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slicers/slicer6.xml" ContentType="application/vnd.ms-excel.slicer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blo Benavides\Dropbox\Mis Documentos\y&amp;p\Yermik\Yermein's PhD\"/>
    </mc:Choice>
  </mc:AlternateContent>
  <xr:revisionPtr revIDLastSave="0" documentId="13_ncr:1_{454E33F1-83E9-467B-821B-6A906696D642}" xr6:coauthVersionLast="37" xr6:coauthVersionMax="37" xr10:uidLastSave="{00000000-0000-0000-0000-000000000000}"/>
  <bookViews>
    <workbookView xWindow="0" yWindow="0" windowWidth="23040" windowHeight="8778" tabRatio="852" activeTab="3" xr2:uid="{E4C29201-1BD2-42A9-9096-B5F466D38E13}"/>
  </bookViews>
  <sheets>
    <sheet name="Resumen bd niños" sheetId="8" r:id="rId1"/>
    <sheet name="BD niños" sheetId="7" r:id="rId2"/>
    <sheet name="Estadísticas niños" sheetId="35" r:id="rId3"/>
    <sheet name="Resultados generales" sheetId="32" r:id="rId4"/>
    <sheet name="Gráfica x emoción" sheetId="31" r:id="rId5"/>
    <sheet name="Resultados bloque1" sheetId="6" state="hidden" r:id="rId6"/>
    <sheet name="Hoja1" sheetId="36" r:id="rId7"/>
    <sheet name="Hoja2" sheetId="37" r:id="rId8"/>
    <sheet name="datos de todos los bloques" sheetId="30" r:id="rId9"/>
    <sheet name="dat bloq1" sheetId="27" r:id="rId10"/>
    <sheet name="datos bloque1" sheetId="16" r:id="rId11"/>
    <sheet name="bloque1" sheetId="4" r:id="rId12"/>
    <sheet name="Resultados bloque2" sheetId="13" state="hidden" r:id="rId13"/>
    <sheet name="dat bloq2" sheetId="28" r:id="rId14"/>
    <sheet name="datos bloque2" sheetId="12" r:id="rId15"/>
    <sheet name=" bloque2" sheetId="9" r:id="rId16"/>
    <sheet name="Resultados bloque3" sheetId="15" state="hidden" r:id="rId17"/>
    <sheet name="dat bloq3" sheetId="29" r:id="rId18"/>
    <sheet name="datos bloque3" sheetId="17" r:id="rId19"/>
    <sheet name="bloque3" sheetId="10" r:id="rId20"/>
    <sheet name="%ParticipanteB1" sheetId="24" r:id="rId21"/>
    <sheet name="%ParticipanteB2" sheetId="23" r:id="rId22"/>
    <sheet name="%ParticipanteBloque3" sheetId="22" r:id="rId23"/>
  </sheets>
  <definedNames>
    <definedName name="_xlcn.WorksheetConnection_resultadospilotajeimagenes.xlsxBloque1" hidden="1">Bloque[]</definedName>
    <definedName name="_xlcn.WorksheetConnection_resultadospilotajeimagenes.xlsxbloques1a31" hidden="1">bloques1a3[]</definedName>
    <definedName name="_xlcn.WorksheetConnection_resultadospilotajeimagenes.xlsxEdad1" hidden="1">Edad[]</definedName>
    <definedName name="DatosExternos_1" localSheetId="10" hidden="1">'datos bloque1'!$A$1:$F$2528</definedName>
    <definedName name="DatosExternos_1" localSheetId="14" hidden="1">'datos bloque2'!$A$1:$F$2292</definedName>
    <definedName name="DatosExternos_1" localSheetId="18" hidden="1">'datos bloque3'!$A$1:$F$2450</definedName>
    <definedName name="DatosExternos_2" localSheetId="9" hidden="1">'dat bloq1'!$A$1:$I$2528</definedName>
    <definedName name="DatosExternos_2" localSheetId="13" hidden="1">'dat bloq2'!$A$1:$I$2292</definedName>
    <definedName name="DatosExternos_2" localSheetId="17" hidden="1">'dat bloq3'!$A$1:$I$2450</definedName>
    <definedName name="DatosExternos_3" localSheetId="8" hidden="1">'datos de todos los bloques'!$A$1:$I$7268</definedName>
    <definedName name="SegmentaciónDeDatos_bloque">#N/A</definedName>
    <definedName name="SegmentaciónDeDatos_bloque1">#N/A</definedName>
    <definedName name="SegmentaciónDeDatos_bloque2">#N/A</definedName>
    <definedName name="SegmentaciónDeDatos_Edad">#N/A</definedName>
    <definedName name="SegmentaciónDeDatos_Edad1">#N/A</definedName>
    <definedName name="SegmentaciónDeDatos_Edad2">#N/A</definedName>
    <definedName name="SegmentaciónDeDatos_Edad3">#N/A</definedName>
    <definedName name="SegmentaciónDeDatos_Edad4">#N/A</definedName>
    <definedName name="SegmentaciónDeDatos_emoción">#N/A</definedName>
    <definedName name="SegmentaciónDeDatos_emoción1">#N/A</definedName>
    <definedName name="SegmentaciónDeDatos_emoción2">#N/A</definedName>
    <definedName name="SegmentaciónDeDatos_emoción3">#N/A</definedName>
    <definedName name="SegmentaciónDeDatos_Sexo">#N/A</definedName>
    <definedName name="SegmentaciónDeDatos_Sexo1">#N/A</definedName>
    <definedName name="SegmentaciónDeDatos_Sexo2">#N/A</definedName>
    <definedName name="SegmentaciónDeDatos_Sexo3">#N/A</definedName>
    <definedName name="SegmentaciónDeDatos_Sexo4">#N/A</definedName>
  </definedNames>
  <calcPr calcId="179021"/>
  <pivotCaches>
    <pivotCache cacheId="50" r:id="rId24"/>
    <pivotCache cacheId="51" r:id="rId25"/>
    <pivotCache cacheId="52" r:id="rId26"/>
    <pivotCache cacheId="53" r:id="rId27"/>
    <pivotCache cacheId="73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  <x14:slicerCache r:id="rId38"/>
        <x14:slicerCache r:id="rId39"/>
        <x14:slicerCache r:id="rId40"/>
        <x14:slicerCache r:id="rId41"/>
        <x14:slicerCache r:id="rId42"/>
        <x14:slicerCache r:id="rId43"/>
        <x14:slicerCache r:id="rId44"/>
        <x14:slicerCache r:id="rId4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dad" name="Edad" connection="WorksheetConnection_resultados pilotaje imagenes.xlsx!Edad"/>
          <x15:modelTable id="bloques1a3" name="bloques1a3" connection="WorksheetConnection_resultados pilotaje imagenes.xlsx!bloques1a3"/>
          <x15:modelTable id="Bloque" name="Bloque" connection="WorksheetConnection_resultados pilotaje imagenes.xlsx!Bloque"/>
        </x15:modelTables>
        <x15:modelRelationships>
          <x15:modelRelationship fromTable="bloques1a3" fromColumn="bloque" toTable="Bloque" toColumn="Bloque"/>
          <x15:modelRelationship fromTable="bloques1a3" fromColumn="Edad" toTable="Edad" toColumn="Eda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37" l="1"/>
  <c r="J2" i="30" l="1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36" i="30"/>
  <c r="J237" i="30"/>
  <c r="J238" i="30"/>
  <c r="J239" i="30"/>
  <c r="J240" i="30"/>
  <c r="J241" i="30"/>
  <c r="J242" i="30"/>
  <c r="J243" i="30"/>
  <c r="J244" i="30"/>
  <c r="J245" i="30"/>
  <c r="J246" i="30"/>
  <c r="J247" i="30"/>
  <c r="J248" i="30"/>
  <c r="J249" i="30"/>
  <c r="J250" i="30"/>
  <c r="J251" i="30"/>
  <c r="J252" i="30"/>
  <c r="J253" i="30"/>
  <c r="J254" i="30"/>
  <c r="J255" i="30"/>
  <c r="J256" i="30"/>
  <c r="J257" i="30"/>
  <c r="J258" i="30"/>
  <c r="J259" i="30"/>
  <c r="J260" i="30"/>
  <c r="J261" i="30"/>
  <c r="J262" i="30"/>
  <c r="J263" i="30"/>
  <c r="J264" i="30"/>
  <c r="J265" i="30"/>
  <c r="J266" i="30"/>
  <c r="J267" i="30"/>
  <c r="J268" i="30"/>
  <c r="J269" i="30"/>
  <c r="J270" i="30"/>
  <c r="J271" i="30"/>
  <c r="J272" i="30"/>
  <c r="J273" i="30"/>
  <c r="J274" i="30"/>
  <c r="J275" i="30"/>
  <c r="J276" i="30"/>
  <c r="J277" i="30"/>
  <c r="J278" i="30"/>
  <c r="J279" i="30"/>
  <c r="J280" i="30"/>
  <c r="J281" i="30"/>
  <c r="J282" i="30"/>
  <c r="J283" i="30"/>
  <c r="J284" i="30"/>
  <c r="J285" i="30"/>
  <c r="J286" i="30"/>
  <c r="J287" i="30"/>
  <c r="J288" i="30"/>
  <c r="J289" i="30"/>
  <c r="J290" i="30"/>
  <c r="J291" i="30"/>
  <c r="J292" i="30"/>
  <c r="J293" i="30"/>
  <c r="J294" i="30"/>
  <c r="J295" i="30"/>
  <c r="J296" i="30"/>
  <c r="J297" i="30"/>
  <c r="J298" i="30"/>
  <c r="J299" i="30"/>
  <c r="J300" i="30"/>
  <c r="J301" i="30"/>
  <c r="J302" i="30"/>
  <c r="J303" i="30"/>
  <c r="J304" i="30"/>
  <c r="J305" i="30"/>
  <c r="J306" i="30"/>
  <c r="J307" i="30"/>
  <c r="J308" i="30"/>
  <c r="J309" i="30"/>
  <c r="J310" i="30"/>
  <c r="J311" i="30"/>
  <c r="J312" i="30"/>
  <c r="J313" i="30"/>
  <c r="J314" i="30"/>
  <c r="J315" i="30"/>
  <c r="J316" i="30"/>
  <c r="J317" i="30"/>
  <c r="J318" i="30"/>
  <c r="J319" i="30"/>
  <c r="J320" i="30"/>
  <c r="J321" i="30"/>
  <c r="J322" i="30"/>
  <c r="J323" i="30"/>
  <c r="J324" i="30"/>
  <c r="J325" i="30"/>
  <c r="J326" i="30"/>
  <c r="J327" i="30"/>
  <c r="J328" i="30"/>
  <c r="J329" i="30"/>
  <c r="J330" i="30"/>
  <c r="J331" i="30"/>
  <c r="J332" i="30"/>
  <c r="J333" i="30"/>
  <c r="J334" i="30"/>
  <c r="J335" i="30"/>
  <c r="J336" i="30"/>
  <c r="J337" i="30"/>
  <c r="J338" i="30"/>
  <c r="J339" i="30"/>
  <c r="J340" i="30"/>
  <c r="J341" i="30"/>
  <c r="J342" i="30"/>
  <c r="J343" i="30"/>
  <c r="J344" i="30"/>
  <c r="J345" i="30"/>
  <c r="J346" i="30"/>
  <c r="J347" i="30"/>
  <c r="J348" i="30"/>
  <c r="J349" i="30"/>
  <c r="J350" i="30"/>
  <c r="J351" i="30"/>
  <c r="J352" i="30"/>
  <c r="J353" i="30"/>
  <c r="J354" i="30"/>
  <c r="J355" i="30"/>
  <c r="J356" i="30"/>
  <c r="J357" i="30"/>
  <c r="J358" i="30"/>
  <c r="J359" i="30"/>
  <c r="J360" i="30"/>
  <c r="J361" i="30"/>
  <c r="J362" i="30"/>
  <c r="J363" i="30"/>
  <c r="J364" i="30"/>
  <c r="J365" i="30"/>
  <c r="J366" i="30"/>
  <c r="J367" i="30"/>
  <c r="J368" i="30"/>
  <c r="J369" i="30"/>
  <c r="J370" i="30"/>
  <c r="J371" i="30"/>
  <c r="J372" i="30"/>
  <c r="J373" i="30"/>
  <c r="J374" i="30"/>
  <c r="J375" i="30"/>
  <c r="J376" i="30"/>
  <c r="J377" i="30"/>
  <c r="J378" i="30"/>
  <c r="J379" i="30"/>
  <c r="J380" i="30"/>
  <c r="J381" i="30"/>
  <c r="J382" i="30"/>
  <c r="J383" i="30"/>
  <c r="J384" i="30"/>
  <c r="J385" i="30"/>
  <c r="J386" i="30"/>
  <c r="J387" i="30"/>
  <c r="J388" i="30"/>
  <c r="J389" i="30"/>
  <c r="J390" i="30"/>
  <c r="J391" i="30"/>
  <c r="J392" i="30"/>
  <c r="J393" i="30"/>
  <c r="J394" i="30"/>
  <c r="J395" i="30"/>
  <c r="J396" i="30"/>
  <c r="J397" i="30"/>
  <c r="J398" i="30"/>
  <c r="J399" i="30"/>
  <c r="J400" i="30"/>
  <c r="J401" i="30"/>
  <c r="J402" i="30"/>
  <c r="J403" i="30"/>
  <c r="J404" i="30"/>
  <c r="J405" i="30"/>
  <c r="J406" i="30"/>
  <c r="J407" i="30"/>
  <c r="J408" i="30"/>
  <c r="J409" i="30"/>
  <c r="J410" i="30"/>
  <c r="J411" i="30"/>
  <c r="J412" i="30"/>
  <c r="J413" i="30"/>
  <c r="J414" i="30"/>
  <c r="J415" i="30"/>
  <c r="J416" i="30"/>
  <c r="J417" i="30"/>
  <c r="J418" i="30"/>
  <c r="J419" i="30"/>
  <c r="J420" i="30"/>
  <c r="J421" i="30"/>
  <c r="J422" i="30"/>
  <c r="J423" i="30"/>
  <c r="J424" i="30"/>
  <c r="J425" i="30"/>
  <c r="J426" i="30"/>
  <c r="J427" i="30"/>
  <c r="J428" i="30"/>
  <c r="J429" i="30"/>
  <c r="J430" i="30"/>
  <c r="J431" i="30"/>
  <c r="J432" i="30"/>
  <c r="J433" i="30"/>
  <c r="J434" i="30"/>
  <c r="J435" i="30"/>
  <c r="J436" i="30"/>
  <c r="J437" i="30"/>
  <c r="J438" i="30"/>
  <c r="J439" i="30"/>
  <c r="J440" i="30"/>
  <c r="J441" i="30"/>
  <c r="J442" i="30"/>
  <c r="J443" i="30"/>
  <c r="J444" i="30"/>
  <c r="J445" i="30"/>
  <c r="J446" i="30"/>
  <c r="J447" i="30"/>
  <c r="J448" i="30"/>
  <c r="J449" i="30"/>
  <c r="J450" i="30"/>
  <c r="J451" i="30"/>
  <c r="J452" i="30"/>
  <c r="J453" i="30"/>
  <c r="J454" i="30"/>
  <c r="J455" i="30"/>
  <c r="J456" i="30"/>
  <c r="J457" i="30"/>
  <c r="J458" i="30"/>
  <c r="J459" i="30"/>
  <c r="J460" i="30"/>
  <c r="J461" i="30"/>
  <c r="J462" i="30"/>
  <c r="J463" i="30"/>
  <c r="J464" i="30"/>
  <c r="J465" i="30"/>
  <c r="J466" i="30"/>
  <c r="J467" i="30"/>
  <c r="J468" i="30"/>
  <c r="J469" i="30"/>
  <c r="J470" i="30"/>
  <c r="J471" i="30"/>
  <c r="J472" i="30"/>
  <c r="J473" i="30"/>
  <c r="J474" i="30"/>
  <c r="J475" i="30"/>
  <c r="J476" i="30"/>
  <c r="J477" i="30"/>
  <c r="J478" i="30"/>
  <c r="J479" i="30"/>
  <c r="J480" i="30"/>
  <c r="J481" i="30"/>
  <c r="J482" i="30"/>
  <c r="J483" i="30"/>
  <c r="J484" i="30"/>
  <c r="J485" i="30"/>
  <c r="J486" i="30"/>
  <c r="J487" i="30"/>
  <c r="J488" i="30"/>
  <c r="J489" i="30"/>
  <c r="J490" i="30"/>
  <c r="J491" i="30"/>
  <c r="J492" i="30"/>
  <c r="J493" i="30"/>
  <c r="J494" i="30"/>
  <c r="J495" i="30"/>
  <c r="J496" i="30"/>
  <c r="J497" i="30"/>
  <c r="J498" i="30"/>
  <c r="J499" i="30"/>
  <c r="J500" i="30"/>
  <c r="J501" i="30"/>
  <c r="J502" i="30"/>
  <c r="J503" i="30"/>
  <c r="J504" i="30"/>
  <c r="J505" i="30"/>
  <c r="J506" i="30"/>
  <c r="J507" i="30"/>
  <c r="J508" i="30"/>
  <c r="J509" i="30"/>
  <c r="J510" i="30"/>
  <c r="J511" i="30"/>
  <c r="J512" i="30"/>
  <c r="J513" i="30"/>
  <c r="J514" i="30"/>
  <c r="J515" i="30"/>
  <c r="J516" i="30"/>
  <c r="J517" i="30"/>
  <c r="J518" i="30"/>
  <c r="J519" i="30"/>
  <c r="J520" i="30"/>
  <c r="J521" i="30"/>
  <c r="J522" i="30"/>
  <c r="J523" i="30"/>
  <c r="J524" i="30"/>
  <c r="J525" i="30"/>
  <c r="J526" i="30"/>
  <c r="J527" i="30"/>
  <c r="J528" i="30"/>
  <c r="J529" i="30"/>
  <c r="J530" i="30"/>
  <c r="J531" i="30"/>
  <c r="J532" i="30"/>
  <c r="J533" i="30"/>
  <c r="J534" i="30"/>
  <c r="J535" i="30"/>
  <c r="J536" i="30"/>
  <c r="J537" i="30"/>
  <c r="J538" i="30"/>
  <c r="J539" i="30"/>
  <c r="J540" i="30"/>
  <c r="J541" i="30"/>
  <c r="J542" i="30"/>
  <c r="J543" i="30"/>
  <c r="J544" i="30"/>
  <c r="J545" i="30"/>
  <c r="J546" i="30"/>
  <c r="J547" i="30"/>
  <c r="J548" i="30"/>
  <c r="J549" i="30"/>
  <c r="J550" i="30"/>
  <c r="J551" i="30"/>
  <c r="J552" i="30"/>
  <c r="J553" i="30"/>
  <c r="J554" i="30"/>
  <c r="J555" i="30"/>
  <c r="J556" i="30"/>
  <c r="J557" i="30"/>
  <c r="J558" i="30"/>
  <c r="J559" i="30"/>
  <c r="J560" i="30"/>
  <c r="J561" i="30"/>
  <c r="J562" i="30"/>
  <c r="J563" i="30"/>
  <c r="J564" i="30"/>
  <c r="J565" i="30"/>
  <c r="J566" i="30"/>
  <c r="J567" i="30"/>
  <c r="J568" i="30"/>
  <c r="J569" i="30"/>
  <c r="J570" i="30"/>
  <c r="J571" i="30"/>
  <c r="J572" i="30"/>
  <c r="J573" i="30"/>
  <c r="J574" i="30"/>
  <c r="J575" i="30"/>
  <c r="J576" i="30"/>
  <c r="J577" i="30"/>
  <c r="J578" i="30"/>
  <c r="J579" i="30"/>
  <c r="J580" i="30"/>
  <c r="J581" i="30"/>
  <c r="J582" i="30"/>
  <c r="J583" i="30"/>
  <c r="J584" i="30"/>
  <c r="J585" i="30"/>
  <c r="J586" i="30"/>
  <c r="J587" i="30"/>
  <c r="J588" i="30"/>
  <c r="J589" i="30"/>
  <c r="J590" i="30"/>
  <c r="J591" i="30"/>
  <c r="J592" i="30"/>
  <c r="J593" i="30"/>
  <c r="J594" i="30"/>
  <c r="J595" i="30"/>
  <c r="J596" i="30"/>
  <c r="J597" i="30"/>
  <c r="J598" i="30"/>
  <c r="J599" i="30"/>
  <c r="J600" i="30"/>
  <c r="J601" i="30"/>
  <c r="J602" i="30"/>
  <c r="J603" i="30"/>
  <c r="J604" i="30"/>
  <c r="J605" i="30"/>
  <c r="J606" i="30"/>
  <c r="J607" i="30"/>
  <c r="J608" i="30"/>
  <c r="J609" i="30"/>
  <c r="J610" i="30"/>
  <c r="J611" i="30"/>
  <c r="J612" i="30"/>
  <c r="J613" i="30"/>
  <c r="J614" i="30"/>
  <c r="J615" i="30"/>
  <c r="J616" i="30"/>
  <c r="J617" i="30"/>
  <c r="J618" i="30"/>
  <c r="J619" i="30"/>
  <c r="J620" i="30"/>
  <c r="J621" i="30"/>
  <c r="J622" i="30"/>
  <c r="J623" i="30"/>
  <c r="J624" i="30"/>
  <c r="J625" i="30"/>
  <c r="J626" i="30"/>
  <c r="J627" i="30"/>
  <c r="J628" i="30"/>
  <c r="J629" i="30"/>
  <c r="J630" i="30"/>
  <c r="J631" i="30"/>
  <c r="J632" i="30"/>
  <c r="J633" i="30"/>
  <c r="J634" i="30"/>
  <c r="J635" i="30"/>
  <c r="J636" i="30"/>
  <c r="J637" i="30"/>
  <c r="J638" i="30"/>
  <c r="J639" i="30"/>
  <c r="J640" i="30"/>
  <c r="J641" i="30"/>
  <c r="J642" i="30"/>
  <c r="J643" i="30"/>
  <c r="J644" i="30"/>
  <c r="J645" i="30"/>
  <c r="J646" i="30"/>
  <c r="J647" i="30"/>
  <c r="J648" i="30"/>
  <c r="J649" i="30"/>
  <c r="J650" i="30"/>
  <c r="J651" i="30"/>
  <c r="J652" i="30"/>
  <c r="J653" i="30"/>
  <c r="J654" i="30"/>
  <c r="J655" i="30"/>
  <c r="J656" i="30"/>
  <c r="J657" i="30"/>
  <c r="J658" i="30"/>
  <c r="J659" i="30"/>
  <c r="J660" i="30"/>
  <c r="J661" i="30"/>
  <c r="J662" i="30"/>
  <c r="J663" i="30"/>
  <c r="J664" i="30"/>
  <c r="J665" i="30"/>
  <c r="J666" i="30"/>
  <c r="J667" i="30"/>
  <c r="J668" i="30"/>
  <c r="J669" i="30"/>
  <c r="J670" i="30"/>
  <c r="J671" i="30"/>
  <c r="J672" i="30"/>
  <c r="J673" i="30"/>
  <c r="J674" i="30"/>
  <c r="J675" i="30"/>
  <c r="J676" i="30"/>
  <c r="J677" i="30"/>
  <c r="J678" i="30"/>
  <c r="J679" i="30"/>
  <c r="J680" i="30"/>
  <c r="J681" i="30"/>
  <c r="J682" i="30"/>
  <c r="J683" i="30"/>
  <c r="J684" i="30"/>
  <c r="J685" i="30"/>
  <c r="J686" i="30"/>
  <c r="J687" i="30"/>
  <c r="J688" i="30"/>
  <c r="J689" i="30"/>
  <c r="J690" i="30"/>
  <c r="J691" i="30"/>
  <c r="J692" i="30"/>
  <c r="J693" i="30"/>
  <c r="J694" i="30"/>
  <c r="J695" i="30"/>
  <c r="J696" i="30"/>
  <c r="J697" i="30"/>
  <c r="J698" i="30"/>
  <c r="J699" i="30"/>
  <c r="J700" i="30"/>
  <c r="J701" i="30"/>
  <c r="J702" i="30"/>
  <c r="J703" i="30"/>
  <c r="J704" i="30"/>
  <c r="J705" i="30"/>
  <c r="J706" i="30"/>
  <c r="J707" i="30"/>
  <c r="J708" i="30"/>
  <c r="J709" i="30"/>
  <c r="J710" i="30"/>
  <c r="J711" i="30"/>
  <c r="J712" i="30"/>
  <c r="J713" i="30"/>
  <c r="J714" i="30"/>
  <c r="J715" i="30"/>
  <c r="J716" i="30"/>
  <c r="J717" i="30"/>
  <c r="J718" i="30"/>
  <c r="J719" i="30"/>
  <c r="J720" i="30"/>
  <c r="J721" i="30"/>
  <c r="J722" i="30"/>
  <c r="J723" i="30"/>
  <c r="J724" i="30"/>
  <c r="J725" i="30"/>
  <c r="J726" i="30"/>
  <c r="J727" i="30"/>
  <c r="J728" i="30"/>
  <c r="J729" i="30"/>
  <c r="J730" i="30"/>
  <c r="J731" i="30"/>
  <c r="J732" i="30"/>
  <c r="J733" i="30"/>
  <c r="J734" i="30"/>
  <c r="J735" i="30"/>
  <c r="J736" i="30"/>
  <c r="J737" i="30"/>
  <c r="J738" i="30"/>
  <c r="J739" i="30"/>
  <c r="J740" i="30"/>
  <c r="J741" i="30"/>
  <c r="J742" i="30"/>
  <c r="J743" i="30"/>
  <c r="J744" i="30"/>
  <c r="J745" i="30"/>
  <c r="J746" i="30"/>
  <c r="J747" i="30"/>
  <c r="J748" i="30"/>
  <c r="J749" i="30"/>
  <c r="J750" i="30"/>
  <c r="J751" i="30"/>
  <c r="J752" i="30"/>
  <c r="J753" i="30"/>
  <c r="J754" i="30"/>
  <c r="J755" i="30"/>
  <c r="J756" i="30"/>
  <c r="J757" i="30"/>
  <c r="J758" i="30"/>
  <c r="J759" i="30"/>
  <c r="J760" i="30"/>
  <c r="J761" i="30"/>
  <c r="J762" i="30"/>
  <c r="J763" i="30"/>
  <c r="J764" i="30"/>
  <c r="J765" i="30"/>
  <c r="J766" i="30"/>
  <c r="J767" i="30"/>
  <c r="J768" i="30"/>
  <c r="J769" i="30"/>
  <c r="J770" i="30"/>
  <c r="J771" i="30"/>
  <c r="J772" i="30"/>
  <c r="J773" i="30"/>
  <c r="J774" i="30"/>
  <c r="J775" i="30"/>
  <c r="J776" i="30"/>
  <c r="J777" i="30"/>
  <c r="J778" i="30"/>
  <c r="J779" i="30"/>
  <c r="J780" i="30"/>
  <c r="J781" i="30"/>
  <c r="J782" i="30"/>
  <c r="J783" i="30"/>
  <c r="J784" i="30"/>
  <c r="J785" i="30"/>
  <c r="J786" i="30"/>
  <c r="J787" i="30"/>
  <c r="J788" i="30"/>
  <c r="J789" i="30"/>
  <c r="J790" i="30"/>
  <c r="J791" i="30"/>
  <c r="J792" i="30"/>
  <c r="J793" i="30"/>
  <c r="J794" i="30"/>
  <c r="J795" i="30"/>
  <c r="J796" i="30"/>
  <c r="J797" i="30"/>
  <c r="J798" i="30"/>
  <c r="J799" i="30"/>
  <c r="J800" i="30"/>
  <c r="J801" i="30"/>
  <c r="J802" i="30"/>
  <c r="J803" i="30"/>
  <c r="J804" i="30"/>
  <c r="J805" i="30"/>
  <c r="J806" i="30"/>
  <c r="J807" i="30"/>
  <c r="J808" i="30"/>
  <c r="J809" i="30"/>
  <c r="J810" i="30"/>
  <c r="J811" i="30"/>
  <c r="J812" i="30"/>
  <c r="J813" i="30"/>
  <c r="J814" i="30"/>
  <c r="J815" i="30"/>
  <c r="J816" i="30"/>
  <c r="J817" i="30"/>
  <c r="J818" i="30"/>
  <c r="J819" i="30"/>
  <c r="J820" i="30"/>
  <c r="J821" i="30"/>
  <c r="J822" i="30"/>
  <c r="J823" i="30"/>
  <c r="J824" i="30"/>
  <c r="J825" i="30"/>
  <c r="J826" i="30"/>
  <c r="J827" i="30"/>
  <c r="J828" i="30"/>
  <c r="J829" i="30"/>
  <c r="J830" i="30"/>
  <c r="J831" i="30"/>
  <c r="J832" i="30"/>
  <c r="J833" i="30"/>
  <c r="J834" i="30"/>
  <c r="J835" i="30"/>
  <c r="J836" i="30"/>
  <c r="J837" i="30"/>
  <c r="J838" i="30"/>
  <c r="J839" i="30"/>
  <c r="J840" i="30"/>
  <c r="J841" i="30"/>
  <c r="J842" i="30"/>
  <c r="J843" i="30"/>
  <c r="J844" i="30"/>
  <c r="J845" i="30"/>
  <c r="J846" i="30"/>
  <c r="J847" i="30"/>
  <c r="J848" i="30"/>
  <c r="J849" i="30"/>
  <c r="J850" i="30"/>
  <c r="J851" i="30"/>
  <c r="J852" i="30"/>
  <c r="J853" i="30"/>
  <c r="J854" i="30"/>
  <c r="J855" i="30"/>
  <c r="J856" i="30"/>
  <c r="J857" i="30"/>
  <c r="J858" i="30"/>
  <c r="J859" i="30"/>
  <c r="J860" i="30"/>
  <c r="J861" i="30"/>
  <c r="J862" i="30"/>
  <c r="J863" i="30"/>
  <c r="J864" i="30"/>
  <c r="J865" i="30"/>
  <c r="J866" i="30"/>
  <c r="J867" i="30"/>
  <c r="J868" i="30"/>
  <c r="J869" i="30"/>
  <c r="J870" i="30"/>
  <c r="J871" i="30"/>
  <c r="J872" i="30"/>
  <c r="J873" i="30"/>
  <c r="J874" i="30"/>
  <c r="J875" i="30"/>
  <c r="J876" i="30"/>
  <c r="J877" i="30"/>
  <c r="J878" i="30"/>
  <c r="J879" i="30"/>
  <c r="J880" i="30"/>
  <c r="J881" i="30"/>
  <c r="J882" i="30"/>
  <c r="J883" i="30"/>
  <c r="J884" i="30"/>
  <c r="J885" i="30"/>
  <c r="J886" i="30"/>
  <c r="J887" i="30"/>
  <c r="J888" i="30"/>
  <c r="J889" i="30"/>
  <c r="J890" i="30"/>
  <c r="J891" i="30"/>
  <c r="J892" i="30"/>
  <c r="J893" i="30"/>
  <c r="J894" i="30"/>
  <c r="J895" i="30"/>
  <c r="J896" i="30"/>
  <c r="J897" i="30"/>
  <c r="J898" i="30"/>
  <c r="J899" i="30"/>
  <c r="J900" i="30"/>
  <c r="J901" i="30"/>
  <c r="J902" i="30"/>
  <c r="J903" i="30"/>
  <c r="J904" i="30"/>
  <c r="J905" i="30"/>
  <c r="J906" i="30"/>
  <c r="J907" i="30"/>
  <c r="J908" i="30"/>
  <c r="J909" i="30"/>
  <c r="J910" i="30"/>
  <c r="J911" i="30"/>
  <c r="J912" i="30"/>
  <c r="J913" i="30"/>
  <c r="J914" i="30"/>
  <c r="J915" i="30"/>
  <c r="J916" i="30"/>
  <c r="J917" i="30"/>
  <c r="J918" i="30"/>
  <c r="J919" i="30"/>
  <c r="J920" i="30"/>
  <c r="J921" i="30"/>
  <c r="J922" i="30"/>
  <c r="J923" i="30"/>
  <c r="J924" i="30"/>
  <c r="J925" i="30"/>
  <c r="J926" i="30"/>
  <c r="J927" i="30"/>
  <c r="J928" i="30"/>
  <c r="J929" i="30"/>
  <c r="J930" i="30"/>
  <c r="J931" i="30"/>
  <c r="J932" i="30"/>
  <c r="J933" i="30"/>
  <c r="J934" i="30"/>
  <c r="J935" i="30"/>
  <c r="J936" i="30"/>
  <c r="J937" i="30"/>
  <c r="J938" i="30"/>
  <c r="J939" i="30"/>
  <c r="J940" i="30"/>
  <c r="J941" i="30"/>
  <c r="J942" i="30"/>
  <c r="J943" i="30"/>
  <c r="J944" i="30"/>
  <c r="J945" i="30"/>
  <c r="J946" i="30"/>
  <c r="J947" i="30"/>
  <c r="J948" i="30"/>
  <c r="J949" i="30"/>
  <c r="J950" i="30"/>
  <c r="J951" i="30"/>
  <c r="J952" i="30"/>
  <c r="J953" i="30"/>
  <c r="J954" i="30"/>
  <c r="J955" i="30"/>
  <c r="J956" i="30"/>
  <c r="J957" i="30"/>
  <c r="J958" i="30"/>
  <c r="J959" i="30"/>
  <c r="J960" i="30"/>
  <c r="J961" i="30"/>
  <c r="J962" i="30"/>
  <c r="J963" i="30"/>
  <c r="J964" i="30"/>
  <c r="J965" i="30"/>
  <c r="J966" i="30"/>
  <c r="J967" i="30"/>
  <c r="J968" i="30"/>
  <c r="J969" i="30"/>
  <c r="J970" i="30"/>
  <c r="J971" i="30"/>
  <c r="J972" i="30"/>
  <c r="J973" i="30"/>
  <c r="J974" i="30"/>
  <c r="J975" i="30"/>
  <c r="J976" i="30"/>
  <c r="J977" i="30"/>
  <c r="J978" i="30"/>
  <c r="J979" i="30"/>
  <c r="J980" i="30"/>
  <c r="J981" i="30"/>
  <c r="J982" i="30"/>
  <c r="J983" i="30"/>
  <c r="J984" i="30"/>
  <c r="J985" i="30"/>
  <c r="J986" i="30"/>
  <c r="J987" i="30"/>
  <c r="J988" i="30"/>
  <c r="J989" i="30"/>
  <c r="J990" i="30"/>
  <c r="J991" i="30"/>
  <c r="J992" i="30"/>
  <c r="J993" i="30"/>
  <c r="J994" i="30"/>
  <c r="J995" i="30"/>
  <c r="J996" i="30"/>
  <c r="J997" i="30"/>
  <c r="J998" i="30"/>
  <c r="J999" i="30"/>
  <c r="J1000" i="30"/>
  <c r="J1001" i="30"/>
  <c r="J1002" i="30"/>
  <c r="J1003" i="30"/>
  <c r="J1004" i="30"/>
  <c r="J1005" i="30"/>
  <c r="J1006" i="30"/>
  <c r="J1007" i="30"/>
  <c r="J1008" i="30"/>
  <c r="J1009" i="30"/>
  <c r="J1010" i="30"/>
  <c r="J1011" i="30"/>
  <c r="J1012" i="30"/>
  <c r="J1013" i="30"/>
  <c r="J1014" i="30"/>
  <c r="J1015" i="30"/>
  <c r="J1016" i="30"/>
  <c r="J1017" i="30"/>
  <c r="J1018" i="30"/>
  <c r="J1019" i="30"/>
  <c r="J1020" i="30"/>
  <c r="J1021" i="30"/>
  <c r="J1022" i="30"/>
  <c r="J1023" i="30"/>
  <c r="J1024" i="30"/>
  <c r="J1025" i="30"/>
  <c r="J1026" i="30"/>
  <c r="J1027" i="30"/>
  <c r="J1028" i="30"/>
  <c r="J1029" i="30"/>
  <c r="J1030" i="30"/>
  <c r="J1031" i="30"/>
  <c r="J1032" i="30"/>
  <c r="J1033" i="30"/>
  <c r="J1034" i="30"/>
  <c r="J1035" i="30"/>
  <c r="J1036" i="30"/>
  <c r="J1037" i="30"/>
  <c r="J1038" i="30"/>
  <c r="J1039" i="30"/>
  <c r="J1040" i="30"/>
  <c r="J1041" i="30"/>
  <c r="J1042" i="30"/>
  <c r="J1043" i="30"/>
  <c r="J1044" i="30"/>
  <c r="J1045" i="30"/>
  <c r="J1046" i="30"/>
  <c r="J1047" i="30"/>
  <c r="J1048" i="30"/>
  <c r="J1049" i="30"/>
  <c r="J1050" i="30"/>
  <c r="J1051" i="30"/>
  <c r="J1052" i="30"/>
  <c r="J1053" i="30"/>
  <c r="J1054" i="30"/>
  <c r="J1055" i="30"/>
  <c r="J1056" i="30"/>
  <c r="J1057" i="30"/>
  <c r="J1058" i="30"/>
  <c r="J1059" i="30"/>
  <c r="J1060" i="30"/>
  <c r="J1061" i="30"/>
  <c r="J1062" i="30"/>
  <c r="J1063" i="30"/>
  <c r="J1064" i="30"/>
  <c r="J1065" i="30"/>
  <c r="J1066" i="30"/>
  <c r="J1067" i="30"/>
  <c r="J1068" i="30"/>
  <c r="J1069" i="30"/>
  <c r="J1070" i="30"/>
  <c r="J1071" i="30"/>
  <c r="J1072" i="30"/>
  <c r="J1073" i="30"/>
  <c r="J1074" i="30"/>
  <c r="J1075" i="30"/>
  <c r="J1076" i="30"/>
  <c r="J1077" i="30"/>
  <c r="J1078" i="30"/>
  <c r="J1079" i="30"/>
  <c r="J1080" i="30"/>
  <c r="J1081" i="30"/>
  <c r="J1082" i="30"/>
  <c r="J1083" i="30"/>
  <c r="J1084" i="30"/>
  <c r="J1085" i="30"/>
  <c r="J1086" i="30"/>
  <c r="J1087" i="30"/>
  <c r="J1088" i="30"/>
  <c r="J1089" i="30"/>
  <c r="J1090" i="30"/>
  <c r="J1091" i="30"/>
  <c r="J1092" i="30"/>
  <c r="J1093" i="30"/>
  <c r="J1094" i="30"/>
  <c r="J1095" i="30"/>
  <c r="J1096" i="30"/>
  <c r="J1097" i="30"/>
  <c r="J1098" i="30"/>
  <c r="J1099" i="30"/>
  <c r="J1100" i="30"/>
  <c r="J1101" i="30"/>
  <c r="J1102" i="30"/>
  <c r="J1103" i="30"/>
  <c r="J1104" i="30"/>
  <c r="J1105" i="30"/>
  <c r="J1106" i="30"/>
  <c r="J1107" i="30"/>
  <c r="J1108" i="30"/>
  <c r="J1109" i="30"/>
  <c r="J1110" i="30"/>
  <c r="J1111" i="30"/>
  <c r="J1112" i="30"/>
  <c r="J1113" i="30"/>
  <c r="J1114" i="30"/>
  <c r="J1115" i="30"/>
  <c r="J1116" i="30"/>
  <c r="J1117" i="30"/>
  <c r="J1118" i="30"/>
  <c r="J1119" i="30"/>
  <c r="J1120" i="30"/>
  <c r="J1121" i="30"/>
  <c r="J1122" i="30"/>
  <c r="J1123" i="30"/>
  <c r="J1124" i="30"/>
  <c r="J1125" i="30"/>
  <c r="J1126" i="30"/>
  <c r="J1127" i="30"/>
  <c r="J1128" i="30"/>
  <c r="J1129" i="30"/>
  <c r="J1130" i="30"/>
  <c r="J1131" i="30"/>
  <c r="J1132" i="30"/>
  <c r="J1133" i="30"/>
  <c r="J1134" i="30"/>
  <c r="J1135" i="30"/>
  <c r="J1136" i="30"/>
  <c r="J1137" i="30"/>
  <c r="J1138" i="30"/>
  <c r="J1139" i="30"/>
  <c r="J1140" i="30"/>
  <c r="J1141" i="30"/>
  <c r="J1142" i="30"/>
  <c r="J1143" i="30"/>
  <c r="J1144" i="30"/>
  <c r="J1145" i="30"/>
  <c r="J1146" i="30"/>
  <c r="J1147" i="30"/>
  <c r="J1148" i="30"/>
  <c r="J1149" i="30"/>
  <c r="J1150" i="30"/>
  <c r="J1151" i="30"/>
  <c r="J1152" i="30"/>
  <c r="J1153" i="30"/>
  <c r="J1154" i="30"/>
  <c r="J1155" i="30"/>
  <c r="J1156" i="30"/>
  <c r="J1157" i="30"/>
  <c r="J1158" i="30"/>
  <c r="J1159" i="30"/>
  <c r="J1160" i="30"/>
  <c r="J1161" i="30"/>
  <c r="J1162" i="30"/>
  <c r="J1163" i="30"/>
  <c r="J1164" i="30"/>
  <c r="J1165" i="30"/>
  <c r="J1166" i="30"/>
  <c r="J1167" i="30"/>
  <c r="J1168" i="30"/>
  <c r="J1169" i="30"/>
  <c r="J1170" i="30"/>
  <c r="J1171" i="30"/>
  <c r="J1172" i="30"/>
  <c r="J1173" i="30"/>
  <c r="J1174" i="30"/>
  <c r="J1175" i="30"/>
  <c r="J1176" i="30"/>
  <c r="J1177" i="30"/>
  <c r="J1178" i="30"/>
  <c r="J1179" i="30"/>
  <c r="J1180" i="30"/>
  <c r="J1181" i="30"/>
  <c r="J1182" i="30"/>
  <c r="J1183" i="30"/>
  <c r="J1184" i="30"/>
  <c r="J1185" i="30"/>
  <c r="J1186" i="30"/>
  <c r="J1187" i="30"/>
  <c r="J1188" i="30"/>
  <c r="J1189" i="30"/>
  <c r="J1190" i="30"/>
  <c r="J1191" i="30"/>
  <c r="J1192" i="30"/>
  <c r="J1193" i="30"/>
  <c r="J1194" i="30"/>
  <c r="J1195" i="30"/>
  <c r="J1196" i="30"/>
  <c r="J1197" i="30"/>
  <c r="J1198" i="30"/>
  <c r="J1199" i="30"/>
  <c r="J1200" i="30"/>
  <c r="J1201" i="30"/>
  <c r="J1202" i="30"/>
  <c r="J1203" i="30"/>
  <c r="J1204" i="30"/>
  <c r="J1205" i="30"/>
  <c r="J1206" i="30"/>
  <c r="J1207" i="30"/>
  <c r="J1208" i="30"/>
  <c r="J1209" i="30"/>
  <c r="J1210" i="30"/>
  <c r="J1211" i="30"/>
  <c r="J1212" i="30"/>
  <c r="J1213" i="30"/>
  <c r="J1214" i="30"/>
  <c r="J1215" i="30"/>
  <c r="J1216" i="30"/>
  <c r="J1217" i="30"/>
  <c r="J1218" i="30"/>
  <c r="J1219" i="30"/>
  <c r="J1220" i="30"/>
  <c r="J1221" i="30"/>
  <c r="J1222" i="30"/>
  <c r="J1223" i="30"/>
  <c r="J1224" i="30"/>
  <c r="J1225" i="30"/>
  <c r="J1226" i="30"/>
  <c r="J1227" i="30"/>
  <c r="J1228" i="30"/>
  <c r="J1229" i="30"/>
  <c r="J1230" i="30"/>
  <c r="J1231" i="30"/>
  <c r="J1232" i="30"/>
  <c r="J1233" i="30"/>
  <c r="J1234" i="30"/>
  <c r="J1235" i="30"/>
  <c r="J1236" i="30"/>
  <c r="J1237" i="30"/>
  <c r="J1238" i="30"/>
  <c r="J1239" i="30"/>
  <c r="J1240" i="30"/>
  <c r="J1241" i="30"/>
  <c r="J1242" i="30"/>
  <c r="J1243" i="30"/>
  <c r="J1244" i="30"/>
  <c r="J1245" i="30"/>
  <c r="J1246" i="30"/>
  <c r="J1247" i="30"/>
  <c r="J1248" i="30"/>
  <c r="J1249" i="30"/>
  <c r="J1250" i="30"/>
  <c r="J1251" i="30"/>
  <c r="J1252" i="30"/>
  <c r="J1253" i="30"/>
  <c r="J1254" i="30"/>
  <c r="J1255" i="30"/>
  <c r="J1256" i="30"/>
  <c r="J1257" i="30"/>
  <c r="J1258" i="30"/>
  <c r="J1259" i="30"/>
  <c r="J1260" i="30"/>
  <c r="J1261" i="30"/>
  <c r="J1262" i="30"/>
  <c r="J1263" i="30"/>
  <c r="J1264" i="30"/>
  <c r="J1265" i="30"/>
  <c r="J1266" i="30"/>
  <c r="J1267" i="30"/>
  <c r="J1268" i="30"/>
  <c r="J1269" i="30"/>
  <c r="J1270" i="30"/>
  <c r="J1271" i="30"/>
  <c r="J1272" i="30"/>
  <c r="J1273" i="30"/>
  <c r="J1274" i="30"/>
  <c r="J1275" i="30"/>
  <c r="J1276" i="30"/>
  <c r="J1277" i="30"/>
  <c r="J1278" i="30"/>
  <c r="J1279" i="30"/>
  <c r="J1280" i="30"/>
  <c r="J1281" i="30"/>
  <c r="J1282" i="30"/>
  <c r="J1283" i="30"/>
  <c r="J1284" i="30"/>
  <c r="J1285" i="30"/>
  <c r="J1286" i="30"/>
  <c r="J1287" i="30"/>
  <c r="J1288" i="30"/>
  <c r="J1289" i="30"/>
  <c r="J1290" i="30"/>
  <c r="J1291" i="30"/>
  <c r="J1292" i="30"/>
  <c r="J1293" i="30"/>
  <c r="J1294" i="30"/>
  <c r="J1295" i="30"/>
  <c r="J1296" i="30"/>
  <c r="J1297" i="30"/>
  <c r="J1298" i="30"/>
  <c r="J1299" i="30"/>
  <c r="J1300" i="30"/>
  <c r="J1301" i="30"/>
  <c r="J1302" i="30"/>
  <c r="J1303" i="30"/>
  <c r="J1304" i="30"/>
  <c r="J1305" i="30"/>
  <c r="J1306" i="30"/>
  <c r="J1307" i="30"/>
  <c r="J1308" i="30"/>
  <c r="J1309" i="30"/>
  <c r="J1310" i="30"/>
  <c r="J1311" i="30"/>
  <c r="J1312" i="30"/>
  <c r="J1313" i="30"/>
  <c r="J1314" i="30"/>
  <c r="J1315" i="30"/>
  <c r="J1316" i="30"/>
  <c r="J1317" i="30"/>
  <c r="J1318" i="30"/>
  <c r="J1319" i="30"/>
  <c r="J1320" i="30"/>
  <c r="J1321" i="30"/>
  <c r="J1322" i="30"/>
  <c r="J1323" i="30"/>
  <c r="J1324" i="30"/>
  <c r="J1325" i="30"/>
  <c r="J1326" i="30"/>
  <c r="J1327" i="30"/>
  <c r="J1328" i="30"/>
  <c r="J1329" i="30"/>
  <c r="J1330" i="30"/>
  <c r="J1331" i="30"/>
  <c r="J1332" i="30"/>
  <c r="J1333" i="30"/>
  <c r="J1334" i="30"/>
  <c r="J1335" i="30"/>
  <c r="J1336" i="30"/>
  <c r="J1337" i="30"/>
  <c r="J1338" i="30"/>
  <c r="J1339" i="30"/>
  <c r="J1340" i="30"/>
  <c r="J1341" i="30"/>
  <c r="J1342" i="30"/>
  <c r="J1343" i="30"/>
  <c r="J1344" i="30"/>
  <c r="J1345" i="30"/>
  <c r="J1346" i="30"/>
  <c r="J1347" i="30"/>
  <c r="J1348" i="30"/>
  <c r="J1349" i="30"/>
  <c r="J1350" i="30"/>
  <c r="J1351" i="30"/>
  <c r="J1352" i="30"/>
  <c r="J1353" i="30"/>
  <c r="J1354" i="30"/>
  <c r="J1355" i="30"/>
  <c r="J1356" i="30"/>
  <c r="J1357" i="30"/>
  <c r="J1358" i="30"/>
  <c r="J1359" i="30"/>
  <c r="J1360" i="30"/>
  <c r="J1361" i="30"/>
  <c r="J1362" i="30"/>
  <c r="J1363" i="30"/>
  <c r="J1364" i="30"/>
  <c r="J1365" i="30"/>
  <c r="J1366" i="30"/>
  <c r="J1367" i="30"/>
  <c r="J1368" i="30"/>
  <c r="J1369" i="30"/>
  <c r="J1370" i="30"/>
  <c r="J1371" i="30"/>
  <c r="J1372" i="30"/>
  <c r="J1373" i="30"/>
  <c r="J1374" i="30"/>
  <c r="J1375" i="30"/>
  <c r="J1376" i="30"/>
  <c r="J1377" i="30"/>
  <c r="J1378" i="30"/>
  <c r="J1379" i="30"/>
  <c r="J1380" i="30"/>
  <c r="J1381" i="30"/>
  <c r="J1382" i="30"/>
  <c r="J1383" i="30"/>
  <c r="J1384" i="30"/>
  <c r="J1385" i="30"/>
  <c r="J1386" i="30"/>
  <c r="J1387" i="30"/>
  <c r="J1388" i="30"/>
  <c r="J1389" i="30"/>
  <c r="J1390" i="30"/>
  <c r="J1391" i="30"/>
  <c r="J1392" i="30"/>
  <c r="J1393" i="30"/>
  <c r="J1394" i="30"/>
  <c r="J1395" i="30"/>
  <c r="J1396" i="30"/>
  <c r="J1397" i="30"/>
  <c r="J1398" i="30"/>
  <c r="J1399" i="30"/>
  <c r="J1400" i="30"/>
  <c r="J1401" i="30"/>
  <c r="J1402" i="30"/>
  <c r="J1403" i="30"/>
  <c r="J1404" i="30"/>
  <c r="J1405" i="30"/>
  <c r="J1406" i="30"/>
  <c r="J1407" i="30"/>
  <c r="J1408" i="30"/>
  <c r="J1409" i="30"/>
  <c r="J1410" i="30"/>
  <c r="J1411" i="30"/>
  <c r="J1412" i="30"/>
  <c r="J1413" i="30"/>
  <c r="J1414" i="30"/>
  <c r="J1415" i="30"/>
  <c r="J1416" i="30"/>
  <c r="J1417" i="30"/>
  <c r="J1418" i="30"/>
  <c r="J1419" i="30"/>
  <c r="J1420" i="30"/>
  <c r="J1421" i="30"/>
  <c r="J1422" i="30"/>
  <c r="J1423" i="30"/>
  <c r="J1424" i="30"/>
  <c r="J1425" i="30"/>
  <c r="J1426" i="30"/>
  <c r="J1427" i="30"/>
  <c r="J1428" i="30"/>
  <c r="J1429" i="30"/>
  <c r="J1430" i="30"/>
  <c r="J1431" i="30"/>
  <c r="J1432" i="30"/>
  <c r="J1433" i="30"/>
  <c r="J1434" i="30"/>
  <c r="J1435" i="30"/>
  <c r="J1436" i="30"/>
  <c r="J1437" i="30"/>
  <c r="J1438" i="30"/>
  <c r="J1439" i="30"/>
  <c r="J1440" i="30"/>
  <c r="J1441" i="30"/>
  <c r="J1442" i="30"/>
  <c r="J1443" i="30"/>
  <c r="J1444" i="30"/>
  <c r="J1445" i="30"/>
  <c r="J1446" i="30"/>
  <c r="J1447" i="30"/>
  <c r="J1448" i="30"/>
  <c r="J1449" i="30"/>
  <c r="J1450" i="30"/>
  <c r="J1451" i="30"/>
  <c r="J1452" i="30"/>
  <c r="J1453" i="30"/>
  <c r="J1454" i="30"/>
  <c r="J1455" i="30"/>
  <c r="J1456" i="30"/>
  <c r="J1457" i="30"/>
  <c r="J1458" i="30"/>
  <c r="J1459" i="30"/>
  <c r="J1460" i="30"/>
  <c r="J1461" i="30"/>
  <c r="J1462" i="30"/>
  <c r="J1463" i="30"/>
  <c r="J1464" i="30"/>
  <c r="J1465" i="30"/>
  <c r="J1466" i="30"/>
  <c r="J1467" i="30"/>
  <c r="J1468" i="30"/>
  <c r="J1469" i="30"/>
  <c r="J1470" i="30"/>
  <c r="J1471" i="30"/>
  <c r="J1472" i="30"/>
  <c r="J1473" i="30"/>
  <c r="J1474" i="30"/>
  <c r="J1475" i="30"/>
  <c r="J1476" i="30"/>
  <c r="J1477" i="30"/>
  <c r="J1478" i="30"/>
  <c r="J1479" i="30"/>
  <c r="J1480" i="30"/>
  <c r="J1481" i="30"/>
  <c r="J1482" i="30"/>
  <c r="J1483" i="30"/>
  <c r="J1484" i="30"/>
  <c r="J1485" i="30"/>
  <c r="J1486" i="30"/>
  <c r="J1487" i="30"/>
  <c r="J1488" i="30"/>
  <c r="J1489" i="30"/>
  <c r="J1490" i="30"/>
  <c r="J1491" i="30"/>
  <c r="J1492" i="30"/>
  <c r="J1493" i="30"/>
  <c r="J1494" i="30"/>
  <c r="J1495" i="30"/>
  <c r="J1496" i="30"/>
  <c r="J1497" i="30"/>
  <c r="J1498" i="30"/>
  <c r="J1499" i="30"/>
  <c r="J1500" i="30"/>
  <c r="J1501" i="30"/>
  <c r="J1502" i="30"/>
  <c r="J1503" i="30"/>
  <c r="J1504" i="30"/>
  <c r="J1505" i="30"/>
  <c r="J1506" i="30"/>
  <c r="J1507" i="30"/>
  <c r="J1508" i="30"/>
  <c r="J1509" i="30"/>
  <c r="J1510" i="30"/>
  <c r="J1511" i="30"/>
  <c r="J1512" i="30"/>
  <c r="J1513" i="30"/>
  <c r="J1514" i="30"/>
  <c r="J1515" i="30"/>
  <c r="J1516" i="30"/>
  <c r="J1517" i="30"/>
  <c r="J1518" i="30"/>
  <c r="J1519" i="30"/>
  <c r="J1520" i="30"/>
  <c r="J1521" i="30"/>
  <c r="J1522" i="30"/>
  <c r="J1523" i="30"/>
  <c r="J1524" i="30"/>
  <c r="J1525" i="30"/>
  <c r="J1526" i="30"/>
  <c r="J1527" i="30"/>
  <c r="J1528" i="30"/>
  <c r="J1529" i="30"/>
  <c r="J1530" i="30"/>
  <c r="J1531" i="30"/>
  <c r="J1532" i="30"/>
  <c r="J1533" i="30"/>
  <c r="J1534" i="30"/>
  <c r="J1535" i="30"/>
  <c r="J1536" i="30"/>
  <c r="J1537" i="30"/>
  <c r="J1538" i="30"/>
  <c r="J1539" i="30"/>
  <c r="J1540" i="30"/>
  <c r="J1541" i="30"/>
  <c r="J1542" i="30"/>
  <c r="J1543" i="30"/>
  <c r="J1544" i="30"/>
  <c r="J1545" i="30"/>
  <c r="J1546" i="30"/>
  <c r="J1547" i="30"/>
  <c r="J1548" i="30"/>
  <c r="J1549" i="30"/>
  <c r="J1550" i="30"/>
  <c r="J1551" i="30"/>
  <c r="J1552" i="30"/>
  <c r="J1553" i="30"/>
  <c r="J1554" i="30"/>
  <c r="J1555" i="30"/>
  <c r="J1556" i="30"/>
  <c r="J1557" i="30"/>
  <c r="J1558" i="30"/>
  <c r="J1559" i="30"/>
  <c r="J1560" i="30"/>
  <c r="J1561" i="30"/>
  <c r="J1562" i="30"/>
  <c r="J1563" i="30"/>
  <c r="J1564" i="30"/>
  <c r="J1565" i="30"/>
  <c r="J1566" i="30"/>
  <c r="J1567" i="30"/>
  <c r="J1568" i="30"/>
  <c r="J1569" i="30"/>
  <c r="J1570" i="30"/>
  <c r="J1571" i="30"/>
  <c r="J1572" i="30"/>
  <c r="J1573" i="30"/>
  <c r="J1574" i="30"/>
  <c r="J1575" i="30"/>
  <c r="J1576" i="30"/>
  <c r="J1577" i="30"/>
  <c r="J1578" i="30"/>
  <c r="J1579" i="30"/>
  <c r="J1580" i="30"/>
  <c r="J1581" i="30"/>
  <c r="J1582" i="30"/>
  <c r="J1583" i="30"/>
  <c r="J1584" i="30"/>
  <c r="J1585" i="30"/>
  <c r="J1586" i="30"/>
  <c r="J1587" i="30"/>
  <c r="J1588" i="30"/>
  <c r="J1589" i="30"/>
  <c r="J1590" i="30"/>
  <c r="J1591" i="30"/>
  <c r="J1592" i="30"/>
  <c r="J1593" i="30"/>
  <c r="J1594" i="30"/>
  <c r="J1595" i="30"/>
  <c r="J1596" i="30"/>
  <c r="J1597" i="30"/>
  <c r="J1598" i="30"/>
  <c r="J1599" i="30"/>
  <c r="J1600" i="30"/>
  <c r="J1601" i="30"/>
  <c r="J1602" i="30"/>
  <c r="J1603" i="30"/>
  <c r="J1604" i="30"/>
  <c r="J1605" i="30"/>
  <c r="J1606" i="30"/>
  <c r="J1607" i="30"/>
  <c r="J1608" i="30"/>
  <c r="J1609" i="30"/>
  <c r="J1610" i="30"/>
  <c r="J1611" i="30"/>
  <c r="J1612" i="30"/>
  <c r="J1613" i="30"/>
  <c r="J1614" i="30"/>
  <c r="J1615" i="30"/>
  <c r="J1616" i="30"/>
  <c r="J1617" i="30"/>
  <c r="J1618" i="30"/>
  <c r="J1619" i="30"/>
  <c r="J1620" i="30"/>
  <c r="J1621" i="30"/>
  <c r="J1622" i="30"/>
  <c r="J1623" i="30"/>
  <c r="J1624" i="30"/>
  <c r="J1625" i="30"/>
  <c r="J1626" i="30"/>
  <c r="J1627" i="30"/>
  <c r="J1628" i="30"/>
  <c r="J1629" i="30"/>
  <c r="J1630" i="30"/>
  <c r="J1631" i="30"/>
  <c r="J1632" i="30"/>
  <c r="J1633" i="30"/>
  <c r="J1634" i="30"/>
  <c r="J1635" i="30"/>
  <c r="J1636" i="30"/>
  <c r="J1637" i="30"/>
  <c r="J1638" i="30"/>
  <c r="J1639" i="30"/>
  <c r="J1640" i="30"/>
  <c r="J1641" i="30"/>
  <c r="J1642" i="30"/>
  <c r="J1643" i="30"/>
  <c r="J1644" i="30"/>
  <c r="J1645" i="30"/>
  <c r="J1646" i="30"/>
  <c r="J1647" i="30"/>
  <c r="J1648" i="30"/>
  <c r="J1649" i="30"/>
  <c r="J1650" i="30"/>
  <c r="J1651" i="30"/>
  <c r="J1652" i="30"/>
  <c r="J1653" i="30"/>
  <c r="J1654" i="30"/>
  <c r="J1655" i="30"/>
  <c r="J1656" i="30"/>
  <c r="J1657" i="30"/>
  <c r="J1658" i="30"/>
  <c r="J1659" i="30"/>
  <c r="J1660" i="30"/>
  <c r="J1661" i="30"/>
  <c r="J1662" i="30"/>
  <c r="J1663" i="30"/>
  <c r="J1664" i="30"/>
  <c r="J1665" i="30"/>
  <c r="J1666" i="30"/>
  <c r="J1667" i="30"/>
  <c r="J1668" i="30"/>
  <c r="J1669" i="30"/>
  <c r="J1670" i="30"/>
  <c r="J1671" i="30"/>
  <c r="J1672" i="30"/>
  <c r="J1673" i="30"/>
  <c r="J1674" i="30"/>
  <c r="J1675" i="30"/>
  <c r="J1676" i="30"/>
  <c r="J1677" i="30"/>
  <c r="J1678" i="30"/>
  <c r="J1679" i="30"/>
  <c r="J1680" i="30"/>
  <c r="J1681" i="30"/>
  <c r="J1682" i="30"/>
  <c r="J1683" i="30"/>
  <c r="J1684" i="30"/>
  <c r="J1685" i="30"/>
  <c r="J1686" i="30"/>
  <c r="J1687" i="30"/>
  <c r="J1688" i="30"/>
  <c r="J1689" i="30"/>
  <c r="J1690" i="30"/>
  <c r="J1691" i="30"/>
  <c r="J1692" i="30"/>
  <c r="J1693" i="30"/>
  <c r="J1694" i="30"/>
  <c r="J1695" i="30"/>
  <c r="J1696" i="30"/>
  <c r="J1697" i="30"/>
  <c r="J1698" i="30"/>
  <c r="J1699" i="30"/>
  <c r="J1700" i="30"/>
  <c r="J1701" i="30"/>
  <c r="J1702" i="30"/>
  <c r="J1703" i="30"/>
  <c r="J1704" i="30"/>
  <c r="J1705" i="30"/>
  <c r="J1706" i="30"/>
  <c r="J1707" i="30"/>
  <c r="J1708" i="30"/>
  <c r="J1709" i="30"/>
  <c r="J1710" i="30"/>
  <c r="J1711" i="30"/>
  <c r="J1712" i="30"/>
  <c r="J1713" i="30"/>
  <c r="J1714" i="30"/>
  <c r="J1715" i="30"/>
  <c r="J1716" i="30"/>
  <c r="J1717" i="30"/>
  <c r="J1718" i="30"/>
  <c r="J1719" i="30"/>
  <c r="J1720" i="30"/>
  <c r="J1721" i="30"/>
  <c r="J1722" i="30"/>
  <c r="J1723" i="30"/>
  <c r="J1724" i="30"/>
  <c r="J1725" i="30"/>
  <c r="J1726" i="30"/>
  <c r="J1727" i="30"/>
  <c r="J1728" i="30"/>
  <c r="J1729" i="30"/>
  <c r="J1730" i="30"/>
  <c r="J1731" i="30"/>
  <c r="J1732" i="30"/>
  <c r="J1733" i="30"/>
  <c r="J1734" i="30"/>
  <c r="J1735" i="30"/>
  <c r="J1736" i="30"/>
  <c r="J1737" i="30"/>
  <c r="J1738" i="30"/>
  <c r="J1739" i="30"/>
  <c r="J1740" i="30"/>
  <c r="J1741" i="30"/>
  <c r="J1742" i="30"/>
  <c r="J1743" i="30"/>
  <c r="J1744" i="30"/>
  <c r="J1745" i="30"/>
  <c r="J1746" i="30"/>
  <c r="J1747" i="30"/>
  <c r="J1748" i="30"/>
  <c r="J1749" i="30"/>
  <c r="J1750" i="30"/>
  <c r="J1751" i="30"/>
  <c r="J1752" i="30"/>
  <c r="J1753" i="30"/>
  <c r="J1754" i="30"/>
  <c r="J1755" i="30"/>
  <c r="J1756" i="30"/>
  <c r="J1757" i="30"/>
  <c r="J1758" i="30"/>
  <c r="J1759" i="30"/>
  <c r="J1760" i="30"/>
  <c r="J1761" i="30"/>
  <c r="J1762" i="30"/>
  <c r="J1763" i="30"/>
  <c r="J1764" i="30"/>
  <c r="J1765" i="30"/>
  <c r="J1766" i="30"/>
  <c r="J1767" i="30"/>
  <c r="J1768" i="30"/>
  <c r="J1769" i="30"/>
  <c r="J1770" i="30"/>
  <c r="J1771" i="30"/>
  <c r="J1772" i="30"/>
  <c r="J1773" i="30"/>
  <c r="J1774" i="30"/>
  <c r="J1775" i="30"/>
  <c r="J1776" i="30"/>
  <c r="J1777" i="30"/>
  <c r="J1778" i="30"/>
  <c r="J1779" i="30"/>
  <c r="J1780" i="30"/>
  <c r="J1781" i="30"/>
  <c r="J1782" i="30"/>
  <c r="J1783" i="30"/>
  <c r="J1784" i="30"/>
  <c r="J1785" i="30"/>
  <c r="J1786" i="30"/>
  <c r="J1787" i="30"/>
  <c r="J1788" i="30"/>
  <c r="J1789" i="30"/>
  <c r="J1790" i="30"/>
  <c r="J1791" i="30"/>
  <c r="J1792" i="30"/>
  <c r="J1793" i="30"/>
  <c r="J1794" i="30"/>
  <c r="J1795" i="30"/>
  <c r="J1796" i="30"/>
  <c r="J1797" i="30"/>
  <c r="J1798" i="30"/>
  <c r="J1799" i="30"/>
  <c r="J1800" i="30"/>
  <c r="J1801" i="30"/>
  <c r="J1802" i="30"/>
  <c r="J1803" i="30"/>
  <c r="J1804" i="30"/>
  <c r="J1805" i="30"/>
  <c r="J1806" i="30"/>
  <c r="J1807" i="30"/>
  <c r="J1808" i="30"/>
  <c r="J1809" i="30"/>
  <c r="J1810" i="30"/>
  <c r="J1811" i="30"/>
  <c r="J1812" i="30"/>
  <c r="J1813" i="30"/>
  <c r="J1814" i="30"/>
  <c r="J1815" i="30"/>
  <c r="J1816" i="30"/>
  <c r="J1817" i="30"/>
  <c r="J1818" i="30"/>
  <c r="J1819" i="30"/>
  <c r="J1820" i="30"/>
  <c r="J1821" i="30"/>
  <c r="J1822" i="30"/>
  <c r="J1823" i="30"/>
  <c r="J1824" i="30"/>
  <c r="J1825" i="30"/>
  <c r="J1826" i="30"/>
  <c r="J1827" i="30"/>
  <c r="J1828" i="30"/>
  <c r="J1829" i="30"/>
  <c r="J1830" i="30"/>
  <c r="J1831" i="30"/>
  <c r="J1832" i="30"/>
  <c r="J1833" i="30"/>
  <c r="J1834" i="30"/>
  <c r="J1835" i="30"/>
  <c r="J1836" i="30"/>
  <c r="J1837" i="30"/>
  <c r="J1838" i="30"/>
  <c r="J1839" i="30"/>
  <c r="J1840" i="30"/>
  <c r="J1841" i="30"/>
  <c r="J1842" i="30"/>
  <c r="J1843" i="30"/>
  <c r="J1844" i="30"/>
  <c r="J1845" i="30"/>
  <c r="J1846" i="30"/>
  <c r="J1847" i="30"/>
  <c r="J1848" i="30"/>
  <c r="J1849" i="30"/>
  <c r="J1850" i="30"/>
  <c r="J1851" i="30"/>
  <c r="J1852" i="30"/>
  <c r="J1853" i="30"/>
  <c r="J1854" i="30"/>
  <c r="J1855" i="30"/>
  <c r="J1856" i="30"/>
  <c r="J1857" i="30"/>
  <c r="J1858" i="30"/>
  <c r="J1859" i="30"/>
  <c r="J1860" i="30"/>
  <c r="J1861" i="30"/>
  <c r="J1862" i="30"/>
  <c r="J1863" i="30"/>
  <c r="J1864" i="30"/>
  <c r="J1865" i="30"/>
  <c r="J1866" i="30"/>
  <c r="J1867" i="30"/>
  <c r="J1868" i="30"/>
  <c r="J1869" i="30"/>
  <c r="J1870" i="30"/>
  <c r="J1871" i="30"/>
  <c r="J1872" i="30"/>
  <c r="J1873" i="30"/>
  <c r="J1874" i="30"/>
  <c r="J1875" i="30"/>
  <c r="J1876" i="30"/>
  <c r="J1877" i="30"/>
  <c r="J1878" i="30"/>
  <c r="J1879" i="30"/>
  <c r="J1880" i="30"/>
  <c r="J1881" i="30"/>
  <c r="J1882" i="30"/>
  <c r="J1883" i="30"/>
  <c r="J1884" i="30"/>
  <c r="J1885" i="30"/>
  <c r="J1886" i="30"/>
  <c r="J1887" i="30"/>
  <c r="J1888" i="30"/>
  <c r="J1889" i="30"/>
  <c r="J1890" i="30"/>
  <c r="J1891" i="30"/>
  <c r="J1892" i="30"/>
  <c r="J1893" i="30"/>
  <c r="J1894" i="30"/>
  <c r="J1895" i="30"/>
  <c r="J1896" i="30"/>
  <c r="J1897" i="30"/>
  <c r="J1898" i="30"/>
  <c r="J1899" i="30"/>
  <c r="J1900" i="30"/>
  <c r="J1901" i="30"/>
  <c r="J1902" i="30"/>
  <c r="J1903" i="30"/>
  <c r="J1904" i="30"/>
  <c r="J1905" i="30"/>
  <c r="J1906" i="30"/>
  <c r="J1907" i="30"/>
  <c r="J1908" i="30"/>
  <c r="J1909" i="30"/>
  <c r="J1910" i="30"/>
  <c r="J1911" i="30"/>
  <c r="J1912" i="30"/>
  <c r="J1913" i="30"/>
  <c r="J1914" i="30"/>
  <c r="J1915" i="30"/>
  <c r="J1916" i="30"/>
  <c r="J1917" i="30"/>
  <c r="J1918" i="30"/>
  <c r="J1919" i="30"/>
  <c r="J1920" i="30"/>
  <c r="J1921" i="30"/>
  <c r="J1922" i="30"/>
  <c r="J1923" i="30"/>
  <c r="J1924" i="30"/>
  <c r="J1925" i="30"/>
  <c r="J1926" i="30"/>
  <c r="J1927" i="30"/>
  <c r="J1928" i="30"/>
  <c r="J1929" i="30"/>
  <c r="J1930" i="30"/>
  <c r="J1931" i="30"/>
  <c r="J1932" i="30"/>
  <c r="J1933" i="30"/>
  <c r="J1934" i="30"/>
  <c r="J1935" i="30"/>
  <c r="J1936" i="30"/>
  <c r="J1937" i="30"/>
  <c r="J1938" i="30"/>
  <c r="J1939" i="30"/>
  <c r="J1940" i="30"/>
  <c r="J1941" i="30"/>
  <c r="J1942" i="30"/>
  <c r="J1943" i="30"/>
  <c r="J1944" i="30"/>
  <c r="J1945" i="30"/>
  <c r="J1946" i="30"/>
  <c r="J1947" i="30"/>
  <c r="J1948" i="30"/>
  <c r="J1949" i="30"/>
  <c r="J1950" i="30"/>
  <c r="J1951" i="30"/>
  <c r="J1952" i="30"/>
  <c r="J1953" i="30"/>
  <c r="J1954" i="30"/>
  <c r="J1955" i="30"/>
  <c r="J1956" i="30"/>
  <c r="J1957" i="30"/>
  <c r="J1958" i="30"/>
  <c r="J1959" i="30"/>
  <c r="J1960" i="30"/>
  <c r="J1961" i="30"/>
  <c r="J1962" i="30"/>
  <c r="J1963" i="30"/>
  <c r="J1964" i="30"/>
  <c r="J1965" i="30"/>
  <c r="J1966" i="30"/>
  <c r="J1967" i="30"/>
  <c r="J1968" i="30"/>
  <c r="J1969" i="30"/>
  <c r="J1970" i="30"/>
  <c r="J1971" i="30"/>
  <c r="J1972" i="30"/>
  <c r="J1973" i="30"/>
  <c r="J1974" i="30"/>
  <c r="J1975" i="30"/>
  <c r="J1976" i="30"/>
  <c r="J1977" i="30"/>
  <c r="J1978" i="30"/>
  <c r="J1979" i="30"/>
  <c r="J1980" i="30"/>
  <c r="J1981" i="30"/>
  <c r="J1982" i="30"/>
  <c r="J1983" i="30"/>
  <c r="J1984" i="30"/>
  <c r="J1985" i="30"/>
  <c r="J1986" i="30"/>
  <c r="J1987" i="30"/>
  <c r="J1988" i="30"/>
  <c r="J1989" i="30"/>
  <c r="J1990" i="30"/>
  <c r="J1991" i="30"/>
  <c r="J1992" i="30"/>
  <c r="J1993" i="30"/>
  <c r="J1994" i="30"/>
  <c r="J1995" i="30"/>
  <c r="J1996" i="30"/>
  <c r="J1997" i="30"/>
  <c r="J1998" i="30"/>
  <c r="J1999" i="30"/>
  <c r="J2000" i="30"/>
  <c r="J2001" i="30"/>
  <c r="J2002" i="30"/>
  <c r="J2003" i="30"/>
  <c r="J2004" i="30"/>
  <c r="J2005" i="30"/>
  <c r="J2006" i="30"/>
  <c r="J2007" i="30"/>
  <c r="J2008" i="30"/>
  <c r="J2009" i="30"/>
  <c r="J2010" i="30"/>
  <c r="J2011" i="30"/>
  <c r="J2012" i="30"/>
  <c r="J2013" i="30"/>
  <c r="J2014" i="30"/>
  <c r="J2015" i="30"/>
  <c r="J2016" i="30"/>
  <c r="J2017" i="30"/>
  <c r="J2018" i="30"/>
  <c r="J2019" i="30"/>
  <c r="J2020" i="30"/>
  <c r="J2021" i="30"/>
  <c r="J2022" i="30"/>
  <c r="J2023" i="30"/>
  <c r="J2024" i="30"/>
  <c r="J2025" i="30"/>
  <c r="J2026" i="30"/>
  <c r="J2027" i="30"/>
  <c r="J2028" i="30"/>
  <c r="J2029" i="30"/>
  <c r="J2030" i="30"/>
  <c r="J2031" i="30"/>
  <c r="J2032" i="30"/>
  <c r="J2033" i="30"/>
  <c r="J2034" i="30"/>
  <c r="J2035" i="30"/>
  <c r="J2036" i="30"/>
  <c r="J2037" i="30"/>
  <c r="J2038" i="30"/>
  <c r="J2039" i="30"/>
  <c r="J2040" i="30"/>
  <c r="J2041" i="30"/>
  <c r="J2042" i="30"/>
  <c r="J2043" i="30"/>
  <c r="J2044" i="30"/>
  <c r="J2045" i="30"/>
  <c r="J2046" i="30"/>
  <c r="J2047" i="30"/>
  <c r="J2048" i="30"/>
  <c r="J2049" i="30"/>
  <c r="J2050" i="30"/>
  <c r="J2051" i="30"/>
  <c r="J2052" i="30"/>
  <c r="J2053" i="30"/>
  <c r="J2054" i="30"/>
  <c r="J2055" i="30"/>
  <c r="J2056" i="30"/>
  <c r="J2057" i="30"/>
  <c r="J2058" i="30"/>
  <c r="J2059" i="30"/>
  <c r="J2060" i="30"/>
  <c r="J2061" i="30"/>
  <c r="J2062" i="30"/>
  <c r="J2063" i="30"/>
  <c r="J2064" i="30"/>
  <c r="J2065" i="30"/>
  <c r="J2066" i="30"/>
  <c r="J2067" i="30"/>
  <c r="J2068" i="30"/>
  <c r="J2069" i="30"/>
  <c r="J2070" i="30"/>
  <c r="J2071" i="30"/>
  <c r="J2072" i="30"/>
  <c r="J2073" i="30"/>
  <c r="J2074" i="30"/>
  <c r="J2075" i="30"/>
  <c r="J2076" i="30"/>
  <c r="J2077" i="30"/>
  <c r="J2078" i="30"/>
  <c r="J2079" i="30"/>
  <c r="J2080" i="30"/>
  <c r="J2081" i="30"/>
  <c r="J2082" i="30"/>
  <c r="J2083" i="30"/>
  <c r="J2084" i="30"/>
  <c r="J2085" i="30"/>
  <c r="J2086" i="30"/>
  <c r="J2087" i="30"/>
  <c r="J2088" i="30"/>
  <c r="J2089" i="30"/>
  <c r="J2090" i="30"/>
  <c r="J2091" i="30"/>
  <c r="J2092" i="30"/>
  <c r="J2093" i="30"/>
  <c r="J2094" i="30"/>
  <c r="J2095" i="30"/>
  <c r="J2096" i="30"/>
  <c r="J2097" i="30"/>
  <c r="J2098" i="30"/>
  <c r="J2099" i="30"/>
  <c r="J2100" i="30"/>
  <c r="J2101" i="30"/>
  <c r="J2102" i="30"/>
  <c r="J2103" i="30"/>
  <c r="J2104" i="30"/>
  <c r="J2105" i="30"/>
  <c r="J2106" i="30"/>
  <c r="J2107" i="30"/>
  <c r="J2108" i="30"/>
  <c r="J2109" i="30"/>
  <c r="J2110" i="30"/>
  <c r="J2111" i="30"/>
  <c r="J2112" i="30"/>
  <c r="J2113" i="30"/>
  <c r="J2114" i="30"/>
  <c r="J2115" i="30"/>
  <c r="J2116" i="30"/>
  <c r="J2117" i="30"/>
  <c r="J2118" i="30"/>
  <c r="J2119" i="30"/>
  <c r="J2120" i="30"/>
  <c r="J2121" i="30"/>
  <c r="J2122" i="30"/>
  <c r="J2123" i="30"/>
  <c r="J2124" i="30"/>
  <c r="J2125" i="30"/>
  <c r="J2126" i="30"/>
  <c r="J2127" i="30"/>
  <c r="J2128" i="30"/>
  <c r="J2129" i="30"/>
  <c r="J2130" i="30"/>
  <c r="J2131" i="30"/>
  <c r="J2132" i="30"/>
  <c r="J2133" i="30"/>
  <c r="J2134" i="30"/>
  <c r="J2135" i="30"/>
  <c r="J2136" i="30"/>
  <c r="J2137" i="30"/>
  <c r="J2138" i="30"/>
  <c r="J2139" i="30"/>
  <c r="J2140" i="30"/>
  <c r="J2141" i="30"/>
  <c r="J2142" i="30"/>
  <c r="J2143" i="30"/>
  <c r="J2144" i="30"/>
  <c r="J2145" i="30"/>
  <c r="J2146" i="30"/>
  <c r="J2147" i="30"/>
  <c r="J2148" i="30"/>
  <c r="J2149" i="30"/>
  <c r="J2150" i="30"/>
  <c r="J2151" i="30"/>
  <c r="J2152" i="30"/>
  <c r="J2153" i="30"/>
  <c r="J2154" i="30"/>
  <c r="J2155" i="30"/>
  <c r="J2156" i="30"/>
  <c r="J2157" i="30"/>
  <c r="J2158" i="30"/>
  <c r="J2159" i="30"/>
  <c r="J2160" i="30"/>
  <c r="J2161" i="30"/>
  <c r="J2162" i="30"/>
  <c r="J2163" i="30"/>
  <c r="J2164" i="30"/>
  <c r="J2165" i="30"/>
  <c r="J2166" i="30"/>
  <c r="J2167" i="30"/>
  <c r="J2168" i="30"/>
  <c r="J2169" i="30"/>
  <c r="J2170" i="30"/>
  <c r="J2171" i="30"/>
  <c r="J2172" i="30"/>
  <c r="J2173" i="30"/>
  <c r="J2174" i="30"/>
  <c r="J2175" i="30"/>
  <c r="J2176" i="30"/>
  <c r="J2177" i="30"/>
  <c r="J2178" i="30"/>
  <c r="J2179" i="30"/>
  <c r="J2180" i="30"/>
  <c r="J2181" i="30"/>
  <c r="J2182" i="30"/>
  <c r="J2183" i="30"/>
  <c r="J2184" i="30"/>
  <c r="J2185" i="30"/>
  <c r="J2186" i="30"/>
  <c r="J2187" i="30"/>
  <c r="J2188" i="30"/>
  <c r="J2189" i="30"/>
  <c r="J2190" i="30"/>
  <c r="J2191" i="30"/>
  <c r="J2192" i="30"/>
  <c r="J2193" i="30"/>
  <c r="J2194" i="30"/>
  <c r="J2195" i="30"/>
  <c r="J2196" i="30"/>
  <c r="J2197" i="30"/>
  <c r="J2198" i="30"/>
  <c r="J2199" i="30"/>
  <c r="J2200" i="30"/>
  <c r="J2201" i="30"/>
  <c r="J2202" i="30"/>
  <c r="J2203" i="30"/>
  <c r="J2204" i="30"/>
  <c r="J2205" i="30"/>
  <c r="J2206" i="30"/>
  <c r="J2207" i="30"/>
  <c r="J2208" i="30"/>
  <c r="J2209" i="30"/>
  <c r="J2210" i="30"/>
  <c r="J2211" i="30"/>
  <c r="J2212" i="30"/>
  <c r="J2213" i="30"/>
  <c r="J2214" i="30"/>
  <c r="J2215" i="30"/>
  <c r="J2216" i="30"/>
  <c r="J2217" i="30"/>
  <c r="J2218" i="30"/>
  <c r="J2219" i="30"/>
  <c r="J2220" i="30"/>
  <c r="J2221" i="30"/>
  <c r="J2222" i="30"/>
  <c r="J2223" i="30"/>
  <c r="J2224" i="30"/>
  <c r="J2225" i="30"/>
  <c r="J2226" i="30"/>
  <c r="J2227" i="30"/>
  <c r="J2228" i="30"/>
  <c r="J2229" i="30"/>
  <c r="J2230" i="30"/>
  <c r="J2231" i="30"/>
  <c r="J2232" i="30"/>
  <c r="J2233" i="30"/>
  <c r="J2234" i="30"/>
  <c r="J2235" i="30"/>
  <c r="J2236" i="30"/>
  <c r="J2237" i="30"/>
  <c r="J2238" i="30"/>
  <c r="J2239" i="30"/>
  <c r="J2240" i="30"/>
  <c r="J2241" i="30"/>
  <c r="J2242" i="30"/>
  <c r="J2243" i="30"/>
  <c r="J2244" i="30"/>
  <c r="J2245" i="30"/>
  <c r="J2246" i="30"/>
  <c r="J2247" i="30"/>
  <c r="J2248" i="30"/>
  <c r="J2249" i="30"/>
  <c r="J2250" i="30"/>
  <c r="J2251" i="30"/>
  <c r="J2252" i="30"/>
  <c r="J2253" i="30"/>
  <c r="J2254" i="30"/>
  <c r="J2255" i="30"/>
  <c r="J2256" i="30"/>
  <c r="J2257" i="30"/>
  <c r="J2258" i="30"/>
  <c r="J2259" i="30"/>
  <c r="J2260" i="30"/>
  <c r="J2261" i="30"/>
  <c r="J2262" i="30"/>
  <c r="J2263" i="30"/>
  <c r="J2264" i="30"/>
  <c r="J2265" i="30"/>
  <c r="J2266" i="30"/>
  <c r="J2267" i="30"/>
  <c r="J2268" i="30"/>
  <c r="J2269" i="30"/>
  <c r="J2270" i="30"/>
  <c r="J2271" i="30"/>
  <c r="J2272" i="30"/>
  <c r="J2273" i="30"/>
  <c r="J2274" i="30"/>
  <c r="J2275" i="30"/>
  <c r="J2276" i="30"/>
  <c r="J2277" i="30"/>
  <c r="J2278" i="30"/>
  <c r="J2279" i="30"/>
  <c r="J2280" i="30"/>
  <c r="J2281" i="30"/>
  <c r="J2282" i="30"/>
  <c r="J2283" i="30"/>
  <c r="J2284" i="30"/>
  <c r="J2285" i="30"/>
  <c r="J2286" i="30"/>
  <c r="J2287" i="30"/>
  <c r="J2288" i="30"/>
  <c r="J2289" i="30"/>
  <c r="J2290" i="30"/>
  <c r="J2291" i="30"/>
  <c r="J2292" i="30"/>
  <c r="J2293" i="30"/>
  <c r="J2294" i="30"/>
  <c r="J2295" i="30"/>
  <c r="J2296" i="30"/>
  <c r="J2297" i="30"/>
  <c r="J2298" i="30"/>
  <c r="J2299" i="30"/>
  <c r="J2300" i="30"/>
  <c r="J2301" i="30"/>
  <c r="J2302" i="30"/>
  <c r="J2303" i="30"/>
  <c r="J2304" i="30"/>
  <c r="J2305" i="30"/>
  <c r="J2306" i="30"/>
  <c r="J2307" i="30"/>
  <c r="J2308" i="30"/>
  <c r="J2309" i="30"/>
  <c r="J2310" i="30"/>
  <c r="J2311" i="30"/>
  <c r="J2312" i="30"/>
  <c r="J2313" i="30"/>
  <c r="J2314" i="30"/>
  <c r="J2315" i="30"/>
  <c r="J2316" i="30"/>
  <c r="J2317" i="30"/>
  <c r="J2318" i="30"/>
  <c r="J2319" i="30"/>
  <c r="J2320" i="30"/>
  <c r="J2321" i="30"/>
  <c r="J2322" i="30"/>
  <c r="J2323" i="30"/>
  <c r="J2324" i="30"/>
  <c r="J2325" i="30"/>
  <c r="J2326" i="30"/>
  <c r="J2327" i="30"/>
  <c r="J2328" i="30"/>
  <c r="J2329" i="30"/>
  <c r="J2330" i="30"/>
  <c r="J2331" i="30"/>
  <c r="J2332" i="30"/>
  <c r="J2333" i="30"/>
  <c r="J2334" i="30"/>
  <c r="J2335" i="30"/>
  <c r="J2336" i="30"/>
  <c r="J2337" i="30"/>
  <c r="J2338" i="30"/>
  <c r="J2339" i="30"/>
  <c r="J2340" i="30"/>
  <c r="J2341" i="30"/>
  <c r="J2342" i="30"/>
  <c r="J2343" i="30"/>
  <c r="J2344" i="30"/>
  <c r="J2345" i="30"/>
  <c r="J2346" i="30"/>
  <c r="J2347" i="30"/>
  <c r="J2348" i="30"/>
  <c r="J2349" i="30"/>
  <c r="J2350" i="30"/>
  <c r="J2351" i="30"/>
  <c r="J2352" i="30"/>
  <c r="J2353" i="30"/>
  <c r="J2354" i="30"/>
  <c r="J2355" i="30"/>
  <c r="J2356" i="30"/>
  <c r="J2357" i="30"/>
  <c r="J2358" i="30"/>
  <c r="J2359" i="30"/>
  <c r="J2360" i="30"/>
  <c r="J2361" i="30"/>
  <c r="J2362" i="30"/>
  <c r="J2363" i="30"/>
  <c r="J2364" i="30"/>
  <c r="J2365" i="30"/>
  <c r="J2366" i="30"/>
  <c r="J2367" i="30"/>
  <c r="J2368" i="30"/>
  <c r="J2369" i="30"/>
  <c r="J2370" i="30"/>
  <c r="J2371" i="30"/>
  <c r="J2372" i="30"/>
  <c r="J2373" i="30"/>
  <c r="J2374" i="30"/>
  <c r="J2375" i="30"/>
  <c r="J2376" i="30"/>
  <c r="J2377" i="30"/>
  <c r="J2378" i="30"/>
  <c r="J2379" i="30"/>
  <c r="J2380" i="30"/>
  <c r="J2381" i="30"/>
  <c r="J2382" i="30"/>
  <c r="J2383" i="30"/>
  <c r="J2384" i="30"/>
  <c r="J2385" i="30"/>
  <c r="J2386" i="30"/>
  <c r="J2387" i="30"/>
  <c r="J2388" i="30"/>
  <c r="J2389" i="30"/>
  <c r="J2390" i="30"/>
  <c r="J2391" i="30"/>
  <c r="J2392" i="30"/>
  <c r="J2393" i="30"/>
  <c r="J2394" i="30"/>
  <c r="J2395" i="30"/>
  <c r="J2396" i="30"/>
  <c r="J2397" i="30"/>
  <c r="J2398" i="30"/>
  <c r="J2399" i="30"/>
  <c r="J2400" i="30"/>
  <c r="J2401" i="30"/>
  <c r="J2402" i="30"/>
  <c r="J2403" i="30"/>
  <c r="J2404" i="30"/>
  <c r="J2405" i="30"/>
  <c r="J2406" i="30"/>
  <c r="J2407" i="30"/>
  <c r="J2408" i="30"/>
  <c r="J2409" i="30"/>
  <c r="J2410" i="30"/>
  <c r="J2411" i="30"/>
  <c r="J2412" i="30"/>
  <c r="J2413" i="30"/>
  <c r="J2414" i="30"/>
  <c r="J2415" i="30"/>
  <c r="J2416" i="30"/>
  <c r="J2417" i="30"/>
  <c r="J2418" i="30"/>
  <c r="J2419" i="30"/>
  <c r="J2420" i="30"/>
  <c r="J2421" i="30"/>
  <c r="J2422" i="30"/>
  <c r="J2423" i="30"/>
  <c r="J2424" i="30"/>
  <c r="J2425" i="30"/>
  <c r="J2426" i="30"/>
  <c r="J2427" i="30"/>
  <c r="J2428" i="30"/>
  <c r="J2429" i="30"/>
  <c r="J2430" i="30"/>
  <c r="J2431" i="30"/>
  <c r="J2432" i="30"/>
  <c r="J2433" i="30"/>
  <c r="J2434" i="30"/>
  <c r="J2435" i="30"/>
  <c r="J2436" i="30"/>
  <c r="J2437" i="30"/>
  <c r="J2438" i="30"/>
  <c r="J2439" i="30"/>
  <c r="J2440" i="30"/>
  <c r="J2441" i="30"/>
  <c r="J2442" i="30"/>
  <c r="J2443" i="30"/>
  <c r="J2444" i="30"/>
  <c r="J2445" i="30"/>
  <c r="J2446" i="30"/>
  <c r="J2447" i="30"/>
  <c r="J2448" i="30"/>
  <c r="J2449" i="30"/>
  <c r="J2450" i="30"/>
  <c r="J2451" i="30"/>
  <c r="J2452" i="30"/>
  <c r="J2453" i="30"/>
  <c r="J2454" i="30"/>
  <c r="J2455" i="30"/>
  <c r="J2456" i="30"/>
  <c r="J2457" i="30"/>
  <c r="J2458" i="30"/>
  <c r="J2459" i="30"/>
  <c r="J2460" i="30"/>
  <c r="J2461" i="30"/>
  <c r="J2462" i="30"/>
  <c r="J2463" i="30"/>
  <c r="J2464" i="30"/>
  <c r="J2465" i="30"/>
  <c r="J2466" i="30"/>
  <c r="J2467" i="30"/>
  <c r="J2468" i="30"/>
  <c r="J2469" i="30"/>
  <c r="J2470" i="30"/>
  <c r="J2471" i="30"/>
  <c r="J2472" i="30"/>
  <c r="J2473" i="30"/>
  <c r="J2474" i="30"/>
  <c r="J2475" i="30"/>
  <c r="J2476" i="30"/>
  <c r="J2477" i="30"/>
  <c r="J2478" i="30"/>
  <c r="J2479" i="30"/>
  <c r="J2480" i="30"/>
  <c r="J2481" i="30"/>
  <c r="J2482" i="30"/>
  <c r="J2483" i="30"/>
  <c r="J2484" i="30"/>
  <c r="J2485" i="30"/>
  <c r="J2486" i="30"/>
  <c r="J2487" i="30"/>
  <c r="J2488" i="30"/>
  <c r="J2489" i="30"/>
  <c r="J2490" i="30"/>
  <c r="J2491" i="30"/>
  <c r="J2492" i="30"/>
  <c r="J2493" i="30"/>
  <c r="J2494" i="30"/>
  <c r="J2495" i="30"/>
  <c r="J2496" i="30"/>
  <c r="J2497" i="30"/>
  <c r="J2498" i="30"/>
  <c r="J2499" i="30"/>
  <c r="J2500" i="30"/>
  <c r="J2501" i="30"/>
  <c r="J2502" i="30"/>
  <c r="J2503" i="30"/>
  <c r="J2504" i="30"/>
  <c r="J2505" i="30"/>
  <c r="J2506" i="30"/>
  <c r="J2507" i="30"/>
  <c r="J2508" i="30"/>
  <c r="J2509" i="30"/>
  <c r="J2510" i="30"/>
  <c r="J2511" i="30"/>
  <c r="J2512" i="30"/>
  <c r="J2513" i="30"/>
  <c r="J2514" i="30"/>
  <c r="J2515" i="30"/>
  <c r="J2516" i="30"/>
  <c r="J2517" i="30"/>
  <c r="J2518" i="30"/>
  <c r="J2519" i="30"/>
  <c r="J2520" i="30"/>
  <c r="J2521" i="30"/>
  <c r="J2522" i="30"/>
  <c r="J2523" i="30"/>
  <c r="J2524" i="30"/>
  <c r="J2525" i="30"/>
  <c r="J2526" i="30"/>
  <c r="J2527" i="30"/>
  <c r="J2528" i="30"/>
  <c r="J2529" i="30"/>
  <c r="J2530" i="30"/>
  <c r="J2531" i="30"/>
  <c r="J2532" i="30"/>
  <c r="J2533" i="30"/>
  <c r="J2534" i="30"/>
  <c r="J2535" i="30"/>
  <c r="J2536" i="30"/>
  <c r="J2537" i="30"/>
  <c r="J2538" i="30"/>
  <c r="J2539" i="30"/>
  <c r="J2540" i="30"/>
  <c r="J2541" i="30"/>
  <c r="J2542" i="30"/>
  <c r="J2543" i="30"/>
  <c r="J2544" i="30"/>
  <c r="J2545" i="30"/>
  <c r="J2546" i="30"/>
  <c r="J2547" i="30"/>
  <c r="J2548" i="30"/>
  <c r="J2549" i="30"/>
  <c r="J2550" i="30"/>
  <c r="J2551" i="30"/>
  <c r="J2552" i="30"/>
  <c r="J2553" i="30"/>
  <c r="J2554" i="30"/>
  <c r="J2555" i="30"/>
  <c r="J2556" i="30"/>
  <c r="J2557" i="30"/>
  <c r="J2558" i="30"/>
  <c r="J2559" i="30"/>
  <c r="J2560" i="30"/>
  <c r="J2561" i="30"/>
  <c r="J2562" i="30"/>
  <c r="J2563" i="30"/>
  <c r="J2564" i="30"/>
  <c r="J2565" i="30"/>
  <c r="J2566" i="30"/>
  <c r="J2567" i="30"/>
  <c r="J2568" i="30"/>
  <c r="J2569" i="30"/>
  <c r="J2570" i="30"/>
  <c r="J2571" i="30"/>
  <c r="J2572" i="30"/>
  <c r="J2573" i="30"/>
  <c r="J2574" i="30"/>
  <c r="J2575" i="30"/>
  <c r="J2576" i="30"/>
  <c r="J2577" i="30"/>
  <c r="J2578" i="30"/>
  <c r="J2579" i="30"/>
  <c r="J2580" i="30"/>
  <c r="J2581" i="30"/>
  <c r="J2582" i="30"/>
  <c r="J2583" i="30"/>
  <c r="J2584" i="30"/>
  <c r="J2585" i="30"/>
  <c r="J2586" i="30"/>
  <c r="J2587" i="30"/>
  <c r="J2588" i="30"/>
  <c r="J2589" i="30"/>
  <c r="J2590" i="30"/>
  <c r="J2591" i="30"/>
  <c r="J2592" i="30"/>
  <c r="J2593" i="30"/>
  <c r="J2594" i="30"/>
  <c r="J2595" i="30"/>
  <c r="J2596" i="30"/>
  <c r="J2597" i="30"/>
  <c r="J2598" i="30"/>
  <c r="J2599" i="30"/>
  <c r="J2600" i="30"/>
  <c r="J2601" i="30"/>
  <c r="J2602" i="30"/>
  <c r="J2603" i="30"/>
  <c r="J2604" i="30"/>
  <c r="J2605" i="30"/>
  <c r="J2606" i="30"/>
  <c r="J2607" i="30"/>
  <c r="J2608" i="30"/>
  <c r="J2609" i="30"/>
  <c r="J2610" i="30"/>
  <c r="J2611" i="30"/>
  <c r="J2612" i="30"/>
  <c r="J2613" i="30"/>
  <c r="J2614" i="30"/>
  <c r="J2615" i="30"/>
  <c r="J2616" i="30"/>
  <c r="J2617" i="30"/>
  <c r="J2618" i="30"/>
  <c r="J2619" i="30"/>
  <c r="J2620" i="30"/>
  <c r="J2621" i="30"/>
  <c r="J2622" i="30"/>
  <c r="J2623" i="30"/>
  <c r="J2624" i="30"/>
  <c r="J2625" i="30"/>
  <c r="J2626" i="30"/>
  <c r="J2627" i="30"/>
  <c r="J2628" i="30"/>
  <c r="J2629" i="30"/>
  <c r="J2630" i="30"/>
  <c r="J2631" i="30"/>
  <c r="J2632" i="30"/>
  <c r="J2633" i="30"/>
  <c r="J2634" i="30"/>
  <c r="J2635" i="30"/>
  <c r="J2636" i="30"/>
  <c r="J2637" i="30"/>
  <c r="J2638" i="30"/>
  <c r="J2639" i="30"/>
  <c r="J2640" i="30"/>
  <c r="J2641" i="30"/>
  <c r="J2642" i="30"/>
  <c r="J2643" i="30"/>
  <c r="J2644" i="30"/>
  <c r="J2645" i="30"/>
  <c r="J2646" i="30"/>
  <c r="J2647" i="30"/>
  <c r="J2648" i="30"/>
  <c r="J2649" i="30"/>
  <c r="J2650" i="30"/>
  <c r="J2651" i="30"/>
  <c r="J2652" i="30"/>
  <c r="J2653" i="30"/>
  <c r="J2654" i="30"/>
  <c r="J2655" i="30"/>
  <c r="J2656" i="30"/>
  <c r="J2657" i="30"/>
  <c r="J2658" i="30"/>
  <c r="J2659" i="30"/>
  <c r="J2660" i="30"/>
  <c r="J2661" i="30"/>
  <c r="J2662" i="30"/>
  <c r="J2663" i="30"/>
  <c r="J2664" i="30"/>
  <c r="J2665" i="30"/>
  <c r="J2666" i="30"/>
  <c r="J2667" i="30"/>
  <c r="J2668" i="30"/>
  <c r="J2669" i="30"/>
  <c r="J2670" i="30"/>
  <c r="J2671" i="30"/>
  <c r="J2672" i="30"/>
  <c r="J2673" i="30"/>
  <c r="J2674" i="30"/>
  <c r="J2675" i="30"/>
  <c r="J2676" i="30"/>
  <c r="J2677" i="30"/>
  <c r="J2678" i="30"/>
  <c r="J2679" i="30"/>
  <c r="J2680" i="30"/>
  <c r="J2681" i="30"/>
  <c r="J2682" i="30"/>
  <c r="J2683" i="30"/>
  <c r="J2684" i="30"/>
  <c r="J2685" i="30"/>
  <c r="J2686" i="30"/>
  <c r="J2687" i="30"/>
  <c r="J2688" i="30"/>
  <c r="J2689" i="30"/>
  <c r="J2690" i="30"/>
  <c r="J2691" i="30"/>
  <c r="J2692" i="30"/>
  <c r="J2693" i="30"/>
  <c r="J2694" i="30"/>
  <c r="J2695" i="30"/>
  <c r="J2696" i="30"/>
  <c r="J2697" i="30"/>
  <c r="J2698" i="30"/>
  <c r="J2699" i="30"/>
  <c r="J2700" i="30"/>
  <c r="J2701" i="30"/>
  <c r="J2702" i="30"/>
  <c r="J2703" i="30"/>
  <c r="J2704" i="30"/>
  <c r="J2705" i="30"/>
  <c r="J2706" i="30"/>
  <c r="J2707" i="30"/>
  <c r="J2708" i="30"/>
  <c r="J2709" i="30"/>
  <c r="J2710" i="30"/>
  <c r="J2711" i="30"/>
  <c r="J2712" i="30"/>
  <c r="J2713" i="30"/>
  <c r="J2714" i="30"/>
  <c r="J2715" i="30"/>
  <c r="J2716" i="30"/>
  <c r="J2717" i="30"/>
  <c r="J2718" i="30"/>
  <c r="J2719" i="30"/>
  <c r="J2720" i="30"/>
  <c r="J2721" i="30"/>
  <c r="J2722" i="30"/>
  <c r="J2723" i="30"/>
  <c r="J2724" i="30"/>
  <c r="J2725" i="30"/>
  <c r="J2726" i="30"/>
  <c r="J2727" i="30"/>
  <c r="J2728" i="30"/>
  <c r="J2729" i="30"/>
  <c r="J2730" i="30"/>
  <c r="J2731" i="30"/>
  <c r="J2732" i="30"/>
  <c r="J2733" i="30"/>
  <c r="J2734" i="30"/>
  <c r="J2735" i="30"/>
  <c r="J2736" i="30"/>
  <c r="J2737" i="30"/>
  <c r="J2738" i="30"/>
  <c r="J2739" i="30"/>
  <c r="J2740" i="30"/>
  <c r="J2741" i="30"/>
  <c r="J2742" i="30"/>
  <c r="J2743" i="30"/>
  <c r="J2744" i="30"/>
  <c r="J2745" i="30"/>
  <c r="J2746" i="30"/>
  <c r="J2747" i="30"/>
  <c r="J2748" i="30"/>
  <c r="J2749" i="30"/>
  <c r="J2750" i="30"/>
  <c r="J2751" i="30"/>
  <c r="J2752" i="30"/>
  <c r="J2753" i="30"/>
  <c r="J2754" i="30"/>
  <c r="J2755" i="30"/>
  <c r="J2756" i="30"/>
  <c r="J2757" i="30"/>
  <c r="J2758" i="30"/>
  <c r="J2759" i="30"/>
  <c r="J2760" i="30"/>
  <c r="J2761" i="30"/>
  <c r="J2762" i="30"/>
  <c r="J2763" i="30"/>
  <c r="J2764" i="30"/>
  <c r="J2765" i="30"/>
  <c r="J2766" i="30"/>
  <c r="J2767" i="30"/>
  <c r="J2768" i="30"/>
  <c r="J2769" i="30"/>
  <c r="J2770" i="30"/>
  <c r="J2771" i="30"/>
  <c r="J2772" i="30"/>
  <c r="J2773" i="30"/>
  <c r="J2774" i="30"/>
  <c r="J2775" i="30"/>
  <c r="J2776" i="30"/>
  <c r="J2777" i="30"/>
  <c r="J2778" i="30"/>
  <c r="J2779" i="30"/>
  <c r="J2780" i="30"/>
  <c r="J2781" i="30"/>
  <c r="J2782" i="30"/>
  <c r="J2783" i="30"/>
  <c r="J2784" i="30"/>
  <c r="J2785" i="30"/>
  <c r="J2786" i="30"/>
  <c r="J2787" i="30"/>
  <c r="J2788" i="30"/>
  <c r="J2789" i="30"/>
  <c r="J2790" i="30"/>
  <c r="J2791" i="30"/>
  <c r="J2792" i="30"/>
  <c r="J2793" i="30"/>
  <c r="J2794" i="30"/>
  <c r="J2795" i="30"/>
  <c r="J2796" i="30"/>
  <c r="J2797" i="30"/>
  <c r="J2798" i="30"/>
  <c r="J2799" i="30"/>
  <c r="J2800" i="30"/>
  <c r="J2801" i="30"/>
  <c r="J2802" i="30"/>
  <c r="J2803" i="30"/>
  <c r="J2804" i="30"/>
  <c r="J2805" i="30"/>
  <c r="J2806" i="30"/>
  <c r="J2807" i="30"/>
  <c r="J2808" i="30"/>
  <c r="J2809" i="30"/>
  <c r="J2810" i="30"/>
  <c r="J2811" i="30"/>
  <c r="J2812" i="30"/>
  <c r="J2813" i="30"/>
  <c r="J2814" i="30"/>
  <c r="J2815" i="30"/>
  <c r="J2816" i="30"/>
  <c r="J2817" i="30"/>
  <c r="J2818" i="30"/>
  <c r="J2819" i="30"/>
  <c r="J2820" i="30"/>
  <c r="J2821" i="30"/>
  <c r="J2822" i="30"/>
  <c r="J2823" i="30"/>
  <c r="J2824" i="30"/>
  <c r="J2825" i="30"/>
  <c r="J2826" i="30"/>
  <c r="J2827" i="30"/>
  <c r="J2828" i="30"/>
  <c r="J2829" i="30"/>
  <c r="J2830" i="30"/>
  <c r="J2831" i="30"/>
  <c r="J2832" i="30"/>
  <c r="J2833" i="30"/>
  <c r="J2834" i="30"/>
  <c r="J2835" i="30"/>
  <c r="J2836" i="30"/>
  <c r="J2837" i="30"/>
  <c r="J2838" i="30"/>
  <c r="J2839" i="30"/>
  <c r="J2840" i="30"/>
  <c r="J2841" i="30"/>
  <c r="J2842" i="30"/>
  <c r="J2843" i="30"/>
  <c r="J2844" i="30"/>
  <c r="J2845" i="30"/>
  <c r="J2846" i="30"/>
  <c r="J2847" i="30"/>
  <c r="J2848" i="30"/>
  <c r="J2849" i="30"/>
  <c r="J2850" i="30"/>
  <c r="J2851" i="30"/>
  <c r="J2852" i="30"/>
  <c r="J2853" i="30"/>
  <c r="J2854" i="30"/>
  <c r="J2855" i="30"/>
  <c r="J2856" i="30"/>
  <c r="J2857" i="30"/>
  <c r="J2858" i="30"/>
  <c r="J2859" i="30"/>
  <c r="J2860" i="30"/>
  <c r="J2861" i="30"/>
  <c r="J2862" i="30"/>
  <c r="J2863" i="30"/>
  <c r="J2864" i="30"/>
  <c r="J2865" i="30"/>
  <c r="J2866" i="30"/>
  <c r="J2867" i="30"/>
  <c r="J2868" i="30"/>
  <c r="J2869" i="30"/>
  <c r="J2870" i="30"/>
  <c r="J2871" i="30"/>
  <c r="J2872" i="30"/>
  <c r="J2873" i="30"/>
  <c r="J2874" i="30"/>
  <c r="J2875" i="30"/>
  <c r="J2876" i="30"/>
  <c r="J2877" i="30"/>
  <c r="J2878" i="30"/>
  <c r="J2879" i="30"/>
  <c r="J2880" i="30"/>
  <c r="J2881" i="30"/>
  <c r="J2882" i="30"/>
  <c r="J2883" i="30"/>
  <c r="J2884" i="30"/>
  <c r="J2885" i="30"/>
  <c r="J2886" i="30"/>
  <c r="J2887" i="30"/>
  <c r="J2888" i="30"/>
  <c r="J2889" i="30"/>
  <c r="J2890" i="30"/>
  <c r="J2891" i="30"/>
  <c r="J2892" i="30"/>
  <c r="J2893" i="30"/>
  <c r="J2894" i="30"/>
  <c r="J2895" i="30"/>
  <c r="J2896" i="30"/>
  <c r="J2897" i="30"/>
  <c r="J2898" i="30"/>
  <c r="J2899" i="30"/>
  <c r="J2900" i="30"/>
  <c r="J2901" i="30"/>
  <c r="J2902" i="30"/>
  <c r="J2903" i="30"/>
  <c r="J2904" i="30"/>
  <c r="J2905" i="30"/>
  <c r="J2906" i="30"/>
  <c r="J2907" i="30"/>
  <c r="J2908" i="30"/>
  <c r="J2909" i="30"/>
  <c r="J2910" i="30"/>
  <c r="J2911" i="30"/>
  <c r="J2912" i="30"/>
  <c r="J2913" i="30"/>
  <c r="J2914" i="30"/>
  <c r="J2915" i="30"/>
  <c r="J2916" i="30"/>
  <c r="J2917" i="30"/>
  <c r="J2918" i="30"/>
  <c r="J2919" i="30"/>
  <c r="J2920" i="30"/>
  <c r="J2921" i="30"/>
  <c r="J2922" i="30"/>
  <c r="J2923" i="30"/>
  <c r="J2924" i="30"/>
  <c r="J2925" i="30"/>
  <c r="J2926" i="30"/>
  <c r="J2927" i="30"/>
  <c r="J2928" i="30"/>
  <c r="J2929" i="30"/>
  <c r="J2930" i="30"/>
  <c r="J2931" i="30"/>
  <c r="J2932" i="30"/>
  <c r="J2933" i="30"/>
  <c r="J2934" i="30"/>
  <c r="J2935" i="30"/>
  <c r="J2936" i="30"/>
  <c r="J2937" i="30"/>
  <c r="J2938" i="30"/>
  <c r="J2939" i="30"/>
  <c r="J2940" i="30"/>
  <c r="J2941" i="30"/>
  <c r="J2942" i="30"/>
  <c r="J2943" i="30"/>
  <c r="J2944" i="30"/>
  <c r="J2945" i="30"/>
  <c r="J2946" i="30"/>
  <c r="J2947" i="30"/>
  <c r="J2948" i="30"/>
  <c r="J2949" i="30"/>
  <c r="J2950" i="30"/>
  <c r="J2951" i="30"/>
  <c r="J2952" i="30"/>
  <c r="J2953" i="30"/>
  <c r="J2954" i="30"/>
  <c r="J2955" i="30"/>
  <c r="J2956" i="30"/>
  <c r="J2957" i="30"/>
  <c r="J2958" i="30"/>
  <c r="J2959" i="30"/>
  <c r="J2960" i="30"/>
  <c r="J2961" i="30"/>
  <c r="J2962" i="30"/>
  <c r="J2963" i="30"/>
  <c r="J2964" i="30"/>
  <c r="J2965" i="30"/>
  <c r="J2966" i="30"/>
  <c r="J2967" i="30"/>
  <c r="J2968" i="30"/>
  <c r="J2969" i="30"/>
  <c r="J2970" i="30"/>
  <c r="J2971" i="30"/>
  <c r="J2972" i="30"/>
  <c r="J2973" i="30"/>
  <c r="J2974" i="30"/>
  <c r="J2975" i="30"/>
  <c r="J2976" i="30"/>
  <c r="J2977" i="30"/>
  <c r="J2978" i="30"/>
  <c r="J2979" i="30"/>
  <c r="J2980" i="30"/>
  <c r="J2981" i="30"/>
  <c r="J2982" i="30"/>
  <c r="J2983" i="30"/>
  <c r="J2984" i="30"/>
  <c r="J2985" i="30"/>
  <c r="J2986" i="30"/>
  <c r="J2987" i="30"/>
  <c r="J2988" i="30"/>
  <c r="J2989" i="30"/>
  <c r="J2990" i="30"/>
  <c r="J2991" i="30"/>
  <c r="J2992" i="30"/>
  <c r="J2993" i="30"/>
  <c r="J2994" i="30"/>
  <c r="J2995" i="30"/>
  <c r="J2996" i="30"/>
  <c r="J2997" i="30"/>
  <c r="J2998" i="30"/>
  <c r="J2999" i="30"/>
  <c r="J3000" i="30"/>
  <c r="J3001" i="30"/>
  <c r="J3002" i="30"/>
  <c r="J3003" i="30"/>
  <c r="J3004" i="30"/>
  <c r="J3005" i="30"/>
  <c r="J3006" i="30"/>
  <c r="J3007" i="30"/>
  <c r="J3008" i="30"/>
  <c r="J3009" i="30"/>
  <c r="J3010" i="30"/>
  <c r="J3011" i="30"/>
  <c r="J3012" i="30"/>
  <c r="J3013" i="30"/>
  <c r="J3014" i="30"/>
  <c r="J3015" i="30"/>
  <c r="J3016" i="30"/>
  <c r="J3017" i="30"/>
  <c r="J3018" i="30"/>
  <c r="J3019" i="30"/>
  <c r="J3020" i="30"/>
  <c r="J3021" i="30"/>
  <c r="J3022" i="30"/>
  <c r="J3023" i="30"/>
  <c r="J3024" i="30"/>
  <c r="J3025" i="30"/>
  <c r="J3026" i="30"/>
  <c r="J3027" i="30"/>
  <c r="J3028" i="30"/>
  <c r="J3029" i="30"/>
  <c r="J3030" i="30"/>
  <c r="J3031" i="30"/>
  <c r="J3032" i="30"/>
  <c r="J3033" i="30"/>
  <c r="J3034" i="30"/>
  <c r="J3035" i="30"/>
  <c r="J3036" i="30"/>
  <c r="J3037" i="30"/>
  <c r="J3038" i="30"/>
  <c r="J3039" i="30"/>
  <c r="J3040" i="30"/>
  <c r="J3041" i="30"/>
  <c r="J3042" i="30"/>
  <c r="J3043" i="30"/>
  <c r="J3044" i="30"/>
  <c r="J3045" i="30"/>
  <c r="J3046" i="30"/>
  <c r="J3047" i="30"/>
  <c r="J3048" i="30"/>
  <c r="J3049" i="30"/>
  <c r="J3050" i="30"/>
  <c r="J3051" i="30"/>
  <c r="J3052" i="30"/>
  <c r="J3053" i="30"/>
  <c r="J3054" i="30"/>
  <c r="J3055" i="30"/>
  <c r="J3056" i="30"/>
  <c r="J3057" i="30"/>
  <c r="J3058" i="30"/>
  <c r="J3059" i="30"/>
  <c r="J3060" i="30"/>
  <c r="J3061" i="30"/>
  <c r="J3062" i="30"/>
  <c r="J3063" i="30"/>
  <c r="J3064" i="30"/>
  <c r="J3065" i="30"/>
  <c r="J3066" i="30"/>
  <c r="J3067" i="30"/>
  <c r="J3068" i="30"/>
  <c r="J3069" i="30"/>
  <c r="J3070" i="30"/>
  <c r="J3071" i="30"/>
  <c r="J3072" i="30"/>
  <c r="J3073" i="30"/>
  <c r="J3074" i="30"/>
  <c r="J3075" i="30"/>
  <c r="J3076" i="30"/>
  <c r="J3077" i="30"/>
  <c r="J3078" i="30"/>
  <c r="J3079" i="30"/>
  <c r="J3080" i="30"/>
  <c r="J3081" i="30"/>
  <c r="J3082" i="30"/>
  <c r="J3083" i="30"/>
  <c r="J3084" i="30"/>
  <c r="J3085" i="30"/>
  <c r="J3086" i="30"/>
  <c r="J3087" i="30"/>
  <c r="J3088" i="30"/>
  <c r="J3089" i="30"/>
  <c r="J3090" i="30"/>
  <c r="J3091" i="30"/>
  <c r="J3092" i="30"/>
  <c r="J3093" i="30"/>
  <c r="J3094" i="30"/>
  <c r="J3095" i="30"/>
  <c r="J3096" i="30"/>
  <c r="J3097" i="30"/>
  <c r="J3098" i="30"/>
  <c r="J3099" i="30"/>
  <c r="J3100" i="30"/>
  <c r="J3101" i="30"/>
  <c r="J3102" i="30"/>
  <c r="J3103" i="30"/>
  <c r="J3104" i="30"/>
  <c r="J3105" i="30"/>
  <c r="J3106" i="30"/>
  <c r="J3107" i="30"/>
  <c r="J3108" i="30"/>
  <c r="J3109" i="30"/>
  <c r="J3110" i="30"/>
  <c r="J3111" i="30"/>
  <c r="J3112" i="30"/>
  <c r="J3113" i="30"/>
  <c r="J3114" i="30"/>
  <c r="J3115" i="30"/>
  <c r="J3116" i="30"/>
  <c r="J3117" i="30"/>
  <c r="J3118" i="30"/>
  <c r="J3119" i="30"/>
  <c r="J3120" i="30"/>
  <c r="J3121" i="30"/>
  <c r="J3122" i="30"/>
  <c r="J3123" i="30"/>
  <c r="J3124" i="30"/>
  <c r="J3125" i="30"/>
  <c r="J3126" i="30"/>
  <c r="J3127" i="30"/>
  <c r="J3128" i="30"/>
  <c r="J3129" i="30"/>
  <c r="J3130" i="30"/>
  <c r="J3131" i="30"/>
  <c r="J3132" i="30"/>
  <c r="J3133" i="30"/>
  <c r="J3134" i="30"/>
  <c r="J3135" i="30"/>
  <c r="J3136" i="30"/>
  <c r="J3137" i="30"/>
  <c r="J3138" i="30"/>
  <c r="J3139" i="30"/>
  <c r="J3140" i="30"/>
  <c r="J3141" i="30"/>
  <c r="J3142" i="30"/>
  <c r="J3143" i="30"/>
  <c r="J3144" i="30"/>
  <c r="J3145" i="30"/>
  <c r="J3146" i="30"/>
  <c r="J3147" i="30"/>
  <c r="J3148" i="30"/>
  <c r="J3149" i="30"/>
  <c r="J3150" i="30"/>
  <c r="J3151" i="30"/>
  <c r="J3152" i="30"/>
  <c r="J3153" i="30"/>
  <c r="J3154" i="30"/>
  <c r="J3155" i="30"/>
  <c r="J3156" i="30"/>
  <c r="J3157" i="30"/>
  <c r="J3158" i="30"/>
  <c r="J3159" i="30"/>
  <c r="J3160" i="30"/>
  <c r="J3161" i="30"/>
  <c r="J3162" i="30"/>
  <c r="J3163" i="30"/>
  <c r="J3164" i="30"/>
  <c r="J3165" i="30"/>
  <c r="J3166" i="30"/>
  <c r="J3167" i="30"/>
  <c r="J3168" i="30"/>
  <c r="J3169" i="30"/>
  <c r="J3170" i="30"/>
  <c r="J3171" i="30"/>
  <c r="J3172" i="30"/>
  <c r="J3173" i="30"/>
  <c r="J3174" i="30"/>
  <c r="J3175" i="30"/>
  <c r="J3176" i="30"/>
  <c r="J3177" i="30"/>
  <c r="J3178" i="30"/>
  <c r="J3179" i="30"/>
  <c r="J3180" i="30"/>
  <c r="J3181" i="30"/>
  <c r="J3182" i="30"/>
  <c r="J3183" i="30"/>
  <c r="J3184" i="30"/>
  <c r="J3185" i="30"/>
  <c r="J3186" i="30"/>
  <c r="J3187" i="30"/>
  <c r="J3188" i="30"/>
  <c r="J3189" i="30"/>
  <c r="J3190" i="30"/>
  <c r="J3191" i="30"/>
  <c r="J3192" i="30"/>
  <c r="J3193" i="30"/>
  <c r="J3194" i="30"/>
  <c r="J3195" i="30"/>
  <c r="J3196" i="30"/>
  <c r="J3197" i="30"/>
  <c r="J3198" i="30"/>
  <c r="J3199" i="30"/>
  <c r="J3200" i="30"/>
  <c r="J3201" i="30"/>
  <c r="J3202" i="30"/>
  <c r="J3203" i="30"/>
  <c r="J3204" i="30"/>
  <c r="J3205" i="30"/>
  <c r="J3206" i="30"/>
  <c r="J3207" i="30"/>
  <c r="J3208" i="30"/>
  <c r="J3209" i="30"/>
  <c r="J3210" i="30"/>
  <c r="J3211" i="30"/>
  <c r="J3212" i="30"/>
  <c r="J3213" i="30"/>
  <c r="J3214" i="30"/>
  <c r="J3215" i="30"/>
  <c r="J3216" i="30"/>
  <c r="J3217" i="30"/>
  <c r="J3218" i="30"/>
  <c r="J3219" i="30"/>
  <c r="J3220" i="30"/>
  <c r="J3221" i="30"/>
  <c r="J3222" i="30"/>
  <c r="J3223" i="30"/>
  <c r="J3224" i="30"/>
  <c r="J3225" i="30"/>
  <c r="J3226" i="30"/>
  <c r="J3227" i="30"/>
  <c r="J3228" i="30"/>
  <c r="J3229" i="30"/>
  <c r="J3230" i="30"/>
  <c r="J3231" i="30"/>
  <c r="J3232" i="30"/>
  <c r="J3233" i="30"/>
  <c r="J3234" i="30"/>
  <c r="J3235" i="30"/>
  <c r="J3236" i="30"/>
  <c r="J3237" i="30"/>
  <c r="J3238" i="30"/>
  <c r="J3239" i="30"/>
  <c r="J3240" i="30"/>
  <c r="J3241" i="30"/>
  <c r="J3242" i="30"/>
  <c r="J3243" i="30"/>
  <c r="J3244" i="30"/>
  <c r="J3245" i="30"/>
  <c r="J3246" i="30"/>
  <c r="J3247" i="30"/>
  <c r="J3248" i="30"/>
  <c r="J3249" i="30"/>
  <c r="J3250" i="30"/>
  <c r="J3251" i="30"/>
  <c r="J3252" i="30"/>
  <c r="J3253" i="30"/>
  <c r="J3254" i="30"/>
  <c r="J3255" i="30"/>
  <c r="J3256" i="30"/>
  <c r="J3257" i="30"/>
  <c r="J3258" i="30"/>
  <c r="J3259" i="30"/>
  <c r="J3260" i="30"/>
  <c r="J3261" i="30"/>
  <c r="J3262" i="30"/>
  <c r="J3263" i="30"/>
  <c r="J3264" i="30"/>
  <c r="J3265" i="30"/>
  <c r="J3266" i="30"/>
  <c r="J3267" i="30"/>
  <c r="J3268" i="30"/>
  <c r="J3269" i="30"/>
  <c r="J3270" i="30"/>
  <c r="J3271" i="30"/>
  <c r="J3272" i="30"/>
  <c r="J3273" i="30"/>
  <c r="J3274" i="30"/>
  <c r="J3275" i="30"/>
  <c r="J3276" i="30"/>
  <c r="J3277" i="30"/>
  <c r="J3278" i="30"/>
  <c r="J3279" i="30"/>
  <c r="J3280" i="30"/>
  <c r="J3281" i="30"/>
  <c r="J3282" i="30"/>
  <c r="J3283" i="30"/>
  <c r="J3284" i="30"/>
  <c r="J3285" i="30"/>
  <c r="J3286" i="30"/>
  <c r="J3287" i="30"/>
  <c r="J3288" i="30"/>
  <c r="J3289" i="30"/>
  <c r="J3290" i="30"/>
  <c r="J3291" i="30"/>
  <c r="J3292" i="30"/>
  <c r="J3293" i="30"/>
  <c r="J3294" i="30"/>
  <c r="J3295" i="30"/>
  <c r="J3296" i="30"/>
  <c r="J3297" i="30"/>
  <c r="J3298" i="30"/>
  <c r="J3299" i="30"/>
  <c r="J3300" i="30"/>
  <c r="J3301" i="30"/>
  <c r="J3302" i="30"/>
  <c r="J3303" i="30"/>
  <c r="J3304" i="30"/>
  <c r="J3305" i="30"/>
  <c r="J3306" i="30"/>
  <c r="J3307" i="30"/>
  <c r="J3308" i="30"/>
  <c r="J3309" i="30"/>
  <c r="J3310" i="30"/>
  <c r="J3311" i="30"/>
  <c r="J3312" i="30"/>
  <c r="J3313" i="30"/>
  <c r="J3314" i="30"/>
  <c r="J3315" i="30"/>
  <c r="J3316" i="30"/>
  <c r="J3317" i="30"/>
  <c r="J3318" i="30"/>
  <c r="J3319" i="30"/>
  <c r="J3320" i="30"/>
  <c r="J3321" i="30"/>
  <c r="J3322" i="30"/>
  <c r="J3323" i="30"/>
  <c r="J3324" i="30"/>
  <c r="J3325" i="30"/>
  <c r="J3326" i="30"/>
  <c r="J3327" i="30"/>
  <c r="J3328" i="30"/>
  <c r="J3329" i="30"/>
  <c r="J3330" i="30"/>
  <c r="J3331" i="30"/>
  <c r="J3332" i="30"/>
  <c r="J3333" i="30"/>
  <c r="J3334" i="30"/>
  <c r="J3335" i="30"/>
  <c r="J3336" i="30"/>
  <c r="J3337" i="30"/>
  <c r="J3338" i="30"/>
  <c r="J3339" i="30"/>
  <c r="J3340" i="30"/>
  <c r="J3341" i="30"/>
  <c r="J3342" i="30"/>
  <c r="J3343" i="30"/>
  <c r="J3344" i="30"/>
  <c r="J3345" i="30"/>
  <c r="J3346" i="30"/>
  <c r="J3347" i="30"/>
  <c r="J3348" i="30"/>
  <c r="J3349" i="30"/>
  <c r="J3350" i="30"/>
  <c r="J3351" i="30"/>
  <c r="J3352" i="30"/>
  <c r="J3353" i="30"/>
  <c r="J3354" i="30"/>
  <c r="J3355" i="30"/>
  <c r="J3356" i="30"/>
  <c r="J3357" i="30"/>
  <c r="J3358" i="30"/>
  <c r="J3359" i="30"/>
  <c r="J3360" i="30"/>
  <c r="J3361" i="30"/>
  <c r="J3362" i="30"/>
  <c r="J3363" i="30"/>
  <c r="J3364" i="30"/>
  <c r="J3365" i="30"/>
  <c r="J3366" i="30"/>
  <c r="J3367" i="30"/>
  <c r="J3368" i="30"/>
  <c r="J3369" i="30"/>
  <c r="J3370" i="30"/>
  <c r="J3371" i="30"/>
  <c r="J3372" i="30"/>
  <c r="J3373" i="30"/>
  <c r="J3374" i="30"/>
  <c r="J3375" i="30"/>
  <c r="J3376" i="30"/>
  <c r="J3377" i="30"/>
  <c r="J3378" i="30"/>
  <c r="J3379" i="30"/>
  <c r="J3380" i="30"/>
  <c r="J3381" i="30"/>
  <c r="J3382" i="30"/>
  <c r="J3383" i="30"/>
  <c r="J3384" i="30"/>
  <c r="J3385" i="30"/>
  <c r="J3386" i="30"/>
  <c r="J3387" i="30"/>
  <c r="J3388" i="30"/>
  <c r="J3389" i="30"/>
  <c r="J3390" i="30"/>
  <c r="J3391" i="30"/>
  <c r="J3392" i="30"/>
  <c r="J3393" i="30"/>
  <c r="J3394" i="30"/>
  <c r="J3395" i="30"/>
  <c r="J3396" i="30"/>
  <c r="J3397" i="30"/>
  <c r="J3398" i="30"/>
  <c r="J3399" i="30"/>
  <c r="J3400" i="30"/>
  <c r="J3401" i="30"/>
  <c r="J3402" i="30"/>
  <c r="J3403" i="30"/>
  <c r="J3404" i="30"/>
  <c r="J3405" i="30"/>
  <c r="J3406" i="30"/>
  <c r="J3407" i="30"/>
  <c r="J3408" i="30"/>
  <c r="J3409" i="30"/>
  <c r="J3410" i="30"/>
  <c r="J3411" i="30"/>
  <c r="J3412" i="30"/>
  <c r="J3413" i="30"/>
  <c r="J3414" i="30"/>
  <c r="J3415" i="30"/>
  <c r="J3416" i="30"/>
  <c r="J3417" i="30"/>
  <c r="J3418" i="30"/>
  <c r="J3419" i="30"/>
  <c r="J3420" i="30"/>
  <c r="J3421" i="30"/>
  <c r="J3422" i="30"/>
  <c r="J3423" i="30"/>
  <c r="J3424" i="30"/>
  <c r="J3425" i="30"/>
  <c r="J3426" i="30"/>
  <c r="J3427" i="30"/>
  <c r="J3428" i="30"/>
  <c r="J3429" i="30"/>
  <c r="J3430" i="30"/>
  <c r="J3431" i="30"/>
  <c r="J3432" i="30"/>
  <c r="J3433" i="30"/>
  <c r="J3434" i="30"/>
  <c r="J3435" i="30"/>
  <c r="J3436" i="30"/>
  <c r="J3437" i="30"/>
  <c r="J3438" i="30"/>
  <c r="J3439" i="30"/>
  <c r="J3440" i="30"/>
  <c r="J3441" i="30"/>
  <c r="J3442" i="30"/>
  <c r="J3443" i="30"/>
  <c r="J3444" i="30"/>
  <c r="J3445" i="30"/>
  <c r="J3446" i="30"/>
  <c r="J3447" i="30"/>
  <c r="J3448" i="30"/>
  <c r="J3449" i="30"/>
  <c r="J3450" i="30"/>
  <c r="J3451" i="30"/>
  <c r="J3452" i="30"/>
  <c r="J3453" i="30"/>
  <c r="J3454" i="30"/>
  <c r="J3455" i="30"/>
  <c r="J3456" i="30"/>
  <c r="J3457" i="30"/>
  <c r="J3458" i="30"/>
  <c r="J3459" i="30"/>
  <c r="J3460" i="30"/>
  <c r="J3461" i="30"/>
  <c r="J3462" i="30"/>
  <c r="J3463" i="30"/>
  <c r="J3464" i="30"/>
  <c r="J3465" i="30"/>
  <c r="J3466" i="30"/>
  <c r="J3467" i="30"/>
  <c r="J3468" i="30"/>
  <c r="J3469" i="30"/>
  <c r="J3470" i="30"/>
  <c r="J3471" i="30"/>
  <c r="J3472" i="30"/>
  <c r="J3473" i="30"/>
  <c r="J3474" i="30"/>
  <c r="J3475" i="30"/>
  <c r="J3476" i="30"/>
  <c r="J3477" i="30"/>
  <c r="J3478" i="30"/>
  <c r="J3479" i="30"/>
  <c r="J3480" i="30"/>
  <c r="J3481" i="30"/>
  <c r="J3482" i="30"/>
  <c r="J3483" i="30"/>
  <c r="J3484" i="30"/>
  <c r="J3485" i="30"/>
  <c r="J3486" i="30"/>
  <c r="J3487" i="30"/>
  <c r="J3488" i="30"/>
  <c r="J3489" i="30"/>
  <c r="J3490" i="30"/>
  <c r="J3491" i="30"/>
  <c r="J3492" i="30"/>
  <c r="J3493" i="30"/>
  <c r="J3494" i="30"/>
  <c r="J3495" i="30"/>
  <c r="J3496" i="30"/>
  <c r="J3497" i="30"/>
  <c r="J3498" i="30"/>
  <c r="J3499" i="30"/>
  <c r="J3500" i="30"/>
  <c r="J3501" i="30"/>
  <c r="J3502" i="30"/>
  <c r="J3503" i="30"/>
  <c r="J3504" i="30"/>
  <c r="J3505" i="30"/>
  <c r="J3506" i="30"/>
  <c r="J3507" i="30"/>
  <c r="J3508" i="30"/>
  <c r="J3509" i="30"/>
  <c r="J3510" i="30"/>
  <c r="J3511" i="30"/>
  <c r="J3512" i="30"/>
  <c r="J3513" i="30"/>
  <c r="J3514" i="30"/>
  <c r="J3515" i="30"/>
  <c r="J3516" i="30"/>
  <c r="J3517" i="30"/>
  <c r="J3518" i="30"/>
  <c r="J3519" i="30"/>
  <c r="J3520" i="30"/>
  <c r="J3521" i="30"/>
  <c r="J3522" i="30"/>
  <c r="J3523" i="30"/>
  <c r="J3524" i="30"/>
  <c r="J3525" i="30"/>
  <c r="J3526" i="30"/>
  <c r="J3527" i="30"/>
  <c r="J3528" i="30"/>
  <c r="J3529" i="30"/>
  <c r="J3530" i="30"/>
  <c r="J3531" i="30"/>
  <c r="J3532" i="30"/>
  <c r="J3533" i="30"/>
  <c r="J3534" i="30"/>
  <c r="J3535" i="30"/>
  <c r="J3536" i="30"/>
  <c r="J3537" i="30"/>
  <c r="J3538" i="30"/>
  <c r="J3539" i="30"/>
  <c r="J3540" i="30"/>
  <c r="J3541" i="30"/>
  <c r="J3542" i="30"/>
  <c r="J3543" i="30"/>
  <c r="J3544" i="30"/>
  <c r="J3545" i="30"/>
  <c r="J3546" i="30"/>
  <c r="J3547" i="30"/>
  <c r="J3548" i="30"/>
  <c r="J3549" i="30"/>
  <c r="J3550" i="30"/>
  <c r="J3551" i="30"/>
  <c r="J3552" i="30"/>
  <c r="J3553" i="30"/>
  <c r="J3554" i="30"/>
  <c r="J3555" i="30"/>
  <c r="J3556" i="30"/>
  <c r="J3557" i="30"/>
  <c r="J3558" i="30"/>
  <c r="J3559" i="30"/>
  <c r="J3560" i="30"/>
  <c r="J3561" i="30"/>
  <c r="J3562" i="30"/>
  <c r="J3563" i="30"/>
  <c r="J3564" i="30"/>
  <c r="J3565" i="30"/>
  <c r="J3566" i="30"/>
  <c r="J3567" i="30"/>
  <c r="J3568" i="30"/>
  <c r="J3569" i="30"/>
  <c r="J3570" i="30"/>
  <c r="J3571" i="30"/>
  <c r="J3572" i="30"/>
  <c r="J3573" i="30"/>
  <c r="J3574" i="30"/>
  <c r="J3575" i="30"/>
  <c r="J3576" i="30"/>
  <c r="J3577" i="30"/>
  <c r="J3578" i="30"/>
  <c r="J3579" i="30"/>
  <c r="J3580" i="30"/>
  <c r="J3581" i="30"/>
  <c r="J3582" i="30"/>
  <c r="J3583" i="30"/>
  <c r="J3584" i="30"/>
  <c r="J3585" i="30"/>
  <c r="J3586" i="30"/>
  <c r="J3587" i="30"/>
  <c r="J3588" i="30"/>
  <c r="J3589" i="30"/>
  <c r="J3590" i="30"/>
  <c r="J3591" i="30"/>
  <c r="J3592" i="30"/>
  <c r="J3593" i="30"/>
  <c r="J3594" i="30"/>
  <c r="J3595" i="30"/>
  <c r="J3596" i="30"/>
  <c r="J3597" i="30"/>
  <c r="J3598" i="30"/>
  <c r="J3599" i="30"/>
  <c r="J3600" i="30"/>
  <c r="J3601" i="30"/>
  <c r="J3602" i="30"/>
  <c r="J3603" i="30"/>
  <c r="J3604" i="30"/>
  <c r="J3605" i="30"/>
  <c r="J3606" i="30"/>
  <c r="J3607" i="30"/>
  <c r="J3608" i="30"/>
  <c r="J3609" i="30"/>
  <c r="J3610" i="30"/>
  <c r="J3611" i="30"/>
  <c r="J3612" i="30"/>
  <c r="J3613" i="30"/>
  <c r="J3614" i="30"/>
  <c r="J3615" i="30"/>
  <c r="J3616" i="30"/>
  <c r="J3617" i="30"/>
  <c r="J3618" i="30"/>
  <c r="J3619" i="30"/>
  <c r="J3620" i="30"/>
  <c r="J3621" i="30"/>
  <c r="J3622" i="30"/>
  <c r="J3623" i="30"/>
  <c r="J3624" i="30"/>
  <c r="J3625" i="30"/>
  <c r="J3626" i="30"/>
  <c r="J3627" i="30"/>
  <c r="J3628" i="30"/>
  <c r="J3629" i="30"/>
  <c r="J3630" i="30"/>
  <c r="J3631" i="30"/>
  <c r="J3632" i="30"/>
  <c r="J3633" i="30"/>
  <c r="J3634" i="30"/>
  <c r="J3635" i="30"/>
  <c r="J3636" i="30"/>
  <c r="J3637" i="30"/>
  <c r="J3638" i="30"/>
  <c r="J3639" i="30"/>
  <c r="J3640" i="30"/>
  <c r="J3641" i="30"/>
  <c r="J3642" i="30"/>
  <c r="J3643" i="30"/>
  <c r="J3644" i="30"/>
  <c r="J3645" i="30"/>
  <c r="J3646" i="30"/>
  <c r="J3647" i="30"/>
  <c r="J3648" i="30"/>
  <c r="J3649" i="30"/>
  <c r="J3650" i="30"/>
  <c r="J3651" i="30"/>
  <c r="J3652" i="30"/>
  <c r="J3653" i="30"/>
  <c r="J3654" i="30"/>
  <c r="J3655" i="30"/>
  <c r="J3656" i="30"/>
  <c r="J3657" i="30"/>
  <c r="J3658" i="30"/>
  <c r="J3659" i="30"/>
  <c r="J3660" i="30"/>
  <c r="J3661" i="30"/>
  <c r="J3662" i="30"/>
  <c r="J3663" i="30"/>
  <c r="J3664" i="30"/>
  <c r="J3665" i="30"/>
  <c r="J3666" i="30"/>
  <c r="J3667" i="30"/>
  <c r="J3668" i="30"/>
  <c r="J3669" i="30"/>
  <c r="J3670" i="30"/>
  <c r="J3671" i="30"/>
  <c r="J3672" i="30"/>
  <c r="J3673" i="30"/>
  <c r="J3674" i="30"/>
  <c r="J3675" i="30"/>
  <c r="J3676" i="30"/>
  <c r="J3677" i="30"/>
  <c r="J3678" i="30"/>
  <c r="J3679" i="30"/>
  <c r="J3680" i="30"/>
  <c r="J3681" i="30"/>
  <c r="J3682" i="30"/>
  <c r="J3683" i="30"/>
  <c r="J3684" i="30"/>
  <c r="J3685" i="30"/>
  <c r="J3686" i="30"/>
  <c r="J3687" i="30"/>
  <c r="J3688" i="30"/>
  <c r="J3689" i="30"/>
  <c r="J3690" i="30"/>
  <c r="J3691" i="30"/>
  <c r="J3692" i="30"/>
  <c r="J3693" i="30"/>
  <c r="J3694" i="30"/>
  <c r="J3695" i="30"/>
  <c r="J3696" i="30"/>
  <c r="J3697" i="30"/>
  <c r="J3698" i="30"/>
  <c r="J3699" i="30"/>
  <c r="J3700" i="30"/>
  <c r="J3701" i="30"/>
  <c r="J3702" i="30"/>
  <c r="J3703" i="30"/>
  <c r="J3704" i="30"/>
  <c r="J3705" i="30"/>
  <c r="J3706" i="30"/>
  <c r="J3707" i="30"/>
  <c r="J3708" i="30"/>
  <c r="J3709" i="30"/>
  <c r="J3710" i="30"/>
  <c r="J3711" i="30"/>
  <c r="J3712" i="30"/>
  <c r="J3713" i="30"/>
  <c r="J3714" i="30"/>
  <c r="J3715" i="30"/>
  <c r="J3716" i="30"/>
  <c r="J3717" i="30"/>
  <c r="J3718" i="30"/>
  <c r="J3719" i="30"/>
  <c r="J3720" i="30"/>
  <c r="J3721" i="30"/>
  <c r="J3722" i="30"/>
  <c r="J3723" i="30"/>
  <c r="J3724" i="30"/>
  <c r="J3725" i="30"/>
  <c r="J3726" i="30"/>
  <c r="J3727" i="30"/>
  <c r="J3728" i="30"/>
  <c r="J3729" i="30"/>
  <c r="J3730" i="30"/>
  <c r="J3731" i="30"/>
  <c r="J3732" i="30"/>
  <c r="J3733" i="30"/>
  <c r="J3734" i="30"/>
  <c r="J3735" i="30"/>
  <c r="J3736" i="30"/>
  <c r="J3737" i="30"/>
  <c r="J3738" i="30"/>
  <c r="J3739" i="30"/>
  <c r="J3740" i="30"/>
  <c r="J3741" i="30"/>
  <c r="J3742" i="30"/>
  <c r="J3743" i="30"/>
  <c r="J3744" i="30"/>
  <c r="J3745" i="30"/>
  <c r="J3746" i="30"/>
  <c r="J3747" i="30"/>
  <c r="J3748" i="30"/>
  <c r="J3749" i="30"/>
  <c r="J3750" i="30"/>
  <c r="J3751" i="30"/>
  <c r="J3752" i="30"/>
  <c r="J3753" i="30"/>
  <c r="J3754" i="30"/>
  <c r="J3755" i="30"/>
  <c r="J3756" i="30"/>
  <c r="J3757" i="30"/>
  <c r="J3758" i="30"/>
  <c r="J3759" i="30"/>
  <c r="J3760" i="30"/>
  <c r="J3761" i="30"/>
  <c r="J3762" i="30"/>
  <c r="J3763" i="30"/>
  <c r="J3764" i="30"/>
  <c r="J3765" i="30"/>
  <c r="J3766" i="30"/>
  <c r="J3767" i="30"/>
  <c r="J3768" i="30"/>
  <c r="J3769" i="30"/>
  <c r="J3770" i="30"/>
  <c r="J3771" i="30"/>
  <c r="J3772" i="30"/>
  <c r="J3773" i="30"/>
  <c r="J3774" i="30"/>
  <c r="J3775" i="30"/>
  <c r="J3776" i="30"/>
  <c r="J3777" i="30"/>
  <c r="J3778" i="30"/>
  <c r="J3779" i="30"/>
  <c r="J3780" i="30"/>
  <c r="J3781" i="30"/>
  <c r="J3782" i="30"/>
  <c r="J3783" i="30"/>
  <c r="J3784" i="30"/>
  <c r="J3785" i="30"/>
  <c r="J3786" i="30"/>
  <c r="J3787" i="30"/>
  <c r="J3788" i="30"/>
  <c r="J3789" i="30"/>
  <c r="J3790" i="30"/>
  <c r="J3791" i="30"/>
  <c r="J3792" i="30"/>
  <c r="J3793" i="30"/>
  <c r="J3794" i="30"/>
  <c r="J3795" i="30"/>
  <c r="J3796" i="30"/>
  <c r="J3797" i="30"/>
  <c r="J3798" i="30"/>
  <c r="J3799" i="30"/>
  <c r="J3800" i="30"/>
  <c r="J3801" i="30"/>
  <c r="J3802" i="30"/>
  <c r="J3803" i="30"/>
  <c r="J3804" i="30"/>
  <c r="J3805" i="30"/>
  <c r="J3806" i="30"/>
  <c r="J3807" i="30"/>
  <c r="J3808" i="30"/>
  <c r="J3809" i="30"/>
  <c r="J3810" i="30"/>
  <c r="J3811" i="30"/>
  <c r="J3812" i="30"/>
  <c r="J3813" i="30"/>
  <c r="J3814" i="30"/>
  <c r="J3815" i="30"/>
  <c r="J3816" i="30"/>
  <c r="J3817" i="30"/>
  <c r="J3818" i="30"/>
  <c r="J3819" i="30"/>
  <c r="J3820" i="30"/>
  <c r="J3821" i="30"/>
  <c r="J3822" i="30"/>
  <c r="J3823" i="30"/>
  <c r="J3824" i="30"/>
  <c r="J3825" i="30"/>
  <c r="J3826" i="30"/>
  <c r="J3827" i="30"/>
  <c r="J3828" i="30"/>
  <c r="J3829" i="30"/>
  <c r="J3830" i="30"/>
  <c r="J3831" i="30"/>
  <c r="J3832" i="30"/>
  <c r="J3833" i="30"/>
  <c r="J3834" i="30"/>
  <c r="J3835" i="30"/>
  <c r="J3836" i="30"/>
  <c r="J3837" i="30"/>
  <c r="J3838" i="30"/>
  <c r="J3839" i="30"/>
  <c r="J3840" i="30"/>
  <c r="J3841" i="30"/>
  <c r="J3842" i="30"/>
  <c r="J3843" i="30"/>
  <c r="J3844" i="30"/>
  <c r="J3845" i="30"/>
  <c r="J3846" i="30"/>
  <c r="J3847" i="30"/>
  <c r="J3848" i="30"/>
  <c r="J3849" i="30"/>
  <c r="J3850" i="30"/>
  <c r="J3851" i="30"/>
  <c r="J3852" i="30"/>
  <c r="J3853" i="30"/>
  <c r="J3854" i="30"/>
  <c r="J3855" i="30"/>
  <c r="J3856" i="30"/>
  <c r="J3857" i="30"/>
  <c r="J3858" i="30"/>
  <c r="J3859" i="30"/>
  <c r="J3860" i="30"/>
  <c r="J3861" i="30"/>
  <c r="J3862" i="30"/>
  <c r="J3863" i="30"/>
  <c r="J3864" i="30"/>
  <c r="J3865" i="30"/>
  <c r="J3866" i="30"/>
  <c r="J3867" i="30"/>
  <c r="J3868" i="30"/>
  <c r="J3869" i="30"/>
  <c r="J3870" i="30"/>
  <c r="J3871" i="30"/>
  <c r="J3872" i="30"/>
  <c r="J3873" i="30"/>
  <c r="J3874" i="30"/>
  <c r="J3875" i="30"/>
  <c r="J3876" i="30"/>
  <c r="J3877" i="30"/>
  <c r="J3878" i="30"/>
  <c r="J3879" i="30"/>
  <c r="J3880" i="30"/>
  <c r="J3881" i="30"/>
  <c r="J3882" i="30"/>
  <c r="J3883" i="30"/>
  <c r="J3884" i="30"/>
  <c r="J3885" i="30"/>
  <c r="J3886" i="30"/>
  <c r="J3887" i="30"/>
  <c r="J3888" i="30"/>
  <c r="J3889" i="30"/>
  <c r="J3890" i="30"/>
  <c r="J3891" i="30"/>
  <c r="J3892" i="30"/>
  <c r="J3893" i="30"/>
  <c r="J3894" i="30"/>
  <c r="J3895" i="30"/>
  <c r="J3896" i="30"/>
  <c r="J3897" i="30"/>
  <c r="J3898" i="30"/>
  <c r="J3899" i="30"/>
  <c r="J3900" i="30"/>
  <c r="J3901" i="30"/>
  <c r="J3902" i="30"/>
  <c r="J3903" i="30"/>
  <c r="J3904" i="30"/>
  <c r="J3905" i="30"/>
  <c r="J3906" i="30"/>
  <c r="J3907" i="30"/>
  <c r="J3908" i="30"/>
  <c r="J3909" i="30"/>
  <c r="J3910" i="30"/>
  <c r="J3911" i="30"/>
  <c r="J3912" i="30"/>
  <c r="J3913" i="30"/>
  <c r="J3914" i="30"/>
  <c r="J3915" i="30"/>
  <c r="J3916" i="30"/>
  <c r="J3917" i="30"/>
  <c r="J3918" i="30"/>
  <c r="J3919" i="30"/>
  <c r="J3920" i="30"/>
  <c r="J3921" i="30"/>
  <c r="J3922" i="30"/>
  <c r="J3923" i="30"/>
  <c r="J3924" i="30"/>
  <c r="J3925" i="30"/>
  <c r="J3926" i="30"/>
  <c r="J3927" i="30"/>
  <c r="J3928" i="30"/>
  <c r="J3929" i="30"/>
  <c r="J3930" i="30"/>
  <c r="J3931" i="30"/>
  <c r="J3932" i="30"/>
  <c r="J3933" i="30"/>
  <c r="J3934" i="30"/>
  <c r="J3935" i="30"/>
  <c r="J3936" i="30"/>
  <c r="J3937" i="30"/>
  <c r="J3938" i="30"/>
  <c r="J3939" i="30"/>
  <c r="J3940" i="30"/>
  <c r="J3941" i="30"/>
  <c r="J3942" i="30"/>
  <c r="J3943" i="30"/>
  <c r="J3944" i="30"/>
  <c r="J3945" i="30"/>
  <c r="J3946" i="30"/>
  <c r="J3947" i="30"/>
  <c r="J3948" i="30"/>
  <c r="J3949" i="30"/>
  <c r="J3950" i="30"/>
  <c r="J3951" i="30"/>
  <c r="J3952" i="30"/>
  <c r="J3953" i="30"/>
  <c r="J3954" i="30"/>
  <c r="J3955" i="30"/>
  <c r="J3956" i="30"/>
  <c r="J3957" i="30"/>
  <c r="J3958" i="30"/>
  <c r="J3959" i="30"/>
  <c r="J3960" i="30"/>
  <c r="J3961" i="30"/>
  <c r="J3962" i="30"/>
  <c r="J3963" i="30"/>
  <c r="J3964" i="30"/>
  <c r="J3965" i="30"/>
  <c r="J3966" i="30"/>
  <c r="J3967" i="30"/>
  <c r="J3968" i="30"/>
  <c r="J3969" i="30"/>
  <c r="J3970" i="30"/>
  <c r="J3971" i="30"/>
  <c r="J3972" i="30"/>
  <c r="J3973" i="30"/>
  <c r="J3974" i="30"/>
  <c r="J3975" i="30"/>
  <c r="J3976" i="30"/>
  <c r="J3977" i="30"/>
  <c r="J3978" i="30"/>
  <c r="J3979" i="30"/>
  <c r="J3980" i="30"/>
  <c r="J3981" i="30"/>
  <c r="J3982" i="30"/>
  <c r="J3983" i="30"/>
  <c r="J3984" i="30"/>
  <c r="J3985" i="30"/>
  <c r="J3986" i="30"/>
  <c r="J3987" i="30"/>
  <c r="J3988" i="30"/>
  <c r="J3989" i="30"/>
  <c r="J3990" i="30"/>
  <c r="J3991" i="30"/>
  <c r="J3992" i="30"/>
  <c r="J3993" i="30"/>
  <c r="J3994" i="30"/>
  <c r="J3995" i="30"/>
  <c r="J3996" i="30"/>
  <c r="J3997" i="30"/>
  <c r="J3998" i="30"/>
  <c r="J3999" i="30"/>
  <c r="J4000" i="30"/>
  <c r="J4001" i="30"/>
  <c r="J4002" i="30"/>
  <c r="J4003" i="30"/>
  <c r="J4004" i="30"/>
  <c r="J4005" i="30"/>
  <c r="J4006" i="30"/>
  <c r="J4007" i="30"/>
  <c r="J4008" i="30"/>
  <c r="J4009" i="30"/>
  <c r="J4010" i="30"/>
  <c r="J4011" i="30"/>
  <c r="J4012" i="30"/>
  <c r="J4013" i="30"/>
  <c r="J4014" i="30"/>
  <c r="J4015" i="30"/>
  <c r="J4016" i="30"/>
  <c r="J4017" i="30"/>
  <c r="J4018" i="30"/>
  <c r="J4019" i="30"/>
  <c r="J4020" i="30"/>
  <c r="J4021" i="30"/>
  <c r="J4022" i="30"/>
  <c r="J4023" i="30"/>
  <c r="J4024" i="30"/>
  <c r="J4025" i="30"/>
  <c r="J4026" i="30"/>
  <c r="J4027" i="30"/>
  <c r="J4028" i="30"/>
  <c r="J4029" i="30"/>
  <c r="J4030" i="30"/>
  <c r="J4031" i="30"/>
  <c r="J4032" i="30"/>
  <c r="J4033" i="30"/>
  <c r="J4034" i="30"/>
  <c r="J4035" i="30"/>
  <c r="J4036" i="30"/>
  <c r="J4037" i="30"/>
  <c r="J4038" i="30"/>
  <c r="J4039" i="30"/>
  <c r="J4040" i="30"/>
  <c r="J4041" i="30"/>
  <c r="J4042" i="30"/>
  <c r="J4043" i="30"/>
  <c r="J4044" i="30"/>
  <c r="J4045" i="30"/>
  <c r="J4046" i="30"/>
  <c r="J4047" i="30"/>
  <c r="J4048" i="30"/>
  <c r="J4049" i="30"/>
  <c r="J4050" i="30"/>
  <c r="J4051" i="30"/>
  <c r="J4052" i="30"/>
  <c r="J4053" i="30"/>
  <c r="J4054" i="30"/>
  <c r="J4055" i="30"/>
  <c r="J4056" i="30"/>
  <c r="J4057" i="30"/>
  <c r="J4058" i="30"/>
  <c r="J4059" i="30"/>
  <c r="J4060" i="30"/>
  <c r="J4061" i="30"/>
  <c r="J4062" i="30"/>
  <c r="J4063" i="30"/>
  <c r="J4064" i="30"/>
  <c r="J4065" i="30"/>
  <c r="J4066" i="30"/>
  <c r="J4067" i="30"/>
  <c r="J4068" i="30"/>
  <c r="J4069" i="30"/>
  <c r="J4070" i="30"/>
  <c r="J4071" i="30"/>
  <c r="J4072" i="30"/>
  <c r="J4073" i="30"/>
  <c r="J4074" i="30"/>
  <c r="J4075" i="30"/>
  <c r="J4076" i="30"/>
  <c r="J4077" i="30"/>
  <c r="J4078" i="30"/>
  <c r="J4079" i="30"/>
  <c r="J4080" i="30"/>
  <c r="J4081" i="30"/>
  <c r="J4082" i="30"/>
  <c r="J4083" i="30"/>
  <c r="J4084" i="30"/>
  <c r="J4085" i="30"/>
  <c r="J4086" i="30"/>
  <c r="J4087" i="30"/>
  <c r="J4088" i="30"/>
  <c r="J4089" i="30"/>
  <c r="J4090" i="30"/>
  <c r="J4091" i="30"/>
  <c r="J4092" i="30"/>
  <c r="J4093" i="30"/>
  <c r="J4094" i="30"/>
  <c r="J4095" i="30"/>
  <c r="J4096" i="30"/>
  <c r="J4097" i="30"/>
  <c r="J4098" i="30"/>
  <c r="J4099" i="30"/>
  <c r="J4100" i="30"/>
  <c r="J4101" i="30"/>
  <c r="J4102" i="30"/>
  <c r="J4103" i="30"/>
  <c r="J4104" i="30"/>
  <c r="J4105" i="30"/>
  <c r="J4106" i="30"/>
  <c r="J4107" i="30"/>
  <c r="J4108" i="30"/>
  <c r="J4109" i="30"/>
  <c r="J4110" i="30"/>
  <c r="J4111" i="30"/>
  <c r="J4112" i="30"/>
  <c r="J4113" i="30"/>
  <c r="J4114" i="30"/>
  <c r="J4115" i="30"/>
  <c r="J4116" i="30"/>
  <c r="J4117" i="30"/>
  <c r="J4118" i="30"/>
  <c r="J4119" i="30"/>
  <c r="J4120" i="30"/>
  <c r="J4121" i="30"/>
  <c r="J4122" i="30"/>
  <c r="J4123" i="30"/>
  <c r="J4124" i="30"/>
  <c r="J4125" i="30"/>
  <c r="J4126" i="30"/>
  <c r="J4127" i="30"/>
  <c r="J4128" i="30"/>
  <c r="J4129" i="30"/>
  <c r="J4130" i="30"/>
  <c r="J4131" i="30"/>
  <c r="J4132" i="30"/>
  <c r="J4133" i="30"/>
  <c r="J4134" i="30"/>
  <c r="J4135" i="30"/>
  <c r="J4136" i="30"/>
  <c r="J4137" i="30"/>
  <c r="J4138" i="30"/>
  <c r="J4139" i="30"/>
  <c r="J4140" i="30"/>
  <c r="J4141" i="30"/>
  <c r="J4142" i="30"/>
  <c r="J4143" i="30"/>
  <c r="J4144" i="30"/>
  <c r="J4145" i="30"/>
  <c r="J4146" i="30"/>
  <c r="J4147" i="30"/>
  <c r="J4148" i="30"/>
  <c r="J4149" i="30"/>
  <c r="J4150" i="30"/>
  <c r="J4151" i="30"/>
  <c r="J4152" i="30"/>
  <c r="J4153" i="30"/>
  <c r="J4154" i="30"/>
  <c r="J4155" i="30"/>
  <c r="J4156" i="30"/>
  <c r="J4157" i="30"/>
  <c r="J4158" i="30"/>
  <c r="J4159" i="30"/>
  <c r="J4160" i="30"/>
  <c r="J4161" i="30"/>
  <c r="J4162" i="30"/>
  <c r="J4163" i="30"/>
  <c r="J4164" i="30"/>
  <c r="J4165" i="30"/>
  <c r="J4166" i="30"/>
  <c r="J4167" i="30"/>
  <c r="J4168" i="30"/>
  <c r="J4169" i="30"/>
  <c r="J4170" i="30"/>
  <c r="J4171" i="30"/>
  <c r="J4172" i="30"/>
  <c r="J4173" i="30"/>
  <c r="J4174" i="30"/>
  <c r="J4175" i="30"/>
  <c r="J4176" i="30"/>
  <c r="J4177" i="30"/>
  <c r="J4178" i="30"/>
  <c r="J4179" i="30"/>
  <c r="J4180" i="30"/>
  <c r="J4181" i="30"/>
  <c r="J4182" i="30"/>
  <c r="J4183" i="30"/>
  <c r="J4184" i="30"/>
  <c r="J4185" i="30"/>
  <c r="J4186" i="30"/>
  <c r="J4187" i="30"/>
  <c r="J4188" i="30"/>
  <c r="J4189" i="30"/>
  <c r="J4190" i="30"/>
  <c r="J4191" i="30"/>
  <c r="J4192" i="30"/>
  <c r="J4193" i="30"/>
  <c r="J4194" i="30"/>
  <c r="J4195" i="30"/>
  <c r="J4196" i="30"/>
  <c r="J4197" i="30"/>
  <c r="J4198" i="30"/>
  <c r="J4199" i="30"/>
  <c r="J4200" i="30"/>
  <c r="J4201" i="30"/>
  <c r="J4202" i="30"/>
  <c r="J4203" i="30"/>
  <c r="J4204" i="30"/>
  <c r="J4205" i="30"/>
  <c r="J4206" i="30"/>
  <c r="J4207" i="30"/>
  <c r="J4208" i="30"/>
  <c r="J4209" i="30"/>
  <c r="J4210" i="30"/>
  <c r="J4211" i="30"/>
  <c r="J4212" i="30"/>
  <c r="J4213" i="30"/>
  <c r="J4214" i="30"/>
  <c r="J4215" i="30"/>
  <c r="J4216" i="30"/>
  <c r="J4217" i="30"/>
  <c r="J4218" i="30"/>
  <c r="J4219" i="30"/>
  <c r="J4220" i="30"/>
  <c r="J4221" i="30"/>
  <c r="J4222" i="30"/>
  <c r="J4223" i="30"/>
  <c r="J4224" i="30"/>
  <c r="J4225" i="30"/>
  <c r="J4226" i="30"/>
  <c r="J4227" i="30"/>
  <c r="J4228" i="30"/>
  <c r="J4229" i="30"/>
  <c r="J4230" i="30"/>
  <c r="J4231" i="30"/>
  <c r="J4232" i="30"/>
  <c r="J4233" i="30"/>
  <c r="J4234" i="30"/>
  <c r="J4235" i="30"/>
  <c r="J4236" i="30"/>
  <c r="J4237" i="30"/>
  <c r="J4238" i="30"/>
  <c r="J4239" i="30"/>
  <c r="J4240" i="30"/>
  <c r="J4241" i="30"/>
  <c r="J4242" i="30"/>
  <c r="J4243" i="30"/>
  <c r="J4244" i="30"/>
  <c r="J4245" i="30"/>
  <c r="J4246" i="30"/>
  <c r="J4247" i="30"/>
  <c r="J4248" i="30"/>
  <c r="J4249" i="30"/>
  <c r="J4250" i="30"/>
  <c r="J4251" i="30"/>
  <c r="J4252" i="30"/>
  <c r="J4253" i="30"/>
  <c r="J4254" i="30"/>
  <c r="J4255" i="30"/>
  <c r="J4256" i="30"/>
  <c r="J4257" i="30"/>
  <c r="J4258" i="30"/>
  <c r="J4259" i="30"/>
  <c r="J4260" i="30"/>
  <c r="J4261" i="30"/>
  <c r="J4262" i="30"/>
  <c r="J4263" i="30"/>
  <c r="J4264" i="30"/>
  <c r="J4265" i="30"/>
  <c r="J4266" i="30"/>
  <c r="J4267" i="30"/>
  <c r="J4268" i="30"/>
  <c r="J4269" i="30"/>
  <c r="J4270" i="30"/>
  <c r="J4271" i="30"/>
  <c r="J4272" i="30"/>
  <c r="J4273" i="30"/>
  <c r="J4274" i="30"/>
  <c r="J4275" i="30"/>
  <c r="J4276" i="30"/>
  <c r="J4277" i="30"/>
  <c r="J4278" i="30"/>
  <c r="J4279" i="30"/>
  <c r="J4280" i="30"/>
  <c r="J4281" i="30"/>
  <c r="J4282" i="30"/>
  <c r="J4283" i="30"/>
  <c r="J4284" i="30"/>
  <c r="J4285" i="30"/>
  <c r="J4286" i="30"/>
  <c r="J4287" i="30"/>
  <c r="J4288" i="30"/>
  <c r="J4289" i="30"/>
  <c r="J4290" i="30"/>
  <c r="J4291" i="30"/>
  <c r="J4292" i="30"/>
  <c r="J4293" i="30"/>
  <c r="J4294" i="30"/>
  <c r="J4295" i="30"/>
  <c r="J4296" i="30"/>
  <c r="J4297" i="30"/>
  <c r="J4298" i="30"/>
  <c r="J4299" i="30"/>
  <c r="J4300" i="30"/>
  <c r="J4301" i="30"/>
  <c r="J4302" i="30"/>
  <c r="J4303" i="30"/>
  <c r="J4304" i="30"/>
  <c r="J4305" i="30"/>
  <c r="J4306" i="30"/>
  <c r="J4307" i="30"/>
  <c r="J4308" i="30"/>
  <c r="J4309" i="30"/>
  <c r="J4310" i="30"/>
  <c r="J4311" i="30"/>
  <c r="J4312" i="30"/>
  <c r="J4313" i="30"/>
  <c r="J4314" i="30"/>
  <c r="J4315" i="30"/>
  <c r="J4316" i="30"/>
  <c r="J4317" i="30"/>
  <c r="J4318" i="30"/>
  <c r="J4319" i="30"/>
  <c r="J4320" i="30"/>
  <c r="J4321" i="30"/>
  <c r="J4322" i="30"/>
  <c r="J4323" i="30"/>
  <c r="J4324" i="30"/>
  <c r="J4325" i="30"/>
  <c r="J4326" i="30"/>
  <c r="J4327" i="30"/>
  <c r="J4328" i="30"/>
  <c r="J4329" i="30"/>
  <c r="J4330" i="30"/>
  <c r="J4331" i="30"/>
  <c r="J4332" i="30"/>
  <c r="J4333" i="30"/>
  <c r="J4334" i="30"/>
  <c r="J4335" i="30"/>
  <c r="J4336" i="30"/>
  <c r="J4337" i="30"/>
  <c r="J4338" i="30"/>
  <c r="J4339" i="30"/>
  <c r="J4340" i="30"/>
  <c r="J4341" i="30"/>
  <c r="J4342" i="30"/>
  <c r="J4343" i="30"/>
  <c r="J4344" i="30"/>
  <c r="J4345" i="30"/>
  <c r="J4346" i="30"/>
  <c r="J4347" i="30"/>
  <c r="J4348" i="30"/>
  <c r="J4349" i="30"/>
  <c r="J4350" i="30"/>
  <c r="J4351" i="30"/>
  <c r="J4352" i="30"/>
  <c r="J4353" i="30"/>
  <c r="J4354" i="30"/>
  <c r="J4355" i="30"/>
  <c r="J4356" i="30"/>
  <c r="J4357" i="30"/>
  <c r="J4358" i="30"/>
  <c r="J4359" i="30"/>
  <c r="J4360" i="30"/>
  <c r="J4361" i="30"/>
  <c r="J4362" i="30"/>
  <c r="J4363" i="30"/>
  <c r="J4364" i="30"/>
  <c r="J4365" i="30"/>
  <c r="J4366" i="30"/>
  <c r="J4367" i="30"/>
  <c r="J4368" i="30"/>
  <c r="J4369" i="30"/>
  <c r="J4370" i="30"/>
  <c r="J4371" i="30"/>
  <c r="J4372" i="30"/>
  <c r="J4373" i="30"/>
  <c r="J4374" i="30"/>
  <c r="J4375" i="30"/>
  <c r="J4376" i="30"/>
  <c r="J4377" i="30"/>
  <c r="J4378" i="30"/>
  <c r="J4379" i="30"/>
  <c r="J4380" i="30"/>
  <c r="J4381" i="30"/>
  <c r="J4382" i="30"/>
  <c r="J4383" i="30"/>
  <c r="J4384" i="30"/>
  <c r="J4385" i="30"/>
  <c r="J4386" i="30"/>
  <c r="J4387" i="30"/>
  <c r="J4388" i="30"/>
  <c r="J4389" i="30"/>
  <c r="J4390" i="30"/>
  <c r="J4391" i="30"/>
  <c r="J4392" i="30"/>
  <c r="J4393" i="30"/>
  <c r="J4394" i="30"/>
  <c r="J4395" i="30"/>
  <c r="J4396" i="30"/>
  <c r="J4397" i="30"/>
  <c r="J4398" i="30"/>
  <c r="J4399" i="30"/>
  <c r="J4400" i="30"/>
  <c r="J4401" i="30"/>
  <c r="J4402" i="30"/>
  <c r="J4403" i="30"/>
  <c r="J4404" i="30"/>
  <c r="J4405" i="30"/>
  <c r="J4406" i="30"/>
  <c r="J4407" i="30"/>
  <c r="J4408" i="30"/>
  <c r="J4409" i="30"/>
  <c r="J4410" i="30"/>
  <c r="J4411" i="30"/>
  <c r="J4412" i="30"/>
  <c r="J4413" i="30"/>
  <c r="J4414" i="30"/>
  <c r="J4415" i="30"/>
  <c r="J4416" i="30"/>
  <c r="J4417" i="30"/>
  <c r="J4418" i="30"/>
  <c r="J4419" i="30"/>
  <c r="J4420" i="30"/>
  <c r="J4421" i="30"/>
  <c r="J4422" i="30"/>
  <c r="J4423" i="30"/>
  <c r="J4424" i="30"/>
  <c r="J4425" i="30"/>
  <c r="J4426" i="30"/>
  <c r="J4427" i="30"/>
  <c r="J4428" i="30"/>
  <c r="J4429" i="30"/>
  <c r="J4430" i="30"/>
  <c r="J4431" i="30"/>
  <c r="J4432" i="30"/>
  <c r="J4433" i="30"/>
  <c r="J4434" i="30"/>
  <c r="J4435" i="30"/>
  <c r="J4436" i="30"/>
  <c r="J4437" i="30"/>
  <c r="J4438" i="30"/>
  <c r="J4439" i="30"/>
  <c r="J4440" i="30"/>
  <c r="J4441" i="30"/>
  <c r="J4442" i="30"/>
  <c r="J4443" i="30"/>
  <c r="J4444" i="30"/>
  <c r="J4445" i="30"/>
  <c r="J4446" i="30"/>
  <c r="J4447" i="30"/>
  <c r="J4448" i="30"/>
  <c r="J4449" i="30"/>
  <c r="J4450" i="30"/>
  <c r="J4451" i="30"/>
  <c r="J4452" i="30"/>
  <c r="J4453" i="30"/>
  <c r="J4454" i="30"/>
  <c r="J4455" i="30"/>
  <c r="J4456" i="30"/>
  <c r="J4457" i="30"/>
  <c r="J4458" i="30"/>
  <c r="J4459" i="30"/>
  <c r="J4460" i="30"/>
  <c r="J4461" i="30"/>
  <c r="J4462" i="30"/>
  <c r="J4463" i="30"/>
  <c r="J4464" i="30"/>
  <c r="J4465" i="30"/>
  <c r="J4466" i="30"/>
  <c r="J4467" i="30"/>
  <c r="J4468" i="30"/>
  <c r="J4469" i="30"/>
  <c r="J4470" i="30"/>
  <c r="J4471" i="30"/>
  <c r="J4472" i="30"/>
  <c r="J4473" i="30"/>
  <c r="J4474" i="30"/>
  <c r="J4475" i="30"/>
  <c r="J4476" i="30"/>
  <c r="J4477" i="30"/>
  <c r="J4478" i="30"/>
  <c r="J4479" i="30"/>
  <c r="J4480" i="30"/>
  <c r="J4481" i="30"/>
  <c r="J4482" i="30"/>
  <c r="J4483" i="30"/>
  <c r="J4484" i="30"/>
  <c r="J4485" i="30"/>
  <c r="J4486" i="30"/>
  <c r="J4487" i="30"/>
  <c r="J4488" i="30"/>
  <c r="J4489" i="30"/>
  <c r="J4490" i="30"/>
  <c r="J4491" i="30"/>
  <c r="J4492" i="30"/>
  <c r="J4493" i="30"/>
  <c r="J4494" i="30"/>
  <c r="J4495" i="30"/>
  <c r="J4496" i="30"/>
  <c r="J4497" i="30"/>
  <c r="J4498" i="30"/>
  <c r="J4499" i="30"/>
  <c r="J4500" i="30"/>
  <c r="J4501" i="30"/>
  <c r="J4502" i="30"/>
  <c r="J4503" i="30"/>
  <c r="J4504" i="30"/>
  <c r="J4505" i="30"/>
  <c r="J4506" i="30"/>
  <c r="J4507" i="30"/>
  <c r="J4508" i="30"/>
  <c r="J4509" i="30"/>
  <c r="J4510" i="30"/>
  <c r="J4511" i="30"/>
  <c r="J4512" i="30"/>
  <c r="J4513" i="30"/>
  <c r="J4514" i="30"/>
  <c r="J4515" i="30"/>
  <c r="J4516" i="30"/>
  <c r="J4517" i="30"/>
  <c r="J4518" i="30"/>
  <c r="J4519" i="30"/>
  <c r="J4520" i="30"/>
  <c r="J4521" i="30"/>
  <c r="J4522" i="30"/>
  <c r="J4523" i="30"/>
  <c r="J4524" i="30"/>
  <c r="J4525" i="30"/>
  <c r="J4526" i="30"/>
  <c r="J4527" i="30"/>
  <c r="J4528" i="30"/>
  <c r="J4529" i="30"/>
  <c r="J4530" i="30"/>
  <c r="J4531" i="30"/>
  <c r="J4532" i="30"/>
  <c r="J4533" i="30"/>
  <c r="J4534" i="30"/>
  <c r="J4535" i="30"/>
  <c r="J4536" i="30"/>
  <c r="J4537" i="30"/>
  <c r="J4538" i="30"/>
  <c r="J4539" i="30"/>
  <c r="J4540" i="30"/>
  <c r="J4541" i="30"/>
  <c r="J4542" i="30"/>
  <c r="J4543" i="30"/>
  <c r="J4544" i="30"/>
  <c r="J4545" i="30"/>
  <c r="J4546" i="30"/>
  <c r="J4547" i="30"/>
  <c r="J4548" i="30"/>
  <c r="J4549" i="30"/>
  <c r="J4550" i="30"/>
  <c r="J4551" i="30"/>
  <c r="J4552" i="30"/>
  <c r="J4553" i="30"/>
  <c r="J4554" i="30"/>
  <c r="J4555" i="30"/>
  <c r="J4556" i="30"/>
  <c r="J4557" i="30"/>
  <c r="J4558" i="30"/>
  <c r="J4559" i="30"/>
  <c r="J4560" i="30"/>
  <c r="J4561" i="30"/>
  <c r="J4562" i="30"/>
  <c r="J4563" i="30"/>
  <c r="J4564" i="30"/>
  <c r="J4565" i="30"/>
  <c r="J4566" i="30"/>
  <c r="J4567" i="30"/>
  <c r="J4568" i="30"/>
  <c r="J4569" i="30"/>
  <c r="J4570" i="30"/>
  <c r="J4571" i="30"/>
  <c r="J4572" i="30"/>
  <c r="J4573" i="30"/>
  <c r="J4574" i="30"/>
  <c r="J4575" i="30"/>
  <c r="J4576" i="30"/>
  <c r="J4577" i="30"/>
  <c r="J4578" i="30"/>
  <c r="J4579" i="30"/>
  <c r="J4580" i="30"/>
  <c r="J4581" i="30"/>
  <c r="J4582" i="30"/>
  <c r="J4583" i="30"/>
  <c r="J4584" i="30"/>
  <c r="J4585" i="30"/>
  <c r="J4586" i="30"/>
  <c r="J4587" i="30"/>
  <c r="J4588" i="30"/>
  <c r="J4589" i="30"/>
  <c r="J4590" i="30"/>
  <c r="J4591" i="30"/>
  <c r="J4592" i="30"/>
  <c r="J4593" i="30"/>
  <c r="J4594" i="30"/>
  <c r="J4595" i="30"/>
  <c r="J4596" i="30"/>
  <c r="J4597" i="30"/>
  <c r="J4598" i="30"/>
  <c r="J4599" i="30"/>
  <c r="J4600" i="30"/>
  <c r="J4601" i="30"/>
  <c r="J4602" i="30"/>
  <c r="J4603" i="30"/>
  <c r="J4604" i="30"/>
  <c r="J4605" i="30"/>
  <c r="J4606" i="30"/>
  <c r="J4607" i="30"/>
  <c r="J4608" i="30"/>
  <c r="J4609" i="30"/>
  <c r="J4610" i="30"/>
  <c r="J4611" i="30"/>
  <c r="J4612" i="30"/>
  <c r="J4613" i="30"/>
  <c r="J4614" i="30"/>
  <c r="J4615" i="30"/>
  <c r="J4616" i="30"/>
  <c r="J4617" i="30"/>
  <c r="J4618" i="30"/>
  <c r="J4619" i="30"/>
  <c r="J4620" i="30"/>
  <c r="J4621" i="30"/>
  <c r="J4622" i="30"/>
  <c r="J4623" i="30"/>
  <c r="J4624" i="30"/>
  <c r="J4625" i="30"/>
  <c r="J4626" i="30"/>
  <c r="J4627" i="30"/>
  <c r="J4628" i="30"/>
  <c r="J4629" i="30"/>
  <c r="J4630" i="30"/>
  <c r="J4631" i="30"/>
  <c r="J4632" i="30"/>
  <c r="J4633" i="30"/>
  <c r="J4634" i="30"/>
  <c r="J4635" i="30"/>
  <c r="J4636" i="30"/>
  <c r="J4637" i="30"/>
  <c r="J4638" i="30"/>
  <c r="J4639" i="30"/>
  <c r="J4640" i="30"/>
  <c r="J4641" i="30"/>
  <c r="J4642" i="30"/>
  <c r="J4643" i="30"/>
  <c r="J4644" i="30"/>
  <c r="J4645" i="30"/>
  <c r="J4646" i="30"/>
  <c r="J4647" i="30"/>
  <c r="J4648" i="30"/>
  <c r="J4649" i="30"/>
  <c r="J4650" i="30"/>
  <c r="J4651" i="30"/>
  <c r="J4652" i="30"/>
  <c r="J4653" i="30"/>
  <c r="J4654" i="30"/>
  <c r="J4655" i="30"/>
  <c r="J4656" i="30"/>
  <c r="J4657" i="30"/>
  <c r="J4658" i="30"/>
  <c r="J4659" i="30"/>
  <c r="J4660" i="30"/>
  <c r="J4661" i="30"/>
  <c r="J4662" i="30"/>
  <c r="J4663" i="30"/>
  <c r="J4664" i="30"/>
  <c r="J4665" i="30"/>
  <c r="J4666" i="30"/>
  <c r="J4667" i="30"/>
  <c r="J4668" i="30"/>
  <c r="J4669" i="30"/>
  <c r="J4670" i="30"/>
  <c r="J4671" i="30"/>
  <c r="J4672" i="30"/>
  <c r="J4673" i="30"/>
  <c r="J4674" i="30"/>
  <c r="J4675" i="30"/>
  <c r="J4676" i="30"/>
  <c r="J4677" i="30"/>
  <c r="J4678" i="30"/>
  <c r="J4679" i="30"/>
  <c r="J4680" i="30"/>
  <c r="J4681" i="30"/>
  <c r="J4682" i="30"/>
  <c r="J4683" i="30"/>
  <c r="J4684" i="30"/>
  <c r="J4685" i="30"/>
  <c r="J4686" i="30"/>
  <c r="J4687" i="30"/>
  <c r="J4688" i="30"/>
  <c r="J4689" i="30"/>
  <c r="J4690" i="30"/>
  <c r="J4691" i="30"/>
  <c r="J4692" i="30"/>
  <c r="J4693" i="30"/>
  <c r="J4694" i="30"/>
  <c r="J4695" i="30"/>
  <c r="J4696" i="30"/>
  <c r="J4697" i="30"/>
  <c r="J4698" i="30"/>
  <c r="J4699" i="30"/>
  <c r="J4700" i="30"/>
  <c r="J4701" i="30"/>
  <c r="J4702" i="30"/>
  <c r="J4703" i="30"/>
  <c r="J4704" i="30"/>
  <c r="J4705" i="30"/>
  <c r="J4706" i="30"/>
  <c r="J4707" i="30"/>
  <c r="J4708" i="30"/>
  <c r="J4709" i="30"/>
  <c r="J4710" i="30"/>
  <c r="J4711" i="30"/>
  <c r="J4712" i="30"/>
  <c r="J4713" i="30"/>
  <c r="J4714" i="30"/>
  <c r="J4715" i="30"/>
  <c r="J4716" i="30"/>
  <c r="J4717" i="30"/>
  <c r="J4718" i="30"/>
  <c r="J4719" i="30"/>
  <c r="J4720" i="30"/>
  <c r="J4721" i="30"/>
  <c r="J4722" i="30"/>
  <c r="J4723" i="30"/>
  <c r="J4724" i="30"/>
  <c r="J4725" i="30"/>
  <c r="J4726" i="30"/>
  <c r="J4727" i="30"/>
  <c r="J4728" i="30"/>
  <c r="J4729" i="30"/>
  <c r="J4730" i="30"/>
  <c r="J4731" i="30"/>
  <c r="J4732" i="30"/>
  <c r="J4733" i="30"/>
  <c r="J4734" i="30"/>
  <c r="J4735" i="30"/>
  <c r="J4736" i="30"/>
  <c r="J4737" i="30"/>
  <c r="J4738" i="30"/>
  <c r="J4739" i="30"/>
  <c r="J4740" i="30"/>
  <c r="J4741" i="30"/>
  <c r="J4742" i="30"/>
  <c r="J4743" i="30"/>
  <c r="J4744" i="30"/>
  <c r="J4745" i="30"/>
  <c r="J4746" i="30"/>
  <c r="J4747" i="30"/>
  <c r="J4748" i="30"/>
  <c r="J4749" i="30"/>
  <c r="J4750" i="30"/>
  <c r="J4751" i="30"/>
  <c r="J4752" i="30"/>
  <c r="J4753" i="30"/>
  <c r="J4754" i="30"/>
  <c r="J4755" i="30"/>
  <c r="J4756" i="30"/>
  <c r="J4757" i="30"/>
  <c r="J4758" i="30"/>
  <c r="J4759" i="30"/>
  <c r="J4760" i="30"/>
  <c r="J4761" i="30"/>
  <c r="J4762" i="30"/>
  <c r="J4763" i="30"/>
  <c r="J4764" i="30"/>
  <c r="J4765" i="30"/>
  <c r="J4766" i="30"/>
  <c r="J4767" i="30"/>
  <c r="J4768" i="30"/>
  <c r="J4769" i="30"/>
  <c r="J4770" i="30"/>
  <c r="J4771" i="30"/>
  <c r="J4772" i="30"/>
  <c r="J4773" i="30"/>
  <c r="J4774" i="30"/>
  <c r="J4775" i="30"/>
  <c r="J4776" i="30"/>
  <c r="J4777" i="30"/>
  <c r="J4778" i="30"/>
  <c r="J4779" i="30"/>
  <c r="J4780" i="30"/>
  <c r="J4781" i="30"/>
  <c r="J4782" i="30"/>
  <c r="J4783" i="30"/>
  <c r="J4784" i="30"/>
  <c r="J4785" i="30"/>
  <c r="J4786" i="30"/>
  <c r="J4787" i="30"/>
  <c r="J4788" i="30"/>
  <c r="J4789" i="30"/>
  <c r="J4790" i="30"/>
  <c r="J4791" i="30"/>
  <c r="J4792" i="30"/>
  <c r="J4793" i="30"/>
  <c r="J4794" i="30"/>
  <c r="J4795" i="30"/>
  <c r="J4796" i="30"/>
  <c r="J4797" i="30"/>
  <c r="J4798" i="30"/>
  <c r="J4799" i="30"/>
  <c r="J4800" i="30"/>
  <c r="J4801" i="30"/>
  <c r="J4802" i="30"/>
  <c r="J4803" i="30"/>
  <c r="J4804" i="30"/>
  <c r="J4805" i="30"/>
  <c r="J4806" i="30"/>
  <c r="J4807" i="30"/>
  <c r="J4808" i="30"/>
  <c r="J4809" i="30"/>
  <c r="J4810" i="30"/>
  <c r="J4811" i="30"/>
  <c r="J4812" i="30"/>
  <c r="J4813" i="30"/>
  <c r="J4814" i="30"/>
  <c r="J4815" i="30"/>
  <c r="J4816" i="30"/>
  <c r="J4817" i="30"/>
  <c r="J4818" i="30"/>
  <c r="J4819" i="30"/>
  <c r="J4820" i="30"/>
  <c r="J4821" i="30"/>
  <c r="J4822" i="30"/>
  <c r="J4823" i="30"/>
  <c r="J4824" i="30"/>
  <c r="J4825" i="30"/>
  <c r="J4826" i="30"/>
  <c r="J4827" i="30"/>
  <c r="J4828" i="30"/>
  <c r="J4829" i="30"/>
  <c r="J4830" i="30"/>
  <c r="J4831" i="30"/>
  <c r="J4832" i="30"/>
  <c r="J4833" i="30"/>
  <c r="J4834" i="30"/>
  <c r="J4835" i="30"/>
  <c r="J4836" i="30"/>
  <c r="J4837" i="30"/>
  <c r="J4838" i="30"/>
  <c r="J4839" i="30"/>
  <c r="J4840" i="30"/>
  <c r="J4841" i="30"/>
  <c r="J4842" i="30"/>
  <c r="J4843" i="30"/>
  <c r="J4844" i="30"/>
  <c r="J4845" i="30"/>
  <c r="J4846" i="30"/>
  <c r="J4847" i="30"/>
  <c r="J4848" i="30"/>
  <c r="J4849" i="30"/>
  <c r="J4850" i="30"/>
  <c r="J4851" i="30"/>
  <c r="J4852" i="30"/>
  <c r="J4853" i="30"/>
  <c r="J4854" i="30"/>
  <c r="J4855" i="30"/>
  <c r="J4856" i="30"/>
  <c r="J4857" i="30"/>
  <c r="J4858" i="30"/>
  <c r="J4859" i="30"/>
  <c r="J4860" i="30"/>
  <c r="J4861" i="30"/>
  <c r="J4862" i="30"/>
  <c r="J4863" i="30"/>
  <c r="J4864" i="30"/>
  <c r="J4865" i="30"/>
  <c r="J4866" i="30"/>
  <c r="J4867" i="30"/>
  <c r="J4868" i="30"/>
  <c r="J4869" i="30"/>
  <c r="J4870" i="30"/>
  <c r="J4871" i="30"/>
  <c r="J4872" i="30"/>
  <c r="J4873" i="30"/>
  <c r="J4874" i="30"/>
  <c r="J4875" i="30"/>
  <c r="J4876" i="30"/>
  <c r="J4877" i="30"/>
  <c r="J4878" i="30"/>
  <c r="J4879" i="30"/>
  <c r="J4880" i="30"/>
  <c r="J4881" i="30"/>
  <c r="J4882" i="30"/>
  <c r="J4883" i="30"/>
  <c r="J4884" i="30"/>
  <c r="J4885" i="30"/>
  <c r="J4886" i="30"/>
  <c r="J4887" i="30"/>
  <c r="J4888" i="30"/>
  <c r="J4889" i="30"/>
  <c r="J4890" i="30"/>
  <c r="J4891" i="30"/>
  <c r="J4892" i="30"/>
  <c r="J4893" i="30"/>
  <c r="J4894" i="30"/>
  <c r="J4895" i="30"/>
  <c r="J4896" i="30"/>
  <c r="J4897" i="30"/>
  <c r="J4898" i="30"/>
  <c r="J4899" i="30"/>
  <c r="J4900" i="30"/>
  <c r="J4901" i="30"/>
  <c r="J4902" i="30"/>
  <c r="J4903" i="30"/>
  <c r="J4904" i="30"/>
  <c r="J4905" i="30"/>
  <c r="J4906" i="30"/>
  <c r="J4907" i="30"/>
  <c r="J4908" i="30"/>
  <c r="J4909" i="30"/>
  <c r="J4910" i="30"/>
  <c r="J4911" i="30"/>
  <c r="J4912" i="30"/>
  <c r="J4913" i="30"/>
  <c r="J4914" i="30"/>
  <c r="J4915" i="30"/>
  <c r="J4916" i="30"/>
  <c r="J4917" i="30"/>
  <c r="J4918" i="30"/>
  <c r="J4919" i="30"/>
  <c r="J4920" i="30"/>
  <c r="J4921" i="30"/>
  <c r="J4922" i="30"/>
  <c r="J4923" i="30"/>
  <c r="J4924" i="30"/>
  <c r="J4925" i="30"/>
  <c r="J4926" i="30"/>
  <c r="J4927" i="30"/>
  <c r="J4928" i="30"/>
  <c r="J4929" i="30"/>
  <c r="J4930" i="30"/>
  <c r="J4931" i="30"/>
  <c r="J4932" i="30"/>
  <c r="J4933" i="30"/>
  <c r="J4934" i="30"/>
  <c r="J4935" i="30"/>
  <c r="J4936" i="30"/>
  <c r="J4937" i="30"/>
  <c r="J4938" i="30"/>
  <c r="J4939" i="30"/>
  <c r="J4940" i="30"/>
  <c r="J4941" i="30"/>
  <c r="J4942" i="30"/>
  <c r="J4943" i="30"/>
  <c r="J4944" i="30"/>
  <c r="J4945" i="30"/>
  <c r="J4946" i="30"/>
  <c r="J4947" i="30"/>
  <c r="J4948" i="30"/>
  <c r="J4949" i="30"/>
  <c r="J4950" i="30"/>
  <c r="J4951" i="30"/>
  <c r="J4952" i="30"/>
  <c r="J4953" i="30"/>
  <c r="J4954" i="30"/>
  <c r="J4955" i="30"/>
  <c r="J4956" i="30"/>
  <c r="J4957" i="30"/>
  <c r="J4958" i="30"/>
  <c r="J4959" i="30"/>
  <c r="J4960" i="30"/>
  <c r="J4961" i="30"/>
  <c r="J4962" i="30"/>
  <c r="J4963" i="30"/>
  <c r="J4964" i="30"/>
  <c r="J4965" i="30"/>
  <c r="J4966" i="30"/>
  <c r="J4967" i="30"/>
  <c r="J4968" i="30"/>
  <c r="J4969" i="30"/>
  <c r="J4970" i="30"/>
  <c r="J4971" i="30"/>
  <c r="J4972" i="30"/>
  <c r="J4973" i="30"/>
  <c r="J4974" i="30"/>
  <c r="J4975" i="30"/>
  <c r="J4976" i="30"/>
  <c r="J4977" i="30"/>
  <c r="J4978" i="30"/>
  <c r="J4979" i="30"/>
  <c r="J4980" i="30"/>
  <c r="J4981" i="30"/>
  <c r="J4982" i="30"/>
  <c r="J4983" i="30"/>
  <c r="J4984" i="30"/>
  <c r="J4985" i="30"/>
  <c r="J4986" i="30"/>
  <c r="J4987" i="30"/>
  <c r="J4988" i="30"/>
  <c r="J4989" i="30"/>
  <c r="J4990" i="30"/>
  <c r="J4991" i="30"/>
  <c r="J4992" i="30"/>
  <c r="J4993" i="30"/>
  <c r="J4994" i="30"/>
  <c r="J4995" i="30"/>
  <c r="J4996" i="30"/>
  <c r="J4997" i="30"/>
  <c r="J4998" i="30"/>
  <c r="J4999" i="30"/>
  <c r="J5000" i="30"/>
  <c r="J5001" i="30"/>
  <c r="J5002" i="30"/>
  <c r="J5003" i="30"/>
  <c r="J5004" i="30"/>
  <c r="J5005" i="30"/>
  <c r="J5006" i="30"/>
  <c r="J5007" i="30"/>
  <c r="J5008" i="30"/>
  <c r="J5009" i="30"/>
  <c r="J5010" i="30"/>
  <c r="J5011" i="30"/>
  <c r="J5012" i="30"/>
  <c r="J5013" i="30"/>
  <c r="J5014" i="30"/>
  <c r="J5015" i="30"/>
  <c r="J5016" i="30"/>
  <c r="J5017" i="30"/>
  <c r="J5018" i="30"/>
  <c r="J5019" i="30"/>
  <c r="J5020" i="30"/>
  <c r="J5021" i="30"/>
  <c r="J5022" i="30"/>
  <c r="J5023" i="30"/>
  <c r="J5024" i="30"/>
  <c r="J5025" i="30"/>
  <c r="J5026" i="30"/>
  <c r="J5027" i="30"/>
  <c r="J5028" i="30"/>
  <c r="J5029" i="30"/>
  <c r="J5030" i="30"/>
  <c r="J5031" i="30"/>
  <c r="J5032" i="30"/>
  <c r="J5033" i="30"/>
  <c r="J5034" i="30"/>
  <c r="J5035" i="30"/>
  <c r="J5036" i="30"/>
  <c r="J5037" i="30"/>
  <c r="J5038" i="30"/>
  <c r="J5039" i="30"/>
  <c r="J5040" i="30"/>
  <c r="J5041" i="30"/>
  <c r="J5042" i="30"/>
  <c r="J5043" i="30"/>
  <c r="J5044" i="30"/>
  <c r="J5045" i="30"/>
  <c r="J5046" i="30"/>
  <c r="J5047" i="30"/>
  <c r="J5048" i="30"/>
  <c r="J5049" i="30"/>
  <c r="J5050" i="30"/>
  <c r="J5051" i="30"/>
  <c r="J5052" i="30"/>
  <c r="J5053" i="30"/>
  <c r="J5054" i="30"/>
  <c r="J5055" i="30"/>
  <c r="J5056" i="30"/>
  <c r="J5057" i="30"/>
  <c r="J5058" i="30"/>
  <c r="J5059" i="30"/>
  <c r="J5060" i="30"/>
  <c r="J5061" i="30"/>
  <c r="J5062" i="30"/>
  <c r="J5063" i="30"/>
  <c r="J5064" i="30"/>
  <c r="J5065" i="30"/>
  <c r="J5066" i="30"/>
  <c r="J5067" i="30"/>
  <c r="J5068" i="30"/>
  <c r="J5069" i="30"/>
  <c r="J5070" i="30"/>
  <c r="J5071" i="30"/>
  <c r="J5072" i="30"/>
  <c r="J5073" i="30"/>
  <c r="J5074" i="30"/>
  <c r="J5075" i="30"/>
  <c r="J5076" i="30"/>
  <c r="J5077" i="30"/>
  <c r="J5078" i="30"/>
  <c r="J5079" i="30"/>
  <c r="J5080" i="30"/>
  <c r="J5081" i="30"/>
  <c r="J5082" i="30"/>
  <c r="J5083" i="30"/>
  <c r="J5084" i="30"/>
  <c r="J5085" i="30"/>
  <c r="J5086" i="30"/>
  <c r="J5087" i="30"/>
  <c r="J5088" i="30"/>
  <c r="J5089" i="30"/>
  <c r="J5090" i="30"/>
  <c r="J5091" i="30"/>
  <c r="J5092" i="30"/>
  <c r="J5093" i="30"/>
  <c r="J5094" i="30"/>
  <c r="J5095" i="30"/>
  <c r="J5096" i="30"/>
  <c r="J5097" i="30"/>
  <c r="J5098" i="30"/>
  <c r="J5099" i="30"/>
  <c r="J5100" i="30"/>
  <c r="J5101" i="30"/>
  <c r="J5102" i="30"/>
  <c r="J5103" i="30"/>
  <c r="J5104" i="30"/>
  <c r="J5105" i="30"/>
  <c r="J5106" i="30"/>
  <c r="J5107" i="30"/>
  <c r="J5108" i="30"/>
  <c r="J5109" i="30"/>
  <c r="J5110" i="30"/>
  <c r="J5111" i="30"/>
  <c r="J5112" i="30"/>
  <c r="J5113" i="30"/>
  <c r="J5114" i="30"/>
  <c r="J5115" i="30"/>
  <c r="J5116" i="30"/>
  <c r="J5117" i="30"/>
  <c r="J5118" i="30"/>
  <c r="J5119" i="30"/>
  <c r="J5120" i="30"/>
  <c r="J5121" i="30"/>
  <c r="J5122" i="30"/>
  <c r="J5123" i="30"/>
  <c r="J5124" i="30"/>
  <c r="J5125" i="30"/>
  <c r="J5126" i="30"/>
  <c r="J5127" i="30"/>
  <c r="J5128" i="30"/>
  <c r="J5129" i="30"/>
  <c r="J5130" i="30"/>
  <c r="J5131" i="30"/>
  <c r="J5132" i="30"/>
  <c r="J5133" i="30"/>
  <c r="J5134" i="30"/>
  <c r="J5135" i="30"/>
  <c r="J5136" i="30"/>
  <c r="J5137" i="30"/>
  <c r="J5138" i="30"/>
  <c r="J5139" i="30"/>
  <c r="J5140" i="30"/>
  <c r="J5141" i="30"/>
  <c r="J5142" i="30"/>
  <c r="J5143" i="30"/>
  <c r="J5144" i="30"/>
  <c r="J5145" i="30"/>
  <c r="J5146" i="30"/>
  <c r="J5147" i="30"/>
  <c r="J5148" i="30"/>
  <c r="J5149" i="30"/>
  <c r="J5150" i="30"/>
  <c r="J5151" i="30"/>
  <c r="J5152" i="30"/>
  <c r="J5153" i="30"/>
  <c r="J5154" i="30"/>
  <c r="J5155" i="30"/>
  <c r="J5156" i="30"/>
  <c r="J5157" i="30"/>
  <c r="J5158" i="30"/>
  <c r="J5159" i="30"/>
  <c r="J5160" i="30"/>
  <c r="J5161" i="30"/>
  <c r="J5162" i="30"/>
  <c r="J5163" i="30"/>
  <c r="J5164" i="30"/>
  <c r="J5165" i="30"/>
  <c r="J5166" i="30"/>
  <c r="J5167" i="30"/>
  <c r="J5168" i="30"/>
  <c r="J5169" i="30"/>
  <c r="J5170" i="30"/>
  <c r="J5171" i="30"/>
  <c r="J5172" i="30"/>
  <c r="J5173" i="30"/>
  <c r="J5174" i="30"/>
  <c r="J5175" i="30"/>
  <c r="J5176" i="30"/>
  <c r="J5177" i="30"/>
  <c r="J5178" i="30"/>
  <c r="J5179" i="30"/>
  <c r="J5180" i="30"/>
  <c r="J5181" i="30"/>
  <c r="J5182" i="30"/>
  <c r="J5183" i="30"/>
  <c r="J5184" i="30"/>
  <c r="J5185" i="30"/>
  <c r="J5186" i="30"/>
  <c r="J5187" i="30"/>
  <c r="J5188" i="30"/>
  <c r="J5189" i="30"/>
  <c r="J5190" i="30"/>
  <c r="J5191" i="30"/>
  <c r="J5192" i="30"/>
  <c r="J5193" i="30"/>
  <c r="J5194" i="30"/>
  <c r="J5195" i="30"/>
  <c r="J5196" i="30"/>
  <c r="J5197" i="30"/>
  <c r="J5198" i="30"/>
  <c r="J5199" i="30"/>
  <c r="J5200" i="30"/>
  <c r="J5201" i="30"/>
  <c r="J5202" i="30"/>
  <c r="J5203" i="30"/>
  <c r="J5204" i="30"/>
  <c r="J5205" i="30"/>
  <c r="J5206" i="30"/>
  <c r="J5207" i="30"/>
  <c r="J5208" i="30"/>
  <c r="J5209" i="30"/>
  <c r="J5210" i="30"/>
  <c r="J5211" i="30"/>
  <c r="J5212" i="30"/>
  <c r="J5213" i="30"/>
  <c r="J5214" i="30"/>
  <c r="J5215" i="30"/>
  <c r="J5216" i="30"/>
  <c r="J5217" i="30"/>
  <c r="J5218" i="30"/>
  <c r="J5219" i="30"/>
  <c r="J5220" i="30"/>
  <c r="J5221" i="30"/>
  <c r="J5222" i="30"/>
  <c r="J5223" i="30"/>
  <c r="J5224" i="30"/>
  <c r="J5225" i="30"/>
  <c r="J5226" i="30"/>
  <c r="J5227" i="30"/>
  <c r="J5228" i="30"/>
  <c r="J5229" i="30"/>
  <c r="J5230" i="30"/>
  <c r="J5231" i="30"/>
  <c r="J5232" i="30"/>
  <c r="J5233" i="30"/>
  <c r="J5234" i="30"/>
  <c r="J5235" i="30"/>
  <c r="J5236" i="30"/>
  <c r="J5237" i="30"/>
  <c r="J5238" i="30"/>
  <c r="J5239" i="30"/>
  <c r="J5240" i="30"/>
  <c r="J5241" i="30"/>
  <c r="J5242" i="30"/>
  <c r="J5243" i="30"/>
  <c r="J5244" i="30"/>
  <c r="J5245" i="30"/>
  <c r="J5246" i="30"/>
  <c r="J5247" i="30"/>
  <c r="J5248" i="30"/>
  <c r="J5249" i="30"/>
  <c r="J5250" i="30"/>
  <c r="J5251" i="30"/>
  <c r="J5252" i="30"/>
  <c r="J5253" i="30"/>
  <c r="J5254" i="30"/>
  <c r="J5255" i="30"/>
  <c r="J5256" i="30"/>
  <c r="J5257" i="30"/>
  <c r="J5258" i="30"/>
  <c r="J5259" i="30"/>
  <c r="J5260" i="30"/>
  <c r="J5261" i="30"/>
  <c r="J5262" i="30"/>
  <c r="J5263" i="30"/>
  <c r="J5264" i="30"/>
  <c r="J5265" i="30"/>
  <c r="J5266" i="30"/>
  <c r="J5267" i="30"/>
  <c r="J5268" i="30"/>
  <c r="J5269" i="30"/>
  <c r="J5270" i="30"/>
  <c r="J5271" i="30"/>
  <c r="J5272" i="30"/>
  <c r="J5273" i="30"/>
  <c r="J5274" i="30"/>
  <c r="J5275" i="30"/>
  <c r="J5276" i="30"/>
  <c r="J5277" i="30"/>
  <c r="J5278" i="30"/>
  <c r="J5279" i="30"/>
  <c r="J5280" i="30"/>
  <c r="J5281" i="30"/>
  <c r="J5282" i="30"/>
  <c r="J5283" i="30"/>
  <c r="J5284" i="30"/>
  <c r="J5285" i="30"/>
  <c r="J5286" i="30"/>
  <c r="J5287" i="30"/>
  <c r="J5288" i="30"/>
  <c r="J5289" i="30"/>
  <c r="J5290" i="30"/>
  <c r="J5291" i="30"/>
  <c r="J5292" i="30"/>
  <c r="J5293" i="30"/>
  <c r="J5294" i="30"/>
  <c r="J5295" i="30"/>
  <c r="J5296" i="30"/>
  <c r="J5297" i="30"/>
  <c r="J5298" i="30"/>
  <c r="J5299" i="30"/>
  <c r="J5300" i="30"/>
  <c r="J5301" i="30"/>
  <c r="J5302" i="30"/>
  <c r="J5303" i="30"/>
  <c r="J5304" i="30"/>
  <c r="J5305" i="30"/>
  <c r="J5306" i="30"/>
  <c r="J5307" i="30"/>
  <c r="J5308" i="30"/>
  <c r="J5309" i="30"/>
  <c r="J5310" i="30"/>
  <c r="J5311" i="30"/>
  <c r="J5312" i="30"/>
  <c r="J5313" i="30"/>
  <c r="J5314" i="30"/>
  <c r="J5315" i="30"/>
  <c r="J5316" i="30"/>
  <c r="J5317" i="30"/>
  <c r="J5318" i="30"/>
  <c r="J5319" i="30"/>
  <c r="J5320" i="30"/>
  <c r="J5321" i="30"/>
  <c r="J5322" i="30"/>
  <c r="J5323" i="30"/>
  <c r="J5324" i="30"/>
  <c r="J5325" i="30"/>
  <c r="J5326" i="30"/>
  <c r="J5327" i="30"/>
  <c r="J5328" i="30"/>
  <c r="J5329" i="30"/>
  <c r="J5330" i="30"/>
  <c r="J5331" i="30"/>
  <c r="J5332" i="30"/>
  <c r="J5333" i="30"/>
  <c r="J5334" i="30"/>
  <c r="J5335" i="30"/>
  <c r="J5336" i="30"/>
  <c r="J5337" i="30"/>
  <c r="J5338" i="30"/>
  <c r="J5339" i="30"/>
  <c r="J5340" i="30"/>
  <c r="J5341" i="30"/>
  <c r="J5342" i="30"/>
  <c r="J5343" i="30"/>
  <c r="J5344" i="30"/>
  <c r="J5345" i="30"/>
  <c r="J5346" i="30"/>
  <c r="J5347" i="30"/>
  <c r="J5348" i="30"/>
  <c r="J5349" i="30"/>
  <c r="J5350" i="30"/>
  <c r="J5351" i="30"/>
  <c r="J5352" i="30"/>
  <c r="J5353" i="30"/>
  <c r="J5354" i="30"/>
  <c r="J5355" i="30"/>
  <c r="J5356" i="30"/>
  <c r="J5357" i="30"/>
  <c r="J5358" i="30"/>
  <c r="J5359" i="30"/>
  <c r="J5360" i="30"/>
  <c r="J5361" i="30"/>
  <c r="J5362" i="30"/>
  <c r="J5363" i="30"/>
  <c r="J5364" i="30"/>
  <c r="J5365" i="30"/>
  <c r="J5366" i="30"/>
  <c r="J5367" i="30"/>
  <c r="J5368" i="30"/>
  <c r="J5369" i="30"/>
  <c r="J5370" i="30"/>
  <c r="J5371" i="30"/>
  <c r="J5372" i="30"/>
  <c r="J5373" i="30"/>
  <c r="J5374" i="30"/>
  <c r="J5375" i="30"/>
  <c r="J5376" i="30"/>
  <c r="J5377" i="30"/>
  <c r="J5378" i="30"/>
  <c r="J5379" i="30"/>
  <c r="J5380" i="30"/>
  <c r="J5381" i="30"/>
  <c r="J5382" i="30"/>
  <c r="J5383" i="30"/>
  <c r="J5384" i="30"/>
  <c r="J5385" i="30"/>
  <c r="J5386" i="30"/>
  <c r="J5387" i="30"/>
  <c r="J5388" i="30"/>
  <c r="J5389" i="30"/>
  <c r="J5390" i="30"/>
  <c r="J5391" i="30"/>
  <c r="J5392" i="30"/>
  <c r="J5393" i="30"/>
  <c r="J5394" i="30"/>
  <c r="J5395" i="30"/>
  <c r="J5396" i="30"/>
  <c r="J5397" i="30"/>
  <c r="J5398" i="30"/>
  <c r="J5399" i="30"/>
  <c r="J5400" i="30"/>
  <c r="J5401" i="30"/>
  <c r="J5402" i="30"/>
  <c r="J5403" i="30"/>
  <c r="J5404" i="30"/>
  <c r="J5405" i="30"/>
  <c r="J5406" i="30"/>
  <c r="J5407" i="30"/>
  <c r="J5408" i="30"/>
  <c r="J5409" i="30"/>
  <c r="J5410" i="30"/>
  <c r="J5411" i="30"/>
  <c r="J5412" i="30"/>
  <c r="J5413" i="30"/>
  <c r="J5414" i="30"/>
  <c r="J5415" i="30"/>
  <c r="J5416" i="30"/>
  <c r="J5417" i="30"/>
  <c r="J5418" i="30"/>
  <c r="J5419" i="30"/>
  <c r="J5420" i="30"/>
  <c r="J5421" i="30"/>
  <c r="J5422" i="30"/>
  <c r="J5423" i="30"/>
  <c r="J5424" i="30"/>
  <c r="J5425" i="30"/>
  <c r="J5426" i="30"/>
  <c r="J5427" i="30"/>
  <c r="J5428" i="30"/>
  <c r="J5429" i="30"/>
  <c r="J5430" i="30"/>
  <c r="J5431" i="30"/>
  <c r="J5432" i="30"/>
  <c r="J5433" i="30"/>
  <c r="J5434" i="30"/>
  <c r="J5435" i="30"/>
  <c r="J5436" i="30"/>
  <c r="J5437" i="30"/>
  <c r="J5438" i="30"/>
  <c r="J5439" i="30"/>
  <c r="J5440" i="30"/>
  <c r="J5441" i="30"/>
  <c r="J5442" i="30"/>
  <c r="J5443" i="30"/>
  <c r="J5444" i="30"/>
  <c r="J5445" i="30"/>
  <c r="J5446" i="30"/>
  <c r="J5447" i="30"/>
  <c r="J5448" i="30"/>
  <c r="J5449" i="30"/>
  <c r="J5450" i="30"/>
  <c r="J5451" i="30"/>
  <c r="J5452" i="30"/>
  <c r="J5453" i="30"/>
  <c r="J5454" i="30"/>
  <c r="J5455" i="30"/>
  <c r="J5456" i="30"/>
  <c r="J5457" i="30"/>
  <c r="J5458" i="30"/>
  <c r="J5459" i="30"/>
  <c r="J5460" i="30"/>
  <c r="J5461" i="30"/>
  <c r="J5462" i="30"/>
  <c r="J5463" i="30"/>
  <c r="J5464" i="30"/>
  <c r="J5465" i="30"/>
  <c r="J5466" i="30"/>
  <c r="J5467" i="30"/>
  <c r="J5468" i="30"/>
  <c r="J5469" i="30"/>
  <c r="J5470" i="30"/>
  <c r="J5471" i="30"/>
  <c r="J5472" i="30"/>
  <c r="J5473" i="30"/>
  <c r="J5474" i="30"/>
  <c r="J5475" i="30"/>
  <c r="J5476" i="30"/>
  <c r="J5477" i="30"/>
  <c r="J5478" i="30"/>
  <c r="J5479" i="30"/>
  <c r="J5480" i="30"/>
  <c r="J5481" i="30"/>
  <c r="J5482" i="30"/>
  <c r="J5483" i="30"/>
  <c r="J5484" i="30"/>
  <c r="J5485" i="30"/>
  <c r="J5486" i="30"/>
  <c r="J5487" i="30"/>
  <c r="J5488" i="30"/>
  <c r="J5489" i="30"/>
  <c r="J5490" i="30"/>
  <c r="J5491" i="30"/>
  <c r="J5492" i="30"/>
  <c r="J5493" i="30"/>
  <c r="J5494" i="30"/>
  <c r="J5495" i="30"/>
  <c r="J5496" i="30"/>
  <c r="J5497" i="30"/>
  <c r="J5498" i="30"/>
  <c r="J5499" i="30"/>
  <c r="J5500" i="30"/>
  <c r="J5501" i="30"/>
  <c r="J5502" i="30"/>
  <c r="J5503" i="30"/>
  <c r="J5504" i="30"/>
  <c r="J5505" i="30"/>
  <c r="J5506" i="30"/>
  <c r="J5507" i="30"/>
  <c r="J5508" i="30"/>
  <c r="J5509" i="30"/>
  <c r="J5510" i="30"/>
  <c r="J5511" i="30"/>
  <c r="J5512" i="30"/>
  <c r="J5513" i="30"/>
  <c r="J5514" i="30"/>
  <c r="J5515" i="30"/>
  <c r="J5516" i="30"/>
  <c r="J5517" i="30"/>
  <c r="J5518" i="30"/>
  <c r="J5519" i="30"/>
  <c r="J5520" i="30"/>
  <c r="J5521" i="30"/>
  <c r="J5522" i="30"/>
  <c r="J5523" i="30"/>
  <c r="J5524" i="30"/>
  <c r="J5525" i="30"/>
  <c r="J5526" i="30"/>
  <c r="J5527" i="30"/>
  <c r="J5528" i="30"/>
  <c r="J5529" i="30"/>
  <c r="J5530" i="30"/>
  <c r="J5531" i="30"/>
  <c r="J5532" i="30"/>
  <c r="J5533" i="30"/>
  <c r="J5534" i="30"/>
  <c r="J5535" i="30"/>
  <c r="J5536" i="30"/>
  <c r="J5537" i="30"/>
  <c r="J5538" i="30"/>
  <c r="J5539" i="30"/>
  <c r="J5540" i="30"/>
  <c r="J5541" i="30"/>
  <c r="J5542" i="30"/>
  <c r="J5543" i="30"/>
  <c r="J5544" i="30"/>
  <c r="J5545" i="30"/>
  <c r="J5546" i="30"/>
  <c r="J5547" i="30"/>
  <c r="J5548" i="30"/>
  <c r="J5549" i="30"/>
  <c r="J5550" i="30"/>
  <c r="J5551" i="30"/>
  <c r="J5552" i="30"/>
  <c r="J5553" i="30"/>
  <c r="J5554" i="30"/>
  <c r="J5555" i="30"/>
  <c r="J5556" i="30"/>
  <c r="J5557" i="30"/>
  <c r="J5558" i="30"/>
  <c r="J5559" i="30"/>
  <c r="J5560" i="30"/>
  <c r="J5561" i="30"/>
  <c r="J5562" i="30"/>
  <c r="J5563" i="30"/>
  <c r="J5564" i="30"/>
  <c r="J5565" i="30"/>
  <c r="J5566" i="30"/>
  <c r="J5567" i="30"/>
  <c r="J5568" i="30"/>
  <c r="J5569" i="30"/>
  <c r="J5570" i="30"/>
  <c r="J5571" i="30"/>
  <c r="J5572" i="30"/>
  <c r="J5573" i="30"/>
  <c r="J5574" i="30"/>
  <c r="J5575" i="30"/>
  <c r="J5576" i="30"/>
  <c r="J5577" i="30"/>
  <c r="J5578" i="30"/>
  <c r="J5579" i="30"/>
  <c r="J5580" i="30"/>
  <c r="J5581" i="30"/>
  <c r="J5582" i="30"/>
  <c r="J5583" i="30"/>
  <c r="J5584" i="30"/>
  <c r="J5585" i="30"/>
  <c r="J5586" i="30"/>
  <c r="J5587" i="30"/>
  <c r="J5588" i="30"/>
  <c r="J5589" i="30"/>
  <c r="J5590" i="30"/>
  <c r="J5591" i="30"/>
  <c r="J5592" i="30"/>
  <c r="J5593" i="30"/>
  <c r="J5594" i="30"/>
  <c r="J5595" i="30"/>
  <c r="J5596" i="30"/>
  <c r="J5597" i="30"/>
  <c r="J5598" i="30"/>
  <c r="J5599" i="30"/>
  <c r="J5600" i="30"/>
  <c r="J5601" i="30"/>
  <c r="J5602" i="30"/>
  <c r="J5603" i="30"/>
  <c r="J5604" i="30"/>
  <c r="J5605" i="30"/>
  <c r="J5606" i="30"/>
  <c r="J5607" i="30"/>
  <c r="J5608" i="30"/>
  <c r="J5609" i="30"/>
  <c r="J5610" i="30"/>
  <c r="J5611" i="30"/>
  <c r="J5612" i="30"/>
  <c r="J5613" i="30"/>
  <c r="J5614" i="30"/>
  <c r="J5615" i="30"/>
  <c r="J5616" i="30"/>
  <c r="J5617" i="30"/>
  <c r="J5618" i="30"/>
  <c r="J5619" i="30"/>
  <c r="J5620" i="30"/>
  <c r="J5621" i="30"/>
  <c r="J5622" i="30"/>
  <c r="J5623" i="30"/>
  <c r="J5624" i="30"/>
  <c r="J5625" i="30"/>
  <c r="J5626" i="30"/>
  <c r="J5627" i="30"/>
  <c r="J5628" i="30"/>
  <c r="J5629" i="30"/>
  <c r="J5630" i="30"/>
  <c r="J5631" i="30"/>
  <c r="J5632" i="30"/>
  <c r="J5633" i="30"/>
  <c r="J5634" i="30"/>
  <c r="J5635" i="30"/>
  <c r="J5636" i="30"/>
  <c r="J5637" i="30"/>
  <c r="J5638" i="30"/>
  <c r="J5639" i="30"/>
  <c r="J5640" i="30"/>
  <c r="J5641" i="30"/>
  <c r="J5642" i="30"/>
  <c r="J5643" i="30"/>
  <c r="J5644" i="30"/>
  <c r="J5645" i="30"/>
  <c r="J5646" i="30"/>
  <c r="J5647" i="30"/>
  <c r="J5648" i="30"/>
  <c r="J5649" i="30"/>
  <c r="J5650" i="30"/>
  <c r="J5651" i="30"/>
  <c r="J5652" i="30"/>
  <c r="J5653" i="30"/>
  <c r="J5654" i="30"/>
  <c r="J5655" i="30"/>
  <c r="J5656" i="30"/>
  <c r="J5657" i="30"/>
  <c r="J5658" i="30"/>
  <c r="J5659" i="30"/>
  <c r="J5660" i="30"/>
  <c r="J5661" i="30"/>
  <c r="J5662" i="30"/>
  <c r="J5663" i="30"/>
  <c r="J5664" i="30"/>
  <c r="J5665" i="30"/>
  <c r="J5666" i="30"/>
  <c r="J5667" i="30"/>
  <c r="J5668" i="30"/>
  <c r="J5669" i="30"/>
  <c r="J5670" i="30"/>
  <c r="J5671" i="30"/>
  <c r="J5672" i="30"/>
  <c r="J5673" i="30"/>
  <c r="J5674" i="30"/>
  <c r="J5675" i="30"/>
  <c r="J5676" i="30"/>
  <c r="J5677" i="30"/>
  <c r="J5678" i="30"/>
  <c r="J5679" i="30"/>
  <c r="J5680" i="30"/>
  <c r="J5681" i="30"/>
  <c r="J5682" i="30"/>
  <c r="J5683" i="30"/>
  <c r="J5684" i="30"/>
  <c r="J5685" i="30"/>
  <c r="J5686" i="30"/>
  <c r="J5687" i="30"/>
  <c r="J5688" i="30"/>
  <c r="J5689" i="30"/>
  <c r="J5690" i="30"/>
  <c r="J5691" i="30"/>
  <c r="J5692" i="30"/>
  <c r="J5693" i="30"/>
  <c r="J5694" i="30"/>
  <c r="J5695" i="30"/>
  <c r="J5696" i="30"/>
  <c r="J5697" i="30"/>
  <c r="J5698" i="30"/>
  <c r="J5699" i="30"/>
  <c r="J5700" i="30"/>
  <c r="J5701" i="30"/>
  <c r="J5702" i="30"/>
  <c r="J5703" i="30"/>
  <c r="J5704" i="30"/>
  <c r="J5705" i="30"/>
  <c r="J5706" i="30"/>
  <c r="J5707" i="30"/>
  <c r="J5708" i="30"/>
  <c r="J5709" i="30"/>
  <c r="J5710" i="30"/>
  <c r="J5711" i="30"/>
  <c r="J5712" i="30"/>
  <c r="J5713" i="30"/>
  <c r="J5714" i="30"/>
  <c r="J5715" i="30"/>
  <c r="J5716" i="30"/>
  <c r="J5717" i="30"/>
  <c r="J5718" i="30"/>
  <c r="J5719" i="30"/>
  <c r="J5720" i="30"/>
  <c r="J5721" i="30"/>
  <c r="J5722" i="30"/>
  <c r="J5723" i="30"/>
  <c r="J5724" i="30"/>
  <c r="J5725" i="30"/>
  <c r="J5726" i="30"/>
  <c r="J5727" i="30"/>
  <c r="J5728" i="30"/>
  <c r="J5729" i="30"/>
  <c r="J5730" i="30"/>
  <c r="J5731" i="30"/>
  <c r="J5732" i="30"/>
  <c r="J5733" i="30"/>
  <c r="J5734" i="30"/>
  <c r="J5735" i="30"/>
  <c r="J5736" i="30"/>
  <c r="J5737" i="30"/>
  <c r="J5738" i="30"/>
  <c r="J5739" i="30"/>
  <c r="J5740" i="30"/>
  <c r="J5741" i="30"/>
  <c r="J5742" i="30"/>
  <c r="J5743" i="30"/>
  <c r="J5744" i="30"/>
  <c r="J5745" i="30"/>
  <c r="J5746" i="30"/>
  <c r="J5747" i="30"/>
  <c r="J5748" i="30"/>
  <c r="J5749" i="30"/>
  <c r="J5750" i="30"/>
  <c r="J5751" i="30"/>
  <c r="J5752" i="30"/>
  <c r="J5753" i="30"/>
  <c r="J5754" i="30"/>
  <c r="J5755" i="30"/>
  <c r="J5756" i="30"/>
  <c r="J5757" i="30"/>
  <c r="J5758" i="30"/>
  <c r="J5759" i="30"/>
  <c r="J5760" i="30"/>
  <c r="J5761" i="30"/>
  <c r="J5762" i="30"/>
  <c r="J5763" i="30"/>
  <c r="J5764" i="30"/>
  <c r="J5765" i="30"/>
  <c r="J5766" i="30"/>
  <c r="J5767" i="30"/>
  <c r="J5768" i="30"/>
  <c r="J5769" i="30"/>
  <c r="J5770" i="30"/>
  <c r="J5771" i="30"/>
  <c r="J5772" i="30"/>
  <c r="J5773" i="30"/>
  <c r="J5774" i="30"/>
  <c r="J5775" i="30"/>
  <c r="J5776" i="30"/>
  <c r="J5777" i="30"/>
  <c r="J5778" i="30"/>
  <c r="J5779" i="30"/>
  <c r="J5780" i="30"/>
  <c r="J5781" i="30"/>
  <c r="J5782" i="30"/>
  <c r="J5783" i="30"/>
  <c r="J5784" i="30"/>
  <c r="J5785" i="30"/>
  <c r="J5786" i="30"/>
  <c r="J5787" i="30"/>
  <c r="J5788" i="30"/>
  <c r="J5789" i="30"/>
  <c r="J5790" i="30"/>
  <c r="J5791" i="30"/>
  <c r="J5792" i="30"/>
  <c r="J5793" i="30"/>
  <c r="J5794" i="30"/>
  <c r="J5795" i="30"/>
  <c r="J5796" i="30"/>
  <c r="J5797" i="30"/>
  <c r="J5798" i="30"/>
  <c r="J5799" i="30"/>
  <c r="J5800" i="30"/>
  <c r="J5801" i="30"/>
  <c r="J5802" i="30"/>
  <c r="J5803" i="30"/>
  <c r="J5804" i="30"/>
  <c r="J5805" i="30"/>
  <c r="J5806" i="30"/>
  <c r="J5807" i="30"/>
  <c r="J5808" i="30"/>
  <c r="J5809" i="30"/>
  <c r="J5810" i="30"/>
  <c r="J5811" i="30"/>
  <c r="J5812" i="30"/>
  <c r="J5813" i="30"/>
  <c r="J5814" i="30"/>
  <c r="J5815" i="30"/>
  <c r="J5816" i="30"/>
  <c r="J5817" i="30"/>
  <c r="J5818" i="30"/>
  <c r="J5819" i="30"/>
  <c r="J5820" i="30"/>
  <c r="J5821" i="30"/>
  <c r="J5822" i="30"/>
  <c r="J5823" i="30"/>
  <c r="J5824" i="30"/>
  <c r="J5825" i="30"/>
  <c r="J5826" i="30"/>
  <c r="J5827" i="30"/>
  <c r="J5828" i="30"/>
  <c r="J5829" i="30"/>
  <c r="J5830" i="30"/>
  <c r="J5831" i="30"/>
  <c r="J5832" i="30"/>
  <c r="J5833" i="30"/>
  <c r="J5834" i="30"/>
  <c r="J5835" i="30"/>
  <c r="J5836" i="30"/>
  <c r="J5837" i="30"/>
  <c r="J5838" i="30"/>
  <c r="J5839" i="30"/>
  <c r="J5840" i="30"/>
  <c r="J5841" i="30"/>
  <c r="J5842" i="30"/>
  <c r="J5843" i="30"/>
  <c r="J5844" i="30"/>
  <c r="J5845" i="30"/>
  <c r="J5846" i="30"/>
  <c r="J5847" i="30"/>
  <c r="J5848" i="30"/>
  <c r="J5849" i="30"/>
  <c r="J5850" i="30"/>
  <c r="J5851" i="30"/>
  <c r="J5852" i="30"/>
  <c r="J5853" i="30"/>
  <c r="J5854" i="30"/>
  <c r="J5855" i="30"/>
  <c r="J5856" i="30"/>
  <c r="J5857" i="30"/>
  <c r="J5858" i="30"/>
  <c r="J5859" i="30"/>
  <c r="J5860" i="30"/>
  <c r="J5861" i="30"/>
  <c r="J5862" i="30"/>
  <c r="J5863" i="30"/>
  <c r="J5864" i="30"/>
  <c r="J5865" i="30"/>
  <c r="J5866" i="30"/>
  <c r="J5867" i="30"/>
  <c r="J5868" i="30"/>
  <c r="J5869" i="30"/>
  <c r="J5870" i="30"/>
  <c r="J5871" i="30"/>
  <c r="J5872" i="30"/>
  <c r="J5873" i="30"/>
  <c r="J5874" i="30"/>
  <c r="J5875" i="30"/>
  <c r="J5876" i="30"/>
  <c r="J5877" i="30"/>
  <c r="J5878" i="30"/>
  <c r="J5879" i="30"/>
  <c r="J5880" i="30"/>
  <c r="J5881" i="30"/>
  <c r="J5882" i="30"/>
  <c r="J5883" i="30"/>
  <c r="J5884" i="30"/>
  <c r="J5885" i="30"/>
  <c r="J5886" i="30"/>
  <c r="J5887" i="30"/>
  <c r="J5888" i="30"/>
  <c r="J5889" i="30"/>
  <c r="J5890" i="30"/>
  <c r="J5891" i="30"/>
  <c r="J5892" i="30"/>
  <c r="J5893" i="30"/>
  <c r="J5894" i="30"/>
  <c r="J5895" i="30"/>
  <c r="J5896" i="30"/>
  <c r="J5897" i="30"/>
  <c r="J5898" i="30"/>
  <c r="J5899" i="30"/>
  <c r="J5900" i="30"/>
  <c r="J5901" i="30"/>
  <c r="J5902" i="30"/>
  <c r="J5903" i="30"/>
  <c r="J5904" i="30"/>
  <c r="J5905" i="30"/>
  <c r="J5906" i="30"/>
  <c r="J5907" i="30"/>
  <c r="J5908" i="30"/>
  <c r="J5909" i="30"/>
  <c r="J5910" i="30"/>
  <c r="J5911" i="30"/>
  <c r="J5912" i="30"/>
  <c r="J5913" i="30"/>
  <c r="J5914" i="30"/>
  <c r="J5915" i="30"/>
  <c r="J5916" i="30"/>
  <c r="J5917" i="30"/>
  <c r="J5918" i="30"/>
  <c r="J5919" i="30"/>
  <c r="J5920" i="30"/>
  <c r="J5921" i="30"/>
  <c r="J5922" i="30"/>
  <c r="J5923" i="30"/>
  <c r="J5924" i="30"/>
  <c r="J5925" i="30"/>
  <c r="J5926" i="30"/>
  <c r="J5927" i="30"/>
  <c r="J5928" i="30"/>
  <c r="J5929" i="30"/>
  <c r="J5930" i="30"/>
  <c r="J5931" i="30"/>
  <c r="J5932" i="30"/>
  <c r="J5933" i="30"/>
  <c r="J5934" i="30"/>
  <c r="J5935" i="30"/>
  <c r="J5936" i="30"/>
  <c r="J5937" i="30"/>
  <c r="J5938" i="30"/>
  <c r="J5939" i="30"/>
  <c r="J5940" i="30"/>
  <c r="J5941" i="30"/>
  <c r="J5942" i="30"/>
  <c r="J5943" i="30"/>
  <c r="J5944" i="30"/>
  <c r="J5945" i="30"/>
  <c r="J5946" i="30"/>
  <c r="J5947" i="30"/>
  <c r="J5948" i="30"/>
  <c r="J5949" i="30"/>
  <c r="J5950" i="30"/>
  <c r="J5951" i="30"/>
  <c r="J5952" i="30"/>
  <c r="J5953" i="30"/>
  <c r="J5954" i="30"/>
  <c r="J5955" i="30"/>
  <c r="J5956" i="30"/>
  <c r="J5957" i="30"/>
  <c r="J5958" i="30"/>
  <c r="J5959" i="30"/>
  <c r="J5960" i="30"/>
  <c r="J5961" i="30"/>
  <c r="J5962" i="30"/>
  <c r="J5963" i="30"/>
  <c r="J5964" i="30"/>
  <c r="J5965" i="30"/>
  <c r="J5966" i="30"/>
  <c r="J5967" i="30"/>
  <c r="J5968" i="30"/>
  <c r="J5969" i="30"/>
  <c r="J5970" i="30"/>
  <c r="J5971" i="30"/>
  <c r="J5972" i="30"/>
  <c r="J5973" i="30"/>
  <c r="J5974" i="30"/>
  <c r="J5975" i="30"/>
  <c r="J5976" i="30"/>
  <c r="J5977" i="30"/>
  <c r="J5978" i="30"/>
  <c r="J5979" i="30"/>
  <c r="J5980" i="30"/>
  <c r="J5981" i="30"/>
  <c r="J5982" i="30"/>
  <c r="J5983" i="30"/>
  <c r="J5984" i="30"/>
  <c r="J5985" i="30"/>
  <c r="J5986" i="30"/>
  <c r="J5987" i="30"/>
  <c r="J5988" i="30"/>
  <c r="J5989" i="30"/>
  <c r="J5990" i="30"/>
  <c r="J5991" i="30"/>
  <c r="J5992" i="30"/>
  <c r="J5993" i="30"/>
  <c r="J5994" i="30"/>
  <c r="J5995" i="30"/>
  <c r="J5996" i="30"/>
  <c r="J5997" i="30"/>
  <c r="J5998" i="30"/>
  <c r="J5999" i="30"/>
  <c r="J6000" i="30"/>
  <c r="J6001" i="30"/>
  <c r="J6002" i="30"/>
  <c r="J6003" i="30"/>
  <c r="J6004" i="30"/>
  <c r="J6005" i="30"/>
  <c r="J6006" i="30"/>
  <c r="J6007" i="30"/>
  <c r="J6008" i="30"/>
  <c r="J6009" i="30"/>
  <c r="J6010" i="30"/>
  <c r="J6011" i="30"/>
  <c r="J6012" i="30"/>
  <c r="J6013" i="30"/>
  <c r="J6014" i="30"/>
  <c r="J6015" i="30"/>
  <c r="J6016" i="30"/>
  <c r="J6017" i="30"/>
  <c r="J6018" i="30"/>
  <c r="J6019" i="30"/>
  <c r="J6020" i="30"/>
  <c r="J6021" i="30"/>
  <c r="J6022" i="30"/>
  <c r="J6023" i="30"/>
  <c r="J6024" i="30"/>
  <c r="J6025" i="30"/>
  <c r="J6026" i="30"/>
  <c r="J6027" i="30"/>
  <c r="J6028" i="30"/>
  <c r="J6029" i="30"/>
  <c r="J6030" i="30"/>
  <c r="J6031" i="30"/>
  <c r="J6032" i="30"/>
  <c r="J6033" i="30"/>
  <c r="J6034" i="30"/>
  <c r="J6035" i="30"/>
  <c r="J6036" i="30"/>
  <c r="J6037" i="30"/>
  <c r="J6038" i="30"/>
  <c r="J6039" i="30"/>
  <c r="J6040" i="30"/>
  <c r="J6041" i="30"/>
  <c r="J6042" i="30"/>
  <c r="J6043" i="30"/>
  <c r="J6044" i="30"/>
  <c r="J6045" i="30"/>
  <c r="J6046" i="30"/>
  <c r="J6047" i="30"/>
  <c r="J6048" i="30"/>
  <c r="J6049" i="30"/>
  <c r="J6050" i="30"/>
  <c r="J6051" i="30"/>
  <c r="J6052" i="30"/>
  <c r="J6053" i="30"/>
  <c r="J6054" i="30"/>
  <c r="J6055" i="30"/>
  <c r="J6056" i="30"/>
  <c r="J6057" i="30"/>
  <c r="J6058" i="30"/>
  <c r="J6059" i="30"/>
  <c r="J6060" i="30"/>
  <c r="J6061" i="30"/>
  <c r="J6062" i="30"/>
  <c r="J6063" i="30"/>
  <c r="J6064" i="30"/>
  <c r="J6065" i="30"/>
  <c r="J6066" i="30"/>
  <c r="J6067" i="30"/>
  <c r="J6068" i="30"/>
  <c r="J6069" i="30"/>
  <c r="J6070" i="30"/>
  <c r="J6071" i="30"/>
  <c r="J6072" i="30"/>
  <c r="J6073" i="30"/>
  <c r="J6074" i="30"/>
  <c r="J6075" i="30"/>
  <c r="J6076" i="30"/>
  <c r="J6077" i="30"/>
  <c r="J6078" i="30"/>
  <c r="J6079" i="30"/>
  <c r="J6080" i="30"/>
  <c r="J6081" i="30"/>
  <c r="J6082" i="30"/>
  <c r="J6083" i="30"/>
  <c r="J6084" i="30"/>
  <c r="J6085" i="30"/>
  <c r="J6086" i="30"/>
  <c r="J6087" i="30"/>
  <c r="J6088" i="30"/>
  <c r="J6089" i="30"/>
  <c r="J6090" i="30"/>
  <c r="J6091" i="30"/>
  <c r="J6092" i="30"/>
  <c r="J6093" i="30"/>
  <c r="J6094" i="30"/>
  <c r="J6095" i="30"/>
  <c r="J6096" i="30"/>
  <c r="J6097" i="30"/>
  <c r="J6098" i="30"/>
  <c r="J6099" i="30"/>
  <c r="J6100" i="30"/>
  <c r="J6101" i="30"/>
  <c r="J6102" i="30"/>
  <c r="J6103" i="30"/>
  <c r="J6104" i="30"/>
  <c r="J6105" i="30"/>
  <c r="J6106" i="30"/>
  <c r="J6107" i="30"/>
  <c r="J6108" i="30"/>
  <c r="J6109" i="30"/>
  <c r="J6110" i="30"/>
  <c r="J6111" i="30"/>
  <c r="J6112" i="30"/>
  <c r="J6113" i="30"/>
  <c r="J6114" i="30"/>
  <c r="J6115" i="30"/>
  <c r="J6116" i="30"/>
  <c r="J6117" i="30"/>
  <c r="J6118" i="30"/>
  <c r="J6119" i="30"/>
  <c r="J6120" i="30"/>
  <c r="J6121" i="30"/>
  <c r="J6122" i="30"/>
  <c r="J6123" i="30"/>
  <c r="J6124" i="30"/>
  <c r="J6125" i="30"/>
  <c r="J6126" i="30"/>
  <c r="J6127" i="30"/>
  <c r="J6128" i="30"/>
  <c r="J6129" i="30"/>
  <c r="J6130" i="30"/>
  <c r="J6131" i="30"/>
  <c r="J6132" i="30"/>
  <c r="J6133" i="30"/>
  <c r="J6134" i="30"/>
  <c r="J6135" i="30"/>
  <c r="J6136" i="30"/>
  <c r="J6137" i="30"/>
  <c r="J6138" i="30"/>
  <c r="J6139" i="30"/>
  <c r="J6140" i="30"/>
  <c r="J6141" i="30"/>
  <c r="J6142" i="30"/>
  <c r="J6143" i="30"/>
  <c r="J6144" i="30"/>
  <c r="J6145" i="30"/>
  <c r="J6146" i="30"/>
  <c r="J6147" i="30"/>
  <c r="J6148" i="30"/>
  <c r="J6149" i="30"/>
  <c r="J6150" i="30"/>
  <c r="J6151" i="30"/>
  <c r="J6152" i="30"/>
  <c r="J6153" i="30"/>
  <c r="J6154" i="30"/>
  <c r="J6155" i="30"/>
  <c r="J6156" i="30"/>
  <c r="J6157" i="30"/>
  <c r="J6158" i="30"/>
  <c r="J6159" i="30"/>
  <c r="J6160" i="30"/>
  <c r="J6161" i="30"/>
  <c r="J6162" i="30"/>
  <c r="J6163" i="30"/>
  <c r="J6164" i="30"/>
  <c r="J6165" i="30"/>
  <c r="J6166" i="30"/>
  <c r="J6167" i="30"/>
  <c r="J6168" i="30"/>
  <c r="J6169" i="30"/>
  <c r="J6170" i="30"/>
  <c r="J6171" i="30"/>
  <c r="J6172" i="30"/>
  <c r="J6173" i="30"/>
  <c r="J6174" i="30"/>
  <c r="J6175" i="30"/>
  <c r="J6176" i="30"/>
  <c r="J6177" i="30"/>
  <c r="J6178" i="30"/>
  <c r="J6179" i="30"/>
  <c r="J6180" i="30"/>
  <c r="J6181" i="30"/>
  <c r="J6182" i="30"/>
  <c r="J6183" i="30"/>
  <c r="J6184" i="30"/>
  <c r="J6185" i="30"/>
  <c r="J6186" i="30"/>
  <c r="J6187" i="30"/>
  <c r="J6188" i="30"/>
  <c r="J6189" i="30"/>
  <c r="J6190" i="30"/>
  <c r="J6191" i="30"/>
  <c r="J6192" i="30"/>
  <c r="J6193" i="30"/>
  <c r="J6194" i="30"/>
  <c r="J6195" i="30"/>
  <c r="J6196" i="30"/>
  <c r="J6197" i="30"/>
  <c r="J6198" i="30"/>
  <c r="J6199" i="30"/>
  <c r="J6200" i="30"/>
  <c r="J6201" i="30"/>
  <c r="J6202" i="30"/>
  <c r="J6203" i="30"/>
  <c r="J6204" i="30"/>
  <c r="J6205" i="30"/>
  <c r="J6206" i="30"/>
  <c r="J6207" i="30"/>
  <c r="J6208" i="30"/>
  <c r="J6209" i="30"/>
  <c r="J6210" i="30"/>
  <c r="J6211" i="30"/>
  <c r="J6212" i="30"/>
  <c r="J6213" i="30"/>
  <c r="J6214" i="30"/>
  <c r="J6215" i="30"/>
  <c r="J6216" i="30"/>
  <c r="J6217" i="30"/>
  <c r="J6218" i="30"/>
  <c r="J6219" i="30"/>
  <c r="J6220" i="30"/>
  <c r="J6221" i="30"/>
  <c r="J6222" i="30"/>
  <c r="J6223" i="30"/>
  <c r="J6224" i="30"/>
  <c r="J6225" i="30"/>
  <c r="J6226" i="30"/>
  <c r="J6227" i="30"/>
  <c r="J6228" i="30"/>
  <c r="J6229" i="30"/>
  <c r="J6230" i="30"/>
  <c r="J6231" i="30"/>
  <c r="J6232" i="30"/>
  <c r="J6233" i="30"/>
  <c r="J6234" i="30"/>
  <c r="J6235" i="30"/>
  <c r="J6236" i="30"/>
  <c r="J6237" i="30"/>
  <c r="J6238" i="30"/>
  <c r="J6239" i="30"/>
  <c r="J6240" i="30"/>
  <c r="J6241" i="30"/>
  <c r="J6242" i="30"/>
  <c r="J6243" i="30"/>
  <c r="J6244" i="30"/>
  <c r="J6245" i="30"/>
  <c r="J6246" i="30"/>
  <c r="J6247" i="30"/>
  <c r="J6248" i="30"/>
  <c r="J6249" i="30"/>
  <c r="J6250" i="30"/>
  <c r="J6251" i="30"/>
  <c r="J6252" i="30"/>
  <c r="J6253" i="30"/>
  <c r="J6254" i="30"/>
  <c r="J6255" i="30"/>
  <c r="J6256" i="30"/>
  <c r="J6257" i="30"/>
  <c r="J6258" i="30"/>
  <c r="J6259" i="30"/>
  <c r="J6260" i="30"/>
  <c r="J6261" i="30"/>
  <c r="J6262" i="30"/>
  <c r="J6263" i="30"/>
  <c r="J6264" i="30"/>
  <c r="J6265" i="30"/>
  <c r="J6266" i="30"/>
  <c r="J6267" i="30"/>
  <c r="J6268" i="30"/>
  <c r="J6269" i="30"/>
  <c r="J6270" i="30"/>
  <c r="J6271" i="30"/>
  <c r="J6272" i="30"/>
  <c r="J6273" i="30"/>
  <c r="J6274" i="30"/>
  <c r="J6275" i="30"/>
  <c r="J6276" i="30"/>
  <c r="J6277" i="30"/>
  <c r="J6278" i="30"/>
  <c r="J6279" i="30"/>
  <c r="J6280" i="30"/>
  <c r="J6281" i="30"/>
  <c r="J6282" i="30"/>
  <c r="J6283" i="30"/>
  <c r="J6284" i="30"/>
  <c r="J6285" i="30"/>
  <c r="J6286" i="30"/>
  <c r="J6287" i="30"/>
  <c r="J6288" i="30"/>
  <c r="J6289" i="30"/>
  <c r="J6290" i="30"/>
  <c r="J6291" i="30"/>
  <c r="J6292" i="30"/>
  <c r="J6293" i="30"/>
  <c r="J6294" i="30"/>
  <c r="J6295" i="30"/>
  <c r="J6296" i="30"/>
  <c r="J6297" i="30"/>
  <c r="J6298" i="30"/>
  <c r="J6299" i="30"/>
  <c r="J6300" i="30"/>
  <c r="J6301" i="30"/>
  <c r="J6302" i="30"/>
  <c r="J6303" i="30"/>
  <c r="J6304" i="30"/>
  <c r="J6305" i="30"/>
  <c r="J6306" i="30"/>
  <c r="J6307" i="30"/>
  <c r="J6308" i="30"/>
  <c r="J6309" i="30"/>
  <c r="J6310" i="30"/>
  <c r="J6311" i="30"/>
  <c r="J6312" i="30"/>
  <c r="J6313" i="30"/>
  <c r="J6314" i="30"/>
  <c r="J6315" i="30"/>
  <c r="J6316" i="30"/>
  <c r="J6317" i="30"/>
  <c r="J6318" i="30"/>
  <c r="J6319" i="30"/>
  <c r="J6320" i="30"/>
  <c r="J6321" i="30"/>
  <c r="J6322" i="30"/>
  <c r="J6323" i="30"/>
  <c r="J6324" i="30"/>
  <c r="J6325" i="30"/>
  <c r="J6326" i="30"/>
  <c r="J6327" i="30"/>
  <c r="J6328" i="30"/>
  <c r="J6329" i="30"/>
  <c r="J6330" i="30"/>
  <c r="J6331" i="30"/>
  <c r="J6332" i="30"/>
  <c r="J6333" i="30"/>
  <c r="J6334" i="30"/>
  <c r="J6335" i="30"/>
  <c r="J6336" i="30"/>
  <c r="J6337" i="30"/>
  <c r="J6338" i="30"/>
  <c r="J6339" i="30"/>
  <c r="J6340" i="30"/>
  <c r="J6341" i="30"/>
  <c r="J6342" i="30"/>
  <c r="J6343" i="30"/>
  <c r="J6344" i="30"/>
  <c r="J6345" i="30"/>
  <c r="J6346" i="30"/>
  <c r="J6347" i="30"/>
  <c r="J6348" i="30"/>
  <c r="J6349" i="30"/>
  <c r="J6350" i="30"/>
  <c r="J6351" i="30"/>
  <c r="J6352" i="30"/>
  <c r="J6353" i="30"/>
  <c r="J6354" i="30"/>
  <c r="J6355" i="30"/>
  <c r="J6356" i="30"/>
  <c r="J6357" i="30"/>
  <c r="J6358" i="30"/>
  <c r="J6359" i="30"/>
  <c r="J6360" i="30"/>
  <c r="J6361" i="30"/>
  <c r="J6362" i="30"/>
  <c r="J6363" i="30"/>
  <c r="J6364" i="30"/>
  <c r="J6365" i="30"/>
  <c r="J6366" i="30"/>
  <c r="J6367" i="30"/>
  <c r="J6368" i="30"/>
  <c r="J6369" i="30"/>
  <c r="J6370" i="30"/>
  <c r="J6371" i="30"/>
  <c r="J6372" i="30"/>
  <c r="J6373" i="30"/>
  <c r="J6374" i="30"/>
  <c r="J6375" i="30"/>
  <c r="J6376" i="30"/>
  <c r="J6377" i="30"/>
  <c r="J6378" i="30"/>
  <c r="J6379" i="30"/>
  <c r="J6380" i="30"/>
  <c r="J6381" i="30"/>
  <c r="J6382" i="30"/>
  <c r="J6383" i="30"/>
  <c r="J6384" i="30"/>
  <c r="J6385" i="30"/>
  <c r="J6386" i="30"/>
  <c r="J6387" i="30"/>
  <c r="J6388" i="30"/>
  <c r="J6389" i="30"/>
  <c r="J6390" i="30"/>
  <c r="J6391" i="30"/>
  <c r="J6392" i="30"/>
  <c r="J6393" i="30"/>
  <c r="J6394" i="30"/>
  <c r="J6395" i="30"/>
  <c r="J6396" i="30"/>
  <c r="J6397" i="30"/>
  <c r="J6398" i="30"/>
  <c r="J6399" i="30"/>
  <c r="J6400" i="30"/>
  <c r="J6401" i="30"/>
  <c r="J6402" i="30"/>
  <c r="J6403" i="30"/>
  <c r="J6404" i="30"/>
  <c r="J6405" i="30"/>
  <c r="J6406" i="30"/>
  <c r="J6407" i="30"/>
  <c r="J6408" i="30"/>
  <c r="J6409" i="30"/>
  <c r="J6410" i="30"/>
  <c r="J6411" i="30"/>
  <c r="J6412" i="30"/>
  <c r="J6413" i="30"/>
  <c r="J6414" i="30"/>
  <c r="J6415" i="30"/>
  <c r="J6416" i="30"/>
  <c r="J6417" i="30"/>
  <c r="J6418" i="30"/>
  <c r="J6419" i="30"/>
  <c r="J6420" i="30"/>
  <c r="J6421" i="30"/>
  <c r="J6422" i="30"/>
  <c r="J6423" i="30"/>
  <c r="J6424" i="30"/>
  <c r="J6425" i="30"/>
  <c r="J6426" i="30"/>
  <c r="J6427" i="30"/>
  <c r="J6428" i="30"/>
  <c r="J6429" i="30"/>
  <c r="J6430" i="30"/>
  <c r="J6431" i="30"/>
  <c r="J6432" i="30"/>
  <c r="J6433" i="30"/>
  <c r="J6434" i="30"/>
  <c r="J6435" i="30"/>
  <c r="J6436" i="30"/>
  <c r="J6437" i="30"/>
  <c r="J6438" i="30"/>
  <c r="J6439" i="30"/>
  <c r="J6440" i="30"/>
  <c r="J6441" i="30"/>
  <c r="J6442" i="30"/>
  <c r="J6443" i="30"/>
  <c r="J6444" i="30"/>
  <c r="J6445" i="30"/>
  <c r="J6446" i="30"/>
  <c r="J6447" i="30"/>
  <c r="J6448" i="30"/>
  <c r="J6449" i="30"/>
  <c r="J6450" i="30"/>
  <c r="J6451" i="30"/>
  <c r="J6452" i="30"/>
  <c r="J6453" i="30"/>
  <c r="J6454" i="30"/>
  <c r="J6455" i="30"/>
  <c r="J6456" i="30"/>
  <c r="J6457" i="30"/>
  <c r="J6458" i="30"/>
  <c r="J6459" i="30"/>
  <c r="J6460" i="30"/>
  <c r="J6461" i="30"/>
  <c r="J6462" i="30"/>
  <c r="J6463" i="30"/>
  <c r="J6464" i="30"/>
  <c r="J6465" i="30"/>
  <c r="J6466" i="30"/>
  <c r="J6467" i="30"/>
  <c r="J6468" i="30"/>
  <c r="J6469" i="30"/>
  <c r="J6470" i="30"/>
  <c r="J6471" i="30"/>
  <c r="J6472" i="30"/>
  <c r="J6473" i="30"/>
  <c r="J6474" i="30"/>
  <c r="J6475" i="30"/>
  <c r="J6476" i="30"/>
  <c r="J6477" i="30"/>
  <c r="J6478" i="30"/>
  <c r="J6479" i="30"/>
  <c r="J6480" i="30"/>
  <c r="J6481" i="30"/>
  <c r="J6482" i="30"/>
  <c r="J6483" i="30"/>
  <c r="J6484" i="30"/>
  <c r="J6485" i="30"/>
  <c r="J6486" i="30"/>
  <c r="J6487" i="30"/>
  <c r="J6488" i="30"/>
  <c r="J6489" i="30"/>
  <c r="J6490" i="30"/>
  <c r="J6491" i="30"/>
  <c r="J6492" i="30"/>
  <c r="J6493" i="30"/>
  <c r="J6494" i="30"/>
  <c r="J6495" i="30"/>
  <c r="J6496" i="30"/>
  <c r="J6497" i="30"/>
  <c r="J6498" i="30"/>
  <c r="J6499" i="30"/>
  <c r="J6500" i="30"/>
  <c r="J6501" i="30"/>
  <c r="J6502" i="30"/>
  <c r="J6503" i="30"/>
  <c r="J6504" i="30"/>
  <c r="J6505" i="30"/>
  <c r="J6506" i="30"/>
  <c r="J6507" i="30"/>
  <c r="J6508" i="30"/>
  <c r="J6509" i="30"/>
  <c r="J6510" i="30"/>
  <c r="J6511" i="30"/>
  <c r="J6512" i="30"/>
  <c r="J6513" i="30"/>
  <c r="J6514" i="30"/>
  <c r="J6515" i="30"/>
  <c r="J6516" i="30"/>
  <c r="J6517" i="30"/>
  <c r="J6518" i="30"/>
  <c r="J6519" i="30"/>
  <c r="J6520" i="30"/>
  <c r="J6521" i="30"/>
  <c r="J6522" i="30"/>
  <c r="J6523" i="30"/>
  <c r="J6524" i="30"/>
  <c r="J6525" i="30"/>
  <c r="J6526" i="30"/>
  <c r="J6527" i="30"/>
  <c r="J6528" i="30"/>
  <c r="J6529" i="30"/>
  <c r="J6530" i="30"/>
  <c r="J6531" i="30"/>
  <c r="J6532" i="30"/>
  <c r="J6533" i="30"/>
  <c r="J6534" i="30"/>
  <c r="J6535" i="30"/>
  <c r="J6536" i="30"/>
  <c r="J6537" i="30"/>
  <c r="J6538" i="30"/>
  <c r="J6539" i="30"/>
  <c r="J6540" i="30"/>
  <c r="J6541" i="30"/>
  <c r="J6542" i="30"/>
  <c r="J6543" i="30"/>
  <c r="J6544" i="30"/>
  <c r="J6545" i="30"/>
  <c r="J6546" i="30"/>
  <c r="J6547" i="30"/>
  <c r="J6548" i="30"/>
  <c r="J6549" i="30"/>
  <c r="J6550" i="30"/>
  <c r="J6551" i="30"/>
  <c r="J6552" i="30"/>
  <c r="J6553" i="30"/>
  <c r="J6554" i="30"/>
  <c r="J6555" i="30"/>
  <c r="J6556" i="30"/>
  <c r="J6557" i="30"/>
  <c r="J6558" i="30"/>
  <c r="J6559" i="30"/>
  <c r="J6560" i="30"/>
  <c r="J6561" i="30"/>
  <c r="J6562" i="30"/>
  <c r="J6563" i="30"/>
  <c r="J6564" i="30"/>
  <c r="J6565" i="30"/>
  <c r="J6566" i="30"/>
  <c r="J6567" i="30"/>
  <c r="J6568" i="30"/>
  <c r="J6569" i="30"/>
  <c r="J6570" i="30"/>
  <c r="J6571" i="30"/>
  <c r="J6572" i="30"/>
  <c r="J6573" i="30"/>
  <c r="J6574" i="30"/>
  <c r="J6575" i="30"/>
  <c r="J6576" i="30"/>
  <c r="J6577" i="30"/>
  <c r="J6578" i="30"/>
  <c r="J6579" i="30"/>
  <c r="J6580" i="30"/>
  <c r="J6581" i="30"/>
  <c r="J6582" i="30"/>
  <c r="J6583" i="30"/>
  <c r="J6584" i="30"/>
  <c r="J6585" i="30"/>
  <c r="J6586" i="30"/>
  <c r="J6587" i="30"/>
  <c r="J6588" i="30"/>
  <c r="J6589" i="30"/>
  <c r="J6590" i="30"/>
  <c r="J6591" i="30"/>
  <c r="J6592" i="30"/>
  <c r="J6593" i="30"/>
  <c r="J6594" i="30"/>
  <c r="J6595" i="30"/>
  <c r="J6596" i="30"/>
  <c r="J6597" i="30"/>
  <c r="J6598" i="30"/>
  <c r="J6599" i="30"/>
  <c r="J6600" i="30"/>
  <c r="J6601" i="30"/>
  <c r="J6602" i="30"/>
  <c r="J6603" i="30"/>
  <c r="J6604" i="30"/>
  <c r="J6605" i="30"/>
  <c r="J6606" i="30"/>
  <c r="J6607" i="30"/>
  <c r="J6608" i="30"/>
  <c r="J6609" i="30"/>
  <c r="J6610" i="30"/>
  <c r="J6611" i="30"/>
  <c r="J6612" i="30"/>
  <c r="J6613" i="30"/>
  <c r="J6614" i="30"/>
  <c r="J6615" i="30"/>
  <c r="J6616" i="30"/>
  <c r="J6617" i="30"/>
  <c r="J6618" i="30"/>
  <c r="J6619" i="30"/>
  <c r="J6620" i="30"/>
  <c r="J6621" i="30"/>
  <c r="J6622" i="30"/>
  <c r="J6623" i="30"/>
  <c r="J6624" i="30"/>
  <c r="J6625" i="30"/>
  <c r="J6626" i="30"/>
  <c r="J6627" i="30"/>
  <c r="J6628" i="30"/>
  <c r="J6629" i="30"/>
  <c r="J6630" i="30"/>
  <c r="J6631" i="30"/>
  <c r="J6632" i="30"/>
  <c r="J6633" i="30"/>
  <c r="J6634" i="30"/>
  <c r="J6635" i="30"/>
  <c r="J6636" i="30"/>
  <c r="J6637" i="30"/>
  <c r="J6638" i="30"/>
  <c r="J6639" i="30"/>
  <c r="J6640" i="30"/>
  <c r="J6641" i="30"/>
  <c r="J6642" i="30"/>
  <c r="J6643" i="30"/>
  <c r="J6644" i="30"/>
  <c r="J6645" i="30"/>
  <c r="J6646" i="30"/>
  <c r="J6647" i="30"/>
  <c r="J6648" i="30"/>
  <c r="J6649" i="30"/>
  <c r="J6650" i="30"/>
  <c r="J6651" i="30"/>
  <c r="J6652" i="30"/>
  <c r="J6653" i="30"/>
  <c r="J6654" i="30"/>
  <c r="J6655" i="30"/>
  <c r="J6656" i="30"/>
  <c r="J6657" i="30"/>
  <c r="J6658" i="30"/>
  <c r="J6659" i="30"/>
  <c r="J6660" i="30"/>
  <c r="J6661" i="30"/>
  <c r="J6662" i="30"/>
  <c r="J6663" i="30"/>
  <c r="J6664" i="30"/>
  <c r="J6665" i="30"/>
  <c r="J6666" i="30"/>
  <c r="J6667" i="30"/>
  <c r="J6668" i="30"/>
  <c r="J6669" i="30"/>
  <c r="J6670" i="30"/>
  <c r="J6671" i="30"/>
  <c r="J6672" i="30"/>
  <c r="J6673" i="30"/>
  <c r="J6674" i="30"/>
  <c r="J6675" i="30"/>
  <c r="J6676" i="30"/>
  <c r="J6677" i="30"/>
  <c r="J6678" i="30"/>
  <c r="J6679" i="30"/>
  <c r="J6680" i="30"/>
  <c r="J6681" i="30"/>
  <c r="J6682" i="30"/>
  <c r="J6683" i="30"/>
  <c r="J6684" i="30"/>
  <c r="J6685" i="30"/>
  <c r="J6686" i="30"/>
  <c r="J6687" i="30"/>
  <c r="J6688" i="30"/>
  <c r="J6689" i="30"/>
  <c r="J6690" i="30"/>
  <c r="J6691" i="30"/>
  <c r="J6692" i="30"/>
  <c r="J6693" i="30"/>
  <c r="J6694" i="30"/>
  <c r="J6695" i="30"/>
  <c r="J6696" i="30"/>
  <c r="J6697" i="30"/>
  <c r="J6698" i="30"/>
  <c r="J6699" i="30"/>
  <c r="J6700" i="30"/>
  <c r="J6701" i="30"/>
  <c r="J6702" i="30"/>
  <c r="J6703" i="30"/>
  <c r="J6704" i="30"/>
  <c r="J6705" i="30"/>
  <c r="J6706" i="30"/>
  <c r="J6707" i="30"/>
  <c r="J6708" i="30"/>
  <c r="J6709" i="30"/>
  <c r="J6710" i="30"/>
  <c r="J6711" i="30"/>
  <c r="J6712" i="30"/>
  <c r="J6713" i="30"/>
  <c r="J6714" i="30"/>
  <c r="J6715" i="30"/>
  <c r="J6716" i="30"/>
  <c r="J6717" i="30"/>
  <c r="J6718" i="30"/>
  <c r="J6719" i="30"/>
  <c r="J6720" i="30"/>
  <c r="J6721" i="30"/>
  <c r="J6722" i="30"/>
  <c r="J6723" i="30"/>
  <c r="J6724" i="30"/>
  <c r="J6725" i="30"/>
  <c r="J6726" i="30"/>
  <c r="J6727" i="30"/>
  <c r="J6728" i="30"/>
  <c r="J6729" i="30"/>
  <c r="J6730" i="30"/>
  <c r="J6731" i="30"/>
  <c r="J6732" i="30"/>
  <c r="J6733" i="30"/>
  <c r="J6734" i="30"/>
  <c r="J6735" i="30"/>
  <c r="J6736" i="30"/>
  <c r="J6737" i="30"/>
  <c r="J6738" i="30"/>
  <c r="J6739" i="30"/>
  <c r="J6740" i="30"/>
  <c r="J6741" i="30"/>
  <c r="J6742" i="30"/>
  <c r="J6743" i="30"/>
  <c r="J6744" i="30"/>
  <c r="J6745" i="30"/>
  <c r="J6746" i="30"/>
  <c r="J6747" i="30"/>
  <c r="J6748" i="30"/>
  <c r="J6749" i="30"/>
  <c r="J6750" i="30"/>
  <c r="J6751" i="30"/>
  <c r="J6752" i="30"/>
  <c r="J6753" i="30"/>
  <c r="J6754" i="30"/>
  <c r="J6755" i="30"/>
  <c r="J6756" i="30"/>
  <c r="J6757" i="30"/>
  <c r="J6758" i="30"/>
  <c r="J6759" i="30"/>
  <c r="J6760" i="30"/>
  <c r="J6761" i="30"/>
  <c r="J6762" i="30"/>
  <c r="J6763" i="30"/>
  <c r="J6764" i="30"/>
  <c r="J6765" i="30"/>
  <c r="J6766" i="30"/>
  <c r="J6767" i="30"/>
  <c r="J6768" i="30"/>
  <c r="J6769" i="30"/>
  <c r="J6770" i="30"/>
  <c r="J6771" i="30"/>
  <c r="J6772" i="30"/>
  <c r="J6773" i="30"/>
  <c r="J6774" i="30"/>
  <c r="J6775" i="30"/>
  <c r="J6776" i="30"/>
  <c r="J6777" i="30"/>
  <c r="J6778" i="30"/>
  <c r="J6779" i="30"/>
  <c r="J6780" i="30"/>
  <c r="J6781" i="30"/>
  <c r="J6782" i="30"/>
  <c r="J6783" i="30"/>
  <c r="J6784" i="30"/>
  <c r="J6785" i="30"/>
  <c r="J6786" i="30"/>
  <c r="J6787" i="30"/>
  <c r="J6788" i="30"/>
  <c r="J6789" i="30"/>
  <c r="J6790" i="30"/>
  <c r="J6791" i="30"/>
  <c r="J6792" i="30"/>
  <c r="J6793" i="30"/>
  <c r="J6794" i="30"/>
  <c r="J6795" i="30"/>
  <c r="J6796" i="30"/>
  <c r="J6797" i="30"/>
  <c r="J6798" i="30"/>
  <c r="J6799" i="30"/>
  <c r="J6800" i="30"/>
  <c r="J6801" i="30"/>
  <c r="J6802" i="30"/>
  <c r="J6803" i="30"/>
  <c r="J6804" i="30"/>
  <c r="J6805" i="30"/>
  <c r="J6806" i="30"/>
  <c r="J6807" i="30"/>
  <c r="J6808" i="30"/>
  <c r="J6809" i="30"/>
  <c r="J6810" i="30"/>
  <c r="J6811" i="30"/>
  <c r="J6812" i="30"/>
  <c r="J6813" i="30"/>
  <c r="J6814" i="30"/>
  <c r="J6815" i="30"/>
  <c r="J6816" i="30"/>
  <c r="J6817" i="30"/>
  <c r="J6818" i="30"/>
  <c r="J6819" i="30"/>
  <c r="J6820" i="30"/>
  <c r="J6821" i="30"/>
  <c r="J6822" i="30"/>
  <c r="J6823" i="30"/>
  <c r="J6824" i="30"/>
  <c r="J6825" i="30"/>
  <c r="J6826" i="30"/>
  <c r="J6827" i="30"/>
  <c r="J6828" i="30"/>
  <c r="J6829" i="30"/>
  <c r="J6830" i="30"/>
  <c r="J6831" i="30"/>
  <c r="J6832" i="30"/>
  <c r="J6833" i="30"/>
  <c r="J6834" i="30"/>
  <c r="J6835" i="30"/>
  <c r="J6836" i="30"/>
  <c r="J6837" i="30"/>
  <c r="J6838" i="30"/>
  <c r="J6839" i="30"/>
  <c r="J6840" i="30"/>
  <c r="J6841" i="30"/>
  <c r="J6842" i="30"/>
  <c r="J6843" i="30"/>
  <c r="J6844" i="30"/>
  <c r="J6845" i="30"/>
  <c r="J6846" i="30"/>
  <c r="J6847" i="30"/>
  <c r="J6848" i="30"/>
  <c r="J6849" i="30"/>
  <c r="J6850" i="30"/>
  <c r="J6851" i="30"/>
  <c r="J6852" i="30"/>
  <c r="J6853" i="30"/>
  <c r="J6854" i="30"/>
  <c r="J6855" i="30"/>
  <c r="J6856" i="30"/>
  <c r="J6857" i="30"/>
  <c r="J6858" i="30"/>
  <c r="J6859" i="30"/>
  <c r="J6860" i="30"/>
  <c r="J6861" i="30"/>
  <c r="J6862" i="30"/>
  <c r="J6863" i="30"/>
  <c r="J6864" i="30"/>
  <c r="J6865" i="30"/>
  <c r="J6866" i="30"/>
  <c r="J6867" i="30"/>
  <c r="J6868" i="30"/>
  <c r="J6869" i="30"/>
  <c r="J6870" i="30"/>
  <c r="J6871" i="30"/>
  <c r="J6872" i="30"/>
  <c r="J6873" i="30"/>
  <c r="J6874" i="30"/>
  <c r="J6875" i="30"/>
  <c r="J6876" i="30"/>
  <c r="J6877" i="30"/>
  <c r="J6878" i="30"/>
  <c r="J6879" i="30"/>
  <c r="J6880" i="30"/>
  <c r="J6881" i="30"/>
  <c r="J6882" i="30"/>
  <c r="J6883" i="30"/>
  <c r="J6884" i="30"/>
  <c r="J6885" i="30"/>
  <c r="J6886" i="30"/>
  <c r="J6887" i="30"/>
  <c r="J6888" i="30"/>
  <c r="J6889" i="30"/>
  <c r="J6890" i="30"/>
  <c r="J6891" i="30"/>
  <c r="J6892" i="30"/>
  <c r="J6893" i="30"/>
  <c r="J6894" i="30"/>
  <c r="J6895" i="30"/>
  <c r="J6896" i="30"/>
  <c r="J6897" i="30"/>
  <c r="J6898" i="30"/>
  <c r="J6899" i="30"/>
  <c r="J6900" i="30"/>
  <c r="J6901" i="30"/>
  <c r="J6902" i="30"/>
  <c r="J6903" i="30"/>
  <c r="J6904" i="30"/>
  <c r="J6905" i="30"/>
  <c r="J6906" i="30"/>
  <c r="J6907" i="30"/>
  <c r="J6908" i="30"/>
  <c r="J6909" i="30"/>
  <c r="J6910" i="30"/>
  <c r="J6911" i="30"/>
  <c r="J6912" i="30"/>
  <c r="J6913" i="30"/>
  <c r="J6914" i="30"/>
  <c r="J6915" i="30"/>
  <c r="J6916" i="30"/>
  <c r="J6917" i="30"/>
  <c r="J6918" i="30"/>
  <c r="J6919" i="30"/>
  <c r="J6920" i="30"/>
  <c r="J6921" i="30"/>
  <c r="J6922" i="30"/>
  <c r="J6923" i="30"/>
  <c r="J6924" i="30"/>
  <c r="J6925" i="30"/>
  <c r="J6926" i="30"/>
  <c r="J6927" i="30"/>
  <c r="J6928" i="30"/>
  <c r="J6929" i="30"/>
  <c r="J6930" i="30"/>
  <c r="J6931" i="30"/>
  <c r="J6932" i="30"/>
  <c r="J6933" i="30"/>
  <c r="J6934" i="30"/>
  <c r="J6935" i="30"/>
  <c r="J6936" i="30"/>
  <c r="J6937" i="30"/>
  <c r="J6938" i="30"/>
  <c r="J6939" i="30"/>
  <c r="J6940" i="30"/>
  <c r="J6941" i="30"/>
  <c r="J6942" i="30"/>
  <c r="J6943" i="30"/>
  <c r="J6944" i="30"/>
  <c r="J6945" i="30"/>
  <c r="J6946" i="30"/>
  <c r="J6947" i="30"/>
  <c r="J6948" i="30"/>
  <c r="J6949" i="30"/>
  <c r="J6950" i="30"/>
  <c r="J6951" i="30"/>
  <c r="J6952" i="30"/>
  <c r="J6953" i="30"/>
  <c r="J6954" i="30"/>
  <c r="J6955" i="30"/>
  <c r="J6956" i="30"/>
  <c r="J6957" i="30"/>
  <c r="J6958" i="30"/>
  <c r="J6959" i="30"/>
  <c r="J6960" i="30"/>
  <c r="J6961" i="30"/>
  <c r="J6962" i="30"/>
  <c r="J6963" i="30"/>
  <c r="J6964" i="30"/>
  <c r="J6965" i="30"/>
  <c r="J6966" i="30"/>
  <c r="J6967" i="30"/>
  <c r="J6968" i="30"/>
  <c r="J6969" i="30"/>
  <c r="J6970" i="30"/>
  <c r="J6971" i="30"/>
  <c r="J6972" i="30"/>
  <c r="J6973" i="30"/>
  <c r="J6974" i="30"/>
  <c r="J6975" i="30"/>
  <c r="J6976" i="30"/>
  <c r="J6977" i="30"/>
  <c r="J6978" i="30"/>
  <c r="J6979" i="30"/>
  <c r="J6980" i="30"/>
  <c r="J6981" i="30"/>
  <c r="J6982" i="30"/>
  <c r="J6983" i="30"/>
  <c r="J6984" i="30"/>
  <c r="J6985" i="30"/>
  <c r="J6986" i="30"/>
  <c r="J6987" i="30"/>
  <c r="J6988" i="30"/>
  <c r="J6989" i="30"/>
  <c r="J6990" i="30"/>
  <c r="J6991" i="30"/>
  <c r="J6992" i="30"/>
  <c r="J6993" i="30"/>
  <c r="J6994" i="30"/>
  <c r="J6995" i="30"/>
  <c r="J6996" i="30"/>
  <c r="J6997" i="30"/>
  <c r="J6998" i="30"/>
  <c r="J6999" i="30"/>
  <c r="J7000" i="30"/>
  <c r="J7001" i="30"/>
  <c r="J7002" i="30"/>
  <c r="J7003" i="30"/>
  <c r="J7004" i="30"/>
  <c r="J7005" i="30"/>
  <c r="J7006" i="30"/>
  <c r="J7007" i="30"/>
  <c r="J7008" i="30"/>
  <c r="J7009" i="30"/>
  <c r="J7010" i="30"/>
  <c r="J7011" i="30"/>
  <c r="J7012" i="30"/>
  <c r="J7013" i="30"/>
  <c r="J7014" i="30"/>
  <c r="J7015" i="30"/>
  <c r="J7016" i="30"/>
  <c r="J7017" i="30"/>
  <c r="J7018" i="30"/>
  <c r="J7019" i="30"/>
  <c r="J7020" i="30"/>
  <c r="J7021" i="30"/>
  <c r="J7022" i="30"/>
  <c r="J7023" i="30"/>
  <c r="J7024" i="30"/>
  <c r="J7025" i="30"/>
  <c r="J7026" i="30"/>
  <c r="J7027" i="30"/>
  <c r="J7028" i="30"/>
  <c r="J7029" i="30"/>
  <c r="J7030" i="30"/>
  <c r="J7031" i="30"/>
  <c r="J7032" i="30"/>
  <c r="J7033" i="30"/>
  <c r="J7034" i="30"/>
  <c r="J7035" i="30"/>
  <c r="J7036" i="30"/>
  <c r="J7037" i="30"/>
  <c r="J7038" i="30"/>
  <c r="J7039" i="30"/>
  <c r="J7040" i="30"/>
  <c r="J7041" i="30"/>
  <c r="J7042" i="30"/>
  <c r="J7043" i="30"/>
  <c r="J7044" i="30"/>
  <c r="J7045" i="30"/>
  <c r="J7046" i="30"/>
  <c r="J7047" i="30"/>
  <c r="J7048" i="30"/>
  <c r="J7049" i="30"/>
  <c r="J7050" i="30"/>
  <c r="J7051" i="30"/>
  <c r="J7052" i="30"/>
  <c r="J7053" i="30"/>
  <c r="J7054" i="30"/>
  <c r="J7055" i="30"/>
  <c r="J7056" i="30"/>
  <c r="J7057" i="30"/>
  <c r="J7058" i="30"/>
  <c r="J7059" i="30"/>
  <c r="J7060" i="30"/>
  <c r="J7061" i="30"/>
  <c r="J7062" i="30"/>
  <c r="J7063" i="30"/>
  <c r="J7064" i="30"/>
  <c r="J7065" i="30"/>
  <c r="J7066" i="30"/>
  <c r="J7067" i="30"/>
  <c r="J7068" i="30"/>
  <c r="J7069" i="30"/>
  <c r="J7070" i="30"/>
  <c r="J7071" i="30"/>
  <c r="J7072" i="30"/>
  <c r="J7073" i="30"/>
  <c r="J7074" i="30"/>
  <c r="J7075" i="30"/>
  <c r="J7076" i="30"/>
  <c r="J7077" i="30"/>
  <c r="J7078" i="30"/>
  <c r="J7079" i="30"/>
  <c r="J7080" i="30"/>
  <c r="J7081" i="30"/>
  <c r="J7082" i="30"/>
  <c r="J7083" i="30"/>
  <c r="J7084" i="30"/>
  <c r="J7085" i="30"/>
  <c r="J7086" i="30"/>
  <c r="J7087" i="30"/>
  <c r="J7088" i="30"/>
  <c r="J7089" i="30"/>
  <c r="J7090" i="30"/>
  <c r="J7091" i="30"/>
  <c r="J7092" i="30"/>
  <c r="J7093" i="30"/>
  <c r="J7094" i="30"/>
  <c r="J7095" i="30"/>
  <c r="J7096" i="30"/>
  <c r="J7097" i="30"/>
  <c r="J7098" i="30"/>
  <c r="J7099" i="30"/>
  <c r="J7100" i="30"/>
  <c r="J7101" i="30"/>
  <c r="J7102" i="30"/>
  <c r="J7103" i="30"/>
  <c r="J7104" i="30"/>
  <c r="J7105" i="30"/>
  <c r="J7106" i="30"/>
  <c r="J7107" i="30"/>
  <c r="J7108" i="30"/>
  <c r="J7109" i="30"/>
  <c r="J7110" i="30"/>
  <c r="J7111" i="30"/>
  <c r="J7112" i="30"/>
  <c r="J7113" i="30"/>
  <c r="J7114" i="30"/>
  <c r="J7115" i="30"/>
  <c r="J7116" i="30"/>
  <c r="J7117" i="30"/>
  <c r="J7118" i="30"/>
  <c r="J7119" i="30"/>
  <c r="J7120" i="30"/>
  <c r="J7121" i="30"/>
  <c r="J7122" i="30"/>
  <c r="J7123" i="30"/>
  <c r="J7124" i="30"/>
  <c r="J7125" i="30"/>
  <c r="J7126" i="30"/>
  <c r="J7127" i="30"/>
  <c r="J7128" i="30"/>
  <c r="J7129" i="30"/>
  <c r="J7130" i="30"/>
  <c r="J7131" i="30"/>
  <c r="J7132" i="30"/>
  <c r="J7133" i="30"/>
  <c r="J7134" i="30"/>
  <c r="J7135" i="30"/>
  <c r="J7136" i="30"/>
  <c r="J7137" i="30"/>
  <c r="J7138" i="30"/>
  <c r="J7139" i="30"/>
  <c r="J7140" i="30"/>
  <c r="J7141" i="30"/>
  <c r="J7142" i="30"/>
  <c r="J7143" i="30"/>
  <c r="J7144" i="30"/>
  <c r="J7145" i="30"/>
  <c r="J7146" i="30"/>
  <c r="J7147" i="30"/>
  <c r="J7148" i="30"/>
  <c r="J7149" i="30"/>
  <c r="J7150" i="30"/>
  <c r="J7151" i="30"/>
  <c r="J7152" i="30"/>
  <c r="J7153" i="30"/>
  <c r="J7154" i="30"/>
  <c r="J7155" i="30"/>
  <c r="J7156" i="30"/>
  <c r="J7157" i="30"/>
  <c r="J7158" i="30"/>
  <c r="J7159" i="30"/>
  <c r="J7160" i="30"/>
  <c r="J7161" i="30"/>
  <c r="J7162" i="30"/>
  <c r="J7163" i="30"/>
  <c r="J7164" i="30"/>
  <c r="J7165" i="30"/>
  <c r="J7166" i="30"/>
  <c r="J7167" i="30"/>
  <c r="J7168" i="30"/>
  <c r="J7169" i="30"/>
  <c r="J7170" i="30"/>
  <c r="J7171" i="30"/>
  <c r="J7172" i="30"/>
  <c r="J7173" i="30"/>
  <c r="J7174" i="30"/>
  <c r="J7175" i="30"/>
  <c r="J7176" i="30"/>
  <c r="J7177" i="30"/>
  <c r="J7178" i="30"/>
  <c r="J7179" i="30"/>
  <c r="J7180" i="30"/>
  <c r="J7181" i="30"/>
  <c r="J7182" i="30"/>
  <c r="J7183" i="30"/>
  <c r="J7184" i="30"/>
  <c r="J7185" i="30"/>
  <c r="J7186" i="30"/>
  <c r="J7187" i="30"/>
  <c r="J7188" i="30"/>
  <c r="J7189" i="30"/>
  <c r="J7190" i="30"/>
  <c r="J7191" i="30"/>
  <c r="J7192" i="30"/>
  <c r="J7193" i="30"/>
  <c r="J7194" i="30"/>
  <c r="J7195" i="30"/>
  <c r="J7196" i="30"/>
  <c r="J7197" i="30"/>
  <c r="J7198" i="30"/>
  <c r="J7199" i="30"/>
  <c r="J7200" i="30"/>
  <c r="J7201" i="30"/>
  <c r="J7202" i="30"/>
  <c r="J7203" i="30"/>
  <c r="J7204" i="30"/>
  <c r="J7205" i="30"/>
  <c r="J7206" i="30"/>
  <c r="J7207" i="30"/>
  <c r="J7208" i="30"/>
  <c r="J7209" i="30"/>
  <c r="J7210" i="30"/>
  <c r="J7211" i="30"/>
  <c r="J7212" i="30"/>
  <c r="J7213" i="30"/>
  <c r="J7214" i="30"/>
  <c r="J7215" i="30"/>
  <c r="J7216" i="30"/>
  <c r="J7217" i="30"/>
  <c r="J7218" i="30"/>
  <c r="J7219" i="30"/>
  <c r="J7220" i="30"/>
  <c r="J7221" i="30"/>
  <c r="J7222" i="30"/>
  <c r="J7223" i="30"/>
  <c r="J7224" i="30"/>
  <c r="J7225" i="30"/>
  <c r="J7226" i="30"/>
  <c r="J7227" i="30"/>
  <c r="J7228" i="30"/>
  <c r="J7229" i="30"/>
  <c r="J7230" i="30"/>
  <c r="J7231" i="30"/>
  <c r="J7232" i="30"/>
  <c r="J7233" i="30"/>
  <c r="J7234" i="30"/>
  <c r="J7235" i="30"/>
  <c r="J7236" i="30"/>
  <c r="J7237" i="30"/>
  <c r="J7238" i="30"/>
  <c r="J7239" i="30"/>
  <c r="J7240" i="30"/>
  <c r="J7241" i="30"/>
  <c r="J7242" i="30"/>
  <c r="J7243" i="30"/>
  <c r="J7244" i="30"/>
  <c r="J7245" i="30"/>
  <c r="J7246" i="30"/>
  <c r="J7247" i="30"/>
  <c r="J7248" i="30"/>
  <c r="J7249" i="30"/>
  <c r="J7250" i="30"/>
  <c r="J7251" i="30"/>
  <c r="J7252" i="30"/>
  <c r="J7253" i="30"/>
  <c r="J7254" i="30"/>
  <c r="J7255" i="30"/>
  <c r="J7256" i="30"/>
  <c r="J7257" i="30"/>
  <c r="J7258" i="30"/>
  <c r="J7259" i="30"/>
  <c r="J7260" i="30"/>
  <c r="J7261" i="30"/>
  <c r="J7262" i="30"/>
  <c r="J7263" i="30"/>
  <c r="J7264" i="30"/>
  <c r="J7265" i="30"/>
  <c r="J7266" i="30"/>
  <c r="J7267" i="30"/>
  <c r="J7268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K102" i="30"/>
  <c r="K103" i="30"/>
  <c r="K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47" i="30"/>
  <c r="K148" i="30"/>
  <c r="K149" i="30"/>
  <c r="K150" i="30"/>
  <c r="K151" i="30"/>
  <c r="K152" i="30"/>
  <c r="K153" i="30"/>
  <c r="K154" i="30"/>
  <c r="K155" i="30"/>
  <c r="K156" i="30"/>
  <c r="K157" i="30"/>
  <c r="K158" i="30"/>
  <c r="K159" i="30"/>
  <c r="K160" i="30"/>
  <c r="K161" i="30"/>
  <c r="K162" i="30"/>
  <c r="K163" i="30"/>
  <c r="K164" i="30"/>
  <c r="K165" i="30"/>
  <c r="K166" i="30"/>
  <c r="K167" i="30"/>
  <c r="K168" i="30"/>
  <c r="K169" i="30"/>
  <c r="K170" i="30"/>
  <c r="K171" i="30"/>
  <c r="K172" i="30"/>
  <c r="K173" i="30"/>
  <c r="K174" i="30"/>
  <c r="K175" i="30"/>
  <c r="K176" i="30"/>
  <c r="K177" i="30"/>
  <c r="K178" i="30"/>
  <c r="K179" i="30"/>
  <c r="K180" i="30"/>
  <c r="K181" i="30"/>
  <c r="K182" i="30"/>
  <c r="K183" i="30"/>
  <c r="K184" i="30"/>
  <c r="K185" i="30"/>
  <c r="K186" i="30"/>
  <c r="K187" i="30"/>
  <c r="K188" i="30"/>
  <c r="K189" i="30"/>
  <c r="K190" i="30"/>
  <c r="K191" i="30"/>
  <c r="K192" i="30"/>
  <c r="K193" i="30"/>
  <c r="K194" i="30"/>
  <c r="K195" i="30"/>
  <c r="K196" i="30"/>
  <c r="K197" i="30"/>
  <c r="K198" i="30"/>
  <c r="K199" i="30"/>
  <c r="K200" i="30"/>
  <c r="K201" i="30"/>
  <c r="K202" i="30"/>
  <c r="K203" i="30"/>
  <c r="K204" i="30"/>
  <c r="K205" i="30"/>
  <c r="K206" i="30"/>
  <c r="K207" i="30"/>
  <c r="K208" i="30"/>
  <c r="K209" i="30"/>
  <c r="K210" i="30"/>
  <c r="K211" i="30"/>
  <c r="K212" i="30"/>
  <c r="K213" i="30"/>
  <c r="K214" i="30"/>
  <c r="K215" i="30"/>
  <c r="K216" i="30"/>
  <c r="K217" i="30"/>
  <c r="K218" i="30"/>
  <c r="K219" i="30"/>
  <c r="K220" i="30"/>
  <c r="K221" i="30"/>
  <c r="K222" i="30"/>
  <c r="K223" i="30"/>
  <c r="K224" i="30"/>
  <c r="K225" i="30"/>
  <c r="K226" i="30"/>
  <c r="K227" i="30"/>
  <c r="K228" i="30"/>
  <c r="K229" i="30"/>
  <c r="K230" i="30"/>
  <c r="K231" i="30"/>
  <c r="K232" i="30"/>
  <c r="K233" i="30"/>
  <c r="K234" i="30"/>
  <c r="K235" i="30"/>
  <c r="K236" i="30"/>
  <c r="K237" i="30"/>
  <c r="K238" i="30"/>
  <c r="K239" i="30"/>
  <c r="K240" i="30"/>
  <c r="K241" i="30"/>
  <c r="K242" i="30"/>
  <c r="K243" i="30"/>
  <c r="K244" i="30"/>
  <c r="K245" i="30"/>
  <c r="K246" i="30"/>
  <c r="K247" i="30"/>
  <c r="K248" i="30"/>
  <c r="K249" i="30"/>
  <c r="K250" i="30"/>
  <c r="K251" i="30"/>
  <c r="K252" i="30"/>
  <c r="K253" i="30"/>
  <c r="K254" i="30"/>
  <c r="K255" i="30"/>
  <c r="K256" i="30"/>
  <c r="K257" i="30"/>
  <c r="K258" i="30"/>
  <c r="K259" i="30"/>
  <c r="K260" i="30"/>
  <c r="K261" i="30"/>
  <c r="K262" i="30"/>
  <c r="K263" i="30"/>
  <c r="K264" i="30"/>
  <c r="K265" i="30"/>
  <c r="K266" i="30"/>
  <c r="K267" i="30"/>
  <c r="K268" i="30"/>
  <c r="K269" i="30"/>
  <c r="K270" i="30"/>
  <c r="K271" i="30"/>
  <c r="K272" i="30"/>
  <c r="K273" i="30"/>
  <c r="K274" i="30"/>
  <c r="K275" i="30"/>
  <c r="K276" i="30"/>
  <c r="K277" i="30"/>
  <c r="K278" i="30"/>
  <c r="K279" i="30"/>
  <c r="K280" i="30"/>
  <c r="K281" i="30"/>
  <c r="K282" i="30"/>
  <c r="K283" i="30"/>
  <c r="K284" i="30"/>
  <c r="K285" i="30"/>
  <c r="K286" i="30"/>
  <c r="K287" i="30"/>
  <c r="K288" i="30"/>
  <c r="K289" i="30"/>
  <c r="K290" i="30"/>
  <c r="K291" i="30"/>
  <c r="K292" i="30"/>
  <c r="K293" i="30"/>
  <c r="K294" i="30"/>
  <c r="K295" i="30"/>
  <c r="K296" i="30"/>
  <c r="K297" i="30"/>
  <c r="K298" i="30"/>
  <c r="K299" i="30"/>
  <c r="K300" i="30"/>
  <c r="K301" i="30"/>
  <c r="K302" i="30"/>
  <c r="K303" i="30"/>
  <c r="K304" i="30"/>
  <c r="K305" i="30"/>
  <c r="K306" i="30"/>
  <c r="K307" i="30"/>
  <c r="K308" i="30"/>
  <c r="K309" i="30"/>
  <c r="K310" i="30"/>
  <c r="K311" i="30"/>
  <c r="K312" i="30"/>
  <c r="K313" i="30"/>
  <c r="K314" i="30"/>
  <c r="K315" i="30"/>
  <c r="K316" i="30"/>
  <c r="K317" i="30"/>
  <c r="K318" i="30"/>
  <c r="K319" i="30"/>
  <c r="K320" i="30"/>
  <c r="K321" i="30"/>
  <c r="K322" i="30"/>
  <c r="K323" i="30"/>
  <c r="K324" i="30"/>
  <c r="K325" i="30"/>
  <c r="K326" i="30"/>
  <c r="K327" i="30"/>
  <c r="K328" i="30"/>
  <c r="K329" i="30"/>
  <c r="K330" i="30"/>
  <c r="K331" i="30"/>
  <c r="K332" i="30"/>
  <c r="K333" i="30"/>
  <c r="K334" i="30"/>
  <c r="K335" i="30"/>
  <c r="K336" i="30"/>
  <c r="K337" i="30"/>
  <c r="K338" i="30"/>
  <c r="K339" i="30"/>
  <c r="K340" i="30"/>
  <c r="K341" i="30"/>
  <c r="K342" i="30"/>
  <c r="K343" i="30"/>
  <c r="K344" i="30"/>
  <c r="K345" i="30"/>
  <c r="K346" i="30"/>
  <c r="K347" i="30"/>
  <c r="K348" i="30"/>
  <c r="K349" i="30"/>
  <c r="K350" i="30"/>
  <c r="K351" i="30"/>
  <c r="K352" i="30"/>
  <c r="K353" i="30"/>
  <c r="K354" i="30"/>
  <c r="K355" i="30"/>
  <c r="K356" i="30"/>
  <c r="K357" i="30"/>
  <c r="K358" i="30"/>
  <c r="K359" i="30"/>
  <c r="K360" i="30"/>
  <c r="K361" i="30"/>
  <c r="K362" i="30"/>
  <c r="K363" i="30"/>
  <c r="K364" i="30"/>
  <c r="K365" i="30"/>
  <c r="K366" i="30"/>
  <c r="K367" i="30"/>
  <c r="K368" i="30"/>
  <c r="K369" i="30"/>
  <c r="K370" i="30"/>
  <c r="K371" i="30"/>
  <c r="K372" i="30"/>
  <c r="K373" i="30"/>
  <c r="K374" i="30"/>
  <c r="K375" i="30"/>
  <c r="K376" i="30"/>
  <c r="K377" i="30"/>
  <c r="K378" i="30"/>
  <c r="K379" i="30"/>
  <c r="K380" i="30"/>
  <c r="K381" i="30"/>
  <c r="K382" i="30"/>
  <c r="K383" i="30"/>
  <c r="K384" i="30"/>
  <c r="K385" i="30"/>
  <c r="K386" i="30"/>
  <c r="K387" i="30"/>
  <c r="K388" i="30"/>
  <c r="K389" i="30"/>
  <c r="K390" i="30"/>
  <c r="K391" i="30"/>
  <c r="K392" i="30"/>
  <c r="K393" i="30"/>
  <c r="K394" i="30"/>
  <c r="K395" i="30"/>
  <c r="K396" i="30"/>
  <c r="K397" i="30"/>
  <c r="K398" i="30"/>
  <c r="K399" i="30"/>
  <c r="K400" i="30"/>
  <c r="K401" i="30"/>
  <c r="K402" i="30"/>
  <c r="K403" i="30"/>
  <c r="K404" i="30"/>
  <c r="K405" i="30"/>
  <c r="K406" i="30"/>
  <c r="K407" i="30"/>
  <c r="K408" i="30"/>
  <c r="K409" i="30"/>
  <c r="K410" i="30"/>
  <c r="K411" i="30"/>
  <c r="K412" i="30"/>
  <c r="K413" i="30"/>
  <c r="K414" i="30"/>
  <c r="K415" i="30"/>
  <c r="K416" i="30"/>
  <c r="K417" i="30"/>
  <c r="K418" i="30"/>
  <c r="K419" i="30"/>
  <c r="K420" i="30"/>
  <c r="K421" i="30"/>
  <c r="K422" i="30"/>
  <c r="K423" i="30"/>
  <c r="K424" i="30"/>
  <c r="K425" i="30"/>
  <c r="K426" i="30"/>
  <c r="K427" i="30"/>
  <c r="K428" i="30"/>
  <c r="K429" i="30"/>
  <c r="K430" i="30"/>
  <c r="K431" i="30"/>
  <c r="K432" i="30"/>
  <c r="K433" i="30"/>
  <c r="K434" i="30"/>
  <c r="K435" i="30"/>
  <c r="K436" i="30"/>
  <c r="K437" i="30"/>
  <c r="K438" i="30"/>
  <c r="K439" i="30"/>
  <c r="K440" i="30"/>
  <c r="K441" i="30"/>
  <c r="K442" i="30"/>
  <c r="K443" i="30"/>
  <c r="K444" i="30"/>
  <c r="K445" i="30"/>
  <c r="K446" i="30"/>
  <c r="K447" i="30"/>
  <c r="K448" i="30"/>
  <c r="K449" i="30"/>
  <c r="K450" i="30"/>
  <c r="K451" i="30"/>
  <c r="K452" i="30"/>
  <c r="K453" i="30"/>
  <c r="K454" i="30"/>
  <c r="K455" i="30"/>
  <c r="K456" i="30"/>
  <c r="K457" i="30"/>
  <c r="K458" i="30"/>
  <c r="K459" i="30"/>
  <c r="K460" i="30"/>
  <c r="K461" i="30"/>
  <c r="K462" i="30"/>
  <c r="K463" i="30"/>
  <c r="K464" i="30"/>
  <c r="K465" i="30"/>
  <c r="K466" i="30"/>
  <c r="K467" i="30"/>
  <c r="K468" i="30"/>
  <c r="K469" i="30"/>
  <c r="K470" i="30"/>
  <c r="K471" i="30"/>
  <c r="K472" i="30"/>
  <c r="K473" i="30"/>
  <c r="K474" i="30"/>
  <c r="K475" i="30"/>
  <c r="K476" i="30"/>
  <c r="K477" i="30"/>
  <c r="K478" i="30"/>
  <c r="K479" i="30"/>
  <c r="K480" i="30"/>
  <c r="K481" i="30"/>
  <c r="K482" i="30"/>
  <c r="K483" i="30"/>
  <c r="K484" i="30"/>
  <c r="K485" i="30"/>
  <c r="K486" i="30"/>
  <c r="K487" i="30"/>
  <c r="K488" i="30"/>
  <c r="K489" i="30"/>
  <c r="K490" i="30"/>
  <c r="K491" i="30"/>
  <c r="K492" i="30"/>
  <c r="K493" i="30"/>
  <c r="K494" i="30"/>
  <c r="K495" i="30"/>
  <c r="K496" i="30"/>
  <c r="K497" i="30"/>
  <c r="K498" i="30"/>
  <c r="K499" i="30"/>
  <c r="K500" i="30"/>
  <c r="K501" i="30"/>
  <c r="K502" i="30"/>
  <c r="K503" i="30"/>
  <c r="K504" i="30"/>
  <c r="K505" i="30"/>
  <c r="K506" i="30"/>
  <c r="K507" i="30"/>
  <c r="K508" i="30"/>
  <c r="K509" i="30"/>
  <c r="K510" i="30"/>
  <c r="K511" i="30"/>
  <c r="K512" i="30"/>
  <c r="K513" i="30"/>
  <c r="K514" i="30"/>
  <c r="K515" i="30"/>
  <c r="K516" i="30"/>
  <c r="K517" i="30"/>
  <c r="K518" i="30"/>
  <c r="K519" i="30"/>
  <c r="K520" i="30"/>
  <c r="K521" i="30"/>
  <c r="K522" i="30"/>
  <c r="K523" i="30"/>
  <c r="K524" i="30"/>
  <c r="K525" i="30"/>
  <c r="K526" i="30"/>
  <c r="K527" i="30"/>
  <c r="K528" i="30"/>
  <c r="K529" i="30"/>
  <c r="K530" i="30"/>
  <c r="K531" i="30"/>
  <c r="K532" i="30"/>
  <c r="K533" i="30"/>
  <c r="K534" i="30"/>
  <c r="K535" i="30"/>
  <c r="K536" i="30"/>
  <c r="K537" i="30"/>
  <c r="K538" i="30"/>
  <c r="K539" i="30"/>
  <c r="K540" i="30"/>
  <c r="K541" i="30"/>
  <c r="K542" i="30"/>
  <c r="K543" i="30"/>
  <c r="K544" i="30"/>
  <c r="K545" i="30"/>
  <c r="K546" i="30"/>
  <c r="K547" i="30"/>
  <c r="K548" i="30"/>
  <c r="K549" i="30"/>
  <c r="K550" i="30"/>
  <c r="K551" i="30"/>
  <c r="K552" i="30"/>
  <c r="K553" i="30"/>
  <c r="K554" i="30"/>
  <c r="K555" i="30"/>
  <c r="K556" i="30"/>
  <c r="K557" i="30"/>
  <c r="K558" i="30"/>
  <c r="K559" i="30"/>
  <c r="K560" i="30"/>
  <c r="K561" i="30"/>
  <c r="K562" i="30"/>
  <c r="K563" i="30"/>
  <c r="K564" i="30"/>
  <c r="K565" i="30"/>
  <c r="K566" i="30"/>
  <c r="K567" i="30"/>
  <c r="K568" i="30"/>
  <c r="K569" i="30"/>
  <c r="K570" i="30"/>
  <c r="K571" i="30"/>
  <c r="K572" i="30"/>
  <c r="K573" i="30"/>
  <c r="K574" i="30"/>
  <c r="K575" i="30"/>
  <c r="K576" i="30"/>
  <c r="K577" i="30"/>
  <c r="K578" i="30"/>
  <c r="K579" i="30"/>
  <c r="K580" i="30"/>
  <c r="K581" i="30"/>
  <c r="K582" i="30"/>
  <c r="K583" i="30"/>
  <c r="K584" i="30"/>
  <c r="K585" i="30"/>
  <c r="K586" i="30"/>
  <c r="K587" i="30"/>
  <c r="K588" i="30"/>
  <c r="K589" i="30"/>
  <c r="K590" i="30"/>
  <c r="K591" i="30"/>
  <c r="K592" i="30"/>
  <c r="K593" i="30"/>
  <c r="K594" i="30"/>
  <c r="K595" i="30"/>
  <c r="K596" i="30"/>
  <c r="K597" i="30"/>
  <c r="K598" i="30"/>
  <c r="K599" i="30"/>
  <c r="K600" i="30"/>
  <c r="K601" i="30"/>
  <c r="K602" i="30"/>
  <c r="K603" i="30"/>
  <c r="K604" i="30"/>
  <c r="K605" i="30"/>
  <c r="K606" i="30"/>
  <c r="K607" i="30"/>
  <c r="K608" i="30"/>
  <c r="K609" i="30"/>
  <c r="K610" i="30"/>
  <c r="K611" i="30"/>
  <c r="K612" i="30"/>
  <c r="K613" i="30"/>
  <c r="K614" i="30"/>
  <c r="K615" i="30"/>
  <c r="K616" i="30"/>
  <c r="K617" i="30"/>
  <c r="K618" i="30"/>
  <c r="K619" i="30"/>
  <c r="K620" i="30"/>
  <c r="K621" i="30"/>
  <c r="K622" i="30"/>
  <c r="K623" i="30"/>
  <c r="K624" i="30"/>
  <c r="K625" i="30"/>
  <c r="K626" i="30"/>
  <c r="K627" i="30"/>
  <c r="K628" i="30"/>
  <c r="K629" i="30"/>
  <c r="K630" i="30"/>
  <c r="K631" i="30"/>
  <c r="K632" i="30"/>
  <c r="K633" i="30"/>
  <c r="K634" i="30"/>
  <c r="K635" i="30"/>
  <c r="K636" i="30"/>
  <c r="K637" i="30"/>
  <c r="K638" i="30"/>
  <c r="K639" i="30"/>
  <c r="K640" i="30"/>
  <c r="K641" i="30"/>
  <c r="K642" i="30"/>
  <c r="K643" i="30"/>
  <c r="K644" i="30"/>
  <c r="K645" i="30"/>
  <c r="K646" i="30"/>
  <c r="K647" i="30"/>
  <c r="K648" i="30"/>
  <c r="K649" i="30"/>
  <c r="K650" i="30"/>
  <c r="K651" i="30"/>
  <c r="K652" i="30"/>
  <c r="K653" i="30"/>
  <c r="K654" i="30"/>
  <c r="K655" i="30"/>
  <c r="K656" i="30"/>
  <c r="K657" i="30"/>
  <c r="K658" i="30"/>
  <c r="K659" i="30"/>
  <c r="K660" i="30"/>
  <c r="K661" i="30"/>
  <c r="K662" i="30"/>
  <c r="K663" i="30"/>
  <c r="K664" i="30"/>
  <c r="K665" i="30"/>
  <c r="K666" i="30"/>
  <c r="K667" i="30"/>
  <c r="K668" i="30"/>
  <c r="K669" i="30"/>
  <c r="K670" i="30"/>
  <c r="K671" i="30"/>
  <c r="K672" i="30"/>
  <c r="K673" i="30"/>
  <c r="K674" i="30"/>
  <c r="K675" i="30"/>
  <c r="K676" i="30"/>
  <c r="K677" i="30"/>
  <c r="K678" i="30"/>
  <c r="K679" i="30"/>
  <c r="K680" i="30"/>
  <c r="K681" i="30"/>
  <c r="K682" i="30"/>
  <c r="K683" i="30"/>
  <c r="K684" i="30"/>
  <c r="K685" i="30"/>
  <c r="K686" i="30"/>
  <c r="K687" i="30"/>
  <c r="K688" i="30"/>
  <c r="K689" i="30"/>
  <c r="K690" i="30"/>
  <c r="K691" i="30"/>
  <c r="K692" i="30"/>
  <c r="K693" i="30"/>
  <c r="K694" i="30"/>
  <c r="K695" i="30"/>
  <c r="K696" i="30"/>
  <c r="K697" i="30"/>
  <c r="K698" i="30"/>
  <c r="K699" i="30"/>
  <c r="K700" i="30"/>
  <c r="K701" i="30"/>
  <c r="K702" i="30"/>
  <c r="K703" i="30"/>
  <c r="K704" i="30"/>
  <c r="K705" i="30"/>
  <c r="K706" i="30"/>
  <c r="K707" i="30"/>
  <c r="K708" i="30"/>
  <c r="K709" i="30"/>
  <c r="K710" i="30"/>
  <c r="K711" i="30"/>
  <c r="K712" i="30"/>
  <c r="K713" i="30"/>
  <c r="K714" i="30"/>
  <c r="K715" i="30"/>
  <c r="K716" i="30"/>
  <c r="K717" i="30"/>
  <c r="K718" i="30"/>
  <c r="K719" i="30"/>
  <c r="K720" i="30"/>
  <c r="K721" i="30"/>
  <c r="K722" i="30"/>
  <c r="K723" i="30"/>
  <c r="K724" i="30"/>
  <c r="K725" i="30"/>
  <c r="K726" i="30"/>
  <c r="K727" i="30"/>
  <c r="K728" i="30"/>
  <c r="K729" i="30"/>
  <c r="K730" i="30"/>
  <c r="K731" i="30"/>
  <c r="K732" i="30"/>
  <c r="K733" i="30"/>
  <c r="K734" i="30"/>
  <c r="K735" i="30"/>
  <c r="K736" i="30"/>
  <c r="K737" i="30"/>
  <c r="K738" i="30"/>
  <c r="K739" i="30"/>
  <c r="K740" i="30"/>
  <c r="K741" i="30"/>
  <c r="K742" i="30"/>
  <c r="K743" i="30"/>
  <c r="K744" i="30"/>
  <c r="K745" i="30"/>
  <c r="K746" i="30"/>
  <c r="K747" i="30"/>
  <c r="K748" i="30"/>
  <c r="K749" i="30"/>
  <c r="K750" i="30"/>
  <c r="K751" i="30"/>
  <c r="K752" i="30"/>
  <c r="K753" i="30"/>
  <c r="K754" i="30"/>
  <c r="K755" i="30"/>
  <c r="K756" i="30"/>
  <c r="K757" i="30"/>
  <c r="K758" i="30"/>
  <c r="K759" i="30"/>
  <c r="K760" i="30"/>
  <c r="K761" i="30"/>
  <c r="K762" i="30"/>
  <c r="K763" i="30"/>
  <c r="K764" i="30"/>
  <c r="K765" i="30"/>
  <c r="K766" i="30"/>
  <c r="K767" i="30"/>
  <c r="K768" i="30"/>
  <c r="K769" i="30"/>
  <c r="K770" i="30"/>
  <c r="K771" i="30"/>
  <c r="K772" i="30"/>
  <c r="K773" i="30"/>
  <c r="K774" i="30"/>
  <c r="K775" i="30"/>
  <c r="K776" i="30"/>
  <c r="K777" i="30"/>
  <c r="K778" i="30"/>
  <c r="K779" i="30"/>
  <c r="K780" i="30"/>
  <c r="K781" i="30"/>
  <c r="K782" i="30"/>
  <c r="K783" i="30"/>
  <c r="K784" i="30"/>
  <c r="K785" i="30"/>
  <c r="K786" i="30"/>
  <c r="K787" i="30"/>
  <c r="K788" i="30"/>
  <c r="K789" i="30"/>
  <c r="K790" i="30"/>
  <c r="K791" i="30"/>
  <c r="K792" i="30"/>
  <c r="K793" i="30"/>
  <c r="K794" i="30"/>
  <c r="K795" i="30"/>
  <c r="K796" i="30"/>
  <c r="K797" i="30"/>
  <c r="K798" i="30"/>
  <c r="K799" i="30"/>
  <c r="K800" i="30"/>
  <c r="K801" i="30"/>
  <c r="K802" i="30"/>
  <c r="K803" i="30"/>
  <c r="K804" i="30"/>
  <c r="K805" i="30"/>
  <c r="K806" i="30"/>
  <c r="K807" i="30"/>
  <c r="K808" i="30"/>
  <c r="K809" i="30"/>
  <c r="K810" i="30"/>
  <c r="K811" i="30"/>
  <c r="K812" i="30"/>
  <c r="K813" i="30"/>
  <c r="K814" i="30"/>
  <c r="K815" i="30"/>
  <c r="K816" i="30"/>
  <c r="K817" i="30"/>
  <c r="K818" i="30"/>
  <c r="K819" i="30"/>
  <c r="K820" i="30"/>
  <c r="K821" i="30"/>
  <c r="K822" i="30"/>
  <c r="K823" i="30"/>
  <c r="K824" i="30"/>
  <c r="K825" i="30"/>
  <c r="K826" i="30"/>
  <c r="K827" i="30"/>
  <c r="K828" i="30"/>
  <c r="K829" i="30"/>
  <c r="K830" i="30"/>
  <c r="K831" i="30"/>
  <c r="K832" i="30"/>
  <c r="K833" i="30"/>
  <c r="K834" i="30"/>
  <c r="K835" i="30"/>
  <c r="K836" i="30"/>
  <c r="K837" i="30"/>
  <c r="K838" i="30"/>
  <c r="K839" i="30"/>
  <c r="K840" i="30"/>
  <c r="K841" i="30"/>
  <c r="K842" i="30"/>
  <c r="K843" i="30"/>
  <c r="K844" i="30"/>
  <c r="K845" i="30"/>
  <c r="K846" i="30"/>
  <c r="K847" i="30"/>
  <c r="K848" i="30"/>
  <c r="K849" i="30"/>
  <c r="K850" i="30"/>
  <c r="K851" i="30"/>
  <c r="K852" i="30"/>
  <c r="K853" i="30"/>
  <c r="K854" i="30"/>
  <c r="K855" i="30"/>
  <c r="K856" i="30"/>
  <c r="K857" i="30"/>
  <c r="K858" i="30"/>
  <c r="K859" i="30"/>
  <c r="K860" i="30"/>
  <c r="K861" i="30"/>
  <c r="K862" i="30"/>
  <c r="K863" i="30"/>
  <c r="K864" i="30"/>
  <c r="K865" i="30"/>
  <c r="K866" i="30"/>
  <c r="K867" i="30"/>
  <c r="K868" i="30"/>
  <c r="K869" i="30"/>
  <c r="K870" i="30"/>
  <c r="K871" i="30"/>
  <c r="K872" i="30"/>
  <c r="K873" i="30"/>
  <c r="K874" i="30"/>
  <c r="K875" i="30"/>
  <c r="K876" i="30"/>
  <c r="K877" i="30"/>
  <c r="K878" i="30"/>
  <c r="K879" i="30"/>
  <c r="K880" i="30"/>
  <c r="K881" i="30"/>
  <c r="K882" i="30"/>
  <c r="K883" i="30"/>
  <c r="K884" i="30"/>
  <c r="K885" i="30"/>
  <c r="K886" i="30"/>
  <c r="K887" i="30"/>
  <c r="K888" i="30"/>
  <c r="K889" i="30"/>
  <c r="K890" i="30"/>
  <c r="K891" i="30"/>
  <c r="K892" i="30"/>
  <c r="K893" i="30"/>
  <c r="K894" i="30"/>
  <c r="K895" i="30"/>
  <c r="K896" i="30"/>
  <c r="K897" i="30"/>
  <c r="K898" i="30"/>
  <c r="K899" i="30"/>
  <c r="K900" i="30"/>
  <c r="K901" i="30"/>
  <c r="K902" i="30"/>
  <c r="K903" i="30"/>
  <c r="K904" i="30"/>
  <c r="K905" i="30"/>
  <c r="K906" i="30"/>
  <c r="K907" i="30"/>
  <c r="K908" i="30"/>
  <c r="K909" i="30"/>
  <c r="K910" i="30"/>
  <c r="K911" i="30"/>
  <c r="K912" i="30"/>
  <c r="K913" i="30"/>
  <c r="K914" i="30"/>
  <c r="K915" i="30"/>
  <c r="K916" i="30"/>
  <c r="K917" i="30"/>
  <c r="K918" i="30"/>
  <c r="K919" i="30"/>
  <c r="K920" i="30"/>
  <c r="K921" i="30"/>
  <c r="K922" i="30"/>
  <c r="K923" i="30"/>
  <c r="K924" i="30"/>
  <c r="K925" i="30"/>
  <c r="K926" i="30"/>
  <c r="K927" i="30"/>
  <c r="K928" i="30"/>
  <c r="K929" i="30"/>
  <c r="K930" i="30"/>
  <c r="K931" i="30"/>
  <c r="K932" i="30"/>
  <c r="K933" i="30"/>
  <c r="K934" i="30"/>
  <c r="K935" i="30"/>
  <c r="K936" i="30"/>
  <c r="K937" i="30"/>
  <c r="K938" i="30"/>
  <c r="K939" i="30"/>
  <c r="K940" i="30"/>
  <c r="K941" i="30"/>
  <c r="K942" i="30"/>
  <c r="K943" i="30"/>
  <c r="K944" i="30"/>
  <c r="K945" i="30"/>
  <c r="K946" i="30"/>
  <c r="K947" i="30"/>
  <c r="K948" i="30"/>
  <c r="K949" i="30"/>
  <c r="K950" i="30"/>
  <c r="K951" i="30"/>
  <c r="K952" i="30"/>
  <c r="K953" i="30"/>
  <c r="K954" i="30"/>
  <c r="K955" i="30"/>
  <c r="K956" i="30"/>
  <c r="K957" i="30"/>
  <c r="K958" i="30"/>
  <c r="K959" i="30"/>
  <c r="K960" i="30"/>
  <c r="K961" i="30"/>
  <c r="K962" i="30"/>
  <c r="K963" i="30"/>
  <c r="K964" i="30"/>
  <c r="K965" i="30"/>
  <c r="K966" i="30"/>
  <c r="K967" i="30"/>
  <c r="K968" i="30"/>
  <c r="K969" i="30"/>
  <c r="K970" i="30"/>
  <c r="K971" i="30"/>
  <c r="K972" i="30"/>
  <c r="K973" i="30"/>
  <c r="K974" i="30"/>
  <c r="K975" i="30"/>
  <c r="K976" i="30"/>
  <c r="K977" i="30"/>
  <c r="K978" i="30"/>
  <c r="K979" i="30"/>
  <c r="K980" i="30"/>
  <c r="K981" i="30"/>
  <c r="K982" i="30"/>
  <c r="K983" i="30"/>
  <c r="K984" i="30"/>
  <c r="K985" i="30"/>
  <c r="K986" i="30"/>
  <c r="K987" i="30"/>
  <c r="K988" i="30"/>
  <c r="K989" i="30"/>
  <c r="K990" i="30"/>
  <c r="K991" i="30"/>
  <c r="K992" i="30"/>
  <c r="K993" i="30"/>
  <c r="K994" i="30"/>
  <c r="K995" i="30"/>
  <c r="K996" i="30"/>
  <c r="K997" i="30"/>
  <c r="K998" i="30"/>
  <c r="K999" i="30"/>
  <c r="K1000" i="30"/>
  <c r="K1001" i="30"/>
  <c r="K1002" i="30"/>
  <c r="K1003" i="30"/>
  <c r="K1004" i="30"/>
  <c r="K1005" i="30"/>
  <c r="K1006" i="30"/>
  <c r="K1007" i="30"/>
  <c r="K1008" i="30"/>
  <c r="K1009" i="30"/>
  <c r="K1010" i="30"/>
  <c r="K1011" i="30"/>
  <c r="K1012" i="30"/>
  <c r="K1013" i="30"/>
  <c r="K1014" i="30"/>
  <c r="K1015" i="30"/>
  <c r="K1016" i="30"/>
  <c r="K1017" i="30"/>
  <c r="K1018" i="30"/>
  <c r="K1019" i="30"/>
  <c r="K1020" i="30"/>
  <c r="K1021" i="30"/>
  <c r="K1022" i="30"/>
  <c r="K1023" i="30"/>
  <c r="K1024" i="30"/>
  <c r="K1025" i="30"/>
  <c r="K1026" i="30"/>
  <c r="K1027" i="30"/>
  <c r="K1028" i="30"/>
  <c r="K1029" i="30"/>
  <c r="K1030" i="30"/>
  <c r="K1031" i="30"/>
  <c r="K1032" i="30"/>
  <c r="K1033" i="30"/>
  <c r="K1034" i="30"/>
  <c r="K1035" i="30"/>
  <c r="K1036" i="30"/>
  <c r="K1037" i="30"/>
  <c r="K1038" i="30"/>
  <c r="K1039" i="30"/>
  <c r="K1040" i="30"/>
  <c r="K1041" i="30"/>
  <c r="K1042" i="30"/>
  <c r="K1043" i="30"/>
  <c r="K1044" i="30"/>
  <c r="K1045" i="30"/>
  <c r="K1046" i="30"/>
  <c r="K1047" i="30"/>
  <c r="K1048" i="30"/>
  <c r="K1049" i="30"/>
  <c r="K1050" i="30"/>
  <c r="K1051" i="30"/>
  <c r="K1052" i="30"/>
  <c r="K1053" i="30"/>
  <c r="K1054" i="30"/>
  <c r="K1055" i="30"/>
  <c r="K1056" i="30"/>
  <c r="K1057" i="30"/>
  <c r="K1058" i="30"/>
  <c r="K1059" i="30"/>
  <c r="K1060" i="30"/>
  <c r="K1061" i="30"/>
  <c r="K1062" i="30"/>
  <c r="K1063" i="30"/>
  <c r="K1064" i="30"/>
  <c r="K1065" i="30"/>
  <c r="K1066" i="30"/>
  <c r="K1067" i="30"/>
  <c r="K1068" i="30"/>
  <c r="K1069" i="30"/>
  <c r="K1070" i="30"/>
  <c r="K1071" i="30"/>
  <c r="K1072" i="30"/>
  <c r="K1073" i="30"/>
  <c r="K1074" i="30"/>
  <c r="K1075" i="30"/>
  <c r="K1076" i="30"/>
  <c r="K1077" i="30"/>
  <c r="K1078" i="30"/>
  <c r="K1079" i="30"/>
  <c r="K1080" i="30"/>
  <c r="K1081" i="30"/>
  <c r="K1082" i="30"/>
  <c r="K1083" i="30"/>
  <c r="K1084" i="30"/>
  <c r="K1085" i="30"/>
  <c r="K1086" i="30"/>
  <c r="K1087" i="30"/>
  <c r="K1088" i="30"/>
  <c r="K1089" i="30"/>
  <c r="K1090" i="30"/>
  <c r="K1091" i="30"/>
  <c r="K1092" i="30"/>
  <c r="K1093" i="30"/>
  <c r="K1094" i="30"/>
  <c r="K1095" i="30"/>
  <c r="K1096" i="30"/>
  <c r="K1097" i="30"/>
  <c r="K1098" i="30"/>
  <c r="K1099" i="30"/>
  <c r="K1100" i="30"/>
  <c r="K1101" i="30"/>
  <c r="K1102" i="30"/>
  <c r="K1103" i="30"/>
  <c r="K1104" i="30"/>
  <c r="K1105" i="30"/>
  <c r="K1106" i="30"/>
  <c r="K1107" i="30"/>
  <c r="K1108" i="30"/>
  <c r="K1109" i="30"/>
  <c r="K1110" i="30"/>
  <c r="K1111" i="30"/>
  <c r="K1112" i="30"/>
  <c r="K1113" i="30"/>
  <c r="K1114" i="30"/>
  <c r="K1115" i="30"/>
  <c r="K1116" i="30"/>
  <c r="K1117" i="30"/>
  <c r="K1118" i="30"/>
  <c r="K1119" i="30"/>
  <c r="K1120" i="30"/>
  <c r="K1121" i="30"/>
  <c r="K1122" i="30"/>
  <c r="K1123" i="30"/>
  <c r="K1124" i="30"/>
  <c r="K1125" i="30"/>
  <c r="K1126" i="30"/>
  <c r="K1127" i="30"/>
  <c r="K1128" i="30"/>
  <c r="K1129" i="30"/>
  <c r="K1130" i="30"/>
  <c r="K1131" i="30"/>
  <c r="K1132" i="30"/>
  <c r="K1133" i="30"/>
  <c r="K1134" i="30"/>
  <c r="K1135" i="30"/>
  <c r="K1136" i="30"/>
  <c r="K1137" i="30"/>
  <c r="K1138" i="30"/>
  <c r="K1139" i="30"/>
  <c r="K1140" i="30"/>
  <c r="K1141" i="30"/>
  <c r="K1142" i="30"/>
  <c r="K1143" i="30"/>
  <c r="K1144" i="30"/>
  <c r="K1145" i="30"/>
  <c r="K1146" i="30"/>
  <c r="K1147" i="30"/>
  <c r="K1148" i="30"/>
  <c r="K1149" i="30"/>
  <c r="K1150" i="30"/>
  <c r="K1151" i="30"/>
  <c r="K1152" i="30"/>
  <c r="K1153" i="30"/>
  <c r="K1154" i="30"/>
  <c r="K1155" i="30"/>
  <c r="K1156" i="30"/>
  <c r="K1157" i="30"/>
  <c r="K1158" i="30"/>
  <c r="K1159" i="30"/>
  <c r="K1160" i="30"/>
  <c r="K1161" i="30"/>
  <c r="K1162" i="30"/>
  <c r="K1163" i="30"/>
  <c r="K1164" i="30"/>
  <c r="K1165" i="30"/>
  <c r="K1166" i="30"/>
  <c r="K1167" i="30"/>
  <c r="K1168" i="30"/>
  <c r="K1169" i="30"/>
  <c r="K1170" i="30"/>
  <c r="K1171" i="30"/>
  <c r="K1172" i="30"/>
  <c r="K1173" i="30"/>
  <c r="K1174" i="30"/>
  <c r="K1175" i="30"/>
  <c r="K1176" i="30"/>
  <c r="K1177" i="30"/>
  <c r="K1178" i="30"/>
  <c r="K1179" i="30"/>
  <c r="K1180" i="30"/>
  <c r="K1181" i="30"/>
  <c r="K1182" i="30"/>
  <c r="K1183" i="30"/>
  <c r="K1184" i="30"/>
  <c r="K1185" i="30"/>
  <c r="K1186" i="30"/>
  <c r="K1187" i="30"/>
  <c r="K1188" i="30"/>
  <c r="K1189" i="30"/>
  <c r="K1190" i="30"/>
  <c r="K1191" i="30"/>
  <c r="K1192" i="30"/>
  <c r="K1193" i="30"/>
  <c r="K1194" i="30"/>
  <c r="K1195" i="30"/>
  <c r="K1196" i="30"/>
  <c r="K1197" i="30"/>
  <c r="K1198" i="30"/>
  <c r="K1199" i="30"/>
  <c r="K1200" i="30"/>
  <c r="K1201" i="30"/>
  <c r="K1202" i="30"/>
  <c r="K1203" i="30"/>
  <c r="K1204" i="30"/>
  <c r="K1205" i="30"/>
  <c r="K1206" i="30"/>
  <c r="K1207" i="30"/>
  <c r="K1208" i="30"/>
  <c r="K1209" i="30"/>
  <c r="K1210" i="30"/>
  <c r="K1211" i="30"/>
  <c r="K1212" i="30"/>
  <c r="K1213" i="30"/>
  <c r="K1214" i="30"/>
  <c r="K1215" i="30"/>
  <c r="K1216" i="30"/>
  <c r="K1217" i="30"/>
  <c r="K1218" i="30"/>
  <c r="K1219" i="30"/>
  <c r="K1220" i="30"/>
  <c r="K1221" i="30"/>
  <c r="K1222" i="30"/>
  <c r="K1223" i="30"/>
  <c r="K1224" i="30"/>
  <c r="K1225" i="30"/>
  <c r="K1226" i="30"/>
  <c r="K1227" i="30"/>
  <c r="K1228" i="30"/>
  <c r="K1229" i="30"/>
  <c r="K1230" i="30"/>
  <c r="K1231" i="30"/>
  <c r="K1232" i="30"/>
  <c r="K1233" i="30"/>
  <c r="K1234" i="30"/>
  <c r="K1235" i="30"/>
  <c r="K1236" i="30"/>
  <c r="K1237" i="30"/>
  <c r="K1238" i="30"/>
  <c r="K1239" i="30"/>
  <c r="K1240" i="30"/>
  <c r="K1241" i="30"/>
  <c r="K1242" i="30"/>
  <c r="K1243" i="30"/>
  <c r="K1244" i="30"/>
  <c r="K1245" i="30"/>
  <c r="K1246" i="30"/>
  <c r="K1247" i="30"/>
  <c r="K1248" i="30"/>
  <c r="K1249" i="30"/>
  <c r="K1250" i="30"/>
  <c r="K1251" i="30"/>
  <c r="K1252" i="30"/>
  <c r="K1253" i="30"/>
  <c r="K1254" i="30"/>
  <c r="K1255" i="30"/>
  <c r="K1256" i="30"/>
  <c r="K1257" i="30"/>
  <c r="K1258" i="30"/>
  <c r="K1259" i="30"/>
  <c r="K1260" i="30"/>
  <c r="K1261" i="30"/>
  <c r="K1262" i="30"/>
  <c r="K1263" i="30"/>
  <c r="K1264" i="30"/>
  <c r="K1265" i="30"/>
  <c r="K1266" i="30"/>
  <c r="K1267" i="30"/>
  <c r="K1268" i="30"/>
  <c r="K1269" i="30"/>
  <c r="K1270" i="30"/>
  <c r="K1271" i="30"/>
  <c r="K1272" i="30"/>
  <c r="K1273" i="30"/>
  <c r="K1274" i="30"/>
  <c r="K1275" i="30"/>
  <c r="K1276" i="30"/>
  <c r="K1277" i="30"/>
  <c r="K1278" i="30"/>
  <c r="K1279" i="30"/>
  <c r="K1280" i="30"/>
  <c r="K1281" i="30"/>
  <c r="K1282" i="30"/>
  <c r="K1283" i="30"/>
  <c r="K1284" i="30"/>
  <c r="K1285" i="30"/>
  <c r="K1286" i="30"/>
  <c r="K1287" i="30"/>
  <c r="K1288" i="30"/>
  <c r="K1289" i="30"/>
  <c r="K1290" i="30"/>
  <c r="K1291" i="30"/>
  <c r="K1292" i="30"/>
  <c r="K1293" i="30"/>
  <c r="K1294" i="30"/>
  <c r="K1295" i="30"/>
  <c r="K1296" i="30"/>
  <c r="K1297" i="30"/>
  <c r="K1298" i="30"/>
  <c r="K1299" i="30"/>
  <c r="K1300" i="30"/>
  <c r="K1301" i="30"/>
  <c r="K1302" i="30"/>
  <c r="K1303" i="30"/>
  <c r="K1304" i="30"/>
  <c r="K1305" i="30"/>
  <c r="K1306" i="30"/>
  <c r="K1307" i="30"/>
  <c r="K1308" i="30"/>
  <c r="K1309" i="30"/>
  <c r="K1310" i="30"/>
  <c r="K1311" i="30"/>
  <c r="K1312" i="30"/>
  <c r="K1313" i="30"/>
  <c r="K1314" i="30"/>
  <c r="K1315" i="30"/>
  <c r="K1316" i="30"/>
  <c r="K1317" i="30"/>
  <c r="K1318" i="30"/>
  <c r="K1319" i="30"/>
  <c r="K1320" i="30"/>
  <c r="K1321" i="30"/>
  <c r="K1322" i="30"/>
  <c r="K1323" i="30"/>
  <c r="K1324" i="30"/>
  <c r="K1325" i="30"/>
  <c r="K1326" i="30"/>
  <c r="K1327" i="30"/>
  <c r="K1328" i="30"/>
  <c r="K1329" i="30"/>
  <c r="K1330" i="30"/>
  <c r="K1331" i="30"/>
  <c r="K1332" i="30"/>
  <c r="K1333" i="30"/>
  <c r="K1334" i="30"/>
  <c r="K1335" i="30"/>
  <c r="K1336" i="30"/>
  <c r="K1337" i="30"/>
  <c r="K1338" i="30"/>
  <c r="K1339" i="30"/>
  <c r="K1340" i="30"/>
  <c r="K1341" i="30"/>
  <c r="K1342" i="30"/>
  <c r="K1343" i="30"/>
  <c r="K1344" i="30"/>
  <c r="K1345" i="30"/>
  <c r="K1346" i="30"/>
  <c r="K1347" i="30"/>
  <c r="K1348" i="30"/>
  <c r="K1349" i="30"/>
  <c r="K1350" i="30"/>
  <c r="K1351" i="30"/>
  <c r="K1352" i="30"/>
  <c r="K1353" i="30"/>
  <c r="K1354" i="30"/>
  <c r="K1355" i="30"/>
  <c r="K1356" i="30"/>
  <c r="K1357" i="30"/>
  <c r="K1358" i="30"/>
  <c r="K1359" i="30"/>
  <c r="K1360" i="30"/>
  <c r="K1361" i="30"/>
  <c r="K1362" i="30"/>
  <c r="K1363" i="30"/>
  <c r="K1364" i="30"/>
  <c r="K1365" i="30"/>
  <c r="K1366" i="30"/>
  <c r="K1367" i="30"/>
  <c r="K1368" i="30"/>
  <c r="K1369" i="30"/>
  <c r="K1370" i="30"/>
  <c r="K1371" i="30"/>
  <c r="K1372" i="30"/>
  <c r="K1373" i="30"/>
  <c r="K1374" i="30"/>
  <c r="K1375" i="30"/>
  <c r="K1376" i="30"/>
  <c r="K1377" i="30"/>
  <c r="K1378" i="30"/>
  <c r="K1379" i="30"/>
  <c r="K1380" i="30"/>
  <c r="K1381" i="30"/>
  <c r="K1382" i="30"/>
  <c r="K1383" i="30"/>
  <c r="K1384" i="30"/>
  <c r="K1385" i="30"/>
  <c r="K1386" i="30"/>
  <c r="K1387" i="30"/>
  <c r="K1388" i="30"/>
  <c r="K1389" i="30"/>
  <c r="K1390" i="30"/>
  <c r="K1391" i="30"/>
  <c r="K1392" i="30"/>
  <c r="K1393" i="30"/>
  <c r="K1394" i="30"/>
  <c r="K1395" i="30"/>
  <c r="K1396" i="30"/>
  <c r="K1397" i="30"/>
  <c r="K1398" i="30"/>
  <c r="K1399" i="30"/>
  <c r="K1400" i="30"/>
  <c r="K1401" i="30"/>
  <c r="K1402" i="30"/>
  <c r="K1403" i="30"/>
  <c r="K1404" i="30"/>
  <c r="K1405" i="30"/>
  <c r="K1406" i="30"/>
  <c r="K1407" i="30"/>
  <c r="K1408" i="30"/>
  <c r="K1409" i="30"/>
  <c r="K1410" i="30"/>
  <c r="K1411" i="30"/>
  <c r="K1412" i="30"/>
  <c r="K1413" i="30"/>
  <c r="K1414" i="30"/>
  <c r="K1415" i="30"/>
  <c r="K1416" i="30"/>
  <c r="K1417" i="30"/>
  <c r="K1418" i="30"/>
  <c r="K1419" i="30"/>
  <c r="K1420" i="30"/>
  <c r="K1421" i="30"/>
  <c r="K1422" i="30"/>
  <c r="K1423" i="30"/>
  <c r="K1424" i="30"/>
  <c r="K1425" i="30"/>
  <c r="K1426" i="30"/>
  <c r="K1427" i="30"/>
  <c r="K1428" i="30"/>
  <c r="K1429" i="30"/>
  <c r="K1430" i="30"/>
  <c r="K1431" i="30"/>
  <c r="K1432" i="30"/>
  <c r="K1433" i="30"/>
  <c r="K1434" i="30"/>
  <c r="K1435" i="30"/>
  <c r="K1436" i="30"/>
  <c r="K1437" i="30"/>
  <c r="K1438" i="30"/>
  <c r="K1439" i="30"/>
  <c r="K1440" i="30"/>
  <c r="K1441" i="30"/>
  <c r="K1442" i="30"/>
  <c r="K1443" i="30"/>
  <c r="K1444" i="30"/>
  <c r="K1445" i="30"/>
  <c r="K1446" i="30"/>
  <c r="K1447" i="30"/>
  <c r="K1448" i="30"/>
  <c r="K1449" i="30"/>
  <c r="K1450" i="30"/>
  <c r="K1451" i="30"/>
  <c r="K1452" i="30"/>
  <c r="K1453" i="30"/>
  <c r="K1454" i="30"/>
  <c r="K1455" i="30"/>
  <c r="K1456" i="30"/>
  <c r="K1457" i="30"/>
  <c r="K1458" i="30"/>
  <c r="K1459" i="30"/>
  <c r="K1460" i="30"/>
  <c r="K1461" i="30"/>
  <c r="K1462" i="30"/>
  <c r="K1463" i="30"/>
  <c r="K1464" i="30"/>
  <c r="K1465" i="30"/>
  <c r="K1466" i="30"/>
  <c r="K1467" i="30"/>
  <c r="K1468" i="30"/>
  <c r="K1469" i="30"/>
  <c r="K1470" i="30"/>
  <c r="K1471" i="30"/>
  <c r="K1472" i="30"/>
  <c r="K1473" i="30"/>
  <c r="K1474" i="30"/>
  <c r="K1475" i="30"/>
  <c r="K1476" i="30"/>
  <c r="K1477" i="30"/>
  <c r="K1478" i="30"/>
  <c r="K1479" i="30"/>
  <c r="K1480" i="30"/>
  <c r="K1481" i="30"/>
  <c r="K1482" i="30"/>
  <c r="K1483" i="30"/>
  <c r="K1484" i="30"/>
  <c r="K1485" i="30"/>
  <c r="K1486" i="30"/>
  <c r="K1487" i="30"/>
  <c r="K1488" i="30"/>
  <c r="K1489" i="30"/>
  <c r="K1490" i="30"/>
  <c r="K1491" i="30"/>
  <c r="K1492" i="30"/>
  <c r="K1493" i="30"/>
  <c r="K1494" i="30"/>
  <c r="K1495" i="30"/>
  <c r="K1496" i="30"/>
  <c r="K1497" i="30"/>
  <c r="K1498" i="30"/>
  <c r="K1499" i="30"/>
  <c r="K1500" i="30"/>
  <c r="K1501" i="30"/>
  <c r="K1502" i="30"/>
  <c r="K1503" i="30"/>
  <c r="K1504" i="30"/>
  <c r="K1505" i="30"/>
  <c r="K1506" i="30"/>
  <c r="K1507" i="30"/>
  <c r="K1508" i="30"/>
  <c r="K1509" i="30"/>
  <c r="K1510" i="30"/>
  <c r="K1511" i="30"/>
  <c r="K1512" i="30"/>
  <c r="K1513" i="30"/>
  <c r="K1514" i="30"/>
  <c r="K1515" i="30"/>
  <c r="K1516" i="30"/>
  <c r="K1517" i="30"/>
  <c r="K1518" i="30"/>
  <c r="K1519" i="30"/>
  <c r="K1520" i="30"/>
  <c r="K1521" i="30"/>
  <c r="K1522" i="30"/>
  <c r="K1523" i="30"/>
  <c r="K1524" i="30"/>
  <c r="K1525" i="30"/>
  <c r="K1526" i="30"/>
  <c r="K1527" i="30"/>
  <c r="K1528" i="30"/>
  <c r="K1529" i="30"/>
  <c r="K1530" i="30"/>
  <c r="K1531" i="30"/>
  <c r="K1532" i="30"/>
  <c r="K1533" i="30"/>
  <c r="K1534" i="30"/>
  <c r="K1535" i="30"/>
  <c r="K1536" i="30"/>
  <c r="K1537" i="30"/>
  <c r="K1538" i="30"/>
  <c r="K1539" i="30"/>
  <c r="K1540" i="30"/>
  <c r="K1541" i="30"/>
  <c r="K1542" i="30"/>
  <c r="K1543" i="30"/>
  <c r="K1544" i="30"/>
  <c r="K1545" i="30"/>
  <c r="K1546" i="30"/>
  <c r="K1547" i="30"/>
  <c r="K1548" i="30"/>
  <c r="K1549" i="30"/>
  <c r="K1550" i="30"/>
  <c r="K1551" i="30"/>
  <c r="K1552" i="30"/>
  <c r="K1553" i="30"/>
  <c r="K1554" i="30"/>
  <c r="K1555" i="30"/>
  <c r="K1556" i="30"/>
  <c r="K1557" i="30"/>
  <c r="K1558" i="30"/>
  <c r="K1559" i="30"/>
  <c r="K1560" i="30"/>
  <c r="K1561" i="30"/>
  <c r="K1562" i="30"/>
  <c r="K1563" i="30"/>
  <c r="K1564" i="30"/>
  <c r="K1565" i="30"/>
  <c r="K1566" i="30"/>
  <c r="K1567" i="30"/>
  <c r="K1568" i="30"/>
  <c r="K1569" i="30"/>
  <c r="K1570" i="30"/>
  <c r="K1571" i="30"/>
  <c r="K1572" i="30"/>
  <c r="K1573" i="30"/>
  <c r="K1574" i="30"/>
  <c r="K1575" i="30"/>
  <c r="K1576" i="30"/>
  <c r="K1577" i="30"/>
  <c r="K1578" i="30"/>
  <c r="K1579" i="30"/>
  <c r="K1580" i="30"/>
  <c r="K1581" i="30"/>
  <c r="K1582" i="30"/>
  <c r="K1583" i="30"/>
  <c r="K1584" i="30"/>
  <c r="K1585" i="30"/>
  <c r="K1586" i="30"/>
  <c r="K1587" i="30"/>
  <c r="K1588" i="30"/>
  <c r="K1589" i="30"/>
  <c r="K1590" i="30"/>
  <c r="K1591" i="30"/>
  <c r="K1592" i="30"/>
  <c r="K1593" i="30"/>
  <c r="K1594" i="30"/>
  <c r="K1595" i="30"/>
  <c r="K1596" i="30"/>
  <c r="K1597" i="30"/>
  <c r="K1598" i="30"/>
  <c r="K1599" i="30"/>
  <c r="K1600" i="30"/>
  <c r="K1601" i="30"/>
  <c r="K1602" i="30"/>
  <c r="K1603" i="30"/>
  <c r="K1604" i="30"/>
  <c r="K1605" i="30"/>
  <c r="K1606" i="30"/>
  <c r="K1607" i="30"/>
  <c r="K1608" i="30"/>
  <c r="K1609" i="30"/>
  <c r="K1610" i="30"/>
  <c r="K1611" i="30"/>
  <c r="K1612" i="30"/>
  <c r="K1613" i="30"/>
  <c r="K1614" i="30"/>
  <c r="K1615" i="30"/>
  <c r="K1616" i="30"/>
  <c r="K1617" i="30"/>
  <c r="K1618" i="30"/>
  <c r="K1619" i="30"/>
  <c r="K1620" i="30"/>
  <c r="K1621" i="30"/>
  <c r="K1622" i="30"/>
  <c r="K1623" i="30"/>
  <c r="K1624" i="30"/>
  <c r="K1625" i="30"/>
  <c r="K1626" i="30"/>
  <c r="K1627" i="30"/>
  <c r="K1628" i="30"/>
  <c r="K1629" i="30"/>
  <c r="K1630" i="30"/>
  <c r="K1631" i="30"/>
  <c r="K1632" i="30"/>
  <c r="K1633" i="30"/>
  <c r="K1634" i="30"/>
  <c r="K1635" i="30"/>
  <c r="K1636" i="30"/>
  <c r="K1637" i="30"/>
  <c r="K1638" i="30"/>
  <c r="K1639" i="30"/>
  <c r="K1640" i="30"/>
  <c r="K1641" i="30"/>
  <c r="K1642" i="30"/>
  <c r="K1643" i="30"/>
  <c r="K1644" i="30"/>
  <c r="K1645" i="30"/>
  <c r="K1646" i="30"/>
  <c r="K1647" i="30"/>
  <c r="K1648" i="30"/>
  <c r="K1649" i="30"/>
  <c r="K1650" i="30"/>
  <c r="K1651" i="30"/>
  <c r="K1652" i="30"/>
  <c r="K1653" i="30"/>
  <c r="K1654" i="30"/>
  <c r="K1655" i="30"/>
  <c r="K1656" i="30"/>
  <c r="K1657" i="30"/>
  <c r="K1658" i="30"/>
  <c r="K1659" i="30"/>
  <c r="K1660" i="30"/>
  <c r="K1661" i="30"/>
  <c r="K1662" i="30"/>
  <c r="K1663" i="30"/>
  <c r="K1664" i="30"/>
  <c r="K1665" i="30"/>
  <c r="K1666" i="30"/>
  <c r="K1667" i="30"/>
  <c r="K1668" i="30"/>
  <c r="K1669" i="30"/>
  <c r="K1670" i="30"/>
  <c r="K1671" i="30"/>
  <c r="K1672" i="30"/>
  <c r="K1673" i="30"/>
  <c r="K1674" i="30"/>
  <c r="K1675" i="30"/>
  <c r="K1676" i="30"/>
  <c r="K1677" i="30"/>
  <c r="K1678" i="30"/>
  <c r="K1679" i="30"/>
  <c r="K1680" i="30"/>
  <c r="K1681" i="30"/>
  <c r="K1682" i="30"/>
  <c r="K1683" i="30"/>
  <c r="K1684" i="30"/>
  <c r="K1685" i="30"/>
  <c r="K1686" i="30"/>
  <c r="K1687" i="30"/>
  <c r="K1688" i="30"/>
  <c r="K1689" i="30"/>
  <c r="K1690" i="30"/>
  <c r="K1691" i="30"/>
  <c r="K1692" i="30"/>
  <c r="K1693" i="30"/>
  <c r="K1694" i="30"/>
  <c r="K1695" i="30"/>
  <c r="K1696" i="30"/>
  <c r="K1697" i="30"/>
  <c r="K1698" i="30"/>
  <c r="K1699" i="30"/>
  <c r="K1700" i="30"/>
  <c r="K1701" i="30"/>
  <c r="K1702" i="30"/>
  <c r="K1703" i="30"/>
  <c r="K1704" i="30"/>
  <c r="K1705" i="30"/>
  <c r="K1706" i="30"/>
  <c r="K1707" i="30"/>
  <c r="K1708" i="30"/>
  <c r="K1709" i="30"/>
  <c r="K1710" i="30"/>
  <c r="K1711" i="30"/>
  <c r="K1712" i="30"/>
  <c r="K1713" i="30"/>
  <c r="K1714" i="30"/>
  <c r="K1715" i="30"/>
  <c r="K1716" i="30"/>
  <c r="K1717" i="30"/>
  <c r="K1718" i="30"/>
  <c r="K1719" i="30"/>
  <c r="K1720" i="30"/>
  <c r="K1721" i="30"/>
  <c r="K1722" i="30"/>
  <c r="K1723" i="30"/>
  <c r="K1724" i="30"/>
  <c r="K1725" i="30"/>
  <c r="K1726" i="30"/>
  <c r="K1727" i="30"/>
  <c r="K1728" i="30"/>
  <c r="K1729" i="30"/>
  <c r="K1730" i="30"/>
  <c r="K1731" i="30"/>
  <c r="K1732" i="30"/>
  <c r="K1733" i="30"/>
  <c r="K1734" i="30"/>
  <c r="K1735" i="30"/>
  <c r="K1736" i="30"/>
  <c r="K1737" i="30"/>
  <c r="K1738" i="30"/>
  <c r="K1739" i="30"/>
  <c r="K1740" i="30"/>
  <c r="K1741" i="30"/>
  <c r="K1742" i="30"/>
  <c r="K1743" i="30"/>
  <c r="K1744" i="30"/>
  <c r="K1745" i="30"/>
  <c r="K1746" i="30"/>
  <c r="K1747" i="30"/>
  <c r="K1748" i="30"/>
  <c r="K1749" i="30"/>
  <c r="K1750" i="30"/>
  <c r="K1751" i="30"/>
  <c r="K1752" i="30"/>
  <c r="K1753" i="30"/>
  <c r="K1754" i="30"/>
  <c r="K1755" i="30"/>
  <c r="K1756" i="30"/>
  <c r="K1757" i="30"/>
  <c r="K1758" i="30"/>
  <c r="K1759" i="30"/>
  <c r="K1760" i="30"/>
  <c r="K1761" i="30"/>
  <c r="K1762" i="30"/>
  <c r="K1763" i="30"/>
  <c r="K1764" i="30"/>
  <c r="K1765" i="30"/>
  <c r="K1766" i="30"/>
  <c r="K1767" i="30"/>
  <c r="K1768" i="30"/>
  <c r="K1769" i="30"/>
  <c r="K1770" i="30"/>
  <c r="K1771" i="30"/>
  <c r="K1772" i="30"/>
  <c r="K1773" i="30"/>
  <c r="K1774" i="30"/>
  <c r="K1775" i="30"/>
  <c r="K1776" i="30"/>
  <c r="K1777" i="30"/>
  <c r="K1778" i="30"/>
  <c r="K1779" i="30"/>
  <c r="K1780" i="30"/>
  <c r="K1781" i="30"/>
  <c r="K1782" i="30"/>
  <c r="K1783" i="30"/>
  <c r="K1784" i="30"/>
  <c r="K1785" i="30"/>
  <c r="K1786" i="30"/>
  <c r="K1787" i="30"/>
  <c r="K1788" i="30"/>
  <c r="K1789" i="30"/>
  <c r="K1790" i="30"/>
  <c r="K1791" i="30"/>
  <c r="K1792" i="30"/>
  <c r="K1793" i="30"/>
  <c r="K1794" i="30"/>
  <c r="K1795" i="30"/>
  <c r="K1796" i="30"/>
  <c r="K1797" i="30"/>
  <c r="K1798" i="30"/>
  <c r="K1799" i="30"/>
  <c r="K1800" i="30"/>
  <c r="K1801" i="30"/>
  <c r="K1802" i="30"/>
  <c r="K1803" i="30"/>
  <c r="K1804" i="30"/>
  <c r="K1805" i="30"/>
  <c r="K1806" i="30"/>
  <c r="K1807" i="30"/>
  <c r="K1808" i="30"/>
  <c r="K1809" i="30"/>
  <c r="K1810" i="30"/>
  <c r="K1811" i="30"/>
  <c r="K1812" i="30"/>
  <c r="K1813" i="30"/>
  <c r="K1814" i="30"/>
  <c r="K1815" i="30"/>
  <c r="K1816" i="30"/>
  <c r="K1817" i="30"/>
  <c r="K1818" i="30"/>
  <c r="K1819" i="30"/>
  <c r="K1820" i="30"/>
  <c r="K1821" i="30"/>
  <c r="K1822" i="30"/>
  <c r="K1823" i="30"/>
  <c r="K1824" i="30"/>
  <c r="K1825" i="30"/>
  <c r="K1826" i="30"/>
  <c r="K1827" i="30"/>
  <c r="K1828" i="30"/>
  <c r="K1829" i="30"/>
  <c r="K1830" i="30"/>
  <c r="K1831" i="30"/>
  <c r="K1832" i="30"/>
  <c r="K1833" i="30"/>
  <c r="K1834" i="30"/>
  <c r="K1835" i="30"/>
  <c r="K1836" i="30"/>
  <c r="K1837" i="30"/>
  <c r="K1838" i="30"/>
  <c r="K1839" i="30"/>
  <c r="K1840" i="30"/>
  <c r="K1841" i="30"/>
  <c r="K1842" i="30"/>
  <c r="K1843" i="30"/>
  <c r="K1844" i="30"/>
  <c r="K1845" i="30"/>
  <c r="K1846" i="30"/>
  <c r="K1847" i="30"/>
  <c r="K1848" i="30"/>
  <c r="K1849" i="30"/>
  <c r="K1850" i="30"/>
  <c r="K1851" i="30"/>
  <c r="K1852" i="30"/>
  <c r="K1853" i="30"/>
  <c r="K1854" i="30"/>
  <c r="K1855" i="30"/>
  <c r="K1856" i="30"/>
  <c r="K1857" i="30"/>
  <c r="K1858" i="30"/>
  <c r="K1859" i="30"/>
  <c r="K1860" i="30"/>
  <c r="K1861" i="30"/>
  <c r="K1862" i="30"/>
  <c r="K1863" i="30"/>
  <c r="K1864" i="30"/>
  <c r="K1865" i="30"/>
  <c r="K1866" i="30"/>
  <c r="K1867" i="30"/>
  <c r="K1868" i="30"/>
  <c r="K1869" i="30"/>
  <c r="K1870" i="30"/>
  <c r="K1871" i="30"/>
  <c r="K1872" i="30"/>
  <c r="K1873" i="30"/>
  <c r="K1874" i="30"/>
  <c r="K1875" i="30"/>
  <c r="K1876" i="30"/>
  <c r="K1877" i="30"/>
  <c r="K1878" i="30"/>
  <c r="K1879" i="30"/>
  <c r="K1880" i="30"/>
  <c r="K1881" i="30"/>
  <c r="K1882" i="30"/>
  <c r="K1883" i="30"/>
  <c r="K1884" i="30"/>
  <c r="K1885" i="30"/>
  <c r="K1886" i="30"/>
  <c r="K1887" i="30"/>
  <c r="K1888" i="30"/>
  <c r="K1889" i="30"/>
  <c r="K1890" i="30"/>
  <c r="K1891" i="30"/>
  <c r="K1892" i="30"/>
  <c r="K1893" i="30"/>
  <c r="K1894" i="30"/>
  <c r="K1895" i="30"/>
  <c r="K1896" i="30"/>
  <c r="K1897" i="30"/>
  <c r="K1898" i="30"/>
  <c r="K1899" i="30"/>
  <c r="K1900" i="30"/>
  <c r="K1901" i="30"/>
  <c r="K1902" i="30"/>
  <c r="K1903" i="30"/>
  <c r="K1904" i="30"/>
  <c r="K1905" i="30"/>
  <c r="K1906" i="30"/>
  <c r="K1907" i="30"/>
  <c r="K1908" i="30"/>
  <c r="K1909" i="30"/>
  <c r="K1910" i="30"/>
  <c r="K1911" i="30"/>
  <c r="K1912" i="30"/>
  <c r="K1913" i="30"/>
  <c r="K1914" i="30"/>
  <c r="K1915" i="30"/>
  <c r="K1916" i="30"/>
  <c r="K1917" i="30"/>
  <c r="K1918" i="30"/>
  <c r="K1919" i="30"/>
  <c r="K1920" i="30"/>
  <c r="K1921" i="30"/>
  <c r="K1922" i="30"/>
  <c r="K1923" i="30"/>
  <c r="K1924" i="30"/>
  <c r="K1925" i="30"/>
  <c r="K1926" i="30"/>
  <c r="K1927" i="30"/>
  <c r="K1928" i="30"/>
  <c r="K1929" i="30"/>
  <c r="K1930" i="30"/>
  <c r="K1931" i="30"/>
  <c r="K1932" i="30"/>
  <c r="K1933" i="30"/>
  <c r="K1934" i="30"/>
  <c r="K1935" i="30"/>
  <c r="K1936" i="30"/>
  <c r="K1937" i="30"/>
  <c r="K1938" i="30"/>
  <c r="K1939" i="30"/>
  <c r="K1940" i="30"/>
  <c r="K1941" i="30"/>
  <c r="K1942" i="30"/>
  <c r="K1943" i="30"/>
  <c r="K1944" i="30"/>
  <c r="K1945" i="30"/>
  <c r="K1946" i="30"/>
  <c r="K1947" i="30"/>
  <c r="K1948" i="30"/>
  <c r="K1949" i="30"/>
  <c r="K1950" i="30"/>
  <c r="K1951" i="30"/>
  <c r="K1952" i="30"/>
  <c r="K1953" i="30"/>
  <c r="K1954" i="30"/>
  <c r="K1955" i="30"/>
  <c r="K1956" i="30"/>
  <c r="K1957" i="30"/>
  <c r="K1958" i="30"/>
  <c r="K1959" i="30"/>
  <c r="K1960" i="30"/>
  <c r="K1961" i="30"/>
  <c r="K1962" i="30"/>
  <c r="K1963" i="30"/>
  <c r="K1964" i="30"/>
  <c r="K1965" i="30"/>
  <c r="K1966" i="30"/>
  <c r="K1967" i="30"/>
  <c r="K1968" i="30"/>
  <c r="K1969" i="30"/>
  <c r="K1970" i="30"/>
  <c r="K1971" i="30"/>
  <c r="K1972" i="30"/>
  <c r="K1973" i="30"/>
  <c r="K1974" i="30"/>
  <c r="K1975" i="30"/>
  <c r="K1976" i="30"/>
  <c r="K1977" i="30"/>
  <c r="K1978" i="30"/>
  <c r="K1979" i="30"/>
  <c r="K1980" i="30"/>
  <c r="K1981" i="30"/>
  <c r="K1982" i="30"/>
  <c r="K1983" i="30"/>
  <c r="K1984" i="30"/>
  <c r="K1985" i="30"/>
  <c r="K1986" i="30"/>
  <c r="K1987" i="30"/>
  <c r="K1988" i="30"/>
  <c r="K1989" i="30"/>
  <c r="K1990" i="30"/>
  <c r="K1991" i="30"/>
  <c r="K1992" i="30"/>
  <c r="K1993" i="30"/>
  <c r="K1994" i="30"/>
  <c r="K1995" i="30"/>
  <c r="K1996" i="30"/>
  <c r="K1997" i="30"/>
  <c r="K1998" i="30"/>
  <c r="K1999" i="30"/>
  <c r="K2000" i="30"/>
  <c r="K2001" i="30"/>
  <c r="K2002" i="30"/>
  <c r="K2003" i="30"/>
  <c r="K2004" i="30"/>
  <c r="K2005" i="30"/>
  <c r="K2006" i="30"/>
  <c r="K2007" i="30"/>
  <c r="K2008" i="30"/>
  <c r="K2009" i="30"/>
  <c r="K2010" i="30"/>
  <c r="K2011" i="30"/>
  <c r="K2012" i="30"/>
  <c r="K2013" i="30"/>
  <c r="K2014" i="30"/>
  <c r="K2015" i="30"/>
  <c r="K2016" i="30"/>
  <c r="K2017" i="30"/>
  <c r="K2018" i="30"/>
  <c r="K2019" i="30"/>
  <c r="K2020" i="30"/>
  <c r="K2021" i="30"/>
  <c r="K2022" i="30"/>
  <c r="K2023" i="30"/>
  <c r="K2024" i="30"/>
  <c r="K2025" i="30"/>
  <c r="K2026" i="30"/>
  <c r="K2027" i="30"/>
  <c r="K2028" i="30"/>
  <c r="K2029" i="30"/>
  <c r="K2030" i="30"/>
  <c r="K2031" i="30"/>
  <c r="K2032" i="30"/>
  <c r="K2033" i="30"/>
  <c r="K2034" i="30"/>
  <c r="K2035" i="30"/>
  <c r="K2036" i="30"/>
  <c r="K2037" i="30"/>
  <c r="K2038" i="30"/>
  <c r="K2039" i="30"/>
  <c r="K2040" i="30"/>
  <c r="K2041" i="30"/>
  <c r="K2042" i="30"/>
  <c r="K2043" i="30"/>
  <c r="K2044" i="30"/>
  <c r="K2045" i="30"/>
  <c r="K2046" i="30"/>
  <c r="K2047" i="30"/>
  <c r="K2048" i="30"/>
  <c r="K2049" i="30"/>
  <c r="K2050" i="30"/>
  <c r="K2051" i="30"/>
  <c r="K2052" i="30"/>
  <c r="K2053" i="30"/>
  <c r="K2054" i="30"/>
  <c r="K2055" i="30"/>
  <c r="K2056" i="30"/>
  <c r="K2057" i="30"/>
  <c r="K2058" i="30"/>
  <c r="K2059" i="30"/>
  <c r="K2060" i="30"/>
  <c r="K2061" i="30"/>
  <c r="K2062" i="30"/>
  <c r="K2063" i="30"/>
  <c r="K2064" i="30"/>
  <c r="K2065" i="30"/>
  <c r="K2066" i="30"/>
  <c r="K2067" i="30"/>
  <c r="K2068" i="30"/>
  <c r="K2069" i="30"/>
  <c r="K2070" i="30"/>
  <c r="K2071" i="30"/>
  <c r="K2072" i="30"/>
  <c r="K2073" i="30"/>
  <c r="K2074" i="30"/>
  <c r="K2075" i="30"/>
  <c r="K2076" i="30"/>
  <c r="K2077" i="30"/>
  <c r="K2078" i="30"/>
  <c r="K2079" i="30"/>
  <c r="K2080" i="30"/>
  <c r="K2081" i="30"/>
  <c r="K2082" i="30"/>
  <c r="K2083" i="30"/>
  <c r="K2084" i="30"/>
  <c r="K2085" i="30"/>
  <c r="K2086" i="30"/>
  <c r="K2087" i="30"/>
  <c r="K2088" i="30"/>
  <c r="K2089" i="30"/>
  <c r="K2090" i="30"/>
  <c r="K2091" i="30"/>
  <c r="K2092" i="30"/>
  <c r="K2093" i="30"/>
  <c r="K2094" i="30"/>
  <c r="K2095" i="30"/>
  <c r="K2096" i="30"/>
  <c r="K2097" i="30"/>
  <c r="K2098" i="30"/>
  <c r="K2099" i="30"/>
  <c r="K2100" i="30"/>
  <c r="K2101" i="30"/>
  <c r="K2102" i="30"/>
  <c r="K2103" i="30"/>
  <c r="K2104" i="30"/>
  <c r="K2105" i="30"/>
  <c r="K2106" i="30"/>
  <c r="K2107" i="30"/>
  <c r="K2108" i="30"/>
  <c r="K2109" i="30"/>
  <c r="K2110" i="30"/>
  <c r="K2111" i="30"/>
  <c r="K2112" i="30"/>
  <c r="K2113" i="30"/>
  <c r="K2114" i="30"/>
  <c r="K2115" i="30"/>
  <c r="K2116" i="30"/>
  <c r="K2117" i="30"/>
  <c r="K2118" i="30"/>
  <c r="K2119" i="30"/>
  <c r="K2120" i="30"/>
  <c r="K2121" i="30"/>
  <c r="K2122" i="30"/>
  <c r="K2123" i="30"/>
  <c r="K2124" i="30"/>
  <c r="K2125" i="30"/>
  <c r="K2126" i="30"/>
  <c r="K2127" i="30"/>
  <c r="K2128" i="30"/>
  <c r="K2129" i="30"/>
  <c r="K2130" i="30"/>
  <c r="K2131" i="30"/>
  <c r="K2132" i="30"/>
  <c r="K2133" i="30"/>
  <c r="K2134" i="30"/>
  <c r="K2135" i="30"/>
  <c r="K2136" i="30"/>
  <c r="K2137" i="30"/>
  <c r="K2138" i="30"/>
  <c r="K2139" i="30"/>
  <c r="K2140" i="30"/>
  <c r="K2141" i="30"/>
  <c r="K2142" i="30"/>
  <c r="K2143" i="30"/>
  <c r="K2144" i="30"/>
  <c r="K2145" i="30"/>
  <c r="K2146" i="30"/>
  <c r="K2147" i="30"/>
  <c r="K2148" i="30"/>
  <c r="K2149" i="30"/>
  <c r="K2150" i="30"/>
  <c r="K2151" i="30"/>
  <c r="K2152" i="30"/>
  <c r="K2153" i="30"/>
  <c r="K2154" i="30"/>
  <c r="K2155" i="30"/>
  <c r="K2156" i="30"/>
  <c r="K2157" i="30"/>
  <c r="K2158" i="30"/>
  <c r="K2159" i="30"/>
  <c r="K2160" i="30"/>
  <c r="K2161" i="30"/>
  <c r="K2162" i="30"/>
  <c r="K2163" i="30"/>
  <c r="K2164" i="30"/>
  <c r="K2165" i="30"/>
  <c r="K2166" i="30"/>
  <c r="K2167" i="30"/>
  <c r="K2168" i="30"/>
  <c r="K2169" i="30"/>
  <c r="K2170" i="30"/>
  <c r="K2171" i="30"/>
  <c r="K2172" i="30"/>
  <c r="K2173" i="30"/>
  <c r="K2174" i="30"/>
  <c r="K2175" i="30"/>
  <c r="K2176" i="30"/>
  <c r="K2177" i="30"/>
  <c r="K2178" i="30"/>
  <c r="K2179" i="30"/>
  <c r="K2180" i="30"/>
  <c r="K2181" i="30"/>
  <c r="K2182" i="30"/>
  <c r="K2183" i="30"/>
  <c r="K2184" i="30"/>
  <c r="K2185" i="30"/>
  <c r="K2186" i="30"/>
  <c r="K2187" i="30"/>
  <c r="K2188" i="30"/>
  <c r="K2189" i="30"/>
  <c r="K2190" i="30"/>
  <c r="K2191" i="30"/>
  <c r="K2192" i="30"/>
  <c r="K2193" i="30"/>
  <c r="K2194" i="30"/>
  <c r="K2195" i="30"/>
  <c r="K2196" i="30"/>
  <c r="K2197" i="30"/>
  <c r="K2198" i="30"/>
  <c r="K2199" i="30"/>
  <c r="K2200" i="30"/>
  <c r="K2201" i="30"/>
  <c r="K2202" i="30"/>
  <c r="K2203" i="30"/>
  <c r="K2204" i="30"/>
  <c r="K2205" i="30"/>
  <c r="K2206" i="30"/>
  <c r="K2207" i="30"/>
  <c r="K2208" i="30"/>
  <c r="K2209" i="30"/>
  <c r="K2210" i="30"/>
  <c r="K2211" i="30"/>
  <c r="K2212" i="30"/>
  <c r="K2213" i="30"/>
  <c r="K2214" i="30"/>
  <c r="K2215" i="30"/>
  <c r="K2216" i="30"/>
  <c r="K2217" i="30"/>
  <c r="K2218" i="30"/>
  <c r="K2219" i="30"/>
  <c r="K2220" i="30"/>
  <c r="K2221" i="30"/>
  <c r="K2222" i="30"/>
  <c r="K2223" i="30"/>
  <c r="K2224" i="30"/>
  <c r="K2225" i="30"/>
  <c r="K2226" i="30"/>
  <c r="K2227" i="30"/>
  <c r="K2228" i="30"/>
  <c r="K2229" i="30"/>
  <c r="K2230" i="30"/>
  <c r="K2231" i="30"/>
  <c r="K2232" i="30"/>
  <c r="K2233" i="30"/>
  <c r="K2234" i="30"/>
  <c r="K2235" i="30"/>
  <c r="K2236" i="30"/>
  <c r="K2237" i="30"/>
  <c r="K2238" i="30"/>
  <c r="K2239" i="30"/>
  <c r="K2240" i="30"/>
  <c r="K2241" i="30"/>
  <c r="K2242" i="30"/>
  <c r="K2243" i="30"/>
  <c r="K2244" i="30"/>
  <c r="K2245" i="30"/>
  <c r="K2246" i="30"/>
  <c r="K2247" i="30"/>
  <c r="K2248" i="30"/>
  <c r="K2249" i="30"/>
  <c r="K2250" i="30"/>
  <c r="K2251" i="30"/>
  <c r="K2252" i="30"/>
  <c r="K2253" i="30"/>
  <c r="K2254" i="30"/>
  <c r="K2255" i="30"/>
  <c r="K2256" i="30"/>
  <c r="K2257" i="30"/>
  <c r="K2258" i="30"/>
  <c r="K2259" i="30"/>
  <c r="K2260" i="30"/>
  <c r="K2261" i="30"/>
  <c r="K2262" i="30"/>
  <c r="K2263" i="30"/>
  <c r="K2264" i="30"/>
  <c r="K2265" i="30"/>
  <c r="K2266" i="30"/>
  <c r="K2267" i="30"/>
  <c r="K2268" i="30"/>
  <c r="K2269" i="30"/>
  <c r="K2270" i="30"/>
  <c r="K2271" i="30"/>
  <c r="K2272" i="30"/>
  <c r="K2273" i="30"/>
  <c r="K2274" i="30"/>
  <c r="K2275" i="30"/>
  <c r="K2276" i="30"/>
  <c r="K2277" i="30"/>
  <c r="K2278" i="30"/>
  <c r="K2279" i="30"/>
  <c r="K2280" i="30"/>
  <c r="K2281" i="30"/>
  <c r="K2282" i="30"/>
  <c r="K2283" i="30"/>
  <c r="K2284" i="30"/>
  <c r="K2285" i="30"/>
  <c r="K2286" i="30"/>
  <c r="K2287" i="30"/>
  <c r="K2288" i="30"/>
  <c r="K2289" i="30"/>
  <c r="K2290" i="30"/>
  <c r="K2291" i="30"/>
  <c r="K2292" i="30"/>
  <c r="K2293" i="30"/>
  <c r="K2294" i="30"/>
  <c r="K2295" i="30"/>
  <c r="K2296" i="30"/>
  <c r="K2297" i="30"/>
  <c r="K2298" i="30"/>
  <c r="K2299" i="30"/>
  <c r="K2300" i="30"/>
  <c r="K2301" i="30"/>
  <c r="K2302" i="30"/>
  <c r="K2303" i="30"/>
  <c r="K2304" i="30"/>
  <c r="K2305" i="30"/>
  <c r="K2306" i="30"/>
  <c r="K2307" i="30"/>
  <c r="K2308" i="30"/>
  <c r="K2309" i="30"/>
  <c r="K2310" i="30"/>
  <c r="K2311" i="30"/>
  <c r="K2312" i="30"/>
  <c r="K2313" i="30"/>
  <c r="K2314" i="30"/>
  <c r="K2315" i="30"/>
  <c r="K2316" i="30"/>
  <c r="K2317" i="30"/>
  <c r="K2318" i="30"/>
  <c r="K2319" i="30"/>
  <c r="K2320" i="30"/>
  <c r="K2321" i="30"/>
  <c r="K2322" i="30"/>
  <c r="K2323" i="30"/>
  <c r="K2324" i="30"/>
  <c r="K2325" i="30"/>
  <c r="K2326" i="30"/>
  <c r="K2327" i="30"/>
  <c r="K2328" i="30"/>
  <c r="K2329" i="30"/>
  <c r="K2330" i="30"/>
  <c r="K2331" i="30"/>
  <c r="K2332" i="30"/>
  <c r="K2333" i="30"/>
  <c r="K2334" i="30"/>
  <c r="K2335" i="30"/>
  <c r="K2336" i="30"/>
  <c r="K2337" i="30"/>
  <c r="K2338" i="30"/>
  <c r="K2339" i="30"/>
  <c r="K2340" i="30"/>
  <c r="K2341" i="30"/>
  <c r="K2342" i="30"/>
  <c r="K2343" i="30"/>
  <c r="K2344" i="30"/>
  <c r="K2345" i="30"/>
  <c r="K2346" i="30"/>
  <c r="K2347" i="30"/>
  <c r="K2348" i="30"/>
  <c r="K2349" i="30"/>
  <c r="K2350" i="30"/>
  <c r="K2351" i="30"/>
  <c r="K2352" i="30"/>
  <c r="K2353" i="30"/>
  <c r="K2354" i="30"/>
  <c r="K2355" i="30"/>
  <c r="K2356" i="30"/>
  <c r="K2357" i="30"/>
  <c r="K2358" i="30"/>
  <c r="K2359" i="30"/>
  <c r="K2360" i="30"/>
  <c r="K2361" i="30"/>
  <c r="K2362" i="30"/>
  <c r="K2363" i="30"/>
  <c r="K2364" i="30"/>
  <c r="K2365" i="30"/>
  <c r="K2366" i="30"/>
  <c r="K2367" i="30"/>
  <c r="K2368" i="30"/>
  <c r="K2369" i="30"/>
  <c r="K2370" i="30"/>
  <c r="K2371" i="30"/>
  <c r="K2372" i="30"/>
  <c r="K2373" i="30"/>
  <c r="K2374" i="30"/>
  <c r="K2375" i="30"/>
  <c r="K2376" i="30"/>
  <c r="K2377" i="30"/>
  <c r="K2378" i="30"/>
  <c r="K2379" i="30"/>
  <c r="K2380" i="30"/>
  <c r="K2381" i="30"/>
  <c r="K2382" i="30"/>
  <c r="K2383" i="30"/>
  <c r="K2384" i="30"/>
  <c r="K2385" i="30"/>
  <c r="K2386" i="30"/>
  <c r="K2387" i="30"/>
  <c r="K2388" i="30"/>
  <c r="K2389" i="30"/>
  <c r="K2390" i="30"/>
  <c r="K2391" i="30"/>
  <c r="K2392" i="30"/>
  <c r="K2393" i="30"/>
  <c r="K2394" i="30"/>
  <c r="K2395" i="30"/>
  <c r="K2396" i="30"/>
  <c r="K2397" i="30"/>
  <c r="K2398" i="30"/>
  <c r="K2399" i="30"/>
  <c r="K2400" i="30"/>
  <c r="K2401" i="30"/>
  <c r="K2402" i="30"/>
  <c r="K2403" i="30"/>
  <c r="K2404" i="30"/>
  <c r="K2405" i="30"/>
  <c r="K2406" i="30"/>
  <c r="K2407" i="30"/>
  <c r="K2408" i="30"/>
  <c r="K2409" i="30"/>
  <c r="K2410" i="30"/>
  <c r="K2411" i="30"/>
  <c r="K2412" i="30"/>
  <c r="K2413" i="30"/>
  <c r="K2414" i="30"/>
  <c r="K2415" i="30"/>
  <c r="K2416" i="30"/>
  <c r="K2417" i="30"/>
  <c r="K2418" i="30"/>
  <c r="K2419" i="30"/>
  <c r="K2420" i="30"/>
  <c r="K2421" i="30"/>
  <c r="K2422" i="30"/>
  <c r="K2423" i="30"/>
  <c r="K2424" i="30"/>
  <c r="K2425" i="30"/>
  <c r="K2426" i="30"/>
  <c r="K2427" i="30"/>
  <c r="K2428" i="30"/>
  <c r="K2429" i="30"/>
  <c r="K2430" i="30"/>
  <c r="K2431" i="30"/>
  <c r="K2432" i="30"/>
  <c r="K2433" i="30"/>
  <c r="K2434" i="30"/>
  <c r="K2435" i="30"/>
  <c r="K2436" i="30"/>
  <c r="K2437" i="30"/>
  <c r="K2438" i="30"/>
  <c r="K2439" i="30"/>
  <c r="K2440" i="30"/>
  <c r="K2441" i="30"/>
  <c r="K2442" i="30"/>
  <c r="K2443" i="30"/>
  <c r="K2444" i="30"/>
  <c r="K2445" i="30"/>
  <c r="K2446" i="30"/>
  <c r="K2447" i="30"/>
  <c r="K2448" i="30"/>
  <c r="K2449" i="30"/>
  <c r="K2450" i="30"/>
  <c r="K2451" i="30"/>
  <c r="K2452" i="30"/>
  <c r="K2453" i="30"/>
  <c r="K2454" i="30"/>
  <c r="K2455" i="30"/>
  <c r="K2456" i="30"/>
  <c r="K2457" i="30"/>
  <c r="K2458" i="30"/>
  <c r="K2459" i="30"/>
  <c r="K2460" i="30"/>
  <c r="K2461" i="30"/>
  <c r="K2462" i="30"/>
  <c r="K2463" i="30"/>
  <c r="K2464" i="30"/>
  <c r="K2465" i="30"/>
  <c r="K2466" i="30"/>
  <c r="K2467" i="30"/>
  <c r="K2468" i="30"/>
  <c r="K2469" i="30"/>
  <c r="K2470" i="30"/>
  <c r="K2471" i="30"/>
  <c r="K2472" i="30"/>
  <c r="K2473" i="30"/>
  <c r="K2474" i="30"/>
  <c r="K2475" i="30"/>
  <c r="K2476" i="30"/>
  <c r="K2477" i="30"/>
  <c r="K2478" i="30"/>
  <c r="K2479" i="30"/>
  <c r="K2480" i="30"/>
  <c r="K2481" i="30"/>
  <c r="K2482" i="30"/>
  <c r="K2483" i="30"/>
  <c r="K2484" i="30"/>
  <c r="K2485" i="30"/>
  <c r="K2486" i="30"/>
  <c r="K2487" i="30"/>
  <c r="K2488" i="30"/>
  <c r="K2489" i="30"/>
  <c r="K2490" i="30"/>
  <c r="K2491" i="30"/>
  <c r="K2492" i="30"/>
  <c r="K2493" i="30"/>
  <c r="K2494" i="30"/>
  <c r="K2495" i="30"/>
  <c r="K2496" i="30"/>
  <c r="K2497" i="30"/>
  <c r="K2498" i="30"/>
  <c r="K2499" i="30"/>
  <c r="K2500" i="30"/>
  <c r="K2501" i="30"/>
  <c r="K2502" i="30"/>
  <c r="K2503" i="30"/>
  <c r="K2504" i="30"/>
  <c r="K2505" i="30"/>
  <c r="K2506" i="30"/>
  <c r="K2507" i="30"/>
  <c r="K2508" i="30"/>
  <c r="K2509" i="30"/>
  <c r="K2510" i="30"/>
  <c r="K2511" i="30"/>
  <c r="K2512" i="30"/>
  <c r="K2513" i="30"/>
  <c r="K2514" i="30"/>
  <c r="K2515" i="30"/>
  <c r="K2516" i="30"/>
  <c r="K2517" i="30"/>
  <c r="K2518" i="30"/>
  <c r="K2519" i="30"/>
  <c r="K2520" i="30"/>
  <c r="K2521" i="30"/>
  <c r="K2522" i="30"/>
  <c r="K2523" i="30"/>
  <c r="K2524" i="30"/>
  <c r="K2525" i="30"/>
  <c r="K2526" i="30"/>
  <c r="K2527" i="30"/>
  <c r="K2528" i="30"/>
  <c r="K2529" i="30"/>
  <c r="K2530" i="30"/>
  <c r="K2531" i="30"/>
  <c r="K2532" i="30"/>
  <c r="K2533" i="30"/>
  <c r="K2534" i="30"/>
  <c r="K2535" i="30"/>
  <c r="K2536" i="30"/>
  <c r="K2537" i="30"/>
  <c r="K2538" i="30"/>
  <c r="K2539" i="30"/>
  <c r="K2540" i="30"/>
  <c r="K2541" i="30"/>
  <c r="K2542" i="30"/>
  <c r="K2543" i="30"/>
  <c r="K2544" i="30"/>
  <c r="K2545" i="30"/>
  <c r="K2546" i="30"/>
  <c r="K2547" i="30"/>
  <c r="K2548" i="30"/>
  <c r="K2549" i="30"/>
  <c r="K2550" i="30"/>
  <c r="K2551" i="30"/>
  <c r="K2552" i="30"/>
  <c r="K2553" i="30"/>
  <c r="K2554" i="30"/>
  <c r="K2555" i="30"/>
  <c r="K2556" i="30"/>
  <c r="K2557" i="30"/>
  <c r="K2558" i="30"/>
  <c r="K2559" i="30"/>
  <c r="K2560" i="30"/>
  <c r="K2561" i="30"/>
  <c r="K2562" i="30"/>
  <c r="K2563" i="30"/>
  <c r="K2564" i="30"/>
  <c r="K2565" i="30"/>
  <c r="K2566" i="30"/>
  <c r="K2567" i="30"/>
  <c r="K2568" i="30"/>
  <c r="K2569" i="30"/>
  <c r="K2570" i="30"/>
  <c r="K2571" i="30"/>
  <c r="K2572" i="30"/>
  <c r="K2573" i="30"/>
  <c r="K2574" i="30"/>
  <c r="K2575" i="30"/>
  <c r="K2576" i="30"/>
  <c r="K2577" i="30"/>
  <c r="K2578" i="30"/>
  <c r="K2579" i="30"/>
  <c r="K2580" i="30"/>
  <c r="K2581" i="30"/>
  <c r="K2582" i="30"/>
  <c r="K2583" i="30"/>
  <c r="K2584" i="30"/>
  <c r="K2585" i="30"/>
  <c r="K2586" i="30"/>
  <c r="K2587" i="30"/>
  <c r="K2588" i="30"/>
  <c r="K2589" i="30"/>
  <c r="K2590" i="30"/>
  <c r="K2591" i="30"/>
  <c r="K2592" i="30"/>
  <c r="K2593" i="30"/>
  <c r="K2594" i="30"/>
  <c r="K2595" i="30"/>
  <c r="K2596" i="30"/>
  <c r="K2597" i="30"/>
  <c r="K2598" i="30"/>
  <c r="K2599" i="30"/>
  <c r="K2600" i="30"/>
  <c r="K2601" i="30"/>
  <c r="K2602" i="30"/>
  <c r="K2603" i="30"/>
  <c r="K2604" i="30"/>
  <c r="K2605" i="30"/>
  <c r="K2606" i="30"/>
  <c r="K2607" i="30"/>
  <c r="K2608" i="30"/>
  <c r="K2609" i="30"/>
  <c r="K2610" i="30"/>
  <c r="K2611" i="30"/>
  <c r="K2612" i="30"/>
  <c r="K2613" i="30"/>
  <c r="K2614" i="30"/>
  <c r="K2615" i="30"/>
  <c r="K2616" i="30"/>
  <c r="K2617" i="30"/>
  <c r="K2618" i="30"/>
  <c r="K2619" i="30"/>
  <c r="K2620" i="30"/>
  <c r="K2621" i="30"/>
  <c r="K2622" i="30"/>
  <c r="K2623" i="30"/>
  <c r="K2624" i="30"/>
  <c r="K2625" i="30"/>
  <c r="K2626" i="30"/>
  <c r="K2627" i="30"/>
  <c r="K2628" i="30"/>
  <c r="K2629" i="30"/>
  <c r="K2630" i="30"/>
  <c r="K2631" i="30"/>
  <c r="K2632" i="30"/>
  <c r="K2633" i="30"/>
  <c r="K2634" i="30"/>
  <c r="K2635" i="30"/>
  <c r="K2636" i="30"/>
  <c r="K2637" i="30"/>
  <c r="K2638" i="30"/>
  <c r="K2639" i="30"/>
  <c r="K2640" i="30"/>
  <c r="K2641" i="30"/>
  <c r="K2642" i="30"/>
  <c r="K2643" i="30"/>
  <c r="K2644" i="30"/>
  <c r="K2645" i="30"/>
  <c r="K2646" i="30"/>
  <c r="K2647" i="30"/>
  <c r="K2648" i="30"/>
  <c r="K2649" i="30"/>
  <c r="K2650" i="30"/>
  <c r="K2651" i="30"/>
  <c r="K2652" i="30"/>
  <c r="K2653" i="30"/>
  <c r="K2654" i="30"/>
  <c r="K2655" i="30"/>
  <c r="K2656" i="30"/>
  <c r="K2657" i="30"/>
  <c r="K2658" i="30"/>
  <c r="K2659" i="30"/>
  <c r="K2660" i="30"/>
  <c r="K2661" i="30"/>
  <c r="K2662" i="30"/>
  <c r="K2663" i="30"/>
  <c r="K2664" i="30"/>
  <c r="K2665" i="30"/>
  <c r="K2666" i="30"/>
  <c r="K2667" i="30"/>
  <c r="K2668" i="30"/>
  <c r="K2669" i="30"/>
  <c r="K2670" i="30"/>
  <c r="K2671" i="30"/>
  <c r="K2672" i="30"/>
  <c r="K2673" i="30"/>
  <c r="K2674" i="30"/>
  <c r="K2675" i="30"/>
  <c r="K2676" i="30"/>
  <c r="K2677" i="30"/>
  <c r="K2678" i="30"/>
  <c r="K2679" i="30"/>
  <c r="K2680" i="30"/>
  <c r="K2681" i="30"/>
  <c r="K2682" i="30"/>
  <c r="K2683" i="30"/>
  <c r="K2684" i="30"/>
  <c r="K2685" i="30"/>
  <c r="K2686" i="30"/>
  <c r="K2687" i="30"/>
  <c r="K2688" i="30"/>
  <c r="K2689" i="30"/>
  <c r="K2690" i="30"/>
  <c r="K2691" i="30"/>
  <c r="K2692" i="30"/>
  <c r="K2693" i="30"/>
  <c r="K2694" i="30"/>
  <c r="K2695" i="30"/>
  <c r="K2696" i="30"/>
  <c r="K2697" i="30"/>
  <c r="K2698" i="30"/>
  <c r="K2699" i="30"/>
  <c r="K2700" i="30"/>
  <c r="K2701" i="30"/>
  <c r="K2702" i="30"/>
  <c r="K2703" i="30"/>
  <c r="K2704" i="30"/>
  <c r="K2705" i="30"/>
  <c r="K2706" i="30"/>
  <c r="K2707" i="30"/>
  <c r="K2708" i="30"/>
  <c r="K2709" i="30"/>
  <c r="K2710" i="30"/>
  <c r="K2711" i="30"/>
  <c r="K2712" i="30"/>
  <c r="K2713" i="30"/>
  <c r="K2714" i="30"/>
  <c r="K2715" i="30"/>
  <c r="K2716" i="30"/>
  <c r="K2717" i="30"/>
  <c r="K2718" i="30"/>
  <c r="K2719" i="30"/>
  <c r="K2720" i="30"/>
  <c r="K2721" i="30"/>
  <c r="K2722" i="30"/>
  <c r="K2723" i="30"/>
  <c r="K2724" i="30"/>
  <c r="K2725" i="30"/>
  <c r="K2726" i="30"/>
  <c r="K2727" i="30"/>
  <c r="K2728" i="30"/>
  <c r="K2729" i="30"/>
  <c r="K2730" i="30"/>
  <c r="K2731" i="30"/>
  <c r="K2732" i="30"/>
  <c r="K2733" i="30"/>
  <c r="K2734" i="30"/>
  <c r="K2735" i="30"/>
  <c r="K2736" i="30"/>
  <c r="K2737" i="30"/>
  <c r="K2738" i="30"/>
  <c r="K2739" i="30"/>
  <c r="K2740" i="30"/>
  <c r="K2741" i="30"/>
  <c r="K2742" i="30"/>
  <c r="K2743" i="30"/>
  <c r="K2744" i="30"/>
  <c r="K2745" i="30"/>
  <c r="K2746" i="30"/>
  <c r="K2747" i="30"/>
  <c r="K2748" i="30"/>
  <c r="K2749" i="30"/>
  <c r="K2750" i="30"/>
  <c r="K2751" i="30"/>
  <c r="K2752" i="30"/>
  <c r="K2753" i="30"/>
  <c r="K2754" i="30"/>
  <c r="K2755" i="30"/>
  <c r="K2756" i="30"/>
  <c r="K2757" i="30"/>
  <c r="K2758" i="30"/>
  <c r="K2759" i="30"/>
  <c r="K2760" i="30"/>
  <c r="K2761" i="30"/>
  <c r="K2762" i="30"/>
  <c r="K2763" i="30"/>
  <c r="K2764" i="30"/>
  <c r="K2765" i="30"/>
  <c r="K2766" i="30"/>
  <c r="K2767" i="30"/>
  <c r="K2768" i="30"/>
  <c r="K2769" i="30"/>
  <c r="K2770" i="30"/>
  <c r="K2771" i="30"/>
  <c r="K2772" i="30"/>
  <c r="K2773" i="30"/>
  <c r="K2774" i="30"/>
  <c r="K2775" i="30"/>
  <c r="K2776" i="30"/>
  <c r="K2777" i="30"/>
  <c r="K2778" i="30"/>
  <c r="K2779" i="30"/>
  <c r="K2780" i="30"/>
  <c r="K2781" i="30"/>
  <c r="K2782" i="30"/>
  <c r="K2783" i="30"/>
  <c r="K2784" i="30"/>
  <c r="K2785" i="30"/>
  <c r="K2786" i="30"/>
  <c r="K2787" i="30"/>
  <c r="K2788" i="30"/>
  <c r="K2789" i="30"/>
  <c r="K2790" i="30"/>
  <c r="K2791" i="30"/>
  <c r="K2792" i="30"/>
  <c r="K2793" i="30"/>
  <c r="K2794" i="30"/>
  <c r="K2795" i="30"/>
  <c r="K2796" i="30"/>
  <c r="K2797" i="30"/>
  <c r="K2798" i="30"/>
  <c r="K2799" i="30"/>
  <c r="K2800" i="30"/>
  <c r="K2801" i="30"/>
  <c r="K2802" i="30"/>
  <c r="K2803" i="30"/>
  <c r="K2804" i="30"/>
  <c r="K2805" i="30"/>
  <c r="K2806" i="30"/>
  <c r="K2807" i="30"/>
  <c r="K2808" i="30"/>
  <c r="K2809" i="30"/>
  <c r="K2810" i="30"/>
  <c r="K2811" i="30"/>
  <c r="K2812" i="30"/>
  <c r="K2813" i="30"/>
  <c r="K2814" i="30"/>
  <c r="K2815" i="30"/>
  <c r="K2816" i="30"/>
  <c r="K2817" i="30"/>
  <c r="K2818" i="30"/>
  <c r="K2819" i="30"/>
  <c r="K2820" i="30"/>
  <c r="K2821" i="30"/>
  <c r="K2822" i="30"/>
  <c r="K2823" i="30"/>
  <c r="K2824" i="30"/>
  <c r="K2825" i="30"/>
  <c r="K2826" i="30"/>
  <c r="K2827" i="30"/>
  <c r="K2828" i="30"/>
  <c r="K2829" i="30"/>
  <c r="K2830" i="30"/>
  <c r="K2831" i="30"/>
  <c r="K2832" i="30"/>
  <c r="K2833" i="30"/>
  <c r="K2834" i="30"/>
  <c r="K2835" i="30"/>
  <c r="K2836" i="30"/>
  <c r="K2837" i="30"/>
  <c r="K2838" i="30"/>
  <c r="K2839" i="30"/>
  <c r="K2840" i="30"/>
  <c r="K2841" i="30"/>
  <c r="K2842" i="30"/>
  <c r="K2843" i="30"/>
  <c r="K2844" i="30"/>
  <c r="K2845" i="30"/>
  <c r="K2846" i="30"/>
  <c r="K2847" i="30"/>
  <c r="K2848" i="30"/>
  <c r="K2849" i="30"/>
  <c r="K2850" i="30"/>
  <c r="K2851" i="30"/>
  <c r="K2852" i="30"/>
  <c r="K2853" i="30"/>
  <c r="K2854" i="30"/>
  <c r="K2855" i="30"/>
  <c r="K2856" i="30"/>
  <c r="K2857" i="30"/>
  <c r="K2858" i="30"/>
  <c r="K2859" i="30"/>
  <c r="K2860" i="30"/>
  <c r="K2861" i="30"/>
  <c r="K2862" i="30"/>
  <c r="K2863" i="30"/>
  <c r="K2864" i="30"/>
  <c r="K2865" i="30"/>
  <c r="K2866" i="30"/>
  <c r="K2867" i="30"/>
  <c r="K2868" i="30"/>
  <c r="K2869" i="30"/>
  <c r="K2870" i="30"/>
  <c r="K2871" i="30"/>
  <c r="K2872" i="30"/>
  <c r="K2873" i="30"/>
  <c r="K2874" i="30"/>
  <c r="K2875" i="30"/>
  <c r="K2876" i="30"/>
  <c r="K2877" i="30"/>
  <c r="K2878" i="30"/>
  <c r="K2879" i="30"/>
  <c r="K2880" i="30"/>
  <c r="K2881" i="30"/>
  <c r="K2882" i="30"/>
  <c r="K2883" i="30"/>
  <c r="K2884" i="30"/>
  <c r="K2885" i="30"/>
  <c r="K2886" i="30"/>
  <c r="K2887" i="30"/>
  <c r="K2888" i="30"/>
  <c r="K2889" i="30"/>
  <c r="K2890" i="30"/>
  <c r="K2891" i="30"/>
  <c r="K2892" i="30"/>
  <c r="K2893" i="30"/>
  <c r="K2894" i="30"/>
  <c r="K2895" i="30"/>
  <c r="K2896" i="30"/>
  <c r="K2897" i="30"/>
  <c r="K2898" i="30"/>
  <c r="K2899" i="30"/>
  <c r="K2900" i="30"/>
  <c r="K2901" i="30"/>
  <c r="K2902" i="30"/>
  <c r="K2903" i="30"/>
  <c r="K2904" i="30"/>
  <c r="K2905" i="30"/>
  <c r="K2906" i="30"/>
  <c r="K2907" i="30"/>
  <c r="K2908" i="30"/>
  <c r="K2909" i="30"/>
  <c r="K2910" i="30"/>
  <c r="K2911" i="30"/>
  <c r="K2912" i="30"/>
  <c r="K2913" i="30"/>
  <c r="K2914" i="30"/>
  <c r="K2915" i="30"/>
  <c r="K2916" i="30"/>
  <c r="K2917" i="30"/>
  <c r="K2918" i="30"/>
  <c r="K2919" i="30"/>
  <c r="K2920" i="30"/>
  <c r="K2921" i="30"/>
  <c r="K2922" i="30"/>
  <c r="K2923" i="30"/>
  <c r="K2924" i="30"/>
  <c r="K2925" i="30"/>
  <c r="K2926" i="30"/>
  <c r="K2927" i="30"/>
  <c r="K2928" i="30"/>
  <c r="K2929" i="30"/>
  <c r="K2930" i="30"/>
  <c r="K2931" i="30"/>
  <c r="K2932" i="30"/>
  <c r="K2933" i="30"/>
  <c r="K2934" i="30"/>
  <c r="K2935" i="30"/>
  <c r="K2936" i="30"/>
  <c r="K2937" i="30"/>
  <c r="K2938" i="30"/>
  <c r="K2939" i="30"/>
  <c r="K2940" i="30"/>
  <c r="K2941" i="30"/>
  <c r="K2942" i="30"/>
  <c r="K2943" i="30"/>
  <c r="K2944" i="30"/>
  <c r="K2945" i="30"/>
  <c r="K2946" i="30"/>
  <c r="K2947" i="30"/>
  <c r="K2948" i="30"/>
  <c r="K2949" i="30"/>
  <c r="K2950" i="30"/>
  <c r="K2951" i="30"/>
  <c r="K2952" i="30"/>
  <c r="K2953" i="30"/>
  <c r="K2954" i="30"/>
  <c r="K2955" i="30"/>
  <c r="K2956" i="30"/>
  <c r="K2957" i="30"/>
  <c r="K2958" i="30"/>
  <c r="K2959" i="30"/>
  <c r="K2960" i="30"/>
  <c r="K2961" i="30"/>
  <c r="K2962" i="30"/>
  <c r="K2963" i="30"/>
  <c r="K2964" i="30"/>
  <c r="K2965" i="30"/>
  <c r="K2966" i="30"/>
  <c r="K2967" i="30"/>
  <c r="K2968" i="30"/>
  <c r="K2969" i="30"/>
  <c r="K2970" i="30"/>
  <c r="K2971" i="30"/>
  <c r="K2972" i="30"/>
  <c r="K2973" i="30"/>
  <c r="K2974" i="30"/>
  <c r="K2975" i="30"/>
  <c r="K2976" i="30"/>
  <c r="K2977" i="30"/>
  <c r="K2978" i="30"/>
  <c r="K2979" i="30"/>
  <c r="K2980" i="30"/>
  <c r="K2981" i="30"/>
  <c r="K2982" i="30"/>
  <c r="K2983" i="30"/>
  <c r="K2984" i="30"/>
  <c r="K2985" i="30"/>
  <c r="K2986" i="30"/>
  <c r="K2987" i="30"/>
  <c r="K2988" i="30"/>
  <c r="K2989" i="30"/>
  <c r="K2990" i="30"/>
  <c r="K2991" i="30"/>
  <c r="K2992" i="30"/>
  <c r="K2993" i="30"/>
  <c r="K2994" i="30"/>
  <c r="K2995" i="30"/>
  <c r="K2996" i="30"/>
  <c r="K2997" i="30"/>
  <c r="K2998" i="30"/>
  <c r="K2999" i="30"/>
  <c r="K3000" i="30"/>
  <c r="K3001" i="30"/>
  <c r="K3002" i="30"/>
  <c r="K3003" i="30"/>
  <c r="K3004" i="30"/>
  <c r="K3005" i="30"/>
  <c r="K3006" i="30"/>
  <c r="K3007" i="30"/>
  <c r="K3008" i="30"/>
  <c r="K3009" i="30"/>
  <c r="K3010" i="30"/>
  <c r="K3011" i="30"/>
  <c r="K3012" i="30"/>
  <c r="K3013" i="30"/>
  <c r="K3014" i="30"/>
  <c r="K3015" i="30"/>
  <c r="K3016" i="30"/>
  <c r="K3017" i="30"/>
  <c r="K3018" i="30"/>
  <c r="K3019" i="30"/>
  <c r="K3020" i="30"/>
  <c r="K3021" i="30"/>
  <c r="K3022" i="30"/>
  <c r="K3023" i="30"/>
  <c r="K3024" i="30"/>
  <c r="K3025" i="30"/>
  <c r="K3026" i="30"/>
  <c r="K3027" i="30"/>
  <c r="K3028" i="30"/>
  <c r="K3029" i="30"/>
  <c r="K3030" i="30"/>
  <c r="K3031" i="30"/>
  <c r="K3032" i="30"/>
  <c r="K3033" i="30"/>
  <c r="K3034" i="30"/>
  <c r="K3035" i="30"/>
  <c r="K3036" i="30"/>
  <c r="K3037" i="30"/>
  <c r="K3038" i="30"/>
  <c r="K3039" i="30"/>
  <c r="K3040" i="30"/>
  <c r="K3041" i="30"/>
  <c r="K3042" i="30"/>
  <c r="K3043" i="30"/>
  <c r="K3044" i="30"/>
  <c r="K3045" i="30"/>
  <c r="K3046" i="30"/>
  <c r="K3047" i="30"/>
  <c r="K3048" i="30"/>
  <c r="K3049" i="30"/>
  <c r="K3050" i="30"/>
  <c r="K3051" i="30"/>
  <c r="K3052" i="30"/>
  <c r="K3053" i="30"/>
  <c r="K3054" i="30"/>
  <c r="K3055" i="30"/>
  <c r="K3056" i="30"/>
  <c r="K3057" i="30"/>
  <c r="K3058" i="30"/>
  <c r="K3059" i="30"/>
  <c r="K3060" i="30"/>
  <c r="K3061" i="30"/>
  <c r="K3062" i="30"/>
  <c r="K3063" i="30"/>
  <c r="K3064" i="30"/>
  <c r="K3065" i="30"/>
  <c r="K3066" i="30"/>
  <c r="K3067" i="30"/>
  <c r="K3068" i="30"/>
  <c r="K3069" i="30"/>
  <c r="K3070" i="30"/>
  <c r="K3071" i="30"/>
  <c r="K3072" i="30"/>
  <c r="K3073" i="30"/>
  <c r="K3074" i="30"/>
  <c r="K3075" i="30"/>
  <c r="K3076" i="30"/>
  <c r="K3077" i="30"/>
  <c r="K3078" i="30"/>
  <c r="K3079" i="30"/>
  <c r="K3080" i="30"/>
  <c r="K3081" i="30"/>
  <c r="K3082" i="30"/>
  <c r="K3083" i="30"/>
  <c r="K3084" i="30"/>
  <c r="K3085" i="30"/>
  <c r="K3086" i="30"/>
  <c r="K3087" i="30"/>
  <c r="K3088" i="30"/>
  <c r="K3089" i="30"/>
  <c r="K3090" i="30"/>
  <c r="K3091" i="30"/>
  <c r="K3092" i="30"/>
  <c r="K3093" i="30"/>
  <c r="K3094" i="30"/>
  <c r="K3095" i="30"/>
  <c r="K3096" i="30"/>
  <c r="K3097" i="30"/>
  <c r="K3098" i="30"/>
  <c r="K3099" i="30"/>
  <c r="K3100" i="30"/>
  <c r="K3101" i="30"/>
  <c r="K3102" i="30"/>
  <c r="K3103" i="30"/>
  <c r="K3104" i="30"/>
  <c r="K3105" i="30"/>
  <c r="K3106" i="30"/>
  <c r="K3107" i="30"/>
  <c r="K3108" i="30"/>
  <c r="K3109" i="30"/>
  <c r="K3110" i="30"/>
  <c r="K3111" i="30"/>
  <c r="K3112" i="30"/>
  <c r="K3113" i="30"/>
  <c r="K3114" i="30"/>
  <c r="K3115" i="30"/>
  <c r="K3116" i="30"/>
  <c r="K3117" i="30"/>
  <c r="K3118" i="30"/>
  <c r="K3119" i="30"/>
  <c r="K3120" i="30"/>
  <c r="K3121" i="30"/>
  <c r="K3122" i="30"/>
  <c r="K3123" i="30"/>
  <c r="K3124" i="30"/>
  <c r="K3125" i="30"/>
  <c r="K3126" i="30"/>
  <c r="K3127" i="30"/>
  <c r="K3128" i="30"/>
  <c r="K3129" i="30"/>
  <c r="K3130" i="30"/>
  <c r="K3131" i="30"/>
  <c r="K3132" i="30"/>
  <c r="K3133" i="30"/>
  <c r="K3134" i="30"/>
  <c r="K3135" i="30"/>
  <c r="K3136" i="30"/>
  <c r="K3137" i="30"/>
  <c r="K3138" i="30"/>
  <c r="K3139" i="30"/>
  <c r="K3140" i="30"/>
  <c r="K3141" i="30"/>
  <c r="K3142" i="30"/>
  <c r="K3143" i="30"/>
  <c r="K3144" i="30"/>
  <c r="K3145" i="30"/>
  <c r="K3146" i="30"/>
  <c r="K3147" i="30"/>
  <c r="K3148" i="30"/>
  <c r="K3149" i="30"/>
  <c r="K3150" i="30"/>
  <c r="K3151" i="30"/>
  <c r="K3152" i="30"/>
  <c r="K3153" i="30"/>
  <c r="K3154" i="30"/>
  <c r="K3155" i="30"/>
  <c r="K3156" i="30"/>
  <c r="K3157" i="30"/>
  <c r="K3158" i="30"/>
  <c r="K3159" i="30"/>
  <c r="K3160" i="30"/>
  <c r="K3161" i="30"/>
  <c r="K3162" i="30"/>
  <c r="K3163" i="30"/>
  <c r="K3164" i="30"/>
  <c r="K3165" i="30"/>
  <c r="K3166" i="30"/>
  <c r="K3167" i="30"/>
  <c r="K3168" i="30"/>
  <c r="K3169" i="30"/>
  <c r="K3170" i="30"/>
  <c r="K3171" i="30"/>
  <c r="K3172" i="30"/>
  <c r="K3173" i="30"/>
  <c r="K3174" i="30"/>
  <c r="K3175" i="30"/>
  <c r="K3176" i="30"/>
  <c r="K3177" i="30"/>
  <c r="K3178" i="30"/>
  <c r="K3179" i="30"/>
  <c r="K3180" i="30"/>
  <c r="K3181" i="30"/>
  <c r="K3182" i="30"/>
  <c r="K3183" i="30"/>
  <c r="K3184" i="30"/>
  <c r="K3185" i="30"/>
  <c r="K3186" i="30"/>
  <c r="K3187" i="30"/>
  <c r="K3188" i="30"/>
  <c r="K3189" i="30"/>
  <c r="K3190" i="30"/>
  <c r="K3191" i="30"/>
  <c r="K3192" i="30"/>
  <c r="K3193" i="30"/>
  <c r="K3194" i="30"/>
  <c r="K3195" i="30"/>
  <c r="K3196" i="30"/>
  <c r="K3197" i="30"/>
  <c r="K3198" i="30"/>
  <c r="K3199" i="30"/>
  <c r="K3200" i="30"/>
  <c r="K3201" i="30"/>
  <c r="K3202" i="30"/>
  <c r="K3203" i="30"/>
  <c r="K3204" i="30"/>
  <c r="K3205" i="30"/>
  <c r="K3206" i="30"/>
  <c r="K3207" i="30"/>
  <c r="K3208" i="30"/>
  <c r="K3209" i="30"/>
  <c r="K3210" i="30"/>
  <c r="K3211" i="30"/>
  <c r="K3212" i="30"/>
  <c r="K3213" i="30"/>
  <c r="K3214" i="30"/>
  <c r="K3215" i="30"/>
  <c r="K3216" i="30"/>
  <c r="K3217" i="30"/>
  <c r="K3218" i="30"/>
  <c r="K3219" i="30"/>
  <c r="K3220" i="30"/>
  <c r="K3221" i="30"/>
  <c r="K3222" i="30"/>
  <c r="K3223" i="30"/>
  <c r="K3224" i="30"/>
  <c r="K3225" i="30"/>
  <c r="K3226" i="30"/>
  <c r="K3227" i="30"/>
  <c r="K3228" i="30"/>
  <c r="K3229" i="30"/>
  <c r="K3230" i="30"/>
  <c r="K3231" i="30"/>
  <c r="K3232" i="30"/>
  <c r="K3233" i="30"/>
  <c r="K3234" i="30"/>
  <c r="K3235" i="30"/>
  <c r="K3236" i="30"/>
  <c r="K3237" i="30"/>
  <c r="K3238" i="30"/>
  <c r="K3239" i="30"/>
  <c r="K3240" i="30"/>
  <c r="K3241" i="30"/>
  <c r="K3242" i="30"/>
  <c r="K3243" i="30"/>
  <c r="K3244" i="30"/>
  <c r="K3245" i="30"/>
  <c r="K3246" i="30"/>
  <c r="K3247" i="30"/>
  <c r="K3248" i="30"/>
  <c r="K3249" i="30"/>
  <c r="K3250" i="30"/>
  <c r="K3251" i="30"/>
  <c r="K3252" i="30"/>
  <c r="K3253" i="30"/>
  <c r="K3254" i="30"/>
  <c r="K3255" i="30"/>
  <c r="K3256" i="30"/>
  <c r="K3257" i="30"/>
  <c r="K3258" i="30"/>
  <c r="K3259" i="30"/>
  <c r="K3260" i="30"/>
  <c r="K3261" i="30"/>
  <c r="K3262" i="30"/>
  <c r="K3263" i="30"/>
  <c r="K3264" i="30"/>
  <c r="K3265" i="30"/>
  <c r="K3266" i="30"/>
  <c r="K3267" i="30"/>
  <c r="K3268" i="30"/>
  <c r="K3269" i="30"/>
  <c r="K3270" i="30"/>
  <c r="K3271" i="30"/>
  <c r="K3272" i="30"/>
  <c r="K3273" i="30"/>
  <c r="K3274" i="30"/>
  <c r="K3275" i="30"/>
  <c r="K3276" i="30"/>
  <c r="K3277" i="30"/>
  <c r="K3278" i="30"/>
  <c r="K3279" i="30"/>
  <c r="K3280" i="30"/>
  <c r="K3281" i="30"/>
  <c r="K3282" i="30"/>
  <c r="K3283" i="30"/>
  <c r="K3284" i="30"/>
  <c r="K3285" i="30"/>
  <c r="K3286" i="30"/>
  <c r="K3287" i="30"/>
  <c r="K3288" i="30"/>
  <c r="K3289" i="30"/>
  <c r="K3290" i="30"/>
  <c r="K3291" i="30"/>
  <c r="K3292" i="30"/>
  <c r="K3293" i="30"/>
  <c r="K3294" i="30"/>
  <c r="K3295" i="30"/>
  <c r="K3296" i="30"/>
  <c r="K3297" i="30"/>
  <c r="K3298" i="30"/>
  <c r="K3299" i="30"/>
  <c r="K3300" i="30"/>
  <c r="K3301" i="30"/>
  <c r="K3302" i="30"/>
  <c r="K3303" i="30"/>
  <c r="K3304" i="30"/>
  <c r="K3305" i="30"/>
  <c r="K3306" i="30"/>
  <c r="K3307" i="30"/>
  <c r="K3308" i="30"/>
  <c r="K3309" i="30"/>
  <c r="K3310" i="30"/>
  <c r="K3311" i="30"/>
  <c r="K3312" i="30"/>
  <c r="K3313" i="30"/>
  <c r="K3314" i="30"/>
  <c r="K3315" i="30"/>
  <c r="K3316" i="30"/>
  <c r="K3317" i="30"/>
  <c r="K3318" i="30"/>
  <c r="K3319" i="30"/>
  <c r="K3320" i="30"/>
  <c r="K3321" i="30"/>
  <c r="K3322" i="30"/>
  <c r="K3323" i="30"/>
  <c r="K3324" i="30"/>
  <c r="K3325" i="30"/>
  <c r="K3326" i="30"/>
  <c r="K3327" i="30"/>
  <c r="K3328" i="30"/>
  <c r="K3329" i="30"/>
  <c r="K3330" i="30"/>
  <c r="K3331" i="30"/>
  <c r="K3332" i="30"/>
  <c r="K3333" i="30"/>
  <c r="K3334" i="30"/>
  <c r="K3335" i="30"/>
  <c r="K3336" i="30"/>
  <c r="K3337" i="30"/>
  <c r="K3338" i="30"/>
  <c r="K3339" i="30"/>
  <c r="K3340" i="30"/>
  <c r="K3341" i="30"/>
  <c r="K3342" i="30"/>
  <c r="K3343" i="30"/>
  <c r="K3344" i="30"/>
  <c r="K3345" i="30"/>
  <c r="K3346" i="30"/>
  <c r="K3347" i="30"/>
  <c r="K3348" i="30"/>
  <c r="K3349" i="30"/>
  <c r="K3350" i="30"/>
  <c r="K3351" i="30"/>
  <c r="K3352" i="30"/>
  <c r="K3353" i="30"/>
  <c r="K3354" i="30"/>
  <c r="K3355" i="30"/>
  <c r="K3356" i="30"/>
  <c r="K3357" i="30"/>
  <c r="K3358" i="30"/>
  <c r="K3359" i="30"/>
  <c r="K3360" i="30"/>
  <c r="K3361" i="30"/>
  <c r="K3362" i="30"/>
  <c r="K3363" i="30"/>
  <c r="K3364" i="30"/>
  <c r="K3365" i="30"/>
  <c r="K3366" i="30"/>
  <c r="K3367" i="30"/>
  <c r="K3368" i="30"/>
  <c r="K3369" i="30"/>
  <c r="K3370" i="30"/>
  <c r="K3371" i="30"/>
  <c r="K3372" i="30"/>
  <c r="K3373" i="30"/>
  <c r="K3374" i="30"/>
  <c r="K3375" i="30"/>
  <c r="K3376" i="30"/>
  <c r="K3377" i="30"/>
  <c r="K3378" i="30"/>
  <c r="K3379" i="30"/>
  <c r="K3380" i="30"/>
  <c r="K3381" i="30"/>
  <c r="K3382" i="30"/>
  <c r="K3383" i="30"/>
  <c r="K3384" i="30"/>
  <c r="K3385" i="30"/>
  <c r="K3386" i="30"/>
  <c r="K3387" i="30"/>
  <c r="K3388" i="30"/>
  <c r="K3389" i="30"/>
  <c r="K3390" i="30"/>
  <c r="K3391" i="30"/>
  <c r="K3392" i="30"/>
  <c r="K3393" i="30"/>
  <c r="K3394" i="30"/>
  <c r="K3395" i="30"/>
  <c r="K3396" i="30"/>
  <c r="K3397" i="30"/>
  <c r="K3398" i="30"/>
  <c r="K3399" i="30"/>
  <c r="K3400" i="30"/>
  <c r="K3401" i="30"/>
  <c r="K3402" i="30"/>
  <c r="K3403" i="30"/>
  <c r="K3404" i="30"/>
  <c r="K3405" i="30"/>
  <c r="K3406" i="30"/>
  <c r="K3407" i="30"/>
  <c r="K3408" i="30"/>
  <c r="K3409" i="30"/>
  <c r="K3410" i="30"/>
  <c r="K3411" i="30"/>
  <c r="K3412" i="30"/>
  <c r="K3413" i="30"/>
  <c r="K3414" i="30"/>
  <c r="K3415" i="30"/>
  <c r="K3416" i="30"/>
  <c r="K3417" i="30"/>
  <c r="K3418" i="30"/>
  <c r="K3419" i="30"/>
  <c r="K3420" i="30"/>
  <c r="K3421" i="30"/>
  <c r="K3422" i="30"/>
  <c r="K3423" i="30"/>
  <c r="K3424" i="30"/>
  <c r="K3425" i="30"/>
  <c r="K3426" i="30"/>
  <c r="K3427" i="30"/>
  <c r="K3428" i="30"/>
  <c r="K3429" i="30"/>
  <c r="K3430" i="30"/>
  <c r="K3431" i="30"/>
  <c r="K3432" i="30"/>
  <c r="K3433" i="30"/>
  <c r="K3434" i="30"/>
  <c r="K3435" i="30"/>
  <c r="K3436" i="30"/>
  <c r="K3437" i="30"/>
  <c r="K3438" i="30"/>
  <c r="K3439" i="30"/>
  <c r="K3440" i="30"/>
  <c r="K3441" i="30"/>
  <c r="K3442" i="30"/>
  <c r="K3443" i="30"/>
  <c r="K3444" i="30"/>
  <c r="K3445" i="30"/>
  <c r="K3446" i="30"/>
  <c r="K3447" i="30"/>
  <c r="K3448" i="30"/>
  <c r="K3449" i="30"/>
  <c r="K3450" i="30"/>
  <c r="K3451" i="30"/>
  <c r="K3452" i="30"/>
  <c r="K3453" i="30"/>
  <c r="K3454" i="30"/>
  <c r="K3455" i="30"/>
  <c r="K3456" i="30"/>
  <c r="K3457" i="30"/>
  <c r="K3458" i="30"/>
  <c r="K3459" i="30"/>
  <c r="K3460" i="30"/>
  <c r="K3461" i="30"/>
  <c r="K3462" i="30"/>
  <c r="K3463" i="30"/>
  <c r="K3464" i="30"/>
  <c r="K3465" i="30"/>
  <c r="K3466" i="30"/>
  <c r="K3467" i="30"/>
  <c r="K3468" i="30"/>
  <c r="K3469" i="30"/>
  <c r="K3470" i="30"/>
  <c r="K3471" i="30"/>
  <c r="K3472" i="30"/>
  <c r="K3473" i="30"/>
  <c r="K3474" i="30"/>
  <c r="K3475" i="30"/>
  <c r="K3476" i="30"/>
  <c r="K3477" i="30"/>
  <c r="K3478" i="30"/>
  <c r="K3479" i="30"/>
  <c r="K3480" i="30"/>
  <c r="K3481" i="30"/>
  <c r="K3482" i="30"/>
  <c r="K3483" i="30"/>
  <c r="K3484" i="30"/>
  <c r="K3485" i="30"/>
  <c r="K3486" i="30"/>
  <c r="K3487" i="30"/>
  <c r="K3488" i="30"/>
  <c r="K3489" i="30"/>
  <c r="K3490" i="30"/>
  <c r="K3491" i="30"/>
  <c r="K3492" i="30"/>
  <c r="K3493" i="30"/>
  <c r="K3494" i="30"/>
  <c r="K3495" i="30"/>
  <c r="K3496" i="30"/>
  <c r="K3497" i="30"/>
  <c r="K3498" i="30"/>
  <c r="K3499" i="30"/>
  <c r="K3500" i="30"/>
  <c r="K3501" i="30"/>
  <c r="K3502" i="30"/>
  <c r="K3503" i="30"/>
  <c r="K3504" i="30"/>
  <c r="K3505" i="30"/>
  <c r="K3506" i="30"/>
  <c r="K3507" i="30"/>
  <c r="K3508" i="30"/>
  <c r="K3509" i="30"/>
  <c r="K3510" i="30"/>
  <c r="K3511" i="30"/>
  <c r="K3512" i="30"/>
  <c r="K3513" i="30"/>
  <c r="K3514" i="30"/>
  <c r="K3515" i="30"/>
  <c r="K3516" i="30"/>
  <c r="K3517" i="30"/>
  <c r="K3518" i="30"/>
  <c r="K3519" i="30"/>
  <c r="K3520" i="30"/>
  <c r="K3521" i="30"/>
  <c r="K3522" i="30"/>
  <c r="K3523" i="30"/>
  <c r="K3524" i="30"/>
  <c r="K3525" i="30"/>
  <c r="K3526" i="30"/>
  <c r="K3527" i="30"/>
  <c r="K3528" i="30"/>
  <c r="K3529" i="30"/>
  <c r="K3530" i="30"/>
  <c r="K3531" i="30"/>
  <c r="K3532" i="30"/>
  <c r="K3533" i="30"/>
  <c r="K3534" i="30"/>
  <c r="K3535" i="30"/>
  <c r="K3536" i="30"/>
  <c r="K3537" i="30"/>
  <c r="K3538" i="30"/>
  <c r="K3539" i="30"/>
  <c r="K3540" i="30"/>
  <c r="K3541" i="30"/>
  <c r="K3542" i="30"/>
  <c r="K3543" i="30"/>
  <c r="K3544" i="30"/>
  <c r="K3545" i="30"/>
  <c r="K3546" i="30"/>
  <c r="K3547" i="30"/>
  <c r="K3548" i="30"/>
  <c r="K3549" i="30"/>
  <c r="K3550" i="30"/>
  <c r="K3551" i="30"/>
  <c r="K3552" i="30"/>
  <c r="K3553" i="30"/>
  <c r="K3554" i="30"/>
  <c r="K3555" i="30"/>
  <c r="K3556" i="30"/>
  <c r="K3557" i="30"/>
  <c r="K3558" i="30"/>
  <c r="K3559" i="30"/>
  <c r="K3560" i="30"/>
  <c r="K3561" i="30"/>
  <c r="K3562" i="30"/>
  <c r="K3563" i="30"/>
  <c r="K3564" i="30"/>
  <c r="K3565" i="30"/>
  <c r="K3566" i="30"/>
  <c r="K3567" i="30"/>
  <c r="K3568" i="30"/>
  <c r="K3569" i="30"/>
  <c r="K3570" i="30"/>
  <c r="K3571" i="30"/>
  <c r="K3572" i="30"/>
  <c r="K3573" i="30"/>
  <c r="K3574" i="30"/>
  <c r="K3575" i="30"/>
  <c r="K3576" i="30"/>
  <c r="K3577" i="30"/>
  <c r="K3578" i="30"/>
  <c r="K3579" i="30"/>
  <c r="K3580" i="30"/>
  <c r="K3581" i="30"/>
  <c r="K3582" i="30"/>
  <c r="K3583" i="30"/>
  <c r="K3584" i="30"/>
  <c r="K3585" i="30"/>
  <c r="K3586" i="30"/>
  <c r="K3587" i="30"/>
  <c r="K3588" i="30"/>
  <c r="K3589" i="30"/>
  <c r="K3590" i="30"/>
  <c r="K3591" i="30"/>
  <c r="K3592" i="30"/>
  <c r="K3593" i="30"/>
  <c r="K3594" i="30"/>
  <c r="K3595" i="30"/>
  <c r="K3596" i="30"/>
  <c r="K3597" i="30"/>
  <c r="K3598" i="30"/>
  <c r="K3599" i="30"/>
  <c r="K3600" i="30"/>
  <c r="K3601" i="30"/>
  <c r="K3602" i="30"/>
  <c r="K3603" i="30"/>
  <c r="K3604" i="30"/>
  <c r="K3605" i="30"/>
  <c r="K3606" i="30"/>
  <c r="K3607" i="30"/>
  <c r="K3608" i="30"/>
  <c r="K3609" i="30"/>
  <c r="K3610" i="30"/>
  <c r="K3611" i="30"/>
  <c r="K3612" i="30"/>
  <c r="K3613" i="30"/>
  <c r="K3614" i="30"/>
  <c r="K3615" i="30"/>
  <c r="K3616" i="30"/>
  <c r="K3617" i="30"/>
  <c r="K3618" i="30"/>
  <c r="K3619" i="30"/>
  <c r="K3620" i="30"/>
  <c r="K3621" i="30"/>
  <c r="K3622" i="30"/>
  <c r="K3623" i="30"/>
  <c r="K3624" i="30"/>
  <c r="K3625" i="30"/>
  <c r="K3626" i="30"/>
  <c r="K3627" i="30"/>
  <c r="K3628" i="30"/>
  <c r="K3629" i="30"/>
  <c r="K3630" i="30"/>
  <c r="K3631" i="30"/>
  <c r="K3632" i="30"/>
  <c r="K3633" i="30"/>
  <c r="K3634" i="30"/>
  <c r="K3635" i="30"/>
  <c r="K3636" i="30"/>
  <c r="K3637" i="30"/>
  <c r="K3638" i="30"/>
  <c r="K3639" i="30"/>
  <c r="K3640" i="30"/>
  <c r="K3641" i="30"/>
  <c r="K3642" i="30"/>
  <c r="K3643" i="30"/>
  <c r="K3644" i="30"/>
  <c r="K3645" i="30"/>
  <c r="K3646" i="30"/>
  <c r="K3647" i="30"/>
  <c r="K3648" i="30"/>
  <c r="K3649" i="30"/>
  <c r="K3650" i="30"/>
  <c r="K3651" i="30"/>
  <c r="K3652" i="30"/>
  <c r="K3653" i="30"/>
  <c r="K3654" i="30"/>
  <c r="K3655" i="30"/>
  <c r="K3656" i="30"/>
  <c r="K3657" i="30"/>
  <c r="K3658" i="30"/>
  <c r="K3659" i="30"/>
  <c r="K3660" i="30"/>
  <c r="K3661" i="30"/>
  <c r="K3662" i="30"/>
  <c r="K3663" i="30"/>
  <c r="K3664" i="30"/>
  <c r="K3665" i="30"/>
  <c r="K3666" i="30"/>
  <c r="K3667" i="30"/>
  <c r="K3668" i="30"/>
  <c r="K3669" i="30"/>
  <c r="K3670" i="30"/>
  <c r="K3671" i="30"/>
  <c r="K3672" i="30"/>
  <c r="K3673" i="30"/>
  <c r="K3674" i="30"/>
  <c r="K3675" i="30"/>
  <c r="K3676" i="30"/>
  <c r="K3677" i="30"/>
  <c r="K3678" i="30"/>
  <c r="K3679" i="30"/>
  <c r="K3680" i="30"/>
  <c r="K3681" i="30"/>
  <c r="K3682" i="30"/>
  <c r="K3683" i="30"/>
  <c r="K3684" i="30"/>
  <c r="K3685" i="30"/>
  <c r="K3686" i="30"/>
  <c r="K3687" i="30"/>
  <c r="K3688" i="30"/>
  <c r="K3689" i="30"/>
  <c r="K3690" i="30"/>
  <c r="K3691" i="30"/>
  <c r="K3692" i="30"/>
  <c r="K3693" i="30"/>
  <c r="K3694" i="30"/>
  <c r="K3695" i="30"/>
  <c r="K3696" i="30"/>
  <c r="K3697" i="30"/>
  <c r="K3698" i="30"/>
  <c r="K3699" i="30"/>
  <c r="K3700" i="30"/>
  <c r="K3701" i="30"/>
  <c r="K3702" i="30"/>
  <c r="K3703" i="30"/>
  <c r="K3704" i="30"/>
  <c r="K3705" i="30"/>
  <c r="K3706" i="30"/>
  <c r="K3707" i="30"/>
  <c r="K3708" i="30"/>
  <c r="K3709" i="30"/>
  <c r="K3710" i="30"/>
  <c r="K3711" i="30"/>
  <c r="K3712" i="30"/>
  <c r="K3713" i="30"/>
  <c r="K3714" i="30"/>
  <c r="K3715" i="30"/>
  <c r="K3716" i="30"/>
  <c r="K3717" i="30"/>
  <c r="K3718" i="30"/>
  <c r="K3719" i="30"/>
  <c r="K3720" i="30"/>
  <c r="K3721" i="30"/>
  <c r="K3722" i="30"/>
  <c r="K3723" i="30"/>
  <c r="K3724" i="30"/>
  <c r="K3725" i="30"/>
  <c r="K3726" i="30"/>
  <c r="K3727" i="30"/>
  <c r="K3728" i="30"/>
  <c r="K3729" i="30"/>
  <c r="K3730" i="30"/>
  <c r="K3731" i="30"/>
  <c r="K3732" i="30"/>
  <c r="K3733" i="30"/>
  <c r="K3734" i="30"/>
  <c r="K3735" i="30"/>
  <c r="K3736" i="30"/>
  <c r="K3737" i="30"/>
  <c r="K3738" i="30"/>
  <c r="K3739" i="30"/>
  <c r="K3740" i="30"/>
  <c r="K3741" i="30"/>
  <c r="K3742" i="30"/>
  <c r="K3743" i="30"/>
  <c r="K3744" i="30"/>
  <c r="K3745" i="30"/>
  <c r="K3746" i="30"/>
  <c r="K3747" i="30"/>
  <c r="K3748" i="30"/>
  <c r="K3749" i="30"/>
  <c r="K3750" i="30"/>
  <c r="K3751" i="30"/>
  <c r="K3752" i="30"/>
  <c r="K3753" i="30"/>
  <c r="K3754" i="30"/>
  <c r="K3755" i="30"/>
  <c r="K3756" i="30"/>
  <c r="K3757" i="30"/>
  <c r="K3758" i="30"/>
  <c r="K3759" i="30"/>
  <c r="K3760" i="30"/>
  <c r="K3761" i="30"/>
  <c r="K3762" i="30"/>
  <c r="K3763" i="30"/>
  <c r="K3764" i="30"/>
  <c r="K3765" i="30"/>
  <c r="K3766" i="30"/>
  <c r="K3767" i="30"/>
  <c r="K3768" i="30"/>
  <c r="K3769" i="30"/>
  <c r="K3770" i="30"/>
  <c r="K3771" i="30"/>
  <c r="K3772" i="30"/>
  <c r="K3773" i="30"/>
  <c r="K3774" i="30"/>
  <c r="K3775" i="30"/>
  <c r="K3776" i="30"/>
  <c r="K3777" i="30"/>
  <c r="K3778" i="30"/>
  <c r="K3779" i="30"/>
  <c r="K3780" i="30"/>
  <c r="K3781" i="30"/>
  <c r="K3782" i="30"/>
  <c r="K3783" i="30"/>
  <c r="K3784" i="30"/>
  <c r="K3785" i="30"/>
  <c r="K3786" i="30"/>
  <c r="K3787" i="30"/>
  <c r="K3788" i="30"/>
  <c r="K3789" i="30"/>
  <c r="K3790" i="30"/>
  <c r="K3791" i="30"/>
  <c r="K3792" i="30"/>
  <c r="K3793" i="30"/>
  <c r="K3794" i="30"/>
  <c r="K3795" i="30"/>
  <c r="K3796" i="30"/>
  <c r="K3797" i="30"/>
  <c r="K3798" i="30"/>
  <c r="K3799" i="30"/>
  <c r="K3800" i="30"/>
  <c r="K3801" i="30"/>
  <c r="K3802" i="30"/>
  <c r="K3803" i="30"/>
  <c r="K3804" i="30"/>
  <c r="K3805" i="30"/>
  <c r="K3806" i="30"/>
  <c r="K3807" i="30"/>
  <c r="K3808" i="30"/>
  <c r="K3809" i="30"/>
  <c r="K3810" i="30"/>
  <c r="K3811" i="30"/>
  <c r="K3812" i="30"/>
  <c r="K3813" i="30"/>
  <c r="K3814" i="30"/>
  <c r="K3815" i="30"/>
  <c r="K3816" i="30"/>
  <c r="K3817" i="30"/>
  <c r="K3818" i="30"/>
  <c r="K3819" i="30"/>
  <c r="K3820" i="30"/>
  <c r="K3821" i="30"/>
  <c r="K3822" i="30"/>
  <c r="K3823" i="30"/>
  <c r="K3824" i="30"/>
  <c r="K3825" i="30"/>
  <c r="K3826" i="30"/>
  <c r="K3827" i="30"/>
  <c r="K3828" i="30"/>
  <c r="K3829" i="30"/>
  <c r="K3830" i="30"/>
  <c r="K3831" i="30"/>
  <c r="K3832" i="30"/>
  <c r="K3833" i="30"/>
  <c r="K3834" i="30"/>
  <c r="K3835" i="30"/>
  <c r="K3836" i="30"/>
  <c r="K3837" i="30"/>
  <c r="K3838" i="30"/>
  <c r="K3839" i="30"/>
  <c r="K3840" i="30"/>
  <c r="K3841" i="30"/>
  <c r="K3842" i="30"/>
  <c r="K3843" i="30"/>
  <c r="K3844" i="30"/>
  <c r="K3845" i="30"/>
  <c r="K3846" i="30"/>
  <c r="K3847" i="30"/>
  <c r="K3848" i="30"/>
  <c r="K3849" i="30"/>
  <c r="K3850" i="30"/>
  <c r="K3851" i="30"/>
  <c r="K3852" i="30"/>
  <c r="K3853" i="30"/>
  <c r="K3854" i="30"/>
  <c r="K3855" i="30"/>
  <c r="K3856" i="30"/>
  <c r="K3857" i="30"/>
  <c r="K3858" i="30"/>
  <c r="K3859" i="30"/>
  <c r="K3860" i="30"/>
  <c r="K3861" i="30"/>
  <c r="K3862" i="30"/>
  <c r="K3863" i="30"/>
  <c r="K3864" i="30"/>
  <c r="K3865" i="30"/>
  <c r="K3866" i="30"/>
  <c r="K3867" i="30"/>
  <c r="K3868" i="30"/>
  <c r="K3869" i="30"/>
  <c r="K3870" i="30"/>
  <c r="K3871" i="30"/>
  <c r="K3872" i="30"/>
  <c r="K3873" i="30"/>
  <c r="K3874" i="30"/>
  <c r="K3875" i="30"/>
  <c r="K3876" i="30"/>
  <c r="K3877" i="30"/>
  <c r="K3878" i="30"/>
  <c r="K3879" i="30"/>
  <c r="K3880" i="30"/>
  <c r="K3881" i="30"/>
  <c r="K3882" i="30"/>
  <c r="K3883" i="30"/>
  <c r="K3884" i="30"/>
  <c r="K3885" i="30"/>
  <c r="K3886" i="30"/>
  <c r="K3887" i="30"/>
  <c r="K3888" i="30"/>
  <c r="K3889" i="30"/>
  <c r="K3890" i="30"/>
  <c r="K3891" i="30"/>
  <c r="K3892" i="30"/>
  <c r="K3893" i="30"/>
  <c r="K3894" i="30"/>
  <c r="K3895" i="30"/>
  <c r="K3896" i="30"/>
  <c r="K3897" i="30"/>
  <c r="K3898" i="30"/>
  <c r="K3899" i="30"/>
  <c r="K3900" i="30"/>
  <c r="K3901" i="30"/>
  <c r="K3902" i="30"/>
  <c r="K3903" i="30"/>
  <c r="K3904" i="30"/>
  <c r="K3905" i="30"/>
  <c r="K3906" i="30"/>
  <c r="K3907" i="30"/>
  <c r="K3908" i="30"/>
  <c r="K3909" i="30"/>
  <c r="K3910" i="30"/>
  <c r="K3911" i="30"/>
  <c r="K3912" i="30"/>
  <c r="K3913" i="30"/>
  <c r="K3914" i="30"/>
  <c r="K3915" i="30"/>
  <c r="K3916" i="30"/>
  <c r="K3917" i="30"/>
  <c r="K3918" i="30"/>
  <c r="K3919" i="30"/>
  <c r="K3920" i="30"/>
  <c r="K3921" i="30"/>
  <c r="K3922" i="30"/>
  <c r="K3923" i="30"/>
  <c r="K3924" i="30"/>
  <c r="K3925" i="30"/>
  <c r="K3926" i="30"/>
  <c r="K3927" i="30"/>
  <c r="K3928" i="30"/>
  <c r="K3929" i="30"/>
  <c r="K3930" i="30"/>
  <c r="K3931" i="30"/>
  <c r="K3932" i="30"/>
  <c r="K3933" i="30"/>
  <c r="K3934" i="30"/>
  <c r="K3935" i="30"/>
  <c r="K3936" i="30"/>
  <c r="K3937" i="30"/>
  <c r="K3938" i="30"/>
  <c r="K3939" i="30"/>
  <c r="K3940" i="30"/>
  <c r="K3941" i="30"/>
  <c r="K3942" i="30"/>
  <c r="K3943" i="30"/>
  <c r="K3944" i="30"/>
  <c r="K3945" i="30"/>
  <c r="K3946" i="30"/>
  <c r="K3947" i="30"/>
  <c r="K3948" i="30"/>
  <c r="K3949" i="30"/>
  <c r="K3950" i="30"/>
  <c r="K3951" i="30"/>
  <c r="K3952" i="30"/>
  <c r="K3953" i="30"/>
  <c r="K3954" i="30"/>
  <c r="K3955" i="30"/>
  <c r="K3956" i="30"/>
  <c r="K3957" i="30"/>
  <c r="K3958" i="30"/>
  <c r="K3959" i="30"/>
  <c r="K3960" i="30"/>
  <c r="K3961" i="30"/>
  <c r="K3962" i="30"/>
  <c r="K3963" i="30"/>
  <c r="K3964" i="30"/>
  <c r="K3965" i="30"/>
  <c r="K3966" i="30"/>
  <c r="K3967" i="30"/>
  <c r="K3968" i="30"/>
  <c r="K3969" i="30"/>
  <c r="K3970" i="30"/>
  <c r="K3971" i="30"/>
  <c r="K3972" i="30"/>
  <c r="K3973" i="30"/>
  <c r="K3974" i="30"/>
  <c r="K3975" i="30"/>
  <c r="K3976" i="30"/>
  <c r="K3977" i="30"/>
  <c r="K3978" i="30"/>
  <c r="K3979" i="30"/>
  <c r="K3980" i="30"/>
  <c r="K3981" i="30"/>
  <c r="K3982" i="30"/>
  <c r="K3983" i="30"/>
  <c r="K3984" i="30"/>
  <c r="K3985" i="30"/>
  <c r="K3986" i="30"/>
  <c r="K3987" i="30"/>
  <c r="K3988" i="30"/>
  <c r="K3989" i="30"/>
  <c r="K3990" i="30"/>
  <c r="K3991" i="30"/>
  <c r="K3992" i="30"/>
  <c r="K3993" i="30"/>
  <c r="K3994" i="30"/>
  <c r="K3995" i="30"/>
  <c r="K3996" i="30"/>
  <c r="K3997" i="30"/>
  <c r="K3998" i="30"/>
  <c r="K3999" i="30"/>
  <c r="K4000" i="30"/>
  <c r="K4001" i="30"/>
  <c r="K4002" i="30"/>
  <c r="K4003" i="30"/>
  <c r="K4004" i="30"/>
  <c r="K4005" i="30"/>
  <c r="K4006" i="30"/>
  <c r="K4007" i="30"/>
  <c r="K4008" i="30"/>
  <c r="K4009" i="30"/>
  <c r="K4010" i="30"/>
  <c r="K4011" i="30"/>
  <c r="K4012" i="30"/>
  <c r="K4013" i="30"/>
  <c r="K4014" i="30"/>
  <c r="K4015" i="30"/>
  <c r="K4016" i="30"/>
  <c r="K4017" i="30"/>
  <c r="K4018" i="30"/>
  <c r="K4019" i="30"/>
  <c r="K4020" i="30"/>
  <c r="K4021" i="30"/>
  <c r="K4022" i="30"/>
  <c r="K4023" i="30"/>
  <c r="K4024" i="30"/>
  <c r="K4025" i="30"/>
  <c r="K4026" i="30"/>
  <c r="K4027" i="30"/>
  <c r="K4028" i="30"/>
  <c r="K4029" i="30"/>
  <c r="K4030" i="30"/>
  <c r="K4031" i="30"/>
  <c r="K4032" i="30"/>
  <c r="K4033" i="30"/>
  <c r="K4034" i="30"/>
  <c r="K4035" i="30"/>
  <c r="K4036" i="30"/>
  <c r="K4037" i="30"/>
  <c r="K4038" i="30"/>
  <c r="K4039" i="30"/>
  <c r="K4040" i="30"/>
  <c r="K4041" i="30"/>
  <c r="K4042" i="30"/>
  <c r="K4043" i="30"/>
  <c r="K4044" i="30"/>
  <c r="K4045" i="30"/>
  <c r="K4046" i="30"/>
  <c r="K4047" i="30"/>
  <c r="K4048" i="30"/>
  <c r="K4049" i="30"/>
  <c r="K4050" i="30"/>
  <c r="K4051" i="30"/>
  <c r="K4052" i="30"/>
  <c r="K4053" i="30"/>
  <c r="K4054" i="30"/>
  <c r="K4055" i="30"/>
  <c r="K4056" i="30"/>
  <c r="K4057" i="30"/>
  <c r="K4058" i="30"/>
  <c r="K4059" i="30"/>
  <c r="K4060" i="30"/>
  <c r="K4061" i="30"/>
  <c r="K4062" i="30"/>
  <c r="K4063" i="30"/>
  <c r="K4064" i="30"/>
  <c r="K4065" i="30"/>
  <c r="K4066" i="30"/>
  <c r="K4067" i="30"/>
  <c r="K4068" i="30"/>
  <c r="K4069" i="30"/>
  <c r="K4070" i="30"/>
  <c r="K4071" i="30"/>
  <c r="K4072" i="30"/>
  <c r="K4073" i="30"/>
  <c r="K4074" i="30"/>
  <c r="K4075" i="30"/>
  <c r="K4076" i="30"/>
  <c r="K4077" i="30"/>
  <c r="K4078" i="30"/>
  <c r="K4079" i="30"/>
  <c r="K4080" i="30"/>
  <c r="K4081" i="30"/>
  <c r="K4082" i="30"/>
  <c r="K4083" i="30"/>
  <c r="K4084" i="30"/>
  <c r="K4085" i="30"/>
  <c r="K4086" i="30"/>
  <c r="K4087" i="30"/>
  <c r="K4088" i="30"/>
  <c r="K4089" i="30"/>
  <c r="K4090" i="30"/>
  <c r="K4091" i="30"/>
  <c r="K4092" i="30"/>
  <c r="K4093" i="30"/>
  <c r="K4094" i="30"/>
  <c r="K4095" i="30"/>
  <c r="K4096" i="30"/>
  <c r="K4097" i="30"/>
  <c r="K4098" i="30"/>
  <c r="K4099" i="30"/>
  <c r="K4100" i="30"/>
  <c r="K4101" i="30"/>
  <c r="K4102" i="30"/>
  <c r="K4103" i="30"/>
  <c r="K4104" i="30"/>
  <c r="K4105" i="30"/>
  <c r="K4106" i="30"/>
  <c r="K4107" i="30"/>
  <c r="K4108" i="30"/>
  <c r="K4109" i="30"/>
  <c r="K4110" i="30"/>
  <c r="K4111" i="30"/>
  <c r="K4112" i="30"/>
  <c r="K4113" i="30"/>
  <c r="K4114" i="30"/>
  <c r="K4115" i="30"/>
  <c r="K4116" i="30"/>
  <c r="K4117" i="30"/>
  <c r="K4118" i="30"/>
  <c r="K4119" i="30"/>
  <c r="K4120" i="30"/>
  <c r="K4121" i="30"/>
  <c r="K4122" i="30"/>
  <c r="K4123" i="30"/>
  <c r="K4124" i="30"/>
  <c r="K4125" i="30"/>
  <c r="K4126" i="30"/>
  <c r="K4127" i="30"/>
  <c r="K4128" i="30"/>
  <c r="K4129" i="30"/>
  <c r="K4130" i="30"/>
  <c r="K4131" i="30"/>
  <c r="K4132" i="30"/>
  <c r="K4133" i="30"/>
  <c r="K4134" i="30"/>
  <c r="K4135" i="30"/>
  <c r="K4136" i="30"/>
  <c r="K4137" i="30"/>
  <c r="K4138" i="30"/>
  <c r="K4139" i="30"/>
  <c r="K4140" i="30"/>
  <c r="K4141" i="30"/>
  <c r="K4142" i="30"/>
  <c r="K4143" i="30"/>
  <c r="K4144" i="30"/>
  <c r="K4145" i="30"/>
  <c r="K4146" i="30"/>
  <c r="K4147" i="30"/>
  <c r="K4148" i="30"/>
  <c r="K4149" i="30"/>
  <c r="K4150" i="30"/>
  <c r="K4151" i="30"/>
  <c r="K4152" i="30"/>
  <c r="K4153" i="30"/>
  <c r="K4154" i="30"/>
  <c r="K4155" i="30"/>
  <c r="K4156" i="30"/>
  <c r="K4157" i="30"/>
  <c r="K4158" i="30"/>
  <c r="K4159" i="30"/>
  <c r="K4160" i="30"/>
  <c r="K4161" i="30"/>
  <c r="K4162" i="30"/>
  <c r="K4163" i="30"/>
  <c r="K4164" i="30"/>
  <c r="K4165" i="30"/>
  <c r="K4166" i="30"/>
  <c r="K4167" i="30"/>
  <c r="K4168" i="30"/>
  <c r="K4169" i="30"/>
  <c r="K4170" i="30"/>
  <c r="K4171" i="30"/>
  <c r="K4172" i="30"/>
  <c r="K4173" i="30"/>
  <c r="K4174" i="30"/>
  <c r="K4175" i="30"/>
  <c r="K4176" i="30"/>
  <c r="K4177" i="30"/>
  <c r="K4178" i="30"/>
  <c r="K4179" i="30"/>
  <c r="K4180" i="30"/>
  <c r="K4181" i="30"/>
  <c r="K4182" i="30"/>
  <c r="K4183" i="30"/>
  <c r="K4184" i="30"/>
  <c r="K4185" i="30"/>
  <c r="K4186" i="30"/>
  <c r="K4187" i="30"/>
  <c r="K4188" i="30"/>
  <c r="K4189" i="30"/>
  <c r="K4190" i="30"/>
  <c r="K4191" i="30"/>
  <c r="K4192" i="30"/>
  <c r="K4193" i="30"/>
  <c r="K4194" i="30"/>
  <c r="K4195" i="30"/>
  <c r="K4196" i="30"/>
  <c r="K4197" i="30"/>
  <c r="K4198" i="30"/>
  <c r="K4199" i="30"/>
  <c r="K4200" i="30"/>
  <c r="K4201" i="30"/>
  <c r="K4202" i="30"/>
  <c r="K4203" i="30"/>
  <c r="K4204" i="30"/>
  <c r="K4205" i="30"/>
  <c r="K4206" i="30"/>
  <c r="K4207" i="30"/>
  <c r="K4208" i="30"/>
  <c r="K4209" i="30"/>
  <c r="K4210" i="30"/>
  <c r="K4211" i="30"/>
  <c r="K4212" i="30"/>
  <c r="K4213" i="30"/>
  <c r="K4214" i="30"/>
  <c r="K4215" i="30"/>
  <c r="K4216" i="30"/>
  <c r="K4217" i="30"/>
  <c r="K4218" i="30"/>
  <c r="K4219" i="30"/>
  <c r="K4220" i="30"/>
  <c r="K4221" i="30"/>
  <c r="K4222" i="30"/>
  <c r="K4223" i="30"/>
  <c r="K4224" i="30"/>
  <c r="K4225" i="30"/>
  <c r="K4226" i="30"/>
  <c r="K4227" i="30"/>
  <c r="K4228" i="30"/>
  <c r="K4229" i="30"/>
  <c r="K4230" i="30"/>
  <c r="K4231" i="30"/>
  <c r="K4232" i="30"/>
  <c r="K4233" i="30"/>
  <c r="K4234" i="30"/>
  <c r="K4235" i="30"/>
  <c r="K4236" i="30"/>
  <c r="K4237" i="30"/>
  <c r="K4238" i="30"/>
  <c r="K4239" i="30"/>
  <c r="K4240" i="30"/>
  <c r="K4241" i="30"/>
  <c r="K4242" i="30"/>
  <c r="K4243" i="30"/>
  <c r="K4244" i="30"/>
  <c r="K4245" i="30"/>
  <c r="K4246" i="30"/>
  <c r="K4247" i="30"/>
  <c r="K4248" i="30"/>
  <c r="K4249" i="30"/>
  <c r="K4250" i="30"/>
  <c r="K4251" i="30"/>
  <c r="K4252" i="30"/>
  <c r="K4253" i="30"/>
  <c r="K4254" i="30"/>
  <c r="K4255" i="30"/>
  <c r="K4256" i="30"/>
  <c r="K4257" i="30"/>
  <c r="K4258" i="30"/>
  <c r="K4259" i="30"/>
  <c r="K4260" i="30"/>
  <c r="K4261" i="30"/>
  <c r="K4262" i="30"/>
  <c r="K4263" i="30"/>
  <c r="K4264" i="30"/>
  <c r="K4265" i="30"/>
  <c r="K4266" i="30"/>
  <c r="K4267" i="30"/>
  <c r="K4268" i="30"/>
  <c r="K4269" i="30"/>
  <c r="K4270" i="30"/>
  <c r="K4271" i="30"/>
  <c r="K4272" i="30"/>
  <c r="K4273" i="30"/>
  <c r="K4274" i="30"/>
  <c r="K4275" i="30"/>
  <c r="K4276" i="30"/>
  <c r="K4277" i="30"/>
  <c r="K4278" i="30"/>
  <c r="K4279" i="30"/>
  <c r="K4280" i="30"/>
  <c r="K4281" i="30"/>
  <c r="K4282" i="30"/>
  <c r="K4283" i="30"/>
  <c r="K4284" i="30"/>
  <c r="K4285" i="30"/>
  <c r="K4286" i="30"/>
  <c r="K4287" i="30"/>
  <c r="K4288" i="30"/>
  <c r="K4289" i="30"/>
  <c r="K4290" i="30"/>
  <c r="K4291" i="30"/>
  <c r="K4292" i="30"/>
  <c r="K4293" i="30"/>
  <c r="K4294" i="30"/>
  <c r="K4295" i="30"/>
  <c r="K4296" i="30"/>
  <c r="K4297" i="30"/>
  <c r="K4298" i="30"/>
  <c r="K4299" i="30"/>
  <c r="K4300" i="30"/>
  <c r="K4301" i="30"/>
  <c r="K4302" i="30"/>
  <c r="K4303" i="30"/>
  <c r="K4304" i="30"/>
  <c r="K4305" i="30"/>
  <c r="K4306" i="30"/>
  <c r="K4307" i="30"/>
  <c r="K4308" i="30"/>
  <c r="K4309" i="30"/>
  <c r="K4310" i="30"/>
  <c r="K4311" i="30"/>
  <c r="K4312" i="30"/>
  <c r="K4313" i="30"/>
  <c r="K4314" i="30"/>
  <c r="K4315" i="30"/>
  <c r="K4316" i="30"/>
  <c r="K4317" i="30"/>
  <c r="K4318" i="30"/>
  <c r="K4319" i="30"/>
  <c r="K4320" i="30"/>
  <c r="K4321" i="30"/>
  <c r="K4322" i="30"/>
  <c r="K4323" i="30"/>
  <c r="K4324" i="30"/>
  <c r="K4325" i="30"/>
  <c r="K4326" i="30"/>
  <c r="K4327" i="30"/>
  <c r="K4328" i="30"/>
  <c r="K4329" i="30"/>
  <c r="K4330" i="30"/>
  <c r="K4331" i="30"/>
  <c r="K4332" i="30"/>
  <c r="K4333" i="30"/>
  <c r="K4334" i="30"/>
  <c r="K4335" i="30"/>
  <c r="K4336" i="30"/>
  <c r="K4337" i="30"/>
  <c r="K4338" i="30"/>
  <c r="K4339" i="30"/>
  <c r="K4340" i="30"/>
  <c r="K4341" i="30"/>
  <c r="K4342" i="30"/>
  <c r="K4343" i="30"/>
  <c r="K4344" i="30"/>
  <c r="K4345" i="30"/>
  <c r="K4346" i="30"/>
  <c r="K4347" i="30"/>
  <c r="K4348" i="30"/>
  <c r="K4349" i="30"/>
  <c r="K4350" i="30"/>
  <c r="K4351" i="30"/>
  <c r="K4352" i="30"/>
  <c r="K4353" i="30"/>
  <c r="K4354" i="30"/>
  <c r="K4355" i="30"/>
  <c r="K4356" i="30"/>
  <c r="K4357" i="30"/>
  <c r="K4358" i="30"/>
  <c r="K4359" i="30"/>
  <c r="K4360" i="30"/>
  <c r="K4361" i="30"/>
  <c r="K4362" i="30"/>
  <c r="K4363" i="30"/>
  <c r="K4364" i="30"/>
  <c r="K4365" i="30"/>
  <c r="K4366" i="30"/>
  <c r="K4367" i="30"/>
  <c r="K4368" i="30"/>
  <c r="K4369" i="30"/>
  <c r="K4370" i="30"/>
  <c r="K4371" i="30"/>
  <c r="K4372" i="30"/>
  <c r="K4373" i="30"/>
  <c r="K4374" i="30"/>
  <c r="K4375" i="30"/>
  <c r="K4376" i="30"/>
  <c r="K4377" i="30"/>
  <c r="K4378" i="30"/>
  <c r="K4379" i="30"/>
  <c r="K4380" i="30"/>
  <c r="K4381" i="30"/>
  <c r="K4382" i="30"/>
  <c r="K4383" i="30"/>
  <c r="K4384" i="30"/>
  <c r="K4385" i="30"/>
  <c r="K4386" i="30"/>
  <c r="K4387" i="30"/>
  <c r="K4388" i="30"/>
  <c r="K4389" i="30"/>
  <c r="K4390" i="30"/>
  <c r="K4391" i="30"/>
  <c r="K4392" i="30"/>
  <c r="K4393" i="30"/>
  <c r="K4394" i="30"/>
  <c r="K4395" i="30"/>
  <c r="K4396" i="30"/>
  <c r="K4397" i="30"/>
  <c r="K4398" i="30"/>
  <c r="K4399" i="30"/>
  <c r="K4400" i="30"/>
  <c r="K4401" i="30"/>
  <c r="K4402" i="30"/>
  <c r="K4403" i="30"/>
  <c r="K4404" i="30"/>
  <c r="K4405" i="30"/>
  <c r="K4406" i="30"/>
  <c r="K4407" i="30"/>
  <c r="K4408" i="30"/>
  <c r="K4409" i="30"/>
  <c r="K4410" i="30"/>
  <c r="K4411" i="30"/>
  <c r="K4412" i="30"/>
  <c r="K4413" i="30"/>
  <c r="K4414" i="30"/>
  <c r="K4415" i="30"/>
  <c r="K4416" i="30"/>
  <c r="K4417" i="30"/>
  <c r="K4418" i="30"/>
  <c r="K4419" i="30"/>
  <c r="K4420" i="30"/>
  <c r="K4421" i="30"/>
  <c r="K4422" i="30"/>
  <c r="K4423" i="30"/>
  <c r="K4424" i="30"/>
  <c r="K4425" i="30"/>
  <c r="K4426" i="30"/>
  <c r="K4427" i="30"/>
  <c r="K4428" i="30"/>
  <c r="K4429" i="30"/>
  <c r="K4430" i="30"/>
  <c r="K4431" i="30"/>
  <c r="K4432" i="30"/>
  <c r="K4433" i="30"/>
  <c r="K4434" i="30"/>
  <c r="K4435" i="30"/>
  <c r="K4436" i="30"/>
  <c r="K4437" i="30"/>
  <c r="K4438" i="30"/>
  <c r="K4439" i="30"/>
  <c r="K4440" i="30"/>
  <c r="K4441" i="30"/>
  <c r="K4442" i="30"/>
  <c r="K4443" i="30"/>
  <c r="K4444" i="30"/>
  <c r="K4445" i="30"/>
  <c r="K4446" i="30"/>
  <c r="K4447" i="30"/>
  <c r="K4448" i="30"/>
  <c r="K4449" i="30"/>
  <c r="K4450" i="30"/>
  <c r="K4451" i="30"/>
  <c r="K4452" i="30"/>
  <c r="K4453" i="30"/>
  <c r="K4454" i="30"/>
  <c r="K4455" i="30"/>
  <c r="K4456" i="30"/>
  <c r="K4457" i="30"/>
  <c r="K4458" i="30"/>
  <c r="K4459" i="30"/>
  <c r="K4460" i="30"/>
  <c r="K4461" i="30"/>
  <c r="K4462" i="30"/>
  <c r="K4463" i="30"/>
  <c r="K4464" i="30"/>
  <c r="K4465" i="30"/>
  <c r="K4466" i="30"/>
  <c r="K4467" i="30"/>
  <c r="K4468" i="30"/>
  <c r="K4469" i="30"/>
  <c r="K4470" i="30"/>
  <c r="K4471" i="30"/>
  <c r="K4472" i="30"/>
  <c r="K4473" i="30"/>
  <c r="K4474" i="30"/>
  <c r="K4475" i="30"/>
  <c r="K4476" i="30"/>
  <c r="K4477" i="30"/>
  <c r="K4478" i="30"/>
  <c r="K4479" i="30"/>
  <c r="K4480" i="30"/>
  <c r="K4481" i="30"/>
  <c r="K4482" i="30"/>
  <c r="K4483" i="30"/>
  <c r="K4484" i="30"/>
  <c r="K4485" i="30"/>
  <c r="K4486" i="30"/>
  <c r="K4487" i="30"/>
  <c r="K4488" i="30"/>
  <c r="K4489" i="30"/>
  <c r="K4490" i="30"/>
  <c r="K4491" i="30"/>
  <c r="K4492" i="30"/>
  <c r="K4493" i="30"/>
  <c r="K4494" i="30"/>
  <c r="K4495" i="30"/>
  <c r="K4496" i="30"/>
  <c r="K4497" i="30"/>
  <c r="K4498" i="30"/>
  <c r="K4499" i="30"/>
  <c r="K4500" i="30"/>
  <c r="K4501" i="30"/>
  <c r="K4502" i="30"/>
  <c r="K4503" i="30"/>
  <c r="K4504" i="30"/>
  <c r="K4505" i="30"/>
  <c r="K4506" i="30"/>
  <c r="K4507" i="30"/>
  <c r="K4508" i="30"/>
  <c r="K4509" i="30"/>
  <c r="K4510" i="30"/>
  <c r="K4511" i="30"/>
  <c r="K4512" i="30"/>
  <c r="K4513" i="30"/>
  <c r="K4514" i="30"/>
  <c r="K4515" i="30"/>
  <c r="K4516" i="30"/>
  <c r="K4517" i="30"/>
  <c r="K4518" i="30"/>
  <c r="K4519" i="30"/>
  <c r="K4520" i="30"/>
  <c r="K4521" i="30"/>
  <c r="K4522" i="30"/>
  <c r="K4523" i="30"/>
  <c r="K4524" i="30"/>
  <c r="K4525" i="30"/>
  <c r="K4526" i="30"/>
  <c r="K4527" i="30"/>
  <c r="K4528" i="30"/>
  <c r="K4529" i="30"/>
  <c r="K4530" i="30"/>
  <c r="K4531" i="30"/>
  <c r="K4532" i="30"/>
  <c r="K4533" i="30"/>
  <c r="K4534" i="30"/>
  <c r="K4535" i="30"/>
  <c r="K4536" i="30"/>
  <c r="K4537" i="30"/>
  <c r="K4538" i="30"/>
  <c r="K4539" i="30"/>
  <c r="K4540" i="30"/>
  <c r="K4541" i="30"/>
  <c r="K4542" i="30"/>
  <c r="K4543" i="30"/>
  <c r="K4544" i="30"/>
  <c r="K4545" i="30"/>
  <c r="K4546" i="30"/>
  <c r="K4547" i="30"/>
  <c r="K4548" i="30"/>
  <c r="K4549" i="30"/>
  <c r="K4550" i="30"/>
  <c r="K4551" i="30"/>
  <c r="K4552" i="30"/>
  <c r="K4553" i="30"/>
  <c r="K4554" i="30"/>
  <c r="K4555" i="30"/>
  <c r="K4556" i="30"/>
  <c r="K4557" i="30"/>
  <c r="K4558" i="30"/>
  <c r="K4559" i="30"/>
  <c r="K4560" i="30"/>
  <c r="K4561" i="30"/>
  <c r="K4562" i="30"/>
  <c r="K4563" i="30"/>
  <c r="K4564" i="30"/>
  <c r="K4565" i="30"/>
  <c r="K4566" i="30"/>
  <c r="K4567" i="30"/>
  <c r="K4568" i="30"/>
  <c r="K4569" i="30"/>
  <c r="K4570" i="30"/>
  <c r="K4571" i="30"/>
  <c r="K4572" i="30"/>
  <c r="K4573" i="30"/>
  <c r="K4574" i="30"/>
  <c r="K4575" i="30"/>
  <c r="K4576" i="30"/>
  <c r="K4577" i="30"/>
  <c r="K4578" i="30"/>
  <c r="K4579" i="30"/>
  <c r="K4580" i="30"/>
  <c r="K4581" i="30"/>
  <c r="K4582" i="30"/>
  <c r="K4583" i="30"/>
  <c r="K4584" i="30"/>
  <c r="K4585" i="30"/>
  <c r="K4586" i="30"/>
  <c r="K4587" i="30"/>
  <c r="K4588" i="30"/>
  <c r="K4589" i="30"/>
  <c r="K4590" i="30"/>
  <c r="K4591" i="30"/>
  <c r="K4592" i="30"/>
  <c r="K4593" i="30"/>
  <c r="K4594" i="30"/>
  <c r="K4595" i="30"/>
  <c r="K4596" i="30"/>
  <c r="K4597" i="30"/>
  <c r="K4598" i="30"/>
  <c r="K4599" i="30"/>
  <c r="K4600" i="30"/>
  <c r="K4601" i="30"/>
  <c r="K4602" i="30"/>
  <c r="K4603" i="30"/>
  <c r="K4604" i="30"/>
  <c r="K4605" i="30"/>
  <c r="K4606" i="30"/>
  <c r="K4607" i="30"/>
  <c r="K4608" i="30"/>
  <c r="K4609" i="30"/>
  <c r="K4610" i="30"/>
  <c r="K4611" i="30"/>
  <c r="K4612" i="30"/>
  <c r="K4613" i="30"/>
  <c r="K4614" i="30"/>
  <c r="K4615" i="30"/>
  <c r="K4616" i="30"/>
  <c r="K4617" i="30"/>
  <c r="K4618" i="30"/>
  <c r="K4619" i="30"/>
  <c r="K4620" i="30"/>
  <c r="K4621" i="30"/>
  <c r="K4622" i="30"/>
  <c r="K4623" i="30"/>
  <c r="K4624" i="30"/>
  <c r="K4625" i="30"/>
  <c r="K4626" i="30"/>
  <c r="K4627" i="30"/>
  <c r="K4628" i="30"/>
  <c r="K4629" i="30"/>
  <c r="K4630" i="30"/>
  <c r="K4631" i="30"/>
  <c r="K4632" i="30"/>
  <c r="K4633" i="30"/>
  <c r="K4634" i="30"/>
  <c r="K4635" i="30"/>
  <c r="K4636" i="30"/>
  <c r="K4637" i="30"/>
  <c r="K4638" i="30"/>
  <c r="K4639" i="30"/>
  <c r="K4640" i="30"/>
  <c r="K4641" i="30"/>
  <c r="K4642" i="30"/>
  <c r="K4643" i="30"/>
  <c r="K4644" i="30"/>
  <c r="K4645" i="30"/>
  <c r="K4646" i="30"/>
  <c r="K4647" i="30"/>
  <c r="K4648" i="30"/>
  <c r="K4649" i="30"/>
  <c r="K4650" i="30"/>
  <c r="K4651" i="30"/>
  <c r="K4652" i="30"/>
  <c r="K4653" i="30"/>
  <c r="K4654" i="30"/>
  <c r="K4655" i="30"/>
  <c r="K4656" i="30"/>
  <c r="K4657" i="30"/>
  <c r="K4658" i="30"/>
  <c r="K4659" i="30"/>
  <c r="K4660" i="30"/>
  <c r="K4661" i="30"/>
  <c r="K4662" i="30"/>
  <c r="K4663" i="30"/>
  <c r="K4664" i="30"/>
  <c r="K4665" i="30"/>
  <c r="K4666" i="30"/>
  <c r="K4667" i="30"/>
  <c r="K4668" i="30"/>
  <c r="K4669" i="30"/>
  <c r="K4670" i="30"/>
  <c r="K4671" i="30"/>
  <c r="K4672" i="30"/>
  <c r="K4673" i="30"/>
  <c r="K4674" i="30"/>
  <c r="K4675" i="30"/>
  <c r="K4676" i="30"/>
  <c r="K4677" i="30"/>
  <c r="K4678" i="30"/>
  <c r="K4679" i="30"/>
  <c r="K4680" i="30"/>
  <c r="K4681" i="30"/>
  <c r="K4682" i="30"/>
  <c r="K4683" i="30"/>
  <c r="K4684" i="30"/>
  <c r="K4685" i="30"/>
  <c r="K4686" i="30"/>
  <c r="K4687" i="30"/>
  <c r="K4688" i="30"/>
  <c r="K4689" i="30"/>
  <c r="K4690" i="30"/>
  <c r="K4691" i="30"/>
  <c r="K4692" i="30"/>
  <c r="K4693" i="30"/>
  <c r="K4694" i="30"/>
  <c r="K4695" i="30"/>
  <c r="K4696" i="30"/>
  <c r="K4697" i="30"/>
  <c r="K4698" i="30"/>
  <c r="K4699" i="30"/>
  <c r="K4700" i="30"/>
  <c r="K4701" i="30"/>
  <c r="K4702" i="30"/>
  <c r="K4703" i="30"/>
  <c r="K4704" i="30"/>
  <c r="K4705" i="30"/>
  <c r="K4706" i="30"/>
  <c r="K4707" i="30"/>
  <c r="K4708" i="30"/>
  <c r="K4709" i="30"/>
  <c r="K4710" i="30"/>
  <c r="K4711" i="30"/>
  <c r="K4712" i="30"/>
  <c r="K4713" i="30"/>
  <c r="K4714" i="30"/>
  <c r="K4715" i="30"/>
  <c r="K4716" i="30"/>
  <c r="K4717" i="30"/>
  <c r="K4718" i="30"/>
  <c r="K4719" i="30"/>
  <c r="K4720" i="30"/>
  <c r="K4721" i="30"/>
  <c r="K4722" i="30"/>
  <c r="K4723" i="30"/>
  <c r="K4724" i="30"/>
  <c r="K4725" i="30"/>
  <c r="K4726" i="30"/>
  <c r="K4727" i="30"/>
  <c r="K4728" i="30"/>
  <c r="K4729" i="30"/>
  <c r="K4730" i="30"/>
  <c r="K4731" i="30"/>
  <c r="K4732" i="30"/>
  <c r="K4733" i="30"/>
  <c r="K4734" i="30"/>
  <c r="K4735" i="30"/>
  <c r="K4736" i="30"/>
  <c r="K4737" i="30"/>
  <c r="K4738" i="30"/>
  <c r="K4739" i="30"/>
  <c r="K4740" i="30"/>
  <c r="K4741" i="30"/>
  <c r="K4742" i="30"/>
  <c r="K4743" i="30"/>
  <c r="K4744" i="30"/>
  <c r="K4745" i="30"/>
  <c r="K4746" i="30"/>
  <c r="K4747" i="30"/>
  <c r="K4748" i="30"/>
  <c r="K4749" i="30"/>
  <c r="K4750" i="30"/>
  <c r="K4751" i="30"/>
  <c r="K4752" i="30"/>
  <c r="K4753" i="30"/>
  <c r="K4754" i="30"/>
  <c r="K4755" i="30"/>
  <c r="K4756" i="30"/>
  <c r="K4757" i="30"/>
  <c r="K4758" i="30"/>
  <c r="K4759" i="30"/>
  <c r="K4760" i="30"/>
  <c r="K4761" i="30"/>
  <c r="K4762" i="30"/>
  <c r="K4763" i="30"/>
  <c r="K4764" i="30"/>
  <c r="K4765" i="30"/>
  <c r="K4766" i="30"/>
  <c r="K4767" i="30"/>
  <c r="K4768" i="30"/>
  <c r="K4769" i="30"/>
  <c r="K4770" i="30"/>
  <c r="K4771" i="30"/>
  <c r="K4772" i="30"/>
  <c r="K4773" i="30"/>
  <c r="K4774" i="30"/>
  <c r="K4775" i="30"/>
  <c r="K4776" i="30"/>
  <c r="K4777" i="30"/>
  <c r="K4778" i="30"/>
  <c r="K4779" i="30"/>
  <c r="K4780" i="30"/>
  <c r="K4781" i="30"/>
  <c r="K4782" i="30"/>
  <c r="K4783" i="30"/>
  <c r="K4784" i="30"/>
  <c r="K4785" i="30"/>
  <c r="K4786" i="30"/>
  <c r="K4787" i="30"/>
  <c r="K4788" i="30"/>
  <c r="K4789" i="30"/>
  <c r="K4790" i="30"/>
  <c r="K4791" i="30"/>
  <c r="K4792" i="30"/>
  <c r="K4793" i="30"/>
  <c r="K4794" i="30"/>
  <c r="K4795" i="30"/>
  <c r="K4796" i="30"/>
  <c r="K4797" i="30"/>
  <c r="K4798" i="30"/>
  <c r="K4799" i="30"/>
  <c r="K4800" i="30"/>
  <c r="K4801" i="30"/>
  <c r="K4802" i="30"/>
  <c r="K4803" i="30"/>
  <c r="K4804" i="30"/>
  <c r="K4805" i="30"/>
  <c r="K4806" i="30"/>
  <c r="K4807" i="30"/>
  <c r="K4808" i="30"/>
  <c r="K4809" i="30"/>
  <c r="K4810" i="30"/>
  <c r="K4811" i="30"/>
  <c r="K4812" i="30"/>
  <c r="K4813" i="30"/>
  <c r="K4814" i="30"/>
  <c r="K4815" i="30"/>
  <c r="K4816" i="30"/>
  <c r="K4817" i="30"/>
  <c r="K4818" i="30"/>
  <c r="K4819" i="30"/>
  <c r="K4820" i="30"/>
  <c r="K4821" i="30"/>
  <c r="K4822" i="30"/>
  <c r="K4823" i="30"/>
  <c r="K4824" i="30"/>
  <c r="K4825" i="30"/>
  <c r="K4826" i="30"/>
  <c r="K4827" i="30"/>
  <c r="K4828" i="30"/>
  <c r="K4829" i="30"/>
  <c r="K4830" i="30"/>
  <c r="K4831" i="30"/>
  <c r="K4832" i="30"/>
  <c r="K4833" i="30"/>
  <c r="K4834" i="30"/>
  <c r="K4835" i="30"/>
  <c r="K4836" i="30"/>
  <c r="K4837" i="30"/>
  <c r="K4838" i="30"/>
  <c r="K4839" i="30"/>
  <c r="K4840" i="30"/>
  <c r="K4841" i="30"/>
  <c r="K4842" i="30"/>
  <c r="K4843" i="30"/>
  <c r="K4844" i="30"/>
  <c r="K4845" i="30"/>
  <c r="K4846" i="30"/>
  <c r="K4847" i="30"/>
  <c r="K4848" i="30"/>
  <c r="K4849" i="30"/>
  <c r="K4850" i="30"/>
  <c r="K4851" i="30"/>
  <c r="K4852" i="30"/>
  <c r="K4853" i="30"/>
  <c r="K4854" i="30"/>
  <c r="K4855" i="30"/>
  <c r="K4856" i="30"/>
  <c r="K4857" i="30"/>
  <c r="K4858" i="30"/>
  <c r="K4859" i="30"/>
  <c r="K4860" i="30"/>
  <c r="K4861" i="30"/>
  <c r="K4862" i="30"/>
  <c r="K4863" i="30"/>
  <c r="K4864" i="30"/>
  <c r="K4865" i="30"/>
  <c r="K4866" i="30"/>
  <c r="K4867" i="30"/>
  <c r="K4868" i="30"/>
  <c r="K4869" i="30"/>
  <c r="K4870" i="30"/>
  <c r="K4871" i="30"/>
  <c r="K4872" i="30"/>
  <c r="K4873" i="30"/>
  <c r="K4874" i="30"/>
  <c r="K4875" i="30"/>
  <c r="K4876" i="30"/>
  <c r="K4877" i="30"/>
  <c r="K4878" i="30"/>
  <c r="K4879" i="30"/>
  <c r="K4880" i="30"/>
  <c r="K4881" i="30"/>
  <c r="K4882" i="30"/>
  <c r="K4883" i="30"/>
  <c r="K4884" i="30"/>
  <c r="K4885" i="30"/>
  <c r="K4886" i="30"/>
  <c r="K4887" i="30"/>
  <c r="K4888" i="30"/>
  <c r="K4889" i="30"/>
  <c r="K4890" i="30"/>
  <c r="K4891" i="30"/>
  <c r="K4892" i="30"/>
  <c r="K4893" i="30"/>
  <c r="K4894" i="30"/>
  <c r="K4895" i="30"/>
  <c r="K4896" i="30"/>
  <c r="K4897" i="30"/>
  <c r="K4898" i="30"/>
  <c r="K4899" i="30"/>
  <c r="K4900" i="30"/>
  <c r="K4901" i="30"/>
  <c r="K4902" i="30"/>
  <c r="K4903" i="30"/>
  <c r="K4904" i="30"/>
  <c r="K4905" i="30"/>
  <c r="K4906" i="30"/>
  <c r="K4907" i="30"/>
  <c r="K4908" i="30"/>
  <c r="K4909" i="30"/>
  <c r="K4910" i="30"/>
  <c r="K4911" i="30"/>
  <c r="K4912" i="30"/>
  <c r="K4913" i="30"/>
  <c r="K4914" i="30"/>
  <c r="K4915" i="30"/>
  <c r="K4916" i="30"/>
  <c r="K4917" i="30"/>
  <c r="K4918" i="30"/>
  <c r="K4919" i="30"/>
  <c r="K4920" i="30"/>
  <c r="K4921" i="30"/>
  <c r="K4922" i="30"/>
  <c r="K4923" i="30"/>
  <c r="K4924" i="30"/>
  <c r="K4925" i="30"/>
  <c r="K4926" i="30"/>
  <c r="K4927" i="30"/>
  <c r="K4928" i="30"/>
  <c r="K4929" i="30"/>
  <c r="K4930" i="30"/>
  <c r="K4931" i="30"/>
  <c r="K4932" i="30"/>
  <c r="K4933" i="30"/>
  <c r="K4934" i="30"/>
  <c r="K4935" i="30"/>
  <c r="K4936" i="30"/>
  <c r="K4937" i="30"/>
  <c r="K4938" i="30"/>
  <c r="K4939" i="30"/>
  <c r="K4940" i="30"/>
  <c r="K4941" i="30"/>
  <c r="K4942" i="30"/>
  <c r="K4943" i="30"/>
  <c r="K4944" i="30"/>
  <c r="K4945" i="30"/>
  <c r="K4946" i="30"/>
  <c r="K4947" i="30"/>
  <c r="K4948" i="30"/>
  <c r="K4949" i="30"/>
  <c r="K4950" i="30"/>
  <c r="K4951" i="30"/>
  <c r="K4952" i="30"/>
  <c r="K4953" i="30"/>
  <c r="K4954" i="30"/>
  <c r="K4955" i="30"/>
  <c r="K4956" i="30"/>
  <c r="K4957" i="30"/>
  <c r="K4958" i="30"/>
  <c r="K4959" i="30"/>
  <c r="K4960" i="30"/>
  <c r="K4961" i="30"/>
  <c r="K4962" i="30"/>
  <c r="K4963" i="30"/>
  <c r="K4964" i="30"/>
  <c r="K4965" i="30"/>
  <c r="K4966" i="30"/>
  <c r="K4967" i="30"/>
  <c r="K4968" i="30"/>
  <c r="K4969" i="30"/>
  <c r="K4970" i="30"/>
  <c r="K4971" i="30"/>
  <c r="K4972" i="30"/>
  <c r="K4973" i="30"/>
  <c r="K4974" i="30"/>
  <c r="K4975" i="30"/>
  <c r="K4976" i="30"/>
  <c r="K4977" i="30"/>
  <c r="K4978" i="30"/>
  <c r="K4979" i="30"/>
  <c r="K4980" i="30"/>
  <c r="K4981" i="30"/>
  <c r="K4982" i="30"/>
  <c r="K4983" i="30"/>
  <c r="K4984" i="30"/>
  <c r="K4985" i="30"/>
  <c r="K4986" i="30"/>
  <c r="K4987" i="30"/>
  <c r="K4988" i="30"/>
  <c r="K4989" i="30"/>
  <c r="K4990" i="30"/>
  <c r="K4991" i="30"/>
  <c r="K4992" i="30"/>
  <c r="K4993" i="30"/>
  <c r="K4994" i="30"/>
  <c r="K4995" i="30"/>
  <c r="K4996" i="30"/>
  <c r="K4997" i="30"/>
  <c r="K4998" i="30"/>
  <c r="K4999" i="30"/>
  <c r="K5000" i="30"/>
  <c r="K5001" i="30"/>
  <c r="K5002" i="30"/>
  <c r="K5003" i="30"/>
  <c r="K5004" i="30"/>
  <c r="K5005" i="30"/>
  <c r="K5006" i="30"/>
  <c r="K5007" i="30"/>
  <c r="K5008" i="30"/>
  <c r="K5009" i="30"/>
  <c r="K5010" i="30"/>
  <c r="K5011" i="30"/>
  <c r="K5012" i="30"/>
  <c r="K5013" i="30"/>
  <c r="K5014" i="30"/>
  <c r="K5015" i="30"/>
  <c r="K5016" i="30"/>
  <c r="K5017" i="30"/>
  <c r="K5018" i="30"/>
  <c r="K5019" i="30"/>
  <c r="K5020" i="30"/>
  <c r="K5021" i="30"/>
  <c r="K5022" i="30"/>
  <c r="K5023" i="30"/>
  <c r="K5024" i="30"/>
  <c r="K5025" i="30"/>
  <c r="K5026" i="30"/>
  <c r="K5027" i="30"/>
  <c r="K5028" i="30"/>
  <c r="K5029" i="30"/>
  <c r="K5030" i="30"/>
  <c r="K5031" i="30"/>
  <c r="K5032" i="30"/>
  <c r="K5033" i="30"/>
  <c r="K5034" i="30"/>
  <c r="K5035" i="30"/>
  <c r="K5036" i="30"/>
  <c r="K5037" i="30"/>
  <c r="K5038" i="30"/>
  <c r="K5039" i="30"/>
  <c r="K5040" i="30"/>
  <c r="K5041" i="30"/>
  <c r="K5042" i="30"/>
  <c r="K5043" i="30"/>
  <c r="K5044" i="30"/>
  <c r="K5045" i="30"/>
  <c r="K5046" i="30"/>
  <c r="K5047" i="30"/>
  <c r="K5048" i="30"/>
  <c r="K5049" i="30"/>
  <c r="K5050" i="30"/>
  <c r="K5051" i="30"/>
  <c r="K5052" i="30"/>
  <c r="K5053" i="30"/>
  <c r="K5054" i="30"/>
  <c r="K5055" i="30"/>
  <c r="K5056" i="30"/>
  <c r="K5057" i="30"/>
  <c r="K5058" i="30"/>
  <c r="K5059" i="30"/>
  <c r="K5060" i="30"/>
  <c r="K5061" i="30"/>
  <c r="K5062" i="30"/>
  <c r="K5063" i="30"/>
  <c r="K5064" i="30"/>
  <c r="K5065" i="30"/>
  <c r="K5066" i="30"/>
  <c r="K5067" i="30"/>
  <c r="K5068" i="30"/>
  <c r="K5069" i="30"/>
  <c r="K5070" i="30"/>
  <c r="K5071" i="30"/>
  <c r="K5072" i="30"/>
  <c r="K5073" i="30"/>
  <c r="K5074" i="30"/>
  <c r="K5075" i="30"/>
  <c r="K5076" i="30"/>
  <c r="K5077" i="30"/>
  <c r="K5078" i="30"/>
  <c r="K5079" i="30"/>
  <c r="K5080" i="30"/>
  <c r="K5081" i="30"/>
  <c r="K5082" i="30"/>
  <c r="K5083" i="30"/>
  <c r="K5084" i="30"/>
  <c r="K5085" i="30"/>
  <c r="K5086" i="30"/>
  <c r="K5087" i="30"/>
  <c r="K5088" i="30"/>
  <c r="K5089" i="30"/>
  <c r="K5090" i="30"/>
  <c r="K5091" i="30"/>
  <c r="K5092" i="30"/>
  <c r="K5093" i="30"/>
  <c r="K5094" i="30"/>
  <c r="K5095" i="30"/>
  <c r="K5096" i="30"/>
  <c r="K5097" i="30"/>
  <c r="K5098" i="30"/>
  <c r="K5099" i="30"/>
  <c r="K5100" i="30"/>
  <c r="K5101" i="30"/>
  <c r="K5102" i="30"/>
  <c r="K5103" i="30"/>
  <c r="K5104" i="30"/>
  <c r="K5105" i="30"/>
  <c r="K5106" i="30"/>
  <c r="K5107" i="30"/>
  <c r="K5108" i="30"/>
  <c r="K5109" i="30"/>
  <c r="K5110" i="30"/>
  <c r="K5111" i="30"/>
  <c r="K5112" i="30"/>
  <c r="K5113" i="30"/>
  <c r="K5114" i="30"/>
  <c r="K5115" i="30"/>
  <c r="K5116" i="30"/>
  <c r="K5117" i="30"/>
  <c r="K5118" i="30"/>
  <c r="K5119" i="30"/>
  <c r="K5120" i="30"/>
  <c r="K5121" i="30"/>
  <c r="K5122" i="30"/>
  <c r="K5123" i="30"/>
  <c r="K5124" i="30"/>
  <c r="K5125" i="30"/>
  <c r="K5126" i="30"/>
  <c r="K5127" i="30"/>
  <c r="K5128" i="30"/>
  <c r="K5129" i="30"/>
  <c r="K5130" i="30"/>
  <c r="K5131" i="30"/>
  <c r="K5132" i="30"/>
  <c r="K5133" i="30"/>
  <c r="K5134" i="30"/>
  <c r="K5135" i="30"/>
  <c r="K5136" i="30"/>
  <c r="K5137" i="30"/>
  <c r="K5138" i="30"/>
  <c r="K5139" i="30"/>
  <c r="K5140" i="30"/>
  <c r="K5141" i="30"/>
  <c r="K5142" i="30"/>
  <c r="K5143" i="30"/>
  <c r="K5144" i="30"/>
  <c r="K5145" i="30"/>
  <c r="K5146" i="30"/>
  <c r="K5147" i="30"/>
  <c r="K5148" i="30"/>
  <c r="K5149" i="30"/>
  <c r="K5150" i="30"/>
  <c r="K5151" i="30"/>
  <c r="K5152" i="30"/>
  <c r="K5153" i="30"/>
  <c r="K5154" i="30"/>
  <c r="K5155" i="30"/>
  <c r="K5156" i="30"/>
  <c r="K5157" i="30"/>
  <c r="K5158" i="30"/>
  <c r="K5159" i="30"/>
  <c r="K5160" i="30"/>
  <c r="K5161" i="30"/>
  <c r="K5162" i="30"/>
  <c r="K5163" i="30"/>
  <c r="K5164" i="30"/>
  <c r="K5165" i="30"/>
  <c r="K5166" i="30"/>
  <c r="K5167" i="30"/>
  <c r="K5168" i="30"/>
  <c r="K5169" i="30"/>
  <c r="K5170" i="30"/>
  <c r="K5171" i="30"/>
  <c r="K5172" i="30"/>
  <c r="K5173" i="30"/>
  <c r="K5174" i="30"/>
  <c r="K5175" i="30"/>
  <c r="K5176" i="30"/>
  <c r="K5177" i="30"/>
  <c r="K5178" i="30"/>
  <c r="K5179" i="30"/>
  <c r="K5180" i="30"/>
  <c r="K5181" i="30"/>
  <c r="K5182" i="30"/>
  <c r="K5183" i="30"/>
  <c r="K5184" i="30"/>
  <c r="K5185" i="30"/>
  <c r="K5186" i="30"/>
  <c r="K5187" i="30"/>
  <c r="K5188" i="30"/>
  <c r="K5189" i="30"/>
  <c r="K5190" i="30"/>
  <c r="K5191" i="30"/>
  <c r="K5192" i="30"/>
  <c r="K5193" i="30"/>
  <c r="K5194" i="30"/>
  <c r="K5195" i="30"/>
  <c r="K5196" i="30"/>
  <c r="K5197" i="30"/>
  <c r="K5198" i="30"/>
  <c r="K5199" i="30"/>
  <c r="K5200" i="30"/>
  <c r="K5201" i="30"/>
  <c r="K5202" i="30"/>
  <c r="K5203" i="30"/>
  <c r="K5204" i="30"/>
  <c r="K5205" i="30"/>
  <c r="K5206" i="30"/>
  <c r="K5207" i="30"/>
  <c r="K5208" i="30"/>
  <c r="K5209" i="30"/>
  <c r="K5210" i="30"/>
  <c r="K5211" i="30"/>
  <c r="K5212" i="30"/>
  <c r="K5213" i="30"/>
  <c r="K5214" i="30"/>
  <c r="K5215" i="30"/>
  <c r="K5216" i="30"/>
  <c r="K5217" i="30"/>
  <c r="K5218" i="30"/>
  <c r="K5219" i="30"/>
  <c r="K5220" i="30"/>
  <c r="K5221" i="30"/>
  <c r="K5222" i="30"/>
  <c r="K5223" i="30"/>
  <c r="K5224" i="30"/>
  <c r="K5225" i="30"/>
  <c r="K5226" i="30"/>
  <c r="K5227" i="30"/>
  <c r="K5228" i="30"/>
  <c r="K5229" i="30"/>
  <c r="K5230" i="30"/>
  <c r="K5231" i="30"/>
  <c r="K5232" i="30"/>
  <c r="K5233" i="30"/>
  <c r="K5234" i="30"/>
  <c r="K5235" i="30"/>
  <c r="K5236" i="30"/>
  <c r="K5237" i="30"/>
  <c r="K5238" i="30"/>
  <c r="K5239" i="30"/>
  <c r="K5240" i="30"/>
  <c r="K5241" i="30"/>
  <c r="K5242" i="30"/>
  <c r="K5243" i="30"/>
  <c r="K5244" i="30"/>
  <c r="K5245" i="30"/>
  <c r="K5246" i="30"/>
  <c r="K5247" i="30"/>
  <c r="K5248" i="30"/>
  <c r="K5249" i="30"/>
  <c r="K5250" i="30"/>
  <c r="K5251" i="30"/>
  <c r="K5252" i="30"/>
  <c r="K5253" i="30"/>
  <c r="K5254" i="30"/>
  <c r="K5255" i="30"/>
  <c r="K5256" i="30"/>
  <c r="K5257" i="30"/>
  <c r="K5258" i="30"/>
  <c r="K5259" i="30"/>
  <c r="K5260" i="30"/>
  <c r="K5261" i="30"/>
  <c r="K5262" i="30"/>
  <c r="K5263" i="30"/>
  <c r="K5264" i="30"/>
  <c r="K5265" i="30"/>
  <c r="K5266" i="30"/>
  <c r="K5267" i="30"/>
  <c r="K5268" i="30"/>
  <c r="K5269" i="30"/>
  <c r="K5270" i="30"/>
  <c r="K5271" i="30"/>
  <c r="K5272" i="30"/>
  <c r="K5273" i="30"/>
  <c r="K5274" i="30"/>
  <c r="K5275" i="30"/>
  <c r="K5276" i="30"/>
  <c r="K5277" i="30"/>
  <c r="K5278" i="30"/>
  <c r="K5279" i="30"/>
  <c r="K5280" i="30"/>
  <c r="K5281" i="30"/>
  <c r="K5282" i="30"/>
  <c r="K5283" i="30"/>
  <c r="K5284" i="30"/>
  <c r="K5285" i="30"/>
  <c r="K5286" i="30"/>
  <c r="K5287" i="30"/>
  <c r="K5288" i="30"/>
  <c r="K5289" i="30"/>
  <c r="K5290" i="30"/>
  <c r="K5291" i="30"/>
  <c r="K5292" i="30"/>
  <c r="K5293" i="30"/>
  <c r="K5294" i="30"/>
  <c r="K5295" i="30"/>
  <c r="K5296" i="30"/>
  <c r="K5297" i="30"/>
  <c r="K5298" i="30"/>
  <c r="K5299" i="30"/>
  <c r="K5300" i="30"/>
  <c r="K5301" i="30"/>
  <c r="K5302" i="30"/>
  <c r="K5303" i="30"/>
  <c r="K5304" i="30"/>
  <c r="K5305" i="30"/>
  <c r="K5306" i="30"/>
  <c r="K5307" i="30"/>
  <c r="K5308" i="30"/>
  <c r="K5309" i="30"/>
  <c r="K5310" i="30"/>
  <c r="K5311" i="30"/>
  <c r="K5312" i="30"/>
  <c r="K5313" i="30"/>
  <c r="K5314" i="30"/>
  <c r="K5315" i="30"/>
  <c r="K5316" i="30"/>
  <c r="K5317" i="30"/>
  <c r="K5318" i="30"/>
  <c r="K5319" i="30"/>
  <c r="K5320" i="30"/>
  <c r="K5321" i="30"/>
  <c r="K5322" i="30"/>
  <c r="K5323" i="30"/>
  <c r="K5324" i="30"/>
  <c r="K5325" i="30"/>
  <c r="K5326" i="30"/>
  <c r="K5327" i="30"/>
  <c r="K5328" i="30"/>
  <c r="K5329" i="30"/>
  <c r="K5330" i="30"/>
  <c r="K5331" i="30"/>
  <c r="K5332" i="30"/>
  <c r="K5333" i="30"/>
  <c r="K5334" i="30"/>
  <c r="K5335" i="30"/>
  <c r="K5336" i="30"/>
  <c r="K5337" i="30"/>
  <c r="K5338" i="30"/>
  <c r="K5339" i="30"/>
  <c r="K5340" i="30"/>
  <c r="K5341" i="30"/>
  <c r="K5342" i="30"/>
  <c r="K5343" i="30"/>
  <c r="K5344" i="30"/>
  <c r="K5345" i="30"/>
  <c r="K5346" i="30"/>
  <c r="K5347" i="30"/>
  <c r="K5348" i="30"/>
  <c r="K5349" i="30"/>
  <c r="K5350" i="30"/>
  <c r="K5351" i="30"/>
  <c r="K5352" i="30"/>
  <c r="K5353" i="30"/>
  <c r="K5354" i="30"/>
  <c r="K5355" i="30"/>
  <c r="K5356" i="30"/>
  <c r="K5357" i="30"/>
  <c r="K5358" i="30"/>
  <c r="K5359" i="30"/>
  <c r="K5360" i="30"/>
  <c r="K5361" i="30"/>
  <c r="K5362" i="30"/>
  <c r="K5363" i="30"/>
  <c r="K5364" i="30"/>
  <c r="K5365" i="30"/>
  <c r="K5366" i="30"/>
  <c r="K5367" i="30"/>
  <c r="K5368" i="30"/>
  <c r="K5369" i="30"/>
  <c r="K5370" i="30"/>
  <c r="K5371" i="30"/>
  <c r="K5372" i="30"/>
  <c r="K5373" i="30"/>
  <c r="K5374" i="30"/>
  <c r="K5375" i="30"/>
  <c r="K5376" i="30"/>
  <c r="K5377" i="30"/>
  <c r="K5378" i="30"/>
  <c r="K5379" i="30"/>
  <c r="K5380" i="30"/>
  <c r="K5381" i="30"/>
  <c r="K5382" i="30"/>
  <c r="K5383" i="30"/>
  <c r="K5384" i="30"/>
  <c r="K5385" i="30"/>
  <c r="K5386" i="30"/>
  <c r="K5387" i="30"/>
  <c r="K5388" i="30"/>
  <c r="K5389" i="30"/>
  <c r="K5390" i="30"/>
  <c r="K5391" i="30"/>
  <c r="K5392" i="30"/>
  <c r="K5393" i="30"/>
  <c r="K5394" i="30"/>
  <c r="K5395" i="30"/>
  <c r="K5396" i="30"/>
  <c r="K5397" i="30"/>
  <c r="K5398" i="30"/>
  <c r="K5399" i="30"/>
  <c r="K5400" i="30"/>
  <c r="K5401" i="30"/>
  <c r="K5402" i="30"/>
  <c r="K5403" i="30"/>
  <c r="K5404" i="30"/>
  <c r="K5405" i="30"/>
  <c r="K5406" i="30"/>
  <c r="K5407" i="30"/>
  <c r="K5408" i="30"/>
  <c r="K5409" i="30"/>
  <c r="K5410" i="30"/>
  <c r="K5411" i="30"/>
  <c r="K5412" i="30"/>
  <c r="K5413" i="30"/>
  <c r="K5414" i="30"/>
  <c r="K5415" i="30"/>
  <c r="K5416" i="30"/>
  <c r="K5417" i="30"/>
  <c r="K5418" i="30"/>
  <c r="K5419" i="30"/>
  <c r="K5420" i="30"/>
  <c r="K5421" i="30"/>
  <c r="K5422" i="30"/>
  <c r="K5423" i="30"/>
  <c r="K5424" i="30"/>
  <c r="K5425" i="30"/>
  <c r="K5426" i="30"/>
  <c r="K5427" i="30"/>
  <c r="K5428" i="30"/>
  <c r="K5429" i="30"/>
  <c r="K5430" i="30"/>
  <c r="K5431" i="30"/>
  <c r="K5432" i="30"/>
  <c r="K5433" i="30"/>
  <c r="K5434" i="30"/>
  <c r="K5435" i="30"/>
  <c r="K5436" i="30"/>
  <c r="K5437" i="30"/>
  <c r="K5438" i="30"/>
  <c r="K5439" i="30"/>
  <c r="K5440" i="30"/>
  <c r="K5441" i="30"/>
  <c r="K5442" i="30"/>
  <c r="K5443" i="30"/>
  <c r="K5444" i="30"/>
  <c r="K5445" i="30"/>
  <c r="K5446" i="30"/>
  <c r="K5447" i="30"/>
  <c r="K5448" i="30"/>
  <c r="K5449" i="30"/>
  <c r="K5450" i="30"/>
  <c r="K5451" i="30"/>
  <c r="K5452" i="30"/>
  <c r="K5453" i="30"/>
  <c r="K5454" i="30"/>
  <c r="K5455" i="30"/>
  <c r="K5456" i="30"/>
  <c r="K5457" i="30"/>
  <c r="K5458" i="30"/>
  <c r="K5459" i="30"/>
  <c r="K5460" i="30"/>
  <c r="K5461" i="30"/>
  <c r="K5462" i="30"/>
  <c r="K5463" i="30"/>
  <c r="K5464" i="30"/>
  <c r="K5465" i="30"/>
  <c r="K5466" i="30"/>
  <c r="K5467" i="30"/>
  <c r="K5468" i="30"/>
  <c r="K5469" i="30"/>
  <c r="K5470" i="30"/>
  <c r="K5471" i="30"/>
  <c r="K5472" i="30"/>
  <c r="K5473" i="30"/>
  <c r="K5474" i="30"/>
  <c r="K5475" i="30"/>
  <c r="K5476" i="30"/>
  <c r="K5477" i="30"/>
  <c r="K5478" i="30"/>
  <c r="K5479" i="30"/>
  <c r="K5480" i="30"/>
  <c r="K5481" i="30"/>
  <c r="K5482" i="30"/>
  <c r="K5483" i="30"/>
  <c r="K5484" i="30"/>
  <c r="K5485" i="30"/>
  <c r="K5486" i="30"/>
  <c r="K5487" i="30"/>
  <c r="K5488" i="30"/>
  <c r="K5489" i="30"/>
  <c r="K5490" i="30"/>
  <c r="K5491" i="30"/>
  <c r="K5492" i="30"/>
  <c r="K5493" i="30"/>
  <c r="K5494" i="30"/>
  <c r="K5495" i="30"/>
  <c r="K5496" i="30"/>
  <c r="K5497" i="30"/>
  <c r="K5498" i="30"/>
  <c r="K5499" i="30"/>
  <c r="K5500" i="30"/>
  <c r="K5501" i="30"/>
  <c r="K5502" i="30"/>
  <c r="K5503" i="30"/>
  <c r="K5504" i="30"/>
  <c r="K5505" i="30"/>
  <c r="K5506" i="30"/>
  <c r="K5507" i="30"/>
  <c r="K5508" i="30"/>
  <c r="K5509" i="30"/>
  <c r="K5510" i="30"/>
  <c r="K5511" i="30"/>
  <c r="K5512" i="30"/>
  <c r="K5513" i="30"/>
  <c r="K5514" i="30"/>
  <c r="K5515" i="30"/>
  <c r="K5516" i="30"/>
  <c r="K5517" i="30"/>
  <c r="K5518" i="30"/>
  <c r="K5519" i="30"/>
  <c r="K5520" i="30"/>
  <c r="K5521" i="30"/>
  <c r="K5522" i="30"/>
  <c r="K5523" i="30"/>
  <c r="K5524" i="30"/>
  <c r="K5525" i="30"/>
  <c r="K5526" i="30"/>
  <c r="K5527" i="30"/>
  <c r="K5528" i="30"/>
  <c r="K5529" i="30"/>
  <c r="K5530" i="30"/>
  <c r="K5531" i="30"/>
  <c r="K5532" i="30"/>
  <c r="K5533" i="30"/>
  <c r="K5534" i="30"/>
  <c r="K5535" i="30"/>
  <c r="K5536" i="30"/>
  <c r="K5537" i="30"/>
  <c r="K5538" i="30"/>
  <c r="K5539" i="30"/>
  <c r="K5540" i="30"/>
  <c r="K5541" i="30"/>
  <c r="K5542" i="30"/>
  <c r="K5543" i="30"/>
  <c r="K5544" i="30"/>
  <c r="K5545" i="30"/>
  <c r="K5546" i="30"/>
  <c r="K5547" i="30"/>
  <c r="K5548" i="30"/>
  <c r="K5549" i="30"/>
  <c r="K5550" i="30"/>
  <c r="K5551" i="30"/>
  <c r="K5552" i="30"/>
  <c r="K5553" i="30"/>
  <c r="K5554" i="30"/>
  <c r="K5555" i="30"/>
  <c r="K5556" i="30"/>
  <c r="K5557" i="30"/>
  <c r="K5558" i="30"/>
  <c r="K5559" i="30"/>
  <c r="K5560" i="30"/>
  <c r="K5561" i="30"/>
  <c r="K5562" i="30"/>
  <c r="K5563" i="30"/>
  <c r="K5564" i="30"/>
  <c r="K5565" i="30"/>
  <c r="K5566" i="30"/>
  <c r="K5567" i="30"/>
  <c r="K5568" i="30"/>
  <c r="K5569" i="30"/>
  <c r="K5570" i="30"/>
  <c r="K5571" i="30"/>
  <c r="K5572" i="30"/>
  <c r="K5573" i="30"/>
  <c r="K5574" i="30"/>
  <c r="K5575" i="30"/>
  <c r="K5576" i="30"/>
  <c r="K5577" i="30"/>
  <c r="K5578" i="30"/>
  <c r="K5579" i="30"/>
  <c r="K5580" i="30"/>
  <c r="K5581" i="30"/>
  <c r="K5582" i="30"/>
  <c r="K5583" i="30"/>
  <c r="K5584" i="30"/>
  <c r="K5585" i="30"/>
  <c r="K5586" i="30"/>
  <c r="K5587" i="30"/>
  <c r="K5588" i="30"/>
  <c r="K5589" i="30"/>
  <c r="K5590" i="30"/>
  <c r="K5591" i="30"/>
  <c r="K5592" i="30"/>
  <c r="K5593" i="30"/>
  <c r="K5594" i="30"/>
  <c r="K5595" i="30"/>
  <c r="K5596" i="30"/>
  <c r="K5597" i="30"/>
  <c r="K5598" i="30"/>
  <c r="K5599" i="30"/>
  <c r="K5600" i="30"/>
  <c r="K5601" i="30"/>
  <c r="K5602" i="30"/>
  <c r="K5603" i="30"/>
  <c r="K5604" i="30"/>
  <c r="K5605" i="30"/>
  <c r="K5606" i="30"/>
  <c r="K5607" i="30"/>
  <c r="K5608" i="30"/>
  <c r="K5609" i="30"/>
  <c r="K5610" i="30"/>
  <c r="K5611" i="30"/>
  <c r="K5612" i="30"/>
  <c r="K5613" i="30"/>
  <c r="K5614" i="30"/>
  <c r="K5615" i="30"/>
  <c r="K5616" i="30"/>
  <c r="K5617" i="30"/>
  <c r="K5618" i="30"/>
  <c r="K5619" i="30"/>
  <c r="K5620" i="30"/>
  <c r="K5621" i="30"/>
  <c r="K5622" i="30"/>
  <c r="K5623" i="30"/>
  <c r="K5624" i="30"/>
  <c r="K5625" i="30"/>
  <c r="K5626" i="30"/>
  <c r="K5627" i="30"/>
  <c r="K5628" i="30"/>
  <c r="K5629" i="30"/>
  <c r="K5630" i="30"/>
  <c r="K5631" i="30"/>
  <c r="K5632" i="30"/>
  <c r="K5633" i="30"/>
  <c r="K5634" i="30"/>
  <c r="K5635" i="30"/>
  <c r="K5636" i="30"/>
  <c r="K5637" i="30"/>
  <c r="K5638" i="30"/>
  <c r="K5639" i="30"/>
  <c r="K5640" i="30"/>
  <c r="K5641" i="30"/>
  <c r="K5642" i="30"/>
  <c r="K5643" i="30"/>
  <c r="K5644" i="30"/>
  <c r="K5645" i="30"/>
  <c r="K5646" i="30"/>
  <c r="K5647" i="30"/>
  <c r="K5648" i="30"/>
  <c r="K5649" i="30"/>
  <c r="K5650" i="30"/>
  <c r="K5651" i="30"/>
  <c r="K5652" i="30"/>
  <c r="K5653" i="30"/>
  <c r="K5654" i="30"/>
  <c r="K5655" i="30"/>
  <c r="K5656" i="30"/>
  <c r="K5657" i="30"/>
  <c r="K5658" i="30"/>
  <c r="K5659" i="30"/>
  <c r="K5660" i="30"/>
  <c r="K5661" i="30"/>
  <c r="K5662" i="30"/>
  <c r="K5663" i="30"/>
  <c r="K5664" i="30"/>
  <c r="K5665" i="30"/>
  <c r="K5666" i="30"/>
  <c r="K5667" i="30"/>
  <c r="K5668" i="30"/>
  <c r="K5669" i="30"/>
  <c r="K5670" i="30"/>
  <c r="K5671" i="30"/>
  <c r="K5672" i="30"/>
  <c r="K5673" i="30"/>
  <c r="K5674" i="30"/>
  <c r="K5675" i="30"/>
  <c r="K5676" i="30"/>
  <c r="K5677" i="30"/>
  <c r="K5678" i="30"/>
  <c r="K5679" i="30"/>
  <c r="K5680" i="30"/>
  <c r="K5681" i="30"/>
  <c r="K5682" i="30"/>
  <c r="K5683" i="30"/>
  <c r="K5684" i="30"/>
  <c r="K5685" i="30"/>
  <c r="K5686" i="30"/>
  <c r="K5687" i="30"/>
  <c r="K5688" i="30"/>
  <c r="K5689" i="30"/>
  <c r="K5690" i="30"/>
  <c r="K5691" i="30"/>
  <c r="K5692" i="30"/>
  <c r="K5693" i="30"/>
  <c r="K5694" i="30"/>
  <c r="K5695" i="30"/>
  <c r="K5696" i="30"/>
  <c r="K5697" i="30"/>
  <c r="K5698" i="30"/>
  <c r="K5699" i="30"/>
  <c r="K5700" i="30"/>
  <c r="K5701" i="30"/>
  <c r="K5702" i="30"/>
  <c r="K5703" i="30"/>
  <c r="K5704" i="30"/>
  <c r="K5705" i="30"/>
  <c r="K5706" i="30"/>
  <c r="K5707" i="30"/>
  <c r="K5708" i="30"/>
  <c r="K5709" i="30"/>
  <c r="K5710" i="30"/>
  <c r="K5711" i="30"/>
  <c r="K5712" i="30"/>
  <c r="K5713" i="30"/>
  <c r="K5714" i="30"/>
  <c r="K5715" i="30"/>
  <c r="K5716" i="30"/>
  <c r="K5717" i="30"/>
  <c r="K5718" i="30"/>
  <c r="K5719" i="30"/>
  <c r="K5720" i="30"/>
  <c r="K5721" i="30"/>
  <c r="K5722" i="30"/>
  <c r="K5723" i="30"/>
  <c r="K5724" i="30"/>
  <c r="K5725" i="30"/>
  <c r="K5726" i="30"/>
  <c r="K5727" i="30"/>
  <c r="K5728" i="30"/>
  <c r="K5729" i="30"/>
  <c r="K5730" i="30"/>
  <c r="K5731" i="30"/>
  <c r="K5732" i="30"/>
  <c r="K5733" i="30"/>
  <c r="K5734" i="30"/>
  <c r="K5735" i="30"/>
  <c r="K5736" i="30"/>
  <c r="K5737" i="30"/>
  <c r="K5738" i="30"/>
  <c r="K5739" i="30"/>
  <c r="K5740" i="30"/>
  <c r="K5741" i="30"/>
  <c r="K5742" i="30"/>
  <c r="K5743" i="30"/>
  <c r="K5744" i="30"/>
  <c r="K5745" i="30"/>
  <c r="K5746" i="30"/>
  <c r="K5747" i="30"/>
  <c r="K5748" i="30"/>
  <c r="K5749" i="30"/>
  <c r="K5750" i="30"/>
  <c r="K5751" i="30"/>
  <c r="K5752" i="30"/>
  <c r="K5753" i="30"/>
  <c r="K5754" i="30"/>
  <c r="K5755" i="30"/>
  <c r="K5756" i="30"/>
  <c r="K5757" i="30"/>
  <c r="K5758" i="30"/>
  <c r="K5759" i="30"/>
  <c r="K5760" i="30"/>
  <c r="K5761" i="30"/>
  <c r="K5762" i="30"/>
  <c r="K5763" i="30"/>
  <c r="K5764" i="30"/>
  <c r="K5765" i="30"/>
  <c r="K5766" i="30"/>
  <c r="K5767" i="30"/>
  <c r="K5768" i="30"/>
  <c r="K5769" i="30"/>
  <c r="K5770" i="30"/>
  <c r="K5771" i="30"/>
  <c r="K5772" i="30"/>
  <c r="K5773" i="30"/>
  <c r="K5774" i="30"/>
  <c r="K5775" i="30"/>
  <c r="K5776" i="30"/>
  <c r="K5777" i="30"/>
  <c r="K5778" i="30"/>
  <c r="K5779" i="30"/>
  <c r="K5780" i="30"/>
  <c r="K5781" i="30"/>
  <c r="K5782" i="30"/>
  <c r="K5783" i="30"/>
  <c r="K5784" i="30"/>
  <c r="K5785" i="30"/>
  <c r="K5786" i="30"/>
  <c r="K5787" i="30"/>
  <c r="K5788" i="30"/>
  <c r="K5789" i="30"/>
  <c r="K5790" i="30"/>
  <c r="K5791" i="30"/>
  <c r="K5792" i="30"/>
  <c r="K5793" i="30"/>
  <c r="K5794" i="30"/>
  <c r="K5795" i="30"/>
  <c r="K5796" i="30"/>
  <c r="K5797" i="30"/>
  <c r="K5798" i="30"/>
  <c r="K5799" i="30"/>
  <c r="K5800" i="30"/>
  <c r="K5801" i="30"/>
  <c r="K5802" i="30"/>
  <c r="K5803" i="30"/>
  <c r="K5804" i="30"/>
  <c r="K5805" i="30"/>
  <c r="K5806" i="30"/>
  <c r="K5807" i="30"/>
  <c r="K5808" i="30"/>
  <c r="K5809" i="30"/>
  <c r="K5810" i="30"/>
  <c r="K5811" i="30"/>
  <c r="K5812" i="30"/>
  <c r="K5813" i="30"/>
  <c r="K5814" i="30"/>
  <c r="K5815" i="30"/>
  <c r="K5816" i="30"/>
  <c r="K5817" i="30"/>
  <c r="K5818" i="30"/>
  <c r="K5819" i="30"/>
  <c r="K5820" i="30"/>
  <c r="K5821" i="30"/>
  <c r="K5822" i="30"/>
  <c r="K5823" i="30"/>
  <c r="K5824" i="30"/>
  <c r="K5825" i="30"/>
  <c r="K5826" i="30"/>
  <c r="K5827" i="30"/>
  <c r="K5828" i="30"/>
  <c r="K5829" i="30"/>
  <c r="K5830" i="30"/>
  <c r="K5831" i="30"/>
  <c r="K5832" i="30"/>
  <c r="K5833" i="30"/>
  <c r="K5834" i="30"/>
  <c r="K5835" i="30"/>
  <c r="K5836" i="30"/>
  <c r="K5837" i="30"/>
  <c r="K5838" i="30"/>
  <c r="K5839" i="30"/>
  <c r="K5840" i="30"/>
  <c r="K5841" i="30"/>
  <c r="K5842" i="30"/>
  <c r="K5843" i="30"/>
  <c r="K5844" i="30"/>
  <c r="K5845" i="30"/>
  <c r="K5846" i="30"/>
  <c r="K5847" i="30"/>
  <c r="K5848" i="30"/>
  <c r="K5849" i="30"/>
  <c r="K5850" i="30"/>
  <c r="K5851" i="30"/>
  <c r="K5852" i="30"/>
  <c r="K5853" i="30"/>
  <c r="K5854" i="30"/>
  <c r="K5855" i="30"/>
  <c r="K5856" i="30"/>
  <c r="K5857" i="30"/>
  <c r="K5858" i="30"/>
  <c r="K5859" i="30"/>
  <c r="K5860" i="30"/>
  <c r="K5861" i="30"/>
  <c r="K5862" i="30"/>
  <c r="K5863" i="30"/>
  <c r="K5864" i="30"/>
  <c r="K5865" i="30"/>
  <c r="K5866" i="30"/>
  <c r="K5867" i="30"/>
  <c r="K5868" i="30"/>
  <c r="K5869" i="30"/>
  <c r="K5870" i="30"/>
  <c r="K5871" i="30"/>
  <c r="K5872" i="30"/>
  <c r="K5873" i="30"/>
  <c r="K5874" i="30"/>
  <c r="K5875" i="30"/>
  <c r="K5876" i="30"/>
  <c r="K5877" i="30"/>
  <c r="K5878" i="30"/>
  <c r="K5879" i="30"/>
  <c r="K5880" i="30"/>
  <c r="K5881" i="30"/>
  <c r="K5882" i="30"/>
  <c r="K5883" i="30"/>
  <c r="K5884" i="30"/>
  <c r="K5885" i="30"/>
  <c r="K5886" i="30"/>
  <c r="K5887" i="30"/>
  <c r="K5888" i="30"/>
  <c r="K5889" i="30"/>
  <c r="K5890" i="30"/>
  <c r="K5891" i="30"/>
  <c r="K5892" i="30"/>
  <c r="K5893" i="30"/>
  <c r="K5894" i="30"/>
  <c r="K5895" i="30"/>
  <c r="K5896" i="30"/>
  <c r="K5897" i="30"/>
  <c r="K5898" i="30"/>
  <c r="K5899" i="30"/>
  <c r="K5900" i="30"/>
  <c r="K5901" i="30"/>
  <c r="K5902" i="30"/>
  <c r="K5903" i="30"/>
  <c r="K5904" i="30"/>
  <c r="K5905" i="30"/>
  <c r="K5906" i="30"/>
  <c r="K5907" i="30"/>
  <c r="K5908" i="30"/>
  <c r="K5909" i="30"/>
  <c r="K5910" i="30"/>
  <c r="K5911" i="30"/>
  <c r="K5912" i="30"/>
  <c r="K5913" i="30"/>
  <c r="K5914" i="30"/>
  <c r="K5915" i="30"/>
  <c r="K5916" i="30"/>
  <c r="K5917" i="30"/>
  <c r="K5918" i="30"/>
  <c r="K5919" i="30"/>
  <c r="K5920" i="30"/>
  <c r="K5921" i="30"/>
  <c r="K5922" i="30"/>
  <c r="K5923" i="30"/>
  <c r="K5924" i="30"/>
  <c r="K5925" i="30"/>
  <c r="K5926" i="30"/>
  <c r="K5927" i="30"/>
  <c r="K5928" i="30"/>
  <c r="K5929" i="30"/>
  <c r="K5930" i="30"/>
  <c r="K5931" i="30"/>
  <c r="K5932" i="30"/>
  <c r="K5933" i="30"/>
  <c r="K5934" i="30"/>
  <c r="K5935" i="30"/>
  <c r="K5936" i="30"/>
  <c r="K5937" i="30"/>
  <c r="K5938" i="30"/>
  <c r="K5939" i="30"/>
  <c r="K5940" i="30"/>
  <c r="K5941" i="30"/>
  <c r="K5942" i="30"/>
  <c r="K5943" i="30"/>
  <c r="K5944" i="30"/>
  <c r="K5945" i="30"/>
  <c r="K5946" i="30"/>
  <c r="K5947" i="30"/>
  <c r="K5948" i="30"/>
  <c r="K5949" i="30"/>
  <c r="K5950" i="30"/>
  <c r="K5951" i="30"/>
  <c r="K5952" i="30"/>
  <c r="K5953" i="30"/>
  <c r="K5954" i="30"/>
  <c r="K5955" i="30"/>
  <c r="K5956" i="30"/>
  <c r="K5957" i="30"/>
  <c r="K5958" i="30"/>
  <c r="K5959" i="30"/>
  <c r="K5960" i="30"/>
  <c r="K5961" i="30"/>
  <c r="K5962" i="30"/>
  <c r="K5963" i="30"/>
  <c r="K5964" i="30"/>
  <c r="K5965" i="30"/>
  <c r="K5966" i="30"/>
  <c r="K5967" i="30"/>
  <c r="K5968" i="30"/>
  <c r="K5969" i="30"/>
  <c r="K5970" i="30"/>
  <c r="K5971" i="30"/>
  <c r="K5972" i="30"/>
  <c r="K5973" i="30"/>
  <c r="K5974" i="30"/>
  <c r="K5975" i="30"/>
  <c r="K5976" i="30"/>
  <c r="K5977" i="30"/>
  <c r="K5978" i="30"/>
  <c r="K5979" i="30"/>
  <c r="K5980" i="30"/>
  <c r="K5981" i="30"/>
  <c r="K5982" i="30"/>
  <c r="K5983" i="30"/>
  <c r="K5984" i="30"/>
  <c r="K5985" i="30"/>
  <c r="K5986" i="30"/>
  <c r="K5987" i="30"/>
  <c r="K5988" i="30"/>
  <c r="K5989" i="30"/>
  <c r="K5990" i="30"/>
  <c r="K5991" i="30"/>
  <c r="K5992" i="30"/>
  <c r="K5993" i="30"/>
  <c r="K5994" i="30"/>
  <c r="K5995" i="30"/>
  <c r="K5996" i="30"/>
  <c r="K5997" i="30"/>
  <c r="K5998" i="30"/>
  <c r="K5999" i="30"/>
  <c r="K6000" i="30"/>
  <c r="K6001" i="30"/>
  <c r="K6002" i="30"/>
  <c r="K6003" i="30"/>
  <c r="K6004" i="30"/>
  <c r="K6005" i="30"/>
  <c r="K6006" i="30"/>
  <c r="K6007" i="30"/>
  <c r="K6008" i="30"/>
  <c r="K6009" i="30"/>
  <c r="K6010" i="30"/>
  <c r="K6011" i="30"/>
  <c r="K6012" i="30"/>
  <c r="K6013" i="30"/>
  <c r="K6014" i="30"/>
  <c r="K6015" i="30"/>
  <c r="K6016" i="30"/>
  <c r="K6017" i="30"/>
  <c r="K6018" i="30"/>
  <c r="K6019" i="30"/>
  <c r="K6020" i="30"/>
  <c r="K6021" i="30"/>
  <c r="K6022" i="30"/>
  <c r="K6023" i="30"/>
  <c r="K6024" i="30"/>
  <c r="K6025" i="30"/>
  <c r="K6026" i="30"/>
  <c r="K6027" i="30"/>
  <c r="K6028" i="30"/>
  <c r="K6029" i="30"/>
  <c r="K6030" i="30"/>
  <c r="K6031" i="30"/>
  <c r="K6032" i="30"/>
  <c r="K6033" i="30"/>
  <c r="K6034" i="30"/>
  <c r="K6035" i="30"/>
  <c r="K6036" i="30"/>
  <c r="K6037" i="30"/>
  <c r="K6038" i="30"/>
  <c r="K6039" i="30"/>
  <c r="K6040" i="30"/>
  <c r="K6041" i="30"/>
  <c r="K6042" i="30"/>
  <c r="K6043" i="30"/>
  <c r="K6044" i="30"/>
  <c r="K6045" i="30"/>
  <c r="K6046" i="30"/>
  <c r="K6047" i="30"/>
  <c r="K6048" i="30"/>
  <c r="K6049" i="30"/>
  <c r="K6050" i="30"/>
  <c r="K6051" i="30"/>
  <c r="K6052" i="30"/>
  <c r="K6053" i="30"/>
  <c r="K6054" i="30"/>
  <c r="K6055" i="30"/>
  <c r="K6056" i="30"/>
  <c r="K6057" i="30"/>
  <c r="K6058" i="30"/>
  <c r="K6059" i="30"/>
  <c r="K6060" i="30"/>
  <c r="K6061" i="30"/>
  <c r="K6062" i="30"/>
  <c r="K6063" i="30"/>
  <c r="K6064" i="30"/>
  <c r="K6065" i="30"/>
  <c r="K6066" i="30"/>
  <c r="K6067" i="30"/>
  <c r="K6068" i="30"/>
  <c r="K6069" i="30"/>
  <c r="K6070" i="30"/>
  <c r="K6071" i="30"/>
  <c r="K6072" i="30"/>
  <c r="K6073" i="30"/>
  <c r="K6074" i="30"/>
  <c r="K6075" i="30"/>
  <c r="K6076" i="30"/>
  <c r="K6077" i="30"/>
  <c r="K6078" i="30"/>
  <c r="K6079" i="30"/>
  <c r="K6080" i="30"/>
  <c r="K6081" i="30"/>
  <c r="K6082" i="30"/>
  <c r="K6083" i="30"/>
  <c r="K6084" i="30"/>
  <c r="K6085" i="30"/>
  <c r="K6086" i="30"/>
  <c r="K6087" i="30"/>
  <c r="K6088" i="30"/>
  <c r="K6089" i="30"/>
  <c r="K6090" i="30"/>
  <c r="K6091" i="30"/>
  <c r="K6092" i="30"/>
  <c r="K6093" i="30"/>
  <c r="K6094" i="30"/>
  <c r="K6095" i="30"/>
  <c r="K6096" i="30"/>
  <c r="K6097" i="30"/>
  <c r="K6098" i="30"/>
  <c r="K6099" i="30"/>
  <c r="K6100" i="30"/>
  <c r="K6101" i="30"/>
  <c r="K6102" i="30"/>
  <c r="K6103" i="30"/>
  <c r="K6104" i="30"/>
  <c r="K6105" i="30"/>
  <c r="K6106" i="30"/>
  <c r="K6107" i="30"/>
  <c r="K6108" i="30"/>
  <c r="K6109" i="30"/>
  <c r="K6110" i="30"/>
  <c r="K6111" i="30"/>
  <c r="K6112" i="30"/>
  <c r="K6113" i="30"/>
  <c r="K6114" i="30"/>
  <c r="K6115" i="30"/>
  <c r="K6116" i="30"/>
  <c r="K6117" i="30"/>
  <c r="K6118" i="30"/>
  <c r="K6119" i="30"/>
  <c r="K6120" i="30"/>
  <c r="K6121" i="30"/>
  <c r="K6122" i="30"/>
  <c r="K6123" i="30"/>
  <c r="K6124" i="30"/>
  <c r="K6125" i="30"/>
  <c r="K6126" i="30"/>
  <c r="K6127" i="30"/>
  <c r="K6128" i="30"/>
  <c r="K6129" i="30"/>
  <c r="K6130" i="30"/>
  <c r="K6131" i="30"/>
  <c r="K6132" i="30"/>
  <c r="K6133" i="30"/>
  <c r="K6134" i="30"/>
  <c r="K6135" i="30"/>
  <c r="K6136" i="30"/>
  <c r="K6137" i="30"/>
  <c r="K6138" i="30"/>
  <c r="K6139" i="30"/>
  <c r="K6140" i="30"/>
  <c r="K6141" i="30"/>
  <c r="K6142" i="30"/>
  <c r="K6143" i="30"/>
  <c r="K6144" i="30"/>
  <c r="K6145" i="30"/>
  <c r="K6146" i="30"/>
  <c r="K6147" i="30"/>
  <c r="K6148" i="30"/>
  <c r="K6149" i="30"/>
  <c r="K6150" i="30"/>
  <c r="K6151" i="30"/>
  <c r="K6152" i="30"/>
  <c r="K6153" i="30"/>
  <c r="K6154" i="30"/>
  <c r="K6155" i="30"/>
  <c r="K6156" i="30"/>
  <c r="K6157" i="30"/>
  <c r="K6158" i="30"/>
  <c r="K6159" i="30"/>
  <c r="K6160" i="30"/>
  <c r="K6161" i="30"/>
  <c r="K6162" i="30"/>
  <c r="K6163" i="30"/>
  <c r="K6164" i="30"/>
  <c r="K6165" i="30"/>
  <c r="K6166" i="30"/>
  <c r="K6167" i="30"/>
  <c r="K6168" i="30"/>
  <c r="K6169" i="30"/>
  <c r="K6170" i="30"/>
  <c r="K6171" i="30"/>
  <c r="K6172" i="30"/>
  <c r="K6173" i="30"/>
  <c r="K6174" i="30"/>
  <c r="K6175" i="30"/>
  <c r="K6176" i="30"/>
  <c r="K6177" i="30"/>
  <c r="K6178" i="30"/>
  <c r="K6179" i="30"/>
  <c r="K6180" i="30"/>
  <c r="K6181" i="30"/>
  <c r="K6182" i="30"/>
  <c r="K6183" i="30"/>
  <c r="K6184" i="30"/>
  <c r="K6185" i="30"/>
  <c r="K6186" i="30"/>
  <c r="K6187" i="30"/>
  <c r="K6188" i="30"/>
  <c r="K6189" i="30"/>
  <c r="K6190" i="30"/>
  <c r="K6191" i="30"/>
  <c r="K6192" i="30"/>
  <c r="K6193" i="30"/>
  <c r="K6194" i="30"/>
  <c r="K6195" i="30"/>
  <c r="K6196" i="30"/>
  <c r="K6197" i="30"/>
  <c r="K6198" i="30"/>
  <c r="K6199" i="30"/>
  <c r="K6200" i="30"/>
  <c r="K6201" i="30"/>
  <c r="K6202" i="30"/>
  <c r="K6203" i="30"/>
  <c r="K6204" i="30"/>
  <c r="K6205" i="30"/>
  <c r="K6206" i="30"/>
  <c r="K6207" i="30"/>
  <c r="K6208" i="30"/>
  <c r="K6209" i="30"/>
  <c r="K6210" i="30"/>
  <c r="K6211" i="30"/>
  <c r="K6212" i="30"/>
  <c r="K6213" i="30"/>
  <c r="K6214" i="30"/>
  <c r="K6215" i="30"/>
  <c r="K6216" i="30"/>
  <c r="K6217" i="30"/>
  <c r="K6218" i="30"/>
  <c r="K6219" i="30"/>
  <c r="K6220" i="30"/>
  <c r="K6221" i="30"/>
  <c r="K6222" i="30"/>
  <c r="K6223" i="30"/>
  <c r="K6224" i="30"/>
  <c r="K6225" i="30"/>
  <c r="K6226" i="30"/>
  <c r="K6227" i="30"/>
  <c r="K6228" i="30"/>
  <c r="K6229" i="30"/>
  <c r="K6230" i="30"/>
  <c r="K6231" i="30"/>
  <c r="K6232" i="30"/>
  <c r="K6233" i="30"/>
  <c r="K6234" i="30"/>
  <c r="K6235" i="30"/>
  <c r="K6236" i="30"/>
  <c r="K6237" i="30"/>
  <c r="K6238" i="30"/>
  <c r="K6239" i="30"/>
  <c r="K6240" i="30"/>
  <c r="K6241" i="30"/>
  <c r="K6242" i="30"/>
  <c r="K6243" i="30"/>
  <c r="K6244" i="30"/>
  <c r="K6245" i="30"/>
  <c r="K6246" i="30"/>
  <c r="K6247" i="30"/>
  <c r="K6248" i="30"/>
  <c r="K6249" i="30"/>
  <c r="K6250" i="30"/>
  <c r="K6251" i="30"/>
  <c r="K6252" i="30"/>
  <c r="K6253" i="30"/>
  <c r="K6254" i="30"/>
  <c r="K6255" i="30"/>
  <c r="K6256" i="30"/>
  <c r="K6257" i="30"/>
  <c r="K6258" i="30"/>
  <c r="K6259" i="30"/>
  <c r="K6260" i="30"/>
  <c r="K6261" i="30"/>
  <c r="K6262" i="30"/>
  <c r="K6263" i="30"/>
  <c r="K6264" i="30"/>
  <c r="K6265" i="30"/>
  <c r="K6266" i="30"/>
  <c r="K6267" i="30"/>
  <c r="K6268" i="30"/>
  <c r="K6269" i="30"/>
  <c r="K6270" i="30"/>
  <c r="K6271" i="30"/>
  <c r="K6272" i="30"/>
  <c r="K6273" i="30"/>
  <c r="K6274" i="30"/>
  <c r="K6275" i="30"/>
  <c r="K6276" i="30"/>
  <c r="K6277" i="30"/>
  <c r="K6278" i="30"/>
  <c r="K6279" i="30"/>
  <c r="K6280" i="30"/>
  <c r="K6281" i="30"/>
  <c r="K6282" i="30"/>
  <c r="K6283" i="30"/>
  <c r="K6284" i="30"/>
  <c r="K6285" i="30"/>
  <c r="K6286" i="30"/>
  <c r="K6287" i="30"/>
  <c r="K6288" i="30"/>
  <c r="K6289" i="30"/>
  <c r="K6290" i="30"/>
  <c r="K6291" i="30"/>
  <c r="K6292" i="30"/>
  <c r="K6293" i="30"/>
  <c r="K6294" i="30"/>
  <c r="K6295" i="30"/>
  <c r="K6296" i="30"/>
  <c r="K6297" i="30"/>
  <c r="K6298" i="30"/>
  <c r="K6299" i="30"/>
  <c r="K6300" i="30"/>
  <c r="K6301" i="30"/>
  <c r="K6302" i="30"/>
  <c r="K6303" i="30"/>
  <c r="K6304" i="30"/>
  <c r="K6305" i="30"/>
  <c r="K6306" i="30"/>
  <c r="K6307" i="30"/>
  <c r="K6308" i="30"/>
  <c r="K6309" i="30"/>
  <c r="K6310" i="30"/>
  <c r="K6311" i="30"/>
  <c r="K6312" i="30"/>
  <c r="K6313" i="30"/>
  <c r="K6314" i="30"/>
  <c r="K6315" i="30"/>
  <c r="K6316" i="30"/>
  <c r="K6317" i="30"/>
  <c r="K6318" i="30"/>
  <c r="K6319" i="30"/>
  <c r="K6320" i="30"/>
  <c r="K6321" i="30"/>
  <c r="K6322" i="30"/>
  <c r="K6323" i="30"/>
  <c r="K6324" i="30"/>
  <c r="K6325" i="30"/>
  <c r="K6326" i="30"/>
  <c r="K6327" i="30"/>
  <c r="K6328" i="30"/>
  <c r="K6329" i="30"/>
  <c r="K6330" i="30"/>
  <c r="K6331" i="30"/>
  <c r="K6332" i="30"/>
  <c r="K6333" i="30"/>
  <c r="K6334" i="30"/>
  <c r="K6335" i="30"/>
  <c r="K6336" i="30"/>
  <c r="K6337" i="30"/>
  <c r="K6338" i="30"/>
  <c r="K6339" i="30"/>
  <c r="K6340" i="30"/>
  <c r="K6341" i="30"/>
  <c r="K6342" i="30"/>
  <c r="K6343" i="30"/>
  <c r="K6344" i="30"/>
  <c r="K6345" i="30"/>
  <c r="K6346" i="30"/>
  <c r="K6347" i="30"/>
  <c r="K6348" i="30"/>
  <c r="K6349" i="30"/>
  <c r="K6350" i="30"/>
  <c r="K6351" i="30"/>
  <c r="K6352" i="30"/>
  <c r="K6353" i="30"/>
  <c r="K6354" i="30"/>
  <c r="K6355" i="30"/>
  <c r="K6356" i="30"/>
  <c r="K6357" i="30"/>
  <c r="K6358" i="30"/>
  <c r="K6359" i="30"/>
  <c r="K6360" i="30"/>
  <c r="K6361" i="30"/>
  <c r="K6362" i="30"/>
  <c r="K6363" i="30"/>
  <c r="K6364" i="30"/>
  <c r="K6365" i="30"/>
  <c r="K6366" i="30"/>
  <c r="K6367" i="30"/>
  <c r="K6368" i="30"/>
  <c r="K6369" i="30"/>
  <c r="K6370" i="30"/>
  <c r="K6371" i="30"/>
  <c r="K6372" i="30"/>
  <c r="K6373" i="30"/>
  <c r="K6374" i="30"/>
  <c r="K6375" i="30"/>
  <c r="K6376" i="30"/>
  <c r="K6377" i="30"/>
  <c r="K6378" i="30"/>
  <c r="K6379" i="30"/>
  <c r="K6380" i="30"/>
  <c r="K6381" i="30"/>
  <c r="K6382" i="30"/>
  <c r="K6383" i="30"/>
  <c r="K6384" i="30"/>
  <c r="K6385" i="30"/>
  <c r="K6386" i="30"/>
  <c r="K6387" i="30"/>
  <c r="K6388" i="30"/>
  <c r="K6389" i="30"/>
  <c r="K6390" i="30"/>
  <c r="K6391" i="30"/>
  <c r="K6392" i="30"/>
  <c r="K6393" i="30"/>
  <c r="K6394" i="30"/>
  <c r="K6395" i="30"/>
  <c r="K6396" i="30"/>
  <c r="K6397" i="30"/>
  <c r="K6398" i="30"/>
  <c r="K6399" i="30"/>
  <c r="K6400" i="30"/>
  <c r="K6401" i="30"/>
  <c r="K6402" i="30"/>
  <c r="K6403" i="30"/>
  <c r="K6404" i="30"/>
  <c r="K6405" i="30"/>
  <c r="K6406" i="30"/>
  <c r="K6407" i="30"/>
  <c r="K6408" i="30"/>
  <c r="K6409" i="30"/>
  <c r="K6410" i="30"/>
  <c r="K6411" i="30"/>
  <c r="K6412" i="30"/>
  <c r="K6413" i="30"/>
  <c r="K6414" i="30"/>
  <c r="K6415" i="30"/>
  <c r="K6416" i="30"/>
  <c r="K6417" i="30"/>
  <c r="K6418" i="30"/>
  <c r="K6419" i="30"/>
  <c r="K6420" i="30"/>
  <c r="K6421" i="30"/>
  <c r="K6422" i="30"/>
  <c r="K6423" i="30"/>
  <c r="K6424" i="30"/>
  <c r="K6425" i="30"/>
  <c r="K6426" i="30"/>
  <c r="K6427" i="30"/>
  <c r="K6428" i="30"/>
  <c r="K6429" i="30"/>
  <c r="K6430" i="30"/>
  <c r="K6431" i="30"/>
  <c r="K6432" i="30"/>
  <c r="K6433" i="30"/>
  <c r="K6434" i="30"/>
  <c r="K6435" i="30"/>
  <c r="K6436" i="30"/>
  <c r="K6437" i="30"/>
  <c r="K6438" i="30"/>
  <c r="K6439" i="30"/>
  <c r="K6440" i="30"/>
  <c r="K6441" i="30"/>
  <c r="K6442" i="30"/>
  <c r="K6443" i="30"/>
  <c r="K6444" i="30"/>
  <c r="K6445" i="30"/>
  <c r="K6446" i="30"/>
  <c r="K6447" i="30"/>
  <c r="K6448" i="30"/>
  <c r="K6449" i="30"/>
  <c r="K6450" i="30"/>
  <c r="K6451" i="30"/>
  <c r="K6452" i="30"/>
  <c r="K6453" i="30"/>
  <c r="K6454" i="30"/>
  <c r="K6455" i="30"/>
  <c r="K6456" i="30"/>
  <c r="K6457" i="30"/>
  <c r="K6458" i="30"/>
  <c r="K6459" i="30"/>
  <c r="K6460" i="30"/>
  <c r="K6461" i="30"/>
  <c r="K6462" i="30"/>
  <c r="K6463" i="30"/>
  <c r="K6464" i="30"/>
  <c r="K6465" i="30"/>
  <c r="K6466" i="30"/>
  <c r="K6467" i="30"/>
  <c r="K6468" i="30"/>
  <c r="K6469" i="30"/>
  <c r="K6470" i="30"/>
  <c r="K6471" i="30"/>
  <c r="K6472" i="30"/>
  <c r="K6473" i="30"/>
  <c r="K6474" i="30"/>
  <c r="K6475" i="30"/>
  <c r="K6476" i="30"/>
  <c r="K6477" i="30"/>
  <c r="K6478" i="30"/>
  <c r="K6479" i="30"/>
  <c r="K6480" i="30"/>
  <c r="K6481" i="30"/>
  <c r="K6482" i="30"/>
  <c r="K6483" i="30"/>
  <c r="K6484" i="30"/>
  <c r="K6485" i="30"/>
  <c r="K6486" i="30"/>
  <c r="K6487" i="30"/>
  <c r="K6488" i="30"/>
  <c r="K6489" i="30"/>
  <c r="K6490" i="30"/>
  <c r="K6491" i="30"/>
  <c r="K6492" i="30"/>
  <c r="K6493" i="30"/>
  <c r="K6494" i="30"/>
  <c r="K6495" i="30"/>
  <c r="K6496" i="30"/>
  <c r="K6497" i="30"/>
  <c r="K6498" i="30"/>
  <c r="K6499" i="30"/>
  <c r="K6500" i="30"/>
  <c r="K6501" i="30"/>
  <c r="K6502" i="30"/>
  <c r="K6503" i="30"/>
  <c r="K6504" i="30"/>
  <c r="K6505" i="30"/>
  <c r="K6506" i="30"/>
  <c r="K6507" i="30"/>
  <c r="K6508" i="30"/>
  <c r="K6509" i="30"/>
  <c r="K6510" i="30"/>
  <c r="K6511" i="30"/>
  <c r="K6512" i="30"/>
  <c r="K6513" i="30"/>
  <c r="K6514" i="30"/>
  <c r="K6515" i="30"/>
  <c r="K6516" i="30"/>
  <c r="K6517" i="30"/>
  <c r="K6518" i="30"/>
  <c r="K6519" i="30"/>
  <c r="K6520" i="30"/>
  <c r="K6521" i="30"/>
  <c r="K6522" i="30"/>
  <c r="K6523" i="30"/>
  <c r="K6524" i="30"/>
  <c r="K6525" i="30"/>
  <c r="K6526" i="30"/>
  <c r="K6527" i="30"/>
  <c r="K6528" i="30"/>
  <c r="K6529" i="30"/>
  <c r="K6530" i="30"/>
  <c r="K6531" i="30"/>
  <c r="K6532" i="30"/>
  <c r="K6533" i="30"/>
  <c r="K6534" i="30"/>
  <c r="K6535" i="30"/>
  <c r="K6536" i="30"/>
  <c r="K6537" i="30"/>
  <c r="K6538" i="30"/>
  <c r="K6539" i="30"/>
  <c r="K6540" i="30"/>
  <c r="K6541" i="30"/>
  <c r="K6542" i="30"/>
  <c r="K6543" i="30"/>
  <c r="K6544" i="30"/>
  <c r="K6545" i="30"/>
  <c r="K6546" i="30"/>
  <c r="K6547" i="30"/>
  <c r="K6548" i="30"/>
  <c r="K6549" i="30"/>
  <c r="K6550" i="30"/>
  <c r="K6551" i="30"/>
  <c r="K6552" i="30"/>
  <c r="K6553" i="30"/>
  <c r="K6554" i="30"/>
  <c r="K6555" i="30"/>
  <c r="K6556" i="30"/>
  <c r="K6557" i="30"/>
  <c r="K6558" i="30"/>
  <c r="K6559" i="30"/>
  <c r="K6560" i="30"/>
  <c r="K6561" i="30"/>
  <c r="K6562" i="30"/>
  <c r="K6563" i="30"/>
  <c r="K6564" i="30"/>
  <c r="K6565" i="30"/>
  <c r="K6566" i="30"/>
  <c r="K6567" i="30"/>
  <c r="K6568" i="30"/>
  <c r="K6569" i="30"/>
  <c r="K6570" i="30"/>
  <c r="K6571" i="30"/>
  <c r="K6572" i="30"/>
  <c r="K6573" i="30"/>
  <c r="K6574" i="30"/>
  <c r="K6575" i="30"/>
  <c r="K6576" i="30"/>
  <c r="K6577" i="30"/>
  <c r="K6578" i="30"/>
  <c r="K6579" i="30"/>
  <c r="K6580" i="30"/>
  <c r="K6581" i="30"/>
  <c r="K6582" i="30"/>
  <c r="K6583" i="30"/>
  <c r="K6584" i="30"/>
  <c r="K6585" i="30"/>
  <c r="K6586" i="30"/>
  <c r="K6587" i="30"/>
  <c r="K6588" i="30"/>
  <c r="K6589" i="30"/>
  <c r="K6590" i="30"/>
  <c r="K6591" i="30"/>
  <c r="K6592" i="30"/>
  <c r="K6593" i="30"/>
  <c r="K6594" i="30"/>
  <c r="K6595" i="30"/>
  <c r="K6596" i="30"/>
  <c r="K6597" i="30"/>
  <c r="K6598" i="30"/>
  <c r="K6599" i="30"/>
  <c r="K6600" i="30"/>
  <c r="K6601" i="30"/>
  <c r="K6602" i="30"/>
  <c r="K6603" i="30"/>
  <c r="K6604" i="30"/>
  <c r="K6605" i="30"/>
  <c r="K6606" i="30"/>
  <c r="K6607" i="30"/>
  <c r="K6608" i="30"/>
  <c r="K6609" i="30"/>
  <c r="K6610" i="30"/>
  <c r="K6611" i="30"/>
  <c r="K6612" i="30"/>
  <c r="K6613" i="30"/>
  <c r="K6614" i="30"/>
  <c r="K6615" i="30"/>
  <c r="K6616" i="30"/>
  <c r="K6617" i="30"/>
  <c r="K6618" i="30"/>
  <c r="K6619" i="30"/>
  <c r="K6620" i="30"/>
  <c r="K6621" i="30"/>
  <c r="K6622" i="30"/>
  <c r="K6623" i="30"/>
  <c r="K6624" i="30"/>
  <c r="K6625" i="30"/>
  <c r="K6626" i="30"/>
  <c r="K6627" i="30"/>
  <c r="K6628" i="30"/>
  <c r="K6629" i="30"/>
  <c r="K6630" i="30"/>
  <c r="K6631" i="30"/>
  <c r="K6632" i="30"/>
  <c r="K6633" i="30"/>
  <c r="K6634" i="30"/>
  <c r="K6635" i="30"/>
  <c r="K6636" i="30"/>
  <c r="K6637" i="30"/>
  <c r="K6638" i="30"/>
  <c r="K6639" i="30"/>
  <c r="K6640" i="30"/>
  <c r="K6641" i="30"/>
  <c r="K6642" i="30"/>
  <c r="K6643" i="30"/>
  <c r="K6644" i="30"/>
  <c r="K6645" i="30"/>
  <c r="K6646" i="30"/>
  <c r="K6647" i="30"/>
  <c r="K6648" i="30"/>
  <c r="K6649" i="30"/>
  <c r="K6650" i="30"/>
  <c r="K6651" i="30"/>
  <c r="K6652" i="30"/>
  <c r="K6653" i="30"/>
  <c r="K6654" i="30"/>
  <c r="K6655" i="30"/>
  <c r="K6656" i="30"/>
  <c r="K6657" i="30"/>
  <c r="K6658" i="30"/>
  <c r="K6659" i="30"/>
  <c r="K6660" i="30"/>
  <c r="K6661" i="30"/>
  <c r="K6662" i="30"/>
  <c r="K6663" i="30"/>
  <c r="K6664" i="30"/>
  <c r="K6665" i="30"/>
  <c r="K6666" i="30"/>
  <c r="K6667" i="30"/>
  <c r="K6668" i="30"/>
  <c r="K6669" i="30"/>
  <c r="K6670" i="30"/>
  <c r="K6671" i="30"/>
  <c r="K6672" i="30"/>
  <c r="K6673" i="30"/>
  <c r="K6674" i="30"/>
  <c r="K6675" i="30"/>
  <c r="K6676" i="30"/>
  <c r="K6677" i="30"/>
  <c r="K6678" i="30"/>
  <c r="K6679" i="30"/>
  <c r="K6680" i="30"/>
  <c r="K6681" i="30"/>
  <c r="K6682" i="30"/>
  <c r="K6683" i="30"/>
  <c r="K6684" i="30"/>
  <c r="K6685" i="30"/>
  <c r="K6686" i="30"/>
  <c r="K6687" i="30"/>
  <c r="K6688" i="30"/>
  <c r="K6689" i="30"/>
  <c r="K6690" i="30"/>
  <c r="K6691" i="30"/>
  <c r="K6692" i="30"/>
  <c r="K6693" i="30"/>
  <c r="K6694" i="30"/>
  <c r="K6695" i="30"/>
  <c r="K6696" i="30"/>
  <c r="K6697" i="30"/>
  <c r="K6698" i="30"/>
  <c r="K6699" i="30"/>
  <c r="K6700" i="30"/>
  <c r="K6701" i="30"/>
  <c r="K6702" i="30"/>
  <c r="K6703" i="30"/>
  <c r="K6704" i="30"/>
  <c r="K6705" i="30"/>
  <c r="K6706" i="30"/>
  <c r="K6707" i="30"/>
  <c r="K6708" i="30"/>
  <c r="K6709" i="30"/>
  <c r="K6710" i="30"/>
  <c r="K6711" i="30"/>
  <c r="K6712" i="30"/>
  <c r="K6713" i="30"/>
  <c r="K6714" i="30"/>
  <c r="K6715" i="30"/>
  <c r="K6716" i="30"/>
  <c r="K6717" i="30"/>
  <c r="K6718" i="30"/>
  <c r="K6719" i="30"/>
  <c r="K6720" i="30"/>
  <c r="K6721" i="30"/>
  <c r="K6722" i="30"/>
  <c r="K6723" i="30"/>
  <c r="K6724" i="30"/>
  <c r="K6725" i="30"/>
  <c r="K6726" i="30"/>
  <c r="K6727" i="30"/>
  <c r="K6728" i="30"/>
  <c r="K6729" i="30"/>
  <c r="K6730" i="30"/>
  <c r="K6731" i="30"/>
  <c r="K6732" i="30"/>
  <c r="K6733" i="30"/>
  <c r="K6734" i="30"/>
  <c r="K6735" i="30"/>
  <c r="K6736" i="30"/>
  <c r="K6737" i="30"/>
  <c r="K6738" i="30"/>
  <c r="K6739" i="30"/>
  <c r="K6740" i="30"/>
  <c r="K6741" i="30"/>
  <c r="K6742" i="30"/>
  <c r="K6743" i="30"/>
  <c r="K6744" i="30"/>
  <c r="K6745" i="30"/>
  <c r="K6746" i="30"/>
  <c r="K6747" i="30"/>
  <c r="K6748" i="30"/>
  <c r="K6749" i="30"/>
  <c r="K6750" i="30"/>
  <c r="K6751" i="30"/>
  <c r="K6752" i="30"/>
  <c r="K6753" i="30"/>
  <c r="K6754" i="30"/>
  <c r="K6755" i="30"/>
  <c r="K6756" i="30"/>
  <c r="K6757" i="30"/>
  <c r="K6758" i="30"/>
  <c r="K6759" i="30"/>
  <c r="K6760" i="30"/>
  <c r="K6761" i="30"/>
  <c r="K6762" i="30"/>
  <c r="K6763" i="30"/>
  <c r="K6764" i="30"/>
  <c r="K6765" i="30"/>
  <c r="K6766" i="30"/>
  <c r="K6767" i="30"/>
  <c r="K6768" i="30"/>
  <c r="K6769" i="30"/>
  <c r="K6770" i="30"/>
  <c r="K6771" i="30"/>
  <c r="K6772" i="30"/>
  <c r="K6773" i="30"/>
  <c r="K6774" i="30"/>
  <c r="K6775" i="30"/>
  <c r="K6776" i="30"/>
  <c r="K6777" i="30"/>
  <c r="K6778" i="30"/>
  <c r="K6779" i="30"/>
  <c r="K6780" i="30"/>
  <c r="K6781" i="30"/>
  <c r="K6782" i="30"/>
  <c r="K6783" i="30"/>
  <c r="K6784" i="30"/>
  <c r="K6785" i="30"/>
  <c r="K6786" i="30"/>
  <c r="K6787" i="30"/>
  <c r="K6788" i="30"/>
  <c r="K6789" i="30"/>
  <c r="K6790" i="30"/>
  <c r="K6791" i="30"/>
  <c r="K6792" i="30"/>
  <c r="K6793" i="30"/>
  <c r="K6794" i="30"/>
  <c r="K6795" i="30"/>
  <c r="K6796" i="30"/>
  <c r="K6797" i="30"/>
  <c r="K6798" i="30"/>
  <c r="K6799" i="30"/>
  <c r="K6800" i="30"/>
  <c r="K6801" i="30"/>
  <c r="K6802" i="30"/>
  <c r="K6803" i="30"/>
  <c r="K6804" i="30"/>
  <c r="K6805" i="30"/>
  <c r="K6806" i="30"/>
  <c r="K6807" i="30"/>
  <c r="K6808" i="30"/>
  <c r="K6809" i="30"/>
  <c r="K6810" i="30"/>
  <c r="K6811" i="30"/>
  <c r="K6812" i="30"/>
  <c r="K6813" i="30"/>
  <c r="K6814" i="30"/>
  <c r="K6815" i="30"/>
  <c r="K6816" i="30"/>
  <c r="K6817" i="30"/>
  <c r="K6818" i="30"/>
  <c r="K6819" i="30"/>
  <c r="K6820" i="30"/>
  <c r="K6821" i="30"/>
  <c r="K6822" i="30"/>
  <c r="K6823" i="30"/>
  <c r="K6824" i="30"/>
  <c r="K6825" i="30"/>
  <c r="K6826" i="30"/>
  <c r="K6827" i="30"/>
  <c r="K6828" i="30"/>
  <c r="K6829" i="30"/>
  <c r="K6830" i="30"/>
  <c r="K6831" i="30"/>
  <c r="K6832" i="30"/>
  <c r="K6833" i="30"/>
  <c r="K6834" i="30"/>
  <c r="K6835" i="30"/>
  <c r="K6836" i="30"/>
  <c r="K6837" i="30"/>
  <c r="K6838" i="30"/>
  <c r="K6839" i="30"/>
  <c r="K6840" i="30"/>
  <c r="K6841" i="30"/>
  <c r="K6842" i="30"/>
  <c r="K6843" i="30"/>
  <c r="K6844" i="30"/>
  <c r="K6845" i="30"/>
  <c r="K6846" i="30"/>
  <c r="K6847" i="30"/>
  <c r="K6848" i="30"/>
  <c r="K6849" i="30"/>
  <c r="K6850" i="30"/>
  <c r="K6851" i="30"/>
  <c r="K6852" i="30"/>
  <c r="K6853" i="30"/>
  <c r="K6854" i="30"/>
  <c r="K6855" i="30"/>
  <c r="K6856" i="30"/>
  <c r="K6857" i="30"/>
  <c r="K6858" i="30"/>
  <c r="K6859" i="30"/>
  <c r="K6860" i="30"/>
  <c r="K6861" i="30"/>
  <c r="K6862" i="30"/>
  <c r="K6863" i="30"/>
  <c r="K6864" i="30"/>
  <c r="K6865" i="30"/>
  <c r="K6866" i="30"/>
  <c r="K6867" i="30"/>
  <c r="K6868" i="30"/>
  <c r="K6869" i="30"/>
  <c r="K6870" i="30"/>
  <c r="K6871" i="30"/>
  <c r="K6872" i="30"/>
  <c r="K6873" i="30"/>
  <c r="K6874" i="30"/>
  <c r="K6875" i="30"/>
  <c r="K6876" i="30"/>
  <c r="K6877" i="30"/>
  <c r="K6878" i="30"/>
  <c r="K6879" i="30"/>
  <c r="K6880" i="30"/>
  <c r="K6881" i="30"/>
  <c r="K6882" i="30"/>
  <c r="K6883" i="30"/>
  <c r="K6884" i="30"/>
  <c r="K6885" i="30"/>
  <c r="K6886" i="30"/>
  <c r="K6887" i="30"/>
  <c r="K6888" i="30"/>
  <c r="K6889" i="30"/>
  <c r="K6890" i="30"/>
  <c r="K6891" i="30"/>
  <c r="K6892" i="30"/>
  <c r="K6893" i="30"/>
  <c r="K6894" i="30"/>
  <c r="K6895" i="30"/>
  <c r="K6896" i="30"/>
  <c r="K6897" i="30"/>
  <c r="K6898" i="30"/>
  <c r="K6899" i="30"/>
  <c r="K6900" i="30"/>
  <c r="K6901" i="30"/>
  <c r="K6902" i="30"/>
  <c r="K6903" i="30"/>
  <c r="K6904" i="30"/>
  <c r="K6905" i="30"/>
  <c r="K6906" i="30"/>
  <c r="K6907" i="30"/>
  <c r="K6908" i="30"/>
  <c r="K6909" i="30"/>
  <c r="K6910" i="30"/>
  <c r="K6911" i="30"/>
  <c r="K6912" i="30"/>
  <c r="K6913" i="30"/>
  <c r="K6914" i="30"/>
  <c r="K6915" i="30"/>
  <c r="K6916" i="30"/>
  <c r="K6917" i="30"/>
  <c r="K6918" i="30"/>
  <c r="K6919" i="30"/>
  <c r="K6920" i="30"/>
  <c r="K6921" i="30"/>
  <c r="K6922" i="30"/>
  <c r="K6923" i="30"/>
  <c r="K6924" i="30"/>
  <c r="K6925" i="30"/>
  <c r="K6926" i="30"/>
  <c r="K6927" i="30"/>
  <c r="K6928" i="30"/>
  <c r="K6929" i="30"/>
  <c r="K6930" i="30"/>
  <c r="K6931" i="30"/>
  <c r="K6932" i="30"/>
  <c r="K6933" i="30"/>
  <c r="K6934" i="30"/>
  <c r="K6935" i="30"/>
  <c r="K6936" i="30"/>
  <c r="K6937" i="30"/>
  <c r="K6938" i="30"/>
  <c r="K6939" i="30"/>
  <c r="K6940" i="30"/>
  <c r="K6941" i="30"/>
  <c r="K6942" i="30"/>
  <c r="K6943" i="30"/>
  <c r="K6944" i="30"/>
  <c r="K6945" i="30"/>
  <c r="K6946" i="30"/>
  <c r="K6947" i="30"/>
  <c r="K6948" i="30"/>
  <c r="K6949" i="30"/>
  <c r="K6950" i="30"/>
  <c r="K6951" i="30"/>
  <c r="K6952" i="30"/>
  <c r="K6953" i="30"/>
  <c r="K6954" i="30"/>
  <c r="K6955" i="30"/>
  <c r="K6956" i="30"/>
  <c r="K6957" i="30"/>
  <c r="K6958" i="30"/>
  <c r="K6959" i="30"/>
  <c r="K6960" i="30"/>
  <c r="K6961" i="30"/>
  <c r="K6962" i="30"/>
  <c r="K6963" i="30"/>
  <c r="K6964" i="30"/>
  <c r="K6965" i="30"/>
  <c r="K6966" i="30"/>
  <c r="K6967" i="30"/>
  <c r="K6968" i="30"/>
  <c r="K6969" i="30"/>
  <c r="K6970" i="30"/>
  <c r="K6971" i="30"/>
  <c r="K6972" i="30"/>
  <c r="K6973" i="30"/>
  <c r="K6974" i="30"/>
  <c r="K6975" i="30"/>
  <c r="K6976" i="30"/>
  <c r="K6977" i="30"/>
  <c r="K6978" i="30"/>
  <c r="K6979" i="30"/>
  <c r="K6980" i="30"/>
  <c r="K6981" i="30"/>
  <c r="K6982" i="30"/>
  <c r="K6983" i="30"/>
  <c r="K6984" i="30"/>
  <c r="K6985" i="30"/>
  <c r="K6986" i="30"/>
  <c r="K6987" i="30"/>
  <c r="K6988" i="30"/>
  <c r="K6989" i="30"/>
  <c r="K6990" i="30"/>
  <c r="K6991" i="30"/>
  <c r="K6992" i="30"/>
  <c r="K6993" i="30"/>
  <c r="K6994" i="30"/>
  <c r="K6995" i="30"/>
  <c r="K6996" i="30"/>
  <c r="K6997" i="30"/>
  <c r="K6998" i="30"/>
  <c r="K6999" i="30"/>
  <c r="K7000" i="30"/>
  <c r="K7001" i="30"/>
  <c r="K7002" i="30"/>
  <c r="K7003" i="30"/>
  <c r="K7004" i="30"/>
  <c r="K7005" i="30"/>
  <c r="K7006" i="30"/>
  <c r="K7007" i="30"/>
  <c r="K7008" i="30"/>
  <c r="K7009" i="30"/>
  <c r="K7010" i="30"/>
  <c r="K7011" i="30"/>
  <c r="K7012" i="30"/>
  <c r="K7013" i="30"/>
  <c r="K7014" i="30"/>
  <c r="K7015" i="30"/>
  <c r="K7016" i="30"/>
  <c r="K7017" i="30"/>
  <c r="K7018" i="30"/>
  <c r="K7019" i="30"/>
  <c r="K7020" i="30"/>
  <c r="K7021" i="30"/>
  <c r="K7022" i="30"/>
  <c r="K7023" i="30"/>
  <c r="K7024" i="30"/>
  <c r="K7025" i="30"/>
  <c r="K7026" i="30"/>
  <c r="K7027" i="30"/>
  <c r="K7028" i="30"/>
  <c r="K7029" i="30"/>
  <c r="K7030" i="30"/>
  <c r="K7031" i="30"/>
  <c r="K7032" i="30"/>
  <c r="K7033" i="30"/>
  <c r="K7034" i="30"/>
  <c r="K7035" i="30"/>
  <c r="K7036" i="30"/>
  <c r="K7037" i="30"/>
  <c r="K7038" i="30"/>
  <c r="K7039" i="30"/>
  <c r="K7040" i="30"/>
  <c r="K7041" i="30"/>
  <c r="K7042" i="30"/>
  <c r="K7043" i="30"/>
  <c r="K7044" i="30"/>
  <c r="K7045" i="30"/>
  <c r="K7046" i="30"/>
  <c r="K7047" i="30"/>
  <c r="K7048" i="30"/>
  <c r="K7049" i="30"/>
  <c r="K7050" i="30"/>
  <c r="K7051" i="30"/>
  <c r="K7052" i="30"/>
  <c r="K7053" i="30"/>
  <c r="K7054" i="30"/>
  <c r="K7055" i="30"/>
  <c r="K7056" i="30"/>
  <c r="K7057" i="30"/>
  <c r="K7058" i="30"/>
  <c r="K7059" i="30"/>
  <c r="K7060" i="30"/>
  <c r="K7061" i="30"/>
  <c r="K7062" i="30"/>
  <c r="K7063" i="30"/>
  <c r="K7064" i="30"/>
  <c r="K7065" i="30"/>
  <c r="K7066" i="30"/>
  <c r="K7067" i="30"/>
  <c r="K7068" i="30"/>
  <c r="K7069" i="30"/>
  <c r="K7070" i="30"/>
  <c r="K7071" i="30"/>
  <c r="K7072" i="30"/>
  <c r="K7073" i="30"/>
  <c r="K7074" i="30"/>
  <c r="K7075" i="30"/>
  <c r="K7076" i="30"/>
  <c r="K7077" i="30"/>
  <c r="K7078" i="30"/>
  <c r="K7079" i="30"/>
  <c r="K7080" i="30"/>
  <c r="K7081" i="30"/>
  <c r="K7082" i="30"/>
  <c r="K7083" i="30"/>
  <c r="K7084" i="30"/>
  <c r="K7085" i="30"/>
  <c r="K7086" i="30"/>
  <c r="K7087" i="30"/>
  <c r="K7088" i="30"/>
  <c r="K7089" i="30"/>
  <c r="K7090" i="30"/>
  <c r="K7091" i="30"/>
  <c r="K7092" i="30"/>
  <c r="K7093" i="30"/>
  <c r="K7094" i="30"/>
  <c r="K7095" i="30"/>
  <c r="K7096" i="30"/>
  <c r="K7097" i="30"/>
  <c r="K7098" i="30"/>
  <c r="K7099" i="30"/>
  <c r="K7100" i="30"/>
  <c r="K7101" i="30"/>
  <c r="K7102" i="30"/>
  <c r="K7103" i="30"/>
  <c r="K7104" i="30"/>
  <c r="K7105" i="30"/>
  <c r="K7106" i="30"/>
  <c r="K7107" i="30"/>
  <c r="K7108" i="30"/>
  <c r="K7109" i="30"/>
  <c r="K7110" i="30"/>
  <c r="K7111" i="30"/>
  <c r="K7112" i="30"/>
  <c r="K7113" i="30"/>
  <c r="K7114" i="30"/>
  <c r="K7115" i="30"/>
  <c r="K7116" i="30"/>
  <c r="K7117" i="30"/>
  <c r="K7118" i="30"/>
  <c r="K7119" i="30"/>
  <c r="K7120" i="30"/>
  <c r="K7121" i="30"/>
  <c r="K7122" i="30"/>
  <c r="K7123" i="30"/>
  <c r="K7124" i="30"/>
  <c r="K7125" i="30"/>
  <c r="K7126" i="30"/>
  <c r="K7127" i="30"/>
  <c r="K7128" i="30"/>
  <c r="K7129" i="30"/>
  <c r="K7130" i="30"/>
  <c r="K7131" i="30"/>
  <c r="K7132" i="30"/>
  <c r="K7133" i="30"/>
  <c r="K7134" i="30"/>
  <c r="K7135" i="30"/>
  <c r="K7136" i="30"/>
  <c r="K7137" i="30"/>
  <c r="K7138" i="30"/>
  <c r="K7139" i="30"/>
  <c r="K7140" i="30"/>
  <c r="K7141" i="30"/>
  <c r="K7142" i="30"/>
  <c r="K7143" i="30"/>
  <c r="K7144" i="30"/>
  <c r="K7145" i="30"/>
  <c r="K7146" i="30"/>
  <c r="K7147" i="30"/>
  <c r="K7148" i="30"/>
  <c r="K7149" i="30"/>
  <c r="K7150" i="30"/>
  <c r="K7151" i="30"/>
  <c r="K7152" i="30"/>
  <c r="K7153" i="30"/>
  <c r="K7154" i="30"/>
  <c r="K7155" i="30"/>
  <c r="K7156" i="30"/>
  <c r="K7157" i="30"/>
  <c r="K7158" i="30"/>
  <c r="K7159" i="30"/>
  <c r="K7160" i="30"/>
  <c r="K7161" i="30"/>
  <c r="K7162" i="30"/>
  <c r="K7163" i="30"/>
  <c r="K7164" i="30"/>
  <c r="K7165" i="30"/>
  <c r="K7166" i="30"/>
  <c r="K7167" i="30"/>
  <c r="K7168" i="30"/>
  <c r="K7169" i="30"/>
  <c r="K7170" i="30"/>
  <c r="K7171" i="30"/>
  <c r="K7172" i="30"/>
  <c r="K7173" i="30"/>
  <c r="K7174" i="30"/>
  <c r="K7175" i="30"/>
  <c r="K7176" i="30"/>
  <c r="K7177" i="30"/>
  <c r="K7178" i="30"/>
  <c r="K7179" i="30"/>
  <c r="K7180" i="30"/>
  <c r="K7181" i="30"/>
  <c r="K7182" i="30"/>
  <c r="K7183" i="30"/>
  <c r="K7184" i="30"/>
  <c r="K7185" i="30"/>
  <c r="K7186" i="30"/>
  <c r="K7187" i="30"/>
  <c r="K7188" i="30"/>
  <c r="K7189" i="30"/>
  <c r="K7190" i="30"/>
  <c r="K7191" i="30"/>
  <c r="K7192" i="30"/>
  <c r="K7193" i="30"/>
  <c r="K7194" i="30"/>
  <c r="K7195" i="30"/>
  <c r="K7196" i="30"/>
  <c r="K7197" i="30"/>
  <c r="K7198" i="30"/>
  <c r="K7199" i="30"/>
  <c r="K7200" i="30"/>
  <c r="K7201" i="30"/>
  <c r="K7202" i="30"/>
  <c r="K7203" i="30"/>
  <c r="K7204" i="30"/>
  <c r="K7205" i="30"/>
  <c r="K7206" i="30"/>
  <c r="K7207" i="30"/>
  <c r="K7208" i="30"/>
  <c r="K7209" i="30"/>
  <c r="K7210" i="30"/>
  <c r="K7211" i="30"/>
  <c r="K7212" i="30"/>
  <c r="K7213" i="30"/>
  <c r="K7214" i="30"/>
  <c r="K7215" i="30"/>
  <c r="K7216" i="30"/>
  <c r="K7217" i="30"/>
  <c r="K7218" i="30"/>
  <c r="K7219" i="30"/>
  <c r="K7220" i="30"/>
  <c r="K7221" i="30"/>
  <c r="K7222" i="30"/>
  <c r="K7223" i="30"/>
  <c r="K7224" i="30"/>
  <c r="K7225" i="30"/>
  <c r="K7226" i="30"/>
  <c r="K7227" i="30"/>
  <c r="K7228" i="30"/>
  <c r="K7229" i="30"/>
  <c r="K7230" i="30"/>
  <c r="K7231" i="30"/>
  <c r="K7232" i="30"/>
  <c r="K7233" i="30"/>
  <c r="K7234" i="30"/>
  <c r="K7235" i="30"/>
  <c r="K7236" i="30"/>
  <c r="K7237" i="30"/>
  <c r="K7238" i="30"/>
  <c r="K7239" i="30"/>
  <c r="K7240" i="30"/>
  <c r="K7241" i="30"/>
  <c r="K7242" i="30"/>
  <c r="K7243" i="30"/>
  <c r="K7244" i="30"/>
  <c r="K7245" i="30"/>
  <c r="K7246" i="30"/>
  <c r="K7247" i="30"/>
  <c r="K7248" i="30"/>
  <c r="K7249" i="30"/>
  <c r="K7250" i="30"/>
  <c r="K7251" i="30"/>
  <c r="K7252" i="30"/>
  <c r="K7253" i="30"/>
  <c r="K7254" i="30"/>
  <c r="K7255" i="30"/>
  <c r="K7256" i="30"/>
  <c r="K7257" i="30"/>
  <c r="K7258" i="30"/>
  <c r="K7259" i="30"/>
  <c r="K7260" i="30"/>
  <c r="K7261" i="30"/>
  <c r="K7262" i="30"/>
  <c r="K7263" i="30"/>
  <c r="K7264" i="30"/>
  <c r="K7265" i="30"/>
  <c r="K7266" i="30"/>
  <c r="K7267" i="30"/>
  <c r="K7268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236" i="30"/>
  <c r="L237" i="30"/>
  <c r="L238" i="30"/>
  <c r="L239" i="30"/>
  <c r="L240" i="30"/>
  <c r="L241" i="30"/>
  <c r="L242" i="30"/>
  <c r="L243" i="30"/>
  <c r="L244" i="30"/>
  <c r="L245" i="30"/>
  <c r="L246" i="30"/>
  <c r="L247" i="30"/>
  <c r="L248" i="30"/>
  <c r="L249" i="30"/>
  <c r="L250" i="30"/>
  <c r="L251" i="30"/>
  <c r="L252" i="30"/>
  <c r="L253" i="30"/>
  <c r="L254" i="30"/>
  <c r="L255" i="30"/>
  <c r="L256" i="30"/>
  <c r="L257" i="30"/>
  <c r="L258" i="30"/>
  <c r="L259" i="30"/>
  <c r="L260" i="30"/>
  <c r="L261" i="30"/>
  <c r="L262" i="30"/>
  <c r="L263" i="30"/>
  <c r="L264" i="30"/>
  <c r="L265" i="30"/>
  <c r="L266" i="30"/>
  <c r="L267" i="30"/>
  <c r="L268" i="30"/>
  <c r="L269" i="30"/>
  <c r="L270" i="30"/>
  <c r="L271" i="30"/>
  <c r="L272" i="30"/>
  <c r="L273" i="30"/>
  <c r="L274" i="30"/>
  <c r="L275" i="30"/>
  <c r="L276" i="30"/>
  <c r="L277" i="30"/>
  <c r="L278" i="30"/>
  <c r="L279" i="30"/>
  <c r="L280" i="30"/>
  <c r="L281" i="30"/>
  <c r="L282" i="30"/>
  <c r="L283" i="30"/>
  <c r="L284" i="30"/>
  <c r="L285" i="30"/>
  <c r="L286" i="30"/>
  <c r="L287" i="30"/>
  <c r="L288" i="30"/>
  <c r="L289" i="30"/>
  <c r="L290" i="30"/>
  <c r="L291" i="30"/>
  <c r="L292" i="30"/>
  <c r="L293" i="30"/>
  <c r="L294" i="30"/>
  <c r="L295" i="30"/>
  <c r="L296" i="30"/>
  <c r="L297" i="30"/>
  <c r="L298" i="30"/>
  <c r="L299" i="30"/>
  <c r="L300" i="30"/>
  <c r="L301" i="30"/>
  <c r="L302" i="30"/>
  <c r="L303" i="30"/>
  <c r="L304" i="30"/>
  <c r="L305" i="30"/>
  <c r="L306" i="30"/>
  <c r="L307" i="30"/>
  <c r="L308" i="30"/>
  <c r="L309" i="30"/>
  <c r="L310" i="30"/>
  <c r="L311" i="30"/>
  <c r="L312" i="30"/>
  <c r="L313" i="30"/>
  <c r="L314" i="30"/>
  <c r="L315" i="30"/>
  <c r="L316" i="30"/>
  <c r="L317" i="30"/>
  <c r="L318" i="30"/>
  <c r="L319" i="30"/>
  <c r="L320" i="30"/>
  <c r="L321" i="30"/>
  <c r="L322" i="30"/>
  <c r="L323" i="30"/>
  <c r="L324" i="30"/>
  <c r="L325" i="30"/>
  <c r="L326" i="30"/>
  <c r="L327" i="30"/>
  <c r="L328" i="30"/>
  <c r="L329" i="30"/>
  <c r="L330" i="30"/>
  <c r="L331" i="30"/>
  <c r="L332" i="30"/>
  <c r="L333" i="30"/>
  <c r="L334" i="30"/>
  <c r="L335" i="30"/>
  <c r="L336" i="30"/>
  <c r="L337" i="30"/>
  <c r="L338" i="30"/>
  <c r="L339" i="30"/>
  <c r="L340" i="30"/>
  <c r="L341" i="30"/>
  <c r="L342" i="30"/>
  <c r="L343" i="30"/>
  <c r="L344" i="30"/>
  <c r="L345" i="30"/>
  <c r="L346" i="30"/>
  <c r="L347" i="30"/>
  <c r="L348" i="30"/>
  <c r="L349" i="30"/>
  <c r="L350" i="30"/>
  <c r="L351" i="30"/>
  <c r="L352" i="30"/>
  <c r="L353" i="30"/>
  <c r="L354" i="30"/>
  <c r="L355" i="30"/>
  <c r="L356" i="30"/>
  <c r="L357" i="30"/>
  <c r="L358" i="30"/>
  <c r="L359" i="30"/>
  <c r="L360" i="30"/>
  <c r="L361" i="30"/>
  <c r="L362" i="30"/>
  <c r="L363" i="30"/>
  <c r="L364" i="30"/>
  <c r="L365" i="30"/>
  <c r="L366" i="30"/>
  <c r="L367" i="30"/>
  <c r="L368" i="30"/>
  <c r="L369" i="30"/>
  <c r="L370" i="30"/>
  <c r="L371" i="30"/>
  <c r="L372" i="30"/>
  <c r="L373" i="30"/>
  <c r="L374" i="30"/>
  <c r="L375" i="30"/>
  <c r="L376" i="30"/>
  <c r="L377" i="30"/>
  <c r="L378" i="30"/>
  <c r="L379" i="30"/>
  <c r="L380" i="30"/>
  <c r="L381" i="30"/>
  <c r="L382" i="30"/>
  <c r="L383" i="30"/>
  <c r="L384" i="30"/>
  <c r="L385" i="30"/>
  <c r="L386" i="30"/>
  <c r="L387" i="30"/>
  <c r="L388" i="30"/>
  <c r="L389" i="30"/>
  <c r="L390" i="30"/>
  <c r="L391" i="30"/>
  <c r="L392" i="30"/>
  <c r="L393" i="30"/>
  <c r="L394" i="30"/>
  <c r="L395" i="30"/>
  <c r="L396" i="30"/>
  <c r="L397" i="30"/>
  <c r="L398" i="30"/>
  <c r="L399" i="30"/>
  <c r="L400" i="30"/>
  <c r="L401" i="30"/>
  <c r="L402" i="30"/>
  <c r="L403" i="30"/>
  <c r="L404" i="30"/>
  <c r="L405" i="30"/>
  <c r="L406" i="30"/>
  <c r="L407" i="30"/>
  <c r="L408" i="30"/>
  <c r="L409" i="30"/>
  <c r="L410" i="30"/>
  <c r="L411" i="30"/>
  <c r="L412" i="30"/>
  <c r="L413" i="30"/>
  <c r="L414" i="30"/>
  <c r="L415" i="30"/>
  <c r="L416" i="30"/>
  <c r="L417" i="30"/>
  <c r="L418" i="30"/>
  <c r="L419" i="30"/>
  <c r="L420" i="30"/>
  <c r="L421" i="30"/>
  <c r="L422" i="30"/>
  <c r="L423" i="30"/>
  <c r="L424" i="30"/>
  <c r="L425" i="30"/>
  <c r="L426" i="30"/>
  <c r="L427" i="30"/>
  <c r="L428" i="30"/>
  <c r="L429" i="30"/>
  <c r="L430" i="30"/>
  <c r="L431" i="30"/>
  <c r="L432" i="30"/>
  <c r="L433" i="30"/>
  <c r="L434" i="30"/>
  <c r="L435" i="30"/>
  <c r="L436" i="30"/>
  <c r="L437" i="30"/>
  <c r="L438" i="30"/>
  <c r="L439" i="30"/>
  <c r="L440" i="30"/>
  <c r="L441" i="30"/>
  <c r="L442" i="30"/>
  <c r="L443" i="30"/>
  <c r="L444" i="30"/>
  <c r="L445" i="30"/>
  <c r="L446" i="30"/>
  <c r="L447" i="30"/>
  <c r="L448" i="30"/>
  <c r="L449" i="30"/>
  <c r="L450" i="30"/>
  <c r="L451" i="30"/>
  <c r="L452" i="30"/>
  <c r="L453" i="30"/>
  <c r="L454" i="30"/>
  <c r="L455" i="30"/>
  <c r="L456" i="30"/>
  <c r="L457" i="30"/>
  <c r="L458" i="30"/>
  <c r="L459" i="30"/>
  <c r="L460" i="30"/>
  <c r="L461" i="30"/>
  <c r="L462" i="30"/>
  <c r="L463" i="30"/>
  <c r="L464" i="30"/>
  <c r="L465" i="30"/>
  <c r="L466" i="30"/>
  <c r="L467" i="30"/>
  <c r="L468" i="30"/>
  <c r="L469" i="30"/>
  <c r="L470" i="30"/>
  <c r="L471" i="30"/>
  <c r="L472" i="30"/>
  <c r="L473" i="30"/>
  <c r="L474" i="30"/>
  <c r="L475" i="30"/>
  <c r="L476" i="30"/>
  <c r="L477" i="30"/>
  <c r="L478" i="30"/>
  <c r="L479" i="30"/>
  <c r="L480" i="30"/>
  <c r="L481" i="30"/>
  <c r="L482" i="30"/>
  <c r="L483" i="30"/>
  <c r="L484" i="30"/>
  <c r="L485" i="30"/>
  <c r="L486" i="30"/>
  <c r="L487" i="30"/>
  <c r="L488" i="30"/>
  <c r="L489" i="30"/>
  <c r="L490" i="30"/>
  <c r="L491" i="30"/>
  <c r="L492" i="30"/>
  <c r="L493" i="30"/>
  <c r="L494" i="30"/>
  <c r="L495" i="30"/>
  <c r="L496" i="30"/>
  <c r="L497" i="30"/>
  <c r="L498" i="30"/>
  <c r="L499" i="30"/>
  <c r="L500" i="30"/>
  <c r="L501" i="30"/>
  <c r="L502" i="30"/>
  <c r="L503" i="30"/>
  <c r="L504" i="30"/>
  <c r="L505" i="30"/>
  <c r="L506" i="30"/>
  <c r="L507" i="30"/>
  <c r="L508" i="30"/>
  <c r="L509" i="30"/>
  <c r="L510" i="30"/>
  <c r="L511" i="30"/>
  <c r="L512" i="30"/>
  <c r="L513" i="30"/>
  <c r="L514" i="30"/>
  <c r="L515" i="30"/>
  <c r="L516" i="30"/>
  <c r="L517" i="30"/>
  <c r="L518" i="30"/>
  <c r="L519" i="30"/>
  <c r="L520" i="30"/>
  <c r="L521" i="30"/>
  <c r="L522" i="30"/>
  <c r="L523" i="30"/>
  <c r="L524" i="30"/>
  <c r="L525" i="30"/>
  <c r="L526" i="30"/>
  <c r="L527" i="30"/>
  <c r="L528" i="30"/>
  <c r="L529" i="30"/>
  <c r="L530" i="30"/>
  <c r="L531" i="30"/>
  <c r="L532" i="30"/>
  <c r="L533" i="30"/>
  <c r="L534" i="30"/>
  <c r="L535" i="30"/>
  <c r="L536" i="30"/>
  <c r="L537" i="30"/>
  <c r="L538" i="30"/>
  <c r="L539" i="30"/>
  <c r="L540" i="30"/>
  <c r="L541" i="30"/>
  <c r="L542" i="30"/>
  <c r="L543" i="30"/>
  <c r="L544" i="30"/>
  <c r="L545" i="30"/>
  <c r="L546" i="30"/>
  <c r="L547" i="30"/>
  <c r="L548" i="30"/>
  <c r="L549" i="30"/>
  <c r="L550" i="30"/>
  <c r="L551" i="30"/>
  <c r="L552" i="30"/>
  <c r="L553" i="30"/>
  <c r="L554" i="30"/>
  <c r="L555" i="30"/>
  <c r="L556" i="30"/>
  <c r="L557" i="30"/>
  <c r="L558" i="30"/>
  <c r="L559" i="30"/>
  <c r="L560" i="30"/>
  <c r="L561" i="30"/>
  <c r="L562" i="30"/>
  <c r="L563" i="30"/>
  <c r="L564" i="30"/>
  <c r="L565" i="30"/>
  <c r="L566" i="30"/>
  <c r="L567" i="30"/>
  <c r="L568" i="30"/>
  <c r="L569" i="30"/>
  <c r="L570" i="30"/>
  <c r="L571" i="30"/>
  <c r="L572" i="30"/>
  <c r="L573" i="30"/>
  <c r="L574" i="30"/>
  <c r="L575" i="30"/>
  <c r="L576" i="30"/>
  <c r="L577" i="30"/>
  <c r="L578" i="30"/>
  <c r="L579" i="30"/>
  <c r="L580" i="30"/>
  <c r="L581" i="30"/>
  <c r="L582" i="30"/>
  <c r="L583" i="30"/>
  <c r="L584" i="30"/>
  <c r="L585" i="30"/>
  <c r="L586" i="30"/>
  <c r="L587" i="30"/>
  <c r="L588" i="30"/>
  <c r="L589" i="30"/>
  <c r="L590" i="30"/>
  <c r="L591" i="30"/>
  <c r="L592" i="30"/>
  <c r="L593" i="30"/>
  <c r="L594" i="30"/>
  <c r="L595" i="30"/>
  <c r="L596" i="30"/>
  <c r="L597" i="30"/>
  <c r="L598" i="30"/>
  <c r="L599" i="30"/>
  <c r="L600" i="30"/>
  <c r="L601" i="30"/>
  <c r="L602" i="30"/>
  <c r="L603" i="30"/>
  <c r="L604" i="30"/>
  <c r="L605" i="30"/>
  <c r="L606" i="30"/>
  <c r="L607" i="30"/>
  <c r="L608" i="30"/>
  <c r="L609" i="30"/>
  <c r="L610" i="30"/>
  <c r="L611" i="30"/>
  <c r="L612" i="30"/>
  <c r="L613" i="30"/>
  <c r="L614" i="30"/>
  <c r="L615" i="30"/>
  <c r="L616" i="30"/>
  <c r="L617" i="30"/>
  <c r="L618" i="30"/>
  <c r="L619" i="30"/>
  <c r="L620" i="30"/>
  <c r="L621" i="30"/>
  <c r="L622" i="30"/>
  <c r="L623" i="30"/>
  <c r="L624" i="30"/>
  <c r="L625" i="30"/>
  <c r="L626" i="30"/>
  <c r="L627" i="30"/>
  <c r="L628" i="30"/>
  <c r="L629" i="30"/>
  <c r="L630" i="30"/>
  <c r="L631" i="30"/>
  <c r="L632" i="30"/>
  <c r="L633" i="30"/>
  <c r="L634" i="30"/>
  <c r="L635" i="30"/>
  <c r="L636" i="30"/>
  <c r="L637" i="30"/>
  <c r="L638" i="30"/>
  <c r="L639" i="30"/>
  <c r="L640" i="30"/>
  <c r="L641" i="30"/>
  <c r="L642" i="30"/>
  <c r="L643" i="30"/>
  <c r="L644" i="30"/>
  <c r="L645" i="30"/>
  <c r="L646" i="30"/>
  <c r="L647" i="30"/>
  <c r="L648" i="30"/>
  <c r="L649" i="30"/>
  <c r="L650" i="30"/>
  <c r="L651" i="30"/>
  <c r="L652" i="30"/>
  <c r="L653" i="30"/>
  <c r="L654" i="30"/>
  <c r="L655" i="30"/>
  <c r="L656" i="30"/>
  <c r="L657" i="30"/>
  <c r="L658" i="30"/>
  <c r="L659" i="30"/>
  <c r="L660" i="30"/>
  <c r="L661" i="30"/>
  <c r="L662" i="30"/>
  <c r="L663" i="30"/>
  <c r="L664" i="30"/>
  <c r="L665" i="30"/>
  <c r="L666" i="30"/>
  <c r="L667" i="30"/>
  <c r="L668" i="30"/>
  <c r="L669" i="30"/>
  <c r="L670" i="30"/>
  <c r="L671" i="30"/>
  <c r="L672" i="30"/>
  <c r="L673" i="30"/>
  <c r="L674" i="30"/>
  <c r="L675" i="30"/>
  <c r="L676" i="30"/>
  <c r="L677" i="30"/>
  <c r="L678" i="30"/>
  <c r="L679" i="30"/>
  <c r="L680" i="30"/>
  <c r="L681" i="30"/>
  <c r="L682" i="30"/>
  <c r="L683" i="30"/>
  <c r="L684" i="30"/>
  <c r="L685" i="30"/>
  <c r="L686" i="30"/>
  <c r="L687" i="30"/>
  <c r="L688" i="30"/>
  <c r="L689" i="30"/>
  <c r="L690" i="30"/>
  <c r="L691" i="30"/>
  <c r="L692" i="30"/>
  <c r="L693" i="30"/>
  <c r="L694" i="30"/>
  <c r="L695" i="30"/>
  <c r="L696" i="30"/>
  <c r="L697" i="30"/>
  <c r="L698" i="30"/>
  <c r="L699" i="30"/>
  <c r="L700" i="30"/>
  <c r="L701" i="30"/>
  <c r="L702" i="30"/>
  <c r="L703" i="30"/>
  <c r="L704" i="30"/>
  <c r="L705" i="30"/>
  <c r="L706" i="30"/>
  <c r="L707" i="30"/>
  <c r="L708" i="30"/>
  <c r="L709" i="30"/>
  <c r="L710" i="30"/>
  <c r="L711" i="30"/>
  <c r="L712" i="30"/>
  <c r="L713" i="30"/>
  <c r="L714" i="30"/>
  <c r="L715" i="30"/>
  <c r="L716" i="30"/>
  <c r="L717" i="30"/>
  <c r="L718" i="30"/>
  <c r="L719" i="30"/>
  <c r="L720" i="30"/>
  <c r="L721" i="30"/>
  <c r="L722" i="30"/>
  <c r="L723" i="30"/>
  <c r="L724" i="30"/>
  <c r="L725" i="30"/>
  <c r="L726" i="30"/>
  <c r="L727" i="30"/>
  <c r="L728" i="30"/>
  <c r="L729" i="30"/>
  <c r="L730" i="30"/>
  <c r="L731" i="30"/>
  <c r="L732" i="30"/>
  <c r="L733" i="30"/>
  <c r="L734" i="30"/>
  <c r="L735" i="30"/>
  <c r="L736" i="30"/>
  <c r="L737" i="30"/>
  <c r="L738" i="30"/>
  <c r="L739" i="30"/>
  <c r="L740" i="30"/>
  <c r="L741" i="30"/>
  <c r="L742" i="30"/>
  <c r="L743" i="30"/>
  <c r="L744" i="30"/>
  <c r="L745" i="30"/>
  <c r="L746" i="30"/>
  <c r="L747" i="30"/>
  <c r="L748" i="30"/>
  <c r="L749" i="30"/>
  <c r="L750" i="30"/>
  <c r="L751" i="30"/>
  <c r="L752" i="30"/>
  <c r="L753" i="30"/>
  <c r="L754" i="30"/>
  <c r="L755" i="30"/>
  <c r="L756" i="30"/>
  <c r="L757" i="30"/>
  <c r="L758" i="30"/>
  <c r="L759" i="30"/>
  <c r="L760" i="30"/>
  <c r="L761" i="30"/>
  <c r="L762" i="30"/>
  <c r="L763" i="30"/>
  <c r="L764" i="30"/>
  <c r="L765" i="30"/>
  <c r="L766" i="30"/>
  <c r="L767" i="30"/>
  <c r="L768" i="30"/>
  <c r="L769" i="30"/>
  <c r="L770" i="30"/>
  <c r="L771" i="30"/>
  <c r="L772" i="30"/>
  <c r="L773" i="30"/>
  <c r="L774" i="30"/>
  <c r="L775" i="30"/>
  <c r="L776" i="30"/>
  <c r="L777" i="30"/>
  <c r="L778" i="30"/>
  <c r="L779" i="30"/>
  <c r="L780" i="30"/>
  <c r="L781" i="30"/>
  <c r="L782" i="30"/>
  <c r="L783" i="30"/>
  <c r="L784" i="30"/>
  <c r="L785" i="30"/>
  <c r="L786" i="30"/>
  <c r="L787" i="30"/>
  <c r="L788" i="30"/>
  <c r="L789" i="30"/>
  <c r="L790" i="30"/>
  <c r="L791" i="30"/>
  <c r="L792" i="30"/>
  <c r="L793" i="30"/>
  <c r="L794" i="30"/>
  <c r="L795" i="30"/>
  <c r="L796" i="30"/>
  <c r="L797" i="30"/>
  <c r="L798" i="30"/>
  <c r="L799" i="30"/>
  <c r="L800" i="30"/>
  <c r="L801" i="30"/>
  <c r="L802" i="30"/>
  <c r="L803" i="30"/>
  <c r="L804" i="30"/>
  <c r="L805" i="30"/>
  <c r="L806" i="30"/>
  <c r="L807" i="30"/>
  <c r="L808" i="30"/>
  <c r="L809" i="30"/>
  <c r="L810" i="30"/>
  <c r="L811" i="30"/>
  <c r="L812" i="30"/>
  <c r="L813" i="30"/>
  <c r="L814" i="30"/>
  <c r="L815" i="30"/>
  <c r="L816" i="30"/>
  <c r="L817" i="30"/>
  <c r="L818" i="30"/>
  <c r="L819" i="30"/>
  <c r="L820" i="30"/>
  <c r="L821" i="30"/>
  <c r="L822" i="30"/>
  <c r="L823" i="30"/>
  <c r="L824" i="30"/>
  <c r="L825" i="30"/>
  <c r="L826" i="30"/>
  <c r="L827" i="30"/>
  <c r="L828" i="30"/>
  <c r="L829" i="30"/>
  <c r="L830" i="30"/>
  <c r="L831" i="30"/>
  <c r="L832" i="30"/>
  <c r="L833" i="30"/>
  <c r="L834" i="30"/>
  <c r="L835" i="30"/>
  <c r="L836" i="30"/>
  <c r="L837" i="30"/>
  <c r="L838" i="30"/>
  <c r="L839" i="30"/>
  <c r="L840" i="30"/>
  <c r="L841" i="30"/>
  <c r="L842" i="30"/>
  <c r="L843" i="30"/>
  <c r="L844" i="30"/>
  <c r="L845" i="30"/>
  <c r="L846" i="30"/>
  <c r="L847" i="30"/>
  <c r="L848" i="30"/>
  <c r="L849" i="30"/>
  <c r="L850" i="30"/>
  <c r="L851" i="30"/>
  <c r="L852" i="30"/>
  <c r="L853" i="30"/>
  <c r="L854" i="30"/>
  <c r="L855" i="30"/>
  <c r="L856" i="30"/>
  <c r="L857" i="30"/>
  <c r="L858" i="30"/>
  <c r="L859" i="30"/>
  <c r="L860" i="30"/>
  <c r="L861" i="30"/>
  <c r="L862" i="30"/>
  <c r="L863" i="30"/>
  <c r="L864" i="30"/>
  <c r="L865" i="30"/>
  <c r="L866" i="30"/>
  <c r="L867" i="30"/>
  <c r="L868" i="30"/>
  <c r="L869" i="30"/>
  <c r="L870" i="30"/>
  <c r="L871" i="30"/>
  <c r="L872" i="30"/>
  <c r="L873" i="30"/>
  <c r="L874" i="30"/>
  <c r="L875" i="30"/>
  <c r="L876" i="30"/>
  <c r="L877" i="30"/>
  <c r="L878" i="30"/>
  <c r="L879" i="30"/>
  <c r="L880" i="30"/>
  <c r="L881" i="30"/>
  <c r="L882" i="30"/>
  <c r="L883" i="30"/>
  <c r="L884" i="30"/>
  <c r="L885" i="30"/>
  <c r="L886" i="30"/>
  <c r="L887" i="30"/>
  <c r="L888" i="30"/>
  <c r="L889" i="30"/>
  <c r="L890" i="30"/>
  <c r="L891" i="30"/>
  <c r="L892" i="30"/>
  <c r="L893" i="30"/>
  <c r="L894" i="30"/>
  <c r="L895" i="30"/>
  <c r="L896" i="30"/>
  <c r="L897" i="30"/>
  <c r="L898" i="30"/>
  <c r="L899" i="30"/>
  <c r="L900" i="30"/>
  <c r="L901" i="30"/>
  <c r="L902" i="30"/>
  <c r="L903" i="30"/>
  <c r="L904" i="30"/>
  <c r="L905" i="30"/>
  <c r="L906" i="30"/>
  <c r="L907" i="30"/>
  <c r="L908" i="30"/>
  <c r="L909" i="30"/>
  <c r="L910" i="30"/>
  <c r="L911" i="30"/>
  <c r="L912" i="30"/>
  <c r="L913" i="30"/>
  <c r="L914" i="30"/>
  <c r="L915" i="30"/>
  <c r="L916" i="30"/>
  <c r="L917" i="30"/>
  <c r="L918" i="30"/>
  <c r="L919" i="30"/>
  <c r="L920" i="30"/>
  <c r="L921" i="30"/>
  <c r="L922" i="30"/>
  <c r="L923" i="30"/>
  <c r="L924" i="30"/>
  <c r="L925" i="30"/>
  <c r="L926" i="30"/>
  <c r="L927" i="30"/>
  <c r="L928" i="30"/>
  <c r="L929" i="30"/>
  <c r="L930" i="30"/>
  <c r="L931" i="30"/>
  <c r="L932" i="30"/>
  <c r="L933" i="30"/>
  <c r="L934" i="30"/>
  <c r="L935" i="30"/>
  <c r="L936" i="30"/>
  <c r="L937" i="30"/>
  <c r="L938" i="30"/>
  <c r="L939" i="30"/>
  <c r="L940" i="30"/>
  <c r="L941" i="30"/>
  <c r="L942" i="30"/>
  <c r="L943" i="30"/>
  <c r="L944" i="30"/>
  <c r="L945" i="30"/>
  <c r="L946" i="30"/>
  <c r="L947" i="30"/>
  <c r="L948" i="30"/>
  <c r="L949" i="30"/>
  <c r="L950" i="30"/>
  <c r="L951" i="30"/>
  <c r="L952" i="30"/>
  <c r="L953" i="30"/>
  <c r="L954" i="30"/>
  <c r="L955" i="30"/>
  <c r="L956" i="30"/>
  <c r="L957" i="30"/>
  <c r="L958" i="30"/>
  <c r="L959" i="30"/>
  <c r="L960" i="30"/>
  <c r="L961" i="30"/>
  <c r="L962" i="30"/>
  <c r="L963" i="30"/>
  <c r="L964" i="30"/>
  <c r="L965" i="30"/>
  <c r="L966" i="30"/>
  <c r="L967" i="30"/>
  <c r="L968" i="30"/>
  <c r="L969" i="30"/>
  <c r="L970" i="30"/>
  <c r="L971" i="30"/>
  <c r="L972" i="30"/>
  <c r="L973" i="30"/>
  <c r="L974" i="30"/>
  <c r="L975" i="30"/>
  <c r="L976" i="30"/>
  <c r="L977" i="30"/>
  <c r="L978" i="30"/>
  <c r="L979" i="30"/>
  <c r="L980" i="30"/>
  <c r="L981" i="30"/>
  <c r="L982" i="30"/>
  <c r="L983" i="30"/>
  <c r="L984" i="30"/>
  <c r="L985" i="30"/>
  <c r="L986" i="30"/>
  <c r="L987" i="30"/>
  <c r="L988" i="30"/>
  <c r="L989" i="30"/>
  <c r="L990" i="30"/>
  <c r="L991" i="30"/>
  <c r="L992" i="30"/>
  <c r="L993" i="30"/>
  <c r="L994" i="30"/>
  <c r="L995" i="30"/>
  <c r="L996" i="30"/>
  <c r="L997" i="30"/>
  <c r="L998" i="30"/>
  <c r="L999" i="30"/>
  <c r="L1000" i="30"/>
  <c r="L1001" i="30"/>
  <c r="L1002" i="30"/>
  <c r="L1003" i="30"/>
  <c r="L1004" i="30"/>
  <c r="L1005" i="30"/>
  <c r="L1006" i="30"/>
  <c r="L1007" i="30"/>
  <c r="L1008" i="30"/>
  <c r="L1009" i="30"/>
  <c r="L1010" i="30"/>
  <c r="L1011" i="30"/>
  <c r="L1012" i="30"/>
  <c r="L1013" i="30"/>
  <c r="L1014" i="30"/>
  <c r="L1015" i="30"/>
  <c r="L1016" i="30"/>
  <c r="L1017" i="30"/>
  <c r="L1018" i="30"/>
  <c r="L1019" i="30"/>
  <c r="L1020" i="30"/>
  <c r="L1021" i="30"/>
  <c r="L1022" i="30"/>
  <c r="L1023" i="30"/>
  <c r="L1024" i="30"/>
  <c r="L1025" i="30"/>
  <c r="L1026" i="30"/>
  <c r="L1027" i="30"/>
  <c r="L1028" i="30"/>
  <c r="L1029" i="30"/>
  <c r="L1030" i="30"/>
  <c r="L1031" i="30"/>
  <c r="L1032" i="30"/>
  <c r="L1033" i="30"/>
  <c r="L1034" i="30"/>
  <c r="L1035" i="30"/>
  <c r="L1036" i="30"/>
  <c r="L1037" i="30"/>
  <c r="L1038" i="30"/>
  <c r="L1039" i="30"/>
  <c r="L1040" i="30"/>
  <c r="L1041" i="30"/>
  <c r="L1042" i="30"/>
  <c r="L1043" i="30"/>
  <c r="L1044" i="30"/>
  <c r="L1045" i="30"/>
  <c r="L1046" i="30"/>
  <c r="L1047" i="30"/>
  <c r="L1048" i="30"/>
  <c r="L1049" i="30"/>
  <c r="L1050" i="30"/>
  <c r="L1051" i="30"/>
  <c r="L1052" i="30"/>
  <c r="L1053" i="30"/>
  <c r="L1054" i="30"/>
  <c r="L1055" i="30"/>
  <c r="L1056" i="30"/>
  <c r="L1057" i="30"/>
  <c r="L1058" i="30"/>
  <c r="L1059" i="30"/>
  <c r="L1060" i="30"/>
  <c r="L1061" i="30"/>
  <c r="L1062" i="30"/>
  <c r="L1063" i="30"/>
  <c r="L1064" i="30"/>
  <c r="L1065" i="30"/>
  <c r="L1066" i="30"/>
  <c r="L1067" i="30"/>
  <c r="L1068" i="30"/>
  <c r="L1069" i="30"/>
  <c r="L1070" i="30"/>
  <c r="L1071" i="30"/>
  <c r="L1072" i="30"/>
  <c r="L1073" i="30"/>
  <c r="L1074" i="30"/>
  <c r="L1075" i="30"/>
  <c r="L1076" i="30"/>
  <c r="L1077" i="30"/>
  <c r="L1078" i="30"/>
  <c r="L1079" i="30"/>
  <c r="L1080" i="30"/>
  <c r="L1081" i="30"/>
  <c r="L1082" i="30"/>
  <c r="L1083" i="30"/>
  <c r="L1084" i="30"/>
  <c r="L1085" i="30"/>
  <c r="L1086" i="30"/>
  <c r="L1087" i="30"/>
  <c r="L1088" i="30"/>
  <c r="L1089" i="30"/>
  <c r="L1090" i="30"/>
  <c r="L1091" i="30"/>
  <c r="L1092" i="30"/>
  <c r="L1093" i="30"/>
  <c r="L1094" i="30"/>
  <c r="L1095" i="30"/>
  <c r="L1096" i="30"/>
  <c r="L1097" i="30"/>
  <c r="L1098" i="30"/>
  <c r="L1099" i="30"/>
  <c r="L1100" i="30"/>
  <c r="L1101" i="30"/>
  <c r="L1102" i="30"/>
  <c r="L1103" i="30"/>
  <c r="L1104" i="30"/>
  <c r="L1105" i="30"/>
  <c r="L1106" i="30"/>
  <c r="L1107" i="30"/>
  <c r="L1108" i="30"/>
  <c r="L1109" i="30"/>
  <c r="L1110" i="30"/>
  <c r="L1111" i="30"/>
  <c r="L1112" i="30"/>
  <c r="L1113" i="30"/>
  <c r="L1114" i="30"/>
  <c r="L1115" i="30"/>
  <c r="L1116" i="30"/>
  <c r="L1117" i="30"/>
  <c r="L1118" i="30"/>
  <c r="L1119" i="30"/>
  <c r="L1120" i="30"/>
  <c r="L1121" i="30"/>
  <c r="L1122" i="30"/>
  <c r="L1123" i="30"/>
  <c r="L1124" i="30"/>
  <c r="L1125" i="30"/>
  <c r="L1126" i="30"/>
  <c r="L1127" i="30"/>
  <c r="L1128" i="30"/>
  <c r="L1129" i="30"/>
  <c r="L1130" i="30"/>
  <c r="L1131" i="30"/>
  <c r="L1132" i="30"/>
  <c r="L1133" i="30"/>
  <c r="L1134" i="30"/>
  <c r="L1135" i="30"/>
  <c r="L1136" i="30"/>
  <c r="L1137" i="30"/>
  <c r="L1138" i="30"/>
  <c r="L1139" i="30"/>
  <c r="L1140" i="30"/>
  <c r="L1141" i="30"/>
  <c r="L1142" i="30"/>
  <c r="L1143" i="30"/>
  <c r="L1144" i="30"/>
  <c r="L1145" i="30"/>
  <c r="L1146" i="30"/>
  <c r="L1147" i="30"/>
  <c r="L1148" i="30"/>
  <c r="L1149" i="30"/>
  <c r="L1150" i="30"/>
  <c r="L1151" i="30"/>
  <c r="L1152" i="30"/>
  <c r="L1153" i="30"/>
  <c r="L1154" i="30"/>
  <c r="L1155" i="30"/>
  <c r="L1156" i="30"/>
  <c r="L1157" i="30"/>
  <c r="L1158" i="30"/>
  <c r="L1159" i="30"/>
  <c r="L1160" i="30"/>
  <c r="L1161" i="30"/>
  <c r="L1162" i="30"/>
  <c r="L1163" i="30"/>
  <c r="L1164" i="30"/>
  <c r="L1165" i="30"/>
  <c r="L1166" i="30"/>
  <c r="L1167" i="30"/>
  <c r="L1168" i="30"/>
  <c r="L1169" i="30"/>
  <c r="L1170" i="30"/>
  <c r="L1171" i="30"/>
  <c r="L1172" i="30"/>
  <c r="L1173" i="30"/>
  <c r="L1174" i="30"/>
  <c r="L1175" i="30"/>
  <c r="L1176" i="30"/>
  <c r="L1177" i="30"/>
  <c r="L1178" i="30"/>
  <c r="L1179" i="30"/>
  <c r="L1180" i="30"/>
  <c r="L1181" i="30"/>
  <c r="L1182" i="30"/>
  <c r="L1183" i="30"/>
  <c r="L1184" i="30"/>
  <c r="L1185" i="30"/>
  <c r="L1186" i="30"/>
  <c r="L1187" i="30"/>
  <c r="L1188" i="30"/>
  <c r="L1189" i="30"/>
  <c r="L1190" i="30"/>
  <c r="L1191" i="30"/>
  <c r="L1192" i="30"/>
  <c r="L1193" i="30"/>
  <c r="L1194" i="30"/>
  <c r="L1195" i="30"/>
  <c r="L1196" i="30"/>
  <c r="L1197" i="30"/>
  <c r="L1198" i="30"/>
  <c r="L1199" i="30"/>
  <c r="L1200" i="30"/>
  <c r="L1201" i="30"/>
  <c r="L1202" i="30"/>
  <c r="L1203" i="30"/>
  <c r="L1204" i="30"/>
  <c r="L1205" i="30"/>
  <c r="L1206" i="30"/>
  <c r="L1207" i="30"/>
  <c r="L1208" i="30"/>
  <c r="L1209" i="30"/>
  <c r="L1210" i="30"/>
  <c r="L1211" i="30"/>
  <c r="L1212" i="30"/>
  <c r="L1213" i="30"/>
  <c r="L1214" i="30"/>
  <c r="L1215" i="30"/>
  <c r="L1216" i="30"/>
  <c r="L1217" i="30"/>
  <c r="L1218" i="30"/>
  <c r="L1219" i="30"/>
  <c r="L1220" i="30"/>
  <c r="L1221" i="30"/>
  <c r="L1222" i="30"/>
  <c r="L1223" i="30"/>
  <c r="L1224" i="30"/>
  <c r="L1225" i="30"/>
  <c r="L1226" i="30"/>
  <c r="L1227" i="30"/>
  <c r="L1228" i="30"/>
  <c r="L1229" i="30"/>
  <c r="L1230" i="30"/>
  <c r="L1231" i="30"/>
  <c r="L1232" i="30"/>
  <c r="L1233" i="30"/>
  <c r="L1234" i="30"/>
  <c r="L1235" i="30"/>
  <c r="L1236" i="30"/>
  <c r="L1237" i="30"/>
  <c r="L1238" i="30"/>
  <c r="L1239" i="30"/>
  <c r="L1240" i="30"/>
  <c r="L1241" i="30"/>
  <c r="L1242" i="30"/>
  <c r="L1243" i="30"/>
  <c r="L1244" i="30"/>
  <c r="L1245" i="30"/>
  <c r="L1246" i="30"/>
  <c r="L1247" i="30"/>
  <c r="L1248" i="30"/>
  <c r="L1249" i="30"/>
  <c r="L1250" i="30"/>
  <c r="L1251" i="30"/>
  <c r="L1252" i="30"/>
  <c r="L1253" i="30"/>
  <c r="L1254" i="30"/>
  <c r="L1255" i="30"/>
  <c r="L1256" i="30"/>
  <c r="L1257" i="30"/>
  <c r="L1258" i="30"/>
  <c r="L1259" i="30"/>
  <c r="L1260" i="30"/>
  <c r="L1261" i="30"/>
  <c r="L1262" i="30"/>
  <c r="L1263" i="30"/>
  <c r="L1264" i="30"/>
  <c r="L1265" i="30"/>
  <c r="L1266" i="30"/>
  <c r="L1267" i="30"/>
  <c r="L1268" i="30"/>
  <c r="L1269" i="30"/>
  <c r="L1270" i="30"/>
  <c r="L1271" i="30"/>
  <c r="L1272" i="30"/>
  <c r="L1273" i="30"/>
  <c r="L1274" i="30"/>
  <c r="L1275" i="30"/>
  <c r="L1276" i="30"/>
  <c r="L1277" i="30"/>
  <c r="L1278" i="30"/>
  <c r="L1279" i="30"/>
  <c r="L1280" i="30"/>
  <c r="L1281" i="30"/>
  <c r="L1282" i="30"/>
  <c r="L1283" i="30"/>
  <c r="L1284" i="30"/>
  <c r="L1285" i="30"/>
  <c r="L1286" i="30"/>
  <c r="L1287" i="30"/>
  <c r="L1288" i="30"/>
  <c r="L1289" i="30"/>
  <c r="L1290" i="30"/>
  <c r="L1291" i="30"/>
  <c r="L1292" i="30"/>
  <c r="L1293" i="30"/>
  <c r="L1294" i="30"/>
  <c r="L1295" i="30"/>
  <c r="L1296" i="30"/>
  <c r="L1297" i="30"/>
  <c r="L1298" i="30"/>
  <c r="L1299" i="30"/>
  <c r="L1300" i="30"/>
  <c r="L1301" i="30"/>
  <c r="L1302" i="30"/>
  <c r="L1303" i="30"/>
  <c r="L1304" i="30"/>
  <c r="L1305" i="30"/>
  <c r="L1306" i="30"/>
  <c r="L1307" i="30"/>
  <c r="L1308" i="30"/>
  <c r="L1309" i="30"/>
  <c r="L1310" i="30"/>
  <c r="L1311" i="30"/>
  <c r="L1312" i="30"/>
  <c r="L1313" i="30"/>
  <c r="L1314" i="30"/>
  <c r="L1315" i="30"/>
  <c r="L1316" i="30"/>
  <c r="L1317" i="30"/>
  <c r="L1318" i="30"/>
  <c r="L1319" i="30"/>
  <c r="L1320" i="30"/>
  <c r="L1321" i="30"/>
  <c r="L1322" i="30"/>
  <c r="L1323" i="30"/>
  <c r="L1324" i="30"/>
  <c r="L1325" i="30"/>
  <c r="L1326" i="30"/>
  <c r="L1327" i="30"/>
  <c r="L1328" i="30"/>
  <c r="L1329" i="30"/>
  <c r="L1330" i="30"/>
  <c r="L1331" i="30"/>
  <c r="L1332" i="30"/>
  <c r="L1333" i="30"/>
  <c r="L1334" i="30"/>
  <c r="L1335" i="30"/>
  <c r="L1336" i="30"/>
  <c r="L1337" i="30"/>
  <c r="L1338" i="30"/>
  <c r="L1339" i="30"/>
  <c r="L1340" i="30"/>
  <c r="L1341" i="30"/>
  <c r="L1342" i="30"/>
  <c r="L1343" i="30"/>
  <c r="L1344" i="30"/>
  <c r="L1345" i="30"/>
  <c r="L1346" i="30"/>
  <c r="L1347" i="30"/>
  <c r="L1348" i="30"/>
  <c r="L1349" i="30"/>
  <c r="L1350" i="30"/>
  <c r="L1351" i="30"/>
  <c r="L1352" i="30"/>
  <c r="L1353" i="30"/>
  <c r="L1354" i="30"/>
  <c r="L1355" i="30"/>
  <c r="L1356" i="30"/>
  <c r="L1357" i="30"/>
  <c r="L1358" i="30"/>
  <c r="L1359" i="30"/>
  <c r="L1360" i="30"/>
  <c r="L1361" i="30"/>
  <c r="L1362" i="30"/>
  <c r="L1363" i="30"/>
  <c r="L1364" i="30"/>
  <c r="L1365" i="30"/>
  <c r="L1366" i="30"/>
  <c r="L1367" i="30"/>
  <c r="L1368" i="30"/>
  <c r="L1369" i="30"/>
  <c r="L1370" i="30"/>
  <c r="L1371" i="30"/>
  <c r="L1372" i="30"/>
  <c r="L1373" i="30"/>
  <c r="L1374" i="30"/>
  <c r="L1375" i="30"/>
  <c r="L1376" i="30"/>
  <c r="L1377" i="30"/>
  <c r="L1378" i="30"/>
  <c r="L1379" i="30"/>
  <c r="L1380" i="30"/>
  <c r="L1381" i="30"/>
  <c r="L1382" i="30"/>
  <c r="L1383" i="30"/>
  <c r="L1384" i="30"/>
  <c r="L1385" i="30"/>
  <c r="L1386" i="30"/>
  <c r="L1387" i="30"/>
  <c r="L1388" i="30"/>
  <c r="L1389" i="30"/>
  <c r="L1390" i="30"/>
  <c r="L1391" i="30"/>
  <c r="L1392" i="30"/>
  <c r="L1393" i="30"/>
  <c r="L1394" i="30"/>
  <c r="L1395" i="30"/>
  <c r="L1396" i="30"/>
  <c r="L1397" i="30"/>
  <c r="L1398" i="30"/>
  <c r="L1399" i="30"/>
  <c r="L1400" i="30"/>
  <c r="L1401" i="30"/>
  <c r="L1402" i="30"/>
  <c r="L1403" i="30"/>
  <c r="L1404" i="30"/>
  <c r="L1405" i="30"/>
  <c r="L1406" i="30"/>
  <c r="L1407" i="30"/>
  <c r="L1408" i="30"/>
  <c r="L1409" i="30"/>
  <c r="L1410" i="30"/>
  <c r="L1411" i="30"/>
  <c r="L1412" i="30"/>
  <c r="L1413" i="30"/>
  <c r="L1414" i="30"/>
  <c r="L1415" i="30"/>
  <c r="L1416" i="30"/>
  <c r="L1417" i="30"/>
  <c r="L1418" i="30"/>
  <c r="L1419" i="30"/>
  <c r="L1420" i="30"/>
  <c r="L1421" i="30"/>
  <c r="L1422" i="30"/>
  <c r="L1423" i="30"/>
  <c r="L1424" i="30"/>
  <c r="L1425" i="30"/>
  <c r="L1426" i="30"/>
  <c r="L1427" i="30"/>
  <c r="L1428" i="30"/>
  <c r="L1429" i="30"/>
  <c r="L1430" i="30"/>
  <c r="L1431" i="30"/>
  <c r="L1432" i="30"/>
  <c r="L1433" i="30"/>
  <c r="L1434" i="30"/>
  <c r="L1435" i="30"/>
  <c r="L1436" i="30"/>
  <c r="L1437" i="30"/>
  <c r="L1438" i="30"/>
  <c r="L1439" i="30"/>
  <c r="L1440" i="30"/>
  <c r="L1441" i="30"/>
  <c r="L1442" i="30"/>
  <c r="L1443" i="30"/>
  <c r="L1444" i="30"/>
  <c r="L1445" i="30"/>
  <c r="L1446" i="30"/>
  <c r="L1447" i="30"/>
  <c r="L1448" i="30"/>
  <c r="L1449" i="30"/>
  <c r="L1450" i="30"/>
  <c r="L1451" i="30"/>
  <c r="L1452" i="30"/>
  <c r="L1453" i="30"/>
  <c r="L1454" i="30"/>
  <c r="L1455" i="30"/>
  <c r="L1456" i="30"/>
  <c r="L1457" i="30"/>
  <c r="L1458" i="30"/>
  <c r="L1459" i="30"/>
  <c r="L1460" i="30"/>
  <c r="L1461" i="30"/>
  <c r="L1462" i="30"/>
  <c r="L1463" i="30"/>
  <c r="L1464" i="30"/>
  <c r="L1465" i="30"/>
  <c r="L1466" i="30"/>
  <c r="L1467" i="30"/>
  <c r="L1468" i="30"/>
  <c r="L1469" i="30"/>
  <c r="L1470" i="30"/>
  <c r="L1471" i="30"/>
  <c r="L1472" i="30"/>
  <c r="L1473" i="30"/>
  <c r="L1474" i="30"/>
  <c r="L1475" i="30"/>
  <c r="L1476" i="30"/>
  <c r="L1477" i="30"/>
  <c r="L1478" i="30"/>
  <c r="L1479" i="30"/>
  <c r="L1480" i="30"/>
  <c r="L1481" i="30"/>
  <c r="L1482" i="30"/>
  <c r="L1483" i="30"/>
  <c r="L1484" i="30"/>
  <c r="L1485" i="30"/>
  <c r="L1486" i="30"/>
  <c r="L1487" i="30"/>
  <c r="L1488" i="30"/>
  <c r="L1489" i="30"/>
  <c r="L1490" i="30"/>
  <c r="L1491" i="30"/>
  <c r="L1492" i="30"/>
  <c r="L1493" i="30"/>
  <c r="L1494" i="30"/>
  <c r="L1495" i="30"/>
  <c r="L1496" i="30"/>
  <c r="L1497" i="30"/>
  <c r="L1498" i="30"/>
  <c r="L1499" i="30"/>
  <c r="L1500" i="30"/>
  <c r="L1501" i="30"/>
  <c r="L1502" i="30"/>
  <c r="L1503" i="30"/>
  <c r="L1504" i="30"/>
  <c r="L1505" i="30"/>
  <c r="L1506" i="30"/>
  <c r="L1507" i="30"/>
  <c r="L1508" i="30"/>
  <c r="L1509" i="30"/>
  <c r="L1510" i="30"/>
  <c r="L1511" i="30"/>
  <c r="L1512" i="30"/>
  <c r="L1513" i="30"/>
  <c r="L1514" i="30"/>
  <c r="L1515" i="30"/>
  <c r="L1516" i="30"/>
  <c r="L1517" i="30"/>
  <c r="L1518" i="30"/>
  <c r="L1519" i="30"/>
  <c r="L1520" i="30"/>
  <c r="L1521" i="30"/>
  <c r="L1522" i="30"/>
  <c r="L1523" i="30"/>
  <c r="L1524" i="30"/>
  <c r="L1525" i="30"/>
  <c r="L1526" i="30"/>
  <c r="L1527" i="30"/>
  <c r="L1528" i="30"/>
  <c r="L1529" i="30"/>
  <c r="L1530" i="30"/>
  <c r="L1531" i="30"/>
  <c r="L1532" i="30"/>
  <c r="L1533" i="30"/>
  <c r="L1534" i="30"/>
  <c r="L1535" i="30"/>
  <c r="L1536" i="30"/>
  <c r="L1537" i="30"/>
  <c r="L1538" i="30"/>
  <c r="L1539" i="30"/>
  <c r="L1540" i="30"/>
  <c r="L1541" i="30"/>
  <c r="L1542" i="30"/>
  <c r="L1543" i="30"/>
  <c r="L1544" i="30"/>
  <c r="L1545" i="30"/>
  <c r="L1546" i="30"/>
  <c r="L1547" i="30"/>
  <c r="L1548" i="30"/>
  <c r="L1549" i="30"/>
  <c r="L1550" i="30"/>
  <c r="L1551" i="30"/>
  <c r="L1552" i="30"/>
  <c r="L1553" i="30"/>
  <c r="L1554" i="30"/>
  <c r="L1555" i="30"/>
  <c r="L1556" i="30"/>
  <c r="L1557" i="30"/>
  <c r="L1558" i="30"/>
  <c r="L1559" i="30"/>
  <c r="L1560" i="30"/>
  <c r="L1561" i="30"/>
  <c r="L1562" i="30"/>
  <c r="L1563" i="30"/>
  <c r="L1564" i="30"/>
  <c r="L1565" i="30"/>
  <c r="L1566" i="30"/>
  <c r="L1567" i="30"/>
  <c r="L1568" i="30"/>
  <c r="L1569" i="30"/>
  <c r="L1570" i="30"/>
  <c r="L1571" i="30"/>
  <c r="L1572" i="30"/>
  <c r="L1573" i="30"/>
  <c r="L1574" i="30"/>
  <c r="L1575" i="30"/>
  <c r="L1576" i="30"/>
  <c r="L1577" i="30"/>
  <c r="L1578" i="30"/>
  <c r="L1579" i="30"/>
  <c r="L1580" i="30"/>
  <c r="L1581" i="30"/>
  <c r="L1582" i="30"/>
  <c r="L1583" i="30"/>
  <c r="L1584" i="30"/>
  <c r="L1585" i="30"/>
  <c r="L1586" i="30"/>
  <c r="L1587" i="30"/>
  <c r="L1588" i="30"/>
  <c r="L1589" i="30"/>
  <c r="L1590" i="30"/>
  <c r="L1591" i="30"/>
  <c r="L1592" i="30"/>
  <c r="L1593" i="30"/>
  <c r="L1594" i="30"/>
  <c r="L1595" i="30"/>
  <c r="L1596" i="30"/>
  <c r="L1597" i="30"/>
  <c r="L1598" i="30"/>
  <c r="L1599" i="30"/>
  <c r="L1600" i="30"/>
  <c r="L1601" i="30"/>
  <c r="L1602" i="30"/>
  <c r="L1603" i="30"/>
  <c r="L1604" i="30"/>
  <c r="L1605" i="30"/>
  <c r="L1606" i="30"/>
  <c r="L1607" i="30"/>
  <c r="L1608" i="30"/>
  <c r="L1609" i="30"/>
  <c r="L1610" i="30"/>
  <c r="L1611" i="30"/>
  <c r="L1612" i="30"/>
  <c r="L1613" i="30"/>
  <c r="L1614" i="30"/>
  <c r="L1615" i="30"/>
  <c r="L1616" i="30"/>
  <c r="L1617" i="30"/>
  <c r="L1618" i="30"/>
  <c r="L1619" i="30"/>
  <c r="L1620" i="30"/>
  <c r="L1621" i="30"/>
  <c r="L1622" i="30"/>
  <c r="L1623" i="30"/>
  <c r="L1624" i="30"/>
  <c r="L1625" i="30"/>
  <c r="L1626" i="30"/>
  <c r="L1627" i="30"/>
  <c r="L1628" i="30"/>
  <c r="L1629" i="30"/>
  <c r="L1630" i="30"/>
  <c r="L1631" i="30"/>
  <c r="L1632" i="30"/>
  <c r="L1633" i="30"/>
  <c r="L1634" i="30"/>
  <c r="L1635" i="30"/>
  <c r="L1636" i="30"/>
  <c r="L1637" i="30"/>
  <c r="L1638" i="30"/>
  <c r="L1639" i="30"/>
  <c r="L1640" i="30"/>
  <c r="L1641" i="30"/>
  <c r="L1642" i="30"/>
  <c r="L1643" i="30"/>
  <c r="L1644" i="30"/>
  <c r="L1645" i="30"/>
  <c r="L1646" i="30"/>
  <c r="L1647" i="30"/>
  <c r="L1648" i="30"/>
  <c r="L1649" i="30"/>
  <c r="L1650" i="30"/>
  <c r="L1651" i="30"/>
  <c r="L1652" i="30"/>
  <c r="L1653" i="30"/>
  <c r="L1654" i="30"/>
  <c r="L1655" i="30"/>
  <c r="L1656" i="30"/>
  <c r="L1657" i="30"/>
  <c r="L1658" i="30"/>
  <c r="L1659" i="30"/>
  <c r="L1660" i="30"/>
  <c r="L1661" i="30"/>
  <c r="L1662" i="30"/>
  <c r="L1663" i="30"/>
  <c r="L1664" i="30"/>
  <c r="L1665" i="30"/>
  <c r="L1666" i="30"/>
  <c r="L1667" i="30"/>
  <c r="L1668" i="30"/>
  <c r="L1669" i="30"/>
  <c r="L1670" i="30"/>
  <c r="L1671" i="30"/>
  <c r="L1672" i="30"/>
  <c r="L1673" i="30"/>
  <c r="L1674" i="30"/>
  <c r="L1675" i="30"/>
  <c r="L1676" i="30"/>
  <c r="L1677" i="30"/>
  <c r="L1678" i="30"/>
  <c r="L1679" i="30"/>
  <c r="L1680" i="30"/>
  <c r="L1681" i="30"/>
  <c r="L1682" i="30"/>
  <c r="L1683" i="30"/>
  <c r="L1684" i="30"/>
  <c r="L1685" i="30"/>
  <c r="L1686" i="30"/>
  <c r="L1687" i="30"/>
  <c r="L1688" i="30"/>
  <c r="L1689" i="30"/>
  <c r="L1690" i="30"/>
  <c r="L1691" i="30"/>
  <c r="L1692" i="30"/>
  <c r="L1693" i="30"/>
  <c r="L1694" i="30"/>
  <c r="L1695" i="30"/>
  <c r="L1696" i="30"/>
  <c r="L1697" i="30"/>
  <c r="L1698" i="30"/>
  <c r="L1699" i="30"/>
  <c r="L1700" i="30"/>
  <c r="L1701" i="30"/>
  <c r="L1702" i="30"/>
  <c r="L1703" i="30"/>
  <c r="L1704" i="30"/>
  <c r="L1705" i="30"/>
  <c r="L1706" i="30"/>
  <c r="L1707" i="30"/>
  <c r="L1708" i="30"/>
  <c r="L1709" i="30"/>
  <c r="L1710" i="30"/>
  <c r="L1711" i="30"/>
  <c r="L1712" i="30"/>
  <c r="L1713" i="30"/>
  <c r="L1714" i="30"/>
  <c r="L1715" i="30"/>
  <c r="L1716" i="30"/>
  <c r="L1717" i="30"/>
  <c r="L1718" i="30"/>
  <c r="L1719" i="30"/>
  <c r="L1720" i="30"/>
  <c r="L1721" i="30"/>
  <c r="L1722" i="30"/>
  <c r="L1723" i="30"/>
  <c r="L1724" i="30"/>
  <c r="L1725" i="30"/>
  <c r="L1726" i="30"/>
  <c r="L1727" i="30"/>
  <c r="L1728" i="30"/>
  <c r="L1729" i="30"/>
  <c r="L1730" i="30"/>
  <c r="L1731" i="30"/>
  <c r="L1732" i="30"/>
  <c r="L1733" i="30"/>
  <c r="L1734" i="30"/>
  <c r="L1735" i="30"/>
  <c r="L1736" i="30"/>
  <c r="L1737" i="30"/>
  <c r="L1738" i="30"/>
  <c r="L1739" i="30"/>
  <c r="L1740" i="30"/>
  <c r="L1741" i="30"/>
  <c r="L1742" i="30"/>
  <c r="L1743" i="30"/>
  <c r="L1744" i="30"/>
  <c r="L1745" i="30"/>
  <c r="L1746" i="30"/>
  <c r="L1747" i="30"/>
  <c r="L1748" i="30"/>
  <c r="L1749" i="30"/>
  <c r="L1750" i="30"/>
  <c r="L1751" i="30"/>
  <c r="L1752" i="30"/>
  <c r="L1753" i="30"/>
  <c r="L1754" i="30"/>
  <c r="L1755" i="30"/>
  <c r="L1756" i="30"/>
  <c r="L1757" i="30"/>
  <c r="L1758" i="30"/>
  <c r="L1759" i="30"/>
  <c r="L1760" i="30"/>
  <c r="L1761" i="30"/>
  <c r="L1762" i="30"/>
  <c r="L1763" i="30"/>
  <c r="L1764" i="30"/>
  <c r="L1765" i="30"/>
  <c r="L1766" i="30"/>
  <c r="L1767" i="30"/>
  <c r="L1768" i="30"/>
  <c r="L1769" i="30"/>
  <c r="L1770" i="30"/>
  <c r="L1771" i="30"/>
  <c r="L1772" i="30"/>
  <c r="L1773" i="30"/>
  <c r="L1774" i="30"/>
  <c r="L1775" i="30"/>
  <c r="L1776" i="30"/>
  <c r="L1777" i="30"/>
  <c r="L1778" i="30"/>
  <c r="L1779" i="30"/>
  <c r="L1780" i="30"/>
  <c r="L1781" i="30"/>
  <c r="L1782" i="30"/>
  <c r="L1783" i="30"/>
  <c r="L1784" i="30"/>
  <c r="L1785" i="30"/>
  <c r="L1786" i="30"/>
  <c r="L1787" i="30"/>
  <c r="L1788" i="30"/>
  <c r="L1789" i="30"/>
  <c r="L1790" i="30"/>
  <c r="L1791" i="30"/>
  <c r="L1792" i="30"/>
  <c r="L1793" i="30"/>
  <c r="L1794" i="30"/>
  <c r="L1795" i="30"/>
  <c r="L1796" i="30"/>
  <c r="L1797" i="30"/>
  <c r="L1798" i="30"/>
  <c r="L1799" i="30"/>
  <c r="L1800" i="30"/>
  <c r="L1801" i="30"/>
  <c r="L1802" i="30"/>
  <c r="L1803" i="30"/>
  <c r="L1804" i="30"/>
  <c r="L1805" i="30"/>
  <c r="L1806" i="30"/>
  <c r="L1807" i="30"/>
  <c r="L1808" i="30"/>
  <c r="L1809" i="30"/>
  <c r="L1810" i="30"/>
  <c r="L1811" i="30"/>
  <c r="L1812" i="30"/>
  <c r="L1813" i="30"/>
  <c r="L1814" i="30"/>
  <c r="L1815" i="30"/>
  <c r="L1816" i="30"/>
  <c r="L1817" i="30"/>
  <c r="L1818" i="30"/>
  <c r="L1819" i="30"/>
  <c r="L1820" i="30"/>
  <c r="L1821" i="30"/>
  <c r="L1822" i="30"/>
  <c r="L1823" i="30"/>
  <c r="L1824" i="30"/>
  <c r="L1825" i="30"/>
  <c r="L1826" i="30"/>
  <c r="L1827" i="30"/>
  <c r="L1828" i="30"/>
  <c r="L1829" i="30"/>
  <c r="L1830" i="30"/>
  <c r="L1831" i="30"/>
  <c r="L1832" i="30"/>
  <c r="L1833" i="30"/>
  <c r="L1834" i="30"/>
  <c r="L1835" i="30"/>
  <c r="L1836" i="30"/>
  <c r="L1837" i="30"/>
  <c r="L1838" i="30"/>
  <c r="L1839" i="30"/>
  <c r="L1840" i="30"/>
  <c r="L1841" i="30"/>
  <c r="L1842" i="30"/>
  <c r="L1843" i="30"/>
  <c r="L1844" i="30"/>
  <c r="L1845" i="30"/>
  <c r="L1846" i="30"/>
  <c r="L1847" i="30"/>
  <c r="L1848" i="30"/>
  <c r="L1849" i="30"/>
  <c r="L1850" i="30"/>
  <c r="L1851" i="30"/>
  <c r="L1852" i="30"/>
  <c r="L1853" i="30"/>
  <c r="L1854" i="30"/>
  <c r="L1855" i="30"/>
  <c r="L1856" i="30"/>
  <c r="L1857" i="30"/>
  <c r="L1858" i="30"/>
  <c r="L1859" i="30"/>
  <c r="L1860" i="30"/>
  <c r="L1861" i="30"/>
  <c r="L1862" i="30"/>
  <c r="L1863" i="30"/>
  <c r="L1864" i="30"/>
  <c r="L1865" i="30"/>
  <c r="L1866" i="30"/>
  <c r="L1867" i="30"/>
  <c r="L1868" i="30"/>
  <c r="L1869" i="30"/>
  <c r="L1870" i="30"/>
  <c r="L1871" i="30"/>
  <c r="L1872" i="30"/>
  <c r="L1873" i="30"/>
  <c r="L1874" i="30"/>
  <c r="L1875" i="30"/>
  <c r="L1876" i="30"/>
  <c r="L1877" i="30"/>
  <c r="L1878" i="30"/>
  <c r="L1879" i="30"/>
  <c r="L1880" i="30"/>
  <c r="L1881" i="30"/>
  <c r="L1882" i="30"/>
  <c r="L1883" i="30"/>
  <c r="L1884" i="30"/>
  <c r="L1885" i="30"/>
  <c r="L1886" i="30"/>
  <c r="L1887" i="30"/>
  <c r="L1888" i="30"/>
  <c r="L1889" i="30"/>
  <c r="L1890" i="30"/>
  <c r="L1891" i="30"/>
  <c r="L1892" i="30"/>
  <c r="L1893" i="30"/>
  <c r="L1894" i="30"/>
  <c r="L1895" i="30"/>
  <c r="L1896" i="30"/>
  <c r="L1897" i="30"/>
  <c r="L1898" i="30"/>
  <c r="L1899" i="30"/>
  <c r="L1900" i="30"/>
  <c r="L1901" i="30"/>
  <c r="L1902" i="30"/>
  <c r="L1903" i="30"/>
  <c r="L1904" i="30"/>
  <c r="L1905" i="30"/>
  <c r="L1906" i="30"/>
  <c r="L1907" i="30"/>
  <c r="L1908" i="30"/>
  <c r="L1909" i="30"/>
  <c r="L1910" i="30"/>
  <c r="L1911" i="30"/>
  <c r="L1912" i="30"/>
  <c r="L1913" i="30"/>
  <c r="L1914" i="30"/>
  <c r="L1915" i="30"/>
  <c r="L1916" i="30"/>
  <c r="L1917" i="30"/>
  <c r="L1918" i="30"/>
  <c r="L1919" i="30"/>
  <c r="L1920" i="30"/>
  <c r="L1921" i="30"/>
  <c r="L1922" i="30"/>
  <c r="L1923" i="30"/>
  <c r="L1924" i="30"/>
  <c r="L1925" i="30"/>
  <c r="L1926" i="30"/>
  <c r="L1927" i="30"/>
  <c r="L1928" i="30"/>
  <c r="L1929" i="30"/>
  <c r="L1930" i="30"/>
  <c r="L1931" i="30"/>
  <c r="L1932" i="30"/>
  <c r="L1933" i="30"/>
  <c r="L1934" i="30"/>
  <c r="L1935" i="30"/>
  <c r="L1936" i="30"/>
  <c r="L1937" i="30"/>
  <c r="L1938" i="30"/>
  <c r="L1939" i="30"/>
  <c r="L1940" i="30"/>
  <c r="L1941" i="30"/>
  <c r="L1942" i="30"/>
  <c r="L1943" i="30"/>
  <c r="L1944" i="30"/>
  <c r="L1945" i="30"/>
  <c r="L1946" i="30"/>
  <c r="L1947" i="30"/>
  <c r="L1948" i="30"/>
  <c r="L1949" i="30"/>
  <c r="L1950" i="30"/>
  <c r="L1951" i="30"/>
  <c r="L1952" i="30"/>
  <c r="L1953" i="30"/>
  <c r="L1954" i="30"/>
  <c r="L1955" i="30"/>
  <c r="L1956" i="30"/>
  <c r="L1957" i="30"/>
  <c r="L1958" i="30"/>
  <c r="L1959" i="30"/>
  <c r="L1960" i="30"/>
  <c r="L1961" i="30"/>
  <c r="L1962" i="30"/>
  <c r="L1963" i="30"/>
  <c r="L1964" i="30"/>
  <c r="L1965" i="30"/>
  <c r="L1966" i="30"/>
  <c r="L1967" i="30"/>
  <c r="L1968" i="30"/>
  <c r="L1969" i="30"/>
  <c r="L1970" i="30"/>
  <c r="L1971" i="30"/>
  <c r="L1972" i="30"/>
  <c r="L1973" i="30"/>
  <c r="L1974" i="30"/>
  <c r="L1975" i="30"/>
  <c r="L1976" i="30"/>
  <c r="L1977" i="30"/>
  <c r="L1978" i="30"/>
  <c r="L1979" i="30"/>
  <c r="L1980" i="30"/>
  <c r="L1981" i="30"/>
  <c r="L1982" i="30"/>
  <c r="L1983" i="30"/>
  <c r="L1984" i="30"/>
  <c r="L1985" i="30"/>
  <c r="L1986" i="30"/>
  <c r="L1987" i="30"/>
  <c r="L1988" i="30"/>
  <c r="L1989" i="30"/>
  <c r="L1990" i="30"/>
  <c r="L1991" i="30"/>
  <c r="L1992" i="30"/>
  <c r="L1993" i="30"/>
  <c r="L1994" i="30"/>
  <c r="L1995" i="30"/>
  <c r="L1996" i="30"/>
  <c r="L1997" i="30"/>
  <c r="L1998" i="30"/>
  <c r="L1999" i="30"/>
  <c r="L2000" i="30"/>
  <c r="L2001" i="30"/>
  <c r="L2002" i="30"/>
  <c r="L2003" i="30"/>
  <c r="L2004" i="30"/>
  <c r="L2005" i="30"/>
  <c r="L2006" i="30"/>
  <c r="L2007" i="30"/>
  <c r="L2008" i="30"/>
  <c r="L2009" i="30"/>
  <c r="L2010" i="30"/>
  <c r="L2011" i="30"/>
  <c r="L2012" i="30"/>
  <c r="L2013" i="30"/>
  <c r="L2014" i="30"/>
  <c r="L2015" i="30"/>
  <c r="L2016" i="30"/>
  <c r="L2017" i="30"/>
  <c r="L2018" i="30"/>
  <c r="L2019" i="30"/>
  <c r="L2020" i="30"/>
  <c r="L2021" i="30"/>
  <c r="L2022" i="30"/>
  <c r="L2023" i="30"/>
  <c r="L2024" i="30"/>
  <c r="L2025" i="30"/>
  <c r="L2026" i="30"/>
  <c r="L2027" i="30"/>
  <c r="L2028" i="30"/>
  <c r="L2029" i="30"/>
  <c r="L2030" i="30"/>
  <c r="L2031" i="30"/>
  <c r="L2032" i="30"/>
  <c r="L2033" i="30"/>
  <c r="L2034" i="30"/>
  <c r="L2035" i="30"/>
  <c r="L2036" i="30"/>
  <c r="L2037" i="30"/>
  <c r="L2038" i="30"/>
  <c r="L2039" i="30"/>
  <c r="L2040" i="30"/>
  <c r="L2041" i="30"/>
  <c r="L2042" i="30"/>
  <c r="L2043" i="30"/>
  <c r="L2044" i="30"/>
  <c r="L2045" i="30"/>
  <c r="L2046" i="30"/>
  <c r="L2047" i="30"/>
  <c r="L2048" i="30"/>
  <c r="L2049" i="30"/>
  <c r="L2050" i="30"/>
  <c r="L2051" i="30"/>
  <c r="L2052" i="30"/>
  <c r="L2053" i="30"/>
  <c r="L2054" i="30"/>
  <c r="L2055" i="30"/>
  <c r="L2056" i="30"/>
  <c r="L2057" i="30"/>
  <c r="L2058" i="30"/>
  <c r="L2059" i="30"/>
  <c r="L2060" i="30"/>
  <c r="L2061" i="30"/>
  <c r="L2062" i="30"/>
  <c r="L2063" i="30"/>
  <c r="L2064" i="30"/>
  <c r="L2065" i="30"/>
  <c r="L2066" i="30"/>
  <c r="L2067" i="30"/>
  <c r="L2068" i="30"/>
  <c r="L2069" i="30"/>
  <c r="L2070" i="30"/>
  <c r="L2071" i="30"/>
  <c r="L2072" i="30"/>
  <c r="L2073" i="30"/>
  <c r="L2074" i="30"/>
  <c r="L2075" i="30"/>
  <c r="L2076" i="30"/>
  <c r="L2077" i="30"/>
  <c r="L2078" i="30"/>
  <c r="L2079" i="30"/>
  <c r="L2080" i="30"/>
  <c r="L2081" i="30"/>
  <c r="L2082" i="30"/>
  <c r="L2083" i="30"/>
  <c r="L2084" i="30"/>
  <c r="L2085" i="30"/>
  <c r="L2086" i="30"/>
  <c r="L2087" i="30"/>
  <c r="L2088" i="30"/>
  <c r="L2089" i="30"/>
  <c r="L2090" i="30"/>
  <c r="L2091" i="30"/>
  <c r="L2092" i="30"/>
  <c r="L2093" i="30"/>
  <c r="L2094" i="30"/>
  <c r="L2095" i="30"/>
  <c r="L2096" i="30"/>
  <c r="L2097" i="30"/>
  <c r="L2098" i="30"/>
  <c r="L2099" i="30"/>
  <c r="L2100" i="30"/>
  <c r="L2101" i="30"/>
  <c r="L2102" i="30"/>
  <c r="L2103" i="30"/>
  <c r="L2104" i="30"/>
  <c r="L2105" i="30"/>
  <c r="L2106" i="30"/>
  <c r="L2107" i="30"/>
  <c r="L2108" i="30"/>
  <c r="L2109" i="30"/>
  <c r="L2110" i="30"/>
  <c r="L2111" i="30"/>
  <c r="L2112" i="30"/>
  <c r="L2113" i="30"/>
  <c r="L2114" i="30"/>
  <c r="L2115" i="30"/>
  <c r="L2116" i="30"/>
  <c r="L2117" i="30"/>
  <c r="L2118" i="30"/>
  <c r="L2119" i="30"/>
  <c r="L2120" i="30"/>
  <c r="L2121" i="30"/>
  <c r="L2122" i="30"/>
  <c r="L2123" i="30"/>
  <c r="L2124" i="30"/>
  <c r="L2125" i="30"/>
  <c r="L2126" i="30"/>
  <c r="L2127" i="30"/>
  <c r="L2128" i="30"/>
  <c r="L2129" i="30"/>
  <c r="L2130" i="30"/>
  <c r="L2131" i="30"/>
  <c r="L2132" i="30"/>
  <c r="L2133" i="30"/>
  <c r="L2134" i="30"/>
  <c r="L2135" i="30"/>
  <c r="L2136" i="30"/>
  <c r="L2137" i="30"/>
  <c r="L2138" i="30"/>
  <c r="L2139" i="30"/>
  <c r="L2140" i="30"/>
  <c r="L2141" i="30"/>
  <c r="L2142" i="30"/>
  <c r="L2143" i="30"/>
  <c r="L2144" i="30"/>
  <c r="L2145" i="30"/>
  <c r="L2146" i="30"/>
  <c r="L2147" i="30"/>
  <c r="L2148" i="30"/>
  <c r="L2149" i="30"/>
  <c r="L2150" i="30"/>
  <c r="L2151" i="30"/>
  <c r="L2152" i="30"/>
  <c r="L2153" i="30"/>
  <c r="L2154" i="30"/>
  <c r="L2155" i="30"/>
  <c r="L2156" i="30"/>
  <c r="L2157" i="30"/>
  <c r="L2158" i="30"/>
  <c r="L2159" i="30"/>
  <c r="L2160" i="30"/>
  <c r="L2161" i="30"/>
  <c r="L2162" i="30"/>
  <c r="L2163" i="30"/>
  <c r="L2164" i="30"/>
  <c r="L2165" i="30"/>
  <c r="L2166" i="30"/>
  <c r="L2167" i="30"/>
  <c r="L2168" i="30"/>
  <c r="L2169" i="30"/>
  <c r="L2170" i="30"/>
  <c r="L2171" i="30"/>
  <c r="L2172" i="30"/>
  <c r="L2173" i="30"/>
  <c r="L2174" i="30"/>
  <c r="L2175" i="30"/>
  <c r="L2176" i="30"/>
  <c r="L2177" i="30"/>
  <c r="L2178" i="30"/>
  <c r="L2179" i="30"/>
  <c r="L2180" i="30"/>
  <c r="L2181" i="30"/>
  <c r="L2182" i="30"/>
  <c r="L2183" i="30"/>
  <c r="L2184" i="30"/>
  <c r="L2185" i="30"/>
  <c r="L2186" i="30"/>
  <c r="L2187" i="30"/>
  <c r="L2188" i="30"/>
  <c r="L2189" i="30"/>
  <c r="L2190" i="30"/>
  <c r="L2191" i="30"/>
  <c r="L2192" i="30"/>
  <c r="L2193" i="30"/>
  <c r="L2194" i="30"/>
  <c r="L2195" i="30"/>
  <c r="L2196" i="30"/>
  <c r="L2197" i="30"/>
  <c r="L2198" i="30"/>
  <c r="L2199" i="30"/>
  <c r="L2200" i="30"/>
  <c r="L2201" i="30"/>
  <c r="L2202" i="30"/>
  <c r="L2203" i="30"/>
  <c r="L2204" i="30"/>
  <c r="L2205" i="30"/>
  <c r="L2206" i="30"/>
  <c r="L2207" i="30"/>
  <c r="L2208" i="30"/>
  <c r="L2209" i="30"/>
  <c r="L2210" i="30"/>
  <c r="L2211" i="30"/>
  <c r="L2212" i="30"/>
  <c r="L2213" i="30"/>
  <c r="L2214" i="30"/>
  <c r="L2215" i="30"/>
  <c r="L2216" i="30"/>
  <c r="L2217" i="30"/>
  <c r="L2218" i="30"/>
  <c r="L2219" i="30"/>
  <c r="L2220" i="30"/>
  <c r="L2221" i="30"/>
  <c r="L2222" i="30"/>
  <c r="L2223" i="30"/>
  <c r="L2224" i="30"/>
  <c r="L2225" i="30"/>
  <c r="L2226" i="30"/>
  <c r="L2227" i="30"/>
  <c r="L2228" i="30"/>
  <c r="L2229" i="30"/>
  <c r="L2230" i="30"/>
  <c r="L2231" i="30"/>
  <c r="L2232" i="30"/>
  <c r="L2233" i="30"/>
  <c r="L2234" i="30"/>
  <c r="L2235" i="30"/>
  <c r="L2236" i="30"/>
  <c r="L2237" i="30"/>
  <c r="L2238" i="30"/>
  <c r="L2239" i="30"/>
  <c r="L2240" i="30"/>
  <c r="L2241" i="30"/>
  <c r="L2242" i="30"/>
  <c r="L2243" i="30"/>
  <c r="L2244" i="30"/>
  <c r="L2245" i="30"/>
  <c r="L2246" i="30"/>
  <c r="L2247" i="30"/>
  <c r="L2248" i="30"/>
  <c r="L2249" i="30"/>
  <c r="L2250" i="30"/>
  <c r="L2251" i="30"/>
  <c r="L2252" i="30"/>
  <c r="L2253" i="30"/>
  <c r="L2254" i="30"/>
  <c r="L2255" i="30"/>
  <c r="L2256" i="30"/>
  <c r="L2257" i="30"/>
  <c r="L2258" i="30"/>
  <c r="L2259" i="30"/>
  <c r="L2260" i="30"/>
  <c r="L2261" i="30"/>
  <c r="L2262" i="30"/>
  <c r="L2263" i="30"/>
  <c r="L2264" i="30"/>
  <c r="L2265" i="30"/>
  <c r="L2266" i="30"/>
  <c r="L2267" i="30"/>
  <c r="L2268" i="30"/>
  <c r="L2269" i="30"/>
  <c r="L2270" i="30"/>
  <c r="L2271" i="30"/>
  <c r="L2272" i="30"/>
  <c r="L2273" i="30"/>
  <c r="L2274" i="30"/>
  <c r="L2275" i="30"/>
  <c r="L2276" i="30"/>
  <c r="L2277" i="30"/>
  <c r="L2278" i="30"/>
  <c r="L2279" i="30"/>
  <c r="L2280" i="30"/>
  <c r="L2281" i="30"/>
  <c r="L2282" i="30"/>
  <c r="L2283" i="30"/>
  <c r="L2284" i="30"/>
  <c r="L2285" i="30"/>
  <c r="L2286" i="30"/>
  <c r="L2287" i="30"/>
  <c r="L2288" i="30"/>
  <c r="L2289" i="30"/>
  <c r="L2290" i="30"/>
  <c r="L2291" i="30"/>
  <c r="L2292" i="30"/>
  <c r="L2293" i="30"/>
  <c r="L2294" i="30"/>
  <c r="L2295" i="30"/>
  <c r="L2296" i="30"/>
  <c r="L2297" i="30"/>
  <c r="L2298" i="30"/>
  <c r="L2299" i="30"/>
  <c r="L2300" i="30"/>
  <c r="L2301" i="30"/>
  <c r="L2302" i="30"/>
  <c r="L2303" i="30"/>
  <c r="L2304" i="30"/>
  <c r="L2305" i="30"/>
  <c r="L2306" i="30"/>
  <c r="L2307" i="30"/>
  <c r="L2308" i="30"/>
  <c r="L2309" i="30"/>
  <c r="L2310" i="30"/>
  <c r="L2311" i="30"/>
  <c r="L2312" i="30"/>
  <c r="L2313" i="30"/>
  <c r="L2314" i="30"/>
  <c r="L2315" i="30"/>
  <c r="L2316" i="30"/>
  <c r="L2317" i="30"/>
  <c r="L2318" i="30"/>
  <c r="L2319" i="30"/>
  <c r="L2320" i="30"/>
  <c r="L2321" i="30"/>
  <c r="L2322" i="30"/>
  <c r="L2323" i="30"/>
  <c r="L2324" i="30"/>
  <c r="L2325" i="30"/>
  <c r="L2326" i="30"/>
  <c r="L2327" i="30"/>
  <c r="L2328" i="30"/>
  <c r="L2329" i="30"/>
  <c r="L2330" i="30"/>
  <c r="L2331" i="30"/>
  <c r="L2332" i="30"/>
  <c r="L2333" i="30"/>
  <c r="L2334" i="30"/>
  <c r="L2335" i="30"/>
  <c r="L2336" i="30"/>
  <c r="L2337" i="30"/>
  <c r="L2338" i="30"/>
  <c r="L2339" i="30"/>
  <c r="L2340" i="30"/>
  <c r="L2341" i="30"/>
  <c r="L2342" i="30"/>
  <c r="L2343" i="30"/>
  <c r="L2344" i="30"/>
  <c r="L2345" i="30"/>
  <c r="L2346" i="30"/>
  <c r="L2347" i="30"/>
  <c r="L2348" i="30"/>
  <c r="L2349" i="30"/>
  <c r="L2350" i="30"/>
  <c r="L2351" i="30"/>
  <c r="L2352" i="30"/>
  <c r="L2353" i="30"/>
  <c r="L2354" i="30"/>
  <c r="L2355" i="30"/>
  <c r="L2356" i="30"/>
  <c r="L2357" i="30"/>
  <c r="L2358" i="30"/>
  <c r="L2359" i="30"/>
  <c r="L2360" i="30"/>
  <c r="L2361" i="30"/>
  <c r="L2362" i="30"/>
  <c r="L2363" i="30"/>
  <c r="L2364" i="30"/>
  <c r="L2365" i="30"/>
  <c r="L2366" i="30"/>
  <c r="L2367" i="30"/>
  <c r="L2368" i="30"/>
  <c r="L2369" i="30"/>
  <c r="L2370" i="30"/>
  <c r="L2371" i="30"/>
  <c r="L2372" i="30"/>
  <c r="L2373" i="30"/>
  <c r="L2374" i="30"/>
  <c r="L2375" i="30"/>
  <c r="L2376" i="30"/>
  <c r="L2377" i="30"/>
  <c r="L2378" i="30"/>
  <c r="L2379" i="30"/>
  <c r="L2380" i="30"/>
  <c r="L2381" i="30"/>
  <c r="L2382" i="30"/>
  <c r="L2383" i="30"/>
  <c r="L2384" i="30"/>
  <c r="L2385" i="30"/>
  <c r="L2386" i="30"/>
  <c r="L2387" i="30"/>
  <c r="L2388" i="30"/>
  <c r="L2389" i="30"/>
  <c r="L2390" i="30"/>
  <c r="L2391" i="30"/>
  <c r="L2392" i="30"/>
  <c r="L2393" i="30"/>
  <c r="L2394" i="30"/>
  <c r="L2395" i="30"/>
  <c r="L2396" i="30"/>
  <c r="L2397" i="30"/>
  <c r="L2398" i="30"/>
  <c r="L2399" i="30"/>
  <c r="L2400" i="30"/>
  <c r="L2401" i="30"/>
  <c r="L2402" i="30"/>
  <c r="L2403" i="30"/>
  <c r="L2404" i="30"/>
  <c r="L2405" i="30"/>
  <c r="L2406" i="30"/>
  <c r="L2407" i="30"/>
  <c r="L2408" i="30"/>
  <c r="L2409" i="30"/>
  <c r="L2410" i="30"/>
  <c r="L2411" i="30"/>
  <c r="L2412" i="30"/>
  <c r="L2413" i="30"/>
  <c r="L2414" i="30"/>
  <c r="L2415" i="30"/>
  <c r="L2416" i="30"/>
  <c r="L2417" i="30"/>
  <c r="L2418" i="30"/>
  <c r="L2419" i="30"/>
  <c r="L2420" i="30"/>
  <c r="L2421" i="30"/>
  <c r="L2422" i="30"/>
  <c r="L2423" i="30"/>
  <c r="L2424" i="30"/>
  <c r="L2425" i="30"/>
  <c r="L2426" i="30"/>
  <c r="L2427" i="30"/>
  <c r="L2428" i="30"/>
  <c r="L2429" i="30"/>
  <c r="L2430" i="30"/>
  <c r="L2431" i="30"/>
  <c r="L2432" i="30"/>
  <c r="L2433" i="30"/>
  <c r="L2434" i="30"/>
  <c r="L2435" i="30"/>
  <c r="L2436" i="30"/>
  <c r="L2437" i="30"/>
  <c r="L2438" i="30"/>
  <c r="L2439" i="30"/>
  <c r="L2440" i="30"/>
  <c r="L2441" i="30"/>
  <c r="L2442" i="30"/>
  <c r="L2443" i="30"/>
  <c r="L2444" i="30"/>
  <c r="L2445" i="30"/>
  <c r="L2446" i="30"/>
  <c r="L2447" i="30"/>
  <c r="L2448" i="30"/>
  <c r="L2449" i="30"/>
  <c r="L2450" i="30"/>
  <c r="L2451" i="30"/>
  <c r="L2452" i="30"/>
  <c r="L2453" i="30"/>
  <c r="L2454" i="30"/>
  <c r="L2455" i="30"/>
  <c r="L2456" i="30"/>
  <c r="L2457" i="30"/>
  <c r="L2458" i="30"/>
  <c r="L2459" i="30"/>
  <c r="L2460" i="30"/>
  <c r="L2461" i="30"/>
  <c r="L2462" i="30"/>
  <c r="L2463" i="30"/>
  <c r="L2464" i="30"/>
  <c r="L2465" i="30"/>
  <c r="L2466" i="30"/>
  <c r="L2467" i="30"/>
  <c r="L2468" i="30"/>
  <c r="L2469" i="30"/>
  <c r="L2470" i="30"/>
  <c r="L2471" i="30"/>
  <c r="L2472" i="30"/>
  <c r="L2473" i="30"/>
  <c r="L2474" i="30"/>
  <c r="L2475" i="30"/>
  <c r="L2476" i="30"/>
  <c r="L2477" i="30"/>
  <c r="L2478" i="30"/>
  <c r="L2479" i="30"/>
  <c r="L2480" i="30"/>
  <c r="L2481" i="30"/>
  <c r="L2482" i="30"/>
  <c r="L2483" i="30"/>
  <c r="L2484" i="30"/>
  <c r="L2485" i="30"/>
  <c r="L2486" i="30"/>
  <c r="L2487" i="30"/>
  <c r="L2488" i="30"/>
  <c r="L2489" i="30"/>
  <c r="L2490" i="30"/>
  <c r="L2491" i="30"/>
  <c r="L2492" i="30"/>
  <c r="L2493" i="30"/>
  <c r="L2494" i="30"/>
  <c r="L2495" i="30"/>
  <c r="L2496" i="30"/>
  <c r="L2497" i="30"/>
  <c r="L2498" i="30"/>
  <c r="L2499" i="30"/>
  <c r="L2500" i="30"/>
  <c r="L2501" i="30"/>
  <c r="L2502" i="30"/>
  <c r="L2503" i="30"/>
  <c r="L2504" i="30"/>
  <c r="L2505" i="30"/>
  <c r="L2506" i="30"/>
  <c r="L2507" i="30"/>
  <c r="L2508" i="30"/>
  <c r="L2509" i="30"/>
  <c r="L2510" i="30"/>
  <c r="L2511" i="30"/>
  <c r="L2512" i="30"/>
  <c r="L2513" i="30"/>
  <c r="L2514" i="30"/>
  <c r="L2515" i="30"/>
  <c r="L2516" i="30"/>
  <c r="L2517" i="30"/>
  <c r="L2518" i="30"/>
  <c r="L2519" i="30"/>
  <c r="L2520" i="30"/>
  <c r="L2521" i="30"/>
  <c r="L2522" i="30"/>
  <c r="L2523" i="30"/>
  <c r="L2524" i="30"/>
  <c r="L2525" i="30"/>
  <c r="L2526" i="30"/>
  <c r="L2527" i="30"/>
  <c r="L2528" i="30"/>
  <c r="L2529" i="30"/>
  <c r="L2530" i="30"/>
  <c r="L2531" i="30"/>
  <c r="L2532" i="30"/>
  <c r="L2533" i="30"/>
  <c r="L2534" i="30"/>
  <c r="L2535" i="30"/>
  <c r="L2536" i="30"/>
  <c r="L2537" i="30"/>
  <c r="L2538" i="30"/>
  <c r="L2539" i="30"/>
  <c r="L2540" i="30"/>
  <c r="L2541" i="30"/>
  <c r="L2542" i="30"/>
  <c r="L2543" i="30"/>
  <c r="L2544" i="30"/>
  <c r="L2545" i="30"/>
  <c r="L2546" i="30"/>
  <c r="L2547" i="30"/>
  <c r="L2548" i="30"/>
  <c r="L2549" i="30"/>
  <c r="L2550" i="30"/>
  <c r="L2551" i="30"/>
  <c r="L2552" i="30"/>
  <c r="L2553" i="30"/>
  <c r="L2554" i="30"/>
  <c r="L2555" i="30"/>
  <c r="L2556" i="30"/>
  <c r="L2557" i="30"/>
  <c r="L2558" i="30"/>
  <c r="L2559" i="30"/>
  <c r="L2560" i="30"/>
  <c r="L2561" i="30"/>
  <c r="L2562" i="30"/>
  <c r="L2563" i="30"/>
  <c r="L2564" i="30"/>
  <c r="L2565" i="30"/>
  <c r="L2566" i="30"/>
  <c r="L2567" i="30"/>
  <c r="L2568" i="30"/>
  <c r="L2569" i="30"/>
  <c r="L2570" i="30"/>
  <c r="L2571" i="30"/>
  <c r="L2572" i="30"/>
  <c r="L2573" i="30"/>
  <c r="L2574" i="30"/>
  <c r="L2575" i="30"/>
  <c r="L2576" i="30"/>
  <c r="L2577" i="30"/>
  <c r="L2578" i="30"/>
  <c r="L2579" i="30"/>
  <c r="L2580" i="30"/>
  <c r="L2581" i="30"/>
  <c r="L2582" i="30"/>
  <c r="L2583" i="30"/>
  <c r="L2584" i="30"/>
  <c r="L2585" i="30"/>
  <c r="L2586" i="30"/>
  <c r="L2587" i="30"/>
  <c r="L2588" i="30"/>
  <c r="L2589" i="30"/>
  <c r="L2590" i="30"/>
  <c r="L2591" i="30"/>
  <c r="L2592" i="30"/>
  <c r="L2593" i="30"/>
  <c r="L2594" i="30"/>
  <c r="L2595" i="30"/>
  <c r="L2596" i="30"/>
  <c r="L2597" i="30"/>
  <c r="L2598" i="30"/>
  <c r="L2599" i="30"/>
  <c r="L2600" i="30"/>
  <c r="L2601" i="30"/>
  <c r="L2602" i="30"/>
  <c r="L2603" i="30"/>
  <c r="L2604" i="30"/>
  <c r="L2605" i="30"/>
  <c r="L2606" i="30"/>
  <c r="L2607" i="30"/>
  <c r="L2608" i="30"/>
  <c r="L2609" i="30"/>
  <c r="L2610" i="30"/>
  <c r="L2611" i="30"/>
  <c r="L2612" i="30"/>
  <c r="L2613" i="30"/>
  <c r="L2614" i="30"/>
  <c r="L2615" i="30"/>
  <c r="L2616" i="30"/>
  <c r="L2617" i="30"/>
  <c r="L2618" i="30"/>
  <c r="L2619" i="30"/>
  <c r="L2620" i="30"/>
  <c r="L2621" i="30"/>
  <c r="L2622" i="30"/>
  <c r="L2623" i="30"/>
  <c r="L2624" i="30"/>
  <c r="L2625" i="30"/>
  <c r="L2626" i="30"/>
  <c r="L2627" i="30"/>
  <c r="L2628" i="30"/>
  <c r="L2629" i="30"/>
  <c r="L2630" i="30"/>
  <c r="L2631" i="30"/>
  <c r="L2632" i="30"/>
  <c r="L2633" i="30"/>
  <c r="L2634" i="30"/>
  <c r="L2635" i="30"/>
  <c r="L2636" i="30"/>
  <c r="L2637" i="30"/>
  <c r="L2638" i="30"/>
  <c r="L2639" i="30"/>
  <c r="L2640" i="30"/>
  <c r="L2641" i="30"/>
  <c r="L2642" i="30"/>
  <c r="L2643" i="30"/>
  <c r="L2644" i="30"/>
  <c r="L2645" i="30"/>
  <c r="L2646" i="30"/>
  <c r="L2647" i="30"/>
  <c r="L2648" i="30"/>
  <c r="L2649" i="30"/>
  <c r="L2650" i="30"/>
  <c r="L2651" i="30"/>
  <c r="L2652" i="30"/>
  <c r="L2653" i="30"/>
  <c r="L2654" i="30"/>
  <c r="L2655" i="30"/>
  <c r="L2656" i="30"/>
  <c r="L2657" i="30"/>
  <c r="L2658" i="30"/>
  <c r="L2659" i="30"/>
  <c r="L2660" i="30"/>
  <c r="L2661" i="30"/>
  <c r="L2662" i="30"/>
  <c r="L2663" i="30"/>
  <c r="L2664" i="30"/>
  <c r="L2665" i="30"/>
  <c r="L2666" i="30"/>
  <c r="L2667" i="30"/>
  <c r="L2668" i="30"/>
  <c r="L2669" i="30"/>
  <c r="L2670" i="30"/>
  <c r="L2671" i="30"/>
  <c r="L2672" i="30"/>
  <c r="L2673" i="30"/>
  <c r="L2674" i="30"/>
  <c r="L2675" i="30"/>
  <c r="L2676" i="30"/>
  <c r="L2677" i="30"/>
  <c r="L2678" i="30"/>
  <c r="L2679" i="30"/>
  <c r="L2680" i="30"/>
  <c r="L2681" i="30"/>
  <c r="L2682" i="30"/>
  <c r="L2683" i="30"/>
  <c r="L2684" i="30"/>
  <c r="L2685" i="30"/>
  <c r="L2686" i="30"/>
  <c r="L2687" i="30"/>
  <c r="L2688" i="30"/>
  <c r="L2689" i="30"/>
  <c r="L2690" i="30"/>
  <c r="L2691" i="30"/>
  <c r="L2692" i="30"/>
  <c r="L2693" i="30"/>
  <c r="L2694" i="30"/>
  <c r="L2695" i="30"/>
  <c r="L2696" i="30"/>
  <c r="L2697" i="30"/>
  <c r="L2698" i="30"/>
  <c r="L2699" i="30"/>
  <c r="L2700" i="30"/>
  <c r="L2701" i="30"/>
  <c r="L2702" i="30"/>
  <c r="L2703" i="30"/>
  <c r="L2704" i="30"/>
  <c r="L2705" i="30"/>
  <c r="L2706" i="30"/>
  <c r="L2707" i="30"/>
  <c r="L2708" i="30"/>
  <c r="L2709" i="30"/>
  <c r="L2710" i="30"/>
  <c r="L2711" i="30"/>
  <c r="L2712" i="30"/>
  <c r="L2713" i="30"/>
  <c r="L2714" i="30"/>
  <c r="L2715" i="30"/>
  <c r="L2716" i="30"/>
  <c r="L2717" i="30"/>
  <c r="L2718" i="30"/>
  <c r="L2719" i="30"/>
  <c r="L2720" i="30"/>
  <c r="L2721" i="30"/>
  <c r="L2722" i="30"/>
  <c r="L2723" i="30"/>
  <c r="L2724" i="30"/>
  <c r="L2725" i="30"/>
  <c r="L2726" i="30"/>
  <c r="L2727" i="30"/>
  <c r="L2728" i="30"/>
  <c r="L2729" i="30"/>
  <c r="L2730" i="30"/>
  <c r="L2731" i="30"/>
  <c r="L2732" i="30"/>
  <c r="L2733" i="30"/>
  <c r="L2734" i="30"/>
  <c r="L2735" i="30"/>
  <c r="L2736" i="30"/>
  <c r="L2737" i="30"/>
  <c r="L2738" i="30"/>
  <c r="L2739" i="30"/>
  <c r="L2740" i="30"/>
  <c r="L2741" i="30"/>
  <c r="L2742" i="30"/>
  <c r="L2743" i="30"/>
  <c r="L2744" i="30"/>
  <c r="L2745" i="30"/>
  <c r="L2746" i="30"/>
  <c r="L2747" i="30"/>
  <c r="L2748" i="30"/>
  <c r="L2749" i="30"/>
  <c r="L2750" i="30"/>
  <c r="L2751" i="30"/>
  <c r="L2752" i="30"/>
  <c r="L2753" i="30"/>
  <c r="L2754" i="30"/>
  <c r="L2755" i="30"/>
  <c r="L2756" i="30"/>
  <c r="L2757" i="30"/>
  <c r="L2758" i="30"/>
  <c r="L2759" i="30"/>
  <c r="L2760" i="30"/>
  <c r="L2761" i="30"/>
  <c r="L2762" i="30"/>
  <c r="L2763" i="30"/>
  <c r="L2764" i="30"/>
  <c r="L2765" i="30"/>
  <c r="L2766" i="30"/>
  <c r="L2767" i="30"/>
  <c r="L2768" i="30"/>
  <c r="L2769" i="30"/>
  <c r="L2770" i="30"/>
  <c r="L2771" i="30"/>
  <c r="L2772" i="30"/>
  <c r="L2773" i="30"/>
  <c r="L2774" i="30"/>
  <c r="L2775" i="30"/>
  <c r="L2776" i="30"/>
  <c r="L2777" i="30"/>
  <c r="L2778" i="30"/>
  <c r="L2779" i="30"/>
  <c r="L2780" i="30"/>
  <c r="L2781" i="30"/>
  <c r="L2782" i="30"/>
  <c r="L2783" i="30"/>
  <c r="L2784" i="30"/>
  <c r="L2785" i="30"/>
  <c r="L2786" i="30"/>
  <c r="L2787" i="30"/>
  <c r="L2788" i="30"/>
  <c r="L2789" i="30"/>
  <c r="L2790" i="30"/>
  <c r="L2791" i="30"/>
  <c r="L2792" i="30"/>
  <c r="L2793" i="30"/>
  <c r="L2794" i="30"/>
  <c r="L2795" i="30"/>
  <c r="L2796" i="30"/>
  <c r="L2797" i="30"/>
  <c r="L2798" i="30"/>
  <c r="L2799" i="30"/>
  <c r="L2800" i="30"/>
  <c r="L2801" i="30"/>
  <c r="L2802" i="30"/>
  <c r="L2803" i="30"/>
  <c r="L2804" i="30"/>
  <c r="L2805" i="30"/>
  <c r="L2806" i="30"/>
  <c r="L2807" i="30"/>
  <c r="L2808" i="30"/>
  <c r="L2809" i="30"/>
  <c r="L2810" i="30"/>
  <c r="L2811" i="30"/>
  <c r="L2812" i="30"/>
  <c r="L2813" i="30"/>
  <c r="L2814" i="30"/>
  <c r="L2815" i="30"/>
  <c r="L2816" i="30"/>
  <c r="L2817" i="30"/>
  <c r="L2818" i="30"/>
  <c r="L2819" i="30"/>
  <c r="L2820" i="30"/>
  <c r="L2821" i="30"/>
  <c r="L2822" i="30"/>
  <c r="L2823" i="30"/>
  <c r="L2824" i="30"/>
  <c r="L2825" i="30"/>
  <c r="L2826" i="30"/>
  <c r="L2827" i="30"/>
  <c r="L2828" i="30"/>
  <c r="L2829" i="30"/>
  <c r="L2830" i="30"/>
  <c r="L2831" i="30"/>
  <c r="L2832" i="30"/>
  <c r="L2833" i="30"/>
  <c r="L2834" i="30"/>
  <c r="L2835" i="30"/>
  <c r="L2836" i="30"/>
  <c r="L2837" i="30"/>
  <c r="L2838" i="30"/>
  <c r="L2839" i="30"/>
  <c r="L2840" i="30"/>
  <c r="L2841" i="30"/>
  <c r="L2842" i="30"/>
  <c r="L2843" i="30"/>
  <c r="L2844" i="30"/>
  <c r="L2845" i="30"/>
  <c r="L2846" i="30"/>
  <c r="L2847" i="30"/>
  <c r="L2848" i="30"/>
  <c r="L2849" i="30"/>
  <c r="L2850" i="30"/>
  <c r="L2851" i="30"/>
  <c r="L2852" i="30"/>
  <c r="L2853" i="30"/>
  <c r="L2854" i="30"/>
  <c r="L2855" i="30"/>
  <c r="L2856" i="30"/>
  <c r="L2857" i="30"/>
  <c r="L2858" i="30"/>
  <c r="L2859" i="30"/>
  <c r="L2860" i="30"/>
  <c r="L2861" i="30"/>
  <c r="L2862" i="30"/>
  <c r="L2863" i="30"/>
  <c r="L2864" i="30"/>
  <c r="L2865" i="30"/>
  <c r="L2866" i="30"/>
  <c r="L2867" i="30"/>
  <c r="L2868" i="30"/>
  <c r="L2869" i="30"/>
  <c r="L2870" i="30"/>
  <c r="L2871" i="30"/>
  <c r="L2872" i="30"/>
  <c r="L2873" i="30"/>
  <c r="L2874" i="30"/>
  <c r="L2875" i="30"/>
  <c r="L2876" i="30"/>
  <c r="L2877" i="30"/>
  <c r="L2878" i="30"/>
  <c r="L2879" i="30"/>
  <c r="L2880" i="30"/>
  <c r="L2881" i="30"/>
  <c r="L2882" i="30"/>
  <c r="L2883" i="30"/>
  <c r="L2884" i="30"/>
  <c r="L2885" i="30"/>
  <c r="L2886" i="30"/>
  <c r="L2887" i="30"/>
  <c r="L2888" i="30"/>
  <c r="L2889" i="30"/>
  <c r="L2890" i="30"/>
  <c r="L2891" i="30"/>
  <c r="L2892" i="30"/>
  <c r="L2893" i="30"/>
  <c r="L2894" i="30"/>
  <c r="L2895" i="30"/>
  <c r="L2896" i="30"/>
  <c r="L2897" i="30"/>
  <c r="L2898" i="30"/>
  <c r="L2899" i="30"/>
  <c r="L2900" i="30"/>
  <c r="L2901" i="30"/>
  <c r="L2902" i="30"/>
  <c r="L2903" i="30"/>
  <c r="L2904" i="30"/>
  <c r="L2905" i="30"/>
  <c r="L2906" i="30"/>
  <c r="L2907" i="30"/>
  <c r="L2908" i="30"/>
  <c r="L2909" i="30"/>
  <c r="L2910" i="30"/>
  <c r="L2911" i="30"/>
  <c r="L2912" i="30"/>
  <c r="L2913" i="30"/>
  <c r="L2914" i="30"/>
  <c r="L2915" i="30"/>
  <c r="L2916" i="30"/>
  <c r="L2917" i="30"/>
  <c r="L2918" i="30"/>
  <c r="L2919" i="30"/>
  <c r="L2920" i="30"/>
  <c r="L2921" i="30"/>
  <c r="L2922" i="30"/>
  <c r="L2923" i="30"/>
  <c r="L2924" i="30"/>
  <c r="L2925" i="30"/>
  <c r="L2926" i="30"/>
  <c r="L2927" i="30"/>
  <c r="L2928" i="30"/>
  <c r="L2929" i="30"/>
  <c r="L2930" i="30"/>
  <c r="L2931" i="30"/>
  <c r="L2932" i="30"/>
  <c r="L2933" i="30"/>
  <c r="L2934" i="30"/>
  <c r="L2935" i="30"/>
  <c r="L2936" i="30"/>
  <c r="L2937" i="30"/>
  <c r="L2938" i="30"/>
  <c r="L2939" i="30"/>
  <c r="L2940" i="30"/>
  <c r="L2941" i="30"/>
  <c r="L2942" i="30"/>
  <c r="L2943" i="30"/>
  <c r="L2944" i="30"/>
  <c r="L2945" i="30"/>
  <c r="L2946" i="30"/>
  <c r="L2947" i="30"/>
  <c r="L2948" i="30"/>
  <c r="L2949" i="30"/>
  <c r="L2950" i="30"/>
  <c r="L2951" i="30"/>
  <c r="L2952" i="30"/>
  <c r="L2953" i="30"/>
  <c r="L2954" i="30"/>
  <c r="L2955" i="30"/>
  <c r="L2956" i="30"/>
  <c r="L2957" i="30"/>
  <c r="L2958" i="30"/>
  <c r="L2959" i="30"/>
  <c r="L2960" i="30"/>
  <c r="L2961" i="30"/>
  <c r="L2962" i="30"/>
  <c r="L2963" i="30"/>
  <c r="L2964" i="30"/>
  <c r="L2965" i="30"/>
  <c r="L2966" i="30"/>
  <c r="L2967" i="30"/>
  <c r="L2968" i="30"/>
  <c r="L2969" i="30"/>
  <c r="L2970" i="30"/>
  <c r="L2971" i="30"/>
  <c r="L2972" i="30"/>
  <c r="L2973" i="30"/>
  <c r="L2974" i="30"/>
  <c r="L2975" i="30"/>
  <c r="L2976" i="30"/>
  <c r="L2977" i="30"/>
  <c r="L2978" i="30"/>
  <c r="L2979" i="30"/>
  <c r="L2980" i="30"/>
  <c r="L2981" i="30"/>
  <c r="L2982" i="30"/>
  <c r="L2983" i="30"/>
  <c r="L2984" i="30"/>
  <c r="L2985" i="30"/>
  <c r="L2986" i="30"/>
  <c r="L2987" i="30"/>
  <c r="L2988" i="30"/>
  <c r="L2989" i="30"/>
  <c r="L2990" i="30"/>
  <c r="L2991" i="30"/>
  <c r="L2992" i="30"/>
  <c r="L2993" i="30"/>
  <c r="L2994" i="30"/>
  <c r="L2995" i="30"/>
  <c r="L2996" i="30"/>
  <c r="L2997" i="30"/>
  <c r="L2998" i="30"/>
  <c r="L2999" i="30"/>
  <c r="L3000" i="30"/>
  <c r="L3001" i="30"/>
  <c r="L3002" i="30"/>
  <c r="L3003" i="30"/>
  <c r="L3004" i="30"/>
  <c r="L3005" i="30"/>
  <c r="L3006" i="30"/>
  <c r="L3007" i="30"/>
  <c r="L3008" i="30"/>
  <c r="L3009" i="30"/>
  <c r="L3010" i="30"/>
  <c r="L3011" i="30"/>
  <c r="L3012" i="30"/>
  <c r="L3013" i="30"/>
  <c r="L3014" i="30"/>
  <c r="L3015" i="30"/>
  <c r="L3016" i="30"/>
  <c r="L3017" i="30"/>
  <c r="L3018" i="30"/>
  <c r="L3019" i="30"/>
  <c r="L3020" i="30"/>
  <c r="L3021" i="30"/>
  <c r="L3022" i="30"/>
  <c r="L3023" i="30"/>
  <c r="L3024" i="30"/>
  <c r="L3025" i="30"/>
  <c r="L3026" i="30"/>
  <c r="L3027" i="30"/>
  <c r="L3028" i="30"/>
  <c r="L3029" i="30"/>
  <c r="L3030" i="30"/>
  <c r="L3031" i="30"/>
  <c r="L3032" i="30"/>
  <c r="L3033" i="30"/>
  <c r="L3034" i="30"/>
  <c r="L3035" i="30"/>
  <c r="L3036" i="30"/>
  <c r="L3037" i="30"/>
  <c r="L3038" i="30"/>
  <c r="L3039" i="30"/>
  <c r="L3040" i="30"/>
  <c r="L3041" i="30"/>
  <c r="L3042" i="30"/>
  <c r="L3043" i="30"/>
  <c r="L3044" i="30"/>
  <c r="L3045" i="30"/>
  <c r="L3046" i="30"/>
  <c r="L3047" i="30"/>
  <c r="L3048" i="30"/>
  <c r="L3049" i="30"/>
  <c r="L3050" i="30"/>
  <c r="L3051" i="30"/>
  <c r="L3052" i="30"/>
  <c r="L3053" i="30"/>
  <c r="L3054" i="30"/>
  <c r="L3055" i="30"/>
  <c r="L3056" i="30"/>
  <c r="L3057" i="30"/>
  <c r="L3058" i="30"/>
  <c r="L3059" i="30"/>
  <c r="L3060" i="30"/>
  <c r="L3061" i="30"/>
  <c r="L3062" i="30"/>
  <c r="L3063" i="30"/>
  <c r="L3064" i="30"/>
  <c r="L3065" i="30"/>
  <c r="L3066" i="30"/>
  <c r="L3067" i="30"/>
  <c r="L3068" i="30"/>
  <c r="L3069" i="30"/>
  <c r="L3070" i="30"/>
  <c r="L3071" i="30"/>
  <c r="L3072" i="30"/>
  <c r="L3073" i="30"/>
  <c r="L3074" i="30"/>
  <c r="L3075" i="30"/>
  <c r="L3076" i="30"/>
  <c r="L3077" i="30"/>
  <c r="L3078" i="30"/>
  <c r="L3079" i="30"/>
  <c r="L3080" i="30"/>
  <c r="L3081" i="30"/>
  <c r="L3082" i="30"/>
  <c r="L3083" i="30"/>
  <c r="L3084" i="30"/>
  <c r="L3085" i="30"/>
  <c r="L3086" i="30"/>
  <c r="L3087" i="30"/>
  <c r="L3088" i="30"/>
  <c r="L3089" i="30"/>
  <c r="L3090" i="30"/>
  <c r="L3091" i="30"/>
  <c r="L3092" i="30"/>
  <c r="L3093" i="30"/>
  <c r="L3094" i="30"/>
  <c r="L3095" i="30"/>
  <c r="L3096" i="30"/>
  <c r="L3097" i="30"/>
  <c r="L3098" i="30"/>
  <c r="L3099" i="30"/>
  <c r="L3100" i="30"/>
  <c r="L3101" i="30"/>
  <c r="L3102" i="30"/>
  <c r="L3103" i="30"/>
  <c r="L3104" i="30"/>
  <c r="L3105" i="30"/>
  <c r="L3106" i="30"/>
  <c r="L3107" i="30"/>
  <c r="L3108" i="30"/>
  <c r="L3109" i="30"/>
  <c r="L3110" i="30"/>
  <c r="L3111" i="30"/>
  <c r="L3112" i="30"/>
  <c r="L3113" i="30"/>
  <c r="L3114" i="30"/>
  <c r="L3115" i="30"/>
  <c r="L3116" i="30"/>
  <c r="L3117" i="30"/>
  <c r="L3118" i="30"/>
  <c r="L3119" i="30"/>
  <c r="L3120" i="30"/>
  <c r="L3121" i="30"/>
  <c r="L3122" i="30"/>
  <c r="L3123" i="30"/>
  <c r="L3124" i="30"/>
  <c r="L3125" i="30"/>
  <c r="L3126" i="30"/>
  <c r="L3127" i="30"/>
  <c r="L3128" i="30"/>
  <c r="L3129" i="30"/>
  <c r="L3130" i="30"/>
  <c r="L3131" i="30"/>
  <c r="L3132" i="30"/>
  <c r="L3133" i="30"/>
  <c r="L3134" i="30"/>
  <c r="L3135" i="30"/>
  <c r="L3136" i="30"/>
  <c r="L3137" i="30"/>
  <c r="L3138" i="30"/>
  <c r="L3139" i="30"/>
  <c r="L3140" i="30"/>
  <c r="L3141" i="30"/>
  <c r="L3142" i="30"/>
  <c r="L3143" i="30"/>
  <c r="L3144" i="30"/>
  <c r="L3145" i="30"/>
  <c r="L3146" i="30"/>
  <c r="L3147" i="30"/>
  <c r="L3148" i="30"/>
  <c r="L3149" i="30"/>
  <c r="L3150" i="30"/>
  <c r="L3151" i="30"/>
  <c r="L3152" i="30"/>
  <c r="L3153" i="30"/>
  <c r="L3154" i="30"/>
  <c r="L3155" i="30"/>
  <c r="L3156" i="30"/>
  <c r="L3157" i="30"/>
  <c r="L3158" i="30"/>
  <c r="L3159" i="30"/>
  <c r="L3160" i="30"/>
  <c r="L3161" i="30"/>
  <c r="L3162" i="30"/>
  <c r="L3163" i="30"/>
  <c r="L3164" i="30"/>
  <c r="L3165" i="30"/>
  <c r="L3166" i="30"/>
  <c r="L3167" i="30"/>
  <c r="L3168" i="30"/>
  <c r="L3169" i="30"/>
  <c r="L3170" i="30"/>
  <c r="L3171" i="30"/>
  <c r="L3172" i="30"/>
  <c r="L3173" i="30"/>
  <c r="L3174" i="30"/>
  <c r="L3175" i="30"/>
  <c r="L3176" i="30"/>
  <c r="L3177" i="30"/>
  <c r="L3178" i="30"/>
  <c r="L3179" i="30"/>
  <c r="L3180" i="30"/>
  <c r="L3181" i="30"/>
  <c r="L3182" i="30"/>
  <c r="L3183" i="30"/>
  <c r="L3184" i="30"/>
  <c r="L3185" i="30"/>
  <c r="L3186" i="30"/>
  <c r="L3187" i="30"/>
  <c r="L3188" i="30"/>
  <c r="L3189" i="30"/>
  <c r="L3190" i="30"/>
  <c r="L3191" i="30"/>
  <c r="L3192" i="30"/>
  <c r="L3193" i="30"/>
  <c r="L3194" i="30"/>
  <c r="L3195" i="30"/>
  <c r="L3196" i="30"/>
  <c r="L3197" i="30"/>
  <c r="L3198" i="30"/>
  <c r="L3199" i="30"/>
  <c r="L3200" i="30"/>
  <c r="L3201" i="30"/>
  <c r="L3202" i="30"/>
  <c r="L3203" i="30"/>
  <c r="L3204" i="30"/>
  <c r="L3205" i="30"/>
  <c r="L3206" i="30"/>
  <c r="L3207" i="30"/>
  <c r="L3208" i="30"/>
  <c r="L3209" i="30"/>
  <c r="L3210" i="30"/>
  <c r="L3211" i="30"/>
  <c r="L3212" i="30"/>
  <c r="L3213" i="30"/>
  <c r="L3214" i="30"/>
  <c r="L3215" i="30"/>
  <c r="L3216" i="30"/>
  <c r="L3217" i="30"/>
  <c r="L3218" i="30"/>
  <c r="L3219" i="30"/>
  <c r="L3220" i="30"/>
  <c r="L3221" i="30"/>
  <c r="L3222" i="30"/>
  <c r="L3223" i="30"/>
  <c r="L3224" i="30"/>
  <c r="L3225" i="30"/>
  <c r="L3226" i="30"/>
  <c r="L3227" i="30"/>
  <c r="L3228" i="30"/>
  <c r="L3229" i="30"/>
  <c r="L3230" i="30"/>
  <c r="L3231" i="30"/>
  <c r="L3232" i="30"/>
  <c r="L3233" i="30"/>
  <c r="L3234" i="30"/>
  <c r="L3235" i="30"/>
  <c r="L3236" i="30"/>
  <c r="L3237" i="30"/>
  <c r="L3238" i="30"/>
  <c r="L3239" i="30"/>
  <c r="L3240" i="30"/>
  <c r="L3241" i="30"/>
  <c r="L3242" i="30"/>
  <c r="L3243" i="30"/>
  <c r="L3244" i="30"/>
  <c r="L3245" i="30"/>
  <c r="L3246" i="30"/>
  <c r="L3247" i="30"/>
  <c r="L3248" i="30"/>
  <c r="L3249" i="30"/>
  <c r="L3250" i="30"/>
  <c r="L3251" i="30"/>
  <c r="L3252" i="30"/>
  <c r="L3253" i="30"/>
  <c r="L3254" i="30"/>
  <c r="L3255" i="30"/>
  <c r="L3256" i="30"/>
  <c r="L3257" i="30"/>
  <c r="L3258" i="30"/>
  <c r="L3259" i="30"/>
  <c r="L3260" i="30"/>
  <c r="L3261" i="30"/>
  <c r="L3262" i="30"/>
  <c r="L3263" i="30"/>
  <c r="L3264" i="30"/>
  <c r="L3265" i="30"/>
  <c r="L3266" i="30"/>
  <c r="L3267" i="30"/>
  <c r="L3268" i="30"/>
  <c r="L3269" i="30"/>
  <c r="L3270" i="30"/>
  <c r="L3271" i="30"/>
  <c r="L3272" i="30"/>
  <c r="L3273" i="30"/>
  <c r="L3274" i="30"/>
  <c r="L3275" i="30"/>
  <c r="L3276" i="30"/>
  <c r="L3277" i="30"/>
  <c r="L3278" i="30"/>
  <c r="L3279" i="30"/>
  <c r="L3280" i="30"/>
  <c r="L3281" i="30"/>
  <c r="L3282" i="30"/>
  <c r="L3283" i="30"/>
  <c r="L3284" i="30"/>
  <c r="L3285" i="30"/>
  <c r="L3286" i="30"/>
  <c r="L3287" i="30"/>
  <c r="L3288" i="30"/>
  <c r="L3289" i="30"/>
  <c r="L3290" i="30"/>
  <c r="L3291" i="30"/>
  <c r="L3292" i="30"/>
  <c r="L3293" i="30"/>
  <c r="L3294" i="30"/>
  <c r="L3295" i="30"/>
  <c r="L3296" i="30"/>
  <c r="L3297" i="30"/>
  <c r="L3298" i="30"/>
  <c r="L3299" i="30"/>
  <c r="L3300" i="30"/>
  <c r="L3301" i="30"/>
  <c r="L3302" i="30"/>
  <c r="L3303" i="30"/>
  <c r="L3304" i="30"/>
  <c r="L3305" i="30"/>
  <c r="L3306" i="30"/>
  <c r="L3307" i="30"/>
  <c r="L3308" i="30"/>
  <c r="L3309" i="30"/>
  <c r="L3310" i="30"/>
  <c r="L3311" i="30"/>
  <c r="L3312" i="30"/>
  <c r="L3313" i="30"/>
  <c r="L3314" i="30"/>
  <c r="L3315" i="30"/>
  <c r="L3316" i="30"/>
  <c r="L3317" i="30"/>
  <c r="L3318" i="30"/>
  <c r="L3319" i="30"/>
  <c r="L3320" i="30"/>
  <c r="L3321" i="30"/>
  <c r="L3322" i="30"/>
  <c r="L3323" i="30"/>
  <c r="L3324" i="30"/>
  <c r="L3325" i="30"/>
  <c r="L3326" i="30"/>
  <c r="L3327" i="30"/>
  <c r="L3328" i="30"/>
  <c r="L3329" i="30"/>
  <c r="L3330" i="30"/>
  <c r="L3331" i="30"/>
  <c r="L3332" i="30"/>
  <c r="L3333" i="30"/>
  <c r="L3334" i="30"/>
  <c r="L3335" i="30"/>
  <c r="L3336" i="30"/>
  <c r="L3337" i="30"/>
  <c r="L3338" i="30"/>
  <c r="L3339" i="30"/>
  <c r="L3340" i="30"/>
  <c r="L3341" i="30"/>
  <c r="L3342" i="30"/>
  <c r="L3343" i="30"/>
  <c r="L3344" i="30"/>
  <c r="L3345" i="30"/>
  <c r="L3346" i="30"/>
  <c r="L3347" i="30"/>
  <c r="L3348" i="30"/>
  <c r="L3349" i="30"/>
  <c r="L3350" i="30"/>
  <c r="L3351" i="30"/>
  <c r="L3352" i="30"/>
  <c r="L3353" i="30"/>
  <c r="L3354" i="30"/>
  <c r="L3355" i="30"/>
  <c r="L3356" i="30"/>
  <c r="L3357" i="30"/>
  <c r="L3358" i="30"/>
  <c r="L3359" i="30"/>
  <c r="L3360" i="30"/>
  <c r="L3361" i="30"/>
  <c r="L3362" i="30"/>
  <c r="L3363" i="30"/>
  <c r="L3364" i="30"/>
  <c r="L3365" i="30"/>
  <c r="L3366" i="30"/>
  <c r="L3367" i="30"/>
  <c r="L3368" i="30"/>
  <c r="L3369" i="30"/>
  <c r="L3370" i="30"/>
  <c r="L3371" i="30"/>
  <c r="L3372" i="30"/>
  <c r="L3373" i="30"/>
  <c r="L3374" i="30"/>
  <c r="L3375" i="30"/>
  <c r="L3376" i="30"/>
  <c r="L3377" i="30"/>
  <c r="L3378" i="30"/>
  <c r="L3379" i="30"/>
  <c r="L3380" i="30"/>
  <c r="L3381" i="30"/>
  <c r="L3382" i="30"/>
  <c r="L3383" i="30"/>
  <c r="L3384" i="30"/>
  <c r="L3385" i="30"/>
  <c r="L3386" i="30"/>
  <c r="L3387" i="30"/>
  <c r="L3388" i="30"/>
  <c r="L3389" i="30"/>
  <c r="L3390" i="30"/>
  <c r="L3391" i="30"/>
  <c r="L3392" i="30"/>
  <c r="L3393" i="30"/>
  <c r="L3394" i="30"/>
  <c r="L3395" i="30"/>
  <c r="L3396" i="30"/>
  <c r="L3397" i="30"/>
  <c r="L3398" i="30"/>
  <c r="L3399" i="30"/>
  <c r="L3400" i="30"/>
  <c r="L3401" i="30"/>
  <c r="L3402" i="30"/>
  <c r="L3403" i="30"/>
  <c r="L3404" i="30"/>
  <c r="L3405" i="30"/>
  <c r="L3406" i="30"/>
  <c r="L3407" i="30"/>
  <c r="L3408" i="30"/>
  <c r="L3409" i="30"/>
  <c r="L3410" i="30"/>
  <c r="L3411" i="30"/>
  <c r="L3412" i="30"/>
  <c r="L3413" i="30"/>
  <c r="L3414" i="30"/>
  <c r="L3415" i="30"/>
  <c r="L3416" i="30"/>
  <c r="L3417" i="30"/>
  <c r="L3418" i="30"/>
  <c r="L3419" i="30"/>
  <c r="L3420" i="30"/>
  <c r="L3421" i="30"/>
  <c r="L3422" i="30"/>
  <c r="L3423" i="30"/>
  <c r="L3424" i="30"/>
  <c r="L3425" i="30"/>
  <c r="L3426" i="30"/>
  <c r="L3427" i="30"/>
  <c r="L3428" i="30"/>
  <c r="L3429" i="30"/>
  <c r="L3430" i="30"/>
  <c r="L3431" i="30"/>
  <c r="L3432" i="30"/>
  <c r="L3433" i="30"/>
  <c r="L3434" i="30"/>
  <c r="L3435" i="30"/>
  <c r="L3436" i="30"/>
  <c r="L3437" i="30"/>
  <c r="L3438" i="30"/>
  <c r="L3439" i="30"/>
  <c r="L3440" i="30"/>
  <c r="L3441" i="30"/>
  <c r="L3442" i="30"/>
  <c r="L3443" i="30"/>
  <c r="L3444" i="30"/>
  <c r="L3445" i="30"/>
  <c r="L3446" i="30"/>
  <c r="L3447" i="30"/>
  <c r="L3448" i="30"/>
  <c r="L3449" i="30"/>
  <c r="L3450" i="30"/>
  <c r="L3451" i="30"/>
  <c r="L3452" i="30"/>
  <c r="L3453" i="30"/>
  <c r="L3454" i="30"/>
  <c r="L3455" i="30"/>
  <c r="L3456" i="30"/>
  <c r="L3457" i="30"/>
  <c r="L3458" i="30"/>
  <c r="L3459" i="30"/>
  <c r="L3460" i="30"/>
  <c r="L3461" i="30"/>
  <c r="L3462" i="30"/>
  <c r="L3463" i="30"/>
  <c r="L3464" i="30"/>
  <c r="L3465" i="30"/>
  <c r="L3466" i="30"/>
  <c r="L3467" i="30"/>
  <c r="L3468" i="30"/>
  <c r="L3469" i="30"/>
  <c r="L3470" i="30"/>
  <c r="L3471" i="30"/>
  <c r="L3472" i="30"/>
  <c r="L3473" i="30"/>
  <c r="L3474" i="30"/>
  <c r="L3475" i="30"/>
  <c r="L3476" i="30"/>
  <c r="L3477" i="30"/>
  <c r="L3478" i="30"/>
  <c r="L3479" i="30"/>
  <c r="L3480" i="30"/>
  <c r="L3481" i="30"/>
  <c r="L3482" i="30"/>
  <c r="L3483" i="30"/>
  <c r="L3484" i="30"/>
  <c r="L3485" i="30"/>
  <c r="L3486" i="30"/>
  <c r="L3487" i="30"/>
  <c r="L3488" i="30"/>
  <c r="L3489" i="30"/>
  <c r="L3490" i="30"/>
  <c r="L3491" i="30"/>
  <c r="L3492" i="30"/>
  <c r="L3493" i="30"/>
  <c r="L3494" i="30"/>
  <c r="L3495" i="30"/>
  <c r="L3496" i="30"/>
  <c r="L3497" i="30"/>
  <c r="L3498" i="30"/>
  <c r="L3499" i="30"/>
  <c r="L3500" i="30"/>
  <c r="L3501" i="30"/>
  <c r="L3502" i="30"/>
  <c r="L3503" i="30"/>
  <c r="L3504" i="30"/>
  <c r="L3505" i="30"/>
  <c r="L3506" i="30"/>
  <c r="L3507" i="30"/>
  <c r="L3508" i="30"/>
  <c r="L3509" i="30"/>
  <c r="L3510" i="30"/>
  <c r="L3511" i="30"/>
  <c r="L3512" i="30"/>
  <c r="L3513" i="30"/>
  <c r="L3514" i="30"/>
  <c r="L3515" i="30"/>
  <c r="L3516" i="30"/>
  <c r="L3517" i="30"/>
  <c r="L3518" i="30"/>
  <c r="L3519" i="30"/>
  <c r="L3520" i="30"/>
  <c r="L3521" i="30"/>
  <c r="L3522" i="30"/>
  <c r="L3523" i="30"/>
  <c r="L3524" i="30"/>
  <c r="L3525" i="30"/>
  <c r="L3526" i="30"/>
  <c r="L3527" i="30"/>
  <c r="L3528" i="30"/>
  <c r="L3529" i="30"/>
  <c r="L3530" i="30"/>
  <c r="L3531" i="30"/>
  <c r="L3532" i="30"/>
  <c r="L3533" i="30"/>
  <c r="L3534" i="30"/>
  <c r="L3535" i="30"/>
  <c r="L3536" i="30"/>
  <c r="L3537" i="30"/>
  <c r="L3538" i="30"/>
  <c r="L3539" i="30"/>
  <c r="L3540" i="30"/>
  <c r="L3541" i="30"/>
  <c r="L3542" i="30"/>
  <c r="L3543" i="30"/>
  <c r="L3544" i="30"/>
  <c r="L3545" i="30"/>
  <c r="L3546" i="30"/>
  <c r="L3547" i="30"/>
  <c r="L3548" i="30"/>
  <c r="L3549" i="30"/>
  <c r="L3550" i="30"/>
  <c r="L3551" i="30"/>
  <c r="L3552" i="30"/>
  <c r="L3553" i="30"/>
  <c r="L3554" i="30"/>
  <c r="L3555" i="30"/>
  <c r="L3556" i="30"/>
  <c r="L3557" i="30"/>
  <c r="L3558" i="30"/>
  <c r="L3559" i="30"/>
  <c r="L3560" i="30"/>
  <c r="L3561" i="30"/>
  <c r="L3562" i="30"/>
  <c r="L3563" i="30"/>
  <c r="L3564" i="30"/>
  <c r="L3565" i="30"/>
  <c r="L3566" i="30"/>
  <c r="L3567" i="30"/>
  <c r="L3568" i="30"/>
  <c r="L3569" i="30"/>
  <c r="L3570" i="30"/>
  <c r="L3571" i="30"/>
  <c r="L3572" i="30"/>
  <c r="L3573" i="30"/>
  <c r="L3574" i="30"/>
  <c r="L3575" i="30"/>
  <c r="L3576" i="30"/>
  <c r="L3577" i="30"/>
  <c r="L3578" i="30"/>
  <c r="L3579" i="30"/>
  <c r="L3580" i="30"/>
  <c r="L3581" i="30"/>
  <c r="L3582" i="30"/>
  <c r="L3583" i="30"/>
  <c r="L3584" i="30"/>
  <c r="L3585" i="30"/>
  <c r="L3586" i="30"/>
  <c r="L3587" i="30"/>
  <c r="L3588" i="30"/>
  <c r="L3589" i="30"/>
  <c r="L3590" i="30"/>
  <c r="L3591" i="30"/>
  <c r="L3592" i="30"/>
  <c r="L3593" i="30"/>
  <c r="L3594" i="30"/>
  <c r="L3595" i="30"/>
  <c r="L3596" i="30"/>
  <c r="L3597" i="30"/>
  <c r="L3598" i="30"/>
  <c r="L3599" i="30"/>
  <c r="L3600" i="30"/>
  <c r="L3601" i="30"/>
  <c r="L3602" i="30"/>
  <c r="L3603" i="30"/>
  <c r="L3604" i="30"/>
  <c r="L3605" i="30"/>
  <c r="L3606" i="30"/>
  <c r="L3607" i="30"/>
  <c r="L3608" i="30"/>
  <c r="L3609" i="30"/>
  <c r="L3610" i="30"/>
  <c r="L3611" i="30"/>
  <c r="L3612" i="30"/>
  <c r="L3613" i="30"/>
  <c r="L3614" i="30"/>
  <c r="L3615" i="30"/>
  <c r="L3616" i="30"/>
  <c r="L3617" i="30"/>
  <c r="L3618" i="30"/>
  <c r="L3619" i="30"/>
  <c r="L3620" i="30"/>
  <c r="L3621" i="30"/>
  <c r="L3622" i="30"/>
  <c r="L3623" i="30"/>
  <c r="L3624" i="30"/>
  <c r="L3625" i="30"/>
  <c r="L3626" i="30"/>
  <c r="L3627" i="30"/>
  <c r="L3628" i="30"/>
  <c r="L3629" i="30"/>
  <c r="L3630" i="30"/>
  <c r="L3631" i="30"/>
  <c r="L3632" i="30"/>
  <c r="L3633" i="30"/>
  <c r="L3634" i="30"/>
  <c r="L3635" i="30"/>
  <c r="L3636" i="30"/>
  <c r="L3637" i="30"/>
  <c r="L3638" i="30"/>
  <c r="L3639" i="30"/>
  <c r="L3640" i="30"/>
  <c r="L3641" i="30"/>
  <c r="L3642" i="30"/>
  <c r="L3643" i="30"/>
  <c r="L3644" i="30"/>
  <c r="L3645" i="30"/>
  <c r="L3646" i="30"/>
  <c r="L3647" i="30"/>
  <c r="L3648" i="30"/>
  <c r="L3649" i="30"/>
  <c r="L3650" i="30"/>
  <c r="L3651" i="30"/>
  <c r="L3652" i="30"/>
  <c r="L3653" i="30"/>
  <c r="L3654" i="30"/>
  <c r="L3655" i="30"/>
  <c r="L3656" i="30"/>
  <c r="L3657" i="30"/>
  <c r="L3658" i="30"/>
  <c r="L3659" i="30"/>
  <c r="L3660" i="30"/>
  <c r="L3661" i="30"/>
  <c r="L3662" i="30"/>
  <c r="L3663" i="30"/>
  <c r="L3664" i="30"/>
  <c r="L3665" i="30"/>
  <c r="L3666" i="30"/>
  <c r="L3667" i="30"/>
  <c r="L3668" i="30"/>
  <c r="L3669" i="30"/>
  <c r="L3670" i="30"/>
  <c r="L3671" i="30"/>
  <c r="L3672" i="30"/>
  <c r="L3673" i="30"/>
  <c r="L3674" i="30"/>
  <c r="L3675" i="30"/>
  <c r="L3676" i="30"/>
  <c r="L3677" i="30"/>
  <c r="L3678" i="30"/>
  <c r="L3679" i="30"/>
  <c r="L3680" i="30"/>
  <c r="L3681" i="30"/>
  <c r="L3682" i="30"/>
  <c r="L3683" i="30"/>
  <c r="L3684" i="30"/>
  <c r="L3685" i="30"/>
  <c r="L3686" i="30"/>
  <c r="L3687" i="30"/>
  <c r="L3688" i="30"/>
  <c r="L3689" i="30"/>
  <c r="L3690" i="30"/>
  <c r="L3691" i="30"/>
  <c r="L3692" i="30"/>
  <c r="L3693" i="30"/>
  <c r="L3694" i="30"/>
  <c r="L3695" i="30"/>
  <c r="L3696" i="30"/>
  <c r="L3697" i="30"/>
  <c r="L3698" i="30"/>
  <c r="L3699" i="30"/>
  <c r="L3700" i="30"/>
  <c r="L3701" i="30"/>
  <c r="L3702" i="30"/>
  <c r="L3703" i="30"/>
  <c r="L3704" i="30"/>
  <c r="L3705" i="30"/>
  <c r="L3706" i="30"/>
  <c r="L3707" i="30"/>
  <c r="L3708" i="30"/>
  <c r="L3709" i="30"/>
  <c r="L3710" i="30"/>
  <c r="L3711" i="30"/>
  <c r="L3712" i="30"/>
  <c r="L3713" i="30"/>
  <c r="L3714" i="30"/>
  <c r="L3715" i="30"/>
  <c r="L3716" i="30"/>
  <c r="L3717" i="30"/>
  <c r="L3718" i="30"/>
  <c r="L3719" i="30"/>
  <c r="L3720" i="30"/>
  <c r="L3721" i="30"/>
  <c r="L3722" i="30"/>
  <c r="L3723" i="30"/>
  <c r="L3724" i="30"/>
  <c r="L3725" i="30"/>
  <c r="L3726" i="30"/>
  <c r="L3727" i="30"/>
  <c r="L3728" i="30"/>
  <c r="L3729" i="30"/>
  <c r="L3730" i="30"/>
  <c r="L3731" i="30"/>
  <c r="L3732" i="30"/>
  <c r="L3733" i="30"/>
  <c r="L3734" i="30"/>
  <c r="L3735" i="30"/>
  <c r="L3736" i="30"/>
  <c r="L3737" i="30"/>
  <c r="L3738" i="30"/>
  <c r="L3739" i="30"/>
  <c r="L3740" i="30"/>
  <c r="L3741" i="30"/>
  <c r="L3742" i="30"/>
  <c r="L3743" i="30"/>
  <c r="L3744" i="30"/>
  <c r="L3745" i="30"/>
  <c r="L3746" i="30"/>
  <c r="L3747" i="30"/>
  <c r="L3748" i="30"/>
  <c r="L3749" i="30"/>
  <c r="L3750" i="30"/>
  <c r="L3751" i="30"/>
  <c r="L3752" i="30"/>
  <c r="L3753" i="30"/>
  <c r="L3754" i="30"/>
  <c r="L3755" i="30"/>
  <c r="L3756" i="30"/>
  <c r="L3757" i="30"/>
  <c r="L3758" i="30"/>
  <c r="L3759" i="30"/>
  <c r="L3760" i="30"/>
  <c r="L3761" i="30"/>
  <c r="L3762" i="30"/>
  <c r="L3763" i="30"/>
  <c r="L3764" i="30"/>
  <c r="L3765" i="30"/>
  <c r="L3766" i="30"/>
  <c r="L3767" i="30"/>
  <c r="L3768" i="30"/>
  <c r="L3769" i="30"/>
  <c r="L3770" i="30"/>
  <c r="L3771" i="30"/>
  <c r="L3772" i="30"/>
  <c r="L3773" i="30"/>
  <c r="L3774" i="30"/>
  <c r="L3775" i="30"/>
  <c r="L3776" i="30"/>
  <c r="L3777" i="30"/>
  <c r="L3778" i="30"/>
  <c r="L3779" i="30"/>
  <c r="L3780" i="30"/>
  <c r="L3781" i="30"/>
  <c r="L3782" i="30"/>
  <c r="L3783" i="30"/>
  <c r="L3784" i="30"/>
  <c r="L3785" i="30"/>
  <c r="L3786" i="30"/>
  <c r="L3787" i="30"/>
  <c r="L3788" i="30"/>
  <c r="L3789" i="30"/>
  <c r="L3790" i="30"/>
  <c r="L3791" i="30"/>
  <c r="L3792" i="30"/>
  <c r="L3793" i="30"/>
  <c r="L3794" i="30"/>
  <c r="L3795" i="30"/>
  <c r="L3796" i="30"/>
  <c r="L3797" i="30"/>
  <c r="L3798" i="30"/>
  <c r="L3799" i="30"/>
  <c r="L3800" i="30"/>
  <c r="L3801" i="30"/>
  <c r="L3802" i="30"/>
  <c r="L3803" i="30"/>
  <c r="L3804" i="30"/>
  <c r="L3805" i="30"/>
  <c r="L3806" i="30"/>
  <c r="L3807" i="30"/>
  <c r="L3808" i="30"/>
  <c r="L3809" i="30"/>
  <c r="L3810" i="30"/>
  <c r="L3811" i="30"/>
  <c r="L3812" i="30"/>
  <c r="L3813" i="30"/>
  <c r="L3814" i="30"/>
  <c r="L3815" i="30"/>
  <c r="L3816" i="30"/>
  <c r="L3817" i="30"/>
  <c r="L3818" i="30"/>
  <c r="L3819" i="30"/>
  <c r="L3820" i="30"/>
  <c r="L3821" i="30"/>
  <c r="L3822" i="30"/>
  <c r="L3823" i="30"/>
  <c r="L3824" i="30"/>
  <c r="L3825" i="30"/>
  <c r="L3826" i="30"/>
  <c r="L3827" i="30"/>
  <c r="L3828" i="30"/>
  <c r="L3829" i="30"/>
  <c r="L3830" i="30"/>
  <c r="L3831" i="30"/>
  <c r="L3832" i="30"/>
  <c r="L3833" i="30"/>
  <c r="L3834" i="30"/>
  <c r="L3835" i="30"/>
  <c r="L3836" i="30"/>
  <c r="L3837" i="30"/>
  <c r="L3838" i="30"/>
  <c r="L3839" i="30"/>
  <c r="L3840" i="30"/>
  <c r="L3841" i="30"/>
  <c r="L3842" i="30"/>
  <c r="L3843" i="30"/>
  <c r="L3844" i="30"/>
  <c r="L3845" i="30"/>
  <c r="L3846" i="30"/>
  <c r="L3847" i="30"/>
  <c r="L3848" i="30"/>
  <c r="L3849" i="30"/>
  <c r="L3850" i="30"/>
  <c r="L3851" i="30"/>
  <c r="L3852" i="30"/>
  <c r="L3853" i="30"/>
  <c r="L3854" i="30"/>
  <c r="L3855" i="30"/>
  <c r="L3856" i="30"/>
  <c r="L3857" i="30"/>
  <c r="L3858" i="30"/>
  <c r="L3859" i="30"/>
  <c r="L3860" i="30"/>
  <c r="L3861" i="30"/>
  <c r="L3862" i="30"/>
  <c r="L3863" i="30"/>
  <c r="L3864" i="30"/>
  <c r="L3865" i="30"/>
  <c r="L3866" i="30"/>
  <c r="L3867" i="30"/>
  <c r="L3868" i="30"/>
  <c r="L3869" i="30"/>
  <c r="L3870" i="30"/>
  <c r="L3871" i="30"/>
  <c r="L3872" i="30"/>
  <c r="L3873" i="30"/>
  <c r="L3874" i="30"/>
  <c r="L3875" i="30"/>
  <c r="L3876" i="30"/>
  <c r="L3877" i="30"/>
  <c r="L3878" i="30"/>
  <c r="L3879" i="30"/>
  <c r="L3880" i="30"/>
  <c r="L3881" i="30"/>
  <c r="L3882" i="30"/>
  <c r="L3883" i="30"/>
  <c r="L3884" i="30"/>
  <c r="L3885" i="30"/>
  <c r="L3886" i="30"/>
  <c r="L3887" i="30"/>
  <c r="L3888" i="30"/>
  <c r="L3889" i="30"/>
  <c r="L3890" i="30"/>
  <c r="L3891" i="30"/>
  <c r="L3892" i="30"/>
  <c r="L3893" i="30"/>
  <c r="L3894" i="30"/>
  <c r="L3895" i="30"/>
  <c r="L3896" i="30"/>
  <c r="L3897" i="30"/>
  <c r="L3898" i="30"/>
  <c r="L3899" i="30"/>
  <c r="L3900" i="30"/>
  <c r="L3901" i="30"/>
  <c r="L3902" i="30"/>
  <c r="L3903" i="30"/>
  <c r="L3904" i="30"/>
  <c r="L3905" i="30"/>
  <c r="L3906" i="30"/>
  <c r="L3907" i="30"/>
  <c r="L3908" i="30"/>
  <c r="L3909" i="30"/>
  <c r="L3910" i="30"/>
  <c r="L3911" i="30"/>
  <c r="L3912" i="30"/>
  <c r="L3913" i="30"/>
  <c r="L3914" i="30"/>
  <c r="L3915" i="30"/>
  <c r="L3916" i="30"/>
  <c r="L3917" i="30"/>
  <c r="L3918" i="30"/>
  <c r="L3919" i="30"/>
  <c r="L3920" i="30"/>
  <c r="L3921" i="30"/>
  <c r="L3922" i="30"/>
  <c r="L3923" i="30"/>
  <c r="L3924" i="30"/>
  <c r="L3925" i="30"/>
  <c r="L3926" i="30"/>
  <c r="L3927" i="30"/>
  <c r="L3928" i="30"/>
  <c r="L3929" i="30"/>
  <c r="L3930" i="30"/>
  <c r="L3931" i="30"/>
  <c r="L3932" i="30"/>
  <c r="L3933" i="30"/>
  <c r="L3934" i="30"/>
  <c r="L3935" i="30"/>
  <c r="L3936" i="30"/>
  <c r="L3937" i="30"/>
  <c r="L3938" i="30"/>
  <c r="L3939" i="30"/>
  <c r="L3940" i="30"/>
  <c r="L3941" i="30"/>
  <c r="L3942" i="30"/>
  <c r="L3943" i="30"/>
  <c r="L3944" i="30"/>
  <c r="L3945" i="30"/>
  <c r="L3946" i="30"/>
  <c r="L3947" i="30"/>
  <c r="L3948" i="30"/>
  <c r="L3949" i="30"/>
  <c r="L3950" i="30"/>
  <c r="L3951" i="30"/>
  <c r="L3952" i="30"/>
  <c r="L3953" i="30"/>
  <c r="L3954" i="30"/>
  <c r="L3955" i="30"/>
  <c r="L3956" i="30"/>
  <c r="L3957" i="30"/>
  <c r="L3958" i="30"/>
  <c r="L3959" i="30"/>
  <c r="L3960" i="30"/>
  <c r="L3961" i="30"/>
  <c r="L3962" i="30"/>
  <c r="L3963" i="30"/>
  <c r="L3964" i="30"/>
  <c r="L3965" i="30"/>
  <c r="L3966" i="30"/>
  <c r="L3967" i="30"/>
  <c r="L3968" i="30"/>
  <c r="L3969" i="30"/>
  <c r="L3970" i="30"/>
  <c r="L3971" i="30"/>
  <c r="L3972" i="30"/>
  <c r="L3973" i="30"/>
  <c r="L3974" i="30"/>
  <c r="L3975" i="30"/>
  <c r="L3976" i="30"/>
  <c r="L3977" i="30"/>
  <c r="L3978" i="30"/>
  <c r="L3979" i="30"/>
  <c r="L3980" i="30"/>
  <c r="L3981" i="30"/>
  <c r="L3982" i="30"/>
  <c r="L3983" i="30"/>
  <c r="L3984" i="30"/>
  <c r="L3985" i="30"/>
  <c r="L3986" i="30"/>
  <c r="L3987" i="30"/>
  <c r="L3988" i="30"/>
  <c r="L3989" i="30"/>
  <c r="L3990" i="30"/>
  <c r="L3991" i="30"/>
  <c r="L3992" i="30"/>
  <c r="L3993" i="30"/>
  <c r="L3994" i="30"/>
  <c r="L3995" i="30"/>
  <c r="L3996" i="30"/>
  <c r="L3997" i="30"/>
  <c r="L3998" i="30"/>
  <c r="L3999" i="30"/>
  <c r="L4000" i="30"/>
  <c r="L4001" i="30"/>
  <c r="L4002" i="30"/>
  <c r="L4003" i="30"/>
  <c r="L4004" i="30"/>
  <c r="L4005" i="30"/>
  <c r="L4006" i="30"/>
  <c r="L4007" i="30"/>
  <c r="L4008" i="30"/>
  <c r="L4009" i="30"/>
  <c r="L4010" i="30"/>
  <c r="L4011" i="30"/>
  <c r="L4012" i="30"/>
  <c r="L4013" i="30"/>
  <c r="L4014" i="30"/>
  <c r="L4015" i="30"/>
  <c r="L4016" i="30"/>
  <c r="L4017" i="30"/>
  <c r="L4018" i="30"/>
  <c r="L4019" i="30"/>
  <c r="L4020" i="30"/>
  <c r="L4021" i="30"/>
  <c r="L4022" i="30"/>
  <c r="L4023" i="30"/>
  <c r="L4024" i="30"/>
  <c r="L4025" i="30"/>
  <c r="L4026" i="30"/>
  <c r="L4027" i="30"/>
  <c r="L4028" i="30"/>
  <c r="L4029" i="30"/>
  <c r="L4030" i="30"/>
  <c r="L4031" i="30"/>
  <c r="L4032" i="30"/>
  <c r="L4033" i="30"/>
  <c r="L4034" i="30"/>
  <c r="L4035" i="30"/>
  <c r="L4036" i="30"/>
  <c r="L4037" i="30"/>
  <c r="L4038" i="30"/>
  <c r="L4039" i="30"/>
  <c r="L4040" i="30"/>
  <c r="L4041" i="30"/>
  <c r="L4042" i="30"/>
  <c r="L4043" i="30"/>
  <c r="L4044" i="30"/>
  <c r="L4045" i="30"/>
  <c r="L4046" i="30"/>
  <c r="L4047" i="30"/>
  <c r="L4048" i="30"/>
  <c r="L4049" i="30"/>
  <c r="L4050" i="30"/>
  <c r="L4051" i="30"/>
  <c r="L4052" i="30"/>
  <c r="L4053" i="30"/>
  <c r="L4054" i="30"/>
  <c r="L4055" i="30"/>
  <c r="L4056" i="30"/>
  <c r="L4057" i="30"/>
  <c r="L4058" i="30"/>
  <c r="L4059" i="30"/>
  <c r="L4060" i="30"/>
  <c r="L4061" i="30"/>
  <c r="L4062" i="30"/>
  <c r="L4063" i="30"/>
  <c r="L4064" i="30"/>
  <c r="L4065" i="30"/>
  <c r="L4066" i="30"/>
  <c r="L4067" i="30"/>
  <c r="L4068" i="30"/>
  <c r="L4069" i="30"/>
  <c r="L4070" i="30"/>
  <c r="L4071" i="30"/>
  <c r="L4072" i="30"/>
  <c r="L4073" i="30"/>
  <c r="L4074" i="30"/>
  <c r="L4075" i="30"/>
  <c r="L4076" i="30"/>
  <c r="L4077" i="30"/>
  <c r="L4078" i="30"/>
  <c r="L4079" i="30"/>
  <c r="L4080" i="30"/>
  <c r="L4081" i="30"/>
  <c r="L4082" i="30"/>
  <c r="L4083" i="30"/>
  <c r="L4084" i="30"/>
  <c r="L4085" i="30"/>
  <c r="L4086" i="30"/>
  <c r="L4087" i="30"/>
  <c r="L4088" i="30"/>
  <c r="L4089" i="30"/>
  <c r="L4090" i="30"/>
  <c r="L4091" i="30"/>
  <c r="L4092" i="30"/>
  <c r="L4093" i="30"/>
  <c r="L4094" i="30"/>
  <c r="L4095" i="30"/>
  <c r="L4096" i="30"/>
  <c r="L4097" i="30"/>
  <c r="L4098" i="30"/>
  <c r="L4099" i="30"/>
  <c r="L4100" i="30"/>
  <c r="L4101" i="30"/>
  <c r="L4102" i="30"/>
  <c r="L4103" i="30"/>
  <c r="L4104" i="30"/>
  <c r="L4105" i="30"/>
  <c r="L4106" i="30"/>
  <c r="L4107" i="30"/>
  <c r="L4108" i="30"/>
  <c r="L4109" i="30"/>
  <c r="L4110" i="30"/>
  <c r="L4111" i="30"/>
  <c r="L4112" i="30"/>
  <c r="L4113" i="30"/>
  <c r="L4114" i="30"/>
  <c r="L4115" i="30"/>
  <c r="L4116" i="30"/>
  <c r="L4117" i="30"/>
  <c r="L4118" i="30"/>
  <c r="L4119" i="30"/>
  <c r="L4120" i="30"/>
  <c r="L4121" i="30"/>
  <c r="L4122" i="30"/>
  <c r="L4123" i="30"/>
  <c r="L4124" i="30"/>
  <c r="L4125" i="30"/>
  <c r="L4126" i="30"/>
  <c r="L4127" i="30"/>
  <c r="L4128" i="30"/>
  <c r="L4129" i="30"/>
  <c r="L4130" i="30"/>
  <c r="L4131" i="30"/>
  <c r="L4132" i="30"/>
  <c r="L4133" i="30"/>
  <c r="L4134" i="30"/>
  <c r="L4135" i="30"/>
  <c r="L4136" i="30"/>
  <c r="L4137" i="30"/>
  <c r="L4138" i="30"/>
  <c r="L4139" i="30"/>
  <c r="L4140" i="30"/>
  <c r="L4141" i="30"/>
  <c r="L4142" i="30"/>
  <c r="L4143" i="30"/>
  <c r="L4144" i="30"/>
  <c r="L4145" i="30"/>
  <c r="L4146" i="30"/>
  <c r="L4147" i="30"/>
  <c r="L4148" i="30"/>
  <c r="L4149" i="30"/>
  <c r="L4150" i="30"/>
  <c r="L4151" i="30"/>
  <c r="L4152" i="30"/>
  <c r="L4153" i="30"/>
  <c r="L4154" i="30"/>
  <c r="L4155" i="30"/>
  <c r="L4156" i="30"/>
  <c r="L4157" i="30"/>
  <c r="L4158" i="30"/>
  <c r="L4159" i="30"/>
  <c r="L4160" i="30"/>
  <c r="L4161" i="30"/>
  <c r="L4162" i="30"/>
  <c r="L4163" i="30"/>
  <c r="L4164" i="30"/>
  <c r="L4165" i="30"/>
  <c r="L4166" i="30"/>
  <c r="L4167" i="30"/>
  <c r="L4168" i="30"/>
  <c r="L4169" i="30"/>
  <c r="L4170" i="30"/>
  <c r="L4171" i="30"/>
  <c r="L4172" i="30"/>
  <c r="L4173" i="30"/>
  <c r="L4174" i="30"/>
  <c r="L4175" i="30"/>
  <c r="L4176" i="30"/>
  <c r="L4177" i="30"/>
  <c r="L4178" i="30"/>
  <c r="L4179" i="30"/>
  <c r="L4180" i="30"/>
  <c r="L4181" i="30"/>
  <c r="L4182" i="30"/>
  <c r="L4183" i="30"/>
  <c r="L4184" i="30"/>
  <c r="L4185" i="30"/>
  <c r="L4186" i="30"/>
  <c r="L4187" i="30"/>
  <c r="L4188" i="30"/>
  <c r="L4189" i="30"/>
  <c r="L4190" i="30"/>
  <c r="L4191" i="30"/>
  <c r="L4192" i="30"/>
  <c r="L4193" i="30"/>
  <c r="L4194" i="30"/>
  <c r="L4195" i="30"/>
  <c r="L4196" i="30"/>
  <c r="L4197" i="30"/>
  <c r="L4198" i="30"/>
  <c r="L4199" i="30"/>
  <c r="L4200" i="30"/>
  <c r="L4201" i="30"/>
  <c r="L4202" i="30"/>
  <c r="L4203" i="30"/>
  <c r="L4204" i="30"/>
  <c r="L4205" i="30"/>
  <c r="L4206" i="30"/>
  <c r="L4207" i="30"/>
  <c r="L4208" i="30"/>
  <c r="L4209" i="30"/>
  <c r="L4210" i="30"/>
  <c r="L4211" i="30"/>
  <c r="L4212" i="30"/>
  <c r="L4213" i="30"/>
  <c r="L4214" i="30"/>
  <c r="L4215" i="30"/>
  <c r="L4216" i="30"/>
  <c r="L4217" i="30"/>
  <c r="L4218" i="30"/>
  <c r="L4219" i="30"/>
  <c r="L4220" i="30"/>
  <c r="L4221" i="30"/>
  <c r="L4222" i="30"/>
  <c r="L4223" i="30"/>
  <c r="L4224" i="30"/>
  <c r="L4225" i="30"/>
  <c r="L4226" i="30"/>
  <c r="L4227" i="30"/>
  <c r="L4228" i="30"/>
  <c r="L4229" i="30"/>
  <c r="L4230" i="30"/>
  <c r="L4231" i="30"/>
  <c r="L4232" i="30"/>
  <c r="L4233" i="30"/>
  <c r="L4234" i="30"/>
  <c r="L4235" i="30"/>
  <c r="L4236" i="30"/>
  <c r="L4237" i="30"/>
  <c r="L4238" i="30"/>
  <c r="L4239" i="30"/>
  <c r="L4240" i="30"/>
  <c r="L4241" i="30"/>
  <c r="L4242" i="30"/>
  <c r="L4243" i="30"/>
  <c r="L4244" i="30"/>
  <c r="L4245" i="30"/>
  <c r="L4246" i="30"/>
  <c r="L4247" i="30"/>
  <c r="L4248" i="30"/>
  <c r="L4249" i="30"/>
  <c r="L4250" i="30"/>
  <c r="L4251" i="30"/>
  <c r="L4252" i="30"/>
  <c r="L4253" i="30"/>
  <c r="L4254" i="30"/>
  <c r="L4255" i="30"/>
  <c r="L4256" i="30"/>
  <c r="L4257" i="30"/>
  <c r="L4258" i="30"/>
  <c r="L4259" i="30"/>
  <c r="L4260" i="30"/>
  <c r="L4261" i="30"/>
  <c r="L4262" i="30"/>
  <c r="L4263" i="30"/>
  <c r="L4264" i="30"/>
  <c r="L4265" i="30"/>
  <c r="L4266" i="30"/>
  <c r="L4267" i="30"/>
  <c r="L4268" i="30"/>
  <c r="L4269" i="30"/>
  <c r="L4270" i="30"/>
  <c r="L4271" i="30"/>
  <c r="L4272" i="30"/>
  <c r="L4273" i="30"/>
  <c r="L4274" i="30"/>
  <c r="L4275" i="30"/>
  <c r="L4276" i="30"/>
  <c r="L4277" i="30"/>
  <c r="L4278" i="30"/>
  <c r="L4279" i="30"/>
  <c r="L4280" i="30"/>
  <c r="L4281" i="30"/>
  <c r="L4282" i="30"/>
  <c r="L4283" i="30"/>
  <c r="L4284" i="30"/>
  <c r="L4285" i="30"/>
  <c r="L4286" i="30"/>
  <c r="L4287" i="30"/>
  <c r="L4288" i="30"/>
  <c r="L4289" i="30"/>
  <c r="L4290" i="30"/>
  <c r="L4291" i="30"/>
  <c r="L4292" i="30"/>
  <c r="L4293" i="30"/>
  <c r="L4294" i="30"/>
  <c r="L4295" i="30"/>
  <c r="L4296" i="30"/>
  <c r="L4297" i="30"/>
  <c r="L4298" i="30"/>
  <c r="L4299" i="30"/>
  <c r="L4300" i="30"/>
  <c r="L4301" i="30"/>
  <c r="L4302" i="30"/>
  <c r="L4303" i="30"/>
  <c r="L4304" i="30"/>
  <c r="L4305" i="30"/>
  <c r="L4306" i="30"/>
  <c r="L4307" i="30"/>
  <c r="L4308" i="30"/>
  <c r="L4309" i="30"/>
  <c r="L4310" i="30"/>
  <c r="L4311" i="30"/>
  <c r="L4312" i="30"/>
  <c r="L4313" i="30"/>
  <c r="L4314" i="30"/>
  <c r="L4315" i="30"/>
  <c r="L4316" i="30"/>
  <c r="L4317" i="30"/>
  <c r="L4318" i="30"/>
  <c r="L4319" i="30"/>
  <c r="L4320" i="30"/>
  <c r="L4321" i="30"/>
  <c r="L4322" i="30"/>
  <c r="L4323" i="30"/>
  <c r="L4324" i="30"/>
  <c r="L4325" i="30"/>
  <c r="L4326" i="30"/>
  <c r="L4327" i="30"/>
  <c r="L4328" i="30"/>
  <c r="L4329" i="30"/>
  <c r="L4330" i="30"/>
  <c r="L4331" i="30"/>
  <c r="L4332" i="30"/>
  <c r="L4333" i="30"/>
  <c r="L4334" i="30"/>
  <c r="L4335" i="30"/>
  <c r="L4336" i="30"/>
  <c r="L4337" i="30"/>
  <c r="L4338" i="30"/>
  <c r="L4339" i="30"/>
  <c r="L4340" i="30"/>
  <c r="L4341" i="30"/>
  <c r="L4342" i="30"/>
  <c r="L4343" i="30"/>
  <c r="L4344" i="30"/>
  <c r="L4345" i="30"/>
  <c r="L4346" i="30"/>
  <c r="L4347" i="30"/>
  <c r="L4348" i="30"/>
  <c r="L4349" i="30"/>
  <c r="L4350" i="30"/>
  <c r="L4351" i="30"/>
  <c r="L4352" i="30"/>
  <c r="L4353" i="30"/>
  <c r="L4354" i="30"/>
  <c r="L4355" i="30"/>
  <c r="L4356" i="30"/>
  <c r="L4357" i="30"/>
  <c r="L4358" i="30"/>
  <c r="L4359" i="30"/>
  <c r="L4360" i="30"/>
  <c r="L4361" i="30"/>
  <c r="L4362" i="30"/>
  <c r="L4363" i="30"/>
  <c r="L4364" i="30"/>
  <c r="L4365" i="30"/>
  <c r="L4366" i="30"/>
  <c r="L4367" i="30"/>
  <c r="L4368" i="30"/>
  <c r="L4369" i="30"/>
  <c r="L4370" i="30"/>
  <c r="L4371" i="30"/>
  <c r="L4372" i="30"/>
  <c r="L4373" i="30"/>
  <c r="L4374" i="30"/>
  <c r="L4375" i="30"/>
  <c r="L4376" i="30"/>
  <c r="L4377" i="30"/>
  <c r="L4378" i="30"/>
  <c r="L4379" i="30"/>
  <c r="L4380" i="30"/>
  <c r="L4381" i="30"/>
  <c r="L4382" i="30"/>
  <c r="L4383" i="30"/>
  <c r="L4384" i="30"/>
  <c r="L4385" i="30"/>
  <c r="L4386" i="30"/>
  <c r="L4387" i="30"/>
  <c r="L4388" i="30"/>
  <c r="L4389" i="30"/>
  <c r="L4390" i="30"/>
  <c r="L4391" i="30"/>
  <c r="L4392" i="30"/>
  <c r="L4393" i="30"/>
  <c r="L4394" i="30"/>
  <c r="L4395" i="30"/>
  <c r="L4396" i="30"/>
  <c r="L4397" i="30"/>
  <c r="L4398" i="30"/>
  <c r="L4399" i="30"/>
  <c r="L4400" i="30"/>
  <c r="L4401" i="30"/>
  <c r="L4402" i="30"/>
  <c r="L4403" i="30"/>
  <c r="L4404" i="30"/>
  <c r="L4405" i="30"/>
  <c r="L4406" i="30"/>
  <c r="L4407" i="30"/>
  <c r="L4408" i="30"/>
  <c r="L4409" i="30"/>
  <c r="L4410" i="30"/>
  <c r="L4411" i="30"/>
  <c r="L4412" i="30"/>
  <c r="L4413" i="30"/>
  <c r="L4414" i="30"/>
  <c r="L4415" i="30"/>
  <c r="L4416" i="30"/>
  <c r="L4417" i="30"/>
  <c r="L4418" i="30"/>
  <c r="L4419" i="30"/>
  <c r="L4420" i="30"/>
  <c r="L4421" i="30"/>
  <c r="L4422" i="30"/>
  <c r="L4423" i="30"/>
  <c r="L4424" i="30"/>
  <c r="L4425" i="30"/>
  <c r="L4426" i="30"/>
  <c r="L4427" i="30"/>
  <c r="L4428" i="30"/>
  <c r="L4429" i="30"/>
  <c r="L4430" i="30"/>
  <c r="L4431" i="30"/>
  <c r="L4432" i="30"/>
  <c r="L4433" i="30"/>
  <c r="L4434" i="30"/>
  <c r="L4435" i="30"/>
  <c r="L4436" i="30"/>
  <c r="L4437" i="30"/>
  <c r="L4438" i="30"/>
  <c r="L4439" i="30"/>
  <c r="L4440" i="30"/>
  <c r="L4441" i="30"/>
  <c r="L4442" i="30"/>
  <c r="L4443" i="30"/>
  <c r="L4444" i="30"/>
  <c r="L4445" i="30"/>
  <c r="L4446" i="30"/>
  <c r="L4447" i="30"/>
  <c r="L4448" i="30"/>
  <c r="L4449" i="30"/>
  <c r="L4450" i="30"/>
  <c r="L4451" i="30"/>
  <c r="L4452" i="30"/>
  <c r="L4453" i="30"/>
  <c r="L4454" i="30"/>
  <c r="L4455" i="30"/>
  <c r="L4456" i="30"/>
  <c r="L4457" i="30"/>
  <c r="L4458" i="30"/>
  <c r="L4459" i="30"/>
  <c r="L4460" i="30"/>
  <c r="L4461" i="30"/>
  <c r="L4462" i="30"/>
  <c r="L4463" i="30"/>
  <c r="L4464" i="30"/>
  <c r="L4465" i="30"/>
  <c r="L4466" i="30"/>
  <c r="L4467" i="30"/>
  <c r="L4468" i="30"/>
  <c r="L4469" i="30"/>
  <c r="L4470" i="30"/>
  <c r="L4471" i="30"/>
  <c r="L4472" i="30"/>
  <c r="L4473" i="30"/>
  <c r="L4474" i="30"/>
  <c r="L4475" i="30"/>
  <c r="L4476" i="30"/>
  <c r="L4477" i="30"/>
  <c r="L4478" i="30"/>
  <c r="L4479" i="30"/>
  <c r="L4480" i="30"/>
  <c r="L4481" i="30"/>
  <c r="L4482" i="30"/>
  <c r="L4483" i="30"/>
  <c r="L4484" i="30"/>
  <c r="L4485" i="30"/>
  <c r="L4486" i="30"/>
  <c r="L4487" i="30"/>
  <c r="L4488" i="30"/>
  <c r="L4489" i="30"/>
  <c r="L4490" i="30"/>
  <c r="L4491" i="30"/>
  <c r="L4492" i="30"/>
  <c r="L4493" i="30"/>
  <c r="L4494" i="30"/>
  <c r="L4495" i="30"/>
  <c r="L4496" i="30"/>
  <c r="L4497" i="30"/>
  <c r="L4498" i="30"/>
  <c r="L4499" i="30"/>
  <c r="L4500" i="30"/>
  <c r="L4501" i="30"/>
  <c r="L4502" i="30"/>
  <c r="L4503" i="30"/>
  <c r="L4504" i="30"/>
  <c r="L4505" i="30"/>
  <c r="L4506" i="30"/>
  <c r="L4507" i="30"/>
  <c r="L4508" i="30"/>
  <c r="L4509" i="30"/>
  <c r="L4510" i="30"/>
  <c r="L4511" i="30"/>
  <c r="L4512" i="30"/>
  <c r="L4513" i="30"/>
  <c r="L4514" i="30"/>
  <c r="L4515" i="30"/>
  <c r="L4516" i="30"/>
  <c r="L4517" i="30"/>
  <c r="L4518" i="30"/>
  <c r="L4519" i="30"/>
  <c r="L4520" i="30"/>
  <c r="L4521" i="30"/>
  <c r="L4522" i="30"/>
  <c r="L4523" i="30"/>
  <c r="L4524" i="30"/>
  <c r="L4525" i="30"/>
  <c r="L4526" i="30"/>
  <c r="L4527" i="30"/>
  <c r="L4528" i="30"/>
  <c r="L4529" i="30"/>
  <c r="L4530" i="30"/>
  <c r="L4531" i="30"/>
  <c r="L4532" i="30"/>
  <c r="L4533" i="30"/>
  <c r="L4534" i="30"/>
  <c r="L4535" i="30"/>
  <c r="L4536" i="30"/>
  <c r="L4537" i="30"/>
  <c r="L4538" i="30"/>
  <c r="L4539" i="30"/>
  <c r="L4540" i="30"/>
  <c r="L4541" i="30"/>
  <c r="L4542" i="30"/>
  <c r="L4543" i="30"/>
  <c r="L4544" i="30"/>
  <c r="L4545" i="30"/>
  <c r="L4546" i="30"/>
  <c r="L4547" i="30"/>
  <c r="L4548" i="30"/>
  <c r="L4549" i="30"/>
  <c r="L4550" i="30"/>
  <c r="L4551" i="30"/>
  <c r="L4552" i="30"/>
  <c r="L4553" i="30"/>
  <c r="L4554" i="30"/>
  <c r="L4555" i="30"/>
  <c r="L4556" i="30"/>
  <c r="L4557" i="30"/>
  <c r="L4558" i="30"/>
  <c r="L4559" i="30"/>
  <c r="L4560" i="30"/>
  <c r="L4561" i="30"/>
  <c r="L4562" i="30"/>
  <c r="L4563" i="30"/>
  <c r="L4564" i="30"/>
  <c r="L4565" i="30"/>
  <c r="L4566" i="30"/>
  <c r="L4567" i="30"/>
  <c r="L4568" i="30"/>
  <c r="L4569" i="30"/>
  <c r="L4570" i="30"/>
  <c r="L4571" i="30"/>
  <c r="L4572" i="30"/>
  <c r="L4573" i="30"/>
  <c r="L4574" i="30"/>
  <c r="L4575" i="30"/>
  <c r="L4576" i="30"/>
  <c r="L4577" i="30"/>
  <c r="L4578" i="30"/>
  <c r="L4579" i="30"/>
  <c r="L4580" i="30"/>
  <c r="L4581" i="30"/>
  <c r="L4582" i="30"/>
  <c r="L4583" i="30"/>
  <c r="L4584" i="30"/>
  <c r="L4585" i="30"/>
  <c r="L4586" i="30"/>
  <c r="L4587" i="30"/>
  <c r="L4588" i="30"/>
  <c r="L4589" i="30"/>
  <c r="L4590" i="30"/>
  <c r="L4591" i="30"/>
  <c r="L4592" i="30"/>
  <c r="L4593" i="30"/>
  <c r="L4594" i="30"/>
  <c r="L4595" i="30"/>
  <c r="L4596" i="30"/>
  <c r="L4597" i="30"/>
  <c r="L4598" i="30"/>
  <c r="L4599" i="30"/>
  <c r="L4600" i="30"/>
  <c r="L4601" i="30"/>
  <c r="L4602" i="30"/>
  <c r="L4603" i="30"/>
  <c r="L4604" i="30"/>
  <c r="L4605" i="30"/>
  <c r="L4606" i="30"/>
  <c r="L4607" i="30"/>
  <c r="L4608" i="30"/>
  <c r="L4609" i="30"/>
  <c r="L4610" i="30"/>
  <c r="L4611" i="30"/>
  <c r="L4612" i="30"/>
  <c r="L4613" i="30"/>
  <c r="L4614" i="30"/>
  <c r="L4615" i="30"/>
  <c r="L4616" i="30"/>
  <c r="L4617" i="30"/>
  <c r="L4618" i="30"/>
  <c r="L4619" i="30"/>
  <c r="L4620" i="30"/>
  <c r="L4621" i="30"/>
  <c r="L4622" i="30"/>
  <c r="L4623" i="30"/>
  <c r="L4624" i="30"/>
  <c r="L4625" i="30"/>
  <c r="L4626" i="30"/>
  <c r="L4627" i="30"/>
  <c r="L4628" i="30"/>
  <c r="L4629" i="30"/>
  <c r="L4630" i="30"/>
  <c r="L4631" i="30"/>
  <c r="L4632" i="30"/>
  <c r="L4633" i="30"/>
  <c r="L4634" i="30"/>
  <c r="L4635" i="30"/>
  <c r="L4636" i="30"/>
  <c r="L4637" i="30"/>
  <c r="L4638" i="30"/>
  <c r="L4639" i="30"/>
  <c r="L4640" i="30"/>
  <c r="L4641" i="30"/>
  <c r="L4642" i="30"/>
  <c r="L4643" i="30"/>
  <c r="L4644" i="30"/>
  <c r="L4645" i="30"/>
  <c r="L4646" i="30"/>
  <c r="L4647" i="30"/>
  <c r="L4648" i="30"/>
  <c r="L4649" i="30"/>
  <c r="L4650" i="30"/>
  <c r="L4651" i="30"/>
  <c r="L4652" i="30"/>
  <c r="L4653" i="30"/>
  <c r="L4654" i="30"/>
  <c r="L4655" i="30"/>
  <c r="L4656" i="30"/>
  <c r="L4657" i="30"/>
  <c r="L4658" i="30"/>
  <c r="L4659" i="30"/>
  <c r="L4660" i="30"/>
  <c r="L4661" i="30"/>
  <c r="L4662" i="30"/>
  <c r="L4663" i="30"/>
  <c r="L4664" i="30"/>
  <c r="L4665" i="30"/>
  <c r="L4666" i="30"/>
  <c r="L4667" i="30"/>
  <c r="L4668" i="30"/>
  <c r="L4669" i="30"/>
  <c r="L4670" i="30"/>
  <c r="L4671" i="30"/>
  <c r="L4672" i="30"/>
  <c r="L4673" i="30"/>
  <c r="L4674" i="30"/>
  <c r="L4675" i="30"/>
  <c r="L4676" i="30"/>
  <c r="L4677" i="30"/>
  <c r="L4678" i="30"/>
  <c r="L4679" i="30"/>
  <c r="L4680" i="30"/>
  <c r="L4681" i="30"/>
  <c r="L4682" i="30"/>
  <c r="L4683" i="30"/>
  <c r="L4684" i="30"/>
  <c r="L4685" i="30"/>
  <c r="L4686" i="30"/>
  <c r="L4687" i="30"/>
  <c r="L4688" i="30"/>
  <c r="L4689" i="30"/>
  <c r="L4690" i="30"/>
  <c r="L4691" i="30"/>
  <c r="L4692" i="30"/>
  <c r="L4693" i="30"/>
  <c r="L4694" i="30"/>
  <c r="L4695" i="30"/>
  <c r="L4696" i="30"/>
  <c r="L4697" i="30"/>
  <c r="L4698" i="30"/>
  <c r="L4699" i="30"/>
  <c r="L4700" i="30"/>
  <c r="L4701" i="30"/>
  <c r="L4702" i="30"/>
  <c r="L4703" i="30"/>
  <c r="L4704" i="30"/>
  <c r="L4705" i="30"/>
  <c r="L4706" i="30"/>
  <c r="L4707" i="30"/>
  <c r="L4708" i="30"/>
  <c r="L4709" i="30"/>
  <c r="L4710" i="30"/>
  <c r="L4711" i="30"/>
  <c r="L4712" i="30"/>
  <c r="L4713" i="30"/>
  <c r="L4714" i="30"/>
  <c r="L4715" i="30"/>
  <c r="L4716" i="30"/>
  <c r="L4717" i="30"/>
  <c r="L4718" i="30"/>
  <c r="L4719" i="30"/>
  <c r="L4720" i="30"/>
  <c r="L4721" i="30"/>
  <c r="L4722" i="30"/>
  <c r="L4723" i="30"/>
  <c r="L4724" i="30"/>
  <c r="L4725" i="30"/>
  <c r="L4726" i="30"/>
  <c r="L4727" i="30"/>
  <c r="L4728" i="30"/>
  <c r="L4729" i="30"/>
  <c r="L4730" i="30"/>
  <c r="L4731" i="30"/>
  <c r="L4732" i="30"/>
  <c r="L4733" i="30"/>
  <c r="L4734" i="30"/>
  <c r="L4735" i="30"/>
  <c r="L4736" i="30"/>
  <c r="L4737" i="30"/>
  <c r="L4738" i="30"/>
  <c r="L4739" i="30"/>
  <c r="L4740" i="30"/>
  <c r="L4741" i="30"/>
  <c r="L4742" i="30"/>
  <c r="L4743" i="30"/>
  <c r="L4744" i="30"/>
  <c r="L4745" i="30"/>
  <c r="L4746" i="30"/>
  <c r="L4747" i="30"/>
  <c r="L4748" i="30"/>
  <c r="L4749" i="30"/>
  <c r="L4750" i="30"/>
  <c r="L4751" i="30"/>
  <c r="L4752" i="30"/>
  <c r="L4753" i="30"/>
  <c r="L4754" i="30"/>
  <c r="L4755" i="30"/>
  <c r="L4756" i="30"/>
  <c r="L4757" i="30"/>
  <c r="L4758" i="30"/>
  <c r="L4759" i="30"/>
  <c r="L4760" i="30"/>
  <c r="L4761" i="30"/>
  <c r="L4762" i="30"/>
  <c r="L4763" i="30"/>
  <c r="L4764" i="30"/>
  <c r="L4765" i="30"/>
  <c r="L4766" i="30"/>
  <c r="L4767" i="30"/>
  <c r="L4768" i="30"/>
  <c r="L4769" i="30"/>
  <c r="L4770" i="30"/>
  <c r="L4771" i="30"/>
  <c r="L4772" i="30"/>
  <c r="L4773" i="30"/>
  <c r="L4774" i="30"/>
  <c r="L4775" i="30"/>
  <c r="L4776" i="30"/>
  <c r="L4777" i="30"/>
  <c r="L4778" i="30"/>
  <c r="L4779" i="30"/>
  <c r="L4780" i="30"/>
  <c r="L4781" i="30"/>
  <c r="L4782" i="30"/>
  <c r="L4783" i="30"/>
  <c r="L4784" i="30"/>
  <c r="L4785" i="30"/>
  <c r="L4786" i="30"/>
  <c r="L4787" i="30"/>
  <c r="L4788" i="30"/>
  <c r="L4789" i="30"/>
  <c r="L4790" i="30"/>
  <c r="L4791" i="30"/>
  <c r="L4792" i="30"/>
  <c r="L4793" i="30"/>
  <c r="L4794" i="30"/>
  <c r="L4795" i="30"/>
  <c r="L4796" i="30"/>
  <c r="L4797" i="30"/>
  <c r="L4798" i="30"/>
  <c r="L4799" i="30"/>
  <c r="L4800" i="30"/>
  <c r="L4801" i="30"/>
  <c r="L4802" i="30"/>
  <c r="L4803" i="30"/>
  <c r="L4804" i="30"/>
  <c r="L4805" i="30"/>
  <c r="L4806" i="30"/>
  <c r="L4807" i="30"/>
  <c r="L4808" i="30"/>
  <c r="L4809" i="30"/>
  <c r="L4810" i="30"/>
  <c r="L4811" i="30"/>
  <c r="L4812" i="30"/>
  <c r="L4813" i="30"/>
  <c r="L4814" i="30"/>
  <c r="L4815" i="30"/>
  <c r="L4816" i="30"/>
  <c r="L4817" i="30"/>
  <c r="L4818" i="30"/>
  <c r="L4819" i="30"/>
  <c r="L4820" i="30"/>
  <c r="L4821" i="30"/>
  <c r="L4822" i="30"/>
  <c r="L4823" i="30"/>
  <c r="L4824" i="30"/>
  <c r="L4825" i="30"/>
  <c r="L4826" i="30"/>
  <c r="L4827" i="30"/>
  <c r="L4828" i="30"/>
  <c r="L4829" i="30"/>
  <c r="L4830" i="30"/>
  <c r="L4831" i="30"/>
  <c r="L4832" i="30"/>
  <c r="L4833" i="30"/>
  <c r="L4834" i="30"/>
  <c r="L4835" i="30"/>
  <c r="L4836" i="30"/>
  <c r="L4837" i="30"/>
  <c r="L4838" i="30"/>
  <c r="L4839" i="30"/>
  <c r="L4840" i="30"/>
  <c r="L4841" i="30"/>
  <c r="L4842" i="30"/>
  <c r="L4843" i="30"/>
  <c r="L4844" i="30"/>
  <c r="L4845" i="30"/>
  <c r="L4846" i="30"/>
  <c r="L4847" i="30"/>
  <c r="L4848" i="30"/>
  <c r="L4849" i="30"/>
  <c r="L4850" i="30"/>
  <c r="L4851" i="30"/>
  <c r="L4852" i="30"/>
  <c r="L4853" i="30"/>
  <c r="L4854" i="30"/>
  <c r="L4855" i="30"/>
  <c r="L4856" i="30"/>
  <c r="L4857" i="30"/>
  <c r="L4858" i="30"/>
  <c r="L4859" i="30"/>
  <c r="L4860" i="30"/>
  <c r="L4861" i="30"/>
  <c r="L4862" i="30"/>
  <c r="L4863" i="30"/>
  <c r="L4864" i="30"/>
  <c r="L4865" i="30"/>
  <c r="L4866" i="30"/>
  <c r="L4867" i="30"/>
  <c r="L4868" i="30"/>
  <c r="L4869" i="30"/>
  <c r="L4870" i="30"/>
  <c r="L4871" i="30"/>
  <c r="L4872" i="30"/>
  <c r="L4873" i="30"/>
  <c r="L4874" i="30"/>
  <c r="L4875" i="30"/>
  <c r="L4876" i="30"/>
  <c r="L4877" i="30"/>
  <c r="L4878" i="30"/>
  <c r="L4879" i="30"/>
  <c r="L4880" i="30"/>
  <c r="L4881" i="30"/>
  <c r="L4882" i="30"/>
  <c r="L4883" i="30"/>
  <c r="L4884" i="30"/>
  <c r="L4885" i="30"/>
  <c r="L4886" i="30"/>
  <c r="L4887" i="30"/>
  <c r="L4888" i="30"/>
  <c r="L4889" i="30"/>
  <c r="L4890" i="30"/>
  <c r="L4891" i="30"/>
  <c r="L4892" i="30"/>
  <c r="L4893" i="30"/>
  <c r="L4894" i="30"/>
  <c r="L4895" i="30"/>
  <c r="L4896" i="30"/>
  <c r="L4897" i="30"/>
  <c r="L4898" i="30"/>
  <c r="L4899" i="30"/>
  <c r="L4900" i="30"/>
  <c r="L4901" i="30"/>
  <c r="L4902" i="30"/>
  <c r="L4903" i="30"/>
  <c r="L4904" i="30"/>
  <c r="L4905" i="30"/>
  <c r="L4906" i="30"/>
  <c r="L4907" i="30"/>
  <c r="L4908" i="30"/>
  <c r="L4909" i="30"/>
  <c r="L4910" i="30"/>
  <c r="L4911" i="30"/>
  <c r="L4912" i="30"/>
  <c r="L4913" i="30"/>
  <c r="L4914" i="30"/>
  <c r="L4915" i="30"/>
  <c r="L4916" i="30"/>
  <c r="L4917" i="30"/>
  <c r="L4918" i="30"/>
  <c r="L4919" i="30"/>
  <c r="L4920" i="30"/>
  <c r="L4921" i="30"/>
  <c r="L4922" i="30"/>
  <c r="L4923" i="30"/>
  <c r="L4924" i="30"/>
  <c r="L4925" i="30"/>
  <c r="L4926" i="30"/>
  <c r="L4927" i="30"/>
  <c r="L4928" i="30"/>
  <c r="L4929" i="30"/>
  <c r="L4930" i="30"/>
  <c r="L4931" i="30"/>
  <c r="L4932" i="30"/>
  <c r="L4933" i="30"/>
  <c r="L4934" i="30"/>
  <c r="L4935" i="30"/>
  <c r="L4936" i="30"/>
  <c r="L4937" i="30"/>
  <c r="L4938" i="30"/>
  <c r="L4939" i="30"/>
  <c r="L4940" i="30"/>
  <c r="L4941" i="30"/>
  <c r="L4942" i="30"/>
  <c r="L4943" i="30"/>
  <c r="L4944" i="30"/>
  <c r="L4945" i="30"/>
  <c r="L4946" i="30"/>
  <c r="L4947" i="30"/>
  <c r="L4948" i="30"/>
  <c r="L4949" i="30"/>
  <c r="L4950" i="30"/>
  <c r="L4951" i="30"/>
  <c r="L4952" i="30"/>
  <c r="L4953" i="30"/>
  <c r="L4954" i="30"/>
  <c r="L4955" i="30"/>
  <c r="L4956" i="30"/>
  <c r="L4957" i="30"/>
  <c r="L4958" i="30"/>
  <c r="L4959" i="30"/>
  <c r="L4960" i="30"/>
  <c r="L4961" i="30"/>
  <c r="L4962" i="30"/>
  <c r="L4963" i="30"/>
  <c r="L4964" i="30"/>
  <c r="L4965" i="30"/>
  <c r="L4966" i="30"/>
  <c r="L4967" i="30"/>
  <c r="L4968" i="30"/>
  <c r="L4969" i="30"/>
  <c r="L4970" i="30"/>
  <c r="L4971" i="30"/>
  <c r="L4972" i="30"/>
  <c r="L4973" i="30"/>
  <c r="L4974" i="30"/>
  <c r="L4975" i="30"/>
  <c r="L4976" i="30"/>
  <c r="L4977" i="30"/>
  <c r="L4978" i="30"/>
  <c r="L4979" i="30"/>
  <c r="L4980" i="30"/>
  <c r="L4981" i="30"/>
  <c r="L4982" i="30"/>
  <c r="L4983" i="30"/>
  <c r="L4984" i="30"/>
  <c r="L4985" i="30"/>
  <c r="L4986" i="30"/>
  <c r="L4987" i="30"/>
  <c r="L4988" i="30"/>
  <c r="L4989" i="30"/>
  <c r="L4990" i="30"/>
  <c r="L4991" i="30"/>
  <c r="L4992" i="30"/>
  <c r="L4993" i="30"/>
  <c r="L4994" i="30"/>
  <c r="L4995" i="30"/>
  <c r="L4996" i="30"/>
  <c r="L4997" i="30"/>
  <c r="L4998" i="30"/>
  <c r="L4999" i="30"/>
  <c r="L5000" i="30"/>
  <c r="L5001" i="30"/>
  <c r="L5002" i="30"/>
  <c r="L5003" i="30"/>
  <c r="L5004" i="30"/>
  <c r="L5005" i="30"/>
  <c r="L5006" i="30"/>
  <c r="L5007" i="30"/>
  <c r="L5008" i="30"/>
  <c r="L5009" i="30"/>
  <c r="L5010" i="30"/>
  <c r="L5011" i="30"/>
  <c r="L5012" i="30"/>
  <c r="L5013" i="30"/>
  <c r="L5014" i="30"/>
  <c r="L5015" i="30"/>
  <c r="L5016" i="30"/>
  <c r="L5017" i="30"/>
  <c r="L5018" i="30"/>
  <c r="L5019" i="30"/>
  <c r="L5020" i="30"/>
  <c r="L5021" i="30"/>
  <c r="L5022" i="30"/>
  <c r="L5023" i="30"/>
  <c r="L5024" i="30"/>
  <c r="L5025" i="30"/>
  <c r="L5026" i="30"/>
  <c r="L5027" i="30"/>
  <c r="L5028" i="30"/>
  <c r="L5029" i="30"/>
  <c r="L5030" i="30"/>
  <c r="L5031" i="30"/>
  <c r="L5032" i="30"/>
  <c r="L5033" i="30"/>
  <c r="L5034" i="30"/>
  <c r="L5035" i="30"/>
  <c r="L5036" i="30"/>
  <c r="L5037" i="30"/>
  <c r="L5038" i="30"/>
  <c r="L5039" i="30"/>
  <c r="L5040" i="30"/>
  <c r="L5041" i="30"/>
  <c r="L5042" i="30"/>
  <c r="L5043" i="30"/>
  <c r="L5044" i="30"/>
  <c r="L5045" i="30"/>
  <c r="L5046" i="30"/>
  <c r="L5047" i="30"/>
  <c r="L5048" i="30"/>
  <c r="L5049" i="30"/>
  <c r="L5050" i="30"/>
  <c r="L5051" i="30"/>
  <c r="L5052" i="30"/>
  <c r="L5053" i="30"/>
  <c r="L5054" i="30"/>
  <c r="L5055" i="30"/>
  <c r="L5056" i="30"/>
  <c r="L5057" i="30"/>
  <c r="L5058" i="30"/>
  <c r="L5059" i="30"/>
  <c r="L5060" i="30"/>
  <c r="L5061" i="30"/>
  <c r="L5062" i="30"/>
  <c r="L5063" i="30"/>
  <c r="L5064" i="30"/>
  <c r="L5065" i="30"/>
  <c r="L5066" i="30"/>
  <c r="L5067" i="30"/>
  <c r="L5068" i="30"/>
  <c r="L5069" i="30"/>
  <c r="L5070" i="30"/>
  <c r="L5071" i="30"/>
  <c r="L5072" i="30"/>
  <c r="L5073" i="30"/>
  <c r="L5074" i="30"/>
  <c r="L5075" i="30"/>
  <c r="L5076" i="30"/>
  <c r="L5077" i="30"/>
  <c r="L5078" i="30"/>
  <c r="L5079" i="30"/>
  <c r="L5080" i="30"/>
  <c r="L5081" i="30"/>
  <c r="L5082" i="30"/>
  <c r="L5083" i="30"/>
  <c r="L5084" i="30"/>
  <c r="L5085" i="30"/>
  <c r="L5086" i="30"/>
  <c r="L5087" i="30"/>
  <c r="L5088" i="30"/>
  <c r="L5089" i="30"/>
  <c r="L5090" i="30"/>
  <c r="L5091" i="30"/>
  <c r="L5092" i="30"/>
  <c r="L5093" i="30"/>
  <c r="L5094" i="30"/>
  <c r="L5095" i="30"/>
  <c r="L5096" i="30"/>
  <c r="L5097" i="30"/>
  <c r="L5098" i="30"/>
  <c r="L5099" i="30"/>
  <c r="L5100" i="30"/>
  <c r="L5101" i="30"/>
  <c r="L5102" i="30"/>
  <c r="L5103" i="30"/>
  <c r="L5104" i="30"/>
  <c r="L5105" i="30"/>
  <c r="L5106" i="30"/>
  <c r="L5107" i="30"/>
  <c r="L5108" i="30"/>
  <c r="L5109" i="30"/>
  <c r="L5110" i="30"/>
  <c r="L5111" i="30"/>
  <c r="L5112" i="30"/>
  <c r="L5113" i="30"/>
  <c r="L5114" i="30"/>
  <c r="L5115" i="30"/>
  <c r="L5116" i="30"/>
  <c r="L5117" i="30"/>
  <c r="L5118" i="30"/>
  <c r="L5119" i="30"/>
  <c r="L5120" i="30"/>
  <c r="L5121" i="30"/>
  <c r="L5122" i="30"/>
  <c r="L5123" i="30"/>
  <c r="L5124" i="30"/>
  <c r="L5125" i="30"/>
  <c r="L5126" i="30"/>
  <c r="L5127" i="30"/>
  <c r="L5128" i="30"/>
  <c r="L5129" i="30"/>
  <c r="L5130" i="30"/>
  <c r="L5131" i="30"/>
  <c r="L5132" i="30"/>
  <c r="L5133" i="30"/>
  <c r="L5134" i="30"/>
  <c r="L5135" i="30"/>
  <c r="L5136" i="30"/>
  <c r="L5137" i="30"/>
  <c r="L5138" i="30"/>
  <c r="L5139" i="30"/>
  <c r="L5140" i="30"/>
  <c r="L5141" i="30"/>
  <c r="L5142" i="30"/>
  <c r="L5143" i="30"/>
  <c r="L5144" i="30"/>
  <c r="L5145" i="30"/>
  <c r="L5146" i="30"/>
  <c r="L5147" i="30"/>
  <c r="L5148" i="30"/>
  <c r="L5149" i="30"/>
  <c r="L5150" i="30"/>
  <c r="L5151" i="30"/>
  <c r="L5152" i="30"/>
  <c r="L5153" i="30"/>
  <c r="L5154" i="30"/>
  <c r="L5155" i="30"/>
  <c r="L5156" i="30"/>
  <c r="L5157" i="30"/>
  <c r="L5158" i="30"/>
  <c r="L5159" i="30"/>
  <c r="L5160" i="30"/>
  <c r="L5161" i="30"/>
  <c r="L5162" i="30"/>
  <c r="L5163" i="30"/>
  <c r="L5164" i="30"/>
  <c r="L5165" i="30"/>
  <c r="L5166" i="30"/>
  <c r="L5167" i="30"/>
  <c r="L5168" i="30"/>
  <c r="L5169" i="30"/>
  <c r="L5170" i="30"/>
  <c r="L5171" i="30"/>
  <c r="L5172" i="30"/>
  <c r="L5173" i="30"/>
  <c r="L5174" i="30"/>
  <c r="L5175" i="30"/>
  <c r="L5176" i="30"/>
  <c r="L5177" i="30"/>
  <c r="L5178" i="30"/>
  <c r="L5179" i="30"/>
  <c r="L5180" i="30"/>
  <c r="L5181" i="30"/>
  <c r="L5182" i="30"/>
  <c r="L5183" i="30"/>
  <c r="L5184" i="30"/>
  <c r="L5185" i="30"/>
  <c r="L5186" i="30"/>
  <c r="L5187" i="30"/>
  <c r="L5188" i="30"/>
  <c r="L5189" i="30"/>
  <c r="L5190" i="30"/>
  <c r="L5191" i="30"/>
  <c r="L5192" i="30"/>
  <c r="L5193" i="30"/>
  <c r="L5194" i="30"/>
  <c r="L5195" i="30"/>
  <c r="L5196" i="30"/>
  <c r="L5197" i="30"/>
  <c r="L5198" i="30"/>
  <c r="L5199" i="30"/>
  <c r="L5200" i="30"/>
  <c r="L5201" i="30"/>
  <c r="L5202" i="30"/>
  <c r="L5203" i="30"/>
  <c r="L5204" i="30"/>
  <c r="L5205" i="30"/>
  <c r="L5206" i="30"/>
  <c r="L5207" i="30"/>
  <c r="L5208" i="30"/>
  <c r="L5209" i="30"/>
  <c r="L5210" i="30"/>
  <c r="L5211" i="30"/>
  <c r="L5212" i="30"/>
  <c r="L5213" i="30"/>
  <c r="L5214" i="30"/>
  <c r="L5215" i="30"/>
  <c r="L5216" i="30"/>
  <c r="L5217" i="30"/>
  <c r="L5218" i="30"/>
  <c r="L5219" i="30"/>
  <c r="L5220" i="30"/>
  <c r="L5221" i="30"/>
  <c r="L5222" i="30"/>
  <c r="L5223" i="30"/>
  <c r="L5224" i="30"/>
  <c r="L5225" i="30"/>
  <c r="L5226" i="30"/>
  <c r="L5227" i="30"/>
  <c r="L5228" i="30"/>
  <c r="L5229" i="30"/>
  <c r="L5230" i="30"/>
  <c r="L5231" i="30"/>
  <c r="L5232" i="30"/>
  <c r="L5233" i="30"/>
  <c r="L5234" i="30"/>
  <c r="L5235" i="30"/>
  <c r="L5236" i="30"/>
  <c r="L5237" i="30"/>
  <c r="L5238" i="30"/>
  <c r="L5239" i="30"/>
  <c r="L5240" i="30"/>
  <c r="L5241" i="30"/>
  <c r="L5242" i="30"/>
  <c r="L5243" i="30"/>
  <c r="L5244" i="30"/>
  <c r="L5245" i="30"/>
  <c r="L5246" i="30"/>
  <c r="L5247" i="30"/>
  <c r="L5248" i="30"/>
  <c r="L5249" i="30"/>
  <c r="L5250" i="30"/>
  <c r="L5251" i="30"/>
  <c r="L5252" i="30"/>
  <c r="L5253" i="30"/>
  <c r="L5254" i="30"/>
  <c r="L5255" i="30"/>
  <c r="L5256" i="30"/>
  <c r="L5257" i="30"/>
  <c r="L5258" i="30"/>
  <c r="L5259" i="30"/>
  <c r="L5260" i="30"/>
  <c r="L5261" i="30"/>
  <c r="L5262" i="30"/>
  <c r="L5263" i="30"/>
  <c r="L5264" i="30"/>
  <c r="L5265" i="30"/>
  <c r="L5266" i="30"/>
  <c r="L5267" i="30"/>
  <c r="L5268" i="30"/>
  <c r="L5269" i="30"/>
  <c r="L5270" i="30"/>
  <c r="L5271" i="30"/>
  <c r="L5272" i="30"/>
  <c r="L5273" i="30"/>
  <c r="L5274" i="30"/>
  <c r="L5275" i="30"/>
  <c r="L5276" i="30"/>
  <c r="L5277" i="30"/>
  <c r="L5278" i="30"/>
  <c r="L5279" i="30"/>
  <c r="L5280" i="30"/>
  <c r="L5281" i="30"/>
  <c r="L5282" i="30"/>
  <c r="L5283" i="30"/>
  <c r="L5284" i="30"/>
  <c r="L5285" i="30"/>
  <c r="L5286" i="30"/>
  <c r="L5287" i="30"/>
  <c r="L5288" i="30"/>
  <c r="L5289" i="30"/>
  <c r="L5290" i="30"/>
  <c r="L5291" i="30"/>
  <c r="L5292" i="30"/>
  <c r="L5293" i="30"/>
  <c r="L5294" i="30"/>
  <c r="L5295" i="30"/>
  <c r="L5296" i="30"/>
  <c r="L5297" i="30"/>
  <c r="L5298" i="30"/>
  <c r="L5299" i="30"/>
  <c r="L5300" i="30"/>
  <c r="L5301" i="30"/>
  <c r="L5302" i="30"/>
  <c r="L5303" i="30"/>
  <c r="L5304" i="30"/>
  <c r="L5305" i="30"/>
  <c r="L5306" i="30"/>
  <c r="L5307" i="30"/>
  <c r="L5308" i="30"/>
  <c r="L5309" i="30"/>
  <c r="L5310" i="30"/>
  <c r="L5311" i="30"/>
  <c r="L5312" i="30"/>
  <c r="L5313" i="30"/>
  <c r="L5314" i="30"/>
  <c r="L5315" i="30"/>
  <c r="L5316" i="30"/>
  <c r="L5317" i="30"/>
  <c r="L5318" i="30"/>
  <c r="L5319" i="30"/>
  <c r="L5320" i="30"/>
  <c r="L5321" i="30"/>
  <c r="L5322" i="30"/>
  <c r="L5323" i="30"/>
  <c r="L5324" i="30"/>
  <c r="L5325" i="30"/>
  <c r="L5326" i="30"/>
  <c r="L5327" i="30"/>
  <c r="L5328" i="30"/>
  <c r="L5329" i="30"/>
  <c r="L5330" i="30"/>
  <c r="L5331" i="30"/>
  <c r="L5332" i="30"/>
  <c r="L5333" i="30"/>
  <c r="L5334" i="30"/>
  <c r="L5335" i="30"/>
  <c r="L5336" i="30"/>
  <c r="L5337" i="30"/>
  <c r="L5338" i="30"/>
  <c r="L5339" i="30"/>
  <c r="L5340" i="30"/>
  <c r="L5341" i="30"/>
  <c r="L5342" i="30"/>
  <c r="L5343" i="30"/>
  <c r="L5344" i="30"/>
  <c r="L5345" i="30"/>
  <c r="L5346" i="30"/>
  <c r="L5347" i="30"/>
  <c r="L5348" i="30"/>
  <c r="L5349" i="30"/>
  <c r="L5350" i="30"/>
  <c r="L5351" i="30"/>
  <c r="L5352" i="30"/>
  <c r="L5353" i="30"/>
  <c r="L5354" i="30"/>
  <c r="L5355" i="30"/>
  <c r="L5356" i="30"/>
  <c r="L5357" i="30"/>
  <c r="L5358" i="30"/>
  <c r="L5359" i="30"/>
  <c r="L5360" i="30"/>
  <c r="L5361" i="30"/>
  <c r="L5362" i="30"/>
  <c r="L5363" i="30"/>
  <c r="L5364" i="30"/>
  <c r="L5365" i="30"/>
  <c r="L5366" i="30"/>
  <c r="L5367" i="30"/>
  <c r="L5368" i="30"/>
  <c r="L5369" i="30"/>
  <c r="L5370" i="30"/>
  <c r="L5371" i="30"/>
  <c r="L5372" i="30"/>
  <c r="L5373" i="30"/>
  <c r="L5374" i="30"/>
  <c r="L5375" i="30"/>
  <c r="L5376" i="30"/>
  <c r="L5377" i="30"/>
  <c r="L5378" i="30"/>
  <c r="L5379" i="30"/>
  <c r="L5380" i="30"/>
  <c r="L5381" i="30"/>
  <c r="L5382" i="30"/>
  <c r="L5383" i="30"/>
  <c r="L5384" i="30"/>
  <c r="L5385" i="30"/>
  <c r="L5386" i="30"/>
  <c r="L5387" i="30"/>
  <c r="L5388" i="30"/>
  <c r="L5389" i="30"/>
  <c r="L5390" i="30"/>
  <c r="L5391" i="30"/>
  <c r="L5392" i="30"/>
  <c r="L5393" i="30"/>
  <c r="L5394" i="30"/>
  <c r="L5395" i="30"/>
  <c r="L5396" i="30"/>
  <c r="L5397" i="30"/>
  <c r="L5398" i="30"/>
  <c r="L5399" i="30"/>
  <c r="L5400" i="30"/>
  <c r="L5401" i="30"/>
  <c r="L5402" i="30"/>
  <c r="L5403" i="30"/>
  <c r="L5404" i="30"/>
  <c r="L5405" i="30"/>
  <c r="L5406" i="30"/>
  <c r="L5407" i="30"/>
  <c r="L5408" i="30"/>
  <c r="L5409" i="30"/>
  <c r="L5410" i="30"/>
  <c r="L5411" i="30"/>
  <c r="L5412" i="30"/>
  <c r="L5413" i="30"/>
  <c r="L5414" i="30"/>
  <c r="L5415" i="30"/>
  <c r="L5416" i="30"/>
  <c r="L5417" i="30"/>
  <c r="L5418" i="30"/>
  <c r="L5419" i="30"/>
  <c r="L5420" i="30"/>
  <c r="L5421" i="30"/>
  <c r="L5422" i="30"/>
  <c r="L5423" i="30"/>
  <c r="L5424" i="30"/>
  <c r="L5425" i="30"/>
  <c r="L5426" i="30"/>
  <c r="L5427" i="30"/>
  <c r="L5428" i="30"/>
  <c r="L5429" i="30"/>
  <c r="L5430" i="30"/>
  <c r="L5431" i="30"/>
  <c r="L5432" i="30"/>
  <c r="L5433" i="30"/>
  <c r="L5434" i="30"/>
  <c r="L5435" i="30"/>
  <c r="L5436" i="30"/>
  <c r="L5437" i="30"/>
  <c r="L5438" i="30"/>
  <c r="L5439" i="30"/>
  <c r="L5440" i="30"/>
  <c r="L5441" i="30"/>
  <c r="L5442" i="30"/>
  <c r="L5443" i="30"/>
  <c r="L5444" i="30"/>
  <c r="L5445" i="30"/>
  <c r="L5446" i="30"/>
  <c r="L5447" i="30"/>
  <c r="L5448" i="30"/>
  <c r="L5449" i="30"/>
  <c r="L5450" i="30"/>
  <c r="L5451" i="30"/>
  <c r="L5452" i="30"/>
  <c r="L5453" i="30"/>
  <c r="L5454" i="30"/>
  <c r="L5455" i="30"/>
  <c r="L5456" i="30"/>
  <c r="L5457" i="30"/>
  <c r="L5458" i="30"/>
  <c r="L5459" i="30"/>
  <c r="L5460" i="30"/>
  <c r="L5461" i="30"/>
  <c r="L5462" i="30"/>
  <c r="L5463" i="30"/>
  <c r="L5464" i="30"/>
  <c r="L5465" i="30"/>
  <c r="L5466" i="30"/>
  <c r="L5467" i="30"/>
  <c r="L5468" i="30"/>
  <c r="L5469" i="30"/>
  <c r="L5470" i="30"/>
  <c r="L5471" i="30"/>
  <c r="L5472" i="30"/>
  <c r="L5473" i="30"/>
  <c r="L5474" i="30"/>
  <c r="L5475" i="30"/>
  <c r="L5476" i="30"/>
  <c r="L5477" i="30"/>
  <c r="L5478" i="30"/>
  <c r="L5479" i="30"/>
  <c r="L5480" i="30"/>
  <c r="L5481" i="30"/>
  <c r="L5482" i="30"/>
  <c r="L5483" i="30"/>
  <c r="L5484" i="30"/>
  <c r="L5485" i="30"/>
  <c r="L5486" i="30"/>
  <c r="L5487" i="30"/>
  <c r="L5488" i="30"/>
  <c r="L5489" i="30"/>
  <c r="L5490" i="30"/>
  <c r="L5491" i="30"/>
  <c r="L5492" i="30"/>
  <c r="L5493" i="30"/>
  <c r="L5494" i="30"/>
  <c r="L5495" i="30"/>
  <c r="L5496" i="30"/>
  <c r="L5497" i="30"/>
  <c r="L5498" i="30"/>
  <c r="L5499" i="30"/>
  <c r="L5500" i="30"/>
  <c r="L5501" i="30"/>
  <c r="L5502" i="30"/>
  <c r="L5503" i="30"/>
  <c r="L5504" i="30"/>
  <c r="L5505" i="30"/>
  <c r="L5506" i="30"/>
  <c r="L5507" i="30"/>
  <c r="L5508" i="30"/>
  <c r="L5509" i="30"/>
  <c r="L5510" i="30"/>
  <c r="L5511" i="30"/>
  <c r="L5512" i="30"/>
  <c r="L5513" i="30"/>
  <c r="L5514" i="30"/>
  <c r="L5515" i="30"/>
  <c r="L5516" i="30"/>
  <c r="L5517" i="30"/>
  <c r="L5518" i="30"/>
  <c r="L5519" i="30"/>
  <c r="L5520" i="30"/>
  <c r="L5521" i="30"/>
  <c r="L5522" i="30"/>
  <c r="L5523" i="30"/>
  <c r="L5524" i="30"/>
  <c r="L5525" i="30"/>
  <c r="L5526" i="30"/>
  <c r="L5527" i="30"/>
  <c r="L5528" i="30"/>
  <c r="L5529" i="30"/>
  <c r="L5530" i="30"/>
  <c r="L5531" i="30"/>
  <c r="L5532" i="30"/>
  <c r="L5533" i="30"/>
  <c r="L5534" i="30"/>
  <c r="L5535" i="30"/>
  <c r="L5536" i="30"/>
  <c r="L5537" i="30"/>
  <c r="L5538" i="30"/>
  <c r="L5539" i="30"/>
  <c r="L5540" i="30"/>
  <c r="L5541" i="30"/>
  <c r="L5542" i="30"/>
  <c r="L5543" i="30"/>
  <c r="L5544" i="30"/>
  <c r="L5545" i="30"/>
  <c r="L5546" i="30"/>
  <c r="L5547" i="30"/>
  <c r="L5548" i="30"/>
  <c r="L5549" i="30"/>
  <c r="L5550" i="30"/>
  <c r="L5551" i="30"/>
  <c r="L5552" i="30"/>
  <c r="L5553" i="30"/>
  <c r="L5554" i="30"/>
  <c r="L5555" i="30"/>
  <c r="L5556" i="30"/>
  <c r="L5557" i="30"/>
  <c r="L5558" i="30"/>
  <c r="L5559" i="30"/>
  <c r="L5560" i="30"/>
  <c r="L5561" i="30"/>
  <c r="L5562" i="30"/>
  <c r="L5563" i="30"/>
  <c r="L5564" i="30"/>
  <c r="L5565" i="30"/>
  <c r="L5566" i="30"/>
  <c r="L5567" i="30"/>
  <c r="L5568" i="30"/>
  <c r="L5569" i="30"/>
  <c r="L5570" i="30"/>
  <c r="L5571" i="30"/>
  <c r="L5572" i="30"/>
  <c r="L5573" i="30"/>
  <c r="L5574" i="30"/>
  <c r="L5575" i="30"/>
  <c r="L5576" i="30"/>
  <c r="L5577" i="30"/>
  <c r="L5578" i="30"/>
  <c r="L5579" i="30"/>
  <c r="L5580" i="30"/>
  <c r="L5581" i="30"/>
  <c r="L5582" i="30"/>
  <c r="L5583" i="30"/>
  <c r="L5584" i="30"/>
  <c r="L5585" i="30"/>
  <c r="L5586" i="30"/>
  <c r="L5587" i="30"/>
  <c r="L5588" i="30"/>
  <c r="L5589" i="30"/>
  <c r="L5590" i="30"/>
  <c r="L5591" i="30"/>
  <c r="L5592" i="30"/>
  <c r="L5593" i="30"/>
  <c r="L5594" i="30"/>
  <c r="L5595" i="30"/>
  <c r="L5596" i="30"/>
  <c r="L5597" i="30"/>
  <c r="L5598" i="30"/>
  <c r="L5599" i="30"/>
  <c r="L5600" i="30"/>
  <c r="L5601" i="30"/>
  <c r="L5602" i="30"/>
  <c r="L5603" i="30"/>
  <c r="L5604" i="30"/>
  <c r="L5605" i="30"/>
  <c r="L5606" i="30"/>
  <c r="L5607" i="30"/>
  <c r="L5608" i="30"/>
  <c r="L5609" i="30"/>
  <c r="L5610" i="30"/>
  <c r="L5611" i="30"/>
  <c r="L5612" i="30"/>
  <c r="L5613" i="30"/>
  <c r="L5614" i="30"/>
  <c r="L5615" i="30"/>
  <c r="L5616" i="30"/>
  <c r="L5617" i="30"/>
  <c r="L5618" i="30"/>
  <c r="L5619" i="30"/>
  <c r="L5620" i="30"/>
  <c r="L5621" i="30"/>
  <c r="L5622" i="30"/>
  <c r="L5623" i="30"/>
  <c r="L5624" i="30"/>
  <c r="L5625" i="30"/>
  <c r="L5626" i="30"/>
  <c r="L5627" i="30"/>
  <c r="L5628" i="30"/>
  <c r="L5629" i="30"/>
  <c r="L5630" i="30"/>
  <c r="L5631" i="30"/>
  <c r="L5632" i="30"/>
  <c r="L5633" i="30"/>
  <c r="L5634" i="30"/>
  <c r="L5635" i="30"/>
  <c r="L5636" i="30"/>
  <c r="L5637" i="30"/>
  <c r="L5638" i="30"/>
  <c r="L5639" i="30"/>
  <c r="L5640" i="30"/>
  <c r="L5641" i="30"/>
  <c r="L5642" i="30"/>
  <c r="L5643" i="30"/>
  <c r="L5644" i="30"/>
  <c r="L5645" i="30"/>
  <c r="L5646" i="30"/>
  <c r="L5647" i="30"/>
  <c r="L5648" i="30"/>
  <c r="L5649" i="30"/>
  <c r="L5650" i="30"/>
  <c r="L5651" i="30"/>
  <c r="L5652" i="30"/>
  <c r="L5653" i="30"/>
  <c r="L5654" i="30"/>
  <c r="L5655" i="30"/>
  <c r="L5656" i="30"/>
  <c r="L5657" i="30"/>
  <c r="L5658" i="30"/>
  <c r="L5659" i="30"/>
  <c r="L5660" i="30"/>
  <c r="L5661" i="30"/>
  <c r="L5662" i="30"/>
  <c r="L5663" i="30"/>
  <c r="L5664" i="30"/>
  <c r="L5665" i="30"/>
  <c r="L5666" i="30"/>
  <c r="L5667" i="30"/>
  <c r="L5668" i="30"/>
  <c r="L5669" i="30"/>
  <c r="L5670" i="30"/>
  <c r="L5671" i="30"/>
  <c r="L5672" i="30"/>
  <c r="L5673" i="30"/>
  <c r="L5674" i="30"/>
  <c r="L5675" i="30"/>
  <c r="L5676" i="30"/>
  <c r="L5677" i="30"/>
  <c r="L5678" i="30"/>
  <c r="L5679" i="30"/>
  <c r="L5680" i="30"/>
  <c r="L5681" i="30"/>
  <c r="L5682" i="30"/>
  <c r="L5683" i="30"/>
  <c r="L5684" i="30"/>
  <c r="L5685" i="30"/>
  <c r="L5686" i="30"/>
  <c r="L5687" i="30"/>
  <c r="L5688" i="30"/>
  <c r="L5689" i="30"/>
  <c r="L5690" i="30"/>
  <c r="L5691" i="30"/>
  <c r="L5692" i="30"/>
  <c r="L5693" i="30"/>
  <c r="L5694" i="30"/>
  <c r="L5695" i="30"/>
  <c r="L5696" i="30"/>
  <c r="L5697" i="30"/>
  <c r="L5698" i="30"/>
  <c r="L5699" i="30"/>
  <c r="L5700" i="30"/>
  <c r="L5701" i="30"/>
  <c r="L5702" i="30"/>
  <c r="L5703" i="30"/>
  <c r="L5704" i="30"/>
  <c r="L5705" i="30"/>
  <c r="L5706" i="30"/>
  <c r="L5707" i="30"/>
  <c r="L5708" i="30"/>
  <c r="L5709" i="30"/>
  <c r="L5710" i="30"/>
  <c r="L5711" i="30"/>
  <c r="L5712" i="30"/>
  <c r="L5713" i="30"/>
  <c r="L5714" i="30"/>
  <c r="L5715" i="30"/>
  <c r="L5716" i="30"/>
  <c r="L5717" i="30"/>
  <c r="L5718" i="30"/>
  <c r="L5719" i="30"/>
  <c r="L5720" i="30"/>
  <c r="L5721" i="30"/>
  <c r="L5722" i="30"/>
  <c r="L5723" i="30"/>
  <c r="L5724" i="30"/>
  <c r="L5725" i="30"/>
  <c r="L5726" i="30"/>
  <c r="L5727" i="30"/>
  <c r="L5728" i="30"/>
  <c r="L5729" i="30"/>
  <c r="L5730" i="30"/>
  <c r="L5731" i="30"/>
  <c r="L5732" i="30"/>
  <c r="L5733" i="30"/>
  <c r="L5734" i="30"/>
  <c r="L5735" i="30"/>
  <c r="L5736" i="30"/>
  <c r="L5737" i="30"/>
  <c r="L5738" i="30"/>
  <c r="L5739" i="30"/>
  <c r="L5740" i="30"/>
  <c r="L5741" i="30"/>
  <c r="L5742" i="30"/>
  <c r="L5743" i="30"/>
  <c r="L5744" i="30"/>
  <c r="L5745" i="30"/>
  <c r="L5746" i="30"/>
  <c r="L5747" i="30"/>
  <c r="L5748" i="30"/>
  <c r="L5749" i="30"/>
  <c r="L5750" i="30"/>
  <c r="L5751" i="30"/>
  <c r="L5752" i="30"/>
  <c r="L5753" i="30"/>
  <c r="L5754" i="30"/>
  <c r="L5755" i="30"/>
  <c r="L5756" i="30"/>
  <c r="L5757" i="30"/>
  <c r="L5758" i="30"/>
  <c r="L5759" i="30"/>
  <c r="L5760" i="30"/>
  <c r="L5761" i="30"/>
  <c r="L5762" i="30"/>
  <c r="L5763" i="30"/>
  <c r="L5764" i="30"/>
  <c r="L5765" i="30"/>
  <c r="L5766" i="30"/>
  <c r="L5767" i="30"/>
  <c r="L5768" i="30"/>
  <c r="L5769" i="30"/>
  <c r="L5770" i="30"/>
  <c r="L5771" i="30"/>
  <c r="L5772" i="30"/>
  <c r="L5773" i="30"/>
  <c r="L5774" i="30"/>
  <c r="L5775" i="30"/>
  <c r="L5776" i="30"/>
  <c r="L5777" i="30"/>
  <c r="L5778" i="30"/>
  <c r="L5779" i="30"/>
  <c r="L5780" i="30"/>
  <c r="L5781" i="30"/>
  <c r="L5782" i="30"/>
  <c r="L5783" i="30"/>
  <c r="L5784" i="30"/>
  <c r="L5785" i="30"/>
  <c r="L5786" i="30"/>
  <c r="L5787" i="30"/>
  <c r="L5788" i="30"/>
  <c r="L5789" i="30"/>
  <c r="L5790" i="30"/>
  <c r="L5791" i="30"/>
  <c r="L5792" i="30"/>
  <c r="L5793" i="30"/>
  <c r="L5794" i="30"/>
  <c r="L5795" i="30"/>
  <c r="L5796" i="30"/>
  <c r="L5797" i="30"/>
  <c r="L5798" i="30"/>
  <c r="L5799" i="30"/>
  <c r="L5800" i="30"/>
  <c r="L5801" i="30"/>
  <c r="L5802" i="30"/>
  <c r="L5803" i="30"/>
  <c r="L5804" i="30"/>
  <c r="L5805" i="30"/>
  <c r="L5806" i="30"/>
  <c r="L5807" i="30"/>
  <c r="L5808" i="30"/>
  <c r="L5809" i="30"/>
  <c r="L5810" i="30"/>
  <c r="L5811" i="30"/>
  <c r="L5812" i="30"/>
  <c r="L5813" i="30"/>
  <c r="L5814" i="30"/>
  <c r="L5815" i="30"/>
  <c r="L5816" i="30"/>
  <c r="L5817" i="30"/>
  <c r="L5818" i="30"/>
  <c r="L5819" i="30"/>
  <c r="L5820" i="30"/>
  <c r="L5821" i="30"/>
  <c r="L5822" i="30"/>
  <c r="L5823" i="30"/>
  <c r="L5824" i="30"/>
  <c r="L5825" i="30"/>
  <c r="L5826" i="30"/>
  <c r="L5827" i="30"/>
  <c r="L5828" i="30"/>
  <c r="L5829" i="30"/>
  <c r="L5830" i="30"/>
  <c r="L5831" i="30"/>
  <c r="L5832" i="30"/>
  <c r="L5833" i="30"/>
  <c r="L5834" i="30"/>
  <c r="L5835" i="30"/>
  <c r="L5836" i="30"/>
  <c r="L5837" i="30"/>
  <c r="L5838" i="30"/>
  <c r="L5839" i="30"/>
  <c r="L5840" i="30"/>
  <c r="L5841" i="30"/>
  <c r="L5842" i="30"/>
  <c r="L5843" i="30"/>
  <c r="L5844" i="30"/>
  <c r="L5845" i="30"/>
  <c r="L5846" i="30"/>
  <c r="L5847" i="30"/>
  <c r="L5848" i="30"/>
  <c r="L5849" i="30"/>
  <c r="L5850" i="30"/>
  <c r="L5851" i="30"/>
  <c r="L5852" i="30"/>
  <c r="L5853" i="30"/>
  <c r="L5854" i="30"/>
  <c r="L5855" i="30"/>
  <c r="L5856" i="30"/>
  <c r="L5857" i="30"/>
  <c r="L5858" i="30"/>
  <c r="L5859" i="30"/>
  <c r="L5860" i="30"/>
  <c r="L5861" i="30"/>
  <c r="L5862" i="30"/>
  <c r="L5863" i="30"/>
  <c r="L5864" i="30"/>
  <c r="L5865" i="30"/>
  <c r="L5866" i="30"/>
  <c r="L5867" i="30"/>
  <c r="L5868" i="30"/>
  <c r="L5869" i="30"/>
  <c r="L5870" i="30"/>
  <c r="L5871" i="30"/>
  <c r="L5872" i="30"/>
  <c r="L5873" i="30"/>
  <c r="L5874" i="30"/>
  <c r="L5875" i="30"/>
  <c r="L5876" i="30"/>
  <c r="L5877" i="30"/>
  <c r="L5878" i="30"/>
  <c r="L5879" i="30"/>
  <c r="L5880" i="30"/>
  <c r="L5881" i="30"/>
  <c r="L5882" i="30"/>
  <c r="L5883" i="30"/>
  <c r="L5884" i="30"/>
  <c r="L5885" i="30"/>
  <c r="L5886" i="30"/>
  <c r="L5887" i="30"/>
  <c r="L5888" i="30"/>
  <c r="L5889" i="30"/>
  <c r="L5890" i="30"/>
  <c r="L5891" i="30"/>
  <c r="L5892" i="30"/>
  <c r="L5893" i="30"/>
  <c r="L5894" i="30"/>
  <c r="L5895" i="30"/>
  <c r="L5896" i="30"/>
  <c r="L5897" i="30"/>
  <c r="L5898" i="30"/>
  <c r="L5899" i="30"/>
  <c r="L5900" i="30"/>
  <c r="L5901" i="30"/>
  <c r="L5902" i="30"/>
  <c r="L5903" i="30"/>
  <c r="L5904" i="30"/>
  <c r="L5905" i="30"/>
  <c r="L5906" i="30"/>
  <c r="L5907" i="30"/>
  <c r="L5908" i="30"/>
  <c r="L5909" i="30"/>
  <c r="L5910" i="30"/>
  <c r="L5911" i="30"/>
  <c r="L5912" i="30"/>
  <c r="L5913" i="30"/>
  <c r="L5914" i="30"/>
  <c r="L5915" i="30"/>
  <c r="L5916" i="30"/>
  <c r="L5917" i="30"/>
  <c r="L5918" i="30"/>
  <c r="L5919" i="30"/>
  <c r="L5920" i="30"/>
  <c r="L5921" i="30"/>
  <c r="L5922" i="30"/>
  <c r="L5923" i="30"/>
  <c r="L5924" i="30"/>
  <c r="L5925" i="30"/>
  <c r="L5926" i="30"/>
  <c r="L5927" i="30"/>
  <c r="L5928" i="30"/>
  <c r="L5929" i="30"/>
  <c r="L5930" i="30"/>
  <c r="L5931" i="30"/>
  <c r="L5932" i="30"/>
  <c r="L5933" i="30"/>
  <c r="L5934" i="30"/>
  <c r="L5935" i="30"/>
  <c r="L5936" i="30"/>
  <c r="L5937" i="30"/>
  <c r="L5938" i="30"/>
  <c r="L5939" i="30"/>
  <c r="L5940" i="30"/>
  <c r="L5941" i="30"/>
  <c r="L5942" i="30"/>
  <c r="L5943" i="30"/>
  <c r="L5944" i="30"/>
  <c r="L5945" i="30"/>
  <c r="L5946" i="30"/>
  <c r="L5947" i="30"/>
  <c r="L5948" i="30"/>
  <c r="L5949" i="30"/>
  <c r="L5950" i="30"/>
  <c r="L5951" i="30"/>
  <c r="L5952" i="30"/>
  <c r="L5953" i="30"/>
  <c r="L5954" i="30"/>
  <c r="L5955" i="30"/>
  <c r="L5956" i="30"/>
  <c r="L5957" i="30"/>
  <c r="L5958" i="30"/>
  <c r="L5959" i="30"/>
  <c r="L5960" i="30"/>
  <c r="L5961" i="30"/>
  <c r="L5962" i="30"/>
  <c r="L5963" i="30"/>
  <c r="L5964" i="30"/>
  <c r="L5965" i="30"/>
  <c r="L5966" i="30"/>
  <c r="L5967" i="30"/>
  <c r="L5968" i="30"/>
  <c r="L5969" i="30"/>
  <c r="L5970" i="30"/>
  <c r="L5971" i="30"/>
  <c r="L5972" i="30"/>
  <c r="L5973" i="30"/>
  <c r="L5974" i="30"/>
  <c r="L5975" i="30"/>
  <c r="L5976" i="30"/>
  <c r="L5977" i="30"/>
  <c r="L5978" i="30"/>
  <c r="L5979" i="30"/>
  <c r="L5980" i="30"/>
  <c r="L5981" i="30"/>
  <c r="L5982" i="30"/>
  <c r="L5983" i="30"/>
  <c r="L5984" i="30"/>
  <c r="L5985" i="30"/>
  <c r="L5986" i="30"/>
  <c r="L5987" i="30"/>
  <c r="L5988" i="30"/>
  <c r="L5989" i="30"/>
  <c r="L5990" i="30"/>
  <c r="L5991" i="30"/>
  <c r="L5992" i="30"/>
  <c r="L5993" i="30"/>
  <c r="L5994" i="30"/>
  <c r="L5995" i="30"/>
  <c r="L5996" i="30"/>
  <c r="L5997" i="30"/>
  <c r="L5998" i="30"/>
  <c r="L5999" i="30"/>
  <c r="L6000" i="30"/>
  <c r="L6001" i="30"/>
  <c r="L6002" i="30"/>
  <c r="L6003" i="30"/>
  <c r="L6004" i="30"/>
  <c r="L6005" i="30"/>
  <c r="L6006" i="30"/>
  <c r="L6007" i="30"/>
  <c r="L6008" i="30"/>
  <c r="L6009" i="30"/>
  <c r="L6010" i="30"/>
  <c r="L6011" i="30"/>
  <c r="L6012" i="30"/>
  <c r="L6013" i="30"/>
  <c r="L6014" i="30"/>
  <c r="L6015" i="30"/>
  <c r="L6016" i="30"/>
  <c r="L6017" i="30"/>
  <c r="L6018" i="30"/>
  <c r="L6019" i="30"/>
  <c r="L6020" i="30"/>
  <c r="L6021" i="30"/>
  <c r="L6022" i="30"/>
  <c r="L6023" i="30"/>
  <c r="L6024" i="30"/>
  <c r="L6025" i="30"/>
  <c r="L6026" i="30"/>
  <c r="L6027" i="30"/>
  <c r="L6028" i="30"/>
  <c r="L6029" i="30"/>
  <c r="L6030" i="30"/>
  <c r="L6031" i="30"/>
  <c r="L6032" i="30"/>
  <c r="L6033" i="30"/>
  <c r="L6034" i="30"/>
  <c r="L6035" i="30"/>
  <c r="L6036" i="30"/>
  <c r="L6037" i="30"/>
  <c r="L6038" i="30"/>
  <c r="L6039" i="30"/>
  <c r="L6040" i="30"/>
  <c r="L6041" i="30"/>
  <c r="L6042" i="30"/>
  <c r="L6043" i="30"/>
  <c r="L6044" i="30"/>
  <c r="L6045" i="30"/>
  <c r="L6046" i="30"/>
  <c r="L6047" i="30"/>
  <c r="L6048" i="30"/>
  <c r="L6049" i="30"/>
  <c r="L6050" i="30"/>
  <c r="L6051" i="30"/>
  <c r="L6052" i="30"/>
  <c r="L6053" i="30"/>
  <c r="L6054" i="30"/>
  <c r="L6055" i="30"/>
  <c r="L6056" i="30"/>
  <c r="L6057" i="30"/>
  <c r="L6058" i="30"/>
  <c r="L6059" i="30"/>
  <c r="L6060" i="30"/>
  <c r="L6061" i="30"/>
  <c r="L6062" i="30"/>
  <c r="L6063" i="30"/>
  <c r="L6064" i="30"/>
  <c r="L6065" i="30"/>
  <c r="L6066" i="30"/>
  <c r="L6067" i="30"/>
  <c r="L6068" i="30"/>
  <c r="L6069" i="30"/>
  <c r="L6070" i="30"/>
  <c r="L6071" i="30"/>
  <c r="L6072" i="30"/>
  <c r="L6073" i="30"/>
  <c r="L6074" i="30"/>
  <c r="L6075" i="30"/>
  <c r="L6076" i="30"/>
  <c r="L6077" i="30"/>
  <c r="L6078" i="30"/>
  <c r="L6079" i="30"/>
  <c r="L6080" i="30"/>
  <c r="L6081" i="30"/>
  <c r="L6082" i="30"/>
  <c r="L6083" i="30"/>
  <c r="L6084" i="30"/>
  <c r="L6085" i="30"/>
  <c r="L6086" i="30"/>
  <c r="L6087" i="30"/>
  <c r="L6088" i="30"/>
  <c r="L6089" i="30"/>
  <c r="L6090" i="30"/>
  <c r="L6091" i="30"/>
  <c r="L6092" i="30"/>
  <c r="L6093" i="30"/>
  <c r="L6094" i="30"/>
  <c r="L6095" i="30"/>
  <c r="L6096" i="30"/>
  <c r="L6097" i="30"/>
  <c r="L6098" i="30"/>
  <c r="L6099" i="30"/>
  <c r="L6100" i="30"/>
  <c r="L6101" i="30"/>
  <c r="L6102" i="30"/>
  <c r="L6103" i="30"/>
  <c r="L6104" i="30"/>
  <c r="L6105" i="30"/>
  <c r="L6106" i="30"/>
  <c r="L6107" i="30"/>
  <c r="L6108" i="30"/>
  <c r="L6109" i="30"/>
  <c r="L6110" i="30"/>
  <c r="L6111" i="30"/>
  <c r="L6112" i="30"/>
  <c r="L6113" i="30"/>
  <c r="L6114" i="30"/>
  <c r="L6115" i="30"/>
  <c r="L6116" i="30"/>
  <c r="L6117" i="30"/>
  <c r="L6118" i="30"/>
  <c r="L6119" i="30"/>
  <c r="L6120" i="30"/>
  <c r="L6121" i="30"/>
  <c r="L6122" i="30"/>
  <c r="L6123" i="30"/>
  <c r="L6124" i="30"/>
  <c r="L6125" i="30"/>
  <c r="L6126" i="30"/>
  <c r="L6127" i="30"/>
  <c r="L6128" i="30"/>
  <c r="L6129" i="30"/>
  <c r="L6130" i="30"/>
  <c r="L6131" i="30"/>
  <c r="L6132" i="30"/>
  <c r="L6133" i="30"/>
  <c r="L6134" i="30"/>
  <c r="L6135" i="30"/>
  <c r="L6136" i="30"/>
  <c r="L6137" i="30"/>
  <c r="L6138" i="30"/>
  <c r="L6139" i="30"/>
  <c r="L6140" i="30"/>
  <c r="L6141" i="30"/>
  <c r="L6142" i="30"/>
  <c r="L6143" i="30"/>
  <c r="L6144" i="30"/>
  <c r="L6145" i="30"/>
  <c r="L6146" i="30"/>
  <c r="L6147" i="30"/>
  <c r="L6148" i="30"/>
  <c r="L6149" i="30"/>
  <c r="L6150" i="30"/>
  <c r="L6151" i="30"/>
  <c r="L6152" i="30"/>
  <c r="L6153" i="30"/>
  <c r="L6154" i="30"/>
  <c r="L6155" i="30"/>
  <c r="L6156" i="30"/>
  <c r="L6157" i="30"/>
  <c r="L6158" i="30"/>
  <c r="L6159" i="30"/>
  <c r="L6160" i="30"/>
  <c r="L6161" i="30"/>
  <c r="L6162" i="30"/>
  <c r="L6163" i="30"/>
  <c r="L6164" i="30"/>
  <c r="L6165" i="30"/>
  <c r="L6166" i="30"/>
  <c r="L6167" i="30"/>
  <c r="L6168" i="30"/>
  <c r="L6169" i="30"/>
  <c r="L6170" i="30"/>
  <c r="L6171" i="30"/>
  <c r="L6172" i="30"/>
  <c r="L6173" i="30"/>
  <c r="L6174" i="30"/>
  <c r="L6175" i="30"/>
  <c r="L6176" i="30"/>
  <c r="L6177" i="30"/>
  <c r="L6178" i="30"/>
  <c r="L6179" i="30"/>
  <c r="L6180" i="30"/>
  <c r="L6181" i="30"/>
  <c r="L6182" i="30"/>
  <c r="L6183" i="30"/>
  <c r="L6184" i="30"/>
  <c r="L6185" i="30"/>
  <c r="L6186" i="30"/>
  <c r="L6187" i="30"/>
  <c r="L6188" i="30"/>
  <c r="L6189" i="30"/>
  <c r="L6190" i="30"/>
  <c r="L6191" i="30"/>
  <c r="L6192" i="30"/>
  <c r="L6193" i="30"/>
  <c r="L6194" i="30"/>
  <c r="L6195" i="30"/>
  <c r="L6196" i="30"/>
  <c r="L6197" i="30"/>
  <c r="L6198" i="30"/>
  <c r="L6199" i="30"/>
  <c r="L6200" i="30"/>
  <c r="L6201" i="30"/>
  <c r="L6202" i="30"/>
  <c r="L6203" i="30"/>
  <c r="L6204" i="30"/>
  <c r="L6205" i="30"/>
  <c r="L6206" i="30"/>
  <c r="L6207" i="30"/>
  <c r="L6208" i="30"/>
  <c r="L6209" i="30"/>
  <c r="L6210" i="30"/>
  <c r="L6211" i="30"/>
  <c r="L6212" i="30"/>
  <c r="L6213" i="30"/>
  <c r="L6214" i="30"/>
  <c r="L6215" i="30"/>
  <c r="L6216" i="30"/>
  <c r="L6217" i="30"/>
  <c r="L6218" i="30"/>
  <c r="L6219" i="30"/>
  <c r="L6220" i="30"/>
  <c r="L6221" i="30"/>
  <c r="L6222" i="30"/>
  <c r="L6223" i="30"/>
  <c r="L6224" i="30"/>
  <c r="L6225" i="30"/>
  <c r="L6226" i="30"/>
  <c r="L6227" i="30"/>
  <c r="L6228" i="30"/>
  <c r="L6229" i="30"/>
  <c r="L6230" i="30"/>
  <c r="L6231" i="30"/>
  <c r="L6232" i="30"/>
  <c r="L6233" i="30"/>
  <c r="L6234" i="30"/>
  <c r="L6235" i="30"/>
  <c r="L6236" i="30"/>
  <c r="L6237" i="30"/>
  <c r="L6238" i="30"/>
  <c r="L6239" i="30"/>
  <c r="L6240" i="30"/>
  <c r="L6241" i="30"/>
  <c r="L6242" i="30"/>
  <c r="L6243" i="30"/>
  <c r="L6244" i="30"/>
  <c r="L6245" i="30"/>
  <c r="L6246" i="30"/>
  <c r="L6247" i="30"/>
  <c r="L6248" i="30"/>
  <c r="L6249" i="30"/>
  <c r="L6250" i="30"/>
  <c r="L6251" i="30"/>
  <c r="L6252" i="30"/>
  <c r="L6253" i="30"/>
  <c r="L6254" i="30"/>
  <c r="L6255" i="30"/>
  <c r="L6256" i="30"/>
  <c r="L6257" i="30"/>
  <c r="L6258" i="30"/>
  <c r="L6259" i="30"/>
  <c r="L6260" i="30"/>
  <c r="L6261" i="30"/>
  <c r="L6262" i="30"/>
  <c r="L6263" i="30"/>
  <c r="L6264" i="30"/>
  <c r="L6265" i="30"/>
  <c r="L6266" i="30"/>
  <c r="L6267" i="30"/>
  <c r="L6268" i="30"/>
  <c r="L6269" i="30"/>
  <c r="L6270" i="30"/>
  <c r="L6271" i="30"/>
  <c r="L6272" i="30"/>
  <c r="L6273" i="30"/>
  <c r="L6274" i="30"/>
  <c r="L6275" i="30"/>
  <c r="L6276" i="30"/>
  <c r="L6277" i="30"/>
  <c r="L6278" i="30"/>
  <c r="L6279" i="30"/>
  <c r="L6280" i="30"/>
  <c r="L6281" i="30"/>
  <c r="L6282" i="30"/>
  <c r="L6283" i="30"/>
  <c r="L6284" i="30"/>
  <c r="L6285" i="30"/>
  <c r="L6286" i="30"/>
  <c r="L6287" i="30"/>
  <c r="L6288" i="30"/>
  <c r="L6289" i="30"/>
  <c r="L6290" i="30"/>
  <c r="L6291" i="30"/>
  <c r="L6292" i="30"/>
  <c r="L6293" i="30"/>
  <c r="L6294" i="30"/>
  <c r="L6295" i="30"/>
  <c r="L6296" i="30"/>
  <c r="L6297" i="30"/>
  <c r="L6298" i="30"/>
  <c r="L6299" i="30"/>
  <c r="L6300" i="30"/>
  <c r="L6301" i="30"/>
  <c r="L6302" i="30"/>
  <c r="L6303" i="30"/>
  <c r="L6304" i="30"/>
  <c r="L6305" i="30"/>
  <c r="L6306" i="30"/>
  <c r="L6307" i="30"/>
  <c r="L6308" i="30"/>
  <c r="L6309" i="30"/>
  <c r="L6310" i="30"/>
  <c r="L6311" i="30"/>
  <c r="L6312" i="30"/>
  <c r="L6313" i="30"/>
  <c r="L6314" i="30"/>
  <c r="L6315" i="30"/>
  <c r="L6316" i="30"/>
  <c r="L6317" i="30"/>
  <c r="L6318" i="30"/>
  <c r="L6319" i="30"/>
  <c r="L6320" i="30"/>
  <c r="L6321" i="30"/>
  <c r="L6322" i="30"/>
  <c r="L6323" i="30"/>
  <c r="L6324" i="30"/>
  <c r="L6325" i="30"/>
  <c r="L6326" i="30"/>
  <c r="L6327" i="30"/>
  <c r="L6328" i="30"/>
  <c r="L6329" i="30"/>
  <c r="L6330" i="30"/>
  <c r="L6331" i="30"/>
  <c r="L6332" i="30"/>
  <c r="L6333" i="30"/>
  <c r="L6334" i="30"/>
  <c r="L6335" i="30"/>
  <c r="L6336" i="30"/>
  <c r="L6337" i="30"/>
  <c r="L6338" i="30"/>
  <c r="L6339" i="30"/>
  <c r="L6340" i="30"/>
  <c r="L6341" i="30"/>
  <c r="L6342" i="30"/>
  <c r="L6343" i="30"/>
  <c r="L6344" i="30"/>
  <c r="L6345" i="30"/>
  <c r="L6346" i="30"/>
  <c r="L6347" i="30"/>
  <c r="L6348" i="30"/>
  <c r="L6349" i="30"/>
  <c r="L6350" i="30"/>
  <c r="L6351" i="30"/>
  <c r="L6352" i="30"/>
  <c r="L6353" i="30"/>
  <c r="L6354" i="30"/>
  <c r="L6355" i="30"/>
  <c r="L6356" i="30"/>
  <c r="L6357" i="30"/>
  <c r="L6358" i="30"/>
  <c r="L6359" i="30"/>
  <c r="L6360" i="30"/>
  <c r="L6361" i="30"/>
  <c r="L6362" i="30"/>
  <c r="L6363" i="30"/>
  <c r="L6364" i="30"/>
  <c r="L6365" i="30"/>
  <c r="L6366" i="30"/>
  <c r="L6367" i="30"/>
  <c r="L6368" i="30"/>
  <c r="L6369" i="30"/>
  <c r="L6370" i="30"/>
  <c r="L6371" i="30"/>
  <c r="L6372" i="30"/>
  <c r="L6373" i="30"/>
  <c r="L6374" i="30"/>
  <c r="L6375" i="30"/>
  <c r="L6376" i="30"/>
  <c r="L6377" i="30"/>
  <c r="L6378" i="30"/>
  <c r="L6379" i="30"/>
  <c r="L6380" i="30"/>
  <c r="L6381" i="30"/>
  <c r="L6382" i="30"/>
  <c r="L6383" i="30"/>
  <c r="L6384" i="30"/>
  <c r="L6385" i="30"/>
  <c r="L6386" i="30"/>
  <c r="L6387" i="30"/>
  <c r="L6388" i="30"/>
  <c r="L6389" i="30"/>
  <c r="L6390" i="30"/>
  <c r="L6391" i="30"/>
  <c r="L6392" i="30"/>
  <c r="L6393" i="30"/>
  <c r="L6394" i="30"/>
  <c r="L6395" i="30"/>
  <c r="L6396" i="30"/>
  <c r="L6397" i="30"/>
  <c r="L6398" i="30"/>
  <c r="L6399" i="30"/>
  <c r="L6400" i="30"/>
  <c r="L6401" i="30"/>
  <c r="L6402" i="30"/>
  <c r="L6403" i="30"/>
  <c r="L6404" i="30"/>
  <c r="L6405" i="30"/>
  <c r="L6406" i="30"/>
  <c r="L6407" i="30"/>
  <c r="L6408" i="30"/>
  <c r="L6409" i="30"/>
  <c r="L6410" i="30"/>
  <c r="L6411" i="30"/>
  <c r="L6412" i="30"/>
  <c r="L6413" i="30"/>
  <c r="L6414" i="30"/>
  <c r="L6415" i="30"/>
  <c r="L6416" i="30"/>
  <c r="L6417" i="30"/>
  <c r="L6418" i="30"/>
  <c r="L6419" i="30"/>
  <c r="L6420" i="30"/>
  <c r="L6421" i="30"/>
  <c r="L6422" i="30"/>
  <c r="L6423" i="30"/>
  <c r="L6424" i="30"/>
  <c r="L6425" i="30"/>
  <c r="L6426" i="30"/>
  <c r="L6427" i="30"/>
  <c r="L6428" i="30"/>
  <c r="L6429" i="30"/>
  <c r="L6430" i="30"/>
  <c r="L6431" i="30"/>
  <c r="L6432" i="30"/>
  <c r="L6433" i="30"/>
  <c r="L6434" i="30"/>
  <c r="L6435" i="30"/>
  <c r="L6436" i="30"/>
  <c r="L6437" i="30"/>
  <c r="L6438" i="30"/>
  <c r="L6439" i="30"/>
  <c r="L6440" i="30"/>
  <c r="L6441" i="30"/>
  <c r="L6442" i="30"/>
  <c r="L6443" i="30"/>
  <c r="L6444" i="30"/>
  <c r="L6445" i="30"/>
  <c r="L6446" i="30"/>
  <c r="L6447" i="30"/>
  <c r="L6448" i="30"/>
  <c r="L6449" i="30"/>
  <c r="L6450" i="30"/>
  <c r="L6451" i="30"/>
  <c r="L6452" i="30"/>
  <c r="L6453" i="30"/>
  <c r="L6454" i="30"/>
  <c r="L6455" i="30"/>
  <c r="L6456" i="30"/>
  <c r="L6457" i="30"/>
  <c r="L6458" i="30"/>
  <c r="L6459" i="30"/>
  <c r="L6460" i="30"/>
  <c r="L6461" i="30"/>
  <c r="L6462" i="30"/>
  <c r="L6463" i="30"/>
  <c r="L6464" i="30"/>
  <c r="L6465" i="30"/>
  <c r="L6466" i="30"/>
  <c r="L6467" i="30"/>
  <c r="L6468" i="30"/>
  <c r="L6469" i="30"/>
  <c r="L6470" i="30"/>
  <c r="L6471" i="30"/>
  <c r="L6472" i="30"/>
  <c r="L6473" i="30"/>
  <c r="L6474" i="30"/>
  <c r="L6475" i="30"/>
  <c r="L6476" i="30"/>
  <c r="L6477" i="30"/>
  <c r="L6478" i="30"/>
  <c r="L6479" i="30"/>
  <c r="L6480" i="30"/>
  <c r="L6481" i="30"/>
  <c r="L6482" i="30"/>
  <c r="L6483" i="30"/>
  <c r="L6484" i="30"/>
  <c r="L6485" i="30"/>
  <c r="L6486" i="30"/>
  <c r="L6487" i="30"/>
  <c r="L6488" i="30"/>
  <c r="L6489" i="30"/>
  <c r="L6490" i="30"/>
  <c r="L6491" i="30"/>
  <c r="L6492" i="30"/>
  <c r="L6493" i="30"/>
  <c r="L6494" i="30"/>
  <c r="L6495" i="30"/>
  <c r="L6496" i="30"/>
  <c r="L6497" i="30"/>
  <c r="L6498" i="30"/>
  <c r="L6499" i="30"/>
  <c r="L6500" i="30"/>
  <c r="L6501" i="30"/>
  <c r="L6502" i="30"/>
  <c r="L6503" i="30"/>
  <c r="L6504" i="30"/>
  <c r="L6505" i="30"/>
  <c r="L6506" i="30"/>
  <c r="L6507" i="30"/>
  <c r="L6508" i="30"/>
  <c r="L6509" i="30"/>
  <c r="L6510" i="30"/>
  <c r="L6511" i="30"/>
  <c r="L6512" i="30"/>
  <c r="L6513" i="30"/>
  <c r="L6514" i="30"/>
  <c r="L6515" i="30"/>
  <c r="L6516" i="30"/>
  <c r="L6517" i="30"/>
  <c r="L6518" i="30"/>
  <c r="L6519" i="30"/>
  <c r="L6520" i="30"/>
  <c r="L6521" i="30"/>
  <c r="L6522" i="30"/>
  <c r="L6523" i="30"/>
  <c r="L6524" i="30"/>
  <c r="L6525" i="30"/>
  <c r="L6526" i="30"/>
  <c r="L6527" i="30"/>
  <c r="L6528" i="30"/>
  <c r="L6529" i="30"/>
  <c r="L6530" i="30"/>
  <c r="L6531" i="30"/>
  <c r="L6532" i="30"/>
  <c r="L6533" i="30"/>
  <c r="L6534" i="30"/>
  <c r="L6535" i="30"/>
  <c r="L6536" i="30"/>
  <c r="L6537" i="30"/>
  <c r="L6538" i="30"/>
  <c r="L6539" i="30"/>
  <c r="L6540" i="30"/>
  <c r="L6541" i="30"/>
  <c r="L6542" i="30"/>
  <c r="L6543" i="30"/>
  <c r="L6544" i="30"/>
  <c r="L6545" i="30"/>
  <c r="L6546" i="30"/>
  <c r="L6547" i="30"/>
  <c r="L6548" i="30"/>
  <c r="L6549" i="30"/>
  <c r="L6550" i="30"/>
  <c r="L6551" i="30"/>
  <c r="L6552" i="30"/>
  <c r="L6553" i="30"/>
  <c r="L6554" i="30"/>
  <c r="L6555" i="30"/>
  <c r="L6556" i="30"/>
  <c r="L6557" i="30"/>
  <c r="L6558" i="30"/>
  <c r="L6559" i="30"/>
  <c r="L6560" i="30"/>
  <c r="L6561" i="30"/>
  <c r="L6562" i="30"/>
  <c r="L6563" i="30"/>
  <c r="L6564" i="30"/>
  <c r="L6565" i="30"/>
  <c r="L6566" i="30"/>
  <c r="L6567" i="30"/>
  <c r="L6568" i="30"/>
  <c r="L6569" i="30"/>
  <c r="L6570" i="30"/>
  <c r="L6571" i="30"/>
  <c r="L6572" i="30"/>
  <c r="L6573" i="30"/>
  <c r="L6574" i="30"/>
  <c r="L6575" i="30"/>
  <c r="L6576" i="30"/>
  <c r="L6577" i="30"/>
  <c r="L6578" i="30"/>
  <c r="L6579" i="30"/>
  <c r="L6580" i="30"/>
  <c r="L6581" i="30"/>
  <c r="L6582" i="30"/>
  <c r="L6583" i="30"/>
  <c r="L6584" i="30"/>
  <c r="L6585" i="30"/>
  <c r="L6586" i="30"/>
  <c r="L6587" i="30"/>
  <c r="L6588" i="30"/>
  <c r="L6589" i="30"/>
  <c r="L6590" i="30"/>
  <c r="L6591" i="30"/>
  <c r="L6592" i="30"/>
  <c r="L6593" i="30"/>
  <c r="L6594" i="30"/>
  <c r="L6595" i="30"/>
  <c r="L6596" i="30"/>
  <c r="L6597" i="30"/>
  <c r="L6598" i="30"/>
  <c r="L6599" i="30"/>
  <c r="L6600" i="30"/>
  <c r="L6601" i="30"/>
  <c r="L6602" i="30"/>
  <c r="L6603" i="30"/>
  <c r="L6604" i="30"/>
  <c r="L6605" i="30"/>
  <c r="L6606" i="30"/>
  <c r="L6607" i="30"/>
  <c r="L6608" i="30"/>
  <c r="L6609" i="30"/>
  <c r="L6610" i="30"/>
  <c r="L6611" i="30"/>
  <c r="L6612" i="30"/>
  <c r="L6613" i="30"/>
  <c r="L6614" i="30"/>
  <c r="L6615" i="30"/>
  <c r="L6616" i="30"/>
  <c r="L6617" i="30"/>
  <c r="L6618" i="30"/>
  <c r="L6619" i="30"/>
  <c r="L6620" i="30"/>
  <c r="L6621" i="30"/>
  <c r="L6622" i="30"/>
  <c r="L6623" i="30"/>
  <c r="L6624" i="30"/>
  <c r="L6625" i="30"/>
  <c r="L6626" i="30"/>
  <c r="L6627" i="30"/>
  <c r="L6628" i="30"/>
  <c r="L6629" i="30"/>
  <c r="L6630" i="30"/>
  <c r="L6631" i="30"/>
  <c r="L6632" i="30"/>
  <c r="L6633" i="30"/>
  <c r="L6634" i="30"/>
  <c r="L6635" i="30"/>
  <c r="L6636" i="30"/>
  <c r="L6637" i="30"/>
  <c r="L6638" i="30"/>
  <c r="L6639" i="30"/>
  <c r="L6640" i="30"/>
  <c r="L6641" i="30"/>
  <c r="L6642" i="30"/>
  <c r="L6643" i="30"/>
  <c r="L6644" i="30"/>
  <c r="L6645" i="30"/>
  <c r="L6646" i="30"/>
  <c r="L6647" i="30"/>
  <c r="L6648" i="30"/>
  <c r="L6649" i="30"/>
  <c r="L6650" i="30"/>
  <c r="L6651" i="30"/>
  <c r="L6652" i="30"/>
  <c r="L6653" i="30"/>
  <c r="L6654" i="30"/>
  <c r="L6655" i="30"/>
  <c r="L6656" i="30"/>
  <c r="L6657" i="30"/>
  <c r="L6658" i="30"/>
  <c r="L6659" i="30"/>
  <c r="L6660" i="30"/>
  <c r="L6661" i="30"/>
  <c r="L6662" i="30"/>
  <c r="L6663" i="30"/>
  <c r="L6664" i="30"/>
  <c r="L6665" i="30"/>
  <c r="L6666" i="30"/>
  <c r="L6667" i="30"/>
  <c r="L6668" i="30"/>
  <c r="L6669" i="30"/>
  <c r="L6670" i="30"/>
  <c r="L6671" i="30"/>
  <c r="L6672" i="30"/>
  <c r="L6673" i="30"/>
  <c r="L6674" i="30"/>
  <c r="L6675" i="30"/>
  <c r="L6676" i="30"/>
  <c r="L6677" i="30"/>
  <c r="L6678" i="30"/>
  <c r="L6679" i="30"/>
  <c r="L6680" i="30"/>
  <c r="L6681" i="30"/>
  <c r="L6682" i="30"/>
  <c r="L6683" i="30"/>
  <c r="L6684" i="30"/>
  <c r="L6685" i="30"/>
  <c r="L6686" i="30"/>
  <c r="L6687" i="30"/>
  <c r="L6688" i="30"/>
  <c r="L6689" i="30"/>
  <c r="L6690" i="30"/>
  <c r="L6691" i="30"/>
  <c r="L6692" i="30"/>
  <c r="L6693" i="30"/>
  <c r="L6694" i="30"/>
  <c r="L6695" i="30"/>
  <c r="L6696" i="30"/>
  <c r="L6697" i="30"/>
  <c r="L6698" i="30"/>
  <c r="L6699" i="30"/>
  <c r="L6700" i="30"/>
  <c r="L6701" i="30"/>
  <c r="L6702" i="30"/>
  <c r="L6703" i="30"/>
  <c r="L6704" i="30"/>
  <c r="L6705" i="30"/>
  <c r="L6706" i="30"/>
  <c r="L6707" i="30"/>
  <c r="L6708" i="30"/>
  <c r="L6709" i="30"/>
  <c r="L6710" i="30"/>
  <c r="L6711" i="30"/>
  <c r="L6712" i="30"/>
  <c r="L6713" i="30"/>
  <c r="L6714" i="30"/>
  <c r="L6715" i="30"/>
  <c r="L6716" i="30"/>
  <c r="L6717" i="30"/>
  <c r="L6718" i="30"/>
  <c r="L6719" i="30"/>
  <c r="L6720" i="30"/>
  <c r="L6721" i="30"/>
  <c r="L6722" i="30"/>
  <c r="L6723" i="30"/>
  <c r="L6724" i="30"/>
  <c r="L6725" i="30"/>
  <c r="L6726" i="30"/>
  <c r="L6727" i="30"/>
  <c r="L6728" i="30"/>
  <c r="L6729" i="30"/>
  <c r="L6730" i="30"/>
  <c r="L6731" i="30"/>
  <c r="L6732" i="30"/>
  <c r="L6733" i="30"/>
  <c r="L6734" i="30"/>
  <c r="L6735" i="30"/>
  <c r="L6736" i="30"/>
  <c r="L6737" i="30"/>
  <c r="L6738" i="30"/>
  <c r="L6739" i="30"/>
  <c r="L6740" i="30"/>
  <c r="L6741" i="30"/>
  <c r="L6742" i="30"/>
  <c r="L6743" i="30"/>
  <c r="L6744" i="30"/>
  <c r="L6745" i="30"/>
  <c r="L6746" i="30"/>
  <c r="L6747" i="30"/>
  <c r="L6748" i="30"/>
  <c r="L6749" i="30"/>
  <c r="L6750" i="30"/>
  <c r="L6751" i="30"/>
  <c r="L6752" i="30"/>
  <c r="L6753" i="30"/>
  <c r="L6754" i="30"/>
  <c r="L6755" i="30"/>
  <c r="L6756" i="30"/>
  <c r="L6757" i="30"/>
  <c r="L6758" i="30"/>
  <c r="L6759" i="30"/>
  <c r="L6760" i="30"/>
  <c r="L6761" i="30"/>
  <c r="L6762" i="30"/>
  <c r="L6763" i="30"/>
  <c r="L6764" i="30"/>
  <c r="L6765" i="30"/>
  <c r="L6766" i="30"/>
  <c r="L6767" i="30"/>
  <c r="L6768" i="30"/>
  <c r="L6769" i="30"/>
  <c r="L6770" i="30"/>
  <c r="L6771" i="30"/>
  <c r="L6772" i="30"/>
  <c r="L6773" i="30"/>
  <c r="L6774" i="30"/>
  <c r="L6775" i="30"/>
  <c r="L6776" i="30"/>
  <c r="L6777" i="30"/>
  <c r="L6778" i="30"/>
  <c r="L6779" i="30"/>
  <c r="L6780" i="30"/>
  <c r="L6781" i="30"/>
  <c r="L6782" i="30"/>
  <c r="L6783" i="30"/>
  <c r="L6784" i="30"/>
  <c r="L6785" i="30"/>
  <c r="L6786" i="30"/>
  <c r="L6787" i="30"/>
  <c r="L6788" i="30"/>
  <c r="L6789" i="30"/>
  <c r="L6790" i="30"/>
  <c r="L6791" i="30"/>
  <c r="L6792" i="30"/>
  <c r="L6793" i="30"/>
  <c r="L6794" i="30"/>
  <c r="L6795" i="30"/>
  <c r="L6796" i="30"/>
  <c r="L6797" i="30"/>
  <c r="L6798" i="30"/>
  <c r="L6799" i="30"/>
  <c r="L6800" i="30"/>
  <c r="L6801" i="30"/>
  <c r="L6802" i="30"/>
  <c r="L6803" i="30"/>
  <c r="L6804" i="30"/>
  <c r="L6805" i="30"/>
  <c r="L6806" i="30"/>
  <c r="L6807" i="30"/>
  <c r="L6808" i="30"/>
  <c r="L6809" i="30"/>
  <c r="L6810" i="30"/>
  <c r="L6811" i="30"/>
  <c r="L6812" i="30"/>
  <c r="L6813" i="30"/>
  <c r="L6814" i="30"/>
  <c r="L6815" i="30"/>
  <c r="L6816" i="30"/>
  <c r="L6817" i="30"/>
  <c r="L6818" i="30"/>
  <c r="L6819" i="30"/>
  <c r="L6820" i="30"/>
  <c r="L6821" i="30"/>
  <c r="L6822" i="30"/>
  <c r="L6823" i="30"/>
  <c r="L6824" i="30"/>
  <c r="L6825" i="30"/>
  <c r="L6826" i="30"/>
  <c r="L6827" i="30"/>
  <c r="L6828" i="30"/>
  <c r="L6829" i="30"/>
  <c r="L6830" i="30"/>
  <c r="L6831" i="30"/>
  <c r="L6832" i="30"/>
  <c r="L6833" i="30"/>
  <c r="L6834" i="30"/>
  <c r="L6835" i="30"/>
  <c r="L6836" i="30"/>
  <c r="L6837" i="30"/>
  <c r="L6838" i="30"/>
  <c r="L6839" i="30"/>
  <c r="L6840" i="30"/>
  <c r="L6841" i="30"/>
  <c r="L6842" i="30"/>
  <c r="L6843" i="30"/>
  <c r="L6844" i="30"/>
  <c r="L6845" i="30"/>
  <c r="L6846" i="30"/>
  <c r="L6847" i="30"/>
  <c r="L6848" i="30"/>
  <c r="L6849" i="30"/>
  <c r="L6850" i="30"/>
  <c r="L6851" i="30"/>
  <c r="L6852" i="30"/>
  <c r="L6853" i="30"/>
  <c r="L6854" i="30"/>
  <c r="L6855" i="30"/>
  <c r="L6856" i="30"/>
  <c r="L6857" i="30"/>
  <c r="L6858" i="30"/>
  <c r="L6859" i="30"/>
  <c r="L6860" i="30"/>
  <c r="L6861" i="30"/>
  <c r="L6862" i="30"/>
  <c r="L6863" i="30"/>
  <c r="L6864" i="30"/>
  <c r="L6865" i="30"/>
  <c r="L6866" i="30"/>
  <c r="L6867" i="30"/>
  <c r="L6868" i="30"/>
  <c r="L6869" i="30"/>
  <c r="L6870" i="30"/>
  <c r="L6871" i="30"/>
  <c r="L6872" i="30"/>
  <c r="L6873" i="30"/>
  <c r="L6874" i="30"/>
  <c r="L6875" i="30"/>
  <c r="L6876" i="30"/>
  <c r="L6877" i="30"/>
  <c r="L6878" i="30"/>
  <c r="L6879" i="30"/>
  <c r="L6880" i="30"/>
  <c r="L6881" i="30"/>
  <c r="L6882" i="30"/>
  <c r="L6883" i="30"/>
  <c r="L6884" i="30"/>
  <c r="L6885" i="30"/>
  <c r="L6886" i="30"/>
  <c r="L6887" i="30"/>
  <c r="L6888" i="30"/>
  <c r="L6889" i="30"/>
  <c r="L6890" i="30"/>
  <c r="L6891" i="30"/>
  <c r="L6892" i="30"/>
  <c r="L6893" i="30"/>
  <c r="L6894" i="30"/>
  <c r="L6895" i="30"/>
  <c r="L6896" i="30"/>
  <c r="L6897" i="30"/>
  <c r="L6898" i="30"/>
  <c r="L6899" i="30"/>
  <c r="L6900" i="30"/>
  <c r="L6901" i="30"/>
  <c r="L6902" i="30"/>
  <c r="L6903" i="30"/>
  <c r="L6904" i="30"/>
  <c r="L6905" i="30"/>
  <c r="L6906" i="30"/>
  <c r="L6907" i="30"/>
  <c r="L6908" i="30"/>
  <c r="L6909" i="30"/>
  <c r="L6910" i="30"/>
  <c r="L6911" i="30"/>
  <c r="L6912" i="30"/>
  <c r="L6913" i="30"/>
  <c r="L6914" i="30"/>
  <c r="L6915" i="30"/>
  <c r="L6916" i="30"/>
  <c r="L6917" i="30"/>
  <c r="L6918" i="30"/>
  <c r="L6919" i="30"/>
  <c r="L6920" i="30"/>
  <c r="L6921" i="30"/>
  <c r="L6922" i="30"/>
  <c r="L6923" i="30"/>
  <c r="L6924" i="30"/>
  <c r="L6925" i="30"/>
  <c r="L6926" i="30"/>
  <c r="L6927" i="30"/>
  <c r="L6928" i="30"/>
  <c r="L6929" i="30"/>
  <c r="L6930" i="30"/>
  <c r="L6931" i="30"/>
  <c r="L6932" i="30"/>
  <c r="L6933" i="30"/>
  <c r="L6934" i="30"/>
  <c r="L6935" i="30"/>
  <c r="L6936" i="30"/>
  <c r="L6937" i="30"/>
  <c r="L6938" i="30"/>
  <c r="L6939" i="30"/>
  <c r="L6940" i="30"/>
  <c r="L6941" i="30"/>
  <c r="L6942" i="30"/>
  <c r="L6943" i="30"/>
  <c r="L6944" i="30"/>
  <c r="L6945" i="30"/>
  <c r="L6946" i="30"/>
  <c r="L6947" i="30"/>
  <c r="L6948" i="30"/>
  <c r="L6949" i="30"/>
  <c r="L6950" i="30"/>
  <c r="L6951" i="30"/>
  <c r="L6952" i="30"/>
  <c r="L6953" i="30"/>
  <c r="L6954" i="30"/>
  <c r="L6955" i="30"/>
  <c r="L6956" i="30"/>
  <c r="L6957" i="30"/>
  <c r="L6958" i="30"/>
  <c r="L6959" i="30"/>
  <c r="L6960" i="30"/>
  <c r="L6961" i="30"/>
  <c r="L6962" i="30"/>
  <c r="L6963" i="30"/>
  <c r="L6964" i="30"/>
  <c r="L6965" i="30"/>
  <c r="L6966" i="30"/>
  <c r="L6967" i="30"/>
  <c r="L6968" i="30"/>
  <c r="L6969" i="30"/>
  <c r="L6970" i="30"/>
  <c r="L6971" i="30"/>
  <c r="L6972" i="30"/>
  <c r="L6973" i="30"/>
  <c r="L6974" i="30"/>
  <c r="L6975" i="30"/>
  <c r="L6976" i="30"/>
  <c r="L6977" i="30"/>
  <c r="L6978" i="30"/>
  <c r="L6979" i="30"/>
  <c r="L6980" i="30"/>
  <c r="L6981" i="30"/>
  <c r="L6982" i="30"/>
  <c r="L6983" i="30"/>
  <c r="L6984" i="30"/>
  <c r="L6985" i="30"/>
  <c r="L6986" i="30"/>
  <c r="L6987" i="30"/>
  <c r="L6988" i="30"/>
  <c r="L6989" i="30"/>
  <c r="L6990" i="30"/>
  <c r="L6991" i="30"/>
  <c r="L6992" i="30"/>
  <c r="L6993" i="30"/>
  <c r="L6994" i="30"/>
  <c r="L6995" i="30"/>
  <c r="L6996" i="30"/>
  <c r="L6997" i="30"/>
  <c r="L6998" i="30"/>
  <c r="L6999" i="30"/>
  <c r="L7000" i="30"/>
  <c r="L7001" i="30"/>
  <c r="L7002" i="30"/>
  <c r="L7003" i="30"/>
  <c r="L7004" i="30"/>
  <c r="L7005" i="30"/>
  <c r="L7006" i="30"/>
  <c r="L7007" i="30"/>
  <c r="L7008" i="30"/>
  <c r="L7009" i="30"/>
  <c r="L7010" i="30"/>
  <c r="L7011" i="30"/>
  <c r="L7012" i="30"/>
  <c r="L7013" i="30"/>
  <c r="L7014" i="30"/>
  <c r="L7015" i="30"/>
  <c r="L7016" i="30"/>
  <c r="L7017" i="30"/>
  <c r="L7018" i="30"/>
  <c r="L7019" i="30"/>
  <c r="L7020" i="30"/>
  <c r="L7021" i="30"/>
  <c r="L7022" i="30"/>
  <c r="L7023" i="30"/>
  <c r="L7024" i="30"/>
  <c r="L7025" i="30"/>
  <c r="L7026" i="30"/>
  <c r="L7027" i="30"/>
  <c r="L7028" i="30"/>
  <c r="L7029" i="30"/>
  <c r="L7030" i="30"/>
  <c r="L7031" i="30"/>
  <c r="L7032" i="30"/>
  <c r="L7033" i="30"/>
  <c r="L7034" i="30"/>
  <c r="L7035" i="30"/>
  <c r="L7036" i="30"/>
  <c r="L7037" i="30"/>
  <c r="L7038" i="30"/>
  <c r="L7039" i="30"/>
  <c r="L7040" i="30"/>
  <c r="L7041" i="30"/>
  <c r="L7042" i="30"/>
  <c r="L7043" i="30"/>
  <c r="L7044" i="30"/>
  <c r="L7045" i="30"/>
  <c r="L7046" i="30"/>
  <c r="L7047" i="30"/>
  <c r="L7048" i="30"/>
  <c r="L7049" i="30"/>
  <c r="L7050" i="30"/>
  <c r="L7051" i="30"/>
  <c r="L7052" i="30"/>
  <c r="L7053" i="30"/>
  <c r="L7054" i="30"/>
  <c r="L7055" i="30"/>
  <c r="L7056" i="30"/>
  <c r="L7057" i="30"/>
  <c r="L7058" i="30"/>
  <c r="L7059" i="30"/>
  <c r="L7060" i="30"/>
  <c r="L7061" i="30"/>
  <c r="L7062" i="30"/>
  <c r="L7063" i="30"/>
  <c r="L7064" i="30"/>
  <c r="L7065" i="30"/>
  <c r="L7066" i="30"/>
  <c r="L7067" i="30"/>
  <c r="L7068" i="30"/>
  <c r="L7069" i="30"/>
  <c r="L7070" i="30"/>
  <c r="L7071" i="30"/>
  <c r="L7072" i="30"/>
  <c r="L7073" i="30"/>
  <c r="L7074" i="30"/>
  <c r="L7075" i="30"/>
  <c r="L7076" i="30"/>
  <c r="L7077" i="30"/>
  <c r="L7078" i="30"/>
  <c r="L7079" i="30"/>
  <c r="L7080" i="30"/>
  <c r="L7081" i="30"/>
  <c r="L7082" i="30"/>
  <c r="L7083" i="30"/>
  <c r="L7084" i="30"/>
  <c r="L7085" i="30"/>
  <c r="L7086" i="30"/>
  <c r="L7087" i="30"/>
  <c r="L7088" i="30"/>
  <c r="L7089" i="30"/>
  <c r="L7090" i="30"/>
  <c r="L7091" i="30"/>
  <c r="L7092" i="30"/>
  <c r="L7093" i="30"/>
  <c r="L7094" i="30"/>
  <c r="L7095" i="30"/>
  <c r="L7096" i="30"/>
  <c r="L7097" i="30"/>
  <c r="L7098" i="30"/>
  <c r="L7099" i="30"/>
  <c r="L7100" i="30"/>
  <c r="L7101" i="30"/>
  <c r="L7102" i="30"/>
  <c r="L7103" i="30"/>
  <c r="L7104" i="30"/>
  <c r="L7105" i="30"/>
  <c r="L7106" i="30"/>
  <c r="L7107" i="30"/>
  <c r="L7108" i="30"/>
  <c r="L7109" i="30"/>
  <c r="L7110" i="30"/>
  <c r="L7111" i="30"/>
  <c r="L7112" i="30"/>
  <c r="L7113" i="30"/>
  <c r="L7114" i="30"/>
  <c r="L7115" i="30"/>
  <c r="L7116" i="30"/>
  <c r="L7117" i="30"/>
  <c r="L7118" i="30"/>
  <c r="L7119" i="30"/>
  <c r="L7120" i="30"/>
  <c r="L7121" i="30"/>
  <c r="L7122" i="30"/>
  <c r="L7123" i="30"/>
  <c r="L7124" i="30"/>
  <c r="L7125" i="30"/>
  <c r="L7126" i="30"/>
  <c r="L7127" i="30"/>
  <c r="L7128" i="30"/>
  <c r="L7129" i="30"/>
  <c r="L7130" i="30"/>
  <c r="L7131" i="30"/>
  <c r="L7132" i="30"/>
  <c r="L7133" i="30"/>
  <c r="L7134" i="30"/>
  <c r="L7135" i="30"/>
  <c r="L7136" i="30"/>
  <c r="L7137" i="30"/>
  <c r="L7138" i="30"/>
  <c r="L7139" i="30"/>
  <c r="L7140" i="30"/>
  <c r="L7141" i="30"/>
  <c r="L7142" i="30"/>
  <c r="L7143" i="30"/>
  <c r="L7144" i="30"/>
  <c r="L7145" i="30"/>
  <c r="L7146" i="30"/>
  <c r="L7147" i="30"/>
  <c r="L7148" i="30"/>
  <c r="L7149" i="30"/>
  <c r="L7150" i="30"/>
  <c r="L7151" i="30"/>
  <c r="L7152" i="30"/>
  <c r="L7153" i="30"/>
  <c r="L7154" i="30"/>
  <c r="L7155" i="30"/>
  <c r="L7156" i="30"/>
  <c r="L7157" i="30"/>
  <c r="L7158" i="30"/>
  <c r="L7159" i="30"/>
  <c r="L7160" i="30"/>
  <c r="L7161" i="30"/>
  <c r="L7162" i="30"/>
  <c r="L7163" i="30"/>
  <c r="L7164" i="30"/>
  <c r="L7165" i="30"/>
  <c r="L7166" i="30"/>
  <c r="L7167" i="30"/>
  <c r="L7168" i="30"/>
  <c r="L7169" i="30"/>
  <c r="L7170" i="30"/>
  <c r="L7171" i="30"/>
  <c r="L7172" i="30"/>
  <c r="L7173" i="30"/>
  <c r="L7174" i="30"/>
  <c r="L7175" i="30"/>
  <c r="L7176" i="30"/>
  <c r="L7177" i="30"/>
  <c r="L7178" i="30"/>
  <c r="L7179" i="30"/>
  <c r="L7180" i="30"/>
  <c r="L7181" i="30"/>
  <c r="L7182" i="30"/>
  <c r="L7183" i="30"/>
  <c r="L7184" i="30"/>
  <c r="L7185" i="30"/>
  <c r="L7186" i="30"/>
  <c r="L7187" i="30"/>
  <c r="L7188" i="30"/>
  <c r="L7189" i="30"/>
  <c r="L7190" i="30"/>
  <c r="L7191" i="30"/>
  <c r="L7192" i="30"/>
  <c r="L7193" i="30"/>
  <c r="L7194" i="30"/>
  <c r="L7195" i="30"/>
  <c r="L7196" i="30"/>
  <c r="L7197" i="30"/>
  <c r="L7198" i="30"/>
  <c r="L7199" i="30"/>
  <c r="L7200" i="30"/>
  <c r="L7201" i="30"/>
  <c r="L7202" i="30"/>
  <c r="L7203" i="30"/>
  <c r="L7204" i="30"/>
  <c r="L7205" i="30"/>
  <c r="L7206" i="30"/>
  <c r="L7207" i="30"/>
  <c r="L7208" i="30"/>
  <c r="L7209" i="30"/>
  <c r="L7210" i="30"/>
  <c r="L7211" i="30"/>
  <c r="L7212" i="30"/>
  <c r="L7213" i="30"/>
  <c r="L7214" i="30"/>
  <c r="L7215" i="30"/>
  <c r="L7216" i="30"/>
  <c r="L7217" i="30"/>
  <c r="L7218" i="30"/>
  <c r="L7219" i="30"/>
  <c r="L7220" i="30"/>
  <c r="L7221" i="30"/>
  <c r="L7222" i="30"/>
  <c r="L7223" i="30"/>
  <c r="L7224" i="30"/>
  <c r="L7225" i="30"/>
  <c r="L7226" i="30"/>
  <c r="L7227" i="30"/>
  <c r="L7228" i="30"/>
  <c r="L7229" i="30"/>
  <c r="L7230" i="30"/>
  <c r="L7231" i="30"/>
  <c r="L7232" i="30"/>
  <c r="L7233" i="30"/>
  <c r="L7234" i="30"/>
  <c r="L7235" i="30"/>
  <c r="L7236" i="30"/>
  <c r="L7237" i="30"/>
  <c r="L7238" i="30"/>
  <c r="L7239" i="30"/>
  <c r="L7240" i="30"/>
  <c r="L7241" i="30"/>
  <c r="L7242" i="30"/>
  <c r="L7243" i="30"/>
  <c r="L7244" i="30"/>
  <c r="L7245" i="30"/>
  <c r="L7246" i="30"/>
  <c r="L7247" i="30"/>
  <c r="L7248" i="30"/>
  <c r="L7249" i="30"/>
  <c r="L7250" i="30"/>
  <c r="L7251" i="30"/>
  <c r="L7252" i="30"/>
  <c r="L7253" i="30"/>
  <c r="L7254" i="30"/>
  <c r="L7255" i="30"/>
  <c r="L7256" i="30"/>
  <c r="L7257" i="30"/>
  <c r="L7258" i="30"/>
  <c r="L7259" i="30"/>
  <c r="L7260" i="30"/>
  <c r="L7261" i="30"/>
  <c r="L7262" i="30"/>
  <c r="L7263" i="30"/>
  <c r="L7264" i="30"/>
  <c r="L7265" i="30"/>
  <c r="L7266" i="30"/>
  <c r="L7267" i="30"/>
  <c r="L7268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236" i="30"/>
  <c r="M237" i="30"/>
  <c r="M238" i="30"/>
  <c r="M239" i="30"/>
  <c r="M240" i="30"/>
  <c r="M241" i="30"/>
  <c r="M242" i="30"/>
  <c r="M243" i="30"/>
  <c r="M244" i="30"/>
  <c r="M245" i="30"/>
  <c r="M246" i="30"/>
  <c r="M247" i="30"/>
  <c r="M248" i="30"/>
  <c r="M249" i="30"/>
  <c r="M250" i="30"/>
  <c r="M251" i="30"/>
  <c r="M252" i="30"/>
  <c r="M253" i="30"/>
  <c r="M254" i="30"/>
  <c r="M255" i="30"/>
  <c r="M256" i="30"/>
  <c r="M257" i="30"/>
  <c r="M258" i="30"/>
  <c r="M259" i="30"/>
  <c r="M260" i="30"/>
  <c r="M261" i="30"/>
  <c r="M262" i="30"/>
  <c r="M263" i="30"/>
  <c r="M264" i="30"/>
  <c r="M265" i="30"/>
  <c r="M266" i="30"/>
  <c r="M267" i="30"/>
  <c r="M268" i="30"/>
  <c r="M269" i="30"/>
  <c r="M270" i="30"/>
  <c r="M271" i="30"/>
  <c r="M272" i="30"/>
  <c r="M273" i="30"/>
  <c r="M274" i="30"/>
  <c r="M275" i="30"/>
  <c r="M276" i="30"/>
  <c r="M277" i="30"/>
  <c r="M278" i="30"/>
  <c r="M279" i="30"/>
  <c r="M280" i="30"/>
  <c r="M281" i="30"/>
  <c r="M282" i="30"/>
  <c r="M283" i="30"/>
  <c r="M284" i="30"/>
  <c r="M285" i="30"/>
  <c r="M286" i="30"/>
  <c r="M287" i="30"/>
  <c r="M288" i="30"/>
  <c r="M289" i="30"/>
  <c r="M290" i="30"/>
  <c r="M291" i="30"/>
  <c r="M292" i="30"/>
  <c r="M293" i="30"/>
  <c r="M294" i="30"/>
  <c r="M295" i="30"/>
  <c r="M296" i="30"/>
  <c r="M297" i="30"/>
  <c r="M298" i="30"/>
  <c r="M299" i="30"/>
  <c r="M300" i="30"/>
  <c r="M301" i="30"/>
  <c r="M302" i="30"/>
  <c r="M303" i="30"/>
  <c r="M304" i="30"/>
  <c r="M305" i="30"/>
  <c r="M306" i="30"/>
  <c r="M307" i="30"/>
  <c r="M308" i="30"/>
  <c r="M309" i="30"/>
  <c r="M310" i="30"/>
  <c r="M311" i="30"/>
  <c r="M312" i="30"/>
  <c r="M313" i="30"/>
  <c r="M314" i="30"/>
  <c r="M315" i="30"/>
  <c r="M316" i="30"/>
  <c r="M317" i="30"/>
  <c r="M318" i="30"/>
  <c r="M319" i="30"/>
  <c r="M320" i="30"/>
  <c r="M321" i="30"/>
  <c r="M322" i="30"/>
  <c r="M323" i="30"/>
  <c r="M324" i="30"/>
  <c r="M325" i="30"/>
  <c r="M326" i="30"/>
  <c r="M327" i="30"/>
  <c r="M328" i="30"/>
  <c r="M329" i="30"/>
  <c r="M330" i="30"/>
  <c r="M331" i="30"/>
  <c r="M332" i="30"/>
  <c r="M333" i="30"/>
  <c r="M334" i="30"/>
  <c r="M335" i="30"/>
  <c r="M336" i="30"/>
  <c r="M337" i="30"/>
  <c r="M338" i="30"/>
  <c r="M339" i="30"/>
  <c r="M340" i="30"/>
  <c r="M341" i="30"/>
  <c r="M342" i="30"/>
  <c r="M343" i="30"/>
  <c r="M344" i="30"/>
  <c r="M345" i="30"/>
  <c r="M346" i="30"/>
  <c r="M347" i="30"/>
  <c r="M348" i="30"/>
  <c r="M349" i="30"/>
  <c r="M350" i="30"/>
  <c r="M351" i="30"/>
  <c r="M352" i="30"/>
  <c r="M353" i="30"/>
  <c r="M354" i="30"/>
  <c r="M355" i="30"/>
  <c r="M356" i="30"/>
  <c r="M357" i="30"/>
  <c r="M358" i="30"/>
  <c r="M359" i="30"/>
  <c r="M360" i="30"/>
  <c r="M361" i="30"/>
  <c r="M362" i="30"/>
  <c r="M363" i="30"/>
  <c r="M364" i="30"/>
  <c r="M365" i="30"/>
  <c r="M366" i="30"/>
  <c r="M367" i="30"/>
  <c r="M368" i="30"/>
  <c r="M369" i="30"/>
  <c r="M370" i="30"/>
  <c r="M371" i="30"/>
  <c r="M372" i="30"/>
  <c r="M373" i="30"/>
  <c r="M374" i="30"/>
  <c r="M375" i="30"/>
  <c r="M376" i="30"/>
  <c r="M377" i="30"/>
  <c r="M378" i="30"/>
  <c r="M379" i="30"/>
  <c r="M380" i="30"/>
  <c r="M381" i="30"/>
  <c r="M382" i="30"/>
  <c r="M383" i="30"/>
  <c r="M384" i="30"/>
  <c r="M385" i="30"/>
  <c r="M386" i="30"/>
  <c r="M387" i="30"/>
  <c r="M388" i="30"/>
  <c r="M389" i="30"/>
  <c r="M390" i="30"/>
  <c r="M391" i="30"/>
  <c r="M392" i="30"/>
  <c r="M393" i="30"/>
  <c r="M394" i="30"/>
  <c r="M395" i="30"/>
  <c r="M396" i="30"/>
  <c r="M397" i="30"/>
  <c r="M398" i="30"/>
  <c r="M399" i="30"/>
  <c r="M400" i="30"/>
  <c r="M401" i="30"/>
  <c r="M402" i="30"/>
  <c r="M403" i="30"/>
  <c r="M404" i="30"/>
  <c r="M405" i="30"/>
  <c r="M406" i="30"/>
  <c r="M407" i="30"/>
  <c r="M408" i="30"/>
  <c r="M409" i="30"/>
  <c r="M410" i="30"/>
  <c r="M411" i="30"/>
  <c r="M412" i="30"/>
  <c r="M413" i="30"/>
  <c r="M414" i="30"/>
  <c r="M415" i="30"/>
  <c r="M416" i="30"/>
  <c r="M417" i="30"/>
  <c r="M418" i="30"/>
  <c r="M419" i="30"/>
  <c r="M420" i="30"/>
  <c r="M421" i="30"/>
  <c r="M422" i="30"/>
  <c r="M423" i="30"/>
  <c r="M424" i="30"/>
  <c r="M425" i="30"/>
  <c r="M426" i="30"/>
  <c r="M427" i="30"/>
  <c r="M428" i="30"/>
  <c r="M429" i="30"/>
  <c r="M430" i="30"/>
  <c r="M431" i="30"/>
  <c r="M432" i="30"/>
  <c r="M433" i="30"/>
  <c r="M434" i="30"/>
  <c r="M435" i="30"/>
  <c r="M436" i="30"/>
  <c r="M437" i="30"/>
  <c r="M438" i="30"/>
  <c r="M439" i="30"/>
  <c r="M440" i="30"/>
  <c r="M441" i="30"/>
  <c r="M442" i="30"/>
  <c r="M443" i="30"/>
  <c r="M444" i="30"/>
  <c r="M445" i="30"/>
  <c r="M446" i="30"/>
  <c r="M447" i="30"/>
  <c r="M448" i="30"/>
  <c r="M449" i="30"/>
  <c r="M450" i="30"/>
  <c r="M451" i="30"/>
  <c r="M452" i="30"/>
  <c r="M453" i="30"/>
  <c r="M454" i="30"/>
  <c r="M455" i="30"/>
  <c r="M456" i="30"/>
  <c r="M457" i="30"/>
  <c r="M458" i="30"/>
  <c r="M459" i="30"/>
  <c r="M460" i="30"/>
  <c r="M461" i="30"/>
  <c r="M462" i="30"/>
  <c r="M463" i="30"/>
  <c r="M464" i="30"/>
  <c r="M465" i="30"/>
  <c r="M466" i="30"/>
  <c r="M467" i="30"/>
  <c r="M468" i="30"/>
  <c r="M469" i="30"/>
  <c r="M470" i="30"/>
  <c r="M471" i="30"/>
  <c r="M472" i="30"/>
  <c r="M473" i="30"/>
  <c r="M474" i="30"/>
  <c r="M475" i="30"/>
  <c r="M476" i="30"/>
  <c r="M477" i="30"/>
  <c r="M478" i="30"/>
  <c r="M479" i="30"/>
  <c r="M480" i="30"/>
  <c r="M481" i="30"/>
  <c r="M482" i="30"/>
  <c r="M483" i="30"/>
  <c r="M484" i="30"/>
  <c r="M485" i="30"/>
  <c r="M486" i="30"/>
  <c r="M487" i="30"/>
  <c r="M488" i="30"/>
  <c r="M489" i="30"/>
  <c r="M490" i="30"/>
  <c r="M491" i="30"/>
  <c r="M492" i="30"/>
  <c r="M493" i="30"/>
  <c r="M494" i="30"/>
  <c r="M495" i="30"/>
  <c r="M496" i="30"/>
  <c r="M497" i="30"/>
  <c r="M498" i="30"/>
  <c r="M499" i="30"/>
  <c r="M500" i="30"/>
  <c r="M501" i="30"/>
  <c r="M502" i="30"/>
  <c r="M503" i="30"/>
  <c r="M504" i="30"/>
  <c r="M505" i="30"/>
  <c r="M506" i="30"/>
  <c r="M507" i="30"/>
  <c r="M508" i="30"/>
  <c r="M509" i="30"/>
  <c r="M510" i="30"/>
  <c r="M511" i="30"/>
  <c r="M512" i="30"/>
  <c r="M513" i="30"/>
  <c r="M514" i="30"/>
  <c r="M515" i="30"/>
  <c r="M516" i="30"/>
  <c r="M517" i="30"/>
  <c r="M518" i="30"/>
  <c r="M519" i="30"/>
  <c r="M520" i="30"/>
  <c r="M521" i="30"/>
  <c r="M522" i="30"/>
  <c r="M523" i="30"/>
  <c r="M524" i="30"/>
  <c r="M525" i="30"/>
  <c r="M526" i="30"/>
  <c r="M527" i="30"/>
  <c r="M528" i="30"/>
  <c r="M529" i="30"/>
  <c r="M530" i="30"/>
  <c r="M531" i="30"/>
  <c r="M532" i="30"/>
  <c r="M533" i="30"/>
  <c r="M534" i="30"/>
  <c r="M535" i="30"/>
  <c r="M536" i="30"/>
  <c r="M537" i="30"/>
  <c r="M538" i="30"/>
  <c r="M539" i="30"/>
  <c r="M540" i="30"/>
  <c r="M541" i="30"/>
  <c r="M542" i="30"/>
  <c r="M543" i="30"/>
  <c r="M544" i="30"/>
  <c r="M545" i="30"/>
  <c r="M546" i="30"/>
  <c r="M547" i="30"/>
  <c r="M548" i="30"/>
  <c r="M549" i="30"/>
  <c r="M550" i="30"/>
  <c r="M551" i="30"/>
  <c r="M552" i="30"/>
  <c r="M553" i="30"/>
  <c r="M554" i="30"/>
  <c r="M555" i="30"/>
  <c r="M556" i="30"/>
  <c r="M557" i="30"/>
  <c r="M558" i="30"/>
  <c r="M559" i="30"/>
  <c r="M560" i="30"/>
  <c r="M561" i="30"/>
  <c r="M562" i="30"/>
  <c r="M563" i="30"/>
  <c r="M564" i="30"/>
  <c r="M565" i="30"/>
  <c r="M566" i="30"/>
  <c r="M567" i="30"/>
  <c r="M568" i="30"/>
  <c r="M569" i="30"/>
  <c r="M570" i="30"/>
  <c r="M571" i="30"/>
  <c r="M572" i="30"/>
  <c r="M573" i="30"/>
  <c r="M574" i="30"/>
  <c r="M575" i="30"/>
  <c r="M576" i="30"/>
  <c r="M577" i="30"/>
  <c r="M578" i="30"/>
  <c r="M579" i="30"/>
  <c r="M580" i="30"/>
  <c r="M581" i="30"/>
  <c r="M582" i="30"/>
  <c r="M583" i="30"/>
  <c r="M584" i="30"/>
  <c r="M585" i="30"/>
  <c r="M586" i="30"/>
  <c r="M587" i="30"/>
  <c r="M588" i="30"/>
  <c r="M589" i="30"/>
  <c r="M590" i="30"/>
  <c r="M591" i="30"/>
  <c r="M592" i="30"/>
  <c r="M593" i="30"/>
  <c r="M594" i="30"/>
  <c r="M595" i="30"/>
  <c r="M596" i="30"/>
  <c r="M597" i="30"/>
  <c r="M598" i="30"/>
  <c r="M599" i="30"/>
  <c r="M600" i="30"/>
  <c r="M601" i="30"/>
  <c r="M602" i="30"/>
  <c r="M603" i="30"/>
  <c r="M604" i="30"/>
  <c r="M605" i="30"/>
  <c r="M606" i="30"/>
  <c r="M607" i="30"/>
  <c r="M608" i="30"/>
  <c r="M609" i="30"/>
  <c r="M610" i="30"/>
  <c r="M611" i="30"/>
  <c r="M612" i="30"/>
  <c r="M613" i="30"/>
  <c r="M614" i="30"/>
  <c r="M615" i="30"/>
  <c r="M616" i="30"/>
  <c r="M617" i="30"/>
  <c r="M618" i="30"/>
  <c r="M619" i="30"/>
  <c r="M620" i="30"/>
  <c r="M621" i="30"/>
  <c r="M622" i="30"/>
  <c r="M623" i="30"/>
  <c r="M624" i="30"/>
  <c r="M625" i="30"/>
  <c r="M626" i="30"/>
  <c r="M627" i="30"/>
  <c r="M628" i="30"/>
  <c r="M629" i="30"/>
  <c r="M630" i="30"/>
  <c r="M631" i="30"/>
  <c r="M632" i="30"/>
  <c r="M633" i="30"/>
  <c r="M634" i="30"/>
  <c r="M635" i="30"/>
  <c r="M636" i="30"/>
  <c r="M637" i="30"/>
  <c r="M638" i="30"/>
  <c r="M639" i="30"/>
  <c r="M640" i="30"/>
  <c r="M641" i="30"/>
  <c r="M642" i="30"/>
  <c r="M643" i="30"/>
  <c r="M644" i="30"/>
  <c r="M645" i="30"/>
  <c r="M646" i="30"/>
  <c r="M647" i="30"/>
  <c r="M648" i="30"/>
  <c r="M649" i="30"/>
  <c r="M650" i="30"/>
  <c r="M651" i="30"/>
  <c r="M652" i="30"/>
  <c r="M653" i="30"/>
  <c r="M654" i="30"/>
  <c r="M655" i="30"/>
  <c r="M656" i="30"/>
  <c r="M657" i="30"/>
  <c r="M658" i="30"/>
  <c r="M659" i="30"/>
  <c r="M660" i="30"/>
  <c r="M661" i="30"/>
  <c r="M662" i="30"/>
  <c r="M663" i="30"/>
  <c r="M664" i="30"/>
  <c r="M665" i="30"/>
  <c r="M666" i="30"/>
  <c r="M667" i="30"/>
  <c r="M668" i="30"/>
  <c r="M669" i="30"/>
  <c r="M670" i="30"/>
  <c r="M671" i="30"/>
  <c r="M672" i="30"/>
  <c r="M673" i="30"/>
  <c r="M674" i="30"/>
  <c r="M675" i="30"/>
  <c r="M676" i="30"/>
  <c r="M677" i="30"/>
  <c r="M678" i="30"/>
  <c r="M679" i="30"/>
  <c r="M680" i="30"/>
  <c r="M681" i="30"/>
  <c r="M682" i="30"/>
  <c r="M683" i="30"/>
  <c r="M684" i="30"/>
  <c r="M685" i="30"/>
  <c r="M686" i="30"/>
  <c r="M687" i="30"/>
  <c r="M688" i="30"/>
  <c r="M689" i="30"/>
  <c r="M690" i="30"/>
  <c r="M691" i="30"/>
  <c r="M692" i="30"/>
  <c r="M693" i="30"/>
  <c r="M694" i="30"/>
  <c r="M695" i="30"/>
  <c r="M696" i="30"/>
  <c r="M697" i="30"/>
  <c r="M698" i="30"/>
  <c r="M699" i="30"/>
  <c r="M700" i="30"/>
  <c r="M701" i="30"/>
  <c r="M702" i="30"/>
  <c r="M703" i="30"/>
  <c r="M704" i="30"/>
  <c r="M705" i="30"/>
  <c r="M706" i="30"/>
  <c r="M707" i="30"/>
  <c r="M708" i="30"/>
  <c r="M709" i="30"/>
  <c r="M710" i="30"/>
  <c r="M711" i="30"/>
  <c r="M712" i="30"/>
  <c r="M713" i="30"/>
  <c r="M714" i="30"/>
  <c r="M715" i="30"/>
  <c r="M716" i="30"/>
  <c r="M717" i="30"/>
  <c r="M718" i="30"/>
  <c r="M719" i="30"/>
  <c r="M720" i="30"/>
  <c r="M721" i="30"/>
  <c r="M722" i="30"/>
  <c r="M723" i="30"/>
  <c r="M724" i="30"/>
  <c r="M725" i="30"/>
  <c r="M726" i="30"/>
  <c r="M727" i="30"/>
  <c r="M728" i="30"/>
  <c r="M729" i="30"/>
  <c r="M730" i="30"/>
  <c r="M731" i="30"/>
  <c r="M732" i="30"/>
  <c r="M733" i="30"/>
  <c r="M734" i="30"/>
  <c r="M735" i="30"/>
  <c r="M736" i="30"/>
  <c r="M737" i="30"/>
  <c r="M738" i="30"/>
  <c r="M739" i="30"/>
  <c r="M740" i="30"/>
  <c r="M741" i="30"/>
  <c r="M742" i="30"/>
  <c r="M743" i="30"/>
  <c r="M744" i="30"/>
  <c r="M745" i="30"/>
  <c r="M746" i="30"/>
  <c r="M747" i="30"/>
  <c r="M748" i="30"/>
  <c r="M749" i="30"/>
  <c r="M750" i="30"/>
  <c r="M751" i="30"/>
  <c r="M752" i="30"/>
  <c r="M753" i="30"/>
  <c r="M754" i="30"/>
  <c r="M755" i="30"/>
  <c r="M756" i="30"/>
  <c r="M757" i="30"/>
  <c r="M758" i="30"/>
  <c r="M759" i="30"/>
  <c r="M760" i="30"/>
  <c r="M761" i="30"/>
  <c r="M762" i="30"/>
  <c r="M763" i="30"/>
  <c r="M764" i="30"/>
  <c r="M765" i="30"/>
  <c r="M766" i="30"/>
  <c r="M767" i="30"/>
  <c r="M768" i="30"/>
  <c r="M769" i="30"/>
  <c r="M770" i="30"/>
  <c r="M771" i="30"/>
  <c r="M772" i="30"/>
  <c r="M773" i="30"/>
  <c r="M774" i="30"/>
  <c r="M775" i="30"/>
  <c r="M776" i="30"/>
  <c r="M777" i="30"/>
  <c r="M778" i="30"/>
  <c r="M779" i="30"/>
  <c r="M780" i="30"/>
  <c r="M781" i="30"/>
  <c r="M782" i="30"/>
  <c r="M783" i="30"/>
  <c r="M784" i="30"/>
  <c r="M785" i="30"/>
  <c r="M786" i="30"/>
  <c r="M787" i="30"/>
  <c r="M788" i="30"/>
  <c r="M789" i="30"/>
  <c r="M790" i="30"/>
  <c r="M791" i="30"/>
  <c r="M792" i="30"/>
  <c r="M793" i="30"/>
  <c r="M794" i="30"/>
  <c r="M795" i="30"/>
  <c r="M796" i="30"/>
  <c r="M797" i="30"/>
  <c r="M798" i="30"/>
  <c r="M799" i="30"/>
  <c r="M800" i="30"/>
  <c r="M801" i="30"/>
  <c r="M802" i="30"/>
  <c r="M803" i="30"/>
  <c r="M804" i="30"/>
  <c r="M805" i="30"/>
  <c r="M806" i="30"/>
  <c r="M807" i="30"/>
  <c r="M808" i="30"/>
  <c r="M809" i="30"/>
  <c r="M810" i="30"/>
  <c r="M811" i="30"/>
  <c r="M812" i="30"/>
  <c r="M813" i="30"/>
  <c r="M814" i="30"/>
  <c r="M815" i="30"/>
  <c r="M816" i="30"/>
  <c r="M817" i="30"/>
  <c r="M818" i="30"/>
  <c r="M819" i="30"/>
  <c r="M820" i="30"/>
  <c r="M821" i="30"/>
  <c r="M822" i="30"/>
  <c r="M823" i="30"/>
  <c r="M824" i="30"/>
  <c r="M825" i="30"/>
  <c r="M826" i="30"/>
  <c r="M827" i="30"/>
  <c r="M828" i="30"/>
  <c r="M829" i="30"/>
  <c r="M830" i="30"/>
  <c r="M831" i="30"/>
  <c r="M832" i="30"/>
  <c r="M833" i="30"/>
  <c r="M834" i="30"/>
  <c r="M835" i="30"/>
  <c r="M836" i="30"/>
  <c r="M837" i="30"/>
  <c r="M838" i="30"/>
  <c r="M839" i="30"/>
  <c r="M840" i="30"/>
  <c r="M841" i="30"/>
  <c r="M842" i="30"/>
  <c r="M843" i="30"/>
  <c r="M844" i="30"/>
  <c r="M845" i="30"/>
  <c r="M846" i="30"/>
  <c r="M847" i="30"/>
  <c r="M848" i="30"/>
  <c r="M849" i="30"/>
  <c r="M850" i="30"/>
  <c r="M851" i="30"/>
  <c r="M852" i="30"/>
  <c r="M853" i="30"/>
  <c r="M854" i="30"/>
  <c r="M855" i="30"/>
  <c r="M856" i="30"/>
  <c r="M857" i="30"/>
  <c r="M858" i="30"/>
  <c r="M859" i="30"/>
  <c r="M860" i="30"/>
  <c r="M861" i="30"/>
  <c r="M862" i="30"/>
  <c r="M863" i="30"/>
  <c r="M864" i="30"/>
  <c r="M865" i="30"/>
  <c r="M866" i="30"/>
  <c r="M867" i="30"/>
  <c r="M868" i="30"/>
  <c r="M869" i="30"/>
  <c r="M870" i="30"/>
  <c r="M871" i="30"/>
  <c r="M872" i="30"/>
  <c r="M873" i="30"/>
  <c r="M874" i="30"/>
  <c r="M875" i="30"/>
  <c r="M876" i="30"/>
  <c r="M877" i="30"/>
  <c r="M878" i="30"/>
  <c r="M879" i="30"/>
  <c r="M880" i="30"/>
  <c r="M881" i="30"/>
  <c r="M882" i="30"/>
  <c r="M883" i="30"/>
  <c r="M884" i="30"/>
  <c r="M885" i="30"/>
  <c r="M886" i="30"/>
  <c r="M887" i="30"/>
  <c r="M888" i="30"/>
  <c r="M889" i="30"/>
  <c r="M890" i="30"/>
  <c r="M891" i="30"/>
  <c r="M892" i="30"/>
  <c r="M893" i="30"/>
  <c r="M894" i="30"/>
  <c r="M895" i="30"/>
  <c r="M896" i="30"/>
  <c r="M897" i="30"/>
  <c r="M898" i="30"/>
  <c r="M899" i="30"/>
  <c r="M900" i="30"/>
  <c r="M901" i="30"/>
  <c r="M902" i="30"/>
  <c r="M903" i="30"/>
  <c r="M904" i="30"/>
  <c r="M905" i="30"/>
  <c r="M906" i="30"/>
  <c r="M907" i="30"/>
  <c r="M908" i="30"/>
  <c r="M909" i="30"/>
  <c r="M910" i="30"/>
  <c r="M911" i="30"/>
  <c r="M912" i="30"/>
  <c r="M913" i="30"/>
  <c r="M914" i="30"/>
  <c r="M915" i="30"/>
  <c r="M916" i="30"/>
  <c r="M917" i="30"/>
  <c r="M918" i="30"/>
  <c r="M919" i="30"/>
  <c r="M920" i="30"/>
  <c r="M921" i="30"/>
  <c r="M922" i="30"/>
  <c r="M923" i="30"/>
  <c r="M924" i="30"/>
  <c r="M925" i="30"/>
  <c r="M926" i="30"/>
  <c r="M927" i="30"/>
  <c r="M928" i="30"/>
  <c r="M929" i="30"/>
  <c r="M930" i="30"/>
  <c r="M931" i="30"/>
  <c r="M932" i="30"/>
  <c r="M933" i="30"/>
  <c r="M934" i="30"/>
  <c r="M935" i="30"/>
  <c r="M936" i="30"/>
  <c r="M937" i="30"/>
  <c r="M938" i="30"/>
  <c r="M939" i="30"/>
  <c r="M940" i="30"/>
  <c r="M941" i="30"/>
  <c r="M942" i="30"/>
  <c r="M943" i="30"/>
  <c r="M944" i="30"/>
  <c r="M945" i="30"/>
  <c r="M946" i="30"/>
  <c r="M947" i="30"/>
  <c r="M948" i="30"/>
  <c r="M949" i="30"/>
  <c r="M950" i="30"/>
  <c r="M951" i="30"/>
  <c r="M952" i="30"/>
  <c r="M953" i="30"/>
  <c r="M954" i="30"/>
  <c r="M955" i="30"/>
  <c r="M956" i="30"/>
  <c r="M957" i="30"/>
  <c r="M958" i="30"/>
  <c r="M959" i="30"/>
  <c r="M960" i="30"/>
  <c r="M961" i="30"/>
  <c r="M962" i="30"/>
  <c r="M963" i="30"/>
  <c r="M964" i="30"/>
  <c r="M965" i="30"/>
  <c r="M966" i="30"/>
  <c r="M967" i="30"/>
  <c r="M968" i="30"/>
  <c r="M969" i="30"/>
  <c r="M970" i="30"/>
  <c r="M971" i="30"/>
  <c r="M972" i="30"/>
  <c r="M973" i="30"/>
  <c r="M974" i="30"/>
  <c r="M975" i="30"/>
  <c r="M976" i="30"/>
  <c r="M977" i="30"/>
  <c r="M978" i="30"/>
  <c r="M979" i="30"/>
  <c r="M980" i="30"/>
  <c r="M981" i="30"/>
  <c r="M982" i="30"/>
  <c r="M983" i="30"/>
  <c r="M984" i="30"/>
  <c r="M985" i="30"/>
  <c r="M986" i="30"/>
  <c r="M987" i="30"/>
  <c r="M988" i="30"/>
  <c r="M989" i="30"/>
  <c r="M990" i="30"/>
  <c r="M991" i="30"/>
  <c r="M992" i="30"/>
  <c r="M993" i="30"/>
  <c r="M994" i="30"/>
  <c r="M995" i="30"/>
  <c r="M996" i="30"/>
  <c r="M997" i="30"/>
  <c r="M998" i="30"/>
  <c r="M999" i="30"/>
  <c r="M1000" i="30"/>
  <c r="M1001" i="30"/>
  <c r="M1002" i="30"/>
  <c r="M1003" i="30"/>
  <c r="M1004" i="30"/>
  <c r="M1005" i="30"/>
  <c r="M1006" i="30"/>
  <c r="M1007" i="30"/>
  <c r="M1008" i="30"/>
  <c r="M1009" i="30"/>
  <c r="M1010" i="30"/>
  <c r="M1011" i="30"/>
  <c r="M1012" i="30"/>
  <c r="M1013" i="30"/>
  <c r="M1014" i="30"/>
  <c r="M1015" i="30"/>
  <c r="M1016" i="30"/>
  <c r="M1017" i="30"/>
  <c r="M1018" i="30"/>
  <c r="M1019" i="30"/>
  <c r="M1020" i="30"/>
  <c r="M1021" i="30"/>
  <c r="M1022" i="30"/>
  <c r="M1023" i="30"/>
  <c r="M1024" i="30"/>
  <c r="M102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/>
  <c r="M1046" i="30"/>
  <c r="M1047" i="30"/>
  <c r="M1048" i="30"/>
  <c r="M1049" i="30"/>
  <c r="M1050" i="30"/>
  <c r="M1051" i="30"/>
  <c r="M1052" i="30"/>
  <c r="M1053" i="30"/>
  <c r="M1054" i="30"/>
  <c r="M1055" i="30"/>
  <c r="M1056" i="30"/>
  <c r="M1057" i="30"/>
  <c r="M1058" i="30"/>
  <c r="M1059" i="30"/>
  <c r="M1060" i="30"/>
  <c r="M1061" i="30"/>
  <c r="M1062" i="30"/>
  <c r="M1063" i="30"/>
  <c r="M1064" i="30"/>
  <c r="M1065" i="30"/>
  <c r="M1066" i="30"/>
  <c r="M1067" i="30"/>
  <c r="M1068" i="30"/>
  <c r="M1069" i="30"/>
  <c r="M1070" i="30"/>
  <c r="M1071" i="30"/>
  <c r="M1072" i="30"/>
  <c r="M1073" i="30"/>
  <c r="M1074" i="30"/>
  <c r="M1075" i="30"/>
  <c r="M1076" i="30"/>
  <c r="M1077" i="30"/>
  <c r="M1078" i="30"/>
  <c r="M1079" i="30"/>
  <c r="M1080" i="30"/>
  <c r="M1081" i="30"/>
  <c r="M1082" i="30"/>
  <c r="M1083" i="30"/>
  <c r="M1084" i="30"/>
  <c r="M1085" i="30"/>
  <c r="M1086" i="30"/>
  <c r="M1087" i="30"/>
  <c r="M1088" i="30"/>
  <c r="M1089" i="30"/>
  <c r="M1090" i="30"/>
  <c r="M1091" i="30"/>
  <c r="M1092" i="30"/>
  <c r="M1093" i="30"/>
  <c r="M1094" i="30"/>
  <c r="M1095" i="30"/>
  <c r="M1096" i="30"/>
  <c r="M1097" i="30"/>
  <c r="M1098" i="30"/>
  <c r="M1099" i="30"/>
  <c r="M1100" i="30"/>
  <c r="M1101" i="30"/>
  <c r="M1102" i="30"/>
  <c r="M1103" i="30"/>
  <c r="M1104" i="30"/>
  <c r="M1105" i="30"/>
  <c r="M1106" i="30"/>
  <c r="M1107" i="30"/>
  <c r="M1108" i="30"/>
  <c r="M1109" i="30"/>
  <c r="M1110" i="30"/>
  <c r="M1111" i="30"/>
  <c r="M1112" i="30"/>
  <c r="M1113" i="30"/>
  <c r="M1114" i="30"/>
  <c r="M1115" i="30"/>
  <c r="M1116" i="30"/>
  <c r="M1117" i="30"/>
  <c r="M1118" i="30"/>
  <c r="M1119" i="30"/>
  <c r="M1120" i="30"/>
  <c r="M1121" i="30"/>
  <c r="M1122" i="30"/>
  <c r="M1123" i="30"/>
  <c r="M1124" i="30"/>
  <c r="M1125" i="30"/>
  <c r="M1126" i="30"/>
  <c r="M1127" i="30"/>
  <c r="M1128" i="30"/>
  <c r="M1129" i="30"/>
  <c r="M1130" i="30"/>
  <c r="M1131" i="30"/>
  <c r="M1132" i="30"/>
  <c r="M1133" i="30"/>
  <c r="M1134" i="30"/>
  <c r="M1135" i="30"/>
  <c r="M1136" i="30"/>
  <c r="M1137" i="30"/>
  <c r="M1138" i="30"/>
  <c r="M1139" i="30"/>
  <c r="M1140" i="30"/>
  <c r="M1141" i="30"/>
  <c r="M1142" i="30"/>
  <c r="M1143" i="30"/>
  <c r="M1144" i="30"/>
  <c r="M1145" i="30"/>
  <c r="M1146" i="30"/>
  <c r="M1147" i="30"/>
  <c r="M1148" i="30"/>
  <c r="M1149" i="30"/>
  <c r="M1150" i="30"/>
  <c r="M1151" i="30"/>
  <c r="M1152" i="30"/>
  <c r="M1153" i="30"/>
  <c r="M1154" i="30"/>
  <c r="M1155" i="30"/>
  <c r="M1156" i="30"/>
  <c r="M1157" i="30"/>
  <c r="M1158" i="30"/>
  <c r="M1159" i="30"/>
  <c r="M1160" i="30"/>
  <c r="M1161" i="30"/>
  <c r="M1162" i="30"/>
  <c r="M1163" i="30"/>
  <c r="M1164" i="30"/>
  <c r="M1165" i="30"/>
  <c r="M1166" i="30"/>
  <c r="M1167" i="30"/>
  <c r="M1168" i="30"/>
  <c r="M1169" i="30"/>
  <c r="M1170" i="30"/>
  <c r="M1171" i="30"/>
  <c r="M1172" i="30"/>
  <c r="M1173" i="30"/>
  <c r="M1174" i="30"/>
  <c r="M1175" i="30"/>
  <c r="M1176" i="30"/>
  <c r="M1177" i="30"/>
  <c r="M1178" i="30"/>
  <c r="M1179" i="30"/>
  <c r="M1180" i="30"/>
  <c r="M1181" i="30"/>
  <c r="M1182" i="30"/>
  <c r="M1183" i="30"/>
  <c r="M1184" i="30"/>
  <c r="M1185" i="30"/>
  <c r="M1186" i="30"/>
  <c r="M1187" i="30"/>
  <c r="M1188" i="30"/>
  <c r="M1189" i="30"/>
  <c r="M1190" i="30"/>
  <c r="M1191" i="30"/>
  <c r="M1192" i="30"/>
  <c r="M1193" i="30"/>
  <c r="M1194" i="30"/>
  <c r="M1195" i="30"/>
  <c r="M1196" i="30"/>
  <c r="M1197" i="30"/>
  <c r="M1198" i="30"/>
  <c r="M1199" i="30"/>
  <c r="M1200" i="30"/>
  <c r="M1201" i="30"/>
  <c r="M1202" i="30"/>
  <c r="M1203" i="30"/>
  <c r="M1204" i="30"/>
  <c r="M1205" i="30"/>
  <c r="M1206" i="30"/>
  <c r="M1207" i="30"/>
  <c r="M1208" i="30"/>
  <c r="M1209" i="30"/>
  <c r="M1210" i="30"/>
  <c r="M1211" i="30"/>
  <c r="M1212" i="30"/>
  <c r="M1213" i="30"/>
  <c r="M1214" i="30"/>
  <c r="M1215" i="30"/>
  <c r="M1216" i="30"/>
  <c r="M1217" i="30"/>
  <c r="M1218" i="30"/>
  <c r="M1219" i="30"/>
  <c r="M1220" i="30"/>
  <c r="M1221" i="30"/>
  <c r="M1222" i="30"/>
  <c r="M1223" i="30"/>
  <c r="M1224" i="30"/>
  <c r="M1225" i="30"/>
  <c r="M1226" i="30"/>
  <c r="M1227" i="30"/>
  <c r="M1228" i="30"/>
  <c r="M1229" i="30"/>
  <c r="M1230" i="30"/>
  <c r="M1231" i="30"/>
  <c r="M1232" i="30"/>
  <c r="M1233" i="30"/>
  <c r="M1234" i="30"/>
  <c r="M1235" i="30"/>
  <c r="M1236" i="30"/>
  <c r="M1237" i="30"/>
  <c r="M1238" i="30"/>
  <c r="M1239" i="30"/>
  <c r="M1240" i="30"/>
  <c r="M1241" i="30"/>
  <c r="M1242" i="30"/>
  <c r="M1243" i="30"/>
  <c r="M1244" i="30"/>
  <c r="M1245" i="30"/>
  <c r="M1246" i="30"/>
  <c r="M1247" i="30"/>
  <c r="M1248" i="30"/>
  <c r="M1249" i="30"/>
  <c r="M1250" i="30"/>
  <c r="M1251" i="30"/>
  <c r="M1252" i="30"/>
  <c r="M1253" i="30"/>
  <c r="M1254" i="30"/>
  <c r="M1255" i="30"/>
  <c r="M1256" i="30"/>
  <c r="M1257" i="30"/>
  <c r="M1258" i="30"/>
  <c r="M1259" i="30"/>
  <c r="M1260" i="30"/>
  <c r="M1261" i="30"/>
  <c r="M1262" i="30"/>
  <c r="M1263" i="30"/>
  <c r="M1264" i="30"/>
  <c r="M1265" i="30"/>
  <c r="M1266" i="30"/>
  <c r="M1267" i="30"/>
  <c r="M1268" i="30"/>
  <c r="M1269" i="30"/>
  <c r="M1270" i="30"/>
  <c r="M1271" i="30"/>
  <c r="M1272" i="30"/>
  <c r="M1273" i="30"/>
  <c r="M1274" i="30"/>
  <c r="M1275" i="30"/>
  <c r="M1276" i="30"/>
  <c r="M1277" i="30"/>
  <c r="M1278" i="30"/>
  <c r="M1279" i="30"/>
  <c r="M1280" i="30"/>
  <c r="M1281" i="30"/>
  <c r="M1282" i="30"/>
  <c r="M1283" i="30"/>
  <c r="M1284" i="30"/>
  <c r="M1285" i="30"/>
  <c r="M1286" i="30"/>
  <c r="M1287" i="30"/>
  <c r="M1288" i="30"/>
  <c r="M1289" i="30"/>
  <c r="M1290" i="30"/>
  <c r="M1291" i="30"/>
  <c r="M1292" i="30"/>
  <c r="M1293" i="30"/>
  <c r="M1294" i="30"/>
  <c r="M1295" i="30"/>
  <c r="M1296" i="30"/>
  <c r="M1297" i="30"/>
  <c r="M1298" i="30"/>
  <c r="M1299" i="30"/>
  <c r="M1300" i="30"/>
  <c r="M1301" i="30"/>
  <c r="M1302" i="30"/>
  <c r="M1303" i="30"/>
  <c r="M1304" i="30"/>
  <c r="M1305" i="30"/>
  <c r="M1306" i="30"/>
  <c r="M1307" i="30"/>
  <c r="M1308" i="30"/>
  <c r="M1309" i="30"/>
  <c r="M1310" i="30"/>
  <c r="M1311" i="30"/>
  <c r="M1312" i="30"/>
  <c r="M1313" i="30"/>
  <c r="M1314" i="30"/>
  <c r="M1315" i="30"/>
  <c r="M1316" i="30"/>
  <c r="M1317" i="30"/>
  <c r="M1318" i="30"/>
  <c r="M1319" i="30"/>
  <c r="M1320" i="30"/>
  <c r="M1321" i="30"/>
  <c r="M1322" i="30"/>
  <c r="M1323" i="30"/>
  <c r="M1324" i="30"/>
  <c r="M1325" i="30"/>
  <c r="M1326" i="30"/>
  <c r="M1327" i="30"/>
  <c r="M1328" i="30"/>
  <c r="M1329" i="30"/>
  <c r="M1330" i="30"/>
  <c r="M1331" i="30"/>
  <c r="M1332" i="30"/>
  <c r="M1333" i="30"/>
  <c r="M1334" i="30"/>
  <c r="M1335" i="30"/>
  <c r="M1336" i="30"/>
  <c r="M1337" i="30"/>
  <c r="M1338" i="30"/>
  <c r="M1339" i="30"/>
  <c r="M1340" i="30"/>
  <c r="M1341" i="30"/>
  <c r="M1342" i="30"/>
  <c r="M1343" i="30"/>
  <c r="M1344" i="30"/>
  <c r="M1345" i="30"/>
  <c r="M1346" i="30"/>
  <c r="M1347" i="30"/>
  <c r="M1348" i="30"/>
  <c r="M1349" i="30"/>
  <c r="M1350" i="30"/>
  <c r="M1351" i="30"/>
  <c r="M1352" i="30"/>
  <c r="M1353" i="30"/>
  <c r="M1354" i="30"/>
  <c r="M1355" i="30"/>
  <c r="M1356" i="30"/>
  <c r="M1357" i="30"/>
  <c r="M1358" i="30"/>
  <c r="M1359" i="30"/>
  <c r="M1360" i="30"/>
  <c r="M1361" i="30"/>
  <c r="M1362" i="30"/>
  <c r="M1363" i="30"/>
  <c r="M1364" i="30"/>
  <c r="M1365" i="30"/>
  <c r="M1366" i="30"/>
  <c r="M1367" i="30"/>
  <c r="M1368" i="30"/>
  <c r="M1369" i="30"/>
  <c r="M1370" i="30"/>
  <c r="M1371" i="30"/>
  <c r="M1372" i="30"/>
  <c r="M1373" i="30"/>
  <c r="M1374" i="30"/>
  <c r="M1375" i="30"/>
  <c r="M1376" i="30"/>
  <c r="M1377" i="30"/>
  <c r="M1378" i="30"/>
  <c r="M1379" i="30"/>
  <c r="M1380" i="30"/>
  <c r="M1381" i="30"/>
  <c r="M1382" i="30"/>
  <c r="M1383" i="30"/>
  <c r="M1384" i="30"/>
  <c r="M1385" i="30"/>
  <c r="M1386" i="30"/>
  <c r="M1387" i="30"/>
  <c r="M1388" i="30"/>
  <c r="M1389" i="30"/>
  <c r="M1390" i="30"/>
  <c r="M1391" i="30"/>
  <c r="M1392" i="30"/>
  <c r="M1393" i="30"/>
  <c r="M1394" i="30"/>
  <c r="M1395" i="30"/>
  <c r="M1396" i="30"/>
  <c r="M1397" i="30"/>
  <c r="M1398" i="30"/>
  <c r="M1399" i="30"/>
  <c r="M1400" i="30"/>
  <c r="M1401" i="30"/>
  <c r="M1402" i="30"/>
  <c r="M1403" i="30"/>
  <c r="M1404" i="30"/>
  <c r="M1405" i="30"/>
  <c r="M1406" i="30"/>
  <c r="M1407" i="30"/>
  <c r="M1408" i="30"/>
  <c r="M1409" i="30"/>
  <c r="M1410" i="30"/>
  <c r="M1411" i="30"/>
  <c r="M1412" i="30"/>
  <c r="M1413" i="30"/>
  <c r="M1414" i="30"/>
  <c r="M1415" i="30"/>
  <c r="M1416" i="30"/>
  <c r="M1417" i="30"/>
  <c r="M1418" i="30"/>
  <c r="M1419" i="30"/>
  <c r="M1420" i="30"/>
  <c r="M1421" i="30"/>
  <c r="M1422" i="30"/>
  <c r="M1423" i="30"/>
  <c r="M1424" i="30"/>
  <c r="M1425" i="30"/>
  <c r="M1426" i="30"/>
  <c r="M1427" i="30"/>
  <c r="M1428" i="30"/>
  <c r="M1429" i="30"/>
  <c r="M1430" i="30"/>
  <c r="M1431" i="30"/>
  <c r="M1432" i="30"/>
  <c r="M1433" i="30"/>
  <c r="M1434" i="30"/>
  <c r="M1435" i="30"/>
  <c r="M1436" i="30"/>
  <c r="M1437" i="30"/>
  <c r="M1438" i="30"/>
  <c r="M1439" i="30"/>
  <c r="M1440" i="30"/>
  <c r="M1441" i="30"/>
  <c r="M1442" i="30"/>
  <c r="M1443" i="30"/>
  <c r="M1444" i="30"/>
  <c r="M1445" i="30"/>
  <c r="M1446" i="30"/>
  <c r="M1447" i="30"/>
  <c r="M1448" i="30"/>
  <c r="M1449" i="30"/>
  <c r="M1450" i="30"/>
  <c r="M1451" i="30"/>
  <c r="M1452" i="30"/>
  <c r="M1453" i="30"/>
  <c r="M1454" i="30"/>
  <c r="M1455" i="30"/>
  <c r="M1456" i="30"/>
  <c r="M1457" i="30"/>
  <c r="M1458" i="30"/>
  <c r="M1459" i="30"/>
  <c r="M1460" i="30"/>
  <c r="M1461" i="30"/>
  <c r="M1462" i="30"/>
  <c r="M1463" i="30"/>
  <c r="M1464" i="30"/>
  <c r="M1465" i="30"/>
  <c r="M1466" i="30"/>
  <c r="M1467" i="30"/>
  <c r="M1468" i="30"/>
  <c r="M1469" i="30"/>
  <c r="M1470" i="30"/>
  <c r="M1471" i="30"/>
  <c r="M1472" i="30"/>
  <c r="M1473" i="30"/>
  <c r="M1474" i="30"/>
  <c r="M1475" i="30"/>
  <c r="M1476" i="30"/>
  <c r="M1477" i="30"/>
  <c r="M1478" i="30"/>
  <c r="M1479" i="30"/>
  <c r="M1480" i="30"/>
  <c r="M1481" i="30"/>
  <c r="M1482" i="30"/>
  <c r="M1483" i="30"/>
  <c r="M1484" i="30"/>
  <c r="M1485" i="30"/>
  <c r="M1486" i="30"/>
  <c r="M1487" i="30"/>
  <c r="M1488" i="30"/>
  <c r="M1489" i="30"/>
  <c r="M1490" i="30"/>
  <c r="M1491" i="30"/>
  <c r="M1492" i="30"/>
  <c r="M1493" i="30"/>
  <c r="M1494" i="30"/>
  <c r="M1495" i="30"/>
  <c r="M1496" i="30"/>
  <c r="M1497" i="30"/>
  <c r="M1498" i="30"/>
  <c r="M1499" i="30"/>
  <c r="M1500" i="30"/>
  <c r="M1501" i="30"/>
  <c r="M1502" i="30"/>
  <c r="M1503" i="30"/>
  <c r="M1504" i="30"/>
  <c r="M1505" i="30"/>
  <c r="M1506" i="30"/>
  <c r="M1507" i="30"/>
  <c r="M1508" i="30"/>
  <c r="M1509" i="30"/>
  <c r="M1510" i="30"/>
  <c r="M1511" i="30"/>
  <c r="M1512" i="30"/>
  <c r="M1513" i="30"/>
  <c r="M1514" i="30"/>
  <c r="M1515" i="30"/>
  <c r="M1516" i="30"/>
  <c r="M1517" i="30"/>
  <c r="M1518" i="30"/>
  <c r="M1519" i="30"/>
  <c r="M1520" i="30"/>
  <c r="M1521" i="30"/>
  <c r="M1522" i="30"/>
  <c r="M1523" i="30"/>
  <c r="M1524" i="30"/>
  <c r="M1525" i="30"/>
  <c r="M1526" i="30"/>
  <c r="M1527" i="30"/>
  <c r="M1528" i="30"/>
  <c r="M1529" i="30"/>
  <c r="M1530" i="30"/>
  <c r="M1531" i="30"/>
  <c r="M1532" i="30"/>
  <c r="M1533" i="30"/>
  <c r="M1534" i="30"/>
  <c r="M1535" i="30"/>
  <c r="M1536" i="30"/>
  <c r="M1537" i="30"/>
  <c r="M1538" i="30"/>
  <c r="M1539" i="30"/>
  <c r="M1540" i="30"/>
  <c r="M1541" i="30"/>
  <c r="M1542" i="30"/>
  <c r="M1543" i="30"/>
  <c r="M1544" i="30"/>
  <c r="M1545" i="30"/>
  <c r="M1546" i="30"/>
  <c r="M1547" i="30"/>
  <c r="M1548" i="30"/>
  <c r="M1549" i="30"/>
  <c r="M1550" i="30"/>
  <c r="M1551" i="30"/>
  <c r="M1552" i="30"/>
  <c r="M1553" i="30"/>
  <c r="M1554" i="30"/>
  <c r="M1555" i="30"/>
  <c r="M1556" i="30"/>
  <c r="M1557" i="30"/>
  <c r="M1558" i="30"/>
  <c r="M1559" i="30"/>
  <c r="M1560" i="30"/>
  <c r="M1561" i="30"/>
  <c r="M1562" i="30"/>
  <c r="M1563" i="30"/>
  <c r="M1564" i="30"/>
  <c r="M1565" i="30"/>
  <c r="M1566" i="30"/>
  <c r="M1567" i="30"/>
  <c r="M1568" i="30"/>
  <c r="M1569" i="30"/>
  <c r="M1570" i="30"/>
  <c r="M1571" i="30"/>
  <c r="M1572" i="30"/>
  <c r="M1573" i="30"/>
  <c r="M1574" i="30"/>
  <c r="M1575" i="30"/>
  <c r="M1576" i="30"/>
  <c r="M1577" i="30"/>
  <c r="M1578" i="30"/>
  <c r="M1579" i="30"/>
  <c r="M1580" i="30"/>
  <c r="M1581" i="30"/>
  <c r="M1582" i="30"/>
  <c r="M1583" i="30"/>
  <c r="M1584" i="30"/>
  <c r="M1585" i="30"/>
  <c r="M1586" i="30"/>
  <c r="M1587" i="30"/>
  <c r="M1588" i="30"/>
  <c r="M1589" i="30"/>
  <c r="M1590" i="30"/>
  <c r="M1591" i="30"/>
  <c r="M1592" i="30"/>
  <c r="M1593" i="30"/>
  <c r="M1594" i="30"/>
  <c r="M1595" i="30"/>
  <c r="M1596" i="30"/>
  <c r="M1597" i="30"/>
  <c r="M1598" i="30"/>
  <c r="M1599" i="30"/>
  <c r="M1600" i="30"/>
  <c r="M1601" i="30"/>
  <c r="M1602" i="30"/>
  <c r="M1603" i="30"/>
  <c r="M1604" i="30"/>
  <c r="M1605" i="30"/>
  <c r="M1606" i="30"/>
  <c r="M1607" i="30"/>
  <c r="M1608" i="30"/>
  <c r="M1609" i="30"/>
  <c r="M1610" i="30"/>
  <c r="M1611" i="30"/>
  <c r="M1612" i="30"/>
  <c r="M1613" i="30"/>
  <c r="M1614" i="30"/>
  <c r="M1615" i="30"/>
  <c r="M1616" i="30"/>
  <c r="M1617" i="30"/>
  <c r="M1618" i="30"/>
  <c r="M1619" i="30"/>
  <c r="M1620" i="30"/>
  <c r="M1621" i="30"/>
  <c r="M1622" i="30"/>
  <c r="M1623" i="30"/>
  <c r="M1624" i="30"/>
  <c r="M1625" i="30"/>
  <c r="M1626" i="30"/>
  <c r="M1627" i="30"/>
  <c r="M1628" i="30"/>
  <c r="M1629" i="30"/>
  <c r="M1630" i="30"/>
  <c r="M1631" i="30"/>
  <c r="M1632" i="30"/>
  <c r="M1633" i="30"/>
  <c r="M1634" i="30"/>
  <c r="M1635" i="30"/>
  <c r="M1636" i="30"/>
  <c r="M1637" i="30"/>
  <c r="M1638" i="30"/>
  <c r="M1639" i="30"/>
  <c r="M1640" i="30"/>
  <c r="M1641" i="30"/>
  <c r="M1642" i="30"/>
  <c r="M1643" i="30"/>
  <c r="M1644" i="30"/>
  <c r="M1645" i="30"/>
  <c r="M1646" i="30"/>
  <c r="M1647" i="30"/>
  <c r="M1648" i="30"/>
  <c r="M1649" i="30"/>
  <c r="M1650" i="30"/>
  <c r="M1651" i="30"/>
  <c r="M1652" i="30"/>
  <c r="M1653" i="30"/>
  <c r="M1654" i="30"/>
  <c r="M1655" i="30"/>
  <c r="M1656" i="30"/>
  <c r="M1657" i="30"/>
  <c r="M1658" i="30"/>
  <c r="M1659" i="30"/>
  <c r="M1660" i="30"/>
  <c r="M1661" i="30"/>
  <c r="M1662" i="30"/>
  <c r="M1663" i="30"/>
  <c r="M1664" i="30"/>
  <c r="M1665" i="30"/>
  <c r="M1666" i="30"/>
  <c r="M1667" i="30"/>
  <c r="M1668" i="30"/>
  <c r="M1669" i="30"/>
  <c r="M1670" i="30"/>
  <c r="M1671" i="30"/>
  <c r="M1672" i="30"/>
  <c r="M1673" i="30"/>
  <c r="M1674" i="30"/>
  <c r="M1675" i="30"/>
  <c r="M1676" i="30"/>
  <c r="M1677" i="30"/>
  <c r="M1678" i="30"/>
  <c r="M1679" i="30"/>
  <c r="M1680" i="30"/>
  <c r="M1681" i="30"/>
  <c r="M1682" i="30"/>
  <c r="M1683" i="30"/>
  <c r="M1684" i="30"/>
  <c r="M1685" i="30"/>
  <c r="M1686" i="30"/>
  <c r="M1687" i="30"/>
  <c r="M1688" i="30"/>
  <c r="M1689" i="30"/>
  <c r="M1690" i="30"/>
  <c r="M1691" i="30"/>
  <c r="M1692" i="30"/>
  <c r="M1693" i="30"/>
  <c r="M1694" i="30"/>
  <c r="M1695" i="30"/>
  <c r="M1696" i="30"/>
  <c r="M1697" i="30"/>
  <c r="M1698" i="30"/>
  <c r="M1699" i="30"/>
  <c r="M1700" i="30"/>
  <c r="M1701" i="30"/>
  <c r="M1702" i="30"/>
  <c r="M1703" i="30"/>
  <c r="M1704" i="30"/>
  <c r="M1705" i="30"/>
  <c r="M1706" i="30"/>
  <c r="M1707" i="30"/>
  <c r="M1708" i="30"/>
  <c r="M1709" i="30"/>
  <c r="M1710" i="30"/>
  <c r="M1711" i="30"/>
  <c r="M1712" i="30"/>
  <c r="M1713" i="30"/>
  <c r="M1714" i="30"/>
  <c r="M1715" i="30"/>
  <c r="M1716" i="30"/>
  <c r="M1717" i="30"/>
  <c r="M1718" i="30"/>
  <c r="M1719" i="30"/>
  <c r="M1720" i="30"/>
  <c r="M1721" i="30"/>
  <c r="M1722" i="30"/>
  <c r="M1723" i="30"/>
  <c r="M1724" i="30"/>
  <c r="M1725" i="30"/>
  <c r="M1726" i="30"/>
  <c r="M1727" i="30"/>
  <c r="M1728" i="30"/>
  <c r="M1729" i="30"/>
  <c r="M1730" i="30"/>
  <c r="M1731" i="30"/>
  <c r="M1732" i="30"/>
  <c r="M1733" i="30"/>
  <c r="M1734" i="30"/>
  <c r="M1735" i="30"/>
  <c r="M1736" i="30"/>
  <c r="M1737" i="30"/>
  <c r="M1738" i="30"/>
  <c r="M1739" i="30"/>
  <c r="M1740" i="30"/>
  <c r="M1741" i="30"/>
  <c r="M1742" i="30"/>
  <c r="M1743" i="30"/>
  <c r="M1744" i="30"/>
  <c r="M1745" i="30"/>
  <c r="M1746" i="30"/>
  <c r="M1747" i="30"/>
  <c r="M1748" i="30"/>
  <c r="M1749" i="30"/>
  <c r="M1750" i="30"/>
  <c r="M1751" i="30"/>
  <c r="M1752" i="30"/>
  <c r="M1753" i="30"/>
  <c r="M1754" i="30"/>
  <c r="M1755" i="30"/>
  <c r="M1756" i="30"/>
  <c r="M1757" i="30"/>
  <c r="M1758" i="30"/>
  <c r="M1759" i="30"/>
  <c r="M1760" i="30"/>
  <c r="M1761" i="30"/>
  <c r="M1762" i="30"/>
  <c r="M1763" i="30"/>
  <c r="M1764" i="30"/>
  <c r="M1765" i="30"/>
  <c r="M1766" i="30"/>
  <c r="M1767" i="30"/>
  <c r="M1768" i="30"/>
  <c r="M1769" i="30"/>
  <c r="M1770" i="30"/>
  <c r="M1771" i="30"/>
  <c r="M1772" i="30"/>
  <c r="M1773" i="30"/>
  <c r="M1774" i="30"/>
  <c r="M1775" i="30"/>
  <c r="M1776" i="30"/>
  <c r="M1777" i="30"/>
  <c r="M1778" i="30"/>
  <c r="M1779" i="30"/>
  <c r="M1780" i="30"/>
  <c r="M1781" i="30"/>
  <c r="M1782" i="30"/>
  <c r="M1783" i="30"/>
  <c r="M1784" i="30"/>
  <c r="M1785" i="30"/>
  <c r="M1786" i="30"/>
  <c r="M1787" i="30"/>
  <c r="M1788" i="30"/>
  <c r="M1789" i="30"/>
  <c r="M1790" i="30"/>
  <c r="M1791" i="30"/>
  <c r="M1792" i="30"/>
  <c r="M1793" i="30"/>
  <c r="M1794" i="30"/>
  <c r="M1795" i="30"/>
  <c r="M1796" i="30"/>
  <c r="M1797" i="30"/>
  <c r="M1798" i="30"/>
  <c r="M1799" i="30"/>
  <c r="M1800" i="30"/>
  <c r="M1801" i="30"/>
  <c r="M1802" i="30"/>
  <c r="M1803" i="30"/>
  <c r="M1804" i="30"/>
  <c r="M1805" i="30"/>
  <c r="M1806" i="30"/>
  <c r="M1807" i="30"/>
  <c r="M1808" i="30"/>
  <c r="M1809" i="30"/>
  <c r="M1810" i="30"/>
  <c r="M1811" i="30"/>
  <c r="M1812" i="30"/>
  <c r="M1813" i="30"/>
  <c r="M1814" i="30"/>
  <c r="M1815" i="30"/>
  <c r="M1816" i="30"/>
  <c r="M1817" i="30"/>
  <c r="M1818" i="30"/>
  <c r="M1819" i="30"/>
  <c r="M1820" i="30"/>
  <c r="M1821" i="30"/>
  <c r="M1822" i="30"/>
  <c r="M1823" i="30"/>
  <c r="M1824" i="30"/>
  <c r="M1825" i="30"/>
  <c r="M1826" i="30"/>
  <c r="M1827" i="30"/>
  <c r="M1828" i="30"/>
  <c r="M1829" i="30"/>
  <c r="M1830" i="30"/>
  <c r="M1831" i="30"/>
  <c r="M1832" i="30"/>
  <c r="M1833" i="30"/>
  <c r="M1834" i="30"/>
  <c r="M1835" i="30"/>
  <c r="M1836" i="30"/>
  <c r="M1837" i="30"/>
  <c r="M1838" i="30"/>
  <c r="M1839" i="30"/>
  <c r="M1840" i="30"/>
  <c r="M1841" i="30"/>
  <c r="M1842" i="30"/>
  <c r="M1843" i="30"/>
  <c r="M1844" i="30"/>
  <c r="M1845" i="30"/>
  <c r="M1846" i="30"/>
  <c r="M1847" i="30"/>
  <c r="M1848" i="30"/>
  <c r="M1849" i="30"/>
  <c r="M1850" i="30"/>
  <c r="M1851" i="30"/>
  <c r="M1852" i="30"/>
  <c r="M1853" i="30"/>
  <c r="M1854" i="30"/>
  <c r="M1855" i="30"/>
  <c r="M1856" i="30"/>
  <c r="M1857" i="30"/>
  <c r="M1858" i="30"/>
  <c r="M1859" i="30"/>
  <c r="M1860" i="30"/>
  <c r="M1861" i="30"/>
  <c r="M1862" i="30"/>
  <c r="M1863" i="30"/>
  <c r="M1864" i="30"/>
  <c r="M1865" i="30"/>
  <c r="M1866" i="30"/>
  <c r="M1867" i="30"/>
  <c r="M1868" i="30"/>
  <c r="M1869" i="30"/>
  <c r="M1870" i="30"/>
  <c r="M1871" i="30"/>
  <c r="M1872" i="30"/>
  <c r="M1873" i="30"/>
  <c r="M1874" i="30"/>
  <c r="M1875" i="30"/>
  <c r="M1876" i="30"/>
  <c r="M1877" i="30"/>
  <c r="M1878" i="30"/>
  <c r="M1879" i="30"/>
  <c r="M1880" i="30"/>
  <c r="M1881" i="30"/>
  <c r="M1882" i="30"/>
  <c r="M1883" i="30"/>
  <c r="M1884" i="30"/>
  <c r="M1885" i="30"/>
  <c r="M1886" i="30"/>
  <c r="M1887" i="30"/>
  <c r="M1888" i="30"/>
  <c r="M1889" i="30"/>
  <c r="M1890" i="30"/>
  <c r="M1891" i="30"/>
  <c r="M1892" i="30"/>
  <c r="M1893" i="30"/>
  <c r="M1894" i="30"/>
  <c r="M1895" i="30"/>
  <c r="M1896" i="30"/>
  <c r="M1897" i="30"/>
  <c r="M1898" i="30"/>
  <c r="M1899" i="30"/>
  <c r="M1900" i="30"/>
  <c r="M1901" i="30"/>
  <c r="M1902" i="30"/>
  <c r="M1903" i="30"/>
  <c r="M1904" i="30"/>
  <c r="M1905" i="30"/>
  <c r="M1906" i="30"/>
  <c r="M1907" i="30"/>
  <c r="M1908" i="30"/>
  <c r="M1909" i="30"/>
  <c r="M1910" i="30"/>
  <c r="M1911" i="30"/>
  <c r="M1912" i="30"/>
  <c r="M1913" i="30"/>
  <c r="M1914" i="30"/>
  <c r="M1915" i="30"/>
  <c r="M1916" i="30"/>
  <c r="M1917" i="30"/>
  <c r="M1918" i="30"/>
  <c r="M1919" i="30"/>
  <c r="M1920" i="30"/>
  <c r="M1921" i="30"/>
  <c r="M1922" i="30"/>
  <c r="M1923" i="30"/>
  <c r="M1924" i="30"/>
  <c r="M1925" i="30"/>
  <c r="M1926" i="30"/>
  <c r="M1927" i="30"/>
  <c r="M1928" i="30"/>
  <c r="M1929" i="30"/>
  <c r="M1930" i="30"/>
  <c r="M1931" i="30"/>
  <c r="M1932" i="30"/>
  <c r="M1933" i="30"/>
  <c r="M1934" i="30"/>
  <c r="M1935" i="30"/>
  <c r="M1936" i="30"/>
  <c r="M1937" i="30"/>
  <c r="M1938" i="30"/>
  <c r="M1939" i="30"/>
  <c r="M1940" i="30"/>
  <c r="M1941" i="30"/>
  <c r="M1942" i="30"/>
  <c r="M1943" i="30"/>
  <c r="M1944" i="30"/>
  <c r="M1945" i="30"/>
  <c r="M1946" i="30"/>
  <c r="M1947" i="30"/>
  <c r="M1948" i="30"/>
  <c r="M1949" i="30"/>
  <c r="M1950" i="30"/>
  <c r="M1951" i="30"/>
  <c r="M1952" i="30"/>
  <c r="M1953" i="30"/>
  <c r="M1954" i="30"/>
  <c r="M1955" i="30"/>
  <c r="M1956" i="30"/>
  <c r="M1957" i="30"/>
  <c r="M1958" i="30"/>
  <c r="M1959" i="30"/>
  <c r="M1960" i="30"/>
  <c r="M1961" i="30"/>
  <c r="M1962" i="30"/>
  <c r="M1963" i="30"/>
  <c r="M1964" i="30"/>
  <c r="M1965" i="30"/>
  <c r="M1966" i="30"/>
  <c r="M1967" i="30"/>
  <c r="M1968" i="30"/>
  <c r="M1969" i="30"/>
  <c r="M1970" i="30"/>
  <c r="M1971" i="30"/>
  <c r="M1972" i="30"/>
  <c r="M1973" i="30"/>
  <c r="M1974" i="30"/>
  <c r="M1975" i="30"/>
  <c r="M1976" i="30"/>
  <c r="M1977" i="30"/>
  <c r="M1978" i="30"/>
  <c r="M1979" i="30"/>
  <c r="M1980" i="30"/>
  <c r="M1981" i="30"/>
  <c r="M1982" i="30"/>
  <c r="M1983" i="30"/>
  <c r="M1984" i="30"/>
  <c r="M1985" i="30"/>
  <c r="M1986" i="30"/>
  <c r="M1987" i="30"/>
  <c r="M1988" i="30"/>
  <c r="M1989" i="30"/>
  <c r="M1990" i="30"/>
  <c r="M1991" i="30"/>
  <c r="M1992" i="30"/>
  <c r="M1993" i="30"/>
  <c r="M1994" i="30"/>
  <c r="M1995" i="30"/>
  <c r="M1996" i="30"/>
  <c r="M1997" i="30"/>
  <c r="M1998" i="30"/>
  <c r="M1999" i="30"/>
  <c r="M2000" i="30"/>
  <c r="M2001" i="30"/>
  <c r="M2002" i="30"/>
  <c r="M2003" i="30"/>
  <c r="M2004" i="30"/>
  <c r="M2005" i="30"/>
  <c r="M2006" i="30"/>
  <c r="M2007" i="30"/>
  <c r="M2008" i="30"/>
  <c r="M2009" i="30"/>
  <c r="M2010" i="30"/>
  <c r="M2011" i="30"/>
  <c r="M2012" i="30"/>
  <c r="M2013" i="30"/>
  <c r="M2014" i="30"/>
  <c r="M2015" i="30"/>
  <c r="M2016" i="30"/>
  <c r="M2017" i="30"/>
  <c r="M2018" i="30"/>
  <c r="M2019" i="30"/>
  <c r="M2020" i="30"/>
  <c r="M2021" i="30"/>
  <c r="M2022" i="30"/>
  <c r="M2023" i="30"/>
  <c r="M2024" i="30"/>
  <c r="M2025" i="30"/>
  <c r="M2026" i="30"/>
  <c r="M2027" i="30"/>
  <c r="M2028" i="30"/>
  <c r="M2029" i="30"/>
  <c r="M2030" i="30"/>
  <c r="M2031" i="30"/>
  <c r="M2032" i="30"/>
  <c r="M2033" i="30"/>
  <c r="M2034" i="30"/>
  <c r="M2035" i="30"/>
  <c r="M2036" i="30"/>
  <c r="M2037" i="30"/>
  <c r="M2038" i="30"/>
  <c r="M2039" i="30"/>
  <c r="M2040" i="30"/>
  <c r="M2041" i="30"/>
  <c r="M2042" i="30"/>
  <c r="M2043" i="30"/>
  <c r="M2044" i="30"/>
  <c r="M2045" i="30"/>
  <c r="M2046" i="30"/>
  <c r="M2047" i="30"/>
  <c r="M2048" i="30"/>
  <c r="M2049" i="30"/>
  <c r="M2050" i="30"/>
  <c r="M2051" i="30"/>
  <c r="M2052" i="30"/>
  <c r="M2053" i="30"/>
  <c r="M2054" i="30"/>
  <c r="M2055" i="30"/>
  <c r="M2056" i="30"/>
  <c r="M2057" i="30"/>
  <c r="M2058" i="30"/>
  <c r="M2059" i="30"/>
  <c r="M2060" i="30"/>
  <c r="M2061" i="30"/>
  <c r="M2062" i="30"/>
  <c r="M2063" i="30"/>
  <c r="M2064" i="30"/>
  <c r="M2065" i="30"/>
  <c r="M2066" i="30"/>
  <c r="M2067" i="30"/>
  <c r="M2068" i="30"/>
  <c r="M2069" i="30"/>
  <c r="M2070" i="30"/>
  <c r="M2071" i="30"/>
  <c r="M2072" i="30"/>
  <c r="M2073" i="30"/>
  <c r="M2074" i="30"/>
  <c r="M2075" i="30"/>
  <c r="M2076" i="30"/>
  <c r="M2077" i="30"/>
  <c r="M2078" i="30"/>
  <c r="M2079" i="30"/>
  <c r="M2080" i="30"/>
  <c r="M2081" i="30"/>
  <c r="M2082" i="30"/>
  <c r="M2083" i="30"/>
  <c r="M2084" i="30"/>
  <c r="M2085" i="30"/>
  <c r="M2086" i="30"/>
  <c r="M2087" i="30"/>
  <c r="M2088" i="30"/>
  <c r="M2089" i="30"/>
  <c r="M2090" i="30"/>
  <c r="M2091" i="30"/>
  <c r="M2092" i="30"/>
  <c r="M2093" i="30"/>
  <c r="M2094" i="30"/>
  <c r="M2095" i="30"/>
  <c r="M2096" i="30"/>
  <c r="M2097" i="30"/>
  <c r="M2098" i="30"/>
  <c r="M2099" i="30"/>
  <c r="M2100" i="30"/>
  <c r="M2101" i="30"/>
  <c r="M2102" i="30"/>
  <c r="M2103" i="30"/>
  <c r="M2104" i="30"/>
  <c r="M2105" i="30"/>
  <c r="M2106" i="30"/>
  <c r="M2107" i="30"/>
  <c r="M2108" i="30"/>
  <c r="M2109" i="30"/>
  <c r="M2110" i="30"/>
  <c r="M2111" i="30"/>
  <c r="M2112" i="30"/>
  <c r="M2113" i="30"/>
  <c r="M2114" i="30"/>
  <c r="M2115" i="30"/>
  <c r="M2116" i="30"/>
  <c r="M2117" i="30"/>
  <c r="M2118" i="30"/>
  <c r="M2119" i="30"/>
  <c r="M2120" i="30"/>
  <c r="M2121" i="30"/>
  <c r="M2122" i="30"/>
  <c r="M2123" i="30"/>
  <c r="M2124" i="30"/>
  <c r="M2125" i="30"/>
  <c r="M2126" i="30"/>
  <c r="M2127" i="30"/>
  <c r="M2128" i="30"/>
  <c r="M2129" i="30"/>
  <c r="M2130" i="30"/>
  <c r="M2131" i="30"/>
  <c r="M2132" i="30"/>
  <c r="M2133" i="30"/>
  <c r="M2134" i="30"/>
  <c r="M2135" i="30"/>
  <c r="M2136" i="30"/>
  <c r="M2137" i="30"/>
  <c r="M2138" i="30"/>
  <c r="M2139" i="30"/>
  <c r="M2140" i="30"/>
  <c r="M2141" i="30"/>
  <c r="M2142" i="30"/>
  <c r="M2143" i="30"/>
  <c r="M2144" i="30"/>
  <c r="M2145" i="30"/>
  <c r="M2146" i="30"/>
  <c r="M2147" i="30"/>
  <c r="M2148" i="30"/>
  <c r="M2149" i="30"/>
  <c r="M2150" i="30"/>
  <c r="M2151" i="30"/>
  <c r="M2152" i="30"/>
  <c r="M2153" i="30"/>
  <c r="M2154" i="30"/>
  <c r="M2155" i="30"/>
  <c r="M2156" i="30"/>
  <c r="M2157" i="30"/>
  <c r="M2158" i="30"/>
  <c r="M2159" i="30"/>
  <c r="M2160" i="30"/>
  <c r="M2161" i="30"/>
  <c r="M2162" i="30"/>
  <c r="M2163" i="30"/>
  <c r="M2164" i="30"/>
  <c r="M2165" i="30"/>
  <c r="M2166" i="30"/>
  <c r="M2167" i="30"/>
  <c r="M2168" i="30"/>
  <c r="M2169" i="30"/>
  <c r="M2170" i="30"/>
  <c r="M2171" i="30"/>
  <c r="M2172" i="30"/>
  <c r="M2173" i="30"/>
  <c r="M2174" i="30"/>
  <c r="M2175" i="30"/>
  <c r="M2176" i="30"/>
  <c r="M2177" i="30"/>
  <c r="M2178" i="30"/>
  <c r="M2179" i="30"/>
  <c r="M2180" i="30"/>
  <c r="M2181" i="30"/>
  <c r="M2182" i="30"/>
  <c r="M2183" i="30"/>
  <c r="M2184" i="30"/>
  <c r="M2185" i="30"/>
  <c r="M2186" i="30"/>
  <c r="M2187" i="30"/>
  <c r="M2188" i="30"/>
  <c r="M2189" i="30"/>
  <c r="M2190" i="30"/>
  <c r="M2191" i="30"/>
  <c r="M2192" i="30"/>
  <c r="M2193" i="30"/>
  <c r="M2194" i="30"/>
  <c r="M2195" i="30"/>
  <c r="M2196" i="30"/>
  <c r="M2197" i="30"/>
  <c r="M2198" i="30"/>
  <c r="M2199" i="30"/>
  <c r="M2200" i="30"/>
  <c r="M2201" i="30"/>
  <c r="M2202" i="30"/>
  <c r="M2203" i="30"/>
  <c r="M2204" i="30"/>
  <c r="M2205" i="30"/>
  <c r="M2206" i="30"/>
  <c r="M2207" i="30"/>
  <c r="M2208" i="30"/>
  <c r="M2209" i="30"/>
  <c r="M2210" i="30"/>
  <c r="M2211" i="30"/>
  <c r="M2212" i="30"/>
  <c r="M2213" i="30"/>
  <c r="M2214" i="30"/>
  <c r="M2215" i="30"/>
  <c r="M2216" i="30"/>
  <c r="M2217" i="30"/>
  <c r="M2218" i="30"/>
  <c r="M2219" i="30"/>
  <c r="M2220" i="30"/>
  <c r="M2221" i="30"/>
  <c r="M2222" i="30"/>
  <c r="M2223" i="30"/>
  <c r="M2224" i="30"/>
  <c r="M2225" i="30"/>
  <c r="M2226" i="30"/>
  <c r="M2227" i="30"/>
  <c r="M2228" i="30"/>
  <c r="M2229" i="30"/>
  <c r="M2230" i="30"/>
  <c r="M2231" i="30"/>
  <c r="M2232" i="30"/>
  <c r="M2233" i="30"/>
  <c r="M2234" i="30"/>
  <c r="M2235" i="30"/>
  <c r="M2236" i="30"/>
  <c r="M2237" i="30"/>
  <c r="M2238" i="30"/>
  <c r="M2239" i="30"/>
  <c r="M2240" i="30"/>
  <c r="M2241" i="30"/>
  <c r="M2242" i="30"/>
  <c r="M2243" i="30"/>
  <c r="M2244" i="30"/>
  <c r="M2245" i="30"/>
  <c r="M2246" i="30"/>
  <c r="M2247" i="30"/>
  <c r="M2248" i="30"/>
  <c r="M2249" i="30"/>
  <c r="M2250" i="30"/>
  <c r="M2251" i="30"/>
  <c r="M2252" i="30"/>
  <c r="M2253" i="30"/>
  <c r="M2254" i="30"/>
  <c r="M2255" i="30"/>
  <c r="M2256" i="30"/>
  <c r="M2257" i="30"/>
  <c r="M2258" i="30"/>
  <c r="M2259" i="30"/>
  <c r="M2260" i="30"/>
  <c r="M2261" i="30"/>
  <c r="M2262" i="30"/>
  <c r="M2263" i="30"/>
  <c r="M2264" i="30"/>
  <c r="M2265" i="30"/>
  <c r="M2266" i="30"/>
  <c r="M2267" i="30"/>
  <c r="M2268" i="30"/>
  <c r="M2269" i="30"/>
  <c r="M2270" i="30"/>
  <c r="M2271" i="30"/>
  <c r="M2272" i="30"/>
  <c r="M2273" i="30"/>
  <c r="M2274" i="30"/>
  <c r="M2275" i="30"/>
  <c r="M2276" i="30"/>
  <c r="M2277" i="30"/>
  <c r="M2278" i="30"/>
  <c r="M2279" i="30"/>
  <c r="M2280" i="30"/>
  <c r="M2281" i="30"/>
  <c r="M2282" i="30"/>
  <c r="M2283" i="30"/>
  <c r="M2284" i="30"/>
  <c r="M2285" i="30"/>
  <c r="M2286" i="30"/>
  <c r="M2287" i="30"/>
  <c r="M2288" i="30"/>
  <c r="M2289" i="30"/>
  <c r="M2290" i="30"/>
  <c r="M2291" i="30"/>
  <c r="M2292" i="30"/>
  <c r="M2293" i="30"/>
  <c r="M2294" i="30"/>
  <c r="M2295" i="30"/>
  <c r="M2296" i="30"/>
  <c r="M2297" i="30"/>
  <c r="M2298" i="30"/>
  <c r="M2299" i="30"/>
  <c r="M2300" i="30"/>
  <c r="M2301" i="30"/>
  <c r="M2302" i="30"/>
  <c r="M2303" i="30"/>
  <c r="M2304" i="30"/>
  <c r="M2305" i="30"/>
  <c r="M2306" i="30"/>
  <c r="M2307" i="30"/>
  <c r="M2308" i="30"/>
  <c r="M2309" i="30"/>
  <c r="M2310" i="30"/>
  <c r="M2311" i="30"/>
  <c r="M2312" i="30"/>
  <c r="M2313" i="30"/>
  <c r="M2314" i="30"/>
  <c r="M2315" i="30"/>
  <c r="M2316" i="30"/>
  <c r="M2317" i="30"/>
  <c r="M2318" i="30"/>
  <c r="M2319" i="30"/>
  <c r="M2320" i="30"/>
  <c r="M2321" i="30"/>
  <c r="M2322" i="30"/>
  <c r="M2323" i="30"/>
  <c r="M2324" i="30"/>
  <c r="M2325" i="30"/>
  <c r="M2326" i="30"/>
  <c r="M2327" i="30"/>
  <c r="M2328" i="30"/>
  <c r="M2329" i="30"/>
  <c r="M2330" i="30"/>
  <c r="M2331" i="30"/>
  <c r="M2332" i="30"/>
  <c r="M2333" i="30"/>
  <c r="M2334" i="30"/>
  <c r="M2335" i="30"/>
  <c r="M2336" i="30"/>
  <c r="M2337" i="30"/>
  <c r="M2338" i="30"/>
  <c r="M2339" i="30"/>
  <c r="M2340" i="30"/>
  <c r="M2341" i="30"/>
  <c r="M2342" i="30"/>
  <c r="M2343" i="30"/>
  <c r="M2344" i="30"/>
  <c r="M2345" i="30"/>
  <c r="M2346" i="30"/>
  <c r="M2347" i="30"/>
  <c r="M2348" i="30"/>
  <c r="M2349" i="30"/>
  <c r="M2350" i="30"/>
  <c r="M2351" i="30"/>
  <c r="M2352" i="30"/>
  <c r="M2353" i="30"/>
  <c r="M2354" i="30"/>
  <c r="M2355" i="30"/>
  <c r="M2356" i="30"/>
  <c r="M2357" i="30"/>
  <c r="M2358" i="30"/>
  <c r="M2359" i="30"/>
  <c r="M2360" i="30"/>
  <c r="M2361" i="30"/>
  <c r="M2362" i="30"/>
  <c r="M2363" i="30"/>
  <c r="M2364" i="30"/>
  <c r="M2365" i="30"/>
  <c r="M2366" i="30"/>
  <c r="M2367" i="30"/>
  <c r="M2368" i="30"/>
  <c r="M2369" i="30"/>
  <c r="M2370" i="30"/>
  <c r="M2371" i="30"/>
  <c r="M2372" i="30"/>
  <c r="M2373" i="30"/>
  <c r="M2374" i="30"/>
  <c r="M2375" i="30"/>
  <c r="M2376" i="30"/>
  <c r="M2377" i="30"/>
  <c r="M2378" i="30"/>
  <c r="M2379" i="30"/>
  <c r="M2380" i="30"/>
  <c r="M2381" i="30"/>
  <c r="M2382" i="30"/>
  <c r="M2383" i="30"/>
  <c r="M2384" i="30"/>
  <c r="M2385" i="30"/>
  <c r="M2386" i="30"/>
  <c r="M2387" i="30"/>
  <c r="M2388" i="30"/>
  <c r="M2389" i="30"/>
  <c r="M2390" i="30"/>
  <c r="M2391" i="30"/>
  <c r="M2392" i="30"/>
  <c r="M2393" i="30"/>
  <c r="M2394" i="30"/>
  <c r="M2395" i="30"/>
  <c r="M2396" i="30"/>
  <c r="M2397" i="30"/>
  <c r="M2398" i="30"/>
  <c r="M2399" i="30"/>
  <c r="M2400" i="30"/>
  <c r="M2401" i="30"/>
  <c r="M2402" i="30"/>
  <c r="M2403" i="30"/>
  <c r="M2404" i="30"/>
  <c r="M2405" i="30"/>
  <c r="M2406" i="30"/>
  <c r="M2407" i="30"/>
  <c r="M2408" i="30"/>
  <c r="M2409" i="30"/>
  <c r="M2410" i="30"/>
  <c r="M2411" i="30"/>
  <c r="M2412" i="30"/>
  <c r="M2413" i="30"/>
  <c r="M2414" i="30"/>
  <c r="M2415" i="30"/>
  <c r="M2416" i="30"/>
  <c r="M2417" i="30"/>
  <c r="M2418" i="30"/>
  <c r="M2419" i="30"/>
  <c r="M2420" i="30"/>
  <c r="M2421" i="30"/>
  <c r="M2422" i="30"/>
  <c r="M2423" i="30"/>
  <c r="M2424" i="30"/>
  <c r="M2425" i="30"/>
  <c r="M2426" i="30"/>
  <c r="M2427" i="30"/>
  <c r="M2428" i="30"/>
  <c r="M2429" i="30"/>
  <c r="M2430" i="30"/>
  <c r="M2431" i="30"/>
  <c r="M2432" i="30"/>
  <c r="M2433" i="30"/>
  <c r="M2434" i="30"/>
  <c r="M2435" i="30"/>
  <c r="M2436" i="30"/>
  <c r="M2437" i="30"/>
  <c r="M2438" i="30"/>
  <c r="M2439" i="30"/>
  <c r="M2440" i="30"/>
  <c r="M2441" i="30"/>
  <c r="M2442" i="30"/>
  <c r="M2443" i="30"/>
  <c r="M2444" i="30"/>
  <c r="M2445" i="30"/>
  <c r="M2446" i="30"/>
  <c r="M2447" i="30"/>
  <c r="M2448" i="30"/>
  <c r="M2449" i="30"/>
  <c r="M2450" i="30"/>
  <c r="M2451" i="30"/>
  <c r="M2452" i="30"/>
  <c r="M2453" i="30"/>
  <c r="M2454" i="30"/>
  <c r="M2455" i="30"/>
  <c r="M2456" i="30"/>
  <c r="M2457" i="30"/>
  <c r="M2458" i="30"/>
  <c r="M2459" i="30"/>
  <c r="M2460" i="30"/>
  <c r="M2461" i="30"/>
  <c r="M2462" i="30"/>
  <c r="M2463" i="30"/>
  <c r="M2464" i="30"/>
  <c r="M2465" i="30"/>
  <c r="M2466" i="30"/>
  <c r="M2467" i="30"/>
  <c r="M2468" i="30"/>
  <c r="M2469" i="30"/>
  <c r="M2470" i="30"/>
  <c r="M2471" i="30"/>
  <c r="M2472" i="30"/>
  <c r="M2473" i="30"/>
  <c r="M2474" i="30"/>
  <c r="M2475" i="30"/>
  <c r="M2476" i="30"/>
  <c r="M2477" i="30"/>
  <c r="M2478" i="30"/>
  <c r="M2479" i="30"/>
  <c r="M2480" i="30"/>
  <c r="M2481" i="30"/>
  <c r="M2482" i="30"/>
  <c r="M2483" i="30"/>
  <c r="M2484" i="30"/>
  <c r="M2485" i="30"/>
  <c r="M2486" i="30"/>
  <c r="M2487" i="30"/>
  <c r="M2488" i="30"/>
  <c r="M2489" i="30"/>
  <c r="M2490" i="30"/>
  <c r="M2491" i="30"/>
  <c r="M2492" i="30"/>
  <c r="M2493" i="30"/>
  <c r="M2494" i="30"/>
  <c r="M2495" i="30"/>
  <c r="M2496" i="30"/>
  <c r="M2497" i="30"/>
  <c r="M2498" i="30"/>
  <c r="M2499" i="30"/>
  <c r="M2500" i="30"/>
  <c r="M2501" i="30"/>
  <c r="M2502" i="30"/>
  <c r="M2503" i="30"/>
  <c r="M2504" i="30"/>
  <c r="M2505" i="30"/>
  <c r="M2506" i="30"/>
  <c r="M2507" i="30"/>
  <c r="M2508" i="30"/>
  <c r="M2509" i="30"/>
  <c r="M2510" i="30"/>
  <c r="M2511" i="30"/>
  <c r="M2512" i="30"/>
  <c r="M2513" i="30"/>
  <c r="M2514" i="30"/>
  <c r="M2515" i="30"/>
  <c r="M2516" i="30"/>
  <c r="M2517" i="30"/>
  <c r="M2518" i="30"/>
  <c r="M2519" i="30"/>
  <c r="M2520" i="30"/>
  <c r="M2521" i="30"/>
  <c r="M2522" i="30"/>
  <c r="M2523" i="30"/>
  <c r="M2524" i="30"/>
  <c r="M2525" i="30"/>
  <c r="M2526" i="30"/>
  <c r="M2527" i="30"/>
  <c r="M2528" i="30"/>
  <c r="M2529" i="30"/>
  <c r="M2530" i="30"/>
  <c r="M2531" i="30"/>
  <c r="M2532" i="30"/>
  <c r="M2533" i="30"/>
  <c r="M2534" i="30"/>
  <c r="M2535" i="30"/>
  <c r="M2536" i="30"/>
  <c r="M2537" i="30"/>
  <c r="M2538" i="30"/>
  <c r="M2539" i="30"/>
  <c r="M2540" i="30"/>
  <c r="M2541" i="30"/>
  <c r="M2542" i="30"/>
  <c r="M2543" i="30"/>
  <c r="M2544" i="30"/>
  <c r="M2545" i="30"/>
  <c r="M2546" i="30"/>
  <c r="M2547" i="30"/>
  <c r="M2548" i="30"/>
  <c r="M2549" i="30"/>
  <c r="M2550" i="30"/>
  <c r="M2551" i="30"/>
  <c r="M2552" i="30"/>
  <c r="M2553" i="30"/>
  <c r="M2554" i="30"/>
  <c r="M2555" i="30"/>
  <c r="M2556" i="30"/>
  <c r="M2557" i="30"/>
  <c r="M2558" i="30"/>
  <c r="M2559" i="30"/>
  <c r="M2560" i="30"/>
  <c r="M2561" i="30"/>
  <c r="M2562" i="30"/>
  <c r="M2563" i="30"/>
  <c r="M2564" i="30"/>
  <c r="M2565" i="30"/>
  <c r="M2566" i="30"/>
  <c r="M2567" i="30"/>
  <c r="M2568" i="30"/>
  <c r="M2569" i="30"/>
  <c r="M2570" i="30"/>
  <c r="M2571" i="30"/>
  <c r="M2572" i="30"/>
  <c r="M2573" i="30"/>
  <c r="M2574" i="30"/>
  <c r="M2575" i="30"/>
  <c r="M2576" i="30"/>
  <c r="M2577" i="30"/>
  <c r="M2578" i="30"/>
  <c r="M2579" i="30"/>
  <c r="M2580" i="30"/>
  <c r="M2581" i="30"/>
  <c r="M2582" i="30"/>
  <c r="M2583" i="30"/>
  <c r="M2584" i="30"/>
  <c r="M2585" i="30"/>
  <c r="M2586" i="30"/>
  <c r="M2587" i="30"/>
  <c r="M2588" i="30"/>
  <c r="M2589" i="30"/>
  <c r="M2590" i="30"/>
  <c r="M2591" i="30"/>
  <c r="M2592" i="30"/>
  <c r="M2593" i="30"/>
  <c r="M2594" i="30"/>
  <c r="M2595" i="30"/>
  <c r="M2596" i="30"/>
  <c r="M2597" i="30"/>
  <c r="M2598" i="30"/>
  <c r="M2599" i="30"/>
  <c r="M2600" i="30"/>
  <c r="M2601" i="30"/>
  <c r="M2602" i="30"/>
  <c r="M2603" i="30"/>
  <c r="M2604" i="30"/>
  <c r="M2605" i="30"/>
  <c r="M2606" i="30"/>
  <c r="M2607" i="30"/>
  <c r="M2608" i="30"/>
  <c r="M2609" i="30"/>
  <c r="M2610" i="30"/>
  <c r="M2611" i="30"/>
  <c r="M2612" i="30"/>
  <c r="M2613" i="30"/>
  <c r="M2614" i="30"/>
  <c r="M2615" i="30"/>
  <c r="M2616" i="30"/>
  <c r="M2617" i="30"/>
  <c r="M2618" i="30"/>
  <c r="M2619" i="30"/>
  <c r="M2620" i="30"/>
  <c r="M2621" i="30"/>
  <c r="M2622" i="30"/>
  <c r="M2623" i="30"/>
  <c r="M2624" i="30"/>
  <c r="M2625" i="30"/>
  <c r="M2626" i="30"/>
  <c r="M2627" i="30"/>
  <c r="M2628" i="30"/>
  <c r="M2629" i="30"/>
  <c r="M2630" i="30"/>
  <c r="M2631" i="30"/>
  <c r="M2632" i="30"/>
  <c r="M2633" i="30"/>
  <c r="M2634" i="30"/>
  <c r="M2635" i="30"/>
  <c r="M2636" i="30"/>
  <c r="M2637" i="30"/>
  <c r="M2638" i="30"/>
  <c r="M2639" i="30"/>
  <c r="M2640" i="30"/>
  <c r="M2641" i="30"/>
  <c r="M2642" i="30"/>
  <c r="M2643" i="30"/>
  <c r="M2644" i="30"/>
  <c r="M2645" i="30"/>
  <c r="M2646" i="30"/>
  <c r="M2647" i="30"/>
  <c r="M2648" i="30"/>
  <c r="M2649" i="30"/>
  <c r="M2650" i="30"/>
  <c r="M2651" i="30"/>
  <c r="M2652" i="30"/>
  <c r="M2653" i="30"/>
  <c r="M2654" i="30"/>
  <c r="M2655" i="30"/>
  <c r="M2656" i="30"/>
  <c r="M2657" i="30"/>
  <c r="M2658" i="30"/>
  <c r="M2659" i="30"/>
  <c r="M2660" i="30"/>
  <c r="M2661" i="30"/>
  <c r="M2662" i="30"/>
  <c r="M2663" i="30"/>
  <c r="M2664" i="30"/>
  <c r="M2665" i="30"/>
  <c r="M2666" i="30"/>
  <c r="M2667" i="30"/>
  <c r="M2668" i="30"/>
  <c r="M2669" i="30"/>
  <c r="M2670" i="30"/>
  <c r="M2671" i="30"/>
  <c r="M2672" i="30"/>
  <c r="M2673" i="30"/>
  <c r="M2674" i="30"/>
  <c r="M2675" i="30"/>
  <c r="M2676" i="30"/>
  <c r="M2677" i="30"/>
  <c r="M2678" i="30"/>
  <c r="M2679" i="30"/>
  <c r="M2680" i="30"/>
  <c r="M2681" i="30"/>
  <c r="M2682" i="30"/>
  <c r="M2683" i="30"/>
  <c r="M2684" i="30"/>
  <c r="M2685" i="30"/>
  <c r="M2686" i="30"/>
  <c r="M2687" i="30"/>
  <c r="M2688" i="30"/>
  <c r="M2689" i="30"/>
  <c r="M2690" i="30"/>
  <c r="M2691" i="30"/>
  <c r="M2692" i="30"/>
  <c r="M2693" i="30"/>
  <c r="M2694" i="30"/>
  <c r="M2695" i="30"/>
  <c r="M2696" i="30"/>
  <c r="M2697" i="30"/>
  <c r="M2698" i="30"/>
  <c r="M2699" i="30"/>
  <c r="M2700" i="30"/>
  <c r="M2701" i="30"/>
  <c r="M2702" i="30"/>
  <c r="M2703" i="30"/>
  <c r="M2704" i="30"/>
  <c r="M2705" i="30"/>
  <c r="M2706" i="30"/>
  <c r="M2707" i="30"/>
  <c r="M2708" i="30"/>
  <c r="M2709" i="30"/>
  <c r="M2710" i="30"/>
  <c r="M2711" i="30"/>
  <c r="M2712" i="30"/>
  <c r="M2713" i="30"/>
  <c r="M2714" i="30"/>
  <c r="M2715" i="30"/>
  <c r="M2716" i="30"/>
  <c r="M2717" i="30"/>
  <c r="M2718" i="30"/>
  <c r="M2719" i="30"/>
  <c r="M2720" i="30"/>
  <c r="M2721" i="30"/>
  <c r="M2722" i="30"/>
  <c r="M2723" i="30"/>
  <c r="M2724" i="30"/>
  <c r="M2725" i="30"/>
  <c r="M2726" i="30"/>
  <c r="M2727" i="30"/>
  <c r="M2728" i="30"/>
  <c r="M2729" i="30"/>
  <c r="M2730" i="30"/>
  <c r="M2731" i="30"/>
  <c r="M2732" i="30"/>
  <c r="M2733" i="30"/>
  <c r="M2734" i="30"/>
  <c r="M2735" i="30"/>
  <c r="M2736" i="30"/>
  <c r="M2737" i="30"/>
  <c r="M2738" i="30"/>
  <c r="M2739" i="30"/>
  <c r="M2740" i="30"/>
  <c r="M2741" i="30"/>
  <c r="M2742" i="30"/>
  <c r="M2743" i="30"/>
  <c r="M2744" i="30"/>
  <c r="M2745" i="30"/>
  <c r="M2746" i="30"/>
  <c r="M2747" i="30"/>
  <c r="M2748" i="30"/>
  <c r="M2749" i="30"/>
  <c r="M2750" i="30"/>
  <c r="M2751" i="30"/>
  <c r="M2752" i="30"/>
  <c r="M2753" i="30"/>
  <c r="M2754" i="30"/>
  <c r="M2755" i="30"/>
  <c r="M2756" i="30"/>
  <c r="M2757" i="30"/>
  <c r="M2758" i="30"/>
  <c r="M2759" i="30"/>
  <c r="M2760" i="30"/>
  <c r="M2761" i="30"/>
  <c r="M2762" i="30"/>
  <c r="M2763" i="30"/>
  <c r="M2764" i="30"/>
  <c r="M2765" i="30"/>
  <c r="M2766" i="30"/>
  <c r="M2767" i="30"/>
  <c r="M2768" i="30"/>
  <c r="M2769" i="30"/>
  <c r="M2770" i="30"/>
  <c r="M2771" i="30"/>
  <c r="M2772" i="30"/>
  <c r="M2773" i="30"/>
  <c r="M2774" i="30"/>
  <c r="M2775" i="30"/>
  <c r="M2776" i="30"/>
  <c r="M2777" i="30"/>
  <c r="M2778" i="30"/>
  <c r="M2779" i="30"/>
  <c r="M2780" i="30"/>
  <c r="M2781" i="30"/>
  <c r="M2782" i="30"/>
  <c r="M2783" i="30"/>
  <c r="M2784" i="30"/>
  <c r="M2785" i="30"/>
  <c r="M2786" i="30"/>
  <c r="M2787" i="30"/>
  <c r="M2788" i="30"/>
  <c r="M2789" i="30"/>
  <c r="M2790" i="30"/>
  <c r="M2791" i="30"/>
  <c r="M2792" i="30"/>
  <c r="M2793" i="30"/>
  <c r="M2794" i="30"/>
  <c r="M2795" i="30"/>
  <c r="M2796" i="30"/>
  <c r="M2797" i="30"/>
  <c r="M2798" i="30"/>
  <c r="M2799" i="30"/>
  <c r="M2800" i="30"/>
  <c r="M2801" i="30"/>
  <c r="M2802" i="30"/>
  <c r="M2803" i="30"/>
  <c r="M2804" i="30"/>
  <c r="M2805" i="30"/>
  <c r="M2806" i="30"/>
  <c r="M2807" i="30"/>
  <c r="M2808" i="30"/>
  <c r="M2809" i="30"/>
  <c r="M2810" i="30"/>
  <c r="M2811" i="30"/>
  <c r="M2812" i="30"/>
  <c r="M2813" i="30"/>
  <c r="M2814" i="30"/>
  <c r="M2815" i="30"/>
  <c r="M2816" i="30"/>
  <c r="M2817" i="30"/>
  <c r="M2818" i="30"/>
  <c r="M2819" i="30"/>
  <c r="M2820" i="30"/>
  <c r="M2821" i="30"/>
  <c r="M2822" i="30"/>
  <c r="M2823" i="30"/>
  <c r="M2824" i="30"/>
  <c r="M2825" i="30"/>
  <c r="M2826" i="30"/>
  <c r="M2827" i="30"/>
  <c r="M2828" i="30"/>
  <c r="M2829" i="30"/>
  <c r="M2830" i="30"/>
  <c r="M2831" i="30"/>
  <c r="M2832" i="30"/>
  <c r="M2833" i="30"/>
  <c r="M2834" i="30"/>
  <c r="M2835" i="30"/>
  <c r="M2836" i="30"/>
  <c r="M2837" i="30"/>
  <c r="M2838" i="30"/>
  <c r="M2839" i="30"/>
  <c r="M2840" i="30"/>
  <c r="M2841" i="30"/>
  <c r="M2842" i="30"/>
  <c r="M2843" i="30"/>
  <c r="M2844" i="30"/>
  <c r="M2845" i="30"/>
  <c r="M2846" i="30"/>
  <c r="M2847" i="30"/>
  <c r="M2848" i="30"/>
  <c r="M2849" i="30"/>
  <c r="M2850" i="30"/>
  <c r="M2851" i="30"/>
  <c r="M2852" i="30"/>
  <c r="M2853" i="30"/>
  <c r="M2854" i="30"/>
  <c r="M2855" i="30"/>
  <c r="M2856" i="30"/>
  <c r="M2857" i="30"/>
  <c r="M2858" i="30"/>
  <c r="M2859" i="30"/>
  <c r="M2860" i="30"/>
  <c r="M2861" i="30"/>
  <c r="M2862" i="30"/>
  <c r="M2863" i="30"/>
  <c r="M2864" i="30"/>
  <c r="M2865" i="30"/>
  <c r="M2866" i="30"/>
  <c r="M2867" i="30"/>
  <c r="M2868" i="30"/>
  <c r="M2869" i="30"/>
  <c r="M2870" i="30"/>
  <c r="M2871" i="30"/>
  <c r="M2872" i="30"/>
  <c r="M2873" i="30"/>
  <c r="M2874" i="30"/>
  <c r="M2875" i="30"/>
  <c r="M2876" i="30"/>
  <c r="M2877" i="30"/>
  <c r="M2878" i="30"/>
  <c r="M2879" i="30"/>
  <c r="M2880" i="30"/>
  <c r="M2881" i="30"/>
  <c r="M2882" i="30"/>
  <c r="M2883" i="30"/>
  <c r="M2884" i="30"/>
  <c r="M2885" i="30"/>
  <c r="M2886" i="30"/>
  <c r="M2887" i="30"/>
  <c r="M2888" i="30"/>
  <c r="M2889" i="30"/>
  <c r="M2890" i="30"/>
  <c r="M2891" i="30"/>
  <c r="M2892" i="30"/>
  <c r="M2893" i="30"/>
  <c r="M2894" i="30"/>
  <c r="M2895" i="30"/>
  <c r="M2896" i="30"/>
  <c r="M2897" i="30"/>
  <c r="M2898" i="30"/>
  <c r="M2899" i="30"/>
  <c r="M2900" i="30"/>
  <c r="M2901" i="30"/>
  <c r="M2902" i="30"/>
  <c r="M2903" i="30"/>
  <c r="M2904" i="30"/>
  <c r="M2905" i="30"/>
  <c r="M2906" i="30"/>
  <c r="M2907" i="30"/>
  <c r="M2908" i="30"/>
  <c r="M2909" i="30"/>
  <c r="M2910" i="30"/>
  <c r="M2911" i="30"/>
  <c r="M2912" i="30"/>
  <c r="M2913" i="30"/>
  <c r="M2914" i="30"/>
  <c r="M2915" i="30"/>
  <c r="M2916" i="30"/>
  <c r="M2917" i="30"/>
  <c r="M2918" i="30"/>
  <c r="M2919" i="30"/>
  <c r="M2920" i="30"/>
  <c r="M2921" i="30"/>
  <c r="M2922" i="30"/>
  <c r="M2923" i="30"/>
  <c r="M2924" i="30"/>
  <c r="M2925" i="30"/>
  <c r="M2926" i="30"/>
  <c r="M2927" i="30"/>
  <c r="M2928" i="30"/>
  <c r="M2929" i="30"/>
  <c r="M2930" i="30"/>
  <c r="M2931" i="30"/>
  <c r="M2932" i="30"/>
  <c r="M2933" i="30"/>
  <c r="M2934" i="30"/>
  <c r="M2935" i="30"/>
  <c r="M2936" i="30"/>
  <c r="M2937" i="30"/>
  <c r="M2938" i="30"/>
  <c r="M2939" i="30"/>
  <c r="M2940" i="30"/>
  <c r="M2941" i="30"/>
  <c r="M2942" i="30"/>
  <c r="M2943" i="30"/>
  <c r="M2944" i="30"/>
  <c r="M2945" i="30"/>
  <c r="M2946" i="30"/>
  <c r="M2947" i="30"/>
  <c r="M2948" i="30"/>
  <c r="M2949" i="30"/>
  <c r="M2950" i="30"/>
  <c r="M2951" i="30"/>
  <c r="M2952" i="30"/>
  <c r="M2953" i="30"/>
  <c r="M2954" i="30"/>
  <c r="M2955" i="30"/>
  <c r="M2956" i="30"/>
  <c r="M2957" i="30"/>
  <c r="M2958" i="30"/>
  <c r="M2959" i="30"/>
  <c r="M2960" i="30"/>
  <c r="M2961" i="30"/>
  <c r="M2962" i="30"/>
  <c r="M2963" i="30"/>
  <c r="M2964" i="30"/>
  <c r="M2965" i="30"/>
  <c r="M2966" i="30"/>
  <c r="M2967" i="30"/>
  <c r="M2968" i="30"/>
  <c r="M2969" i="30"/>
  <c r="M2970" i="30"/>
  <c r="M2971" i="30"/>
  <c r="M2972" i="30"/>
  <c r="M2973" i="30"/>
  <c r="M2974" i="30"/>
  <c r="M2975" i="30"/>
  <c r="M2976" i="30"/>
  <c r="M2977" i="30"/>
  <c r="M2978" i="30"/>
  <c r="M2979" i="30"/>
  <c r="M2980" i="30"/>
  <c r="M2981" i="30"/>
  <c r="M2982" i="30"/>
  <c r="M2983" i="30"/>
  <c r="M2984" i="30"/>
  <c r="M2985" i="30"/>
  <c r="M2986" i="30"/>
  <c r="M2987" i="30"/>
  <c r="M2988" i="30"/>
  <c r="M2989" i="30"/>
  <c r="M2990" i="30"/>
  <c r="M2991" i="30"/>
  <c r="M2992" i="30"/>
  <c r="M2993" i="30"/>
  <c r="M2994" i="30"/>
  <c r="M2995" i="30"/>
  <c r="M2996" i="30"/>
  <c r="M2997" i="30"/>
  <c r="M2998" i="30"/>
  <c r="M2999" i="30"/>
  <c r="M3000" i="30"/>
  <c r="M3001" i="30"/>
  <c r="M3002" i="30"/>
  <c r="M3003" i="30"/>
  <c r="M3004" i="30"/>
  <c r="M3005" i="30"/>
  <c r="M3006" i="30"/>
  <c r="M3007" i="30"/>
  <c r="M3008" i="30"/>
  <c r="M3009" i="30"/>
  <c r="M3010" i="30"/>
  <c r="M3011" i="30"/>
  <c r="M3012" i="30"/>
  <c r="M3013" i="30"/>
  <c r="M3014" i="30"/>
  <c r="M3015" i="30"/>
  <c r="M3016" i="30"/>
  <c r="M3017" i="30"/>
  <c r="M3018" i="30"/>
  <c r="M3019" i="30"/>
  <c r="M3020" i="30"/>
  <c r="M3021" i="30"/>
  <c r="M3022" i="30"/>
  <c r="M3023" i="30"/>
  <c r="M3024" i="30"/>
  <c r="M3025" i="30"/>
  <c r="M3026" i="30"/>
  <c r="M3027" i="30"/>
  <c r="M3028" i="30"/>
  <c r="M3029" i="30"/>
  <c r="M3030" i="30"/>
  <c r="M3031" i="30"/>
  <c r="M3032" i="30"/>
  <c r="M3033" i="30"/>
  <c r="M3034" i="30"/>
  <c r="M3035" i="30"/>
  <c r="M3036" i="30"/>
  <c r="M3037" i="30"/>
  <c r="M3038" i="30"/>
  <c r="M3039" i="30"/>
  <c r="M3040" i="30"/>
  <c r="M3041" i="30"/>
  <c r="M3042" i="30"/>
  <c r="M3043" i="30"/>
  <c r="M3044" i="30"/>
  <c r="M3045" i="30"/>
  <c r="M3046" i="30"/>
  <c r="M3047" i="30"/>
  <c r="M3048" i="30"/>
  <c r="M3049" i="30"/>
  <c r="M3050" i="30"/>
  <c r="M3051" i="30"/>
  <c r="M3052" i="30"/>
  <c r="M3053" i="30"/>
  <c r="M3054" i="30"/>
  <c r="M3055" i="30"/>
  <c r="M3056" i="30"/>
  <c r="M3057" i="30"/>
  <c r="M3058" i="30"/>
  <c r="M3059" i="30"/>
  <c r="M3060" i="30"/>
  <c r="M3061" i="30"/>
  <c r="M3062" i="30"/>
  <c r="M3063" i="30"/>
  <c r="M3064" i="30"/>
  <c r="M3065" i="30"/>
  <c r="M3066" i="30"/>
  <c r="M3067" i="30"/>
  <c r="M3068" i="30"/>
  <c r="M3069" i="30"/>
  <c r="M3070" i="30"/>
  <c r="M3071" i="30"/>
  <c r="M3072" i="30"/>
  <c r="M3073" i="30"/>
  <c r="M3074" i="30"/>
  <c r="M3075" i="30"/>
  <c r="M3076" i="30"/>
  <c r="M3077" i="30"/>
  <c r="M3078" i="30"/>
  <c r="M3079" i="30"/>
  <c r="M3080" i="30"/>
  <c r="M3081" i="30"/>
  <c r="M3082" i="30"/>
  <c r="M3083" i="30"/>
  <c r="M3084" i="30"/>
  <c r="M3085" i="30"/>
  <c r="M3086" i="30"/>
  <c r="M3087" i="30"/>
  <c r="M3088" i="30"/>
  <c r="M3089" i="30"/>
  <c r="M3090" i="30"/>
  <c r="M3091" i="30"/>
  <c r="M3092" i="30"/>
  <c r="M3093" i="30"/>
  <c r="M3094" i="30"/>
  <c r="M3095" i="30"/>
  <c r="M3096" i="30"/>
  <c r="M3097" i="30"/>
  <c r="M3098" i="30"/>
  <c r="M3099" i="30"/>
  <c r="M3100" i="30"/>
  <c r="M3101" i="30"/>
  <c r="M3102" i="30"/>
  <c r="M3103" i="30"/>
  <c r="M3104" i="30"/>
  <c r="M3105" i="30"/>
  <c r="M3106" i="30"/>
  <c r="M3107" i="30"/>
  <c r="M3108" i="30"/>
  <c r="M3109" i="30"/>
  <c r="M3110" i="30"/>
  <c r="M3111" i="30"/>
  <c r="M3112" i="30"/>
  <c r="M3113" i="30"/>
  <c r="M3114" i="30"/>
  <c r="M3115" i="30"/>
  <c r="M3116" i="30"/>
  <c r="M3117" i="30"/>
  <c r="M3118" i="30"/>
  <c r="M3119" i="30"/>
  <c r="M3120" i="30"/>
  <c r="M3121" i="30"/>
  <c r="M3122" i="30"/>
  <c r="M3123" i="30"/>
  <c r="M3124" i="30"/>
  <c r="M3125" i="30"/>
  <c r="M3126" i="30"/>
  <c r="M3127" i="30"/>
  <c r="M3128" i="30"/>
  <c r="M3129" i="30"/>
  <c r="M3130" i="30"/>
  <c r="M3131" i="30"/>
  <c r="M3132" i="30"/>
  <c r="M3133" i="30"/>
  <c r="M3134" i="30"/>
  <c r="M3135" i="30"/>
  <c r="M3136" i="30"/>
  <c r="M3137" i="30"/>
  <c r="M3138" i="30"/>
  <c r="M3139" i="30"/>
  <c r="M3140" i="30"/>
  <c r="M3141" i="30"/>
  <c r="M3142" i="30"/>
  <c r="M3143" i="30"/>
  <c r="M3144" i="30"/>
  <c r="M3145" i="30"/>
  <c r="M3146" i="30"/>
  <c r="M3147" i="30"/>
  <c r="M3148" i="30"/>
  <c r="M3149" i="30"/>
  <c r="M3150" i="30"/>
  <c r="M3151" i="30"/>
  <c r="M3152" i="30"/>
  <c r="M3153" i="30"/>
  <c r="M3154" i="30"/>
  <c r="M3155" i="30"/>
  <c r="M3156" i="30"/>
  <c r="M3157" i="30"/>
  <c r="M3158" i="30"/>
  <c r="M3159" i="30"/>
  <c r="M3160" i="30"/>
  <c r="M3161" i="30"/>
  <c r="M3162" i="30"/>
  <c r="M3163" i="30"/>
  <c r="M3164" i="30"/>
  <c r="M3165" i="30"/>
  <c r="M3166" i="30"/>
  <c r="M3167" i="30"/>
  <c r="M3168" i="30"/>
  <c r="M3169" i="30"/>
  <c r="M3170" i="30"/>
  <c r="M3171" i="30"/>
  <c r="M3172" i="30"/>
  <c r="M3173" i="30"/>
  <c r="M3174" i="30"/>
  <c r="M3175" i="30"/>
  <c r="M3176" i="30"/>
  <c r="M3177" i="30"/>
  <c r="M3178" i="30"/>
  <c r="M3179" i="30"/>
  <c r="M3180" i="30"/>
  <c r="M3181" i="30"/>
  <c r="M3182" i="30"/>
  <c r="M3183" i="30"/>
  <c r="M3184" i="30"/>
  <c r="M3185" i="30"/>
  <c r="M3186" i="30"/>
  <c r="M3187" i="30"/>
  <c r="M3188" i="30"/>
  <c r="M3189" i="30"/>
  <c r="M3190" i="30"/>
  <c r="M3191" i="30"/>
  <c r="M3192" i="30"/>
  <c r="M3193" i="30"/>
  <c r="M3194" i="30"/>
  <c r="M3195" i="30"/>
  <c r="M3196" i="30"/>
  <c r="M3197" i="30"/>
  <c r="M3198" i="30"/>
  <c r="M3199" i="30"/>
  <c r="M3200" i="30"/>
  <c r="M3201" i="30"/>
  <c r="M3202" i="30"/>
  <c r="M3203" i="30"/>
  <c r="M3204" i="30"/>
  <c r="M3205" i="30"/>
  <c r="M3206" i="30"/>
  <c r="M3207" i="30"/>
  <c r="M3208" i="30"/>
  <c r="M3209" i="30"/>
  <c r="M3210" i="30"/>
  <c r="M3211" i="30"/>
  <c r="M3212" i="30"/>
  <c r="M3213" i="30"/>
  <c r="M3214" i="30"/>
  <c r="M3215" i="30"/>
  <c r="M3216" i="30"/>
  <c r="M3217" i="30"/>
  <c r="M3218" i="30"/>
  <c r="M3219" i="30"/>
  <c r="M3220" i="30"/>
  <c r="M3221" i="30"/>
  <c r="M3222" i="30"/>
  <c r="M3223" i="30"/>
  <c r="M3224" i="30"/>
  <c r="M3225" i="30"/>
  <c r="M3226" i="30"/>
  <c r="M3227" i="30"/>
  <c r="M3228" i="30"/>
  <c r="M3229" i="30"/>
  <c r="M3230" i="30"/>
  <c r="M3231" i="30"/>
  <c r="M3232" i="30"/>
  <c r="M3233" i="30"/>
  <c r="M3234" i="30"/>
  <c r="M3235" i="30"/>
  <c r="M3236" i="30"/>
  <c r="M3237" i="30"/>
  <c r="M3238" i="30"/>
  <c r="M3239" i="30"/>
  <c r="M3240" i="30"/>
  <c r="M3241" i="30"/>
  <c r="M3242" i="30"/>
  <c r="M3243" i="30"/>
  <c r="M3244" i="30"/>
  <c r="M3245" i="30"/>
  <c r="M3246" i="30"/>
  <c r="M3247" i="30"/>
  <c r="M3248" i="30"/>
  <c r="M3249" i="30"/>
  <c r="M3250" i="30"/>
  <c r="M3251" i="30"/>
  <c r="M3252" i="30"/>
  <c r="M3253" i="30"/>
  <c r="M3254" i="30"/>
  <c r="M3255" i="30"/>
  <c r="M3256" i="30"/>
  <c r="M3257" i="30"/>
  <c r="M3258" i="30"/>
  <c r="M3259" i="30"/>
  <c r="M3260" i="30"/>
  <c r="M3261" i="30"/>
  <c r="M3262" i="30"/>
  <c r="M3263" i="30"/>
  <c r="M3264" i="30"/>
  <c r="M3265" i="30"/>
  <c r="M3266" i="30"/>
  <c r="M3267" i="30"/>
  <c r="M3268" i="30"/>
  <c r="M3269" i="30"/>
  <c r="M3270" i="30"/>
  <c r="M3271" i="30"/>
  <c r="M3272" i="30"/>
  <c r="M3273" i="30"/>
  <c r="M3274" i="30"/>
  <c r="M3275" i="30"/>
  <c r="M3276" i="30"/>
  <c r="M3277" i="30"/>
  <c r="M3278" i="30"/>
  <c r="M3279" i="30"/>
  <c r="M3280" i="30"/>
  <c r="M3281" i="30"/>
  <c r="M3282" i="30"/>
  <c r="M3283" i="30"/>
  <c r="M3284" i="30"/>
  <c r="M3285" i="30"/>
  <c r="M3286" i="30"/>
  <c r="M3287" i="30"/>
  <c r="M3288" i="30"/>
  <c r="M3289" i="30"/>
  <c r="M3290" i="30"/>
  <c r="M3291" i="30"/>
  <c r="M3292" i="30"/>
  <c r="M3293" i="30"/>
  <c r="M3294" i="30"/>
  <c r="M3295" i="30"/>
  <c r="M3296" i="30"/>
  <c r="M3297" i="30"/>
  <c r="M3298" i="30"/>
  <c r="M3299" i="30"/>
  <c r="M3300" i="30"/>
  <c r="M3301" i="30"/>
  <c r="M3302" i="30"/>
  <c r="M3303" i="30"/>
  <c r="M3304" i="30"/>
  <c r="M3305" i="30"/>
  <c r="M3306" i="30"/>
  <c r="M3307" i="30"/>
  <c r="M3308" i="30"/>
  <c r="M3309" i="30"/>
  <c r="M3310" i="30"/>
  <c r="M3311" i="30"/>
  <c r="M3312" i="30"/>
  <c r="M3313" i="30"/>
  <c r="M3314" i="30"/>
  <c r="M3315" i="30"/>
  <c r="M3316" i="30"/>
  <c r="M3317" i="30"/>
  <c r="M3318" i="30"/>
  <c r="M3319" i="30"/>
  <c r="M3320" i="30"/>
  <c r="M3321" i="30"/>
  <c r="M3322" i="30"/>
  <c r="M3323" i="30"/>
  <c r="M3324" i="30"/>
  <c r="M3325" i="30"/>
  <c r="M3326" i="30"/>
  <c r="M3327" i="30"/>
  <c r="M3328" i="30"/>
  <c r="M3329" i="30"/>
  <c r="M3330" i="30"/>
  <c r="M3331" i="30"/>
  <c r="M3332" i="30"/>
  <c r="M3333" i="30"/>
  <c r="M3334" i="30"/>
  <c r="M3335" i="30"/>
  <c r="M3336" i="30"/>
  <c r="M3337" i="30"/>
  <c r="M3338" i="30"/>
  <c r="M3339" i="30"/>
  <c r="M3340" i="30"/>
  <c r="M3341" i="30"/>
  <c r="M3342" i="30"/>
  <c r="M3343" i="30"/>
  <c r="M3344" i="30"/>
  <c r="M3345" i="30"/>
  <c r="M3346" i="30"/>
  <c r="M3347" i="30"/>
  <c r="M3348" i="30"/>
  <c r="M3349" i="30"/>
  <c r="M3350" i="30"/>
  <c r="M3351" i="30"/>
  <c r="M3352" i="30"/>
  <c r="M3353" i="30"/>
  <c r="M3354" i="30"/>
  <c r="M3355" i="30"/>
  <c r="M3356" i="30"/>
  <c r="M3357" i="30"/>
  <c r="M3358" i="30"/>
  <c r="M3359" i="30"/>
  <c r="M3360" i="30"/>
  <c r="M3361" i="30"/>
  <c r="M3362" i="30"/>
  <c r="M3363" i="30"/>
  <c r="M3364" i="30"/>
  <c r="M3365" i="30"/>
  <c r="M3366" i="30"/>
  <c r="M3367" i="30"/>
  <c r="M3368" i="30"/>
  <c r="M3369" i="30"/>
  <c r="M3370" i="30"/>
  <c r="M3371" i="30"/>
  <c r="M3372" i="30"/>
  <c r="M3373" i="30"/>
  <c r="M3374" i="30"/>
  <c r="M3375" i="30"/>
  <c r="M3376" i="30"/>
  <c r="M3377" i="30"/>
  <c r="M3378" i="30"/>
  <c r="M3379" i="30"/>
  <c r="M3380" i="30"/>
  <c r="M3381" i="30"/>
  <c r="M3382" i="30"/>
  <c r="M3383" i="30"/>
  <c r="M3384" i="30"/>
  <c r="M3385" i="30"/>
  <c r="M3386" i="30"/>
  <c r="M3387" i="30"/>
  <c r="M3388" i="30"/>
  <c r="M3389" i="30"/>
  <c r="M3390" i="30"/>
  <c r="M3391" i="30"/>
  <c r="M3392" i="30"/>
  <c r="M3393" i="30"/>
  <c r="M3394" i="30"/>
  <c r="M3395" i="30"/>
  <c r="M3396" i="30"/>
  <c r="M3397" i="30"/>
  <c r="M3398" i="30"/>
  <c r="M3399" i="30"/>
  <c r="M3400" i="30"/>
  <c r="M3401" i="30"/>
  <c r="M3402" i="30"/>
  <c r="M3403" i="30"/>
  <c r="M3404" i="30"/>
  <c r="M3405" i="30"/>
  <c r="M3406" i="30"/>
  <c r="M3407" i="30"/>
  <c r="M3408" i="30"/>
  <c r="M3409" i="30"/>
  <c r="M3410" i="30"/>
  <c r="M3411" i="30"/>
  <c r="M3412" i="30"/>
  <c r="M3413" i="30"/>
  <c r="M3414" i="30"/>
  <c r="M3415" i="30"/>
  <c r="M3416" i="30"/>
  <c r="M3417" i="30"/>
  <c r="M3418" i="30"/>
  <c r="M3419" i="30"/>
  <c r="M3420" i="30"/>
  <c r="M3421" i="30"/>
  <c r="M3422" i="30"/>
  <c r="M3423" i="30"/>
  <c r="M3424" i="30"/>
  <c r="M3425" i="30"/>
  <c r="M3426" i="30"/>
  <c r="M3427" i="30"/>
  <c r="M3428" i="30"/>
  <c r="M3429" i="30"/>
  <c r="M3430" i="30"/>
  <c r="M3431" i="30"/>
  <c r="M3432" i="30"/>
  <c r="M3433" i="30"/>
  <c r="M3434" i="30"/>
  <c r="M3435" i="30"/>
  <c r="M3436" i="30"/>
  <c r="M3437" i="30"/>
  <c r="M3438" i="30"/>
  <c r="M3439" i="30"/>
  <c r="M3440" i="30"/>
  <c r="M3441" i="30"/>
  <c r="M3442" i="30"/>
  <c r="M3443" i="30"/>
  <c r="M3444" i="30"/>
  <c r="M3445" i="30"/>
  <c r="M3446" i="30"/>
  <c r="M3447" i="30"/>
  <c r="M3448" i="30"/>
  <c r="M3449" i="30"/>
  <c r="M3450" i="30"/>
  <c r="M3451" i="30"/>
  <c r="M3452" i="30"/>
  <c r="M3453" i="30"/>
  <c r="M3454" i="30"/>
  <c r="M3455" i="30"/>
  <c r="M3456" i="30"/>
  <c r="M3457" i="30"/>
  <c r="M3458" i="30"/>
  <c r="M3459" i="30"/>
  <c r="M3460" i="30"/>
  <c r="M3461" i="30"/>
  <c r="M3462" i="30"/>
  <c r="M3463" i="30"/>
  <c r="M3464" i="30"/>
  <c r="M3465" i="30"/>
  <c r="M3466" i="30"/>
  <c r="M3467" i="30"/>
  <c r="M3468" i="30"/>
  <c r="M3469" i="30"/>
  <c r="M3470" i="30"/>
  <c r="M3471" i="30"/>
  <c r="M3472" i="30"/>
  <c r="M3473" i="30"/>
  <c r="M3474" i="30"/>
  <c r="M3475" i="30"/>
  <c r="M3476" i="30"/>
  <c r="M3477" i="30"/>
  <c r="M3478" i="30"/>
  <c r="M3479" i="30"/>
  <c r="M3480" i="30"/>
  <c r="M3481" i="30"/>
  <c r="M3482" i="30"/>
  <c r="M3483" i="30"/>
  <c r="M3484" i="30"/>
  <c r="M3485" i="30"/>
  <c r="M3486" i="30"/>
  <c r="M3487" i="30"/>
  <c r="M3488" i="30"/>
  <c r="M3489" i="30"/>
  <c r="M3490" i="30"/>
  <c r="M3491" i="30"/>
  <c r="M3492" i="30"/>
  <c r="M3493" i="30"/>
  <c r="M3494" i="30"/>
  <c r="M3495" i="30"/>
  <c r="M3496" i="30"/>
  <c r="M3497" i="30"/>
  <c r="M3498" i="30"/>
  <c r="M3499" i="30"/>
  <c r="M3500" i="30"/>
  <c r="M3501" i="30"/>
  <c r="M3502" i="30"/>
  <c r="M3503" i="30"/>
  <c r="M3504" i="30"/>
  <c r="M3505" i="30"/>
  <c r="M3506" i="30"/>
  <c r="M3507" i="30"/>
  <c r="M3508" i="30"/>
  <c r="M3509" i="30"/>
  <c r="M3510" i="30"/>
  <c r="M3511" i="30"/>
  <c r="M3512" i="30"/>
  <c r="M3513" i="30"/>
  <c r="M3514" i="30"/>
  <c r="M3515" i="30"/>
  <c r="M3516" i="30"/>
  <c r="M3517" i="30"/>
  <c r="M3518" i="30"/>
  <c r="M3519" i="30"/>
  <c r="M3520" i="30"/>
  <c r="M3521" i="30"/>
  <c r="M3522" i="30"/>
  <c r="M3523" i="30"/>
  <c r="M3524" i="30"/>
  <c r="M3525" i="30"/>
  <c r="M3526" i="30"/>
  <c r="M3527" i="30"/>
  <c r="M3528" i="30"/>
  <c r="M3529" i="30"/>
  <c r="M3530" i="30"/>
  <c r="M3531" i="30"/>
  <c r="M3532" i="30"/>
  <c r="M3533" i="30"/>
  <c r="M3534" i="30"/>
  <c r="M3535" i="30"/>
  <c r="M3536" i="30"/>
  <c r="M3537" i="30"/>
  <c r="M3538" i="30"/>
  <c r="M3539" i="30"/>
  <c r="M3540" i="30"/>
  <c r="M3541" i="30"/>
  <c r="M3542" i="30"/>
  <c r="M3543" i="30"/>
  <c r="M3544" i="30"/>
  <c r="M3545" i="30"/>
  <c r="M3546" i="30"/>
  <c r="M3547" i="30"/>
  <c r="M3548" i="30"/>
  <c r="M3549" i="30"/>
  <c r="M3550" i="30"/>
  <c r="M3551" i="30"/>
  <c r="M3552" i="30"/>
  <c r="M3553" i="30"/>
  <c r="M3554" i="30"/>
  <c r="M3555" i="30"/>
  <c r="M3556" i="30"/>
  <c r="M3557" i="30"/>
  <c r="M3558" i="30"/>
  <c r="M3559" i="30"/>
  <c r="M3560" i="30"/>
  <c r="M3561" i="30"/>
  <c r="M3562" i="30"/>
  <c r="M3563" i="30"/>
  <c r="M3564" i="30"/>
  <c r="M3565" i="30"/>
  <c r="M3566" i="30"/>
  <c r="M3567" i="30"/>
  <c r="M3568" i="30"/>
  <c r="M3569" i="30"/>
  <c r="M3570" i="30"/>
  <c r="M3571" i="30"/>
  <c r="M3572" i="30"/>
  <c r="M3573" i="30"/>
  <c r="M3574" i="30"/>
  <c r="M3575" i="30"/>
  <c r="M3576" i="30"/>
  <c r="M3577" i="30"/>
  <c r="M3578" i="30"/>
  <c r="M3579" i="30"/>
  <c r="M3580" i="30"/>
  <c r="M3581" i="30"/>
  <c r="M3582" i="30"/>
  <c r="M3583" i="30"/>
  <c r="M3584" i="30"/>
  <c r="M3585" i="30"/>
  <c r="M3586" i="30"/>
  <c r="M3587" i="30"/>
  <c r="M3588" i="30"/>
  <c r="M3589" i="30"/>
  <c r="M3590" i="30"/>
  <c r="M3591" i="30"/>
  <c r="M3592" i="30"/>
  <c r="M3593" i="30"/>
  <c r="M3594" i="30"/>
  <c r="M3595" i="30"/>
  <c r="M3596" i="30"/>
  <c r="M3597" i="30"/>
  <c r="M3598" i="30"/>
  <c r="M3599" i="30"/>
  <c r="M3600" i="30"/>
  <c r="M3601" i="30"/>
  <c r="M3602" i="30"/>
  <c r="M3603" i="30"/>
  <c r="M3604" i="30"/>
  <c r="M3605" i="30"/>
  <c r="M3606" i="30"/>
  <c r="M3607" i="30"/>
  <c r="M3608" i="30"/>
  <c r="M3609" i="30"/>
  <c r="M3610" i="30"/>
  <c r="M3611" i="30"/>
  <c r="M3612" i="30"/>
  <c r="M3613" i="30"/>
  <c r="M3614" i="30"/>
  <c r="M3615" i="30"/>
  <c r="M3616" i="30"/>
  <c r="M3617" i="30"/>
  <c r="M3618" i="30"/>
  <c r="M3619" i="30"/>
  <c r="M3620" i="30"/>
  <c r="M3621" i="30"/>
  <c r="M3622" i="30"/>
  <c r="M3623" i="30"/>
  <c r="M3624" i="30"/>
  <c r="M3625" i="30"/>
  <c r="M3626" i="30"/>
  <c r="M3627" i="30"/>
  <c r="M3628" i="30"/>
  <c r="M3629" i="30"/>
  <c r="M3630" i="30"/>
  <c r="M3631" i="30"/>
  <c r="M3632" i="30"/>
  <c r="M3633" i="30"/>
  <c r="M3634" i="30"/>
  <c r="M3635" i="30"/>
  <c r="M3636" i="30"/>
  <c r="M3637" i="30"/>
  <c r="M3638" i="30"/>
  <c r="M3639" i="30"/>
  <c r="M3640" i="30"/>
  <c r="M3641" i="30"/>
  <c r="M3642" i="30"/>
  <c r="M3643" i="30"/>
  <c r="M3644" i="30"/>
  <c r="M3645" i="30"/>
  <c r="M3646" i="30"/>
  <c r="M3647" i="30"/>
  <c r="M3648" i="30"/>
  <c r="M3649" i="30"/>
  <c r="M3650" i="30"/>
  <c r="M3651" i="30"/>
  <c r="M3652" i="30"/>
  <c r="M3653" i="30"/>
  <c r="M3654" i="30"/>
  <c r="M3655" i="30"/>
  <c r="M3656" i="30"/>
  <c r="M3657" i="30"/>
  <c r="M3658" i="30"/>
  <c r="M3659" i="30"/>
  <c r="M3660" i="30"/>
  <c r="M3661" i="30"/>
  <c r="M3662" i="30"/>
  <c r="M3663" i="30"/>
  <c r="M3664" i="30"/>
  <c r="M3665" i="30"/>
  <c r="M3666" i="30"/>
  <c r="M3667" i="30"/>
  <c r="M3668" i="30"/>
  <c r="M3669" i="30"/>
  <c r="M3670" i="30"/>
  <c r="M3671" i="30"/>
  <c r="M3672" i="30"/>
  <c r="M3673" i="30"/>
  <c r="M3674" i="30"/>
  <c r="M3675" i="30"/>
  <c r="M3676" i="30"/>
  <c r="M3677" i="30"/>
  <c r="M3678" i="30"/>
  <c r="M3679" i="30"/>
  <c r="M3680" i="30"/>
  <c r="M3681" i="30"/>
  <c r="M3682" i="30"/>
  <c r="M3683" i="30"/>
  <c r="M3684" i="30"/>
  <c r="M3685" i="30"/>
  <c r="M3686" i="30"/>
  <c r="M3687" i="30"/>
  <c r="M3688" i="30"/>
  <c r="M3689" i="30"/>
  <c r="M3690" i="30"/>
  <c r="M3691" i="30"/>
  <c r="M3692" i="30"/>
  <c r="M3693" i="30"/>
  <c r="M3694" i="30"/>
  <c r="M3695" i="30"/>
  <c r="M3696" i="30"/>
  <c r="M3697" i="30"/>
  <c r="M3698" i="30"/>
  <c r="M3699" i="30"/>
  <c r="M3700" i="30"/>
  <c r="M3701" i="30"/>
  <c r="M3702" i="30"/>
  <c r="M3703" i="30"/>
  <c r="M3704" i="30"/>
  <c r="M3705" i="30"/>
  <c r="M3706" i="30"/>
  <c r="M3707" i="30"/>
  <c r="M3708" i="30"/>
  <c r="M3709" i="30"/>
  <c r="M3710" i="30"/>
  <c r="M3711" i="30"/>
  <c r="M3712" i="30"/>
  <c r="M3713" i="30"/>
  <c r="M3714" i="30"/>
  <c r="M3715" i="30"/>
  <c r="M3716" i="30"/>
  <c r="M3717" i="30"/>
  <c r="M3718" i="30"/>
  <c r="M3719" i="30"/>
  <c r="M3720" i="30"/>
  <c r="M3721" i="30"/>
  <c r="M3722" i="30"/>
  <c r="M3723" i="30"/>
  <c r="M3724" i="30"/>
  <c r="M3725" i="30"/>
  <c r="M3726" i="30"/>
  <c r="M3727" i="30"/>
  <c r="M3728" i="30"/>
  <c r="M3729" i="30"/>
  <c r="M3730" i="30"/>
  <c r="M3731" i="30"/>
  <c r="M3732" i="30"/>
  <c r="M3733" i="30"/>
  <c r="M3734" i="30"/>
  <c r="M3735" i="30"/>
  <c r="M3736" i="30"/>
  <c r="M3737" i="30"/>
  <c r="M3738" i="30"/>
  <c r="M3739" i="30"/>
  <c r="M3740" i="30"/>
  <c r="M3741" i="30"/>
  <c r="M3742" i="30"/>
  <c r="M3743" i="30"/>
  <c r="M3744" i="30"/>
  <c r="M3745" i="30"/>
  <c r="M3746" i="30"/>
  <c r="M3747" i="30"/>
  <c r="M3748" i="30"/>
  <c r="M3749" i="30"/>
  <c r="M3750" i="30"/>
  <c r="M3751" i="30"/>
  <c r="M3752" i="30"/>
  <c r="M3753" i="30"/>
  <c r="M3754" i="30"/>
  <c r="M3755" i="30"/>
  <c r="M3756" i="30"/>
  <c r="M3757" i="30"/>
  <c r="M3758" i="30"/>
  <c r="M3759" i="30"/>
  <c r="M3760" i="30"/>
  <c r="M3761" i="30"/>
  <c r="M3762" i="30"/>
  <c r="M3763" i="30"/>
  <c r="M3764" i="30"/>
  <c r="M3765" i="30"/>
  <c r="M3766" i="30"/>
  <c r="M3767" i="30"/>
  <c r="M3768" i="30"/>
  <c r="M3769" i="30"/>
  <c r="M3770" i="30"/>
  <c r="M3771" i="30"/>
  <c r="M3772" i="30"/>
  <c r="M3773" i="30"/>
  <c r="M3774" i="30"/>
  <c r="M3775" i="30"/>
  <c r="M3776" i="30"/>
  <c r="M3777" i="30"/>
  <c r="M3778" i="30"/>
  <c r="M3779" i="30"/>
  <c r="M3780" i="30"/>
  <c r="M3781" i="30"/>
  <c r="M3782" i="30"/>
  <c r="M3783" i="30"/>
  <c r="M3784" i="30"/>
  <c r="M3785" i="30"/>
  <c r="M3786" i="30"/>
  <c r="M3787" i="30"/>
  <c r="M3788" i="30"/>
  <c r="M3789" i="30"/>
  <c r="M3790" i="30"/>
  <c r="M3791" i="30"/>
  <c r="M3792" i="30"/>
  <c r="M3793" i="30"/>
  <c r="M3794" i="30"/>
  <c r="M3795" i="30"/>
  <c r="M3796" i="30"/>
  <c r="M3797" i="30"/>
  <c r="M3798" i="30"/>
  <c r="M3799" i="30"/>
  <c r="M3800" i="30"/>
  <c r="M3801" i="30"/>
  <c r="M3802" i="30"/>
  <c r="M3803" i="30"/>
  <c r="M3804" i="30"/>
  <c r="M3805" i="30"/>
  <c r="M3806" i="30"/>
  <c r="M3807" i="30"/>
  <c r="M3808" i="30"/>
  <c r="M3809" i="30"/>
  <c r="M3810" i="30"/>
  <c r="M3811" i="30"/>
  <c r="M3812" i="30"/>
  <c r="M3813" i="30"/>
  <c r="M3814" i="30"/>
  <c r="M3815" i="30"/>
  <c r="M3816" i="30"/>
  <c r="M3817" i="30"/>
  <c r="M3818" i="30"/>
  <c r="M3819" i="30"/>
  <c r="M3820" i="30"/>
  <c r="M3821" i="30"/>
  <c r="M3822" i="30"/>
  <c r="M3823" i="30"/>
  <c r="M3824" i="30"/>
  <c r="M3825" i="30"/>
  <c r="M3826" i="30"/>
  <c r="M3827" i="30"/>
  <c r="M3828" i="30"/>
  <c r="M3829" i="30"/>
  <c r="M3830" i="30"/>
  <c r="M3831" i="30"/>
  <c r="M3832" i="30"/>
  <c r="M3833" i="30"/>
  <c r="M3834" i="30"/>
  <c r="M3835" i="30"/>
  <c r="M3836" i="30"/>
  <c r="M3837" i="30"/>
  <c r="M3838" i="30"/>
  <c r="M3839" i="30"/>
  <c r="M3840" i="30"/>
  <c r="M3841" i="30"/>
  <c r="M3842" i="30"/>
  <c r="M3843" i="30"/>
  <c r="M3844" i="30"/>
  <c r="M3845" i="30"/>
  <c r="M3846" i="30"/>
  <c r="M3847" i="30"/>
  <c r="M3848" i="30"/>
  <c r="M3849" i="30"/>
  <c r="M3850" i="30"/>
  <c r="M3851" i="30"/>
  <c r="M3852" i="30"/>
  <c r="M3853" i="30"/>
  <c r="M3854" i="30"/>
  <c r="M3855" i="30"/>
  <c r="M3856" i="30"/>
  <c r="M3857" i="30"/>
  <c r="M3858" i="30"/>
  <c r="M3859" i="30"/>
  <c r="M3860" i="30"/>
  <c r="M3861" i="30"/>
  <c r="M3862" i="30"/>
  <c r="M3863" i="30"/>
  <c r="M3864" i="30"/>
  <c r="M3865" i="30"/>
  <c r="M3866" i="30"/>
  <c r="M3867" i="30"/>
  <c r="M3868" i="30"/>
  <c r="M3869" i="30"/>
  <c r="M3870" i="30"/>
  <c r="M3871" i="30"/>
  <c r="M3872" i="30"/>
  <c r="M3873" i="30"/>
  <c r="M3874" i="30"/>
  <c r="M3875" i="30"/>
  <c r="M3876" i="30"/>
  <c r="M3877" i="30"/>
  <c r="M3878" i="30"/>
  <c r="M3879" i="30"/>
  <c r="M3880" i="30"/>
  <c r="M3881" i="30"/>
  <c r="M3882" i="30"/>
  <c r="M3883" i="30"/>
  <c r="M3884" i="30"/>
  <c r="M3885" i="30"/>
  <c r="M3886" i="30"/>
  <c r="M3887" i="30"/>
  <c r="M3888" i="30"/>
  <c r="M3889" i="30"/>
  <c r="M3890" i="30"/>
  <c r="M3891" i="30"/>
  <c r="M3892" i="30"/>
  <c r="M3893" i="30"/>
  <c r="M3894" i="30"/>
  <c r="M3895" i="30"/>
  <c r="M3896" i="30"/>
  <c r="M3897" i="30"/>
  <c r="M3898" i="30"/>
  <c r="M3899" i="30"/>
  <c r="M3900" i="30"/>
  <c r="M3901" i="30"/>
  <c r="M3902" i="30"/>
  <c r="M3903" i="30"/>
  <c r="M3904" i="30"/>
  <c r="M3905" i="30"/>
  <c r="M3906" i="30"/>
  <c r="M3907" i="30"/>
  <c r="M3908" i="30"/>
  <c r="M3909" i="30"/>
  <c r="M3910" i="30"/>
  <c r="M3911" i="30"/>
  <c r="M3912" i="30"/>
  <c r="M3913" i="30"/>
  <c r="M3914" i="30"/>
  <c r="M3915" i="30"/>
  <c r="M3916" i="30"/>
  <c r="M3917" i="30"/>
  <c r="M3918" i="30"/>
  <c r="M3919" i="30"/>
  <c r="M3920" i="30"/>
  <c r="M3921" i="30"/>
  <c r="M3922" i="30"/>
  <c r="M3923" i="30"/>
  <c r="M3924" i="30"/>
  <c r="M3925" i="30"/>
  <c r="M3926" i="30"/>
  <c r="M3927" i="30"/>
  <c r="M3928" i="30"/>
  <c r="M3929" i="30"/>
  <c r="M3930" i="30"/>
  <c r="M3931" i="30"/>
  <c r="M3932" i="30"/>
  <c r="M3933" i="30"/>
  <c r="M3934" i="30"/>
  <c r="M3935" i="30"/>
  <c r="M3936" i="30"/>
  <c r="M3937" i="30"/>
  <c r="M3938" i="30"/>
  <c r="M3939" i="30"/>
  <c r="M3940" i="30"/>
  <c r="M3941" i="30"/>
  <c r="M3942" i="30"/>
  <c r="M3943" i="30"/>
  <c r="M3944" i="30"/>
  <c r="M3945" i="30"/>
  <c r="M3946" i="30"/>
  <c r="M3947" i="30"/>
  <c r="M3948" i="30"/>
  <c r="M3949" i="30"/>
  <c r="M3950" i="30"/>
  <c r="M3951" i="30"/>
  <c r="M3952" i="30"/>
  <c r="M3953" i="30"/>
  <c r="M3954" i="30"/>
  <c r="M3955" i="30"/>
  <c r="M3956" i="30"/>
  <c r="M3957" i="30"/>
  <c r="M3958" i="30"/>
  <c r="M3959" i="30"/>
  <c r="M3960" i="30"/>
  <c r="M3961" i="30"/>
  <c r="M3962" i="30"/>
  <c r="M3963" i="30"/>
  <c r="M3964" i="30"/>
  <c r="M3965" i="30"/>
  <c r="M3966" i="30"/>
  <c r="M3967" i="30"/>
  <c r="M3968" i="30"/>
  <c r="M3969" i="30"/>
  <c r="M3970" i="30"/>
  <c r="M3971" i="30"/>
  <c r="M3972" i="30"/>
  <c r="M3973" i="30"/>
  <c r="M3974" i="30"/>
  <c r="M3975" i="30"/>
  <c r="M3976" i="30"/>
  <c r="M3977" i="30"/>
  <c r="M3978" i="30"/>
  <c r="M3979" i="30"/>
  <c r="M3980" i="30"/>
  <c r="M3981" i="30"/>
  <c r="M3982" i="30"/>
  <c r="M3983" i="30"/>
  <c r="M3984" i="30"/>
  <c r="M3985" i="30"/>
  <c r="M3986" i="30"/>
  <c r="M3987" i="30"/>
  <c r="M3988" i="30"/>
  <c r="M3989" i="30"/>
  <c r="M3990" i="30"/>
  <c r="M3991" i="30"/>
  <c r="M3992" i="30"/>
  <c r="M3993" i="30"/>
  <c r="M3994" i="30"/>
  <c r="M3995" i="30"/>
  <c r="M3996" i="30"/>
  <c r="M3997" i="30"/>
  <c r="M3998" i="30"/>
  <c r="M3999" i="30"/>
  <c r="M4000" i="30"/>
  <c r="M4001" i="30"/>
  <c r="M4002" i="30"/>
  <c r="M4003" i="30"/>
  <c r="M4004" i="30"/>
  <c r="M4005" i="30"/>
  <c r="M4006" i="30"/>
  <c r="M4007" i="30"/>
  <c r="M4008" i="30"/>
  <c r="M4009" i="30"/>
  <c r="M4010" i="30"/>
  <c r="M4011" i="30"/>
  <c r="M4012" i="30"/>
  <c r="M4013" i="30"/>
  <c r="M4014" i="30"/>
  <c r="M4015" i="30"/>
  <c r="M4016" i="30"/>
  <c r="M4017" i="30"/>
  <c r="M4018" i="30"/>
  <c r="M4019" i="30"/>
  <c r="M4020" i="30"/>
  <c r="M4021" i="30"/>
  <c r="M4022" i="30"/>
  <c r="M4023" i="30"/>
  <c r="M4024" i="30"/>
  <c r="M4025" i="30"/>
  <c r="M4026" i="30"/>
  <c r="M4027" i="30"/>
  <c r="M4028" i="30"/>
  <c r="M4029" i="30"/>
  <c r="M4030" i="30"/>
  <c r="M4031" i="30"/>
  <c r="M4032" i="30"/>
  <c r="M4033" i="30"/>
  <c r="M4034" i="30"/>
  <c r="M4035" i="30"/>
  <c r="M4036" i="30"/>
  <c r="M4037" i="30"/>
  <c r="M4038" i="30"/>
  <c r="M4039" i="30"/>
  <c r="M4040" i="30"/>
  <c r="M4041" i="30"/>
  <c r="M4042" i="30"/>
  <c r="M4043" i="30"/>
  <c r="M4044" i="30"/>
  <c r="M4045" i="30"/>
  <c r="M4046" i="30"/>
  <c r="M4047" i="30"/>
  <c r="M4048" i="30"/>
  <c r="M4049" i="30"/>
  <c r="M4050" i="30"/>
  <c r="M4051" i="30"/>
  <c r="M4052" i="30"/>
  <c r="M4053" i="30"/>
  <c r="M4054" i="30"/>
  <c r="M4055" i="30"/>
  <c r="M4056" i="30"/>
  <c r="M4057" i="30"/>
  <c r="M4058" i="30"/>
  <c r="M4059" i="30"/>
  <c r="M4060" i="30"/>
  <c r="M4061" i="30"/>
  <c r="M4062" i="30"/>
  <c r="M4063" i="30"/>
  <c r="M4064" i="30"/>
  <c r="M4065" i="30"/>
  <c r="M4066" i="30"/>
  <c r="M4067" i="30"/>
  <c r="M4068" i="30"/>
  <c r="M4069" i="30"/>
  <c r="M4070" i="30"/>
  <c r="M4071" i="30"/>
  <c r="M4072" i="30"/>
  <c r="M4073" i="30"/>
  <c r="M4074" i="30"/>
  <c r="M4075" i="30"/>
  <c r="M4076" i="30"/>
  <c r="M4077" i="30"/>
  <c r="M4078" i="30"/>
  <c r="M4079" i="30"/>
  <c r="M4080" i="30"/>
  <c r="M4081" i="30"/>
  <c r="M4082" i="30"/>
  <c r="M4083" i="30"/>
  <c r="M4084" i="30"/>
  <c r="M4085" i="30"/>
  <c r="M4086" i="30"/>
  <c r="M4087" i="30"/>
  <c r="M4088" i="30"/>
  <c r="M4089" i="30"/>
  <c r="M4090" i="30"/>
  <c r="M4091" i="30"/>
  <c r="M4092" i="30"/>
  <c r="M4093" i="30"/>
  <c r="M4094" i="30"/>
  <c r="M4095" i="30"/>
  <c r="M4096" i="30"/>
  <c r="M4097" i="30"/>
  <c r="M4098" i="30"/>
  <c r="M4099" i="30"/>
  <c r="M4100" i="30"/>
  <c r="M4101" i="30"/>
  <c r="M4102" i="30"/>
  <c r="M4103" i="30"/>
  <c r="M4104" i="30"/>
  <c r="M4105" i="30"/>
  <c r="M4106" i="30"/>
  <c r="M4107" i="30"/>
  <c r="M4108" i="30"/>
  <c r="M4109" i="30"/>
  <c r="M4110" i="30"/>
  <c r="M4111" i="30"/>
  <c r="M4112" i="30"/>
  <c r="M4113" i="30"/>
  <c r="M4114" i="30"/>
  <c r="M4115" i="30"/>
  <c r="M4116" i="30"/>
  <c r="M4117" i="30"/>
  <c r="M4118" i="30"/>
  <c r="M4119" i="30"/>
  <c r="M4120" i="30"/>
  <c r="M4121" i="30"/>
  <c r="M4122" i="30"/>
  <c r="M4123" i="30"/>
  <c r="M4124" i="30"/>
  <c r="M4125" i="30"/>
  <c r="M4126" i="30"/>
  <c r="M4127" i="30"/>
  <c r="M4128" i="30"/>
  <c r="M4129" i="30"/>
  <c r="M4130" i="30"/>
  <c r="M4131" i="30"/>
  <c r="M4132" i="30"/>
  <c r="M4133" i="30"/>
  <c r="M4134" i="30"/>
  <c r="M4135" i="30"/>
  <c r="M4136" i="30"/>
  <c r="M4137" i="30"/>
  <c r="M4138" i="30"/>
  <c r="M4139" i="30"/>
  <c r="M4140" i="30"/>
  <c r="M4141" i="30"/>
  <c r="M4142" i="30"/>
  <c r="M4143" i="30"/>
  <c r="M4144" i="30"/>
  <c r="M4145" i="30"/>
  <c r="M4146" i="30"/>
  <c r="M4147" i="30"/>
  <c r="M4148" i="30"/>
  <c r="M4149" i="30"/>
  <c r="M4150" i="30"/>
  <c r="M4151" i="30"/>
  <c r="M4152" i="30"/>
  <c r="M4153" i="30"/>
  <c r="M4154" i="30"/>
  <c r="M4155" i="30"/>
  <c r="M4156" i="30"/>
  <c r="M4157" i="30"/>
  <c r="M4158" i="30"/>
  <c r="M4159" i="30"/>
  <c r="M4160" i="30"/>
  <c r="M4161" i="30"/>
  <c r="M4162" i="30"/>
  <c r="M4163" i="30"/>
  <c r="M4164" i="30"/>
  <c r="M4165" i="30"/>
  <c r="M4166" i="30"/>
  <c r="M4167" i="30"/>
  <c r="M4168" i="30"/>
  <c r="M4169" i="30"/>
  <c r="M4170" i="30"/>
  <c r="M4171" i="30"/>
  <c r="M4172" i="30"/>
  <c r="M4173" i="30"/>
  <c r="M4174" i="30"/>
  <c r="M4175" i="30"/>
  <c r="M4176" i="30"/>
  <c r="M4177" i="30"/>
  <c r="M4178" i="30"/>
  <c r="M4179" i="30"/>
  <c r="M4180" i="30"/>
  <c r="M4181" i="30"/>
  <c r="M4182" i="30"/>
  <c r="M4183" i="30"/>
  <c r="M4184" i="30"/>
  <c r="M4185" i="30"/>
  <c r="M4186" i="30"/>
  <c r="M4187" i="30"/>
  <c r="M4188" i="30"/>
  <c r="M4189" i="30"/>
  <c r="M4190" i="30"/>
  <c r="M4191" i="30"/>
  <c r="M4192" i="30"/>
  <c r="M4193" i="30"/>
  <c r="M4194" i="30"/>
  <c r="M4195" i="30"/>
  <c r="M4196" i="30"/>
  <c r="M4197" i="30"/>
  <c r="M4198" i="30"/>
  <c r="M4199" i="30"/>
  <c r="M4200" i="30"/>
  <c r="M4201" i="30"/>
  <c r="M4202" i="30"/>
  <c r="M4203" i="30"/>
  <c r="M4204" i="30"/>
  <c r="M4205" i="30"/>
  <c r="M4206" i="30"/>
  <c r="M4207" i="30"/>
  <c r="M4208" i="30"/>
  <c r="M4209" i="30"/>
  <c r="M4210" i="30"/>
  <c r="M4211" i="30"/>
  <c r="M4212" i="30"/>
  <c r="M4213" i="30"/>
  <c r="M4214" i="30"/>
  <c r="M4215" i="30"/>
  <c r="M4216" i="30"/>
  <c r="M4217" i="30"/>
  <c r="M4218" i="30"/>
  <c r="M4219" i="30"/>
  <c r="M4220" i="30"/>
  <c r="M4221" i="30"/>
  <c r="M4222" i="30"/>
  <c r="M4223" i="30"/>
  <c r="M4224" i="30"/>
  <c r="M4225" i="30"/>
  <c r="M4226" i="30"/>
  <c r="M4227" i="30"/>
  <c r="M4228" i="30"/>
  <c r="M4229" i="30"/>
  <c r="M4230" i="30"/>
  <c r="M4231" i="30"/>
  <c r="M4232" i="30"/>
  <c r="M4233" i="30"/>
  <c r="M4234" i="30"/>
  <c r="M4235" i="30"/>
  <c r="M4236" i="30"/>
  <c r="M4237" i="30"/>
  <c r="M4238" i="30"/>
  <c r="M4239" i="30"/>
  <c r="M4240" i="30"/>
  <c r="M4241" i="30"/>
  <c r="M4242" i="30"/>
  <c r="M4243" i="30"/>
  <c r="M4244" i="30"/>
  <c r="M4245" i="30"/>
  <c r="M4246" i="30"/>
  <c r="M4247" i="30"/>
  <c r="M4248" i="30"/>
  <c r="M4249" i="30"/>
  <c r="M4250" i="30"/>
  <c r="M4251" i="30"/>
  <c r="M4252" i="30"/>
  <c r="M4253" i="30"/>
  <c r="M4254" i="30"/>
  <c r="M4255" i="30"/>
  <c r="M4256" i="30"/>
  <c r="M4257" i="30"/>
  <c r="M4258" i="30"/>
  <c r="M4259" i="30"/>
  <c r="M4260" i="30"/>
  <c r="M4261" i="30"/>
  <c r="M4262" i="30"/>
  <c r="M4263" i="30"/>
  <c r="M4264" i="30"/>
  <c r="M4265" i="30"/>
  <c r="M4266" i="30"/>
  <c r="M4267" i="30"/>
  <c r="M4268" i="30"/>
  <c r="M4269" i="30"/>
  <c r="M4270" i="30"/>
  <c r="M4271" i="30"/>
  <c r="M4272" i="30"/>
  <c r="M4273" i="30"/>
  <c r="M4274" i="30"/>
  <c r="M4275" i="30"/>
  <c r="M4276" i="30"/>
  <c r="M4277" i="30"/>
  <c r="M4278" i="30"/>
  <c r="M4279" i="30"/>
  <c r="M4280" i="30"/>
  <c r="M4281" i="30"/>
  <c r="M4282" i="30"/>
  <c r="M4283" i="30"/>
  <c r="M4284" i="30"/>
  <c r="M4285" i="30"/>
  <c r="M4286" i="30"/>
  <c r="M4287" i="30"/>
  <c r="M4288" i="30"/>
  <c r="M4289" i="30"/>
  <c r="M4290" i="30"/>
  <c r="M4291" i="30"/>
  <c r="M4292" i="30"/>
  <c r="M4293" i="30"/>
  <c r="M4294" i="30"/>
  <c r="M4295" i="30"/>
  <c r="M4296" i="30"/>
  <c r="M4297" i="30"/>
  <c r="M4298" i="30"/>
  <c r="M4299" i="30"/>
  <c r="M4300" i="30"/>
  <c r="M4301" i="30"/>
  <c r="M4302" i="30"/>
  <c r="M4303" i="30"/>
  <c r="M4304" i="30"/>
  <c r="M4305" i="30"/>
  <c r="M4306" i="30"/>
  <c r="M4307" i="30"/>
  <c r="M4308" i="30"/>
  <c r="M4309" i="30"/>
  <c r="M4310" i="30"/>
  <c r="M4311" i="30"/>
  <c r="M4312" i="30"/>
  <c r="M4313" i="30"/>
  <c r="M4314" i="30"/>
  <c r="M4315" i="30"/>
  <c r="M4316" i="30"/>
  <c r="M4317" i="30"/>
  <c r="M4318" i="30"/>
  <c r="M4319" i="30"/>
  <c r="M4320" i="30"/>
  <c r="M4321" i="30"/>
  <c r="M4322" i="30"/>
  <c r="M4323" i="30"/>
  <c r="M4324" i="30"/>
  <c r="M4325" i="30"/>
  <c r="M4326" i="30"/>
  <c r="M4327" i="30"/>
  <c r="M4328" i="30"/>
  <c r="M4329" i="30"/>
  <c r="M4330" i="30"/>
  <c r="M4331" i="30"/>
  <c r="M4332" i="30"/>
  <c r="M4333" i="30"/>
  <c r="M4334" i="30"/>
  <c r="M4335" i="30"/>
  <c r="M4336" i="30"/>
  <c r="M4337" i="30"/>
  <c r="M4338" i="30"/>
  <c r="M4339" i="30"/>
  <c r="M4340" i="30"/>
  <c r="M4341" i="30"/>
  <c r="M4342" i="30"/>
  <c r="M4343" i="30"/>
  <c r="M4344" i="30"/>
  <c r="M4345" i="30"/>
  <c r="M4346" i="30"/>
  <c r="M4347" i="30"/>
  <c r="M4348" i="30"/>
  <c r="M4349" i="30"/>
  <c r="M4350" i="30"/>
  <c r="M4351" i="30"/>
  <c r="M4352" i="30"/>
  <c r="M4353" i="30"/>
  <c r="M4354" i="30"/>
  <c r="M4355" i="30"/>
  <c r="M4356" i="30"/>
  <c r="M4357" i="30"/>
  <c r="M4358" i="30"/>
  <c r="M4359" i="30"/>
  <c r="M4360" i="30"/>
  <c r="M4361" i="30"/>
  <c r="M4362" i="30"/>
  <c r="M4363" i="30"/>
  <c r="M4364" i="30"/>
  <c r="M4365" i="30"/>
  <c r="M4366" i="30"/>
  <c r="M4367" i="30"/>
  <c r="M4368" i="30"/>
  <c r="M4369" i="30"/>
  <c r="M4370" i="30"/>
  <c r="M4371" i="30"/>
  <c r="M4372" i="30"/>
  <c r="M4373" i="30"/>
  <c r="M4374" i="30"/>
  <c r="M4375" i="30"/>
  <c r="M4376" i="30"/>
  <c r="M4377" i="30"/>
  <c r="M4378" i="30"/>
  <c r="M4379" i="30"/>
  <c r="M4380" i="30"/>
  <c r="M4381" i="30"/>
  <c r="M4382" i="30"/>
  <c r="M4383" i="30"/>
  <c r="M4384" i="30"/>
  <c r="M4385" i="30"/>
  <c r="M4386" i="30"/>
  <c r="M4387" i="30"/>
  <c r="M4388" i="30"/>
  <c r="M4389" i="30"/>
  <c r="M4390" i="30"/>
  <c r="M4391" i="30"/>
  <c r="M4392" i="30"/>
  <c r="M4393" i="30"/>
  <c r="M4394" i="30"/>
  <c r="M4395" i="30"/>
  <c r="M4396" i="30"/>
  <c r="M4397" i="30"/>
  <c r="M4398" i="30"/>
  <c r="M4399" i="30"/>
  <c r="M4400" i="30"/>
  <c r="M4401" i="30"/>
  <c r="M4402" i="30"/>
  <c r="M4403" i="30"/>
  <c r="M4404" i="30"/>
  <c r="M4405" i="30"/>
  <c r="M4406" i="30"/>
  <c r="M4407" i="30"/>
  <c r="M4408" i="30"/>
  <c r="M4409" i="30"/>
  <c r="M4410" i="30"/>
  <c r="M4411" i="30"/>
  <c r="M4412" i="30"/>
  <c r="M4413" i="30"/>
  <c r="M4414" i="30"/>
  <c r="M4415" i="30"/>
  <c r="M4416" i="30"/>
  <c r="M4417" i="30"/>
  <c r="M4418" i="30"/>
  <c r="M4419" i="30"/>
  <c r="M4420" i="30"/>
  <c r="M4421" i="30"/>
  <c r="M4422" i="30"/>
  <c r="M4423" i="30"/>
  <c r="M4424" i="30"/>
  <c r="M4425" i="30"/>
  <c r="M4426" i="30"/>
  <c r="M4427" i="30"/>
  <c r="M4428" i="30"/>
  <c r="M4429" i="30"/>
  <c r="M4430" i="30"/>
  <c r="M4431" i="30"/>
  <c r="M4432" i="30"/>
  <c r="M4433" i="30"/>
  <c r="M4434" i="30"/>
  <c r="M4435" i="30"/>
  <c r="M4436" i="30"/>
  <c r="M4437" i="30"/>
  <c r="M4438" i="30"/>
  <c r="M4439" i="30"/>
  <c r="M4440" i="30"/>
  <c r="M4441" i="30"/>
  <c r="M4442" i="30"/>
  <c r="M4443" i="30"/>
  <c r="M4444" i="30"/>
  <c r="M4445" i="30"/>
  <c r="M4446" i="30"/>
  <c r="M4447" i="30"/>
  <c r="M4448" i="30"/>
  <c r="M4449" i="30"/>
  <c r="M4450" i="30"/>
  <c r="M4451" i="30"/>
  <c r="M4452" i="30"/>
  <c r="M4453" i="30"/>
  <c r="M4454" i="30"/>
  <c r="M4455" i="30"/>
  <c r="M4456" i="30"/>
  <c r="M4457" i="30"/>
  <c r="M4458" i="30"/>
  <c r="M4459" i="30"/>
  <c r="M4460" i="30"/>
  <c r="M4461" i="30"/>
  <c r="M4462" i="30"/>
  <c r="M4463" i="30"/>
  <c r="M4464" i="30"/>
  <c r="M4465" i="30"/>
  <c r="M4466" i="30"/>
  <c r="M4467" i="30"/>
  <c r="M4468" i="30"/>
  <c r="M4469" i="30"/>
  <c r="M4470" i="30"/>
  <c r="M4471" i="30"/>
  <c r="M4472" i="30"/>
  <c r="M4473" i="30"/>
  <c r="M4474" i="30"/>
  <c r="M4475" i="30"/>
  <c r="M4476" i="30"/>
  <c r="M4477" i="30"/>
  <c r="M4478" i="30"/>
  <c r="M4479" i="30"/>
  <c r="M4480" i="30"/>
  <c r="M4481" i="30"/>
  <c r="M4482" i="30"/>
  <c r="M4483" i="30"/>
  <c r="M4484" i="30"/>
  <c r="M4485" i="30"/>
  <c r="M4486" i="30"/>
  <c r="M4487" i="30"/>
  <c r="M4488" i="30"/>
  <c r="M4489" i="30"/>
  <c r="M4490" i="30"/>
  <c r="M4491" i="30"/>
  <c r="M4492" i="30"/>
  <c r="M4493" i="30"/>
  <c r="M4494" i="30"/>
  <c r="M4495" i="30"/>
  <c r="M4496" i="30"/>
  <c r="M4497" i="30"/>
  <c r="M4498" i="30"/>
  <c r="M4499" i="30"/>
  <c r="M4500" i="30"/>
  <c r="M4501" i="30"/>
  <c r="M4502" i="30"/>
  <c r="M4503" i="30"/>
  <c r="M4504" i="30"/>
  <c r="M4505" i="30"/>
  <c r="M4506" i="30"/>
  <c r="M4507" i="30"/>
  <c r="M4508" i="30"/>
  <c r="M4509" i="30"/>
  <c r="M4510" i="30"/>
  <c r="M4511" i="30"/>
  <c r="M4512" i="30"/>
  <c r="M4513" i="30"/>
  <c r="M4514" i="30"/>
  <c r="M4515" i="30"/>
  <c r="M4516" i="30"/>
  <c r="M4517" i="30"/>
  <c r="M4518" i="30"/>
  <c r="M4519" i="30"/>
  <c r="M4520" i="30"/>
  <c r="M4521" i="30"/>
  <c r="M4522" i="30"/>
  <c r="M4523" i="30"/>
  <c r="M4524" i="30"/>
  <c r="M4525" i="30"/>
  <c r="M4526" i="30"/>
  <c r="M4527" i="30"/>
  <c r="M4528" i="30"/>
  <c r="M4529" i="30"/>
  <c r="M4530" i="30"/>
  <c r="M4531" i="30"/>
  <c r="M4532" i="30"/>
  <c r="M4533" i="30"/>
  <c r="M4534" i="30"/>
  <c r="M4535" i="30"/>
  <c r="M4536" i="30"/>
  <c r="M4537" i="30"/>
  <c r="M4538" i="30"/>
  <c r="M4539" i="30"/>
  <c r="M4540" i="30"/>
  <c r="M4541" i="30"/>
  <c r="M4542" i="30"/>
  <c r="M4543" i="30"/>
  <c r="M4544" i="30"/>
  <c r="M4545" i="30"/>
  <c r="M4546" i="30"/>
  <c r="M4547" i="30"/>
  <c r="M4548" i="30"/>
  <c r="M4549" i="30"/>
  <c r="M4550" i="30"/>
  <c r="M4551" i="30"/>
  <c r="M4552" i="30"/>
  <c r="M4553" i="30"/>
  <c r="M4554" i="30"/>
  <c r="M4555" i="30"/>
  <c r="M4556" i="30"/>
  <c r="M4557" i="30"/>
  <c r="M4558" i="30"/>
  <c r="M4559" i="30"/>
  <c r="M4560" i="30"/>
  <c r="M4561" i="30"/>
  <c r="M4562" i="30"/>
  <c r="M4563" i="30"/>
  <c r="M4564" i="30"/>
  <c r="M4565" i="30"/>
  <c r="M4566" i="30"/>
  <c r="M4567" i="30"/>
  <c r="M4568" i="30"/>
  <c r="M4569" i="30"/>
  <c r="M4570" i="30"/>
  <c r="M4571" i="30"/>
  <c r="M4572" i="30"/>
  <c r="M4573" i="30"/>
  <c r="M4574" i="30"/>
  <c r="M4575" i="30"/>
  <c r="M4576" i="30"/>
  <c r="M4577" i="30"/>
  <c r="M4578" i="30"/>
  <c r="M4579" i="30"/>
  <c r="M4580" i="30"/>
  <c r="M4581" i="30"/>
  <c r="M4582" i="30"/>
  <c r="M4583" i="30"/>
  <c r="M4584" i="30"/>
  <c r="M4585" i="30"/>
  <c r="M4586" i="30"/>
  <c r="M4587" i="30"/>
  <c r="M4588" i="30"/>
  <c r="M4589" i="30"/>
  <c r="M4590" i="30"/>
  <c r="M4591" i="30"/>
  <c r="M4592" i="30"/>
  <c r="M4593" i="30"/>
  <c r="M4594" i="30"/>
  <c r="M4595" i="30"/>
  <c r="M4596" i="30"/>
  <c r="M4597" i="30"/>
  <c r="M4598" i="30"/>
  <c r="M4599" i="30"/>
  <c r="M4600" i="30"/>
  <c r="M4601" i="30"/>
  <c r="M4602" i="30"/>
  <c r="M4603" i="30"/>
  <c r="M4604" i="30"/>
  <c r="M4605" i="30"/>
  <c r="M4606" i="30"/>
  <c r="M4607" i="30"/>
  <c r="M4608" i="30"/>
  <c r="M4609" i="30"/>
  <c r="M4610" i="30"/>
  <c r="M4611" i="30"/>
  <c r="M4612" i="30"/>
  <c r="M4613" i="30"/>
  <c r="M4614" i="30"/>
  <c r="M4615" i="30"/>
  <c r="M4616" i="30"/>
  <c r="M4617" i="30"/>
  <c r="M4618" i="30"/>
  <c r="M4619" i="30"/>
  <c r="M4620" i="30"/>
  <c r="M4621" i="30"/>
  <c r="M4622" i="30"/>
  <c r="M4623" i="30"/>
  <c r="M4624" i="30"/>
  <c r="M4625" i="30"/>
  <c r="M4626" i="30"/>
  <c r="M4627" i="30"/>
  <c r="M4628" i="30"/>
  <c r="M4629" i="30"/>
  <c r="M4630" i="30"/>
  <c r="M4631" i="30"/>
  <c r="M4632" i="30"/>
  <c r="M4633" i="30"/>
  <c r="M4634" i="30"/>
  <c r="M4635" i="30"/>
  <c r="M4636" i="30"/>
  <c r="M4637" i="30"/>
  <c r="M4638" i="30"/>
  <c r="M4639" i="30"/>
  <c r="M4640" i="30"/>
  <c r="M4641" i="30"/>
  <c r="M4642" i="30"/>
  <c r="M4643" i="30"/>
  <c r="M4644" i="30"/>
  <c r="M4645" i="30"/>
  <c r="M4646" i="30"/>
  <c r="M4647" i="30"/>
  <c r="M4648" i="30"/>
  <c r="M4649" i="30"/>
  <c r="M4650" i="30"/>
  <c r="M4651" i="30"/>
  <c r="M4652" i="30"/>
  <c r="M4653" i="30"/>
  <c r="M4654" i="30"/>
  <c r="M4655" i="30"/>
  <c r="M4656" i="30"/>
  <c r="M4657" i="30"/>
  <c r="M4658" i="30"/>
  <c r="M4659" i="30"/>
  <c r="M4660" i="30"/>
  <c r="M4661" i="30"/>
  <c r="M4662" i="30"/>
  <c r="M4663" i="30"/>
  <c r="M4664" i="30"/>
  <c r="M4665" i="30"/>
  <c r="M4666" i="30"/>
  <c r="M4667" i="30"/>
  <c r="M4668" i="30"/>
  <c r="M4669" i="30"/>
  <c r="M4670" i="30"/>
  <c r="M4671" i="30"/>
  <c r="M4672" i="30"/>
  <c r="M4673" i="30"/>
  <c r="M4674" i="30"/>
  <c r="M4675" i="30"/>
  <c r="M4676" i="30"/>
  <c r="M4677" i="30"/>
  <c r="M4678" i="30"/>
  <c r="M4679" i="30"/>
  <c r="M4680" i="30"/>
  <c r="M4681" i="30"/>
  <c r="M4682" i="30"/>
  <c r="M4683" i="30"/>
  <c r="M4684" i="30"/>
  <c r="M4685" i="30"/>
  <c r="M4686" i="30"/>
  <c r="M4687" i="30"/>
  <c r="M4688" i="30"/>
  <c r="M4689" i="30"/>
  <c r="M4690" i="30"/>
  <c r="M4691" i="30"/>
  <c r="M4692" i="30"/>
  <c r="M4693" i="30"/>
  <c r="M4694" i="30"/>
  <c r="M4695" i="30"/>
  <c r="M4696" i="30"/>
  <c r="M4697" i="30"/>
  <c r="M4698" i="30"/>
  <c r="M4699" i="30"/>
  <c r="M4700" i="30"/>
  <c r="M4701" i="30"/>
  <c r="M4702" i="30"/>
  <c r="M4703" i="30"/>
  <c r="M4704" i="30"/>
  <c r="M4705" i="30"/>
  <c r="M4706" i="30"/>
  <c r="M4707" i="30"/>
  <c r="M4708" i="30"/>
  <c r="M4709" i="30"/>
  <c r="M4710" i="30"/>
  <c r="M4711" i="30"/>
  <c r="M4712" i="30"/>
  <c r="M4713" i="30"/>
  <c r="M4714" i="30"/>
  <c r="M4715" i="30"/>
  <c r="M4716" i="30"/>
  <c r="M4717" i="30"/>
  <c r="M4718" i="30"/>
  <c r="M4719" i="30"/>
  <c r="M4720" i="30"/>
  <c r="M4721" i="30"/>
  <c r="M4722" i="30"/>
  <c r="M4723" i="30"/>
  <c r="M4724" i="30"/>
  <c r="M4725" i="30"/>
  <c r="M4726" i="30"/>
  <c r="M4727" i="30"/>
  <c r="M4728" i="30"/>
  <c r="M4729" i="30"/>
  <c r="M4730" i="30"/>
  <c r="M4731" i="30"/>
  <c r="M4732" i="30"/>
  <c r="M4733" i="30"/>
  <c r="M4734" i="30"/>
  <c r="M4735" i="30"/>
  <c r="M4736" i="30"/>
  <c r="M4737" i="30"/>
  <c r="M4738" i="30"/>
  <c r="M4739" i="30"/>
  <c r="M4740" i="30"/>
  <c r="M4741" i="30"/>
  <c r="M4742" i="30"/>
  <c r="M4743" i="30"/>
  <c r="M4744" i="30"/>
  <c r="M4745" i="30"/>
  <c r="M4746" i="30"/>
  <c r="M4747" i="30"/>
  <c r="M4748" i="30"/>
  <c r="M4749" i="30"/>
  <c r="M4750" i="30"/>
  <c r="M4751" i="30"/>
  <c r="M4752" i="30"/>
  <c r="M4753" i="30"/>
  <c r="M4754" i="30"/>
  <c r="M4755" i="30"/>
  <c r="M4756" i="30"/>
  <c r="M4757" i="30"/>
  <c r="M4758" i="30"/>
  <c r="M4759" i="30"/>
  <c r="M4760" i="30"/>
  <c r="M4761" i="30"/>
  <c r="M4762" i="30"/>
  <c r="M4763" i="30"/>
  <c r="M4764" i="30"/>
  <c r="M4765" i="30"/>
  <c r="M4766" i="30"/>
  <c r="M4767" i="30"/>
  <c r="M4768" i="30"/>
  <c r="M4769" i="30"/>
  <c r="M4770" i="30"/>
  <c r="M4771" i="30"/>
  <c r="M4772" i="30"/>
  <c r="M4773" i="30"/>
  <c r="M4774" i="30"/>
  <c r="M4775" i="30"/>
  <c r="M4776" i="30"/>
  <c r="M4777" i="30"/>
  <c r="M4778" i="30"/>
  <c r="M4779" i="30"/>
  <c r="M4780" i="30"/>
  <c r="M4781" i="30"/>
  <c r="M4782" i="30"/>
  <c r="M4783" i="30"/>
  <c r="M4784" i="30"/>
  <c r="M4785" i="30"/>
  <c r="M4786" i="30"/>
  <c r="M4787" i="30"/>
  <c r="M4788" i="30"/>
  <c r="M4789" i="30"/>
  <c r="M4790" i="30"/>
  <c r="M4791" i="30"/>
  <c r="M4792" i="30"/>
  <c r="M4793" i="30"/>
  <c r="M4794" i="30"/>
  <c r="M4795" i="30"/>
  <c r="M4796" i="30"/>
  <c r="M4797" i="30"/>
  <c r="M4798" i="30"/>
  <c r="M4799" i="30"/>
  <c r="M4800" i="30"/>
  <c r="M4801" i="30"/>
  <c r="M4802" i="30"/>
  <c r="M4803" i="30"/>
  <c r="M4804" i="30"/>
  <c r="M4805" i="30"/>
  <c r="M4806" i="30"/>
  <c r="M4807" i="30"/>
  <c r="M4808" i="30"/>
  <c r="M4809" i="30"/>
  <c r="M4810" i="30"/>
  <c r="M4811" i="30"/>
  <c r="M4812" i="30"/>
  <c r="M4813" i="30"/>
  <c r="M4814" i="30"/>
  <c r="M4815" i="30"/>
  <c r="M4816" i="30"/>
  <c r="M4817" i="30"/>
  <c r="M4818" i="30"/>
  <c r="M4819" i="30"/>
  <c r="M4820" i="30"/>
  <c r="M4821" i="30"/>
  <c r="M4822" i="30"/>
  <c r="M4823" i="30"/>
  <c r="M4824" i="30"/>
  <c r="M4825" i="30"/>
  <c r="M4826" i="30"/>
  <c r="M4827" i="30"/>
  <c r="M4828" i="30"/>
  <c r="M4829" i="30"/>
  <c r="M4830" i="30"/>
  <c r="M4831" i="30"/>
  <c r="M4832" i="30"/>
  <c r="M4833" i="30"/>
  <c r="M4834" i="30"/>
  <c r="M4835" i="30"/>
  <c r="M4836" i="30"/>
  <c r="M4837" i="30"/>
  <c r="M4838" i="30"/>
  <c r="M4839" i="30"/>
  <c r="M4840" i="30"/>
  <c r="M4841" i="30"/>
  <c r="M4842" i="30"/>
  <c r="M4843" i="30"/>
  <c r="M4844" i="30"/>
  <c r="M4845" i="30"/>
  <c r="M4846" i="30"/>
  <c r="M4847" i="30"/>
  <c r="M4848" i="30"/>
  <c r="M4849" i="30"/>
  <c r="M4850" i="30"/>
  <c r="M4851" i="30"/>
  <c r="M4852" i="30"/>
  <c r="M4853" i="30"/>
  <c r="M4854" i="30"/>
  <c r="M4855" i="30"/>
  <c r="M4856" i="30"/>
  <c r="M4857" i="30"/>
  <c r="M4858" i="30"/>
  <c r="M4859" i="30"/>
  <c r="M4860" i="30"/>
  <c r="M4861" i="30"/>
  <c r="M4862" i="30"/>
  <c r="M4863" i="30"/>
  <c r="M4864" i="30"/>
  <c r="M4865" i="30"/>
  <c r="M4866" i="30"/>
  <c r="M4867" i="30"/>
  <c r="M4868" i="30"/>
  <c r="M4869" i="30"/>
  <c r="M4870" i="30"/>
  <c r="M4871" i="30"/>
  <c r="M4872" i="30"/>
  <c r="M4873" i="30"/>
  <c r="M4874" i="30"/>
  <c r="M4875" i="30"/>
  <c r="M4876" i="30"/>
  <c r="M4877" i="30"/>
  <c r="M4878" i="30"/>
  <c r="M4879" i="30"/>
  <c r="M4880" i="30"/>
  <c r="M4881" i="30"/>
  <c r="M4882" i="30"/>
  <c r="M4883" i="30"/>
  <c r="M4884" i="30"/>
  <c r="M4885" i="30"/>
  <c r="M4886" i="30"/>
  <c r="M4887" i="30"/>
  <c r="M4888" i="30"/>
  <c r="M4889" i="30"/>
  <c r="M4890" i="30"/>
  <c r="M4891" i="30"/>
  <c r="M4892" i="30"/>
  <c r="M4893" i="30"/>
  <c r="M4894" i="30"/>
  <c r="M4895" i="30"/>
  <c r="M4896" i="30"/>
  <c r="M4897" i="30"/>
  <c r="M4898" i="30"/>
  <c r="M4899" i="30"/>
  <c r="M4900" i="30"/>
  <c r="M4901" i="30"/>
  <c r="M4902" i="30"/>
  <c r="M4903" i="30"/>
  <c r="M4904" i="30"/>
  <c r="M4905" i="30"/>
  <c r="M4906" i="30"/>
  <c r="M4907" i="30"/>
  <c r="M4908" i="30"/>
  <c r="M4909" i="30"/>
  <c r="M4910" i="30"/>
  <c r="M4911" i="30"/>
  <c r="M4912" i="30"/>
  <c r="M4913" i="30"/>
  <c r="M4914" i="30"/>
  <c r="M4915" i="30"/>
  <c r="M4916" i="30"/>
  <c r="M4917" i="30"/>
  <c r="M4918" i="30"/>
  <c r="M4919" i="30"/>
  <c r="M4920" i="30"/>
  <c r="M4921" i="30"/>
  <c r="M4922" i="30"/>
  <c r="M4923" i="30"/>
  <c r="M4924" i="30"/>
  <c r="M4925" i="30"/>
  <c r="M4926" i="30"/>
  <c r="M4927" i="30"/>
  <c r="M4928" i="30"/>
  <c r="M4929" i="30"/>
  <c r="M4930" i="30"/>
  <c r="M4931" i="30"/>
  <c r="M4932" i="30"/>
  <c r="M4933" i="30"/>
  <c r="M4934" i="30"/>
  <c r="M4935" i="30"/>
  <c r="M4936" i="30"/>
  <c r="M4937" i="30"/>
  <c r="M4938" i="30"/>
  <c r="M4939" i="30"/>
  <c r="M4940" i="30"/>
  <c r="M4941" i="30"/>
  <c r="M4942" i="30"/>
  <c r="M4943" i="30"/>
  <c r="M4944" i="30"/>
  <c r="M4945" i="30"/>
  <c r="M4946" i="30"/>
  <c r="M4947" i="30"/>
  <c r="M4948" i="30"/>
  <c r="M4949" i="30"/>
  <c r="M4950" i="30"/>
  <c r="M4951" i="30"/>
  <c r="M4952" i="30"/>
  <c r="M4953" i="30"/>
  <c r="M4954" i="30"/>
  <c r="M4955" i="30"/>
  <c r="M4956" i="30"/>
  <c r="M4957" i="30"/>
  <c r="M4958" i="30"/>
  <c r="M4959" i="30"/>
  <c r="M4960" i="30"/>
  <c r="M4961" i="30"/>
  <c r="M4962" i="30"/>
  <c r="M4963" i="30"/>
  <c r="M4964" i="30"/>
  <c r="M4965" i="30"/>
  <c r="M4966" i="30"/>
  <c r="M4967" i="30"/>
  <c r="M4968" i="30"/>
  <c r="M4969" i="30"/>
  <c r="M4970" i="30"/>
  <c r="M4971" i="30"/>
  <c r="M4972" i="30"/>
  <c r="M4973" i="30"/>
  <c r="M4974" i="30"/>
  <c r="M4975" i="30"/>
  <c r="M4976" i="30"/>
  <c r="M4977" i="30"/>
  <c r="M4978" i="30"/>
  <c r="M4979" i="30"/>
  <c r="M4980" i="30"/>
  <c r="M4981" i="30"/>
  <c r="M4982" i="30"/>
  <c r="M4983" i="30"/>
  <c r="M4984" i="30"/>
  <c r="M4985" i="30"/>
  <c r="M4986" i="30"/>
  <c r="M4987" i="30"/>
  <c r="M4988" i="30"/>
  <c r="M4989" i="30"/>
  <c r="M4990" i="30"/>
  <c r="M4991" i="30"/>
  <c r="M4992" i="30"/>
  <c r="M4993" i="30"/>
  <c r="M4994" i="30"/>
  <c r="M4995" i="30"/>
  <c r="M4996" i="30"/>
  <c r="M4997" i="30"/>
  <c r="M4998" i="30"/>
  <c r="M4999" i="30"/>
  <c r="M5000" i="30"/>
  <c r="M5001" i="30"/>
  <c r="M5002" i="30"/>
  <c r="M5003" i="30"/>
  <c r="M5004" i="30"/>
  <c r="M5005" i="30"/>
  <c r="M5006" i="30"/>
  <c r="M5007" i="30"/>
  <c r="M5008" i="30"/>
  <c r="M5009" i="30"/>
  <c r="M5010" i="30"/>
  <c r="M5011" i="30"/>
  <c r="M5012" i="30"/>
  <c r="M5013" i="30"/>
  <c r="M5014" i="30"/>
  <c r="M5015" i="30"/>
  <c r="M5016" i="30"/>
  <c r="M5017" i="30"/>
  <c r="M5018" i="30"/>
  <c r="M5019" i="30"/>
  <c r="M5020" i="30"/>
  <c r="M5021" i="30"/>
  <c r="M5022" i="30"/>
  <c r="M5023" i="30"/>
  <c r="M5024" i="30"/>
  <c r="M5025" i="30"/>
  <c r="M5026" i="30"/>
  <c r="M5027" i="30"/>
  <c r="M5028" i="30"/>
  <c r="M5029" i="30"/>
  <c r="M5030" i="30"/>
  <c r="M5031" i="30"/>
  <c r="M5032" i="30"/>
  <c r="M5033" i="30"/>
  <c r="M5034" i="30"/>
  <c r="M5035" i="30"/>
  <c r="M5036" i="30"/>
  <c r="M5037" i="30"/>
  <c r="M5038" i="30"/>
  <c r="M5039" i="30"/>
  <c r="M5040" i="30"/>
  <c r="M5041" i="30"/>
  <c r="M5042" i="30"/>
  <c r="M5043" i="30"/>
  <c r="M5044" i="30"/>
  <c r="M5045" i="30"/>
  <c r="M5046" i="30"/>
  <c r="M5047" i="30"/>
  <c r="M5048" i="30"/>
  <c r="M5049" i="30"/>
  <c r="M5050" i="30"/>
  <c r="M5051" i="30"/>
  <c r="M5052" i="30"/>
  <c r="M5053" i="30"/>
  <c r="M5054" i="30"/>
  <c r="M5055" i="30"/>
  <c r="M5056" i="30"/>
  <c r="M5057" i="30"/>
  <c r="M5058" i="30"/>
  <c r="M5059" i="30"/>
  <c r="M5060" i="30"/>
  <c r="M5061" i="30"/>
  <c r="M5062" i="30"/>
  <c r="M5063" i="30"/>
  <c r="M5064" i="30"/>
  <c r="M5065" i="30"/>
  <c r="M5066" i="30"/>
  <c r="M5067" i="30"/>
  <c r="M5068" i="30"/>
  <c r="M5069" i="30"/>
  <c r="M5070" i="30"/>
  <c r="M5071" i="30"/>
  <c r="M5072" i="30"/>
  <c r="M5073" i="30"/>
  <c r="M5074" i="30"/>
  <c r="M5075" i="30"/>
  <c r="M5076" i="30"/>
  <c r="M5077" i="30"/>
  <c r="M5078" i="30"/>
  <c r="M5079" i="30"/>
  <c r="M5080" i="30"/>
  <c r="M5081" i="30"/>
  <c r="M5082" i="30"/>
  <c r="M5083" i="30"/>
  <c r="M5084" i="30"/>
  <c r="M5085" i="30"/>
  <c r="M5086" i="30"/>
  <c r="M5087" i="30"/>
  <c r="M5088" i="30"/>
  <c r="M5089" i="30"/>
  <c r="M5090" i="30"/>
  <c r="M5091" i="30"/>
  <c r="M5092" i="30"/>
  <c r="M5093" i="30"/>
  <c r="M5094" i="30"/>
  <c r="M5095" i="30"/>
  <c r="M5096" i="30"/>
  <c r="M5097" i="30"/>
  <c r="M5098" i="30"/>
  <c r="M5099" i="30"/>
  <c r="M5100" i="30"/>
  <c r="M5101" i="30"/>
  <c r="M5102" i="30"/>
  <c r="M5103" i="30"/>
  <c r="M5104" i="30"/>
  <c r="M5105" i="30"/>
  <c r="M5106" i="30"/>
  <c r="M5107" i="30"/>
  <c r="M5108" i="30"/>
  <c r="M5109" i="30"/>
  <c r="M5110" i="30"/>
  <c r="M5111" i="30"/>
  <c r="M5112" i="30"/>
  <c r="M5113" i="30"/>
  <c r="M5114" i="30"/>
  <c r="M5115" i="30"/>
  <c r="M5116" i="30"/>
  <c r="M5117" i="30"/>
  <c r="M5118" i="30"/>
  <c r="M5119" i="30"/>
  <c r="M5120" i="30"/>
  <c r="M5121" i="30"/>
  <c r="M5122" i="30"/>
  <c r="M5123" i="30"/>
  <c r="M5124" i="30"/>
  <c r="M5125" i="30"/>
  <c r="M5126" i="30"/>
  <c r="M5127" i="30"/>
  <c r="M5128" i="30"/>
  <c r="M5129" i="30"/>
  <c r="M5130" i="30"/>
  <c r="M5131" i="30"/>
  <c r="M5132" i="30"/>
  <c r="M5133" i="30"/>
  <c r="M5134" i="30"/>
  <c r="M5135" i="30"/>
  <c r="M5136" i="30"/>
  <c r="M5137" i="30"/>
  <c r="M5138" i="30"/>
  <c r="M5139" i="30"/>
  <c r="M5140" i="30"/>
  <c r="M5141" i="30"/>
  <c r="M5142" i="30"/>
  <c r="M5143" i="30"/>
  <c r="M5144" i="30"/>
  <c r="M5145" i="30"/>
  <c r="M5146" i="30"/>
  <c r="M5147" i="30"/>
  <c r="M5148" i="30"/>
  <c r="M5149" i="30"/>
  <c r="M5150" i="30"/>
  <c r="M5151" i="30"/>
  <c r="M5152" i="30"/>
  <c r="M5153" i="30"/>
  <c r="M5154" i="30"/>
  <c r="M5155" i="30"/>
  <c r="M5156" i="30"/>
  <c r="M5157" i="30"/>
  <c r="M5158" i="30"/>
  <c r="M5159" i="30"/>
  <c r="M5160" i="30"/>
  <c r="M5161" i="30"/>
  <c r="M5162" i="30"/>
  <c r="M5163" i="30"/>
  <c r="M5164" i="30"/>
  <c r="M5165" i="30"/>
  <c r="M5166" i="30"/>
  <c r="M5167" i="30"/>
  <c r="M5168" i="30"/>
  <c r="M5169" i="30"/>
  <c r="M5170" i="30"/>
  <c r="M5171" i="30"/>
  <c r="M5172" i="30"/>
  <c r="M5173" i="30"/>
  <c r="M5174" i="30"/>
  <c r="M5175" i="30"/>
  <c r="M5176" i="30"/>
  <c r="M5177" i="30"/>
  <c r="M5178" i="30"/>
  <c r="M5179" i="30"/>
  <c r="M5180" i="30"/>
  <c r="M5181" i="30"/>
  <c r="M5182" i="30"/>
  <c r="M5183" i="30"/>
  <c r="M5184" i="30"/>
  <c r="M5185" i="30"/>
  <c r="M5186" i="30"/>
  <c r="M5187" i="30"/>
  <c r="M5188" i="30"/>
  <c r="M5189" i="30"/>
  <c r="M5190" i="30"/>
  <c r="M5191" i="30"/>
  <c r="M5192" i="30"/>
  <c r="M5193" i="30"/>
  <c r="M5194" i="30"/>
  <c r="M5195" i="30"/>
  <c r="M5196" i="30"/>
  <c r="M5197" i="30"/>
  <c r="M5198" i="30"/>
  <c r="M5199" i="30"/>
  <c r="M5200" i="30"/>
  <c r="M5201" i="30"/>
  <c r="M5202" i="30"/>
  <c r="M5203" i="30"/>
  <c r="M5204" i="30"/>
  <c r="M5205" i="30"/>
  <c r="M5206" i="30"/>
  <c r="M5207" i="30"/>
  <c r="M5208" i="30"/>
  <c r="M5209" i="30"/>
  <c r="M5210" i="30"/>
  <c r="M5211" i="30"/>
  <c r="M5212" i="30"/>
  <c r="M5213" i="30"/>
  <c r="M5214" i="30"/>
  <c r="M5215" i="30"/>
  <c r="M5216" i="30"/>
  <c r="M5217" i="30"/>
  <c r="M5218" i="30"/>
  <c r="M5219" i="30"/>
  <c r="M5220" i="30"/>
  <c r="M5221" i="30"/>
  <c r="M5222" i="30"/>
  <c r="M5223" i="30"/>
  <c r="M5224" i="30"/>
  <c r="M5225" i="30"/>
  <c r="M5226" i="30"/>
  <c r="M5227" i="30"/>
  <c r="M5228" i="30"/>
  <c r="M5229" i="30"/>
  <c r="M5230" i="30"/>
  <c r="M5231" i="30"/>
  <c r="M5232" i="30"/>
  <c r="M5233" i="30"/>
  <c r="M5234" i="30"/>
  <c r="M5235" i="30"/>
  <c r="M5236" i="30"/>
  <c r="M5237" i="30"/>
  <c r="M5238" i="30"/>
  <c r="M5239" i="30"/>
  <c r="M5240" i="30"/>
  <c r="M5241" i="30"/>
  <c r="M5242" i="30"/>
  <c r="M5243" i="30"/>
  <c r="M5244" i="30"/>
  <c r="M5245" i="30"/>
  <c r="M5246" i="30"/>
  <c r="M5247" i="30"/>
  <c r="M5248" i="30"/>
  <c r="M5249" i="30"/>
  <c r="M5250" i="30"/>
  <c r="M5251" i="30"/>
  <c r="M5252" i="30"/>
  <c r="M5253" i="30"/>
  <c r="M5254" i="30"/>
  <c r="M5255" i="30"/>
  <c r="M5256" i="30"/>
  <c r="M5257" i="30"/>
  <c r="M5258" i="30"/>
  <c r="M5259" i="30"/>
  <c r="M5260" i="30"/>
  <c r="M5261" i="30"/>
  <c r="M5262" i="30"/>
  <c r="M5263" i="30"/>
  <c r="M5264" i="30"/>
  <c r="M5265" i="30"/>
  <c r="M5266" i="30"/>
  <c r="M5267" i="30"/>
  <c r="M5268" i="30"/>
  <c r="M5269" i="30"/>
  <c r="M5270" i="30"/>
  <c r="M5271" i="30"/>
  <c r="M5272" i="30"/>
  <c r="M5273" i="30"/>
  <c r="M5274" i="30"/>
  <c r="M5275" i="30"/>
  <c r="M5276" i="30"/>
  <c r="M5277" i="30"/>
  <c r="M5278" i="30"/>
  <c r="M5279" i="30"/>
  <c r="M5280" i="30"/>
  <c r="M5281" i="30"/>
  <c r="M5282" i="30"/>
  <c r="M5283" i="30"/>
  <c r="M5284" i="30"/>
  <c r="M5285" i="30"/>
  <c r="M5286" i="30"/>
  <c r="M5287" i="30"/>
  <c r="M5288" i="30"/>
  <c r="M5289" i="30"/>
  <c r="M5290" i="30"/>
  <c r="M5291" i="30"/>
  <c r="M5292" i="30"/>
  <c r="M5293" i="30"/>
  <c r="M5294" i="30"/>
  <c r="M5295" i="30"/>
  <c r="M5296" i="30"/>
  <c r="M5297" i="30"/>
  <c r="M5298" i="30"/>
  <c r="M5299" i="30"/>
  <c r="M5300" i="30"/>
  <c r="M5301" i="30"/>
  <c r="M5302" i="30"/>
  <c r="M5303" i="30"/>
  <c r="M5304" i="30"/>
  <c r="M5305" i="30"/>
  <c r="M5306" i="30"/>
  <c r="M5307" i="30"/>
  <c r="M5308" i="30"/>
  <c r="M5309" i="30"/>
  <c r="M5310" i="30"/>
  <c r="M5311" i="30"/>
  <c r="M5312" i="30"/>
  <c r="M5313" i="30"/>
  <c r="M5314" i="30"/>
  <c r="M5315" i="30"/>
  <c r="M5316" i="30"/>
  <c r="M5317" i="30"/>
  <c r="M5318" i="30"/>
  <c r="M5319" i="30"/>
  <c r="M5320" i="30"/>
  <c r="M5321" i="30"/>
  <c r="M5322" i="30"/>
  <c r="M5323" i="30"/>
  <c r="M5324" i="30"/>
  <c r="M5325" i="30"/>
  <c r="M5326" i="30"/>
  <c r="M5327" i="30"/>
  <c r="M5328" i="30"/>
  <c r="M5329" i="30"/>
  <c r="M5330" i="30"/>
  <c r="M5331" i="30"/>
  <c r="M5332" i="30"/>
  <c r="M5333" i="30"/>
  <c r="M5334" i="30"/>
  <c r="M5335" i="30"/>
  <c r="M5336" i="30"/>
  <c r="M5337" i="30"/>
  <c r="M5338" i="30"/>
  <c r="M5339" i="30"/>
  <c r="M5340" i="30"/>
  <c r="M5341" i="30"/>
  <c r="M5342" i="30"/>
  <c r="M5343" i="30"/>
  <c r="M5344" i="30"/>
  <c r="M5345" i="30"/>
  <c r="M5346" i="30"/>
  <c r="M5347" i="30"/>
  <c r="M5348" i="30"/>
  <c r="M5349" i="30"/>
  <c r="M5350" i="30"/>
  <c r="M5351" i="30"/>
  <c r="M5352" i="30"/>
  <c r="M5353" i="30"/>
  <c r="M5354" i="30"/>
  <c r="M5355" i="30"/>
  <c r="M5356" i="30"/>
  <c r="M5357" i="30"/>
  <c r="M5358" i="30"/>
  <c r="M5359" i="30"/>
  <c r="M5360" i="30"/>
  <c r="M5361" i="30"/>
  <c r="M5362" i="30"/>
  <c r="M5363" i="30"/>
  <c r="M5364" i="30"/>
  <c r="M5365" i="30"/>
  <c r="M5366" i="30"/>
  <c r="M5367" i="30"/>
  <c r="M5368" i="30"/>
  <c r="M5369" i="30"/>
  <c r="M5370" i="30"/>
  <c r="M5371" i="30"/>
  <c r="M5372" i="30"/>
  <c r="M5373" i="30"/>
  <c r="M5374" i="30"/>
  <c r="M5375" i="30"/>
  <c r="M5376" i="30"/>
  <c r="M5377" i="30"/>
  <c r="M5378" i="30"/>
  <c r="M5379" i="30"/>
  <c r="M5380" i="30"/>
  <c r="M5381" i="30"/>
  <c r="M5382" i="30"/>
  <c r="M5383" i="30"/>
  <c r="M5384" i="30"/>
  <c r="M5385" i="30"/>
  <c r="M5386" i="30"/>
  <c r="M5387" i="30"/>
  <c r="M5388" i="30"/>
  <c r="M5389" i="30"/>
  <c r="M5390" i="30"/>
  <c r="M5391" i="30"/>
  <c r="M5392" i="30"/>
  <c r="M5393" i="30"/>
  <c r="M5394" i="30"/>
  <c r="M5395" i="30"/>
  <c r="M5396" i="30"/>
  <c r="M5397" i="30"/>
  <c r="M5398" i="30"/>
  <c r="M5399" i="30"/>
  <c r="M5400" i="30"/>
  <c r="M5401" i="30"/>
  <c r="M5402" i="30"/>
  <c r="M5403" i="30"/>
  <c r="M5404" i="30"/>
  <c r="M5405" i="30"/>
  <c r="M5406" i="30"/>
  <c r="M5407" i="30"/>
  <c r="M5408" i="30"/>
  <c r="M5409" i="30"/>
  <c r="M5410" i="30"/>
  <c r="M5411" i="30"/>
  <c r="M5412" i="30"/>
  <c r="M5413" i="30"/>
  <c r="M5414" i="30"/>
  <c r="M5415" i="30"/>
  <c r="M5416" i="30"/>
  <c r="M5417" i="30"/>
  <c r="M5418" i="30"/>
  <c r="M5419" i="30"/>
  <c r="M5420" i="30"/>
  <c r="M5421" i="30"/>
  <c r="M5422" i="30"/>
  <c r="M5423" i="30"/>
  <c r="M5424" i="30"/>
  <c r="M5425" i="30"/>
  <c r="M5426" i="30"/>
  <c r="M5427" i="30"/>
  <c r="M5428" i="30"/>
  <c r="M5429" i="30"/>
  <c r="M5430" i="30"/>
  <c r="M5431" i="30"/>
  <c r="M5432" i="30"/>
  <c r="M5433" i="30"/>
  <c r="M5434" i="30"/>
  <c r="M5435" i="30"/>
  <c r="M5436" i="30"/>
  <c r="M5437" i="30"/>
  <c r="M5438" i="30"/>
  <c r="M5439" i="30"/>
  <c r="M5440" i="30"/>
  <c r="M5441" i="30"/>
  <c r="M5442" i="30"/>
  <c r="M5443" i="30"/>
  <c r="M5444" i="30"/>
  <c r="M5445" i="30"/>
  <c r="M5446" i="30"/>
  <c r="M5447" i="30"/>
  <c r="M5448" i="30"/>
  <c r="M5449" i="30"/>
  <c r="M5450" i="30"/>
  <c r="M5451" i="30"/>
  <c r="M5452" i="30"/>
  <c r="M5453" i="30"/>
  <c r="M5454" i="30"/>
  <c r="M5455" i="30"/>
  <c r="M5456" i="30"/>
  <c r="M5457" i="30"/>
  <c r="M5458" i="30"/>
  <c r="M5459" i="30"/>
  <c r="M5460" i="30"/>
  <c r="M5461" i="30"/>
  <c r="M5462" i="30"/>
  <c r="M5463" i="30"/>
  <c r="M5464" i="30"/>
  <c r="M5465" i="30"/>
  <c r="M5466" i="30"/>
  <c r="M5467" i="30"/>
  <c r="M5468" i="30"/>
  <c r="M5469" i="30"/>
  <c r="M5470" i="30"/>
  <c r="M5471" i="30"/>
  <c r="M5472" i="30"/>
  <c r="M5473" i="30"/>
  <c r="M5474" i="30"/>
  <c r="M5475" i="30"/>
  <c r="M5476" i="30"/>
  <c r="M5477" i="30"/>
  <c r="M5478" i="30"/>
  <c r="M5479" i="30"/>
  <c r="M5480" i="30"/>
  <c r="M5481" i="30"/>
  <c r="M5482" i="30"/>
  <c r="M5483" i="30"/>
  <c r="M5484" i="30"/>
  <c r="M5485" i="30"/>
  <c r="M5486" i="30"/>
  <c r="M5487" i="30"/>
  <c r="M5488" i="30"/>
  <c r="M5489" i="30"/>
  <c r="M5490" i="30"/>
  <c r="M5491" i="30"/>
  <c r="M5492" i="30"/>
  <c r="M5493" i="30"/>
  <c r="M5494" i="30"/>
  <c r="M5495" i="30"/>
  <c r="M5496" i="30"/>
  <c r="M5497" i="30"/>
  <c r="M5498" i="30"/>
  <c r="M5499" i="30"/>
  <c r="M5500" i="30"/>
  <c r="M5501" i="30"/>
  <c r="M5502" i="30"/>
  <c r="M5503" i="30"/>
  <c r="M5504" i="30"/>
  <c r="M5505" i="30"/>
  <c r="M5506" i="30"/>
  <c r="M5507" i="30"/>
  <c r="M5508" i="30"/>
  <c r="M5509" i="30"/>
  <c r="M5510" i="30"/>
  <c r="M5511" i="30"/>
  <c r="M5512" i="30"/>
  <c r="M5513" i="30"/>
  <c r="M5514" i="30"/>
  <c r="M5515" i="30"/>
  <c r="M5516" i="30"/>
  <c r="M5517" i="30"/>
  <c r="M5518" i="30"/>
  <c r="M5519" i="30"/>
  <c r="M5520" i="30"/>
  <c r="M5521" i="30"/>
  <c r="M5522" i="30"/>
  <c r="M5523" i="30"/>
  <c r="M5524" i="30"/>
  <c r="M5525" i="30"/>
  <c r="M5526" i="30"/>
  <c r="M5527" i="30"/>
  <c r="M5528" i="30"/>
  <c r="M5529" i="30"/>
  <c r="M5530" i="30"/>
  <c r="M5531" i="30"/>
  <c r="M5532" i="30"/>
  <c r="M5533" i="30"/>
  <c r="M5534" i="30"/>
  <c r="M5535" i="30"/>
  <c r="M5536" i="30"/>
  <c r="M5537" i="30"/>
  <c r="M5538" i="30"/>
  <c r="M5539" i="30"/>
  <c r="M5540" i="30"/>
  <c r="M5541" i="30"/>
  <c r="M5542" i="30"/>
  <c r="M5543" i="30"/>
  <c r="M5544" i="30"/>
  <c r="M5545" i="30"/>
  <c r="M5546" i="30"/>
  <c r="M5547" i="30"/>
  <c r="M5548" i="30"/>
  <c r="M5549" i="30"/>
  <c r="M5550" i="30"/>
  <c r="M5551" i="30"/>
  <c r="M5552" i="30"/>
  <c r="M5553" i="30"/>
  <c r="M5554" i="30"/>
  <c r="M5555" i="30"/>
  <c r="M5556" i="30"/>
  <c r="M5557" i="30"/>
  <c r="M5558" i="30"/>
  <c r="M5559" i="30"/>
  <c r="M5560" i="30"/>
  <c r="M5561" i="30"/>
  <c r="M5562" i="30"/>
  <c r="M5563" i="30"/>
  <c r="M5564" i="30"/>
  <c r="M5565" i="30"/>
  <c r="M5566" i="30"/>
  <c r="M5567" i="30"/>
  <c r="M5568" i="30"/>
  <c r="M5569" i="30"/>
  <c r="M5570" i="30"/>
  <c r="M5571" i="30"/>
  <c r="M5572" i="30"/>
  <c r="M5573" i="30"/>
  <c r="M5574" i="30"/>
  <c r="M5575" i="30"/>
  <c r="M5576" i="30"/>
  <c r="M5577" i="30"/>
  <c r="M5578" i="30"/>
  <c r="M5579" i="30"/>
  <c r="M5580" i="30"/>
  <c r="M5581" i="30"/>
  <c r="M5582" i="30"/>
  <c r="M5583" i="30"/>
  <c r="M5584" i="30"/>
  <c r="M5585" i="30"/>
  <c r="M5586" i="30"/>
  <c r="M5587" i="30"/>
  <c r="M5588" i="30"/>
  <c r="M5589" i="30"/>
  <c r="M5590" i="30"/>
  <c r="M5591" i="30"/>
  <c r="M5592" i="30"/>
  <c r="M5593" i="30"/>
  <c r="M5594" i="30"/>
  <c r="M5595" i="30"/>
  <c r="M5596" i="30"/>
  <c r="M5597" i="30"/>
  <c r="M5598" i="30"/>
  <c r="M5599" i="30"/>
  <c r="M5600" i="30"/>
  <c r="M5601" i="30"/>
  <c r="M5602" i="30"/>
  <c r="M5603" i="30"/>
  <c r="M5604" i="30"/>
  <c r="M5605" i="30"/>
  <c r="M5606" i="30"/>
  <c r="M5607" i="30"/>
  <c r="M5608" i="30"/>
  <c r="M5609" i="30"/>
  <c r="M5610" i="30"/>
  <c r="M5611" i="30"/>
  <c r="M5612" i="30"/>
  <c r="M5613" i="30"/>
  <c r="M5614" i="30"/>
  <c r="M5615" i="30"/>
  <c r="M5616" i="30"/>
  <c r="M5617" i="30"/>
  <c r="M5618" i="30"/>
  <c r="M5619" i="30"/>
  <c r="M5620" i="30"/>
  <c r="M5621" i="30"/>
  <c r="M5622" i="30"/>
  <c r="M5623" i="30"/>
  <c r="M5624" i="30"/>
  <c r="M5625" i="30"/>
  <c r="M5626" i="30"/>
  <c r="M5627" i="30"/>
  <c r="M5628" i="30"/>
  <c r="M5629" i="30"/>
  <c r="M5630" i="30"/>
  <c r="M5631" i="30"/>
  <c r="M5632" i="30"/>
  <c r="M5633" i="30"/>
  <c r="M5634" i="30"/>
  <c r="M5635" i="30"/>
  <c r="M5636" i="30"/>
  <c r="M5637" i="30"/>
  <c r="M5638" i="30"/>
  <c r="M5639" i="30"/>
  <c r="M5640" i="30"/>
  <c r="M5641" i="30"/>
  <c r="M5642" i="30"/>
  <c r="M5643" i="30"/>
  <c r="M5644" i="30"/>
  <c r="M5645" i="30"/>
  <c r="M5646" i="30"/>
  <c r="M5647" i="30"/>
  <c r="M5648" i="30"/>
  <c r="M5649" i="30"/>
  <c r="M5650" i="30"/>
  <c r="M5651" i="30"/>
  <c r="M5652" i="30"/>
  <c r="M5653" i="30"/>
  <c r="M5654" i="30"/>
  <c r="M5655" i="30"/>
  <c r="M5656" i="30"/>
  <c r="M5657" i="30"/>
  <c r="M5658" i="30"/>
  <c r="M5659" i="30"/>
  <c r="M5660" i="30"/>
  <c r="M5661" i="30"/>
  <c r="M5662" i="30"/>
  <c r="M5663" i="30"/>
  <c r="M5664" i="30"/>
  <c r="M5665" i="30"/>
  <c r="M5666" i="30"/>
  <c r="M5667" i="30"/>
  <c r="M5668" i="30"/>
  <c r="M5669" i="30"/>
  <c r="M5670" i="30"/>
  <c r="M5671" i="30"/>
  <c r="M5672" i="30"/>
  <c r="M5673" i="30"/>
  <c r="M5674" i="30"/>
  <c r="M5675" i="30"/>
  <c r="M5676" i="30"/>
  <c r="M5677" i="30"/>
  <c r="M5678" i="30"/>
  <c r="M5679" i="30"/>
  <c r="M5680" i="30"/>
  <c r="M5681" i="30"/>
  <c r="M5682" i="30"/>
  <c r="M5683" i="30"/>
  <c r="M5684" i="30"/>
  <c r="M5685" i="30"/>
  <c r="M5686" i="30"/>
  <c r="M5687" i="30"/>
  <c r="M5688" i="30"/>
  <c r="M5689" i="30"/>
  <c r="M5690" i="30"/>
  <c r="M5691" i="30"/>
  <c r="M5692" i="30"/>
  <c r="M5693" i="30"/>
  <c r="M5694" i="30"/>
  <c r="M5695" i="30"/>
  <c r="M5696" i="30"/>
  <c r="M5697" i="30"/>
  <c r="M5698" i="30"/>
  <c r="M5699" i="30"/>
  <c r="M5700" i="30"/>
  <c r="M5701" i="30"/>
  <c r="M5702" i="30"/>
  <c r="M5703" i="30"/>
  <c r="M5704" i="30"/>
  <c r="M5705" i="30"/>
  <c r="M5706" i="30"/>
  <c r="M5707" i="30"/>
  <c r="M5708" i="30"/>
  <c r="M5709" i="30"/>
  <c r="M5710" i="30"/>
  <c r="M5711" i="30"/>
  <c r="M5712" i="30"/>
  <c r="M5713" i="30"/>
  <c r="M5714" i="30"/>
  <c r="M5715" i="30"/>
  <c r="M5716" i="30"/>
  <c r="M5717" i="30"/>
  <c r="M5718" i="30"/>
  <c r="M5719" i="30"/>
  <c r="M5720" i="30"/>
  <c r="M5721" i="30"/>
  <c r="M5722" i="30"/>
  <c r="M5723" i="30"/>
  <c r="M5724" i="30"/>
  <c r="M5725" i="30"/>
  <c r="M5726" i="30"/>
  <c r="M5727" i="30"/>
  <c r="M5728" i="30"/>
  <c r="M5729" i="30"/>
  <c r="M5730" i="30"/>
  <c r="M5731" i="30"/>
  <c r="M5732" i="30"/>
  <c r="M5733" i="30"/>
  <c r="M5734" i="30"/>
  <c r="M5735" i="30"/>
  <c r="M5736" i="30"/>
  <c r="M5737" i="30"/>
  <c r="M5738" i="30"/>
  <c r="M5739" i="30"/>
  <c r="M5740" i="30"/>
  <c r="M5741" i="30"/>
  <c r="M5742" i="30"/>
  <c r="M5743" i="30"/>
  <c r="M5744" i="30"/>
  <c r="M5745" i="30"/>
  <c r="M5746" i="30"/>
  <c r="M5747" i="30"/>
  <c r="M5748" i="30"/>
  <c r="M5749" i="30"/>
  <c r="M5750" i="30"/>
  <c r="M5751" i="30"/>
  <c r="M5752" i="30"/>
  <c r="M5753" i="30"/>
  <c r="M5754" i="30"/>
  <c r="M5755" i="30"/>
  <c r="M5756" i="30"/>
  <c r="M5757" i="30"/>
  <c r="M5758" i="30"/>
  <c r="M5759" i="30"/>
  <c r="M5760" i="30"/>
  <c r="M5761" i="30"/>
  <c r="M5762" i="30"/>
  <c r="M5763" i="30"/>
  <c r="M5764" i="30"/>
  <c r="M5765" i="30"/>
  <c r="M5766" i="30"/>
  <c r="M5767" i="30"/>
  <c r="M5768" i="30"/>
  <c r="M5769" i="30"/>
  <c r="M5770" i="30"/>
  <c r="M5771" i="30"/>
  <c r="M5772" i="30"/>
  <c r="M5773" i="30"/>
  <c r="M5774" i="30"/>
  <c r="M5775" i="30"/>
  <c r="M5776" i="30"/>
  <c r="M5777" i="30"/>
  <c r="M5778" i="30"/>
  <c r="M5779" i="30"/>
  <c r="M5780" i="30"/>
  <c r="M5781" i="30"/>
  <c r="M5782" i="30"/>
  <c r="M5783" i="30"/>
  <c r="M5784" i="30"/>
  <c r="M5785" i="30"/>
  <c r="M5786" i="30"/>
  <c r="M5787" i="30"/>
  <c r="M5788" i="30"/>
  <c r="M5789" i="30"/>
  <c r="M5790" i="30"/>
  <c r="M5791" i="30"/>
  <c r="M5792" i="30"/>
  <c r="M5793" i="30"/>
  <c r="M5794" i="30"/>
  <c r="M5795" i="30"/>
  <c r="M5796" i="30"/>
  <c r="M5797" i="30"/>
  <c r="M5798" i="30"/>
  <c r="M5799" i="30"/>
  <c r="M5800" i="30"/>
  <c r="M5801" i="30"/>
  <c r="M5802" i="30"/>
  <c r="M5803" i="30"/>
  <c r="M5804" i="30"/>
  <c r="M5805" i="30"/>
  <c r="M5806" i="30"/>
  <c r="M5807" i="30"/>
  <c r="M5808" i="30"/>
  <c r="M5809" i="30"/>
  <c r="M5810" i="30"/>
  <c r="M5811" i="30"/>
  <c r="M5812" i="30"/>
  <c r="M5813" i="30"/>
  <c r="M5814" i="30"/>
  <c r="M5815" i="30"/>
  <c r="M5816" i="30"/>
  <c r="M5817" i="30"/>
  <c r="M5818" i="30"/>
  <c r="M5819" i="30"/>
  <c r="M5820" i="30"/>
  <c r="M5821" i="30"/>
  <c r="M5822" i="30"/>
  <c r="M5823" i="30"/>
  <c r="M5824" i="30"/>
  <c r="M5825" i="30"/>
  <c r="M5826" i="30"/>
  <c r="M5827" i="30"/>
  <c r="M5828" i="30"/>
  <c r="M5829" i="30"/>
  <c r="M5830" i="30"/>
  <c r="M5831" i="30"/>
  <c r="M5832" i="30"/>
  <c r="M5833" i="30"/>
  <c r="M5834" i="30"/>
  <c r="M5835" i="30"/>
  <c r="M5836" i="30"/>
  <c r="M5837" i="30"/>
  <c r="M5838" i="30"/>
  <c r="M5839" i="30"/>
  <c r="M5840" i="30"/>
  <c r="M5841" i="30"/>
  <c r="M5842" i="30"/>
  <c r="M5843" i="30"/>
  <c r="M5844" i="30"/>
  <c r="M5845" i="30"/>
  <c r="M5846" i="30"/>
  <c r="M5847" i="30"/>
  <c r="M5848" i="30"/>
  <c r="M5849" i="30"/>
  <c r="M5850" i="30"/>
  <c r="M5851" i="30"/>
  <c r="M5852" i="30"/>
  <c r="M5853" i="30"/>
  <c r="M5854" i="30"/>
  <c r="M5855" i="30"/>
  <c r="M5856" i="30"/>
  <c r="M5857" i="30"/>
  <c r="M5858" i="30"/>
  <c r="M5859" i="30"/>
  <c r="M5860" i="30"/>
  <c r="M5861" i="30"/>
  <c r="M5862" i="30"/>
  <c r="M5863" i="30"/>
  <c r="M5864" i="30"/>
  <c r="M5865" i="30"/>
  <c r="M5866" i="30"/>
  <c r="M5867" i="30"/>
  <c r="M5868" i="30"/>
  <c r="M5869" i="30"/>
  <c r="M5870" i="30"/>
  <c r="M5871" i="30"/>
  <c r="M5872" i="30"/>
  <c r="M5873" i="30"/>
  <c r="M5874" i="30"/>
  <c r="M5875" i="30"/>
  <c r="M5876" i="30"/>
  <c r="M5877" i="30"/>
  <c r="M5878" i="30"/>
  <c r="M5879" i="30"/>
  <c r="M5880" i="30"/>
  <c r="M5881" i="30"/>
  <c r="M5882" i="30"/>
  <c r="M5883" i="30"/>
  <c r="M5884" i="30"/>
  <c r="M5885" i="30"/>
  <c r="M5886" i="30"/>
  <c r="M5887" i="30"/>
  <c r="M5888" i="30"/>
  <c r="M5889" i="30"/>
  <c r="M5890" i="30"/>
  <c r="M5891" i="30"/>
  <c r="M5892" i="30"/>
  <c r="M5893" i="30"/>
  <c r="M5894" i="30"/>
  <c r="M5895" i="30"/>
  <c r="M5896" i="30"/>
  <c r="M5897" i="30"/>
  <c r="M5898" i="30"/>
  <c r="M5899" i="30"/>
  <c r="M5900" i="30"/>
  <c r="M5901" i="30"/>
  <c r="M5902" i="30"/>
  <c r="M5903" i="30"/>
  <c r="M5904" i="30"/>
  <c r="M5905" i="30"/>
  <c r="M5906" i="30"/>
  <c r="M5907" i="30"/>
  <c r="M5908" i="30"/>
  <c r="M5909" i="30"/>
  <c r="M5910" i="30"/>
  <c r="M5911" i="30"/>
  <c r="M5912" i="30"/>
  <c r="M5913" i="30"/>
  <c r="M5914" i="30"/>
  <c r="M5915" i="30"/>
  <c r="M5916" i="30"/>
  <c r="M5917" i="30"/>
  <c r="M5918" i="30"/>
  <c r="M5919" i="30"/>
  <c r="M5920" i="30"/>
  <c r="M5921" i="30"/>
  <c r="M5922" i="30"/>
  <c r="M5923" i="30"/>
  <c r="M5924" i="30"/>
  <c r="M5925" i="30"/>
  <c r="M5926" i="30"/>
  <c r="M5927" i="30"/>
  <c r="M5928" i="30"/>
  <c r="M5929" i="30"/>
  <c r="M5930" i="30"/>
  <c r="M5931" i="30"/>
  <c r="M5932" i="30"/>
  <c r="M5933" i="30"/>
  <c r="M5934" i="30"/>
  <c r="M5935" i="30"/>
  <c r="M5936" i="30"/>
  <c r="M5937" i="30"/>
  <c r="M5938" i="30"/>
  <c r="M5939" i="30"/>
  <c r="M5940" i="30"/>
  <c r="M5941" i="30"/>
  <c r="M5942" i="30"/>
  <c r="M5943" i="30"/>
  <c r="M5944" i="30"/>
  <c r="M5945" i="30"/>
  <c r="M5946" i="30"/>
  <c r="M5947" i="30"/>
  <c r="M5948" i="30"/>
  <c r="M5949" i="30"/>
  <c r="M5950" i="30"/>
  <c r="M5951" i="30"/>
  <c r="M5952" i="30"/>
  <c r="M5953" i="30"/>
  <c r="M5954" i="30"/>
  <c r="M5955" i="30"/>
  <c r="M5956" i="30"/>
  <c r="M5957" i="30"/>
  <c r="M5958" i="30"/>
  <c r="M5959" i="30"/>
  <c r="M5960" i="30"/>
  <c r="M5961" i="30"/>
  <c r="M5962" i="30"/>
  <c r="M5963" i="30"/>
  <c r="M5964" i="30"/>
  <c r="M5965" i="30"/>
  <c r="M5966" i="30"/>
  <c r="M5967" i="30"/>
  <c r="M5968" i="30"/>
  <c r="M5969" i="30"/>
  <c r="M5970" i="30"/>
  <c r="M5971" i="30"/>
  <c r="M5972" i="30"/>
  <c r="M5973" i="30"/>
  <c r="M5974" i="30"/>
  <c r="M5975" i="30"/>
  <c r="M5976" i="30"/>
  <c r="M5977" i="30"/>
  <c r="M5978" i="30"/>
  <c r="M5979" i="30"/>
  <c r="M5980" i="30"/>
  <c r="M5981" i="30"/>
  <c r="M5982" i="30"/>
  <c r="M5983" i="30"/>
  <c r="M5984" i="30"/>
  <c r="M5985" i="30"/>
  <c r="M5986" i="30"/>
  <c r="M5987" i="30"/>
  <c r="M5988" i="30"/>
  <c r="M5989" i="30"/>
  <c r="M5990" i="30"/>
  <c r="M5991" i="30"/>
  <c r="M5992" i="30"/>
  <c r="M5993" i="30"/>
  <c r="M5994" i="30"/>
  <c r="M5995" i="30"/>
  <c r="M5996" i="30"/>
  <c r="M5997" i="30"/>
  <c r="M5998" i="30"/>
  <c r="M5999" i="30"/>
  <c r="M6000" i="30"/>
  <c r="M6001" i="30"/>
  <c r="M6002" i="30"/>
  <c r="M6003" i="30"/>
  <c r="M6004" i="30"/>
  <c r="M6005" i="30"/>
  <c r="M6006" i="30"/>
  <c r="M6007" i="30"/>
  <c r="M6008" i="30"/>
  <c r="M6009" i="30"/>
  <c r="M6010" i="30"/>
  <c r="M6011" i="30"/>
  <c r="M6012" i="30"/>
  <c r="M6013" i="30"/>
  <c r="M6014" i="30"/>
  <c r="M6015" i="30"/>
  <c r="M6016" i="30"/>
  <c r="M6017" i="30"/>
  <c r="M6018" i="30"/>
  <c r="M6019" i="30"/>
  <c r="M6020" i="30"/>
  <c r="M6021" i="30"/>
  <c r="M6022" i="30"/>
  <c r="M6023" i="30"/>
  <c r="M6024" i="30"/>
  <c r="M6025" i="30"/>
  <c r="M6026" i="30"/>
  <c r="M6027" i="30"/>
  <c r="M6028" i="30"/>
  <c r="M6029" i="30"/>
  <c r="M6030" i="30"/>
  <c r="M6031" i="30"/>
  <c r="M6032" i="30"/>
  <c r="M6033" i="30"/>
  <c r="M6034" i="30"/>
  <c r="M6035" i="30"/>
  <c r="M6036" i="30"/>
  <c r="M6037" i="30"/>
  <c r="M6038" i="30"/>
  <c r="M6039" i="30"/>
  <c r="M6040" i="30"/>
  <c r="M6041" i="30"/>
  <c r="M6042" i="30"/>
  <c r="M6043" i="30"/>
  <c r="M6044" i="30"/>
  <c r="M6045" i="30"/>
  <c r="M6046" i="30"/>
  <c r="M6047" i="30"/>
  <c r="M6048" i="30"/>
  <c r="M6049" i="30"/>
  <c r="M6050" i="30"/>
  <c r="M6051" i="30"/>
  <c r="M6052" i="30"/>
  <c r="M6053" i="30"/>
  <c r="M6054" i="30"/>
  <c r="M6055" i="30"/>
  <c r="M6056" i="30"/>
  <c r="M6057" i="30"/>
  <c r="M6058" i="30"/>
  <c r="M6059" i="30"/>
  <c r="M6060" i="30"/>
  <c r="M6061" i="30"/>
  <c r="M6062" i="30"/>
  <c r="M6063" i="30"/>
  <c r="M6064" i="30"/>
  <c r="M6065" i="30"/>
  <c r="M6066" i="30"/>
  <c r="M6067" i="30"/>
  <c r="M6068" i="30"/>
  <c r="M6069" i="30"/>
  <c r="M6070" i="30"/>
  <c r="M6071" i="30"/>
  <c r="M6072" i="30"/>
  <c r="M6073" i="30"/>
  <c r="M6074" i="30"/>
  <c r="M6075" i="30"/>
  <c r="M6076" i="30"/>
  <c r="M6077" i="30"/>
  <c r="M6078" i="30"/>
  <c r="M6079" i="30"/>
  <c r="M6080" i="30"/>
  <c r="M6081" i="30"/>
  <c r="M6082" i="30"/>
  <c r="M6083" i="30"/>
  <c r="M6084" i="30"/>
  <c r="M6085" i="30"/>
  <c r="M6086" i="30"/>
  <c r="M6087" i="30"/>
  <c r="M6088" i="30"/>
  <c r="M6089" i="30"/>
  <c r="M6090" i="30"/>
  <c r="M6091" i="30"/>
  <c r="M6092" i="30"/>
  <c r="M6093" i="30"/>
  <c r="M6094" i="30"/>
  <c r="M6095" i="30"/>
  <c r="M6096" i="30"/>
  <c r="M6097" i="30"/>
  <c r="M6098" i="30"/>
  <c r="M6099" i="30"/>
  <c r="M6100" i="30"/>
  <c r="M6101" i="30"/>
  <c r="M6102" i="30"/>
  <c r="M6103" i="30"/>
  <c r="M6104" i="30"/>
  <c r="M6105" i="30"/>
  <c r="M6106" i="30"/>
  <c r="M6107" i="30"/>
  <c r="M6108" i="30"/>
  <c r="M6109" i="30"/>
  <c r="M6110" i="30"/>
  <c r="M6111" i="30"/>
  <c r="M6112" i="30"/>
  <c r="M6113" i="30"/>
  <c r="M6114" i="30"/>
  <c r="M6115" i="30"/>
  <c r="M6116" i="30"/>
  <c r="M6117" i="30"/>
  <c r="M6118" i="30"/>
  <c r="M6119" i="30"/>
  <c r="M6120" i="30"/>
  <c r="M6121" i="30"/>
  <c r="M6122" i="30"/>
  <c r="M6123" i="30"/>
  <c r="M6124" i="30"/>
  <c r="M6125" i="30"/>
  <c r="M6126" i="30"/>
  <c r="M6127" i="30"/>
  <c r="M6128" i="30"/>
  <c r="M6129" i="30"/>
  <c r="M6130" i="30"/>
  <c r="M6131" i="30"/>
  <c r="M6132" i="30"/>
  <c r="M6133" i="30"/>
  <c r="M6134" i="30"/>
  <c r="M6135" i="30"/>
  <c r="M6136" i="30"/>
  <c r="M6137" i="30"/>
  <c r="M6138" i="30"/>
  <c r="M6139" i="30"/>
  <c r="M6140" i="30"/>
  <c r="M6141" i="30"/>
  <c r="M6142" i="30"/>
  <c r="M6143" i="30"/>
  <c r="M6144" i="30"/>
  <c r="M6145" i="30"/>
  <c r="M6146" i="30"/>
  <c r="M6147" i="30"/>
  <c r="M6148" i="30"/>
  <c r="M6149" i="30"/>
  <c r="M6150" i="30"/>
  <c r="M6151" i="30"/>
  <c r="M6152" i="30"/>
  <c r="M6153" i="30"/>
  <c r="M6154" i="30"/>
  <c r="M6155" i="30"/>
  <c r="M6156" i="30"/>
  <c r="M6157" i="30"/>
  <c r="M6158" i="30"/>
  <c r="M6159" i="30"/>
  <c r="M6160" i="30"/>
  <c r="M6161" i="30"/>
  <c r="M6162" i="30"/>
  <c r="M6163" i="30"/>
  <c r="M6164" i="30"/>
  <c r="M6165" i="30"/>
  <c r="M6166" i="30"/>
  <c r="M6167" i="30"/>
  <c r="M6168" i="30"/>
  <c r="M6169" i="30"/>
  <c r="M6170" i="30"/>
  <c r="M6171" i="30"/>
  <c r="M6172" i="30"/>
  <c r="M6173" i="30"/>
  <c r="M6174" i="30"/>
  <c r="M6175" i="30"/>
  <c r="M6176" i="30"/>
  <c r="M6177" i="30"/>
  <c r="M6178" i="30"/>
  <c r="M6179" i="30"/>
  <c r="M6180" i="30"/>
  <c r="M6181" i="30"/>
  <c r="M6182" i="30"/>
  <c r="M6183" i="30"/>
  <c r="M6184" i="30"/>
  <c r="M6185" i="30"/>
  <c r="M6186" i="30"/>
  <c r="M6187" i="30"/>
  <c r="M6188" i="30"/>
  <c r="M6189" i="30"/>
  <c r="M6190" i="30"/>
  <c r="M6191" i="30"/>
  <c r="M6192" i="30"/>
  <c r="M6193" i="30"/>
  <c r="M6194" i="30"/>
  <c r="M6195" i="30"/>
  <c r="M6196" i="30"/>
  <c r="M6197" i="30"/>
  <c r="M6198" i="30"/>
  <c r="M6199" i="30"/>
  <c r="M6200" i="30"/>
  <c r="M6201" i="30"/>
  <c r="M6202" i="30"/>
  <c r="M6203" i="30"/>
  <c r="M6204" i="30"/>
  <c r="M6205" i="30"/>
  <c r="M6206" i="30"/>
  <c r="M6207" i="30"/>
  <c r="M6208" i="30"/>
  <c r="M6209" i="30"/>
  <c r="M6210" i="30"/>
  <c r="M6211" i="30"/>
  <c r="M6212" i="30"/>
  <c r="M6213" i="30"/>
  <c r="M6214" i="30"/>
  <c r="M6215" i="30"/>
  <c r="M6216" i="30"/>
  <c r="M6217" i="30"/>
  <c r="M6218" i="30"/>
  <c r="M6219" i="30"/>
  <c r="M6220" i="30"/>
  <c r="M6221" i="30"/>
  <c r="M6222" i="30"/>
  <c r="M6223" i="30"/>
  <c r="M6224" i="30"/>
  <c r="M6225" i="30"/>
  <c r="M6226" i="30"/>
  <c r="M6227" i="30"/>
  <c r="M6228" i="30"/>
  <c r="M6229" i="30"/>
  <c r="M6230" i="30"/>
  <c r="M6231" i="30"/>
  <c r="M6232" i="30"/>
  <c r="M6233" i="30"/>
  <c r="M6234" i="30"/>
  <c r="M6235" i="30"/>
  <c r="M6236" i="30"/>
  <c r="M6237" i="30"/>
  <c r="M6238" i="30"/>
  <c r="M6239" i="30"/>
  <c r="M6240" i="30"/>
  <c r="M6241" i="30"/>
  <c r="M6242" i="30"/>
  <c r="M6243" i="30"/>
  <c r="M6244" i="30"/>
  <c r="M6245" i="30"/>
  <c r="M6246" i="30"/>
  <c r="M6247" i="30"/>
  <c r="M6248" i="30"/>
  <c r="M6249" i="30"/>
  <c r="M6250" i="30"/>
  <c r="M6251" i="30"/>
  <c r="M6252" i="30"/>
  <c r="M6253" i="30"/>
  <c r="M6254" i="30"/>
  <c r="M6255" i="30"/>
  <c r="M6256" i="30"/>
  <c r="M6257" i="30"/>
  <c r="M6258" i="30"/>
  <c r="M6259" i="30"/>
  <c r="M6260" i="30"/>
  <c r="M6261" i="30"/>
  <c r="M6262" i="30"/>
  <c r="M6263" i="30"/>
  <c r="M6264" i="30"/>
  <c r="M6265" i="30"/>
  <c r="M6266" i="30"/>
  <c r="M6267" i="30"/>
  <c r="M6268" i="30"/>
  <c r="M6269" i="30"/>
  <c r="M6270" i="30"/>
  <c r="M6271" i="30"/>
  <c r="M6272" i="30"/>
  <c r="M6273" i="30"/>
  <c r="M6274" i="30"/>
  <c r="M6275" i="30"/>
  <c r="M6276" i="30"/>
  <c r="M6277" i="30"/>
  <c r="M6278" i="30"/>
  <c r="M6279" i="30"/>
  <c r="M6280" i="30"/>
  <c r="M6281" i="30"/>
  <c r="M6282" i="30"/>
  <c r="M6283" i="30"/>
  <c r="M6284" i="30"/>
  <c r="M6285" i="30"/>
  <c r="M6286" i="30"/>
  <c r="M6287" i="30"/>
  <c r="M6288" i="30"/>
  <c r="M6289" i="30"/>
  <c r="M6290" i="30"/>
  <c r="M6291" i="30"/>
  <c r="M6292" i="30"/>
  <c r="M6293" i="30"/>
  <c r="M6294" i="30"/>
  <c r="M6295" i="30"/>
  <c r="M6296" i="30"/>
  <c r="M6297" i="30"/>
  <c r="M6298" i="30"/>
  <c r="M6299" i="30"/>
  <c r="M6300" i="30"/>
  <c r="M6301" i="30"/>
  <c r="M6302" i="30"/>
  <c r="M6303" i="30"/>
  <c r="M6304" i="30"/>
  <c r="M6305" i="30"/>
  <c r="M6306" i="30"/>
  <c r="M6307" i="30"/>
  <c r="M6308" i="30"/>
  <c r="M6309" i="30"/>
  <c r="M6310" i="30"/>
  <c r="M6311" i="30"/>
  <c r="M6312" i="30"/>
  <c r="M6313" i="30"/>
  <c r="M6314" i="30"/>
  <c r="M6315" i="30"/>
  <c r="M6316" i="30"/>
  <c r="M6317" i="30"/>
  <c r="M6318" i="30"/>
  <c r="M6319" i="30"/>
  <c r="M6320" i="30"/>
  <c r="M6321" i="30"/>
  <c r="M6322" i="30"/>
  <c r="M6323" i="30"/>
  <c r="M6324" i="30"/>
  <c r="M6325" i="30"/>
  <c r="M6326" i="30"/>
  <c r="M6327" i="30"/>
  <c r="M6328" i="30"/>
  <c r="M6329" i="30"/>
  <c r="M6330" i="30"/>
  <c r="M6331" i="30"/>
  <c r="M6332" i="30"/>
  <c r="M6333" i="30"/>
  <c r="M6334" i="30"/>
  <c r="M6335" i="30"/>
  <c r="M6336" i="30"/>
  <c r="M6337" i="30"/>
  <c r="M6338" i="30"/>
  <c r="M6339" i="30"/>
  <c r="M6340" i="30"/>
  <c r="M6341" i="30"/>
  <c r="M6342" i="30"/>
  <c r="M6343" i="30"/>
  <c r="M6344" i="30"/>
  <c r="M6345" i="30"/>
  <c r="M6346" i="30"/>
  <c r="M6347" i="30"/>
  <c r="M6348" i="30"/>
  <c r="M6349" i="30"/>
  <c r="M6350" i="30"/>
  <c r="M6351" i="30"/>
  <c r="M6352" i="30"/>
  <c r="M6353" i="30"/>
  <c r="M6354" i="30"/>
  <c r="M6355" i="30"/>
  <c r="M6356" i="30"/>
  <c r="M6357" i="30"/>
  <c r="M6358" i="30"/>
  <c r="M6359" i="30"/>
  <c r="M6360" i="30"/>
  <c r="M6361" i="30"/>
  <c r="M6362" i="30"/>
  <c r="M6363" i="30"/>
  <c r="M6364" i="30"/>
  <c r="M6365" i="30"/>
  <c r="M6366" i="30"/>
  <c r="M6367" i="30"/>
  <c r="M6368" i="30"/>
  <c r="M6369" i="30"/>
  <c r="M6370" i="30"/>
  <c r="M6371" i="30"/>
  <c r="M6372" i="30"/>
  <c r="M6373" i="30"/>
  <c r="M6374" i="30"/>
  <c r="M6375" i="30"/>
  <c r="M6376" i="30"/>
  <c r="M6377" i="30"/>
  <c r="M6378" i="30"/>
  <c r="M6379" i="30"/>
  <c r="M6380" i="30"/>
  <c r="M6381" i="30"/>
  <c r="M6382" i="30"/>
  <c r="M6383" i="30"/>
  <c r="M6384" i="30"/>
  <c r="M6385" i="30"/>
  <c r="M6386" i="30"/>
  <c r="M6387" i="30"/>
  <c r="M6388" i="30"/>
  <c r="M6389" i="30"/>
  <c r="M6390" i="30"/>
  <c r="M6391" i="30"/>
  <c r="M6392" i="30"/>
  <c r="M6393" i="30"/>
  <c r="M6394" i="30"/>
  <c r="M6395" i="30"/>
  <c r="M6396" i="30"/>
  <c r="M6397" i="30"/>
  <c r="M6398" i="30"/>
  <c r="M6399" i="30"/>
  <c r="M6400" i="30"/>
  <c r="M6401" i="30"/>
  <c r="M6402" i="30"/>
  <c r="M6403" i="30"/>
  <c r="M6404" i="30"/>
  <c r="M6405" i="30"/>
  <c r="M6406" i="30"/>
  <c r="M6407" i="30"/>
  <c r="M6408" i="30"/>
  <c r="M6409" i="30"/>
  <c r="M6410" i="30"/>
  <c r="M6411" i="30"/>
  <c r="M6412" i="30"/>
  <c r="M6413" i="30"/>
  <c r="M6414" i="30"/>
  <c r="M6415" i="30"/>
  <c r="M6416" i="30"/>
  <c r="M6417" i="30"/>
  <c r="M6418" i="30"/>
  <c r="M6419" i="30"/>
  <c r="M6420" i="30"/>
  <c r="M6421" i="30"/>
  <c r="M6422" i="30"/>
  <c r="M6423" i="30"/>
  <c r="M6424" i="30"/>
  <c r="M6425" i="30"/>
  <c r="M6426" i="30"/>
  <c r="M6427" i="30"/>
  <c r="M6428" i="30"/>
  <c r="M6429" i="30"/>
  <c r="M6430" i="30"/>
  <c r="M6431" i="30"/>
  <c r="M6432" i="30"/>
  <c r="M6433" i="30"/>
  <c r="M6434" i="30"/>
  <c r="M6435" i="30"/>
  <c r="M6436" i="30"/>
  <c r="M6437" i="30"/>
  <c r="M6438" i="30"/>
  <c r="M6439" i="30"/>
  <c r="M6440" i="30"/>
  <c r="M6441" i="30"/>
  <c r="M6442" i="30"/>
  <c r="M6443" i="30"/>
  <c r="M6444" i="30"/>
  <c r="M6445" i="30"/>
  <c r="M6446" i="30"/>
  <c r="M6447" i="30"/>
  <c r="M6448" i="30"/>
  <c r="M6449" i="30"/>
  <c r="M6450" i="30"/>
  <c r="M6451" i="30"/>
  <c r="M6452" i="30"/>
  <c r="M6453" i="30"/>
  <c r="M6454" i="30"/>
  <c r="M6455" i="30"/>
  <c r="M6456" i="30"/>
  <c r="M6457" i="30"/>
  <c r="M6458" i="30"/>
  <c r="M6459" i="30"/>
  <c r="M6460" i="30"/>
  <c r="M6461" i="30"/>
  <c r="M6462" i="30"/>
  <c r="M6463" i="30"/>
  <c r="M6464" i="30"/>
  <c r="M6465" i="30"/>
  <c r="M6466" i="30"/>
  <c r="M6467" i="30"/>
  <c r="M6468" i="30"/>
  <c r="M6469" i="30"/>
  <c r="M6470" i="30"/>
  <c r="M6471" i="30"/>
  <c r="M6472" i="30"/>
  <c r="M6473" i="30"/>
  <c r="M6474" i="30"/>
  <c r="M6475" i="30"/>
  <c r="M6476" i="30"/>
  <c r="M6477" i="30"/>
  <c r="M6478" i="30"/>
  <c r="M6479" i="30"/>
  <c r="M6480" i="30"/>
  <c r="M6481" i="30"/>
  <c r="M6482" i="30"/>
  <c r="M6483" i="30"/>
  <c r="M6484" i="30"/>
  <c r="M6485" i="30"/>
  <c r="M6486" i="30"/>
  <c r="M6487" i="30"/>
  <c r="M6488" i="30"/>
  <c r="M6489" i="30"/>
  <c r="M6490" i="30"/>
  <c r="M6491" i="30"/>
  <c r="M6492" i="30"/>
  <c r="M6493" i="30"/>
  <c r="M6494" i="30"/>
  <c r="M6495" i="30"/>
  <c r="M6496" i="30"/>
  <c r="M6497" i="30"/>
  <c r="M6498" i="30"/>
  <c r="M6499" i="30"/>
  <c r="M6500" i="30"/>
  <c r="M6501" i="30"/>
  <c r="M6502" i="30"/>
  <c r="M6503" i="30"/>
  <c r="M6504" i="30"/>
  <c r="M6505" i="30"/>
  <c r="M6506" i="30"/>
  <c r="M6507" i="30"/>
  <c r="M6508" i="30"/>
  <c r="M6509" i="30"/>
  <c r="M6510" i="30"/>
  <c r="M6511" i="30"/>
  <c r="M6512" i="30"/>
  <c r="M6513" i="30"/>
  <c r="M6514" i="30"/>
  <c r="M6515" i="30"/>
  <c r="M6516" i="30"/>
  <c r="M6517" i="30"/>
  <c r="M6518" i="30"/>
  <c r="M6519" i="30"/>
  <c r="M6520" i="30"/>
  <c r="M6521" i="30"/>
  <c r="M6522" i="30"/>
  <c r="M6523" i="30"/>
  <c r="M6524" i="30"/>
  <c r="M6525" i="30"/>
  <c r="M6526" i="30"/>
  <c r="M6527" i="30"/>
  <c r="M6528" i="30"/>
  <c r="M6529" i="30"/>
  <c r="M6530" i="30"/>
  <c r="M6531" i="30"/>
  <c r="M6532" i="30"/>
  <c r="M6533" i="30"/>
  <c r="M6534" i="30"/>
  <c r="M6535" i="30"/>
  <c r="M6536" i="30"/>
  <c r="M6537" i="30"/>
  <c r="M6538" i="30"/>
  <c r="M6539" i="30"/>
  <c r="M6540" i="30"/>
  <c r="M6541" i="30"/>
  <c r="M6542" i="30"/>
  <c r="M6543" i="30"/>
  <c r="M6544" i="30"/>
  <c r="M6545" i="30"/>
  <c r="M6546" i="30"/>
  <c r="M6547" i="30"/>
  <c r="M6548" i="30"/>
  <c r="M6549" i="30"/>
  <c r="M6550" i="30"/>
  <c r="M6551" i="30"/>
  <c r="M6552" i="30"/>
  <c r="M6553" i="30"/>
  <c r="M6554" i="30"/>
  <c r="M6555" i="30"/>
  <c r="M6556" i="30"/>
  <c r="M6557" i="30"/>
  <c r="M6558" i="30"/>
  <c r="M6559" i="30"/>
  <c r="M6560" i="30"/>
  <c r="M6561" i="30"/>
  <c r="M6562" i="30"/>
  <c r="M6563" i="30"/>
  <c r="M6564" i="30"/>
  <c r="M6565" i="30"/>
  <c r="M6566" i="30"/>
  <c r="M6567" i="30"/>
  <c r="M6568" i="30"/>
  <c r="M6569" i="30"/>
  <c r="M6570" i="30"/>
  <c r="M6571" i="30"/>
  <c r="M6572" i="30"/>
  <c r="M6573" i="30"/>
  <c r="M6574" i="30"/>
  <c r="M6575" i="30"/>
  <c r="M6576" i="30"/>
  <c r="M6577" i="30"/>
  <c r="M6578" i="30"/>
  <c r="M6579" i="30"/>
  <c r="M6580" i="30"/>
  <c r="M6581" i="30"/>
  <c r="M6582" i="30"/>
  <c r="M6583" i="30"/>
  <c r="M6584" i="30"/>
  <c r="M6585" i="30"/>
  <c r="M6586" i="30"/>
  <c r="M6587" i="30"/>
  <c r="M6588" i="30"/>
  <c r="M6589" i="30"/>
  <c r="M6590" i="30"/>
  <c r="M6591" i="30"/>
  <c r="M6592" i="30"/>
  <c r="M6593" i="30"/>
  <c r="M6594" i="30"/>
  <c r="M6595" i="30"/>
  <c r="M6596" i="30"/>
  <c r="M6597" i="30"/>
  <c r="M6598" i="30"/>
  <c r="M6599" i="30"/>
  <c r="M6600" i="30"/>
  <c r="M6601" i="30"/>
  <c r="M6602" i="30"/>
  <c r="M6603" i="30"/>
  <c r="M6604" i="30"/>
  <c r="M6605" i="30"/>
  <c r="M6606" i="30"/>
  <c r="M6607" i="30"/>
  <c r="M6608" i="30"/>
  <c r="M6609" i="30"/>
  <c r="M6610" i="30"/>
  <c r="M6611" i="30"/>
  <c r="M6612" i="30"/>
  <c r="M6613" i="30"/>
  <c r="M6614" i="30"/>
  <c r="M6615" i="30"/>
  <c r="M6616" i="30"/>
  <c r="M6617" i="30"/>
  <c r="M6618" i="30"/>
  <c r="M6619" i="30"/>
  <c r="M6620" i="30"/>
  <c r="M6621" i="30"/>
  <c r="M6622" i="30"/>
  <c r="M6623" i="30"/>
  <c r="M6624" i="30"/>
  <c r="M6625" i="30"/>
  <c r="M6626" i="30"/>
  <c r="M6627" i="30"/>
  <c r="M6628" i="30"/>
  <c r="M6629" i="30"/>
  <c r="M6630" i="30"/>
  <c r="M6631" i="30"/>
  <c r="M6632" i="30"/>
  <c r="M6633" i="30"/>
  <c r="M6634" i="30"/>
  <c r="M6635" i="30"/>
  <c r="M6636" i="30"/>
  <c r="M6637" i="30"/>
  <c r="M6638" i="30"/>
  <c r="M6639" i="30"/>
  <c r="M6640" i="30"/>
  <c r="M6641" i="30"/>
  <c r="M6642" i="30"/>
  <c r="M6643" i="30"/>
  <c r="M6644" i="30"/>
  <c r="M6645" i="30"/>
  <c r="M6646" i="30"/>
  <c r="M6647" i="30"/>
  <c r="M6648" i="30"/>
  <c r="M6649" i="30"/>
  <c r="M6650" i="30"/>
  <c r="M6651" i="30"/>
  <c r="M6652" i="30"/>
  <c r="M6653" i="30"/>
  <c r="M6654" i="30"/>
  <c r="M6655" i="30"/>
  <c r="M6656" i="30"/>
  <c r="M6657" i="30"/>
  <c r="M6658" i="30"/>
  <c r="M6659" i="30"/>
  <c r="M6660" i="30"/>
  <c r="M6661" i="30"/>
  <c r="M6662" i="30"/>
  <c r="M6663" i="30"/>
  <c r="M6664" i="30"/>
  <c r="M6665" i="30"/>
  <c r="M6666" i="30"/>
  <c r="M6667" i="30"/>
  <c r="M6668" i="30"/>
  <c r="M6669" i="30"/>
  <c r="M6670" i="30"/>
  <c r="M6671" i="30"/>
  <c r="M6672" i="30"/>
  <c r="M6673" i="30"/>
  <c r="M6674" i="30"/>
  <c r="M6675" i="30"/>
  <c r="M6676" i="30"/>
  <c r="M6677" i="30"/>
  <c r="M6678" i="30"/>
  <c r="M6679" i="30"/>
  <c r="M6680" i="30"/>
  <c r="M6681" i="30"/>
  <c r="M6682" i="30"/>
  <c r="M6683" i="30"/>
  <c r="M6684" i="30"/>
  <c r="M6685" i="30"/>
  <c r="M6686" i="30"/>
  <c r="M6687" i="30"/>
  <c r="M6688" i="30"/>
  <c r="M6689" i="30"/>
  <c r="M6690" i="30"/>
  <c r="M6691" i="30"/>
  <c r="M6692" i="30"/>
  <c r="M6693" i="30"/>
  <c r="M6694" i="30"/>
  <c r="M6695" i="30"/>
  <c r="M6696" i="30"/>
  <c r="M6697" i="30"/>
  <c r="M6698" i="30"/>
  <c r="M6699" i="30"/>
  <c r="M6700" i="30"/>
  <c r="M6701" i="30"/>
  <c r="M6702" i="30"/>
  <c r="M6703" i="30"/>
  <c r="M6704" i="30"/>
  <c r="M6705" i="30"/>
  <c r="M6706" i="30"/>
  <c r="M6707" i="30"/>
  <c r="M6708" i="30"/>
  <c r="M6709" i="30"/>
  <c r="M6710" i="30"/>
  <c r="M6711" i="30"/>
  <c r="M6712" i="30"/>
  <c r="M6713" i="30"/>
  <c r="M6714" i="30"/>
  <c r="M6715" i="30"/>
  <c r="M6716" i="30"/>
  <c r="M6717" i="30"/>
  <c r="M6718" i="30"/>
  <c r="M6719" i="30"/>
  <c r="M6720" i="30"/>
  <c r="M6721" i="30"/>
  <c r="M6722" i="30"/>
  <c r="M6723" i="30"/>
  <c r="M6724" i="30"/>
  <c r="M6725" i="30"/>
  <c r="M6726" i="30"/>
  <c r="M6727" i="30"/>
  <c r="M6728" i="30"/>
  <c r="M6729" i="30"/>
  <c r="M6730" i="30"/>
  <c r="M6731" i="30"/>
  <c r="M6732" i="30"/>
  <c r="M6733" i="30"/>
  <c r="M6734" i="30"/>
  <c r="M6735" i="30"/>
  <c r="M6736" i="30"/>
  <c r="M6737" i="30"/>
  <c r="M6738" i="30"/>
  <c r="M6739" i="30"/>
  <c r="M6740" i="30"/>
  <c r="M6741" i="30"/>
  <c r="M6742" i="30"/>
  <c r="M6743" i="30"/>
  <c r="M6744" i="30"/>
  <c r="M6745" i="30"/>
  <c r="M6746" i="30"/>
  <c r="M6747" i="30"/>
  <c r="M6748" i="30"/>
  <c r="M6749" i="30"/>
  <c r="M6750" i="30"/>
  <c r="M6751" i="30"/>
  <c r="M6752" i="30"/>
  <c r="M6753" i="30"/>
  <c r="M6754" i="30"/>
  <c r="M6755" i="30"/>
  <c r="M6756" i="30"/>
  <c r="M6757" i="30"/>
  <c r="M6758" i="30"/>
  <c r="M6759" i="30"/>
  <c r="M6760" i="30"/>
  <c r="M6761" i="30"/>
  <c r="M6762" i="30"/>
  <c r="M6763" i="30"/>
  <c r="M6764" i="30"/>
  <c r="M6765" i="30"/>
  <c r="M6766" i="30"/>
  <c r="M6767" i="30"/>
  <c r="M6768" i="30"/>
  <c r="M6769" i="30"/>
  <c r="M6770" i="30"/>
  <c r="M6771" i="30"/>
  <c r="M6772" i="30"/>
  <c r="M6773" i="30"/>
  <c r="M6774" i="30"/>
  <c r="M6775" i="30"/>
  <c r="M6776" i="30"/>
  <c r="M6777" i="30"/>
  <c r="M6778" i="30"/>
  <c r="M6779" i="30"/>
  <c r="M6780" i="30"/>
  <c r="M6781" i="30"/>
  <c r="M6782" i="30"/>
  <c r="M6783" i="30"/>
  <c r="M6784" i="30"/>
  <c r="M6785" i="30"/>
  <c r="M6786" i="30"/>
  <c r="M6787" i="30"/>
  <c r="M6788" i="30"/>
  <c r="M6789" i="30"/>
  <c r="M6790" i="30"/>
  <c r="M6791" i="30"/>
  <c r="M6792" i="30"/>
  <c r="M6793" i="30"/>
  <c r="M6794" i="30"/>
  <c r="M6795" i="30"/>
  <c r="M6796" i="30"/>
  <c r="M6797" i="30"/>
  <c r="M6798" i="30"/>
  <c r="M6799" i="30"/>
  <c r="M6800" i="30"/>
  <c r="M6801" i="30"/>
  <c r="M6802" i="30"/>
  <c r="M6803" i="30"/>
  <c r="M6804" i="30"/>
  <c r="M6805" i="30"/>
  <c r="M6806" i="30"/>
  <c r="M6807" i="30"/>
  <c r="M6808" i="30"/>
  <c r="M6809" i="30"/>
  <c r="M6810" i="30"/>
  <c r="M6811" i="30"/>
  <c r="M6812" i="30"/>
  <c r="M6813" i="30"/>
  <c r="M6814" i="30"/>
  <c r="M6815" i="30"/>
  <c r="M6816" i="30"/>
  <c r="M6817" i="30"/>
  <c r="M6818" i="30"/>
  <c r="M6819" i="30"/>
  <c r="M6820" i="30"/>
  <c r="M6821" i="30"/>
  <c r="M6822" i="30"/>
  <c r="M6823" i="30"/>
  <c r="M6824" i="30"/>
  <c r="M6825" i="30"/>
  <c r="M6826" i="30"/>
  <c r="M6827" i="30"/>
  <c r="M6828" i="30"/>
  <c r="M6829" i="30"/>
  <c r="M6830" i="30"/>
  <c r="M6831" i="30"/>
  <c r="M6832" i="30"/>
  <c r="M6833" i="30"/>
  <c r="M6834" i="30"/>
  <c r="M6835" i="30"/>
  <c r="M6836" i="30"/>
  <c r="M6837" i="30"/>
  <c r="M6838" i="30"/>
  <c r="M6839" i="30"/>
  <c r="M6840" i="30"/>
  <c r="M6841" i="30"/>
  <c r="M6842" i="30"/>
  <c r="M6843" i="30"/>
  <c r="M6844" i="30"/>
  <c r="M6845" i="30"/>
  <c r="M6846" i="30"/>
  <c r="M6847" i="30"/>
  <c r="M6848" i="30"/>
  <c r="M6849" i="30"/>
  <c r="M6850" i="30"/>
  <c r="M6851" i="30"/>
  <c r="M6852" i="30"/>
  <c r="M6853" i="30"/>
  <c r="M6854" i="30"/>
  <c r="M6855" i="30"/>
  <c r="M6856" i="30"/>
  <c r="M6857" i="30"/>
  <c r="M6858" i="30"/>
  <c r="M6859" i="30"/>
  <c r="M6860" i="30"/>
  <c r="M6861" i="30"/>
  <c r="M6862" i="30"/>
  <c r="M6863" i="30"/>
  <c r="M6864" i="30"/>
  <c r="M6865" i="30"/>
  <c r="M6866" i="30"/>
  <c r="M6867" i="30"/>
  <c r="M6868" i="30"/>
  <c r="M6869" i="30"/>
  <c r="M6870" i="30"/>
  <c r="M6871" i="30"/>
  <c r="M6872" i="30"/>
  <c r="M6873" i="30"/>
  <c r="M6874" i="30"/>
  <c r="M6875" i="30"/>
  <c r="M6876" i="30"/>
  <c r="M6877" i="30"/>
  <c r="M6878" i="30"/>
  <c r="M6879" i="30"/>
  <c r="M6880" i="30"/>
  <c r="M6881" i="30"/>
  <c r="M6882" i="30"/>
  <c r="M6883" i="30"/>
  <c r="M6884" i="30"/>
  <c r="M6885" i="30"/>
  <c r="M6886" i="30"/>
  <c r="M6887" i="30"/>
  <c r="M6888" i="30"/>
  <c r="M6889" i="30"/>
  <c r="M6890" i="30"/>
  <c r="M6891" i="30"/>
  <c r="M6892" i="30"/>
  <c r="M6893" i="30"/>
  <c r="M6894" i="30"/>
  <c r="M6895" i="30"/>
  <c r="M6896" i="30"/>
  <c r="M6897" i="30"/>
  <c r="M6898" i="30"/>
  <c r="M6899" i="30"/>
  <c r="M6900" i="30"/>
  <c r="M6901" i="30"/>
  <c r="M6902" i="30"/>
  <c r="M6903" i="30"/>
  <c r="M6904" i="30"/>
  <c r="M6905" i="30"/>
  <c r="M6906" i="30"/>
  <c r="M6907" i="30"/>
  <c r="M6908" i="30"/>
  <c r="M6909" i="30"/>
  <c r="M6910" i="30"/>
  <c r="M6911" i="30"/>
  <c r="M6912" i="30"/>
  <c r="M6913" i="30"/>
  <c r="M6914" i="30"/>
  <c r="M6915" i="30"/>
  <c r="M6916" i="30"/>
  <c r="M6917" i="30"/>
  <c r="M6918" i="30"/>
  <c r="M6919" i="30"/>
  <c r="M6920" i="30"/>
  <c r="M6921" i="30"/>
  <c r="M6922" i="30"/>
  <c r="M6923" i="30"/>
  <c r="M6924" i="30"/>
  <c r="M6925" i="30"/>
  <c r="M6926" i="30"/>
  <c r="M6927" i="30"/>
  <c r="M6928" i="30"/>
  <c r="M6929" i="30"/>
  <c r="M6930" i="30"/>
  <c r="M6931" i="30"/>
  <c r="M6932" i="30"/>
  <c r="M6933" i="30"/>
  <c r="M6934" i="30"/>
  <c r="M6935" i="30"/>
  <c r="M6936" i="30"/>
  <c r="M6937" i="30"/>
  <c r="M6938" i="30"/>
  <c r="M6939" i="30"/>
  <c r="M6940" i="30"/>
  <c r="M6941" i="30"/>
  <c r="M6942" i="30"/>
  <c r="M6943" i="30"/>
  <c r="M6944" i="30"/>
  <c r="M6945" i="30"/>
  <c r="M6946" i="30"/>
  <c r="M6947" i="30"/>
  <c r="M6948" i="30"/>
  <c r="M6949" i="30"/>
  <c r="M6950" i="30"/>
  <c r="M6951" i="30"/>
  <c r="M6952" i="30"/>
  <c r="M6953" i="30"/>
  <c r="M6954" i="30"/>
  <c r="M6955" i="30"/>
  <c r="M6956" i="30"/>
  <c r="M6957" i="30"/>
  <c r="M6958" i="30"/>
  <c r="M6959" i="30"/>
  <c r="M6960" i="30"/>
  <c r="M6961" i="30"/>
  <c r="M6962" i="30"/>
  <c r="M6963" i="30"/>
  <c r="M6964" i="30"/>
  <c r="M6965" i="30"/>
  <c r="M6966" i="30"/>
  <c r="M6967" i="30"/>
  <c r="M6968" i="30"/>
  <c r="M6969" i="30"/>
  <c r="M6970" i="30"/>
  <c r="M6971" i="30"/>
  <c r="M6972" i="30"/>
  <c r="M6973" i="30"/>
  <c r="M6974" i="30"/>
  <c r="M6975" i="30"/>
  <c r="M6976" i="30"/>
  <c r="M6977" i="30"/>
  <c r="M6978" i="30"/>
  <c r="M6979" i="30"/>
  <c r="M6980" i="30"/>
  <c r="M6981" i="30"/>
  <c r="M6982" i="30"/>
  <c r="M6983" i="30"/>
  <c r="M6984" i="30"/>
  <c r="M6985" i="30"/>
  <c r="M6986" i="30"/>
  <c r="M6987" i="30"/>
  <c r="M6988" i="30"/>
  <c r="M6989" i="30"/>
  <c r="M6990" i="30"/>
  <c r="M6991" i="30"/>
  <c r="M6992" i="30"/>
  <c r="M6993" i="30"/>
  <c r="M6994" i="30"/>
  <c r="M6995" i="30"/>
  <c r="M6996" i="30"/>
  <c r="M6997" i="30"/>
  <c r="M6998" i="30"/>
  <c r="M6999" i="30"/>
  <c r="M7000" i="30"/>
  <c r="M7001" i="30"/>
  <c r="M7002" i="30"/>
  <c r="M7003" i="30"/>
  <c r="M7004" i="30"/>
  <c r="M7005" i="30"/>
  <c r="M7006" i="30"/>
  <c r="M7007" i="30"/>
  <c r="M7008" i="30"/>
  <c r="M7009" i="30"/>
  <c r="M7010" i="30"/>
  <c r="M7011" i="30"/>
  <c r="M7012" i="30"/>
  <c r="M7013" i="30"/>
  <c r="M7014" i="30"/>
  <c r="M7015" i="30"/>
  <c r="M7016" i="30"/>
  <c r="M7017" i="30"/>
  <c r="M7018" i="30"/>
  <c r="M7019" i="30"/>
  <c r="M7020" i="30"/>
  <c r="M7021" i="30"/>
  <c r="M7022" i="30"/>
  <c r="M7023" i="30"/>
  <c r="M7024" i="30"/>
  <c r="M7025" i="30"/>
  <c r="M7026" i="30"/>
  <c r="M7027" i="30"/>
  <c r="M7028" i="30"/>
  <c r="M7029" i="30"/>
  <c r="M7030" i="30"/>
  <c r="M7031" i="30"/>
  <c r="M7032" i="30"/>
  <c r="M7033" i="30"/>
  <c r="M7034" i="30"/>
  <c r="M7035" i="30"/>
  <c r="M7036" i="30"/>
  <c r="M7037" i="30"/>
  <c r="M7038" i="30"/>
  <c r="M7039" i="30"/>
  <c r="M7040" i="30"/>
  <c r="M7041" i="30"/>
  <c r="M7042" i="30"/>
  <c r="M7043" i="30"/>
  <c r="M7044" i="30"/>
  <c r="M7045" i="30"/>
  <c r="M7046" i="30"/>
  <c r="M7047" i="30"/>
  <c r="M7048" i="30"/>
  <c r="M7049" i="30"/>
  <c r="M7050" i="30"/>
  <c r="M7051" i="30"/>
  <c r="M7052" i="30"/>
  <c r="M7053" i="30"/>
  <c r="M7054" i="30"/>
  <c r="M7055" i="30"/>
  <c r="M7056" i="30"/>
  <c r="M7057" i="30"/>
  <c r="M7058" i="30"/>
  <c r="M7059" i="30"/>
  <c r="M7060" i="30"/>
  <c r="M7061" i="30"/>
  <c r="M7062" i="30"/>
  <c r="M7063" i="30"/>
  <c r="M7064" i="30"/>
  <c r="M7065" i="30"/>
  <c r="M7066" i="30"/>
  <c r="M7067" i="30"/>
  <c r="M7068" i="30"/>
  <c r="M7069" i="30"/>
  <c r="M7070" i="30"/>
  <c r="M7071" i="30"/>
  <c r="M7072" i="30"/>
  <c r="M7073" i="30"/>
  <c r="M7074" i="30"/>
  <c r="M7075" i="30"/>
  <c r="M7076" i="30"/>
  <c r="M7077" i="30"/>
  <c r="M7078" i="30"/>
  <c r="M7079" i="30"/>
  <c r="M7080" i="30"/>
  <c r="M7081" i="30"/>
  <c r="M7082" i="30"/>
  <c r="M7083" i="30"/>
  <c r="M7084" i="30"/>
  <c r="M7085" i="30"/>
  <c r="M7086" i="30"/>
  <c r="M7087" i="30"/>
  <c r="M7088" i="30"/>
  <c r="M7089" i="30"/>
  <c r="M7090" i="30"/>
  <c r="M7091" i="30"/>
  <c r="M7092" i="30"/>
  <c r="M7093" i="30"/>
  <c r="M7094" i="30"/>
  <c r="M7095" i="30"/>
  <c r="M7096" i="30"/>
  <c r="M7097" i="30"/>
  <c r="M7098" i="30"/>
  <c r="M7099" i="30"/>
  <c r="M7100" i="30"/>
  <c r="M7101" i="30"/>
  <c r="M7102" i="30"/>
  <c r="M7103" i="30"/>
  <c r="M7104" i="30"/>
  <c r="M7105" i="30"/>
  <c r="M7106" i="30"/>
  <c r="M7107" i="30"/>
  <c r="M7108" i="30"/>
  <c r="M7109" i="30"/>
  <c r="M7110" i="30"/>
  <c r="M7111" i="30"/>
  <c r="M7112" i="30"/>
  <c r="M7113" i="30"/>
  <c r="M7114" i="30"/>
  <c r="M7115" i="30"/>
  <c r="M7116" i="30"/>
  <c r="M7117" i="30"/>
  <c r="M7118" i="30"/>
  <c r="M7119" i="30"/>
  <c r="M7120" i="30"/>
  <c r="M7121" i="30"/>
  <c r="M7122" i="30"/>
  <c r="M7123" i="30"/>
  <c r="M7124" i="30"/>
  <c r="M7125" i="30"/>
  <c r="M7126" i="30"/>
  <c r="M7127" i="30"/>
  <c r="M7128" i="30"/>
  <c r="M7129" i="30"/>
  <c r="M7130" i="30"/>
  <c r="M7131" i="30"/>
  <c r="M7132" i="30"/>
  <c r="M7133" i="30"/>
  <c r="M7134" i="30"/>
  <c r="M7135" i="30"/>
  <c r="M7136" i="30"/>
  <c r="M7137" i="30"/>
  <c r="M7138" i="30"/>
  <c r="M7139" i="30"/>
  <c r="M7140" i="30"/>
  <c r="M7141" i="30"/>
  <c r="M7142" i="30"/>
  <c r="M7143" i="30"/>
  <c r="M7144" i="30"/>
  <c r="M7145" i="30"/>
  <c r="M7146" i="30"/>
  <c r="M7147" i="30"/>
  <c r="M7148" i="30"/>
  <c r="M7149" i="30"/>
  <c r="M7150" i="30"/>
  <c r="M7151" i="30"/>
  <c r="M7152" i="30"/>
  <c r="M7153" i="30"/>
  <c r="M7154" i="30"/>
  <c r="M7155" i="30"/>
  <c r="M7156" i="30"/>
  <c r="M7157" i="30"/>
  <c r="M7158" i="30"/>
  <c r="M7159" i="30"/>
  <c r="M7160" i="30"/>
  <c r="M7161" i="30"/>
  <c r="M7162" i="30"/>
  <c r="M7163" i="30"/>
  <c r="M7164" i="30"/>
  <c r="M7165" i="30"/>
  <c r="M7166" i="30"/>
  <c r="M7167" i="30"/>
  <c r="M7168" i="30"/>
  <c r="M7169" i="30"/>
  <c r="M7170" i="30"/>
  <c r="M7171" i="30"/>
  <c r="M7172" i="30"/>
  <c r="M7173" i="30"/>
  <c r="M7174" i="30"/>
  <c r="M7175" i="30"/>
  <c r="M7176" i="30"/>
  <c r="M7177" i="30"/>
  <c r="M7178" i="30"/>
  <c r="M7179" i="30"/>
  <c r="M7180" i="30"/>
  <c r="M7181" i="30"/>
  <c r="M7182" i="30"/>
  <c r="M7183" i="30"/>
  <c r="M7184" i="30"/>
  <c r="M7185" i="30"/>
  <c r="M7186" i="30"/>
  <c r="M7187" i="30"/>
  <c r="M7188" i="30"/>
  <c r="M7189" i="30"/>
  <c r="M7190" i="30"/>
  <c r="M7191" i="30"/>
  <c r="M7192" i="30"/>
  <c r="M7193" i="30"/>
  <c r="M7194" i="30"/>
  <c r="M7195" i="30"/>
  <c r="M7196" i="30"/>
  <c r="M7197" i="30"/>
  <c r="M7198" i="30"/>
  <c r="M7199" i="30"/>
  <c r="M7200" i="30"/>
  <c r="M7201" i="30"/>
  <c r="M7202" i="30"/>
  <c r="M7203" i="30"/>
  <c r="M7204" i="30"/>
  <c r="M7205" i="30"/>
  <c r="M7206" i="30"/>
  <c r="M7207" i="30"/>
  <c r="M7208" i="30"/>
  <c r="M7209" i="30"/>
  <c r="M7210" i="30"/>
  <c r="M7211" i="30"/>
  <c r="M7212" i="30"/>
  <c r="M7213" i="30"/>
  <c r="M7214" i="30"/>
  <c r="M7215" i="30"/>
  <c r="M7216" i="30"/>
  <c r="M7217" i="30"/>
  <c r="M7218" i="30"/>
  <c r="M7219" i="30"/>
  <c r="M7220" i="30"/>
  <c r="M7221" i="30"/>
  <c r="M7222" i="30"/>
  <c r="M7223" i="30"/>
  <c r="M7224" i="30"/>
  <c r="M7225" i="30"/>
  <c r="M7226" i="30"/>
  <c r="M7227" i="30"/>
  <c r="M7228" i="30"/>
  <c r="M7229" i="30"/>
  <c r="M7230" i="30"/>
  <c r="M7231" i="30"/>
  <c r="M7232" i="30"/>
  <c r="M7233" i="30"/>
  <c r="M7234" i="30"/>
  <c r="M7235" i="30"/>
  <c r="M7236" i="30"/>
  <c r="M7237" i="30"/>
  <c r="M7238" i="30"/>
  <c r="M7239" i="30"/>
  <c r="M7240" i="30"/>
  <c r="M7241" i="30"/>
  <c r="M7242" i="30"/>
  <c r="M7243" i="30"/>
  <c r="M7244" i="30"/>
  <c r="M7245" i="30"/>
  <c r="M7246" i="30"/>
  <c r="M7247" i="30"/>
  <c r="M7248" i="30"/>
  <c r="M7249" i="30"/>
  <c r="M7250" i="30"/>
  <c r="M7251" i="30"/>
  <c r="M7252" i="30"/>
  <c r="M7253" i="30"/>
  <c r="M7254" i="30"/>
  <c r="M7255" i="30"/>
  <c r="M7256" i="30"/>
  <c r="M7257" i="30"/>
  <c r="M7258" i="30"/>
  <c r="M7259" i="30"/>
  <c r="M7260" i="30"/>
  <c r="M7261" i="30"/>
  <c r="M7262" i="30"/>
  <c r="M7263" i="30"/>
  <c r="M7264" i="30"/>
  <c r="M7265" i="30"/>
  <c r="M7266" i="30"/>
  <c r="M7267" i="30"/>
  <c r="M7268" i="30"/>
  <c r="G2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G2150" i="16"/>
  <c r="G2151" i="16"/>
  <c r="G2152" i="16"/>
  <c r="G2153" i="16"/>
  <c r="G2154" i="16"/>
  <c r="G2155" i="16"/>
  <c r="G2156" i="16"/>
  <c r="G2157" i="16"/>
  <c r="G2158" i="16"/>
  <c r="G2159" i="16"/>
  <c r="G2160" i="16"/>
  <c r="G2161" i="16"/>
  <c r="G2162" i="16"/>
  <c r="G2163" i="16"/>
  <c r="G2164" i="16"/>
  <c r="G2165" i="16"/>
  <c r="G2166" i="16"/>
  <c r="G2167" i="16"/>
  <c r="G2168" i="16"/>
  <c r="G2169" i="16"/>
  <c r="G2170" i="16"/>
  <c r="G2171" i="16"/>
  <c r="G2172" i="16"/>
  <c r="G2173" i="16"/>
  <c r="G2174" i="16"/>
  <c r="G2175" i="16"/>
  <c r="G2176" i="16"/>
  <c r="G2177" i="16"/>
  <c r="G2178" i="16"/>
  <c r="G2179" i="16"/>
  <c r="G2180" i="16"/>
  <c r="G2181" i="16"/>
  <c r="G2182" i="16"/>
  <c r="G2183" i="16"/>
  <c r="G2184" i="16"/>
  <c r="G2185" i="16"/>
  <c r="G2186" i="16"/>
  <c r="G2187" i="16"/>
  <c r="G2188" i="16"/>
  <c r="G2189" i="16"/>
  <c r="G2190" i="16"/>
  <c r="G2191" i="16"/>
  <c r="G2192" i="16"/>
  <c r="G2193" i="16"/>
  <c r="G2194" i="16"/>
  <c r="G2195" i="16"/>
  <c r="G2196" i="16"/>
  <c r="G2197" i="16"/>
  <c r="G2198" i="16"/>
  <c r="G2199" i="16"/>
  <c r="G2200" i="16"/>
  <c r="G2201" i="16"/>
  <c r="G2202" i="16"/>
  <c r="G2203" i="16"/>
  <c r="G2204" i="16"/>
  <c r="G2205" i="16"/>
  <c r="G2206" i="16"/>
  <c r="G2207" i="16"/>
  <c r="G2208" i="16"/>
  <c r="G2209" i="16"/>
  <c r="G2210" i="16"/>
  <c r="G2211" i="16"/>
  <c r="G2212" i="16"/>
  <c r="G2213" i="16"/>
  <c r="G2214" i="16"/>
  <c r="G2215" i="16"/>
  <c r="G2216" i="16"/>
  <c r="G2217" i="16"/>
  <c r="G2218" i="16"/>
  <c r="G2219" i="16"/>
  <c r="G2220" i="16"/>
  <c r="G2221" i="16"/>
  <c r="G2222" i="16"/>
  <c r="G2223" i="16"/>
  <c r="G2224" i="16"/>
  <c r="G2225" i="16"/>
  <c r="G2226" i="16"/>
  <c r="G2227" i="16"/>
  <c r="G2228" i="16"/>
  <c r="G2229" i="16"/>
  <c r="G2230" i="16"/>
  <c r="G2231" i="16"/>
  <c r="G2232" i="16"/>
  <c r="G2233" i="16"/>
  <c r="G2234" i="16"/>
  <c r="G2235" i="16"/>
  <c r="G2236" i="16"/>
  <c r="G2237" i="16"/>
  <c r="G2238" i="16"/>
  <c r="G2239" i="16"/>
  <c r="G2240" i="16"/>
  <c r="G2241" i="16"/>
  <c r="G2242" i="16"/>
  <c r="G2243" i="16"/>
  <c r="G2244" i="16"/>
  <c r="G2245" i="16"/>
  <c r="G2246" i="16"/>
  <c r="G2247" i="16"/>
  <c r="G2248" i="16"/>
  <c r="G2249" i="16"/>
  <c r="G2250" i="16"/>
  <c r="G2251" i="16"/>
  <c r="G2252" i="16"/>
  <c r="G2253" i="16"/>
  <c r="G2254" i="16"/>
  <c r="G2255" i="16"/>
  <c r="G2256" i="16"/>
  <c r="G2257" i="16"/>
  <c r="G2258" i="16"/>
  <c r="G2259" i="16"/>
  <c r="G2260" i="16"/>
  <c r="G2261" i="16"/>
  <c r="G2262" i="16"/>
  <c r="G2263" i="16"/>
  <c r="G2264" i="16"/>
  <c r="G2265" i="16"/>
  <c r="G2266" i="16"/>
  <c r="G2267" i="16"/>
  <c r="G2268" i="16"/>
  <c r="G2269" i="16"/>
  <c r="G2270" i="16"/>
  <c r="G2271" i="16"/>
  <c r="G2272" i="16"/>
  <c r="G2273" i="16"/>
  <c r="G2274" i="16"/>
  <c r="G2275" i="16"/>
  <c r="G2276" i="16"/>
  <c r="G2277" i="16"/>
  <c r="G2278" i="16"/>
  <c r="G2279" i="16"/>
  <c r="G2280" i="16"/>
  <c r="G2281" i="16"/>
  <c r="G2282" i="16"/>
  <c r="G2283" i="16"/>
  <c r="G2284" i="16"/>
  <c r="G2285" i="16"/>
  <c r="G2286" i="16"/>
  <c r="G2287" i="16"/>
  <c r="G2288" i="16"/>
  <c r="G2289" i="16"/>
  <c r="G2290" i="16"/>
  <c r="G2291" i="16"/>
  <c r="G2292" i="16"/>
  <c r="G2293" i="16"/>
  <c r="G2294" i="16"/>
  <c r="G2295" i="16"/>
  <c r="G2296" i="16"/>
  <c r="G2297" i="16"/>
  <c r="G2298" i="16"/>
  <c r="G2299" i="16"/>
  <c r="G2300" i="16"/>
  <c r="G2301" i="16"/>
  <c r="G2302" i="16"/>
  <c r="G2303" i="16"/>
  <c r="G2304" i="16"/>
  <c r="G2305" i="16"/>
  <c r="G2306" i="16"/>
  <c r="G2307" i="16"/>
  <c r="G2308" i="16"/>
  <c r="G2309" i="16"/>
  <c r="G2310" i="16"/>
  <c r="G2311" i="16"/>
  <c r="G2312" i="16"/>
  <c r="G2313" i="16"/>
  <c r="G2314" i="16"/>
  <c r="G2315" i="16"/>
  <c r="G2316" i="16"/>
  <c r="G2317" i="16"/>
  <c r="G2318" i="16"/>
  <c r="G2319" i="16"/>
  <c r="G2320" i="16"/>
  <c r="G2321" i="16"/>
  <c r="G2322" i="16"/>
  <c r="G2323" i="16"/>
  <c r="G2324" i="16"/>
  <c r="G2325" i="16"/>
  <c r="G2326" i="16"/>
  <c r="G2327" i="16"/>
  <c r="G2328" i="16"/>
  <c r="G2329" i="16"/>
  <c r="G2330" i="16"/>
  <c r="G2331" i="16"/>
  <c r="G2332" i="16"/>
  <c r="G2333" i="16"/>
  <c r="G2334" i="16"/>
  <c r="G2335" i="16"/>
  <c r="G2336" i="16"/>
  <c r="G2337" i="16"/>
  <c r="G2338" i="16"/>
  <c r="G2339" i="16"/>
  <c r="G2340" i="16"/>
  <c r="G2341" i="16"/>
  <c r="G2342" i="16"/>
  <c r="G2343" i="16"/>
  <c r="G2344" i="16"/>
  <c r="G2345" i="16"/>
  <c r="G2346" i="16"/>
  <c r="G2347" i="16"/>
  <c r="G2348" i="16"/>
  <c r="G2349" i="16"/>
  <c r="G2350" i="16"/>
  <c r="G2351" i="16"/>
  <c r="G2352" i="16"/>
  <c r="G2353" i="16"/>
  <c r="G2354" i="16"/>
  <c r="G2355" i="16"/>
  <c r="G2356" i="16"/>
  <c r="G2357" i="16"/>
  <c r="G2358" i="16"/>
  <c r="G2359" i="16"/>
  <c r="G2360" i="16"/>
  <c r="G2361" i="16"/>
  <c r="G2362" i="16"/>
  <c r="G2363" i="16"/>
  <c r="G2364" i="16"/>
  <c r="G2365" i="16"/>
  <c r="G2366" i="16"/>
  <c r="G2367" i="16"/>
  <c r="G2368" i="16"/>
  <c r="G2369" i="16"/>
  <c r="G2370" i="16"/>
  <c r="G2371" i="16"/>
  <c r="G2372" i="16"/>
  <c r="G2373" i="16"/>
  <c r="G2374" i="16"/>
  <c r="G2375" i="16"/>
  <c r="G2376" i="16"/>
  <c r="G2377" i="16"/>
  <c r="G2378" i="16"/>
  <c r="G2379" i="16"/>
  <c r="G2380" i="16"/>
  <c r="G2381" i="16"/>
  <c r="G2382" i="16"/>
  <c r="G2383" i="16"/>
  <c r="G2384" i="16"/>
  <c r="G2385" i="16"/>
  <c r="G2386" i="16"/>
  <c r="G2387" i="16"/>
  <c r="G2388" i="16"/>
  <c r="G2389" i="16"/>
  <c r="G2390" i="16"/>
  <c r="G2391" i="16"/>
  <c r="G2392" i="16"/>
  <c r="G2393" i="16"/>
  <c r="G2394" i="16"/>
  <c r="G2395" i="16"/>
  <c r="G2396" i="16"/>
  <c r="G2397" i="16"/>
  <c r="G2398" i="16"/>
  <c r="G2399" i="16"/>
  <c r="G2400" i="16"/>
  <c r="G2401" i="16"/>
  <c r="G2402" i="16"/>
  <c r="G2403" i="16"/>
  <c r="G2404" i="16"/>
  <c r="G2405" i="16"/>
  <c r="G2406" i="16"/>
  <c r="G2407" i="16"/>
  <c r="G2408" i="16"/>
  <c r="G2409" i="16"/>
  <c r="G2410" i="16"/>
  <c r="G2411" i="16"/>
  <c r="G2412" i="16"/>
  <c r="G2413" i="16"/>
  <c r="G2414" i="16"/>
  <c r="G2415" i="16"/>
  <c r="G2416" i="16"/>
  <c r="G2417" i="16"/>
  <c r="G2418" i="16"/>
  <c r="G2419" i="16"/>
  <c r="G2420" i="16"/>
  <c r="G2421" i="16"/>
  <c r="G2422" i="16"/>
  <c r="G2423" i="16"/>
  <c r="G2424" i="16"/>
  <c r="G2425" i="16"/>
  <c r="G2426" i="16"/>
  <c r="G2427" i="16"/>
  <c r="G2428" i="16"/>
  <c r="G2429" i="16"/>
  <c r="G2430" i="16"/>
  <c r="G2431" i="16"/>
  <c r="G2432" i="16"/>
  <c r="G2433" i="16"/>
  <c r="G2434" i="16"/>
  <c r="G2435" i="16"/>
  <c r="G2436" i="16"/>
  <c r="G2437" i="16"/>
  <c r="G2438" i="16"/>
  <c r="G2439" i="16"/>
  <c r="G2440" i="16"/>
  <c r="G2441" i="16"/>
  <c r="G2442" i="16"/>
  <c r="G2443" i="16"/>
  <c r="G2444" i="16"/>
  <c r="G2445" i="16"/>
  <c r="G2446" i="16"/>
  <c r="G2447" i="16"/>
  <c r="G2448" i="16"/>
  <c r="G2449" i="16"/>
  <c r="G2450" i="16"/>
  <c r="G2451" i="16"/>
  <c r="G2452" i="16"/>
  <c r="G2453" i="16"/>
  <c r="G2454" i="16"/>
  <c r="G2455" i="16"/>
  <c r="G2456" i="16"/>
  <c r="G2457" i="16"/>
  <c r="G2458" i="16"/>
  <c r="G2459" i="16"/>
  <c r="G2460" i="16"/>
  <c r="G2461" i="16"/>
  <c r="G2462" i="16"/>
  <c r="G2463" i="16"/>
  <c r="G2464" i="16"/>
  <c r="G2465" i="16"/>
  <c r="G2466" i="16"/>
  <c r="G2467" i="16"/>
  <c r="G2468" i="16"/>
  <c r="G2469" i="16"/>
  <c r="G2470" i="16"/>
  <c r="G2471" i="16"/>
  <c r="G2472" i="16"/>
  <c r="G2473" i="16"/>
  <c r="G2474" i="16"/>
  <c r="G2475" i="16"/>
  <c r="G2476" i="16"/>
  <c r="G2477" i="16"/>
  <c r="G2478" i="16"/>
  <c r="G2479" i="16"/>
  <c r="G2480" i="16"/>
  <c r="G2481" i="16"/>
  <c r="G2482" i="16"/>
  <c r="G2483" i="16"/>
  <c r="G2484" i="16"/>
  <c r="G2485" i="16"/>
  <c r="G2486" i="16"/>
  <c r="G2487" i="16"/>
  <c r="G2488" i="16"/>
  <c r="G2489" i="16"/>
  <c r="G2490" i="16"/>
  <c r="G2491" i="16"/>
  <c r="G2492" i="16"/>
  <c r="G2493" i="16"/>
  <c r="G2494" i="16"/>
  <c r="G2495" i="16"/>
  <c r="G2496" i="16"/>
  <c r="G2497" i="16"/>
  <c r="G2498" i="16"/>
  <c r="G2499" i="16"/>
  <c r="G2500" i="16"/>
  <c r="G2501" i="16"/>
  <c r="G2502" i="16"/>
  <c r="G2503" i="16"/>
  <c r="G2504" i="16"/>
  <c r="G2505" i="16"/>
  <c r="G2506" i="16"/>
  <c r="G2507" i="16"/>
  <c r="G2508" i="16"/>
  <c r="G2509" i="16"/>
  <c r="G2510" i="16"/>
  <c r="G2511" i="16"/>
  <c r="G2512" i="16"/>
  <c r="G2513" i="16"/>
  <c r="G2514" i="16"/>
  <c r="G2515" i="16"/>
  <c r="G2516" i="16"/>
  <c r="G2517" i="16"/>
  <c r="G2518" i="16"/>
  <c r="G2519" i="16"/>
  <c r="G2520" i="16"/>
  <c r="G2521" i="16"/>
  <c r="G2522" i="16"/>
  <c r="G2523" i="16"/>
  <c r="G2524" i="16"/>
  <c r="G2525" i="16"/>
  <c r="G2526" i="16"/>
  <c r="G2527" i="16"/>
  <c r="G2528" i="16"/>
  <c r="H2" i="16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H1326" i="17"/>
  <c r="H1327" i="17"/>
  <c r="H1328" i="17"/>
  <c r="H1329" i="17"/>
  <c r="H1330" i="17"/>
  <c r="H1331" i="17"/>
  <c r="H1332" i="17"/>
  <c r="H1333" i="17"/>
  <c r="H1334" i="17"/>
  <c r="H1335" i="17"/>
  <c r="H1336" i="17"/>
  <c r="H1337" i="17"/>
  <c r="H1338" i="17"/>
  <c r="H1339" i="17"/>
  <c r="H1340" i="17"/>
  <c r="H1341" i="17"/>
  <c r="H1342" i="17"/>
  <c r="H1343" i="17"/>
  <c r="H1344" i="17"/>
  <c r="H1345" i="17"/>
  <c r="H1346" i="17"/>
  <c r="H1347" i="17"/>
  <c r="H1348" i="17"/>
  <c r="H1349" i="17"/>
  <c r="H1350" i="17"/>
  <c r="H1351" i="17"/>
  <c r="H1352" i="17"/>
  <c r="H1353" i="17"/>
  <c r="H1354" i="17"/>
  <c r="H1355" i="17"/>
  <c r="H1356" i="17"/>
  <c r="H1357" i="17"/>
  <c r="H1358" i="17"/>
  <c r="H1359" i="17"/>
  <c r="H1360" i="17"/>
  <c r="H1361" i="17"/>
  <c r="H1362" i="17"/>
  <c r="H1363" i="17"/>
  <c r="H1364" i="17"/>
  <c r="H1365" i="17"/>
  <c r="H1366" i="17"/>
  <c r="H1367" i="17"/>
  <c r="H1368" i="17"/>
  <c r="H1369" i="17"/>
  <c r="H1370" i="17"/>
  <c r="H1371" i="17"/>
  <c r="H1372" i="17"/>
  <c r="H1373" i="17"/>
  <c r="H1374" i="17"/>
  <c r="H1375" i="17"/>
  <c r="H1376" i="17"/>
  <c r="H1377" i="17"/>
  <c r="H1378" i="17"/>
  <c r="H1379" i="17"/>
  <c r="H1380" i="17"/>
  <c r="H1381" i="17"/>
  <c r="H1382" i="17"/>
  <c r="H1383" i="17"/>
  <c r="H1384" i="17"/>
  <c r="H1385" i="17"/>
  <c r="H1386" i="17"/>
  <c r="H1387" i="17"/>
  <c r="H1388" i="17"/>
  <c r="H1389" i="17"/>
  <c r="H1390" i="17"/>
  <c r="H1391" i="17"/>
  <c r="H1392" i="17"/>
  <c r="H1393" i="17"/>
  <c r="H1394" i="17"/>
  <c r="H1395" i="17"/>
  <c r="H1396" i="17"/>
  <c r="H1397" i="17"/>
  <c r="H1398" i="17"/>
  <c r="H1399" i="17"/>
  <c r="H1400" i="17"/>
  <c r="H1401" i="17"/>
  <c r="H1402" i="17"/>
  <c r="H1403" i="17"/>
  <c r="H1404" i="17"/>
  <c r="H1405" i="17"/>
  <c r="H1406" i="17"/>
  <c r="H1407" i="17"/>
  <c r="H1408" i="17"/>
  <c r="H1409" i="17"/>
  <c r="H1410" i="17"/>
  <c r="H1411" i="17"/>
  <c r="H1412" i="17"/>
  <c r="H1413" i="17"/>
  <c r="H1414" i="17"/>
  <c r="H1415" i="17"/>
  <c r="H1416" i="17"/>
  <c r="H1417" i="17"/>
  <c r="H1418" i="17"/>
  <c r="H1419" i="17"/>
  <c r="H1420" i="17"/>
  <c r="H1421" i="17"/>
  <c r="H1422" i="17"/>
  <c r="H1423" i="17"/>
  <c r="H1424" i="17"/>
  <c r="H1425" i="17"/>
  <c r="H1426" i="17"/>
  <c r="H1427" i="17"/>
  <c r="H1428" i="17"/>
  <c r="H1429" i="17"/>
  <c r="H1430" i="17"/>
  <c r="H1431" i="17"/>
  <c r="H1432" i="17"/>
  <c r="H1433" i="17"/>
  <c r="H1434" i="17"/>
  <c r="H1435" i="17"/>
  <c r="H1436" i="17"/>
  <c r="H1437" i="17"/>
  <c r="H1438" i="17"/>
  <c r="H1439" i="17"/>
  <c r="H1440" i="17"/>
  <c r="H1441" i="17"/>
  <c r="H1442" i="17"/>
  <c r="H1443" i="17"/>
  <c r="H1444" i="17"/>
  <c r="H1445" i="17"/>
  <c r="H1446" i="17"/>
  <c r="H1447" i="17"/>
  <c r="H1448" i="17"/>
  <c r="H1449" i="17"/>
  <c r="H1450" i="17"/>
  <c r="H1451" i="17"/>
  <c r="H1452" i="17"/>
  <c r="H1453" i="17"/>
  <c r="H1454" i="17"/>
  <c r="H1455" i="17"/>
  <c r="H1456" i="17"/>
  <c r="H1457" i="17"/>
  <c r="H1458" i="17"/>
  <c r="H1459" i="17"/>
  <c r="H1460" i="17"/>
  <c r="H1461" i="17"/>
  <c r="H1462" i="17"/>
  <c r="H1463" i="17"/>
  <c r="H1464" i="17"/>
  <c r="H1465" i="17"/>
  <c r="H1466" i="17"/>
  <c r="H1467" i="17"/>
  <c r="H1468" i="17"/>
  <c r="H1469" i="17"/>
  <c r="H1470" i="17"/>
  <c r="H1471" i="17"/>
  <c r="H1472" i="17"/>
  <c r="H1473" i="17"/>
  <c r="H1474" i="17"/>
  <c r="H1475" i="17"/>
  <c r="H1476" i="17"/>
  <c r="H1477" i="17"/>
  <c r="H1478" i="17"/>
  <c r="H1479" i="17"/>
  <c r="H1480" i="17"/>
  <c r="H1481" i="17"/>
  <c r="H1482" i="17"/>
  <c r="H1483" i="17"/>
  <c r="H1484" i="17"/>
  <c r="H1485" i="17"/>
  <c r="H1486" i="17"/>
  <c r="H1487" i="17"/>
  <c r="H1488" i="17"/>
  <c r="H1489" i="17"/>
  <c r="H1490" i="17"/>
  <c r="H1491" i="17"/>
  <c r="H1492" i="17"/>
  <c r="H1493" i="17"/>
  <c r="H1494" i="17"/>
  <c r="H1495" i="17"/>
  <c r="H1496" i="17"/>
  <c r="H1497" i="17"/>
  <c r="H1498" i="17"/>
  <c r="H1499" i="17"/>
  <c r="H1500" i="17"/>
  <c r="H1501" i="17"/>
  <c r="H1502" i="17"/>
  <c r="H1503" i="17"/>
  <c r="H1504" i="17"/>
  <c r="H1505" i="17"/>
  <c r="H1506" i="17"/>
  <c r="H1507" i="17"/>
  <c r="H1508" i="17"/>
  <c r="H1509" i="17"/>
  <c r="H1510" i="17"/>
  <c r="H1511" i="17"/>
  <c r="H1512" i="17"/>
  <c r="H1513" i="17"/>
  <c r="H1514" i="17"/>
  <c r="H1515" i="17"/>
  <c r="H1516" i="17"/>
  <c r="H1517" i="17"/>
  <c r="H1518" i="17"/>
  <c r="H1519" i="17"/>
  <c r="H1520" i="17"/>
  <c r="H1521" i="17"/>
  <c r="H1522" i="17"/>
  <c r="H1523" i="17"/>
  <c r="H1524" i="17"/>
  <c r="H1525" i="17"/>
  <c r="H1526" i="17"/>
  <c r="H1527" i="17"/>
  <c r="H1528" i="17"/>
  <c r="H1529" i="17"/>
  <c r="H1530" i="17"/>
  <c r="H1531" i="17"/>
  <c r="H1532" i="17"/>
  <c r="H1533" i="17"/>
  <c r="H1534" i="17"/>
  <c r="H1535" i="17"/>
  <c r="H1536" i="17"/>
  <c r="H1537" i="17"/>
  <c r="H1538" i="17"/>
  <c r="H1539" i="17"/>
  <c r="H1540" i="17"/>
  <c r="H1541" i="17"/>
  <c r="H1542" i="17"/>
  <c r="H1543" i="17"/>
  <c r="H1544" i="17"/>
  <c r="H1545" i="17"/>
  <c r="H1546" i="17"/>
  <c r="H1547" i="17"/>
  <c r="H1548" i="17"/>
  <c r="H1549" i="17"/>
  <c r="H1550" i="17"/>
  <c r="H1551" i="17"/>
  <c r="H1552" i="17"/>
  <c r="H1553" i="17"/>
  <c r="H1554" i="17"/>
  <c r="H1555" i="17"/>
  <c r="H1556" i="17"/>
  <c r="H1557" i="17"/>
  <c r="H1558" i="17"/>
  <c r="H1559" i="17"/>
  <c r="H1560" i="17"/>
  <c r="H1561" i="17"/>
  <c r="H1562" i="17"/>
  <c r="H1563" i="17"/>
  <c r="H1564" i="17"/>
  <c r="H1565" i="17"/>
  <c r="H1566" i="17"/>
  <c r="H1567" i="17"/>
  <c r="H1568" i="17"/>
  <c r="H1569" i="17"/>
  <c r="H1570" i="17"/>
  <c r="H1571" i="17"/>
  <c r="H1572" i="17"/>
  <c r="H1573" i="17"/>
  <c r="H1574" i="17"/>
  <c r="H1575" i="17"/>
  <c r="H1576" i="17"/>
  <c r="H1577" i="17"/>
  <c r="H1578" i="17"/>
  <c r="H1579" i="17"/>
  <c r="H1580" i="17"/>
  <c r="H1581" i="17"/>
  <c r="H1582" i="17"/>
  <c r="H1583" i="17"/>
  <c r="H1584" i="17"/>
  <c r="H1585" i="17"/>
  <c r="H1586" i="17"/>
  <c r="H1587" i="17"/>
  <c r="H1588" i="17"/>
  <c r="H1589" i="17"/>
  <c r="H1590" i="17"/>
  <c r="H1591" i="17"/>
  <c r="H1592" i="17"/>
  <c r="H1593" i="17"/>
  <c r="H1594" i="17"/>
  <c r="H1595" i="17"/>
  <c r="H1596" i="17"/>
  <c r="H1597" i="17"/>
  <c r="H1598" i="17"/>
  <c r="H1599" i="17"/>
  <c r="H1600" i="17"/>
  <c r="H1601" i="17"/>
  <c r="H1602" i="17"/>
  <c r="H1603" i="17"/>
  <c r="H1604" i="17"/>
  <c r="H1605" i="17"/>
  <c r="H1606" i="17"/>
  <c r="H1607" i="17"/>
  <c r="H1608" i="17"/>
  <c r="H1609" i="17"/>
  <c r="H1610" i="17"/>
  <c r="H1611" i="17"/>
  <c r="H1612" i="17"/>
  <c r="H1613" i="17"/>
  <c r="H1614" i="17"/>
  <c r="H1615" i="17"/>
  <c r="H1616" i="17"/>
  <c r="H1617" i="17"/>
  <c r="H1618" i="17"/>
  <c r="H1619" i="17"/>
  <c r="H1620" i="17"/>
  <c r="H1621" i="17"/>
  <c r="H1622" i="17"/>
  <c r="H1623" i="17"/>
  <c r="H1624" i="17"/>
  <c r="H1625" i="17"/>
  <c r="H1626" i="17"/>
  <c r="H1627" i="17"/>
  <c r="H1628" i="17"/>
  <c r="H1629" i="17"/>
  <c r="H1630" i="17"/>
  <c r="H1631" i="17"/>
  <c r="H1632" i="17"/>
  <c r="H1633" i="17"/>
  <c r="H1634" i="17"/>
  <c r="H1635" i="17"/>
  <c r="H1636" i="17"/>
  <c r="H1637" i="17"/>
  <c r="H1638" i="17"/>
  <c r="H1639" i="17"/>
  <c r="H1640" i="17"/>
  <c r="H1641" i="17"/>
  <c r="H1642" i="17"/>
  <c r="H1643" i="17"/>
  <c r="H1644" i="17"/>
  <c r="H1645" i="17"/>
  <c r="H1646" i="17"/>
  <c r="H1647" i="17"/>
  <c r="H1648" i="17"/>
  <c r="H1649" i="17"/>
  <c r="H1650" i="17"/>
  <c r="H1651" i="17"/>
  <c r="H1652" i="17"/>
  <c r="H1653" i="17"/>
  <c r="H1654" i="17"/>
  <c r="H1655" i="17"/>
  <c r="H1656" i="17"/>
  <c r="H1657" i="17"/>
  <c r="H1658" i="17"/>
  <c r="H1659" i="17"/>
  <c r="H1660" i="17"/>
  <c r="H1661" i="17"/>
  <c r="H1662" i="17"/>
  <c r="H1663" i="17"/>
  <c r="H1664" i="17"/>
  <c r="H1665" i="17"/>
  <c r="H1666" i="17"/>
  <c r="H1667" i="17"/>
  <c r="H1668" i="17"/>
  <c r="H1669" i="17"/>
  <c r="H1670" i="17"/>
  <c r="H1671" i="17"/>
  <c r="H1672" i="17"/>
  <c r="H1673" i="17"/>
  <c r="H1674" i="17"/>
  <c r="H1675" i="17"/>
  <c r="H1676" i="17"/>
  <c r="H1677" i="17"/>
  <c r="H1678" i="17"/>
  <c r="H1679" i="17"/>
  <c r="H1680" i="17"/>
  <c r="H1681" i="17"/>
  <c r="H1682" i="17"/>
  <c r="H1683" i="17"/>
  <c r="H1684" i="17"/>
  <c r="H1685" i="17"/>
  <c r="H1686" i="17"/>
  <c r="H1687" i="17"/>
  <c r="H1688" i="17"/>
  <c r="H1689" i="17"/>
  <c r="H1690" i="17"/>
  <c r="H1691" i="17"/>
  <c r="H1692" i="17"/>
  <c r="H1693" i="17"/>
  <c r="H1694" i="17"/>
  <c r="H1695" i="17"/>
  <c r="H1696" i="17"/>
  <c r="H1697" i="17"/>
  <c r="H1698" i="17"/>
  <c r="H1699" i="17"/>
  <c r="H1700" i="17"/>
  <c r="H1701" i="17"/>
  <c r="H1702" i="17"/>
  <c r="H1703" i="17"/>
  <c r="H1704" i="17"/>
  <c r="H1705" i="17"/>
  <c r="H1706" i="17"/>
  <c r="H1707" i="17"/>
  <c r="H1708" i="17"/>
  <c r="H1709" i="17"/>
  <c r="H1710" i="17"/>
  <c r="H1711" i="17"/>
  <c r="H1712" i="17"/>
  <c r="H1713" i="17"/>
  <c r="H1714" i="17"/>
  <c r="H1715" i="17"/>
  <c r="H1716" i="17"/>
  <c r="H1717" i="17"/>
  <c r="H1718" i="17"/>
  <c r="H1719" i="17"/>
  <c r="H1720" i="17"/>
  <c r="H1721" i="17"/>
  <c r="H1722" i="17"/>
  <c r="H1723" i="17"/>
  <c r="H1724" i="17"/>
  <c r="H1725" i="17"/>
  <c r="H1726" i="17"/>
  <c r="H1727" i="17"/>
  <c r="H1728" i="17"/>
  <c r="H1729" i="17"/>
  <c r="H1730" i="17"/>
  <c r="H1731" i="17"/>
  <c r="H1732" i="17"/>
  <c r="H1733" i="17"/>
  <c r="H1734" i="17"/>
  <c r="H1735" i="17"/>
  <c r="H1736" i="17"/>
  <c r="H1737" i="17"/>
  <c r="H1738" i="17"/>
  <c r="H1739" i="17"/>
  <c r="H1740" i="17"/>
  <c r="H1741" i="17"/>
  <c r="H1742" i="17"/>
  <c r="H1743" i="17"/>
  <c r="H1744" i="17"/>
  <c r="H1745" i="17"/>
  <c r="H1746" i="17"/>
  <c r="H1747" i="17"/>
  <c r="H1748" i="17"/>
  <c r="H1749" i="17"/>
  <c r="H1750" i="17"/>
  <c r="H1751" i="17"/>
  <c r="H1752" i="17"/>
  <c r="H1753" i="17"/>
  <c r="H1754" i="17"/>
  <c r="H1755" i="17"/>
  <c r="H1756" i="17"/>
  <c r="H1757" i="17"/>
  <c r="H1758" i="17"/>
  <c r="H1759" i="17"/>
  <c r="H1760" i="17"/>
  <c r="H1761" i="17"/>
  <c r="H1762" i="17"/>
  <c r="H1763" i="17"/>
  <c r="H1764" i="17"/>
  <c r="H1765" i="17"/>
  <c r="H1766" i="17"/>
  <c r="H1767" i="17"/>
  <c r="H1768" i="17"/>
  <c r="H1769" i="17"/>
  <c r="H1770" i="17"/>
  <c r="H1771" i="17"/>
  <c r="H1772" i="17"/>
  <c r="H1773" i="17"/>
  <c r="H1774" i="17"/>
  <c r="H1775" i="17"/>
  <c r="H1776" i="17"/>
  <c r="H1777" i="17"/>
  <c r="H1778" i="17"/>
  <c r="H1779" i="17"/>
  <c r="H1780" i="17"/>
  <c r="H1781" i="17"/>
  <c r="H1782" i="17"/>
  <c r="H1783" i="17"/>
  <c r="H1784" i="17"/>
  <c r="H1785" i="17"/>
  <c r="H1786" i="17"/>
  <c r="H1787" i="17"/>
  <c r="H1788" i="17"/>
  <c r="H1789" i="17"/>
  <c r="H1790" i="17"/>
  <c r="H1791" i="17"/>
  <c r="H1792" i="17"/>
  <c r="H1793" i="17"/>
  <c r="H1794" i="17"/>
  <c r="H1795" i="17"/>
  <c r="H1796" i="17"/>
  <c r="H1797" i="17"/>
  <c r="H1798" i="17"/>
  <c r="H1799" i="17"/>
  <c r="H1800" i="17"/>
  <c r="H1801" i="17"/>
  <c r="H1802" i="17"/>
  <c r="H1803" i="17"/>
  <c r="H1804" i="17"/>
  <c r="H1805" i="17"/>
  <c r="H1806" i="17"/>
  <c r="H1807" i="17"/>
  <c r="H1808" i="17"/>
  <c r="H1809" i="17"/>
  <c r="H1810" i="17"/>
  <c r="H1811" i="17"/>
  <c r="H1812" i="17"/>
  <c r="H1813" i="17"/>
  <c r="H1814" i="17"/>
  <c r="H1815" i="17"/>
  <c r="H1816" i="17"/>
  <c r="H1817" i="17"/>
  <c r="H1818" i="17"/>
  <c r="H1819" i="17"/>
  <c r="H1820" i="17"/>
  <c r="H1821" i="17"/>
  <c r="H1822" i="17"/>
  <c r="H1823" i="17"/>
  <c r="H1824" i="17"/>
  <c r="H1825" i="17"/>
  <c r="H1826" i="17"/>
  <c r="H1827" i="17"/>
  <c r="H1828" i="17"/>
  <c r="H1829" i="17"/>
  <c r="H1830" i="17"/>
  <c r="H1831" i="17"/>
  <c r="H1832" i="17"/>
  <c r="H1833" i="17"/>
  <c r="H1834" i="17"/>
  <c r="H1835" i="17"/>
  <c r="H1836" i="17"/>
  <c r="H1837" i="17"/>
  <c r="H1838" i="17"/>
  <c r="H1839" i="17"/>
  <c r="H1840" i="17"/>
  <c r="H1841" i="17"/>
  <c r="H1842" i="17"/>
  <c r="H1843" i="17"/>
  <c r="H1844" i="17"/>
  <c r="H1845" i="17"/>
  <c r="H1846" i="17"/>
  <c r="H1847" i="17"/>
  <c r="H1848" i="17"/>
  <c r="H1849" i="17"/>
  <c r="H1850" i="17"/>
  <c r="H1851" i="17"/>
  <c r="H1852" i="17"/>
  <c r="H1853" i="17"/>
  <c r="H1854" i="17"/>
  <c r="H1855" i="17"/>
  <c r="H1856" i="17"/>
  <c r="H1857" i="17"/>
  <c r="H1858" i="17"/>
  <c r="H1859" i="17"/>
  <c r="H1860" i="17"/>
  <c r="H1861" i="17"/>
  <c r="H1862" i="17"/>
  <c r="H1863" i="17"/>
  <c r="H1864" i="17"/>
  <c r="H1865" i="17"/>
  <c r="H1866" i="17"/>
  <c r="H1867" i="17"/>
  <c r="H1868" i="17"/>
  <c r="H1869" i="17"/>
  <c r="H1870" i="17"/>
  <c r="H1871" i="17"/>
  <c r="H1872" i="17"/>
  <c r="H1873" i="17"/>
  <c r="H1874" i="17"/>
  <c r="H1875" i="17"/>
  <c r="H1876" i="17"/>
  <c r="H1877" i="17"/>
  <c r="H1878" i="17"/>
  <c r="H1879" i="17"/>
  <c r="H1880" i="17"/>
  <c r="H1881" i="17"/>
  <c r="H1882" i="17"/>
  <c r="H1883" i="17"/>
  <c r="H1884" i="17"/>
  <c r="H1885" i="17"/>
  <c r="H1886" i="17"/>
  <c r="H1887" i="17"/>
  <c r="H1888" i="17"/>
  <c r="H1889" i="17"/>
  <c r="H1890" i="17"/>
  <c r="H1891" i="17"/>
  <c r="H1892" i="17"/>
  <c r="H1893" i="17"/>
  <c r="H1894" i="17"/>
  <c r="H1895" i="17"/>
  <c r="H1896" i="17"/>
  <c r="H1897" i="17"/>
  <c r="H1898" i="17"/>
  <c r="H1899" i="17"/>
  <c r="H1900" i="17"/>
  <c r="H1901" i="17"/>
  <c r="H1902" i="17"/>
  <c r="H1903" i="17"/>
  <c r="H1904" i="17"/>
  <c r="H1905" i="17"/>
  <c r="H1906" i="17"/>
  <c r="H1907" i="17"/>
  <c r="H1908" i="17"/>
  <c r="H1909" i="17"/>
  <c r="H1910" i="17"/>
  <c r="H1911" i="17"/>
  <c r="H1912" i="17"/>
  <c r="H1913" i="17"/>
  <c r="H1914" i="17"/>
  <c r="H1915" i="17"/>
  <c r="H1916" i="17"/>
  <c r="H1917" i="17"/>
  <c r="H1918" i="17"/>
  <c r="H1919" i="17"/>
  <c r="H1920" i="17"/>
  <c r="H1921" i="17"/>
  <c r="H1922" i="17"/>
  <c r="H1923" i="17"/>
  <c r="H1924" i="17"/>
  <c r="H1925" i="17"/>
  <c r="H1926" i="17"/>
  <c r="H1927" i="17"/>
  <c r="H1928" i="17"/>
  <c r="H1929" i="17"/>
  <c r="H1930" i="17"/>
  <c r="H1931" i="17"/>
  <c r="H1932" i="17"/>
  <c r="H1933" i="17"/>
  <c r="H1934" i="17"/>
  <c r="H1935" i="17"/>
  <c r="H1936" i="17"/>
  <c r="H1937" i="17"/>
  <c r="H1938" i="17"/>
  <c r="H1939" i="17"/>
  <c r="H1940" i="17"/>
  <c r="H1941" i="17"/>
  <c r="H1942" i="17"/>
  <c r="H1943" i="17"/>
  <c r="H1944" i="17"/>
  <c r="H1945" i="17"/>
  <c r="H1946" i="17"/>
  <c r="H1947" i="17"/>
  <c r="H1948" i="17"/>
  <c r="H1949" i="17"/>
  <c r="H1950" i="17"/>
  <c r="H1951" i="17"/>
  <c r="H1952" i="17"/>
  <c r="H1953" i="17"/>
  <c r="H1954" i="17"/>
  <c r="H1955" i="17"/>
  <c r="H1956" i="17"/>
  <c r="H1957" i="17"/>
  <c r="H1958" i="17"/>
  <c r="H1959" i="17"/>
  <c r="H1960" i="17"/>
  <c r="H1961" i="17"/>
  <c r="H1962" i="17"/>
  <c r="H1963" i="17"/>
  <c r="H1964" i="17"/>
  <c r="H1965" i="17"/>
  <c r="H1966" i="17"/>
  <c r="H1967" i="17"/>
  <c r="H1968" i="17"/>
  <c r="H1969" i="17"/>
  <c r="H1970" i="17"/>
  <c r="H1971" i="17"/>
  <c r="H1972" i="17"/>
  <c r="H1973" i="17"/>
  <c r="H1974" i="17"/>
  <c r="H1975" i="17"/>
  <c r="H1976" i="17"/>
  <c r="H1977" i="17"/>
  <c r="H1978" i="17"/>
  <c r="H1979" i="17"/>
  <c r="H1980" i="17"/>
  <c r="H1981" i="17"/>
  <c r="H1982" i="17"/>
  <c r="H1983" i="17"/>
  <c r="H1984" i="17"/>
  <c r="H1985" i="17"/>
  <c r="H1986" i="17"/>
  <c r="H1987" i="17"/>
  <c r="H1988" i="17"/>
  <c r="H1989" i="17"/>
  <c r="H1990" i="17"/>
  <c r="H1991" i="17"/>
  <c r="H1992" i="17"/>
  <c r="H1993" i="17"/>
  <c r="H1994" i="17"/>
  <c r="H1995" i="17"/>
  <c r="H1996" i="17"/>
  <c r="H1997" i="17"/>
  <c r="H1998" i="17"/>
  <c r="H1999" i="17"/>
  <c r="H2000" i="17"/>
  <c r="H2001" i="17"/>
  <c r="H2002" i="17"/>
  <c r="H2003" i="17"/>
  <c r="H2004" i="17"/>
  <c r="H2005" i="17"/>
  <c r="H2006" i="17"/>
  <c r="H2007" i="17"/>
  <c r="H2008" i="17"/>
  <c r="H2009" i="17"/>
  <c r="H2010" i="17"/>
  <c r="H2011" i="17"/>
  <c r="H2012" i="17"/>
  <c r="H2013" i="17"/>
  <c r="H2014" i="17"/>
  <c r="H2015" i="17"/>
  <c r="H2016" i="17"/>
  <c r="H2017" i="17"/>
  <c r="H2018" i="17"/>
  <c r="H2019" i="17"/>
  <c r="H2020" i="17"/>
  <c r="H2021" i="17"/>
  <c r="H2022" i="17"/>
  <c r="H2023" i="17"/>
  <c r="H2024" i="17"/>
  <c r="H2025" i="17"/>
  <c r="H2026" i="17"/>
  <c r="H2027" i="17"/>
  <c r="H2028" i="17"/>
  <c r="H2029" i="17"/>
  <c r="H2030" i="17"/>
  <c r="H2031" i="17"/>
  <c r="H2032" i="17"/>
  <c r="H2033" i="17"/>
  <c r="H2034" i="17"/>
  <c r="H2035" i="17"/>
  <c r="H2036" i="17"/>
  <c r="H2037" i="17"/>
  <c r="H2038" i="17"/>
  <c r="H2039" i="17"/>
  <c r="H2040" i="17"/>
  <c r="H2041" i="17"/>
  <c r="H2042" i="17"/>
  <c r="H2043" i="17"/>
  <c r="H2044" i="17"/>
  <c r="H2045" i="17"/>
  <c r="H2046" i="17"/>
  <c r="H2047" i="17"/>
  <c r="H2048" i="17"/>
  <c r="H2049" i="17"/>
  <c r="H2050" i="17"/>
  <c r="H2051" i="17"/>
  <c r="H2052" i="17"/>
  <c r="H2053" i="17"/>
  <c r="H2054" i="17"/>
  <c r="H2055" i="17"/>
  <c r="H2056" i="17"/>
  <c r="H2057" i="17"/>
  <c r="H2058" i="17"/>
  <c r="H2059" i="17"/>
  <c r="H2060" i="17"/>
  <c r="H2061" i="17"/>
  <c r="H2062" i="17"/>
  <c r="H2063" i="17"/>
  <c r="H2064" i="17"/>
  <c r="H2065" i="17"/>
  <c r="H2066" i="17"/>
  <c r="H2067" i="17"/>
  <c r="H2068" i="17"/>
  <c r="H2069" i="17"/>
  <c r="H2070" i="17"/>
  <c r="H2071" i="17"/>
  <c r="H2072" i="17"/>
  <c r="H2073" i="17"/>
  <c r="H2074" i="17"/>
  <c r="H2075" i="17"/>
  <c r="H2076" i="17"/>
  <c r="H2077" i="17"/>
  <c r="H2078" i="17"/>
  <c r="H2079" i="17"/>
  <c r="H2080" i="17"/>
  <c r="H2081" i="17"/>
  <c r="H2082" i="17"/>
  <c r="H2083" i="17"/>
  <c r="H2084" i="17"/>
  <c r="H2085" i="17"/>
  <c r="H2086" i="17"/>
  <c r="H2087" i="17"/>
  <c r="H2088" i="17"/>
  <c r="H2089" i="17"/>
  <c r="H2090" i="17"/>
  <c r="H2091" i="17"/>
  <c r="H2092" i="17"/>
  <c r="H2093" i="17"/>
  <c r="H2094" i="17"/>
  <c r="H2095" i="17"/>
  <c r="H2096" i="17"/>
  <c r="H2097" i="17"/>
  <c r="H2098" i="17"/>
  <c r="H2099" i="17"/>
  <c r="H2100" i="17"/>
  <c r="H2101" i="17"/>
  <c r="H2102" i="17"/>
  <c r="H2103" i="17"/>
  <c r="H2104" i="17"/>
  <c r="H2105" i="17"/>
  <c r="H2106" i="17"/>
  <c r="H2107" i="17"/>
  <c r="H2108" i="17"/>
  <c r="H2109" i="17"/>
  <c r="H2110" i="17"/>
  <c r="H2111" i="17"/>
  <c r="H2112" i="17"/>
  <c r="H2113" i="17"/>
  <c r="H2114" i="17"/>
  <c r="H2115" i="17"/>
  <c r="H2116" i="17"/>
  <c r="H2117" i="17"/>
  <c r="H2118" i="17"/>
  <c r="H2119" i="17"/>
  <c r="H2120" i="17"/>
  <c r="H2121" i="17"/>
  <c r="H2122" i="17"/>
  <c r="H2123" i="17"/>
  <c r="H2124" i="17"/>
  <c r="H2125" i="17"/>
  <c r="H2126" i="17"/>
  <c r="H2127" i="17"/>
  <c r="H2128" i="17"/>
  <c r="H2129" i="17"/>
  <c r="H2130" i="17"/>
  <c r="H2131" i="17"/>
  <c r="H2132" i="17"/>
  <c r="H2133" i="17"/>
  <c r="H2134" i="17"/>
  <c r="H2135" i="17"/>
  <c r="H2136" i="17"/>
  <c r="H2137" i="17"/>
  <c r="H2138" i="17"/>
  <c r="H2139" i="17"/>
  <c r="H2140" i="17"/>
  <c r="H2141" i="17"/>
  <c r="H2142" i="17"/>
  <c r="H2143" i="17"/>
  <c r="H2144" i="17"/>
  <c r="H2145" i="17"/>
  <c r="H2146" i="17"/>
  <c r="H2147" i="17"/>
  <c r="H2148" i="17"/>
  <c r="H2149" i="17"/>
  <c r="H2150" i="17"/>
  <c r="H2151" i="17"/>
  <c r="H2152" i="17"/>
  <c r="H2153" i="17"/>
  <c r="H2154" i="17"/>
  <c r="H2155" i="17"/>
  <c r="H2156" i="17"/>
  <c r="H2157" i="17"/>
  <c r="H2158" i="17"/>
  <c r="H2159" i="17"/>
  <c r="H2160" i="17"/>
  <c r="H2161" i="17"/>
  <c r="H2162" i="17"/>
  <c r="H2163" i="17"/>
  <c r="H2164" i="17"/>
  <c r="H2165" i="17"/>
  <c r="H2166" i="17"/>
  <c r="H2167" i="17"/>
  <c r="H2168" i="17"/>
  <c r="H2169" i="17"/>
  <c r="H2170" i="17"/>
  <c r="H2171" i="17"/>
  <c r="H2172" i="17"/>
  <c r="H2173" i="17"/>
  <c r="H2174" i="17"/>
  <c r="H2175" i="17"/>
  <c r="H2176" i="17"/>
  <c r="H2177" i="17"/>
  <c r="H2178" i="17"/>
  <c r="H2179" i="17"/>
  <c r="H2180" i="17"/>
  <c r="H2181" i="17"/>
  <c r="H2182" i="17"/>
  <c r="H2183" i="17"/>
  <c r="H2184" i="17"/>
  <c r="H2185" i="17"/>
  <c r="H2186" i="17"/>
  <c r="H2187" i="17"/>
  <c r="H2188" i="17"/>
  <c r="H2189" i="17"/>
  <c r="H2190" i="17"/>
  <c r="H2191" i="17"/>
  <c r="H2192" i="17"/>
  <c r="H2193" i="17"/>
  <c r="H2194" i="17"/>
  <c r="H2195" i="17"/>
  <c r="H2196" i="17"/>
  <c r="H2197" i="17"/>
  <c r="H2198" i="17"/>
  <c r="H2199" i="17"/>
  <c r="H2200" i="17"/>
  <c r="H2201" i="17"/>
  <c r="H2202" i="17"/>
  <c r="H2203" i="17"/>
  <c r="H2204" i="17"/>
  <c r="H2205" i="17"/>
  <c r="H2206" i="17"/>
  <c r="H2207" i="17"/>
  <c r="H2208" i="17"/>
  <c r="H2209" i="17"/>
  <c r="H2210" i="17"/>
  <c r="H2211" i="17"/>
  <c r="H2212" i="17"/>
  <c r="H2213" i="17"/>
  <c r="H2214" i="17"/>
  <c r="H2215" i="17"/>
  <c r="H2216" i="17"/>
  <c r="H2217" i="17"/>
  <c r="H2218" i="17"/>
  <c r="H2219" i="17"/>
  <c r="H2220" i="17"/>
  <c r="H2221" i="17"/>
  <c r="H2222" i="17"/>
  <c r="H2223" i="17"/>
  <c r="H2224" i="17"/>
  <c r="H2225" i="17"/>
  <c r="H2226" i="17"/>
  <c r="H2227" i="17"/>
  <c r="H2228" i="17"/>
  <c r="H2229" i="17"/>
  <c r="H2230" i="17"/>
  <c r="H2231" i="17"/>
  <c r="H2232" i="17"/>
  <c r="H2233" i="17"/>
  <c r="H2234" i="17"/>
  <c r="H2235" i="17"/>
  <c r="H2236" i="17"/>
  <c r="H2237" i="17"/>
  <c r="H2238" i="17"/>
  <c r="H2239" i="17"/>
  <c r="H2240" i="17"/>
  <c r="H2241" i="17"/>
  <c r="H2242" i="17"/>
  <c r="H2243" i="17"/>
  <c r="H2244" i="17"/>
  <c r="H2245" i="17"/>
  <c r="H2246" i="17"/>
  <c r="H2247" i="17"/>
  <c r="H2248" i="17"/>
  <c r="H2249" i="17"/>
  <c r="H2250" i="17"/>
  <c r="H2251" i="17"/>
  <c r="H2252" i="17"/>
  <c r="H2253" i="17"/>
  <c r="H2254" i="17"/>
  <c r="H2255" i="17"/>
  <c r="H2256" i="17"/>
  <c r="H2257" i="17"/>
  <c r="H2258" i="17"/>
  <c r="H2259" i="17"/>
  <c r="H2260" i="17"/>
  <c r="H2261" i="17"/>
  <c r="H2262" i="17"/>
  <c r="H2263" i="17"/>
  <c r="H2264" i="17"/>
  <c r="H2265" i="17"/>
  <c r="H2266" i="17"/>
  <c r="H2267" i="17"/>
  <c r="H2268" i="17"/>
  <c r="H2269" i="17"/>
  <c r="H2270" i="17"/>
  <c r="H2271" i="17"/>
  <c r="H2272" i="17"/>
  <c r="H2273" i="17"/>
  <c r="H2274" i="17"/>
  <c r="H2275" i="17"/>
  <c r="H2276" i="17"/>
  <c r="H2277" i="17"/>
  <c r="H2278" i="17"/>
  <c r="H2279" i="17"/>
  <c r="H2280" i="17"/>
  <c r="H2281" i="17"/>
  <c r="H2282" i="17"/>
  <c r="H2283" i="17"/>
  <c r="H2284" i="17"/>
  <c r="H2285" i="17"/>
  <c r="H2286" i="17"/>
  <c r="H2287" i="17"/>
  <c r="H2288" i="17"/>
  <c r="H2289" i="17"/>
  <c r="H2290" i="17"/>
  <c r="H2291" i="17"/>
  <c r="H2292" i="17"/>
  <c r="H2293" i="17"/>
  <c r="H2294" i="17"/>
  <c r="H2295" i="17"/>
  <c r="H2296" i="17"/>
  <c r="H2297" i="17"/>
  <c r="H2298" i="17"/>
  <c r="H2299" i="17"/>
  <c r="H2300" i="17"/>
  <c r="H2301" i="17"/>
  <c r="H2302" i="17"/>
  <c r="H2303" i="17"/>
  <c r="H2304" i="17"/>
  <c r="H2305" i="17"/>
  <c r="H2306" i="17"/>
  <c r="H2307" i="17"/>
  <c r="H2308" i="17"/>
  <c r="H2309" i="17"/>
  <c r="H2310" i="17"/>
  <c r="H2311" i="17"/>
  <c r="H2312" i="17"/>
  <c r="H2313" i="17"/>
  <c r="H2314" i="17"/>
  <c r="H2315" i="17"/>
  <c r="H2316" i="17"/>
  <c r="H2317" i="17"/>
  <c r="H2318" i="17"/>
  <c r="H2319" i="17"/>
  <c r="H2320" i="17"/>
  <c r="H2321" i="17"/>
  <c r="H2322" i="17"/>
  <c r="H2323" i="17"/>
  <c r="H2324" i="17"/>
  <c r="H2325" i="17"/>
  <c r="H2326" i="17"/>
  <c r="H2327" i="17"/>
  <c r="H2328" i="17"/>
  <c r="H2329" i="17"/>
  <c r="H2330" i="17"/>
  <c r="H2331" i="17"/>
  <c r="H2332" i="17"/>
  <c r="H2333" i="17"/>
  <c r="H2334" i="17"/>
  <c r="H2335" i="17"/>
  <c r="H2336" i="17"/>
  <c r="H2337" i="17"/>
  <c r="H2338" i="17"/>
  <c r="H2339" i="17"/>
  <c r="H2340" i="17"/>
  <c r="H2341" i="17"/>
  <c r="H2342" i="17"/>
  <c r="H2343" i="17"/>
  <c r="H2344" i="17"/>
  <c r="H2345" i="17"/>
  <c r="H2346" i="17"/>
  <c r="H2347" i="17"/>
  <c r="H2348" i="17"/>
  <c r="H2349" i="17"/>
  <c r="H2350" i="17"/>
  <c r="H2351" i="17"/>
  <c r="H2352" i="17"/>
  <c r="H2353" i="17"/>
  <c r="H2354" i="17"/>
  <c r="H2355" i="17"/>
  <c r="H2356" i="17"/>
  <c r="H2357" i="17"/>
  <c r="H2358" i="17"/>
  <c r="H2359" i="17"/>
  <c r="H2360" i="17"/>
  <c r="H2361" i="17"/>
  <c r="H2362" i="17"/>
  <c r="H2363" i="17"/>
  <c r="H2364" i="17"/>
  <c r="H2365" i="17"/>
  <c r="H2366" i="17"/>
  <c r="H2367" i="17"/>
  <c r="H2368" i="17"/>
  <c r="H2369" i="17"/>
  <c r="H2370" i="17"/>
  <c r="H2371" i="17"/>
  <c r="H2372" i="17"/>
  <c r="H2373" i="17"/>
  <c r="H2374" i="17"/>
  <c r="H2375" i="17"/>
  <c r="H2376" i="17"/>
  <c r="H2377" i="17"/>
  <c r="H2378" i="17"/>
  <c r="H2379" i="17"/>
  <c r="H2380" i="17"/>
  <c r="H2381" i="17"/>
  <c r="H2382" i="17"/>
  <c r="H2383" i="17"/>
  <c r="H2384" i="17"/>
  <c r="H2385" i="17"/>
  <c r="H2386" i="17"/>
  <c r="H2387" i="17"/>
  <c r="H2388" i="17"/>
  <c r="H2389" i="17"/>
  <c r="H2390" i="17"/>
  <c r="H2391" i="17"/>
  <c r="H2392" i="17"/>
  <c r="H2393" i="17"/>
  <c r="H2394" i="17"/>
  <c r="H2395" i="17"/>
  <c r="H2396" i="17"/>
  <c r="H2397" i="17"/>
  <c r="H2398" i="17"/>
  <c r="H2399" i="17"/>
  <c r="H2400" i="17"/>
  <c r="H2401" i="17"/>
  <c r="H2402" i="17"/>
  <c r="H2403" i="17"/>
  <c r="H2404" i="17"/>
  <c r="H2405" i="17"/>
  <c r="H2406" i="17"/>
  <c r="H2407" i="17"/>
  <c r="H2408" i="17"/>
  <c r="H2409" i="17"/>
  <c r="H2410" i="17"/>
  <c r="H2411" i="17"/>
  <c r="H2412" i="17"/>
  <c r="H2413" i="17"/>
  <c r="H2414" i="17"/>
  <c r="H2415" i="17"/>
  <c r="H2416" i="17"/>
  <c r="H2417" i="17"/>
  <c r="H2418" i="17"/>
  <c r="H2419" i="17"/>
  <c r="H2420" i="17"/>
  <c r="H2421" i="17"/>
  <c r="H2422" i="17"/>
  <c r="H2423" i="17"/>
  <c r="H2424" i="17"/>
  <c r="H2425" i="17"/>
  <c r="H2426" i="17"/>
  <c r="H2427" i="17"/>
  <c r="H2428" i="17"/>
  <c r="H2429" i="17"/>
  <c r="H2430" i="17"/>
  <c r="H2431" i="17"/>
  <c r="H2432" i="17"/>
  <c r="H2433" i="17"/>
  <c r="H2434" i="17"/>
  <c r="H2435" i="17"/>
  <c r="H2436" i="17"/>
  <c r="H2437" i="17"/>
  <c r="H2438" i="17"/>
  <c r="H2439" i="17"/>
  <c r="H2440" i="17"/>
  <c r="H2441" i="17"/>
  <c r="H2442" i="17"/>
  <c r="H2443" i="17"/>
  <c r="H2444" i="17"/>
  <c r="H2445" i="17"/>
  <c r="H2446" i="17"/>
  <c r="H2447" i="17"/>
  <c r="H2448" i="17"/>
  <c r="H2449" i="17"/>
  <c r="H2450" i="17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G2" i="17" l="1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G732" i="17"/>
  <c r="G733" i="17"/>
  <c r="G734" i="17"/>
  <c r="G735" i="17"/>
  <c r="G736" i="17"/>
  <c r="G737" i="17"/>
  <c r="G738" i="17"/>
  <c r="G739" i="17"/>
  <c r="G740" i="17"/>
  <c r="G741" i="17"/>
  <c r="G742" i="17"/>
  <c r="G743" i="17"/>
  <c r="G744" i="17"/>
  <c r="G745" i="17"/>
  <c r="G746" i="17"/>
  <c r="G747" i="17"/>
  <c r="G748" i="17"/>
  <c r="G749" i="17"/>
  <c r="G750" i="17"/>
  <c r="G751" i="17"/>
  <c r="G752" i="17"/>
  <c r="G753" i="17"/>
  <c r="G754" i="17"/>
  <c r="G755" i="17"/>
  <c r="G756" i="17"/>
  <c r="G757" i="17"/>
  <c r="G758" i="17"/>
  <c r="G759" i="17"/>
  <c r="G760" i="17"/>
  <c r="G761" i="17"/>
  <c r="G762" i="17"/>
  <c r="G763" i="17"/>
  <c r="G764" i="17"/>
  <c r="G765" i="17"/>
  <c r="G766" i="17"/>
  <c r="G767" i="17"/>
  <c r="G768" i="17"/>
  <c r="G769" i="17"/>
  <c r="G770" i="17"/>
  <c r="G771" i="17"/>
  <c r="G772" i="17"/>
  <c r="G773" i="17"/>
  <c r="G774" i="17"/>
  <c r="G775" i="17"/>
  <c r="G776" i="17"/>
  <c r="G777" i="17"/>
  <c r="G778" i="17"/>
  <c r="G779" i="17"/>
  <c r="G780" i="17"/>
  <c r="G781" i="17"/>
  <c r="G782" i="17"/>
  <c r="G783" i="17"/>
  <c r="G784" i="17"/>
  <c r="G785" i="17"/>
  <c r="G786" i="17"/>
  <c r="G787" i="17"/>
  <c r="G788" i="17"/>
  <c r="G789" i="17"/>
  <c r="G790" i="17"/>
  <c r="G791" i="17"/>
  <c r="G792" i="17"/>
  <c r="G793" i="17"/>
  <c r="G794" i="17"/>
  <c r="G795" i="17"/>
  <c r="G796" i="17"/>
  <c r="G797" i="17"/>
  <c r="G798" i="17"/>
  <c r="G799" i="17"/>
  <c r="G800" i="17"/>
  <c r="G801" i="17"/>
  <c r="G802" i="17"/>
  <c r="G803" i="17"/>
  <c r="G804" i="17"/>
  <c r="G805" i="17"/>
  <c r="G806" i="17"/>
  <c r="G807" i="17"/>
  <c r="G808" i="17"/>
  <c r="G809" i="17"/>
  <c r="G810" i="17"/>
  <c r="G811" i="17"/>
  <c r="G812" i="17"/>
  <c r="G813" i="17"/>
  <c r="G814" i="17"/>
  <c r="G815" i="17"/>
  <c r="G816" i="17"/>
  <c r="G817" i="17"/>
  <c r="G818" i="17"/>
  <c r="G819" i="17"/>
  <c r="G820" i="17"/>
  <c r="G821" i="17"/>
  <c r="G822" i="17"/>
  <c r="G823" i="17"/>
  <c r="G824" i="17"/>
  <c r="G825" i="17"/>
  <c r="G826" i="17"/>
  <c r="G827" i="17"/>
  <c r="G828" i="17"/>
  <c r="G829" i="17"/>
  <c r="G830" i="17"/>
  <c r="G831" i="17"/>
  <c r="G832" i="17"/>
  <c r="G833" i="17"/>
  <c r="G834" i="17"/>
  <c r="G835" i="17"/>
  <c r="G836" i="17"/>
  <c r="G837" i="17"/>
  <c r="G838" i="17"/>
  <c r="G839" i="17"/>
  <c r="G840" i="17"/>
  <c r="G841" i="17"/>
  <c r="G842" i="17"/>
  <c r="G843" i="17"/>
  <c r="G844" i="17"/>
  <c r="G845" i="17"/>
  <c r="G846" i="17"/>
  <c r="G847" i="17"/>
  <c r="G848" i="17"/>
  <c r="G849" i="17"/>
  <c r="G850" i="17"/>
  <c r="G851" i="17"/>
  <c r="G852" i="17"/>
  <c r="G853" i="17"/>
  <c r="G854" i="17"/>
  <c r="G855" i="17"/>
  <c r="G856" i="17"/>
  <c r="G857" i="17"/>
  <c r="G858" i="17"/>
  <c r="G859" i="17"/>
  <c r="G860" i="17"/>
  <c r="G861" i="17"/>
  <c r="G862" i="17"/>
  <c r="G863" i="17"/>
  <c r="G864" i="17"/>
  <c r="G865" i="17"/>
  <c r="G866" i="17"/>
  <c r="G867" i="17"/>
  <c r="G868" i="17"/>
  <c r="G869" i="17"/>
  <c r="G870" i="17"/>
  <c r="G871" i="17"/>
  <c r="G872" i="17"/>
  <c r="G873" i="17"/>
  <c r="G874" i="17"/>
  <c r="G875" i="17"/>
  <c r="G876" i="17"/>
  <c r="G877" i="17"/>
  <c r="G878" i="17"/>
  <c r="G879" i="17"/>
  <c r="G880" i="17"/>
  <c r="G881" i="17"/>
  <c r="G882" i="17"/>
  <c r="G883" i="17"/>
  <c r="G884" i="17"/>
  <c r="G885" i="17"/>
  <c r="G886" i="17"/>
  <c r="G887" i="17"/>
  <c r="G888" i="17"/>
  <c r="G889" i="17"/>
  <c r="G890" i="17"/>
  <c r="G891" i="17"/>
  <c r="G892" i="17"/>
  <c r="G893" i="17"/>
  <c r="G894" i="17"/>
  <c r="G895" i="17"/>
  <c r="G896" i="17"/>
  <c r="G897" i="17"/>
  <c r="G898" i="17"/>
  <c r="G899" i="17"/>
  <c r="G900" i="17"/>
  <c r="G901" i="17"/>
  <c r="G902" i="17"/>
  <c r="G903" i="17"/>
  <c r="G904" i="17"/>
  <c r="G905" i="17"/>
  <c r="G906" i="17"/>
  <c r="G907" i="17"/>
  <c r="G908" i="17"/>
  <c r="G909" i="17"/>
  <c r="G910" i="17"/>
  <c r="G911" i="17"/>
  <c r="G912" i="17"/>
  <c r="G913" i="17"/>
  <c r="G914" i="17"/>
  <c r="G915" i="17"/>
  <c r="G916" i="17"/>
  <c r="G917" i="17"/>
  <c r="G918" i="17"/>
  <c r="G919" i="17"/>
  <c r="G920" i="17"/>
  <c r="G921" i="17"/>
  <c r="G922" i="17"/>
  <c r="G923" i="17"/>
  <c r="G924" i="17"/>
  <c r="G925" i="17"/>
  <c r="G926" i="17"/>
  <c r="G927" i="17"/>
  <c r="G928" i="17"/>
  <c r="G929" i="17"/>
  <c r="G930" i="17"/>
  <c r="G931" i="17"/>
  <c r="G932" i="17"/>
  <c r="G933" i="17"/>
  <c r="G934" i="17"/>
  <c r="G935" i="17"/>
  <c r="G936" i="17"/>
  <c r="G937" i="17"/>
  <c r="G938" i="17"/>
  <c r="G939" i="17"/>
  <c r="G940" i="17"/>
  <c r="G941" i="17"/>
  <c r="G942" i="17"/>
  <c r="G943" i="17"/>
  <c r="G944" i="17"/>
  <c r="G945" i="17"/>
  <c r="G946" i="17"/>
  <c r="G947" i="17"/>
  <c r="G948" i="17"/>
  <c r="G949" i="17"/>
  <c r="G950" i="17"/>
  <c r="G951" i="17"/>
  <c r="G952" i="17"/>
  <c r="G953" i="17"/>
  <c r="G954" i="17"/>
  <c r="G955" i="17"/>
  <c r="G956" i="17"/>
  <c r="G957" i="17"/>
  <c r="G958" i="17"/>
  <c r="G959" i="17"/>
  <c r="G960" i="17"/>
  <c r="G961" i="17"/>
  <c r="G962" i="17"/>
  <c r="G963" i="17"/>
  <c r="G964" i="17"/>
  <c r="G965" i="17"/>
  <c r="G966" i="17"/>
  <c r="G967" i="17"/>
  <c r="G968" i="17"/>
  <c r="G969" i="17"/>
  <c r="G970" i="17"/>
  <c r="G971" i="17"/>
  <c r="G972" i="17"/>
  <c r="G973" i="17"/>
  <c r="G974" i="17"/>
  <c r="G975" i="17"/>
  <c r="G976" i="17"/>
  <c r="G977" i="17"/>
  <c r="G978" i="17"/>
  <c r="G979" i="17"/>
  <c r="G980" i="17"/>
  <c r="G981" i="17"/>
  <c r="G982" i="17"/>
  <c r="G983" i="17"/>
  <c r="G984" i="17"/>
  <c r="G985" i="17"/>
  <c r="G986" i="17"/>
  <c r="G987" i="17"/>
  <c r="G988" i="17"/>
  <c r="G989" i="17"/>
  <c r="G990" i="17"/>
  <c r="G991" i="17"/>
  <c r="G992" i="17"/>
  <c r="G993" i="17"/>
  <c r="G994" i="17"/>
  <c r="G995" i="17"/>
  <c r="G996" i="17"/>
  <c r="G997" i="17"/>
  <c r="G998" i="17"/>
  <c r="G999" i="17"/>
  <c r="G1000" i="17"/>
  <c r="G1001" i="17"/>
  <c r="G1002" i="17"/>
  <c r="G1003" i="17"/>
  <c r="G1004" i="17"/>
  <c r="G1005" i="17"/>
  <c r="G1006" i="17"/>
  <c r="G1007" i="17"/>
  <c r="G1008" i="17"/>
  <c r="G1009" i="17"/>
  <c r="G1010" i="17"/>
  <c r="G1011" i="17"/>
  <c r="G1012" i="17"/>
  <c r="G1013" i="17"/>
  <c r="G1014" i="17"/>
  <c r="G1015" i="17"/>
  <c r="G1016" i="17"/>
  <c r="G1017" i="17"/>
  <c r="G1018" i="17"/>
  <c r="G1019" i="17"/>
  <c r="G1020" i="17"/>
  <c r="G1021" i="17"/>
  <c r="G1022" i="17"/>
  <c r="G1023" i="17"/>
  <c r="G1024" i="17"/>
  <c r="G1025" i="17"/>
  <c r="G1026" i="17"/>
  <c r="G1027" i="17"/>
  <c r="G1028" i="17"/>
  <c r="G1029" i="17"/>
  <c r="G1030" i="17"/>
  <c r="G1031" i="17"/>
  <c r="G1032" i="17"/>
  <c r="G1033" i="17"/>
  <c r="G1034" i="17"/>
  <c r="G1035" i="17"/>
  <c r="G1036" i="17"/>
  <c r="G1037" i="17"/>
  <c r="G1038" i="17"/>
  <c r="G1039" i="17"/>
  <c r="G1040" i="17"/>
  <c r="G1041" i="17"/>
  <c r="G1042" i="17"/>
  <c r="G1043" i="17"/>
  <c r="G1044" i="17"/>
  <c r="G1045" i="17"/>
  <c r="G1046" i="17"/>
  <c r="G1047" i="17"/>
  <c r="G1048" i="17"/>
  <c r="G1049" i="17"/>
  <c r="G1050" i="17"/>
  <c r="G1051" i="17"/>
  <c r="G1052" i="17"/>
  <c r="G1053" i="17"/>
  <c r="G1054" i="17"/>
  <c r="G1055" i="17"/>
  <c r="G1056" i="17"/>
  <c r="G1057" i="17"/>
  <c r="G1058" i="17"/>
  <c r="G1059" i="17"/>
  <c r="G1060" i="17"/>
  <c r="G1061" i="17"/>
  <c r="G1062" i="17"/>
  <c r="G1063" i="17"/>
  <c r="G1064" i="17"/>
  <c r="G1065" i="17"/>
  <c r="G1066" i="17"/>
  <c r="G1067" i="17"/>
  <c r="G1068" i="17"/>
  <c r="G1069" i="17"/>
  <c r="G1070" i="17"/>
  <c r="G1071" i="17"/>
  <c r="G1072" i="17"/>
  <c r="G1073" i="17"/>
  <c r="G1074" i="17"/>
  <c r="G1075" i="17"/>
  <c r="G1076" i="17"/>
  <c r="G1077" i="17"/>
  <c r="G1078" i="17"/>
  <c r="G1079" i="17"/>
  <c r="G1080" i="17"/>
  <c r="G1081" i="17"/>
  <c r="G1082" i="17"/>
  <c r="G1083" i="17"/>
  <c r="G1084" i="17"/>
  <c r="G1085" i="17"/>
  <c r="G1086" i="17"/>
  <c r="G1087" i="17"/>
  <c r="G1088" i="17"/>
  <c r="G1089" i="17"/>
  <c r="G1090" i="17"/>
  <c r="G1091" i="17"/>
  <c r="G1092" i="17"/>
  <c r="G1093" i="17"/>
  <c r="G1094" i="17"/>
  <c r="G1095" i="17"/>
  <c r="G1096" i="17"/>
  <c r="G1097" i="17"/>
  <c r="G1098" i="17"/>
  <c r="G1099" i="17"/>
  <c r="G1100" i="17"/>
  <c r="G1101" i="17"/>
  <c r="G1102" i="17"/>
  <c r="G1103" i="17"/>
  <c r="G1104" i="17"/>
  <c r="G1105" i="17"/>
  <c r="G1106" i="17"/>
  <c r="G1107" i="17"/>
  <c r="G1108" i="17"/>
  <c r="G1109" i="17"/>
  <c r="G1110" i="17"/>
  <c r="G1111" i="17"/>
  <c r="G1112" i="17"/>
  <c r="G1113" i="17"/>
  <c r="G1114" i="17"/>
  <c r="G1115" i="17"/>
  <c r="G1116" i="17"/>
  <c r="G1117" i="17"/>
  <c r="G1118" i="17"/>
  <c r="G1119" i="17"/>
  <c r="G1120" i="17"/>
  <c r="G1121" i="17"/>
  <c r="G1122" i="17"/>
  <c r="G1123" i="17"/>
  <c r="G1124" i="17"/>
  <c r="G1125" i="17"/>
  <c r="G1126" i="17"/>
  <c r="G1127" i="17"/>
  <c r="G1128" i="17"/>
  <c r="G1129" i="17"/>
  <c r="G1130" i="17"/>
  <c r="G1131" i="17"/>
  <c r="G1132" i="17"/>
  <c r="G1133" i="17"/>
  <c r="G1134" i="17"/>
  <c r="G1135" i="17"/>
  <c r="G1136" i="17"/>
  <c r="G1137" i="17"/>
  <c r="G1138" i="17"/>
  <c r="G1139" i="17"/>
  <c r="G1140" i="17"/>
  <c r="G1141" i="17"/>
  <c r="G1142" i="17"/>
  <c r="G1143" i="17"/>
  <c r="G1144" i="17"/>
  <c r="G1145" i="17"/>
  <c r="G1146" i="17"/>
  <c r="G1147" i="17"/>
  <c r="G1148" i="17"/>
  <c r="G1149" i="17"/>
  <c r="G1150" i="17"/>
  <c r="G1151" i="17"/>
  <c r="G1152" i="17"/>
  <c r="G1153" i="17"/>
  <c r="G1154" i="17"/>
  <c r="G1155" i="17"/>
  <c r="G1156" i="17"/>
  <c r="G1157" i="17"/>
  <c r="G1158" i="17"/>
  <c r="G1159" i="17"/>
  <c r="G1160" i="17"/>
  <c r="G1161" i="17"/>
  <c r="G1162" i="17"/>
  <c r="G1163" i="17"/>
  <c r="G1164" i="17"/>
  <c r="G1165" i="17"/>
  <c r="G1166" i="17"/>
  <c r="G1167" i="17"/>
  <c r="G1168" i="17"/>
  <c r="G1169" i="17"/>
  <c r="G1170" i="17"/>
  <c r="G1171" i="17"/>
  <c r="G1172" i="17"/>
  <c r="G1173" i="17"/>
  <c r="G1174" i="17"/>
  <c r="G1175" i="17"/>
  <c r="G1176" i="17"/>
  <c r="G1177" i="17"/>
  <c r="G1178" i="17"/>
  <c r="G1179" i="17"/>
  <c r="G1180" i="17"/>
  <c r="G1181" i="17"/>
  <c r="G1182" i="17"/>
  <c r="G1183" i="17"/>
  <c r="G1184" i="17"/>
  <c r="G1185" i="17"/>
  <c r="G1186" i="17"/>
  <c r="G1187" i="17"/>
  <c r="G1188" i="17"/>
  <c r="G1189" i="17"/>
  <c r="G1190" i="17"/>
  <c r="G1191" i="17"/>
  <c r="G1192" i="17"/>
  <c r="G1193" i="17"/>
  <c r="G1194" i="17"/>
  <c r="G1195" i="17"/>
  <c r="G1196" i="17"/>
  <c r="G1197" i="17"/>
  <c r="G1198" i="17"/>
  <c r="G1199" i="17"/>
  <c r="G1200" i="17"/>
  <c r="G1201" i="17"/>
  <c r="G1202" i="17"/>
  <c r="G1203" i="17"/>
  <c r="G1204" i="17"/>
  <c r="G1205" i="17"/>
  <c r="G1206" i="17"/>
  <c r="G1207" i="17"/>
  <c r="G1208" i="17"/>
  <c r="G1209" i="17"/>
  <c r="G1210" i="17"/>
  <c r="G1211" i="17"/>
  <c r="G1212" i="17"/>
  <c r="G1213" i="17"/>
  <c r="G1214" i="17"/>
  <c r="G1215" i="17"/>
  <c r="G1216" i="17"/>
  <c r="G1217" i="17"/>
  <c r="G1218" i="17"/>
  <c r="G1219" i="17"/>
  <c r="G1220" i="17"/>
  <c r="G1221" i="17"/>
  <c r="G1222" i="17"/>
  <c r="G1223" i="17"/>
  <c r="G1224" i="17"/>
  <c r="G1225" i="17"/>
  <c r="G1226" i="17"/>
  <c r="G1227" i="17"/>
  <c r="G1228" i="17"/>
  <c r="G1229" i="17"/>
  <c r="G1230" i="17"/>
  <c r="G1231" i="17"/>
  <c r="G1232" i="17"/>
  <c r="G1233" i="17"/>
  <c r="G1234" i="17"/>
  <c r="G1235" i="17"/>
  <c r="G1236" i="17"/>
  <c r="G1237" i="17"/>
  <c r="G1238" i="17"/>
  <c r="G1239" i="17"/>
  <c r="G1240" i="17"/>
  <c r="G1241" i="17"/>
  <c r="G1242" i="17"/>
  <c r="G1243" i="17"/>
  <c r="G1244" i="17"/>
  <c r="G1245" i="17"/>
  <c r="G1246" i="17"/>
  <c r="G1247" i="17"/>
  <c r="G1248" i="17"/>
  <c r="G1249" i="17"/>
  <c r="G1250" i="17"/>
  <c r="G1251" i="17"/>
  <c r="G1252" i="17"/>
  <c r="G1253" i="17"/>
  <c r="G1254" i="17"/>
  <c r="G1255" i="17"/>
  <c r="G1256" i="17"/>
  <c r="G1257" i="17"/>
  <c r="G1258" i="17"/>
  <c r="G1259" i="17"/>
  <c r="G1260" i="17"/>
  <c r="G1261" i="17"/>
  <c r="G1262" i="17"/>
  <c r="G1263" i="17"/>
  <c r="G1264" i="17"/>
  <c r="G1265" i="17"/>
  <c r="G1266" i="17"/>
  <c r="G1267" i="17"/>
  <c r="G1268" i="17"/>
  <c r="G1269" i="17"/>
  <c r="G1270" i="17"/>
  <c r="G1271" i="17"/>
  <c r="G1272" i="17"/>
  <c r="G1273" i="17"/>
  <c r="G1274" i="17"/>
  <c r="G1275" i="17"/>
  <c r="G1276" i="17"/>
  <c r="G1277" i="17"/>
  <c r="G1278" i="17"/>
  <c r="G1279" i="17"/>
  <c r="G1280" i="17"/>
  <c r="G1281" i="17"/>
  <c r="G1282" i="17"/>
  <c r="G1283" i="17"/>
  <c r="G1284" i="17"/>
  <c r="G1285" i="17"/>
  <c r="G1286" i="17"/>
  <c r="G1287" i="17"/>
  <c r="G1288" i="17"/>
  <c r="G1289" i="17"/>
  <c r="G1290" i="17"/>
  <c r="G1291" i="17"/>
  <c r="G1292" i="17"/>
  <c r="G1293" i="17"/>
  <c r="G1294" i="17"/>
  <c r="G1295" i="17"/>
  <c r="G1296" i="17"/>
  <c r="G1297" i="17"/>
  <c r="G1298" i="17"/>
  <c r="G1299" i="17"/>
  <c r="G1300" i="17"/>
  <c r="G1301" i="17"/>
  <c r="G1302" i="17"/>
  <c r="G1303" i="17"/>
  <c r="G1304" i="17"/>
  <c r="G1305" i="17"/>
  <c r="G1306" i="17"/>
  <c r="G1307" i="17"/>
  <c r="G1308" i="17"/>
  <c r="G1309" i="17"/>
  <c r="G1310" i="17"/>
  <c r="G1311" i="17"/>
  <c r="G1312" i="17"/>
  <c r="G1313" i="17"/>
  <c r="G1314" i="17"/>
  <c r="G1315" i="17"/>
  <c r="G1316" i="17"/>
  <c r="G1317" i="17"/>
  <c r="G1318" i="17"/>
  <c r="G1319" i="17"/>
  <c r="G1320" i="17"/>
  <c r="G1321" i="17"/>
  <c r="G1322" i="17"/>
  <c r="G1323" i="17"/>
  <c r="G1324" i="17"/>
  <c r="G1325" i="17"/>
  <c r="G1326" i="17"/>
  <c r="G1327" i="17"/>
  <c r="G1328" i="17"/>
  <c r="G1329" i="17"/>
  <c r="G1330" i="17"/>
  <c r="G1331" i="17"/>
  <c r="G1332" i="17"/>
  <c r="G1333" i="17"/>
  <c r="G1334" i="17"/>
  <c r="G1335" i="17"/>
  <c r="G1336" i="17"/>
  <c r="G1337" i="17"/>
  <c r="G1338" i="17"/>
  <c r="G1339" i="17"/>
  <c r="G1340" i="17"/>
  <c r="G1341" i="17"/>
  <c r="G1342" i="17"/>
  <c r="G1343" i="17"/>
  <c r="G1344" i="17"/>
  <c r="G1345" i="17"/>
  <c r="G1346" i="17"/>
  <c r="G1347" i="17"/>
  <c r="G1348" i="17"/>
  <c r="G1349" i="17"/>
  <c r="G1350" i="17"/>
  <c r="G1351" i="17"/>
  <c r="G1352" i="17"/>
  <c r="G1353" i="17"/>
  <c r="G1354" i="17"/>
  <c r="G1355" i="17"/>
  <c r="G1356" i="17"/>
  <c r="G1357" i="17"/>
  <c r="G1358" i="17"/>
  <c r="G1359" i="17"/>
  <c r="G1360" i="17"/>
  <c r="G1361" i="17"/>
  <c r="G1362" i="17"/>
  <c r="G1363" i="17"/>
  <c r="G1364" i="17"/>
  <c r="G1365" i="17"/>
  <c r="G1366" i="17"/>
  <c r="G1367" i="17"/>
  <c r="G1368" i="17"/>
  <c r="G1369" i="17"/>
  <c r="G1370" i="17"/>
  <c r="G1371" i="17"/>
  <c r="G1372" i="17"/>
  <c r="G1373" i="17"/>
  <c r="G1374" i="17"/>
  <c r="G1375" i="17"/>
  <c r="G1376" i="17"/>
  <c r="G1377" i="17"/>
  <c r="G1378" i="17"/>
  <c r="G1379" i="17"/>
  <c r="G1380" i="17"/>
  <c r="G1381" i="17"/>
  <c r="G1382" i="17"/>
  <c r="G1383" i="17"/>
  <c r="G1384" i="17"/>
  <c r="G1385" i="17"/>
  <c r="G1386" i="17"/>
  <c r="G1387" i="17"/>
  <c r="G1388" i="17"/>
  <c r="G1389" i="17"/>
  <c r="G1390" i="17"/>
  <c r="G1391" i="17"/>
  <c r="G1392" i="17"/>
  <c r="G1393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3" i="17"/>
  <c r="G1434" i="17"/>
  <c r="G1435" i="17"/>
  <c r="G1436" i="17"/>
  <c r="G1437" i="17"/>
  <c r="G1438" i="17"/>
  <c r="G1439" i="17"/>
  <c r="G1440" i="17"/>
  <c r="G1441" i="17"/>
  <c r="G1442" i="17"/>
  <c r="G1443" i="17"/>
  <c r="G1444" i="17"/>
  <c r="G1445" i="17"/>
  <c r="G1446" i="17"/>
  <c r="G1447" i="17"/>
  <c r="G1448" i="17"/>
  <c r="G1449" i="17"/>
  <c r="G1450" i="17"/>
  <c r="G1451" i="17"/>
  <c r="G1452" i="17"/>
  <c r="G1453" i="17"/>
  <c r="G1454" i="17"/>
  <c r="G1455" i="17"/>
  <c r="G1456" i="17"/>
  <c r="G1457" i="17"/>
  <c r="G1458" i="17"/>
  <c r="G1459" i="17"/>
  <c r="G1460" i="17"/>
  <c r="G1461" i="17"/>
  <c r="G1462" i="17"/>
  <c r="G1463" i="17"/>
  <c r="G1464" i="17"/>
  <c r="G1465" i="17"/>
  <c r="G1466" i="17"/>
  <c r="G1467" i="17"/>
  <c r="G1468" i="17"/>
  <c r="G1469" i="17"/>
  <c r="G1470" i="17"/>
  <c r="G1471" i="17"/>
  <c r="G1472" i="17"/>
  <c r="G1473" i="17"/>
  <c r="G1474" i="17"/>
  <c r="G1475" i="17"/>
  <c r="G1476" i="17"/>
  <c r="G1477" i="17"/>
  <c r="G1478" i="17"/>
  <c r="G1479" i="17"/>
  <c r="G1480" i="17"/>
  <c r="G1481" i="17"/>
  <c r="G1482" i="17"/>
  <c r="G1483" i="17"/>
  <c r="G1484" i="17"/>
  <c r="G1485" i="17"/>
  <c r="G1486" i="17"/>
  <c r="G1487" i="17"/>
  <c r="G1488" i="17"/>
  <c r="G1489" i="17"/>
  <c r="G1490" i="17"/>
  <c r="G1491" i="17"/>
  <c r="G1492" i="17"/>
  <c r="G1493" i="17"/>
  <c r="G1494" i="17"/>
  <c r="G1495" i="17"/>
  <c r="G1496" i="17"/>
  <c r="G1497" i="17"/>
  <c r="G1498" i="17"/>
  <c r="G1499" i="17"/>
  <c r="G1500" i="17"/>
  <c r="G1501" i="17"/>
  <c r="G1502" i="17"/>
  <c r="G1503" i="17"/>
  <c r="G1504" i="17"/>
  <c r="G1505" i="17"/>
  <c r="G1506" i="17"/>
  <c r="G1507" i="17"/>
  <c r="G1508" i="17"/>
  <c r="G1509" i="17"/>
  <c r="G1510" i="17"/>
  <c r="G1511" i="17"/>
  <c r="G1512" i="17"/>
  <c r="G1513" i="17"/>
  <c r="G1514" i="17"/>
  <c r="G1515" i="17"/>
  <c r="G1516" i="17"/>
  <c r="G1517" i="17"/>
  <c r="G1518" i="17"/>
  <c r="G1519" i="17"/>
  <c r="G1520" i="17"/>
  <c r="G1521" i="17"/>
  <c r="G1522" i="17"/>
  <c r="G1523" i="17"/>
  <c r="G1524" i="17"/>
  <c r="G1525" i="17"/>
  <c r="G1526" i="17"/>
  <c r="G1527" i="17"/>
  <c r="G1528" i="17"/>
  <c r="G1529" i="17"/>
  <c r="G1530" i="17"/>
  <c r="G1531" i="17"/>
  <c r="G1532" i="17"/>
  <c r="G1533" i="17"/>
  <c r="G1534" i="17"/>
  <c r="G1535" i="17"/>
  <c r="G1536" i="17"/>
  <c r="G1537" i="17"/>
  <c r="G1538" i="17"/>
  <c r="G1539" i="17"/>
  <c r="G1540" i="17"/>
  <c r="G1541" i="17"/>
  <c r="G1542" i="17"/>
  <c r="G1543" i="17"/>
  <c r="G1544" i="17"/>
  <c r="G1545" i="17"/>
  <c r="G1546" i="17"/>
  <c r="G1547" i="17"/>
  <c r="G1548" i="17"/>
  <c r="G1549" i="17"/>
  <c r="G1550" i="17"/>
  <c r="G1551" i="17"/>
  <c r="G1552" i="17"/>
  <c r="G1553" i="17"/>
  <c r="G1554" i="17"/>
  <c r="G1555" i="17"/>
  <c r="G1556" i="17"/>
  <c r="G1557" i="17"/>
  <c r="G1558" i="17"/>
  <c r="G1559" i="17"/>
  <c r="G1560" i="17"/>
  <c r="G1561" i="17"/>
  <c r="G1562" i="17"/>
  <c r="G1563" i="17"/>
  <c r="G1564" i="17"/>
  <c r="G1565" i="17"/>
  <c r="G1566" i="17"/>
  <c r="G1567" i="17"/>
  <c r="G1568" i="17"/>
  <c r="G1569" i="17"/>
  <c r="G1570" i="17"/>
  <c r="G1571" i="17"/>
  <c r="G1572" i="17"/>
  <c r="G1573" i="17"/>
  <c r="G1574" i="17"/>
  <c r="G1575" i="17"/>
  <c r="G1576" i="17"/>
  <c r="G1577" i="17"/>
  <c r="G1578" i="17"/>
  <c r="G1579" i="17"/>
  <c r="G1580" i="17"/>
  <c r="G1581" i="17"/>
  <c r="G1582" i="17"/>
  <c r="G1583" i="17"/>
  <c r="G1584" i="17"/>
  <c r="G1585" i="17"/>
  <c r="G1586" i="17"/>
  <c r="G1587" i="17"/>
  <c r="G1588" i="17"/>
  <c r="G1589" i="17"/>
  <c r="G1590" i="17"/>
  <c r="G1591" i="17"/>
  <c r="G1592" i="17"/>
  <c r="G1593" i="17"/>
  <c r="G1594" i="17"/>
  <c r="G1595" i="17"/>
  <c r="G1596" i="17"/>
  <c r="G1597" i="17"/>
  <c r="G1598" i="17"/>
  <c r="G1599" i="17"/>
  <c r="G1600" i="17"/>
  <c r="G1601" i="17"/>
  <c r="G1602" i="17"/>
  <c r="G1603" i="17"/>
  <c r="G1604" i="17"/>
  <c r="G1605" i="17"/>
  <c r="G1606" i="17"/>
  <c r="G1607" i="17"/>
  <c r="G1608" i="17"/>
  <c r="G1609" i="17"/>
  <c r="G1610" i="17"/>
  <c r="G1611" i="17"/>
  <c r="G1612" i="17"/>
  <c r="G1613" i="17"/>
  <c r="G1614" i="17"/>
  <c r="G1615" i="17"/>
  <c r="G1616" i="17"/>
  <c r="G1617" i="17"/>
  <c r="G1618" i="17"/>
  <c r="G1619" i="17"/>
  <c r="G1620" i="17"/>
  <c r="G1621" i="17"/>
  <c r="G1622" i="17"/>
  <c r="G1623" i="17"/>
  <c r="G1624" i="17"/>
  <c r="G1625" i="17"/>
  <c r="G1626" i="17"/>
  <c r="G1627" i="17"/>
  <c r="G1628" i="17"/>
  <c r="G1629" i="17"/>
  <c r="G1630" i="17"/>
  <c r="G1631" i="17"/>
  <c r="G1632" i="17"/>
  <c r="G1633" i="17"/>
  <c r="G1634" i="17"/>
  <c r="G1635" i="17"/>
  <c r="G1636" i="17"/>
  <c r="G1637" i="17"/>
  <c r="G1638" i="17"/>
  <c r="G1639" i="17"/>
  <c r="G1640" i="17"/>
  <c r="G1641" i="17"/>
  <c r="G1642" i="17"/>
  <c r="G1643" i="17"/>
  <c r="G1644" i="17"/>
  <c r="G1645" i="17"/>
  <c r="G1646" i="17"/>
  <c r="G1647" i="17"/>
  <c r="G1648" i="17"/>
  <c r="G1649" i="17"/>
  <c r="G1650" i="17"/>
  <c r="G1651" i="17"/>
  <c r="G1652" i="17"/>
  <c r="G1653" i="17"/>
  <c r="G1654" i="17"/>
  <c r="G1655" i="17"/>
  <c r="G1656" i="17"/>
  <c r="G1657" i="17"/>
  <c r="G1658" i="17"/>
  <c r="G1659" i="17"/>
  <c r="G1660" i="17"/>
  <c r="G1661" i="17"/>
  <c r="G1662" i="17"/>
  <c r="G1663" i="17"/>
  <c r="G1664" i="17"/>
  <c r="G1665" i="17"/>
  <c r="G1666" i="17"/>
  <c r="G1667" i="17"/>
  <c r="G1668" i="17"/>
  <c r="G1669" i="17"/>
  <c r="G1670" i="17"/>
  <c r="G1671" i="17"/>
  <c r="G1672" i="17"/>
  <c r="G1673" i="17"/>
  <c r="G1674" i="17"/>
  <c r="G1675" i="17"/>
  <c r="G1676" i="17"/>
  <c r="G1677" i="17"/>
  <c r="G1678" i="17"/>
  <c r="G1679" i="17"/>
  <c r="G1680" i="17"/>
  <c r="G1681" i="17"/>
  <c r="G1682" i="17"/>
  <c r="G1683" i="17"/>
  <c r="G1684" i="17"/>
  <c r="G1685" i="17"/>
  <c r="G1686" i="17"/>
  <c r="G1687" i="17"/>
  <c r="G1688" i="17"/>
  <c r="G1689" i="17"/>
  <c r="G1690" i="17"/>
  <c r="G1691" i="17"/>
  <c r="G1692" i="17"/>
  <c r="G1693" i="17"/>
  <c r="G1694" i="17"/>
  <c r="G1695" i="17"/>
  <c r="G1696" i="17"/>
  <c r="G1697" i="17"/>
  <c r="G1698" i="17"/>
  <c r="G1699" i="17"/>
  <c r="G1700" i="17"/>
  <c r="G1701" i="17"/>
  <c r="G1702" i="17"/>
  <c r="G1703" i="17"/>
  <c r="G1704" i="17"/>
  <c r="G1705" i="17"/>
  <c r="G1706" i="17"/>
  <c r="G1707" i="17"/>
  <c r="G1708" i="17"/>
  <c r="G1709" i="17"/>
  <c r="G1710" i="17"/>
  <c r="G1711" i="17"/>
  <c r="G1712" i="17"/>
  <c r="G1713" i="17"/>
  <c r="G1714" i="17"/>
  <c r="G1715" i="17"/>
  <c r="G1716" i="17"/>
  <c r="G1717" i="17"/>
  <c r="G1718" i="17"/>
  <c r="G1719" i="17"/>
  <c r="G1720" i="17"/>
  <c r="G1721" i="17"/>
  <c r="G1722" i="17"/>
  <c r="G1723" i="17"/>
  <c r="G1724" i="17"/>
  <c r="G1725" i="17"/>
  <c r="G1726" i="17"/>
  <c r="G1727" i="17"/>
  <c r="G1728" i="17"/>
  <c r="G1729" i="17"/>
  <c r="G1730" i="17"/>
  <c r="G1731" i="17"/>
  <c r="G1732" i="17"/>
  <c r="G1733" i="17"/>
  <c r="G1734" i="17"/>
  <c r="G1735" i="17"/>
  <c r="G1736" i="17"/>
  <c r="G1737" i="17"/>
  <c r="G1738" i="17"/>
  <c r="G1739" i="17"/>
  <c r="G1740" i="17"/>
  <c r="G1741" i="17"/>
  <c r="G1742" i="17"/>
  <c r="G1743" i="17"/>
  <c r="G1744" i="17"/>
  <c r="G1745" i="17"/>
  <c r="G1746" i="17"/>
  <c r="G1747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3" i="17"/>
  <c r="G1764" i="17"/>
  <c r="G1765" i="17"/>
  <c r="G1766" i="17"/>
  <c r="G1767" i="17"/>
  <c r="G1768" i="17"/>
  <c r="G1769" i="17"/>
  <c r="G1770" i="17"/>
  <c r="G1771" i="17"/>
  <c r="G1772" i="17"/>
  <c r="G1773" i="17"/>
  <c r="G1774" i="17"/>
  <c r="G1775" i="17"/>
  <c r="G1776" i="17"/>
  <c r="G1777" i="17"/>
  <c r="G1778" i="17"/>
  <c r="G1779" i="17"/>
  <c r="G1780" i="17"/>
  <c r="G1781" i="17"/>
  <c r="G1782" i="17"/>
  <c r="G1783" i="17"/>
  <c r="G1784" i="17"/>
  <c r="G1785" i="17"/>
  <c r="G1786" i="17"/>
  <c r="G1787" i="17"/>
  <c r="G1788" i="17"/>
  <c r="G1789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01" i="17"/>
  <c r="G1802" i="17"/>
  <c r="G1803" i="17"/>
  <c r="G1804" i="17"/>
  <c r="G1805" i="17"/>
  <c r="G1806" i="17"/>
  <c r="G1807" i="17"/>
  <c r="G1808" i="17"/>
  <c r="G1809" i="17"/>
  <c r="G1810" i="17"/>
  <c r="G1811" i="17"/>
  <c r="G1812" i="17"/>
  <c r="G1813" i="17"/>
  <c r="G1814" i="17"/>
  <c r="G1815" i="17"/>
  <c r="G1816" i="17"/>
  <c r="G1817" i="17"/>
  <c r="G1818" i="17"/>
  <c r="G1819" i="17"/>
  <c r="G1820" i="17"/>
  <c r="G1821" i="17"/>
  <c r="G1822" i="17"/>
  <c r="G1823" i="17"/>
  <c r="G1824" i="17"/>
  <c r="G1825" i="17"/>
  <c r="G1826" i="17"/>
  <c r="G1827" i="17"/>
  <c r="G1828" i="17"/>
  <c r="G1829" i="17"/>
  <c r="G1830" i="17"/>
  <c r="G1831" i="17"/>
  <c r="G1832" i="17"/>
  <c r="G1833" i="17"/>
  <c r="G1834" i="17"/>
  <c r="G1835" i="17"/>
  <c r="G1836" i="17"/>
  <c r="G1837" i="17"/>
  <c r="G1838" i="17"/>
  <c r="G1839" i="17"/>
  <c r="G1840" i="17"/>
  <c r="G1841" i="17"/>
  <c r="G1842" i="17"/>
  <c r="G1843" i="17"/>
  <c r="G1844" i="17"/>
  <c r="G1845" i="17"/>
  <c r="G1846" i="17"/>
  <c r="G1847" i="17"/>
  <c r="G1848" i="17"/>
  <c r="G1849" i="17"/>
  <c r="G1850" i="17"/>
  <c r="G1851" i="17"/>
  <c r="G1852" i="17"/>
  <c r="G1853" i="17"/>
  <c r="G1854" i="17"/>
  <c r="G1855" i="17"/>
  <c r="G1856" i="17"/>
  <c r="G1857" i="17"/>
  <c r="G1858" i="17"/>
  <c r="G1859" i="17"/>
  <c r="G1860" i="17"/>
  <c r="G1861" i="17"/>
  <c r="G1862" i="17"/>
  <c r="G1863" i="17"/>
  <c r="G1864" i="17"/>
  <c r="G1865" i="17"/>
  <c r="G1866" i="17"/>
  <c r="G1867" i="17"/>
  <c r="G1868" i="17"/>
  <c r="G1869" i="17"/>
  <c r="G1870" i="17"/>
  <c r="G1871" i="17"/>
  <c r="G1872" i="17"/>
  <c r="G1873" i="17"/>
  <c r="G1874" i="17"/>
  <c r="G1875" i="17"/>
  <c r="G1876" i="17"/>
  <c r="G1877" i="17"/>
  <c r="G1878" i="17"/>
  <c r="G1879" i="17"/>
  <c r="G1880" i="17"/>
  <c r="G1881" i="17"/>
  <c r="G1882" i="17"/>
  <c r="G1883" i="17"/>
  <c r="G1884" i="17"/>
  <c r="G1885" i="17"/>
  <c r="G1886" i="17"/>
  <c r="G1887" i="17"/>
  <c r="G1888" i="17"/>
  <c r="G1889" i="17"/>
  <c r="G1890" i="17"/>
  <c r="G1891" i="17"/>
  <c r="G1892" i="17"/>
  <c r="G1893" i="17"/>
  <c r="G1894" i="17"/>
  <c r="G1895" i="17"/>
  <c r="G1896" i="17"/>
  <c r="G1897" i="17"/>
  <c r="G1898" i="17"/>
  <c r="G1899" i="17"/>
  <c r="G1900" i="17"/>
  <c r="G1901" i="17"/>
  <c r="G1902" i="17"/>
  <c r="G1903" i="17"/>
  <c r="G1904" i="17"/>
  <c r="G1905" i="17"/>
  <c r="G1906" i="17"/>
  <c r="G1907" i="17"/>
  <c r="G1908" i="17"/>
  <c r="G1909" i="17"/>
  <c r="G1910" i="17"/>
  <c r="G1911" i="17"/>
  <c r="G1912" i="17"/>
  <c r="G1913" i="17"/>
  <c r="G1914" i="17"/>
  <c r="G1915" i="17"/>
  <c r="G1916" i="17"/>
  <c r="G1917" i="17"/>
  <c r="G1918" i="17"/>
  <c r="G1919" i="17"/>
  <c r="G1920" i="17"/>
  <c r="G1921" i="17"/>
  <c r="G1922" i="17"/>
  <c r="G1923" i="17"/>
  <c r="G1924" i="17"/>
  <c r="G1925" i="17"/>
  <c r="G1926" i="17"/>
  <c r="G1927" i="17"/>
  <c r="G1928" i="17"/>
  <c r="G1929" i="17"/>
  <c r="G1930" i="17"/>
  <c r="G1931" i="17"/>
  <c r="G1932" i="17"/>
  <c r="G1933" i="17"/>
  <c r="G1934" i="17"/>
  <c r="G1935" i="17"/>
  <c r="G1936" i="17"/>
  <c r="G1937" i="17"/>
  <c r="G1938" i="17"/>
  <c r="G1939" i="17"/>
  <c r="G1940" i="17"/>
  <c r="G1941" i="17"/>
  <c r="G1942" i="17"/>
  <c r="G1943" i="17"/>
  <c r="G1944" i="17"/>
  <c r="G1945" i="17"/>
  <c r="G1946" i="17"/>
  <c r="G1947" i="17"/>
  <c r="G1948" i="17"/>
  <c r="G1949" i="17"/>
  <c r="G1950" i="17"/>
  <c r="G1951" i="17"/>
  <c r="G1952" i="17"/>
  <c r="G1953" i="17"/>
  <c r="G1954" i="17"/>
  <c r="G1955" i="17"/>
  <c r="G1956" i="17"/>
  <c r="G1957" i="17"/>
  <c r="G1958" i="17"/>
  <c r="G1959" i="17"/>
  <c r="G1960" i="17"/>
  <c r="G1961" i="17"/>
  <c r="G1962" i="17"/>
  <c r="G1963" i="17"/>
  <c r="G1964" i="17"/>
  <c r="G1965" i="17"/>
  <c r="G1966" i="17"/>
  <c r="G1967" i="17"/>
  <c r="G1968" i="17"/>
  <c r="G1969" i="17"/>
  <c r="G1970" i="17"/>
  <c r="G1971" i="17"/>
  <c r="G1972" i="17"/>
  <c r="G1973" i="17"/>
  <c r="G1974" i="17"/>
  <c r="G1975" i="17"/>
  <c r="G1976" i="17"/>
  <c r="G1977" i="17"/>
  <c r="G1978" i="17"/>
  <c r="G1979" i="17"/>
  <c r="G1980" i="17"/>
  <c r="G1981" i="17"/>
  <c r="G1982" i="17"/>
  <c r="G1983" i="17"/>
  <c r="G1984" i="17"/>
  <c r="G1985" i="17"/>
  <c r="G1986" i="17"/>
  <c r="G1987" i="17"/>
  <c r="G1988" i="17"/>
  <c r="G1989" i="17"/>
  <c r="G1990" i="17"/>
  <c r="G1991" i="17"/>
  <c r="G1992" i="17"/>
  <c r="G1993" i="17"/>
  <c r="G1994" i="17"/>
  <c r="G1995" i="17"/>
  <c r="G1996" i="17"/>
  <c r="G1997" i="17"/>
  <c r="G1998" i="17"/>
  <c r="G1999" i="17"/>
  <c r="G2000" i="17"/>
  <c r="G2001" i="17"/>
  <c r="G2002" i="17"/>
  <c r="G2003" i="17"/>
  <c r="G2004" i="17"/>
  <c r="G2005" i="17"/>
  <c r="G2006" i="17"/>
  <c r="G2007" i="17"/>
  <c r="G2008" i="17"/>
  <c r="G2009" i="17"/>
  <c r="G2010" i="17"/>
  <c r="G2011" i="17"/>
  <c r="G2012" i="17"/>
  <c r="G2013" i="17"/>
  <c r="G2014" i="17"/>
  <c r="G2015" i="17"/>
  <c r="G2016" i="17"/>
  <c r="G2017" i="17"/>
  <c r="G2018" i="17"/>
  <c r="G2019" i="17"/>
  <c r="G2020" i="17"/>
  <c r="G2021" i="17"/>
  <c r="G2022" i="17"/>
  <c r="G2023" i="17"/>
  <c r="G2024" i="17"/>
  <c r="G2025" i="17"/>
  <c r="G2026" i="17"/>
  <c r="G2027" i="17"/>
  <c r="G2028" i="17"/>
  <c r="G2029" i="17"/>
  <c r="G2030" i="17"/>
  <c r="G2031" i="17"/>
  <c r="G2032" i="17"/>
  <c r="G2033" i="17"/>
  <c r="G2034" i="17"/>
  <c r="G2035" i="17"/>
  <c r="G2036" i="17"/>
  <c r="G2037" i="17"/>
  <c r="G2038" i="17"/>
  <c r="G2039" i="17"/>
  <c r="G2040" i="17"/>
  <c r="G2041" i="17"/>
  <c r="G2042" i="17"/>
  <c r="G2043" i="17"/>
  <c r="G2044" i="17"/>
  <c r="G2045" i="17"/>
  <c r="G2046" i="17"/>
  <c r="G2047" i="17"/>
  <c r="G2048" i="17"/>
  <c r="G2049" i="17"/>
  <c r="G2050" i="17"/>
  <c r="G2051" i="17"/>
  <c r="G2052" i="17"/>
  <c r="G2053" i="17"/>
  <c r="G2054" i="17"/>
  <c r="G2055" i="17"/>
  <c r="G2056" i="17"/>
  <c r="G2057" i="17"/>
  <c r="G2058" i="17"/>
  <c r="G2059" i="17"/>
  <c r="G2060" i="17"/>
  <c r="G2061" i="17"/>
  <c r="G2062" i="17"/>
  <c r="G2063" i="17"/>
  <c r="G2064" i="17"/>
  <c r="G2065" i="17"/>
  <c r="G2066" i="17"/>
  <c r="G2067" i="17"/>
  <c r="G2068" i="17"/>
  <c r="G2069" i="17"/>
  <c r="G2070" i="17"/>
  <c r="G2071" i="17"/>
  <c r="G2072" i="17"/>
  <c r="G2073" i="17"/>
  <c r="G2074" i="17"/>
  <c r="G2075" i="17"/>
  <c r="G2076" i="17"/>
  <c r="G2077" i="17"/>
  <c r="G2078" i="17"/>
  <c r="G2079" i="17"/>
  <c r="G2080" i="17"/>
  <c r="G2081" i="17"/>
  <c r="G2082" i="17"/>
  <c r="G2083" i="17"/>
  <c r="G2084" i="17"/>
  <c r="G2085" i="17"/>
  <c r="G2086" i="17"/>
  <c r="G2087" i="17"/>
  <c r="G2088" i="17"/>
  <c r="G2089" i="17"/>
  <c r="G2090" i="17"/>
  <c r="G2091" i="17"/>
  <c r="G2092" i="17"/>
  <c r="G2093" i="17"/>
  <c r="G2094" i="17"/>
  <c r="G2095" i="17"/>
  <c r="G2096" i="17"/>
  <c r="G2097" i="17"/>
  <c r="G2098" i="17"/>
  <c r="G2099" i="17"/>
  <c r="G2100" i="17"/>
  <c r="G2101" i="17"/>
  <c r="G2102" i="17"/>
  <c r="G2103" i="17"/>
  <c r="G2104" i="17"/>
  <c r="G2105" i="17"/>
  <c r="G2106" i="17"/>
  <c r="G2107" i="17"/>
  <c r="G2108" i="17"/>
  <c r="G2109" i="17"/>
  <c r="G2110" i="17"/>
  <c r="G2111" i="17"/>
  <c r="G2112" i="17"/>
  <c r="G2113" i="17"/>
  <c r="G2114" i="17"/>
  <c r="G2115" i="17"/>
  <c r="G2116" i="17"/>
  <c r="G2117" i="17"/>
  <c r="G2118" i="17"/>
  <c r="G2119" i="17"/>
  <c r="G2120" i="17"/>
  <c r="G2121" i="17"/>
  <c r="G2122" i="17"/>
  <c r="G2123" i="17"/>
  <c r="G2124" i="17"/>
  <c r="G2125" i="17"/>
  <c r="G2126" i="17"/>
  <c r="G2127" i="17"/>
  <c r="G2128" i="17"/>
  <c r="G2129" i="17"/>
  <c r="G2130" i="17"/>
  <c r="G2131" i="17"/>
  <c r="G2132" i="17"/>
  <c r="G2133" i="17"/>
  <c r="G2134" i="17"/>
  <c r="G2135" i="17"/>
  <c r="G2136" i="17"/>
  <c r="G2137" i="17"/>
  <c r="G2138" i="17"/>
  <c r="G2139" i="17"/>
  <c r="G2140" i="17"/>
  <c r="G2141" i="17"/>
  <c r="G2142" i="17"/>
  <c r="G2143" i="17"/>
  <c r="G2144" i="17"/>
  <c r="G2145" i="17"/>
  <c r="G2146" i="17"/>
  <c r="G2147" i="17"/>
  <c r="G2148" i="17"/>
  <c r="G2149" i="17"/>
  <c r="G2150" i="17"/>
  <c r="G2151" i="17"/>
  <c r="G2152" i="17"/>
  <c r="G2153" i="17"/>
  <c r="G2154" i="17"/>
  <c r="G2155" i="17"/>
  <c r="G2156" i="17"/>
  <c r="G2157" i="17"/>
  <c r="G2158" i="17"/>
  <c r="G2159" i="17"/>
  <c r="G2160" i="17"/>
  <c r="G2161" i="17"/>
  <c r="G2162" i="17"/>
  <c r="G2163" i="17"/>
  <c r="G2164" i="17"/>
  <c r="G2165" i="17"/>
  <c r="G2166" i="17"/>
  <c r="G2167" i="17"/>
  <c r="G2168" i="17"/>
  <c r="G2169" i="17"/>
  <c r="G2170" i="17"/>
  <c r="G2171" i="17"/>
  <c r="G2172" i="17"/>
  <c r="G2173" i="17"/>
  <c r="G2174" i="17"/>
  <c r="G2175" i="17"/>
  <c r="G2176" i="17"/>
  <c r="G2177" i="17"/>
  <c r="G2178" i="17"/>
  <c r="G2179" i="17"/>
  <c r="G2180" i="17"/>
  <c r="G2181" i="17"/>
  <c r="G2182" i="17"/>
  <c r="G2183" i="17"/>
  <c r="G2184" i="17"/>
  <c r="G2185" i="17"/>
  <c r="G2186" i="17"/>
  <c r="G2187" i="17"/>
  <c r="G2188" i="17"/>
  <c r="G2189" i="17"/>
  <c r="G2190" i="17"/>
  <c r="G2191" i="17"/>
  <c r="G2192" i="17"/>
  <c r="G2193" i="17"/>
  <c r="G2194" i="17"/>
  <c r="G2195" i="17"/>
  <c r="G2196" i="17"/>
  <c r="G2197" i="17"/>
  <c r="G2198" i="17"/>
  <c r="G2199" i="17"/>
  <c r="G2200" i="17"/>
  <c r="G2201" i="17"/>
  <c r="G2202" i="17"/>
  <c r="G2203" i="17"/>
  <c r="G2204" i="17"/>
  <c r="G2205" i="17"/>
  <c r="G2206" i="17"/>
  <c r="G2207" i="17"/>
  <c r="G2208" i="17"/>
  <c r="G2209" i="17"/>
  <c r="G2210" i="17"/>
  <c r="G2211" i="17"/>
  <c r="G2212" i="17"/>
  <c r="G2213" i="17"/>
  <c r="G2214" i="17"/>
  <c r="G2215" i="17"/>
  <c r="G2216" i="17"/>
  <c r="G2217" i="17"/>
  <c r="G2218" i="17"/>
  <c r="G2219" i="17"/>
  <c r="G2220" i="17"/>
  <c r="G2221" i="17"/>
  <c r="G2222" i="17"/>
  <c r="G2223" i="17"/>
  <c r="G2224" i="17"/>
  <c r="G2225" i="17"/>
  <c r="G2226" i="17"/>
  <c r="G2227" i="17"/>
  <c r="G2228" i="17"/>
  <c r="G2229" i="17"/>
  <c r="G2230" i="17"/>
  <c r="G2231" i="17"/>
  <c r="G2232" i="17"/>
  <c r="G2233" i="17"/>
  <c r="G2234" i="17"/>
  <c r="G2235" i="17"/>
  <c r="G2236" i="17"/>
  <c r="G2237" i="17"/>
  <c r="G2238" i="17"/>
  <c r="G2239" i="17"/>
  <c r="G2240" i="17"/>
  <c r="G2241" i="17"/>
  <c r="G2242" i="17"/>
  <c r="G2243" i="17"/>
  <c r="G2244" i="17"/>
  <c r="G2245" i="17"/>
  <c r="G2246" i="17"/>
  <c r="G2247" i="17"/>
  <c r="G2248" i="17"/>
  <c r="G2249" i="17"/>
  <c r="G2250" i="17"/>
  <c r="G2251" i="17"/>
  <c r="G2252" i="17"/>
  <c r="G2253" i="17"/>
  <c r="G2254" i="17"/>
  <c r="G2255" i="17"/>
  <c r="G2256" i="17"/>
  <c r="G2257" i="17"/>
  <c r="G2258" i="17"/>
  <c r="G2259" i="17"/>
  <c r="G2260" i="17"/>
  <c r="G2261" i="17"/>
  <c r="G2262" i="17"/>
  <c r="G2263" i="17"/>
  <c r="G2264" i="17"/>
  <c r="G2265" i="17"/>
  <c r="G2266" i="17"/>
  <c r="G2267" i="17"/>
  <c r="G2268" i="17"/>
  <c r="G2269" i="17"/>
  <c r="G2270" i="17"/>
  <c r="G2271" i="17"/>
  <c r="G2272" i="17"/>
  <c r="G2273" i="17"/>
  <c r="G2274" i="17"/>
  <c r="G2275" i="17"/>
  <c r="G2276" i="17"/>
  <c r="G2277" i="17"/>
  <c r="G2278" i="17"/>
  <c r="G2279" i="17"/>
  <c r="G2280" i="17"/>
  <c r="G2281" i="17"/>
  <c r="G2282" i="17"/>
  <c r="G2283" i="17"/>
  <c r="G2284" i="17"/>
  <c r="G2285" i="17"/>
  <c r="G2286" i="17"/>
  <c r="G2287" i="17"/>
  <c r="G2288" i="17"/>
  <c r="G2289" i="17"/>
  <c r="G2290" i="17"/>
  <c r="G2291" i="17"/>
  <c r="G2292" i="17"/>
  <c r="G2293" i="17"/>
  <c r="G2294" i="17"/>
  <c r="G2295" i="17"/>
  <c r="G2296" i="17"/>
  <c r="G2297" i="17"/>
  <c r="G2298" i="17"/>
  <c r="G2299" i="17"/>
  <c r="G2300" i="17"/>
  <c r="G2301" i="17"/>
  <c r="G2302" i="17"/>
  <c r="G2303" i="17"/>
  <c r="G2304" i="17"/>
  <c r="G2305" i="17"/>
  <c r="G2306" i="17"/>
  <c r="G2307" i="17"/>
  <c r="G2308" i="17"/>
  <c r="G2309" i="17"/>
  <c r="G2310" i="17"/>
  <c r="G2311" i="17"/>
  <c r="G2312" i="17"/>
  <c r="G2313" i="17"/>
  <c r="G2314" i="17"/>
  <c r="G2315" i="17"/>
  <c r="G2316" i="17"/>
  <c r="G2317" i="17"/>
  <c r="G2318" i="17"/>
  <c r="G2319" i="17"/>
  <c r="G2320" i="17"/>
  <c r="G2321" i="17"/>
  <c r="G2322" i="17"/>
  <c r="G2323" i="17"/>
  <c r="G2324" i="17"/>
  <c r="G2325" i="17"/>
  <c r="G2326" i="17"/>
  <c r="G2327" i="17"/>
  <c r="G2328" i="17"/>
  <c r="G2329" i="17"/>
  <c r="G2330" i="17"/>
  <c r="G2331" i="17"/>
  <c r="G2332" i="17"/>
  <c r="G2333" i="17"/>
  <c r="G2334" i="17"/>
  <c r="G2335" i="17"/>
  <c r="G2336" i="17"/>
  <c r="G2337" i="17"/>
  <c r="G2338" i="17"/>
  <c r="G2339" i="17"/>
  <c r="G2340" i="17"/>
  <c r="G2341" i="17"/>
  <c r="G2342" i="17"/>
  <c r="G2343" i="17"/>
  <c r="G2344" i="17"/>
  <c r="G2345" i="17"/>
  <c r="G2346" i="17"/>
  <c r="G2347" i="17"/>
  <c r="G2348" i="17"/>
  <c r="G2349" i="17"/>
  <c r="G2350" i="17"/>
  <c r="G2351" i="17"/>
  <c r="G2352" i="17"/>
  <c r="G2353" i="17"/>
  <c r="G2354" i="17"/>
  <c r="G2355" i="17"/>
  <c r="G2356" i="17"/>
  <c r="G2357" i="17"/>
  <c r="G2358" i="17"/>
  <c r="G2359" i="17"/>
  <c r="G2360" i="17"/>
  <c r="G2361" i="17"/>
  <c r="G2362" i="17"/>
  <c r="G2363" i="17"/>
  <c r="G2364" i="17"/>
  <c r="G2365" i="17"/>
  <c r="G2366" i="17"/>
  <c r="G2367" i="17"/>
  <c r="G2368" i="17"/>
  <c r="G2369" i="17"/>
  <c r="G2370" i="17"/>
  <c r="G2371" i="17"/>
  <c r="G2372" i="17"/>
  <c r="G2373" i="17"/>
  <c r="G2374" i="17"/>
  <c r="G2375" i="17"/>
  <c r="G2376" i="17"/>
  <c r="G2377" i="17"/>
  <c r="G2378" i="17"/>
  <c r="G2379" i="17"/>
  <c r="G2380" i="17"/>
  <c r="G2381" i="17"/>
  <c r="G2382" i="17"/>
  <c r="G2383" i="17"/>
  <c r="G2384" i="17"/>
  <c r="G2385" i="17"/>
  <c r="G2386" i="17"/>
  <c r="G2387" i="17"/>
  <c r="G2388" i="17"/>
  <c r="G2389" i="17"/>
  <c r="G2390" i="17"/>
  <c r="G2391" i="17"/>
  <c r="G2392" i="17"/>
  <c r="G2393" i="17"/>
  <c r="G2394" i="17"/>
  <c r="G2395" i="17"/>
  <c r="G2396" i="17"/>
  <c r="G2397" i="17"/>
  <c r="G2398" i="17"/>
  <c r="G2399" i="17"/>
  <c r="G2400" i="17"/>
  <c r="G2401" i="17"/>
  <c r="G2402" i="17"/>
  <c r="G2403" i="17"/>
  <c r="G2404" i="17"/>
  <c r="G2405" i="17"/>
  <c r="G2406" i="17"/>
  <c r="G2407" i="17"/>
  <c r="G2408" i="17"/>
  <c r="G2409" i="17"/>
  <c r="G2410" i="17"/>
  <c r="G2411" i="17"/>
  <c r="G2412" i="17"/>
  <c r="G2413" i="17"/>
  <c r="G2414" i="17"/>
  <c r="G2415" i="17"/>
  <c r="G2416" i="17"/>
  <c r="G2417" i="17"/>
  <c r="G2418" i="17"/>
  <c r="G2419" i="17"/>
  <c r="G2420" i="17"/>
  <c r="G2421" i="17"/>
  <c r="G2422" i="17"/>
  <c r="G2423" i="17"/>
  <c r="G2424" i="17"/>
  <c r="G2425" i="17"/>
  <c r="G2426" i="17"/>
  <c r="G2427" i="17"/>
  <c r="G2428" i="17"/>
  <c r="G2429" i="17"/>
  <c r="G2430" i="17"/>
  <c r="G2431" i="17"/>
  <c r="G2432" i="17"/>
  <c r="G2433" i="17"/>
  <c r="G2434" i="17"/>
  <c r="G2435" i="17"/>
  <c r="G2436" i="17"/>
  <c r="G2437" i="17"/>
  <c r="G2438" i="17"/>
  <c r="G2439" i="17"/>
  <c r="G2440" i="17"/>
  <c r="G2441" i="17"/>
  <c r="G2442" i="17"/>
  <c r="G2443" i="17"/>
  <c r="G2444" i="17"/>
  <c r="G2445" i="17"/>
  <c r="G2446" i="17"/>
  <c r="G2447" i="17"/>
  <c r="G2448" i="17"/>
  <c r="G2449" i="17"/>
  <c r="G2450" i="17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Z2" i="22" l="1"/>
  <c r="AA2" i="22"/>
  <c r="AB2" i="22"/>
  <c r="AC2" i="22"/>
  <c r="AD2" i="22"/>
  <c r="AE2" i="22"/>
  <c r="AF2" i="22"/>
  <c r="Z3" i="22"/>
  <c r="AA3" i="22"/>
  <c r="AB3" i="22"/>
  <c r="AC3" i="22"/>
  <c r="AD3" i="22"/>
  <c r="AE3" i="22"/>
  <c r="AF3" i="22"/>
  <c r="Z4" i="22"/>
  <c r="AA4" i="22"/>
  <c r="AB4" i="22"/>
  <c r="AC4" i="22"/>
  <c r="AD4" i="22"/>
  <c r="AE4" i="22"/>
  <c r="AF4" i="22"/>
  <c r="Z5" i="22"/>
  <c r="AA5" i="22"/>
  <c r="AB5" i="22"/>
  <c r="AC5" i="22"/>
  <c r="AD5" i="22"/>
  <c r="AE5" i="22"/>
  <c r="AF5" i="22"/>
  <c r="Z6" i="22"/>
  <c r="AA6" i="22"/>
  <c r="AB6" i="22"/>
  <c r="AC6" i="22"/>
  <c r="AD6" i="22"/>
  <c r="AE6" i="22"/>
  <c r="AF6" i="22"/>
  <c r="Z7" i="22"/>
  <c r="AA7" i="22"/>
  <c r="AB7" i="22"/>
  <c r="AC7" i="22"/>
  <c r="AD7" i="22"/>
  <c r="AE7" i="22"/>
  <c r="AF7" i="22"/>
  <c r="Z8" i="22"/>
  <c r="AA8" i="22"/>
  <c r="AB8" i="22"/>
  <c r="AC8" i="22"/>
  <c r="AD8" i="22"/>
  <c r="AE8" i="22"/>
  <c r="AF8" i="22"/>
  <c r="Z2" i="23"/>
  <c r="AA2" i="23"/>
  <c r="AB2" i="23"/>
  <c r="AC2" i="23"/>
  <c r="AD2" i="23"/>
  <c r="AD9" i="23" s="1"/>
  <c r="Z3" i="23"/>
  <c r="AA3" i="23"/>
  <c r="AB3" i="23"/>
  <c r="AC3" i="23"/>
  <c r="AD3" i="23"/>
  <c r="Z4" i="23"/>
  <c r="AA4" i="23"/>
  <c r="AB4" i="23"/>
  <c r="AC4" i="23"/>
  <c r="AD4" i="23"/>
  <c r="Z5" i="23"/>
  <c r="AA5" i="23"/>
  <c r="AB5" i="23"/>
  <c r="AC5" i="23"/>
  <c r="AD5" i="23"/>
  <c r="Z6" i="23"/>
  <c r="AA6" i="23"/>
  <c r="AB6" i="23"/>
  <c r="AC6" i="23"/>
  <c r="AD6" i="23"/>
  <c r="Z7" i="23"/>
  <c r="AA7" i="23"/>
  <c r="AB7" i="23"/>
  <c r="AC7" i="23"/>
  <c r="AD7" i="23"/>
  <c r="Z8" i="23"/>
  <c r="AA8" i="23"/>
  <c r="AB8" i="23"/>
  <c r="AC8" i="23"/>
  <c r="AD8" i="23"/>
  <c r="AB2" i="24"/>
  <c r="AC2" i="24"/>
  <c r="AD2" i="24"/>
  <c r="AE2" i="24"/>
  <c r="AF2" i="24"/>
  <c r="AG2" i="24"/>
  <c r="AB3" i="24"/>
  <c r="AC3" i="24"/>
  <c r="AD3" i="24"/>
  <c r="AE3" i="24"/>
  <c r="AF3" i="24"/>
  <c r="AG3" i="24"/>
  <c r="AB4" i="24"/>
  <c r="AC4" i="24"/>
  <c r="AD4" i="24"/>
  <c r="AE4" i="24"/>
  <c r="AF4" i="24"/>
  <c r="AG4" i="24"/>
  <c r="AB5" i="24"/>
  <c r="AC5" i="24"/>
  <c r="AD5" i="24"/>
  <c r="AE5" i="24"/>
  <c r="AF5" i="24"/>
  <c r="AG5" i="24"/>
  <c r="AB6" i="24"/>
  <c r="AC6" i="24"/>
  <c r="AD6" i="24"/>
  <c r="AE6" i="24"/>
  <c r="AF6" i="24"/>
  <c r="AG6" i="24"/>
  <c r="AB7" i="24"/>
  <c r="AC7" i="24"/>
  <c r="AD7" i="24"/>
  <c r="AE7" i="24"/>
  <c r="AF7" i="24"/>
  <c r="AG7" i="24"/>
  <c r="AB8" i="24"/>
  <c r="AC8" i="24"/>
  <c r="AD8" i="24"/>
  <c r="AE8" i="24"/>
  <c r="AF8" i="24"/>
  <c r="AG8" i="24"/>
  <c r="AG9" i="24" s="1"/>
  <c r="AB9" i="24"/>
  <c r="O84" i="7"/>
  <c r="A89" i="7" a="1"/>
  <c r="A89" i="7" s="1"/>
  <c r="O89" i="7"/>
  <c r="A90" i="7" a="1"/>
  <c r="A90" i="7" s="1"/>
  <c r="O90" i="7"/>
  <c r="A91" i="7" a="1"/>
  <c r="A91" i="7" s="1"/>
  <c r="O91" i="7"/>
  <c r="A92" i="7" a="1"/>
  <c r="A92" i="7" s="1"/>
  <c r="O92" i="7"/>
  <c r="A93" i="7" a="1"/>
  <c r="A93" i="7" s="1"/>
  <c r="O93" i="7"/>
  <c r="A94" i="7" a="1"/>
  <c r="A94" i="7" s="1"/>
  <c r="O94" i="7"/>
  <c r="AF9" i="24" l="1"/>
  <c r="AC9" i="24"/>
  <c r="AF9" i="22"/>
  <c r="AB9" i="22"/>
  <c r="AE9" i="22"/>
  <c r="AA9" i="22"/>
  <c r="AD9" i="22"/>
  <c r="Z9" i="22"/>
  <c r="AC9" i="22"/>
  <c r="Z9" i="23"/>
  <c r="AA9" i="23"/>
  <c r="AB9" i="23"/>
  <c r="AC9" i="23"/>
  <c r="AE9" i="24"/>
  <c r="AD9" i="24"/>
  <c r="X2" i="24"/>
  <c r="Y2" i="24"/>
  <c r="Z2" i="24"/>
  <c r="AA2" i="24"/>
  <c r="X3" i="24"/>
  <c r="Y3" i="24"/>
  <c r="Z3" i="24"/>
  <c r="AA3" i="24"/>
  <c r="X4" i="24"/>
  <c r="Y4" i="24"/>
  <c r="Z4" i="24"/>
  <c r="AA4" i="24"/>
  <c r="X5" i="24"/>
  <c r="Y5" i="24"/>
  <c r="Z5" i="24"/>
  <c r="AA5" i="24"/>
  <c r="X6" i="24"/>
  <c r="Y6" i="24"/>
  <c r="Z6" i="24"/>
  <c r="AA6" i="24"/>
  <c r="X7" i="24"/>
  <c r="Y7" i="24"/>
  <c r="Z7" i="24"/>
  <c r="AA7" i="24"/>
  <c r="X8" i="24"/>
  <c r="Y8" i="24"/>
  <c r="Z8" i="24"/>
  <c r="AA8" i="24"/>
  <c r="V2" i="23"/>
  <c r="W2" i="23"/>
  <c r="X2" i="23"/>
  <c r="X9" i="23" s="1"/>
  <c r="Y2" i="23"/>
  <c r="V3" i="23"/>
  <c r="W3" i="23"/>
  <c r="X3" i="23"/>
  <c r="Y3" i="23"/>
  <c r="V4" i="23"/>
  <c r="W4" i="23"/>
  <c r="X4" i="23"/>
  <c r="Y4" i="23"/>
  <c r="V5" i="23"/>
  <c r="W5" i="23"/>
  <c r="X5" i="23"/>
  <c r="Y5" i="23"/>
  <c r="V6" i="23"/>
  <c r="W6" i="23"/>
  <c r="X6" i="23"/>
  <c r="Y6" i="23"/>
  <c r="V7" i="23"/>
  <c r="W7" i="23"/>
  <c r="X7" i="23"/>
  <c r="Y7" i="23"/>
  <c r="V8" i="23"/>
  <c r="W8" i="23"/>
  <c r="X8" i="23"/>
  <c r="Y8" i="23"/>
  <c r="V2" i="22"/>
  <c r="W2" i="22"/>
  <c r="X2" i="22"/>
  <c r="Y2" i="22"/>
  <c r="V3" i="22"/>
  <c r="W3" i="22"/>
  <c r="X3" i="22"/>
  <c r="Y3" i="22"/>
  <c r="V4" i="22"/>
  <c r="W4" i="22"/>
  <c r="X4" i="22"/>
  <c r="Y4" i="22"/>
  <c r="V5" i="22"/>
  <c r="W5" i="22"/>
  <c r="X5" i="22"/>
  <c r="Y5" i="22"/>
  <c r="V6" i="22"/>
  <c r="W6" i="22"/>
  <c r="X6" i="22"/>
  <c r="Y6" i="22"/>
  <c r="V7" i="22"/>
  <c r="W7" i="22"/>
  <c r="X7" i="22"/>
  <c r="Y7" i="22"/>
  <c r="V8" i="22"/>
  <c r="W8" i="22"/>
  <c r="X8" i="22"/>
  <c r="Y8" i="22"/>
  <c r="V9" i="22"/>
  <c r="W9" i="23" l="1"/>
  <c r="AA9" i="24"/>
  <c r="X9" i="24"/>
  <c r="Y9" i="24"/>
  <c r="Z9" i="24"/>
  <c r="W9" i="22"/>
  <c r="V9" i="23"/>
  <c r="X9" i="22"/>
  <c r="Y9" i="22"/>
  <c r="Y9" i="23"/>
  <c r="A72" i="7" a="1"/>
  <c r="A72" i="7" s="1"/>
  <c r="O72" i="7"/>
  <c r="A73" i="7" a="1"/>
  <c r="A73" i="7" s="1"/>
  <c r="O73" i="7"/>
  <c r="A74" i="7" a="1"/>
  <c r="A74" i="7" s="1"/>
  <c r="O74" i="7"/>
  <c r="A75" i="7" a="1"/>
  <c r="A75" i="7" s="1"/>
  <c r="O75" i="7"/>
  <c r="A76" i="7" a="1"/>
  <c r="A76" i="7" s="1"/>
  <c r="O76" i="7"/>
  <c r="A77" i="7" a="1"/>
  <c r="A77" i="7" s="1"/>
  <c r="O77" i="7"/>
  <c r="A78" i="7" a="1"/>
  <c r="A78" i="7" s="1"/>
  <c r="O78" i="7"/>
  <c r="A79" i="7" a="1"/>
  <c r="A79" i="7" s="1"/>
  <c r="O79" i="7"/>
  <c r="A80" i="7" a="1"/>
  <c r="A80" i="7" s="1"/>
  <c r="O80" i="7"/>
  <c r="A81" i="7" a="1"/>
  <c r="A81" i="7" s="1"/>
  <c r="O81" i="7"/>
  <c r="A82" i="7" a="1"/>
  <c r="A82" i="7" s="1"/>
  <c r="O82" i="7"/>
  <c r="A83" i="7" a="1"/>
  <c r="A83" i="7" s="1"/>
  <c r="O83" i="7"/>
  <c r="A84" i="7" a="1"/>
  <c r="A84" i="7" s="1"/>
  <c r="A85" i="7" a="1"/>
  <c r="A85" i="7" s="1"/>
  <c r="O85" i="7"/>
  <c r="A86" i="7" a="1"/>
  <c r="A86" i="7" s="1"/>
  <c r="O86" i="7"/>
  <c r="A87" i="7" a="1"/>
  <c r="A87" i="7" s="1"/>
  <c r="O87" i="7"/>
  <c r="A88" i="7" a="1"/>
  <c r="A88" i="7" s="1"/>
  <c r="O88" i="7"/>
  <c r="N71" i="7"/>
  <c r="O71" i="7" s="1"/>
  <c r="A71" i="7" a="1"/>
  <c r="A71" i="7" s="1"/>
  <c r="N70" i="7"/>
  <c r="O70" i="7" s="1"/>
  <c r="A70" i="7" a="1"/>
  <c r="A70" i="7" s="1"/>
  <c r="N69" i="7"/>
  <c r="O69" i="7" s="1"/>
  <c r="A69" i="7" a="1"/>
  <c r="A69" i="7" s="1"/>
  <c r="N68" i="7"/>
  <c r="O68" i="7" s="1"/>
  <c r="A68" i="7" a="1"/>
  <c r="A68" i="7" s="1"/>
  <c r="N67" i="7"/>
  <c r="O67" i="7" s="1"/>
  <c r="A67" i="7" a="1"/>
  <c r="A67" i="7" s="1"/>
  <c r="N66" i="7"/>
  <c r="O66" i="7" s="1"/>
  <c r="A66" i="7" a="1"/>
  <c r="A66" i="7" s="1"/>
  <c r="N65" i="7"/>
  <c r="O65" i="7" s="1"/>
  <c r="A65" i="7" a="1"/>
  <c r="A65" i="7" s="1"/>
  <c r="D27" i="24" l="1"/>
  <c r="D26" i="24"/>
  <c r="D25" i="24"/>
  <c r="D24" i="24"/>
  <c r="D23" i="24"/>
  <c r="D22" i="24"/>
  <c r="D21" i="24"/>
  <c r="C2" i="24"/>
  <c r="D2" i="24"/>
  <c r="E2" i="24"/>
  <c r="F2" i="24"/>
  <c r="F12" i="24" s="1"/>
  <c r="G2" i="24"/>
  <c r="H2" i="24"/>
  <c r="I2" i="24"/>
  <c r="J2" i="24"/>
  <c r="J12" i="24" s="1"/>
  <c r="K2" i="24"/>
  <c r="L2" i="24"/>
  <c r="M2" i="24"/>
  <c r="N2" i="24"/>
  <c r="N12" i="24" s="1"/>
  <c r="O2" i="24"/>
  <c r="P2" i="24"/>
  <c r="Q2" i="24"/>
  <c r="R2" i="24"/>
  <c r="R12" i="24" s="1"/>
  <c r="S2" i="24"/>
  <c r="T2" i="24"/>
  <c r="U2" i="24"/>
  <c r="V2" i="24"/>
  <c r="V12" i="24" s="1"/>
  <c r="W2" i="24"/>
  <c r="C3" i="24"/>
  <c r="D3" i="24"/>
  <c r="D13" i="24" s="1"/>
  <c r="E3" i="24"/>
  <c r="E13" i="24" s="1"/>
  <c r="F3" i="24"/>
  <c r="G3" i="24"/>
  <c r="H3" i="24"/>
  <c r="H13" i="24" s="1"/>
  <c r="I3" i="24"/>
  <c r="I13" i="24" s="1"/>
  <c r="J3" i="24"/>
  <c r="K3" i="24"/>
  <c r="L3" i="24"/>
  <c r="L13" i="24" s="1"/>
  <c r="M3" i="24"/>
  <c r="M13" i="24" s="1"/>
  <c r="N3" i="24"/>
  <c r="O3" i="24"/>
  <c r="P3" i="24"/>
  <c r="P13" i="24" s="1"/>
  <c r="Q3" i="24"/>
  <c r="Q13" i="24" s="1"/>
  <c r="R3" i="24"/>
  <c r="S3" i="24"/>
  <c r="T3" i="24"/>
  <c r="T13" i="24" s="1"/>
  <c r="U3" i="24"/>
  <c r="U13" i="24" s="1"/>
  <c r="V3" i="24"/>
  <c r="W3" i="24"/>
  <c r="C4" i="24"/>
  <c r="C14" i="24" s="1"/>
  <c r="D4" i="24"/>
  <c r="D14" i="24" s="1"/>
  <c r="E4" i="24"/>
  <c r="E14" i="24" s="1"/>
  <c r="F4" i="24"/>
  <c r="F14" i="24" s="1"/>
  <c r="G4" i="24"/>
  <c r="G14" i="24" s="1"/>
  <c r="H4" i="24"/>
  <c r="H14" i="24" s="1"/>
  <c r="I4" i="24"/>
  <c r="I14" i="24" s="1"/>
  <c r="J4" i="24"/>
  <c r="J14" i="24" s="1"/>
  <c r="K4" i="24"/>
  <c r="K14" i="24" s="1"/>
  <c r="L4" i="24"/>
  <c r="L14" i="24" s="1"/>
  <c r="M4" i="24"/>
  <c r="M14" i="24" s="1"/>
  <c r="N4" i="24"/>
  <c r="N14" i="24" s="1"/>
  <c r="O4" i="24"/>
  <c r="O14" i="24" s="1"/>
  <c r="P4" i="24"/>
  <c r="P14" i="24" s="1"/>
  <c r="Q4" i="24"/>
  <c r="Q14" i="24" s="1"/>
  <c r="R4" i="24"/>
  <c r="R14" i="24" s="1"/>
  <c r="S4" i="24"/>
  <c r="S14" i="24" s="1"/>
  <c r="T4" i="24"/>
  <c r="T14" i="24" s="1"/>
  <c r="U4" i="24"/>
  <c r="U14" i="24" s="1"/>
  <c r="V4" i="24"/>
  <c r="V14" i="24" s="1"/>
  <c r="W4" i="24"/>
  <c r="W14" i="24" s="1"/>
  <c r="C5" i="24"/>
  <c r="C15" i="24" s="1"/>
  <c r="D5" i="24"/>
  <c r="D15" i="24" s="1"/>
  <c r="E5" i="24"/>
  <c r="E15" i="24" s="1"/>
  <c r="F5" i="24"/>
  <c r="F15" i="24" s="1"/>
  <c r="G5" i="24"/>
  <c r="G15" i="24" s="1"/>
  <c r="H5" i="24"/>
  <c r="H15" i="24" s="1"/>
  <c r="I5" i="24"/>
  <c r="I15" i="24" s="1"/>
  <c r="J5" i="24"/>
  <c r="J15" i="24" s="1"/>
  <c r="K5" i="24"/>
  <c r="K15" i="24" s="1"/>
  <c r="L5" i="24"/>
  <c r="L15" i="24" s="1"/>
  <c r="M5" i="24"/>
  <c r="M15" i="24" s="1"/>
  <c r="N5" i="24"/>
  <c r="N15" i="24" s="1"/>
  <c r="O5" i="24"/>
  <c r="O15" i="24" s="1"/>
  <c r="P5" i="24"/>
  <c r="P15" i="24" s="1"/>
  <c r="Q5" i="24"/>
  <c r="Q15" i="24" s="1"/>
  <c r="R5" i="24"/>
  <c r="R15" i="24" s="1"/>
  <c r="S5" i="24"/>
  <c r="S15" i="24" s="1"/>
  <c r="T5" i="24"/>
  <c r="T15" i="24" s="1"/>
  <c r="U5" i="24"/>
  <c r="U15" i="24" s="1"/>
  <c r="V5" i="24"/>
  <c r="V15" i="24" s="1"/>
  <c r="W5" i="24"/>
  <c r="W15" i="24" s="1"/>
  <c r="C6" i="24"/>
  <c r="D6" i="24"/>
  <c r="E6" i="24"/>
  <c r="F6" i="24"/>
  <c r="F16" i="24" s="1"/>
  <c r="G6" i="24"/>
  <c r="H6" i="24"/>
  <c r="I6" i="24"/>
  <c r="J6" i="24"/>
  <c r="J16" i="24" s="1"/>
  <c r="K6" i="24"/>
  <c r="L6" i="24"/>
  <c r="M6" i="24"/>
  <c r="N6" i="24"/>
  <c r="N16" i="24" s="1"/>
  <c r="O6" i="24"/>
  <c r="P6" i="24"/>
  <c r="Q6" i="24"/>
  <c r="R6" i="24"/>
  <c r="R16" i="24" s="1"/>
  <c r="S6" i="24"/>
  <c r="T6" i="24"/>
  <c r="U6" i="24"/>
  <c r="V6" i="24"/>
  <c r="V16" i="24" s="1"/>
  <c r="W6" i="24"/>
  <c r="C7" i="24"/>
  <c r="C17" i="24" s="1"/>
  <c r="D7" i="24"/>
  <c r="D17" i="24" s="1"/>
  <c r="E7" i="24"/>
  <c r="E17" i="24" s="1"/>
  <c r="F7" i="24"/>
  <c r="F17" i="24" s="1"/>
  <c r="G7" i="24"/>
  <c r="G17" i="24" s="1"/>
  <c r="H7" i="24"/>
  <c r="H17" i="24" s="1"/>
  <c r="I7" i="24"/>
  <c r="I17" i="24" s="1"/>
  <c r="J7" i="24"/>
  <c r="J17" i="24" s="1"/>
  <c r="K7" i="24"/>
  <c r="K17" i="24" s="1"/>
  <c r="L7" i="24"/>
  <c r="L17" i="24" s="1"/>
  <c r="M7" i="24"/>
  <c r="M17" i="24" s="1"/>
  <c r="N7" i="24"/>
  <c r="N17" i="24" s="1"/>
  <c r="O7" i="24"/>
  <c r="O17" i="24" s="1"/>
  <c r="P7" i="24"/>
  <c r="P17" i="24" s="1"/>
  <c r="Q7" i="24"/>
  <c r="Q17" i="24" s="1"/>
  <c r="R7" i="24"/>
  <c r="R17" i="24" s="1"/>
  <c r="S7" i="24"/>
  <c r="S17" i="24" s="1"/>
  <c r="T7" i="24"/>
  <c r="T17" i="24" s="1"/>
  <c r="U7" i="24"/>
  <c r="U17" i="24" s="1"/>
  <c r="V7" i="24"/>
  <c r="V17" i="24" s="1"/>
  <c r="W7" i="24"/>
  <c r="W17" i="24" s="1"/>
  <c r="C8" i="24"/>
  <c r="C18" i="24" s="1"/>
  <c r="D8" i="24"/>
  <c r="D18" i="24" s="1"/>
  <c r="E8" i="24"/>
  <c r="E18" i="24" s="1"/>
  <c r="F8" i="24"/>
  <c r="F18" i="24" s="1"/>
  <c r="G8" i="24"/>
  <c r="G18" i="24" s="1"/>
  <c r="H8" i="24"/>
  <c r="H18" i="24" s="1"/>
  <c r="I8" i="24"/>
  <c r="I18" i="24" s="1"/>
  <c r="J8" i="24"/>
  <c r="J18" i="24" s="1"/>
  <c r="K8" i="24"/>
  <c r="K18" i="24" s="1"/>
  <c r="L8" i="24"/>
  <c r="L18" i="24" s="1"/>
  <c r="M8" i="24"/>
  <c r="M18" i="24" s="1"/>
  <c r="N8" i="24"/>
  <c r="N18" i="24" s="1"/>
  <c r="O8" i="24"/>
  <c r="O18" i="24" s="1"/>
  <c r="P8" i="24"/>
  <c r="P18" i="24" s="1"/>
  <c r="Q8" i="24"/>
  <c r="Q18" i="24" s="1"/>
  <c r="R8" i="24"/>
  <c r="R18" i="24" s="1"/>
  <c r="S8" i="24"/>
  <c r="S18" i="24" s="1"/>
  <c r="T8" i="24"/>
  <c r="T18" i="24" s="1"/>
  <c r="U8" i="24"/>
  <c r="U18" i="24" s="1"/>
  <c r="V8" i="24"/>
  <c r="V18" i="24" s="1"/>
  <c r="W8" i="24"/>
  <c r="W18" i="24" s="1"/>
  <c r="B8" i="24"/>
  <c r="B18" i="24" s="1"/>
  <c r="B7" i="24"/>
  <c r="B17" i="24" s="1"/>
  <c r="B6" i="24"/>
  <c r="B5" i="24"/>
  <c r="B15" i="24" s="1"/>
  <c r="B4" i="24"/>
  <c r="B14" i="24" s="1"/>
  <c r="B3" i="24"/>
  <c r="B13" i="24" s="1"/>
  <c r="B2" i="24"/>
  <c r="D3" i="4"/>
  <c r="D4" i="4"/>
  <c r="E28" i="22"/>
  <c r="E27" i="22"/>
  <c r="E26" i="22"/>
  <c r="E25" i="22"/>
  <c r="E24" i="22"/>
  <c r="E23" i="22"/>
  <c r="E22" i="22"/>
  <c r="C2" i="22"/>
  <c r="C12" i="22" s="1"/>
  <c r="D2" i="22"/>
  <c r="E2" i="22"/>
  <c r="F2" i="22"/>
  <c r="F12" i="22" s="1"/>
  <c r="G2" i="22"/>
  <c r="G12" i="22" s="1"/>
  <c r="H2" i="22"/>
  <c r="I2" i="22"/>
  <c r="J2" i="22"/>
  <c r="J12" i="22" s="1"/>
  <c r="K2" i="22"/>
  <c r="K12" i="22" s="1"/>
  <c r="L2" i="22"/>
  <c r="M2" i="22"/>
  <c r="N2" i="22"/>
  <c r="N12" i="22" s="1"/>
  <c r="O2" i="22"/>
  <c r="O12" i="22" s="1"/>
  <c r="P2" i="22"/>
  <c r="Q2" i="22"/>
  <c r="R2" i="22"/>
  <c r="R12" i="22" s="1"/>
  <c r="S2" i="22"/>
  <c r="S12" i="22" s="1"/>
  <c r="T2" i="22"/>
  <c r="U2" i="22"/>
  <c r="C3" i="22"/>
  <c r="C13" i="22" s="1"/>
  <c r="D3" i="22"/>
  <c r="D13" i="22" s="1"/>
  <c r="E3" i="22"/>
  <c r="E13" i="22" s="1"/>
  <c r="F3" i="22"/>
  <c r="F13" i="22" s="1"/>
  <c r="G3" i="22"/>
  <c r="G13" i="22" s="1"/>
  <c r="H3" i="22"/>
  <c r="H13" i="22" s="1"/>
  <c r="I3" i="22"/>
  <c r="I13" i="22" s="1"/>
  <c r="J3" i="22"/>
  <c r="J13" i="22" s="1"/>
  <c r="K3" i="22"/>
  <c r="K13" i="22" s="1"/>
  <c r="L3" i="22"/>
  <c r="L13" i="22" s="1"/>
  <c r="M3" i="22"/>
  <c r="M13" i="22" s="1"/>
  <c r="N3" i="22"/>
  <c r="N13" i="22" s="1"/>
  <c r="O3" i="22"/>
  <c r="O13" i="22" s="1"/>
  <c r="P3" i="22"/>
  <c r="P13" i="22" s="1"/>
  <c r="Q3" i="22"/>
  <c r="Q13" i="22" s="1"/>
  <c r="R3" i="22"/>
  <c r="R13" i="22" s="1"/>
  <c r="S3" i="22"/>
  <c r="S13" i="22" s="1"/>
  <c r="T3" i="22"/>
  <c r="T13" i="22" s="1"/>
  <c r="U3" i="22"/>
  <c r="U13" i="22" s="1"/>
  <c r="C4" i="22"/>
  <c r="C14" i="22" s="1"/>
  <c r="D4" i="22"/>
  <c r="D14" i="22" s="1"/>
  <c r="E4" i="22"/>
  <c r="E14" i="22" s="1"/>
  <c r="F4" i="22"/>
  <c r="F14" i="22" s="1"/>
  <c r="G4" i="22"/>
  <c r="G14" i="22" s="1"/>
  <c r="H4" i="22"/>
  <c r="H14" i="22" s="1"/>
  <c r="I4" i="22"/>
  <c r="I14" i="22" s="1"/>
  <c r="J4" i="22"/>
  <c r="J14" i="22" s="1"/>
  <c r="K4" i="22"/>
  <c r="K14" i="22" s="1"/>
  <c r="L4" i="22"/>
  <c r="L14" i="22" s="1"/>
  <c r="M4" i="22"/>
  <c r="M14" i="22" s="1"/>
  <c r="N4" i="22"/>
  <c r="N14" i="22" s="1"/>
  <c r="O4" i="22"/>
  <c r="O14" i="22" s="1"/>
  <c r="P4" i="22"/>
  <c r="P14" i="22" s="1"/>
  <c r="Q4" i="22"/>
  <c r="Q14" i="22" s="1"/>
  <c r="R4" i="22"/>
  <c r="R14" i="22" s="1"/>
  <c r="S4" i="22"/>
  <c r="S14" i="22" s="1"/>
  <c r="T4" i="22"/>
  <c r="T14" i="22" s="1"/>
  <c r="U4" i="22"/>
  <c r="U14" i="22" s="1"/>
  <c r="C5" i="22"/>
  <c r="D5" i="22"/>
  <c r="E5" i="22"/>
  <c r="F5" i="22"/>
  <c r="F15" i="22" s="1"/>
  <c r="G5" i="22"/>
  <c r="H5" i="22"/>
  <c r="I5" i="22"/>
  <c r="J5" i="22"/>
  <c r="J15" i="22" s="1"/>
  <c r="K5" i="22"/>
  <c r="L5" i="22"/>
  <c r="M5" i="22"/>
  <c r="N5" i="22"/>
  <c r="N15" i="22" s="1"/>
  <c r="O5" i="22"/>
  <c r="P5" i="22"/>
  <c r="Q5" i="22"/>
  <c r="R5" i="22"/>
  <c r="R15" i="22" s="1"/>
  <c r="S5" i="22"/>
  <c r="T5" i="22"/>
  <c r="U5" i="22"/>
  <c r="C6" i="22"/>
  <c r="C16" i="22" s="1"/>
  <c r="D6" i="22"/>
  <c r="E6" i="22"/>
  <c r="F6" i="22"/>
  <c r="F16" i="22" s="1"/>
  <c r="G6" i="22"/>
  <c r="G16" i="22" s="1"/>
  <c r="H6" i="22"/>
  <c r="I6" i="22"/>
  <c r="J6" i="22"/>
  <c r="K6" i="22"/>
  <c r="K16" i="22" s="1"/>
  <c r="L6" i="22"/>
  <c r="M6" i="22"/>
  <c r="N6" i="22"/>
  <c r="N16" i="22" s="1"/>
  <c r="O6" i="22"/>
  <c r="O16" i="22" s="1"/>
  <c r="P6" i="22"/>
  <c r="Q6" i="22"/>
  <c r="R6" i="22"/>
  <c r="R16" i="22" s="1"/>
  <c r="S6" i="22"/>
  <c r="S16" i="22" s="1"/>
  <c r="T6" i="22"/>
  <c r="U6" i="22"/>
  <c r="C7" i="22"/>
  <c r="C17" i="22" s="1"/>
  <c r="D7" i="22"/>
  <c r="D17" i="22" s="1"/>
  <c r="E7" i="22"/>
  <c r="E17" i="22" s="1"/>
  <c r="F7" i="22"/>
  <c r="F17" i="22" s="1"/>
  <c r="G7" i="22"/>
  <c r="G17" i="22" s="1"/>
  <c r="H7" i="22"/>
  <c r="H17" i="22" s="1"/>
  <c r="I7" i="22"/>
  <c r="I17" i="22" s="1"/>
  <c r="J7" i="22"/>
  <c r="J17" i="22" s="1"/>
  <c r="K7" i="22"/>
  <c r="K17" i="22" s="1"/>
  <c r="L7" i="22"/>
  <c r="L17" i="22" s="1"/>
  <c r="M7" i="22"/>
  <c r="M17" i="22" s="1"/>
  <c r="N7" i="22"/>
  <c r="N17" i="22" s="1"/>
  <c r="O7" i="22"/>
  <c r="O17" i="22" s="1"/>
  <c r="P7" i="22"/>
  <c r="P17" i="22" s="1"/>
  <c r="Q7" i="22"/>
  <c r="Q17" i="22" s="1"/>
  <c r="R7" i="22"/>
  <c r="R17" i="22" s="1"/>
  <c r="S7" i="22"/>
  <c r="S17" i="22" s="1"/>
  <c r="T7" i="22"/>
  <c r="T17" i="22" s="1"/>
  <c r="U7" i="22"/>
  <c r="U17" i="22" s="1"/>
  <c r="C8" i="22"/>
  <c r="C18" i="22" s="1"/>
  <c r="D8" i="22"/>
  <c r="D18" i="22" s="1"/>
  <c r="E8" i="22"/>
  <c r="E18" i="22" s="1"/>
  <c r="F8" i="22"/>
  <c r="F18" i="22" s="1"/>
  <c r="G8" i="22"/>
  <c r="G18" i="22" s="1"/>
  <c r="H8" i="22"/>
  <c r="H18" i="22" s="1"/>
  <c r="I8" i="22"/>
  <c r="I18" i="22" s="1"/>
  <c r="J8" i="22"/>
  <c r="J18" i="22" s="1"/>
  <c r="K8" i="22"/>
  <c r="L8" i="22"/>
  <c r="L18" i="22" s="1"/>
  <c r="M8" i="22"/>
  <c r="M18" i="22" s="1"/>
  <c r="N8" i="22"/>
  <c r="N18" i="22" s="1"/>
  <c r="O8" i="22"/>
  <c r="O18" i="22" s="1"/>
  <c r="P8" i="22"/>
  <c r="P18" i="22" s="1"/>
  <c r="Q8" i="22"/>
  <c r="Q18" i="22" s="1"/>
  <c r="R8" i="22"/>
  <c r="R18" i="22" s="1"/>
  <c r="S8" i="22"/>
  <c r="S18" i="22" s="1"/>
  <c r="T8" i="22"/>
  <c r="T18" i="22" s="1"/>
  <c r="U8" i="22"/>
  <c r="U18" i="22" s="1"/>
  <c r="B2" i="22"/>
  <c r="B12" i="22" s="1"/>
  <c r="B8" i="22"/>
  <c r="B18" i="22" s="1"/>
  <c r="B7" i="22"/>
  <c r="B17" i="22" s="1"/>
  <c r="B6" i="22"/>
  <c r="B16" i="22" s="1"/>
  <c r="B5" i="22"/>
  <c r="B4" i="22"/>
  <c r="B14" i="22" s="1"/>
  <c r="B3" i="22"/>
  <c r="B13" i="22" s="1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C2" i="23"/>
  <c r="C3" i="23"/>
  <c r="C4" i="23"/>
  <c r="C5" i="23"/>
  <c r="C6" i="23"/>
  <c r="C7" i="23"/>
  <c r="C8" i="23"/>
  <c r="B7" i="23"/>
  <c r="B6" i="23"/>
  <c r="B8" i="23"/>
  <c r="B5" i="23"/>
  <c r="B4" i="23"/>
  <c r="B3" i="23"/>
  <c r="B2" i="23"/>
  <c r="J9" i="23"/>
  <c r="AG12" i="24" l="1"/>
  <c r="AG22" i="24" s="1"/>
  <c r="AC12" i="24"/>
  <c r="AD12" i="24"/>
  <c r="AB12" i="24"/>
  <c r="AF12" i="24"/>
  <c r="AF22" i="24" s="1"/>
  <c r="AE12" i="24"/>
  <c r="AE22" i="24" s="1"/>
  <c r="Z12" i="24"/>
  <c r="X12" i="24"/>
  <c r="Y12" i="24"/>
  <c r="AA12" i="24"/>
  <c r="U15" i="22"/>
  <c r="Q15" i="22"/>
  <c r="M15" i="22"/>
  <c r="I15" i="22"/>
  <c r="E15" i="22"/>
  <c r="AF12" i="22"/>
  <c r="AC12" i="22"/>
  <c r="AE12" i="22"/>
  <c r="AB12" i="22"/>
  <c r="AD12" i="22"/>
  <c r="Z12" i="22"/>
  <c r="AA12" i="22"/>
  <c r="W12" i="22"/>
  <c r="V12" i="22"/>
  <c r="X12" i="22"/>
  <c r="Y12" i="22"/>
  <c r="AC16" i="22"/>
  <c r="AF16" i="22"/>
  <c r="Z16" i="22"/>
  <c r="AA16" i="22"/>
  <c r="AB16" i="22"/>
  <c r="AD16" i="22"/>
  <c r="AE16" i="22"/>
  <c r="Y16" i="22"/>
  <c r="W16" i="22"/>
  <c r="V16" i="22"/>
  <c r="X16" i="22"/>
  <c r="U16" i="24"/>
  <c r="Q16" i="24"/>
  <c r="M16" i="24"/>
  <c r="I16" i="24"/>
  <c r="E16" i="24"/>
  <c r="U12" i="24"/>
  <c r="Q12" i="24"/>
  <c r="M12" i="24"/>
  <c r="I12" i="24"/>
  <c r="E12" i="24"/>
  <c r="AF13" i="24"/>
  <c r="AF23" i="24" s="1"/>
  <c r="AG13" i="24"/>
  <c r="AG23" i="24" s="1"/>
  <c r="AD13" i="24"/>
  <c r="AC13" i="24"/>
  <c r="AB13" i="24"/>
  <c r="AE13" i="24"/>
  <c r="AE23" i="24" s="1"/>
  <c r="X13" i="24"/>
  <c r="Y13" i="24"/>
  <c r="AA13" i="24"/>
  <c r="Z13" i="24"/>
  <c r="AB17" i="24"/>
  <c r="AF17" i="24"/>
  <c r="AF27" i="24" s="1"/>
  <c r="AE17" i="24"/>
  <c r="AE27" i="24" s="1"/>
  <c r="AG17" i="24"/>
  <c r="AG27" i="24" s="1"/>
  <c r="AD17" i="24"/>
  <c r="AC17" i="24"/>
  <c r="X17" i="24"/>
  <c r="Z17" i="24"/>
  <c r="AA17" i="24"/>
  <c r="Y17" i="24"/>
  <c r="U16" i="22"/>
  <c r="Q16" i="22"/>
  <c r="M16" i="22"/>
  <c r="I16" i="22"/>
  <c r="E16" i="22"/>
  <c r="T15" i="22"/>
  <c r="P15" i="22"/>
  <c r="L15" i="22"/>
  <c r="H15" i="22"/>
  <c r="D15" i="22"/>
  <c r="U12" i="22"/>
  <c r="Q12" i="22"/>
  <c r="M12" i="22"/>
  <c r="I12" i="22"/>
  <c r="E12" i="22"/>
  <c r="AD13" i="22"/>
  <c r="AA13" i="22"/>
  <c r="AF13" i="22"/>
  <c r="AB13" i="22"/>
  <c r="Z13" i="22"/>
  <c r="AC13" i="22"/>
  <c r="AE13" i="22"/>
  <c r="W13" i="22"/>
  <c r="V13" i="22"/>
  <c r="X13" i="22"/>
  <c r="Y13" i="22"/>
  <c r="AC17" i="22"/>
  <c r="AE17" i="22"/>
  <c r="Z17" i="22"/>
  <c r="AB17" i="22"/>
  <c r="AA17" i="22"/>
  <c r="AD17" i="22"/>
  <c r="AF17" i="22"/>
  <c r="V17" i="22"/>
  <c r="X17" i="22"/>
  <c r="Y17" i="22"/>
  <c r="W17" i="22"/>
  <c r="B12" i="24"/>
  <c r="B16" i="24"/>
  <c r="T16" i="24"/>
  <c r="P16" i="24"/>
  <c r="L16" i="24"/>
  <c r="H16" i="24"/>
  <c r="D16" i="24"/>
  <c r="W13" i="24"/>
  <c r="S13" i="24"/>
  <c r="O13" i="24"/>
  <c r="K13" i="24"/>
  <c r="G13" i="24"/>
  <c r="C13" i="24"/>
  <c r="T12" i="24"/>
  <c r="P12" i="24"/>
  <c r="L12" i="24"/>
  <c r="H12" i="24"/>
  <c r="D12" i="24"/>
  <c r="AB14" i="24"/>
  <c r="AG14" i="24"/>
  <c r="AG24" i="24" s="1"/>
  <c r="AD14" i="24"/>
  <c r="AC14" i="24"/>
  <c r="AF14" i="24"/>
  <c r="AF24" i="24" s="1"/>
  <c r="AE14" i="24"/>
  <c r="AE24" i="24" s="1"/>
  <c r="Y14" i="24"/>
  <c r="AA14" i="24"/>
  <c r="Z14" i="24"/>
  <c r="X14" i="24"/>
  <c r="AD18" i="24"/>
  <c r="AC18" i="24"/>
  <c r="AF18" i="24"/>
  <c r="AF28" i="24" s="1"/>
  <c r="AE18" i="24"/>
  <c r="AE28" i="24" s="1"/>
  <c r="AB18" i="24"/>
  <c r="AG18" i="24"/>
  <c r="AG28" i="24" s="1"/>
  <c r="Z18" i="24"/>
  <c r="Y18" i="24"/>
  <c r="X18" i="24"/>
  <c r="AA18" i="24"/>
  <c r="Z15" i="22"/>
  <c r="AA15" i="22"/>
  <c r="AC15" i="22"/>
  <c r="AB15" i="22"/>
  <c r="AF15" i="22"/>
  <c r="AD15" i="22"/>
  <c r="AE15" i="22"/>
  <c r="Y15" i="22"/>
  <c r="V15" i="22"/>
  <c r="X15" i="22"/>
  <c r="W15" i="22"/>
  <c r="AF16" i="24"/>
  <c r="AF26" i="24" s="1"/>
  <c r="AE16" i="24"/>
  <c r="AE26" i="24" s="1"/>
  <c r="AD16" i="24"/>
  <c r="AB16" i="24"/>
  <c r="AC16" i="24"/>
  <c r="AG16" i="24"/>
  <c r="AG26" i="24" s="1"/>
  <c r="Y16" i="24"/>
  <c r="Z16" i="24"/>
  <c r="X16" i="24"/>
  <c r="AA16" i="24"/>
  <c r="B15" i="22"/>
  <c r="T16" i="22"/>
  <c r="P16" i="22"/>
  <c r="L16" i="22"/>
  <c r="H16" i="22"/>
  <c r="D16" i="22"/>
  <c r="S15" i="22"/>
  <c r="O15" i="22"/>
  <c r="K15" i="22"/>
  <c r="G15" i="22"/>
  <c r="C15" i="22"/>
  <c r="T12" i="22"/>
  <c r="P12" i="22"/>
  <c r="L12" i="22"/>
  <c r="H12" i="22"/>
  <c r="D12" i="22"/>
  <c r="AC14" i="22"/>
  <c r="AD14" i="22"/>
  <c r="AF14" i="22"/>
  <c r="AA14" i="22"/>
  <c r="Z14" i="22"/>
  <c r="AB14" i="22"/>
  <c r="AE14" i="22"/>
  <c r="Y14" i="22"/>
  <c r="W14" i="22"/>
  <c r="V14" i="22"/>
  <c r="X14" i="22"/>
  <c r="AA18" i="22"/>
  <c r="AC18" i="22"/>
  <c r="AE18" i="22"/>
  <c r="AD18" i="22"/>
  <c r="AF18" i="22"/>
  <c r="Z18" i="22"/>
  <c r="AB18" i="22"/>
  <c r="W18" i="22"/>
  <c r="Y18" i="22"/>
  <c r="V18" i="22"/>
  <c r="X18" i="22"/>
  <c r="W16" i="24"/>
  <c r="S16" i="24"/>
  <c r="O16" i="24"/>
  <c r="K16" i="24"/>
  <c r="G16" i="24"/>
  <c r="C16" i="24"/>
  <c r="V13" i="24"/>
  <c r="R13" i="24"/>
  <c r="N13" i="24"/>
  <c r="J13" i="24"/>
  <c r="F13" i="24"/>
  <c r="W12" i="24"/>
  <c r="S12" i="24"/>
  <c r="O12" i="24"/>
  <c r="K12" i="24"/>
  <c r="G12" i="24"/>
  <c r="C12" i="24"/>
  <c r="AE15" i="24"/>
  <c r="AE25" i="24" s="1"/>
  <c r="AB15" i="24"/>
  <c r="AG15" i="24"/>
  <c r="AG25" i="24" s="1"/>
  <c r="AD15" i="24"/>
  <c r="AC15" i="24"/>
  <c r="AF15" i="24"/>
  <c r="AF25" i="24" s="1"/>
  <c r="AA15" i="24"/>
  <c r="Z15" i="24"/>
  <c r="X15" i="24"/>
  <c r="Y15" i="24"/>
  <c r="O9" i="23"/>
  <c r="R9" i="23"/>
  <c r="N9" i="23"/>
  <c r="F9" i="23"/>
  <c r="G9" i="23"/>
  <c r="C9" i="23"/>
  <c r="K9" i="23"/>
  <c r="S9" i="23"/>
  <c r="U9" i="23"/>
  <c r="Q9" i="23"/>
  <c r="M9" i="23"/>
  <c r="I9" i="23"/>
  <c r="E9" i="23"/>
  <c r="T9" i="23"/>
  <c r="P9" i="23"/>
  <c r="L9" i="23"/>
  <c r="H9" i="23"/>
  <c r="D9" i="23"/>
  <c r="U9" i="24"/>
  <c r="Q9" i="24"/>
  <c r="M9" i="24"/>
  <c r="I9" i="24"/>
  <c r="E9" i="24"/>
  <c r="B9" i="24"/>
  <c r="T9" i="24"/>
  <c r="P9" i="24"/>
  <c r="L9" i="24"/>
  <c r="H9" i="24"/>
  <c r="D9" i="24"/>
  <c r="W9" i="24"/>
  <c r="S9" i="24"/>
  <c r="O9" i="24"/>
  <c r="K9" i="24"/>
  <c r="G9" i="24"/>
  <c r="C9" i="24"/>
  <c r="V9" i="24"/>
  <c r="R9" i="24"/>
  <c r="N9" i="24"/>
  <c r="J9" i="24"/>
  <c r="F9" i="24"/>
  <c r="T9" i="22"/>
  <c r="U9" i="22"/>
  <c r="M9" i="22"/>
  <c r="I9" i="22"/>
  <c r="E9" i="22"/>
  <c r="Q9" i="22"/>
  <c r="H9" i="22"/>
  <c r="P9" i="22"/>
  <c r="D9" i="22"/>
  <c r="L9" i="22"/>
  <c r="S9" i="22"/>
  <c r="O9" i="22"/>
  <c r="K9" i="22"/>
  <c r="G9" i="22"/>
  <c r="C9" i="22"/>
  <c r="N9" i="22"/>
  <c r="J9" i="22"/>
  <c r="B9" i="22"/>
  <c r="R9" i="22"/>
  <c r="F9" i="22"/>
  <c r="D82" i="10"/>
  <c r="A35" i="7" a="1"/>
  <c r="A35" i="7" s="1"/>
  <c r="A3" i="7" l="1" a="1"/>
  <c r="A3" i="7" s="1"/>
  <c r="A26" i="7" a="1"/>
  <c r="A26" i="7" s="1"/>
  <c r="A4" i="7" a="1"/>
  <c r="A4" i="7" s="1"/>
  <c r="A5" i="7" a="1"/>
  <c r="A5" i="7" s="1"/>
  <c r="A6" i="7" a="1"/>
  <c r="A6" i="7" s="1"/>
  <c r="A7" i="7" a="1"/>
  <c r="A7" i="7" s="1"/>
  <c r="A8" i="7" a="1"/>
  <c r="A8" i="7" s="1"/>
  <c r="A9" i="7" a="1"/>
  <c r="A9" i="7" s="1"/>
  <c r="A10" i="7" a="1"/>
  <c r="A10" i="7" s="1"/>
  <c r="A11" i="7" a="1"/>
  <c r="A11" i="7" s="1"/>
  <c r="A12" i="7" a="1"/>
  <c r="A12" i="7" s="1"/>
  <c r="A13" i="7" a="1"/>
  <c r="A13" i="7" s="1"/>
  <c r="A14" i="7" a="1"/>
  <c r="A14" i="7" s="1"/>
  <c r="A15" i="7" a="1"/>
  <c r="A15" i="7" s="1"/>
  <c r="A16" i="7" a="1"/>
  <c r="A16" i="7" s="1"/>
  <c r="A17" i="7" a="1"/>
  <c r="A17" i="7" s="1"/>
  <c r="A18" i="7" a="1"/>
  <c r="A18" i="7" s="1"/>
  <c r="A19" i="7" a="1"/>
  <c r="A19" i="7" s="1"/>
  <c r="A20" i="7" a="1"/>
  <c r="A20" i="7" s="1"/>
  <c r="A21" i="7" a="1"/>
  <c r="A21" i="7" s="1"/>
  <c r="A22" i="7" a="1"/>
  <c r="A22" i="7" s="1"/>
  <c r="A23" i="7" a="1"/>
  <c r="A23" i="7" s="1"/>
  <c r="A24" i="7" a="1"/>
  <c r="A24" i="7" s="1"/>
  <c r="A25" i="7" a="1"/>
  <c r="A25" i="7" s="1"/>
  <c r="A27" i="7" a="1"/>
  <c r="A27" i="7" s="1"/>
  <c r="A28" i="7" a="1"/>
  <c r="A28" i="7" s="1"/>
  <c r="A29" i="7" a="1"/>
  <c r="A29" i="7" s="1"/>
  <c r="A30" i="7" a="1"/>
  <c r="A30" i="7" s="1"/>
  <c r="A31" i="7" a="1"/>
  <c r="A31" i="7" s="1"/>
  <c r="A32" i="7" a="1"/>
  <c r="A32" i="7" s="1"/>
  <c r="A34" i="7" a="1"/>
  <c r="A34" i="7" s="1"/>
  <c r="A36" i="7" a="1"/>
  <c r="A36" i="7" s="1"/>
  <c r="A37" i="7" a="1"/>
  <c r="A37" i="7" s="1"/>
  <c r="A38" i="7" a="1"/>
  <c r="A38" i="7" s="1"/>
  <c r="A39" i="7" a="1"/>
  <c r="A39" i="7" s="1"/>
  <c r="A40" i="7" a="1"/>
  <c r="A40" i="7" s="1"/>
  <c r="A41" i="7" a="1"/>
  <c r="A41" i="7" s="1"/>
  <c r="A42" i="7" a="1"/>
  <c r="A42" i="7" s="1"/>
  <c r="A43" i="7" a="1"/>
  <c r="A43" i="7" s="1"/>
  <c r="A44" i="7" a="1"/>
  <c r="A44" i="7" s="1"/>
  <c r="A45" i="7" a="1"/>
  <c r="A45" i="7" s="1"/>
  <c r="A46" i="7" a="1"/>
  <c r="A46" i="7" s="1"/>
  <c r="A47" i="7" a="1"/>
  <c r="A47" i="7" s="1"/>
  <c r="A48" i="7" a="1"/>
  <c r="A48" i="7" s="1"/>
  <c r="A49" i="7" a="1"/>
  <c r="A49" i="7" s="1"/>
  <c r="A50" i="7" a="1"/>
  <c r="A50" i="7" s="1"/>
  <c r="A51" i="7" a="1"/>
  <c r="A51" i="7" s="1"/>
  <c r="A52" i="7" a="1"/>
  <c r="A52" i="7" s="1"/>
  <c r="A53" i="7" a="1"/>
  <c r="A53" i="7" s="1"/>
  <c r="A54" i="7" a="1"/>
  <c r="A54" i="7" s="1"/>
  <c r="A55" i="7" a="1"/>
  <c r="A55" i="7" s="1"/>
  <c r="A56" i="7" a="1"/>
  <c r="A56" i="7" s="1"/>
  <c r="A57" i="7" a="1"/>
  <c r="A57" i="7" s="1"/>
  <c r="A58" i="7" a="1"/>
  <c r="A58" i="7" s="1"/>
  <c r="A59" i="7" a="1"/>
  <c r="A59" i="7" s="1"/>
  <c r="A60" i="7" a="1"/>
  <c r="A60" i="7" s="1"/>
  <c r="A61" i="7" a="1"/>
  <c r="A61" i="7" s="1"/>
  <c r="A62" i="7" a="1"/>
  <c r="A62" i="7" s="1"/>
  <c r="A63" i="7" a="1"/>
  <c r="A63" i="7" s="1"/>
  <c r="A64" i="7" a="1"/>
  <c r="A64" i="7" s="1"/>
  <c r="N28" i="7" l="1"/>
  <c r="O28" i="7" s="1"/>
  <c r="N29" i="7"/>
  <c r="O29" i="7" s="1"/>
  <c r="N30" i="7"/>
  <c r="O30" i="7" s="1"/>
  <c r="N31" i="7"/>
  <c r="O31" i="7" s="1"/>
  <c r="N32" i="7"/>
  <c r="O32" i="7" s="1"/>
  <c r="N33" i="7"/>
  <c r="O33" i="7" s="1"/>
  <c r="N34" i="7"/>
  <c r="O34" i="7" s="1"/>
  <c r="N35" i="7"/>
  <c r="O35" i="7" s="1"/>
  <c r="N36" i="7"/>
  <c r="O36" i="7" s="1"/>
  <c r="N37" i="7"/>
  <c r="O37" i="7" s="1"/>
  <c r="N38" i="7"/>
  <c r="O38" i="7" s="1"/>
  <c r="N39" i="7"/>
  <c r="O39" i="7" s="1"/>
  <c r="N40" i="7"/>
  <c r="O40" i="7" s="1"/>
  <c r="N41" i="7"/>
  <c r="O41" i="7" s="1"/>
  <c r="N42" i="7"/>
  <c r="O42" i="7" s="1"/>
  <c r="N43" i="7"/>
  <c r="O43" i="7" s="1"/>
  <c r="N44" i="7"/>
  <c r="O44" i="7" s="1"/>
  <c r="N45" i="7"/>
  <c r="O45" i="7" s="1"/>
  <c r="N46" i="7"/>
  <c r="O46" i="7" s="1"/>
  <c r="N47" i="7"/>
  <c r="O47" i="7" s="1"/>
  <c r="N48" i="7"/>
  <c r="O48" i="7" s="1"/>
  <c r="N49" i="7"/>
  <c r="O49" i="7" s="1"/>
  <c r="N50" i="7"/>
  <c r="O50" i="7" s="1"/>
  <c r="N51" i="7"/>
  <c r="O51" i="7" s="1"/>
  <c r="N52" i="7"/>
  <c r="O52" i="7" s="1"/>
  <c r="N53" i="7"/>
  <c r="O53" i="7" s="1"/>
  <c r="N54" i="7"/>
  <c r="O54" i="7" s="1"/>
  <c r="N55" i="7"/>
  <c r="O55" i="7" s="1"/>
  <c r="N56" i="7"/>
  <c r="O56" i="7" s="1"/>
  <c r="N57" i="7"/>
  <c r="O57" i="7" s="1"/>
  <c r="N58" i="7"/>
  <c r="O58" i="7" s="1"/>
  <c r="N59" i="7"/>
  <c r="O59" i="7" s="1"/>
  <c r="N60" i="7"/>
  <c r="O60" i="7" s="1"/>
  <c r="N61" i="7"/>
  <c r="O61" i="7" s="1"/>
  <c r="N62" i="7"/>
  <c r="O62" i="7" s="1"/>
  <c r="N63" i="7"/>
  <c r="O63" i="7" s="1"/>
  <c r="N64" i="7"/>
  <c r="O64" i="7" s="1"/>
  <c r="N26" i="7"/>
  <c r="O26" i="7" s="1"/>
  <c r="N21" i="7" l="1"/>
  <c r="O21" i="7" s="1"/>
  <c r="N22" i="7"/>
  <c r="O22" i="7" s="1"/>
  <c r="N23" i="7"/>
  <c r="O23" i="7" s="1"/>
  <c r="N24" i="7"/>
  <c r="O24" i="7" s="1"/>
  <c r="N25" i="7"/>
  <c r="O25" i="7" s="1"/>
  <c r="N27" i="7"/>
  <c r="O27" i="7" s="1"/>
  <c r="N20" i="7"/>
  <c r="O20" i="7" s="1"/>
  <c r="N19" i="7"/>
  <c r="O19" i="7" s="1"/>
  <c r="N9" i="7"/>
  <c r="O9" i="7" s="1"/>
  <c r="N10" i="7"/>
  <c r="O10" i="7" s="1"/>
  <c r="N11" i="7"/>
  <c r="O11" i="7" s="1"/>
  <c r="N12" i="7"/>
  <c r="O12" i="7" s="1"/>
  <c r="N13" i="7"/>
  <c r="O13" i="7" s="1"/>
  <c r="N14" i="7"/>
  <c r="O14" i="7" s="1"/>
  <c r="N15" i="7"/>
  <c r="O15" i="7" s="1"/>
  <c r="N16" i="7"/>
  <c r="O16" i="7" s="1"/>
  <c r="N17" i="7"/>
  <c r="O17" i="7" s="1"/>
  <c r="N18" i="7"/>
  <c r="O18" i="7" s="1"/>
  <c r="N8" i="7"/>
  <c r="O8" i="7" s="1"/>
  <c r="D81" i="10" l="1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N7" i="7"/>
  <c r="O7" i="7" s="1"/>
  <c r="N4" i="7"/>
  <c r="O4" i="7" s="1"/>
  <c r="N3" i="7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B29" i="23" l="1"/>
  <c r="B25" i="23"/>
  <c r="B28" i="23"/>
  <c r="B24" i="23"/>
  <c r="B27" i="23"/>
  <c r="B23" i="23"/>
  <c r="B26" i="23"/>
  <c r="N6" i="7"/>
  <c r="O6" i="7" s="1"/>
  <c r="N5" i="7"/>
  <c r="O5" i="7" s="1"/>
  <c r="O3" i="7"/>
  <c r="AA14" i="23" l="1"/>
  <c r="AC14" i="23"/>
  <c r="AB14" i="23"/>
  <c r="AD14" i="23"/>
  <c r="Z14" i="23"/>
  <c r="Z15" i="23"/>
  <c r="AB15" i="23"/>
  <c r="AD15" i="23"/>
  <c r="AA15" i="23"/>
  <c r="AC15" i="23"/>
  <c r="AA16" i="23"/>
  <c r="AC16" i="23"/>
  <c r="AD16" i="23"/>
  <c r="Z16" i="23"/>
  <c r="AB16" i="23"/>
  <c r="Z17" i="23"/>
  <c r="AB17" i="23"/>
  <c r="AD17" i="23"/>
  <c r="AC17" i="23"/>
  <c r="AA17" i="23"/>
  <c r="AA18" i="23"/>
  <c r="AC18" i="23"/>
  <c r="AB18" i="23"/>
  <c r="AD18" i="23"/>
  <c r="Z18" i="23"/>
  <c r="Z19" i="23"/>
  <c r="AB19" i="23"/>
  <c r="AD19" i="23"/>
  <c r="AA19" i="23"/>
  <c r="AC19" i="23"/>
  <c r="AA20" i="23"/>
  <c r="AC20" i="23"/>
  <c r="AD20" i="23"/>
  <c r="Z20" i="23"/>
  <c r="AB20" i="23"/>
  <c r="W17" i="23"/>
  <c r="X17" i="23"/>
  <c r="V17" i="23"/>
  <c r="Y17" i="23"/>
  <c r="Y19" i="23"/>
  <c r="V19" i="23"/>
  <c r="X19" i="23"/>
  <c r="W19" i="23"/>
  <c r="X15" i="23"/>
  <c r="Y15" i="23"/>
  <c r="V15" i="23"/>
  <c r="W15" i="23"/>
  <c r="Y14" i="23"/>
  <c r="X14" i="23"/>
  <c r="W14" i="23"/>
  <c r="V14" i="23"/>
  <c r="V16" i="23"/>
  <c r="Y16" i="23"/>
  <c r="W16" i="23"/>
  <c r="X16" i="23"/>
  <c r="X18" i="23"/>
  <c r="Y18" i="23"/>
  <c r="W18" i="23"/>
  <c r="V18" i="23"/>
  <c r="Y20" i="23"/>
  <c r="V20" i="23"/>
  <c r="X20" i="23"/>
  <c r="W20" i="23"/>
  <c r="F15" i="23"/>
  <c r="C15" i="23"/>
  <c r="T15" i="23"/>
  <c r="L15" i="23"/>
  <c r="D15" i="23"/>
  <c r="S15" i="23"/>
  <c r="R15" i="23"/>
  <c r="U15" i="23"/>
  <c r="M15" i="23"/>
  <c r="E15" i="23"/>
  <c r="O15" i="23"/>
  <c r="N15" i="23"/>
  <c r="B15" i="23"/>
  <c r="P15" i="23"/>
  <c r="H15" i="23"/>
  <c r="K15" i="23"/>
  <c r="G15" i="23"/>
  <c r="J15" i="23"/>
  <c r="Q15" i="23"/>
  <c r="I15" i="23"/>
  <c r="R17" i="23"/>
  <c r="Q17" i="23"/>
  <c r="L17" i="23"/>
  <c r="G17" i="23"/>
  <c r="O17" i="23"/>
  <c r="N17" i="23"/>
  <c r="M17" i="23"/>
  <c r="H17" i="23"/>
  <c r="C17" i="23"/>
  <c r="J17" i="23"/>
  <c r="K17" i="23"/>
  <c r="I17" i="23"/>
  <c r="T17" i="23"/>
  <c r="D17" i="23"/>
  <c r="B17" i="23"/>
  <c r="F17" i="23"/>
  <c r="U17" i="23"/>
  <c r="E17" i="23"/>
  <c r="P17" i="23"/>
  <c r="S17" i="23"/>
  <c r="N19" i="23"/>
  <c r="M19" i="23"/>
  <c r="H19" i="23"/>
  <c r="J19" i="23"/>
  <c r="I19" i="23"/>
  <c r="T19" i="23"/>
  <c r="D19" i="23"/>
  <c r="G19" i="23"/>
  <c r="O19" i="23"/>
  <c r="F19" i="23"/>
  <c r="S19" i="23"/>
  <c r="U19" i="23"/>
  <c r="E19" i="23"/>
  <c r="P19" i="23"/>
  <c r="R19" i="23"/>
  <c r="B19" i="23"/>
  <c r="K19" i="23"/>
  <c r="C19" i="23"/>
  <c r="Q19" i="23"/>
  <c r="L19" i="23"/>
  <c r="H14" i="23"/>
  <c r="K14" i="23"/>
  <c r="C14" i="23"/>
  <c r="F14" i="23"/>
  <c r="U14" i="23"/>
  <c r="E14" i="23"/>
  <c r="I14" i="23"/>
  <c r="T14" i="23"/>
  <c r="D14" i="23"/>
  <c r="B14" i="23"/>
  <c r="G14" i="23"/>
  <c r="R14" i="23"/>
  <c r="Q14" i="23"/>
  <c r="M14" i="23"/>
  <c r="P14" i="23"/>
  <c r="S14" i="23"/>
  <c r="N14" i="23"/>
  <c r="L14" i="23"/>
  <c r="O14" i="23"/>
  <c r="J14" i="23"/>
  <c r="T16" i="23"/>
  <c r="D16" i="23"/>
  <c r="S16" i="23"/>
  <c r="N16" i="23"/>
  <c r="C16" i="23"/>
  <c r="P16" i="23"/>
  <c r="O16" i="23"/>
  <c r="J16" i="23"/>
  <c r="M16" i="23"/>
  <c r="I16" i="23"/>
  <c r="E16" i="23"/>
  <c r="U16" i="23"/>
  <c r="L16" i="23"/>
  <c r="B16" i="23"/>
  <c r="K16" i="23"/>
  <c r="F16" i="23"/>
  <c r="H16" i="23"/>
  <c r="Q16" i="23"/>
  <c r="G16" i="23"/>
  <c r="R16" i="23"/>
  <c r="B18" i="23"/>
  <c r="I18" i="23"/>
  <c r="P18" i="23"/>
  <c r="Q18" i="23"/>
  <c r="O18" i="23"/>
  <c r="J18" i="23"/>
  <c r="L18" i="23"/>
  <c r="E18" i="23"/>
  <c r="K18" i="23"/>
  <c r="F18" i="23"/>
  <c r="H18" i="23"/>
  <c r="G18" i="23"/>
  <c r="R18" i="23"/>
  <c r="M18" i="23"/>
  <c r="U18" i="23"/>
  <c r="T18" i="23"/>
  <c r="D18" i="23"/>
  <c r="S18" i="23"/>
  <c r="C18" i="23"/>
  <c r="N18" i="23"/>
  <c r="M20" i="23"/>
  <c r="C20" i="23"/>
  <c r="L20" i="23"/>
  <c r="Q20" i="23"/>
  <c r="K20" i="23"/>
  <c r="F20" i="23"/>
  <c r="E20" i="23"/>
  <c r="H20" i="23"/>
  <c r="I20" i="23"/>
  <c r="G20" i="23"/>
  <c r="R20" i="23"/>
  <c r="T20" i="23"/>
  <c r="D20" i="23"/>
  <c r="B20" i="23"/>
  <c r="S20" i="23"/>
  <c r="N20" i="23"/>
  <c r="U20" i="23"/>
  <c r="P20" i="23"/>
  <c r="O20" i="23"/>
  <c r="J20" i="23"/>
  <c r="B9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ppend1" description="Conexión a la consulta 'Append1' en el libro." type="5" refreshedVersion="6" background="1" saveData="1">
    <dbPr connection="Provider=Microsoft.Mashup.OleDb.1;Data Source=$Workbook$;Location=Append1;Extended Properties=&quot;&quot;" command="SELECT * FROM [Append1]"/>
  </connection>
  <connection id="2" xr16:uid="{00000000-0015-0000-FFFF-FFFF01000000}" keepAlive="1" name="Consulta - bloque1" description="Conexión a la consulta 'bloque1' en el libro." type="5" refreshedVersion="6" background="1" saveData="1">
    <dbPr connection="Provider=Microsoft.Mashup.OleDb.1;Data Source=$Workbook$;Location=bloque1;Extended Properties=&quot;&quot;" command="SELECT * FROM [bloque1]"/>
  </connection>
  <connection id="3" xr16:uid="{00000000-0015-0000-FFFF-FFFF02000000}" keepAlive="1" name="Consulta - bloque1_2" description="Conexión a la consulta 'bloque1_2' en el libro." type="5" refreshedVersion="6" background="1" saveData="1">
    <dbPr connection="Provider=Microsoft.Mashup.OleDb.1;Data Source=$Workbook$;Location=bloque1_2;Extended Properties=&quot;&quot;" command="SELECT * FROM [bloque1_2]"/>
  </connection>
  <connection id="4" xr16:uid="{00000000-0015-0000-FFFF-FFFF03000000}" keepAlive="1" name="Consulta - bloque2" description="Conexión a la consulta 'bloque2' en el libro." type="5" refreshedVersion="6" background="1" saveData="1">
    <dbPr connection="Provider=Microsoft.Mashup.OleDb.1;Data Source=$Workbook$;Location=bloque2;Extended Properties=&quot;&quot;" command="SELECT * FROM [bloque2]"/>
  </connection>
  <connection id="5" xr16:uid="{00000000-0015-0000-FFFF-FFFF04000000}" keepAlive="1" name="Consulta - bloque2_2" description="Conexión a la consulta 'bloque2_2' en el libro." type="5" refreshedVersion="6" background="1" saveData="1">
    <dbPr connection="Provider=Microsoft.Mashup.OleDb.1;Data Source=$Workbook$;Location=bloque2_2;Extended Properties=&quot;&quot;" command="SELECT * FROM [bloque2_2]"/>
  </connection>
  <connection id="6" xr16:uid="{00000000-0015-0000-FFFF-FFFF05000000}" keepAlive="1" name="Consulta - bloque3" description="Conexión a la consulta 'bloque3' en el libro." type="5" refreshedVersion="6" background="1" saveData="1">
    <dbPr connection="Provider=Microsoft.Mashup.OleDb.1;Data Source=$Workbook$;Location=bloque3;Extended Properties=&quot;&quot;" command="SELECT * FROM [bloque3]"/>
  </connection>
  <connection id="7" xr16:uid="{00000000-0015-0000-FFFF-FFFF06000000}" keepAlive="1" name="Consulta - bloque3_2" description="Conexión a la consulta 'bloque3_2' en el libro." type="5" refreshedVersion="6" background="1" saveData="1">
    <dbPr connection="Provider=Microsoft.Mashup.OleDb.1;Data Source=$Workbook$;Location=bloque3_2;Extended Properties=&quot;&quot;" command="SELECT * FROM [bloque3_2]"/>
  </connection>
  <connection id="8" xr16:uid="{00000000-0015-0000-FFFF-FFFF07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FCF20450-09FC-4377-80DA-4F08DDB2A7FF}" name="WorksheetConnection_resultados pilotaje imagenes.xlsx!Bloque" type="102" refreshedVersion="6" minRefreshableVersion="5">
    <extLst>
      <ext xmlns:x15="http://schemas.microsoft.com/office/spreadsheetml/2010/11/main" uri="{DE250136-89BD-433C-8126-D09CA5730AF9}">
        <x15:connection id="Bloque">
          <x15:rangePr sourceName="_xlcn.WorksheetConnection_resultadospilotajeimagenes.xlsxBloque1"/>
        </x15:connection>
      </ext>
    </extLst>
  </connection>
  <connection id="10" xr16:uid="{00000000-0015-0000-FFFF-FFFF08000000}" name="WorksheetConnection_resultados pilotaje imagenes.xlsx!bloques1a3" type="102" refreshedVersion="6" minRefreshableVersion="5">
    <extLst>
      <ext xmlns:x15="http://schemas.microsoft.com/office/spreadsheetml/2010/11/main" uri="{DE250136-89BD-433C-8126-D09CA5730AF9}">
        <x15:connection id="bloques1a3" autoDelete="1">
          <x15:rangePr sourceName="_xlcn.WorksheetConnection_resultadospilotajeimagenes.xlsxbloques1a31"/>
        </x15:connection>
      </ext>
    </extLst>
  </connection>
  <connection id="11" xr16:uid="{1546C3C0-1BF9-4989-B245-C21722BF40C1}" name="WorksheetConnection_resultados pilotaje imagenes.xlsx!Edad" type="102" refreshedVersion="6" minRefreshableVersion="5">
    <extLst>
      <ext xmlns:x15="http://schemas.microsoft.com/office/spreadsheetml/2010/11/main" uri="{DE250136-89BD-433C-8126-D09CA5730AF9}">
        <x15:connection id="Edad">
          <x15:rangePr sourceName="_xlcn.WorksheetConnection_resultadospilotajeimagenes.xlsxEdad1"/>
        </x15:connection>
      </ext>
    </extLst>
  </connection>
</connections>
</file>

<file path=xl/sharedStrings.xml><?xml version="1.0" encoding="utf-8"?>
<sst xmlns="http://schemas.openxmlformats.org/spreadsheetml/2006/main" count="98853" uniqueCount="630">
  <si>
    <t>asco</t>
  </si>
  <si>
    <t>alegria</t>
  </si>
  <si>
    <t>neutra</t>
  </si>
  <si>
    <t>enojo</t>
  </si>
  <si>
    <t>miedo</t>
  </si>
  <si>
    <t>sorpresa</t>
  </si>
  <si>
    <t>tristeza</t>
  </si>
  <si>
    <t>edad</t>
  </si>
  <si>
    <t xml:space="preserve">sesgo, qué emoción seleccionaron en vez de la correcta. </t>
  </si>
  <si>
    <t>niño</t>
  </si>
  <si>
    <t>respuesta</t>
  </si>
  <si>
    <t>Etiquetas de fila</t>
  </si>
  <si>
    <t>Total general</t>
  </si>
  <si>
    <t>Cuenta de niño</t>
  </si>
  <si>
    <t>correcta</t>
  </si>
  <si>
    <t>emoción</t>
  </si>
  <si>
    <t>Nombre</t>
  </si>
  <si>
    <t>grado escolar</t>
  </si>
  <si>
    <t>escuela</t>
  </si>
  <si>
    <t>bloque</t>
  </si>
  <si>
    <t>sexo</t>
  </si>
  <si>
    <t>fecha nacimiento</t>
  </si>
  <si>
    <t>fecha evaluación</t>
  </si>
  <si>
    <t>años</t>
  </si>
  <si>
    <t>edad 2</t>
  </si>
  <si>
    <t>meses</t>
  </si>
  <si>
    <t>Apellido paterno</t>
  </si>
  <si>
    <t>apellido materno</t>
  </si>
  <si>
    <t>M</t>
  </si>
  <si>
    <t>F</t>
  </si>
  <si>
    <t>Código</t>
  </si>
  <si>
    <t>imagen</t>
  </si>
  <si>
    <t>Iker Santiago</t>
  </si>
  <si>
    <t>Escoto</t>
  </si>
  <si>
    <t>Muñoz</t>
  </si>
  <si>
    <t>Urbana 53</t>
  </si>
  <si>
    <t>IEM5M</t>
  </si>
  <si>
    <t>Santiago Mateo</t>
  </si>
  <si>
    <t>Alejo</t>
  </si>
  <si>
    <t>López</t>
  </si>
  <si>
    <t>SAL7M</t>
  </si>
  <si>
    <t>Covarrubias</t>
  </si>
  <si>
    <t>Rojas</t>
  </si>
  <si>
    <t>Ana Paula Alejandra</t>
  </si>
  <si>
    <t>ACR7F</t>
  </si>
  <si>
    <t>Kenia Margarita</t>
  </si>
  <si>
    <t xml:space="preserve">Canales </t>
  </si>
  <si>
    <t>Elizondo</t>
  </si>
  <si>
    <t>KCE7F</t>
  </si>
  <si>
    <t>Natalia Aranzazu</t>
  </si>
  <si>
    <t>Cárdenas</t>
  </si>
  <si>
    <t>Murillo</t>
  </si>
  <si>
    <t>NCM7F</t>
  </si>
  <si>
    <t>Isabella Michelle</t>
  </si>
  <si>
    <t>Barba</t>
  </si>
  <si>
    <t>Casillas</t>
  </si>
  <si>
    <t>IBC8F</t>
  </si>
  <si>
    <t>Garay Topete</t>
  </si>
  <si>
    <t>Cristopher</t>
  </si>
  <si>
    <t>Jehudiel</t>
  </si>
  <si>
    <t>GCJ10M</t>
  </si>
  <si>
    <t>Danya Ximena</t>
  </si>
  <si>
    <t>Córdova</t>
  </si>
  <si>
    <t>Ruíz</t>
  </si>
  <si>
    <t>DCR9F</t>
  </si>
  <si>
    <t>Quetzal Tonatiuh</t>
  </si>
  <si>
    <t xml:space="preserve">Garcia </t>
  </si>
  <si>
    <t>Esparza</t>
  </si>
  <si>
    <t>QGE10M</t>
  </si>
  <si>
    <t>Galván</t>
  </si>
  <si>
    <t>Navarro</t>
  </si>
  <si>
    <t>Samantha Angélica</t>
  </si>
  <si>
    <t>SGN9F</t>
  </si>
  <si>
    <t xml:space="preserve">Maria Isabel </t>
  </si>
  <si>
    <t xml:space="preserve">Alejo </t>
  </si>
  <si>
    <t>MAL10F</t>
  </si>
  <si>
    <t>Rodrigo</t>
  </si>
  <si>
    <t>Gonzalez</t>
  </si>
  <si>
    <t>RGG6M</t>
  </si>
  <si>
    <t>Yaretzy Adalí</t>
  </si>
  <si>
    <t xml:space="preserve">Avila </t>
  </si>
  <si>
    <t>Cosio</t>
  </si>
  <si>
    <t>YAC6F</t>
  </si>
  <si>
    <t>Alan Neymar</t>
  </si>
  <si>
    <t>Ramirez</t>
  </si>
  <si>
    <t>GRA6M</t>
  </si>
  <si>
    <t>Jimena Isabel</t>
  </si>
  <si>
    <t>Serratos</t>
  </si>
  <si>
    <t>Escobedo</t>
  </si>
  <si>
    <t>JSE10F</t>
  </si>
  <si>
    <t>Ana Camila</t>
  </si>
  <si>
    <t>Vazquez</t>
  </si>
  <si>
    <t>Chocoteco</t>
  </si>
  <si>
    <t>AVC10F</t>
  </si>
  <si>
    <t>Heidy Carolina</t>
  </si>
  <si>
    <t xml:space="preserve">Rojas </t>
  </si>
  <si>
    <t>Rivera</t>
  </si>
  <si>
    <t>HRR10F</t>
  </si>
  <si>
    <t>Johana Jazmin</t>
  </si>
  <si>
    <t>Rodríguez</t>
  </si>
  <si>
    <t>Lupercio</t>
  </si>
  <si>
    <t>JRL10F</t>
  </si>
  <si>
    <t>Dafne Yareli</t>
  </si>
  <si>
    <t>Martinez</t>
  </si>
  <si>
    <t>Uribe</t>
  </si>
  <si>
    <t>DMU10F</t>
  </si>
  <si>
    <t>Karla Valeria</t>
  </si>
  <si>
    <t>Arreola</t>
  </si>
  <si>
    <t>KRA10F</t>
  </si>
  <si>
    <t>Camila Elizabeth</t>
  </si>
  <si>
    <t xml:space="preserve">Ibarra </t>
  </si>
  <si>
    <t>García</t>
  </si>
  <si>
    <t>CIG9F</t>
  </si>
  <si>
    <t>Angel Yael</t>
  </si>
  <si>
    <t>Arreguín</t>
  </si>
  <si>
    <t>Rodriguez</t>
  </si>
  <si>
    <t>ARA9F</t>
  </si>
  <si>
    <t>Diego Noel</t>
  </si>
  <si>
    <t>Jimenez</t>
  </si>
  <si>
    <t>Diaz</t>
  </si>
  <si>
    <t>DJD10M</t>
  </si>
  <si>
    <t>Axel Yahir</t>
  </si>
  <si>
    <t>Calzada</t>
  </si>
  <si>
    <t>AMC8M</t>
  </si>
  <si>
    <t>Santiago Roberto</t>
  </si>
  <si>
    <t xml:space="preserve">ramirez </t>
  </si>
  <si>
    <t>Garcia</t>
  </si>
  <si>
    <t>SRG6M</t>
  </si>
  <si>
    <t>Alexa Sofía</t>
  </si>
  <si>
    <t xml:space="preserve">Díaz </t>
  </si>
  <si>
    <t>Contrera</t>
  </si>
  <si>
    <t>ADC6F</t>
  </si>
  <si>
    <t>Erick</t>
  </si>
  <si>
    <t xml:space="preserve">Gracían </t>
  </si>
  <si>
    <t>Ort</t>
  </si>
  <si>
    <t>EGO6M</t>
  </si>
  <si>
    <t>Raúl Alejandro</t>
  </si>
  <si>
    <t>Sánchez</t>
  </si>
  <si>
    <t>Delagado</t>
  </si>
  <si>
    <t>RSD8M</t>
  </si>
  <si>
    <t>Fernanda Lizeth</t>
  </si>
  <si>
    <t>FSE7F</t>
  </si>
  <si>
    <t>Diego Ivan</t>
  </si>
  <si>
    <t xml:space="preserve">Terrones </t>
  </si>
  <si>
    <t>de la Rosa</t>
  </si>
  <si>
    <t>DTD8M</t>
  </si>
  <si>
    <t>Abdiel Emiliano</t>
  </si>
  <si>
    <t>AMC8M2</t>
  </si>
  <si>
    <t>Fernanda</t>
  </si>
  <si>
    <t>Sandoval</t>
  </si>
  <si>
    <t>FRS6F</t>
  </si>
  <si>
    <t>Alejandro David</t>
  </si>
  <si>
    <t>Reyes</t>
  </si>
  <si>
    <t>ARG7M</t>
  </si>
  <si>
    <t>Isaac</t>
  </si>
  <si>
    <t>Medrano</t>
  </si>
  <si>
    <t>Ruiz</t>
  </si>
  <si>
    <t>IMR7M</t>
  </si>
  <si>
    <t>Valdivia</t>
  </si>
  <si>
    <t>de la Sotata</t>
  </si>
  <si>
    <t>Luis</t>
  </si>
  <si>
    <t>Romero</t>
  </si>
  <si>
    <t>Toro</t>
  </si>
  <si>
    <t xml:space="preserve">Josue Emmanuel </t>
  </si>
  <si>
    <t>JDV6M</t>
  </si>
  <si>
    <t>LRT5M</t>
  </si>
  <si>
    <t>Evelyn Noemi</t>
  </si>
  <si>
    <t>Hernandez</t>
  </si>
  <si>
    <t>EHR7F</t>
  </si>
  <si>
    <t>Hanna Paola</t>
  </si>
  <si>
    <t>Torres</t>
  </si>
  <si>
    <t>Rivas</t>
  </si>
  <si>
    <t>HTR8F</t>
  </si>
  <si>
    <t>Azul Mirel</t>
  </si>
  <si>
    <t xml:space="preserve">Silva </t>
  </si>
  <si>
    <t>Pelayo</t>
  </si>
  <si>
    <t>ASP5F</t>
  </si>
  <si>
    <t>Maria Fernanda</t>
  </si>
  <si>
    <t xml:space="preserve">Lara </t>
  </si>
  <si>
    <t>Avila</t>
  </si>
  <si>
    <t>MLA8F</t>
  </si>
  <si>
    <t>David</t>
  </si>
  <si>
    <t>Venegas</t>
  </si>
  <si>
    <t>ASIS</t>
  </si>
  <si>
    <t>DMV7M</t>
  </si>
  <si>
    <t xml:space="preserve">Maldonado </t>
  </si>
  <si>
    <t>Barajas</t>
  </si>
  <si>
    <t>VMB8F</t>
  </si>
  <si>
    <t>Veronica Montserrat</t>
  </si>
  <si>
    <t>Christian</t>
  </si>
  <si>
    <t>Conchola</t>
  </si>
  <si>
    <t>Vargas</t>
  </si>
  <si>
    <t>CCV7M</t>
  </si>
  <si>
    <t>Ricardo José</t>
  </si>
  <si>
    <t>Medina</t>
  </si>
  <si>
    <t>RSM10M</t>
  </si>
  <si>
    <t xml:space="preserve">Erick Josue </t>
  </si>
  <si>
    <t xml:space="preserve">Ornelas </t>
  </si>
  <si>
    <t>Leon</t>
  </si>
  <si>
    <t>EOL9M</t>
  </si>
  <si>
    <t>Alexa Jimena</t>
  </si>
  <si>
    <t>de la Torre</t>
  </si>
  <si>
    <t>Ibarra</t>
  </si>
  <si>
    <t>ADI9F</t>
  </si>
  <si>
    <t>María José</t>
  </si>
  <si>
    <t>O</t>
  </si>
  <si>
    <t>MHO10F</t>
  </si>
  <si>
    <t>Victor Alfredo</t>
  </si>
  <si>
    <t>Lugo</t>
  </si>
  <si>
    <t>Lozano</t>
  </si>
  <si>
    <t>VLL7M</t>
  </si>
  <si>
    <t>Ximena Lizette</t>
  </si>
  <si>
    <t>Mejía</t>
  </si>
  <si>
    <t>Quiroz</t>
  </si>
  <si>
    <t>XMQ10F</t>
  </si>
  <si>
    <t>Andrea</t>
  </si>
  <si>
    <t>Cabrera</t>
  </si>
  <si>
    <t>AHC10F</t>
  </si>
  <si>
    <t>Leslie Berenice</t>
  </si>
  <si>
    <t xml:space="preserve">Mejía </t>
  </si>
  <si>
    <t>LMQ10F</t>
  </si>
  <si>
    <t>Katherine</t>
  </si>
  <si>
    <t>Rincón</t>
  </si>
  <si>
    <t>KSR8F</t>
  </si>
  <si>
    <t>Osmar</t>
  </si>
  <si>
    <t>Astorga</t>
  </si>
  <si>
    <t>OAG10M</t>
  </si>
  <si>
    <t>José Emiliano</t>
  </si>
  <si>
    <t>Reynoso</t>
  </si>
  <si>
    <t>JNR7M</t>
  </si>
  <si>
    <t>Karina Lizeth</t>
  </si>
  <si>
    <t>KOL6F</t>
  </si>
  <si>
    <t>Andrés</t>
  </si>
  <si>
    <t>Tapia</t>
  </si>
  <si>
    <t>ATG10M</t>
  </si>
  <si>
    <t>Diego Emilio</t>
  </si>
  <si>
    <t>Miranda</t>
  </si>
  <si>
    <t>Márquez</t>
  </si>
  <si>
    <t>DMM10M</t>
  </si>
  <si>
    <t>Michelle Guadalupe</t>
  </si>
  <si>
    <t>Aceves</t>
  </si>
  <si>
    <t>MAD10F</t>
  </si>
  <si>
    <t>Francisco Rostov</t>
  </si>
  <si>
    <t>Nuñez</t>
  </si>
  <si>
    <t>Valverde</t>
  </si>
  <si>
    <t>FNV8M</t>
  </si>
  <si>
    <t>Cuellar</t>
  </si>
  <si>
    <t>Mateo Nicolas</t>
  </si>
  <si>
    <t>Abreu</t>
  </si>
  <si>
    <t>MCA6M</t>
  </si>
  <si>
    <t>Ana Sofía</t>
  </si>
  <si>
    <t>Mondragón</t>
  </si>
  <si>
    <t>Chávez</t>
  </si>
  <si>
    <t>AMC7M</t>
  </si>
  <si>
    <t xml:space="preserve">Andrés Natanael </t>
  </si>
  <si>
    <t>Becerra</t>
  </si>
  <si>
    <t>Jiménez</t>
  </si>
  <si>
    <t>ABJ8M</t>
  </si>
  <si>
    <t>Alegría</t>
  </si>
  <si>
    <t>Tristeza</t>
  </si>
  <si>
    <t>Enojo</t>
  </si>
  <si>
    <t>Miedo</t>
  </si>
  <si>
    <t>Sorpresa</t>
  </si>
  <si>
    <t>Asco</t>
  </si>
  <si>
    <t>Emoción</t>
  </si>
  <si>
    <t>Neutra</t>
  </si>
  <si>
    <t>Total</t>
  </si>
  <si>
    <t>Cuenta B2</t>
  </si>
  <si>
    <t>%</t>
  </si>
  <si>
    <t>Valor</t>
  </si>
  <si>
    <t>Israel Omar</t>
  </si>
  <si>
    <t>Salcido</t>
  </si>
  <si>
    <t>Palacios</t>
  </si>
  <si>
    <t>Lopez Mateos</t>
  </si>
  <si>
    <t>ISP6M</t>
  </si>
  <si>
    <t>Matias Alejandro</t>
  </si>
  <si>
    <t>MBG6M</t>
  </si>
  <si>
    <t>Victoria Isabel</t>
  </si>
  <si>
    <t>Beas</t>
  </si>
  <si>
    <t>VNB7F</t>
  </si>
  <si>
    <t>Estrada</t>
  </si>
  <si>
    <t>Flores</t>
  </si>
  <si>
    <t>KEF5F</t>
  </si>
  <si>
    <t>Giancarlo</t>
  </si>
  <si>
    <t>Inserreto</t>
  </si>
  <si>
    <t>Cruz</t>
  </si>
  <si>
    <t>GIC5M</t>
  </si>
  <si>
    <t>Diego</t>
  </si>
  <si>
    <t>Rubio</t>
  </si>
  <si>
    <t>Padilla</t>
  </si>
  <si>
    <t>DRP6M</t>
  </si>
  <si>
    <t>Cesar Josue</t>
  </si>
  <si>
    <t>Preciado</t>
  </si>
  <si>
    <t>Granados</t>
  </si>
  <si>
    <t>CPG7M</t>
  </si>
  <si>
    <t>CLB8M</t>
  </si>
  <si>
    <t>Alejandro Said</t>
  </si>
  <si>
    <t>Abud</t>
  </si>
  <si>
    <t>Morfín</t>
  </si>
  <si>
    <t>AAM8M</t>
  </si>
  <si>
    <t>Leonardo</t>
  </si>
  <si>
    <t>DLM5M</t>
  </si>
  <si>
    <t>Owen Santiago</t>
  </si>
  <si>
    <t>Miramontes</t>
  </si>
  <si>
    <t>Allmarás</t>
  </si>
  <si>
    <t>OMA8M</t>
  </si>
  <si>
    <t xml:space="preserve">Manuel </t>
  </si>
  <si>
    <t>Osorno</t>
  </si>
  <si>
    <t>MBO9M</t>
  </si>
  <si>
    <t>Luis Angel</t>
  </si>
  <si>
    <t>Melendez</t>
  </si>
  <si>
    <t>LMR10M</t>
  </si>
  <si>
    <t>Santiago</t>
  </si>
  <si>
    <t>Eguiarte</t>
  </si>
  <si>
    <t>SRE10M</t>
  </si>
  <si>
    <t>Vanessa Jaqueline</t>
  </si>
  <si>
    <t>Nungaray</t>
  </si>
  <si>
    <t>VNH10F</t>
  </si>
  <si>
    <t>Uriel</t>
  </si>
  <si>
    <t>Amezcue</t>
  </si>
  <si>
    <t>SUA10M</t>
  </si>
  <si>
    <t>Peña</t>
  </si>
  <si>
    <t>Robledo</t>
  </si>
  <si>
    <t>MPR8F</t>
  </si>
  <si>
    <t>Celeste</t>
  </si>
  <si>
    <t>Cozalez</t>
  </si>
  <si>
    <t>Mendez</t>
  </si>
  <si>
    <t>CCM7F</t>
  </si>
  <si>
    <t>Zyanya</t>
  </si>
  <si>
    <t>Ledezma</t>
  </si>
  <si>
    <t>Ortega</t>
  </si>
  <si>
    <t>ZLO8F</t>
  </si>
  <si>
    <t>Iván</t>
  </si>
  <si>
    <t>Castillo</t>
  </si>
  <si>
    <t>Elliot</t>
  </si>
  <si>
    <t>IEC3M</t>
  </si>
  <si>
    <t>Arias</t>
  </si>
  <si>
    <t>SDA8M</t>
  </si>
  <si>
    <t>Melanye Julieta</t>
  </si>
  <si>
    <t xml:space="preserve">Castro </t>
  </si>
  <si>
    <t>Galindo</t>
  </si>
  <si>
    <t>MCG8F</t>
  </si>
  <si>
    <t>Ana celia</t>
  </si>
  <si>
    <t xml:space="preserve">Serrano </t>
  </si>
  <si>
    <t>ASR6F</t>
  </si>
  <si>
    <t>Carlos</t>
  </si>
  <si>
    <t>Javier</t>
  </si>
  <si>
    <t>Lopez</t>
  </si>
  <si>
    <t>CJL6M</t>
  </si>
  <si>
    <t>Valeria Estefania</t>
  </si>
  <si>
    <t xml:space="preserve">Vargas </t>
  </si>
  <si>
    <t>Gabea</t>
  </si>
  <si>
    <t>VVG8F</t>
  </si>
  <si>
    <t xml:space="preserve">Gael </t>
  </si>
  <si>
    <t xml:space="preserve">López </t>
  </si>
  <si>
    <t>Bernal</t>
  </si>
  <si>
    <t xml:space="preserve">2 de diciembre </t>
  </si>
  <si>
    <t>GLB7M</t>
  </si>
  <si>
    <t>Oliver Yahel</t>
  </si>
  <si>
    <t>Gómez</t>
  </si>
  <si>
    <t>OCG9M</t>
  </si>
  <si>
    <t>Julian Humberto</t>
  </si>
  <si>
    <t>Delgado</t>
  </si>
  <si>
    <t>Cervantes</t>
  </si>
  <si>
    <t>JDC10M</t>
  </si>
  <si>
    <t>Sebastian</t>
  </si>
  <si>
    <t>Carrion</t>
  </si>
  <si>
    <t>Alvarez</t>
  </si>
  <si>
    <t>SCA11M</t>
  </si>
  <si>
    <t>Rios</t>
  </si>
  <si>
    <t>Santillan</t>
  </si>
  <si>
    <t>ARS9F</t>
  </si>
  <si>
    <t>IEC9M</t>
  </si>
  <si>
    <t>Edad</t>
  </si>
  <si>
    <t>grupo</t>
  </si>
  <si>
    <t>5 y 6</t>
  </si>
  <si>
    <t>7 y 8</t>
  </si>
  <si>
    <t>9 y 10</t>
  </si>
  <si>
    <t>Grupo edad</t>
  </si>
  <si>
    <t>Sexo</t>
  </si>
  <si>
    <t>nombre imagen</t>
  </si>
  <si>
    <t>24M_DI_C.BMP</t>
  </si>
  <si>
    <t>23M_DI_C.BMP</t>
  </si>
  <si>
    <t>01F_HA_C.BMP</t>
  </si>
  <si>
    <t>24M_NE_O.BMP</t>
  </si>
  <si>
    <t>03F_AN_O.BMP</t>
  </si>
  <si>
    <t>02F_NE_C.BMP</t>
  </si>
  <si>
    <t>21M_NE_O.BMP</t>
  </si>
  <si>
    <t>03F_AN_C.BMP</t>
  </si>
  <si>
    <t>20M_AN_O.BMP</t>
  </si>
  <si>
    <t>21M_DI_O.BMP</t>
  </si>
  <si>
    <t>20M_FE_C.BMP</t>
  </si>
  <si>
    <t>24M_AN_C.BMP</t>
  </si>
  <si>
    <t>02f_di_c.BMP</t>
  </si>
  <si>
    <t>22M_FE_O.BMP</t>
  </si>
  <si>
    <t>03F_NE_C.BMP</t>
  </si>
  <si>
    <t>25M_NE_C.BMP</t>
  </si>
  <si>
    <t>24M_HA_C.BMP</t>
  </si>
  <si>
    <t>20M_NE_C.BMP</t>
  </si>
  <si>
    <t>24M_AN_O.BMP</t>
  </si>
  <si>
    <t>23M_NE_C.BMP</t>
  </si>
  <si>
    <t>25M_DI_O.BMP</t>
  </si>
  <si>
    <t>24M_SP_O.BMP</t>
  </si>
  <si>
    <t>22M_AN_C.BMP</t>
  </si>
  <si>
    <t>25M_AN_O.BMP</t>
  </si>
  <si>
    <t>01F_DI_O.BMP</t>
  </si>
  <si>
    <t>25M_SA_C.BMP</t>
  </si>
  <si>
    <t>03F_SP_O.BMP</t>
  </si>
  <si>
    <t>23M_HA_C.BMP</t>
  </si>
  <si>
    <t>03F_DI_C.BMP</t>
  </si>
  <si>
    <t>25M_AN_C.BMP</t>
  </si>
  <si>
    <t>23M_NE_O.BMP</t>
  </si>
  <si>
    <t>25M_HA_C.BMP</t>
  </si>
  <si>
    <t>21M_HA_C.BMP</t>
  </si>
  <si>
    <t>02F_SA_C.BMP</t>
  </si>
  <si>
    <t>22M_HA_C.BMP</t>
  </si>
  <si>
    <t>21M_SP_O.BMP</t>
  </si>
  <si>
    <t>22M_AN_O.BMP</t>
  </si>
  <si>
    <t>20M_HA_C.BMP</t>
  </si>
  <si>
    <t>02F_HA_C.BMP</t>
  </si>
  <si>
    <t>22M_NE_C.BMP</t>
  </si>
  <si>
    <t>20M_DI_O.BMP</t>
  </si>
  <si>
    <t>01F_FE_O.BMP</t>
  </si>
  <si>
    <t>02F_NE_O.BMP</t>
  </si>
  <si>
    <t>21M_AN_O.BMP</t>
  </si>
  <si>
    <t>01F_NE_C.BMP</t>
  </si>
  <si>
    <t>02f_an_c.BMP</t>
  </si>
  <si>
    <t>03F_NE_O.BMP</t>
  </si>
  <si>
    <t>22M_NE_O.BMP</t>
  </si>
  <si>
    <t>24M_FE_O.BMP</t>
  </si>
  <si>
    <t>21M_AN_C.BMP</t>
  </si>
  <si>
    <t>01F_SA_C.BMP</t>
  </si>
  <si>
    <t>23M_FE_C.BMP</t>
  </si>
  <si>
    <t>20M_AN_C.BMP</t>
  </si>
  <si>
    <t>21M_SA_C.BMP</t>
  </si>
  <si>
    <t>03F_HA_C.BMP</t>
  </si>
  <si>
    <t>24M_NE_C.BMP</t>
  </si>
  <si>
    <t>23M_SP_O.BMP</t>
  </si>
  <si>
    <t>03F_FE_O.BMP</t>
  </si>
  <si>
    <t>20M_SA_C.BMP</t>
  </si>
  <si>
    <t>22M_SP_O.BMP</t>
  </si>
  <si>
    <t>20M_NE_O.BMP</t>
  </si>
  <si>
    <t>22M_DI_C.BMP</t>
  </si>
  <si>
    <t>20M_SP_O.BMP</t>
  </si>
  <si>
    <t>01F_NE_O.tiff</t>
  </si>
  <si>
    <t>02F_SP_O.BMP</t>
  </si>
  <si>
    <t>01F_AN_O.BMP</t>
  </si>
  <si>
    <t>25M_FE_O.BMP</t>
  </si>
  <si>
    <t>03F_SA_C.BMP</t>
  </si>
  <si>
    <t>23M_AN_C.BMP</t>
  </si>
  <si>
    <t>24M_SA_C.BMP</t>
  </si>
  <si>
    <t>01F_SP_O.BMP</t>
  </si>
  <si>
    <t>25M_SP_O.BMP</t>
  </si>
  <si>
    <t>21M_FE_O.BMP</t>
  </si>
  <si>
    <t>01f_an_c.BMP</t>
  </si>
  <si>
    <t>23M_SA_C.BMP</t>
  </si>
  <si>
    <t>22M_SA_C.BMP</t>
  </si>
  <si>
    <t>02f_an_o.BMP</t>
  </si>
  <si>
    <t>21M_NE_C.BMP</t>
  </si>
  <si>
    <t>23M_AN_O.BMP</t>
  </si>
  <si>
    <t>27M_NE_O.BMP</t>
  </si>
  <si>
    <t>29M_SA_C.BMP</t>
  </si>
  <si>
    <t>05F_FE_O.BMP</t>
  </si>
  <si>
    <t>28M_HA_C.BMP</t>
  </si>
  <si>
    <t>05F_SA_C.BMP</t>
  </si>
  <si>
    <t>05F_AN_O.BMP</t>
  </si>
  <si>
    <t>26M_AN_O.BMP</t>
  </si>
  <si>
    <t>28M_AN_C.BMP</t>
  </si>
  <si>
    <t>29M_FE_O.BMP</t>
  </si>
  <si>
    <t>30M_NE_O.BMP</t>
  </si>
  <si>
    <t>28M_NE_C.BMP</t>
  </si>
  <si>
    <t>05F_AN_C.BMP</t>
  </si>
  <si>
    <t>06F_NE_C.BMP</t>
  </si>
  <si>
    <t>37M_HA_C.BMP</t>
  </si>
  <si>
    <t>06F_SA_C.BMP</t>
  </si>
  <si>
    <t>30M_DI_O.BMP</t>
  </si>
  <si>
    <t>05F_SP_O.BMP</t>
  </si>
  <si>
    <t>28M_DI_O.BMP</t>
  </si>
  <si>
    <t>07F_SP_O.BMP</t>
  </si>
  <si>
    <t>29M_NE_O.BMP</t>
  </si>
  <si>
    <t>26M_NE_C.BMP</t>
  </si>
  <si>
    <t>06F_HA_C.BMP</t>
  </si>
  <si>
    <t>05F_NE_C.BMP</t>
  </si>
  <si>
    <t>37M_AN_C.BMP</t>
  </si>
  <si>
    <t>07F_AN_C.BMP</t>
  </si>
  <si>
    <t>30M_AN_O.BMP</t>
  </si>
  <si>
    <t>26M_SA_C.BMP</t>
  </si>
  <si>
    <t>28M_SP_O.BMP</t>
  </si>
  <si>
    <t>27M_AN_C.BMP</t>
  </si>
  <si>
    <t>37M_NE_C.BMP</t>
  </si>
  <si>
    <t>29M_NE_C.BMP</t>
  </si>
  <si>
    <t>06F_FE_O.BMP</t>
  </si>
  <si>
    <t>30M_NE_C.BMP</t>
  </si>
  <si>
    <t>05F_NE_O.BMP</t>
  </si>
  <si>
    <t>30M_SP_O.BMP</t>
  </si>
  <si>
    <t>06F_SP_O.BMP</t>
  </si>
  <si>
    <t>28M_FE_O.BMP</t>
  </si>
  <si>
    <t>06F_DI_C.BMP</t>
  </si>
  <si>
    <t>05F_DI_O.BMP</t>
  </si>
  <si>
    <t>28M_AN_O.BMP</t>
  </si>
  <si>
    <t>29M_SP_O.BMP</t>
  </si>
  <si>
    <t>07F_NE_O.BMP</t>
  </si>
  <si>
    <t>30M_SA_C.BMP</t>
  </si>
  <si>
    <t>26M_AN_C.BMP</t>
  </si>
  <si>
    <t>29M_DI_C.BMP</t>
  </si>
  <si>
    <t>26M_SP_O.BMP</t>
  </si>
  <si>
    <t>37M_SA_C.BMP</t>
  </si>
  <si>
    <t>07F_AN_O.BMP</t>
  </si>
  <si>
    <t>27M_DI_O.BMP</t>
  </si>
  <si>
    <t>26M_DI_O.BMP</t>
  </si>
  <si>
    <t>30M_FE_O.BMP</t>
  </si>
  <si>
    <t>26M_NE_O.BMP</t>
  </si>
  <si>
    <t>27M_SP_O.BMP</t>
  </si>
  <si>
    <t>06F_AN_O.BMP</t>
  </si>
  <si>
    <t>29M_HA_C.BMP</t>
  </si>
  <si>
    <t>30M_AN_C.BMP</t>
  </si>
  <si>
    <t>07F_DI_O.BMP</t>
  </si>
  <si>
    <t>37M_NE_O.BMP</t>
  </si>
  <si>
    <t>07F_NE_C.BMP</t>
  </si>
  <si>
    <t>06F_NE_O.BMP</t>
  </si>
  <si>
    <t>07F_SA_C.BMP</t>
  </si>
  <si>
    <t>37M_SP_O.BMP</t>
  </si>
  <si>
    <t>27M_FE_O.BMP</t>
  </si>
  <si>
    <t>30M_HA_C.BMP</t>
  </si>
  <si>
    <t>26M_HA_C.BMP</t>
  </si>
  <si>
    <t>37M_AN_O.BMP</t>
  </si>
  <si>
    <t>26M_FE_O.BMP</t>
  </si>
  <si>
    <t>27M_NE_C.BMP</t>
  </si>
  <si>
    <t>37M_FE_O.BMP</t>
  </si>
  <si>
    <t>28M_NE_O.BMP</t>
  </si>
  <si>
    <t>29M_AN_O.BMP</t>
  </si>
  <si>
    <t>07F_FE_C.BMP</t>
  </si>
  <si>
    <t>27M_SA_C.BMP</t>
  </si>
  <si>
    <t>29M_AN_C.BMP</t>
  </si>
  <si>
    <t>27M_AN_O.BMP</t>
  </si>
  <si>
    <t>05F_HA_C.BMP</t>
  </si>
  <si>
    <t>37M_DI_C.BMP</t>
  </si>
  <si>
    <t>07F_HA_C.BMP</t>
  </si>
  <si>
    <t>06F_AN_C.BMP</t>
  </si>
  <si>
    <t>09F_NE_O.BMP</t>
  </si>
  <si>
    <t>31M_DI_C.BMP</t>
  </si>
  <si>
    <t>34M_AN_C.BMP</t>
  </si>
  <si>
    <t>09F_FE_O.BMP</t>
  </si>
  <si>
    <t>35M_DI_O.BMP</t>
  </si>
  <si>
    <t>34M_SA_C.BMP</t>
  </si>
  <si>
    <t>33M_SA_C.BMP</t>
  </si>
  <si>
    <t>08F_SA_C.BMP</t>
  </si>
  <si>
    <t>36M_AN_C.BMP</t>
  </si>
  <si>
    <t>35M_FE_C.BMP</t>
  </si>
  <si>
    <t>08F_HA_C.BMP</t>
  </si>
  <si>
    <t>33M_HA_C.BMP</t>
  </si>
  <si>
    <t>31M_AN_O.BMP</t>
  </si>
  <si>
    <t>32M_NE_O.BMP</t>
  </si>
  <si>
    <t>31M_FE_O.BMP</t>
  </si>
  <si>
    <t>32M_SP_O.BMP</t>
  </si>
  <si>
    <t>35M_SP_O.BMP</t>
  </si>
  <si>
    <t>31M_AN_C.BMP</t>
  </si>
  <si>
    <t>36M_AN_O.BMP</t>
  </si>
  <si>
    <t>09F_AN_C.BMP</t>
  </si>
  <si>
    <t>34M_NE_O.BMP</t>
  </si>
  <si>
    <t>08F_AN_O.BMP</t>
  </si>
  <si>
    <t>34M_NE_C.BMP</t>
  </si>
  <si>
    <t>33M_DI_O.BMP</t>
  </si>
  <si>
    <t>08F_DI_O.BMP</t>
  </si>
  <si>
    <t>09F_DI_O.BMP</t>
  </si>
  <si>
    <t>36M_FE_O.BMP</t>
  </si>
  <si>
    <t>33M_NE_C.BMP</t>
  </si>
  <si>
    <t>31M_SA_C.BMP</t>
  </si>
  <si>
    <t>08F_NE_O.BMP</t>
  </si>
  <si>
    <t>35M_NE_O.BMP</t>
  </si>
  <si>
    <t>08F_AN_C.BMP</t>
  </si>
  <si>
    <t>32M_FE_O.BMP</t>
  </si>
  <si>
    <t>10F_NE_C.BMP</t>
  </si>
  <si>
    <t>32M_SA_C.BMP</t>
  </si>
  <si>
    <t>33M_NE_O.BMP</t>
  </si>
  <si>
    <t>34M_SP_O.BMP</t>
  </si>
  <si>
    <t>10F_AN_O.BMP</t>
  </si>
  <si>
    <t>34M_DI_C.BMP</t>
  </si>
  <si>
    <t>31M_NE_C.BMP</t>
  </si>
  <si>
    <t>32M_HA_C.BMP</t>
  </si>
  <si>
    <t>10F_FE_O.BMP</t>
  </si>
  <si>
    <t>34M_HA_C.BMP</t>
  </si>
  <si>
    <t>10F_SA_C.BMP</t>
  </si>
  <si>
    <t>36M_NE_C.BMP</t>
  </si>
  <si>
    <t>32M_AN_C.BMP</t>
  </si>
  <si>
    <t>36M_SP_O.BMP</t>
  </si>
  <si>
    <t>10F_NE_O.BMP</t>
  </si>
  <si>
    <t>32M_NE_C.BMP</t>
  </si>
  <si>
    <t>10F_AN_C.BMP</t>
  </si>
  <si>
    <t>31M_HA_C.BMP</t>
  </si>
  <si>
    <t>36M_SA_C.BMP</t>
  </si>
  <si>
    <t>35M_NE_C.BMP</t>
  </si>
  <si>
    <t>32M_AN_O.BMP</t>
  </si>
  <si>
    <t>09F_SA_C.BMP</t>
  </si>
  <si>
    <t>08F_NE_C.BMP</t>
  </si>
  <si>
    <t>33M_AN_O.BMP</t>
  </si>
  <si>
    <t>36M_HA_C.BMP</t>
  </si>
  <si>
    <t>35M_HA_C.BMP</t>
  </si>
  <si>
    <t>10F_SP_O.BMP</t>
  </si>
  <si>
    <t>09F_NE_C.BMP</t>
  </si>
  <si>
    <t>10F_HA_C.BMP</t>
  </si>
  <si>
    <t>09F_AN_O.BMP</t>
  </si>
  <si>
    <t>36M_NE_O.BMP</t>
  </si>
  <si>
    <t>09F_SP_O.BMP</t>
  </si>
  <si>
    <t>31M_SP_O.BMP</t>
  </si>
  <si>
    <t>35M_AN_O.BMP</t>
  </si>
  <si>
    <t>33M_FE_O.BMP</t>
  </si>
  <si>
    <t>09F_HA_C.BMP</t>
  </si>
  <si>
    <t>33M_SP_O.BMP</t>
  </si>
  <si>
    <t>08F_FE_O.BMP</t>
  </si>
  <si>
    <t>31M_NE_O.BMP</t>
  </si>
  <si>
    <t>36M_DI_O.BMP</t>
  </si>
  <si>
    <t>10F_DI_O.BMP</t>
  </si>
  <si>
    <t>33M_AN_C.BMP</t>
  </si>
  <si>
    <t>34M_FE_O.BMP</t>
  </si>
  <si>
    <t>08F_SP_O.BMP</t>
  </si>
  <si>
    <t>34M_AN_O.BMP</t>
  </si>
  <si>
    <t>Etiquetas de columna</t>
  </si>
  <si>
    <t>Respuesta</t>
  </si>
  <si>
    <t>no respondió</t>
  </si>
  <si>
    <t>resp. Emoción</t>
  </si>
  <si>
    <t xml:space="preserve"> </t>
  </si>
  <si>
    <t>Resultados</t>
  </si>
  <si>
    <t>Bloque</t>
  </si>
  <si>
    <t>Niños y niñas</t>
  </si>
  <si>
    <t>edad exacta</t>
  </si>
  <si>
    <t>bloque y edad</t>
  </si>
  <si>
    <t>Acierto</t>
  </si>
  <si>
    <t>Sex</t>
  </si>
  <si>
    <t>Suma de Acierto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</si>
</sst>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1" xfId="0" applyFill="1" applyBorder="1"/>
    <xf numFmtId="0" fontId="1" fillId="0" borderId="1" xfId="1" applyBorder="1"/>
    <xf numFmtId="0" fontId="1" fillId="0" borderId="2" xfId="1" applyBorder="1"/>
    <xf numFmtId="0" fontId="0" fillId="2" borderId="0" xfId="0" applyNumberFormat="1" applyFill="1"/>
    <xf numFmtId="16" fontId="0" fillId="0" borderId="0" xfId="0" applyNumberFormat="1"/>
    <xf numFmtId="0" fontId="0" fillId="0" borderId="3" xfId="0" applyFont="1" applyBorder="1"/>
    <xf numFmtId="0" fontId="3" fillId="3" borderId="4" xfId="0" applyFont="1" applyFill="1" applyBorder="1"/>
    <xf numFmtId="0" fontId="3" fillId="3" borderId="5" xfId="0" applyFont="1" applyFill="1" applyBorder="1"/>
    <xf numFmtId="10" fontId="0" fillId="4" borderId="6" xfId="2" applyNumberFormat="1" applyFont="1" applyFill="1" applyBorder="1"/>
    <xf numFmtId="10" fontId="0" fillId="0" borderId="6" xfId="2" applyNumberFormat="1" applyFont="1" applyBorder="1"/>
    <xf numFmtId="43" fontId="0" fillId="0" borderId="0" xfId="3" applyFont="1"/>
    <xf numFmtId="2" fontId="0" fillId="0" borderId="0" xfId="0" applyNumberFormat="1"/>
    <xf numFmtId="164" fontId="0" fillId="0" borderId="0" xfId="3" applyNumberFormat="1" applyFont="1"/>
    <xf numFmtId="0" fontId="0" fillId="0" borderId="4" xfId="0" applyFont="1" applyBorder="1"/>
    <xf numFmtId="0" fontId="0" fillId="0" borderId="7" xfId="0" applyFont="1" applyBorder="1"/>
    <xf numFmtId="0" fontId="3" fillId="3" borderId="0" xfId="0" applyNumberFormat="1" applyFont="1" applyFill="1"/>
    <xf numFmtId="15" fontId="0" fillId="0" borderId="0" xfId="0" applyNumberFormat="1"/>
    <xf numFmtId="10" fontId="4" fillId="5" borderId="0" xfId="0" applyNumberFormat="1" applyFont="1" applyFill="1"/>
    <xf numFmtId="0" fontId="0" fillId="0" borderId="0" xfId="0" applyAlignment="1">
      <alignment horizontal="left" indent="1"/>
    </xf>
  </cellXfs>
  <cellStyles count="4">
    <cellStyle name="Millares" xfId="3" builtinId="3"/>
    <cellStyle name="Normal" xfId="0" builtinId="0"/>
    <cellStyle name="Porcentaje" xfId="2" builtinId="5"/>
    <cellStyle name="Texto de advertencia" xfId="1" builtinId="11"/>
  </cellStyles>
  <dxfs count="533"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ill>
        <patternFill patternType="solid">
          <bgColor rgb="FF00B050"/>
        </patternFill>
      </fill>
    </dxf>
    <dxf>
      <font>
        <b/>
      </font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00B050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00B050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0" formatCode="General"/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ill>
        <patternFill patternType="solid">
          <fgColor indexed="64"/>
          <bgColor theme="3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  <fill>
        <patternFill patternType="solid">
          <fgColor indexed="64"/>
          <bgColor rgb="FF00B050"/>
        </patternFill>
      </fill>
    </dxf>
    <dxf>
      <font>
        <b/>
      </font>
    </dxf>
    <dxf>
      <fill>
        <patternFill patternType="solid">
          <bgColor rgb="FF00B050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42" Type="http://schemas.microsoft.com/office/2007/relationships/slicerCache" Target="slicerCaches/slicerCache14.xml"/><Relationship Id="rId47" Type="http://schemas.openxmlformats.org/officeDocument/2006/relationships/connections" Target="connections.xml"/><Relationship Id="rId63" Type="http://schemas.openxmlformats.org/officeDocument/2006/relationships/customXml" Target="../customXml/item12.xml"/><Relationship Id="rId68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microsoft.com/office/2007/relationships/slicerCache" Target="slicerCaches/slicerCache1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microsoft.com/office/2007/relationships/slicerCache" Target="slicerCaches/slicerCache4.xml"/><Relationship Id="rId37" Type="http://schemas.microsoft.com/office/2007/relationships/slicerCache" Target="slicerCaches/slicerCache9.xml"/><Relationship Id="rId40" Type="http://schemas.microsoft.com/office/2007/relationships/slicerCache" Target="slicerCaches/slicerCache12.xml"/><Relationship Id="rId45" Type="http://schemas.microsoft.com/office/2007/relationships/slicerCache" Target="slicerCaches/slicerCache17.xml"/><Relationship Id="rId53" Type="http://schemas.openxmlformats.org/officeDocument/2006/relationships/customXml" Target="../customXml/item2.xml"/><Relationship Id="rId58" Type="http://schemas.openxmlformats.org/officeDocument/2006/relationships/customXml" Target="../customXml/item7.xml"/><Relationship Id="rId66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microsoft.com/office/2007/relationships/slicerCache" Target="slicerCaches/slicerCache2.xml"/><Relationship Id="rId35" Type="http://schemas.microsoft.com/office/2007/relationships/slicerCache" Target="slicerCaches/slicerCache7.xml"/><Relationship Id="rId43" Type="http://schemas.microsoft.com/office/2007/relationships/slicerCache" Target="slicerCaches/slicerCache15.xml"/><Relationship Id="rId48" Type="http://schemas.openxmlformats.org/officeDocument/2006/relationships/styles" Target="styles.xml"/><Relationship Id="rId56" Type="http://schemas.openxmlformats.org/officeDocument/2006/relationships/customXml" Target="../customXml/item5.xml"/><Relationship Id="rId64" Type="http://schemas.openxmlformats.org/officeDocument/2006/relationships/customXml" Target="../customXml/item13.xml"/><Relationship Id="rId69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microsoft.com/office/2007/relationships/slicerCache" Target="slicerCaches/slicerCache5.xml"/><Relationship Id="rId38" Type="http://schemas.microsoft.com/office/2007/relationships/slicerCache" Target="slicerCaches/slicerCache10.xml"/><Relationship Id="rId46" Type="http://schemas.openxmlformats.org/officeDocument/2006/relationships/theme" Target="theme/theme1.xml"/><Relationship Id="rId59" Type="http://schemas.openxmlformats.org/officeDocument/2006/relationships/customXml" Target="../customXml/item8.xml"/><Relationship Id="rId67" Type="http://schemas.openxmlformats.org/officeDocument/2006/relationships/customXml" Target="../customXml/item16.xml"/><Relationship Id="rId20" Type="http://schemas.openxmlformats.org/officeDocument/2006/relationships/worksheet" Target="worksheets/sheet20.xml"/><Relationship Id="rId41" Type="http://schemas.microsoft.com/office/2007/relationships/slicerCache" Target="slicerCaches/slicerCache13.xml"/><Relationship Id="rId54" Type="http://schemas.openxmlformats.org/officeDocument/2006/relationships/customXml" Target="../customXml/item3.xml"/><Relationship Id="rId62" Type="http://schemas.openxmlformats.org/officeDocument/2006/relationships/customXml" Target="../customXml/item11.xml"/><Relationship Id="rId70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microsoft.com/office/2007/relationships/slicerCache" Target="slicerCaches/slicerCache8.xml"/><Relationship Id="rId49" Type="http://schemas.openxmlformats.org/officeDocument/2006/relationships/sharedStrings" Target="sharedStrings.xml"/><Relationship Id="rId57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31" Type="http://schemas.microsoft.com/office/2007/relationships/slicerCache" Target="slicerCaches/slicerCache3.xml"/><Relationship Id="rId44" Type="http://schemas.microsoft.com/office/2007/relationships/slicerCache" Target="slicerCaches/slicerCache16.xml"/><Relationship Id="rId52" Type="http://schemas.openxmlformats.org/officeDocument/2006/relationships/customXml" Target="../customXml/item1.xml"/><Relationship Id="rId60" Type="http://schemas.openxmlformats.org/officeDocument/2006/relationships/customXml" Target="../customXml/item9.xml"/><Relationship Id="rId65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microsoft.com/office/2007/relationships/slicerCache" Target="slicerCaches/slicerCache11.xml"/><Relationship Id="rId34" Type="http://schemas.microsoft.com/office/2007/relationships/slicerCache" Target="slicerCaches/slicerCache6.xml"/><Relationship Id="rId50" Type="http://schemas.openxmlformats.org/officeDocument/2006/relationships/powerPivotData" Target="model/item.data"/><Relationship Id="rId55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 pilotaje imagenes.xlsx]Gráfica x emoción!TablaDinámica1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'Gráfica x emoción'!$B$7:$B$8</c:f>
              <c:strCache>
                <c:ptCount val="1"/>
                <c:pt idx="0">
                  <c:v>no respondió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'Gráfica x emoción'!$A$9:$A$10</c:f>
              <c:strCache>
                <c:ptCount val="1"/>
                <c:pt idx="0">
                  <c:v>miedo</c:v>
                </c:pt>
              </c:strCache>
            </c:strRef>
          </c:cat>
          <c:val>
            <c:numRef>
              <c:f>'Gráfica x emoción'!$B$9:$B$10</c:f>
              <c:numCache>
                <c:formatCode>0.00%</c:formatCode>
                <c:ptCount val="1"/>
                <c:pt idx="0">
                  <c:v>5.0251256281407036E-3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6-469F-B29F-EDBF5DE23CA0}"/>
            </c:ext>
          </c:extLst>
        </c:ser>
        <c:ser>
          <c:idx val="1"/>
          <c:order val="1"/>
          <c:tx>
            <c:strRef>
              <c:f>'Gráfica x emoción'!$C$7:$C$8</c:f>
              <c:strCache>
                <c:ptCount val="1"/>
                <c:pt idx="0">
                  <c:v>alegria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'Gráfica x emoción'!$A$9:$A$10</c:f>
              <c:strCache>
                <c:ptCount val="1"/>
                <c:pt idx="0">
                  <c:v>miedo</c:v>
                </c:pt>
              </c:strCache>
            </c:strRef>
          </c:cat>
          <c:val>
            <c:numRef>
              <c:f>'Gráfica x emoción'!$C$9:$C$10</c:f>
              <c:numCache>
                <c:formatCode>0.00%</c:formatCode>
                <c:ptCount val="1"/>
                <c:pt idx="0">
                  <c:v>2.3869346733668341E-2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366-469F-B29F-EDBF5DE23CA0}"/>
            </c:ext>
          </c:extLst>
        </c:ser>
        <c:ser>
          <c:idx val="2"/>
          <c:order val="2"/>
          <c:tx>
            <c:strRef>
              <c:f>'Gráfica x emoción'!$D$7:$D$8</c:f>
              <c:strCache>
                <c:ptCount val="1"/>
                <c:pt idx="0">
                  <c:v>enojo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'Gráfica x emoción'!$A$9:$A$10</c:f>
              <c:strCache>
                <c:ptCount val="1"/>
                <c:pt idx="0">
                  <c:v>miedo</c:v>
                </c:pt>
              </c:strCache>
            </c:strRef>
          </c:cat>
          <c:val>
            <c:numRef>
              <c:f>'Gráfica x emoción'!$D$9:$D$10</c:f>
              <c:numCache>
                <c:formatCode>0.00%</c:formatCode>
                <c:ptCount val="1"/>
                <c:pt idx="0">
                  <c:v>2.5125628140703519E-2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366-469F-B29F-EDBF5DE23CA0}"/>
            </c:ext>
          </c:extLst>
        </c:ser>
        <c:ser>
          <c:idx val="3"/>
          <c:order val="3"/>
          <c:tx>
            <c:strRef>
              <c:f>'Gráfica x emoción'!$E$7:$E$8</c:f>
              <c:strCache>
                <c:ptCount val="1"/>
                <c:pt idx="0">
                  <c:v>tristeza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'Gráfica x emoción'!$A$9:$A$10</c:f>
              <c:strCache>
                <c:ptCount val="1"/>
                <c:pt idx="0">
                  <c:v>miedo</c:v>
                </c:pt>
              </c:strCache>
            </c:strRef>
          </c:cat>
          <c:val>
            <c:numRef>
              <c:f>'Gráfica x emoción'!$E$9:$E$10</c:f>
              <c:numCache>
                <c:formatCode>0.00%</c:formatCode>
                <c:ptCount val="1"/>
                <c:pt idx="0">
                  <c:v>4.0201005025125629E-2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366-469F-B29F-EDBF5DE23CA0}"/>
            </c:ext>
          </c:extLst>
        </c:ser>
        <c:ser>
          <c:idx val="4"/>
          <c:order val="4"/>
          <c:tx>
            <c:strRef>
              <c:f>'Gráfica x emoción'!$F$7:$F$8</c:f>
              <c:strCache>
                <c:ptCount val="1"/>
                <c:pt idx="0">
                  <c:v>neutra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'Gráfica x emoción'!$A$9:$A$10</c:f>
              <c:strCache>
                <c:ptCount val="1"/>
                <c:pt idx="0">
                  <c:v>miedo</c:v>
                </c:pt>
              </c:strCache>
            </c:strRef>
          </c:cat>
          <c:val>
            <c:numRef>
              <c:f>'Gráfica x emoción'!$F$9:$F$10</c:f>
              <c:numCache>
                <c:formatCode>0.00%</c:formatCode>
                <c:ptCount val="1"/>
                <c:pt idx="0">
                  <c:v>6.6582914572864318E-2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366-469F-B29F-EDBF5DE23CA0}"/>
            </c:ext>
          </c:extLst>
        </c:ser>
        <c:ser>
          <c:idx val="5"/>
          <c:order val="5"/>
          <c:tx>
            <c:strRef>
              <c:f>'Gráfica x emoción'!$G$7:$G$8</c:f>
              <c:strCache>
                <c:ptCount val="1"/>
                <c:pt idx="0">
                  <c:v>asco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'Gráfica x emoción'!$A$9:$A$10</c:f>
              <c:strCache>
                <c:ptCount val="1"/>
                <c:pt idx="0">
                  <c:v>miedo</c:v>
                </c:pt>
              </c:strCache>
            </c:strRef>
          </c:cat>
          <c:val>
            <c:numRef>
              <c:f>'Gráfica x emoción'!$G$9:$G$10</c:f>
              <c:numCache>
                <c:formatCode>0.00%</c:formatCode>
                <c:ptCount val="1"/>
                <c:pt idx="0">
                  <c:v>0.10678391959798995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366-469F-B29F-EDBF5DE23CA0}"/>
            </c:ext>
          </c:extLst>
        </c:ser>
        <c:ser>
          <c:idx val="6"/>
          <c:order val="6"/>
          <c:tx>
            <c:strRef>
              <c:f>'Gráfica x emoción'!$H$7:$H$8</c:f>
              <c:strCache>
                <c:ptCount val="1"/>
                <c:pt idx="0">
                  <c:v>sorpresa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'Gráfica x emoción'!$A$9:$A$10</c:f>
              <c:strCache>
                <c:ptCount val="1"/>
                <c:pt idx="0">
                  <c:v>miedo</c:v>
                </c:pt>
              </c:strCache>
            </c:strRef>
          </c:cat>
          <c:val>
            <c:numRef>
              <c:f>'Gráfica x emoción'!$H$9:$H$10</c:f>
              <c:numCache>
                <c:formatCode>0.00%</c:formatCode>
                <c:ptCount val="1"/>
                <c:pt idx="0">
                  <c:v>0.28517587939698491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366-469F-B29F-EDBF5DE23CA0}"/>
            </c:ext>
          </c:extLst>
        </c:ser>
        <c:ser>
          <c:idx val="7"/>
          <c:order val="7"/>
          <c:tx>
            <c:strRef>
              <c:f>'Gráfica x emoción'!$I$7:$I$8</c:f>
              <c:strCache>
                <c:ptCount val="1"/>
                <c:pt idx="0">
                  <c:v>miedo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'Gráfica x emoción'!$A$9:$A$10</c:f>
              <c:strCache>
                <c:ptCount val="1"/>
                <c:pt idx="0">
                  <c:v>miedo</c:v>
                </c:pt>
              </c:strCache>
            </c:strRef>
          </c:cat>
          <c:val>
            <c:numRef>
              <c:f>'Gráfica x emoción'!$I$9:$I$10</c:f>
              <c:numCache>
                <c:formatCode>0.00%</c:formatCode>
                <c:ptCount val="1"/>
                <c:pt idx="0">
                  <c:v>0.44723618090452261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366-469F-B29F-EDBF5DE23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71571200"/>
        <c:axId val="2012670864"/>
      </c:barChart>
      <c:valAx>
        <c:axId val="201267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571200"/>
        <c:crosses val="autoZero"/>
        <c:crossBetween val="between"/>
      </c:valAx>
      <c:catAx>
        <c:axId val="1971571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2670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8.3294337190212165E-3"/>
          <c:y val="0.26666511130553122"/>
          <c:w val="0.12174570508231924"/>
          <c:h val="0.532548106042957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[resultados pilotaje imagenes.xlsx]Hoja1!TablaDinámica3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Hoja1!$A$4:$A$32</c:f>
              <c:multiLvlStrCache>
                <c:ptCount val="21"/>
                <c:lvl>
                  <c:pt idx="0">
                    <c:v>5 y 6</c:v>
                  </c:pt>
                  <c:pt idx="1">
                    <c:v>7 y 8</c:v>
                  </c:pt>
                  <c:pt idx="2">
                    <c:v>9 y 10</c:v>
                  </c:pt>
                  <c:pt idx="3">
                    <c:v>5 y 6</c:v>
                  </c:pt>
                  <c:pt idx="4">
                    <c:v>7 y 8</c:v>
                  </c:pt>
                  <c:pt idx="5">
                    <c:v>9 y 10</c:v>
                  </c:pt>
                  <c:pt idx="6">
                    <c:v>5 y 6</c:v>
                  </c:pt>
                  <c:pt idx="7">
                    <c:v>7 y 8</c:v>
                  </c:pt>
                  <c:pt idx="8">
                    <c:v>9 y 10</c:v>
                  </c:pt>
                  <c:pt idx="9">
                    <c:v>5 y 6</c:v>
                  </c:pt>
                  <c:pt idx="10">
                    <c:v>7 y 8</c:v>
                  </c:pt>
                  <c:pt idx="11">
                    <c:v>9 y 10</c:v>
                  </c:pt>
                  <c:pt idx="12">
                    <c:v>5 y 6</c:v>
                  </c:pt>
                  <c:pt idx="13">
                    <c:v>7 y 8</c:v>
                  </c:pt>
                  <c:pt idx="14">
                    <c:v>9 y 10</c:v>
                  </c:pt>
                  <c:pt idx="15">
                    <c:v>5 y 6</c:v>
                  </c:pt>
                  <c:pt idx="16">
                    <c:v>7 y 8</c:v>
                  </c:pt>
                  <c:pt idx="17">
                    <c:v>9 y 10</c:v>
                  </c:pt>
                  <c:pt idx="18">
                    <c:v>5 y 6</c:v>
                  </c:pt>
                  <c:pt idx="19">
                    <c:v>7 y 8</c:v>
                  </c:pt>
                  <c:pt idx="20">
                    <c:v>9 y 10</c:v>
                  </c:pt>
                </c:lvl>
                <c:lvl>
                  <c:pt idx="0">
                    <c:v>alegria</c:v>
                  </c:pt>
                  <c:pt idx="3">
                    <c:v>asco</c:v>
                  </c:pt>
                  <c:pt idx="6">
                    <c:v>enojo</c:v>
                  </c:pt>
                  <c:pt idx="9">
                    <c:v>miedo</c:v>
                  </c:pt>
                  <c:pt idx="12">
                    <c:v>neutra</c:v>
                  </c:pt>
                  <c:pt idx="15">
                    <c:v>sorpresa</c:v>
                  </c:pt>
                  <c:pt idx="18">
                    <c:v>tristeza</c:v>
                  </c:pt>
                </c:lvl>
              </c:multiLvlStrCache>
            </c:multiLvlStrRef>
          </c:cat>
          <c:val>
            <c:numRef>
              <c:f>Hoja1!$B$4:$B$32</c:f>
              <c:numCache>
                <c:formatCode>General</c:formatCode>
                <c:ptCount val="21"/>
                <c:pt idx="0">
                  <c:v>159</c:v>
                </c:pt>
                <c:pt idx="1">
                  <c:v>285</c:v>
                </c:pt>
                <c:pt idx="2">
                  <c:v>291</c:v>
                </c:pt>
                <c:pt idx="3">
                  <c:v>118</c:v>
                </c:pt>
                <c:pt idx="4">
                  <c:v>223</c:v>
                </c:pt>
                <c:pt idx="5">
                  <c:v>247</c:v>
                </c:pt>
                <c:pt idx="6">
                  <c:v>253</c:v>
                </c:pt>
                <c:pt idx="7">
                  <c:v>475</c:v>
                </c:pt>
                <c:pt idx="8">
                  <c:v>445</c:v>
                </c:pt>
                <c:pt idx="9">
                  <c:v>64</c:v>
                </c:pt>
                <c:pt idx="10">
                  <c:v>169</c:v>
                </c:pt>
                <c:pt idx="11">
                  <c:v>123</c:v>
                </c:pt>
                <c:pt idx="12">
                  <c:v>251</c:v>
                </c:pt>
                <c:pt idx="13">
                  <c:v>474</c:v>
                </c:pt>
                <c:pt idx="14">
                  <c:v>526</c:v>
                </c:pt>
                <c:pt idx="15">
                  <c:v>143</c:v>
                </c:pt>
                <c:pt idx="16">
                  <c:v>262</c:v>
                </c:pt>
                <c:pt idx="17">
                  <c:v>279</c:v>
                </c:pt>
                <c:pt idx="18">
                  <c:v>100</c:v>
                </c:pt>
                <c:pt idx="19">
                  <c:v>215</c:v>
                </c:pt>
                <c:pt idx="20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4-4DB0-BA3B-F7BBC2B21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6380160"/>
        <c:axId val="1089703408"/>
      </c:barChart>
      <c:catAx>
        <c:axId val="119638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89703408"/>
        <c:crosses val="autoZero"/>
        <c:auto val="1"/>
        <c:lblAlgn val="ctr"/>
        <c:lblOffset val="100"/>
        <c:noMultiLvlLbl val="0"/>
      </c:catAx>
      <c:valAx>
        <c:axId val="10897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638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9523</xdr:colOff>
      <xdr:row>0</xdr:row>
      <xdr:rowOff>1</xdr:rowOff>
    </xdr:from>
    <xdr:to>
      <xdr:col>2</xdr:col>
      <xdr:colOff>276859</xdr:colOff>
      <xdr:row>4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loque">
              <a:extLst>
                <a:ext uri="{FF2B5EF4-FFF2-40B4-BE49-F238E27FC236}">
                  <a16:creationId xmlns:a16="http://schemas.microsoft.com/office/drawing/2014/main" id="{1A0B83EC-57A1-4E73-9D4B-4E7260F99C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loqu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3" y="1"/>
              <a:ext cx="2076451" cy="8096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</xdr:colOff>
      <xdr:row>0</xdr:row>
      <xdr:rowOff>19051</xdr:rowOff>
    </xdr:from>
    <xdr:to>
      <xdr:col>1</xdr:col>
      <xdr:colOff>104775</xdr:colOff>
      <xdr:row>6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dad 4">
              <a:extLst>
                <a:ext uri="{FF2B5EF4-FFF2-40B4-BE49-F238E27FC236}">
                  <a16:creationId xmlns:a16="http://schemas.microsoft.com/office/drawing/2014/main" id="{4B7B289E-AD20-4CE7-AA9E-040A3F95FB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a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9" y="19051"/>
              <a:ext cx="1047751" cy="1171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123825</xdr:colOff>
      <xdr:row>0</xdr:row>
      <xdr:rowOff>38100</xdr:rowOff>
    </xdr:from>
    <xdr:to>
      <xdr:col>2</xdr:col>
      <xdr:colOff>348615</xdr:colOff>
      <xdr:row>6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xo 4">
              <a:extLst>
                <a:ext uri="{FF2B5EF4-FFF2-40B4-BE49-F238E27FC236}">
                  <a16:creationId xmlns:a16="http://schemas.microsoft.com/office/drawing/2014/main" id="{1381CCA9-BDD8-4755-A9B8-3D8BA007DF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o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5850" y="38100"/>
              <a:ext cx="1266825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0</xdr:row>
      <xdr:rowOff>38100</xdr:rowOff>
    </xdr:from>
    <xdr:to>
      <xdr:col>5</xdr:col>
      <xdr:colOff>251460</xdr:colOff>
      <xdr:row>6</xdr:row>
      <xdr:rowOff>57149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bloque 2">
              <a:extLst>
                <a:ext uri="{FF2B5EF4-FFF2-40B4-BE49-F238E27FC236}">
                  <a16:creationId xmlns:a16="http://schemas.microsoft.com/office/drawing/2014/main" id="{1313106C-7D7F-47E3-931C-3A7F930BB4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loqu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90775" y="38100"/>
              <a:ext cx="1295400" cy="1162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6</xdr:row>
      <xdr:rowOff>19050</xdr:rowOff>
    </xdr:from>
    <xdr:to>
      <xdr:col>9</xdr:col>
      <xdr:colOff>714375</xdr:colOff>
      <xdr:row>23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8D7412-0DCE-4951-B7EF-3FB5B479A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133349</xdr:colOff>
      <xdr:row>0</xdr:row>
      <xdr:rowOff>38101</xdr:rowOff>
    </xdr:from>
    <xdr:to>
      <xdr:col>10</xdr:col>
      <xdr:colOff>742950</xdr:colOff>
      <xdr:row>5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emoción 3">
              <a:extLst>
                <a:ext uri="{FF2B5EF4-FFF2-40B4-BE49-F238E27FC236}">
                  <a16:creationId xmlns:a16="http://schemas.microsoft.com/office/drawing/2014/main" id="{C5A839AC-8C98-4820-BCBA-43A9B9D691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oción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1474" y="38101"/>
              <a:ext cx="3143251" cy="1076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28575</xdr:rowOff>
    </xdr:from>
    <xdr:to>
      <xdr:col>0</xdr:col>
      <xdr:colOff>1123950</xdr:colOff>
      <xdr:row>6</xdr:row>
      <xdr:rowOff>47624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Edad 3">
              <a:extLst>
                <a:ext uri="{FF2B5EF4-FFF2-40B4-BE49-F238E27FC236}">
                  <a16:creationId xmlns:a16="http://schemas.microsoft.com/office/drawing/2014/main" id="{F5BE0C51-D0C2-43F1-8E19-442668FAF3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ad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8575"/>
              <a:ext cx="1123950" cy="1162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238123</xdr:colOff>
      <xdr:row>0</xdr:row>
      <xdr:rowOff>28575</xdr:rowOff>
    </xdr:from>
    <xdr:to>
      <xdr:col>1</xdr:col>
      <xdr:colOff>1419224</xdr:colOff>
      <xdr:row>6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xo 3">
              <a:extLst>
                <a:ext uri="{FF2B5EF4-FFF2-40B4-BE49-F238E27FC236}">
                  <a16:creationId xmlns:a16="http://schemas.microsoft.com/office/drawing/2014/main" id="{481DDB64-CF60-45AA-8954-62BCEC1494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698" y="28575"/>
              <a:ext cx="1181101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285750</xdr:colOff>
      <xdr:row>0</xdr:row>
      <xdr:rowOff>0</xdr:rowOff>
    </xdr:from>
    <xdr:to>
      <xdr:col>5</xdr:col>
      <xdr:colOff>302895</xdr:colOff>
      <xdr:row>6</xdr:row>
      <xdr:rowOff>28574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bloque 1">
              <a:extLst>
                <a:ext uri="{FF2B5EF4-FFF2-40B4-BE49-F238E27FC236}">
                  <a16:creationId xmlns:a16="http://schemas.microsoft.com/office/drawing/2014/main" id="{E9637C9C-5215-45D0-8400-61153A2C24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loqu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2750" y="0"/>
              <a:ext cx="1238250" cy="1171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948339</xdr:colOff>
      <xdr:row>1</xdr:row>
      <xdr:rowOff>28190</xdr:rowOff>
    </xdr:from>
    <xdr:to>
      <xdr:col>3</xdr:col>
      <xdr:colOff>271408</xdr:colOff>
      <xdr:row>5</xdr:row>
      <xdr:rowOff>181510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exo">
              <a:extLst>
                <a:ext uri="{FF2B5EF4-FFF2-40B4-BE49-F238E27FC236}">
                  <a16:creationId xmlns:a16="http://schemas.microsoft.com/office/drawing/2014/main" id="{21D1614F-5B84-4D34-8773-AFABA5F50C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8777" y="218690"/>
              <a:ext cx="1201081" cy="922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449643</xdr:colOff>
      <xdr:row>1</xdr:row>
      <xdr:rowOff>19708</xdr:rowOff>
    </xdr:from>
    <xdr:to>
      <xdr:col>11</xdr:col>
      <xdr:colOff>399445</xdr:colOff>
      <xdr:row>5</xdr:row>
      <xdr:rowOff>183932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moción">
              <a:extLst>
                <a:ext uri="{FF2B5EF4-FFF2-40B4-BE49-F238E27FC236}">
                  <a16:creationId xmlns:a16="http://schemas.microsoft.com/office/drawing/2014/main" id="{65175581-A96C-47CE-87B4-B16F637F1B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oció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54768" y="210208"/>
              <a:ext cx="3770915" cy="9262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16095</xdr:colOff>
      <xdr:row>1</xdr:row>
      <xdr:rowOff>26277</xdr:rowOff>
    </xdr:from>
    <xdr:to>
      <xdr:col>1</xdr:col>
      <xdr:colOff>705070</xdr:colOff>
      <xdr:row>5</xdr:row>
      <xdr:rowOff>164225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Edad">
              <a:extLst>
                <a:ext uri="{FF2B5EF4-FFF2-40B4-BE49-F238E27FC236}">
                  <a16:creationId xmlns:a16="http://schemas.microsoft.com/office/drawing/2014/main" id="{04E4CB36-281A-4FF7-B72C-1771CF7411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95" y="216777"/>
              <a:ext cx="1649413" cy="8999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</xdr:colOff>
      <xdr:row>2</xdr:row>
      <xdr:rowOff>91440</xdr:rowOff>
    </xdr:from>
    <xdr:to>
      <xdr:col>9</xdr:col>
      <xdr:colOff>521970</xdr:colOff>
      <xdr:row>19</xdr:row>
      <xdr:rowOff>49530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DC7998-E872-4024-8F46-742F1DA65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247649</xdr:colOff>
      <xdr:row>1</xdr:row>
      <xdr:rowOff>47625</xdr:rowOff>
    </xdr:from>
    <xdr:to>
      <xdr:col>10</xdr:col>
      <xdr:colOff>329565</xdr:colOff>
      <xdr:row>5</xdr:row>
      <xdr:rowOff>180974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oción 1">
              <a:extLst>
                <a:ext uri="{FF2B5EF4-FFF2-40B4-BE49-F238E27FC236}">
                  <a16:creationId xmlns:a16="http://schemas.microsoft.com/office/drawing/2014/main" id="{31852DD8-4421-43B0-B68D-34C43F0EF0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oció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52849" y="238125"/>
              <a:ext cx="2762251" cy="895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28575</xdr:colOff>
      <xdr:row>1</xdr:row>
      <xdr:rowOff>28576</xdr:rowOff>
    </xdr:from>
    <xdr:to>
      <xdr:col>4</xdr:col>
      <xdr:colOff>144780</xdr:colOff>
      <xdr:row>5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xo 1">
              <a:extLst>
                <a:ext uri="{FF2B5EF4-FFF2-40B4-BE49-F238E27FC236}">
                  <a16:creationId xmlns:a16="http://schemas.microsoft.com/office/drawing/2014/main" id="{E88F9A29-80B2-488D-A59D-5DD31D28B6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" y="219076"/>
              <a:ext cx="1466850" cy="904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28575</xdr:colOff>
      <xdr:row>1</xdr:row>
      <xdr:rowOff>28576</xdr:rowOff>
    </xdr:from>
    <xdr:to>
      <xdr:col>1</xdr:col>
      <xdr:colOff>800100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dad 1">
              <a:extLst>
                <a:ext uri="{FF2B5EF4-FFF2-40B4-BE49-F238E27FC236}">
                  <a16:creationId xmlns:a16="http://schemas.microsoft.com/office/drawing/2014/main" id="{DA21F6D8-759B-4E26-96C1-C0E3E33798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a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219076"/>
              <a:ext cx="1609725" cy="923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1</xdr:row>
      <xdr:rowOff>42864</xdr:rowOff>
    </xdr:from>
    <xdr:to>
      <xdr:col>11</xdr:col>
      <xdr:colOff>260350</xdr:colOff>
      <xdr:row>5</xdr:row>
      <xdr:rowOff>174626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oción 2">
              <a:extLst>
                <a:ext uri="{FF2B5EF4-FFF2-40B4-BE49-F238E27FC236}">
                  <a16:creationId xmlns:a16="http://schemas.microsoft.com/office/drawing/2014/main" id="{77ABBB1F-A60A-4EAA-AB9A-75A629FEA3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oció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1850" y="233364"/>
              <a:ext cx="3263900" cy="8937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17461</xdr:colOff>
      <xdr:row>1</xdr:row>
      <xdr:rowOff>47626</xdr:rowOff>
    </xdr:from>
    <xdr:to>
      <xdr:col>1</xdr:col>
      <xdr:colOff>968375</xdr:colOff>
      <xdr:row>5</xdr:row>
      <xdr:rowOff>180976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Edad 2">
              <a:extLst>
                <a:ext uri="{FF2B5EF4-FFF2-40B4-BE49-F238E27FC236}">
                  <a16:creationId xmlns:a16="http://schemas.microsoft.com/office/drawing/2014/main" id="{82EB5D78-556C-4E79-A32B-377176F6A8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a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61" y="238126"/>
              <a:ext cx="1443039" cy="895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125413</xdr:colOff>
      <xdr:row>1</xdr:row>
      <xdr:rowOff>34925</xdr:rowOff>
    </xdr:from>
    <xdr:to>
      <xdr:col>3</xdr:col>
      <xdr:colOff>646113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xo 2">
              <a:extLst>
                <a:ext uri="{FF2B5EF4-FFF2-40B4-BE49-F238E27FC236}">
                  <a16:creationId xmlns:a16="http://schemas.microsoft.com/office/drawing/2014/main" id="{ABD2EC04-ACA1-4411-8534-F76687D5B5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x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3726" y="225425"/>
              <a:ext cx="1152525" cy="917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Benavides Herrera" refreshedDate="43389.808824305554" createdVersion="6" refreshedVersion="6" minRefreshableVersion="3" recordCount="2449" xr:uid="{90AF203E-EFF1-4B4F-B1C2-B440617FDA22}">
  <cacheSource type="worksheet">
    <worksheetSource name="bloque3_2"/>
  </cacheSource>
  <cacheFields count="9">
    <cacheField name="imagen" numFmtId="0">
      <sharedItems containsSemiMixedTypes="0" containsString="0" containsNumber="1" containsInteger="1" minValue="1" maxValue="79" count="7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</sharedItems>
    </cacheField>
    <cacheField name="nombre imagen" numFmtId="0">
      <sharedItems count="78">
        <s v="09F_NE_O.BMP"/>
        <s v="31M_DI_C.BMP"/>
        <s v="34M_AN_C.BMP"/>
        <s v="09F_FE_O.BMP"/>
        <s v="35M_DI_O.BMP"/>
        <s v="34M_SA_C.BMP"/>
        <s v="33M_SA_C.BMP"/>
        <s v="08F_SA_C.BMP"/>
        <s v="36M_AN_C.BMP"/>
        <s v="35M_FE_C.BMP"/>
        <s v="08F_HA_C.BMP"/>
        <s v="33M_HA_C.BMP"/>
        <s v="31M_AN_O.BMP"/>
        <s v="32M_NE_O.BMP"/>
        <s v="31M_FE_O.BMP"/>
        <s v="32M_SP_O.BMP"/>
        <s v="35M_SP_O.BMP"/>
        <s v="31M_AN_C.BMP"/>
        <s v="36M_AN_O.BMP"/>
        <s v="09F_AN_C.BMP"/>
        <s v="34M_NE_O.BMP"/>
        <s v="08F_AN_O.BMP"/>
        <s v="34M_NE_C.BMP"/>
        <s v="33M_DI_O.BMP"/>
        <s v="08F_DI_O.BMP"/>
        <s v="09F_DI_O.BMP"/>
        <s v="36M_FE_O.BMP"/>
        <s v="33M_NE_C.BMP"/>
        <s v="31M_SA_C.BMP"/>
        <s v="08F_NE_O.BMP"/>
        <s v="35M_NE_O.BMP"/>
        <s v="08F_AN_C.BMP"/>
        <s v="32M_FE_O.BMP"/>
        <s v="10F_NE_C.BMP"/>
        <s v="32M_SA_C.BMP"/>
        <s v="33M_NE_O.BMP"/>
        <s v="34M_SP_O.BMP"/>
        <s v="10F_AN_O.BMP"/>
        <s v="34M_DI_C.BMP"/>
        <s v="31M_NE_C.BMP"/>
        <s v="32M_HA_C.BMP"/>
        <s v="10F_FE_O.BMP"/>
        <s v="34M_HA_C.BMP"/>
        <s v="10F_SA_C.BMP"/>
        <s v="36M_NE_C.BMP"/>
        <s v="32M_AN_C.BMP"/>
        <s v="36M_SP_O.BMP"/>
        <s v="10F_NE_O.BMP"/>
        <s v="32M_NE_C.BMP"/>
        <s v="10F_AN_C.BMP"/>
        <s v="31M_HA_C.BMP"/>
        <s v="36M_SA_C.BMP"/>
        <s v="35M_NE_C.BMP"/>
        <s v="32M_AN_O.BMP"/>
        <s v="09F_SA_C.BMP"/>
        <s v="08F_NE_C.BMP"/>
        <s v="33M_AN_O.BMP"/>
        <s v="36M_HA_C.BMP"/>
        <s v="35M_HA_C.BMP"/>
        <s v="10F_SP_O.BMP"/>
        <s v="09F_NE_C.BMP"/>
        <s v="10F_HA_C.BMP"/>
        <s v="09F_AN_O.BMP"/>
        <s v="36M_NE_O.BMP"/>
        <s v="09F_SP_O.BMP"/>
        <s v="31M_SP_O.BMP"/>
        <s v="35M_AN_O.BMP"/>
        <s v="33M_FE_O.BMP"/>
        <s v="09F_HA_C.BMP"/>
        <s v="33M_SP_O.BMP"/>
        <s v="08F_FE_O.BMP"/>
        <s v="31M_NE_O.BMP"/>
        <s v="36M_DI_O.BMP"/>
        <s v="10F_DI_O.BMP"/>
        <s v="33M_AN_C.BMP"/>
        <s v="34M_FE_O.BMP"/>
        <s v="08F_SP_O.BMP"/>
        <s v="34M_AN_O.BMP"/>
      </sharedItems>
    </cacheField>
    <cacheField name="emoción" numFmtId="0">
      <sharedItems count="7">
        <s v="neutra"/>
        <s v="asco"/>
        <s v="enojo"/>
        <s v="miedo"/>
        <s v="tristeza"/>
        <s v="alegria"/>
        <s v="sorpresa"/>
      </sharedItems>
    </cacheField>
    <cacheField name="correcta" numFmtId="0">
      <sharedItems containsSemiMixedTypes="0" containsString="0" containsNumber="1" containsInteger="1" minValue="1" maxValue="7" count="7">
        <n v="1"/>
        <n v="7"/>
        <n v="4"/>
        <n v="5"/>
        <n v="3"/>
        <n v="2"/>
        <n v="6"/>
      </sharedItems>
    </cacheField>
    <cacheField name="niño" numFmtId="0">
      <sharedItems/>
    </cacheField>
    <cacheField name="respuesta" numFmtId="0">
      <sharedItems containsSemiMixedTypes="0" containsString="0" containsNumber="1" containsInteger="1" minValue="0" maxValue="9" count="9">
        <n v="1"/>
        <n v="5"/>
        <n v="3"/>
        <n v="4"/>
        <n v="7"/>
        <n v="2"/>
        <n v="6"/>
        <n v="0"/>
        <n v="9" u="1"/>
      </sharedItems>
    </cacheField>
    <cacheField name="Edad" numFmtId="0">
      <sharedItems count="3">
        <s v="5 y 6"/>
        <s v="7 y 8"/>
        <s v="9 y 10"/>
      </sharedItems>
    </cacheField>
    <cacheField name="Sexo" numFmtId="0">
      <sharedItems count="2">
        <s v="M"/>
        <s v="F"/>
      </sharedItems>
    </cacheField>
    <cacheField name="bloque" numFmtId="0">
      <sharedItems containsSemiMixedTypes="0" containsString="0" containsNumber="1" containsInteger="1" minValue="3" maxValue="3"/>
    </cacheField>
  </cacheFields>
  <extLst>
    <ext xmlns:x14="http://schemas.microsoft.com/office/spreadsheetml/2009/9/main" uri="{725AE2AE-9491-48be-B2B4-4EB974FC3084}">
      <x14:pivotCacheDefinition pivotCacheId="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Benavides Herrera" refreshedDate="43389.80882662037" createdVersion="6" refreshedVersion="6" minRefreshableVersion="3" recordCount="2291" xr:uid="{D0A5B6CE-27CC-422B-876F-C09138B7CEDF}">
  <cacheSource type="worksheet">
    <worksheetSource name="bloque2_2"/>
  </cacheSource>
  <cacheFields count="9">
    <cacheField name="imagen" numFmtId="0">
      <sharedItems containsSemiMixedTypes="0" containsString="0" containsNumber="1" containsInteger="1" minValue="1" maxValue="79" count="7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</sharedItems>
    </cacheField>
    <cacheField name="nombre imagen" numFmtId="0">
      <sharedItems count="79">
        <s v="27M_NE_O.BMP"/>
        <s v="29M_SA_C.BMP"/>
        <s v="05F_FE_O.BMP"/>
        <s v="28M_HA_C.BMP"/>
        <s v="05F_SA_C.BMP"/>
        <s v="05F_AN_O.BMP"/>
        <s v="26M_AN_O.BMP"/>
        <s v="28M_AN_C.BMP"/>
        <s v="29M_FE_O.BMP"/>
        <s v="30M_NE_O.BMP"/>
        <s v="28M_NE_C.BMP"/>
        <s v="05F_AN_C.BMP"/>
        <s v="06F_NE_C.BMP"/>
        <s v="37M_HA_C.BMP"/>
        <s v="06F_SA_C.BMP"/>
        <s v="30M_DI_O.BMP"/>
        <s v="05F_SP_O.BMP"/>
        <s v="28M_DI_O.BMP"/>
        <s v="07F_SP_O.BMP"/>
        <s v="29M_NE_O.BMP"/>
        <s v="26M_NE_C.BMP"/>
        <s v="06F_HA_C.BMP"/>
        <s v="05F_NE_C.BMP"/>
        <s v="37M_AN_C.BMP"/>
        <s v="07F_AN_C.BMP"/>
        <s v="30M_AN_O.BMP"/>
        <s v="26M_SA_C.BMP"/>
        <s v="28M_SP_O.BMP"/>
        <s v="27M_AN_C.BMP"/>
        <s v="37M_NE_C.BMP"/>
        <s v="29M_NE_C.BMP"/>
        <s v="06F_FE_O.BMP"/>
        <s v="30M_NE_C.BMP"/>
        <s v="05F_NE_O.BMP"/>
        <s v="30M_SP_O.BMP"/>
        <s v="06F_SP_O.BMP"/>
        <s v="28M_FE_O.BMP"/>
        <s v="06F_DI_C.BMP"/>
        <s v="05F_DI_O.BMP"/>
        <s v="28M_AN_O.BMP"/>
        <s v="29M_SP_O.BMP"/>
        <s v="07F_NE_O.BMP"/>
        <s v="30M_SA_C.BMP"/>
        <s v="26M_AN_C.BMP"/>
        <s v="29M_DI_C.BMP"/>
        <s v="26M_SP_O.BMP"/>
        <s v="37M_SA_C.BMP"/>
        <s v="07F_AN_O.BMP"/>
        <s v="27M_DI_O.BMP"/>
        <s v="26M_DI_O.BMP"/>
        <s v="30M_FE_O.BMP"/>
        <s v="26M_NE_O.BMP"/>
        <s v="27M_SP_O.BMP"/>
        <s v="06F_AN_O.BMP"/>
        <s v="29M_HA_C.BMP"/>
        <s v="30M_AN_C.BMP"/>
        <s v="07F_DI_O.BMP"/>
        <s v="37M_NE_O.BMP"/>
        <s v="07F_NE_C.BMP"/>
        <s v="06F_NE_O.BMP"/>
        <s v="07F_SA_C.BMP"/>
        <s v="37M_SP_O.BMP"/>
        <s v="27M_FE_O.BMP"/>
        <s v="30M_HA_C.BMP"/>
        <s v="26M_HA_C.BMP"/>
        <s v="37M_AN_O.BMP"/>
        <s v="26M_FE_O.BMP"/>
        <s v="27M_NE_C.BMP"/>
        <s v="37M_FE_O.BMP"/>
        <s v="28M_NE_O.BMP"/>
        <s v="29M_AN_O.BMP"/>
        <s v="07F_FE_C.BMP"/>
        <s v="27M_SA_C.BMP"/>
        <s v="29M_AN_C.BMP"/>
        <s v="27M_AN_O.BMP"/>
        <s v="05F_HA_C.BMP"/>
        <s v="37M_DI_C.BMP"/>
        <s v="07F_HA_C.BMP"/>
        <s v="06F_AN_C.BMP"/>
      </sharedItems>
    </cacheField>
    <cacheField name="emoción" numFmtId="0">
      <sharedItems count="7">
        <s v="neutra"/>
        <s v="tristeza"/>
        <s v="miedo"/>
        <s v="alegria"/>
        <s v="enojo"/>
        <s v="asco"/>
        <s v="sorpresa"/>
      </sharedItems>
    </cacheField>
    <cacheField name="correcta" numFmtId="0">
      <sharedItems containsSemiMixedTypes="0" containsString="0" containsNumber="1" containsInteger="1" minValue="1" maxValue="7" count="7">
        <n v="1"/>
        <n v="3"/>
        <n v="5"/>
        <n v="2"/>
        <n v="4"/>
        <n v="7"/>
        <n v="6"/>
      </sharedItems>
    </cacheField>
    <cacheField name="niño" numFmtId="0">
      <sharedItems/>
    </cacheField>
    <cacheField name="respuesta" numFmtId="0">
      <sharedItems containsSemiMixedTypes="0" containsString="0" containsNumber="1" containsInteger="1" minValue="0" maxValue="7" count="8">
        <n v="1"/>
        <n v="6"/>
        <n v="7"/>
        <n v="3"/>
        <n v="5"/>
        <n v="4"/>
        <n v="2"/>
        <n v="0"/>
      </sharedItems>
    </cacheField>
    <cacheField name="Edad" numFmtId="0">
      <sharedItems count="3">
        <s v="5 y 6"/>
        <s v="7 y 8"/>
        <s v="9 y 10"/>
      </sharedItems>
    </cacheField>
    <cacheField name="Sexo" numFmtId="0">
      <sharedItems count="2">
        <s v="M"/>
        <s v="F"/>
      </sharedItems>
    </cacheField>
    <cacheField name="bloque" numFmtId="0">
      <sharedItems containsSemiMixedTypes="0" containsString="0" containsNumber="1" containsInteger="1" minValue="2" maxValue="2"/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Benavides Herrera" refreshedDate="43389.808828125002" createdVersion="6" refreshedVersion="6" minRefreshableVersion="3" recordCount="2527" xr:uid="{85C86EDD-B110-4FA6-9F7C-60BB9F8C84C7}">
  <cacheSource type="worksheet">
    <worksheetSource name="bloque1_2"/>
  </cacheSource>
  <cacheFields count="9">
    <cacheField name="imagen" numFmtId="0">
      <sharedItems containsSemiMixedTypes="0" containsString="0" containsNumber="1" containsInteger="1" minValue="1" maxValue="79" count="7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</sharedItems>
    </cacheField>
    <cacheField name="nombre imagen" numFmtId="0">
      <sharedItems count="79">
        <s v="24M_DI_C.BMP"/>
        <s v="23M_DI_C.BMP"/>
        <s v="01F_HA_C.BMP"/>
        <s v="24M_NE_O.BMP"/>
        <s v="03F_AN_O.BMP"/>
        <s v="02F_NE_C.BMP"/>
        <s v="21M_NE_O.BMP"/>
        <s v="03F_AN_C.BMP"/>
        <s v="20M_AN_O.BMP"/>
        <s v="21M_DI_O.BMP"/>
        <s v="20M_FE_C.BMP"/>
        <s v="24M_AN_C.BMP"/>
        <s v="02f_di_c.BMP"/>
        <s v="22M_FE_O.BMP"/>
        <s v="03F_NE_C.BMP"/>
        <s v="25M_NE_C.BMP"/>
        <s v="24M_HA_C.BMP"/>
        <s v="20M_NE_C.BMP"/>
        <s v="24M_AN_O.BMP"/>
        <s v="23M_NE_C.BMP"/>
        <s v="25M_DI_O.BMP"/>
        <s v="24M_SP_O.BMP"/>
        <s v="22M_AN_C.BMP"/>
        <s v="25M_AN_O.BMP"/>
        <s v="01F_DI_O.BMP"/>
        <s v="25M_SA_C.BMP"/>
        <s v="03F_SP_O.BMP"/>
        <s v="23M_HA_C.BMP"/>
        <s v="03F_DI_C.BMP"/>
        <s v="25M_AN_C.BMP"/>
        <s v="23M_NE_O.BMP"/>
        <s v="25M_HA_C.BMP"/>
        <s v="21M_HA_C.BMP"/>
        <s v="02F_SA_C.BMP"/>
        <s v="22M_HA_C.BMP"/>
        <s v="21M_SP_O.BMP"/>
        <s v="22M_AN_O.BMP"/>
        <s v="20M_HA_C.BMP"/>
        <s v="02F_HA_C.BMP"/>
        <s v="22M_NE_C.BMP"/>
        <s v="20M_DI_O.BMP"/>
        <s v="01F_FE_O.BMP"/>
        <s v="02F_NE_O.BMP"/>
        <s v="21M_AN_O.BMP"/>
        <s v="01F_NE_C.BMP"/>
        <s v="02f_an_c.BMP"/>
        <s v="03F_NE_O.BMP"/>
        <s v="22M_NE_O.BMP"/>
        <s v="24M_FE_O.BMP"/>
        <s v="21M_AN_C.BMP"/>
        <s v="01F_SA_C.BMP"/>
        <s v="23M_FE_C.BMP"/>
        <s v="20M_AN_C.BMP"/>
        <s v="21M_SA_C.BMP"/>
        <s v="03F_HA_C.BMP"/>
        <s v="24M_NE_C.BMP"/>
        <s v="23M_SP_O.BMP"/>
        <s v="03F_FE_O.BMP"/>
        <s v="20M_SA_C.BMP"/>
        <s v="22M_SP_O.BMP"/>
        <s v="20M_NE_O.BMP"/>
        <s v="22M_DI_C.BMP"/>
        <s v="20M_SP_O.BMP"/>
        <s v="01F_NE_O.tiff"/>
        <s v="02F_SP_O.BMP"/>
        <s v="01F_AN_O.BMP"/>
        <s v="25M_FE_O.BMP"/>
        <s v="03F_SA_C.BMP"/>
        <s v="23M_AN_C.BMP"/>
        <s v="24M_SA_C.BMP"/>
        <s v="01F_SP_O.BMP"/>
        <s v="25M_SP_O.BMP"/>
        <s v="21M_FE_O.BMP"/>
        <s v="01f_an_c.BMP"/>
        <s v="23M_SA_C.BMP"/>
        <s v="22M_SA_C.BMP"/>
        <s v="02f_an_o.BMP"/>
        <s v="21M_NE_C.BMP"/>
        <s v="23M_AN_O.BMP"/>
      </sharedItems>
    </cacheField>
    <cacheField name="emoción" numFmtId="0">
      <sharedItems count="7">
        <s v="asco"/>
        <s v="alegria"/>
        <s v="neutra"/>
        <s v="enojo"/>
        <s v="miedo"/>
        <s v="sorpresa"/>
        <s v="tristeza"/>
      </sharedItems>
    </cacheField>
    <cacheField name="correcta" numFmtId="0">
      <sharedItems containsSemiMixedTypes="0" containsString="0" containsNumber="1" containsInteger="1" minValue="1" maxValue="7" count="7">
        <n v="7"/>
        <n v="2"/>
        <n v="1"/>
        <n v="4"/>
        <n v="5"/>
        <n v="6"/>
        <n v="3"/>
      </sharedItems>
    </cacheField>
    <cacheField name="niño" numFmtId="0">
      <sharedItems/>
    </cacheField>
    <cacheField name="respuesta" numFmtId="0">
      <sharedItems containsSemiMixedTypes="0" containsString="0" containsNumber="1" containsInteger="1" minValue="0" maxValue="7" count="8">
        <n v="2"/>
        <n v="1"/>
        <n v="7"/>
        <n v="3"/>
        <n v="4"/>
        <n v="5"/>
        <n v="6"/>
        <n v="0"/>
      </sharedItems>
    </cacheField>
    <cacheField name="Edad" numFmtId="0">
      <sharedItems count="3">
        <s v="5 y 6"/>
        <s v="7 y 8"/>
        <s v="9 y 10"/>
      </sharedItems>
    </cacheField>
    <cacheField name="Sexo" numFmtId="0">
      <sharedItems count="2">
        <s v="M"/>
        <s v="F"/>
      </sharedItems>
    </cacheField>
    <cacheField name="bloque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Benavides Herrera" refreshedDate="43390.521125231484" createdVersion="6" refreshedVersion="6" minRefreshableVersion="3" recordCount="92" xr:uid="{2BE05842-7AE9-4741-B7F2-D09FCFAF99FA}">
  <cacheSource type="worksheet">
    <worksheetSource name="BD.niños"/>
  </cacheSource>
  <cacheFields count="15">
    <cacheField name="Código" numFmtId="0">
      <sharedItems count="100">
        <s v="IEM5M"/>
        <s v="SAL7M"/>
        <s v="ACR7F"/>
        <s v="KCE7F"/>
        <s v="NCM7F"/>
        <s v="IBC8F"/>
        <s v="GCJ10M"/>
        <s v="DCR9F"/>
        <s v="QGE10M"/>
        <s v="SGN9F"/>
        <s v="MAL10F"/>
        <s v="RGG6M"/>
        <s v="YAC6F"/>
        <s v="GRA6M"/>
        <s v="JSE10F"/>
        <s v="AVC10F"/>
        <s v="HRR10F"/>
        <s v="JRL10F"/>
        <s v="DMU10F"/>
        <s v="KRA10F"/>
        <s v="CIG9F"/>
        <s v="ARA9F"/>
        <s v="DJD10M"/>
        <s v="AMC8M"/>
        <s v="SRG6M"/>
        <s v="ADC6F"/>
        <s v="EGO6M"/>
        <s v="RSD8M"/>
        <s v="FSE7F"/>
        <s v="DTD8M"/>
        <s v="AMC8M2"/>
        <s v="FRS6F"/>
        <s v="ARG7M"/>
        <s v="IMR7M"/>
        <s v="JDV6M"/>
        <s v="LRT5M"/>
        <s v="EHR7F"/>
        <s v="HTR8F"/>
        <s v="ASP5F"/>
        <s v="MLA8F"/>
        <s v="DMV7M"/>
        <s v="VMB8F"/>
        <s v="CCV7M"/>
        <s v="RSM10M"/>
        <s v="EOL9M"/>
        <s v="ADI9F"/>
        <s v="MHO10F"/>
        <s v="VLL7M"/>
        <s v="XMQ10F"/>
        <s v="AHC10F"/>
        <s v="LMQ10F"/>
        <s v="KSR8F"/>
        <s v="OAG10M"/>
        <s v="JNR7M"/>
        <s v="KOL6F"/>
        <s v="ATG10M"/>
        <s v="DMM10M"/>
        <s v="MAD10F"/>
        <s v="FNV8M"/>
        <s v="MCA6M"/>
        <s v="AMC7M"/>
        <s v="ABJ8M"/>
        <s v="ISP6M"/>
        <s v="MBG6M"/>
        <s v="VNB7F"/>
        <s v="KEF5F"/>
        <s v="GIC5M"/>
        <s v="DRP6M"/>
        <s v="CPG7M"/>
        <s v="CLB8M"/>
        <s v="AAM8M"/>
        <s v="DLM5M"/>
        <s v="OMA8M"/>
        <s v="MBO9M"/>
        <s v="LMR10M"/>
        <s v="SRE10M"/>
        <s v="VNH10F"/>
        <s v="SUA10M"/>
        <s v="MPR8F"/>
        <s v="CCM7F"/>
        <s v="ZLO8F"/>
        <s v="IEC9M"/>
        <s v="SDA8M"/>
        <s v="MCG8F"/>
        <s v="ASR6F"/>
        <s v="CJL6M"/>
        <s v="VVG8F"/>
        <s v="GLB7M"/>
        <s v="OCG9M"/>
        <s v="JDC10M"/>
        <s v="SCA11M"/>
        <s v="ARS9F"/>
        <s v="" u="1"/>
        <s v="ABB1F" u="1"/>
        <s v="ARB10M" u="1"/>
        <s v="CBB5M" u="1"/>
        <s v="YBL28F" u="1"/>
        <s v="JBB3M" u="1"/>
        <s v="PBH29M" u="1"/>
        <s v="EDV6M" u="1"/>
      </sharedItems>
    </cacheField>
    <cacheField name="Nombre" numFmtId="0">
      <sharedItems/>
    </cacheField>
    <cacheField name="Apellido paterno" numFmtId="0">
      <sharedItems/>
    </cacheField>
    <cacheField name="apellido materno" numFmtId="0">
      <sharedItems/>
    </cacheField>
    <cacheField name="edad" numFmtId="0">
      <sharedItems containsSemiMixedTypes="0" containsString="0" containsNumber="1" containsInteger="1" minValue="5" maxValue="11" count="7">
        <n v="5"/>
        <n v="7"/>
        <n v="8"/>
        <n v="10"/>
        <n v="9"/>
        <n v="6"/>
        <n v="11"/>
      </sharedItems>
    </cacheField>
    <cacheField name="Grupo edad" numFmtId="0">
      <sharedItems count="3">
        <s v="5 y 6"/>
        <s v="7 y 8"/>
        <s v="9 y 10"/>
      </sharedItems>
    </cacheField>
    <cacheField name="sexo" numFmtId="0">
      <sharedItems count="2">
        <s v="M"/>
        <s v="F"/>
      </sharedItems>
    </cacheField>
    <cacheField name="grado escolar" numFmtId="0">
      <sharedItems containsSemiMixedTypes="0" containsString="0" containsNumber="1" containsInteger="1" minValue="1" maxValue="5"/>
    </cacheField>
    <cacheField name="escuela" numFmtId="0">
      <sharedItems/>
    </cacheField>
    <cacheField name="bloque" numFmtId="0">
      <sharedItems containsSemiMixedTypes="0" containsString="0" containsNumber="1" containsInteger="1" minValue="1" maxValue="3" count="3">
        <n v="1"/>
        <n v="3"/>
        <n v="2"/>
      </sharedItems>
    </cacheField>
    <cacheField name="fecha nacimiento" numFmtId="0">
      <sharedItems containsDate="1" containsBlank="1" containsMixedTypes="1" minDate="2007-10-25T00:00:00" maxDate="2018-12-06T00:00:00"/>
    </cacheField>
    <cacheField name="fecha evaluación" numFmtId="14">
      <sharedItems containsSemiMixedTypes="0" containsNonDate="0" containsDate="1" containsString="0" minDate="2018-09-19T00:00:00" maxDate="2018-10-06T00:00:00"/>
    </cacheField>
    <cacheField name="edad 2" numFmtId="0">
      <sharedItems containsNonDate="0" containsString="0" containsBlank="1"/>
    </cacheField>
    <cacheField name="años" numFmtId="0">
      <sharedItems containsString="0" containsBlank="1" containsNumber="1" containsInteger="1" minValue="0" maxValue="0"/>
    </cacheField>
    <cacheField name="meses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Benavides Herrera" refreshedDate="43390.855651041667" createdVersion="6" refreshedVersion="6" minRefreshableVersion="3" recordCount="7267" xr:uid="{349AC0DC-1462-4E61-92CF-90E541D2CEF8}">
  <cacheSource type="worksheet">
    <worksheetSource name="bloques1a3"/>
  </cacheSource>
  <cacheFields count="13">
    <cacheField name="imagen" numFmtId="0">
      <sharedItems containsSemiMixedTypes="0" containsString="0" containsNumber="1" containsInteger="1" minValue="1" maxValue="79"/>
    </cacheField>
    <cacheField name="nombre imagen" numFmtId="0">
      <sharedItems count="236">
        <s v="24M_DI_C.BMP"/>
        <s v="23M_DI_C.BMP"/>
        <s v="01F_HA_C.BMP"/>
        <s v="24M_NE_O.BMP"/>
        <s v="03F_AN_O.BMP"/>
        <s v="02F_NE_C.BMP"/>
        <s v="21M_NE_O.BMP"/>
        <s v="03F_AN_C.BMP"/>
        <s v="20M_AN_O.BMP"/>
        <s v="21M_DI_O.BMP"/>
        <s v="20M_FE_C.BMP"/>
        <s v="24M_AN_C.BMP"/>
        <s v="02f_di_c.BMP"/>
        <s v="22M_FE_O.BMP"/>
        <s v="03F_NE_C.BMP"/>
        <s v="25M_NE_C.BMP"/>
        <s v="24M_HA_C.BMP"/>
        <s v="20M_NE_C.BMP"/>
        <s v="24M_AN_O.BMP"/>
        <s v="23M_NE_C.BMP"/>
        <s v="25M_DI_O.BMP"/>
        <s v="24M_SP_O.BMP"/>
        <s v="22M_AN_C.BMP"/>
        <s v="25M_AN_O.BMP"/>
        <s v="01F_DI_O.BMP"/>
        <s v="25M_SA_C.BMP"/>
        <s v="03F_SP_O.BMP"/>
        <s v="23M_HA_C.BMP"/>
        <s v="03F_DI_C.BMP"/>
        <s v="25M_AN_C.BMP"/>
        <s v="23M_NE_O.BMP"/>
        <s v="25M_HA_C.BMP"/>
        <s v="21M_HA_C.BMP"/>
        <s v="02F_SA_C.BMP"/>
        <s v="22M_HA_C.BMP"/>
        <s v="21M_SP_O.BMP"/>
        <s v="22M_AN_O.BMP"/>
        <s v="20M_HA_C.BMP"/>
        <s v="02F_HA_C.BMP"/>
        <s v="22M_NE_C.BMP"/>
        <s v="20M_DI_O.BMP"/>
        <s v="01F_FE_O.BMP"/>
        <s v="02F_NE_O.BMP"/>
        <s v="21M_AN_O.BMP"/>
        <s v="01F_NE_C.BMP"/>
        <s v="02f_an_c.BMP"/>
        <s v="03F_NE_O.BMP"/>
        <s v="22M_NE_O.BMP"/>
        <s v="24M_FE_O.BMP"/>
        <s v="21M_AN_C.BMP"/>
        <s v="01F_SA_C.BMP"/>
        <s v="23M_FE_C.BMP"/>
        <s v="20M_AN_C.BMP"/>
        <s v="21M_SA_C.BMP"/>
        <s v="03F_HA_C.BMP"/>
        <s v="24M_NE_C.BMP"/>
        <s v="23M_SP_O.BMP"/>
        <s v="03F_FE_O.BMP"/>
        <s v="20M_SA_C.BMP"/>
        <s v="22M_SP_O.BMP"/>
        <s v="20M_NE_O.BMP"/>
        <s v="22M_DI_C.BMP"/>
        <s v="20M_SP_O.BMP"/>
        <s v="01F_NE_O.tiff"/>
        <s v="02F_SP_O.BMP"/>
        <s v="01F_AN_O.BMP"/>
        <s v="25M_FE_O.BMP"/>
        <s v="03F_SA_C.BMP"/>
        <s v="23M_AN_C.BMP"/>
        <s v="24M_SA_C.BMP"/>
        <s v="01F_SP_O.BMP"/>
        <s v="25M_SP_O.BMP"/>
        <s v="21M_FE_O.BMP"/>
        <s v="01f_an_c.BMP"/>
        <s v="23M_SA_C.BMP"/>
        <s v="22M_SA_C.BMP"/>
        <s v="02f_an_o.BMP"/>
        <s v="21M_NE_C.BMP"/>
        <s v="23M_AN_O.BMP"/>
        <s v="27M_NE_O.BMP"/>
        <s v="29M_SA_C.BMP"/>
        <s v="05F_FE_O.BMP"/>
        <s v="28M_HA_C.BMP"/>
        <s v="05F_SA_C.BMP"/>
        <s v="05F_AN_O.BMP"/>
        <s v="26M_AN_O.BMP"/>
        <s v="28M_AN_C.BMP"/>
        <s v="29M_FE_O.BMP"/>
        <s v="30M_NE_O.BMP"/>
        <s v="28M_NE_C.BMP"/>
        <s v="05F_AN_C.BMP"/>
        <s v="06F_NE_C.BMP"/>
        <s v="37M_HA_C.BMP"/>
        <s v="06F_SA_C.BMP"/>
        <s v="30M_DI_O.BMP"/>
        <s v="05F_SP_O.BMP"/>
        <s v="28M_DI_O.BMP"/>
        <s v="07F_SP_O.BMP"/>
        <s v="29M_NE_O.BMP"/>
        <s v="26M_NE_C.BMP"/>
        <s v="06F_HA_C.BMP"/>
        <s v="05F_NE_C.BMP"/>
        <s v="37M_AN_C.BMP"/>
        <s v="07F_AN_C.BMP"/>
        <s v="30M_AN_O.BMP"/>
        <s v="26M_SA_C.BMP"/>
        <s v="28M_SP_O.BMP"/>
        <s v="27M_AN_C.BMP"/>
        <s v="37M_NE_C.BMP"/>
        <s v="29M_NE_C.BMP"/>
        <s v="06F_FE_O.BMP"/>
        <s v="30M_NE_C.BMP"/>
        <s v="05F_NE_O.BMP"/>
        <s v="30M_SP_O.BMP"/>
        <s v="06F_SP_O.BMP"/>
        <s v="28M_FE_O.BMP"/>
        <s v="06F_DI_C.BMP"/>
        <s v="05F_DI_O.BMP"/>
        <s v="28M_AN_O.BMP"/>
        <s v="29M_SP_O.BMP"/>
        <s v="07F_NE_O.BMP"/>
        <s v="30M_SA_C.BMP"/>
        <s v="26M_AN_C.BMP"/>
        <s v="29M_DI_C.BMP"/>
        <s v="26M_SP_O.BMP"/>
        <s v="37M_SA_C.BMP"/>
        <s v="07F_AN_O.BMP"/>
        <s v="27M_DI_O.BMP"/>
        <s v="26M_DI_O.BMP"/>
        <s v="30M_FE_O.BMP"/>
        <s v="26M_NE_O.BMP"/>
        <s v="27M_SP_O.BMP"/>
        <s v="06F_AN_O.BMP"/>
        <s v="29M_HA_C.BMP"/>
        <s v="30M_AN_C.BMP"/>
        <s v="07F_DI_O.BMP"/>
        <s v="37M_NE_O.BMP"/>
        <s v="07F_NE_C.BMP"/>
        <s v="06F_NE_O.BMP"/>
        <s v="07F_SA_C.BMP"/>
        <s v="37M_SP_O.BMP"/>
        <s v="27M_FE_O.BMP"/>
        <s v="30M_HA_C.BMP"/>
        <s v="26M_HA_C.BMP"/>
        <s v="37M_AN_O.BMP"/>
        <s v="26M_FE_O.BMP"/>
        <s v="27M_NE_C.BMP"/>
        <s v="37M_FE_O.BMP"/>
        <s v="28M_NE_O.BMP"/>
        <s v="29M_AN_O.BMP"/>
        <s v="07F_FE_C.BMP"/>
        <s v="27M_SA_C.BMP"/>
        <s v="29M_AN_C.BMP"/>
        <s v="27M_AN_O.BMP"/>
        <s v="05F_HA_C.BMP"/>
        <s v="37M_DI_C.BMP"/>
        <s v="07F_HA_C.BMP"/>
        <s v="06F_AN_C.BMP"/>
        <s v="09F_NE_O.BMP"/>
        <s v="31M_DI_C.BMP"/>
        <s v="34M_AN_C.BMP"/>
        <s v="09F_FE_O.BMP"/>
        <s v="35M_DI_O.BMP"/>
        <s v="34M_SA_C.BMP"/>
        <s v="33M_SA_C.BMP"/>
        <s v="08F_SA_C.BMP"/>
        <s v="36M_AN_C.BMP"/>
        <s v="35M_FE_C.BMP"/>
        <s v="08F_HA_C.BMP"/>
        <s v="33M_HA_C.BMP"/>
        <s v="31M_AN_O.BMP"/>
        <s v="32M_NE_O.BMP"/>
        <s v="31M_FE_O.BMP"/>
        <s v="32M_SP_O.BMP"/>
        <s v="35M_SP_O.BMP"/>
        <s v="31M_AN_C.BMP"/>
        <s v="36M_AN_O.BMP"/>
        <s v="09F_AN_C.BMP"/>
        <s v="34M_NE_O.BMP"/>
        <s v="08F_AN_O.BMP"/>
        <s v="34M_NE_C.BMP"/>
        <s v="33M_DI_O.BMP"/>
        <s v="08F_DI_O.BMP"/>
        <s v="09F_DI_O.BMP"/>
        <s v="36M_FE_O.BMP"/>
        <s v="33M_NE_C.BMP"/>
        <s v="31M_SA_C.BMP"/>
        <s v="08F_NE_O.BMP"/>
        <s v="35M_NE_O.BMP"/>
        <s v="08F_AN_C.BMP"/>
        <s v="32M_FE_O.BMP"/>
        <s v="10F_NE_C.BMP"/>
        <s v="32M_SA_C.BMP"/>
        <s v="33M_NE_O.BMP"/>
        <s v="34M_SP_O.BMP"/>
        <s v="10F_AN_O.BMP"/>
        <s v="34M_DI_C.BMP"/>
        <s v="31M_NE_C.BMP"/>
        <s v="32M_HA_C.BMP"/>
        <s v="10F_FE_O.BMP"/>
        <s v="34M_HA_C.BMP"/>
        <s v="10F_SA_C.BMP"/>
        <s v="36M_NE_C.BMP"/>
        <s v="32M_AN_C.BMP"/>
        <s v="36M_SP_O.BMP"/>
        <s v="10F_NE_O.BMP"/>
        <s v="32M_NE_C.BMP"/>
        <s v="10F_AN_C.BMP"/>
        <s v="31M_HA_C.BMP"/>
        <s v="36M_SA_C.BMP"/>
        <s v="35M_NE_C.BMP"/>
        <s v="32M_AN_O.BMP"/>
        <s v="09F_SA_C.BMP"/>
        <s v="08F_NE_C.BMP"/>
        <s v="33M_AN_O.BMP"/>
        <s v="36M_HA_C.BMP"/>
        <s v="35M_HA_C.BMP"/>
        <s v="10F_SP_O.BMP"/>
        <s v="09F_NE_C.BMP"/>
        <s v="10F_HA_C.BMP"/>
        <s v="09F_AN_O.BMP"/>
        <s v="36M_NE_O.BMP"/>
        <s v="09F_SP_O.BMP"/>
        <s v="31M_SP_O.BMP"/>
        <s v="35M_AN_O.BMP"/>
        <s v="33M_FE_O.BMP"/>
        <s v="09F_HA_C.BMP"/>
        <s v="33M_SP_O.BMP"/>
        <s v="08F_FE_O.BMP"/>
        <s v="31M_NE_O.BMP"/>
        <s v="36M_DI_O.BMP"/>
        <s v="10F_DI_O.BMP"/>
        <s v="33M_AN_C.BMP"/>
        <s v="34M_FE_O.BMP"/>
        <s v="08F_SP_O.BMP"/>
        <s v="34M_AN_O.BMP"/>
      </sharedItems>
    </cacheField>
    <cacheField name="emoción" numFmtId="0">
      <sharedItems count="7">
        <s v="asco"/>
        <s v="alegria"/>
        <s v="neutra"/>
        <s v="enojo"/>
        <s v="miedo"/>
        <s v="sorpresa"/>
        <s v="tristeza"/>
      </sharedItems>
    </cacheField>
    <cacheField name="correcta" numFmtId="0">
      <sharedItems containsSemiMixedTypes="0" containsString="0" containsNumber="1" containsInteger="1" minValue="1" maxValue="7"/>
    </cacheField>
    <cacheField name="niño" numFmtId="0">
      <sharedItems count="92">
        <s v="IEM5M"/>
        <s v="SAL7M"/>
        <s v="ACR7F"/>
        <s v="KCE7F"/>
        <s v="NCM7F"/>
        <s v="IBC8F"/>
        <s v="GCJ10M"/>
        <s v="DCR9F"/>
        <s v="QGE10M"/>
        <s v="SGN9F"/>
        <s v="MAL10F"/>
        <s v="RGG6M"/>
        <s v="YAC6F"/>
        <s v="GRA6M"/>
        <s v="DMV7M"/>
        <s v="VMB8F"/>
        <s v="CCV7M"/>
        <s v="RSM10M"/>
        <s v="EOL9M"/>
        <s v="ADI9F"/>
        <s v="MHO10F"/>
        <s v="VLL7M"/>
        <s v="ISP6M"/>
        <s v="MBG6M"/>
        <s v="VNB7F"/>
        <s v="KEF5F"/>
        <s v="VVG8F"/>
        <s v="GLB7M"/>
        <s v="OCG9M"/>
        <s v="JDC10M"/>
        <s v="SCA11M"/>
        <s v="ARS9F"/>
        <s v="DMU10F"/>
        <s v="KRA10F"/>
        <s v="CIG9F"/>
        <s v="ARA9F"/>
        <s v="DJD10M"/>
        <s v="AMC8M"/>
        <s v="SRG6M"/>
        <s v="ADC6F"/>
        <s v="EGO6M"/>
        <s v="RSD8M"/>
        <s v="FSE7F"/>
        <s v="DTD8M"/>
        <s v="AMC8M2"/>
        <s v="XMQ10F"/>
        <s v="AHC10F"/>
        <s v="LMQ10F"/>
        <s v="KSR8F"/>
        <s v="OAG10M"/>
        <s v="JNR7M"/>
        <s v="KOL6F"/>
        <s v="GIC5M"/>
        <s v="DRP6M"/>
        <s v="CPG7M"/>
        <s v="CLB8M"/>
        <s v="VNH10F"/>
        <s v="SUA10M"/>
        <s v="MPR8F"/>
        <s v="CCM7F"/>
        <s v="ZLO8F"/>
        <s v="JSE10F"/>
        <s v="AVC10F"/>
        <s v="HRR10F"/>
        <s v="JRL10F"/>
        <s v="FRS6F"/>
        <s v="ARG7M"/>
        <s v="IMR7M"/>
        <s v="JDV6M"/>
        <s v="LRT5M"/>
        <s v="EHR7F"/>
        <s v="HTR8F"/>
        <s v="ASP5F"/>
        <s v="MLA8F"/>
        <s v="ATG10M"/>
        <s v="DMM10M"/>
        <s v="MAD10F"/>
        <s v="FNV8M"/>
        <s v="MCA6M"/>
        <s v="AMC7M"/>
        <s v="ABJ8M"/>
        <s v="AAM8M"/>
        <s v="DLM5M"/>
        <s v="OMA8M"/>
        <s v="MBO9M"/>
        <s v="LMR10M"/>
        <s v="SRE10M"/>
        <s v="IEC9M"/>
        <s v="SDA8M"/>
        <s v="MCG8F"/>
        <s v="ASR6F"/>
        <s v="CJL6M"/>
      </sharedItems>
    </cacheField>
    <cacheField name="respuesta" numFmtId="0">
      <sharedItems containsSemiMixedTypes="0" containsString="0" containsNumber="1" containsInteger="1" minValue="0" maxValue="7"/>
    </cacheField>
    <cacheField name="Edad" numFmtId="0">
      <sharedItems count="3">
        <s v="5 y 6"/>
        <s v="7 y 8"/>
        <s v="9 y 10"/>
      </sharedItems>
    </cacheField>
    <cacheField name="Sexo" numFmtId="0">
      <sharedItems count="2">
        <s v="M"/>
        <s v="F"/>
      </sharedItems>
    </cacheField>
    <cacheField name="bloque" numFmtId="0">
      <sharedItems containsSemiMixedTypes="0" containsString="0" containsNumber="1" containsInteger="1" minValue="1" maxValue="3" count="3">
        <n v="1"/>
        <n v="2"/>
        <n v="3"/>
      </sharedItems>
    </cacheField>
    <cacheField name="resp. Emoción" numFmtId="0">
      <sharedItems count="8">
        <s v="alegria"/>
        <s v="neutra"/>
        <s v="asco"/>
        <s v="tristeza"/>
        <s v="enojo"/>
        <s v="miedo"/>
        <s v="sorpresa"/>
        <s v="no respondió"/>
      </sharedItems>
    </cacheField>
    <cacheField name="edad exacta" numFmtId="0">
      <sharedItems containsSemiMixedTypes="0" containsString="0" containsNumber="1" containsInteger="1" minValue="5" maxValue="11"/>
    </cacheField>
    <cacheField name="Acierto" numFmtId="0">
      <sharedItems containsSemiMixedTypes="0" containsString="0" containsNumber="1" containsInteger="1" minValue="0" maxValue="1"/>
    </cacheField>
    <cacheField name="Sex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 pivotCacheId="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9">
  <r>
    <x v="0"/>
    <x v="0"/>
    <x v="0"/>
    <x v="0"/>
    <s v="JSE10F"/>
    <x v="0"/>
    <x v="0"/>
    <x v="0"/>
    <n v="3"/>
  </r>
  <r>
    <x v="0"/>
    <x v="0"/>
    <x v="0"/>
    <x v="0"/>
    <s v="AVC10F"/>
    <x v="1"/>
    <x v="1"/>
    <x v="0"/>
    <n v="3"/>
  </r>
  <r>
    <x v="0"/>
    <x v="0"/>
    <x v="0"/>
    <x v="0"/>
    <s v="HRR10F"/>
    <x v="0"/>
    <x v="1"/>
    <x v="1"/>
    <n v="3"/>
  </r>
  <r>
    <x v="0"/>
    <x v="0"/>
    <x v="0"/>
    <x v="0"/>
    <s v="JRL10F"/>
    <x v="0"/>
    <x v="1"/>
    <x v="1"/>
    <n v="3"/>
  </r>
  <r>
    <x v="0"/>
    <x v="0"/>
    <x v="0"/>
    <x v="0"/>
    <s v="FRS6F"/>
    <x v="0"/>
    <x v="1"/>
    <x v="1"/>
    <n v="3"/>
  </r>
  <r>
    <x v="0"/>
    <x v="0"/>
    <x v="0"/>
    <x v="0"/>
    <s v="ARG7M"/>
    <x v="0"/>
    <x v="1"/>
    <x v="1"/>
    <n v="3"/>
  </r>
  <r>
    <x v="0"/>
    <x v="0"/>
    <x v="0"/>
    <x v="0"/>
    <s v="IMR7M"/>
    <x v="0"/>
    <x v="2"/>
    <x v="0"/>
    <n v="3"/>
  </r>
  <r>
    <x v="0"/>
    <x v="0"/>
    <x v="0"/>
    <x v="0"/>
    <s v="JDV6M"/>
    <x v="0"/>
    <x v="2"/>
    <x v="1"/>
    <n v="3"/>
  </r>
  <r>
    <x v="0"/>
    <x v="0"/>
    <x v="0"/>
    <x v="0"/>
    <s v="LRT5M"/>
    <x v="1"/>
    <x v="2"/>
    <x v="0"/>
    <n v="3"/>
  </r>
  <r>
    <x v="0"/>
    <x v="0"/>
    <x v="0"/>
    <x v="0"/>
    <s v="EHR7F"/>
    <x v="0"/>
    <x v="2"/>
    <x v="1"/>
    <n v="3"/>
  </r>
  <r>
    <x v="0"/>
    <x v="0"/>
    <x v="0"/>
    <x v="0"/>
    <s v="HTR8F"/>
    <x v="0"/>
    <x v="2"/>
    <x v="1"/>
    <n v="3"/>
  </r>
  <r>
    <x v="0"/>
    <x v="0"/>
    <x v="0"/>
    <x v="0"/>
    <s v="ASP5F"/>
    <x v="0"/>
    <x v="0"/>
    <x v="0"/>
    <n v="3"/>
  </r>
  <r>
    <x v="0"/>
    <x v="0"/>
    <x v="0"/>
    <x v="0"/>
    <s v="MLA8F"/>
    <x v="1"/>
    <x v="0"/>
    <x v="1"/>
    <n v="3"/>
  </r>
  <r>
    <x v="0"/>
    <x v="0"/>
    <x v="0"/>
    <x v="0"/>
    <s v="ATG10M"/>
    <x v="2"/>
    <x v="0"/>
    <x v="0"/>
    <n v="3"/>
  </r>
  <r>
    <x v="0"/>
    <x v="0"/>
    <x v="0"/>
    <x v="0"/>
    <s v="DMM10M"/>
    <x v="0"/>
    <x v="1"/>
    <x v="0"/>
    <n v="3"/>
  </r>
  <r>
    <x v="0"/>
    <x v="0"/>
    <x v="0"/>
    <x v="0"/>
    <s v="MAD10F"/>
    <x v="0"/>
    <x v="1"/>
    <x v="1"/>
    <n v="3"/>
  </r>
  <r>
    <x v="0"/>
    <x v="0"/>
    <x v="0"/>
    <x v="0"/>
    <s v="FNV8M"/>
    <x v="0"/>
    <x v="1"/>
    <x v="0"/>
    <n v="3"/>
  </r>
  <r>
    <x v="0"/>
    <x v="0"/>
    <x v="0"/>
    <x v="0"/>
    <s v="MCA6M"/>
    <x v="0"/>
    <x v="2"/>
    <x v="0"/>
    <n v="3"/>
  </r>
  <r>
    <x v="0"/>
    <x v="0"/>
    <x v="0"/>
    <x v="0"/>
    <s v="AMC7M"/>
    <x v="0"/>
    <x v="2"/>
    <x v="0"/>
    <n v="3"/>
  </r>
  <r>
    <x v="0"/>
    <x v="0"/>
    <x v="0"/>
    <x v="0"/>
    <s v="ABJ8M"/>
    <x v="0"/>
    <x v="2"/>
    <x v="1"/>
    <n v="3"/>
  </r>
  <r>
    <x v="0"/>
    <x v="0"/>
    <x v="0"/>
    <x v="0"/>
    <s v="AAM8M"/>
    <x v="0"/>
    <x v="2"/>
    <x v="1"/>
    <n v="3"/>
  </r>
  <r>
    <x v="0"/>
    <x v="0"/>
    <x v="0"/>
    <x v="0"/>
    <s v="DLM5M"/>
    <x v="1"/>
    <x v="1"/>
    <x v="0"/>
    <n v="3"/>
  </r>
  <r>
    <x v="0"/>
    <x v="0"/>
    <x v="0"/>
    <x v="0"/>
    <s v="OMA8M"/>
    <x v="0"/>
    <x v="0"/>
    <x v="0"/>
    <n v="3"/>
  </r>
  <r>
    <x v="0"/>
    <x v="0"/>
    <x v="0"/>
    <x v="0"/>
    <s v="MBO9M"/>
    <x v="0"/>
    <x v="0"/>
    <x v="0"/>
    <n v="3"/>
  </r>
  <r>
    <x v="0"/>
    <x v="0"/>
    <x v="0"/>
    <x v="0"/>
    <s v="LMR10M"/>
    <x v="0"/>
    <x v="1"/>
    <x v="1"/>
    <n v="3"/>
  </r>
  <r>
    <x v="0"/>
    <x v="0"/>
    <x v="0"/>
    <x v="0"/>
    <s v="SRE10M"/>
    <x v="3"/>
    <x v="0"/>
    <x v="1"/>
    <n v="3"/>
  </r>
  <r>
    <x v="0"/>
    <x v="0"/>
    <x v="0"/>
    <x v="0"/>
    <s v="IEC3M"/>
    <x v="0"/>
    <x v="1"/>
    <x v="1"/>
    <n v="3"/>
  </r>
  <r>
    <x v="0"/>
    <x v="0"/>
    <x v="0"/>
    <x v="0"/>
    <s v="SDA8M"/>
    <x v="1"/>
    <x v="1"/>
    <x v="0"/>
    <n v="3"/>
  </r>
  <r>
    <x v="0"/>
    <x v="0"/>
    <x v="0"/>
    <x v="0"/>
    <s v="MCG8F"/>
    <x v="2"/>
    <x v="2"/>
    <x v="0"/>
    <n v="3"/>
  </r>
  <r>
    <x v="0"/>
    <x v="0"/>
    <x v="0"/>
    <x v="0"/>
    <s v="ASR6F"/>
    <x v="0"/>
    <x v="2"/>
    <x v="0"/>
    <n v="3"/>
  </r>
  <r>
    <x v="0"/>
    <x v="0"/>
    <x v="0"/>
    <x v="0"/>
    <s v="CJL6M"/>
    <x v="2"/>
    <x v="2"/>
    <x v="0"/>
    <n v="3"/>
  </r>
  <r>
    <x v="1"/>
    <x v="1"/>
    <x v="1"/>
    <x v="1"/>
    <s v="JSE10F"/>
    <x v="4"/>
    <x v="2"/>
    <x v="1"/>
    <n v="3"/>
  </r>
  <r>
    <x v="1"/>
    <x v="1"/>
    <x v="1"/>
    <x v="1"/>
    <s v="AVC10F"/>
    <x v="4"/>
    <x v="0"/>
    <x v="0"/>
    <n v="3"/>
  </r>
  <r>
    <x v="1"/>
    <x v="1"/>
    <x v="1"/>
    <x v="1"/>
    <s v="HRR10F"/>
    <x v="4"/>
    <x v="1"/>
    <x v="0"/>
    <n v="3"/>
  </r>
  <r>
    <x v="1"/>
    <x v="1"/>
    <x v="1"/>
    <x v="1"/>
    <s v="JRL10F"/>
    <x v="4"/>
    <x v="1"/>
    <x v="1"/>
    <n v="3"/>
  </r>
  <r>
    <x v="1"/>
    <x v="1"/>
    <x v="1"/>
    <x v="1"/>
    <s v="FRS6F"/>
    <x v="4"/>
    <x v="1"/>
    <x v="1"/>
    <n v="3"/>
  </r>
  <r>
    <x v="1"/>
    <x v="1"/>
    <x v="1"/>
    <x v="1"/>
    <s v="ARG7M"/>
    <x v="4"/>
    <x v="1"/>
    <x v="1"/>
    <n v="3"/>
  </r>
  <r>
    <x v="1"/>
    <x v="1"/>
    <x v="1"/>
    <x v="1"/>
    <s v="IMR7M"/>
    <x v="3"/>
    <x v="1"/>
    <x v="1"/>
    <n v="3"/>
  </r>
  <r>
    <x v="1"/>
    <x v="1"/>
    <x v="1"/>
    <x v="1"/>
    <s v="JDV6M"/>
    <x v="4"/>
    <x v="2"/>
    <x v="0"/>
    <n v="3"/>
  </r>
  <r>
    <x v="1"/>
    <x v="1"/>
    <x v="1"/>
    <x v="1"/>
    <s v="LRT5M"/>
    <x v="3"/>
    <x v="2"/>
    <x v="1"/>
    <n v="3"/>
  </r>
  <r>
    <x v="1"/>
    <x v="1"/>
    <x v="1"/>
    <x v="1"/>
    <s v="EHR7F"/>
    <x v="3"/>
    <x v="2"/>
    <x v="0"/>
    <n v="3"/>
  </r>
  <r>
    <x v="1"/>
    <x v="1"/>
    <x v="1"/>
    <x v="1"/>
    <s v="HTR8F"/>
    <x v="4"/>
    <x v="2"/>
    <x v="1"/>
    <n v="3"/>
  </r>
  <r>
    <x v="1"/>
    <x v="1"/>
    <x v="1"/>
    <x v="1"/>
    <s v="ASP5F"/>
    <x v="4"/>
    <x v="2"/>
    <x v="1"/>
    <n v="3"/>
  </r>
  <r>
    <x v="1"/>
    <x v="1"/>
    <x v="1"/>
    <x v="1"/>
    <s v="MLA8F"/>
    <x v="3"/>
    <x v="0"/>
    <x v="0"/>
    <n v="3"/>
  </r>
  <r>
    <x v="1"/>
    <x v="1"/>
    <x v="1"/>
    <x v="1"/>
    <s v="ATG10M"/>
    <x v="3"/>
    <x v="0"/>
    <x v="1"/>
    <n v="3"/>
  </r>
  <r>
    <x v="1"/>
    <x v="1"/>
    <x v="1"/>
    <x v="1"/>
    <s v="DMM10M"/>
    <x v="4"/>
    <x v="0"/>
    <x v="0"/>
    <n v="3"/>
  </r>
  <r>
    <x v="1"/>
    <x v="1"/>
    <x v="1"/>
    <x v="1"/>
    <s v="MAD10F"/>
    <x v="4"/>
    <x v="1"/>
    <x v="0"/>
    <n v="3"/>
  </r>
  <r>
    <x v="1"/>
    <x v="1"/>
    <x v="1"/>
    <x v="1"/>
    <s v="FNV8M"/>
    <x v="4"/>
    <x v="1"/>
    <x v="1"/>
    <n v="3"/>
  </r>
  <r>
    <x v="1"/>
    <x v="1"/>
    <x v="1"/>
    <x v="1"/>
    <s v="MCA6M"/>
    <x v="4"/>
    <x v="1"/>
    <x v="0"/>
    <n v="3"/>
  </r>
  <r>
    <x v="1"/>
    <x v="1"/>
    <x v="1"/>
    <x v="1"/>
    <s v="AMC7M"/>
    <x v="4"/>
    <x v="2"/>
    <x v="0"/>
    <n v="3"/>
  </r>
  <r>
    <x v="1"/>
    <x v="1"/>
    <x v="1"/>
    <x v="1"/>
    <s v="ABJ8M"/>
    <x v="4"/>
    <x v="2"/>
    <x v="0"/>
    <n v="3"/>
  </r>
  <r>
    <x v="1"/>
    <x v="1"/>
    <x v="1"/>
    <x v="1"/>
    <s v="AAM8M"/>
    <x v="4"/>
    <x v="2"/>
    <x v="1"/>
    <n v="3"/>
  </r>
  <r>
    <x v="1"/>
    <x v="1"/>
    <x v="1"/>
    <x v="1"/>
    <s v="DLM5M"/>
    <x v="4"/>
    <x v="2"/>
    <x v="1"/>
    <n v="3"/>
  </r>
  <r>
    <x v="1"/>
    <x v="1"/>
    <x v="1"/>
    <x v="1"/>
    <s v="OMA8M"/>
    <x v="4"/>
    <x v="1"/>
    <x v="0"/>
    <n v="3"/>
  </r>
  <r>
    <x v="1"/>
    <x v="1"/>
    <x v="1"/>
    <x v="1"/>
    <s v="MBO9M"/>
    <x v="4"/>
    <x v="0"/>
    <x v="0"/>
    <n v="3"/>
  </r>
  <r>
    <x v="1"/>
    <x v="1"/>
    <x v="1"/>
    <x v="1"/>
    <s v="LMR10M"/>
    <x v="4"/>
    <x v="0"/>
    <x v="0"/>
    <n v="3"/>
  </r>
  <r>
    <x v="1"/>
    <x v="1"/>
    <x v="1"/>
    <x v="1"/>
    <s v="SRE10M"/>
    <x v="1"/>
    <x v="1"/>
    <x v="1"/>
    <n v="3"/>
  </r>
  <r>
    <x v="1"/>
    <x v="1"/>
    <x v="1"/>
    <x v="1"/>
    <s v="IEC3M"/>
    <x v="4"/>
    <x v="0"/>
    <x v="1"/>
    <n v="3"/>
  </r>
  <r>
    <x v="1"/>
    <x v="1"/>
    <x v="1"/>
    <x v="1"/>
    <s v="SDA8M"/>
    <x v="4"/>
    <x v="1"/>
    <x v="1"/>
    <n v="3"/>
  </r>
  <r>
    <x v="1"/>
    <x v="1"/>
    <x v="1"/>
    <x v="1"/>
    <s v="MCG8F"/>
    <x v="4"/>
    <x v="1"/>
    <x v="0"/>
    <n v="3"/>
  </r>
  <r>
    <x v="1"/>
    <x v="1"/>
    <x v="1"/>
    <x v="1"/>
    <s v="ASR6F"/>
    <x v="4"/>
    <x v="2"/>
    <x v="0"/>
    <n v="3"/>
  </r>
  <r>
    <x v="1"/>
    <x v="1"/>
    <x v="1"/>
    <x v="1"/>
    <s v="CJL6M"/>
    <x v="3"/>
    <x v="2"/>
    <x v="0"/>
    <n v="3"/>
  </r>
  <r>
    <x v="2"/>
    <x v="2"/>
    <x v="2"/>
    <x v="2"/>
    <s v="JSE10F"/>
    <x v="3"/>
    <x v="2"/>
    <x v="0"/>
    <n v="3"/>
  </r>
  <r>
    <x v="2"/>
    <x v="2"/>
    <x v="2"/>
    <x v="2"/>
    <s v="AVC10F"/>
    <x v="3"/>
    <x v="2"/>
    <x v="1"/>
    <n v="3"/>
  </r>
  <r>
    <x v="2"/>
    <x v="2"/>
    <x v="2"/>
    <x v="2"/>
    <s v="HRR10F"/>
    <x v="3"/>
    <x v="0"/>
    <x v="0"/>
    <n v="3"/>
  </r>
  <r>
    <x v="2"/>
    <x v="2"/>
    <x v="2"/>
    <x v="2"/>
    <s v="JRL10F"/>
    <x v="3"/>
    <x v="1"/>
    <x v="0"/>
    <n v="3"/>
  </r>
  <r>
    <x v="2"/>
    <x v="2"/>
    <x v="2"/>
    <x v="2"/>
    <s v="FRS6F"/>
    <x v="3"/>
    <x v="1"/>
    <x v="1"/>
    <n v="3"/>
  </r>
  <r>
    <x v="2"/>
    <x v="2"/>
    <x v="2"/>
    <x v="2"/>
    <s v="ARG7M"/>
    <x v="4"/>
    <x v="1"/>
    <x v="1"/>
    <n v="3"/>
  </r>
  <r>
    <x v="2"/>
    <x v="2"/>
    <x v="2"/>
    <x v="2"/>
    <s v="IMR7M"/>
    <x v="3"/>
    <x v="1"/>
    <x v="1"/>
    <n v="3"/>
  </r>
  <r>
    <x v="2"/>
    <x v="2"/>
    <x v="2"/>
    <x v="2"/>
    <s v="JDV6M"/>
    <x v="3"/>
    <x v="1"/>
    <x v="1"/>
    <n v="3"/>
  </r>
  <r>
    <x v="2"/>
    <x v="2"/>
    <x v="2"/>
    <x v="2"/>
    <s v="LRT5M"/>
    <x v="3"/>
    <x v="2"/>
    <x v="0"/>
    <n v="3"/>
  </r>
  <r>
    <x v="2"/>
    <x v="2"/>
    <x v="2"/>
    <x v="2"/>
    <s v="EHR7F"/>
    <x v="3"/>
    <x v="2"/>
    <x v="1"/>
    <n v="3"/>
  </r>
  <r>
    <x v="2"/>
    <x v="2"/>
    <x v="2"/>
    <x v="2"/>
    <s v="HTR8F"/>
    <x v="3"/>
    <x v="2"/>
    <x v="0"/>
    <n v="3"/>
  </r>
  <r>
    <x v="2"/>
    <x v="2"/>
    <x v="2"/>
    <x v="2"/>
    <s v="ASP5F"/>
    <x v="3"/>
    <x v="2"/>
    <x v="1"/>
    <n v="3"/>
  </r>
  <r>
    <x v="2"/>
    <x v="2"/>
    <x v="2"/>
    <x v="2"/>
    <s v="MLA8F"/>
    <x v="4"/>
    <x v="2"/>
    <x v="1"/>
    <n v="3"/>
  </r>
  <r>
    <x v="2"/>
    <x v="2"/>
    <x v="2"/>
    <x v="2"/>
    <s v="ATG10M"/>
    <x v="4"/>
    <x v="0"/>
    <x v="0"/>
    <n v="3"/>
  </r>
  <r>
    <x v="2"/>
    <x v="2"/>
    <x v="2"/>
    <x v="2"/>
    <s v="DMM10M"/>
    <x v="3"/>
    <x v="0"/>
    <x v="1"/>
    <n v="3"/>
  </r>
  <r>
    <x v="2"/>
    <x v="2"/>
    <x v="2"/>
    <x v="2"/>
    <s v="MAD10F"/>
    <x v="3"/>
    <x v="0"/>
    <x v="0"/>
    <n v="3"/>
  </r>
  <r>
    <x v="2"/>
    <x v="2"/>
    <x v="2"/>
    <x v="2"/>
    <s v="FNV8M"/>
    <x v="3"/>
    <x v="1"/>
    <x v="0"/>
    <n v="3"/>
  </r>
  <r>
    <x v="2"/>
    <x v="2"/>
    <x v="2"/>
    <x v="2"/>
    <s v="MCA6M"/>
    <x v="3"/>
    <x v="1"/>
    <x v="1"/>
    <n v="3"/>
  </r>
  <r>
    <x v="2"/>
    <x v="2"/>
    <x v="2"/>
    <x v="2"/>
    <s v="AMC7M"/>
    <x v="3"/>
    <x v="1"/>
    <x v="0"/>
    <n v="3"/>
  </r>
  <r>
    <x v="2"/>
    <x v="2"/>
    <x v="2"/>
    <x v="2"/>
    <s v="ABJ8M"/>
    <x v="3"/>
    <x v="2"/>
    <x v="0"/>
    <n v="3"/>
  </r>
  <r>
    <x v="2"/>
    <x v="2"/>
    <x v="2"/>
    <x v="2"/>
    <s v="AAM8M"/>
    <x v="3"/>
    <x v="2"/>
    <x v="0"/>
    <n v="3"/>
  </r>
  <r>
    <x v="2"/>
    <x v="2"/>
    <x v="2"/>
    <x v="2"/>
    <s v="DLM5M"/>
    <x v="3"/>
    <x v="2"/>
    <x v="1"/>
    <n v="3"/>
  </r>
  <r>
    <x v="2"/>
    <x v="2"/>
    <x v="2"/>
    <x v="2"/>
    <s v="OMA8M"/>
    <x v="3"/>
    <x v="2"/>
    <x v="1"/>
    <n v="3"/>
  </r>
  <r>
    <x v="2"/>
    <x v="2"/>
    <x v="2"/>
    <x v="2"/>
    <s v="MBO9M"/>
    <x v="3"/>
    <x v="1"/>
    <x v="0"/>
    <n v="3"/>
  </r>
  <r>
    <x v="2"/>
    <x v="2"/>
    <x v="2"/>
    <x v="2"/>
    <s v="LMR10M"/>
    <x v="3"/>
    <x v="0"/>
    <x v="0"/>
    <n v="3"/>
  </r>
  <r>
    <x v="2"/>
    <x v="2"/>
    <x v="2"/>
    <x v="2"/>
    <s v="SRE10M"/>
    <x v="3"/>
    <x v="0"/>
    <x v="0"/>
    <n v="3"/>
  </r>
  <r>
    <x v="2"/>
    <x v="2"/>
    <x v="2"/>
    <x v="2"/>
    <s v="IEC3M"/>
    <x v="3"/>
    <x v="1"/>
    <x v="1"/>
    <n v="3"/>
  </r>
  <r>
    <x v="2"/>
    <x v="2"/>
    <x v="2"/>
    <x v="2"/>
    <s v="SDA8M"/>
    <x v="3"/>
    <x v="0"/>
    <x v="1"/>
    <n v="3"/>
  </r>
  <r>
    <x v="2"/>
    <x v="2"/>
    <x v="2"/>
    <x v="2"/>
    <s v="MCG8F"/>
    <x v="3"/>
    <x v="1"/>
    <x v="1"/>
    <n v="3"/>
  </r>
  <r>
    <x v="2"/>
    <x v="2"/>
    <x v="2"/>
    <x v="2"/>
    <s v="ASR6F"/>
    <x v="2"/>
    <x v="1"/>
    <x v="0"/>
    <n v="3"/>
  </r>
  <r>
    <x v="2"/>
    <x v="2"/>
    <x v="2"/>
    <x v="2"/>
    <s v="CJL6M"/>
    <x v="3"/>
    <x v="2"/>
    <x v="0"/>
    <n v="3"/>
  </r>
  <r>
    <x v="3"/>
    <x v="3"/>
    <x v="3"/>
    <x v="3"/>
    <s v="JSE10F"/>
    <x v="0"/>
    <x v="2"/>
    <x v="0"/>
    <n v="3"/>
  </r>
  <r>
    <x v="3"/>
    <x v="3"/>
    <x v="3"/>
    <x v="3"/>
    <s v="AVC10F"/>
    <x v="4"/>
    <x v="2"/>
    <x v="0"/>
    <n v="3"/>
  </r>
  <r>
    <x v="3"/>
    <x v="3"/>
    <x v="3"/>
    <x v="3"/>
    <s v="HRR10F"/>
    <x v="1"/>
    <x v="2"/>
    <x v="1"/>
    <n v="3"/>
  </r>
  <r>
    <x v="3"/>
    <x v="3"/>
    <x v="3"/>
    <x v="3"/>
    <s v="JRL10F"/>
    <x v="0"/>
    <x v="0"/>
    <x v="0"/>
    <n v="3"/>
  </r>
  <r>
    <x v="3"/>
    <x v="3"/>
    <x v="3"/>
    <x v="3"/>
    <s v="FRS6F"/>
    <x v="1"/>
    <x v="1"/>
    <x v="0"/>
    <n v="3"/>
  </r>
  <r>
    <x v="3"/>
    <x v="3"/>
    <x v="3"/>
    <x v="3"/>
    <s v="ARG7M"/>
    <x v="1"/>
    <x v="1"/>
    <x v="1"/>
    <n v="3"/>
  </r>
  <r>
    <x v="3"/>
    <x v="3"/>
    <x v="3"/>
    <x v="3"/>
    <s v="IMR7M"/>
    <x v="5"/>
    <x v="1"/>
    <x v="1"/>
    <n v="3"/>
  </r>
  <r>
    <x v="3"/>
    <x v="3"/>
    <x v="3"/>
    <x v="3"/>
    <s v="JDV6M"/>
    <x v="6"/>
    <x v="1"/>
    <x v="1"/>
    <n v="3"/>
  </r>
  <r>
    <x v="3"/>
    <x v="3"/>
    <x v="3"/>
    <x v="3"/>
    <s v="LRT5M"/>
    <x v="6"/>
    <x v="1"/>
    <x v="1"/>
    <n v="3"/>
  </r>
  <r>
    <x v="3"/>
    <x v="3"/>
    <x v="3"/>
    <x v="3"/>
    <s v="EHR7F"/>
    <x v="0"/>
    <x v="2"/>
    <x v="0"/>
    <n v="3"/>
  </r>
  <r>
    <x v="3"/>
    <x v="3"/>
    <x v="3"/>
    <x v="3"/>
    <s v="HTR8F"/>
    <x v="1"/>
    <x v="2"/>
    <x v="1"/>
    <n v="3"/>
  </r>
  <r>
    <x v="3"/>
    <x v="3"/>
    <x v="3"/>
    <x v="3"/>
    <s v="ASP5F"/>
    <x v="7"/>
    <x v="2"/>
    <x v="0"/>
    <n v="3"/>
  </r>
  <r>
    <x v="3"/>
    <x v="3"/>
    <x v="3"/>
    <x v="3"/>
    <s v="MLA8F"/>
    <x v="0"/>
    <x v="2"/>
    <x v="1"/>
    <n v="3"/>
  </r>
  <r>
    <x v="3"/>
    <x v="3"/>
    <x v="3"/>
    <x v="3"/>
    <s v="ATG10M"/>
    <x v="1"/>
    <x v="2"/>
    <x v="1"/>
    <n v="3"/>
  </r>
  <r>
    <x v="3"/>
    <x v="3"/>
    <x v="3"/>
    <x v="3"/>
    <s v="DMM10M"/>
    <x v="1"/>
    <x v="0"/>
    <x v="0"/>
    <n v="3"/>
  </r>
  <r>
    <x v="3"/>
    <x v="3"/>
    <x v="3"/>
    <x v="3"/>
    <s v="MAD10F"/>
    <x v="4"/>
    <x v="0"/>
    <x v="1"/>
    <n v="3"/>
  </r>
  <r>
    <x v="3"/>
    <x v="3"/>
    <x v="3"/>
    <x v="3"/>
    <s v="FNV8M"/>
    <x v="6"/>
    <x v="0"/>
    <x v="0"/>
    <n v="3"/>
  </r>
  <r>
    <x v="3"/>
    <x v="3"/>
    <x v="3"/>
    <x v="3"/>
    <s v="MCA6M"/>
    <x v="6"/>
    <x v="1"/>
    <x v="0"/>
    <n v="3"/>
  </r>
  <r>
    <x v="3"/>
    <x v="3"/>
    <x v="3"/>
    <x v="3"/>
    <s v="AMC7M"/>
    <x v="1"/>
    <x v="1"/>
    <x v="1"/>
    <n v="3"/>
  </r>
  <r>
    <x v="3"/>
    <x v="3"/>
    <x v="3"/>
    <x v="3"/>
    <s v="ABJ8M"/>
    <x v="1"/>
    <x v="1"/>
    <x v="0"/>
    <n v="3"/>
  </r>
  <r>
    <x v="3"/>
    <x v="3"/>
    <x v="3"/>
    <x v="3"/>
    <s v="AAM8M"/>
    <x v="1"/>
    <x v="2"/>
    <x v="0"/>
    <n v="3"/>
  </r>
  <r>
    <x v="3"/>
    <x v="3"/>
    <x v="3"/>
    <x v="3"/>
    <s v="DLM5M"/>
    <x v="6"/>
    <x v="2"/>
    <x v="0"/>
    <n v="3"/>
  </r>
  <r>
    <x v="3"/>
    <x v="3"/>
    <x v="3"/>
    <x v="3"/>
    <s v="OMA8M"/>
    <x v="1"/>
    <x v="2"/>
    <x v="1"/>
    <n v="3"/>
  </r>
  <r>
    <x v="3"/>
    <x v="3"/>
    <x v="3"/>
    <x v="3"/>
    <s v="MBO9M"/>
    <x v="1"/>
    <x v="2"/>
    <x v="1"/>
    <n v="3"/>
  </r>
  <r>
    <x v="3"/>
    <x v="3"/>
    <x v="3"/>
    <x v="3"/>
    <s v="LMR10M"/>
    <x v="1"/>
    <x v="1"/>
    <x v="0"/>
    <n v="3"/>
  </r>
  <r>
    <x v="3"/>
    <x v="3"/>
    <x v="3"/>
    <x v="3"/>
    <s v="SRE10M"/>
    <x v="1"/>
    <x v="0"/>
    <x v="0"/>
    <n v="3"/>
  </r>
  <r>
    <x v="3"/>
    <x v="3"/>
    <x v="3"/>
    <x v="3"/>
    <s v="IEC3M"/>
    <x v="6"/>
    <x v="0"/>
    <x v="0"/>
    <n v="3"/>
  </r>
  <r>
    <x v="3"/>
    <x v="3"/>
    <x v="3"/>
    <x v="3"/>
    <s v="SDA8M"/>
    <x v="6"/>
    <x v="1"/>
    <x v="1"/>
    <n v="3"/>
  </r>
  <r>
    <x v="3"/>
    <x v="3"/>
    <x v="3"/>
    <x v="3"/>
    <s v="MCG8F"/>
    <x v="6"/>
    <x v="0"/>
    <x v="1"/>
    <n v="3"/>
  </r>
  <r>
    <x v="3"/>
    <x v="3"/>
    <x v="3"/>
    <x v="3"/>
    <s v="ASR6F"/>
    <x v="1"/>
    <x v="1"/>
    <x v="1"/>
    <n v="3"/>
  </r>
  <r>
    <x v="3"/>
    <x v="3"/>
    <x v="3"/>
    <x v="3"/>
    <s v="CJL6M"/>
    <x v="6"/>
    <x v="1"/>
    <x v="0"/>
    <n v="3"/>
  </r>
  <r>
    <x v="4"/>
    <x v="4"/>
    <x v="1"/>
    <x v="1"/>
    <s v="JSE10F"/>
    <x v="4"/>
    <x v="2"/>
    <x v="0"/>
    <n v="3"/>
  </r>
  <r>
    <x v="4"/>
    <x v="4"/>
    <x v="1"/>
    <x v="1"/>
    <s v="AVC10F"/>
    <x v="4"/>
    <x v="2"/>
    <x v="0"/>
    <n v="3"/>
  </r>
  <r>
    <x v="4"/>
    <x v="4"/>
    <x v="1"/>
    <x v="1"/>
    <s v="HRR10F"/>
    <x v="4"/>
    <x v="2"/>
    <x v="0"/>
    <n v="3"/>
  </r>
  <r>
    <x v="4"/>
    <x v="4"/>
    <x v="1"/>
    <x v="1"/>
    <s v="JRL10F"/>
    <x v="0"/>
    <x v="2"/>
    <x v="1"/>
    <n v="3"/>
  </r>
  <r>
    <x v="4"/>
    <x v="4"/>
    <x v="1"/>
    <x v="1"/>
    <s v="FRS6F"/>
    <x v="6"/>
    <x v="0"/>
    <x v="0"/>
    <n v="3"/>
  </r>
  <r>
    <x v="4"/>
    <x v="4"/>
    <x v="1"/>
    <x v="1"/>
    <s v="ARG7M"/>
    <x v="4"/>
    <x v="1"/>
    <x v="0"/>
    <n v="3"/>
  </r>
  <r>
    <x v="4"/>
    <x v="4"/>
    <x v="1"/>
    <x v="1"/>
    <s v="IMR7M"/>
    <x v="4"/>
    <x v="1"/>
    <x v="1"/>
    <n v="3"/>
  </r>
  <r>
    <x v="4"/>
    <x v="4"/>
    <x v="1"/>
    <x v="1"/>
    <s v="JDV6M"/>
    <x v="4"/>
    <x v="1"/>
    <x v="1"/>
    <n v="3"/>
  </r>
  <r>
    <x v="4"/>
    <x v="4"/>
    <x v="1"/>
    <x v="1"/>
    <s v="LRT5M"/>
    <x v="4"/>
    <x v="1"/>
    <x v="1"/>
    <n v="3"/>
  </r>
  <r>
    <x v="4"/>
    <x v="4"/>
    <x v="1"/>
    <x v="1"/>
    <s v="EHR7F"/>
    <x v="6"/>
    <x v="1"/>
    <x v="1"/>
    <n v="3"/>
  </r>
  <r>
    <x v="4"/>
    <x v="4"/>
    <x v="1"/>
    <x v="1"/>
    <s v="HTR8F"/>
    <x v="2"/>
    <x v="2"/>
    <x v="0"/>
    <n v="3"/>
  </r>
  <r>
    <x v="4"/>
    <x v="4"/>
    <x v="1"/>
    <x v="1"/>
    <s v="ASP5F"/>
    <x v="4"/>
    <x v="2"/>
    <x v="1"/>
    <n v="3"/>
  </r>
  <r>
    <x v="4"/>
    <x v="4"/>
    <x v="1"/>
    <x v="1"/>
    <s v="MLA8F"/>
    <x v="6"/>
    <x v="2"/>
    <x v="0"/>
    <n v="3"/>
  </r>
  <r>
    <x v="4"/>
    <x v="4"/>
    <x v="1"/>
    <x v="1"/>
    <s v="ATG10M"/>
    <x v="6"/>
    <x v="2"/>
    <x v="1"/>
    <n v="3"/>
  </r>
  <r>
    <x v="4"/>
    <x v="4"/>
    <x v="1"/>
    <x v="1"/>
    <s v="DMM10M"/>
    <x v="4"/>
    <x v="2"/>
    <x v="1"/>
    <n v="3"/>
  </r>
  <r>
    <x v="4"/>
    <x v="4"/>
    <x v="1"/>
    <x v="1"/>
    <s v="MAD10F"/>
    <x v="4"/>
    <x v="0"/>
    <x v="0"/>
    <n v="3"/>
  </r>
  <r>
    <x v="4"/>
    <x v="4"/>
    <x v="1"/>
    <x v="1"/>
    <s v="FNV8M"/>
    <x v="1"/>
    <x v="0"/>
    <x v="1"/>
    <n v="3"/>
  </r>
  <r>
    <x v="4"/>
    <x v="4"/>
    <x v="1"/>
    <x v="1"/>
    <s v="MCA6M"/>
    <x v="2"/>
    <x v="0"/>
    <x v="0"/>
    <n v="3"/>
  </r>
  <r>
    <x v="4"/>
    <x v="4"/>
    <x v="1"/>
    <x v="1"/>
    <s v="AMC7M"/>
    <x v="4"/>
    <x v="1"/>
    <x v="0"/>
    <n v="3"/>
  </r>
  <r>
    <x v="4"/>
    <x v="4"/>
    <x v="1"/>
    <x v="1"/>
    <s v="ABJ8M"/>
    <x v="4"/>
    <x v="1"/>
    <x v="1"/>
    <n v="3"/>
  </r>
  <r>
    <x v="4"/>
    <x v="4"/>
    <x v="1"/>
    <x v="1"/>
    <s v="AAM8M"/>
    <x v="4"/>
    <x v="1"/>
    <x v="0"/>
    <n v="3"/>
  </r>
  <r>
    <x v="4"/>
    <x v="4"/>
    <x v="1"/>
    <x v="1"/>
    <s v="DLM5M"/>
    <x v="4"/>
    <x v="2"/>
    <x v="0"/>
    <n v="3"/>
  </r>
  <r>
    <x v="4"/>
    <x v="4"/>
    <x v="1"/>
    <x v="1"/>
    <s v="OMA8M"/>
    <x v="4"/>
    <x v="2"/>
    <x v="0"/>
    <n v="3"/>
  </r>
  <r>
    <x v="4"/>
    <x v="4"/>
    <x v="1"/>
    <x v="1"/>
    <s v="MBO9M"/>
    <x v="4"/>
    <x v="2"/>
    <x v="1"/>
    <n v="3"/>
  </r>
  <r>
    <x v="4"/>
    <x v="4"/>
    <x v="1"/>
    <x v="1"/>
    <s v="LMR10M"/>
    <x v="4"/>
    <x v="2"/>
    <x v="1"/>
    <n v="3"/>
  </r>
  <r>
    <x v="4"/>
    <x v="4"/>
    <x v="1"/>
    <x v="1"/>
    <s v="SRE10M"/>
    <x v="4"/>
    <x v="1"/>
    <x v="0"/>
    <n v="3"/>
  </r>
  <r>
    <x v="4"/>
    <x v="4"/>
    <x v="1"/>
    <x v="1"/>
    <s v="IEC3M"/>
    <x v="2"/>
    <x v="0"/>
    <x v="0"/>
    <n v="3"/>
  </r>
  <r>
    <x v="4"/>
    <x v="4"/>
    <x v="1"/>
    <x v="1"/>
    <s v="SDA8M"/>
    <x v="4"/>
    <x v="0"/>
    <x v="0"/>
    <n v="3"/>
  </r>
  <r>
    <x v="4"/>
    <x v="4"/>
    <x v="1"/>
    <x v="1"/>
    <s v="MCG8F"/>
    <x v="0"/>
    <x v="1"/>
    <x v="1"/>
    <n v="3"/>
  </r>
  <r>
    <x v="4"/>
    <x v="4"/>
    <x v="1"/>
    <x v="1"/>
    <s v="ASR6F"/>
    <x v="6"/>
    <x v="0"/>
    <x v="1"/>
    <n v="3"/>
  </r>
  <r>
    <x v="4"/>
    <x v="4"/>
    <x v="1"/>
    <x v="1"/>
    <s v="CJL6M"/>
    <x v="3"/>
    <x v="1"/>
    <x v="1"/>
    <n v="3"/>
  </r>
  <r>
    <x v="5"/>
    <x v="5"/>
    <x v="4"/>
    <x v="4"/>
    <s v="JSE10F"/>
    <x v="2"/>
    <x v="1"/>
    <x v="0"/>
    <n v="3"/>
  </r>
  <r>
    <x v="5"/>
    <x v="5"/>
    <x v="4"/>
    <x v="4"/>
    <s v="AVC10F"/>
    <x v="2"/>
    <x v="2"/>
    <x v="0"/>
    <n v="3"/>
  </r>
  <r>
    <x v="5"/>
    <x v="5"/>
    <x v="4"/>
    <x v="4"/>
    <s v="HRR10F"/>
    <x v="2"/>
    <x v="2"/>
    <x v="0"/>
    <n v="3"/>
  </r>
  <r>
    <x v="5"/>
    <x v="5"/>
    <x v="4"/>
    <x v="4"/>
    <s v="JRL10F"/>
    <x v="2"/>
    <x v="2"/>
    <x v="0"/>
    <n v="3"/>
  </r>
  <r>
    <x v="5"/>
    <x v="5"/>
    <x v="4"/>
    <x v="4"/>
    <s v="FRS6F"/>
    <x v="2"/>
    <x v="2"/>
    <x v="1"/>
    <n v="3"/>
  </r>
  <r>
    <x v="5"/>
    <x v="5"/>
    <x v="4"/>
    <x v="4"/>
    <s v="ARG7M"/>
    <x v="2"/>
    <x v="0"/>
    <x v="0"/>
    <n v="3"/>
  </r>
  <r>
    <x v="5"/>
    <x v="5"/>
    <x v="4"/>
    <x v="4"/>
    <s v="IMR7M"/>
    <x v="2"/>
    <x v="1"/>
    <x v="0"/>
    <n v="3"/>
  </r>
  <r>
    <x v="5"/>
    <x v="5"/>
    <x v="4"/>
    <x v="4"/>
    <s v="JDV6M"/>
    <x v="2"/>
    <x v="1"/>
    <x v="1"/>
    <n v="3"/>
  </r>
  <r>
    <x v="5"/>
    <x v="5"/>
    <x v="4"/>
    <x v="4"/>
    <s v="LRT5M"/>
    <x v="2"/>
    <x v="1"/>
    <x v="1"/>
    <n v="3"/>
  </r>
  <r>
    <x v="5"/>
    <x v="5"/>
    <x v="4"/>
    <x v="4"/>
    <s v="EHR7F"/>
    <x v="3"/>
    <x v="1"/>
    <x v="1"/>
    <n v="3"/>
  </r>
  <r>
    <x v="5"/>
    <x v="5"/>
    <x v="4"/>
    <x v="4"/>
    <s v="HTR8F"/>
    <x v="2"/>
    <x v="1"/>
    <x v="1"/>
    <n v="3"/>
  </r>
  <r>
    <x v="5"/>
    <x v="5"/>
    <x v="4"/>
    <x v="4"/>
    <s v="ASP5F"/>
    <x v="2"/>
    <x v="2"/>
    <x v="0"/>
    <n v="3"/>
  </r>
  <r>
    <x v="5"/>
    <x v="5"/>
    <x v="4"/>
    <x v="4"/>
    <s v="MLA8F"/>
    <x v="2"/>
    <x v="2"/>
    <x v="1"/>
    <n v="3"/>
  </r>
  <r>
    <x v="5"/>
    <x v="5"/>
    <x v="4"/>
    <x v="4"/>
    <s v="ATG10M"/>
    <x v="0"/>
    <x v="2"/>
    <x v="0"/>
    <n v="3"/>
  </r>
  <r>
    <x v="5"/>
    <x v="5"/>
    <x v="4"/>
    <x v="4"/>
    <s v="DMM10M"/>
    <x v="4"/>
    <x v="2"/>
    <x v="1"/>
    <n v="3"/>
  </r>
  <r>
    <x v="5"/>
    <x v="5"/>
    <x v="4"/>
    <x v="4"/>
    <s v="MAD10F"/>
    <x v="2"/>
    <x v="2"/>
    <x v="1"/>
    <n v="3"/>
  </r>
  <r>
    <x v="5"/>
    <x v="5"/>
    <x v="4"/>
    <x v="4"/>
    <s v="FNV8M"/>
    <x v="2"/>
    <x v="0"/>
    <x v="0"/>
    <n v="3"/>
  </r>
  <r>
    <x v="5"/>
    <x v="5"/>
    <x v="4"/>
    <x v="4"/>
    <s v="MCA6M"/>
    <x v="2"/>
    <x v="0"/>
    <x v="1"/>
    <n v="3"/>
  </r>
  <r>
    <x v="5"/>
    <x v="5"/>
    <x v="4"/>
    <x v="4"/>
    <s v="AMC7M"/>
    <x v="2"/>
    <x v="0"/>
    <x v="0"/>
    <n v="3"/>
  </r>
  <r>
    <x v="5"/>
    <x v="5"/>
    <x v="4"/>
    <x v="4"/>
    <s v="ABJ8M"/>
    <x v="2"/>
    <x v="1"/>
    <x v="0"/>
    <n v="3"/>
  </r>
  <r>
    <x v="5"/>
    <x v="5"/>
    <x v="4"/>
    <x v="4"/>
    <s v="AAM8M"/>
    <x v="2"/>
    <x v="1"/>
    <x v="1"/>
    <n v="3"/>
  </r>
  <r>
    <x v="5"/>
    <x v="5"/>
    <x v="4"/>
    <x v="4"/>
    <s v="DLM5M"/>
    <x v="2"/>
    <x v="1"/>
    <x v="0"/>
    <n v="3"/>
  </r>
  <r>
    <x v="5"/>
    <x v="5"/>
    <x v="4"/>
    <x v="4"/>
    <s v="OMA8M"/>
    <x v="0"/>
    <x v="2"/>
    <x v="0"/>
    <n v="3"/>
  </r>
  <r>
    <x v="5"/>
    <x v="5"/>
    <x v="4"/>
    <x v="4"/>
    <s v="MBO9M"/>
    <x v="2"/>
    <x v="2"/>
    <x v="0"/>
    <n v="3"/>
  </r>
  <r>
    <x v="5"/>
    <x v="5"/>
    <x v="4"/>
    <x v="4"/>
    <s v="LMR10M"/>
    <x v="2"/>
    <x v="2"/>
    <x v="1"/>
    <n v="3"/>
  </r>
  <r>
    <x v="5"/>
    <x v="5"/>
    <x v="4"/>
    <x v="4"/>
    <s v="SRE10M"/>
    <x v="2"/>
    <x v="2"/>
    <x v="1"/>
    <n v="3"/>
  </r>
  <r>
    <x v="5"/>
    <x v="5"/>
    <x v="4"/>
    <x v="4"/>
    <s v="IEC3M"/>
    <x v="2"/>
    <x v="1"/>
    <x v="0"/>
    <n v="3"/>
  </r>
  <r>
    <x v="5"/>
    <x v="5"/>
    <x v="4"/>
    <x v="4"/>
    <s v="SDA8M"/>
    <x v="2"/>
    <x v="0"/>
    <x v="0"/>
    <n v="3"/>
  </r>
  <r>
    <x v="5"/>
    <x v="5"/>
    <x v="4"/>
    <x v="4"/>
    <s v="MCG8F"/>
    <x v="2"/>
    <x v="0"/>
    <x v="0"/>
    <n v="3"/>
  </r>
  <r>
    <x v="5"/>
    <x v="5"/>
    <x v="4"/>
    <x v="4"/>
    <s v="ASR6F"/>
    <x v="3"/>
    <x v="1"/>
    <x v="1"/>
    <n v="3"/>
  </r>
  <r>
    <x v="5"/>
    <x v="5"/>
    <x v="4"/>
    <x v="4"/>
    <s v="CJL6M"/>
    <x v="2"/>
    <x v="0"/>
    <x v="1"/>
    <n v="3"/>
  </r>
  <r>
    <x v="6"/>
    <x v="6"/>
    <x v="4"/>
    <x v="4"/>
    <s v="JSE10F"/>
    <x v="2"/>
    <x v="1"/>
    <x v="1"/>
    <n v="3"/>
  </r>
  <r>
    <x v="6"/>
    <x v="6"/>
    <x v="4"/>
    <x v="4"/>
    <s v="AVC10F"/>
    <x v="0"/>
    <x v="1"/>
    <x v="0"/>
    <n v="3"/>
  </r>
  <r>
    <x v="6"/>
    <x v="6"/>
    <x v="4"/>
    <x v="4"/>
    <s v="HRR10F"/>
    <x v="2"/>
    <x v="2"/>
    <x v="0"/>
    <n v="3"/>
  </r>
  <r>
    <x v="6"/>
    <x v="6"/>
    <x v="4"/>
    <x v="4"/>
    <s v="JRL10F"/>
    <x v="4"/>
    <x v="2"/>
    <x v="0"/>
    <n v="3"/>
  </r>
  <r>
    <x v="6"/>
    <x v="6"/>
    <x v="4"/>
    <x v="4"/>
    <s v="FRS6F"/>
    <x v="5"/>
    <x v="2"/>
    <x v="0"/>
    <n v="3"/>
  </r>
  <r>
    <x v="6"/>
    <x v="6"/>
    <x v="4"/>
    <x v="4"/>
    <s v="ARG7M"/>
    <x v="2"/>
    <x v="2"/>
    <x v="1"/>
    <n v="3"/>
  </r>
  <r>
    <x v="6"/>
    <x v="6"/>
    <x v="4"/>
    <x v="4"/>
    <s v="IMR7M"/>
    <x v="0"/>
    <x v="0"/>
    <x v="0"/>
    <n v="3"/>
  </r>
  <r>
    <x v="6"/>
    <x v="6"/>
    <x v="4"/>
    <x v="4"/>
    <s v="JDV6M"/>
    <x v="2"/>
    <x v="1"/>
    <x v="0"/>
    <n v="3"/>
  </r>
  <r>
    <x v="6"/>
    <x v="6"/>
    <x v="4"/>
    <x v="4"/>
    <s v="LRT5M"/>
    <x v="2"/>
    <x v="1"/>
    <x v="1"/>
    <n v="3"/>
  </r>
  <r>
    <x v="6"/>
    <x v="6"/>
    <x v="4"/>
    <x v="4"/>
    <s v="EHR7F"/>
    <x v="2"/>
    <x v="1"/>
    <x v="1"/>
    <n v="3"/>
  </r>
  <r>
    <x v="6"/>
    <x v="6"/>
    <x v="4"/>
    <x v="4"/>
    <s v="HTR8F"/>
    <x v="2"/>
    <x v="1"/>
    <x v="1"/>
    <n v="3"/>
  </r>
  <r>
    <x v="6"/>
    <x v="6"/>
    <x v="4"/>
    <x v="4"/>
    <s v="ASP5F"/>
    <x v="2"/>
    <x v="1"/>
    <x v="1"/>
    <n v="3"/>
  </r>
  <r>
    <x v="6"/>
    <x v="6"/>
    <x v="4"/>
    <x v="4"/>
    <s v="MLA8F"/>
    <x v="3"/>
    <x v="2"/>
    <x v="0"/>
    <n v="3"/>
  </r>
  <r>
    <x v="6"/>
    <x v="6"/>
    <x v="4"/>
    <x v="4"/>
    <s v="ATG10M"/>
    <x v="4"/>
    <x v="2"/>
    <x v="1"/>
    <n v="3"/>
  </r>
  <r>
    <x v="6"/>
    <x v="6"/>
    <x v="4"/>
    <x v="4"/>
    <s v="DMM10M"/>
    <x v="0"/>
    <x v="2"/>
    <x v="0"/>
    <n v="3"/>
  </r>
  <r>
    <x v="6"/>
    <x v="6"/>
    <x v="4"/>
    <x v="4"/>
    <s v="MAD10F"/>
    <x v="4"/>
    <x v="2"/>
    <x v="1"/>
    <n v="3"/>
  </r>
  <r>
    <x v="6"/>
    <x v="6"/>
    <x v="4"/>
    <x v="4"/>
    <s v="FNV8M"/>
    <x v="0"/>
    <x v="2"/>
    <x v="1"/>
    <n v="3"/>
  </r>
  <r>
    <x v="6"/>
    <x v="6"/>
    <x v="4"/>
    <x v="4"/>
    <s v="MCA6M"/>
    <x v="0"/>
    <x v="0"/>
    <x v="0"/>
    <n v="3"/>
  </r>
  <r>
    <x v="6"/>
    <x v="6"/>
    <x v="4"/>
    <x v="4"/>
    <s v="AMC7M"/>
    <x v="4"/>
    <x v="0"/>
    <x v="1"/>
    <n v="3"/>
  </r>
  <r>
    <x v="6"/>
    <x v="6"/>
    <x v="4"/>
    <x v="4"/>
    <s v="ABJ8M"/>
    <x v="6"/>
    <x v="0"/>
    <x v="0"/>
    <n v="3"/>
  </r>
  <r>
    <x v="6"/>
    <x v="6"/>
    <x v="4"/>
    <x v="4"/>
    <s v="AAM8M"/>
    <x v="3"/>
    <x v="1"/>
    <x v="0"/>
    <n v="3"/>
  </r>
  <r>
    <x v="6"/>
    <x v="6"/>
    <x v="4"/>
    <x v="4"/>
    <s v="DLM5M"/>
    <x v="0"/>
    <x v="1"/>
    <x v="1"/>
    <n v="3"/>
  </r>
  <r>
    <x v="6"/>
    <x v="6"/>
    <x v="4"/>
    <x v="4"/>
    <s v="OMA8M"/>
    <x v="0"/>
    <x v="1"/>
    <x v="0"/>
    <n v="3"/>
  </r>
  <r>
    <x v="6"/>
    <x v="6"/>
    <x v="4"/>
    <x v="4"/>
    <s v="MBO9M"/>
    <x v="2"/>
    <x v="2"/>
    <x v="0"/>
    <n v="3"/>
  </r>
  <r>
    <x v="6"/>
    <x v="6"/>
    <x v="4"/>
    <x v="4"/>
    <s v="LMR10M"/>
    <x v="6"/>
    <x v="2"/>
    <x v="0"/>
    <n v="3"/>
  </r>
  <r>
    <x v="6"/>
    <x v="6"/>
    <x v="4"/>
    <x v="4"/>
    <s v="SRE10M"/>
    <x v="0"/>
    <x v="2"/>
    <x v="1"/>
    <n v="3"/>
  </r>
  <r>
    <x v="6"/>
    <x v="6"/>
    <x v="4"/>
    <x v="4"/>
    <s v="IEC3M"/>
    <x v="2"/>
    <x v="2"/>
    <x v="1"/>
    <n v="3"/>
  </r>
  <r>
    <x v="6"/>
    <x v="6"/>
    <x v="4"/>
    <x v="4"/>
    <s v="SDA8M"/>
    <x v="1"/>
    <x v="1"/>
    <x v="0"/>
    <n v="3"/>
  </r>
  <r>
    <x v="6"/>
    <x v="6"/>
    <x v="4"/>
    <x v="4"/>
    <s v="MCG8F"/>
    <x v="0"/>
    <x v="0"/>
    <x v="0"/>
    <n v="3"/>
  </r>
  <r>
    <x v="6"/>
    <x v="6"/>
    <x v="4"/>
    <x v="4"/>
    <s v="ASR6F"/>
    <x v="5"/>
    <x v="0"/>
    <x v="0"/>
    <n v="3"/>
  </r>
  <r>
    <x v="6"/>
    <x v="6"/>
    <x v="4"/>
    <x v="4"/>
    <s v="CJL6M"/>
    <x v="2"/>
    <x v="1"/>
    <x v="1"/>
    <n v="3"/>
  </r>
  <r>
    <x v="7"/>
    <x v="7"/>
    <x v="4"/>
    <x v="4"/>
    <s v="JSE10F"/>
    <x v="0"/>
    <x v="0"/>
    <x v="1"/>
    <n v="3"/>
  </r>
  <r>
    <x v="7"/>
    <x v="7"/>
    <x v="4"/>
    <x v="4"/>
    <s v="AVC10F"/>
    <x v="0"/>
    <x v="1"/>
    <x v="1"/>
    <n v="3"/>
  </r>
  <r>
    <x v="7"/>
    <x v="7"/>
    <x v="4"/>
    <x v="4"/>
    <s v="HRR10F"/>
    <x v="0"/>
    <x v="1"/>
    <x v="0"/>
    <n v="3"/>
  </r>
  <r>
    <x v="7"/>
    <x v="7"/>
    <x v="4"/>
    <x v="4"/>
    <s v="JRL10F"/>
    <x v="0"/>
    <x v="2"/>
    <x v="0"/>
    <n v="3"/>
  </r>
  <r>
    <x v="7"/>
    <x v="7"/>
    <x v="4"/>
    <x v="4"/>
    <s v="FRS6F"/>
    <x v="0"/>
    <x v="2"/>
    <x v="0"/>
    <n v="3"/>
  </r>
  <r>
    <x v="7"/>
    <x v="7"/>
    <x v="4"/>
    <x v="4"/>
    <s v="ARG7M"/>
    <x v="0"/>
    <x v="2"/>
    <x v="0"/>
    <n v="3"/>
  </r>
  <r>
    <x v="7"/>
    <x v="7"/>
    <x v="4"/>
    <x v="4"/>
    <s v="IMR7M"/>
    <x v="2"/>
    <x v="2"/>
    <x v="1"/>
    <n v="3"/>
  </r>
  <r>
    <x v="7"/>
    <x v="7"/>
    <x v="4"/>
    <x v="4"/>
    <s v="JDV6M"/>
    <x v="2"/>
    <x v="0"/>
    <x v="0"/>
    <n v="3"/>
  </r>
  <r>
    <x v="7"/>
    <x v="7"/>
    <x v="4"/>
    <x v="4"/>
    <s v="LRT5M"/>
    <x v="2"/>
    <x v="1"/>
    <x v="0"/>
    <n v="3"/>
  </r>
  <r>
    <x v="7"/>
    <x v="7"/>
    <x v="4"/>
    <x v="4"/>
    <s v="EHR7F"/>
    <x v="0"/>
    <x v="1"/>
    <x v="1"/>
    <n v="3"/>
  </r>
  <r>
    <x v="7"/>
    <x v="7"/>
    <x v="4"/>
    <x v="4"/>
    <s v="HTR8F"/>
    <x v="0"/>
    <x v="1"/>
    <x v="1"/>
    <n v="3"/>
  </r>
  <r>
    <x v="7"/>
    <x v="7"/>
    <x v="4"/>
    <x v="4"/>
    <s v="ASP5F"/>
    <x v="0"/>
    <x v="1"/>
    <x v="1"/>
    <n v="3"/>
  </r>
  <r>
    <x v="7"/>
    <x v="7"/>
    <x v="4"/>
    <x v="4"/>
    <s v="MLA8F"/>
    <x v="0"/>
    <x v="1"/>
    <x v="1"/>
    <n v="3"/>
  </r>
  <r>
    <x v="7"/>
    <x v="7"/>
    <x v="4"/>
    <x v="4"/>
    <s v="ATG10M"/>
    <x v="0"/>
    <x v="2"/>
    <x v="0"/>
    <n v="3"/>
  </r>
  <r>
    <x v="7"/>
    <x v="7"/>
    <x v="4"/>
    <x v="4"/>
    <s v="DMM10M"/>
    <x v="0"/>
    <x v="2"/>
    <x v="1"/>
    <n v="3"/>
  </r>
  <r>
    <x v="7"/>
    <x v="7"/>
    <x v="4"/>
    <x v="4"/>
    <s v="MAD10F"/>
    <x v="0"/>
    <x v="2"/>
    <x v="0"/>
    <n v="3"/>
  </r>
  <r>
    <x v="7"/>
    <x v="7"/>
    <x v="4"/>
    <x v="4"/>
    <s v="FNV8M"/>
    <x v="1"/>
    <x v="2"/>
    <x v="1"/>
    <n v="3"/>
  </r>
  <r>
    <x v="7"/>
    <x v="7"/>
    <x v="4"/>
    <x v="4"/>
    <s v="MCA6M"/>
    <x v="0"/>
    <x v="2"/>
    <x v="1"/>
    <n v="3"/>
  </r>
  <r>
    <x v="7"/>
    <x v="7"/>
    <x v="4"/>
    <x v="4"/>
    <s v="AMC7M"/>
    <x v="0"/>
    <x v="0"/>
    <x v="0"/>
    <n v="3"/>
  </r>
  <r>
    <x v="7"/>
    <x v="7"/>
    <x v="4"/>
    <x v="4"/>
    <s v="ABJ8M"/>
    <x v="0"/>
    <x v="0"/>
    <x v="1"/>
    <n v="3"/>
  </r>
  <r>
    <x v="7"/>
    <x v="7"/>
    <x v="4"/>
    <x v="4"/>
    <s v="AAM8M"/>
    <x v="0"/>
    <x v="0"/>
    <x v="0"/>
    <n v="3"/>
  </r>
  <r>
    <x v="7"/>
    <x v="7"/>
    <x v="4"/>
    <x v="4"/>
    <s v="DLM5M"/>
    <x v="0"/>
    <x v="1"/>
    <x v="0"/>
    <n v="3"/>
  </r>
  <r>
    <x v="7"/>
    <x v="7"/>
    <x v="4"/>
    <x v="4"/>
    <s v="OMA8M"/>
    <x v="0"/>
    <x v="1"/>
    <x v="1"/>
    <n v="3"/>
  </r>
  <r>
    <x v="7"/>
    <x v="7"/>
    <x v="4"/>
    <x v="4"/>
    <s v="MBO9M"/>
    <x v="2"/>
    <x v="1"/>
    <x v="0"/>
    <n v="3"/>
  </r>
  <r>
    <x v="7"/>
    <x v="7"/>
    <x v="4"/>
    <x v="4"/>
    <s v="LMR10M"/>
    <x v="0"/>
    <x v="2"/>
    <x v="0"/>
    <n v="3"/>
  </r>
  <r>
    <x v="7"/>
    <x v="7"/>
    <x v="4"/>
    <x v="4"/>
    <s v="SRE10M"/>
    <x v="0"/>
    <x v="2"/>
    <x v="0"/>
    <n v="3"/>
  </r>
  <r>
    <x v="7"/>
    <x v="7"/>
    <x v="4"/>
    <x v="4"/>
    <s v="IEC3M"/>
    <x v="0"/>
    <x v="2"/>
    <x v="1"/>
    <n v="3"/>
  </r>
  <r>
    <x v="7"/>
    <x v="7"/>
    <x v="4"/>
    <x v="4"/>
    <s v="SDA8M"/>
    <x v="0"/>
    <x v="2"/>
    <x v="1"/>
    <n v="3"/>
  </r>
  <r>
    <x v="7"/>
    <x v="7"/>
    <x v="4"/>
    <x v="4"/>
    <s v="MCG8F"/>
    <x v="2"/>
    <x v="1"/>
    <x v="0"/>
    <n v="3"/>
  </r>
  <r>
    <x v="7"/>
    <x v="7"/>
    <x v="4"/>
    <x v="4"/>
    <s v="ASR6F"/>
    <x v="0"/>
    <x v="0"/>
    <x v="0"/>
    <n v="3"/>
  </r>
  <r>
    <x v="7"/>
    <x v="7"/>
    <x v="4"/>
    <x v="4"/>
    <s v="CJL6M"/>
    <x v="2"/>
    <x v="0"/>
    <x v="0"/>
    <n v="3"/>
  </r>
  <r>
    <x v="8"/>
    <x v="8"/>
    <x v="2"/>
    <x v="2"/>
    <s v="JSE10F"/>
    <x v="6"/>
    <x v="1"/>
    <x v="1"/>
    <n v="3"/>
  </r>
  <r>
    <x v="8"/>
    <x v="8"/>
    <x v="2"/>
    <x v="2"/>
    <s v="AVC10F"/>
    <x v="3"/>
    <x v="0"/>
    <x v="1"/>
    <n v="3"/>
  </r>
  <r>
    <x v="8"/>
    <x v="8"/>
    <x v="2"/>
    <x v="2"/>
    <s v="HRR10F"/>
    <x v="3"/>
    <x v="1"/>
    <x v="1"/>
    <n v="3"/>
  </r>
  <r>
    <x v="8"/>
    <x v="8"/>
    <x v="2"/>
    <x v="2"/>
    <s v="JRL10F"/>
    <x v="3"/>
    <x v="1"/>
    <x v="0"/>
    <n v="3"/>
  </r>
  <r>
    <x v="8"/>
    <x v="8"/>
    <x v="2"/>
    <x v="2"/>
    <s v="FRS6F"/>
    <x v="3"/>
    <x v="2"/>
    <x v="0"/>
    <n v="3"/>
  </r>
  <r>
    <x v="8"/>
    <x v="8"/>
    <x v="2"/>
    <x v="2"/>
    <s v="ARG7M"/>
    <x v="3"/>
    <x v="2"/>
    <x v="0"/>
    <n v="3"/>
  </r>
  <r>
    <x v="8"/>
    <x v="8"/>
    <x v="2"/>
    <x v="2"/>
    <s v="IMR7M"/>
    <x v="3"/>
    <x v="2"/>
    <x v="0"/>
    <n v="3"/>
  </r>
  <r>
    <x v="8"/>
    <x v="8"/>
    <x v="2"/>
    <x v="2"/>
    <s v="JDV6M"/>
    <x v="3"/>
    <x v="2"/>
    <x v="1"/>
    <n v="3"/>
  </r>
  <r>
    <x v="8"/>
    <x v="8"/>
    <x v="2"/>
    <x v="2"/>
    <s v="LRT5M"/>
    <x v="3"/>
    <x v="0"/>
    <x v="0"/>
    <n v="3"/>
  </r>
  <r>
    <x v="8"/>
    <x v="8"/>
    <x v="2"/>
    <x v="2"/>
    <s v="EHR7F"/>
    <x v="3"/>
    <x v="1"/>
    <x v="0"/>
    <n v="3"/>
  </r>
  <r>
    <x v="8"/>
    <x v="8"/>
    <x v="2"/>
    <x v="2"/>
    <s v="HTR8F"/>
    <x v="3"/>
    <x v="1"/>
    <x v="1"/>
    <n v="3"/>
  </r>
  <r>
    <x v="8"/>
    <x v="8"/>
    <x v="2"/>
    <x v="2"/>
    <s v="ASP5F"/>
    <x v="3"/>
    <x v="1"/>
    <x v="1"/>
    <n v="3"/>
  </r>
  <r>
    <x v="8"/>
    <x v="8"/>
    <x v="2"/>
    <x v="2"/>
    <s v="MLA8F"/>
    <x v="3"/>
    <x v="1"/>
    <x v="1"/>
    <n v="3"/>
  </r>
  <r>
    <x v="8"/>
    <x v="8"/>
    <x v="2"/>
    <x v="2"/>
    <s v="ATG10M"/>
    <x v="3"/>
    <x v="1"/>
    <x v="1"/>
    <n v="3"/>
  </r>
  <r>
    <x v="8"/>
    <x v="8"/>
    <x v="2"/>
    <x v="2"/>
    <s v="DMM10M"/>
    <x v="3"/>
    <x v="2"/>
    <x v="0"/>
    <n v="3"/>
  </r>
  <r>
    <x v="8"/>
    <x v="8"/>
    <x v="2"/>
    <x v="2"/>
    <s v="MAD10F"/>
    <x v="3"/>
    <x v="2"/>
    <x v="1"/>
    <n v="3"/>
  </r>
  <r>
    <x v="8"/>
    <x v="8"/>
    <x v="2"/>
    <x v="2"/>
    <s v="FNV8M"/>
    <x v="3"/>
    <x v="2"/>
    <x v="0"/>
    <n v="3"/>
  </r>
  <r>
    <x v="8"/>
    <x v="8"/>
    <x v="2"/>
    <x v="2"/>
    <s v="MCA6M"/>
    <x v="3"/>
    <x v="2"/>
    <x v="1"/>
    <n v="3"/>
  </r>
  <r>
    <x v="8"/>
    <x v="8"/>
    <x v="2"/>
    <x v="2"/>
    <s v="AMC7M"/>
    <x v="3"/>
    <x v="2"/>
    <x v="1"/>
    <n v="3"/>
  </r>
  <r>
    <x v="8"/>
    <x v="8"/>
    <x v="2"/>
    <x v="2"/>
    <s v="ABJ8M"/>
    <x v="3"/>
    <x v="0"/>
    <x v="0"/>
    <n v="3"/>
  </r>
  <r>
    <x v="8"/>
    <x v="8"/>
    <x v="2"/>
    <x v="2"/>
    <s v="AAM8M"/>
    <x v="3"/>
    <x v="0"/>
    <x v="1"/>
    <n v="3"/>
  </r>
  <r>
    <x v="8"/>
    <x v="8"/>
    <x v="2"/>
    <x v="2"/>
    <s v="DLM5M"/>
    <x v="3"/>
    <x v="0"/>
    <x v="0"/>
    <n v="3"/>
  </r>
  <r>
    <x v="8"/>
    <x v="8"/>
    <x v="2"/>
    <x v="2"/>
    <s v="OMA8M"/>
    <x v="3"/>
    <x v="1"/>
    <x v="0"/>
    <n v="3"/>
  </r>
  <r>
    <x v="8"/>
    <x v="8"/>
    <x v="2"/>
    <x v="2"/>
    <s v="MBO9M"/>
    <x v="3"/>
    <x v="1"/>
    <x v="1"/>
    <n v="3"/>
  </r>
  <r>
    <x v="8"/>
    <x v="8"/>
    <x v="2"/>
    <x v="2"/>
    <s v="LMR10M"/>
    <x v="3"/>
    <x v="1"/>
    <x v="0"/>
    <n v="3"/>
  </r>
  <r>
    <x v="8"/>
    <x v="8"/>
    <x v="2"/>
    <x v="2"/>
    <s v="SRE10M"/>
    <x v="3"/>
    <x v="2"/>
    <x v="0"/>
    <n v="3"/>
  </r>
  <r>
    <x v="8"/>
    <x v="8"/>
    <x v="2"/>
    <x v="2"/>
    <s v="IEC3M"/>
    <x v="0"/>
    <x v="2"/>
    <x v="0"/>
    <n v="3"/>
  </r>
  <r>
    <x v="8"/>
    <x v="8"/>
    <x v="2"/>
    <x v="2"/>
    <s v="SDA8M"/>
    <x v="3"/>
    <x v="2"/>
    <x v="1"/>
    <n v="3"/>
  </r>
  <r>
    <x v="8"/>
    <x v="8"/>
    <x v="2"/>
    <x v="2"/>
    <s v="MCG8F"/>
    <x v="3"/>
    <x v="2"/>
    <x v="1"/>
    <n v="3"/>
  </r>
  <r>
    <x v="8"/>
    <x v="8"/>
    <x v="2"/>
    <x v="2"/>
    <s v="ASR6F"/>
    <x v="1"/>
    <x v="1"/>
    <x v="0"/>
    <n v="3"/>
  </r>
  <r>
    <x v="8"/>
    <x v="8"/>
    <x v="2"/>
    <x v="2"/>
    <s v="CJL6M"/>
    <x v="3"/>
    <x v="0"/>
    <x v="0"/>
    <n v="3"/>
  </r>
  <r>
    <x v="9"/>
    <x v="9"/>
    <x v="3"/>
    <x v="3"/>
    <s v="JSE10F"/>
    <x v="6"/>
    <x v="0"/>
    <x v="0"/>
    <n v="3"/>
  </r>
  <r>
    <x v="9"/>
    <x v="9"/>
    <x v="3"/>
    <x v="3"/>
    <s v="AVC10F"/>
    <x v="6"/>
    <x v="1"/>
    <x v="1"/>
    <n v="3"/>
  </r>
  <r>
    <x v="9"/>
    <x v="9"/>
    <x v="3"/>
    <x v="3"/>
    <s v="HRR10F"/>
    <x v="6"/>
    <x v="0"/>
    <x v="1"/>
    <n v="3"/>
  </r>
  <r>
    <x v="9"/>
    <x v="9"/>
    <x v="3"/>
    <x v="3"/>
    <s v="JRL10F"/>
    <x v="6"/>
    <x v="1"/>
    <x v="1"/>
    <n v="3"/>
  </r>
  <r>
    <x v="9"/>
    <x v="9"/>
    <x v="3"/>
    <x v="3"/>
    <s v="FRS6F"/>
    <x v="6"/>
    <x v="1"/>
    <x v="0"/>
    <n v="3"/>
  </r>
  <r>
    <x v="9"/>
    <x v="9"/>
    <x v="3"/>
    <x v="3"/>
    <s v="ARG7M"/>
    <x v="6"/>
    <x v="2"/>
    <x v="0"/>
    <n v="3"/>
  </r>
  <r>
    <x v="9"/>
    <x v="9"/>
    <x v="3"/>
    <x v="3"/>
    <s v="IMR7M"/>
    <x v="1"/>
    <x v="2"/>
    <x v="0"/>
    <n v="3"/>
  </r>
  <r>
    <x v="9"/>
    <x v="9"/>
    <x v="3"/>
    <x v="3"/>
    <s v="JDV6M"/>
    <x v="4"/>
    <x v="2"/>
    <x v="0"/>
    <n v="3"/>
  </r>
  <r>
    <x v="9"/>
    <x v="9"/>
    <x v="3"/>
    <x v="3"/>
    <s v="LRT5M"/>
    <x v="6"/>
    <x v="2"/>
    <x v="1"/>
    <n v="3"/>
  </r>
  <r>
    <x v="9"/>
    <x v="9"/>
    <x v="3"/>
    <x v="3"/>
    <s v="EHR7F"/>
    <x v="3"/>
    <x v="0"/>
    <x v="0"/>
    <n v="3"/>
  </r>
  <r>
    <x v="9"/>
    <x v="9"/>
    <x v="3"/>
    <x v="3"/>
    <s v="HTR8F"/>
    <x v="1"/>
    <x v="1"/>
    <x v="0"/>
    <n v="3"/>
  </r>
  <r>
    <x v="9"/>
    <x v="9"/>
    <x v="3"/>
    <x v="3"/>
    <s v="ASP5F"/>
    <x v="0"/>
    <x v="1"/>
    <x v="1"/>
    <n v="3"/>
  </r>
  <r>
    <x v="9"/>
    <x v="9"/>
    <x v="3"/>
    <x v="3"/>
    <s v="MLA8F"/>
    <x v="4"/>
    <x v="1"/>
    <x v="1"/>
    <n v="3"/>
  </r>
  <r>
    <x v="9"/>
    <x v="9"/>
    <x v="3"/>
    <x v="3"/>
    <s v="ATG10M"/>
    <x v="3"/>
    <x v="1"/>
    <x v="1"/>
    <n v="3"/>
  </r>
  <r>
    <x v="9"/>
    <x v="9"/>
    <x v="3"/>
    <x v="3"/>
    <s v="DMM10M"/>
    <x v="6"/>
    <x v="1"/>
    <x v="1"/>
    <n v="3"/>
  </r>
  <r>
    <x v="9"/>
    <x v="9"/>
    <x v="3"/>
    <x v="3"/>
    <s v="MAD10F"/>
    <x v="1"/>
    <x v="2"/>
    <x v="0"/>
    <n v="3"/>
  </r>
  <r>
    <x v="9"/>
    <x v="9"/>
    <x v="3"/>
    <x v="3"/>
    <s v="FNV8M"/>
    <x v="6"/>
    <x v="2"/>
    <x v="1"/>
    <n v="3"/>
  </r>
  <r>
    <x v="9"/>
    <x v="9"/>
    <x v="3"/>
    <x v="3"/>
    <s v="MCA6M"/>
    <x v="6"/>
    <x v="2"/>
    <x v="0"/>
    <n v="3"/>
  </r>
  <r>
    <x v="9"/>
    <x v="9"/>
    <x v="3"/>
    <x v="3"/>
    <s v="AMC7M"/>
    <x v="6"/>
    <x v="2"/>
    <x v="1"/>
    <n v="3"/>
  </r>
  <r>
    <x v="9"/>
    <x v="9"/>
    <x v="3"/>
    <x v="3"/>
    <s v="ABJ8M"/>
    <x v="6"/>
    <x v="2"/>
    <x v="1"/>
    <n v="3"/>
  </r>
  <r>
    <x v="9"/>
    <x v="9"/>
    <x v="3"/>
    <x v="3"/>
    <s v="AAM8M"/>
    <x v="4"/>
    <x v="0"/>
    <x v="0"/>
    <n v="3"/>
  </r>
  <r>
    <x v="9"/>
    <x v="9"/>
    <x v="3"/>
    <x v="3"/>
    <s v="DLM5M"/>
    <x v="6"/>
    <x v="0"/>
    <x v="1"/>
    <n v="3"/>
  </r>
  <r>
    <x v="9"/>
    <x v="9"/>
    <x v="3"/>
    <x v="3"/>
    <s v="OMA8M"/>
    <x v="6"/>
    <x v="0"/>
    <x v="0"/>
    <n v="3"/>
  </r>
  <r>
    <x v="9"/>
    <x v="9"/>
    <x v="3"/>
    <x v="3"/>
    <s v="MBO9M"/>
    <x v="1"/>
    <x v="1"/>
    <x v="0"/>
    <n v="3"/>
  </r>
  <r>
    <x v="9"/>
    <x v="9"/>
    <x v="3"/>
    <x v="3"/>
    <s v="LMR10M"/>
    <x v="0"/>
    <x v="1"/>
    <x v="1"/>
    <n v="3"/>
  </r>
  <r>
    <x v="9"/>
    <x v="9"/>
    <x v="3"/>
    <x v="3"/>
    <s v="SRE10M"/>
    <x v="1"/>
    <x v="1"/>
    <x v="0"/>
    <n v="3"/>
  </r>
  <r>
    <x v="9"/>
    <x v="9"/>
    <x v="3"/>
    <x v="3"/>
    <s v="IEC3M"/>
    <x v="0"/>
    <x v="2"/>
    <x v="0"/>
    <n v="3"/>
  </r>
  <r>
    <x v="9"/>
    <x v="9"/>
    <x v="3"/>
    <x v="3"/>
    <s v="SDA8M"/>
    <x v="6"/>
    <x v="2"/>
    <x v="0"/>
    <n v="3"/>
  </r>
  <r>
    <x v="9"/>
    <x v="9"/>
    <x v="3"/>
    <x v="3"/>
    <s v="MCG8F"/>
    <x v="6"/>
    <x v="2"/>
    <x v="1"/>
    <n v="3"/>
  </r>
  <r>
    <x v="9"/>
    <x v="9"/>
    <x v="3"/>
    <x v="3"/>
    <s v="ASR6F"/>
    <x v="6"/>
    <x v="2"/>
    <x v="1"/>
    <n v="3"/>
  </r>
  <r>
    <x v="9"/>
    <x v="9"/>
    <x v="3"/>
    <x v="3"/>
    <s v="CJL6M"/>
    <x v="5"/>
    <x v="1"/>
    <x v="0"/>
    <n v="3"/>
  </r>
  <r>
    <x v="10"/>
    <x v="10"/>
    <x v="5"/>
    <x v="5"/>
    <s v="JSE10F"/>
    <x v="4"/>
    <x v="0"/>
    <x v="0"/>
    <n v="3"/>
  </r>
  <r>
    <x v="10"/>
    <x v="10"/>
    <x v="5"/>
    <x v="5"/>
    <s v="AVC10F"/>
    <x v="5"/>
    <x v="0"/>
    <x v="0"/>
    <n v="3"/>
  </r>
  <r>
    <x v="10"/>
    <x v="10"/>
    <x v="5"/>
    <x v="5"/>
    <s v="HRR10F"/>
    <x v="5"/>
    <x v="1"/>
    <x v="1"/>
    <n v="3"/>
  </r>
  <r>
    <x v="10"/>
    <x v="10"/>
    <x v="5"/>
    <x v="5"/>
    <s v="JRL10F"/>
    <x v="5"/>
    <x v="0"/>
    <x v="1"/>
    <n v="3"/>
  </r>
  <r>
    <x v="10"/>
    <x v="10"/>
    <x v="5"/>
    <x v="5"/>
    <s v="FRS6F"/>
    <x v="5"/>
    <x v="1"/>
    <x v="1"/>
    <n v="3"/>
  </r>
  <r>
    <x v="10"/>
    <x v="10"/>
    <x v="5"/>
    <x v="5"/>
    <s v="ARG7M"/>
    <x v="5"/>
    <x v="1"/>
    <x v="0"/>
    <n v="3"/>
  </r>
  <r>
    <x v="10"/>
    <x v="10"/>
    <x v="5"/>
    <x v="5"/>
    <s v="IMR7M"/>
    <x v="5"/>
    <x v="2"/>
    <x v="0"/>
    <n v="3"/>
  </r>
  <r>
    <x v="10"/>
    <x v="10"/>
    <x v="5"/>
    <x v="5"/>
    <s v="JDV6M"/>
    <x v="5"/>
    <x v="2"/>
    <x v="0"/>
    <n v="3"/>
  </r>
  <r>
    <x v="10"/>
    <x v="10"/>
    <x v="5"/>
    <x v="5"/>
    <s v="LRT5M"/>
    <x v="5"/>
    <x v="2"/>
    <x v="0"/>
    <n v="3"/>
  </r>
  <r>
    <x v="10"/>
    <x v="10"/>
    <x v="5"/>
    <x v="5"/>
    <s v="EHR7F"/>
    <x v="5"/>
    <x v="2"/>
    <x v="1"/>
    <n v="3"/>
  </r>
  <r>
    <x v="10"/>
    <x v="10"/>
    <x v="5"/>
    <x v="5"/>
    <s v="HTR8F"/>
    <x v="5"/>
    <x v="0"/>
    <x v="0"/>
    <n v="3"/>
  </r>
  <r>
    <x v="10"/>
    <x v="10"/>
    <x v="5"/>
    <x v="5"/>
    <s v="ASP5F"/>
    <x v="5"/>
    <x v="1"/>
    <x v="0"/>
    <n v="3"/>
  </r>
  <r>
    <x v="10"/>
    <x v="10"/>
    <x v="5"/>
    <x v="5"/>
    <s v="MLA8F"/>
    <x v="5"/>
    <x v="1"/>
    <x v="1"/>
    <n v="3"/>
  </r>
  <r>
    <x v="10"/>
    <x v="10"/>
    <x v="5"/>
    <x v="5"/>
    <s v="ATG10M"/>
    <x v="5"/>
    <x v="1"/>
    <x v="1"/>
    <n v="3"/>
  </r>
  <r>
    <x v="10"/>
    <x v="10"/>
    <x v="5"/>
    <x v="5"/>
    <s v="DMM10M"/>
    <x v="5"/>
    <x v="1"/>
    <x v="1"/>
    <n v="3"/>
  </r>
  <r>
    <x v="10"/>
    <x v="10"/>
    <x v="5"/>
    <x v="5"/>
    <s v="MAD10F"/>
    <x v="5"/>
    <x v="1"/>
    <x v="1"/>
    <n v="3"/>
  </r>
  <r>
    <x v="10"/>
    <x v="10"/>
    <x v="5"/>
    <x v="5"/>
    <s v="FNV8M"/>
    <x v="5"/>
    <x v="2"/>
    <x v="0"/>
    <n v="3"/>
  </r>
  <r>
    <x v="10"/>
    <x v="10"/>
    <x v="5"/>
    <x v="5"/>
    <s v="MCA6M"/>
    <x v="5"/>
    <x v="2"/>
    <x v="1"/>
    <n v="3"/>
  </r>
  <r>
    <x v="10"/>
    <x v="10"/>
    <x v="5"/>
    <x v="5"/>
    <s v="AMC7M"/>
    <x v="5"/>
    <x v="2"/>
    <x v="0"/>
    <n v="3"/>
  </r>
  <r>
    <x v="10"/>
    <x v="10"/>
    <x v="5"/>
    <x v="5"/>
    <s v="ABJ8M"/>
    <x v="5"/>
    <x v="2"/>
    <x v="1"/>
    <n v="3"/>
  </r>
  <r>
    <x v="10"/>
    <x v="10"/>
    <x v="5"/>
    <x v="5"/>
    <s v="AAM8M"/>
    <x v="5"/>
    <x v="2"/>
    <x v="1"/>
    <n v="3"/>
  </r>
  <r>
    <x v="10"/>
    <x v="10"/>
    <x v="5"/>
    <x v="5"/>
    <s v="DLM5M"/>
    <x v="5"/>
    <x v="0"/>
    <x v="0"/>
    <n v="3"/>
  </r>
  <r>
    <x v="10"/>
    <x v="10"/>
    <x v="5"/>
    <x v="5"/>
    <s v="OMA8M"/>
    <x v="5"/>
    <x v="0"/>
    <x v="1"/>
    <n v="3"/>
  </r>
  <r>
    <x v="10"/>
    <x v="10"/>
    <x v="5"/>
    <x v="5"/>
    <s v="MBO9M"/>
    <x v="5"/>
    <x v="0"/>
    <x v="0"/>
    <n v="3"/>
  </r>
  <r>
    <x v="10"/>
    <x v="10"/>
    <x v="5"/>
    <x v="5"/>
    <s v="LMR10M"/>
    <x v="5"/>
    <x v="1"/>
    <x v="0"/>
    <n v="3"/>
  </r>
  <r>
    <x v="10"/>
    <x v="10"/>
    <x v="5"/>
    <x v="5"/>
    <s v="SRE10M"/>
    <x v="5"/>
    <x v="1"/>
    <x v="1"/>
    <n v="3"/>
  </r>
  <r>
    <x v="10"/>
    <x v="10"/>
    <x v="5"/>
    <x v="5"/>
    <s v="IEC3M"/>
    <x v="5"/>
    <x v="1"/>
    <x v="0"/>
    <n v="3"/>
  </r>
  <r>
    <x v="10"/>
    <x v="10"/>
    <x v="5"/>
    <x v="5"/>
    <s v="SDA8M"/>
    <x v="5"/>
    <x v="2"/>
    <x v="0"/>
    <n v="3"/>
  </r>
  <r>
    <x v="10"/>
    <x v="10"/>
    <x v="5"/>
    <x v="5"/>
    <s v="MCG8F"/>
    <x v="5"/>
    <x v="2"/>
    <x v="0"/>
    <n v="3"/>
  </r>
  <r>
    <x v="10"/>
    <x v="10"/>
    <x v="5"/>
    <x v="5"/>
    <s v="ASR6F"/>
    <x v="5"/>
    <x v="2"/>
    <x v="1"/>
    <n v="3"/>
  </r>
  <r>
    <x v="10"/>
    <x v="10"/>
    <x v="5"/>
    <x v="5"/>
    <s v="CJL6M"/>
    <x v="5"/>
    <x v="2"/>
    <x v="1"/>
    <n v="3"/>
  </r>
  <r>
    <x v="11"/>
    <x v="11"/>
    <x v="5"/>
    <x v="5"/>
    <s v="JSE10F"/>
    <x v="5"/>
    <x v="1"/>
    <x v="0"/>
    <n v="3"/>
  </r>
  <r>
    <x v="11"/>
    <x v="11"/>
    <x v="5"/>
    <x v="5"/>
    <s v="AVC10F"/>
    <x v="5"/>
    <x v="0"/>
    <x v="0"/>
    <n v="3"/>
  </r>
  <r>
    <x v="11"/>
    <x v="11"/>
    <x v="5"/>
    <x v="5"/>
    <s v="HRR10F"/>
    <x v="1"/>
    <x v="0"/>
    <x v="0"/>
    <n v="3"/>
  </r>
  <r>
    <x v="11"/>
    <x v="11"/>
    <x v="5"/>
    <x v="5"/>
    <s v="JRL10F"/>
    <x v="5"/>
    <x v="1"/>
    <x v="1"/>
    <n v="3"/>
  </r>
  <r>
    <x v="11"/>
    <x v="11"/>
    <x v="5"/>
    <x v="5"/>
    <s v="FRS6F"/>
    <x v="5"/>
    <x v="0"/>
    <x v="1"/>
    <n v="3"/>
  </r>
  <r>
    <x v="11"/>
    <x v="11"/>
    <x v="5"/>
    <x v="5"/>
    <s v="ARG7M"/>
    <x v="5"/>
    <x v="1"/>
    <x v="1"/>
    <n v="3"/>
  </r>
  <r>
    <x v="11"/>
    <x v="11"/>
    <x v="5"/>
    <x v="5"/>
    <s v="IMR7M"/>
    <x v="5"/>
    <x v="1"/>
    <x v="0"/>
    <n v="3"/>
  </r>
  <r>
    <x v="11"/>
    <x v="11"/>
    <x v="5"/>
    <x v="5"/>
    <s v="JDV6M"/>
    <x v="5"/>
    <x v="2"/>
    <x v="0"/>
    <n v="3"/>
  </r>
  <r>
    <x v="11"/>
    <x v="11"/>
    <x v="5"/>
    <x v="5"/>
    <s v="LRT5M"/>
    <x v="5"/>
    <x v="2"/>
    <x v="0"/>
    <n v="3"/>
  </r>
  <r>
    <x v="11"/>
    <x v="11"/>
    <x v="5"/>
    <x v="5"/>
    <s v="EHR7F"/>
    <x v="5"/>
    <x v="2"/>
    <x v="0"/>
    <n v="3"/>
  </r>
  <r>
    <x v="11"/>
    <x v="11"/>
    <x v="5"/>
    <x v="5"/>
    <s v="HTR8F"/>
    <x v="5"/>
    <x v="2"/>
    <x v="1"/>
    <n v="3"/>
  </r>
  <r>
    <x v="11"/>
    <x v="11"/>
    <x v="5"/>
    <x v="5"/>
    <s v="ASP5F"/>
    <x v="5"/>
    <x v="0"/>
    <x v="0"/>
    <n v="3"/>
  </r>
  <r>
    <x v="11"/>
    <x v="11"/>
    <x v="5"/>
    <x v="5"/>
    <s v="MLA8F"/>
    <x v="1"/>
    <x v="1"/>
    <x v="0"/>
    <n v="3"/>
  </r>
  <r>
    <x v="11"/>
    <x v="11"/>
    <x v="5"/>
    <x v="5"/>
    <s v="ATG10M"/>
    <x v="5"/>
    <x v="1"/>
    <x v="1"/>
    <n v="3"/>
  </r>
  <r>
    <x v="11"/>
    <x v="11"/>
    <x v="5"/>
    <x v="5"/>
    <s v="DMM10M"/>
    <x v="5"/>
    <x v="1"/>
    <x v="1"/>
    <n v="3"/>
  </r>
  <r>
    <x v="11"/>
    <x v="11"/>
    <x v="5"/>
    <x v="5"/>
    <s v="MAD10F"/>
    <x v="5"/>
    <x v="1"/>
    <x v="1"/>
    <n v="3"/>
  </r>
  <r>
    <x v="11"/>
    <x v="11"/>
    <x v="5"/>
    <x v="5"/>
    <s v="FNV8M"/>
    <x v="6"/>
    <x v="1"/>
    <x v="1"/>
    <n v="3"/>
  </r>
  <r>
    <x v="11"/>
    <x v="11"/>
    <x v="5"/>
    <x v="5"/>
    <s v="MCA6M"/>
    <x v="5"/>
    <x v="2"/>
    <x v="0"/>
    <n v="3"/>
  </r>
  <r>
    <x v="11"/>
    <x v="11"/>
    <x v="5"/>
    <x v="5"/>
    <s v="AMC7M"/>
    <x v="5"/>
    <x v="2"/>
    <x v="1"/>
    <n v="3"/>
  </r>
  <r>
    <x v="11"/>
    <x v="11"/>
    <x v="5"/>
    <x v="5"/>
    <s v="ABJ8M"/>
    <x v="5"/>
    <x v="2"/>
    <x v="0"/>
    <n v="3"/>
  </r>
  <r>
    <x v="11"/>
    <x v="11"/>
    <x v="5"/>
    <x v="5"/>
    <s v="AAM8M"/>
    <x v="5"/>
    <x v="2"/>
    <x v="1"/>
    <n v="3"/>
  </r>
  <r>
    <x v="11"/>
    <x v="11"/>
    <x v="5"/>
    <x v="5"/>
    <s v="DLM5M"/>
    <x v="5"/>
    <x v="2"/>
    <x v="1"/>
    <n v="3"/>
  </r>
  <r>
    <x v="11"/>
    <x v="11"/>
    <x v="5"/>
    <x v="5"/>
    <s v="OMA8M"/>
    <x v="3"/>
    <x v="0"/>
    <x v="0"/>
    <n v="3"/>
  </r>
  <r>
    <x v="11"/>
    <x v="11"/>
    <x v="5"/>
    <x v="5"/>
    <s v="MBO9M"/>
    <x v="5"/>
    <x v="0"/>
    <x v="1"/>
    <n v="3"/>
  </r>
  <r>
    <x v="11"/>
    <x v="11"/>
    <x v="5"/>
    <x v="5"/>
    <s v="LMR10M"/>
    <x v="5"/>
    <x v="0"/>
    <x v="0"/>
    <n v="3"/>
  </r>
  <r>
    <x v="11"/>
    <x v="11"/>
    <x v="5"/>
    <x v="5"/>
    <s v="SRE10M"/>
    <x v="5"/>
    <x v="1"/>
    <x v="0"/>
    <n v="3"/>
  </r>
  <r>
    <x v="11"/>
    <x v="11"/>
    <x v="5"/>
    <x v="5"/>
    <s v="IEC3M"/>
    <x v="5"/>
    <x v="1"/>
    <x v="1"/>
    <n v="3"/>
  </r>
  <r>
    <x v="11"/>
    <x v="11"/>
    <x v="5"/>
    <x v="5"/>
    <s v="SDA8M"/>
    <x v="2"/>
    <x v="1"/>
    <x v="0"/>
    <n v="3"/>
  </r>
  <r>
    <x v="11"/>
    <x v="11"/>
    <x v="5"/>
    <x v="5"/>
    <s v="MCG8F"/>
    <x v="5"/>
    <x v="2"/>
    <x v="0"/>
    <n v="3"/>
  </r>
  <r>
    <x v="11"/>
    <x v="11"/>
    <x v="5"/>
    <x v="5"/>
    <s v="ASR6F"/>
    <x v="5"/>
    <x v="2"/>
    <x v="0"/>
    <n v="3"/>
  </r>
  <r>
    <x v="11"/>
    <x v="11"/>
    <x v="5"/>
    <x v="5"/>
    <s v="CJL6M"/>
    <x v="5"/>
    <x v="2"/>
    <x v="1"/>
    <n v="3"/>
  </r>
  <r>
    <x v="12"/>
    <x v="12"/>
    <x v="2"/>
    <x v="2"/>
    <s v="JSE10F"/>
    <x v="2"/>
    <x v="2"/>
    <x v="1"/>
    <n v="3"/>
  </r>
  <r>
    <x v="12"/>
    <x v="12"/>
    <x v="2"/>
    <x v="2"/>
    <s v="AVC10F"/>
    <x v="3"/>
    <x v="1"/>
    <x v="0"/>
    <n v="3"/>
  </r>
  <r>
    <x v="12"/>
    <x v="12"/>
    <x v="2"/>
    <x v="2"/>
    <s v="HRR10F"/>
    <x v="6"/>
    <x v="0"/>
    <x v="0"/>
    <n v="3"/>
  </r>
  <r>
    <x v="12"/>
    <x v="12"/>
    <x v="2"/>
    <x v="2"/>
    <s v="JRL10F"/>
    <x v="3"/>
    <x v="0"/>
    <x v="0"/>
    <n v="3"/>
  </r>
  <r>
    <x v="12"/>
    <x v="12"/>
    <x v="2"/>
    <x v="2"/>
    <s v="FRS6F"/>
    <x v="3"/>
    <x v="1"/>
    <x v="1"/>
    <n v="3"/>
  </r>
  <r>
    <x v="12"/>
    <x v="12"/>
    <x v="2"/>
    <x v="2"/>
    <s v="ARG7M"/>
    <x v="3"/>
    <x v="0"/>
    <x v="1"/>
    <n v="3"/>
  </r>
  <r>
    <x v="12"/>
    <x v="12"/>
    <x v="2"/>
    <x v="2"/>
    <s v="IMR7M"/>
    <x v="3"/>
    <x v="1"/>
    <x v="1"/>
    <n v="3"/>
  </r>
  <r>
    <x v="12"/>
    <x v="12"/>
    <x v="2"/>
    <x v="2"/>
    <s v="JDV6M"/>
    <x v="3"/>
    <x v="1"/>
    <x v="0"/>
    <n v="3"/>
  </r>
  <r>
    <x v="12"/>
    <x v="12"/>
    <x v="2"/>
    <x v="2"/>
    <s v="LRT5M"/>
    <x v="3"/>
    <x v="2"/>
    <x v="0"/>
    <n v="3"/>
  </r>
  <r>
    <x v="12"/>
    <x v="12"/>
    <x v="2"/>
    <x v="2"/>
    <s v="EHR7F"/>
    <x v="3"/>
    <x v="2"/>
    <x v="0"/>
    <n v="3"/>
  </r>
  <r>
    <x v="12"/>
    <x v="12"/>
    <x v="2"/>
    <x v="2"/>
    <s v="HTR8F"/>
    <x v="3"/>
    <x v="2"/>
    <x v="0"/>
    <n v="3"/>
  </r>
  <r>
    <x v="12"/>
    <x v="12"/>
    <x v="2"/>
    <x v="2"/>
    <s v="ASP5F"/>
    <x v="3"/>
    <x v="2"/>
    <x v="1"/>
    <n v="3"/>
  </r>
  <r>
    <x v="12"/>
    <x v="12"/>
    <x v="2"/>
    <x v="2"/>
    <s v="MLA8F"/>
    <x v="3"/>
    <x v="0"/>
    <x v="0"/>
    <n v="3"/>
  </r>
  <r>
    <x v="12"/>
    <x v="12"/>
    <x v="2"/>
    <x v="2"/>
    <s v="ATG10M"/>
    <x v="3"/>
    <x v="1"/>
    <x v="0"/>
    <n v="3"/>
  </r>
  <r>
    <x v="12"/>
    <x v="12"/>
    <x v="2"/>
    <x v="2"/>
    <s v="DMM10M"/>
    <x v="3"/>
    <x v="1"/>
    <x v="1"/>
    <n v="3"/>
  </r>
  <r>
    <x v="12"/>
    <x v="12"/>
    <x v="2"/>
    <x v="2"/>
    <s v="MAD10F"/>
    <x v="3"/>
    <x v="1"/>
    <x v="1"/>
    <n v="3"/>
  </r>
  <r>
    <x v="12"/>
    <x v="12"/>
    <x v="2"/>
    <x v="2"/>
    <s v="FNV8M"/>
    <x v="3"/>
    <x v="1"/>
    <x v="1"/>
    <n v="3"/>
  </r>
  <r>
    <x v="12"/>
    <x v="12"/>
    <x v="2"/>
    <x v="2"/>
    <s v="MCA6M"/>
    <x v="3"/>
    <x v="1"/>
    <x v="1"/>
    <n v="3"/>
  </r>
  <r>
    <x v="12"/>
    <x v="12"/>
    <x v="2"/>
    <x v="2"/>
    <s v="AMC7M"/>
    <x v="3"/>
    <x v="2"/>
    <x v="0"/>
    <n v="3"/>
  </r>
  <r>
    <x v="12"/>
    <x v="12"/>
    <x v="2"/>
    <x v="2"/>
    <s v="ABJ8M"/>
    <x v="3"/>
    <x v="2"/>
    <x v="1"/>
    <n v="3"/>
  </r>
  <r>
    <x v="12"/>
    <x v="12"/>
    <x v="2"/>
    <x v="2"/>
    <s v="AAM8M"/>
    <x v="3"/>
    <x v="2"/>
    <x v="0"/>
    <n v="3"/>
  </r>
  <r>
    <x v="12"/>
    <x v="12"/>
    <x v="2"/>
    <x v="2"/>
    <s v="DLM5M"/>
    <x v="3"/>
    <x v="2"/>
    <x v="1"/>
    <n v="3"/>
  </r>
  <r>
    <x v="12"/>
    <x v="12"/>
    <x v="2"/>
    <x v="2"/>
    <s v="OMA8M"/>
    <x v="3"/>
    <x v="2"/>
    <x v="1"/>
    <n v="3"/>
  </r>
  <r>
    <x v="12"/>
    <x v="12"/>
    <x v="2"/>
    <x v="2"/>
    <s v="MBO9M"/>
    <x v="3"/>
    <x v="0"/>
    <x v="0"/>
    <n v="3"/>
  </r>
  <r>
    <x v="12"/>
    <x v="12"/>
    <x v="2"/>
    <x v="2"/>
    <s v="LMR10M"/>
    <x v="3"/>
    <x v="0"/>
    <x v="1"/>
    <n v="3"/>
  </r>
  <r>
    <x v="12"/>
    <x v="12"/>
    <x v="2"/>
    <x v="2"/>
    <s v="SRE10M"/>
    <x v="3"/>
    <x v="0"/>
    <x v="0"/>
    <n v="3"/>
  </r>
  <r>
    <x v="12"/>
    <x v="12"/>
    <x v="2"/>
    <x v="2"/>
    <s v="IEC3M"/>
    <x v="2"/>
    <x v="1"/>
    <x v="0"/>
    <n v="3"/>
  </r>
  <r>
    <x v="12"/>
    <x v="12"/>
    <x v="2"/>
    <x v="2"/>
    <s v="SDA8M"/>
    <x v="3"/>
    <x v="1"/>
    <x v="1"/>
    <n v="3"/>
  </r>
  <r>
    <x v="12"/>
    <x v="12"/>
    <x v="2"/>
    <x v="2"/>
    <s v="MCG8F"/>
    <x v="3"/>
    <x v="1"/>
    <x v="0"/>
    <n v="3"/>
  </r>
  <r>
    <x v="12"/>
    <x v="12"/>
    <x v="2"/>
    <x v="2"/>
    <s v="ASR6F"/>
    <x v="3"/>
    <x v="2"/>
    <x v="0"/>
    <n v="3"/>
  </r>
  <r>
    <x v="12"/>
    <x v="12"/>
    <x v="2"/>
    <x v="2"/>
    <s v="CJL6M"/>
    <x v="3"/>
    <x v="2"/>
    <x v="0"/>
    <n v="3"/>
  </r>
  <r>
    <x v="13"/>
    <x v="13"/>
    <x v="0"/>
    <x v="0"/>
    <s v="JSE10F"/>
    <x v="0"/>
    <x v="2"/>
    <x v="1"/>
    <n v="3"/>
  </r>
  <r>
    <x v="13"/>
    <x v="13"/>
    <x v="0"/>
    <x v="0"/>
    <s v="AVC10F"/>
    <x v="1"/>
    <x v="2"/>
    <x v="1"/>
    <n v="3"/>
  </r>
  <r>
    <x v="13"/>
    <x v="13"/>
    <x v="0"/>
    <x v="0"/>
    <s v="HRR10F"/>
    <x v="0"/>
    <x v="1"/>
    <x v="0"/>
    <n v="3"/>
  </r>
  <r>
    <x v="13"/>
    <x v="13"/>
    <x v="0"/>
    <x v="0"/>
    <s v="JRL10F"/>
    <x v="0"/>
    <x v="0"/>
    <x v="0"/>
    <n v="3"/>
  </r>
  <r>
    <x v="13"/>
    <x v="13"/>
    <x v="0"/>
    <x v="0"/>
    <s v="FRS6F"/>
    <x v="0"/>
    <x v="0"/>
    <x v="0"/>
    <n v="3"/>
  </r>
  <r>
    <x v="13"/>
    <x v="13"/>
    <x v="0"/>
    <x v="0"/>
    <s v="ARG7M"/>
    <x v="0"/>
    <x v="1"/>
    <x v="1"/>
    <n v="3"/>
  </r>
  <r>
    <x v="13"/>
    <x v="13"/>
    <x v="0"/>
    <x v="0"/>
    <s v="IMR7M"/>
    <x v="6"/>
    <x v="0"/>
    <x v="1"/>
    <n v="3"/>
  </r>
  <r>
    <x v="13"/>
    <x v="13"/>
    <x v="0"/>
    <x v="0"/>
    <s v="JDV6M"/>
    <x v="0"/>
    <x v="1"/>
    <x v="1"/>
    <n v="3"/>
  </r>
  <r>
    <x v="13"/>
    <x v="13"/>
    <x v="0"/>
    <x v="0"/>
    <s v="LRT5M"/>
    <x v="6"/>
    <x v="1"/>
    <x v="0"/>
    <n v="3"/>
  </r>
  <r>
    <x v="13"/>
    <x v="13"/>
    <x v="0"/>
    <x v="0"/>
    <s v="EHR7F"/>
    <x v="3"/>
    <x v="2"/>
    <x v="0"/>
    <n v="3"/>
  </r>
  <r>
    <x v="13"/>
    <x v="13"/>
    <x v="0"/>
    <x v="0"/>
    <s v="HTR8F"/>
    <x v="0"/>
    <x v="2"/>
    <x v="0"/>
    <n v="3"/>
  </r>
  <r>
    <x v="13"/>
    <x v="13"/>
    <x v="0"/>
    <x v="0"/>
    <s v="ASP5F"/>
    <x v="6"/>
    <x v="2"/>
    <x v="0"/>
    <n v="3"/>
  </r>
  <r>
    <x v="13"/>
    <x v="13"/>
    <x v="0"/>
    <x v="0"/>
    <s v="MLA8F"/>
    <x v="1"/>
    <x v="2"/>
    <x v="1"/>
    <n v="3"/>
  </r>
  <r>
    <x v="13"/>
    <x v="13"/>
    <x v="0"/>
    <x v="0"/>
    <s v="ATG10M"/>
    <x v="4"/>
    <x v="0"/>
    <x v="0"/>
    <n v="3"/>
  </r>
  <r>
    <x v="13"/>
    <x v="13"/>
    <x v="0"/>
    <x v="0"/>
    <s v="DMM10M"/>
    <x v="0"/>
    <x v="1"/>
    <x v="0"/>
    <n v="3"/>
  </r>
  <r>
    <x v="13"/>
    <x v="13"/>
    <x v="0"/>
    <x v="0"/>
    <s v="MAD10F"/>
    <x v="0"/>
    <x v="1"/>
    <x v="1"/>
    <n v="3"/>
  </r>
  <r>
    <x v="13"/>
    <x v="13"/>
    <x v="0"/>
    <x v="0"/>
    <s v="FNV8M"/>
    <x v="0"/>
    <x v="1"/>
    <x v="1"/>
    <n v="3"/>
  </r>
  <r>
    <x v="13"/>
    <x v="13"/>
    <x v="0"/>
    <x v="0"/>
    <s v="MCA6M"/>
    <x v="4"/>
    <x v="1"/>
    <x v="1"/>
    <n v="3"/>
  </r>
  <r>
    <x v="13"/>
    <x v="13"/>
    <x v="0"/>
    <x v="0"/>
    <s v="AMC7M"/>
    <x v="0"/>
    <x v="1"/>
    <x v="1"/>
    <n v="3"/>
  </r>
  <r>
    <x v="13"/>
    <x v="13"/>
    <x v="0"/>
    <x v="0"/>
    <s v="ABJ8M"/>
    <x v="0"/>
    <x v="2"/>
    <x v="0"/>
    <n v="3"/>
  </r>
  <r>
    <x v="13"/>
    <x v="13"/>
    <x v="0"/>
    <x v="0"/>
    <s v="AAM8M"/>
    <x v="0"/>
    <x v="2"/>
    <x v="1"/>
    <n v="3"/>
  </r>
  <r>
    <x v="13"/>
    <x v="13"/>
    <x v="0"/>
    <x v="0"/>
    <s v="DLM5M"/>
    <x v="0"/>
    <x v="2"/>
    <x v="0"/>
    <n v="3"/>
  </r>
  <r>
    <x v="13"/>
    <x v="13"/>
    <x v="0"/>
    <x v="0"/>
    <s v="OMA8M"/>
    <x v="0"/>
    <x v="2"/>
    <x v="1"/>
    <n v="3"/>
  </r>
  <r>
    <x v="13"/>
    <x v="13"/>
    <x v="0"/>
    <x v="0"/>
    <s v="MBO9M"/>
    <x v="0"/>
    <x v="2"/>
    <x v="1"/>
    <n v="3"/>
  </r>
  <r>
    <x v="13"/>
    <x v="13"/>
    <x v="0"/>
    <x v="0"/>
    <s v="LMR10M"/>
    <x v="0"/>
    <x v="0"/>
    <x v="0"/>
    <n v="3"/>
  </r>
  <r>
    <x v="13"/>
    <x v="13"/>
    <x v="0"/>
    <x v="0"/>
    <s v="SRE10M"/>
    <x v="1"/>
    <x v="0"/>
    <x v="1"/>
    <n v="3"/>
  </r>
  <r>
    <x v="13"/>
    <x v="13"/>
    <x v="0"/>
    <x v="0"/>
    <s v="IEC3M"/>
    <x v="0"/>
    <x v="0"/>
    <x v="0"/>
    <n v="3"/>
  </r>
  <r>
    <x v="13"/>
    <x v="13"/>
    <x v="0"/>
    <x v="0"/>
    <s v="SDA8M"/>
    <x v="0"/>
    <x v="1"/>
    <x v="0"/>
    <n v="3"/>
  </r>
  <r>
    <x v="13"/>
    <x v="13"/>
    <x v="0"/>
    <x v="0"/>
    <s v="MCG8F"/>
    <x v="0"/>
    <x v="1"/>
    <x v="1"/>
    <n v="3"/>
  </r>
  <r>
    <x v="13"/>
    <x v="13"/>
    <x v="0"/>
    <x v="0"/>
    <s v="ASR6F"/>
    <x v="0"/>
    <x v="1"/>
    <x v="0"/>
    <n v="3"/>
  </r>
  <r>
    <x v="13"/>
    <x v="13"/>
    <x v="0"/>
    <x v="0"/>
    <s v="CJL6M"/>
    <x v="1"/>
    <x v="2"/>
    <x v="0"/>
    <n v="3"/>
  </r>
  <r>
    <x v="14"/>
    <x v="12"/>
    <x v="2"/>
    <x v="2"/>
    <s v="JSE10F"/>
    <x v="3"/>
    <x v="2"/>
    <x v="0"/>
    <n v="3"/>
  </r>
  <r>
    <x v="14"/>
    <x v="12"/>
    <x v="2"/>
    <x v="2"/>
    <s v="AVC10F"/>
    <x v="3"/>
    <x v="2"/>
    <x v="1"/>
    <n v="3"/>
  </r>
  <r>
    <x v="14"/>
    <x v="12"/>
    <x v="2"/>
    <x v="2"/>
    <s v="HRR10F"/>
    <x v="3"/>
    <x v="2"/>
    <x v="1"/>
    <n v="3"/>
  </r>
  <r>
    <x v="14"/>
    <x v="12"/>
    <x v="2"/>
    <x v="2"/>
    <s v="JRL10F"/>
    <x v="3"/>
    <x v="1"/>
    <x v="0"/>
    <n v="3"/>
  </r>
  <r>
    <x v="14"/>
    <x v="12"/>
    <x v="2"/>
    <x v="2"/>
    <s v="FRS6F"/>
    <x v="3"/>
    <x v="0"/>
    <x v="0"/>
    <n v="3"/>
  </r>
  <r>
    <x v="14"/>
    <x v="12"/>
    <x v="2"/>
    <x v="2"/>
    <s v="ARG7M"/>
    <x v="3"/>
    <x v="0"/>
    <x v="0"/>
    <n v="3"/>
  </r>
  <r>
    <x v="14"/>
    <x v="12"/>
    <x v="2"/>
    <x v="2"/>
    <s v="IMR7M"/>
    <x v="3"/>
    <x v="1"/>
    <x v="1"/>
    <n v="3"/>
  </r>
  <r>
    <x v="14"/>
    <x v="12"/>
    <x v="2"/>
    <x v="2"/>
    <s v="JDV6M"/>
    <x v="3"/>
    <x v="0"/>
    <x v="1"/>
    <n v="3"/>
  </r>
  <r>
    <x v="14"/>
    <x v="12"/>
    <x v="2"/>
    <x v="2"/>
    <s v="LRT5M"/>
    <x v="3"/>
    <x v="1"/>
    <x v="1"/>
    <n v="3"/>
  </r>
  <r>
    <x v="14"/>
    <x v="12"/>
    <x v="2"/>
    <x v="2"/>
    <s v="EHR7F"/>
    <x v="3"/>
    <x v="1"/>
    <x v="0"/>
    <n v="3"/>
  </r>
  <r>
    <x v="14"/>
    <x v="12"/>
    <x v="2"/>
    <x v="2"/>
    <s v="HTR8F"/>
    <x v="3"/>
    <x v="2"/>
    <x v="0"/>
    <n v="3"/>
  </r>
  <r>
    <x v="14"/>
    <x v="12"/>
    <x v="2"/>
    <x v="2"/>
    <s v="ASP5F"/>
    <x v="3"/>
    <x v="2"/>
    <x v="0"/>
    <n v="3"/>
  </r>
  <r>
    <x v="14"/>
    <x v="12"/>
    <x v="2"/>
    <x v="2"/>
    <s v="MLA8F"/>
    <x v="3"/>
    <x v="2"/>
    <x v="0"/>
    <n v="3"/>
  </r>
  <r>
    <x v="14"/>
    <x v="12"/>
    <x v="2"/>
    <x v="2"/>
    <s v="ATG10M"/>
    <x v="3"/>
    <x v="2"/>
    <x v="1"/>
    <n v="3"/>
  </r>
  <r>
    <x v="14"/>
    <x v="12"/>
    <x v="2"/>
    <x v="2"/>
    <s v="DMM10M"/>
    <x v="3"/>
    <x v="0"/>
    <x v="0"/>
    <n v="3"/>
  </r>
  <r>
    <x v="14"/>
    <x v="12"/>
    <x v="2"/>
    <x v="2"/>
    <s v="MAD10F"/>
    <x v="3"/>
    <x v="1"/>
    <x v="0"/>
    <n v="3"/>
  </r>
  <r>
    <x v="14"/>
    <x v="12"/>
    <x v="2"/>
    <x v="2"/>
    <s v="FNV8M"/>
    <x v="3"/>
    <x v="1"/>
    <x v="1"/>
    <n v="3"/>
  </r>
  <r>
    <x v="14"/>
    <x v="12"/>
    <x v="2"/>
    <x v="2"/>
    <s v="MCA6M"/>
    <x v="3"/>
    <x v="1"/>
    <x v="1"/>
    <n v="3"/>
  </r>
  <r>
    <x v="14"/>
    <x v="12"/>
    <x v="2"/>
    <x v="2"/>
    <s v="AMC7M"/>
    <x v="3"/>
    <x v="1"/>
    <x v="1"/>
    <n v="3"/>
  </r>
  <r>
    <x v="14"/>
    <x v="12"/>
    <x v="2"/>
    <x v="2"/>
    <s v="ABJ8M"/>
    <x v="3"/>
    <x v="1"/>
    <x v="1"/>
    <n v="3"/>
  </r>
  <r>
    <x v="14"/>
    <x v="12"/>
    <x v="2"/>
    <x v="2"/>
    <s v="AAM8M"/>
    <x v="3"/>
    <x v="2"/>
    <x v="0"/>
    <n v="3"/>
  </r>
  <r>
    <x v="14"/>
    <x v="12"/>
    <x v="2"/>
    <x v="2"/>
    <s v="DLM5M"/>
    <x v="3"/>
    <x v="2"/>
    <x v="1"/>
    <n v="3"/>
  </r>
  <r>
    <x v="14"/>
    <x v="12"/>
    <x v="2"/>
    <x v="2"/>
    <s v="OMA8M"/>
    <x v="3"/>
    <x v="2"/>
    <x v="0"/>
    <n v="3"/>
  </r>
  <r>
    <x v="14"/>
    <x v="12"/>
    <x v="2"/>
    <x v="2"/>
    <s v="MBO9M"/>
    <x v="3"/>
    <x v="2"/>
    <x v="1"/>
    <n v="3"/>
  </r>
  <r>
    <x v="14"/>
    <x v="12"/>
    <x v="2"/>
    <x v="2"/>
    <s v="LMR10M"/>
    <x v="3"/>
    <x v="2"/>
    <x v="1"/>
    <n v="3"/>
  </r>
  <r>
    <x v="14"/>
    <x v="12"/>
    <x v="2"/>
    <x v="2"/>
    <s v="SRE10M"/>
    <x v="3"/>
    <x v="0"/>
    <x v="0"/>
    <n v="3"/>
  </r>
  <r>
    <x v="14"/>
    <x v="12"/>
    <x v="2"/>
    <x v="2"/>
    <s v="IEC3M"/>
    <x v="3"/>
    <x v="0"/>
    <x v="1"/>
    <n v="3"/>
  </r>
  <r>
    <x v="14"/>
    <x v="12"/>
    <x v="2"/>
    <x v="2"/>
    <s v="SDA8M"/>
    <x v="3"/>
    <x v="0"/>
    <x v="0"/>
    <n v="3"/>
  </r>
  <r>
    <x v="14"/>
    <x v="12"/>
    <x v="2"/>
    <x v="2"/>
    <s v="MCG8F"/>
    <x v="3"/>
    <x v="1"/>
    <x v="0"/>
    <n v="3"/>
  </r>
  <r>
    <x v="14"/>
    <x v="12"/>
    <x v="2"/>
    <x v="2"/>
    <s v="ASR6F"/>
    <x v="1"/>
    <x v="1"/>
    <x v="1"/>
    <n v="3"/>
  </r>
  <r>
    <x v="14"/>
    <x v="12"/>
    <x v="2"/>
    <x v="2"/>
    <s v="CJL6M"/>
    <x v="3"/>
    <x v="1"/>
    <x v="0"/>
    <n v="3"/>
  </r>
  <r>
    <x v="15"/>
    <x v="14"/>
    <x v="3"/>
    <x v="3"/>
    <s v="JSE10F"/>
    <x v="6"/>
    <x v="2"/>
    <x v="0"/>
    <n v="3"/>
  </r>
  <r>
    <x v="15"/>
    <x v="14"/>
    <x v="3"/>
    <x v="3"/>
    <s v="AVC10F"/>
    <x v="6"/>
    <x v="2"/>
    <x v="0"/>
    <n v="3"/>
  </r>
  <r>
    <x v="15"/>
    <x v="14"/>
    <x v="3"/>
    <x v="3"/>
    <s v="HRR10F"/>
    <x v="1"/>
    <x v="2"/>
    <x v="1"/>
    <n v="3"/>
  </r>
  <r>
    <x v="15"/>
    <x v="14"/>
    <x v="3"/>
    <x v="3"/>
    <s v="JRL10F"/>
    <x v="6"/>
    <x v="2"/>
    <x v="1"/>
    <n v="3"/>
  </r>
  <r>
    <x v="15"/>
    <x v="14"/>
    <x v="3"/>
    <x v="3"/>
    <s v="FRS6F"/>
    <x v="6"/>
    <x v="1"/>
    <x v="0"/>
    <n v="3"/>
  </r>
  <r>
    <x v="15"/>
    <x v="14"/>
    <x v="3"/>
    <x v="3"/>
    <s v="ARG7M"/>
    <x v="6"/>
    <x v="0"/>
    <x v="0"/>
    <n v="3"/>
  </r>
  <r>
    <x v="15"/>
    <x v="14"/>
    <x v="3"/>
    <x v="3"/>
    <s v="IMR7M"/>
    <x v="1"/>
    <x v="0"/>
    <x v="0"/>
    <n v="3"/>
  </r>
  <r>
    <x v="15"/>
    <x v="14"/>
    <x v="3"/>
    <x v="3"/>
    <s v="JDV6M"/>
    <x v="6"/>
    <x v="1"/>
    <x v="1"/>
    <n v="3"/>
  </r>
  <r>
    <x v="15"/>
    <x v="14"/>
    <x v="3"/>
    <x v="3"/>
    <s v="LRT5M"/>
    <x v="6"/>
    <x v="0"/>
    <x v="1"/>
    <n v="3"/>
  </r>
  <r>
    <x v="15"/>
    <x v="14"/>
    <x v="3"/>
    <x v="3"/>
    <s v="EHR7F"/>
    <x v="0"/>
    <x v="1"/>
    <x v="1"/>
    <n v="3"/>
  </r>
  <r>
    <x v="15"/>
    <x v="14"/>
    <x v="3"/>
    <x v="3"/>
    <s v="HTR8F"/>
    <x v="1"/>
    <x v="1"/>
    <x v="0"/>
    <n v="3"/>
  </r>
  <r>
    <x v="15"/>
    <x v="14"/>
    <x v="3"/>
    <x v="3"/>
    <s v="ASP5F"/>
    <x v="6"/>
    <x v="2"/>
    <x v="0"/>
    <n v="3"/>
  </r>
  <r>
    <x v="15"/>
    <x v="14"/>
    <x v="3"/>
    <x v="3"/>
    <s v="MLA8F"/>
    <x v="6"/>
    <x v="2"/>
    <x v="0"/>
    <n v="3"/>
  </r>
  <r>
    <x v="15"/>
    <x v="14"/>
    <x v="3"/>
    <x v="3"/>
    <s v="ATG10M"/>
    <x v="1"/>
    <x v="2"/>
    <x v="0"/>
    <n v="3"/>
  </r>
  <r>
    <x v="15"/>
    <x v="14"/>
    <x v="3"/>
    <x v="3"/>
    <s v="DMM10M"/>
    <x v="1"/>
    <x v="2"/>
    <x v="1"/>
    <n v="3"/>
  </r>
  <r>
    <x v="15"/>
    <x v="14"/>
    <x v="3"/>
    <x v="3"/>
    <s v="MAD10F"/>
    <x v="6"/>
    <x v="0"/>
    <x v="0"/>
    <n v="3"/>
  </r>
  <r>
    <x v="15"/>
    <x v="14"/>
    <x v="3"/>
    <x v="3"/>
    <s v="FNV8M"/>
    <x v="6"/>
    <x v="1"/>
    <x v="0"/>
    <n v="3"/>
  </r>
  <r>
    <x v="15"/>
    <x v="14"/>
    <x v="3"/>
    <x v="3"/>
    <s v="MCA6M"/>
    <x v="0"/>
    <x v="1"/>
    <x v="1"/>
    <n v="3"/>
  </r>
  <r>
    <x v="15"/>
    <x v="14"/>
    <x v="3"/>
    <x v="3"/>
    <s v="AMC7M"/>
    <x v="6"/>
    <x v="1"/>
    <x v="1"/>
    <n v="3"/>
  </r>
  <r>
    <x v="15"/>
    <x v="14"/>
    <x v="3"/>
    <x v="3"/>
    <s v="ABJ8M"/>
    <x v="5"/>
    <x v="1"/>
    <x v="1"/>
    <n v="3"/>
  </r>
  <r>
    <x v="15"/>
    <x v="14"/>
    <x v="3"/>
    <x v="3"/>
    <s v="AAM8M"/>
    <x v="1"/>
    <x v="1"/>
    <x v="1"/>
    <n v="3"/>
  </r>
  <r>
    <x v="15"/>
    <x v="14"/>
    <x v="3"/>
    <x v="3"/>
    <s v="DLM5M"/>
    <x v="6"/>
    <x v="2"/>
    <x v="0"/>
    <n v="3"/>
  </r>
  <r>
    <x v="15"/>
    <x v="14"/>
    <x v="3"/>
    <x v="3"/>
    <s v="OMA8M"/>
    <x v="6"/>
    <x v="2"/>
    <x v="1"/>
    <n v="3"/>
  </r>
  <r>
    <x v="15"/>
    <x v="14"/>
    <x v="3"/>
    <x v="3"/>
    <s v="MBO9M"/>
    <x v="1"/>
    <x v="2"/>
    <x v="0"/>
    <n v="3"/>
  </r>
  <r>
    <x v="15"/>
    <x v="14"/>
    <x v="3"/>
    <x v="3"/>
    <s v="LMR10M"/>
    <x v="0"/>
    <x v="2"/>
    <x v="1"/>
    <n v="3"/>
  </r>
  <r>
    <x v="15"/>
    <x v="14"/>
    <x v="3"/>
    <x v="3"/>
    <s v="SRE10M"/>
    <x v="6"/>
    <x v="2"/>
    <x v="1"/>
    <n v="3"/>
  </r>
  <r>
    <x v="15"/>
    <x v="14"/>
    <x v="3"/>
    <x v="3"/>
    <s v="IEC3M"/>
    <x v="0"/>
    <x v="0"/>
    <x v="0"/>
    <n v="3"/>
  </r>
  <r>
    <x v="15"/>
    <x v="14"/>
    <x v="3"/>
    <x v="3"/>
    <s v="SDA8M"/>
    <x v="6"/>
    <x v="0"/>
    <x v="1"/>
    <n v="3"/>
  </r>
  <r>
    <x v="15"/>
    <x v="14"/>
    <x v="3"/>
    <x v="3"/>
    <s v="MCG8F"/>
    <x v="6"/>
    <x v="0"/>
    <x v="0"/>
    <n v="3"/>
  </r>
  <r>
    <x v="15"/>
    <x v="14"/>
    <x v="3"/>
    <x v="3"/>
    <s v="ASR6F"/>
    <x v="0"/>
    <x v="1"/>
    <x v="0"/>
    <n v="3"/>
  </r>
  <r>
    <x v="15"/>
    <x v="14"/>
    <x v="3"/>
    <x v="3"/>
    <s v="CJL6M"/>
    <x v="0"/>
    <x v="1"/>
    <x v="1"/>
    <n v="3"/>
  </r>
  <r>
    <x v="16"/>
    <x v="15"/>
    <x v="6"/>
    <x v="6"/>
    <s v="JSE10F"/>
    <x v="6"/>
    <x v="1"/>
    <x v="0"/>
    <n v="3"/>
  </r>
  <r>
    <x v="16"/>
    <x v="15"/>
    <x v="6"/>
    <x v="6"/>
    <s v="AVC10F"/>
    <x v="6"/>
    <x v="2"/>
    <x v="0"/>
    <n v="3"/>
  </r>
  <r>
    <x v="16"/>
    <x v="15"/>
    <x v="6"/>
    <x v="6"/>
    <s v="HRR10F"/>
    <x v="6"/>
    <x v="2"/>
    <x v="0"/>
    <n v="3"/>
  </r>
  <r>
    <x v="16"/>
    <x v="15"/>
    <x v="6"/>
    <x v="6"/>
    <s v="JRL10F"/>
    <x v="6"/>
    <x v="2"/>
    <x v="1"/>
    <n v="3"/>
  </r>
  <r>
    <x v="16"/>
    <x v="15"/>
    <x v="6"/>
    <x v="6"/>
    <s v="FRS6F"/>
    <x v="6"/>
    <x v="2"/>
    <x v="1"/>
    <n v="3"/>
  </r>
  <r>
    <x v="16"/>
    <x v="15"/>
    <x v="6"/>
    <x v="6"/>
    <s v="ARG7M"/>
    <x v="6"/>
    <x v="1"/>
    <x v="0"/>
    <n v="3"/>
  </r>
  <r>
    <x v="16"/>
    <x v="15"/>
    <x v="6"/>
    <x v="6"/>
    <s v="IMR7M"/>
    <x v="6"/>
    <x v="0"/>
    <x v="0"/>
    <n v="3"/>
  </r>
  <r>
    <x v="16"/>
    <x v="15"/>
    <x v="6"/>
    <x v="6"/>
    <s v="JDV6M"/>
    <x v="6"/>
    <x v="0"/>
    <x v="0"/>
    <n v="3"/>
  </r>
  <r>
    <x v="16"/>
    <x v="15"/>
    <x v="6"/>
    <x v="6"/>
    <s v="LRT5M"/>
    <x v="6"/>
    <x v="1"/>
    <x v="1"/>
    <n v="3"/>
  </r>
  <r>
    <x v="16"/>
    <x v="15"/>
    <x v="6"/>
    <x v="6"/>
    <s v="EHR7F"/>
    <x v="6"/>
    <x v="0"/>
    <x v="1"/>
    <n v="3"/>
  </r>
  <r>
    <x v="16"/>
    <x v="15"/>
    <x v="6"/>
    <x v="6"/>
    <s v="HTR8F"/>
    <x v="6"/>
    <x v="1"/>
    <x v="1"/>
    <n v="3"/>
  </r>
  <r>
    <x v="16"/>
    <x v="15"/>
    <x v="6"/>
    <x v="6"/>
    <s v="ASP5F"/>
    <x v="6"/>
    <x v="1"/>
    <x v="0"/>
    <n v="3"/>
  </r>
  <r>
    <x v="16"/>
    <x v="15"/>
    <x v="6"/>
    <x v="6"/>
    <s v="MLA8F"/>
    <x v="6"/>
    <x v="2"/>
    <x v="0"/>
    <n v="3"/>
  </r>
  <r>
    <x v="16"/>
    <x v="15"/>
    <x v="6"/>
    <x v="6"/>
    <s v="ATG10M"/>
    <x v="6"/>
    <x v="2"/>
    <x v="0"/>
    <n v="3"/>
  </r>
  <r>
    <x v="16"/>
    <x v="15"/>
    <x v="6"/>
    <x v="6"/>
    <s v="DMM10M"/>
    <x v="6"/>
    <x v="2"/>
    <x v="0"/>
    <n v="3"/>
  </r>
  <r>
    <x v="16"/>
    <x v="15"/>
    <x v="6"/>
    <x v="6"/>
    <s v="MAD10F"/>
    <x v="6"/>
    <x v="2"/>
    <x v="1"/>
    <n v="3"/>
  </r>
  <r>
    <x v="16"/>
    <x v="15"/>
    <x v="6"/>
    <x v="6"/>
    <s v="FNV8M"/>
    <x v="6"/>
    <x v="0"/>
    <x v="0"/>
    <n v="3"/>
  </r>
  <r>
    <x v="16"/>
    <x v="15"/>
    <x v="6"/>
    <x v="6"/>
    <s v="MCA6M"/>
    <x v="6"/>
    <x v="1"/>
    <x v="0"/>
    <n v="3"/>
  </r>
  <r>
    <x v="16"/>
    <x v="15"/>
    <x v="6"/>
    <x v="6"/>
    <s v="AMC7M"/>
    <x v="6"/>
    <x v="1"/>
    <x v="1"/>
    <n v="3"/>
  </r>
  <r>
    <x v="16"/>
    <x v="15"/>
    <x v="6"/>
    <x v="6"/>
    <s v="ABJ8M"/>
    <x v="6"/>
    <x v="1"/>
    <x v="1"/>
    <n v="3"/>
  </r>
  <r>
    <x v="16"/>
    <x v="15"/>
    <x v="6"/>
    <x v="6"/>
    <s v="AAM8M"/>
    <x v="6"/>
    <x v="1"/>
    <x v="1"/>
    <n v="3"/>
  </r>
  <r>
    <x v="16"/>
    <x v="15"/>
    <x v="6"/>
    <x v="6"/>
    <s v="DLM5M"/>
    <x v="6"/>
    <x v="1"/>
    <x v="1"/>
    <n v="3"/>
  </r>
  <r>
    <x v="16"/>
    <x v="15"/>
    <x v="6"/>
    <x v="6"/>
    <s v="OMA8M"/>
    <x v="6"/>
    <x v="2"/>
    <x v="0"/>
    <n v="3"/>
  </r>
  <r>
    <x v="16"/>
    <x v="15"/>
    <x v="6"/>
    <x v="6"/>
    <s v="MBO9M"/>
    <x v="6"/>
    <x v="2"/>
    <x v="1"/>
    <n v="3"/>
  </r>
  <r>
    <x v="16"/>
    <x v="15"/>
    <x v="6"/>
    <x v="6"/>
    <s v="LMR10M"/>
    <x v="6"/>
    <x v="2"/>
    <x v="0"/>
    <n v="3"/>
  </r>
  <r>
    <x v="16"/>
    <x v="15"/>
    <x v="6"/>
    <x v="6"/>
    <s v="SRE10M"/>
    <x v="6"/>
    <x v="2"/>
    <x v="1"/>
    <n v="3"/>
  </r>
  <r>
    <x v="16"/>
    <x v="15"/>
    <x v="6"/>
    <x v="6"/>
    <s v="IEC3M"/>
    <x v="6"/>
    <x v="2"/>
    <x v="1"/>
    <n v="3"/>
  </r>
  <r>
    <x v="16"/>
    <x v="15"/>
    <x v="6"/>
    <x v="6"/>
    <s v="SDA8M"/>
    <x v="6"/>
    <x v="0"/>
    <x v="0"/>
    <n v="3"/>
  </r>
  <r>
    <x v="16"/>
    <x v="15"/>
    <x v="6"/>
    <x v="6"/>
    <s v="MCG8F"/>
    <x v="6"/>
    <x v="0"/>
    <x v="1"/>
    <n v="3"/>
  </r>
  <r>
    <x v="16"/>
    <x v="15"/>
    <x v="6"/>
    <x v="6"/>
    <s v="ASR6F"/>
    <x v="6"/>
    <x v="0"/>
    <x v="0"/>
    <n v="3"/>
  </r>
  <r>
    <x v="16"/>
    <x v="15"/>
    <x v="6"/>
    <x v="6"/>
    <s v="CJL6M"/>
    <x v="1"/>
    <x v="1"/>
    <x v="0"/>
    <n v="3"/>
  </r>
  <r>
    <x v="17"/>
    <x v="16"/>
    <x v="6"/>
    <x v="6"/>
    <s v="JSE10F"/>
    <x v="1"/>
    <x v="1"/>
    <x v="1"/>
    <n v="3"/>
  </r>
  <r>
    <x v="17"/>
    <x v="16"/>
    <x v="6"/>
    <x v="6"/>
    <s v="AVC10F"/>
    <x v="1"/>
    <x v="1"/>
    <x v="0"/>
    <n v="3"/>
  </r>
  <r>
    <x v="17"/>
    <x v="16"/>
    <x v="6"/>
    <x v="6"/>
    <s v="HRR10F"/>
    <x v="1"/>
    <x v="2"/>
    <x v="0"/>
    <n v="3"/>
  </r>
  <r>
    <x v="17"/>
    <x v="16"/>
    <x v="6"/>
    <x v="6"/>
    <s v="JRL10F"/>
    <x v="6"/>
    <x v="2"/>
    <x v="0"/>
    <n v="3"/>
  </r>
  <r>
    <x v="17"/>
    <x v="16"/>
    <x v="6"/>
    <x v="6"/>
    <s v="FRS6F"/>
    <x v="6"/>
    <x v="2"/>
    <x v="1"/>
    <n v="3"/>
  </r>
  <r>
    <x v="17"/>
    <x v="16"/>
    <x v="6"/>
    <x v="6"/>
    <s v="ARG7M"/>
    <x v="6"/>
    <x v="2"/>
    <x v="1"/>
    <n v="3"/>
  </r>
  <r>
    <x v="17"/>
    <x v="16"/>
    <x v="6"/>
    <x v="6"/>
    <s v="IMR7M"/>
    <x v="6"/>
    <x v="1"/>
    <x v="0"/>
    <n v="3"/>
  </r>
  <r>
    <x v="17"/>
    <x v="16"/>
    <x v="6"/>
    <x v="6"/>
    <s v="JDV6M"/>
    <x v="6"/>
    <x v="0"/>
    <x v="0"/>
    <n v="3"/>
  </r>
  <r>
    <x v="17"/>
    <x v="16"/>
    <x v="6"/>
    <x v="6"/>
    <s v="LRT5M"/>
    <x v="6"/>
    <x v="0"/>
    <x v="0"/>
    <n v="3"/>
  </r>
  <r>
    <x v="17"/>
    <x v="16"/>
    <x v="6"/>
    <x v="6"/>
    <s v="EHR7F"/>
    <x v="6"/>
    <x v="1"/>
    <x v="1"/>
    <n v="3"/>
  </r>
  <r>
    <x v="17"/>
    <x v="16"/>
    <x v="6"/>
    <x v="6"/>
    <s v="HTR8F"/>
    <x v="1"/>
    <x v="0"/>
    <x v="1"/>
    <n v="3"/>
  </r>
  <r>
    <x v="17"/>
    <x v="16"/>
    <x v="6"/>
    <x v="6"/>
    <s v="ASP5F"/>
    <x v="6"/>
    <x v="1"/>
    <x v="1"/>
    <n v="3"/>
  </r>
  <r>
    <x v="17"/>
    <x v="16"/>
    <x v="6"/>
    <x v="6"/>
    <s v="MLA8F"/>
    <x v="6"/>
    <x v="1"/>
    <x v="0"/>
    <n v="3"/>
  </r>
  <r>
    <x v="17"/>
    <x v="16"/>
    <x v="6"/>
    <x v="6"/>
    <s v="ATG10M"/>
    <x v="6"/>
    <x v="2"/>
    <x v="0"/>
    <n v="3"/>
  </r>
  <r>
    <x v="17"/>
    <x v="16"/>
    <x v="6"/>
    <x v="6"/>
    <s v="DMM10M"/>
    <x v="1"/>
    <x v="2"/>
    <x v="0"/>
    <n v="3"/>
  </r>
  <r>
    <x v="17"/>
    <x v="16"/>
    <x v="6"/>
    <x v="6"/>
    <s v="MAD10F"/>
    <x v="4"/>
    <x v="2"/>
    <x v="0"/>
    <n v="3"/>
  </r>
  <r>
    <x v="17"/>
    <x v="16"/>
    <x v="6"/>
    <x v="6"/>
    <s v="FNV8M"/>
    <x v="6"/>
    <x v="2"/>
    <x v="1"/>
    <n v="3"/>
  </r>
  <r>
    <x v="17"/>
    <x v="16"/>
    <x v="6"/>
    <x v="6"/>
    <s v="MCA6M"/>
    <x v="0"/>
    <x v="0"/>
    <x v="0"/>
    <n v="3"/>
  </r>
  <r>
    <x v="17"/>
    <x v="16"/>
    <x v="6"/>
    <x v="6"/>
    <s v="AMC7M"/>
    <x v="1"/>
    <x v="1"/>
    <x v="0"/>
    <n v="3"/>
  </r>
  <r>
    <x v="17"/>
    <x v="16"/>
    <x v="6"/>
    <x v="6"/>
    <s v="ABJ8M"/>
    <x v="1"/>
    <x v="1"/>
    <x v="1"/>
    <n v="3"/>
  </r>
  <r>
    <x v="17"/>
    <x v="16"/>
    <x v="6"/>
    <x v="6"/>
    <s v="AAM8M"/>
    <x v="6"/>
    <x v="1"/>
    <x v="1"/>
    <n v="3"/>
  </r>
  <r>
    <x v="17"/>
    <x v="16"/>
    <x v="6"/>
    <x v="6"/>
    <s v="DLM5M"/>
    <x v="6"/>
    <x v="1"/>
    <x v="1"/>
    <n v="3"/>
  </r>
  <r>
    <x v="17"/>
    <x v="16"/>
    <x v="6"/>
    <x v="6"/>
    <s v="OMA8M"/>
    <x v="6"/>
    <x v="1"/>
    <x v="1"/>
    <n v="3"/>
  </r>
  <r>
    <x v="17"/>
    <x v="16"/>
    <x v="6"/>
    <x v="6"/>
    <s v="MBO9M"/>
    <x v="1"/>
    <x v="2"/>
    <x v="0"/>
    <n v="3"/>
  </r>
  <r>
    <x v="17"/>
    <x v="16"/>
    <x v="6"/>
    <x v="6"/>
    <s v="LMR10M"/>
    <x v="6"/>
    <x v="2"/>
    <x v="1"/>
    <n v="3"/>
  </r>
  <r>
    <x v="17"/>
    <x v="16"/>
    <x v="6"/>
    <x v="6"/>
    <s v="SRE10M"/>
    <x v="6"/>
    <x v="2"/>
    <x v="0"/>
    <n v="3"/>
  </r>
  <r>
    <x v="17"/>
    <x v="16"/>
    <x v="6"/>
    <x v="6"/>
    <s v="IEC3M"/>
    <x v="6"/>
    <x v="2"/>
    <x v="1"/>
    <n v="3"/>
  </r>
  <r>
    <x v="17"/>
    <x v="16"/>
    <x v="6"/>
    <x v="6"/>
    <s v="SDA8M"/>
    <x v="6"/>
    <x v="2"/>
    <x v="1"/>
    <n v="3"/>
  </r>
  <r>
    <x v="17"/>
    <x v="16"/>
    <x v="6"/>
    <x v="6"/>
    <s v="MCG8F"/>
    <x v="6"/>
    <x v="0"/>
    <x v="0"/>
    <n v="3"/>
  </r>
  <r>
    <x v="17"/>
    <x v="16"/>
    <x v="6"/>
    <x v="6"/>
    <s v="ASR6F"/>
    <x v="6"/>
    <x v="0"/>
    <x v="1"/>
    <n v="3"/>
  </r>
  <r>
    <x v="17"/>
    <x v="16"/>
    <x v="6"/>
    <x v="6"/>
    <s v="CJL6M"/>
    <x v="6"/>
    <x v="0"/>
    <x v="0"/>
    <n v="3"/>
  </r>
  <r>
    <x v="18"/>
    <x v="17"/>
    <x v="2"/>
    <x v="2"/>
    <s v="JSE10F"/>
    <x v="2"/>
    <x v="1"/>
    <x v="0"/>
    <n v="3"/>
  </r>
  <r>
    <x v="18"/>
    <x v="17"/>
    <x v="2"/>
    <x v="2"/>
    <s v="AVC10F"/>
    <x v="4"/>
    <x v="1"/>
    <x v="1"/>
    <n v="3"/>
  </r>
  <r>
    <x v="18"/>
    <x v="17"/>
    <x v="2"/>
    <x v="2"/>
    <s v="HRR10F"/>
    <x v="3"/>
    <x v="1"/>
    <x v="0"/>
    <n v="3"/>
  </r>
  <r>
    <x v="18"/>
    <x v="17"/>
    <x v="2"/>
    <x v="2"/>
    <s v="JRL10F"/>
    <x v="3"/>
    <x v="2"/>
    <x v="0"/>
    <n v="3"/>
  </r>
  <r>
    <x v="18"/>
    <x v="17"/>
    <x v="2"/>
    <x v="2"/>
    <s v="FRS6F"/>
    <x v="3"/>
    <x v="2"/>
    <x v="0"/>
    <n v="3"/>
  </r>
  <r>
    <x v="18"/>
    <x v="17"/>
    <x v="2"/>
    <x v="2"/>
    <s v="ARG7M"/>
    <x v="3"/>
    <x v="2"/>
    <x v="1"/>
    <n v="3"/>
  </r>
  <r>
    <x v="18"/>
    <x v="17"/>
    <x v="2"/>
    <x v="2"/>
    <s v="IMR7M"/>
    <x v="3"/>
    <x v="2"/>
    <x v="1"/>
    <n v="3"/>
  </r>
  <r>
    <x v="18"/>
    <x v="17"/>
    <x v="2"/>
    <x v="2"/>
    <s v="JDV6M"/>
    <x v="3"/>
    <x v="1"/>
    <x v="0"/>
    <n v="3"/>
  </r>
  <r>
    <x v="18"/>
    <x v="17"/>
    <x v="2"/>
    <x v="2"/>
    <s v="LRT5M"/>
    <x v="3"/>
    <x v="0"/>
    <x v="0"/>
    <n v="3"/>
  </r>
  <r>
    <x v="18"/>
    <x v="17"/>
    <x v="2"/>
    <x v="2"/>
    <s v="EHR7F"/>
    <x v="3"/>
    <x v="0"/>
    <x v="0"/>
    <n v="3"/>
  </r>
  <r>
    <x v="18"/>
    <x v="17"/>
    <x v="2"/>
    <x v="2"/>
    <s v="HTR8F"/>
    <x v="0"/>
    <x v="1"/>
    <x v="1"/>
    <n v="3"/>
  </r>
  <r>
    <x v="18"/>
    <x v="17"/>
    <x v="2"/>
    <x v="2"/>
    <s v="ASP5F"/>
    <x v="3"/>
    <x v="0"/>
    <x v="1"/>
    <n v="3"/>
  </r>
  <r>
    <x v="18"/>
    <x v="17"/>
    <x v="2"/>
    <x v="2"/>
    <s v="MLA8F"/>
    <x v="3"/>
    <x v="1"/>
    <x v="1"/>
    <n v="3"/>
  </r>
  <r>
    <x v="18"/>
    <x v="17"/>
    <x v="2"/>
    <x v="2"/>
    <s v="ATG10M"/>
    <x v="0"/>
    <x v="1"/>
    <x v="0"/>
    <n v="3"/>
  </r>
  <r>
    <x v="18"/>
    <x v="17"/>
    <x v="2"/>
    <x v="2"/>
    <s v="DMM10M"/>
    <x v="3"/>
    <x v="2"/>
    <x v="0"/>
    <n v="3"/>
  </r>
  <r>
    <x v="18"/>
    <x v="17"/>
    <x v="2"/>
    <x v="2"/>
    <s v="MAD10F"/>
    <x v="3"/>
    <x v="2"/>
    <x v="0"/>
    <n v="3"/>
  </r>
  <r>
    <x v="18"/>
    <x v="17"/>
    <x v="2"/>
    <x v="2"/>
    <s v="FNV8M"/>
    <x v="0"/>
    <x v="2"/>
    <x v="0"/>
    <n v="3"/>
  </r>
  <r>
    <x v="18"/>
    <x v="17"/>
    <x v="2"/>
    <x v="2"/>
    <s v="MCA6M"/>
    <x v="0"/>
    <x v="2"/>
    <x v="1"/>
    <n v="3"/>
  </r>
  <r>
    <x v="18"/>
    <x v="17"/>
    <x v="2"/>
    <x v="2"/>
    <s v="AMC7M"/>
    <x v="3"/>
    <x v="0"/>
    <x v="0"/>
    <n v="3"/>
  </r>
  <r>
    <x v="18"/>
    <x v="17"/>
    <x v="2"/>
    <x v="2"/>
    <s v="ABJ8M"/>
    <x v="3"/>
    <x v="1"/>
    <x v="0"/>
    <n v="3"/>
  </r>
  <r>
    <x v="18"/>
    <x v="17"/>
    <x v="2"/>
    <x v="2"/>
    <s v="AAM8M"/>
    <x v="3"/>
    <x v="1"/>
    <x v="1"/>
    <n v="3"/>
  </r>
  <r>
    <x v="18"/>
    <x v="17"/>
    <x v="2"/>
    <x v="2"/>
    <s v="DLM5M"/>
    <x v="0"/>
    <x v="1"/>
    <x v="1"/>
    <n v="3"/>
  </r>
  <r>
    <x v="18"/>
    <x v="17"/>
    <x v="2"/>
    <x v="2"/>
    <s v="OMA8M"/>
    <x v="0"/>
    <x v="1"/>
    <x v="1"/>
    <n v="3"/>
  </r>
  <r>
    <x v="18"/>
    <x v="17"/>
    <x v="2"/>
    <x v="2"/>
    <s v="MBO9M"/>
    <x v="3"/>
    <x v="1"/>
    <x v="1"/>
    <n v="3"/>
  </r>
  <r>
    <x v="18"/>
    <x v="17"/>
    <x v="2"/>
    <x v="2"/>
    <s v="LMR10M"/>
    <x v="3"/>
    <x v="2"/>
    <x v="0"/>
    <n v="3"/>
  </r>
  <r>
    <x v="18"/>
    <x v="17"/>
    <x v="2"/>
    <x v="2"/>
    <s v="SRE10M"/>
    <x v="3"/>
    <x v="2"/>
    <x v="1"/>
    <n v="3"/>
  </r>
  <r>
    <x v="18"/>
    <x v="17"/>
    <x v="2"/>
    <x v="2"/>
    <s v="IEC3M"/>
    <x v="0"/>
    <x v="2"/>
    <x v="0"/>
    <n v="3"/>
  </r>
  <r>
    <x v="18"/>
    <x v="17"/>
    <x v="2"/>
    <x v="2"/>
    <s v="SDA8M"/>
    <x v="3"/>
    <x v="2"/>
    <x v="1"/>
    <n v="3"/>
  </r>
  <r>
    <x v="18"/>
    <x v="17"/>
    <x v="2"/>
    <x v="2"/>
    <s v="MCG8F"/>
    <x v="3"/>
    <x v="2"/>
    <x v="1"/>
    <n v="3"/>
  </r>
  <r>
    <x v="18"/>
    <x v="17"/>
    <x v="2"/>
    <x v="2"/>
    <s v="ASR6F"/>
    <x v="2"/>
    <x v="0"/>
    <x v="0"/>
    <n v="3"/>
  </r>
  <r>
    <x v="18"/>
    <x v="17"/>
    <x v="2"/>
    <x v="2"/>
    <s v="CJL6M"/>
    <x v="3"/>
    <x v="0"/>
    <x v="1"/>
    <n v="3"/>
  </r>
  <r>
    <x v="19"/>
    <x v="18"/>
    <x v="2"/>
    <x v="2"/>
    <s v="JSE10F"/>
    <x v="3"/>
    <x v="0"/>
    <x v="0"/>
    <n v="3"/>
  </r>
  <r>
    <x v="19"/>
    <x v="18"/>
    <x v="2"/>
    <x v="2"/>
    <s v="AVC10F"/>
    <x v="3"/>
    <x v="1"/>
    <x v="0"/>
    <n v="3"/>
  </r>
  <r>
    <x v="19"/>
    <x v="18"/>
    <x v="2"/>
    <x v="2"/>
    <s v="HRR10F"/>
    <x v="3"/>
    <x v="1"/>
    <x v="1"/>
    <n v="3"/>
  </r>
  <r>
    <x v="19"/>
    <x v="18"/>
    <x v="2"/>
    <x v="2"/>
    <s v="JRL10F"/>
    <x v="4"/>
    <x v="1"/>
    <x v="0"/>
    <n v="3"/>
  </r>
  <r>
    <x v="19"/>
    <x v="18"/>
    <x v="2"/>
    <x v="2"/>
    <s v="FRS6F"/>
    <x v="4"/>
    <x v="2"/>
    <x v="0"/>
    <n v="3"/>
  </r>
  <r>
    <x v="19"/>
    <x v="18"/>
    <x v="2"/>
    <x v="2"/>
    <s v="ARG7M"/>
    <x v="4"/>
    <x v="2"/>
    <x v="0"/>
    <n v="3"/>
  </r>
  <r>
    <x v="19"/>
    <x v="18"/>
    <x v="2"/>
    <x v="2"/>
    <s v="IMR7M"/>
    <x v="3"/>
    <x v="2"/>
    <x v="1"/>
    <n v="3"/>
  </r>
  <r>
    <x v="19"/>
    <x v="18"/>
    <x v="2"/>
    <x v="2"/>
    <s v="JDV6M"/>
    <x v="3"/>
    <x v="2"/>
    <x v="1"/>
    <n v="3"/>
  </r>
  <r>
    <x v="19"/>
    <x v="18"/>
    <x v="2"/>
    <x v="2"/>
    <s v="LRT5M"/>
    <x v="3"/>
    <x v="1"/>
    <x v="0"/>
    <n v="3"/>
  </r>
  <r>
    <x v="19"/>
    <x v="18"/>
    <x v="2"/>
    <x v="2"/>
    <s v="EHR7F"/>
    <x v="2"/>
    <x v="0"/>
    <x v="0"/>
    <n v="3"/>
  </r>
  <r>
    <x v="19"/>
    <x v="18"/>
    <x v="2"/>
    <x v="2"/>
    <s v="HTR8F"/>
    <x v="3"/>
    <x v="0"/>
    <x v="0"/>
    <n v="3"/>
  </r>
  <r>
    <x v="19"/>
    <x v="18"/>
    <x v="2"/>
    <x v="2"/>
    <s v="ASP5F"/>
    <x v="3"/>
    <x v="1"/>
    <x v="1"/>
    <n v="3"/>
  </r>
  <r>
    <x v="19"/>
    <x v="18"/>
    <x v="2"/>
    <x v="2"/>
    <s v="MLA8F"/>
    <x v="1"/>
    <x v="0"/>
    <x v="1"/>
    <n v="3"/>
  </r>
  <r>
    <x v="19"/>
    <x v="18"/>
    <x v="2"/>
    <x v="2"/>
    <s v="ATG10M"/>
    <x v="1"/>
    <x v="1"/>
    <x v="1"/>
    <n v="3"/>
  </r>
  <r>
    <x v="19"/>
    <x v="18"/>
    <x v="2"/>
    <x v="2"/>
    <s v="DMM10M"/>
    <x v="3"/>
    <x v="1"/>
    <x v="0"/>
    <n v="3"/>
  </r>
  <r>
    <x v="19"/>
    <x v="18"/>
    <x v="2"/>
    <x v="2"/>
    <s v="MAD10F"/>
    <x v="3"/>
    <x v="2"/>
    <x v="0"/>
    <n v="3"/>
  </r>
  <r>
    <x v="19"/>
    <x v="18"/>
    <x v="2"/>
    <x v="2"/>
    <s v="FNV8M"/>
    <x v="1"/>
    <x v="2"/>
    <x v="0"/>
    <n v="3"/>
  </r>
  <r>
    <x v="19"/>
    <x v="18"/>
    <x v="2"/>
    <x v="2"/>
    <s v="MCA6M"/>
    <x v="3"/>
    <x v="2"/>
    <x v="0"/>
    <n v="3"/>
  </r>
  <r>
    <x v="19"/>
    <x v="18"/>
    <x v="2"/>
    <x v="2"/>
    <s v="AMC7M"/>
    <x v="3"/>
    <x v="2"/>
    <x v="1"/>
    <n v="3"/>
  </r>
  <r>
    <x v="19"/>
    <x v="18"/>
    <x v="2"/>
    <x v="2"/>
    <s v="ABJ8M"/>
    <x v="3"/>
    <x v="0"/>
    <x v="0"/>
    <n v="3"/>
  </r>
  <r>
    <x v="19"/>
    <x v="18"/>
    <x v="2"/>
    <x v="2"/>
    <s v="AAM8M"/>
    <x v="3"/>
    <x v="1"/>
    <x v="0"/>
    <n v="3"/>
  </r>
  <r>
    <x v="19"/>
    <x v="18"/>
    <x v="2"/>
    <x v="2"/>
    <s v="DLM5M"/>
    <x v="3"/>
    <x v="1"/>
    <x v="1"/>
    <n v="3"/>
  </r>
  <r>
    <x v="19"/>
    <x v="18"/>
    <x v="2"/>
    <x v="2"/>
    <s v="OMA8M"/>
    <x v="3"/>
    <x v="1"/>
    <x v="1"/>
    <n v="3"/>
  </r>
  <r>
    <x v="19"/>
    <x v="18"/>
    <x v="2"/>
    <x v="2"/>
    <s v="MBO9M"/>
    <x v="3"/>
    <x v="1"/>
    <x v="1"/>
    <n v="3"/>
  </r>
  <r>
    <x v="19"/>
    <x v="18"/>
    <x v="2"/>
    <x v="2"/>
    <s v="LMR10M"/>
    <x v="3"/>
    <x v="1"/>
    <x v="1"/>
    <n v="3"/>
  </r>
  <r>
    <x v="19"/>
    <x v="18"/>
    <x v="2"/>
    <x v="2"/>
    <s v="SRE10M"/>
    <x v="3"/>
    <x v="2"/>
    <x v="0"/>
    <n v="3"/>
  </r>
  <r>
    <x v="19"/>
    <x v="18"/>
    <x v="2"/>
    <x v="2"/>
    <s v="IEC3M"/>
    <x v="4"/>
    <x v="2"/>
    <x v="1"/>
    <n v="3"/>
  </r>
  <r>
    <x v="19"/>
    <x v="18"/>
    <x v="2"/>
    <x v="2"/>
    <s v="SDA8M"/>
    <x v="4"/>
    <x v="2"/>
    <x v="0"/>
    <n v="3"/>
  </r>
  <r>
    <x v="19"/>
    <x v="18"/>
    <x v="2"/>
    <x v="2"/>
    <s v="MCG8F"/>
    <x v="3"/>
    <x v="2"/>
    <x v="1"/>
    <n v="3"/>
  </r>
  <r>
    <x v="19"/>
    <x v="18"/>
    <x v="2"/>
    <x v="2"/>
    <s v="ASR6F"/>
    <x v="3"/>
    <x v="2"/>
    <x v="1"/>
    <n v="3"/>
  </r>
  <r>
    <x v="19"/>
    <x v="18"/>
    <x v="2"/>
    <x v="2"/>
    <s v="CJL6M"/>
    <x v="3"/>
    <x v="0"/>
    <x v="0"/>
    <n v="3"/>
  </r>
  <r>
    <x v="20"/>
    <x v="19"/>
    <x v="2"/>
    <x v="2"/>
    <s v="JSE10F"/>
    <x v="3"/>
    <x v="0"/>
    <x v="1"/>
    <n v="3"/>
  </r>
  <r>
    <x v="20"/>
    <x v="19"/>
    <x v="2"/>
    <x v="2"/>
    <s v="AVC10F"/>
    <x v="4"/>
    <x v="0"/>
    <x v="0"/>
    <n v="3"/>
  </r>
  <r>
    <x v="20"/>
    <x v="19"/>
    <x v="2"/>
    <x v="2"/>
    <s v="HRR10F"/>
    <x v="3"/>
    <x v="1"/>
    <x v="0"/>
    <n v="3"/>
  </r>
  <r>
    <x v="20"/>
    <x v="19"/>
    <x v="2"/>
    <x v="2"/>
    <s v="JRL10F"/>
    <x v="3"/>
    <x v="1"/>
    <x v="1"/>
    <n v="3"/>
  </r>
  <r>
    <x v="20"/>
    <x v="19"/>
    <x v="2"/>
    <x v="2"/>
    <s v="FRS6F"/>
    <x v="0"/>
    <x v="1"/>
    <x v="0"/>
    <n v="3"/>
  </r>
  <r>
    <x v="20"/>
    <x v="19"/>
    <x v="2"/>
    <x v="2"/>
    <s v="ARG7M"/>
    <x v="0"/>
    <x v="2"/>
    <x v="0"/>
    <n v="3"/>
  </r>
  <r>
    <x v="20"/>
    <x v="19"/>
    <x v="2"/>
    <x v="2"/>
    <s v="IMR7M"/>
    <x v="3"/>
    <x v="2"/>
    <x v="0"/>
    <n v="3"/>
  </r>
  <r>
    <x v="20"/>
    <x v="19"/>
    <x v="2"/>
    <x v="2"/>
    <s v="JDV6M"/>
    <x v="3"/>
    <x v="2"/>
    <x v="1"/>
    <n v="3"/>
  </r>
  <r>
    <x v="20"/>
    <x v="19"/>
    <x v="2"/>
    <x v="2"/>
    <s v="LRT5M"/>
    <x v="6"/>
    <x v="2"/>
    <x v="1"/>
    <n v="3"/>
  </r>
  <r>
    <x v="20"/>
    <x v="19"/>
    <x v="2"/>
    <x v="2"/>
    <s v="EHR7F"/>
    <x v="3"/>
    <x v="1"/>
    <x v="0"/>
    <n v="3"/>
  </r>
  <r>
    <x v="20"/>
    <x v="19"/>
    <x v="2"/>
    <x v="2"/>
    <s v="HTR8F"/>
    <x v="0"/>
    <x v="0"/>
    <x v="0"/>
    <n v="3"/>
  </r>
  <r>
    <x v="20"/>
    <x v="19"/>
    <x v="2"/>
    <x v="2"/>
    <s v="ASP5F"/>
    <x v="3"/>
    <x v="0"/>
    <x v="0"/>
    <n v="3"/>
  </r>
  <r>
    <x v="20"/>
    <x v="19"/>
    <x v="2"/>
    <x v="2"/>
    <s v="MLA8F"/>
    <x v="3"/>
    <x v="1"/>
    <x v="1"/>
    <n v="3"/>
  </r>
  <r>
    <x v="20"/>
    <x v="19"/>
    <x v="2"/>
    <x v="2"/>
    <s v="ATG10M"/>
    <x v="0"/>
    <x v="0"/>
    <x v="1"/>
    <n v="3"/>
  </r>
  <r>
    <x v="20"/>
    <x v="19"/>
    <x v="2"/>
    <x v="2"/>
    <s v="DMM10M"/>
    <x v="3"/>
    <x v="1"/>
    <x v="1"/>
    <n v="3"/>
  </r>
  <r>
    <x v="20"/>
    <x v="19"/>
    <x v="2"/>
    <x v="2"/>
    <s v="MAD10F"/>
    <x v="3"/>
    <x v="1"/>
    <x v="0"/>
    <n v="3"/>
  </r>
  <r>
    <x v="20"/>
    <x v="19"/>
    <x v="2"/>
    <x v="2"/>
    <s v="FNV8M"/>
    <x v="0"/>
    <x v="2"/>
    <x v="0"/>
    <n v="3"/>
  </r>
  <r>
    <x v="20"/>
    <x v="19"/>
    <x v="2"/>
    <x v="2"/>
    <s v="MCA6M"/>
    <x v="0"/>
    <x v="2"/>
    <x v="0"/>
    <n v="3"/>
  </r>
  <r>
    <x v="20"/>
    <x v="19"/>
    <x v="2"/>
    <x v="2"/>
    <s v="AMC7M"/>
    <x v="2"/>
    <x v="2"/>
    <x v="0"/>
    <n v="3"/>
  </r>
  <r>
    <x v="20"/>
    <x v="19"/>
    <x v="2"/>
    <x v="2"/>
    <s v="ABJ8M"/>
    <x v="3"/>
    <x v="2"/>
    <x v="1"/>
    <n v="3"/>
  </r>
  <r>
    <x v="20"/>
    <x v="19"/>
    <x v="2"/>
    <x v="2"/>
    <s v="AAM8M"/>
    <x v="0"/>
    <x v="0"/>
    <x v="0"/>
    <n v="3"/>
  </r>
  <r>
    <x v="20"/>
    <x v="19"/>
    <x v="2"/>
    <x v="2"/>
    <s v="DLM5M"/>
    <x v="0"/>
    <x v="1"/>
    <x v="0"/>
    <n v="3"/>
  </r>
  <r>
    <x v="20"/>
    <x v="19"/>
    <x v="2"/>
    <x v="2"/>
    <s v="OMA8M"/>
    <x v="0"/>
    <x v="1"/>
    <x v="1"/>
    <n v="3"/>
  </r>
  <r>
    <x v="20"/>
    <x v="19"/>
    <x v="2"/>
    <x v="2"/>
    <s v="MBO9M"/>
    <x v="3"/>
    <x v="1"/>
    <x v="1"/>
    <n v="3"/>
  </r>
  <r>
    <x v="20"/>
    <x v="19"/>
    <x v="2"/>
    <x v="2"/>
    <s v="LMR10M"/>
    <x v="3"/>
    <x v="1"/>
    <x v="1"/>
    <n v="3"/>
  </r>
  <r>
    <x v="20"/>
    <x v="19"/>
    <x v="2"/>
    <x v="2"/>
    <s v="SRE10M"/>
    <x v="0"/>
    <x v="1"/>
    <x v="1"/>
    <n v="3"/>
  </r>
  <r>
    <x v="20"/>
    <x v="19"/>
    <x v="2"/>
    <x v="2"/>
    <s v="IEC3M"/>
    <x v="0"/>
    <x v="2"/>
    <x v="0"/>
    <n v="3"/>
  </r>
  <r>
    <x v="20"/>
    <x v="19"/>
    <x v="2"/>
    <x v="2"/>
    <s v="SDA8M"/>
    <x v="2"/>
    <x v="2"/>
    <x v="1"/>
    <n v="3"/>
  </r>
  <r>
    <x v="20"/>
    <x v="19"/>
    <x v="2"/>
    <x v="2"/>
    <s v="MCG8F"/>
    <x v="3"/>
    <x v="2"/>
    <x v="0"/>
    <n v="3"/>
  </r>
  <r>
    <x v="20"/>
    <x v="19"/>
    <x v="2"/>
    <x v="2"/>
    <s v="ASR6F"/>
    <x v="0"/>
    <x v="2"/>
    <x v="1"/>
    <n v="3"/>
  </r>
  <r>
    <x v="20"/>
    <x v="19"/>
    <x v="2"/>
    <x v="2"/>
    <s v="CJL6M"/>
    <x v="2"/>
    <x v="2"/>
    <x v="1"/>
    <n v="3"/>
  </r>
  <r>
    <x v="21"/>
    <x v="20"/>
    <x v="0"/>
    <x v="0"/>
    <s v="JSE10F"/>
    <x v="3"/>
    <x v="0"/>
    <x v="0"/>
    <n v="3"/>
  </r>
  <r>
    <x v="21"/>
    <x v="20"/>
    <x v="0"/>
    <x v="0"/>
    <s v="AVC10F"/>
    <x v="6"/>
    <x v="0"/>
    <x v="1"/>
    <n v="3"/>
  </r>
  <r>
    <x v="21"/>
    <x v="20"/>
    <x v="0"/>
    <x v="0"/>
    <s v="HRR10F"/>
    <x v="1"/>
    <x v="0"/>
    <x v="0"/>
    <n v="3"/>
  </r>
  <r>
    <x v="21"/>
    <x v="20"/>
    <x v="0"/>
    <x v="0"/>
    <s v="JRL10F"/>
    <x v="0"/>
    <x v="1"/>
    <x v="0"/>
    <n v="3"/>
  </r>
  <r>
    <x v="21"/>
    <x v="20"/>
    <x v="0"/>
    <x v="0"/>
    <s v="FRS6F"/>
    <x v="0"/>
    <x v="1"/>
    <x v="1"/>
    <n v="3"/>
  </r>
  <r>
    <x v="21"/>
    <x v="20"/>
    <x v="0"/>
    <x v="0"/>
    <s v="ARG7M"/>
    <x v="0"/>
    <x v="1"/>
    <x v="0"/>
    <n v="3"/>
  </r>
  <r>
    <x v="21"/>
    <x v="20"/>
    <x v="0"/>
    <x v="0"/>
    <s v="IMR7M"/>
    <x v="1"/>
    <x v="2"/>
    <x v="0"/>
    <n v="3"/>
  </r>
  <r>
    <x v="21"/>
    <x v="20"/>
    <x v="0"/>
    <x v="0"/>
    <s v="JDV6M"/>
    <x v="0"/>
    <x v="2"/>
    <x v="0"/>
    <n v="3"/>
  </r>
  <r>
    <x v="21"/>
    <x v="20"/>
    <x v="0"/>
    <x v="0"/>
    <s v="LRT5M"/>
    <x v="6"/>
    <x v="2"/>
    <x v="1"/>
    <n v="3"/>
  </r>
  <r>
    <x v="21"/>
    <x v="20"/>
    <x v="0"/>
    <x v="0"/>
    <s v="EHR7F"/>
    <x v="6"/>
    <x v="2"/>
    <x v="1"/>
    <n v="3"/>
  </r>
  <r>
    <x v="21"/>
    <x v="20"/>
    <x v="0"/>
    <x v="0"/>
    <s v="HTR8F"/>
    <x v="0"/>
    <x v="1"/>
    <x v="0"/>
    <n v="3"/>
  </r>
  <r>
    <x v="21"/>
    <x v="20"/>
    <x v="0"/>
    <x v="0"/>
    <s v="ASP5F"/>
    <x v="6"/>
    <x v="0"/>
    <x v="0"/>
    <n v="3"/>
  </r>
  <r>
    <x v="21"/>
    <x v="20"/>
    <x v="0"/>
    <x v="0"/>
    <s v="MLA8F"/>
    <x v="5"/>
    <x v="0"/>
    <x v="0"/>
    <n v="3"/>
  </r>
  <r>
    <x v="21"/>
    <x v="20"/>
    <x v="0"/>
    <x v="0"/>
    <s v="ATG10M"/>
    <x v="0"/>
    <x v="1"/>
    <x v="1"/>
    <n v="3"/>
  </r>
  <r>
    <x v="21"/>
    <x v="20"/>
    <x v="0"/>
    <x v="0"/>
    <s v="DMM10M"/>
    <x v="0"/>
    <x v="0"/>
    <x v="1"/>
    <n v="3"/>
  </r>
  <r>
    <x v="21"/>
    <x v="20"/>
    <x v="0"/>
    <x v="0"/>
    <s v="MAD10F"/>
    <x v="6"/>
    <x v="1"/>
    <x v="1"/>
    <n v="3"/>
  </r>
  <r>
    <x v="21"/>
    <x v="20"/>
    <x v="0"/>
    <x v="0"/>
    <s v="FNV8M"/>
    <x v="0"/>
    <x v="1"/>
    <x v="0"/>
    <n v="3"/>
  </r>
  <r>
    <x v="21"/>
    <x v="20"/>
    <x v="0"/>
    <x v="0"/>
    <s v="MCA6M"/>
    <x v="0"/>
    <x v="2"/>
    <x v="0"/>
    <n v="3"/>
  </r>
  <r>
    <x v="21"/>
    <x v="20"/>
    <x v="0"/>
    <x v="0"/>
    <s v="AMC7M"/>
    <x v="6"/>
    <x v="2"/>
    <x v="0"/>
    <n v="3"/>
  </r>
  <r>
    <x v="21"/>
    <x v="20"/>
    <x v="0"/>
    <x v="0"/>
    <s v="ABJ8M"/>
    <x v="6"/>
    <x v="2"/>
    <x v="0"/>
    <n v="3"/>
  </r>
  <r>
    <x v="21"/>
    <x v="20"/>
    <x v="0"/>
    <x v="0"/>
    <s v="AAM8M"/>
    <x v="0"/>
    <x v="2"/>
    <x v="1"/>
    <n v="3"/>
  </r>
  <r>
    <x v="21"/>
    <x v="20"/>
    <x v="0"/>
    <x v="0"/>
    <s v="DLM5M"/>
    <x v="0"/>
    <x v="0"/>
    <x v="0"/>
    <n v="3"/>
  </r>
  <r>
    <x v="21"/>
    <x v="20"/>
    <x v="0"/>
    <x v="0"/>
    <s v="OMA8M"/>
    <x v="0"/>
    <x v="1"/>
    <x v="0"/>
    <n v="3"/>
  </r>
  <r>
    <x v="21"/>
    <x v="20"/>
    <x v="0"/>
    <x v="0"/>
    <s v="MBO9M"/>
    <x v="0"/>
    <x v="1"/>
    <x v="1"/>
    <n v="3"/>
  </r>
  <r>
    <x v="21"/>
    <x v="20"/>
    <x v="0"/>
    <x v="0"/>
    <s v="LMR10M"/>
    <x v="0"/>
    <x v="1"/>
    <x v="1"/>
    <n v="3"/>
  </r>
  <r>
    <x v="21"/>
    <x v="20"/>
    <x v="0"/>
    <x v="0"/>
    <s v="SRE10M"/>
    <x v="1"/>
    <x v="1"/>
    <x v="1"/>
    <n v="3"/>
  </r>
  <r>
    <x v="21"/>
    <x v="20"/>
    <x v="0"/>
    <x v="0"/>
    <s v="IEC3M"/>
    <x v="3"/>
    <x v="1"/>
    <x v="1"/>
    <n v="3"/>
  </r>
  <r>
    <x v="21"/>
    <x v="20"/>
    <x v="0"/>
    <x v="0"/>
    <s v="SDA8M"/>
    <x v="6"/>
    <x v="2"/>
    <x v="0"/>
    <n v="3"/>
  </r>
  <r>
    <x v="21"/>
    <x v="20"/>
    <x v="0"/>
    <x v="0"/>
    <s v="MCG8F"/>
    <x v="0"/>
    <x v="2"/>
    <x v="1"/>
    <n v="3"/>
  </r>
  <r>
    <x v="21"/>
    <x v="20"/>
    <x v="0"/>
    <x v="0"/>
    <s v="ASR6F"/>
    <x v="0"/>
    <x v="2"/>
    <x v="0"/>
    <n v="3"/>
  </r>
  <r>
    <x v="21"/>
    <x v="20"/>
    <x v="0"/>
    <x v="0"/>
    <s v="CJL6M"/>
    <x v="1"/>
    <x v="2"/>
    <x v="1"/>
    <n v="3"/>
  </r>
  <r>
    <x v="22"/>
    <x v="21"/>
    <x v="2"/>
    <x v="2"/>
    <s v="JSE10F"/>
    <x v="3"/>
    <x v="2"/>
    <x v="1"/>
    <n v="3"/>
  </r>
  <r>
    <x v="22"/>
    <x v="21"/>
    <x v="2"/>
    <x v="2"/>
    <s v="AVC10F"/>
    <x v="3"/>
    <x v="0"/>
    <x v="0"/>
    <n v="3"/>
  </r>
  <r>
    <x v="22"/>
    <x v="21"/>
    <x v="2"/>
    <x v="2"/>
    <s v="HRR10F"/>
    <x v="3"/>
    <x v="0"/>
    <x v="1"/>
    <n v="3"/>
  </r>
  <r>
    <x v="22"/>
    <x v="21"/>
    <x v="2"/>
    <x v="2"/>
    <s v="JRL10F"/>
    <x v="3"/>
    <x v="0"/>
    <x v="0"/>
    <n v="3"/>
  </r>
  <r>
    <x v="22"/>
    <x v="21"/>
    <x v="2"/>
    <x v="2"/>
    <s v="FRS6F"/>
    <x v="3"/>
    <x v="1"/>
    <x v="0"/>
    <n v="3"/>
  </r>
  <r>
    <x v="22"/>
    <x v="21"/>
    <x v="2"/>
    <x v="2"/>
    <s v="ARG7M"/>
    <x v="3"/>
    <x v="1"/>
    <x v="1"/>
    <n v="3"/>
  </r>
  <r>
    <x v="22"/>
    <x v="21"/>
    <x v="2"/>
    <x v="2"/>
    <s v="IMR7M"/>
    <x v="3"/>
    <x v="1"/>
    <x v="0"/>
    <n v="3"/>
  </r>
  <r>
    <x v="22"/>
    <x v="21"/>
    <x v="2"/>
    <x v="2"/>
    <s v="JDV6M"/>
    <x v="3"/>
    <x v="2"/>
    <x v="0"/>
    <n v="3"/>
  </r>
  <r>
    <x v="22"/>
    <x v="21"/>
    <x v="2"/>
    <x v="2"/>
    <s v="LRT5M"/>
    <x v="3"/>
    <x v="2"/>
    <x v="0"/>
    <n v="3"/>
  </r>
  <r>
    <x v="22"/>
    <x v="21"/>
    <x v="2"/>
    <x v="2"/>
    <s v="EHR7F"/>
    <x v="2"/>
    <x v="2"/>
    <x v="1"/>
    <n v="3"/>
  </r>
  <r>
    <x v="22"/>
    <x v="21"/>
    <x v="2"/>
    <x v="2"/>
    <s v="HTR8F"/>
    <x v="3"/>
    <x v="2"/>
    <x v="1"/>
    <n v="3"/>
  </r>
  <r>
    <x v="22"/>
    <x v="21"/>
    <x v="2"/>
    <x v="2"/>
    <s v="ASP5F"/>
    <x v="3"/>
    <x v="1"/>
    <x v="0"/>
    <n v="3"/>
  </r>
  <r>
    <x v="22"/>
    <x v="21"/>
    <x v="2"/>
    <x v="2"/>
    <s v="MLA8F"/>
    <x v="3"/>
    <x v="0"/>
    <x v="0"/>
    <n v="3"/>
  </r>
  <r>
    <x v="22"/>
    <x v="21"/>
    <x v="2"/>
    <x v="2"/>
    <s v="ATG10M"/>
    <x v="3"/>
    <x v="0"/>
    <x v="0"/>
    <n v="3"/>
  </r>
  <r>
    <x v="22"/>
    <x v="21"/>
    <x v="2"/>
    <x v="2"/>
    <s v="DMM10M"/>
    <x v="3"/>
    <x v="1"/>
    <x v="1"/>
    <n v="3"/>
  </r>
  <r>
    <x v="22"/>
    <x v="21"/>
    <x v="2"/>
    <x v="2"/>
    <s v="MAD10F"/>
    <x v="3"/>
    <x v="0"/>
    <x v="1"/>
    <n v="3"/>
  </r>
  <r>
    <x v="22"/>
    <x v="21"/>
    <x v="2"/>
    <x v="2"/>
    <s v="FNV8M"/>
    <x v="3"/>
    <x v="1"/>
    <x v="1"/>
    <n v="3"/>
  </r>
  <r>
    <x v="22"/>
    <x v="21"/>
    <x v="2"/>
    <x v="2"/>
    <s v="MCA6M"/>
    <x v="3"/>
    <x v="1"/>
    <x v="0"/>
    <n v="3"/>
  </r>
  <r>
    <x v="22"/>
    <x v="21"/>
    <x v="2"/>
    <x v="2"/>
    <s v="AMC7M"/>
    <x v="3"/>
    <x v="2"/>
    <x v="0"/>
    <n v="3"/>
  </r>
  <r>
    <x v="22"/>
    <x v="21"/>
    <x v="2"/>
    <x v="2"/>
    <s v="ABJ8M"/>
    <x v="3"/>
    <x v="2"/>
    <x v="0"/>
    <n v="3"/>
  </r>
  <r>
    <x v="22"/>
    <x v="21"/>
    <x v="2"/>
    <x v="2"/>
    <s v="AAM8M"/>
    <x v="3"/>
    <x v="2"/>
    <x v="0"/>
    <n v="3"/>
  </r>
  <r>
    <x v="22"/>
    <x v="21"/>
    <x v="2"/>
    <x v="2"/>
    <s v="DLM5M"/>
    <x v="3"/>
    <x v="2"/>
    <x v="1"/>
    <n v="3"/>
  </r>
  <r>
    <x v="22"/>
    <x v="21"/>
    <x v="2"/>
    <x v="2"/>
    <s v="OMA8M"/>
    <x v="3"/>
    <x v="0"/>
    <x v="0"/>
    <n v="3"/>
  </r>
  <r>
    <x v="22"/>
    <x v="21"/>
    <x v="2"/>
    <x v="2"/>
    <s v="MBO9M"/>
    <x v="3"/>
    <x v="1"/>
    <x v="0"/>
    <n v="3"/>
  </r>
  <r>
    <x v="22"/>
    <x v="21"/>
    <x v="2"/>
    <x v="2"/>
    <s v="LMR10M"/>
    <x v="3"/>
    <x v="1"/>
    <x v="1"/>
    <n v="3"/>
  </r>
  <r>
    <x v="22"/>
    <x v="21"/>
    <x v="2"/>
    <x v="2"/>
    <s v="SRE10M"/>
    <x v="3"/>
    <x v="1"/>
    <x v="1"/>
    <n v="3"/>
  </r>
  <r>
    <x v="22"/>
    <x v="21"/>
    <x v="2"/>
    <x v="2"/>
    <s v="IEC3M"/>
    <x v="3"/>
    <x v="1"/>
    <x v="1"/>
    <n v="3"/>
  </r>
  <r>
    <x v="22"/>
    <x v="21"/>
    <x v="2"/>
    <x v="2"/>
    <s v="SDA8M"/>
    <x v="3"/>
    <x v="1"/>
    <x v="1"/>
    <n v="3"/>
  </r>
  <r>
    <x v="22"/>
    <x v="21"/>
    <x v="2"/>
    <x v="2"/>
    <s v="MCG8F"/>
    <x v="3"/>
    <x v="2"/>
    <x v="0"/>
    <n v="3"/>
  </r>
  <r>
    <x v="22"/>
    <x v="21"/>
    <x v="2"/>
    <x v="2"/>
    <s v="ASR6F"/>
    <x v="3"/>
    <x v="2"/>
    <x v="1"/>
    <n v="3"/>
  </r>
  <r>
    <x v="22"/>
    <x v="21"/>
    <x v="2"/>
    <x v="2"/>
    <s v="CJL6M"/>
    <x v="3"/>
    <x v="2"/>
    <x v="0"/>
    <n v="3"/>
  </r>
  <r>
    <x v="23"/>
    <x v="22"/>
    <x v="0"/>
    <x v="0"/>
    <s v="JSE10F"/>
    <x v="0"/>
    <x v="2"/>
    <x v="1"/>
    <n v="3"/>
  </r>
  <r>
    <x v="23"/>
    <x v="22"/>
    <x v="0"/>
    <x v="0"/>
    <s v="AVC10F"/>
    <x v="0"/>
    <x v="2"/>
    <x v="1"/>
    <n v="3"/>
  </r>
  <r>
    <x v="23"/>
    <x v="22"/>
    <x v="0"/>
    <x v="0"/>
    <s v="HRR10F"/>
    <x v="0"/>
    <x v="0"/>
    <x v="0"/>
    <n v="3"/>
  </r>
  <r>
    <x v="23"/>
    <x v="22"/>
    <x v="0"/>
    <x v="0"/>
    <s v="JRL10F"/>
    <x v="0"/>
    <x v="0"/>
    <x v="1"/>
    <n v="3"/>
  </r>
  <r>
    <x v="23"/>
    <x v="22"/>
    <x v="0"/>
    <x v="0"/>
    <s v="FRS6F"/>
    <x v="0"/>
    <x v="0"/>
    <x v="0"/>
    <n v="3"/>
  </r>
  <r>
    <x v="23"/>
    <x v="22"/>
    <x v="0"/>
    <x v="0"/>
    <s v="ARG7M"/>
    <x v="0"/>
    <x v="1"/>
    <x v="0"/>
    <n v="3"/>
  </r>
  <r>
    <x v="23"/>
    <x v="22"/>
    <x v="0"/>
    <x v="0"/>
    <s v="IMR7M"/>
    <x v="1"/>
    <x v="1"/>
    <x v="1"/>
    <n v="3"/>
  </r>
  <r>
    <x v="23"/>
    <x v="22"/>
    <x v="0"/>
    <x v="0"/>
    <s v="JDV6M"/>
    <x v="0"/>
    <x v="1"/>
    <x v="0"/>
    <n v="3"/>
  </r>
  <r>
    <x v="23"/>
    <x v="22"/>
    <x v="0"/>
    <x v="0"/>
    <s v="LRT5M"/>
    <x v="0"/>
    <x v="2"/>
    <x v="0"/>
    <n v="3"/>
  </r>
  <r>
    <x v="23"/>
    <x v="22"/>
    <x v="0"/>
    <x v="0"/>
    <s v="EHR7F"/>
    <x v="0"/>
    <x v="2"/>
    <x v="0"/>
    <n v="3"/>
  </r>
  <r>
    <x v="23"/>
    <x v="22"/>
    <x v="0"/>
    <x v="0"/>
    <s v="HTR8F"/>
    <x v="0"/>
    <x v="2"/>
    <x v="1"/>
    <n v="3"/>
  </r>
  <r>
    <x v="23"/>
    <x v="22"/>
    <x v="0"/>
    <x v="0"/>
    <s v="ASP5F"/>
    <x v="0"/>
    <x v="2"/>
    <x v="1"/>
    <n v="3"/>
  </r>
  <r>
    <x v="23"/>
    <x v="22"/>
    <x v="0"/>
    <x v="0"/>
    <s v="MLA8F"/>
    <x v="3"/>
    <x v="1"/>
    <x v="0"/>
    <n v="3"/>
  </r>
  <r>
    <x v="23"/>
    <x v="22"/>
    <x v="0"/>
    <x v="0"/>
    <s v="ATG10M"/>
    <x v="0"/>
    <x v="0"/>
    <x v="0"/>
    <n v="3"/>
  </r>
  <r>
    <x v="23"/>
    <x v="22"/>
    <x v="0"/>
    <x v="0"/>
    <s v="DMM10M"/>
    <x v="0"/>
    <x v="0"/>
    <x v="0"/>
    <n v="3"/>
  </r>
  <r>
    <x v="23"/>
    <x v="22"/>
    <x v="0"/>
    <x v="0"/>
    <s v="MAD10F"/>
    <x v="0"/>
    <x v="1"/>
    <x v="1"/>
    <n v="3"/>
  </r>
  <r>
    <x v="23"/>
    <x v="22"/>
    <x v="0"/>
    <x v="0"/>
    <s v="FNV8M"/>
    <x v="0"/>
    <x v="0"/>
    <x v="1"/>
    <n v="3"/>
  </r>
  <r>
    <x v="23"/>
    <x v="22"/>
    <x v="0"/>
    <x v="0"/>
    <s v="MCA6M"/>
    <x v="0"/>
    <x v="1"/>
    <x v="1"/>
    <n v="3"/>
  </r>
  <r>
    <x v="23"/>
    <x v="22"/>
    <x v="0"/>
    <x v="0"/>
    <s v="AMC7M"/>
    <x v="0"/>
    <x v="1"/>
    <x v="0"/>
    <n v="3"/>
  </r>
  <r>
    <x v="23"/>
    <x v="22"/>
    <x v="0"/>
    <x v="0"/>
    <s v="ABJ8M"/>
    <x v="0"/>
    <x v="2"/>
    <x v="0"/>
    <n v="3"/>
  </r>
  <r>
    <x v="23"/>
    <x v="22"/>
    <x v="0"/>
    <x v="0"/>
    <s v="AAM8M"/>
    <x v="0"/>
    <x v="2"/>
    <x v="0"/>
    <n v="3"/>
  </r>
  <r>
    <x v="23"/>
    <x v="22"/>
    <x v="0"/>
    <x v="0"/>
    <s v="DLM5M"/>
    <x v="0"/>
    <x v="2"/>
    <x v="0"/>
    <n v="3"/>
  </r>
  <r>
    <x v="23"/>
    <x v="22"/>
    <x v="0"/>
    <x v="0"/>
    <s v="OMA8M"/>
    <x v="0"/>
    <x v="2"/>
    <x v="1"/>
    <n v="3"/>
  </r>
  <r>
    <x v="23"/>
    <x v="22"/>
    <x v="0"/>
    <x v="0"/>
    <s v="MBO9M"/>
    <x v="0"/>
    <x v="0"/>
    <x v="0"/>
    <n v="3"/>
  </r>
  <r>
    <x v="23"/>
    <x v="22"/>
    <x v="0"/>
    <x v="0"/>
    <s v="LMR10M"/>
    <x v="0"/>
    <x v="1"/>
    <x v="0"/>
    <n v="3"/>
  </r>
  <r>
    <x v="23"/>
    <x v="22"/>
    <x v="0"/>
    <x v="0"/>
    <s v="SRE10M"/>
    <x v="0"/>
    <x v="1"/>
    <x v="1"/>
    <n v="3"/>
  </r>
  <r>
    <x v="23"/>
    <x v="22"/>
    <x v="0"/>
    <x v="0"/>
    <s v="IEC3M"/>
    <x v="0"/>
    <x v="1"/>
    <x v="1"/>
    <n v="3"/>
  </r>
  <r>
    <x v="23"/>
    <x v="22"/>
    <x v="0"/>
    <x v="0"/>
    <s v="SDA8M"/>
    <x v="6"/>
    <x v="1"/>
    <x v="1"/>
    <n v="3"/>
  </r>
  <r>
    <x v="23"/>
    <x v="22"/>
    <x v="0"/>
    <x v="0"/>
    <s v="MCG8F"/>
    <x v="0"/>
    <x v="1"/>
    <x v="1"/>
    <n v="3"/>
  </r>
  <r>
    <x v="23"/>
    <x v="22"/>
    <x v="0"/>
    <x v="0"/>
    <s v="ASR6F"/>
    <x v="0"/>
    <x v="2"/>
    <x v="0"/>
    <n v="3"/>
  </r>
  <r>
    <x v="23"/>
    <x v="22"/>
    <x v="0"/>
    <x v="0"/>
    <s v="CJL6M"/>
    <x v="1"/>
    <x v="2"/>
    <x v="1"/>
    <n v="3"/>
  </r>
  <r>
    <x v="24"/>
    <x v="23"/>
    <x v="1"/>
    <x v="1"/>
    <s v="JSE10F"/>
    <x v="4"/>
    <x v="2"/>
    <x v="0"/>
    <n v="3"/>
  </r>
  <r>
    <x v="24"/>
    <x v="23"/>
    <x v="1"/>
    <x v="1"/>
    <s v="AVC10F"/>
    <x v="4"/>
    <x v="2"/>
    <x v="1"/>
    <n v="3"/>
  </r>
  <r>
    <x v="24"/>
    <x v="23"/>
    <x v="1"/>
    <x v="1"/>
    <s v="HRR10F"/>
    <x v="4"/>
    <x v="2"/>
    <x v="1"/>
    <n v="3"/>
  </r>
  <r>
    <x v="24"/>
    <x v="23"/>
    <x v="1"/>
    <x v="1"/>
    <s v="JRL10F"/>
    <x v="4"/>
    <x v="0"/>
    <x v="0"/>
    <n v="3"/>
  </r>
  <r>
    <x v="24"/>
    <x v="23"/>
    <x v="1"/>
    <x v="1"/>
    <s v="FRS6F"/>
    <x v="4"/>
    <x v="0"/>
    <x v="1"/>
    <n v="3"/>
  </r>
  <r>
    <x v="24"/>
    <x v="23"/>
    <x v="1"/>
    <x v="1"/>
    <s v="ARG7M"/>
    <x v="2"/>
    <x v="0"/>
    <x v="0"/>
    <n v="3"/>
  </r>
  <r>
    <x v="24"/>
    <x v="23"/>
    <x v="1"/>
    <x v="1"/>
    <s v="IMR7M"/>
    <x v="2"/>
    <x v="1"/>
    <x v="0"/>
    <n v="3"/>
  </r>
  <r>
    <x v="24"/>
    <x v="23"/>
    <x v="1"/>
    <x v="1"/>
    <s v="JDV6M"/>
    <x v="2"/>
    <x v="1"/>
    <x v="1"/>
    <n v="3"/>
  </r>
  <r>
    <x v="24"/>
    <x v="23"/>
    <x v="1"/>
    <x v="1"/>
    <s v="LRT5M"/>
    <x v="4"/>
    <x v="1"/>
    <x v="0"/>
    <n v="3"/>
  </r>
  <r>
    <x v="24"/>
    <x v="23"/>
    <x v="1"/>
    <x v="1"/>
    <s v="EHR7F"/>
    <x v="3"/>
    <x v="2"/>
    <x v="0"/>
    <n v="3"/>
  </r>
  <r>
    <x v="24"/>
    <x v="23"/>
    <x v="1"/>
    <x v="1"/>
    <s v="HTR8F"/>
    <x v="4"/>
    <x v="2"/>
    <x v="0"/>
    <n v="3"/>
  </r>
  <r>
    <x v="24"/>
    <x v="23"/>
    <x v="1"/>
    <x v="1"/>
    <s v="ASP5F"/>
    <x v="4"/>
    <x v="2"/>
    <x v="1"/>
    <n v="3"/>
  </r>
  <r>
    <x v="24"/>
    <x v="23"/>
    <x v="1"/>
    <x v="1"/>
    <s v="MLA8F"/>
    <x v="4"/>
    <x v="2"/>
    <x v="1"/>
    <n v="3"/>
  </r>
  <r>
    <x v="24"/>
    <x v="23"/>
    <x v="1"/>
    <x v="1"/>
    <s v="ATG10M"/>
    <x v="4"/>
    <x v="1"/>
    <x v="0"/>
    <n v="3"/>
  </r>
  <r>
    <x v="24"/>
    <x v="23"/>
    <x v="1"/>
    <x v="1"/>
    <s v="DMM10M"/>
    <x v="4"/>
    <x v="0"/>
    <x v="0"/>
    <n v="3"/>
  </r>
  <r>
    <x v="24"/>
    <x v="23"/>
    <x v="1"/>
    <x v="1"/>
    <s v="MAD10F"/>
    <x v="4"/>
    <x v="0"/>
    <x v="0"/>
    <n v="3"/>
  </r>
  <r>
    <x v="24"/>
    <x v="23"/>
    <x v="1"/>
    <x v="1"/>
    <s v="FNV8M"/>
    <x v="4"/>
    <x v="1"/>
    <x v="1"/>
    <n v="3"/>
  </r>
  <r>
    <x v="24"/>
    <x v="23"/>
    <x v="1"/>
    <x v="1"/>
    <s v="MCA6M"/>
    <x v="4"/>
    <x v="0"/>
    <x v="1"/>
    <n v="3"/>
  </r>
  <r>
    <x v="24"/>
    <x v="23"/>
    <x v="1"/>
    <x v="1"/>
    <s v="AMC7M"/>
    <x v="4"/>
    <x v="1"/>
    <x v="1"/>
    <n v="3"/>
  </r>
  <r>
    <x v="24"/>
    <x v="23"/>
    <x v="1"/>
    <x v="1"/>
    <s v="ABJ8M"/>
    <x v="4"/>
    <x v="1"/>
    <x v="0"/>
    <n v="3"/>
  </r>
  <r>
    <x v="24"/>
    <x v="23"/>
    <x v="1"/>
    <x v="1"/>
    <s v="AAM8M"/>
    <x v="4"/>
    <x v="2"/>
    <x v="0"/>
    <n v="3"/>
  </r>
  <r>
    <x v="24"/>
    <x v="23"/>
    <x v="1"/>
    <x v="1"/>
    <s v="DLM5M"/>
    <x v="4"/>
    <x v="2"/>
    <x v="0"/>
    <n v="3"/>
  </r>
  <r>
    <x v="24"/>
    <x v="23"/>
    <x v="1"/>
    <x v="1"/>
    <s v="OMA8M"/>
    <x v="4"/>
    <x v="2"/>
    <x v="0"/>
    <n v="3"/>
  </r>
  <r>
    <x v="24"/>
    <x v="23"/>
    <x v="1"/>
    <x v="1"/>
    <s v="MBO9M"/>
    <x v="3"/>
    <x v="2"/>
    <x v="1"/>
    <n v="3"/>
  </r>
  <r>
    <x v="24"/>
    <x v="23"/>
    <x v="1"/>
    <x v="1"/>
    <s v="LMR10M"/>
    <x v="2"/>
    <x v="0"/>
    <x v="0"/>
    <n v="3"/>
  </r>
  <r>
    <x v="24"/>
    <x v="23"/>
    <x v="1"/>
    <x v="1"/>
    <s v="SRE10M"/>
    <x v="1"/>
    <x v="1"/>
    <x v="0"/>
    <n v="3"/>
  </r>
  <r>
    <x v="24"/>
    <x v="23"/>
    <x v="1"/>
    <x v="1"/>
    <s v="IEC3M"/>
    <x v="4"/>
    <x v="1"/>
    <x v="1"/>
    <n v="3"/>
  </r>
  <r>
    <x v="24"/>
    <x v="23"/>
    <x v="1"/>
    <x v="1"/>
    <s v="SDA8M"/>
    <x v="4"/>
    <x v="1"/>
    <x v="1"/>
    <n v="3"/>
  </r>
  <r>
    <x v="24"/>
    <x v="23"/>
    <x v="1"/>
    <x v="1"/>
    <s v="MCG8F"/>
    <x v="4"/>
    <x v="1"/>
    <x v="1"/>
    <n v="3"/>
  </r>
  <r>
    <x v="24"/>
    <x v="23"/>
    <x v="1"/>
    <x v="1"/>
    <s v="ASR6F"/>
    <x v="4"/>
    <x v="1"/>
    <x v="1"/>
    <n v="3"/>
  </r>
  <r>
    <x v="24"/>
    <x v="23"/>
    <x v="1"/>
    <x v="1"/>
    <s v="CJL6M"/>
    <x v="2"/>
    <x v="2"/>
    <x v="0"/>
    <n v="3"/>
  </r>
  <r>
    <x v="25"/>
    <x v="24"/>
    <x v="1"/>
    <x v="1"/>
    <s v="JSE10F"/>
    <x v="4"/>
    <x v="2"/>
    <x v="1"/>
    <n v="3"/>
  </r>
  <r>
    <x v="25"/>
    <x v="24"/>
    <x v="1"/>
    <x v="1"/>
    <s v="AVC10F"/>
    <x v="4"/>
    <x v="2"/>
    <x v="0"/>
    <n v="3"/>
  </r>
  <r>
    <x v="25"/>
    <x v="24"/>
    <x v="1"/>
    <x v="1"/>
    <s v="HRR10F"/>
    <x v="4"/>
    <x v="2"/>
    <x v="1"/>
    <n v="3"/>
  </r>
  <r>
    <x v="25"/>
    <x v="24"/>
    <x v="1"/>
    <x v="1"/>
    <s v="JRL10F"/>
    <x v="4"/>
    <x v="2"/>
    <x v="1"/>
    <n v="3"/>
  </r>
  <r>
    <x v="25"/>
    <x v="24"/>
    <x v="1"/>
    <x v="1"/>
    <s v="FRS6F"/>
    <x v="4"/>
    <x v="0"/>
    <x v="0"/>
    <n v="3"/>
  </r>
  <r>
    <x v="25"/>
    <x v="24"/>
    <x v="1"/>
    <x v="1"/>
    <s v="ARG7M"/>
    <x v="4"/>
    <x v="0"/>
    <x v="1"/>
    <n v="3"/>
  </r>
  <r>
    <x v="25"/>
    <x v="24"/>
    <x v="1"/>
    <x v="1"/>
    <s v="IMR7M"/>
    <x v="4"/>
    <x v="0"/>
    <x v="0"/>
    <n v="3"/>
  </r>
  <r>
    <x v="25"/>
    <x v="24"/>
    <x v="1"/>
    <x v="1"/>
    <s v="JDV6M"/>
    <x v="3"/>
    <x v="1"/>
    <x v="0"/>
    <n v="3"/>
  </r>
  <r>
    <x v="25"/>
    <x v="24"/>
    <x v="1"/>
    <x v="1"/>
    <s v="LRT5M"/>
    <x v="4"/>
    <x v="1"/>
    <x v="1"/>
    <n v="3"/>
  </r>
  <r>
    <x v="25"/>
    <x v="24"/>
    <x v="1"/>
    <x v="1"/>
    <s v="EHR7F"/>
    <x v="2"/>
    <x v="1"/>
    <x v="0"/>
    <n v="3"/>
  </r>
  <r>
    <x v="25"/>
    <x v="24"/>
    <x v="1"/>
    <x v="1"/>
    <s v="HTR8F"/>
    <x v="4"/>
    <x v="2"/>
    <x v="0"/>
    <n v="3"/>
  </r>
  <r>
    <x v="25"/>
    <x v="24"/>
    <x v="1"/>
    <x v="1"/>
    <s v="ASP5F"/>
    <x v="4"/>
    <x v="2"/>
    <x v="0"/>
    <n v="3"/>
  </r>
  <r>
    <x v="25"/>
    <x v="24"/>
    <x v="1"/>
    <x v="1"/>
    <s v="MLA8F"/>
    <x v="4"/>
    <x v="2"/>
    <x v="1"/>
    <n v="3"/>
  </r>
  <r>
    <x v="25"/>
    <x v="24"/>
    <x v="1"/>
    <x v="1"/>
    <s v="ATG10M"/>
    <x v="4"/>
    <x v="2"/>
    <x v="1"/>
    <n v="3"/>
  </r>
  <r>
    <x v="25"/>
    <x v="24"/>
    <x v="1"/>
    <x v="1"/>
    <s v="DMM10M"/>
    <x v="4"/>
    <x v="1"/>
    <x v="0"/>
    <n v="3"/>
  </r>
  <r>
    <x v="25"/>
    <x v="24"/>
    <x v="1"/>
    <x v="1"/>
    <s v="MAD10F"/>
    <x v="4"/>
    <x v="0"/>
    <x v="0"/>
    <n v="3"/>
  </r>
  <r>
    <x v="25"/>
    <x v="24"/>
    <x v="1"/>
    <x v="1"/>
    <s v="FNV8M"/>
    <x v="4"/>
    <x v="0"/>
    <x v="0"/>
    <n v="3"/>
  </r>
  <r>
    <x v="25"/>
    <x v="24"/>
    <x v="1"/>
    <x v="1"/>
    <s v="MCA6M"/>
    <x v="4"/>
    <x v="1"/>
    <x v="1"/>
    <n v="3"/>
  </r>
  <r>
    <x v="25"/>
    <x v="24"/>
    <x v="1"/>
    <x v="1"/>
    <s v="AMC7M"/>
    <x v="4"/>
    <x v="0"/>
    <x v="1"/>
    <n v="3"/>
  </r>
  <r>
    <x v="25"/>
    <x v="24"/>
    <x v="1"/>
    <x v="1"/>
    <s v="ABJ8M"/>
    <x v="4"/>
    <x v="1"/>
    <x v="1"/>
    <n v="3"/>
  </r>
  <r>
    <x v="25"/>
    <x v="24"/>
    <x v="1"/>
    <x v="1"/>
    <s v="AAM8M"/>
    <x v="4"/>
    <x v="1"/>
    <x v="0"/>
    <n v="3"/>
  </r>
  <r>
    <x v="25"/>
    <x v="24"/>
    <x v="1"/>
    <x v="1"/>
    <s v="DLM5M"/>
    <x v="4"/>
    <x v="2"/>
    <x v="0"/>
    <n v="3"/>
  </r>
  <r>
    <x v="25"/>
    <x v="24"/>
    <x v="1"/>
    <x v="1"/>
    <s v="OMA8M"/>
    <x v="4"/>
    <x v="2"/>
    <x v="0"/>
    <n v="3"/>
  </r>
  <r>
    <x v="25"/>
    <x v="24"/>
    <x v="1"/>
    <x v="1"/>
    <s v="MBO9M"/>
    <x v="4"/>
    <x v="2"/>
    <x v="0"/>
    <n v="3"/>
  </r>
  <r>
    <x v="25"/>
    <x v="24"/>
    <x v="1"/>
    <x v="1"/>
    <s v="LMR10M"/>
    <x v="4"/>
    <x v="2"/>
    <x v="1"/>
    <n v="3"/>
  </r>
  <r>
    <x v="25"/>
    <x v="24"/>
    <x v="1"/>
    <x v="1"/>
    <s v="SRE10M"/>
    <x v="4"/>
    <x v="0"/>
    <x v="0"/>
    <n v="3"/>
  </r>
  <r>
    <x v="25"/>
    <x v="24"/>
    <x v="1"/>
    <x v="1"/>
    <s v="IEC3M"/>
    <x v="4"/>
    <x v="1"/>
    <x v="0"/>
    <n v="3"/>
  </r>
  <r>
    <x v="25"/>
    <x v="24"/>
    <x v="1"/>
    <x v="1"/>
    <s v="SDA8M"/>
    <x v="4"/>
    <x v="1"/>
    <x v="1"/>
    <n v="3"/>
  </r>
  <r>
    <x v="25"/>
    <x v="24"/>
    <x v="1"/>
    <x v="1"/>
    <s v="MCG8F"/>
    <x v="4"/>
    <x v="1"/>
    <x v="1"/>
    <n v="3"/>
  </r>
  <r>
    <x v="25"/>
    <x v="24"/>
    <x v="1"/>
    <x v="1"/>
    <s v="ASR6F"/>
    <x v="6"/>
    <x v="1"/>
    <x v="1"/>
    <n v="3"/>
  </r>
  <r>
    <x v="25"/>
    <x v="24"/>
    <x v="1"/>
    <x v="1"/>
    <s v="CJL6M"/>
    <x v="2"/>
    <x v="1"/>
    <x v="1"/>
    <n v="3"/>
  </r>
  <r>
    <x v="26"/>
    <x v="25"/>
    <x v="1"/>
    <x v="1"/>
    <s v="JSE10F"/>
    <x v="4"/>
    <x v="2"/>
    <x v="0"/>
    <n v="3"/>
  </r>
  <r>
    <x v="26"/>
    <x v="25"/>
    <x v="1"/>
    <x v="1"/>
    <s v="AVC10F"/>
    <x v="4"/>
    <x v="2"/>
    <x v="1"/>
    <n v="3"/>
  </r>
  <r>
    <x v="26"/>
    <x v="25"/>
    <x v="1"/>
    <x v="1"/>
    <s v="HRR10F"/>
    <x v="4"/>
    <x v="2"/>
    <x v="0"/>
    <n v="3"/>
  </r>
  <r>
    <x v="26"/>
    <x v="25"/>
    <x v="1"/>
    <x v="1"/>
    <s v="JRL10F"/>
    <x v="4"/>
    <x v="2"/>
    <x v="1"/>
    <n v="3"/>
  </r>
  <r>
    <x v="26"/>
    <x v="25"/>
    <x v="1"/>
    <x v="1"/>
    <s v="FRS6F"/>
    <x v="4"/>
    <x v="2"/>
    <x v="1"/>
    <n v="3"/>
  </r>
  <r>
    <x v="26"/>
    <x v="25"/>
    <x v="1"/>
    <x v="1"/>
    <s v="ARG7M"/>
    <x v="4"/>
    <x v="0"/>
    <x v="0"/>
    <n v="3"/>
  </r>
  <r>
    <x v="26"/>
    <x v="25"/>
    <x v="1"/>
    <x v="1"/>
    <s v="IMR7M"/>
    <x v="4"/>
    <x v="0"/>
    <x v="1"/>
    <n v="3"/>
  </r>
  <r>
    <x v="26"/>
    <x v="25"/>
    <x v="1"/>
    <x v="1"/>
    <s v="JDV6M"/>
    <x v="4"/>
    <x v="0"/>
    <x v="0"/>
    <n v="3"/>
  </r>
  <r>
    <x v="26"/>
    <x v="25"/>
    <x v="1"/>
    <x v="1"/>
    <s v="LRT5M"/>
    <x v="4"/>
    <x v="1"/>
    <x v="0"/>
    <n v="3"/>
  </r>
  <r>
    <x v="26"/>
    <x v="25"/>
    <x v="1"/>
    <x v="1"/>
    <s v="EHR7F"/>
    <x v="3"/>
    <x v="1"/>
    <x v="1"/>
    <n v="3"/>
  </r>
  <r>
    <x v="26"/>
    <x v="25"/>
    <x v="1"/>
    <x v="1"/>
    <s v="HTR8F"/>
    <x v="4"/>
    <x v="1"/>
    <x v="0"/>
    <n v="3"/>
  </r>
  <r>
    <x v="26"/>
    <x v="25"/>
    <x v="1"/>
    <x v="1"/>
    <s v="ASP5F"/>
    <x v="4"/>
    <x v="2"/>
    <x v="0"/>
    <n v="3"/>
  </r>
  <r>
    <x v="26"/>
    <x v="25"/>
    <x v="1"/>
    <x v="1"/>
    <s v="MLA8F"/>
    <x v="4"/>
    <x v="2"/>
    <x v="0"/>
    <n v="3"/>
  </r>
  <r>
    <x v="26"/>
    <x v="25"/>
    <x v="1"/>
    <x v="1"/>
    <s v="ATG10M"/>
    <x v="4"/>
    <x v="2"/>
    <x v="1"/>
    <n v="3"/>
  </r>
  <r>
    <x v="26"/>
    <x v="25"/>
    <x v="1"/>
    <x v="1"/>
    <s v="DMM10M"/>
    <x v="4"/>
    <x v="2"/>
    <x v="1"/>
    <n v="3"/>
  </r>
  <r>
    <x v="26"/>
    <x v="25"/>
    <x v="1"/>
    <x v="1"/>
    <s v="MAD10F"/>
    <x v="4"/>
    <x v="1"/>
    <x v="0"/>
    <n v="3"/>
  </r>
  <r>
    <x v="26"/>
    <x v="25"/>
    <x v="1"/>
    <x v="1"/>
    <s v="FNV8M"/>
    <x v="4"/>
    <x v="0"/>
    <x v="0"/>
    <n v="3"/>
  </r>
  <r>
    <x v="26"/>
    <x v="25"/>
    <x v="1"/>
    <x v="1"/>
    <s v="MCA6M"/>
    <x v="4"/>
    <x v="0"/>
    <x v="0"/>
    <n v="3"/>
  </r>
  <r>
    <x v="26"/>
    <x v="25"/>
    <x v="1"/>
    <x v="1"/>
    <s v="AMC7M"/>
    <x v="4"/>
    <x v="1"/>
    <x v="1"/>
    <n v="3"/>
  </r>
  <r>
    <x v="26"/>
    <x v="25"/>
    <x v="1"/>
    <x v="1"/>
    <s v="ABJ8M"/>
    <x v="4"/>
    <x v="0"/>
    <x v="1"/>
    <n v="3"/>
  </r>
  <r>
    <x v="26"/>
    <x v="25"/>
    <x v="1"/>
    <x v="1"/>
    <s v="AAM8M"/>
    <x v="4"/>
    <x v="1"/>
    <x v="1"/>
    <n v="3"/>
  </r>
  <r>
    <x v="26"/>
    <x v="25"/>
    <x v="1"/>
    <x v="1"/>
    <s v="DLM5M"/>
    <x v="4"/>
    <x v="1"/>
    <x v="0"/>
    <n v="3"/>
  </r>
  <r>
    <x v="26"/>
    <x v="25"/>
    <x v="1"/>
    <x v="1"/>
    <s v="OMA8M"/>
    <x v="4"/>
    <x v="2"/>
    <x v="0"/>
    <n v="3"/>
  </r>
  <r>
    <x v="26"/>
    <x v="25"/>
    <x v="1"/>
    <x v="1"/>
    <s v="MBO9M"/>
    <x v="4"/>
    <x v="2"/>
    <x v="0"/>
    <n v="3"/>
  </r>
  <r>
    <x v="26"/>
    <x v="25"/>
    <x v="1"/>
    <x v="1"/>
    <s v="LMR10M"/>
    <x v="4"/>
    <x v="2"/>
    <x v="0"/>
    <n v="3"/>
  </r>
  <r>
    <x v="26"/>
    <x v="25"/>
    <x v="1"/>
    <x v="1"/>
    <s v="SRE10M"/>
    <x v="4"/>
    <x v="2"/>
    <x v="1"/>
    <n v="3"/>
  </r>
  <r>
    <x v="26"/>
    <x v="25"/>
    <x v="1"/>
    <x v="1"/>
    <s v="IEC3M"/>
    <x v="4"/>
    <x v="0"/>
    <x v="0"/>
    <n v="3"/>
  </r>
  <r>
    <x v="26"/>
    <x v="25"/>
    <x v="1"/>
    <x v="1"/>
    <s v="SDA8M"/>
    <x v="4"/>
    <x v="1"/>
    <x v="0"/>
    <n v="3"/>
  </r>
  <r>
    <x v="26"/>
    <x v="25"/>
    <x v="1"/>
    <x v="1"/>
    <s v="MCG8F"/>
    <x v="4"/>
    <x v="1"/>
    <x v="1"/>
    <n v="3"/>
  </r>
  <r>
    <x v="26"/>
    <x v="25"/>
    <x v="1"/>
    <x v="1"/>
    <s v="ASR6F"/>
    <x v="4"/>
    <x v="1"/>
    <x v="1"/>
    <n v="3"/>
  </r>
  <r>
    <x v="26"/>
    <x v="25"/>
    <x v="1"/>
    <x v="1"/>
    <s v="CJL6M"/>
    <x v="3"/>
    <x v="1"/>
    <x v="1"/>
    <n v="3"/>
  </r>
  <r>
    <x v="27"/>
    <x v="26"/>
    <x v="3"/>
    <x v="3"/>
    <s v="JSE10F"/>
    <x v="1"/>
    <x v="1"/>
    <x v="1"/>
    <n v="3"/>
  </r>
  <r>
    <x v="27"/>
    <x v="26"/>
    <x v="3"/>
    <x v="3"/>
    <s v="AVC10F"/>
    <x v="1"/>
    <x v="2"/>
    <x v="0"/>
    <n v="3"/>
  </r>
  <r>
    <x v="27"/>
    <x v="26"/>
    <x v="3"/>
    <x v="3"/>
    <s v="HRR10F"/>
    <x v="4"/>
    <x v="2"/>
    <x v="1"/>
    <n v="3"/>
  </r>
  <r>
    <x v="27"/>
    <x v="26"/>
    <x v="3"/>
    <x v="3"/>
    <s v="JRL10F"/>
    <x v="1"/>
    <x v="2"/>
    <x v="0"/>
    <n v="3"/>
  </r>
  <r>
    <x v="27"/>
    <x v="26"/>
    <x v="3"/>
    <x v="3"/>
    <s v="FRS6F"/>
    <x v="1"/>
    <x v="2"/>
    <x v="1"/>
    <n v="3"/>
  </r>
  <r>
    <x v="27"/>
    <x v="26"/>
    <x v="3"/>
    <x v="3"/>
    <s v="ARG7M"/>
    <x v="1"/>
    <x v="2"/>
    <x v="1"/>
    <n v="3"/>
  </r>
  <r>
    <x v="27"/>
    <x v="26"/>
    <x v="3"/>
    <x v="3"/>
    <s v="IMR7M"/>
    <x v="1"/>
    <x v="0"/>
    <x v="0"/>
    <n v="3"/>
  </r>
  <r>
    <x v="27"/>
    <x v="26"/>
    <x v="3"/>
    <x v="3"/>
    <s v="JDV6M"/>
    <x v="1"/>
    <x v="0"/>
    <x v="1"/>
    <n v="3"/>
  </r>
  <r>
    <x v="27"/>
    <x v="26"/>
    <x v="3"/>
    <x v="3"/>
    <s v="LRT5M"/>
    <x v="6"/>
    <x v="0"/>
    <x v="0"/>
    <n v="3"/>
  </r>
  <r>
    <x v="27"/>
    <x v="26"/>
    <x v="3"/>
    <x v="3"/>
    <s v="EHR7F"/>
    <x v="2"/>
    <x v="1"/>
    <x v="0"/>
    <n v="3"/>
  </r>
  <r>
    <x v="27"/>
    <x v="26"/>
    <x v="3"/>
    <x v="3"/>
    <s v="HTR8F"/>
    <x v="1"/>
    <x v="1"/>
    <x v="1"/>
    <n v="3"/>
  </r>
  <r>
    <x v="27"/>
    <x v="26"/>
    <x v="3"/>
    <x v="3"/>
    <s v="ASP5F"/>
    <x v="2"/>
    <x v="1"/>
    <x v="0"/>
    <n v="3"/>
  </r>
  <r>
    <x v="27"/>
    <x v="26"/>
    <x v="3"/>
    <x v="3"/>
    <s v="MLA8F"/>
    <x v="2"/>
    <x v="2"/>
    <x v="0"/>
    <n v="3"/>
  </r>
  <r>
    <x v="27"/>
    <x v="26"/>
    <x v="3"/>
    <x v="3"/>
    <s v="ATG10M"/>
    <x v="1"/>
    <x v="2"/>
    <x v="0"/>
    <n v="3"/>
  </r>
  <r>
    <x v="27"/>
    <x v="26"/>
    <x v="3"/>
    <x v="3"/>
    <s v="DMM10M"/>
    <x v="1"/>
    <x v="2"/>
    <x v="1"/>
    <n v="3"/>
  </r>
  <r>
    <x v="27"/>
    <x v="26"/>
    <x v="3"/>
    <x v="3"/>
    <s v="MAD10F"/>
    <x v="4"/>
    <x v="2"/>
    <x v="1"/>
    <n v="3"/>
  </r>
  <r>
    <x v="27"/>
    <x v="26"/>
    <x v="3"/>
    <x v="3"/>
    <s v="FNV8M"/>
    <x v="1"/>
    <x v="1"/>
    <x v="0"/>
    <n v="3"/>
  </r>
  <r>
    <x v="27"/>
    <x v="26"/>
    <x v="3"/>
    <x v="3"/>
    <s v="MCA6M"/>
    <x v="1"/>
    <x v="0"/>
    <x v="0"/>
    <n v="3"/>
  </r>
  <r>
    <x v="27"/>
    <x v="26"/>
    <x v="3"/>
    <x v="3"/>
    <s v="AMC7M"/>
    <x v="1"/>
    <x v="0"/>
    <x v="0"/>
    <n v="3"/>
  </r>
  <r>
    <x v="27"/>
    <x v="26"/>
    <x v="3"/>
    <x v="3"/>
    <s v="ABJ8M"/>
    <x v="1"/>
    <x v="1"/>
    <x v="1"/>
    <n v="3"/>
  </r>
  <r>
    <x v="27"/>
    <x v="26"/>
    <x v="3"/>
    <x v="3"/>
    <s v="AAM8M"/>
    <x v="1"/>
    <x v="0"/>
    <x v="1"/>
    <n v="3"/>
  </r>
  <r>
    <x v="27"/>
    <x v="26"/>
    <x v="3"/>
    <x v="3"/>
    <s v="DLM5M"/>
    <x v="6"/>
    <x v="1"/>
    <x v="1"/>
    <n v="3"/>
  </r>
  <r>
    <x v="27"/>
    <x v="26"/>
    <x v="3"/>
    <x v="3"/>
    <s v="OMA8M"/>
    <x v="1"/>
    <x v="1"/>
    <x v="0"/>
    <n v="3"/>
  </r>
  <r>
    <x v="27"/>
    <x v="26"/>
    <x v="3"/>
    <x v="3"/>
    <s v="MBO9M"/>
    <x v="1"/>
    <x v="2"/>
    <x v="0"/>
    <n v="3"/>
  </r>
  <r>
    <x v="27"/>
    <x v="26"/>
    <x v="3"/>
    <x v="3"/>
    <s v="LMR10M"/>
    <x v="2"/>
    <x v="2"/>
    <x v="0"/>
    <n v="3"/>
  </r>
  <r>
    <x v="27"/>
    <x v="26"/>
    <x v="3"/>
    <x v="3"/>
    <s v="SRE10M"/>
    <x v="1"/>
    <x v="2"/>
    <x v="0"/>
    <n v="3"/>
  </r>
  <r>
    <x v="27"/>
    <x v="26"/>
    <x v="3"/>
    <x v="3"/>
    <s v="IEC3M"/>
    <x v="6"/>
    <x v="2"/>
    <x v="1"/>
    <n v="3"/>
  </r>
  <r>
    <x v="27"/>
    <x v="26"/>
    <x v="3"/>
    <x v="3"/>
    <s v="SDA8M"/>
    <x v="1"/>
    <x v="0"/>
    <x v="0"/>
    <n v="3"/>
  </r>
  <r>
    <x v="27"/>
    <x v="26"/>
    <x v="3"/>
    <x v="3"/>
    <s v="MCG8F"/>
    <x v="1"/>
    <x v="1"/>
    <x v="0"/>
    <n v="3"/>
  </r>
  <r>
    <x v="27"/>
    <x v="26"/>
    <x v="3"/>
    <x v="3"/>
    <s v="ASR6F"/>
    <x v="1"/>
    <x v="1"/>
    <x v="1"/>
    <n v="3"/>
  </r>
  <r>
    <x v="27"/>
    <x v="26"/>
    <x v="3"/>
    <x v="3"/>
    <s v="CJL6M"/>
    <x v="2"/>
    <x v="1"/>
    <x v="1"/>
    <n v="3"/>
  </r>
  <r>
    <x v="28"/>
    <x v="27"/>
    <x v="0"/>
    <x v="0"/>
    <s v="JSE10F"/>
    <x v="0"/>
    <x v="1"/>
    <x v="1"/>
    <n v="3"/>
  </r>
  <r>
    <x v="28"/>
    <x v="27"/>
    <x v="0"/>
    <x v="0"/>
    <s v="AVC10F"/>
    <x v="0"/>
    <x v="1"/>
    <x v="1"/>
    <n v="3"/>
  </r>
  <r>
    <x v="28"/>
    <x v="27"/>
    <x v="0"/>
    <x v="0"/>
    <s v="HRR10F"/>
    <x v="0"/>
    <x v="2"/>
    <x v="0"/>
    <n v="3"/>
  </r>
  <r>
    <x v="28"/>
    <x v="27"/>
    <x v="0"/>
    <x v="0"/>
    <s v="JRL10F"/>
    <x v="0"/>
    <x v="2"/>
    <x v="1"/>
    <n v="3"/>
  </r>
  <r>
    <x v="28"/>
    <x v="27"/>
    <x v="0"/>
    <x v="0"/>
    <s v="FRS6F"/>
    <x v="0"/>
    <x v="2"/>
    <x v="0"/>
    <n v="3"/>
  </r>
  <r>
    <x v="28"/>
    <x v="27"/>
    <x v="0"/>
    <x v="0"/>
    <s v="ARG7M"/>
    <x v="0"/>
    <x v="2"/>
    <x v="1"/>
    <n v="3"/>
  </r>
  <r>
    <x v="28"/>
    <x v="27"/>
    <x v="0"/>
    <x v="0"/>
    <s v="IMR7M"/>
    <x v="0"/>
    <x v="2"/>
    <x v="1"/>
    <n v="3"/>
  </r>
  <r>
    <x v="28"/>
    <x v="27"/>
    <x v="0"/>
    <x v="0"/>
    <s v="JDV6M"/>
    <x v="0"/>
    <x v="0"/>
    <x v="0"/>
    <n v="3"/>
  </r>
  <r>
    <x v="28"/>
    <x v="27"/>
    <x v="0"/>
    <x v="0"/>
    <s v="LRT5M"/>
    <x v="0"/>
    <x v="0"/>
    <x v="1"/>
    <n v="3"/>
  </r>
  <r>
    <x v="28"/>
    <x v="27"/>
    <x v="0"/>
    <x v="0"/>
    <s v="EHR7F"/>
    <x v="2"/>
    <x v="0"/>
    <x v="0"/>
    <n v="3"/>
  </r>
  <r>
    <x v="28"/>
    <x v="27"/>
    <x v="0"/>
    <x v="0"/>
    <s v="HTR8F"/>
    <x v="0"/>
    <x v="1"/>
    <x v="0"/>
    <n v="3"/>
  </r>
  <r>
    <x v="28"/>
    <x v="27"/>
    <x v="0"/>
    <x v="0"/>
    <s v="ASP5F"/>
    <x v="0"/>
    <x v="1"/>
    <x v="1"/>
    <n v="3"/>
  </r>
  <r>
    <x v="28"/>
    <x v="27"/>
    <x v="0"/>
    <x v="0"/>
    <s v="MLA8F"/>
    <x v="0"/>
    <x v="1"/>
    <x v="0"/>
    <n v="3"/>
  </r>
  <r>
    <x v="28"/>
    <x v="27"/>
    <x v="0"/>
    <x v="0"/>
    <s v="ATG10M"/>
    <x v="0"/>
    <x v="2"/>
    <x v="0"/>
    <n v="3"/>
  </r>
  <r>
    <x v="28"/>
    <x v="27"/>
    <x v="0"/>
    <x v="0"/>
    <s v="DMM10M"/>
    <x v="0"/>
    <x v="2"/>
    <x v="0"/>
    <n v="3"/>
  </r>
  <r>
    <x v="28"/>
    <x v="27"/>
    <x v="0"/>
    <x v="0"/>
    <s v="MAD10F"/>
    <x v="0"/>
    <x v="2"/>
    <x v="1"/>
    <n v="3"/>
  </r>
  <r>
    <x v="28"/>
    <x v="27"/>
    <x v="0"/>
    <x v="0"/>
    <s v="FNV8M"/>
    <x v="0"/>
    <x v="2"/>
    <x v="1"/>
    <n v="3"/>
  </r>
  <r>
    <x v="28"/>
    <x v="27"/>
    <x v="0"/>
    <x v="0"/>
    <s v="MCA6M"/>
    <x v="0"/>
    <x v="1"/>
    <x v="0"/>
    <n v="3"/>
  </r>
  <r>
    <x v="28"/>
    <x v="27"/>
    <x v="0"/>
    <x v="0"/>
    <s v="AMC7M"/>
    <x v="0"/>
    <x v="0"/>
    <x v="0"/>
    <n v="3"/>
  </r>
  <r>
    <x v="28"/>
    <x v="27"/>
    <x v="0"/>
    <x v="0"/>
    <s v="ABJ8M"/>
    <x v="0"/>
    <x v="0"/>
    <x v="0"/>
    <n v="3"/>
  </r>
  <r>
    <x v="28"/>
    <x v="27"/>
    <x v="0"/>
    <x v="0"/>
    <s v="AAM8M"/>
    <x v="0"/>
    <x v="1"/>
    <x v="1"/>
    <n v="3"/>
  </r>
  <r>
    <x v="28"/>
    <x v="27"/>
    <x v="0"/>
    <x v="0"/>
    <s v="DLM5M"/>
    <x v="0"/>
    <x v="0"/>
    <x v="1"/>
    <n v="3"/>
  </r>
  <r>
    <x v="28"/>
    <x v="27"/>
    <x v="0"/>
    <x v="0"/>
    <s v="OMA8M"/>
    <x v="0"/>
    <x v="1"/>
    <x v="1"/>
    <n v="3"/>
  </r>
  <r>
    <x v="28"/>
    <x v="27"/>
    <x v="0"/>
    <x v="0"/>
    <s v="MBO9M"/>
    <x v="0"/>
    <x v="1"/>
    <x v="0"/>
    <n v="3"/>
  </r>
  <r>
    <x v="28"/>
    <x v="27"/>
    <x v="0"/>
    <x v="0"/>
    <s v="LMR10M"/>
    <x v="0"/>
    <x v="2"/>
    <x v="0"/>
    <n v="3"/>
  </r>
  <r>
    <x v="28"/>
    <x v="27"/>
    <x v="0"/>
    <x v="0"/>
    <s v="SRE10M"/>
    <x v="0"/>
    <x v="2"/>
    <x v="0"/>
    <n v="3"/>
  </r>
  <r>
    <x v="28"/>
    <x v="27"/>
    <x v="0"/>
    <x v="0"/>
    <s v="IEC3M"/>
    <x v="0"/>
    <x v="2"/>
    <x v="0"/>
    <n v="3"/>
  </r>
  <r>
    <x v="28"/>
    <x v="27"/>
    <x v="0"/>
    <x v="0"/>
    <s v="SDA8M"/>
    <x v="0"/>
    <x v="2"/>
    <x v="1"/>
    <n v="3"/>
  </r>
  <r>
    <x v="28"/>
    <x v="27"/>
    <x v="0"/>
    <x v="0"/>
    <s v="MCG8F"/>
    <x v="0"/>
    <x v="0"/>
    <x v="0"/>
    <n v="3"/>
  </r>
  <r>
    <x v="28"/>
    <x v="27"/>
    <x v="0"/>
    <x v="0"/>
    <s v="ASR6F"/>
    <x v="0"/>
    <x v="1"/>
    <x v="0"/>
    <n v="3"/>
  </r>
  <r>
    <x v="28"/>
    <x v="27"/>
    <x v="0"/>
    <x v="0"/>
    <s v="CJL6M"/>
    <x v="5"/>
    <x v="1"/>
    <x v="1"/>
    <n v="3"/>
  </r>
  <r>
    <x v="29"/>
    <x v="28"/>
    <x v="4"/>
    <x v="4"/>
    <s v="JSE10F"/>
    <x v="0"/>
    <x v="1"/>
    <x v="1"/>
    <n v="3"/>
  </r>
  <r>
    <x v="29"/>
    <x v="28"/>
    <x v="4"/>
    <x v="4"/>
    <s v="AVC10F"/>
    <x v="2"/>
    <x v="1"/>
    <x v="1"/>
    <n v="3"/>
  </r>
  <r>
    <x v="29"/>
    <x v="28"/>
    <x v="4"/>
    <x v="4"/>
    <s v="HRR10F"/>
    <x v="2"/>
    <x v="1"/>
    <x v="1"/>
    <n v="3"/>
  </r>
  <r>
    <x v="29"/>
    <x v="28"/>
    <x v="4"/>
    <x v="4"/>
    <s v="JRL10F"/>
    <x v="5"/>
    <x v="2"/>
    <x v="0"/>
    <n v="3"/>
  </r>
  <r>
    <x v="29"/>
    <x v="28"/>
    <x v="4"/>
    <x v="4"/>
    <s v="FRS6F"/>
    <x v="0"/>
    <x v="2"/>
    <x v="1"/>
    <n v="3"/>
  </r>
  <r>
    <x v="29"/>
    <x v="28"/>
    <x v="4"/>
    <x v="4"/>
    <s v="ARG7M"/>
    <x v="2"/>
    <x v="2"/>
    <x v="0"/>
    <n v="3"/>
  </r>
  <r>
    <x v="29"/>
    <x v="28"/>
    <x v="4"/>
    <x v="4"/>
    <s v="IMR7M"/>
    <x v="2"/>
    <x v="2"/>
    <x v="1"/>
    <n v="3"/>
  </r>
  <r>
    <x v="29"/>
    <x v="28"/>
    <x v="4"/>
    <x v="4"/>
    <s v="JDV6M"/>
    <x v="0"/>
    <x v="2"/>
    <x v="1"/>
    <n v="3"/>
  </r>
  <r>
    <x v="29"/>
    <x v="28"/>
    <x v="4"/>
    <x v="4"/>
    <s v="LRT5M"/>
    <x v="0"/>
    <x v="0"/>
    <x v="0"/>
    <n v="3"/>
  </r>
  <r>
    <x v="29"/>
    <x v="28"/>
    <x v="4"/>
    <x v="4"/>
    <s v="EHR7F"/>
    <x v="3"/>
    <x v="0"/>
    <x v="1"/>
    <n v="3"/>
  </r>
  <r>
    <x v="29"/>
    <x v="28"/>
    <x v="4"/>
    <x v="4"/>
    <s v="HTR8F"/>
    <x v="0"/>
    <x v="0"/>
    <x v="0"/>
    <n v="3"/>
  </r>
  <r>
    <x v="29"/>
    <x v="28"/>
    <x v="4"/>
    <x v="4"/>
    <s v="ASP5F"/>
    <x v="0"/>
    <x v="1"/>
    <x v="0"/>
    <n v="3"/>
  </r>
  <r>
    <x v="29"/>
    <x v="28"/>
    <x v="4"/>
    <x v="4"/>
    <s v="MLA8F"/>
    <x v="2"/>
    <x v="1"/>
    <x v="1"/>
    <n v="3"/>
  </r>
  <r>
    <x v="29"/>
    <x v="28"/>
    <x v="4"/>
    <x v="4"/>
    <s v="ATG10M"/>
    <x v="2"/>
    <x v="1"/>
    <x v="0"/>
    <n v="3"/>
  </r>
  <r>
    <x v="29"/>
    <x v="28"/>
    <x v="4"/>
    <x v="4"/>
    <s v="DMM10M"/>
    <x v="2"/>
    <x v="2"/>
    <x v="0"/>
    <n v="3"/>
  </r>
  <r>
    <x v="29"/>
    <x v="28"/>
    <x v="4"/>
    <x v="4"/>
    <s v="MAD10F"/>
    <x v="2"/>
    <x v="2"/>
    <x v="0"/>
    <n v="3"/>
  </r>
  <r>
    <x v="29"/>
    <x v="28"/>
    <x v="4"/>
    <x v="4"/>
    <s v="FNV8M"/>
    <x v="0"/>
    <x v="2"/>
    <x v="1"/>
    <n v="3"/>
  </r>
  <r>
    <x v="29"/>
    <x v="28"/>
    <x v="4"/>
    <x v="4"/>
    <s v="MCA6M"/>
    <x v="0"/>
    <x v="2"/>
    <x v="1"/>
    <n v="3"/>
  </r>
  <r>
    <x v="29"/>
    <x v="28"/>
    <x v="4"/>
    <x v="4"/>
    <s v="AMC7M"/>
    <x v="2"/>
    <x v="1"/>
    <x v="0"/>
    <n v="3"/>
  </r>
  <r>
    <x v="29"/>
    <x v="28"/>
    <x v="4"/>
    <x v="4"/>
    <s v="ABJ8M"/>
    <x v="0"/>
    <x v="0"/>
    <x v="0"/>
    <n v="3"/>
  </r>
  <r>
    <x v="29"/>
    <x v="28"/>
    <x v="4"/>
    <x v="4"/>
    <s v="AAM8M"/>
    <x v="0"/>
    <x v="0"/>
    <x v="0"/>
    <n v="3"/>
  </r>
  <r>
    <x v="29"/>
    <x v="28"/>
    <x v="4"/>
    <x v="4"/>
    <s v="DLM5M"/>
    <x v="0"/>
    <x v="1"/>
    <x v="1"/>
    <n v="3"/>
  </r>
  <r>
    <x v="29"/>
    <x v="28"/>
    <x v="4"/>
    <x v="4"/>
    <s v="OMA8M"/>
    <x v="0"/>
    <x v="0"/>
    <x v="1"/>
    <n v="3"/>
  </r>
  <r>
    <x v="29"/>
    <x v="28"/>
    <x v="4"/>
    <x v="4"/>
    <s v="MBO9M"/>
    <x v="0"/>
    <x v="1"/>
    <x v="1"/>
    <n v="3"/>
  </r>
  <r>
    <x v="29"/>
    <x v="28"/>
    <x v="4"/>
    <x v="4"/>
    <s v="LMR10M"/>
    <x v="0"/>
    <x v="1"/>
    <x v="0"/>
    <n v="3"/>
  </r>
  <r>
    <x v="29"/>
    <x v="28"/>
    <x v="4"/>
    <x v="4"/>
    <s v="SRE10M"/>
    <x v="0"/>
    <x v="2"/>
    <x v="0"/>
    <n v="3"/>
  </r>
  <r>
    <x v="29"/>
    <x v="28"/>
    <x v="4"/>
    <x v="4"/>
    <s v="IEC3M"/>
    <x v="0"/>
    <x v="2"/>
    <x v="0"/>
    <n v="3"/>
  </r>
  <r>
    <x v="29"/>
    <x v="28"/>
    <x v="4"/>
    <x v="4"/>
    <s v="SDA8M"/>
    <x v="0"/>
    <x v="2"/>
    <x v="0"/>
    <n v="3"/>
  </r>
  <r>
    <x v="29"/>
    <x v="28"/>
    <x v="4"/>
    <x v="4"/>
    <s v="MCG8F"/>
    <x v="0"/>
    <x v="2"/>
    <x v="1"/>
    <n v="3"/>
  </r>
  <r>
    <x v="29"/>
    <x v="28"/>
    <x v="4"/>
    <x v="4"/>
    <s v="ASR6F"/>
    <x v="0"/>
    <x v="0"/>
    <x v="0"/>
    <n v="3"/>
  </r>
  <r>
    <x v="29"/>
    <x v="28"/>
    <x v="4"/>
    <x v="4"/>
    <s v="CJL6M"/>
    <x v="2"/>
    <x v="1"/>
    <x v="0"/>
    <n v="3"/>
  </r>
  <r>
    <x v="30"/>
    <x v="29"/>
    <x v="0"/>
    <x v="0"/>
    <s v="JSE10F"/>
    <x v="0"/>
    <x v="1"/>
    <x v="1"/>
    <n v="3"/>
  </r>
  <r>
    <x v="30"/>
    <x v="29"/>
    <x v="0"/>
    <x v="0"/>
    <s v="AVC10F"/>
    <x v="1"/>
    <x v="1"/>
    <x v="1"/>
    <n v="3"/>
  </r>
  <r>
    <x v="30"/>
    <x v="29"/>
    <x v="0"/>
    <x v="0"/>
    <s v="HRR10F"/>
    <x v="2"/>
    <x v="1"/>
    <x v="1"/>
    <n v="3"/>
  </r>
  <r>
    <x v="30"/>
    <x v="29"/>
    <x v="0"/>
    <x v="0"/>
    <s v="JRL10F"/>
    <x v="0"/>
    <x v="1"/>
    <x v="1"/>
    <n v="3"/>
  </r>
  <r>
    <x v="30"/>
    <x v="29"/>
    <x v="0"/>
    <x v="0"/>
    <s v="FRS6F"/>
    <x v="0"/>
    <x v="2"/>
    <x v="0"/>
    <n v="3"/>
  </r>
  <r>
    <x v="30"/>
    <x v="29"/>
    <x v="0"/>
    <x v="0"/>
    <s v="ARG7M"/>
    <x v="0"/>
    <x v="2"/>
    <x v="1"/>
    <n v="3"/>
  </r>
  <r>
    <x v="30"/>
    <x v="29"/>
    <x v="0"/>
    <x v="0"/>
    <s v="IMR7M"/>
    <x v="1"/>
    <x v="2"/>
    <x v="0"/>
    <n v="3"/>
  </r>
  <r>
    <x v="30"/>
    <x v="29"/>
    <x v="0"/>
    <x v="0"/>
    <s v="JDV6M"/>
    <x v="0"/>
    <x v="2"/>
    <x v="1"/>
    <n v="3"/>
  </r>
  <r>
    <x v="30"/>
    <x v="29"/>
    <x v="0"/>
    <x v="0"/>
    <s v="LRT5M"/>
    <x v="0"/>
    <x v="2"/>
    <x v="1"/>
    <n v="3"/>
  </r>
  <r>
    <x v="30"/>
    <x v="29"/>
    <x v="0"/>
    <x v="0"/>
    <s v="EHR7F"/>
    <x v="3"/>
    <x v="0"/>
    <x v="0"/>
    <n v="3"/>
  </r>
  <r>
    <x v="30"/>
    <x v="29"/>
    <x v="0"/>
    <x v="0"/>
    <s v="HTR8F"/>
    <x v="0"/>
    <x v="0"/>
    <x v="1"/>
    <n v="3"/>
  </r>
  <r>
    <x v="30"/>
    <x v="29"/>
    <x v="0"/>
    <x v="0"/>
    <s v="ASP5F"/>
    <x v="0"/>
    <x v="0"/>
    <x v="0"/>
    <n v="3"/>
  </r>
  <r>
    <x v="30"/>
    <x v="29"/>
    <x v="0"/>
    <x v="0"/>
    <s v="MLA8F"/>
    <x v="0"/>
    <x v="1"/>
    <x v="0"/>
    <n v="3"/>
  </r>
  <r>
    <x v="30"/>
    <x v="29"/>
    <x v="0"/>
    <x v="0"/>
    <s v="ATG10M"/>
    <x v="6"/>
    <x v="1"/>
    <x v="1"/>
    <n v="3"/>
  </r>
  <r>
    <x v="30"/>
    <x v="29"/>
    <x v="0"/>
    <x v="0"/>
    <s v="DMM10M"/>
    <x v="0"/>
    <x v="1"/>
    <x v="0"/>
    <n v="3"/>
  </r>
  <r>
    <x v="30"/>
    <x v="29"/>
    <x v="0"/>
    <x v="0"/>
    <s v="MAD10F"/>
    <x v="0"/>
    <x v="2"/>
    <x v="0"/>
    <n v="3"/>
  </r>
  <r>
    <x v="30"/>
    <x v="29"/>
    <x v="0"/>
    <x v="0"/>
    <s v="FNV8M"/>
    <x v="2"/>
    <x v="2"/>
    <x v="0"/>
    <n v="3"/>
  </r>
  <r>
    <x v="30"/>
    <x v="29"/>
    <x v="0"/>
    <x v="0"/>
    <s v="MCA6M"/>
    <x v="0"/>
    <x v="2"/>
    <x v="1"/>
    <n v="3"/>
  </r>
  <r>
    <x v="30"/>
    <x v="29"/>
    <x v="0"/>
    <x v="0"/>
    <s v="AMC7M"/>
    <x v="1"/>
    <x v="2"/>
    <x v="1"/>
    <n v="3"/>
  </r>
  <r>
    <x v="30"/>
    <x v="29"/>
    <x v="0"/>
    <x v="0"/>
    <s v="ABJ8M"/>
    <x v="1"/>
    <x v="1"/>
    <x v="0"/>
    <n v="3"/>
  </r>
  <r>
    <x v="30"/>
    <x v="29"/>
    <x v="0"/>
    <x v="0"/>
    <s v="AAM8M"/>
    <x v="0"/>
    <x v="0"/>
    <x v="0"/>
    <n v="3"/>
  </r>
  <r>
    <x v="30"/>
    <x v="29"/>
    <x v="0"/>
    <x v="0"/>
    <s v="DLM5M"/>
    <x v="0"/>
    <x v="0"/>
    <x v="0"/>
    <n v="3"/>
  </r>
  <r>
    <x v="30"/>
    <x v="29"/>
    <x v="0"/>
    <x v="0"/>
    <s v="OMA8M"/>
    <x v="0"/>
    <x v="1"/>
    <x v="1"/>
    <n v="3"/>
  </r>
  <r>
    <x v="30"/>
    <x v="29"/>
    <x v="0"/>
    <x v="0"/>
    <s v="MBO9M"/>
    <x v="1"/>
    <x v="0"/>
    <x v="1"/>
    <n v="3"/>
  </r>
  <r>
    <x v="30"/>
    <x v="29"/>
    <x v="0"/>
    <x v="0"/>
    <s v="LMR10M"/>
    <x v="0"/>
    <x v="1"/>
    <x v="1"/>
    <n v="3"/>
  </r>
  <r>
    <x v="30"/>
    <x v="29"/>
    <x v="0"/>
    <x v="0"/>
    <s v="SRE10M"/>
    <x v="1"/>
    <x v="1"/>
    <x v="0"/>
    <n v="3"/>
  </r>
  <r>
    <x v="30"/>
    <x v="29"/>
    <x v="0"/>
    <x v="0"/>
    <s v="IEC3M"/>
    <x v="0"/>
    <x v="2"/>
    <x v="0"/>
    <n v="3"/>
  </r>
  <r>
    <x v="30"/>
    <x v="29"/>
    <x v="0"/>
    <x v="0"/>
    <s v="SDA8M"/>
    <x v="0"/>
    <x v="2"/>
    <x v="0"/>
    <n v="3"/>
  </r>
  <r>
    <x v="30"/>
    <x v="29"/>
    <x v="0"/>
    <x v="0"/>
    <s v="MCG8F"/>
    <x v="6"/>
    <x v="2"/>
    <x v="0"/>
    <n v="3"/>
  </r>
  <r>
    <x v="30"/>
    <x v="29"/>
    <x v="0"/>
    <x v="0"/>
    <s v="ASR6F"/>
    <x v="0"/>
    <x v="2"/>
    <x v="1"/>
    <n v="3"/>
  </r>
  <r>
    <x v="30"/>
    <x v="29"/>
    <x v="0"/>
    <x v="0"/>
    <s v="CJL6M"/>
    <x v="5"/>
    <x v="0"/>
    <x v="0"/>
    <n v="3"/>
  </r>
  <r>
    <x v="31"/>
    <x v="30"/>
    <x v="0"/>
    <x v="0"/>
    <s v="JSE10F"/>
    <x v="0"/>
    <x v="1"/>
    <x v="0"/>
    <n v="3"/>
  </r>
  <r>
    <x v="31"/>
    <x v="30"/>
    <x v="0"/>
    <x v="0"/>
    <s v="AVC10F"/>
    <x v="0"/>
    <x v="1"/>
    <x v="1"/>
    <n v="3"/>
  </r>
  <r>
    <x v="31"/>
    <x v="30"/>
    <x v="0"/>
    <x v="0"/>
    <s v="HRR10F"/>
    <x v="2"/>
    <x v="1"/>
    <x v="1"/>
    <n v="3"/>
  </r>
  <r>
    <x v="31"/>
    <x v="30"/>
    <x v="0"/>
    <x v="0"/>
    <s v="JRL10F"/>
    <x v="0"/>
    <x v="1"/>
    <x v="1"/>
    <n v="3"/>
  </r>
  <r>
    <x v="31"/>
    <x v="30"/>
    <x v="0"/>
    <x v="0"/>
    <s v="FRS6F"/>
    <x v="5"/>
    <x v="1"/>
    <x v="1"/>
    <n v="3"/>
  </r>
  <r>
    <x v="31"/>
    <x v="30"/>
    <x v="0"/>
    <x v="0"/>
    <s v="ARG7M"/>
    <x v="0"/>
    <x v="2"/>
    <x v="0"/>
    <n v="3"/>
  </r>
  <r>
    <x v="31"/>
    <x v="30"/>
    <x v="0"/>
    <x v="0"/>
    <s v="IMR7M"/>
    <x v="0"/>
    <x v="2"/>
    <x v="1"/>
    <n v="3"/>
  </r>
  <r>
    <x v="31"/>
    <x v="30"/>
    <x v="0"/>
    <x v="0"/>
    <s v="JDV6M"/>
    <x v="0"/>
    <x v="2"/>
    <x v="0"/>
    <n v="3"/>
  </r>
  <r>
    <x v="31"/>
    <x v="30"/>
    <x v="0"/>
    <x v="0"/>
    <s v="LRT5M"/>
    <x v="4"/>
    <x v="2"/>
    <x v="1"/>
    <n v="3"/>
  </r>
  <r>
    <x v="31"/>
    <x v="30"/>
    <x v="0"/>
    <x v="0"/>
    <s v="EHR7F"/>
    <x v="2"/>
    <x v="2"/>
    <x v="1"/>
    <n v="3"/>
  </r>
  <r>
    <x v="31"/>
    <x v="30"/>
    <x v="0"/>
    <x v="0"/>
    <s v="HTR8F"/>
    <x v="0"/>
    <x v="0"/>
    <x v="0"/>
    <n v="3"/>
  </r>
  <r>
    <x v="31"/>
    <x v="30"/>
    <x v="0"/>
    <x v="0"/>
    <s v="ASP5F"/>
    <x v="0"/>
    <x v="0"/>
    <x v="1"/>
    <n v="3"/>
  </r>
  <r>
    <x v="31"/>
    <x v="30"/>
    <x v="0"/>
    <x v="0"/>
    <s v="MLA8F"/>
    <x v="3"/>
    <x v="0"/>
    <x v="0"/>
    <n v="3"/>
  </r>
  <r>
    <x v="31"/>
    <x v="30"/>
    <x v="0"/>
    <x v="0"/>
    <s v="ATG10M"/>
    <x v="4"/>
    <x v="1"/>
    <x v="0"/>
    <n v="3"/>
  </r>
  <r>
    <x v="31"/>
    <x v="30"/>
    <x v="0"/>
    <x v="0"/>
    <s v="DMM10M"/>
    <x v="0"/>
    <x v="1"/>
    <x v="1"/>
    <n v="3"/>
  </r>
  <r>
    <x v="31"/>
    <x v="30"/>
    <x v="0"/>
    <x v="0"/>
    <s v="MAD10F"/>
    <x v="0"/>
    <x v="1"/>
    <x v="0"/>
    <n v="3"/>
  </r>
  <r>
    <x v="31"/>
    <x v="30"/>
    <x v="0"/>
    <x v="0"/>
    <s v="FNV8M"/>
    <x v="1"/>
    <x v="2"/>
    <x v="0"/>
    <n v="3"/>
  </r>
  <r>
    <x v="31"/>
    <x v="30"/>
    <x v="0"/>
    <x v="0"/>
    <s v="MCA6M"/>
    <x v="0"/>
    <x v="2"/>
    <x v="0"/>
    <n v="3"/>
  </r>
  <r>
    <x v="31"/>
    <x v="30"/>
    <x v="0"/>
    <x v="0"/>
    <s v="AMC7M"/>
    <x v="2"/>
    <x v="2"/>
    <x v="1"/>
    <n v="3"/>
  </r>
  <r>
    <x v="31"/>
    <x v="30"/>
    <x v="0"/>
    <x v="0"/>
    <s v="ABJ8M"/>
    <x v="0"/>
    <x v="2"/>
    <x v="1"/>
    <n v="3"/>
  </r>
  <r>
    <x v="31"/>
    <x v="30"/>
    <x v="0"/>
    <x v="0"/>
    <s v="AAM8M"/>
    <x v="0"/>
    <x v="1"/>
    <x v="0"/>
    <n v="3"/>
  </r>
  <r>
    <x v="31"/>
    <x v="30"/>
    <x v="0"/>
    <x v="0"/>
    <s v="DLM5M"/>
    <x v="0"/>
    <x v="0"/>
    <x v="0"/>
    <n v="3"/>
  </r>
  <r>
    <x v="31"/>
    <x v="30"/>
    <x v="0"/>
    <x v="0"/>
    <s v="OMA8M"/>
    <x v="0"/>
    <x v="0"/>
    <x v="0"/>
    <n v="3"/>
  </r>
  <r>
    <x v="31"/>
    <x v="30"/>
    <x v="0"/>
    <x v="0"/>
    <s v="MBO9M"/>
    <x v="0"/>
    <x v="1"/>
    <x v="1"/>
    <n v="3"/>
  </r>
  <r>
    <x v="31"/>
    <x v="30"/>
    <x v="0"/>
    <x v="0"/>
    <s v="LMR10M"/>
    <x v="0"/>
    <x v="0"/>
    <x v="1"/>
    <n v="3"/>
  </r>
  <r>
    <x v="31"/>
    <x v="30"/>
    <x v="0"/>
    <x v="0"/>
    <s v="SRE10M"/>
    <x v="0"/>
    <x v="1"/>
    <x v="1"/>
    <n v="3"/>
  </r>
  <r>
    <x v="31"/>
    <x v="30"/>
    <x v="0"/>
    <x v="0"/>
    <s v="IEC3M"/>
    <x v="0"/>
    <x v="1"/>
    <x v="0"/>
    <n v="3"/>
  </r>
  <r>
    <x v="31"/>
    <x v="30"/>
    <x v="0"/>
    <x v="0"/>
    <s v="SDA8M"/>
    <x v="0"/>
    <x v="2"/>
    <x v="0"/>
    <n v="3"/>
  </r>
  <r>
    <x v="31"/>
    <x v="30"/>
    <x v="0"/>
    <x v="0"/>
    <s v="MCG8F"/>
    <x v="0"/>
    <x v="2"/>
    <x v="0"/>
    <n v="3"/>
  </r>
  <r>
    <x v="31"/>
    <x v="30"/>
    <x v="0"/>
    <x v="0"/>
    <s v="ASR6F"/>
    <x v="0"/>
    <x v="2"/>
    <x v="0"/>
    <n v="3"/>
  </r>
  <r>
    <x v="31"/>
    <x v="30"/>
    <x v="0"/>
    <x v="0"/>
    <s v="CJL6M"/>
    <x v="3"/>
    <x v="2"/>
    <x v="1"/>
    <n v="3"/>
  </r>
  <r>
    <x v="32"/>
    <x v="31"/>
    <x v="2"/>
    <x v="2"/>
    <s v="JSE10F"/>
    <x v="3"/>
    <x v="0"/>
    <x v="0"/>
    <n v="3"/>
  </r>
  <r>
    <x v="32"/>
    <x v="31"/>
    <x v="2"/>
    <x v="2"/>
    <s v="AVC10F"/>
    <x v="3"/>
    <x v="1"/>
    <x v="0"/>
    <n v="3"/>
  </r>
  <r>
    <x v="32"/>
    <x v="31"/>
    <x v="2"/>
    <x v="2"/>
    <s v="HRR10F"/>
    <x v="1"/>
    <x v="1"/>
    <x v="1"/>
    <n v="3"/>
  </r>
  <r>
    <x v="32"/>
    <x v="31"/>
    <x v="2"/>
    <x v="2"/>
    <s v="JRL10F"/>
    <x v="3"/>
    <x v="1"/>
    <x v="1"/>
    <n v="3"/>
  </r>
  <r>
    <x v="32"/>
    <x v="31"/>
    <x v="2"/>
    <x v="2"/>
    <s v="FRS6F"/>
    <x v="3"/>
    <x v="1"/>
    <x v="1"/>
    <n v="3"/>
  </r>
  <r>
    <x v="32"/>
    <x v="31"/>
    <x v="2"/>
    <x v="2"/>
    <s v="ARG7M"/>
    <x v="3"/>
    <x v="1"/>
    <x v="1"/>
    <n v="3"/>
  </r>
  <r>
    <x v="32"/>
    <x v="31"/>
    <x v="2"/>
    <x v="2"/>
    <s v="IMR7M"/>
    <x v="3"/>
    <x v="2"/>
    <x v="0"/>
    <n v="3"/>
  </r>
  <r>
    <x v="32"/>
    <x v="31"/>
    <x v="2"/>
    <x v="2"/>
    <s v="JDV6M"/>
    <x v="3"/>
    <x v="2"/>
    <x v="1"/>
    <n v="3"/>
  </r>
  <r>
    <x v="32"/>
    <x v="31"/>
    <x v="2"/>
    <x v="2"/>
    <s v="LRT5M"/>
    <x v="1"/>
    <x v="2"/>
    <x v="0"/>
    <n v="3"/>
  </r>
  <r>
    <x v="32"/>
    <x v="31"/>
    <x v="2"/>
    <x v="2"/>
    <s v="EHR7F"/>
    <x v="3"/>
    <x v="2"/>
    <x v="1"/>
    <n v="3"/>
  </r>
  <r>
    <x v="32"/>
    <x v="31"/>
    <x v="2"/>
    <x v="2"/>
    <s v="HTR8F"/>
    <x v="3"/>
    <x v="2"/>
    <x v="1"/>
    <n v="3"/>
  </r>
  <r>
    <x v="32"/>
    <x v="31"/>
    <x v="2"/>
    <x v="2"/>
    <s v="ASP5F"/>
    <x v="3"/>
    <x v="0"/>
    <x v="0"/>
    <n v="3"/>
  </r>
  <r>
    <x v="32"/>
    <x v="31"/>
    <x v="2"/>
    <x v="2"/>
    <s v="MLA8F"/>
    <x v="3"/>
    <x v="0"/>
    <x v="1"/>
    <n v="3"/>
  </r>
  <r>
    <x v="32"/>
    <x v="31"/>
    <x v="2"/>
    <x v="2"/>
    <s v="ATG10M"/>
    <x v="1"/>
    <x v="0"/>
    <x v="0"/>
    <n v="3"/>
  </r>
  <r>
    <x v="32"/>
    <x v="31"/>
    <x v="2"/>
    <x v="2"/>
    <s v="DMM10M"/>
    <x v="3"/>
    <x v="1"/>
    <x v="0"/>
    <n v="3"/>
  </r>
  <r>
    <x v="32"/>
    <x v="31"/>
    <x v="2"/>
    <x v="2"/>
    <s v="MAD10F"/>
    <x v="3"/>
    <x v="1"/>
    <x v="1"/>
    <n v="3"/>
  </r>
  <r>
    <x v="32"/>
    <x v="31"/>
    <x v="2"/>
    <x v="2"/>
    <s v="FNV8M"/>
    <x v="3"/>
    <x v="1"/>
    <x v="0"/>
    <n v="3"/>
  </r>
  <r>
    <x v="32"/>
    <x v="31"/>
    <x v="2"/>
    <x v="2"/>
    <s v="MCA6M"/>
    <x v="3"/>
    <x v="2"/>
    <x v="0"/>
    <n v="3"/>
  </r>
  <r>
    <x v="32"/>
    <x v="31"/>
    <x v="2"/>
    <x v="2"/>
    <s v="AMC7M"/>
    <x v="3"/>
    <x v="2"/>
    <x v="0"/>
    <n v="3"/>
  </r>
  <r>
    <x v="32"/>
    <x v="31"/>
    <x v="2"/>
    <x v="2"/>
    <s v="ABJ8M"/>
    <x v="3"/>
    <x v="2"/>
    <x v="1"/>
    <n v="3"/>
  </r>
  <r>
    <x v="32"/>
    <x v="31"/>
    <x v="2"/>
    <x v="2"/>
    <s v="AAM8M"/>
    <x v="0"/>
    <x v="2"/>
    <x v="1"/>
    <n v="3"/>
  </r>
  <r>
    <x v="32"/>
    <x v="31"/>
    <x v="2"/>
    <x v="2"/>
    <s v="DLM5M"/>
    <x v="0"/>
    <x v="1"/>
    <x v="0"/>
    <n v="3"/>
  </r>
  <r>
    <x v="32"/>
    <x v="31"/>
    <x v="2"/>
    <x v="2"/>
    <s v="OMA8M"/>
    <x v="0"/>
    <x v="0"/>
    <x v="0"/>
    <n v="3"/>
  </r>
  <r>
    <x v="32"/>
    <x v="31"/>
    <x v="2"/>
    <x v="2"/>
    <s v="MBO9M"/>
    <x v="3"/>
    <x v="0"/>
    <x v="0"/>
    <n v="3"/>
  </r>
  <r>
    <x v="32"/>
    <x v="31"/>
    <x v="2"/>
    <x v="2"/>
    <s v="LMR10M"/>
    <x v="3"/>
    <x v="1"/>
    <x v="1"/>
    <n v="3"/>
  </r>
  <r>
    <x v="32"/>
    <x v="31"/>
    <x v="2"/>
    <x v="2"/>
    <s v="SRE10M"/>
    <x v="0"/>
    <x v="0"/>
    <x v="1"/>
    <n v="3"/>
  </r>
  <r>
    <x v="32"/>
    <x v="31"/>
    <x v="2"/>
    <x v="2"/>
    <s v="IEC3M"/>
    <x v="0"/>
    <x v="1"/>
    <x v="1"/>
    <n v="3"/>
  </r>
  <r>
    <x v="32"/>
    <x v="31"/>
    <x v="2"/>
    <x v="2"/>
    <s v="SDA8M"/>
    <x v="0"/>
    <x v="1"/>
    <x v="0"/>
    <n v="3"/>
  </r>
  <r>
    <x v="32"/>
    <x v="31"/>
    <x v="2"/>
    <x v="2"/>
    <s v="MCG8F"/>
    <x v="3"/>
    <x v="2"/>
    <x v="0"/>
    <n v="3"/>
  </r>
  <r>
    <x v="32"/>
    <x v="31"/>
    <x v="2"/>
    <x v="2"/>
    <s v="ASR6F"/>
    <x v="0"/>
    <x v="2"/>
    <x v="0"/>
    <n v="3"/>
  </r>
  <r>
    <x v="32"/>
    <x v="31"/>
    <x v="2"/>
    <x v="2"/>
    <s v="CJL6M"/>
    <x v="3"/>
    <x v="2"/>
    <x v="0"/>
    <n v="3"/>
  </r>
  <r>
    <x v="33"/>
    <x v="32"/>
    <x v="3"/>
    <x v="3"/>
    <s v="JSE10F"/>
    <x v="6"/>
    <x v="2"/>
    <x v="1"/>
    <n v="3"/>
  </r>
  <r>
    <x v="33"/>
    <x v="32"/>
    <x v="3"/>
    <x v="3"/>
    <s v="AVC10F"/>
    <x v="6"/>
    <x v="0"/>
    <x v="0"/>
    <n v="3"/>
  </r>
  <r>
    <x v="33"/>
    <x v="32"/>
    <x v="3"/>
    <x v="3"/>
    <s v="HRR10F"/>
    <x v="1"/>
    <x v="1"/>
    <x v="0"/>
    <n v="3"/>
  </r>
  <r>
    <x v="33"/>
    <x v="32"/>
    <x v="3"/>
    <x v="3"/>
    <s v="JRL10F"/>
    <x v="6"/>
    <x v="1"/>
    <x v="1"/>
    <n v="3"/>
  </r>
  <r>
    <x v="33"/>
    <x v="32"/>
    <x v="3"/>
    <x v="3"/>
    <s v="FRS6F"/>
    <x v="6"/>
    <x v="1"/>
    <x v="1"/>
    <n v="3"/>
  </r>
  <r>
    <x v="33"/>
    <x v="32"/>
    <x v="3"/>
    <x v="3"/>
    <s v="ARG7M"/>
    <x v="1"/>
    <x v="1"/>
    <x v="1"/>
    <n v="3"/>
  </r>
  <r>
    <x v="33"/>
    <x v="32"/>
    <x v="3"/>
    <x v="3"/>
    <s v="IMR7M"/>
    <x v="1"/>
    <x v="1"/>
    <x v="1"/>
    <n v="3"/>
  </r>
  <r>
    <x v="33"/>
    <x v="32"/>
    <x v="3"/>
    <x v="3"/>
    <s v="JDV6M"/>
    <x v="6"/>
    <x v="2"/>
    <x v="0"/>
    <n v="3"/>
  </r>
  <r>
    <x v="33"/>
    <x v="32"/>
    <x v="3"/>
    <x v="3"/>
    <s v="LRT5M"/>
    <x v="6"/>
    <x v="2"/>
    <x v="1"/>
    <n v="3"/>
  </r>
  <r>
    <x v="33"/>
    <x v="32"/>
    <x v="3"/>
    <x v="3"/>
    <s v="EHR7F"/>
    <x v="2"/>
    <x v="2"/>
    <x v="0"/>
    <n v="3"/>
  </r>
  <r>
    <x v="33"/>
    <x v="32"/>
    <x v="3"/>
    <x v="3"/>
    <s v="HTR8F"/>
    <x v="1"/>
    <x v="2"/>
    <x v="1"/>
    <n v="3"/>
  </r>
  <r>
    <x v="33"/>
    <x v="32"/>
    <x v="3"/>
    <x v="3"/>
    <s v="ASP5F"/>
    <x v="1"/>
    <x v="2"/>
    <x v="1"/>
    <n v="3"/>
  </r>
  <r>
    <x v="33"/>
    <x v="32"/>
    <x v="3"/>
    <x v="3"/>
    <s v="MLA8F"/>
    <x v="0"/>
    <x v="0"/>
    <x v="0"/>
    <n v="3"/>
  </r>
  <r>
    <x v="33"/>
    <x v="32"/>
    <x v="3"/>
    <x v="3"/>
    <s v="ATG10M"/>
    <x v="6"/>
    <x v="0"/>
    <x v="1"/>
    <n v="3"/>
  </r>
  <r>
    <x v="33"/>
    <x v="32"/>
    <x v="3"/>
    <x v="3"/>
    <s v="DMM10M"/>
    <x v="1"/>
    <x v="0"/>
    <x v="0"/>
    <n v="3"/>
  </r>
  <r>
    <x v="33"/>
    <x v="32"/>
    <x v="3"/>
    <x v="3"/>
    <s v="MAD10F"/>
    <x v="4"/>
    <x v="1"/>
    <x v="0"/>
    <n v="3"/>
  </r>
  <r>
    <x v="33"/>
    <x v="32"/>
    <x v="3"/>
    <x v="3"/>
    <s v="FNV8M"/>
    <x v="6"/>
    <x v="1"/>
    <x v="1"/>
    <n v="3"/>
  </r>
  <r>
    <x v="33"/>
    <x v="32"/>
    <x v="3"/>
    <x v="3"/>
    <s v="MCA6M"/>
    <x v="6"/>
    <x v="1"/>
    <x v="0"/>
    <n v="3"/>
  </r>
  <r>
    <x v="33"/>
    <x v="32"/>
    <x v="3"/>
    <x v="3"/>
    <s v="AMC7M"/>
    <x v="6"/>
    <x v="2"/>
    <x v="0"/>
    <n v="3"/>
  </r>
  <r>
    <x v="33"/>
    <x v="32"/>
    <x v="3"/>
    <x v="3"/>
    <s v="ABJ8M"/>
    <x v="1"/>
    <x v="2"/>
    <x v="0"/>
    <n v="3"/>
  </r>
  <r>
    <x v="33"/>
    <x v="32"/>
    <x v="3"/>
    <x v="3"/>
    <s v="AAM8M"/>
    <x v="6"/>
    <x v="2"/>
    <x v="1"/>
    <n v="3"/>
  </r>
  <r>
    <x v="33"/>
    <x v="32"/>
    <x v="3"/>
    <x v="3"/>
    <s v="DLM5M"/>
    <x v="6"/>
    <x v="2"/>
    <x v="1"/>
    <n v="3"/>
  </r>
  <r>
    <x v="33"/>
    <x v="32"/>
    <x v="3"/>
    <x v="3"/>
    <s v="OMA8M"/>
    <x v="1"/>
    <x v="1"/>
    <x v="0"/>
    <n v="3"/>
  </r>
  <r>
    <x v="33"/>
    <x v="32"/>
    <x v="3"/>
    <x v="3"/>
    <s v="MBO9M"/>
    <x v="6"/>
    <x v="0"/>
    <x v="0"/>
    <n v="3"/>
  </r>
  <r>
    <x v="33"/>
    <x v="32"/>
    <x v="3"/>
    <x v="3"/>
    <s v="LMR10M"/>
    <x v="1"/>
    <x v="0"/>
    <x v="0"/>
    <n v="3"/>
  </r>
  <r>
    <x v="33"/>
    <x v="32"/>
    <x v="3"/>
    <x v="3"/>
    <s v="SRE10M"/>
    <x v="1"/>
    <x v="1"/>
    <x v="1"/>
    <n v="3"/>
  </r>
  <r>
    <x v="33"/>
    <x v="32"/>
    <x v="3"/>
    <x v="3"/>
    <s v="IEC3M"/>
    <x v="6"/>
    <x v="0"/>
    <x v="1"/>
    <n v="3"/>
  </r>
  <r>
    <x v="33"/>
    <x v="32"/>
    <x v="3"/>
    <x v="3"/>
    <s v="SDA8M"/>
    <x v="6"/>
    <x v="1"/>
    <x v="1"/>
    <n v="3"/>
  </r>
  <r>
    <x v="33"/>
    <x v="32"/>
    <x v="3"/>
    <x v="3"/>
    <s v="MCG8F"/>
    <x v="6"/>
    <x v="1"/>
    <x v="0"/>
    <n v="3"/>
  </r>
  <r>
    <x v="33"/>
    <x v="32"/>
    <x v="3"/>
    <x v="3"/>
    <s v="ASR6F"/>
    <x v="0"/>
    <x v="2"/>
    <x v="0"/>
    <n v="3"/>
  </r>
  <r>
    <x v="33"/>
    <x v="32"/>
    <x v="3"/>
    <x v="3"/>
    <s v="CJL6M"/>
    <x v="2"/>
    <x v="2"/>
    <x v="0"/>
    <n v="3"/>
  </r>
  <r>
    <x v="34"/>
    <x v="33"/>
    <x v="0"/>
    <x v="0"/>
    <s v="JSE10F"/>
    <x v="0"/>
    <x v="2"/>
    <x v="0"/>
    <n v="3"/>
  </r>
  <r>
    <x v="34"/>
    <x v="33"/>
    <x v="0"/>
    <x v="0"/>
    <s v="AVC10F"/>
    <x v="0"/>
    <x v="2"/>
    <x v="1"/>
    <n v="3"/>
  </r>
  <r>
    <x v="34"/>
    <x v="33"/>
    <x v="0"/>
    <x v="0"/>
    <s v="HRR10F"/>
    <x v="0"/>
    <x v="0"/>
    <x v="0"/>
    <n v="3"/>
  </r>
  <r>
    <x v="34"/>
    <x v="33"/>
    <x v="0"/>
    <x v="0"/>
    <s v="JRL10F"/>
    <x v="0"/>
    <x v="1"/>
    <x v="0"/>
    <n v="3"/>
  </r>
  <r>
    <x v="34"/>
    <x v="33"/>
    <x v="0"/>
    <x v="0"/>
    <s v="FRS6F"/>
    <x v="0"/>
    <x v="1"/>
    <x v="1"/>
    <n v="3"/>
  </r>
  <r>
    <x v="34"/>
    <x v="33"/>
    <x v="0"/>
    <x v="0"/>
    <s v="ARG7M"/>
    <x v="0"/>
    <x v="1"/>
    <x v="1"/>
    <n v="3"/>
  </r>
  <r>
    <x v="34"/>
    <x v="33"/>
    <x v="0"/>
    <x v="0"/>
    <s v="IMR7M"/>
    <x v="0"/>
    <x v="1"/>
    <x v="1"/>
    <n v="3"/>
  </r>
  <r>
    <x v="34"/>
    <x v="33"/>
    <x v="0"/>
    <x v="0"/>
    <s v="JDV6M"/>
    <x v="0"/>
    <x v="1"/>
    <x v="1"/>
    <n v="3"/>
  </r>
  <r>
    <x v="34"/>
    <x v="33"/>
    <x v="0"/>
    <x v="0"/>
    <s v="LRT5M"/>
    <x v="0"/>
    <x v="2"/>
    <x v="0"/>
    <n v="3"/>
  </r>
  <r>
    <x v="34"/>
    <x v="33"/>
    <x v="0"/>
    <x v="0"/>
    <s v="EHR7F"/>
    <x v="0"/>
    <x v="2"/>
    <x v="1"/>
    <n v="3"/>
  </r>
  <r>
    <x v="34"/>
    <x v="33"/>
    <x v="0"/>
    <x v="0"/>
    <s v="HTR8F"/>
    <x v="0"/>
    <x v="2"/>
    <x v="0"/>
    <n v="3"/>
  </r>
  <r>
    <x v="34"/>
    <x v="33"/>
    <x v="0"/>
    <x v="0"/>
    <s v="ASP5F"/>
    <x v="0"/>
    <x v="2"/>
    <x v="1"/>
    <n v="3"/>
  </r>
  <r>
    <x v="34"/>
    <x v="33"/>
    <x v="0"/>
    <x v="0"/>
    <s v="MLA8F"/>
    <x v="0"/>
    <x v="2"/>
    <x v="1"/>
    <n v="3"/>
  </r>
  <r>
    <x v="34"/>
    <x v="33"/>
    <x v="0"/>
    <x v="0"/>
    <s v="ATG10M"/>
    <x v="0"/>
    <x v="0"/>
    <x v="0"/>
    <n v="3"/>
  </r>
  <r>
    <x v="34"/>
    <x v="33"/>
    <x v="0"/>
    <x v="0"/>
    <s v="DMM10M"/>
    <x v="0"/>
    <x v="0"/>
    <x v="1"/>
    <n v="3"/>
  </r>
  <r>
    <x v="34"/>
    <x v="33"/>
    <x v="0"/>
    <x v="0"/>
    <s v="MAD10F"/>
    <x v="0"/>
    <x v="0"/>
    <x v="0"/>
    <n v="3"/>
  </r>
  <r>
    <x v="34"/>
    <x v="33"/>
    <x v="0"/>
    <x v="0"/>
    <s v="FNV8M"/>
    <x v="0"/>
    <x v="1"/>
    <x v="0"/>
    <n v="3"/>
  </r>
  <r>
    <x v="34"/>
    <x v="33"/>
    <x v="0"/>
    <x v="0"/>
    <s v="MCA6M"/>
    <x v="0"/>
    <x v="1"/>
    <x v="1"/>
    <n v="3"/>
  </r>
  <r>
    <x v="34"/>
    <x v="33"/>
    <x v="0"/>
    <x v="0"/>
    <s v="AMC7M"/>
    <x v="0"/>
    <x v="1"/>
    <x v="0"/>
    <n v="3"/>
  </r>
  <r>
    <x v="34"/>
    <x v="33"/>
    <x v="0"/>
    <x v="0"/>
    <s v="ABJ8M"/>
    <x v="0"/>
    <x v="2"/>
    <x v="0"/>
    <n v="3"/>
  </r>
  <r>
    <x v="34"/>
    <x v="33"/>
    <x v="0"/>
    <x v="0"/>
    <s v="AAM8M"/>
    <x v="0"/>
    <x v="2"/>
    <x v="0"/>
    <n v="3"/>
  </r>
  <r>
    <x v="34"/>
    <x v="33"/>
    <x v="0"/>
    <x v="0"/>
    <s v="DLM5M"/>
    <x v="0"/>
    <x v="2"/>
    <x v="1"/>
    <n v="3"/>
  </r>
  <r>
    <x v="34"/>
    <x v="33"/>
    <x v="0"/>
    <x v="0"/>
    <s v="OMA8M"/>
    <x v="0"/>
    <x v="2"/>
    <x v="1"/>
    <n v="3"/>
  </r>
  <r>
    <x v="34"/>
    <x v="33"/>
    <x v="0"/>
    <x v="0"/>
    <s v="MBO9M"/>
    <x v="0"/>
    <x v="1"/>
    <x v="0"/>
    <n v="3"/>
  </r>
  <r>
    <x v="34"/>
    <x v="33"/>
    <x v="0"/>
    <x v="0"/>
    <s v="LMR10M"/>
    <x v="0"/>
    <x v="0"/>
    <x v="0"/>
    <n v="3"/>
  </r>
  <r>
    <x v="34"/>
    <x v="33"/>
    <x v="0"/>
    <x v="0"/>
    <s v="SRE10M"/>
    <x v="0"/>
    <x v="0"/>
    <x v="0"/>
    <n v="3"/>
  </r>
  <r>
    <x v="34"/>
    <x v="33"/>
    <x v="0"/>
    <x v="0"/>
    <s v="IEC3M"/>
    <x v="0"/>
    <x v="1"/>
    <x v="1"/>
    <n v="3"/>
  </r>
  <r>
    <x v="34"/>
    <x v="33"/>
    <x v="0"/>
    <x v="0"/>
    <s v="SDA8M"/>
    <x v="0"/>
    <x v="0"/>
    <x v="1"/>
    <n v="3"/>
  </r>
  <r>
    <x v="34"/>
    <x v="33"/>
    <x v="0"/>
    <x v="0"/>
    <s v="MCG8F"/>
    <x v="0"/>
    <x v="1"/>
    <x v="1"/>
    <n v="3"/>
  </r>
  <r>
    <x v="34"/>
    <x v="33"/>
    <x v="0"/>
    <x v="0"/>
    <s v="ASR6F"/>
    <x v="0"/>
    <x v="1"/>
    <x v="0"/>
    <n v="3"/>
  </r>
  <r>
    <x v="34"/>
    <x v="33"/>
    <x v="0"/>
    <x v="0"/>
    <s v="CJL6M"/>
    <x v="3"/>
    <x v="2"/>
    <x v="0"/>
    <n v="3"/>
  </r>
  <r>
    <x v="35"/>
    <x v="34"/>
    <x v="4"/>
    <x v="4"/>
    <s v="JSE10F"/>
    <x v="0"/>
    <x v="2"/>
    <x v="0"/>
    <n v="3"/>
  </r>
  <r>
    <x v="35"/>
    <x v="34"/>
    <x v="4"/>
    <x v="4"/>
    <s v="AVC10F"/>
    <x v="0"/>
    <x v="2"/>
    <x v="0"/>
    <n v="3"/>
  </r>
  <r>
    <x v="35"/>
    <x v="34"/>
    <x v="4"/>
    <x v="4"/>
    <s v="HRR10F"/>
    <x v="2"/>
    <x v="2"/>
    <x v="1"/>
    <n v="3"/>
  </r>
  <r>
    <x v="35"/>
    <x v="34"/>
    <x v="4"/>
    <x v="4"/>
    <s v="JRL10F"/>
    <x v="0"/>
    <x v="0"/>
    <x v="0"/>
    <n v="3"/>
  </r>
  <r>
    <x v="35"/>
    <x v="34"/>
    <x v="4"/>
    <x v="4"/>
    <s v="FRS6F"/>
    <x v="0"/>
    <x v="1"/>
    <x v="0"/>
    <n v="3"/>
  </r>
  <r>
    <x v="35"/>
    <x v="34"/>
    <x v="4"/>
    <x v="4"/>
    <s v="ARG7M"/>
    <x v="2"/>
    <x v="1"/>
    <x v="1"/>
    <n v="3"/>
  </r>
  <r>
    <x v="35"/>
    <x v="34"/>
    <x v="4"/>
    <x v="4"/>
    <s v="IMR7M"/>
    <x v="0"/>
    <x v="1"/>
    <x v="1"/>
    <n v="3"/>
  </r>
  <r>
    <x v="35"/>
    <x v="34"/>
    <x v="4"/>
    <x v="4"/>
    <s v="JDV6M"/>
    <x v="0"/>
    <x v="1"/>
    <x v="1"/>
    <n v="3"/>
  </r>
  <r>
    <x v="35"/>
    <x v="34"/>
    <x v="4"/>
    <x v="4"/>
    <s v="LRT5M"/>
    <x v="0"/>
    <x v="1"/>
    <x v="1"/>
    <n v="3"/>
  </r>
  <r>
    <x v="35"/>
    <x v="34"/>
    <x v="4"/>
    <x v="4"/>
    <s v="EHR7F"/>
    <x v="0"/>
    <x v="2"/>
    <x v="0"/>
    <n v="3"/>
  </r>
  <r>
    <x v="35"/>
    <x v="34"/>
    <x v="4"/>
    <x v="4"/>
    <s v="HTR8F"/>
    <x v="2"/>
    <x v="2"/>
    <x v="1"/>
    <n v="3"/>
  </r>
  <r>
    <x v="35"/>
    <x v="34"/>
    <x v="4"/>
    <x v="4"/>
    <s v="ASP5F"/>
    <x v="0"/>
    <x v="2"/>
    <x v="0"/>
    <n v="3"/>
  </r>
  <r>
    <x v="35"/>
    <x v="34"/>
    <x v="4"/>
    <x v="4"/>
    <s v="MLA8F"/>
    <x v="0"/>
    <x v="2"/>
    <x v="1"/>
    <n v="3"/>
  </r>
  <r>
    <x v="35"/>
    <x v="34"/>
    <x v="4"/>
    <x v="4"/>
    <s v="ATG10M"/>
    <x v="2"/>
    <x v="2"/>
    <x v="1"/>
    <n v="3"/>
  </r>
  <r>
    <x v="35"/>
    <x v="34"/>
    <x v="4"/>
    <x v="4"/>
    <s v="DMM10M"/>
    <x v="2"/>
    <x v="0"/>
    <x v="0"/>
    <n v="3"/>
  </r>
  <r>
    <x v="35"/>
    <x v="34"/>
    <x v="4"/>
    <x v="4"/>
    <s v="MAD10F"/>
    <x v="2"/>
    <x v="0"/>
    <x v="1"/>
    <n v="3"/>
  </r>
  <r>
    <x v="35"/>
    <x v="34"/>
    <x v="4"/>
    <x v="4"/>
    <s v="FNV8M"/>
    <x v="2"/>
    <x v="0"/>
    <x v="0"/>
    <n v="3"/>
  </r>
  <r>
    <x v="35"/>
    <x v="34"/>
    <x v="4"/>
    <x v="4"/>
    <s v="MCA6M"/>
    <x v="0"/>
    <x v="1"/>
    <x v="0"/>
    <n v="3"/>
  </r>
  <r>
    <x v="35"/>
    <x v="34"/>
    <x v="4"/>
    <x v="4"/>
    <s v="AMC7M"/>
    <x v="2"/>
    <x v="1"/>
    <x v="1"/>
    <n v="3"/>
  </r>
  <r>
    <x v="35"/>
    <x v="34"/>
    <x v="4"/>
    <x v="4"/>
    <s v="ABJ8M"/>
    <x v="2"/>
    <x v="1"/>
    <x v="0"/>
    <n v="3"/>
  </r>
  <r>
    <x v="35"/>
    <x v="34"/>
    <x v="4"/>
    <x v="4"/>
    <s v="AAM8M"/>
    <x v="0"/>
    <x v="2"/>
    <x v="0"/>
    <n v="3"/>
  </r>
  <r>
    <x v="35"/>
    <x v="34"/>
    <x v="4"/>
    <x v="4"/>
    <s v="DLM5M"/>
    <x v="0"/>
    <x v="2"/>
    <x v="0"/>
    <n v="3"/>
  </r>
  <r>
    <x v="35"/>
    <x v="34"/>
    <x v="4"/>
    <x v="4"/>
    <s v="OMA8M"/>
    <x v="0"/>
    <x v="2"/>
    <x v="1"/>
    <n v="3"/>
  </r>
  <r>
    <x v="35"/>
    <x v="34"/>
    <x v="4"/>
    <x v="4"/>
    <s v="MBO9M"/>
    <x v="0"/>
    <x v="2"/>
    <x v="1"/>
    <n v="3"/>
  </r>
  <r>
    <x v="35"/>
    <x v="34"/>
    <x v="4"/>
    <x v="4"/>
    <s v="LMR10M"/>
    <x v="2"/>
    <x v="1"/>
    <x v="0"/>
    <n v="3"/>
  </r>
  <r>
    <x v="35"/>
    <x v="34"/>
    <x v="4"/>
    <x v="4"/>
    <s v="SRE10M"/>
    <x v="0"/>
    <x v="0"/>
    <x v="0"/>
    <n v="3"/>
  </r>
  <r>
    <x v="35"/>
    <x v="34"/>
    <x v="4"/>
    <x v="4"/>
    <s v="IEC3M"/>
    <x v="0"/>
    <x v="0"/>
    <x v="0"/>
    <n v="3"/>
  </r>
  <r>
    <x v="35"/>
    <x v="34"/>
    <x v="4"/>
    <x v="4"/>
    <s v="SDA8M"/>
    <x v="0"/>
    <x v="1"/>
    <x v="1"/>
    <n v="3"/>
  </r>
  <r>
    <x v="35"/>
    <x v="34"/>
    <x v="4"/>
    <x v="4"/>
    <s v="MCG8F"/>
    <x v="0"/>
    <x v="0"/>
    <x v="1"/>
    <n v="3"/>
  </r>
  <r>
    <x v="35"/>
    <x v="34"/>
    <x v="4"/>
    <x v="4"/>
    <s v="ASR6F"/>
    <x v="0"/>
    <x v="1"/>
    <x v="1"/>
    <n v="3"/>
  </r>
  <r>
    <x v="35"/>
    <x v="34"/>
    <x v="4"/>
    <x v="4"/>
    <s v="CJL6M"/>
    <x v="0"/>
    <x v="1"/>
    <x v="0"/>
    <n v="3"/>
  </r>
  <r>
    <x v="36"/>
    <x v="35"/>
    <x v="0"/>
    <x v="0"/>
    <s v="JSE10F"/>
    <x v="4"/>
    <x v="2"/>
    <x v="0"/>
    <n v="3"/>
  </r>
  <r>
    <x v="36"/>
    <x v="35"/>
    <x v="0"/>
    <x v="0"/>
    <s v="AVC10F"/>
    <x v="4"/>
    <x v="2"/>
    <x v="0"/>
    <n v="3"/>
  </r>
  <r>
    <x v="36"/>
    <x v="35"/>
    <x v="0"/>
    <x v="0"/>
    <s v="HRR10F"/>
    <x v="0"/>
    <x v="2"/>
    <x v="0"/>
    <n v="3"/>
  </r>
  <r>
    <x v="36"/>
    <x v="35"/>
    <x v="0"/>
    <x v="0"/>
    <s v="JRL10F"/>
    <x v="0"/>
    <x v="2"/>
    <x v="1"/>
    <n v="3"/>
  </r>
  <r>
    <x v="36"/>
    <x v="35"/>
    <x v="0"/>
    <x v="0"/>
    <s v="FRS6F"/>
    <x v="0"/>
    <x v="0"/>
    <x v="0"/>
    <n v="3"/>
  </r>
  <r>
    <x v="36"/>
    <x v="35"/>
    <x v="0"/>
    <x v="0"/>
    <s v="ARG7M"/>
    <x v="0"/>
    <x v="1"/>
    <x v="0"/>
    <n v="3"/>
  </r>
  <r>
    <x v="36"/>
    <x v="35"/>
    <x v="0"/>
    <x v="0"/>
    <s v="IMR7M"/>
    <x v="6"/>
    <x v="1"/>
    <x v="1"/>
    <n v="3"/>
  </r>
  <r>
    <x v="36"/>
    <x v="35"/>
    <x v="0"/>
    <x v="0"/>
    <s v="JDV6M"/>
    <x v="0"/>
    <x v="1"/>
    <x v="1"/>
    <n v="3"/>
  </r>
  <r>
    <x v="36"/>
    <x v="35"/>
    <x v="0"/>
    <x v="0"/>
    <s v="LRT5M"/>
    <x v="0"/>
    <x v="1"/>
    <x v="1"/>
    <n v="3"/>
  </r>
  <r>
    <x v="36"/>
    <x v="35"/>
    <x v="0"/>
    <x v="0"/>
    <s v="EHR7F"/>
    <x v="2"/>
    <x v="1"/>
    <x v="1"/>
    <n v="3"/>
  </r>
  <r>
    <x v="36"/>
    <x v="35"/>
    <x v="0"/>
    <x v="0"/>
    <s v="HTR8F"/>
    <x v="0"/>
    <x v="2"/>
    <x v="0"/>
    <n v="3"/>
  </r>
  <r>
    <x v="36"/>
    <x v="35"/>
    <x v="0"/>
    <x v="0"/>
    <s v="ASP5F"/>
    <x v="0"/>
    <x v="2"/>
    <x v="1"/>
    <n v="3"/>
  </r>
  <r>
    <x v="36"/>
    <x v="35"/>
    <x v="0"/>
    <x v="0"/>
    <s v="MLA8F"/>
    <x v="6"/>
    <x v="2"/>
    <x v="0"/>
    <n v="3"/>
  </r>
  <r>
    <x v="36"/>
    <x v="35"/>
    <x v="0"/>
    <x v="0"/>
    <s v="ATG10M"/>
    <x v="1"/>
    <x v="2"/>
    <x v="1"/>
    <n v="3"/>
  </r>
  <r>
    <x v="36"/>
    <x v="35"/>
    <x v="0"/>
    <x v="0"/>
    <s v="DMM10M"/>
    <x v="0"/>
    <x v="2"/>
    <x v="1"/>
    <n v="3"/>
  </r>
  <r>
    <x v="36"/>
    <x v="35"/>
    <x v="0"/>
    <x v="0"/>
    <s v="MAD10F"/>
    <x v="0"/>
    <x v="0"/>
    <x v="0"/>
    <n v="3"/>
  </r>
  <r>
    <x v="36"/>
    <x v="35"/>
    <x v="0"/>
    <x v="0"/>
    <s v="FNV8M"/>
    <x v="0"/>
    <x v="0"/>
    <x v="1"/>
    <n v="3"/>
  </r>
  <r>
    <x v="36"/>
    <x v="35"/>
    <x v="0"/>
    <x v="0"/>
    <s v="MCA6M"/>
    <x v="0"/>
    <x v="0"/>
    <x v="0"/>
    <n v="3"/>
  </r>
  <r>
    <x v="36"/>
    <x v="35"/>
    <x v="0"/>
    <x v="0"/>
    <s v="AMC7M"/>
    <x v="1"/>
    <x v="1"/>
    <x v="0"/>
    <n v="3"/>
  </r>
  <r>
    <x v="36"/>
    <x v="35"/>
    <x v="0"/>
    <x v="0"/>
    <s v="ABJ8M"/>
    <x v="4"/>
    <x v="1"/>
    <x v="1"/>
    <n v="3"/>
  </r>
  <r>
    <x v="36"/>
    <x v="35"/>
    <x v="0"/>
    <x v="0"/>
    <s v="AAM8M"/>
    <x v="0"/>
    <x v="1"/>
    <x v="0"/>
    <n v="3"/>
  </r>
  <r>
    <x v="36"/>
    <x v="35"/>
    <x v="0"/>
    <x v="0"/>
    <s v="DLM5M"/>
    <x v="0"/>
    <x v="2"/>
    <x v="0"/>
    <n v="3"/>
  </r>
  <r>
    <x v="36"/>
    <x v="35"/>
    <x v="0"/>
    <x v="0"/>
    <s v="OMA8M"/>
    <x v="4"/>
    <x v="2"/>
    <x v="0"/>
    <n v="3"/>
  </r>
  <r>
    <x v="36"/>
    <x v="35"/>
    <x v="0"/>
    <x v="0"/>
    <s v="MBO9M"/>
    <x v="4"/>
    <x v="2"/>
    <x v="1"/>
    <n v="3"/>
  </r>
  <r>
    <x v="36"/>
    <x v="35"/>
    <x v="0"/>
    <x v="0"/>
    <s v="LMR10M"/>
    <x v="0"/>
    <x v="2"/>
    <x v="1"/>
    <n v="3"/>
  </r>
  <r>
    <x v="36"/>
    <x v="35"/>
    <x v="0"/>
    <x v="0"/>
    <s v="SRE10M"/>
    <x v="6"/>
    <x v="1"/>
    <x v="0"/>
    <n v="3"/>
  </r>
  <r>
    <x v="36"/>
    <x v="35"/>
    <x v="0"/>
    <x v="0"/>
    <s v="IEC3M"/>
    <x v="0"/>
    <x v="0"/>
    <x v="0"/>
    <n v="3"/>
  </r>
  <r>
    <x v="36"/>
    <x v="35"/>
    <x v="0"/>
    <x v="0"/>
    <s v="SDA8M"/>
    <x v="6"/>
    <x v="0"/>
    <x v="0"/>
    <n v="3"/>
  </r>
  <r>
    <x v="36"/>
    <x v="35"/>
    <x v="0"/>
    <x v="0"/>
    <s v="MCG8F"/>
    <x v="0"/>
    <x v="1"/>
    <x v="1"/>
    <n v="3"/>
  </r>
  <r>
    <x v="36"/>
    <x v="35"/>
    <x v="0"/>
    <x v="0"/>
    <s v="ASR6F"/>
    <x v="0"/>
    <x v="0"/>
    <x v="1"/>
    <n v="3"/>
  </r>
  <r>
    <x v="36"/>
    <x v="35"/>
    <x v="0"/>
    <x v="0"/>
    <s v="CJL6M"/>
    <x v="0"/>
    <x v="1"/>
    <x v="1"/>
    <n v="3"/>
  </r>
  <r>
    <x v="37"/>
    <x v="36"/>
    <x v="6"/>
    <x v="6"/>
    <s v="JSE10F"/>
    <x v="6"/>
    <x v="1"/>
    <x v="0"/>
    <n v="3"/>
  </r>
  <r>
    <x v="37"/>
    <x v="36"/>
    <x v="6"/>
    <x v="6"/>
    <s v="AVC10F"/>
    <x v="6"/>
    <x v="2"/>
    <x v="0"/>
    <n v="3"/>
  </r>
  <r>
    <x v="37"/>
    <x v="36"/>
    <x v="6"/>
    <x v="6"/>
    <s v="HRR10F"/>
    <x v="1"/>
    <x v="2"/>
    <x v="0"/>
    <n v="3"/>
  </r>
  <r>
    <x v="37"/>
    <x v="36"/>
    <x v="6"/>
    <x v="6"/>
    <s v="JRL10F"/>
    <x v="6"/>
    <x v="2"/>
    <x v="0"/>
    <n v="3"/>
  </r>
  <r>
    <x v="37"/>
    <x v="36"/>
    <x v="6"/>
    <x v="6"/>
    <s v="FRS6F"/>
    <x v="6"/>
    <x v="2"/>
    <x v="1"/>
    <n v="3"/>
  </r>
  <r>
    <x v="37"/>
    <x v="36"/>
    <x v="6"/>
    <x v="6"/>
    <s v="ARG7M"/>
    <x v="6"/>
    <x v="0"/>
    <x v="0"/>
    <n v="3"/>
  </r>
  <r>
    <x v="37"/>
    <x v="36"/>
    <x v="6"/>
    <x v="6"/>
    <s v="IMR7M"/>
    <x v="1"/>
    <x v="1"/>
    <x v="0"/>
    <n v="3"/>
  </r>
  <r>
    <x v="37"/>
    <x v="36"/>
    <x v="6"/>
    <x v="6"/>
    <s v="JDV6M"/>
    <x v="6"/>
    <x v="1"/>
    <x v="1"/>
    <n v="3"/>
  </r>
  <r>
    <x v="37"/>
    <x v="36"/>
    <x v="6"/>
    <x v="6"/>
    <s v="LRT5M"/>
    <x v="6"/>
    <x v="1"/>
    <x v="1"/>
    <n v="3"/>
  </r>
  <r>
    <x v="37"/>
    <x v="36"/>
    <x v="6"/>
    <x v="6"/>
    <s v="EHR7F"/>
    <x v="6"/>
    <x v="1"/>
    <x v="1"/>
    <n v="3"/>
  </r>
  <r>
    <x v="37"/>
    <x v="36"/>
    <x v="6"/>
    <x v="6"/>
    <s v="HTR8F"/>
    <x v="6"/>
    <x v="1"/>
    <x v="1"/>
    <n v="3"/>
  </r>
  <r>
    <x v="37"/>
    <x v="36"/>
    <x v="6"/>
    <x v="6"/>
    <s v="ASP5F"/>
    <x v="6"/>
    <x v="2"/>
    <x v="0"/>
    <n v="3"/>
  </r>
  <r>
    <x v="37"/>
    <x v="36"/>
    <x v="6"/>
    <x v="6"/>
    <s v="MLA8F"/>
    <x v="6"/>
    <x v="2"/>
    <x v="1"/>
    <n v="3"/>
  </r>
  <r>
    <x v="37"/>
    <x v="36"/>
    <x v="6"/>
    <x v="6"/>
    <s v="ATG10M"/>
    <x v="4"/>
    <x v="2"/>
    <x v="0"/>
    <n v="3"/>
  </r>
  <r>
    <x v="37"/>
    <x v="36"/>
    <x v="6"/>
    <x v="6"/>
    <s v="DMM10M"/>
    <x v="6"/>
    <x v="2"/>
    <x v="1"/>
    <n v="3"/>
  </r>
  <r>
    <x v="37"/>
    <x v="36"/>
    <x v="6"/>
    <x v="6"/>
    <s v="MAD10F"/>
    <x v="6"/>
    <x v="2"/>
    <x v="1"/>
    <n v="3"/>
  </r>
  <r>
    <x v="37"/>
    <x v="36"/>
    <x v="6"/>
    <x v="6"/>
    <s v="FNV8M"/>
    <x v="6"/>
    <x v="0"/>
    <x v="0"/>
    <n v="3"/>
  </r>
  <r>
    <x v="37"/>
    <x v="36"/>
    <x v="6"/>
    <x v="6"/>
    <s v="MCA6M"/>
    <x v="6"/>
    <x v="0"/>
    <x v="1"/>
    <n v="3"/>
  </r>
  <r>
    <x v="37"/>
    <x v="36"/>
    <x v="6"/>
    <x v="6"/>
    <s v="AMC7M"/>
    <x v="6"/>
    <x v="0"/>
    <x v="0"/>
    <n v="3"/>
  </r>
  <r>
    <x v="37"/>
    <x v="36"/>
    <x v="6"/>
    <x v="6"/>
    <s v="ABJ8M"/>
    <x v="6"/>
    <x v="1"/>
    <x v="0"/>
    <n v="3"/>
  </r>
  <r>
    <x v="37"/>
    <x v="36"/>
    <x v="6"/>
    <x v="6"/>
    <s v="AAM8M"/>
    <x v="6"/>
    <x v="1"/>
    <x v="1"/>
    <n v="3"/>
  </r>
  <r>
    <x v="37"/>
    <x v="36"/>
    <x v="6"/>
    <x v="6"/>
    <s v="DLM5M"/>
    <x v="6"/>
    <x v="1"/>
    <x v="0"/>
    <n v="3"/>
  </r>
  <r>
    <x v="37"/>
    <x v="36"/>
    <x v="6"/>
    <x v="6"/>
    <s v="OMA8M"/>
    <x v="6"/>
    <x v="2"/>
    <x v="0"/>
    <n v="3"/>
  </r>
  <r>
    <x v="37"/>
    <x v="36"/>
    <x v="6"/>
    <x v="6"/>
    <s v="MBO9M"/>
    <x v="6"/>
    <x v="2"/>
    <x v="0"/>
    <n v="3"/>
  </r>
  <r>
    <x v="37"/>
    <x v="36"/>
    <x v="6"/>
    <x v="6"/>
    <s v="LMR10M"/>
    <x v="6"/>
    <x v="2"/>
    <x v="1"/>
    <n v="3"/>
  </r>
  <r>
    <x v="37"/>
    <x v="36"/>
    <x v="6"/>
    <x v="6"/>
    <s v="SRE10M"/>
    <x v="6"/>
    <x v="2"/>
    <x v="1"/>
    <n v="3"/>
  </r>
  <r>
    <x v="37"/>
    <x v="36"/>
    <x v="6"/>
    <x v="6"/>
    <s v="IEC3M"/>
    <x v="6"/>
    <x v="1"/>
    <x v="0"/>
    <n v="3"/>
  </r>
  <r>
    <x v="37"/>
    <x v="36"/>
    <x v="6"/>
    <x v="6"/>
    <s v="SDA8M"/>
    <x v="6"/>
    <x v="0"/>
    <x v="0"/>
    <n v="3"/>
  </r>
  <r>
    <x v="37"/>
    <x v="36"/>
    <x v="6"/>
    <x v="6"/>
    <s v="MCG8F"/>
    <x v="6"/>
    <x v="0"/>
    <x v="0"/>
    <n v="3"/>
  </r>
  <r>
    <x v="37"/>
    <x v="36"/>
    <x v="6"/>
    <x v="6"/>
    <s v="ASR6F"/>
    <x v="6"/>
    <x v="1"/>
    <x v="1"/>
    <n v="3"/>
  </r>
  <r>
    <x v="37"/>
    <x v="36"/>
    <x v="6"/>
    <x v="6"/>
    <s v="CJL6M"/>
    <x v="6"/>
    <x v="0"/>
    <x v="1"/>
    <n v="3"/>
  </r>
  <r>
    <x v="38"/>
    <x v="37"/>
    <x v="2"/>
    <x v="2"/>
    <s v="JSE10F"/>
    <x v="3"/>
    <x v="1"/>
    <x v="1"/>
    <n v="3"/>
  </r>
  <r>
    <x v="38"/>
    <x v="37"/>
    <x v="2"/>
    <x v="2"/>
    <s v="AVC10F"/>
    <x v="3"/>
    <x v="1"/>
    <x v="0"/>
    <n v="3"/>
  </r>
  <r>
    <x v="38"/>
    <x v="37"/>
    <x v="2"/>
    <x v="2"/>
    <s v="HRR10F"/>
    <x v="3"/>
    <x v="2"/>
    <x v="0"/>
    <n v="3"/>
  </r>
  <r>
    <x v="38"/>
    <x v="37"/>
    <x v="2"/>
    <x v="2"/>
    <s v="JRL10F"/>
    <x v="3"/>
    <x v="2"/>
    <x v="0"/>
    <n v="3"/>
  </r>
  <r>
    <x v="38"/>
    <x v="37"/>
    <x v="2"/>
    <x v="2"/>
    <s v="FRS6F"/>
    <x v="3"/>
    <x v="2"/>
    <x v="0"/>
    <n v="3"/>
  </r>
  <r>
    <x v="38"/>
    <x v="37"/>
    <x v="2"/>
    <x v="2"/>
    <s v="ARG7M"/>
    <x v="3"/>
    <x v="2"/>
    <x v="1"/>
    <n v="3"/>
  </r>
  <r>
    <x v="38"/>
    <x v="37"/>
    <x v="2"/>
    <x v="2"/>
    <s v="IMR7M"/>
    <x v="3"/>
    <x v="0"/>
    <x v="0"/>
    <n v="3"/>
  </r>
  <r>
    <x v="38"/>
    <x v="37"/>
    <x v="2"/>
    <x v="2"/>
    <s v="JDV6M"/>
    <x v="3"/>
    <x v="1"/>
    <x v="0"/>
    <n v="3"/>
  </r>
  <r>
    <x v="38"/>
    <x v="37"/>
    <x v="2"/>
    <x v="2"/>
    <s v="LRT5M"/>
    <x v="3"/>
    <x v="1"/>
    <x v="1"/>
    <n v="3"/>
  </r>
  <r>
    <x v="38"/>
    <x v="37"/>
    <x v="2"/>
    <x v="2"/>
    <s v="EHR7F"/>
    <x v="3"/>
    <x v="1"/>
    <x v="1"/>
    <n v="3"/>
  </r>
  <r>
    <x v="38"/>
    <x v="37"/>
    <x v="2"/>
    <x v="2"/>
    <s v="HTR8F"/>
    <x v="3"/>
    <x v="1"/>
    <x v="1"/>
    <n v="3"/>
  </r>
  <r>
    <x v="38"/>
    <x v="37"/>
    <x v="2"/>
    <x v="2"/>
    <s v="ASP5F"/>
    <x v="4"/>
    <x v="1"/>
    <x v="1"/>
    <n v="3"/>
  </r>
  <r>
    <x v="38"/>
    <x v="37"/>
    <x v="2"/>
    <x v="2"/>
    <s v="MLA8F"/>
    <x v="3"/>
    <x v="2"/>
    <x v="0"/>
    <n v="3"/>
  </r>
  <r>
    <x v="38"/>
    <x v="37"/>
    <x v="2"/>
    <x v="2"/>
    <s v="ATG10M"/>
    <x v="3"/>
    <x v="2"/>
    <x v="1"/>
    <n v="3"/>
  </r>
  <r>
    <x v="38"/>
    <x v="37"/>
    <x v="2"/>
    <x v="2"/>
    <s v="DMM10M"/>
    <x v="3"/>
    <x v="2"/>
    <x v="0"/>
    <n v="3"/>
  </r>
  <r>
    <x v="38"/>
    <x v="37"/>
    <x v="2"/>
    <x v="2"/>
    <s v="MAD10F"/>
    <x v="4"/>
    <x v="2"/>
    <x v="1"/>
    <n v="3"/>
  </r>
  <r>
    <x v="38"/>
    <x v="37"/>
    <x v="2"/>
    <x v="2"/>
    <s v="FNV8M"/>
    <x v="3"/>
    <x v="2"/>
    <x v="1"/>
    <n v="3"/>
  </r>
  <r>
    <x v="38"/>
    <x v="37"/>
    <x v="2"/>
    <x v="2"/>
    <s v="MCA6M"/>
    <x v="4"/>
    <x v="0"/>
    <x v="0"/>
    <n v="3"/>
  </r>
  <r>
    <x v="38"/>
    <x v="37"/>
    <x v="2"/>
    <x v="2"/>
    <s v="AMC7M"/>
    <x v="4"/>
    <x v="0"/>
    <x v="1"/>
    <n v="3"/>
  </r>
  <r>
    <x v="38"/>
    <x v="37"/>
    <x v="2"/>
    <x v="2"/>
    <s v="ABJ8M"/>
    <x v="3"/>
    <x v="0"/>
    <x v="0"/>
    <n v="3"/>
  </r>
  <r>
    <x v="38"/>
    <x v="37"/>
    <x v="2"/>
    <x v="2"/>
    <s v="AAM8M"/>
    <x v="4"/>
    <x v="1"/>
    <x v="0"/>
    <n v="3"/>
  </r>
  <r>
    <x v="38"/>
    <x v="37"/>
    <x v="2"/>
    <x v="2"/>
    <s v="DLM5M"/>
    <x v="1"/>
    <x v="1"/>
    <x v="1"/>
    <n v="3"/>
  </r>
  <r>
    <x v="38"/>
    <x v="37"/>
    <x v="2"/>
    <x v="2"/>
    <s v="OMA8M"/>
    <x v="3"/>
    <x v="1"/>
    <x v="0"/>
    <n v="3"/>
  </r>
  <r>
    <x v="38"/>
    <x v="37"/>
    <x v="2"/>
    <x v="2"/>
    <s v="MBO9M"/>
    <x v="3"/>
    <x v="2"/>
    <x v="0"/>
    <n v="3"/>
  </r>
  <r>
    <x v="38"/>
    <x v="37"/>
    <x v="2"/>
    <x v="2"/>
    <s v="LMR10M"/>
    <x v="3"/>
    <x v="2"/>
    <x v="0"/>
    <n v="3"/>
  </r>
  <r>
    <x v="38"/>
    <x v="37"/>
    <x v="2"/>
    <x v="2"/>
    <s v="SRE10M"/>
    <x v="3"/>
    <x v="2"/>
    <x v="1"/>
    <n v="3"/>
  </r>
  <r>
    <x v="38"/>
    <x v="37"/>
    <x v="2"/>
    <x v="2"/>
    <s v="IEC3M"/>
    <x v="3"/>
    <x v="2"/>
    <x v="1"/>
    <n v="3"/>
  </r>
  <r>
    <x v="38"/>
    <x v="37"/>
    <x v="2"/>
    <x v="2"/>
    <s v="SDA8M"/>
    <x v="3"/>
    <x v="1"/>
    <x v="0"/>
    <n v="3"/>
  </r>
  <r>
    <x v="38"/>
    <x v="37"/>
    <x v="2"/>
    <x v="2"/>
    <s v="MCG8F"/>
    <x v="3"/>
    <x v="0"/>
    <x v="0"/>
    <n v="3"/>
  </r>
  <r>
    <x v="38"/>
    <x v="37"/>
    <x v="2"/>
    <x v="2"/>
    <s v="ASR6F"/>
    <x v="3"/>
    <x v="0"/>
    <x v="0"/>
    <n v="3"/>
  </r>
  <r>
    <x v="38"/>
    <x v="37"/>
    <x v="2"/>
    <x v="2"/>
    <s v="CJL6M"/>
    <x v="3"/>
    <x v="1"/>
    <x v="1"/>
    <n v="3"/>
  </r>
  <r>
    <x v="39"/>
    <x v="38"/>
    <x v="1"/>
    <x v="1"/>
    <s v="JSE10F"/>
    <x v="4"/>
    <x v="0"/>
    <x v="1"/>
    <n v="3"/>
  </r>
  <r>
    <x v="39"/>
    <x v="38"/>
    <x v="1"/>
    <x v="1"/>
    <s v="AVC10F"/>
    <x v="4"/>
    <x v="1"/>
    <x v="1"/>
    <n v="3"/>
  </r>
  <r>
    <x v="39"/>
    <x v="38"/>
    <x v="1"/>
    <x v="1"/>
    <s v="HRR10F"/>
    <x v="4"/>
    <x v="1"/>
    <x v="0"/>
    <n v="3"/>
  </r>
  <r>
    <x v="39"/>
    <x v="38"/>
    <x v="1"/>
    <x v="1"/>
    <s v="JRL10F"/>
    <x v="4"/>
    <x v="2"/>
    <x v="0"/>
    <n v="3"/>
  </r>
  <r>
    <x v="39"/>
    <x v="38"/>
    <x v="1"/>
    <x v="1"/>
    <s v="FRS6F"/>
    <x v="4"/>
    <x v="2"/>
    <x v="0"/>
    <n v="3"/>
  </r>
  <r>
    <x v="39"/>
    <x v="38"/>
    <x v="1"/>
    <x v="1"/>
    <s v="ARG7M"/>
    <x v="4"/>
    <x v="2"/>
    <x v="0"/>
    <n v="3"/>
  </r>
  <r>
    <x v="39"/>
    <x v="38"/>
    <x v="1"/>
    <x v="1"/>
    <s v="IMR7M"/>
    <x v="4"/>
    <x v="2"/>
    <x v="1"/>
    <n v="3"/>
  </r>
  <r>
    <x v="39"/>
    <x v="38"/>
    <x v="1"/>
    <x v="1"/>
    <s v="JDV6M"/>
    <x v="4"/>
    <x v="0"/>
    <x v="0"/>
    <n v="3"/>
  </r>
  <r>
    <x v="39"/>
    <x v="38"/>
    <x v="1"/>
    <x v="1"/>
    <s v="LRT5M"/>
    <x v="3"/>
    <x v="1"/>
    <x v="0"/>
    <n v="3"/>
  </r>
  <r>
    <x v="39"/>
    <x v="38"/>
    <x v="1"/>
    <x v="1"/>
    <s v="EHR7F"/>
    <x v="2"/>
    <x v="1"/>
    <x v="1"/>
    <n v="3"/>
  </r>
  <r>
    <x v="39"/>
    <x v="38"/>
    <x v="1"/>
    <x v="1"/>
    <s v="HTR8F"/>
    <x v="4"/>
    <x v="1"/>
    <x v="1"/>
    <n v="3"/>
  </r>
  <r>
    <x v="39"/>
    <x v="38"/>
    <x v="1"/>
    <x v="1"/>
    <s v="ASP5F"/>
    <x v="4"/>
    <x v="1"/>
    <x v="1"/>
    <n v="3"/>
  </r>
  <r>
    <x v="39"/>
    <x v="38"/>
    <x v="1"/>
    <x v="1"/>
    <s v="MLA8F"/>
    <x v="3"/>
    <x v="1"/>
    <x v="1"/>
    <n v="3"/>
  </r>
  <r>
    <x v="39"/>
    <x v="38"/>
    <x v="1"/>
    <x v="1"/>
    <s v="ATG10M"/>
    <x v="3"/>
    <x v="2"/>
    <x v="0"/>
    <n v="3"/>
  </r>
  <r>
    <x v="39"/>
    <x v="38"/>
    <x v="1"/>
    <x v="1"/>
    <s v="DMM10M"/>
    <x v="4"/>
    <x v="2"/>
    <x v="1"/>
    <n v="3"/>
  </r>
  <r>
    <x v="39"/>
    <x v="38"/>
    <x v="1"/>
    <x v="1"/>
    <s v="MAD10F"/>
    <x v="4"/>
    <x v="2"/>
    <x v="0"/>
    <n v="3"/>
  </r>
  <r>
    <x v="39"/>
    <x v="38"/>
    <x v="1"/>
    <x v="1"/>
    <s v="FNV8M"/>
    <x v="4"/>
    <x v="2"/>
    <x v="1"/>
    <n v="3"/>
  </r>
  <r>
    <x v="39"/>
    <x v="38"/>
    <x v="1"/>
    <x v="1"/>
    <s v="MCA6M"/>
    <x v="4"/>
    <x v="2"/>
    <x v="1"/>
    <n v="3"/>
  </r>
  <r>
    <x v="39"/>
    <x v="38"/>
    <x v="1"/>
    <x v="1"/>
    <s v="AMC7M"/>
    <x v="4"/>
    <x v="0"/>
    <x v="0"/>
    <n v="3"/>
  </r>
  <r>
    <x v="39"/>
    <x v="38"/>
    <x v="1"/>
    <x v="1"/>
    <s v="ABJ8M"/>
    <x v="4"/>
    <x v="0"/>
    <x v="1"/>
    <n v="3"/>
  </r>
  <r>
    <x v="39"/>
    <x v="38"/>
    <x v="1"/>
    <x v="1"/>
    <s v="AAM8M"/>
    <x v="4"/>
    <x v="0"/>
    <x v="0"/>
    <n v="3"/>
  </r>
  <r>
    <x v="39"/>
    <x v="38"/>
    <x v="1"/>
    <x v="1"/>
    <s v="DLM5M"/>
    <x v="4"/>
    <x v="1"/>
    <x v="0"/>
    <n v="3"/>
  </r>
  <r>
    <x v="39"/>
    <x v="38"/>
    <x v="1"/>
    <x v="1"/>
    <s v="OMA8M"/>
    <x v="4"/>
    <x v="1"/>
    <x v="1"/>
    <n v="3"/>
  </r>
  <r>
    <x v="39"/>
    <x v="38"/>
    <x v="1"/>
    <x v="1"/>
    <s v="MBO9M"/>
    <x v="3"/>
    <x v="1"/>
    <x v="0"/>
    <n v="3"/>
  </r>
  <r>
    <x v="39"/>
    <x v="38"/>
    <x v="1"/>
    <x v="1"/>
    <s v="LMR10M"/>
    <x v="4"/>
    <x v="2"/>
    <x v="0"/>
    <n v="3"/>
  </r>
  <r>
    <x v="39"/>
    <x v="38"/>
    <x v="1"/>
    <x v="1"/>
    <s v="SRE10M"/>
    <x v="6"/>
    <x v="2"/>
    <x v="0"/>
    <n v="3"/>
  </r>
  <r>
    <x v="39"/>
    <x v="38"/>
    <x v="1"/>
    <x v="1"/>
    <s v="IEC3M"/>
    <x v="3"/>
    <x v="2"/>
    <x v="1"/>
    <n v="3"/>
  </r>
  <r>
    <x v="39"/>
    <x v="38"/>
    <x v="1"/>
    <x v="1"/>
    <s v="SDA8M"/>
    <x v="4"/>
    <x v="2"/>
    <x v="1"/>
    <n v="3"/>
  </r>
  <r>
    <x v="39"/>
    <x v="38"/>
    <x v="1"/>
    <x v="1"/>
    <s v="MCG8F"/>
    <x v="4"/>
    <x v="1"/>
    <x v="0"/>
    <n v="3"/>
  </r>
  <r>
    <x v="39"/>
    <x v="38"/>
    <x v="1"/>
    <x v="1"/>
    <s v="ASR6F"/>
    <x v="4"/>
    <x v="0"/>
    <x v="0"/>
    <n v="3"/>
  </r>
  <r>
    <x v="39"/>
    <x v="38"/>
    <x v="1"/>
    <x v="1"/>
    <s v="CJL6M"/>
    <x v="3"/>
    <x v="0"/>
    <x v="0"/>
    <n v="3"/>
  </r>
  <r>
    <x v="40"/>
    <x v="39"/>
    <x v="0"/>
    <x v="0"/>
    <s v="JSE10F"/>
    <x v="0"/>
    <x v="1"/>
    <x v="1"/>
    <n v="3"/>
  </r>
  <r>
    <x v="40"/>
    <x v="39"/>
    <x v="0"/>
    <x v="0"/>
    <s v="AVC10F"/>
    <x v="0"/>
    <x v="0"/>
    <x v="1"/>
    <n v="3"/>
  </r>
  <r>
    <x v="40"/>
    <x v="39"/>
    <x v="0"/>
    <x v="0"/>
    <s v="HRR10F"/>
    <x v="0"/>
    <x v="1"/>
    <x v="1"/>
    <n v="3"/>
  </r>
  <r>
    <x v="40"/>
    <x v="39"/>
    <x v="0"/>
    <x v="0"/>
    <s v="JRL10F"/>
    <x v="0"/>
    <x v="1"/>
    <x v="0"/>
    <n v="3"/>
  </r>
  <r>
    <x v="40"/>
    <x v="39"/>
    <x v="0"/>
    <x v="0"/>
    <s v="FRS6F"/>
    <x v="0"/>
    <x v="2"/>
    <x v="0"/>
    <n v="3"/>
  </r>
  <r>
    <x v="40"/>
    <x v="39"/>
    <x v="0"/>
    <x v="0"/>
    <s v="ARG7M"/>
    <x v="0"/>
    <x v="2"/>
    <x v="0"/>
    <n v="3"/>
  </r>
  <r>
    <x v="40"/>
    <x v="39"/>
    <x v="0"/>
    <x v="0"/>
    <s v="IMR7M"/>
    <x v="0"/>
    <x v="2"/>
    <x v="0"/>
    <n v="3"/>
  </r>
  <r>
    <x v="40"/>
    <x v="39"/>
    <x v="0"/>
    <x v="0"/>
    <s v="JDV6M"/>
    <x v="0"/>
    <x v="2"/>
    <x v="1"/>
    <n v="3"/>
  </r>
  <r>
    <x v="40"/>
    <x v="39"/>
    <x v="0"/>
    <x v="0"/>
    <s v="LRT5M"/>
    <x v="0"/>
    <x v="0"/>
    <x v="0"/>
    <n v="3"/>
  </r>
  <r>
    <x v="40"/>
    <x v="39"/>
    <x v="0"/>
    <x v="0"/>
    <s v="EHR7F"/>
    <x v="3"/>
    <x v="1"/>
    <x v="0"/>
    <n v="3"/>
  </r>
  <r>
    <x v="40"/>
    <x v="39"/>
    <x v="0"/>
    <x v="0"/>
    <s v="HTR8F"/>
    <x v="0"/>
    <x v="1"/>
    <x v="1"/>
    <n v="3"/>
  </r>
  <r>
    <x v="40"/>
    <x v="39"/>
    <x v="0"/>
    <x v="0"/>
    <s v="ASP5F"/>
    <x v="0"/>
    <x v="1"/>
    <x v="1"/>
    <n v="3"/>
  </r>
  <r>
    <x v="40"/>
    <x v="39"/>
    <x v="0"/>
    <x v="0"/>
    <s v="MLA8F"/>
    <x v="0"/>
    <x v="1"/>
    <x v="1"/>
    <n v="3"/>
  </r>
  <r>
    <x v="40"/>
    <x v="39"/>
    <x v="0"/>
    <x v="0"/>
    <s v="ATG10M"/>
    <x v="2"/>
    <x v="1"/>
    <x v="1"/>
    <n v="3"/>
  </r>
  <r>
    <x v="40"/>
    <x v="39"/>
    <x v="0"/>
    <x v="0"/>
    <s v="DMM10M"/>
    <x v="0"/>
    <x v="2"/>
    <x v="0"/>
    <n v="3"/>
  </r>
  <r>
    <x v="40"/>
    <x v="39"/>
    <x v="0"/>
    <x v="0"/>
    <s v="MAD10F"/>
    <x v="0"/>
    <x v="2"/>
    <x v="1"/>
    <n v="3"/>
  </r>
  <r>
    <x v="40"/>
    <x v="39"/>
    <x v="0"/>
    <x v="0"/>
    <s v="FNV8M"/>
    <x v="1"/>
    <x v="2"/>
    <x v="0"/>
    <n v="3"/>
  </r>
  <r>
    <x v="40"/>
    <x v="39"/>
    <x v="0"/>
    <x v="0"/>
    <s v="MCA6M"/>
    <x v="0"/>
    <x v="2"/>
    <x v="1"/>
    <n v="3"/>
  </r>
  <r>
    <x v="40"/>
    <x v="39"/>
    <x v="0"/>
    <x v="0"/>
    <s v="AMC7M"/>
    <x v="0"/>
    <x v="2"/>
    <x v="1"/>
    <n v="3"/>
  </r>
  <r>
    <x v="40"/>
    <x v="39"/>
    <x v="0"/>
    <x v="0"/>
    <s v="ABJ8M"/>
    <x v="0"/>
    <x v="0"/>
    <x v="0"/>
    <n v="3"/>
  </r>
  <r>
    <x v="40"/>
    <x v="39"/>
    <x v="0"/>
    <x v="0"/>
    <s v="AAM8M"/>
    <x v="0"/>
    <x v="0"/>
    <x v="1"/>
    <n v="3"/>
  </r>
  <r>
    <x v="40"/>
    <x v="39"/>
    <x v="0"/>
    <x v="0"/>
    <s v="DLM5M"/>
    <x v="0"/>
    <x v="0"/>
    <x v="0"/>
    <n v="3"/>
  </r>
  <r>
    <x v="40"/>
    <x v="39"/>
    <x v="0"/>
    <x v="0"/>
    <s v="OMA8M"/>
    <x v="0"/>
    <x v="1"/>
    <x v="0"/>
    <n v="3"/>
  </r>
  <r>
    <x v="40"/>
    <x v="39"/>
    <x v="0"/>
    <x v="0"/>
    <s v="MBO9M"/>
    <x v="0"/>
    <x v="1"/>
    <x v="1"/>
    <n v="3"/>
  </r>
  <r>
    <x v="40"/>
    <x v="39"/>
    <x v="0"/>
    <x v="0"/>
    <s v="LMR10M"/>
    <x v="2"/>
    <x v="1"/>
    <x v="0"/>
    <n v="3"/>
  </r>
  <r>
    <x v="40"/>
    <x v="39"/>
    <x v="0"/>
    <x v="0"/>
    <s v="SRE10M"/>
    <x v="0"/>
    <x v="2"/>
    <x v="0"/>
    <n v="3"/>
  </r>
  <r>
    <x v="40"/>
    <x v="39"/>
    <x v="0"/>
    <x v="0"/>
    <s v="IEC3M"/>
    <x v="0"/>
    <x v="2"/>
    <x v="0"/>
    <n v="3"/>
  </r>
  <r>
    <x v="40"/>
    <x v="39"/>
    <x v="0"/>
    <x v="0"/>
    <s v="SDA8M"/>
    <x v="0"/>
    <x v="2"/>
    <x v="1"/>
    <n v="3"/>
  </r>
  <r>
    <x v="40"/>
    <x v="39"/>
    <x v="0"/>
    <x v="0"/>
    <s v="MCG8F"/>
    <x v="0"/>
    <x v="2"/>
    <x v="1"/>
    <n v="3"/>
  </r>
  <r>
    <x v="40"/>
    <x v="39"/>
    <x v="0"/>
    <x v="0"/>
    <s v="ASR6F"/>
    <x v="0"/>
    <x v="1"/>
    <x v="0"/>
    <n v="3"/>
  </r>
  <r>
    <x v="40"/>
    <x v="39"/>
    <x v="0"/>
    <x v="0"/>
    <s v="CJL6M"/>
    <x v="0"/>
    <x v="0"/>
    <x v="0"/>
    <n v="3"/>
  </r>
  <r>
    <x v="41"/>
    <x v="40"/>
    <x v="5"/>
    <x v="5"/>
    <s v="JSE10F"/>
    <x v="5"/>
    <x v="0"/>
    <x v="0"/>
    <n v="3"/>
  </r>
  <r>
    <x v="41"/>
    <x v="40"/>
    <x v="5"/>
    <x v="5"/>
    <s v="AVC10F"/>
    <x v="5"/>
    <x v="1"/>
    <x v="1"/>
    <n v="3"/>
  </r>
  <r>
    <x v="41"/>
    <x v="40"/>
    <x v="5"/>
    <x v="5"/>
    <s v="HRR10F"/>
    <x v="5"/>
    <x v="0"/>
    <x v="1"/>
    <n v="3"/>
  </r>
  <r>
    <x v="41"/>
    <x v="40"/>
    <x v="5"/>
    <x v="5"/>
    <s v="JRL10F"/>
    <x v="5"/>
    <x v="1"/>
    <x v="1"/>
    <n v="3"/>
  </r>
  <r>
    <x v="41"/>
    <x v="40"/>
    <x v="5"/>
    <x v="5"/>
    <s v="FRS6F"/>
    <x v="5"/>
    <x v="1"/>
    <x v="0"/>
    <n v="3"/>
  </r>
  <r>
    <x v="41"/>
    <x v="40"/>
    <x v="5"/>
    <x v="5"/>
    <s v="ARG7M"/>
    <x v="5"/>
    <x v="2"/>
    <x v="0"/>
    <n v="3"/>
  </r>
  <r>
    <x v="41"/>
    <x v="40"/>
    <x v="5"/>
    <x v="5"/>
    <s v="IMR7M"/>
    <x v="5"/>
    <x v="2"/>
    <x v="0"/>
    <n v="3"/>
  </r>
  <r>
    <x v="41"/>
    <x v="40"/>
    <x v="5"/>
    <x v="5"/>
    <s v="JDV6M"/>
    <x v="5"/>
    <x v="2"/>
    <x v="0"/>
    <n v="3"/>
  </r>
  <r>
    <x v="41"/>
    <x v="40"/>
    <x v="5"/>
    <x v="5"/>
    <s v="LRT5M"/>
    <x v="5"/>
    <x v="2"/>
    <x v="1"/>
    <n v="3"/>
  </r>
  <r>
    <x v="41"/>
    <x v="40"/>
    <x v="5"/>
    <x v="5"/>
    <s v="EHR7F"/>
    <x v="5"/>
    <x v="0"/>
    <x v="0"/>
    <n v="3"/>
  </r>
  <r>
    <x v="41"/>
    <x v="40"/>
    <x v="5"/>
    <x v="5"/>
    <s v="HTR8F"/>
    <x v="5"/>
    <x v="1"/>
    <x v="0"/>
    <n v="3"/>
  </r>
  <r>
    <x v="41"/>
    <x v="40"/>
    <x v="5"/>
    <x v="5"/>
    <s v="ASP5F"/>
    <x v="5"/>
    <x v="1"/>
    <x v="1"/>
    <n v="3"/>
  </r>
  <r>
    <x v="41"/>
    <x v="40"/>
    <x v="5"/>
    <x v="5"/>
    <s v="MLA8F"/>
    <x v="5"/>
    <x v="1"/>
    <x v="1"/>
    <n v="3"/>
  </r>
  <r>
    <x v="41"/>
    <x v="40"/>
    <x v="5"/>
    <x v="5"/>
    <s v="ATG10M"/>
    <x v="5"/>
    <x v="1"/>
    <x v="1"/>
    <n v="3"/>
  </r>
  <r>
    <x v="41"/>
    <x v="40"/>
    <x v="5"/>
    <x v="5"/>
    <s v="DMM10M"/>
    <x v="5"/>
    <x v="1"/>
    <x v="1"/>
    <n v="3"/>
  </r>
  <r>
    <x v="41"/>
    <x v="40"/>
    <x v="5"/>
    <x v="5"/>
    <s v="MAD10F"/>
    <x v="5"/>
    <x v="2"/>
    <x v="0"/>
    <n v="3"/>
  </r>
  <r>
    <x v="41"/>
    <x v="40"/>
    <x v="5"/>
    <x v="5"/>
    <s v="FNV8M"/>
    <x v="5"/>
    <x v="2"/>
    <x v="1"/>
    <n v="3"/>
  </r>
  <r>
    <x v="41"/>
    <x v="40"/>
    <x v="5"/>
    <x v="5"/>
    <s v="MCA6M"/>
    <x v="5"/>
    <x v="2"/>
    <x v="0"/>
    <n v="3"/>
  </r>
  <r>
    <x v="41"/>
    <x v="40"/>
    <x v="5"/>
    <x v="5"/>
    <s v="AMC7M"/>
    <x v="5"/>
    <x v="2"/>
    <x v="1"/>
    <n v="3"/>
  </r>
  <r>
    <x v="41"/>
    <x v="40"/>
    <x v="5"/>
    <x v="5"/>
    <s v="ABJ8M"/>
    <x v="5"/>
    <x v="2"/>
    <x v="1"/>
    <n v="3"/>
  </r>
  <r>
    <x v="41"/>
    <x v="40"/>
    <x v="5"/>
    <x v="5"/>
    <s v="AAM8M"/>
    <x v="5"/>
    <x v="0"/>
    <x v="0"/>
    <n v="3"/>
  </r>
  <r>
    <x v="41"/>
    <x v="40"/>
    <x v="5"/>
    <x v="5"/>
    <s v="DLM5M"/>
    <x v="5"/>
    <x v="0"/>
    <x v="1"/>
    <n v="3"/>
  </r>
  <r>
    <x v="41"/>
    <x v="40"/>
    <x v="5"/>
    <x v="5"/>
    <s v="OMA8M"/>
    <x v="5"/>
    <x v="0"/>
    <x v="0"/>
    <n v="3"/>
  </r>
  <r>
    <x v="41"/>
    <x v="40"/>
    <x v="5"/>
    <x v="5"/>
    <s v="MBO9M"/>
    <x v="5"/>
    <x v="1"/>
    <x v="0"/>
    <n v="3"/>
  </r>
  <r>
    <x v="41"/>
    <x v="40"/>
    <x v="5"/>
    <x v="5"/>
    <s v="LMR10M"/>
    <x v="5"/>
    <x v="1"/>
    <x v="1"/>
    <n v="3"/>
  </r>
  <r>
    <x v="41"/>
    <x v="40"/>
    <x v="5"/>
    <x v="5"/>
    <s v="SRE10M"/>
    <x v="5"/>
    <x v="1"/>
    <x v="0"/>
    <n v="3"/>
  </r>
  <r>
    <x v="41"/>
    <x v="40"/>
    <x v="5"/>
    <x v="5"/>
    <s v="IEC3M"/>
    <x v="5"/>
    <x v="2"/>
    <x v="0"/>
    <n v="3"/>
  </r>
  <r>
    <x v="41"/>
    <x v="40"/>
    <x v="5"/>
    <x v="5"/>
    <s v="SDA8M"/>
    <x v="5"/>
    <x v="2"/>
    <x v="0"/>
    <n v="3"/>
  </r>
  <r>
    <x v="41"/>
    <x v="40"/>
    <x v="5"/>
    <x v="5"/>
    <s v="MCG8F"/>
    <x v="5"/>
    <x v="2"/>
    <x v="1"/>
    <n v="3"/>
  </r>
  <r>
    <x v="41"/>
    <x v="40"/>
    <x v="5"/>
    <x v="5"/>
    <s v="ASR6F"/>
    <x v="5"/>
    <x v="2"/>
    <x v="1"/>
    <n v="3"/>
  </r>
  <r>
    <x v="41"/>
    <x v="40"/>
    <x v="5"/>
    <x v="5"/>
    <s v="CJL6M"/>
    <x v="5"/>
    <x v="1"/>
    <x v="0"/>
    <n v="3"/>
  </r>
  <r>
    <x v="42"/>
    <x v="41"/>
    <x v="3"/>
    <x v="3"/>
    <s v="JSE10F"/>
    <x v="1"/>
    <x v="0"/>
    <x v="0"/>
    <n v="3"/>
  </r>
  <r>
    <x v="42"/>
    <x v="41"/>
    <x v="3"/>
    <x v="3"/>
    <s v="AVC10F"/>
    <x v="1"/>
    <x v="0"/>
    <x v="0"/>
    <n v="3"/>
  </r>
  <r>
    <x v="42"/>
    <x v="41"/>
    <x v="3"/>
    <x v="3"/>
    <s v="HRR10F"/>
    <x v="4"/>
    <x v="1"/>
    <x v="1"/>
    <n v="3"/>
  </r>
  <r>
    <x v="42"/>
    <x v="41"/>
    <x v="3"/>
    <x v="3"/>
    <s v="JRL10F"/>
    <x v="1"/>
    <x v="0"/>
    <x v="1"/>
    <n v="3"/>
  </r>
  <r>
    <x v="42"/>
    <x v="41"/>
    <x v="3"/>
    <x v="3"/>
    <s v="FRS6F"/>
    <x v="1"/>
    <x v="1"/>
    <x v="1"/>
    <n v="3"/>
  </r>
  <r>
    <x v="42"/>
    <x v="41"/>
    <x v="3"/>
    <x v="3"/>
    <s v="ARG7M"/>
    <x v="1"/>
    <x v="1"/>
    <x v="0"/>
    <n v="3"/>
  </r>
  <r>
    <x v="42"/>
    <x v="41"/>
    <x v="3"/>
    <x v="3"/>
    <s v="IMR7M"/>
    <x v="5"/>
    <x v="2"/>
    <x v="0"/>
    <n v="3"/>
  </r>
  <r>
    <x v="42"/>
    <x v="41"/>
    <x v="3"/>
    <x v="3"/>
    <s v="JDV6M"/>
    <x v="1"/>
    <x v="2"/>
    <x v="0"/>
    <n v="3"/>
  </r>
  <r>
    <x v="42"/>
    <x v="41"/>
    <x v="3"/>
    <x v="3"/>
    <s v="LRT5M"/>
    <x v="6"/>
    <x v="2"/>
    <x v="0"/>
    <n v="3"/>
  </r>
  <r>
    <x v="42"/>
    <x v="41"/>
    <x v="3"/>
    <x v="3"/>
    <s v="EHR7F"/>
    <x v="1"/>
    <x v="2"/>
    <x v="1"/>
    <n v="3"/>
  </r>
  <r>
    <x v="42"/>
    <x v="41"/>
    <x v="3"/>
    <x v="3"/>
    <s v="HTR8F"/>
    <x v="1"/>
    <x v="0"/>
    <x v="0"/>
    <n v="3"/>
  </r>
  <r>
    <x v="42"/>
    <x v="41"/>
    <x v="3"/>
    <x v="3"/>
    <s v="ASP5F"/>
    <x v="1"/>
    <x v="1"/>
    <x v="0"/>
    <n v="3"/>
  </r>
  <r>
    <x v="42"/>
    <x v="41"/>
    <x v="3"/>
    <x v="3"/>
    <s v="MLA8F"/>
    <x v="1"/>
    <x v="1"/>
    <x v="1"/>
    <n v="3"/>
  </r>
  <r>
    <x v="42"/>
    <x v="41"/>
    <x v="3"/>
    <x v="3"/>
    <s v="ATG10M"/>
    <x v="1"/>
    <x v="1"/>
    <x v="1"/>
    <n v="3"/>
  </r>
  <r>
    <x v="42"/>
    <x v="41"/>
    <x v="3"/>
    <x v="3"/>
    <s v="DMM10M"/>
    <x v="1"/>
    <x v="1"/>
    <x v="1"/>
    <n v="3"/>
  </r>
  <r>
    <x v="42"/>
    <x v="41"/>
    <x v="3"/>
    <x v="3"/>
    <s v="MAD10F"/>
    <x v="4"/>
    <x v="1"/>
    <x v="1"/>
    <n v="3"/>
  </r>
  <r>
    <x v="42"/>
    <x v="41"/>
    <x v="3"/>
    <x v="3"/>
    <s v="FNV8M"/>
    <x v="1"/>
    <x v="2"/>
    <x v="0"/>
    <n v="3"/>
  </r>
  <r>
    <x v="42"/>
    <x v="41"/>
    <x v="3"/>
    <x v="3"/>
    <s v="MCA6M"/>
    <x v="1"/>
    <x v="2"/>
    <x v="1"/>
    <n v="3"/>
  </r>
  <r>
    <x v="42"/>
    <x v="41"/>
    <x v="3"/>
    <x v="3"/>
    <s v="AMC7M"/>
    <x v="1"/>
    <x v="2"/>
    <x v="0"/>
    <n v="3"/>
  </r>
  <r>
    <x v="42"/>
    <x v="41"/>
    <x v="3"/>
    <x v="3"/>
    <s v="ABJ8M"/>
    <x v="4"/>
    <x v="2"/>
    <x v="1"/>
    <n v="3"/>
  </r>
  <r>
    <x v="42"/>
    <x v="41"/>
    <x v="3"/>
    <x v="3"/>
    <s v="AAM8M"/>
    <x v="1"/>
    <x v="2"/>
    <x v="1"/>
    <n v="3"/>
  </r>
  <r>
    <x v="42"/>
    <x v="41"/>
    <x v="3"/>
    <x v="3"/>
    <s v="DLM5M"/>
    <x v="6"/>
    <x v="0"/>
    <x v="0"/>
    <n v="3"/>
  </r>
  <r>
    <x v="42"/>
    <x v="41"/>
    <x v="3"/>
    <x v="3"/>
    <s v="OMA8M"/>
    <x v="1"/>
    <x v="0"/>
    <x v="1"/>
    <n v="3"/>
  </r>
  <r>
    <x v="42"/>
    <x v="41"/>
    <x v="3"/>
    <x v="3"/>
    <s v="MBO9M"/>
    <x v="1"/>
    <x v="0"/>
    <x v="0"/>
    <n v="3"/>
  </r>
  <r>
    <x v="42"/>
    <x v="41"/>
    <x v="3"/>
    <x v="3"/>
    <s v="LMR10M"/>
    <x v="6"/>
    <x v="1"/>
    <x v="0"/>
    <n v="3"/>
  </r>
  <r>
    <x v="42"/>
    <x v="41"/>
    <x v="3"/>
    <x v="3"/>
    <s v="SRE10M"/>
    <x v="1"/>
    <x v="1"/>
    <x v="1"/>
    <n v="3"/>
  </r>
  <r>
    <x v="42"/>
    <x v="41"/>
    <x v="3"/>
    <x v="3"/>
    <s v="IEC3M"/>
    <x v="4"/>
    <x v="1"/>
    <x v="0"/>
    <n v="3"/>
  </r>
  <r>
    <x v="42"/>
    <x v="41"/>
    <x v="3"/>
    <x v="3"/>
    <s v="SDA8M"/>
    <x v="1"/>
    <x v="2"/>
    <x v="0"/>
    <n v="3"/>
  </r>
  <r>
    <x v="42"/>
    <x v="41"/>
    <x v="3"/>
    <x v="3"/>
    <s v="MCG8F"/>
    <x v="1"/>
    <x v="2"/>
    <x v="0"/>
    <n v="3"/>
  </r>
  <r>
    <x v="42"/>
    <x v="41"/>
    <x v="3"/>
    <x v="3"/>
    <s v="ASR6F"/>
    <x v="1"/>
    <x v="2"/>
    <x v="1"/>
    <n v="3"/>
  </r>
  <r>
    <x v="42"/>
    <x v="41"/>
    <x v="3"/>
    <x v="3"/>
    <s v="CJL6M"/>
    <x v="2"/>
    <x v="2"/>
    <x v="1"/>
    <n v="3"/>
  </r>
  <r>
    <x v="43"/>
    <x v="42"/>
    <x v="5"/>
    <x v="5"/>
    <s v="JSE10F"/>
    <x v="5"/>
    <x v="1"/>
    <x v="0"/>
    <n v="3"/>
  </r>
  <r>
    <x v="43"/>
    <x v="42"/>
    <x v="5"/>
    <x v="5"/>
    <s v="AVC10F"/>
    <x v="5"/>
    <x v="0"/>
    <x v="0"/>
    <n v="3"/>
  </r>
  <r>
    <x v="43"/>
    <x v="42"/>
    <x v="5"/>
    <x v="5"/>
    <s v="HRR10F"/>
    <x v="5"/>
    <x v="0"/>
    <x v="0"/>
    <n v="3"/>
  </r>
  <r>
    <x v="43"/>
    <x v="42"/>
    <x v="5"/>
    <x v="5"/>
    <s v="JRL10F"/>
    <x v="5"/>
    <x v="1"/>
    <x v="1"/>
    <n v="3"/>
  </r>
  <r>
    <x v="43"/>
    <x v="42"/>
    <x v="5"/>
    <x v="5"/>
    <s v="FRS6F"/>
    <x v="5"/>
    <x v="0"/>
    <x v="1"/>
    <n v="3"/>
  </r>
  <r>
    <x v="43"/>
    <x v="42"/>
    <x v="5"/>
    <x v="5"/>
    <s v="ARG7M"/>
    <x v="5"/>
    <x v="1"/>
    <x v="1"/>
    <n v="3"/>
  </r>
  <r>
    <x v="43"/>
    <x v="42"/>
    <x v="5"/>
    <x v="5"/>
    <s v="IMR7M"/>
    <x v="5"/>
    <x v="1"/>
    <x v="0"/>
    <n v="3"/>
  </r>
  <r>
    <x v="43"/>
    <x v="42"/>
    <x v="5"/>
    <x v="5"/>
    <s v="JDV6M"/>
    <x v="5"/>
    <x v="2"/>
    <x v="0"/>
    <n v="3"/>
  </r>
  <r>
    <x v="43"/>
    <x v="42"/>
    <x v="5"/>
    <x v="5"/>
    <s v="LRT5M"/>
    <x v="5"/>
    <x v="2"/>
    <x v="0"/>
    <n v="3"/>
  </r>
  <r>
    <x v="43"/>
    <x v="42"/>
    <x v="5"/>
    <x v="5"/>
    <s v="EHR7F"/>
    <x v="5"/>
    <x v="2"/>
    <x v="0"/>
    <n v="3"/>
  </r>
  <r>
    <x v="43"/>
    <x v="42"/>
    <x v="5"/>
    <x v="5"/>
    <s v="HTR8F"/>
    <x v="5"/>
    <x v="2"/>
    <x v="1"/>
    <n v="3"/>
  </r>
  <r>
    <x v="43"/>
    <x v="42"/>
    <x v="5"/>
    <x v="5"/>
    <s v="ASP5F"/>
    <x v="5"/>
    <x v="0"/>
    <x v="0"/>
    <n v="3"/>
  </r>
  <r>
    <x v="43"/>
    <x v="42"/>
    <x v="5"/>
    <x v="5"/>
    <s v="MLA8F"/>
    <x v="5"/>
    <x v="1"/>
    <x v="0"/>
    <n v="3"/>
  </r>
  <r>
    <x v="43"/>
    <x v="42"/>
    <x v="5"/>
    <x v="5"/>
    <s v="ATG10M"/>
    <x v="5"/>
    <x v="1"/>
    <x v="1"/>
    <n v="3"/>
  </r>
  <r>
    <x v="43"/>
    <x v="42"/>
    <x v="5"/>
    <x v="5"/>
    <s v="DMM10M"/>
    <x v="5"/>
    <x v="1"/>
    <x v="1"/>
    <n v="3"/>
  </r>
  <r>
    <x v="43"/>
    <x v="42"/>
    <x v="5"/>
    <x v="5"/>
    <s v="MAD10F"/>
    <x v="5"/>
    <x v="1"/>
    <x v="1"/>
    <n v="3"/>
  </r>
  <r>
    <x v="43"/>
    <x v="42"/>
    <x v="5"/>
    <x v="5"/>
    <s v="FNV8M"/>
    <x v="5"/>
    <x v="1"/>
    <x v="1"/>
    <n v="3"/>
  </r>
  <r>
    <x v="43"/>
    <x v="42"/>
    <x v="5"/>
    <x v="5"/>
    <s v="MCA6M"/>
    <x v="5"/>
    <x v="2"/>
    <x v="0"/>
    <n v="3"/>
  </r>
  <r>
    <x v="43"/>
    <x v="42"/>
    <x v="5"/>
    <x v="5"/>
    <s v="AMC7M"/>
    <x v="5"/>
    <x v="2"/>
    <x v="1"/>
    <n v="3"/>
  </r>
  <r>
    <x v="43"/>
    <x v="42"/>
    <x v="5"/>
    <x v="5"/>
    <s v="ABJ8M"/>
    <x v="5"/>
    <x v="2"/>
    <x v="0"/>
    <n v="3"/>
  </r>
  <r>
    <x v="43"/>
    <x v="42"/>
    <x v="5"/>
    <x v="5"/>
    <s v="AAM8M"/>
    <x v="5"/>
    <x v="2"/>
    <x v="1"/>
    <n v="3"/>
  </r>
  <r>
    <x v="43"/>
    <x v="42"/>
    <x v="5"/>
    <x v="5"/>
    <s v="DLM5M"/>
    <x v="5"/>
    <x v="2"/>
    <x v="1"/>
    <n v="3"/>
  </r>
  <r>
    <x v="43"/>
    <x v="42"/>
    <x v="5"/>
    <x v="5"/>
    <s v="OMA8M"/>
    <x v="5"/>
    <x v="0"/>
    <x v="0"/>
    <n v="3"/>
  </r>
  <r>
    <x v="43"/>
    <x v="42"/>
    <x v="5"/>
    <x v="5"/>
    <s v="MBO9M"/>
    <x v="5"/>
    <x v="0"/>
    <x v="1"/>
    <n v="3"/>
  </r>
  <r>
    <x v="43"/>
    <x v="42"/>
    <x v="5"/>
    <x v="5"/>
    <s v="LMR10M"/>
    <x v="5"/>
    <x v="0"/>
    <x v="0"/>
    <n v="3"/>
  </r>
  <r>
    <x v="43"/>
    <x v="42"/>
    <x v="5"/>
    <x v="5"/>
    <s v="SRE10M"/>
    <x v="5"/>
    <x v="1"/>
    <x v="0"/>
    <n v="3"/>
  </r>
  <r>
    <x v="43"/>
    <x v="42"/>
    <x v="5"/>
    <x v="5"/>
    <s v="IEC3M"/>
    <x v="5"/>
    <x v="1"/>
    <x v="1"/>
    <n v="3"/>
  </r>
  <r>
    <x v="43"/>
    <x v="42"/>
    <x v="5"/>
    <x v="5"/>
    <s v="SDA8M"/>
    <x v="5"/>
    <x v="1"/>
    <x v="0"/>
    <n v="3"/>
  </r>
  <r>
    <x v="43"/>
    <x v="42"/>
    <x v="5"/>
    <x v="5"/>
    <s v="MCG8F"/>
    <x v="5"/>
    <x v="2"/>
    <x v="0"/>
    <n v="3"/>
  </r>
  <r>
    <x v="43"/>
    <x v="42"/>
    <x v="5"/>
    <x v="5"/>
    <s v="ASR6F"/>
    <x v="5"/>
    <x v="2"/>
    <x v="0"/>
    <n v="3"/>
  </r>
  <r>
    <x v="43"/>
    <x v="42"/>
    <x v="5"/>
    <x v="5"/>
    <s v="CJL6M"/>
    <x v="5"/>
    <x v="2"/>
    <x v="1"/>
    <n v="3"/>
  </r>
  <r>
    <x v="44"/>
    <x v="43"/>
    <x v="4"/>
    <x v="4"/>
    <s v="JSE10F"/>
    <x v="0"/>
    <x v="2"/>
    <x v="1"/>
    <n v="3"/>
  </r>
  <r>
    <x v="44"/>
    <x v="43"/>
    <x v="4"/>
    <x v="4"/>
    <s v="AVC10F"/>
    <x v="2"/>
    <x v="1"/>
    <x v="0"/>
    <n v="3"/>
  </r>
  <r>
    <x v="44"/>
    <x v="43"/>
    <x v="4"/>
    <x v="4"/>
    <s v="HRR10F"/>
    <x v="2"/>
    <x v="0"/>
    <x v="0"/>
    <n v="3"/>
  </r>
  <r>
    <x v="44"/>
    <x v="43"/>
    <x v="4"/>
    <x v="4"/>
    <s v="JRL10F"/>
    <x v="1"/>
    <x v="0"/>
    <x v="0"/>
    <n v="3"/>
  </r>
  <r>
    <x v="44"/>
    <x v="43"/>
    <x v="4"/>
    <x v="4"/>
    <s v="FRS6F"/>
    <x v="2"/>
    <x v="1"/>
    <x v="1"/>
    <n v="3"/>
  </r>
  <r>
    <x v="44"/>
    <x v="43"/>
    <x v="4"/>
    <x v="4"/>
    <s v="ARG7M"/>
    <x v="2"/>
    <x v="0"/>
    <x v="1"/>
    <n v="3"/>
  </r>
  <r>
    <x v="44"/>
    <x v="43"/>
    <x v="4"/>
    <x v="4"/>
    <s v="IMR7M"/>
    <x v="2"/>
    <x v="1"/>
    <x v="1"/>
    <n v="3"/>
  </r>
  <r>
    <x v="44"/>
    <x v="43"/>
    <x v="4"/>
    <x v="4"/>
    <s v="JDV6M"/>
    <x v="2"/>
    <x v="1"/>
    <x v="0"/>
    <n v="3"/>
  </r>
  <r>
    <x v="44"/>
    <x v="43"/>
    <x v="4"/>
    <x v="4"/>
    <s v="LRT5M"/>
    <x v="3"/>
    <x v="2"/>
    <x v="0"/>
    <n v="3"/>
  </r>
  <r>
    <x v="44"/>
    <x v="43"/>
    <x v="4"/>
    <x v="4"/>
    <s v="EHR7F"/>
    <x v="3"/>
    <x v="2"/>
    <x v="0"/>
    <n v="3"/>
  </r>
  <r>
    <x v="44"/>
    <x v="43"/>
    <x v="4"/>
    <x v="4"/>
    <s v="HTR8F"/>
    <x v="2"/>
    <x v="2"/>
    <x v="0"/>
    <n v="3"/>
  </r>
  <r>
    <x v="44"/>
    <x v="43"/>
    <x v="4"/>
    <x v="4"/>
    <s v="ASP5F"/>
    <x v="2"/>
    <x v="2"/>
    <x v="1"/>
    <n v="3"/>
  </r>
  <r>
    <x v="44"/>
    <x v="43"/>
    <x v="4"/>
    <x v="4"/>
    <s v="MLA8F"/>
    <x v="2"/>
    <x v="0"/>
    <x v="0"/>
    <n v="3"/>
  </r>
  <r>
    <x v="44"/>
    <x v="43"/>
    <x v="4"/>
    <x v="4"/>
    <s v="ATG10M"/>
    <x v="2"/>
    <x v="1"/>
    <x v="0"/>
    <n v="3"/>
  </r>
  <r>
    <x v="44"/>
    <x v="43"/>
    <x v="4"/>
    <x v="4"/>
    <s v="DMM10M"/>
    <x v="2"/>
    <x v="1"/>
    <x v="1"/>
    <n v="3"/>
  </r>
  <r>
    <x v="44"/>
    <x v="43"/>
    <x v="4"/>
    <x v="4"/>
    <s v="MAD10F"/>
    <x v="2"/>
    <x v="1"/>
    <x v="1"/>
    <n v="3"/>
  </r>
  <r>
    <x v="44"/>
    <x v="43"/>
    <x v="4"/>
    <x v="4"/>
    <s v="FNV8M"/>
    <x v="2"/>
    <x v="1"/>
    <x v="1"/>
    <n v="3"/>
  </r>
  <r>
    <x v="44"/>
    <x v="43"/>
    <x v="4"/>
    <x v="4"/>
    <s v="MCA6M"/>
    <x v="1"/>
    <x v="1"/>
    <x v="1"/>
    <n v="3"/>
  </r>
  <r>
    <x v="44"/>
    <x v="43"/>
    <x v="4"/>
    <x v="4"/>
    <s v="AMC7M"/>
    <x v="2"/>
    <x v="2"/>
    <x v="0"/>
    <n v="3"/>
  </r>
  <r>
    <x v="44"/>
    <x v="43"/>
    <x v="4"/>
    <x v="4"/>
    <s v="ABJ8M"/>
    <x v="4"/>
    <x v="2"/>
    <x v="1"/>
    <n v="3"/>
  </r>
  <r>
    <x v="44"/>
    <x v="43"/>
    <x v="4"/>
    <x v="4"/>
    <s v="AAM8M"/>
    <x v="2"/>
    <x v="2"/>
    <x v="0"/>
    <n v="3"/>
  </r>
  <r>
    <x v="44"/>
    <x v="43"/>
    <x v="4"/>
    <x v="4"/>
    <s v="DLM5M"/>
    <x v="4"/>
    <x v="2"/>
    <x v="1"/>
    <n v="3"/>
  </r>
  <r>
    <x v="44"/>
    <x v="43"/>
    <x v="4"/>
    <x v="4"/>
    <s v="OMA8M"/>
    <x v="4"/>
    <x v="2"/>
    <x v="1"/>
    <n v="3"/>
  </r>
  <r>
    <x v="44"/>
    <x v="43"/>
    <x v="4"/>
    <x v="4"/>
    <s v="MBO9M"/>
    <x v="2"/>
    <x v="0"/>
    <x v="0"/>
    <n v="3"/>
  </r>
  <r>
    <x v="44"/>
    <x v="43"/>
    <x v="4"/>
    <x v="4"/>
    <s v="LMR10M"/>
    <x v="2"/>
    <x v="0"/>
    <x v="1"/>
    <n v="3"/>
  </r>
  <r>
    <x v="44"/>
    <x v="43"/>
    <x v="4"/>
    <x v="4"/>
    <s v="SRE10M"/>
    <x v="2"/>
    <x v="0"/>
    <x v="0"/>
    <n v="3"/>
  </r>
  <r>
    <x v="44"/>
    <x v="43"/>
    <x v="4"/>
    <x v="4"/>
    <s v="IEC3M"/>
    <x v="2"/>
    <x v="1"/>
    <x v="0"/>
    <n v="3"/>
  </r>
  <r>
    <x v="44"/>
    <x v="43"/>
    <x v="4"/>
    <x v="4"/>
    <s v="SDA8M"/>
    <x v="2"/>
    <x v="1"/>
    <x v="1"/>
    <n v="3"/>
  </r>
  <r>
    <x v="44"/>
    <x v="43"/>
    <x v="4"/>
    <x v="4"/>
    <s v="MCG8F"/>
    <x v="2"/>
    <x v="1"/>
    <x v="0"/>
    <n v="3"/>
  </r>
  <r>
    <x v="44"/>
    <x v="43"/>
    <x v="4"/>
    <x v="4"/>
    <s v="ASR6F"/>
    <x v="2"/>
    <x v="2"/>
    <x v="0"/>
    <n v="3"/>
  </r>
  <r>
    <x v="44"/>
    <x v="43"/>
    <x v="4"/>
    <x v="4"/>
    <s v="CJL6M"/>
    <x v="2"/>
    <x v="2"/>
    <x v="0"/>
    <n v="3"/>
  </r>
  <r>
    <x v="45"/>
    <x v="44"/>
    <x v="0"/>
    <x v="0"/>
    <s v="JSE10F"/>
    <x v="0"/>
    <x v="2"/>
    <x v="1"/>
    <n v="3"/>
  </r>
  <r>
    <x v="45"/>
    <x v="44"/>
    <x v="0"/>
    <x v="0"/>
    <s v="AVC10F"/>
    <x v="0"/>
    <x v="2"/>
    <x v="1"/>
    <n v="3"/>
  </r>
  <r>
    <x v="45"/>
    <x v="44"/>
    <x v="0"/>
    <x v="0"/>
    <s v="HRR10F"/>
    <x v="0"/>
    <x v="1"/>
    <x v="0"/>
    <n v="3"/>
  </r>
  <r>
    <x v="45"/>
    <x v="44"/>
    <x v="0"/>
    <x v="0"/>
    <s v="JRL10F"/>
    <x v="0"/>
    <x v="0"/>
    <x v="0"/>
    <n v="3"/>
  </r>
  <r>
    <x v="45"/>
    <x v="44"/>
    <x v="0"/>
    <x v="0"/>
    <s v="FRS6F"/>
    <x v="0"/>
    <x v="0"/>
    <x v="0"/>
    <n v="3"/>
  </r>
  <r>
    <x v="45"/>
    <x v="44"/>
    <x v="0"/>
    <x v="0"/>
    <s v="ARG7M"/>
    <x v="0"/>
    <x v="1"/>
    <x v="1"/>
    <n v="3"/>
  </r>
  <r>
    <x v="45"/>
    <x v="44"/>
    <x v="0"/>
    <x v="0"/>
    <s v="IMR7M"/>
    <x v="0"/>
    <x v="0"/>
    <x v="1"/>
    <n v="3"/>
  </r>
  <r>
    <x v="45"/>
    <x v="44"/>
    <x v="0"/>
    <x v="0"/>
    <s v="JDV6M"/>
    <x v="0"/>
    <x v="1"/>
    <x v="1"/>
    <n v="3"/>
  </r>
  <r>
    <x v="45"/>
    <x v="44"/>
    <x v="0"/>
    <x v="0"/>
    <s v="LRT5M"/>
    <x v="0"/>
    <x v="1"/>
    <x v="0"/>
    <n v="3"/>
  </r>
  <r>
    <x v="45"/>
    <x v="44"/>
    <x v="0"/>
    <x v="0"/>
    <s v="EHR7F"/>
    <x v="3"/>
    <x v="2"/>
    <x v="0"/>
    <n v="3"/>
  </r>
  <r>
    <x v="45"/>
    <x v="44"/>
    <x v="0"/>
    <x v="0"/>
    <s v="HTR8F"/>
    <x v="0"/>
    <x v="2"/>
    <x v="0"/>
    <n v="3"/>
  </r>
  <r>
    <x v="45"/>
    <x v="44"/>
    <x v="0"/>
    <x v="0"/>
    <s v="ASP5F"/>
    <x v="0"/>
    <x v="2"/>
    <x v="0"/>
    <n v="3"/>
  </r>
  <r>
    <x v="45"/>
    <x v="44"/>
    <x v="0"/>
    <x v="0"/>
    <s v="MLA8F"/>
    <x v="0"/>
    <x v="2"/>
    <x v="1"/>
    <n v="3"/>
  </r>
  <r>
    <x v="45"/>
    <x v="44"/>
    <x v="0"/>
    <x v="0"/>
    <s v="ATG10M"/>
    <x v="0"/>
    <x v="0"/>
    <x v="0"/>
    <n v="3"/>
  </r>
  <r>
    <x v="45"/>
    <x v="44"/>
    <x v="0"/>
    <x v="0"/>
    <s v="DMM10M"/>
    <x v="0"/>
    <x v="1"/>
    <x v="0"/>
    <n v="3"/>
  </r>
  <r>
    <x v="45"/>
    <x v="44"/>
    <x v="0"/>
    <x v="0"/>
    <s v="MAD10F"/>
    <x v="0"/>
    <x v="1"/>
    <x v="1"/>
    <n v="3"/>
  </r>
  <r>
    <x v="45"/>
    <x v="44"/>
    <x v="0"/>
    <x v="0"/>
    <s v="FNV8M"/>
    <x v="0"/>
    <x v="1"/>
    <x v="1"/>
    <n v="3"/>
  </r>
  <r>
    <x v="45"/>
    <x v="44"/>
    <x v="0"/>
    <x v="0"/>
    <s v="MCA6M"/>
    <x v="0"/>
    <x v="1"/>
    <x v="1"/>
    <n v="3"/>
  </r>
  <r>
    <x v="45"/>
    <x v="44"/>
    <x v="0"/>
    <x v="0"/>
    <s v="AMC7M"/>
    <x v="0"/>
    <x v="1"/>
    <x v="1"/>
    <n v="3"/>
  </r>
  <r>
    <x v="45"/>
    <x v="44"/>
    <x v="0"/>
    <x v="0"/>
    <s v="ABJ8M"/>
    <x v="0"/>
    <x v="2"/>
    <x v="0"/>
    <n v="3"/>
  </r>
  <r>
    <x v="45"/>
    <x v="44"/>
    <x v="0"/>
    <x v="0"/>
    <s v="AAM8M"/>
    <x v="0"/>
    <x v="2"/>
    <x v="1"/>
    <n v="3"/>
  </r>
  <r>
    <x v="45"/>
    <x v="44"/>
    <x v="0"/>
    <x v="0"/>
    <s v="DLM5M"/>
    <x v="0"/>
    <x v="2"/>
    <x v="0"/>
    <n v="3"/>
  </r>
  <r>
    <x v="45"/>
    <x v="44"/>
    <x v="0"/>
    <x v="0"/>
    <s v="OMA8M"/>
    <x v="0"/>
    <x v="2"/>
    <x v="1"/>
    <n v="3"/>
  </r>
  <r>
    <x v="45"/>
    <x v="44"/>
    <x v="0"/>
    <x v="0"/>
    <s v="MBO9M"/>
    <x v="0"/>
    <x v="2"/>
    <x v="1"/>
    <n v="3"/>
  </r>
  <r>
    <x v="45"/>
    <x v="44"/>
    <x v="0"/>
    <x v="0"/>
    <s v="LMR10M"/>
    <x v="0"/>
    <x v="0"/>
    <x v="0"/>
    <n v="3"/>
  </r>
  <r>
    <x v="45"/>
    <x v="44"/>
    <x v="0"/>
    <x v="0"/>
    <s v="SRE10M"/>
    <x v="0"/>
    <x v="0"/>
    <x v="1"/>
    <n v="3"/>
  </r>
  <r>
    <x v="45"/>
    <x v="44"/>
    <x v="0"/>
    <x v="0"/>
    <s v="IEC3M"/>
    <x v="0"/>
    <x v="0"/>
    <x v="0"/>
    <n v="3"/>
  </r>
  <r>
    <x v="45"/>
    <x v="44"/>
    <x v="0"/>
    <x v="0"/>
    <s v="SDA8M"/>
    <x v="0"/>
    <x v="1"/>
    <x v="0"/>
    <n v="3"/>
  </r>
  <r>
    <x v="45"/>
    <x v="44"/>
    <x v="0"/>
    <x v="0"/>
    <s v="MCG8F"/>
    <x v="0"/>
    <x v="1"/>
    <x v="1"/>
    <n v="3"/>
  </r>
  <r>
    <x v="45"/>
    <x v="44"/>
    <x v="0"/>
    <x v="0"/>
    <s v="ASR6F"/>
    <x v="0"/>
    <x v="1"/>
    <x v="0"/>
    <n v="3"/>
  </r>
  <r>
    <x v="45"/>
    <x v="44"/>
    <x v="0"/>
    <x v="0"/>
    <s v="CJL6M"/>
    <x v="6"/>
    <x v="2"/>
    <x v="0"/>
    <n v="3"/>
  </r>
  <r>
    <x v="46"/>
    <x v="45"/>
    <x v="2"/>
    <x v="2"/>
    <s v="JSE10F"/>
    <x v="0"/>
    <x v="2"/>
    <x v="0"/>
    <n v="3"/>
  </r>
  <r>
    <x v="46"/>
    <x v="45"/>
    <x v="2"/>
    <x v="2"/>
    <s v="AVC10F"/>
    <x v="0"/>
    <x v="2"/>
    <x v="1"/>
    <n v="3"/>
  </r>
  <r>
    <x v="46"/>
    <x v="45"/>
    <x v="2"/>
    <x v="2"/>
    <s v="HRR10F"/>
    <x v="3"/>
    <x v="2"/>
    <x v="1"/>
    <n v="3"/>
  </r>
  <r>
    <x v="46"/>
    <x v="45"/>
    <x v="2"/>
    <x v="2"/>
    <s v="JRL10F"/>
    <x v="3"/>
    <x v="1"/>
    <x v="0"/>
    <n v="3"/>
  </r>
  <r>
    <x v="46"/>
    <x v="45"/>
    <x v="2"/>
    <x v="2"/>
    <s v="FRS6F"/>
    <x v="0"/>
    <x v="0"/>
    <x v="0"/>
    <n v="3"/>
  </r>
  <r>
    <x v="46"/>
    <x v="45"/>
    <x v="2"/>
    <x v="2"/>
    <s v="ARG7M"/>
    <x v="3"/>
    <x v="0"/>
    <x v="0"/>
    <n v="3"/>
  </r>
  <r>
    <x v="46"/>
    <x v="45"/>
    <x v="2"/>
    <x v="2"/>
    <s v="IMR7M"/>
    <x v="3"/>
    <x v="1"/>
    <x v="1"/>
    <n v="3"/>
  </r>
  <r>
    <x v="46"/>
    <x v="45"/>
    <x v="2"/>
    <x v="2"/>
    <s v="JDV6M"/>
    <x v="3"/>
    <x v="0"/>
    <x v="1"/>
    <n v="3"/>
  </r>
  <r>
    <x v="46"/>
    <x v="45"/>
    <x v="2"/>
    <x v="2"/>
    <s v="LRT5M"/>
    <x v="0"/>
    <x v="1"/>
    <x v="1"/>
    <n v="3"/>
  </r>
  <r>
    <x v="46"/>
    <x v="45"/>
    <x v="2"/>
    <x v="2"/>
    <s v="EHR7F"/>
    <x v="2"/>
    <x v="1"/>
    <x v="0"/>
    <n v="3"/>
  </r>
  <r>
    <x v="46"/>
    <x v="45"/>
    <x v="2"/>
    <x v="2"/>
    <s v="HTR8F"/>
    <x v="0"/>
    <x v="2"/>
    <x v="0"/>
    <n v="3"/>
  </r>
  <r>
    <x v="46"/>
    <x v="45"/>
    <x v="2"/>
    <x v="2"/>
    <s v="ASP5F"/>
    <x v="0"/>
    <x v="2"/>
    <x v="0"/>
    <n v="3"/>
  </r>
  <r>
    <x v="46"/>
    <x v="45"/>
    <x v="2"/>
    <x v="2"/>
    <s v="MLA8F"/>
    <x v="3"/>
    <x v="2"/>
    <x v="0"/>
    <n v="3"/>
  </r>
  <r>
    <x v="46"/>
    <x v="45"/>
    <x v="2"/>
    <x v="2"/>
    <s v="ATG10M"/>
    <x v="3"/>
    <x v="2"/>
    <x v="1"/>
    <n v="3"/>
  </r>
  <r>
    <x v="46"/>
    <x v="45"/>
    <x v="2"/>
    <x v="2"/>
    <s v="DMM10M"/>
    <x v="3"/>
    <x v="0"/>
    <x v="0"/>
    <n v="3"/>
  </r>
  <r>
    <x v="46"/>
    <x v="45"/>
    <x v="2"/>
    <x v="2"/>
    <s v="MAD10F"/>
    <x v="3"/>
    <x v="1"/>
    <x v="0"/>
    <n v="3"/>
  </r>
  <r>
    <x v="46"/>
    <x v="45"/>
    <x v="2"/>
    <x v="2"/>
    <s v="FNV8M"/>
    <x v="0"/>
    <x v="1"/>
    <x v="1"/>
    <n v="3"/>
  </r>
  <r>
    <x v="46"/>
    <x v="45"/>
    <x v="2"/>
    <x v="2"/>
    <s v="MCA6M"/>
    <x v="0"/>
    <x v="1"/>
    <x v="1"/>
    <n v="3"/>
  </r>
  <r>
    <x v="46"/>
    <x v="45"/>
    <x v="2"/>
    <x v="2"/>
    <s v="AMC7M"/>
    <x v="3"/>
    <x v="1"/>
    <x v="1"/>
    <n v="3"/>
  </r>
  <r>
    <x v="46"/>
    <x v="45"/>
    <x v="2"/>
    <x v="2"/>
    <s v="ABJ8M"/>
    <x v="3"/>
    <x v="1"/>
    <x v="1"/>
    <n v="3"/>
  </r>
  <r>
    <x v="46"/>
    <x v="45"/>
    <x v="2"/>
    <x v="2"/>
    <s v="AAM8M"/>
    <x v="0"/>
    <x v="2"/>
    <x v="0"/>
    <n v="3"/>
  </r>
  <r>
    <x v="46"/>
    <x v="45"/>
    <x v="2"/>
    <x v="2"/>
    <s v="DLM5M"/>
    <x v="0"/>
    <x v="2"/>
    <x v="1"/>
    <n v="3"/>
  </r>
  <r>
    <x v="46"/>
    <x v="45"/>
    <x v="2"/>
    <x v="2"/>
    <s v="OMA8M"/>
    <x v="0"/>
    <x v="2"/>
    <x v="0"/>
    <n v="3"/>
  </r>
  <r>
    <x v="46"/>
    <x v="45"/>
    <x v="2"/>
    <x v="2"/>
    <s v="MBO9M"/>
    <x v="3"/>
    <x v="2"/>
    <x v="1"/>
    <n v="3"/>
  </r>
  <r>
    <x v="46"/>
    <x v="45"/>
    <x v="2"/>
    <x v="2"/>
    <s v="LMR10M"/>
    <x v="3"/>
    <x v="2"/>
    <x v="1"/>
    <n v="3"/>
  </r>
  <r>
    <x v="46"/>
    <x v="45"/>
    <x v="2"/>
    <x v="2"/>
    <s v="SRE10M"/>
    <x v="3"/>
    <x v="0"/>
    <x v="0"/>
    <n v="3"/>
  </r>
  <r>
    <x v="46"/>
    <x v="45"/>
    <x v="2"/>
    <x v="2"/>
    <s v="IEC3M"/>
    <x v="0"/>
    <x v="0"/>
    <x v="1"/>
    <n v="3"/>
  </r>
  <r>
    <x v="46"/>
    <x v="45"/>
    <x v="2"/>
    <x v="2"/>
    <s v="SDA8M"/>
    <x v="3"/>
    <x v="0"/>
    <x v="0"/>
    <n v="3"/>
  </r>
  <r>
    <x v="46"/>
    <x v="45"/>
    <x v="2"/>
    <x v="2"/>
    <s v="MCG8F"/>
    <x v="3"/>
    <x v="1"/>
    <x v="0"/>
    <n v="3"/>
  </r>
  <r>
    <x v="46"/>
    <x v="45"/>
    <x v="2"/>
    <x v="2"/>
    <s v="ASR6F"/>
    <x v="0"/>
    <x v="1"/>
    <x v="1"/>
    <n v="3"/>
  </r>
  <r>
    <x v="46"/>
    <x v="45"/>
    <x v="2"/>
    <x v="2"/>
    <s v="CJL6M"/>
    <x v="3"/>
    <x v="1"/>
    <x v="0"/>
    <n v="3"/>
  </r>
  <r>
    <x v="47"/>
    <x v="46"/>
    <x v="6"/>
    <x v="6"/>
    <s v="JSE10F"/>
    <x v="6"/>
    <x v="2"/>
    <x v="0"/>
    <n v="3"/>
  </r>
  <r>
    <x v="47"/>
    <x v="46"/>
    <x v="6"/>
    <x v="6"/>
    <s v="AVC10F"/>
    <x v="6"/>
    <x v="2"/>
    <x v="0"/>
    <n v="3"/>
  </r>
  <r>
    <x v="47"/>
    <x v="46"/>
    <x v="6"/>
    <x v="6"/>
    <s v="HRR10F"/>
    <x v="6"/>
    <x v="2"/>
    <x v="1"/>
    <n v="3"/>
  </r>
  <r>
    <x v="47"/>
    <x v="46"/>
    <x v="6"/>
    <x v="6"/>
    <s v="JRL10F"/>
    <x v="6"/>
    <x v="2"/>
    <x v="1"/>
    <n v="3"/>
  </r>
  <r>
    <x v="47"/>
    <x v="46"/>
    <x v="6"/>
    <x v="6"/>
    <s v="FRS6F"/>
    <x v="6"/>
    <x v="1"/>
    <x v="0"/>
    <n v="3"/>
  </r>
  <r>
    <x v="47"/>
    <x v="46"/>
    <x v="6"/>
    <x v="6"/>
    <s v="ARG7M"/>
    <x v="6"/>
    <x v="0"/>
    <x v="0"/>
    <n v="3"/>
  </r>
  <r>
    <x v="47"/>
    <x v="46"/>
    <x v="6"/>
    <x v="6"/>
    <s v="IMR7M"/>
    <x v="6"/>
    <x v="0"/>
    <x v="0"/>
    <n v="3"/>
  </r>
  <r>
    <x v="47"/>
    <x v="46"/>
    <x v="6"/>
    <x v="6"/>
    <s v="JDV6M"/>
    <x v="6"/>
    <x v="1"/>
    <x v="1"/>
    <n v="3"/>
  </r>
  <r>
    <x v="47"/>
    <x v="46"/>
    <x v="6"/>
    <x v="6"/>
    <s v="LRT5M"/>
    <x v="6"/>
    <x v="0"/>
    <x v="1"/>
    <n v="3"/>
  </r>
  <r>
    <x v="47"/>
    <x v="46"/>
    <x v="6"/>
    <x v="6"/>
    <s v="EHR7F"/>
    <x v="6"/>
    <x v="1"/>
    <x v="1"/>
    <n v="3"/>
  </r>
  <r>
    <x v="47"/>
    <x v="46"/>
    <x v="6"/>
    <x v="6"/>
    <s v="HTR8F"/>
    <x v="6"/>
    <x v="1"/>
    <x v="0"/>
    <n v="3"/>
  </r>
  <r>
    <x v="47"/>
    <x v="46"/>
    <x v="6"/>
    <x v="6"/>
    <s v="ASP5F"/>
    <x v="6"/>
    <x v="2"/>
    <x v="0"/>
    <n v="3"/>
  </r>
  <r>
    <x v="47"/>
    <x v="46"/>
    <x v="6"/>
    <x v="6"/>
    <s v="MLA8F"/>
    <x v="6"/>
    <x v="2"/>
    <x v="0"/>
    <n v="3"/>
  </r>
  <r>
    <x v="47"/>
    <x v="46"/>
    <x v="6"/>
    <x v="6"/>
    <s v="ATG10M"/>
    <x v="6"/>
    <x v="2"/>
    <x v="0"/>
    <n v="3"/>
  </r>
  <r>
    <x v="47"/>
    <x v="46"/>
    <x v="6"/>
    <x v="6"/>
    <s v="DMM10M"/>
    <x v="6"/>
    <x v="2"/>
    <x v="1"/>
    <n v="3"/>
  </r>
  <r>
    <x v="47"/>
    <x v="46"/>
    <x v="6"/>
    <x v="6"/>
    <s v="MAD10F"/>
    <x v="6"/>
    <x v="0"/>
    <x v="0"/>
    <n v="3"/>
  </r>
  <r>
    <x v="47"/>
    <x v="46"/>
    <x v="6"/>
    <x v="6"/>
    <s v="FNV8M"/>
    <x v="6"/>
    <x v="1"/>
    <x v="0"/>
    <n v="3"/>
  </r>
  <r>
    <x v="47"/>
    <x v="46"/>
    <x v="6"/>
    <x v="6"/>
    <s v="MCA6M"/>
    <x v="6"/>
    <x v="1"/>
    <x v="1"/>
    <n v="3"/>
  </r>
  <r>
    <x v="47"/>
    <x v="46"/>
    <x v="6"/>
    <x v="6"/>
    <s v="AMC7M"/>
    <x v="6"/>
    <x v="1"/>
    <x v="1"/>
    <n v="3"/>
  </r>
  <r>
    <x v="47"/>
    <x v="46"/>
    <x v="6"/>
    <x v="6"/>
    <s v="ABJ8M"/>
    <x v="6"/>
    <x v="1"/>
    <x v="1"/>
    <n v="3"/>
  </r>
  <r>
    <x v="47"/>
    <x v="46"/>
    <x v="6"/>
    <x v="6"/>
    <s v="AAM8M"/>
    <x v="6"/>
    <x v="1"/>
    <x v="1"/>
    <n v="3"/>
  </r>
  <r>
    <x v="47"/>
    <x v="46"/>
    <x v="6"/>
    <x v="6"/>
    <s v="DLM5M"/>
    <x v="6"/>
    <x v="2"/>
    <x v="0"/>
    <n v="3"/>
  </r>
  <r>
    <x v="47"/>
    <x v="46"/>
    <x v="6"/>
    <x v="6"/>
    <s v="OMA8M"/>
    <x v="6"/>
    <x v="2"/>
    <x v="1"/>
    <n v="3"/>
  </r>
  <r>
    <x v="47"/>
    <x v="46"/>
    <x v="6"/>
    <x v="6"/>
    <s v="MBO9M"/>
    <x v="6"/>
    <x v="2"/>
    <x v="0"/>
    <n v="3"/>
  </r>
  <r>
    <x v="47"/>
    <x v="46"/>
    <x v="6"/>
    <x v="6"/>
    <s v="LMR10M"/>
    <x v="6"/>
    <x v="2"/>
    <x v="1"/>
    <n v="3"/>
  </r>
  <r>
    <x v="47"/>
    <x v="46"/>
    <x v="6"/>
    <x v="6"/>
    <s v="SRE10M"/>
    <x v="6"/>
    <x v="2"/>
    <x v="1"/>
    <n v="3"/>
  </r>
  <r>
    <x v="47"/>
    <x v="46"/>
    <x v="6"/>
    <x v="6"/>
    <s v="IEC3M"/>
    <x v="6"/>
    <x v="0"/>
    <x v="0"/>
    <n v="3"/>
  </r>
  <r>
    <x v="47"/>
    <x v="46"/>
    <x v="6"/>
    <x v="6"/>
    <s v="SDA8M"/>
    <x v="6"/>
    <x v="0"/>
    <x v="1"/>
    <n v="3"/>
  </r>
  <r>
    <x v="47"/>
    <x v="46"/>
    <x v="6"/>
    <x v="6"/>
    <s v="MCG8F"/>
    <x v="6"/>
    <x v="0"/>
    <x v="0"/>
    <n v="3"/>
  </r>
  <r>
    <x v="47"/>
    <x v="46"/>
    <x v="6"/>
    <x v="6"/>
    <s v="ASR6F"/>
    <x v="6"/>
    <x v="1"/>
    <x v="0"/>
    <n v="3"/>
  </r>
  <r>
    <x v="47"/>
    <x v="46"/>
    <x v="6"/>
    <x v="6"/>
    <s v="CJL6M"/>
    <x v="6"/>
    <x v="1"/>
    <x v="1"/>
    <n v="3"/>
  </r>
  <r>
    <x v="48"/>
    <x v="47"/>
    <x v="0"/>
    <x v="0"/>
    <s v="JSE10F"/>
    <x v="0"/>
    <x v="1"/>
    <x v="0"/>
    <n v="3"/>
  </r>
  <r>
    <x v="48"/>
    <x v="47"/>
    <x v="0"/>
    <x v="0"/>
    <s v="AVC10F"/>
    <x v="4"/>
    <x v="2"/>
    <x v="0"/>
    <n v="3"/>
  </r>
  <r>
    <x v="48"/>
    <x v="47"/>
    <x v="0"/>
    <x v="0"/>
    <s v="HRR10F"/>
    <x v="0"/>
    <x v="2"/>
    <x v="0"/>
    <n v="3"/>
  </r>
  <r>
    <x v="48"/>
    <x v="47"/>
    <x v="0"/>
    <x v="0"/>
    <s v="JRL10F"/>
    <x v="0"/>
    <x v="2"/>
    <x v="1"/>
    <n v="3"/>
  </r>
  <r>
    <x v="48"/>
    <x v="47"/>
    <x v="0"/>
    <x v="0"/>
    <s v="FRS6F"/>
    <x v="0"/>
    <x v="2"/>
    <x v="1"/>
    <n v="3"/>
  </r>
  <r>
    <x v="48"/>
    <x v="47"/>
    <x v="0"/>
    <x v="0"/>
    <s v="ARG7M"/>
    <x v="0"/>
    <x v="1"/>
    <x v="0"/>
    <n v="3"/>
  </r>
  <r>
    <x v="48"/>
    <x v="47"/>
    <x v="0"/>
    <x v="0"/>
    <s v="IMR7M"/>
    <x v="0"/>
    <x v="0"/>
    <x v="0"/>
    <n v="3"/>
  </r>
  <r>
    <x v="48"/>
    <x v="47"/>
    <x v="0"/>
    <x v="0"/>
    <s v="JDV6M"/>
    <x v="0"/>
    <x v="0"/>
    <x v="0"/>
    <n v="3"/>
  </r>
  <r>
    <x v="48"/>
    <x v="47"/>
    <x v="0"/>
    <x v="0"/>
    <s v="LRT5M"/>
    <x v="0"/>
    <x v="1"/>
    <x v="1"/>
    <n v="3"/>
  </r>
  <r>
    <x v="48"/>
    <x v="47"/>
    <x v="0"/>
    <x v="0"/>
    <s v="EHR7F"/>
    <x v="1"/>
    <x v="0"/>
    <x v="1"/>
    <n v="3"/>
  </r>
  <r>
    <x v="48"/>
    <x v="47"/>
    <x v="0"/>
    <x v="0"/>
    <s v="HTR8F"/>
    <x v="0"/>
    <x v="1"/>
    <x v="1"/>
    <n v="3"/>
  </r>
  <r>
    <x v="48"/>
    <x v="47"/>
    <x v="0"/>
    <x v="0"/>
    <s v="ASP5F"/>
    <x v="0"/>
    <x v="1"/>
    <x v="0"/>
    <n v="3"/>
  </r>
  <r>
    <x v="48"/>
    <x v="47"/>
    <x v="0"/>
    <x v="0"/>
    <s v="MLA8F"/>
    <x v="2"/>
    <x v="2"/>
    <x v="0"/>
    <n v="3"/>
  </r>
  <r>
    <x v="48"/>
    <x v="47"/>
    <x v="0"/>
    <x v="0"/>
    <s v="ATG10M"/>
    <x v="0"/>
    <x v="2"/>
    <x v="0"/>
    <n v="3"/>
  </r>
  <r>
    <x v="48"/>
    <x v="47"/>
    <x v="0"/>
    <x v="0"/>
    <s v="DMM10M"/>
    <x v="0"/>
    <x v="2"/>
    <x v="0"/>
    <n v="3"/>
  </r>
  <r>
    <x v="48"/>
    <x v="47"/>
    <x v="0"/>
    <x v="0"/>
    <s v="MAD10F"/>
    <x v="0"/>
    <x v="2"/>
    <x v="1"/>
    <n v="3"/>
  </r>
  <r>
    <x v="48"/>
    <x v="47"/>
    <x v="0"/>
    <x v="0"/>
    <s v="FNV8M"/>
    <x v="0"/>
    <x v="0"/>
    <x v="0"/>
    <n v="3"/>
  </r>
  <r>
    <x v="48"/>
    <x v="47"/>
    <x v="0"/>
    <x v="0"/>
    <s v="MCA6M"/>
    <x v="0"/>
    <x v="1"/>
    <x v="0"/>
    <n v="3"/>
  </r>
  <r>
    <x v="48"/>
    <x v="47"/>
    <x v="0"/>
    <x v="0"/>
    <s v="AMC7M"/>
    <x v="0"/>
    <x v="1"/>
    <x v="1"/>
    <n v="3"/>
  </r>
  <r>
    <x v="48"/>
    <x v="47"/>
    <x v="0"/>
    <x v="0"/>
    <s v="ABJ8M"/>
    <x v="0"/>
    <x v="1"/>
    <x v="1"/>
    <n v="3"/>
  </r>
  <r>
    <x v="48"/>
    <x v="47"/>
    <x v="0"/>
    <x v="0"/>
    <s v="AAM8M"/>
    <x v="0"/>
    <x v="1"/>
    <x v="1"/>
    <n v="3"/>
  </r>
  <r>
    <x v="48"/>
    <x v="47"/>
    <x v="0"/>
    <x v="0"/>
    <s v="DLM5M"/>
    <x v="0"/>
    <x v="1"/>
    <x v="1"/>
    <n v="3"/>
  </r>
  <r>
    <x v="48"/>
    <x v="47"/>
    <x v="0"/>
    <x v="0"/>
    <s v="OMA8M"/>
    <x v="0"/>
    <x v="2"/>
    <x v="0"/>
    <n v="3"/>
  </r>
  <r>
    <x v="48"/>
    <x v="47"/>
    <x v="0"/>
    <x v="0"/>
    <s v="MBO9M"/>
    <x v="2"/>
    <x v="2"/>
    <x v="1"/>
    <n v="3"/>
  </r>
  <r>
    <x v="48"/>
    <x v="47"/>
    <x v="0"/>
    <x v="0"/>
    <s v="LMR10M"/>
    <x v="0"/>
    <x v="2"/>
    <x v="0"/>
    <n v="3"/>
  </r>
  <r>
    <x v="48"/>
    <x v="47"/>
    <x v="0"/>
    <x v="0"/>
    <s v="SRE10M"/>
    <x v="0"/>
    <x v="2"/>
    <x v="1"/>
    <n v="3"/>
  </r>
  <r>
    <x v="48"/>
    <x v="47"/>
    <x v="0"/>
    <x v="0"/>
    <s v="IEC3M"/>
    <x v="0"/>
    <x v="2"/>
    <x v="1"/>
    <n v="3"/>
  </r>
  <r>
    <x v="48"/>
    <x v="47"/>
    <x v="0"/>
    <x v="0"/>
    <s v="SDA8M"/>
    <x v="0"/>
    <x v="0"/>
    <x v="0"/>
    <n v="3"/>
  </r>
  <r>
    <x v="48"/>
    <x v="47"/>
    <x v="0"/>
    <x v="0"/>
    <s v="MCG8F"/>
    <x v="0"/>
    <x v="0"/>
    <x v="1"/>
    <n v="3"/>
  </r>
  <r>
    <x v="48"/>
    <x v="47"/>
    <x v="0"/>
    <x v="0"/>
    <s v="ASR6F"/>
    <x v="0"/>
    <x v="0"/>
    <x v="0"/>
    <n v="3"/>
  </r>
  <r>
    <x v="48"/>
    <x v="47"/>
    <x v="0"/>
    <x v="0"/>
    <s v="CJL6M"/>
    <x v="0"/>
    <x v="1"/>
    <x v="0"/>
    <n v="3"/>
  </r>
  <r>
    <x v="49"/>
    <x v="48"/>
    <x v="0"/>
    <x v="0"/>
    <s v="JSE10F"/>
    <x v="0"/>
    <x v="1"/>
    <x v="1"/>
    <n v="3"/>
  </r>
  <r>
    <x v="49"/>
    <x v="48"/>
    <x v="0"/>
    <x v="0"/>
    <s v="AVC10F"/>
    <x v="0"/>
    <x v="1"/>
    <x v="0"/>
    <n v="3"/>
  </r>
  <r>
    <x v="49"/>
    <x v="48"/>
    <x v="0"/>
    <x v="0"/>
    <s v="HRR10F"/>
    <x v="0"/>
    <x v="2"/>
    <x v="0"/>
    <n v="3"/>
  </r>
  <r>
    <x v="49"/>
    <x v="48"/>
    <x v="0"/>
    <x v="0"/>
    <s v="JRL10F"/>
    <x v="0"/>
    <x v="2"/>
    <x v="0"/>
    <n v="3"/>
  </r>
  <r>
    <x v="49"/>
    <x v="48"/>
    <x v="0"/>
    <x v="0"/>
    <s v="FRS6F"/>
    <x v="0"/>
    <x v="2"/>
    <x v="1"/>
    <n v="3"/>
  </r>
  <r>
    <x v="49"/>
    <x v="48"/>
    <x v="0"/>
    <x v="0"/>
    <s v="ARG7M"/>
    <x v="0"/>
    <x v="2"/>
    <x v="1"/>
    <n v="3"/>
  </r>
  <r>
    <x v="49"/>
    <x v="48"/>
    <x v="0"/>
    <x v="0"/>
    <s v="IMR7M"/>
    <x v="0"/>
    <x v="1"/>
    <x v="0"/>
    <n v="3"/>
  </r>
  <r>
    <x v="49"/>
    <x v="48"/>
    <x v="0"/>
    <x v="0"/>
    <s v="JDV6M"/>
    <x v="0"/>
    <x v="0"/>
    <x v="0"/>
    <n v="3"/>
  </r>
  <r>
    <x v="49"/>
    <x v="48"/>
    <x v="0"/>
    <x v="0"/>
    <s v="LRT5M"/>
    <x v="0"/>
    <x v="0"/>
    <x v="0"/>
    <n v="3"/>
  </r>
  <r>
    <x v="49"/>
    <x v="48"/>
    <x v="0"/>
    <x v="0"/>
    <s v="EHR7F"/>
    <x v="3"/>
    <x v="1"/>
    <x v="1"/>
    <n v="3"/>
  </r>
  <r>
    <x v="49"/>
    <x v="48"/>
    <x v="0"/>
    <x v="0"/>
    <s v="HTR8F"/>
    <x v="0"/>
    <x v="0"/>
    <x v="1"/>
    <n v="3"/>
  </r>
  <r>
    <x v="49"/>
    <x v="48"/>
    <x v="0"/>
    <x v="0"/>
    <s v="ASP5F"/>
    <x v="0"/>
    <x v="1"/>
    <x v="1"/>
    <n v="3"/>
  </r>
  <r>
    <x v="49"/>
    <x v="48"/>
    <x v="0"/>
    <x v="0"/>
    <s v="MLA8F"/>
    <x v="0"/>
    <x v="1"/>
    <x v="0"/>
    <n v="3"/>
  </r>
  <r>
    <x v="49"/>
    <x v="48"/>
    <x v="0"/>
    <x v="0"/>
    <s v="ATG10M"/>
    <x v="0"/>
    <x v="2"/>
    <x v="0"/>
    <n v="3"/>
  </r>
  <r>
    <x v="49"/>
    <x v="48"/>
    <x v="0"/>
    <x v="0"/>
    <s v="DMM10M"/>
    <x v="0"/>
    <x v="2"/>
    <x v="0"/>
    <n v="3"/>
  </r>
  <r>
    <x v="49"/>
    <x v="48"/>
    <x v="0"/>
    <x v="0"/>
    <s v="MAD10F"/>
    <x v="0"/>
    <x v="2"/>
    <x v="0"/>
    <n v="3"/>
  </r>
  <r>
    <x v="49"/>
    <x v="48"/>
    <x v="0"/>
    <x v="0"/>
    <s v="FNV8M"/>
    <x v="0"/>
    <x v="2"/>
    <x v="1"/>
    <n v="3"/>
  </r>
  <r>
    <x v="49"/>
    <x v="48"/>
    <x v="0"/>
    <x v="0"/>
    <s v="MCA6M"/>
    <x v="0"/>
    <x v="0"/>
    <x v="0"/>
    <n v="3"/>
  </r>
  <r>
    <x v="49"/>
    <x v="48"/>
    <x v="0"/>
    <x v="0"/>
    <s v="AMC7M"/>
    <x v="0"/>
    <x v="1"/>
    <x v="0"/>
    <n v="3"/>
  </r>
  <r>
    <x v="49"/>
    <x v="48"/>
    <x v="0"/>
    <x v="0"/>
    <s v="ABJ8M"/>
    <x v="0"/>
    <x v="1"/>
    <x v="1"/>
    <n v="3"/>
  </r>
  <r>
    <x v="49"/>
    <x v="48"/>
    <x v="0"/>
    <x v="0"/>
    <s v="AAM8M"/>
    <x v="0"/>
    <x v="1"/>
    <x v="1"/>
    <n v="3"/>
  </r>
  <r>
    <x v="49"/>
    <x v="48"/>
    <x v="0"/>
    <x v="0"/>
    <s v="DLM5M"/>
    <x v="0"/>
    <x v="1"/>
    <x v="1"/>
    <n v="3"/>
  </r>
  <r>
    <x v="49"/>
    <x v="48"/>
    <x v="0"/>
    <x v="0"/>
    <s v="OMA8M"/>
    <x v="0"/>
    <x v="1"/>
    <x v="1"/>
    <n v="3"/>
  </r>
  <r>
    <x v="49"/>
    <x v="48"/>
    <x v="0"/>
    <x v="0"/>
    <s v="MBO9M"/>
    <x v="0"/>
    <x v="2"/>
    <x v="0"/>
    <n v="3"/>
  </r>
  <r>
    <x v="49"/>
    <x v="48"/>
    <x v="0"/>
    <x v="0"/>
    <s v="LMR10M"/>
    <x v="0"/>
    <x v="2"/>
    <x v="1"/>
    <n v="3"/>
  </r>
  <r>
    <x v="49"/>
    <x v="48"/>
    <x v="0"/>
    <x v="0"/>
    <s v="SRE10M"/>
    <x v="0"/>
    <x v="2"/>
    <x v="0"/>
    <n v="3"/>
  </r>
  <r>
    <x v="49"/>
    <x v="48"/>
    <x v="0"/>
    <x v="0"/>
    <s v="IEC3M"/>
    <x v="0"/>
    <x v="2"/>
    <x v="1"/>
    <n v="3"/>
  </r>
  <r>
    <x v="49"/>
    <x v="48"/>
    <x v="0"/>
    <x v="0"/>
    <s v="SDA8M"/>
    <x v="0"/>
    <x v="2"/>
    <x v="1"/>
    <n v="3"/>
  </r>
  <r>
    <x v="49"/>
    <x v="48"/>
    <x v="0"/>
    <x v="0"/>
    <s v="MCG8F"/>
    <x v="0"/>
    <x v="0"/>
    <x v="0"/>
    <n v="3"/>
  </r>
  <r>
    <x v="49"/>
    <x v="48"/>
    <x v="0"/>
    <x v="0"/>
    <s v="ASR6F"/>
    <x v="0"/>
    <x v="0"/>
    <x v="1"/>
    <n v="3"/>
  </r>
  <r>
    <x v="49"/>
    <x v="48"/>
    <x v="0"/>
    <x v="0"/>
    <s v="CJL6M"/>
    <x v="2"/>
    <x v="0"/>
    <x v="0"/>
    <n v="3"/>
  </r>
  <r>
    <x v="50"/>
    <x v="49"/>
    <x v="2"/>
    <x v="2"/>
    <s v="JSE10F"/>
    <x v="2"/>
    <x v="1"/>
    <x v="0"/>
    <n v="3"/>
  </r>
  <r>
    <x v="50"/>
    <x v="49"/>
    <x v="2"/>
    <x v="2"/>
    <s v="AVC10F"/>
    <x v="3"/>
    <x v="1"/>
    <x v="1"/>
    <n v="3"/>
  </r>
  <r>
    <x v="50"/>
    <x v="49"/>
    <x v="2"/>
    <x v="2"/>
    <s v="HRR10F"/>
    <x v="3"/>
    <x v="1"/>
    <x v="0"/>
    <n v="3"/>
  </r>
  <r>
    <x v="50"/>
    <x v="49"/>
    <x v="2"/>
    <x v="2"/>
    <s v="JRL10F"/>
    <x v="3"/>
    <x v="2"/>
    <x v="0"/>
    <n v="3"/>
  </r>
  <r>
    <x v="50"/>
    <x v="49"/>
    <x v="2"/>
    <x v="2"/>
    <s v="FRS6F"/>
    <x v="3"/>
    <x v="2"/>
    <x v="0"/>
    <n v="3"/>
  </r>
  <r>
    <x v="50"/>
    <x v="49"/>
    <x v="2"/>
    <x v="2"/>
    <s v="ARG7M"/>
    <x v="3"/>
    <x v="2"/>
    <x v="1"/>
    <n v="3"/>
  </r>
  <r>
    <x v="50"/>
    <x v="49"/>
    <x v="2"/>
    <x v="2"/>
    <s v="IMR7M"/>
    <x v="3"/>
    <x v="2"/>
    <x v="1"/>
    <n v="3"/>
  </r>
  <r>
    <x v="50"/>
    <x v="49"/>
    <x v="2"/>
    <x v="2"/>
    <s v="JDV6M"/>
    <x v="3"/>
    <x v="1"/>
    <x v="0"/>
    <n v="3"/>
  </r>
  <r>
    <x v="50"/>
    <x v="49"/>
    <x v="2"/>
    <x v="2"/>
    <s v="LRT5M"/>
    <x v="3"/>
    <x v="0"/>
    <x v="0"/>
    <n v="3"/>
  </r>
  <r>
    <x v="50"/>
    <x v="49"/>
    <x v="2"/>
    <x v="2"/>
    <s v="EHR7F"/>
    <x v="2"/>
    <x v="0"/>
    <x v="0"/>
    <n v="3"/>
  </r>
  <r>
    <x v="50"/>
    <x v="49"/>
    <x v="2"/>
    <x v="2"/>
    <s v="HTR8F"/>
    <x v="3"/>
    <x v="1"/>
    <x v="1"/>
    <n v="3"/>
  </r>
  <r>
    <x v="50"/>
    <x v="49"/>
    <x v="2"/>
    <x v="2"/>
    <s v="ASP5F"/>
    <x v="3"/>
    <x v="0"/>
    <x v="1"/>
    <n v="3"/>
  </r>
  <r>
    <x v="50"/>
    <x v="49"/>
    <x v="2"/>
    <x v="2"/>
    <s v="MLA8F"/>
    <x v="3"/>
    <x v="1"/>
    <x v="1"/>
    <n v="3"/>
  </r>
  <r>
    <x v="50"/>
    <x v="49"/>
    <x v="2"/>
    <x v="2"/>
    <s v="ATG10M"/>
    <x v="3"/>
    <x v="1"/>
    <x v="0"/>
    <n v="3"/>
  </r>
  <r>
    <x v="50"/>
    <x v="49"/>
    <x v="2"/>
    <x v="2"/>
    <s v="DMM10M"/>
    <x v="2"/>
    <x v="2"/>
    <x v="0"/>
    <n v="3"/>
  </r>
  <r>
    <x v="50"/>
    <x v="49"/>
    <x v="2"/>
    <x v="2"/>
    <s v="MAD10F"/>
    <x v="3"/>
    <x v="2"/>
    <x v="0"/>
    <n v="3"/>
  </r>
  <r>
    <x v="50"/>
    <x v="49"/>
    <x v="2"/>
    <x v="2"/>
    <s v="FNV8M"/>
    <x v="3"/>
    <x v="2"/>
    <x v="0"/>
    <n v="3"/>
  </r>
  <r>
    <x v="50"/>
    <x v="49"/>
    <x v="2"/>
    <x v="2"/>
    <s v="MCA6M"/>
    <x v="4"/>
    <x v="2"/>
    <x v="1"/>
    <n v="3"/>
  </r>
  <r>
    <x v="50"/>
    <x v="49"/>
    <x v="2"/>
    <x v="2"/>
    <s v="AMC7M"/>
    <x v="3"/>
    <x v="0"/>
    <x v="0"/>
    <n v="3"/>
  </r>
  <r>
    <x v="50"/>
    <x v="49"/>
    <x v="2"/>
    <x v="2"/>
    <s v="ABJ8M"/>
    <x v="3"/>
    <x v="1"/>
    <x v="0"/>
    <n v="3"/>
  </r>
  <r>
    <x v="50"/>
    <x v="49"/>
    <x v="2"/>
    <x v="2"/>
    <s v="AAM8M"/>
    <x v="4"/>
    <x v="1"/>
    <x v="1"/>
    <n v="3"/>
  </r>
  <r>
    <x v="50"/>
    <x v="49"/>
    <x v="2"/>
    <x v="2"/>
    <s v="DLM5M"/>
    <x v="4"/>
    <x v="1"/>
    <x v="1"/>
    <n v="3"/>
  </r>
  <r>
    <x v="50"/>
    <x v="49"/>
    <x v="2"/>
    <x v="2"/>
    <s v="OMA8M"/>
    <x v="3"/>
    <x v="1"/>
    <x v="1"/>
    <n v="3"/>
  </r>
  <r>
    <x v="50"/>
    <x v="49"/>
    <x v="2"/>
    <x v="2"/>
    <s v="MBO9M"/>
    <x v="3"/>
    <x v="1"/>
    <x v="1"/>
    <n v="3"/>
  </r>
  <r>
    <x v="50"/>
    <x v="49"/>
    <x v="2"/>
    <x v="2"/>
    <s v="LMR10M"/>
    <x v="3"/>
    <x v="2"/>
    <x v="0"/>
    <n v="3"/>
  </r>
  <r>
    <x v="50"/>
    <x v="49"/>
    <x v="2"/>
    <x v="2"/>
    <s v="SRE10M"/>
    <x v="3"/>
    <x v="2"/>
    <x v="1"/>
    <n v="3"/>
  </r>
  <r>
    <x v="50"/>
    <x v="49"/>
    <x v="2"/>
    <x v="2"/>
    <s v="IEC3M"/>
    <x v="3"/>
    <x v="2"/>
    <x v="0"/>
    <n v="3"/>
  </r>
  <r>
    <x v="50"/>
    <x v="49"/>
    <x v="2"/>
    <x v="2"/>
    <s v="SDA8M"/>
    <x v="4"/>
    <x v="2"/>
    <x v="1"/>
    <n v="3"/>
  </r>
  <r>
    <x v="50"/>
    <x v="49"/>
    <x v="2"/>
    <x v="2"/>
    <s v="MCG8F"/>
    <x v="3"/>
    <x v="2"/>
    <x v="1"/>
    <n v="3"/>
  </r>
  <r>
    <x v="50"/>
    <x v="49"/>
    <x v="2"/>
    <x v="2"/>
    <s v="ASR6F"/>
    <x v="2"/>
    <x v="0"/>
    <x v="0"/>
    <n v="3"/>
  </r>
  <r>
    <x v="50"/>
    <x v="49"/>
    <x v="2"/>
    <x v="2"/>
    <s v="CJL6M"/>
    <x v="3"/>
    <x v="0"/>
    <x v="1"/>
    <n v="3"/>
  </r>
  <r>
    <x v="51"/>
    <x v="50"/>
    <x v="5"/>
    <x v="5"/>
    <s v="JSE10F"/>
    <x v="5"/>
    <x v="0"/>
    <x v="0"/>
    <n v="3"/>
  </r>
  <r>
    <x v="51"/>
    <x v="50"/>
    <x v="5"/>
    <x v="5"/>
    <s v="AVC10F"/>
    <x v="5"/>
    <x v="1"/>
    <x v="0"/>
    <n v="3"/>
  </r>
  <r>
    <x v="51"/>
    <x v="50"/>
    <x v="5"/>
    <x v="5"/>
    <s v="HRR10F"/>
    <x v="5"/>
    <x v="1"/>
    <x v="1"/>
    <n v="3"/>
  </r>
  <r>
    <x v="51"/>
    <x v="50"/>
    <x v="5"/>
    <x v="5"/>
    <s v="JRL10F"/>
    <x v="5"/>
    <x v="1"/>
    <x v="0"/>
    <n v="3"/>
  </r>
  <r>
    <x v="51"/>
    <x v="50"/>
    <x v="5"/>
    <x v="5"/>
    <s v="FRS6F"/>
    <x v="5"/>
    <x v="2"/>
    <x v="0"/>
    <n v="3"/>
  </r>
  <r>
    <x v="51"/>
    <x v="50"/>
    <x v="5"/>
    <x v="5"/>
    <s v="ARG7M"/>
    <x v="5"/>
    <x v="2"/>
    <x v="0"/>
    <n v="3"/>
  </r>
  <r>
    <x v="51"/>
    <x v="50"/>
    <x v="5"/>
    <x v="5"/>
    <s v="IMR7M"/>
    <x v="5"/>
    <x v="2"/>
    <x v="1"/>
    <n v="3"/>
  </r>
  <r>
    <x v="51"/>
    <x v="50"/>
    <x v="5"/>
    <x v="5"/>
    <s v="JDV6M"/>
    <x v="5"/>
    <x v="2"/>
    <x v="1"/>
    <n v="3"/>
  </r>
  <r>
    <x v="51"/>
    <x v="50"/>
    <x v="5"/>
    <x v="5"/>
    <s v="LRT5M"/>
    <x v="0"/>
    <x v="1"/>
    <x v="0"/>
    <n v="3"/>
  </r>
  <r>
    <x v="51"/>
    <x v="50"/>
    <x v="5"/>
    <x v="5"/>
    <s v="EHR7F"/>
    <x v="5"/>
    <x v="0"/>
    <x v="0"/>
    <n v="3"/>
  </r>
  <r>
    <x v="51"/>
    <x v="50"/>
    <x v="5"/>
    <x v="5"/>
    <s v="HTR8F"/>
    <x v="5"/>
    <x v="0"/>
    <x v="0"/>
    <n v="3"/>
  </r>
  <r>
    <x v="51"/>
    <x v="50"/>
    <x v="5"/>
    <x v="5"/>
    <s v="ASP5F"/>
    <x v="5"/>
    <x v="1"/>
    <x v="1"/>
    <n v="3"/>
  </r>
  <r>
    <x v="51"/>
    <x v="50"/>
    <x v="5"/>
    <x v="5"/>
    <s v="MLA8F"/>
    <x v="5"/>
    <x v="0"/>
    <x v="1"/>
    <n v="3"/>
  </r>
  <r>
    <x v="51"/>
    <x v="50"/>
    <x v="5"/>
    <x v="5"/>
    <s v="ATG10M"/>
    <x v="5"/>
    <x v="1"/>
    <x v="1"/>
    <n v="3"/>
  </r>
  <r>
    <x v="51"/>
    <x v="50"/>
    <x v="5"/>
    <x v="5"/>
    <s v="DMM10M"/>
    <x v="5"/>
    <x v="1"/>
    <x v="0"/>
    <n v="3"/>
  </r>
  <r>
    <x v="51"/>
    <x v="50"/>
    <x v="5"/>
    <x v="5"/>
    <s v="MAD10F"/>
    <x v="5"/>
    <x v="2"/>
    <x v="0"/>
    <n v="3"/>
  </r>
  <r>
    <x v="51"/>
    <x v="50"/>
    <x v="5"/>
    <x v="5"/>
    <s v="FNV8M"/>
    <x v="5"/>
    <x v="2"/>
    <x v="0"/>
    <n v="3"/>
  </r>
  <r>
    <x v="51"/>
    <x v="50"/>
    <x v="5"/>
    <x v="5"/>
    <s v="MCA6M"/>
    <x v="5"/>
    <x v="2"/>
    <x v="0"/>
    <n v="3"/>
  </r>
  <r>
    <x v="51"/>
    <x v="50"/>
    <x v="5"/>
    <x v="5"/>
    <s v="AMC7M"/>
    <x v="5"/>
    <x v="2"/>
    <x v="1"/>
    <n v="3"/>
  </r>
  <r>
    <x v="51"/>
    <x v="50"/>
    <x v="5"/>
    <x v="5"/>
    <s v="ABJ8M"/>
    <x v="0"/>
    <x v="0"/>
    <x v="0"/>
    <n v="3"/>
  </r>
  <r>
    <x v="51"/>
    <x v="50"/>
    <x v="5"/>
    <x v="5"/>
    <s v="AAM8M"/>
    <x v="5"/>
    <x v="1"/>
    <x v="0"/>
    <n v="3"/>
  </r>
  <r>
    <x v="51"/>
    <x v="50"/>
    <x v="5"/>
    <x v="5"/>
    <s v="DLM5M"/>
    <x v="0"/>
    <x v="1"/>
    <x v="1"/>
    <n v="3"/>
  </r>
  <r>
    <x v="51"/>
    <x v="50"/>
    <x v="5"/>
    <x v="5"/>
    <s v="OMA8M"/>
    <x v="0"/>
    <x v="1"/>
    <x v="1"/>
    <n v="3"/>
  </r>
  <r>
    <x v="51"/>
    <x v="50"/>
    <x v="5"/>
    <x v="5"/>
    <s v="MBO9M"/>
    <x v="5"/>
    <x v="1"/>
    <x v="1"/>
    <n v="3"/>
  </r>
  <r>
    <x v="51"/>
    <x v="50"/>
    <x v="5"/>
    <x v="5"/>
    <s v="LMR10M"/>
    <x v="5"/>
    <x v="1"/>
    <x v="1"/>
    <n v="3"/>
  </r>
  <r>
    <x v="51"/>
    <x v="50"/>
    <x v="5"/>
    <x v="5"/>
    <s v="SRE10M"/>
    <x v="5"/>
    <x v="2"/>
    <x v="0"/>
    <n v="3"/>
  </r>
  <r>
    <x v="51"/>
    <x v="50"/>
    <x v="5"/>
    <x v="5"/>
    <s v="IEC3M"/>
    <x v="5"/>
    <x v="2"/>
    <x v="1"/>
    <n v="3"/>
  </r>
  <r>
    <x v="51"/>
    <x v="50"/>
    <x v="5"/>
    <x v="5"/>
    <s v="SDA8M"/>
    <x v="5"/>
    <x v="2"/>
    <x v="0"/>
    <n v="3"/>
  </r>
  <r>
    <x v="51"/>
    <x v="50"/>
    <x v="5"/>
    <x v="5"/>
    <s v="MCG8F"/>
    <x v="5"/>
    <x v="2"/>
    <x v="1"/>
    <n v="3"/>
  </r>
  <r>
    <x v="51"/>
    <x v="50"/>
    <x v="5"/>
    <x v="5"/>
    <s v="ASR6F"/>
    <x v="5"/>
    <x v="2"/>
    <x v="1"/>
    <n v="3"/>
  </r>
  <r>
    <x v="51"/>
    <x v="50"/>
    <x v="5"/>
    <x v="5"/>
    <s v="CJL6M"/>
    <x v="5"/>
    <x v="0"/>
    <x v="0"/>
    <n v="3"/>
  </r>
  <r>
    <x v="52"/>
    <x v="51"/>
    <x v="4"/>
    <x v="4"/>
    <s v="JSE10F"/>
    <x v="2"/>
    <x v="0"/>
    <x v="1"/>
    <n v="3"/>
  </r>
  <r>
    <x v="52"/>
    <x v="51"/>
    <x v="4"/>
    <x v="4"/>
    <s v="AVC10F"/>
    <x v="2"/>
    <x v="0"/>
    <x v="0"/>
    <n v="3"/>
  </r>
  <r>
    <x v="52"/>
    <x v="51"/>
    <x v="4"/>
    <x v="4"/>
    <s v="HRR10F"/>
    <x v="2"/>
    <x v="1"/>
    <x v="0"/>
    <n v="3"/>
  </r>
  <r>
    <x v="52"/>
    <x v="51"/>
    <x v="4"/>
    <x v="4"/>
    <s v="JRL10F"/>
    <x v="2"/>
    <x v="1"/>
    <x v="1"/>
    <n v="3"/>
  </r>
  <r>
    <x v="52"/>
    <x v="51"/>
    <x v="4"/>
    <x v="4"/>
    <s v="FRS6F"/>
    <x v="2"/>
    <x v="1"/>
    <x v="0"/>
    <n v="3"/>
  </r>
  <r>
    <x v="52"/>
    <x v="51"/>
    <x v="4"/>
    <x v="4"/>
    <s v="ARG7M"/>
    <x v="2"/>
    <x v="2"/>
    <x v="0"/>
    <n v="3"/>
  </r>
  <r>
    <x v="52"/>
    <x v="51"/>
    <x v="4"/>
    <x v="4"/>
    <s v="IMR7M"/>
    <x v="2"/>
    <x v="2"/>
    <x v="0"/>
    <n v="3"/>
  </r>
  <r>
    <x v="52"/>
    <x v="51"/>
    <x v="4"/>
    <x v="4"/>
    <s v="JDV6M"/>
    <x v="5"/>
    <x v="2"/>
    <x v="1"/>
    <n v="3"/>
  </r>
  <r>
    <x v="52"/>
    <x v="51"/>
    <x v="4"/>
    <x v="4"/>
    <s v="LRT5M"/>
    <x v="2"/>
    <x v="2"/>
    <x v="1"/>
    <n v="3"/>
  </r>
  <r>
    <x v="52"/>
    <x v="51"/>
    <x v="4"/>
    <x v="4"/>
    <s v="EHR7F"/>
    <x v="3"/>
    <x v="1"/>
    <x v="0"/>
    <n v="3"/>
  </r>
  <r>
    <x v="52"/>
    <x v="51"/>
    <x v="4"/>
    <x v="4"/>
    <s v="HTR8F"/>
    <x v="2"/>
    <x v="0"/>
    <x v="0"/>
    <n v="3"/>
  </r>
  <r>
    <x v="52"/>
    <x v="51"/>
    <x v="4"/>
    <x v="4"/>
    <s v="ASP5F"/>
    <x v="2"/>
    <x v="0"/>
    <x v="0"/>
    <n v="3"/>
  </r>
  <r>
    <x v="52"/>
    <x v="51"/>
    <x v="4"/>
    <x v="4"/>
    <s v="MLA8F"/>
    <x v="5"/>
    <x v="1"/>
    <x v="1"/>
    <n v="3"/>
  </r>
  <r>
    <x v="52"/>
    <x v="51"/>
    <x v="4"/>
    <x v="4"/>
    <s v="ATG10M"/>
    <x v="2"/>
    <x v="0"/>
    <x v="1"/>
    <n v="3"/>
  </r>
  <r>
    <x v="52"/>
    <x v="51"/>
    <x v="4"/>
    <x v="4"/>
    <s v="DMM10M"/>
    <x v="2"/>
    <x v="1"/>
    <x v="1"/>
    <n v="3"/>
  </r>
  <r>
    <x v="52"/>
    <x v="51"/>
    <x v="4"/>
    <x v="4"/>
    <s v="MAD10F"/>
    <x v="2"/>
    <x v="1"/>
    <x v="0"/>
    <n v="3"/>
  </r>
  <r>
    <x v="52"/>
    <x v="51"/>
    <x v="4"/>
    <x v="4"/>
    <s v="FNV8M"/>
    <x v="2"/>
    <x v="2"/>
    <x v="0"/>
    <n v="3"/>
  </r>
  <r>
    <x v="52"/>
    <x v="51"/>
    <x v="4"/>
    <x v="4"/>
    <s v="MCA6M"/>
    <x v="2"/>
    <x v="2"/>
    <x v="0"/>
    <n v="3"/>
  </r>
  <r>
    <x v="52"/>
    <x v="51"/>
    <x v="4"/>
    <x v="4"/>
    <s v="AMC7M"/>
    <x v="2"/>
    <x v="2"/>
    <x v="0"/>
    <n v="3"/>
  </r>
  <r>
    <x v="52"/>
    <x v="51"/>
    <x v="4"/>
    <x v="4"/>
    <s v="ABJ8M"/>
    <x v="2"/>
    <x v="2"/>
    <x v="1"/>
    <n v="3"/>
  </r>
  <r>
    <x v="52"/>
    <x v="51"/>
    <x v="4"/>
    <x v="4"/>
    <s v="AAM8M"/>
    <x v="2"/>
    <x v="0"/>
    <x v="0"/>
    <n v="3"/>
  </r>
  <r>
    <x v="52"/>
    <x v="51"/>
    <x v="4"/>
    <x v="4"/>
    <s v="DLM5M"/>
    <x v="2"/>
    <x v="1"/>
    <x v="0"/>
    <n v="3"/>
  </r>
  <r>
    <x v="52"/>
    <x v="51"/>
    <x v="4"/>
    <x v="4"/>
    <s v="OMA8M"/>
    <x v="2"/>
    <x v="1"/>
    <x v="1"/>
    <n v="3"/>
  </r>
  <r>
    <x v="52"/>
    <x v="51"/>
    <x v="4"/>
    <x v="4"/>
    <s v="MBO9M"/>
    <x v="2"/>
    <x v="1"/>
    <x v="1"/>
    <n v="3"/>
  </r>
  <r>
    <x v="52"/>
    <x v="51"/>
    <x v="4"/>
    <x v="4"/>
    <s v="LMR10M"/>
    <x v="2"/>
    <x v="1"/>
    <x v="1"/>
    <n v="3"/>
  </r>
  <r>
    <x v="52"/>
    <x v="51"/>
    <x v="4"/>
    <x v="4"/>
    <s v="SRE10M"/>
    <x v="2"/>
    <x v="1"/>
    <x v="1"/>
    <n v="3"/>
  </r>
  <r>
    <x v="52"/>
    <x v="51"/>
    <x v="4"/>
    <x v="4"/>
    <s v="IEC3M"/>
    <x v="2"/>
    <x v="2"/>
    <x v="0"/>
    <n v="3"/>
  </r>
  <r>
    <x v="52"/>
    <x v="51"/>
    <x v="4"/>
    <x v="4"/>
    <s v="SDA8M"/>
    <x v="2"/>
    <x v="2"/>
    <x v="1"/>
    <n v="3"/>
  </r>
  <r>
    <x v="52"/>
    <x v="51"/>
    <x v="4"/>
    <x v="4"/>
    <s v="MCG8F"/>
    <x v="2"/>
    <x v="2"/>
    <x v="0"/>
    <n v="3"/>
  </r>
  <r>
    <x v="52"/>
    <x v="51"/>
    <x v="4"/>
    <x v="4"/>
    <s v="ASR6F"/>
    <x v="2"/>
    <x v="2"/>
    <x v="1"/>
    <n v="3"/>
  </r>
  <r>
    <x v="52"/>
    <x v="51"/>
    <x v="4"/>
    <x v="4"/>
    <s v="CJL6M"/>
    <x v="2"/>
    <x v="2"/>
    <x v="1"/>
    <n v="3"/>
  </r>
  <r>
    <x v="53"/>
    <x v="52"/>
    <x v="0"/>
    <x v="0"/>
    <s v="JSE10F"/>
    <x v="0"/>
    <x v="0"/>
    <x v="0"/>
    <n v="3"/>
  </r>
  <r>
    <x v="53"/>
    <x v="52"/>
    <x v="0"/>
    <x v="0"/>
    <s v="AVC10F"/>
    <x v="0"/>
    <x v="0"/>
    <x v="1"/>
    <n v="3"/>
  </r>
  <r>
    <x v="53"/>
    <x v="52"/>
    <x v="0"/>
    <x v="0"/>
    <s v="HRR10F"/>
    <x v="2"/>
    <x v="0"/>
    <x v="0"/>
    <n v="3"/>
  </r>
  <r>
    <x v="53"/>
    <x v="52"/>
    <x v="0"/>
    <x v="0"/>
    <s v="JRL10F"/>
    <x v="0"/>
    <x v="1"/>
    <x v="0"/>
    <n v="3"/>
  </r>
  <r>
    <x v="53"/>
    <x v="52"/>
    <x v="0"/>
    <x v="0"/>
    <s v="FRS6F"/>
    <x v="0"/>
    <x v="1"/>
    <x v="1"/>
    <n v="3"/>
  </r>
  <r>
    <x v="53"/>
    <x v="52"/>
    <x v="0"/>
    <x v="0"/>
    <s v="ARG7M"/>
    <x v="0"/>
    <x v="1"/>
    <x v="0"/>
    <n v="3"/>
  </r>
  <r>
    <x v="53"/>
    <x v="52"/>
    <x v="0"/>
    <x v="0"/>
    <s v="IMR7M"/>
    <x v="0"/>
    <x v="2"/>
    <x v="0"/>
    <n v="3"/>
  </r>
  <r>
    <x v="53"/>
    <x v="52"/>
    <x v="0"/>
    <x v="0"/>
    <s v="JDV6M"/>
    <x v="2"/>
    <x v="2"/>
    <x v="0"/>
    <n v="3"/>
  </r>
  <r>
    <x v="53"/>
    <x v="52"/>
    <x v="0"/>
    <x v="0"/>
    <s v="LRT5M"/>
    <x v="0"/>
    <x v="2"/>
    <x v="1"/>
    <n v="3"/>
  </r>
  <r>
    <x v="53"/>
    <x v="52"/>
    <x v="0"/>
    <x v="0"/>
    <s v="EHR7F"/>
    <x v="3"/>
    <x v="2"/>
    <x v="1"/>
    <n v="3"/>
  </r>
  <r>
    <x v="53"/>
    <x v="52"/>
    <x v="0"/>
    <x v="0"/>
    <s v="HTR8F"/>
    <x v="0"/>
    <x v="1"/>
    <x v="0"/>
    <n v="3"/>
  </r>
  <r>
    <x v="53"/>
    <x v="52"/>
    <x v="0"/>
    <x v="0"/>
    <s v="ASP5F"/>
    <x v="0"/>
    <x v="0"/>
    <x v="0"/>
    <n v="3"/>
  </r>
  <r>
    <x v="53"/>
    <x v="52"/>
    <x v="0"/>
    <x v="0"/>
    <s v="MLA8F"/>
    <x v="0"/>
    <x v="0"/>
    <x v="0"/>
    <n v="3"/>
  </r>
  <r>
    <x v="53"/>
    <x v="52"/>
    <x v="0"/>
    <x v="0"/>
    <s v="ATG10M"/>
    <x v="0"/>
    <x v="1"/>
    <x v="1"/>
    <n v="3"/>
  </r>
  <r>
    <x v="53"/>
    <x v="52"/>
    <x v="0"/>
    <x v="0"/>
    <s v="DMM10M"/>
    <x v="0"/>
    <x v="0"/>
    <x v="1"/>
    <n v="3"/>
  </r>
  <r>
    <x v="53"/>
    <x v="52"/>
    <x v="0"/>
    <x v="0"/>
    <s v="MAD10F"/>
    <x v="0"/>
    <x v="1"/>
    <x v="1"/>
    <n v="3"/>
  </r>
  <r>
    <x v="53"/>
    <x v="52"/>
    <x v="0"/>
    <x v="0"/>
    <s v="FNV8M"/>
    <x v="0"/>
    <x v="1"/>
    <x v="0"/>
    <n v="3"/>
  </r>
  <r>
    <x v="53"/>
    <x v="52"/>
    <x v="0"/>
    <x v="0"/>
    <s v="MCA6M"/>
    <x v="0"/>
    <x v="2"/>
    <x v="0"/>
    <n v="3"/>
  </r>
  <r>
    <x v="53"/>
    <x v="52"/>
    <x v="0"/>
    <x v="0"/>
    <s v="AMC7M"/>
    <x v="2"/>
    <x v="2"/>
    <x v="0"/>
    <n v="3"/>
  </r>
  <r>
    <x v="53"/>
    <x v="52"/>
    <x v="0"/>
    <x v="0"/>
    <s v="ABJ8M"/>
    <x v="0"/>
    <x v="2"/>
    <x v="0"/>
    <n v="3"/>
  </r>
  <r>
    <x v="53"/>
    <x v="52"/>
    <x v="0"/>
    <x v="0"/>
    <s v="AAM8M"/>
    <x v="0"/>
    <x v="2"/>
    <x v="1"/>
    <n v="3"/>
  </r>
  <r>
    <x v="53"/>
    <x v="52"/>
    <x v="0"/>
    <x v="0"/>
    <s v="DLM5M"/>
    <x v="0"/>
    <x v="0"/>
    <x v="0"/>
    <n v="3"/>
  </r>
  <r>
    <x v="53"/>
    <x v="52"/>
    <x v="0"/>
    <x v="0"/>
    <s v="OMA8M"/>
    <x v="0"/>
    <x v="1"/>
    <x v="0"/>
    <n v="3"/>
  </r>
  <r>
    <x v="53"/>
    <x v="52"/>
    <x v="0"/>
    <x v="0"/>
    <s v="MBO9M"/>
    <x v="0"/>
    <x v="1"/>
    <x v="1"/>
    <n v="3"/>
  </r>
  <r>
    <x v="53"/>
    <x v="52"/>
    <x v="0"/>
    <x v="0"/>
    <s v="LMR10M"/>
    <x v="0"/>
    <x v="1"/>
    <x v="1"/>
    <n v="3"/>
  </r>
  <r>
    <x v="53"/>
    <x v="52"/>
    <x v="0"/>
    <x v="0"/>
    <s v="SRE10M"/>
    <x v="0"/>
    <x v="1"/>
    <x v="1"/>
    <n v="3"/>
  </r>
  <r>
    <x v="53"/>
    <x v="52"/>
    <x v="0"/>
    <x v="0"/>
    <s v="IEC3M"/>
    <x v="0"/>
    <x v="1"/>
    <x v="1"/>
    <n v="3"/>
  </r>
  <r>
    <x v="53"/>
    <x v="52"/>
    <x v="0"/>
    <x v="0"/>
    <s v="SDA8M"/>
    <x v="2"/>
    <x v="2"/>
    <x v="0"/>
    <n v="3"/>
  </r>
  <r>
    <x v="53"/>
    <x v="52"/>
    <x v="0"/>
    <x v="0"/>
    <s v="MCG8F"/>
    <x v="0"/>
    <x v="2"/>
    <x v="1"/>
    <n v="3"/>
  </r>
  <r>
    <x v="53"/>
    <x v="52"/>
    <x v="0"/>
    <x v="0"/>
    <s v="ASR6F"/>
    <x v="0"/>
    <x v="2"/>
    <x v="0"/>
    <n v="3"/>
  </r>
  <r>
    <x v="53"/>
    <x v="52"/>
    <x v="0"/>
    <x v="0"/>
    <s v="CJL6M"/>
    <x v="1"/>
    <x v="2"/>
    <x v="1"/>
    <n v="3"/>
  </r>
  <r>
    <x v="54"/>
    <x v="53"/>
    <x v="2"/>
    <x v="2"/>
    <s v="JSE10F"/>
    <x v="2"/>
    <x v="2"/>
    <x v="1"/>
    <n v="3"/>
  </r>
  <r>
    <x v="54"/>
    <x v="53"/>
    <x v="2"/>
    <x v="2"/>
    <s v="AVC10F"/>
    <x v="3"/>
    <x v="0"/>
    <x v="0"/>
    <n v="3"/>
  </r>
  <r>
    <x v="54"/>
    <x v="53"/>
    <x v="2"/>
    <x v="2"/>
    <s v="HRR10F"/>
    <x v="3"/>
    <x v="0"/>
    <x v="1"/>
    <n v="3"/>
  </r>
  <r>
    <x v="54"/>
    <x v="53"/>
    <x v="2"/>
    <x v="2"/>
    <s v="JRL10F"/>
    <x v="3"/>
    <x v="0"/>
    <x v="0"/>
    <n v="3"/>
  </r>
  <r>
    <x v="54"/>
    <x v="53"/>
    <x v="2"/>
    <x v="2"/>
    <s v="FRS6F"/>
    <x v="3"/>
    <x v="1"/>
    <x v="0"/>
    <n v="3"/>
  </r>
  <r>
    <x v="54"/>
    <x v="53"/>
    <x v="2"/>
    <x v="2"/>
    <s v="ARG7M"/>
    <x v="3"/>
    <x v="1"/>
    <x v="1"/>
    <n v="3"/>
  </r>
  <r>
    <x v="54"/>
    <x v="53"/>
    <x v="2"/>
    <x v="2"/>
    <s v="IMR7M"/>
    <x v="3"/>
    <x v="1"/>
    <x v="0"/>
    <n v="3"/>
  </r>
  <r>
    <x v="54"/>
    <x v="53"/>
    <x v="2"/>
    <x v="2"/>
    <s v="JDV6M"/>
    <x v="3"/>
    <x v="2"/>
    <x v="0"/>
    <n v="3"/>
  </r>
  <r>
    <x v="54"/>
    <x v="53"/>
    <x v="2"/>
    <x v="2"/>
    <s v="LRT5M"/>
    <x v="3"/>
    <x v="2"/>
    <x v="0"/>
    <n v="3"/>
  </r>
  <r>
    <x v="54"/>
    <x v="53"/>
    <x v="2"/>
    <x v="2"/>
    <s v="EHR7F"/>
    <x v="0"/>
    <x v="2"/>
    <x v="1"/>
    <n v="3"/>
  </r>
  <r>
    <x v="54"/>
    <x v="53"/>
    <x v="2"/>
    <x v="2"/>
    <s v="HTR8F"/>
    <x v="3"/>
    <x v="2"/>
    <x v="1"/>
    <n v="3"/>
  </r>
  <r>
    <x v="54"/>
    <x v="53"/>
    <x v="2"/>
    <x v="2"/>
    <s v="ASP5F"/>
    <x v="3"/>
    <x v="1"/>
    <x v="0"/>
    <n v="3"/>
  </r>
  <r>
    <x v="54"/>
    <x v="53"/>
    <x v="2"/>
    <x v="2"/>
    <s v="MLA8F"/>
    <x v="3"/>
    <x v="0"/>
    <x v="0"/>
    <n v="3"/>
  </r>
  <r>
    <x v="54"/>
    <x v="53"/>
    <x v="2"/>
    <x v="2"/>
    <s v="ATG10M"/>
    <x v="3"/>
    <x v="0"/>
    <x v="0"/>
    <n v="3"/>
  </r>
  <r>
    <x v="54"/>
    <x v="53"/>
    <x v="2"/>
    <x v="2"/>
    <s v="DMM10M"/>
    <x v="3"/>
    <x v="1"/>
    <x v="1"/>
    <n v="3"/>
  </r>
  <r>
    <x v="54"/>
    <x v="53"/>
    <x v="2"/>
    <x v="2"/>
    <s v="MAD10F"/>
    <x v="2"/>
    <x v="0"/>
    <x v="1"/>
    <n v="3"/>
  </r>
  <r>
    <x v="54"/>
    <x v="53"/>
    <x v="2"/>
    <x v="2"/>
    <s v="FNV8M"/>
    <x v="3"/>
    <x v="1"/>
    <x v="1"/>
    <n v="3"/>
  </r>
  <r>
    <x v="54"/>
    <x v="53"/>
    <x v="2"/>
    <x v="2"/>
    <s v="MCA6M"/>
    <x v="3"/>
    <x v="1"/>
    <x v="0"/>
    <n v="3"/>
  </r>
  <r>
    <x v="54"/>
    <x v="53"/>
    <x v="2"/>
    <x v="2"/>
    <s v="AMC7M"/>
    <x v="3"/>
    <x v="2"/>
    <x v="0"/>
    <n v="3"/>
  </r>
  <r>
    <x v="54"/>
    <x v="53"/>
    <x v="2"/>
    <x v="2"/>
    <s v="ABJ8M"/>
    <x v="3"/>
    <x v="2"/>
    <x v="0"/>
    <n v="3"/>
  </r>
  <r>
    <x v="54"/>
    <x v="53"/>
    <x v="2"/>
    <x v="2"/>
    <s v="AAM8M"/>
    <x v="3"/>
    <x v="2"/>
    <x v="0"/>
    <n v="3"/>
  </r>
  <r>
    <x v="54"/>
    <x v="53"/>
    <x v="2"/>
    <x v="2"/>
    <s v="DLM5M"/>
    <x v="3"/>
    <x v="2"/>
    <x v="1"/>
    <n v="3"/>
  </r>
  <r>
    <x v="54"/>
    <x v="53"/>
    <x v="2"/>
    <x v="2"/>
    <s v="OMA8M"/>
    <x v="3"/>
    <x v="0"/>
    <x v="0"/>
    <n v="3"/>
  </r>
  <r>
    <x v="54"/>
    <x v="53"/>
    <x v="2"/>
    <x v="2"/>
    <s v="MBO9M"/>
    <x v="3"/>
    <x v="1"/>
    <x v="0"/>
    <n v="3"/>
  </r>
  <r>
    <x v="54"/>
    <x v="53"/>
    <x v="2"/>
    <x v="2"/>
    <s v="LMR10M"/>
    <x v="3"/>
    <x v="1"/>
    <x v="1"/>
    <n v="3"/>
  </r>
  <r>
    <x v="54"/>
    <x v="53"/>
    <x v="2"/>
    <x v="2"/>
    <s v="SRE10M"/>
    <x v="3"/>
    <x v="1"/>
    <x v="1"/>
    <n v="3"/>
  </r>
  <r>
    <x v="54"/>
    <x v="53"/>
    <x v="2"/>
    <x v="2"/>
    <s v="IEC3M"/>
    <x v="3"/>
    <x v="1"/>
    <x v="1"/>
    <n v="3"/>
  </r>
  <r>
    <x v="54"/>
    <x v="53"/>
    <x v="2"/>
    <x v="2"/>
    <s v="SDA8M"/>
    <x v="3"/>
    <x v="1"/>
    <x v="1"/>
    <n v="3"/>
  </r>
  <r>
    <x v="54"/>
    <x v="53"/>
    <x v="2"/>
    <x v="2"/>
    <s v="MCG8F"/>
    <x v="3"/>
    <x v="2"/>
    <x v="0"/>
    <n v="3"/>
  </r>
  <r>
    <x v="54"/>
    <x v="53"/>
    <x v="2"/>
    <x v="2"/>
    <s v="ASR6F"/>
    <x v="3"/>
    <x v="2"/>
    <x v="1"/>
    <n v="3"/>
  </r>
  <r>
    <x v="54"/>
    <x v="53"/>
    <x v="2"/>
    <x v="2"/>
    <s v="CJL6M"/>
    <x v="3"/>
    <x v="2"/>
    <x v="0"/>
    <n v="3"/>
  </r>
  <r>
    <x v="55"/>
    <x v="54"/>
    <x v="4"/>
    <x v="4"/>
    <s v="JSE10F"/>
    <x v="2"/>
    <x v="2"/>
    <x v="1"/>
    <n v="3"/>
  </r>
  <r>
    <x v="55"/>
    <x v="54"/>
    <x v="4"/>
    <x v="4"/>
    <s v="AVC10F"/>
    <x v="2"/>
    <x v="2"/>
    <x v="1"/>
    <n v="3"/>
  </r>
  <r>
    <x v="55"/>
    <x v="54"/>
    <x v="4"/>
    <x v="4"/>
    <s v="HRR10F"/>
    <x v="2"/>
    <x v="0"/>
    <x v="0"/>
    <n v="3"/>
  </r>
  <r>
    <x v="55"/>
    <x v="54"/>
    <x v="4"/>
    <x v="4"/>
    <s v="JRL10F"/>
    <x v="5"/>
    <x v="0"/>
    <x v="1"/>
    <n v="3"/>
  </r>
  <r>
    <x v="55"/>
    <x v="54"/>
    <x v="4"/>
    <x v="4"/>
    <s v="FRS6F"/>
    <x v="2"/>
    <x v="0"/>
    <x v="0"/>
    <n v="3"/>
  </r>
  <r>
    <x v="55"/>
    <x v="54"/>
    <x v="4"/>
    <x v="4"/>
    <s v="ARG7M"/>
    <x v="2"/>
    <x v="1"/>
    <x v="0"/>
    <n v="3"/>
  </r>
  <r>
    <x v="55"/>
    <x v="54"/>
    <x v="4"/>
    <x v="4"/>
    <s v="IMR7M"/>
    <x v="2"/>
    <x v="1"/>
    <x v="1"/>
    <n v="3"/>
  </r>
  <r>
    <x v="55"/>
    <x v="54"/>
    <x v="4"/>
    <x v="4"/>
    <s v="JDV6M"/>
    <x v="1"/>
    <x v="1"/>
    <x v="0"/>
    <n v="3"/>
  </r>
  <r>
    <x v="55"/>
    <x v="54"/>
    <x v="4"/>
    <x v="4"/>
    <s v="LRT5M"/>
    <x v="2"/>
    <x v="2"/>
    <x v="0"/>
    <n v="3"/>
  </r>
  <r>
    <x v="55"/>
    <x v="54"/>
    <x v="4"/>
    <x v="4"/>
    <s v="EHR7F"/>
    <x v="3"/>
    <x v="2"/>
    <x v="0"/>
    <n v="3"/>
  </r>
  <r>
    <x v="55"/>
    <x v="54"/>
    <x v="4"/>
    <x v="4"/>
    <s v="HTR8F"/>
    <x v="2"/>
    <x v="2"/>
    <x v="1"/>
    <n v="3"/>
  </r>
  <r>
    <x v="55"/>
    <x v="54"/>
    <x v="4"/>
    <x v="4"/>
    <s v="ASP5F"/>
    <x v="2"/>
    <x v="2"/>
    <x v="1"/>
    <n v="3"/>
  </r>
  <r>
    <x v="55"/>
    <x v="54"/>
    <x v="4"/>
    <x v="4"/>
    <s v="MLA8F"/>
    <x v="2"/>
    <x v="1"/>
    <x v="0"/>
    <n v="3"/>
  </r>
  <r>
    <x v="55"/>
    <x v="54"/>
    <x v="4"/>
    <x v="4"/>
    <s v="ATG10M"/>
    <x v="2"/>
    <x v="0"/>
    <x v="0"/>
    <n v="3"/>
  </r>
  <r>
    <x v="55"/>
    <x v="54"/>
    <x v="4"/>
    <x v="4"/>
    <s v="DMM10M"/>
    <x v="2"/>
    <x v="0"/>
    <x v="0"/>
    <n v="3"/>
  </r>
  <r>
    <x v="55"/>
    <x v="54"/>
    <x v="4"/>
    <x v="4"/>
    <s v="MAD10F"/>
    <x v="2"/>
    <x v="1"/>
    <x v="1"/>
    <n v="3"/>
  </r>
  <r>
    <x v="55"/>
    <x v="54"/>
    <x v="4"/>
    <x v="4"/>
    <s v="FNV8M"/>
    <x v="2"/>
    <x v="0"/>
    <x v="1"/>
    <n v="3"/>
  </r>
  <r>
    <x v="55"/>
    <x v="54"/>
    <x v="4"/>
    <x v="4"/>
    <s v="MCA6M"/>
    <x v="2"/>
    <x v="1"/>
    <x v="1"/>
    <n v="3"/>
  </r>
  <r>
    <x v="55"/>
    <x v="54"/>
    <x v="4"/>
    <x v="4"/>
    <s v="AMC7M"/>
    <x v="2"/>
    <x v="1"/>
    <x v="0"/>
    <n v="3"/>
  </r>
  <r>
    <x v="55"/>
    <x v="54"/>
    <x v="4"/>
    <x v="4"/>
    <s v="ABJ8M"/>
    <x v="2"/>
    <x v="2"/>
    <x v="0"/>
    <n v="3"/>
  </r>
  <r>
    <x v="55"/>
    <x v="54"/>
    <x v="4"/>
    <x v="4"/>
    <s v="AAM8M"/>
    <x v="2"/>
    <x v="2"/>
    <x v="0"/>
    <n v="3"/>
  </r>
  <r>
    <x v="55"/>
    <x v="54"/>
    <x v="4"/>
    <x v="4"/>
    <s v="DLM5M"/>
    <x v="2"/>
    <x v="2"/>
    <x v="0"/>
    <n v="3"/>
  </r>
  <r>
    <x v="55"/>
    <x v="54"/>
    <x v="4"/>
    <x v="4"/>
    <s v="OMA8M"/>
    <x v="0"/>
    <x v="2"/>
    <x v="1"/>
    <n v="3"/>
  </r>
  <r>
    <x v="55"/>
    <x v="54"/>
    <x v="4"/>
    <x v="4"/>
    <s v="MBO9M"/>
    <x v="3"/>
    <x v="0"/>
    <x v="0"/>
    <n v="3"/>
  </r>
  <r>
    <x v="55"/>
    <x v="54"/>
    <x v="4"/>
    <x v="4"/>
    <s v="LMR10M"/>
    <x v="2"/>
    <x v="1"/>
    <x v="0"/>
    <n v="3"/>
  </r>
  <r>
    <x v="55"/>
    <x v="54"/>
    <x v="4"/>
    <x v="4"/>
    <s v="SRE10M"/>
    <x v="2"/>
    <x v="1"/>
    <x v="1"/>
    <n v="3"/>
  </r>
  <r>
    <x v="55"/>
    <x v="54"/>
    <x v="4"/>
    <x v="4"/>
    <s v="IEC3M"/>
    <x v="2"/>
    <x v="1"/>
    <x v="1"/>
    <n v="3"/>
  </r>
  <r>
    <x v="55"/>
    <x v="54"/>
    <x v="4"/>
    <x v="4"/>
    <s v="SDA8M"/>
    <x v="2"/>
    <x v="1"/>
    <x v="1"/>
    <n v="3"/>
  </r>
  <r>
    <x v="55"/>
    <x v="54"/>
    <x v="4"/>
    <x v="4"/>
    <s v="MCG8F"/>
    <x v="2"/>
    <x v="1"/>
    <x v="1"/>
    <n v="3"/>
  </r>
  <r>
    <x v="55"/>
    <x v="54"/>
    <x v="4"/>
    <x v="4"/>
    <s v="ASR6F"/>
    <x v="2"/>
    <x v="2"/>
    <x v="0"/>
    <n v="3"/>
  </r>
  <r>
    <x v="55"/>
    <x v="54"/>
    <x v="4"/>
    <x v="4"/>
    <s v="CJL6M"/>
    <x v="2"/>
    <x v="2"/>
    <x v="1"/>
    <n v="3"/>
  </r>
  <r>
    <x v="56"/>
    <x v="55"/>
    <x v="0"/>
    <x v="0"/>
    <s v="JSE10F"/>
    <x v="0"/>
    <x v="2"/>
    <x v="0"/>
    <n v="3"/>
  </r>
  <r>
    <x v="56"/>
    <x v="55"/>
    <x v="0"/>
    <x v="0"/>
    <s v="AVC10F"/>
    <x v="0"/>
    <x v="2"/>
    <x v="1"/>
    <n v="3"/>
  </r>
  <r>
    <x v="56"/>
    <x v="55"/>
    <x v="0"/>
    <x v="0"/>
    <s v="HRR10F"/>
    <x v="0"/>
    <x v="2"/>
    <x v="1"/>
    <n v="3"/>
  </r>
  <r>
    <x v="56"/>
    <x v="55"/>
    <x v="0"/>
    <x v="0"/>
    <s v="JRL10F"/>
    <x v="0"/>
    <x v="0"/>
    <x v="0"/>
    <n v="3"/>
  </r>
  <r>
    <x v="56"/>
    <x v="55"/>
    <x v="0"/>
    <x v="0"/>
    <s v="FRS6F"/>
    <x v="0"/>
    <x v="0"/>
    <x v="1"/>
    <n v="3"/>
  </r>
  <r>
    <x v="56"/>
    <x v="55"/>
    <x v="0"/>
    <x v="0"/>
    <s v="ARG7M"/>
    <x v="0"/>
    <x v="0"/>
    <x v="0"/>
    <n v="3"/>
  </r>
  <r>
    <x v="56"/>
    <x v="55"/>
    <x v="0"/>
    <x v="0"/>
    <s v="IMR7M"/>
    <x v="6"/>
    <x v="1"/>
    <x v="0"/>
    <n v="3"/>
  </r>
  <r>
    <x v="56"/>
    <x v="55"/>
    <x v="0"/>
    <x v="0"/>
    <s v="JDV6M"/>
    <x v="0"/>
    <x v="1"/>
    <x v="1"/>
    <n v="3"/>
  </r>
  <r>
    <x v="56"/>
    <x v="55"/>
    <x v="0"/>
    <x v="0"/>
    <s v="LRT5M"/>
    <x v="0"/>
    <x v="1"/>
    <x v="0"/>
    <n v="3"/>
  </r>
  <r>
    <x v="56"/>
    <x v="55"/>
    <x v="0"/>
    <x v="0"/>
    <s v="EHR7F"/>
    <x v="2"/>
    <x v="2"/>
    <x v="0"/>
    <n v="3"/>
  </r>
  <r>
    <x v="56"/>
    <x v="55"/>
    <x v="0"/>
    <x v="0"/>
    <s v="HTR8F"/>
    <x v="0"/>
    <x v="2"/>
    <x v="0"/>
    <n v="3"/>
  </r>
  <r>
    <x v="56"/>
    <x v="55"/>
    <x v="0"/>
    <x v="0"/>
    <s v="ASP5F"/>
    <x v="0"/>
    <x v="2"/>
    <x v="1"/>
    <n v="3"/>
  </r>
  <r>
    <x v="56"/>
    <x v="55"/>
    <x v="0"/>
    <x v="0"/>
    <s v="MLA8F"/>
    <x v="5"/>
    <x v="2"/>
    <x v="1"/>
    <n v="3"/>
  </r>
  <r>
    <x v="56"/>
    <x v="55"/>
    <x v="0"/>
    <x v="0"/>
    <s v="ATG10M"/>
    <x v="6"/>
    <x v="1"/>
    <x v="0"/>
    <n v="3"/>
  </r>
  <r>
    <x v="56"/>
    <x v="55"/>
    <x v="0"/>
    <x v="0"/>
    <s v="DMM10M"/>
    <x v="0"/>
    <x v="0"/>
    <x v="0"/>
    <n v="3"/>
  </r>
  <r>
    <x v="56"/>
    <x v="55"/>
    <x v="0"/>
    <x v="0"/>
    <s v="MAD10F"/>
    <x v="0"/>
    <x v="0"/>
    <x v="0"/>
    <n v="3"/>
  </r>
  <r>
    <x v="56"/>
    <x v="55"/>
    <x v="0"/>
    <x v="0"/>
    <s v="FNV8M"/>
    <x v="0"/>
    <x v="1"/>
    <x v="1"/>
    <n v="3"/>
  </r>
  <r>
    <x v="56"/>
    <x v="55"/>
    <x v="0"/>
    <x v="0"/>
    <s v="MCA6M"/>
    <x v="0"/>
    <x v="0"/>
    <x v="1"/>
    <n v="3"/>
  </r>
  <r>
    <x v="56"/>
    <x v="55"/>
    <x v="0"/>
    <x v="0"/>
    <s v="AMC7M"/>
    <x v="0"/>
    <x v="1"/>
    <x v="1"/>
    <n v="3"/>
  </r>
  <r>
    <x v="56"/>
    <x v="55"/>
    <x v="0"/>
    <x v="0"/>
    <s v="ABJ8M"/>
    <x v="0"/>
    <x v="1"/>
    <x v="0"/>
    <n v="3"/>
  </r>
  <r>
    <x v="56"/>
    <x v="55"/>
    <x v="0"/>
    <x v="0"/>
    <s v="AAM8M"/>
    <x v="0"/>
    <x v="2"/>
    <x v="0"/>
    <n v="3"/>
  </r>
  <r>
    <x v="56"/>
    <x v="55"/>
    <x v="0"/>
    <x v="0"/>
    <s v="DLM5M"/>
    <x v="0"/>
    <x v="2"/>
    <x v="0"/>
    <n v="3"/>
  </r>
  <r>
    <x v="56"/>
    <x v="55"/>
    <x v="0"/>
    <x v="0"/>
    <s v="OMA8M"/>
    <x v="0"/>
    <x v="2"/>
    <x v="0"/>
    <n v="3"/>
  </r>
  <r>
    <x v="56"/>
    <x v="55"/>
    <x v="0"/>
    <x v="0"/>
    <s v="MBO9M"/>
    <x v="6"/>
    <x v="2"/>
    <x v="1"/>
    <n v="3"/>
  </r>
  <r>
    <x v="56"/>
    <x v="55"/>
    <x v="0"/>
    <x v="0"/>
    <s v="LMR10M"/>
    <x v="0"/>
    <x v="0"/>
    <x v="0"/>
    <n v="3"/>
  </r>
  <r>
    <x v="56"/>
    <x v="55"/>
    <x v="0"/>
    <x v="0"/>
    <s v="SRE10M"/>
    <x v="0"/>
    <x v="1"/>
    <x v="0"/>
    <n v="3"/>
  </r>
  <r>
    <x v="56"/>
    <x v="55"/>
    <x v="0"/>
    <x v="0"/>
    <s v="IEC3M"/>
    <x v="0"/>
    <x v="1"/>
    <x v="1"/>
    <n v="3"/>
  </r>
  <r>
    <x v="56"/>
    <x v="55"/>
    <x v="0"/>
    <x v="0"/>
    <s v="SDA8M"/>
    <x v="0"/>
    <x v="1"/>
    <x v="1"/>
    <n v="3"/>
  </r>
  <r>
    <x v="56"/>
    <x v="55"/>
    <x v="0"/>
    <x v="0"/>
    <s v="MCG8F"/>
    <x v="6"/>
    <x v="1"/>
    <x v="1"/>
    <n v="3"/>
  </r>
  <r>
    <x v="56"/>
    <x v="55"/>
    <x v="0"/>
    <x v="0"/>
    <s v="ASR6F"/>
    <x v="0"/>
    <x v="1"/>
    <x v="1"/>
    <n v="3"/>
  </r>
  <r>
    <x v="56"/>
    <x v="55"/>
    <x v="0"/>
    <x v="0"/>
    <s v="CJL6M"/>
    <x v="0"/>
    <x v="2"/>
    <x v="0"/>
    <n v="3"/>
  </r>
  <r>
    <x v="57"/>
    <x v="56"/>
    <x v="2"/>
    <x v="2"/>
    <s v="JSE10F"/>
    <x v="3"/>
    <x v="2"/>
    <x v="1"/>
    <n v="3"/>
  </r>
  <r>
    <x v="57"/>
    <x v="56"/>
    <x v="2"/>
    <x v="2"/>
    <s v="AVC10F"/>
    <x v="4"/>
    <x v="2"/>
    <x v="0"/>
    <n v="3"/>
  </r>
  <r>
    <x v="57"/>
    <x v="56"/>
    <x v="2"/>
    <x v="2"/>
    <s v="HRR10F"/>
    <x v="3"/>
    <x v="2"/>
    <x v="1"/>
    <n v="3"/>
  </r>
  <r>
    <x v="57"/>
    <x v="56"/>
    <x v="2"/>
    <x v="2"/>
    <s v="JRL10F"/>
    <x v="3"/>
    <x v="2"/>
    <x v="1"/>
    <n v="3"/>
  </r>
  <r>
    <x v="57"/>
    <x v="56"/>
    <x v="2"/>
    <x v="2"/>
    <s v="FRS6F"/>
    <x v="3"/>
    <x v="0"/>
    <x v="0"/>
    <n v="3"/>
  </r>
  <r>
    <x v="57"/>
    <x v="56"/>
    <x v="2"/>
    <x v="2"/>
    <s v="ARG7M"/>
    <x v="3"/>
    <x v="0"/>
    <x v="1"/>
    <n v="3"/>
  </r>
  <r>
    <x v="57"/>
    <x v="56"/>
    <x v="2"/>
    <x v="2"/>
    <s v="IMR7M"/>
    <x v="3"/>
    <x v="0"/>
    <x v="0"/>
    <n v="3"/>
  </r>
  <r>
    <x v="57"/>
    <x v="56"/>
    <x v="2"/>
    <x v="2"/>
    <s v="JDV6M"/>
    <x v="3"/>
    <x v="1"/>
    <x v="0"/>
    <n v="3"/>
  </r>
  <r>
    <x v="57"/>
    <x v="56"/>
    <x v="2"/>
    <x v="2"/>
    <s v="LRT5M"/>
    <x v="3"/>
    <x v="1"/>
    <x v="1"/>
    <n v="3"/>
  </r>
  <r>
    <x v="57"/>
    <x v="56"/>
    <x v="2"/>
    <x v="2"/>
    <s v="EHR7F"/>
    <x v="2"/>
    <x v="1"/>
    <x v="0"/>
    <n v="3"/>
  </r>
  <r>
    <x v="57"/>
    <x v="56"/>
    <x v="2"/>
    <x v="2"/>
    <s v="HTR8F"/>
    <x v="3"/>
    <x v="2"/>
    <x v="0"/>
    <n v="3"/>
  </r>
  <r>
    <x v="57"/>
    <x v="56"/>
    <x v="2"/>
    <x v="2"/>
    <s v="ASP5F"/>
    <x v="3"/>
    <x v="2"/>
    <x v="0"/>
    <n v="3"/>
  </r>
  <r>
    <x v="57"/>
    <x v="56"/>
    <x v="2"/>
    <x v="2"/>
    <s v="MLA8F"/>
    <x v="3"/>
    <x v="2"/>
    <x v="1"/>
    <n v="3"/>
  </r>
  <r>
    <x v="57"/>
    <x v="56"/>
    <x v="2"/>
    <x v="2"/>
    <s v="ATG10M"/>
    <x v="3"/>
    <x v="2"/>
    <x v="1"/>
    <n v="3"/>
  </r>
  <r>
    <x v="57"/>
    <x v="56"/>
    <x v="2"/>
    <x v="2"/>
    <s v="DMM10M"/>
    <x v="3"/>
    <x v="1"/>
    <x v="0"/>
    <n v="3"/>
  </r>
  <r>
    <x v="57"/>
    <x v="56"/>
    <x v="2"/>
    <x v="2"/>
    <s v="MAD10F"/>
    <x v="3"/>
    <x v="0"/>
    <x v="0"/>
    <n v="3"/>
  </r>
  <r>
    <x v="57"/>
    <x v="56"/>
    <x v="2"/>
    <x v="2"/>
    <s v="FNV8M"/>
    <x v="3"/>
    <x v="0"/>
    <x v="0"/>
    <n v="3"/>
  </r>
  <r>
    <x v="57"/>
    <x v="56"/>
    <x v="2"/>
    <x v="2"/>
    <s v="MCA6M"/>
    <x v="3"/>
    <x v="1"/>
    <x v="1"/>
    <n v="3"/>
  </r>
  <r>
    <x v="57"/>
    <x v="56"/>
    <x v="2"/>
    <x v="2"/>
    <s v="AMC7M"/>
    <x v="3"/>
    <x v="0"/>
    <x v="1"/>
    <n v="3"/>
  </r>
  <r>
    <x v="57"/>
    <x v="56"/>
    <x v="2"/>
    <x v="2"/>
    <s v="ABJ8M"/>
    <x v="3"/>
    <x v="1"/>
    <x v="1"/>
    <n v="3"/>
  </r>
  <r>
    <x v="57"/>
    <x v="56"/>
    <x v="2"/>
    <x v="2"/>
    <s v="AAM8M"/>
    <x v="3"/>
    <x v="1"/>
    <x v="0"/>
    <n v="3"/>
  </r>
  <r>
    <x v="57"/>
    <x v="56"/>
    <x v="2"/>
    <x v="2"/>
    <s v="DLM5M"/>
    <x v="3"/>
    <x v="2"/>
    <x v="0"/>
    <n v="3"/>
  </r>
  <r>
    <x v="57"/>
    <x v="56"/>
    <x v="2"/>
    <x v="2"/>
    <s v="OMA8M"/>
    <x v="3"/>
    <x v="2"/>
    <x v="0"/>
    <n v="3"/>
  </r>
  <r>
    <x v="57"/>
    <x v="56"/>
    <x v="2"/>
    <x v="2"/>
    <s v="MBO9M"/>
    <x v="3"/>
    <x v="2"/>
    <x v="0"/>
    <n v="3"/>
  </r>
  <r>
    <x v="57"/>
    <x v="56"/>
    <x v="2"/>
    <x v="2"/>
    <s v="LMR10M"/>
    <x v="4"/>
    <x v="2"/>
    <x v="1"/>
    <n v="3"/>
  </r>
  <r>
    <x v="57"/>
    <x v="56"/>
    <x v="2"/>
    <x v="2"/>
    <s v="SRE10M"/>
    <x v="3"/>
    <x v="0"/>
    <x v="0"/>
    <n v="3"/>
  </r>
  <r>
    <x v="57"/>
    <x v="56"/>
    <x v="2"/>
    <x v="2"/>
    <s v="IEC3M"/>
    <x v="4"/>
    <x v="1"/>
    <x v="0"/>
    <n v="3"/>
  </r>
  <r>
    <x v="57"/>
    <x v="56"/>
    <x v="2"/>
    <x v="2"/>
    <s v="SDA8M"/>
    <x v="3"/>
    <x v="1"/>
    <x v="1"/>
    <n v="3"/>
  </r>
  <r>
    <x v="57"/>
    <x v="56"/>
    <x v="2"/>
    <x v="2"/>
    <s v="MCG8F"/>
    <x v="3"/>
    <x v="1"/>
    <x v="1"/>
    <n v="3"/>
  </r>
  <r>
    <x v="57"/>
    <x v="56"/>
    <x v="2"/>
    <x v="2"/>
    <s v="ASR6F"/>
    <x v="2"/>
    <x v="1"/>
    <x v="1"/>
    <n v="3"/>
  </r>
  <r>
    <x v="57"/>
    <x v="56"/>
    <x v="2"/>
    <x v="2"/>
    <s v="CJL6M"/>
    <x v="3"/>
    <x v="1"/>
    <x v="1"/>
    <n v="3"/>
  </r>
  <r>
    <x v="58"/>
    <x v="57"/>
    <x v="5"/>
    <x v="5"/>
    <s v="JSE10F"/>
    <x v="5"/>
    <x v="2"/>
    <x v="0"/>
    <n v="3"/>
  </r>
  <r>
    <x v="58"/>
    <x v="57"/>
    <x v="5"/>
    <x v="5"/>
    <s v="AVC10F"/>
    <x v="5"/>
    <x v="2"/>
    <x v="1"/>
    <n v="3"/>
  </r>
  <r>
    <x v="58"/>
    <x v="57"/>
    <x v="5"/>
    <x v="5"/>
    <s v="HRR10F"/>
    <x v="5"/>
    <x v="2"/>
    <x v="0"/>
    <n v="3"/>
  </r>
  <r>
    <x v="58"/>
    <x v="57"/>
    <x v="5"/>
    <x v="5"/>
    <s v="JRL10F"/>
    <x v="5"/>
    <x v="2"/>
    <x v="1"/>
    <n v="3"/>
  </r>
  <r>
    <x v="58"/>
    <x v="57"/>
    <x v="5"/>
    <x v="5"/>
    <s v="FRS6F"/>
    <x v="5"/>
    <x v="2"/>
    <x v="1"/>
    <n v="3"/>
  </r>
  <r>
    <x v="58"/>
    <x v="57"/>
    <x v="5"/>
    <x v="5"/>
    <s v="ARG7M"/>
    <x v="5"/>
    <x v="0"/>
    <x v="0"/>
    <n v="3"/>
  </r>
  <r>
    <x v="58"/>
    <x v="57"/>
    <x v="5"/>
    <x v="5"/>
    <s v="IMR7M"/>
    <x v="0"/>
    <x v="0"/>
    <x v="1"/>
    <n v="3"/>
  </r>
  <r>
    <x v="58"/>
    <x v="57"/>
    <x v="5"/>
    <x v="5"/>
    <s v="JDV6M"/>
    <x v="5"/>
    <x v="0"/>
    <x v="0"/>
    <n v="3"/>
  </r>
  <r>
    <x v="58"/>
    <x v="57"/>
    <x v="5"/>
    <x v="5"/>
    <s v="LRT5M"/>
    <x v="5"/>
    <x v="1"/>
    <x v="0"/>
    <n v="3"/>
  </r>
  <r>
    <x v="58"/>
    <x v="57"/>
    <x v="5"/>
    <x v="5"/>
    <s v="EHR7F"/>
    <x v="5"/>
    <x v="1"/>
    <x v="1"/>
    <n v="3"/>
  </r>
  <r>
    <x v="58"/>
    <x v="57"/>
    <x v="5"/>
    <x v="5"/>
    <s v="HTR8F"/>
    <x v="5"/>
    <x v="1"/>
    <x v="0"/>
    <n v="3"/>
  </r>
  <r>
    <x v="58"/>
    <x v="57"/>
    <x v="5"/>
    <x v="5"/>
    <s v="ASP5F"/>
    <x v="5"/>
    <x v="2"/>
    <x v="0"/>
    <n v="3"/>
  </r>
  <r>
    <x v="58"/>
    <x v="57"/>
    <x v="5"/>
    <x v="5"/>
    <s v="MLA8F"/>
    <x v="5"/>
    <x v="2"/>
    <x v="0"/>
    <n v="3"/>
  </r>
  <r>
    <x v="58"/>
    <x v="57"/>
    <x v="5"/>
    <x v="5"/>
    <s v="ATG10M"/>
    <x v="5"/>
    <x v="2"/>
    <x v="1"/>
    <n v="3"/>
  </r>
  <r>
    <x v="58"/>
    <x v="57"/>
    <x v="5"/>
    <x v="5"/>
    <s v="DMM10M"/>
    <x v="5"/>
    <x v="2"/>
    <x v="1"/>
    <n v="3"/>
  </r>
  <r>
    <x v="58"/>
    <x v="57"/>
    <x v="5"/>
    <x v="5"/>
    <s v="MAD10F"/>
    <x v="5"/>
    <x v="1"/>
    <x v="0"/>
    <n v="3"/>
  </r>
  <r>
    <x v="58"/>
    <x v="57"/>
    <x v="5"/>
    <x v="5"/>
    <s v="FNV8M"/>
    <x v="5"/>
    <x v="0"/>
    <x v="0"/>
    <n v="3"/>
  </r>
  <r>
    <x v="58"/>
    <x v="57"/>
    <x v="5"/>
    <x v="5"/>
    <s v="MCA6M"/>
    <x v="5"/>
    <x v="0"/>
    <x v="0"/>
    <n v="3"/>
  </r>
  <r>
    <x v="58"/>
    <x v="57"/>
    <x v="5"/>
    <x v="5"/>
    <s v="AMC7M"/>
    <x v="5"/>
    <x v="1"/>
    <x v="1"/>
    <n v="3"/>
  </r>
  <r>
    <x v="58"/>
    <x v="57"/>
    <x v="5"/>
    <x v="5"/>
    <s v="ABJ8M"/>
    <x v="5"/>
    <x v="0"/>
    <x v="1"/>
    <n v="3"/>
  </r>
  <r>
    <x v="58"/>
    <x v="57"/>
    <x v="5"/>
    <x v="5"/>
    <s v="AAM8M"/>
    <x v="5"/>
    <x v="1"/>
    <x v="1"/>
    <n v="3"/>
  </r>
  <r>
    <x v="58"/>
    <x v="57"/>
    <x v="5"/>
    <x v="5"/>
    <s v="DLM5M"/>
    <x v="5"/>
    <x v="1"/>
    <x v="0"/>
    <n v="3"/>
  </r>
  <r>
    <x v="58"/>
    <x v="57"/>
    <x v="5"/>
    <x v="5"/>
    <s v="OMA8M"/>
    <x v="5"/>
    <x v="2"/>
    <x v="0"/>
    <n v="3"/>
  </r>
  <r>
    <x v="58"/>
    <x v="57"/>
    <x v="5"/>
    <x v="5"/>
    <s v="MBO9M"/>
    <x v="5"/>
    <x v="2"/>
    <x v="0"/>
    <n v="3"/>
  </r>
  <r>
    <x v="58"/>
    <x v="57"/>
    <x v="5"/>
    <x v="5"/>
    <s v="LMR10M"/>
    <x v="5"/>
    <x v="2"/>
    <x v="0"/>
    <n v="3"/>
  </r>
  <r>
    <x v="58"/>
    <x v="57"/>
    <x v="5"/>
    <x v="5"/>
    <s v="SRE10M"/>
    <x v="5"/>
    <x v="2"/>
    <x v="1"/>
    <n v="3"/>
  </r>
  <r>
    <x v="58"/>
    <x v="57"/>
    <x v="5"/>
    <x v="5"/>
    <s v="IEC3M"/>
    <x v="5"/>
    <x v="0"/>
    <x v="0"/>
    <n v="3"/>
  </r>
  <r>
    <x v="58"/>
    <x v="57"/>
    <x v="5"/>
    <x v="5"/>
    <s v="SDA8M"/>
    <x v="5"/>
    <x v="1"/>
    <x v="0"/>
    <n v="3"/>
  </r>
  <r>
    <x v="58"/>
    <x v="57"/>
    <x v="5"/>
    <x v="5"/>
    <s v="MCG8F"/>
    <x v="5"/>
    <x v="1"/>
    <x v="1"/>
    <n v="3"/>
  </r>
  <r>
    <x v="58"/>
    <x v="57"/>
    <x v="5"/>
    <x v="5"/>
    <s v="ASR6F"/>
    <x v="5"/>
    <x v="1"/>
    <x v="1"/>
    <n v="3"/>
  </r>
  <r>
    <x v="58"/>
    <x v="57"/>
    <x v="5"/>
    <x v="5"/>
    <s v="CJL6M"/>
    <x v="5"/>
    <x v="1"/>
    <x v="1"/>
    <n v="3"/>
  </r>
  <r>
    <x v="59"/>
    <x v="58"/>
    <x v="5"/>
    <x v="5"/>
    <s v="JSE10F"/>
    <x v="5"/>
    <x v="1"/>
    <x v="1"/>
    <n v="3"/>
  </r>
  <r>
    <x v="59"/>
    <x v="58"/>
    <x v="5"/>
    <x v="5"/>
    <s v="AVC10F"/>
    <x v="5"/>
    <x v="2"/>
    <x v="0"/>
    <n v="3"/>
  </r>
  <r>
    <x v="59"/>
    <x v="58"/>
    <x v="5"/>
    <x v="5"/>
    <s v="HRR10F"/>
    <x v="5"/>
    <x v="2"/>
    <x v="1"/>
    <n v="3"/>
  </r>
  <r>
    <x v="59"/>
    <x v="58"/>
    <x v="5"/>
    <x v="5"/>
    <s v="JRL10F"/>
    <x v="5"/>
    <x v="2"/>
    <x v="0"/>
    <n v="3"/>
  </r>
  <r>
    <x v="59"/>
    <x v="58"/>
    <x v="5"/>
    <x v="5"/>
    <s v="FRS6F"/>
    <x v="5"/>
    <x v="2"/>
    <x v="1"/>
    <n v="3"/>
  </r>
  <r>
    <x v="59"/>
    <x v="58"/>
    <x v="5"/>
    <x v="5"/>
    <s v="ARG7M"/>
    <x v="5"/>
    <x v="2"/>
    <x v="1"/>
    <n v="3"/>
  </r>
  <r>
    <x v="59"/>
    <x v="58"/>
    <x v="5"/>
    <x v="5"/>
    <s v="IMR7M"/>
    <x v="0"/>
    <x v="0"/>
    <x v="0"/>
    <n v="3"/>
  </r>
  <r>
    <x v="59"/>
    <x v="58"/>
    <x v="5"/>
    <x v="5"/>
    <s v="JDV6M"/>
    <x v="5"/>
    <x v="0"/>
    <x v="1"/>
    <n v="3"/>
  </r>
  <r>
    <x v="59"/>
    <x v="58"/>
    <x v="5"/>
    <x v="5"/>
    <s v="LRT5M"/>
    <x v="5"/>
    <x v="0"/>
    <x v="0"/>
    <n v="3"/>
  </r>
  <r>
    <x v="59"/>
    <x v="58"/>
    <x v="5"/>
    <x v="5"/>
    <s v="EHR7F"/>
    <x v="5"/>
    <x v="1"/>
    <x v="0"/>
    <n v="3"/>
  </r>
  <r>
    <x v="59"/>
    <x v="58"/>
    <x v="5"/>
    <x v="5"/>
    <s v="HTR8F"/>
    <x v="5"/>
    <x v="1"/>
    <x v="1"/>
    <n v="3"/>
  </r>
  <r>
    <x v="59"/>
    <x v="58"/>
    <x v="5"/>
    <x v="5"/>
    <s v="ASP5F"/>
    <x v="5"/>
    <x v="1"/>
    <x v="0"/>
    <n v="3"/>
  </r>
  <r>
    <x v="59"/>
    <x v="58"/>
    <x v="5"/>
    <x v="5"/>
    <s v="MLA8F"/>
    <x v="5"/>
    <x v="2"/>
    <x v="0"/>
    <n v="3"/>
  </r>
  <r>
    <x v="59"/>
    <x v="58"/>
    <x v="5"/>
    <x v="5"/>
    <s v="ATG10M"/>
    <x v="5"/>
    <x v="2"/>
    <x v="0"/>
    <n v="3"/>
  </r>
  <r>
    <x v="59"/>
    <x v="58"/>
    <x v="5"/>
    <x v="5"/>
    <s v="DMM10M"/>
    <x v="5"/>
    <x v="2"/>
    <x v="1"/>
    <n v="3"/>
  </r>
  <r>
    <x v="59"/>
    <x v="58"/>
    <x v="5"/>
    <x v="5"/>
    <s v="MAD10F"/>
    <x v="5"/>
    <x v="2"/>
    <x v="1"/>
    <n v="3"/>
  </r>
  <r>
    <x v="59"/>
    <x v="58"/>
    <x v="5"/>
    <x v="5"/>
    <s v="FNV8M"/>
    <x v="5"/>
    <x v="1"/>
    <x v="0"/>
    <n v="3"/>
  </r>
  <r>
    <x v="59"/>
    <x v="58"/>
    <x v="5"/>
    <x v="5"/>
    <s v="MCA6M"/>
    <x v="5"/>
    <x v="0"/>
    <x v="0"/>
    <n v="3"/>
  </r>
  <r>
    <x v="59"/>
    <x v="58"/>
    <x v="5"/>
    <x v="5"/>
    <s v="AMC7M"/>
    <x v="5"/>
    <x v="0"/>
    <x v="0"/>
    <n v="3"/>
  </r>
  <r>
    <x v="59"/>
    <x v="58"/>
    <x v="5"/>
    <x v="5"/>
    <s v="ABJ8M"/>
    <x v="5"/>
    <x v="1"/>
    <x v="1"/>
    <n v="3"/>
  </r>
  <r>
    <x v="59"/>
    <x v="58"/>
    <x v="5"/>
    <x v="5"/>
    <s v="AAM8M"/>
    <x v="5"/>
    <x v="0"/>
    <x v="1"/>
    <n v="3"/>
  </r>
  <r>
    <x v="59"/>
    <x v="58"/>
    <x v="5"/>
    <x v="5"/>
    <s v="DLM5M"/>
    <x v="5"/>
    <x v="1"/>
    <x v="1"/>
    <n v="3"/>
  </r>
  <r>
    <x v="59"/>
    <x v="58"/>
    <x v="5"/>
    <x v="5"/>
    <s v="OMA8M"/>
    <x v="5"/>
    <x v="1"/>
    <x v="0"/>
    <n v="3"/>
  </r>
  <r>
    <x v="59"/>
    <x v="58"/>
    <x v="5"/>
    <x v="5"/>
    <s v="MBO9M"/>
    <x v="5"/>
    <x v="2"/>
    <x v="0"/>
    <n v="3"/>
  </r>
  <r>
    <x v="59"/>
    <x v="58"/>
    <x v="5"/>
    <x v="5"/>
    <s v="LMR10M"/>
    <x v="5"/>
    <x v="2"/>
    <x v="0"/>
    <n v="3"/>
  </r>
  <r>
    <x v="59"/>
    <x v="58"/>
    <x v="5"/>
    <x v="5"/>
    <s v="SRE10M"/>
    <x v="5"/>
    <x v="2"/>
    <x v="0"/>
    <n v="3"/>
  </r>
  <r>
    <x v="59"/>
    <x v="58"/>
    <x v="5"/>
    <x v="5"/>
    <s v="IEC3M"/>
    <x v="5"/>
    <x v="2"/>
    <x v="1"/>
    <n v="3"/>
  </r>
  <r>
    <x v="59"/>
    <x v="58"/>
    <x v="5"/>
    <x v="5"/>
    <s v="SDA8M"/>
    <x v="5"/>
    <x v="0"/>
    <x v="0"/>
    <n v="3"/>
  </r>
  <r>
    <x v="59"/>
    <x v="58"/>
    <x v="5"/>
    <x v="5"/>
    <s v="MCG8F"/>
    <x v="5"/>
    <x v="1"/>
    <x v="0"/>
    <n v="3"/>
  </r>
  <r>
    <x v="59"/>
    <x v="58"/>
    <x v="5"/>
    <x v="5"/>
    <s v="ASR6F"/>
    <x v="5"/>
    <x v="1"/>
    <x v="1"/>
    <n v="3"/>
  </r>
  <r>
    <x v="59"/>
    <x v="58"/>
    <x v="5"/>
    <x v="5"/>
    <s v="CJL6M"/>
    <x v="5"/>
    <x v="1"/>
    <x v="1"/>
    <n v="3"/>
  </r>
  <r>
    <x v="60"/>
    <x v="59"/>
    <x v="6"/>
    <x v="6"/>
    <s v="JSE10F"/>
    <x v="6"/>
    <x v="1"/>
    <x v="1"/>
    <n v="3"/>
  </r>
  <r>
    <x v="60"/>
    <x v="59"/>
    <x v="6"/>
    <x v="6"/>
    <s v="AVC10F"/>
    <x v="6"/>
    <x v="1"/>
    <x v="1"/>
    <n v="3"/>
  </r>
  <r>
    <x v="60"/>
    <x v="59"/>
    <x v="6"/>
    <x v="6"/>
    <s v="HRR10F"/>
    <x v="6"/>
    <x v="2"/>
    <x v="0"/>
    <n v="3"/>
  </r>
  <r>
    <x v="60"/>
    <x v="59"/>
    <x v="6"/>
    <x v="6"/>
    <s v="JRL10F"/>
    <x v="6"/>
    <x v="2"/>
    <x v="1"/>
    <n v="3"/>
  </r>
  <r>
    <x v="60"/>
    <x v="59"/>
    <x v="6"/>
    <x v="6"/>
    <s v="FRS6F"/>
    <x v="6"/>
    <x v="2"/>
    <x v="0"/>
    <n v="3"/>
  </r>
  <r>
    <x v="60"/>
    <x v="59"/>
    <x v="6"/>
    <x v="6"/>
    <s v="ARG7M"/>
    <x v="6"/>
    <x v="2"/>
    <x v="1"/>
    <n v="3"/>
  </r>
  <r>
    <x v="60"/>
    <x v="59"/>
    <x v="6"/>
    <x v="6"/>
    <s v="IMR7M"/>
    <x v="6"/>
    <x v="2"/>
    <x v="1"/>
    <n v="3"/>
  </r>
  <r>
    <x v="60"/>
    <x v="59"/>
    <x v="6"/>
    <x v="6"/>
    <s v="JDV6M"/>
    <x v="6"/>
    <x v="0"/>
    <x v="0"/>
    <n v="3"/>
  </r>
  <r>
    <x v="60"/>
    <x v="59"/>
    <x v="6"/>
    <x v="6"/>
    <s v="LRT5M"/>
    <x v="6"/>
    <x v="0"/>
    <x v="1"/>
    <n v="3"/>
  </r>
  <r>
    <x v="60"/>
    <x v="59"/>
    <x v="6"/>
    <x v="6"/>
    <s v="EHR7F"/>
    <x v="6"/>
    <x v="0"/>
    <x v="0"/>
    <n v="3"/>
  </r>
  <r>
    <x v="60"/>
    <x v="59"/>
    <x v="6"/>
    <x v="6"/>
    <s v="HTR8F"/>
    <x v="6"/>
    <x v="1"/>
    <x v="0"/>
    <n v="3"/>
  </r>
  <r>
    <x v="60"/>
    <x v="59"/>
    <x v="6"/>
    <x v="6"/>
    <s v="ASP5F"/>
    <x v="6"/>
    <x v="1"/>
    <x v="1"/>
    <n v="3"/>
  </r>
  <r>
    <x v="60"/>
    <x v="59"/>
    <x v="6"/>
    <x v="6"/>
    <s v="MLA8F"/>
    <x v="6"/>
    <x v="1"/>
    <x v="0"/>
    <n v="3"/>
  </r>
  <r>
    <x v="60"/>
    <x v="59"/>
    <x v="6"/>
    <x v="6"/>
    <s v="ATG10M"/>
    <x v="6"/>
    <x v="2"/>
    <x v="0"/>
    <n v="3"/>
  </r>
  <r>
    <x v="60"/>
    <x v="59"/>
    <x v="6"/>
    <x v="6"/>
    <s v="DMM10M"/>
    <x v="6"/>
    <x v="2"/>
    <x v="0"/>
    <n v="3"/>
  </r>
  <r>
    <x v="60"/>
    <x v="59"/>
    <x v="6"/>
    <x v="6"/>
    <s v="MAD10F"/>
    <x v="6"/>
    <x v="2"/>
    <x v="1"/>
    <n v="3"/>
  </r>
  <r>
    <x v="60"/>
    <x v="59"/>
    <x v="6"/>
    <x v="6"/>
    <s v="FNV8M"/>
    <x v="6"/>
    <x v="2"/>
    <x v="1"/>
    <n v="3"/>
  </r>
  <r>
    <x v="60"/>
    <x v="59"/>
    <x v="6"/>
    <x v="6"/>
    <s v="MCA6M"/>
    <x v="6"/>
    <x v="1"/>
    <x v="0"/>
    <n v="3"/>
  </r>
  <r>
    <x v="60"/>
    <x v="59"/>
    <x v="6"/>
    <x v="6"/>
    <s v="AMC7M"/>
    <x v="6"/>
    <x v="0"/>
    <x v="0"/>
    <n v="3"/>
  </r>
  <r>
    <x v="60"/>
    <x v="59"/>
    <x v="6"/>
    <x v="6"/>
    <s v="ABJ8M"/>
    <x v="6"/>
    <x v="0"/>
    <x v="0"/>
    <n v="3"/>
  </r>
  <r>
    <x v="60"/>
    <x v="59"/>
    <x v="6"/>
    <x v="6"/>
    <s v="AAM8M"/>
    <x v="6"/>
    <x v="1"/>
    <x v="1"/>
    <n v="3"/>
  </r>
  <r>
    <x v="60"/>
    <x v="59"/>
    <x v="6"/>
    <x v="6"/>
    <s v="DLM5M"/>
    <x v="6"/>
    <x v="0"/>
    <x v="1"/>
    <n v="3"/>
  </r>
  <r>
    <x v="60"/>
    <x v="59"/>
    <x v="6"/>
    <x v="6"/>
    <s v="OMA8M"/>
    <x v="6"/>
    <x v="1"/>
    <x v="1"/>
    <n v="3"/>
  </r>
  <r>
    <x v="60"/>
    <x v="59"/>
    <x v="6"/>
    <x v="6"/>
    <s v="MBO9M"/>
    <x v="5"/>
    <x v="1"/>
    <x v="0"/>
    <n v="3"/>
  </r>
  <r>
    <x v="60"/>
    <x v="59"/>
    <x v="6"/>
    <x v="6"/>
    <s v="LMR10M"/>
    <x v="6"/>
    <x v="2"/>
    <x v="0"/>
    <n v="3"/>
  </r>
  <r>
    <x v="60"/>
    <x v="59"/>
    <x v="6"/>
    <x v="6"/>
    <s v="SRE10M"/>
    <x v="6"/>
    <x v="2"/>
    <x v="0"/>
    <n v="3"/>
  </r>
  <r>
    <x v="60"/>
    <x v="59"/>
    <x v="6"/>
    <x v="6"/>
    <s v="IEC3M"/>
    <x v="6"/>
    <x v="2"/>
    <x v="0"/>
    <n v="3"/>
  </r>
  <r>
    <x v="60"/>
    <x v="59"/>
    <x v="6"/>
    <x v="6"/>
    <s v="SDA8M"/>
    <x v="6"/>
    <x v="2"/>
    <x v="1"/>
    <n v="3"/>
  </r>
  <r>
    <x v="60"/>
    <x v="59"/>
    <x v="6"/>
    <x v="6"/>
    <s v="MCG8F"/>
    <x v="6"/>
    <x v="0"/>
    <x v="0"/>
    <n v="3"/>
  </r>
  <r>
    <x v="60"/>
    <x v="59"/>
    <x v="6"/>
    <x v="6"/>
    <s v="ASR6F"/>
    <x v="0"/>
    <x v="1"/>
    <x v="0"/>
    <n v="3"/>
  </r>
  <r>
    <x v="60"/>
    <x v="59"/>
    <x v="6"/>
    <x v="6"/>
    <s v="CJL6M"/>
    <x v="5"/>
    <x v="1"/>
    <x v="1"/>
    <n v="3"/>
  </r>
  <r>
    <x v="61"/>
    <x v="60"/>
    <x v="0"/>
    <x v="0"/>
    <s v="JSE10F"/>
    <x v="0"/>
    <x v="1"/>
    <x v="1"/>
    <n v="3"/>
  </r>
  <r>
    <x v="61"/>
    <x v="60"/>
    <x v="0"/>
    <x v="0"/>
    <s v="AVC10F"/>
    <x v="0"/>
    <x v="1"/>
    <x v="1"/>
    <n v="3"/>
  </r>
  <r>
    <x v="61"/>
    <x v="60"/>
    <x v="0"/>
    <x v="0"/>
    <s v="HRR10F"/>
    <x v="0"/>
    <x v="1"/>
    <x v="1"/>
    <n v="3"/>
  </r>
  <r>
    <x v="61"/>
    <x v="60"/>
    <x v="0"/>
    <x v="0"/>
    <s v="JRL10F"/>
    <x v="0"/>
    <x v="2"/>
    <x v="0"/>
    <n v="3"/>
  </r>
  <r>
    <x v="61"/>
    <x v="60"/>
    <x v="0"/>
    <x v="0"/>
    <s v="FRS6F"/>
    <x v="0"/>
    <x v="2"/>
    <x v="1"/>
    <n v="3"/>
  </r>
  <r>
    <x v="61"/>
    <x v="60"/>
    <x v="0"/>
    <x v="0"/>
    <s v="ARG7M"/>
    <x v="0"/>
    <x v="2"/>
    <x v="0"/>
    <n v="3"/>
  </r>
  <r>
    <x v="61"/>
    <x v="60"/>
    <x v="0"/>
    <x v="0"/>
    <s v="IMR7M"/>
    <x v="0"/>
    <x v="2"/>
    <x v="1"/>
    <n v="3"/>
  </r>
  <r>
    <x v="61"/>
    <x v="60"/>
    <x v="0"/>
    <x v="0"/>
    <s v="JDV6M"/>
    <x v="0"/>
    <x v="2"/>
    <x v="1"/>
    <n v="3"/>
  </r>
  <r>
    <x v="61"/>
    <x v="60"/>
    <x v="0"/>
    <x v="0"/>
    <s v="LRT5M"/>
    <x v="0"/>
    <x v="0"/>
    <x v="0"/>
    <n v="3"/>
  </r>
  <r>
    <x v="61"/>
    <x v="60"/>
    <x v="0"/>
    <x v="0"/>
    <s v="EHR7F"/>
    <x v="3"/>
    <x v="0"/>
    <x v="1"/>
    <n v="3"/>
  </r>
  <r>
    <x v="61"/>
    <x v="60"/>
    <x v="0"/>
    <x v="0"/>
    <s v="HTR8F"/>
    <x v="0"/>
    <x v="0"/>
    <x v="0"/>
    <n v="3"/>
  </r>
  <r>
    <x v="61"/>
    <x v="60"/>
    <x v="0"/>
    <x v="0"/>
    <s v="ASP5F"/>
    <x v="0"/>
    <x v="1"/>
    <x v="0"/>
    <n v="3"/>
  </r>
  <r>
    <x v="61"/>
    <x v="60"/>
    <x v="0"/>
    <x v="0"/>
    <s v="MLA8F"/>
    <x v="5"/>
    <x v="1"/>
    <x v="1"/>
    <n v="3"/>
  </r>
  <r>
    <x v="61"/>
    <x v="60"/>
    <x v="0"/>
    <x v="0"/>
    <s v="ATG10M"/>
    <x v="0"/>
    <x v="1"/>
    <x v="0"/>
    <n v="3"/>
  </r>
  <r>
    <x v="61"/>
    <x v="60"/>
    <x v="0"/>
    <x v="0"/>
    <s v="DMM10M"/>
    <x v="0"/>
    <x v="2"/>
    <x v="0"/>
    <n v="3"/>
  </r>
  <r>
    <x v="61"/>
    <x v="60"/>
    <x v="0"/>
    <x v="0"/>
    <s v="MAD10F"/>
    <x v="0"/>
    <x v="2"/>
    <x v="0"/>
    <n v="3"/>
  </r>
  <r>
    <x v="61"/>
    <x v="60"/>
    <x v="0"/>
    <x v="0"/>
    <s v="FNV8M"/>
    <x v="0"/>
    <x v="2"/>
    <x v="1"/>
    <n v="3"/>
  </r>
  <r>
    <x v="61"/>
    <x v="60"/>
    <x v="0"/>
    <x v="0"/>
    <s v="MCA6M"/>
    <x v="0"/>
    <x v="2"/>
    <x v="1"/>
    <n v="3"/>
  </r>
  <r>
    <x v="61"/>
    <x v="60"/>
    <x v="0"/>
    <x v="0"/>
    <s v="AMC7M"/>
    <x v="0"/>
    <x v="1"/>
    <x v="0"/>
    <n v="3"/>
  </r>
  <r>
    <x v="61"/>
    <x v="60"/>
    <x v="0"/>
    <x v="0"/>
    <s v="ABJ8M"/>
    <x v="0"/>
    <x v="0"/>
    <x v="0"/>
    <n v="3"/>
  </r>
  <r>
    <x v="61"/>
    <x v="60"/>
    <x v="0"/>
    <x v="0"/>
    <s v="AAM8M"/>
    <x v="0"/>
    <x v="0"/>
    <x v="0"/>
    <n v="3"/>
  </r>
  <r>
    <x v="61"/>
    <x v="60"/>
    <x v="0"/>
    <x v="0"/>
    <s v="DLM5M"/>
    <x v="0"/>
    <x v="1"/>
    <x v="1"/>
    <n v="3"/>
  </r>
  <r>
    <x v="61"/>
    <x v="60"/>
    <x v="0"/>
    <x v="0"/>
    <s v="OMA8M"/>
    <x v="0"/>
    <x v="0"/>
    <x v="1"/>
    <n v="3"/>
  </r>
  <r>
    <x v="61"/>
    <x v="60"/>
    <x v="0"/>
    <x v="0"/>
    <s v="MBO9M"/>
    <x v="0"/>
    <x v="1"/>
    <x v="1"/>
    <n v="3"/>
  </r>
  <r>
    <x v="61"/>
    <x v="60"/>
    <x v="0"/>
    <x v="0"/>
    <s v="LMR10M"/>
    <x v="0"/>
    <x v="1"/>
    <x v="0"/>
    <n v="3"/>
  </r>
  <r>
    <x v="61"/>
    <x v="60"/>
    <x v="0"/>
    <x v="0"/>
    <s v="SRE10M"/>
    <x v="0"/>
    <x v="2"/>
    <x v="0"/>
    <n v="3"/>
  </r>
  <r>
    <x v="61"/>
    <x v="60"/>
    <x v="0"/>
    <x v="0"/>
    <s v="IEC3M"/>
    <x v="0"/>
    <x v="2"/>
    <x v="0"/>
    <n v="3"/>
  </r>
  <r>
    <x v="61"/>
    <x v="60"/>
    <x v="0"/>
    <x v="0"/>
    <s v="SDA8M"/>
    <x v="0"/>
    <x v="2"/>
    <x v="0"/>
    <n v="3"/>
  </r>
  <r>
    <x v="61"/>
    <x v="60"/>
    <x v="0"/>
    <x v="0"/>
    <s v="MCG8F"/>
    <x v="0"/>
    <x v="2"/>
    <x v="1"/>
    <n v="3"/>
  </r>
  <r>
    <x v="61"/>
    <x v="60"/>
    <x v="0"/>
    <x v="0"/>
    <s v="ASR6F"/>
    <x v="0"/>
    <x v="0"/>
    <x v="0"/>
    <n v="3"/>
  </r>
  <r>
    <x v="61"/>
    <x v="60"/>
    <x v="0"/>
    <x v="0"/>
    <s v="CJL6M"/>
    <x v="0"/>
    <x v="1"/>
    <x v="0"/>
    <n v="3"/>
  </r>
  <r>
    <x v="62"/>
    <x v="61"/>
    <x v="5"/>
    <x v="5"/>
    <s v="JSE10F"/>
    <x v="5"/>
    <x v="1"/>
    <x v="1"/>
    <n v="3"/>
  </r>
  <r>
    <x v="62"/>
    <x v="61"/>
    <x v="5"/>
    <x v="5"/>
    <s v="AVC10F"/>
    <x v="5"/>
    <x v="1"/>
    <x v="1"/>
    <n v="3"/>
  </r>
  <r>
    <x v="62"/>
    <x v="61"/>
    <x v="5"/>
    <x v="5"/>
    <s v="HRR10F"/>
    <x v="5"/>
    <x v="1"/>
    <x v="1"/>
    <n v="3"/>
  </r>
  <r>
    <x v="62"/>
    <x v="61"/>
    <x v="5"/>
    <x v="5"/>
    <s v="JRL10F"/>
    <x v="5"/>
    <x v="1"/>
    <x v="1"/>
    <n v="3"/>
  </r>
  <r>
    <x v="62"/>
    <x v="61"/>
    <x v="5"/>
    <x v="5"/>
    <s v="FRS6F"/>
    <x v="5"/>
    <x v="2"/>
    <x v="0"/>
    <n v="3"/>
  </r>
  <r>
    <x v="62"/>
    <x v="61"/>
    <x v="5"/>
    <x v="5"/>
    <s v="ARG7M"/>
    <x v="5"/>
    <x v="2"/>
    <x v="1"/>
    <n v="3"/>
  </r>
  <r>
    <x v="62"/>
    <x v="61"/>
    <x v="5"/>
    <x v="5"/>
    <s v="IMR7M"/>
    <x v="5"/>
    <x v="2"/>
    <x v="0"/>
    <n v="3"/>
  </r>
  <r>
    <x v="62"/>
    <x v="61"/>
    <x v="5"/>
    <x v="5"/>
    <s v="JDV6M"/>
    <x v="5"/>
    <x v="2"/>
    <x v="1"/>
    <n v="3"/>
  </r>
  <r>
    <x v="62"/>
    <x v="61"/>
    <x v="5"/>
    <x v="5"/>
    <s v="LRT5M"/>
    <x v="5"/>
    <x v="2"/>
    <x v="1"/>
    <n v="3"/>
  </r>
  <r>
    <x v="62"/>
    <x v="61"/>
    <x v="5"/>
    <x v="5"/>
    <s v="EHR7F"/>
    <x v="5"/>
    <x v="0"/>
    <x v="0"/>
    <n v="3"/>
  </r>
  <r>
    <x v="62"/>
    <x v="61"/>
    <x v="5"/>
    <x v="5"/>
    <s v="HTR8F"/>
    <x v="5"/>
    <x v="0"/>
    <x v="1"/>
    <n v="3"/>
  </r>
  <r>
    <x v="62"/>
    <x v="61"/>
    <x v="5"/>
    <x v="5"/>
    <s v="ASP5F"/>
    <x v="5"/>
    <x v="0"/>
    <x v="0"/>
    <n v="3"/>
  </r>
  <r>
    <x v="62"/>
    <x v="61"/>
    <x v="5"/>
    <x v="5"/>
    <s v="MLA8F"/>
    <x v="5"/>
    <x v="1"/>
    <x v="0"/>
    <n v="3"/>
  </r>
  <r>
    <x v="62"/>
    <x v="61"/>
    <x v="5"/>
    <x v="5"/>
    <s v="ATG10M"/>
    <x v="5"/>
    <x v="1"/>
    <x v="1"/>
    <n v="3"/>
  </r>
  <r>
    <x v="62"/>
    <x v="61"/>
    <x v="5"/>
    <x v="5"/>
    <s v="DMM10M"/>
    <x v="5"/>
    <x v="1"/>
    <x v="0"/>
    <n v="3"/>
  </r>
  <r>
    <x v="62"/>
    <x v="61"/>
    <x v="5"/>
    <x v="5"/>
    <s v="MAD10F"/>
    <x v="5"/>
    <x v="2"/>
    <x v="0"/>
    <n v="3"/>
  </r>
  <r>
    <x v="62"/>
    <x v="61"/>
    <x v="5"/>
    <x v="5"/>
    <s v="FNV8M"/>
    <x v="5"/>
    <x v="2"/>
    <x v="0"/>
    <n v="3"/>
  </r>
  <r>
    <x v="62"/>
    <x v="61"/>
    <x v="5"/>
    <x v="5"/>
    <s v="MCA6M"/>
    <x v="5"/>
    <x v="2"/>
    <x v="1"/>
    <n v="3"/>
  </r>
  <r>
    <x v="62"/>
    <x v="61"/>
    <x v="5"/>
    <x v="5"/>
    <s v="AMC7M"/>
    <x v="5"/>
    <x v="2"/>
    <x v="1"/>
    <n v="3"/>
  </r>
  <r>
    <x v="62"/>
    <x v="61"/>
    <x v="5"/>
    <x v="5"/>
    <s v="ABJ8M"/>
    <x v="5"/>
    <x v="1"/>
    <x v="0"/>
    <n v="3"/>
  </r>
  <r>
    <x v="62"/>
    <x v="61"/>
    <x v="5"/>
    <x v="5"/>
    <s v="AAM8M"/>
    <x v="5"/>
    <x v="0"/>
    <x v="0"/>
    <n v="3"/>
  </r>
  <r>
    <x v="62"/>
    <x v="61"/>
    <x v="5"/>
    <x v="5"/>
    <s v="DLM5M"/>
    <x v="5"/>
    <x v="0"/>
    <x v="0"/>
    <n v="3"/>
  </r>
  <r>
    <x v="62"/>
    <x v="61"/>
    <x v="5"/>
    <x v="5"/>
    <s v="OMA8M"/>
    <x v="5"/>
    <x v="1"/>
    <x v="1"/>
    <n v="3"/>
  </r>
  <r>
    <x v="62"/>
    <x v="61"/>
    <x v="5"/>
    <x v="5"/>
    <s v="MBO9M"/>
    <x v="5"/>
    <x v="0"/>
    <x v="1"/>
    <n v="3"/>
  </r>
  <r>
    <x v="62"/>
    <x v="61"/>
    <x v="5"/>
    <x v="5"/>
    <s v="LMR10M"/>
    <x v="5"/>
    <x v="1"/>
    <x v="1"/>
    <n v="3"/>
  </r>
  <r>
    <x v="62"/>
    <x v="61"/>
    <x v="5"/>
    <x v="5"/>
    <s v="SRE10M"/>
    <x v="5"/>
    <x v="1"/>
    <x v="0"/>
    <n v="3"/>
  </r>
  <r>
    <x v="62"/>
    <x v="61"/>
    <x v="5"/>
    <x v="5"/>
    <s v="IEC3M"/>
    <x v="5"/>
    <x v="2"/>
    <x v="0"/>
    <n v="3"/>
  </r>
  <r>
    <x v="62"/>
    <x v="61"/>
    <x v="5"/>
    <x v="5"/>
    <s v="SDA8M"/>
    <x v="5"/>
    <x v="2"/>
    <x v="0"/>
    <n v="3"/>
  </r>
  <r>
    <x v="62"/>
    <x v="61"/>
    <x v="5"/>
    <x v="5"/>
    <s v="MCG8F"/>
    <x v="5"/>
    <x v="2"/>
    <x v="0"/>
    <n v="3"/>
  </r>
  <r>
    <x v="62"/>
    <x v="61"/>
    <x v="5"/>
    <x v="5"/>
    <s v="ASR6F"/>
    <x v="5"/>
    <x v="2"/>
    <x v="1"/>
    <n v="3"/>
  </r>
  <r>
    <x v="62"/>
    <x v="61"/>
    <x v="5"/>
    <x v="5"/>
    <s v="CJL6M"/>
    <x v="0"/>
    <x v="0"/>
    <x v="0"/>
    <n v="3"/>
  </r>
  <r>
    <x v="63"/>
    <x v="62"/>
    <x v="2"/>
    <x v="2"/>
    <s v="JSE10F"/>
    <x v="1"/>
    <x v="1"/>
    <x v="0"/>
    <n v="3"/>
  </r>
  <r>
    <x v="63"/>
    <x v="62"/>
    <x v="2"/>
    <x v="2"/>
    <s v="AVC10F"/>
    <x v="3"/>
    <x v="1"/>
    <x v="1"/>
    <n v="3"/>
  </r>
  <r>
    <x v="63"/>
    <x v="62"/>
    <x v="2"/>
    <x v="2"/>
    <s v="HRR10F"/>
    <x v="3"/>
    <x v="1"/>
    <x v="1"/>
    <n v="3"/>
  </r>
  <r>
    <x v="63"/>
    <x v="62"/>
    <x v="2"/>
    <x v="2"/>
    <s v="JRL10F"/>
    <x v="3"/>
    <x v="1"/>
    <x v="1"/>
    <n v="3"/>
  </r>
  <r>
    <x v="63"/>
    <x v="62"/>
    <x v="2"/>
    <x v="2"/>
    <s v="FRS6F"/>
    <x v="1"/>
    <x v="1"/>
    <x v="1"/>
    <n v="3"/>
  </r>
  <r>
    <x v="63"/>
    <x v="62"/>
    <x v="2"/>
    <x v="2"/>
    <s v="ARG7M"/>
    <x v="3"/>
    <x v="2"/>
    <x v="0"/>
    <n v="3"/>
  </r>
  <r>
    <x v="63"/>
    <x v="62"/>
    <x v="2"/>
    <x v="2"/>
    <s v="IMR7M"/>
    <x v="3"/>
    <x v="2"/>
    <x v="1"/>
    <n v="3"/>
  </r>
  <r>
    <x v="63"/>
    <x v="62"/>
    <x v="2"/>
    <x v="2"/>
    <s v="JDV6M"/>
    <x v="3"/>
    <x v="2"/>
    <x v="0"/>
    <n v="3"/>
  </r>
  <r>
    <x v="63"/>
    <x v="62"/>
    <x v="2"/>
    <x v="2"/>
    <s v="LRT5M"/>
    <x v="3"/>
    <x v="2"/>
    <x v="1"/>
    <n v="3"/>
  </r>
  <r>
    <x v="63"/>
    <x v="62"/>
    <x v="2"/>
    <x v="2"/>
    <s v="EHR7F"/>
    <x v="2"/>
    <x v="2"/>
    <x v="1"/>
    <n v="3"/>
  </r>
  <r>
    <x v="63"/>
    <x v="62"/>
    <x v="2"/>
    <x v="2"/>
    <s v="HTR8F"/>
    <x v="3"/>
    <x v="0"/>
    <x v="0"/>
    <n v="3"/>
  </r>
  <r>
    <x v="63"/>
    <x v="62"/>
    <x v="2"/>
    <x v="2"/>
    <s v="ASP5F"/>
    <x v="3"/>
    <x v="0"/>
    <x v="1"/>
    <n v="3"/>
  </r>
  <r>
    <x v="63"/>
    <x v="62"/>
    <x v="2"/>
    <x v="2"/>
    <s v="MLA8F"/>
    <x v="3"/>
    <x v="0"/>
    <x v="0"/>
    <n v="3"/>
  </r>
  <r>
    <x v="63"/>
    <x v="62"/>
    <x v="2"/>
    <x v="2"/>
    <s v="ATG10M"/>
    <x v="3"/>
    <x v="1"/>
    <x v="0"/>
    <n v="3"/>
  </r>
  <r>
    <x v="63"/>
    <x v="62"/>
    <x v="2"/>
    <x v="2"/>
    <s v="DMM10M"/>
    <x v="3"/>
    <x v="1"/>
    <x v="1"/>
    <n v="3"/>
  </r>
  <r>
    <x v="63"/>
    <x v="62"/>
    <x v="2"/>
    <x v="2"/>
    <s v="MAD10F"/>
    <x v="2"/>
    <x v="1"/>
    <x v="0"/>
    <n v="3"/>
  </r>
  <r>
    <x v="63"/>
    <x v="62"/>
    <x v="2"/>
    <x v="2"/>
    <s v="FNV8M"/>
    <x v="3"/>
    <x v="2"/>
    <x v="0"/>
    <n v="3"/>
  </r>
  <r>
    <x v="63"/>
    <x v="62"/>
    <x v="2"/>
    <x v="2"/>
    <s v="MCA6M"/>
    <x v="3"/>
    <x v="2"/>
    <x v="0"/>
    <n v="3"/>
  </r>
  <r>
    <x v="63"/>
    <x v="62"/>
    <x v="2"/>
    <x v="2"/>
    <s v="AMC7M"/>
    <x v="3"/>
    <x v="2"/>
    <x v="1"/>
    <n v="3"/>
  </r>
  <r>
    <x v="63"/>
    <x v="62"/>
    <x v="2"/>
    <x v="2"/>
    <s v="ABJ8M"/>
    <x v="3"/>
    <x v="2"/>
    <x v="1"/>
    <n v="3"/>
  </r>
  <r>
    <x v="63"/>
    <x v="62"/>
    <x v="2"/>
    <x v="2"/>
    <s v="AAM8M"/>
    <x v="3"/>
    <x v="1"/>
    <x v="0"/>
    <n v="3"/>
  </r>
  <r>
    <x v="63"/>
    <x v="62"/>
    <x v="2"/>
    <x v="2"/>
    <s v="DLM5M"/>
    <x v="3"/>
    <x v="0"/>
    <x v="0"/>
    <n v="3"/>
  </r>
  <r>
    <x v="63"/>
    <x v="62"/>
    <x v="2"/>
    <x v="2"/>
    <s v="OMA8M"/>
    <x v="3"/>
    <x v="0"/>
    <x v="0"/>
    <n v="3"/>
  </r>
  <r>
    <x v="63"/>
    <x v="62"/>
    <x v="2"/>
    <x v="2"/>
    <s v="MBO9M"/>
    <x v="3"/>
    <x v="1"/>
    <x v="1"/>
    <n v="3"/>
  </r>
  <r>
    <x v="63"/>
    <x v="62"/>
    <x v="2"/>
    <x v="2"/>
    <s v="LMR10M"/>
    <x v="3"/>
    <x v="0"/>
    <x v="1"/>
    <n v="3"/>
  </r>
  <r>
    <x v="63"/>
    <x v="62"/>
    <x v="2"/>
    <x v="2"/>
    <s v="SRE10M"/>
    <x v="3"/>
    <x v="1"/>
    <x v="1"/>
    <n v="3"/>
  </r>
  <r>
    <x v="63"/>
    <x v="62"/>
    <x v="2"/>
    <x v="2"/>
    <s v="IEC3M"/>
    <x v="3"/>
    <x v="1"/>
    <x v="0"/>
    <n v="3"/>
  </r>
  <r>
    <x v="63"/>
    <x v="62"/>
    <x v="2"/>
    <x v="2"/>
    <s v="SDA8M"/>
    <x v="3"/>
    <x v="2"/>
    <x v="0"/>
    <n v="3"/>
  </r>
  <r>
    <x v="63"/>
    <x v="62"/>
    <x v="2"/>
    <x v="2"/>
    <s v="MCG8F"/>
    <x v="3"/>
    <x v="2"/>
    <x v="0"/>
    <n v="3"/>
  </r>
  <r>
    <x v="63"/>
    <x v="62"/>
    <x v="2"/>
    <x v="2"/>
    <s v="ASR6F"/>
    <x v="3"/>
    <x v="2"/>
    <x v="0"/>
    <n v="3"/>
  </r>
  <r>
    <x v="63"/>
    <x v="62"/>
    <x v="2"/>
    <x v="2"/>
    <s v="CJL6M"/>
    <x v="3"/>
    <x v="2"/>
    <x v="1"/>
    <n v="3"/>
  </r>
  <r>
    <x v="64"/>
    <x v="63"/>
    <x v="0"/>
    <x v="0"/>
    <s v="JSE10F"/>
    <x v="0"/>
    <x v="0"/>
    <x v="0"/>
    <n v="3"/>
  </r>
  <r>
    <x v="64"/>
    <x v="63"/>
    <x v="0"/>
    <x v="0"/>
    <s v="AVC10F"/>
    <x v="0"/>
    <x v="1"/>
    <x v="0"/>
    <n v="3"/>
  </r>
  <r>
    <x v="64"/>
    <x v="63"/>
    <x v="0"/>
    <x v="0"/>
    <s v="HRR10F"/>
    <x v="0"/>
    <x v="1"/>
    <x v="1"/>
    <n v="3"/>
  </r>
  <r>
    <x v="64"/>
    <x v="63"/>
    <x v="0"/>
    <x v="0"/>
    <s v="JRL10F"/>
    <x v="0"/>
    <x v="1"/>
    <x v="1"/>
    <n v="3"/>
  </r>
  <r>
    <x v="64"/>
    <x v="63"/>
    <x v="0"/>
    <x v="0"/>
    <s v="FRS6F"/>
    <x v="0"/>
    <x v="1"/>
    <x v="1"/>
    <n v="3"/>
  </r>
  <r>
    <x v="64"/>
    <x v="63"/>
    <x v="0"/>
    <x v="0"/>
    <s v="ARG7M"/>
    <x v="0"/>
    <x v="1"/>
    <x v="1"/>
    <n v="3"/>
  </r>
  <r>
    <x v="64"/>
    <x v="63"/>
    <x v="0"/>
    <x v="0"/>
    <s v="IMR7M"/>
    <x v="0"/>
    <x v="2"/>
    <x v="0"/>
    <n v="3"/>
  </r>
  <r>
    <x v="64"/>
    <x v="63"/>
    <x v="0"/>
    <x v="0"/>
    <s v="JDV6M"/>
    <x v="0"/>
    <x v="2"/>
    <x v="1"/>
    <n v="3"/>
  </r>
  <r>
    <x v="64"/>
    <x v="63"/>
    <x v="0"/>
    <x v="0"/>
    <s v="LRT5M"/>
    <x v="6"/>
    <x v="2"/>
    <x v="0"/>
    <n v="3"/>
  </r>
  <r>
    <x v="64"/>
    <x v="63"/>
    <x v="0"/>
    <x v="0"/>
    <s v="EHR7F"/>
    <x v="1"/>
    <x v="2"/>
    <x v="1"/>
    <n v="3"/>
  </r>
  <r>
    <x v="64"/>
    <x v="63"/>
    <x v="0"/>
    <x v="0"/>
    <s v="HTR8F"/>
    <x v="0"/>
    <x v="2"/>
    <x v="1"/>
    <n v="3"/>
  </r>
  <r>
    <x v="64"/>
    <x v="63"/>
    <x v="0"/>
    <x v="0"/>
    <s v="ASP5F"/>
    <x v="0"/>
    <x v="0"/>
    <x v="0"/>
    <n v="3"/>
  </r>
  <r>
    <x v="64"/>
    <x v="63"/>
    <x v="0"/>
    <x v="0"/>
    <s v="MLA8F"/>
    <x v="0"/>
    <x v="0"/>
    <x v="1"/>
    <n v="3"/>
  </r>
  <r>
    <x v="64"/>
    <x v="63"/>
    <x v="0"/>
    <x v="0"/>
    <s v="ATG10M"/>
    <x v="1"/>
    <x v="0"/>
    <x v="0"/>
    <n v="3"/>
  </r>
  <r>
    <x v="64"/>
    <x v="63"/>
    <x v="0"/>
    <x v="0"/>
    <s v="DMM10M"/>
    <x v="0"/>
    <x v="1"/>
    <x v="0"/>
    <n v="3"/>
  </r>
  <r>
    <x v="64"/>
    <x v="63"/>
    <x v="0"/>
    <x v="0"/>
    <s v="MAD10F"/>
    <x v="0"/>
    <x v="1"/>
    <x v="1"/>
    <n v="3"/>
  </r>
  <r>
    <x v="64"/>
    <x v="63"/>
    <x v="0"/>
    <x v="0"/>
    <s v="FNV8M"/>
    <x v="0"/>
    <x v="1"/>
    <x v="0"/>
    <n v="3"/>
  </r>
  <r>
    <x v="64"/>
    <x v="63"/>
    <x v="0"/>
    <x v="0"/>
    <s v="MCA6M"/>
    <x v="0"/>
    <x v="2"/>
    <x v="0"/>
    <n v="3"/>
  </r>
  <r>
    <x v="64"/>
    <x v="63"/>
    <x v="0"/>
    <x v="0"/>
    <s v="AMC7M"/>
    <x v="2"/>
    <x v="2"/>
    <x v="0"/>
    <n v="3"/>
  </r>
  <r>
    <x v="64"/>
    <x v="63"/>
    <x v="0"/>
    <x v="0"/>
    <s v="ABJ8M"/>
    <x v="0"/>
    <x v="2"/>
    <x v="1"/>
    <n v="3"/>
  </r>
  <r>
    <x v="64"/>
    <x v="63"/>
    <x v="0"/>
    <x v="0"/>
    <s v="AAM8M"/>
    <x v="0"/>
    <x v="2"/>
    <x v="1"/>
    <n v="3"/>
  </r>
  <r>
    <x v="64"/>
    <x v="63"/>
    <x v="0"/>
    <x v="0"/>
    <s v="DLM5M"/>
    <x v="0"/>
    <x v="1"/>
    <x v="0"/>
    <n v="3"/>
  </r>
  <r>
    <x v="64"/>
    <x v="63"/>
    <x v="0"/>
    <x v="0"/>
    <s v="OMA8M"/>
    <x v="0"/>
    <x v="0"/>
    <x v="0"/>
    <n v="3"/>
  </r>
  <r>
    <x v="64"/>
    <x v="63"/>
    <x v="0"/>
    <x v="0"/>
    <s v="MBO9M"/>
    <x v="2"/>
    <x v="0"/>
    <x v="0"/>
    <n v="3"/>
  </r>
  <r>
    <x v="64"/>
    <x v="63"/>
    <x v="0"/>
    <x v="0"/>
    <s v="LMR10M"/>
    <x v="2"/>
    <x v="1"/>
    <x v="1"/>
    <n v="3"/>
  </r>
  <r>
    <x v="64"/>
    <x v="63"/>
    <x v="0"/>
    <x v="0"/>
    <s v="SRE10M"/>
    <x v="0"/>
    <x v="0"/>
    <x v="1"/>
    <n v="3"/>
  </r>
  <r>
    <x v="64"/>
    <x v="63"/>
    <x v="0"/>
    <x v="0"/>
    <s v="IEC3M"/>
    <x v="0"/>
    <x v="1"/>
    <x v="1"/>
    <n v="3"/>
  </r>
  <r>
    <x v="64"/>
    <x v="63"/>
    <x v="0"/>
    <x v="0"/>
    <s v="SDA8M"/>
    <x v="0"/>
    <x v="1"/>
    <x v="0"/>
    <n v="3"/>
  </r>
  <r>
    <x v="64"/>
    <x v="63"/>
    <x v="0"/>
    <x v="0"/>
    <s v="MCG8F"/>
    <x v="2"/>
    <x v="2"/>
    <x v="0"/>
    <n v="3"/>
  </r>
  <r>
    <x v="64"/>
    <x v="63"/>
    <x v="0"/>
    <x v="0"/>
    <s v="ASR6F"/>
    <x v="0"/>
    <x v="2"/>
    <x v="0"/>
    <n v="3"/>
  </r>
  <r>
    <x v="64"/>
    <x v="63"/>
    <x v="0"/>
    <x v="0"/>
    <s v="CJL6M"/>
    <x v="0"/>
    <x v="2"/>
    <x v="0"/>
    <n v="3"/>
  </r>
  <r>
    <x v="65"/>
    <x v="64"/>
    <x v="6"/>
    <x v="6"/>
    <s v="JSE10F"/>
    <x v="1"/>
    <x v="2"/>
    <x v="1"/>
    <n v="3"/>
  </r>
  <r>
    <x v="65"/>
    <x v="64"/>
    <x v="6"/>
    <x v="6"/>
    <s v="AVC10F"/>
    <x v="6"/>
    <x v="0"/>
    <x v="0"/>
    <n v="3"/>
  </r>
  <r>
    <x v="65"/>
    <x v="64"/>
    <x v="6"/>
    <x v="6"/>
    <s v="HRR10F"/>
    <x v="6"/>
    <x v="1"/>
    <x v="0"/>
    <n v="3"/>
  </r>
  <r>
    <x v="65"/>
    <x v="64"/>
    <x v="6"/>
    <x v="6"/>
    <s v="JRL10F"/>
    <x v="6"/>
    <x v="1"/>
    <x v="1"/>
    <n v="3"/>
  </r>
  <r>
    <x v="65"/>
    <x v="64"/>
    <x v="6"/>
    <x v="6"/>
    <s v="FRS6F"/>
    <x v="6"/>
    <x v="1"/>
    <x v="1"/>
    <n v="3"/>
  </r>
  <r>
    <x v="65"/>
    <x v="64"/>
    <x v="6"/>
    <x v="6"/>
    <s v="ARG7M"/>
    <x v="1"/>
    <x v="1"/>
    <x v="1"/>
    <n v="3"/>
  </r>
  <r>
    <x v="65"/>
    <x v="64"/>
    <x v="6"/>
    <x v="6"/>
    <s v="IMR7M"/>
    <x v="6"/>
    <x v="1"/>
    <x v="1"/>
    <n v="3"/>
  </r>
  <r>
    <x v="65"/>
    <x v="64"/>
    <x v="6"/>
    <x v="6"/>
    <s v="JDV6M"/>
    <x v="6"/>
    <x v="2"/>
    <x v="0"/>
    <n v="3"/>
  </r>
  <r>
    <x v="65"/>
    <x v="64"/>
    <x v="6"/>
    <x v="6"/>
    <s v="LRT5M"/>
    <x v="6"/>
    <x v="2"/>
    <x v="1"/>
    <n v="3"/>
  </r>
  <r>
    <x v="65"/>
    <x v="64"/>
    <x v="6"/>
    <x v="6"/>
    <s v="EHR7F"/>
    <x v="6"/>
    <x v="2"/>
    <x v="0"/>
    <n v="3"/>
  </r>
  <r>
    <x v="65"/>
    <x v="64"/>
    <x v="6"/>
    <x v="6"/>
    <s v="HTR8F"/>
    <x v="6"/>
    <x v="2"/>
    <x v="1"/>
    <n v="3"/>
  </r>
  <r>
    <x v="65"/>
    <x v="64"/>
    <x v="6"/>
    <x v="6"/>
    <s v="ASP5F"/>
    <x v="6"/>
    <x v="2"/>
    <x v="1"/>
    <n v="3"/>
  </r>
  <r>
    <x v="65"/>
    <x v="64"/>
    <x v="6"/>
    <x v="6"/>
    <s v="MLA8F"/>
    <x v="6"/>
    <x v="0"/>
    <x v="0"/>
    <n v="3"/>
  </r>
  <r>
    <x v="65"/>
    <x v="64"/>
    <x v="6"/>
    <x v="6"/>
    <s v="ATG10M"/>
    <x v="6"/>
    <x v="0"/>
    <x v="1"/>
    <n v="3"/>
  </r>
  <r>
    <x v="65"/>
    <x v="64"/>
    <x v="6"/>
    <x v="6"/>
    <s v="DMM10M"/>
    <x v="6"/>
    <x v="0"/>
    <x v="0"/>
    <n v="3"/>
  </r>
  <r>
    <x v="65"/>
    <x v="64"/>
    <x v="6"/>
    <x v="6"/>
    <s v="MAD10F"/>
    <x v="6"/>
    <x v="1"/>
    <x v="0"/>
    <n v="3"/>
  </r>
  <r>
    <x v="65"/>
    <x v="64"/>
    <x v="6"/>
    <x v="6"/>
    <s v="FNV8M"/>
    <x v="6"/>
    <x v="1"/>
    <x v="1"/>
    <n v="3"/>
  </r>
  <r>
    <x v="65"/>
    <x v="64"/>
    <x v="6"/>
    <x v="6"/>
    <s v="MCA6M"/>
    <x v="6"/>
    <x v="1"/>
    <x v="0"/>
    <n v="3"/>
  </r>
  <r>
    <x v="65"/>
    <x v="64"/>
    <x v="6"/>
    <x v="6"/>
    <s v="AMC7M"/>
    <x v="6"/>
    <x v="2"/>
    <x v="0"/>
    <n v="3"/>
  </r>
  <r>
    <x v="65"/>
    <x v="64"/>
    <x v="6"/>
    <x v="6"/>
    <s v="ABJ8M"/>
    <x v="6"/>
    <x v="2"/>
    <x v="0"/>
    <n v="3"/>
  </r>
  <r>
    <x v="65"/>
    <x v="64"/>
    <x v="6"/>
    <x v="6"/>
    <s v="AAM8M"/>
    <x v="6"/>
    <x v="2"/>
    <x v="1"/>
    <n v="3"/>
  </r>
  <r>
    <x v="65"/>
    <x v="64"/>
    <x v="6"/>
    <x v="6"/>
    <s v="DLM5M"/>
    <x v="6"/>
    <x v="2"/>
    <x v="1"/>
    <n v="3"/>
  </r>
  <r>
    <x v="65"/>
    <x v="64"/>
    <x v="6"/>
    <x v="6"/>
    <s v="OMA8M"/>
    <x v="6"/>
    <x v="1"/>
    <x v="0"/>
    <n v="3"/>
  </r>
  <r>
    <x v="65"/>
    <x v="64"/>
    <x v="6"/>
    <x v="6"/>
    <s v="MBO9M"/>
    <x v="6"/>
    <x v="0"/>
    <x v="0"/>
    <n v="3"/>
  </r>
  <r>
    <x v="65"/>
    <x v="64"/>
    <x v="6"/>
    <x v="6"/>
    <s v="LMR10M"/>
    <x v="6"/>
    <x v="0"/>
    <x v="0"/>
    <n v="3"/>
  </r>
  <r>
    <x v="65"/>
    <x v="64"/>
    <x v="6"/>
    <x v="6"/>
    <s v="SRE10M"/>
    <x v="6"/>
    <x v="1"/>
    <x v="1"/>
    <n v="3"/>
  </r>
  <r>
    <x v="65"/>
    <x v="64"/>
    <x v="6"/>
    <x v="6"/>
    <s v="IEC3M"/>
    <x v="6"/>
    <x v="0"/>
    <x v="1"/>
    <n v="3"/>
  </r>
  <r>
    <x v="65"/>
    <x v="64"/>
    <x v="6"/>
    <x v="6"/>
    <s v="SDA8M"/>
    <x v="6"/>
    <x v="1"/>
    <x v="1"/>
    <n v="3"/>
  </r>
  <r>
    <x v="65"/>
    <x v="64"/>
    <x v="6"/>
    <x v="6"/>
    <s v="MCG8F"/>
    <x v="6"/>
    <x v="1"/>
    <x v="0"/>
    <n v="3"/>
  </r>
  <r>
    <x v="65"/>
    <x v="64"/>
    <x v="6"/>
    <x v="6"/>
    <s v="ASR6F"/>
    <x v="6"/>
    <x v="2"/>
    <x v="0"/>
    <n v="3"/>
  </r>
  <r>
    <x v="65"/>
    <x v="64"/>
    <x v="6"/>
    <x v="6"/>
    <s v="CJL6M"/>
    <x v="6"/>
    <x v="2"/>
    <x v="0"/>
    <n v="3"/>
  </r>
  <r>
    <x v="66"/>
    <x v="65"/>
    <x v="6"/>
    <x v="6"/>
    <s v="JSE10F"/>
    <x v="6"/>
    <x v="2"/>
    <x v="0"/>
    <n v="3"/>
  </r>
  <r>
    <x v="66"/>
    <x v="65"/>
    <x v="6"/>
    <x v="6"/>
    <s v="AVC10F"/>
    <x v="1"/>
    <x v="2"/>
    <x v="1"/>
    <n v="3"/>
  </r>
  <r>
    <x v="66"/>
    <x v="65"/>
    <x v="6"/>
    <x v="6"/>
    <s v="HRR10F"/>
    <x v="6"/>
    <x v="0"/>
    <x v="0"/>
    <n v="3"/>
  </r>
  <r>
    <x v="66"/>
    <x v="65"/>
    <x v="6"/>
    <x v="6"/>
    <s v="JRL10F"/>
    <x v="6"/>
    <x v="1"/>
    <x v="0"/>
    <n v="3"/>
  </r>
  <r>
    <x v="66"/>
    <x v="65"/>
    <x v="6"/>
    <x v="6"/>
    <s v="FRS6F"/>
    <x v="6"/>
    <x v="1"/>
    <x v="1"/>
    <n v="3"/>
  </r>
  <r>
    <x v="66"/>
    <x v="65"/>
    <x v="6"/>
    <x v="6"/>
    <s v="ARG7M"/>
    <x v="1"/>
    <x v="1"/>
    <x v="1"/>
    <n v="3"/>
  </r>
  <r>
    <x v="66"/>
    <x v="65"/>
    <x v="6"/>
    <x v="6"/>
    <s v="IMR7M"/>
    <x v="6"/>
    <x v="1"/>
    <x v="1"/>
    <n v="3"/>
  </r>
  <r>
    <x v="66"/>
    <x v="65"/>
    <x v="6"/>
    <x v="6"/>
    <s v="JDV6M"/>
    <x v="6"/>
    <x v="1"/>
    <x v="1"/>
    <n v="3"/>
  </r>
  <r>
    <x v="66"/>
    <x v="65"/>
    <x v="6"/>
    <x v="6"/>
    <s v="LRT5M"/>
    <x v="6"/>
    <x v="2"/>
    <x v="0"/>
    <n v="3"/>
  </r>
  <r>
    <x v="66"/>
    <x v="65"/>
    <x v="6"/>
    <x v="6"/>
    <s v="EHR7F"/>
    <x v="6"/>
    <x v="2"/>
    <x v="1"/>
    <n v="3"/>
  </r>
  <r>
    <x v="66"/>
    <x v="65"/>
    <x v="6"/>
    <x v="6"/>
    <s v="HTR8F"/>
    <x v="1"/>
    <x v="2"/>
    <x v="0"/>
    <n v="3"/>
  </r>
  <r>
    <x v="66"/>
    <x v="65"/>
    <x v="6"/>
    <x v="6"/>
    <s v="ASP5F"/>
    <x v="6"/>
    <x v="2"/>
    <x v="1"/>
    <n v="3"/>
  </r>
  <r>
    <x v="66"/>
    <x v="65"/>
    <x v="6"/>
    <x v="6"/>
    <s v="MLA8F"/>
    <x v="6"/>
    <x v="2"/>
    <x v="1"/>
    <n v="3"/>
  </r>
  <r>
    <x v="66"/>
    <x v="65"/>
    <x v="6"/>
    <x v="6"/>
    <s v="ATG10M"/>
    <x v="6"/>
    <x v="0"/>
    <x v="0"/>
    <n v="3"/>
  </r>
  <r>
    <x v="66"/>
    <x v="65"/>
    <x v="6"/>
    <x v="6"/>
    <s v="DMM10M"/>
    <x v="6"/>
    <x v="0"/>
    <x v="1"/>
    <n v="3"/>
  </r>
  <r>
    <x v="66"/>
    <x v="65"/>
    <x v="6"/>
    <x v="6"/>
    <s v="MAD10F"/>
    <x v="6"/>
    <x v="0"/>
    <x v="0"/>
    <n v="3"/>
  </r>
  <r>
    <x v="66"/>
    <x v="65"/>
    <x v="6"/>
    <x v="6"/>
    <s v="FNV8M"/>
    <x v="6"/>
    <x v="1"/>
    <x v="0"/>
    <n v="3"/>
  </r>
  <r>
    <x v="66"/>
    <x v="65"/>
    <x v="6"/>
    <x v="6"/>
    <s v="MCA6M"/>
    <x v="6"/>
    <x v="1"/>
    <x v="1"/>
    <n v="3"/>
  </r>
  <r>
    <x v="66"/>
    <x v="65"/>
    <x v="6"/>
    <x v="6"/>
    <s v="AMC7M"/>
    <x v="6"/>
    <x v="1"/>
    <x v="0"/>
    <n v="3"/>
  </r>
  <r>
    <x v="66"/>
    <x v="65"/>
    <x v="6"/>
    <x v="6"/>
    <s v="ABJ8M"/>
    <x v="6"/>
    <x v="2"/>
    <x v="0"/>
    <n v="3"/>
  </r>
  <r>
    <x v="66"/>
    <x v="65"/>
    <x v="6"/>
    <x v="6"/>
    <s v="AAM8M"/>
    <x v="6"/>
    <x v="2"/>
    <x v="0"/>
    <n v="3"/>
  </r>
  <r>
    <x v="66"/>
    <x v="65"/>
    <x v="6"/>
    <x v="6"/>
    <s v="DLM5M"/>
    <x v="6"/>
    <x v="2"/>
    <x v="1"/>
    <n v="3"/>
  </r>
  <r>
    <x v="66"/>
    <x v="65"/>
    <x v="6"/>
    <x v="6"/>
    <s v="OMA8M"/>
    <x v="6"/>
    <x v="2"/>
    <x v="1"/>
    <n v="3"/>
  </r>
  <r>
    <x v="66"/>
    <x v="65"/>
    <x v="6"/>
    <x v="6"/>
    <s v="MBO9M"/>
    <x v="6"/>
    <x v="1"/>
    <x v="0"/>
    <n v="3"/>
  </r>
  <r>
    <x v="66"/>
    <x v="65"/>
    <x v="6"/>
    <x v="6"/>
    <s v="LMR10M"/>
    <x v="6"/>
    <x v="0"/>
    <x v="0"/>
    <n v="3"/>
  </r>
  <r>
    <x v="66"/>
    <x v="65"/>
    <x v="6"/>
    <x v="6"/>
    <s v="SRE10M"/>
    <x v="6"/>
    <x v="0"/>
    <x v="0"/>
    <n v="3"/>
  </r>
  <r>
    <x v="66"/>
    <x v="65"/>
    <x v="6"/>
    <x v="6"/>
    <s v="IEC3M"/>
    <x v="6"/>
    <x v="1"/>
    <x v="1"/>
    <n v="3"/>
  </r>
  <r>
    <x v="66"/>
    <x v="65"/>
    <x v="6"/>
    <x v="6"/>
    <s v="SDA8M"/>
    <x v="6"/>
    <x v="0"/>
    <x v="1"/>
    <n v="3"/>
  </r>
  <r>
    <x v="66"/>
    <x v="65"/>
    <x v="6"/>
    <x v="6"/>
    <s v="MCG8F"/>
    <x v="6"/>
    <x v="1"/>
    <x v="1"/>
    <n v="3"/>
  </r>
  <r>
    <x v="66"/>
    <x v="65"/>
    <x v="6"/>
    <x v="6"/>
    <s v="ASR6F"/>
    <x v="6"/>
    <x v="1"/>
    <x v="0"/>
    <n v="3"/>
  </r>
  <r>
    <x v="66"/>
    <x v="65"/>
    <x v="6"/>
    <x v="6"/>
    <s v="CJL6M"/>
    <x v="4"/>
    <x v="2"/>
    <x v="0"/>
    <n v="3"/>
  </r>
  <r>
    <x v="67"/>
    <x v="66"/>
    <x v="2"/>
    <x v="2"/>
    <s v="JSE10F"/>
    <x v="2"/>
    <x v="2"/>
    <x v="0"/>
    <n v="3"/>
  </r>
  <r>
    <x v="67"/>
    <x v="66"/>
    <x v="2"/>
    <x v="2"/>
    <s v="AVC10F"/>
    <x v="3"/>
    <x v="2"/>
    <x v="0"/>
    <n v="3"/>
  </r>
  <r>
    <x v="67"/>
    <x v="66"/>
    <x v="2"/>
    <x v="2"/>
    <s v="HRR10F"/>
    <x v="3"/>
    <x v="2"/>
    <x v="1"/>
    <n v="3"/>
  </r>
  <r>
    <x v="67"/>
    <x v="66"/>
    <x v="2"/>
    <x v="2"/>
    <s v="JRL10F"/>
    <x v="6"/>
    <x v="0"/>
    <x v="0"/>
    <n v="3"/>
  </r>
  <r>
    <x v="67"/>
    <x v="66"/>
    <x v="2"/>
    <x v="2"/>
    <s v="FRS6F"/>
    <x v="3"/>
    <x v="1"/>
    <x v="0"/>
    <n v="3"/>
  </r>
  <r>
    <x v="67"/>
    <x v="66"/>
    <x v="2"/>
    <x v="2"/>
    <s v="ARG7M"/>
    <x v="3"/>
    <x v="1"/>
    <x v="1"/>
    <n v="3"/>
  </r>
  <r>
    <x v="67"/>
    <x v="66"/>
    <x v="2"/>
    <x v="2"/>
    <s v="IMR7M"/>
    <x v="3"/>
    <x v="1"/>
    <x v="1"/>
    <n v="3"/>
  </r>
  <r>
    <x v="67"/>
    <x v="66"/>
    <x v="2"/>
    <x v="2"/>
    <s v="JDV6M"/>
    <x v="3"/>
    <x v="1"/>
    <x v="1"/>
    <n v="3"/>
  </r>
  <r>
    <x v="67"/>
    <x v="66"/>
    <x v="2"/>
    <x v="2"/>
    <s v="LRT5M"/>
    <x v="3"/>
    <x v="1"/>
    <x v="1"/>
    <n v="3"/>
  </r>
  <r>
    <x v="67"/>
    <x v="66"/>
    <x v="2"/>
    <x v="2"/>
    <s v="EHR7F"/>
    <x v="3"/>
    <x v="2"/>
    <x v="0"/>
    <n v="3"/>
  </r>
  <r>
    <x v="67"/>
    <x v="66"/>
    <x v="2"/>
    <x v="2"/>
    <s v="HTR8F"/>
    <x v="3"/>
    <x v="2"/>
    <x v="1"/>
    <n v="3"/>
  </r>
  <r>
    <x v="67"/>
    <x v="66"/>
    <x v="2"/>
    <x v="2"/>
    <s v="ASP5F"/>
    <x v="3"/>
    <x v="2"/>
    <x v="0"/>
    <n v="3"/>
  </r>
  <r>
    <x v="67"/>
    <x v="66"/>
    <x v="2"/>
    <x v="2"/>
    <s v="MLA8F"/>
    <x v="3"/>
    <x v="2"/>
    <x v="1"/>
    <n v="3"/>
  </r>
  <r>
    <x v="67"/>
    <x v="66"/>
    <x v="2"/>
    <x v="2"/>
    <s v="ATG10M"/>
    <x v="3"/>
    <x v="2"/>
    <x v="1"/>
    <n v="3"/>
  </r>
  <r>
    <x v="67"/>
    <x v="66"/>
    <x v="2"/>
    <x v="2"/>
    <s v="DMM10M"/>
    <x v="5"/>
    <x v="0"/>
    <x v="0"/>
    <n v="3"/>
  </r>
  <r>
    <x v="67"/>
    <x v="66"/>
    <x v="2"/>
    <x v="2"/>
    <s v="MAD10F"/>
    <x v="3"/>
    <x v="0"/>
    <x v="1"/>
    <n v="3"/>
  </r>
  <r>
    <x v="67"/>
    <x v="66"/>
    <x v="2"/>
    <x v="2"/>
    <s v="FNV8M"/>
    <x v="1"/>
    <x v="0"/>
    <x v="0"/>
    <n v="3"/>
  </r>
  <r>
    <x v="67"/>
    <x v="66"/>
    <x v="2"/>
    <x v="2"/>
    <s v="MCA6M"/>
    <x v="2"/>
    <x v="1"/>
    <x v="0"/>
    <n v="3"/>
  </r>
  <r>
    <x v="67"/>
    <x v="66"/>
    <x v="2"/>
    <x v="2"/>
    <s v="AMC7M"/>
    <x v="3"/>
    <x v="1"/>
    <x v="1"/>
    <n v="3"/>
  </r>
  <r>
    <x v="67"/>
    <x v="66"/>
    <x v="2"/>
    <x v="2"/>
    <s v="ABJ8M"/>
    <x v="3"/>
    <x v="1"/>
    <x v="0"/>
    <n v="3"/>
  </r>
  <r>
    <x v="67"/>
    <x v="66"/>
    <x v="2"/>
    <x v="2"/>
    <s v="AAM8M"/>
    <x v="3"/>
    <x v="2"/>
    <x v="0"/>
    <n v="3"/>
  </r>
  <r>
    <x v="67"/>
    <x v="66"/>
    <x v="2"/>
    <x v="2"/>
    <s v="DLM5M"/>
    <x v="3"/>
    <x v="2"/>
    <x v="0"/>
    <n v="3"/>
  </r>
  <r>
    <x v="67"/>
    <x v="66"/>
    <x v="2"/>
    <x v="2"/>
    <s v="OMA8M"/>
    <x v="6"/>
    <x v="2"/>
    <x v="1"/>
    <n v="3"/>
  </r>
  <r>
    <x v="67"/>
    <x v="66"/>
    <x v="2"/>
    <x v="2"/>
    <s v="MBO9M"/>
    <x v="3"/>
    <x v="2"/>
    <x v="1"/>
    <n v="3"/>
  </r>
  <r>
    <x v="67"/>
    <x v="66"/>
    <x v="2"/>
    <x v="2"/>
    <s v="LMR10M"/>
    <x v="3"/>
    <x v="1"/>
    <x v="0"/>
    <n v="3"/>
  </r>
  <r>
    <x v="67"/>
    <x v="66"/>
    <x v="2"/>
    <x v="2"/>
    <s v="SRE10M"/>
    <x v="3"/>
    <x v="0"/>
    <x v="0"/>
    <n v="3"/>
  </r>
  <r>
    <x v="67"/>
    <x v="66"/>
    <x v="2"/>
    <x v="2"/>
    <s v="IEC3M"/>
    <x v="3"/>
    <x v="0"/>
    <x v="0"/>
    <n v="3"/>
  </r>
  <r>
    <x v="67"/>
    <x v="66"/>
    <x v="2"/>
    <x v="2"/>
    <s v="SDA8M"/>
    <x v="1"/>
    <x v="1"/>
    <x v="1"/>
    <n v="3"/>
  </r>
  <r>
    <x v="67"/>
    <x v="66"/>
    <x v="2"/>
    <x v="2"/>
    <s v="MCG8F"/>
    <x v="3"/>
    <x v="0"/>
    <x v="1"/>
    <n v="3"/>
  </r>
  <r>
    <x v="67"/>
    <x v="66"/>
    <x v="2"/>
    <x v="2"/>
    <s v="ASR6F"/>
    <x v="3"/>
    <x v="1"/>
    <x v="1"/>
    <n v="3"/>
  </r>
  <r>
    <x v="67"/>
    <x v="66"/>
    <x v="2"/>
    <x v="2"/>
    <s v="CJL6M"/>
    <x v="3"/>
    <x v="1"/>
    <x v="0"/>
    <n v="3"/>
  </r>
  <r>
    <x v="68"/>
    <x v="67"/>
    <x v="3"/>
    <x v="3"/>
    <s v="JSE10F"/>
    <x v="1"/>
    <x v="2"/>
    <x v="0"/>
    <n v="3"/>
  </r>
  <r>
    <x v="68"/>
    <x v="67"/>
    <x v="3"/>
    <x v="3"/>
    <s v="AVC10F"/>
    <x v="1"/>
    <x v="2"/>
    <x v="0"/>
    <n v="3"/>
  </r>
  <r>
    <x v="68"/>
    <x v="67"/>
    <x v="3"/>
    <x v="3"/>
    <s v="HRR10F"/>
    <x v="4"/>
    <x v="2"/>
    <x v="0"/>
    <n v="3"/>
  </r>
  <r>
    <x v="68"/>
    <x v="67"/>
    <x v="3"/>
    <x v="3"/>
    <s v="JRL10F"/>
    <x v="1"/>
    <x v="2"/>
    <x v="1"/>
    <n v="3"/>
  </r>
  <r>
    <x v="68"/>
    <x v="67"/>
    <x v="3"/>
    <x v="3"/>
    <s v="FRS6F"/>
    <x v="1"/>
    <x v="0"/>
    <x v="0"/>
    <n v="3"/>
  </r>
  <r>
    <x v="68"/>
    <x v="67"/>
    <x v="3"/>
    <x v="3"/>
    <s v="ARG7M"/>
    <x v="1"/>
    <x v="1"/>
    <x v="0"/>
    <n v="3"/>
  </r>
  <r>
    <x v="68"/>
    <x v="67"/>
    <x v="3"/>
    <x v="3"/>
    <s v="IMR7M"/>
    <x v="1"/>
    <x v="1"/>
    <x v="1"/>
    <n v="3"/>
  </r>
  <r>
    <x v="68"/>
    <x v="67"/>
    <x v="3"/>
    <x v="3"/>
    <s v="JDV6M"/>
    <x v="4"/>
    <x v="1"/>
    <x v="1"/>
    <n v="3"/>
  </r>
  <r>
    <x v="68"/>
    <x v="67"/>
    <x v="3"/>
    <x v="3"/>
    <s v="LRT5M"/>
    <x v="2"/>
    <x v="1"/>
    <x v="1"/>
    <n v="3"/>
  </r>
  <r>
    <x v="68"/>
    <x v="67"/>
    <x v="3"/>
    <x v="3"/>
    <s v="EHR7F"/>
    <x v="1"/>
    <x v="1"/>
    <x v="1"/>
    <n v="3"/>
  </r>
  <r>
    <x v="68"/>
    <x v="67"/>
    <x v="3"/>
    <x v="3"/>
    <s v="HTR8F"/>
    <x v="1"/>
    <x v="2"/>
    <x v="0"/>
    <n v="3"/>
  </r>
  <r>
    <x v="68"/>
    <x v="67"/>
    <x v="3"/>
    <x v="3"/>
    <s v="ASP5F"/>
    <x v="1"/>
    <x v="2"/>
    <x v="1"/>
    <n v="3"/>
  </r>
  <r>
    <x v="68"/>
    <x v="67"/>
    <x v="3"/>
    <x v="3"/>
    <s v="MLA8F"/>
    <x v="4"/>
    <x v="2"/>
    <x v="0"/>
    <n v="3"/>
  </r>
  <r>
    <x v="68"/>
    <x v="67"/>
    <x v="3"/>
    <x v="3"/>
    <s v="ATG10M"/>
    <x v="6"/>
    <x v="2"/>
    <x v="1"/>
    <n v="3"/>
  </r>
  <r>
    <x v="68"/>
    <x v="67"/>
    <x v="3"/>
    <x v="3"/>
    <s v="DMM10M"/>
    <x v="1"/>
    <x v="2"/>
    <x v="1"/>
    <n v="3"/>
  </r>
  <r>
    <x v="68"/>
    <x v="67"/>
    <x v="3"/>
    <x v="3"/>
    <s v="MAD10F"/>
    <x v="6"/>
    <x v="0"/>
    <x v="0"/>
    <n v="3"/>
  </r>
  <r>
    <x v="68"/>
    <x v="67"/>
    <x v="3"/>
    <x v="3"/>
    <s v="FNV8M"/>
    <x v="1"/>
    <x v="0"/>
    <x v="1"/>
    <n v="3"/>
  </r>
  <r>
    <x v="68"/>
    <x v="67"/>
    <x v="3"/>
    <x v="3"/>
    <s v="MCA6M"/>
    <x v="6"/>
    <x v="0"/>
    <x v="0"/>
    <n v="3"/>
  </r>
  <r>
    <x v="68"/>
    <x v="67"/>
    <x v="3"/>
    <x v="3"/>
    <s v="AMC7M"/>
    <x v="1"/>
    <x v="1"/>
    <x v="0"/>
    <n v="3"/>
  </r>
  <r>
    <x v="68"/>
    <x v="67"/>
    <x v="3"/>
    <x v="3"/>
    <s v="ABJ8M"/>
    <x v="1"/>
    <x v="1"/>
    <x v="1"/>
    <n v="3"/>
  </r>
  <r>
    <x v="68"/>
    <x v="67"/>
    <x v="3"/>
    <x v="3"/>
    <s v="AAM8M"/>
    <x v="1"/>
    <x v="1"/>
    <x v="0"/>
    <n v="3"/>
  </r>
  <r>
    <x v="68"/>
    <x v="67"/>
    <x v="3"/>
    <x v="3"/>
    <s v="DLM5M"/>
    <x v="1"/>
    <x v="2"/>
    <x v="0"/>
    <n v="3"/>
  </r>
  <r>
    <x v="68"/>
    <x v="67"/>
    <x v="3"/>
    <x v="3"/>
    <s v="OMA8M"/>
    <x v="1"/>
    <x v="2"/>
    <x v="0"/>
    <n v="3"/>
  </r>
  <r>
    <x v="68"/>
    <x v="67"/>
    <x v="3"/>
    <x v="3"/>
    <s v="MBO9M"/>
    <x v="1"/>
    <x v="2"/>
    <x v="1"/>
    <n v="3"/>
  </r>
  <r>
    <x v="68"/>
    <x v="67"/>
    <x v="3"/>
    <x v="3"/>
    <s v="LMR10M"/>
    <x v="4"/>
    <x v="2"/>
    <x v="1"/>
    <n v="3"/>
  </r>
  <r>
    <x v="68"/>
    <x v="67"/>
    <x v="3"/>
    <x v="3"/>
    <s v="SRE10M"/>
    <x v="1"/>
    <x v="1"/>
    <x v="0"/>
    <n v="3"/>
  </r>
  <r>
    <x v="68"/>
    <x v="67"/>
    <x v="3"/>
    <x v="3"/>
    <s v="IEC3M"/>
    <x v="1"/>
    <x v="0"/>
    <x v="0"/>
    <n v="3"/>
  </r>
  <r>
    <x v="68"/>
    <x v="67"/>
    <x v="3"/>
    <x v="3"/>
    <s v="SDA8M"/>
    <x v="6"/>
    <x v="0"/>
    <x v="0"/>
    <n v="3"/>
  </r>
  <r>
    <x v="68"/>
    <x v="67"/>
    <x v="3"/>
    <x v="3"/>
    <s v="MCG8F"/>
    <x v="6"/>
    <x v="1"/>
    <x v="1"/>
    <n v="3"/>
  </r>
  <r>
    <x v="68"/>
    <x v="67"/>
    <x v="3"/>
    <x v="3"/>
    <s v="ASR6F"/>
    <x v="5"/>
    <x v="0"/>
    <x v="1"/>
    <n v="3"/>
  </r>
  <r>
    <x v="68"/>
    <x v="67"/>
    <x v="3"/>
    <x v="3"/>
    <s v="CJL6M"/>
    <x v="0"/>
    <x v="1"/>
    <x v="1"/>
    <n v="3"/>
  </r>
  <r>
    <x v="69"/>
    <x v="68"/>
    <x v="5"/>
    <x v="5"/>
    <s v="JSE10F"/>
    <x v="5"/>
    <x v="1"/>
    <x v="0"/>
    <n v="3"/>
  </r>
  <r>
    <x v="69"/>
    <x v="68"/>
    <x v="5"/>
    <x v="5"/>
    <s v="AVC10F"/>
    <x v="5"/>
    <x v="2"/>
    <x v="0"/>
    <n v="3"/>
  </r>
  <r>
    <x v="69"/>
    <x v="68"/>
    <x v="5"/>
    <x v="5"/>
    <s v="HRR10F"/>
    <x v="5"/>
    <x v="2"/>
    <x v="0"/>
    <n v="3"/>
  </r>
  <r>
    <x v="69"/>
    <x v="68"/>
    <x v="5"/>
    <x v="5"/>
    <s v="JRL10F"/>
    <x v="5"/>
    <x v="2"/>
    <x v="0"/>
    <n v="3"/>
  </r>
  <r>
    <x v="69"/>
    <x v="68"/>
    <x v="5"/>
    <x v="5"/>
    <s v="FRS6F"/>
    <x v="5"/>
    <x v="2"/>
    <x v="1"/>
    <n v="3"/>
  </r>
  <r>
    <x v="69"/>
    <x v="68"/>
    <x v="5"/>
    <x v="5"/>
    <s v="ARG7M"/>
    <x v="5"/>
    <x v="0"/>
    <x v="0"/>
    <n v="3"/>
  </r>
  <r>
    <x v="69"/>
    <x v="68"/>
    <x v="5"/>
    <x v="5"/>
    <s v="IMR7M"/>
    <x v="5"/>
    <x v="1"/>
    <x v="0"/>
    <n v="3"/>
  </r>
  <r>
    <x v="69"/>
    <x v="68"/>
    <x v="5"/>
    <x v="5"/>
    <s v="JDV6M"/>
    <x v="5"/>
    <x v="1"/>
    <x v="1"/>
    <n v="3"/>
  </r>
  <r>
    <x v="69"/>
    <x v="68"/>
    <x v="5"/>
    <x v="5"/>
    <s v="LRT5M"/>
    <x v="5"/>
    <x v="1"/>
    <x v="1"/>
    <n v="3"/>
  </r>
  <r>
    <x v="69"/>
    <x v="68"/>
    <x v="5"/>
    <x v="5"/>
    <s v="EHR7F"/>
    <x v="6"/>
    <x v="1"/>
    <x v="1"/>
    <n v="3"/>
  </r>
  <r>
    <x v="69"/>
    <x v="68"/>
    <x v="5"/>
    <x v="5"/>
    <s v="HTR8F"/>
    <x v="5"/>
    <x v="1"/>
    <x v="1"/>
    <n v="3"/>
  </r>
  <r>
    <x v="69"/>
    <x v="68"/>
    <x v="5"/>
    <x v="5"/>
    <s v="ASP5F"/>
    <x v="5"/>
    <x v="2"/>
    <x v="0"/>
    <n v="3"/>
  </r>
  <r>
    <x v="69"/>
    <x v="68"/>
    <x v="5"/>
    <x v="5"/>
    <s v="MLA8F"/>
    <x v="5"/>
    <x v="2"/>
    <x v="1"/>
    <n v="3"/>
  </r>
  <r>
    <x v="69"/>
    <x v="68"/>
    <x v="5"/>
    <x v="5"/>
    <s v="ATG10M"/>
    <x v="5"/>
    <x v="2"/>
    <x v="0"/>
    <n v="3"/>
  </r>
  <r>
    <x v="69"/>
    <x v="68"/>
    <x v="5"/>
    <x v="5"/>
    <s v="DMM10M"/>
    <x v="5"/>
    <x v="2"/>
    <x v="1"/>
    <n v="3"/>
  </r>
  <r>
    <x v="69"/>
    <x v="68"/>
    <x v="5"/>
    <x v="5"/>
    <s v="MAD10F"/>
    <x v="5"/>
    <x v="2"/>
    <x v="1"/>
    <n v="3"/>
  </r>
  <r>
    <x v="69"/>
    <x v="68"/>
    <x v="5"/>
    <x v="5"/>
    <s v="FNV8M"/>
    <x v="5"/>
    <x v="0"/>
    <x v="0"/>
    <n v="3"/>
  </r>
  <r>
    <x v="69"/>
    <x v="68"/>
    <x v="5"/>
    <x v="5"/>
    <s v="MCA6M"/>
    <x v="5"/>
    <x v="0"/>
    <x v="1"/>
    <n v="3"/>
  </r>
  <r>
    <x v="69"/>
    <x v="68"/>
    <x v="5"/>
    <x v="5"/>
    <s v="AMC7M"/>
    <x v="5"/>
    <x v="0"/>
    <x v="0"/>
    <n v="3"/>
  </r>
  <r>
    <x v="69"/>
    <x v="68"/>
    <x v="5"/>
    <x v="5"/>
    <s v="ABJ8M"/>
    <x v="5"/>
    <x v="1"/>
    <x v="0"/>
    <n v="3"/>
  </r>
  <r>
    <x v="69"/>
    <x v="68"/>
    <x v="5"/>
    <x v="5"/>
    <s v="AAM8M"/>
    <x v="2"/>
    <x v="1"/>
    <x v="1"/>
    <n v="3"/>
  </r>
  <r>
    <x v="69"/>
    <x v="68"/>
    <x v="5"/>
    <x v="5"/>
    <s v="DLM5M"/>
    <x v="5"/>
    <x v="1"/>
    <x v="0"/>
    <n v="3"/>
  </r>
  <r>
    <x v="69"/>
    <x v="68"/>
    <x v="5"/>
    <x v="5"/>
    <s v="OMA8M"/>
    <x v="5"/>
    <x v="2"/>
    <x v="0"/>
    <n v="3"/>
  </r>
  <r>
    <x v="69"/>
    <x v="68"/>
    <x v="5"/>
    <x v="5"/>
    <s v="MBO9M"/>
    <x v="5"/>
    <x v="2"/>
    <x v="0"/>
    <n v="3"/>
  </r>
  <r>
    <x v="69"/>
    <x v="68"/>
    <x v="5"/>
    <x v="5"/>
    <s v="LMR10M"/>
    <x v="5"/>
    <x v="2"/>
    <x v="1"/>
    <n v="3"/>
  </r>
  <r>
    <x v="69"/>
    <x v="68"/>
    <x v="5"/>
    <x v="5"/>
    <s v="SRE10M"/>
    <x v="5"/>
    <x v="2"/>
    <x v="1"/>
    <n v="3"/>
  </r>
  <r>
    <x v="69"/>
    <x v="68"/>
    <x v="5"/>
    <x v="5"/>
    <s v="IEC3M"/>
    <x v="5"/>
    <x v="1"/>
    <x v="0"/>
    <n v="3"/>
  </r>
  <r>
    <x v="69"/>
    <x v="68"/>
    <x v="5"/>
    <x v="5"/>
    <s v="SDA8M"/>
    <x v="5"/>
    <x v="0"/>
    <x v="0"/>
    <n v="3"/>
  </r>
  <r>
    <x v="69"/>
    <x v="68"/>
    <x v="5"/>
    <x v="5"/>
    <s v="MCG8F"/>
    <x v="5"/>
    <x v="0"/>
    <x v="0"/>
    <n v="3"/>
  </r>
  <r>
    <x v="69"/>
    <x v="68"/>
    <x v="5"/>
    <x v="5"/>
    <s v="ASR6F"/>
    <x v="5"/>
    <x v="1"/>
    <x v="1"/>
    <n v="3"/>
  </r>
  <r>
    <x v="69"/>
    <x v="68"/>
    <x v="5"/>
    <x v="5"/>
    <s v="CJL6M"/>
    <x v="0"/>
    <x v="0"/>
    <x v="1"/>
    <n v="3"/>
  </r>
  <r>
    <x v="70"/>
    <x v="69"/>
    <x v="6"/>
    <x v="6"/>
    <s v="JSE10F"/>
    <x v="6"/>
    <x v="1"/>
    <x v="1"/>
    <n v="3"/>
  </r>
  <r>
    <x v="70"/>
    <x v="69"/>
    <x v="6"/>
    <x v="6"/>
    <s v="AVC10F"/>
    <x v="6"/>
    <x v="1"/>
    <x v="0"/>
    <n v="3"/>
  </r>
  <r>
    <x v="70"/>
    <x v="69"/>
    <x v="6"/>
    <x v="6"/>
    <s v="HRR10F"/>
    <x v="6"/>
    <x v="2"/>
    <x v="0"/>
    <n v="3"/>
  </r>
  <r>
    <x v="70"/>
    <x v="69"/>
    <x v="6"/>
    <x v="6"/>
    <s v="JRL10F"/>
    <x v="6"/>
    <x v="2"/>
    <x v="0"/>
    <n v="3"/>
  </r>
  <r>
    <x v="70"/>
    <x v="69"/>
    <x v="6"/>
    <x v="6"/>
    <s v="FRS6F"/>
    <x v="6"/>
    <x v="2"/>
    <x v="0"/>
    <n v="3"/>
  </r>
  <r>
    <x v="70"/>
    <x v="69"/>
    <x v="6"/>
    <x v="6"/>
    <s v="ARG7M"/>
    <x v="6"/>
    <x v="2"/>
    <x v="1"/>
    <n v="3"/>
  </r>
  <r>
    <x v="70"/>
    <x v="69"/>
    <x v="6"/>
    <x v="6"/>
    <s v="IMR7M"/>
    <x v="6"/>
    <x v="0"/>
    <x v="0"/>
    <n v="3"/>
  </r>
  <r>
    <x v="70"/>
    <x v="69"/>
    <x v="6"/>
    <x v="6"/>
    <s v="JDV6M"/>
    <x v="6"/>
    <x v="1"/>
    <x v="0"/>
    <n v="3"/>
  </r>
  <r>
    <x v="70"/>
    <x v="69"/>
    <x v="6"/>
    <x v="6"/>
    <s v="LRT5M"/>
    <x v="6"/>
    <x v="1"/>
    <x v="1"/>
    <n v="3"/>
  </r>
  <r>
    <x v="70"/>
    <x v="69"/>
    <x v="6"/>
    <x v="6"/>
    <s v="EHR7F"/>
    <x v="5"/>
    <x v="1"/>
    <x v="1"/>
    <n v="3"/>
  </r>
  <r>
    <x v="70"/>
    <x v="69"/>
    <x v="6"/>
    <x v="6"/>
    <s v="HTR8F"/>
    <x v="6"/>
    <x v="1"/>
    <x v="1"/>
    <n v="3"/>
  </r>
  <r>
    <x v="70"/>
    <x v="69"/>
    <x v="6"/>
    <x v="6"/>
    <s v="ASP5F"/>
    <x v="6"/>
    <x v="1"/>
    <x v="1"/>
    <n v="3"/>
  </r>
  <r>
    <x v="70"/>
    <x v="69"/>
    <x v="6"/>
    <x v="6"/>
    <s v="MLA8F"/>
    <x v="6"/>
    <x v="2"/>
    <x v="0"/>
    <n v="3"/>
  </r>
  <r>
    <x v="70"/>
    <x v="69"/>
    <x v="6"/>
    <x v="6"/>
    <s v="ATG10M"/>
    <x v="6"/>
    <x v="2"/>
    <x v="1"/>
    <n v="3"/>
  </r>
  <r>
    <x v="70"/>
    <x v="69"/>
    <x v="6"/>
    <x v="6"/>
    <s v="DMM10M"/>
    <x v="6"/>
    <x v="2"/>
    <x v="0"/>
    <n v="3"/>
  </r>
  <r>
    <x v="70"/>
    <x v="69"/>
    <x v="6"/>
    <x v="6"/>
    <s v="MAD10F"/>
    <x v="6"/>
    <x v="2"/>
    <x v="1"/>
    <n v="3"/>
  </r>
  <r>
    <x v="70"/>
    <x v="69"/>
    <x v="6"/>
    <x v="6"/>
    <s v="FNV8M"/>
    <x v="6"/>
    <x v="2"/>
    <x v="1"/>
    <n v="3"/>
  </r>
  <r>
    <x v="70"/>
    <x v="69"/>
    <x v="6"/>
    <x v="6"/>
    <s v="MCA6M"/>
    <x v="6"/>
    <x v="0"/>
    <x v="0"/>
    <n v="3"/>
  </r>
  <r>
    <x v="70"/>
    <x v="69"/>
    <x v="6"/>
    <x v="6"/>
    <s v="AMC7M"/>
    <x v="6"/>
    <x v="0"/>
    <x v="1"/>
    <n v="3"/>
  </r>
  <r>
    <x v="70"/>
    <x v="69"/>
    <x v="6"/>
    <x v="6"/>
    <s v="ABJ8M"/>
    <x v="6"/>
    <x v="0"/>
    <x v="0"/>
    <n v="3"/>
  </r>
  <r>
    <x v="70"/>
    <x v="69"/>
    <x v="6"/>
    <x v="6"/>
    <s v="AAM8M"/>
    <x v="6"/>
    <x v="1"/>
    <x v="0"/>
    <n v="3"/>
  </r>
  <r>
    <x v="70"/>
    <x v="69"/>
    <x v="6"/>
    <x v="6"/>
    <s v="DLM5M"/>
    <x v="1"/>
    <x v="1"/>
    <x v="1"/>
    <n v="3"/>
  </r>
  <r>
    <x v="70"/>
    <x v="69"/>
    <x v="6"/>
    <x v="6"/>
    <s v="OMA8M"/>
    <x v="6"/>
    <x v="1"/>
    <x v="0"/>
    <n v="3"/>
  </r>
  <r>
    <x v="70"/>
    <x v="69"/>
    <x v="6"/>
    <x v="6"/>
    <s v="MBO9M"/>
    <x v="6"/>
    <x v="2"/>
    <x v="0"/>
    <n v="3"/>
  </r>
  <r>
    <x v="70"/>
    <x v="69"/>
    <x v="6"/>
    <x v="6"/>
    <s v="LMR10M"/>
    <x v="6"/>
    <x v="2"/>
    <x v="0"/>
    <n v="3"/>
  </r>
  <r>
    <x v="70"/>
    <x v="69"/>
    <x v="6"/>
    <x v="6"/>
    <s v="SRE10M"/>
    <x v="6"/>
    <x v="2"/>
    <x v="1"/>
    <n v="3"/>
  </r>
  <r>
    <x v="70"/>
    <x v="69"/>
    <x v="6"/>
    <x v="6"/>
    <s v="IEC3M"/>
    <x v="6"/>
    <x v="2"/>
    <x v="1"/>
    <n v="3"/>
  </r>
  <r>
    <x v="70"/>
    <x v="69"/>
    <x v="6"/>
    <x v="6"/>
    <s v="SDA8M"/>
    <x v="6"/>
    <x v="1"/>
    <x v="0"/>
    <n v="3"/>
  </r>
  <r>
    <x v="70"/>
    <x v="69"/>
    <x v="6"/>
    <x v="6"/>
    <s v="MCG8F"/>
    <x v="6"/>
    <x v="0"/>
    <x v="0"/>
    <n v="3"/>
  </r>
  <r>
    <x v="70"/>
    <x v="69"/>
    <x v="6"/>
    <x v="6"/>
    <s v="ASR6F"/>
    <x v="0"/>
    <x v="0"/>
    <x v="0"/>
    <n v="3"/>
  </r>
  <r>
    <x v="70"/>
    <x v="69"/>
    <x v="6"/>
    <x v="6"/>
    <s v="CJL6M"/>
    <x v="6"/>
    <x v="1"/>
    <x v="1"/>
    <n v="3"/>
  </r>
  <r>
    <x v="71"/>
    <x v="70"/>
    <x v="3"/>
    <x v="3"/>
    <s v="JSE10F"/>
    <x v="6"/>
    <x v="0"/>
    <x v="1"/>
    <n v="3"/>
  </r>
  <r>
    <x v="71"/>
    <x v="70"/>
    <x v="3"/>
    <x v="3"/>
    <s v="AVC10F"/>
    <x v="2"/>
    <x v="1"/>
    <x v="1"/>
    <n v="3"/>
  </r>
  <r>
    <x v="71"/>
    <x v="70"/>
    <x v="3"/>
    <x v="3"/>
    <s v="HRR10F"/>
    <x v="4"/>
    <x v="1"/>
    <x v="0"/>
    <n v="3"/>
  </r>
  <r>
    <x v="71"/>
    <x v="70"/>
    <x v="3"/>
    <x v="3"/>
    <s v="JRL10F"/>
    <x v="1"/>
    <x v="2"/>
    <x v="0"/>
    <n v="3"/>
  </r>
  <r>
    <x v="71"/>
    <x v="70"/>
    <x v="3"/>
    <x v="3"/>
    <s v="FRS6F"/>
    <x v="0"/>
    <x v="2"/>
    <x v="0"/>
    <n v="3"/>
  </r>
  <r>
    <x v="71"/>
    <x v="70"/>
    <x v="3"/>
    <x v="3"/>
    <s v="ARG7M"/>
    <x v="1"/>
    <x v="2"/>
    <x v="0"/>
    <n v="3"/>
  </r>
  <r>
    <x v="71"/>
    <x v="70"/>
    <x v="3"/>
    <x v="3"/>
    <s v="IMR7M"/>
    <x v="2"/>
    <x v="2"/>
    <x v="1"/>
    <n v="3"/>
  </r>
  <r>
    <x v="71"/>
    <x v="70"/>
    <x v="3"/>
    <x v="3"/>
    <s v="JDV6M"/>
    <x v="1"/>
    <x v="0"/>
    <x v="0"/>
    <n v="3"/>
  </r>
  <r>
    <x v="71"/>
    <x v="70"/>
    <x v="3"/>
    <x v="3"/>
    <s v="LRT5M"/>
    <x v="6"/>
    <x v="1"/>
    <x v="0"/>
    <n v="3"/>
  </r>
  <r>
    <x v="71"/>
    <x v="70"/>
    <x v="3"/>
    <x v="3"/>
    <s v="EHR7F"/>
    <x v="1"/>
    <x v="1"/>
    <x v="1"/>
    <n v="3"/>
  </r>
  <r>
    <x v="71"/>
    <x v="70"/>
    <x v="3"/>
    <x v="3"/>
    <s v="HTR8F"/>
    <x v="1"/>
    <x v="1"/>
    <x v="1"/>
    <n v="3"/>
  </r>
  <r>
    <x v="71"/>
    <x v="70"/>
    <x v="3"/>
    <x v="3"/>
    <s v="ASP5F"/>
    <x v="1"/>
    <x v="1"/>
    <x v="1"/>
    <n v="3"/>
  </r>
  <r>
    <x v="71"/>
    <x v="70"/>
    <x v="3"/>
    <x v="3"/>
    <s v="MLA8F"/>
    <x v="0"/>
    <x v="1"/>
    <x v="1"/>
    <n v="3"/>
  </r>
  <r>
    <x v="71"/>
    <x v="70"/>
    <x v="3"/>
    <x v="3"/>
    <s v="ATG10M"/>
    <x v="1"/>
    <x v="2"/>
    <x v="0"/>
    <n v="3"/>
  </r>
  <r>
    <x v="71"/>
    <x v="70"/>
    <x v="3"/>
    <x v="3"/>
    <s v="DMM10M"/>
    <x v="1"/>
    <x v="2"/>
    <x v="1"/>
    <n v="3"/>
  </r>
  <r>
    <x v="71"/>
    <x v="70"/>
    <x v="3"/>
    <x v="3"/>
    <s v="MAD10F"/>
    <x v="6"/>
    <x v="2"/>
    <x v="0"/>
    <n v="3"/>
  </r>
  <r>
    <x v="71"/>
    <x v="70"/>
    <x v="3"/>
    <x v="3"/>
    <s v="FNV8M"/>
    <x v="1"/>
    <x v="2"/>
    <x v="1"/>
    <n v="3"/>
  </r>
  <r>
    <x v="71"/>
    <x v="70"/>
    <x v="3"/>
    <x v="3"/>
    <s v="MCA6M"/>
    <x v="4"/>
    <x v="2"/>
    <x v="1"/>
    <n v="3"/>
  </r>
  <r>
    <x v="71"/>
    <x v="70"/>
    <x v="3"/>
    <x v="3"/>
    <s v="AMC7M"/>
    <x v="1"/>
    <x v="0"/>
    <x v="0"/>
    <n v="3"/>
  </r>
  <r>
    <x v="71"/>
    <x v="70"/>
    <x v="3"/>
    <x v="3"/>
    <s v="ABJ8M"/>
    <x v="1"/>
    <x v="0"/>
    <x v="1"/>
    <n v="3"/>
  </r>
  <r>
    <x v="71"/>
    <x v="70"/>
    <x v="3"/>
    <x v="3"/>
    <s v="AAM8M"/>
    <x v="1"/>
    <x v="0"/>
    <x v="0"/>
    <n v="3"/>
  </r>
  <r>
    <x v="71"/>
    <x v="70"/>
    <x v="3"/>
    <x v="3"/>
    <s v="DLM5M"/>
    <x v="4"/>
    <x v="1"/>
    <x v="0"/>
    <n v="3"/>
  </r>
  <r>
    <x v="71"/>
    <x v="70"/>
    <x v="3"/>
    <x v="3"/>
    <s v="OMA8M"/>
    <x v="1"/>
    <x v="1"/>
    <x v="1"/>
    <n v="3"/>
  </r>
  <r>
    <x v="71"/>
    <x v="70"/>
    <x v="3"/>
    <x v="3"/>
    <s v="MBO9M"/>
    <x v="1"/>
    <x v="1"/>
    <x v="0"/>
    <n v="3"/>
  </r>
  <r>
    <x v="71"/>
    <x v="70"/>
    <x v="3"/>
    <x v="3"/>
    <s v="LMR10M"/>
    <x v="1"/>
    <x v="2"/>
    <x v="0"/>
    <n v="3"/>
  </r>
  <r>
    <x v="71"/>
    <x v="70"/>
    <x v="3"/>
    <x v="3"/>
    <s v="SRE10M"/>
    <x v="1"/>
    <x v="2"/>
    <x v="0"/>
    <n v="3"/>
  </r>
  <r>
    <x v="71"/>
    <x v="70"/>
    <x v="3"/>
    <x v="3"/>
    <s v="IEC3M"/>
    <x v="4"/>
    <x v="2"/>
    <x v="1"/>
    <n v="3"/>
  </r>
  <r>
    <x v="71"/>
    <x v="70"/>
    <x v="3"/>
    <x v="3"/>
    <s v="SDA8M"/>
    <x v="1"/>
    <x v="2"/>
    <x v="1"/>
    <n v="3"/>
  </r>
  <r>
    <x v="71"/>
    <x v="70"/>
    <x v="3"/>
    <x v="3"/>
    <s v="MCG8F"/>
    <x v="1"/>
    <x v="1"/>
    <x v="0"/>
    <n v="3"/>
  </r>
  <r>
    <x v="71"/>
    <x v="70"/>
    <x v="3"/>
    <x v="3"/>
    <s v="ASR6F"/>
    <x v="5"/>
    <x v="0"/>
    <x v="0"/>
    <n v="3"/>
  </r>
  <r>
    <x v="71"/>
    <x v="70"/>
    <x v="3"/>
    <x v="3"/>
    <s v="CJL6M"/>
    <x v="0"/>
    <x v="0"/>
    <x v="0"/>
    <n v="3"/>
  </r>
  <r>
    <x v="72"/>
    <x v="71"/>
    <x v="0"/>
    <x v="0"/>
    <s v="JSE10F"/>
    <x v="0"/>
    <x v="1"/>
    <x v="1"/>
    <n v="3"/>
  </r>
  <r>
    <x v="72"/>
    <x v="71"/>
    <x v="0"/>
    <x v="0"/>
    <s v="AVC10F"/>
    <x v="0"/>
    <x v="0"/>
    <x v="1"/>
    <n v="3"/>
  </r>
  <r>
    <x v="72"/>
    <x v="71"/>
    <x v="0"/>
    <x v="0"/>
    <s v="HRR10F"/>
    <x v="0"/>
    <x v="1"/>
    <x v="1"/>
    <n v="3"/>
  </r>
  <r>
    <x v="72"/>
    <x v="71"/>
    <x v="0"/>
    <x v="0"/>
    <s v="JRL10F"/>
    <x v="0"/>
    <x v="1"/>
    <x v="0"/>
    <n v="3"/>
  </r>
  <r>
    <x v="72"/>
    <x v="71"/>
    <x v="0"/>
    <x v="0"/>
    <s v="FRS6F"/>
    <x v="0"/>
    <x v="2"/>
    <x v="0"/>
    <n v="3"/>
  </r>
  <r>
    <x v="72"/>
    <x v="71"/>
    <x v="0"/>
    <x v="0"/>
    <s v="ARG7M"/>
    <x v="0"/>
    <x v="2"/>
    <x v="0"/>
    <n v="3"/>
  </r>
  <r>
    <x v="72"/>
    <x v="71"/>
    <x v="0"/>
    <x v="0"/>
    <s v="IMR7M"/>
    <x v="0"/>
    <x v="2"/>
    <x v="0"/>
    <n v="3"/>
  </r>
  <r>
    <x v="72"/>
    <x v="71"/>
    <x v="0"/>
    <x v="0"/>
    <s v="JDV6M"/>
    <x v="0"/>
    <x v="2"/>
    <x v="1"/>
    <n v="3"/>
  </r>
  <r>
    <x v="72"/>
    <x v="71"/>
    <x v="0"/>
    <x v="0"/>
    <s v="LRT5M"/>
    <x v="0"/>
    <x v="0"/>
    <x v="0"/>
    <n v="3"/>
  </r>
  <r>
    <x v="72"/>
    <x v="71"/>
    <x v="0"/>
    <x v="0"/>
    <s v="EHR7F"/>
    <x v="1"/>
    <x v="1"/>
    <x v="0"/>
    <n v="3"/>
  </r>
  <r>
    <x v="72"/>
    <x v="71"/>
    <x v="0"/>
    <x v="0"/>
    <s v="HTR8F"/>
    <x v="0"/>
    <x v="1"/>
    <x v="1"/>
    <n v="3"/>
  </r>
  <r>
    <x v="72"/>
    <x v="71"/>
    <x v="0"/>
    <x v="0"/>
    <s v="ASP5F"/>
    <x v="0"/>
    <x v="1"/>
    <x v="1"/>
    <n v="3"/>
  </r>
  <r>
    <x v="72"/>
    <x v="71"/>
    <x v="0"/>
    <x v="0"/>
    <s v="MLA8F"/>
    <x v="0"/>
    <x v="1"/>
    <x v="1"/>
    <n v="3"/>
  </r>
  <r>
    <x v="72"/>
    <x v="71"/>
    <x v="0"/>
    <x v="0"/>
    <s v="ATG10M"/>
    <x v="0"/>
    <x v="1"/>
    <x v="1"/>
    <n v="3"/>
  </r>
  <r>
    <x v="72"/>
    <x v="71"/>
    <x v="0"/>
    <x v="0"/>
    <s v="DMM10M"/>
    <x v="0"/>
    <x v="2"/>
    <x v="0"/>
    <n v="3"/>
  </r>
  <r>
    <x v="72"/>
    <x v="71"/>
    <x v="0"/>
    <x v="0"/>
    <s v="MAD10F"/>
    <x v="0"/>
    <x v="2"/>
    <x v="1"/>
    <n v="3"/>
  </r>
  <r>
    <x v="72"/>
    <x v="71"/>
    <x v="0"/>
    <x v="0"/>
    <s v="FNV8M"/>
    <x v="0"/>
    <x v="2"/>
    <x v="0"/>
    <n v="3"/>
  </r>
  <r>
    <x v="72"/>
    <x v="71"/>
    <x v="0"/>
    <x v="0"/>
    <s v="MCA6M"/>
    <x v="0"/>
    <x v="2"/>
    <x v="1"/>
    <n v="3"/>
  </r>
  <r>
    <x v="72"/>
    <x v="71"/>
    <x v="0"/>
    <x v="0"/>
    <s v="AMC7M"/>
    <x v="2"/>
    <x v="2"/>
    <x v="1"/>
    <n v="3"/>
  </r>
  <r>
    <x v="72"/>
    <x v="71"/>
    <x v="0"/>
    <x v="0"/>
    <s v="ABJ8M"/>
    <x v="0"/>
    <x v="0"/>
    <x v="0"/>
    <n v="3"/>
  </r>
  <r>
    <x v="72"/>
    <x v="71"/>
    <x v="0"/>
    <x v="0"/>
    <s v="AAM8M"/>
    <x v="0"/>
    <x v="0"/>
    <x v="1"/>
    <n v="3"/>
  </r>
  <r>
    <x v="72"/>
    <x v="71"/>
    <x v="0"/>
    <x v="0"/>
    <s v="DLM5M"/>
    <x v="0"/>
    <x v="0"/>
    <x v="0"/>
    <n v="3"/>
  </r>
  <r>
    <x v="72"/>
    <x v="71"/>
    <x v="0"/>
    <x v="0"/>
    <s v="OMA8M"/>
    <x v="0"/>
    <x v="1"/>
    <x v="0"/>
    <n v="3"/>
  </r>
  <r>
    <x v="72"/>
    <x v="71"/>
    <x v="0"/>
    <x v="0"/>
    <s v="MBO9M"/>
    <x v="0"/>
    <x v="1"/>
    <x v="1"/>
    <n v="3"/>
  </r>
  <r>
    <x v="72"/>
    <x v="71"/>
    <x v="0"/>
    <x v="0"/>
    <s v="LMR10M"/>
    <x v="3"/>
    <x v="1"/>
    <x v="0"/>
    <n v="3"/>
  </r>
  <r>
    <x v="72"/>
    <x v="71"/>
    <x v="0"/>
    <x v="0"/>
    <s v="SRE10M"/>
    <x v="0"/>
    <x v="2"/>
    <x v="0"/>
    <n v="3"/>
  </r>
  <r>
    <x v="72"/>
    <x v="71"/>
    <x v="0"/>
    <x v="0"/>
    <s v="IEC3M"/>
    <x v="0"/>
    <x v="2"/>
    <x v="0"/>
    <n v="3"/>
  </r>
  <r>
    <x v="72"/>
    <x v="71"/>
    <x v="0"/>
    <x v="0"/>
    <s v="SDA8M"/>
    <x v="0"/>
    <x v="2"/>
    <x v="1"/>
    <n v="3"/>
  </r>
  <r>
    <x v="72"/>
    <x v="71"/>
    <x v="0"/>
    <x v="0"/>
    <s v="MCG8F"/>
    <x v="0"/>
    <x v="2"/>
    <x v="1"/>
    <n v="3"/>
  </r>
  <r>
    <x v="72"/>
    <x v="71"/>
    <x v="0"/>
    <x v="0"/>
    <s v="ASR6F"/>
    <x v="0"/>
    <x v="1"/>
    <x v="0"/>
    <n v="3"/>
  </r>
  <r>
    <x v="72"/>
    <x v="71"/>
    <x v="0"/>
    <x v="0"/>
    <s v="CJL6M"/>
    <x v="4"/>
    <x v="0"/>
    <x v="0"/>
    <n v="3"/>
  </r>
  <r>
    <x v="73"/>
    <x v="72"/>
    <x v="1"/>
    <x v="1"/>
    <s v="JSE10F"/>
    <x v="4"/>
    <x v="0"/>
    <x v="0"/>
    <n v="3"/>
  </r>
  <r>
    <x v="73"/>
    <x v="72"/>
    <x v="1"/>
    <x v="1"/>
    <s v="AVC10F"/>
    <x v="4"/>
    <x v="1"/>
    <x v="1"/>
    <n v="3"/>
  </r>
  <r>
    <x v="73"/>
    <x v="72"/>
    <x v="1"/>
    <x v="1"/>
    <s v="HRR10F"/>
    <x v="4"/>
    <x v="0"/>
    <x v="1"/>
    <n v="3"/>
  </r>
  <r>
    <x v="73"/>
    <x v="72"/>
    <x v="1"/>
    <x v="1"/>
    <s v="JRL10F"/>
    <x v="4"/>
    <x v="1"/>
    <x v="1"/>
    <n v="3"/>
  </r>
  <r>
    <x v="73"/>
    <x v="72"/>
    <x v="1"/>
    <x v="1"/>
    <s v="FRS6F"/>
    <x v="4"/>
    <x v="1"/>
    <x v="0"/>
    <n v="3"/>
  </r>
  <r>
    <x v="73"/>
    <x v="72"/>
    <x v="1"/>
    <x v="1"/>
    <s v="ARG7M"/>
    <x v="4"/>
    <x v="2"/>
    <x v="0"/>
    <n v="3"/>
  </r>
  <r>
    <x v="73"/>
    <x v="72"/>
    <x v="1"/>
    <x v="1"/>
    <s v="IMR7M"/>
    <x v="4"/>
    <x v="2"/>
    <x v="0"/>
    <n v="3"/>
  </r>
  <r>
    <x v="73"/>
    <x v="72"/>
    <x v="1"/>
    <x v="1"/>
    <s v="JDV6M"/>
    <x v="4"/>
    <x v="2"/>
    <x v="0"/>
    <n v="3"/>
  </r>
  <r>
    <x v="73"/>
    <x v="72"/>
    <x v="1"/>
    <x v="1"/>
    <s v="LRT5M"/>
    <x v="4"/>
    <x v="2"/>
    <x v="1"/>
    <n v="3"/>
  </r>
  <r>
    <x v="73"/>
    <x v="72"/>
    <x v="1"/>
    <x v="1"/>
    <s v="EHR7F"/>
    <x v="3"/>
    <x v="0"/>
    <x v="0"/>
    <n v="3"/>
  </r>
  <r>
    <x v="73"/>
    <x v="72"/>
    <x v="1"/>
    <x v="1"/>
    <s v="HTR8F"/>
    <x v="4"/>
    <x v="1"/>
    <x v="0"/>
    <n v="3"/>
  </r>
  <r>
    <x v="73"/>
    <x v="72"/>
    <x v="1"/>
    <x v="1"/>
    <s v="ASP5F"/>
    <x v="4"/>
    <x v="1"/>
    <x v="1"/>
    <n v="3"/>
  </r>
  <r>
    <x v="73"/>
    <x v="72"/>
    <x v="1"/>
    <x v="1"/>
    <s v="MLA8F"/>
    <x v="4"/>
    <x v="1"/>
    <x v="1"/>
    <n v="3"/>
  </r>
  <r>
    <x v="73"/>
    <x v="72"/>
    <x v="1"/>
    <x v="1"/>
    <s v="ATG10M"/>
    <x v="4"/>
    <x v="1"/>
    <x v="1"/>
    <n v="3"/>
  </r>
  <r>
    <x v="73"/>
    <x v="72"/>
    <x v="1"/>
    <x v="1"/>
    <s v="DMM10M"/>
    <x v="4"/>
    <x v="1"/>
    <x v="1"/>
    <n v="3"/>
  </r>
  <r>
    <x v="73"/>
    <x v="72"/>
    <x v="1"/>
    <x v="1"/>
    <s v="MAD10F"/>
    <x v="4"/>
    <x v="2"/>
    <x v="0"/>
    <n v="3"/>
  </r>
  <r>
    <x v="73"/>
    <x v="72"/>
    <x v="1"/>
    <x v="1"/>
    <s v="FNV8M"/>
    <x v="4"/>
    <x v="2"/>
    <x v="1"/>
    <n v="3"/>
  </r>
  <r>
    <x v="73"/>
    <x v="72"/>
    <x v="1"/>
    <x v="1"/>
    <s v="MCA6M"/>
    <x v="4"/>
    <x v="2"/>
    <x v="0"/>
    <n v="3"/>
  </r>
  <r>
    <x v="73"/>
    <x v="72"/>
    <x v="1"/>
    <x v="1"/>
    <s v="AMC7M"/>
    <x v="4"/>
    <x v="2"/>
    <x v="1"/>
    <n v="3"/>
  </r>
  <r>
    <x v="73"/>
    <x v="72"/>
    <x v="1"/>
    <x v="1"/>
    <s v="ABJ8M"/>
    <x v="4"/>
    <x v="2"/>
    <x v="1"/>
    <n v="3"/>
  </r>
  <r>
    <x v="73"/>
    <x v="72"/>
    <x v="1"/>
    <x v="1"/>
    <s v="AAM8M"/>
    <x v="4"/>
    <x v="0"/>
    <x v="0"/>
    <n v="3"/>
  </r>
  <r>
    <x v="73"/>
    <x v="72"/>
    <x v="1"/>
    <x v="1"/>
    <s v="DLM5M"/>
    <x v="1"/>
    <x v="0"/>
    <x v="1"/>
    <n v="3"/>
  </r>
  <r>
    <x v="73"/>
    <x v="72"/>
    <x v="1"/>
    <x v="1"/>
    <s v="OMA8M"/>
    <x v="4"/>
    <x v="0"/>
    <x v="0"/>
    <n v="3"/>
  </r>
  <r>
    <x v="73"/>
    <x v="72"/>
    <x v="1"/>
    <x v="1"/>
    <s v="MBO9M"/>
    <x v="3"/>
    <x v="1"/>
    <x v="0"/>
    <n v="3"/>
  </r>
  <r>
    <x v="73"/>
    <x v="72"/>
    <x v="1"/>
    <x v="1"/>
    <s v="LMR10M"/>
    <x v="3"/>
    <x v="1"/>
    <x v="1"/>
    <n v="3"/>
  </r>
  <r>
    <x v="73"/>
    <x v="72"/>
    <x v="1"/>
    <x v="1"/>
    <s v="SRE10M"/>
    <x v="4"/>
    <x v="1"/>
    <x v="0"/>
    <n v="3"/>
  </r>
  <r>
    <x v="73"/>
    <x v="72"/>
    <x v="1"/>
    <x v="1"/>
    <s v="IEC3M"/>
    <x v="4"/>
    <x v="2"/>
    <x v="0"/>
    <n v="3"/>
  </r>
  <r>
    <x v="73"/>
    <x v="72"/>
    <x v="1"/>
    <x v="1"/>
    <s v="SDA8M"/>
    <x v="4"/>
    <x v="2"/>
    <x v="0"/>
    <n v="3"/>
  </r>
  <r>
    <x v="73"/>
    <x v="72"/>
    <x v="1"/>
    <x v="1"/>
    <s v="MCG8F"/>
    <x v="3"/>
    <x v="2"/>
    <x v="1"/>
    <n v="3"/>
  </r>
  <r>
    <x v="73"/>
    <x v="72"/>
    <x v="1"/>
    <x v="1"/>
    <s v="ASR6F"/>
    <x v="4"/>
    <x v="2"/>
    <x v="1"/>
    <n v="3"/>
  </r>
  <r>
    <x v="73"/>
    <x v="72"/>
    <x v="1"/>
    <x v="1"/>
    <s v="CJL6M"/>
    <x v="0"/>
    <x v="1"/>
    <x v="0"/>
    <n v="3"/>
  </r>
  <r>
    <x v="74"/>
    <x v="73"/>
    <x v="1"/>
    <x v="1"/>
    <s v="JSE10F"/>
    <x v="4"/>
    <x v="0"/>
    <x v="0"/>
    <n v="3"/>
  </r>
  <r>
    <x v="74"/>
    <x v="73"/>
    <x v="1"/>
    <x v="1"/>
    <s v="AVC10F"/>
    <x v="4"/>
    <x v="0"/>
    <x v="0"/>
    <n v="3"/>
  </r>
  <r>
    <x v="74"/>
    <x v="73"/>
    <x v="1"/>
    <x v="1"/>
    <s v="HRR10F"/>
    <x v="4"/>
    <x v="1"/>
    <x v="1"/>
    <n v="3"/>
  </r>
  <r>
    <x v="74"/>
    <x v="73"/>
    <x v="1"/>
    <x v="1"/>
    <s v="JRL10F"/>
    <x v="4"/>
    <x v="0"/>
    <x v="1"/>
    <n v="3"/>
  </r>
  <r>
    <x v="74"/>
    <x v="73"/>
    <x v="1"/>
    <x v="1"/>
    <s v="FRS6F"/>
    <x v="4"/>
    <x v="1"/>
    <x v="1"/>
    <n v="3"/>
  </r>
  <r>
    <x v="74"/>
    <x v="73"/>
    <x v="1"/>
    <x v="1"/>
    <s v="ARG7M"/>
    <x v="4"/>
    <x v="1"/>
    <x v="0"/>
    <n v="3"/>
  </r>
  <r>
    <x v="74"/>
    <x v="73"/>
    <x v="1"/>
    <x v="1"/>
    <s v="IMR7M"/>
    <x v="4"/>
    <x v="2"/>
    <x v="0"/>
    <n v="3"/>
  </r>
  <r>
    <x v="74"/>
    <x v="73"/>
    <x v="1"/>
    <x v="1"/>
    <s v="JDV6M"/>
    <x v="4"/>
    <x v="2"/>
    <x v="0"/>
    <n v="3"/>
  </r>
  <r>
    <x v="74"/>
    <x v="73"/>
    <x v="1"/>
    <x v="1"/>
    <s v="LRT5M"/>
    <x v="4"/>
    <x v="2"/>
    <x v="0"/>
    <n v="3"/>
  </r>
  <r>
    <x v="74"/>
    <x v="73"/>
    <x v="1"/>
    <x v="1"/>
    <s v="EHR7F"/>
    <x v="3"/>
    <x v="2"/>
    <x v="1"/>
    <n v="3"/>
  </r>
  <r>
    <x v="74"/>
    <x v="73"/>
    <x v="1"/>
    <x v="1"/>
    <s v="HTR8F"/>
    <x v="4"/>
    <x v="0"/>
    <x v="0"/>
    <n v="3"/>
  </r>
  <r>
    <x v="74"/>
    <x v="73"/>
    <x v="1"/>
    <x v="1"/>
    <s v="ASP5F"/>
    <x v="4"/>
    <x v="1"/>
    <x v="0"/>
    <n v="3"/>
  </r>
  <r>
    <x v="74"/>
    <x v="73"/>
    <x v="1"/>
    <x v="1"/>
    <s v="MLA8F"/>
    <x v="4"/>
    <x v="1"/>
    <x v="1"/>
    <n v="3"/>
  </r>
  <r>
    <x v="74"/>
    <x v="73"/>
    <x v="1"/>
    <x v="1"/>
    <s v="ATG10M"/>
    <x v="4"/>
    <x v="1"/>
    <x v="1"/>
    <n v="3"/>
  </r>
  <r>
    <x v="74"/>
    <x v="73"/>
    <x v="1"/>
    <x v="1"/>
    <s v="DMM10M"/>
    <x v="4"/>
    <x v="1"/>
    <x v="1"/>
    <n v="3"/>
  </r>
  <r>
    <x v="74"/>
    <x v="73"/>
    <x v="1"/>
    <x v="1"/>
    <s v="MAD10F"/>
    <x v="4"/>
    <x v="1"/>
    <x v="1"/>
    <n v="3"/>
  </r>
  <r>
    <x v="74"/>
    <x v="73"/>
    <x v="1"/>
    <x v="1"/>
    <s v="FNV8M"/>
    <x v="2"/>
    <x v="2"/>
    <x v="0"/>
    <n v="3"/>
  </r>
  <r>
    <x v="74"/>
    <x v="73"/>
    <x v="1"/>
    <x v="1"/>
    <s v="MCA6M"/>
    <x v="4"/>
    <x v="2"/>
    <x v="1"/>
    <n v="3"/>
  </r>
  <r>
    <x v="74"/>
    <x v="73"/>
    <x v="1"/>
    <x v="1"/>
    <s v="AMC7M"/>
    <x v="4"/>
    <x v="2"/>
    <x v="0"/>
    <n v="3"/>
  </r>
  <r>
    <x v="74"/>
    <x v="73"/>
    <x v="1"/>
    <x v="1"/>
    <s v="ABJ8M"/>
    <x v="4"/>
    <x v="2"/>
    <x v="1"/>
    <n v="3"/>
  </r>
  <r>
    <x v="74"/>
    <x v="73"/>
    <x v="1"/>
    <x v="1"/>
    <s v="AAM8M"/>
    <x v="4"/>
    <x v="2"/>
    <x v="1"/>
    <n v="3"/>
  </r>
  <r>
    <x v="74"/>
    <x v="73"/>
    <x v="1"/>
    <x v="1"/>
    <s v="DLM5M"/>
    <x v="4"/>
    <x v="0"/>
    <x v="0"/>
    <n v="3"/>
  </r>
  <r>
    <x v="74"/>
    <x v="73"/>
    <x v="1"/>
    <x v="1"/>
    <s v="OMA8M"/>
    <x v="4"/>
    <x v="0"/>
    <x v="1"/>
    <n v="3"/>
  </r>
  <r>
    <x v="74"/>
    <x v="73"/>
    <x v="1"/>
    <x v="1"/>
    <s v="MBO9M"/>
    <x v="4"/>
    <x v="0"/>
    <x v="0"/>
    <n v="3"/>
  </r>
  <r>
    <x v="74"/>
    <x v="73"/>
    <x v="1"/>
    <x v="1"/>
    <s v="LMR10M"/>
    <x v="4"/>
    <x v="1"/>
    <x v="0"/>
    <n v="3"/>
  </r>
  <r>
    <x v="74"/>
    <x v="73"/>
    <x v="1"/>
    <x v="1"/>
    <s v="SRE10M"/>
    <x v="1"/>
    <x v="1"/>
    <x v="1"/>
    <n v="3"/>
  </r>
  <r>
    <x v="74"/>
    <x v="73"/>
    <x v="1"/>
    <x v="1"/>
    <s v="IEC3M"/>
    <x v="4"/>
    <x v="1"/>
    <x v="0"/>
    <n v="3"/>
  </r>
  <r>
    <x v="74"/>
    <x v="73"/>
    <x v="1"/>
    <x v="1"/>
    <s v="SDA8M"/>
    <x v="4"/>
    <x v="2"/>
    <x v="0"/>
    <n v="3"/>
  </r>
  <r>
    <x v="74"/>
    <x v="73"/>
    <x v="1"/>
    <x v="1"/>
    <s v="MCG8F"/>
    <x v="4"/>
    <x v="2"/>
    <x v="0"/>
    <n v="3"/>
  </r>
  <r>
    <x v="74"/>
    <x v="73"/>
    <x v="1"/>
    <x v="1"/>
    <s v="ASR6F"/>
    <x v="4"/>
    <x v="2"/>
    <x v="1"/>
    <n v="3"/>
  </r>
  <r>
    <x v="74"/>
    <x v="73"/>
    <x v="1"/>
    <x v="1"/>
    <s v="CJL6M"/>
    <x v="0"/>
    <x v="2"/>
    <x v="1"/>
    <n v="3"/>
  </r>
  <r>
    <x v="75"/>
    <x v="74"/>
    <x v="2"/>
    <x v="2"/>
    <s v="JSE10F"/>
    <x v="3"/>
    <x v="1"/>
    <x v="0"/>
    <n v="3"/>
  </r>
  <r>
    <x v="75"/>
    <x v="74"/>
    <x v="2"/>
    <x v="2"/>
    <s v="AVC10F"/>
    <x v="3"/>
    <x v="0"/>
    <x v="0"/>
    <n v="3"/>
  </r>
  <r>
    <x v="75"/>
    <x v="74"/>
    <x v="2"/>
    <x v="2"/>
    <s v="HRR10F"/>
    <x v="3"/>
    <x v="0"/>
    <x v="0"/>
    <n v="3"/>
  </r>
  <r>
    <x v="75"/>
    <x v="74"/>
    <x v="2"/>
    <x v="2"/>
    <s v="JRL10F"/>
    <x v="3"/>
    <x v="1"/>
    <x v="1"/>
    <n v="3"/>
  </r>
  <r>
    <x v="75"/>
    <x v="74"/>
    <x v="2"/>
    <x v="2"/>
    <s v="FRS6F"/>
    <x v="3"/>
    <x v="0"/>
    <x v="1"/>
    <n v="3"/>
  </r>
  <r>
    <x v="75"/>
    <x v="74"/>
    <x v="2"/>
    <x v="2"/>
    <s v="ARG7M"/>
    <x v="3"/>
    <x v="1"/>
    <x v="1"/>
    <n v="3"/>
  </r>
  <r>
    <x v="75"/>
    <x v="74"/>
    <x v="2"/>
    <x v="2"/>
    <s v="IMR7M"/>
    <x v="3"/>
    <x v="1"/>
    <x v="0"/>
    <n v="3"/>
  </r>
  <r>
    <x v="75"/>
    <x v="74"/>
    <x v="2"/>
    <x v="2"/>
    <s v="JDV6M"/>
    <x v="3"/>
    <x v="2"/>
    <x v="0"/>
    <n v="3"/>
  </r>
  <r>
    <x v="75"/>
    <x v="74"/>
    <x v="2"/>
    <x v="2"/>
    <s v="LRT5M"/>
    <x v="5"/>
    <x v="2"/>
    <x v="0"/>
    <n v="3"/>
  </r>
  <r>
    <x v="75"/>
    <x v="74"/>
    <x v="2"/>
    <x v="2"/>
    <s v="EHR7F"/>
    <x v="2"/>
    <x v="2"/>
    <x v="0"/>
    <n v="3"/>
  </r>
  <r>
    <x v="75"/>
    <x v="74"/>
    <x v="2"/>
    <x v="2"/>
    <s v="HTR8F"/>
    <x v="2"/>
    <x v="2"/>
    <x v="1"/>
    <n v="3"/>
  </r>
  <r>
    <x v="75"/>
    <x v="74"/>
    <x v="2"/>
    <x v="2"/>
    <s v="ASP5F"/>
    <x v="3"/>
    <x v="0"/>
    <x v="0"/>
    <n v="3"/>
  </r>
  <r>
    <x v="75"/>
    <x v="74"/>
    <x v="2"/>
    <x v="2"/>
    <s v="MLA8F"/>
    <x v="3"/>
    <x v="1"/>
    <x v="0"/>
    <n v="3"/>
  </r>
  <r>
    <x v="75"/>
    <x v="74"/>
    <x v="2"/>
    <x v="2"/>
    <s v="ATG10M"/>
    <x v="0"/>
    <x v="1"/>
    <x v="1"/>
    <n v="3"/>
  </r>
  <r>
    <x v="75"/>
    <x v="74"/>
    <x v="2"/>
    <x v="2"/>
    <s v="DMM10M"/>
    <x v="3"/>
    <x v="1"/>
    <x v="1"/>
    <n v="3"/>
  </r>
  <r>
    <x v="75"/>
    <x v="74"/>
    <x v="2"/>
    <x v="2"/>
    <s v="MAD10F"/>
    <x v="4"/>
    <x v="1"/>
    <x v="1"/>
    <n v="3"/>
  </r>
  <r>
    <x v="75"/>
    <x v="74"/>
    <x v="2"/>
    <x v="2"/>
    <s v="FNV8M"/>
    <x v="4"/>
    <x v="1"/>
    <x v="1"/>
    <n v="3"/>
  </r>
  <r>
    <x v="75"/>
    <x v="74"/>
    <x v="2"/>
    <x v="2"/>
    <s v="MCA6M"/>
    <x v="3"/>
    <x v="2"/>
    <x v="0"/>
    <n v="3"/>
  </r>
  <r>
    <x v="75"/>
    <x v="74"/>
    <x v="2"/>
    <x v="2"/>
    <s v="AMC7M"/>
    <x v="3"/>
    <x v="2"/>
    <x v="1"/>
    <n v="3"/>
  </r>
  <r>
    <x v="75"/>
    <x v="74"/>
    <x v="2"/>
    <x v="2"/>
    <s v="ABJ8M"/>
    <x v="3"/>
    <x v="2"/>
    <x v="0"/>
    <n v="3"/>
  </r>
  <r>
    <x v="75"/>
    <x v="74"/>
    <x v="2"/>
    <x v="2"/>
    <s v="AAM8M"/>
    <x v="3"/>
    <x v="2"/>
    <x v="1"/>
    <n v="3"/>
  </r>
  <r>
    <x v="75"/>
    <x v="74"/>
    <x v="2"/>
    <x v="2"/>
    <s v="DLM5M"/>
    <x v="0"/>
    <x v="2"/>
    <x v="1"/>
    <n v="3"/>
  </r>
  <r>
    <x v="75"/>
    <x v="74"/>
    <x v="2"/>
    <x v="2"/>
    <s v="OMA8M"/>
    <x v="2"/>
    <x v="0"/>
    <x v="0"/>
    <n v="3"/>
  </r>
  <r>
    <x v="75"/>
    <x v="74"/>
    <x v="2"/>
    <x v="2"/>
    <s v="MBO9M"/>
    <x v="3"/>
    <x v="0"/>
    <x v="1"/>
    <n v="3"/>
  </r>
  <r>
    <x v="75"/>
    <x v="74"/>
    <x v="2"/>
    <x v="2"/>
    <s v="LMR10M"/>
    <x v="3"/>
    <x v="0"/>
    <x v="0"/>
    <n v="3"/>
  </r>
  <r>
    <x v="75"/>
    <x v="74"/>
    <x v="2"/>
    <x v="2"/>
    <s v="SRE10M"/>
    <x v="0"/>
    <x v="1"/>
    <x v="0"/>
    <n v="3"/>
  </r>
  <r>
    <x v="75"/>
    <x v="74"/>
    <x v="2"/>
    <x v="2"/>
    <s v="IEC3M"/>
    <x v="0"/>
    <x v="1"/>
    <x v="1"/>
    <n v="3"/>
  </r>
  <r>
    <x v="75"/>
    <x v="74"/>
    <x v="2"/>
    <x v="2"/>
    <s v="SDA8M"/>
    <x v="3"/>
    <x v="1"/>
    <x v="0"/>
    <n v="3"/>
  </r>
  <r>
    <x v="75"/>
    <x v="74"/>
    <x v="2"/>
    <x v="2"/>
    <s v="MCG8F"/>
    <x v="3"/>
    <x v="2"/>
    <x v="0"/>
    <n v="3"/>
  </r>
  <r>
    <x v="75"/>
    <x v="74"/>
    <x v="2"/>
    <x v="2"/>
    <s v="ASR6F"/>
    <x v="3"/>
    <x v="2"/>
    <x v="0"/>
    <n v="3"/>
  </r>
  <r>
    <x v="75"/>
    <x v="74"/>
    <x v="2"/>
    <x v="2"/>
    <s v="CJL6M"/>
    <x v="3"/>
    <x v="2"/>
    <x v="1"/>
    <n v="3"/>
  </r>
  <r>
    <x v="76"/>
    <x v="75"/>
    <x v="3"/>
    <x v="3"/>
    <s v="JSE10F"/>
    <x v="1"/>
    <x v="2"/>
    <x v="1"/>
    <n v="3"/>
  </r>
  <r>
    <x v="76"/>
    <x v="75"/>
    <x v="3"/>
    <x v="3"/>
    <s v="AVC10F"/>
    <x v="1"/>
    <x v="1"/>
    <x v="0"/>
    <n v="3"/>
  </r>
  <r>
    <x v="76"/>
    <x v="75"/>
    <x v="3"/>
    <x v="3"/>
    <s v="HRR10F"/>
    <x v="6"/>
    <x v="0"/>
    <x v="0"/>
    <n v="3"/>
  </r>
  <r>
    <x v="76"/>
    <x v="75"/>
    <x v="3"/>
    <x v="3"/>
    <s v="JRL10F"/>
    <x v="1"/>
    <x v="0"/>
    <x v="0"/>
    <n v="3"/>
  </r>
  <r>
    <x v="76"/>
    <x v="75"/>
    <x v="3"/>
    <x v="3"/>
    <s v="FRS6F"/>
    <x v="1"/>
    <x v="1"/>
    <x v="1"/>
    <n v="3"/>
  </r>
  <r>
    <x v="76"/>
    <x v="75"/>
    <x v="3"/>
    <x v="3"/>
    <s v="ARG7M"/>
    <x v="1"/>
    <x v="0"/>
    <x v="1"/>
    <n v="3"/>
  </r>
  <r>
    <x v="76"/>
    <x v="75"/>
    <x v="3"/>
    <x v="3"/>
    <s v="IMR7M"/>
    <x v="1"/>
    <x v="1"/>
    <x v="1"/>
    <n v="3"/>
  </r>
  <r>
    <x v="76"/>
    <x v="75"/>
    <x v="3"/>
    <x v="3"/>
    <s v="JDV6M"/>
    <x v="1"/>
    <x v="1"/>
    <x v="0"/>
    <n v="3"/>
  </r>
  <r>
    <x v="76"/>
    <x v="75"/>
    <x v="3"/>
    <x v="3"/>
    <s v="LRT5M"/>
    <x v="6"/>
    <x v="2"/>
    <x v="0"/>
    <n v="3"/>
  </r>
  <r>
    <x v="76"/>
    <x v="75"/>
    <x v="3"/>
    <x v="3"/>
    <s v="EHR7F"/>
    <x v="1"/>
    <x v="2"/>
    <x v="0"/>
    <n v="3"/>
  </r>
  <r>
    <x v="76"/>
    <x v="75"/>
    <x v="3"/>
    <x v="3"/>
    <s v="HTR8F"/>
    <x v="3"/>
    <x v="2"/>
    <x v="0"/>
    <n v="3"/>
  </r>
  <r>
    <x v="76"/>
    <x v="75"/>
    <x v="3"/>
    <x v="3"/>
    <s v="ASP5F"/>
    <x v="6"/>
    <x v="2"/>
    <x v="1"/>
    <n v="3"/>
  </r>
  <r>
    <x v="76"/>
    <x v="75"/>
    <x v="3"/>
    <x v="3"/>
    <s v="MLA8F"/>
    <x v="6"/>
    <x v="0"/>
    <x v="0"/>
    <n v="3"/>
  </r>
  <r>
    <x v="76"/>
    <x v="75"/>
    <x v="3"/>
    <x v="3"/>
    <s v="ATG10M"/>
    <x v="6"/>
    <x v="1"/>
    <x v="0"/>
    <n v="3"/>
  </r>
  <r>
    <x v="76"/>
    <x v="75"/>
    <x v="3"/>
    <x v="3"/>
    <s v="DMM10M"/>
    <x v="1"/>
    <x v="1"/>
    <x v="1"/>
    <n v="3"/>
  </r>
  <r>
    <x v="76"/>
    <x v="75"/>
    <x v="3"/>
    <x v="3"/>
    <s v="MAD10F"/>
    <x v="6"/>
    <x v="1"/>
    <x v="1"/>
    <n v="3"/>
  </r>
  <r>
    <x v="76"/>
    <x v="75"/>
    <x v="3"/>
    <x v="3"/>
    <s v="FNV8M"/>
    <x v="6"/>
    <x v="1"/>
    <x v="1"/>
    <n v="3"/>
  </r>
  <r>
    <x v="76"/>
    <x v="75"/>
    <x v="3"/>
    <x v="3"/>
    <s v="MCA6M"/>
    <x v="1"/>
    <x v="1"/>
    <x v="1"/>
    <n v="3"/>
  </r>
  <r>
    <x v="76"/>
    <x v="75"/>
    <x v="3"/>
    <x v="3"/>
    <s v="AMC7M"/>
    <x v="1"/>
    <x v="2"/>
    <x v="0"/>
    <n v="3"/>
  </r>
  <r>
    <x v="76"/>
    <x v="75"/>
    <x v="3"/>
    <x v="3"/>
    <s v="ABJ8M"/>
    <x v="1"/>
    <x v="2"/>
    <x v="1"/>
    <n v="3"/>
  </r>
  <r>
    <x v="76"/>
    <x v="75"/>
    <x v="3"/>
    <x v="3"/>
    <s v="AAM8M"/>
    <x v="1"/>
    <x v="2"/>
    <x v="0"/>
    <n v="3"/>
  </r>
  <r>
    <x v="76"/>
    <x v="75"/>
    <x v="3"/>
    <x v="3"/>
    <s v="DLM5M"/>
    <x v="1"/>
    <x v="2"/>
    <x v="1"/>
    <n v="3"/>
  </r>
  <r>
    <x v="76"/>
    <x v="75"/>
    <x v="3"/>
    <x v="3"/>
    <s v="OMA8M"/>
    <x v="6"/>
    <x v="2"/>
    <x v="1"/>
    <n v="3"/>
  </r>
  <r>
    <x v="76"/>
    <x v="75"/>
    <x v="3"/>
    <x v="3"/>
    <s v="MBO9M"/>
    <x v="1"/>
    <x v="0"/>
    <x v="0"/>
    <n v="3"/>
  </r>
  <r>
    <x v="76"/>
    <x v="75"/>
    <x v="3"/>
    <x v="3"/>
    <s v="LMR10M"/>
    <x v="6"/>
    <x v="0"/>
    <x v="1"/>
    <n v="3"/>
  </r>
  <r>
    <x v="76"/>
    <x v="75"/>
    <x v="3"/>
    <x v="3"/>
    <s v="SRE10M"/>
    <x v="1"/>
    <x v="0"/>
    <x v="0"/>
    <n v="3"/>
  </r>
  <r>
    <x v="76"/>
    <x v="75"/>
    <x v="3"/>
    <x v="3"/>
    <s v="IEC3M"/>
    <x v="1"/>
    <x v="1"/>
    <x v="0"/>
    <n v="3"/>
  </r>
  <r>
    <x v="76"/>
    <x v="75"/>
    <x v="3"/>
    <x v="3"/>
    <s v="SDA8M"/>
    <x v="1"/>
    <x v="1"/>
    <x v="1"/>
    <n v="3"/>
  </r>
  <r>
    <x v="76"/>
    <x v="75"/>
    <x v="3"/>
    <x v="3"/>
    <s v="MCG8F"/>
    <x v="6"/>
    <x v="1"/>
    <x v="0"/>
    <n v="3"/>
  </r>
  <r>
    <x v="76"/>
    <x v="75"/>
    <x v="3"/>
    <x v="3"/>
    <s v="ASR6F"/>
    <x v="0"/>
    <x v="2"/>
    <x v="0"/>
    <n v="3"/>
  </r>
  <r>
    <x v="76"/>
    <x v="75"/>
    <x v="3"/>
    <x v="3"/>
    <s v="CJL6M"/>
    <x v="1"/>
    <x v="2"/>
    <x v="0"/>
    <n v="3"/>
  </r>
  <r>
    <x v="77"/>
    <x v="76"/>
    <x v="6"/>
    <x v="6"/>
    <s v="JSE10F"/>
    <x v="6"/>
    <x v="2"/>
    <x v="1"/>
    <n v="3"/>
  </r>
  <r>
    <x v="77"/>
    <x v="76"/>
    <x v="6"/>
    <x v="6"/>
    <s v="AVC10F"/>
    <x v="6"/>
    <x v="2"/>
    <x v="1"/>
    <n v="3"/>
  </r>
  <r>
    <x v="77"/>
    <x v="76"/>
    <x v="6"/>
    <x v="6"/>
    <s v="HRR10F"/>
    <x v="6"/>
    <x v="1"/>
    <x v="0"/>
    <n v="3"/>
  </r>
  <r>
    <x v="77"/>
    <x v="76"/>
    <x v="6"/>
    <x v="6"/>
    <s v="JRL10F"/>
    <x v="6"/>
    <x v="0"/>
    <x v="0"/>
    <n v="3"/>
  </r>
  <r>
    <x v="77"/>
    <x v="76"/>
    <x v="6"/>
    <x v="6"/>
    <s v="FRS6F"/>
    <x v="6"/>
    <x v="0"/>
    <x v="0"/>
    <n v="3"/>
  </r>
  <r>
    <x v="77"/>
    <x v="76"/>
    <x v="6"/>
    <x v="6"/>
    <s v="ARG7M"/>
    <x v="1"/>
    <x v="1"/>
    <x v="1"/>
    <n v="3"/>
  </r>
  <r>
    <x v="77"/>
    <x v="76"/>
    <x v="6"/>
    <x v="6"/>
    <s v="IMR7M"/>
    <x v="6"/>
    <x v="0"/>
    <x v="1"/>
    <n v="3"/>
  </r>
  <r>
    <x v="77"/>
    <x v="76"/>
    <x v="6"/>
    <x v="6"/>
    <s v="JDV6M"/>
    <x v="6"/>
    <x v="1"/>
    <x v="1"/>
    <n v="3"/>
  </r>
  <r>
    <x v="77"/>
    <x v="76"/>
    <x v="6"/>
    <x v="6"/>
    <s v="LRT5M"/>
    <x v="6"/>
    <x v="1"/>
    <x v="0"/>
    <n v="3"/>
  </r>
  <r>
    <x v="77"/>
    <x v="76"/>
    <x v="6"/>
    <x v="6"/>
    <s v="EHR7F"/>
    <x v="6"/>
    <x v="2"/>
    <x v="0"/>
    <n v="3"/>
  </r>
  <r>
    <x v="77"/>
    <x v="76"/>
    <x v="6"/>
    <x v="6"/>
    <s v="HTR8F"/>
    <x v="1"/>
    <x v="2"/>
    <x v="0"/>
    <n v="3"/>
  </r>
  <r>
    <x v="77"/>
    <x v="76"/>
    <x v="6"/>
    <x v="6"/>
    <s v="ASP5F"/>
    <x v="6"/>
    <x v="2"/>
    <x v="0"/>
    <n v="3"/>
  </r>
  <r>
    <x v="77"/>
    <x v="76"/>
    <x v="6"/>
    <x v="6"/>
    <s v="MLA8F"/>
    <x v="6"/>
    <x v="2"/>
    <x v="1"/>
    <n v="3"/>
  </r>
  <r>
    <x v="77"/>
    <x v="76"/>
    <x v="6"/>
    <x v="6"/>
    <s v="ATG10M"/>
    <x v="6"/>
    <x v="0"/>
    <x v="0"/>
    <n v="3"/>
  </r>
  <r>
    <x v="77"/>
    <x v="76"/>
    <x v="6"/>
    <x v="6"/>
    <s v="DMM10M"/>
    <x v="6"/>
    <x v="1"/>
    <x v="0"/>
    <n v="3"/>
  </r>
  <r>
    <x v="77"/>
    <x v="76"/>
    <x v="6"/>
    <x v="6"/>
    <s v="MAD10F"/>
    <x v="4"/>
    <x v="1"/>
    <x v="1"/>
    <n v="3"/>
  </r>
  <r>
    <x v="77"/>
    <x v="76"/>
    <x v="6"/>
    <x v="6"/>
    <s v="FNV8M"/>
    <x v="6"/>
    <x v="1"/>
    <x v="1"/>
    <n v="3"/>
  </r>
  <r>
    <x v="77"/>
    <x v="76"/>
    <x v="6"/>
    <x v="6"/>
    <s v="MCA6M"/>
    <x v="6"/>
    <x v="1"/>
    <x v="1"/>
    <n v="3"/>
  </r>
  <r>
    <x v="77"/>
    <x v="76"/>
    <x v="6"/>
    <x v="6"/>
    <s v="AMC7M"/>
    <x v="6"/>
    <x v="1"/>
    <x v="1"/>
    <n v="3"/>
  </r>
  <r>
    <x v="77"/>
    <x v="76"/>
    <x v="6"/>
    <x v="6"/>
    <s v="ABJ8M"/>
    <x v="1"/>
    <x v="2"/>
    <x v="0"/>
    <n v="3"/>
  </r>
  <r>
    <x v="77"/>
    <x v="76"/>
    <x v="6"/>
    <x v="6"/>
    <s v="AAM8M"/>
    <x v="6"/>
    <x v="2"/>
    <x v="1"/>
    <n v="3"/>
  </r>
  <r>
    <x v="77"/>
    <x v="76"/>
    <x v="6"/>
    <x v="6"/>
    <s v="DLM5M"/>
    <x v="6"/>
    <x v="2"/>
    <x v="0"/>
    <n v="3"/>
  </r>
  <r>
    <x v="77"/>
    <x v="76"/>
    <x v="6"/>
    <x v="6"/>
    <s v="OMA8M"/>
    <x v="6"/>
    <x v="2"/>
    <x v="1"/>
    <n v="3"/>
  </r>
  <r>
    <x v="77"/>
    <x v="76"/>
    <x v="6"/>
    <x v="6"/>
    <s v="MBO9M"/>
    <x v="6"/>
    <x v="2"/>
    <x v="1"/>
    <n v="3"/>
  </r>
  <r>
    <x v="77"/>
    <x v="76"/>
    <x v="6"/>
    <x v="6"/>
    <s v="LMR10M"/>
    <x v="6"/>
    <x v="0"/>
    <x v="0"/>
    <n v="3"/>
  </r>
  <r>
    <x v="77"/>
    <x v="76"/>
    <x v="6"/>
    <x v="6"/>
    <s v="SRE10M"/>
    <x v="6"/>
    <x v="0"/>
    <x v="1"/>
    <n v="3"/>
  </r>
  <r>
    <x v="77"/>
    <x v="76"/>
    <x v="6"/>
    <x v="6"/>
    <s v="IEC3M"/>
    <x v="6"/>
    <x v="0"/>
    <x v="0"/>
    <n v="3"/>
  </r>
  <r>
    <x v="77"/>
    <x v="76"/>
    <x v="6"/>
    <x v="6"/>
    <s v="SDA8M"/>
    <x v="6"/>
    <x v="1"/>
    <x v="0"/>
    <n v="3"/>
  </r>
  <r>
    <x v="77"/>
    <x v="76"/>
    <x v="6"/>
    <x v="6"/>
    <s v="MCG8F"/>
    <x v="6"/>
    <x v="1"/>
    <x v="1"/>
    <n v="3"/>
  </r>
  <r>
    <x v="77"/>
    <x v="76"/>
    <x v="6"/>
    <x v="6"/>
    <s v="ASR6F"/>
    <x v="0"/>
    <x v="1"/>
    <x v="0"/>
    <n v="3"/>
  </r>
  <r>
    <x v="77"/>
    <x v="76"/>
    <x v="6"/>
    <x v="6"/>
    <s v="CJL6M"/>
    <x v="6"/>
    <x v="2"/>
    <x v="0"/>
    <n v="3"/>
  </r>
  <r>
    <x v="78"/>
    <x v="77"/>
    <x v="2"/>
    <x v="2"/>
    <s v="JSE10F"/>
    <x v="3"/>
    <x v="2"/>
    <x v="0"/>
    <n v="3"/>
  </r>
  <r>
    <x v="78"/>
    <x v="77"/>
    <x v="2"/>
    <x v="2"/>
    <s v="AVC10F"/>
    <x v="2"/>
    <x v="2"/>
    <x v="1"/>
    <n v="3"/>
  </r>
  <r>
    <x v="78"/>
    <x v="77"/>
    <x v="2"/>
    <x v="2"/>
    <s v="HRR10F"/>
    <x v="3"/>
    <x v="2"/>
    <x v="1"/>
    <n v="3"/>
  </r>
  <r>
    <x v="78"/>
    <x v="77"/>
    <x v="2"/>
    <x v="2"/>
    <s v="JRL10F"/>
    <x v="3"/>
    <x v="1"/>
    <x v="0"/>
    <n v="3"/>
  </r>
  <r>
    <x v="78"/>
    <x v="77"/>
    <x v="2"/>
    <x v="2"/>
    <s v="FRS6F"/>
    <x v="3"/>
    <x v="0"/>
    <x v="0"/>
    <n v="3"/>
  </r>
  <r>
    <x v="78"/>
    <x v="77"/>
    <x v="2"/>
    <x v="2"/>
    <s v="ARG7M"/>
    <x v="3"/>
    <x v="0"/>
    <x v="0"/>
    <n v="3"/>
  </r>
  <r>
    <x v="78"/>
    <x v="77"/>
    <x v="2"/>
    <x v="2"/>
    <s v="IMR7M"/>
    <x v="3"/>
    <x v="1"/>
    <x v="1"/>
    <n v="3"/>
  </r>
  <r>
    <x v="78"/>
    <x v="77"/>
    <x v="2"/>
    <x v="2"/>
    <s v="JDV6M"/>
    <x v="3"/>
    <x v="0"/>
    <x v="1"/>
    <n v="3"/>
  </r>
  <r>
    <x v="78"/>
    <x v="77"/>
    <x v="2"/>
    <x v="2"/>
    <s v="LRT5M"/>
    <x v="3"/>
    <x v="1"/>
    <x v="1"/>
    <n v="3"/>
  </r>
  <r>
    <x v="78"/>
    <x v="77"/>
    <x v="2"/>
    <x v="2"/>
    <s v="EHR7F"/>
    <x v="3"/>
    <x v="1"/>
    <x v="0"/>
    <n v="3"/>
  </r>
  <r>
    <x v="78"/>
    <x v="77"/>
    <x v="2"/>
    <x v="2"/>
    <s v="HTR8F"/>
    <x v="3"/>
    <x v="2"/>
    <x v="0"/>
    <n v="3"/>
  </r>
  <r>
    <x v="78"/>
    <x v="77"/>
    <x v="2"/>
    <x v="2"/>
    <s v="ASP5F"/>
    <x v="3"/>
    <x v="2"/>
    <x v="0"/>
    <n v="3"/>
  </r>
  <r>
    <x v="78"/>
    <x v="77"/>
    <x v="2"/>
    <x v="2"/>
    <s v="MLA8F"/>
    <x v="3"/>
    <x v="2"/>
    <x v="0"/>
    <n v="3"/>
  </r>
  <r>
    <x v="78"/>
    <x v="77"/>
    <x v="2"/>
    <x v="2"/>
    <s v="ATG10M"/>
    <x v="3"/>
    <x v="2"/>
    <x v="1"/>
    <n v="3"/>
  </r>
  <r>
    <x v="78"/>
    <x v="77"/>
    <x v="2"/>
    <x v="2"/>
    <s v="DMM10M"/>
    <x v="3"/>
    <x v="0"/>
    <x v="0"/>
    <n v="3"/>
  </r>
  <r>
    <x v="78"/>
    <x v="77"/>
    <x v="2"/>
    <x v="2"/>
    <s v="MAD10F"/>
    <x v="2"/>
    <x v="1"/>
    <x v="0"/>
    <n v="3"/>
  </r>
  <r>
    <x v="78"/>
    <x v="77"/>
    <x v="2"/>
    <x v="2"/>
    <s v="FNV8M"/>
    <x v="2"/>
    <x v="1"/>
    <x v="1"/>
    <n v="3"/>
  </r>
  <r>
    <x v="78"/>
    <x v="77"/>
    <x v="2"/>
    <x v="2"/>
    <s v="MCA6M"/>
    <x v="3"/>
    <x v="1"/>
    <x v="1"/>
    <n v="3"/>
  </r>
  <r>
    <x v="78"/>
    <x v="77"/>
    <x v="2"/>
    <x v="2"/>
    <s v="AMC7M"/>
    <x v="3"/>
    <x v="1"/>
    <x v="1"/>
    <n v="3"/>
  </r>
  <r>
    <x v="78"/>
    <x v="77"/>
    <x v="2"/>
    <x v="2"/>
    <s v="ABJ8M"/>
    <x v="3"/>
    <x v="1"/>
    <x v="1"/>
    <n v="3"/>
  </r>
  <r>
    <x v="78"/>
    <x v="77"/>
    <x v="2"/>
    <x v="2"/>
    <s v="AAM8M"/>
    <x v="3"/>
    <x v="2"/>
    <x v="0"/>
    <n v="3"/>
  </r>
  <r>
    <x v="78"/>
    <x v="77"/>
    <x v="2"/>
    <x v="2"/>
    <s v="DLM5M"/>
    <x v="3"/>
    <x v="2"/>
    <x v="1"/>
    <n v="3"/>
  </r>
  <r>
    <x v="78"/>
    <x v="77"/>
    <x v="2"/>
    <x v="2"/>
    <s v="OMA8M"/>
    <x v="3"/>
    <x v="2"/>
    <x v="0"/>
    <n v="3"/>
  </r>
  <r>
    <x v="78"/>
    <x v="77"/>
    <x v="2"/>
    <x v="2"/>
    <s v="MBO9M"/>
    <x v="3"/>
    <x v="2"/>
    <x v="1"/>
    <n v="3"/>
  </r>
  <r>
    <x v="78"/>
    <x v="77"/>
    <x v="2"/>
    <x v="2"/>
    <s v="LMR10M"/>
    <x v="3"/>
    <x v="2"/>
    <x v="1"/>
    <n v="3"/>
  </r>
  <r>
    <x v="78"/>
    <x v="77"/>
    <x v="2"/>
    <x v="2"/>
    <s v="SRE10M"/>
    <x v="3"/>
    <x v="0"/>
    <x v="0"/>
    <n v="3"/>
  </r>
  <r>
    <x v="78"/>
    <x v="77"/>
    <x v="2"/>
    <x v="2"/>
    <s v="IEC3M"/>
    <x v="3"/>
    <x v="0"/>
    <x v="1"/>
    <n v="3"/>
  </r>
  <r>
    <x v="78"/>
    <x v="77"/>
    <x v="2"/>
    <x v="2"/>
    <s v="SDA8M"/>
    <x v="3"/>
    <x v="0"/>
    <x v="0"/>
    <n v="3"/>
  </r>
  <r>
    <x v="78"/>
    <x v="77"/>
    <x v="2"/>
    <x v="2"/>
    <s v="MCG8F"/>
    <x v="3"/>
    <x v="1"/>
    <x v="0"/>
    <n v="3"/>
  </r>
  <r>
    <x v="78"/>
    <x v="77"/>
    <x v="2"/>
    <x v="2"/>
    <s v="ASR6F"/>
    <x v="3"/>
    <x v="1"/>
    <x v="1"/>
    <n v="3"/>
  </r>
  <r>
    <x v="78"/>
    <x v="77"/>
    <x v="2"/>
    <x v="2"/>
    <s v="CJL6M"/>
    <x v="3"/>
    <x v="1"/>
    <x v="0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91">
  <r>
    <x v="0"/>
    <x v="0"/>
    <x v="0"/>
    <x v="0"/>
    <s v="DMU10F"/>
    <x v="0"/>
    <x v="0"/>
    <x v="0"/>
    <n v="2"/>
  </r>
  <r>
    <x v="0"/>
    <x v="0"/>
    <x v="0"/>
    <x v="0"/>
    <s v="KRA10F"/>
    <x v="1"/>
    <x v="1"/>
    <x v="0"/>
    <n v="2"/>
  </r>
  <r>
    <x v="0"/>
    <x v="0"/>
    <x v="0"/>
    <x v="0"/>
    <s v="CIG9F"/>
    <x v="0"/>
    <x v="1"/>
    <x v="1"/>
    <n v="2"/>
  </r>
  <r>
    <x v="0"/>
    <x v="0"/>
    <x v="0"/>
    <x v="0"/>
    <s v="ARA9F"/>
    <x v="0"/>
    <x v="1"/>
    <x v="1"/>
    <n v="2"/>
  </r>
  <r>
    <x v="0"/>
    <x v="0"/>
    <x v="0"/>
    <x v="0"/>
    <s v="DJD10M"/>
    <x v="1"/>
    <x v="1"/>
    <x v="1"/>
    <n v="2"/>
  </r>
  <r>
    <x v="0"/>
    <x v="0"/>
    <x v="0"/>
    <x v="0"/>
    <s v="AMC8M"/>
    <x v="1"/>
    <x v="1"/>
    <x v="1"/>
    <n v="2"/>
  </r>
  <r>
    <x v="0"/>
    <x v="0"/>
    <x v="0"/>
    <x v="0"/>
    <s v="SRG6M"/>
    <x v="2"/>
    <x v="2"/>
    <x v="0"/>
    <n v="2"/>
  </r>
  <r>
    <x v="0"/>
    <x v="0"/>
    <x v="0"/>
    <x v="0"/>
    <s v="ADC6F"/>
    <x v="0"/>
    <x v="2"/>
    <x v="1"/>
    <n v="2"/>
  </r>
  <r>
    <x v="0"/>
    <x v="0"/>
    <x v="0"/>
    <x v="0"/>
    <s v="EGO6M"/>
    <x v="3"/>
    <x v="2"/>
    <x v="0"/>
    <n v="2"/>
  </r>
  <r>
    <x v="0"/>
    <x v="0"/>
    <x v="0"/>
    <x v="0"/>
    <s v="RSD8M"/>
    <x v="1"/>
    <x v="2"/>
    <x v="1"/>
    <n v="2"/>
  </r>
  <r>
    <x v="0"/>
    <x v="0"/>
    <x v="0"/>
    <x v="0"/>
    <s v="FSE7F"/>
    <x v="0"/>
    <x v="2"/>
    <x v="1"/>
    <n v="2"/>
  </r>
  <r>
    <x v="0"/>
    <x v="0"/>
    <x v="0"/>
    <x v="0"/>
    <s v="DTD8M"/>
    <x v="4"/>
    <x v="0"/>
    <x v="0"/>
    <n v="2"/>
  </r>
  <r>
    <x v="0"/>
    <x v="0"/>
    <x v="0"/>
    <x v="0"/>
    <s v="AMC8M2"/>
    <x v="0"/>
    <x v="0"/>
    <x v="1"/>
    <n v="2"/>
  </r>
  <r>
    <x v="0"/>
    <x v="0"/>
    <x v="0"/>
    <x v="0"/>
    <s v="XMQ10F"/>
    <x v="4"/>
    <x v="0"/>
    <x v="0"/>
    <n v="2"/>
  </r>
  <r>
    <x v="0"/>
    <x v="0"/>
    <x v="0"/>
    <x v="0"/>
    <s v="AHC10F"/>
    <x v="0"/>
    <x v="1"/>
    <x v="0"/>
    <n v="2"/>
  </r>
  <r>
    <x v="0"/>
    <x v="0"/>
    <x v="0"/>
    <x v="0"/>
    <s v="LMQ10F"/>
    <x v="1"/>
    <x v="1"/>
    <x v="1"/>
    <n v="2"/>
  </r>
  <r>
    <x v="0"/>
    <x v="0"/>
    <x v="0"/>
    <x v="0"/>
    <s v="KSR8F"/>
    <x v="1"/>
    <x v="1"/>
    <x v="0"/>
    <n v="2"/>
  </r>
  <r>
    <x v="0"/>
    <x v="0"/>
    <x v="0"/>
    <x v="0"/>
    <s v="OAG10M"/>
    <x v="0"/>
    <x v="2"/>
    <x v="0"/>
    <n v="2"/>
  </r>
  <r>
    <x v="0"/>
    <x v="0"/>
    <x v="0"/>
    <x v="0"/>
    <s v="JNR7M"/>
    <x v="1"/>
    <x v="2"/>
    <x v="0"/>
    <n v="2"/>
  </r>
  <r>
    <x v="0"/>
    <x v="0"/>
    <x v="0"/>
    <x v="0"/>
    <s v="KOL6F"/>
    <x v="1"/>
    <x v="2"/>
    <x v="1"/>
    <n v="2"/>
  </r>
  <r>
    <x v="0"/>
    <x v="0"/>
    <x v="0"/>
    <x v="0"/>
    <s v="GIC5M"/>
    <x v="0"/>
    <x v="2"/>
    <x v="1"/>
    <n v="2"/>
  </r>
  <r>
    <x v="0"/>
    <x v="0"/>
    <x v="0"/>
    <x v="0"/>
    <s v="DRP6M"/>
    <x v="0"/>
    <x v="1"/>
    <x v="0"/>
    <n v="2"/>
  </r>
  <r>
    <x v="0"/>
    <x v="0"/>
    <x v="0"/>
    <x v="0"/>
    <s v="CPG7M"/>
    <x v="0"/>
    <x v="0"/>
    <x v="0"/>
    <n v="2"/>
  </r>
  <r>
    <x v="0"/>
    <x v="0"/>
    <x v="0"/>
    <x v="0"/>
    <s v="CLB8M"/>
    <x v="0"/>
    <x v="0"/>
    <x v="0"/>
    <n v="2"/>
  </r>
  <r>
    <x v="0"/>
    <x v="0"/>
    <x v="0"/>
    <x v="0"/>
    <s v="VNH10F"/>
    <x v="0"/>
    <x v="1"/>
    <x v="1"/>
    <n v="2"/>
  </r>
  <r>
    <x v="0"/>
    <x v="0"/>
    <x v="0"/>
    <x v="0"/>
    <s v="SUA10M"/>
    <x v="0"/>
    <x v="0"/>
    <x v="1"/>
    <n v="2"/>
  </r>
  <r>
    <x v="0"/>
    <x v="0"/>
    <x v="0"/>
    <x v="0"/>
    <s v="MPR8F"/>
    <x v="0"/>
    <x v="1"/>
    <x v="1"/>
    <n v="2"/>
  </r>
  <r>
    <x v="0"/>
    <x v="0"/>
    <x v="0"/>
    <x v="0"/>
    <s v="CCM7F"/>
    <x v="1"/>
    <x v="1"/>
    <x v="0"/>
    <n v="2"/>
  </r>
  <r>
    <x v="0"/>
    <x v="0"/>
    <x v="0"/>
    <x v="0"/>
    <s v="ZLO8F"/>
    <x v="0"/>
    <x v="2"/>
    <x v="0"/>
    <n v="2"/>
  </r>
  <r>
    <x v="1"/>
    <x v="1"/>
    <x v="1"/>
    <x v="1"/>
    <s v="DMU10F"/>
    <x v="3"/>
    <x v="2"/>
    <x v="0"/>
    <n v="2"/>
  </r>
  <r>
    <x v="1"/>
    <x v="1"/>
    <x v="1"/>
    <x v="1"/>
    <s v="KRA10F"/>
    <x v="3"/>
    <x v="2"/>
    <x v="0"/>
    <n v="2"/>
  </r>
  <r>
    <x v="1"/>
    <x v="1"/>
    <x v="1"/>
    <x v="1"/>
    <s v="CIG9F"/>
    <x v="3"/>
    <x v="2"/>
    <x v="1"/>
    <n v="2"/>
  </r>
  <r>
    <x v="1"/>
    <x v="1"/>
    <x v="1"/>
    <x v="1"/>
    <s v="ARA9F"/>
    <x v="1"/>
    <x v="0"/>
    <x v="0"/>
    <n v="2"/>
  </r>
  <r>
    <x v="1"/>
    <x v="1"/>
    <x v="1"/>
    <x v="1"/>
    <s v="DJD10M"/>
    <x v="3"/>
    <x v="1"/>
    <x v="0"/>
    <n v="2"/>
  </r>
  <r>
    <x v="1"/>
    <x v="1"/>
    <x v="1"/>
    <x v="1"/>
    <s v="AMC8M"/>
    <x v="3"/>
    <x v="1"/>
    <x v="1"/>
    <n v="2"/>
  </r>
  <r>
    <x v="1"/>
    <x v="1"/>
    <x v="1"/>
    <x v="1"/>
    <s v="SRG6M"/>
    <x v="4"/>
    <x v="1"/>
    <x v="1"/>
    <n v="2"/>
  </r>
  <r>
    <x v="1"/>
    <x v="1"/>
    <x v="1"/>
    <x v="1"/>
    <s v="ADC6F"/>
    <x v="3"/>
    <x v="1"/>
    <x v="1"/>
    <n v="2"/>
  </r>
  <r>
    <x v="1"/>
    <x v="1"/>
    <x v="1"/>
    <x v="1"/>
    <s v="EGO6M"/>
    <x v="3"/>
    <x v="1"/>
    <x v="1"/>
    <n v="2"/>
  </r>
  <r>
    <x v="1"/>
    <x v="1"/>
    <x v="1"/>
    <x v="1"/>
    <s v="RSD8M"/>
    <x v="3"/>
    <x v="2"/>
    <x v="0"/>
    <n v="2"/>
  </r>
  <r>
    <x v="1"/>
    <x v="1"/>
    <x v="1"/>
    <x v="1"/>
    <s v="FSE7F"/>
    <x v="3"/>
    <x v="2"/>
    <x v="1"/>
    <n v="2"/>
  </r>
  <r>
    <x v="1"/>
    <x v="1"/>
    <x v="1"/>
    <x v="1"/>
    <s v="DTD8M"/>
    <x v="3"/>
    <x v="2"/>
    <x v="0"/>
    <n v="2"/>
  </r>
  <r>
    <x v="1"/>
    <x v="1"/>
    <x v="1"/>
    <x v="1"/>
    <s v="AMC8M2"/>
    <x v="3"/>
    <x v="2"/>
    <x v="1"/>
    <n v="2"/>
  </r>
  <r>
    <x v="1"/>
    <x v="1"/>
    <x v="1"/>
    <x v="1"/>
    <s v="XMQ10F"/>
    <x v="3"/>
    <x v="2"/>
    <x v="1"/>
    <n v="2"/>
  </r>
  <r>
    <x v="1"/>
    <x v="1"/>
    <x v="1"/>
    <x v="1"/>
    <s v="AHC10F"/>
    <x v="3"/>
    <x v="0"/>
    <x v="0"/>
    <n v="2"/>
  </r>
  <r>
    <x v="1"/>
    <x v="1"/>
    <x v="1"/>
    <x v="1"/>
    <s v="LMQ10F"/>
    <x v="3"/>
    <x v="0"/>
    <x v="1"/>
    <n v="2"/>
  </r>
  <r>
    <x v="1"/>
    <x v="1"/>
    <x v="1"/>
    <x v="1"/>
    <s v="KSR8F"/>
    <x v="3"/>
    <x v="0"/>
    <x v="0"/>
    <n v="2"/>
  </r>
  <r>
    <x v="1"/>
    <x v="1"/>
    <x v="1"/>
    <x v="1"/>
    <s v="OAG10M"/>
    <x v="3"/>
    <x v="1"/>
    <x v="0"/>
    <n v="2"/>
  </r>
  <r>
    <x v="1"/>
    <x v="1"/>
    <x v="1"/>
    <x v="1"/>
    <s v="JNR7M"/>
    <x v="3"/>
    <x v="1"/>
    <x v="1"/>
    <n v="2"/>
  </r>
  <r>
    <x v="1"/>
    <x v="1"/>
    <x v="1"/>
    <x v="1"/>
    <s v="KOL6F"/>
    <x v="3"/>
    <x v="1"/>
    <x v="0"/>
    <n v="2"/>
  </r>
  <r>
    <x v="1"/>
    <x v="1"/>
    <x v="1"/>
    <x v="1"/>
    <s v="GIC5M"/>
    <x v="3"/>
    <x v="2"/>
    <x v="0"/>
    <n v="2"/>
  </r>
  <r>
    <x v="1"/>
    <x v="1"/>
    <x v="1"/>
    <x v="1"/>
    <s v="DRP6M"/>
    <x v="3"/>
    <x v="2"/>
    <x v="0"/>
    <n v="2"/>
  </r>
  <r>
    <x v="1"/>
    <x v="1"/>
    <x v="1"/>
    <x v="1"/>
    <s v="CPG7M"/>
    <x v="3"/>
    <x v="2"/>
    <x v="1"/>
    <n v="2"/>
  </r>
  <r>
    <x v="1"/>
    <x v="1"/>
    <x v="1"/>
    <x v="1"/>
    <s v="CLB8M"/>
    <x v="3"/>
    <x v="2"/>
    <x v="1"/>
    <n v="2"/>
  </r>
  <r>
    <x v="1"/>
    <x v="1"/>
    <x v="1"/>
    <x v="1"/>
    <s v="VNH10F"/>
    <x v="3"/>
    <x v="1"/>
    <x v="0"/>
    <n v="2"/>
  </r>
  <r>
    <x v="1"/>
    <x v="1"/>
    <x v="1"/>
    <x v="1"/>
    <s v="SUA10M"/>
    <x v="3"/>
    <x v="0"/>
    <x v="0"/>
    <n v="2"/>
  </r>
  <r>
    <x v="1"/>
    <x v="1"/>
    <x v="1"/>
    <x v="1"/>
    <s v="MPR8F"/>
    <x v="3"/>
    <x v="0"/>
    <x v="0"/>
    <n v="2"/>
  </r>
  <r>
    <x v="1"/>
    <x v="1"/>
    <x v="1"/>
    <x v="1"/>
    <s v="CCM7F"/>
    <x v="3"/>
    <x v="1"/>
    <x v="1"/>
    <n v="2"/>
  </r>
  <r>
    <x v="1"/>
    <x v="1"/>
    <x v="1"/>
    <x v="1"/>
    <s v="ZLO8F"/>
    <x v="3"/>
    <x v="0"/>
    <x v="1"/>
    <n v="2"/>
  </r>
  <r>
    <x v="2"/>
    <x v="2"/>
    <x v="2"/>
    <x v="2"/>
    <s v="DMU10F"/>
    <x v="1"/>
    <x v="1"/>
    <x v="1"/>
    <n v="2"/>
  </r>
  <r>
    <x v="2"/>
    <x v="2"/>
    <x v="2"/>
    <x v="2"/>
    <s v="KRA10F"/>
    <x v="0"/>
    <x v="1"/>
    <x v="0"/>
    <n v="2"/>
  </r>
  <r>
    <x v="2"/>
    <x v="2"/>
    <x v="2"/>
    <x v="2"/>
    <s v="CIG9F"/>
    <x v="4"/>
    <x v="2"/>
    <x v="0"/>
    <n v="2"/>
  </r>
  <r>
    <x v="2"/>
    <x v="2"/>
    <x v="2"/>
    <x v="2"/>
    <s v="ARA9F"/>
    <x v="4"/>
    <x v="2"/>
    <x v="0"/>
    <n v="2"/>
  </r>
  <r>
    <x v="2"/>
    <x v="2"/>
    <x v="2"/>
    <x v="2"/>
    <s v="DJD10M"/>
    <x v="0"/>
    <x v="2"/>
    <x v="0"/>
    <n v="2"/>
  </r>
  <r>
    <x v="2"/>
    <x v="2"/>
    <x v="2"/>
    <x v="2"/>
    <s v="AMC8M"/>
    <x v="2"/>
    <x v="2"/>
    <x v="1"/>
    <n v="2"/>
  </r>
  <r>
    <x v="2"/>
    <x v="2"/>
    <x v="2"/>
    <x v="2"/>
    <s v="SRG6M"/>
    <x v="0"/>
    <x v="0"/>
    <x v="0"/>
    <n v="2"/>
  </r>
  <r>
    <x v="2"/>
    <x v="2"/>
    <x v="2"/>
    <x v="2"/>
    <s v="ADC6F"/>
    <x v="2"/>
    <x v="1"/>
    <x v="0"/>
    <n v="2"/>
  </r>
  <r>
    <x v="2"/>
    <x v="2"/>
    <x v="2"/>
    <x v="2"/>
    <s v="EGO6M"/>
    <x v="1"/>
    <x v="1"/>
    <x v="1"/>
    <n v="2"/>
  </r>
  <r>
    <x v="2"/>
    <x v="2"/>
    <x v="2"/>
    <x v="2"/>
    <s v="RSD8M"/>
    <x v="2"/>
    <x v="1"/>
    <x v="1"/>
    <n v="2"/>
  </r>
  <r>
    <x v="2"/>
    <x v="2"/>
    <x v="2"/>
    <x v="2"/>
    <s v="FSE7F"/>
    <x v="5"/>
    <x v="1"/>
    <x v="1"/>
    <n v="2"/>
  </r>
  <r>
    <x v="2"/>
    <x v="2"/>
    <x v="2"/>
    <x v="2"/>
    <s v="DTD8M"/>
    <x v="4"/>
    <x v="1"/>
    <x v="1"/>
    <n v="2"/>
  </r>
  <r>
    <x v="2"/>
    <x v="2"/>
    <x v="2"/>
    <x v="2"/>
    <s v="AMC8M2"/>
    <x v="4"/>
    <x v="2"/>
    <x v="0"/>
    <n v="2"/>
  </r>
  <r>
    <x v="2"/>
    <x v="2"/>
    <x v="2"/>
    <x v="2"/>
    <s v="XMQ10F"/>
    <x v="0"/>
    <x v="2"/>
    <x v="1"/>
    <n v="2"/>
  </r>
  <r>
    <x v="2"/>
    <x v="2"/>
    <x v="2"/>
    <x v="2"/>
    <s v="AHC10F"/>
    <x v="1"/>
    <x v="2"/>
    <x v="0"/>
    <n v="2"/>
  </r>
  <r>
    <x v="2"/>
    <x v="2"/>
    <x v="2"/>
    <x v="2"/>
    <s v="LMQ10F"/>
    <x v="2"/>
    <x v="2"/>
    <x v="1"/>
    <n v="2"/>
  </r>
  <r>
    <x v="2"/>
    <x v="2"/>
    <x v="2"/>
    <x v="2"/>
    <s v="KSR8F"/>
    <x v="2"/>
    <x v="2"/>
    <x v="1"/>
    <n v="2"/>
  </r>
  <r>
    <x v="2"/>
    <x v="2"/>
    <x v="2"/>
    <x v="2"/>
    <s v="OAG10M"/>
    <x v="1"/>
    <x v="0"/>
    <x v="0"/>
    <n v="2"/>
  </r>
  <r>
    <x v="2"/>
    <x v="2"/>
    <x v="2"/>
    <x v="2"/>
    <s v="JNR7M"/>
    <x v="4"/>
    <x v="0"/>
    <x v="1"/>
    <n v="2"/>
  </r>
  <r>
    <x v="2"/>
    <x v="2"/>
    <x v="2"/>
    <x v="2"/>
    <s v="KOL6F"/>
    <x v="0"/>
    <x v="0"/>
    <x v="0"/>
    <n v="2"/>
  </r>
  <r>
    <x v="2"/>
    <x v="2"/>
    <x v="2"/>
    <x v="2"/>
    <s v="GIC5M"/>
    <x v="4"/>
    <x v="1"/>
    <x v="0"/>
    <n v="2"/>
  </r>
  <r>
    <x v="2"/>
    <x v="2"/>
    <x v="2"/>
    <x v="2"/>
    <s v="DRP6M"/>
    <x v="5"/>
    <x v="1"/>
    <x v="1"/>
    <n v="2"/>
  </r>
  <r>
    <x v="2"/>
    <x v="2"/>
    <x v="2"/>
    <x v="2"/>
    <s v="CPG7M"/>
    <x v="4"/>
    <x v="1"/>
    <x v="0"/>
    <n v="2"/>
  </r>
  <r>
    <x v="2"/>
    <x v="2"/>
    <x v="2"/>
    <x v="2"/>
    <s v="CLB8M"/>
    <x v="4"/>
    <x v="2"/>
    <x v="0"/>
    <n v="2"/>
  </r>
  <r>
    <x v="2"/>
    <x v="2"/>
    <x v="2"/>
    <x v="2"/>
    <s v="VNH10F"/>
    <x v="4"/>
    <x v="2"/>
    <x v="0"/>
    <n v="2"/>
  </r>
  <r>
    <x v="2"/>
    <x v="2"/>
    <x v="2"/>
    <x v="2"/>
    <s v="SUA10M"/>
    <x v="4"/>
    <x v="2"/>
    <x v="1"/>
    <n v="2"/>
  </r>
  <r>
    <x v="2"/>
    <x v="2"/>
    <x v="2"/>
    <x v="2"/>
    <s v="MPR8F"/>
    <x v="4"/>
    <x v="2"/>
    <x v="1"/>
    <n v="2"/>
  </r>
  <r>
    <x v="2"/>
    <x v="2"/>
    <x v="2"/>
    <x v="2"/>
    <s v="CCM7F"/>
    <x v="0"/>
    <x v="1"/>
    <x v="0"/>
    <n v="2"/>
  </r>
  <r>
    <x v="2"/>
    <x v="2"/>
    <x v="2"/>
    <x v="2"/>
    <s v="ZLO8F"/>
    <x v="2"/>
    <x v="0"/>
    <x v="0"/>
    <n v="2"/>
  </r>
  <r>
    <x v="3"/>
    <x v="3"/>
    <x v="3"/>
    <x v="3"/>
    <s v="DMU10F"/>
    <x v="6"/>
    <x v="0"/>
    <x v="0"/>
    <n v="2"/>
  </r>
  <r>
    <x v="3"/>
    <x v="3"/>
    <x v="3"/>
    <x v="3"/>
    <s v="KRA10F"/>
    <x v="6"/>
    <x v="1"/>
    <x v="1"/>
    <n v="2"/>
  </r>
  <r>
    <x v="3"/>
    <x v="3"/>
    <x v="3"/>
    <x v="3"/>
    <s v="CIG9F"/>
    <x v="6"/>
    <x v="0"/>
    <x v="1"/>
    <n v="2"/>
  </r>
  <r>
    <x v="3"/>
    <x v="3"/>
    <x v="3"/>
    <x v="3"/>
    <s v="ARA9F"/>
    <x v="6"/>
    <x v="1"/>
    <x v="1"/>
    <n v="2"/>
  </r>
  <r>
    <x v="3"/>
    <x v="3"/>
    <x v="3"/>
    <x v="3"/>
    <s v="DJD10M"/>
    <x v="6"/>
    <x v="1"/>
    <x v="0"/>
    <n v="2"/>
  </r>
  <r>
    <x v="3"/>
    <x v="3"/>
    <x v="3"/>
    <x v="3"/>
    <s v="AMC8M"/>
    <x v="6"/>
    <x v="2"/>
    <x v="0"/>
    <n v="2"/>
  </r>
  <r>
    <x v="3"/>
    <x v="3"/>
    <x v="3"/>
    <x v="3"/>
    <s v="SRG6M"/>
    <x v="6"/>
    <x v="2"/>
    <x v="0"/>
    <n v="2"/>
  </r>
  <r>
    <x v="3"/>
    <x v="3"/>
    <x v="3"/>
    <x v="3"/>
    <s v="ADC6F"/>
    <x v="6"/>
    <x v="2"/>
    <x v="0"/>
    <n v="2"/>
  </r>
  <r>
    <x v="3"/>
    <x v="3"/>
    <x v="3"/>
    <x v="3"/>
    <s v="EGO6M"/>
    <x v="6"/>
    <x v="2"/>
    <x v="1"/>
    <n v="2"/>
  </r>
  <r>
    <x v="3"/>
    <x v="3"/>
    <x v="3"/>
    <x v="3"/>
    <s v="RSD8M"/>
    <x v="6"/>
    <x v="0"/>
    <x v="0"/>
    <n v="2"/>
  </r>
  <r>
    <x v="3"/>
    <x v="3"/>
    <x v="3"/>
    <x v="3"/>
    <s v="FSE7F"/>
    <x v="6"/>
    <x v="1"/>
    <x v="0"/>
    <n v="2"/>
  </r>
  <r>
    <x v="3"/>
    <x v="3"/>
    <x v="3"/>
    <x v="3"/>
    <s v="DTD8M"/>
    <x v="6"/>
    <x v="1"/>
    <x v="1"/>
    <n v="2"/>
  </r>
  <r>
    <x v="3"/>
    <x v="3"/>
    <x v="3"/>
    <x v="3"/>
    <s v="AMC8M2"/>
    <x v="6"/>
    <x v="1"/>
    <x v="1"/>
    <n v="2"/>
  </r>
  <r>
    <x v="3"/>
    <x v="3"/>
    <x v="3"/>
    <x v="3"/>
    <s v="XMQ10F"/>
    <x v="1"/>
    <x v="1"/>
    <x v="1"/>
    <n v="2"/>
  </r>
  <r>
    <x v="3"/>
    <x v="3"/>
    <x v="3"/>
    <x v="3"/>
    <s v="AHC10F"/>
    <x v="6"/>
    <x v="1"/>
    <x v="1"/>
    <n v="2"/>
  </r>
  <r>
    <x v="3"/>
    <x v="3"/>
    <x v="3"/>
    <x v="3"/>
    <s v="LMQ10F"/>
    <x v="6"/>
    <x v="2"/>
    <x v="0"/>
    <n v="2"/>
  </r>
  <r>
    <x v="3"/>
    <x v="3"/>
    <x v="3"/>
    <x v="3"/>
    <s v="KSR8F"/>
    <x v="6"/>
    <x v="2"/>
    <x v="1"/>
    <n v="2"/>
  </r>
  <r>
    <x v="3"/>
    <x v="3"/>
    <x v="3"/>
    <x v="3"/>
    <s v="OAG10M"/>
    <x v="6"/>
    <x v="2"/>
    <x v="0"/>
    <n v="2"/>
  </r>
  <r>
    <x v="3"/>
    <x v="3"/>
    <x v="3"/>
    <x v="3"/>
    <s v="JNR7M"/>
    <x v="6"/>
    <x v="2"/>
    <x v="1"/>
    <n v="2"/>
  </r>
  <r>
    <x v="3"/>
    <x v="3"/>
    <x v="3"/>
    <x v="3"/>
    <s v="KOL6F"/>
    <x v="6"/>
    <x v="2"/>
    <x v="1"/>
    <n v="2"/>
  </r>
  <r>
    <x v="3"/>
    <x v="3"/>
    <x v="3"/>
    <x v="3"/>
    <s v="GIC5M"/>
    <x v="6"/>
    <x v="0"/>
    <x v="0"/>
    <n v="2"/>
  </r>
  <r>
    <x v="3"/>
    <x v="3"/>
    <x v="3"/>
    <x v="3"/>
    <s v="DRP6M"/>
    <x v="6"/>
    <x v="0"/>
    <x v="1"/>
    <n v="2"/>
  </r>
  <r>
    <x v="3"/>
    <x v="3"/>
    <x v="3"/>
    <x v="3"/>
    <s v="CPG7M"/>
    <x v="6"/>
    <x v="0"/>
    <x v="0"/>
    <n v="2"/>
  </r>
  <r>
    <x v="3"/>
    <x v="3"/>
    <x v="3"/>
    <x v="3"/>
    <s v="CLB8M"/>
    <x v="6"/>
    <x v="1"/>
    <x v="0"/>
    <n v="2"/>
  </r>
  <r>
    <x v="3"/>
    <x v="3"/>
    <x v="3"/>
    <x v="3"/>
    <s v="VNH10F"/>
    <x v="6"/>
    <x v="1"/>
    <x v="1"/>
    <n v="2"/>
  </r>
  <r>
    <x v="3"/>
    <x v="3"/>
    <x v="3"/>
    <x v="3"/>
    <s v="SUA10M"/>
    <x v="3"/>
    <x v="1"/>
    <x v="0"/>
    <n v="2"/>
  </r>
  <r>
    <x v="3"/>
    <x v="3"/>
    <x v="3"/>
    <x v="3"/>
    <s v="MPR8F"/>
    <x v="2"/>
    <x v="2"/>
    <x v="0"/>
    <n v="2"/>
  </r>
  <r>
    <x v="3"/>
    <x v="3"/>
    <x v="3"/>
    <x v="3"/>
    <s v="CCM7F"/>
    <x v="6"/>
    <x v="2"/>
    <x v="0"/>
    <n v="2"/>
  </r>
  <r>
    <x v="3"/>
    <x v="3"/>
    <x v="3"/>
    <x v="3"/>
    <s v="ZLO8F"/>
    <x v="6"/>
    <x v="2"/>
    <x v="1"/>
    <n v="2"/>
  </r>
  <r>
    <x v="4"/>
    <x v="4"/>
    <x v="1"/>
    <x v="1"/>
    <s v="DMU10F"/>
    <x v="3"/>
    <x v="2"/>
    <x v="1"/>
    <n v="2"/>
  </r>
  <r>
    <x v="4"/>
    <x v="4"/>
    <x v="1"/>
    <x v="1"/>
    <s v="KRA10F"/>
    <x v="3"/>
    <x v="1"/>
    <x v="0"/>
    <n v="2"/>
  </r>
  <r>
    <x v="4"/>
    <x v="4"/>
    <x v="1"/>
    <x v="1"/>
    <s v="CIG9F"/>
    <x v="3"/>
    <x v="0"/>
    <x v="0"/>
    <n v="2"/>
  </r>
  <r>
    <x v="4"/>
    <x v="4"/>
    <x v="1"/>
    <x v="1"/>
    <s v="ARA9F"/>
    <x v="3"/>
    <x v="0"/>
    <x v="0"/>
    <n v="2"/>
  </r>
  <r>
    <x v="4"/>
    <x v="4"/>
    <x v="1"/>
    <x v="1"/>
    <s v="DJD10M"/>
    <x v="3"/>
    <x v="1"/>
    <x v="1"/>
    <n v="2"/>
  </r>
  <r>
    <x v="4"/>
    <x v="4"/>
    <x v="1"/>
    <x v="1"/>
    <s v="AMC8M"/>
    <x v="3"/>
    <x v="0"/>
    <x v="1"/>
    <n v="2"/>
  </r>
  <r>
    <x v="4"/>
    <x v="4"/>
    <x v="1"/>
    <x v="1"/>
    <s v="SRG6M"/>
    <x v="3"/>
    <x v="1"/>
    <x v="1"/>
    <n v="2"/>
  </r>
  <r>
    <x v="4"/>
    <x v="4"/>
    <x v="1"/>
    <x v="1"/>
    <s v="ADC6F"/>
    <x v="5"/>
    <x v="1"/>
    <x v="0"/>
    <n v="2"/>
  </r>
  <r>
    <x v="4"/>
    <x v="4"/>
    <x v="1"/>
    <x v="1"/>
    <s v="EGO6M"/>
    <x v="5"/>
    <x v="2"/>
    <x v="0"/>
    <n v="2"/>
  </r>
  <r>
    <x v="4"/>
    <x v="4"/>
    <x v="1"/>
    <x v="1"/>
    <s v="RSD8M"/>
    <x v="3"/>
    <x v="2"/>
    <x v="0"/>
    <n v="2"/>
  </r>
  <r>
    <x v="4"/>
    <x v="4"/>
    <x v="1"/>
    <x v="1"/>
    <s v="FSE7F"/>
    <x v="3"/>
    <x v="2"/>
    <x v="0"/>
    <n v="2"/>
  </r>
  <r>
    <x v="4"/>
    <x v="4"/>
    <x v="1"/>
    <x v="1"/>
    <s v="DTD8M"/>
    <x v="3"/>
    <x v="2"/>
    <x v="1"/>
    <n v="2"/>
  </r>
  <r>
    <x v="4"/>
    <x v="4"/>
    <x v="1"/>
    <x v="1"/>
    <s v="AMC8M2"/>
    <x v="3"/>
    <x v="0"/>
    <x v="0"/>
    <n v="2"/>
  </r>
  <r>
    <x v="4"/>
    <x v="4"/>
    <x v="1"/>
    <x v="1"/>
    <s v="XMQ10F"/>
    <x v="3"/>
    <x v="1"/>
    <x v="0"/>
    <n v="2"/>
  </r>
  <r>
    <x v="4"/>
    <x v="4"/>
    <x v="1"/>
    <x v="1"/>
    <s v="AHC10F"/>
    <x v="3"/>
    <x v="1"/>
    <x v="1"/>
    <n v="2"/>
  </r>
  <r>
    <x v="4"/>
    <x v="4"/>
    <x v="1"/>
    <x v="1"/>
    <s v="LMQ10F"/>
    <x v="3"/>
    <x v="1"/>
    <x v="1"/>
    <n v="2"/>
  </r>
  <r>
    <x v="4"/>
    <x v="4"/>
    <x v="1"/>
    <x v="1"/>
    <s v="KSR8F"/>
    <x v="3"/>
    <x v="1"/>
    <x v="1"/>
    <n v="2"/>
  </r>
  <r>
    <x v="4"/>
    <x v="4"/>
    <x v="1"/>
    <x v="1"/>
    <s v="OAG10M"/>
    <x v="3"/>
    <x v="1"/>
    <x v="1"/>
    <n v="2"/>
  </r>
  <r>
    <x v="4"/>
    <x v="4"/>
    <x v="1"/>
    <x v="1"/>
    <s v="JNR7M"/>
    <x v="3"/>
    <x v="2"/>
    <x v="0"/>
    <n v="2"/>
  </r>
  <r>
    <x v="4"/>
    <x v="4"/>
    <x v="1"/>
    <x v="1"/>
    <s v="KOL6F"/>
    <x v="3"/>
    <x v="2"/>
    <x v="1"/>
    <n v="2"/>
  </r>
  <r>
    <x v="4"/>
    <x v="4"/>
    <x v="1"/>
    <x v="1"/>
    <s v="GIC5M"/>
    <x v="3"/>
    <x v="2"/>
    <x v="0"/>
    <n v="2"/>
  </r>
  <r>
    <x v="4"/>
    <x v="4"/>
    <x v="1"/>
    <x v="1"/>
    <s v="DRP6M"/>
    <x v="1"/>
    <x v="2"/>
    <x v="1"/>
    <n v="2"/>
  </r>
  <r>
    <x v="4"/>
    <x v="4"/>
    <x v="1"/>
    <x v="1"/>
    <s v="CPG7M"/>
    <x v="4"/>
    <x v="2"/>
    <x v="1"/>
    <n v="2"/>
  </r>
  <r>
    <x v="4"/>
    <x v="4"/>
    <x v="1"/>
    <x v="1"/>
    <s v="CLB8M"/>
    <x v="3"/>
    <x v="0"/>
    <x v="0"/>
    <n v="2"/>
  </r>
  <r>
    <x v="4"/>
    <x v="4"/>
    <x v="1"/>
    <x v="1"/>
    <s v="VNH10F"/>
    <x v="4"/>
    <x v="0"/>
    <x v="1"/>
    <n v="2"/>
  </r>
  <r>
    <x v="4"/>
    <x v="4"/>
    <x v="1"/>
    <x v="1"/>
    <s v="SUA10M"/>
    <x v="3"/>
    <x v="0"/>
    <x v="0"/>
    <n v="2"/>
  </r>
  <r>
    <x v="4"/>
    <x v="4"/>
    <x v="1"/>
    <x v="1"/>
    <s v="MPR8F"/>
    <x v="3"/>
    <x v="1"/>
    <x v="0"/>
    <n v="2"/>
  </r>
  <r>
    <x v="4"/>
    <x v="4"/>
    <x v="1"/>
    <x v="1"/>
    <s v="CCM7F"/>
    <x v="3"/>
    <x v="1"/>
    <x v="1"/>
    <n v="2"/>
  </r>
  <r>
    <x v="4"/>
    <x v="4"/>
    <x v="1"/>
    <x v="1"/>
    <s v="ZLO8F"/>
    <x v="3"/>
    <x v="1"/>
    <x v="0"/>
    <n v="2"/>
  </r>
  <r>
    <x v="5"/>
    <x v="5"/>
    <x v="4"/>
    <x v="4"/>
    <s v="DMU10F"/>
    <x v="5"/>
    <x v="2"/>
    <x v="0"/>
    <n v="2"/>
  </r>
  <r>
    <x v="5"/>
    <x v="5"/>
    <x v="4"/>
    <x v="4"/>
    <s v="KRA10F"/>
    <x v="4"/>
    <x v="2"/>
    <x v="0"/>
    <n v="2"/>
  </r>
  <r>
    <x v="5"/>
    <x v="5"/>
    <x v="4"/>
    <x v="4"/>
    <s v="CIG9F"/>
    <x v="5"/>
    <x v="2"/>
    <x v="1"/>
    <n v="2"/>
  </r>
  <r>
    <x v="5"/>
    <x v="5"/>
    <x v="4"/>
    <x v="4"/>
    <s v="ARA9F"/>
    <x v="5"/>
    <x v="2"/>
    <x v="1"/>
    <n v="2"/>
  </r>
  <r>
    <x v="5"/>
    <x v="5"/>
    <x v="4"/>
    <x v="4"/>
    <s v="DJD10M"/>
    <x v="5"/>
    <x v="1"/>
    <x v="0"/>
    <n v="2"/>
  </r>
  <r>
    <x v="5"/>
    <x v="5"/>
    <x v="4"/>
    <x v="4"/>
    <s v="AMC8M"/>
    <x v="5"/>
    <x v="0"/>
    <x v="0"/>
    <n v="2"/>
  </r>
  <r>
    <x v="5"/>
    <x v="5"/>
    <x v="4"/>
    <x v="4"/>
    <s v="SRG6M"/>
    <x v="5"/>
    <x v="0"/>
    <x v="0"/>
    <n v="2"/>
  </r>
  <r>
    <x v="5"/>
    <x v="5"/>
    <x v="4"/>
    <x v="4"/>
    <s v="ADC6F"/>
    <x v="5"/>
    <x v="1"/>
    <x v="1"/>
    <n v="2"/>
  </r>
  <r>
    <x v="5"/>
    <x v="5"/>
    <x v="4"/>
    <x v="4"/>
    <s v="EGO6M"/>
    <x v="1"/>
    <x v="0"/>
    <x v="1"/>
    <n v="2"/>
  </r>
  <r>
    <x v="5"/>
    <x v="5"/>
    <x v="4"/>
    <x v="4"/>
    <s v="RSD8M"/>
    <x v="5"/>
    <x v="1"/>
    <x v="1"/>
    <n v="2"/>
  </r>
  <r>
    <x v="5"/>
    <x v="5"/>
    <x v="4"/>
    <x v="4"/>
    <s v="FSE7F"/>
    <x v="5"/>
    <x v="1"/>
    <x v="0"/>
    <n v="2"/>
  </r>
  <r>
    <x v="5"/>
    <x v="5"/>
    <x v="4"/>
    <x v="4"/>
    <s v="DTD8M"/>
    <x v="5"/>
    <x v="2"/>
    <x v="0"/>
    <n v="2"/>
  </r>
  <r>
    <x v="5"/>
    <x v="5"/>
    <x v="4"/>
    <x v="4"/>
    <s v="AMC8M2"/>
    <x v="5"/>
    <x v="2"/>
    <x v="0"/>
    <n v="2"/>
  </r>
  <r>
    <x v="5"/>
    <x v="5"/>
    <x v="4"/>
    <x v="4"/>
    <s v="XMQ10F"/>
    <x v="5"/>
    <x v="2"/>
    <x v="0"/>
    <n v="2"/>
  </r>
  <r>
    <x v="5"/>
    <x v="5"/>
    <x v="4"/>
    <x v="4"/>
    <s v="AHC10F"/>
    <x v="5"/>
    <x v="2"/>
    <x v="1"/>
    <n v="2"/>
  </r>
  <r>
    <x v="5"/>
    <x v="5"/>
    <x v="4"/>
    <x v="4"/>
    <s v="LMQ10F"/>
    <x v="5"/>
    <x v="0"/>
    <x v="0"/>
    <n v="2"/>
  </r>
  <r>
    <x v="5"/>
    <x v="5"/>
    <x v="4"/>
    <x v="4"/>
    <s v="KSR8F"/>
    <x v="5"/>
    <x v="1"/>
    <x v="0"/>
    <n v="2"/>
  </r>
  <r>
    <x v="5"/>
    <x v="5"/>
    <x v="4"/>
    <x v="4"/>
    <s v="OAG10M"/>
    <x v="5"/>
    <x v="1"/>
    <x v="1"/>
    <n v="2"/>
  </r>
  <r>
    <x v="5"/>
    <x v="5"/>
    <x v="4"/>
    <x v="4"/>
    <s v="JNR7M"/>
    <x v="5"/>
    <x v="1"/>
    <x v="1"/>
    <n v="2"/>
  </r>
  <r>
    <x v="5"/>
    <x v="5"/>
    <x v="4"/>
    <x v="4"/>
    <s v="KOL6F"/>
    <x v="5"/>
    <x v="1"/>
    <x v="1"/>
    <n v="2"/>
  </r>
  <r>
    <x v="5"/>
    <x v="5"/>
    <x v="4"/>
    <x v="4"/>
    <s v="GIC5M"/>
    <x v="5"/>
    <x v="1"/>
    <x v="1"/>
    <n v="2"/>
  </r>
  <r>
    <x v="5"/>
    <x v="5"/>
    <x v="4"/>
    <x v="4"/>
    <s v="DRP6M"/>
    <x v="5"/>
    <x v="2"/>
    <x v="0"/>
    <n v="2"/>
  </r>
  <r>
    <x v="5"/>
    <x v="5"/>
    <x v="4"/>
    <x v="4"/>
    <s v="CPG7M"/>
    <x v="5"/>
    <x v="2"/>
    <x v="1"/>
    <n v="2"/>
  </r>
  <r>
    <x v="5"/>
    <x v="5"/>
    <x v="4"/>
    <x v="4"/>
    <s v="CLB8M"/>
    <x v="5"/>
    <x v="2"/>
    <x v="0"/>
    <n v="2"/>
  </r>
  <r>
    <x v="5"/>
    <x v="5"/>
    <x v="4"/>
    <x v="4"/>
    <s v="VNH10F"/>
    <x v="0"/>
    <x v="2"/>
    <x v="1"/>
    <n v="2"/>
  </r>
  <r>
    <x v="5"/>
    <x v="5"/>
    <x v="4"/>
    <x v="4"/>
    <s v="SUA10M"/>
    <x v="5"/>
    <x v="2"/>
    <x v="1"/>
    <n v="2"/>
  </r>
  <r>
    <x v="5"/>
    <x v="5"/>
    <x v="4"/>
    <x v="4"/>
    <s v="MPR8F"/>
    <x v="5"/>
    <x v="0"/>
    <x v="0"/>
    <n v="2"/>
  </r>
  <r>
    <x v="5"/>
    <x v="5"/>
    <x v="4"/>
    <x v="4"/>
    <s v="CCM7F"/>
    <x v="5"/>
    <x v="0"/>
    <x v="1"/>
    <n v="2"/>
  </r>
  <r>
    <x v="5"/>
    <x v="5"/>
    <x v="4"/>
    <x v="4"/>
    <s v="ZLO8F"/>
    <x v="5"/>
    <x v="0"/>
    <x v="0"/>
    <n v="2"/>
  </r>
  <r>
    <x v="6"/>
    <x v="6"/>
    <x v="4"/>
    <x v="4"/>
    <s v="DMU10F"/>
    <x v="5"/>
    <x v="1"/>
    <x v="0"/>
    <n v="2"/>
  </r>
  <r>
    <x v="6"/>
    <x v="6"/>
    <x v="4"/>
    <x v="4"/>
    <s v="KRA10F"/>
    <x v="5"/>
    <x v="1"/>
    <x v="1"/>
    <n v="2"/>
  </r>
  <r>
    <x v="6"/>
    <x v="6"/>
    <x v="4"/>
    <x v="4"/>
    <s v="CIG9F"/>
    <x v="5"/>
    <x v="1"/>
    <x v="0"/>
    <n v="2"/>
  </r>
  <r>
    <x v="6"/>
    <x v="6"/>
    <x v="4"/>
    <x v="4"/>
    <s v="ARA9F"/>
    <x v="5"/>
    <x v="2"/>
    <x v="0"/>
    <n v="2"/>
  </r>
  <r>
    <x v="6"/>
    <x v="6"/>
    <x v="4"/>
    <x v="4"/>
    <s v="DJD10M"/>
    <x v="5"/>
    <x v="2"/>
    <x v="0"/>
    <n v="2"/>
  </r>
  <r>
    <x v="6"/>
    <x v="6"/>
    <x v="4"/>
    <x v="4"/>
    <s v="AMC8M"/>
    <x v="5"/>
    <x v="2"/>
    <x v="1"/>
    <n v="2"/>
  </r>
  <r>
    <x v="6"/>
    <x v="6"/>
    <x v="4"/>
    <x v="4"/>
    <s v="SRG6M"/>
    <x v="5"/>
    <x v="2"/>
    <x v="1"/>
    <n v="2"/>
  </r>
  <r>
    <x v="6"/>
    <x v="6"/>
    <x v="4"/>
    <x v="4"/>
    <s v="ADC6F"/>
    <x v="5"/>
    <x v="1"/>
    <x v="0"/>
    <n v="2"/>
  </r>
  <r>
    <x v="6"/>
    <x v="6"/>
    <x v="4"/>
    <x v="4"/>
    <s v="EGO6M"/>
    <x v="2"/>
    <x v="0"/>
    <x v="0"/>
    <n v="2"/>
  </r>
  <r>
    <x v="6"/>
    <x v="6"/>
    <x v="4"/>
    <x v="4"/>
    <s v="RSD8M"/>
    <x v="5"/>
    <x v="0"/>
    <x v="0"/>
    <n v="2"/>
  </r>
  <r>
    <x v="6"/>
    <x v="6"/>
    <x v="4"/>
    <x v="4"/>
    <s v="FSE7F"/>
    <x v="5"/>
    <x v="1"/>
    <x v="1"/>
    <n v="2"/>
  </r>
  <r>
    <x v="6"/>
    <x v="6"/>
    <x v="4"/>
    <x v="4"/>
    <s v="DTD8M"/>
    <x v="5"/>
    <x v="0"/>
    <x v="1"/>
    <n v="2"/>
  </r>
  <r>
    <x v="6"/>
    <x v="6"/>
    <x v="4"/>
    <x v="4"/>
    <s v="AMC8M2"/>
    <x v="5"/>
    <x v="1"/>
    <x v="1"/>
    <n v="2"/>
  </r>
  <r>
    <x v="6"/>
    <x v="6"/>
    <x v="4"/>
    <x v="4"/>
    <s v="XMQ10F"/>
    <x v="6"/>
    <x v="1"/>
    <x v="0"/>
    <n v="2"/>
  </r>
  <r>
    <x v="6"/>
    <x v="6"/>
    <x v="4"/>
    <x v="4"/>
    <s v="AHC10F"/>
    <x v="5"/>
    <x v="2"/>
    <x v="0"/>
    <n v="2"/>
  </r>
  <r>
    <x v="6"/>
    <x v="6"/>
    <x v="4"/>
    <x v="4"/>
    <s v="LMQ10F"/>
    <x v="5"/>
    <x v="2"/>
    <x v="0"/>
    <n v="2"/>
  </r>
  <r>
    <x v="6"/>
    <x v="6"/>
    <x v="4"/>
    <x v="4"/>
    <s v="KSR8F"/>
    <x v="5"/>
    <x v="2"/>
    <x v="0"/>
    <n v="2"/>
  </r>
  <r>
    <x v="6"/>
    <x v="6"/>
    <x v="4"/>
    <x v="4"/>
    <s v="OAG10M"/>
    <x v="5"/>
    <x v="2"/>
    <x v="1"/>
    <n v="2"/>
  </r>
  <r>
    <x v="6"/>
    <x v="6"/>
    <x v="4"/>
    <x v="4"/>
    <s v="JNR7M"/>
    <x v="5"/>
    <x v="0"/>
    <x v="0"/>
    <n v="2"/>
  </r>
  <r>
    <x v="6"/>
    <x v="6"/>
    <x v="4"/>
    <x v="4"/>
    <s v="KOL6F"/>
    <x v="5"/>
    <x v="1"/>
    <x v="0"/>
    <n v="2"/>
  </r>
  <r>
    <x v="6"/>
    <x v="6"/>
    <x v="4"/>
    <x v="4"/>
    <s v="GIC5M"/>
    <x v="5"/>
    <x v="1"/>
    <x v="1"/>
    <n v="2"/>
  </r>
  <r>
    <x v="6"/>
    <x v="6"/>
    <x v="4"/>
    <x v="4"/>
    <s v="DRP6M"/>
    <x v="5"/>
    <x v="1"/>
    <x v="1"/>
    <n v="2"/>
  </r>
  <r>
    <x v="6"/>
    <x v="6"/>
    <x v="4"/>
    <x v="4"/>
    <s v="CPG7M"/>
    <x v="5"/>
    <x v="1"/>
    <x v="1"/>
    <n v="2"/>
  </r>
  <r>
    <x v="6"/>
    <x v="6"/>
    <x v="4"/>
    <x v="4"/>
    <s v="CLB8M"/>
    <x v="5"/>
    <x v="1"/>
    <x v="1"/>
    <n v="2"/>
  </r>
  <r>
    <x v="6"/>
    <x v="6"/>
    <x v="4"/>
    <x v="4"/>
    <s v="VNH10F"/>
    <x v="5"/>
    <x v="2"/>
    <x v="0"/>
    <n v="2"/>
  </r>
  <r>
    <x v="6"/>
    <x v="6"/>
    <x v="4"/>
    <x v="4"/>
    <s v="SUA10M"/>
    <x v="5"/>
    <x v="2"/>
    <x v="1"/>
    <n v="2"/>
  </r>
  <r>
    <x v="6"/>
    <x v="6"/>
    <x v="4"/>
    <x v="4"/>
    <s v="MPR8F"/>
    <x v="2"/>
    <x v="2"/>
    <x v="0"/>
    <n v="2"/>
  </r>
  <r>
    <x v="6"/>
    <x v="6"/>
    <x v="4"/>
    <x v="4"/>
    <s v="CCM7F"/>
    <x v="5"/>
    <x v="2"/>
    <x v="1"/>
    <n v="2"/>
  </r>
  <r>
    <x v="6"/>
    <x v="6"/>
    <x v="4"/>
    <x v="4"/>
    <s v="ZLO8F"/>
    <x v="5"/>
    <x v="2"/>
    <x v="1"/>
    <n v="2"/>
  </r>
  <r>
    <x v="7"/>
    <x v="7"/>
    <x v="4"/>
    <x v="4"/>
    <s v="DMU10F"/>
    <x v="0"/>
    <x v="0"/>
    <x v="0"/>
    <n v="2"/>
  </r>
  <r>
    <x v="7"/>
    <x v="7"/>
    <x v="4"/>
    <x v="4"/>
    <s v="KRA10F"/>
    <x v="1"/>
    <x v="0"/>
    <x v="1"/>
    <n v="2"/>
  </r>
  <r>
    <x v="7"/>
    <x v="7"/>
    <x v="4"/>
    <x v="4"/>
    <s v="CIG9F"/>
    <x v="3"/>
    <x v="0"/>
    <x v="0"/>
    <n v="2"/>
  </r>
  <r>
    <x v="7"/>
    <x v="7"/>
    <x v="4"/>
    <x v="4"/>
    <s v="ARA9F"/>
    <x v="0"/>
    <x v="1"/>
    <x v="0"/>
    <n v="2"/>
  </r>
  <r>
    <x v="7"/>
    <x v="7"/>
    <x v="4"/>
    <x v="4"/>
    <s v="DJD10M"/>
    <x v="0"/>
    <x v="1"/>
    <x v="1"/>
    <n v="2"/>
  </r>
  <r>
    <x v="7"/>
    <x v="7"/>
    <x v="4"/>
    <x v="4"/>
    <s v="AMC8M"/>
    <x v="0"/>
    <x v="1"/>
    <x v="0"/>
    <n v="2"/>
  </r>
  <r>
    <x v="7"/>
    <x v="7"/>
    <x v="4"/>
    <x v="4"/>
    <s v="SRG6M"/>
    <x v="0"/>
    <x v="2"/>
    <x v="0"/>
    <n v="2"/>
  </r>
  <r>
    <x v="7"/>
    <x v="7"/>
    <x v="4"/>
    <x v="4"/>
    <s v="ADC6F"/>
    <x v="0"/>
    <x v="2"/>
    <x v="0"/>
    <n v="2"/>
  </r>
  <r>
    <x v="7"/>
    <x v="7"/>
    <x v="4"/>
    <x v="4"/>
    <s v="EGO6M"/>
    <x v="0"/>
    <x v="2"/>
    <x v="1"/>
    <n v="2"/>
  </r>
  <r>
    <x v="7"/>
    <x v="7"/>
    <x v="4"/>
    <x v="4"/>
    <s v="RSD8M"/>
    <x v="0"/>
    <x v="2"/>
    <x v="1"/>
    <n v="2"/>
  </r>
  <r>
    <x v="7"/>
    <x v="7"/>
    <x v="4"/>
    <x v="4"/>
    <s v="FSE7F"/>
    <x v="0"/>
    <x v="1"/>
    <x v="0"/>
    <n v="2"/>
  </r>
  <r>
    <x v="7"/>
    <x v="7"/>
    <x v="4"/>
    <x v="4"/>
    <s v="DTD8M"/>
    <x v="2"/>
    <x v="0"/>
    <x v="0"/>
    <n v="2"/>
  </r>
  <r>
    <x v="7"/>
    <x v="7"/>
    <x v="4"/>
    <x v="4"/>
    <s v="AMC8M2"/>
    <x v="4"/>
    <x v="0"/>
    <x v="0"/>
    <n v="2"/>
  </r>
  <r>
    <x v="7"/>
    <x v="7"/>
    <x v="4"/>
    <x v="4"/>
    <s v="XMQ10F"/>
    <x v="6"/>
    <x v="1"/>
    <x v="1"/>
    <n v="2"/>
  </r>
  <r>
    <x v="7"/>
    <x v="7"/>
    <x v="4"/>
    <x v="4"/>
    <s v="AHC10F"/>
    <x v="0"/>
    <x v="0"/>
    <x v="1"/>
    <n v="2"/>
  </r>
  <r>
    <x v="7"/>
    <x v="7"/>
    <x v="4"/>
    <x v="4"/>
    <s v="LMQ10F"/>
    <x v="0"/>
    <x v="1"/>
    <x v="1"/>
    <n v="2"/>
  </r>
  <r>
    <x v="7"/>
    <x v="7"/>
    <x v="4"/>
    <x v="4"/>
    <s v="KSR8F"/>
    <x v="0"/>
    <x v="1"/>
    <x v="0"/>
    <n v="2"/>
  </r>
  <r>
    <x v="7"/>
    <x v="7"/>
    <x v="4"/>
    <x v="4"/>
    <s v="OAG10M"/>
    <x v="0"/>
    <x v="2"/>
    <x v="0"/>
    <n v="2"/>
  </r>
  <r>
    <x v="7"/>
    <x v="7"/>
    <x v="4"/>
    <x v="4"/>
    <s v="JNR7M"/>
    <x v="0"/>
    <x v="2"/>
    <x v="0"/>
    <n v="2"/>
  </r>
  <r>
    <x v="7"/>
    <x v="7"/>
    <x v="4"/>
    <x v="4"/>
    <s v="KOL6F"/>
    <x v="4"/>
    <x v="2"/>
    <x v="0"/>
    <n v="2"/>
  </r>
  <r>
    <x v="7"/>
    <x v="7"/>
    <x v="4"/>
    <x v="4"/>
    <s v="GIC5M"/>
    <x v="0"/>
    <x v="2"/>
    <x v="1"/>
    <n v="2"/>
  </r>
  <r>
    <x v="7"/>
    <x v="7"/>
    <x v="4"/>
    <x v="4"/>
    <s v="DRP6M"/>
    <x v="4"/>
    <x v="0"/>
    <x v="0"/>
    <n v="2"/>
  </r>
  <r>
    <x v="7"/>
    <x v="7"/>
    <x v="4"/>
    <x v="4"/>
    <s v="CPG7M"/>
    <x v="6"/>
    <x v="1"/>
    <x v="0"/>
    <n v="2"/>
  </r>
  <r>
    <x v="7"/>
    <x v="7"/>
    <x v="4"/>
    <x v="4"/>
    <s v="CLB8M"/>
    <x v="3"/>
    <x v="1"/>
    <x v="1"/>
    <n v="2"/>
  </r>
  <r>
    <x v="7"/>
    <x v="7"/>
    <x v="4"/>
    <x v="4"/>
    <s v="VNH10F"/>
    <x v="0"/>
    <x v="1"/>
    <x v="1"/>
    <n v="2"/>
  </r>
  <r>
    <x v="7"/>
    <x v="7"/>
    <x v="4"/>
    <x v="4"/>
    <s v="SUA10M"/>
    <x v="0"/>
    <x v="1"/>
    <x v="1"/>
    <n v="2"/>
  </r>
  <r>
    <x v="7"/>
    <x v="7"/>
    <x v="4"/>
    <x v="4"/>
    <s v="MPR8F"/>
    <x v="0"/>
    <x v="1"/>
    <x v="1"/>
    <n v="2"/>
  </r>
  <r>
    <x v="7"/>
    <x v="7"/>
    <x v="4"/>
    <x v="4"/>
    <s v="CCM7F"/>
    <x v="0"/>
    <x v="2"/>
    <x v="0"/>
    <n v="2"/>
  </r>
  <r>
    <x v="7"/>
    <x v="7"/>
    <x v="4"/>
    <x v="4"/>
    <s v="ZLO8F"/>
    <x v="0"/>
    <x v="2"/>
    <x v="1"/>
    <n v="2"/>
  </r>
  <r>
    <x v="8"/>
    <x v="8"/>
    <x v="2"/>
    <x v="2"/>
    <s v="DMU10F"/>
    <x v="1"/>
    <x v="2"/>
    <x v="0"/>
    <n v="2"/>
  </r>
  <r>
    <x v="8"/>
    <x v="8"/>
    <x v="2"/>
    <x v="2"/>
    <s v="KRA10F"/>
    <x v="4"/>
    <x v="2"/>
    <x v="1"/>
    <n v="2"/>
  </r>
  <r>
    <x v="8"/>
    <x v="8"/>
    <x v="2"/>
    <x v="2"/>
    <s v="CIG9F"/>
    <x v="1"/>
    <x v="2"/>
    <x v="1"/>
    <n v="2"/>
  </r>
  <r>
    <x v="8"/>
    <x v="8"/>
    <x v="2"/>
    <x v="2"/>
    <s v="ARA9F"/>
    <x v="1"/>
    <x v="0"/>
    <x v="0"/>
    <n v="2"/>
  </r>
  <r>
    <x v="8"/>
    <x v="8"/>
    <x v="2"/>
    <x v="2"/>
    <s v="DJD10M"/>
    <x v="1"/>
    <x v="0"/>
    <x v="1"/>
    <n v="2"/>
  </r>
  <r>
    <x v="8"/>
    <x v="8"/>
    <x v="2"/>
    <x v="2"/>
    <s v="AMC8M"/>
    <x v="1"/>
    <x v="0"/>
    <x v="0"/>
    <n v="2"/>
  </r>
  <r>
    <x v="8"/>
    <x v="8"/>
    <x v="2"/>
    <x v="2"/>
    <s v="SRG6M"/>
    <x v="4"/>
    <x v="1"/>
    <x v="0"/>
    <n v="2"/>
  </r>
  <r>
    <x v="8"/>
    <x v="8"/>
    <x v="2"/>
    <x v="2"/>
    <s v="ADC6F"/>
    <x v="6"/>
    <x v="1"/>
    <x v="1"/>
    <n v="2"/>
  </r>
  <r>
    <x v="8"/>
    <x v="8"/>
    <x v="2"/>
    <x v="2"/>
    <s v="EGO6M"/>
    <x v="4"/>
    <x v="1"/>
    <x v="0"/>
    <n v="2"/>
  </r>
  <r>
    <x v="8"/>
    <x v="8"/>
    <x v="2"/>
    <x v="2"/>
    <s v="RSD8M"/>
    <x v="1"/>
    <x v="2"/>
    <x v="0"/>
    <n v="2"/>
  </r>
  <r>
    <x v="8"/>
    <x v="8"/>
    <x v="2"/>
    <x v="2"/>
    <s v="FSE7F"/>
    <x v="6"/>
    <x v="2"/>
    <x v="0"/>
    <n v="2"/>
  </r>
  <r>
    <x v="8"/>
    <x v="8"/>
    <x v="2"/>
    <x v="2"/>
    <s v="DTD8M"/>
    <x v="1"/>
    <x v="2"/>
    <x v="1"/>
    <n v="2"/>
  </r>
  <r>
    <x v="8"/>
    <x v="8"/>
    <x v="2"/>
    <x v="2"/>
    <s v="AMC8M2"/>
    <x v="1"/>
    <x v="2"/>
    <x v="1"/>
    <n v="2"/>
  </r>
  <r>
    <x v="8"/>
    <x v="8"/>
    <x v="2"/>
    <x v="2"/>
    <s v="XMQ10F"/>
    <x v="1"/>
    <x v="1"/>
    <x v="0"/>
    <n v="2"/>
  </r>
  <r>
    <x v="8"/>
    <x v="8"/>
    <x v="2"/>
    <x v="2"/>
    <s v="AHC10F"/>
    <x v="6"/>
    <x v="0"/>
    <x v="0"/>
    <n v="2"/>
  </r>
  <r>
    <x v="8"/>
    <x v="8"/>
    <x v="2"/>
    <x v="2"/>
    <s v="LMQ10F"/>
    <x v="1"/>
    <x v="0"/>
    <x v="0"/>
    <n v="2"/>
  </r>
  <r>
    <x v="8"/>
    <x v="8"/>
    <x v="2"/>
    <x v="2"/>
    <s v="KSR8F"/>
    <x v="4"/>
    <x v="1"/>
    <x v="1"/>
    <n v="2"/>
  </r>
  <r>
    <x v="8"/>
    <x v="8"/>
    <x v="2"/>
    <x v="2"/>
    <s v="OAG10M"/>
    <x v="1"/>
    <x v="0"/>
    <x v="1"/>
    <n v="2"/>
  </r>
  <r>
    <x v="8"/>
    <x v="8"/>
    <x v="2"/>
    <x v="2"/>
    <s v="JNR7M"/>
    <x v="1"/>
    <x v="1"/>
    <x v="1"/>
    <n v="2"/>
  </r>
  <r>
    <x v="8"/>
    <x v="8"/>
    <x v="2"/>
    <x v="2"/>
    <s v="KOL6F"/>
    <x v="6"/>
    <x v="1"/>
    <x v="0"/>
    <n v="2"/>
  </r>
  <r>
    <x v="8"/>
    <x v="8"/>
    <x v="2"/>
    <x v="2"/>
    <s v="GIC5M"/>
    <x v="6"/>
    <x v="2"/>
    <x v="0"/>
    <n v="2"/>
  </r>
  <r>
    <x v="8"/>
    <x v="8"/>
    <x v="2"/>
    <x v="2"/>
    <s v="DRP6M"/>
    <x v="1"/>
    <x v="2"/>
    <x v="0"/>
    <n v="2"/>
  </r>
  <r>
    <x v="8"/>
    <x v="8"/>
    <x v="2"/>
    <x v="2"/>
    <s v="CPG7M"/>
    <x v="6"/>
    <x v="2"/>
    <x v="0"/>
    <n v="2"/>
  </r>
  <r>
    <x v="8"/>
    <x v="8"/>
    <x v="2"/>
    <x v="2"/>
    <s v="CLB8M"/>
    <x v="6"/>
    <x v="2"/>
    <x v="1"/>
    <n v="2"/>
  </r>
  <r>
    <x v="8"/>
    <x v="8"/>
    <x v="2"/>
    <x v="2"/>
    <s v="VNH10F"/>
    <x v="1"/>
    <x v="0"/>
    <x v="0"/>
    <n v="2"/>
  </r>
  <r>
    <x v="8"/>
    <x v="8"/>
    <x v="2"/>
    <x v="2"/>
    <s v="SUA10M"/>
    <x v="6"/>
    <x v="1"/>
    <x v="0"/>
    <n v="2"/>
  </r>
  <r>
    <x v="8"/>
    <x v="8"/>
    <x v="2"/>
    <x v="2"/>
    <s v="MPR8F"/>
    <x v="1"/>
    <x v="1"/>
    <x v="1"/>
    <n v="2"/>
  </r>
  <r>
    <x v="8"/>
    <x v="8"/>
    <x v="2"/>
    <x v="2"/>
    <s v="CCM7F"/>
    <x v="6"/>
    <x v="1"/>
    <x v="1"/>
    <n v="2"/>
  </r>
  <r>
    <x v="8"/>
    <x v="8"/>
    <x v="2"/>
    <x v="2"/>
    <s v="ZLO8F"/>
    <x v="1"/>
    <x v="1"/>
    <x v="1"/>
    <n v="2"/>
  </r>
  <r>
    <x v="9"/>
    <x v="9"/>
    <x v="0"/>
    <x v="0"/>
    <s v="DMU10F"/>
    <x v="0"/>
    <x v="1"/>
    <x v="1"/>
    <n v="2"/>
  </r>
  <r>
    <x v="9"/>
    <x v="9"/>
    <x v="0"/>
    <x v="0"/>
    <s v="KRA10F"/>
    <x v="2"/>
    <x v="2"/>
    <x v="0"/>
    <n v="2"/>
  </r>
  <r>
    <x v="9"/>
    <x v="9"/>
    <x v="0"/>
    <x v="0"/>
    <s v="CIG9F"/>
    <x v="0"/>
    <x v="2"/>
    <x v="1"/>
    <n v="2"/>
  </r>
  <r>
    <x v="9"/>
    <x v="9"/>
    <x v="0"/>
    <x v="0"/>
    <s v="ARA9F"/>
    <x v="0"/>
    <x v="2"/>
    <x v="0"/>
    <n v="2"/>
  </r>
  <r>
    <x v="9"/>
    <x v="9"/>
    <x v="0"/>
    <x v="0"/>
    <s v="DJD10M"/>
    <x v="0"/>
    <x v="2"/>
    <x v="1"/>
    <n v="2"/>
  </r>
  <r>
    <x v="9"/>
    <x v="9"/>
    <x v="0"/>
    <x v="0"/>
    <s v="AMC8M"/>
    <x v="1"/>
    <x v="2"/>
    <x v="1"/>
    <n v="2"/>
  </r>
  <r>
    <x v="9"/>
    <x v="9"/>
    <x v="0"/>
    <x v="0"/>
    <s v="SRG6M"/>
    <x v="4"/>
    <x v="0"/>
    <x v="0"/>
    <n v="2"/>
  </r>
  <r>
    <x v="9"/>
    <x v="9"/>
    <x v="0"/>
    <x v="0"/>
    <s v="ADC6F"/>
    <x v="2"/>
    <x v="0"/>
    <x v="1"/>
    <n v="2"/>
  </r>
  <r>
    <x v="9"/>
    <x v="9"/>
    <x v="0"/>
    <x v="0"/>
    <s v="EGO6M"/>
    <x v="3"/>
    <x v="0"/>
    <x v="0"/>
    <n v="2"/>
  </r>
  <r>
    <x v="9"/>
    <x v="9"/>
    <x v="0"/>
    <x v="0"/>
    <s v="RSD8M"/>
    <x v="0"/>
    <x v="1"/>
    <x v="0"/>
    <n v="2"/>
  </r>
  <r>
    <x v="9"/>
    <x v="9"/>
    <x v="0"/>
    <x v="0"/>
    <s v="FSE7F"/>
    <x v="0"/>
    <x v="1"/>
    <x v="1"/>
    <n v="2"/>
  </r>
  <r>
    <x v="9"/>
    <x v="9"/>
    <x v="0"/>
    <x v="0"/>
    <s v="DTD8M"/>
    <x v="0"/>
    <x v="1"/>
    <x v="0"/>
    <n v="2"/>
  </r>
  <r>
    <x v="9"/>
    <x v="9"/>
    <x v="0"/>
    <x v="0"/>
    <s v="AMC8M2"/>
    <x v="0"/>
    <x v="2"/>
    <x v="0"/>
    <n v="2"/>
  </r>
  <r>
    <x v="9"/>
    <x v="9"/>
    <x v="0"/>
    <x v="0"/>
    <s v="XMQ10F"/>
    <x v="0"/>
    <x v="2"/>
    <x v="0"/>
    <n v="2"/>
  </r>
  <r>
    <x v="9"/>
    <x v="9"/>
    <x v="0"/>
    <x v="0"/>
    <s v="AHC10F"/>
    <x v="0"/>
    <x v="2"/>
    <x v="1"/>
    <n v="2"/>
  </r>
  <r>
    <x v="9"/>
    <x v="9"/>
    <x v="0"/>
    <x v="0"/>
    <s v="LMQ10F"/>
    <x v="0"/>
    <x v="2"/>
    <x v="1"/>
    <n v="2"/>
  </r>
  <r>
    <x v="9"/>
    <x v="9"/>
    <x v="0"/>
    <x v="0"/>
    <s v="KSR8F"/>
    <x v="1"/>
    <x v="1"/>
    <x v="0"/>
    <n v="2"/>
  </r>
  <r>
    <x v="9"/>
    <x v="9"/>
    <x v="0"/>
    <x v="0"/>
    <s v="OAG10M"/>
    <x v="0"/>
    <x v="0"/>
    <x v="0"/>
    <n v="2"/>
  </r>
  <r>
    <x v="9"/>
    <x v="9"/>
    <x v="0"/>
    <x v="0"/>
    <s v="JNR7M"/>
    <x v="0"/>
    <x v="0"/>
    <x v="0"/>
    <n v="2"/>
  </r>
  <r>
    <x v="9"/>
    <x v="9"/>
    <x v="0"/>
    <x v="0"/>
    <s v="KOL6F"/>
    <x v="0"/>
    <x v="1"/>
    <x v="1"/>
    <n v="2"/>
  </r>
  <r>
    <x v="9"/>
    <x v="9"/>
    <x v="0"/>
    <x v="0"/>
    <s v="GIC5M"/>
    <x v="0"/>
    <x v="0"/>
    <x v="1"/>
    <n v="2"/>
  </r>
  <r>
    <x v="9"/>
    <x v="9"/>
    <x v="0"/>
    <x v="0"/>
    <s v="DRP6M"/>
    <x v="0"/>
    <x v="1"/>
    <x v="1"/>
    <n v="2"/>
  </r>
  <r>
    <x v="9"/>
    <x v="9"/>
    <x v="0"/>
    <x v="0"/>
    <s v="CPG7M"/>
    <x v="0"/>
    <x v="1"/>
    <x v="0"/>
    <n v="2"/>
  </r>
  <r>
    <x v="9"/>
    <x v="9"/>
    <x v="0"/>
    <x v="0"/>
    <s v="CLB8M"/>
    <x v="0"/>
    <x v="2"/>
    <x v="0"/>
    <n v="2"/>
  </r>
  <r>
    <x v="9"/>
    <x v="9"/>
    <x v="0"/>
    <x v="0"/>
    <s v="VNH10F"/>
    <x v="0"/>
    <x v="2"/>
    <x v="0"/>
    <n v="2"/>
  </r>
  <r>
    <x v="9"/>
    <x v="9"/>
    <x v="0"/>
    <x v="0"/>
    <s v="SUA10M"/>
    <x v="0"/>
    <x v="2"/>
    <x v="0"/>
    <n v="2"/>
  </r>
  <r>
    <x v="9"/>
    <x v="9"/>
    <x v="0"/>
    <x v="0"/>
    <s v="MPR8F"/>
    <x v="4"/>
    <x v="2"/>
    <x v="1"/>
    <n v="2"/>
  </r>
  <r>
    <x v="9"/>
    <x v="9"/>
    <x v="0"/>
    <x v="0"/>
    <s v="CCM7F"/>
    <x v="6"/>
    <x v="0"/>
    <x v="0"/>
    <n v="2"/>
  </r>
  <r>
    <x v="9"/>
    <x v="9"/>
    <x v="0"/>
    <x v="0"/>
    <s v="ZLO8F"/>
    <x v="4"/>
    <x v="1"/>
    <x v="0"/>
    <n v="2"/>
  </r>
  <r>
    <x v="10"/>
    <x v="10"/>
    <x v="0"/>
    <x v="0"/>
    <s v="DMU10F"/>
    <x v="0"/>
    <x v="1"/>
    <x v="1"/>
    <n v="2"/>
  </r>
  <r>
    <x v="10"/>
    <x v="10"/>
    <x v="0"/>
    <x v="0"/>
    <s v="KRA10F"/>
    <x v="4"/>
    <x v="1"/>
    <x v="1"/>
    <n v="2"/>
  </r>
  <r>
    <x v="10"/>
    <x v="10"/>
    <x v="0"/>
    <x v="0"/>
    <s v="CIG9F"/>
    <x v="0"/>
    <x v="1"/>
    <x v="1"/>
    <n v="2"/>
  </r>
  <r>
    <x v="10"/>
    <x v="10"/>
    <x v="0"/>
    <x v="0"/>
    <s v="ARA9F"/>
    <x v="7"/>
    <x v="1"/>
    <x v="1"/>
    <n v="2"/>
  </r>
  <r>
    <x v="10"/>
    <x v="10"/>
    <x v="0"/>
    <x v="0"/>
    <s v="DJD10M"/>
    <x v="0"/>
    <x v="2"/>
    <x v="0"/>
    <n v="2"/>
  </r>
  <r>
    <x v="10"/>
    <x v="10"/>
    <x v="0"/>
    <x v="0"/>
    <s v="AMC8M"/>
    <x v="0"/>
    <x v="2"/>
    <x v="1"/>
    <n v="2"/>
  </r>
  <r>
    <x v="10"/>
    <x v="10"/>
    <x v="0"/>
    <x v="0"/>
    <s v="SRG6M"/>
    <x v="0"/>
    <x v="2"/>
    <x v="0"/>
    <n v="2"/>
  </r>
  <r>
    <x v="10"/>
    <x v="10"/>
    <x v="0"/>
    <x v="0"/>
    <s v="ADC6F"/>
    <x v="3"/>
    <x v="2"/>
    <x v="1"/>
    <n v="2"/>
  </r>
  <r>
    <x v="10"/>
    <x v="10"/>
    <x v="0"/>
    <x v="0"/>
    <s v="EGO6M"/>
    <x v="0"/>
    <x v="2"/>
    <x v="1"/>
    <n v="2"/>
  </r>
  <r>
    <x v="10"/>
    <x v="10"/>
    <x v="0"/>
    <x v="0"/>
    <s v="RSD8M"/>
    <x v="0"/>
    <x v="0"/>
    <x v="0"/>
    <n v="2"/>
  </r>
  <r>
    <x v="10"/>
    <x v="10"/>
    <x v="0"/>
    <x v="0"/>
    <s v="FSE7F"/>
    <x v="0"/>
    <x v="0"/>
    <x v="1"/>
    <n v="2"/>
  </r>
  <r>
    <x v="10"/>
    <x v="10"/>
    <x v="0"/>
    <x v="0"/>
    <s v="DTD8M"/>
    <x v="2"/>
    <x v="0"/>
    <x v="0"/>
    <n v="2"/>
  </r>
  <r>
    <x v="10"/>
    <x v="10"/>
    <x v="0"/>
    <x v="0"/>
    <s v="AMC8M2"/>
    <x v="0"/>
    <x v="1"/>
    <x v="0"/>
    <n v="2"/>
  </r>
  <r>
    <x v="10"/>
    <x v="10"/>
    <x v="0"/>
    <x v="0"/>
    <s v="XMQ10F"/>
    <x v="0"/>
    <x v="1"/>
    <x v="1"/>
    <n v="2"/>
  </r>
  <r>
    <x v="10"/>
    <x v="10"/>
    <x v="0"/>
    <x v="0"/>
    <s v="AHC10F"/>
    <x v="0"/>
    <x v="1"/>
    <x v="0"/>
    <n v="2"/>
  </r>
  <r>
    <x v="10"/>
    <x v="10"/>
    <x v="0"/>
    <x v="0"/>
    <s v="LMQ10F"/>
    <x v="0"/>
    <x v="2"/>
    <x v="0"/>
    <n v="2"/>
  </r>
  <r>
    <x v="10"/>
    <x v="10"/>
    <x v="0"/>
    <x v="0"/>
    <s v="KSR8F"/>
    <x v="0"/>
    <x v="2"/>
    <x v="0"/>
    <n v="2"/>
  </r>
  <r>
    <x v="10"/>
    <x v="10"/>
    <x v="0"/>
    <x v="0"/>
    <s v="OAG10M"/>
    <x v="0"/>
    <x v="2"/>
    <x v="1"/>
    <n v="2"/>
  </r>
  <r>
    <x v="10"/>
    <x v="10"/>
    <x v="0"/>
    <x v="0"/>
    <s v="JNR7M"/>
    <x v="0"/>
    <x v="2"/>
    <x v="1"/>
    <n v="2"/>
  </r>
  <r>
    <x v="10"/>
    <x v="10"/>
    <x v="0"/>
    <x v="0"/>
    <s v="KOL6F"/>
    <x v="1"/>
    <x v="1"/>
    <x v="0"/>
    <n v="2"/>
  </r>
  <r>
    <x v="10"/>
    <x v="10"/>
    <x v="0"/>
    <x v="0"/>
    <s v="GIC5M"/>
    <x v="0"/>
    <x v="0"/>
    <x v="0"/>
    <n v="2"/>
  </r>
  <r>
    <x v="10"/>
    <x v="10"/>
    <x v="0"/>
    <x v="0"/>
    <s v="DRP6M"/>
    <x v="0"/>
    <x v="0"/>
    <x v="0"/>
    <n v="2"/>
  </r>
  <r>
    <x v="10"/>
    <x v="10"/>
    <x v="0"/>
    <x v="0"/>
    <s v="CPG7M"/>
    <x v="0"/>
    <x v="1"/>
    <x v="1"/>
    <n v="2"/>
  </r>
  <r>
    <x v="10"/>
    <x v="10"/>
    <x v="0"/>
    <x v="0"/>
    <s v="CLB8M"/>
    <x v="0"/>
    <x v="0"/>
    <x v="1"/>
    <n v="2"/>
  </r>
  <r>
    <x v="10"/>
    <x v="10"/>
    <x v="0"/>
    <x v="0"/>
    <s v="VNH10F"/>
    <x v="0"/>
    <x v="1"/>
    <x v="1"/>
    <n v="2"/>
  </r>
  <r>
    <x v="10"/>
    <x v="10"/>
    <x v="0"/>
    <x v="0"/>
    <s v="SUA10M"/>
    <x v="0"/>
    <x v="1"/>
    <x v="0"/>
    <n v="2"/>
  </r>
  <r>
    <x v="10"/>
    <x v="10"/>
    <x v="0"/>
    <x v="0"/>
    <s v="MPR8F"/>
    <x v="0"/>
    <x v="2"/>
    <x v="0"/>
    <n v="2"/>
  </r>
  <r>
    <x v="10"/>
    <x v="10"/>
    <x v="0"/>
    <x v="0"/>
    <s v="CCM7F"/>
    <x v="6"/>
    <x v="2"/>
    <x v="0"/>
    <n v="2"/>
  </r>
  <r>
    <x v="10"/>
    <x v="10"/>
    <x v="0"/>
    <x v="0"/>
    <s v="ZLO8F"/>
    <x v="4"/>
    <x v="2"/>
    <x v="0"/>
    <n v="2"/>
  </r>
  <r>
    <x v="11"/>
    <x v="11"/>
    <x v="4"/>
    <x v="4"/>
    <s v="DMU10F"/>
    <x v="3"/>
    <x v="2"/>
    <x v="1"/>
    <n v="2"/>
  </r>
  <r>
    <x v="11"/>
    <x v="11"/>
    <x v="4"/>
    <x v="4"/>
    <s v="KRA10F"/>
    <x v="2"/>
    <x v="0"/>
    <x v="0"/>
    <n v="2"/>
  </r>
  <r>
    <x v="11"/>
    <x v="11"/>
    <x v="4"/>
    <x v="4"/>
    <s v="CIG9F"/>
    <x v="5"/>
    <x v="1"/>
    <x v="0"/>
    <n v="2"/>
  </r>
  <r>
    <x v="11"/>
    <x v="11"/>
    <x v="4"/>
    <x v="4"/>
    <s v="ARA9F"/>
    <x v="2"/>
    <x v="1"/>
    <x v="1"/>
    <n v="2"/>
  </r>
  <r>
    <x v="11"/>
    <x v="11"/>
    <x v="4"/>
    <x v="4"/>
    <s v="DJD10M"/>
    <x v="5"/>
    <x v="1"/>
    <x v="1"/>
    <n v="2"/>
  </r>
  <r>
    <x v="11"/>
    <x v="11"/>
    <x v="4"/>
    <x v="4"/>
    <s v="AMC8M"/>
    <x v="5"/>
    <x v="1"/>
    <x v="1"/>
    <n v="2"/>
  </r>
  <r>
    <x v="11"/>
    <x v="11"/>
    <x v="4"/>
    <x v="4"/>
    <s v="SRG6M"/>
    <x v="2"/>
    <x v="1"/>
    <x v="1"/>
    <n v="2"/>
  </r>
  <r>
    <x v="11"/>
    <x v="11"/>
    <x v="4"/>
    <x v="4"/>
    <s v="ADC6F"/>
    <x v="5"/>
    <x v="2"/>
    <x v="0"/>
    <n v="2"/>
  </r>
  <r>
    <x v="11"/>
    <x v="11"/>
    <x v="4"/>
    <x v="4"/>
    <s v="EGO6M"/>
    <x v="3"/>
    <x v="2"/>
    <x v="1"/>
    <n v="2"/>
  </r>
  <r>
    <x v="11"/>
    <x v="11"/>
    <x v="4"/>
    <x v="4"/>
    <s v="RSD8M"/>
    <x v="5"/>
    <x v="2"/>
    <x v="0"/>
    <n v="2"/>
  </r>
  <r>
    <x v="11"/>
    <x v="11"/>
    <x v="4"/>
    <x v="4"/>
    <s v="FSE7F"/>
    <x v="5"/>
    <x v="2"/>
    <x v="1"/>
    <n v="2"/>
  </r>
  <r>
    <x v="11"/>
    <x v="11"/>
    <x v="4"/>
    <x v="4"/>
    <s v="DTD8M"/>
    <x v="5"/>
    <x v="2"/>
    <x v="1"/>
    <n v="2"/>
  </r>
  <r>
    <x v="11"/>
    <x v="11"/>
    <x v="4"/>
    <x v="4"/>
    <s v="AMC8M2"/>
    <x v="5"/>
    <x v="0"/>
    <x v="0"/>
    <n v="2"/>
  </r>
  <r>
    <x v="11"/>
    <x v="11"/>
    <x v="4"/>
    <x v="4"/>
    <s v="XMQ10F"/>
    <x v="5"/>
    <x v="0"/>
    <x v="1"/>
    <n v="2"/>
  </r>
  <r>
    <x v="11"/>
    <x v="11"/>
    <x v="4"/>
    <x v="4"/>
    <s v="AHC10F"/>
    <x v="5"/>
    <x v="0"/>
    <x v="0"/>
    <n v="2"/>
  </r>
  <r>
    <x v="11"/>
    <x v="11"/>
    <x v="4"/>
    <x v="4"/>
    <s v="LMQ10F"/>
    <x v="5"/>
    <x v="1"/>
    <x v="0"/>
    <n v="2"/>
  </r>
  <r>
    <x v="11"/>
    <x v="11"/>
    <x v="4"/>
    <x v="4"/>
    <s v="KSR8F"/>
    <x v="5"/>
    <x v="1"/>
    <x v="1"/>
    <n v="2"/>
  </r>
  <r>
    <x v="11"/>
    <x v="11"/>
    <x v="4"/>
    <x v="4"/>
    <s v="OAG10M"/>
    <x v="5"/>
    <x v="1"/>
    <x v="0"/>
    <n v="2"/>
  </r>
  <r>
    <x v="11"/>
    <x v="11"/>
    <x v="4"/>
    <x v="4"/>
    <s v="JNR7M"/>
    <x v="5"/>
    <x v="2"/>
    <x v="0"/>
    <n v="2"/>
  </r>
  <r>
    <x v="11"/>
    <x v="11"/>
    <x v="4"/>
    <x v="4"/>
    <s v="KOL6F"/>
    <x v="5"/>
    <x v="2"/>
    <x v="0"/>
    <n v="2"/>
  </r>
  <r>
    <x v="11"/>
    <x v="11"/>
    <x v="4"/>
    <x v="4"/>
    <s v="GIC5M"/>
    <x v="3"/>
    <x v="2"/>
    <x v="1"/>
    <n v="2"/>
  </r>
  <r>
    <x v="11"/>
    <x v="11"/>
    <x v="4"/>
    <x v="4"/>
    <s v="DRP6M"/>
    <x v="4"/>
    <x v="2"/>
    <x v="1"/>
    <n v="2"/>
  </r>
  <r>
    <x v="11"/>
    <x v="11"/>
    <x v="4"/>
    <x v="4"/>
    <s v="CPG7M"/>
    <x v="0"/>
    <x v="1"/>
    <x v="0"/>
    <n v="2"/>
  </r>
  <r>
    <x v="11"/>
    <x v="11"/>
    <x v="4"/>
    <x v="4"/>
    <s v="CLB8M"/>
    <x v="5"/>
    <x v="0"/>
    <x v="0"/>
    <n v="2"/>
  </r>
  <r>
    <x v="11"/>
    <x v="11"/>
    <x v="4"/>
    <x v="4"/>
    <s v="VNH10F"/>
    <x v="5"/>
    <x v="0"/>
    <x v="0"/>
    <n v="2"/>
  </r>
  <r>
    <x v="11"/>
    <x v="11"/>
    <x v="4"/>
    <x v="4"/>
    <s v="SUA10M"/>
    <x v="5"/>
    <x v="1"/>
    <x v="1"/>
    <n v="2"/>
  </r>
  <r>
    <x v="11"/>
    <x v="11"/>
    <x v="4"/>
    <x v="4"/>
    <s v="MPR8F"/>
    <x v="5"/>
    <x v="0"/>
    <x v="1"/>
    <n v="2"/>
  </r>
  <r>
    <x v="11"/>
    <x v="11"/>
    <x v="4"/>
    <x v="4"/>
    <s v="CCM7F"/>
    <x v="4"/>
    <x v="1"/>
    <x v="1"/>
    <n v="2"/>
  </r>
  <r>
    <x v="11"/>
    <x v="11"/>
    <x v="4"/>
    <x v="4"/>
    <s v="ZLO8F"/>
    <x v="3"/>
    <x v="1"/>
    <x v="0"/>
    <n v="2"/>
  </r>
  <r>
    <x v="12"/>
    <x v="12"/>
    <x v="0"/>
    <x v="0"/>
    <s v="DMU10F"/>
    <x v="0"/>
    <x v="2"/>
    <x v="0"/>
    <n v="2"/>
  </r>
  <r>
    <x v="12"/>
    <x v="12"/>
    <x v="0"/>
    <x v="0"/>
    <s v="KRA10F"/>
    <x v="0"/>
    <x v="2"/>
    <x v="0"/>
    <n v="2"/>
  </r>
  <r>
    <x v="12"/>
    <x v="12"/>
    <x v="0"/>
    <x v="0"/>
    <s v="CIG9F"/>
    <x v="0"/>
    <x v="2"/>
    <x v="0"/>
    <n v="2"/>
  </r>
  <r>
    <x v="12"/>
    <x v="12"/>
    <x v="0"/>
    <x v="0"/>
    <s v="ARA9F"/>
    <x v="5"/>
    <x v="2"/>
    <x v="1"/>
    <n v="2"/>
  </r>
  <r>
    <x v="12"/>
    <x v="12"/>
    <x v="0"/>
    <x v="0"/>
    <s v="DJD10M"/>
    <x v="0"/>
    <x v="0"/>
    <x v="0"/>
    <n v="2"/>
  </r>
  <r>
    <x v="12"/>
    <x v="12"/>
    <x v="0"/>
    <x v="0"/>
    <s v="AMC8M"/>
    <x v="0"/>
    <x v="1"/>
    <x v="0"/>
    <n v="2"/>
  </r>
  <r>
    <x v="12"/>
    <x v="12"/>
    <x v="0"/>
    <x v="0"/>
    <s v="SRG6M"/>
    <x v="0"/>
    <x v="1"/>
    <x v="1"/>
    <n v="2"/>
  </r>
  <r>
    <x v="12"/>
    <x v="12"/>
    <x v="0"/>
    <x v="0"/>
    <s v="ADC6F"/>
    <x v="0"/>
    <x v="1"/>
    <x v="1"/>
    <n v="2"/>
  </r>
  <r>
    <x v="12"/>
    <x v="12"/>
    <x v="0"/>
    <x v="0"/>
    <s v="EGO6M"/>
    <x v="4"/>
    <x v="1"/>
    <x v="1"/>
    <n v="2"/>
  </r>
  <r>
    <x v="12"/>
    <x v="12"/>
    <x v="0"/>
    <x v="0"/>
    <s v="RSD8M"/>
    <x v="0"/>
    <x v="1"/>
    <x v="1"/>
    <n v="2"/>
  </r>
  <r>
    <x v="12"/>
    <x v="12"/>
    <x v="0"/>
    <x v="0"/>
    <s v="FSE7F"/>
    <x v="0"/>
    <x v="2"/>
    <x v="0"/>
    <n v="2"/>
  </r>
  <r>
    <x v="12"/>
    <x v="12"/>
    <x v="0"/>
    <x v="0"/>
    <s v="DTD8M"/>
    <x v="0"/>
    <x v="2"/>
    <x v="1"/>
    <n v="2"/>
  </r>
  <r>
    <x v="12"/>
    <x v="12"/>
    <x v="0"/>
    <x v="0"/>
    <s v="AMC8M2"/>
    <x v="3"/>
    <x v="2"/>
    <x v="0"/>
    <n v="2"/>
  </r>
  <r>
    <x v="12"/>
    <x v="12"/>
    <x v="0"/>
    <x v="0"/>
    <s v="XMQ10F"/>
    <x v="0"/>
    <x v="2"/>
    <x v="1"/>
    <n v="2"/>
  </r>
  <r>
    <x v="12"/>
    <x v="12"/>
    <x v="0"/>
    <x v="0"/>
    <s v="AHC10F"/>
    <x v="0"/>
    <x v="2"/>
    <x v="1"/>
    <n v="2"/>
  </r>
  <r>
    <x v="12"/>
    <x v="12"/>
    <x v="0"/>
    <x v="0"/>
    <s v="LMQ10F"/>
    <x v="0"/>
    <x v="0"/>
    <x v="0"/>
    <n v="2"/>
  </r>
  <r>
    <x v="12"/>
    <x v="12"/>
    <x v="0"/>
    <x v="0"/>
    <s v="KSR8F"/>
    <x v="4"/>
    <x v="0"/>
    <x v="1"/>
    <n v="2"/>
  </r>
  <r>
    <x v="12"/>
    <x v="12"/>
    <x v="0"/>
    <x v="0"/>
    <s v="OAG10M"/>
    <x v="0"/>
    <x v="0"/>
    <x v="0"/>
    <n v="2"/>
  </r>
  <r>
    <x v="12"/>
    <x v="12"/>
    <x v="0"/>
    <x v="0"/>
    <s v="JNR7M"/>
    <x v="6"/>
    <x v="1"/>
    <x v="0"/>
    <n v="2"/>
  </r>
  <r>
    <x v="12"/>
    <x v="12"/>
    <x v="0"/>
    <x v="0"/>
    <s v="KOL6F"/>
    <x v="6"/>
    <x v="1"/>
    <x v="1"/>
    <n v="2"/>
  </r>
  <r>
    <x v="12"/>
    <x v="12"/>
    <x v="0"/>
    <x v="0"/>
    <s v="GIC5M"/>
    <x v="0"/>
    <x v="1"/>
    <x v="0"/>
    <n v="2"/>
  </r>
  <r>
    <x v="12"/>
    <x v="12"/>
    <x v="0"/>
    <x v="0"/>
    <s v="DRP6M"/>
    <x v="0"/>
    <x v="2"/>
    <x v="0"/>
    <n v="2"/>
  </r>
  <r>
    <x v="12"/>
    <x v="12"/>
    <x v="0"/>
    <x v="0"/>
    <s v="CPG7M"/>
    <x v="0"/>
    <x v="2"/>
    <x v="0"/>
    <n v="2"/>
  </r>
  <r>
    <x v="12"/>
    <x v="12"/>
    <x v="0"/>
    <x v="0"/>
    <s v="CLB8M"/>
    <x v="0"/>
    <x v="2"/>
    <x v="1"/>
    <n v="2"/>
  </r>
  <r>
    <x v="12"/>
    <x v="12"/>
    <x v="0"/>
    <x v="0"/>
    <s v="VNH10F"/>
    <x v="0"/>
    <x v="2"/>
    <x v="1"/>
    <n v="2"/>
  </r>
  <r>
    <x v="12"/>
    <x v="12"/>
    <x v="0"/>
    <x v="0"/>
    <s v="SUA10M"/>
    <x v="0"/>
    <x v="1"/>
    <x v="0"/>
    <n v="2"/>
  </r>
  <r>
    <x v="12"/>
    <x v="12"/>
    <x v="0"/>
    <x v="0"/>
    <s v="MPR8F"/>
    <x v="0"/>
    <x v="0"/>
    <x v="0"/>
    <n v="2"/>
  </r>
  <r>
    <x v="12"/>
    <x v="12"/>
    <x v="0"/>
    <x v="0"/>
    <s v="CCM7F"/>
    <x v="0"/>
    <x v="0"/>
    <x v="0"/>
    <n v="2"/>
  </r>
  <r>
    <x v="12"/>
    <x v="12"/>
    <x v="0"/>
    <x v="0"/>
    <s v="ZLO8F"/>
    <x v="1"/>
    <x v="1"/>
    <x v="1"/>
    <n v="2"/>
  </r>
  <r>
    <x v="13"/>
    <x v="13"/>
    <x v="3"/>
    <x v="3"/>
    <s v="DMU10F"/>
    <x v="6"/>
    <x v="0"/>
    <x v="1"/>
    <n v="2"/>
  </r>
  <r>
    <x v="13"/>
    <x v="13"/>
    <x v="3"/>
    <x v="3"/>
    <s v="KRA10F"/>
    <x v="6"/>
    <x v="1"/>
    <x v="1"/>
    <n v="2"/>
  </r>
  <r>
    <x v="13"/>
    <x v="13"/>
    <x v="3"/>
    <x v="3"/>
    <s v="CIG9F"/>
    <x v="6"/>
    <x v="1"/>
    <x v="0"/>
    <n v="2"/>
  </r>
  <r>
    <x v="13"/>
    <x v="13"/>
    <x v="3"/>
    <x v="3"/>
    <s v="ARA9F"/>
    <x v="0"/>
    <x v="2"/>
    <x v="0"/>
    <n v="2"/>
  </r>
  <r>
    <x v="13"/>
    <x v="13"/>
    <x v="3"/>
    <x v="3"/>
    <s v="DJD10M"/>
    <x v="6"/>
    <x v="2"/>
    <x v="0"/>
    <n v="2"/>
  </r>
  <r>
    <x v="13"/>
    <x v="13"/>
    <x v="3"/>
    <x v="3"/>
    <s v="AMC8M"/>
    <x v="6"/>
    <x v="2"/>
    <x v="0"/>
    <n v="2"/>
  </r>
  <r>
    <x v="13"/>
    <x v="13"/>
    <x v="3"/>
    <x v="3"/>
    <s v="SRG6M"/>
    <x v="6"/>
    <x v="2"/>
    <x v="1"/>
    <n v="2"/>
  </r>
  <r>
    <x v="13"/>
    <x v="13"/>
    <x v="3"/>
    <x v="3"/>
    <s v="ADC6F"/>
    <x v="6"/>
    <x v="0"/>
    <x v="0"/>
    <n v="2"/>
  </r>
  <r>
    <x v="13"/>
    <x v="13"/>
    <x v="3"/>
    <x v="3"/>
    <s v="EGO6M"/>
    <x v="6"/>
    <x v="1"/>
    <x v="0"/>
    <n v="2"/>
  </r>
  <r>
    <x v="13"/>
    <x v="13"/>
    <x v="3"/>
    <x v="3"/>
    <s v="RSD8M"/>
    <x v="6"/>
    <x v="1"/>
    <x v="1"/>
    <n v="2"/>
  </r>
  <r>
    <x v="13"/>
    <x v="13"/>
    <x v="3"/>
    <x v="3"/>
    <s v="FSE7F"/>
    <x v="1"/>
    <x v="1"/>
    <x v="1"/>
    <n v="2"/>
  </r>
  <r>
    <x v="13"/>
    <x v="13"/>
    <x v="3"/>
    <x v="3"/>
    <s v="DTD8M"/>
    <x v="6"/>
    <x v="1"/>
    <x v="1"/>
    <n v="2"/>
  </r>
  <r>
    <x v="13"/>
    <x v="13"/>
    <x v="3"/>
    <x v="3"/>
    <s v="AMC8M2"/>
    <x v="6"/>
    <x v="1"/>
    <x v="1"/>
    <n v="2"/>
  </r>
  <r>
    <x v="13"/>
    <x v="13"/>
    <x v="3"/>
    <x v="3"/>
    <s v="XMQ10F"/>
    <x v="6"/>
    <x v="2"/>
    <x v="0"/>
    <n v="2"/>
  </r>
  <r>
    <x v="13"/>
    <x v="13"/>
    <x v="3"/>
    <x v="3"/>
    <s v="AHC10F"/>
    <x v="6"/>
    <x v="2"/>
    <x v="1"/>
    <n v="2"/>
  </r>
  <r>
    <x v="13"/>
    <x v="13"/>
    <x v="3"/>
    <x v="3"/>
    <s v="LMQ10F"/>
    <x v="6"/>
    <x v="2"/>
    <x v="0"/>
    <n v="2"/>
  </r>
  <r>
    <x v="13"/>
    <x v="13"/>
    <x v="3"/>
    <x v="3"/>
    <s v="KSR8F"/>
    <x v="6"/>
    <x v="2"/>
    <x v="1"/>
    <n v="2"/>
  </r>
  <r>
    <x v="13"/>
    <x v="13"/>
    <x v="3"/>
    <x v="3"/>
    <s v="OAG10M"/>
    <x v="6"/>
    <x v="2"/>
    <x v="1"/>
    <n v="2"/>
  </r>
  <r>
    <x v="13"/>
    <x v="13"/>
    <x v="3"/>
    <x v="3"/>
    <s v="JNR7M"/>
    <x v="6"/>
    <x v="0"/>
    <x v="0"/>
    <n v="2"/>
  </r>
  <r>
    <x v="13"/>
    <x v="13"/>
    <x v="3"/>
    <x v="3"/>
    <s v="KOL6F"/>
    <x v="6"/>
    <x v="0"/>
    <x v="1"/>
    <n v="2"/>
  </r>
  <r>
    <x v="13"/>
    <x v="13"/>
    <x v="3"/>
    <x v="3"/>
    <s v="GIC5M"/>
    <x v="6"/>
    <x v="0"/>
    <x v="0"/>
    <n v="2"/>
  </r>
  <r>
    <x v="13"/>
    <x v="13"/>
    <x v="3"/>
    <x v="3"/>
    <s v="DRP6M"/>
    <x v="6"/>
    <x v="1"/>
    <x v="0"/>
    <n v="2"/>
  </r>
  <r>
    <x v="13"/>
    <x v="13"/>
    <x v="3"/>
    <x v="3"/>
    <s v="CPG7M"/>
    <x v="6"/>
    <x v="1"/>
    <x v="1"/>
    <n v="2"/>
  </r>
  <r>
    <x v="13"/>
    <x v="13"/>
    <x v="3"/>
    <x v="3"/>
    <s v="CLB8M"/>
    <x v="6"/>
    <x v="1"/>
    <x v="0"/>
    <n v="2"/>
  </r>
  <r>
    <x v="13"/>
    <x v="13"/>
    <x v="3"/>
    <x v="3"/>
    <s v="VNH10F"/>
    <x v="6"/>
    <x v="2"/>
    <x v="0"/>
    <n v="2"/>
  </r>
  <r>
    <x v="13"/>
    <x v="13"/>
    <x v="3"/>
    <x v="3"/>
    <s v="SUA10M"/>
    <x v="6"/>
    <x v="2"/>
    <x v="0"/>
    <n v="2"/>
  </r>
  <r>
    <x v="13"/>
    <x v="13"/>
    <x v="3"/>
    <x v="3"/>
    <s v="MPR8F"/>
    <x v="6"/>
    <x v="2"/>
    <x v="1"/>
    <n v="2"/>
  </r>
  <r>
    <x v="13"/>
    <x v="13"/>
    <x v="3"/>
    <x v="3"/>
    <s v="CCM7F"/>
    <x v="6"/>
    <x v="2"/>
    <x v="1"/>
    <n v="2"/>
  </r>
  <r>
    <x v="13"/>
    <x v="13"/>
    <x v="3"/>
    <x v="3"/>
    <s v="ZLO8F"/>
    <x v="6"/>
    <x v="1"/>
    <x v="0"/>
    <n v="2"/>
  </r>
  <r>
    <x v="14"/>
    <x v="14"/>
    <x v="1"/>
    <x v="1"/>
    <s v="DMU10F"/>
    <x v="3"/>
    <x v="0"/>
    <x v="0"/>
    <n v="2"/>
  </r>
  <r>
    <x v="14"/>
    <x v="14"/>
    <x v="1"/>
    <x v="1"/>
    <s v="KRA10F"/>
    <x v="3"/>
    <x v="0"/>
    <x v="0"/>
    <n v="2"/>
  </r>
  <r>
    <x v="14"/>
    <x v="14"/>
    <x v="1"/>
    <x v="1"/>
    <s v="CIG9F"/>
    <x v="3"/>
    <x v="1"/>
    <x v="1"/>
    <n v="2"/>
  </r>
  <r>
    <x v="14"/>
    <x v="14"/>
    <x v="1"/>
    <x v="1"/>
    <s v="ARA9F"/>
    <x v="2"/>
    <x v="0"/>
    <x v="1"/>
    <n v="2"/>
  </r>
  <r>
    <x v="14"/>
    <x v="14"/>
    <x v="1"/>
    <x v="1"/>
    <s v="DJD10M"/>
    <x v="5"/>
    <x v="1"/>
    <x v="1"/>
    <n v="2"/>
  </r>
  <r>
    <x v="14"/>
    <x v="14"/>
    <x v="1"/>
    <x v="1"/>
    <s v="AMC8M"/>
    <x v="4"/>
    <x v="1"/>
    <x v="0"/>
    <n v="2"/>
  </r>
  <r>
    <x v="14"/>
    <x v="14"/>
    <x v="1"/>
    <x v="1"/>
    <s v="SRG6M"/>
    <x v="3"/>
    <x v="2"/>
    <x v="0"/>
    <n v="2"/>
  </r>
  <r>
    <x v="14"/>
    <x v="14"/>
    <x v="1"/>
    <x v="1"/>
    <s v="ADC6F"/>
    <x v="5"/>
    <x v="2"/>
    <x v="0"/>
    <n v="2"/>
  </r>
  <r>
    <x v="14"/>
    <x v="14"/>
    <x v="1"/>
    <x v="1"/>
    <s v="EGO6M"/>
    <x v="3"/>
    <x v="2"/>
    <x v="0"/>
    <n v="2"/>
  </r>
  <r>
    <x v="14"/>
    <x v="14"/>
    <x v="1"/>
    <x v="1"/>
    <s v="RSD8M"/>
    <x v="3"/>
    <x v="2"/>
    <x v="1"/>
    <n v="2"/>
  </r>
  <r>
    <x v="14"/>
    <x v="14"/>
    <x v="1"/>
    <x v="1"/>
    <s v="FSE7F"/>
    <x v="3"/>
    <x v="0"/>
    <x v="0"/>
    <n v="2"/>
  </r>
  <r>
    <x v="14"/>
    <x v="14"/>
    <x v="1"/>
    <x v="1"/>
    <s v="DTD8M"/>
    <x v="3"/>
    <x v="1"/>
    <x v="0"/>
    <n v="2"/>
  </r>
  <r>
    <x v="14"/>
    <x v="14"/>
    <x v="1"/>
    <x v="1"/>
    <s v="AMC8M2"/>
    <x v="3"/>
    <x v="1"/>
    <x v="1"/>
    <n v="2"/>
  </r>
  <r>
    <x v="14"/>
    <x v="14"/>
    <x v="1"/>
    <x v="1"/>
    <s v="XMQ10F"/>
    <x v="6"/>
    <x v="1"/>
    <x v="1"/>
    <n v="2"/>
  </r>
  <r>
    <x v="14"/>
    <x v="14"/>
    <x v="1"/>
    <x v="1"/>
    <s v="AHC10F"/>
    <x v="3"/>
    <x v="1"/>
    <x v="1"/>
    <n v="2"/>
  </r>
  <r>
    <x v="14"/>
    <x v="14"/>
    <x v="1"/>
    <x v="1"/>
    <s v="LMQ10F"/>
    <x v="3"/>
    <x v="1"/>
    <x v="1"/>
    <n v="2"/>
  </r>
  <r>
    <x v="14"/>
    <x v="14"/>
    <x v="1"/>
    <x v="1"/>
    <s v="KSR8F"/>
    <x v="3"/>
    <x v="2"/>
    <x v="0"/>
    <n v="2"/>
  </r>
  <r>
    <x v="14"/>
    <x v="14"/>
    <x v="1"/>
    <x v="1"/>
    <s v="OAG10M"/>
    <x v="3"/>
    <x v="2"/>
    <x v="1"/>
    <n v="2"/>
  </r>
  <r>
    <x v="14"/>
    <x v="14"/>
    <x v="1"/>
    <x v="1"/>
    <s v="JNR7M"/>
    <x v="3"/>
    <x v="2"/>
    <x v="0"/>
    <n v="2"/>
  </r>
  <r>
    <x v="14"/>
    <x v="14"/>
    <x v="1"/>
    <x v="1"/>
    <s v="KOL6F"/>
    <x v="3"/>
    <x v="2"/>
    <x v="1"/>
    <n v="2"/>
  </r>
  <r>
    <x v="14"/>
    <x v="14"/>
    <x v="1"/>
    <x v="1"/>
    <s v="GIC5M"/>
    <x v="3"/>
    <x v="2"/>
    <x v="1"/>
    <n v="2"/>
  </r>
  <r>
    <x v="14"/>
    <x v="14"/>
    <x v="1"/>
    <x v="1"/>
    <s v="DRP6M"/>
    <x v="5"/>
    <x v="0"/>
    <x v="0"/>
    <n v="2"/>
  </r>
  <r>
    <x v="14"/>
    <x v="14"/>
    <x v="1"/>
    <x v="1"/>
    <s v="CPG7M"/>
    <x v="0"/>
    <x v="0"/>
    <x v="1"/>
    <n v="2"/>
  </r>
  <r>
    <x v="14"/>
    <x v="14"/>
    <x v="1"/>
    <x v="1"/>
    <s v="CLB8M"/>
    <x v="5"/>
    <x v="0"/>
    <x v="0"/>
    <n v="2"/>
  </r>
  <r>
    <x v="14"/>
    <x v="14"/>
    <x v="1"/>
    <x v="1"/>
    <s v="VNH10F"/>
    <x v="3"/>
    <x v="1"/>
    <x v="0"/>
    <n v="2"/>
  </r>
  <r>
    <x v="14"/>
    <x v="14"/>
    <x v="1"/>
    <x v="1"/>
    <s v="SUA10M"/>
    <x v="2"/>
    <x v="1"/>
    <x v="1"/>
    <n v="2"/>
  </r>
  <r>
    <x v="14"/>
    <x v="14"/>
    <x v="1"/>
    <x v="1"/>
    <s v="MPR8F"/>
    <x v="2"/>
    <x v="1"/>
    <x v="0"/>
    <n v="2"/>
  </r>
  <r>
    <x v="14"/>
    <x v="14"/>
    <x v="1"/>
    <x v="1"/>
    <s v="CCM7F"/>
    <x v="3"/>
    <x v="2"/>
    <x v="0"/>
    <n v="2"/>
  </r>
  <r>
    <x v="14"/>
    <x v="14"/>
    <x v="1"/>
    <x v="1"/>
    <s v="ZLO8F"/>
    <x v="5"/>
    <x v="2"/>
    <x v="0"/>
    <n v="2"/>
  </r>
  <r>
    <x v="15"/>
    <x v="15"/>
    <x v="5"/>
    <x v="5"/>
    <s v="DMU10F"/>
    <x v="1"/>
    <x v="2"/>
    <x v="1"/>
    <n v="2"/>
  </r>
  <r>
    <x v="15"/>
    <x v="15"/>
    <x v="5"/>
    <x v="5"/>
    <s v="KRA10F"/>
    <x v="2"/>
    <x v="2"/>
    <x v="1"/>
    <n v="2"/>
  </r>
  <r>
    <x v="15"/>
    <x v="15"/>
    <x v="5"/>
    <x v="5"/>
    <s v="CIG9F"/>
    <x v="4"/>
    <x v="1"/>
    <x v="0"/>
    <n v="2"/>
  </r>
  <r>
    <x v="15"/>
    <x v="15"/>
    <x v="5"/>
    <x v="5"/>
    <s v="ARA9F"/>
    <x v="4"/>
    <x v="0"/>
    <x v="0"/>
    <n v="2"/>
  </r>
  <r>
    <x v="15"/>
    <x v="15"/>
    <x v="5"/>
    <x v="5"/>
    <s v="DJD10M"/>
    <x v="1"/>
    <x v="0"/>
    <x v="0"/>
    <n v="2"/>
  </r>
  <r>
    <x v="15"/>
    <x v="15"/>
    <x v="5"/>
    <x v="5"/>
    <s v="AMC8M"/>
    <x v="2"/>
    <x v="1"/>
    <x v="1"/>
    <n v="2"/>
  </r>
  <r>
    <x v="15"/>
    <x v="15"/>
    <x v="5"/>
    <x v="5"/>
    <s v="SRG6M"/>
    <x v="1"/>
    <x v="0"/>
    <x v="1"/>
    <n v="2"/>
  </r>
  <r>
    <x v="15"/>
    <x v="15"/>
    <x v="5"/>
    <x v="5"/>
    <s v="ADC6F"/>
    <x v="1"/>
    <x v="1"/>
    <x v="1"/>
    <n v="2"/>
  </r>
  <r>
    <x v="15"/>
    <x v="15"/>
    <x v="5"/>
    <x v="5"/>
    <s v="EGO6M"/>
    <x v="2"/>
    <x v="1"/>
    <x v="0"/>
    <n v="2"/>
  </r>
  <r>
    <x v="15"/>
    <x v="15"/>
    <x v="5"/>
    <x v="5"/>
    <s v="RSD8M"/>
    <x v="1"/>
    <x v="2"/>
    <x v="0"/>
    <n v="2"/>
  </r>
  <r>
    <x v="15"/>
    <x v="15"/>
    <x v="5"/>
    <x v="5"/>
    <s v="FSE7F"/>
    <x v="2"/>
    <x v="2"/>
    <x v="0"/>
    <n v="2"/>
  </r>
  <r>
    <x v="15"/>
    <x v="15"/>
    <x v="5"/>
    <x v="5"/>
    <s v="DTD8M"/>
    <x v="2"/>
    <x v="2"/>
    <x v="0"/>
    <n v="2"/>
  </r>
  <r>
    <x v="15"/>
    <x v="15"/>
    <x v="5"/>
    <x v="5"/>
    <s v="AMC8M2"/>
    <x v="2"/>
    <x v="2"/>
    <x v="1"/>
    <n v="2"/>
  </r>
  <r>
    <x v="15"/>
    <x v="15"/>
    <x v="5"/>
    <x v="5"/>
    <s v="XMQ10F"/>
    <x v="6"/>
    <x v="0"/>
    <x v="0"/>
    <n v="2"/>
  </r>
  <r>
    <x v="15"/>
    <x v="15"/>
    <x v="5"/>
    <x v="5"/>
    <s v="AHC10F"/>
    <x v="2"/>
    <x v="1"/>
    <x v="0"/>
    <n v="2"/>
  </r>
  <r>
    <x v="15"/>
    <x v="15"/>
    <x v="5"/>
    <x v="5"/>
    <s v="LMQ10F"/>
    <x v="4"/>
    <x v="1"/>
    <x v="1"/>
    <n v="2"/>
  </r>
  <r>
    <x v="15"/>
    <x v="15"/>
    <x v="5"/>
    <x v="5"/>
    <s v="KSR8F"/>
    <x v="4"/>
    <x v="1"/>
    <x v="1"/>
    <n v="2"/>
  </r>
  <r>
    <x v="15"/>
    <x v="15"/>
    <x v="5"/>
    <x v="5"/>
    <s v="OAG10M"/>
    <x v="1"/>
    <x v="1"/>
    <x v="1"/>
    <n v="2"/>
  </r>
  <r>
    <x v="15"/>
    <x v="15"/>
    <x v="5"/>
    <x v="5"/>
    <s v="JNR7M"/>
    <x v="1"/>
    <x v="1"/>
    <x v="1"/>
    <n v="2"/>
  </r>
  <r>
    <x v="15"/>
    <x v="15"/>
    <x v="5"/>
    <x v="5"/>
    <s v="KOL6F"/>
    <x v="1"/>
    <x v="2"/>
    <x v="0"/>
    <n v="2"/>
  </r>
  <r>
    <x v="15"/>
    <x v="15"/>
    <x v="5"/>
    <x v="5"/>
    <s v="GIC5M"/>
    <x v="1"/>
    <x v="2"/>
    <x v="1"/>
    <n v="2"/>
  </r>
  <r>
    <x v="15"/>
    <x v="15"/>
    <x v="5"/>
    <x v="5"/>
    <s v="DRP6M"/>
    <x v="1"/>
    <x v="2"/>
    <x v="0"/>
    <n v="2"/>
  </r>
  <r>
    <x v="15"/>
    <x v="15"/>
    <x v="5"/>
    <x v="5"/>
    <s v="CPG7M"/>
    <x v="2"/>
    <x v="2"/>
    <x v="1"/>
    <n v="2"/>
  </r>
  <r>
    <x v="15"/>
    <x v="15"/>
    <x v="5"/>
    <x v="5"/>
    <s v="CLB8M"/>
    <x v="1"/>
    <x v="2"/>
    <x v="1"/>
    <n v="2"/>
  </r>
  <r>
    <x v="15"/>
    <x v="15"/>
    <x v="5"/>
    <x v="5"/>
    <s v="VNH10F"/>
    <x v="1"/>
    <x v="0"/>
    <x v="0"/>
    <n v="2"/>
  </r>
  <r>
    <x v="15"/>
    <x v="15"/>
    <x v="5"/>
    <x v="5"/>
    <s v="SUA10M"/>
    <x v="2"/>
    <x v="0"/>
    <x v="1"/>
    <n v="2"/>
  </r>
  <r>
    <x v="15"/>
    <x v="15"/>
    <x v="5"/>
    <x v="5"/>
    <s v="MPR8F"/>
    <x v="1"/>
    <x v="0"/>
    <x v="0"/>
    <n v="2"/>
  </r>
  <r>
    <x v="15"/>
    <x v="15"/>
    <x v="5"/>
    <x v="5"/>
    <s v="CCM7F"/>
    <x v="1"/>
    <x v="1"/>
    <x v="0"/>
    <n v="2"/>
  </r>
  <r>
    <x v="15"/>
    <x v="15"/>
    <x v="5"/>
    <x v="5"/>
    <s v="ZLO8F"/>
    <x v="1"/>
    <x v="1"/>
    <x v="1"/>
    <n v="2"/>
  </r>
  <r>
    <x v="16"/>
    <x v="16"/>
    <x v="6"/>
    <x v="6"/>
    <s v="DMU10F"/>
    <x v="1"/>
    <x v="1"/>
    <x v="0"/>
    <n v="2"/>
  </r>
  <r>
    <x v="16"/>
    <x v="16"/>
    <x v="6"/>
    <x v="6"/>
    <s v="KRA10F"/>
    <x v="1"/>
    <x v="2"/>
    <x v="0"/>
    <n v="2"/>
  </r>
  <r>
    <x v="16"/>
    <x v="16"/>
    <x v="6"/>
    <x v="6"/>
    <s v="CIG9F"/>
    <x v="1"/>
    <x v="2"/>
    <x v="0"/>
    <n v="2"/>
  </r>
  <r>
    <x v="16"/>
    <x v="16"/>
    <x v="6"/>
    <x v="6"/>
    <s v="ARA9F"/>
    <x v="1"/>
    <x v="2"/>
    <x v="1"/>
    <n v="2"/>
  </r>
  <r>
    <x v="16"/>
    <x v="16"/>
    <x v="6"/>
    <x v="6"/>
    <s v="DJD10M"/>
    <x v="1"/>
    <x v="2"/>
    <x v="1"/>
    <n v="2"/>
  </r>
  <r>
    <x v="16"/>
    <x v="16"/>
    <x v="6"/>
    <x v="6"/>
    <s v="AMC8M"/>
    <x v="1"/>
    <x v="1"/>
    <x v="0"/>
    <n v="2"/>
  </r>
  <r>
    <x v="16"/>
    <x v="16"/>
    <x v="6"/>
    <x v="6"/>
    <s v="SRG6M"/>
    <x v="1"/>
    <x v="0"/>
    <x v="0"/>
    <n v="2"/>
  </r>
  <r>
    <x v="16"/>
    <x v="16"/>
    <x v="6"/>
    <x v="6"/>
    <s v="ADC6F"/>
    <x v="1"/>
    <x v="0"/>
    <x v="0"/>
    <n v="2"/>
  </r>
  <r>
    <x v="16"/>
    <x v="16"/>
    <x v="6"/>
    <x v="6"/>
    <s v="EGO6M"/>
    <x v="1"/>
    <x v="1"/>
    <x v="1"/>
    <n v="2"/>
  </r>
  <r>
    <x v="16"/>
    <x v="16"/>
    <x v="6"/>
    <x v="6"/>
    <s v="RSD8M"/>
    <x v="1"/>
    <x v="0"/>
    <x v="1"/>
    <n v="2"/>
  </r>
  <r>
    <x v="16"/>
    <x v="16"/>
    <x v="6"/>
    <x v="6"/>
    <s v="FSE7F"/>
    <x v="1"/>
    <x v="1"/>
    <x v="1"/>
    <n v="2"/>
  </r>
  <r>
    <x v="16"/>
    <x v="16"/>
    <x v="6"/>
    <x v="6"/>
    <s v="DTD8M"/>
    <x v="1"/>
    <x v="1"/>
    <x v="0"/>
    <n v="2"/>
  </r>
  <r>
    <x v="16"/>
    <x v="16"/>
    <x v="6"/>
    <x v="6"/>
    <s v="AMC8M2"/>
    <x v="7"/>
    <x v="2"/>
    <x v="0"/>
    <n v="2"/>
  </r>
  <r>
    <x v="16"/>
    <x v="16"/>
    <x v="6"/>
    <x v="6"/>
    <s v="XMQ10F"/>
    <x v="6"/>
    <x v="2"/>
    <x v="0"/>
    <n v="2"/>
  </r>
  <r>
    <x v="16"/>
    <x v="16"/>
    <x v="6"/>
    <x v="6"/>
    <s v="AHC10F"/>
    <x v="1"/>
    <x v="2"/>
    <x v="0"/>
    <n v="2"/>
  </r>
  <r>
    <x v="16"/>
    <x v="16"/>
    <x v="6"/>
    <x v="6"/>
    <s v="LMQ10F"/>
    <x v="1"/>
    <x v="2"/>
    <x v="1"/>
    <n v="2"/>
  </r>
  <r>
    <x v="16"/>
    <x v="16"/>
    <x v="6"/>
    <x v="6"/>
    <s v="KSR8F"/>
    <x v="1"/>
    <x v="0"/>
    <x v="0"/>
    <n v="2"/>
  </r>
  <r>
    <x v="16"/>
    <x v="16"/>
    <x v="6"/>
    <x v="6"/>
    <s v="OAG10M"/>
    <x v="1"/>
    <x v="1"/>
    <x v="0"/>
    <n v="2"/>
  </r>
  <r>
    <x v="16"/>
    <x v="16"/>
    <x v="6"/>
    <x v="6"/>
    <s v="JNR7M"/>
    <x v="1"/>
    <x v="1"/>
    <x v="1"/>
    <n v="2"/>
  </r>
  <r>
    <x v="16"/>
    <x v="16"/>
    <x v="6"/>
    <x v="6"/>
    <s v="KOL6F"/>
    <x v="6"/>
    <x v="1"/>
    <x v="1"/>
    <n v="2"/>
  </r>
  <r>
    <x v="16"/>
    <x v="16"/>
    <x v="6"/>
    <x v="6"/>
    <s v="GIC5M"/>
    <x v="6"/>
    <x v="1"/>
    <x v="1"/>
    <n v="2"/>
  </r>
  <r>
    <x v="16"/>
    <x v="16"/>
    <x v="6"/>
    <x v="6"/>
    <s v="DRP6M"/>
    <x v="1"/>
    <x v="1"/>
    <x v="1"/>
    <n v="2"/>
  </r>
  <r>
    <x v="16"/>
    <x v="16"/>
    <x v="6"/>
    <x v="6"/>
    <s v="CPG7M"/>
    <x v="1"/>
    <x v="2"/>
    <x v="0"/>
    <n v="2"/>
  </r>
  <r>
    <x v="16"/>
    <x v="16"/>
    <x v="6"/>
    <x v="6"/>
    <s v="CLB8M"/>
    <x v="1"/>
    <x v="2"/>
    <x v="1"/>
    <n v="2"/>
  </r>
  <r>
    <x v="16"/>
    <x v="16"/>
    <x v="6"/>
    <x v="6"/>
    <s v="VNH10F"/>
    <x v="1"/>
    <x v="2"/>
    <x v="0"/>
    <n v="2"/>
  </r>
  <r>
    <x v="16"/>
    <x v="16"/>
    <x v="6"/>
    <x v="6"/>
    <s v="SUA10M"/>
    <x v="1"/>
    <x v="2"/>
    <x v="1"/>
    <n v="2"/>
  </r>
  <r>
    <x v="16"/>
    <x v="16"/>
    <x v="6"/>
    <x v="6"/>
    <s v="MPR8F"/>
    <x v="1"/>
    <x v="2"/>
    <x v="1"/>
    <n v="2"/>
  </r>
  <r>
    <x v="16"/>
    <x v="16"/>
    <x v="6"/>
    <x v="6"/>
    <s v="CCM7F"/>
    <x v="1"/>
    <x v="0"/>
    <x v="0"/>
    <n v="2"/>
  </r>
  <r>
    <x v="16"/>
    <x v="16"/>
    <x v="6"/>
    <x v="6"/>
    <s v="ZLO8F"/>
    <x v="1"/>
    <x v="0"/>
    <x v="1"/>
    <n v="2"/>
  </r>
  <r>
    <x v="17"/>
    <x v="17"/>
    <x v="5"/>
    <x v="5"/>
    <s v="DMU10F"/>
    <x v="2"/>
    <x v="0"/>
    <x v="0"/>
    <n v="2"/>
  </r>
  <r>
    <x v="17"/>
    <x v="17"/>
    <x v="5"/>
    <x v="5"/>
    <s v="KRA10F"/>
    <x v="2"/>
    <x v="1"/>
    <x v="0"/>
    <n v="2"/>
  </r>
  <r>
    <x v="17"/>
    <x v="17"/>
    <x v="5"/>
    <x v="5"/>
    <s v="CIG9F"/>
    <x v="2"/>
    <x v="1"/>
    <x v="1"/>
    <n v="2"/>
  </r>
  <r>
    <x v="17"/>
    <x v="17"/>
    <x v="5"/>
    <x v="5"/>
    <s v="ARA9F"/>
    <x v="2"/>
    <x v="1"/>
    <x v="0"/>
    <n v="2"/>
  </r>
  <r>
    <x v="17"/>
    <x v="17"/>
    <x v="5"/>
    <x v="5"/>
    <s v="DJD10M"/>
    <x v="2"/>
    <x v="2"/>
    <x v="0"/>
    <n v="2"/>
  </r>
  <r>
    <x v="17"/>
    <x v="17"/>
    <x v="5"/>
    <x v="5"/>
    <s v="AMC8M"/>
    <x v="2"/>
    <x v="2"/>
    <x v="0"/>
    <n v="2"/>
  </r>
  <r>
    <x v="17"/>
    <x v="17"/>
    <x v="5"/>
    <x v="5"/>
    <s v="SRG6M"/>
    <x v="2"/>
    <x v="2"/>
    <x v="1"/>
    <n v="2"/>
  </r>
  <r>
    <x v="17"/>
    <x v="17"/>
    <x v="5"/>
    <x v="5"/>
    <s v="ADC6F"/>
    <x v="2"/>
    <x v="2"/>
    <x v="1"/>
    <n v="2"/>
  </r>
  <r>
    <x v="17"/>
    <x v="17"/>
    <x v="5"/>
    <x v="5"/>
    <s v="EGO6M"/>
    <x v="2"/>
    <x v="1"/>
    <x v="0"/>
    <n v="2"/>
  </r>
  <r>
    <x v="17"/>
    <x v="17"/>
    <x v="5"/>
    <x v="5"/>
    <s v="RSD8M"/>
    <x v="2"/>
    <x v="0"/>
    <x v="0"/>
    <n v="2"/>
  </r>
  <r>
    <x v="17"/>
    <x v="17"/>
    <x v="5"/>
    <x v="5"/>
    <s v="FSE7F"/>
    <x v="2"/>
    <x v="0"/>
    <x v="0"/>
    <n v="2"/>
  </r>
  <r>
    <x v="17"/>
    <x v="17"/>
    <x v="5"/>
    <x v="5"/>
    <s v="DTD8M"/>
    <x v="2"/>
    <x v="1"/>
    <x v="1"/>
    <n v="2"/>
  </r>
  <r>
    <x v="17"/>
    <x v="17"/>
    <x v="5"/>
    <x v="5"/>
    <s v="AMC8M2"/>
    <x v="1"/>
    <x v="0"/>
    <x v="1"/>
    <n v="2"/>
  </r>
  <r>
    <x v="17"/>
    <x v="17"/>
    <x v="5"/>
    <x v="5"/>
    <s v="XMQ10F"/>
    <x v="0"/>
    <x v="1"/>
    <x v="1"/>
    <n v="2"/>
  </r>
  <r>
    <x v="17"/>
    <x v="17"/>
    <x v="5"/>
    <x v="5"/>
    <s v="AHC10F"/>
    <x v="2"/>
    <x v="1"/>
    <x v="0"/>
    <n v="2"/>
  </r>
  <r>
    <x v="17"/>
    <x v="17"/>
    <x v="5"/>
    <x v="5"/>
    <s v="LMQ10F"/>
    <x v="2"/>
    <x v="2"/>
    <x v="0"/>
    <n v="2"/>
  </r>
  <r>
    <x v="17"/>
    <x v="17"/>
    <x v="5"/>
    <x v="5"/>
    <s v="KSR8F"/>
    <x v="4"/>
    <x v="2"/>
    <x v="0"/>
    <n v="2"/>
  </r>
  <r>
    <x v="17"/>
    <x v="17"/>
    <x v="5"/>
    <x v="5"/>
    <s v="OAG10M"/>
    <x v="2"/>
    <x v="2"/>
    <x v="0"/>
    <n v="2"/>
  </r>
  <r>
    <x v="17"/>
    <x v="17"/>
    <x v="5"/>
    <x v="5"/>
    <s v="JNR7M"/>
    <x v="2"/>
    <x v="2"/>
    <x v="1"/>
    <n v="2"/>
  </r>
  <r>
    <x v="17"/>
    <x v="17"/>
    <x v="5"/>
    <x v="5"/>
    <s v="KOL6F"/>
    <x v="2"/>
    <x v="0"/>
    <x v="0"/>
    <n v="2"/>
  </r>
  <r>
    <x v="17"/>
    <x v="17"/>
    <x v="5"/>
    <x v="5"/>
    <s v="GIC5M"/>
    <x v="2"/>
    <x v="1"/>
    <x v="0"/>
    <n v="2"/>
  </r>
  <r>
    <x v="17"/>
    <x v="17"/>
    <x v="5"/>
    <x v="5"/>
    <s v="DRP6M"/>
    <x v="2"/>
    <x v="1"/>
    <x v="1"/>
    <n v="2"/>
  </r>
  <r>
    <x v="17"/>
    <x v="17"/>
    <x v="5"/>
    <x v="5"/>
    <s v="CPG7M"/>
    <x v="2"/>
    <x v="1"/>
    <x v="1"/>
    <n v="2"/>
  </r>
  <r>
    <x v="17"/>
    <x v="17"/>
    <x v="5"/>
    <x v="5"/>
    <s v="CLB8M"/>
    <x v="5"/>
    <x v="1"/>
    <x v="1"/>
    <n v="2"/>
  </r>
  <r>
    <x v="17"/>
    <x v="17"/>
    <x v="5"/>
    <x v="5"/>
    <s v="VNH10F"/>
    <x v="2"/>
    <x v="1"/>
    <x v="1"/>
    <n v="2"/>
  </r>
  <r>
    <x v="17"/>
    <x v="17"/>
    <x v="5"/>
    <x v="5"/>
    <s v="SUA10M"/>
    <x v="2"/>
    <x v="2"/>
    <x v="0"/>
    <n v="2"/>
  </r>
  <r>
    <x v="17"/>
    <x v="17"/>
    <x v="5"/>
    <x v="5"/>
    <s v="MPR8F"/>
    <x v="4"/>
    <x v="2"/>
    <x v="1"/>
    <n v="2"/>
  </r>
  <r>
    <x v="17"/>
    <x v="17"/>
    <x v="5"/>
    <x v="5"/>
    <s v="CCM7F"/>
    <x v="2"/>
    <x v="2"/>
    <x v="0"/>
    <n v="2"/>
  </r>
  <r>
    <x v="17"/>
    <x v="17"/>
    <x v="5"/>
    <x v="5"/>
    <s v="ZLO8F"/>
    <x v="2"/>
    <x v="2"/>
    <x v="1"/>
    <n v="2"/>
  </r>
  <r>
    <x v="18"/>
    <x v="18"/>
    <x v="6"/>
    <x v="6"/>
    <s v="DMU10F"/>
    <x v="1"/>
    <x v="2"/>
    <x v="1"/>
    <n v="2"/>
  </r>
  <r>
    <x v="18"/>
    <x v="18"/>
    <x v="6"/>
    <x v="6"/>
    <s v="KRA10F"/>
    <x v="1"/>
    <x v="0"/>
    <x v="0"/>
    <n v="2"/>
  </r>
  <r>
    <x v="18"/>
    <x v="18"/>
    <x v="6"/>
    <x v="6"/>
    <s v="CIG9F"/>
    <x v="1"/>
    <x v="0"/>
    <x v="1"/>
    <n v="2"/>
  </r>
  <r>
    <x v="18"/>
    <x v="18"/>
    <x v="6"/>
    <x v="6"/>
    <s v="ARA9F"/>
    <x v="1"/>
    <x v="0"/>
    <x v="0"/>
    <n v="2"/>
  </r>
  <r>
    <x v="18"/>
    <x v="18"/>
    <x v="6"/>
    <x v="6"/>
    <s v="DJD10M"/>
    <x v="1"/>
    <x v="1"/>
    <x v="0"/>
    <n v="2"/>
  </r>
  <r>
    <x v="18"/>
    <x v="18"/>
    <x v="6"/>
    <x v="6"/>
    <s v="AMC8M"/>
    <x v="1"/>
    <x v="1"/>
    <x v="1"/>
    <n v="2"/>
  </r>
  <r>
    <x v="18"/>
    <x v="18"/>
    <x v="6"/>
    <x v="6"/>
    <s v="SRG6M"/>
    <x v="4"/>
    <x v="1"/>
    <x v="0"/>
    <n v="2"/>
  </r>
  <r>
    <x v="18"/>
    <x v="18"/>
    <x v="6"/>
    <x v="6"/>
    <s v="ADC6F"/>
    <x v="1"/>
    <x v="2"/>
    <x v="0"/>
    <n v="2"/>
  </r>
  <r>
    <x v="18"/>
    <x v="18"/>
    <x v="6"/>
    <x v="6"/>
    <s v="EGO6M"/>
    <x v="1"/>
    <x v="2"/>
    <x v="0"/>
    <n v="2"/>
  </r>
  <r>
    <x v="18"/>
    <x v="18"/>
    <x v="6"/>
    <x v="6"/>
    <s v="RSD8M"/>
    <x v="1"/>
    <x v="2"/>
    <x v="1"/>
    <n v="2"/>
  </r>
  <r>
    <x v="18"/>
    <x v="18"/>
    <x v="6"/>
    <x v="6"/>
    <s v="FSE7F"/>
    <x v="1"/>
    <x v="2"/>
    <x v="1"/>
    <n v="2"/>
  </r>
  <r>
    <x v="18"/>
    <x v="18"/>
    <x v="6"/>
    <x v="6"/>
    <s v="DTD8M"/>
    <x v="1"/>
    <x v="1"/>
    <x v="0"/>
    <n v="2"/>
  </r>
  <r>
    <x v="18"/>
    <x v="18"/>
    <x v="6"/>
    <x v="6"/>
    <s v="AMC8M2"/>
    <x v="4"/>
    <x v="0"/>
    <x v="0"/>
    <n v="2"/>
  </r>
  <r>
    <x v="18"/>
    <x v="18"/>
    <x v="6"/>
    <x v="6"/>
    <s v="XMQ10F"/>
    <x v="0"/>
    <x v="0"/>
    <x v="0"/>
    <n v="2"/>
  </r>
  <r>
    <x v="18"/>
    <x v="18"/>
    <x v="6"/>
    <x v="6"/>
    <s v="AHC10F"/>
    <x v="1"/>
    <x v="1"/>
    <x v="1"/>
    <n v="2"/>
  </r>
  <r>
    <x v="18"/>
    <x v="18"/>
    <x v="6"/>
    <x v="6"/>
    <s v="LMQ10F"/>
    <x v="4"/>
    <x v="0"/>
    <x v="1"/>
    <n v="2"/>
  </r>
  <r>
    <x v="18"/>
    <x v="18"/>
    <x v="6"/>
    <x v="6"/>
    <s v="KSR8F"/>
    <x v="1"/>
    <x v="1"/>
    <x v="1"/>
    <n v="2"/>
  </r>
  <r>
    <x v="18"/>
    <x v="18"/>
    <x v="6"/>
    <x v="6"/>
    <s v="OAG10M"/>
    <x v="1"/>
    <x v="1"/>
    <x v="0"/>
    <n v="2"/>
  </r>
  <r>
    <x v="18"/>
    <x v="18"/>
    <x v="6"/>
    <x v="6"/>
    <s v="JNR7M"/>
    <x v="4"/>
    <x v="2"/>
    <x v="0"/>
    <n v="2"/>
  </r>
  <r>
    <x v="18"/>
    <x v="18"/>
    <x v="6"/>
    <x v="6"/>
    <s v="KOL6F"/>
    <x v="1"/>
    <x v="2"/>
    <x v="0"/>
    <n v="2"/>
  </r>
  <r>
    <x v="18"/>
    <x v="18"/>
    <x v="6"/>
    <x v="6"/>
    <s v="GIC5M"/>
    <x v="1"/>
    <x v="2"/>
    <x v="0"/>
    <n v="2"/>
  </r>
  <r>
    <x v="18"/>
    <x v="18"/>
    <x v="6"/>
    <x v="6"/>
    <s v="DRP6M"/>
    <x v="1"/>
    <x v="2"/>
    <x v="1"/>
    <n v="2"/>
  </r>
  <r>
    <x v="18"/>
    <x v="18"/>
    <x v="6"/>
    <x v="6"/>
    <s v="CPG7M"/>
    <x v="1"/>
    <x v="0"/>
    <x v="0"/>
    <n v="2"/>
  </r>
  <r>
    <x v="18"/>
    <x v="18"/>
    <x v="6"/>
    <x v="6"/>
    <s v="CLB8M"/>
    <x v="4"/>
    <x v="1"/>
    <x v="0"/>
    <n v="2"/>
  </r>
  <r>
    <x v="18"/>
    <x v="18"/>
    <x v="6"/>
    <x v="6"/>
    <s v="VNH10F"/>
    <x v="1"/>
    <x v="1"/>
    <x v="1"/>
    <n v="2"/>
  </r>
  <r>
    <x v="18"/>
    <x v="18"/>
    <x v="6"/>
    <x v="6"/>
    <s v="SUA10M"/>
    <x v="1"/>
    <x v="1"/>
    <x v="1"/>
    <n v="2"/>
  </r>
  <r>
    <x v="18"/>
    <x v="18"/>
    <x v="6"/>
    <x v="6"/>
    <s v="MPR8F"/>
    <x v="1"/>
    <x v="1"/>
    <x v="1"/>
    <n v="2"/>
  </r>
  <r>
    <x v="18"/>
    <x v="18"/>
    <x v="6"/>
    <x v="6"/>
    <s v="CCM7F"/>
    <x v="1"/>
    <x v="1"/>
    <x v="1"/>
    <n v="2"/>
  </r>
  <r>
    <x v="18"/>
    <x v="18"/>
    <x v="6"/>
    <x v="6"/>
    <s v="ZLO8F"/>
    <x v="1"/>
    <x v="2"/>
    <x v="0"/>
    <n v="2"/>
  </r>
  <r>
    <x v="19"/>
    <x v="19"/>
    <x v="0"/>
    <x v="0"/>
    <s v="DMU10F"/>
    <x v="0"/>
    <x v="2"/>
    <x v="1"/>
    <n v="2"/>
  </r>
  <r>
    <x v="19"/>
    <x v="19"/>
    <x v="0"/>
    <x v="0"/>
    <s v="KRA10F"/>
    <x v="0"/>
    <x v="2"/>
    <x v="0"/>
    <n v="2"/>
  </r>
  <r>
    <x v="19"/>
    <x v="19"/>
    <x v="0"/>
    <x v="0"/>
    <s v="CIG9F"/>
    <x v="0"/>
    <x v="2"/>
    <x v="1"/>
    <n v="2"/>
  </r>
  <r>
    <x v="19"/>
    <x v="19"/>
    <x v="0"/>
    <x v="0"/>
    <s v="ARA9F"/>
    <x v="0"/>
    <x v="2"/>
    <x v="1"/>
    <n v="2"/>
  </r>
  <r>
    <x v="19"/>
    <x v="19"/>
    <x v="0"/>
    <x v="0"/>
    <s v="DJD10M"/>
    <x v="0"/>
    <x v="0"/>
    <x v="0"/>
    <n v="2"/>
  </r>
  <r>
    <x v="19"/>
    <x v="19"/>
    <x v="0"/>
    <x v="0"/>
    <s v="AMC8M"/>
    <x v="0"/>
    <x v="0"/>
    <x v="1"/>
    <n v="2"/>
  </r>
  <r>
    <x v="19"/>
    <x v="19"/>
    <x v="0"/>
    <x v="0"/>
    <s v="SRG6M"/>
    <x v="3"/>
    <x v="0"/>
    <x v="0"/>
    <n v="2"/>
  </r>
  <r>
    <x v="19"/>
    <x v="19"/>
    <x v="0"/>
    <x v="0"/>
    <s v="ADC6F"/>
    <x v="0"/>
    <x v="1"/>
    <x v="0"/>
    <n v="2"/>
  </r>
  <r>
    <x v="19"/>
    <x v="19"/>
    <x v="0"/>
    <x v="0"/>
    <s v="EGO6M"/>
    <x v="0"/>
    <x v="1"/>
    <x v="1"/>
    <n v="2"/>
  </r>
  <r>
    <x v="19"/>
    <x v="19"/>
    <x v="0"/>
    <x v="0"/>
    <s v="RSD8M"/>
    <x v="0"/>
    <x v="1"/>
    <x v="0"/>
    <n v="2"/>
  </r>
  <r>
    <x v="19"/>
    <x v="19"/>
    <x v="0"/>
    <x v="0"/>
    <s v="FSE7F"/>
    <x v="0"/>
    <x v="2"/>
    <x v="0"/>
    <n v="2"/>
  </r>
  <r>
    <x v="19"/>
    <x v="19"/>
    <x v="0"/>
    <x v="0"/>
    <s v="DTD8M"/>
    <x v="0"/>
    <x v="2"/>
    <x v="0"/>
    <n v="2"/>
  </r>
  <r>
    <x v="19"/>
    <x v="19"/>
    <x v="0"/>
    <x v="0"/>
    <s v="AMC8M2"/>
    <x v="0"/>
    <x v="2"/>
    <x v="1"/>
    <n v="2"/>
  </r>
  <r>
    <x v="19"/>
    <x v="19"/>
    <x v="0"/>
    <x v="0"/>
    <s v="XMQ10F"/>
    <x v="0"/>
    <x v="2"/>
    <x v="1"/>
    <n v="2"/>
  </r>
  <r>
    <x v="19"/>
    <x v="19"/>
    <x v="0"/>
    <x v="0"/>
    <s v="AHC10F"/>
    <x v="0"/>
    <x v="1"/>
    <x v="0"/>
    <n v="2"/>
  </r>
  <r>
    <x v="19"/>
    <x v="19"/>
    <x v="0"/>
    <x v="0"/>
    <s v="LMQ10F"/>
    <x v="0"/>
    <x v="0"/>
    <x v="0"/>
    <n v="2"/>
  </r>
  <r>
    <x v="19"/>
    <x v="19"/>
    <x v="0"/>
    <x v="0"/>
    <s v="KSR8F"/>
    <x v="4"/>
    <x v="0"/>
    <x v="0"/>
    <n v="2"/>
  </r>
  <r>
    <x v="19"/>
    <x v="19"/>
    <x v="0"/>
    <x v="0"/>
    <s v="OAG10M"/>
    <x v="0"/>
    <x v="1"/>
    <x v="1"/>
    <n v="2"/>
  </r>
  <r>
    <x v="19"/>
    <x v="19"/>
    <x v="0"/>
    <x v="0"/>
    <s v="JNR7M"/>
    <x v="4"/>
    <x v="0"/>
    <x v="1"/>
    <n v="2"/>
  </r>
  <r>
    <x v="19"/>
    <x v="19"/>
    <x v="0"/>
    <x v="0"/>
    <s v="KOL6F"/>
    <x v="0"/>
    <x v="1"/>
    <x v="1"/>
    <n v="2"/>
  </r>
  <r>
    <x v="19"/>
    <x v="19"/>
    <x v="0"/>
    <x v="0"/>
    <s v="GIC5M"/>
    <x v="0"/>
    <x v="1"/>
    <x v="0"/>
    <n v="2"/>
  </r>
  <r>
    <x v="19"/>
    <x v="19"/>
    <x v="0"/>
    <x v="0"/>
    <s v="DRP6M"/>
    <x v="1"/>
    <x v="2"/>
    <x v="0"/>
    <n v="2"/>
  </r>
  <r>
    <x v="19"/>
    <x v="19"/>
    <x v="0"/>
    <x v="0"/>
    <s v="CPG7M"/>
    <x v="0"/>
    <x v="2"/>
    <x v="0"/>
    <n v="2"/>
  </r>
  <r>
    <x v="19"/>
    <x v="19"/>
    <x v="0"/>
    <x v="0"/>
    <s v="CLB8M"/>
    <x v="0"/>
    <x v="2"/>
    <x v="0"/>
    <n v="2"/>
  </r>
  <r>
    <x v="19"/>
    <x v="19"/>
    <x v="0"/>
    <x v="0"/>
    <s v="VNH10F"/>
    <x v="0"/>
    <x v="2"/>
    <x v="1"/>
    <n v="2"/>
  </r>
  <r>
    <x v="19"/>
    <x v="19"/>
    <x v="0"/>
    <x v="0"/>
    <s v="SUA10M"/>
    <x v="0"/>
    <x v="0"/>
    <x v="0"/>
    <n v="2"/>
  </r>
  <r>
    <x v="19"/>
    <x v="19"/>
    <x v="0"/>
    <x v="0"/>
    <s v="MPR8F"/>
    <x v="4"/>
    <x v="1"/>
    <x v="0"/>
    <n v="2"/>
  </r>
  <r>
    <x v="19"/>
    <x v="19"/>
    <x v="0"/>
    <x v="0"/>
    <s v="CCM7F"/>
    <x v="0"/>
    <x v="1"/>
    <x v="1"/>
    <n v="2"/>
  </r>
  <r>
    <x v="19"/>
    <x v="19"/>
    <x v="0"/>
    <x v="0"/>
    <s v="ZLO8F"/>
    <x v="2"/>
    <x v="1"/>
    <x v="1"/>
    <n v="2"/>
  </r>
  <r>
    <x v="20"/>
    <x v="20"/>
    <x v="0"/>
    <x v="0"/>
    <s v="DMU10F"/>
    <x v="0"/>
    <x v="1"/>
    <x v="1"/>
    <n v="2"/>
  </r>
  <r>
    <x v="20"/>
    <x v="20"/>
    <x v="0"/>
    <x v="0"/>
    <s v="KRA10F"/>
    <x v="1"/>
    <x v="1"/>
    <x v="1"/>
    <n v="2"/>
  </r>
  <r>
    <x v="20"/>
    <x v="20"/>
    <x v="0"/>
    <x v="0"/>
    <s v="CIG9F"/>
    <x v="0"/>
    <x v="2"/>
    <x v="0"/>
    <n v="2"/>
  </r>
  <r>
    <x v="20"/>
    <x v="20"/>
    <x v="0"/>
    <x v="0"/>
    <s v="ARA9F"/>
    <x v="0"/>
    <x v="2"/>
    <x v="1"/>
    <n v="2"/>
  </r>
  <r>
    <x v="20"/>
    <x v="20"/>
    <x v="0"/>
    <x v="0"/>
    <s v="DJD10M"/>
    <x v="0"/>
    <x v="2"/>
    <x v="0"/>
    <n v="2"/>
  </r>
  <r>
    <x v="20"/>
    <x v="20"/>
    <x v="0"/>
    <x v="0"/>
    <s v="AMC8M"/>
    <x v="3"/>
    <x v="2"/>
    <x v="1"/>
    <n v="2"/>
  </r>
  <r>
    <x v="20"/>
    <x v="20"/>
    <x v="0"/>
    <x v="0"/>
    <s v="SRG6M"/>
    <x v="3"/>
    <x v="2"/>
    <x v="1"/>
    <n v="2"/>
  </r>
  <r>
    <x v="20"/>
    <x v="20"/>
    <x v="0"/>
    <x v="0"/>
    <s v="ADC6F"/>
    <x v="0"/>
    <x v="0"/>
    <x v="0"/>
    <n v="2"/>
  </r>
  <r>
    <x v="20"/>
    <x v="20"/>
    <x v="0"/>
    <x v="0"/>
    <s v="EGO6M"/>
    <x v="0"/>
    <x v="0"/>
    <x v="1"/>
    <n v="2"/>
  </r>
  <r>
    <x v="20"/>
    <x v="20"/>
    <x v="0"/>
    <x v="0"/>
    <s v="RSD8M"/>
    <x v="0"/>
    <x v="0"/>
    <x v="0"/>
    <n v="2"/>
  </r>
  <r>
    <x v="20"/>
    <x v="20"/>
    <x v="0"/>
    <x v="0"/>
    <s v="FSE7F"/>
    <x v="0"/>
    <x v="1"/>
    <x v="0"/>
    <n v="2"/>
  </r>
  <r>
    <x v="20"/>
    <x v="20"/>
    <x v="0"/>
    <x v="0"/>
    <s v="DTD8M"/>
    <x v="0"/>
    <x v="1"/>
    <x v="1"/>
    <n v="2"/>
  </r>
  <r>
    <x v="20"/>
    <x v="20"/>
    <x v="0"/>
    <x v="0"/>
    <s v="AMC8M2"/>
    <x v="0"/>
    <x v="1"/>
    <x v="0"/>
    <n v="2"/>
  </r>
  <r>
    <x v="20"/>
    <x v="20"/>
    <x v="0"/>
    <x v="0"/>
    <s v="XMQ10F"/>
    <x v="6"/>
    <x v="2"/>
    <x v="0"/>
    <n v="2"/>
  </r>
  <r>
    <x v="20"/>
    <x v="20"/>
    <x v="0"/>
    <x v="0"/>
    <s v="AHC10F"/>
    <x v="0"/>
    <x v="2"/>
    <x v="0"/>
    <n v="2"/>
  </r>
  <r>
    <x v="20"/>
    <x v="20"/>
    <x v="0"/>
    <x v="0"/>
    <s v="LMQ10F"/>
    <x v="0"/>
    <x v="2"/>
    <x v="1"/>
    <n v="2"/>
  </r>
  <r>
    <x v="20"/>
    <x v="20"/>
    <x v="0"/>
    <x v="0"/>
    <s v="KSR8F"/>
    <x v="0"/>
    <x v="2"/>
    <x v="1"/>
    <n v="2"/>
  </r>
  <r>
    <x v="20"/>
    <x v="20"/>
    <x v="0"/>
    <x v="0"/>
    <s v="OAG10M"/>
    <x v="0"/>
    <x v="1"/>
    <x v="0"/>
    <n v="2"/>
  </r>
  <r>
    <x v="20"/>
    <x v="20"/>
    <x v="0"/>
    <x v="0"/>
    <s v="JNR7M"/>
    <x v="0"/>
    <x v="0"/>
    <x v="0"/>
    <n v="2"/>
  </r>
  <r>
    <x v="20"/>
    <x v="20"/>
    <x v="0"/>
    <x v="0"/>
    <s v="KOL6F"/>
    <x v="0"/>
    <x v="0"/>
    <x v="0"/>
    <n v="2"/>
  </r>
  <r>
    <x v="20"/>
    <x v="20"/>
    <x v="0"/>
    <x v="0"/>
    <s v="GIC5M"/>
    <x v="0"/>
    <x v="1"/>
    <x v="1"/>
    <n v="2"/>
  </r>
  <r>
    <x v="20"/>
    <x v="20"/>
    <x v="0"/>
    <x v="0"/>
    <s v="DRP6M"/>
    <x v="0"/>
    <x v="0"/>
    <x v="1"/>
    <n v="2"/>
  </r>
  <r>
    <x v="20"/>
    <x v="20"/>
    <x v="0"/>
    <x v="0"/>
    <s v="CPG7M"/>
    <x v="0"/>
    <x v="1"/>
    <x v="1"/>
    <n v="2"/>
  </r>
  <r>
    <x v="20"/>
    <x v="20"/>
    <x v="0"/>
    <x v="0"/>
    <s v="CLB8M"/>
    <x v="0"/>
    <x v="1"/>
    <x v="0"/>
    <n v="2"/>
  </r>
  <r>
    <x v="20"/>
    <x v="20"/>
    <x v="0"/>
    <x v="0"/>
    <s v="VNH10F"/>
    <x v="0"/>
    <x v="2"/>
    <x v="0"/>
    <n v="2"/>
  </r>
  <r>
    <x v="20"/>
    <x v="20"/>
    <x v="0"/>
    <x v="0"/>
    <s v="SUA10M"/>
    <x v="0"/>
    <x v="2"/>
    <x v="0"/>
    <n v="2"/>
  </r>
  <r>
    <x v="20"/>
    <x v="20"/>
    <x v="0"/>
    <x v="0"/>
    <s v="MPR8F"/>
    <x v="4"/>
    <x v="2"/>
    <x v="0"/>
    <n v="2"/>
  </r>
  <r>
    <x v="20"/>
    <x v="20"/>
    <x v="0"/>
    <x v="0"/>
    <s v="CCM7F"/>
    <x v="0"/>
    <x v="2"/>
    <x v="1"/>
    <n v="2"/>
  </r>
  <r>
    <x v="20"/>
    <x v="20"/>
    <x v="0"/>
    <x v="0"/>
    <s v="ZLO8F"/>
    <x v="0"/>
    <x v="0"/>
    <x v="0"/>
    <n v="2"/>
  </r>
  <r>
    <x v="21"/>
    <x v="21"/>
    <x v="3"/>
    <x v="3"/>
    <s v="DMU10F"/>
    <x v="6"/>
    <x v="1"/>
    <x v="0"/>
    <n v="2"/>
  </r>
  <r>
    <x v="21"/>
    <x v="21"/>
    <x v="3"/>
    <x v="3"/>
    <s v="KRA10F"/>
    <x v="6"/>
    <x v="1"/>
    <x v="1"/>
    <n v="2"/>
  </r>
  <r>
    <x v="21"/>
    <x v="21"/>
    <x v="3"/>
    <x v="3"/>
    <s v="CIG9F"/>
    <x v="6"/>
    <x v="1"/>
    <x v="1"/>
    <n v="2"/>
  </r>
  <r>
    <x v="21"/>
    <x v="21"/>
    <x v="3"/>
    <x v="3"/>
    <s v="ARA9F"/>
    <x v="6"/>
    <x v="1"/>
    <x v="1"/>
    <n v="2"/>
  </r>
  <r>
    <x v="21"/>
    <x v="21"/>
    <x v="3"/>
    <x v="3"/>
    <s v="DJD10M"/>
    <x v="6"/>
    <x v="1"/>
    <x v="1"/>
    <n v="2"/>
  </r>
  <r>
    <x v="21"/>
    <x v="21"/>
    <x v="3"/>
    <x v="3"/>
    <s v="AMC8M"/>
    <x v="6"/>
    <x v="2"/>
    <x v="0"/>
    <n v="2"/>
  </r>
  <r>
    <x v="21"/>
    <x v="21"/>
    <x v="3"/>
    <x v="3"/>
    <s v="SRG6M"/>
    <x v="6"/>
    <x v="2"/>
    <x v="1"/>
    <n v="2"/>
  </r>
  <r>
    <x v="21"/>
    <x v="21"/>
    <x v="3"/>
    <x v="3"/>
    <s v="ADC6F"/>
    <x v="6"/>
    <x v="2"/>
    <x v="0"/>
    <n v="2"/>
  </r>
  <r>
    <x v="21"/>
    <x v="21"/>
    <x v="3"/>
    <x v="3"/>
    <s v="EGO6M"/>
    <x v="6"/>
    <x v="2"/>
    <x v="1"/>
    <n v="2"/>
  </r>
  <r>
    <x v="21"/>
    <x v="21"/>
    <x v="3"/>
    <x v="3"/>
    <s v="RSD8M"/>
    <x v="6"/>
    <x v="2"/>
    <x v="1"/>
    <n v="2"/>
  </r>
  <r>
    <x v="21"/>
    <x v="21"/>
    <x v="3"/>
    <x v="3"/>
    <s v="FSE7F"/>
    <x v="6"/>
    <x v="0"/>
    <x v="0"/>
    <n v="2"/>
  </r>
  <r>
    <x v="21"/>
    <x v="21"/>
    <x v="3"/>
    <x v="3"/>
    <s v="DTD8M"/>
    <x v="6"/>
    <x v="0"/>
    <x v="1"/>
    <n v="2"/>
  </r>
  <r>
    <x v="21"/>
    <x v="21"/>
    <x v="3"/>
    <x v="3"/>
    <s v="AMC8M2"/>
    <x v="6"/>
    <x v="0"/>
    <x v="0"/>
    <n v="2"/>
  </r>
  <r>
    <x v="21"/>
    <x v="21"/>
    <x v="3"/>
    <x v="3"/>
    <s v="XMQ10F"/>
    <x v="6"/>
    <x v="1"/>
    <x v="0"/>
    <n v="2"/>
  </r>
  <r>
    <x v="21"/>
    <x v="21"/>
    <x v="3"/>
    <x v="3"/>
    <s v="AHC10F"/>
    <x v="6"/>
    <x v="1"/>
    <x v="1"/>
    <n v="2"/>
  </r>
  <r>
    <x v="21"/>
    <x v="21"/>
    <x v="3"/>
    <x v="3"/>
    <s v="LMQ10F"/>
    <x v="6"/>
    <x v="1"/>
    <x v="0"/>
    <n v="2"/>
  </r>
  <r>
    <x v="21"/>
    <x v="21"/>
    <x v="3"/>
    <x v="3"/>
    <s v="KSR8F"/>
    <x v="6"/>
    <x v="2"/>
    <x v="0"/>
    <n v="2"/>
  </r>
  <r>
    <x v="21"/>
    <x v="21"/>
    <x v="3"/>
    <x v="3"/>
    <s v="OAG10M"/>
    <x v="6"/>
    <x v="2"/>
    <x v="0"/>
    <n v="2"/>
  </r>
  <r>
    <x v="21"/>
    <x v="21"/>
    <x v="3"/>
    <x v="3"/>
    <s v="JNR7M"/>
    <x v="6"/>
    <x v="2"/>
    <x v="1"/>
    <n v="2"/>
  </r>
  <r>
    <x v="21"/>
    <x v="21"/>
    <x v="3"/>
    <x v="3"/>
    <s v="KOL6F"/>
    <x v="6"/>
    <x v="2"/>
    <x v="1"/>
    <n v="2"/>
  </r>
  <r>
    <x v="21"/>
    <x v="21"/>
    <x v="3"/>
    <x v="3"/>
    <s v="GIC5M"/>
    <x v="6"/>
    <x v="1"/>
    <x v="0"/>
    <n v="2"/>
  </r>
  <r>
    <x v="21"/>
    <x v="21"/>
    <x v="3"/>
    <x v="3"/>
    <s v="DRP6M"/>
    <x v="6"/>
    <x v="0"/>
    <x v="0"/>
    <n v="2"/>
  </r>
  <r>
    <x v="21"/>
    <x v="21"/>
    <x v="3"/>
    <x v="3"/>
    <s v="CPG7M"/>
    <x v="6"/>
    <x v="0"/>
    <x v="0"/>
    <n v="2"/>
  </r>
  <r>
    <x v="21"/>
    <x v="21"/>
    <x v="3"/>
    <x v="3"/>
    <s v="CLB8M"/>
    <x v="6"/>
    <x v="1"/>
    <x v="1"/>
    <n v="2"/>
  </r>
  <r>
    <x v="21"/>
    <x v="21"/>
    <x v="3"/>
    <x v="3"/>
    <s v="VNH10F"/>
    <x v="6"/>
    <x v="0"/>
    <x v="1"/>
    <n v="2"/>
  </r>
  <r>
    <x v="21"/>
    <x v="21"/>
    <x v="3"/>
    <x v="3"/>
    <s v="SUA10M"/>
    <x v="6"/>
    <x v="1"/>
    <x v="1"/>
    <n v="2"/>
  </r>
  <r>
    <x v="21"/>
    <x v="21"/>
    <x v="3"/>
    <x v="3"/>
    <s v="MPR8F"/>
    <x v="6"/>
    <x v="1"/>
    <x v="0"/>
    <n v="2"/>
  </r>
  <r>
    <x v="21"/>
    <x v="21"/>
    <x v="3"/>
    <x v="3"/>
    <s v="CCM7F"/>
    <x v="6"/>
    <x v="2"/>
    <x v="0"/>
    <n v="2"/>
  </r>
  <r>
    <x v="21"/>
    <x v="21"/>
    <x v="3"/>
    <x v="3"/>
    <s v="ZLO8F"/>
    <x v="6"/>
    <x v="2"/>
    <x v="0"/>
    <n v="2"/>
  </r>
  <r>
    <x v="22"/>
    <x v="22"/>
    <x v="0"/>
    <x v="0"/>
    <s v="DMU10F"/>
    <x v="0"/>
    <x v="2"/>
    <x v="0"/>
    <n v="2"/>
  </r>
  <r>
    <x v="22"/>
    <x v="22"/>
    <x v="0"/>
    <x v="0"/>
    <s v="KRA10F"/>
    <x v="0"/>
    <x v="2"/>
    <x v="1"/>
    <n v="2"/>
  </r>
  <r>
    <x v="22"/>
    <x v="22"/>
    <x v="0"/>
    <x v="0"/>
    <s v="CIG9F"/>
    <x v="0"/>
    <x v="0"/>
    <x v="0"/>
    <n v="2"/>
  </r>
  <r>
    <x v="22"/>
    <x v="22"/>
    <x v="0"/>
    <x v="0"/>
    <s v="ARA9F"/>
    <x v="0"/>
    <x v="1"/>
    <x v="0"/>
    <n v="2"/>
  </r>
  <r>
    <x v="22"/>
    <x v="22"/>
    <x v="0"/>
    <x v="0"/>
    <s v="DJD10M"/>
    <x v="0"/>
    <x v="1"/>
    <x v="1"/>
    <n v="2"/>
  </r>
  <r>
    <x v="22"/>
    <x v="22"/>
    <x v="0"/>
    <x v="0"/>
    <s v="AMC8M"/>
    <x v="0"/>
    <x v="1"/>
    <x v="1"/>
    <n v="2"/>
  </r>
  <r>
    <x v="22"/>
    <x v="22"/>
    <x v="0"/>
    <x v="0"/>
    <s v="SRG6M"/>
    <x v="3"/>
    <x v="1"/>
    <x v="1"/>
    <n v="2"/>
  </r>
  <r>
    <x v="22"/>
    <x v="22"/>
    <x v="0"/>
    <x v="0"/>
    <s v="ADC6F"/>
    <x v="0"/>
    <x v="1"/>
    <x v="1"/>
    <n v="2"/>
  </r>
  <r>
    <x v="22"/>
    <x v="22"/>
    <x v="0"/>
    <x v="0"/>
    <s v="EGO6M"/>
    <x v="0"/>
    <x v="2"/>
    <x v="0"/>
    <n v="2"/>
  </r>
  <r>
    <x v="22"/>
    <x v="22"/>
    <x v="0"/>
    <x v="0"/>
    <s v="RSD8M"/>
    <x v="0"/>
    <x v="2"/>
    <x v="1"/>
    <n v="2"/>
  </r>
  <r>
    <x v="22"/>
    <x v="22"/>
    <x v="0"/>
    <x v="0"/>
    <s v="FSE7F"/>
    <x v="0"/>
    <x v="2"/>
    <x v="0"/>
    <n v="2"/>
  </r>
  <r>
    <x v="22"/>
    <x v="22"/>
    <x v="0"/>
    <x v="0"/>
    <s v="DTD8M"/>
    <x v="0"/>
    <x v="2"/>
    <x v="1"/>
    <n v="2"/>
  </r>
  <r>
    <x v="22"/>
    <x v="22"/>
    <x v="0"/>
    <x v="0"/>
    <s v="AMC8M2"/>
    <x v="0"/>
    <x v="2"/>
    <x v="1"/>
    <n v="2"/>
  </r>
  <r>
    <x v="22"/>
    <x v="22"/>
    <x v="0"/>
    <x v="0"/>
    <s v="XMQ10F"/>
    <x v="0"/>
    <x v="0"/>
    <x v="0"/>
    <n v="2"/>
  </r>
  <r>
    <x v="22"/>
    <x v="22"/>
    <x v="0"/>
    <x v="0"/>
    <s v="AHC10F"/>
    <x v="0"/>
    <x v="0"/>
    <x v="1"/>
    <n v="2"/>
  </r>
  <r>
    <x v="22"/>
    <x v="22"/>
    <x v="0"/>
    <x v="0"/>
    <s v="LMQ10F"/>
    <x v="0"/>
    <x v="0"/>
    <x v="0"/>
    <n v="2"/>
  </r>
  <r>
    <x v="22"/>
    <x v="22"/>
    <x v="0"/>
    <x v="0"/>
    <s v="KSR8F"/>
    <x v="3"/>
    <x v="1"/>
    <x v="0"/>
    <n v="2"/>
  </r>
  <r>
    <x v="22"/>
    <x v="22"/>
    <x v="0"/>
    <x v="0"/>
    <s v="OAG10M"/>
    <x v="0"/>
    <x v="1"/>
    <x v="1"/>
    <n v="2"/>
  </r>
  <r>
    <x v="22"/>
    <x v="22"/>
    <x v="0"/>
    <x v="0"/>
    <s v="JNR7M"/>
    <x v="0"/>
    <x v="1"/>
    <x v="0"/>
    <n v="2"/>
  </r>
  <r>
    <x v="22"/>
    <x v="22"/>
    <x v="0"/>
    <x v="0"/>
    <s v="KOL6F"/>
    <x v="0"/>
    <x v="2"/>
    <x v="0"/>
    <n v="2"/>
  </r>
  <r>
    <x v="22"/>
    <x v="22"/>
    <x v="0"/>
    <x v="0"/>
    <s v="GIC5M"/>
    <x v="0"/>
    <x v="2"/>
    <x v="0"/>
    <n v="2"/>
  </r>
  <r>
    <x v="22"/>
    <x v="22"/>
    <x v="0"/>
    <x v="0"/>
    <s v="DRP6M"/>
    <x v="0"/>
    <x v="2"/>
    <x v="1"/>
    <n v="2"/>
  </r>
  <r>
    <x v="22"/>
    <x v="22"/>
    <x v="0"/>
    <x v="0"/>
    <s v="CPG7M"/>
    <x v="0"/>
    <x v="2"/>
    <x v="1"/>
    <n v="2"/>
  </r>
  <r>
    <x v="22"/>
    <x v="22"/>
    <x v="0"/>
    <x v="0"/>
    <s v="CLB8M"/>
    <x v="0"/>
    <x v="1"/>
    <x v="0"/>
    <n v="2"/>
  </r>
  <r>
    <x v="22"/>
    <x v="22"/>
    <x v="0"/>
    <x v="0"/>
    <s v="VNH10F"/>
    <x v="0"/>
    <x v="0"/>
    <x v="0"/>
    <n v="2"/>
  </r>
  <r>
    <x v="22"/>
    <x v="22"/>
    <x v="0"/>
    <x v="0"/>
    <s v="SUA10M"/>
    <x v="0"/>
    <x v="0"/>
    <x v="0"/>
    <n v="2"/>
  </r>
  <r>
    <x v="22"/>
    <x v="22"/>
    <x v="0"/>
    <x v="0"/>
    <s v="MPR8F"/>
    <x v="0"/>
    <x v="1"/>
    <x v="1"/>
    <n v="2"/>
  </r>
  <r>
    <x v="22"/>
    <x v="22"/>
    <x v="0"/>
    <x v="0"/>
    <s v="CCM7F"/>
    <x v="0"/>
    <x v="0"/>
    <x v="1"/>
    <n v="2"/>
  </r>
  <r>
    <x v="22"/>
    <x v="22"/>
    <x v="0"/>
    <x v="0"/>
    <s v="ZLO8F"/>
    <x v="3"/>
    <x v="1"/>
    <x v="1"/>
    <n v="2"/>
  </r>
  <r>
    <x v="23"/>
    <x v="23"/>
    <x v="4"/>
    <x v="4"/>
    <s v="DMU10F"/>
    <x v="5"/>
    <x v="1"/>
    <x v="0"/>
    <n v="2"/>
  </r>
  <r>
    <x v="23"/>
    <x v="23"/>
    <x v="4"/>
    <x v="4"/>
    <s v="KRA10F"/>
    <x v="5"/>
    <x v="2"/>
    <x v="0"/>
    <n v="2"/>
  </r>
  <r>
    <x v="23"/>
    <x v="23"/>
    <x v="4"/>
    <x v="4"/>
    <s v="CIG9F"/>
    <x v="5"/>
    <x v="2"/>
    <x v="0"/>
    <n v="2"/>
  </r>
  <r>
    <x v="23"/>
    <x v="23"/>
    <x v="4"/>
    <x v="4"/>
    <s v="ARA9F"/>
    <x v="5"/>
    <x v="2"/>
    <x v="0"/>
    <n v="2"/>
  </r>
  <r>
    <x v="23"/>
    <x v="23"/>
    <x v="4"/>
    <x v="4"/>
    <s v="DJD10M"/>
    <x v="5"/>
    <x v="2"/>
    <x v="1"/>
    <n v="2"/>
  </r>
  <r>
    <x v="23"/>
    <x v="23"/>
    <x v="4"/>
    <x v="4"/>
    <s v="AMC8M"/>
    <x v="5"/>
    <x v="0"/>
    <x v="0"/>
    <n v="2"/>
  </r>
  <r>
    <x v="23"/>
    <x v="23"/>
    <x v="4"/>
    <x v="4"/>
    <s v="SRG6M"/>
    <x v="5"/>
    <x v="1"/>
    <x v="0"/>
    <n v="2"/>
  </r>
  <r>
    <x v="23"/>
    <x v="23"/>
    <x v="4"/>
    <x v="4"/>
    <s v="ADC6F"/>
    <x v="5"/>
    <x v="1"/>
    <x v="1"/>
    <n v="2"/>
  </r>
  <r>
    <x v="23"/>
    <x v="23"/>
    <x v="4"/>
    <x v="4"/>
    <s v="EGO6M"/>
    <x v="5"/>
    <x v="1"/>
    <x v="1"/>
    <n v="2"/>
  </r>
  <r>
    <x v="23"/>
    <x v="23"/>
    <x v="4"/>
    <x v="4"/>
    <s v="RSD8M"/>
    <x v="5"/>
    <x v="1"/>
    <x v="1"/>
    <n v="2"/>
  </r>
  <r>
    <x v="23"/>
    <x v="23"/>
    <x v="4"/>
    <x v="4"/>
    <s v="FSE7F"/>
    <x v="5"/>
    <x v="1"/>
    <x v="1"/>
    <n v="2"/>
  </r>
  <r>
    <x v="23"/>
    <x v="23"/>
    <x v="4"/>
    <x v="4"/>
    <s v="DTD8M"/>
    <x v="5"/>
    <x v="2"/>
    <x v="0"/>
    <n v="2"/>
  </r>
  <r>
    <x v="23"/>
    <x v="23"/>
    <x v="4"/>
    <x v="4"/>
    <s v="AMC8M2"/>
    <x v="5"/>
    <x v="2"/>
    <x v="1"/>
    <n v="2"/>
  </r>
  <r>
    <x v="23"/>
    <x v="23"/>
    <x v="4"/>
    <x v="4"/>
    <s v="XMQ10F"/>
    <x v="6"/>
    <x v="2"/>
    <x v="0"/>
    <n v="2"/>
  </r>
  <r>
    <x v="23"/>
    <x v="23"/>
    <x v="4"/>
    <x v="4"/>
    <s v="AHC10F"/>
    <x v="5"/>
    <x v="2"/>
    <x v="1"/>
    <n v="2"/>
  </r>
  <r>
    <x v="23"/>
    <x v="23"/>
    <x v="4"/>
    <x v="4"/>
    <s v="LMQ10F"/>
    <x v="5"/>
    <x v="2"/>
    <x v="1"/>
    <n v="2"/>
  </r>
  <r>
    <x v="23"/>
    <x v="23"/>
    <x v="4"/>
    <x v="4"/>
    <s v="KSR8F"/>
    <x v="5"/>
    <x v="0"/>
    <x v="0"/>
    <n v="2"/>
  </r>
  <r>
    <x v="23"/>
    <x v="23"/>
    <x v="4"/>
    <x v="4"/>
    <s v="OAG10M"/>
    <x v="5"/>
    <x v="0"/>
    <x v="1"/>
    <n v="2"/>
  </r>
  <r>
    <x v="23"/>
    <x v="23"/>
    <x v="4"/>
    <x v="4"/>
    <s v="JNR7M"/>
    <x v="6"/>
    <x v="0"/>
    <x v="0"/>
    <n v="2"/>
  </r>
  <r>
    <x v="23"/>
    <x v="23"/>
    <x v="4"/>
    <x v="4"/>
    <s v="KOL6F"/>
    <x v="5"/>
    <x v="1"/>
    <x v="0"/>
    <n v="2"/>
  </r>
  <r>
    <x v="23"/>
    <x v="23"/>
    <x v="4"/>
    <x v="4"/>
    <s v="GIC5M"/>
    <x v="5"/>
    <x v="1"/>
    <x v="1"/>
    <n v="2"/>
  </r>
  <r>
    <x v="23"/>
    <x v="23"/>
    <x v="4"/>
    <x v="4"/>
    <s v="DRP6M"/>
    <x v="5"/>
    <x v="1"/>
    <x v="0"/>
    <n v="2"/>
  </r>
  <r>
    <x v="23"/>
    <x v="23"/>
    <x v="4"/>
    <x v="4"/>
    <s v="CPG7M"/>
    <x v="5"/>
    <x v="2"/>
    <x v="0"/>
    <n v="2"/>
  </r>
  <r>
    <x v="23"/>
    <x v="23"/>
    <x v="4"/>
    <x v="4"/>
    <s v="CLB8M"/>
    <x v="5"/>
    <x v="2"/>
    <x v="0"/>
    <n v="2"/>
  </r>
  <r>
    <x v="23"/>
    <x v="23"/>
    <x v="4"/>
    <x v="4"/>
    <s v="VNH10F"/>
    <x v="5"/>
    <x v="2"/>
    <x v="1"/>
    <n v="2"/>
  </r>
  <r>
    <x v="23"/>
    <x v="23"/>
    <x v="4"/>
    <x v="4"/>
    <s v="SUA10M"/>
    <x v="5"/>
    <x v="2"/>
    <x v="1"/>
    <n v="2"/>
  </r>
  <r>
    <x v="23"/>
    <x v="23"/>
    <x v="4"/>
    <x v="4"/>
    <s v="MPR8F"/>
    <x v="5"/>
    <x v="1"/>
    <x v="0"/>
    <n v="2"/>
  </r>
  <r>
    <x v="23"/>
    <x v="23"/>
    <x v="4"/>
    <x v="4"/>
    <s v="CCM7F"/>
    <x v="5"/>
    <x v="0"/>
    <x v="0"/>
    <n v="2"/>
  </r>
  <r>
    <x v="23"/>
    <x v="23"/>
    <x v="4"/>
    <x v="4"/>
    <s v="ZLO8F"/>
    <x v="5"/>
    <x v="0"/>
    <x v="0"/>
    <n v="2"/>
  </r>
  <r>
    <x v="24"/>
    <x v="24"/>
    <x v="4"/>
    <x v="4"/>
    <s v="DMU10F"/>
    <x v="5"/>
    <x v="1"/>
    <x v="1"/>
    <n v="2"/>
  </r>
  <r>
    <x v="24"/>
    <x v="24"/>
    <x v="4"/>
    <x v="4"/>
    <s v="KRA10F"/>
    <x v="2"/>
    <x v="0"/>
    <x v="1"/>
    <n v="2"/>
  </r>
  <r>
    <x v="24"/>
    <x v="24"/>
    <x v="4"/>
    <x v="4"/>
    <s v="CIG9F"/>
    <x v="5"/>
    <x v="1"/>
    <x v="1"/>
    <n v="2"/>
  </r>
  <r>
    <x v="24"/>
    <x v="24"/>
    <x v="4"/>
    <x v="4"/>
    <s v="ARA9F"/>
    <x v="5"/>
    <x v="1"/>
    <x v="0"/>
    <n v="2"/>
  </r>
  <r>
    <x v="24"/>
    <x v="24"/>
    <x v="4"/>
    <x v="4"/>
    <s v="DJD10M"/>
    <x v="5"/>
    <x v="2"/>
    <x v="0"/>
    <n v="2"/>
  </r>
  <r>
    <x v="24"/>
    <x v="24"/>
    <x v="4"/>
    <x v="4"/>
    <s v="AMC8M"/>
    <x v="2"/>
    <x v="2"/>
    <x v="0"/>
    <n v="2"/>
  </r>
  <r>
    <x v="24"/>
    <x v="24"/>
    <x v="4"/>
    <x v="4"/>
    <s v="SRG6M"/>
    <x v="5"/>
    <x v="2"/>
    <x v="0"/>
    <n v="2"/>
  </r>
  <r>
    <x v="24"/>
    <x v="24"/>
    <x v="4"/>
    <x v="4"/>
    <s v="ADC6F"/>
    <x v="5"/>
    <x v="2"/>
    <x v="1"/>
    <n v="2"/>
  </r>
  <r>
    <x v="24"/>
    <x v="24"/>
    <x v="4"/>
    <x v="4"/>
    <s v="EGO6M"/>
    <x v="4"/>
    <x v="0"/>
    <x v="0"/>
    <n v="2"/>
  </r>
  <r>
    <x v="24"/>
    <x v="24"/>
    <x v="4"/>
    <x v="4"/>
    <s v="RSD8M"/>
    <x v="5"/>
    <x v="1"/>
    <x v="0"/>
    <n v="2"/>
  </r>
  <r>
    <x v="24"/>
    <x v="24"/>
    <x v="4"/>
    <x v="4"/>
    <s v="FSE7F"/>
    <x v="5"/>
    <x v="1"/>
    <x v="1"/>
    <n v="2"/>
  </r>
  <r>
    <x v="24"/>
    <x v="24"/>
    <x v="4"/>
    <x v="4"/>
    <s v="DTD8M"/>
    <x v="5"/>
    <x v="1"/>
    <x v="1"/>
    <n v="2"/>
  </r>
  <r>
    <x v="24"/>
    <x v="24"/>
    <x v="4"/>
    <x v="4"/>
    <s v="AMC8M2"/>
    <x v="5"/>
    <x v="1"/>
    <x v="1"/>
    <n v="2"/>
  </r>
  <r>
    <x v="24"/>
    <x v="24"/>
    <x v="4"/>
    <x v="4"/>
    <s v="XMQ10F"/>
    <x v="6"/>
    <x v="1"/>
    <x v="1"/>
    <n v="2"/>
  </r>
  <r>
    <x v="24"/>
    <x v="24"/>
    <x v="4"/>
    <x v="4"/>
    <s v="AHC10F"/>
    <x v="5"/>
    <x v="2"/>
    <x v="0"/>
    <n v="2"/>
  </r>
  <r>
    <x v="24"/>
    <x v="24"/>
    <x v="4"/>
    <x v="4"/>
    <s v="LMQ10F"/>
    <x v="5"/>
    <x v="2"/>
    <x v="1"/>
    <n v="2"/>
  </r>
  <r>
    <x v="24"/>
    <x v="24"/>
    <x v="4"/>
    <x v="4"/>
    <s v="KSR8F"/>
    <x v="5"/>
    <x v="2"/>
    <x v="0"/>
    <n v="2"/>
  </r>
  <r>
    <x v="24"/>
    <x v="24"/>
    <x v="4"/>
    <x v="4"/>
    <s v="OAG10M"/>
    <x v="2"/>
    <x v="2"/>
    <x v="1"/>
    <n v="2"/>
  </r>
  <r>
    <x v="24"/>
    <x v="24"/>
    <x v="4"/>
    <x v="4"/>
    <s v="JNR7M"/>
    <x v="6"/>
    <x v="2"/>
    <x v="1"/>
    <n v="2"/>
  </r>
  <r>
    <x v="24"/>
    <x v="24"/>
    <x v="4"/>
    <x v="4"/>
    <s v="KOL6F"/>
    <x v="5"/>
    <x v="0"/>
    <x v="0"/>
    <n v="2"/>
  </r>
  <r>
    <x v="24"/>
    <x v="24"/>
    <x v="4"/>
    <x v="4"/>
    <s v="GIC5M"/>
    <x v="5"/>
    <x v="0"/>
    <x v="1"/>
    <n v="2"/>
  </r>
  <r>
    <x v="24"/>
    <x v="24"/>
    <x v="4"/>
    <x v="4"/>
    <s v="DRP6M"/>
    <x v="5"/>
    <x v="0"/>
    <x v="0"/>
    <n v="2"/>
  </r>
  <r>
    <x v="24"/>
    <x v="24"/>
    <x v="4"/>
    <x v="4"/>
    <s v="CPG7M"/>
    <x v="4"/>
    <x v="1"/>
    <x v="0"/>
    <n v="2"/>
  </r>
  <r>
    <x v="24"/>
    <x v="24"/>
    <x v="4"/>
    <x v="4"/>
    <s v="CLB8M"/>
    <x v="5"/>
    <x v="1"/>
    <x v="1"/>
    <n v="2"/>
  </r>
  <r>
    <x v="24"/>
    <x v="24"/>
    <x v="4"/>
    <x v="4"/>
    <s v="VNH10F"/>
    <x v="5"/>
    <x v="1"/>
    <x v="0"/>
    <n v="2"/>
  </r>
  <r>
    <x v="24"/>
    <x v="24"/>
    <x v="4"/>
    <x v="4"/>
    <s v="SUA10M"/>
    <x v="5"/>
    <x v="2"/>
    <x v="0"/>
    <n v="2"/>
  </r>
  <r>
    <x v="24"/>
    <x v="24"/>
    <x v="4"/>
    <x v="4"/>
    <s v="MPR8F"/>
    <x v="2"/>
    <x v="2"/>
    <x v="0"/>
    <n v="2"/>
  </r>
  <r>
    <x v="24"/>
    <x v="24"/>
    <x v="4"/>
    <x v="4"/>
    <s v="CCM7F"/>
    <x v="5"/>
    <x v="2"/>
    <x v="1"/>
    <n v="2"/>
  </r>
  <r>
    <x v="24"/>
    <x v="24"/>
    <x v="4"/>
    <x v="4"/>
    <s v="ZLO8F"/>
    <x v="5"/>
    <x v="2"/>
    <x v="1"/>
    <n v="2"/>
  </r>
  <r>
    <x v="25"/>
    <x v="25"/>
    <x v="4"/>
    <x v="4"/>
    <s v="DMU10F"/>
    <x v="1"/>
    <x v="1"/>
    <x v="0"/>
    <n v="2"/>
  </r>
  <r>
    <x v="25"/>
    <x v="25"/>
    <x v="4"/>
    <x v="4"/>
    <s v="KRA10F"/>
    <x v="0"/>
    <x v="0"/>
    <x v="0"/>
    <n v="2"/>
  </r>
  <r>
    <x v="25"/>
    <x v="25"/>
    <x v="4"/>
    <x v="4"/>
    <s v="CIG9F"/>
    <x v="2"/>
    <x v="0"/>
    <x v="0"/>
    <n v="2"/>
  </r>
  <r>
    <x v="25"/>
    <x v="25"/>
    <x v="4"/>
    <x v="4"/>
    <s v="ARA9F"/>
    <x v="2"/>
    <x v="1"/>
    <x v="1"/>
    <n v="2"/>
  </r>
  <r>
    <x v="25"/>
    <x v="25"/>
    <x v="4"/>
    <x v="4"/>
    <s v="DJD10M"/>
    <x v="1"/>
    <x v="0"/>
    <x v="1"/>
    <n v="2"/>
  </r>
  <r>
    <x v="25"/>
    <x v="25"/>
    <x v="4"/>
    <x v="4"/>
    <s v="AMC8M"/>
    <x v="2"/>
    <x v="1"/>
    <x v="1"/>
    <n v="2"/>
  </r>
  <r>
    <x v="25"/>
    <x v="25"/>
    <x v="4"/>
    <x v="4"/>
    <s v="SRG6M"/>
    <x v="4"/>
    <x v="1"/>
    <x v="0"/>
    <n v="2"/>
  </r>
  <r>
    <x v="25"/>
    <x v="25"/>
    <x v="4"/>
    <x v="4"/>
    <s v="ADC6F"/>
    <x v="5"/>
    <x v="2"/>
    <x v="0"/>
    <n v="2"/>
  </r>
  <r>
    <x v="25"/>
    <x v="25"/>
    <x v="4"/>
    <x v="4"/>
    <s v="EGO6M"/>
    <x v="4"/>
    <x v="2"/>
    <x v="0"/>
    <n v="2"/>
  </r>
  <r>
    <x v="25"/>
    <x v="25"/>
    <x v="4"/>
    <x v="4"/>
    <s v="RSD8M"/>
    <x v="2"/>
    <x v="2"/>
    <x v="0"/>
    <n v="2"/>
  </r>
  <r>
    <x v="25"/>
    <x v="25"/>
    <x v="4"/>
    <x v="4"/>
    <s v="FSE7F"/>
    <x v="5"/>
    <x v="2"/>
    <x v="1"/>
    <n v="2"/>
  </r>
  <r>
    <x v="25"/>
    <x v="25"/>
    <x v="4"/>
    <x v="4"/>
    <s v="DTD8M"/>
    <x v="5"/>
    <x v="0"/>
    <x v="0"/>
    <n v="2"/>
  </r>
  <r>
    <x v="25"/>
    <x v="25"/>
    <x v="4"/>
    <x v="4"/>
    <s v="AMC8M2"/>
    <x v="2"/>
    <x v="1"/>
    <x v="0"/>
    <n v="2"/>
  </r>
  <r>
    <x v="25"/>
    <x v="25"/>
    <x v="4"/>
    <x v="4"/>
    <s v="XMQ10F"/>
    <x v="6"/>
    <x v="1"/>
    <x v="1"/>
    <n v="2"/>
  </r>
  <r>
    <x v="25"/>
    <x v="25"/>
    <x v="4"/>
    <x v="4"/>
    <s v="AHC10F"/>
    <x v="4"/>
    <x v="1"/>
    <x v="1"/>
    <n v="2"/>
  </r>
  <r>
    <x v="25"/>
    <x v="25"/>
    <x v="4"/>
    <x v="4"/>
    <s v="LMQ10F"/>
    <x v="2"/>
    <x v="1"/>
    <x v="1"/>
    <n v="2"/>
  </r>
  <r>
    <x v="25"/>
    <x v="25"/>
    <x v="4"/>
    <x v="4"/>
    <s v="KSR8F"/>
    <x v="4"/>
    <x v="1"/>
    <x v="1"/>
    <n v="2"/>
  </r>
  <r>
    <x v="25"/>
    <x v="25"/>
    <x v="4"/>
    <x v="4"/>
    <s v="OAG10M"/>
    <x v="2"/>
    <x v="2"/>
    <x v="0"/>
    <n v="2"/>
  </r>
  <r>
    <x v="25"/>
    <x v="25"/>
    <x v="4"/>
    <x v="4"/>
    <s v="JNR7M"/>
    <x v="2"/>
    <x v="2"/>
    <x v="1"/>
    <n v="2"/>
  </r>
  <r>
    <x v="25"/>
    <x v="25"/>
    <x v="4"/>
    <x v="4"/>
    <s v="KOL6F"/>
    <x v="5"/>
    <x v="2"/>
    <x v="0"/>
    <n v="2"/>
  </r>
  <r>
    <x v="25"/>
    <x v="25"/>
    <x v="4"/>
    <x v="4"/>
    <s v="GIC5M"/>
    <x v="4"/>
    <x v="2"/>
    <x v="1"/>
    <n v="2"/>
  </r>
  <r>
    <x v="25"/>
    <x v="25"/>
    <x v="4"/>
    <x v="4"/>
    <s v="DRP6M"/>
    <x v="5"/>
    <x v="2"/>
    <x v="1"/>
    <n v="2"/>
  </r>
  <r>
    <x v="25"/>
    <x v="25"/>
    <x v="4"/>
    <x v="4"/>
    <s v="CPG7M"/>
    <x v="4"/>
    <x v="0"/>
    <x v="0"/>
    <n v="2"/>
  </r>
  <r>
    <x v="25"/>
    <x v="25"/>
    <x v="4"/>
    <x v="4"/>
    <s v="CLB8M"/>
    <x v="4"/>
    <x v="0"/>
    <x v="1"/>
    <n v="2"/>
  </r>
  <r>
    <x v="25"/>
    <x v="25"/>
    <x v="4"/>
    <x v="4"/>
    <s v="VNH10F"/>
    <x v="2"/>
    <x v="0"/>
    <x v="0"/>
    <n v="2"/>
  </r>
  <r>
    <x v="25"/>
    <x v="25"/>
    <x v="4"/>
    <x v="4"/>
    <s v="SUA10M"/>
    <x v="4"/>
    <x v="1"/>
    <x v="0"/>
    <n v="2"/>
  </r>
  <r>
    <x v="25"/>
    <x v="25"/>
    <x v="4"/>
    <x v="4"/>
    <s v="MPR8F"/>
    <x v="4"/>
    <x v="1"/>
    <x v="1"/>
    <n v="2"/>
  </r>
  <r>
    <x v="25"/>
    <x v="25"/>
    <x v="4"/>
    <x v="4"/>
    <s v="CCM7F"/>
    <x v="5"/>
    <x v="1"/>
    <x v="0"/>
    <n v="2"/>
  </r>
  <r>
    <x v="25"/>
    <x v="25"/>
    <x v="4"/>
    <x v="4"/>
    <s v="ZLO8F"/>
    <x v="5"/>
    <x v="2"/>
    <x v="0"/>
    <n v="2"/>
  </r>
  <r>
    <x v="26"/>
    <x v="26"/>
    <x v="1"/>
    <x v="1"/>
    <s v="DMU10F"/>
    <x v="3"/>
    <x v="2"/>
    <x v="0"/>
    <n v="2"/>
  </r>
  <r>
    <x v="26"/>
    <x v="26"/>
    <x v="1"/>
    <x v="1"/>
    <s v="KRA10F"/>
    <x v="3"/>
    <x v="2"/>
    <x v="1"/>
    <n v="2"/>
  </r>
  <r>
    <x v="26"/>
    <x v="26"/>
    <x v="1"/>
    <x v="1"/>
    <s v="CIG9F"/>
    <x v="4"/>
    <x v="2"/>
    <x v="1"/>
    <n v="2"/>
  </r>
  <r>
    <x v="26"/>
    <x v="26"/>
    <x v="1"/>
    <x v="1"/>
    <s v="ARA9F"/>
    <x v="3"/>
    <x v="1"/>
    <x v="0"/>
    <n v="2"/>
  </r>
  <r>
    <x v="26"/>
    <x v="26"/>
    <x v="1"/>
    <x v="1"/>
    <s v="DJD10M"/>
    <x v="3"/>
    <x v="0"/>
    <x v="0"/>
    <n v="2"/>
  </r>
  <r>
    <x v="26"/>
    <x v="26"/>
    <x v="1"/>
    <x v="1"/>
    <s v="AMC8M"/>
    <x v="3"/>
    <x v="0"/>
    <x v="0"/>
    <n v="2"/>
  </r>
  <r>
    <x v="26"/>
    <x v="26"/>
    <x v="1"/>
    <x v="1"/>
    <s v="SRG6M"/>
    <x v="3"/>
    <x v="1"/>
    <x v="1"/>
    <n v="2"/>
  </r>
  <r>
    <x v="26"/>
    <x v="26"/>
    <x v="1"/>
    <x v="1"/>
    <s v="ADC6F"/>
    <x v="5"/>
    <x v="0"/>
    <x v="1"/>
    <n v="2"/>
  </r>
  <r>
    <x v="26"/>
    <x v="26"/>
    <x v="1"/>
    <x v="1"/>
    <s v="EGO6M"/>
    <x v="3"/>
    <x v="1"/>
    <x v="1"/>
    <n v="2"/>
  </r>
  <r>
    <x v="26"/>
    <x v="26"/>
    <x v="1"/>
    <x v="1"/>
    <s v="RSD8M"/>
    <x v="3"/>
    <x v="1"/>
    <x v="0"/>
    <n v="2"/>
  </r>
  <r>
    <x v="26"/>
    <x v="26"/>
    <x v="1"/>
    <x v="1"/>
    <s v="FSE7F"/>
    <x v="6"/>
    <x v="2"/>
    <x v="0"/>
    <n v="2"/>
  </r>
  <r>
    <x v="26"/>
    <x v="26"/>
    <x v="1"/>
    <x v="1"/>
    <s v="DTD8M"/>
    <x v="3"/>
    <x v="2"/>
    <x v="0"/>
    <n v="2"/>
  </r>
  <r>
    <x v="26"/>
    <x v="26"/>
    <x v="1"/>
    <x v="1"/>
    <s v="AMC8M2"/>
    <x v="3"/>
    <x v="2"/>
    <x v="0"/>
    <n v="2"/>
  </r>
  <r>
    <x v="26"/>
    <x v="26"/>
    <x v="1"/>
    <x v="1"/>
    <s v="XMQ10F"/>
    <x v="6"/>
    <x v="2"/>
    <x v="1"/>
    <n v="2"/>
  </r>
  <r>
    <x v="26"/>
    <x v="26"/>
    <x v="1"/>
    <x v="1"/>
    <s v="AHC10F"/>
    <x v="3"/>
    <x v="0"/>
    <x v="0"/>
    <n v="2"/>
  </r>
  <r>
    <x v="26"/>
    <x v="26"/>
    <x v="1"/>
    <x v="1"/>
    <s v="LMQ10F"/>
    <x v="3"/>
    <x v="1"/>
    <x v="0"/>
    <n v="2"/>
  </r>
  <r>
    <x v="26"/>
    <x v="26"/>
    <x v="1"/>
    <x v="1"/>
    <s v="KSR8F"/>
    <x v="3"/>
    <x v="1"/>
    <x v="1"/>
    <n v="2"/>
  </r>
  <r>
    <x v="26"/>
    <x v="26"/>
    <x v="1"/>
    <x v="1"/>
    <s v="OAG10M"/>
    <x v="3"/>
    <x v="1"/>
    <x v="1"/>
    <n v="2"/>
  </r>
  <r>
    <x v="26"/>
    <x v="26"/>
    <x v="1"/>
    <x v="1"/>
    <s v="JNR7M"/>
    <x v="3"/>
    <x v="1"/>
    <x v="1"/>
    <n v="2"/>
  </r>
  <r>
    <x v="26"/>
    <x v="26"/>
    <x v="1"/>
    <x v="1"/>
    <s v="KOL6F"/>
    <x v="3"/>
    <x v="1"/>
    <x v="1"/>
    <n v="2"/>
  </r>
  <r>
    <x v="26"/>
    <x v="26"/>
    <x v="1"/>
    <x v="1"/>
    <s v="GIC5M"/>
    <x v="3"/>
    <x v="2"/>
    <x v="0"/>
    <n v="2"/>
  </r>
  <r>
    <x v="26"/>
    <x v="26"/>
    <x v="1"/>
    <x v="1"/>
    <s v="DRP6M"/>
    <x v="3"/>
    <x v="2"/>
    <x v="1"/>
    <n v="2"/>
  </r>
  <r>
    <x v="26"/>
    <x v="26"/>
    <x v="1"/>
    <x v="1"/>
    <s v="CPG7M"/>
    <x v="3"/>
    <x v="2"/>
    <x v="0"/>
    <n v="2"/>
  </r>
  <r>
    <x v="26"/>
    <x v="26"/>
    <x v="1"/>
    <x v="1"/>
    <s v="CLB8M"/>
    <x v="3"/>
    <x v="2"/>
    <x v="1"/>
    <n v="2"/>
  </r>
  <r>
    <x v="26"/>
    <x v="26"/>
    <x v="1"/>
    <x v="1"/>
    <s v="VNH10F"/>
    <x v="3"/>
    <x v="2"/>
    <x v="1"/>
    <n v="2"/>
  </r>
  <r>
    <x v="26"/>
    <x v="26"/>
    <x v="1"/>
    <x v="1"/>
    <s v="SUA10M"/>
    <x v="3"/>
    <x v="0"/>
    <x v="0"/>
    <n v="2"/>
  </r>
  <r>
    <x v="26"/>
    <x v="26"/>
    <x v="1"/>
    <x v="1"/>
    <s v="MPR8F"/>
    <x v="3"/>
    <x v="0"/>
    <x v="1"/>
    <n v="2"/>
  </r>
  <r>
    <x v="26"/>
    <x v="26"/>
    <x v="1"/>
    <x v="1"/>
    <s v="CCM7F"/>
    <x v="3"/>
    <x v="0"/>
    <x v="0"/>
    <n v="2"/>
  </r>
  <r>
    <x v="26"/>
    <x v="26"/>
    <x v="1"/>
    <x v="1"/>
    <s v="ZLO8F"/>
    <x v="3"/>
    <x v="1"/>
    <x v="0"/>
    <n v="2"/>
  </r>
  <r>
    <x v="27"/>
    <x v="27"/>
    <x v="6"/>
    <x v="6"/>
    <s v="DMU10F"/>
    <x v="1"/>
    <x v="1"/>
    <x v="1"/>
    <n v="2"/>
  </r>
  <r>
    <x v="27"/>
    <x v="27"/>
    <x v="6"/>
    <x v="6"/>
    <s v="KRA10F"/>
    <x v="1"/>
    <x v="1"/>
    <x v="0"/>
    <n v="2"/>
  </r>
  <r>
    <x v="27"/>
    <x v="27"/>
    <x v="6"/>
    <x v="6"/>
    <s v="CIG9F"/>
    <x v="1"/>
    <x v="2"/>
    <x v="0"/>
    <n v="2"/>
  </r>
  <r>
    <x v="27"/>
    <x v="27"/>
    <x v="6"/>
    <x v="6"/>
    <s v="ARA9F"/>
    <x v="1"/>
    <x v="2"/>
    <x v="0"/>
    <n v="2"/>
  </r>
  <r>
    <x v="27"/>
    <x v="27"/>
    <x v="6"/>
    <x v="6"/>
    <s v="DJD10M"/>
    <x v="1"/>
    <x v="2"/>
    <x v="1"/>
    <n v="2"/>
  </r>
  <r>
    <x v="27"/>
    <x v="27"/>
    <x v="6"/>
    <x v="6"/>
    <s v="AMC8M"/>
    <x v="1"/>
    <x v="2"/>
    <x v="1"/>
    <n v="2"/>
  </r>
  <r>
    <x v="27"/>
    <x v="27"/>
    <x v="6"/>
    <x v="6"/>
    <s v="SRG6M"/>
    <x v="1"/>
    <x v="1"/>
    <x v="0"/>
    <n v="2"/>
  </r>
  <r>
    <x v="27"/>
    <x v="27"/>
    <x v="6"/>
    <x v="6"/>
    <s v="ADC6F"/>
    <x v="1"/>
    <x v="0"/>
    <x v="0"/>
    <n v="2"/>
  </r>
  <r>
    <x v="27"/>
    <x v="27"/>
    <x v="6"/>
    <x v="6"/>
    <s v="EGO6M"/>
    <x v="1"/>
    <x v="0"/>
    <x v="0"/>
    <n v="2"/>
  </r>
  <r>
    <x v="27"/>
    <x v="27"/>
    <x v="6"/>
    <x v="6"/>
    <s v="RSD8M"/>
    <x v="1"/>
    <x v="1"/>
    <x v="1"/>
    <n v="2"/>
  </r>
  <r>
    <x v="27"/>
    <x v="27"/>
    <x v="6"/>
    <x v="6"/>
    <s v="FSE7F"/>
    <x v="7"/>
    <x v="0"/>
    <x v="1"/>
    <n v="2"/>
  </r>
  <r>
    <x v="27"/>
    <x v="27"/>
    <x v="6"/>
    <x v="6"/>
    <s v="DTD8M"/>
    <x v="1"/>
    <x v="1"/>
    <x v="1"/>
    <n v="2"/>
  </r>
  <r>
    <x v="27"/>
    <x v="27"/>
    <x v="6"/>
    <x v="6"/>
    <s v="AMC8M2"/>
    <x v="1"/>
    <x v="1"/>
    <x v="0"/>
    <n v="2"/>
  </r>
  <r>
    <x v="27"/>
    <x v="27"/>
    <x v="6"/>
    <x v="6"/>
    <s v="XMQ10F"/>
    <x v="6"/>
    <x v="2"/>
    <x v="0"/>
    <n v="2"/>
  </r>
  <r>
    <x v="27"/>
    <x v="27"/>
    <x v="6"/>
    <x v="6"/>
    <s v="AHC10F"/>
    <x v="1"/>
    <x v="2"/>
    <x v="0"/>
    <n v="2"/>
  </r>
  <r>
    <x v="27"/>
    <x v="27"/>
    <x v="6"/>
    <x v="6"/>
    <s v="LMQ10F"/>
    <x v="1"/>
    <x v="2"/>
    <x v="0"/>
    <n v="2"/>
  </r>
  <r>
    <x v="27"/>
    <x v="27"/>
    <x v="6"/>
    <x v="6"/>
    <s v="KSR8F"/>
    <x v="1"/>
    <x v="2"/>
    <x v="1"/>
    <n v="2"/>
  </r>
  <r>
    <x v="27"/>
    <x v="27"/>
    <x v="6"/>
    <x v="6"/>
    <s v="OAG10M"/>
    <x v="1"/>
    <x v="0"/>
    <x v="0"/>
    <n v="2"/>
  </r>
  <r>
    <x v="27"/>
    <x v="27"/>
    <x v="6"/>
    <x v="6"/>
    <s v="JNR7M"/>
    <x v="1"/>
    <x v="1"/>
    <x v="0"/>
    <n v="2"/>
  </r>
  <r>
    <x v="27"/>
    <x v="27"/>
    <x v="6"/>
    <x v="6"/>
    <s v="KOL6F"/>
    <x v="1"/>
    <x v="1"/>
    <x v="1"/>
    <n v="2"/>
  </r>
  <r>
    <x v="27"/>
    <x v="27"/>
    <x v="6"/>
    <x v="6"/>
    <s v="GIC5M"/>
    <x v="1"/>
    <x v="1"/>
    <x v="1"/>
    <n v="2"/>
  </r>
  <r>
    <x v="27"/>
    <x v="27"/>
    <x v="6"/>
    <x v="6"/>
    <s v="DRP6M"/>
    <x v="5"/>
    <x v="1"/>
    <x v="1"/>
    <n v="2"/>
  </r>
  <r>
    <x v="27"/>
    <x v="27"/>
    <x v="6"/>
    <x v="6"/>
    <s v="CPG7M"/>
    <x v="1"/>
    <x v="1"/>
    <x v="1"/>
    <n v="2"/>
  </r>
  <r>
    <x v="27"/>
    <x v="27"/>
    <x v="6"/>
    <x v="6"/>
    <s v="CLB8M"/>
    <x v="1"/>
    <x v="2"/>
    <x v="0"/>
    <n v="2"/>
  </r>
  <r>
    <x v="27"/>
    <x v="27"/>
    <x v="6"/>
    <x v="6"/>
    <s v="VNH10F"/>
    <x v="1"/>
    <x v="2"/>
    <x v="1"/>
    <n v="2"/>
  </r>
  <r>
    <x v="27"/>
    <x v="27"/>
    <x v="6"/>
    <x v="6"/>
    <s v="SUA10M"/>
    <x v="1"/>
    <x v="2"/>
    <x v="0"/>
    <n v="2"/>
  </r>
  <r>
    <x v="27"/>
    <x v="27"/>
    <x v="6"/>
    <x v="6"/>
    <s v="MPR8F"/>
    <x v="1"/>
    <x v="2"/>
    <x v="1"/>
    <n v="2"/>
  </r>
  <r>
    <x v="27"/>
    <x v="27"/>
    <x v="6"/>
    <x v="6"/>
    <s v="CCM7F"/>
    <x v="1"/>
    <x v="2"/>
    <x v="1"/>
    <n v="2"/>
  </r>
  <r>
    <x v="27"/>
    <x v="27"/>
    <x v="6"/>
    <x v="6"/>
    <s v="ZLO8F"/>
    <x v="1"/>
    <x v="0"/>
    <x v="0"/>
    <n v="2"/>
  </r>
  <r>
    <x v="28"/>
    <x v="28"/>
    <x v="4"/>
    <x v="4"/>
    <s v="DMU10F"/>
    <x v="5"/>
    <x v="0"/>
    <x v="1"/>
    <n v="2"/>
  </r>
  <r>
    <x v="28"/>
    <x v="28"/>
    <x v="4"/>
    <x v="4"/>
    <s v="KRA10F"/>
    <x v="2"/>
    <x v="0"/>
    <x v="0"/>
    <n v="2"/>
  </r>
  <r>
    <x v="28"/>
    <x v="28"/>
    <x v="4"/>
    <x v="4"/>
    <s v="CIG9F"/>
    <x v="5"/>
    <x v="1"/>
    <x v="0"/>
    <n v="2"/>
  </r>
  <r>
    <x v="28"/>
    <x v="28"/>
    <x v="4"/>
    <x v="4"/>
    <s v="ARA9F"/>
    <x v="4"/>
    <x v="1"/>
    <x v="1"/>
    <n v="2"/>
  </r>
  <r>
    <x v="28"/>
    <x v="28"/>
    <x v="4"/>
    <x v="4"/>
    <s v="DJD10M"/>
    <x v="5"/>
    <x v="1"/>
    <x v="0"/>
    <n v="2"/>
  </r>
  <r>
    <x v="28"/>
    <x v="28"/>
    <x v="4"/>
    <x v="4"/>
    <s v="AMC8M"/>
    <x v="3"/>
    <x v="2"/>
    <x v="0"/>
    <n v="2"/>
  </r>
  <r>
    <x v="28"/>
    <x v="28"/>
    <x v="4"/>
    <x v="4"/>
    <s v="SRG6M"/>
    <x v="3"/>
    <x v="2"/>
    <x v="0"/>
    <n v="2"/>
  </r>
  <r>
    <x v="28"/>
    <x v="28"/>
    <x v="4"/>
    <x v="4"/>
    <s v="ADC6F"/>
    <x v="5"/>
    <x v="2"/>
    <x v="1"/>
    <n v="2"/>
  </r>
  <r>
    <x v="28"/>
    <x v="28"/>
    <x v="4"/>
    <x v="4"/>
    <s v="EGO6M"/>
    <x v="3"/>
    <x v="2"/>
    <x v="1"/>
    <n v="2"/>
  </r>
  <r>
    <x v="28"/>
    <x v="28"/>
    <x v="4"/>
    <x v="4"/>
    <s v="RSD8M"/>
    <x v="3"/>
    <x v="1"/>
    <x v="0"/>
    <n v="2"/>
  </r>
  <r>
    <x v="28"/>
    <x v="28"/>
    <x v="4"/>
    <x v="4"/>
    <s v="FSE7F"/>
    <x v="5"/>
    <x v="0"/>
    <x v="0"/>
    <n v="2"/>
  </r>
  <r>
    <x v="28"/>
    <x v="28"/>
    <x v="4"/>
    <x v="4"/>
    <s v="DTD8M"/>
    <x v="2"/>
    <x v="0"/>
    <x v="0"/>
    <n v="2"/>
  </r>
  <r>
    <x v="28"/>
    <x v="28"/>
    <x v="4"/>
    <x v="4"/>
    <s v="AMC8M2"/>
    <x v="3"/>
    <x v="1"/>
    <x v="1"/>
    <n v="2"/>
  </r>
  <r>
    <x v="28"/>
    <x v="28"/>
    <x v="4"/>
    <x v="4"/>
    <s v="XMQ10F"/>
    <x v="6"/>
    <x v="0"/>
    <x v="1"/>
    <n v="2"/>
  </r>
  <r>
    <x v="28"/>
    <x v="28"/>
    <x v="4"/>
    <x v="4"/>
    <s v="AHC10F"/>
    <x v="5"/>
    <x v="1"/>
    <x v="1"/>
    <n v="2"/>
  </r>
  <r>
    <x v="28"/>
    <x v="28"/>
    <x v="4"/>
    <x v="4"/>
    <s v="LMQ10F"/>
    <x v="5"/>
    <x v="1"/>
    <x v="0"/>
    <n v="2"/>
  </r>
  <r>
    <x v="28"/>
    <x v="28"/>
    <x v="4"/>
    <x v="4"/>
    <s v="KSR8F"/>
    <x v="5"/>
    <x v="2"/>
    <x v="0"/>
    <n v="2"/>
  </r>
  <r>
    <x v="28"/>
    <x v="28"/>
    <x v="4"/>
    <x v="4"/>
    <s v="OAG10M"/>
    <x v="3"/>
    <x v="2"/>
    <x v="0"/>
    <n v="2"/>
  </r>
  <r>
    <x v="28"/>
    <x v="28"/>
    <x v="4"/>
    <x v="4"/>
    <s v="JNR7M"/>
    <x v="5"/>
    <x v="2"/>
    <x v="0"/>
    <n v="2"/>
  </r>
  <r>
    <x v="28"/>
    <x v="28"/>
    <x v="4"/>
    <x v="4"/>
    <s v="KOL6F"/>
    <x v="5"/>
    <x v="2"/>
    <x v="1"/>
    <n v="2"/>
  </r>
  <r>
    <x v="28"/>
    <x v="28"/>
    <x v="4"/>
    <x v="4"/>
    <s v="GIC5M"/>
    <x v="3"/>
    <x v="0"/>
    <x v="0"/>
    <n v="2"/>
  </r>
  <r>
    <x v="28"/>
    <x v="28"/>
    <x v="4"/>
    <x v="4"/>
    <s v="DRP6M"/>
    <x v="3"/>
    <x v="1"/>
    <x v="0"/>
    <n v="2"/>
  </r>
  <r>
    <x v="28"/>
    <x v="28"/>
    <x v="4"/>
    <x v="4"/>
    <s v="CPG7M"/>
    <x v="5"/>
    <x v="1"/>
    <x v="1"/>
    <n v="2"/>
  </r>
  <r>
    <x v="28"/>
    <x v="28"/>
    <x v="4"/>
    <x v="4"/>
    <s v="CLB8M"/>
    <x v="3"/>
    <x v="1"/>
    <x v="1"/>
    <n v="2"/>
  </r>
  <r>
    <x v="28"/>
    <x v="28"/>
    <x v="4"/>
    <x v="4"/>
    <s v="VNH10F"/>
    <x v="3"/>
    <x v="1"/>
    <x v="1"/>
    <n v="2"/>
  </r>
  <r>
    <x v="28"/>
    <x v="28"/>
    <x v="4"/>
    <x v="4"/>
    <s v="SUA10M"/>
    <x v="5"/>
    <x v="1"/>
    <x v="1"/>
    <n v="2"/>
  </r>
  <r>
    <x v="28"/>
    <x v="28"/>
    <x v="4"/>
    <x v="4"/>
    <s v="MPR8F"/>
    <x v="2"/>
    <x v="2"/>
    <x v="0"/>
    <n v="2"/>
  </r>
  <r>
    <x v="28"/>
    <x v="28"/>
    <x v="4"/>
    <x v="4"/>
    <s v="CCM7F"/>
    <x v="2"/>
    <x v="2"/>
    <x v="1"/>
    <n v="2"/>
  </r>
  <r>
    <x v="28"/>
    <x v="28"/>
    <x v="4"/>
    <x v="4"/>
    <s v="ZLO8F"/>
    <x v="5"/>
    <x v="2"/>
    <x v="0"/>
    <n v="2"/>
  </r>
  <r>
    <x v="29"/>
    <x v="29"/>
    <x v="0"/>
    <x v="0"/>
    <s v="DMU10F"/>
    <x v="0"/>
    <x v="2"/>
    <x v="1"/>
    <n v="2"/>
  </r>
  <r>
    <x v="29"/>
    <x v="29"/>
    <x v="0"/>
    <x v="0"/>
    <s v="KRA10F"/>
    <x v="4"/>
    <x v="2"/>
    <x v="1"/>
    <n v="2"/>
  </r>
  <r>
    <x v="29"/>
    <x v="29"/>
    <x v="0"/>
    <x v="0"/>
    <s v="CIG9F"/>
    <x v="0"/>
    <x v="0"/>
    <x v="0"/>
    <n v="2"/>
  </r>
  <r>
    <x v="29"/>
    <x v="29"/>
    <x v="0"/>
    <x v="0"/>
    <s v="ARA9F"/>
    <x v="2"/>
    <x v="0"/>
    <x v="1"/>
    <n v="2"/>
  </r>
  <r>
    <x v="29"/>
    <x v="29"/>
    <x v="0"/>
    <x v="0"/>
    <s v="DJD10M"/>
    <x v="0"/>
    <x v="0"/>
    <x v="0"/>
    <n v="2"/>
  </r>
  <r>
    <x v="29"/>
    <x v="29"/>
    <x v="0"/>
    <x v="0"/>
    <s v="AMC8M"/>
    <x v="0"/>
    <x v="1"/>
    <x v="0"/>
    <n v="2"/>
  </r>
  <r>
    <x v="29"/>
    <x v="29"/>
    <x v="0"/>
    <x v="0"/>
    <s v="SRG6M"/>
    <x v="3"/>
    <x v="1"/>
    <x v="1"/>
    <n v="2"/>
  </r>
  <r>
    <x v="29"/>
    <x v="29"/>
    <x v="0"/>
    <x v="0"/>
    <s v="ADC6F"/>
    <x v="0"/>
    <x v="1"/>
    <x v="0"/>
    <n v="2"/>
  </r>
  <r>
    <x v="29"/>
    <x v="29"/>
    <x v="0"/>
    <x v="0"/>
    <s v="EGO6M"/>
    <x v="0"/>
    <x v="2"/>
    <x v="0"/>
    <n v="2"/>
  </r>
  <r>
    <x v="29"/>
    <x v="29"/>
    <x v="0"/>
    <x v="0"/>
    <s v="RSD8M"/>
    <x v="0"/>
    <x v="2"/>
    <x v="0"/>
    <n v="2"/>
  </r>
  <r>
    <x v="29"/>
    <x v="29"/>
    <x v="0"/>
    <x v="0"/>
    <s v="FSE7F"/>
    <x v="0"/>
    <x v="2"/>
    <x v="1"/>
    <n v="2"/>
  </r>
  <r>
    <x v="29"/>
    <x v="29"/>
    <x v="0"/>
    <x v="0"/>
    <s v="DTD8M"/>
    <x v="0"/>
    <x v="2"/>
    <x v="1"/>
    <n v="2"/>
  </r>
  <r>
    <x v="29"/>
    <x v="29"/>
    <x v="0"/>
    <x v="0"/>
    <s v="AMC8M2"/>
    <x v="0"/>
    <x v="1"/>
    <x v="0"/>
    <n v="2"/>
  </r>
  <r>
    <x v="29"/>
    <x v="29"/>
    <x v="0"/>
    <x v="0"/>
    <s v="XMQ10F"/>
    <x v="6"/>
    <x v="0"/>
    <x v="0"/>
    <n v="2"/>
  </r>
  <r>
    <x v="29"/>
    <x v="29"/>
    <x v="0"/>
    <x v="0"/>
    <s v="AHC10F"/>
    <x v="0"/>
    <x v="0"/>
    <x v="0"/>
    <n v="2"/>
  </r>
  <r>
    <x v="29"/>
    <x v="29"/>
    <x v="0"/>
    <x v="0"/>
    <s v="LMQ10F"/>
    <x v="0"/>
    <x v="1"/>
    <x v="1"/>
    <n v="2"/>
  </r>
  <r>
    <x v="29"/>
    <x v="29"/>
    <x v="0"/>
    <x v="0"/>
    <s v="KSR8F"/>
    <x v="0"/>
    <x v="0"/>
    <x v="1"/>
    <n v="2"/>
  </r>
  <r>
    <x v="29"/>
    <x v="29"/>
    <x v="0"/>
    <x v="0"/>
    <s v="OAG10M"/>
    <x v="0"/>
    <x v="1"/>
    <x v="1"/>
    <n v="2"/>
  </r>
  <r>
    <x v="29"/>
    <x v="29"/>
    <x v="0"/>
    <x v="0"/>
    <s v="JNR7M"/>
    <x v="4"/>
    <x v="1"/>
    <x v="0"/>
    <n v="2"/>
  </r>
  <r>
    <x v="29"/>
    <x v="29"/>
    <x v="0"/>
    <x v="0"/>
    <s v="KOL6F"/>
    <x v="0"/>
    <x v="2"/>
    <x v="0"/>
    <n v="2"/>
  </r>
  <r>
    <x v="29"/>
    <x v="29"/>
    <x v="0"/>
    <x v="0"/>
    <s v="GIC5M"/>
    <x v="0"/>
    <x v="2"/>
    <x v="0"/>
    <n v="2"/>
  </r>
  <r>
    <x v="29"/>
    <x v="29"/>
    <x v="0"/>
    <x v="0"/>
    <s v="DRP6M"/>
    <x v="0"/>
    <x v="2"/>
    <x v="0"/>
    <n v="2"/>
  </r>
  <r>
    <x v="29"/>
    <x v="29"/>
    <x v="0"/>
    <x v="0"/>
    <s v="CPG7M"/>
    <x v="0"/>
    <x v="2"/>
    <x v="1"/>
    <n v="2"/>
  </r>
  <r>
    <x v="29"/>
    <x v="29"/>
    <x v="0"/>
    <x v="0"/>
    <s v="CLB8M"/>
    <x v="0"/>
    <x v="0"/>
    <x v="0"/>
    <n v="2"/>
  </r>
  <r>
    <x v="29"/>
    <x v="29"/>
    <x v="0"/>
    <x v="0"/>
    <s v="VNH10F"/>
    <x v="0"/>
    <x v="1"/>
    <x v="0"/>
    <n v="2"/>
  </r>
  <r>
    <x v="29"/>
    <x v="29"/>
    <x v="0"/>
    <x v="0"/>
    <s v="SUA10M"/>
    <x v="0"/>
    <x v="1"/>
    <x v="1"/>
    <n v="2"/>
  </r>
  <r>
    <x v="29"/>
    <x v="29"/>
    <x v="0"/>
    <x v="0"/>
    <s v="MPR8F"/>
    <x v="5"/>
    <x v="1"/>
    <x v="1"/>
    <n v="2"/>
  </r>
  <r>
    <x v="29"/>
    <x v="29"/>
    <x v="0"/>
    <x v="0"/>
    <s v="CCM7F"/>
    <x v="0"/>
    <x v="1"/>
    <x v="1"/>
    <n v="2"/>
  </r>
  <r>
    <x v="29"/>
    <x v="29"/>
    <x v="0"/>
    <x v="0"/>
    <s v="ZLO8F"/>
    <x v="0"/>
    <x v="1"/>
    <x v="1"/>
    <n v="2"/>
  </r>
  <r>
    <x v="30"/>
    <x v="30"/>
    <x v="0"/>
    <x v="0"/>
    <s v="DMU10F"/>
    <x v="0"/>
    <x v="2"/>
    <x v="0"/>
    <n v="2"/>
  </r>
  <r>
    <x v="30"/>
    <x v="30"/>
    <x v="0"/>
    <x v="0"/>
    <s v="KRA10F"/>
    <x v="0"/>
    <x v="2"/>
    <x v="1"/>
    <n v="2"/>
  </r>
  <r>
    <x v="30"/>
    <x v="30"/>
    <x v="0"/>
    <x v="0"/>
    <s v="CIG9F"/>
    <x v="0"/>
    <x v="2"/>
    <x v="0"/>
    <n v="2"/>
  </r>
  <r>
    <x v="30"/>
    <x v="30"/>
    <x v="0"/>
    <x v="0"/>
    <s v="ARA9F"/>
    <x v="0"/>
    <x v="2"/>
    <x v="1"/>
    <n v="2"/>
  </r>
  <r>
    <x v="30"/>
    <x v="30"/>
    <x v="0"/>
    <x v="0"/>
    <s v="DJD10M"/>
    <x v="0"/>
    <x v="2"/>
    <x v="1"/>
    <n v="2"/>
  </r>
  <r>
    <x v="30"/>
    <x v="30"/>
    <x v="0"/>
    <x v="0"/>
    <s v="AMC8M"/>
    <x v="0"/>
    <x v="0"/>
    <x v="0"/>
    <n v="2"/>
  </r>
  <r>
    <x v="30"/>
    <x v="30"/>
    <x v="0"/>
    <x v="0"/>
    <s v="SRG6M"/>
    <x v="3"/>
    <x v="0"/>
    <x v="1"/>
    <n v="2"/>
  </r>
  <r>
    <x v="30"/>
    <x v="30"/>
    <x v="0"/>
    <x v="0"/>
    <s v="ADC6F"/>
    <x v="0"/>
    <x v="0"/>
    <x v="0"/>
    <n v="2"/>
  </r>
  <r>
    <x v="30"/>
    <x v="30"/>
    <x v="0"/>
    <x v="0"/>
    <s v="EGO6M"/>
    <x v="0"/>
    <x v="1"/>
    <x v="0"/>
    <n v="2"/>
  </r>
  <r>
    <x v="30"/>
    <x v="30"/>
    <x v="0"/>
    <x v="0"/>
    <s v="RSD8M"/>
    <x v="0"/>
    <x v="1"/>
    <x v="1"/>
    <n v="2"/>
  </r>
  <r>
    <x v="30"/>
    <x v="30"/>
    <x v="0"/>
    <x v="0"/>
    <s v="FSE7F"/>
    <x v="0"/>
    <x v="1"/>
    <x v="0"/>
    <n v="2"/>
  </r>
  <r>
    <x v="30"/>
    <x v="30"/>
    <x v="0"/>
    <x v="0"/>
    <s v="DTD8M"/>
    <x v="0"/>
    <x v="2"/>
    <x v="0"/>
    <n v="2"/>
  </r>
  <r>
    <x v="30"/>
    <x v="30"/>
    <x v="0"/>
    <x v="0"/>
    <s v="AMC8M2"/>
    <x v="0"/>
    <x v="2"/>
    <x v="0"/>
    <n v="2"/>
  </r>
  <r>
    <x v="30"/>
    <x v="30"/>
    <x v="0"/>
    <x v="0"/>
    <s v="XMQ10F"/>
    <x v="6"/>
    <x v="2"/>
    <x v="1"/>
    <n v="2"/>
  </r>
  <r>
    <x v="30"/>
    <x v="30"/>
    <x v="0"/>
    <x v="0"/>
    <s v="AHC10F"/>
    <x v="0"/>
    <x v="2"/>
    <x v="1"/>
    <n v="2"/>
  </r>
  <r>
    <x v="30"/>
    <x v="30"/>
    <x v="0"/>
    <x v="0"/>
    <s v="LMQ10F"/>
    <x v="0"/>
    <x v="1"/>
    <x v="0"/>
    <n v="2"/>
  </r>
  <r>
    <x v="30"/>
    <x v="30"/>
    <x v="0"/>
    <x v="0"/>
    <s v="KSR8F"/>
    <x v="0"/>
    <x v="0"/>
    <x v="0"/>
    <n v="2"/>
  </r>
  <r>
    <x v="30"/>
    <x v="30"/>
    <x v="0"/>
    <x v="0"/>
    <s v="OAG10M"/>
    <x v="0"/>
    <x v="0"/>
    <x v="0"/>
    <n v="2"/>
  </r>
  <r>
    <x v="30"/>
    <x v="30"/>
    <x v="0"/>
    <x v="0"/>
    <s v="JNR7M"/>
    <x v="5"/>
    <x v="1"/>
    <x v="1"/>
    <n v="2"/>
  </r>
  <r>
    <x v="30"/>
    <x v="30"/>
    <x v="0"/>
    <x v="0"/>
    <s v="KOL6F"/>
    <x v="0"/>
    <x v="0"/>
    <x v="1"/>
    <n v="2"/>
  </r>
  <r>
    <x v="30"/>
    <x v="30"/>
    <x v="0"/>
    <x v="0"/>
    <s v="GIC5M"/>
    <x v="2"/>
    <x v="1"/>
    <x v="1"/>
    <n v="2"/>
  </r>
  <r>
    <x v="30"/>
    <x v="30"/>
    <x v="0"/>
    <x v="0"/>
    <s v="DRP6M"/>
    <x v="0"/>
    <x v="1"/>
    <x v="0"/>
    <n v="2"/>
  </r>
  <r>
    <x v="30"/>
    <x v="30"/>
    <x v="0"/>
    <x v="0"/>
    <s v="CPG7M"/>
    <x v="0"/>
    <x v="2"/>
    <x v="0"/>
    <n v="2"/>
  </r>
  <r>
    <x v="30"/>
    <x v="30"/>
    <x v="0"/>
    <x v="0"/>
    <s v="CLB8M"/>
    <x v="0"/>
    <x v="2"/>
    <x v="0"/>
    <n v="2"/>
  </r>
  <r>
    <x v="30"/>
    <x v="30"/>
    <x v="0"/>
    <x v="0"/>
    <s v="VNH10F"/>
    <x v="0"/>
    <x v="2"/>
    <x v="0"/>
    <n v="2"/>
  </r>
  <r>
    <x v="30"/>
    <x v="30"/>
    <x v="0"/>
    <x v="0"/>
    <s v="SUA10M"/>
    <x v="0"/>
    <x v="2"/>
    <x v="1"/>
    <n v="2"/>
  </r>
  <r>
    <x v="30"/>
    <x v="30"/>
    <x v="0"/>
    <x v="0"/>
    <s v="MPR8F"/>
    <x v="7"/>
    <x v="0"/>
    <x v="0"/>
    <n v="2"/>
  </r>
  <r>
    <x v="30"/>
    <x v="30"/>
    <x v="0"/>
    <x v="0"/>
    <s v="CCM7F"/>
    <x v="0"/>
    <x v="1"/>
    <x v="0"/>
    <n v="2"/>
  </r>
  <r>
    <x v="30"/>
    <x v="30"/>
    <x v="0"/>
    <x v="0"/>
    <s v="ZLO8F"/>
    <x v="0"/>
    <x v="1"/>
    <x v="1"/>
    <n v="2"/>
  </r>
  <r>
    <x v="31"/>
    <x v="31"/>
    <x v="2"/>
    <x v="2"/>
    <s v="DMU10F"/>
    <x v="1"/>
    <x v="1"/>
    <x v="1"/>
    <n v="2"/>
  </r>
  <r>
    <x v="31"/>
    <x v="31"/>
    <x v="2"/>
    <x v="2"/>
    <s v="KRA10F"/>
    <x v="1"/>
    <x v="1"/>
    <x v="1"/>
    <n v="2"/>
  </r>
  <r>
    <x v="31"/>
    <x v="31"/>
    <x v="2"/>
    <x v="2"/>
    <s v="CIG9F"/>
    <x v="1"/>
    <x v="1"/>
    <x v="1"/>
    <n v="2"/>
  </r>
  <r>
    <x v="31"/>
    <x v="31"/>
    <x v="2"/>
    <x v="2"/>
    <s v="ARA9F"/>
    <x v="1"/>
    <x v="2"/>
    <x v="0"/>
    <n v="2"/>
  </r>
  <r>
    <x v="31"/>
    <x v="31"/>
    <x v="2"/>
    <x v="2"/>
    <s v="DJD10M"/>
    <x v="1"/>
    <x v="2"/>
    <x v="1"/>
    <n v="2"/>
  </r>
  <r>
    <x v="31"/>
    <x v="31"/>
    <x v="2"/>
    <x v="2"/>
    <s v="AMC8M"/>
    <x v="1"/>
    <x v="2"/>
    <x v="0"/>
    <n v="2"/>
  </r>
  <r>
    <x v="31"/>
    <x v="31"/>
    <x v="2"/>
    <x v="2"/>
    <s v="SRG6M"/>
    <x v="4"/>
    <x v="2"/>
    <x v="1"/>
    <n v="2"/>
  </r>
  <r>
    <x v="31"/>
    <x v="31"/>
    <x v="2"/>
    <x v="2"/>
    <s v="ADC6F"/>
    <x v="3"/>
    <x v="2"/>
    <x v="1"/>
    <n v="2"/>
  </r>
  <r>
    <x v="31"/>
    <x v="31"/>
    <x v="2"/>
    <x v="2"/>
    <s v="EGO6M"/>
    <x v="4"/>
    <x v="0"/>
    <x v="0"/>
    <n v="2"/>
  </r>
  <r>
    <x v="31"/>
    <x v="31"/>
    <x v="2"/>
    <x v="2"/>
    <s v="RSD8M"/>
    <x v="1"/>
    <x v="0"/>
    <x v="1"/>
    <n v="2"/>
  </r>
  <r>
    <x v="31"/>
    <x v="31"/>
    <x v="2"/>
    <x v="2"/>
    <s v="FSE7F"/>
    <x v="1"/>
    <x v="0"/>
    <x v="0"/>
    <n v="2"/>
  </r>
  <r>
    <x v="31"/>
    <x v="31"/>
    <x v="2"/>
    <x v="2"/>
    <s v="DTD8M"/>
    <x v="4"/>
    <x v="1"/>
    <x v="0"/>
    <n v="2"/>
  </r>
  <r>
    <x v="31"/>
    <x v="31"/>
    <x v="2"/>
    <x v="2"/>
    <s v="AMC8M2"/>
    <x v="1"/>
    <x v="1"/>
    <x v="1"/>
    <n v="2"/>
  </r>
  <r>
    <x v="31"/>
    <x v="31"/>
    <x v="2"/>
    <x v="2"/>
    <s v="XMQ10F"/>
    <x v="6"/>
    <x v="1"/>
    <x v="0"/>
    <n v="2"/>
  </r>
  <r>
    <x v="31"/>
    <x v="31"/>
    <x v="2"/>
    <x v="2"/>
    <s v="AHC10F"/>
    <x v="1"/>
    <x v="2"/>
    <x v="0"/>
    <n v="2"/>
  </r>
  <r>
    <x v="31"/>
    <x v="31"/>
    <x v="2"/>
    <x v="2"/>
    <s v="LMQ10F"/>
    <x v="4"/>
    <x v="2"/>
    <x v="0"/>
    <n v="2"/>
  </r>
  <r>
    <x v="31"/>
    <x v="31"/>
    <x v="2"/>
    <x v="2"/>
    <s v="KSR8F"/>
    <x v="4"/>
    <x v="2"/>
    <x v="1"/>
    <n v="2"/>
  </r>
  <r>
    <x v="31"/>
    <x v="31"/>
    <x v="2"/>
    <x v="2"/>
    <s v="OAG10M"/>
    <x v="2"/>
    <x v="2"/>
    <x v="1"/>
    <n v="2"/>
  </r>
  <r>
    <x v="31"/>
    <x v="31"/>
    <x v="2"/>
    <x v="2"/>
    <s v="JNR7M"/>
    <x v="1"/>
    <x v="1"/>
    <x v="0"/>
    <n v="2"/>
  </r>
  <r>
    <x v="31"/>
    <x v="31"/>
    <x v="2"/>
    <x v="2"/>
    <s v="KOL6F"/>
    <x v="1"/>
    <x v="0"/>
    <x v="0"/>
    <n v="2"/>
  </r>
  <r>
    <x v="31"/>
    <x v="31"/>
    <x v="2"/>
    <x v="2"/>
    <s v="GIC5M"/>
    <x v="4"/>
    <x v="0"/>
    <x v="0"/>
    <n v="2"/>
  </r>
  <r>
    <x v="31"/>
    <x v="31"/>
    <x v="2"/>
    <x v="2"/>
    <s v="DRP6M"/>
    <x v="1"/>
    <x v="1"/>
    <x v="1"/>
    <n v="2"/>
  </r>
  <r>
    <x v="31"/>
    <x v="31"/>
    <x v="2"/>
    <x v="2"/>
    <s v="CPG7M"/>
    <x v="1"/>
    <x v="0"/>
    <x v="1"/>
    <n v="2"/>
  </r>
  <r>
    <x v="31"/>
    <x v="31"/>
    <x v="2"/>
    <x v="2"/>
    <s v="CLB8M"/>
    <x v="4"/>
    <x v="1"/>
    <x v="1"/>
    <n v="2"/>
  </r>
  <r>
    <x v="31"/>
    <x v="31"/>
    <x v="2"/>
    <x v="2"/>
    <s v="VNH10F"/>
    <x v="0"/>
    <x v="1"/>
    <x v="0"/>
    <n v="2"/>
  </r>
  <r>
    <x v="31"/>
    <x v="31"/>
    <x v="2"/>
    <x v="2"/>
    <s v="SUA10M"/>
    <x v="2"/>
    <x v="2"/>
    <x v="0"/>
    <n v="2"/>
  </r>
  <r>
    <x v="31"/>
    <x v="31"/>
    <x v="2"/>
    <x v="2"/>
    <s v="MPR8F"/>
    <x v="4"/>
    <x v="2"/>
    <x v="0"/>
    <n v="2"/>
  </r>
  <r>
    <x v="31"/>
    <x v="31"/>
    <x v="2"/>
    <x v="2"/>
    <s v="CCM7F"/>
    <x v="4"/>
    <x v="2"/>
    <x v="0"/>
    <n v="2"/>
  </r>
  <r>
    <x v="31"/>
    <x v="31"/>
    <x v="2"/>
    <x v="2"/>
    <s v="ZLO8F"/>
    <x v="1"/>
    <x v="2"/>
    <x v="1"/>
    <n v="2"/>
  </r>
  <r>
    <x v="32"/>
    <x v="32"/>
    <x v="0"/>
    <x v="0"/>
    <s v="DMU10F"/>
    <x v="0"/>
    <x v="0"/>
    <x v="0"/>
    <n v="2"/>
  </r>
  <r>
    <x v="32"/>
    <x v="32"/>
    <x v="0"/>
    <x v="0"/>
    <s v="KRA10F"/>
    <x v="0"/>
    <x v="1"/>
    <x v="0"/>
    <n v="2"/>
  </r>
  <r>
    <x v="32"/>
    <x v="32"/>
    <x v="0"/>
    <x v="0"/>
    <s v="CIG9F"/>
    <x v="0"/>
    <x v="1"/>
    <x v="1"/>
    <n v="2"/>
  </r>
  <r>
    <x v="32"/>
    <x v="32"/>
    <x v="0"/>
    <x v="0"/>
    <s v="ARA9F"/>
    <x v="0"/>
    <x v="1"/>
    <x v="1"/>
    <n v="2"/>
  </r>
  <r>
    <x v="32"/>
    <x v="32"/>
    <x v="0"/>
    <x v="0"/>
    <s v="DJD10M"/>
    <x v="0"/>
    <x v="1"/>
    <x v="1"/>
    <n v="2"/>
  </r>
  <r>
    <x v="32"/>
    <x v="32"/>
    <x v="0"/>
    <x v="0"/>
    <s v="AMC8M"/>
    <x v="0"/>
    <x v="1"/>
    <x v="1"/>
    <n v="2"/>
  </r>
  <r>
    <x v="32"/>
    <x v="32"/>
    <x v="0"/>
    <x v="0"/>
    <s v="SRG6M"/>
    <x v="3"/>
    <x v="2"/>
    <x v="0"/>
    <n v="2"/>
  </r>
  <r>
    <x v="32"/>
    <x v="32"/>
    <x v="0"/>
    <x v="0"/>
    <s v="ADC6F"/>
    <x v="0"/>
    <x v="2"/>
    <x v="1"/>
    <n v="2"/>
  </r>
  <r>
    <x v="32"/>
    <x v="32"/>
    <x v="0"/>
    <x v="0"/>
    <s v="EGO6M"/>
    <x v="0"/>
    <x v="2"/>
    <x v="0"/>
    <n v="2"/>
  </r>
  <r>
    <x v="32"/>
    <x v="32"/>
    <x v="0"/>
    <x v="0"/>
    <s v="RSD8M"/>
    <x v="0"/>
    <x v="2"/>
    <x v="1"/>
    <n v="2"/>
  </r>
  <r>
    <x v="32"/>
    <x v="32"/>
    <x v="0"/>
    <x v="0"/>
    <s v="FSE7F"/>
    <x v="0"/>
    <x v="2"/>
    <x v="1"/>
    <n v="2"/>
  </r>
  <r>
    <x v="32"/>
    <x v="32"/>
    <x v="0"/>
    <x v="0"/>
    <s v="DTD8M"/>
    <x v="0"/>
    <x v="0"/>
    <x v="0"/>
    <n v="2"/>
  </r>
  <r>
    <x v="32"/>
    <x v="32"/>
    <x v="0"/>
    <x v="0"/>
    <s v="AMC8M2"/>
    <x v="0"/>
    <x v="0"/>
    <x v="1"/>
    <n v="2"/>
  </r>
  <r>
    <x v="32"/>
    <x v="32"/>
    <x v="0"/>
    <x v="0"/>
    <s v="XMQ10F"/>
    <x v="0"/>
    <x v="0"/>
    <x v="0"/>
    <n v="2"/>
  </r>
  <r>
    <x v="32"/>
    <x v="32"/>
    <x v="0"/>
    <x v="0"/>
    <s v="AHC10F"/>
    <x v="0"/>
    <x v="1"/>
    <x v="0"/>
    <n v="2"/>
  </r>
  <r>
    <x v="32"/>
    <x v="32"/>
    <x v="0"/>
    <x v="0"/>
    <s v="LMQ10F"/>
    <x v="0"/>
    <x v="1"/>
    <x v="1"/>
    <n v="2"/>
  </r>
  <r>
    <x v="32"/>
    <x v="32"/>
    <x v="0"/>
    <x v="0"/>
    <s v="KSR8F"/>
    <x v="0"/>
    <x v="1"/>
    <x v="0"/>
    <n v="2"/>
  </r>
  <r>
    <x v="32"/>
    <x v="32"/>
    <x v="0"/>
    <x v="0"/>
    <s v="OAG10M"/>
    <x v="0"/>
    <x v="2"/>
    <x v="0"/>
    <n v="2"/>
  </r>
  <r>
    <x v="32"/>
    <x v="32"/>
    <x v="0"/>
    <x v="0"/>
    <s v="JNR7M"/>
    <x v="0"/>
    <x v="2"/>
    <x v="0"/>
    <n v="2"/>
  </r>
  <r>
    <x v="32"/>
    <x v="32"/>
    <x v="0"/>
    <x v="0"/>
    <s v="KOL6F"/>
    <x v="0"/>
    <x v="2"/>
    <x v="1"/>
    <n v="2"/>
  </r>
  <r>
    <x v="32"/>
    <x v="32"/>
    <x v="0"/>
    <x v="0"/>
    <s v="GIC5M"/>
    <x v="0"/>
    <x v="2"/>
    <x v="1"/>
    <n v="2"/>
  </r>
  <r>
    <x v="32"/>
    <x v="32"/>
    <x v="0"/>
    <x v="0"/>
    <s v="DRP6M"/>
    <x v="1"/>
    <x v="1"/>
    <x v="0"/>
    <n v="2"/>
  </r>
  <r>
    <x v="32"/>
    <x v="32"/>
    <x v="0"/>
    <x v="0"/>
    <s v="CPG7M"/>
    <x v="0"/>
    <x v="0"/>
    <x v="0"/>
    <n v="2"/>
  </r>
  <r>
    <x v="32"/>
    <x v="32"/>
    <x v="0"/>
    <x v="0"/>
    <s v="CLB8M"/>
    <x v="0"/>
    <x v="0"/>
    <x v="0"/>
    <n v="2"/>
  </r>
  <r>
    <x v="32"/>
    <x v="32"/>
    <x v="0"/>
    <x v="0"/>
    <s v="VNH10F"/>
    <x v="0"/>
    <x v="1"/>
    <x v="1"/>
    <n v="2"/>
  </r>
  <r>
    <x v="32"/>
    <x v="32"/>
    <x v="0"/>
    <x v="0"/>
    <s v="SUA10M"/>
    <x v="0"/>
    <x v="0"/>
    <x v="1"/>
    <n v="2"/>
  </r>
  <r>
    <x v="32"/>
    <x v="32"/>
    <x v="0"/>
    <x v="0"/>
    <s v="MPR8F"/>
    <x v="0"/>
    <x v="1"/>
    <x v="1"/>
    <n v="2"/>
  </r>
  <r>
    <x v="32"/>
    <x v="32"/>
    <x v="0"/>
    <x v="0"/>
    <s v="CCM7F"/>
    <x v="0"/>
    <x v="1"/>
    <x v="0"/>
    <n v="2"/>
  </r>
  <r>
    <x v="32"/>
    <x v="32"/>
    <x v="0"/>
    <x v="0"/>
    <s v="ZLO8F"/>
    <x v="0"/>
    <x v="2"/>
    <x v="0"/>
    <n v="2"/>
  </r>
  <r>
    <x v="33"/>
    <x v="33"/>
    <x v="0"/>
    <x v="0"/>
    <s v="DMU10F"/>
    <x v="0"/>
    <x v="2"/>
    <x v="0"/>
    <n v="2"/>
  </r>
  <r>
    <x v="33"/>
    <x v="33"/>
    <x v="0"/>
    <x v="0"/>
    <s v="KRA10F"/>
    <x v="0"/>
    <x v="2"/>
    <x v="0"/>
    <n v="2"/>
  </r>
  <r>
    <x v="33"/>
    <x v="33"/>
    <x v="0"/>
    <x v="0"/>
    <s v="CIG9F"/>
    <x v="0"/>
    <x v="2"/>
    <x v="1"/>
    <n v="2"/>
  </r>
  <r>
    <x v="33"/>
    <x v="33"/>
    <x v="0"/>
    <x v="0"/>
    <s v="ARA9F"/>
    <x v="4"/>
    <x v="0"/>
    <x v="0"/>
    <n v="2"/>
  </r>
  <r>
    <x v="33"/>
    <x v="33"/>
    <x v="0"/>
    <x v="0"/>
    <s v="DJD10M"/>
    <x v="0"/>
    <x v="1"/>
    <x v="0"/>
    <n v="2"/>
  </r>
  <r>
    <x v="33"/>
    <x v="33"/>
    <x v="0"/>
    <x v="0"/>
    <s v="AMC8M"/>
    <x v="0"/>
    <x v="1"/>
    <x v="1"/>
    <n v="2"/>
  </r>
  <r>
    <x v="33"/>
    <x v="33"/>
    <x v="0"/>
    <x v="0"/>
    <s v="SRG6M"/>
    <x v="3"/>
    <x v="1"/>
    <x v="1"/>
    <n v="2"/>
  </r>
  <r>
    <x v="33"/>
    <x v="33"/>
    <x v="0"/>
    <x v="0"/>
    <s v="ADC6F"/>
    <x v="0"/>
    <x v="1"/>
    <x v="1"/>
    <n v="2"/>
  </r>
  <r>
    <x v="33"/>
    <x v="33"/>
    <x v="0"/>
    <x v="0"/>
    <s v="EGO6M"/>
    <x v="0"/>
    <x v="1"/>
    <x v="1"/>
    <n v="2"/>
  </r>
  <r>
    <x v="33"/>
    <x v="33"/>
    <x v="0"/>
    <x v="0"/>
    <s v="RSD8M"/>
    <x v="0"/>
    <x v="2"/>
    <x v="0"/>
    <n v="2"/>
  </r>
  <r>
    <x v="33"/>
    <x v="33"/>
    <x v="0"/>
    <x v="0"/>
    <s v="FSE7F"/>
    <x v="0"/>
    <x v="2"/>
    <x v="1"/>
    <n v="2"/>
  </r>
  <r>
    <x v="33"/>
    <x v="33"/>
    <x v="0"/>
    <x v="0"/>
    <s v="DTD8M"/>
    <x v="0"/>
    <x v="2"/>
    <x v="0"/>
    <n v="2"/>
  </r>
  <r>
    <x v="33"/>
    <x v="33"/>
    <x v="0"/>
    <x v="0"/>
    <s v="AMC8M2"/>
    <x v="0"/>
    <x v="2"/>
    <x v="1"/>
    <n v="2"/>
  </r>
  <r>
    <x v="33"/>
    <x v="33"/>
    <x v="0"/>
    <x v="0"/>
    <s v="XMQ10F"/>
    <x v="6"/>
    <x v="2"/>
    <x v="1"/>
    <n v="2"/>
  </r>
  <r>
    <x v="33"/>
    <x v="33"/>
    <x v="0"/>
    <x v="0"/>
    <s v="AHC10F"/>
    <x v="0"/>
    <x v="0"/>
    <x v="0"/>
    <n v="2"/>
  </r>
  <r>
    <x v="33"/>
    <x v="33"/>
    <x v="0"/>
    <x v="0"/>
    <s v="LMQ10F"/>
    <x v="4"/>
    <x v="0"/>
    <x v="1"/>
    <n v="2"/>
  </r>
  <r>
    <x v="33"/>
    <x v="33"/>
    <x v="0"/>
    <x v="0"/>
    <s v="KSR8F"/>
    <x v="4"/>
    <x v="0"/>
    <x v="0"/>
    <n v="2"/>
  </r>
  <r>
    <x v="33"/>
    <x v="33"/>
    <x v="0"/>
    <x v="0"/>
    <s v="OAG10M"/>
    <x v="0"/>
    <x v="1"/>
    <x v="0"/>
    <n v="2"/>
  </r>
  <r>
    <x v="33"/>
    <x v="33"/>
    <x v="0"/>
    <x v="0"/>
    <s v="JNR7M"/>
    <x v="0"/>
    <x v="1"/>
    <x v="1"/>
    <n v="2"/>
  </r>
  <r>
    <x v="33"/>
    <x v="33"/>
    <x v="0"/>
    <x v="0"/>
    <s v="KOL6F"/>
    <x v="0"/>
    <x v="1"/>
    <x v="0"/>
    <n v="2"/>
  </r>
  <r>
    <x v="33"/>
    <x v="33"/>
    <x v="0"/>
    <x v="0"/>
    <s v="GIC5M"/>
    <x v="0"/>
    <x v="2"/>
    <x v="0"/>
    <n v="2"/>
  </r>
  <r>
    <x v="33"/>
    <x v="33"/>
    <x v="0"/>
    <x v="0"/>
    <s v="DRP6M"/>
    <x v="0"/>
    <x v="2"/>
    <x v="0"/>
    <n v="2"/>
  </r>
  <r>
    <x v="33"/>
    <x v="33"/>
    <x v="0"/>
    <x v="0"/>
    <s v="CPG7M"/>
    <x v="0"/>
    <x v="2"/>
    <x v="1"/>
    <n v="2"/>
  </r>
  <r>
    <x v="33"/>
    <x v="33"/>
    <x v="0"/>
    <x v="0"/>
    <s v="CLB8M"/>
    <x v="0"/>
    <x v="2"/>
    <x v="1"/>
    <n v="2"/>
  </r>
  <r>
    <x v="33"/>
    <x v="33"/>
    <x v="0"/>
    <x v="0"/>
    <s v="VNH10F"/>
    <x v="0"/>
    <x v="1"/>
    <x v="0"/>
    <n v="2"/>
  </r>
  <r>
    <x v="33"/>
    <x v="33"/>
    <x v="0"/>
    <x v="0"/>
    <s v="SUA10M"/>
    <x v="1"/>
    <x v="0"/>
    <x v="0"/>
    <n v="2"/>
  </r>
  <r>
    <x v="33"/>
    <x v="33"/>
    <x v="0"/>
    <x v="0"/>
    <s v="MPR8F"/>
    <x v="7"/>
    <x v="0"/>
    <x v="0"/>
    <n v="2"/>
  </r>
  <r>
    <x v="33"/>
    <x v="33"/>
    <x v="0"/>
    <x v="0"/>
    <s v="CCM7F"/>
    <x v="0"/>
    <x v="1"/>
    <x v="1"/>
    <n v="2"/>
  </r>
  <r>
    <x v="33"/>
    <x v="33"/>
    <x v="0"/>
    <x v="0"/>
    <s v="ZLO8F"/>
    <x v="3"/>
    <x v="0"/>
    <x v="1"/>
    <n v="2"/>
  </r>
  <r>
    <x v="34"/>
    <x v="34"/>
    <x v="6"/>
    <x v="6"/>
    <s v="DMU10F"/>
    <x v="1"/>
    <x v="1"/>
    <x v="1"/>
    <n v="2"/>
  </r>
  <r>
    <x v="34"/>
    <x v="34"/>
    <x v="6"/>
    <x v="6"/>
    <s v="KRA10F"/>
    <x v="1"/>
    <x v="1"/>
    <x v="0"/>
    <n v="2"/>
  </r>
  <r>
    <x v="34"/>
    <x v="34"/>
    <x v="6"/>
    <x v="6"/>
    <s v="CIG9F"/>
    <x v="4"/>
    <x v="2"/>
    <x v="0"/>
    <n v="2"/>
  </r>
  <r>
    <x v="34"/>
    <x v="34"/>
    <x v="6"/>
    <x v="6"/>
    <s v="ARA9F"/>
    <x v="1"/>
    <x v="2"/>
    <x v="0"/>
    <n v="2"/>
  </r>
  <r>
    <x v="34"/>
    <x v="34"/>
    <x v="6"/>
    <x v="6"/>
    <s v="DJD10M"/>
    <x v="1"/>
    <x v="2"/>
    <x v="0"/>
    <n v="2"/>
  </r>
  <r>
    <x v="34"/>
    <x v="34"/>
    <x v="6"/>
    <x v="6"/>
    <s v="AMC8M"/>
    <x v="1"/>
    <x v="2"/>
    <x v="1"/>
    <n v="2"/>
  </r>
  <r>
    <x v="34"/>
    <x v="34"/>
    <x v="6"/>
    <x v="6"/>
    <s v="SRG6M"/>
    <x v="1"/>
    <x v="0"/>
    <x v="0"/>
    <n v="2"/>
  </r>
  <r>
    <x v="34"/>
    <x v="34"/>
    <x v="6"/>
    <x v="6"/>
    <s v="ADC6F"/>
    <x v="1"/>
    <x v="1"/>
    <x v="0"/>
    <n v="2"/>
  </r>
  <r>
    <x v="34"/>
    <x v="34"/>
    <x v="6"/>
    <x v="6"/>
    <s v="EGO6M"/>
    <x v="1"/>
    <x v="1"/>
    <x v="1"/>
    <n v="2"/>
  </r>
  <r>
    <x v="34"/>
    <x v="34"/>
    <x v="6"/>
    <x v="6"/>
    <s v="RSD8M"/>
    <x v="1"/>
    <x v="1"/>
    <x v="1"/>
    <n v="2"/>
  </r>
  <r>
    <x v="34"/>
    <x v="34"/>
    <x v="6"/>
    <x v="6"/>
    <s v="FSE7F"/>
    <x v="1"/>
    <x v="1"/>
    <x v="1"/>
    <n v="2"/>
  </r>
  <r>
    <x v="34"/>
    <x v="34"/>
    <x v="6"/>
    <x v="6"/>
    <s v="DTD8M"/>
    <x v="1"/>
    <x v="1"/>
    <x v="1"/>
    <n v="2"/>
  </r>
  <r>
    <x v="34"/>
    <x v="34"/>
    <x v="6"/>
    <x v="6"/>
    <s v="AMC8M2"/>
    <x v="1"/>
    <x v="2"/>
    <x v="0"/>
    <n v="2"/>
  </r>
  <r>
    <x v="34"/>
    <x v="34"/>
    <x v="6"/>
    <x v="6"/>
    <s v="XMQ10F"/>
    <x v="6"/>
    <x v="2"/>
    <x v="1"/>
    <n v="2"/>
  </r>
  <r>
    <x v="34"/>
    <x v="34"/>
    <x v="6"/>
    <x v="6"/>
    <s v="AHC10F"/>
    <x v="1"/>
    <x v="2"/>
    <x v="0"/>
    <n v="2"/>
  </r>
  <r>
    <x v="34"/>
    <x v="34"/>
    <x v="6"/>
    <x v="6"/>
    <s v="LMQ10F"/>
    <x v="1"/>
    <x v="2"/>
    <x v="1"/>
    <n v="2"/>
  </r>
  <r>
    <x v="34"/>
    <x v="34"/>
    <x v="6"/>
    <x v="6"/>
    <s v="KSR8F"/>
    <x v="5"/>
    <x v="2"/>
    <x v="1"/>
    <n v="2"/>
  </r>
  <r>
    <x v="34"/>
    <x v="34"/>
    <x v="6"/>
    <x v="6"/>
    <s v="OAG10M"/>
    <x v="1"/>
    <x v="0"/>
    <x v="0"/>
    <n v="2"/>
  </r>
  <r>
    <x v="34"/>
    <x v="34"/>
    <x v="6"/>
    <x v="6"/>
    <s v="JNR7M"/>
    <x v="1"/>
    <x v="0"/>
    <x v="1"/>
    <n v="2"/>
  </r>
  <r>
    <x v="34"/>
    <x v="34"/>
    <x v="6"/>
    <x v="6"/>
    <s v="KOL6F"/>
    <x v="1"/>
    <x v="0"/>
    <x v="0"/>
    <n v="2"/>
  </r>
  <r>
    <x v="34"/>
    <x v="34"/>
    <x v="6"/>
    <x v="6"/>
    <s v="GIC5M"/>
    <x v="1"/>
    <x v="1"/>
    <x v="0"/>
    <n v="2"/>
  </r>
  <r>
    <x v="34"/>
    <x v="34"/>
    <x v="6"/>
    <x v="6"/>
    <s v="DRP6M"/>
    <x v="1"/>
    <x v="1"/>
    <x v="1"/>
    <n v="2"/>
  </r>
  <r>
    <x v="34"/>
    <x v="34"/>
    <x v="6"/>
    <x v="6"/>
    <s v="CPG7M"/>
    <x v="1"/>
    <x v="1"/>
    <x v="0"/>
    <n v="2"/>
  </r>
  <r>
    <x v="34"/>
    <x v="34"/>
    <x v="6"/>
    <x v="6"/>
    <s v="CLB8M"/>
    <x v="1"/>
    <x v="2"/>
    <x v="0"/>
    <n v="2"/>
  </r>
  <r>
    <x v="34"/>
    <x v="34"/>
    <x v="6"/>
    <x v="6"/>
    <s v="VNH10F"/>
    <x v="1"/>
    <x v="2"/>
    <x v="0"/>
    <n v="2"/>
  </r>
  <r>
    <x v="34"/>
    <x v="34"/>
    <x v="6"/>
    <x v="6"/>
    <s v="SUA10M"/>
    <x v="1"/>
    <x v="2"/>
    <x v="1"/>
    <n v="2"/>
  </r>
  <r>
    <x v="34"/>
    <x v="34"/>
    <x v="6"/>
    <x v="6"/>
    <s v="MPR8F"/>
    <x v="1"/>
    <x v="2"/>
    <x v="1"/>
    <n v="2"/>
  </r>
  <r>
    <x v="34"/>
    <x v="34"/>
    <x v="6"/>
    <x v="6"/>
    <s v="CCM7F"/>
    <x v="1"/>
    <x v="1"/>
    <x v="0"/>
    <n v="2"/>
  </r>
  <r>
    <x v="34"/>
    <x v="34"/>
    <x v="6"/>
    <x v="6"/>
    <s v="ZLO8F"/>
    <x v="1"/>
    <x v="0"/>
    <x v="0"/>
    <n v="2"/>
  </r>
  <r>
    <x v="35"/>
    <x v="35"/>
    <x v="6"/>
    <x v="6"/>
    <s v="DMU10F"/>
    <x v="1"/>
    <x v="0"/>
    <x v="0"/>
    <n v="2"/>
  </r>
  <r>
    <x v="35"/>
    <x v="35"/>
    <x v="6"/>
    <x v="6"/>
    <s v="KRA10F"/>
    <x v="1"/>
    <x v="1"/>
    <x v="1"/>
    <n v="2"/>
  </r>
  <r>
    <x v="35"/>
    <x v="35"/>
    <x v="6"/>
    <x v="6"/>
    <s v="CIG9F"/>
    <x v="1"/>
    <x v="0"/>
    <x v="1"/>
    <n v="2"/>
  </r>
  <r>
    <x v="35"/>
    <x v="35"/>
    <x v="6"/>
    <x v="6"/>
    <s v="ARA9F"/>
    <x v="1"/>
    <x v="1"/>
    <x v="1"/>
    <n v="2"/>
  </r>
  <r>
    <x v="35"/>
    <x v="35"/>
    <x v="6"/>
    <x v="6"/>
    <s v="DJD10M"/>
    <x v="1"/>
    <x v="1"/>
    <x v="0"/>
    <n v="2"/>
  </r>
  <r>
    <x v="35"/>
    <x v="35"/>
    <x v="6"/>
    <x v="6"/>
    <s v="AMC8M"/>
    <x v="1"/>
    <x v="2"/>
    <x v="0"/>
    <n v="2"/>
  </r>
  <r>
    <x v="35"/>
    <x v="35"/>
    <x v="6"/>
    <x v="6"/>
    <s v="SRG6M"/>
    <x v="1"/>
    <x v="2"/>
    <x v="0"/>
    <n v="2"/>
  </r>
  <r>
    <x v="35"/>
    <x v="35"/>
    <x v="6"/>
    <x v="6"/>
    <s v="ADC6F"/>
    <x v="1"/>
    <x v="2"/>
    <x v="0"/>
    <n v="2"/>
  </r>
  <r>
    <x v="35"/>
    <x v="35"/>
    <x v="6"/>
    <x v="6"/>
    <s v="EGO6M"/>
    <x v="1"/>
    <x v="2"/>
    <x v="1"/>
    <n v="2"/>
  </r>
  <r>
    <x v="35"/>
    <x v="35"/>
    <x v="6"/>
    <x v="6"/>
    <s v="RSD8M"/>
    <x v="1"/>
    <x v="0"/>
    <x v="0"/>
    <n v="2"/>
  </r>
  <r>
    <x v="35"/>
    <x v="35"/>
    <x v="6"/>
    <x v="6"/>
    <s v="FSE7F"/>
    <x v="1"/>
    <x v="1"/>
    <x v="0"/>
    <n v="2"/>
  </r>
  <r>
    <x v="35"/>
    <x v="35"/>
    <x v="6"/>
    <x v="6"/>
    <s v="DTD8M"/>
    <x v="1"/>
    <x v="1"/>
    <x v="1"/>
    <n v="2"/>
  </r>
  <r>
    <x v="35"/>
    <x v="35"/>
    <x v="6"/>
    <x v="6"/>
    <s v="AMC8M2"/>
    <x v="1"/>
    <x v="1"/>
    <x v="1"/>
    <n v="2"/>
  </r>
  <r>
    <x v="35"/>
    <x v="35"/>
    <x v="6"/>
    <x v="6"/>
    <s v="XMQ10F"/>
    <x v="0"/>
    <x v="1"/>
    <x v="1"/>
    <n v="2"/>
  </r>
  <r>
    <x v="35"/>
    <x v="35"/>
    <x v="6"/>
    <x v="6"/>
    <s v="AHC10F"/>
    <x v="0"/>
    <x v="1"/>
    <x v="1"/>
    <n v="2"/>
  </r>
  <r>
    <x v="35"/>
    <x v="35"/>
    <x v="6"/>
    <x v="6"/>
    <s v="LMQ10F"/>
    <x v="1"/>
    <x v="2"/>
    <x v="0"/>
    <n v="2"/>
  </r>
  <r>
    <x v="35"/>
    <x v="35"/>
    <x v="6"/>
    <x v="6"/>
    <s v="KSR8F"/>
    <x v="1"/>
    <x v="2"/>
    <x v="1"/>
    <n v="2"/>
  </r>
  <r>
    <x v="35"/>
    <x v="35"/>
    <x v="6"/>
    <x v="6"/>
    <s v="OAG10M"/>
    <x v="1"/>
    <x v="2"/>
    <x v="0"/>
    <n v="2"/>
  </r>
  <r>
    <x v="35"/>
    <x v="35"/>
    <x v="6"/>
    <x v="6"/>
    <s v="JNR7M"/>
    <x v="1"/>
    <x v="2"/>
    <x v="1"/>
    <n v="2"/>
  </r>
  <r>
    <x v="35"/>
    <x v="35"/>
    <x v="6"/>
    <x v="6"/>
    <s v="KOL6F"/>
    <x v="1"/>
    <x v="2"/>
    <x v="1"/>
    <n v="2"/>
  </r>
  <r>
    <x v="35"/>
    <x v="35"/>
    <x v="6"/>
    <x v="6"/>
    <s v="GIC5M"/>
    <x v="1"/>
    <x v="0"/>
    <x v="0"/>
    <n v="2"/>
  </r>
  <r>
    <x v="35"/>
    <x v="35"/>
    <x v="6"/>
    <x v="6"/>
    <s v="DRP6M"/>
    <x v="1"/>
    <x v="0"/>
    <x v="1"/>
    <n v="2"/>
  </r>
  <r>
    <x v="35"/>
    <x v="35"/>
    <x v="6"/>
    <x v="6"/>
    <s v="CPG7M"/>
    <x v="1"/>
    <x v="0"/>
    <x v="0"/>
    <n v="2"/>
  </r>
  <r>
    <x v="35"/>
    <x v="35"/>
    <x v="6"/>
    <x v="6"/>
    <s v="CLB8M"/>
    <x v="1"/>
    <x v="1"/>
    <x v="0"/>
    <n v="2"/>
  </r>
  <r>
    <x v="35"/>
    <x v="35"/>
    <x v="6"/>
    <x v="6"/>
    <s v="VNH10F"/>
    <x v="1"/>
    <x v="1"/>
    <x v="1"/>
    <n v="2"/>
  </r>
  <r>
    <x v="35"/>
    <x v="35"/>
    <x v="6"/>
    <x v="6"/>
    <s v="SUA10M"/>
    <x v="1"/>
    <x v="1"/>
    <x v="0"/>
    <n v="2"/>
  </r>
  <r>
    <x v="35"/>
    <x v="35"/>
    <x v="6"/>
    <x v="6"/>
    <s v="MPR8F"/>
    <x v="1"/>
    <x v="2"/>
    <x v="0"/>
    <n v="2"/>
  </r>
  <r>
    <x v="35"/>
    <x v="35"/>
    <x v="6"/>
    <x v="6"/>
    <s v="CCM7F"/>
    <x v="1"/>
    <x v="2"/>
    <x v="0"/>
    <n v="2"/>
  </r>
  <r>
    <x v="35"/>
    <x v="35"/>
    <x v="6"/>
    <x v="6"/>
    <s v="ZLO8F"/>
    <x v="1"/>
    <x v="2"/>
    <x v="1"/>
    <n v="2"/>
  </r>
  <r>
    <x v="36"/>
    <x v="36"/>
    <x v="2"/>
    <x v="2"/>
    <s v="DMU10F"/>
    <x v="2"/>
    <x v="2"/>
    <x v="1"/>
    <n v="2"/>
  </r>
  <r>
    <x v="36"/>
    <x v="36"/>
    <x v="2"/>
    <x v="2"/>
    <s v="KRA10F"/>
    <x v="0"/>
    <x v="1"/>
    <x v="0"/>
    <n v="2"/>
  </r>
  <r>
    <x v="36"/>
    <x v="36"/>
    <x v="2"/>
    <x v="2"/>
    <s v="CIG9F"/>
    <x v="4"/>
    <x v="0"/>
    <x v="0"/>
    <n v="2"/>
  </r>
  <r>
    <x v="36"/>
    <x v="36"/>
    <x v="2"/>
    <x v="2"/>
    <s v="ARA9F"/>
    <x v="4"/>
    <x v="0"/>
    <x v="0"/>
    <n v="2"/>
  </r>
  <r>
    <x v="36"/>
    <x v="36"/>
    <x v="2"/>
    <x v="2"/>
    <s v="DJD10M"/>
    <x v="4"/>
    <x v="1"/>
    <x v="1"/>
    <n v="2"/>
  </r>
  <r>
    <x v="36"/>
    <x v="36"/>
    <x v="2"/>
    <x v="2"/>
    <s v="AMC8M"/>
    <x v="2"/>
    <x v="0"/>
    <x v="1"/>
    <n v="2"/>
  </r>
  <r>
    <x v="36"/>
    <x v="36"/>
    <x v="2"/>
    <x v="2"/>
    <s v="SRG6M"/>
    <x v="4"/>
    <x v="1"/>
    <x v="1"/>
    <n v="2"/>
  </r>
  <r>
    <x v="36"/>
    <x v="36"/>
    <x v="2"/>
    <x v="2"/>
    <s v="ADC6F"/>
    <x v="2"/>
    <x v="1"/>
    <x v="0"/>
    <n v="2"/>
  </r>
  <r>
    <x v="36"/>
    <x v="36"/>
    <x v="2"/>
    <x v="2"/>
    <s v="EGO6M"/>
    <x v="4"/>
    <x v="2"/>
    <x v="0"/>
    <n v="2"/>
  </r>
  <r>
    <x v="36"/>
    <x v="36"/>
    <x v="2"/>
    <x v="2"/>
    <s v="RSD8M"/>
    <x v="2"/>
    <x v="2"/>
    <x v="0"/>
    <n v="2"/>
  </r>
  <r>
    <x v="36"/>
    <x v="36"/>
    <x v="2"/>
    <x v="2"/>
    <s v="FSE7F"/>
    <x v="2"/>
    <x v="2"/>
    <x v="0"/>
    <n v="2"/>
  </r>
  <r>
    <x v="36"/>
    <x v="36"/>
    <x v="2"/>
    <x v="2"/>
    <s v="DTD8M"/>
    <x v="2"/>
    <x v="2"/>
    <x v="1"/>
    <n v="2"/>
  </r>
  <r>
    <x v="36"/>
    <x v="36"/>
    <x v="2"/>
    <x v="2"/>
    <s v="AMC8M2"/>
    <x v="4"/>
    <x v="0"/>
    <x v="0"/>
    <n v="2"/>
  </r>
  <r>
    <x v="36"/>
    <x v="36"/>
    <x v="2"/>
    <x v="2"/>
    <s v="XMQ10F"/>
    <x v="6"/>
    <x v="1"/>
    <x v="0"/>
    <n v="2"/>
  </r>
  <r>
    <x v="36"/>
    <x v="36"/>
    <x v="2"/>
    <x v="2"/>
    <s v="AHC10F"/>
    <x v="1"/>
    <x v="1"/>
    <x v="1"/>
    <n v="2"/>
  </r>
  <r>
    <x v="36"/>
    <x v="36"/>
    <x v="2"/>
    <x v="2"/>
    <s v="LMQ10F"/>
    <x v="4"/>
    <x v="1"/>
    <x v="1"/>
    <n v="2"/>
  </r>
  <r>
    <x v="36"/>
    <x v="36"/>
    <x v="2"/>
    <x v="2"/>
    <s v="KSR8F"/>
    <x v="4"/>
    <x v="1"/>
    <x v="1"/>
    <n v="2"/>
  </r>
  <r>
    <x v="36"/>
    <x v="36"/>
    <x v="2"/>
    <x v="2"/>
    <s v="OAG10M"/>
    <x v="2"/>
    <x v="1"/>
    <x v="1"/>
    <n v="2"/>
  </r>
  <r>
    <x v="36"/>
    <x v="36"/>
    <x v="2"/>
    <x v="2"/>
    <s v="JNR7M"/>
    <x v="5"/>
    <x v="2"/>
    <x v="0"/>
    <n v="2"/>
  </r>
  <r>
    <x v="36"/>
    <x v="36"/>
    <x v="2"/>
    <x v="2"/>
    <s v="KOL6F"/>
    <x v="1"/>
    <x v="2"/>
    <x v="1"/>
    <n v="2"/>
  </r>
  <r>
    <x v="36"/>
    <x v="36"/>
    <x v="2"/>
    <x v="2"/>
    <s v="GIC5M"/>
    <x v="1"/>
    <x v="2"/>
    <x v="0"/>
    <n v="2"/>
  </r>
  <r>
    <x v="36"/>
    <x v="36"/>
    <x v="2"/>
    <x v="2"/>
    <s v="DRP6M"/>
    <x v="2"/>
    <x v="2"/>
    <x v="1"/>
    <n v="2"/>
  </r>
  <r>
    <x v="36"/>
    <x v="36"/>
    <x v="2"/>
    <x v="2"/>
    <s v="CPG7M"/>
    <x v="4"/>
    <x v="2"/>
    <x v="1"/>
    <n v="2"/>
  </r>
  <r>
    <x v="36"/>
    <x v="36"/>
    <x v="2"/>
    <x v="2"/>
    <s v="CLB8M"/>
    <x v="4"/>
    <x v="0"/>
    <x v="0"/>
    <n v="2"/>
  </r>
  <r>
    <x v="36"/>
    <x v="36"/>
    <x v="2"/>
    <x v="2"/>
    <s v="VNH10F"/>
    <x v="0"/>
    <x v="0"/>
    <x v="1"/>
    <n v="2"/>
  </r>
  <r>
    <x v="36"/>
    <x v="36"/>
    <x v="2"/>
    <x v="2"/>
    <s v="SUA10M"/>
    <x v="4"/>
    <x v="0"/>
    <x v="0"/>
    <n v="2"/>
  </r>
  <r>
    <x v="36"/>
    <x v="36"/>
    <x v="2"/>
    <x v="2"/>
    <s v="MPR8F"/>
    <x v="4"/>
    <x v="1"/>
    <x v="0"/>
    <n v="2"/>
  </r>
  <r>
    <x v="36"/>
    <x v="36"/>
    <x v="2"/>
    <x v="2"/>
    <s v="CCM7F"/>
    <x v="4"/>
    <x v="1"/>
    <x v="1"/>
    <n v="2"/>
  </r>
  <r>
    <x v="36"/>
    <x v="36"/>
    <x v="2"/>
    <x v="2"/>
    <s v="ZLO8F"/>
    <x v="4"/>
    <x v="1"/>
    <x v="0"/>
    <n v="2"/>
  </r>
  <r>
    <x v="37"/>
    <x v="37"/>
    <x v="5"/>
    <x v="5"/>
    <s v="DMU10F"/>
    <x v="2"/>
    <x v="2"/>
    <x v="0"/>
    <n v="2"/>
  </r>
  <r>
    <x v="37"/>
    <x v="37"/>
    <x v="5"/>
    <x v="5"/>
    <s v="KRA10F"/>
    <x v="2"/>
    <x v="2"/>
    <x v="0"/>
    <n v="2"/>
  </r>
  <r>
    <x v="37"/>
    <x v="37"/>
    <x v="5"/>
    <x v="5"/>
    <s v="CIG9F"/>
    <x v="2"/>
    <x v="2"/>
    <x v="1"/>
    <n v="2"/>
  </r>
  <r>
    <x v="37"/>
    <x v="37"/>
    <x v="5"/>
    <x v="5"/>
    <s v="ARA9F"/>
    <x v="2"/>
    <x v="2"/>
    <x v="1"/>
    <n v="2"/>
  </r>
  <r>
    <x v="37"/>
    <x v="37"/>
    <x v="5"/>
    <x v="5"/>
    <s v="DJD10M"/>
    <x v="2"/>
    <x v="1"/>
    <x v="0"/>
    <n v="2"/>
  </r>
  <r>
    <x v="37"/>
    <x v="37"/>
    <x v="5"/>
    <x v="5"/>
    <s v="AMC8M"/>
    <x v="4"/>
    <x v="0"/>
    <x v="0"/>
    <n v="2"/>
  </r>
  <r>
    <x v="37"/>
    <x v="37"/>
    <x v="5"/>
    <x v="5"/>
    <s v="SRG6M"/>
    <x v="3"/>
    <x v="0"/>
    <x v="0"/>
    <n v="2"/>
  </r>
  <r>
    <x v="37"/>
    <x v="37"/>
    <x v="5"/>
    <x v="5"/>
    <s v="ADC6F"/>
    <x v="2"/>
    <x v="1"/>
    <x v="1"/>
    <n v="2"/>
  </r>
  <r>
    <x v="37"/>
    <x v="37"/>
    <x v="5"/>
    <x v="5"/>
    <s v="EGO6M"/>
    <x v="2"/>
    <x v="0"/>
    <x v="1"/>
    <n v="2"/>
  </r>
  <r>
    <x v="37"/>
    <x v="37"/>
    <x v="5"/>
    <x v="5"/>
    <s v="RSD8M"/>
    <x v="2"/>
    <x v="1"/>
    <x v="1"/>
    <n v="2"/>
  </r>
  <r>
    <x v="37"/>
    <x v="37"/>
    <x v="5"/>
    <x v="5"/>
    <s v="FSE7F"/>
    <x v="2"/>
    <x v="1"/>
    <x v="0"/>
    <n v="2"/>
  </r>
  <r>
    <x v="37"/>
    <x v="37"/>
    <x v="5"/>
    <x v="5"/>
    <s v="DTD8M"/>
    <x v="2"/>
    <x v="2"/>
    <x v="0"/>
    <n v="2"/>
  </r>
  <r>
    <x v="37"/>
    <x v="37"/>
    <x v="5"/>
    <x v="5"/>
    <s v="AMC8M2"/>
    <x v="2"/>
    <x v="2"/>
    <x v="0"/>
    <n v="2"/>
  </r>
  <r>
    <x v="37"/>
    <x v="37"/>
    <x v="5"/>
    <x v="5"/>
    <s v="XMQ10F"/>
    <x v="6"/>
    <x v="2"/>
    <x v="0"/>
    <n v="2"/>
  </r>
  <r>
    <x v="37"/>
    <x v="37"/>
    <x v="5"/>
    <x v="5"/>
    <s v="AHC10F"/>
    <x v="2"/>
    <x v="2"/>
    <x v="1"/>
    <n v="2"/>
  </r>
  <r>
    <x v="37"/>
    <x v="37"/>
    <x v="5"/>
    <x v="5"/>
    <s v="LMQ10F"/>
    <x v="2"/>
    <x v="0"/>
    <x v="0"/>
    <n v="2"/>
  </r>
  <r>
    <x v="37"/>
    <x v="37"/>
    <x v="5"/>
    <x v="5"/>
    <s v="KSR8F"/>
    <x v="2"/>
    <x v="1"/>
    <x v="0"/>
    <n v="2"/>
  </r>
  <r>
    <x v="37"/>
    <x v="37"/>
    <x v="5"/>
    <x v="5"/>
    <s v="OAG10M"/>
    <x v="2"/>
    <x v="1"/>
    <x v="1"/>
    <n v="2"/>
  </r>
  <r>
    <x v="37"/>
    <x v="37"/>
    <x v="5"/>
    <x v="5"/>
    <s v="JNR7M"/>
    <x v="5"/>
    <x v="1"/>
    <x v="1"/>
    <n v="2"/>
  </r>
  <r>
    <x v="37"/>
    <x v="37"/>
    <x v="5"/>
    <x v="5"/>
    <s v="KOL6F"/>
    <x v="5"/>
    <x v="1"/>
    <x v="1"/>
    <n v="2"/>
  </r>
  <r>
    <x v="37"/>
    <x v="37"/>
    <x v="5"/>
    <x v="5"/>
    <s v="GIC5M"/>
    <x v="2"/>
    <x v="1"/>
    <x v="1"/>
    <n v="2"/>
  </r>
  <r>
    <x v="37"/>
    <x v="37"/>
    <x v="5"/>
    <x v="5"/>
    <s v="DRP6M"/>
    <x v="2"/>
    <x v="2"/>
    <x v="0"/>
    <n v="2"/>
  </r>
  <r>
    <x v="37"/>
    <x v="37"/>
    <x v="5"/>
    <x v="5"/>
    <s v="CPG7M"/>
    <x v="2"/>
    <x v="2"/>
    <x v="1"/>
    <n v="2"/>
  </r>
  <r>
    <x v="37"/>
    <x v="37"/>
    <x v="5"/>
    <x v="5"/>
    <s v="CLB8M"/>
    <x v="5"/>
    <x v="2"/>
    <x v="0"/>
    <n v="2"/>
  </r>
  <r>
    <x v="37"/>
    <x v="37"/>
    <x v="5"/>
    <x v="5"/>
    <s v="VNH10F"/>
    <x v="2"/>
    <x v="2"/>
    <x v="1"/>
    <n v="2"/>
  </r>
  <r>
    <x v="37"/>
    <x v="37"/>
    <x v="5"/>
    <x v="5"/>
    <s v="SUA10M"/>
    <x v="2"/>
    <x v="2"/>
    <x v="1"/>
    <n v="2"/>
  </r>
  <r>
    <x v="37"/>
    <x v="37"/>
    <x v="5"/>
    <x v="5"/>
    <s v="MPR8F"/>
    <x v="2"/>
    <x v="0"/>
    <x v="0"/>
    <n v="2"/>
  </r>
  <r>
    <x v="37"/>
    <x v="37"/>
    <x v="5"/>
    <x v="5"/>
    <s v="CCM7F"/>
    <x v="2"/>
    <x v="0"/>
    <x v="1"/>
    <n v="2"/>
  </r>
  <r>
    <x v="37"/>
    <x v="37"/>
    <x v="5"/>
    <x v="5"/>
    <s v="ZLO8F"/>
    <x v="2"/>
    <x v="0"/>
    <x v="0"/>
    <n v="2"/>
  </r>
  <r>
    <x v="38"/>
    <x v="38"/>
    <x v="5"/>
    <x v="5"/>
    <s v="DMU10F"/>
    <x v="2"/>
    <x v="1"/>
    <x v="0"/>
    <n v="2"/>
  </r>
  <r>
    <x v="38"/>
    <x v="38"/>
    <x v="5"/>
    <x v="5"/>
    <s v="KRA10F"/>
    <x v="2"/>
    <x v="1"/>
    <x v="1"/>
    <n v="2"/>
  </r>
  <r>
    <x v="38"/>
    <x v="38"/>
    <x v="5"/>
    <x v="5"/>
    <s v="CIG9F"/>
    <x v="2"/>
    <x v="1"/>
    <x v="0"/>
    <n v="2"/>
  </r>
  <r>
    <x v="38"/>
    <x v="38"/>
    <x v="5"/>
    <x v="5"/>
    <s v="ARA9F"/>
    <x v="2"/>
    <x v="2"/>
    <x v="0"/>
    <n v="2"/>
  </r>
  <r>
    <x v="38"/>
    <x v="38"/>
    <x v="5"/>
    <x v="5"/>
    <s v="DJD10M"/>
    <x v="2"/>
    <x v="2"/>
    <x v="0"/>
    <n v="2"/>
  </r>
  <r>
    <x v="38"/>
    <x v="38"/>
    <x v="5"/>
    <x v="5"/>
    <s v="AMC8M"/>
    <x v="2"/>
    <x v="2"/>
    <x v="1"/>
    <n v="2"/>
  </r>
  <r>
    <x v="38"/>
    <x v="38"/>
    <x v="5"/>
    <x v="5"/>
    <s v="SRG6M"/>
    <x v="2"/>
    <x v="2"/>
    <x v="1"/>
    <n v="2"/>
  </r>
  <r>
    <x v="38"/>
    <x v="38"/>
    <x v="5"/>
    <x v="5"/>
    <s v="ADC6F"/>
    <x v="2"/>
    <x v="1"/>
    <x v="0"/>
    <n v="2"/>
  </r>
  <r>
    <x v="38"/>
    <x v="38"/>
    <x v="5"/>
    <x v="5"/>
    <s v="EGO6M"/>
    <x v="2"/>
    <x v="0"/>
    <x v="0"/>
    <n v="2"/>
  </r>
  <r>
    <x v="38"/>
    <x v="38"/>
    <x v="5"/>
    <x v="5"/>
    <s v="RSD8M"/>
    <x v="2"/>
    <x v="0"/>
    <x v="0"/>
    <n v="2"/>
  </r>
  <r>
    <x v="38"/>
    <x v="38"/>
    <x v="5"/>
    <x v="5"/>
    <s v="FSE7F"/>
    <x v="2"/>
    <x v="1"/>
    <x v="1"/>
    <n v="2"/>
  </r>
  <r>
    <x v="38"/>
    <x v="38"/>
    <x v="5"/>
    <x v="5"/>
    <s v="DTD8M"/>
    <x v="2"/>
    <x v="0"/>
    <x v="1"/>
    <n v="2"/>
  </r>
  <r>
    <x v="38"/>
    <x v="38"/>
    <x v="5"/>
    <x v="5"/>
    <s v="AMC8M2"/>
    <x v="2"/>
    <x v="1"/>
    <x v="1"/>
    <n v="2"/>
  </r>
  <r>
    <x v="38"/>
    <x v="38"/>
    <x v="5"/>
    <x v="5"/>
    <s v="XMQ10F"/>
    <x v="6"/>
    <x v="1"/>
    <x v="0"/>
    <n v="2"/>
  </r>
  <r>
    <x v="38"/>
    <x v="38"/>
    <x v="5"/>
    <x v="5"/>
    <s v="AHC10F"/>
    <x v="2"/>
    <x v="2"/>
    <x v="0"/>
    <n v="2"/>
  </r>
  <r>
    <x v="38"/>
    <x v="38"/>
    <x v="5"/>
    <x v="5"/>
    <s v="LMQ10F"/>
    <x v="2"/>
    <x v="2"/>
    <x v="0"/>
    <n v="2"/>
  </r>
  <r>
    <x v="38"/>
    <x v="38"/>
    <x v="5"/>
    <x v="5"/>
    <s v="KSR8F"/>
    <x v="2"/>
    <x v="2"/>
    <x v="0"/>
    <n v="2"/>
  </r>
  <r>
    <x v="38"/>
    <x v="38"/>
    <x v="5"/>
    <x v="5"/>
    <s v="OAG10M"/>
    <x v="2"/>
    <x v="2"/>
    <x v="1"/>
    <n v="2"/>
  </r>
  <r>
    <x v="38"/>
    <x v="38"/>
    <x v="5"/>
    <x v="5"/>
    <s v="JNR7M"/>
    <x v="2"/>
    <x v="0"/>
    <x v="0"/>
    <n v="2"/>
  </r>
  <r>
    <x v="38"/>
    <x v="38"/>
    <x v="5"/>
    <x v="5"/>
    <s v="KOL6F"/>
    <x v="2"/>
    <x v="1"/>
    <x v="0"/>
    <n v="2"/>
  </r>
  <r>
    <x v="38"/>
    <x v="38"/>
    <x v="5"/>
    <x v="5"/>
    <s v="GIC5M"/>
    <x v="1"/>
    <x v="1"/>
    <x v="1"/>
    <n v="2"/>
  </r>
  <r>
    <x v="38"/>
    <x v="38"/>
    <x v="5"/>
    <x v="5"/>
    <s v="DRP6M"/>
    <x v="2"/>
    <x v="1"/>
    <x v="1"/>
    <n v="2"/>
  </r>
  <r>
    <x v="38"/>
    <x v="38"/>
    <x v="5"/>
    <x v="5"/>
    <s v="CPG7M"/>
    <x v="2"/>
    <x v="1"/>
    <x v="1"/>
    <n v="2"/>
  </r>
  <r>
    <x v="38"/>
    <x v="38"/>
    <x v="5"/>
    <x v="5"/>
    <s v="CLB8M"/>
    <x v="3"/>
    <x v="1"/>
    <x v="1"/>
    <n v="2"/>
  </r>
  <r>
    <x v="38"/>
    <x v="38"/>
    <x v="5"/>
    <x v="5"/>
    <s v="VNH10F"/>
    <x v="2"/>
    <x v="2"/>
    <x v="0"/>
    <n v="2"/>
  </r>
  <r>
    <x v="38"/>
    <x v="38"/>
    <x v="5"/>
    <x v="5"/>
    <s v="SUA10M"/>
    <x v="2"/>
    <x v="2"/>
    <x v="1"/>
    <n v="2"/>
  </r>
  <r>
    <x v="38"/>
    <x v="38"/>
    <x v="5"/>
    <x v="5"/>
    <s v="MPR8F"/>
    <x v="2"/>
    <x v="2"/>
    <x v="0"/>
    <n v="2"/>
  </r>
  <r>
    <x v="38"/>
    <x v="38"/>
    <x v="5"/>
    <x v="5"/>
    <s v="CCM7F"/>
    <x v="2"/>
    <x v="2"/>
    <x v="1"/>
    <n v="2"/>
  </r>
  <r>
    <x v="38"/>
    <x v="38"/>
    <x v="5"/>
    <x v="5"/>
    <s v="ZLO8F"/>
    <x v="2"/>
    <x v="2"/>
    <x v="1"/>
    <n v="2"/>
  </r>
  <r>
    <x v="39"/>
    <x v="39"/>
    <x v="4"/>
    <x v="4"/>
    <s v="DMU10F"/>
    <x v="5"/>
    <x v="0"/>
    <x v="0"/>
    <n v="2"/>
  </r>
  <r>
    <x v="39"/>
    <x v="39"/>
    <x v="4"/>
    <x v="4"/>
    <s v="KRA10F"/>
    <x v="4"/>
    <x v="0"/>
    <x v="1"/>
    <n v="2"/>
  </r>
  <r>
    <x v="39"/>
    <x v="39"/>
    <x v="4"/>
    <x v="4"/>
    <s v="CIG9F"/>
    <x v="5"/>
    <x v="0"/>
    <x v="0"/>
    <n v="2"/>
  </r>
  <r>
    <x v="39"/>
    <x v="39"/>
    <x v="4"/>
    <x v="4"/>
    <s v="ARA9F"/>
    <x v="5"/>
    <x v="1"/>
    <x v="0"/>
    <n v="2"/>
  </r>
  <r>
    <x v="39"/>
    <x v="39"/>
    <x v="4"/>
    <x v="4"/>
    <s v="DJD10M"/>
    <x v="2"/>
    <x v="1"/>
    <x v="1"/>
    <n v="2"/>
  </r>
  <r>
    <x v="39"/>
    <x v="39"/>
    <x v="4"/>
    <x v="4"/>
    <s v="AMC8M"/>
    <x v="2"/>
    <x v="1"/>
    <x v="0"/>
    <n v="2"/>
  </r>
  <r>
    <x v="39"/>
    <x v="39"/>
    <x v="4"/>
    <x v="4"/>
    <s v="SRG6M"/>
    <x v="4"/>
    <x v="2"/>
    <x v="0"/>
    <n v="2"/>
  </r>
  <r>
    <x v="39"/>
    <x v="39"/>
    <x v="4"/>
    <x v="4"/>
    <s v="ADC6F"/>
    <x v="5"/>
    <x v="2"/>
    <x v="0"/>
    <n v="2"/>
  </r>
  <r>
    <x v="39"/>
    <x v="39"/>
    <x v="4"/>
    <x v="4"/>
    <s v="EGO6M"/>
    <x v="5"/>
    <x v="2"/>
    <x v="1"/>
    <n v="2"/>
  </r>
  <r>
    <x v="39"/>
    <x v="39"/>
    <x v="4"/>
    <x v="4"/>
    <s v="RSD8M"/>
    <x v="2"/>
    <x v="2"/>
    <x v="1"/>
    <n v="2"/>
  </r>
  <r>
    <x v="39"/>
    <x v="39"/>
    <x v="4"/>
    <x v="4"/>
    <s v="FSE7F"/>
    <x v="7"/>
    <x v="1"/>
    <x v="0"/>
    <n v="2"/>
  </r>
  <r>
    <x v="39"/>
    <x v="39"/>
    <x v="4"/>
    <x v="4"/>
    <s v="DTD8M"/>
    <x v="3"/>
    <x v="0"/>
    <x v="0"/>
    <n v="2"/>
  </r>
  <r>
    <x v="39"/>
    <x v="39"/>
    <x v="4"/>
    <x v="4"/>
    <s v="AMC8M2"/>
    <x v="3"/>
    <x v="0"/>
    <x v="0"/>
    <n v="2"/>
  </r>
  <r>
    <x v="39"/>
    <x v="39"/>
    <x v="4"/>
    <x v="4"/>
    <s v="XMQ10F"/>
    <x v="6"/>
    <x v="1"/>
    <x v="1"/>
    <n v="2"/>
  </r>
  <r>
    <x v="39"/>
    <x v="39"/>
    <x v="4"/>
    <x v="4"/>
    <s v="AHC10F"/>
    <x v="5"/>
    <x v="0"/>
    <x v="1"/>
    <n v="2"/>
  </r>
  <r>
    <x v="39"/>
    <x v="39"/>
    <x v="4"/>
    <x v="4"/>
    <s v="LMQ10F"/>
    <x v="5"/>
    <x v="1"/>
    <x v="1"/>
    <n v="2"/>
  </r>
  <r>
    <x v="39"/>
    <x v="39"/>
    <x v="4"/>
    <x v="4"/>
    <s v="KSR8F"/>
    <x v="2"/>
    <x v="1"/>
    <x v="0"/>
    <n v="2"/>
  </r>
  <r>
    <x v="39"/>
    <x v="39"/>
    <x v="4"/>
    <x v="4"/>
    <s v="OAG10M"/>
    <x v="2"/>
    <x v="2"/>
    <x v="0"/>
    <n v="2"/>
  </r>
  <r>
    <x v="39"/>
    <x v="39"/>
    <x v="4"/>
    <x v="4"/>
    <s v="JNR7M"/>
    <x v="5"/>
    <x v="2"/>
    <x v="0"/>
    <n v="2"/>
  </r>
  <r>
    <x v="39"/>
    <x v="39"/>
    <x v="4"/>
    <x v="4"/>
    <s v="KOL6F"/>
    <x v="3"/>
    <x v="2"/>
    <x v="0"/>
    <n v="2"/>
  </r>
  <r>
    <x v="39"/>
    <x v="39"/>
    <x v="4"/>
    <x v="4"/>
    <s v="GIC5M"/>
    <x v="3"/>
    <x v="2"/>
    <x v="1"/>
    <n v="2"/>
  </r>
  <r>
    <x v="39"/>
    <x v="39"/>
    <x v="4"/>
    <x v="4"/>
    <s v="DRP6M"/>
    <x v="4"/>
    <x v="0"/>
    <x v="0"/>
    <n v="2"/>
  </r>
  <r>
    <x v="39"/>
    <x v="39"/>
    <x v="4"/>
    <x v="4"/>
    <s v="CPG7M"/>
    <x v="2"/>
    <x v="1"/>
    <x v="0"/>
    <n v="2"/>
  </r>
  <r>
    <x v="39"/>
    <x v="39"/>
    <x v="4"/>
    <x v="4"/>
    <s v="CLB8M"/>
    <x v="4"/>
    <x v="1"/>
    <x v="1"/>
    <n v="2"/>
  </r>
  <r>
    <x v="39"/>
    <x v="39"/>
    <x v="4"/>
    <x v="4"/>
    <s v="VNH10F"/>
    <x v="2"/>
    <x v="1"/>
    <x v="1"/>
    <n v="2"/>
  </r>
  <r>
    <x v="39"/>
    <x v="39"/>
    <x v="4"/>
    <x v="4"/>
    <s v="SUA10M"/>
    <x v="4"/>
    <x v="1"/>
    <x v="1"/>
    <n v="2"/>
  </r>
  <r>
    <x v="39"/>
    <x v="39"/>
    <x v="4"/>
    <x v="4"/>
    <s v="MPR8F"/>
    <x v="5"/>
    <x v="1"/>
    <x v="1"/>
    <n v="2"/>
  </r>
  <r>
    <x v="39"/>
    <x v="39"/>
    <x v="4"/>
    <x v="4"/>
    <s v="CCM7F"/>
    <x v="4"/>
    <x v="2"/>
    <x v="0"/>
    <n v="2"/>
  </r>
  <r>
    <x v="39"/>
    <x v="39"/>
    <x v="4"/>
    <x v="4"/>
    <s v="ZLO8F"/>
    <x v="5"/>
    <x v="2"/>
    <x v="1"/>
    <n v="2"/>
  </r>
  <r>
    <x v="40"/>
    <x v="40"/>
    <x v="6"/>
    <x v="6"/>
    <s v="DMU10F"/>
    <x v="1"/>
    <x v="2"/>
    <x v="0"/>
    <n v="2"/>
  </r>
  <r>
    <x v="40"/>
    <x v="40"/>
    <x v="6"/>
    <x v="6"/>
    <s v="KRA10F"/>
    <x v="1"/>
    <x v="2"/>
    <x v="1"/>
    <n v="2"/>
  </r>
  <r>
    <x v="40"/>
    <x v="40"/>
    <x v="6"/>
    <x v="6"/>
    <s v="CIG9F"/>
    <x v="1"/>
    <x v="2"/>
    <x v="1"/>
    <n v="2"/>
  </r>
  <r>
    <x v="40"/>
    <x v="40"/>
    <x v="6"/>
    <x v="6"/>
    <s v="ARA9F"/>
    <x v="1"/>
    <x v="0"/>
    <x v="0"/>
    <n v="2"/>
  </r>
  <r>
    <x v="40"/>
    <x v="40"/>
    <x v="6"/>
    <x v="6"/>
    <s v="DJD10M"/>
    <x v="1"/>
    <x v="0"/>
    <x v="1"/>
    <n v="2"/>
  </r>
  <r>
    <x v="40"/>
    <x v="40"/>
    <x v="6"/>
    <x v="6"/>
    <s v="AMC8M"/>
    <x v="1"/>
    <x v="0"/>
    <x v="0"/>
    <n v="2"/>
  </r>
  <r>
    <x v="40"/>
    <x v="40"/>
    <x v="6"/>
    <x v="6"/>
    <s v="SRG6M"/>
    <x v="1"/>
    <x v="1"/>
    <x v="0"/>
    <n v="2"/>
  </r>
  <r>
    <x v="40"/>
    <x v="40"/>
    <x v="6"/>
    <x v="6"/>
    <s v="ADC6F"/>
    <x v="1"/>
    <x v="1"/>
    <x v="1"/>
    <n v="2"/>
  </r>
  <r>
    <x v="40"/>
    <x v="40"/>
    <x v="6"/>
    <x v="6"/>
    <s v="EGO6M"/>
    <x v="1"/>
    <x v="1"/>
    <x v="0"/>
    <n v="2"/>
  </r>
  <r>
    <x v="40"/>
    <x v="40"/>
    <x v="6"/>
    <x v="6"/>
    <s v="RSD8M"/>
    <x v="1"/>
    <x v="2"/>
    <x v="0"/>
    <n v="2"/>
  </r>
  <r>
    <x v="40"/>
    <x v="40"/>
    <x v="6"/>
    <x v="6"/>
    <s v="FSE7F"/>
    <x v="1"/>
    <x v="2"/>
    <x v="0"/>
    <n v="2"/>
  </r>
  <r>
    <x v="40"/>
    <x v="40"/>
    <x v="6"/>
    <x v="6"/>
    <s v="DTD8M"/>
    <x v="1"/>
    <x v="2"/>
    <x v="1"/>
    <n v="2"/>
  </r>
  <r>
    <x v="40"/>
    <x v="40"/>
    <x v="6"/>
    <x v="6"/>
    <s v="AMC8M2"/>
    <x v="3"/>
    <x v="2"/>
    <x v="1"/>
    <n v="2"/>
  </r>
  <r>
    <x v="40"/>
    <x v="40"/>
    <x v="6"/>
    <x v="6"/>
    <s v="XMQ10F"/>
    <x v="1"/>
    <x v="1"/>
    <x v="0"/>
    <n v="2"/>
  </r>
  <r>
    <x v="40"/>
    <x v="40"/>
    <x v="6"/>
    <x v="6"/>
    <s v="AHC10F"/>
    <x v="0"/>
    <x v="0"/>
    <x v="0"/>
    <n v="2"/>
  </r>
  <r>
    <x v="40"/>
    <x v="40"/>
    <x v="6"/>
    <x v="6"/>
    <s v="LMQ10F"/>
    <x v="1"/>
    <x v="0"/>
    <x v="0"/>
    <n v="2"/>
  </r>
  <r>
    <x v="40"/>
    <x v="40"/>
    <x v="6"/>
    <x v="6"/>
    <s v="KSR8F"/>
    <x v="1"/>
    <x v="1"/>
    <x v="1"/>
    <n v="2"/>
  </r>
  <r>
    <x v="40"/>
    <x v="40"/>
    <x v="6"/>
    <x v="6"/>
    <s v="OAG10M"/>
    <x v="1"/>
    <x v="0"/>
    <x v="1"/>
    <n v="2"/>
  </r>
  <r>
    <x v="40"/>
    <x v="40"/>
    <x v="6"/>
    <x v="6"/>
    <s v="JNR7M"/>
    <x v="1"/>
    <x v="1"/>
    <x v="1"/>
    <n v="2"/>
  </r>
  <r>
    <x v="40"/>
    <x v="40"/>
    <x v="6"/>
    <x v="6"/>
    <s v="KOL6F"/>
    <x v="1"/>
    <x v="1"/>
    <x v="0"/>
    <n v="2"/>
  </r>
  <r>
    <x v="40"/>
    <x v="40"/>
    <x v="6"/>
    <x v="6"/>
    <s v="GIC5M"/>
    <x v="1"/>
    <x v="2"/>
    <x v="0"/>
    <n v="2"/>
  </r>
  <r>
    <x v="40"/>
    <x v="40"/>
    <x v="6"/>
    <x v="6"/>
    <s v="DRP6M"/>
    <x v="4"/>
    <x v="2"/>
    <x v="0"/>
    <n v="2"/>
  </r>
  <r>
    <x v="40"/>
    <x v="40"/>
    <x v="6"/>
    <x v="6"/>
    <s v="CPG7M"/>
    <x v="1"/>
    <x v="2"/>
    <x v="0"/>
    <n v="2"/>
  </r>
  <r>
    <x v="40"/>
    <x v="40"/>
    <x v="6"/>
    <x v="6"/>
    <s v="CLB8M"/>
    <x v="1"/>
    <x v="2"/>
    <x v="1"/>
    <n v="2"/>
  </r>
  <r>
    <x v="40"/>
    <x v="40"/>
    <x v="6"/>
    <x v="6"/>
    <s v="VNH10F"/>
    <x v="1"/>
    <x v="0"/>
    <x v="0"/>
    <n v="2"/>
  </r>
  <r>
    <x v="40"/>
    <x v="40"/>
    <x v="6"/>
    <x v="6"/>
    <s v="SUA10M"/>
    <x v="1"/>
    <x v="1"/>
    <x v="0"/>
    <n v="2"/>
  </r>
  <r>
    <x v="40"/>
    <x v="40"/>
    <x v="6"/>
    <x v="6"/>
    <s v="MPR8F"/>
    <x v="1"/>
    <x v="1"/>
    <x v="1"/>
    <n v="2"/>
  </r>
  <r>
    <x v="40"/>
    <x v="40"/>
    <x v="6"/>
    <x v="6"/>
    <s v="CCM7F"/>
    <x v="1"/>
    <x v="1"/>
    <x v="1"/>
    <n v="2"/>
  </r>
  <r>
    <x v="40"/>
    <x v="40"/>
    <x v="6"/>
    <x v="6"/>
    <s v="ZLO8F"/>
    <x v="1"/>
    <x v="1"/>
    <x v="1"/>
    <n v="2"/>
  </r>
  <r>
    <x v="41"/>
    <x v="41"/>
    <x v="0"/>
    <x v="0"/>
    <s v="DMU10F"/>
    <x v="0"/>
    <x v="1"/>
    <x v="1"/>
    <n v="2"/>
  </r>
  <r>
    <x v="41"/>
    <x v="41"/>
    <x v="0"/>
    <x v="0"/>
    <s v="KRA10F"/>
    <x v="0"/>
    <x v="2"/>
    <x v="0"/>
    <n v="2"/>
  </r>
  <r>
    <x v="41"/>
    <x v="41"/>
    <x v="0"/>
    <x v="0"/>
    <s v="CIG9F"/>
    <x v="0"/>
    <x v="2"/>
    <x v="1"/>
    <n v="2"/>
  </r>
  <r>
    <x v="41"/>
    <x v="41"/>
    <x v="0"/>
    <x v="0"/>
    <s v="ARA9F"/>
    <x v="0"/>
    <x v="2"/>
    <x v="0"/>
    <n v="2"/>
  </r>
  <r>
    <x v="41"/>
    <x v="41"/>
    <x v="0"/>
    <x v="0"/>
    <s v="DJD10M"/>
    <x v="0"/>
    <x v="2"/>
    <x v="1"/>
    <n v="2"/>
  </r>
  <r>
    <x v="41"/>
    <x v="41"/>
    <x v="0"/>
    <x v="0"/>
    <s v="AMC8M"/>
    <x v="0"/>
    <x v="2"/>
    <x v="1"/>
    <n v="2"/>
  </r>
  <r>
    <x v="41"/>
    <x v="41"/>
    <x v="0"/>
    <x v="0"/>
    <s v="SRG6M"/>
    <x v="4"/>
    <x v="0"/>
    <x v="0"/>
    <n v="2"/>
  </r>
  <r>
    <x v="41"/>
    <x v="41"/>
    <x v="0"/>
    <x v="0"/>
    <s v="ADC6F"/>
    <x v="0"/>
    <x v="0"/>
    <x v="1"/>
    <n v="2"/>
  </r>
  <r>
    <x v="41"/>
    <x v="41"/>
    <x v="0"/>
    <x v="0"/>
    <s v="EGO6M"/>
    <x v="0"/>
    <x v="0"/>
    <x v="0"/>
    <n v="2"/>
  </r>
  <r>
    <x v="41"/>
    <x v="41"/>
    <x v="0"/>
    <x v="0"/>
    <s v="RSD8M"/>
    <x v="0"/>
    <x v="1"/>
    <x v="0"/>
    <n v="2"/>
  </r>
  <r>
    <x v="41"/>
    <x v="41"/>
    <x v="0"/>
    <x v="0"/>
    <s v="FSE7F"/>
    <x v="3"/>
    <x v="1"/>
    <x v="1"/>
    <n v="2"/>
  </r>
  <r>
    <x v="41"/>
    <x v="41"/>
    <x v="0"/>
    <x v="0"/>
    <s v="DTD8M"/>
    <x v="0"/>
    <x v="1"/>
    <x v="0"/>
    <n v="2"/>
  </r>
  <r>
    <x v="41"/>
    <x v="41"/>
    <x v="0"/>
    <x v="0"/>
    <s v="AMC8M2"/>
    <x v="0"/>
    <x v="2"/>
    <x v="0"/>
    <n v="2"/>
  </r>
  <r>
    <x v="41"/>
    <x v="41"/>
    <x v="0"/>
    <x v="0"/>
    <s v="XMQ10F"/>
    <x v="0"/>
    <x v="2"/>
    <x v="0"/>
    <n v="2"/>
  </r>
  <r>
    <x v="41"/>
    <x v="41"/>
    <x v="0"/>
    <x v="0"/>
    <s v="AHC10F"/>
    <x v="0"/>
    <x v="2"/>
    <x v="1"/>
    <n v="2"/>
  </r>
  <r>
    <x v="41"/>
    <x v="41"/>
    <x v="0"/>
    <x v="0"/>
    <s v="LMQ10F"/>
    <x v="0"/>
    <x v="2"/>
    <x v="1"/>
    <n v="2"/>
  </r>
  <r>
    <x v="41"/>
    <x v="41"/>
    <x v="0"/>
    <x v="0"/>
    <s v="KSR8F"/>
    <x v="0"/>
    <x v="1"/>
    <x v="0"/>
    <n v="2"/>
  </r>
  <r>
    <x v="41"/>
    <x v="41"/>
    <x v="0"/>
    <x v="0"/>
    <s v="OAG10M"/>
    <x v="0"/>
    <x v="0"/>
    <x v="0"/>
    <n v="2"/>
  </r>
  <r>
    <x v="41"/>
    <x v="41"/>
    <x v="0"/>
    <x v="0"/>
    <s v="JNR7M"/>
    <x v="2"/>
    <x v="0"/>
    <x v="0"/>
    <n v="2"/>
  </r>
  <r>
    <x v="41"/>
    <x v="41"/>
    <x v="0"/>
    <x v="0"/>
    <s v="KOL6F"/>
    <x v="0"/>
    <x v="1"/>
    <x v="1"/>
    <n v="2"/>
  </r>
  <r>
    <x v="41"/>
    <x v="41"/>
    <x v="0"/>
    <x v="0"/>
    <s v="GIC5M"/>
    <x v="0"/>
    <x v="0"/>
    <x v="1"/>
    <n v="2"/>
  </r>
  <r>
    <x v="41"/>
    <x v="41"/>
    <x v="0"/>
    <x v="0"/>
    <s v="DRP6M"/>
    <x v="0"/>
    <x v="1"/>
    <x v="1"/>
    <n v="2"/>
  </r>
  <r>
    <x v="41"/>
    <x v="41"/>
    <x v="0"/>
    <x v="0"/>
    <s v="CPG7M"/>
    <x v="0"/>
    <x v="1"/>
    <x v="0"/>
    <n v="2"/>
  </r>
  <r>
    <x v="41"/>
    <x v="41"/>
    <x v="0"/>
    <x v="0"/>
    <s v="CLB8M"/>
    <x v="4"/>
    <x v="2"/>
    <x v="0"/>
    <n v="2"/>
  </r>
  <r>
    <x v="41"/>
    <x v="41"/>
    <x v="0"/>
    <x v="0"/>
    <s v="VNH10F"/>
    <x v="0"/>
    <x v="2"/>
    <x v="0"/>
    <n v="2"/>
  </r>
  <r>
    <x v="41"/>
    <x v="41"/>
    <x v="0"/>
    <x v="0"/>
    <s v="SUA10M"/>
    <x v="0"/>
    <x v="2"/>
    <x v="0"/>
    <n v="2"/>
  </r>
  <r>
    <x v="41"/>
    <x v="41"/>
    <x v="0"/>
    <x v="0"/>
    <s v="MPR8F"/>
    <x v="4"/>
    <x v="2"/>
    <x v="1"/>
    <n v="2"/>
  </r>
  <r>
    <x v="41"/>
    <x v="41"/>
    <x v="0"/>
    <x v="0"/>
    <s v="CCM7F"/>
    <x v="0"/>
    <x v="0"/>
    <x v="0"/>
    <n v="2"/>
  </r>
  <r>
    <x v="41"/>
    <x v="41"/>
    <x v="0"/>
    <x v="0"/>
    <s v="ZLO8F"/>
    <x v="0"/>
    <x v="1"/>
    <x v="0"/>
    <n v="2"/>
  </r>
  <r>
    <x v="42"/>
    <x v="42"/>
    <x v="1"/>
    <x v="1"/>
    <s v="DMU10F"/>
    <x v="3"/>
    <x v="1"/>
    <x v="1"/>
    <n v="2"/>
  </r>
  <r>
    <x v="42"/>
    <x v="42"/>
    <x v="1"/>
    <x v="1"/>
    <s v="KRA10F"/>
    <x v="3"/>
    <x v="1"/>
    <x v="1"/>
    <n v="2"/>
  </r>
  <r>
    <x v="42"/>
    <x v="42"/>
    <x v="1"/>
    <x v="1"/>
    <s v="CIG9F"/>
    <x v="3"/>
    <x v="1"/>
    <x v="1"/>
    <n v="2"/>
  </r>
  <r>
    <x v="42"/>
    <x v="42"/>
    <x v="1"/>
    <x v="1"/>
    <s v="ARA9F"/>
    <x v="3"/>
    <x v="1"/>
    <x v="1"/>
    <n v="2"/>
  </r>
  <r>
    <x v="42"/>
    <x v="42"/>
    <x v="1"/>
    <x v="1"/>
    <s v="DJD10M"/>
    <x v="3"/>
    <x v="2"/>
    <x v="0"/>
    <n v="2"/>
  </r>
  <r>
    <x v="42"/>
    <x v="42"/>
    <x v="1"/>
    <x v="1"/>
    <s v="AMC8M"/>
    <x v="7"/>
    <x v="2"/>
    <x v="1"/>
    <n v="2"/>
  </r>
  <r>
    <x v="42"/>
    <x v="42"/>
    <x v="1"/>
    <x v="1"/>
    <s v="SRG6M"/>
    <x v="3"/>
    <x v="2"/>
    <x v="0"/>
    <n v="2"/>
  </r>
  <r>
    <x v="42"/>
    <x v="42"/>
    <x v="1"/>
    <x v="1"/>
    <s v="ADC6F"/>
    <x v="3"/>
    <x v="2"/>
    <x v="1"/>
    <n v="2"/>
  </r>
  <r>
    <x v="42"/>
    <x v="42"/>
    <x v="1"/>
    <x v="1"/>
    <s v="EGO6M"/>
    <x v="3"/>
    <x v="2"/>
    <x v="1"/>
    <n v="2"/>
  </r>
  <r>
    <x v="42"/>
    <x v="42"/>
    <x v="1"/>
    <x v="1"/>
    <s v="RSD8M"/>
    <x v="3"/>
    <x v="0"/>
    <x v="0"/>
    <n v="2"/>
  </r>
  <r>
    <x v="42"/>
    <x v="42"/>
    <x v="1"/>
    <x v="1"/>
    <s v="FSE7F"/>
    <x v="3"/>
    <x v="0"/>
    <x v="1"/>
    <n v="2"/>
  </r>
  <r>
    <x v="42"/>
    <x v="42"/>
    <x v="1"/>
    <x v="1"/>
    <s v="DTD8M"/>
    <x v="3"/>
    <x v="0"/>
    <x v="0"/>
    <n v="2"/>
  </r>
  <r>
    <x v="42"/>
    <x v="42"/>
    <x v="1"/>
    <x v="1"/>
    <s v="AMC8M2"/>
    <x v="6"/>
    <x v="1"/>
    <x v="0"/>
    <n v="2"/>
  </r>
  <r>
    <x v="42"/>
    <x v="42"/>
    <x v="1"/>
    <x v="1"/>
    <s v="XMQ10F"/>
    <x v="3"/>
    <x v="1"/>
    <x v="1"/>
    <n v="2"/>
  </r>
  <r>
    <x v="42"/>
    <x v="42"/>
    <x v="1"/>
    <x v="1"/>
    <s v="AHC10F"/>
    <x v="3"/>
    <x v="1"/>
    <x v="0"/>
    <n v="2"/>
  </r>
  <r>
    <x v="42"/>
    <x v="42"/>
    <x v="1"/>
    <x v="1"/>
    <s v="LMQ10F"/>
    <x v="3"/>
    <x v="2"/>
    <x v="0"/>
    <n v="2"/>
  </r>
  <r>
    <x v="42"/>
    <x v="42"/>
    <x v="1"/>
    <x v="1"/>
    <s v="KSR8F"/>
    <x v="3"/>
    <x v="2"/>
    <x v="0"/>
    <n v="2"/>
  </r>
  <r>
    <x v="42"/>
    <x v="42"/>
    <x v="1"/>
    <x v="1"/>
    <s v="OAG10M"/>
    <x v="3"/>
    <x v="2"/>
    <x v="1"/>
    <n v="2"/>
  </r>
  <r>
    <x v="42"/>
    <x v="42"/>
    <x v="1"/>
    <x v="1"/>
    <s v="JNR7M"/>
    <x v="3"/>
    <x v="2"/>
    <x v="1"/>
    <n v="2"/>
  </r>
  <r>
    <x v="42"/>
    <x v="42"/>
    <x v="1"/>
    <x v="1"/>
    <s v="KOL6F"/>
    <x v="3"/>
    <x v="1"/>
    <x v="0"/>
    <n v="2"/>
  </r>
  <r>
    <x v="42"/>
    <x v="42"/>
    <x v="1"/>
    <x v="1"/>
    <s v="GIC5M"/>
    <x v="3"/>
    <x v="0"/>
    <x v="0"/>
    <n v="2"/>
  </r>
  <r>
    <x v="42"/>
    <x v="42"/>
    <x v="1"/>
    <x v="1"/>
    <s v="DRP6M"/>
    <x v="3"/>
    <x v="0"/>
    <x v="0"/>
    <n v="2"/>
  </r>
  <r>
    <x v="42"/>
    <x v="42"/>
    <x v="1"/>
    <x v="1"/>
    <s v="CPG7M"/>
    <x v="3"/>
    <x v="1"/>
    <x v="1"/>
    <n v="2"/>
  </r>
  <r>
    <x v="42"/>
    <x v="42"/>
    <x v="1"/>
    <x v="1"/>
    <s v="CLB8M"/>
    <x v="3"/>
    <x v="0"/>
    <x v="1"/>
    <n v="2"/>
  </r>
  <r>
    <x v="42"/>
    <x v="42"/>
    <x v="1"/>
    <x v="1"/>
    <s v="VNH10F"/>
    <x v="3"/>
    <x v="1"/>
    <x v="1"/>
    <n v="2"/>
  </r>
  <r>
    <x v="42"/>
    <x v="42"/>
    <x v="1"/>
    <x v="1"/>
    <s v="SUA10M"/>
    <x v="3"/>
    <x v="1"/>
    <x v="0"/>
    <n v="2"/>
  </r>
  <r>
    <x v="42"/>
    <x v="42"/>
    <x v="1"/>
    <x v="1"/>
    <s v="MPR8F"/>
    <x v="3"/>
    <x v="2"/>
    <x v="0"/>
    <n v="2"/>
  </r>
  <r>
    <x v="42"/>
    <x v="42"/>
    <x v="1"/>
    <x v="1"/>
    <s v="CCM7F"/>
    <x v="3"/>
    <x v="2"/>
    <x v="0"/>
    <n v="2"/>
  </r>
  <r>
    <x v="42"/>
    <x v="42"/>
    <x v="1"/>
    <x v="1"/>
    <s v="ZLO8F"/>
    <x v="3"/>
    <x v="2"/>
    <x v="0"/>
    <n v="2"/>
  </r>
  <r>
    <x v="43"/>
    <x v="43"/>
    <x v="4"/>
    <x v="4"/>
    <s v="DMU10F"/>
    <x v="5"/>
    <x v="2"/>
    <x v="1"/>
    <n v="2"/>
  </r>
  <r>
    <x v="43"/>
    <x v="43"/>
    <x v="4"/>
    <x v="4"/>
    <s v="KRA10F"/>
    <x v="5"/>
    <x v="0"/>
    <x v="0"/>
    <n v="2"/>
  </r>
  <r>
    <x v="43"/>
    <x v="43"/>
    <x v="4"/>
    <x v="4"/>
    <s v="CIG9F"/>
    <x v="5"/>
    <x v="1"/>
    <x v="0"/>
    <n v="2"/>
  </r>
  <r>
    <x v="43"/>
    <x v="43"/>
    <x v="4"/>
    <x v="4"/>
    <s v="ARA9F"/>
    <x v="5"/>
    <x v="1"/>
    <x v="1"/>
    <n v="2"/>
  </r>
  <r>
    <x v="43"/>
    <x v="43"/>
    <x v="4"/>
    <x v="4"/>
    <s v="DJD10M"/>
    <x v="5"/>
    <x v="1"/>
    <x v="1"/>
    <n v="2"/>
  </r>
  <r>
    <x v="43"/>
    <x v="43"/>
    <x v="4"/>
    <x v="4"/>
    <s v="AMC8M"/>
    <x v="5"/>
    <x v="1"/>
    <x v="1"/>
    <n v="2"/>
  </r>
  <r>
    <x v="43"/>
    <x v="43"/>
    <x v="4"/>
    <x v="4"/>
    <s v="SRG6M"/>
    <x v="5"/>
    <x v="1"/>
    <x v="1"/>
    <n v="2"/>
  </r>
  <r>
    <x v="43"/>
    <x v="43"/>
    <x v="4"/>
    <x v="4"/>
    <s v="ADC6F"/>
    <x v="3"/>
    <x v="2"/>
    <x v="0"/>
    <n v="2"/>
  </r>
  <r>
    <x v="43"/>
    <x v="43"/>
    <x v="4"/>
    <x v="4"/>
    <s v="EGO6M"/>
    <x v="5"/>
    <x v="2"/>
    <x v="1"/>
    <n v="2"/>
  </r>
  <r>
    <x v="43"/>
    <x v="43"/>
    <x v="4"/>
    <x v="4"/>
    <s v="RSD8M"/>
    <x v="5"/>
    <x v="2"/>
    <x v="0"/>
    <n v="2"/>
  </r>
  <r>
    <x v="43"/>
    <x v="43"/>
    <x v="4"/>
    <x v="4"/>
    <s v="FSE7F"/>
    <x v="5"/>
    <x v="2"/>
    <x v="1"/>
    <n v="2"/>
  </r>
  <r>
    <x v="43"/>
    <x v="43"/>
    <x v="4"/>
    <x v="4"/>
    <s v="DTD8M"/>
    <x v="5"/>
    <x v="2"/>
    <x v="1"/>
    <n v="2"/>
  </r>
  <r>
    <x v="43"/>
    <x v="43"/>
    <x v="4"/>
    <x v="4"/>
    <s v="AMC8M2"/>
    <x v="5"/>
    <x v="0"/>
    <x v="0"/>
    <n v="2"/>
  </r>
  <r>
    <x v="43"/>
    <x v="43"/>
    <x v="4"/>
    <x v="4"/>
    <s v="XMQ10F"/>
    <x v="7"/>
    <x v="0"/>
    <x v="1"/>
    <n v="2"/>
  </r>
  <r>
    <x v="43"/>
    <x v="43"/>
    <x v="4"/>
    <x v="4"/>
    <s v="AHC10F"/>
    <x v="5"/>
    <x v="0"/>
    <x v="0"/>
    <n v="2"/>
  </r>
  <r>
    <x v="43"/>
    <x v="43"/>
    <x v="4"/>
    <x v="4"/>
    <s v="LMQ10F"/>
    <x v="5"/>
    <x v="1"/>
    <x v="0"/>
    <n v="2"/>
  </r>
  <r>
    <x v="43"/>
    <x v="43"/>
    <x v="4"/>
    <x v="4"/>
    <s v="KSR8F"/>
    <x v="5"/>
    <x v="1"/>
    <x v="1"/>
    <n v="2"/>
  </r>
  <r>
    <x v="43"/>
    <x v="43"/>
    <x v="4"/>
    <x v="4"/>
    <s v="OAG10M"/>
    <x v="5"/>
    <x v="1"/>
    <x v="0"/>
    <n v="2"/>
  </r>
  <r>
    <x v="43"/>
    <x v="43"/>
    <x v="4"/>
    <x v="4"/>
    <s v="JNR7M"/>
    <x v="5"/>
    <x v="2"/>
    <x v="0"/>
    <n v="2"/>
  </r>
  <r>
    <x v="43"/>
    <x v="43"/>
    <x v="4"/>
    <x v="4"/>
    <s v="KOL6F"/>
    <x v="5"/>
    <x v="2"/>
    <x v="0"/>
    <n v="2"/>
  </r>
  <r>
    <x v="43"/>
    <x v="43"/>
    <x v="4"/>
    <x v="4"/>
    <s v="GIC5M"/>
    <x v="5"/>
    <x v="2"/>
    <x v="1"/>
    <n v="2"/>
  </r>
  <r>
    <x v="43"/>
    <x v="43"/>
    <x v="4"/>
    <x v="4"/>
    <s v="DRP6M"/>
    <x v="5"/>
    <x v="2"/>
    <x v="1"/>
    <n v="2"/>
  </r>
  <r>
    <x v="43"/>
    <x v="43"/>
    <x v="4"/>
    <x v="4"/>
    <s v="CPG7M"/>
    <x v="5"/>
    <x v="1"/>
    <x v="0"/>
    <n v="2"/>
  </r>
  <r>
    <x v="43"/>
    <x v="43"/>
    <x v="4"/>
    <x v="4"/>
    <s v="CLB8M"/>
    <x v="5"/>
    <x v="0"/>
    <x v="0"/>
    <n v="2"/>
  </r>
  <r>
    <x v="43"/>
    <x v="43"/>
    <x v="4"/>
    <x v="4"/>
    <s v="VNH10F"/>
    <x v="5"/>
    <x v="0"/>
    <x v="0"/>
    <n v="2"/>
  </r>
  <r>
    <x v="43"/>
    <x v="43"/>
    <x v="4"/>
    <x v="4"/>
    <s v="SUA10M"/>
    <x v="5"/>
    <x v="1"/>
    <x v="1"/>
    <n v="2"/>
  </r>
  <r>
    <x v="43"/>
    <x v="43"/>
    <x v="4"/>
    <x v="4"/>
    <s v="MPR8F"/>
    <x v="2"/>
    <x v="0"/>
    <x v="1"/>
    <n v="2"/>
  </r>
  <r>
    <x v="43"/>
    <x v="43"/>
    <x v="4"/>
    <x v="4"/>
    <s v="CCM7F"/>
    <x v="5"/>
    <x v="1"/>
    <x v="1"/>
    <n v="2"/>
  </r>
  <r>
    <x v="43"/>
    <x v="43"/>
    <x v="4"/>
    <x v="4"/>
    <s v="ZLO8F"/>
    <x v="5"/>
    <x v="1"/>
    <x v="0"/>
    <n v="2"/>
  </r>
  <r>
    <x v="44"/>
    <x v="44"/>
    <x v="5"/>
    <x v="5"/>
    <s v="DMU10F"/>
    <x v="2"/>
    <x v="2"/>
    <x v="0"/>
    <n v="2"/>
  </r>
  <r>
    <x v="44"/>
    <x v="44"/>
    <x v="5"/>
    <x v="5"/>
    <s v="KRA10F"/>
    <x v="2"/>
    <x v="2"/>
    <x v="0"/>
    <n v="2"/>
  </r>
  <r>
    <x v="44"/>
    <x v="44"/>
    <x v="5"/>
    <x v="5"/>
    <s v="CIG9F"/>
    <x v="2"/>
    <x v="2"/>
    <x v="0"/>
    <n v="2"/>
  </r>
  <r>
    <x v="44"/>
    <x v="44"/>
    <x v="5"/>
    <x v="5"/>
    <s v="ARA9F"/>
    <x v="2"/>
    <x v="2"/>
    <x v="1"/>
    <n v="2"/>
  </r>
  <r>
    <x v="44"/>
    <x v="44"/>
    <x v="5"/>
    <x v="5"/>
    <s v="DJD10M"/>
    <x v="2"/>
    <x v="0"/>
    <x v="0"/>
    <n v="2"/>
  </r>
  <r>
    <x v="44"/>
    <x v="44"/>
    <x v="5"/>
    <x v="5"/>
    <s v="AMC8M"/>
    <x v="2"/>
    <x v="1"/>
    <x v="0"/>
    <n v="2"/>
  </r>
  <r>
    <x v="44"/>
    <x v="44"/>
    <x v="5"/>
    <x v="5"/>
    <s v="SRG6M"/>
    <x v="5"/>
    <x v="1"/>
    <x v="1"/>
    <n v="2"/>
  </r>
  <r>
    <x v="44"/>
    <x v="44"/>
    <x v="5"/>
    <x v="5"/>
    <s v="ADC6F"/>
    <x v="5"/>
    <x v="1"/>
    <x v="1"/>
    <n v="2"/>
  </r>
  <r>
    <x v="44"/>
    <x v="44"/>
    <x v="5"/>
    <x v="5"/>
    <s v="EGO6M"/>
    <x v="2"/>
    <x v="1"/>
    <x v="1"/>
    <n v="2"/>
  </r>
  <r>
    <x v="44"/>
    <x v="44"/>
    <x v="5"/>
    <x v="5"/>
    <s v="RSD8M"/>
    <x v="2"/>
    <x v="1"/>
    <x v="1"/>
    <n v="2"/>
  </r>
  <r>
    <x v="44"/>
    <x v="44"/>
    <x v="5"/>
    <x v="5"/>
    <s v="FSE7F"/>
    <x v="2"/>
    <x v="2"/>
    <x v="0"/>
    <n v="2"/>
  </r>
  <r>
    <x v="44"/>
    <x v="44"/>
    <x v="5"/>
    <x v="5"/>
    <s v="DTD8M"/>
    <x v="2"/>
    <x v="2"/>
    <x v="1"/>
    <n v="2"/>
  </r>
  <r>
    <x v="44"/>
    <x v="44"/>
    <x v="5"/>
    <x v="5"/>
    <s v="AMC8M2"/>
    <x v="2"/>
    <x v="2"/>
    <x v="0"/>
    <n v="2"/>
  </r>
  <r>
    <x v="44"/>
    <x v="44"/>
    <x v="5"/>
    <x v="5"/>
    <s v="XMQ10F"/>
    <x v="5"/>
    <x v="2"/>
    <x v="1"/>
    <n v="2"/>
  </r>
  <r>
    <x v="44"/>
    <x v="44"/>
    <x v="5"/>
    <x v="5"/>
    <s v="AHC10F"/>
    <x v="2"/>
    <x v="2"/>
    <x v="1"/>
    <n v="2"/>
  </r>
  <r>
    <x v="44"/>
    <x v="44"/>
    <x v="5"/>
    <x v="5"/>
    <s v="LMQ10F"/>
    <x v="2"/>
    <x v="0"/>
    <x v="0"/>
    <n v="2"/>
  </r>
  <r>
    <x v="44"/>
    <x v="44"/>
    <x v="5"/>
    <x v="5"/>
    <s v="KSR8F"/>
    <x v="2"/>
    <x v="0"/>
    <x v="1"/>
    <n v="2"/>
  </r>
  <r>
    <x v="44"/>
    <x v="44"/>
    <x v="5"/>
    <x v="5"/>
    <s v="OAG10M"/>
    <x v="2"/>
    <x v="0"/>
    <x v="0"/>
    <n v="2"/>
  </r>
  <r>
    <x v="44"/>
    <x v="44"/>
    <x v="5"/>
    <x v="5"/>
    <s v="JNR7M"/>
    <x v="2"/>
    <x v="1"/>
    <x v="0"/>
    <n v="2"/>
  </r>
  <r>
    <x v="44"/>
    <x v="44"/>
    <x v="5"/>
    <x v="5"/>
    <s v="KOL6F"/>
    <x v="3"/>
    <x v="1"/>
    <x v="1"/>
    <n v="2"/>
  </r>
  <r>
    <x v="44"/>
    <x v="44"/>
    <x v="5"/>
    <x v="5"/>
    <s v="GIC5M"/>
    <x v="2"/>
    <x v="1"/>
    <x v="0"/>
    <n v="2"/>
  </r>
  <r>
    <x v="44"/>
    <x v="44"/>
    <x v="5"/>
    <x v="5"/>
    <s v="DRP6M"/>
    <x v="2"/>
    <x v="2"/>
    <x v="0"/>
    <n v="2"/>
  </r>
  <r>
    <x v="44"/>
    <x v="44"/>
    <x v="5"/>
    <x v="5"/>
    <s v="CPG7M"/>
    <x v="2"/>
    <x v="2"/>
    <x v="0"/>
    <n v="2"/>
  </r>
  <r>
    <x v="44"/>
    <x v="44"/>
    <x v="5"/>
    <x v="5"/>
    <s v="CLB8M"/>
    <x v="5"/>
    <x v="2"/>
    <x v="1"/>
    <n v="2"/>
  </r>
  <r>
    <x v="44"/>
    <x v="44"/>
    <x v="5"/>
    <x v="5"/>
    <s v="VNH10F"/>
    <x v="2"/>
    <x v="2"/>
    <x v="1"/>
    <n v="2"/>
  </r>
  <r>
    <x v="44"/>
    <x v="44"/>
    <x v="5"/>
    <x v="5"/>
    <s v="SUA10M"/>
    <x v="2"/>
    <x v="1"/>
    <x v="0"/>
    <n v="2"/>
  </r>
  <r>
    <x v="44"/>
    <x v="44"/>
    <x v="5"/>
    <x v="5"/>
    <s v="MPR8F"/>
    <x v="2"/>
    <x v="0"/>
    <x v="0"/>
    <n v="2"/>
  </r>
  <r>
    <x v="44"/>
    <x v="44"/>
    <x v="5"/>
    <x v="5"/>
    <s v="CCM7F"/>
    <x v="2"/>
    <x v="0"/>
    <x v="0"/>
    <n v="2"/>
  </r>
  <r>
    <x v="44"/>
    <x v="44"/>
    <x v="5"/>
    <x v="5"/>
    <s v="ZLO8F"/>
    <x v="2"/>
    <x v="1"/>
    <x v="1"/>
    <n v="2"/>
  </r>
  <r>
    <x v="45"/>
    <x v="45"/>
    <x v="6"/>
    <x v="6"/>
    <s v="DMU10F"/>
    <x v="1"/>
    <x v="0"/>
    <x v="1"/>
    <n v="2"/>
  </r>
  <r>
    <x v="45"/>
    <x v="45"/>
    <x v="6"/>
    <x v="6"/>
    <s v="KRA10F"/>
    <x v="1"/>
    <x v="1"/>
    <x v="1"/>
    <n v="2"/>
  </r>
  <r>
    <x v="45"/>
    <x v="45"/>
    <x v="6"/>
    <x v="6"/>
    <s v="CIG9F"/>
    <x v="1"/>
    <x v="1"/>
    <x v="0"/>
    <n v="2"/>
  </r>
  <r>
    <x v="45"/>
    <x v="45"/>
    <x v="6"/>
    <x v="6"/>
    <s v="ARA9F"/>
    <x v="1"/>
    <x v="2"/>
    <x v="0"/>
    <n v="2"/>
  </r>
  <r>
    <x v="45"/>
    <x v="45"/>
    <x v="6"/>
    <x v="6"/>
    <s v="DJD10M"/>
    <x v="1"/>
    <x v="2"/>
    <x v="0"/>
    <n v="2"/>
  </r>
  <r>
    <x v="45"/>
    <x v="45"/>
    <x v="6"/>
    <x v="6"/>
    <s v="AMC8M"/>
    <x v="1"/>
    <x v="2"/>
    <x v="0"/>
    <n v="2"/>
  </r>
  <r>
    <x v="45"/>
    <x v="45"/>
    <x v="6"/>
    <x v="6"/>
    <s v="SRG6M"/>
    <x v="1"/>
    <x v="2"/>
    <x v="1"/>
    <n v="2"/>
  </r>
  <r>
    <x v="45"/>
    <x v="45"/>
    <x v="6"/>
    <x v="6"/>
    <s v="ADC6F"/>
    <x v="1"/>
    <x v="0"/>
    <x v="0"/>
    <n v="2"/>
  </r>
  <r>
    <x v="45"/>
    <x v="45"/>
    <x v="6"/>
    <x v="6"/>
    <s v="EGO6M"/>
    <x v="1"/>
    <x v="1"/>
    <x v="0"/>
    <n v="2"/>
  </r>
  <r>
    <x v="45"/>
    <x v="45"/>
    <x v="6"/>
    <x v="6"/>
    <s v="RSD8M"/>
    <x v="1"/>
    <x v="1"/>
    <x v="1"/>
    <n v="2"/>
  </r>
  <r>
    <x v="45"/>
    <x v="45"/>
    <x v="6"/>
    <x v="6"/>
    <s v="FSE7F"/>
    <x v="1"/>
    <x v="1"/>
    <x v="1"/>
    <n v="2"/>
  </r>
  <r>
    <x v="45"/>
    <x v="45"/>
    <x v="6"/>
    <x v="6"/>
    <s v="DTD8M"/>
    <x v="1"/>
    <x v="1"/>
    <x v="1"/>
    <n v="2"/>
  </r>
  <r>
    <x v="45"/>
    <x v="45"/>
    <x v="6"/>
    <x v="6"/>
    <s v="AMC8M2"/>
    <x v="1"/>
    <x v="1"/>
    <x v="1"/>
    <n v="2"/>
  </r>
  <r>
    <x v="45"/>
    <x v="45"/>
    <x v="6"/>
    <x v="6"/>
    <s v="XMQ10F"/>
    <x v="5"/>
    <x v="2"/>
    <x v="0"/>
    <n v="2"/>
  </r>
  <r>
    <x v="45"/>
    <x v="45"/>
    <x v="6"/>
    <x v="6"/>
    <s v="AHC10F"/>
    <x v="1"/>
    <x v="2"/>
    <x v="1"/>
    <n v="2"/>
  </r>
  <r>
    <x v="45"/>
    <x v="45"/>
    <x v="6"/>
    <x v="6"/>
    <s v="LMQ10F"/>
    <x v="1"/>
    <x v="2"/>
    <x v="0"/>
    <n v="2"/>
  </r>
  <r>
    <x v="45"/>
    <x v="45"/>
    <x v="6"/>
    <x v="6"/>
    <s v="KSR8F"/>
    <x v="4"/>
    <x v="2"/>
    <x v="1"/>
    <n v="2"/>
  </r>
  <r>
    <x v="45"/>
    <x v="45"/>
    <x v="6"/>
    <x v="6"/>
    <s v="OAG10M"/>
    <x v="1"/>
    <x v="2"/>
    <x v="1"/>
    <n v="2"/>
  </r>
  <r>
    <x v="45"/>
    <x v="45"/>
    <x v="6"/>
    <x v="6"/>
    <s v="JNR7M"/>
    <x v="4"/>
    <x v="0"/>
    <x v="0"/>
    <n v="2"/>
  </r>
  <r>
    <x v="45"/>
    <x v="45"/>
    <x v="6"/>
    <x v="6"/>
    <s v="KOL6F"/>
    <x v="1"/>
    <x v="0"/>
    <x v="1"/>
    <n v="2"/>
  </r>
  <r>
    <x v="45"/>
    <x v="45"/>
    <x v="6"/>
    <x v="6"/>
    <s v="GIC5M"/>
    <x v="1"/>
    <x v="0"/>
    <x v="0"/>
    <n v="2"/>
  </r>
  <r>
    <x v="45"/>
    <x v="45"/>
    <x v="6"/>
    <x v="6"/>
    <s v="DRP6M"/>
    <x v="1"/>
    <x v="1"/>
    <x v="0"/>
    <n v="2"/>
  </r>
  <r>
    <x v="45"/>
    <x v="45"/>
    <x v="6"/>
    <x v="6"/>
    <s v="CPG7M"/>
    <x v="1"/>
    <x v="1"/>
    <x v="1"/>
    <n v="2"/>
  </r>
  <r>
    <x v="45"/>
    <x v="45"/>
    <x v="6"/>
    <x v="6"/>
    <s v="CLB8M"/>
    <x v="1"/>
    <x v="1"/>
    <x v="0"/>
    <n v="2"/>
  </r>
  <r>
    <x v="45"/>
    <x v="45"/>
    <x v="6"/>
    <x v="6"/>
    <s v="VNH10F"/>
    <x v="4"/>
    <x v="2"/>
    <x v="0"/>
    <n v="2"/>
  </r>
  <r>
    <x v="45"/>
    <x v="45"/>
    <x v="6"/>
    <x v="6"/>
    <s v="SUA10M"/>
    <x v="1"/>
    <x v="2"/>
    <x v="0"/>
    <n v="2"/>
  </r>
  <r>
    <x v="45"/>
    <x v="45"/>
    <x v="6"/>
    <x v="6"/>
    <s v="MPR8F"/>
    <x v="1"/>
    <x v="2"/>
    <x v="1"/>
    <n v="2"/>
  </r>
  <r>
    <x v="45"/>
    <x v="45"/>
    <x v="6"/>
    <x v="6"/>
    <s v="CCM7F"/>
    <x v="1"/>
    <x v="2"/>
    <x v="1"/>
    <n v="2"/>
  </r>
  <r>
    <x v="45"/>
    <x v="45"/>
    <x v="6"/>
    <x v="6"/>
    <s v="ZLO8F"/>
    <x v="1"/>
    <x v="1"/>
    <x v="0"/>
    <n v="2"/>
  </r>
  <r>
    <x v="46"/>
    <x v="46"/>
    <x v="1"/>
    <x v="1"/>
    <s v="DMU10F"/>
    <x v="3"/>
    <x v="0"/>
    <x v="0"/>
    <n v="2"/>
  </r>
  <r>
    <x v="46"/>
    <x v="46"/>
    <x v="1"/>
    <x v="1"/>
    <s v="KRA10F"/>
    <x v="0"/>
    <x v="0"/>
    <x v="0"/>
    <n v="2"/>
  </r>
  <r>
    <x v="46"/>
    <x v="46"/>
    <x v="1"/>
    <x v="1"/>
    <s v="CIG9F"/>
    <x v="0"/>
    <x v="1"/>
    <x v="1"/>
    <n v="2"/>
  </r>
  <r>
    <x v="46"/>
    <x v="46"/>
    <x v="1"/>
    <x v="1"/>
    <s v="ARA9F"/>
    <x v="3"/>
    <x v="0"/>
    <x v="1"/>
    <n v="2"/>
  </r>
  <r>
    <x v="46"/>
    <x v="46"/>
    <x v="1"/>
    <x v="1"/>
    <s v="DJD10M"/>
    <x v="0"/>
    <x v="1"/>
    <x v="1"/>
    <n v="2"/>
  </r>
  <r>
    <x v="46"/>
    <x v="46"/>
    <x v="1"/>
    <x v="1"/>
    <s v="AMC8M"/>
    <x v="3"/>
    <x v="1"/>
    <x v="0"/>
    <n v="2"/>
  </r>
  <r>
    <x v="46"/>
    <x v="46"/>
    <x v="1"/>
    <x v="1"/>
    <s v="SRG6M"/>
    <x v="4"/>
    <x v="2"/>
    <x v="0"/>
    <n v="2"/>
  </r>
  <r>
    <x v="46"/>
    <x v="46"/>
    <x v="1"/>
    <x v="1"/>
    <s v="ADC6F"/>
    <x v="3"/>
    <x v="2"/>
    <x v="0"/>
    <n v="2"/>
  </r>
  <r>
    <x v="46"/>
    <x v="46"/>
    <x v="1"/>
    <x v="1"/>
    <s v="EGO6M"/>
    <x v="0"/>
    <x v="2"/>
    <x v="0"/>
    <n v="2"/>
  </r>
  <r>
    <x v="46"/>
    <x v="46"/>
    <x v="1"/>
    <x v="1"/>
    <s v="RSD8M"/>
    <x v="0"/>
    <x v="2"/>
    <x v="1"/>
    <n v="2"/>
  </r>
  <r>
    <x v="46"/>
    <x v="46"/>
    <x v="1"/>
    <x v="1"/>
    <s v="FSE7F"/>
    <x v="0"/>
    <x v="0"/>
    <x v="0"/>
    <n v="2"/>
  </r>
  <r>
    <x v="46"/>
    <x v="46"/>
    <x v="1"/>
    <x v="1"/>
    <s v="DTD8M"/>
    <x v="3"/>
    <x v="1"/>
    <x v="0"/>
    <n v="2"/>
  </r>
  <r>
    <x v="46"/>
    <x v="46"/>
    <x v="1"/>
    <x v="1"/>
    <s v="AMC8M2"/>
    <x v="3"/>
    <x v="1"/>
    <x v="1"/>
    <n v="2"/>
  </r>
  <r>
    <x v="46"/>
    <x v="46"/>
    <x v="1"/>
    <x v="1"/>
    <s v="XMQ10F"/>
    <x v="5"/>
    <x v="1"/>
    <x v="1"/>
    <n v="2"/>
  </r>
  <r>
    <x v="46"/>
    <x v="46"/>
    <x v="1"/>
    <x v="1"/>
    <s v="AHC10F"/>
    <x v="3"/>
    <x v="1"/>
    <x v="1"/>
    <n v="2"/>
  </r>
  <r>
    <x v="46"/>
    <x v="46"/>
    <x v="1"/>
    <x v="1"/>
    <s v="LMQ10F"/>
    <x v="3"/>
    <x v="1"/>
    <x v="1"/>
    <n v="2"/>
  </r>
  <r>
    <x v="46"/>
    <x v="46"/>
    <x v="1"/>
    <x v="1"/>
    <s v="KSR8F"/>
    <x v="3"/>
    <x v="2"/>
    <x v="0"/>
    <n v="2"/>
  </r>
  <r>
    <x v="46"/>
    <x v="46"/>
    <x v="1"/>
    <x v="1"/>
    <s v="OAG10M"/>
    <x v="3"/>
    <x v="2"/>
    <x v="1"/>
    <n v="2"/>
  </r>
  <r>
    <x v="46"/>
    <x v="46"/>
    <x v="1"/>
    <x v="1"/>
    <s v="JNR7M"/>
    <x v="4"/>
    <x v="2"/>
    <x v="0"/>
    <n v="2"/>
  </r>
  <r>
    <x v="46"/>
    <x v="46"/>
    <x v="1"/>
    <x v="1"/>
    <s v="KOL6F"/>
    <x v="3"/>
    <x v="2"/>
    <x v="1"/>
    <n v="2"/>
  </r>
  <r>
    <x v="46"/>
    <x v="46"/>
    <x v="1"/>
    <x v="1"/>
    <s v="GIC5M"/>
    <x v="3"/>
    <x v="2"/>
    <x v="1"/>
    <n v="2"/>
  </r>
  <r>
    <x v="46"/>
    <x v="46"/>
    <x v="1"/>
    <x v="1"/>
    <s v="DRP6M"/>
    <x v="2"/>
    <x v="0"/>
    <x v="0"/>
    <n v="2"/>
  </r>
  <r>
    <x v="46"/>
    <x v="46"/>
    <x v="1"/>
    <x v="1"/>
    <s v="CPG7M"/>
    <x v="3"/>
    <x v="0"/>
    <x v="1"/>
    <n v="2"/>
  </r>
  <r>
    <x v="46"/>
    <x v="46"/>
    <x v="1"/>
    <x v="1"/>
    <s v="CLB8M"/>
    <x v="3"/>
    <x v="0"/>
    <x v="0"/>
    <n v="2"/>
  </r>
  <r>
    <x v="46"/>
    <x v="46"/>
    <x v="1"/>
    <x v="1"/>
    <s v="VNH10F"/>
    <x v="3"/>
    <x v="1"/>
    <x v="0"/>
    <n v="2"/>
  </r>
  <r>
    <x v="46"/>
    <x v="46"/>
    <x v="1"/>
    <x v="1"/>
    <s v="SUA10M"/>
    <x v="3"/>
    <x v="1"/>
    <x v="1"/>
    <n v="2"/>
  </r>
  <r>
    <x v="46"/>
    <x v="46"/>
    <x v="1"/>
    <x v="1"/>
    <s v="MPR8F"/>
    <x v="0"/>
    <x v="1"/>
    <x v="0"/>
    <n v="2"/>
  </r>
  <r>
    <x v="46"/>
    <x v="46"/>
    <x v="1"/>
    <x v="1"/>
    <s v="CCM7F"/>
    <x v="3"/>
    <x v="2"/>
    <x v="0"/>
    <n v="2"/>
  </r>
  <r>
    <x v="46"/>
    <x v="46"/>
    <x v="1"/>
    <x v="1"/>
    <s v="ZLO8F"/>
    <x v="3"/>
    <x v="2"/>
    <x v="0"/>
    <n v="2"/>
  </r>
  <r>
    <x v="47"/>
    <x v="47"/>
    <x v="4"/>
    <x v="4"/>
    <s v="DMU10F"/>
    <x v="5"/>
    <x v="2"/>
    <x v="1"/>
    <n v="2"/>
  </r>
  <r>
    <x v="47"/>
    <x v="47"/>
    <x v="4"/>
    <x v="4"/>
    <s v="KRA10F"/>
    <x v="5"/>
    <x v="2"/>
    <x v="1"/>
    <n v="2"/>
  </r>
  <r>
    <x v="47"/>
    <x v="47"/>
    <x v="4"/>
    <x v="4"/>
    <s v="CIG9F"/>
    <x v="5"/>
    <x v="1"/>
    <x v="0"/>
    <n v="2"/>
  </r>
  <r>
    <x v="47"/>
    <x v="47"/>
    <x v="4"/>
    <x v="4"/>
    <s v="ARA9F"/>
    <x v="5"/>
    <x v="0"/>
    <x v="0"/>
    <n v="2"/>
  </r>
  <r>
    <x v="47"/>
    <x v="47"/>
    <x v="4"/>
    <x v="4"/>
    <s v="DJD10M"/>
    <x v="5"/>
    <x v="0"/>
    <x v="0"/>
    <n v="2"/>
  </r>
  <r>
    <x v="47"/>
    <x v="47"/>
    <x v="4"/>
    <x v="4"/>
    <s v="AMC8M"/>
    <x v="5"/>
    <x v="1"/>
    <x v="1"/>
    <n v="2"/>
  </r>
  <r>
    <x v="47"/>
    <x v="47"/>
    <x v="4"/>
    <x v="4"/>
    <s v="SRG6M"/>
    <x v="5"/>
    <x v="0"/>
    <x v="1"/>
    <n v="2"/>
  </r>
  <r>
    <x v="47"/>
    <x v="47"/>
    <x v="4"/>
    <x v="4"/>
    <s v="ADC6F"/>
    <x v="5"/>
    <x v="1"/>
    <x v="1"/>
    <n v="2"/>
  </r>
  <r>
    <x v="47"/>
    <x v="47"/>
    <x v="4"/>
    <x v="4"/>
    <s v="EGO6M"/>
    <x v="5"/>
    <x v="1"/>
    <x v="0"/>
    <n v="2"/>
  </r>
  <r>
    <x v="47"/>
    <x v="47"/>
    <x v="4"/>
    <x v="4"/>
    <s v="RSD8M"/>
    <x v="5"/>
    <x v="2"/>
    <x v="0"/>
    <n v="2"/>
  </r>
  <r>
    <x v="47"/>
    <x v="47"/>
    <x v="4"/>
    <x v="4"/>
    <s v="FSE7F"/>
    <x v="5"/>
    <x v="2"/>
    <x v="0"/>
    <n v="2"/>
  </r>
  <r>
    <x v="47"/>
    <x v="47"/>
    <x v="4"/>
    <x v="4"/>
    <s v="DTD8M"/>
    <x v="5"/>
    <x v="2"/>
    <x v="0"/>
    <n v="2"/>
  </r>
  <r>
    <x v="47"/>
    <x v="47"/>
    <x v="4"/>
    <x v="4"/>
    <s v="AMC8M2"/>
    <x v="5"/>
    <x v="2"/>
    <x v="1"/>
    <n v="2"/>
  </r>
  <r>
    <x v="47"/>
    <x v="47"/>
    <x v="4"/>
    <x v="4"/>
    <s v="XMQ10F"/>
    <x v="1"/>
    <x v="0"/>
    <x v="0"/>
    <n v="2"/>
  </r>
  <r>
    <x v="47"/>
    <x v="47"/>
    <x v="4"/>
    <x v="4"/>
    <s v="AHC10F"/>
    <x v="5"/>
    <x v="1"/>
    <x v="0"/>
    <n v="2"/>
  </r>
  <r>
    <x v="47"/>
    <x v="47"/>
    <x v="4"/>
    <x v="4"/>
    <s v="LMQ10F"/>
    <x v="5"/>
    <x v="1"/>
    <x v="1"/>
    <n v="2"/>
  </r>
  <r>
    <x v="47"/>
    <x v="47"/>
    <x v="4"/>
    <x v="4"/>
    <s v="KSR8F"/>
    <x v="5"/>
    <x v="1"/>
    <x v="1"/>
    <n v="2"/>
  </r>
  <r>
    <x v="47"/>
    <x v="47"/>
    <x v="4"/>
    <x v="4"/>
    <s v="OAG10M"/>
    <x v="4"/>
    <x v="1"/>
    <x v="1"/>
    <n v="2"/>
  </r>
  <r>
    <x v="47"/>
    <x v="47"/>
    <x v="4"/>
    <x v="4"/>
    <s v="JNR7M"/>
    <x v="5"/>
    <x v="1"/>
    <x v="1"/>
    <n v="2"/>
  </r>
  <r>
    <x v="47"/>
    <x v="47"/>
    <x v="4"/>
    <x v="4"/>
    <s v="KOL6F"/>
    <x v="5"/>
    <x v="2"/>
    <x v="0"/>
    <n v="2"/>
  </r>
  <r>
    <x v="47"/>
    <x v="47"/>
    <x v="4"/>
    <x v="4"/>
    <s v="GIC5M"/>
    <x v="5"/>
    <x v="2"/>
    <x v="1"/>
    <n v="2"/>
  </r>
  <r>
    <x v="47"/>
    <x v="47"/>
    <x v="4"/>
    <x v="4"/>
    <s v="DRP6M"/>
    <x v="3"/>
    <x v="2"/>
    <x v="0"/>
    <n v="2"/>
  </r>
  <r>
    <x v="47"/>
    <x v="47"/>
    <x v="4"/>
    <x v="4"/>
    <s v="CPG7M"/>
    <x v="5"/>
    <x v="2"/>
    <x v="1"/>
    <n v="2"/>
  </r>
  <r>
    <x v="47"/>
    <x v="47"/>
    <x v="4"/>
    <x v="4"/>
    <s v="CLB8M"/>
    <x v="5"/>
    <x v="2"/>
    <x v="1"/>
    <n v="2"/>
  </r>
  <r>
    <x v="47"/>
    <x v="47"/>
    <x v="4"/>
    <x v="4"/>
    <s v="VNH10F"/>
    <x v="5"/>
    <x v="0"/>
    <x v="0"/>
    <n v="2"/>
  </r>
  <r>
    <x v="47"/>
    <x v="47"/>
    <x v="4"/>
    <x v="4"/>
    <s v="SUA10M"/>
    <x v="5"/>
    <x v="0"/>
    <x v="1"/>
    <n v="2"/>
  </r>
  <r>
    <x v="47"/>
    <x v="47"/>
    <x v="4"/>
    <x v="4"/>
    <s v="MPR8F"/>
    <x v="4"/>
    <x v="0"/>
    <x v="0"/>
    <n v="2"/>
  </r>
  <r>
    <x v="47"/>
    <x v="47"/>
    <x v="4"/>
    <x v="4"/>
    <s v="CCM7F"/>
    <x v="5"/>
    <x v="1"/>
    <x v="0"/>
    <n v="2"/>
  </r>
  <r>
    <x v="47"/>
    <x v="47"/>
    <x v="4"/>
    <x v="4"/>
    <s v="ZLO8F"/>
    <x v="5"/>
    <x v="1"/>
    <x v="1"/>
    <n v="2"/>
  </r>
  <r>
    <x v="48"/>
    <x v="48"/>
    <x v="5"/>
    <x v="5"/>
    <s v="DMU10F"/>
    <x v="2"/>
    <x v="1"/>
    <x v="0"/>
    <n v="2"/>
  </r>
  <r>
    <x v="48"/>
    <x v="48"/>
    <x v="5"/>
    <x v="5"/>
    <s v="KRA10F"/>
    <x v="2"/>
    <x v="2"/>
    <x v="0"/>
    <n v="2"/>
  </r>
  <r>
    <x v="48"/>
    <x v="48"/>
    <x v="5"/>
    <x v="5"/>
    <s v="CIG9F"/>
    <x v="2"/>
    <x v="2"/>
    <x v="0"/>
    <n v="2"/>
  </r>
  <r>
    <x v="48"/>
    <x v="48"/>
    <x v="5"/>
    <x v="5"/>
    <s v="ARA9F"/>
    <x v="2"/>
    <x v="2"/>
    <x v="1"/>
    <n v="2"/>
  </r>
  <r>
    <x v="48"/>
    <x v="48"/>
    <x v="5"/>
    <x v="5"/>
    <s v="DJD10M"/>
    <x v="2"/>
    <x v="2"/>
    <x v="1"/>
    <n v="2"/>
  </r>
  <r>
    <x v="48"/>
    <x v="48"/>
    <x v="5"/>
    <x v="5"/>
    <s v="AMC8M"/>
    <x v="2"/>
    <x v="1"/>
    <x v="0"/>
    <n v="2"/>
  </r>
  <r>
    <x v="48"/>
    <x v="48"/>
    <x v="5"/>
    <x v="5"/>
    <s v="SRG6M"/>
    <x v="2"/>
    <x v="0"/>
    <x v="0"/>
    <n v="2"/>
  </r>
  <r>
    <x v="48"/>
    <x v="48"/>
    <x v="5"/>
    <x v="5"/>
    <s v="ADC6F"/>
    <x v="2"/>
    <x v="0"/>
    <x v="0"/>
    <n v="2"/>
  </r>
  <r>
    <x v="48"/>
    <x v="48"/>
    <x v="5"/>
    <x v="5"/>
    <s v="EGO6M"/>
    <x v="2"/>
    <x v="1"/>
    <x v="1"/>
    <n v="2"/>
  </r>
  <r>
    <x v="48"/>
    <x v="48"/>
    <x v="5"/>
    <x v="5"/>
    <s v="RSD8M"/>
    <x v="2"/>
    <x v="0"/>
    <x v="1"/>
    <n v="2"/>
  </r>
  <r>
    <x v="48"/>
    <x v="48"/>
    <x v="5"/>
    <x v="5"/>
    <s v="FSE7F"/>
    <x v="2"/>
    <x v="1"/>
    <x v="1"/>
    <n v="2"/>
  </r>
  <r>
    <x v="48"/>
    <x v="48"/>
    <x v="5"/>
    <x v="5"/>
    <s v="DTD8M"/>
    <x v="2"/>
    <x v="1"/>
    <x v="0"/>
    <n v="2"/>
  </r>
  <r>
    <x v="48"/>
    <x v="48"/>
    <x v="5"/>
    <x v="5"/>
    <s v="AMC8M2"/>
    <x v="4"/>
    <x v="2"/>
    <x v="0"/>
    <n v="2"/>
  </r>
  <r>
    <x v="48"/>
    <x v="48"/>
    <x v="5"/>
    <x v="5"/>
    <s v="XMQ10F"/>
    <x v="2"/>
    <x v="2"/>
    <x v="0"/>
    <n v="2"/>
  </r>
  <r>
    <x v="48"/>
    <x v="48"/>
    <x v="5"/>
    <x v="5"/>
    <s v="AHC10F"/>
    <x v="2"/>
    <x v="2"/>
    <x v="0"/>
    <n v="2"/>
  </r>
  <r>
    <x v="48"/>
    <x v="48"/>
    <x v="5"/>
    <x v="5"/>
    <s v="LMQ10F"/>
    <x v="2"/>
    <x v="2"/>
    <x v="1"/>
    <n v="2"/>
  </r>
  <r>
    <x v="48"/>
    <x v="48"/>
    <x v="5"/>
    <x v="5"/>
    <s v="KSR8F"/>
    <x v="2"/>
    <x v="0"/>
    <x v="0"/>
    <n v="2"/>
  </r>
  <r>
    <x v="48"/>
    <x v="48"/>
    <x v="5"/>
    <x v="5"/>
    <s v="OAG10M"/>
    <x v="2"/>
    <x v="1"/>
    <x v="0"/>
    <n v="2"/>
  </r>
  <r>
    <x v="48"/>
    <x v="48"/>
    <x v="5"/>
    <x v="5"/>
    <s v="JNR7M"/>
    <x v="2"/>
    <x v="1"/>
    <x v="1"/>
    <n v="2"/>
  </r>
  <r>
    <x v="48"/>
    <x v="48"/>
    <x v="5"/>
    <x v="5"/>
    <s v="KOL6F"/>
    <x v="2"/>
    <x v="1"/>
    <x v="1"/>
    <n v="2"/>
  </r>
  <r>
    <x v="48"/>
    <x v="48"/>
    <x v="5"/>
    <x v="5"/>
    <s v="GIC5M"/>
    <x v="4"/>
    <x v="1"/>
    <x v="1"/>
    <n v="2"/>
  </r>
  <r>
    <x v="48"/>
    <x v="48"/>
    <x v="5"/>
    <x v="5"/>
    <s v="DRP6M"/>
    <x v="1"/>
    <x v="1"/>
    <x v="1"/>
    <n v="2"/>
  </r>
  <r>
    <x v="48"/>
    <x v="48"/>
    <x v="5"/>
    <x v="5"/>
    <s v="CPG7M"/>
    <x v="2"/>
    <x v="2"/>
    <x v="0"/>
    <n v="2"/>
  </r>
  <r>
    <x v="48"/>
    <x v="48"/>
    <x v="5"/>
    <x v="5"/>
    <s v="CLB8M"/>
    <x v="2"/>
    <x v="2"/>
    <x v="1"/>
    <n v="2"/>
  </r>
  <r>
    <x v="48"/>
    <x v="48"/>
    <x v="5"/>
    <x v="5"/>
    <s v="VNH10F"/>
    <x v="2"/>
    <x v="2"/>
    <x v="0"/>
    <n v="2"/>
  </r>
  <r>
    <x v="48"/>
    <x v="48"/>
    <x v="5"/>
    <x v="5"/>
    <s v="SUA10M"/>
    <x v="2"/>
    <x v="2"/>
    <x v="1"/>
    <n v="2"/>
  </r>
  <r>
    <x v="48"/>
    <x v="48"/>
    <x v="5"/>
    <x v="5"/>
    <s v="MPR8F"/>
    <x v="7"/>
    <x v="2"/>
    <x v="1"/>
    <n v="2"/>
  </r>
  <r>
    <x v="48"/>
    <x v="48"/>
    <x v="5"/>
    <x v="5"/>
    <s v="CCM7F"/>
    <x v="2"/>
    <x v="0"/>
    <x v="0"/>
    <n v="2"/>
  </r>
  <r>
    <x v="48"/>
    <x v="48"/>
    <x v="5"/>
    <x v="5"/>
    <s v="ZLO8F"/>
    <x v="2"/>
    <x v="0"/>
    <x v="1"/>
    <n v="2"/>
  </r>
  <r>
    <x v="49"/>
    <x v="49"/>
    <x v="5"/>
    <x v="5"/>
    <s v="DMU10F"/>
    <x v="2"/>
    <x v="0"/>
    <x v="0"/>
    <n v="2"/>
  </r>
  <r>
    <x v="49"/>
    <x v="49"/>
    <x v="5"/>
    <x v="5"/>
    <s v="KRA10F"/>
    <x v="2"/>
    <x v="1"/>
    <x v="0"/>
    <n v="2"/>
  </r>
  <r>
    <x v="49"/>
    <x v="49"/>
    <x v="5"/>
    <x v="5"/>
    <s v="CIG9F"/>
    <x v="2"/>
    <x v="1"/>
    <x v="1"/>
    <n v="2"/>
  </r>
  <r>
    <x v="49"/>
    <x v="49"/>
    <x v="5"/>
    <x v="5"/>
    <s v="ARA9F"/>
    <x v="2"/>
    <x v="1"/>
    <x v="0"/>
    <n v="2"/>
  </r>
  <r>
    <x v="49"/>
    <x v="49"/>
    <x v="5"/>
    <x v="5"/>
    <s v="DJD10M"/>
    <x v="2"/>
    <x v="2"/>
    <x v="0"/>
    <n v="2"/>
  </r>
  <r>
    <x v="49"/>
    <x v="49"/>
    <x v="5"/>
    <x v="5"/>
    <s v="AMC8M"/>
    <x v="2"/>
    <x v="2"/>
    <x v="0"/>
    <n v="2"/>
  </r>
  <r>
    <x v="49"/>
    <x v="49"/>
    <x v="5"/>
    <x v="5"/>
    <s v="SRG6M"/>
    <x v="2"/>
    <x v="2"/>
    <x v="1"/>
    <n v="2"/>
  </r>
  <r>
    <x v="49"/>
    <x v="49"/>
    <x v="5"/>
    <x v="5"/>
    <s v="ADC6F"/>
    <x v="2"/>
    <x v="2"/>
    <x v="1"/>
    <n v="2"/>
  </r>
  <r>
    <x v="49"/>
    <x v="49"/>
    <x v="5"/>
    <x v="5"/>
    <s v="EGO6M"/>
    <x v="2"/>
    <x v="1"/>
    <x v="0"/>
    <n v="2"/>
  </r>
  <r>
    <x v="49"/>
    <x v="49"/>
    <x v="5"/>
    <x v="5"/>
    <s v="RSD8M"/>
    <x v="2"/>
    <x v="0"/>
    <x v="0"/>
    <n v="2"/>
  </r>
  <r>
    <x v="49"/>
    <x v="49"/>
    <x v="5"/>
    <x v="5"/>
    <s v="FSE7F"/>
    <x v="2"/>
    <x v="0"/>
    <x v="0"/>
    <n v="2"/>
  </r>
  <r>
    <x v="49"/>
    <x v="49"/>
    <x v="5"/>
    <x v="5"/>
    <s v="DTD8M"/>
    <x v="2"/>
    <x v="1"/>
    <x v="1"/>
    <n v="2"/>
  </r>
  <r>
    <x v="49"/>
    <x v="49"/>
    <x v="5"/>
    <x v="5"/>
    <s v="AMC8M2"/>
    <x v="2"/>
    <x v="0"/>
    <x v="1"/>
    <n v="2"/>
  </r>
  <r>
    <x v="49"/>
    <x v="49"/>
    <x v="5"/>
    <x v="5"/>
    <s v="XMQ10F"/>
    <x v="2"/>
    <x v="1"/>
    <x v="1"/>
    <n v="2"/>
  </r>
  <r>
    <x v="49"/>
    <x v="49"/>
    <x v="5"/>
    <x v="5"/>
    <s v="AHC10F"/>
    <x v="2"/>
    <x v="1"/>
    <x v="0"/>
    <n v="2"/>
  </r>
  <r>
    <x v="49"/>
    <x v="49"/>
    <x v="5"/>
    <x v="5"/>
    <s v="LMQ10F"/>
    <x v="2"/>
    <x v="2"/>
    <x v="0"/>
    <n v="2"/>
  </r>
  <r>
    <x v="49"/>
    <x v="49"/>
    <x v="5"/>
    <x v="5"/>
    <s v="KSR8F"/>
    <x v="2"/>
    <x v="2"/>
    <x v="0"/>
    <n v="2"/>
  </r>
  <r>
    <x v="49"/>
    <x v="49"/>
    <x v="5"/>
    <x v="5"/>
    <s v="OAG10M"/>
    <x v="2"/>
    <x v="2"/>
    <x v="0"/>
    <n v="2"/>
  </r>
  <r>
    <x v="49"/>
    <x v="49"/>
    <x v="5"/>
    <x v="5"/>
    <s v="JNR7M"/>
    <x v="2"/>
    <x v="2"/>
    <x v="1"/>
    <n v="2"/>
  </r>
  <r>
    <x v="49"/>
    <x v="49"/>
    <x v="5"/>
    <x v="5"/>
    <s v="KOL6F"/>
    <x v="2"/>
    <x v="0"/>
    <x v="0"/>
    <n v="2"/>
  </r>
  <r>
    <x v="49"/>
    <x v="49"/>
    <x v="5"/>
    <x v="5"/>
    <s v="GIC5M"/>
    <x v="2"/>
    <x v="1"/>
    <x v="0"/>
    <n v="2"/>
  </r>
  <r>
    <x v="49"/>
    <x v="49"/>
    <x v="5"/>
    <x v="5"/>
    <s v="DRP6M"/>
    <x v="2"/>
    <x v="1"/>
    <x v="1"/>
    <n v="2"/>
  </r>
  <r>
    <x v="49"/>
    <x v="49"/>
    <x v="5"/>
    <x v="5"/>
    <s v="CPG7M"/>
    <x v="2"/>
    <x v="1"/>
    <x v="1"/>
    <n v="2"/>
  </r>
  <r>
    <x v="49"/>
    <x v="49"/>
    <x v="5"/>
    <x v="5"/>
    <s v="CLB8M"/>
    <x v="2"/>
    <x v="1"/>
    <x v="1"/>
    <n v="2"/>
  </r>
  <r>
    <x v="49"/>
    <x v="49"/>
    <x v="5"/>
    <x v="5"/>
    <s v="VNH10F"/>
    <x v="2"/>
    <x v="1"/>
    <x v="1"/>
    <n v="2"/>
  </r>
  <r>
    <x v="49"/>
    <x v="49"/>
    <x v="5"/>
    <x v="5"/>
    <s v="SUA10M"/>
    <x v="2"/>
    <x v="2"/>
    <x v="0"/>
    <n v="2"/>
  </r>
  <r>
    <x v="49"/>
    <x v="49"/>
    <x v="5"/>
    <x v="5"/>
    <s v="MPR8F"/>
    <x v="3"/>
    <x v="2"/>
    <x v="1"/>
    <n v="2"/>
  </r>
  <r>
    <x v="49"/>
    <x v="49"/>
    <x v="5"/>
    <x v="5"/>
    <s v="CCM7F"/>
    <x v="2"/>
    <x v="2"/>
    <x v="0"/>
    <n v="2"/>
  </r>
  <r>
    <x v="49"/>
    <x v="49"/>
    <x v="5"/>
    <x v="5"/>
    <s v="ZLO8F"/>
    <x v="2"/>
    <x v="2"/>
    <x v="1"/>
    <n v="2"/>
  </r>
  <r>
    <x v="50"/>
    <x v="50"/>
    <x v="2"/>
    <x v="2"/>
    <s v="DMU10F"/>
    <x v="1"/>
    <x v="2"/>
    <x v="1"/>
    <n v="2"/>
  </r>
  <r>
    <x v="50"/>
    <x v="50"/>
    <x v="2"/>
    <x v="2"/>
    <s v="KRA10F"/>
    <x v="4"/>
    <x v="0"/>
    <x v="0"/>
    <n v="2"/>
  </r>
  <r>
    <x v="50"/>
    <x v="50"/>
    <x v="2"/>
    <x v="2"/>
    <s v="CIG9F"/>
    <x v="4"/>
    <x v="0"/>
    <x v="1"/>
    <n v="2"/>
  </r>
  <r>
    <x v="50"/>
    <x v="50"/>
    <x v="2"/>
    <x v="2"/>
    <s v="ARA9F"/>
    <x v="0"/>
    <x v="0"/>
    <x v="0"/>
    <n v="2"/>
  </r>
  <r>
    <x v="50"/>
    <x v="50"/>
    <x v="2"/>
    <x v="2"/>
    <s v="DJD10M"/>
    <x v="1"/>
    <x v="1"/>
    <x v="0"/>
    <n v="2"/>
  </r>
  <r>
    <x v="50"/>
    <x v="50"/>
    <x v="2"/>
    <x v="2"/>
    <s v="AMC8M"/>
    <x v="1"/>
    <x v="1"/>
    <x v="1"/>
    <n v="2"/>
  </r>
  <r>
    <x v="50"/>
    <x v="50"/>
    <x v="2"/>
    <x v="2"/>
    <s v="SRG6M"/>
    <x v="4"/>
    <x v="1"/>
    <x v="0"/>
    <n v="2"/>
  </r>
  <r>
    <x v="50"/>
    <x v="50"/>
    <x v="2"/>
    <x v="2"/>
    <s v="ADC6F"/>
    <x v="4"/>
    <x v="2"/>
    <x v="0"/>
    <n v="2"/>
  </r>
  <r>
    <x v="50"/>
    <x v="50"/>
    <x v="2"/>
    <x v="2"/>
    <s v="EGO6M"/>
    <x v="1"/>
    <x v="2"/>
    <x v="0"/>
    <n v="2"/>
  </r>
  <r>
    <x v="50"/>
    <x v="50"/>
    <x v="2"/>
    <x v="2"/>
    <s v="RSD8M"/>
    <x v="1"/>
    <x v="2"/>
    <x v="1"/>
    <n v="2"/>
  </r>
  <r>
    <x v="50"/>
    <x v="50"/>
    <x v="2"/>
    <x v="2"/>
    <s v="FSE7F"/>
    <x v="4"/>
    <x v="2"/>
    <x v="1"/>
    <n v="2"/>
  </r>
  <r>
    <x v="50"/>
    <x v="50"/>
    <x v="2"/>
    <x v="2"/>
    <s v="DTD8M"/>
    <x v="4"/>
    <x v="1"/>
    <x v="0"/>
    <n v="2"/>
  </r>
  <r>
    <x v="50"/>
    <x v="50"/>
    <x v="2"/>
    <x v="2"/>
    <s v="AMC8M2"/>
    <x v="5"/>
    <x v="0"/>
    <x v="0"/>
    <n v="2"/>
  </r>
  <r>
    <x v="50"/>
    <x v="50"/>
    <x v="2"/>
    <x v="2"/>
    <s v="XMQ10F"/>
    <x v="1"/>
    <x v="0"/>
    <x v="0"/>
    <n v="2"/>
  </r>
  <r>
    <x v="50"/>
    <x v="50"/>
    <x v="2"/>
    <x v="2"/>
    <s v="AHC10F"/>
    <x v="1"/>
    <x v="1"/>
    <x v="1"/>
    <n v="2"/>
  </r>
  <r>
    <x v="50"/>
    <x v="50"/>
    <x v="2"/>
    <x v="2"/>
    <s v="LMQ10F"/>
    <x v="4"/>
    <x v="0"/>
    <x v="1"/>
    <n v="2"/>
  </r>
  <r>
    <x v="50"/>
    <x v="50"/>
    <x v="2"/>
    <x v="2"/>
    <s v="KSR8F"/>
    <x v="4"/>
    <x v="1"/>
    <x v="1"/>
    <n v="2"/>
  </r>
  <r>
    <x v="50"/>
    <x v="50"/>
    <x v="2"/>
    <x v="2"/>
    <s v="OAG10M"/>
    <x v="1"/>
    <x v="1"/>
    <x v="0"/>
    <n v="2"/>
  </r>
  <r>
    <x v="50"/>
    <x v="50"/>
    <x v="2"/>
    <x v="2"/>
    <s v="JNR7M"/>
    <x v="4"/>
    <x v="2"/>
    <x v="0"/>
    <n v="2"/>
  </r>
  <r>
    <x v="50"/>
    <x v="50"/>
    <x v="2"/>
    <x v="2"/>
    <s v="KOL6F"/>
    <x v="1"/>
    <x v="2"/>
    <x v="0"/>
    <n v="2"/>
  </r>
  <r>
    <x v="50"/>
    <x v="50"/>
    <x v="2"/>
    <x v="2"/>
    <s v="GIC5M"/>
    <x v="4"/>
    <x v="2"/>
    <x v="0"/>
    <n v="2"/>
  </r>
  <r>
    <x v="50"/>
    <x v="50"/>
    <x v="2"/>
    <x v="2"/>
    <s v="DRP6M"/>
    <x v="1"/>
    <x v="2"/>
    <x v="1"/>
    <n v="2"/>
  </r>
  <r>
    <x v="50"/>
    <x v="50"/>
    <x v="2"/>
    <x v="2"/>
    <s v="CPG7M"/>
    <x v="4"/>
    <x v="0"/>
    <x v="0"/>
    <n v="2"/>
  </r>
  <r>
    <x v="50"/>
    <x v="50"/>
    <x v="2"/>
    <x v="2"/>
    <s v="CLB8M"/>
    <x v="4"/>
    <x v="1"/>
    <x v="0"/>
    <n v="2"/>
  </r>
  <r>
    <x v="50"/>
    <x v="50"/>
    <x v="2"/>
    <x v="2"/>
    <s v="VNH10F"/>
    <x v="0"/>
    <x v="1"/>
    <x v="1"/>
    <n v="2"/>
  </r>
  <r>
    <x v="50"/>
    <x v="50"/>
    <x v="2"/>
    <x v="2"/>
    <s v="SUA10M"/>
    <x v="1"/>
    <x v="1"/>
    <x v="1"/>
    <n v="2"/>
  </r>
  <r>
    <x v="50"/>
    <x v="50"/>
    <x v="2"/>
    <x v="2"/>
    <s v="MPR8F"/>
    <x v="0"/>
    <x v="1"/>
    <x v="1"/>
    <n v="2"/>
  </r>
  <r>
    <x v="50"/>
    <x v="50"/>
    <x v="2"/>
    <x v="2"/>
    <s v="CCM7F"/>
    <x v="4"/>
    <x v="1"/>
    <x v="1"/>
    <n v="2"/>
  </r>
  <r>
    <x v="50"/>
    <x v="50"/>
    <x v="2"/>
    <x v="2"/>
    <s v="ZLO8F"/>
    <x v="1"/>
    <x v="2"/>
    <x v="0"/>
    <n v="2"/>
  </r>
  <r>
    <x v="51"/>
    <x v="51"/>
    <x v="0"/>
    <x v="0"/>
    <s v="DMU10F"/>
    <x v="0"/>
    <x v="2"/>
    <x v="1"/>
    <n v="2"/>
  </r>
  <r>
    <x v="51"/>
    <x v="51"/>
    <x v="0"/>
    <x v="0"/>
    <s v="KRA10F"/>
    <x v="0"/>
    <x v="2"/>
    <x v="0"/>
    <n v="2"/>
  </r>
  <r>
    <x v="51"/>
    <x v="51"/>
    <x v="0"/>
    <x v="0"/>
    <s v="CIG9F"/>
    <x v="0"/>
    <x v="2"/>
    <x v="1"/>
    <n v="2"/>
  </r>
  <r>
    <x v="51"/>
    <x v="51"/>
    <x v="0"/>
    <x v="0"/>
    <s v="ARA9F"/>
    <x v="6"/>
    <x v="2"/>
    <x v="1"/>
    <n v="2"/>
  </r>
  <r>
    <x v="51"/>
    <x v="51"/>
    <x v="0"/>
    <x v="0"/>
    <s v="DJD10M"/>
    <x v="0"/>
    <x v="0"/>
    <x v="0"/>
    <n v="2"/>
  </r>
  <r>
    <x v="51"/>
    <x v="51"/>
    <x v="0"/>
    <x v="0"/>
    <s v="AMC8M"/>
    <x v="0"/>
    <x v="0"/>
    <x v="1"/>
    <n v="2"/>
  </r>
  <r>
    <x v="51"/>
    <x v="51"/>
    <x v="0"/>
    <x v="0"/>
    <s v="SRG6M"/>
    <x v="5"/>
    <x v="0"/>
    <x v="0"/>
    <n v="2"/>
  </r>
  <r>
    <x v="51"/>
    <x v="51"/>
    <x v="0"/>
    <x v="0"/>
    <s v="ADC6F"/>
    <x v="0"/>
    <x v="1"/>
    <x v="0"/>
    <n v="2"/>
  </r>
  <r>
    <x v="51"/>
    <x v="51"/>
    <x v="0"/>
    <x v="0"/>
    <s v="EGO6M"/>
    <x v="0"/>
    <x v="1"/>
    <x v="1"/>
    <n v="2"/>
  </r>
  <r>
    <x v="51"/>
    <x v="51"/>
    <x v="0"/>
    <x v="0"/>
    <s v="RSD8M"/>
    <x v="0"/>
    <x v="1"/>
    <x v="0"/>
    <n v="2"/>
  </r>
  <r>
    <x v="51"/>
    <x v="51"/>
    <x v="0"/>
    <x v="0"/>
    <s v="FSE7F"/>
    <x v="0"/>
    <x v="2"/>
    <x v="0"/>
    <n v="2"/>
  </r>
  <r>
    <x v="51"/>
    <x v="51"/>
    <x v="0"/>
    <x v="0"/>
    <s v="DTD8M"/>
    <x v="0"/>
    <x v="2"/>
    <x v="0"/>
    <n v="2"/>
  </r>
  <r>
    <x v="51"/>
    <x v="51"/>
    <x v="0"/>
    <x v="0"/>
    <s v="AMC8M2"/>
    <x v="0"/>
    <x v="2"/>
    <x v="1"/>
    <n v="2"/>
  </r>
  <r>
    <x v="51"/>
    <x v="51"/>
    <x v="0"/>
    <x v="0"/>
    <s v="XMQ10F"/>
    <x v="0"/>
    <x v="2"/>
    <x v="1"/>
    <n v="2"/>
  </r>
  <r>
    <x v="51"/>
    <x v="51"/>
    <x v="0"/>
    <x v="0"/>
    <s v="AHC10F"/>
    <x v="0"/>
    <x v="1"/>
    <x v="0"/>
    <n v="2"/>
  </r>
  <r>
    <x v="51"/>
    <x v="51"/>
    <x v="0"/>
    <x v="0"/>
    <s v="LMQ10F"/>
    <x v="0"/>
    <x v="0"/>
    <x v="0"/>
    <n v="2"/>
  </r>
  <r>
    <x v="51"/>
    <x v="51"/>
    <x v="0"/>
    <x v="0"/>
    <s v="KSR8F"/>
    <x v="0"/>
    <x v="0"/>
    <x v="0"/>
    <n v="2"/>
  </r>
  <r>
    <x v="51"/>
    <x v="51"/>
    <x v="0"/>
    <x v="0"/>
    <s v="OAG10M"/>
    <x v="0"/>
    <x v="1"/>
    <x v="1"/>
    <n v="2"/>
  </r>
  <r>
    <x v="51"/>
    <x v="51"/>
    <x v="0"/>
    <x v="0"/>
    <s v="JNR7M"/>
    <x v="0"/>
    <x v="0"/>
    <x v="1"/>
    <n v="2"/>
  </r>
  <r>
    <x v="51"/>
    <x v="51"/>
    <x v="0"/>
    <x v="0"/>
    <s v="KOL6F"/>
    <x v="0"/>
    <x v="1"/>
    <x v="1"/>
    <n v="2"/>
  </r>
  <r>
    <x v="51"/>
    <x v="51"/>
    <x v="0"/>
    <x v="0"/>
    <s v="GIC5M"/>
    <x v="0"/>
    <x v="1"/>
    <x v="0"/>
    <n v="2"/>
  </r>
  <r>
    <x v="51"/>
    <x v="51"/>
    <x v="0"/>
    <x v="0"/>
    <s v="DRP6M"/>
    <x v="0"/>
    <x v="2"/>
    <x v="0"/>
    <n v="2"/>
  </r>
  <r>
    <x v="51"/>
    <x v="51"/>
    <x v="0"/>
    <x v="0"/>
    <s v="CPG7M"/>
    <x v="0"/>
    <x v="2"/>
    <x v="0"/>
    <n v="2"/>
  </r>
  <r>
    <x v="51"/>
    <x v="51"/>
    <x v="0"/>
    <x v="0"/>
    <s v="CLB8M"/>
    <x v="0"/>
    <x v="2"/>
    <x v="0"/>
    <n v="2"/>
  </r>
  <r>
    <x v="51"/>
    <x v="51"/>
    <x v="0"/>
    <x v="0"/>
    <s v="VNH10F"/>
    <x v="0"/>
    <x v="2"/>
    <x v="1"/>
    <n v="2"/>
  </r>
  <r>
    <x v="51"/>
    <x v="51"/>
    <x v="0"/>
    <x v="0"/>
    <s v="SUA10M"/>
    <x v="0"/>
    <x v="0"/>
    <x v="0"/>
    <n v="2"/>
  </r>
  <r>
    <x v="51"/>
    <x v="51"/>
    <x v="0"/>
    <x v="0"/>
    <s v="MPR8F"/>
    <x v="5"/>
    <x v="1"/>
    <x v="0"/>
    <n v="2"/>
  </r>
  <r>
    <x v="51"/>
    <x v="51"/>
    <x v="0"/>
    <x v="0"/>
    <s v="CCM7F"/>
    <x v="0"/>
    <x v="1"/>
    <x v="1"/>
    <n v="2"/>
  </r>
  <r>
    <x v="51"/>
    <x v="51"/>
    <x v="0"/>
    <x v="0"/>
    <s v="ZLO8F"/>
    <x v="0"/>
    <x v="1"/>
    <x v="1"/>
    <n v="2"/>
  </r>
  <r>
    <x v="52"/>
    <x v="52"/>
    <x v="6"/>
    <x v="6"/>
    <s v="DMU10F"/>
    <x v="1"/>
    <x v="1"/>
    <x v="1"/>
    <n v="2"/>
  </r>
  <r>
    <x v="52"/>
    <x v="52"/>
    <x v="6"/>
    <x v="6"/>
    <s v="KRA10F"/>
    <x v="1"/>
    <x v="1"/>
    <x v="1"/>
    <n v="2"/>
  </r>
  <r>
    <x v="52"/>
    <x v="52"/>
    <x v="6"/>
    <x v="6"/>
    <s v="CIG9F"/>
    <x v="1"/>
    <x v="2"/>
    <x v="0"/>
    <n v="2"/>
  </r>
  <r>
    <x v="52"/>
    <x v="52"/>
    <x v="6"/>
    <x v="6"/>
    <s v="ARA9F"/>
    <x v="1"/>
    <x v="2"/>
    <x v="1"/>
    <n v="2"/>
  </r>
  <r>
    <x v="52"/>
    <x v="52"/>
    <x v="6"/>
    <x v="6"/>
    <s v="DJD10M"/>
    <x v="1"/>
    <x v="2"/>
    <x v="0"/>
    <n v="2"/>
  </r>
  <r>
    <x v="52"/>
    <x v="52"/>
    <x v="6"/>
    <x v="6"/>
    <s v="AMC8M"/>
    <x v="1"/>
    <x v="2"/>
    <x v="1"/>
    <n v="2"/>
  </r>
  <r>
    <x v="52"/>
    <x v="52"/>
    <x v="6"/>
    <x v="6"/>
    <s v="SRG6M"/>
    <x v="1"/>
    <x v="2"/>
    <x v="1"/>
    <n v="2"/>
  </r>
  <r>
    <x v="52"/>
    <x v="52"/>
    <x v="6"/>
    <x v="6"/>
    <s v="ADC6F"/>
    <x v="1"/>
    <x v="0"/>
    <x v="0"/>
    <n v="2"/>
  </r>
  <r>
    <x v="52"/>
    <x v="52"/>
    <x v="6"/>
    <x v="6"/>
    <s v="EGO6M"/>
    <x v="4"/>
    <x v="0"/>
    <x v="1"/>
    <n v="2"/>
  </r>
  <r>
    <x v="52"/>
    <x v="52"/>
    <x v="6"/>
    <x v="6"/>
    <s v="RSD8M"/>
    <x v="1"/>
    <x v="0"/>
    <x v="0"/>
    <n v="2"/>
  </r>
  <r>
    <x v="52"/>
    <x v="52"/>
    <x v="6"/>
    <x v="6"/>
    <s v="FSE7F"/>
    <x v="1"/>
    <x v="1"/>
    <x v="0"/>
    <n v="2"/>
  </r>
  <r>
    <x v="52"/>
    <x v="52"/>
    <x v="6"/>
    <x v="6"/>
    <s v="DTD8M"/>
    <x v="1"/>
    <x v="1"/>
    <x v="1"/>
    <n v="2"/>
  </r>
  <r>
    <x v="52"/>
    <x v="52"/>
    <x v="6"/>
    <x v="6"/>
    <s v="AMC8M2"/>
    <x v="3"/>
    <x v="1"/>
    <x v="0"/>
    <n v="2"/>
  </r>
  <r>
    <x v="52"/>
    <x v="52"/>
    <x v="6"/>
    <x v="6"/>
    <s v="XMQ10F"/>
    <x v="1"/>
    <x v="2"/>
    <x v="0"/>
    <n v="2"/>
  </r>
  <r>
    <x v="52"/>
    <x v="52"/>
    <x v="6"/>
    <x v="6"/>
    <s v="AHC10F"/>
    <x v="1"/>
    <x v="2"/>
    <x v="0"/>
    <n v="2"/>
  </r>
  <r>
    <x v="52"/>
    <x v="52"/>
    <x v="6"/>
    <x v="6"/>
    <s v="LMQ10F"/>
    <x v="1"/>
    <x v="2"/>
    <x v="1"/>
    <n v="2"/>
  </r>
  <r>
    <x v="52"/>
    <x v="52"/>
    <x v="6"/>
    <x v="6"/>
    <s v="KSR8F"/>
    <x v="1"/>
    <x v="2"/>
    <x v="1"/>
    <n v="2"/>
  </r>
  <r>
    <x v="52"/>
    <x v="52"/>
    <x v="6"/>
    <x v="6"/>
    <s v="OAG10M"/>
    <x v="1"/>
    <x v="1"/>
    <x v="0"/>
    <n v="2"/>
  </r>
  <r>
    <x v="52"/>
    <x v="52"/>
    <x v="6"/>
    <x v="6"/>
    <s v="JNR7M"/>
    <x v="1"/>
    <x v="0"/>
    <x v="0"/>
    <n v="2"/>
  </r>
  <r>
    <x v="52"/>
    <x v="52"/>
    <x v="6"/>
    <x v="6"/>
    <s v="KOL6F"/>
    <x v="1"/>
    <x v="0"/>
    <x v="0"/>
    <n v="2"/>
  </r>
  <r>
    <x v="52"/>
    <x v="52"/>
    <x v="6"/>
    <x v="6"/>
    <s v="GIC5M"/>
    <x v="1"/>
    <x v="1"/>
    <x v="1"/>
    <n v="2"/>
  </r>
  <r>
    <x v="52"/>
    <x v="52"/>
    <x v="6"/>
    <x v="6"/>
    <s v="DRP6M"/>
    <x v="1"/>
    <x v="0"/>
    <x v="1"/>
    <n v="2"/>
  </r>
  <r>
    <x v="52"/>
    <x v="52"/>
    <x v="6"/>
    <x v="6"/>
    <s v="CPG7M"/>
    <x v="1"/>
    <x v="1"/>
    <x v="1"/>
    <n v="2"/>
  </r>
  <r>
    <x v="52"/>
    <x v="52"/>
    <x v="6"/>
    <x v="6"/>
    <s v="CLB8M"/>
    <x v="1"/>
    <x v="1"/>
    <x v="0"/>
    <n v="2"/>
  </r>
  <r>
    <x v="52"/>
    <x v="52"/>
    <x v="6"/>
    <x v="6"/>
    <s v="VNH10F"/>
    <x v="1"/>
    <x v="2"/>
    <x v="0"/>
    <n v="2"/>
  </r>
  <r>
    <x v="52"/>
    <x v="52"/>
    <x v="6"/>
    <x v="6"/>
    <s v="SUA10M"/>
    <x v="1"/>
    <x v="2"/>
    <x v="0"/>
    <n v="2"/>
  </r>
  <r>
    <x v="52"/>
    <x v="52"/>
    <x v="6"/>
    <x v="6"/>
    <s v="MPR8F"/>
    <x v="1"/>
    <x v="2"/>
    <x v="0"/>
    <n v="2"/>
  </r>
  <r>
    <x v="52"/>
    <x v="52"/>
    <x v="6"/>
    <x v="6"/>
    <s v="CCM7F"/>
    <x v="1"/>
    <x v="2"/>
    <x v="1"/>
    <n v="2"/>
  </r>
  <r>
    <x v="52"/>
    <x v="52"/>
    <x v="6"/>
    <x v="6"/>
    <s v="ZLO8F"/>
    <x v="1"/>
    <x v="0"/>
    <x v="0"/>
    <n v="2"/>
  </r>
  <r>
    <x v="53"/>
    <x v="53"/>
    <x v="4"/>
    <x v="4"/>
    <s v="DMU10F"/>
    <x v="5"/>
    <x v="1"/>
    <x v="0"/>
    <n v="2"/>
  </r>
  <r>
    <x v="53"/>
    <x v="53"/>
    <x v="4"/>
    <x v="4"/>
    <s v="KRA10F"/>
    <x v="5"/>
    <x v="1"/>
    <x v="1"/>
    <n v="2"/>
  </r>
  <r>
    <x v="53"/>
    <x v="53"/>
    <x v="4"/>
    <x v="4"/>
    <s v="CIG9F"/>
    <x v="5"/>
    <x v="1"/>
    <x v="1"/>
    <n v="2"/>
  </r>
  <r>
    <x v="53"/>
    <x v="53"/>
    <x v="4"/>
    <x v="4"/>
    <s v="ARA9F"/>
    <x v="5"/>
    <x v="1"/>
    <x v="1"/>
    <n v="2"/>
  </r>
  <r>
    <x v="53"/>
    <x v="53"/>
    <x v="4"/>
    <x v="4"/>
    <s v="DJD10M"/>
    <x v="5"/>
    <x v="1"/>
    <x v="1"/>
    <n v="2"/>
  </r>
  <r>
    <x v="53"/>
    <x v="53"/>
    <x v="4"/>
    <x v="4"/>
    <s v="AMC8M"/>
    <x v="5"/>
    <x v="2"/>
    <x v="0"/>
    <n v="2"/>
  </r>
  <r>
    <x v="53"/>
    <x v="53"/>
    <x v="4"/>
    <x v="4"/>
    <s v="SRG6M"/>
    <x v="5"/>
    <x v="2"/>
    <x v="1"/>
    <n v="2"/>
  </r>
  <r>
    <x v="53"/>
    <x v="53"/>
    <x v="4"/>
    <x v="4"/>
    <s v="ADC6F"/>
    <x v="5"/>
    <x v="2"/>
    <x v="0"/>
    <n v="2"/>
  </r>
  <r>
    <x v="53"/>
    <x v="53"/>
    <x v="4"/>
    <x v="4"/>
    <s v="EGO6M"/>
    <x v="5"/>
    <x v="2"/>
    <x v="1"/>
    <n v="2"/>
  </r>
  <r>
    <x v="53"/>
    <x v="53"/>
    <x v="4"/>
    <x v="4"/>
    <s v="RSD8M"/>
    <x v="5"/>
    <x v="2"/>
    <x v="1"/>
    <n v="2"/>
  </r>
  <r>
    <x v="53"/>
    <x v="53"/>
    <x v="4"/>
    <x v="4"/>
    <s v="FSE7F"/>
    <x v="5"/>
    <x v="0"/>
    <x v="0"/>
    <n v="2"/>
  </r>
  <r>
    <x v="53"/>
    <x v="53"/>
    <x v="4"/>
    <x v="4"/>
    <s v="DTD8M"/>
    <x v="5"/>
    <x v="0"/>
    <x v="1"/>
    <n v="2"/>
  </r>
  <r>
    <x v="53"/>
    <x v="53"/>
    <x v="4"/>
    <x v="4"/>
    <s v="AMC8M2"/>
    <x v="5"/>
    <x v="0"/>
    <x v="0"/>
    <n v="2"/>
  </r>
  <r>
    <x v="53"/>
    <x v="53"/>
    <x v="4"/>
    <x v="4"/>
    <s v="XMQ10F"/>
    <x v="5"/>
    <x v="1"/>
    <x v="0"/>
    <n v="2"/>
  </r>
  <r>
    <x v="53"/>
    <x v="53"/>
    <x v="4"/>
    <x v="4"/>
    <s v="AHC10F"/>
    <x v="5"/>
    <x v="1"/>
    <x v="1"/>
    <n v="2"/>
  </r>
  <r>
    <x v="53"/>
    <x v="53"/>
    <x v="4"/>
    <x v="4"/>
    <s v="LMQ10F"/>
    <x v="5"/>
    <x v="1"/>
    <x v="0"/>
    <n v="2"/>
  </r>
  <r>
    <x v="53"/>
    <x v="53"/>
    <x v="4"/>
    <x v="4"/>
    <s v="KSR8F"/>
    <x v="5"/>
    <x v="2"/>
    <x v="0"/>
    <n v="2"/>
  </r>
  <r>
    <x v="53"/>
    <x v="53"/>
    <x v="4"/>
    <x v="4"/>
    <s v="OAG10M"/>
    <x v="5"/>
    <x v="2"/>
    <x v="0"/>
    <n v="2"/>
  </r>
  <r>
    <x v="53"/>
    <x v="53"/>
    <x v="4"/>
    <x v="4"/>
    <s v="JNR7M"/>
    <x v="5"/>
    <x v="2"/>
    <x v="1"/>
    <n v="2"/>
  </r>
  <r>
    <x v="53"/>
    <x v="53"/>
    <x v="4"/>
    <x v="4"/>
    <s v="KOL6F"/>
    <x v="5"/>
    <x v="2"/>
    <x v="1"/>
    <n v="2"/>
  </r>
  <r>
    <x v="53"/>
    <x v="53"/>
    <x v="4"/>
    <x v="4"/>
    <s v="GIC5M"/>
    <x v="5"/>
    <x v="1"/>
    <x v="0"/>
    <n v="2"/>
  </r>
  <r>
    <x v="53"/>
    <x v="53"/>
    <x v="4"/>
    <x v="4"/>
    <s v="DRP6M"/>
    <x v="3"/>
    <x v="0"/>
    <x v="0"/>
    <n v="2"/>
  </r>
  <r>
    <x v="53"/>
    <x v="53"/>
    <x v="4"/>
    <x v="4"/>
    <s v="CPG7M"/>
    <x v="5"/>
    <x v="0"/>
    <x v="0"/>
    <n v="2"/>
  </r>
  <r>
    <x v="53"/>
    <x v="53"/>
    <x v="4"/>
    <x v="4"/>
    <s v="CLB8M"/>
    <x v="4"/>
    <x v="1"/>
    <x v="1"/>
    <n v="2"/>
  </r>
  <r>
    <x v="53"/>
    <x v="53"/>
    <x v="4"/>
    <x v="4"/>
    <s v="VNH10F"/>
    <x v="5"/>
    <x v="0"/>
    <x v="1"/>
    <n v="2"/>
  </r>
  <r>
    <x v="53"/>
    <x v="53"/>
    <x v="4"/>
    <x v="4"/>
    <s v="SUA10M"/>
    <x v="2"/>
    <x v="1"/>
    <x v="1"/>
    <n v="2"/>
  </r>
  <r>
    <x v="53"/>
    <x v="53"/>
    <x v="4"/>
    <x v="4"/>
    <s v="MPR8F"/>
    <x v="5"/>
    <x v="1"/>
    <x v="0"/>
    <n v="2"/>
  </r>
  <r>
    <x v="53"/>
    <x v="53"/>
    <x v="4"/>
    <x v="4"/>
    <s v="CCM7F"/>
    <x v="5"/>
    <x v="2"/>
    <x v="0"/>
    <n v="2"/>
  </r>
  <r>
    <x v="53"/>
    <x v="53"/>
    <x v="4"/>
    <x v="4"/>
    <s v="ZLO8F"/>
    <x v="5"/>
    <x v="2"/>
    <x v="0"/>
    <n v="2"/>
  </r>
  <r>
    <x v="54"/>
    <x v="54"/>
    <x v="3"/>
    <x v="3"/>
    <s v="DMU10F"/>
    <x v="6"/>
    <x v="2"/>
    <x v="0"/>
    <n v="2"/>
  </r>
  <r>
    <x v="54"/>
    <x v="54"/>
    <x v="3"/>
    <x v="3"/>
    <s v="KRA10F"/>
    <x v="6"/>
    <x v="2"/>
    <x v="1"/>
    <n v="2"/>
  </r>
  <r>
    <x v="54"/>
    <x v="54"/>
    <x v="3"/>
    <x v="3"/>
    <s v="CIG9F"/>
    <x v="6"/>
    <x v="0"/>
    <x v="0"/>
    <n v="2"/>
  </r>
  <r>
    <x v="54"/>
    <x v="54"/>
    <x v="3"/>
    <x v="3"/>
    <s v="ARA9F"/>
    <x v="6"/>
    <x v="1"/>
    <x v="0"/>
    <n v="2"/>
  </r>
  <r>
    <x v="54"/>
    <x v="54"/>
    <x v="3"/>
    <x v="3"/>
    <s v="DJD10M"/>
    <x v="6"/>
    <x v="1"/>
    <x v="1"/>
    <n v="2"/>
  </r>
  <r>
    <x v="54"/>
    <x v="54"/>
    <x v="3"/>
    <x v="3"/>
    <s v="AMC8M"/>
    <x v="6"/>
    <x v="1"/>
    <x v="1"/>
    <n v="2"/>
  </r>
  <r>
    <x v="54"/>
    <x v="54"/>
    <x v="3"/>
    <x v="3"/>
    <s v="SRG6M"/>
    <x v="6"/>
    <x v="1"/>
    <x v="1"/>
    <n v="2"/>
  </r>
  <r>
    <x v="54"/>
    <x v="54"/>
    <x v="3"/>
    <x v="3"/>
    <s v="ADC6F"/>
    <x v="6"/>
    <x v="1"/>
    <x v="1"/>
    <n v="2"/>
  </r>
  <r>
    <x v="54"/>
    <x v="54"/>
    <x v="3"/>
    <x v="3"/>
    <s v="EGO6M"/>
    <x v="4"/>
    <x v="2"/>
    <x v="0"/>
    <n v="2"/>
  </r>
  <r>
    <x v="54"/>
    <x v="54"/>
    <x v="3"/>
    <x v="3"/>
    <s v="RSD8M"/>
    <x v="6"/>
    <x v="2"/>
    <x v="1"/>
    <n v="2"/>
  </r>
  <r>
    <x v="54"/>
    <x v="54"/>
    <x v="3"/>
    <x v="3"/>
    <s v="FSE7F"/>
    <x v="6"/>
    <x v="2"/>
    <x v="0"/>
    <n v="2"/>
  </r>
  <r>
    <x v="54"/>
    <x v="54"/>
    <x v="3"/>
    <x v="3"/>
    <s v="DTD8M"/>
    <x v="0"/>
    <x v="2"/>
    <x v="1"/>
    <n v="2"/>
  </r>
  <r>
    <x v="54"/>
    <x v="54"/>
    <x v="3"/>
    <x v="3"/>
    <s v="AMC8M2"/>
    <x v="6"/>
    <x v="2"/>
    <x v="1"/>
    <n v="2"/>
  </r>
  <r>
    <x v="54"/>
    <x v="54"/>
    <x v="3"/>
    <x v="3"/>
    <s v="XMQ10F"/>
    <x v="6"/>
    <x v="0"/>
    <x v="0"/>
    <n v="2"/>
  </r>
  <r>
    <x v="54"/>
    <x v="54"/>
    <x v="3"/>
    <x v="3"/>
    <s v="AHC10F"/>
    <x v="6"/>
    <x v="0"/>
    <x v="1"/>
    <n v="2"/>
  </r>
  <r>
    <x v="54"/>
    <x v="54"/>
    <x v="3"/>
    <x v="3"/>
    <s v="LMQ10F"/>
    <x v="6"/>
    <x v="0"/>
    <x v="0"/>
    <n v="2"/>
  </r>
  <r>
    <x v="54"/>
    <x v="54"/>
    <x v="3"/>
    <x v="3"/>
    <s v="KSR8F"/>
    <x v="6"/>
    <x v="1"/>
    <x v="0"/>
    <n v="2"/>
  </r>
  <r>
    <x v="54"/>
    <x v="54"/>
    <x v="3"/>
    <x v="3"/>
    <s v="OAG10M"/>
    <x v="6"/>
    <x v="1"/>
    <x v="1"/>
    <n v="2"/>
  </r>
  <r>
    <x v="54"/>
    <x v="54"/>
    <x v="3"/>
    <x v="3"/>
    <s v="JNR7M"/>
    <x v="6"/>
    <x v="1"/>
    <x v="0"/>
    <n v="2"/>
  </r>
  <r>
    <x v="54"/>
    <x v="54"/>
    <x v="3"/>
    <x v="3"/>
    <s v="KOL6F"/>
    <x v="6"/>
    <x v="2"/>
    <x v="0"/>
    <n v="2"/>
  </r>
  <r>
    <x v="54"/>
    <x v="54"/>
    <x v="3"/>
    <x v="3"/>
    <s v="GIC5M"/>
    <x v="6"/>
    <x v="2"/>
    <x v="0"/>
    <n v="2"/>
  </r>
  <r>
    <x v="54"/>
    <x v="54"/>
    <x v="3"/>
    <x v="3"/>
    <s v="DRP6M"/>
    <x v="2"/>
    <x v="2"/>
    <x v="1"/>
    <n v="2"/>
  </r>
  <r>
    <x v="54"/>
    <x v="54"/>
    <x v="3"/>
    <x v="3"/>
    <s v="CPG7M"/>
    <x v="6"/>
    <x v="2"/>
    <x v="1"/>
    <n v="2"/>
  </r>
  <r>
    <x v="54"/>
    <x v="54"/>
    <x v="3"/>
    <x v="3"/>
    <s v="CLB8M"/>
    <x v="6"/>
    <x v="1"/>
    <x v="0"/>
    <n v="2"/>
  </r>
  <r>
    <x v="54"/>
    <x v="54"/>
    <x v="3"/>
    <x v="3"/>
    <s v="VNH10F"/>
    <x v="6"/>
    <x v="0"/>
    <x v="0"/>
    <n v="2"/>
  </r>
  <r>
    <x v="54"/>
    <x v="54"/>
    <x v="3"/>
    <x v="3"/>
    <s v="SUA10M"/>
    <x v="6"/>
    <x v="0"/>
    <x v="0"/>
    <n v="2"/>
  </r>
  <r>
    <x v="54"/>
    <x v="54"/>
    <x v="3"/>
    <x v="3"/>
    <s v="MPR8F"/>
    <x v="6"/>
    <x v="1"/>
    <x v="1"/>
    <n v="2"/>
  </r>
  <r>
    <x v="54"/>
    <x v="54"/>
    <x v="3"/>
    <x v="3"/>
    <s v="CCM7F"/>
    <x v="6"/>
    <x v="0"/>
    <x v="1"/>
    <n v="2"/>
  </r>
  <r>
    <x v="54"/>
    <x v="54"/>
    <x v="3"/>
    <x v="3"/>
    <s v="ZLO8F"/>
    <x v="6"/>
    <x v="1"/>
    <x v="1"/>
    <n v="2"/>
  </r>
  <r>
    <x v="55"/>
    <x v="55"/>
    <x v="4"/>
    <x v="4"/>
    <s v="DMU10F"/>
    <x v="4"/>
    <x v="1"/>
    <x v="0"/>
    <n v="2"/>
  </r>
  <r>
    <x v="55"/>
    <x v="55"/>
    <x v="4"/>
    <x v="4"/>
    <s v="KRA10F"/>
    <x v="3"/>
    <x v="2"/>
    <x v="0"/>
    <n v="2"/>
  </r>
  <r>
    <x v="55"/>
    <x v="55"/>
    <x v="4"/>
    <x v="4"/>
    <s v="CIG9F"/>
    <x v="5"/>
    <x v="2"/>
    <x v="0"/>
    <n v="2"/>
  </r>
  <r>
    <x v="55"/>
    <x v="55"/>
    <x v="4"/>
    <x v="4"/>
    <s v="ARA9F"/>
    <x v="7"/>
    <x v="2"/>
    <x v="0"/>
    <n v="2"/>
  </r>
  <r>
    <x v="55"/>
    <x v="55"/>
    <x v="4"/>
    <x v="4"/>
    <s v="DJD10M"/>
    <x v="3"/>
    <x v="2"/>
    <x v="1"/>
    <n v="2"/>
  </r>
  <r>
    <x v="55"/>
    <x v="55"/>
    <x v="4"/>
    <x v="4"/>
    <s v="AMC8M"/>
    <x v="0"/>
    <x v="0"/>
    <x v="0"/>
    <n v="2"/>
  </r>
  <r>
    <x v="55"/>
    <x v="55"/>
    <x v="4"/>
    <x v="4"/>
    <s v="SRG6M"/>
    <x v="3"/>
    <x v="1"/>
    <x v="0"/>
    <n v="2"/>
  </r>
  <r>
    <x v="55"/>
    <x v="55"/>
    <x v="4"/>
    <x v="4"/>
    <s v="ADC6F"/>
    <x v="3"/>
    <x v="1"/>
    <x v="1"/>
    <n v="2"/>
  </r>
  <r>
    <x v="55"/>
    <x v="55"/>
    <x v="4"/>
    <x v="4"/>
    <s v="EGO6M"/>
    <x v="3"/>
    <x v="1"/>
    <x v="1"/>
    <n v="2"/>
  </r>
  <r>
    <x v="55"/>
    <x v="55"/>
    <x v="4"/>
    <x v="4"/>
    <s v="RSD8M"/>
    <x v="5"/>
    <x v="1"/>
    <x v="1"/>
    <n v="2"/>
  </r>
  <r>
    <x v="55"/>
    <x v="55"/>
    <x v="4"/>
    <x v="4"/>
    <s v="FSE7F"/>
    <x v="5"/>
    <x v="1"/>
    <x v="1"/>
    <n v="2"/>
  </r>
  <r>
    <x v="55"/>
    <x v="55"/>
    <x v="4"/>
    <x v="4"/>
    <s v="DTD8M"/>
    <x v="5"/>
    <x v="2"/>
    <x v="0"/>
    <n v="2"/>
  </r>
  <r>
    <x v="55"/>
    <x v="55"/>
    <x v="4"/>
    <x v="4"/>
    <s v="AMC8M2"/>
    <x v="3"/>
    <x v="2"/>
    <x v="1"/>
    <n v="2"/>
  </r>
  <r>
    <x v="55"/>
    <x v="55"/>
    <x v="4"/>
    <x v="4"/>
    <s v="XMQ10F"/>
    <x v="3"/>
    <x v="2"/>
    <x v="0"/>
    <n v="2"/>
  </r>
  <r>
    <x v="55"/>
    <x v="55"/>
    <x v="4"/>
    <x v="4"/>
    <s v="AHC10F"/>
    <x v="3"/>
    <x v="2"/>
    <x v="1"/>
    <n v="2"/>
  </r>
  <r>
    <x v="55"/>
    <x v="55"/>
    <x v="4"/>
    <x v="4"/>
    <s v="LMQ10F"/>
    <x v="3"/>
    <x v="2"/>
    <x v="1"/>
    <n v="2"/>
  </r>
  <r>
    <x v="55"/>
    <x v="55"/>
    <x v="4"/>
    <x v="4"/>
    <s v="KSR8F"/>
    <x v="3"/>
    <x v="0"/>
    <x v="0"/>
    <n v="2"/>
  </r>
  <r>
    <x v="55"/>
    <x v="55"/>
    <x v="4"/>
    <x v="4"/>
    <s v="OAG10M"/>
    <x v="3"/>
    <x v="0"/>
    <x v="1"/>
    <n v="2"/>
  </r>
  <r>
    <x v="55"/>
    <x v="55"/>
    <x v="4"/>
    <x v="4"/>
    <s v="JNR7M"/>
    <x v="3"/>
    <x v="0"/>
    <x v="0"/>
    <n v="2"/>
  </r>
  <r>
    <x v="55"/>
    <x v="55"/>
    <x v="4"/>
    <x v="4"/>
    <s v="KOL6F"/>
    <x v="3"/>
    <x v="1"/>
    <x v="0"/>
    <n v="2"/>
  </r>
  <r>
    <x v="55"/>
    <x v="55"/>
    <x v="4"/>
    <x v="4"/>
    <s v="GIC5M"/>
    <x v="3"/>
    <x v="1"/>
    <x v="1"/>
    <n v="2"/>
  </r>
  <r>
    <x v="55"/>
    <x v="55"/>
    <x v="4"/>
    <x v="4"/>
    <s v="DRP6M"/>
    <x v="3"/>
    <x v="1"/>
    <x v="0"/>
    <n v="2"/>
  </r>
  <r>
    <x v="55"/>
    <x v="55"/>
    <x v="4"/>
    <x v="4"/>
    <s v="CPG7M"/>
    <x v="3"/>
    <x v="2"/>
    <x v="0"/>
    <n v="2"/>
  </r>
  <r>
    <x v="55"/>
    <x v="55"/>
    <x v="4"/>
    <x v="4"/>
    <s v="CLB8M"/>
    <x v="3"/>
    <x v="2"/>
    <x v="0"/>
    <n v="2"/>
  </r>
  <r>
    <x v="55"/>
    <x v="55"/>
    <x v="4"/>
    <x v="4"/>
    <s v="VNH10F"/>
    <x v="3"/>
    <x v="2"/>
    <x v="1"/>
    <n v="2"/>
  </r>
  <r>
    <x v="55"/>
    <x v="55"/>
    <x v="4"/>
    <x v="4"/>
    <s v="SUA10M"/>
    <x v="3"/>
    <x v="2"/>
    <x v="1"/>
    <n v="2"/>
  </r>
  <r>
    <x v="55"/>
    <x v="55"/>
    <x v="4"/>
    <x v="4"/>
    <s v="MPR8F"/>
    <x v="1"/>
    <x v="1"/>
    <x v="0"/>
    <n v="2"/>
  </r>
  <r>
    <x v="55"/>
    <x v="55"/>
    <x v="4"/>
    <x v="4"/>
    <s v="CCM7F"/>
    <x v="3"/>
    <x v="0"/>
    <x v="0"/>
    <n v="2"/>
  </r>
  <r>
    <x v="55"/>
    <x v="55"/>
    <x v="4"/>
    <x v="4"/>
    <s v="ZLO8F"/>
    <x v="3"/>
    <x v="0"/>
    <x v="0"/>
    <n v="2"/>
  </r>
  <r>
    <x v="56"/>
    <x v="56"/>
    <x v="5"/>
    <x v="5"/>
    <s v="DMU10F"/>
    <x v="2"/>
    <x v="1"/>
    <x v="1"/>
    <n v="2"/>
  </r>
  <r>
    <x v="56"/>
    <x v="56"/>
    <x v="5"/>
    <x v="5"/>
    <s v="KRA10F"/>
    <x v="2"/>
    <x v="0"/>
    <x v="1"/>
    <n v="2"/>
  </r>
  <r>
    <x v="56"/>
    <x v="56"/>
    <x v="5"/>
    <x v="5"/>
    <s v="CIG9F"/>
    <x v="2"/>
    <x v="1"/>
    <x v="1"/>
    <n v="2"/>
  </r>
  <r>
    <x v="56"/>
    <x v="56"/>
    <x v="5"/>
    <x v="5"/>
    <s v="ARA9F"/>
    <x v="5"/>
    <x v="1"/>
    <x v="0"/>
    <n v="2"/>
  </r>
  <r>
    <x v="56"/>
    <x v="56"/>
    <x v="5"/>
    <x v="5"/>
    <s v="DJD10M"/>
    <x v="2"/>
    <x v="2"/>
    <x v="0"/>
    <n v="2"/>
  </r>
  <r>
    <x v="56"/>
    <x v="56"/>
    <x v="5"/>
    <x v="5"/>
    <s v="AMC8M"/>
    <x v="2"/>
    <x v="2"/>
    <x v="0"/>
    <n v="2"/>
  </r>
  <r>
    <x v="56"/>
    <x v="56"/>
    <x v="5"/>
    <x v="5"/>
    <s v="SRG6M"/>
    <x v="2"/>
    <x v="2"/>
    <x v="0"/>
    <n v="2"/>
  </r>
  <r>
    <x v="56"/>
    <x v="56"/>
    <x v="5"/>
    <x v="5"/>
    <s v="ADC6F"/>
    <x v="2"/>
    <x v="2"/>
    <x v="1"/>
    <n v="2"/>
  </r>
  <r>
    <x v="56"/>
    <x v="56"/>
    <x v="5"/>
    <x v="5"/>
    <s v="EGO6M"/>
    <x v="2"/>
    <x v="0"/>
    <x v="0"/>
    <n v="2"/>
  </r>
  <r>
    <x v="56"/>
    <x v="56"/>
    <x v="5"/>
    <x v="5"/>
    <s v="RSD8M"/>
    <x v="2"/>
    <x v="1"/>
    <x v="0"/>
    <n v="2"/>
  </r>
  <r>
    <x v="56"/>
    <x v="56"/>
    <x v="5"/>
    <x v="5"/>
    <s v="FSE7F"/>
    <x v="2"/>
    <x v="1"/>
    <x v="1"/>
    <n v="2"/>
  </r>
  <r>
    <x v="56"/>
    <x v="56"/>
    <x v="5"/>
    <x v="5"/>
    <s v="DTD8M"/>
    <x v="2"/>
    <x v="1"/>
    <x v="1"/>
    <n v="2"/>
  </r>
  <r>
    <x v="56"/>
    <x v="56"/>
    <x v="5"/>
    <x v="5"/>
    <s v="AMC8M2"/>
    <x v="0"/>
    <x v="1"/>
    <x v="1"/>
    <n v="2"/>
  </r>
  <r>
    <x v="56"/>
    <x v="56"/>
    <x v="5"/>
    <x v="5"/>
    <s v="XMQ10F"/>
    <x v="2"/>
    <x v="1"/>
    <x v="1"/>
    <n v="2"/>
  </r>
  <r>
    <x v="56"/>
    <x v="56"/>
    <x v="5"/>
    <x v="5"/>
    <s v="AHC10F"/>
    <x v="2"/>
    <x v="2"/>
    <x v="0"/>
    <n v="2"/>
  </r>
  <r>
    <x v="56"/>
    <x v="56"/>
    <x v="5"/>
    <x v="5"/>
    <s v="LMQ10F"/>
    <x v="2"/>
    <x v="2"/>
    <x v="1"/>
    <n v="2"/>
  </r>
  <r>
    <x v="56"/>
    <x v="56"/>
    <x v="5"/>
    <x v="5"/>
    <s v="KSR8F"/>
    <x v="2"/>
    <x v="2"/>
    <x v="0"/>
    <n v="2"/>
  </r>
  <r>
    <x v="56"/>
    <x v="56"/>
    <x v="5"/>
    <x v="5"/>
    <s v="OAG10M"/>
    <x v="2"/>
    <x v="2"/>
    <x v="1"/>
    <n v="2"/>
  </r>
  <r>
    <x v="56"/>
    <x v="56"/>
    <x v="5"/>
    <x v="5"/>
    <s v="JNR7M"/>
    <x v="2"/>
    <x v="2"/>
    <x v="1"/>
    <n v="2"/>
  </r>
  <r>
    <x v="56"/>
    <x v="56"/>
    <x v="5"/>
    <x v="5"/>
    <s v="KOL6F"/>
    <x v="2"/>
    <x v="0"/>
    <x v="0"/>
    <n v="2"/>
  </r>
  <r>
    <x v="56"/>
    <x v="56"/>
    <x v="5"/>
    <x v="5"/>
    <s v="GIC5M"/>
    <x v="2"/>
    <x v="0"/>
    <x v="1"/>
    <n v="2"/>
  </r>
  <r>
    <x v="56"/>
    <x v="56"/>
    <x v="5"/>
    <x v="5"/>
    <s v="DRP6M"/>
    <x v="2"/>
    <x v="0"/>
    <x v="0"/>
    <n v="2"/>
  </r>
  <r>
    <x v="56"/>
    <x v="56"/>
    <x v="5"/>
    <x v="5"/>
    <s v="CPG7M"/>
    <x v="2"/>
    <x v="1"/>
    <x v="0"/>
    <n v="2"/>
  </r>
  <r>
    <x v="56"/>
    <x v="56"/>
    <x v="5"/>
    <x v="5"/>
    <s v="CLB8M"/>
    <x v="2"/>
    <x v="1"/>
    <x v="1"/>
    <n v="2"/>
  </r>
  <r>
    <x v="56"/>
    <x v="56"/>
    <x v="5"/>
    <x v="5"/>
    <s v="VNH10F"/>
    <x v="2"/>
    <x v="1"/>
    <x v="0"/>
    <n v="2"/>
  </r>
  <r>
    <x v="56"/>
    <x v="56"/>
    <x v="5"/>
    <x v="5"/>
    <s v="SUA10M"/>
    <x v="2"/>
    <x v="2"/>
    <x v="0"/>
    <n v="2"/>
  </r>
  <r>
    <x v="56"/>
    <x v="56"/>
    <x v="5"/>
    <x v="5"/>
    <s v="MPR8F"/>
    <x v="4"/>
    <x v="2"/>
    <x v="0"/>
    <n v="2"/>
  </r>
  <r>
    <x v="56"/>
    <x v="56"/>
    <x v="5"/>
    <x v="5"/>
    <s v="CCM7F"/>
    <x v="2"/>
    <x v="2"/>
    <x v="1"/>
    <n v="2"/>
  </r>
  <r>
    <x v="56"/>
    <x v="56"/>
    <x v="5"/>
    <x v="5"/>
    <s v="ZLO8F"/>
    <x v="2"/>
    <x v="2"/>
    <x v="1"/>
    <n v="2"/>
  </r>
  <r>
    <x v="57"/>
    <x v="57"/>
    <x v="0"/>
    <x v="0"/>
    <s v="DMU10F"/>
    <x v="0"/>
    <x v="1"/>
    <x v="0"/>
    <n v="2"/>
  </r>
  <r>
    <x v="57"/>
    <x v="57"/>
    <x v="0"/>
    <x v="0"/>
    <s v="KRA10F"/>
    <x v="0"/>
    <x v="0"/>
    <x v="0"/>
    <n v="2"/>
  </r>
  <r>
    <x v="57"/>
    <x v="57"/>
    <x v="0"/>
    <x v="0"/>
    <s v="CIG9F"/>
    <x v="0"/>
    <x v="0"/>
    <x v="0"/>
    <n v="2"/>
  </r>
  <r>
    <x v="57"/>
    <x v="57"/>
    <x v="0"/>
    <x v="0"/>
    <s v="ARA9F"/>
    <x v="0"/>
    <x v="1"/>
    <x v="1"/>
    <n v="2"/>
  </r>
  <r>
    <x v="57"/>
    <x v="57"/>
    <x v="0"/>
    <x v="0"/>
    <s v="DJD10M"/>
    <x v="0"/>
    <x v="0"/>
    <x v="1"/>
    <n v="2"/>
  </r>
  <r>
    <x v="57"/>
    <x v="57"/>
    <x v="0"/>
    <x v="0"/>
    <s v="AMC8M"/>
    <x v="0"/>
    <x v="1"/>
    <x v="1"/>
    <n v="2"/>
  </r>
  <r>
    <x v="57"/>
    <x v="57"/>
    <x v="0"/>
    <x v="0"/>
    <s v="SRG6M"/>
    <x v="5"/>
    <x v="1"/>
    <x v="0"/>
    <n v="2"/>
  </r>
  <r>
    <x v="57"/>
    <x v="57"/>
    <x v="0"/>
    <x v="0"/>
    <s v="ADC6F"/>
    <x v="0"/>
    <x v="2"/>
    <x v="0"/>
    <n v="2"/>
  </r>
  <r>
    <x v="57"/>
    <x v="57"/>
    <x v="0"/>
    <x v="0"/>
    <s v="EGO6M"/>
    <x v="0"/>
    <x v="2"/>
    <x v="0"/>
    <n v="2"/>
  </r>
  <r>
    <x v="57"/>
    <x v="57"/>
    <x v="0"/>
    <x v="0"/>
    <s v="RSD8M"/>
    <x v="0"/>
    <x v="2"/>
    <x v="0"/>
    <n v="2"/>
  </r>
  <r>
    <x v="57"/>
    <x v="57"/>
    <x v="0"/>
    <x v="0"/>
    <s v="FSE7F"/>
    <x v="0"/>
    <x v="2"/>
    <x v="1"/>
    <n v="2"/>
  </r>
  <r>
    <x v="57"/>
    <x v="57"/>
    <x v="0"/>
    <x v="0"/>
    <s v="DTD8M"/>
    <x v="0"/>
    <x v="0"/>
    <x v="0"/>
    <n v="2"/>
  </r>
  <r>
    <x v="57"/>
    <x v="57"/>
    <x v="0"/>
    <x v="0"/>
    <s v="AMC8M2"/>
    <x v="0"/>
    <x v="1"/>
    <x v="0"/>
    <n v="2"/>
  </r>
  <r>
    <x v="57"/>
    <x v="57"/>
    <x v="0"/>
    <x v="0"/>
    <s v="XMQ10F"/>
    <x v="0"/>
    <x v="1"/>
    <x v="1"/>
    <n v="2"/>
  </r>
  <r>
    <x v="57"/>
    <x v="57"/>
    <x v="0"/>
    <x v="0"/>
    <s v="AHC10F"/>
    <x v="0"/>
    <x v="1"/>
    <x v="1"/>
    <n v="2"/>
  </r>
  <r>
    <x v="57"/>
    <x v="57"/>
    <x v="0"/>
    <x v="0"/>
    <s v="LMQ10F"/>
    <x v="0"/>
    <x v="1"/>
    <x v="1"/>
    <n v="2"/>
  </r>
  <r>
    <x v="57"/>
    <x v="57"/>
    <x v="0"/>
    <x v="0"/>
    <s v="KSR8F"/>
    <x v="0"/>
    <x v="1"/>
    <x v="1"/>
    <n v="2"/>
  </r>
  <r>
    <x v="57"/>
    <x v="57"/>
    <x v="0"/>
    <x v="0"/>
    <s v="OAG10M"/>
    <x v="0"/>
    <x v="2"/>
    <x v="0"/>
    <n v="2"/>
  </r>
  <r>
    <x v="57"/>
    <x v="57"/>
    <x v="0"/>
    <x v="0"/>
    <s v="JNR7M"/>
    <x v="2"/>
    <x v="2"/>
    <x v="1"/>
    <n v="2"/>
  </r>
  <r>
    <x v="57"/>
    <x v="57"/>
    <x v="0"/>
    <x v="0"/>
    <s v="KOL6F"/>
    <x v="0"/>
    <x v="2"/>
    <x v="0"/>
    <n v="2"/>
  </r>
  <r>
    <x v="57"/>
    <x v="57"/>
    <x v="0"/>
    <x v="0"/>
    <s v="GIC5M"/>
    <x v="0"/>
    <x v="2"/>
    <x v="1"/>
    <n v="2"/>
  </r>
  <r>
    <x v="57"/>
    <x v="57"/>
    <x v="0"/>
    <x v="0"/>
    <s v="DRP6M"/>
    <x v="1"/>
    <x v="2"/>
    <x v="1"/>
    <n v="2"/>
  </r>
  <r>
    <x v="57"/>
    <x v="57"/>
    <x v="0"/>
    <x v="0"/>
    <s v="CPG7M"/>
    <x v="0"/>
    <x v="0"/>
    <x v="0"/>
    <n v="2"/>
  </r>
  <r>
    <x v="57"/>
    <x v="57"/>
    <x v="0"/>
    <x v="0"/>
    <s v="CLB8M"/>
    <x v="0"/>
    <x v="0"/>
    <x v="1"/>
    <n v="2"/>
  </r>
  <r>
    <x v="57"/>
    <x v="57"/>
    <x v="0"/>
    <x v="0"/>
    <s v="VNH10F"/>
    <x v="0"/>
    <x v="0"/>
    <x v="0"/>
    <n v="2"/>
  </r>
  <r>
    <x v="57"/>
    <x v="57"/>
    <x v="0"/>
    <x v="0"/>
    <s v="SUA10M"/>
    <x v="0"/>
    <x v="1"/>
    <x v="0"/>
    <n v="2"/>
  </r>
  <r>
    <x v="57"/>
    <x v="57"/>
    <x v="0"/>
    <x v="0"/>
    <s v="MPR8F"/>
    <x v="2"/>
    <x v="1"/>
    <x v="1"/>
    <n v="2"/>
  </r>
  <r>
    <x v="57"/>
    <x v="57"/>
    <x v="0"/>
    <x v="0"/>
    <s v="CCM7F"/>
    <x v="0"/>
    <x v="1"/>
    <x v="0"/>
    <n v="2"/>
  </r>
  <r>
    <x v="57"/>
    <x v="57"/>
    <x v="0"/>
    <x v="0"/>
    <s v="ZLO8F"/>
    <x v="0"/>
    <x v="2"/>
    <x v="0"/>
    <n v="2"/>
  </r>
  <r>
    <x v="58"/>
    <x v="58"/>
    <x v="0"/>
    <x v="0"/>
    <s v="DMU10F"/>
    <x v="0"/>
    <x v="2"/>
    <x v="0"/>
    <n v="2"/>
  </r>
  <r>
    <x v="58"/>
    <x v="58"/>
    <x v="0"/>
    <x v="0"/>
    <s v="KRA10F"/>
    <x v="4"/>
    <x v="2"/>
    <x v="1"/>
    <n v="2"/>
  </r>
  <r>
    <x v="58"/>
    <x v="58"/>
    <x v="0"/>
    <x v="0"/>
    <s v="CIG9F"/>
    <x v="0"/>
    <x v="2"/>
    <x v="1"/>
    <n v="2"/>
  </r>
  <r>
    <x v="58"/>
    <x v="58"/>
    <x v="0"/>
    <x v="0"/>
    <s v="ARA9F"/>
    <x v="0"/>
    <x v="1"/>
    <x v="0"/>
    <n v="2"/>
  </r>
  <r>
    <x v="58"/>
    <x v="58"/>
    <x v="0"/>
    <x v="0"/>
    <s v="DJD10M"/>
    <x v="0"/>
    <x v="0"/>
    <x v="0"/>
    <n v="2"/>
  </r>
  <r>
    <x v="58"/>
    <x v="58"/>
    <x v="0"/>
    <x v="0"/>
    <s v="AMC8M"/>
    <x v="3"/>
    <x v="0"/>
    <x v="0"/>
    <n v="2"/>
  </r>
  <r>
    <x v="58"/>
    <x v="58"/>
    <x v="0"/>
    <x v="0"/>
    <s v="SRG6M"/>
    <x v="3"/>
    <x v="1"/>
    <x v="1"/>
    <n v="2"/>
  </r>
  <r>
    <x v="58"/>
    <x v="58"/>
    <x v="0"/>
    <x v="0"/>
    <s v="ADC6F"/>
    <x v="0"/>
    <x v="0"/>
    <x v="1"/>
    <n v="2"/>
  </r>
  <r>
    <x v="58"/>
    <x v="58"/>
    <x v="0"/>
    <x v="0"/>
    <s v="EGO6M"/>
    <x v="3"/>
    <x v="1"/>
    <x v="1"/>
    <n v="2"/>
  </r>
  <r>
    <x v="58"/>
    <x v="58"/>
    <x v="0"/>
    <x v="0"/>
    <s v="RSD8M"/>
    <x v="0"/>
    <x v="1"/>
    <x v="0"/>
    <n v="2"/>
  </r>
  <r>
    <x v="58"/>
    <x v="58"/>
    <x v="0"/>
    <x v="0"/>
    <s v="FSE7F"/>
    <x v="0"/>
    <x v="2"/>
    <x v="0"/>
    <n v="2"/>
  </r>
  <r>
    <x v="58"/>
    <x v="58"/>
    <x v="0"/>
    <x v="0"/>
    <s v="DTD8M"/>
    <x v="0"/>
    <x v="2"/>
    <x v="0"/>
    <n v="2"/>
  </r>
  <r>
    <x v="58"/>
    <x v="58"/>
    <x v="0"/>
    <x v="0"/>
    <s v="AMC8M2"/>
    <x v="0"/>
    <x v="2"/>
    <x v="0"/>
    <n v="2"/>
  </r>
  <r>
    <x v="58"/>
    <x v="58"/>
    <x v="0"/>
    <x v="0"/>
    <s v="XMQ10F"/>
    <x v="0"/>
    <x v="2"/>
    <x v="1"/>
    <n v="2"/>
  </r>
  <r>
    <x v="58"/>
    <x v="58"/>
    <x v="0"/>
    <x v="0"/>
    <s v="AHC10F"/>
    <x v="0"/>
    <x v="0"/>
    <x v="0"/>
    <n v="2"/>
  </r>
  <r>
    <x v="58"/>
    <x v="58"/>
    <x v="0"/>
    <x v="0"/>
    <s v="LMQ10F"/>
    <x v="0"/>
    <x v="1"/>
    <x v="0"/>
    <n v="2"/>
  </r>
  <r>
    <x v="58"/>
    <x v="58"/>
    <x v="0"/>
    <x v="0"/>
    <s v="KSR8F"/>
    <x v="0"/>
    <x v="1"/>
    <x v="1"/>
    <n v="2"/>
  </r>
  <r>
    <x v="58"/>
    <x v="58"/>
    <x v="0"/>
    <x v="0"/>
    <s v="OAG10M"/>
    <x v="0"/>
    <x v="1"/>
    <x v="1"/>
    <n v="2"/>
  </r>
  <r>
    <x v="58"/>
    <x v="58"/>
    <x v="0"/>
    <x v="0"/>
    <s v="JNR7M"/>
    <x v="0"/>
    <x v="1"/>
    <x v="1"/>
    <n v="2"/>
  </r>
  <r>
    <x v="58"/>
    <x v="58"/>
    <x v="0"/>
    <x v="0"/>
    <s v="KOL6F"/>
    <x v="0"/>
    <x v="1"/>
    <x v="1"/>
    <n v="2"/>
  </r>
  <r>
    <x v="58"/>
    <x v="58"/>
    <x v="0"/>
    <x v="0"/>
    <s v="GIC5M"/>
    <x v="0"/>
    <x v="2"/>
    <x v="0"/>
    <n v="2"/>
  </r>
  <r>
    <x v="58"/>
    <x v="58"/>
    <x v="0"/>
    <x v="0"/>
    <s v="DRP6M"/>
    <x v="0"/>
    <x v="2"/>
    <x v="1"/>
    <n v="2"/>
  </r>
  <r>
    <x v="58"/>
    <x v="58"/>
    <x v="0"/>
    <x v="0"/>
    <s v="CPG7M"/>
    <x v="0"/>
    <x v="2"/>
    <x v="0"/>
    <n v="2"/>
  </r>
  <r>
    <x v="58"/>
    <x v="58"/>
    <x v="0"/>
    <x v="0"/>
    <s v="CLB8M"/>
    <x v="0"/>
    <x v="2"/>
    <x v="1"/>
    <n v="2"/>
  </r>
  <r>
    <x v="58"/>
    <x v="58"/>
    <x v="0"/>
    <x v="0"/>
    <s v="VNH10F"/>
    <x v="0"/>
    <x v="2"/>
    <x v="1"/>
    <n v="2"/>
  </r>
  <r>
    <x v="58"/>
    <x v="58"/>
    <x v="0"/>
    <x v="0"/>
    <s v="SUA10M"/>
    <x v="0"/>
    <x v="0"/>
    <x v="0"/>
    <n v="2"/>
  </r>
  <r>
    <x v="58"/>
    <x v="58"/>
    <x v="0"/>
    <x v="0"/>
    <s v="MPR8F"/>
    <x v="0"/>
    <x v="0"/>
    <x v="1"/>
    <n v="2"/>
  </r>
  <r>
    <x v="58"/>
    <x v="58"/>
    <x v="0"/>
    <x v="0"/>
    <s v="CCM7F"/>
    <x v="0"/>
    <x v="0"/>
    <x v="0"/>
    <n v="2"/>
  </r>
  <r>
    <x v="58"/>
    <x v="58"/>
    <x v="0"/>
    <x v="0"/>
    <s v="ZLO8F"/>
    <x v="0"/>
    <x v="1"/>
    <x v="0"/>
    <n v="2"/>
  </r>
  <r>
    <x v="59"/>
    <x v="59"/>
    <x v="0"/>
    <x v="0"/>
    <s v="DMU10F"/>
    <x v="0"/>
    <x v="1"/>
    <x v="1"/>
    <n v="2"/>
  </r>
  <r>
    <x v="59"/>
    <x v="59"/>
    <x v="0"/>
    <x v="0"/>
    <s v="KRA10F"/>
    <x v="4"/>
    <x v="1"/>
    <x v="0"/>
    <n v="2"/>
  </r>
  <r>
    <x v="59"/>
    <x v="59"/>
    <x v="0"/>
    <x v="0"/>
    <s v="CIG9F"/>
    <x v="0"/>
    <x v="2"/>
    <x v="0"/>
    <n v="2"/>
  </r>
  <r>
    <x v="59"/>
    <x v="59"/>
    <x v="0"/>
    <x v="0"/>
    <s v="ARA9F"/>
    <x v="0"/>
    <x v="2"/>
    <x v="0"/>
    <n v="2"/>
  </r>
  <r>
    <x v="59"/>
    <x v="59"/>
    <x v="0"/>
    <x v="0"/>
    <s v="DJD10M"/>
    <x v="0"/>
    <x v="2"/>
    <x v="1"/>
    <n v="2"/>
  </r>
  <r>
    <x v="59"/>
    <x v="59"/>
    <x v="0"/>
    <x v="0"/>
    <s v="AMC8M"/>
    <x v="0"/>
    <x v="2"/>
    <x v="1"/>
    <n v="2"/>
  </r>
  <r>
    <x v="59"/>
    <x v="59"/>
    <x v="0"/>
    <x v="0"/>
    <s v="SRG6M"/>
    <x v="3"/>
    <x v="1"/>
    <x v="0"/>
    <n v="2"/>
  </r>
  <r>
    <x v="59"/>
    <x v="59"/>
    <x v="0"/>
    <x v="0"/>
    <s v="ADC6F"/>
    <x v="0"/>
    <x v="0"/>
    <x v="0"/>
    <n v="2"/>
  </r>
  <r>
    <x v="59"/>
    <x v="59"/>
    <x v="0"/>
    <x v="0"/>
    <s v="EGO6M"/>
    <x v="0"/>
    <x v="0"/>
    <x v="0"/>
    <n v="2"/>
  </r>
  <r>
    <x v="59"/>
    <x v="59"/>
    <x v="0"/>
    <x v="0"/>
    <s v="RSD8M"/>
    <x v="0"/>
    <x v="1"/>
    <x v="1"/>
    <n v="2"/>
  </r>
  <r>
    <x v="59"/>
    <x v="59"/>
    <x v="0"/>
    <x v="0"/>
    <s v="FSE7F"/>
    <x v="0"/>
    <x v="0"/>
    <x v="1"/>
    <n v="2"/>
  </r>
  <r>
    <x v="59"/>
    <x v="59"/>
    <x v="0"/>
    <x v="0"/>
    <s v="DTD8M"/>
    <x v="0"/>
    <x v="1"/>
    <x v="1"/>
    <n v="2"/>
  </r>
  <r>
    <x v="59"/>
    <x v="59"/>
    <x v="0"/>
    <x v="0"/>
    <s v="AMC8M2"/>
    <x v="0"/>
    <x v="1"/>
    <x v="0"/>
    <n v="2"/>
  </r>
  <r>
    <x v="59"/>
    <x v="59"/>
    <x v="0"/>
    <x v="0"/>
    <s v="XMQ10F"/>
    <x v="0"/>
    <x v="2"/>
    <x v="0"/>
    <n v="2"/>
  </r>
  <r>
    <x v="59"/>
    <x v="59"/>
    <x v="0"/>
    <x v="0"/>
    <s v="AHC10F"/>
    <x v="0"/>
    <x v="2"/>
    <x v="0"/>
    <n v="2"/>
  </r>
  <r>
    <x v="59"/>
    <x v="59"/>
    <x v="0"/>
    <x v="0"/>
    <s v="LMQ10F"/>
    <x v="0"/>
    <x v="2"/>
    <x v="0"/>
    <n v="2"/>
  </r>
  <r>
    <x v="59"/>
    <x v="59"/>
    <x v="0"/>
    <x v="0"/>
    <s v="KSR8F"/>
    <x v="4"/>
    <x v="2"/>
    <x v="1"/>
    <n v="2"/>
  </r>
  <r>
    <x v="59"/>
    <x v="59"/>
    <x v="0"/>
    <x v="0"/>
    <s v="OAG10M"/>
    <x v="0"/>
    <x v="0"/>
    <x v="0"/>
    <n v="2"/>
  </r>
  <r>
    <x v="59"/>
    <x v="59"/>
    <x v="0"/>
    <x v="0"/>
    <s v="JNR7M"/>
    <x v="3"/>
    <x v="1"/>
    <x v="0"/>
    <n v="2"/>
  </r>
  <r>
    <x v="59"/>
    <x v="59"/>
    <x v="0"/>
    <x v="0"/>
    <s v="KOL6F"/>
    <x v="0"/>
    <x v="1"/>
    <x v="1"/>
    <n v="2"/>
  </r>
  <r>
    <x v="59"/>
    <x v="59"/>
    <x v="0"/>
    <x v="0"/>
    <s v="GIC5M"/>
    <x v="0"/>
    <x v="1"/>
    <x v="1"/>
    <n v="2"/>
  </r>
  <r>
    <x v="59"/>
    <x v="59"/>
    <x v="0"/>
    <x v="0"/>
    <s v="DRP6M"/>
    <x v="0"/>
    <x v="1"/>
    <x v="1"/>
    <n v="2"/>
  </r>
  <r>
    <x v="59"/>
    <x v="59"/>
    <x v="0"/>
    <x v="0"/>
    <s v="CPG7M"/>
    <x v="0"/>
    <x v="1"/>
    <x v="1"/>
    <n v="2"/>
  </r>
  <r>
    <x v="59"/>
    <x v="59"/>
    <x v="0"/>
    <x v="0"/>
    <s v="CLB8M"/>
    <x v="0"/>
    <x v="2"/>
    <x v="0"/>
    <n v="2"/>
  </r>
  <r>
    <x v="59"/>
    <x v="59"/>
    <x v="0"/>
    <x v="0"/>
    <s v="VNH10F"/>
    <x v="0"/>
    <x v="2"/>
    <x v="1"/>
    <n v="2"/>
  </r>
  <r>
    <x v="59"/>
    <x v="59"/>
    <x v="0"/>
    <x v="0"/>
    <s v="SUA10M"/>
    <x v="0"/>
    <x v="2"/>
    <x v="0"/>
    <n v="2"/>
  </r>
  <r>
    <x v="59"/>
    <x v="59"/>
    <x v="0"/>
    <x v="0"/>
    <s v="MPR8F"/>
    <x v="7"/>
    <x v="2"/>
    <x v="1"/>
    <n v="2"/>
  </r>
  <r>
    <x v="59"/>
    <x v="59"/>
    <x v="0"/>
    <x v="0"/>
    <s v="CCM7F"/>
    <x v="0"/>
    <x v="2"/>
    <x v="1"/>
    <n v="2"/>
  </r>
  <r>
    <x v="59"/>
    <x v="59"/>
    <x v="0"/>
    <x v="0"/>
    <s v="ZLO8F"/>
    <x v="0"/>
    <x v="0"/>
    <x v="0"/>
    <n v="2"/>
  </r>
  <r>
    <x v="60"/>
    <x v="60"/>
    <x v="1"/>
    <x v="1"/>
    <s v="DMU10F"/>
    <x v="3"/>
    <x v="0"/>
    <x v="1"/>
    <n v="2"/>
  </r>
  <r>
    <x v="60"/>
    <x v="60"/>
    <x v="1"/>
    <x v="1"/>
    <s v="KRA10F"/>
    <x v="3"/>
    <x v="0"/>
    <x v="0"/>
    <n v="2"/>
  </r>
  <r>
    <x v="60"/>
    <x v="60"/>
    <x v="1"/>
    <x v="1"/>
    <s v="CIG9F"/>
    <x v="3"/>
    <x v="1"/>
    <x v="0"/>
    <n v="2"/>
  </r>
  <r>
    <x v="60"/>
    <x v="60"/>
    <x v="1"/>
    <x v="1"/>
    <s v="ARA9F"/>
    <x v="3"/>
    <x v="1"/>
    <x v="1"/>
    <n v="2"/>
  </r>
  <r>
    <x v="60"/>
    <x v="60"/>
    <x v="1"/>
    <x v="1"/>
    <s v="DJD10M"/>
    <x v="3"/>
    <x v="1"/>
    <x v="0"/>
    <n v="2"/>
  </r>
  <r>
    <x v="60"/>
    <x v="60"/>
    <x v="1"/>
    <x v="1"/>
    <s v="AMC8M"/>
    <x v="3"/>
    <x v="2"/>
    <x v="0"/>
    <n v="2"/>
  </r>
  <r>
    <x v="60"/>
    <x v="60"/>
    <x v="1"/>
    <x v="1"/>
    <s v="SRG6M"/>
    <x v="3"/>
    <x v="2"/>
    <x v="0"/>
    <n v="2"/>
  </r>
  <r>
    <x v="60"/>
    <x v="60"/>
    <x v="1"/>
    <x v="1"/>
    <s v="ADC6F"/>
    <x v="3"/>
    <x v="2"/>
    <x v="1"/>
    <n v="2"/>
  </r>
  <r>
    <x v="60"/>
    <x v="60"/>
    <x v="1"/>
    <x v="1"/>
    <s v="EGO6M"/>
    <x v="3"/>
    <x v="2"/>
    <x v="1"/>
    <n v="2"/>
  </r>
  <r>
    <x v="60"/>
    <x v="60"/>
    <x v="1"/>
    <x v="1"/>
    <s v="RSD8M"/>
    <x v="3"/>
    <x v="1"/>
    <x v="0"/>
    <n v="2"/>
  </r>
  <r>
    <x v="60"/>
    <x v="60"/>
    <x v="1"/>
    <x v="1"/>
    <s v="FSE7F"/>
    <x v="3"/>
    <x v="0"/>
    <x v="0"/>
    <n v="2"/>
  </r>
  <r>
    <x v="60"/>
    <x v="60"/>
    <x v="1"/>
    <x v="1"/>
    <s v="DTD8M"/>
    <x v="3"/>
    <x v="0"/>
    <x v="0"/>
    <n v="2"/>
  </r>
  <r>
    <x v="60"/>
    <x v="60"/>
    <x v="1"/>
    <x v="1"/>
    <s v="AMC8M2"/>
    <x v="3"/>
    <x v="1"/>
    <x v="1"/>
    <n v="2"/>
  </r>
  <r>
    <x v="60"/>
    <x v="60"/>
    <x v="1"/>
    <x v="1"/>
    <s v="XMQ10F"/>
    <x v="3"/>
    <x v="0"/>
    <x v="1"/>
    <n v="2"/>
  </r>
  <r>
    <x v="60"/>
    <x v="60"/>
    <x v="1"/>
    <x v="1"/>
    <s v="AHC10F"/>
    <x v="3"/>
    <x v="1"/>
    <x v="1"/>
    <n v="2"/>
  </r>
  <r>
    <x v="60"/>
    <x v="60"/>
    <x v="1"/>
    <x v="1"/>
    <s v="LMQ10F"/>
    <x v="3"/>
    <x v="1"/>
    <x v="0"/>
    <n v="2"/>
  </r>
  <r>
    <x v="60"/>
    <x v="60"/>
    <x v="1"/>
    <x v="1"/>
    <s v="KSR8F"/>
    <x v="3"/>
    <x v="2"/>
    <x v="0"/>
    <n v="2"/>
  </r>
  <r>
    <x v="60"/>
    <x v="60"/>
    <x v="1"/>
    <x v="1"/>
    <s v="OAG10M"/>
    <x v="3"/>
    <x v="2"/>
    <x v="0"/>
    <n v="2"/>
  </r>
  <r>
    <x v="60"/>
    <x v="60"/>
    <x v="1"/>
    <x v="1"/>
    <s v="JNR7M"/>
    <x v="3"/>
    <x v="2"/>
    <x v="0"/>
    <n v="2"/>
  </r>
  <r>
    <x v="60"/>
    <x v="60"/>
    <x v="1"/>
    <x v="1"/>
    <s v="KOL6F"/>
    <x v="3"/>
    <x v="2"/>
    <x v="1"/>
    <n v="2"/>
  </r>
  <r>
    <x v="60"/>
    <x v="60"/>
    <x v="1"/>
    <x v="1"/>
    <s v="GIC5M"/>
    <x v="3"/>
    <x v="0"/>
    <x v="0"/>
    <n v="2"/>
  </r>
  <r>
    <x v="60"/>
    <x v="60"/>
    <x v="1"/>
    <x v="1"/>
    <s v="DRP6M"/>
    <x v="3"/>
    <x v="1"/>
    <x v="0"/>
    <n v="2"/>
  </r>
  <r>
    <x v="60"/>
    <x v="60"/>
    <x v="1"/>
    <x v="1"/>
    <s v="CPG7M"/>
    <x v="3"/>
    <x v="1"/>
    <x v="1"/>
    <n v="2"/>
  </r>
  <r>
    <x v="60"/>
    <x v="60"/>
    <x v="1"/>
    <x v="1"/>
    <s v="CLB8M"/>
    <x v="3"/>
    <x v="1"/>
    <x v="1"/>
    <n v="2"/>
  </r>
  <r>
    <x v="60"/>
    <x v="60"/>
    <x v="1"/>
    <x v="1"/>
    <s v="VNH10F"/>
    <x v="3"/>
    <x v="1"/>
    <x v="1"/>
    <n v="2"/>
  </r>
  <r>
    <x v="60"/>
    <x v="60"/>
    <x v="1"/>
    <x v="1"/>
    <s v="SUA10M"/>
    <x v="3"/>
    <x v="1"/>
    <x v="1"/>
    <n v="2"/>
  </r>
  <r>
    <x v="60"/>
    <x v="60"/>
    <x v="1"/>
    <x v="1"/>
    <s v="MPR8F"/>
    <x v="1"/>
    <x v="2"/>
    <x v="0"/>
    <n v="2"/>
  </r>
  <r>
    <x v="60"/>
    <x v="60"/>
    <x v="1"/>
    <x v="1"/>
    <s v="CCM7F"/>
    <x v="3"/>
    <x v="2"/>
    <x v="1"/>
    <n v="2"/>
  </r>
  <r>
    <x v="60"/>
    <x v="60"/>
    <x v="1"/>
    <x v="1"/>
    <s v="ZLO8F"/>
    <x v="3"/>
    <x v="2"/>
    <x v="0"/>
    <n v="2"/>
  </r>
  <r>
    <x v="61"/>
    <x v="61"/>
    <x v="6"/>
    <x v="6"/>
    <s v="DMU10F"/>
    <x v="1"/>
    <x v="2"/>
    <x v="1"/>
    <n v="2"/>
  </r>
  <r>
    <x v="61"/>
    <x v="61"/>
    <x v="6"/>
    <x v="6"/>
    <s v="KRA10F"/>
    <x v="1"/>
    <x v="2"/>
    <x v="1"/>
    <n v="2"/>
  </r>
  <r>
    <x v="61"/>
    <x v="61"/>
    <x v="6"/>
    <x v="6"/>
    <s v="CIG9F"/>
    <x v="1"/>
    <x v="0"/>
    <x v="0"/>
    <n v="2"/>
  </r>
  <r>
    <x v="61"/>
    <x v="61"/>
    <x v="6"/>
    <x v="6"/>
    <s v="ARA9F"/>
    <x v="1"/>
    <x v="0"/>
    <x v="1"/>
    <n v="2"/>
  </r>
  <r>
    <x v="61"/>
    <x v="61"/>
    <x v="6"/>
    <x v="6"/>
    <s v="DJD10M"/>
    <x v="1"/>
    <x v="0"/>
    <x v="0"/>
    <n v="2"/>
  </r>
  <r>
    <x v="61"/>
    <x v="61"/>
    <x v="6"/>
    <x v="6"/>
    <s v="AMC8M"/>
    <x v="1"/>
    <x v="1"/>
    <x v="0"/>
    <n v="2"/>
  </r>
  <r>
    <x v="61"/>
    <x v="61"/>
    <x v="6"/>
    <x v="6"/>
    <s v="SRG6M"/>
    <x v="4"/>
    <x v="1"/>
    <x v="1"/>
    <n v="2"/>
  </r>
  <r>
    <x v="61"/>
    <x v="61"/>
    <x v="6"/>
    <x v="6"/>
    <s v="ADC6F"/>
    <x v="6"/>
    <x v="1"/>
    <x v="0"/>
    <n v="2"/>
  </r>
  <r>
    <x v="61"/>
    <x v="61"/>
    <x v="6"/>
    <x v="6"/>
    <s v="EGO6M"/>
    <x v="1"/>
    <x v="2"/>
    <x v="0"/>
    <n v="2"/>
  </r>
  <r>
    <x v="61"/>
    <x v="61"/>
    <x v="6"/>
    <x v="6"/>
    <s v="RSD8M"/>
    <x v="1"/>
    <x v="2"/>
    <x v="0"/>
    <n v="2"/>
  </r>
  <r>
    <x v="61"/>
    <x v="61"/>
    <x v="6"/>
    <x v="6"/>
    <s v="FSE7F"/>
    <x v="1"/>
    <x v="2"/>
    <x v="1"/>
    <n v="2"/>
  </r>
  <r>
    <x v="61"/>
    <x v="61"/>
    <x v="6"/>
    <x v="6"/>
    <s v="DTD8M"/>
    <x v="1"/>
    <x v="2"/>
    <x v="1"/>
    <n v="2"/>
  </r>
  <r>
    <x v="61"/>
    <x v="61"/>
    <x v="6"/>
    <x v="6"/>
    <s v="AMC8M2"/>
    <x v="3"/>
    <x v="1"/>
    <x v="0"/>
    <n v="2"/>
  </r>
  <r>
    <x v="61"/>
    <x v="61"/>
    <x v="6"/>
    <x v="6"/>
    <s v="XMQ10F"/>
    <x v="1"/>
    <x v="0"/>
    <x v="0"/>
    <n v="2"/>
  </r>
  <r>
    <x v="61"/>
    <x v="61"/>
    <x v="6"/>
    <x v="6"/>
    <s v="AHC10F"/>
    <x v="1"/>
    <x v="0"/>
    <x v="0"/>
    <n v="2"/>
  </r>
  <r>
    <x v="61"/>
    <x v="61"/>
    <x v="6"/>
    <x v="6"/>
    <s v="LMQ10F"/>
    <x v="1"/>
    <x v="1"/>
    <x v="1"/>
    <n v="2"/>
  </r>
  <r>
    <x v="61"/>
    <x v="61"/>
    <x v="6"/>
    <x v="6"/>
    <s v="KSR8F"/>
    <x v="1"/>
    <x v="0"/>
    <x v="1"/>
    <n v="2"/>
  </r>
  <r>
    <x v="61"/>
    <x v="61"/>
    <x v="6"/>
    <x v="6"/>
    <s v="OAG10M"/>
    <x v="1"/>
    <x v="1"/>
    <x v="1"/>
    <n v="2"/>
  </r>
  <r>
    <x v="61"/>
    <x v="61"/>
    <x v="6"/>
    <x v="6"/>
    <s v="JNR7M"/>
    <x v="1"/>
    <x v="1"/>
    <x v="0"/>
    <n v="2"/>
  </r>
  <r>
    <x v="61"/>
    <x v="61"/>
    <x v="6"/>
    <x v="6"/>
    <s v="KOL6F"/>
    <x v="1"/>
    <x v="2"/>
    <x v="0"/>
    <n v="2"/>
  </r>
  <r>
    <x v="61"/>
    <x v="61"/>
    <x v="6"/>
    <x v="6"/>
    <s v="GIC5M"/>
    <x v="1"/>
    <x v="2"/>
    <x v="0"/>
    <n v="2"/>
  </r>
  <r>
    <x v="61"/>
    <x v="61"/>
    <x v="6"/>
    <x v="6"/>
    <s v="DRP6M"/>
    <x v="1"/>
    <x v="2"/>
    <x v="0"/>
    <n v="2"/>
  </r>
  <r>
    <x v="61"/>
    <x v="61"/>
    <x v="6"/>
    <x v="6"/>
    <s v="CPG7M"/>
    <x v="6"/>
    <x v="2"/>
    <x v="1"/>
    <n v="2"/>
  </r>
  <r>
    <x v="61"/>
    <x v="61"/>
    <x v="6"/>
    <x v="6"/>
    <s v="CLB8M"/>
    <x v="1"/>
    <x v="0"/>
    <x v="0"/>
    <n v="2"/>
  </r>
  <r>
    <x v="61"/>
    <x v="61"/>
    <x v="6"/>
    <x v="6"/>
    <s v="VNH10F"/>
    <x v="1"/>
    <x v="1"/>
    <x v="0"/>
    <n v="2"/>
  </r>
  <r>
    <x v="61"/>
    <x v="61"/>
    <x v="6"/>
    <x v="6"/>
    <s v="SUA10M"/>
    <x v="1"/>
    <x v="1"/>
    <x v="1"/>
    <n v="2"/>
  </r>
  <r>
    <x v="61"/>
    <x v="61"/>
    <x v="6"/>
    <x v="6"/>
    <s v="MPR8F"/>
    <x v="3"/>
    <x v="1"/>
    <x v="1"/>
    <n v="2"/>
  </r>
  <r>
    <x v="61"/>
    <x v="61"/>
    <x v="6"/>
    <x v="6"/>
    <s v="CCM7F"/>
    <x v="1"/>
    <x v="1"/>
    <x v="1"/>
    <n v="2"/>
  </r>
  <r>
    <x v="61"/>
    <x v="61"/>
    <x v="6"/>
    <x v="6"/>
    <s v="ZLO8F"/>
    <x v="1"/>
    <x v="1"/>
    <x v="1"/>
    <n v="2"/>
  </r>
  <r>
    <x v="62"/>
    <x v="62"/>
    <x v="2"/>
    <x v="2"/>
    <s v="DMU10F"/>
    <x v="4"/>
    <x v="2"/>
    <x v="0"/>
    <n v="2"/>
  </r>
  <r>
    <x v="62"/>
    <x v="62"/>
    <x v="2"/>
    <x v="2"/>
    <s v="KRA10F"/>
    <x v="4"/>
    <x v="2"/>
    <x v="1"/>
    <n v="2"/>
  </r>
  <r>
    <x v="62"/>
    <x v="62"/>
    <x v="2"/>
    <x v="2"/>
    <s v="CIG9F"/>
    <x v="4"/>
    <x v="2"/>
    <x v="0"/>
    <n v="2"/>
  </r>
  <r>
    <x v="62"/>
    <x v="62"/>
    <x v="2"/>
    <x v="2"/>
    <s v="ARA9F"/>
    <x v="7"/>
    <x v="2"/>
    <x v="1"/>
    <n v="2"/>
  </r>
  <r>
    <x v="62"/>
    <x v="62"/>
    <x v="2"/>
    <x v="2"/>
    <s v="DJD10M"/>
    <x v="4"/>
    <x v="2"/>
    <x v="1"/>
    <n v="2"/>
  </r>
  <r>
    <x v="62"/>
    <x v="62"/>
    <x v="2"/>
    <x v="2"/>
    <s v="AMC8M"/>
    <x v="1"/>
    <x v="0"/>
    <x v="0"/>
    <n v="2"/>
  </r>
  <r>
    <x v="62"/>
    <x v="62"/>
    <x v="2"/>
    <x v="2"/>
    <s v="SRG6M"/>
    <x v="4"/>
    <x v="0"/>
    <x v="1"/>
    <n v="2"/>
  </r>
  <r>
    <x v="62"/>
    <x v="62"/>
    <x v="2"/>
    <x v="2"/>
    <s v="ADC6F"/>
    <x v="2"/>
    <x v="0"/>
    <x v="0"/>
    <n v="2"/>
  </r>
  <r>
    <x v="62"/>
    <x v="62"/>
    <x v="2"/>
    <x v="2"/>
    <s v="EGO6M"/>
    <x v="4"/>
    <x v="1"/>
    <x v="0"/>
    <n v="2"/>
  </r>
  <r>
    <x v="62"/>
    <x v="62"/>
    <x v="2"/>
    <x v="2"/>
    <s v="RSD8M"/>
    <x v="2"/>
    <x v="1"/>
    <x v="1"/>
    <n v="2"/>
  </r>
  <r>
    <x v="62"/>
    <x v="62"/>
    <x v="2"/>
    <x v="2"/>
    <s v="FSE7F"/>
    <x v="2"/>
    <x v="1"/>
    <x v="0"/>
    <n v="2"/>
  </r>
  <r>
    <x v="62"/>
    <x v="62"/>
    <x v="2"/>
    <x v="2"/>
    <s v="DTD8M"/>
    <x v="2"/>
    <x v="2"/>
    <x v="0"/>
    <n v="2"/>
  </r>
  <r>
    <x v="62"/>
    <x v="62"/>
    <x v="2"/>
    <x v="2"/>
    <s v="AMC8M2"/>
    <x v="4"/>
    <x v="2"/>
    <x v="0"/>
    <n v="2"/>
  </r>
  <r>
    <x v="62"/>
    <x v="62"/>
    <x v="2"/>
    <x v="2"/>
    <s v="XMQ10F"/>
    <x v="4"/>
    <x v="2"/>
    <x v="1"/>
    <n v="2"/>
  </r>
  <r>
    <x v="62"/>
    <x v="62"/>
    <x v="2"/>
    <x v="2"/>
    <s v="AHC10F"/>
    <x v="1"/>
    <x v="2"/>
    <x v="1"/>
    <n v="2"/>
  </r>
  <r>
    <x v="62"/>
    <x v="62"/>
    <x v="2"/>
    <x v="2"/>
    <s v="LMQ10F"/>
    <x v="4"/>
    <x v="1"/>
    <x v="0"/>
    <n v="2"/>
  </r>
  <r>
    <x v="62"/>
    <x v="62"/>
    <x v="2"/>
    <x v="2"/>
    <s v="KSR8F"/>
    <x v="4"/>
    <x v="0"/>
    <x v="0"/>
    <n v="2"/>
  </r>
  <r>
    <x v="62"/>
    <x v="62"/>
    <x v="2"/>
    <x v="2"/>
    <s v="OAG10M"/>
    <x v="2"/>
    <x v="0"/>
    <x v="0"/>
    <n v="2"/>
  </r>
  <r>
    <x v="62"/>
    <x v="62"/>
    <x v="2"/>
    <x v="2"/>
    <s v="JNR7M"/>
    <x v="4"/>
    <x v="1"/>
    <x v="1"/>
    <n v="2"/>
  </r>
  <r>
    <x v="62"/>
    <x v="62"/>
    <x v="2"/>
    <x v="2"/>
    <s v="KOL6F"/>
    <x v="1"/>
    <x v="0"/>
    <x v="1"/>
    <n v="2"/>
  </r>
  <r>
    <x v="62"/>
    <x v="62"/>
    <x v="2"/>
    <x v="2"/>
    <s v="GIC5M"/>
    <x v="4"/>
    <x v="1"/>
    <x v="1"/>
    <n v="2"/>
  </r>
  <r>
    <x v="62"/>
    <x v="62"/>
    <x v="2"/>
    <x v="2"/>
    <s v="DRP6M"/>
    <x v="2"/>
    <x v="1"/>
    <x v="0"/>
    <n v="2"/>
  </r>
  <r>
    <x v="62"/>
    <x v="62"/>
    <x v="2"/>
    <x v="2"/>
    <s v="CPG7M"/>
    <x v="4"/>
    <x v="2"/>
    <x v="0"/>
    <n v="2"/>
  </r>
  <r>
    <x v="62"/>
    <x v="62"/>
    <x v="2"/>
    <x v="2"/>
    <s v="CLB8M"/>
    <x v="4"/>
    <x v="2"/>
    <x v="0"/>
    <n v="2"/>
  </r>
  <r>
    <x v="62"/>
    <x v="62"/>
    <x v="2"/>
    <x v="2"/>
    <s v="VNH10F"/>
    <x v="5"/>
    <x v="2"/>
    <x v="0"/>
    <n v="2"/>
  </r>
  <r>
    <x v="62"/>
    <x v="62"/>
    <x v="2"/>
    <x v="2"/>
    <s v="SUA10M"/>
    <x v="2"/>
    <x v="2"/>
    <x v="1"/>
    <n v="2"/>
  </r>
  <r>
    <x v="62"/>
    <x v="62"/>
    <x v="2"/>
    <x v="2"/>
    <s v="MPR8F"/>
    <x v="5"/>
    <x v="0"/>
    <x v="0"/>
    <n v="2"/>
  </r>
  <r>
    <x v="62"/>
    <x v="62"/>
    <x v="2"/>
    <x v="2"/>
    <s v="CCM7F"/>
    <x v="4"/>
    <x v="1"/>
    <x v="0"/>
    <n v="2"/>
  </r>
  <r>
    <x v="62"/>
    <x v="62"/>
    <x v="2"/>
    <x v="2"/>
    <s v="ZLO8F"/>
    <x v="4"/>
    <x v="1"/>
    <x v="1"/>
    <n v="2"/>
  </r>
  <r>
    <x v="63"/>
    <x v="63"/>
    <x v="3"/>
    <x v="3"/>
    <s v="DMU10F"/>
    <x v="6"/>
    <x v="1"/>
    <x v="1"/>
    <n v="2"/>
  </r>
  <r>
    <x v="63"/>
    <x v="63"/>
    <x v="3"/>
    <x v="3"/>
    <s v="KRA10F"/>
    <x v="6"/>
    <x v="1"/>
    <x v="1"/>
    <n v="2"/>
  </r>
  <r>
    <x v="63"/>
    <x v="63"/>
    <x v="3"/>
    <x v="3"/>
    <s v="CIG9F"/>
    <x v="6"/>
    <x v="1"/>
    <x v="1"/>
    <n v="2"/>
  </r>
  <r>
    <x v="63"/>
    <x v="63"/>
    <x v="3"/>
    <x v="3"/>
    <s v="ARA9F"/>
    <x v="6"/>
    <x v="2"/>
    <x v="0"/>
    <n v="2"/>
  </r>
  <r>
    <x v="63"/>
    <x v="63"/>
    <x v="3"/>
    <x v="3"/>
    <s v="DJD10M"/>
    <x v="6"/>
    <x v="2"/>
    <x v="1"/>
    <n v="2"/>
  </r>
  <r>
    <x v="63"/>
    <x v="63"/>
    <x v="3"/>
    <x v="3"/>
    <s v="AMC8M"/>
    <x v="0"/>
    <x v="2"/>
    <x v="0"/>
    <n v="2"/>
  </r>
  <r>
    <x v="63"/>
    <x v="63"/>
    <x v="3"/>
    <x v="3"/>
    <s v="SRG6M"/>
    <x v="0"/>
    <x v="2"/>
    <x v="1"/>
    <n v="2"/>
  </r>
  <r>
    <x v="63"/>
    <x v="63"/>
    <x v="3"/>
    <x v="3"/>
    <s v="ADC6F"/>
    <x v="6"/>
    <x v="2"/>
    <x v="1"/>
    <n v="2"/>
  </r>
  <r>
    <x v="63"/>
    <x v="63"/>
    <x v="3"/>
    <x v="3"/>
    <s v="EGO6M"/>
    <x v="0"/>
    <x v="0"/>
    <x v="0"/>
    <n v="2"/>
  </r>
  <r>
    <x v="63"/>
    <x v="63"/>
    <x v="3"/>
    <x v="3"/>
    <s v="RSD8M"/>
    <x v="6"/>
    <x v="0"/>
    <x v="1"/>
    <n v="2"/>
  </r>
  <r>
    <x v="63"/>
    <x v="63"/>
    <x v="3"/>
    <x v="3"/>
    <s v="FSE7F"/>
    <x v="6"/>
    <x v="0"/>
    <x v="0"/>
    <n v="2"/>
  </r>
  <r>
    <x v="63"/>
    <x v="63"/>
    <x v="3"/>
    <x v="3"/>
    <s v="DTD8M"/>
    <x v="6"/>
    <x v="1"/>
    <x v="0"/>
    <n v="2"/>
  </r>
  <r>
    <x v="63"/>
    <x v="63"/>
    <x v="3"/>
    <x v="3"/>
    <s v="AMC8M2"/>
    <x v="0"/>
    <x v="1"/>
    <x v="1"/>
    <n v="2"/>
  </r>
  <r>
    <x v="63"/>
    <x v="63"/>
    <x v="3"/>
    <x v="3"/>
    <s v="XMQ10F"/>
    <x v="6"/>
    <x v="1"/>
    <x v="0"/>
    <n v="2"/>
  </r>
  <r>
    <x v="63"/>
    <x v="63"/>
    <x v="3"/>
    <x v="3"/>
    <s v="AHC10F"/>
    <x v="6"/>
    <x v="2"/>
    <x v="0"/>
    <n v="2"/>
  </r>
  <r>
    <x v="63"/>
    <x v="63"/>
    <x v="3"/>
    <x v="3"/>
    <s v="LMQ10F"/>
    <x v="6"/>
    <x v="2"/>
    <x v="0"/>
    <n v="2"/>
  </r>
  <r>
    <x v="63"/>
    <x v="63"/>
    <x v="3"/>
    <x v="3"/>
    <s v="KSR8F"/>
    <x v="6"/>
    <x v="2"/>
    <x v="1"/>
    <n v="2"/>
  </r>
  <r>
    <x v="63"/>
    <x v="63"/>
    <x v="3"/>
    <x v="3"/>
    <s v="OAG10M"/>
    <x v="6"/>
    <x v="2"/>
    <x v="1"/>
    <n v="2"/>
  </r>
  <r>
    <x v="63"/>
    <x v="63"/>
    <x v="3"/>
    <x v="3"/>
    <s v="JNR7M"/>
    <x v="6"/>
    <x v="1"/>
    <x v="0"/>
    <n v="2"/>
  </r>
  <r>
    <x v="63"/>
    <x v="63"/>
    <x v="3"/>
    <x v="3"/>
    <s v="KOL6F"/>
    <x v="6"/>
    <x v="0"/>
    <x v="0"/>
    <n v="2"/>
  </r>
  <r>
    <x v="63"/>
    <x v="63"/>
    <x v="3"/>
    <x v="3"/>
    <s v="GIC5M"/>
    <x v="6"/>
    <x v="0"/>
    <x v="0"/>
    <n v="2"/>
  </r>
  <r>
    <x v="63"/>
    <x v="63"/>
    <x v="3"/>
    <x v="3"/>
    <s v="DRP6M"/>
    <x v="0"/>
    <x v="1"/>
    <x v="1"/>
    <n v="2"/>
  </r>
  <r>
    <x v="63"/>
    <x v="63"/>
    <x v="3"/>
    <x v="3"/>
    <s v="CPG7M"/>
    <x v="6"/>
    <x v="0"/>
    <x v="1"/>
    <n v="2"/>
  </r>
  <r>
    <x v="63"/>
    <x v="63"/>
    <x v="3"/>
    <x v="3"/>
    <s v="CLB8M"/>
    <x v="6"/>
    <x v="1"/>
    <x v="1"/>
    <n v="2"/>
  </r>
  <r>
    <x v="63"/>
    <x v="63"/>
    <x v="3"/>
    <x v="3"/>
    <s v="VNH10F"/>
    <x v="6"/>
    <x v="1"/>
    <x v="0"/>
    <n v="2"/>
  </r>
  <r>
    <x v="63"/>
    <x v="63"/>
    <x v="3"/>
    <x v="3"/>
    <s v="SUA10M"/>
    <x v="6"/>
    <x v="2"/>
    <x v="0"/>
    <n v="2"/>
  </r>
  <r>
    <x v="63"/>
    <x v="63"/>
    <x v="3"/>
    <x v="3"/>
    <s v="MPR8F"/>
    <x v="6"/>
    <x v="2"/>
    <x v="0"/>
    <n v="2"/>
  </r>
  <r>
    <x v="63"/>
    <x v="63"/>
    <x v="3"/>
    <x v="3"/>
    <s v="CCM7F"/>
    <x v="6"/>
    <x v="2"/>
    <x v="0"/>
    <n v="2"/>
  </r>
  <r>
    <x v="63"/>
    <x v="63"/>
    <x v="3"/>
    <x v="3"/>
    <s v="ZLO8F"/>
    <x v="6"/>
    <x v="2"/>
    <x v="1"/>
    <n v="2"/>
  </r>
  <r>
    <x v="64"/>
    <x v="64"/>
    <x v="3"/>
    <x v="3"/>
    <s v="DMU10F"/>
    <x v="6"/>
    <x v="0"/>
    <x v="0"/>
    <n v="2"/>
  </r>
  <r>
    <x v="64"/>
    <x v="64"/>
    <x v="3"/>
    <x v="3"/>
    <s v="KRA10F"/>
    <x v="6"/>
    <x v="1"/>
    <x v="0"/>
    <n v="2"/>
  </r>
  <r>
    <x v="64"/>
    <x v="64"/>
    <x v="3"/>
    <x v="3"/>
    <s v="CIG9F"/>
    <x v="6"/>
    <x v="1"/>
    <x v="1"/>
    <n v="2"/>
  </r>
  <r>
    <x v="64"/>
    <x v="64"/>
    <x v="3"/>
    <x v="3"/>
    <s v="ARA9F"/>
    <x v="6"/>
    <x v="1"/>
    <x v="1"/>
    <n v="2"/>
  </r>
  <r>
    <x v="64"/>
    <x v="64"/>
    <x v="3"/>
    <x v="3"/>
    <s v="DJD10M"/>
    <x v="6"/>
    <x v="1"/>
    <x v="1"/>
    <n v="2"/>
  </r>
  <r>
    <x v="64"/>
    <x v="64"/>
    <x v="3"/>
    <x v="3"/>
    <s v="AMC8M"/>
    <x v="6"/>
    <x v="1"/>
    <x v="1"/>
    <n v="2"/>
  </r>
  <r>
    <x v="64"/>
    <x v="64"/>
    <x v="3"/>
    <x v="3"/>
    <s v="SRG6M"/>
    <x v="6"/>
    <x v="2"/>
    <x v="0"/>
    <n v="2"/>
  </r>
  <r>
    <x v="64"/>
    <x v="64"/>
    <x v="3"/>
    <x v="3"/>
    <s v="ADC6F"/>
    <x v="6"/>
    <x v="2"/>
    <x v="1"/>
    <n v="2"/>
  </r>
  <r>
    <x v="64"/>
    <x v="64"/>
    <x v="3"/>
    <x v="3"/>
    <s v="EGO6M"/>
    <x v="6"/>
    <x v="2"/>
    <x v="0"/>
    <n v="2"/>
  </r>
  <r>
    <x v="64"/>
    <x v="64"/>
    <x v="3"/>
    <x v="3"/>
    <s v="RSD8M"/>
    <x v="6"/>
    <x v="2"/>
    <x v="1"/>
    <n v="2"/>
  </r>
  <r>
    <x v="64"/>
    <x v="64"/>
    <x v="3"/>
    <x v="3"/>
    <s v="FSE7F"/>
    <x v="6"/>
    <x v="2"/>
    <x v="1"/>
    <n v="2"/>
  </r>
  <r>
    <x v="64"/>
    <x v="64"/>
    <x v="3"/>
    <x v="3"/>
    <s v="DTD8M"/>
    <x v="6"/>
    <x v="0"/>
    <x v="0"/>
    <n v="2"/>
  </r>
  <r>
    <x v="64"/>
    <x v="64"/>
    <x v="3"/>
    <x v="3"/>
    <s v="AMC8M2"/>
    <x v="6"/>
    <x v="0"/>
    <x v="1"/>
    <n v="2"/>
  </r>
  <r>
    <x v="64"/>
    <x v="64"/>
    <x v="3"/>
    <x v="3"/>
    <s v="XMQ10F"/>
    <x v="6"/>
    <x v="0"/>
    <x v="0"/>
    <n v="2"/>
  </r>
  <r>
    <x v="64"/>
    <x v="64"/>
    <x v="3"/>
    <x v="3"/>
    <s v="AHC10F"/>
    <x v="6"/>
    <x v="1"/>
    <x v="0"/>
    <n v="2"/>
  </r>
  <r>
    <x v="64"/>
    <x v="64"/>
    <x v="3"/>
    <x v="3"/>
    <s v="LMQ10F"/>
    <x v="6"/>
    <x v="1"/>
    <x v="1"/>
    <n v="2"/>
  </r>
  <r>
    <x v="64"/>
    <x v="64"/>
    <x v="3"/>
    <x v="3"/>
    <s v="KSR8F"/>
    <x v="6"/>
    <x v="1"/>
    <x v="0"/>
    <n v="2"/>
  </r>
  <r>
    <x v="64"/>
    <x v="64"/>
    <x v="3"/>
    <x v="3"/>
    <s v="OAG10M"/>
    <x v="6"/>
    <x v="2"/>
    <x v="0"/>
    <n v="2"/>
  </r>
  <r>
    <x v="64"/>
    <x v="64"/>
    <x v="3"/>
    <x v="3"/>
    <s v="JNR7M"/>
    <x v="6"/>
    <x v="2"/>
    <x v="0"/>
    <n v="2"/>
  </r>
  <r>
    <x v="64"/>
    <x v="64"/>
    <x v="3"/>
    <x v="3"/>
    <s v="KOL6F"/>
    <x v="6"/>
    <x v="2"/>
    <x v="1"/>
    <n v="2"/>
  </r>
  <r>
    <x v="64"/>
    <x v="64"/>
    <x v="3"/>
    <x v="3"/>
    <s v="GIC5M"/>
    <x v="6"/>
    <x v="2"/>
    <x v="1"/>
    <n v="2"/>
  </r>
  <r>
    <x v="64"/>
    <x v="64"/>
    <x v="3"/>
    <x v="3"/>
    <s v="DRP6M"/>
    <x v="6"/>
    <x v="1"/>
    <x v="0"/>
    <n v="2"/>
  </r>
  <r>
    <x v="64"/>
    <x v="64"/>
    <x v="3"/>
    <x v="3"/>
    <s v="CPG7M"/>
    <x v="6"/>
    <x v="0"/>
    <x v="0"/>
    <n v="2"/>
  </r>
  <r>
    <x v="64"/>
    <x v="64"/>
    <x v="3"/>
    <x v="3"/>
    <s v="CLB8M"/>
    <x v="6"/>
    <x v="0"/>
    <x v="0"/>
    <n v="2"/>
  </r>
  <r>
    <x v="64"/>
    <x v="64"/>
    <x v="3"/>
    <x v="3"/>
    <s v="VNH10F"/>
    <x v="6"/>
    <x v="1"/>
    <x v="1"/>
    <n v="2"/>
  </r>
  <r>
    <x v="64"/>
    <x v="64"/>
    <x v="3"/>
    <x v="3"/>
    <s v="SUA10M"/>
    <x v="6"/>
    <x v="0"/>
    <x v="1"/>
    <n v="2"/>
  </r>
  <r>
    <x v="64"/>
    <x v="64"/>
    <x v="3"/>
    <x v="3"/>
    <s v="MPR8F"/>
    <x v="6"/>
    <x v="1"/>
    <x v="1"/>
    <n v="2"/>
  </r>
  <r>
    <x v="64"/>
    <x v="64"/>
    <x v="3"/>
    <x v="3"/>
    <s v="CCM7F"/>
    <x v="6"/>
    <x v="1"/>
    <x v="0"/>
    <n v="2"/>
  </r>
  <r>
    <x v="64"/>
    <x v="64"/>
    <x v="3"/>
    <x v="3"/>
    <s v="ZLO8F"/>
    <x v="6"/>
    <x v="2"/>
    <x v="0"/>
    <n v="2"/>
  </r>
  <r>
    <x v="65"/>
    <x v="65"/>
    <x v="4"/>
    <x v="4"/>
    <s v="DMU10F"/>
    <x v="5"/>
    <x v="2"/>
    <x v="0"/>
    <n v="2"/>
  </r>
  <r>
    <x v="65"/>
    <x v="65"/>
    <x v="4"/>
    <x v="4"/>
    <s v="KRA10F"/>
    <x v="5"/>
    <x v="2"/>
    <x v="0"/>
    <n v="2"/>
  </r>
  <r>
    <x v="65"/>
    <x v="65"/>
    <x v="4"/>
    <x v="4"/>
    <s v="CIG9F"/>
    <x v="5"/>
    <x v="2"/>
    <x v="1"/>
    <n v="2"/>
  </r>
  <r>
    <x v="65"/>
    <x v="65"/>
    <x v="4"/>
    <x v="4"/>
    <s v="ARA9F"/>
    <x v="5"/>
    <x v="0"/>
    <x v="0"/>
    <n v="2"/>
  </r>
  <r>
    <x v="65"/>
    <x v="65"/>
    <x v="4"/>
    <x v="4"/>
    <s v="DJD10M"/>
    <x v="5"/>
    <x v="1"/>
    <x v="0"/>
    <n v="2"/>
  </r>
  <r>
    <x v="65"/>
    <x v="65"/>
    <x v="4"/>
    <x v="4"/>
    <s v="AMC8M"/>
    <x v="5"/>
    <x v="1"/>
    <x v="1"/>
    <n v="2"/>
  </r>
  <r>
    <x v="65"/>
    <x v="65"/>
    <x v="4"/>
    <x v="4"/>
    <s v="SRG6M"/>
    <x v="5"/>
    <x v="1"/>
    <x v="1"/>
    <n v="2"/>
  </r>
  <r>
    <x v="65"/>
    <x v="65"/>
    <x v="4"/>
    <x v="4"/>
    <s v="ADC6F"/>
    <x v="5"/>
    <x v="1"/>
    <x v="1"/>
    <n v="2"/>
  </r>
  <r>
    <x v="65"/>
    <x v="65"/>
    <x v="4"/>
    <x v="4"/>
    <s v="EGO6M"/>
    <x v="5"/>
    <x v="1"/>
    <x v="1"/>
    <n v="2"/>
  </r>
  <r>
    <x v="65"/>
    <x v="65"/>
    <x v="4"/>
    <x v="4"/>
    <s v="RSD8M"/>
    <x v="5"/>
    <x v="2"/>
    <x v="0"/>
    <n v="2"/>
  </r>
  <r>
    <x v="65"/>
    <x v="65"/>
    <x v="4"/>
    <x v="4"/>
    <s v="FSE7F"/>
    <x v="5"/>
    <x v="2"/>
    <x v="1"/>
    <n v="2"/>
  </r>
  <r>
    <x v="65"/>
    <x v="65"/>
    <x v="4"/>
    <x v="4"/>
    <s v="DTD8M"/>
    <x v="5"/>
    <x v="2"/>
    <x v="0"/>
    <n v="2"/>
  </r>
  <r>
    <x v="65"/>
    <x v="65"/>
    <x v="4"/>
    <x v="4"/>
    <s v="AMC8M2"/>
    <x v="3"/>
    <x v="2"/>
    <x v="1"/>
    <n v="2"/>
  </r>
  <r>
    <x v="65"/>
    <x v="65"/>
    <x v="4"/>
    <x v="4"/>
    <s v="XMQ10F"/>
    <x v="5"/>
    <x v="2"/>
    <x v="1"/>
    <n v="2"/>
  </r>
  <r>
    <x v="65"/>
    <x v="65"/>
    <x v="4"/>
    <x v="4"/>
    <s v="AHC10F"/>
    <x v="5"/>
    <x v="0"/>
    <x v="0"/>
    <n v="2"/>
  </r>
  <r>
    <x v="65"/>
    <x v="65"/>
    <x v="4"/>
    <x v="4"/>
    <s v="LMQ10F"/>
    <x v="5"/>
    <x v="0"/>
    <x v="1"/>
    <n v="2"/>
  </r>
  <r>
    <x v="65"/>
    <x v="65"/>
    <x v="4"/>
    <x v="4"/>
    <s v="KSR8F"/>
    <x v="5"/>
    <x v="0"/>
    <x v="0"/>
    <n v="2"/>
  </r>
  <r>
    <x v="65"/>
    <x v="65"/>
    <x v="4"/>
    <x v="4"/>
    <s v="OAG10M"/>
    <x v="5"/>
    <x v="1"/>
    <x v="0"/>
    <n v="2"/>
  </r>
  <r>
    <x v="65"/>
    <x v="65"/>
    <x v="4"/>
    <x v="4"/>
    <s v="JNR7M"/>
    <x v="5"/>
    <x v="1"/>
    <x v="1"/>
    <n v="2"/>
  </r>
  <r>
    <x v="65"/>
    <x v="65"/>
    <x v="4"/>
    <x v="4"/>
    <s v="KOL6F"/>
    <x v="5"/>
    <x v="1"/>
    <x v="0"/>
    <n v="2"/>
  </r>
  <r>
    <x v="65"/>
    <x v="65"/>
    <x v="4"/>
    <x v="4"/>
    <s v="GIC5M"/>
    <x v="5"/>
    <x v="2"/>
    <x v="0"/>
    <n v="2"/>
  </r>
  <r>
    <x v="65"/>
    <x v="65"/>
    <x v="4"/>
    <x v="4"/>
    <s v="DRP6M"/>
    <x v="5"/>
    <x v="2"/>
    <x v="0"/>
    <n v="2"/>
  </r>
  <r>
    <x v="65"/>
    <x v="65"/>
    <x v="4"/>
    <x v="4"/>
    <s v="CPG7M"/>
    <x v="5"/>
    <x v="2"/>
    <x v="1"/>
    <n v="2"/>
  </r>
  <r>
    <x v="65"/>
    <x v="65"/>
    <x v="4"/>
    <x v="4"/>
    <s v="CLB8M"/>
    <x v="5"/>
    <x v="2"/>
    <x v="1"/>
    <n v="2"/>
  </r>
  <r>
    <x v="65"/>
    <x v="65"/>
    <x v="4"/>
    <x v="4"/>
    <s v="VNH10F"/>
    <x v="5"/>
    <x v="1"/>
    <x v="0"/>
    <n v="2"/>
  </r>
  <r>
    <x v="65"/>
    <x v="65"/>
    <x v="4"/>
    <x v="4"/>
    <s v="SUA10M"/>
    <x v="5"/>
    <x v="0"/>
    <x v="0"/>
    <n v="2"/>
  </r>
  <r>
    <x v="65"/>
    <x v="65"/>
    <x v="4"/>
    <x v="4"/>
    <s v="MPR8F"/>
    <x v="5"/>
    <x v="0"/>
    <x v="0"/>
    <n v="2"/>
  </r>
  <r>
    <x v="65"/>
    <x v="65"/>
    <x v="4"/>
    <x v="4"/>
    <s v="CCM7F"/>
    <x v="5"/>
    <x v="1"/>
    <x v="1"/>
    <n v="2"/>
  </r>
  <r>
    <x v="65"/>
    <x v="65"/>
    <x v="4"/>
    <x v="4"/>
    <s v="ZLO8F"/>
    <x v="5"/>
    <x v="0"/>
    <x v="1"/>
    <n v="2"/>
  </r>
  <r>
    <x v="66"/>
    <x v="66"/>
    <x v="2"/>
    <x v="2"/>
    <s v="DMU10F"/>
    <x v="1"/>
    <x v="1"/>
    <x v="1"/>
    <n v="2"/>
  </r>
  <r>
    <x v="66"/>
    <x v="66"/>
    <x v="2"/>
    <x v="2"/>
    <s v="KRA10F"/>
    <x v="0"/>
    <x v="1"/>
    <x v="0"/>
    <n v="2"/>
  </r>
  <r>
    <x v="66"/>
    <x v="66"/>
    <x v="2"/>
    <x v="2"/>
    <s v="CIG9F"/>
    <x v="4"/>
    <x v="2"/>
    <x v="0"/>
    <n v="2"/>
  </r>
  <r>
    <x v="66"/>
    <x v="66"/>
    <x v="2"/>
    <x v="2"/>
    <s v="ARA9F"/>
    <x v="1"/>
    <x v="2"/>
    <x v="0"/>
    <n v="2"/>
  </r>
  <r>
    <x v="66"/>
    <x v="66"/>
    <x v="2"/>
    <x v="2"/>
    <s v="DJD10M"/>
    <x v="1"/>
    <x v="2"/>
    <x v="0"/>
    <n v="2"/>
  </r>
  <r>
    <x v="66"/>
    <x v="66"/>
    <x v="2"/>
    <x v="2"/>
    <s v="AMC8M"/>
    <x v="1"/>
    <x v="2"/>
    <x v="1"/>
    <n v="2"/>
  </r>
  <r>
    <x v="66"/>
    <x v="66"/>
    <x v="2"/>
    <x v="2"/>
    <s v="SRG6M"/>
    <x v="0"/>
    <x v="0"/>
    <x v="0"/>
    <n v="2"/>
  </r>
  <r>
    <x v="66"/>
    <x v="66"/>
    <x v="2"/>
    <x v="2"/>
    <s v="ADC6F"/>
    <x v="4"/>
    <x v="1"/>
    <x v="0"/>
    <n v="2"/>
  </r>
  <r>
    <x v="66"/>
    <x v="66"/>
    <x v="2"/>
    <x v="2"/>
    <s v="EGO6M"/>
    <x v="4"/>
    <x v="1"/>
    <x v="1"/>
    <n v="2"/>
  </r>
  <r>
    <x v="66"/>
    <x v="66"/>
    <x v="2"/>
    <x v="2"/>
    <s v="RSD8M"/>
    <x v="4"/>
    <x v="1"/>
    <x v="1"/>
    <n v="2"/>
  </r>
  <r>
    <x v="66"/>
    <x v="66"/>
    <x v="2"/>
    <x v="2"/>
    <s v="FSE7F"/>
    <x v="5"/>
    <x v="1"/>
    <x v="1"/>
    <n v="2"/>
  </r>
  <r>
    <x v="66"/>
    <x v="66"/>
    <x v="2"/>
    <x v="2"/>
    <s v="DTD8M"/>
    <x v="4"/>
    <x v="1"/>
    <x v="1"/>
    <n v="2"/>
  </r>
  <r>
    <x v="66"/>
    <x v="66"/>
    <x v="2"/>
    <x v="2"/>
    <s v="AMC8M2"/>
    <x v="4"/>
    <x v="2"/>
    <x v="0"/>
    <n v="2"/>
  </r>
  <r>
    <x v="66"/>
    <x v="66"/>
    <x v="2"/>
    <x v="2"/>
    <s v="XMQ10F"/>
    <x v="0"/>
    <x v="2"/>
    <x v="1"/>
    <n v="2"/>
  </r>
  <r>
    <x v="66"/>
    <x v="66"/>
    <x v="2"/>
    <x v="2"/>
    <s v="AHC10F"/>
    <x v="4"/>
    <x v="2"/>
    <x v="0"/>
    <n v="2"/>
  </r>
  <r>
    <x v="66"/>
    <x v="66"/>
    <x v="2"/>
    <x v="2"/>
    <s v="LMQ10F"/>
    <x v="4"/>
    <x v="2"/>
    <x v="1"/>
    <n v="2"/>
  </r>
  <r>
    <x v="66"/>
    <x v="66"/>
    <x v="2"/>
    <x v="2"/>
    <s v="KSR8F"/>
    <x v="4"/>
    <x v="2"/>
    <x v="1"/>
    <n v="2"/>
  </r>
  <r>
    <x v="66"/>
    <x v="66"/>
    <x v="2"/>
    <x v="2"/>
    <s v="OAG10M"/>
    <x v="2"/>
    <x v="0"/>
    <x v="0"/>
    <n v="2"/>
  </r>
  <r>
    <x v="66"/>
    <x v="66"/>
    <x v="2"/>
    <x v="2"/>
    <s v="JNR7M"/>
    <x v="4"/>
    <x v="0"/>
    <x v="1"/>
    <n v="2"/>
  </r>
  <r>
    <x v="66"/>
    <x v="66"/>
    <x v="2"/>
    <x v="2"/>
    <s v="KOL6F"/>
    <x v="0"/>
    <x v="0"/>
    <x v="0"/>
    <n v="2"/>
  </r>
  <r>
    <x v="66"/>
    <x v="66"/>
    <x v="2"/>
    <x v="2"/>
    <s v="GIC5M"/>
    <x v="4"/>
    <x v="1"/>
    <x v="0"/>
    <n v="2"/>
  </r>
  <r>
    <x v="66"/>
    <x v="66"/>
    <x v="2"/>
    <x v="2"/>
    <s v="DRP6M"/>
    <x v="3"/>
    <x v="1"/>
    <x v="1"/>
    <n v="2"/>
  </r>
  <r>
    <x v="66"/>
    <x v="66"/>
    <x v="2"/>
    <x v="2"/>
    <s v="CPG7M"/>
    <x v="4"/>
    <x v="1"/>
    <x v="0"/>
    <n v="2"/>
  </r>
  <r>
    <x v="66"/>
    <x v="66"/>
    <x v="2"/>
    <x v="2"/>
    <s v="CLB8M"/>
    <x v="4"/>
    <x v="2"/>
    <x v="0"/>
    <n v="2"/>
  </r>
  <r>
    <x v="66"/>
    <x v="66"/>
    <x v="2"/>
    <x v="2"/>
    <s v="VNH10F"/>
    <x v="0"/>
    <x v="2"/>
    <x v="0"/>
    <n v="2"/>
  </r>
  <r>
    <x v="66"/>
    <x v="66"/>
    <x v="2"/>
    <x v="2"/>
    <s v="SUA10M"/>
    <x v="4"/>
    <x v="2"/>
    <x v="1"/>
    <n v="2"/>
  </r>
  <r>
    <x v="66"/>
    <x v="66"/>
    <x v="2"/>
    <x v="2"/>
    <s v="MPR8F"/>
    <x v="1"/>
    <x v="2"/>
    <x v="1"/>
    <n v="2"/>
  </r>
  <r>
    <x v="66"/>
    <x v="66"/>
    <x v="2"/>
    <x v="2"/>
    <s v="CCM7F"/>
    <x v="4"/>
    <x v="1"/>
    <x v="0"/>
    <n v="2"/>
  </r>
  <r>
    <x v="66"/>
    <x v="66"/>
    <x v="2"/>
    <x v="2"/>
    <s v="ZLO8F"/>
    <x v="1"/>
    <x v="0"/>
    <x v="0"/>
    <n v="2"/>
  </r>
  <r>
    <x v="67"/>
    <x v="67"/>
    <x v="0"/>
    <x v="0"/>
    <s v="DMU10F"/>
    <x v="0"/>
    <x v="0"/>
    <x v="0"/>
    <n v="2"/>
  </r>
  <r>
    <x v="67"/>
    <x v="67"/>
    <x v="0"/>
    <x v="0"/>
    <s v="KRA10F"/>
    <x v="0"/>
    <x v="1"/>
    <x v="1"/>
    <n v="2"/>
  </r>
  <r>
    <x v="67"/>
    <x v="67"/>
    <x v="0"/>
    <x v="0"/>
    <s v="CIG9F"/>
    <x v="0"/>
    <x v="0"/>
    <x v="1"/>
    <n v="2"/>
  </r>
  <r>
    <x v="67"/>
    <x v="67"/>
    <x v="0"/>
    <x v="0"/>
    <s v="ARA9F"/>
    <x v="0"/>
    <x v="1"/>
    <x v="1"/>
    <n v="2"/>
  </r>
  <r>
    <x v="67"/>
    <x v="67"/>
    <x v="0"/>
    <x v="0"/>
    <s v="DJD10M"/>
    <x v="0"/>
    <x v="1"/>
    <x v="0"/>
    <n v="2"/>
  </r>
  <r>
    <x v="67"/>
    <x v="67"/>
    <x v="0"/>
    <x v="0"/>
    <s v="AMC8M"/>
    <x v="0"/>
    <x v="2"/>
    <x v="0"/>
    <n v="2"/>
  </r>
  <r>
    <x v="67"/>
    <x v="67"/>
    <x v="0"/>
    <x v="0"/>
    <s v="SRG6M"/>
    <x v="3"/>
    <x v="2"/>
    <x v="0"/>
    <n v="2"/>
  </r>
  <r>
    <x v="67"/>
    <x v="67"/>
    <x v="0"/>
    <x v="0"/>
    <s v="ADC6F"/>
    <x v="0"/>
    <x v="2"/>
    <x v="0"/>
    <n v="2"/>
  </r>
  <r>
    <x v="67"/>
    <x v="67"/>
    <x v="0"/>
    <x v="0"/>
    <s v="EGO6M"/>
    <x v="0"/>
    <x v="2"/>
    <x v="1"/>
    <n v="2"/>
  </r>
  <r>
    <x v="67"/>
    <x v="67"/>
    <x v="0"/>
    <x v="0"/>
    <s v="RSD8M"/>
    <x v="0"/>
    <x v="0"/>
    <x v="0"/>
    <n v="2"/>
  </r>
  <r>
    <x v="67"/>
    <x v="67"/>
    <x v="0"/>
    <x v="0"/>
    <s v="FSE7F"/>
    <x v="0"/>
    <x v="1"/>
    <x v="0"/>
    <n v="2"/>
  </r>
  <r>
    <x v="67"/>
    <x v="67"/>
    <x v="0"/>
    <x v="0"/>
    <s v="DTD8M"/>
    <x v="0"/>
    <x v="1"/>
    <x v="1"/>
    <n v="2"/>
  </r>
  <r>
    <x v="67"/>
    <x v="67"/>
    <x v="0"/>
    <x v="0"/>
    <s v="AMC8M2"/>
    <x v="0"/>
    <x v="1"/>
    <x v="1"/>
    <n v="2"/>
  </r>
  <r>
    <x v="67"/>
    <x v="67"/>
    <x v="0"/>
    <x v="0"/>
    <s v="XMQ10F"/>
    <x v="0"/>
    <x v="1"/>
    <x v="1"/>
    <n v="2"/>
  </r>
  <r>
    <x v="67"/>
    <x v="67"/>
    <x v="0"/>
    <x v="0"/>
    <s v="AHC10F"/>
    <x v="0"/>
    <x v="1"/>
    <x v="1"/>
    <n v="2"/>
  </r>
  <r>
    <x v="67"/>
    <x v="67"/>
    <x v="0"/>
    <x v="0"/>
    <s v="LMQ10F"/>
    <x v="0"/>
    <x v="2"/>
    <x v="0"/>
    <n v="2"/>
  </r>
  <r>
    <x v="67"/>
    <x v="67"/>
    <x v="0"/>
    <x v="0"/>
    <s v="KSR8F"/>
    <x v="0"/>
    <x v="2"/>
    <x v="1"/>
    <n v="2"/>
  </r>
  <r>
    <x v="67"/>
    <x v="67"/>
    <x v="0"/>
    <x v="0"/>
    <s v="OAG10M"/>
    <x v="0"/>
    <x v="2"/>
    <x v="0"/>
    <n v="2"/>
  </r>
  <r>
    <x v="67"/>
    <x v="67"/>
    <x v="0"/>
    <x v="0"/>
    <s v="JNR7M"/>
    <x v="0"/>
    <x v="2"/>
    <x v="1"/>
    <n v="2"/>
  </r>
  <r>
    <x v="67"/>
    <x v="67"/>
    <x v="0"/>
    <x v="0"/>
    <s v="KOL6F"/>
    <x v="0"/>
    <x v="2"/>
    <x v="1"/>
    <n v="2"/>
  </r>
  <r>
    <x v="67"/>
    <x v="67"/>
    <x v="0"/>
    <x v="0"/>
    <s v="GIC5M"/>
    <x v="0"/>
    <x v="0"/>
    <x v="0"/>
    <n v="2"/>
  </r>
  <r>
    <x v="67"/>
    <x v="67"/>
    <x v="0"/>
    <x v="0"/>
    <s v="DRP6M"/>
    <x v="0"/>
    <x v="0"/>
    <x v="1"/>
    <n v="2"/>
  </r>
  <r>
    <x v="67"/>
    <x v="67"/>
    <x v="0"/>
    <x v="0"/>
    <s v="CPG7M"/>
    <x v="0"/>
    <x v="0"/>
    <x v="0"/>
    <n v="2"/>
  </r>
  <r>
    <x v="67"/>
    <x v="67"/>
    <x v="0"/>
    <x v="0"/>
    <s v="CLB8M"/>
    <x v="0"/>
    <x v="1"/>
    <x v="0"/>
    <n v="2"/>
  </r>
  <r>
    <x v="67"/>
    <x v="67"/>
    <x v="0"/>
    <x v="0"/>
    <s v="VNH10F"/>
    <x v="0"/>
    <x v="1"/>
    <x v="1"/>
    <n v="2"/>
  </r>
  <r>
    <x v="67"/>
    <x v="67"/>
    <x v="0"/>
    <x v="0"/>
    <s v="SUA10M"/>
    <x v="0"/>
    <x v="1"/>
    <x v="0"/>
    <n v="2"/>
  </r>
  <r>
    <x v="67"/>
    <x v="67"/>
    <x v="0"/>
    <x v="0"/>
    <s v="MPR8F"/>
    <x v="0"/>
    <x v="2"/>
    <x v="0"/>
    <n v="2"/>
  </r>
  <r>
    <x v="67"/>
    <x v="67"/>
    <x v="0"/>
    <x v="0"/>
    <s v="CCM7F"/>
    <x v="0"/>
    <x v="2"/>
    <x v="0"/>
    <n v="2"/>
  </r>
  <r>
    <x v="67"/>
    <x v="67"/>
    <x v="0"/>
    <x v="0"/>
    <s v="ZLO8F"/>
    <x v="0"/>
    <x v="2"/>
    <x v="1"/>
    <n v="2"/>
  </r>
  <r>
    <x v="68"/>
    <x v="68"/>
    <x v="2"/>
    <x v="2"/>
    <s v="DMU10F"/>
    <x v="4"/>
    <x v="2"/>
    <x v="1"/>
    <n v="2"/>
  </r>
  <r>
    <x v="68"/>
    <x v="68"/>
    <x v="2"/>
    <x v="2"/>
    <s v="KRA10F"/>
    <x v="4"/>
    <x v="1"/>
    <x v="0"/>
    <n v="2"/>
  </r>
  <r>
    <x v="68"/>
    <x v="68"/>
    <x v="2"/>
    <x v="2"/>
    <s v="CIG9F"/>
    <x v="4"/>
    <x v="0"/>
    <x v="0"/>
    <n v="2"/>
  </r>
  <r>
    <x v="68"/>
    <x v="68"/>
    <x v="2"/>
    <x v="2"/>
    <s v="ARA9F"/>
    <x v="4"/>
    <x v="0"/>
    <x v="0"/>
    <n v="2"/>
  </r>
  <r>
    <x v="68"/>
    <x v="68"/>
    <x v="2"/>
    <x v="2"/>
    <s v="DJD10M"/>
    <x v="4"/>
    <x v="1"/>
    <x v="1"/>
    <n v="2"/>
  </r>
  <r>
    <x v="68"/>
    <x v="68"/>
    <x v="2"/>
    <x v="2"/>
    <s v="AMC8M"/>
    <x v="1"/>
    <x v="0"/>
    <x v="1"/>
    <n v="2"/>
  </r>
  <r>
    <x v="68"/>
    <x v="68"/>
    <x v="2"/>
    <x v="2"/>
    <s v="SRG6M"/>
    <x v="4"/>
    <x v="1"/>
    <x v="1"/>
    <n v="2"/>
  </r>
  <r>
    <x v="68"/>
    <x v="68"/>
    <x v="2"/>
    <x v="2"/>
    <s v="ADC6F"/>
    <x v="4"/>
    <x v="1"/>
    <x v="0"/>
    <n v="2"/>
  </r>
  <r>
    <x v="68"/>
    <x v="68"/>
    <x v="2"/>
    <x v="2"/>
    <s v="EGO6M"/>
    <x v="1"/>
    <x v="2"/>
    <x v="0"/>
    <n v="2"/>
  </r>
  <r>
    <x v="68"/>
    <x v="68"/>
    <x v="2"/>
    <x v="2"/>
    <s v="RSD8M"/>
    <x v="4"/>
    <x v="2"/>
    <x v="0"/>
    <n v="2"/>
  </r>
  <r>
    <x v="68"/>
    <x v="68"/>
    <x v="2"/>
    <x v="2"/>
    <s v="FSE7F"/>
    <x v="4"/>
    <x v="2"/>
    <x v="0"/>
    <n v="2"/>
  </r>
  <r>
    <x v="68"/>
    <x v="68"/>
    <x v="2"/>
    <x v="2"/>
    <s v="DTD8M"/>
    <x v="4"/>
    <x v="2"/>
    <x v="1"/>
    <n v="2"/>
  </r>
  <r>
    <x v="68"/>
    <x v="68"/>
    <x v="2"/>
    <x v="2"/>
    <s v="AMC8M2"/>
    <x v="4"/>
    <x v="0"/>
    <x v="0"/>
    <n v="2"/>
  </r>
  <r>
    <x v="68"/>
    <x v="68"/>
    <x v="2"/>
    <x v="2"/>
    <s v="XMQ10F"/>
    <x v="4"/>
    <x v="1"/>
    <x v="0"/>
    <n v="2"/>
  </r>
  <r>
    <x v="68"/>
    <x v="68"/>
    <x v="2"/>
    <x v="2"/>
    <s v="AHC10F"/>
    <x v="1"/>
    <x v="1"/>
    <x v="1"/>
    <n v="2"/>
  </r>
  <r>
    <x v="68"/>
    <x v="68"/>
    <x v="2"/>
    <x v="2"/>
    <s v="LMQ10F"/>
    <x v="2"/>
    <x v="1"/>
    <x v="1"/>
    <n v="2"/>
  </r>
  <r>
    <x v="68"/>
    <x v="68"/>
    <x v="2"/>
    <x v="2"/>
    <s v="KSR8F"/>
    <x v="4"/>
    <x v="1"/>
    <x v="1"/>
    <n v="2"/>
  </r>
  <r>
    <x v="68"/>
    <x v="68"/>
    <x v="2"/>
    <x v="2"/>
    <s v="OAG10M"/>
    <x v="2"/>
    <x v="1"/>
    <x v="1"/>
    <n v="2"/>
  </r>
  <r>
    <x v="68"/>
    <x v="68"/>
    <x v="2"/>
    <x v="2"/>
    <s v="JNR7M"/>
    <x v="4"/>
    <x v="2"/>
    <x v="0"/>
    <n v="2"/>
  </r>
  <r>
    <x v="68"/>
    <x v="68"/>
    <x v="2"/>
    <x v="2"/>
    <s v="KOL6F"/>
    <x v="0"/>
    <x v="2"/>
    <x v="1"/>
    <n v="2"/>
  </r>
  <r>
    <x v="68"/>
    <x v="68"/>
    <x v="2"/>
    <x v="2"/>
    <s v="GIC5M"/>
    <x v="4"/>
    <x v="2"/>
    <x v="0"/>
    <n v="2"/>
  </r>
  <r>
    <x v="68"/>
    <x v="68"/>
    <x v="2"/>
    <x v="2"/>
    <s v="DRP6M"/>
    <x v="0"/>
    <x v="2"/>
    <x v="1"/>
    <n v="2"/>
  </r>
  <r>
    <x v="68"/>
    <x v="68"/>
    <x v="2"/>
    <x v="2"/>
    <s v="CPG7M"/>
    <x v="4"/>
    <x v="2"/>
    <x v="1"/>
    <n v="2"/>
  </r>
  <r>
    <x v="68"/>
    <x v="68"/>
    <x v="2"/>
    <x v="2"/>
    <s v="CLB8M"/>
    <x v="4"/>
    <x v="0"/>
    <x v="0"/>
    <n v="2"/>
  </r>
  <r>
    <x v="68"/>
    <x v="68"/>
    <x v="2"/>
    <x v="2"/>
    <s v="VNH10F"/>
    <x v="4"/>
    <x v="0"/>
    <x v="1"/>
    <n v="2"/>
  </r>
  <r>
    <x v="68"/>
    <x v="68"/>
    <x v="2"/>
    <x v="2"/>
    <s v="SUA10M"/>
    <x v="1"/>
    <x v="0"/>
    <x v="0"/>
    <n v="2"/>
  </r>
  <r>
    <x v="68"/>
    <x v="68"/>
    <x v="2"/>
    <x v="2"/>
    <s v="MPR8F"/>
    <x v="1"/>
    <x v="1"/>
    <x v="0"/>
    <n v="2"/>
  </r>
  <r>
    <x v="68"/>
    <x v="68"/>
    <x v="2"/>
    <x v="2"/>
    <s v="CCM7F"/>
    <x v="4"/>
    <x v="1"/>
    <x v="1"/>
    <n v="2"/>
  </r>
  <r>
    <x v="68"/>
    <x v="68"/>
    <x v="2"/>
    <x v="2"/>
    <s v="ZLO8F"/>
    <x v="4"/>
    <x v="1"/>
    <x v="0"/>
    <n v="2"/>
  </r>
  <r>
    <x v="69"/>
    <x v="69"/>
    <x v="0"/>
    <x v="0"/>
    <s v="DMU10F"/>
    <x v="0"/>
    <x v="2"/>
    <x v="0"/>
    <n v="2"/>
  </r>
  <r>
    <x v="69"/>
    <x v="69"/>
    <x v="0"/>
    <x v="0"/>
    <s v="KRA10F"/>
    <x v="1"/>
    <x v="2"/>
    <x v="0"/>
    <n v="2"/>
  </r>
  <r>
    <x v="69"/>
    <x v="69"/>
    <x v="0"/>
    <x v="0"/>
    <s v="CIG9F"/>
    <x v="0"/>
    <x v="2"/>
    <x v="1"/>
    <n v="2"/>
  </r>
  <r>
    <x v="69"/>
    <x v="69"/>
    <x v="0"/>
    <x v="0"/>
    <s v="ARA9F"/>
    <x v="0"/>
    <x v="2"/>
    <x v="1"/>
    <n v="2"/>
  </r>
  <r>
    <x v="69"/>
    <x v="69"/>
    <x v="0"/>
    <x v="0"/>
    <s v="DJD10M"/>
    <x v="0"/>
    <x v="1"/>
    <x v="0"/>
    <n v="2"/>
  </r>
  <r>
    <x v="69"/>
    <x v="69"/>
    <x v="0"/>
    <x v="0"/>
    <s v="AMC8M"/>
    <x v="0"/>
    <x v="0"/>
    <x v="0"/>
    <n v="2"/>
  </r>
  <r>
    <x v="69"/>
    <x v="69"/>
    <x v="0"/>
    <x v="0"/>
    <s v="SRG6M"/>
    <x v="3"/>
    <x v="0"/>
    <x v="0"/>
    <n v="2"/>
  </r>
  <r>
    <x v="69"/>
    <x v="69"/>
    <x v="0"/>
    <x v="0"/>
    <s v="ADC6F"/>
    <x v="3"/>
    <x v="1"/>
    <x v="1"/>
    <n v="2"/>
  </r>
  <r>
    <x v="69"/>
    <x v="69"/>
    <x v="0"/>
    <x v="0"/>
    <s v="EGO6M"/>
    <x v="0"/>
    <x v="0"/>
    <x v="1"/>
    <n v="2"/>
  </r>
  <r>
    <x v="69"/>
    <x v="69"/>
    <x v="0"/>
    <x v="0"/>
    <s v="RSD8M"/>
    <x v="0"/>
    <x v="1"/>
    <x v="1"/>
    <n v="2"/>
  </r>
  <r>
    <x v="69"/>
    <x v="69"/>
    <x v="0"/>
    <x v="0"/>
    <s v="FSE7F"/>
    <x v="0"/>
    <x v="1"/>
    <x v="0"/>
    <n v="2"/>
  </r>
  <r>
    <x v="69"/>
    <x v="69"/>
    <x v="0"/>
    <x v="0"/>
    <s v="DTD8M"/>
    <x v="0"/>
    <x v="2"/>
    <x v="0"/>
    <n v="2"/>
  </r>
  <r>
    <x v="69"/>
    <x v="69"/>
    <x v="0"/>
    <x v="0"/>
    <s v="AMC8M2"/>
    <x v="0"/>
    <x v="2"/>
    <x v="0"/>
    <n v="2"/>
  </r>
  <r>
    <x v="69"/>
    <x v="69"/>
    <x v="0"/>
    <x v="0"/>
    <s v="XMQ10F"/>
    <x v="0"/>
    <x v="2"/>
    <x v="0"/>
    <n v="2"/>
  </r>
  <r>
    <x v="69"/>
    <x v="69"/>
    <x v="0"/>
    <x v="0"/>
    <s v="AHC10F"/>
    <x v="0"/>
    <x v="2"/>
    <x v="1"/>
    <n v="2"/>
  </r>
  <r>
    <x v="69"/>
    <x v="69"/>
    <x v="0"/>
    <x v="0"/>
    <s v="LMQ10F"/>
    <x v="4"/>
    <x v="0"/>
    <x v="0"/>
    <n v="2"/>
  </r>
  <r>
    <x v="69"/>
    <x v="69"/>
    <x v="0"/>
    <x v="0"/>
    <s v="KSR8F"/>
    <x v="4"/>
    <x v="1"/>
    <x v="0"/>
    <n v="2"/>
  </r>
  <r>
    <x v="69"/>
    <x v="69"/>
    <x v="0"/>
    <x v="0"/>
    <s v="OAG10M"/>
    <x v="0"/>
    <x v="1"/>
    <x v="1"/>
    <n v="2"/>
  </r>
  <r>
    <x v="69"/>
    <x v="69"/>
    <x v="0"/>
    <x v="0"/>
    <s v="JNR7M"/>
    <x v="0"/>
    <x v="1"/>
    <x v="1"/>
    <n v="2"/>
  </r>
  <r>
    <x v="69"/>
    <x v="69"/>
    <x v="0"/>
    <x v="0"/>
    <s v="KOL6F"/>
    <x v="1"/>
    <x v="1"/>
    <x v="1"/>
    <n v="2"/>
  </r>
  <r>
    <x v="69"/>
    <x v="69"/>
    <x v="0"/>
    <x v="0"/>
    <s v="GIC5M"/>
    <x v="6"/>
    <x v="1"/>
    <x v="1"/>
    <n v="2"/>
  </r>
  <r>
    <x v="69"/>
    <x v="69"/>
    <x v="0"/>
    <x v="0"/>
    <s v="DRP6M"/>
    <x v="4"/>
    <x v="2"/>
    <x v="0"/>
    <n v="2"/>
  </r>
  <r>
    <x v="69"/>
    <x v="69"/>
    <x v="0"/>
    <x v="0"/>
    <s v="CPG7M"/>
    <x v="0"/>
    <x v="2"/>
    <x v="1"/>
    <n v="2"/>
  </r>
  <r>
    <x v="69"/>
    <x v="69"/>
    <x v="0"/>
    <x v="0"/>
    <s v="CLB8M"/>
    <x v="0"/>
    <x v="2"/>
    <x v="0"/>
    <n v="2"/>
  </r>
  <r>
    <x v="69"/>
    <x v="69"/>
    <x v="0"/>
    <x v="0"/>
    <s v="VNH10F"/>
    <x v="0"/>
    <x v="2"/>
    <x v="1"/>
    <n v="2"/>
  </r>
  <r>
    <x v="69"/>
    <x v="69"/>
    <x v="0"/>
    <x v="0"/>
    <s v="SUA10M"/>
    <x v="0"/>
    <x v="2"/>
    <x v="1"/>
    <n v="2"/>
  </r>
  <r>
    <x v="69"/>
    <x v="69"/>
    <x v="0"/>
    <x v="0"/>
    <s v="MPR8F"/>
    <x v="0"/>
    <x v="0"/>
    <x v="0"/>
    <n v="2"/>
  </r>
  <r>
    <x v="69"/>
    <x v="69"/>
    <x v="0"/>
    <x v="0"/>
    <s v="CCM7F"/>
    <x v="3"/>
    <x v="0"/>
    <x v="1"/>
    <n v="2"/>
  </r>
  <r>
    <x v="69"/>
    <x v="69"/>
    <x v="0"/>
    <x v="0"/>
    <s v="ZLO8F"/>
    <x v="1"/>
    <x v="0"/>
    <x v="0"/>
    <n v="2"/>
  </r>
  <r>
    <x v="70"/>
    <x v="70"/>
    <x v="4"/>
    <x v="4"/>
    <s v="DMU10F"/>
    <x v="5"/>
    <x v="1"/>
    <x v="0"/>
    <n v="2"/>
  </r>
  <r>
    <x v="70"/>
    <x v="70"/>
    <x v="4"/>
    <x v="4"/>
    <s v="KRA10F"/>
    <x v="0"/>
    <x v="1"/>
    <x v="1"/>
    <n v="2"/>
  </r>
  <r>
    <x v="70"/>
    <x v="70"/>
    <x v="4"/>
    <x v="4"/>
    <s v="CIG9F"/>
    <x v="4"/>
    <x v="1"/>
    <x v="0"/>
    <n v="2"/>
  </r>
  <r>
    <x v="70"/>
    <x v="70"/>
    <x v="4"/>
    <x v="4"/>
    <s v="ARA9F"/>
    <x v="5"/>
    <x v="2"/>
    <x v="0"/>
    <n v="2"/>
  </r>
  <r>
    <x v="70"/>
    <x v="70"/>
    <x v="4"/>
    <x v="4"/>
    <s v="DJD10M"/>
    <x v="5"/>
    <x v="2"/>
    <x v="0"/>
    <n v="2"/>
  </r>
  <r>
    <x v="70"/>
    <x v="70"/>
    <x v="4"/>
    <x v="4"/>
    <s v="AMC8M"/>
    <x v="5"/>
    <x v="2"/>
    <x v="1"/>
    <n v="2"/>
  </r>
  <r>
    <x v="70"/>
    <x v="70"/>
    <x v="4"/>
    <x v="4"/>
    <s v="SRG6M"/>
    <x v="5"/>
    <x v="2"/>
    <x v="1"/>
    <n v="2"/>
  </r>
  <r>
    <x v="70"/>
    <x v="70"/>
    <x v="4"/>
    <x v="4"/>
    <s v="ADC6F"/>
    <x v="4"/>
    <x v="1"/>
    <x v="0"/>
    <n v="2"/>
  </r>
  <r>
    <x v="70"/>
    <x v="70"/>
    <x v="4"/>
    <x v="4"/>
    <s v="EGO6M"/>
    <x v="5"/>
    <x v="0"/>
    <x v="0"/>
    <n v="2"/>
  </r>
  <r>
    <x v="70"/>
    <x v="70"/>
    <x v="4"/>
    <x v="4"/>
    <s v="RSD8M"/>
    <x v="5"/>
    <x v="0"/>
    <x v="0"/>
    <n v="2"/>
  </r>
  <r>
    <x v="70"/>
    <x v="70"/>
    <x v="4"/>
    <x v="4"/>
    <s v="FSE7F"/>
    <x v="5"/>
    <x v="1"/>
    <x v="1"/>
    <n v="2"/>
  </r>
  <r>
    <x v="70"/>
    <x v="70"/>
    <x v="4"/>
    <x v="4"/>
    <s v="DTD8M"/>
    <x v="5"/>
    <x v="0"/>
    <x v="1"/>
    <n v="2"/>
  </r>
  <r>
    <x v="70"/>
    <x v="70"/>
    <x v="4"/>
    <x v="4"/>
    <s v="AMC8M2"/>
    <x v="5"/>
    <x v="1"/>
    <x v="1"/>
    <n v="2"/>
  </r>
  <r>
    <x v="70"/>
    <x v="70"/>
    <x v="4"/>
    <x v="4"/>
    <s v="XMQ10F"/>
    <x v="5"/>
    <x v="1"/>
    <x v="0"/>
    <n v="2"/>
  </r>
  <r>
    <x v="70"/>
    <x v="70"/>
    <x v="4"/>
    <x v="4"/>
    <s v="AHC10F"/>
    <x v="5"/>
    <x v="2"/>
    <x v="0"/>
    <n v="2"/>
  </r>
  <r>
    <x v="70"/>
    <x v="70"/>
    <x v="4"/>
    <x v="4"/>
    <s v="LMQ10F"/>
    <x v="5"/>
    <x v="2"/>
    <x v="0"/>
    <n v="2"/>
  </r>
  <r>
    <x v="70"/>
    <x v="70"/>
    <x v="4"/>
    <x v="4"/>
    <s v="KSR8F"/>
    <x v="5"/>
    <x v="2"/>
    <x v="0"/>
    <n v="2"/>
  </r>
  <r>
    <x v="70"/>
    <x v="70"/>
    <x v="4"/>
    <x v="4"/>
    <s v="OAG10M"/>
    <x v="5"/>
    <x v="2"/>
    <x v="1"/>
    <n v="2"/>
  </r>
  <r>
    <x v="70"/>
    <x v="70"/>
    <x v="4"/>
    <x v="4"/>
    <s v="JNR7M"/>
    <x v="5"/>
    <x v="0"/>
    <x v="0"/>
    <n v="2"/>
  </r>
  <r>
    <x v="70"/>
    <x v="70"/>
    <x v="4"/>
    <x v="4"/>
    <s v="KOL6F"/>
    <x v="5"/>
    <x v="1"/>
    <x v="0"/>
    <n v="2"/>
  </r>
  <r>
    <x v="70"/>
    <x v="70"/>
    <x v="4"/>
    <x v="4"/>
    <s v="GIC5M"/>
    <x v="5"/>
    <x v="1"/>
    <x v="1"/>
    <n v="2"/>
  </r>
  <r>
    <x v="70"/>
    <x v="70"/>
    <x v="4"/>
    <x v="4"/>
    <s v="DRP6M"/>
    <x v="5"/>
    <x v="1"/>
    <x v="1"/>
    <n v="2"/>
  </r>
  <r>
    <x v="70"/>
    <x v="70"/>
    <x v="4"/>
    <x v="4"/>
    <s v="CPG7M"/>
    <x v="5"/>
    <x v="1"/>
    <x v="1"/>
    <n v="2"/>
  </r>
  <r>
    <x v="70"/>
    <x v="70"/>
    <x v="4"/>
    <x v="4"/>
    <s v="CLB8M"/>
    <x v="5"/>
    <x v="1"/>
    <x v="1"/>
    <n v="2"/>
  </r>
  <r>
    <x v="70"/>
    <x v="70"/>
    <x v="4"/>
    <x v="4"/>
    <s v="VNH10F"/>
    <x v="3"/>
    <x v="2"/>
    <x v="0"/>
    <n v="2"/>
  </r>
  <r>
    <x v="70"/>
    <x v="70"/>
    <x v="4"/>
    <x v="4"/>
    <s v="SUA10M"/>
    <x v="5"/>
    <x v="2"/>
    <x v="1"/>
    <n v="2"/>
  </r>
  <r>
    <x v="70"/>
    <x v="70"/>
    <x v="4"/>
    <x v="4"/>
    <s v="MPR8F"/>
    <x v="4"/>
    <x v="2"/>
    <x v="0"/>
    <n v="2"/>
  </r>
  <r>
    <x v="70"/>
    <x v="70"/>
    <x v="4"/>
    <x v="4"/>
    <s v="CCM7F"/>
    <x v="5"/>
    <x v="2"/>
    <x v="1"/>
    <n v="2"/>
  </r>
  <r>
    <x v="70"/>
    <x v="70"/>
    <x v="4"/>
    <x v="4"/>
    <s v="ZLO8F"/>
    <x v="5"/>
    <x v="2"/>
    <x v="1"/>
    <n v="2"/>
  </r>
  <r>
    <x v="71"/>
    <x v="71"/>
    <x v="2"/>
    <x v="2"/>
    <s v="DMU10F"/>
    <x v="4"/>
    <x v="0"/>
    <x v="0"/>
    <n v="2"/>
  </r>
  <r>
    <x v="71"/>
    <x v="71"/>
    <x v="2"/>
    <x v="2"/>
    <s v="KRA10F"/>
    <x v="4"/>
    <x v="0"/>
    <x v="1"/>
    <n v="2"/>
  </r>
  <r>
    <x v="71"/>
    <x v="71"/>
    <x v="2"/>
    <x v="2"/>
    <s v="CIG9F"/>
    <x v="4"/>
    <x v="0"/>
    <x v="0"/>
    <n v="2"/>
  </r>
  <r>
    <x v="71"/>
    <x v="71"/>
    <x v="2"/>
    <x v="2"/>
    <s v="ARA9F"/>
    <x v="2"/>
    <x v="1"/>
    <x v="0"/>
    <n v="2"/>
  </r>
  <r>
    <x v="71"/>
    <x v="71"/>
    <x v="2"/>
    <x v="2"/>
    <s v="DJD10M"/>
    <x v="3"/>
    <x v="1"/>
    <x v="1"/>
    <n v="2"/>
  </r>
  <r>
    <x v="71"/>
    <x v="71"/>
    <x v="2"/>
    <x v="2"/>
    <s v="AMC8M"/>
    <x v="2"/>
    <x v="1"/>
    <x v="0"/>
    <n v="2"/>
  </r>
  <r>
    <x v="71"/>
    <x v="71"/>
    <x v="2"/>
    <x v="2"/>
    <s v="SRG6M"/>
    <x v="4"/>
    <x v="2"/>
    <x v="0"/>
    <n v="2"/>
  </r>
  <r>
    <x v="71"/>
    <x v="71"/>
    <x v="2"/>
    <x v="2"/>
    <s v="ADC6F"/>
    <x v="3"/>
    <x v="2"/>
    <x v="0"/>
    <n v="2"/>
  </r>
  <r>
    <x v="71"/>
    <x v="71"/>
    <x v="2"/>
    <x v="2"/>
    <s v="EGO6M"/>
    <x v="3"/>
    <x v="2"/>
    <x v="1"/>
    <n v="2"/>
  </r>
  <r>
    <x v="71"/>
    <x v="71"/>
    <x v="2"/>
    <x v="2"/>
    <s v="RSD8M"/>
    <x v="4"/>
    <x v="2"/>
    <x v="1"/>
    <n v="2"/>
  </r>
  <r>
    <x v="71"/>
    <x v="71"/>
    <x v="2"/>
    <x v="2"/>
    <s v="FSE7F"/>
    <x v="5"/>
    <x v="1"/>
    <x v="0"/>
    <n v="2"/>
  </r>
  <r>
    <x v="71"/>
    <x v="71"/>
    <x v="2"/>
    <x v="2"/>
    <s v="DTD8M"/>
    <x v="2"/>
    <x v="0"/>
    <x v="0"/>
    <n v="2"/>
  </r>
  <r>
    <x v="71"/>
    <x v="71"/>
    <x v="2"/>
    <x v="2"/>
    <s v="AMC8M2"/>
    <x v="4"/>
    <x v="0"/>
    <x v="0"/>
    <n v="2"/>
  </r>
  <r>
    <x v="71"/>
    <x v="71"/>
    <x v="2"/>
    <x v="2"/>
    <s v="XMQ10F"/>
    <x v="4"/>
    <x v="1"/>
    <x v="1"/>
    <n v="2"/>
  </r>
  <r>
    <x v="71"/>
    <x v="71"/>
    <x v="2"/>
    <x v="2"/>
    <s v="AHC10F"/>
    <x v="4"/>
    <x v="0"/>
    <x v="1"/>
    <n v="2"/>
  </r>
  <r>
    <x v="71"/>
    <x v="71"/>
    <x v="2"/>
    <x v="2"/>
    <s v="LMQ10F"/>
    <x v="2"/>
    <x v="1"/>
    <x v="1"/>
    <n v="2"/>
  </r>
  <r>
    <x v="71"/>
    <x v="71"/>
    <x v="2"/>
    <x v="2"/>
    <s v="KSR8F"/>
    <x v="4"/>
    <x v="1"/>
    <x v="0"/>
    <n v="2"/>
  </r>
  <r>
    <x v="71"/>
    <x v="71"/>
    <x v="2"/>
    <x v="2"/>
    <s v="OAG10M"/>
    <x v="2"/>
    <x v="2"/>
    <x v="0"/>
    <n v="2"/>
  </r>
  <r>
    <x v="71"/>
    <x v="71"/>
    <x v="2"/>
    <x v="2"/>
    <s v="JNR7M"/>
    <x v="4"/>
    <x v="2"/>
    <x v="0"/>
    <n v="2"/>
  </r>
  <r>
    <x v="71"/>
    <x v="71"/>
    <x v="2"/>
    <x v="2"/>
    <s v="KOL6F"/>
    <x v="3"/>
    <x v="2"/>
    <x v="0"/>
    <n v="2"/>
  </r>
  <r>
    <x v="71"/>
    <x v="71"/>
    <x v="2"/>
    <x v="2"/>
    <s v="GIC5M"/>
    <x v="3"/>
    <x v="2"/>
    <x v="1"/>
    <n v="2"/>
  </r>
  <r>
    <x v="71"/>
    <x v="71"/>
    <x v="2"/>
    <x v="2"/>
    <s v="DRP6M"/>
    <x v="3"/>
    <x v="0"/>
    <x v="0"/>
    <n v="2"/>
  </r>
  <r>
    <x v="71"/>
    <x v="71"/>
    <x v="2"/>
    <x v="2"/>
    <s v="CPG7M"/>
    <x v="4"/>
    <x v="1"/>
    <x v="0"/>
    <n v="2"/>
  </r>
  <r>
    <x v="71"/>
    <x v="71"/>
    <x v="2"/>
    <x v="2"/>
    <s v="CLB8M"/>
    <x v="4"/>
    <x v="1"/>
    <x v="1"/>
    <n v="2"/>
  </r>
  <r>
    <x v="71"/>
    <x v="71"/>
    <x v="2"/>
    <x v="2"/>
    <s v="VNH10F"/>
    <x v="5"/>
    <x v="1"/>
    <x v="1"/>
    <n v="2"/>
  </r>
  <r>
    <x v="71"/>
    <x v="71"/>
    <x v="2"/>
    <x v="2"/>
    <s v="SUA10M"/>
    <x v="3"/>
    <x v="1"/>
    <x v="1"/>
    <n v="2"/>
  </r>
  <r>
    <x v="71"/>
    <x v="71"/>
    <x v="2"/>
    <x v="2"/>
    <s v="MPR8F"/>
    <x v="0"/>
    <x v="1"/>
    <x v="1"/>
    <n v="2"/>
  </r>
  <r>
    <x v="71"/>
    <x v="71"/>
    <x v="2"/>
    <x v="2"/>
    <s v="CCM7F"/>
    <x v="0"/>
    <x v="2"/>
    <x v="0"/>
    <n v="2"/>
  </r>
  <r>
    <x v="71"/>
    <x v="71"/>
    <x v="2"/>
    <x v="2"/>
    <s v="ZLO8F"/>
    <x v="3"/>
    <x v="2"/>
    <x v="1"/>
    <n v="2"/>
  </r>
  <r>
    <x v="72"/>
    <x v="72"/>
    <x v="1"/>
    <x v="1"/>
    <s v="DMU10F"/>
    <x v="3"/>
    <x v="2"/>
    <x v="0"/>
    <n v="2"/>
  </r>
  <r>
    <x v="72"/>
    <x v="72"/>
    <x v="1"/>
    <x v="1"/>
    <s v="KRA10F"/>
    <x v="0"/>
    <x v="2"/>
    <x v="1"/>
    <n v="2"/>
  </r>
  <r>
    <x v="72"/>
    <x v="72"/>
    <x v="1"/>
    <x v="1"/>
    <s v="CIG9F"/>
    <x v="3"/>
    <x v="2"/>
    <x v="1"/>
    <n v="2"/>
  </r>
  <r>
    <x v="72"/>
    <x v="72"/>
    <x v="1"/>
    <x v="1"/>
    <s v="ARA9F"/>
    <x v="3"/>
    <x v="0"/>
    <x v="0"/>
    <n v="2"/>
  </r>
  <r>
    <x v="72"/>
    <x v="72"/>
    <x v="1"/>
    <x v="1"/>
    <s v="DJD10M"/>
    <x v="3"/>
    <x v="0"/>
    <x v="1"/>
    <n v="2"/>
  </r>
  <r>
    <x v="72"/>
    <x v="72"/>
    <x v="1"/>
    <x v="1"/>
    <s v="AMC8M"/>
    <x v="3"/>
    <x v="0"/>
    <x v="0"/>
    <n v="2"/>
  </r>
  <r>
    <x v="72"/>
    <x v="72"/>
    <x v="1"/>
    <x v="1"/>
    <s v="SRG6M"/>
    <x v="3"/>
    <x v="1"/>
    <x v="0"/>
    <n v="2"/>
  </r>
  <r>
    <x v="72"/>
    <x v="72"/>
    <x v="1"/>
    <x v="1"/>
    <s v="ADC6F"/>
    <x v="3"/>
    <x v="1"/>
    <x v="1"/>
    <n v="2"/>
  </r>
  <r>
    <x v="72"/>
    <x v="72"/>
    <x v="1"/>
    <x v="1"/>
    <s v="EGO6M"/>
    <x v="6"/>
    <x v="1"/>
    <x v="0"/>
    <n v="2"/>
  </r>
  <r>
    <x v="72"/>
    <x v="72"/>
    <x v="1"/>
    <x v="1"/>
    <s v="RSD8M"/>
    <x v="2"/>
    <x v="2"/>
    <x v="0"/>
    <n v="2"/>
  </r>
  <r>
    <x v="72"/>
    <x v="72"/>
    <x v="1"/>
    <x v="1"/>
    <s v="FSE7F"/>
    <x v="6"/>
    <x v="2"/>
    <x v="0"/>
    <n v="2"/>
  </r>
  <r>
    <x v="72"/>
    <x v="72"/>
    <x v="1"/>
    <x v="1"/>
    <s v="DTD8M"/>
    <x v="3"/>
    <x v="2"/>
    <x v="1"/>
    <n v="2"/>
  </r>
  <r>
    <x v="72"/>
    <x v="72"/>
    <x v="1"/>
    <x v="1"/>
    <s v="AMC8M2"/>
    <x v="3"/>
    <x v="2"/>
    <x v="1"/>
    <n v="2"/>
  </r>
  <r>
    <x v="72"/>
    <x v="72"/>
    <x v="1"/>
    <x v="1"/>
    <s v="XMQ10F"/>
    <x v="3"/>
    <x v="1"/>
    <x v="0"/>
    <n v="2"/>
  </r>
  <r>
    <x v="72"/>
    <x v="72"/>
    <x v="1"/>
    <x v="1"/>
    <s v="AHC10F"/>
    <x v="3"/>
    <x v="0"/>
    <x v="0"/>
    <n v="2"/>
  </r>
  <r>
    <x v="72"/>
    <x v="72"/>
    <x v="1"/>
    <x v="1"/>
    <s v="LMQ10F"/>
    <x v="3"/>
    <x v="0"/>
    <x v="0"/>
    <n v="2"/>
  </r>
  <r>
    <x v="72"/>
    <x v="72"/>
    <x v="1"/>
    <x v="1"/>
    <s v="KSR8F"/>
    <x v="3"/>
    <x v="1"/>
    <x v="1"/>
    <n v="2"/>
  </r>
  <r>
    <x v="72"/>
    <x v="72"/>
    <x v="1"/>
    <x v="1"/>
    <s v="OAG10M"/>
    <x v="3"/>
    <x v="0"/>
    <x v="1"/>
    <n v="2"/>
  </r>
  <r>
    <x v="72"/>
    <x v="72"/>
    <x v="1"/>
    <x v="1"/>
    <s v="JNR7M"/>
    <x v="3"/>
    <x v="1"/>
    <x v="1"/>
    <n v="2"/>
  </r>
  <r>
    <x v="72"/>
    <x v="72"/>
    <x v="1"/>
    <x v="1"/>
    <s v="KOL6F"/>
    <x v="3"/>
    <x v="1"/>
    <x v="0"/>
    <n v="2"/>
  </r>
  <r>
    <x v="72"/>
    <x v="72"/>
    <x v="1"/>
    <x v="1"/>
    <s v="GIC5M"/>
    <x v="3"/>
    <x v="2"/>
    <x v="0"/>
    <n v="2"/>
  </r>
  <r>
    <x v="72"/>
    <x v="72"/>
    <x v="1"/>
    <x v="1"/>
    <s v="DRP6M"/>
    <x v="3"/>
    <x v="2"/>
    <x v="0"/>
    <n v="2"/>
  </r>
  <r>
    <x v="72"/>
    <x v="72"/>
    <x v="1"/>
    <x v="1"/>
    <s v="CPG7M"/>
    <x v="3"/>
    <x v="2"/>
    <x v="0"/>
    <n v="2"/>
  </r>
  <r>
    <x v="72"/>
    <x v="72"/>
    <x v="1"/>
    <x v="1"/>
    <s v="CLB8M"/>
    <x v="3"/>
    <x v="2"/>
    <x v="1"/>
    <n v="2"/>
  </r>
  <r>
    <x v="72"/>
    <x v="72"/>
    <x v="1"/>
    <x v="1"/>
    <s v="VNH10F"/>
    <x v="3"/>
    <x v="0"/>
    <x v="0"/>
    <n v="2"/>
  </r>
  <r>
    <x v="72"/>
    <x v="72"/>
    <x v="1"/>
    <x v="1"/>
    <s v="SUA10M"/>
    <x v="3"/>
    <x v="1"/>
    <x v="0"/>
    <n v="2"/>
  </r>
  <r>
    <x v="72"/>
    <x v="72"/>
    <x v="1"/>
    <x v="1"/>
    <s v="MPR8F"/>
    <x v="3"/>
    <x v="1"/>
    <x v="1"/>
    <n v="2"/>
  </r>
  <r>
    <x v="72"/>
    <x v="72"/>
    <x v="1"/>
    <x v="1"/>
    <s v="CCM7F"/>
    <x v="3"/>
    <x v="1"/>
    <x v="1"/>
    <n v="2"/>
  </r>
  <r>
    <x v="72"/>
    <x v="72"/>
    <x v="1"/>
    <x v="1"/>
    <s v="ZLO8F"/>
    <x v="3"/>
    <x v="1"/>
    <x v="1"/>
    <n v="2"/>
  </r>
  <r>
    <x v="73"/>
    <x v="73"/>
    <x v="4"/>
    <x v="4"/>
    <s v="DMU10F"/>
    <x v="2"/>
    <x v="1"/>
    <x v="1"/>
    <n v="2"/>
  </r>
  <r>
    <x v="73"/>
    <x v="73"/>
    <x v="4"/>
    <x v="4"/>
    <s v="KRA10F"/>
    <x v="1"/>
    <x v="2"/>
    <x v="0"/>
    <n v="2"/>
  </r>
  <r>
    <x v="73"/>
    <x v="73"/>
    <x v="4"/>
    <x v="4"/>
    <s v="CIG9F"/>
    <x v="2"/>
    <x v="2"/>
    <x v="1"/>
    <n v="2"/>
  </r>
  <r>
    <x v="73"/>
    <x v="73"/>
    <x v="4"/>
    <x v="4"/>
    <s v="ARA9F"/>
    <x v="3"/>
    <x v="2"/>
    <x v="0"/>
    <n v="2"/>
  </r>
  <r>
    <x v="73"/>
    <x v="73"/>
    <x v="4"/>
    <x v="4"/>
    <s v="DJD10M"/>
    <x v="0"/>
    <x v="2"/>
    <x v="1"/>
    <n v="2"/>
  </r>
  <r>
    <x v="73"/>
    <x v="73"/>
    <x v="4"/>
    <x v="4"/>
    <s v="AMC8M"/>
    <x v="0"/>
    <x v="2"/>
    <x v="1"/>
    <n v="2"/>
  </r>
  <r>
    <x v="73"/>
    <x v="73"/>
    <x v="4"/>
    <x v="4"/>
    <s v="SRG6M"/>
    <x v="0"/>
    <x v="0"/>
    <x v="0"/>
    <n v="2"/>
  </r>
  <r>
    <x v="73"/>
    <x v="73"/>
    <x v="4"/>
    <x v="4"/>
    <s v="ADC6F"/>
    <x v="0"/>
    <x v="0"/>
    <x v="1"/>
    <n v="2"/>
  </r>
  <r>
    <x v="73"/>
    <x v="73"/>
    <x v="4"/>
    <x v="4"/>
    <s v="EGO6M"/>
    <x v="2"/>
    <x v="0"/>
    <x v="0"/>
    <n v="2"/>
  </r>
  <r>
    <x v="73"/>
    <x v="73"/>
    <x v="4"/>
    <x v="4"/>
    <s v="RSD8M"/>
    <x v="2"/>
    <x v="1"/>
    <x v="0"/>
    <n v="2"/>
  </r>
  <r>
    <x v="73"/>
    <x v="73"/>
    <x v="4"/>
    <x v="4"/>
    <s v="FSE7F"/>
    <x v="6"/>
    <x v="1"/>
    <x v="1"/>
    <n v="2"/>
  </r>
  <r>
    <x v="73"/>
    <x v="73"/>
    <x v="4"/>
    <x v="4"/>
    <s v="DTD8M"/>
    <x v="3"/>
    <x v="1"/>
    <x v="0"/>
    <n v="2"/>
  </r>
  <r>
    <x v="73"/>
    <x v="73"/>
    <x v="4"/>
    <x v="4"/>
    <s v="AMC8M2"/>
    <x v="0"/>
    <x v="2"/>
    <x v="0"/>
    <n v="2"/>
  </r>
  <r>
    <x v="73"/>
    <x v="73"/>
    <x v="4"/>
    <x v="4"/>
    <s v="XMQ10F"/>
    <x v="4"/>
    <x v="2"/>
    <x v="0"/>
    <n v="2"/>
  </r>
  <r>
    <x v="73"/>
    <x v="73"/>
    <x v="4"/>
    <x v="4"/>
    <s v="AHC10F"/>
    <x v="0"/>
    <x v="2"/>
    <x v="1"/>
    <n v="2"/>
  </r>
  <r>
    <x v="73"/>
    <x v="73"/>
    <x v="4"/>
    <x v="4"/>
    <s v="LMQ10F"/>
    <x v="5"/>
    <x v="2"/>
    <x v="1"/>
    <n v="2"/>
  </r>
  <r>
    <x v="73"/>
    <x v="73"/>
    <x v="4"/>
    <x v="4"/>
    <s v="KSR8F"/>
    <x v="0"/>
    <x v="1"/>
    <x v="0"/>
    <n v="2"/>
  </r>
  <r>
    <x v="73"/>
    <x v="73"/>
    <x v="4"/>
    <x v="4"/>
    <s v="OAG10M"/>
    <x v="2"/>
    <x v="0"/>
    <x v="0"/>
    <n v="2"/>
  </r>
  <r>
    <x v="73"/>
    <x v="73"/>
    <x v="4"/>
    <x v="4"/>
    <s v="JNR7M"/>
    <x v="0"/>
    <x v="0"/>
    <x v="0"/>
    <n v="2"/>
  </r>
  <r>
    <x v="73"/>
    <x v="73"/>
    <x v="4"/>
    <x v="4"/>
    <s v="KOL6F"/>
    <x v="0"/>
    <x v="1"/>
    <x v="1"/>
    <n v="2"/>
  </r>
  <r>
    <x v="73"/>
    <x v="73"/>
    <x v="4"/>
    <x v="4"/>
    <s v="GIC5M"/>
    <x v="0"/>
    <x v="0"/>
    <x v="1"/>
    <n v="2"/>
  </r>
  <r>
    <x v="73"/>
    <x v="73"/>
    <x v="4"/>
    <x v="4"/>
    <s v="DRP6M"/>
    <x v="2"/>
    <x v="1"/>
    <x v="1"/>
    <n v="2"/>
  </r>
  <r>
    <x v="73"/>
    <x v="73"/>
    <x v="4"/>
    <x v="4"/>
    <s v="CPG7M"/>
    <x v="2"/>
    <x v="1"/>
    <x v="0"/>
    <n v="2"/>
  </r>
  <r>
    <x v="73"/>
    <x v="73"/>
    <x v="4"/>
    <x v="4"/>
    <s v="CLB8M"/>
    <x v="2"/>
    <x v="2"/>
    <x v="0"/>
    <n v="2"/>
  </r>
  <r>
    <x v="73"/>
    <x v="73"/>
    <x v="4"/>
    <x v="4"/>
    <s v="VNH10F"/>
    <x v="2"/>
    <x v="2"/>
    <x v="0"/>
    <n v="2"/>
  </r>
  <r>
    <x v="73"/>
    <x v="73"/>
    <x v="4"/>
    <x v="4"/>
    <s v="SUA10M"/>
    <x v="2"/>
    <x v="2"/>
    <x v="0"/>
    <n v="2"/>
  </r>
  <r>
    <x v="73"/>
    <x v="73"/>
    <x v="4"/>
    <x v="4"/>
    <s v="MPR8F"/>
    <x v="3"/>
    <x v="2"/>
    <x v="1"/>
    <n v="2"/>
  </r>
  <r>
    <x v="73"/>
    <x v="73"/>
    <x v="4"/>
    <x v="4"/>
    <s v="CCM7F"/>
    <x v="0"/>
    <x v="0"/>
    <x v="0"/>
    <n v="2"/>
  </r>
  <r>
    <x v="73"/>
    <x v="73"/>
    <x v="4"/>
    <x v="4"/>
    <s v="ZLO8F"/>
    <x v="2"/>
    <x v="1"/>
    <x v="0"/>
    <n v="2"/>
  </r>
  <r>
    <x v="74"/>
    <x v="74"/>
    <x v="4"/>
    <x v="4"/>
    <s v="DMU10F"/>
    <x v="5"/>
    <x v="1"/>
    <x v="1"/>
    <n v="2"/>
  </r>
  <r>
    <x v="74"/>
    <x v="74"/>
    <x v="4"/>
    <x v="4"/>
    <s v="KRA10F"/>
    <x v="5"/>
    <x v="1"/>
    <x v="1"/>
    <n v="2"/>
  </r>
  <r>
    <x v="74"/>
    <x v="74"/>
    <x v="4"/>
    <x v="4"/>
    <s v="CIG9F"/>
    <x v="5"/>
    <x v="1"/>
    <x v="1"/>
    <n v="2"/>
  </r>
  <r>
    <x v="74"/>
    <x v="74"/>
    <x v="4"/>
    <x v="4"/>
    <s v="ARA9F"/>
    <x v="5"/>
    <x v="1"/>
    <x v="1"/>
    <n v="2"/>
  </r>
  <r>
    <x v="74"/>
    <x v="74"/>
    <x v="4"/>
    <x v="4"/>
    <s v="DJD10M"/>
    <x v="5"/>
    <x v="2"/>
    <x v="0"/>
    <n v="2"/>
  </r>
  <r>
    <x v="74"/>
    <x v="74"/>
    <x v="4"/>
    <x v="4"/>
    <s v="AMC8M"/>
    <x v="5"/>
    <x v="2"/>
    <x v="1"/>
    <n v="2"/>
  </r>
  <r>
    <x v="74"/>
    <x v="74"/>
    <x v="4"/>
    <x v="4"/>
    <s v="SRG6M"/>
    <x v="5"/>
    <x v="2"/>
    <x v="0"/>
    <n v="2"/>
  </r>
  <r>
    <x v="74"/>
    <x v="74"/>
    <x v="4"/>
    <x v="4"/>
    <s v="ADC6F"/>
    <x v="5"/>
    <x v="2"/>
    <x v="1"/>
    <n v="2"/>
  </r>
  <r>
    <x v="74"/>
    <x v="74"/>
    <x v="4"/>
    <x v="4"/>
    <s v="EGO6M"/>
    <x v="5"/>
    <x v="2"/>
    <x v="1"/>
    <n v="2"/>
  </r>
  <r>
    <x v="74"/>
    <x v="74"/>
    <x v="4"/>
    <x v="4"/>
    <s v="RSD8M"/>
    <x v="5"/>
    <x v="0"/>
    <x v="0"/>
    <n v="2"/>
  </r>
  <r>
    <x v="74"/>
    <x v="74"/>
    <x v="4"/>
    <x v="4"/>
    <s v="FSE7F"/>
    <x v="7"/>
    <x v="0"/>
    <x v="1"/>
    <n v="2"/>
  </r>
  <r>
    <x v="74"/>
    <x v="74"/>
    <x v="4"/>
    <x v="4"/>
    <s v="DTD8M"/>
    <x v="5"/>
    <x v="0"/>
    <x v="0"/>
    <n v="2"/>
  </r>
  <r>
    <x v="74"/>
    <x v="74"/>
    <x v="4"/>
    <x v="4"/>
    <s v="AMC8M2"/>
    <x v="3"/>
    <x v="1"/>
    <x v="0"/>
    <n v="2"/>
  </r>
  <r>
    <x v="74"/>
    <x v="74"/>
    <x v="4"/>
    <x v="4"/>
    <s v="XMQ10F"/>
    <x v="4"/>
    <x v="1"/>
    <x v="1"/>
    <n v="2"/>
  </r>
  <r>
    <x v="74"/>
    <x v="74"/>
    <x v="4"/>
    <x v="4"/>
    <s v="AHC10F"/>
    <x v="5"/>
    <x v="1"/>
    <x v="0"/>
    <n v="2"/>
  </r>
  <r>
    <x v="74"/>
    <x v="74"/>
    <x v="4"/>
    <x v="4"/>
    <s v="LMQ10F"/>
    <x v="5"/>
    <x v="2"/>
    <x v="0"/>
    <n v="2"/>
  </r>
  <r>
    <x v="74"/>
    <x v="74"/>
    <x v="4"/>
    <x v="4"/>
    <s v="KSR8F"/>
    <x v="5"/>
    <x v="2"/>
    <x v="0"/>
    <n v="2"/>
  </r>
  <r>
    <x v="74"/>
    <x v="74"/>
    <x v="4"/>
    <x v="4"/>
    <s v="OAG10M"/>
    <x v="2"/>
    <x v="2"/>
    <x v="1"/>
    <n v="2"/>
  </r>
  <r>
    <x v="74"/>
    <x v="74"/>
    <x v="4"/>
    <x v="4"/>
    <s v="JNR7M"/>
    <x v="5"/>
    <x v="2"/>
    <x v="1"/>
    <n v="2"/>
  </r>
  <r>
    <x v="74"/>
    <x v="74"/>
    <x v="4"/>
    <x v="4"/>
    <s v="KOL6F"/>
    <x v="5"/>
    <x v="1"/>
    <x v="0"/>
    <n v="2"/>
  </r>
  <r>
    <x v="74"/>
    <x v="74"/>
    <x v="4"/>
    <x v="4"/>
    <s v="GIC5M"/>
    <x v="2"/>
    <x v="0"/>
    <x v="0"/>
    <n v="2"/>
  </r>
  <r>
    <x v="74"/>
    <x v="74"/>
    <x v="4"/>
    <x v="4"/>
    <s v="DRP6M"/>
    <x v="3"/>
    <x v="0"/>
    <x v="0"/>
    <n v="2"/>
  </r>
  <r>
    <x v="74"/>
    <x v="74"/>
    <x v="4"/>
    <x v="4"/>
    <s v="CPG7M"/>
    <x v="5"/>
    <x v="1"/>
    <x v="1"/>
    <n v="2"/>
  </r>
  <r>
    <x v="74"/>
    <x v="74"/>
    <x v="4"/>
    <x v="4"/>
    <s v="CLB8M"/>
    <x v="5"/>
    <x v="0"/>
    <x v="1"/>
    <n v="2"/>
  </r>
  <r>
    <x v="74"/>
    <x v="74"/>
    <x v="4"/>
    <x v="4"/>
    <s v="VNH10F"/>
    <x v="5"/>
    <x v="1"/>
    <x v="1"/>
    <n v="2"/>
  </r>
  <r>
    <x v="74"/>
    <x v="74"/>
    <x v="4"/>
    <x v="4"/>
    <s v="SUA10M"/>
    <x v="5"/>
    <x v="1"/>
    <x v="0"/>
    <n v="2"/>
  </r>
  <r>
    <x v="74"/>
    <x v="74"/>
    <x v="4"/>
    <x v="4"/>
    <s v="MPR8F"/>
    <x v="1"/>
    <x v="2"/>
    <x v="0"/>
    <n v="2"/>
  </r>
  <r>
    <x v="74"/>
    <x v="74"/>
    <x v="4"/>
    <x v="4"/>
    <s v="CCM7F"/>
    <x v="5"/>
    <x v="2"/>
    <x v="0"/>
    <n v="2"/>
  </r>
  <r>
    <x v="74"/>
    <x v="74"/>
    <x v="4"/>
    <x v="4"/>
    <s v="ZLO8F"/>
    <x v="5"/>
    <x v="2"/>
    <x v="0"/>
    <n v="2"/>
  </r>
  <r>
    <x v="75"/>
    <x v="75"/>
    <x v="3"/>
    <x v="3"/>
    <s v="DMU10F"/>
    <x v="6"/>
    <x v="2"/>
    <x v="1"/>
    <n v="2"/>
  </r>
  <r>
    <x v="75"/>
    <x v="75"/>
    <x v="3"/>
    <x v="3"/>
    <s v="KRA10F"/>
    <x v="6"/>
    <x v="0"/>
    <x v="0"/>
    <n v="2"/>
  </r>
  <r>
    <x v="75"/>
    <x v="75"/>
    <x v="3"/>
    <x v="3"/>
    <s v="CIG9F"/>
    <x v="6"/>
    <x v="1"/>
    <x v="0"/>
    <n v="2"/>
  </r>
  <r>
    <x v="75"/>
    <x v="75"/>
    <x v="3"/>
    <x v="3"/>
    <s v="ARA9F"/>
    <x v="6"/>
    <x v="1"/>
    <x v="1"/>
    <n v="2"/>
  </r>
  <r>
    <x v="75"/>
    <x v="75"/>
    <x v="3"/>
    <x v="3"/>
    <s v="DJD10M"/>
    <x v="6"/>
    <x v="1"/>
    <x v="1"/>
    <n v="2"/>
  </r>
  <r>
    <x v="75"/>
    <x v="75"/>
    <x v="3"/>
    <x v="3"/>
    <s v="AMC8M"/>
    <x v="6"/>
    <x v="1"/>
    <x v="1"/>
    <n v="2"/>
  </r>
  <r>
    <x v="75"/>
    <x v="75"/>
    <x v="3"/>
    <x v="3"/>
    <s v="SRG6M"/>
    <x v="6"/>
    <x v="1"/>
    <x v="1"/>
    <n v="2"/>
  </r>
  <r>
    <x v="75"/>
    <x v="75"/>
    <x v="3"/>
    <x v="3"/>
    <s v="ADC6F"/>
    <x v="6"/>
    <x v="2"/>
    <x v="0"/>
    <n v="2"/>
  </r>
  <r>
    <x v="75"/>
    <x v="75"/>
    <x v="3"/>
    <x v="3"/>
    <s v="EGO6M"/>
    <x v="6"/>
    <x v="2"/>
    <x v="1"/>
    <n v="2"/>
  </r>
  <r>
    <x v="75"/>
    <x v="75"/>
    <x v="3"/>
    <x v="3"/>
    <s v="RSD8M"/>
    <x v="6"/>
    <x v="2"/>
    <x v="0"/>
    <n v="2"/>
  </r>
  <r>
    <x v="75"/>
    <x v="75"/>
    <x v="3"/>
    <x v="3"/>
    <s v="FSE7F"/>
    <x v="6"/>
    <x v="2"/>
    <x v="1"/>
    <n v="2"/>
  </r>
  <r>
    <x v="75"/>
    <x v="75"/>
    <x v="3"/>
    <x v="3"/>
    <s v="DTD8M"/>
    <x v="6"/>
    <x v="2"/>
    <x v="1"/>
    <n v="2"/>
  </r>
  <r>
    <x v="75"/>
    <x v="75"/>
    <x v="3"/>
    <x v="3"/>
    <s v="AMC8M2"/>
    <x v="6"/>
    <x v="0"/>
    <x v="0"/>
    <n v="2"/>
  </r>
  <r>
    <x v="75"/>
    <x v="75"/>
    <x v="3"/>
    <x v="3"/>
    <s v="XMQ10F"/>
    <x v="6"/>
    <x v="0"/>
    <x v="1"/>
    <n v="2"/>
  </r>
  <r>
    <x v="75"/>
    <x v="75"/>
    <x v="3"/>
    <x v="3"/>
    <s v="AHC10F"/>
    <x v="6"/>
    <x v="0"/>
    <x v="0"/>
    <n v="2"/>
  </r>
  <r>
    <x v="75"/>
    <x v="75"/>
    <x v="3"/>
    <x v="3"/>
    <s v="LMQ10F"/>
    <x v="6"/>
    <x v="1"/>
    <x v="0"/>
    <n v="2"/>
  </r>
  <r>
    <x v="75"/>
    <x v="75"/>
    <x v="3"/>
    <x v="3"/>
    <s v="KSR8F"/>
    <x v="6"/>
    <x v="1"/>
    <x v="1"/>
    <n v="2"/>
  </r>
  <r>
    <x v="75"/>
    <x v="75"/>
    <x v="3"/>
    <x v="3"/>
    <s v="OAG10M"/>
    <x v="6"/>
    <x v="1"/>
    <x v="0"/>
    <n v="2"/>
  </r>
  <r>
    <x v="75"/>
    <x v="75"/>
    <x v="3"/>
    <x v="3"/>
    <s v="JNR7M"/>
    <x v="6"/>
    <x v="2"/>
    <x v="0"/>
    <n v="2"/>
  </r>
  <r>
    <x v="75"/>
    <x v="75"/>
    <x v="3"/>
    <x v="3"/>
    <s v="KOL6F"/>
    <x v="6"/>
    <x v="2"/>
    <x v="0"/>
    <n v="2"/>
  </r>
  <r>
    <x v="75"/>
    <x v="75"/>
    <x v="3"/>
    <x v="3"/>
    <s v="GIC5M"/>
    <x v="6"/>
    <x v="2"/>
    <x v="1"/>
    <n v="2"/>
  </r>
  <r>
    <x v="75"/>
    <x v="75"/>
    <x v="3"/>
    <x v="3"/>
    <s v="DRP6M"/>
    <x v="3"/>
    <x v="2"/>
    <x v="1"/>
    <n v="2"/>
  </r>
  <r>
    <x v="75"/>
    <x v="75"/>
    <x v="3"/>
    <x v="3"/>
    <s v="CPG7M"/>
    <x v="6"/>
    <x v="1"/>
    <x v="0"/>
    <n v="2"/>
  </r>
  <r>
    <x v="75"/>
    <x v="75"/>
    <x v="3"/>
    <x v="3"/>
    <s v="CLB8M"/>
    <x v="6"/>
    <x v="0"/>
    <x v="0"/>
    <n v="2"/>
  </r>
  <r>
    <x v="75"/>
    <x v="75"/>
    <x v="3"/>
    <x v="3"/>
    <s v="VNH10F"/>
    <x v="6"/>
    <x v="0"/>
    <x v="0"/>
    <n v="2"/>
  </r>
  <r>
    <x v="75"/>
    <x v="75"/>
    <x v="3"/>
    <x v="3"/>
    <s v="SUA10M"/>
    <x v="6"/>
    <x v="1"/>
    <x v="1"/>
    <n v="2"/>
  </r>
  <r>
    <x v="75"/>
    <x v="75"/>
    <x v="3"/>
    <x v="3"/>
    <s v="MPR8F"/>
    <x v="6"/>
    <x v="0"/>
    <x v="1"/>
    <n v="2"/>
  </r>
  <r>
    <x v="75"/>
    <x v="75"/>
    <x v="3"/>
    <x v="3"/>
    <s v="CCM7F"/>
    <x v="6"/>
    <x v="1"/>
    <x v="1"/>
    <n v="2"/>
  </r>
  <r>
    <x v="75"/>
    <x v="75"/>
    <x v="3"/>
    <x v="3"/>
    <s v="ZLO8F"/>
    <x v="6"/>
    <x v="1"/>
    <x v="0"/>
    <n v="2"/>
  </r>
  <r>
    <x v="76"/>
    <x v="76"/>
    <x v="5"/>
    <x v="5"/>
    <s v="DMU10F"/>
    <x v="2"/>
    <x v="2"/>
    <x v="0"/>
    <n v="2"/>
  </r>
  <r>
    <x v="76"/>
    <x v="76"/>
    <x v="5"/>
    <x v="5"/>
    <s v="KRA10F"/>
    <x v="2"/>
    <x v="2"/>
    <x v="0"/>
    <n v="2"/>
  </r>
  <r>
    <x v="76"/>
    <x v="76"/>
    <x v="5"/>
    <x v="5"/>
    <s v="CIG9F"/>
    <x v="2"/>
    <x v="2"/>
    <x v="0"/>
    <n v="2"/>
  </r>
  <r>
    <x v="76"/>
    <x v="76"/>
    <x v="5"/>
    <x v="5"/>
    <s v="ARA9F"/>
    <x v="2"/>
    <x v="2"/>
    <x v="1"/>
    <n v="2"/>
  </r>
  <r>
    <x v="76"/>
    <x v="76"/>
    <x v="5"/>
    <x v="5"/>
    <s v="DJD10M"/>
    <x v="2"/>
    <x v="0"/>
    <x v="0"/>
    <n v="2"/>
  </r>
  <r>
    <x v="76"/>
    <x v="76"/>
    <x v="5"/>
    <x v="5"/>
    <s v="AMC8M"/>
    <x v="2"/>
    <x v="1"/>
    <x v="0"/>
    <n v="2"/>
  </r>
  <r>
    <x v="76"/>
    <x v="76"/>
    <x v="5"/>
    <x v="5"/>
    <s v="SRG6M"/>
    <x v="5"/>
    <x v="1"/>
    <x v="1"/>
    <n v="2"/>
  </r>
  <r>
    <x v="76"/>
    <x v="76"/>
    <x v="5"/>
    <x v="5"/>
    <s v="ADC6F"/>
    <x v="2"/>
    <x v="1"/>
    <x v="1"/>
    <n v="2"/>
  </r>
  <r>
    <x v="76"/>
    <x v="76"/>
    <x v="5"/>
    <x v="5"/>
    <s v="EGO6M"/>
    <x v="5"/>
    <x v="1"/>
    <x v="1"/>
    <n v="2"/>
  </r>
  <r>
    <x v="76"/>
    <x v="76"/>
    <x v="5"/>
    <x v="5"/>
    <s v="RSD8M"/>
    <x v="5"/>
    <x v="1"/>
    <x v="1"/>
    <n v="2"/>
  </r>
  <r>
    <x v="76"/>
    <x v="76"/>
    <x v="5"/>
    <x v="5"/>
    <s v="FSE7F"/>
    <x v="2"/>
    <x v="2"/>
    <x v="0"/>
    <n v="2"/>
  </r>
  <r>
    <x v="76"/>
    <x v="76"/>
    <x v="5"/>
    <x v="5"/>
    <s v="DTD8M"/>
    <x v="2"/>
    <x v="2"/>
    <x v="1"/>
    <n v="2"/>
  </r>
  <r>
    <x v="76"/>
    <x v="76"/>
    <x v="5"/>
    <x v="5"/>
    <s v="AMC8M2"/>
    <x v="2"/>
    <x v="2"/>
    <x v="0"/>
    <n v="2"/>
  </r>
  <r>
    <x v="76"/>
    <x v="76"/>
    <x v="5"/>
    <x v="5"/>
    <s v="XMQ10F"/>
    <x v="2"/>
    <x v="2"/>
    <x v="1"/>
    <n v="2"/>
  </r>
  <r>
    <x v="76"/>
    <x v="76"/>
    <x v="5"/>
    <x v="5"/>
    <s v="AHC10F"/>
    <x v="2"/>
    <x v="2"/>
    <x v="1"/>
    <n v="2"/>
  </r>
  <r>
    <x v="76"/>
    <x v="76"/>
    <x v="5"/>
    <x v="5"/>
    <s v="LMQ10F"/>
    <x v="2"/>
    <x v="0"/>
    <x v="0"/>
    <n v="2"/>
  </r>
  <r>
    <x v="76"/>
    <x v="76"/>
    <x v="5"/>
    <x v="5"/>
    <s v="KSR8F"/>
    <x v="2"/>
    <x v="0"/>
    <x v="1"/>
    <n v="2"/>
  </r>
  <r>
    <x v="76"/>
    <x v="76"/>
    <x v="5"/>
    <x v="5"/>
    <s v="OAG10M"/>
    <x v="6"/>
    <x v="0"/>
    <x v="0"/>
    <n v="2"/>
  </r>
  <r>
    <x v="76"/>
    <x v="76"/>
    <x v="5"/>
    <x v="5"/>
    <s v="JNR7M"/>
    <x v="2"/>
    <x v="1"/>
    <x v="0"/>
    <n v="2"/>
  </r>
  <r>
    <x v="76"/>
    <x v="76"/>
    <x v="5"/>
    <x v="5"/>
    <s v="KOL6F"/>
    <x v="2"/>
    <x v="1"/>
    <x v="1"/>
    <n v="2"/>
  </r>
  <r>
    <x v="76"/>
    <x v="76"/>
    <x v="5"/>
    <x v="5"/>
    <s v="GIC5M"/>
    <x v="2"/>
    <x v="1"/>
    <x v="0"/>
    <n v="2"/>
  </r>
  <r>
    <x v="76"/>
    <x v="76"/>
    <x v="5"/>
    <x v="5"/>
    <s v="DRP6M"/>
    <x v="2"/>
    <x v="2"/>
    <x v="0"/>
    <n v="2"/>
  </r>
  <r>
    <x v="76"/>
    <x v="76"/>
    <x v="5"/>
    <x v="5"/>
    <s v="CPG7M"/>
    <x v="5"/>
    <x v="2"/>
    <x v="0"/>
    <n v="2"/>
  </r>
  <r>
    <x v="76"/>
    <x v="76"/>
    <x v="5"/>
    <x v="5"/>
    <s v="CLB8M"/>
    <x v="5"/>
    <x v="2"/>
    <x v="1"/>
    <n v="2"/>
  </r>
  <r>
    <x v="76"/>
    <x v="76"/>
    <x v="5"/>
    <x v="5"/>
    <s v="VNH10F"/>
    <x v="2"/>
    <x v="2"/>
    <x v="1"/>
    <n v="2"/>
  </r>
  <r>
    <x v="76"/>
    <x v="76"/>
    <x v="5"/>
    <x v="5"/>
    <s v="SUA10M"/>
    <x v="2"/>
    <x v="1"/>
    <x v="0"/>
    <n v="2"/>
  </r>
  <r>
    <x v="76"/>
    <x v="76"/>
    <x v="5"/>
    <x v="5"/>
    <s v="MPR8F"/>
    <x v="2"/>
    <x v="0"/>
    <x v="0"/>
    <n v="2"/>
  </r>
  <r>
    <x v="76"/>
    <x v="76"/>
    <x v="5"/>
    <x v="5"/>
    <s v="CCM7F"/>
    <x v="5"/>
    <x v="0"/>
    <x v="0"/>
    <n v="2"/>
  </r>
  <r>
    <x v="76"/>
    <x v="76"/>
    <x v="5"/>
    <x v="5"/>
    <s v="ZLO8F"/>
    <x v="5"/>
    <x v="1"/>
    <x v="1"/>
    <n v="2"/>
  </r>
  <r>
    <x v="77"/>
    <x v="77"/>
    <x v="3"/>
    <x v="3"/>
    <s v="DMU10F"/>
    <x v="6"/>
    <x v="0"/>
    <x v="1"/>
    <n v="2"/>
  </r>
  <r>
    <x v="77"/>
    <x v="77"/>
    <x v="3"/>
    <x v="3"/>
    <s v="KRA10F"/>
    <x v="6"/>
    <x v="1"/>
    <x v="1"/>
    <n v="2"/>
  </r>
  <r>
    <x v="77"/>
    <x v="77"/>
    <x v="3"/>
    <x v="3"/>
    <s v="CIG9F"/>
    <x v="6"/>
    <x v="1"/>
    <x v="0"/>
    <n v="2"/>
  </r>
  <r>
    <x v="77"/>
    <x v="77"/>
    <x v="3"/>
    <x v="3"/>
    <s v="ARA9F"/>
    <x v="6"/>
    <x v="2"/>
    <x v="0"/>
    <n v="2"/>
  </r>
  <r>
    <x v="77"/>
    <x v="77"/>
    <x v="3"/>
    <x v="3"/>
    <s v="DJD10M"/>
    <x v="6"/>
    <x v="2"/>
    <x v="0"/>
    <n v="2"/>
  </r>
  <r>
    <x v="77"/>
    <x v="77"/>
    <x v="3"/>
    <x v="3"/>
    <s v="AMC8M"/>
    <x v="6"/>
    <x v="2"/>
    <x v="0"/>
    <n v="2"/>
  </r>
  <r>
    <x v="77"/>
    <x v="77"/>
    <x v="3"/>
    <x v="3"/>
    <s v="SRG6M"/>
    <x v="6"/>
    <x v="2"/>
    <x v="1"/>
    <n v="2"/>
  </r>
  <r>
    <x v="77"/>
    <x v="77"/>
    <x v="3"/>
    <x v="3"/>
    <s v="ADC6F"/>
    <x v="6"/>
    <x v="0"/>
    <x v="0"/>
    <n v="2"/>
  </r>
  <r>
    <x v="77"/>
    <x v="77"/>
    <x v="3"/>
    <x v="3"/>
    <s v="EGO6M"/>
    <x v="6"/>
    <x v="1"/>
    <x v="0"/>
    <n v="2"/>
  </r>
  <r>
    <x v="77"/>
    <x v="77"/>
    <x v="3"/>
    <x v="3"/>
    <s v="RSD8M"/>
    <x v="6"/>
    <x v="1"/>
    <x v="1"/>
    <n v="2"/>
  </r>
  <r>
    <x v="77"/>
    <x v="77"/>
    <x v="3"/>
    <x v="3"/>
    <s v="FSE7F"/>
    <x v="0"/>
    <x v="1"/>
    <x v="1"/>
    <n v="2"/>
  </r>
  <r>
    <x v="77"/>
    <x v="77"/>
    <x v="3"/>
    <x v="3"/>
    <s v="DTD8M"/>
    <x v="6"/>
    <x v="1"/>
    <x v="1"/>
    <n v="2"/>
  </r>
  <r>
    <x v="77"/>
    <x v="77"/>
    <x v="3"/>
    <x v="3"/>
    <s v="AMC8M2"/>
    <x v="6"/>
    <x v="1"/>
    <x v="1"/>
    <n v="2"/>
  </r>
  <r>
    <x v="77"/>
    <x v="77"/>
    <x v="3"/>
    <x v="3"/>
    <s v="XMQ10F"/>
    <x v="6"/>
    <x v="2"/>
    <x v="0"/>
    <n v="2"/>
  </r>
  <r>
    <x v="77"/>
    <x v="77"/>
    <x v="3"/>
    <x v="3"/>
    <s v="AHC10F"/>
    <x v="6"/>
    <x v="2"/>
    <x v="1"/>
    <n v="2"/>
  </r>
  <r>
    <x v="77"/>
    <x v="77"/>
    <x v="3"/>
    <x v="3"/>
    <s v="LMQ10F"/>
    <x v="6"/>
    <x v="2"/>
    <x v="0"/>
    <n v="2"/>
  </r>
  <r>
    <x v="77"/>
    <x v="77"/>
    <x v="3"/>
    <x v="3"/>
    <s v="KSR8F"/>
    <x v="0"/>
    <x v="2"/>
    <x v="1"/>
    <n v="2"/>
  </r>
  <r>
    <x v="77"/>
    <x v="77"/>
    <x v="3"/>
    <x v="3"/>
    <s v="OAG10M"/>
    <x v="6"/>
    <x v="2"/>
    <x v="1"/>
    <n v="2"/>
  </r>
  <r>
    <x v="77"/>
    <x v="77"/>
    <x v="3"/>
    <x v="3"/>
    <s v="JNR7M"/>
    <x v="6"/>
    <x v="0"/>
    <x v="0"/>
    <n v="2"/>
  </r>
  <r>
    <x v="77"/>
    <x v="77"/>
    <x v="3"/>
    <x v="3"/>
    <s v="KOL6F"/>
    <x v="6"/>
    <x v="0"/>
    <x v="1"/>
    <n v="2"/>
  </r>
  <r>
    <x v="77"/>
    <x v="77"/>
    <x v="3"/>
    <x v="3"/>
    <s v="GIC5M"/>
    <x v="6"/>
    <x v="0"/>
    <x v="0"/>
    <n v="2"/>
  </r>
  <r>
    <x v="77"/>
    <x v="77"/>
    <x v="3"/>
    <x v="3"/>
    <s v="DRP6M"/>
    <x v="6"/>
    <x v="1"/>
    <x v="0"/>
    <n v="2"/>
  </r>
  <r>
    <x v="77"/>
    <x v="77"/>
    <x v="3"/>
    <x v="3"/>
    <s v="CPG7M"/>
    <x v="6"/>
    <x v="1"/>
    <x v="1"/>
    <n v="2"/>
  </r>
  <r>
    <x v="77"/>
    <x v="77"/>
    <x v="3"/>
    <x v="3"/>
    <s v="CLB8M"/>
    <x v="6"/>
    <x v="1"/>
    <x v="0"/>
    <n v="2"/>
  </r>
  <r>
    <x v="77"/>
    <x v="77"/>
    <x v="3"/>
    <x v="3"/>
    <s v="VNH10F"/>
    <x v="6"/>
    <x v="2"/>
    <x v="0"/>
    <n v="2"/>
  </r>
  <r>
    <x v="77"/>
    <x v="77"/>
    <x v="3"/>
    <x v="3"/>
    <s v="SUA10M"/>
    <x v="6"/>
    <x v="2"/>
    <x v="0"/>
    <n v="2"/>
  </r>
  <r>
    <x v="77"/>
    <x v="77"/>
    <x v="3"/>
    <x v="3"/>
    <s v="MPR8F"/>
    <x v="6"/>
    <x v="2"/>
    <x v="1"/>
    <n v="2"/>
  </r>
  <r>
    <x v="77"/>
    <x v="77"/>
    <x v="3"/>
    <x v="3"/>
    <s v="CCM7F"/>
    <x v="6"/>
    <x v="2"/>
    <x v="1"/>
    <n v="2"/>
  </r>
  <r>
    <x v="77"/>
    <x v="77"/>
    <x v="3"/>
    <x v="3"/>
    <s v="ZLO8F"/>
    <x v="6"/>
    <x v="1"/>
    <x v="0"/>
    <n v="2"/>
  </r>
  <r>
    <x v="78"/>
    <x v="78"/>
    <x v="4"/>
    <x v="4"/>
    <s v="DMU10F"/>
    <x v="0"/>
    <x v="0"/>
    <x v="0"/>
    <n v="2"/>
  </r>
  <r>
    <x v="78"/>
    <x v="78"/>
    <x v="4"/>
    <x v="4"/>
    <s v="KRA10F"/>
    <x v="0"/>
    <x v="0"/>
    <x v="0"/>
    <n v="2"/>
  </r>
  <r>
    <x v="78"/>
    <x v="78"/>
    <x v="4"/>
    <x v="4"/>
    <s v="CIG9F"/>
    <x v="0"/>
    <x v="1"/>
    <x v="1"/>
    <n v="2"/>
  </r>
  <r>
    <x v="78"/>
    <x v="78"/>
    <x v="4"/>
    <x v="4"/>
    <s v="ARA9F"/>
    <x v="0"/>
    <x v="0"/>
    <x v="1"/>
    <n v="2"/>
  </r>
  <r>
    <x v="78"/>
    <x v="78"/>
    <x v="4"/>
    <x v="4"/>
    <s v="DJD10M"/>
    <x v="0"/>
    <x v="1"/>
    <x v="1"/>
    <n v="2"/>
  </r>
  <r>
    <x v="78"/>
    <x v="78"/>
    <x v="4"/>
    <x v="4"/>
    <s v="AMC8M"/>
    <x v="0"/>
    <x v="1"/>
    <x v="0"/>
    <n v="2"/>
  </r>
  <r>
    <x v="78"/>
    <x v="78"/>
    <x v="4"/>
    <x v="4"/>
    <s v="SRG6M"/>
    <x v="3"/>
    <x v="2"/>
    <x v="0"/>
    <n v="2"/>
  </r>
  <r>
    <x v="78"/>
    <x v="78"/>
    <x v="4"/>
    <x v="4"/>
    <s v="ADC6F"/>
    <x v="0"/>
    <x v="2"/>
    <x v="0"/>
    <n v="2"/>
  </r>
  <r>
    <x v="78"/>
    <x v="78"/>
    <x v="4"/>
    <x v="4"/>
    <s v="EGO6M"/>
    <x v="3"/>
    <x v="2"/>
    <x v="0"/>
    <n v="2"/>
  </r>
  <r>
    <x v="78"/>
    <x v="78"/>
    <x v="4"/>
    <x v="4"/>
    <s v="RSD8M"/>
    <x v="0"/>
    <x v="2"/>
    <x v="1"/>
    <n v="2"/>
  </r>
  <r>
    <x v="78"/>
    <x v="78"/>
    <x v="4"/>
    <x v="4"/>
    <s v="FSE7F"/>
    <x v="0"/>
    <x v="0"/>
    <x v="0"/>
    <n v="2"/>
  </r>
  <r>
    <x v="78"/>
    <x v="78"/>
    <x v="4"/>
    <x v="4"/>
    <s v="DTD8M"/>
    <x v="0"/>
    <x v="1"/>
    <x v="0"/>
    <n v="2"/>
  </r>
  <r>
    <x v="78"/>
    <x v="78"/>
    <x v="4"/>
    <x v="4"/>
    <s v="AMC8M2"/>
    <x v="0"/>
    <x v="1"/>
    <x v="1"/>
    <n v="2"/>
  </r>
  <r>
    <x v="78"/>
    <x v="78"/>
    <x v="4"/>
    <x v="4"/>
    <s v="XMQ10F"/>
    <x v="2"/>
    <x v="1"/>
    <x v="1"/>
    <n v="2"/>
  </r>
  <r>
    <x v="78"/>
    <x v="78"/>
    <x v="4"/>
    <x v="4"/>
    <s v="AHC10F"/>
    <x v="0"/>
    <x v="1"/>
    <x v="1"/>
    <n v="2"/>
  </r>
  <r>
    <x v="78"/>
    <x v="78"/>
    <x v="4"/>
    <x v="4"/>
    <s v="LMQ10F"/>
    <x v="0"/>
    <x v="1"/>
    <x v="1"/>
    <n v="2"/>
  </r>
  <r>
    <x v="78"/>
    <x v="78"/>
    <x v="4"/>
    <x v="4"/>
    <s v="KSR8F"/>
    <x v="0"/>
    <x v="2"/>
    <x v="0"/>
    <n v="2"/>
  </r>
  <r>
    <x v="78"/>
    <x v="78"/>
    <x v="4"/>
    <x v="4"/>
    <s v="OAG10M"/>
    <x v="0"/>
    <x v="2"/>
    <x v="1"/>
    <n v="2"/>
  </r>
  <r>
    <x v="78"/>
    <x v="78"/>
    <x v="4"/>
    <x v="4"/>
    <s v="JNR7M"/>
    <x v="0"/>
    <x v="2"/>
    <x v="0"/>
    <n v="2"/>
  </r>
  <r>
    <x v="78"/>
    <x v="78"/>
    <x v="4"/>
    <x v="4"/>
    <s v="KOL6F"/>
    <x v="0"/>
    <x v="2"/>
    <x v="1"/>
    <n v="2"/>
  </r>
  <r>
    <x v="78"/>
    <x v="78"/>
    <x v="4"/>
    <x v="4"/>
    <s v="GIC5M"/>
    <x v="0"/>
    <x v="2"/>
    <x v="1"/>
    <n v="2"/>
  </r>
  <r>
    <x v="78"/>
    <x v="78"/>
    <x v="4"/>
    <x v="4"/>
    <s v="DRP6M"/>
    <x v="0"/>
    <x v="0"/>
    <x v="0"/>
    <n v="2"/>
  </r>
  <r>
    <x v="78"/>
    <x v="78"/>
    <x v="4"/>
    <x v="4"/>
    <s v="CPG7M"/>
    <x v="0"/>
    <x v="0"/>
    <x v="1"/>
    <n v="2"/>
  </r>
  <r>
    <x v="78"/>
    <x v="78"/>
    <x v="4"/>
    <x v="4"/>
    <s v="CLB8M"/>
    <x v="0"/>
    <x v="0"/>
    <x v="0"/>
    <n v="2"/>
  </r>
  <r>
    <x v="78"/>
    <x v="78"/>
    <x v="4"/>
    <x v="4"/>
    <s v="VNH10F"/>
    <x v="4"/>
    <x v="1"/>
    <x v="0"/>
    <n v="2"/>
  </r>
  <r>
    <x v="78"/>
    <x v="78"/>
    <x v="4"/>
    <x v="4"/>
    <s v="SUA10M"/>
    <x v="0"/>
    <x v="1"/>
    <x v="1"/>
    <n v="2"/>
  </r>
  <r>
    <x v="78"/>
    <x v="78"/>
    <x v="4"/>
    <x v="4"/>
    <s v="MPR8F"/>
    <x v="1"/>
    <x v="1"/>
    <x v="0"/>
    <n v="2"/>
  </r>
  <r>
    <x v="78"/>
    <x v="78"/>
    <x v="4"/>
    <x v="4"/>
    <s v="CCM7F"/>
    <x v="0"/>
    <x v="2"/>
    <x v="0"/>
    <n v="2"/>
  </r>
  <r>
    <x v="78"/>
    <x v="78"/>
    <x v="4"/>
    <x v="4"/>
    <s v="ZLO8F"/>
    <x v="0"/>
    <x v="2"/>
    <x v="0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7">
  <r>
    <x v="0"/>
    <x v="0"/>
    <x v="0"/>
    <x v="0"/>
    <s v="IEM5M"/>
    <x v="0"/>
    <x v="0"/>
    <x v="0"/>
    <n v="1"/>
  </r>
  <r>
    <x v="0"/>
    <x v="0"/>
    <x v="0"/>
    <x v="0"/>
    <s v="SAL7M"/>
    <x v="1"/>
    <x v="1"/>
    <x v="0"/>
    <n v="1"/>
  </r>
  <r>
    <x v="0"/>
    <x v="0"/>
    <x v="0"/>
    <x v="0"/>
    <s v="ACR7F"/>
    <x v="1"/>
    <x v="1"/>
    <x v="1"/>
    <n v="1"/>
  </r>
  <r>
    <x v="0"/>
    <x v="0"/>
    <x v="0"/>
    <x v="0"/>
    <s v="KCE7F"/>
    <x v="1"/>
    <x v="1"/>
    <x v="1"/>
    <n v="1"/>
  </r>
  <r>
    <x v="0"/>
    <x v="0"/>
    <x v="0"/>
    <x v="0"/>
    <s v="NCM7F"/>
    <x v="2"/>
    <x v="1"/>
    <x v="1"/>
    <n v="1"/>
  </r>
  <r>
    <x v="0"/>
    <x v="0"/>
    <x v="0"/>
    <x v="0"/>
    <s v="IBC8F"/>
    <x v="2"/>
    <x v="1"/>
    <x v="1"/>
    <n v="1"/>
  </r>
  <r>
    <x v="0"/>
    <x v="0"/>
    <x v="0"/>
    <x v="0"/>
    <s v="GCJ10M"/>
    <x v="3"/>
    <x v="2"/>
    <x v="0"/>
    <n v="1"/>
  </r>
  <r>
    <x v="0"/>
    <x v="0"/>
    <x v="0"/>
    <x v="0"/>
    <s v="DCR9F"/>
    <x v="3"/>
    <x v="2"/>
    <x v="1"/>
    <n v="1"/>
  </r>
  <r>
    <x v="0"/>
    <x v="0"/>
    <x v="0"/>
    <x v="0"/>
    <s v="QGE10M"/>
    <x v="1"/>
    <x v="2"/>
    <x v="0"/>
    <n v="1"/>
  </r>
  <r>
    <x v="0"/>
    <x v="0"/>
    <x v="0"/>
    <x v="0"/>
    <s v="SGN9F"/>
    <x v="3"/>
    <x v="2"/>
    <x v="1"/>
    <n v="1"/>
  </r>
  <r>
    <x v="0"/>
    <x v="0"/>
    <x v="0"/>
    <x v="0"/>
    <s v="MAL10F"/>
    <x v="3"/>
    <x v="2"/>
    <x v="1"/>
    <n v="1"/>
  </r>
  <r>
    <x v="0"/>
    <x v="0"/>
    <x v="0"/>
    <x v="0"/>
    <s v="RGG6M"/>
    <x v="3"/>
    <x v="0"/>
    <x v="0"/>
    <n v="1"/>
  </r>
  <r>
    <x v="0"/>
    <x v="0"/>
    <x v="0"/>
    <x v="0"/>
    <s v="YAC6F"/>
    <x v="3"/>
    <x v="0"/>
    <x v="1"/>
    <n v="1"/>
  </r>
  <r>
    <x v="0"/>
    <x v="0"/>
    <x v="0"/>
    <x v="0"/>
    <s v="GRA6M"/>
    <x v="1"/>
    <x v="0"/>
    <x v="0"/>
    <n v="1"/>
  </r>
  <r>
    <x v="0"/>
    <x v="0"/>
    <x v="0"/>
    <x v="0"/>
    <s v="DMV7M"/>
    <x v="3"/>
    <x v="1"/>
    <x v="0"/>
    <n v="1"/>
  </r>
  <r>
    <x v="0"/>
    <x v="0"/>
    <x v="0"/>
    <x v="0"/>
    <s v="VMB8F"/>
    <x v="2"/>
    <x v="1"/>
    <x v="1"/>
    <n v="1"/>
  </r>
  <r>
    <x v="0"/>
    <x v="0"/>
    <x v="0"/>
    <x v="0"/>
    <s v="CCV7M"/>
    <x v="2"/>
    <x v="1"/>
    <x v="0"/>
    <n v="1"/>
  </r>
  <r>
    <x v="0"/>
    <x v="0"/>
    <x v="0"/>
    <x v="0"/>
    <s v="RSM10M"/>
    <x v="2"/>
    <x v="2"/>
    <x v="0"/>
    <n v="1"/>
  </r>
  <r>
    <x v="0"/>
    <x v="0"/>
    <x v="0"/>
    <x v="0"/>
    <s v="EOL9M"/>
    <x v="2"/>
    <x v="2"/>
    <x v="0"/>
    <n v="1"/>
  </r>
  <r>
    <x v="0"/>
    <x v="0"/>
    <x v="0"/>
    <x v="0"/>
    <s v="ADI9F"/>
    <x v="1"/>
    <x v="2"/>
    <x v="1"/>
    <n v="1"/>
  </r>
  <r>
    <x v="0"/>
    <x v="0"/>
    <x v="0"/>
    <x v="0"/>
    <s v="MHO10F"/>
    <x v="2"/>
    <x v="2"/>
    <x v="1"/>
    <n v="1"/>
  </r>
  <r>
    <x v="0"/>
    <x v="0"/>
    <x v="0"/>
    <x v="0"/>
    <s v="VLL7M"/>
    <x v="2"/>
    <x v="1"/>
    <x v="0"/>
    <n v="1"/>
  </r>
  <r>
    <x v="0"/>
    <x v="0"/>
    <x v="0"/>
    <x v="0"/>
    <s v="ISP6M"/>
    <x v="3"/>
    <x v="0"/>
    <x v="0"/>
    <n v="1"/>
  </r>
  <r>
    <x v="0"/>
    <x v="0"/>
    <x v="0"/>
    <x v="0"/>
    <s v="MBG6M"/>
    <x v="3"/>
    <x v="0"/>
    <x v="0"/>
    <n v="1"/>
  </r>
  <r>
    <x v="0"/>
    <x v="0"/>
    <x v="0"/>
    <x v="0"/>
    <s v="VNB7F"/>
    <x v="3"/>
    <x v="1"/>
    <x v="1"/>
    <n v="1"/>
  </r>
  <r>
    <x v="0"/>
    <x v="0"/>
    <x v="0"/>
    <x v="0"/>
    <s v="KEF5F"/>
    <x v="1"/>
    <x v="0"/>
    <x v="1"/>
    <n v="1"/>
  </r>
  <r>
    <x v="0"/>
    <x v="0"/>
    <x v="0"/>
    <x v="0"/>
    <s v="VVG8F"/>
    <x v="2"/>
    <x v="1"/>
    <x v="1"/>
    <n v="1"/>
  </r>
  <r>
    <x v="0"/>
    <x v="0"/>
    <x v="0"/>
    <x v="0"/>
    <s v="GLB7M"/>
    <x v="3"/>
    <x v="1"/>
    <x v="0"/>
    <n v="1"/>
  </r>
  <r>
    <x v="0"/>
    <x v="0"/>
    <x v="0"/>
    <x v="0"/>
    <s v="OCG9M"/>
    <x v="2"/>
    <x v="2"/>
    <x v="0"/>
    <n v="1"/>
  </r>
  <r>
    <x v="0"/>
    <x v="0"/>
    <x v="0"/>
    <x v="0"/>
    <s v="JDC10M"/>
    <x v="3"/>
    <x v="2"/>
    <x v="0"/>
    <n v="1"/>
  </r>
  <r>
    <x v="0"/>
    <x v="0"/>
    <x v="0"/>
    <x v="0"/>
    <s v="SCA11M"/>
    <x v="3"/>
    <x v="2"/>
    <x v="0"/>
    <n v="1"/>
  </r>
  <r>
    <x v="0"/>
    <x v="0"/>
    <x v="0"/>
    <x v="0"/>
    <s v="ARS9F"/>
    <x v="3"/>
    <x v="2"/>
    <x v="1"/>
    <n v="1"/>
  </r>
  <r>
    <x v="1"/>
    <x v="1"/>
    <x v="0"/>
    <x v="0"/>
    <s v="IEM5M"/>
    <x v="2"/>
    <x v="0"/>
    <x v="0"/>
    <n v="1"/>
  </r>
  <r>
    <x v="1"/>
    <x v="1"/>
    <x v="0"/>
    <x v="0"/>
    <s v="SAL7M"/>
    <x v="0"/>
    <x v="1"/>
    <x v="0"/>
    <n v="1"/>
  </r>
  <r>
    <x v="1"/>
    <x v="1"/>
    <x v="0"/>
    <x v="0"/>
    <s v="ACR7F"/>
    <x v="0"/>
    <x v="1"/>
    <x v="1"/>
    <n v="1"/>
  </r>
  <r>
    <x v="1"/>
    <x v="1"/>
    <x v="0"/>
    <x v="0"/>
    <s v="KCE7F"/>
    <x v="2"/>
    <x v="1"/>
    <x v="1"/>
    <n v="1"/>
  </r>
  <r>
    <x v="1"/>
    <x v="1"/>
    <x v="0"/>
    <x v="0"/>
    <s v="NCM7F"/>
    <x v="2"/>
    <x v="1"/>
    <x v="1"/>
    <n v="1"/>
  </r>
  <r>
    <x v="1"/>
    <x v="1"/>
    <x v="0"/>
    <x v="0"/>
    <s v="IBC8F"/>
    <x v="3"/>
    <x v="1"/>
    <x v="1"/>
    <n v="1"/>
  </r>
  <r>
    <x v="1"/>
    <x v="1"/>
    <x v="0"/>
    <x v="0"/>
    <s v="GCJ10M"/>
    <x v="2"/>
    <x v="2"/>
    <x v="0"/>
    <n v="1"/>
  </r>
  <r>
    <x v="1"/>
    <x v="1"/>
    <x v="0"/>
    <x v="0"/>
    <s v="DCR9F"/>
    <x v="2"/>
    <x v="2"/>
    <x v="1"/>
    <n v="1"/>
  </r>
  <r>
    <x v="1"/>
    <x v="1"/>
    <x v="0"/>
    <x v="0"/>
    <s v="QGE10M"/>
    <x v="2"/>
    <x v="2"/>
    <x v="0"/>
    <n v="1"/>
  </r>
  <r>
    <x v="1"/>
    <x v="1"/>
    <x v="0"/>
    <x v="0"/>
    <s v="SGN9F"/>
    <x v="2"/>
    <x v="2"/>
    <x v="1"/>
    <n v="1"/>
  </r>
  <r>
    <x v="1"/>
    <x v="1"/>
    <x v="0"/>
    <x v="0"/>
    <s v="MAL10F"/>
    <x v="2"/>
    <x v="2"/>
    <x v="1"/>
    <n v="1"/>
  </r>
  <r>
    <x v="1"/>
    <x v="1"/>
    <x v="0"/>
    <x v="0"/>
    <s v="RGG6M"/>
    <x v="4"/>
    <x v="0"/>
    <x v="0"/>
    <n v="1"/>
  </r>
  <r>
    <x v="1"/>
    <x v="1"/>
    <x v="0"/>
    <x v="0"/>
    <s v="YAC6F"/>
    <x v="1"/>
    <x v="0"/>
    <x v="1"/>
    <n v="1"/>
  </r>
  <r>
    <x v="1"/>
    <x v="1"/>
    <x v="0"/>
    <x v="0"/>
    <s v="GRA6M"/>
    <x v="0"/>
    <x v="0"/>
    <x v="0"/>
    <n v="1"/>
  </r>
  <r>
    <x v="1"/>
    <x v="1"/>
    <x v="0"/>
    <x v="0"/>
    <s v="DMV7M"/>
    <x v="4"/>
    <x v="1"/>
    <x v="0"/>
    <n v="1"/>
  </r>
  <r>
    <x v="1"/>
    <x v="1"/>
    <x v="0"/>
    <x v="0"/>
    <s v="VMB8F"/>
    <x v="4"/>
    <x v="1"/>
    <x v="1"/>
    <n v="1"/>
  </r>
  <r>
    <x v="1"/>
    <x v="1"/>
    <x v="0"/>
    <x v="0"/>
    <s v="CCV7M"/>
    <x v="2"/>
    <x v="1"/>
    <x v="0"/>
    <n v="1"/>
  </r>
  <r>
    <x v="1"/>
    <x v="1"/>
    <x v="0"/>
    <x v="0"/>
    <s v="RSM10M"/>
    <x v="2"/>
    <x v="2"/>
    <x v="0"/>
    <n v="1"/>
  </r>
  <r>
    <x v="1"/>
    <x v="1"/>
    <x v="0"/>
    <x v="0"/>
    <s v="EOL9M"/>
    <x v="2"/>
    <x v="2"/>
    <x v="0"/>
    <n v="1"/>
  </r>
  <r>
    <x v="1"/>
    <x v="1"/>
    <x v="0"/>
    <x v="0"/>
    <s v="ADI9F"/>
    <x v="2"/>
    <x v="2"/>
    <x v="1"/>
    <n v="1"/>
  </r>
  <r>
    <x v="1"/>
    <x v="1"/>
    <x v="0"/>
    <x v="0"/>
    <s v="MHO10F"/>
    <x v="2"/>
    <x v="2"/>
    <x v="1"/>
    <n v="1"/>
  </r>
  <r>
    <x v="1"/>
    <x v="1"/>
    <x v="0"/>
    <x v="0"/>
    <s v="VLL7M"/>
    <x v="2"/>
    <x v="1"/>
    <x v="0"/>
    <n v="1"/>
  </r>
  <r>
    <x v="1"/>
    <x v="1"/>
    <x v="0"/>
    <x v="0"/>
    <s v="ISP6M"/>
    <x v="2"/>
    <x v="0"/>
    <x v="0"/>
    <n v="1"/>
  </r>
  <r>
    <x v="1"/>
    <x v="1"/>
    <x v="0"/>
    <x v="0"/>
    <s v="MBG6M"/>
    <x v="2"/>
    <x v="0"/>
    <x v="0"/>
    <n v="1"/>
  </r>
  <r>
    <x v="1"/>
    <x v="1"/>
    <x v="0"/>
    <x v="0"/>
    <s v="VNB7F"/>
    <x v="2"/>
    <x v="1"/>
    <x v="1"/>
    <n v="1"/>
  </r>
  <r>
    <x v="1"/>
    <x v="1"/>
    <x v="0"/>
    <x v="0"/>
    <s v="KEF5F"/>
    <x v="2"/>
    <x v="0"/>
    <x v="1"/>
    <n v="1"/>
  </r>
  <r>
    <x v="1"/>
    <x v="1"/>
    <x v="0"/>
    <x v="0"/>
    <s v="VVG8F"/>
    <x v="2"/>
    <x v="1"/>
    <x v="1"/>
    <n v="1"/>
  </r>
  <r>
    <x v="1"/>
    <x v="1"/>
    <x v="0"/>
    <x v="0"/>
    <s v="GLB7M"/>
    <x v="4"/>
    <x v="1"/>
    <x v="0"/>
    <n v="1"/>
  </r>
  <r>
    <x v="1"/>
    <x v="1"/>
    <x v="0"/>
    <x v="0"/>
    <s v="OCG9M"/>
    <x v="2"/>
    <x v="2"/>
    <x v="0"/>
    <n v="1"/>
  </r>
  <r>
    <x v="1"/>
    <x v="1"/>
    <x v="0"/>
    <x v="0"/>
    <s v="JDC10M"/>
    <x v="3"/>
    <x v="2"/>
    <x v="0"/>
    <n v="1"/>
  </r>
  <r>
    <x v="1"/>
    <x v="1"/>
    <x v="0"/>
    <x v="0"/>
    <s v="SCA11M"/>
    <x v="2"/>
    <x v="2"/>
    <x v="0"/>
    <n v="1"/>
  </r>
  <r>
    <x v="1"/>
    <x v="1"/>
    <x v="0"/>
    <x v="0"/>
    <s v="ARS9F"/>
    <x v="2"/>
    <x v="2"/>
    <x v="1"/>
    <n v="1"/>
  </r>
  <r>
    <x v="2"/>
    <x v="2"/>
    <x v="1"/>
    <x v="1"/>
    <s v="IEM5M"/>
    <x v="3"/>
    <x v="0"/>
    <x v="0"/>
    <n v="1"/>
  </r>
  <r>
    <x v="2"/>
    <x v="2"/>
    <x v="1"/>
    <x v="1"/>
    <s v="SAL7M"/>
    <x v="2"/>
    <x v="1"/>
    <x v="0"/>
    <n v="1"/>
  </r>
  <r>
    <x v="2"/>
    <x v="2"/>
    <x v="1"/>
    <x v="1"/>
    <s v="ACR7F"/>
    <x v="5"/>
    <x v="1"/>
    <x v="1"/>
    <n v="1"/>
  </r>
  <r>
    <x v="2"/>
    <x v="2"/>
    <x v="1"/>
    <x v="1"/>
    <s v="KCE7F"/>
    <x v="0"/>
    <x v="1"/>
    <x v="1"/>
    <n v="1"/>
  </r>
  <r>
    <x v="2"/>
    <x v="2"/>
    <x v="1"/>
    <x v="1"/>
    <s v="NCM7F"/>
    <x v="0"/>
    <x v="1"/>
    <x v="1"/>
    <n v="1"/>
  </r>
  <r>
    <x v="2"/>
    <x v="2"/>
    <x v="1"/>
    <x v="1"/>
    <s v="IBC8F"/>
    <x v="0"/>
    <x v="1"/>
    <x v="1"/>
    <n v="1"/>
  </r>
  <r>
    <x v="2"/>
    <x v="2"/>
    <x v="1"/>
    <x v="1"/>
    <s v="GCJ10M"/>
    <x v="0"/>
    <x v="2"/>
    <x v="0"/>
    <n v="1"/>
  </r>
  <r>
    <x v="2"/>
    <x v="2"/>
    <x v="1"/>
    <x v="1"/>
    <s v="DCR9F"/>
    <x v="0"/>
    <x v="2"/>
    <x v="1"/>
    <n v="1"/>
  </r>
  <r>
    <x v="2"/>
    <x v="2"/>
    <x v="1"/>
    <x v="1"/>
    <s v="QGE10M"/>
    <x v="0"/>
    <x v="2"/>
    <x v="0"/>
    <n v="1"/>
  </r>
  <r>
    <x v="2"/>
    <x v="2"/>
    <x v="1"/>
    <x v="1"/>
    <s v="SGN9F"/>
    <x v="0"/>
    <x v="2"/>
    <x v="1"/>
    <n v="1"/>
  </r>
  <r>
    <x v="2"/>
    <x v="2"/>
    <x v="1"/>
    <x v="1"/>
    <s v="MAL10F"/>
    <x v="0"/>
    <x v="2"/>
    <x v="1"/>
    <n v="1"/>
  </r>
  <r>
    <x v="2"/>
    <x v="2"/>
    <x v="1"/>
    <x v="1"/>
    <s v="RGG6M"/>
    <x v="0"/>
    <x v="0"/>
    <x v="0"/>
    <n v="1"/>
  </r>
  <r>
    <x v="2"/>
    <x v="2"/>
    <x v="1"/>
    <x v="1"/>
    <s v="YAC6F"/>
    <x v="0"/>
    <x v="0"/>
    <x v="1"/>
    <n v="1"/>
  </r>
  <r>
    <x v="2"/>
    <x v="2"/>
    <x v="1"/>
    <x v="1"/>
    <s v="GRA6M"/>
    <x v="3"/>
    <x v="0"/>
    <x v="0"/>
    <n v="1"/>
  </r>
  <r>
    <x v="2"/>
    <x v="2"/>
    <x v="1"/>
    <x v="1"/>
    <s v="DMV7M"/>
    <x v="0"/>
    <x v="1"/>
    <x v="0"/>
    <n v="1"/>
  </r>
  <r>
    <x v="2"/>
    <x v="2"/>
    <x v="1"/>
    <x v="1"/>
    <s v="VMB8F"/>
    <x v="0"/>
    <x v="1"/>
    <x v="1"/>
    <n v="1"/>
  </r>
  <r>
    <x v="2"/>
    <x v="2"/>
    <x v="1"/>
    <x v="1"/>
    <s v="CCV7M"/>
    <x v="0"/>
    <x v="1"/>
    <x v="0"/>
    <n v="1"/>
  </r>
  <r>
    <x v="2"/>
    <x v="2"/>
    <x v="1"/>
    <x v="1"/>
    <s v="RSM10M"/>
    <x v="0"/>
    <x v="2"/>
    <x v="0"/>
    <n v="1"/>
  </r>
  <r>
    <x v="2"/>
    <x v="2"/>
    <x v="1"/>
    <x v="1"/>
    <s v="EOL9M"/>
    <x v="0"/>
    <x v="2"/>
    <x v="0"/>
    <n v="1"/>
  </r>
  <r>
    <x v="2"/>
    <x v="2"/>
    <x v="1"/>
    <x v="1"/>
    <s v="ADI9F"/>
    <x v="0"/>
    <x v="2"/>
    <x v="1"/>
    <n v="1"/>
  </r>
  <r>
    <x v="2"/>
    <x v="2"/>
    <x v="1"/>
    <x v="1"/>
    <s v="MHO10F"/>
    <x v="0"/>
    <x v="2"/>
    <x v="1"/>
    <n v="1"/>
  </r>
  <r>
    <x v="2"/>
    <x v="2"/>
    <x v="1"/>
    <x v="1"/>
    <s v="VLL7M"/>
    <x v="0"/>
    <x v="1"/>
    <x v="0"/>
    <n v="1"/>
  </r>
  <r>
    <x v="2"/>
    <x v="2"/>
    <x v="1"/>
    <x v="1"/>
    <s v="ISP6M"/>
    <x v="0"/>
    <x v="0"/>
    <x v="0"/>
    <n v="1"/>
  </r>
  <r>
    <x v="2"/>
    <x v="2"/>
    <x v="1"/>
    <x v="1"/>
    <s v="MBG6M"/>
    <x v="0"/>
    <x v="0"/>
    <x v="0"/>
    <n v="1"/>
  </r>
  <r>
    <x v="2"/>
    <x v="2"/>
    <x v="1"/>
    <x v="1"/>
    <s v="VNB7F"/>
    <x v="3"/>
    <x v="1"/>
    <x v="1"/>
    <n v="1"/>
  </r>
  <r>
    <x v="2"/>
    <x v="2"/>
    <x v="1"/>
    <x v="1"/>
    <s v="KEF5F"/>
    <x v="0"/>
    <x v="0"/>
    <x v="1"/>
    <n v="1"/>
  </r>
  <r>
    <x v="2"/>
    <x v="2"/>
    <x v="1"/>
    <x v="1"/>
    <s v="VVG8F"/>
    <x v="0"/>
    <x v="1"/>
    <x v="1"/>
    <n v="1"/>
  </r>
  <r>
    <x v="2"/>
    <x v="2"/>
    <x v="1"/>
    <x v="1"/>
    <s v="GLB7M"/>
    <x v="0"/>
    <x v="1"/>
    <x v="0"/>
    <n v="1"/>
  </r>
  <r>
    <x v="2"/>
    <x v="2"/>
    <x v="1"/>
    <x v="1"/>
    <s v="OCG9M"/>
    <x v="0"/>
    <x v="2"/>
    <x v="0"/>
    <n v="1"/>
  </r>
  <r>
    <x v="2"/>
    <x v="2"/>
    <x v="1"/>
    <x v="1"/>
    <s v="JDC10M"/>
    <x v="0"/>
    <x v="2"/>
    <x v="0"/>
    <n v="1"/>
  </r>
  <r>
    <x v="2"/>
    <x v="2"/>
    <x v="1"/>
    <x v="1"/>
    <s v="SCA11M"/>
    <x v="0"/>
    <x v="2"/>
    <x v="0"/>
    <n v="1"/>
  </r>
  <r>
    <x v="2"/>
    <x v="2"/>
    <x v="1"/>
    <x v="1"/>
    <s v="ARS9F"/>
    <x v="0"/>
    <x v="2"/>
    <x v="1"/>
    <n v="1"/>
  </r>
  <r>
    <x v="3"/>
    <x v="3"/>
    <x v="2"/>
    <x v="2"/>
    <s v="IEM5M"/>
    <x v="1"/>
    <x v="0"/>
    <x v="0"/>
    <n v="1"/>
  </r>
  <r>
    <x v="3"/>
    <x v="3"/>
    <x v="2"/>
    <x v="2"/>
    <s v="SAL7M"/>
    <x v="4"/>
    <x v="1"/>
    <x v="0"/>
    <n v="1"/>
  </r>
  <r>
    <x v="3"/>
    <x v="3"/>
    <x v="2"/>
    <x v="2"/>
    <s v="ACR7F"/>
    <x v="5"/>
    <x v="1"/>
    <x v="1"/>
    <n v="1"/>
  </r>
  <r>
    <x v="3"/>
    <x v="3"/>
    <x v="2"/>
    <x v="2"/>
    <s v="KCE7F"/>
    <x v="6"/>
    <x v="1"/>
    <x v="1"/>
    <n v="1"/>
  </r>
  <r>
    <x v="3"/>
    <x v="3"/>
    <x v="2"/>
    <x v="2"/>
    <s v="NCM7F"/>
    <x v="3"/>
    <x v="1"/>
    <x v="1"/>
    <n v="1"/>
  </r>
  <r>
    <x v="3"/>
    <x v="3"/>
    <x v="2"/>
    <x v="2"/>
    <s v="IBC8F"/>
    <x v="1"/>
    <x v="1"/>
    <x v="1"/>
    <n v="1"/>
  </r>
  <r>
    <x v="3"/>
    <x v="3"/>
    <x v="2"/>
    <x v="2"/>
    <s v="GCJ10M"/>
    <x v="1"/>
    <x v="2"/>
    <x v="0"/>
    <n v="1"/>
  </r>
  <r>
    <x v="3"/>
    <x v="3"/>
    <x v="2"/>
    <x v="2"/>
    <s v="DCR9F"/>
    <x v="4"/>
    <x v="2"/>
    <x v="1"/>
    <n v="1"/>
  </r>
  <r>
    <x v="3"/>
    <x v="3"/>
    <x v="2"/>
    <x v="2"/>
    <s v="QGE10M"/>
    <x v="6"/>
    <x v="2"/>
    <x v="0"/>
    <n v="1"/>
  </r>
  <r>
    <x v="3"/>
    <x v="3"/>
    <x v="2"/>
    <x v="2"/>
    <s v="SGN9F"/>
    <x v="1"/>
    <x v="2"/>
    <x v="1"/>
    <n v="1"/>
  </r>
  <r>
    <x v="3"/>
    <x v="3"/>
    <x v="2"/>
    <x v="2"/>
    <s v="MAL10F"/>
    <x v="1"/>
    <x v="2"/>
    <x v="1"/>
    <n v="1"/>
  </r>
  <r>
    <x v="3"/>
    <x v="3"/>
    <x v="2"/>
    <x v="2"/>
    <s v="RGG6M"/>
    <x v="1"/>
    <x v="0"/>
    <x v="0"/>
    <n v="1"/>
  </r>
  <r>
    <x v="3"/>
    <x v="3"/>
    <x v="2"/>
    <x v="2"/>
    <s v="YAC6F"/>
    <x v="6"/>
    <x v="0"/>
    <x v="1"/>
    <n v="1"/>
  </r>
  <r>
    <x v="3"/>
    <x v="3"/>
    <x v="2"/>
    <x v="2"/>
    <s v="GRA6M"/>
    <x v="4"/>
    <x v="0"/>
    <x v="0"/>
    <n v="1"/>
  </r>
  <r>
    <x v="3"/>
    <x v="3"/>
    <x v="2"/>
    <x v="2"/>
    <s v="DMV7M"/>
    <x v="1"/>
    <x v="1"/>
    <x v="0"/>
    <n v="1"/>
  </r>
  <r>
    <x v="3"/>
    <x v="3"/>
    <x v="2"/>
    <x v="2"/>
    <s v="VMB8F"/>
    <x v="6"/>
    <x v="1"/>
    <x v="1"/>
    <n v="1"/>
  </r>
  <r>
    <x v="3"/>
    <x v="3"/>
    <x v="2"/>
    <x v="2"/>
    <s v="CCV7M"/>
    <x v="1"/>
    <x v="1"/>
    <x v="0"/>
    <n v="1"/>
  </r>
  <r>
    <x v="3"/>
    <x v="3"/>
    <x v="2"/>
    <x v="2"/>
    <s v="RSM10M"/>
    <x v="1"/>
    <x v="2"/>
    <x v="0"/>
    <n v="1"/>
  </r>
  <r>
    <x v="3"/>
    <x v="3"/>
    <x v="2"/>
    <x v="2"/>
    <s v="EOL9M"/>
    <x v="1"/>
    <x v="2"/>
    <x v="0"/>
    <n v="1"/>
  </r>
  <r>
    <x v="3"/>
    <x v="3"/>
    <x v="2"/>
    <x v="2"/>
    <s v="ADI9F"/>
    <x v="1"/>
    <x v="2"/>
    <x v="1"/>
    <n v="1"/>
  </r>
  <r>
    <x v="3"/>
    <x v="3"/>
    <x v="2"/>
    <x v="2"/>
    <s v="MHO10F"/>
    <x v="1"/>
    <x v="2"/>
    <x v="1"/>
    <n v="1"/>
  </r>
  <r>
    <x v="3"/>
    <x v="3"/>
    <x v="2"/>
    <x v="2"/>
    <s v="VLL7M"/>
    <x v="1"/>
    <x v="1"/>
    <x v="0"/>
    <n v="1"/>
  </r>
  <r>
    <x v="3"/>
    <x v="3"/>
    <x v="2"/>
    <x v="2"/>
    <s v="ISP6M"/>
    <x v="1"/>
    <x v="0"/>
    <x v="0"/>
    <n v="1"/>
  </r>
  <r>
    <x v="3"/>
    <x v="3"/>
    <x v="2"/>
    <x v="2"/>
    <s v="MBG6M"/>
    <x v="1"/>
    <x v="0"/>
    <x v="0"/>
    <n v="1"/>
  </r>
  <r>
    <x v="3"/>
    <x v="3"/>
    <x v="2"/>
    <x v="2"/>
    <s v="VNB7F"/>
    <x v="1"/>
    <x v="1"/>
    <x v="1"/>
    <n v="1"/>
  </r>
  <r>
    <x v="3"/>
    <x v="3"/>
    <x v="2"/>
    <x v="2"/>
    <s v="KEF5F"/>
    <x v="6"/>
    <x v="0"/>
    <x v="1"/>
    <n v="1"/>
  </r>
  <r>
    <x v="3"/>
    <x v="3"/>
    <x v="2"/>
    <x v="2"/>
    <s v="VVG8F"/>
    <x v="1"/>
    <x v="1"/>
    <x v="1"/>
    <n v="1"/>
  </r>
  <r>
    <x v="3"/>
    <x v="3"/>
    <x v="2"/>
    <x v="2"/>
    <s v="GLB7M"/>
    <x v="3"/>
    <x v="1"/>
    <x v="0"/>
    <n v="1"/>
  </r>
  <r>
    <x v="3"/>
    <x v="3"/>
    <x v="2"/>
    <x v="2"/>
    <s v="OCG9M"/>
    <x v="1"/>
    <x v="2"/>
    <x v="0"/>
    <n v="1"/>
  </r>
  <r>
    <x v="3"/>
    <x v="3"/>
    <x v="2"/>
    <x v="2"/>
    <s v="JDC10M"/>
    <x v="1"/>
    <x v="2"/>
    <x v="0"/>
    <n v="1"/>
  </r>
  <r>
    <x v="3"/>
    <x v="3"/>
    <x v="2"/>
    <x v="2"/>
    <s v="SCA11M"/>
    <x v="1"/>
    <x v="2"/>
    <x v="0"/>
    <n v="1"/>
  </r>
  <r>
    <x v="3"/>
    <x v="3"/>
    <x v="2"/>
    <x v="2"/>
    <s v="ARS9F"/>
    <x v="1"/>
    <x v="2"/>
    <x v="1"/>
    <n v="1"/>
  </r>
  <r>
    <x v="4"/>
    <x v="4"/>
    <x v="3"/>
    <x v="3"/>
    <s v="IEM5M"/>
    <x v="4"/>
    <x v="0"/>
    <x v="0"/>
    <n v="1"/>
  </r>
  <r>
    <x v="4"/>
    <x v="4"/>
    <x v="3"/>
    <x v="3"/>
    <s v="SAL7M"/>
    <x v="5"/>
    <x v="1"/>
    <x v="0"/>
    <n v="1"/>
  </r>
  <r>
    <x v="4"/>
    <x v="4"/>
    <x v="3"/>
    <x v="3"/>
    <s v="ACR7F"/>
    <x v="4"/>
    <x v="1"/>
    <x v="1"/>
    <n v="1"/>
  </r>
  <r>
    <x v="4"/>
    <x v="4"/>
    <x v="3"/>
    <x v="3"/>
    <s v="KCE7F"/>
    <x v="4"/>
    <x v="1"/>
    <x v="1"/>
    <n v="1"/>
  </r>
  <r>
    <x v="4"/>
    <x v="4"/>
    <x v="3"/>
    <x v="3"/>
    <s v="NCM7F"/>
    <x v="4"/>
    <x v="1"/>
    <x v="1"/>
    <n v="1"/>
  </r>
  <r>
    <x v="4"/>
    <x v="4"/>
    <x v="3"/>
    <x v="3"/>
    <s v="IBC8F"/>
    <x v="6"/>
    <x v="1"/>
    <x v="1"/>
    <n v="1"/>
  </r>
  <r>
    <x v="4"/>
    <x v="4"/>
    <x v="3"/>
    <x v="3"/>
    <s v="GCJ10M"/>
    <x v="4"/>
    <x v="2"/>
    <x v="0"/>
    <n v="1"/>
  </r>
  <r>
    <x v="4"/>
    <x v="4"/>
    <x v="3"/>
    <x v="3"/>
    <s v="DCR9F"/>
    <x v="4"/>
    <x v="2"/>
    <x v="1"/>
    <n v="1"/>
  </r>
  <r>
    <x v="4"/>
    <x v="4"/>
    <x v="3"/>
    <x v="3"/>
    <s v="QGE10M"/>
    <x v="4"/>
    <x v="2"/>
    <x v="0"/>
    <n v="1"/>
  </r>
  <r>
    <x v="4"/>
    <x v="4"/>
    <x v="3"/>
    <x v="3"/>
    <s v="SGN9F"/>
    <x v="5"/>
    <x v="2"/>
    <x v="1"/>
    <n v="1"/>
  </r>
  <r>
    <x v="4"/>
    <x v="4"/>
    <x v="3"/>
    <x v="3"/>
    <s v="MAL10F"/>
    <x v="4"/>
    <x v="2"/>
    <x v="1"/>
    <n v="1"/>
  </r>
  <r>
    <x v="4"/>
    <x v="4"/>
    <x v="3"/>
    <x v="3"/>
    <s v="RGG6M"/>
    <x v="4"/>
    <x v="0"/>
    <x v="0"/>
    <n v="1"/>
  </r>
  <r>
    <x v="4"/>
    <x v="4"/>
    <x v="3"/>
    <x v="3"/>
    <s v="YAC6F"/>
    <x v="4"/>
    <x v="0"/>
    <x v="1"/>
    <n v="1"/>
  </r>
  <r>
    <x v="4"/>
    <x v="4"/>
    <x v="3"/>
    <x v="3"/>
    <s v="GRA6M"/>
    <x v="5"/>
    <x v="0"/>
    <x v="0"/>
    <n v="1"/>
  </r>
  <r>
    <x v="4"/>
    <x v="4"/>
    <x v="3"/>
    <x v="3"/>
    <s v="DMV7M"/>
    <x v="6"/>
    <x v="1"/>
    <x v="0"/>
    <n v="1"/>
  </r>
  <r>
    <x v="4"/>
    <x v="4"/>
    <x v="3"/>
    <x v="3"/>
    <s v="VMB8F"/>
    <x v="4"/>
    <x v="1"/>
    <x v="1"/>
    <n v="1"/>
  </r>
  <r>
    <x v="4"/>
    <x v="4"/>
    <x v="3"/>
    <x v="3"/>
    <s v="CCV7M"/>
    <x v="4"/>
    <x v="1"/>
    <x v="0"/>
    <n v="1"/>
  </r>
  <r>
    <x v="4"/>
    <x v="4"/>
    <x v="3"/>
    <x v="3"/>
    <s v="RSM10M"/>
    <x v="4"/>
    <x v="2"/>
    <x v="0"/>
    <n v="1"/>
  </r>
  <r>
    <x v="4"/>
    <x v="4"/>
    <x v="3"/>
    <x v="3"/>
    <s v="EOL9M"/>
    <x v="4"/>
    <x v="2"/>
    <x v="0"/>
    <n v="1"/>
  </r>
  <r>
    <x v="4"/>
    <x v="4"/>
    <x v="3"/>
    <x v="3"/>
    <s v="ADI9F"/>
    <x v="4"/>
    <x v="2"/>
    <x v="1"/>
    <n v="1"/>
  </r>
  <r>
    <x v="4"/>
    <x v="4"/>
    <x v="3"/>
    <x v="3"/>
    <s v="MHO10F"/>
    <x v="5"/>
    <x v="2"/>
    <x v="1"/>
    <n v="1"/>
  </r>
  <r>
    <x v="4"/>
    <x v="4"/>
    <x v="3"/>
    <x v="3"/>
    <s v="VLL7M"/>
    <x v="4"/>
    <x v="1"/>
    <x v="0"/>
    <n v="1"/>
  </r>
  <r>
    <x v="4"/>
    <x v="4"/>
    <x v="3"/>
    <x v="3"/>
    <s v="ISP6M"/>
    <x v="4"/>
    <x v="0"/>
    <x v="0"/>
    <n v="1"/>
  </r>
  <r>
    <x v="4"/>
    <x v="4"/>
    <x v="3"/>
    <x v="3"/>
    <s v="MBG6M"/>
    <x v="4"/>
    <x v="0"/>
    <x v="0"/>
    <n v="1"/>
  </r>
  <r>
    <x v="4"/>
    <x v="4"/>
    <x v="3"/>
    <x v="3"/>
    <s v="VNB7F"/>
    <x v="6"/>
    <x v="1"/>
    <x v="1"/>
    <n v="1"/>
  </r>
  <r>
    <x v="4"/>
    <x v="4"/>
    <x v="3"/>
    <x v="3"/>
    <s v="KEF5F"/>
    <x v="5"/>
    <x v="0"/>
    <x v="1"/>
    <n v="1"/>
  </r>
  <r>
    <x v="4"/>
    <x v="4"/>
    <x v="3"/>
    <x v="3"/>
    <s v="VVG8F"/>
    <x v="4"/>
    <x v="1"/>
    <x v="1"/>
    <n v="1"/>
  </r>
  <r>
    <x v="4"/>
    <x v="4"/>
    <x v="3"/>
    <x v="3"/>
    <s v="GLB7M"/>
    <x v="1"/>
    <x v="1"/>
    <x v="0"/>
    <n v="1"/>
  </r>
  <r>
    <x v="4"/>
    <x v="4"/>
    <x v="3"/>
    <x v="3"/>
    <s v="OCG9M"/>
    <x v="4"/>
    <x v="2"/>
    <x v="0"/>
    <n v="1"/>
  </r>
  <r>
    <x v="4"/>
    <x v="4"/>
    <x v="3"/>
    <x v="3"/>
    <s v="JDC10M"/>
    <x v="4"/>
    <x v="2"/>
    <x v="0"/>
    <n v="1"/>
  </r>
  <r>
    <x v="4"/>
    <x v="4"/>
    <x v="3"/>
    <x v="3"/>
    <s v="SCA11M"/>
    <x v="4"/>
    <x v="2"/>
    <x v="0"/>
    <n v="1"/>
  </r>
  <r>
    <x v="4"/>
    <x v="4"/>
    <x v="3"/>
    <x v="3"/>
    <s v="ARS9F"/>
    <x v="4"/>
    <x v="2"/>
    <x v="1"/>
    <n v="1"/>
  </r>
  <r>
    <x v="5"/>
    <x v="5"/>
    <x v="2"/>
    <x v="2"/>
    <s v="IEM5M"/>
    <x v="5"/>
    <x v="0"/>
    <x v="0"/>
    <n v="1"/>
  </r>
  <r>
    <x v="5"/>
    <x v="5"/>
    <x v="2"/>
    <x v="2"/>
    <s v="SAL7M"/>
    <x v="3"/>
    <x v="1"/>
    <x v="0"/>
    <n v="1"/>
  </r>
  <r>
    <x v="5"/>
    <x v="5"/>
    <x v="2"/>
    <x v="2"/>
    <s v="ACR7F"/>
    <x v="3"/>
    <x v="1"/>
    <x v="1"/>
    <n v="1"/>
  </r>
  <r>
    <x v="5"/>
    <x v="5"/>
    <x v="2"/>
    <x v="2"/>
    <s v="KCE7F"/>
    <x v="5"/>
    <x v="1"/>
    <x v="1"/>
    <n v="1"/>
  </r>
  <r>
    <x v="5"/>
    <x v="5"/>
    <x v="2"/>
    <x v="2"/>
    <s v="NCM7F"/>
    <x v="1"/>
    <x v="1"/>
    <x v="1"/>
    <n v="1"/>
  </r>
  <r>
    <x v="5"/>
    <x v="5"/>
    <x v="2"/>
    <x v="2"/>
    <s v="IBC8F"/>
    <x v="3"/>
    <x v="1"/>
    <x v="1"/>
    <n v="1"/>
  </r>
  <r>
    <x v="5"/>
    <x v="5"/>
    <x v="2"/>
    <x v="2"/>
    <s v="GCJ10M"/>
    <x v="3"/>
    <x v="2"/>
    <x v="0"/>
    <n v="1"/>
  </r>
  <r>
    <x v="5"/>
    <x v="5"/>
    <x v="2"/>
    <x v="2"/>
    <s v="DCR9F"/>
    <x v="1"/>
    <x v="2"/>
    <x v="1"/>
    <n v="1"/>
  </r>
  <r>
    <x v="5"/>
    <x v="5"/>
    <x v="2"/>
    <x v="2"/>
    <s v="QGE10M"/>
    <x v="5"/>
    <x v="2"/>
    <x v="0"/>
    <n v="1"/>
  </r>
  <r>
    <x v="5"/>
    <x v="5"/>
    <x v="2"/>
    <x v="2"/>
    <s v="SGN9F"/>
    <x v="1"/>
    <x v="2"/>
    <x v="1"/>
    <n v="1"/>
  </r>
  <r>
    <x v="5"/>
    <x v="5"/>
    <x v="2"/>
    <x v="2"/>
    <s v="MAL10F"/>
    <x v="1"/>
    <x v="2"/>
    <x v="1"/>
    <n v="1"/>
  </r>
  <r>
    <x v="5"/>
    <x v="5"/>
    <x v="2"/>
    <x v="2"/>
    <s v="RGG6M"/>
    <x v="3"/>
    <x v="0"/>
    <x v="0"/>
    <n v="1"/>
  </r>
  <r>
    <x v="5"/>
    <x v="5"/>
    <x v="2"/>
    <x v="2"/>
    <s v="YAC6F"/>
    <x v="5"/>
    <x v="0"/>
    <x v="1"/>
    <n v="1"/>
  </r>
  <r>
    <x v="5"/>
    <x v="5"/>
    <x v="2"/>
    <x v="2"/>
    <s v="GRA6M"/>
    <x v="6"/>
    <x v="0"/>
    <x v="0"/>
    <n v="1"/>
  </r>
  <r>
    <x v="5"/>
    <x v="5"/>
    <x v="2"/>
    <x v="2"/>
    <s v="DMV7M"/>
    <x v="1"/>
    <x v="1"/>
    <x v="0"/>
    <n v="1"/>
  </r>
  <r>
    <x v="5"/>
    <x v="5"/>
    <x v="2"/>
    <x v="2"/>
    <s v="VMB8F"/>
    <x v="1"/>
    <x v="1"/>
    <x v="1"/>
    <n v="1"/>
  </r>
  <r>
    <x v="5"/>
    <x v="5"/>
    <x v="2"/>
    <x v="2"/>
    <s v="CCV7M"/>
    <x v="1"/>
    <x v="1"/>
    <x v="0"/>
    <n v="1"/>
  </r>
  <r>
    <x v="5"/>
    <x v="5"/>
    <x v="2"/>
    <x v="2"/>
    <s v="RSM10M"/>
    <x v="1"/>
    <x v="2"/>
    <x v="0"/>
    <n v="1"/>
  </r>
  <r>
    <x v="5"/>
    <x v="5"/>
    <x v="2"/>
    <x v="2"/>
    <s v="EOL9M"/>
    <x v="1"/>
    <x v="2"/>
    <x v="0"/>
    <n v="1"/>
  </r>
  <r>
    <x v="5"/>
    <x v="5"/>
    <x v="2"/>
    <x v="2"/>
    <s v="ADI9F"/>
    <x v="1"/>
    <x v="2"/>
    <x v="1"/>
    <n v="1"/>
  </r>
  <r>
    <x v="5"/>
    <x v="5"/>
    <x v="2"/>
    <x v="2"/>
    <s v="MHO10F"/>
    <x v="1"/>
    <x v="2"/>
    <x v="1"/>
    <n v="1"/>
  </r>
  <r>
    <x v="5"/>
    <x v="5"/>
    <x v="2"/>
    <x v="2"/>
    <s v="VLL7M"/>
    <x v="3"/>
    <x v="1"/>
    <x v="0"/>
    <n v="1"/>
  </r>
  <r>
    <x v="5"/>
    <x v="5"/>
    <x v="2"/>
    <x v="2"/>
    <s v="ISP6M"/>
    <x v="5"/>
    <x v="0"/>
    <x v="0"/>
    <n v="1"/>
  </r>
  <r>
    <x v="5"/>
    <x v="5"/>
    <x v="2"/>
    <x v="2"/>
    <s v="MBG6M"/>
    <x v="6"/>
    <x v="0"/>
    <x v="0"/>
    <n v="1"/>
  </r>
  <r>
    <x v="5"/>
    <x v="5"/>
    <x v="2"/>
    <x v="2"/>
    <s v="VNB7F"/>
    <x v="1"/>
    <x v="1"/>
    <x v="1"/>
    <n v="1"/>
  </r>
  <r>
    <x v="5"/>
    <x v="5"/>
    <x v="2"/>
    <x v="2"/>
    <s v="KEF5F"/>
    <x v="4"/>
    <x v="0"/>
    <x v="1"/>
    <n v="1"/>
  </r>
  <r>
    <x v="5"/>
    <x v="5"/>
    <x v="2"/>
    <x v="2"/>
    <s v="VVG8F"/>
    <x v="1"/>
    <x v="1"/>
    <x v="1"/>
    <n v="1"/>
  </r>
  <r>
    <x v="5"/>
    <x v="5"/>
    <x v="2"/>
    <x v="2"/>
    <s v="GLB7M"/>
    <x v="6"/>
    <x v="1"/>
    <x v="0"/>
    <n v="1"/>
  </r>
  <r>
    <x v="5"/>
    <x v="5"/>
    <x v="2"/>
    <x v="2"/>
    <s v="OCG9M"/>
    <x v="1"/>
    <x v="2"/>
    <x v="0"/>
    <n v="1"/>
  </r>
  <r>
    <x v="5"/>
    <x v="5"/>
    <x v="2"/>
    <x v="2"/>
    <s v="JDC10M"/>
    <x v="1"/>
    <x v="2"/>
    <x v="0"/>
    <n v="1"/>
  </r>
  <r>
    <x v="5"/>
    <x v="5"/>
    <x v="2"/>
    <x v="2"/>
    <s v="SCA11M"/>
    <x v="1"/>
    <x v="2"/>
    <x v="0"/>
    <n v="1"/>
  </r>
  <r>
    <x v="5"/>
    <x v="5"/>
    <x v="2"/>
    <x v="2"/>
    <s v="ARS9F"/>
    <x v="1"/>
    <x v="2"/>
    <x v="1"/>
    <n v="1"/>
  </r>
  <r>
    <x v="6"/>
    <x v="6"/>
    <x v="2"/>
    <x v="2"/>
    <s v="IEM5M"/>
    <x v="1"/>
    <x v="0"/>
    <x v="0"/>
    <n v="1"/>
  </r>
  <r>
    <x v="6"/>
    <x v="6"/>
    <x v="2"/>
    <x v="2"/>
    <s v="SAL7M"/>
    <x v="1"/>
    <x v="1"/>
    <x v="0"/>
    <n v="1"/>
  </r>
  <r>
    <x v="6"/>
    <x v="6"/>
    <x v="2"/>
    <x v="2"/>
    <s v="ACR7F"/>
    <x v="5"/>
    <x v="1"/>
    <x v="1"/>
    <n v="1"/>
  </r>
  <r>
    <x v="6"/>
    <x v="6"/>
    <x v="2"/>
    <x v="2"/>
    <s v="KCE7F"/>
    <x v="3"/>
    <x v="1"/>
    <x v="1"/>
    <n v="1"/>
  </r>
  <r>
    <x v="6"/>
    <x v="6"/>
    <x v="2"/>
    <x v="2"/>
    <s v="NCM7F"/>
    <x v="6"/>
    <x v="1"/>
    <x v="1"/>
    <n v="1"/>
  </r>
  <r>
    <x v="6"/>
    <x v="6"/>
    <x v="2"/>
    <x v="2"/>
    <s v="IBC8F"/>
    <x v="1"/>
    <x v="1"/>
    <x v="1"/>
    <n v="1"/>
  </r>
  <r>
    <x v="6"/>
    <x v="6"/>
    <x v="2"/>
    <x v="2"/>
    <s v="GCJ10M"/>
    <x v="1"/>
    <x v="2"/>
    <x v="0"/>
    <n v="1"/>
  </r>
  <r>
    <x v="6"/>
    <x v="6"/>
    <x v="2"/>
    <x v="2"/>
    <s v="DCR9F"/>
    <x v="1"/>
    <x v="2"/>
    <x v="1"/>
    <n v="1"/>
  </r>
  <r>
    <x v="6"/>
    <x v="6"/>
    <x v="2"/>
    <x v="2"/>
    <s v="QGE10M"/>
    <x v="1"/>
    <x v="2"/>
    <x v="0"/>
    <n v="1"/>
  </r>
  <r>
    <x v="6"/>
    <x v="6"/>
    <x v="2"/>
    <x v="2"/>
    <s v="SGN9F"/>
    <x v="1"/>
    <x v="2"/>
    <x v="1"/>
    <n v="1"/>
  </r>
  <r>
    <x v="6"/>
    <x v="6"/>
    <x v="2"/>
    <x v="2"/>
    <s v="MAL10F"/>
    <x v="1"/>
    <x v="2"/>
    <x v="1"/>
    <n v="1"/>
  </r>
  <r>
    <x v="6"/>
    <x v="6"/>
    <x v="2"/>
    <x v="2"/>
    <s v="RGG6M"/>
    <x v="1"/>
    <x v="0"/>
    <x v="0"/>
    <n v="1"/>
  </r>
  <r>
    <x v="6"/>
    <x v="6"/>
    <x v="2"/>
    <x v="2"/>
    <s v="YAC6F"/>
    <x v="6"/>
    <x v="0"/>
    <x v="1"/>
    <n v="1"/>
  </r>
  <r>
    <x v="6"/>
    <x v="6"/>
    <x v="2"/>
    <x v="2"/>
    <s v="GRA6M"/>
    <x v="2"/>
    <x v="0"/>
    <x v="0"/>
    <n v="1"/>
  </r>
  <r>
    <x v="6"/>
    <x v="6"/>
    <x v="2"/>
    <x v="2"/>
    <s v="DMV7M"/>
    <x v="1"/>
    <x v="1"/>
    <x v="0"/>
    <n v="1"/>
  </r>
  <r>
    <x v="6"/>
    <x v="6"/>
    <x v="2"/>
    <x v="2"/>
    <s v="VMB8F"/>
    <x v="6"/>
    <x v="1"/>
    <x v="1"/>
    <n v="1"/>
  </r>
  <r>
    <x v="6"/>
    <x v="6"/>
    <x v="2"/>
    <x v="2"/>
    <s v="CCV7M"/>
    <x v="1"/>
    <x v="1"/>
    <x v="0"/>
    <n v="1"/>
  </r>
  <r>
    <x v="6"/>
    <x v="6"/>
    <x v="2"/>
    <x v="2"/>
    <s v="RSM10M"/>
    <x v="1"/>
    <x v="2"/>
    <x v="0"/>
    <n v="1"/>
  </r>
  <r>
    <x v="6"/>
    <x v="6"/>
    <x v="2"/>
    <x v="2"/>
    <s v="EOL9M"/>
    <x v="1"/>
    <x v="2"/>
    <x v="0"/>
    <n v="1"/>
  </r>
  <r>
    <x v="6"/>
    <x v="6"/>
    <x v="2"/>
    <x v="2"/>
    <s v="ADI9F"/>
    <x v="1"/>
    <x v="2"/>
    <x v="1"/>
    <n v="1"/>
  </r>
  <r>
    <x v="6"/>
    <x v="6"/>
    <x v="2"/>
    <x v="2"/>
    <s v="MHO10F"/>
    <x v="1"/>
    <x v="2"/>
    <x v="1"/>
    <n v="1"/>
  </r>
  <r>
    <x v="6"/>
    <x v="6"/>
    <x v="2"/>
    <x v="2"/>
    <s v="VLL7M"/>
    <x v="1"/>
    <x v="1"/>
    <x v="0"/>
    <n v="1"/>
  </r>
  <r>
    <x v="6"/>
    <x v="6"/>
    <x v="2"/>
    <x v="2"/>
    <s v="ISP6M"/>
    <x v="6"/>
    <x v="0"/>
    <x v="0"/>
    <n v="1"/>
  </r>
  <r>
    <x v="6"/>
    <x v="6"/>
    <x v="2"/>
    <x v="2"/>
    <s v="MBG6M"/>
    <x v="5"/>
    <x v="0"/>
    <x v="0"/>
    <n v="1"/>
  </r>
  <r>
    <x v="6"/>
    <x v="6"/>
    <x v="2"/>
    <x v="2"/>
    <s v="VNB7F"/>
    <x v="1"/>
    <x v="1"/>
    <x v="1"/>
    <n v="1"/>
  </r>
  <r>
    <x v="6"/>
    <x v="6"/>
    <x v="2"/>
    <x v="2"/>
    <s v="KEF5F"/>
    <x v="3"/>
    <x v="0"/>
    <x v="1"/>
    <n v="1"/>
  </r>
  <r>
    <x v="6"/>
    <x v="6"/>
    <x v="2"/>
    <x v="2"/>
    <s v="VVG8F"/>
    <x v="0"/>
    <x v="1"/>
    <x v="1"/>
    <n v="1"/>
  </r>
  <r>
    <x v="6"/>
    <x v="6"/>
    <x v="2"/>
    <x v="2"/>
    <s v="GLB7M"/>
    <x v="5"/>
    <x v="1"/>
    <x v="0"/>
    <n v="1"/>
  </r>
  <r>
    <x v="6"/>
    <x v="6"/>
    <x v="2"/>
    <x v="2"/>
    <s v="OCG9M"/>
    <x v="1"/>
    <x v="2"/>
    <x v="0"/>
    <n v="1"/>
  </r>
  <r>
    <x v="6"/>
    <x v="6"/>
    <x v="2"/>
    <x v="2"/>
    <s v="JDC10M"/>
    <x v="1"/>
    <x v="2"/>
    <x v="0"/>
    <n v="1"/>
  </r>
  <r>
    <x v="6"/>
    <x v="6"/>
    <x v="2"/>
    <x v="2"/>
    <s v="SCA11M"/>
    <x v="1"/>
    <x v="2"/>
    <x v="0"/>
    <n v="1"/>
  </r>
  <r>
    <x v="6"/>
    <x v="6"/>
    <x v="2"/>
    <x v="2"/>
    <s v="ARS9F"/>
    <x v="1"/>
    <x v="2"/>
    <x v="1"/>
    <n v="1"/>
  </r>
  <r>
    <x v="7"/>
    <x v="7"/>
    <x v="3"/>
    <x v="3"/>
    <s v="IEM5M"/>
    <x v="1"/>
    <x v="0"/>
    <x v="0"/>
    <n v="1"/>
  </r>
  <r>
    <x v="7"/>
    <x v="7"/>
    <x v="3"/>
    <x v="3"/>
    <s v="SAL7M"/>
    <x v="1"/>
    <x v="1"/>
    <x v="0"/>
    <n v="1"/>
  </r>
  <r>
    <x v="7"/>
    <x v="7"/>
    <x v="3"/>
    <x v="3"/>
    <s v="ACR7F"/>
    <x v="1"/>
    <x v="1"/>
    <x v="1"/>
    <n v="1"/>
  </r>
  <r>
    <x v="7"/>
    <x v="7"/>
    <x v="3"/>
    <x v="3"/>
    <s v="KCE7F"/>
    <x v="4"/>
    <x v="1"/>
    <x v="1"/>
    <n v="1"/>
  </r>
  <r>
    <x v="7"/>
    <x v="7"/>
    <x v="3"/>
    <x v="3"/>
    <s v="NCM7F"/>
    <x v="4"/>
    <x v="1"/>
    <x v="1"/>
    <n v="1"/>
  </r>
  <r>
    <x v="7"/>
    <x v="7"/>
    <x v="3"/>
    <x v="3"/>
    <s v="IBC8F"/>
    <x v="4"/>
    <x v="1"/>
    <x v="1"/>
    <n v="1"/>
  </r>
  <r>
    <x v="7"/>
    <x v="7"/>
    <x v="3"/>
    <x v="3"/>
    <s v="GCJ10M"/>
    <x v="6"/>
    <x v="2"/>
    <x v="0"/>
    <n v="1"/>
  </r>
  <r>
    <x v="7"/>
    <x v="7"/>
    <x v="3"/>
    <x v="3"/>
    <s v="DCR9F"/>
    <x v="1"/>
    <x v="2"/>
    <x v="1"/>
    <n v="1"/>
  </r>
  <r>
    <x v="7"/>
    <x v="7"/>
    <x v="3"/>
    <x v="3"/>
    <s v="QGE10M"/>
    <x v="4"/>
    <x v="2"/>
    <x v="0"/>
    <n v="1"/>
  </r>
  <r>
    <x v="7"/>
    <x v="7"/>
    <x v="3"/>
    <x v="3"/>
    <s v="SGN9F"/>
    <x v="1"/>
    <x v="2"/>
    <x v="1"/>
    <n v="1"/>
  </r>
  <r>
    <x v="7"/>
    <x v="7"/>
    <x v="3"/>
    <x v="3"/>
    <s v="MAL10F"/>
    <x v="1"/>
    <x v="2"/>
    <x v="1"/>
    <n v="1"/>
  </r>
  <r>
    <x v="7"/>
    <x v="7"/>
    <x v="3"/>
    <x v="3"/>
    <s v="RGG6M"/>
    <x v="3"/>
    <x v="0"/>
    <x v="0"/>
    <n v="1"/>
  </r>
  <r>
    <x v="7"/>
    <x v="7"/>
    <x v="3"/>
    <x v="3"/>
    <s v="YAC6F"/>
    <x v="4"/>
    <x v="0"/>
    <x v="1"/>
    <n v="1"/>
  </r>
  <r>
    <x v="7"/>
    <x v="7"/>
    <x v="3"/>
    <x v="3"/>
    <s v="GRA6M"/>
    <x v="3"/>
    <x v="0"/>
    <x v="0"/>
    <n v="1"/>
  </r>
  <r>
    <x v="7"/>
    <x v="7"/>
    <x v="3"/>
    <x v="3"/>
    <s v="DMV7M"/>
    <x v="2"/>
    <x v="1"/>
    <x v="0"/>
    <n v="1"/>
  </r>
  <r>
    <x v="7"/>
    <x v="7"/>
    <x v="3"/>
    <x v="3"/>
    <s v="VMB8F"/>
    <x v="4"/>
    <x v="1"/>
    <x v="1"/>
    <n v="1"/>
  </r>
  <r>
    <x v="7"/>
    <x v="7"/>
    <x v="3"/>
    <x v="3"/>
    <s v="CCV7M"/>
    <x v="4"/>
    <x v="1"/>
    <x v="0"/>
    <n v="1"/>
  </r>
  <r>
    <x v="7"/>
    <x v="7"/>
    <x v="3"/>
    <x v="3"/>
    <s v="RSM10M"/>
    <x v="1"/>
    <x v="2"/>
    <x v="0"/>
    <n v="1"/>
  </r>
  <r>
    <x v="7"/>
    <x v="7"/>
    <x v="3"/>
    <x v="3"/>
    <s v="EOL9M"/>
    <x v="1"/>
    <x v="2"/>
    <x v="0"/>
    <n v="1"/>
  </r>
  <r>
    <x v="7"/>
    <x v="7"/>
    <x v="3"/>
    <x v="3"/>
    <s v="ADI9F"/>
    <x v="2"/>
    <x v="2"/>
    <x v="1"/>
    <n v="1"/>
  </r>
  <r>
    <x v="7"/>
    <x v="7"/>
    <x v="3"/>
    <x v="3"/>
    <s v="MHO10F"/>
    <x v="4"/>
    <x v="2"/>
    <x v="1"/>
    <n v="1"/>
  </r>
  <r>
    <x v="7"/>
    <x v="7"/>
    <x v="3"/>
    <x v="3"/>
    <s v="VLL7M"/>
    <x v="2"/>
    <x v="1"/>
    <x v="0"/>
    <n v="1"/>
  </r>
  <r>
    <x v="7"/>
    <x v="7"/>
    <x v="3"/>
    <x v="3"/>
    <s v="ISP6M"/>
    <x v="1"/>
    <x v="0"/>
    <x v="0"/>
    <n v="1"/>
  </r>
  <r>
    <x v="7"/>
    <x v="7"/>
    <x v="3"/>
    <x v="3"/>
    <s v="MBG6M"/>
    <x v="1"/>
    <x v="0"/>
    <x v="0"/>
    <n v="1"/>
  </r>
  <r>
    <x v="7"/>
    <x v="7"/>
    <x v="3"/>
    <x v="3"/>
    <s v="VNB7F"/>
    <x v="0"/>
    <x v="1"/>
    <x v="1"/>
    <n v="1"/>
  </r>
  <r>
    <x v="7"/>
    <x v="7"/>
    <x v="3"/>
    <x v="3"/>
    <s v="KEF5F"/>
    <x v="1"/>
    <x v="0"/>
    <x v="1"/>
    <n v="1"/>
  </r>
  <r>
    <x v="7"/>
    <x v="7"/>
    <x v="3"/>
    <x v="3"/>
    <s v="VVG8F"/>
    <x v="1"/>
    <x v="1"/>
    <x v="1"/>
    <n v="1"/>
  </r>
  <r>
    <x v="7"/>
    <x v="7"/>
    <x v="3"/>
    <x v="3"/>
    <s v="GLB7M"/>
    <x v="6"/>
    <x v="1"/>
    <x v="0"/>
    <n v="1"/>
  </r>
  <r>
    <x v="7"/>
    <x v="7"/>
    <x v="3"/>
    <x v="3"/>
    <s v="OCG9M"/>
    <x v="1"/>
    <x v="2"/>
    <x v="0"/>
    <n v="1"/>
  </r>
  <r>
    <x v="7"/>
    <x v="7"/>
    <x v="3"/>
    <x v="3"/>
    <s v="JDC10M"/>
    <x v="1"/>
    <x v="2"/>
    <x v="0"/>
    <n v="1"/>
  </r>
  <r>
    <x v="7"/>
    <x v="7"/>
    <x v="3"/>
    <x v="3"/>
    <s v="SCA11M"/>
    <x v="1"/>
    <x v="2"/>
    <x v="0"/>
    <n v="1"/>
  </r>
  <r>
    <x v="7"/>
    <x v="7"/>
    <x v="3"/>
    <x v="3"/>
    <s v="ARS9F"/>
    <x v="1"/>
    <x v="2"/>
    <x v="1"/>
    <n v="1"/>
  </r>
  <r>
    <x v="8"/>
    <x v="8"/>
    <x v="3"/>
    <x v="3"/>
    <s v="IEM5M"/>
    <x v="4"/>
    <x v="0"/>
    <x v="0"/>
    <n v="1"/>
  </r>
  <r>
    <x v="8"/>
    <x v="8"/>
    <x v="3"/>
    <x v="3"/>
    <s v="SAL7M"/>
    <x v="4"/>
    <x v="1"/>
    <x v="0"/>
    <n v="1"/>
  </r>
  <r>
    <x v="8"/>
    <x v="8"/>
    <x v="3"/>
    <x v="3"/>
    <s v="ACR7F"/>
    <x v="4"/>
    <x v="1"/>
    <x v="1"/>
    <n v="1"/>
  </r>
  <r>
    <x v="8"/>
    <x v="8"/>
    <x v="3"/>
    <x v="3"/>
    <s v="KCE7F"/>
    <x v="3"/>
    <x v="1"/>
    <x v="1"/>
    <n v="1"/>
  </r>
  <r>
    <x v="8"/>
    <x v="8"/>
    <x v="3"/>
    <x v="3"/>
    <s v="NCM7F"/>
    <x v="4"/>
    <x v="1"/>
    <x v="1"/>
    <n v="1"/>
  </r>
  <r>
    <x v="8"/>
    <x v="8"/>
    <x v="3"/>
    <x v="3"/>
    <s v="IBC8F"/>
    <x v="4"/>
    <x v="1"/>
    <x v="1"/>
    <n v="1"/>
  </r>
  <r>
    <x v="8"/>
    <x v="8"/>
    <x v="3"/>
    <x v="3"/>
    <s v="GCJ10M"/>
    <x v="4"/>
    <x v="2"/>
    <x v="0"/>
    <n v="1"/>
  </r>
  <r>
    <x v="8"/>
    <x v="8"/>
    <x v="3"/>
    <x v="3"/>
    <s v="DCR9F"/>
    <x v="4"/>
    <x v="2"/>
    <x v="1"/>
    <n v="1"/>
  </r>
  <r>
    <x v="8"/>
    <x v="8"/>
    <x v="3"/>
    <x v="3"/>
    <s v="QGE10M"/>
    <x v="4"/>
    <x v="2"/>
    <x v="0"/>
    <n v="1"/>
  </r>
  <r>
    <x v="8"/>
    <x v="8"/>
    <x v="3"/>
    <x v="3"/>
    <s v="SGN9F"/>
    <x v="4"/>
    <x v="2"/>
    <x v="1"/>
    <n v="1"/>
  </r>
  <r>
    <x v="8"/>
    <x v="8"/>
    <x v="3"/>
    <x v="3"/>
    <s v="MAL10F"/>
    <x v="4"/>
    <x v="2"/>
    <x v="1"/>
    <n v="1"/>
  </r>
  <r>
    <x v="8"/>
    <x v="8"/>
    <x v="3"/>
    <x v="3"/>
    <s v="RGG6M"/>
    <x v="4"/>
    <x v="0"/>
    <x v="0"/>
    <n v="1"/>
  </r>
  <r>
    <x v="8"/>
    <x v="8"/>
    <x v="3"/>
    <x v="3"/>
    <s v="YAC6F"/>
    <x v="2"/>
    <x v="0"/>
    <x v="1"/>
    <n v="1"/>
  </r>
  <r>
    <x v="8"/>
    <x v="8"/>
    <x v="3"/>
    <x v="3"/>
    <s v="GRA6M"/>
    <x v="4"/>
    <x v="0"/>
    <x v="0"/>
    <n v="1"/>
  </r>
  <r>
    <x v="8"/>
    <x v="8"/>
    <x v="3"/>
    <x v="3"/>
    <s v="DMV7M"/>
    <x v="4"/>
    <x v="1"/>
    <x v="0"/>
    <n v="1"/>
  </r>
  <r>
    <x v="8"/>
    <x v="8"/>
    <x v="3"/>
    <x v="3"/>
    <s v="VMB8F"/>
    <x v="4"/>
    <x v="1"/>
    <x v="1"/>
    <n v="1"/>
  </r>
  <r>
    <x v="8"/>
    <x v="8"/>
    <x v="3"/>
    <x v="3"/>
    <s v="CCV7M"/>
    <x v="4"/>
    <x v="1"/>
    <x v="0"/>
    <n v="1"/>
  </r>
  <r>
    <x v="8"/>
    <x v="8"/>
    <x v="3"/>
    <x v="3"/>
    <s v="RSM10M"/>
    <x v="4"/>
    <x v="2"/>
    <x v="0"/>
    <n v="1"/>
  </r>
  <r>
    <x v="8"/>
    <x v="8"/>
    <x v="3"/>
    <x v="3"/>
    <s v="EOL9M"/>
    <x v="4"/>
    <x v="2"/>
    <x v="0"/>
    <n v="1"/>
  </r>
  <r>
    <x v="8"/>
    <x v="8"/>
    <x v="3"/>
    <x v="3"/>
    <s v="ADI9F"/>
    <x v="4"/>
    <x v="2"/>
    <x v="1"/>
    <n v="1"/>
  </r>
  <r>
    <x v="8"/>
    <x v="8"/>
    <x v="3"/>
    <x v="3"/>
    <s v="MHO10F"/>
    <x v="4"/>
    <x v="2"/>
    <x v="1"/>
    <n v="1"/>
  </r>
  <r>
    <x v="8"/>
    <x v="8"/>
    <x v="3"/>
    <x v="3"/>
    <s v="VLL7M"/>
    <x v="4"/>
    <x v="1"/>
    <x v="0"/>
    <n v="1"/>
  </r>
  <r>
    <x v="8"/>
    <x v="8"/>
    <x v="3"/>
    <x v="3"/>
    <s v="ISP6M"/>
    <x v="4"/>
    <x v="0"/>
    <x v="0"/>
    <n v="1"/>
  </r>
  <r>
    <x v="8"/>
    <x v="8"/>
    <x v="3"/>
    <x v="3"/>
    <s v="MBG6M"/>
    <x v="4"/>
    <x v="0"/>
    <x v="0"/>
    <n v="1"/>
  </r>
  <r>
    <x v="8"/>
    <x v="8"/>
    <x v="3"/>
    <x v="3"/>
    <s v="VNB7F"/>
    <x v="4"/>
    <x v="1"/>
    <x v="1"/>
    <n v="1"/>
  </r>
  <r>
    <x v="8"/>
    <x v="8"/>
    <x v="3"/>
    <x v="3"/>
    <s v="KEF5F"/>
    <x v="4"/>
    <x v="0"/>
    <x v="1"/>
    <n v="1"/>
  </r>
  <r>
    <x v="8"/>
    <x v="8"/>
    <x v="3"/>
    <x v="3"/>
    <s v="VVG8F"/>
    <x v="4"/>
    <x v="1"/>
    <x v="1"/>
    <n v="1"/>
  </r>
  <r>
    <x v="8"/>
    <x v="8"/>
    <x v="3"/>
    <x v="3"/>
    <s v="GLB7M"/>
    <x v="4"/>
    <x v="1"/>
    <x v="0"/>
    <n v="1"/>
  </r>
  <r>
    <x v="8"/>
    <x v="8"/>
    <x v="3"/>
    <x v="3"/>
    <s v="OCG9M"/>
    <x v="4"/>
    <x v="2"/>
    <x v="0"/>
    <n v="1"/>
  </r>
  <r>
    <x v="8"/>
    <x v="8"/>
    <x v="3"/>
    <x v="3"/>
    <s v="JDC10M"/>
    <x v="4"/>
    <x v="2"/>
    <x v="0"/>
    <n v="1"/>
  </r>
  <r>
    <x v="8"/>
    <x v="8"/>
    <x v="3"/>
    <x v="3"/>
    <s v="SCA11M"/>
    <x v="4"/>
    <x v="2"/>
    <x v="0"/>
    <n v="1"/>
  </r>
  <r>
    <x v="8"/>
    <x v="8"/>
    <x v="3"/>
    <x v="3"/>
    <s v="ARS9F"/>
    <x v="4"/>
    <x v="2"/>
    <x v="1"/>
    <n v="1"/>
  </r>
  <r>
    <x v="9"/>
    <x v="9"/>
    <x v="0"/>
    <x v="0"/>
    <s v="IEM5M"/>
    <x v="1"/>
    <x v="0"/>
    <x v="0"/>
    <n v="1"/>
  </r>
  <r>
    <x v="9"/>
    <x v="9"/>
    <x v="0"/>
    <x v="0"/>
    <s v="SAL7M"/>
    <x v="2"/>
    <x v="1"/>
    <x v="0"/>
    <n v="1"/>
  </r>
  <r>
    <x v="9"/>
    <x v="9"/>
    <x v="0"/>
    <x v="0"/>
    <s v="ACR7F"/>
    <x v="5"/>
    <x v="1"/>
    <x v="1"/>
    <n v="1"/>
  </r>
  <r>
    <x v="9"/>
    <x v="9"/>
    <x v="0"/>
    <x v="0"/>
    <s v="KCE7F"/>
    <x v="2"/>
    <x v="1"/>
    <x v="1"/>
    <n v="1"/>
  </r>
  <r>
    <x v="9"/>
    <x v="9"/>
    <x v="0"/>
    <x v="0"/>
    <s v="NCM7F"/>
    <x v="2"/>
    <x v="1"/>
    <x v="1"/>
    <n v="1"/>
  </r>
  <r>
    <x v="9"/>
    <x v="9"/>
    <x v="0"/>
    <x v="0"/>
    <s v="IBC8F"/>
    <x v="2"/>
    <x v="1"/>
    <x v="1"/>
    <n v="1"/>
  </r>
  <r>
    <x v="9"/>
    <x v="9"/>
    <x v="0"/>
    <x v="0"/>
    <s v="GCJ10M"/>
    <x v="2"/>
    <x v="2"/>
    <x v="0"/>
    <n v="1"/>
  </r>
  <r>
    <x v="9"/>
    <x v="9"/>
    <x v="0"/>
    <x v="0"/>
    <s v="DCR9F"/>
    <x v="2"/>
    <x v="2"/>
    <x v="1"/>
    <n v="1"/>
  </r>
  <r>
    <x v="9"/>
    <x v="9"/>
    <x v="0"/>
    <x v="0"/>
    <s v="QGE10M"/>
    <x v="2"/>
    <x v="2"/>
    <x v="0"/>
    <n v="1"/>
  </r>
  <r>
    <x v="9"/>
    <x v="9"/>
    <x v="0"/>
    <x v="0"/>
    <s v="SGN9F"/>
    <x v="2"/>
    <x v="2"/>
    <x v="1"/>
    <n v="1"/>
  </r>
  <r>
    <x v="9"/>
    <x v="9"/>
    <x v="0"/>
    <x v="0"/>
    <s v="MAL10F"/>
    <x v="2"/>
    <x v="2"/>
    <x v="1"/>
    <n v="1"/>
  </r>
  <r>
    <x v="9"/>
    <x v="9"/>
    <x v="0"/>
    <x v="0"/>
    <s v="RGG6M"/>
    <x v="6"/>
    <x v="0"/>
    <x v="0"/>
    <n v="1"/>
  </r>
  <r>
    <x v="9"/>
    <x v="9"/>
    <x v="0"/>
    <x v="0"/>
    <s v="YAC6F"/>
    <x v="3"/>
    <x v="0"/>
    <x v="1"/>
    <n v="1"/>
  </r>
  <r>
    <x v="9"/>
    <x v="9"/>
    <x v="0"/>
    <x v="0"/>
    <s v="GRA6M"/>
    <x v="5"/>
    <x v="0"/>
    <x v="0"/>
    <n v="1"/>
  </r>
  <r>
    <x v="9"/>
    <x v="9"/>
    <x v="0"/>
    <x v="0"/>
    <s v="DMV7M"/>
    <x v="2"/>
    <x v="1"/>
    <x v="0"/>
    <n v="1"/>
  </r>
  <r>
    <x v="9"/>
    <x v="9"/>
    <x v="0"/>
    <x v="0"/>
    <s v="VMB8F"/>
    <x v="2"/>
    <x v="1"/>
    <x v="1"/>
    <n v="1"/>
  </r>
  <r>
    <x v="9"/>
    <x v="9"/>
    <x v="0"/>
    <x v="0"/>
    <s v="CCV7M"/>
    <x v="2"/>
    <x v="1"/>
    <x v="0"/>
    <n v="1"/>
  </r>
  <r>
    <x v="9"/>
    <x v="9"/>
    <x v="0"/>
    <x v="0"/>
    <s v="RSM10M"/>
    <x v="2"/>
    <x v="2"/>
    <x v="0"/>
    <n v="1"/>
  </r>
  <r>
    <x v="9"/>
    <x v="9"/>
    <x v="0"/>
    <x v="0"/>
    <s v="EOL9M"/>
    <x v="2"/>
    <x v="2"/>
    <x v="0"/>
    <n v="1"/>
  </r>
  <r>
    <x v="9"/>
    <x v="9"/>
    <x v="0"/>
    <x v="0"/>
    <s v="ADI9F"/>
    <x v="2"/>
    <x v="2"/>
    <x v="1"/>
    <n v="1"/>
  </r>
  <r>
    <x v="9"/>
    <x v="9"/>
    <x v="0"/>
    <x v="0"/>
    <s v="MHO10F"/>
    <x v="2"/>
    <x v="2"/>
    <x v="1"/>
    <n v="1"/>
  </r>
  <r>
    <x v="9"/>
    <x v="9"/>
    <x v="0"/>
    <x v="0"/>
    <s v="VLL7M"/>
    <x v="2"/>
    <x v="1"/>
    <x v="0"/>
    <n v="1"/>
  </r>
  <r>
    <x v="9"/>
    <x v="9"/>
    <x v="0"/>
    <x v="0"/>
    <s v="ISP6M"/>
    <x v="2"/>
    <x v="0"/>
    <x v="0"/>
    <n v="1"/>
  </r>
  <r>
    <x v="9"/>
    <x v="9"/>
    <x v="0"/>
    <x v="0"/>
    <s v="MBG6M"/>
    <x v="2"/>
    <x v="0"/>
    <x v="0"/>
    <n v="1"/>
  </r>
  <r>
    <x v="9"/>
    <x v="9"/>
    <x v="0"/>
    <x v="0"/>
    <s v="VNB7F"/>
    <x v="2"/>
    <x v="1"/>
    <x v="1"/>
    <n v="1"/>
  </r>
  <r>
    <x v="9"/>
    <x v="9"/>
    <x v="0"/>
    <x v="0"/>
    <s v="KEF5F"/>
    <x v="2"/>
    <x v="0"/>
    <x v="1"/>
    <n v="1"/>
  </r>
  <r>
    <x v="9"/>
    <x v="9"/>
    <x v="0"/>
    <x v="0"/>
    <s v="VVG8F"/>
    <x v="2"/>
    <x v="1"/>
    <x v="1"/>
    <n v="1"/>
  </r>
  <r>
    <x v="9"/>
    <x v="9"/>
    <x v="0"/>
    <x v="0"/>
    <s v="GLB7M"/>
    <x v="2"/>
    <x v="1"/>
    <x v="0"/>
    <n v="1"/>
  </r>
  <r>
    <x v="9"/>
    <x v="9"/>
    <x v="0"/>
    <x v="0"/>
    <s v="OCG9M"/>
    <x v="2"/>
    <x v="2"/>
    <x v="0"/>
    <n v="1"/>
  </r>
  <r>
    <x v="9"/>
    <x v="9"/>
    <x v="0"/>
    <x v="0"/>
    <s v="JDC10M"/>
    <x v="2"/>
    <x v="2"/>
    <x v="0"/>
    <n v="1"/>
  </r>
  <r>
    <x v="9"/>
    <x v="9"/>
    <x v="0"/>
    <x v="0"/>
    <s v="SCA11M"/>
    <x v="2"/>
    <x v="2"/>
    <x v="0"/>
    <n v="1"/>
  </r>
  <r>
    <x v="9"/>
    <x v="9"/>
    <x v="0"/>
    <x v="0"/>
    <s v="ARS9F"/>
    <x v="2"/>
    <x v="2"/>
    <x v="1"/>
    <n v="1"/>
  </r>
  <r>
    <x v="10"/>
    <x v="10"/>
    <x v="4"/>
    <x v="4"/>
    <s v="IEM5M"/>
    <x v="1"/>
    <x v="0"/>
    <x v="0"/>
    <n v="1"/>
  </r>
  <r>
    <x v="10"/>
    <x v="10"/>
    <x v="4"/>
    <x v="4"/>
    <s v="SAL7M"/>
    <x v="5"/>
    <x v="1"/>
    <x v="0"/>
    <n v="1"/>
  </r>
  <r>
    <x v="10"/>
    <x v="10"/>
    <x v="4"/>
    <x v="4"/>
    <s v="ACR7F"/>
    <x v="2"/>
    <x v="1"/>
    <x v="1"/>
    <n v="1"/>
  </r>
  <r>
    <x v="10"/>
    <x v="10"/>
    <x v="4"/>
    <x v="4"/>
    <s v="KCE7F"/>
    <x v="6"/>
    <x v="1"/>
    <x v="1"/>
    <n v="1"/>
  </r>
  <r>
    <x v="10"/>
    <x v="10"/>
    <x v="4"/>
    <x v="4"/>
    <s v="NCM7F"/>
    <x v="5"/>
    <x v="1"/>
    <x v="1"/>
    <n v="1"/>
  </r>
  <r>
    <x v="10"/>
    <x v="10"/>
    <x v="4"/>
    <x v="4"/>
    <s v="IBC8F"/>
    <x v="5"/>
    <x v="1"/>
    <x v="1"/>
    <n v="1"/>
  </r>
  <r>
    <x v="10"/>
    <x v="10"/>
    <x v="4"/>
    <x v="4"/>
    <s v="GCJ10M"/>
    <x v="6"/>
    <x v="2"/>
    <x v="0"/>
    <n v="1"/>
  </r>
  <r>
    <x v="10"/>
    <x v="10"/>
    <x v="4"/>
    <x v="4"/>
    <s v="DCR9F"/>
    <x v="6"/>
    <x v="2"/>
    <x v="1"/>
    <n v="1"/>
  </r>
  <r>
    <x v="10"/>
    <x v="10"/>
    <x v="4"/>
    <x v="4"/>
    <s v="QGE10M"/>
    <x v="3"/>
    <x v="2"/>
    <x v="0"/>
    <n v="1"/>
  </r>
  <r>
    <x v="10"/>
    <x v="10"/>
    <x v="4"/>
    <x v="4"/>
    <s v="SGN9F"/>
    <x v="6"/>
    <x v="2"/>
    <x v="1"/>
    <n v="1"/>
  </r>
  <r>
    <x v="10"/>
    <x v="10"/>
    <x v="4"/>
    <x v="4"/>
    <s v="MAL10F"/>
    <x v="6"/>
    <x v="2"/>
    <x v="1"/>
    <n v="1"/>
  </r>
  <r>
    <x v="10"/>
    <x v="10"/>
    <x v="4"/>
    <x v="4"/>
    <s v="RGG6M"/>
    <x v="5"/>
    <x v="0"/>
    <x v="0"/>
    <n v="1"/>
  </r>
  <r>
    <x v="10"/>
    <x v="10"/>
    <x v="4"/>
    <x v="4"/>
    <s v="YAC6F"/>
    <x v="2"/>
    <x v="0"/>
    <x v="1"/>
    <n v="1"/>
  </r>
  <r>
    <x v="10"/>
    <x v="10"/>
    <x v="4"/>
    <x v="4"/>
    <s v="GRA6M"/>
    <x v="1"/>
    <x v="0"/>
    <x v="0"/>
    <n v="1"/>
  </r>
  <r>
    <x v="10"/>
    <x v="10"/>
    <x v="4"/>
    <x v="4"/>
    <s v="DMV7M"/>
    <x v="5"/>
    <x v="1"/>
    <x v="0"/>
    <n v="1"/>
  </r>
  <r>
    <x v="10"/>
    <x v="10"/>
    <x v="4"/>
    <x v="4"/>
    <s v="VMB8F"/>
    <x v="5"/>
    <x v="1"/>
    <x v="1"/>
    <n v="1"/>
  </r>
  <r>
    <x v="10"/>
    <x v="10"/>
    <x v="4"/>
    <x v="4"/>
    <s v="CCV7M"/>
    <x v="6"/>
    <x v="1"/>
    <x v="0"/>
    <n v="1"/>
  </r>
  <r>
    <x v="10"/>
    <x v="10"/>
    <x v="4"/>
    <x v="4"/>
    <s v="RSM10M"/>
    <x v="6"/>
    <x v="2"/>
    <x v="0"/>
    <n v="1"/>
  </r>
  <r>
    <x v="10"/>
    <x v="10"/>
    <x v="4"/>
    <x v="4"/>
    <s v="EOL9M"/>
    <x v="2"/>
    <x v="2"/>
    <x v="0"/>
    <n v="1"/>
  </r>
  <r>
    <x v="10"/>
    <x v="10"/>
    <x v="4"/>
    <x v="4"/>
    <s v="ADI9F"/>
    <x v="6"/>
    <x v="2"/>
    <x v="1"/>
    <n v="1"/>
  </r>
  <r>
    <x v="10"/>
    <x v="10"/>
    <x v="4"/>
    <x v="4"/>
    <s v="MHO10F"/>
    <x v="5"/>
    <x v="2"/>
    <x v="1"/>
    <n v="1"/>
  </r>
  <r>
    <x v="10"/>
    <x v="10"/>
    <x v="4"/>
    <x v="4"/>
    <s v="VLL7M"/>
    <x v="6"/>
    <x v="1"/>
    <x v="0"/>
    <n v="1"/>
  </r>
  <r>
    <x v="10"/>
    <x v="10"/>
    <x v="4"/>
    <x v="4"/>
    <s v="ISP6M"/>
    <x v="5"/>
    <x v="0"/>
    <x v="0"/>
    <n v="1"/>
  </r>
  <r>
    <x v="10"/>
    <x v="10"/>
    <x v="4"/>
    <x v="4"/>
    <s v="MBG6M"/>
    <x v="6"/>
    <x v="0"/>
    <x v="0"/>
    <n v="1"/>
  </r>
  <r>
    <x v="10"/>
    <x v="10"/>
    <x v="4"/>
    <x v="4"/>
    <s v="VNB7F"/>
    <x v="5"/>
    <x v="1"/>
    <x v="1"/>
    <n v="1"/>
  </r>
  <r>
    <x v="10"/>
    <x v="10"/>
    <x v="4"/>
    <x v="4"/>
    <s v="KEF5F"/>
    <x v="6"/>
    <x v="0"/>
    <x v="1"/>
    <n v="1"/>
  </r>
  <r>
    <x v="10"/>
    <x v="10"/>
    <x v="4"/>
    <x v="4"/>
    <s v="VVG8F"/>
    <x v="5"/>
    <x v="1"/>
    <x v="1"/>
    <n v="1"/>
  </r>
  <r>
    <x v="10"/>
    <x v="10"/>
    <x v="4"/>
    <x v="4"/>
    <s v="GLB7M"/>
    <x v="5"/>
    <x v="1"/>
    <x v="0"/>
    <n v="1"/>
  </r>
  <r>
    <x v="10"/>
    <x v="10"/>
    <x v="4"/>
    <x v="4"/>
    <s v="OCG9M"/>
    <x v="6"/>
    <x v="2"/>
    <x v="0"/>
    <n v="1"/>
  </r>
  <r>
    <x v="10"/>
    <x v="10"/>
    <x v="4"/>
    <x v="4"/>
    <s v="JDC10M"/>
    <x v="6"/>
    <x v="2"/>
    <x v="0"/>
    <n v="1"/>
  </r>
  <r>
    <x v="10"/>
    <x v="10"/>
    <x v="4"/>
    <x v="4"/>
    <s v="SCA11M"/>
    <x v="6"/>
    <x v="2"/>
    <x v="0"/>
    <n v="1"/>
  </r>
  <r>
    <x v="10"/>
    <x v="10"/>
    <x v="4"/>
    <x v="4"/>
    <s v="ARS9F"/>
    <x v="5"/>
    <x v="2"/>
    <x v="1"/>
    <n v="1"/>
  </r>
  <r>
    <x v="11"/>
    <x v="11"/>
    <x v="3"/>
    <x v="3"/>
    <s v="IEM5M"/>
    <x v="1"/>
    <x v="0"/>
    <x v="0"/>
    <n v="1"/>
  </r>
  <r>
    <x v="11"/>
    <x v="11"/>
    <x v="3"/>
    <x v="3"/>
    <s v="SAL7M"/>
    <x v="2"/>
    <x v="1"/>
    <x v="0"/>
    <n v="1"/>
  </r>
  <r>
    <x v="11"/>
    <x v="11"/>
    <x v="3"/>
    <x v="3"/>
    <s v="ACR7F"/>
    <x v="4"/>
    <x v="1"/>
    <x v="1"/>
    <n v="1"/>
  </r>
  <r>
    <x v="11"/>
    <x v="11"/>
    <x v="3"/>
    <x v="3"/>
    <s v="KCE7F"/>
    <x v="1"/>
    <x v="1"/>
    <x v="1"/>
    <n v="1"/>
  </r>
  <r>
    <x v="11"/>
    <x v="11"/>
    <x v="3"/>
    <x v="3"/>
    <s v="NCM7F"/>
    <x v="4"/>
    <x v="1"/>
    <x v="1"/>
    <n v="1"/>
  </r>
  <r>
    <x v="11"/>
    <x v="11"/>
    <x v="3"/>
    <x v="3"/>
    <s v="IBC8F"/>
    <x v="1"/>
    <x v="1"/>
    <x v="1"/>
    <n v="1"/>
  </r>
  <r>
    <x v="11"/>
    <x v="11"/>
    <x v="3"/>
    <x v="3"/>
    <s v="GCJ10M"/>
    <x v="6"/>
    <x v="2"/>
    <x v="0"/>
    <n v="1"/>
  </r>
  <r>
    <x v="11"/>
    <x v="11"/>
    <x v="3"/>
    <x v="3"/>
    <s v="DCR9F"/>
    <x v="4"/>
    <x v="2"/>
    <x v="1"/>
    <n v="1"/>
  </r>
  <r>
    <x v="11"/>
    <x v="11"/>
    <x v="3"/>
    <x v="3"/>
    <s v="QGE10M"/>
    <x v="4"/>
    <x v="2"/>
    <x v="0"/>
    <n v="1"/>
  </r>
  <r>
    <x v="11"/>
    <x v="11"/>
    <x v="3"/>
    <x v="3"/>
    <s v="SGN9F"/>
    <x v="1"/>
    <x v="2"/>
    <x v="1"/>
    <n v="1"/>
  </r>
  <r>
    <x v="11"/>
    <x v="11"/>
    <x v="3"/>
    <x v="3"/>
    <s v="MAL10F"/>
    <x v="4"/>
    <x v="2"/>
    <x v="1"/>
    <n v="1"/>
  </r>
  <r>
    <x v="11"/>
    <x v="11"/>
    <x v="3"/>
    <x v="3"/>
    <s v="RGG6M"/>
    <x v="4"/>
    <x v="0"/>
    <x v="0"/>
    <n v="1"/>
  </r>
  <r>
    <x v="11"/>
    <x v="11"/>
    <x v="3"/>
    <x v="3"/>
    <s v="YAC6F"/>
    <x v="0"/>
    <x v="0"/>
    <x v="1"/>
    <n v="1"/>
  </r>
  <r>
    <x v="11"/>
    <x v="11"/>
    <x v="3"/>
    <x v="3"/>
    <s v="GRA6M"/>
    <x v="4"/>
    <x v="0"/>
    <x v="0"/>
    <n v="1"/>
  </r>
  <r>
    <x v="11"/>
    <x v="11"/>
    <x v="3"/>
    <x v="3"/>
    <s v="DMV7M"/>
    <x v="4"/>
    <x v="1"/>
    <x v="0"/>
    <n v="1"/>
  </r>
  <r>
    <x v="11"/>
    <x v="11"/>
    <x v="3"/>
    <x v="3"/>
    <s v="VMB8F"/>
    <x v="4"/>
    <x v="1"/>
    <x v="1"/>
    <n v="1"/>
  </r>
  <r>
    <x v="11"/>
    <x v="11"/>
    <x v="3"/>
    <x v="3"/>
    <s v="CCV7M"/>
    <x v="4"/>
    <x v="1"/>
    <x v="0"/>
    <n v="1"/>
  </r>
  <r>
    <x v="11"/>
    <x v="11"/>
    <x v="3"/>
    <x v="3"/>
    <s v="RSM10M"/>
    <x v="4"/>
    <x v="2"/>
    <x v="0"/>
    <n v="1"/>
  </r>
  <r>
    <x v="11"/>
    <x v="11"/>
    <x v="3"/>
    <x v="3"/>
    <s v="EOL9M"/>
    <x v="2"/>
    <x v="2"/>
    <x v="0"/>
    <n v="1"/>
  </r>
  <r>
    <x v="11"/>
    <x v="11"/>
    <x v="3"/>
    <x v="3"/>
    <s v="ADI9F"/>
    <x v="4"/>
    <x v="2"/>
    <x v="1"/>
    <n v="1"/>
  </r>
  <r>
    <x v="11"/>
    <x v="11"/>
    <x v="3"/>
    <x v="3"/>
    <s v="MHO10F"/>
    <x v="4"/>
    <x v="2"/>
    <x v="1"/>
    <n v="1"/>
  </r>
  <r>
    <x v="11"/>
    <x v="11"/>
    <x v="3"/>
    <x v="3"/>
    <s v="VLL7M"/>
    <x v="4"/>
    <x v="1"/>
    <x v="0"/>
    <n v="1"/>
  </r>
  <r>
    <x v="11"/>
    <x v="11"/>
    <x v="3"/>
    <x v="3"/>
    <s v="ISP6M"/>
    <x v="4"/>
    <x v="0"/>
    <x v="0"/>
    <n v="1"/>
  </r>
  <r>
    <x v="11"/>
    <x v="11"/>
    <x v="3"/>
    <x v="3"/>
    <s v="MBG6M"/>
    <x v="1"/>
    <x v="0"/>
    <x v="0"/>
    <n v="1"/>
  </r>
  <r>
    <x v="11"/>
    <x v="11"/>
    <x v="3"/>
    <x v="3"/>
    <s v="VNB7F"/>
    <x v="4"/>
    <x v="1"/>
    <x v="1"/>
    <n v="1"/>
  </r>
  <r>
    <x v="11"/>
    <x v="11"/>
    <x v="3"/>
    <x v="3"/>
    <s v="KEF5F"/>
    <x v="1"/>
    <x v="0"/>
    <x v="1"/>
    <n v="1"/>
  </r>
  <r>
    <x v="11"/>
    <x v="11"/>
    <x v="3"/>
    <x v="3"/>
    <s v="VVG8F"/>
    <x v="4"/>
    <x v="1"/>
    <x v="1"/>
    <n v="1"/>
  </r>
  <r>
    <x v="11"/>
    <x v="11"/>
    <x v="3"/>
    <x v="3"/>
    <s v="GLB7M"/>
    <x v="4"/>
    <x v="1"/>
    <x v="0"/>
    <n v="1"/>
  </r>
  <r>
    <x v="11"/>
    <x v="11"/>
    <x v="3"/>
    <x v="3"/>
    <s v="OCG9M"/>
    <x v="2"/>
    <x v="2"/>
    <x v="0"/>
    <n v="1"/>
  </r>
  <r>
    <x v="11"/>
    <x v="11"/>
    <x v="3"/>
    <x v="3"/>
    <s v="JDC10M"/>
    <x v="4"/>
    <x v="2"/>
    <x v="0"/>
    <n v="1"/>
  </r>
  <r>
    <x v="11"/>
    <x v="11"/>
    <x v="3"/>
    <x v="3"/>
    <s v="SCA11M"/>
    <x v="2"/>
    <x v="2"/>
    <x v="0"/>
    <n v="1"/>
  </r>
  <r>
    <x v="11"/>
    <x v="11"/>
    <x v="3"/>
    <x v="3"/>
    <s v="ARS9F"/>
    <x v="4"/>
    <x v="2"/>
    <x v="1"/>
    <n v="1"/>
  </r>
  <r>
    <x v="12"/>
    <x v="12"/>
    <x v="0"/>
    <x v="0"/>
    <s v="IEM5M"/>
    <x v="1"/>
    <x v="0"/>
    <x v="0"/>
    <n v="1"/>
  </r>
  <r>
    <x v="12"/>
    <x v="12"/>
    <x v="0"/>
    <x v="0"/>
    <s v="SAL7M"/>
    <x v="4"/>
    <x v="1"/>
    <x v="0"/>
    <n v="1"/>
  </r>
  <r>
    <x v="12"/>
    <x v="12"/>
    <x v="0"/>
    <x v="0"/>
    <s v="ACR7F"/>
    <x v="5"/>
    <x v="1"/>
    <x v="1"/>
    <n v="1"/>
  </r>
  <r>
    <x v="12"/>
    <x v="12"/>
    <x v="0"/>
    <x v="0"/>
    <s v="KCE7F"/>
    <x v="4"/>
    <x v="1"/>
    <x v="1"/>
    <n v="1"/>
  </r>
  <r>
    <x v="12"/>
    <x v="12"/>
    <x v="0"/>
    <x v="0"/>
    <s v="NCM7F"/>
    <x v="4"/>
    <x v="1"/>
    <x v="1"/>
    <n v="1"/>
  </r>
  <r>
    <x v="12"/>
    <x v="12"/>
    <x v="0"/>
    <x v="0"/>
    <s v="IBC8F"/>
    <x v="4"/>
    <x v="1"/>
    <x v="1"/>
    <n v="1"/>
  </r>
  <r>
    <x v="12"/>
    <x v="12"/>
    <x v="0"/>
    <x v="0"/>
    <s v="GCJ10M"/>
    <x v="2"/>
    <x v="2"/>
    <x v="0"/>
    <n v="1"/>
  </r>
  <r>
    <x v="12"/>
    <x v="12"/>
    <x v="0"/>
    <x v="0"/>
    <s v="DCR9F"/>
    <x v="4"/>
    <x v="2"/>
    <x v="1"/>
    <n v="1"/>
  </r>
  <r>
    <x v="12"/>
    <x v="12"/>
    <x v="0"/>
    <x v="0"/>
    <s v="QGE10M"/>
    <x v="2"/>
    <x v="2"/>
    <x v="0"/>
    <n v="1"/>
  </r>
  <r>
    <x v="12"/>
    <x v="12"/>
    <x v="0"/>
    <x v="0"/>
    <s v="SGN9F"/>
    <x v="2"/>
    <x v="2"/>
    <x v="1"/>
    <n v="1"/>
  </r>
  <r>
    <x v="12"/>
    <x v="12"/>
    <x v="0"/>
    <x v="0"/>
    <s v="MAL10F"/>
    <x v="4"/>
    <x v="2"/>
    <x v="1"/>
    <n v="1"/>
  </r>
  <r>
    <x v="12"/>
    <x v="12"/>
    <x v="0"/>
    <x v="0"/>
    <s v="RGG6M"/>
    <x v="4"/>
    <x v="0"/>
    <x v="0"/>
    <n v="1"/>
  </r>
  <r>
    <x v="12"/>
    <x v="12"/>
    <x v="0"/>
    <x v="0"/>
    <s v="YAC6F"/>
    <x v="3"/>
    <x v="0"/>
    <x v="1"/>
    <n v="1"/>
  </r>
  <r>
    <x v="12"/>
    <x v="12"/>
    <x v="0"/>
    <x v="0"/>
    <s v="GRA6M"/>
    <x v="5"/>
    <x v="0"/>
    <x v="0"/>
    <n v="1"/>
  </r>
  <r>
    <x v="12"/>
    <x v="12"/>
    <x v="0"/>
    <x v="0"/>
    <s v="DMV7M"/>
    <x v="4"/>
    <x v="1"/>
    <x v="0"/>
    <n v="1"/>
  </r>
  <r>
    <x v="12"/>
    <x v="12"/>
    <x v="0"/>
    <x v="0"/>
    <s v="VMB8F"/>
    <x v="4"/>
    <x v="1"/>
    <x v="1"/>
    <n v="1"/>
  </r>
  <r>
    <x v="12"/>
    <x v="12"/>
    <x v="0"/>
    <x v="0"/>
    <s v="CCV7M"/>
    <x v="2"/>
    <x v="1"/>
    <x v="0"/>
    <n v="1"/>
  </r>
  <r>
    <x v="12"/>
    <x v="12"/>
    <x v="0"/>
    <x v="0"/>
    <s v="RSM10M"/>
    <x v="2"/>
    <x v="2"/>
    <x v="0"/>
    <n v="1"/>
  </r>
  <r>
    <x v="12"/>
    <x v="12"/>
    <x v="0"/>
    <x v="0"/>
    <s v="EOL9M"/>
    <x v="2"/>
    <x v="2"/>
    <x v="0"/>
    <n v="1"/>
  </r>
  <r>
    <x v="12"/>
    <x v="12"/>
    <x v="0"/>
    <x v="0"/>
    <s v="ADI9F"/>
    <x v="4"/>
    <x v="2"/>
    <x v="1"/>
    <n v="1"/>
  </r>
  <r>
    <x v="12"/>
    <x v="12"/>
    <x v="0"/>
    <x v="0"/>
    <s v="MHO10F"/>
    <x v="2"/>
    <x v="2"/>
    <x v="1"/>
    <n v="1"/>
  </r>
  <r>
    <x v="12"/>
    <x v="12"/>
    <x v="0"/>
    <x v="0"/>
    <s v="VLL7M"/>
    <x v="2"/>
    <x v="1"/>
    <x v="0"/>
    <n v="1"/>
  </r>
  <r>
    <x v="12"/>
    <x v="12"/>
    <x v="0"/>
    <x v="0"/>
    <s v="ISP6M"/>
    <x v="2"/>
    <x v="0"/>
    <x v="0"/>
    <n v="1"/>
  </r>
  <r>
    <x v="12"/>
    <x v="12"/>
    <x v="0"/>
    <x v="0"/>
    <s v="MBG6M"/>
    <x v="2"/>
    <x v="0"/>
    <x v="0"/>
    <n v="1"/>
  </r>
  <r>
    <x v="12"/>
    <x v="12"/>
    <x v="0"/>
    <x v="0"/>
    <s v="VNB7F"/>
    <x v="4"/>
    <x v="1"/>
    <x v="1"/>
    <n v="1"/>
  </r>
  <r>
    <x v="12"/>
    <x v="12"/>
    <x v="0"/>
    <x v="0"/>
    <s v="KEF5F"/>
    <x v="2"/>
    <x v="0"/>
    <x v="1"/>
    <n v="1"/>
  </r>
  <r>
    <x v="12"/>
    <x v="12"/>
    <x v="0"/>
    <x v="0"/>
    <s v="VVG8F"/>
    <x v="2"/>
    <x v="1"/>
    <x v="1"/>
    <n v="1"/>
  </r>
  <r>
    <x v="12"/>
    <x v="12"/>
    <x v="0"/>
    <x v="0"/>
    <s v="GLB7M"/>
    <x v="4"/>
    <x v="1"/>
    <x v="0"/>
    <n v="1"/>
  </r>
  <r>
    <x v="12"/>
    <x v="12"/>
    <x v="0"/>
    <x v="0"/>
    <s v="OCG9M"/>
    <x v="4"/>
    <x v="2"/>
    <x v="0"/>
    <n v="1"/>
  </r>
  <r>
    <x v="12"/>
    <x v="12"/>
    <x v="0"/>
    <x v="0"/>
    <s v="JDC10M"/>
    <x v="2"/>
    <x v="2"/>
    <x v="0"/>
    <n v="1"/>
  </r>
  <r>
    <x v="12"/>
    <x v="12"/>
    <x v="0"/>
    <x v="0"/>
    <s v="SCA11M"/>
    <x v="2"/>
    <x v="2"/>
    <x v="0"/>
    <n v="1"/>
  </r>
  <r>
    <x v="12"/>
    <x v="12"/>
    <x v="0"/>
    <x v="0"/>
    <s v="ARS9F"/>
    <x v="2"/>
    <x v="2"/>
    <x v="1"/>
    <n v="1"/>
  </r>
  <r>
    <x v="13"/>
    <x v="13"/>
    <x v="4"/>
    <x v="4"/>
    <s v="IEM5M"/>
    <x v="1"/>
    <x v="0"/>
    <x v="0"/>
    <n v="1"/>
  </r>
  <r>
    <x v="13"/>
    <x v="13"/>
    <x v="4"/>
    <x v="4"/>
    <s v="SAL7M"/>
    <x v="5"/>
    <x v="1"/>
    <x v="0"/>
    <n v="1"/>
  </r>
  <r>
    <x v="13"/>
    <x v="13"/>
    <x v="4"/>
    <x v="4"/>
    <s v="ACR7F"/>
    <x v="5"/>
    <x v="1"/>
    <x v="1"/>
    <n v="1"/>
  </r>
  <r>
    <x v="13"/>
    <x v="13"/>
    <x v="4"/>
    <x v="4"/>
    <s v="KCE7F"/>
    <x v="4"/>
    <x v="1"/>
    <x v="1"/>
    <n v="1"/>
  </r>
  <r>
    <x v="13"/>
    <x v="13"/>
    <x v="4"/>
    <x v="4"/>
    <s v="NCM7F"/>
    <x v="2"/>
    <x v="1"/>
    <x v="1"/>
    <n v="1"/>
  </r>
  <r>
    <x v="13"/>
    <x v="13"/>
    <x v="4"/>
    <x v="4"/>
    <s v="IBC8F"/>
    <x v="6"/>
    <x v="1"/>
    <x v="1"/>
    <n v="1"/>
  </r>
  <r>
    <x v="13"/>
    <x v="13"/>
    <x v="4"/>
    <x v="4"/>
    <s v="GCJ10M"/>
    <x v="6"/>
    <x v="2"/>
    <x v="0"/>
    <n v="1"/>
  </r>
  <r>
    <x v="13"/>
    <x v="13"/>
    <x v="4"/>
    <x v="4"/>
    <s v="DCR9F"/>
    <x v="4"/>
    <x v="2"/>
    <x v="1"/>
    <n v="1"/>
  </r>
  <r>
    <x v="13"/>
    <x v="13"/>
    <x v="4"/>
    <x v="4"/>
    <s v="QGE10M"/>
    <x v="6"/>
    <x v="2"/>
    <x v="0"/>
    <n v="1"/>
  </r>
  <r>
    <x v="13"/>
    <x v="13"/>
    <x v="4"/>
    <x v="4"/>
    <s v="SGN9F"/>
    <x v="2"/>
    <x v="2"/>
    <x v="1"/>
    <n v="1"/>
  </r>
  <r>
    <x v="13"/>
    <x v="13"/>
    <x v="4"/>
    <x v="4"/>
    <s v="MAL10F"/>
    <x v="2"/>
    <x v="2"/>
    <x v="1"/>
    <n v="1"/>
  </r>
  <r>
    <x v="13"/>
    <x v="13"/>
    <x v="4"/>
    <x v="4"/>
    <s v="RGG6M"/>
    <x v="4"/>
    <x v="0"/>
    <x v="0"/>
    <n v="1"/>
  </r>
  <r>
    <x v="13"/>
    <x v="13"/>
    <x v="4"/>
    <x v="4"/>
    <s v="YAC6F"/>
    <x v="1"/>
    <x v="0"/>
    <x v="1"/>
    <n v="1"/>
  </r>
  <r>
    <x v="13"/>
    <x v="13"/>
    <x v="4"/>
    <x v="4"/>
    <s v="GRA6M"/>
    <x v="5"/>
    <x v="0"/>
    <x v="0"/>
    <n v="1"/>
  </r>
  <r>
    <x v="13"/>
    <x v="13"/>
    <x v="4"/>
    <x v="4"/>
    <s v="DMV7M"/>
    <x v="6"/>
    <x v="1"/>
    <x v="0"/>
    <n v="1"/>
  </r>
  <r>
    <x v="13"/>
    <x v="13"/>
    <x v="4"/>
    <x v="4"/>
    <s v="VMB8F"/>
    <x v="5"/>
    <x v="1"/>
    <x v="1"/>
    <n v="1"/>
  </r>
  <r>
    <x v="13"/>
    <x v="13"/>
    <x v="4"/>
    <x v="4"/>
    <s v="CCV7M"/>
    <x v="6"/>
    <x v="1"/>
    <x v="0"/>
    <n v="1"/>
  </r>
  <r>
    <x v="13"/>
    <x v="13"/>
    <x v="4"/>
    <x v="4"/>
    <s v="RSM10M"/>
    <x v="6"/>
    <x v="2"/>
    <x v="0"/>
    <n v="1"/>
  </r>
  <r>
    <x v="13"/>
    <x v="13"/>
    <x v="4"/>
    <x v="4"/>
    <s v="EOL9M"/>
    <x v="6"/>
    <x v="2"/>
    <x v="0"/>
    <n v="1"/>
  </r>
  <r>
    <x v="13"/>
    <x v="13"/>
    <x v="4"/>
    <x v="4"/>
    <s v="ADI9F"/>
    <x v="5"/>
    <x v="2"/>
    <x v="1"/>
    <n v="1"/>
  </r>
  <r>
    <x v="13"/>
    <x v="13"/>
    <x v="4"/>
    <x v="4"/>
    <s v="MHO10F"/>
    <x v="5"/>
    <x v="2"/>
    <x v="1"/>
    <n v="1"/>
  </r>
  <r>
    <x v="13"/>
    <x v="13"/>
    <x v="4"/>
    <x v="4"/>
    <s v="VLL7M"/>
    <x v="5"/>
    <x v="1"/>
    <x v="0"/>
    <n v="1"/>
  </r>
  <r>
    <x v="13"/>
    <x v="13"/>
    <x v="4"/>
    <x v="4"/>
    <s v="ISP6M"/>
    <x v="5"/>
    <x v="0"/>
    <x v="0"/>
    <n v="1"/>
  </r>
  <r>
    <x v="13"/>
    <x v="13"/>
    <x v="4"/>
    <x v="4"/>
    <s v="MBG6M"/>
    <x v="6"/>
    <x v="0"/>
    <x v="0"/>
    <n v="1"/>
  </r>
  <r>
    <x v="13"/>
    <x v="13"/>
    <x v="4"/>
    <x v="4"/>
    <s v="VNB7F"/>
    <x v="6"/>
    <x v="1"/>
    <x v="1"/>
    <n v="1"/>
  </r>
  <r>
    <x v="13"/>
    <x v="13"/>
    <x v="4"/>
    <x v="4"/>
    <s v="KEF5F"/>
    <x v="6"/>
    <x v="0"/>
    <x v="1"/>
    <n v="1"/>
  </r>
  <r>
    <x v="13"/>
    <x v="13"/>
    <x v="4"/>
    <x v="4"/>
    <s v="VVG8F"/>
    <x v="5"/>
    <x v="1"/>
    <x v="1"/>
    <n v="1"/>
  </r>
  <r>
    <x v="13"/>
    <x v="13"/>
    <x v="4"/>
    <x v="4"/>
    <s v="GLB7M"/>
    <x v="4"/>
    <x v="1"/>
    <x v="0"/>
    <n v="1"/>
  </r>
  <r>
    <x v="13"/>
    <x v="13"/>
    <x v="4"/>
    <x v="4"/>
    <s v="OCG9M"/>
    <x v="6"/>
    <x v="2"/>
    <x v="0"/>
    <n v="1"/>
  </r>
  <r>
    <x v="13"/>
    <x v="13"/>
    <x v="4"/>
    <x v="4"/>
    <s v="JDC10M"/>
    <x v="6"/>
    <x v="2"/>
    <x v="0"/>
    <n v="1"/>
  </r>
  <r>
    <x v="13"/>
    <x v="13"/>
    <x v="4"/>
    <x v="4"/>
    <s v="SCA11M"/>
    <x v="6"/>
    <x v="2"/>
    <x v="0"/>
    <n v="1"/>
  </r>
  <r>
    <x v="13"/>
    <x v="13"/>
    <x v="4"/>
    <x v="4"/>
    <s v="ARS9F"/>
    <x v="5"/>
    <x v="2"/>
    <x v="1"/>
    <n v="1"/>
  </r>
  <r>
    <x v="14"/>
    <x v="14"/>
    <x v="2"/>
    <x v="2"/>
    <s v="IEM5M"/>
    <x v="1"/>
    <x v="0"/>
    <x v="0"/>
    <n v="1"/>
  </r>
  <r>
    <x v="14"/>
    <x v="14"/>
    <x v="2"/>
    <x v="2"/>
    <s v="SAL7M"/>
    <x v="1"/>
    <x v="1"/>
    <x v="0"/>
    <n v="1"/>
  </r>
  <r>
    <x v="14"/>
    <x v="14"/>
    <x v="2"/>
    <x v="2"/>
    <s v="ACR7F"/>
    <x v="1"/>
    <x v="1"/>
    <x v="1"/>
    <n v="1"/>
  </r>
  <r>
    <x v="14"/>
    <x v="14"/>
    <x v="2"/>
    <x v="2"/>
    <s v="KCE7F"/>
    <x v="0"/>
    <x v="1"/>
    <x v="1"/>
    <n v="1"/>
  </r>
  <r>
    <x v="14"/>
    <x v="14"/>
    <x v="2"/>
    <x v="2"/>
    <s v="NCM7F"/>
    <x v="1"/>
    <x v="1"/>
    <x v="1"/>
    <n v="1"/>
  </r>
  <r>
    <x v="14"/>
    <x v="14"/>
    <x v="2"/>
    <x v="2"/>
    <s v="IBC8F"/>
    <x v="1"/>
    <x v="1"/>
    <x v="1"/>
    <n v="1"/>
  </r>
  <r>
    <x v="14"/>
    <x v="14"/>
    <x v="2"/>
    <x v="2"/>
    <s v="GCJ10M"/>
    <x v="1"/>
    <x v="2"/>
    <x v="0"/>
    <n v="1"/>
  </r>
  <r>
    <x v="14"/>
    <x v="14"/>
    <x v="2"/>
    <x v="2"/>
    <s v="DCR9F"/>
    <x v="1"/>
    <x v="2"/>
    <x v="1"/>
    <n v="1"/>
  </r>
  <r>
    <x v="14"/>
    <x v="14"/>
    <x v="2"/>
    <x v="2"/>
    <s v="QGE10M"/>
    <x v="1"/>
    <x v="2"/>
    <x v="0"/>
    <n v="1"/>
  </r>
  <r>
    <x v="14"/>
    <x v="14"/>
    <x v="2"/>
    <x v="2"/>
    <s v="SGN9F"/>
    <x v="1"/>
    <x v="2"/>
    <x v="1"/>
    <n v="1"/>
  </r>
  <r>
    <x v="14"/>
    <x v="14"/>
    <x v="2"/>
    <x v="2"/>
    <s v="MAL10F"/>
    <x v="1"/>
    <x v="2"/>
    <x v="1"/>
    <n v="1"/>
  </r>
  <r>
    <x v="14"/>
    <x v="14"/>
    <x v="2"/>
    <x v="2"/>
    <s v="RGG6M"/>
    <x v="1"/>
    <x v="0"/>
    <x v="0"/>
    <n v="1"/>
  </r>
  <r>
    <x v="14"/>
    <x v="14"/>
    <x v="2"/>
    <x v="2"/>
    <s v="YAC6F"/>
    <x v="1"/>
    <x v="0"/>
    <x v="1"/>
    <n v="1"/>
  </r>
  <r>
    <x v="14"/>
    <x v="14"/>
    <x v="2"/>
    <x v="2"/>
    <s v="GRA6M"/>
    <x v="6"/>
    <x v="0"/>
    <x v="0"/>
    <n v="1"/>
  </r>
  <r>
    <x v="14"/>
    <x v="14"/>
    <x v="2"/>
    <x v="2"/>
    <s v="DMV7M"/>
    <x v="7"/>
    <x v="1"/>
    <x v="0"/>
    <n v="1"/>
  </r>
  <r>
    <x v="14"/>
    <x v="14"/>
    <x v="2"/>
    <x v="2"/>
    <s v="VMB8F"/>
    <x v="1"/>
    <x v="1"/>
    <x v="1"/>
    <n v="1"/>
  </r>
  <r>
    <x v="14"/>
    <x v="14"/>
    <x v="2"/>
    <x v="2"/>
    <s v="CCV7M"/>
    <x v="1"/>
    <x v="1"/>
    <x v="0"/>
    <n v="1"/>
  </r>
  <r>
    <x v="14"/>
    <x v="14"/>
    <x v="2"/>
    <x v="2"/>
    <s v="RSM10M"/>
    <x v="1"/>
    <x v="2"/>
    <x v="0"/>
    <n v="1"/>
  </r>
  <r>
    <x v="14"/>
    <x v="14"/>
    <x v="2"/>
    <x v="2"/>
    <s v="EOL9M"/>
    <x v="1"/>
    <x v="2"/>
    <x v="0"/>
    <n v="1"/>
  </r>
  <r>
    <x v="14"/>
    <x v="14"/>
    <x v="2"/>
    <x v="2"/>
    <s v="ADI9F"/>
    <x v="1"/>
    <x v="2"/>
    <x v="1"/>
    <n v="1"/>
  </r>
  <r>
    <x v="14"/>
    <x v="14"/>
    <x v="2"/>
    <x v="2"/>
    <s v="MHO10F"/>
    <x v="1"/>
    <x v="2"/>
    <x v="1"/>
    <n v="1"/>
  </r>
  <r>
    <x v="14"/>
    <x v="14"/>
    <x v="2"/>
    <x v="2"/>
    <s v="VLL7M"/>
    <x v="1"/>
    <x v="1"/>
    <x v="0"/>
    <n v="1"/>
  </r>
  <r>
    <x v="14"/>
    <x v="14"/>
    <x v="2"/>
    <x v="2"/>
    <s v="ISP6M"/>
    <x v="1"/>
    <x v="0"/>
    <x v="0"/>
    <n v="1"/>
  </r>
  <r>
    <x v="14"/>
    <x v="14"/>
    <x v="2"/>
    <x v="2"/>
    <s v="MBG6M"/>
    <x v="1"/>
    <x v="0"/>
    <x v="0"/>
    <n v="1"/>
  </r>
  <r>
    <x v="14"/>
    <x v="14"/>
    <x v="2"/>
    <x v="2"/>
    <s v="VNB7F"/>
    <x v="1"/>
    <x v="1"/>
    <x v="1"/>
    <n v="1"/>
  </r>
  <r>
    <x v="14"/>
    <x v="14"/>
    <x v="2"/>
    <x v="2"/>
    <s v="KEF5F"/>
    <x v="1"/>
    <x v="0"/>
    <x v="1"/>
    <n v="1"/>
  </r>
  <r>
    <x v="14"/>
    <x v="14"/>
    <x v="2"/>
    <x v="2"/>
    <s v="VVG8F"/>
    <x v="1"/>
    <x v="1"/>
    <x v="1"/>
    <n v="1"/>
  </r>
  <r>
    <x v="14"/>
    <x v="14"/>
    <x v="2"/>
    <x v="2"/>
    <s v="GLB7M"/>
    <x v="3"/>
    <x v="1"/>
    <x v="0"/>
    <n v="1"/>
  </r>
  <r>
    <x v="14"/>
    <x v="14"/>
    <x v="2"/>
    <x v="2"/>
    <s v="OCG9M"/>
    <x v="1"/>
    <x v="2"/>
    <x v="0"/>
    <n v="1"/>
  </r>
  <r>
    <x v="14"/>
    <x v="14"/>
    <x v="2"/>
    <x v="2"/>
    <s v="JDC10M"/>
    <x v="1"/>
    <x v="2"/>
    <x v="0"/>
    <n v="1"/>
  </r>
  <r>
    <x v="14"/>
    <x v="14"/>
    <x v="2"/>
    <x v="2"/>
    <s v="SCA11M"/>
    <x v="1"/>
    <x v="2"/>
    <x v="0"/>
    <n v="1"/>
  </r>
  <r>
    <x v="14"/>
    <x v="14"/>
    <x v="2"/>
    <x v="2"/>
    <s v="ARS9F"/>
    <x v="1"/>
    <x v="2"/>
    <x v="1"/>
    <n v="1"/>
  </r>
  <r>
    <x v="15"/>
    <x v="15"/>
    <x v="2"/>
    <x v="2"/>
    <s v="IEM5M"/>
    <x v="1"/>
    <x v="0"/>
    <x v="0"/>
    <n v="1"/>
  </r>
  <r>
    <x v="15"/>
    <x v="15"/>
    <x v="2"/>
    <x v="2"/>
    <s v="SAL7M"/>
    <x v="5"/>
    <x v="1"/>
    <x v="0"/>
    <n v="1"/>
  </r>
  <r>
    <x v="15"/>
    <x v="15"/>
    <x v="2"/>
    <x v="2"/>
    <s v="ACR7F"/>
    <x v="1"/>
    <x v="1"/>
    <x v="1"/>
    <n v="1"/>
  </r>
  <r>
    <x v="15"/>
    <x v="15"/>
    <x v="2"/>
    <x v="2"/>
    <s v="KCE7F"/>
    <x v="4"/>
    <x v="1"/>
    <x v="1"/>
    <n v="1"/>
  </r>
  <r>
    <x v="15"/>
    <x v="15"/>
    <x v="2"/>
    <x v="2"/>
    <s v="NCM7F"/>
    <x v="1"/>
    <x v="1"/>
    <x v="1"/>
    <n v="1"/>
  </r>
  <r>
    <x v="15"/>
    <x v="15"/>
    <x v="2"/>
    <x v="2"/>
    <s v="IBC8F"/>
    <x v="1"/>
    <x v="1"/>
    <x v="1"/>
    <n v="1"/>
  </r>
  <r>
    <x v="15"/>
    <x v="15"/>
    <x v="2"/>
    <x v="2"/>
    <s v="GCJ10M"/>
    <x v="1"/>
    <x v="2"/>
    <x v="0"/>
    <n v="1"/>
  </r>
  <r>
    <x v="15"/>
    <x v="15"/>
    <x v="2"/>
    <x v="2"/>
    <s v="DCR9F"/>
    <x v="1"/>
    <x v="2"/>
    <x v="1"/>
    <n v="1"/>
  </r>
  <r>
    <x v="15"/>
    <x v="15"/>
    <x v="2"/>
    <x v="2"/>
    <s v="QGE10M"/>
    <x v="1"/>
    <x v="2"/>
    <x v="0"/>
    <n v="1"/>
  </r>
  <r>
    <x v="15"/>
    <x v="15"/>
    <x v="2"/>
    <x v="2"/>
    <s v="SGN9F"/>
    <x v="1"/>
    <x v="2"/>
    <x v="1"/>
    <n v="1"/>
  </r>
  <r>
    <x v="15"/>
    <x v="15"/>
    <x v="2"/>
    <x v="2"/>
    <s v="MAL10F"/>
    <x v="1"/>
    <x v="2"/>
    <x v="1"/>
    <n v="1"/>
  </r>
  <r>
    <x v="15"/>
    <x v="15"/>
    <x v="2"/>
    <x v="2"/>
    <s v="RGG6M"/>
    <x v="3"/>
    <x v="0"/>
    <x v="0"/>
    <n v="1"/>
  </r>
  <r>
    <x v="15"/>
    <x v="15"/>
    <x v="2"/>
    <x v="2"/>
    <s v="YAC6F"/>
    <x v="0"/>
    <x v="0"/>
    <x v="1"/>
    <n v="1"/>
  </r>
  <r>
    <x v="15"/>
    <x v="15"/>
    <x v="2"/>
    <x v="2"/>
    <s v="GRA6M"/>
    <x v="0"/>
    <x v="0"/>
    <x v="0"/>
    <n v="1"/>
  </r>
  <r>
    <x v="15"/>
    <x v="15"/>
    <x v="2"/>
    <x v="2"/>
    <s v="DMV7M"/>
    <x v="1"/>
    <x v="1"/>
    <x v="0"/>
    <n v="1"/>
  </r>
  <r>
    <x v="15"/>
    <x v="15"/>
    <x v="2"/>
    <x v="2"/>
    <s v="VMB8F"/>
    <x v="1"/>
    <x v="1"/>
    <x v="1"/>
    <n v="1"/>
  </r>
  <r>
    <x v="15"/>
    <x v="15"/>
    <x v="2"/>
    <x v="2"/>
    <s v="CCV7M"/>
    <x v="1"/>
    <x v="1"/>
    <x v="0"/>
    <n v="1"/>
  </r>
  <r>
    <x v="15"/>
    <x v="15"/>
    <x v="2"/>
    <x v="2"/>
    <s v="RSM10M"/>
    <x v="1"/>
    <x v="2"/>
    <x v="0"/>
    <n v="1"/>
  </r>
  <r>
    <x v="15"/>
    <x v="15"/>
    <x v="2"/>
    <x v="2"/>
    <s v="EOL9M"/>
    <x v="1"/>
    <x v="2"/>
    <x v="0"/>
    <n v="1"/>
  </r>
  <r>
    <x v="15"/>
    <x v="15"/>
    <x v="2"/>
    <x v="2"/>
    <s v="ADI9F"/>
    <x v="1"/>
    <x v="2"/>
    <x v="1"/>
    <n v="1"/>
  </r>
  <r>
    <x v="15"/>
    <x v="15"/>
    <x v="2"/>
    <x v="2"/>
    <s v="MHO10F"/>
    <x v="1"/>
    <x v="2"/>
    <x v="1"/>
    <n v="1"/>
  </r>
  <r>
    <x v="15"/>
    <x v="15"/>
    <x v="2"/>
    <x v="2"/>
    <s v="VLL7M"/>
    <x v="1"/>
    <x v="1"/>
    <x v="0"/>
    <n v="1"/>
  </r>
  <r>
    <x v="15"/>
    <x v="15"/>
    <x v="2"/>
    <x v="2"/>
    <s v="ISP6M"/>
    <x v="1"/>
    <x v="0"/>
    <x v="0"/>
    <n v="1"/>
  </r>
  <r>
    <x v="15"/>
    <x v="15"/>
    <x v="2"/>
    <x v="2"/>
    <s v="MBG6M"/>
    <x v="3"/>
    <x v="0"/>
    <x v="0"/>
    <n v="1"/>
  </r>
  <r>
    <x v="15"/>
    <x v="15"/>
    <x v="2"/>
    <x v="2"/>
    <s v="VNB7F"/>
    <x v="5"/>
    <x v="1"/>
    <x v="1"/>
    <n v="1"/>
  </r>
  <r>
    <x v="15"/>
    <x v="15"/>
    <x v="2"/>
    <x v="2"/>
    <s v="KEF5F"/>
    <x v="1"/>
    <x v="0"/>
    <x v="1"/>
    <n v="1"/>
  </r>
  <r>
    <x v="15"/>
    <x v="15"/>
    <x v="2"/>
    <x v="2"/>
    <s v="VVG8F"/>
    <x v="1"/>
    <x v="1"/>
    <x v="1"/>
    <n v="1"/>
  </r>
  <r>
    <x v="15"/>
    <x v="15"/>
    <x v="2"/>
    <x v="2"/>
    <s v="GLB7M"/>
    <x v="3"/>
    <x v="1"/>
    <x v="0"/>
    <n v="1"/>
  </r>
  <r>
    <x v="15"/>
    <x v="15"/>
    <x v="2"/>
    <x v="2"/>
    <s v="OCG9M"/>
    <x v="1"/>
    <x v="2"/>
    <x v="0"/>
    <n v="1"/>
  </r>
  <r>
    <x v="15"/>
    <x v="15"/>
    <x v="2"/>
    <x v="2"/>
    <s v="JDC10M"/>
    <x v="1"/>
    <x v="2"/>
    <x v="0"/>
    <n v="1"/>
  </r>
  <r>
    <x v="15"/>
    <x v="15"/>
    <x v="2"/>
    <x v="2"/>
    <s v="SCA11M"/>
    <x v="1"/>
    <x v="2"/>
    <x v="0"/>
    <n v="1"/>
  </r>
  <r>
    <x v="15"/>
    <x v="15"/>
    <x v="2"/>
    <x v="2"/>
    <s v="ARS9F"/>
    <x v="1"/>
    <x v="2"/>
    <x v="1"/>
    <n v="1"/>
  </r>
  <r>
    <x v="16"/>
    <x v="16"/>
    <x v="1"/>
    <x v="1"/>
    <s v="IEM5M"/>
    <x v="1"/>
    <x v="0"/>
    <x v="0"/>
    <n v="1"/>
  </r>
  <r>
    <x v="16"/>
    <x v="16"/>
    <x v="1"/>
    <x v="1"/>
    <s v="SAL7M"/>
    <x v="0"/>
    <x v="1"/>
    <x v="0"/>
    <n v="1"/>
  </r>
  <r>
    <x v="16"/>
    <x v="16"/>
    <x v="1"/>
    <x v="1"/>
    <s v="ACR7F"/>
    <x v="0"/>
    <x v="1"/>
    <x v="1"/>
    <n v="1"/>
  </r>
  <r>
    <x v="16"/>
    <x v="16"/>
    <x v="1"/>
    <x v="1"/>
    <s v="KCE7F"/>
    <x v="0"/>
    <x v="1"/>
    <x v="1"/>
    <n v="1"/>
  </r>
  <r>
    <x v="16"/>
    <x v="16"/>
    <x v="1"/>
    <x v="1"/>
    <s v="NCM7F"/>
    <x v="0"/>
    <x v="1"/>
    <x v="1"/>
    <n v="1"/>
  </r>
  <r>
    <x v="16"/>
    <x v="16"/>
    <x v="1"/>
    <x v="1"/>
    <s v="IBC8F"/>
    <x v="0"/>
    <x v="1"/>
    <x v="1"/>
    <n v="1"/>
  </r>
  <r>
    <x v="16"/>
    <x v="16"/>
    <x v="1"/>
    <x v="1"/>
    <s v="GCJ10M"/>
    <x v="0"/>
    <x v="2"/>
    <x v="0"/>
    <n v="1"/>
  </r>
  <r>
    <x v="16"/>
    <x v="16"/>
    <x v="1"/>
    <x v="1"/>
    <s v="DCR9F"/>
    <x v="0"/>
    <x v="2"/>
    <x v="1"/>
    <n v="1"/>
  </r>
  <r>
    <x v="16"/>
    <x v="16"/>
    <x v="1"/>
    <x v="1"/>
    <s v="QGE10M"/>
    <x v="0"/>
    <x v="2"/>
    <x v="0"/>
    <n v="1"/>
  </r>
  <r>
    <x v="16"/>
    <x v="16"/>
    <x v="1"/>
    <x v="1"/>
    <s v="SGN9F"/>
    <x v="0"/>
    <x v="2"/>
    <x v="1"/>
    <n v="1"/>
  </r>
  <r>
    <x v="16"/>
    <x v="16"/>
    <x v="1"/>
    <x v="1"/>
    <s v="MAL10F"/>
    <x v="0"/>
    <x v="2"/>
    <x v="1"/>
    <n v="1"/>
  </r>
  <r>
    <x v="16"/>
    <x v="16"/>
    <x v="1"/>
    <x v="1"/>
    <s v="RGG6M"/>
    <x v="0"/>
    <x v="0"/>
    <x v="0"/>
    <n v="1"/>
  </r>
  <r>
    <x v="16"/>
    <x v="16"/>
    <x v="1"/>
    <x v="1"/>
    <s v="YAC6F"/>
    <x v="2"/>
    <x v="0"/>
    <x v="1"/>
    <n v="1"/>
  </r>
  <r>
    <x v="16"/>
    <x v="16"/>
    <x v="1"/>
    <x v="1"/>
    <s v="GRA6M"/>
    <x v="0"/>
    <x v="0"/>
    <x v="0"/>
    <n v="1"/>
  </r>
  <r>
    <x v="16"/>
    <x v="16"/>
    <x v="1"/>
    <x v="1"/>
    <s v="DMV7M"/>
    <x v="0"/>
    <x v="1"/>
    <x v="0"/>
    <n v="1"/>
  </r>
  <r>
    <x v="16"/>
    <x v="16"/>
    <x v="1"/>
    <x v="1"/>
    <s v="VMB8F"/>
    <x v="0"/>
    <x v="1"/>
    <x v="1"/>
    <n v="1"/>
  </r>
  <r>
    <x v="16"/>
    <x v="16"/>
    <x v="1"/>
    <x v="1"/>
    <s v="CCV7M"/>
    <x v="0"/>
    <x v="1"/>
    <x v="0"/>
    <n v="1"/>
  </r>
  <r>
    <x v="16"/>
    <x v="16"/>
    <x v="1"/>
    <x v="1"/>
    <s v="RSM10M"/>
    <x v="0"/>
    <x v="2"/>
    <x v="0"/>
    <n v="1"/>
  </r>
  <r>
    <x v="16"/>
    <x v="16"/>
    <x v="1"/>
    <x v="1"/>
    <s v="EOL9M"/>
    <x v="0"/>
    <x v="2"/>
    <x v="0"/>
    <n v="1"/>
  </r>
  <r>
    <x v="16"/>
    <x v="16"/>
    <x v="1"/>
    <x v="1"/>
    <s v="ADI9F"/>
    <x v="0"/>
    <x v="2"/>
    <x v="1"/>
    <n v="1"/>
  </r>
  <r>
    <x v="16"/>
    <x v="16"/>
    <x v="1"/>
    <x v="1"/>
    <s v="MHO10F"/>
    <x v="0"/>
    <x v="2"/>
    <x v="1"/>
    <n v="1"/>
  </r>
  <r>
    <x v="16"/>
    <x v="16"/>
    <x v="1"/>
    <x v="1"/>
    <s v="VLL7M"/>
    <x v="0"/>
    <x v="1"/>
    <x v="0"/>
    <n v="1"/>
  </r>
  <r>
    <x v="16"/>
    <x v="16"/>
    <x v="1"/>
    <x v="1"/>
    <s v="ISP6M"/>
    <x v="0"/>
    <x v="0"/>
    <x v="0"/>
    <n v="1"/>
  </r>
  <r>
    <x v="16"/>
    <x v="16"/>
    <x v="1"/>
    <x v="1"/>
    <s v="MBG6M"/>
    <x v="0"/>
    <x v="0"/>
    <x v="0"/>
    <n v="1"/>
  </r>
  <r>
    <x v="16"/>
    <x v="16"/>
    <x v="1"/>
    <x v="1"/>
    <s v="VNB7F"/>
    <x v="0"/>
    <x v="1"/>
    <x v="1"/>
    <n v="1"/>
  </r>
  <r>
    <x v="16"/>
    <x v="16"/>
    <x v="1"/>
    <x v="1"/>
    <s v="KEF5F"/>
    <x v="0"/>
    <x v="0"/>
    <x v="1"/>
    <n v="1"/>
  </r>
  <r>
    <x v="16"/>
    <x v="16"/>
    <x v="1"/>
    <x v="1"/>
    <s v="VVG8F"/>
    <x v="0"/>
    <x v="1"/>
    <x v="1"/>
    <n v="1"/>
  </r>
  <r>
    <x v="16"/>
    <x v="16"/>
    <x v="1"/>
    <x v="1"/>
    <s v="GLB7M"/>
    <x v="0"/>
    <x v="1"/>
    <x v="0"/>
    <n v="1"/>
  </r>
  <r>
    <x v="16"/>
    <x v="16"/>
    <x v="1"/>
    <x v="1"/>
    <s v="OCG9M"/>
    <x v="0"/>
    <x v="2"/>
    <x v="0"/>
    <n v="1"/>
  </r>
  <r>
    <x v="16"/>
    <x v="16"/>
    <x v="1"/>
    <x v="1"/>
    <s v="JDC10M"/>
    <x v="0"/>
    <x v="2"/>
    <x v="0"/>
    <n v="1"/>
  </r>
  <r>
    <x v="16"/>
    <x v="16"/>
    <x v="1"/>
    <x v="1"/>
    <s v="SCA11M"/>
    <x v="0"/>
    <x v="2"/>
    <x v="0"/>
    <n v="1"/>
  </r>
  <r>
    <x v="16"/>
    <x v="16"/>
    <x v="1"/>
    <x v="1"/>
    <s v="ARS9F"/>
    <x v="0"/>
    <x v="2"/>
    <x v="1"/>
    <n v="1"/>
  </r>
  <r>
    <x v="17"/>
    <x v="17"/>
    <x v="2"/>
    <x v="2"/>
    <s v="IEM5M"/>
    <x v="1"/>
    <x v="0"/>
    <x v="0"/>
    <n v="1"/>
  </r>
  <r>
    <x v="17"/>
    <x v="17"/>
    <x v="2"/>
    <x v="2"/>
    <s v="SAL7M"/>
    <x v="2"/>
    <x v="1"/>
    <x v="0"/>
    <n v="1"/>
  </r>
  <r>
    <x v="17"/>
    <x v="17"/>
    <x v="2"/>
    <x v="2"/>
    <s v="ACR7F"/>
    <x v="1"/>
    <x v="1"/>
    <x v="1"/>
    <n v="1"/>
  </r>
  <r>
    <x v="17"/>
    <x v="17"/>
    <x v="2"/>
    <x v="2"/>
    <s v="KCE7F"/>
    <x v="6"/>
    <x v="1"/>
    <x v="1"/>
    <n v="1"/>
  </r>
  <r>
    <x v="17"/>
    <x v="17"/>
    <x v="2"/>
    <x v="2"/>
    <s v="NCM7F"/>
    <x v="1"/>
    <x v="1"/>
    <x v="1"/>
    <n v="1"/>
  </r>
  <r>
    <x v="17"/>
    <x v="17"/>
    <x v="2"/>
    <x v="2"/>
    <s v="IBC8F"/>
    <x v="1"/>
    <x v="1"/>
    <x v="1"/>
    <n v="1"/>
  </r>
  <r>
    <x v="17"/>
    <x v="17"/>
    <x v="2"/>
    <x v="2"/>
    <s v="GCJ10M"/>
    <x v="1"/>
    <x v="2"/>
    <x v="0"/>
    <n v="1"/>
  </r>
  <r>
    <x v="17"/>
    <x v="17"/>
    <x v="2"/>
    <x v="2"/>
    <s v="DCR9F"/>
    <x v="1"/>
    <x v="2"/>
    <x v="1"/>
    <n v="1"/>
  </r>
  <r>
    <x v="17"/>
    <x v="17"/>
    <x v="2"/>
    <x v="2"/>
    <s v="QGE10M"/>
    <x v="4"/>
    <x v="2"/>
    <x v="0"/>
    <n v="1"/>
  </r>
  <r>
    <x v="17"/>
    <x v="17"/>
    <x v="2"/>
    <x v="2"/>
    <s v="SGN9F"/>
    <x v="1"/>
    <x v="2"/>
    <x v="1"/>
    <n v="1"/>
  </r>
  <r>
    <x v="17"/>
    <x v="17"/>
    <x v="2"/>
    <x v="2"/>
    <s v="MAL10F"/>
    <x v="3"/>
    <x v="2"/>
    <x v="1"/>
    <n v="1"/>
  </r>
  <r>
    <x v="17"/>
    <x v="17"/>
    <x v="2"/>
    <x v="2"/>
    <s v="RGG6M"/>
    <x v="1"/>
    <x v="0"/>
    <x v="0"/>
    <n v="1"/>
  </r>
  <r>
    <x v="17"/>
    <x v="17"/>
    <x v="2"/>
    <x v="2"/>
    <s v="YAC6F"/>
    <x v="2"/>
    <x v="0"/>
    <x v="1"/>
    <n v="1"/>
  </r>
  <r>
    <x v="17"/>
    <x v="17"/>
    <x v="2"/>
    <x v="2"/>
    <s v="GRA6M"/>
    <x v="5"/>
    <x v="0"/>
    <x v="0"/>
    <n v="1"/>
  </r>
  <r>
    <x v="17"/>
    <x v="17"/>
    <x v="2"/>
    <x v="2"/>
    <s v="DMV7M"/>
    <x v="1"/>
    <x v="1"/>
    <x v="0"/>
    <n v="1"/>
  </r>
  <r>
    <x v="17"/>
    <x v="17"/>
    <x v="2"/>
    <x v="2"/>
    <s v="VMB8F"/>
    <x v="1"/>
    <x v="1"/>
    <x v="1"/>
    <n v="1"/>
  </r>
  <r>
    <x v="17"/>
    <x v="17"/>
    <x v="2"/>
    <x v="2"/>
    <s v="CCV7M"/>
    <x v="1"/>
    <x v="1"/>
    <x v="0"/>
    <n v="1"/>
  </r>
  <r>
    <x v="17"/>
    <x v="17"/>
    <x v="2"/>
    <x v="2"/>
    <s v="RSM10M"/>
    <x v="1"/>
    <x v="2"/>
    <x v="0"/>
    <n v="1"/>
  </r>
  <r>
    <x v="17"/>
    <x v="17"/>
    <x v="2"/>
    <x v="2"/>
    <s v="EOL9M"/>
    <x v="1"/>
    <x v="2"/>
    <x v="0"/>
    <n v="1"/>
  </r>
  <r>
    <x v="17"/>
    <x v="17"/>
    <x v="2"/>
    <x v="2"/>
    <s v="ADI9F"/>
    <x v="1"/>
    <x v="2"/>
    <x v="1"/>
    <n v="1"/>
  </r>
  <r>
    <x v="17"/>
    <x v="17"/>
    <x v="2"/>
    <x v="2"/>
    <s v="MHO10F"/>
    <x v="1"/>
    <x v="2"/>
    <x v="1"/>
    <n v="1"/>
  </r>
  <r>
    <x v="17"/>
    <x v="17"/>
    <x v="2"/>
    <x v="2"/>
    <s v="VLL7M"/>
    <x v="1"/>
    <x v="1"/>
    <x v="0"/>
    <n v="1"/>
  </r>
  <r>
    <x v="17"/>
    <x v="17"/>
    <x v="2"/>
    <x v="2"/>
    <s v="ISP6M"/>
    <x v="6"/>
    <x v="0"/>
    <x v="0"/>
    <n v="1"/>
  </r>
  <r>
    <x v="17"/>
    <x v="17"/>
    <x v="2"/>
    <x v="2"/>
    <s v="MBG6M"/>
    <x v="2"/>
    <x v="0"/>
    <x v="0"/>
    <n v="1"/>
  </r>
  <r>
    <x v="17"/>
    <x v="17"/>
    <x v="2"/>
    <x v="2"/>
    <s v="VNB7F"/>
    <x v="3"/>
    <x v="1"/>
    <x v="1"/>
    <n v="1"/>
  </r>
  <r>
    <x v="17"/>
    <x v="17"/>
    <x v="2"/>
    <x v="2"/>
    <s v="KEF5F"/>
    <x v="1"/>
    <x v="0"/>
    <x v="1"/>
    <n v="1"/>
  </r>
  <r>
    <x v="17"/>
    <x v="17"/>
    <x v="2"/>
    <x v="2"/>
    <s v="VVG8F"/>
    <x v="3"/>
    <x v="1"/>
    <x v="1"/>
    <n v="1"/>
  </r>
  <r>
    <x v="17"/>
    <x v="17"/>
    <x v="2"/>
    <x v="2"/>
    <s v="GLB7M"/>
    <x v="3"/>
    <x v="1"/>
    <x v="0"/>
    <n v="1"/>
  </r>
  <r>
    <x v="17"/>
    <x v="17"/>
    <x v="2"/>
    <x v="2"/>
    <s v="OCG9M"/>
    <x v="1"/>
    <x v="2"/>
    <x v="0"/>
    <n v="1"/>
  </r>
  <r>
    <x v="17"/>
    <x v="17"/>
    <x v="2"/>
    <x v="2"/>
    <s v="JDC10M"/>
    <x v="3"/>
    <x v="2"/>
    <x v="0"/>
    <n v="1"/>
  </r>
  <r>
    <x v="17"/>
    <x v="17"/>
    <x v="2"/>
    <x v="2"/>
    <s v="SCA11M"/>
    <x v="1"/>
    <x v="2"/>
    <x v="0"/>
    <n v="1"/>
  </r>
  <r>
    <x v="17"/>
    <x v="17"/>
    <x v="2"/>
    <x v="2"/>
    <s v="ARS9F"/>
    <x v="1"/>
    <x v="2"/>
    <x v="1"/>
    <n v="1"/>
  </r>
  <r>
    <x v="18"/>
    <x v="18"/>
    <x v="3"/>
    <x v="3"/>
    <s v="IEM5M"/>
    <x v="1"/>
    <x v="0"/>
    <x v="0"/>
    <n v="1"/>
  </r>
  <r>
    <x v="18"/>
    <x v="18"/>
    <x v="3"/>
    <x v="3"/>
    <s v="SAL7M"/>
    <x v="5"/>
    <x v="1"/>
    <x v="0"/>
    <n v="1"/>
  </r>
  <r>
    <x v="18"/>
    <x v="18"/>
    <x v="3"/>
    <x v="3"/>
    <s v="ACR7F"/>
    <x v="4"/>
    <x v="1"/>
    <x v="1"/>
    <n v="1"/>
  </r>
  <r>
    <x v="18"/>
    <x v="18"/>
    <x v="3"/>
    <x v="3"/>
    <s v="KCE7F"/>
    <x v="4"/>
    <x v="1"/>
    <x v="1"/>
    <n v="1"/>
  </r>
  <r>
    <x v="18"/>
    <x v="18"/>
    <x v="3"/>
    <x v="3"/>
    <s v="NCM7F"/>
    <x v="4"/>
    <x v="1"/>
    <x v="1"/>
    <n v="1"/>
  </r>
  <r>
    <x v="18"/>
    <x v="18"/>
    <x v="3"/>
    <x v="3"/>
    <s v="IBC8F"/>
    <x v="4"/>
    <x v="1"/>
    <x v="1"/>
    <n v="1"/>
  </r>
  <r>
    <x v="18"/>
    <x v="18"/>
    <x v="3"/>
    <x v="3"/>
    <s v="GCJ10M"/>
    <x v="4"/>
    <x v="2"/>
    <x v="0"/>
    <n v="1"/>
  </r>
  <r>
    <x v="18"/>
    <x v="18"/>
    <x v="3"/>
    <x v="3"/>
    <s v="DCR9F"/>
    <x v="4"/>
    <x v="2"/>
    <x v="1"/>
    <n v="1"/>
  </r>
  <r>
    <x v="18"/>
    <x v="18"/>
    <x v="3"/>
    <x v="3"/>
    <s v="QGE10M"/>
    <x v="4"/>
    <x v="2"/>
    <x v="0"/>
    <n v="1"/>
  </r>
  <r>
    <x v="18"/>
    <x v="18"/>
    <x v="3"/>
    <x v="3"/>
    <s v="SGN9F"/>
    <x v="5"/>
    <x v="2"/>
    <x v="1"/>
    <n v="1"/>
  </r>
  <r>
    <x v="18"/>
    <x v="18"/>
    <x v="3"/>
    <x v="3"/>
    <s v="MAL10F"/>
    <x v="4"/>
    <x v="2"/>
    <x v="1"/>
    <n v="1"/>
  </r>
  <r>
    <x v="18"/>
    <x v="18"/>
    <x v="3"/>
    <x v="3"/>
    <s v="RGG6M"/>
    <x v="4"/>
    <x v="0"/>
    <x v="0"/>
    <n v="1"/>
  </r>
  <r>
    <x v="18"/>
    <x v="18"/>
    <x v="3"/>
    <x v="3"/>
    <s v="YAC6F"/>
    <x v="6"/>
    <x v="0"/>
    <x v="1"/>
    <n v="1"/>
  </r>
  <r>
    <x v="18"/>
    <x v="18"/>
    <x v="3"/>
    <x v="3"/>
    <s v="GRA6M"/>
    <x v="6"/>
    <x v="0"/>
    <x v="0"/>
    <n v="1"/>
  </r>
  <r>
    <x v="18"/>
    <x v="18"/>
    <x v="3"/>
    <x v="3"/>
    <s v="DMV7M"/>
    <x v="4"/>
    <x v="1"/>
    <x v="0"/>
    <n v="1"/>
  </r>
  <r>
    <x v="18"/>
    <x v="18"/>
    <x v="3"/>
    <x v="3"/>
    <s v="VMB8F"/>
    <x v="4"/>
    <x v="1"/>
    <x v="1"/>
    <n v="1"/>
  </r>
  <r>
    <x v="18"/>
    <x v="18"/>
    <x v="3"/>
    <x v="3"/>
    <s v="CCV7M"/>
    <x v="4"/>
    <x v="1"/>
    <x v="0"/>
    <n v="1"/>
  </r>
  <r>
    <x v="18"/>
    <x v="18"/>
    <x v="3"/>
    <x v="3"/>
    <s v="RSM10M"/>
    <x v="4"/>
    <x v="2"/>
    <x v="0"/>
    <n v="1"/>
  </r>
  <r>
    <x v="18"/>
    <x v="18"/>
    <x v="3"/>
    <x v="3"/>
    <s v="EOL9M"/>
    <x v="2"/>
    <x v="2"/>
    <x v="0"/>
    <n v="1"/>
  </r>
  <r>
    <x v="18"/>
    <x v="18"/>
    <x v="3"/>
    <x v="3"/>
    <s v="ADI9F"/>
    <x v="4"/>
    <x v="2"/>
    <x v="1"/>
    <n v="1"/>
  </r>
  <r>
    <x v="18"/>
    <x v="18"/>
    <x v="3"/>
    <x v="3"/>
    <s v="MHO10F"/>
    <x v="4"/>
    <x v="2"/>
    <x v="1"/>
    <n v="1"/>
  </r>
  <r>
    <x v="18"/>
    <x v="18"/>
    <x v="3"/>
    <x v="3"/>
    <s v="VLL7M"/>
    <x v="2"/>
    <x v="1"/>
    <x v="0"/>
    <n v="1"/>
  </r>
  <r>
    <x v="18"/>
    <x v="18"/>
    <x v="3"/>
    <x v="3"/>
    <s v="ISP6M"/>
    <x v="4"/>
    <x v="0"/>
    <x v="0"/>
    <n v="1"/>
  </r>
  <r>
    <x v="18"/>
    <x v="18"/>
    <x v="3"/>
    <x v="3"/>
    <s v="MBG6M"/>
    <x v="4"/>
    <x v="0"/>
    <x v="0"/>
    <n v="1"/>
  </r>
  <r>
    <x v="18"/>
    <x v="18"/>
    <x v="3"/>
    <x v="3"/>
    <s v="VNB7F"/>
    <x v="4"/>
    <x v="1"/>
    <x v="1"/>
    <n v="1"/>
  </r>
  <r>
    <x v="18"/>
    <x v="18"/>
    <x v="3"/>
    <x v="3"/>
    <s v="KEF5F"/>
    <x v="4"/>
    <x v="0"/>
    <x v="1"/>
    <n v="1"/>
  </r>
  <r>
    <x v="18"/>
    <x v="18"/>
    <x v="3"/>
    <x v="3"/>
    <s v="VVG8F"/>
    <x v="4"/>
    <x v="1"/>
    <x v="1"/>
    <n v="1"/>
  </r>
  <r>
    <x v="18"/>
    <x v="18"/>
    <x v="3"/>
    <x v="3"/>
    <s v="GLB7M"/>
    <x v="4"/>
    <x v="1"/>
    <x v="0"/>
    <n v="1"/>
  </r>
  <r>
    <x v="18"/>
    <x v="18"/>
    <x v="3"/>
    <x v="3"/>
    <s v="OCG9M"/>
    <x v="4"/>
    <x v="2"/>
    <x v="0"/>
    <n v="1"/>
  </r>
  <r>
    <x v="18"/>
    <x v="18"/>
    <x v="3"/>
    <x v="3"/>
    <s v="JDC10M"/>
    <x v="4"/>
    <x v="2"/>
    <x v="0"/>
    <n v="1"/>
  </r>
  <r>
    <x v="18"/>
    <x v="18"/>
    <x v="3"/>
    <x v="3"/>
    <s v="SCA11M"/>
    <x v="4"/>
    <x v="2"/>
    <x v="0"/>
    <n v="1"/>
  </r>
  <r>
    <x v="18"/>
    <x v="18"/>
    <x v="3"/>
    <x v="3"/>
    <s v="ARS9F"/>
    <x v="4"/>
    <x v="2"/>
    <x v="1"/>
    <n v="1"/>
  </r>
  <r>
    <x v="19"/>
    <x v="19"/>
    <x v="2"/>
    <x v="2"/>
    <s v="IEM5M"/>
    <x v="1"/>
    <x v="0"/>
    <x v="0"/>
    <n v="1"/>
  </r>
  <r>
    <x v="19"/>
    <x v="19"/>
    <x v="2"/>
    <x v="2"/>
    <s v="SAL7M"/>
    <x v="1"/>
    <x v="1"/>
    <x v="0"/>
    <n v="1"/>
  </r>
  <r>
    <x v="19"/>
    <x v="19"/>
    <x v="2"/>
    <x v="2"/>
    <s v="ACR7F"/>
    <x v="1"/>
    <x v="1"/>
    <x v="1"/>
    <n v="1"/>
  </r>
  <r>
    <x v="19"/>
    <x v="19"/>
    <x v="2"/>
    <x v="2"/>
    <s v="KCE7F"/>
    <x v="1"/>
    <x v="1"/>
    <x v="1"/>
    <n v="1"/>
  </r>
  <r>
    <x v="19"/>
    <x v="19"/>
    <x v="2"/>
    <x v="2"/>
    <s v="NCM7F"/>
    <x v="1"/>
    <x v="1"/>
    <x v="1"/>
    <n v="1"/>
  </r>
  <r>
    <x v="19"/>
    <x v="19"/>
    <x v="2"/>
    <x v="2"/>
    <s v="IBC8F"/>
    <x v="1"/>
    <x v="1"/>
    <x v="1"/>
    <n v="1"/>
  </r>
  <r>
    <x v="19"/>
    <x v="19"/>
    <x v="2"/>
    <x v="2"/>
    <s v="GCJ10M"/>
    <x v="1"/>
    <x v="2"/>
    <x v="0"/>
    <n v="1"/>
  </r>
  <r>
    <x v="19"/>
    <x v="19"/>
    <x v="2"/>
    <x v="2"/>
    <s v="DCR9F"/>
    <x v="1"/>
    <x v="2"/>
    <x v="1"/>
    <n v="1"/>
  </r>
  <r>
    <x v="19"/>
    <x v="19"/>
    <x v="2"/>
    <x v="2"/>
    <s v="QGE10M"/>
    <x v="1"/>
    <x v="2"/>
    <x v="0"/>
    <n v="1"/>
  </r>
  <r>
    <x v="19"/>
    <x v="19"/>
    <x v="2"/>
    <x v="2"/>
    <s v="SGN9F"/>
    <x v="1"/>
    <x v="2"/>
    <x v="1"/>
    <n v="1"/>
  </r>
  <r>
    <x v="19"/>
    <x v="19"/>
    <x v="2"/>
    <x v="2"/>
    <s v="MAL10F"/>
    <x v="1"/>
    <x v="2"/>
    <x v="1"/>
    <n v="1"/>
  </r>
  <r>
    <x v="19"/>
    <x v="19"/>
    <x v="2"/>
    <x v="2"/>
    <s v="RGG6M"/>
    <x v="3"/>
    <x v="0"/>
    <x v="0"/>
    <n v="1"/>
  </r>
  <r>
    <x v="19"/>
    <x v="19"/>
    <x v="2"/>
    <x v="2"/>
    <s v="YAC6F"/>
    <x v="3"/>
    <x v="0"/>
    <x v="1"/>
    <n v="1"/>
  </r>
  <r>
    <x v="19"/>
    <x v="19"/>
    <x v="2"/>
    <x v="2"/>
    <s v="GRA6M"/>
    <x v="3"/>
    <x v="0"/>
    <x v="0"/>
    <n v="1"/>
  </r>
  <r>
    <x v="19"/>
    <x v="19"/>
    <x v="2"/>
    <x v="2"/>
    <s v="DMV7M"/>
    <x v="1"/>
    <x v="1"/>
    <x v="0"/>
    <n v="1"/>
  </r>
  <r>
    <x v="19"/>
    <x v="19"/>
    <x v="2"/>
    <x v="2"/>
    <s v="VMB8F"/>
    <x v="1"/>
    <x v="1"/>
    <x v="1"/>
    <n v="1"/>
  </r>
  <r>
    <x v="19"/>
    <x v="19"/>
    <x v="2"/>
    <x v="2"/>
    <s v="CCV7M"/>
    <x v="1"/>
    <x v="1"/>
    <x v="0"/>
    <n v="1"/>
  </r>
  <r>
    <x v="19"/>
    <x v="19"/>
    <x v="2"/>
    <x v="2"/>
    <s v="RSM10M"/>
    <x v="1"/>
    <x v="2"/>
    <x v="0"/>
    <n v="1"/>
  </r>
  <r>
    <x v="19"/>
    <x v="19"/>
    <x v="2"/>
    <x v="2"/>
    <s v="EOL9M"/>
    <x v="1"/>
    <x v="2"/>
    <x v="0"/>
    <n v="1"/>
  </r>
  <r>
    <x v="19"/>
    <x v="19"/>
    <x v="2"/>
    <x v="2"/>
    <s v="ADI9F"/>
    <x v="1"/>
    <x v="2"/>
    <x v="1"/>
    <n v="1"/>
  </r>
  <r>
    <x v="19"/>
    <x v="19"/>
    <x v="2"/>
    <x v="2"/>
    <s v="MHO10F"/>
    <x v="1"/>
    <x v="2"/>
    <x v="1"/>
    <n v="1"/>
  </r>
  <r>
    <x v="19"/>
    <x v="19"/>
    <x v="2"/>
    <x v="2"/>
    <s v="VLL7M"/>
    <x v="1"/>
    <x v="1"/>
    <x v="0"/>
    <n v="1"/>
  </r>
  <r>
    <x v="19"/>
    <x v="19"/>
    <x v="2"/>
    <x v="2"/>
    <s v="ISP6M"/>
    <x v="6"/>
    <x v="0"/>
    <x v="0"/>
    <n v="1"/>
  </r>
  <r>
    <x v="19"/>
    <x v="19"/>
    <x v="2"/>
    <x v="2"/>
    <s v="MBG6M"/>
    <x v="1"/>
    <x v="0"/>
    <x v="0"/>
    <n v="1"/>
  </r>
  <r>
    <x v="19"/>
    <x v="19"/>
    <x v="2"/>
    <x v="2"/>
    <s v="VNB7F"/>
    <x v="2"/>
    <x v="1"/>
    <x v="1"/>
    <n v="1"/>
  </r>
  <r>
    <x v="19"/>
    <x v="19"/>
    <x v="2"/>
    <x v="2"/>
    <s v="KEF5F"/>
    <x v="1"/>
    <x v="0"/>
    <x v="1"/>
    <n v="1"/>
  </r>
  <r>
    <x v="19"/>
    <x v="19"/>
    <x v="2"/>
    <x v="2"/>
    <s v="VVG8F"/>
    <x v="1"/>
    <x v="1"/>
    <x v="1"/>
    <n v="1"/>
  </r>
  <r>
    <x v="19"/>
    <x v="19"/>
    <x v="2"/>
    <x v="2"/>
    <s v="GLB7M"/>
    <x v="1"/>
    <x v="1"/>
    <x v="0"/>
    <n v="1"/>
  </r>
  <r>
    <x v="19"/>
    <x v="19"/>
    <x v="2"/>
    <x v="2"/>
    <s v="OCG9M"/>
    <x v="1"/>
    <x v="2"/>
    <x v="0"/>
    <n v="1"/>
  </r>
  <r>
    <x v="19"/>
    <x v="19"/>
    <x v="2"/>
    <x v="2"/>
    <s v="JDC10M"/>
    <x v="1"/>
    <x v="2"/>
    <x v="0"/>
    <n v="1"/>
  </r>
  <r>
    <x v="19"/>
    <x v="19"/>
    <x v="2"/>
    <x v="2"/>
    <s v="SCA11M"/>
    <x v="1"/>
    <x v="2"/>
    <x v="0"/>
    <n v="1"/>
  </r>
  <r>
    <x v="19"/>
    <x v="19"/>
    <x v="2"/>
    <x v="2"/>
    <s v="ARS9F"/>
    <x v="1"/>
    <x v="2"/>
    <x v="1"/>
    <n v="1"/>
  </r>
  <r>
    <x v="20"/>
    <x v="20"/>
    <x v="0"/>
    <x v="0"/>
    <s v="IEM5M"/>
    <x v="3"/>
    <x v="0"/>
    <x v="0"/>
    <n v="1"/>
  </r>
  <r>
    <x v="20"/>
    <x v="20"/>
    <x v="0"/>
    <x v="0"/>
    <s v="SAL7M"/>
    <x v="2"/>
    <x v="1"/>
    <x v="0"/>
    <n v="1"/>
  </r>
  <r>
    <x v="20"/>
    <x v="20"/>
    <x v="0"/>
    <x v="0"/>
    <s v="ACR7F"/>
    <x v="5"/>
    <x v="1"/>
    <x v="1"/>
    <n v="1"/>
  </r>
  <r>
    <x v="20"/>
    <x v="20"/>
    <x v="0"/>
    <x v="0"/>
    <s v="KCE7F"/>
    <x v="2"/>
    <x v="1"/>
    <x v="1"/>
    <n v="1"/>
  </r>
  <r>
    <x v="20"/>
    <x v="20"/>
    <x v="0"/>
    <x v="0"/>
    <s v="NCM7F"/>
    <x v="2"/>
    <x v="1"/>
    <x v="1"/>
    <n v="1"/>
  </r>
  <r>
    <x v="20"/>
    <x v="20"/>
    <x v="0"/>
    <x v="0"/>
    <s v="IBC8F"/>
    <x v="2"/>
    <x v="1"/>
    <x v="1"/>
    <n v="1"/>
  </r>
  <r>
    <x v="20"/>
    <x v="20"/>
    <x v="0"/>
    <x v="0"/>
    <s v="GCJ10M"/>
    <x v="3"/>
    <x v="2"/>
    <x v="0"/>
    <n v="1"/>
  </r>
  <r>
    <x v="20"/>
    <x v="20"/>
    <x v="0"/>
    <x v="0"/>
    <s v="DCR9F"/>
    <x v="2"/>
    <x v="2"/>
    <x v="1"/>
    <n v="1"/>
  </r>
  <r>
    <x v="20"/>
    <x v="20"/>
    <x v="0"/>
    <x v="0"/>
    <s v="QGE10M"/>
    <x v="2"/>
    <x v="2"/>
    <x v="0"/>
    <n v="1"/>
  </r>
  <r>
    <x v="20"/>
    <x v="20"/>
    <x v="0"/>
    <x v="0"/>
    <s v="SGN9F"/>
    <x v="2"/>
    <x v="2"/>
    <x v="1"/>
    <n v="1"/>
  </r>
  <r>
    <x v="20"/>
    <x v="20"/>
    <x v="0"/>
    <x v="0"/>
    <s v="MAL10F"/>
    <x v="2"/>
    <x v="2"/>
    <x v="1"/>
    <n v="1"/>
  </r>
  <r>
    <x v="20"/>
    <x v="20"/>
    <x v="0"/>
    <x v="0"/>
    <s v="RGG6M"/>
    <x v="3"/>
    <x v="0"/>
    <x v="0"/>
    <n v="1"/>
  </r>
  <r>
    <x v="20"/>
    <x v="20"/>
    <x v="0"/>
    <x v="0"/>
    <s v="YAC6F"/>
    <x v="0"/>
    <x v="0"/>
    <x v="1"/>
    <n v="1"/>
  </r>
  <r>
    <x v="20"/>
    <x v="20"/>
    <x v="0"/>
    <x v="0"/>
    <s v="GRA6M"/>
    <x v="0"/>
    <x v="0"/>
    <x v="0"/>
    <n v="1"/>
  </r>
  <r>
    <x v="20"/>
    <x v="20"/>
    <x v="0"/>
    <x v="0"/>
    <s v="DMV7M"/>
    <x v="3"/>
    <x v="1"/>
    <x v="0"/>
    <n v="1"/>
  </r>
  <r>
    <x v="20"/>
    <x v="20"/>
    <x v="0"/>
    <x v="0"/>
    <s v="VMB8F"/>
    <x v="3"/>
    <x v="1"/>
    <x v="1"/>
    <n v="1"/>
  </r>
  <r>
    <x v="20"/>
    <x v="20"/>
    <x v="0"/>
    <x v="0"/>
    <s v="CCV7M"/>
    <x v="2"/>
    <x v="1"/>
    <x v="0"/>
    <n v="1"/>
  </r>
  <r>
    <x v="20"/>
    <x v="20"/>
    <x v="0"/>
    <x v="0"/>
    <s v="RSM10M"/>
    <x v="2"/>
    <x v="2"/>
    <x v="0"/>
    <n v="1"/>
  </r>
  <r>
    <x v="20"/>
    <x v="20"/>
    <x v="0"/>
    <x v="0"/>
    <s v="EOL9M"/>
    <x v="2"/>
    <x v="2"/>
    <x v="0"/>
    <n v="1"/>
  </r>
  <r>
    <x v="20"/>
    <x v="20"/>
    <x v="0"/>
    <x v="0"/>
    <s v="ADI9F"/>
    <x v="2"/>
    <x v="2"/>
    <x v="1"/>
    <n v="1"/>
  </r>
  <r>
    <x v="20"/>
    <x v="20"/>
    <x v="0"/>
    <x v="0"/>
    <s v="MHO10F"/>
    <x v="5"/>
    <x v="2"/>
    <x v="1"/>
    <n v="1"/>
  </r>
  <r>
    <x v="20"/>
    <x v="20"/>
    <x v="0"/>
    <x v="0"/>
    <s v="VLL7M"/>
    <x v="2"/>
    <x v="1"/>
    <x v="0"/>
    <n v="1"/>
  </r>
  <r>
    <x v="20"/>
    <x v="20"/>
    <x v="0"/>
    <x v="0"/>
    <s v="ISP6M"/>
    <x v="2"/>
    <x v="0"/>
    <x v="0"/>
    <n v="1"/>
  </r>
  <r>
    <x v="20"/>
    <x v="20"/>
    <x v="0"/>
    <x v="0"/>
    <s v="MBG6M"/>
    <x v="2"/>
    <x v="0"/>
    <x v="0"/>
    <n v="1"/>
  </r>
  <r>
    <x v="20"/>
    <x v="20"/>
    <x v="0"/>
    <x v="0"/>
    <s v="VNB7F"/>
    <x v="2"/>
    <x v="1"/>
    <x v="1"/>
    <n v="1"/>
  </r>
  <r>
    <x v="20"/>
    <x v="20"/>
    <x v="0"/>
    <x v="0"/>
    <s v="KEF5F"/>
    <x v="2"/>
    <x v="0"/>
    <x v="1"/>
    <n v="1"/>
  </r>
  <r>
    <x v="20"/>
    <x v="20"/>
    <x v="0"/>
    <x v="0"/>
    <s v="VVG8F"/>
    <x v="2"/>
    <x v="1"/>
    <x v="1"/>
    <n v="1"/>
  </r>
  <r>
    <x v="20"/>
    <x v="20"/>
    <x v="0"/>
    <x v="0"/>
    <s v="GLB7M"/>
    <x v="3"/>
    <x v="1"/>
    <x v="0"/>
    <n v="1"/>
  </r>
  <r>
    <x v="20"/>
    <x v="20"/>
    <x v="0"/>
    <x v="0"/>
    <s v="OCG9M"/>
    <x v="2"/>
    <x v="2"/>
    <x v="0"/>
    <n v="1"/>
  </r>
  <r>
    <x v="20"/>
    <x v="20"/>
    <x v="0"/>
    <x v="0"/>
    <s v="JDC10M"/>
    <x v="6"/>
    <x v="2"/>
    <x v="0"/>
    <n v="1"/>
  </r>
  <r>
    <x v="20"/>
    <x v="20"/>
    <x v="0"/>
    <x v="0"/>
    <s v="SCA11M"/>
    <x v="3"/>
    <x v="2"/>
    <x v="0"/>
    <n v="1"/>
  </r>
  <r>
    <x v="20"/>
    <x v="20"/>
    <x v="0"/>
    <x v="0"/>
    <s v="ARS9F"/>
    <x v="2"/>
    <x v="2"/>
    <x v="1"/>
    <n v="1"/>
  </r>
  <r>
    <x v="21"/>
    <x v="21"/>
    <x v="5"/>
    <x v="5"/>
    <s v="IEM5M"/>
    <x v="1"/>
    <x v="0"/>
    <x v="0"/>
    <n v="1"/>
  </r>
  <r>
    <x v="21"/>
    <x v="21"/>
    <x v="5"/>
    <x v="5"/>
    <s v="SAL7M"/>
    <x v="6"/>
    <x v="1"/>
    <x v="0"/>
    <n v="1"/>
  </r>
  <r>
    <x v="21"/>
    <x v="21"/>
    <x v="5"/>
    <x v="5"/>
    <s v="ACR7F"/>
    <x v="6"/>
    <x v="1"/>
    <x v="1"/>
    <n v="1"/>
  </r>
  <r>
    <x v="21"/>
    <x v="21"/>
    <x v="5"/>
    <x v="5"/>
    <s v="KCE7F"/>
    <x v="0"/>
    <x v="1"/>
    <x v="1"/>
    <n v="1"/>
  </r>
  <r>
    <x v="21"/>
    <x v="21"/>
    <x v="5"/>
    <x v="5"/>
    <s v="NCM7F"/>
    <x v="6"/>
    <x v="1"/>
    <x v="1"/>
    <n v="1"/>
  </r>
  <r>
    <x v="21"/>
    <x v="21"/>
    <x v="5"/>
    <x v="5"/>
    <s v="IBC8F"/>
    <x v="6"/>
    <x v="1"/>
    <x v="1"/>
    <n v="1"/>
  </r>
  <r>
    <x v="21"/>
    <x v="21"/>
    <x v="5"/>
    <x v="5"/>
    <s v="GCJ10M"/>
    <x v="6"/>
    <x v="2"/>
    <x v="0"/>
    <n v="1"/>
  </r>
  <r>
    <x v="21"/>
    <x v="21"/>
    <x v="5"/>
    <x v="5"/>
    <s v="DCR9F"/>
    <x v="6"/>
    <x v="2"/>
    <x v="1"/>
    <n v="1"/>
  </r>
  <r>
    <x v="21"/>
    <x v="21"/>
    <x v="5"/>
    <x v="5"/>
    <s v="QGE10M"/>
    <x v="6"/>
    <x v="2"/>
    <x v="0"/>
    <n v="1"/>
  </r>
  <r>
    <x v="21"/>
    <x v="21"/>
    <x v="5"/>
    <x v="5"/>
    <s v="SGN9F"/>
    <x v="6"/>
    <x v="2"/>
    <x v="1"/>
    <n v="1"/>
  </r>
  <r>
    <x v="21"/>
    <x v="21"/>
    <x v="5"/>
    <x v="5"/>
    <s v="MAL10F"/>
    <x v="6"/>
    <x v="2"/>
    <x v="1"/>
    <n v="1"/>
  </r>
  <r>
    <x v="21"/>
    <x v="21"/>
    <x v="5"/>
    <x v="5"/>
    <s v="RGG6M"/>
    <x v="5"/>
    <x v="0"/>
    <x v="0"/>
    <n v="1"/>
  </r>
  <r>
    <x v="21"/>
    <x v="21"/>
    <x v="5"/>
    <x v="5"/>
    <s v="YAC6F"/>
    <x v="4"/>
    <x v="0"/>
    <x v="1"/>
    <n v="1"/>
  </r>
  <r>
    <x v="21"/>
    <x v="21"/>
    <x v="5"/>
    <x v="5"/>
    <s v="GRA6M"/>
    <x v="4"/>
    <x v="0"/>
    <x v="0"/>
    <n v="1"/>
  </r>
  <r>
    <x v="21"/>
    <x v="21"/>
    <x v="5"/>
    <x v="5"/>
    <s v="DMV7M"/>
    <x v="5"/>
    <x v="1"/>
    <x v="0"/>
    <n v="1"/>
  </r>
  <r>
    <x v="21"/>
    <x v="21"/>
    <x v="5"/>
    <x v="5"/>
    <s v="VMB8F"/>
    <x v="6"/>
    <x v="1"/>
    <x v="1"/>
    <n v="1"/>
  </r>
  <r>
    <x v="21"/>
    <x v="21"/>
    <x v="5"/>
    <x v="5"/>
    <s v="CCV7M"/>
    <x v="1"/>
    <x v="1"/>
    <x v="0"/>
    <n v="1"/>
  </r>
  <r>
    <x v="21"/>
    <x v="21"/>
    <x v="5"/>
    <x v="5"/>
    <s v="RSM10M"/>
    <x v="6"/>
    <x v="2"/>
    <x v="0"/>
    <n v="1"/>
  </r>
  <r>
    <x v="21"/>
    <x v="21"/>
    <x v="5"/>
    <x v="5"/>
    <s v="EOL9M"/>
    <x v="6"/>
    <x v="2"/>
    <x v="0"/>
    <n v="1"/>
  </r>
  <r>
    <x v="21"/>
    <x v="21"/>
    <x v="5"/>
    <x v="5"/>
    <s v="ADI9F"/>
    <x v="6"/>
    <x v="2"/>
    <x v="1"/>
    <n v="1"/>
  </r>
  <r>
    <x v="21"/>
    <x v="21"/>
    <x v="5"/>
    <x v="5"/>
    <s v="MHO10F"/>
    <x v="6"/>
    <x v="2"/>
    <x v="1"/>
    <n v="1"/>
  </r>
  <r>
    <x v="21"/>
    <x v="21"/>
    <x v="5"/>
    <x v="5"/>
    <s v="VLL7M"/>
    <x v="6"/>
    <x v="1"/>
    <x v="0"/>
    <n v="1"/>
  </r>
  <r>
    <x v="21"/>
    <x v="21"/>
    <x v="5"/>
    <x v="5"/>
    <s v="ISP6M"/>
    <x v="6"/>
    <x v="0"/>
    <x v="0"/>
    <n v="1"/>
  </r>
  <r>
    <x v="21"/>
    <x v="21"/>
    <x v="5"/>
    <x v="5"/>
    <s v="MBG6M"/>
    <x v="6"/>
    <x v="0"/>
    <x v="0"/>
    <n v="1"/>
  </r>
  <r>
    <x v="21"/>
    <x v="21"/>
    <x v="5"/>
    <x v="5"/>
    <s v="VNB7F"/>
    <x v="5"/>
    <x v="1"/>
    <x v="1"/>
    <n v="1"/>
  </r>
  <r>
    <x v="21"/>
    <x v="21"/>
    <x v="5"/>
    <x v="5"/>
    <s v="KEF5F"/>
    <x v="6"/>
    <x v="0"/>
    <x v="1"/>
    <n v="1"/>
  </r>
  <r>
    <x v="21"/>
    <x v="21"/>
    <x v="5"/>
    <x v="5"/>
    <s v="VVG8F"/>
    <x v="6"/>
    <x v="1"/>
    <x v="1"/>
    <n v="1"/>
  </r>
  <r>
    <x v="21"/>
    <x v="21"/>
    <x v="5"/>
    <x v="5"/>
    <s v="GLB7M"/>
    <x v="6"/>
    <x v="1"/>
    <x v="0"/>
    <n v="1"/>
  </r>
  <r>
    <x v="21"/>
    <x v="21"/>
    <x v="5"/>
    <x v="5"/>
    <s v="OCG9M"/>
    <x v="6"/>
    <x v="2"/>
    <x v="0"/>
    <n v="1"/>
  </r>
  <r>
    <x v="21"/>
    <x v="21"/>
    <x v="5"/>
    <x v="5"/>
    <s v="JDC10M"/>
    <x v="6"/>
    <x v="2"/>
    <x v="0"/>
    <n v="1"/>
  </r>
  <r>
    <x v="21"/>
    <x v="21"/>
    <x v="5"/>
    <x v="5"/>
    <s v="SCA11M"/>
    <x v="6"/>
    <x v="2"/>
    <x v="0"/>
    <n v="1"/>
  </r>
  <r>
    <x v="21"/>
    <x v="21"/>
    <x v="5"/>
    <x v="5"/>
    <s v="ARS9F"/>
    <x v="6"/>
    <x v="2"/>
    <x v="1"/>
    <n v="1"/>
  </r>
  <r>
    <x v="22"/>
    <x v="22"/>
    <x v="3"/>
    <x v="3"/>
    <s v="IEM5M"/>
    <x v="2"/>
    <x v="0"/>
    <x v="0"/>
    <n v="1"/>
  </r>
  <r>
    <x v="22"/>
    <x v="22"/>
    <x v="3"/>
    <x v="3"/>
    <s v="SAL7M"/>
    <x v="4"/>
    <x v="1"/>
    <x v="0"/>
    <n v="1"/>
  </r>
  <r>
    <x v="22"/>
    <x v="22"/>
    <x v="3"/>
    <x v="3"/>
    <s v="ACR7F"/>
    <x v="5"/>
    <x v="1"/>
    <x v="1"/>
    <n v="1"/>
  </r>
  <r>
    <x v="22"/>
    <x v="22"/>
    <x v="3"/>
    <x v="3"/>
    <s v="KCE7F"/>
    <x v="3"/>
    <x v="1"/>
    <x v="1"/>
    <n v="1"/>
  </r>
  <r>
    <x v="22"/>
    <x v="22"/>
    <x v="3"/>
    <x v="3"/>
    <s v="NCM7F"/>
    <x v="4"/>
    <x v="1"/>
    <x v="1"/>
    <n v="1"/>
  </r>
  <r>
    <x v="22"/>
    <x v="22"/>
    <x v="3"/>
    <x v="3"/>
    <s v="IBC8F"/>
    <x v="4"/>
    <x v="1"/>
    <x v="1"/>
    <n v="1"/>
  </r>
  <r>
    <x v="22"/>
    <x v="22"/>
    <x v="3"/>
    <x v="3"/>
    <s v="GCJ10M"/>
    <x v="4"/>
    <x v="2"/>
    <x v="0"/>
    <n v="1"/>
  </r>
  <r>
    <x v="22"/>
    <x v="22"/>
    <x v="3"/>
    <x v="3"/>
    <s v="DCR9F"/>
    <x v="4"/>
    <x v="2"/>
    <x v="1"/>
    <n v="1"/>
  </r>
  <r>
    <x v="22"/>
    <x v="22"/>
    <x v="3"/>
    <x v="3"/>
    <s v="QGE10M"/>
    <x v="4"/>
    <x v="2"/>
    <x v="0"/>
    <n v="1"/>
  </r>
  <r>
    <x v="22"/>
    <x v="22"/>
    <x v="3"/>
    <x v="3"/>
    <s v="SGN9F"/>
    <x v="2"/>
    <x v="2"/>
    <x v="1"/>
    <n v="1"/>
  </r>
  <r>
    <x v="22"/>
    <x v="22"/>
    <x v="3"/>
    <x v="3"/>
    <s v="MAL10F"/>
    <x v="4"/>
    <x v="2"/>
    <x v="1"/>
    <n v="1"/>
  </r>
  <r>
    <x v="22"/>
    <x v="22"/>
    <x v="3"/>
    <x v="3"/>
    <s v="RGG6M"/>
    <x v="4"/>
    <x v="0"/>
    <x v="0"/>
    <n v="1"/>
  </r>
  <r>
    <x v="22"/>
    <x v="22"/>
    <x v="3"/>
    <x v="3"/>
    <s v="YAC6F"/>
    <x v="2"/>
    <x v="0"/>
    <x v="1"/>
    <n v="1"/>
  </r>
  <r>
    <x v="22"/>
    <x v="22"/>
    <x v="3"/>
    <x v="3"/>
    <s v="GRA6M"/>
    <x v="3"/>
    <x v="0"/>
    <x v="0"/>
    <n v="1"/>
  </r>
  <r>
    <x v="22"/>
    <x v="22"/>
    <x v="3"/>
    <x v="3"/>
    <s v="DMV7M"/>
    <x v="4"/>
    <x v="1"/>
    <x v="0"/>
    <n v="1"/>
  </r>
  <r>
    <x v="22"/>
    <x v="22"/>
    <x v="3"/>
    <x v="3"/>
    <s v="VMB8F"/>
    <x v="4"/>
    <x v="1"/>
    <x v="1"/>
    <n v="1"/>
  </r>
  <r>
    <x v="22"/>
    <x v="22"/>
    <x v="3"/>
    <x v="3"/>
    <s v="CCV7M"/>
    <x v="4"/>
    <x v="1"/>
    <x v="0"/>
    <n v="1"/>
  </r>
  <r>
    <x v="22"/>
    <x v="22"/>
    <x v="3"/>
    <x v="3"/>
    <s v="RSM10M"/>
    <x v="4"/>
    <x v="2"/>
    <x v="0"/>
    <n v="1"/>
  </r>
  <r>
    <x v="22"/>
    <x v="22"/>
    <x v="3"/>
    <x v="3"/>
    <s v="EOL9M"/>
    <x v="4"/>
    <x v="2"/>
    <x v="0"/>
    <n v="1"/>
  </r>
  <r>
    <x v="22"/>
    <x v="22"/>
    <x v="3"/>
    <x v="3"/>
    <s v="ADI9F"/>
    <x v="5"/>
    <x v="2"/>
    <x v="1"/>
    <n v="1"/>
  </r>
  <r>
    <x v="22"/>
    <x v="22"/>
    <x v="3"/>
    <x v="3"/>
    <s v="MHO10F"/>
    <x v="4"/>
    <x v="2"/>
    <x v="1"/>
    <n v="1"/>
  </r>
  <r>
    <x v="22"/>
    <x v="22"/>
    <x v="3"/>
    <x v="3"/>
    <s v="VLL7M"/>
    <x v="4"/>
    <x v="1"/>
    <x v="0"/>
    <n v="1"/>
  </r>
  <r>
    <x v="22"/>
    <x v="22"/>
    <x v="3"/>
    <x v="3"/>
    <s v="ISP6M"/>
    <x v="4"/>
    <x v="0"/>
    <x v="0"/>
    <n v="1"/>
  </r>
  <r>
    <x v="22"/>
    <x v="22"/>
    <x v="3"/>
    <x v="3"/>
    <s v="MBG6M"/>
    <x v="4"/>
    <x v="0"/>
    <x v="0"/>
    <n v="1"/>
  </r>
  <r>
    <x v="22"/>
    <x v="22"/>
    <x v="3"/>
    <x v="3"/>
    <s v="VNB7F"/>
    <x v="4"/>
    <x v="1"/>
    <x v="1"/>
    <n v="1"/>
  </r>
  <r>
    <x v="22"/>
    <x v="22"/>
    <x v="3"/>
    <x v="3"/>
    <s v="KEF5F"/>
    <x v="4"/>
    <x v="0"/>
    <x v="1"/>
    <n v="1"/>
  </r>
  <r>
    <x v="22"/>
    <x v="22"/>
    <x v="3"/>
    <x v="3"/>
    <s v="VVG8F"/>
    <x v="4"/>
    <x v="1"/>
    <x v="1"/>
    <n v="1"/>
  </r>
  <r>
    <x v="22"/>
    <x v="22"/>
    <x v="3"/>
    <x v="3"/>
    <s v="GLB7M"/>
    <x v="4"/>
    <x v="1"/>
    <x v="0"/>
    <n v="1"/>
  </r>
  <r>
    <x v="22"/>
    <x v="22"/>
    <x v="3"/>
    <x v="3"/>
    <s v="OCG9M"/>
    <x v="4"/>
    <x v="2"/>
    <x v="0"/>
    <n v="1"/>
  </r>
  <r>
    <x v="22"/>
    <x v="22"/>
    <x v="3"/>
    <x v="3"/>
    <s v="JDC10M"/>
    <x v="4"/>
    <x v="2"/>
    <x v="0"/>
    <n v="1"/>
  </r>
  <r>
    <x v="22"/>
    <x v="22"/>
    <x v="3"/>
    <x v="3"/>
    <s v="SCA11M"/>
    <x v="3"/>
    <x v="2"/>
    <x v="0"/>
    <n v="1"/>
  </r>
  <r>
    <x v="22"/>
    <x v="22"/>
    <x v="3"/>
    <x v="3"/>
    <s v="ARS9F"/>
    <x v="4"/>
    <x v="2"/>
    <x v="1"/>
    <n v="1"/>
  </r>
  <r>
    <x v="23"/>
    <x v="23"/>
    <x v="3"/>
    <x v="3"/>
    <s v="IEM5M"/>
    <x v="4"/>
    <x v="0"/>
    <x v="0"/>
    <n v="1"/>
  </r>
  <r>
    <x v="23"/>
    <x v="23"/>
    <x v="3"/>
    <x v="3"/>
    <s v="SAL7M"/>
    <x v="4"/>
    <x v="1"/>
    <x v="0"/>
    <n v="1"/>
  </r>
  <r>
    <x v="23"/>
    <x v="23"/>
    <x v="3"/>
    <x v="3"/>
    <s v="ACR7F"/>
    <x v="3"/>
    <x v="1"/>
    <x v="1"/>
    <n v="1"/>
  </r>
  <r>
    <x v="23"/>
    <x v="23"/>
    <x v="3"/>
    <x v="3"/>
    <s v="KCE7F"/>
    <x v="4"/>
    <x v="1"/>
    <x v="1"/>
    <n v="1"/>
  </r>
  <r>
    <x v="23"/>
    <x v="23"/>
    <x v="3"/>
    <x v="3"/>
    <s v="NCM7F"/>
    <x v="4"/>
    <x v="1"/>
    <x v="1"/>
    <n v="1"/>
  </r>
  <r>
    <x v="23"/>
    <x v="23"/>
    <x v="3"/>
    <x v="3"/>
    <s v="IBC8F"/>
    <x v="4"/>
    <x v="1"/>
    <x v="1"/>
    <n v="1"/>
  </r>
  <r>
    <x v="23"/>
    <x v="23"/>
    <x v="3"/>
    <x v="3"/>
    <s v="GCJ10M"/>
    <x v="4"/>
    <x v="2"/>
    <x v="0"/>
    <n v="1"/>
  </r>
  <r>
    <x v="23"/>
    <x v="23"/>
    <x v="3"/>
    <x v="3"/>
    <s v="DCR9F"/>
    <x v="2"/>
    <x v="2"/>
    <x v="1"/>
    <n v="1"/>
  </r>
  <r>
    <x v="23"/>
    <x v="23"/>
    <x v="3"/>
    <x v="3"/>
    <s v="QGE10M"/>
    <x v="4"/>
    <x v="2"/>
    <x v="0"/>
    <n v="1"/>
  </r>
  <r>
    <x v="23"/>
    <x v="23"/>
    <x v="3"/>
    <x v="3"/>
    <s v="SGN9F"/>
    <x v="4"/>
    <x v="2"/>
    <x v="1"/>
    <n v="1"/>
  </r>
  <r>
    <x v="23"/>
    <x v="23"/>
    <x v="3"/>
    <x v="3"/>
    <s v="MAL10F"/>
    <x v="4"/>
    <x v="2"/>
    <x v="1"/>
    <n v="1"/>
  </r>
  <r>
    <x v="23"/>
    <x v="23"/>
    <x v="3"/>
    <x v="3"/>
    <s v="RGG6M"/>
    <x v="4"/>
    <x v="0"/>
    <x v="0"/>
    <n v="1"/>
  </r>
  <r>
    <x v="23"/>
    <x v="23"/>
    <x v="3"/>
    <x v="3"/>
    <s v="YAC6F"/>
    <x v="3"/>
    <x v="0"/>
    <x v="1"/>
    <n v="1"/>
  </r>
  <r>
    <x v="23"/>
    <x v="23"/>
    <x v="3"/>
    <x v="3"/>
    <s v="GRA6M"/>
    <x v="4"/>
    <x v="0"/>
    <x v="0"/>
    <n v="1"/>
  </r>
  <r>
    <x v="23"/>
    <x v="23"/>
    <x v="3"/>
    <x v="3"/>
    <s v="DMV7M"/>
    <x v="4"/>
    <x v="1"/>
    <x v="0"/>
    <n v="1"/>
  </r>
  <r>
    <x v="23"/>
    <x v="23"/>
    <x v="3"/>
    <x v="3"/>
    <s v="VMB8F"/>
    <x v="4"/>
    <x v="1"/>
    <x v="1"/>
    <n v="1"/>
  </r>
  <r>
    <x v="23"/>
    <x v="23"/>
    <x v="3"/>
    <x v="3"/>
    <s v="CCV7M"/>
    <x v="4"/>
    <x v="1"/>
    <x v="0"/>
    <n v="1"/>
  </r>
  <r>
    <x v="23"/>
    <x v="23"/>
    <x v="3"/>
    <x v="3"/>
    <s v="RSM10M"/>
    <x v="4"/>
    <x v="2"/>
    <x v="0"/>
    <n v="1"/>
  </r>
  <r>
    <x v="23"/>
    <x v="23"/>
    <x v="3"/>
    <x v="3"/>
    <s v="EOL9M"/>
    <x v="4"/>
    <x v="2"/>
    <x v="0"/>
    <n v="1"/>
  </r>
  <r>
    <x v="23"/>
    <x v="23"/>
    <x v="3"/>
    <x v="3"/>
    <s v="ADI9F"/>
    <x v="4"/>
    <x v="2"/>
    <x v="1"/>
    <n v="1"/>
  </r>
  <r>
    <x v="23"/>
    <x v="23"/>
    <x v="3"/>
    <x v="3"/>
    <s v="MHO10F"/>
    <x v="4"/>
    <x v="2"/>
    <x v="1"/>
    <n v="1"/>
  </r>
  <r>
    <x v="23"/>
    <x v="23"/>
    <x v="3"/>
    <x v="3"/>
    <s v="VLL7M"/>
    <x v="4"/>
    <x v="1"/>
    <x v="0"/>
    <n v="1"/>
  </r>
  <r>
    <x v="23"/>
    <x v="23"/>
    <x v="3"/>
    <x v="3"/>
    <s v="ISP6M"/>
    <x v="4"/>
    <x v="0"/>
    <x v="0"/>
    <n v="1"/>
  </r>
  <r>
    <x v="23"/>
    <x v="23"/>
    <x v="3"/>
    <x v="3"/>
    <s v="MBG6M"/>
    <x v="4"/>
    <x v="0"/>
    <x v="0"/>
    <n v="1"/>
  </r>
  <r>
    <x v="23"/>
    <x v="23"/>
    <x v="3"/>
    <x v="3"/>
    <s v="VNB7F"/>
    <x v="4"/>
    <x v="1"/>
    <x v="1"/>
    <n v="1"/>
  </r>
  <r>
    <x v="23"/>
    <x v="23"/>
    <x v="3"/>
    <x v="3"/>
    <s v="KEF5F"/>
    <x v="4"/>
    <x v="0"/>
    <x v="1"/>
    <n v="1"/>
  </r>
  <r>
    <x v="23"/>
    <x v="23"/>
    <x v="3"/>
    <x v="3"/>
    <s v="VVG8F"/>
    <x v="4"/>
    <x v="1"/>
    <x v="1"/>
    <n v="1"/>
  </r>
  <r>
    <x v="23"/>
    <x v="23"/>
    <x v="3"/>
    <x v="3"/>
    <s v="GLB7M"/>
    <x v="4"/>
    <x v="1"/>
    <x v="0"/>
    <n v="1"/>
  </r>
  <r>
    <x v="23"/>
    <x v="23"/>
    <x v="3"/>
    <x v="3"/>
    <s v="OCG9M"/>
    <x v="4"/>
    <x v="2"/>
    <x v="0"/>
    <n v="1"/>
  </r>
  <r>
    <x v="23"/>
    <x v="23"/>
    <x v="3"/>
    <x v="3"/>
    <s v="JDC10M"/>
    <x v="4"/>
    <x v="2"/>
    <x v="0"/>
    <n v="1"/>
  </r>
  <r>
    <x v="23"/>
    <x v="23"/>
    <x v="3"/>
    <x v="3"/>
    <s v="SCA11M"/>
    <x v="4"/>
    <x v="2"/>
    <x v="0"/>
    <n v="1"/>
  </r>
  <r>
    <x v="23"/>
    <x v="23"/>
    <x v="3"/>
    <x v="3"/>
    <s v="ARS9F"/>
    <x v="4"/>
    <x v="2"/>
    <x v="1"/>
    <n v="1"/>
  </r>
  <r>
    <x v="24"/>
    <x v="24"/>
    <x v="0"/>
    <x v="0"/>
    <s v="IEM5M"/>
    <x v="4"/>
    <x v="0"/>
    <x v="0"/>
    <n v="1"/>
  </r>
  <r>
    <x v="24"/>
    <x v="24"/>
    <x v="0"/>
    <x v="0"/>
    <s v="SAL7M"/>
    <x v="4"/>
    <x v="1"/>
    <x v="0"/>
    <n v="1"/>
  </r>
  <r>
    <x v="24"/>
    <x v="24"/>
    <x v="0"/>
    <x v="0"/>
    <s v="ACR7F"/>
    <x v="5"/>
    <x v="1"/>
    <x v="1"/>
    <n v="1"/>
  </r>
  <r>
    <x v="24"/>
    <x v="24"/>
    <x v="0"/>
    <x v="0"/>
    <s v="KCE7F"/>
    <x v="4"/>
    <x v="1"/>
    <x v="1"/>
    <n v="1"/>
  </r>
  <r>
    <x v="24"/>
    <x v="24"/>
    <x v="0"/>
    <x v="0"/>
    <s v="NCM7F"/>
    <x v="2"/>
    <x v="1"/>
    <x v="1"/>
    <n v="1"/>
  </r>
  <r>
    <x v="24"/>
    <x v="24"/>
    <x v="0"/>
    <x v="0"/>
    <s v="IBC8F"/>
    <x v="2"/>
    <x v="1"/>
    <x v="1"/>
    <n v="1"/>
  </r>
  <r>
    <x v="24"/>
    <x v="24"/>
    <x v="0"/>
    <x v="0"/>
    <s v="GCJ10M"/>
    <x v="2"/>
    <x v="2"/>
    <x v="0"/>
    <n v="1"/>
  </r>
  <r>
    <x v="24"/>
    <x v="24"/>
    <x v="0"/>
    <x v="0"/>
    <s v="DCR9F"/>
    <x v="4"/>
    <x v="2"/>
    <x v="1"/>
    <n v="1"/>
  </r>
  <r>
    <x v="24"/>
    <x v="24"/>
    <x v="0"/>
    <x v="0"/>
    <s v="QGE10M"/>
    <x v="4"/>
    <x v="2"/>
    <x v="0"/>
    <n v="1"/>
  </r>
  <r>
    <x v="24"/>
    <x v="24"/>
    <x v="0"/>
    <x v="0"/>
    <s v="SGN9F"/>
    <x v="2"/>
    <x v="2"/>
    <x v="1"/>
    <n v="1"/>
  </r>
  <r>
    <x v="24"/>
    <x v="24"/>
    <x v="0"/>
    <x v="0"/>
    <s v="MAL10F"/>
    <x v="2"/>
    <x v="2"/>
    <x v="1"/>
    <n v="1"/>
  </r>
  <r>
    <x v="24"/>
    <x v="24"/>
    <x v="0"/>
    <x v="0"/>
    <s v="RGG6M"/>
    <x v="4"/>
    <x v="0"/>
    <x v="0"/>
    <n v="1"/>
  </r>
  <r>
    <x v="24"/>
    <x v="24"/>
    <x v="0"/>
    <x v="0"/>
    <s v="YAC6F"/>
    <x v="3"/>
    <x v="0"/>
    <x v="1"/>
    <n v="1"/>
  </r>
  <r>
    <x v="24"/>
    <x v="24"/>
    <x v="0"/>
    <x v="0"/>
    <s v="GRA6M"/>
    <x v="5"/>
    <x v="0"/>
    <x v="0"/>
    <n v="1"/>
  </r>
  <r>
    <x v="24"/>
    <x v="24"/>
    <x v="0"/>
    <x v="0"/>
    <s v="DMV7M"/>
    <x v="4"/>
    <x v="1"/>
    <x v="0"/>
    <n v="1"/>
  </r>
  <r>
    <x v="24"/>
    <x v="24"/>
    <x v="0"/>
    <x v="0"/>
    <s v="VMB8F"/>
    <x v="4"/>
    <x v="1"/>
    <x v="1"/>
    <n v="1"/>
  </r>
  <r>
    <x v="24"/>
    <x v="24"/>
    <x v="0"/>
    <x v="0"/>
    <s v="CCV7M"/>
    <x v="2"/>
    <x v="1"/>
    <x v="0"/>
    <n v="1"/>
  </r>
  <r>
    <x v="24"/>
    <x v="24"/>
    <x v="0"/>
    <x v="0"/>
    <s v="RSM10M"/>
    <x v="2"/>
    <x v="2"/>
    <x v="0"/>
    <n v="1"/>
  </r>
  <r>
    <x v="24"/>
    <x v="24"/>
    <x v="0"/>
    <x v="0"/>
    <s v="EOL9M"/>
    <x v="7"/>
    <x v="2"/>
    <x v="0"/>
    <n v="1"/>
  </r>
  <r>
    <x v="24"/>
    <x v="24"/>
    <x v="0"/>
    <x v="0"/>
    <s v="ADI9F"/>
    <x v="5"/>
    <x v="2"/>
    <x v="1"/>
    <n v="1"/>
  </r>
  <r>
    <x v="24"/>
    <x v="24"/>
    <x v="0"/>
    <x v="0"/>
    <s v="MHO10F"/>
    <x v="3"/>
    <x v="2"/>
    <x v="1"/>
    <n v="1"/>
  </r>
  <r>
    <x v="24"/>
    <x v="24"/>
    <x v="0"/>
    <x v="0"/>
    <s v="VLL7M"/>
    <x v="2"/>
    <x v="1"/>
    <x v="0"/>
    <n v="1"/>
  </r>
  <r>
    <x v="24"/>
    <x v="24"/>
    <x v="0"/>
    <x v="0"/>
    <s v="ISP6M"/>
    <x v="2"/>
    <x v="0"/>
    <x v="0"/>
    <n v="1"/>
  </r>
  <r>
    <x v="24"/>
    <x v="24"/>
    <x v="0"/>
    <x v="0"/>
    <s v="MBG6M"/>
    <x v="2"/>
    <x v="0"/>
    <x v="0"/>
    <n v="1"/>
  </r>
  <r>
    <x v="24"/>
    <x v="24"/>
    <x v="0"/>
    <x v="0"/>
    <s v="VNB7F"/>
    <x v="5"/>
    <x v="1"/>
    <x v="1"/>
    <n v="1"/>
  </r>
  <r>
    <x v="24"/>
    <x v="24"/>
    <x v="0"/>
    <x v="0"/>
    <s v="KEF5F"/>
    <x v="2"/>
    <x v="0"/>
    <x v="1"/>
    <n v="1"/>
  </r>
  <r>
    <x v="24"/>
    <x v="24"/>
    <x v="0"/>
    <x v="0"/>
    <s v="VVG8F"/>
    <x v="4"/>
    <x v="1"/>
    <x v="1"/>
    <n v="1"/>
  </r>
  <r>
    <x v="24"/>
    <x v="24"/>
    <x v="0"/>
    <x v="0"/>
    <s v="GLB7M"/>
    <x v="4"/>
    <x v="1"/>
    <x v="0"/>
    <n v="1"/>
  </r>
  <r>
    <x v="24"/>
    <x v="24"/>
    <x v="0"/>
    <x v="0"/>
    <s v="OCG9M"/>
    <x v="2"/>
    <x v="2"/>
    <x v="0"/>
    <n v="1"/>
  </r>
  <r>
    <x v="24"/>
    <x v="24"/>
    <x v="0"/>
    <x v="0"/>
    <s v="JDC10M"/>
    <x v="4"/>
    <x v="2"/>
    <x v="0"/>
    <n v="1"/>
  </r>
  <r>
    <x v="24"/>
    <x v="24"/>
    <x v="0"/>
    <x v="0"/>
    <s v="SCA11M"/>
    <x v="4"/>
    <x v="2"/>
    <x v="0"/>
    <n v="1"/>
  </r>
  <r>
    <x v="24"/>
    <x v="24"/>
    <x v="0"/>
    <x v="0"/>
    <s v="ARS9F"/>
    <x v="4"/>
    <x v="2"/>
    <x v="1"/>
    <n v="1"/>
  </r>
  <r>
    <x v="25"/>
    <x v="25"/>
    <x v="6"/>
    <x v="6"/>
    <s v="IEM5M"/>
    <x v="2"/>
    <x v="0"/>
    <x v="0"/>
    <n v="1"/>
  </r>
  <r>
    <x v="25"/>
    <x v="25"/>
    <x v="6"/>
    <x v="6"/>
    <s v="SAL7M"/>
    <x v="3"/>
    <x v="1"/>
    <x v="0"/>
    <n v="1"/>
  </r>
  <r>
    <x v="25"/>
    <x v="25"/>
    <x v="6"/>
    <x v="6"/>
    <s v="ACR7F"/>
    <x v="5"/>
    <x v="1"/>
    <x v="1"/>
    <n v="1"/>
  </r>
  <r>
    <x v="25"/>
    <x v="25"/>
    <x v="6"/>
    <x v="6"/>
    <s v="KCE7F"/>
    <x v="3"/>
    <x v="1"/>
    <x v="1"/>
    <n v="1"/>
  </r>
  <r>
    <x v="25"/>
    <x v="25"/>
    <x v="6"/>
    <x v="6"/>
    <s v="NCM7F"/>
    <x v="3"/>
    <x v="1"/>
    <x v="1"/>
    <n v="1"/>
  </r>
  <r>
    <x v="25"/>
    <x v="25"/>
    <x v="6"/>
    <x v="6"/>
    <s v="IBC8F"/>
    <x v="3"/>
    <x v="1"/>
    <x v="1"/>
    <n v="1"/>
  </r>
  <r>
    <x v="25"/>
    <x v="25"/>
    <x v="6"/>
    <x v="6"/>
    <s v="GCJ10M"/>
    <x v="3"/>
    <x v="2"/>
    <x v="0"/>
    <n v="1"/>
  </r>
  <r>
    <x v="25"/>
    <x v="25"/>
    <x v="6"/>
    <x v="6"/>
    <s v="DCR9F"/>
    <x v="3"/>
    <x v="2"/>
    <x v="1"/>
    <n v="1"/>
  </r>
  <r>
    <x v="25"/>
    <x v="25"/>
    <x v="6"/>
    <x v="6"/>
    <s v="QGE10M"/>
    <x v="3"/>
    <x v="2"/>
    <x v="0"/>
    <n v="1"/>
  </r>
  <r>
    <x v="25"/>
    <x v="25"/>
    <x v="6"/>
    <x v="6"/>
    <s v="SGN9F"/>
    <x v="3"/>
    <x v="2"/>
    <x v="1"/>
    <n v="1"/>
  </r>
  <r>
    <x v="25"/>
    <x v="25"/>
    <x v="6"/>
    <x v="6"/>
    <s v="MAL10F"/>
    <x v="3"/>
    <x v="2"/>
    <x v="1"/>
    <n v="1"/>
  </r>
  <r>
    <x v="25"/>
    <x v="25"/>
    <x v="6"/>
    <x v="6"/>
    <s v="RGG6M"/>
    <x v="3"/>
    <x v="0"/>
    <x v="0"/>
    <n v="1"/>
  </r>
  <r>
    <x v="25"/>
    <x v="25"/>
    <x v="6"/>
    <x v="6"/>
    <s v="YAC6F"/>
    <x v="0"/>
    <x v="0"/>
    <x v="1"/>
    <n v="1"/>
  </r>
  <r>
    <x v="25"/>
    <x v="25"/>
    <x v="6"/>
    <x v="6"/>
    <s v="GRA6M"/>
    <x v="3"/>
    <x v="0"/>
    <x v="0"/>
    <n v="1"/>
  </r>
  <r>
    <x v="25"/>
    <x v="25"/>
    <x v="6"/>
    <x v="6"/>
    <s v="DMV7M"/>
    <x v="3"/>
    <x v="1"/>
    <x v="0"/>
    <n v="1"/>
  </r>
  <r>
    <x v="25"/>
    <x v="25"/>
    <x v="6"/>
    <x v="6"/>
    <s v="VMB8F"/>
    <x v="3"/>
    <x v="1"/>
    <x v="1"/>
    <n v="1"/>
  </r>
  <r>
    <x v="25"/>
    <x v="25"/>
    <x v="6"/>
    <x v="6"/>
    <s v="CCV7M"/>
    <x v="2"/>
    <x v="1"/>
    <x v="0"/>
    <n v="1"/>
  </r>
  <r>
    <x v="25"/>
    <x v="25"/>
    <x v="6"/>
    <x v="6"/>
    <s v="RSM10M"/>
    <x v="3"/>
    <x v="2"/>
    <x v="0"/>
    <n v="1"/>
  </r>
  <r>
    <x v="25"/>
    <x v="25"/>
    <x v="6"/>
    <x v="6"/>
    <s v="EOL9M"/>
    <x v="2"/>
    <x v="2"/>
    <x v="0"/>
    <n v="1"/>
  </r>
  <r>
    <x v="25"/>
    <x v="25"/>
    <x v="6"/>
    <x v="6"/>
    <s v="ADI9F"/>
    <x v="3"/>
    <x v="2"/>
    <x v="1"/>
    <n v="1"/>
  </r>
  <r>
    <x v="25"/>
    <x v="25"/>
    <x v="6"/>
    <x v="6"/>
    <s v="MHO10F"/>
    <x v="2"/>
    <x v="2"/>
    <x v="1"/>
    <n v="1"/>
  </r>
  <r>
    <x v="25"/>
    <x v="25"/>
    <x v="6"/>
    <x v="6"/>
    <s v="VLL7M"/>
    <x v="3"/>
    <x v="1"/>
    <x v="0"/>
    <n v="1"/>
  </r>
  <r>
    <x v="25"/>
    <x v="25"/>
    <x v="6"/>
    <x v="6"/>
    <s v="ISP6M"/>
    <x v="3"/>
    <x v="0"/>
    <x v="0"/>
    <n v="1"/>
  </r>
  <r>
    <x v="25"/>
    <x v="25"/>
    <x v="6"/>
    <x v="6"/>
    <s v="MBG6M"/>
    <x v="3"/>
    <x v="0"/>
    <x v="0"/>
    <n v="1"/>
  </r>
  <r>
    <x v="25"/>
    <x v="25"/>
    <x v="6"/>
    <x v="6"/>
    <s v="VNB7F"/>
    <x v="3"/>
    <x v="1"/>
    <x v="1"/>
    <n v="1"/>
  </r>
  <r>
    <x v="25"/>
    <x v="25"/>
    <x v="6"/>
    <x v="6"/>
    <s v="KEF5F"/>
    <x v="3"/>
    <x v="0"/>
    <x v="1"/>
    <n v="1"/>
  </r>
  <r>
    <x v="25"/>
    <x v="25"/>
    <x v="6"/>
    <x v="6"/>
    <s v="VVG8F"/>
    <x v="3"/>
    <x v="1"/>
    <x v="1"/>
    <n v="1"/>
  </r>
  <r>
    <x v="25"/>
    <x v="25"/>
    <x v="6"/>
    <x v="6"/>
    <s v="GLB7M"/>
    <x v="3"/>
    <x v="1"/>
    <x v="0"/>
    <n v="1"/>
  </r>
  <r>
    <x v="25"/>
    <x v="25"/>
    <x v="6"/>
    <x v="6"/>
    <s v="OCG9M"/>
    <x v="3"/>
    <x v="2"/>
    <x v="0"/>
    <n v="1"/>
  </r>
  <r>
    <x v="25"/>
    <x v="25"/>
    <x v="6"/>
    <x v="6"/>
    <s v="JDC10M"/>
    <x v="3"/>
    <x v="2"/>
    <x v="0"/>
    <n v="1"/>
  </r>
  <r>
    <x v="25"/>
    <x v="25"/>
    <x v="6"/>
    <x v="6"/>
    <s v="SCA11M"/>
    <x v="3"/>
    <x v="2"/>
    <x v="0"/>
    <n v="1"/>
  </r>
  <r>
    <x v="25"/>
    <x v="25"/>
    <x v="6"/>
    <x v="6"/>
    <s v="ARS9F"/>
    <x v="3"/>
    <x v="2"/>
    <x v="1"/>
    <n v="1"/>
  </r>
  <r>
    <x v="26"/>
    <x v="26"/>
    <x v="5"/>
    <x v="5"/>
    <s v="IEM5M"/>
    <x v="6"/>
    <x v="0"/>
    <x v="0"/>
    <n v="1"/>
  </r>
  <r>
    <x v="26"/>
    <x v="26"/>
    <x v="5"/>
    <x v="5"/>
    <s v="SAL7M"/>
    <x v="0"/>
    <x v="1"/>
    <x v="0"/>
    <n v="1"/>
  </r>
  <r>
    <x v="26"/>
    <x v="26"/>
    <x v="5"/>
    <x v="5"/>
    <s v="ACR7F"/>
    <x v="6"/>
    <x v="1"/>
    <x v="1"/>
    <n v="1"/>
  </r>
  <r>
    <x v="26"/>
    <x v="26"/>
    <x v="5"/>
    <x v="5"/>
    <s v="KCE7F"/>
    <x v="1"/>
    <x v="1"/>
    <x v="1"/>
    <n v="1"/>
  </r>
  <r>
    <x v="26"/>
    <x v="26"/>
    <x v="5"/>
    <x v="5"/>
    <s v="NCM7F"/>
    <x v="3"/>
    <x v="1"/>
    <x v="1"/>
    <n v="1"/>
  </r>
  <r>
    <x v="26"/>
    <x v="26"/>
    <x v="5"/>
    <x v="5"/>
    <s v="IBC8F"/>
    <x v="2"/>
    <x v="1"/>
    <x v="1"/>
    <n v="1"/>
  </r>
  <r>
    <x v="26"/>
    <x v="26"/>
    <x v="5"/>
    <x v="5"/>
    <s v="GCJ10M"/>
    <x v="6"/>
    <x v="2"/>
    <x v="0"/>
    <n v="1"/>
  </r>
  <r>
    <x v="26"/>
    <x v="26"/>
    <x v="5"/>
    <x v="5"/>
    <s v="DCR9F"/>
    <x v="6"/>
    <x v="2"/>
    <x v="1"/>
    <n v="1"/>
  </r>
  <r>
    <x v="26"/>
    <x v="26"/>
    <x v="5"/>
    <x v="5"/>
    <s v="QGE10M"/>
    <x v="0"/>
    <x v="2"/>
    <x v="0"/>
    <n v="1"/>
  </r>
  <r>
    <x v="26"/>
    <x v="26"/>
    <x v="5"/>
    <x v="5"/>
    <s v="SGN9F"/>
    <x v="6"/>
    <x v="2"/>
    <x v="1"/>
    <n v="1"/>
  </r>
  <r>
    <x v="26"/>
    <x v="26"/>
    <x v="5"/>
    <x v="5"/>
    <s v="MAL10F"/>
    <x v="6"/>
    <x v="2"/>
    <x v="1"/>
    <n v="1"/>
  </r>
  <r>
    <x v="26"/>
    <x v="26"/>
    <x v="5"/>
    <x v="5"/>
    <s v="RGG6M"/>
    <x v="0"/>
    <x v="0"/>
    <x v="0"/>
    <n v="1"/>
  </r>
  <r>
    <x v="26"/>
    <x v="26"/>
    <x v="5"/>
    <x v="5"/>
    <s v="YAC6F"/>
    <x v="0"/>
    <x v="0"/>
    <x v="1"/>
    <n v="1"/>
  </r>
  <r>
    <x v="26"/>
    <x v="26"/>
    <x v="5"/>
    <x v="5"/>
    <s v="GRA6M"/>
    <x v="0"/>
    <x v="0"/>
    <x v="0"/>
    <n v="1"/>
  </r>
  <r>
    <x v="26"/>
    <x v="26"/>
    <x v="5"/>
    <x v="5"/>
    <s v="DMV7M"/>
    <x v="0"/>
    <x v="1"/>
    <x v="0"/>
    <n v="1"/>
  </r>
  <r>
    <x v="26"/>
    <x v="26"/>
    <x v="5"/>
    <x v="5"/>
    <s v="VMB8F"/>
    <x v="6"/>
    <x v="1"/>
    <x v="1"/>
    <n v="1"/>
  </r>
  <r>
    <x v="26"/>
    <x v="26"/>
    <x v="5"/>
    <x v="5"/>
    <s v="CCV7M"/>
    <x v="0"/>
    <x v="1"/>
    <x v="0"/>
    <n v="1"/>
  </r>
  <r>
    <x v="26"/>
    <x v="26"/>
    <x v="5"/>
    <x v="5"/>
    <s v="RSM10M"/>
    <x v="0"/>
    <x v="2"/>
    <x v="0"/>
    <n v="1"/>
  </r>
  <r>
    <x v="26"/>
    <x v="26"/>
    <x v="5"/>
    <x v="5"/>
    <s v="EOL9M"/>
    <x v="5"/>
    <x v="2"/>
    <x v="0"/>
    <n v="1"/>
  </r>
  <r>
    <x v="26"/>
    <x v="26"/>
    <x v="5"/>
    <x v="5"/>
    <s v="ADI9F"/>
    <x v="6"/>
    <x v="2"/>
    <x v="1"/>
    <n v="1"/>
  </r>
  <r>
    <x v="26"/>
    <x v="26"/>
    <x v="5"/>
    <x v="5"/>
    <s v="MHO10F"/>
    <x v="6"/>
    <x v="2"/>
    <x v="1"/>
    <n v="1"/>
  </r>
  <r>
    <x v="26"/>
    <x v="26"/>
    <x v="5"/>
    <x v="5"/>
    <s v="VLL7M"/>
    <x v="5"/>
    <x v="1"/>
    <x v="0"/>
    <n v="1"/>
  </r>
  <r>
    <x v="26"/>
    <x v="26"/>
    <x v="5"/>
    <x v="5"/>
    <s v="ISP6M"/>
    <x v="6"/>
    <x v="0"/>
    <x v="0"/>
    <n v="1"/>
  </r>
  <r>
    <x v="26"/>
    <x v="26"/>
    <x v="5"/>
    <x v="5"/>
    <s v="MBG6M"/>
    <x v="0"/>
    <x v="0"/>
    <x v="0"/>
    <n v="1"/>
  </r>
  <r>
    <x v="26"/>
    <x v="26"/>
    <x v="5"/>
    <x v="5"/>
    <s v="VNB7F"/>
    <x v="6"/>
    <x v="1"/>
    <x v="1"/>
    <n v="1"/>
  </r>
  <r>
    <x v="26"/>
    <x v="26"/>
    <x v="5"/>
    <x v="5"/>
    <s v="KEF5F"/>
    <x v="6"/>
    <x v="0"/>
    <x v="1"/>
    <n v="1"/>
  </r>
  <r>
    <x v="26"/>
    <x v="26"/>
    <x v="5"/>
    <x v="5"/>
    <s v="VVG8F"/>
    <x v="0"/>
    <x v="1"/>
    <x v="1"/>
    <n v="1"/>
  </r>
  <r>
    <x v="26"/>
    <x v="26"/>
    <x v="5"/>
    <x v="5"/>
    <s v="GLB7M"/>
    <x v="6"/>
    <x v="1"/>
    <x v="0"/>
    <n v="1"/>
  </r>
  <r>
    <x v="26"/>
    <x v="26"/>
    <x v="5"/>
    <x v="5"/>
    <s v="OCG9M"/>
    <x v="6"/>
    <x v="2"/>
    <x v="0"/>
    <n v="1"/>
  </r>
  <r>
    <x v="26"/>
    <x v="26"/>
    <x v="5"/>
    <x v="5"/>
    <s v="JDC10M"/>
    <x v="6"/>
    <x v="2"/>
    <x v="0"/>
    <n v="1"/>
  </r>
  <r>
    <x v="26"/>
    <x v="26"/>
    <x v="5"/>
    <x v="5"/>
    <s v="SCA11M"/>
    <x v="6"/>
    <x v="2"/>
    <x v="0"/>
    <n v="1"/>
  </r>
  <r>
    <x v="26"/>
    <x v="26"/>
    <x v="5"/>
    <x v="5"/>
    <s v="ARS9F"/>
    <x v="0"/>
    <x v="2"/>
    <x v="1"/>
    <n v="1"/>
  </r>
  <r>
    <x v="27"/>
    <x v="27"/>
    <x v="1"/>
    <x v="1"/>
    <s v="IEM5M"/>
    <x v="5"/>
    <x v="0"/>
    <x v="0"/>
    <n v="1"/>
  </r>
  <r>
    <x v="27"/>
    <x v="27"/>
    <x v="1"/>
    <x v="1"/>
    <s v="SAL7M"/>
    <x v="0"/>
    <x v="1"/>
    <x v="0"/>
    <n v="1"/>
  </r>
  <r>
    <x v="27"/>
    <x v="27"/>
    <x v="1"/>
    <x v="1"/>
    <s v="ACR7F"/>
    <x v="0"/>
    <x v="1"/>
    <x v="1"/>
    <n v="1"/>
  </r>
  <r>
    <x v="27"/>
    <x v="27"/>
    <x v="1"/>
    <x v="1"/>
    <s v="KCE7F"/>
    <x v="1"/>
    <x v="1"/>
    <x v="1"/>
    <n v="1"/>
  </r>
  <r>
    <x v="27"/>
    <x v="27"/>
    <x v="1"/>
    <x v="1"/>
    <s v="NCM7F"/>
    <x v="3"/>
    <x v="1"/>
    <x v="1"/>
    <n v="1"/>
  </r>
  <r>
    <x v="27"/>
    <x v="27"/>
    <x v="1"/>
    <x v="1"/>
    <s v="IBC8F"/>
    <x v="0"/>
    <x v="1"/>
    <x v="1"/>
    <n v="1"/>
  </r>
  <r>
    <x v="27"/>
    <x v="27"/>
    <x v="1"/>
    <x v="1"/>
    <s v="GCJ10M"/>
    <x v="0"/>
    <x v="2"/>
    <x v="0"/>
    <n v="1"/>
  </r>
  <r>
    <x v="27"/>
    <x v="27"/>
    <x v="1"/>
    <x v="1"/>
    <s v="DCR9F"/>
    <x v="0"/>
    <x v="2"/>
    <x v="1"/>
    <n v="1"/>
  </r>
  <r>
    <x v="27"/>
    <x v="27"/>
    <x v="1"/>
    <x v="1"/>
    <s v="QGE10M"/>
    <x v="0"/>
    <x v="2"/>
    <x v="0"/>
    <n v="1"/>
  </r>
  <r>
    <x v="27"/>
    <x v="27"/>
    <x v="1"/>
    <x v="1"/>
    <s v="SGN9F"/>
    <x v="0"/>
    <x v="2"/>
    <x v="1"/>
    <n v="1"/>
  </r>
  <r>
    <x v="27"/>
    <x v="27"/>
    <x v="1"/>
    <x v="1"/>
    <s v="MAL10F"/>
    <x v="1"/>
    <x v="2"/>
    <x v="1"/>
    <n v="1"/>
  </r>
  <r>
    <x v="27"/>
    <x v="27"/>
    <x v="1"/>
    <x v="1"/>
    <s v="RGG6M"/>
    <x v="0"/>
    <x v="0"/>
    <x v="0"/>
    <n v="1"/>
  </r>
  <r>
    <x v="27"/>
    <x v="27"/>
    <x v="1"/>
    <x v="1"/>
    <s v="YAC6F"/>
    <x v="2"/>
    <x v="0"/>
    <x v="1"/>
    <n v="1"/>
  </r>
  <r>
    <x v="27"/>
    <x v="27"/>
    <x v="1"/>
    <x v="1"/>
    <s v="GRA6M"/>
    <x v="0"/>
    <x v="0"/>
    <x v="0"/>
    <n v="1"/>
  </r>
  <r>
    <x v="27"/>
    <x v="27"/>
    <x v="1"/>
    <x v="1"/>
    <s v="DMV7M"/>
    <x v="0"/>
    <x v="1"/>
    <x v="0"/>
    <n v="1"/>
  </r>
  <r>
    <x v="27"/>
    <x v="27"/>
    <x v="1"/>
    <x v="1"/>
    <s v="VMB8F"/>
    <x v="0"/>
    <x v="1"/>
    <x v="1"/>
    <n v="1"/>
  </r>
  <r>
    <x v="27"/>
    <x v="27"/>
    <x v="1"/>
    <x v="1"/>
    <s v="CCV7M"/>
    <x v="0"/>
    <x v="1"/>
    <x v="0"/>
    <n v="1"/>
  </r>
  <r>
    <x v="27"/>
    <x v="27"/>
    <x v="1"/>
    <x v="1"/>
    <s v="RSM10M"/>
    <x v="0"/>
    <x v="2"/>
    <x v="0"/>
    <n v="1"/>
  </r>
  <r>
    <x v="27"/>
    <x v="27"/>
    <x v="1"/>
    <x v="1"/>
    <s v="EOL9M"/>
    <x v="0"/>
    <x v="2"/>
    <x v="0"/>
    <n v="1"/>
  </r>
  <r>
    <x v="27"/>
    <x v="27"/>
    <x v="1"/>
    <x v="1"/>
    <s v="ADI9F"/>
    <x v="0"/>
    <x v="2"/>
    <x v="1"/>
    <n v="1"/>
  </r>
  <r>
    <x v="27"/>
    <x v="27"/>
    <x v="1"/>
    <x v="1"/>
    <s v="MHO10F"/>
    <x v="0"/>
    <x v="2"/>
    <x v="1"/>
    <n v="1"/>
  </r>
  <r>
    <x v="27"/>
    <x v="27"/>
    <x v="1"/>
    <x v="1"/>
    <s v="VLL7M"/>
    <x v="0"/>
    <x v="1"/>
    <x v="0"/>
    <n v="1"/>
  </r>
  <r>
    <x v="27"/>
    <x v="27"/>
    <x v="1"/>
    <x v="1"/>
    <s v="ISP6M"/>
    <x v="0"/>
    <x v="0"/>
    <x v="0"/>
    <n v="1"/>
  </r>
  <r>
    <x v="27"/>
    <x v="27"/>
    <x v="1"/>
    <x v="1"/>
    <s v="MBG6M"/>
    <x v="0"/>
    <x v="0"/>
    <x v="0"/>
    <n v="1"/>
  </r>
  <r>
    <x v="27"/>
    <x v="27"/>
    <x v="1"/>
    <x v="1"/>
    <s v="VNB7F"/>
    <x v="0"/>
    <x v="1"/>
    <x v="1"/>
    <n v="1"/>
  </r>
  <r>
    <x v="27"/>
    <x v="27"/>
    <x v="1"/>
    <x v="1"/>
    <s v="KEF5F"/>
    <x v="0"/>
    <x v="0"/>
    <x v="1"/>
    <n v="1"/>
  </r>
  <r>
    <x v="27"/>
    <x v="27"/>
    <x v="1"/>
    <x v="1"/>
    <s v="VVG8F"/>
    <x v="0"/>
    <x v="1"/>
    <x v="1"/>
    <n v="1"/>
  </r>
  <r>
    <x v="27"/>
    <x v="27"/>
    <x v="1"/>
    <x v="1"/>
    <s v="GLB7M"/>
    <x v="0"/>
    <x v="1"/>
    <x v="0"/>
    <n v="1"/>
  </r>
  <r>
    <x v="27"/>
    <x v="27"/>
    <x v="1"/>
    <x v="1"/>
    <s v="OCG9M"/>
    <x v="1"/>
    <x v="2"/>
    <x v="0"/>
    <n v="1"/>
  </r>
  <r>
    <x v="27"/>
    <x v="27"/>
    <x v="1"/>
    <x v="1"/>
    <s v="JDC10M"/>
    <x v="0"/>
    <x v="2"/>
    <x v="0"/>
    <n v="1"/>
  </r>
  <r>
    <x v="27"/>
    <x v="27"/>
    <x v="1"/>
    <x v="1"/>
    <s v="SCA11M"/>
    <x v="0"/>
    <x v="2"/>
    <x v="0"/>
    <n v="1"/>
  </r>
  <r>
    <x v="27"/>
    <x v="27"/>
    <x v="1"/>
    <x v="1"/>
    <s v="ARS9F"/>
    <x v="0"/>
    <x v="2"/>
    <x v="1"/>
    <n v="1"/>
  </r>
  <r>
    <x v="28"/>
    <x v="28"/>
    <x v="0"/>
    <x v="0"/>
    <s v="IEM5M"/>
    <x v="2"/>
    <x v="0"/>
    <x v="0"/>
    <n v="1"/>
  </r>
  <r>
    <x v="28"/>
    <x v="28"/>
    <x v="0"/>
    <x v="0"/>
    <s v="SAL7M"/>
    <x v="2"/>
    <x v="1"/>
    <x v="0"/>
    <n v="1"/>
  </r>
  <r>
    <x v="28"/>
    <x v="28"/>
    <x v="0"/>
    <x v="0"/>
    <s v="ACR7F"/>
    <x v="5"/>
    <x v="1"/>
    <x v="1"/>
    <n v="1"/>
  </r>
  <r>
    <x v="28"/>
    <x v="28"/>
    <x v="0"/>
    <x v="0"/>
    <s v="KCE7F"/>
    <x v="2"/>
    <x v="1"/>
    <x v="1"/>
    <n v="1"/>
  </r>
  <r>
    <x v="28"/>
    <x v="28"/>
    <x v="0"/>
    <x v="0"/>
    <s v="NCM7F"/>
    <x v="7"/>
    <x v="1"/>
    <x v="1"/>
    <n v="1"/>
  </r>
  <r>
    <x v="28"/>
    <x v="28"/>
    <x v="0"/>
    <x v="0"/>
    <s v="IBC8F"/>
    <x v="4"/>
    <x v="1"/>
    <x v="1"/>
    <n v="1"/>
  </r>
  <r>
    <x v="28"/>
    <x v="28"/>
    <x v="0"/>
    <x v="0"/>
    <s v="GCJ10M"/>
    <x v="2"/>
    <x v="2"/>
    <x v="0"/>
    <n v="1"/>
  </r>
  <r>
    <x v="28"/>
    <x v="28"/>
    <x v="0"/>
    <x v="0"/>
    <s v="DCR9F"/>
    <x v="2"/>
    <x v="2"/>
    <x v="1"/>
    <n v="1"/>
  </r>
  <r>
    <x v="28"/>
    <x v="28"/>
    <x v="0"/>
    <x v="0"/>
    <s v="QGE10M"/>
    <x v="2"/>
    <x v="2"/>
    <x v="0"/>
    <n v="1"/>
  </r>
  <r>
    <x v="28"/>
    <x v="28"/>
    <x v="0"/>
    <x v="0"/>
    <s v="SGN9F"/>
    <x v="2"/>
    <x v="2"/>
    <x v="1"/>
    <n v="1"/>
  </r>
  <r>
    <x v="28"/>
    <x v="28"/>
    <x v="0"/>
    <x v="0"/>
    <s v="MAL10F"/>
    <x v="2"/>
    <x v="2"/>
    <x v="1"/>
    <n v="1"/>
  </r>
  <r>
    <x v="28"/>
    <x v="28"/>
    <x v="0"/>
    <x v="0"/>
    <s v="RGG6M"/>
    <x v="2"/>
    <x v="0"/>
    <x v="0"/>
    <n v="1"/>
  </r>
  <r>
    <x v="28"/>
    <x v="28"/>
    <x v="0"/>
    <x v="0"/>
    <s v="YAC6F"/>
    <x v="4"/>
    <x v="0"/>
    <x v="1"/>
    <n v="1"/>
  </r>
  <r>
    <x v="28"/>
    <x v="28"/>
    <x v="0"/>
    <x v="0"/>
    <s v="GRA6M"/>
    <x v="2"/>
    <x v="0"/>
    <x v="0"/>
    <n v="1"/>
  </r>
  <r>
    <x v="28"/>
    <x v="28"/>
    <x v="0"/>
    <x v="0"/>
    <s v="DMV7M"/>
    <x v="4"/>
    <x v="1"/>
    <x v="0"/>
    <n v="1"/>
  </r>
  <r>
    <x v="28"/>
    <x v="28"/>
    <x v="0"/>
    <x v="0"/>
    <s v="VMB8F"/>
    <x v="2"/>
    <x v="1"/>
    <x v="1"/>
    <n v="1"/>
  </r>
  <r>
    <x v="28"/>
    <x v="28"/>
    <x v="0"/>
    <x v="0"/>
    <s v="CCV7M"/>
    <x v="2"/>
    <x v="1"/>
    <x v="0"/>
    <n v="1"/>
  </r>
  <r>
    <x v="28"/>
    <x v="28"/>
    <x v="0"/>
    <x v="0"/>
    <s v="RSM10M"/>
    <x v="2"/>
    <x v="2"/>
    <x v="0"/>
    <n v="1"/>
  </r>
  <r>
    <x v="28"/>
    <x v="28"/>
    <x v="0"/>
    <x v="0"/>
    <s v="EOL9M"/>
    <x v="2"/>
    <x v="2"/>
    <x v="0"/>
    <n v="1"/>
  </r>
  <r>
    <x v="28"/>
    <x v="28"/>
    <x v="0"/>
    <x v="0"/>
    <s v="ADI9F"/>
    <x v="2"/>
    <x v="2"/>
    <x v="1"/>
    <n v="1"/>
  </r>
  <r>
    <x v="28"/>
    <x v="28"/>
    <x v="0"/>
    <x v="0"/>
    <s v="MHO10F"/>
    <x v="2"/>
    <x v="2"/>
    <x v="1"/>
    <n v="1"/>
  </r>
  <r>
    <x v="28"/>
    <x v="28"/>
    <x v="0"/>
    <x v="0"/>
    <s v="VLL7M"/>
    <x v="2"/>
    <x v="1"/>
    <x v="0"/>
    <n v="1"/>
  </r>
  <r>
    <x v="28"/>
    <x v="28"/>
    <x v="0"/>
    <x v="0"/>
    <s v="ISP6M"/>
    <x v="2"/>
    <x v="0"/>
    <x v="0"/>
    <n v="1"/>
  </r>
  <r>
    <x v="28"/>
    <x v="28"/>
    <x v="0"/>
    <x v="0"/>
    <s v="MBG6M"/>
    <x v="2"/>
    <x v="0"/>
    <x v="0"/>
    <n v="1"/>
  </r>
  <r>
    <x v="28"/>
    <x v="28"/>
    <x v="0"/>
    <x v="0"/>
    <s v="VNB7F"/>
    <x v="2"/>
    <x v="1"/>
    <x v="1"/>
    <n v="1"/>
  </r>
  <r>
    <x v="28"/>
    <x v="28"/>
    <x v="0"/>
    <x v="0"/>
    <s v="KEF5F"/>
    <x v="2"/>
    <x v="0"/>
    <x v="1"/>
    <n v="1"/>
  </r>
  <r>
    <x v="28"/>
    <x v="28"/>
    <x v="0"/>
    <x v="0"/>
    <s v="VVG8F"/>
    <x v="2"/>
    <x v="1"/>
    <x v="1"/>
    <n v="1"/>
  </r>
  <r>
    <x v="28"/>
    <x v="28"/>
    <x v="0"/>
    <x v="0"/>
    <s v="GLB7M"/>
    <x v="2"/>
    <x v="1"/>
    <x v="0"/>
    <n v="1"/>
  </r>
  <r>
    <x v="28"/>
    <x v="28"/>
    <x v="0"/>
    <x v="0"/>
    <s v="OCG9M"/>
    <x v="2"/>
    <x v="2"/>
    <x v="0"/>
    <n v="1"/>
  </r>
  <r>
    <x v="28"/>
    <x v="28"/>
    <x v="0"/>
    <x v="0"/>
    <s v="JDC10M"/>
    <x v="2"/>
    <x v="2"/>
    <x v="0"/>
    <n v="1"/>
  </r>
  <r>
    <x v="28"/>
    <x v="28"/>
    <x v="0"/>
    <x v="0"/>
    <s v="SCA11M"/>
    <x v="2"/>
    <x v="2"/>
    <x v="0"/>
    <n v="1"/>
  </r>
  <r>
    <x v="28"/>
    <x v="28"/>
    <x v="0"/>
    <x v="0"/>
    <s v="ARS9F"/>
    <x v="2"/>
    <x v="2"/>
    <x v="1"/>
    <n v="1"/>
  </r>
  <r>
    <x v="29"/>
    <x v="29"/>
    <x v="3"/>
    <x v="3"/>
    <s v="IEM5M"/>
    <x v="4"/>
    <x v="0"/>
    <x v="0"/>
    <n v="1"/>
  </r>
  <r>
    <x v="29"/>
    <x v="29"/>
    <x v="3"/>
    <x v="3"/>
    <s v="SAL7M"/>
    <x v="4"/>
    <x v="1"/>
    <x v="0"/>
    <n v="1"/>
  </r>
  <r>
    <x v="29"/>
    <x v="29"/>
    <x v="3"/>
    <x v="3"/>
    <s v="ACR7F"/>
    <x v="4"/>
    <x v="1"/>
    <x v="1"/>
    <n v="1"/>
  </r>
  <r>
    <x v="29"/>
    <x v="29"/>
    <x v="3"/>
    <x v="3"/>
    <s v="KCE7F"/>
    <x v="4"/>
    <x v="1"/>
    <x v="1"/>
    <n v="1"/>
  </r>
  <r>
    <x v="29"/>
    <x v="29"/>
    <x v="3"/>
    <x v="3"/>
    <s v="NCM7F"/>
    <x v="0"/>
    <x v="1"/>
    <x v="1"/>
    <n v="1"/>
  </r>
  <r>
    <x v="29"/>
    <x v="29"/>
    <x v="3"/>
    <x v="3"/>
    <s v="IBC8F"/>
    <x v="4"/>
    <x v="1"/>
    <x v="1"/>
    <n v="1"/>
  </r>
  <r>
    <x v="29"/>
    <x v="29"/>
    <x v="3"/>
    <x v="3"/>
    <s v="GCJ10M"/>
    <x v="4"/>
    <x v="2"/>
    <x v="0"/>
    <n v="1"/>
  </r>
  <r>
    <x v="29"/>
    <x v="29"/>
    <x v="3"/>
    <x v="3"/>
    <s v="DCR9F"/>
    <x v="4"/>
    <x v="2"/>
    <x v="1"/>
    <n v="1"/>
  </r>
  <r>
    <x v="29"/>
    <x v="29"/>
    <x v="3"/>
    <x v="3"/>
    <s v="QGE10M"/>
    <x v="4"/>
    <x v="2"/>
    <x v="0"/>
    <n v="1"/>
  </r>
  <r>
    <x v="29"/>
    <x v="29"/>
    <x v="3"/>
    <x v="3"/>
    <s v="SGN9F"/>
    <x v="4"/>
    <x v="2"/>
    <x v="1"/>
    <n v="1"/>
  </r>
  <r>
    <x v="29"/>
    <x v="29"/>
    <x v="3"/>
    <x v="3"/>
    <s v="MAL10F"/>
    <x v="4"/>
    <x v="2"/>
    <x v="1"/>
    <n v="1"/>
  </r>
  <r>
    <x v="29"/>
    <x v="29"/>
    <x v="3"/>
    <x v="3"/>
    <s v="RGG6M"/>
    <x v="4"/>
    <x v="0"/>
    <x v="0"/>
    <n v="1"/>
  </r>
  <r>
    <x v="29"/>
    <x v="29"/>
    <x v="3"/>
    <x v="3"/>
    <s v="YAC6F"/>
    <x v="1"/>
    <x v="0"/>
    <x v="1"/>
    <n v="1"/>
  </r>
  <r>
    <x v="29"/>
    <x v="29"/>
    <x v="3"/>
    <x v="3"/>
    <s v="GRA6M"/>
    <x v="4"/>
    <x v="0"/>
    <x v="0"/>
    <n v="1"/>
  </r>
  <r>
    <x v="29"/>
    <x v="29"/>
    <x v="3"/>
    <x v="3"/>
    <s v="DMV7M"/>
    <x v="4"/>
    <x v="1"/>
    <x v="0"/>
    <n v="1"/>
  </r>
  <r>
    <x v="29"/>
    <x v="29"/>
    <x v="3"/>
    <x v="3"/>
    <s v="VMB8F"/>
    <x v="4"/>
    <x v="1"/>
    <x v="1"/>
    <n v="1"/>
  </r>
  <r>
    <x v="29"/>
    <x v="29"/>
    <x v="3"/>
    <x v="3"/>
    <s v="CCV7M"/>
    <x v="4"/>
    <x v="1"/>
    <x v="0"/>
    <n v="1"/>
  </r>
  <r>
    <x v="29"/>
    <x v="29"/>
    <x v="3"/>
    <x v="3"/>
    <s v="RSM10M"/>
    <x v="4"/>
    <x v="2"/>
    <x v="0"/>
    <n v="1"/>
  </r>
  <r>
    <x v="29"/>
    <x v="29"/>
    <x v="3"/>
    <x v="3"/>
    <s v="EOL9M"/>
    <x v="4"/>
    <x v="2"/>
    <x v="0"/>
    <n v="1"/>
  </r>
  <r>
    <x v="29"/>
    <x v="29"/>
    <x v="3"/>
    <x v="3"/>
    <s v="ADI9F"/>
    <x v="4"/>
    <x v="2"/>
    <x v="1"/>
    <n v="1"/>
  </r>
  <r>
    <x v="29"/>
    <x v="29"/>
    <x v="3"/>
    <x v="3"/>
    <s v="MHO10F"/>
    <x v="4"/>
    <x v="2"/>
    <x v="1"/>
    <n v="1"/>
  </r>
  <r>
    <x v="29"/>
    <x v="29"/>
    <x v="3"/>
    <x v="3"/>
    <s v="VLL7M"/>
    <x v="4"/>
    <x v="1"/>
    <x v="0"/>
    <n v="1"/>
  </r>
  <r>
    <x v="29"/>
    <x v="29"/>
    <x v="3"/>
    <x v="3"/>
    <s v="ISP6M"/>
    <x v="3"/>
    <x v="0"/>
    <x v="0"/>
    <n v="1"/>
  </r>
  <r>
    <x v="29"/>
    <x v="29"/>
    <x v="3"/>
    <x v="3"/>
    <s v="MBG6M"/>
    <x v="4"/>
    <x v="0"/>
    <x v="0"/>
    <n v="1"/>
  </r>
  <r>
    <x v="29"/>
    <x v="29"/>
    <x v="3"/>
    <x v="3"/>
    <s v="VNB7F"/>
    <x v="3"/>
    <x v="1"/>
    <x v="1"/>
    <n v="1"/>
  </r>
  <r>
    <x v="29"/>
    <x v="29"/>
    <x v="3"/>
    <x v="3"/>
    <s v="KEF5F"/>
    <x v="4"/>
    <x v="0"/>
    <x v="1"/>
    <n v="1"/>
  </r>
  <r>
    <x v="29"/>
    <x v="29"/>
    <x v="3"/>
    <x v="3"/>
    <s v="VVG8F"/>
    <x v="4"/>
    <x v="1"/>
    <x v="1"/>
    <n v="1"/>
  </r>
  <r>
    <x v="29"/>
    <x v="29"/>
    <x v="3"/>
    <x v="3"/>
    <s v="GLB7M"/>
    <x v="4"/>
    <x v="1"/>
    <x v="0"/>
    <n v="1"/>
  </r>
  <r>
    <x v="29"/>
    <x v="29"/>
    <x v="3"/>
    <x v="3"/>
    <s v="OCG9M"/>
    <x v="4"/>
    <x v="2"/>
    <x v="0"/>
    <n v="1"/>
  </r>
  <r>
    <x v="29"/>
    <x v="29"/>
    <x v="3"/>
    <x v="3"/>
    <s v="JDC10M"/>
    <x v="4"/>
    <x v="2"/>
    <x v="0"/>
    <n v="1"/>
  </r>
  <r>
    <x v="29"/>
    <x v="29"/>
    <x v="3"/>
    <x v="3"/>
    <s v="SCA11M"/>
    <x v="4"/>
    <x v="2"/>
    <x v="0"/>
    <n v="1"/>
  </r>
  <r>
    <x v="29"/>
    <x v="29"/>
    <x v="3"/>
    <x v="3"/>
    <s v="ARS9F"/>
    <x v="4"/>
    <x v="2"/>
    <x v="1"/>
    <n v="1"/>
  </r>
  <r>
    <x v="30"/>
    <x v="30"/>
    <x v="2"/>
    <x v="2"/>
    <s v="IEM5M"/>
    <x v="1"/>
    <x v="0"/>
    <x v="0"/>
    <n v="1"/>
  </r>
  <r>
    <x v="30"/>
    <x v="30"/>
    <x v="2"/>
    <x v="2"/>
    <s v="SAL7M"/>
    <x v="1"/>
    <x v="1"/>
    <x v="0"/>
    <n v="1"/>
  </r>
  <r>
    <x v="30"/>
    <x v="30"/>
    <x v="2"/>
    <x v="2"/>
    <s v="ACR7F"/>
    <x v="1"/>
    <x v="1"/>
    <x v="1"/>
    <n v="1"/>
  </r>
  <r>
    <x v="30"/>
    <x v="30"/>
    <x v="2"/>
    <x v="2"/>
    <s v="KCE7F"/>
    <x v="6"/>
    <x v="1"/>
    <x v="1"/>
    <n v="1"/>
  </r>
  <r>
    <x v="30"/>
    <x v="30"/>
    <x v="2"/>
    <x v="2"/>
    <s v="NCM7F"/>
    <x v="1"/>
    <x v="1"/>
    <x v="1"/>
    <n v="1"/>
  </r>
  <r>
    <x v="30"/>
    <x v="30"/>
    <x v="2"/>
    <x v="2"/>
    <s v="IBC8F"/>
    <x v="1"/>
    <x v="1"/>
    <x v="1"/>
    <n v="1"/>
  </r>
  <r>
    <x v="30"/>
    <x v="30"/>
    <x v="2"/>
    <x v="2"/>
    <s v="GCJ10M"/>
    <x v="1"/>
    <x v="2"/>
    <x v="0"/>
    <n v="1"/>
  </r>
  <r>
    <x v="30"/>
    <x v="30"/>
    <x v="2"/>
    <x v="2"/>
    <s v="DCR9F"/>
    <x v="1"/>
    <x v="2"/>
    <x v="1"/>
    <n v="1"/>
  </r>
  <r>
    <x v="30"/>
    <x v="30"/>
    <x v="2"/>
    <x v="2"/>
    <s v="QGE10M"/>
    <x v="1"/>
    <x v="2"/>
    <x v="0"/>
    <n v="1"/>
  </r>
  <r>
    <x v="30"/>
    <x v="30"/>
    <x v="2"/>
    <x v="2"/>
    <s v="SGN9F"/>
    <x v="1"/>
    <x v="2"/>
    <x v="1"/>
    <n v="1"/>
  </r>
  <r>
    <x v="30"/>
    <x v="30"/>
    <x v="2"/>
    <x v="2"/>
    <s v="MAL10F"/>
    <x v="1"/>
    <x v="2"/>
    <x v="1"/>
    <n v="1"/>
  </r>
  <r>
    <x v="30"/>
    <x v="30"/>
    <x v="2"/>
    <x v="2"/>
    <s v="RGG6M"/>
    <x v="1"/>
    <x v="0"/>
    <x v="0"/>
    <n v="1"/>
  </r>
  <r>
    <x v="30"/>
    <x v="30"/>
    <x v="2"/>
    <x v="2"/>
    <s v="YAC6F"/>
    <x v="0"/>
    <x v="0"/>
    <x v="1"/>
    <n v="1"/>
  </r>
  <r>
    <x v="30"/>
    <x v="30"/>
    <x v="2"/>
    <x v="2"/>
    <s v="GRA6M"/>
    <x v="5"/>
    <x v="0"/>
    <x v="0"/>
    <n v="1"/>
  </r>
  <r>
    <x v="30"/>
    <x v="30"/>
    <x v="2"/>
    <x v="2"/>
    <s v="DMV7M"/>
    <x v="1"/>
    <x v="1"/>
    <x v="0"/>
    <n v="1"/>
  </r>
  <r>
    <x v="30"/>
    <x v="30"/>
    <x v="2"/>
    <x v="2"/>
    <s v="VMB8F"/>
    <x v="2"/>
    <x v="1"/>
    <x v="1"/>
    <n v="1"/>
  </r>
  <r>
    <x v="30"/>
    <x v="30"/>
    <x v="2"/>
    <x v="2"/>
    <s v="CCV7M"/>
    <x v="1"/>
    <x v="1"/>
    <x v="0"/>
    <n v="1"/>
  </r>
  <r>
    <x v="30"/>
    <x v="30"/>
    <x v="2"/>
    <x v="2"/>
    <s v="RSM10M"/>
    <x v="1"/>
    <x v="2"/>
    <x v="0"/>
    <n v="1"/>
  </r>
  <r>
    <x v="30"/>
    <x v="30"/>
    <x v="2"/>
    <x v="2"/>
    <s v="EOL9M"/>
    <x v="1"/>
    <x v="2"/>
    <x v="0"/>
    <n v="1"/>
  </r>
  <r>
    <x v="30"/>
    <x v="30"/>
    <x v="2"/>
    <x v="2"/>
    <s v="ADI9F"/>
    <x v="1"/>
    <x v="2"/>
    <x v="1"/>
    <n v="1"/>
  </r>
  <r>
    <x v="30"/>
    <x v="30"/>
    <x v="2"/>
    <x v="2"/>
    <s v="MHO10F"/>
    <x v="1"/>
    <x v="2"/>
    <x v="1"/>
    <n v="1"/>
  </r>
  <r>
    <x v="30"/>
    <x v="30"/>
    <x v="2"/>
    <x v="2"/>
    <s v="VLL7M"/>
    <x v="1"/>
    <x v="1"/>
    <x v="0"/>
    <n v="1"/>
  </r>
  <r>
    <x v="30"/>
    <x v="30"/>
    <x v="2"/>
    <x v="2"/>
    <s v="ISP6M"/>
    <x v="1"/>
    <x v="0"/>
    <x v="0"/>
    <n v="1"/>
  </r>
  <r>
    <x v="30"/>
    <x v="30"/>
    <x v="2"/>
    <x v="2"/>
    <s v="MBG6M"/>
    <x v="1"/>
    <x v="0"/>
    <x v="0"/>
    <n v="1"/>
  </r>
  <r>
    <x v="30"/>
    <x v="30"/>
    <x v="2"/>
    <x v="2"/>
    <s v="VNB7F"/>
    <x v="1"/>
    <x v="1"/>
    <x v="1"/>
    <n v="1"/>
  </r>
  <r>
    <x v="30"/>
    <x v="30"/>
    <x v="2"/>
    <x v="2"/>
    <s v="KEF5F"/>
    <x v="1"/>
    <x v="0"/>
    <x v="1"/>
    <n v="1"/>
  </r>
  <r>
    <x v="30"/>
    <x v="30"/>
    <x v="2"/>
    <x v="2"/>
    <s v="VVG8F"/>
    <x v="1"/>
    <x v="1"/>
    <x v="1"/>
    <n v="1"/>
  </r>
  <r>
    <x v="30"/>
    <x v="30"/>
    <x v="2"/>
    <x v="2"/>
    <s v="GLB7M"/>
    <x v="1"/>
    <x v="1"/>
    <x v="0"/>
    <n v="1"/>
  </r>
  <r>
    <x v="30"/>
    <x v="30"/>
    <x v="2"/>
    <x v="2"/>
    <s v="OCG9M"/>
    <x v="1"/>
    <x v="2"/>
    <x v="0"/>
    <n v="1"/>
  </r>
  <r>
    <x v="30"/>
    <x v="30"/>
    <x v="2"/>
    <x v="2"/>
    <s v="JDC10M"/>
    <x v="1"/>
    <x v="2"/>
    <x v="0"/>
    <n v="1"/>
  </r>
  <r>
    <x v="30"/>
    <x v="30"/>
    <x v="2"/>
    <x v="2"/>
    <s v="SCA11M"/>
    <x v="1"/>
    <x v="2"/>
    <x v="0"/>
    <n v="1"/>
  </r>
  <r>
    <x v="30"/>
    <x v="30"/>
    <x v="2"/>
    <x v="2"/>
    <s v="ARS9F"/>
    <x v="1"/>
    <x v="2"/>
    <x v="1"/>
    <n v="1"/>
  </r>
  <r>
    <x v="31"/>
    <x v="31"/>
    <x v="1"/>
    <x v="1"/>
    <s v="IEM5M"/>
    <x v="0"/>
    <x v="0"/>
    <x v="0"/>
    <n v="1"/>
  </r>
  <r>
    <x v="31"/>
    <x v="31"/>
    <x v="1"/>
    <x v="1"/>
    <s v="SAL7M"/>
    <x v="0"/>
    <x v="1"/>
    <x v="0"/>
    <n v="1"/>
  </r>
  <r>
    <x v="31"/>
    <x v="31"/>
    <x v="1"/>
    <x v="1"/>
    <s v="ACR7F"/>
    <x v="0"/>
    <x v="1"/>
    <x v="1"/>
    <n v="1"/>
  </r>
  <r>
    <x v="31"/>
    <x v="31"/>
    <x v="1"/>
    <x v="1"/>
    <s v="KCE7F"/>
    <x v="1"/>
    <x v="1"/>
    <x v="1"/>
    <n v="1"/>
  </r>
  <r>
    <x v="31"/>
    <x v="31"/>
    <x v="1"/>
    <x v="1"/>
    <s v="NCM7F"/>
    <x v="0"/>
    <x v="1"/>
    <x v="1"/>
    <n v="1"/>
  </r>
  <r>
    <x v="31"/>
    <x v="31"/>
    <x v="1"/>
    <x v="1"/>
    <s v="IBC8F"/>
    <x v="0"/>
    <x v="1"/>
    <x v="1"/>
    <n v="1"/>
  </r>
  <r>
    <x v="31"/>
    <x v="31"/>
    <x v="1"/>
    <x v="1"/>
    <s v="GCJ10M"/>
    <x v="0"/>
    <x v="2"/>
    <x v="0"/>
    <n v="1"/>
  </r>
  <r>
    <x v="31"/>
    <x v="31"/>
    <x v="1"/>
    <x v="1"/>
    <s v="DCR9F"/>
    <x v="0"/>
    <x v="2"/>
    <x v="1"/>
    <n v="1"/>
  </r>
  <r>
    <x v="31"/>
    <x v="31"/>
    <x v="1"/>
    <x v="1"/>
    <s v="QGE10M"/>
    <x v="0"/>
    <x v="2"/>
    <x v="0"/>
    <n v="1"/>
  </r>
  <r>
    <x v="31"/>
    <x v="31"/>
    <x v="1"/>
    <x v="1"/>
    <s v="SGN9F"/>
    <x v="0"/>
    <x v="2"/>
    <x v="1"/>
    <n v="1"/>
  </r>
  <r>
    <x v="31"/>
    <x v="31"/>
    <x v="1"/>
    <x v="1"/>
    <s v="MAL10F"/>
    <x v="0"/>
    <x v="2"/>
    <x v="1"/>
    <n v="1"/>
  </r>
  <r>
    <x v="31"/>
    <x v="31"/>
    <x v="1"/>
    <x v="1"/>
    <s v="RGG6M"/>
    <x v="0"/>
    <x v="0"/>
    <x v="0"/>
    <n v="1"/>
  </r>
  <r>
    <x v="31"/>
    <x v="31"/>
    <x v="1"/>
    <x v="1"/>
    <s v="YAC6F"/>
    <x v="1"/>
    <x v="0"/>
    <x v="1"/>
    <n v="1"/>
  </r>
  <r>
    <x v="31"/>
    <x v="31"/>
    <x v="1"/>
    <x v="1"/>
    <s v="GRA6M"/>
    <x v="0"/>
    <x v="0"/>
    <x v="0"/>
    <n v="1"/>
  </r>
  <r>
    <x v="31"/>
    <x v="31"/>
    <x v="1"/>
    <x v="1"/>
    <s v="DMV7M"/>
    <x v="0"/>
    <x v="1"/>
    <x v="0"/>
    <n v="1"/>
  </r>
  <r>
    <x v="31"/>
    <x v="31"/>
    <x v="1"/>
    <x v="1"/>
    <s v="VMB8F"/>
    <x v="0"/>
    <x v="1"/>
    <x v="1"/>
    <n v="1"/>
  </r>
  <r>
    <x v="31"/>
    <x v="31"/>
    <x v="1"/>
    <x v="1"/>
    <s v="CCV7M"/>
    <x v="0"/>
    <x v="1"/>
    <x v="0"/>
    <n v="1"/>
  </r>
  <r>
    <x v="31"/>
    <x v="31"/>
    <x v="1"/>
    <x v="1"/>
    <s v="RSM10M"/>
    <x v="0"/>
    <x v="2"/>
    <x v="0"/>
    <n v="1"/>
  </r>
  <r>
    <x v="31"/>
    <x v="31"/>
    <x v="1"/>
    <x v="1"/>
    <s v="EOL9M"/>
    <x v="0"/>
    <x v="2"/>
    <x v="0"/>
    <n v="1"/>
  </r>
  <r>
    <x v="31"/>
    <x v="31"/>
    <x v="1"/>
    <x v="1"/>
    <s v="ADI9F"/>
    <x v="0"/>
    <x v="2"/>
    <x v="1"/>
    <n v="1"/>
  </r>
  <r>
    <x v="31"/>
    <x v="31"/>
    <x v="1"/>
    <x v="1"/>
    <s v="MHO10F"/>
    <x v="0"/>
    <x v="2"/>
    <x v="1"/>
    <n v="1"/>
  </r>
  <r>
    <x v="31"/>
    <x v="31"/>
    <x v="1"/>
    <x v="1"/>
    <s v="VLL7M"/>
    <x v="0"/>
    <x v="1"/>
    <x v="0"/>
    <n v="1"/>
  </r>
  <r>
    <x v="31"/>
    <x v="31"/>
    <x v="1"/>
    <x v="1"/>
    <s v="ISP6M"/>
    <x v="0"/>
    <x v="0"/>
    <x v="0"/>
    <n v="1"/>
  </r>
  <r>
    <x v="31"/>
    <x v="31"/>
    <x v="1"/>
    <x v="1"/>
    <s v="MBG6M"/>
    <x v="0"/>
    <x v="0"/>
    <x v="0"/>
    <n v="1"/>
  </r>
  <r>
    <x v="31"/>
    <x v="31"/>
    <x v="1"/>
    <x v="1"/>
    <s v="VNB7F"/>
    <x v="0"/>
    <x v="1"/>
    <x v="1"/>
    <n v="1"/>
  </r>
  <r>
    <x v="31"/>
    <x v="31"/>
    <x v="1"/>
    <x v="1"/>
    <s v="KEF5F"/>
    <x v="0"/>
    <x v="0"/>
    <x v="1"/>
    <n v="1"/>
  </r>
  <r>
    <x v="31"/>
    <x v="31"/>
    <x v="1"/>
    <x v="1"/>
    <s v="VVG8F"/>
    <x v="0"/>
    <x v="1"/>
    <x v="1"/>
    <n v="1"/>
  </r>
  <r>
    <x v="31"/>
    <x v="31"/>
    <x v="1"/>
    <x v="1"/>
    <s v="GLB7M"/>
    <x v="0"/>
    <x v="1"/>
    <x v="0"/>
    <n v="1"/>
  </r>
  <r>
    <x v="31"/>
    <x v="31"/>
    <x v="1"/>
    <x v="1"/>
    <s v="OCG9M"/>
    <x v="0"/>
    <x v="2"/>
    <x v="0"/>
    <n v="1"/>
  </r>
  <r>
    <x v="31"/>
    <x v="31"/>
    <x v="1"/>
    <x v="1"/>
    <s v="JDC10M"/>
    <x v="0"/>
    <x v="2"/>
    <x v="0"/>
    <n v="1"/>
  </r>
  <r>
    <x v="31"/>
    <x v="31"/>
    <x v="1"/>
    <x v="1"/>
    <s v="SCA11M"/>
    <x v="0"/>
    <x v="2"/>
    <x v="0"/>
    <n v="1"/>
  </r>
  <r>
    <x v="31"/>
    <x v="31"/>
    <x v="1"/>
    <x v="1"/>
    <s v="ARS9F"/>
    <x v="0"/>
    <x v="2"/>
    <x v="1"/>
    <n v="1"/>
  </r>
  <r>
    <x v="32"/>
    <x v="32"/>
    <x v="1"/>
    <x v="1"/>
    <s v="IEM5M"/>
    <x v="0"/>
    <x v="0"/>
    <x v="0"/>
    <n v="1"/>
  </r>
  <r>
    <x v="32"/>
    <x v="32"/>
    <x v="1"/>
    <x v="1"/>
    <s v="SAL7M"/>
    <x v="0"/>
    <x v="1"/>
    <x v="0"/>
    <n v="1"/>
  </r>
  <r>
    <x v="32"/>
    <x v="32"/>
    <x v="1"/>
    <x v="1"/>
    <s v="ACR7F"/>
    <x v="0"/>
    <x v="1"/>
    <x v="1"/>
    <n v="1"/>
  </r>
  <r>
    <x v="32"/>
    <x v="32"/>
    <x v="1"/>
    <x v="1"/>
    <s v="KCE7F"/>
    <x v="1"/>
    <x v="1"/>
    <x v="1"/>
    <n v="1"/>
  </r>
  <r>
    <x v="32"/>
    <x v="32"/>
    <x v="1"/>
    <x v="1"/>
    <s v="NCM7F"/>
    <x v="0"/>
    <x v="1"/>
    <x v="1"/>
    <n v="1"/>
  </r>
  <r>
    <x v="32"/>
    <x v="32"/>
    <x v="1"/>
    <x v="1"/>
    <s v="IBC8F"/>
    <x v="0"/>
    <x v="1"/>
    <x v="1"/>
    <n v="1"/>
  </r>
  <r>
    <x v="32"/>
    <x v="32"/>
    <x v="1"/>
    <x v="1"/>
    <s v="GCJ10M"/>
    <x v="0"/>
    <x v="2"/>
    <x v="0"/>
    <n v="1"/>
  </r>
  <r>
    <x v="32"/>
    <x v="32"/>
    <x v="1"/>
    <x v="1"/>
    <s v="DCR9F"/>
    <x v="0"/>
    <x v="2"/>
    <x v="1"/>
    <n v="1"/>
  </r>
  <r>
    <x v="32"/>
    <x v="32"/>
    <x v="1"/>
    <x v="1"/>
    <s v="QGE10M"/>
    <x v="0"/>
    <x v="2"/>
    <x v="0"/>
    <n v="1"/>
  </r>
  <r>
    <x v="32"/>
    <x v="32"/>
    <x v="1"/>
    <x v="1"/>
    <s v="SGN9F"/>
    <x v="0"/>
    <x v="2"/>
    <x v="1"/>
    <n v="1"/>
  </r>
  <r>
    <x v="32"/>
    <x v="32"/>
    <x v="1"/>
    <x v="1"/>
    <s v="MAL10F"/>
    <x v="0"/>
    <x v="2"/>
    <x v="1"/>
    <n v="1"/>
  </r>
  <r>
    <x v="32"/>
    <x v="32"/>
    <x v="1"/>
    <x v="1"/>
    <s v="RGG6M"/>
    <x v="0"/>
    <x v="0"/>
    <x v="0"/>
    <n v="1"/>
  </r>
  <r>
    <x v="32"/>
    <x v="32"/>
    <x v="1"/>
    <x v="1"/>
    <s v="YAC6F"/>
    <x v="3"/>
    <x v="0"/>
    <x v="1"/>
    <n v="1"/>
  </r>
  <r>
    <x v="32"/>
    <x v="32"/>
    <x v="1"/>
    <x v="1"/>
    <s v="GRA6M"/>
    <x v="0"/>
    <x v="0"/>
    <x v="0"/>
    <n v="1"/>
  </r>
  <r>
    <x v="32"/>
    <x v="32"/>
    <x v="1"/>
    <x v="1"/>
    <s v="DMV7M"/>
    <x v="0"/>
    <x v="1"/>
    <x v="0"/>
    <n v="1"/>
  </r>
  <r>
    <x v="32"/>
    <x v="32"/>
    <x v="1"/>
    <x v="1"/>
    <s v="VMB8F"/>
    <x v="0"/>
    <x v="1"/>
    <x v="1"/>
    <n v="1"/>
  </r>
  <r>
    <x v="32"/>
    <x v="32"/>
    <x v="1"/>
    <x v="1"/>
    <s v="CCV7M"/>
    <x v="0"/>
    <x v="1"/>
    <x v="0"/>
    <n v="1"/>
  </r>
  <r>
    <x v="32"/>
    <x v="32"/>
    <x v="1"/>
    <x v="1"/>
    <s v="RSM10M"/>
    <x v="0"/>
    <x v="2"/>
    <x v="0"/>
    <n v="1"/>
  </r>
  <r>
    <x v="32"/>
    <x v="32"/>
    <x v="1"/>
    <x v="1"/>
    <s v="EOL9M"/>
    <x v="0"/>
    <x v="2"/>
    <x v="0"/>
    <n v="1"/>
  </r>
  <r>
    <x v="32"/>
    <x v="32"/>
    <x v="1"/>
    <x v="1"/>
    <s v="ADI9F"/>
    <x v="0"/>
    <x v="2"/>
    <x v="1"/>
    <n v="1"/>
  </r>
  <r>
    <x v="32"/>
    <x v="32"/>
    <x v="1"/>
    <x v="1"/>
    <s v="MHO10F"/>
    <x v="0"/>
    <x v="2"/>
    <x v="1"/>
    <n v="1"/>
  </r>
  <r>
    <x v="32"/>
    <x v="32"/>
    <x v="1"/>
    <x v="1"/>
    <s v="VLL7M"/>
    <x v="0"/>
    <x v="1"/>
    <x v="0"/>
    <n v="1"/>
  </r>
  <r>
    <x v="32"/>
    <x v="32"/>
    <x v="1"/>
    <x v="1"/>
    <s v="ISP6M"/>
    <x v="3"/>
    <x v="0"/>
    <x v="0"/>
    <n v="1"/>
  </r>
  <r>
    <x v="32"/>
    <x v="32"/>
    <x v="1"/>
    <x v="1"/>
    <s v="MBG6M"/>
    <x v="0"/>
    <x v="0"/>
    <x v="0"/>
    <n v="1"/>
  </r>
  <r>
    <x v="32"/>
    <x v="32"/>
    <x v="1"/>
    <x v="1"/>
    <s v="VNB7F"/>
    <x v="0"/>
    <x v="1"/>
    <x v="1"/>
    <n v="1"/>
  </r>
  <r>
    <x v="32"/>
    <x v="32"/>
    <x v="1"/>
    <x v="1"/>
    <s v="KEF5F"/>
    <x v="0"/>
    <x v="0"/>
    <x v="1"/>
    <n v="1"/>
  </r>
  <r>
    <x v="32"/>
    <x v="32"/>
    <x v="1"/>
    <x v="1"/>
    <s v="VVG8F"/>
    <x v="0"/>
    <x v="1"/>
    <x v="1"/>
    <n v="1"/>
  </r>
  <r>
    <x v="32"/>
    <x v="32"/>
    <x v="1"/>
    <x v="1"/>
    <s v="GLB7M"/>
    <x v="0"/>
    <x v="1"/>
    <x v="0"/>
    <n v="1"/>
  </r>
  <r>
    <x v="32"/>
    <x v="32"/>
    <x v="1"/>
    <x v="1"/>
    <s v="OCG9M"/>
    <x v="0"/>
    <x v="2"/>
    <x v="0"/>
    <n v="1"/>
  </r>
  <r>
    <x v="32"/>
    <x v="32"/>
    <x v="1"/>
    <x v="1"/>
    <s v="JDC10M"/>
    <x v="0"/>
    <x v="2"/>
    <x v="0"/>
    <n v="1"/>
  </r>
  <r>
    <x v="32"/>
    <x v="32"/>
    <x v="1"/>
    <x v="1"/>
    <s v="SCA11M"/>
    <x v="0"/>
    <x v="2"/>
    <x v="0"/>
    <n v="1"/>
  </r>
  <r>
    <x v="32"/>
    <x v="32"/>
    <x v="1"/>
    <x v="1"/>
    <s v="ARS9F"/>
    <x v="0"/>
    <x v="2"/>
    <x v="1"/>
    <n v="1"/>
  </r>
  <r>
    <x v="33"/>
    <x v="33"/>
    <x v="6"/>
    <x v="6"/>
    <s v="IEM5M"/>
    <x v="5"/>
    <x v="0"/>
    <x v="0"/>
    <n v="1"/>
  </r>
  <r>
    <x v="33"/>
    <x v="33"/>
    <x v="6"/>
    <x v="6"/>
    <s v="SAL7M"/>
    <x v="3"/>
    <x v="1"/>
    <x v="0"/>
    <n v="1"/>
  </r>
  <r>
    <x v="33"/>
    <x v="33"/>
    <x v="6"/>
    <x v="6"/>
    <s v="ACR7F"/>
    <x v="3"/>
    <x v="1"/>
    <x v="1"/>
    <n v="1"/>
  </r>
  <r>
    <x v="33"/>
    <x v="33"/>
    <x v="6"/>
    <x v="6"/>
    <s v="KCE7F"/>
    <x v="3"/>
    <x v="1"/>
    <x v="1"/>
    <n v="1"/>
  </r>
  <r>
    <x v="33"/>
    <x v="33"/>
    <x v="6"/>
    <x v="6"/>
    <s v="NCM7F"/>
    <x v="3"/>
    <x v="1"/>
    <x v="1"/>
    <n v="1"/>
  </r>
  <r>
    <x v="33"/>
    <x v="33"/>
    <x v="6"/>
    <x v="6"/>
    <s v="IBC8F"/>
    <x v="3"/>
    <x v="1"/>
    <x v="1"/>
    <n v="1"/>
  </r>
  <r>
    <x v="33"/>
    <x v="33"/>
    <x v="6"/>
    <x v="6"/>
    <s v="GCJ10M"/>
    <x v="3"/>
    <x v="2"/>
    <x v="0"/>
    <n v="1"/>
  </r>
  <r>
    <x v="33"/>
    <x v="33"/>
    <x v="6"/>
    <x v="6"/>
    <s v="DCR9F"/>
    <x v="3"/>
    <x v="2"/>
    <x v="1"/>
    <n v="1"/>
  </r>
  <r>
    <x v="33"/>
    <x v="33"/>
    <x v="6"/>
    <x v="6"/>
    <s v="QGE10M"/>
    <x v="3"/>
    <x v="2"/>
    <x v="0"/>
    <n v="1"/>
  </r>
  <r>
    <x v="33"/>
    <x v="33"/>
    <x v="6"/>
    <x v="6"/>
    <s v="SGN9F"/>
    <x v="3"/>
    <x v="2"/>
    <x v="1"/>
    <n v="1"/>
  </r>
  <r>
    <x v="33"/>
    <x v="33"/>
    <x v="6"/>
    <x v="6"/>
    <s v="MAL10F"/>
    <x v="3"/>
    <x v="2"/>
    <x v="1"/>
    <n v="1"/>
  </r>
  <r>
    <x v="33"/>
    <x v="33"/>
    <x v="6"/>
    <x v="6"/>
    <s v="RGG6M"/>
    <x v="3"/>
    <x v="0"/>
    <x v="0"/>
    <n v="1"/>
  </r>
  <r>
    <x v="33"/>
    <x v="33"/>
    <x v="6"/>
    <x v="6"/>
    <s v="YAC6F"/>
    <x v="0"/>
    <x v="0"/>
    <x v="1"/>
    <n v="1"/>
  </r>
  <r>
    <x v="33"/>
    <x v="33"/>
    <x v="6"/>
    <x v="6"/>
    <s v="GRA6M"/>
    <x v="5"/>
    <x v="0"/>
    <x v="0"/>
    <n v="1"/>
  </r>
  <r>
    <x v="33"/>
    <x v="33"/>
    <x v="6"/>
    <x v="6"/>
    <s v="DMV7M"/>
    <x v="3"/>
    <x v="1"/>
    <x v="0"/>
    <n v="1"/>
  </r>
  <r>
    <x v="33"/>
    <x v="33"/>
    <x v="6"/>
    <x v="6"/>
    <s v="VMB8F"/>
    <x v="3"/>
    <x v="1"/>
    <x v="1"/>
    <n v="1"/>
  </r>
  <r>
    <x v="33"/>
    <x v="33"/>
    <x v="6"/>
    <x v="6"/>
    <s v="CCV7M"/>
    <x v="3"/>
    <x v="1"/>
    <x v="0"/>
    <n v="1"/>
  </r>
  <r>
    <x v="33"/>
    <x v="33"/>
    <x v="6"/>
    <x v="6"/>
    <s v="RSM10M"/>
    <x v="3"/>
    <x v="2"/>
    <x v="0"/>
    <n v="1"/>
  </r>
  <r>
    <x v="33"/>
    <x v="33"/>
    <x v="6"/>
    <x v="6"/>
    <s v="EOL9M"/>
    <x v="3"/>
    <x v="2"/>
    <x v="0"/>
    <n v="1"/>
  </r>
  <r>
    <x v="33"/>
    <x v="33"/>
    <x v="6"/>
    <x v="6"/>
    <s v="ADI9F"/>
    <x v="3"/>
    <x v="2"/>
    <x v="1"/>
    <n v="1"/>
  </r>
  <r>
    <x v="33"/>
    <x v="33"/>
    <x v="6"/>
    <x v="6"/>
    <s v="MHO10F"/>
    <x v="3"/>
    <x v="2"/>
    <x v="1"/>
    <n v="1"/>
  </r>
  <r>
    <x v="33"/>
    <x v="33"/>
    <x v="6"/>
    <x v="6"/>
    <s v="VLL7M"/>
    <x v="3"/>
    <x v="1"/>
    <x v="0"/>
    <n v="1"/>
  </r>
  <r>
    <x v="33"/>
    <x v="33"/>
    <x v="6"/>
    <x v="6"/>
    <s v="ISP6M"/>
    <x v="1"/>
    <x v="0"/>
    <x v="0"/>
    <n v="1"/>
  </r>
  <r>
    <x v="33"/>
    <x v="33"/>
    <x v="6"/>
    <x v="6"/>
    <s v="MBG6M"/>
    <x v="3"/>
    <x v="0"/>
    <x v="0"/>
    <n v="1"/>
  </r>
  <r>
    <x v="33"/>
    <x v="33"/>
    <x v="6"/>
    <x v="6"/>
    <s v="VNB7F"/>
    <x v="3"/>
    <x v="1"/>
    <x v="1"/>
    <n v="1"/>
  </r>
  <r>
    <x v="33"/>
    <x v="33"/>
    <x v="6"/>
    <x v="6"/>
    <s v="KEF5F"/>
    <x v="3"/>
    <x v="0"/>
    <x v="1"/>
    <n v="1"/>
  </r>
  <r>
    <x v="33"/>
    <x v="33"/>
    <x v="6"/>
    <x v="6"/>
    <s v="VVG8F"/>
    <x v="3"/>
    <x v="1"/>
    <x v="1"/>
    <n v="1"/>
  </r>
  <r>
    <x v="33"/>
    <x v="33"/>
    <x v="6"/>
    <x v="6"/>
    <s v="GLB7M"/>
    <x v="3"/>
    <x v="1"/>
    <x v="0"/>
    <n v="1"/>
  </r>
  <r>
    <x v="33"/>
    <x v="33"/>
    <x v="6"/>
    <x v="6"/>
    <s v="OCG9M"/>
    <x v="3"/>
    <x v="2"/>
    <x v="0"/>
    <n v="1"/>
  </r>
  <r>
    <x v="33"/>
    <x v="33"/>
    <x v="6"/>
    <x v="6"/>
    <s v="JDC10M"/>
    <x v="3"/>
    <x v="2"/>
    <x v="0"/>
    <n v="1"/>
  </r>
  <r>
    <x v="33"/>
    <x v="33"/>
    <x v="6"/>
    <x v="6"/>
    <s v="SCA11M"/>
    <x v="3"/>
    <x v="2"/>
    <x v="0"/>
    <n v="1"/>
  </r>
  <r>
    <x v="33"/>
    <x v="33"/>
    <x v="6"/>
    <x v="6"/>
    <s v="ARS9F"/>
    <x v="3"/>
    <x v="2"/>
    <x v="1"/>
    <n v="1"/>
  </r>
  <r>
    <x v="34"/>
    <x v="34"/>
    <x v="1"/>
    <x v="1"/>
    <s v="IEM5M"/>
    <x v="1"/>
    <x v="0"/>
    <x v="0"/>
    <n v="1"/>
  </r>
  <r>
    <x v="34"/>
    <x v="34"/>
    <x v="1"/>
    <x v="1"/>
    <s v="SAL7M"/>
    <x v="0"/>
    <x v="1"/>
    <x v="0"/>
    <n v="1"/>
  </r>
  <r>
    <x v="34"/>
    <x v="34"/>
    <x v="1"/>
    <x v="1"/>
    <s v="ACR7F"/>
    <x v="0"/>
    <x v="1"/>
    <x v="1"/>
    <n v="1"/>
  </r>
  <r>
    <x v="34"/>
    <x v="34"/>
    <x v="1"/>
    <x v="1"/>
    <s v="KCE7F"/>
    <x v="1"/>
    <x v="1"/>
    <x v="1"/>
    <n v="1"/>
  </r>
  <r>
    <x v="34"/>
    <x v="34"/>
    <x v="1"/>
    <x v="1"/>
    <s v="NCM7F"/>
    <x v="0"/>
    <x v="1"/>
    <x v="1"/>
    <n v="1"/>
  </r>
  <r>
    <x v="34"/>
    <x v="34"/>
    <x v="1"/>
    <x v="1"/>
    <s v="IBC8F"/>
    <x v="0"/>
    <x v="1"/>
    <x v="1"/>
    <n v="1"/>
  </r>
  <r>
    <x v="34"/>
    <x v="34"/>
    <x v="1"/>
    <x v="1"/>
    <s v="GCJ10M"/>
    <x v="0"/>
    <x v="2"/>
    <x v="0"/>
    <n v="1"/>
  </r>
  <r>
    <x v="34"/>
    <x v="34"/>
    <x v="1"/>
    <x v="1"/>
    <s v="DCR9F"/>
    <x v="0"/>
    <x v="2"/>
    <x v="1"/>
    <n v="1"/>
  </r>
  <r>
    <x v="34"/>
    <x v="34"/>
    <x v="1"/>
    <x v="1"/>
    <s v="QGE10M"/>
    <x v="0"/>
    <x v="2"/>
    <x v="0"/>
    <n v="1"/>
  </r>
  <r>
    <x v="34"/>
    <x v="34"/>
    <x v="1"/>
    <x v="1"/>
    <s v="SGN9F"/>
    <x v="1"/>
    <x v="2"/>
    <x v="1"/>
    <n v="1"/>
  </r>
  <r>
    <x v="34"/>
    <x v="34"/>
    <x v="1"/>
    <x v="1"/>
    <s v="MAL10F"/>
    <x v="2"/>
    <x v="2"/>
    <x v="1"/>
    <n v="1"/>
  </r>
  <r>
    <x v="34"/>
    <x v="34"/>
    <x v="1"/>
    <x v="1"/>
    <s v="RGG6M"/>
    <x v="0"/>
    <x v="0"/>
    <x v="0"/>
    <n v="1"/>
  </r>
  <r>
    <x v="34"/>
    <x v="34"/>
    <x v="1"/>
    <x v="1"/>
    <s v="YAC6F"/>
    <x v="1"/>
    <x v="0"/>
    <x v="1"/>
    <n v="1"/>
  </r>
  <r>
    <x v="34"/>
    <x v="34"/>
    <x v="1"/>
    <x v="1"/>
    <s v="GRA6M"/>
    <x v="0"/>
    <x v="0"/>
    <x v="0"/>
    <n v="1"/>
  </r>
  <r>
    <x v="34"/>
    <x v="34"/>
    <x v="1"/>
    <x v="1"/>
    <s v="DMV7M"/>
    <x v="0"/>
    <x v="1"/>
    <x v="0"/>
    <n v="1"/>
  </r>
  <r>
    <x v="34"/>
    <x v="34"/>
    <x v="1"/>
    <x v="1"/>
    <s v="VMB8F"/>
    <x v="0"/>
    <x v="1"/>
    <x v="1"/>
    <n v="1"/>
  </r>
  <r>
    <x v="34"/>
    <x v="34"/>
    <x v="1"/>
    <x v="1"/>
    <s v="CCV7M"/>
    <x v="0"/>
    <x v="1"/>
    <x v="0"/>
    <n v="1"/>
  </r>
  <r>
    <x v="34"/>
    <x v="34"/>
    <x v="1"/>
    <x v="1"/>
    <s v="RSM10M"/>
    <x v="0"/>
    <x v="2"/>
    <x v="0"/>
    <n v="1"/>
  </r>
  <r>
    <x v="34"/>
    <x v="34"/>
    <x v="1"/>
    <x v="1"/>
    <s v="EOL9M"/>
    <x v="0"/>
    <x v="2"/>
    <x v="0"/>
    <n v="1"/>
  </r>
  <r>
    <x v="34"/>
    <x v="34"/>
    <x v="1"/>
    <x v="1"/>
    <s v="ADI9F"/>
    <x v="1"/>
    <x v="2"/>
    <x v="1"/>
    <n v="1"/>
  </r>
  <r>
    <x v="34"/>
    <x v="34"/>
    <x v="1"/>
    <x v="1"/>
    <s v="MHO10F"/>
    <x v="0"/>
    <x v="2"/>
    <x v="1"/>
    <n v="1"/>
  </r>
  <r>
    <x v="34"/>
    <x v="34"/>
    <x v="1"/>
    <x v="1"/>
    <s v="VLL7M"/>
    <x v="0"/>
    <x v="1"/>
    <x v="0"/>
    <n v="1"/>
  </r>
  <r>
    <x v="34"/>
    <x v="34"/>
    <x v="1"/>
    <x v="1"/>
    <s v="ISP6M"/>
    <x v="0"/>
    <x v="0"/>
    <x v="0"/>
    <n v="1"/>
  </r>
  <r>
    <x v="34"/>
    <x v="34"/>
    <x v="1"/>
    <x v="1"/>
    <s v="MBG6M"/>
    <x v="0"/>
    <x v="0"/>
    <x v="0"/>
    <n v="1"/>
  </r>
  <r>
    <x v="34"/>
    <x v="34"/>
    <x v="1"/>
    <x v="1"/>
    <s v="VNB7F"/>
    <x v="0"/>
    <x v="1"/>
    <x v="1"/>
    <n v="1"/>
  </r>
  <r>
    <x v="34"/>
    <x v="34"/>
    <x v="1"/>
    <x v="1"/>
    <s v="KEF5F"/>
    <x v="0"/>
    <x v="0"/>
    <x v="1"/>
    <n v="1"/>
  </r>
  <r>
    <x v="34"/>
    <x v="34"/>
    <x v="1"/>
    <x v="1"/>
    <s v="VVG8F"/>
    <x v="0"/>
    <x v="1"/>
    <x v="1"/>
    <n v="1"/>
  </r>
  <r>
    <x v="34"/>
    <x v="34"/>
    <x v="1"/>
    <x v="1"/>
    <s v="GLB7M"/>
    <x v="0"/>
    <x v="1"/>
    <x v="0"/>
    <n v="1"/>
  </r>
  <r>
    <x v="34"/>
    <x v="34"/>
    <x v="1"/>
    <x v="1"/>
    <s v="OCG9M"/>
    <x v="0"/>
    <x v="2"/>
    <x v="0"/>
    <n v="1"/>
  </r>
  <r>
    <x v="34"/>
    <x v="34"/>
    <x v="1"/>
    <x v="1"/>
    <s v="JDC10M"/>
    <x v="1"/>
    <x v="2"/>
    <x v="0"/>
    <n v="1"/>
  </r>
  <r>
    <x v="34"/>
    <x v="34"/>
    <x v="1"/>
    <x v="1"/>
    <s v="SCA11M"/>
    <x v="0"/>
    <x v="2"/>
    <x v="0"/>
    <n v="1"/>
  </r>
  <r>
    <x v="34"/>
    <x v="34"/>
    <x v="1"/>
    <x v="1"/>
    <s v="ARS9F"/>
    <x v="0"/>
    <x v="2"/>
    <x v="1"/>
    <n v="1"/>
  </r>
  <r>
    <x v="35"/>
    <x v="35"/>
    <x v="5"/>
    <x v="5"/>
    <s v="IEM5M"/>
    <x v="1"/>
    <x v="0"/>
    <x v="0"/>
    <n v="1"/>
  </r>
  <r>
    <x v="35"/>
    <x v="35"/>
    <x v="5"/>
    <x v="5"/>
    <s v="SAL7M"/>
    <x v="6"/>
    <x v="1"/>
    <x v="0"/>
    <n v="1"/>
  </r>
  <r>
    <x v="35"/>
    <x v="35"/>
    <x v="5"/>
    <x v="5"/>
    <s v="ACR7F"/>
    <x v="0"/>
    <x v="1"/>
    <x v="1"/>
    <n v="1"/>
  </r>
  <r>
    <x v="35"/>
    <x v="35"/>
    <x v="5"/>
    <x v="5"/>
    <s v="KCE7F"/>
    <x v="6"/>
    <x v="1"/>
    <x v="1"/>
    <n v="1"/>
  </r>
  <r>
    <x v="35"/>
    <x v="35"/>
    <x v="5"/>
    <x v="5"/>
    <s v="NCM7F"/>
    <x v="6"/>
    <x v="1"/>
    <x v="1"/>
    <n v="1"/>
  </r>
  <r>
    <x v="35"/>
    <x v="35"/>
    <x v="5"/>
    <x v="5"/>
    <s v="IBC8F"/>
    <x v="6"/>
    <x v="1"/>
    <x v="1"/>
    <n v="1"/>
  </r>
  <r>
    <x v="35"/>
    <x v="35"/>
    <x v="5"/>
    <x v="5"/>
    <s v="GCJ10M"/>
    <x v="6"/>
    <x v="2"/>
    <x v="0"/>
    <n v="1"/>
  </r>
  <r>
    <x v="35"/>
    <x v="35"/>
    <x v="5"/>
    <x v="5"/>
    <s v="DCR9F"/>
    <x v="6"/>
    <x v="2"/>
    <x v="1"/>
    <n v="1"/>
  </r>
  <r>
    <x v="35"/>
    <x v="35"/>
    <x v="5"/>
    <x v="5"/>
    <s v="QGE10M"/>
    <x v="6"/>
    <x v="2"/>
    <x v="0"/>
    <n v="1"/>
  </r>
  <r>
    <x v="35"/>
    <x v="35"/>
    <x v="5"/>
    <x v="5"/>
    <s v="SGN9F"/>
    <x v="6"/>
    <x v="2"/>
    <x v="1"/>
    <n v="1"/>
  </r>
  <r>
    <x v="35"/>
    <x v="35"/>
    <x v="5"/>
    <x v="5"/>
    <s v="MAL10F"/>
    <x v="6"/>
    <x v="2"/>
    <x v="1"/>
    <n v="1"/>
  </r>
  <r>
    <x v="35"/>
    <x v="35"/>
    <x v="5"/>
    <x v="5"/>
    <s v="RGG6M"/>
    <x v="6"/>
    <x v="0"/>
    <x v="0"/>
    <n v="1"/>
  </r>
  <r>
    <x v="35"/>
    <x v="35"/>
    <x v="5"/>
    <x v="5"/>
    <s v="YAC6F"/>
    <x v="4"/>
    <x v="0"/>
    <x v="1"/>
    <n v="1"/>
  </r>
  <r>
    <x v="35"/>
    <x v="35"/>
    <x v="5"/>
    <x v="5"/>
    <s v="GRA6M"/>
    <x v="6"/>
    <x v="0"/>
    <x v="0"/>
    <n v="1"/>
  </r>
  <r>
    <x v="35"/>
    <x v="35"/>
    <x v="5"/>
    <x v="5"/>
    <s v="DMV7M"/>
    <x v="6"/>
    <x v="1"/>
    <x v="0"/>
    <n v="1"/>
  </r>
  <r>
    <x v="35"/>
    <x v="35"/>
    <x v="5"/>
    <x v="5"/>
    <s v="VMB8F"/>
    <x v="7"/>
    <x v="1"/>
    <x v="1"/>
    <n v="1"/>
  </r>
  <r>
    <x v="35"/>
    <x v="35"/>
    <x v="5"/>
    <x v="5"/>
    <s v="CCV7M"/>
    <x v="6"/>
    <x v="1"/>
    <x v="0"/>
    <n v="1"/>
  </r>
  <r>
    <x v="35"/>
    <x v="35"/>
    <x v="5"/>
    <x v="5"/>
    <s v="RSM10M"/>
    <x v="6"/>
    <x v="2"/>
    <x v="0"/>
    <n v="1"/>
  </r>
  <r>
    <x v="35"/>
    <x v="35"/>
    <x v="5"/>
    <x v="5"/>
    <s v="EOL9M"/>
    <x v="6"/>
    <x v="2"/>
    <x v="0"/>
    <n v="1"/>
  </r>
  <r>
    <x v="35"/>
    <x v="35"/>
    <x v="5"/>
    <x v="5"/>
    <s v="ADI9F"/>
    <x v="6"/>
    <x v="2"/>
    <x v="1"/>
    <n v="1"/>
  </r>
  <r>
    <x v="35"/>
    <x v="35"/>
    <x v="5"/>
    <x v="5"/>
    <s v="MHO10F"/>
    <x v="6"/>
    <x v="2"/>
    <x v="1"/>
    <n v="1"/>
  </r>
  <r>
    <x v="35"/>
    <x v="35"/>
    <x v="5"/>
    <x v="5"/>
    <s v="VLL7M"/>
    <x v="6"/>
    <x v="1"/>
    <x v="0"/>
    <n v="1"/>
  </r>
  <r>
    <x v="35"/>
    <x v="35"/>
    <x v="5"/>
    <x v="5"/>
    <s v="ISP6M"/>
    <x v="6"/>
    <x v="0"/>
    <x v="0"/>
    <n v="1"/>
  </r>
  <r>
    <x v="35"/>
    <x v="35"/>
    <x v="5"/>
    <x v="5"/>
    <s v="MBG6M"/>
    <x v="6"/>
    <x v="0"/>
    <x v="0"/>
    <n v="1"/>
  </r>
  <r>
    <x v="35"/>
    <x v="35"/>
    <x v="5"/>
    <x v="5"/>
    <s v="VNB7F"/>
    <x v="6"/>
    <x v="1"/>
    <x v="1"/>
    <n v="1"/>
  </r>
  <r>
    <x v="35"/>
    <x v="35"/>
    <x v="5"/>
    <x v="5"/>
    <s v="KEF5F"/>
    <x v="5"/>
    <x v="0"/>
    <x v="1"/>
    <n v="1"/>
  </r>
  <r>
    <x v="35"/>
    <x v="35"/>
    <x v="5"/>
    <x v="5"/>
    <s v="VVG8F"/>
    <x v="6"/>
    <x v="1"/>
    <x v="1"/>
    <n v="1"/>
  </r>
  <r>
    <x v="35"/>
    <x v="35"/>
    <x v="5"/>
    <x v="5"/>
    <s v="GLB7M"/>
    <x v="5"/>
    <x v="1"/>
    <x v="0"/>
    <n v="1"/>
  </r>
  <r>
    <x v="35"/>
    <x v="35"/>
    <x v="5"/>
    <x v="5"/>
    <s v="OCG9M"/>
    <x v="6"/>
    <x v="2"/>
    <x v="0"/>
    <n v="1"/>
  </r>
  <r>
    <x v="35"/>
    <x v="35"/>
    <x v="5"/>
    <x v="5"/>
    <s v="JDC10M"/>
    <x v="6"/>
    <x v="2"/>
    <x v="0"/>
    <n v="1"/>
  </r>
  <r>
    <x v="35"/>
    <x v="35"/>
    <x v="5"/>
    <x v="5"/>
    <s v="SCA11M"/>
    <x v="6"/>
    <x v="2"/>
    <x v="0"/>
    <n v="1"/>
  </r>
  <r>
    <x v="35"/>
    <x v="35"/>
    <x v="5"/>
    <x v="5"/>
    <s v="ARS9F"/>
    <x v="6"/>
    <x v="2"/>
    <x v="1"/>
    <n v="1"/>
  </r>
  <r>
    <x v="36"/>
    <x v="36"/>
    <x v="3"/>
    <x v="3"/>
    <s v="IEM5M"/>
    <x v="4"/>
    <x v="0"/>
    <x v="0"/>
    <n v="1"/>
  </r>
  <r>
    <x v="36"/>
    <x v="36"/>
    <x v="3"/>
    <x v="3"/>
    <s v="SAL7M"/>
    <x v="5"/>
    <x v="1"/>
    <x v="0"/>
    <n v="1"/>
  </r>
  <r>
    <x v="36"/>
    <x v="36"/>
    <x v="3"/>
    <x v="3"/>
    <s v="ACR7F"/>
    <x v="4"/>
    <x v="1"/>
    <x v="1"/>
    <n v="1"/>
  </r>
  <r>
    <x v="36"/>
    <x v="36"/>
    <x v="3"/>
    <x v="3"/>
    <s v="KCE7F"/>
    <x v="4"/>
    <x v="1"/>
    <x v="1"/>
    <n v="1"/>
  </r>
  <r>
    <x v="36"/>
    <x v="36"/>
    <x v="3"/>
    <x v="3"/>
    <s v="NCM7F"/>
    <x v="4"/>
    <x v="1"/>
    <x v="1"/>
    <n v="1"/>
  </r>
  <r>
    <x v="36"/>
    <x v="36"/>
    <x v="3"/>
    <x v="3"/>
    <s v="IBC8F"/>
    <x v="4"/>
    <x v="1"/>
    <x v="1"/>
    <n v="1"/>
  </r>
  <r>
    <x v="36"/>
    <x v="36"/>
    <x v="3"/>
    <x v="3"/>
    <s v="GCJ10M"/>
    <x v="4"/>
    <x v="2"/>
    <x v="0"/>
    <n v="1"/>
  </r>
  <r>
    <x v="36"/>
    <x v="36"/>
    <x v="3"/>
    <x v="3"/>
    <s v="DCR9F"/>
    <x v="4"/>
    <x v="2"/>
    <x v="1"/>
    <n v="1"/>
  </r>
  <r>
    <x v="36"/>
    <x v="36"/>
    <x v="3"/>
    <x v="3"/>
    <s v="QGE10M"/>
    <x v="4"/>
    <x v="2"/>
    <x v="0"/>
    <n v="1"/>
  </r>
  <r>
    <x v="36"/>
    <x v="36"/>
    <x v="3"/>
    <x v="3"/>
    <s v="SGN9F"/>
    <x v="2"/>
    <x v="2"/>
    <x v="1"/>
    <n v="1"/>
  </r>
  <r>
    <x v="36"/>
    <x v="36"/>
    <x v="3"/>
    <x v="3"/>
    <s v="MAL10F"/>
    <x v="4"/>
    <x v="2"/>
    <x v="1"/>
    <n v="1"/>
  </r>
  <r>
    <x v="36"/>
    <x v="36"/>
    <x v="3"/>
    <x v="3"/>
    <s v="RGG6M"/>
    <x v="4"/>
    <x v="0"/>
    <x v="0"/>
    <n v="1"/>
  </r>
  <r>
    <x v="36"/>
    <x v="36"/>
    <x v="3"/>
    <x v="3"/>
    <s v="YAC6F"/>
    <x v="0"/>
    <x v="0"/>
    <x v="1"/>
    <n v="1"/>
  </r>
  <r>
    <x v="36"/>
    <x v="36"/>
    <x v="3"/>
    <x v="3"/>
    <s v="GRA6M"/>
    <x v="4"/>
    <x v="0"/>
    <x v="0"/>
    <n v="1"/>
  </r>
  <r>
    <x v="36"/>
    <x v="36"/>
    <x v="3"/>
    <x v="3"/>
    <s v="DMV7M"/>
    <x v="4"/>
    <x v="1"/>
    <x v="0"/>
    <n v="1"/>
  </r>
  <r>
    <x v="36"/>
    <x v="36"/>
    <x v="3"/>
    <x v="3"/>
    <s v="VMB8F"/>
    <x v="4"/>
    <x v="1"/>
    <x v="1"/>
    <n v="1"/>
  </r>
  <r>
    <x v="36"/>
    <x v="36"/>
    <x v="3"/>
    <x v="3"/>
    <s v="CCV7M"/>
    <x v="4"/>
    <x v="1"/>
    <x v="0"/>
    <n v="1"/>
  </r>
  <r>
    <x v="36"/>
    <x v="36"/>
    <x v="3"/>
    <x v="3"/>
    <s v="RSM10M"/>
    <x v="4"/>
    <x v="2"/>
    <x v="0"/>
    <n v="1"/>
  </r>
  <r>
    <x v="36"/>
    <x v="36"/>
    <x v="3"/>
    <x v="3"/>
    <s v="EOL9M"/>
    <x v="4"/>
    <x v="2"/>
    <x v="0"/>
    <n v="1"/>
  </r>
  <r>
    <x v="36"/>
    <x v="36"/>
    <x v="3"/>
    <x v="3"/>
    <s v="ADI9F"/>
    <x v="4"/>
    <x v="2"/>
    <x v="1"/>
    <n v="1"/>
  </r>
  <r>
    <x v="36"/>
    <x v="36"/>
    <x v="3"/>
    <x v="3"/>
    <s v="MHO10F"/>
    <x v="4"/>
    <x v="2"/>
    <x v="1"/>
    <n v="1"/>
  </r>
  <r>
    <x v="36"/>
    <x v="36"/>
    <x v="3"/>
    <x v="3"/>
    <s v="VLL7M"/>
    <x v="4"/>
    <x v="1"/>
    <x v="0"/>
    <n v="1"/>
  </r>
  <r>
    <x v="36"/>
    <x v="36"/>
    <x v="3"/>
    <x v="3"/>
    <s v="ISP6M"/>
    <x v="4"/>
    <x v="0"/>
    <x v="0"/>
    <n v="1"/>
  </r>
  <r>
    <x v="36"/>
    <x v="36"/>
    <x v="3"/>
    <x v="3"/>
    <s v="MBG6M"/>
    <x v="4"/>
    <x v="0"/>
    <x v="0"/>
    <n v="1"/>
  </r>
  <r>
    <x v="36"/>
    <x v="36"/>
    <x v="3"/>
    <x v="3"/>
    <s v="VNB7F"/>
    <x v="4"/>
    <x v="1"/>
    <x v="1"/>
    <n v="1"/>
  </r>
  <r>
    <x v="36"/>
    <x v="36"/>
    <x v="3"/>
    <x v="3"/>
    <s v="KEF5F"/>
    <x v="4"/>
    <x v="0"/>
    <x v="1"/>
    <n v="1"/>
  </r>
  <r>
    <x v="36"/>
    <x v="36"/>
    <x v="3"/>
    <x v="3"/>
    <s v="VVG8F"/>
    <x v="4"/>
    <x v="1"/>
    <x v="1"/>
    <n v="1"/>
  </r>
  <r>
    <x v="36"/>
    <x v="36"/>
    <x v="3"/>
    <x v="3"/>
    <s v="GLB7M"/>
    <x v="4"/>
    <x v="1"/>
    <x v="0"/>
    <n v="1"/>
  </r>
  <r>
    <x v="36"/>
    <x v="36"/>
    <x v="3"/>
    <x v="3"/>
    <s v="OCG9M"/>
    <x v="4"/>
    <x v="2"/>
    <x v="0"/>
    <n v="1"/>
  </r>
  <r>
    <x v="36"/>
    <x v="36"/>
    <x v="3"/>
    <x v="3"/>
    <s v="JDC10M"/>
    <x v="4"/>
    <x v="2"/>
    <x v="0"/>
    <n v="1"/>
  </r>
  <r>
    <x v="36"/>
    <x v="36"/>
    <x v="3"/>
    <x v="3"/>
    <s v="SCA11M"/>
    <x v="4"/>
    <x v="2"/>
    <x v="0"/>
    <n v="1"/>
  </r>
  <r>
    <x v="36"/>
    <x v="36"/>
    <x v="3"/>
    <x v="3"/>
    <s v="ARS9F"/>
    <x v="4"/>
    <x v="2"/>
    <x v="1"/>
    <n v="1"/>
  </r>
  <r>
    <x v="37"/>
    <x v="37"/>
    <x v="1"/>
    <x v="1"/>
    <s v="IEM5M"/>
    <x v="0"/>
    <x v="0"/>
    <x v="0"/>
    <n v="1"/>
  </r>
  <r>
    <x v="37"/>
    <x v="37"/>
    <x v="1"/>
    <x v="1"/>
    <s v="SAL7M"/>
    <x v="0"/>
    <x v="1"/>
    <x v="0"/>
    <n v="1"/>
  </r>
  <r>
    <x v="37"/>
    <x v="37"/>
    <x v="1"/>
    <x v="1"/>
    <s v="ACR7F"/>
    <x v="0"/>
    <x v="1"/>
    <x v="1"/>
    <n v="1"/>
  </r>
  <r>
    <x v="37"/>
    <x v="37"/>
    <x v="1"/>
    <x v="1"/>
    <s v="KCE7F"/>
    <x v="0"/>
    <x v="1"/>
    <x v="1"/>
    <n v="1"/>
  </r>
  <r>
    <x v="37"/>
    <x v="37"/>
    <x v="1"/>
    <x v="1"/>
    <s v="NCM7F"/>
    <x v="7"/>
    <x v="1"/>
    <x v="1"/>
    <n v="1"/>
  </r>
  <r>
    <x v="37"/>
    <x v="37"/>
    <x v="1"/>
    <x v="1"/>
    <s v="IBC8F"/>
    <x v="0"/>
    <x v="1"/>
    <x v="1"/>
    <n v="1"/>
  </r>
  <r>
    <x v="37"/>
    <x v="37"/>
    <x v="1"/>
    <x v="1"/>
    <s v="GCJ10M"/>
    <x v="0"/>
    <x v="2"/>
    <x v="0"/>
    <n v="1"/>
  </r>
  <r>
    <x v="37"/>
    <x v="37"/>
    <x v="1"/>
    <x v="1"/>
    <s v="DCR9F"/>
    <x v="0"/>
    <x v="2"/>
    <x v="1"/>
    <n v="1"/>
  </r>
  <r>
    <x v="37"/>
    <x v="37"/>
    <x v="1"/>
    <x v="1"/>
    <s v="QGE10M"/>
    <x v="0"/>
    <x v="2"/>
    <x v="0"/>
    <n v="1"/>
  </r>
  <r>
    <x v="37"/>
    <x v="37"/>
    <x v="1"/>
    <x v="1"/>
    <s v="SGN9F"/>
    <x v="0"/>
    <x v="2"/>
    <x v="1"/>
    <n v="1"/>
  </r>
  <r>
    <x v="37"/>
    <x v="37"/>
    <x v="1"/>
    <x v="1"/>
    <s v="MAL10F"/>
    <x v="0"/>
    <x v="2"/>
    <x v="1"/>
    <n v="1"/>
  </r>
  <r>
    <x v="37"/>
    <x v="37"/>
    <x v="1"/>
    <x v="1"/>
    <s v="RGG6M"/>
    <x v="0"/>
    <x v="0"/>
    <x v="0"/>
    <n v="1"/>
  </r>
  <r>
    <x v="37"/>
    <x v="37"/>
    <x v="1"/>
    <x v="1"/>
    <s v="YAC6F"/>
    <x v="2"/>
    <x v="0"/>
    <x v="1"/>
    <n v="1"/>
  </r>
  <r>
    <x v="37"/>
    <x v="37"/>
    <x v="1"/>
    <x v="1"/>
    <s v="GRA6M"/>
    <x v="0"/>
    <x v="0"/>
    <x v="0"/>
    <n v="1"/>
  </r>
  <r>
    <x v="37"/>
    <x v="37"/>
    <x v="1"/>
    <x v="1"/>
    <s v="DMV7M"/>
    <x v="0"/>
    <x v="1"/>
    <x v="0"/>
    <n v="1"/>
  </r>
  <r>
    <x v="37"/>
    <x v="37"/>
    <x v="1"/>
    <x v="1"/>
    <s v="VMB8F"/>
    <x v="0"/>
    <x v="1"/>
    <x v="1"/>
    <n v="1"/>
  </r>
  <r>
    <x v="37"/>
    <x v="37"/>
    <x v="1"/>
    <x v="1"/>
    <s v="CCV7M"/>
    <x v="0"/>
    <x v="1"/>
    <x v="0"/>
    <n v="1"/>
  </r>
  <r>
    <x v="37"/>
    <x v="37"/>
    <x v="1"/>
    <x v="1"/>
    <s v="RSM10M"/>
    <x v="0"/>
    <x v="2"/>
    <x v="0"/>
    <n v="1"/>
  </r>
  <r>
    <x v="37"/>
    <x v="37"/>
    <x v="1"/>
    <x v="1"/>
    <s v="EOL9M"/>
    <x v="0"/>
    <x v="2"/>
    <x v="0"/>
    <n v="1"/>
  </r>
  <r>
    <x v="37"/>
    <x v="37"/>
    <x v="1"/>
    <x v="1"/>
    <s v="ADI9F"/>
    <x v="0"/>
    <x v="2"/>
    <x v="1"/>
    <n v="1"/>
  </r>
  <r>
    <x v="37"/>
    <x v="37"/>
    <x v="1"/>
    <x v="1"/>
    <s v="MHO10F"/>
    <x v="0"/>
    <x v="2"/>
    <x v="1"/>
    <n v="1"/>
  </r>
  <r>
    <x v="37"/>
    <x v="37"/>
    <x v="1"/>
    <x v="1"/>
    <s v="VLL7M"/>
    <x v="0"/>
    <x v="1"/>
    <x v="0"/>
    <n v="1"/>
  </r>
  <r>
    <x v="37"/>
    <x v="37"/>
    <x v="1"/>
    <x v="1"/>
    <s v="ISP6M"/>
    <x v="0"/>
    <x v="0"/>
    <x v="0"/>
    <n v="1"/>
  </r>
  <r>
    <x v="37"/>
    <x v="37"/>
    <x v="1"/>
    <x v="1"/>
    <s v="MBG6M"/>
    <x v="0"/>
    <x v="0"/>
    <x v="0"/>
    <n v="1"/>
  </r>
  <r>
    <x v="37"/>
    <x v="37"/>
    <x v="1"/>
    <x v="1"/>
    <s v="VNB7F"/>
    <x v="0"/>
    <x v="1"/>
    <x v="1"/>
    <n v="1"/>
  </r>
  <r>
    <x v="37"/>
    <x v="37"/>
    <x v="1"/>
    <x v="1"/>
    <s v="KEF5F"/>
    <x v="0"/>
    <x v="0"/>
    <x v="1"/>
    <n v="1"/>
  </r>
  <r>
    <x v="37"/>
    <x v="37"/>
    <x v="1"/>
    <x v="1"/>
    <s v="VVG8F"/>
    <x v="0"/>
    <x v="1"/>
    <x v="1"/>
    <n v="1"/>
  </r>
  <r>
    <x v="37"/>
    <x v="37"/>
    <x v="1"/>
    <x v="1"/>
    <s v="GLB7M"/>
    <x v="0"/>
    <x v="1"/>
    <x v="0"/>
    <n v="1"/>
  </r>
  <r>
    <x v="37"/>
    <x v="37"/>
    <x v="1"/>
    <x v="1"/>
    <s v="OCG9M"/>
    <x v="0"/>
    <x v="2"/>
    <x v="0"/>
    <n v="1"/>
  </r>
  <r>
    <x v="37"/>
    <x v="37"/>
    <x v="1"/>
    <x v="1"/>
    <s v="JDC10M"/>
    <x v="0"/>
    <x v="2"/>
    <x v="0"/>
    <n v="1"/>
  </r>
  <r>
    <x v="37"/>
    <x v="37"/>
    <x v="1"/>
    <x v="1"/>
    <s v="SCA11M"/>
    <x v="0"/>
    <x v="2"/>
    <x v="0"/>
    <n v="1"/>
  </r>
  <r>
    <x v="37"/>
    <x v="37"/>
    <x v="1"/>
    <x v="1"/>
    <s v="ARS9F"/>
    <x v="0"/>
    <x v="2"/>
    <x v="1"/>
    <n v="1"/>
  </r>
  <r>
    <x v="38"/>
    <x v="38"/>
    <x v="1"/>
    <x v="1"/>
    <s v="IEM5M"/>
    <x v="0"/>
    <x v="0"/>
    <x v="0"/>
    <n v="1"/>
  </r>
  <r>
    <x v="38"/>
    <x v="38"/>
    <x v="1"/>
    <x v="1"/>
    <s v="SAL7M"/>
    <x v="1"/>
    <x v="1"/>
    <x v="0"/>
    <n v="1"/>
  </r>
  <r>
    <x v="38"/>
    <x v="38"/>
    <x v="1"/>
    <x v="1"/>
    <s v="ACR7F"/>
    <x v="0"/>
    <x v="1"/>
    <x v="1"/>
    <n v="1"/>
  </r>
  <r>
    <x v="38"/>
    <x v="38"/>
    <x v="1"/>
    <x v="1"/>
    <s v="KCE7F"/>
    <x v="0"/>
    <x v="1"/>
    <x v="1"/>
    <n v="1"/>
  </r>
  <r>
    <x v="38"/>
    <x v="38"/>
    <x v="1"/>
    <x v="1"/>
    <s v="NCM7F"/>
    <x v="0"/>
    <x v="1"/>
    <x v="1"/>
    <n v="1"/>
  </r>
  <r>
    <x v="38"/>
    <x v="38"/>
    <x v="1"/>
    <x v="1"/>
    <s v="IBC8F"/>
    <x v="0"/>
    <x v="1"/>
    <x v="1"/>
    <n v="1"/>
  </r>
  <r>
    <x v="38"/>
    <x v="38"/>
    <x v="1"/>
    <x v="1"/>
    <s v="GCJ10M"/>
    <x v="0"/>
    <x v="2"/>
    <x v="0"/>
    <n v="1"/>
  </r>
  <r>
    <x v="38"/>
    <x v="38"/>
    <x v="1"/>
    <x v="1"/>
    <s v="DCR9F"/>
    <x v="0"/>
    <x v="2"/>
    <x v="1"/>
    <n v="1"/>
  </r>
  <r>
    <x v="38"/>
    <x v="38"/>
    <x v="1"/>
    <x v="1"/>
    <s v="QGE10M"/>
    <x v="0"/>
    <x v="2"/>
    <x v="0"/>
    <n v="1"/>
  </r>
  <r>
    <x v="38"/>
    <x v="38"/>
    <x v="1"/>
    <x v="1"/>
    <s v="SGN9F"/>
    <x v="0"/>
    <x v="2"/>
    <x v="1"/>
    <n v="1"/>
  </r>
  <r>
    <x v="38"/>
    <x v="38"/>
    <x v="1"/>
    <x v="1"/>
    <s v="MAL10F"/>
    <x v="1"/>
    <x v="2"/>
    <x v="1"/>
    <n v="1"/>
  </r>
  <r>
    <x v="38"/>
    <x v="38"/>
    <x v="1"/>
    <x v="1"/>
    <s v="RGG6M"/>
    <x v="0"/>
    <x v="0"/>
    <x v="0"/>
    <n v="1"/>
  </r>
  <r>
    <x v="38"/>
    <x v="38"/>
    <x v="1"/>
    <x v="1"/>
    <s v="YAC6F"/>
    <x v="5"/>
    <x v="0"/>
    <x v="1"/>
    <n v="1"/>
  </r>
  <r>
    <x v="38"/>
    <x v="38"/>
    <x v="1"/>
    <x v="1"/>
    <s v="GRA6M"/>
    <x v="0"/>
    <x v="0"/>
    <x v="0"/>
    <n v="1"/>
  </r>
  <r>
    <x v="38"/>
    <x v="38"/>
    <x v="1"/>
    <x v="1"/>
    <s v="DMV7M"/>
    <x v="0"/>
    <x v="1"/>
    <x v="0"/>
    <n v="1"/>
  </r>
  <r>
    <x v="38"/>
    <x v="38"/>
    <x v="1"/>
    <x v="1"/>
    <s v="VMB8F"/>
    <x v="0"/>
    <x v="1"/>
    <x v="1"/>
    <n v="1"/>
  </r>
  <r>
    <x v="38"/>
    <x v="38"/>
    <x v="1"/>
    <x v="1"/>
    <s v="CCV7M"/>
    <x v="0"/>
    <x v="1"/>
    <x v="0"/>
    <n v="1"/>
  </r>
  <r>
    <x v="38"/>
    <x v="38"/>
    <x v="1"/>
    <x v="1"/>
    <s v="RSM10M"/>
    <x v="0"/>
    <x v="2"/>
    <x v="0"/>
    <n v="1"/>
  </r>
  <r>
    <x v="38"/>
    <x v="38"/>
    <x v="1"/>
    <x v="1"/>
    <s v="EOL9M"/>
    <x v="0"/>
    <x v="2"/>
    <x v="0"/>
    <n v="1"/>
  </r>
  <r>
    <x v="38"/>
    <x v="38"/>
    <x v="1"/>
    <x v="1"/>
    <s v="ADI9F"/>
    <x v="0"/>
    <x v="2"/>
    <x v="1"/>
    <n v="1"/>
  </r>
  <r>
    <x v="38"/>
    <x v="38"/>
    <x v="1"/>
    <x v="1"/>
    <s v="MHO10F"/>
    <x v="0"/>
    <x v="2"/>
    <x v="1"/>
    <n v="1"/>
  </r>
  <r>
    <x v="38"/>
    <x v="38"/>
    <x v="1"/>
    <x v="1"/>
    <s v="VLL7M"/>
    <x v="0"/>
    <x v="1"/>
    <x v="0"/>
    <n v="1"/>
  </r>
  <r>
    <x v="38"/>
    <x v="38"/>
    <x v="1"/>
    <x v="1"/>
    <s v="ISP6M"/>
    <x v="0"/>
    <x v="0"/>
    <x v="0"/>
    <n v="1"/>
  </r>
  <r>
    <x v="38"/>
    <x v="38"/>
    <x v="1"/>
    <x v="1"/>
    <s v="MBG6M"/>
    <x v="0"/>
    <x v="0"/>
    <x v="0"/>
    <n v="1"/>
  </r>
  <r>
    <x v="38"/>
    <x v="38"/>
    <x v="1"/>
    <x v="1"/>
    <s v="VNB7F"/>
    <x v="0"/>
    <x v="1"/>
    <x v="1"/>
    <n v="1"/>
  </r>
  <r>
    <x v="38"/>
    <x v="38"/>
    <x v="1"/>
    <x v="1"/>
    <s v="KEF5F"/>
    <x v="0"/>
    <x v="0"/>
    <x v="1"/>
    <n v="1"/>
  </r>
  <r>
    <x v="38"/>
    <x v="38"/>
    <x v="1"/>
    <x v="1"/>
    <s v="VVG8F"/>
    <x v="0"/>
    <x v="1"/>
    <x v="1"/>
    <n v="1"/>
  </r>
  <r>
    <x v="38"/>
    <x v="38"/>
    <x v="1"/>
    <x v="1"/>
    <s v="GLB7M"/>
    <x v="0"/>
    <x v="1"/>
    <x v="0"/>
    <n v="1"/>
  </r>
  <r>
    <x v="38"/>
    <x v="38"/>
    <x v="1"/>
    <x v="1"/>
    <s v="OCG9M"/>
    <x v="0"/>
    <x v="2"/>
    <x v="0"/>
    <n v="1"/>
  </r>
  <r>
    <x v="38"/>
    <x v="38"/>
    <x v="1"/>
    <x v="1"/>
    <s v="JDC10M"/>
    <x v="1"/>
    <x v="2"/>
    <x v="0"/>
    <n v="1"/>
  </r>
  <r>
    <x v="38"/>
    <x v="38"/>
    <x v="1"/>
    <x v="1"/>
    <s v="SCA11M"/>
    <x v="0"/>
    <x v="2"/>
    <x v="0"/>
    <n v="1"/>
  </r>
  <r>
    <x v="38"/>
    <x v="38"/>
    <x v="1"/>
    <x v="1"/>
    <s v="ARS9F"/>
    <x v="0"/>
    <x v="2"/>
    <x v="1"/>
    <n v="1"/>
  </r>
  <r>
    <x v="39"/>
    <x v="39"/>
    <x v="2"/>
    <x v="2"/>
    <s v="IEM5M"/>
    <x v="1"/>
    <x v="0"/>
    <x v="0"/>
    <n v="1"/>
  </r>
  <r>
    <x v="39"/>
    <x v="39"/>
    <x v="2"/>
    <x v="2"/>
    <s v="SAL7M"/>
    <x v="1"/>
    <x v="1"/>
    <x v="0"/>
    <n v="1"/>
  </r>
  <r>
    <x v="39"/>
    <x v="39"/>
    <x v="2"/>
    <x v="2"/>
    <s v="ACR7F"/>
    <x v="1"/>
    <x v="1"/>
    <x v="1"/>
    <n v="1"/>
  </r>
  <r>
    <x v="39"/>
    <x v="39"/>
    <x v="2"/>
    <x v="2"/>
    <s v="KCE7F"/>
    <x v="1"/>
    <x v="1"/>
    <x v="1"/>
    <n v="1"/>
  </r>
  <r>
    <x v="39"/>
    <x v="39"/>
    <x v="2"/>
    <x v="2"/>
    <s v="NCM7F"/>
    <x v="1"/>
    <x v="1"/>
    <x v="1"/>
    <n v="1"/>
  </r>
  <r>
    <x v="39"/>
    <x v="39"/>
    <x v="2"/>
    <x v="2"/>
    <s v="IBC8F"/>
    <x v="1"/>
    <x v="1"/>
    <x v="1"/>
    <n v="1"/>
  </r>
  <r>
    <x v="39"/>
    <x v="39"/>
    <x v="2"/>
    <x v="2"/>
    <s v="GCJ10M"/>
    <x v="4"/>
    <x v="2"/>
    <x v="0"/>
    <n v="1"/>
  </r>
  <r>
    <x v="39"/>
    <x v="39"/>
    <x v="2"/>
    <x v="2"/>
    <s v="DCR9F"/>
    <x v="1"/>
    <x v="2"/>
    <x v="1"/>
    <n v="1"/>
  </r>
  <r>
    <x v="39"/>
    <x v="39"/>
    <x v="2"/>
    <x v="2"/>
    <s v="QGE10M"/>
    <x v="1"/>
    <x v="2"/>
    <x v="0"/>
    <n v="1"/>
  </r>
  <r>
    <x v="39"/>
    <x v="39"/>
    <x v="2"/>
    <x v="2"/>
    <s v="SGN9F"/>
    <x v="1"/>
    <x v="2"/>
    <x v="1"/>
    <n v="1"/>
  </r>
  <r>
    <x v="39"/>
    <x v="39"/>
    <x v="2"/>
    <x v="2"/>
    <s v="MAL10F"/>
    <x v="2"/>
    <x v="2"/>
    <x v="1"/>
    <n v="1"/>
  </r>
  <r>
    <x v="39"/>
    <x v="39"/>
    <x v="2"/>
    <x v="2"/>
    <s v="RGG6M"/>
    <x v="1"/>
    <x v="0"/>
    <x v="0"/>
    <n v="1"/>
  </r>
  <r>
    <x v="39"/>
    <x v="39"/>
    <x v="2"/>
    <x v="2"/>
    <s v="YAC6F"/>
    <x v="2"/>
    <x v="0"/>
    <x v="1"/>
    <n v="1"/>
  </r>
  <r>
    <x v="39"/>
    <x v="39"/>
    <x v="2"/>
    <x v="2"/>
    <s v="GRA6M"/>
    <x v="4"/>
    <x v="0"/>
    <x v="0"/>
    <n v="1"/>
  </r>
  <r>
    <x v="39"/>
    <x v="39"/>
    <x v="2"/>
    <x v="2"/>
    <s v="DMV7M"/>
    <x v="1"/>
    <x v="1"/>
    <x v="0"/>
    <n v="1"/>
  </r>
  <r>
    <x v="39"/>
    <x v="39"/>
    <x v="2"/>
    <x v="2"/>
    <s v="VMB8F"/>
    <x v="1"/>
    <x v="1"/>
    <x v="1"/>
    <n v="1"/>
  </r>
  <r>
    <x v="39"/>
    <x v="39"/>
    <x v="2"/>
    <x v="2"/>
    <s v="CCV7M"/>
    <x v="1"/>
    <x v="1"/>
    <x v="0"/>
    <n v="1"/>
  </r>
  <r>
    <x v="39"/>
    <x v="39"/>
    <x v="2"/>
    <x v="2"/>
    <s v="RSM10M"/>
    <x v="1"/>
    <x v="2"/>
    <x v="0"/>
    <n v="1"/>
  </r>
  <r>
    <x v="39"/>
    <x v="39"/>
    <x v="2"/>
    <x v="2"/>
    <s v="EOL9M"/>
    <x v="1"/>
    <x v="2"/>
    <x v="0"/>
    <n v="1"/>
  </r>
  <r>
    <x v="39"/>
    <x v="39"/>
    <x v="2"/>
    <x v="2"/>
    <s v="ADI9F"/>
    <x v="1"/>
    <x v="2"/>
    <x v="1"/>
    <n v="1"/>
  </r>
  <r>
    <x v="39"/>
    <x v="39"/>
    <x v="2"/>
    <x v="2"/>
    <s v="MHO10F"/>
    <x v="1"/>
    <x v="2"/>
    <x v="1"/>
    <n v="1"/>
  </r>
  <r>
    <x v="39"/>
    <x v="39"/>
    <x v="2"/>
    <x v="2"/>
    <s v="VLL7M"/>
    <x v="1"/>
    <x v="1"/>
    <x v="0"/>
    <n v="1"/>
  </r>
  <r>
    <x v="39"/>
    <x v="39"/>
    <x v="2"/>
    <x v="2"/>
    <s v="ISP6M"/>
    <x v="1"/>
    <x v="0"/>
    <x v="0"/>
    <n v="1"/>
  </r>
  <r>
    <x v="39"/>
    <x v="39"/>
    <x v="2"/>
    <x v="2"/>
    <s v="MBG6M"/>
    <x v="1"/>
    <x v="0"/>
    <x v="0"/>
    <n v="1"/>
  </r>
  <r>
    <x v="39"/>
    <x v="39"/>
    <x v="2"/>
    <x v="2"/>
    <s v="VNB7F"/>
    <x v="1"/>
    <x v="1"/>
    <x v="1"/>
    <n v="1"/>
  </r>
  <r>
    <x v="39"/>
    <x v="39"/>
    <x v="2"/>
    <x v="2"/>
    <s v="KEF5F"/>
    <x v="1"/>
    <x v="0"/>
    <x v="1"/>
    <n v="1"/>
  </r>
  <r>
    <x v="39"/>
    <x v="39"/>
    <x v="2"/>
    <x v="2"/>
    <s v="VVG8F"/>
    <x v="1"/>
    <x v="1"/>
    <x v="1"/>
    <n v="1"/>
  </r>
  <r>
    <x v="39"/>
    <x v="39"/>
    <x v="2"/>
    <x v="2"/>
    <s v="GLB7M"/>
    <x v="1"/>
    <x v="1"/>
    <x v="0"/>
    <n v="1"/>
  </r>
  <r>
    <x v="39"/>
    <x v="39"/>
    <x v="2"/>
    <x v="2"/>
    <s v="OCG9M"/>
    <x v="1"/>
    <x v="2"/>
    <x v="0"/>
    <n v="1"/>
  </r>
  <r>
    <x v="39"/>
    <x v="39"/>
    <x v="2"/>
    <x v="2"/>
    <s v="JDC10M"/>
    <x v="1"/>
    <x v="2"/>
    <x v="0"/>
    <n v="1"/>
  </r>
  <r>
    <x v="39"/>
    <x v="39"/>
    <x v="2"/>
    <x v="2"/>
    <s v="SCA11M"/>
    <x v="1"/>
    <x v="2"/>
    <x v="0"/>
    <n v="1"/>
  </r>
  <r>
    <x v="39"/>
    <x v="39"/>
    <x v="2"/>
    <x v="2"/>
    <s v="ARS9F"/>
    <x v="1"/>
    <x v="2"/>
    <x v="1"/>
    <n v="1"/>
  </r>
  <r>
    <x v="40"/>
    <x v="40"/>
    <x v="0"/>
    <x v="0"/>
    <s v="IEM5M"/>
    <x v="2"/>
    <x v="0"/>
    <x v="0"/>
    <n v="1"/>
  </r>
  <r>
    <x v="40"/>
    <x v="40"/>
    <x v="0"/>
    <x v="0"/>
    <s v="SAL7M"/>
    <x v="2"/>
    <x v="1"/>
    <x v="0"/>
    <n v="1"/>
  </r>
  <r>
    <x v="40"/>
    <x v="40"/>
    <x v="0"/>
    <x v="0"/>
    <s v="ACR7F"/>
    <x v="5"/>
    <x v="1"/>
    <x v="1"/>
    <n v="1"/>
  </r>
  <r>
    <x v="40"/>
    <x v="40"/>
    <x v="0"/>
    <x v="0"/>
    <s v="KCE7F"/>
    <x v="1"/>
    <x v="1"/>
    <x v="1"/>
    <n v="1"/>
  </r>
  <r>
    <x v="40"/>
    <x v="40"/>
    <x v="0"/>
    <x v="0"/>
    <s v="NCM7F"/>
    <x v="2"/>
    <x v="1"/>
    <x v="1"/>
    <n v="1"/>
  </r>
  <r>
    <x v="40"/>
    <x v="40"/>
    <x v="0"/>
    <x v="0"/>
    <s v="IBC8F"/>
    <x v="6"/>
    <x v="1"/>
    <x v="1"/>
    <n v="1"/>
  </r>
  <r>
    <x v="40"/>
    <x v="40"/>
    <x v="0"/>
    <x v="0"/>
    <s v="GCJ10M"/>
    <x v="2"/>
    <x v="2"/>
    <x v="0"/>
    <n v="1"/>
  </r>
  <r>
    <x v="40"/>
    <x v="40"/>
    <x v="0"/>
    <x v="0"/>
    <s v="DCR9F"/>
    <x v="2"/>
    <x v="2"/>
    <x v="1"/>
    <n v="1"/>
  </r>
  <r>
    <x v="40"/>
    <x v="40"/>
    <x v="0"/>
    <x v="0"/>
    <s v="QGE10M"/>
    <x v="2"/>
    <x v="2"/>
    <x v="0"/>
    <n v="1"/>
  </r>
  <r>
    <x v="40"/>
    <x v="40"/>
    <x v="0"/>
    <x v="0"/>
    <s v="SGN9F"/>
    <x v="0"/>
    <x v="2"/>
    <x v="1"/>
    <n v="1"/>
  </r>
  <r>
    <x v="40"/>
    <x v="40"/>
    <x v="0"/>
    <x v="0"/>
    <s v="MAL10F"/>
    <x v="2"/>
    <x v="2"/>
    <x v="1"/>
    <n v="1"/>
  </r>
  <r>
    <x v="40"/>
    <x v="40"/>
    <x v="0"/>
    <x v="0"/>
    <s v="RGG6M"/>
    <x v="4"/>
    <x v="0"/>
    <x v="0"/>
    <n v="1"/>
  </r>
  <r>
    <x v="40"/>
    <x v="40"/>
    <x v="0"/>
    <x v="0"/>
    <s v="YAC6F"/>
    <x v="2"/>
    <x v="0"/>
    <x v="1"/>
    <n v="1"/>
  </r>
  <r>
    <x v="40"/>
    <x v="40"/>
    <x v="0"/>
    <x v="0"/>
    <s v="GRA6M"/>
    <x v="6"/>
    <x v="0"/>
    <x v="0"/>
    <n v="1"/>
  </r>
  <r>
    <x v="40"/>
    <x v="40"/>
    <x v="0"/>
    <x v="0"/>
    <s v="DMV7M"/>
    <x v="2"/>
    <x v="1"/>
    <x v="0"/>
    <n v="1"/>
  </r>
  <r>
    <x v="40"/>
    <x v="40"/>
    <x v="0"/>
    <x v="0"/>
    <s v="VMB8F"/>
    <x v="2"/>
    <x v="1"/>
    <x v="1"/>
    <n v="1"/>
  </r>
  <r>
    <x v="40"/>
    <x v="40"/>
    <x v="0"/>
    <x v="0"/>
    <s v="CCV7M"/>
    <x v="2"/>
    <x v="1"/>
    <x v="0"/>
    <n v="1"/>
  </r>
  <r>
    <x v="40"/>
    <x v="40"/>
    <x v="0"/>
    <x v="0"/>
    <s v="RSM10M"/>
    <x v="2"/>
    <x v="2"/>
    <x v="0"/>
    <n v="1"/>
  </r>
  <r>
    <x v="40"/>
    <x v="40"/>
    <x v="0"/>
    <x v="0"/>
    <s v="EOL9M"/>
    <x v="2"/>
    <x v="2"/>
    <x v="0"/>
    <n v="1"/>
  </r>
  <r>
    <x v="40"/>
    <x v="40"/>
    <x v="0"/>
    <x v="0"/>
    <s v="ADI9F"/>
    <x v="2"/>
    <x v="2"/>
    <x v="1"/>
    <n v="1"/>
  </r>
  <r>
    <x v="40"/>
    <x v="40"/>
    <x v="0"/>
    <x v="0"/>
    <s v="MHO10F"/>
    <x v="2"/>
    <x v="2"/>
    <x v="1"/>
    <n v="1"/>
  </r>
  <r>
    <x v="40"/>
    <x v="40"/>
    <x v="0"/>
    <x v="0"/>
    <s v="VLL7M"/>
    <x v="2"/>
    <x v="1"/>
    <x v="0"/>
    <n v="1"/>
  </r>
  <r>
    <x v="40"/>
    <x v="40"/>
    <x v="0"/>
    <x v="0"/>
    <s v="ISP6M"/>
    <x v="2"/>
    <x v="0"/>
    <x v="0"/>
    <n v="1"/>
  </r>
  <r>
    <x v="40"/>
    <x v="40"/>
    <x v="0"/>
    <x v="0"/>
    <s v="MBG6M"/>
    <x v="2"/>
    <x v="0"/>
    <x v="0"/>
    <n v="1"/>
  </r>
  <r>
    <x v="40"/>
    <x v="40"/>
    <x v="0"/>
    <x v="0"/>
    <s v="VNB7F"/>
    <x v="2"/>
    <x v="1"/>
    <x v="1"/>
    <n v="1"/>
  </r>
  <r>
    <x v="40"/>
    <x v="40"/>
    <x v="0"/>
    <x v="0"/>
    <s v="KEF5F"/>
    <x v="2"/>
    <x v="0"/>
    <x v="1"/>
    <n v="1"/>
  </r>
  <r>
    <x v="40"/>
    <x v="40"/>
    <x v="0"/>
    <x v="0"/>
    <s v="VVG8F"/>
    <x v="2"/>
    <x v="1"/>
    <x v="1"/>
    <n v="1"/>
  </r>
  <r>
    <x v="40"/>
    <x v="40"/>
    <x v="0"/>
    <x v="0"/>
    <s v="GLB7M"/>
    <x v="2"/>
    <x v="1"/>
    <x v="0"/>
    <n v="1"/>
  </r>
  <r>
    <x v="40"/>
    <x v="40"/>
    <x v="0"/>
    <x v="0"/>
    <s v="OCG9M"/>
    <x v="2"/>
    <x v="2"/>
    <x v="0"/>
    <n v="1"/>
  </r>
  <r>
    <x v="40"/>
    <x v="40"/>
    <x v="0"/>
    <x v="0"/>
    <s v="JDC10M"/>
    <x v="2"/>
    <x v="2"/>
    <x v="0"/>
    <n v="1"/>
  </r>
  <r>
    <x v="40"/>
    <x v="40"/>
    <x v="0"/>
    <x v="0"/>
    <s v="SCA11M"/>
    <x v="2"/>
    <x v="2"/>
    <x v="0"/>
    <n v="1"/>
  </r>
  <r>
    <x v="40"/>
    <x v="40"/>
    <x v="0"/>
    <x v="0"/>
    <s v="ARS9F"/>
    <x v="2"/>
    <x v="2"/>
    <x v="1"/>
    <n v="1"/>
  </r>
  <r>
    <x v="41"/>
    <x v="41"/>
    <x v="4"/>
    <x v="4"/>
    <s v="IEM5M"/>
    <x v="6"/>
    <x v="0"/>
    <x v="0"/>
    <n v="1"/>
  </r>
  <r>
    <x v="41"/>
    <x v="41"/>
    <x v="4"/>
    <x v="4"/>
    <s v="SAL7M"/>
    <x v="5"/>
    <x v="1"/>
    <x v="0"/>
    <n v="1"/>
  </r>
  <r>
    <x v="41"/>
    <x v="41"/>
    <x v="4"/>
    <x v="4"/>
    <s v="ACR7F"/>
    <x v="6"/>
    <x v="1"/>
    <x v="1"/>
    <n v="1"/>
  </r>
  <r>
    <x v="41"/>
    <x v="41"/>
    <x v="4"/>
    <x v="4"/>
    <s v="KCE7F"/>
    <x v="6"/>
    <x v="1"/>
    <x v="1"/>
    <n v="1"/>
  </r>
  <r>
    <x v="41"/>
    <x v="41"/>
    <x v="4"/>
    <x v="4"/>
    <s v="NCM7F"/>
    <x v="6"/>
    <x v="1"/>
    <x v="1"/>
    <n v="1"/>
  </r>
  <r>
    <x v="41"/>
    <x v="41"/>
    <x v="4"/>
    <x v="4"/>
    <s v="IBC8F"/>
    <x v="2"/>
    <x v="1"/>
    <x v="1"/>
    <n v="1"/>
  </r>
  <r>
    <x v="41"/>
    <x v="41"/>
    <x v="4"/>
    <x v="4"/>
    <s v="GCJ10M"/>
    <x v="6"/>
    <x v="2"/>
    <x v="0"/>
    <n v="1"/>
  </r>
  <r>
    <x v="41"/>
    <x v="41"/>
    <x v="4"/>
    <x v="4"/>
    <s v="DCR9F"/>
    <x v="6"/>
    <x v="2"/>
    <x v="1"/>
    <n v="1"/>
  </r>
  <r>
    <x v="41"/>
    <x v="41"/>
    <x v="4"/>
    <x v="4"/>
    <s v="QGE10M"/>
    <x v="6"/>
    <x v="2"/>
    <x v="0"/>
    <n v="1"/>
  </r>
  <r>
    <x v="41"/>
    <x v="41"/>
    <x v="4"/>
    <x v="4"/>
    <s v="SGN9F"/>
    <x v="2"/>
    <x v="2"/>
    <x v="1"/>
    <n v="1"/>
  </r>
  <r>
    <x v="41"/>
    <x v="41"/>
    <x v="4"/>
    <x v="4"/>
    <s v="MAL10F"/>
    <x v="2"/>
    <x v="2"/>
    <x v="1"/>
    <n v="1"/>
  </r>
  <r>
    <x v="41"/>
    <x v="41"/>
    <x v="4"/>
    <x v="4"/>
    <s v="RGG6M"/>
    <x v="5"/>
    <x v="0"/>
    <x v="0"/>
    <n v="1"/>
  </r>
  <r>
    <x v="41"/>
    <x v="41"/>
    <x v="4"/>
    <x v="4"/>
    <s v="YAC6F"/>
    <x v="3"/>
    <x v="0"/>
    <x v="1"/>
    <n v="1"/>
  </r>
  <r>
    <x v="41"/>
    <x v="41"/>
    <x v="4"/>
    <x v="4"/>
    <s v="GRA6M"/>
    <x v="5"/>
    <x v="0"/>
    <x v="0"/>
    <n v="1"/>
  </r>
  <r>
    <x v="41"/>
    <x v="41"/>
    <x v="4"/>
    <x v="4"/>
    <s v="DMV7M"/>
    <x v="5"/>
    <x v="1"/>
    <x v="0"/>
    <n v="1"/>
  </r>
  <r>
    <x v="41"/>
    <x v="41"/>
    <x v="4"/>
    <x v="4"/>
    <s v="VMB8F"/>
    <x v="5"/>
    <x v="1"/>
    <x v="1"/>
    <n v="1"/>
  </r>
  <r>
    <x v="41"/>
    <x v="41"/>
    <x v="4"/>
    <x v="4"/>
    <s v="CCV7M"/>
    <x v="6"/>
    <x v="1"/>
    <x v="0"/>
    <n v="1"/>
  </r>
  <r>
    <x v="41"/>
    <x v="41"/>
    <x v="4"/>
    <x v="4"/>
    <s v="RSM10M"/>
    <x v="6"/>
    <x v="2"/>
    <x v="0"/>
    <n v="1"/>
  </r>
  <r>
    <x v="41"/>
    <x v="41"/>
    <x v="4"/>
    <x v="4"/>
    <s v="EOL9M"/>
    <x v="6"/>
    <x v="2"/>
    <x v="0"/>
    <n v="1"/>
  </r>
  <r>
    <x v="41"/>
    <x v="41"/>
    <x v="4"/>
    <x v="4"/>
    <s v="ADI9F"/>
    <x v="5"/>
    <x v="2"/>
    <x v="1"/>
    <n v="1"/>
  </r>
  <r>
    <x v="41"/>
    <x v="41"/>
    <x v="4"/>
    <x v="4"/>
    <s v="MHO10F"/>
    <x v="6"/>
    <x v="2"/>
    <x v="1"/>
    <n v="1"/>
  </r>
  <r>
    <x v="41"/>
    <x v="41"/>
    <x v="4"/>
    <x v="4"/>
    <s v="VLL7M"/>
    <x v="5"/>
    <x v="1"/>
    <x v="0"/>
    <n v="1"/>
  </r>
  <r>
    <x v="41"/>
    <x v="41"/>
    <x v="4"/>
    <x v="4"/>
    <s v="ISP6M"/>
    <x v="5"/>
    <x v="0"/>
    <x v="0"/>
    <n v="1"/>
  </r>
  <r>
    <x v="41"/>
    <x v="41"/>
    <x v="4"/>
    <x v="4"/>
    <s v="MBG6M"/>
    <x v="6"/>
    <x v="0"/>
    <x v="0"/>
    <n v="1"/>
  </r>
  <r>
    <x v="41"/>
    <x v="41"/>
    <x v="4"/>
    <x v="4"/>
    <s v="VNB7F"/>
    <x v="5"/>
    <x v="1"/>
    <x v="1"/>
    <n v="1"/>
  </r>
  <r>
    <x v="41"/>
    <x v="41"/>
    <x v="4"/>
    <x v="4"/>
    <s v="KEF5F"/>
    <x v="6"/>
    <x v="0"/>
    <x v="1"/>
    <n v="1"/>
  </r>
  <r>
    <x v="41"/>
    <x v="41"/>
    <x v="4"/>
    <x v="4"/>
    <s v="VVG8F"/>
    <x v="5"/>
    <x v="1"/>
    <x v="1"/>
    <n v="1"/>
  </r>
  <r>
    <x v="41"/>
    <x v="41"/>
    <x v="4"/>
    <x v="4"/>
    <s v="GLB7M"/>
    <x v="5"/>
    <x v="1"/>
    <x v="0"/>
    <n v="1"/>
  </r>
  <r>
    <x v="41"/>
    <x v="41"/>
    <x v="4"/>
    <x v="4"/>
    <s v="OCG9M"/>
    <x v="6"/>
    <x v="2"/>
    <x v="0"/>
    <n v="1"/>
  </r>
  <r>
    <x v="41"/>
    <x v="41"/>
    <x v="4"/>
    <x v="4"/>
    <s v="JDC10M"/>
    <x v="6"/>
    <x v="2"/>
    <x v="0"/>
    <n v="1"/>
  </r>
  <r>
    <x v="41"/>
    <x v="41"/>
    <x v="4"/>
    <x v="4"/>
    <s v="SCA11M"/>
    <x v="6"/>
    <x v="2"/>
    <x v="0"/>
    <n v="1"/>
  </r>
  <r>
    <x v="41"/>
    <x v="41"/>
    <x v="4"/>
    <x v="4"/>
    <s v="ARS9F"/>
    <x v="6"/>
    <x v="2"/>
    <x v="1"/>
    <n v="1"/>
  </r>
  <r>
    <x v="42"/>
    <x v="42"/>
    <x v="2"/>
    <x v="2"/>
    <s v="IEM5M"/>
    <x v="0"/>
    <x v="0"/>
    <x v="0"/>
    <n v="1"/>
  </r>
  <r>
    <x v="42"/>
    <x v="42"/>
    <x v="2"/>
    <x v="2"/>
    <s v="SAL7M"/>
    <x v="5"/>
    <x v="1"/>
    <x v="0"/>
    <n v="1"/>
  </r>
  <r>
    <x v="42"/>
    <x v="42"/>
    <x v="2"/>
    <x v="2"/>
    <s v="ACR7F"/>
    <x v="1"/>
    <x v="1"/>
    <x v="1"/>
    <n v="1"/>
  </r>
  <r>
    <x v="42"/>
    <x v="42"/>
    <x v="2"/>
    <x v="2"/>
    <s v="KCE7F"/>
    <x v="3"/>
    <x v="1"/>
    <x v="1"/>
    <n v="1"/>
  </r>
  <r>
    <x v="42"/>
    <x v="42"/>
    <x v="2"/>
    <x v="2"/>
    <s v="NCM7F"/>
    <x v="1"/>
    <x v="1"/>
    <x v="1"/>
    <n v="1"/>
  </r>
  <r>
    <x v="42"/>
    <x v="42"/>
    <x v="2"/>
    <x v="2"/>
    <s v="IBC8F"/>
    <x v="3"/>
    <x v="1"/>
    <x v="1"/>
    <n v="1"/>
  </r>
  <r>
    <x v="42"/>
    <x v="42"/>
    <x v="2"/>
    <x v="2"/>
    <s v="GCJ10M"/>
    <x v="1"/>
    <x v="2"/>
    <x v="0"/>
    <n v="1"/>
  </r>
  <r>
    <x v="42"/>
    <x v="42"/>
    <x v="2"/>
    <x v="2"/>
    <s v="DCR9F"/>
    <x v="1"/>
    <x v="2"/>
    <x v="1"/>
    <n v="1"/>
  </r>
  <r>
    <x v="42"/>
    <x v="42"/>
    <x v="2"/>
    <x v="2"/>
    <s v="QGE10M"/>
    <x v="3"/>
    <x v="2"/>
    <x v="0"/>
    <n v="1"/>
  </r>
  <r>
    <x v="42"/>
    <x v="42"/>
    <x v="2"/>
    <x v="2"/>
    <s v="SGN9F"/>
    <x v="6"/>
    <x v="2"/>
    <x v="1"/>
    <n v="1"/>
  </r>
  <r>
    <x v="42"/>
    <x v="42"/>
    <x v="2"/>
    <x v="2"/>
    <s v="MAL10F"/>
    <x v="1"/>
    <x v="2"/>
    <x v="1"/>
    <n v="1"/>
  </r>
  <r>
    <x v="42"/>
    <x v="42"/>
    <x v="2"/>
    <x v="2"/>
    <s v="RGG6M"/>
    <x v="1"/>
    <x v="0"/>
    <x v="0"/>
    <n v="1"/>
  </r>
  <r>
    <x v="42"/>
    <x v="42"/>
    <x v="2"/>
    <x v="2"/>
    <s v="YAC6F"/>
    <x v="3"/>
    <x v="0"/>
    <x v="1"/>
    <n v="1"/>
  </r>
  <r>
    <x v="42"/>
    <x v="42"/>
    <x v="2"/>
    <x v="2"/>
    <s v="GRA6M"/>
    <x v="3"/>
    <x v="0"/>
    <x v="0"/>
    <n v="1"/>
  </r>
  <r>
    <x v="42"/>
    <x v="42"/>
    <x v="2"/>
    <x v="2"/>
    <s v="DMV7M"/>
    <x v="1"/>
    <x v="1"/>
    <x v="0"/>
    <n v="1"/>
  </r>
  <r>
    <x v="42"/>
    <x v="42"/>
    <x v="2"/>
    <x v="2"/>
    <s v="VMB8F"/>
    <x v="1"/>
    <x v="1"/>
    <x v="1"/>
    <n v="1"/>
  </r>
  <r>
    <x v="42"/>
    <x v="42"/>
    <x v="2"/>
    <x v="2"/>
    <s v="CCV7M"/>
    <x v="1"/>
    <x v="1"/>
    <x v="0"/>
    <n v="1"/>
  </r>
  <r>
    <x v="42"/>
    <x v="42"/>
    <x v="2"/>
    <x v="2"/>
    <s v="RSM10M"/>
    <x v="1"/>
    <x v="2"/>
    <x v="0"/>
    <n v="1"/>
  </r>
  <r>
    <x v="42"/>
    <x v="42"/>
    <x v="2"/>
    <x v="2"/>
    <s v="EOL9M"/>
    <x v="1"/>
    <x v="2"/>
    <x v="0"/>
    <n v="1"/>
  </r>
  <r>
    <x v="42"/>
    <x v="42"/>
    <x v="2"/>
    <x v="2"/>
    <s v="ADI9F"/>
    <x v="1"/>
    <x v="2"/>
    <x v="1"/>
    <n v="1"/>
  </r>
  <r>
    <x v="42"/>
    <x v="42"/>
    <x v="2"/>
    <x v="2"/>
    <s v="MHO10F"/>
    <x v="3"/>
    <x v="2"/>
    <x v="1"/>
    <n v="1"/>
  </r>
  <r>
    <x v="42"/>
    <x v="42"/>
    <x v="2"/>
    <x v="2"/>
    <s v="VLL7M"/>
    <x v="6"/>
    <x v="1"/>
    <x v="0"/>
    <n v="1"/>
  </r>
  <r>
    <x v="42"/>
    <x v="42"/>
    <x v="2"/>
    <x v="2"/>
    <s v="ISP6M"/>
    <x v="1"/>
    <x v="0"/>
    <x v="0"/>
    <n v="1"/>
  </r>
  <r>
    <x v="42"/>
    <x v="42"/>
    <x v="2"/>
    <x v="2"/>
    <s v="MBG6M"/>
    <x v="1"/>
    <x v="0"/>
    <x v="0"/>
    <n v="1"/>
  </r>
  <r>
    <x v="42"/>
    <x v="42"/>
    <x v="2"/>
    <x v="2"/>
    <s v="VNB7F"/>
    <x v="1"/>
    <x v="1"/>
    <x v="1"/>
    <n v="1"/>
  </r>
  <r>
    <x v="42"/>
    <x v="42"/>
    <x v="2"/>
    <x v="2"/>
    <s v="KEF5F"/>
    <x v="1"/>
    <x v="0"/>
    <x v="1"/>
    <n v="1"/>
  </r>
  <r>
    <x v="42"/>
    <x v="42"/>
    <x v="2"/>
    <x v="2"/>
    <s v="VVG8F"/>
    <x v="1"/>
    <x v="1"/>
    <x v="1"/>
    <n v="1"/>
  </r>
  <r>
    <x v="42"/>
    <x v="42"/>
    <x v="2"/>
    <x v="2"/>
    <s v="GLB7M"/>
    <x v="6"/>
    <x v="1"/>
    <x v="0"/>
    <n v="1"/>
  </r>
  <r>
    <x v="42"/>
    <x v="42"/>
    <x v="2"/>
    <x v="2"/>
    <s v="OCG9M"/>
    <x v="1"/>
    <x v="2"/>
    <x v="0"/>
    <n v="1"/>
  </r>
  <r>
    <x v="42"/>
    <x v="42"/>
    <x v="2"/>
    <x v="2"/>
    <s v="JDC10M"/>
    <x v="1"/>
    <x v="2"/>
    <x v="0"/>
    <n v="1"/>
  </r>
  <r>
    <x v="42"/>
    <x v="42"/>
    <x v="2"/>
    <x v="2"/>
    <s v="SCA11M"/>
    <x v="1"/>
    <x v="2"/>
    <x v="0"/>
    <n v="1"/>
  </r>
  <r>
    <x v="42"/>
    <x v="42"/>
    <x v="2"/>
    <x v="2"/>
    <s v="ARS9F"/>
    <x v="1"/>
    <x v="2"/>
    <x v="1"/>
    <n v="1"/>
  </r>
  <r>
    <x v="43"/>
    <x v="43"/>
    <x v="3"/>
    <x v="3"/>
    <s v="IEM5M"/>
    <x v="1"/>
    <x v="0"/>
    <x v="0"/>
    <n v="1"/>
  </r>
  <r>
    <x v="43"/>
    <x v="43"/>
    <x v="3"/>
    <x v="3"/>
    <s v="SAL7M"/>
    <x v="4"/>
    <x v="1"/>
    <x v="0"/>
    <n v="1"/>
  </r>
  <r>
    <x v="43"/>
    <x v="43"/>
    <x v="3"/>
    <x v="3"/>
    <s v="ACR7F"/>
    <x v="4"/>
    <x v="1"/>
    <x v="1"/>
    <n v="1"/>
  </r>
  <r>
    <x v="43"/>
    <x v="43"/>
    <x v="3"/>
    <x v="3"/>
    <s v="KCE7F"/>
    <x v="4"/>
    <x v="1"/>
    <x v="1"/>
    <n v="1"/>
  </r>
  <r>
    <x v="43"/>
    <x v="43"/>
    <x v="3"/>
    <x v="3"/>
    <s v="NCM7F"/>
    <x v="4"/>
    <x v="1"/>
    <x v="1"/>
    <n v="1"/>
  </r>
  <r>
    <x v="43"/>
    <x v="43"/>
    <x v="3"/>
    <x v="3"/>
    <s v="IBC8F"/>
    <x v="0"/>
    <x v="1"/>
    <x v="1"/>
    <n v="1"/>
  </r>
  <r>
    <x v="43"/>
    <x v="43"/>
    <x v="3"/>
    <x v="3"/>
    <s v="GCJ10M"/>
    <x v="4"/>
    <x v="2"/>
    <x v="0"/>
    <n v="1"/>
  </r>
  <r>
    <x v="43"/>
    <x v="43"/>
    <x v="3"/>
    <x v="3"/>
    <s v="DCR9F"/>
    <x v="4"/>
    <x v="2"/>
    <x v="1"/>
    <n v="1"/>
  </r>
  <r>
    <x v="43"/>
    <x v="43"/>
    <x v="3"/>
    <x v="3"/>
    <s v="QGE10M"/>
    <x v="4"/>
    <x v="2"/>
    <x v="0"/>
    <n v="1"/>
  </r>
  <r>
    <x v="43"/>
    <x v="43"/>
    <x v="3"/>
    <x v="3"/>
    <s v="SGN9F"/>
    <x v="2"/>
    <x v="2"/>
    <x v="1"/>
    <n v="1"/>
  </r>
  <r>
    <x v="43"/>
    <x v="43"/>
    <x v="3"/>
    <x v="3"/>
    <s v="MAL10F"/>
    <x v="4"/>
    <x v="2"/>
    <x v="1"/>
    <n v="1"/>
  </r>
  <r>
    <x v="43"/>
    <x v="43"/>
    <x v="3"/>
    <x v="3"/>
    <s v="RGG6M"/>
    <x v="4"/>
    <x v="0"/>
    <x v="0"/>
    <n v="1"/>
  </r>
  <r>
    <x v="43"/>
    <x v="43"/>
    <x v="3"/>
    <x v="3"/>
    <s v="YAC6F"/>
    <x v="0"/>
    <x v="0"/>
    <x v="1"/>
    <n v="1"/>
  </r>
  <r>
    <x v="43"/>
    <x v="43"/>
    <x v="3"/>
    <x v="3"/>
    <s v="GRA6M"/>
    <x v="1"/>
    <x v="0"/>
    <x v="0"/>
    <n v="1"/>
  </r>
  <r>
    <x v="43"/>
    <x v="43"/>
    <x v="3"/>
    <x v="3"/>
    <s v="DMV7M"/>
    <x v="4"/>
    <x v="1"/>
    <x v="0"/>
    <n v="1"/>
  </r>
  <r>
    <x v="43"/>
    <x v="43"/>
    <x v="3"/>
    <x v="3"/>
    <s v="VMB8F"/>
    <x v="4"/>
    <x v="1"/>
    <x v="1"/>
    <n v="1"/>
  </r>
  <r>
    <x v="43"/>
    <x v="43"/>
    <x v="3"/>
    <x v="3"/>
    <s v="CCV7M"/>
    <x v="4"/>
    <x v="1"/>
    <x v="0"/>
    <n v="1"/>
  </r>
  <r>
    <x v="43"/>
    <x v="43"/>
    <x v="3"/>
    <x v="3"/>
    <s v="RSM10M"/>
    <x v="4"/>
    <x v="2"/>
    <x v="0"/>
    <n v="1"/>
  </r>
  <r>
    <x v="43"/>
    <x v="43"/>
    <x v="3"/>
    <x v="3"/>
    <s v="EOL9M"/>
    <x v="4"/>
    <x v="2"/>
    <x v="0"/>
    <n v="1"/>
  </r>
  <r>
    <x v="43"/>
    <x v="43"/>
    <x v="3"/>
    <x v="3"/>
    <s v="ADI9F"/>
    <x v="4"/>
    <x v="2"/>
    <x v="1"/>
    <n v="1"/>
  </r>
  <r>
    <x v="43"/>
    <x v="43"/>
    <x v="3"/>
    <x v="3"/>
    <s v="MHO10F"/>
    <x v="4"/>
    <x v="2"/>
    <x v="1"/>
    <n v="1"/>
  </r>
  <r>
    <x v="43"/>
    <x v="43"/>
    <x v="3"/>
    <x v="3"/>
    <s v="VLL7M"/>
    <x v="4"/>
    <x v="1"/>
    <x v="0"/>
    <n v="1"/>
  </r>
  <r>
    <x v="43"/>
    <x v="43"/>
    <x v="3"/>
    <x v="3"/>
    <s v="ISP6M"/>
    <x v="4"/>
    <x v="0"/>
    <x v="0"/>
    <n v="1"/>
  </r>
  <r>
    <x v="43"/>
    <x v="43"/>
    <x v="3"/>
    <x v="3"/>
    <s v="MBG6M"/>
    <x v="4"/>
    <x v="0"/>
    <x v="0"/>
    <n v="1"/>
  </r>
  <r>
    <x v="43"/>
    <x v="43"/>
    <x v="3"/>
    <x v="3"/>
    <s v="VNB7F"/>
    <x v="4"/>
    <x v="1"/>
    <x v="1"/>
    <n v="1"/>
  </r>
  <r>
    <x v="43"/>
    <x v="43"/>
    <x v="3"/>
    <x v="3"/>
    <s v="KEF5F"/>
    <x v="4"/>
    <x v="0"/>
    <x v="1"/>
    <n v="1"/>
  </r>
  <r>
    <x v="43"/>
    <x v="43"/>
    <x v="3"/>
    <x v="3"/>
    <s v="VVG8F"/>
    <x v="4"/>
    <x v="1"/>
    <x v="1"/>
    <n v="1"/>
  </r>
  <r>
    <x v="43"/>
    <x v="43"/>
    <x v="3"/>
    <x v="3"/>
    <s v="GLB7M"/>
    <x v="4"/>
    <x v="1"/>
    <x v="0"/>
    <n v="1"/>
  </r>
  <r>
    <x v="43"/>
    <x v="43"/>
    <x v="3"/>
    <x v="3"/>
    <s v="OCG9M"/>
    <x v="4"/>
    <x v="2"/>
    <x v="0"/>
    <n v="1"/>
  </r>
  <r>
    <x v="43"/>
    <x v="43"/>
    <x v="3"/>
    <x v="3"/>
    <s v="JDC10M"/>
    <x v="4"/>
    <x v="2"/>
    <x v="0"/>
    <n v="1"/>
  </r>
  <r>
    <x v="43"/>
    <x v="43"/>
    <x v="3"/>
    <x v="3"/>
    <s v="SCA11M"/>
    <x v="4"/>
    <x v="2"/>
    <x v="0"/>
    <n v="1"/>
  </r>
  <r>
    <x v="43"/>
    <x v="43"/>
    <x v="3"/>
    <x v="3"/>
    <s v="ARS9F"/>
    <x v="4"/>
    <x v="2"/>
    <x v="1"/>
    <n v="1"/>
  </r>
  <r>
    <x v="44"/>
    <x v="44"/>
    <x v="2"/>
    <x v="2"/>
    <s v="IEM5M"/>
    <x v="1"/>
    <x v="0"/>
    <x v="0"/>
    <n v="1"/>
  </r>
  <r>
    <x v="44"/>
    <x v="44"/>
    <x v="2"/>
    <x v="2"/>
    <s v="SAL7M"/>
    <x v="1"/>
    <x v="1"/>
    <x v="0"/>
    <n v="1"/>
  </r>
  <r>
    <x v="44"/>
    <x v="44"/>
    <x v="2"/>
    <x v="2"/>
    <s v="ACR7F"/>
    <x v="1"/>
    <x v="1"/>
    <x v="1"/>
    <n v="1"/>
  </r>
  <r>
    <x v="44"/>
    <x v="44"/>
    <x v="2"/>
    <x v="2"/>
    <s v="KCE7F"/>
    <x v="1"/>
    <x v="1"/>
    <x v="1"/>
    <n v="1"/>
  </r>
  <r>
    <x v="44"/>
    <x v="44"/>
    <x v="2"/>
    <x v="2"/>
    <s v="NCM7F"/>
    <x v="1"/>
    <x v="1"/>
    <x v="1"/>
    <n v="1"/>
  </r>
  <r>
    <x v="44"/>
    <x v="44"/>
    <x v="2"/>
    <x v="2"/>
    <s v="IBC8F"/>
    <x v="1"/>
    <x v="1"/>
    <x v="1"/>
    <n v="1"/>
  </r>
  <r>
    <x v="44"/>
    <x v="44"/>
    <x v="2"/>
    <x v="2"/>
    <s v="GCJ10M"/>
    <x v="1"/>
    <x v="2"/>
    <x v="0"/>
    <n v="1"/>
  </r>
  <r>
    <x v="44"/>
    <x v="44"/>
    <x v="2"/>
    <x v="2"/>
    <s v="DCR9F"/>
    <x v="1"/>
    <x v="2"/>
    <x v="1"/>
    <n v="1"/>
  </r>
  <r>
    <x v="44"/>
    <x v="44"/>
    <x v="2"/>
    <x v="2"/>
    <s v="QGE10M"/>
    <x v="1"/>
    <x v="2"/>
    <x v="0"/>
    <n v="1"/>
  </r>
  <r>
    <x v="44"/>
    <x v="44"/>
    <x v="2"/>
    <x v="2"/>
    <s v="SGN9F"/>
    <x v="1"/>
    <x v="2"/>
    <x v="1"/>
    <n v="1"/>
  </r>
  <r>
    <x v="44"/>
    <x v="44"/>
    <x v="2"/>
    <x v="2"/>
    <s v="MAL10F"/>
    <x v="1"/>
    <x v="2"/>
    <x v="1"/>
    <n v="1"/>
  </r>
  <r>
    <x v="44"/>
    <x v="44"/>
    <x v="2"/>
    <x v="2"/>
    <s v="RGG6M"/>
    <x v="5"/>
    <x v="0"/>
    <x v="0"/>
    <n v="1"/>
  </r>
  <r>
    <x v="44"/>
    <x v="44"/>
    <x v="2"/>
    <x v="2"/>
    <s v="YAC6F"/>
    <x v="2"/>
    <x v="0"/>
    <x v="1"/>
    <n v="1"/>
  </r>
  <r>
    <x v="44"/>
    <x v="44"/>
    <x v="2"/>
    <x v="2"/>
    <s v="GRA6M"/>
    <x v="4"/>
    <x v="0"/>
    <x v="0"/>
    <n v="1"/>
  </r>
  <r>
    <x v="44"/>
    <x v="44"/>
    <x v="2"/>
    <x v="2"/>
    <s v="DMV7M"/>
    <x v="1"/>
    <x v="1"/>
    <x v="0"/>
    <n v="1"/>
  </r>
  <r>
    <x v="44"/>
    <x v="44"/>
    <x v="2"/>
    <x v="2"/>
    <s v="VMB8F"/>
    <x v="1"/>
    <x v="1"/>
    <x v="1"/>
    <n v="1"/>
  </r>
  <r>
    <x v="44"/>
    <x v="44"/>
    <x v="2"/>
    <x v="2"/>
    <s v="CCV7M"/>
    <x v="1"/>
    <x v="1"/>
    <x v="0"/>
    <n v="1"/>
  </r>
  <r>
    <x v="44"/>
    <x v="44"/>
    <x v="2"/>
    <x v="2"/>
    <s v="RSM10M"/>
    <x v="1"/>
    <x v="2"/>
    <x v="0"/>
    <n v="1"/>
  </r>
  <r>
    <x v="44"/>
    <x v="44"/>
    <x v="2"/>
    <x v="2"/>
    <s v="EOL9M"/>
    <x v="1"/>
    <x v="2"/>
    <x v="0"/>
    <n v="1"/>
  </r>
  <r>
    <x v="44"/>
    <x v="44"/>
    <x v="2"/>
    <x v="2"/>
    <s v="ADI9F"/>
    <x v="1"/>
    <x v="2"/>
    <x v="1"/>
    <n v="1"/>
  </r>
  <r>
    <x v="44"/>
    <x v="44"/>
    <x v="2"/>
    <x v="2"/>
    <s v="MHO10F"/>
    <x v="1"/>
    <x v="2"/>
    <x v="1"/>
    <n v="1"/>
  </r>
  <r>
    <x v="44"/>
    <x v="44"/>
    <x v="2"/>
    <x v="2"/>
    <s v="VLL7M"/>
    <x v="6"/>
    <x v="1"/>
    <x v="0"/>
    <n v="1"/>
  </r>
  <r>
    <x v="44"/>
    <x v="44"/>
    <x v="2"/>
    <x v="2"/>
    <s v="ISP6M"/>
    <x v="1"/>
    <x v="0"/>
    <x v="0"/>
    <n v="1"/>
  </r>
  <r>
    <x v="44"/>
    <x v="44"/>
    <x v="2"/>
    <x v="2"/>
    <s v="MBG6M"/>
    <x v="1"/>
    <x v="0"/>
    <x v="0"/>
    <n v="1"/>
  </r>
  <r>
    <x v="44"/>
    <x v="44"/>
    <x v="2"/>
    <x v="2"/>
    <s v="VNB7F"/>
    <x v="1"/>
    <x v="1"/>
    <x v="1"/>
    <n v="1"/>
  </r>
  <r>
    <x v="44"/>
    <x v="44"/>
    <x v="2"/>
    <x v="2"/>
    <s v="KEF5F"/>
    <x v="1"/>
    <x v="0"/>
    <x v="1"/>
    <n v="1"/>
  </r>
  <r>
    <x v="44"/>
    <x v="44"/>
    <x v="2"/>
    <x v="2"/>
    <s v="VVG8F"/>
    <x v="3"/>
    <x v="1"/>
    <x v="1"/>
    <n v="1"/>
  </r>
  <r>
    <x v="44"/>
    <x v="44"/>
    <x v="2"/>
    <x v="2"/>
    <s v="GLB7M"/>
    <x v="1"/>
    <x v="1"/>
    <x v="0"/>
    <n v="1"/>
  </r>
  <r>
    <x v="44"/>
    <x v="44"/>
    <x v="2"/>
    <x v="2"/>
    <s v="OCG9M"/>
    <x v="1"/>
    <x v="2"/>
    <x v="0"/>
    <n v="1"/>
  </r>
  <r>
    <x v="44"/>
    <x v="44"/>
    <x v="2"/>
    <x v="2"/>
    <s v="JDC10M"/>
    <x v="1"/>
    <x v="2"/>
    <x v="0"/>
    <n v="1"/>
  </r>
  <r>
    <x v="44"/>
    <x v="44"/>
    <x v="2"/>
    <x v="2"/>
    <s v="SCA11M"/>
    <x v="1"/>
    <x v="2"/>
    <x v="0"/>
    <n v="1"/>
  </r>
  <r>
    <x v="44"/>
    <x v="44"/>
    <x v="2"/>
    <x v="2"/>
    <s v="ARS9F"/>
    <x v="1"/>
    <x v="2"/>
    <x v="1"/>
    <n v="1"/>
  </r>
  <r>
    <x v="45"/>
    <x v="45"/>
    <x v="3"/>
    <x v="3"/>
    <s v="IEM5M"/>
    <x v="0"/>
    <x v="0"/>
    <x v="0"/>
    <n v="1"/>
  </r>
  <r>
    <x v="45"/>
    <x v="45"/>
    <x v="3"/>
    <x v="3"/>
    <s v="SAL7M"/>
    <x v="3"/>
    <x v="1"/>
    <x v="0"/>
    <n v="1"/>
  </r>
  <r>
    <x v="45"/>
    <x v="45"/>
    <x v="3"/>
    <x v="3"/>
    <s v="ACR7F"/>
    <x v="3"/>
    <x v="1"/>
    <x v="1"/>
    <n v="1"/>
  </r>
  <r>
    <x v="45"/>
    <x v="45"/>
    <x v="3"/>
    <x v="3"/>
    <s v="KCE7F"/>
    <x v="3"/>
    <x v="1"/>
    <x v="1"/>
    <n v="1"/>
  </r>
  <r>
    <x v="45"/>
    <x v="45"/>
    <x v="3"/>
    <x v="3"/>
    <s v="NCM7F"/>
    <x v="3"/>
    <x v="1"/>
    <x v="1"/>
    <n v="1"/>
  </r>
  <r>
    <x v="45"/>
    <x v="45"/>
    <x v="3"/>
    <x v="3"/>
    <s v="IBC8F"/>
    <x v="3"/>
    <x v="1"/>
    <x v="1"/>
    <n v="1"/>
  </r>
  <r>
    <x v="45"/>
    <x v="45"/>
    <x v="3"/>
    <x v="3"/>
    <s v="GCJ10M"/>
    <x v="3"/>
    <x v="2"/>
    <x v="0"/>
    <n v="1"/>
  </r>
  <r>
    <x v="45"/>
    <x v="45"/>
    <x v="3"/>
    <x v="3"/>
    <s v="DCR9F"/>
    <x v="3"/>
    <x v="2"/>
    <x v="1"/>
    <n v="1"/>
  </r>
  <r>
    <x v="45"/>
    <x v="45"/>
    <x v="3"/>
    <x v="3"/>
    <s v="QGE10M"/>
    <x v="3"/>
    <x v="2"/>
    <x v="0"/>
    <n v="1"/>
  </r>
  <r>
    <x v="45"/>
    <x v="45"/>
    <x v="3"/>
    <x v="3"/>
    <s v="SGN9F"/>
    <x v="3"/>
    <x v="2"/>
    <x v="1"/>
    <n v="1"/>
  </r>
  <r>
    <x v="45"/>
    <x v="45"/>
    <x v="3"/>
    <x v="3"/>
    <s v="MAL10F"/>
    <x v="3"/>
    <x v="2"/>
    <x v="1"/>
    <n v="1"/>
  </r>
  <r>
    <x v="45"/>
    <x v="45"/>
    <x v="3"/>
    <x v="3"/>
    <s v="RGG6M"/>
    <x v="2"/>
    <x v="0"/>
    <x v="0"/>
    <n v="1"/>
  </r>
  <r>
    <x v="45"/>
    <x v="45"/>
    <x v="3"/>
    <x v="3"/>
    <s v="YAC6F"/>
    <x v="6"/>
    <x v="0"/>
    <x v="1"/>
    <n v="1"/>
  </r>
  <r>
    <x v="45"/>
    <x v="45"/>
    <x v="3"/>
    <x v="3"/>
    <s v="GRA6M"/>
    <x v="0"/>
    <x v="0"/>
    <x v="0"/>
    <n v="1"/>
  </r>
  <r>
    <x v="45"/>
    <x v="45"/>
    <x v="3"/>
    <x v="3"/>
    <s v="DMV7M"/>
    <x v="3"/>
    <x v="1"/>
    <x v="0"/>
    <n v="1"/>
  </r>
  <r>
    <x v="45"/>
    <x v="45"/>
    <x v="3"/>
    <x v="3"/>
    <s v="VMB8F"/>
    <x v="4"/>
    <x v="1"/>
    <x v="1"/>
    <n v="1"/>
  </r>
  <r>
    <x v="45"/>
    <x v="45"/>
    <x v="3"/>
    <x v="3"/>
    <s v="CCV7M"/>
    <x v="3"/>
    <x v="1"/>
    <x v="0"/>
    <n v="1"/>
  </r>
  <r>
    <x v="45"/>
    <x v="45"/>
    <x v="3"/>
    <x v="3"/>
    <s v="RSM10M"/>
    <x v="3"/>
    <x v="2"/>
    <x v="0"/>
    <n v="1"/>
  </r>
  <r>
    <x v="45"/>
    <x v="45"/>
    <x v="3"/>
    <x v="3"/>
    <s v="EOL9M"/>
    <x v="3"/>
    <x v="2"/>
    <x v="0"/>
    <n v="1"/>
  </r>
  <r>
    <x v="45"/>
    <x v="45"/>
    <x v="3"/>
    <x v="3"/>
    <s v="ADI9F"/>
    <x v="3"/>
    <x v="2"/>
    <x v="1"/>
    <n v="1"/>
  </r>
  <r>
    <x v="45"/>
    <x v="45"/>
    <x v="3"/>
    <x v="3"/>
    <s v="MHO10F"/>
    <x v="3"/>
    <x v="2"/>
    <x v="1"/>
    <n v="1"/>
  </r>
  <r>
    <x v="45"/>
    <x v="45"/>
    <x v="3"/>
    <x v="3"/>
    <s v="VLL7M"/>
    <x v="4"/>
    <x v="1"/>
    <x v="0"/>
    <n v="1"/>
  </r>
  <r>
    <x v="45"/>
    <x v="45"/>
    <x v="3"/>
    <x v="3"/>
    <s v="ISP6M"/>
    <x v="3"/>
    <x v="0"/>
    <x v="0"/>
    <n v="1"/>
  </r>
  <r>
    <x v="45"/>
    <x v="45"/>
    <x v="3"/>
    <x v="3"/>
    <s v="MBG6M"/>
    <x v="3"/>
    <x v="0"/>
    <x v="0"/>
    <n v="1"/>
  </r>
  <r>
    <x v="45"/>
    <x v="45"/>
    <x v="3"/>
    <x v="3"/>
    <s v="VNB7F"/>
    <x v="3"/>
    <x v="1"/>
    <x v="1"/>
    <n v="1"/>
  </r>
  <r>
    <x v="45"/>
    <x v="45"/>
    <x v="3"/>
    <x v="3"/>
    <s v="KEF5F"/>
    <x v="0"/>
    <x v="0"/>
    <x v="1"/>
    <n v="1"/>
  </r>
  <r>
    <x v="45"/>
    <x v="45"/>
    <x v="3"/>
    <x v="3"/>
    <s v="VVG8F"/>
    <x v="3"/>
    <x v="1"/>
    <x v="1"/>
    <n v="1"/>
  </r>
  <r>
    <x v="45"/>
    <x v="45"/>
    <x v="3"/>
    <x v="3"/>
    <s v="GLB7M"/>
    <x v="4"/>
    <x v="1"/>
    <x v="0"/>
    <n v="1"/>
  </r>
  <r>
    <x v="45"/>
    <x v="45"/>
    <x v="3"/>
    <x v="3"/>
    <s v="OCG9M"/>
    <x v="3"/>
    <x v="2"/>
    <x v="0"/>
    <n v="1"/>
  </r>
  <r>
    <x v="45"/>
    <x v="45"/>
    <x v="3"/>
    <x v="3"/>
    <s v="JDC10M"/>
    <x v="3"/>
    <x v="2"/>
    <x v="0"/>
    <n v="1"/>
  </r>
  <r>
    <x v="45"/>
    <x v="45"/>
    <x v="3"/>
    <x v="3"/>
    <s v="SCA11M"/>
    <x v="3"/>
    <x v="2"/>
    <x v="0"/>
    <n v="1"/>
  </r>
  <r>
    <x v="45"/>
    <x v="45"/>
    <x v="3"/>
    <x v="3"/>
    <s v="ARS9F"/>
    <x v="3"/>
    <x v="2"/>
    <x v="1"/>
    <n v="1"/>
  </r>
  <r>
    <x v="46"/>
    <x v="46"/>
    <x v="2"/>
    <x v="2"/>
    <s v="IEM5M"/>
    <x v="1"/>
    <x v="0"/>
    <x v="0"/>
    <n v="1"/>
  </r>
  <r>
    <x v="46"/>
    <x v="46"/>
    <x v="2"/>
    <x v="2"/>
    <s v="SAL7M"/>
    <x v="5"/>
    <x v="1"/>
    <x v="0"/>
    <n v="1"/>
  </r>
  <r>
    <x v="46"/>
    <x v="46"/>
    <x v="2"/>
    <x v="2"/>
    <s v="ACR7F"/>
    <x v="6"/>
    <x v="1"/>
    <x v="1"/>
    <n v="1"/>
  </r>
  <r>
    <x v="46"/>
    <x v="46"/>
    <x v="2"/>
    <x v="2"/>
    <s v="KCE7F"/>
    <x v="1"/>
    <x v="1"/>
    <x v="1"/>
    <n v="1"/>
  </r>
  <r>
    <x v="46"/>
    <x v="46"/>
    <x v="2"/>
    <x v="2"/>
    <s v="NCM7F"/>
    <x v="1"/>
    <x v="1"/>
    <x v="1"/>
    <n v="1"/>
  </r>
  <r>
    <x v="46"/>
    <x v="46"/>
    <x v="2"/>
    <x v="2"/>
    <s v="IBC8F"/>
    <x v="1"/>
    <x v="1"/>
    <x v="1"/>
    <n v="1"/>
  </r>
  <r>
    <x v="46"/>
    <x v="46"/>
    <x v="2"/>
    <x v="2"/>
    <s v="GCJ10M"/>
    <x v="1"/>
    <x v="2"/>
    <x v="0"/>
    <n v="1"/>
  </r>
  <r>
    <x v="46"/>
    <x v="46"/>
    <x v="2"/>
    <x v="2"/>
    <s v="DCR9F"/>
    <x v="6"/>
    <x v="2"/>
    <x v="1"/>
    <n v="1"/>
  </r>
  <r>
    <x v="46"/>
    <x v="46"/>
    <x v="2"/>
    <x v="2"/>
    <s v="QGE10M"/>
    <x v="4"/>
    <x v="2"/>
    <x v="0"/>
    <n v="1"/>
  </r>
  <r>
    <x v="46"/>
    <x v="46"/>
    <x v="2"/>
    <x v="2"/>
    <s v="SGN9F"/>
    <x v="6"/>
    <x v="2"/>
    <x v="1"/>
    <n v="1"/>
  </r>
  <r>
    <x v="46"/>
    <x v="46"/>
    <x v="2"/>
    <x v="2"/>
    <s v="MAL10F"/>
    <x v="1"/>
    <x v="2"/>
    <x v="1"/>
    <n v="1"/>
  </r>
  <r>
    <x v="46"/>
    <x v="46"/>
    <x v="2"/>
    <x v="2"/>
    <s v="RGG6M"/>
    <x v="6"/>
    <x v="0"/>
    <x v="0"/>
    <n v="1"/>
  </r>
  <r>
    <x v="46"/>
    <x v="46"/>
    <x v="2"/>
    <x v="2"/>
    <s v="YAC6F"/>
    <x v="5"/>
    <x v="0"/>
    <x v="1"/>
    <n v="1"/>
  </r>
  <r>
    <x v="46"/>
    <x v="46"/>
    <x v="2"/>
    <x v="2"/>
    <s v="GRA6M"/>
    <x v="5"/>
    <x v="0"/>
    <x v="0"/>
    <n v="1"/>
  </r>
  <r>
    <x v="46"/>
    <x v="46"/>
    <x v="2"/>
    <x v="2"/>
    <s v="DMV7M"/>
    <x v="1"/>
    <x v="1"/>
    <x v="0"/>
    <n v="1"/>
  </r>
  <r>
    <x v="46"/>
    <x v="46"/>
    <x v="2"/>
    <x v="2"/>
    <s v="VMB8F"/>
    <x v="1"/>
    <x v="1"/>
    <x v="1"/>
    <n v="1"/>
  </r>
  <r>
    <x v="46"/>
    <x v="46"/>
    <x v="2"/>
    <x v="2"/>
    <s v="CCV7M"/>
    <x v="0"/>
    <x v="1"/>
    <x v="0"/>
    <n v="1"/>
  </r>
  <r>
    <x v="46"/>
    <x v="46"/>
    <x v="2"/>
    <x v="2"/>
    <s v="RSM10M"/>
    <x v="6"/>
    <x v="2"/>
    <x v="0"/>
    <n v="1"/>
  </r>
  <r>
    <x v="46"/>
    <x v="46"/>
    <x v="2"/>
    <x v="2"/>
    <s v="EOL9M"/>
    <x v="6"/>
    <x v="2"/>
    <x v="0"/>
    <n v="1"/>
  </r>
  <r>
    <x v="46"/>
    <x v="46"/>
    <x v="2"/>
    <x v="2"/>
    <s v="ADI9F"/>
    <x v="1"/>
    <x v="2"/>
    <x v="1"/>
    <n v="1"/>
  </r>
  <r>
    <x v="46"/>
    <x v="46"/>
    <x v="2"/>
    <x v="2"/>
    <s v="MHO10F"/>
    <x v="1"/>
    <x v="2"/>
    <x v="1"/>
    <n v="1"/>
  </r>
  <r>
    <x v="46"/>
    <x v="46"/>
    <x v="2"/>
    <x v="2"/>
    <s v="VLL7M"/>
    <x v="6"/>
    <x v="1"/>
    <x v="0"/>
    <n v="1"/>
  </r>
  <r>
    <x v="46"/>
    <x v="46"/>
    <x v="2"/>
    <x v="2"/>
    <s v="ISP6M"/>
    <x v="1"/>
    <x v="0"/>
    <x v="0"/>
    <n v="1"/>
  </r>
  <r>
    <x v="46"/>
    <x v="46"/>
    <x v="2"/>
    <x v="2"/>
    <s v="MBG6M"/>
    <x v="1"/>
    <x v="0"/>
    <x v="0"/>
    <n v="1"/>
  </r>
  <r>
    <x v="46"/>
    <x v="46"/>
    <x v="2"/>
    <x v="2"/>
    <s v="VNB7F"/>
    <x v="1"/>
    <x v="1"/>
    <x v="1"/>
    <n v="1"/>
  </r>
  <r>
    <x v="46"/>
    <x v="46"/>
    <x v="2"/>
    <x v="2"/>
    <s v="KEF5F"/>
    <x v="6"/>
    <x v="0"/>
    <x v="1"/>
    <n v="1"/>
  </r>
  <r>
    <x v="46"/>
    <x v="46"/>
    <x v="2"/>
    <x v="2"/>
    <s v="VVG8F"/>
    <x v="0"/>
    <x v="1"/>
    <x v="1"/>
    <n v="1"/>
  </r>
  <r>
    <x v="46"/>
    <x v="46"/>
    <x v="2"/>
    <x v="2"/>
    <s v="GLB7M"/>
    <x v="6"/>
    <x v="1"/>
    <x v="0"/>
    <n v="1"/>
  </r>
  <r>
    <x v="46"/>
    <x v="46"/>
    <x v="2"/>
    <x v="2"/>
    <s v="OCG9M"/>
    <x v="6"/>
    <x v="2"/>
    <x v="0"/>
    <n v="1"/>
  </r>
  <r>
    <x v="46"/>
    <x v="46"/>
    <x v="2"/>
    <x v="2"/>
    <s v="JDC10M"/>
    <x v="1"/>
    <x v="2"/>
    <x v="0"/>
    <n v="1"/>
  </r>
  <r>
    <x v="46"/>
    <x v="46"/>
    <x v="2"/>
    <x v="2"/>
    <s v="SCA11M"/>
    <x v="0"/>
    <x v="2"/>
    <x v="0"/>
    <n v="1"/>
  </r>
  <r>
    <x v="46"/>
    <x v="46"/>
    <x v="2"/>
    <x v="2"/>
    <s v="ARS9F"/>
    <x v="1"/>
    <x v="2"/>
    <x v="1"/>
    <n v="1"/>
  </r>
  <r>
    <x v="47"/>
    <x v="47"/>
    <x v="2"/>
    <x v="2"/>
    <s v="IEM5M"/>
    <x v="1"/>
    <x v="0"/>
    <x v="0"/>
    <n v="1"/>
  </r>
  <r>
    <x v="47"/>
    <x v="47"/>
    <x v="2"/>
    <x v="2"/>
    <s v="SAL7M"/>
    <x v="2"/>
    <x v="1"/>
    <x v="0"/>
    <n v="1"/>
  </r>
  <r>
    <x v="47"/>
    <x v="47"/>
    <x v="2"/>
    <x v="2"/>
    <s v="ACR7F"/>
    <x v="1"/>
    <x v="1"/>
    <x v="1"/>
    <n v="1"/>
  </r>
  <r>
    <x v="47"/>
    <x v="47"/>
    <x v="2"/>
    <x v="2"/>
    <s v="KCE7F"/>
    <x v="1"/>
    <x v="1"/>
    <x v="1"/>
    <n v="1"/>
  </r>
  <r>
    <x v="47"/>
    <x v="47"/>
    <x v="2"/>
    <x v="2"/>
    <s v="NCM7F"/>
    <x v="6"/>
    <x v="1"/>
    <x v="1"/>
    <n v="1"/>
  </r>
  <r>
    <x v="47"/>
    <x v="47"/>
    <x v="2"/>
    <x v="2"/>
    <s v="IBC8F"/>
    <x v="1"/>
    <x v="1"/>
    <x v="1"/>
    <n v="1"/>
  </r>
  <r>
    <x v="47"/>
    <x v="47"/>
    <x v="2"/>
    <x v="2"/>
    <s v="GCJ10M"/>
    <x v="2"/>
    <x v="2"/>
    <x v="0"/>
    <n v="1"/>
  </r>
  <r>
    <x v="47"/>
    <x v="47"/>
    <x v="2"/>
    <x v="2"/>
    <s v="DCR9F"/>
    <x v="1"/>
    <x v="2"/>
    <x v="1"/>
    <n v="1"/>
  </r>
  <r>
    <x v="47"/>
    <x v="47"/>
    <x v="2"/>
    <x v="2"/>
    <s v="QGE10M"/>
    <x v="3"/>
    <x v="2"/>
    <x v="0"/>
    <n v="1"/>
  </r>
  <r>
    <x v="47"/>
    <x v="47"/>
    <x v="2"/>
    <x v="2"/>
    <s v="SGN9F"/>
    <x v="1"/>
    <x v="2"/>
    <x v="1"/>
    <n v="1"/>
  </r>
  <r>
    <x v="47"/>
    <x v="47"/>
    <x v="2"/>
    <x v="2"/>
    <s v="MAL10F"/>
    <x v="1"/>
    <x v="2"/>
    <x v="1"/>
    <n v="1"/>
  </r>
  <r>
    <x v="47"/>
    <x v="47"/>
    <x v="2"/>
    <x v="2"/>
    <s v="RGG6M"/>
    <x v="2"/>
    <x v="0"/>
    <x v="0"/>
    <n v="1"/>
  </r>
  <r>
    <x v="47"/>
    <x v="47"/>
    <x v="2"/>
    <x v="2"/>
    <s v="YAC6F"/>
    <x v="4"/>
    <x v="0"/>
    <x v="1"/>
    <n v="1"/>
  </r>
  <r>
    <x v="47"/>
    <x v="47"/>
    <x v="2"/>
    <x v="2"/>
    <s v="GRA6M"/>
    <x v="5"/>
    <x v="0"/>
    <x v="0"/>
    <n v="1"/>
  </r>
  <r>
    <x v="47"/>
    <x v="47"/>
    <x v="2"/>
    <x v="2"/>
    <s v="DMV7M"/>
    <x v="1"/>
    <x v="1"/>
    <x v="0"/>
    <n v="1"/>
  </r>
  <r>
    <x v="47"/>
    <x v="47"/>
    <x v="2"/>
    <x v="2"/>
    <s v="VMB8F"/>
    <x v="6"/>
    <x v="1"/>
    <x v="1"/>
    <n v="1"/>
  </r>
  <r>
    <x v="47"/>
    <x v="47"/>
    <x v="2"/>
    <x v="2"/>
    <s v="CCV7M"/>
    <x v="1"/>
    <x v="1"/>
    <x v="0"/>
    <n v="1"/>
  </r>
  <r>
    <x v="47"/>
    <x v="47"/>
    <x v="2"/>
    <x v="2"/>
    <s v="RSM10M"/>
    <x v="6"/>
    <x v="2"/>
    <x v="0"/>
    <n v="1"/>
  </r>
  <r>
    <x v="47"/>
    <x v="47"/>
    <x v="2"/>
    <x v="2"/>
    <s v="EOL9M"/>
    <x v="6"/>
    <x v="2"/>
    <x v="0"/>
    <n v="1"/>
  </r>
  <r>
    <x v="47"/>
    <x v="47"/>
    <x v="2"/>
    <x v="2"/>
    <s v="ADI9F"/>
    <x v="1"/>
    <x v="2"/>
    <x v="1"/>
    <n v="1"/>
  </r>
  <r>
    <x v="47"/>
    <x v="47"/>
    <x v="2"/>
    <x v="2"/>
    <s v="MHO10F"/>
    <x v="1"/>
    <x v="2"/>
    <x v="1"/>
    <n v="1"/>
  </r>
  <r>
    <x v="47"/>
    <x v="47"/>
    <x v="2"/>
    <x v="2"/>
    <s v="VLL7M"/>
    <x v="5"/>
    <x v="1"/>
    <x v="0"/>
    <n v="1"/>
  </r>
  <r>
    <x v="47"/>
    <x v="47"/>
    <x v="2"/>
    <x v="2"/>
    <s v="ISP6M"/>
    <x v="3"/>
    <x v="0"/>
    <x v="0"/>
    <n v="1"/>
  </r>
  <r>
    <x v="47"/>
    <x v="47"/>
    <x v="2"/>
    <x v="2"/>
    <s v="MBG6M"/>
    <x v="1"/>
    <x v="0"/>
    <x v="0"/>
    <n v="1"/>
  </r>
  <r>
    <x v="47"/>
    <x v="47"/>
    <x v="2"/>
    <x v="2"/>
    <s v="VNB7F"/>
    <x v="3"/>
    <x v="1"/>
    <x v="1"/>
    <n v="1"/>
  </r>
  <r>
    <x v="47"/>
    <x v="47"/>
    <x v="2"/>
    <x v="2"/>
    <s v="KEF5F"/>
    <x v="2"/>
    <x v="0"/>
    <x v="1"/>
    <n v="1"/>
  </r>
  <r>
    <x v="47"/>
    <x v="47"/>
    <x v="2"/>
    <x v="2"/>
    <s v="VVG8F"/>
    <x v="6"/>
    <x v="1"/>
    <x v="1"/>
    <n v="1"/>
  </r>
  <r>
    <x v="47"/>
    <x v="47"/>
    <x v="2"/>
    <x v="2"/>
    <s v="GLB7M"/>
    <x v="5"/>
    <x v="1"/>
    <x v="0"/>
    <n v="1"/>
  </r>
  <r>
    <x v="47"/>
    <x v="47"/>
    <x v="2"/>
    <x v="2"/>
    <s v="OCG9M"/>
    <x v="1"/>
    <x v="2"/>
    <x v="0"/>
    <n v="1"/>
  </r>
  <r>
    <x v="47"/>
    <x v="47"/>
    <x v="2"/>
    <x v="2"/>
    <s v="JDC10M"/>
    <x v="1"/>
    <x v="2"/>
    <x v="0"/>
    <n v="1"/>
  </r>
  <r>
    <x v="47"/>
    <x v="47"/>
    <x v="2"/>
    <x v="2"/>
    <s v="SCA11M"/>
    <x v="1"/>
    <x v="2"/>
    <x v="0"/>
    <n v="1"/>
  </r>
  <r>
    <x v="47"/>
    <x v="47"/>
    <x v="2"/>
    <x v="2"/>
    <s v="ARS9F"/>
    <x v="1"/>
    <x v="2"/>
    <x v="1"/>
    <n v="1"/>
  </r>
  <r>
    <x v="48"/>
    <x v="48"/>
    <x v="4"/>
    <x v="4"/>
    <s v="IEM5M"/>
    <x v="0"/>
    <x v="0"/>
    <x v="0"/>
    <n v="1"/>
  </r>
  <r>
    <x v="48"/>
    <x v="48"/>
    <x v="4"/>
    <x v="4"/>
    <s v="SAL7M"/>
    <x v="5"/>
    <x v="1"/>
    <x v="0"/>
    <n v="1"/>
  </r>
  <r>
    <x v="48"/>
    <x v="48"/>
    <x v="4"/>
    <x v="4"/>
    <s v="ACR7F"/>
    <x v="2"/>
    <x v="1"/>
    <x v="1"/>
    <n v="1"/>
  </r>
  <r>
    <x v="48"/>
    <x v="48"/>
    <x v="4"/>
    <x v="4"/>
    <s v="KCE7F"/>
    <x v="0"/>
    <x v="1"/>
    <x v="1"/>
    <n v="1"/>
  </r>
  <r>
    <x v="48"/>
    <x v="48"/>
    <x v="4"/>
    <x v="4"/>
    <s v="NCM7F"/>
    <x v="7"/>
    <x v="1"/>
    <x v="1"/>
    <n v="1"/>
  </r>
  <r>
    <x v="48"/>
    <x v="48"/>
    <x v="4"/>
    <x v="4"/>
    <s v="IBC8F"/>
    <x v="3"/>
    <x v="1"/>
    <x v="1"/>
    <n v="1"/>
  </r>
  <r>
    <x v="48"/>
    <x v="48"/>
    <x v="4"/>
    <x v="4"/>
    <s v="GCJ10M"/>
    <x v="6"/>
    <x v="2"/>
    <x v="0"/>
    <n v="1"/>
  </r>
  <r>
    <x v="48"/>
    <x v="48"/>
    <x v="4"/>
    <x v="4"/>
    <s v="DCR9F"/>
    <x v="5"/>
    <x v="2"/>
    <x v="1"/>
    <n v="1"/>
  </r>
  <r>
    <x v="48"/>
    <x v="48"/>
    <x v="4"/>
    <x v="4"/>
    <s v="QGE10M"/>
    <x v="5"/>
    <x v="2"/>
    <x v="0"/>
    <n v="1"/>
  </r>
  <r>
    <x v="48"/>
    <x v="48"/>
    <x v="4"/>
    <x v="4"/>
    <s v="SGN9F"/>
    <x v="2"/>
    <x v="2"/>
    <x v="1"/>
    <n v="1"/>
  </r>
  <r>
    <x v="48"/>
    <x v="48"/>
    <x v="4"/>
    <x v="4"/>
    <s v="MAL10F"/>
    <x v="5"/>
    <x v="2"/>
    <x v="1"/>
    <n v="1"/>
  </r>
  <r>
    <x v="48"/>
    <x v="48"/>
    <x v="4"/>
    <x v="4"/>
    <s v="RGG6M"/>
    <x v="5"/>
    <x v="0"/>
    <x v="0"/>
    <n v="1"/>
  </r>
  <r>
    <x v="48"/>
    <x v="48"/>
    <x v="4"/>
    <x v="4"/>
    <s v="YAC6F"/>
    <x v="3"/>
    <x v="0"/>
    <x v="1"/>
    <n v="1"/>
  </r>
  <r>
    <x v="48"/>
    <x v="48"/>
    <x v="4"/>
    <x v="4"/>
    <s v="GRA6M"/>
    <x v="3"/>
    <x v="0"/>
    <x v="0"/>
    <n v="1"/>
  </r>
  <r>
    <x v="48"/>
    <x v="48"/>
    <x v="4"/>
    <x v="4"/>
    <s v="DMV7M"/>
    <x v="5"/>
    <x v="1"/>
    <x v="0"/>
    <n v="1"/>
  </r>
  <r>
    <x v="48"/>
    <x v="48"/>
    <x v="4"/>
    <x v="4"/>
    <s v="VMB8F"/>
    <x v="5"/>
    <x v="1"/>
    <x v="1"/>
    <n v="1"/>
  </r>
  <r>
    <x v="48"/>
    <x v="48"/>
    <x v="4"/>
    <x v="4"/>
    <s v="CCV7M"/>
    <x v="6"/>
    <x v="1"/>
    <x v="0"/>
    <n v="1"/>
  </r>
  <r>
    <x v="48"/>
    <x v="48"/>
    <x v="4"/>
    <x v="4"/>
    <s v="RSM10M"/>
    <x v="5"/>
    <x v="2"/>
    <x v="0"/>
    <n v="1"/>
  </r>
  <r>
    <x v="48"/>
    <x v="48"/>
    <x v="4"/>
    <x v="4"/>
    <s v="EOL9M"/>
    <x v="5"/>
    <x v="2"/>
    <x v="0"/>
    <n v="1"/>
  </r>
  <r>
    <x v="48"/>
    <x v="48"/>
    <x v="4"/>
    <x v="4"/>
    <s v="ADI9F"/>
    <x v="5"/>
    <x v="2"/>
    <x v="1"/>
    <n v="1"/>
  </r>
  <r>
    <x v="48"/>
    <x v="48"/>
    <x v="4"/>
    <x v="4"/>
    <s v="MHO10F"/>
    <x v="5"/>
    <x v="2"/>
    <x v="1"/>
    <n v="1"/>
  </r>
  <r>
    <x v="48"/>
    <x v="48"/>
    <x v="4"/>
    <x v="4"/>
    <s v="VLL7M"/>
    <x v="5"/>
    <x v="1"/>
    <x v="0"/>
    <n v="1"/>
  </r>
  <r>
    <x v="48"/>
    <x v="48"/>
    <x v="4"/>
    <x v="4"/>
    <s v="ISP6M"/>
    <x v="5"/>
    <x v="0"/>
    <x v="0"/>
    <n v="1"/>
  </r>
  <r>
    <x v="48"/>
    <x v="48"/>
    <x v="4"/>
    <x v="4"/>
    <s v="MBG6M"/>
    <x v="5"/>
    <x v="0"/>
    <x v="0"/>
    <n v="1"/>
  </r>
  <r>
    <x v="48"/>
    <x v="48"/>
    <x v="4"/>
    <x v="4"/>
    <s v="VNB7F"/>
    <x v="5"/>
    <x v="1"/>
    <x v="1"/>
    <n v="1"/>
  </r>
  <r>
    <x v="48"/>
    <x v="48"/>
    <x v="4"/>
    <x v="4"/>
    <s v="KEF5F"/>
    <x v="5"/>
    <x v="0"/>
    <x v="1"/>
    <n v="1"/>
  </r>
  <r>
    <x v="48"/>
    <x v="48"/>
    <x v="4"/>
    <x v="4"/>
    <s v="VVG8F"/>
    <x v="5"/>
    <x v="1"/>
    <x v="1"/>
    <n v="1"/>
  </r>
  <r>
    <x v="48"/>
    <x v="48"/>
    <x v="4"/>
    <x v="4"/>
    <s v="GLB7M"/>
    <x v="5"/>
    <x v="1"/>
    <x v="0"/>
    <n v="1"/>
  </r>
  <r>
    <x v="48"/>
    <x v="48"/>
    <x v="4"/>
    <x v="4"/>
    <s v="OCG9M"/>
    <x v="5"/>
    <x v="2"/>
    <x v="0"/>
    <n v="1"/>
  </r>
  <r>
    <x v="48"/>
    <x v="48"/>
    <x v="4"/>
    <x v="4"/>
    <s v="JDC10M"/>
    <x v="5"/>
    <x v="2"/>
    <x v="0"/>
    <n v="1"/>
  </r>
  <r>
    <x v="48"/>
    <x v="48"/>
    <x v="4"/>
    <x v="4"/>
    <s v="SCA11M"/>
    <x v="3"/>
    <x v="2"/>
    <x v="0"/>
    <n v="1"/>
  </r>
  <r>
    <x v="48"/>
    <x v="48"/>
    <x v="4"/>
    <x v="4"/>
    <s v="ARS9F"/>
    <x v="5"/>
    <x v="2"/>
    <x v="1"/>
    <n v="1"/>
  </r>
  <r>
    <x v="49"/>
    <x v="49"/>
    <x v="3"/>
    <x v="3"/>
    <s v="IEM5M"/>
    <x v="4"/>
    <x v="0"/>
    <x v="0"/>
    <n v="1"/>
  </r>
  <r>
    <x v="49"/>
    <x v="49"/>
    <x v="3"/>
    <x v="3"/>
    <s v="SAL7M"/>
    <x v="1"/>
    <x v="1"/>
    <x v="0"/>
    <n v="1"/>
  </r>
  <r>
    <x v="49"/>
    <x v="49"/>
    <x v="3"/>
    <x v="3"/>
    <s v="ACR7F"/>
    <x v="1"/>
    <x v="1"/>
    <x v="1"/>
    <n v="1"/>
  </r>
  <r>
    <x v="49"/>
    <x v="49"/>
    <x v="3"/>
    <x v="3"/>
    <s v="KCE7F"/>
    <x v="4"/>
    <x v="1"/>
    <x v="1"/>
    <n v="1"/>
  </r>
  <r>
    <x v="49"/>
    <x v="49"/>
    <x v="3"/>
    <x v="3"/>
    <s v="NCM7F"/>
    <x v="4"/>
    <x v="1"/>
    <x v="1"/>
    <n v="1"/>
  </r>
  <r>
    <x v="49"/>
    <x v="49"/>
    <x v="3"/>
    <x v="3"/>
    <s v="IBC8F"/>
    <x v="4"/>
    <x v="1"/>
    <x v="1"/>
    <n v="1"/>
  </r>
  <r>
    <x v="49"/>
    <x v="49"/>
    <x v="3"/>
    <x v="3"/>
    <s v="GCJ10M"/>
    <x v="1"/>
    <x v="2"/>
    <x v="0"/>
    <n v="1"/>
  </r>
  <r>
    <x v="49"/>
    <x v="49"/>
    <x v="3"/>
    <x v="3"/>
    <s v="DCR9F"/>
    <x v="4"/>
    <x v="2"/>
    <x v="1"/>
    <n v="1"/>
  </r>
  <r>
    <x v="49"/>
    <x v="49"/>
    <x v="3"/>
    <x v="3"/>
    <s v="QGE10M"/>
    <x v="4"/>
    <x v="2"/>
    <x v="0"/>
    <n v="1"/>
  </r>
  <r>
    <x v="49"/>
    <x v="49"/>
    <x v="3"/>
    <x v="3"/>
    <s v="SGN9F"/>
    <x v="1"/>
    <x v="2"/>
    <x v="1"/>
    <n v="1"/>
  </r>
  <r>
    <x v="49"/>
    <x v="49"/>
    <x v="3"/>
    <x v="3"/>
    <s v="MAL10F"/>
    <x v="4"/>
    <x v="2"/>
    <x v="1"/>
    <n v="1"/>
  </r>
  <r>
    <x v="49"/>
    <x v="49"/>
    <x v="3"/>
    <x v="3"/>
    <s v="RGG6M"/>
    <x v="4"/>
    <x v="0"/>
    <x v="0"/>
    <n v="1"/>
  </r>
  <r>
    <x v="49"/>
    <x v="49"/>
    <x v="3"/>
    <x v="3"/>
    <s v="YAC6F"/>
    <x v="3"/>
    <x v="0"/>
    <x v="1"/>
    <n v="1"/>
  </r>
  <r>
    <x v="49"/>
    <x v="49"/>
    <x v="3"/>
    <x v="3"/>
    <s v="GRA6M"/>
    <x v="4"/>
    <x v="0"/>
    <x v="0"/>
    <n v="1"/>
  </r>
  <r>
    <x v="49"/>
    <x v="49"/>
    <x v="3"/>
    <x v="3"/>
    <s v="DMV7M"/>
    <x v="4"/>
    <x v="1"/>
    <x v="0"/>
    <n v="1"/>
  </r>
  <r>
    <x v="49"/>
    <x v="49"/>
    <x v="3"/>
    <x v="3"/>
    <s v="VMB8F"/>
    <x v="4"/>
    <x v="1"/>
    <x v="1"/>
    <n v="1"/>
  </r>
  <r>
    <x v="49"/>
    <x v="49"/>
    <x v="3"/>
    <x v="3"/>
    <s v="CCV7M"/>
    <x v="1"/>
    <x v="1"/>
    <x v="0"/>
    <n v="1"/>
  </r>
  <r>
    <x v="49"/>
    <x v="49"/>
    <x v="3"/>
    <x v="3"/>
    <s v="RSM10M"/>
    <x v="4"/>
    <x v="2"/>
    <x v="0"/>
    <n v="1"/>
  </r>
  <r>
    <x v="49"/>
    <x v="49"/>
    <x v="3"/>
    <x v="3"/>
    <s v="EOL9M"/>
    <x v="4"/>
    <x v="2"/>
    <x v="0"/>
    <n v="1"/>
  </r>
  <r>
    <x v="49"/>
    <x v="49"/>
    <x v="3"/>
    <x v="3"/>
    <s v="ADI9F"/>
    <x v="1"/>
    <x v="2"/>
    <x v="1"/>
    <n v="1"/>
  </r>
  <r>
    <x v="49"/>
    <x v="49"/>
    <x v="3"/>
    <x v="3"/>
    <s v="MHO10F"/>
    <x v="4"/>
    <x v="2"/>
    <x v="1"/>
    <n v="1"/>
  </r>
  <r>
    <x v="49"/>
    <x v="49"/>
    <x v="3"/>
    <x v="3"/>
    <s v="VLL7M"/>
    <x v="1"/>
    <x v="1"/>
    <x v="0"/>
    <n v="1"/>
  </r>
  <r>
    <x v="49"/>
    <x v="49"/>
    <x v="3"/>
    <x v="3"/>
    <s v="ISP6M"/>
    <x v="4"/>
    <x v="0"/>
    <x v="0"/>
    <n v="1"/>
  </r>
  <r>
    <x v="49"/>
    <x v="49"/>
    <x v="3"/>
    <x v="3"/>
    <s v="MBG6M"/>
    <x v="4"/>
    <x v="0"/>
    <x v="0"/>
    <n v="1"/>
  </r>
  <r>
    <x v="49"/>
    <x v="49"/>
    <x v="3"/>
    <x v="3"/>
    <s v="VNB7F"/>
    <x v="4"/>
    <x v="1"/>
    <x v="1"/>
    <n v="1"/>
  </r>
  <r>
    <x v="49"/>
    <x v="49"/>
    <x v="3"/>
    <x v="3"/>
    <s v="KEF5F"/>
    <x v="4"/>
    <x v="0"/>
    <x v="1"/>
    <n v="1"/>
  </r>
  <r>
    <x v="49"/>
    <x v="49"/>
    <x v="3"/>
    <x v="3"/>
    <s v="VVG8F"/>
    <x v="1"/>
    <x v="1"/>
    <x v="1"/>
    <n v="1"/>
  </r>
  <r>
    <x v="49"/>
    <x v="49"/>
    <x v="3"/>
    <x v="3"/>
    <s v="GLB7M"/>
    <x v="4"/>
    <x v="1"/>
    <x v="0"/>
    <n v="1"/>
  </r>
  <r>
    <x v="49"/>
    <x v="49"/>
    <x v="3"/>
    <x v="3"/>
    <s v="OCG9M"/>
    <x v="1"/>
    <x v="2"/>
    <x v="0"/>
    <n v="1"/>
  </r>
  <r>
    <x v="49"/>
    <x v="49"/>
    <x v="3"/>
    <x v="3"/>
    <s v="JDC10M"/>
    <x v="4"/>
    <x v="2"/>
    <x v="0"/>
    <n v="1"/>
  </r>
  <r>
    <x v="49"/>
    <x v="49"/>
    <x v="3"/>
    <x v="3"/>
    <s v="SCA11M"/>
    <x v="1"/>
    <x v="2"/>
    <x v="0"/>
    <n v="1"/>
  </r>
  <r>
    <x v="49"/>
    <x v="49"/>
    <x v="3"/>
    <x v="3"/>
    <s v="ARS9F"/>
    <x v="1"/>
    <x v="2"/>
    <x v="1"/>
    <n v="1"/>
  </r>
  <r>
    <x v="50"/>
    <x v="50"/>
    <x v="6"/>
    <x v="6"/>
    <s v="IEM5M"/>
    <x v="5"/>
    <x v="0"/>
    <x v="0"/>
    <n v="1"/>
  </r>
  <r>
    <x v="50"/>
    <x v="50"/>
    <x v="6"/>
    <x v="6"/>
    <s v="SAL7M"/>
    <x v="3"/>
    <x v="1"/>
    <x v="0"/>
    <n v="1"/>
  </r>
  <r>
    <x v="50"/>
    <x v="50"/>
    <x v="6"/>
    <x v="6"/>
    <s v="ACR7F"/>
    <x v="3"/>
    <x v="1"/>
    <x v="1"/>
    <n v="1"/>
  </r>
  <r>
    <x v="50"/>
    <x v="50"/>
    <x v="6"/>
    <x v="6"/>
    <s v="KCE7F"/>
    <x v="3"/>
    <x v="1"/>
    <x v="1"/>
    <n v="1"/>
  </r>
  <r>
    <x v="50"/>
    <x v="50"/>
    <x v="6"/>
    <x v="6"/>
    <s v="NCM7F"/>
    <x v="3"/>
    <x v="1"/>
    <x v="1"/>
    <n v="1"/>
  </r>
  <r>
    <x v="50"/>
    <x v="50"/>
    <x v="6"/>
    <x v="6"/>
    <s v="IBC8F"/>
    <x v="3"/>
    <x v="1"/>
    <x v="1"/>
    <n v="1"/>
  </r>
  <r>
    <x v="50"/>
    <x v="50"/>
    <x v="6"/>
    <x v="6"/>
    <s v="GCJ10M"/>
    <x v="3"/>
    <x v="2"/>
    <x v="0"/>
    <n v="1"/>
  </r>
  <r>
    <x v="50"/>
    <x v="50"/>
    <x v="6"/>
    <x v="6"/>
    <s v="DCR9F"/>
    <x v="3"/>
    <x v="2"/>
    <x v="1"/>
    <n v="1"/>
  </r>
  <r>
    <x v="50"/>
    <x v="50"/>
    <x v="6"/>
    <x v="6"/>
    <s v="QGE10M"/>
    <x v="3"/>
    <x v="2"/>
    <x v="0"/>
    <n v="1"/>
  </r>
  <r>
    <x v="50"/>
    <x v="50"/>
    <x v="6"/>
    <x v="6"/>
    <s v="SGN9F"/>
    <x v="3"/>
    <x v="2"/>
    <x v="1"/>
    <n v="1"/>
  </r>
  <r>
    <x v="50"/>
    <x v="50"/>
    <x v="6"/>
    <x v="6"/>
    <s v="MAL10F"/>
    <x v="3"/>
    <x v="2"/>
    <x v="1"/>
    <n v="1"/>
  </r>
  <r>
    <x v="50"/>
    <x v="50"/>
    <x v="6"/>
    <x v="6"/>
    <s v="RGG6M"/>
    <x v="3"/>
    <x v="0"/>
    <x v="0"/>
    <n v="1"/>
  </r>
  <r>
    <x v="50"/>
    <x v="50"/>
    <x v="6"/>
    <x v="6"/>
    <s v="YAC6F"/>
    <x v="4"/>
    <x v="0"/>
    <x v="1"/>
    <n v="1"/>
  </r>
  <r>
    <x v="50"/>
    <x v="50"/>
    <x v="6"/>
    <x v="6"/>
    <s v="GRA6M"/>
    <x v="3"/>
    <x v="0"/>
    <x v="0"/>
    <n v="1"/>
  </r>
  <r>
    <x v="50"/>
    <x v="50"/>
    <x v="6"/>
    <x v="6"/>
    <s v="DMV7M"/>
    <x v="3"/>
    <x v="1"/>
    <x v="0"/>
    <n v="1"/>
  </r>
  <r>
    <x v="50"/>
    <x v="50"/>
    <x v="6"/>
    <x v="6"/>
    <s v="VMB8F"/>
    <x v="3"/>
    <x v="1"/>
    <x v="1"/>
    <n v="1"/>
  </r>
  <r>
    <x v="50"/>
    <x v="50"/>
    <x v="6"/>
    <x v="6"/>
    <s v="CCV7M"/>
    <x v="3"/>
    <x v="1"/>
    <x v="0"/>
    <n v="1"/>
  </r>
  <r>
    <x v="50"/>
    <x v="50"/>
    <x v="6"/>
    <x v="6"/>
    <s v="RSM10M"/>
    <x v="3"/>
    <x v="2"/>
    <x v="0"/>
    <n v="1"/>
  </r>
  <r>
    <x v="50"/>
    <x v="50"/>
    <x v="6"/>
    <x v="6"/>
    <s v="EOL9M"/>
    <x v="3"/>
    <x v="2"/>
    <x v="0"/>
    <n v="1"/>
  </r>
  <r>
    <x v="50"/>
    <x v="50"/>
    <x v="6"/>
    <x v="6"/>
    <s v="ADI9F"/>
    <x v="3"/>
    <x v="2"/>
    <x v="1"/>
    <n v="1"/>
  </r>
  <r>
    <x v="50"/>
    <x v="50"/>
    <x v="6"/>
    <x v="6"/>
    <s v="MHO10F"/>
    <x v="3"/>
    <x v="2"/>
    <x v="1"/>
    <n v="1"/>
  </r>
  <r>
    <x v="50"/>
    <x v="50"/>
    <x v="6"/>
    <x v="6"/>
    <s v="VLL7M"/>
    <x v="3"/>
    <x v="1"/>
    <x v="0"/>
    <n v="1"/>
  </r>
  <r>
    <x v="50"/>
    <x v="50"/>
    <x v="6"/>
    <x v="6"/>
    <s v="ISP6M"/>
    <x v="3"/>
    <x v="0"/>
    <x v="0"/>
    <n v="1"/>
  </r>
  <r>
    <x v="50"/>
    <x v="50"/>
    <x v="6"/>
    <x v="6"/>
    <s v="MBG6M"/>
    <x v="3"/>
    <x v="0"/>
    <x v="0"/>
    <n v="1"/>
  </r>
  <r>
    <x v="50"/>
    <x v="50"/>
    <x v="6"/>
    <x v="6"/>
    <s v="VNB7F"/>
    <x v="3"/>
    <x v="1"/>
    <x v="1"/>
    <n v="1"/>
  </r>
  <r>
    <x v="50"/>
    <x v="50"/>
    <x v="6"/>
    <x v="6"/>
    <s v="KEF5F"/>
    <x v="0"/>
    <x v="0"/>
    <x v="1"/>
    <n v="1"/>
  </r>
  <r>
    <x v="50"/>
    <x v="50"/>
    <x v="6"/>
    <x v="6"/>
    <s v="VVG8F"/>
    <x v="3"/>
    <x v="1"/>
    <x v="1"/>
    <n v="1"/>
  </r>
  <r>
    <x v="50"/>
    <x v="50"/>
    <x v="6"/>
    <x v="6"/>
    <s v="GLB7M"/>
    <x v="3"/>
    <x v="1"/>
    <x v="0"/>
    <n v="1"/>
  </r>
  <r>
    <x v="50"/>
    <x v="50"/>
    <x v="6"/>
    <x v="6"/>
    <s v="OCG9M"/>
    <x v="3"/>
    <x v="2"/>
    <x v="0"/>
    <n v="1"/>
  </r>
  <r>
    <x v="50"/>
    <x v="50"/>
    <x v="6"/>
    <x v="6"/>
    <s v="JDC10M"/>
    <x v="3"/>
    <x v="2"/>
    <x v="0"/>
    <n v="1"/>
  </r>
  <r>
    <x v="50"/>
    <x v="50"/>
    <x v="6"/>
    <x v="6"/>
    <s v="SCA11M"/>
    <x v="3"/>
    <x v="2"/>
    <x v="0"/>
    <n v="1"/>
  </r>
  <r>
    <x v="50"/>
    <x v="50"/>
    <x v="6"/>
    <x v="6"/>
    <s v="ARS9F"/>
    <x v="3"/>
    <x v="2"/>
    <x v="1"/>
    <n v="1"/>
  </r>
  <r>
    <x v="51"/>
    <x v="51"/>
    <x v="4"/>
    <x v="4"/>
    <s v="IEM5M"/>
    <x v="2"/>
    <x v="0"/>
    <x v="0"/>
    <n v="1"/>
  </r>
  <r>
    <x v="51"/>
    <x v="51"/>
    <x v="4"/>
    <x v="4"/>
    <s v="SAL7M"/>
    <x v="5"/>
    <x v="1"/>
    <x v="0"/>
    <n v="1"/>
  </r>
  <r>
    <x v="51"/>
    <x v="51"/>
    <x v="4"/>
    <x v="4"/>
    <s v="ACR7F"/>
    <x v="5"/>
    <x v="1"/>
    <x v="1"/>
    <n v="1"/>
  </r>
  <r>
    <x v="51"/>
    <x v="51"/>
    <x v="4"/>
    <x v="4"/>
    <s v="KCE7F"/>
    <x v="2"/>
    <x v="1"/>
    <x v="1"/>
    <n v="1"/>
  </r>
  <r>
    <x v="51"/>
    <x v="51"/>
    <x v="4"/>
    <x v="4"/>
    <s v="NCM7F"/>
    <x v="2"/>
    <x v="1"/>
    <x v="1"/>
    <n v="1"/>
  </r>
  <r>
    <x v="51"/>
    <x v="51"/>
    <x v="4"/>
    <x v="4"/>
    <s v="IBC8F"/>
    <x v="6"/>
    <x v="1"/>
    <x v="1"/>
    <n v="1"/>
  </r>
  <r>
    <x v="51"/>
    <x v="51"/>
    <x v="4"/>
    <x v="4"/>
    <s v="GCJ10M"/>
    <x v="6"/>
    <x v="2"/>
    <x v="0"/>
    <n v="1"/>
  </r>
  <r>
    <x v="51"/>
    <x v="51"/>
    <x v="4"/>
    <x v="4"/>
    <s v="DCR9F"/>
    <x v="7"/>
    <x v="2"/>
    <x v="1"/>
    <n v="1"/>
  </r>
  <r>
    <x v="51"/>
    <x v="51"/>
    <x v="4"/>
    <x v="4"/>
    <s v="QGE10M"/>
    <x v="2"/>
    <x v="2"/>
    <x v="0"/>
    <n v="1"/>
  </r>
  <r>
    <x v="51"/>
    <x v="51"/>
    <x v="4"/>
    <x v="4"/>
    <s v="SGN9F"/>
    <x v="5"/>
    <x v="2"/>
    <x v="1"/>
    <n v="1"/>
  </r>
  <r>
    <x v="51"/>
    <x v="51"/>
    <x v="4"/>
    <x v="4"/>
    <s v="MAL10F"/>
    <x v="2"/>
    <x v="2"/>
    <x v="1"/>
    <n v="1"/>
  </r>
  <r>
    <x v="51"/>
    <x v="51"/>
    <x v="4"/>
    <x v="4"/>
    <s v="RGG6M"/>
    <x v="5"/>
    <x v="0"/>
    <x v="0"/>
    <n v="1"/>
  </r>
  <r>
    <x v="51"/>
    <x v="51"/>
    <x v="4"/>
    <x v="4"/>
    <s v="YAC6F"/>
    <x v="4"/>
    <x v="0"/>
    <x v="1"/>
    <n v="1"/>
  </r>
  <r>
    <x v="51"/>
    <x v="51"/>
    <x v="4"/>
    <x v="4"/>
    <s v="GRA6M"/>
    <x v="6"/>
    <x v="0"/>
    <x v="0"/>
    <n v="1"/>
  </r>
  <r>
    <x v="51"/>
    <x v="51"/>
    <x v="4"/>
    <x v="4"/>
    <s v="DMV7M"/>
    <x v="6"/>
    <x v="1"/>
    <x v="0"/>
    <n v="1"/>
  </r>
  <r>
    <x v="51"/>
    <x v="51"/>
    <x v="4"/>
    <x v="4"/>
    <s v="VMB8F"/>
    <x v="6"/>
    <x v="1"/>
    <x v="1"/>
    <n v="1"/>
  </r>
  <r>
    <x v="51"/>
    <x v="51"/>
    <x v="4"/>
    <x v="4"/>
    <s v="CCV7M"/>
    <x v="1"/>
    <x v="1"/>
    <x v="0"/>
    <n v="1"/>
  </r>
  <r>
    <x v="51"/>
    <x v="51"/>
    <x v="4"/>
    <x v="4"/>
    <s v="RSM10M"/>
    <x v="5"/>
    <x v="2"/>
    <x v="0"/>
    <n v="1"/>
  </r>
  <r>
    <x v="51"/>
    <x v="51"/>
    <x v="4"/>
    <x v="4"/>
    <s v="EOL9M"/>
    <x v="5"/>
    <x v="2"/>
    <x v="0"/>
    <n v="1"/>
  </r>
  <r>
    <x v="51"/>
    <x v="51"/>
    <x v="4"/>
    <x v="4"/>
    <s v="ADI9F"/>
    <x v="5"/>
    <x v="2"/>
    <x v="1"/>
    <n v="1"/>
  </r>
  <r>
    <x v="51"/>
    <x v="51"/>
    <x v="4"/>
    <x v="4"/>
    <s v="MHO10F"/>
    <x v="5"/>
    <x v="2"/>
    <x v="1"/>
    <n v="1"/>
  </r>
  <r>
    <x v="51"/>
    <x v="51"/>
    <x v="4"/>
    <x v="4"/>
    <s v="VLL7M"/>
    <x v="5"/>
    <x v="1"/>
    <x v="0"/>
    <n v="1"/>
  </r>
  <r>
    <x v="51"/>
    <x v="51"/>
    <x v="4"/>
    <x v="4"/>
    <s v="ISP6M"/>
    <x v="5"/>
    <x v="0"/>
    <x v="0"/>
    <n v="1"/>
  </r>
  <r>
    <x v="51"/>
    <x v="51"/>
    <x v="4"/>
    <x v="4"/>
    <s v="MBG6M"/>
    <x v="2"/>
    <x v="0"/>
    <x v="0"/>
    <n v="1"/>
  </r>
  <r>
    <x v="51"/>
    <x v="51"/>
    <x v="4"/>
    <x v="4"/>
    <s v="VNB7F"/>
    <x v="6"/>
    <x v="1"/>
    <x v="1"/>
    <n v="1"/>
  </r>
  <r>
    <x v="51"/>
    <x v="51"/>
    <x v="4"/>
    <x v="4"/>
    <s v="KEF5F"/>
    <x v="6"/>
    <x v="0"/>
    <x v="1"/>
    <n v="1"/>
  </r>
  <r>
    <x v="51"/>
    <x v="51"/>
    <x v="4"/>
    <x v="4"/>
    <s v="VVG8F"/>
    <x v="5"/>
    <x v="1"/>
    <x v="1"/>
    <n v="1"/>
  </r>
  <r>
    <x v="51"/>
    <x v="51"/>
    <x v="4"/>
    <x v="4"/>
    <s v="GLB7M"/>
    <x v="6"/>
    <x v="1"/>
    <x v="0"/>
    <n v="1"/>
  </r>
  <r>
    <x v="51"/>
    <x v="51"/>
    <x v="4"/>
    <x v="4"/>
    <s v="OCG9M"/>
    <x v="6"/>
    <x v="2"/>
    <x v="0"/>
    <n v="1"/>
  </r>
  <r>
    <x v="51"/>
    <x v="51"/>
    <x v="4"/>
    <x v="4"/>
    <s v="JDC10M"/>
    <x v="6"/>
    <x v="2"/>
    <x v="0"/>
    <n v="1"/>
  </r>
  <r>
    <x v="51"/>
    <x v="51"/>
    <x v="4"/>
    <x v="4"/>
    <s v="SCA11M"/>
    <x v="2"/>
    <x v="2"/>
    <x v="0"/>
    <n v="1"/>
  </r>
  <r>
    <x v="51"/>
    <x v="51"/>
    <x v="4"/>
    <x v="4"/>
    <s v="ARS9F"/>
    <x v="5"/>
    <x v="2"/>
    <x v="1"/>
    <n v="1"/>
  </r>
  <r>
    <x v="52"/>
    <x v="52"/>
    <x v="3"/>
    <x v="3"/>
    <s v="IEM5M"/>
    <x v="4"/>
    <x v="0"/>
    <x v="0"/>
    <n v="1"/>
  </r>
  <r>
    <x v="52"/>
    <x v="52"/>
    <x v="3"/>
    <x v="3"/>
    <s v="SAL7M"/>
    <x v="1"/>
    <x v="1"/>
    <x v="0"/>
    <n v="1"/>
  </r>
  <r>
    <x v="52"/>
    <x v="52"/>
    <x v="3"/>
    <x v="3"/>
    <s v="ACR7F"/>
    <x v="4"/>
    <x v="1"/>
    <x v="1"/>
    <n v="1"/>
  </r>
  <r>
    <x v="52"/>
    <x v="52"/>
    <x v="3"/>
    <x v="3"/>
    <s v="KCE7F"/>
    <x v="3"/>
    <x v="1"/>
    <x v="1"/>
    <n v="1"/>
  </r>
  <r>
    <x v="52"/>
    <x v="52"/>
    <x v="3"/>
    <x v="3"/>
    <s v="NCM7F"/>
    <x v="4"/>
    <x v="1"/>
    <x v="1"/>
    <n v="1"/>
  </r>
  <r>
    <x v="52"/>
    <x v="52"/>
    <x v="3"/>
    <x v="3"/>
    <s v="IBC8F"/>
    <x v="4"/>
    <x v="1"/>
    <x v="1"/>
    <n v="1"/>
  </r>
  <r>
    <x v="52"/>
    <x v="52"/>
    <x v="3"/>
    <x v="3"/>
    <s v="GCJ10M"/>
    <x v="4"/>
    <x v="2"/>
    <x v="0"/>
    <n v="1"/>
  </r>
  <r>
    <x v="52"/>
    <x v="52"/>
    <x v="3"/>
    <x v="3"/>
    <s v="DCR9F"/>
    <x v="4"/>
    <x v="2"/>
    <x v="1"/>
    <n v="1"/>
  </r>
  <r>
    <x v="52"/>
    <x v="52"/>
    <x v="3"/>
    <x v="3"/>
    <s v="QGE10M"/>
    <x v="4"/>
    <x v="2"/>
    <x v="0"/>
    <n v="1"/>
  </r>
  <r>
    <x v="52"/>
    <x v="52"/>
    <x v="3"/>
    <x v="3"/>
    <s v="SGN9F"/>
    <x v="1"/>
    <x v="2"/>
    <x v="1"/>
    <n v="1"/>
  </r>
  <r>
    <x v="52"/>
    <x v="52"/>
    <x v="3"/>
    <x v="3"/>
    <s v="MAL10F"/>
    <x v="4"/>
    <x v="2"/>
    <x v="1"/>
    <n v="1"/>
  </r>
  <r>
    <x v="52"/>
    <x v="52"/>
    <x v="3"/>
    <x v="3"/>
    <s v="RGG6M"/>
    <x v="4"/>
    <x v="0"/>
    <x v="0"/>
    <n v="1"/>
  </r>
  <r>
    <x v="52"/>
    <x v="52"/>
    <x v="3"/>
    <x v="3"/>
    <s v="YAC6F"/>
    <x v="3"/>
    <x v="0"/>
    <x v="1"/>
    <n v="1"/>
  </r>
  <r>
    <x v="52"/>
    <x v="52"/>
    <x v="3"/>
    <x v="3"/>
    <s v="GRA6M"/>
    <x v="1"/>
    <x v="0"/>
    <x v="0"/>
    <n v="1"/>
  </r>
  <r>
    <x v="52"/>
    <x v="52"/>
    <x v="3"/>
    <x v="3"/>
    <s v="DMV7M"/>
    <x v="4"/>
    <x v="1"/>
    <x v="0"/>
    <n v="1"/>
  </r>
  <r>
    <x v="52"/>
    <x v="52"/>
    <x v="3"/>
    <x v="3"/>
    <s v="VMB8F"/>
    <x v="4"/>
    <x v="1"/>
    <x v="1"/>
    <n v="1"/>
  </r>
  <r>
    <x v="52"/>
    <x v="52"/>
    <x v="3"/>
    <x v="3"/>
    <s v="CCV7M"/>
    <x v="4"/>
    <x v="1"/>
    <x v="0"/>
    <n v="1"/>
  </r>
  <r>
    <x v="52"/>
    <x v="52"/>
    <x v="3"/>
    <x v="3"/>
    <s v="RSM10M"/>
    <x v="4"/>
    <x v="2"/>
    <x v="0"/>
    <n v="1"/>
  </r>
  <r>
    <x v="52"/>
    <x v="52"/>
    <x v="3"/>
    <x v="3"/>
    <s v="EOL9M"/>
    <x v="4"/>
    <x v="2"/>
    <x v="0"/>
    <n v="1"/>
  </r>
  <r>
    <x v="52"/>
    <x v="52"/>
    <x v="3"/>
    <x v="3"/>
    <s v="ADI9F"/>
    <x v="4"/>
    <x v="2"/>
    <x v="1"/>
    <n v="1"/>
  </r>
  <r>
    <x v="52"/>
    <x v="52"/>
    <x v="3"/>
    <x v="3"/>
    <s v="MHO10F"/>
    <x v="4"/>
    <x v="2"/>
    <x v="1"/>
    <n v="1"/>
  </r>
  <r>
    <x v="52"/>
    <x v="52"/>
    <x v="3"/>
    <x v="3"/>
    <s v="VLL7M"/>
    <x v="4"/>
    <x v="1"/>
    <x v="0"/>
    <n v="1"/>
  </r>
  <r>
    <x v="52"/>
    <x v="52"/>
    <x v="3"/>
    <x v="3"/>
    <s v="ISP6M"/>
    <x v="4"/>
    <x v="0"/>
    <x v="0"/>
    <n v="1"/>
  </r>
  <r>
    <x v="52"/>
    <x v="52"/>
    <x v="3"/>
    <x v="3"/>
    <s v="MBG6M"/>
    <x v="4"/>
    <x v="0"/>
    <x v="0"/>
    <n v="1"/>
  </r>
  <r>
    <x v="52"/>
    <x v="52"/>
    <x v="3"/>
    <x v="3"/>
    <s v="VNB7F"/>
    <x v="4"/>
    <x v="1"/>
    <x v="1"/>
    <n v="1"/>
  </r>
  <r>
    <x v="52"/>
    <x v="52"/>
    <x v="3"/>
    <x v="3"/>
    <s v="KEF5F"/>
    <x v="4"/>
    <x v="0"/>
    <x v="1"/>
    <n v="1"/>
  </r>
  <r>
    <x v="52"/>
    <x v="52"/>
    <x v="3"/>
    <x v="3"/>
    <s v="VVG8F"/>
    <x v="4"/>
    <x v="1"/>
    <x v="1"/>
    <n v="1"/>
  </r>
  <r>
    <x v="52"/>
    <x v="52"/>
    <x v="3"/>
    <x v="3"/>
    <s v="GLB7M"/>
    <x v="4"/>
    <x v="1"/>
    <x v="0"/>
    <n v="1"/>
  </r>
  <r>
    <x v="52"/>
    <x v="52"/>
    <x v="3"/>
    <x v="3"/>
    <s v="OCG9M"/>
    <x v="4"/>
    <x v="2"/>
    <x v="0"/>
    <n v="1"/>
  </r>
  <r>
    <x v="52"/>
    <x v="52"/>
    <x v="3"/>
    <x v="3"/>
    <s v="JDC10M"/>
    <x v="4"/>
    <x v="2"/>
    <x v="0"/>
    <n v="1"/>
  </r>
  <r>
    <x v="52"/>
    <x v="52"/>
    <x v="3"/>
    <x v="3"/>
    <s v="SCA11M"/>
    <x v="4"/>
    <x v="2"/>
    <x v="0"/>
    <n v="1"/>
  </r>
  <r>
    <x v="52"/>
    <x v="52"/>
    <x v="3"/>
    <x v="3"/>
    <s v="ARS9F"/>
    <x v="4"/>
    <x v="2"/>
    <x v="1"/>
    <n v="1"/>
  </r>
  <r>
    <x v="53"/>
    <x v="53"/>
    <x v="6"/>
    <x v="6"/>
    <s v="IEM5M"/>
    <x v="5"/>
    <x v="0"/>
    <x v="0"/>
    <n v="1"/>
  </r>
  <r>
    <x v="53"/>
    <x v="53"/>
    <x v="6"/>
    <x v="6"/>
    <s v="SAL7M"/>
    <x v="3"/>
    <x v="1"/>
    <x v="0"/>
    <n v="1"/>
  </r>
  <r>
    <x v="53"/>
    <x v="53"/>
    <x v="6"/>
    <x v="6"/>
    <s v="ACR7F"/>
    <x v="3"/>
    <x v="1"/>
    <x v="1"/>
    <n v="1"/>
  </r>
  <r>
    <x v="53"/>
    <x v="53"/>
    <x v="6"/>
    <x v="6"/>
    <s v="KCE7F"/>
    <x v="3"/>
    <x v="1"/>
    <x v="1"/>
    <n v="1"/>
  </r>
  <r>
    <x v="53"/>
    <x v="53"/>
    <x v="6"/>
    <x v="6"/>
    <s v="NCM7F"/>
    <x v="4"/>
    <x v="1"/>
    <x v="1"/>
    <n v="1"/>
  </r>
  <r>
    <x v="53"/>
    <x v="53"/>
    <x v="6"/>
    <x v="6"/>
    <s v="IBC8F"/>
    <x v="3"/>
    <x v="1"/>
    <x v="1"/>
    <n v="1"/>
  </r>
  <r>
    <x v="53"/>
    <x v="53"/>
    <x v="6"/>
    <x v="6"/>
    <s v="GCJ10M"/>
    <x v="3"/>
    <x v="2"/>
    <x v="0"/>
    <n v="1"/>
  </r>
  <r>
    <x v="53"/>
    <x v="53"/>
    <x v="6"/>
    <x v="6"/>
    <s v="DCR9F"/>
    <x v="3"/>
    <x v="2"/>
    <x v="1"/>
    <n v="1"/>
  </r>
  <r>
    <x v="53"/>
    <x v="53"/>
    <x v="6"/>
    <x v="6"/>
    <s v="QGE10M"/>
    <x v="5"/>
    <x v="2"/>
    <x v="0"/>
    <n v="1"/>
  </r>
  <r>
    <x v="53"/>
    <x v="53"/>
    <x v="6"/>
    <x v="6"/>
    <s v="SGN9F"/>
    <x v="3"/>
    <x v="2"/>
    <x v="1"/>
    <n v="1"/>
  </r>
  <r>
    <x v="53"/>
    <x v="53"/>
    <x v="6"/>
    <x v="6"/>
    <s v="MAL10F"/>
    <x v="2"/>
    <x v="2"/>
    <x v="1"/>
    <n v="1"/>
  </r>
  <r>
    <x v="53"/>
    <x v="53"/>
    <x v="6"/>
    <x v="6"/>
    <s v="RGG6M"/>
    <x v="4"/>
    <x v="0"/>
    <x v="0"/>
    <n v="1"/>
  </r>
  <r>
    <x v="53"/>
    <x v="53"/>
    <x v="6"/>
    <x v="6"/>
    <s v="YAC6F"/>
    <x v="0"/>
    <x v="0"/>
    <x v="1"/>
    <n v="1"/>
  </r>
  <r>
    <x v="53"/>
    <x v="53"/>
    <x v="6"/>
    <x v="6"/>
    <s v="GRA6M"/>
    <x v="5"/>
    <x v="0"/>
    <x v="0"/>
    <n v="1"/>
  </r>
  <r>
    <x v="53"/>
    <x v="53"/>
    <x v="6"/>
    <x v="6"/>
    <s v="DMV7M"/>
    <x v="3"/>
    <x v="1"/>
    <x v="0"/>
    <n v="1"/>
  </r>
  <r>
    <x v="53"/>
    <x v="53"/>
    <x v="6"/>
    <x v="6"/>
    <s v="VMB8F"/>
    <x v="3"/>
    <x v="1"/>
    <x v="1"/>
    <n v="1"/>
  </r>
  <r>
    <x v="53"/>
    <x v="53"/>
    <x v="6"/>
    <x v="6"/>
    <s v="CCV7M"/>
    <x v="3"/>
    <x v="1"/>
    <x v="0"/>
    <n v="1"/>
  </r>
  <r>
    <x v="53"/>
    <x v="53"/>
    <x v="6"/>
    <x v="6"/>
    <s v="RSM10M"/>
    <x v="2"/>
    <x v="2"/>
    <x v="0"/>
    <n v="1"/>
  </r>
  <r>
    <x v="53"/>
    <x v="53"/>
    <x v="6"/>
    <x v="6"/>
    <s v="EOL9M"/>
    <x v="2"/>
    <x v="2"/>
    <x v="0"/>
    <n v="1"/>
  </r>
  <r>
    <x v="53"/>
    <x v="53"/>
    <x v="6"/>
    <x v="6"/>
    <s v="ADI9F"/>
    <x v="3"/>
    <x v="2"/>
    <x v="1"/>
    <n v="1"/>
  </r>
  <r>
    <x v="53"/>
    <x v="53"/>
    <x v="6"/>
    <x v="6"/>
    <s v="MHO10F"/>
    <x v="3"/>
    <x v="2"/>
    <x v="1"/>
    <n v="1"/>
  </r>
  <r>
    <x v="53"/>
    <x v="53"/>
    <x v="6"/>
    <x v="6"/>
    <s v="VLL7M"/>
    <x v="2"/>
    <x v="1"/>
    <x v="0"/>
    <n v="1"/>
  </r>
  <r>
    <x v="53"/>
    <x v="53"/>
    <x v="6"/>
    <x v="6"/>
    <s v="ISP6M"/>
    <x v="2"/>
    <x v="0"/>
    <x v="0"/>
    <n v="1"/>
  </r>
  <r>
    <x v="53"/>
    <x v="53"/>
    <x v="6"/>
    <x v="6"/>
    <s v="MBG6M"/>
    <x v="2"/>
    <x v="0"/>
    <x v="0"/>
    <n v="1"/>
  </r>
  <r>
    <x v="53"/>
    <x v="53"/>
    <x v="6"/>
    <x v="6"/>
    <s v="VNB7F"/>
    <x v="3"/>
    <x v="1"/>
    <x v="1"/>
    <n v="1"/>
  </r>
  <r>
    <x v="53"/>
    <x v="53"/>
    <x v="6"/>
    <x v="6"/>
    <s v="KEF5F"/>
    <x v="3"/>
    <x v="0"/>
    <x v="1"/>
    <n v="1"/>
  </r>
  <r>
    <x v="53"/>
    <x v="53"/>
    <x v="6"/>
    <x v="6"/>
    <s v="VVG8F"/>
    <x v="3"/>
    <x v="1"/>
    <x v="1"/>
    <n v="1"/>
  </r>
  <r>
    <x v="53"/>
    <x v="53"/>
    <x v="6"/>
    <x v="6"/>
    <s v="GLB7M"/>
    <x v="3"/>
    <x v="1"/>
    <x v="0"/>
    <n v="1"/>
  </r>
  <r>
    <x v="53"/>
    <x v="53"/>
    <x v="6"/>
    <x v="6"/>
    <s v="OCG9M"/>
    <x v="3"/>
    <x v="2"/>
    <x v="0"/>
    <n v="1"/>
  </r>
  <r>
    <x v="53"/>
    <x v="53"/>
    <x v="6"/>
    <x v="6"/>
    <s v="JDC10M"/>
    <x v="2"/>
    <x v="2"/>
    <x v="0"/>
    <n v="1"/>
  </r>
  <r>
    <x v="53"/>
    <x v="53"/>
    <x v="6"/>
    <x v="6"/>
    <s v="SCA11M"/>
    <x v="1"/>
    <x v="2"/>
    <x v="0"/>
    <n v="1"/>
  </r>
  <r>
    <x v="53"/>
    <x v="53"/>
    <x v="6"/>
    <x v="6"/>
    <s v="ARS9F"/>
    <x v="3"/>
    <x v="2"/>
    <x v="1"/>
    <n v="1"/>
  </r>
  <r>
    <x v="54"/>
    <x v="54"/>
    <x v="1"/>
    <x v="1"/>
    <s v="IEM5M"/>
    <x v="0"/>
    <x v="0"/>
    <x v="0"/>
    <n v="1"/>
  </r>
  <r>
    <x v="54"/>
    <x v="54"/>
    <x v="1"/>
    <x v="1"/>
    <s v="SAL7M"/>
    <x v="0"/>
    <x v="1"/>
    <x v="0"/>
    <n v="1"/>
  </r>
  <r>
    <x v="54"/>
    <x v="54"/>
    <x v="1"/>
    <x v="1"/>
    <s v="ACR7F"/>
    <x v="0"/>
    <x v="1"/>
    <x v="1"/>
    <n v="1"/>
  </r>
  <r>
    <x v="54"/>
    <x v="54"/>
    <x v="1"/>
    <x v="1"/>
    <s v="KCE7F"/>
    <x v="0"/>
    <x v="1"/>
    <x v="1"/>
    <n v="1"/>
  </r>
  <r>
    <x v="54"/>
    <x v="54"/>
    <x v="1"/>
    <x v="1"/>
    <s v="NCM7F"/>
    <x v="0"/>
    <x v="1"/>
    <x v="1"/>
    <n v="1"/>
  </r>
  <r>
    <x v="54"/>
    <x v="54"/>
    <x v="1"/>
    <x v="1"/>
    <s v="IBC8F"/>
    <x v="0"/>
    <x v="1"/>
    <x v="1"/>
    <n v="1"/>
  </r>
  <r>
    <x v="54"/>
    <x v="54"/>
    <x v="1"/>
    <x v="1"/>
    <s v="GCJ10M"/>
    <x v="0"/>
    <x v="2"/>
    <x v="0"/>
    <n v="1"/>
  </r>
  <r>
    <x v="54"/>
    <x v="54"/>
    <x v="1"/>
    <x v="1"/>
    <s v="DCR9F"/>
    <x v="0"/>
    <x v="2"/>
    <x v="1"/>
    <n v="1"/>
  </r>
  <r>
    <x v="54"/>
    <x v="54"/>
    <x v="1"/>
    <x v="1"/>
    <s v="QGE10M"/>
    <x v="0"/>
    <x v="2"/>
    <x v="0"/>
    <n v="1"/>
  </r>
  <r>
    <x v="54"/>
    <x v="54"/>
    <x v="1"/>
    <x v="1"/>
    <s v="SGN9F"/>
    <x v="0"/>
    <x v="2"/>
    <x v="1"/>
    <n v="1"/>
  </r>
  <r>
    <x v="54"/>
    <x v="54"/>
    <x v="1"/>
    <x v="1"/>
    <s v="MAL10F"/>
    <x v="0"/>
    <x v="2"/>
    <x v="1"/>
    <n v="1"/>
  </r>
  <r>
    <x v="54"/>
    <x v="54"/>
    <x v="1"/>
    <x v="1"/>
    <s v="RGG6M"/>
    <x v="0"/>
    <x v="0"/>
    <x v="0"/>
    <n v="1"/>
  </r>
  <r>
    <x v="54"/>
    <x v="54"/>
    <x v="1"/>
    <x v="1"/>
    <s v="YAC6F"/>
    <x v="3"/>
    <x v="0"/>
    <x v="1"/>
    <n v="1"/>
  </r>
  <r>
    <x v="54"/>
    <x v="54"/>
    <x v="1"/>
    <x v="1"/>
    <s v="GRA6M"/>
    <x v="0"/>
    <x v="0"/>
    <x v="0"/>
    <n v="1"/>
  </r>
  <r>
    <x v="54"/>
    <x v="54"/>
    <x v="1"/>
    <x v="1"/>
    <s v="DMV7M"/>
    <x v="0"/>
    <x v="1"/>
    <x v="0"/>
    <n v="1"/>
  </r>
  <r>
    <x v="54"/>
    <x v="54"/>
    <x v="1"/>
    <x v="1"/>
    <s v="VMB8F"/>
    <x v="0"/>
    <x v="1"/>
    <x v="1"/>
    <n v="1"/>
  </r>
  <r>
    <x v="54"/>
    <x v="54"/>
    <x v="1"/>
    <x v="1"/>
    <s v="CCV7M"/>
    <x v="0"/>
    <x v="1"/>
    <x v="0"/>
    <n v="1"/>
  </r>
  <r>
    <x v="54"/>
    <x v="54"/>
    <x v="1"/>
    <x v="1"/>
    <s v="RSM10M"/>
    <x v="0"/>
    <x v="2"/>
    <x v="0"/>
    <n v="1"/>
  </r>
  <r>
    <x v="54"/>
    <x v="54"/>
    <x v="1"/>
    <x v="1"/>
    <s v="EOL9M"/>
    <x v="0"/>
    <x v="2"/>
    <x v="0"/>
    <n v="1"/>
  </r>
  <r>
    <x v="54"/>
    <x v="54"/>
    <x v="1"/>
    <x v="1"/>
    <s v="ADI9F"/>
    <x v="0"/>
    <x v="2"/>
    <x v="1"/>
    <n v="1"/>
  </r>
  <r>
    <x v="54"/>
    <x v="54"/>
    <x v="1"/>
    <x v="1"/>
    <s v="MHO10F"/>
    <x v="0"/>
    <x v="2"/>
    <x v="1"/>
    <n v="1"/>
  </r>
  <r>
    <x v="54"/>
    <x v="54"/>
    <x v="1"/>
    <x v="1"/>
    <s v="VLL7M"/>
    <x v="0"/>
    <x v="1"/>
    <x v="0"/>
    <n v="1"/>
  </r>
  <r>
    <x v="54"/>
    <x v="54"/>
    <x v="1"/>
    <x v="1"/>
    <s v="ISP6M"/>
    <x v="0"/>
    <x v="0"/>
    <x v="0"/>
    <n v="1"/>
  </r>
  <r>
    <x v="54"/>
    <x v="54"/>
    <x v="1"/>
    <x v="1"/>
    <s v="MBG6M"/>
    <x v="0"/>
    <x v="0"/>
    <x v="0"/>
    <n v="1"/>
  </r>
  <r>
    <x v="54"/>
    <x v="54"/>
    <x v="1"/>
    <x v="1"/>
    <s v="VNB7F"/>
    <x v="0"/>
    <x v="1"/>
    <x v="1"/>
    <n v="1"/>
  </r>
  <r>
    <x v="54"/>
    <x v="54"/>
    <x v="1"/>
    <x v="1"/>
    <s v="KEF5F"/>
    <x v="0"/>
    <x v="0"/>
    <x v="1"/>
    <n v="1"/>
  </r>
  <r>
    <x v="54"/>
    <x v="54"/>
    <x v="1"/>
    <x v="1"/>
    <s v="VVG8F"/>
    <x v="0"/>
    <x v="1"/>
    <x v="1"/>
    <n v="1"/>
  </r>
  <r>
    <x v="54"/>
    <x v="54"/>
    <x v="1"/>
    <x v="1"/>
    <s v="GLB7M"/>
    <x v="0"/>
    <x v="1"/>
    <x v="0"/>
    <n v="1"/>
  </r>
  <r>
    <x v="54"/>
    <x v="54"/>
    <x v="1"/>
    <x v="1"/>
    <s v="OCG9M"/>
    <x v="0"/>
    <x v="2"/>
    <x v="0"/>
    <n v="1"/>
  </r>
  <r>
    <x v="54"/>
    <x v="54"/>
    <x v="1"/>
    <x v="1"/>
    <s v="JDC10M"/>
    <x v="0"/>
    <x v="2"/>
    <x v="0"/>
    <n v="1"/>
  </r>
  <r>
    <x v="54"/>
    <x v="54"/>
    <x v="1"/>
    <x v="1"/>
    <s v="SCA11M"/>
    <x v="0"/>
    <x v="2"/>
    <x v="0"/>
    <n v="1"/>
  </r>
  <r>
    <x v="54"/>
    <x v="54"/>
    <x v="1"/>
    <x v="1"/>
    <s v="ARS9F"/>
    <x v="0"/>
    <x v="2"/>
    <x v="1"/>
    <n v="1"/>
  </r>
  <r>
    <x v="55"/>
    <x v="55"/>
    <x v="2"/>
    <x v="2"/>
    <s v="IEM5M"/>
    <x v="5"/>
    <x v="0"/>
    <x v="0"/>
    <n v="1"/>
  </r>
  <r>
    <x v="55"/>
    <x v="55"/>
    <x v="2"/>
    <x v="2"/>
    <s v="SAL7M"/>
    <x v="1"/>
    <x v="1"/>
    <x v="0"/>
    <n v="1"/>
  </r>
  <r>
    <x v="55"/>
    <x v="55"/>
    <x v="2"/>
    <x v="2"/>
    <s v="ACR7F"/>
    <x v="1"/>
    <x v="1"/>
    <x v="1"/>
    <n v="1"/>
  </r>
  <r>
    <x v="55"/>
    <x v="55"/>
    <x v="2"/>
    <x v="2"/>
    <s v="KCE7F"/>
    <x v="1"/>
    <x v="1"/>
    <x v="1"/>
    <n v="1"/>
  </r>
  <r>
    <x v="55"/>
    <x v="55"/>
    <x v="2"/>
    <x v="2"/>
    <s v="NCM7F"/>
    <x v="1"/>
    <x v="1"/>
    <x v="1"/>
    <n v="1"/>
  </r>
  <r>
    <x v="55"/>
    <x v="55"/>
    <x v="2"/>
    <x v="2"/>
    <s v="IBC8F"/>
    <x v="1"/>
    <x v="1"/>
    <x v="1"/>
    <n v="1"/>
  </r>
  <r>
    <x v="55"/>
    <x v="55"/>
    <x v="2"/>
    <x v="2"/>
    <s v="GCJ10M"/>
    <x v="1"/>
    <x v="2"/>
    <x v="0"/>
    <n v="1"/>
  </r>
  <r>
    <x v="55"/>
    <x v="55"/>
    <x v="2"/>
    <x v="2"/>
    <s v="DCR9F"/>
    <x v="1"/>
    <x v="2"/>
    <x v="1"/>
    <n v="1"/>
  </r>
  <r>
    <x v="55"/>
    <x v="55"/>
    <x v="2"/>
    <x v="2"/>
    <s v="QGE10M"/>
    <x v="1"/>
    <x v="2"/>
    <x v="0"/>
    <n v="1"/>
  </r>
  <r>
    <x v="55"/>
    <x v="55"/>
    <x v="2"/>
    <x v="2"/>
    <s v="SGN9F"/>
    <x v="1"/>
    <x v="2"/>
    <x v="1"/>
    <n v="1"/>
  </r>
  <r>
    <x v="55"/>
    <x v="55"/>
    <x v="2"/>
    <x v="2"/>
    <s v="MAL10F"/>
    <x v="1"/>
    <x v="2"/>
    <x v="1"/>
    <n v="1"/>
  </r>
  <r>
    <x v="55"/>
    <x v="55"/>
    <x v="2"/>
    <x v="2"/>
    <s v="RGG6M"/>
    <x v="5"/>
    <x v="0"/>
    <x v="0"/>
    <n v="1"/>
  </r>
  <r>
    <x v="55"/>
    <x v="55"/>
    <x v="2"/>
    <x v="2"/>
    <s v="YAC6F"/>
    <x v="6"/>
    <x v="0"/>
    <x v="1"/>
    <n v="1"/>
  </r>
  <r>
    <x v="55"/>
    <x v="55"/>
    <x v="2"/>
    <x v="2"/>
    <s v="GRA6M"/>
    <x v="1"/>
    <x v="0"/>
    <x v="0"/>
    <n v="1"/>
  </r>
  <r>
    <x v="55"/>
    <x v="55"/>
    <x v="2"/>
    <x v="2"/>
    <s v="DMV7M"/>
    <x v="1"/>
    <x v="1"/>
    <x v="0"/>
    <n v="1"/>
  </r>
  <r>
    <x v="55"/>
    <x v="55"/>
    <x v="2"/>
    <x v="2"/>
    <s v="VMB8F"/>
    <x v="1"/>
    <x v="1"/>
    <x v="1"/>
    <n v="1"/>
  </r>
  <r>
    <x v="55"/>
    <x v="55"/>
    <x v="2"/>
    <x v="2"/>
    <s v="CCV7M"/>
    <x v="1"/>
    <x v="1"/>
    <x v="0"/>
    <n v="1"/>
  </r>
  <r>
    <x v="55"/>
    <x v="55"/>
    <x v="2"/>
    <x v="2"/>
    <s v="RSM10M"/>
    <x v="1"/>
    <x v="2"/>
    <x v="0"/>
    <n v="1"/>
  </r>
  <r>
    <x v="55"/>
    <x v="55"/>
    <x v="2"/>
    <x v="2"/>
    <s v="EOL9M"/>
    <x v="1"/>
    <x v="2"/>
    <x v="0"/>
    <n v="1"/>
  </r>
  <r>
    <x v="55"/>
    <x v="55"/>
    <x v="2"/>
    <x v="2"/>
    <s v="ADI9F"/>
    <x v="1"/>
    <x v="2"/>
    <x v="1"/>
    <n v="1"/>
  </r>
  <r>
    <x v="55"/>
    <x v="55"/>
    <x v="2"/>
    <x v="2"/>
    <s v="MHO10F"/>
    <x v="1"/>
    <x v="2"/>
    <x v="1"/>
    <n v="1"/>
  </r>
  <r>
    <x v="55"/>
    <x v="55"/>
    <x v="2"/>
    <x v="2"/>
    <s v="VLL7M"/>
    <x v="1"/>
    <x v="1"/>
    <x v="0"/>
    <n v="1"/>
  </r>
  <r>
    <x v="55"/>
    <x v="55"/>
    <x v="2"/>
    <x v="2"/>
    <s v="ISP6M"/>
    <x v="1"/>
    <x v="0"/>
    <x v="0"/>
    <n v="1"/>
  </r>
  <r>
    <x v="55"/>
    <x v="55"/>
    <x v="2"/>
    <x v="2"/>
    <s v="MBG6M"/>
    <x v="1"/>
    <x v="0"/>
    <x v="0"/>
    <n v="1"/>
  </r>
  <r>
    <x v="55"/>
    <x v="55"/>
    <x v="2"/>
    <x v="2"/>
    <s v="VNB7F"/>
    <x v="1"/>
    <x v="1"/>
    <x v="1"/>
    <n v="1"/>
  </r>
  <r>
    <x v="55"/>
    <x v="55"/>
    <x v="2"/>
    <x v="2"/>
    <s v="KEF5F"/>
    <x v="1"/>
    <x v="0"/>
    <x v="1"/>
    <n v="1"/>
  </r>
  <r>
    <x v="55"/>
    <x v="55"/>
    <x v="2"/>
    <x v="2"/>
    <s v="VVG8F"/>
    <x v="1"/>
    <x v="1"/>
    <x v="1"/>
    <n v="1"/>
  </r>
  <r>
    <x v="55"/>
    <x v="55"/>
    <x v="2"/>
    <x v="2"/>
    <s v="GLB7M"/>
    <x v="1"/>
    <x v="1"/>
    <x v="0"/>
    <n v="1"/>
  </r>
  <r>
    <x v="55"/>
    <x v="55"/>
    <x v="2"/>
    <x v="2"/>
    <s v="OCG9M"/>
    <x v="1"/>
    <x v="2"/>
    <x v="0"/>
    <n v="1"/>
  </r>
  <r>
    <x v="55"/>
    <x v="55"/>
    <x v="2"/>
    <x v="2"/>
    <s v="JDC10M"/>
    <x v="1"/>
    <x v="2"/>
    <x v="0"/>
    <n v="1"/>
  </r>
  <r>
    <x v="55"/>
    <x v="55"/>
    <x v="2"/>
    <x v="2"/>
    <s v="SCA11M"/>
    <x v="1"/>
    <x v="2"/>
    <x v="0"/>
    <n v="1"/>
  </r>
  <r>
    <x v="55"/>
    <x v="55"/>
    <x v="2"/>
    <x v="2"/>
    <s v="ARS9F"/>
    <x v="1"/>
    <x v="2"/>
    <x v="1"/>
    <n v="1"/>
  </r>
  <r>
    <x v="56"/>
    <x v="56"/>
    <x v="5"/>
    <x v="5"/>
    <s v="IEM5M"/>
    <x v="6"/>
    <x v="0"/>
    <x v="0"/>
    <n v="1"/>
  </r>
  <r>
    <x v="56"/>
    <x v="56"/>
    <x v="5"/>
    <x v="5"/>
    <s v="SAL7M"/>
    <x v="5"/>
    <x v="1"/>
    <x v="0"/>
    <n v="1"/>
  </r>
  <r>
    <x v="56"/>
    <x v="56"/>
    <x v="5"/>
    <x v="5"/>
    <s v="ACR7F"/>
    <x v="5"/>
    <x v="1"/>
    <x v="1"/>
    <n v="1"/>
  </r>
  <r>
    <x v="56"/>
    <x v="56"/>
    <x v="5"/>
    <x v="5"/>
    <s v="KCE7F"/>
    <x v="2"/>
    <x v="1"/>
    <x v="1"/>
    <n v="1"/>
  </r>
  <r>
    <x v="56"/>
    <x v="56"/>
    <x v="5"/>
    <x v="5"/>
    <s v="NCM7F"/>
    <x v="6"/>
    <x v="1"/>
    <x v="1"/>
    <n v="1"/>
  </r>
  <r>
    <x v="56"/>
    <x v="56"/>
    <x v="5"/>
    <x v="5"/>
    <s v="IBC8F"/>
    <x v="6"/>
    <x v="1"/>
    <x v="1"/>
    <n v="1"/>
  </r>
  <r>
    <x v="56"/>
    <x v="56"/>
    <x v="5"/>
    <x v="5"/>
    <s v="GCJ10M"/>
    <x v="6"/>
    <x v="2"/>
    <x v="0"/>
    <n v="1"/>
  </r>
  <r>
    <x v="56"/>
    <x v="56"/>
    <x v="5"/>
    <x v="5"/>
    <s v="DCR9F"/>
    <x v="6"/>
    <x v="2"/>
    <x v="1"/>
    <n v="1"/>
  </r>
  <r>
    <x v="56"/>
    <x v="56"/>
    <x v="5"/>
    <x v="5"/>
    <s v="QGE10M"/>
    <x v="6"/>
    <x v="2"/>
    <x v="0"/>
    <n v="1"/>
  </r>
  <r>
    <x v="56"/>
    <x v="56"/>
    <x v="5"/>
    <x v="5"/>
    <s v="SGN9F"/>
    <x v="6"/>
    <x v="2"/>
    <x v="1"/>
    <n v="1"/>
  </r>
  <r>
    <x v="56"/>
    <x v="56"/>
    <x v="5"/>
    <x v="5"/>
    <s v="MAL10F"/>
    <x v="6"/>
    <x v="2"/>
    <x v="1"/>
    <n v="1"/>
  </r>
  <r>
    <x v="56"/>
    <x v="56"/>
    <x v="5"/>
    <x v="5"/>
    <s v="RGG6M"/>
    <x v="6"/>
    <x v="0"/>
    <x v="0"/>
    <n v="1"/>
  </r>
  <r>
    <x v="56"/>
    <x v="56"/>
    <x v="5"/>
    <x v="5"/>
    <s v="YAC6F"/>
    <x v="6"/>
    <x v="0"/>
    <x v="1"/>
    <n v="1"/>
  </r>
  <r>
    <x v="56"/>
    <x v="56"/>
    <x v="5"/>
    <x v="5"/>
    <s v="GRA6M"/>
    <x v="2"/>
    <x v="0"/>
    <x v="0"/>
    <n v="1"/>
  </r>
  <r>
    <x v="56"/>
    <x v="56"/>
    <x v="5"/>
    <x v="5"/>
    <s v="DMV7M"/>
    <x v="6"/>
    <x v="1"/>
    <x v="0"/>
    <n v="1"/>
  </r>
  <r>
    <x v="56"/>
    <x v="56"/>
    <x v="5"/>
    <x v="5"/>
    <s v="VMB8F"/>
    <x v="6"/>
    <x v="1"/>
    <x v="1"/>
    <n v="1"/>
  </r>
  <r>
    <x v="56"/>
    <x v="56"/>
    <x v="5"/>
    <x v="5"/>
    <s v="CCV7M"/>
    <x v="6"/>
    <x v="1"/>
    <x v="0"/>
    <n v="1"/>
  </r>
  <r>
    <x v="56"/>
    <x v="56"/>
    <x v="5"/>
    <x v="5"/>
    <s v="RSM10M"/>
    <x v="6"/>
    <x v="2"/>
    <x v="0"/>
    <n v="1"/>
  </r>
  <r>
    <x v="56"/>
    <x v="56"/>
    <x v="5"/>
    <x v="5"/>
    <s v="EOL9M"/>
    <x v="6"/>
    <x v="2"/>
    <x v="0"/>
    <n v="1"/>
  </r>
  <r>
    <x v="56"/>
    <x v="56"/>
    <x v="5"/>
    <x v="5"/>
    <s v="ADI9F"/>
    <x v="5"/>
    <x v="2"/>
    <x v="1"/>
    <n v="1"/>
  </r>
  <r>
    <x v="56"/>
    <x v="56"/>
    <x v="5"/>
    <x v="5"/>
    <s v="MHO10F"/>
    <x v="6"/>
    <x v="2"/>
    <x v="1"/>
    <n v="1"/>
  </r>
  <r>
    <x v="56"/>
    <x v="56"/>
    <x v="5"/>
    <x v="5"/>
    <s v="VLL7M"/>
    <x v="5"/>
    <x v="1"/>
    <x v="0"/>
    <n v="1"/>
  </r>
  <r>
    <x v="56"/>
    <x v="56"/>
    <x v="5"/>
    <x v="5"/>
    <s v="ISP6M"/>
    <x v="6"/>
    <x v="0"/>
    <x v="0"/>
    <n v="1"/>
  </r>
  <r>
    <x v="56"/>
    <x v="56"/>
    <x v="5"/>
    <x v="5"/>
    <s v="MBG6M"/>
    <x v="6"/>
    <x v="0"/>
    <x v="0"/>
    <n v="1"/>
  </r>
  <r>
    <x v="56"/>
    <x v="56"/>
    <x v="5"/>
    <x v="5"/>
    <s v="VNB7F"/>
    <x v="5"/>
    <x v="1"/>
    <x v="1"/>
    <n v="1"/>
  </r>
  <r>
    <x v="56"/>
    <x v="56"/>
    <x v="5"/>
    <x v="5"/>
    <s v="KEF5F"/>
    <x v="5"/>
    <x v="0"/>
    <x v="1"/>
    <n v="1"/>
  </r>
  <r>
    <x v="56"/>
    <x v="56"/>
    <x v="5"/>
    <x v="5"/>
    <s v="VVG8F"/>
    <x v="5"/>
    <x v="1"/>
    <x v="1"/>
    <n v="1"/>
  </r>
  <r>
    <x v="56"/>
    <x v="56"/>
    <x v="5"/>
    <x v="5"/>
    <s v="GLB7M"/>
    <x v="5"/>
    <x v="1"/>
    <x v="0"/>
    <n v="1"/>
  </r>
  <r>
    <x v="56"/>
    <x v="56"/>
    <x v="5"/>
    <x v="5"/>
    <s v="OCG9M"/>
    <x v="6"/>
    <x v="2"/>
    <x v="0"/>
    <n v="1"/>
  </r>
  <r>
    <x v="56"/>
    <x v="56"/>
    <x v="5"/>
    <x v="5"/>
    <s v="JDC10M"/>
    <x v="6"/>
    <x v="2"/>
    <x v="0"/>
    <n v="1"/>
  </r>
  <r>
    <x v="56"/>
    <x v="56"/>
    <x v="5"/>
    <x v="5"/>
    <s v="SCA11M"/>
    <x v="6"/>
    <x v="2"/>
    <x v="0"/>
    <n v="1"/>
  </r>
  <r>
    <x v="56"/>
    <x v="56"/>
    <x v="5"/>
    <x v="5"/>
    <s v="ARS9F"/>
    <x v="6"/>
    <x v="2"/>
    <x v="1"/>
    <n v="1"/>
  </r>
  <r>
    <x v="57"/>
    <x v="57"/>
    <x v="4"/>
    <x v="4"/>
    <s v="IEM5M"/>
    <x v="3"/>
    <x v="0"/>
    <x v="0"/>
    <n v="1"/>
  </r>
  <r>
    <x v="57"/>
    <x v="57"/>
    <x v="4"/>
    <x v="4"/>
    <s v="SAL7M"/>
    <x v="5"/>
    <x v="1"/>
    <x v="0"/>
    <n v="1"/>
  </r>
  <r>
    <x v="57"/>
    <x v="57"/>
    <x v="4"/>
    <x v="4"/>
    <s v="ACR7F"/>
    <x v="2"/>
    <x v="1"/>
    <x v="1"/>
    <n v="1"/>
  </r>
  <r>
    <x v="57"/>
    <x v="57"/>
    <x v="4"/>
    <x v="4"/>
    <s v="KCE7F"/>
    <x v="5"/>
    <x v="1"/>
    <x v="1"/>
    <n v="1"/>
  </r>
  <r>
    <x v="57"/>
    <x v="57"/>
    <x v="4"/>
    <x v="4"/>
    <s v="NCM7F"/>
    <x v="5"/>
    <x v="1"/>
    <x v="1"/>
    <n v="1"/>
  </r>
  <r>
    <x v="57"/>
    <x v="57"/>
    <x v="4"/>
    <x v="4"/>
    <s v="IBC8F"/>
    <x v="6"/>
    <x v="1"/>
    <x v="1"/>
    <n v="1"/>
  </r>
  <r>
    <x v="57"/>
    <x v="57"/>
    <x v="4"/>
    <x v="4"/>
    <s v="GCJ10M"/>
    <x v="6"/>
    <x v="2"/>
    <x v="0"/>
    <n v="1"/>
  </r>
  <r>
    <x v="57"/>
    <x v="57"/>
    <x v="4"/>
    <x v="4"/>
    <s v="DCR9F"/>
    <x v="5"/>
    <x v="2"/>
    <x v="1"/>
    <n v="1"/>
  </r>
  <r>
    <x v="57"/>
    <x v="57"/>
    <x v="4"/>
    <x v="4"/>
    <s v="QGE10M"/>
    <x v="5"/>
    <x v="2"/>
    <x v="0"/>
    <n v="1"/>
  </r>
  <r>
    <x v="57"/>
    <x v="57"/>
    <x v="4"/>
    <x v="4"/>
    <s v="SGN9F"/>
    <x v="6"/>
    <x v="2"/>
    <x v="1"/>
    <n v="1"/>
  </r>
  <r>
    <x v="57"/>
    <x v="57"/>
    <x v="4"/>
    <x v="4"/>
    <s v="MAL10F"/>
    <x v="6"/>
    <x v="2"/>
    <x v="1"/>
    <n v="1"/>
  </r>
  <r>
    <x v="57"/>
    <x v="57"/>
    <x v="4"/>
    <x v="4"/>
    <s v="RGG6M"/>
    <x v="5"/>
    <x v="0"/>
    <x v="0"/>
    <n v="1"/>
  </r>
  <r>
    <x v="57"/>
    <x v="57"/>
    <x v="4"/>
    <x v="4"/>
    <s v="YAC6F"/>
    <x v="2"/>
    <x v="0"/>
    <x v="1"/>
    <n v="1"/>
  </r>
  <r>
    <x v="57"/>
    <x v="57"/>
    <x v="4"/>
    <x v="4"/>
    <s v="GRA6M"/>
    <x v="5"/>
    <x v="0"/>
    <x v="0"/>
    <n v="1"/>
  </r>
  <r>
    <x v="57"/>
    <x v="57"/>
    <x v="4"/>
    <x v="4"/>
    <s v="DMV7M"/>
    <x v="5"/>
    <x v="1"/>
    <x v="0"/>
    <n v="1"/>
  </r>
  <r>
    <x v="57"/>
    <x v="57"/>
    <x v="4"/>
    <x v="4"/>
    <s v="VMB8F"/>
    <x v="5"/>
    <x v="1"/>
    <x v="1"/>
    <n v="1"/>
  </r>
  <r>
    <x v="57"/>
    <x v="57"/>
    <x v="4"/>
    <x v="4"/>
    <s v="CCV7M"/>
    <x v="2"/>
    <x v="1"/>
    <x v="0"/>
    <n v="1"/>
  </r>
  <r>
    <x v="57"/>
    <x v="57"/>
    <x v="4"/>
    <x v="4"/>
    <s v="RSM10M"/>
    <x v="5"/>
    <x v="2"/>
    <x v="0"/>
    <n v="1"/>
  </r>
  <r>
    <x v="57"/>
    <x v="57"/>
    <x v="4"/>
    <x v="4"/>
    <s v="EOL9M"/>
    <x v="5"/>
    <x v="2"/>
    <x v="0"/>
    <n v="1"/>
  </r>
  <r>
    <x v="57"/>
    <x v="57"/>
    <x v="4"/>
    <x v="4"/>
    <s v="ADI9F"/>
    <x v="1"/>
    <x v="2"/>
    <x v="1"/>
    <n v="1"/>
  </r>
  <r>
    <x v="57"/>
    <x v="57"/>
    <x v="4"/>
    <x v="4"/>
    <s v="MHO10F"/>
    <x v="5"/>
    <x v="2"/>
    <x v="1"/>
    <n v="1"/>
  </r>
  <r>
    <x v="57"/>
    <x v="57"/>
    <x v="4"/>
    <x v="4"/>
    <s v="VLL7M"/>
    <x v="5"/>
    <x v="1"/>
    <x v="0"/>
    <n v="1"/>
  </r>
  <r>
    <x v="57"/>
    <x v="57"/>
    <x v="4"/>
    <x v="4"/>
    <s v="ISP6M"/>
    <x v="5"/>
    <x v="0"/>
    <x v="0"/>
    <n v="1"/>
  </r>
  <r>
    <x v="57"/>
    <x v="57"/>
    <x v="4"/>
    <x v="4"/>
    <s v="MBG6M"/>
    <x v="5"/>
    <x v="0"/>
    <x v="0"/>
    <n v="1"/>
  </r>
  <r>
    <x v="57"/>
    <x v="57"/>
    <x v="4"/>
    <x v="4"/>
    <s v="VNB7F"/>
    <x v="6"/>
    <x v="1"/>
    <x v="1"/>
    <n v="1"/>
  </r>
  <r>
    <x v="57"/>
    <x v="57"/>
    <x v="4"/>
    <x v="4"/>
    <s v="KEF5F"/>
    <x v="6"/>
    <x v="0"/>
    <x v="1"/>
    <n v="1"/>
  </r>
  <r>
    <x v="57"/>
    <x v="57"/>
    <x v="4"/>
    <x v="4"/>
    <s v="VVG8F"/>
    <x v="6"/>
    <x v="1"/>
    <x v="1"/>
    <n v="1"/>
  </r>
  <r>
    <x v="57"/>
    <x v="57"/>
    <x v="4"/>
    <x v="4"/>
    <s v="GLB7M"/>
    <x v="5"/>
    <x v="1"/>
    <x v="0"/>
    <n v="1"/>
  </r>
  <r>
    <x v="57"/>
    <x v="57"/>
    <x v="4"/>
    <x v="4"/>
    <s v="OCG9M"/>
    <x v="6"/>
    <x v="2"/>
    <x v="0"/>
    <n v="1"/>
  </r>
  <r>
    <x v="57"/>
    <x v="57"/>
    <x v="4"/>
    <x v="4"/>
    <s v="JDC10M"/>
    <x v="6"/>
    <x v="2"/>
    <x v="0"/>
    <n v="1"/>
  </r>
  <r>
    <x v="57"/>
    <x v="57"/>
    <x v="4"/>
    <x v="4"/>
    <s v="SCA11M"/>
    <x v="6"/>
    <x v="2"/>
    <x v="0"/>
    <n v="1"/>
  </r>
  <r>
    <x v="57"/>
    <x v="57"/>
    <x v="4"/>
    <x v="4"/>
    <s v="ARS9F"/>
    <x v="5"/>
    <x v="2"/>
    <x v="1"/>
    <n v="1"/>
  </r>
  <r>
    <x v="58"/>
    <x v="58"/>
    <x v="6"/>
    <x v="6"/>
    <s v="IEM5M"/>
    <x v="3"/>
    <x v="0"/>
    <x v="0"/>
    <n v="1"/>
  </r>
  <r>
    <x v="58"/>
    <x v="58"/>
    <x v="6"/>
    <x v="6"/>
    <s v="SAL7M"/>
    <x v="3"/>
    <x v="1"/>
    <x v="0"/>
    <n v="1"/>
  </r>
  <r>
    <x v="58"/>
    <x v="58"/>
    <x v="6"/>
    <x v="6"/>
    <s v="ACR7F"/>
    <x v="3"/>
    <x v="1"/>
    <x v="1"/>
    <n v="1"/>
  </r>
  <r>
    <x v="58"/>
    <x v="58"/>
    <x v="6"/>
    <x v="6"/>
    <s v="KCE7F"/>
    <x v="5"/>
    <x v="1"/>
    <x v="1"/>
    <n v="1"/>
  </r>
  <r>
    <x v="58"/>
    <x v="58"/>
    <x v="6"/>
    <x v="6"/>
    <s v="NCM7F"/>
    <x v="3"/>
    <x v="1"/>
    <x v="1"/>
    <n v="1"/>
  </r>
  <r>
    <x v="58"/>
    <x v="58"/>
    <x v="6"/>
    <x v="6"/>
    <s v="IBC8F"/>
    <x v="6"/>
    <x v="1"/>
    <x v="1"/>
    <n v="1"/>
  </r>
  <r>
    <x v="58"/>
    <x v="58"/>
    <x v="6"/>
    <x v="6"/>
    <s v="GCJ10M"/>
    <x v="3"/>
    <x v="2"/>
    <x v="0"/>
    <n v="1"/>
  </r>
  <r>
    <x v="58"/>
    <x v="58"/>
    <x v="6"/>
    <x v="6"/>
    <s v="DCR9F"/>
    <x v="0"/>
    <x v="2"/>
    <x v="1"/>
    <n v="1"/>
  </r>
  <r>
    <x v="58"/>
    <x v="58"/>
    <x v="6"/>
    <x v="6"/>
    <s v="QGE10M"/>
    <x v="3"/>
    <x v="2"/>
    <x v="0"/>
    <n v="1"/>
  </r>
  <r>
    <x v="58"/>
    <x v="58"/>
    <x v="6"/>
    <x v="6"/>
    <s v="SGN9F"/>
    <x v="1"/>
    <x v="2"/>
    <x v="1"/>
    <n v="1"/>
  </r>
  <r>
    <x v="58"/>
    <x v="58"/>
    <x v="6"/>
    <x v="6"/>
    <s v="MAL10F"/>
    <x v="2"/>
    <x v="2"/>
    <x v="1"/>
    <n v="1"/>
  </r>
  <r>
    <x v="58"/>
    <x v="58"/>
    <x v="6"/>
    <x v="6"/>
    <s v="RGG6M"/>
    <x v="4"/>
    <x v="0"/>
    <x v="0"/>
    <n v="1"/>
  </r>
  <r>
    <x v="58"/>
    <x v="58"/>
    <x v="6"/>
    <x v="6"/>
    <s v="YAC6F"/>
    <x v="3"/>
    <x v="0"/>
    <x v="1"/>
    <n v="1"/>
  </r>
  <r>
    <x v="58"/>
    <x v="58"/>
    <x v="6"/>
    <x v="6"/>
    <s v="GRA6M"/>
    <x v="4"/>
    <x v="0"/>
    <x v="0"/>
    <n v="1"/>
  </r>
  <r>
    <x v="58"/>
    <x v="58"/>
    <x v="6"/>
    <x v="6"/>
    <s v="DMV7M"/>
    <x v="4"/>
    <x v="1"/>
    <x v="0"/>
    <n v="1"/>
  </r>
  <r>
    <x v="58"/>
    <x v="58"/>
    <x v="6"/>
    <x v="6"/>
    <s v="VMB8F"/>
    <x v="3"/>
    <x v="1"/>
    <x v="1"/>
    <n v="1"/>
  </r>
  <r>
    <x v="58"/>
    <x v="58"/>
    <x v="6"/>
    <x v="6"/>
    <s v="CCV7M"/>
    <x v="3"/>
    <x v="1"/>
    <x v="0"/>
    <n v="1"/>
  </r>
  <r>
    <x v="58"/>
    <x v="58"/>
    <x v="6"/>
    <x v="6"/>
    <s v="RSM10M"/>
    <x v="3"/>
    <x v="2"/>
    <x v="0"/>
    <n v="1"/>
  </r>
  <r>
    <x v="58"/>
    <x v="58"/>
    <x v="6"/>
    <x v="6"/>
    <s v="EOL9M"/>
    <x v="3"/>
    <x v="2"/>
    <x v="0"/>
    <n v="1"/>
  </r>
  <r>
    <x v="58"/>
    <x v="58"/>
    <x v="6"/>
    <x v="6"/>
    <s v="ADI9F"/>
    <x v="3"/>
    <x v="2"/>
    <x v="1"/>
    <n v="1"/>
  </r>
  <r>
    <x v="58"/>
    <x v="58"/>
    <x v="6"/>
    <x v="6"/>
    <s v="MHO10F"/>
    <x v="3"/>
    <x v="2"/>
    <x v="1"/>
    <n v="1"/>
  </r>
  <r>
    <x v="58"/>
    <x v="58"/>
    <x v="6"/>
    <x v="6"/>
    <s v="VLL7M"/>
    <x v="3"/>
    <x v="1"/>
    <x v="0"/>
    <n v="1"/>
  </r>
  <r>
    <x v="58"/>
    <x v="58"/>
    <x v="6"/>
    <x v="6"/>
    <s v="ISP6M"/>
    <x v="3"/>
    <x v="0"/>
    <x v="0"/>
    <n v="1"/>
  </r>
  <r>
    <x v="58"/>
    <x v="58"/>
    <x v="6"/>
    <x v="6"/>
    <s v="MBG6M"/>
    <x v="3"/>
    <x v="0"/>
    <x v="0"/>
    <n v="1"/>
  </r>
  <r>
    <x v="58"/>
    <x v="58"/>
    <x v="6"/>
    <x v="6"/>
    <s v="VNB7F"/>
    <x v="3"/>
    <x v="1"/>
    <x v="1"/>
    <n v="1"/>
  </r>
  <r>
    <x v="58"/>
    <x v="58"/>
    <x v="6"/>
    <x v="6"/>
    <s v="KEF5F"/>
    <x v="3"/>
    <x v="0"/>
    <x v="1"/>
    <n v="1"/>
  </r>
  <r>
    <x v="58"/>
    <x v="58"/>
    <x v="6"/>
    <x v="6"/>
    <s v="VVG8F"/>
    <x v="0"/>
    <x v="1"/>
    <x v="1"/>
    <n v="1"/>
  </r>
  <r>
    <x v="58"/>
    <x v="58"/>
    <x v="6"/>
    <x v="6"/>
    <s v="GLB7M"/>
    <x v="4"/>
    <x v="1"/>
    <x v="0"/>
    <n v="1"/>
  </r>
  <r>
    <x v="58"/>
    <x v="58"/>
    <x v="6"/>
    <x v="6"/>
    <s v="OCG9M"/>
    <x v="4"/>
    <x v="2"/>
    <x v="0"/>
    <n v="1"/>
  </r>
  <r>
    <x v="58"/>
    <x v="58"/>
    <x v="6"/>
    <x v="6"/>
    <s v="JDC10M"/>
    <x v="3"/>
    <x v="2"/>
    <x v="0"/>
    <n v="1"/>
  </r>
  <r>
    <x v="58"/>
    <x v="58"/>
    <x v="6"/>
    <x v="6"/>
    <s v="SCA11M"/>
    <x v="3"/>
    <x v="2"/>
    <x v="0"/>
    <n v="1"/>
  </r>
  <r>
    <x v="58"/>
    <x v="58"/>
    <x v="6"/>
    <x v="6"/>
    <s v="ARS9F"/>
    <x v="3"/>
    <x v="2"/>
    <x v="1"/>
    <n v="1"/>
  </r>
  <r>
    <x v="59"/>
    <x v="59"/>
    <x v="5"/>
    <x v="5"/>
    <s v="IEM5M"/>
    <x v="1"/>
    <x v="0"/>
    <x v="0"/>
    <n v="1"/>
  </r>
  <r>
    <x v="59"/>
    <x v="59"/>
    <x v="5"/>
    <x v="5"/>
    <s v="SAL7M"/>
    <x v="6"/>
    <x v="1"/>
    <x v="0"/>
    <n v="1"/>
  </r>
  <r>
    <x v="59"/>
    <x v="59"/>
    <x v="5"/>
    <x v="5"/>
    <s v="ACR7F"/>
    <x v="6"/>
    <x v="1"/>
    <x v="1"/>
    <n v="1"/>
  </r>
  <r>
    <x v="59"/>
    <x v="59"/>
    <x v="5"/>
    <x v="5"/>
    <s v="KCE7F"/>
    <x v="0"/>
    <x v="1"/>
    <x v="1"/>
    <n v="1"/>
  </r>
  <r>
    <x v="59"/>
    <x v="59"/>
    <x v="5"/>
    <x v="5"/>
    <s v="NCM7F"/>
    <x v="6"/>
    <x v="1"/>
    <x v="1"/>
    <n v="1"/>
  </r>
  <r>
    <x v="59"/>
    <x v="59"/>
    <x v="5"/>
    <x v="5"/>
    <s v="IBC8F"/>
    <x v="6"/>
    <x v="1"/>
    <x v="1"/>
    <n v="1"/>
  </r>
  <r>
    <x v="59"/>
    <x v="59"/>
    <x v="5"/>
    <x v="5"/>
    <s v="GCJ10M"/>
    <x v="6"/>
    <x v="2"/>
    <x v="0"/>
    <n v="1"/>
  </r>
  <r>
    <x v="59"/>
    <x v="59"/>
    <x v="5"/>
    <x v="5"/>
    <s v="DCR9F"/>
    <x v="6"/>
    <x v="2"/>
    <x v="1"/>
    <n v="1"/>
  </r>
  <r>
    <x v="59"/>
    <x v="59"/>
    <x v="5"/>
    <x v="5"/>
    <s v="QGE10M"/>
    <x v="6"/>
    <x v="2"/>
    <x v="0"/>
    <n v="1"/>
  </r>
  <r>
    <x v="59"/>
    <x v="59"/>
    <x v="5"/>
    <x v="5"/>
    <s v="SGN9F"/>
    <x v="6"/>
    <x v="2"/>
    <x v="1"/>
    <n v="1"/>
  </r>
  <r>
    <x v="59"/>
    <x v="59"/>
    <x v="5"/>
    <x v="5"/>
    <s v="MAL10F"/>
    <x v="6"/>
    <x v="2"/>
    <x v="1"/>
    <n v="1"/>
  </r>
  <r>
    <x v="59"/>
    <x v="59"/>
    <x v="5"/>
    <x v="5"/>
    <s v="RGG6M"/>
    <x v="0"/>
    <x v="0"/>
    <x v="0"/>
    <n v="1"/>
  </r>
  <r>
    <x v="59"/>
    <x v="59"/>
    <x v="5"/>
    <x v="5"/>
    <s v="YAC6F"/>
    <x v="2"/>
    <x v="0"/>
    <x v="1"/>
    <n v="1"/>
  </r>
  <r>
    <x v="59"/>
    <x v="59"/>
    <x v="5"/>
    <x v="5"/>
    <s v="GRA6M"/>
    <x v="2"/>
    <x v="0"/>
    <x v="0"/>
    <n v="1"/>
  </r>
  <r>
    <x v="59"/>
    <x v="59"/>
    <x v="5"/>
    <x v="5"/>
    <s v="DMV7M"/>
    <x v="6"/>
    <x v="1"/>
    <x v="0"/>
    <n v="1"/>
  </r>
  <r>
    <x v="59"/>
    <x v="59"/>
    <x v="5"/>
    <x v="5"/>
    <s v="VMB8F"/>
    <x v="6"/>
    <x v="1"/>
    <x v="1"/>
    <n v="1"/>
  </r>
  <r>
    <x v="59"/>
    <x v="59"/>
    <x v="5"/>
    <x v="5"/>
    <s v="CCV7M"/>
    <x v="0"/>
    <x v="1"/>
    <x v="0"/>
    <n v="1"/>
  </r>
  <r>
    <x v="59"/>
    <x v="59"/>
    <x v="5"/>
    <x v="5"/>
    <s v="RSM10M"/>
    <x v="6"/>
    <x v="2"/>
    <x v="0"/>
    <n v="1"/>
  </r>
  <r>
    <x v="59"/>
    <x v="59"/>
    <x v="5"/>
    <x v="5"/>
    <s v="EOL9M"/>
    <x v="6"/>
    <x v="2"/>
    <x v="0"/>
    <n v="1"/>
  </r>
  <r>
    <x v="59"/>
    <x v="59"/>
    <x v="5"/>
    <x v="5"/>
    <s v="ADI9F"/>
    <x v="6"/>
    <x v="2"/>
    <x v="1"/>
    <n v="1"/>
  </r>
  <r>
    <x v="59"/>
    <x v="59"/>
    <x v="5"/>
    <x v="5"/>
    <s v="MHO10F"/>
    <x v="1"/>
    <x v="2"/>
    <x v="1"/>
    <n v="1"/>
  </r>
  <r>
    <x v="59"/>
    <x v="59"/>
    <x v="5"/>
    <x v="5"/>
    <s v="VLL7M"/>
    <x v="6"/>
    <x v="1"/>
    <x v="0"/>
    <n v="1"/>
  </r>
  <r>
    <x v="59"/>
    <x v="59"/>
    <x v="5"/>
    <x v="5"/>
    <s v="ISP6M"/>
    <x v="6"/>
    <x v="0"/>
    <x v="0"/>
    <n v="1"/>
  </r>
  <r>
    <x v="59"/>
    <x v="59"/>
    <x v="5"/>
    <x v="5"/>
    <s v="MBG6M"/>
    <x v="6"/>
    <x v="0"/>
    <x v="0"/>
    <n v="1"/>
  </r>
  <r>
    <x v="59"/>
    <x v="59"/>
    <x v="5"/>
    <x v="5"/>
    <s v="VNB7F"/>
    <x v="5"/>
    <x v="1"/>
    <x v="1"/>
    <n v="1"/>
  </r>
  <r>
    <x v="59"/>
    <x v="59"/>
    <x v="5"/>
    <x v="5"/>
    <s v="KEF5F"/>
    <x v="5"/>
    <x v="0"/>
    <x v="1"/>
    <n v="1"/>
  </r>
  <r>
    <x v="59"/>
    <x v="59"/>
    <x v="5"/>
    <x v="5"/>
    <s v="VVG8F"/>
    <x v="0"/>
    <x v="1"/>
    <x v="1"/>
    <n v="1"/>
  </r>
  <r>
    <x v="59"/>
    <x v="59"/>
    <x v="5"/>
    <x v="5"/>
    <s v="GLB7M"/>
    <x v="6"/>
    <x v="1"/>
    <x v="0"/>
    <n v="1"/>
  </r>
  <r>
    <x v="59"/>
    <x v="59"/>
    <x v="5"/>
    <x v="5"/>
    <s v="OCG9M"/>
    <x v="6"/>
    <x v="2"/>
    <x v="0"/>
    <n v="1"/>
  </r>
  <r>
    <x v="59"/>
    <x v="59"/>
    <x v="5"/>
    <x v="5"/>
    <s v="JDC10M"/>
    <x v="6"/>
    <x v="2"/>
    <x v="0"/>
    <n v="1"/>
  </r>
  <r>
    <x v="59"/>
    <x v="59"/>
    <x v="5"/>
    <x v="5"/>
    <s v="SCA11M"/>
    <x v="6"/>
    <x v="2"/>
    <x v="0"/>
    <n v="1"/>
  </r>
  <r>
    <x v="59"/>
    <x v="59"/>
    <x v="5"/>
    <x v="5"/>
    <s v="ARS9F"/>
    <x v="6"/>
    <x v="2"/>
    <x v="1"/>
    <n v="1"/>
  </r>
  <r>
    <x v="60"/>
    <x v="60"/>
    <x v="2"/>
    <x v="2"/>
    <s v="IEM5M"/>
    <x v="5"/>
    <x v="0"/>
    <x v="0"/>
    <n v="1"/>
  </r>
  <r>
    <x v="60"/>
    <x v="60"/>
    <x v="2"/>
    <x v="2"/>
    <s v="SAL7M"/>
    <x v="1"/>
    <x v="1"/>
    <x v="0"/>
    <n v="1"/>
  </r>
  <r>
    <x v="60"/>
    <x v="60"/>
    <x v="2"/>
    <x v="2"/>
    <s v="ACR7F"/>
    <x v="1"/>
    <x v="1"/>
    <x v="1"/>
    <n v="1"/>
  </r>
  <r>
    <x v="60"/>
    <x v="60"/>
    <x v="2"/>
    <x v="2"/>
    <s v="KCE7F"/>
    <x v="1"/>
    <x v="1"/>
    <x v="1"/>
    <n v="1"/>
  </r>
  <r>
    <x v="60"/>
    <x v="60"/>
    <x v="2"/>
    <x v="2"/>
    <s v="NCM7F"/>
    <x v="1"/>
    <x v="1"/>
    <x v="1"/>
    <n v="1"/>
  </r>
  <r>
    <x v="60"/>
    <x v="60"/>
    <x v="2"/>
    <x v="2"/>
    <s v="IBC8F"/>
    <x v="3"/>
    <x v="1"/>
    <x v="1"/>
    <n v="1"/>
  </r>
  <r>
    <x v="60"/>
    <x v="60"/>
    <x v="2"/>
    <x v="2"/>
    <s v="GCJ10M"/>
    <x v="1"/>
    <x v="2"/>
    <x v="0"/>
    <n v="1"/>
  </r>
  <r>
    <x v="60"/>
    <x v="60"/>
    <x v="2"/>
    <x v="2"/>
    <s v="DCR9F"/>
    <x v="1"/>
    <x v="2"/>
    <x v="1"/>
    <n v="1"/>
  </r>
  <r>
    <x v="60"/>
    <x v="60"/>
    <x v="2"/>
    <x v="2"/>
    <s v="QGE10M"/>
    <x v="1"/>
    <x v="2"/>
    <x v="0"/>
    <n v="1"/>
  </r>
  <r>
    <x v="60"/>
    <x v="60"/>
    <x v="2"/>
    <x v="2"/>
    <s v="SGN9F"/>
    <x v="1"/>
    <x v="2"/>
    <x v="1"/>
    <n v="1"/>
  </r>
  <r>
    <x v="60"/>
    <x v="60"/>
    <x v="2"/>
    <x v="2"/>
    <s v="MAL10F"/>
    <x v="1"/>
    <x v="2"/>
    <x v="1"/>
    <n v="1"/>
  </r>
  <r>
    <x v="60"/>
    <x v="60"/>
    <x v="2"/>
    <x v="2"/>
    <s v="RGG6M"/>
    <x v="3"/>
    <x v="0"/>
    <x v="0"/>
    <n v="1"/>
  </r>
  <r>
    <x v="60"/>
    <x v="60"/>
    <x v="2"/>
    <x v="2"/>
    <s v="YAC6F"/>
    <x v="2"/>
    <x v="0"/>
    <x v="1"/>
    <n v="1"/>
  </r>
  <r>
    <x v="60"/>
    <x v="60"/>
    <x v="2"/>
    <x v="2"/>
    <s v="GRA6M"/>
    <x v="6"/>
    <x v="0"/>
    <x v="0"/>
    <n v="1"/>
  </r>
  <r>
    <x v="60"/>
    <x v="60"/>
    <x v="2"/>
    <x v="2"/>
    <s v="DMV7M"/>
    <x v="1"/>
    <x v="1"/>
    <x v="0"/>
    <n v="1"/>
  </r>
  <r>
    <x v="60"/>
    <x v="60"/>
    <x v="2"/>
    <x v="2"/>
    <s v="VMB8F"/>
    <x v="1"/>
    <x v="1"/>
    <x v="1"/>
    <n v="1"/>
  </r>
  <r>
    <x v="60"/>
    <x v="60"/>
    <x v="2"/>
    <x v="2"/>
    <s v="CCV7M"/>
    <x v="1"/>
    <x v="1"/>
    <x v="0"/>
    <n v="1"/>
  </r>
  <r>
    <x v="60"/>
    <x v="60"/>
    <x v="2"/>
    <x v="2"/>
    <s v="RSM10M"/>
    <x v="1"/>
    <x v="2"/>
    <x v="0"/>
    <n v="1"/>
  </r>
  <r>
    <x v="60"/>
    <x v="60"/>
    <x v="2"/>
    <x v="2"/>
    <s v="EOL9M"/>
    <x v="1"/>
    <x v="2"/>
    <x v="0"/>
    <n v="1"/>
  </r>
  <r>
    <x v="60"/>
    <x v="60"/>
    <x v="2"/>
    <x v="2"/>
    <s v="ADI9F"/>
    <x v="1"/>
    <x v="2"/>
    <x v="1"/>
    <n v="1"/>
  </r>
  <r>
    <x v="60"/>
    <x v="60"/>
    <x v="2"/>
    <x v="2"/>
    <s v="MHO10F"/>
    <x v="6"/>
    <x v="2"/>
    <x v="1"/>
    <n v="1"/>
  </r>
  <r>
    <x v="60"/>
    <x v="60"/>
    <x v="2"/>
    <x v="2"/>
    <s v="VLL7M"/>
    <x v="1"/>
    <x v="1"/>
    <x v="0"/>
    <n v="1"/>
  </r>
  <r>
    <x v="60"/>
    <x v="60"/>
    <x v="2"/>
    <x v="2"/>
    <s v="ISP6M"/>
    <x v="1"/>
    <x v="0"/>
    <x v="0"/>
    <n v="1"/>
  </r>
  <r>
    <x v="60"/>
    <x v="60"/>
    <x v="2"/>
    <x v="2"/>
    <s v="MBG6M"/>
    <x v="2"/>
    <x v="0"/>
    <x v="0"/>
    <n v="1"/>
  </r>
  <r>
    <x v="60"/>
    <x v="60"/>
    <x v="2"/>
    <x v="2"/>
    <s v="VNB7F"/>
    <x v="1"/>
    <x v="1"/>
    <x v="1"/>
    <n v="1"/>
  </r>
  <r>
    <x v="60"/>
    <x v="60"/>
    <x v="2"/>
    <x v="2"/>
    <s v="KEF5F"/>
    <x v="1"/>
    <x v="0"/>
    <x v="1"/>
    <n v="1"/>
  </r>
  <r>
    <x v="60"/>
    <x v="60"/>
    <x v="2"/>
    <x v="2"/>
    <s v="VVG8F"/>
    <x v="1"/>
    <x v="1"/>
    <x v="1"/>
    <n v="1"/>
  </r>
  <r>
    <x v="60"/>
    <x v="60"/>
    <x v="2"/>
    <x v="2"/>
    <s v="GLB7M"/>
    <x v="1"/>
    <x v="1"/>
    <x v="0"/>
    <n v="1"/>
  </r>
  <r>
    <x v="60"/>
    <x v="60"/>
    <x v="2"/>
    <x v="2"/>
    <s v="OCG9M"/>
    <x v="1"/>
    <x v="2"/>
    <x v="0"/>
    <n v="1"/>
  </r>
  <r>
    <x v="60"/>
    <x v="60"/>
    <x v="2"/>
    <x v="2"/>
    <s v="JDC10M"/>
    <x v="3"/>
    <x v="2"/>
    <x v="0"/>
    <n v="1"/>
  </r>
  <r>
    <x v="60"/>
    <x v="60"/>
    <x v="2"/>
    <x v="2"/>
    <s v="SCA11M"/>
    <x v="1"/>
    <x v="2"/>
    <x v="0"/>
    <n v="1"/>
  </r>
  <r>
    <x v="60"/>
    <x v="60"/>
    <x v="2"/>
    <x v="2"/>
    <s v="ARS9F"/>
    <x v="1"/>
    <x v="2"/>
    <x v="1"/>
    <n v="1"/>
  </r>
  <r>
    <x v="61"/>
    <x v="61"/>
    <x v="0"/>
    <x v="0"/>
    <s v="IEM5M"/>
    <x v="2"/>
    <x v="0"/>
    <x v="0"/>
    <n v="1"/>
  </r>
  <r>
    <x v="61"/>
    <x v="61"/>
    <x v="0"/>
    <x v="0"/>
    <s v="SAL7M"/>
    <x v="5"/>
    <x v="1"/>
    <x v="0"/>
    <n v="1"/>
  </r>
  <r>
    <x v="61"/>
    <x v="61"/>
    <x v="0"/>
    <x v="0"/>
    <s v="ACR7F"/>
    <x v="5"/>
    <x v="1"/>
    <x v="1"/>
    <n v="1"/>
  </r>
  <r>
    <x v="61"/>
    <x v="61"/>
    <x v="0"/>
    <x v="0"/>
    <s v="KCE7F"/>
    <x v="2"/>
    <x v="1"/>
    <x v="1"/>
    <n v="1"/>
  </r>
  <r>
    <x v="61"/>
    <x v="61"/>
    <x v="0"/>
    <x v="0"/>
    <s v="NCM7F"/>
    <x v="2"/>
    <x v="1"/>
    <x v="1"/>
    <n v="1"/>
  </r>
  <r>
    <x v="61"/>
    <x v="61"/>
    <x v="0"/>
    <x v="0"/>
    <s v="IBC8F"/>
    <x v="6"/>
    <x v="1"/>
    <x v="1"/>
    <n v="1"/>
  </r>
  <r>
    <x v="61"/>
    <x v="61"/>
    <x v="0"/>
    <x v="0"/>
    <s v="GCJ10M"/>
    <x v="2"/>
    <x v="2"/>
    <x v="0"/>
    <n v="1"/>
  </r>
  <r>
    <x v="61"/>
    <x v="61"/>
    <x v="0"/>
    <x v="0"/>
    <s v="DCR9F"/>
    <x v="5"/>
    <x v="2"/>
    <x v="1"/>
    <n v="1"/>
  </r>
  <r>
    <x v="61"/>
    <x v="61"/>
    <x v="0"/>
    <x v="0"/>
    <s v="QGE10M"/>
    <x v="2"/>
    <x v="2"/>
    <x v="0"/>
    <n v="1"/>
  </r>
  <r>
    <x v="61"/>
    <x v="61"/>
    <x v="0"/>
    <x v="0"/>
    <s v="SGN9F"/>
    <x v="2"/>
    <x v="2"/>
    <x v="1"/>
    <n v="1"/>
  </r>
  <r>
    <x v="61"/>
    <x v="61"/>
    <x v="0"/>
    <x v="0"/>
    <s v="MAL10F"/>
    <x v="2"/>
    <x v="2"/>
    <x v="1"/>
    <n v="1"/>
  </r>
  <r>
    <x v="61"/>
    <x v="61"/>
    <x v="0"/>
    <x v="0"/>
    <s v="RGG6M"/>
    <x v="2"/>
    <x v="0"/>
    <x v="0"/>
    <n v="1"/>
  </r>
  <r>
    <x v="61"/>
    <x v="61"/>
    <x v="0"/>
    <x v="0"/>
    <s v="YAC6F"/>
    <x v="2"/>
    <x v="0"/>
    <x v="1"/>
    <n v="1"/>
  </r>
  <r>
    <x v="61"/>
    <x v="61"/>
    <x v="0"/>
    <x v="0"/>
    <s v="GRA6M"/>
    <x v="4"/>
    <x v="0"/>
    <x v="0"/>
    <n v="1"/>
  </r>
  <r>
    <x v="61"/>
    <x v="61"/>
    <x v="0"/>
    <x v="0"/>
    <s v="DMV7M"/>
    <x v="2"/>
    <x v="1"/>
    <x v="0"/>
    <n v="1"/>
  </r>
  <r>
    <x v="61"/>
    <x v="61"/>
    <x v="0"/>
    <x v="0"/>
    <s v="VMB8F"/>
    <x v="2"/>
    <x v="1"/>
    <x v="1"/>
    <n v="1"/>
  </r>
  <r>
    <x v="61"/>
    <x v="61"/>
    <x v="0"/>
    <x v="0"/>
    <s v="CCV7M"/>
    <x v="2"/>
    <x v="1"/>
    <x v="0"/>
    <n v="1"/>
  </r>
  <r>
    <x v="61"/>
    <x v="61"/>
    <x v="0"/>
    <x v="0"/>
    <s v="RSM10M"/>
    <x v="2"/>
    <x v="2"/>
    <x v="0"/>
    <n v="1"/>
  </r>
  <r>
    <x v="61"/>
    <x v="61"/>
    <x v="0"/>
    <x v="0"/>
    <s v="EOL9M"/>
    <x v="2"/>
    <x v="2"/>
    <x v="0"/>
    <n v="1"/>
  </r>
  <r>
    <x v="61"/>
    <x v="61"/>
    <x v="0"/>
    <x v="0"/>
    <s v="ADI9F"/>
    <x v="2"/>
    <x v="2"/>
    <x v="1"/>
    <n v="1"/>
  </r>
  <r>
    <x v="61"/>
    <x v="61"/>
    <x v="0"/>
    <x v="0"/>
    <s v="MHO10F"/>
    <x v="2"/>
    <x v="2"/>
    <x v="1"/>
    <n v="1"/>
  </r>
  <r>
    <x v="61"/>
    <x v="61"/>
    <x v="0"/>
    <x v="0"/>
    <s v="VLL7M"/>
    <x v="2"/>
    <x v="1"/>
    <x v="0"/>
    <n v="1"/>
  </r>
  <r>
    <x v="61"/>
    <x v="61"/>
    <x v="0"/>
    <x v="0"/>
    <s v="ISP6M"/>
    <x v="2"/>
    <x v="0"/>
    <x v="0"/>
    <n v="1"/>
  </r>
  <r>
    <x v="61"/>
    <x v="61"/>
    <x v="0"/>
    <x v="0"/>
    <s v="MBG6M"/>
    <x v="6"/>
    <x v="0"/>
    <x v="0"/>
    <n v="1"/>
  </r>
  <r>
    <x v="61"/>
    <x v="61"/>
    <x v="0"/>
    <x v="0"/>
    <s v="VNB7F"/>
    <x v="2"/>
    <x v="1"/>
    <x v="1"/>
    <n v="1"/>
  </r>
  <r>
    <x v="61"/>
    <x v="61"/>
    <x v="0"/>
    <x v="0"/>
    <s v="KEF5F"/>
    <x v="2"/>
    <x v="0"/>
    <x v="1"/>
    <n v="1"/>
  </r>
  <r>
    <x v="61"/>
    <x v="61"/>
    <x v="0"/>
    <x v="0"/>
    <s v="VVG8F"/>
    <x v="2"/>
    <x v="1"/>
    <x v="1"/>
    <n v="1"/>
  </r>
  <r>
    <x v="61"/>
    <x v="61"/>
    <x v="0"/>
    <x v="0"/>
    <s v="GLB7M"/>
    <x v="2"/>
    <x v="1"/>
    <x v="0"/>
    <n v="1"/>
  </r>
  <r>
    <x v="61"/>
    <x v="61"/>
    <x v="0"/>
    <x v="0"/>
    <s v="OCG9M"/>
    <x v="2"/>
    <x v="2"/>
    <x v="0"/>
    <n v="1"/>
  </r>
  <r>
    <x v="61"/>
    <x v="61"/>
    <x v="0"/>
    <x v="0"/>
    <s v="JDC10M"/>
    <x v="2"/>
    <x v="2"/>
    <x v="0"/>
    <n v="1"/>
  </r>
  <r>
    <x v="61"/>
    <x v="61"/>
    <x v="0"/>
    <x v="0"/>
    <s v="SCA11M"/>
    <x v="2"/>
    <x v="2"/>
    <x v="0"/>
    <n v="1"/>
  </r>
  <r>
    <x v="61"/>
    <x v="61"/>
    <x v="0"/>
    <x v="0"/>
    <s v="ARS9F"/>
    <x v="2"/>
    <x v="2"/>
    <x v="1"/>
    <n v="1"/>
  </r>
  <r>
    <x v="62"/>
    <x v="62"/>
    <x v="5"/>
    <x v="5"/>
    <s v="IEM5M"/>
    <x v="6"/>
    <x v="0"/>
    <x v="0"/>
    <n v="1"/>
  </r>
  <r>
    <x v="62"/>
    <x v="62"/>
    <x v="5"/>
    <x v="5"/>
    <s v="SAL7M"/>
    <x v="6"/>
    <x v="1"/>
    <x v="0"/>
    <n v="1"/>
  </r>
  <r>
    <x v="62"/>
    <x v="62"/>
    <x v="5"/>
    <x v="5"/>
    <s v="ACR7F"/>
    <x v="5"/>
    <x v="1"/>
    <x v="1"/>
    <n v="1"/>
  </r>
  <r>
    <x v="62"/>
    <x v="62"/>
    <x v="5"/>
    <x v="5"/>
    <s v="KCE7F"/>
    <x v="6"/>
    <x v="1"/>
    <x v="1"/>
    <n v="1"/>
  </r>
  <r>
    <x v="62"/>
    <x v="62"/>
    <x v="5"/>
    <x v="5"/>
    <s v="NCM7F"/>
    <x v="6"/>
    <x v="1"/>
    <x v="1"/>
    <n v="1"/>
  </r>
  <r>
    <x v="62"/>
    <x v="62"/>
    <x v="5"/>
    <x v="5"/>
    <s v="IBC8F"/>
    <x v="6"/>
    <x v="1"/>
    <x v="1"/>
    <n v="1"/>
  </r>
  <r>
    <x v="62"/>
    <x v="62"/>
    <x v="5"/>
    <x v="5"/>
    <s v="GCJ10M"/>
    <x v="2"/>
    <x v="2"/>
    <x v="0"/>
    <n v="1"/>
  </r>
  <r>
    <x v="62"/>
    <x v="62"/>
    <x v="5"/>
    <x v="5"/>
    <s v="DCR9F"/>
    <x v="6"/>
    <x v="2"/>
    <x v="1"/>
    <n v="1"/>
  </r>
  <r>
    <x v="62"/>
    <x v="62"/>
    <x v="5"/>
    <x v="5"/>
    <s v="QGE10M"/>
    <x v="6"/>
    <x v="2"/>
    <x v="0"/>
    <n v="1"/>
  </r>
  <r>
    <x v="62"/>
    <x v="62"/>
    <x v="5"/>
    <x v="5"/>
    <s v="SGN9F"/>
    <x v="6"/>
    <x v="2"/>
    <x v="1"/>
    <n v="1"/>
  </r>
  <r>
    <x v="62"/>
    <x v="62"/>
    <x v="5"/>
    <x v="5"/>
    <s v="MAL10F"/>
    <x v="6"/>
    <x v="2"/>
    <x v="1"/>
    <n v="1"/>
  </r>
  <r>
    <x v="62"/>
    <x v="62"/>
    <x v="5"/>
    <x v="5"/>
    <s v="RGG6M"/>
    <x v="0"/>
    <x v="0"/>
    <x v="0"/>
    <n v="1"/>
  </r>
  <r>
    <x v="62"/>
    <x v="62"/>
    <x v="5"/>
    <x v="5"/>
    <s v="YAC6F"/>
    <x v="3"/>
    <x v="0"/>
    <x v="1"/>
    <n v="1"/>
  </r>
  <r>
    <x v="62"/>
    <x v="62"/>
    <x v="5"/>
    <x v="5"/>
    <s v="GRA6M"/>
    <x v="6"/>
    <x v="0"/>
    <x v="0"/>
    <n v="1"/>
  </r>
  <r>
    <x v="62"/>
    <x v="62"/>
    <x v="5"/>
    <x v="5"/>
    <s v="DMV7M"/>
    <x v="0"/>
    <x v="1"/>
    <x v="0"/>
    <n v="1"/>
  </r>
  <r>
    <x v="62"/>
    <x v="62"/>
    <x v="5"/>
    <x v="5"/>
    <s v="VMB8F"/>
    <x v="6"/>
    <x v="1"/>
    <x v="1"/>
    <n v="1"/>
  </r>
  <r>
    <x v="62"/>
    <x v="62"/>
    <x v="5"/>
    <x v="5"/>
    <s v="CCV7M"/>
    <x v="0"/>
    <x v="1"/>
    <x v="0"/>
    <n v="1"/>
  </r>
  <r>
    <x v="62"/>
    <x v="62"/>
    <x v="5"/>
    <x v="5"/>
    <s v="RSM10M"/>
    <x v="6"/>
    <x v="2"/>
    <x v="0"/>
    <n v="1"/>
  </r>
  <r>
    <x v="62"/>
    <x v="62"/>
    <x v="5"/>
    <x v="5"/>
    <s v="EOL9M"/>
    <x v="6"/>
    <x v="2"/>
    <x v="0"/>
    <n v="1"/>
  </r>
  <r>
    <x v="62"/>
    <x v="62"/>
    <x v="5"/>
    <x v="5"/>
    <s v="ADI9F"/>
    <x v="6"/>
    <x v="2"/>
    <x v="1"/>
    <n v="1"/>
  </r>
  <r>
    <x v="62"/>
    <x v="62"/>
    <x v="5"/>
    <x v="5"/>
    <s v="MHO10F"/>
    <x v="5"/>
    <x v="2"/>
    <x v="1"/>
    <n v="1"/>
  </r>
  <r>
    <x v="62"/>
    <x v="62"/>
    <x v="5"/>
    <x v="5"/>
    <s v="VLL7M"/>
    <x v="6"/>
    <x v="1"/>
    <x v="0"/>
    <n v="1"/>
  </r>
  <r>
    <x v="62"/>
    <x v="62"/>
    <x v="5"/>
    <x v="5"/>
    <s v="ISP6M"/>
    <x v="6"/>
    <x v="0"/>
    <x v="0"/>
    <n v="1"/>
  </r>
  <r>
    <x v="62"/>
    <x v="62"/>
    <x v="5"/>
    <x v="5"/>
    <s v="MBG6M"/>
    <x v="1"/>
    <x v="0"/>
    <x v="0"/>
    <n v="1"/>
  </r>
  <r>
    <x v="62"/>
    <x v="62"/>
    <x v="5"/>
    <x v="5"/>
    <s v="VNB7F"/>
    <x v="6"/>
    <x v="1"/>
    <x v="1"/>
    <n v="1"/>
  </r>
  <r>
    <x v="62"/>
    <x v="62"/>
    <x v="5"/>
    <x v="5"/>
    <s v="KEF5F"/>
    <x v="6"/>
    <x v="0"/>
    <x v="1"/>
    <n v="1"/>
  </r>
  <r>
    <x v="62"/>
    <x v="62"/>
    <x v="5"/>
    <x v="5"/>
    <s v="VVG8F"/>
    <x v="0"/>
    <x v="1"/>
    <x v="1"/>
    <n v="1"/>
  </r>
  <r>
    <x v="62"/>
    <x v="62"/>
    <x v="5"/>
    <x v="5"/>
    <s v="GLB7M"/>
    <x v="6"/>
    <x v="1"/>
    <x v="0"/>
    <n v="1"/>
  </r>
  <r>
    <x v="62"/>
    <x v="62"/>
    <x v="5"/>
    <x v="5"/>
    <s v="OCG9M"/>
    <x v="2"/>
    <x v="2"/>
    <x v="0"/>
    <n v="1"/>
  </r>
  <r>
    <x v="62"/>
    <x v="62"/>
    <x v="5"/>
    <x v="5"/>
    <s v="JDC10M"/>
    <x v="6"/>
    <x v="2"/>
    <x v="0"/>
    <n v="1"/>
  </r>
  <r>
    <x v="62"/>
    <x v="62"/>
    <x v="5"/>
    <x v="5"/>
    <s v="SCA11M"/>
    <x v="6"/>
    <x v="2"/>
    <x v="0"/>
    <n v="1"/>
  </r>
  <r>
    <x v="62"/>
    <x v="62"/>
    <x v="5"/>
    <x v="5"/>
    <s v="ARS9F"/>
    <x v="6"/>
    <x v="2"/>
    <x v="1"/>
    <n v="1"/>
  </r>
  <r>
    <x v="63"/>
    <x v="63"/>
    <x v="2"/>
    <x v="2"/>
    <s v="IEM5M"/>
    <x v="5"/>
    <x v="0"/>
    <x v="0"/>
    <n v="1"/>
  </r>
  <r>
    <x v="63"/>
    <x v="63"/>
    <x v="2"/>
    <x v="2"/>
    <s v="SAL7M"/>
    <x v="6"/>
    <x v="1"/>
    <x v="0"/>
    <n v="1"/>
  </r>
  <r>
    <x v="63"/>
    <x v="63"/>
    <x v="2"/>
    <x v="2"/>
    <s v="ACR7F"/>
    <x v="1"/>
    <x v="1"/>
    <x v="1"/>
    <n v="1"/>
  </r>
  <r>
    <x v="63"/>
    <x v="63"/>
    <x v="2"/>
    <x v="2"/>
    <s v="KCE7F"/>
    <x v="4"/>
    <x v="1"/>
    <x v="1"/>
    <n v="1"/>
  </r>
  <r>
    <x v="63"/>
    <x v="63"/>
    <x v="2"/>
    <x v="2"/>
    <s v="NCM7F"/>
    <x v="1"/>
    <x v="1"/>
    <x v="1"/>
    <n v="1"/>
  </r>
  <r>
    <x v="63"/>
    <x v="63"/>
    <x v="2"/>
    <x v="2"/>
    <s v="IBC8F"/>
    <x v="7"/>
    <x v="1"/>
    <x v="1"/>
    <n v="1"/>
  </r>
  <r>
    <x v="63"/>
    <x v="63"/>
    <x v="2"/>
    <x v="2"/>
    <s v="GCJ10M"/>
    <x v="6"/>
    <x v="2"/>
    <x v="0"/>
    <n v="1"/>
  </r>
  <r>
    <x v="63"/>
    <x v="63"/>
    <x v="2"/>
    <x v="2"/>
    <s v="DCR9F"/>
    <x v="1"/>
    <x v="2"/>
    <x v="1"/>
    <n v="1"/>
  </r>
  <r>
    <x v="63"/>
    <x v="63"/>
    <x v="2"/>
    <x v="2"/>
    <s v="QGE10M"/>
    <x v="3"/>
    <x v="2"/>
    <x v="0"/>
    <n v="1"/>
  </r>
  <r>
    <x v="63"/>
    <x v="63"/>
    <x v="2"/>
    <x v="2"/>
    <s v="SGN9F"/>
    <x v="1"/>
    <x v="2"/>
    <x v="1"/>
    <n v="1"/>
  </r>
  <r>
    <x v="63"/>
    <x v="63"/>
    <x v="2"/>
    <x v="2"/>
    <s v="MAL10F"/>
    <x v="6"/>
    <x v="2"/>
    <x v="1"/>
    <n v="1"/>
  </r>
  <r>
    <x v="63"/>
    <x v="63"/>
    <x v="2"/>
    <x v="2"/>
    <s v="RGG6M"/>
    <x v="5"/>
    <x v="0"/>
    <x v="0"/>
    <n v="1"/>
  </r>
  <r>
    <x v="63"/>
    <x v="63"/>
    <x v="2"/>
    <x v="2"/>
    <s v="YAC6F"/>
    <x v="3"/>
    <x v="0"/>
    <x v="1"/>
    <n v="1"/>
  </r>
  <r>
    <x v="63"/>
    <x v="63"/>
    <x v="2"/>
    <x v="2"/>
    <s v="GRA6M"/>
    <x v="2"/>
    <x v="0"/>
    <x v="0"/>
    <n v="1"/>
  </r>
  <r>
    <x v="63"/>
    <x v="63"/>
    <x v="2"/>
    <x v="2"/>
    <s v="DMV7M"/>
    <x v="1"/>
    <x v="1"/>
    <x v="0"/>
    <n v="1"/>
  </r>
  <r>
    <x v="63"/>
    <x v="63"/>
    <x v="2"/>
    <x v="2"/>
    <s v="VMB8F"/>
    <x v="6"/>
    <x v="1"/>
    <x v="1"/>
    <n v="1"/>
  </r>
  <r>
    <x v="63"/>
    <x v="63"/>
    <x v="2"/>
    <x v="2"/>
    <s v="CCV7M"/>
    <x v="1"/>
    <x v="1"/>
    <x v="0"/>
    <n v="1"/>
  </r>
  <r>
    <x v="63"/>
    <x v="63"/>
    <x v="2"/>
    <x v="2"/>
    <s v="RSM10M"/>
    <x v="6"/>
    <x v="2"/>
    <x v="0"/>
    <n v="1"/>
  </r>
  <r>
    <x v="63"/>
    <x v="63"/>
    <x v="2"/>
    <x v="2"/>
    <s v="EOL9M"/>
    <x v="6"/>
    <x v="2"/>
    <x v="0"/>
    <n v="1"/>
  </r>
  <r>
    <x v="63"/>
    <x v="63"/>
    <x v="2"/>
    <x v="2"/>
    <s v="ADI9F"/>
    <x v="1"/>
    <x v="2"/>
    <x v="1"/>
    <n v="1"/>
  </r>
  <r>
    <x v="63"/>
    <x v="63"/>
    <x v="2"/>
    <x v="2"/>
    <s v="MHO10F"/>
    <x v="1"/>
    <x v="2"/>
    <x v="1"/>
    <n v="1"/>
  </r>
  <r>
    <x v="63"/>
    <x v="63"/>
    <x v="2"/>
    <x v="2"/>
    <s v="VLL7M"/>
    <x v="5"/>
    <x v="1"/>
    <x v="0"/>
    <n v="1"/>
  </r>
  <r>
    <x v="63"/>
    <x v="63"/>
    <x v="2"/>
    <x v="2"/>
    <s v="ISP6M"/>
    <x v="4"/>
    <x v="0"/>
    <x v="0"/>
    <n v="1"/>
  </r>
  <r>
    <x v="63"/>
    <x v="63"/>
    <x v="2"/>
    <x v="2"/>
    <s v="MBG6M"/>
    <x v="6"/>
    <x v="0"/>
    <x v="0"/>
    <n v="1"/>
  </r>
  <r>
    <x v="63"/>
    <x v="63"/>
    <x v="2"/>
    <x v="2"/>
    <s v="VNB7F"/>
    <x v="1"/>
    <x v="1"/>
    <x v="1"/>
    <n v="1"/>
  </r>
  <r>
    <x v="63"/>
    <x v="63"/>
    <x v="2"/>
    <x v="2"/>
    <s v="KEF5F"/>
    <x v="1"/>
    <x v="0"/>
    <x v="1"/>
    <n v="1"/>
  </r>
  <r>
    <x v="63"/>
    <x v="63"/>
    <x v="2"/>
    <x v="2"/>
    <s v="VVG8F"/>
    <x v="6"/>
    <x v="1"/>
    <x v="1"/>
    <n v="1"/>
  </r>
  <r>
    <x v="63"/>
    <x v="63"/>
    <x v="2"/>
    <x v="2"/>
    <s v="GLB7M"/>
    <x v="3"/>
    <x v="1"/>
    <x v="0"/>
    <n v="1"/>
  </r>
  <r>
    <x v="63"/>
    <x v="63"/>
    <x v="2"/>
    <x v="2"/>
    <s v="OCG9M"/>
    <x v="1"/>
    <x v="2"/>
    <x v="0"/>
    <n v="1"/>
  </r>
  <r>
    <x v="63"/>
    <x v="63"/>
    <x v="2"/>
    <x v="2"/>
    <s v="JDC10M"/>
    <x v="3"/>
    <x v="2"/>
    <x v="0"/>
    <n v="1"/>
  </r>
  <r>
    <x v="63"/>
    <x v="63"/>
    <x v="2"/>
    <x v="2"/>
    <s v="SCA11M"/>
    <x v="1"/>
    <x v="2"/>
    <x v="0"/>
    <n v="1"/>
  </r>
  <r>
    <x v="63"/>
    <x v="63"/>
    <x v="2"/>
    <x v="2"/>
    <s v="ARS9F"/>
    <x v="6"/>
    <x v="2"/>
    <x v="1"/>
    <n v="1"/>
  </r>
  <r>
    <x v="64"/>
    <x v="64"/>
    <x v="5"/>
    <x v="5"/>
    <s v="IEM5M"/>
    <x v="4"/>
    <x v="0"/>
    <x v="0"/>
    <n v="1"/>
  </r>
  <r>
    <x v="64"/>
    <x v="64"/>
    <x v="5"/>
    <x v="5"/>
    <s v="SAL7M"/>
    <x v="6"/>
    <x v="1"/>
    <x v="0"/>
    <n v="1"/>
  </r>
  <r>
    <x v="64"/>
    <x v="64"/>
    <x v="5"/>
    <x v="5"/>
    <s v="ACR7F"/>
    <x v="6"/>
    <x v="1"/>
    <x v="1"/>
    <n v="1"/>
  </r>
  <r>
    <x v="64"/>
    <x v="64"/>
    <x v="5"/>
    <x v="5"/>
    <s v="KCE7F"/>
    <x v="6"/>
    <x v="1"/>
    <x v="1"/>
    <n v="1"/>
  </r>
  <r>
    <x v="64"/>
    <x v="64"/>
    <x v="5"/>
    <x v="5"/>
    <s v="NCM7F"/>
    <x v="6"/>
    <x v="1"/>
    <x v="1"/>
    <n v="1"/>
  </r>
  <r>
    <x v="64"/>
    <x v="64"/>
    <x v="5"/>
    <x v="5"/>
    <s v="IBC8F"/>
    <x v="0"/>
    <x v="1"/>
    <x v="1"/>
    <n v="1"/>
  </r>
  <r>
    <x v="64"/>
    <x v="64"/>
    <x v="5"/>
    <x v="5"/>
    <s v="GCJ10M"/>
    <x v="6"/>
    <x v="2"/>
    <x v="0"/>
    <n v="1"/>
  </r>
  <r>
    <x v="64"/>
    <x v="64"/>
    <x v="5"/>
    <x v="5"/>
    <s v="DCR9F"/>
    <x v="6"/>
    <x v="2"/>
    <x v="1"/>
    <n v="1"/>
  </r>
  <r>
    <x v="64"/>
    <x v="64"/>
    <x v="5"/>
    <x v="5"/>
    <s v="QGE10M"/>
    <x v="6"/>
    <x v="2"/>
    <x v="0"/>
    <n v="1"/>
  </r>
  <r>
    <x v="64"/>
    <x v="64"/>
    <x v="5"/>
    <x v="5"/>
    <s v="SGN9F"/>
    <x v="6"/>
    <x v="2"/>
    <x v="1"/>
    <n v="1"/>
  </r>
  <r>
    <x v="64"/>
    <x v="64"/>
    <x v="5"/>
    <x v="5"/>
    <s v="MAL10F"/>
    <x v="6"/>
    <x v="2"/>
    <x v="1"/>
    <n v="1"/>
  </r>
  <r>
    <x v="64"/>
    <x v="64"/>
    <x v="5"/>
    <x v="5"/>
    <s v="RGG6M"/>
    <x v="6"/>
    <x v="0"/>
    <x v="0"/>
    <n v="1"/>
  </r>
  <r>
    <x v="64"/>
    <x v="64"/>
    <x v="5"/>
    <x v="5"/>
    <s v="YAC6F"/>
    <x v="1"/>
    <x v="0"/>
    <x v="1"/>
    <n v="1"/>
  </r>
  <r>
    <x v="64"/>
    <x v="64"/>
    <x v="5"/>
    <x v="5"/>
    <s v="GRA6M"/>
    <x v="6"/>
    <x v="0"/>
    <x v="0"/>
    <n v="1"/>
  </r>
  <r>
    <x v="64"/>
    <x v="64"/>
    <x v="5"/>
    <x v="5"/>
    <s v="DMV7M"/>
    <x v="5"/>
    <x v="1"/>
    <x v="0"/>
    <n v="1"/>
  </r>
  <r>
    <x v="64"/>
    <x v="64"/>
    <x v="5"/>
    <x v="5"/>
    <s v="VMB8F"/>
    <x v="6"/>
    <x v="1"/>
    <x v="1"/>
    <n v="1"/>
  </r>
  <r>
    <x v="64"/>
    <x v="64"/>
    <x v="5"/>
    <x v="5"/>
    <s v="CCV7M"/>
    <x v="6"/>
    <x v="1"/>
    <x v="0"/>
    <n v="1"/>
  </r>
  <r>
    <x v="64"/>
    <x v="64"/>
    <x v="5"/>
    <x v="5"/>
    <s v="RSM10M"/>
    <x v="6"/>
    <x v="2"/>
    <x v="0"/>
    <n v="1"/>
  </r>
  <r>
    <x v="64"/>
    <x v="64"/>
    <x v="5"/>
    <x v="5"/>
    <s v="EOL9M"/>
    <x v="6"/>
    <x v="2"/>
    <x v="0"/>
    <n v="1"/>
  </r>
  <r>
    <x v="64"/>
    <x v="64"/>
    <x v="5"/>
    <x v="5"/>
    <s v="ADI9F"/>
    <x v="6"/>
    <x v="2"/>
    <x v="1"/>
    <n v="1"/>
  </r>
  <r>
    <x v="64"/>
    <x v="64"/>
    <x v="5"/>
    <x v="5"/>
    <s v="MHO10F"/>
    <x v="5"/>
    <x v="2"/>
    <x v="1"/>
    <n v="1"/>
  </r>
  <r>
    <x v="64"/>
    <x v="64"/>
    <x v="5"/>
    <x v="5"/>
    <s v="VLL7M"/>
    <x v="6"/>
    <x v="1"/>
    <x v="0"/>
    <n v="1"/>
  </r>
  <r>
    <x v="64"/>
    <x v="64"/>
    <x v="5"/>
    <x v="5"/>
    <s v="ISP6M"/>
    <x v="6"/>
    <x v="0"/>
    <x v="0"/>
    <n v="1"/>
  </r>
  <r>
    <x v="64"/>
    <x v="64"/>
    <x v="5"/>
    <x v="5"/>
    <s v="MBG6M"/>
    <x v="4"/>
    <x v="0"/>
    <x v="0"/>
    <n v="1"/>
  </r>
  <r>
    <x v="64"/>
    <x v="64"/>
    <x v="5"/>
    <x v="5"/>
    <s v="VNB7F"/>
    <x v="6"/>
    <x v="1"/>
    <x v="1"/>
    <n v="1"/>
  </r>
  <r>
    <x v="64"/>
    <x v="64"/>
    <x v="5"/>
    <x v="5"/>
    <s v="KEF5F"/>
    <x v="6"/>
    <x v="0"/>
    <x v="1"/>
    <n v="1"/>
  </r>
  <r>
    <x v="64"/>
    <x v="64"/>
    <x v="5"/>
    <x v="5"/>
    <s v="VVG8F"/>
    <x v="6"/>
    <x v="1"/>
    <x v="1"/>
    <n v="1"/>
  </r>
  <r>
    <x v="64"/>
    <x v="64"/>
    <x v="5"/>
    <x v="5"/>
    <s v="GLB7M"/>
    <x v="6"/>
    <x v="1"/>
    <x v="0"/>
    <n v="1"/>
  </r>
  <r>
    <x v="64"/>
    <x v="64"/>
    <x v="5"/>
    <x v="5"/>
    <s v="OCG9M"/>
    <x v="6"/>
    <x v="2"/>
    <x v="0"/>
    <n v="1"/>
  </r>
  <r>
    <x v="64"/>
    <x v="64"/>
    <x v="5"/>
    <x v="5"/>
    <s v="JDC10M"/>
    <x v="6"/>
    <x v="2"/>
    <x v="0"/>
    <n v="1"/>
  </r>
  <r>
    <x v="64"/>
    <x v="64"/>
    <x v="5"/>
    <x v="5"/>
    <s v="SCA11M"/>
    <x v="6"/>
    <x v="2"/>
    <x v="0"/>
    <n v="1"/>
  </r>
  <r>
    <x v="64"/>
    <x v="64"/>
    <x v="5"/>
    <x v="5"/>
    <s v="ARS9F"/>
    <x v="6"/>
    <x v="2"/>
    <x v="1"/>
    <n v="1"/>
  </r>
  <r>
    <x v="65"/>
    <x v="65"/>
    <x v="3"/>
    <x v="3"/>
    <s v="IEM5M"/>
    <x v="5"/>
    <x v="0"/>
    <x v="0"/>
    <n v="1"/>
  </r>
  <r>
    <x v="65"/>
    <x v="65"/>
    <x v="3"/>
    <x v="3"/>
    <s v="SAL7M"/>
    <x v="4"/>
    <x v="1"/>
    <x v="0"/>
    <n v="1"/>
  </r>
  <r>
    <x v="65"/>
    <x v="65"/>
    <x v="3"/>
    <x v="3"/>
    <s v="ACR7F"/>
    <x v="4"/>
    <x v="1"/>
    <x v="1"/>
    <n v="1"/>
  </r>
  <r>
    <x v="65"/>
    <x v="65"/>
    <x v="3"/>
    <x v="3"/>
    <s v="KCE7F"/>
    <x v="4"/>
    <x v="1"/>
    <x v="1"/>
    <n v="1"/>
  </r>
  <r>
    <x v="65"/>
    <x v="65"/>
    <x v="3"/>
    <x v="3"/>
    <s v="NCM7F"/>
    <x v="4"/>
    <x v="1"/>
    <x v="1"/>
    <n v="1"/>
  </r>
  <r>
    <x v="65"/>
    <x v="65"/>
    <x v="3"/>
    <x v="3"/>
    <s v="IBC8F"/>
    <x v="4"/>
    <x v="1"/>
    <x v="1"/>
    <n v="1"/>
  </r>
  <r>
    <x v="65"/>
    <x v="65"/>
    <x v="3"/>
    <x v="3"/>
    <s v="GCJ10M"/>
    <x v="4"/>
    <x v="2"/>
    <x v="0"/>
    <n v="1"/>
  </r>
  <r>
    <x v="65"/>
    <x v="65"/>
    <x v="3"/>
    <x v="3"/>
    <s v="DCR9F"/>
    <x v="4"/>
    <x v="2"/>
    <x v="1"/>
    <n v="1"/>
  </r>
  <r>
    <x v="65"/>
    <x v="65"/>
    <x v="3"/>
    <x v="3"/>
    <s v="QGE10M"/>
    <x v="4"/>
    <x v="2"/>
    <x v="0"/>
    <n v="1"/>
  </r>
  <r>
    <x v="65"/>
    <x v="65"/>
    <x v="3"/>
    <x v="3"/>
    <s v="SGN9F"/>
    <x v="2"/>
    <x v="2"/>
    <x v="1"/>
    <n v="1"/>
  </r>
  <r>
    <x v="65"/>
    <x v="65"/>
    <x v="3"/>
    <x v="3"/>
    <s v="MAL10F"/>
    <x v="4"/>
    <x v="2"/>
    <x v="1"/>
    <n v="1"/>
  </r>
  <r>
    <x v="65"/>
    <x v="65"/>
    <x v="3"/>
    <x v="3"/>
    <s v="RGG6M"/>
    <x v="4"/>
    <x v="0"/>
    <x v="0"/>
    <n v="1"/>
  </r>
  <r>
    <x v="65"/>
    <x v="65"/>
    <x v="3"/>
    <x v="3"/>
    <s v="YAC6F"/>
    <x v="4"/>
    <x v="0"/>
    <x v="1"/>
    <n v="1"/>
  </r>
  <r>
    <x v="65"/>
    <x v="65"/>
    <x v="3"/>
    <x v="3"/>
    <s v="GRA6M"/>
    <x v="4"/>
    <x v="0"/>
    <x v="0"/>
    <n v="1"/>
  </r>
  <r>
    <x v="65"/>
    <x v="65"/>
    <x v="3"/>
    <x v="3"/>
    <s v="DMV7M"/>
    <x v="4"/>
    <x v="1"/>
    <x v="0"/>
    <n v="1"/>
  </r>
  <r>
    <x v="65"/>
    <x v="65"/>
    <x v="3"/>
    <x v="3"/>
    <s v="VMB8F"/>
    <x v="4"/>
    <x v="1"/>
    <x v="1"/>
    <n v="1"/>
  </r>
  <r>
    <x v="65"/>
    <x v="65"/>
    <x v="3"/>
    <x v="3"/>
    <s v="CCV7M"/>
    <x v="4"/>
    <x v="1"/>
    <x v="0"/>
    <n v="1"/>
  </r>
  <r>
    <x v="65"/>
    <x v="65"/>
    <x v="3"/>
    <x v="3"/>
    <s v="RSM10M"/>
    <x v="4"/>
    <x v="2"/>
    <x v="0"/>
    <n v="1"/>
  </r>
  <r>
    <x v="65"/>
    <x v="65"/>
    <x v="3"/>
    <x v="3"/>
    <s v="EOL9M"/>
    <x v="4"/>
    <x v="2"/>
    <x v="0"/>
    <n v="1"/>
  </r>
  <r>
    <x v="65"/>
    <x v="65"/>
    <x v="3"/>
    <x v="3"/>
    <s v="ADI9F"/>
    <x v="4"/>
    <x v="2"/>
    <x v="1"/>
    <n v="1"/>
  </r>
  <r>
    <x v="65"/>
    <x v="65"/>
    <x v="3"/>
    <x v="3"/>
    <s v="MHO10F"/>
    <x v="4"/>
    <x v="2"/>
    <x v="1"/>
    <n v="1"/>
  </r>
  <r>
    <x v="65"/>
    <x v="65"/>
    <x v="3"/>
    <x v="3"/>
    <s v="VLL7M"/>
    <x v="4"/>
    <x v="1"/>
    <x v="0"/>
    <n v="1"/>
  </r>
  <r>
    <x v="65"/>
    <x v="65"/>
    <x v="3"/>
    <x v="3"/>
    <s v="ISP6M"/>
    <x v="5"/>
    <x v="0"/>
    <x v="0"/>
    <n v="1"/>
  </r>
  <r>
    <x v="65"/>
    <x v="65"/>
    <x v="3"/>
    <x v="3"/>
    <s v="MBG6M"/>
    <x v="5"/>
    <x v="0"/>
    <x v="0"/>
    <n v="1"/>
  </r>
  <r>
    <x v="65"/>
    <x v="65"/>
    <x v="3"/>
    <x v="3"/>
    <s v="VNB7F"/>
    <x v="4"/>
    <x v="1"/>
    <x v="1"/>
    <n v="1"/>
  </r>
  <r>
    <x v="65"/>
    <x v="65"/>
    <x v="3"/>
    <x v="3"/>
    <s v="KEF5F"/>
    <x v="4"/>
    <x v="0"/>
    <x v="1"/>
    <n v="1"/>
  </r>
  <r>
    <x v="65"/>
    <x v="65"/>
    <x v="3"/>
    <x v="3"/>
    <s v="VVG8F"/>
    <x v="4"/>
    <x v="1"/>
    <x v="1"/>
    <n v="1"/>
  </r>
  <r>
    <x v="65"/>
    <x v="65"/>
    <x v="3"/>
    <x v="3"/>
    <s v="GLB7M"/>
    <x v="4"/>
    <x v="1"/>
    <x v="0"/>
    <n v="1"/>
  </r>
  <r>
    <x v="65"/>
    <x v="65"/>
    <x v="3"/>
    <x v="3"/>
    <s v="OCG9M"/>
    <x v="4"/>
    <x v="2"/>
    <x v="0"/>
    <n v="1"/>
  </r>
  <r>
    <x v="65"/>
    <x v="65"/>
    <x v="3"/>
    <x v="3"/>
    <s v="JDC10M"/>
    <x v="4"/>
    <x v="2"/>
    <x v="0"/>
    <n v="1"/>
  </r>
  <r>
    <x v="65"/>
    <x v="65"/>
    <x v="3"/>
    <x v="3"/>
    <s v="SCA11M"/>
    <x v="4"/>
    <x v="2"/>
    <x v="0"/>
    <n v="1"/>
  </r>
  <r>
    <x v="65"/>
    <x v="65"/>
    <x v="3"/>
    <x v="3"/>
    <s v="ARS9F"/>
    <x v="2"/>
    <x v="2"/>
    <x v="1"/>
    <n v="1"/>
  </r>
  <r>
    <x v="66"/>
    <x v="66"/>
    <x v="4"/>
    <x v="4"/>
    <s v="IEM5M"/>
    <x v="6"/>
    <x v="0"/>
    <x v="0"/>
    <n v="1"/>
  </r>
  <r>
    <x v="66"/>
    <x v="66"/>
    <x v="4"/>
    <x v="4"/>
    <s v="SAL7M"/>
    <x v="5"/>
    <x v="1"/>
    <x v="0"/>
    <n v="1"/>
  </r>
  <r>
    <x v="66"/>
    <x v="66"/>
    <x v="4"/>
    <x v="4"/>
    <s v="ACR7F"/>
    <x v="2"/>
    <x v="1"/>
    <x v="1"/>
    <n v="1"/>
  </r>
  <r>
    <x v="66"/>
    <x v="66"/>
    <x v="4"/>
    <x v="4"/>
    <s v="KCE7F"/>
    <x v="5"/>
    <x v="1"/>
    <x v="1"/>
    <n v="1"/>
  </r>
  <r>
    <x v="66"/>
    <x v="66"/>
    <x v="4"/>
    <x v="4"/>
    <s v="NCM7F"/>
    <x v="2"/>
    <x v="1"/>
    <x v="1"/>
    <n v="1"/>
  </r>
  <r>
    <x v="66"/>
    <x v="66"/>
    <x v="4"/>
    <x v="4"/>
    <s v="IBC8F"/>
    <x v="5"/>
    <x v="1"/>
    <x v="1"/>
    <n v="1"/>
  </r>
  <r>
    <x v="66"/>
    <x v="66"/>
    <x v="4"/>
    <x v="4"/>
    <s v="GCJ10M"/>
    <x v="5"/>
    <x v="2"/>
    <x v="0"/>
    <n v="1"/>
  </r>
  <r>
    <x v="66"/>
    <x v="66"/>
    <x v="4"/>
    <x v="4"/>
    <s v="DCR9F"/>
    <x v="5"/>
    <x v="2"/>
    <x v="1"/>
    <n v="1"/>
  </r>
  <r>
    <x v="66"/>
    <x v="66"/>
    <x v="4"/>
    <x v="4"/>
    <s v="QGE10M"/>
    <x v="3"/>
    <x v="2"/>
    <x v="0"/>
    <n v="1"/>
  </r>
  <r>
    <x v="66"/>
    <x v="66"/>
    <x v="4"/>
    <x v="4"/>
    <s v="SGN9F"/>
    <x v="2"/>
    <x v="2"/>
    <x v="1"/>
    <n v="1"/>
  </r>
  <r>
    <x v="66"/>
    <x v="66"/>
    <x v="4"/>
    <x v="4"/>
    <s v="MAL10F"/>
    <x v="2"/>
    <x v="2"/>
    <x v="1"/>
    <n v="1"/>
  </r>
  <r>
    <x v="66"/>
    <x v="66"/>
    <x v="4"/>
    <x v="4"/>
    <s v="RGG6M"/>
    <x v="1"/>
    <x v="0"/>
    <x v="0"/>
    <n v="1"/>
  </r>
  <r>
    <x v="66"/>
    <x v="66"/>
    <x v="4"/>
    <x v="4"/>
    <s v="YAC6F"/>
    <x v="3"/>
    <x v="0"/>
    <x v="1"/>
    <n v="1"/>
  </r>
  <r>
    <x v="66"/>
    <x v="66"/>
    <x v="4"/>
    <x v="4"/>
    <s v="GRA6M"/>
    <x v="1"/>
    <x v="0"/>
    <x v="0"/>
    <n v="1"/>
  </r>
  <r>
    <x v="66"/>
    <x v="66"/>
    <x v="4"/>
    <x v="4"/>
    <s v="DMV7M"/>
    <x v="6"/>
    <x v="1"/>
    <x v="0"/>
    <n v="1"/>
  </r>
  <r>
    <x v="66"/>
    <x v="66"/>
    <x v="4"/>
    <x v="4"/>
    <s v="VMB8F"/>
    <x v="6"/>
    <x v="1"/>
    <x v="1"/>
    <n v="1"/>
  </r>
  <r>
    <x v="66"/>
    <x v="66"/>
    <x v="4"/>
    <x v="4"/>
    <s v="CCV7M"/>
    <x v="6"/>
    <x v="1"/>
    <x v="0"/>
    <n v="1"/>
  </r>
  <r>
    <x v="66"/>
    <x v="66"/>
    <x v="4"/>
    <x v="4"/>
    <s v="RSM10M"/>
    <x v="2"/>
    <x v="2"/>
    <x v="0"/>
    <n v="1"/>
  </r>
  <r>
    <x v="66"/>
    <x v="66"/>
    <x v="4"/>
    <x v="4"/>
    <s v="EOL9M"/>
    <x v="2"/>
    <x v="2"/>
    <x v="0"/>
    <n v="1"/>
  </r>
  <r>
    <x v="66"/>
    <x v="66"/>
    <x v="4"/>
    <x v="4"/>
    <s v="ADI9F"/>
    <x v="1"/>
    <x v="2"/>
    <x v="1"/>
    <n v="1"/>
  </r>
  <r>
    <x v="66"/>
    <x v="66"/>
    <x v="4"/>
    <x v="4"/>
    <s v="MHO10F"/>
    <x v="5"/>
    <x v="2"/>
    <x v="1"/>
    <n v="1"/>
  </r>
  <r>
    <x v="66"/>
    <x v="66"/>
    <x v="4"/>
    <x v="4"/>
    <s v="VLL7M"/>
    <x v="5"/>
    <x v="1"/>
    <x v="0"/>
    <n v="1"/>
  </r>
  <r>
    <x v="66"/>
    <x v="66"/>
    <x v="4"/>
    <x v="4"/>
    <s v="ISP6M"/>
    <x v="5"/>
    <x v="0"/>
    <x v="0"/>
    <n v="1"/>
  </r>
  <r>
    <x v="66"/>
    <x v="66"/>
    <x v="4"/>
    <x v="4"/>
    <s v="MBG6M"/>
    <x v="3"/>
    <x v="0"/>
    <x v="0"/>
    <n v="1"/>
  </r>
  <r>
    <x v="66"/>
    <x v="66"/>
    <x v="4"/>
    <x v="4"/>
    <s v="VNB7F"/>
    <x v="5"/>
    <x v="1"/>
    <x v="1"/>
    <n v="1"/>
  </r>
  <r>
    <x v="66"/>
    <x v="66"/>
    <x v="4"/>
    <x v="4"/>
    <s v="KEF5F"/>
    <x v="5"/>
    <x v="0"/>
    <x v="1"/>
    <n v="1"/>
  </r>
  <r>
    <x v="66"/>
    <x v="66"/>
    <x v="4"/>
    <x v="4"/>
    <s v="VVG8F"/>
    <x v="5"/>
    <x v="1"/>
    <x v="1"/>
    <n v="1"/>
  </r>
  <r>
    <x v="66"/>
    <x v="66"/>
    <x v="4"/>
    <x v="4"/>
    <s v="GLB7M"/>
    <x v="6"/>
    <x v="1"/>
    <x v="0"/>
    <n v="1"/>
  </r>
  <r>
    <x v="66"/>
    <x v="66"/>
    <x v="4"/>
    <x v="4"/>
    <s v="OCG9M"/>
    <x v="2"/>
    <x v="2"/>
    <x v="0"/>
    <n v="1"/>
  </r>
  <r>
    <x v="66"/>
    <x v="66"/>
    <x v="4"/>
    <x v="4"/>
    <s v="JDC10M"/>
    <x v="2"/>
    <x v="2"/>
    <x v="0"/>
    <n v="1"/>
  </r>
  <r>
    <x v="66"/>
    <x v="66"/>
    <x v="4"/>
    <x v="4"/>
    <s v="SCA11M"/>
    <x v="2"/>
    <x v="2"/>
    <x v="0"/>
    <n v="1"/>
  </r>
  <r>
    <x v="66"/>
    <x v="66"/>
    <x v="4"/>
    <x v="4"/>
    <s v="ARS9F"/>
    <x v="5"/>
    <x v="2"/>
    <x v="1"/>
    <n v="1"/>
  </r>
  <r>
    <x v="67"/>
    <x v="67"/>
    <x v="6"/>
    <x v="6"/>
    <s v="IEM5M"/>
    <x v="1"/>
    <x v="0"/>
    <x v="0"/>
    <n v="1"/>
  </r>
  <r>
    <x v="67"/>
    <x v="67"/>
    <x v="6"/>
    <x v="6"/>
    <s v="SAL7M"/>
    <x v="3"/>
    <x v="1"/>
    <x v="0"/>
    <n v="1"/>
  </r>
  <r>
    <x v="67"/>
    <x v="67"/>
    <x v="6"/>
    <x v="6"/>
    <s v="ACR7F"/>
    <x v="3"/>
    <x v="1"/>
    <x v="1"/>
    <n v="1"/>
  </r>
  <r>
    <x v="67"/>
    <x v="67"/>
    <x v="6"/>
    <x v="6"/>
    <s v="KCE7F"/>
    <x v="3"/>
    <x v="1"/>
    <x v="1"/>
    <n v="1"/>
  </r>
  <r>
    <x v="67"/>
    <x v="67"/>
    <x v="6"/>
    <x v="6"/>
    <s v="NCM7F"/>
    <x v="3"/>
    <x v="1"/>
    <x v="1"/>
    <n v="1"/>
  </r>
  <r>
    <x v="67"/>
    <x v="67"/>
    <x v="6"/>
    <x v="6"/>
    <s v="IBC8F"/>
    <x v="3"/>
    <x v="1"/>
    <x v="1"/>
    <n v="1"/>
  </r>
  <r>
    <x v="67"/>
    <x v="67"/>
    <x v="6"/>
    <x v="6"/>
    <s v="GCJ10M"/>
    <x v="3"/>
    <x v="2"/>
    <x v="0"/>
    <n v="1"/>
  </r>
  <r>
    <x v="67"/>
    <x v="67"/>
    <x v="6"/>
    <x v="6"/>
    <s v="DCR9F"/>
    <x v="3"/>
    <x v="2"/>
    <x v="1"/>
    <n v="1"/>
  </r>
  <r>
    <x v="67"/>
    <x v="67"/>
    <x v="6"/>
    <x v="6"/>
    <s v="QGE10M"/>
    <x v="1"/>
    <x v="2"/>
    <x v="0"/>
    <n v="1"/>
  </r>
  <r>
    <x v="67"/>
    <x v="67"/>
    <x v="6"/>
    <x v="6"/>
    <s v="SGN9F"/>
    <x v="2"/>
    <x v="2"/>
    <x v="1"/>
    <n v="1"/>
  </r>
  <r>
    <x v="67"/>
    <x v="67"/>
    <x v="6"/>
    <x v="6"/>
    <s v="MAL10F"/>
    <x v="3"/>
    <x v="2"/>
    <x v="1"/>
    <n v="1"/>
  </r>
  <r>
    <x v="67"/>
    <x v="67"/>
    <x v="6"/>
    <x v="6"/>
    <s v="RGG6M"/>
    <x v="3"/>
    <x v="0"/>
    <x v="0"/>
    <n v="1"/>
  </r>
  <r>
    <x v="67"/>
    <x v="67"/>
    <x v="6"/>
    <x v="6"/>
    <s v="YAC6F"/>
    <x v="3"/>
    <x v="0"/>
    <x v="1"/>
    <n v="1"/>
  </r>
  <r>
    <x v="67"/>
    <x v="67"/>
    <x v="6"/>
    <x v="6"/>
    <s v="GRA6M"/>
    <x v="2"/>
    <x v="0"/>
    <x v="0"/>
    <n v="1"/>
  </r>
  <r>
    <x v="67"/>
    <x v="67"/>
    <x v="6"/>
    <x v="6"/>
    <s v="DMV7M"/>
    <x v="3"/>
    <x v="1"/>
    <x v="0"/>
    <n v="1"/>
  </r>
  <r>
    <x v="67"/>
    <x v="67"/>
    <x v="6"/>
    <x v="6"/>
    <s v="VMB8F"/>
    <x v="3"/>
    <x v="1"/>
    <x v="1"/>
    <n v="1"/>
  </r>
  <r>
    <x v="67"/>
    <x v="67"/>
    <x v="6"/>
    <x v="6"/>
    <s v="CCV7M"/>
    <x v="1"/>
    <x v="1"/>
    <x v="0"/>
    <n v="1"/>
  </r>
  <r>
    <x v="67"/>
    <x v="67"/>
    <x v="6"/>
    <x v="6"/>
    <s v="RSM10M"/>
    <x v="1"/>
    <x v="2"/>
    <x v="0"/>
    <n v="1"/>
  </r>
  <r>
    <x v="67"/>
    <x v="67"/>
    <x v="6"/>
    <x v="6"/>
    <s v="EOL9M"/>
    <x v="3"/>
    <x v="2"/>
    <x v="0"/>
    <n v="1"/>
  </r>
  <r>
    <x v="67"/>
    <x v="67"/>
    <x v="6"/>
    <x v="6"/>
    <s v="ADI9F"/>
    <x v="3"/>
    <x v="2"/>
    <x v="1"/>
    <n v="1"/>
  </r>
  <r>
    <x v="67"/>
    <x v="67"/>
    <x v="6"/>
    <x v="6"/>
    <s v="MHO10F"/>
    <x v="3"/>
    <x v="2"/>
    <x v="1"/>
    <n v="1"/>
  </r>
  <r>
    <x v="67"/>
    <x v="67"/>
    <x v="6"/>
    <x v="6"/>
    <s v="VLL7M"/>
    <x v="3"/>
    <x v="1"/>
    <x v="0"/>
    <n v="1"/>
  </r>
  <r>
    <x v="67"/>
    <x v="67"/>
    <x v="6"/>
    <x v="6"/>
    <s v="ISP6M"/>
    <x v="3"/>
    <x v="0"/>
    <x v="0"/>
    <n v="1"/>
  </r>
  <r>
    <x v="67"/>
    <x v="67"/>
    <x v="6"/>
    <x v="6"/>
    <s v="MBG6M"/>
    <x v="4"/>
    <x v="0"/>
    <x v="0"/>
    <n v="1"/>
  </r>
  <r>
    <x v="67"/>
    <x v="67"/>
    <x v="6"/>
    <x v="6"/>
    <s v="VNB7F"/>
    <x v="3"/>
    <x v="1"/>
    <x v="1"/>
    <n v="1"/>
  </r>
  <r>
    <x v="67"/>
    <x v="67"/>
    <x v="6"/>
    <x v="6"/>
    <s v="KEF5F"/>
    <x v="1"/>
    <x v="0"/>
    <x v="1"/>
    <n v="1"/>
  </r>
  <r>
    <x v="67"/>
    <x v="67"/>
    <x v="6"/>
    <x v="6"/>
    <s v="VVG8F"/>
    <x v="3"/>
    <x v="1"/>
    <x v="1"/>
    <n v="1"/>
  </r>
  <r>
    <x v="67"/>
    <x v="67"/>
    <x v="6"/>
    <x v="6"/>
    <s v="GLB7M"/>
    <x v="3"/>
    <x v="1"/>
    <x v="0"/>
    <n v="1"/>
  </r>
  <r>
    <x v="67"/>
    <x v="67"/>
    <x v="6"/>
    <x v="6"/>
    <s v="OCG9M"/>
    <x v="1"/>
    <x v="2"/>
    <x v="0"/>
    <n v="1"/>
  </r>
  <r>
    <x v="67"/>
    <x v="67"/>
    <x v="6"/>
    <x v="6"/>
    <s v="JDC10M"/>
    <x v="1"/>
    <x v="2"/>
    <x v="0"/>
    <n v="1"/>
  </r>
  <r>
    <x v="67"/>
    <x v="67"/>
    <x v="6"/>
    <x v="6"/>
    <s v="SCA11M"/>
    <x v="2"/>
    <x v="2"/>
    <x v="0"/>
    <n v="1"/>
  </r>
  <r>
    <x v="67"/>
    <x v="67"/>
    <x v="6"/>
    <x v="6"/>
    <s v="ARS9F"/>
    <x v="3"/>
    <x v="2"/>
    <x v="1"/>
    <n v="1"/>
  </r>
  <r>
    <x v="68"/>
    <x v="68"/>
    <x v="3"/>
    <x v="3"/>
    <s v="IEM5M"/>
    <x v="4"/>
    <x v="0"/>
    <x v="0"/>
    <n v="1"/>
  </r>
  <r>
    <x v="68"/>
    <x v="68"/>
    <x v="3"/>
    <x v="3"/>
    <s v="SAL7M"/>
    <x v="4"/>
    <x v="1"/>
    <x v="0"/>
    <n v="1"/>
  </r>
  <r>
    <x v="68"/>
    <x v="68"/>
    <x v="3"/>
    <x v="3"/>
    <s v="ACR7F"/>
    <x v="4"/>
    <x v="1"/>
    <x v="1"/>
    <n v="1"/>
  </r>
  <r>
    <x v="68"/>
    <x v="68"/>
    <x v="3"/>
    <x v="3"/>
    <s v="KCE7F"/>
    <x v="2"/>
    <x v="1"/>
    <x v="1"/>
    <n v="1"/>
  </r>
  <r>
    <x v="68"/>
    <x v="68"/>
    <x v="3"/>
    <x v="3"/>
    <s v="NCM7F"/>
    <x v="4"/>
    <x v="1"/>
    <x v="1"/>
    <n v="1"/>
  </r>
  <r>
    <x v="68"/>
    <x v="68"/>
    <x v="3"/>
    <x v="3"/>
    <s v="IBC8F"/>
    <x v="4"/>
    <x v="1"/>
    <x v="1"/>
    <n v="1"/>
  </r>
  <r>
    <x v="68"/>
    <x v="68"/>
    <x v="3"/>
    <x v="3"/>
    <s v="GCJ10M"/>
    <x v="4"/>
    <x v="2"/>
    <x v="0"/>
    <n v="1"/>
  </r>
  <r>
    <x v="68"/>
    <x v="68"/>
    <x v="3"/>
    <x v="3"/>
    <s v="DCR9F"/>
    <x v="3"/>
    <x v="2"/>
    <x v="1"/>
    <n v="1"/>
  </r>
  <r>
    <x v="68"/>
    <x v="68"/>
    <x v="3"/>
    <x v="3"/>
    <s v="QGE10M"/>
    <x v="4"/>
    <x v="2"/>
    <x v="0"/>
    <n v="1"/>
  </r>
  <r>
    <x v="68"/>
    <x v="68"/>
    <x v="3"/>
    <x v="3"/>
    <s v="SGN9F"/>
    <x v="2"/>
    <x v="2"/>
    <x v="1"/>
    <n v="1"/>
  </r>
  <r>
    <x v="68"/>
    <x v="68"/>
    <x v="3"/>
    <x v="3"/>
    <s v="MAL10F"/>
    <x v="2"/>
    <x v="2"/>
    <x v="1"/>
    <n v="1"/>
  </r>
  <r>
    <x v="68"/>
    <x v="68"/>
    <x v="3"/>
    <x v="3"/>
    <s v="RGG6M"/>
    <x v="4"/>
    <x v="0"/>
    <x v="0"/>
    <n v="1"/>
  </r>
  <r>
    <x v="68"/>
    <x v="68"/>
    <x v="3"/>
    <x v="3"/>
    <s v="YAC6F"/>
    <x v="5"/>
    <x v="0"/>
    <x v="1"/>
    <n v="1"/>
  </r>
  <r>
    <x v="68"/>
    <x v="68"/>
    <x v="3"/>
    <x v="3"/>
    <s v="GRA6M"/>
    <x v="4"/>
    <x v="0"/>
    <x v="0"/>
    <n v="1"/>
  </r>
  <r>
    <x v="68"/>
    <x v="68"/>
    <x v="3"/>
    <x v="3"/>
    <s v="DMV7M"/>
    <x v="4"/>
    <x v="1"/>
    <x v="0"/>
    <n v="1"/>
  </r>
  <r>
    <x v="68"/>
    <x v="68"/>
    <x v="3"/>
    <x v="3"/>
    <s v="VMB8F"/>
    <x v="4"/>
    <x v="1"/>
    <x v="1"/>
    <n v="1"/>
  </r>
  <r>
    <x v="68"/>
    <x v="68"/>
    <x v="3"/>
    <x v="3"/>
    <s v="CCV7M"/>
    <x v="4"/>
    <x v="1"/>
    <x v="0"/>
    <n v="1"/>
  </r>
  <r>
    <x v="68"/>
    <x v="68"/>
    <x v="3"/>
    <x v="3"/>
    <s v="RSM10M"/>
    <x v="2"/>
    <x v="2"/>
    <x v="0"/>
    <n v="1"/>
  </r>
  <r>
    <x v="68"/>
    <x v="68"/>
    <x v="3"/>
    <x v="3"/>
    <s v="EOL9M"/>
    <x v="2"/>
    <x v="2"/>
    <x v="0"/>
    <n v="1"/>
  </r>
  <r>
    <x v="68"/>
    <x v="68"/>
    <x v="3"/>
    <x v="3"/>
    <s v="ADI9F"/>
    <x v="2"/>
    <x v="2"/>
    <x v="1"/>
    <n v="1"/>
  </r>
  <r>
    <x v="68"/>
    <x v="68"/>
    <x v="3"/>
    <x v="3"/>
    <s v="MHO10F"/>
    <x v="4"/>
    <x v="2"/>
    <x v="1"/>
    <n v="1"/>
  </r>
  <r>
    <x v="68"/>
    <x v="68"/>
    <x v="3"/>
    <x v="3"/>
    <s v="VLL7M"/>
    <x v="7"/>
    <x v="1"/>
    <x v="0"/>
    <n v="1"/>
  </r>
  <r>
    <x v="68"/>
    <x v="68"/>
    <x v="3"/>
    <x v="3"/>
    <s v="ISP6M"/>
    <x v="4"/>
    <x v="0"/>
    <x v="0"/>
    <n v="1"/>
  </r>
  <r>
    <x v="68"/>
    <x v="68"/>
    <x v="3"/>
    <x v="3"/>
    <s v="MBG6M"/>
    <x v="3"/>
    <x v="0"/>
    <x v="0"/>
    <n v="1"/>
  </r>
  <r>
    <x v="68"/>
    <x v="68"/>
    <x v="3"/>
    <x v="3"/>
    <s v="VNB7F"/>
    <x v="4"/>
    <x v="1"/>
    <x v="1"/>
    <n v="1"/>
  </r>
  <r>
    <x v="68"/>
    <x v="68"/>
    <x v="3"/>
    <x v="3"/>
    <s v="KEF5F"/>
    <x v="4"/>
    <x v="0"/>
    <x v="1"/>
    <n v="1"/>
  </r>
  <r>
    <x v="68"/>
    <x v="68"/>
    <x v="3"/>
    <x v="3"/>
    <s v="VVG8F"/>
    <x v="4"/>
    <x v="1"/>
    <x v="1"/>
    <n v="1"/>
  </r>
  <r>
    <x v="68"/>
    <x v="68"/>
    <x v="3"/>
    <x v="3"/>
    <s v="GLB7M"/>
    <x v="4"/>
    <x v="1"/>
    <x v="0"/>
    <n v="1"/>
  </r>
  <r>
    <x v="68"/>
    <x v="68"/>
    <x v="3"/>
    <x v="3"/>
    <s v="OCG9M"/>
    <x v="4"/>
    <x v="2"/>
    <x v="0"/>
    <n v="1"/>
  </r>
  <r>
    <x v="68"/>
    <x v="68"/>
    <x v="3"/>
    <x v="3"/>
    <s v="JDC10M"/>
    <x v="2"/>
    <x v="2"/>
    <x v="0"/>
    <n v="1"/>
  </r>
  <r>
    <x v="68"/>
    <x v="68"/>
    <x v="3"/>
    <x v="3"/>
    <s v="SCA11M"/>
    <x v="4"/>
    <x v="2"/>
    <x v="0"/>
    <n v="1"/>
  </r>
  <r>
    <x v="68"/>
    <x v="68"/>
    <x v="3"/>
    <x v="3"/>
    <s v="ARS9F"/>
    <x v="4"/>
    <x v="2"/>
    <x v="1"/>
    <n v="1"/>
  </r>
  <r>
    <x v="69"/>
    <x v="69"/>
    <x v="6"/>
    <x v="6"/>
    <s v="IEM5M"/>
    <x v="4"/>
    <x v="0"/>
    <x v="0"/>
    <n v="1"/>
  </r>
  <r>
    <x v="69"/>
    <x v="69"/>
    <x v="6"/>
    <x v="6"/>
    <s v="SAL7M"/>
    <x v="3"/>
    <x v="1"/>
    <x v="0"/>
    <n v="1"/>
  </r>
  <r>
    <x v="69"/>
    <x v="69"/>
    <x v="6"/>
    <x v="6"/>
    <s v="ACR7F"/>
    <x v="1"/>
    <x v="1"/>
    <x v="1"/>
    <n v="1"/>
  </r>
  <r>
    <x v="69"/>
    <x v="69"/>
    <x v="6"/>
    <x v="6"/>
    <s v="KCE7F"/>
    <x v="3"/>
    <x v="1"/>
    <x v="1"/>
    <n v="1"/>
  </r>
  <r>
    <x v="69"/>
    <x v="69"/>
    <x v="6"/>
    <x v="6"/>
    <s v="NCM7F"/>
    <x v="4"/>
    <x v="1"/>
    <x v="1"/>
    <n v="1"/>
  </r>
  <r>
    <x v="69"/>
    <x v="69"/>
    <x v="6"/>
    <x v="6"/>
    <s v="IBC8F"/>
    <x v="3"/>
    <x v="1"/>
    <x v="1"/>
    <n v="1"/>
  </r>
  <r>
    <x v="69"/>
    <x v="69"/>
    <x v="6"/>
    <x v="6"/>
    <s v="GCJ10M"/>
    <x v="3"/>
    <x v="2"/>
    <x v="0"/>
    <n v="1"/>
  </r>
  <r>
    <x v="69"/>
    <x v="69"/>
    <x v="6"/>
    <x v="6"/>
    <s v="DCR9F"/>
    <x v="3"/>
    <x v="2"/>
    <x v="1"/>
    <n v="1"/>
  </r>
  <r>
    <x v="69"/>
    <x v="69"/>
    <x v="6"/>
    <x v="6"/>
    <s v="QGE10M"/>
    <x v="3"/>
    <x v="2"/>
    <x v="0"/>
    <n v="1"/>
  </r>
  <r>
    <x v="69"/>
    <x v="69"/>
    <x v="6"/>
    <x v="6"/>
    <s v="SGN9F"/>
    <x v="3"/>
    <x v="2"/>
    <x v="1"/>
    <n v="1"/>
  </r>
  <r>
    <x v="69"/>
    <x v="69"/>
    <x v="6"/>
    <x v="6"/>
    <s v="MAL10F"/>
    <x v="3"/>
    <x v="2"/>
    <x v="1"/>
    <n v="1"/>
  </r>
  <r>
    <x v="69"/>
    <x v="69"/>
    <x v="6"/>
    <x v="6"/>
    <s v="RGG6M"/>
    <x v="3"/>
    <x v="0"/>
    <x v="0"/>
    <n v="1"/>
  </r>
  <r>
    <x v="69"/>
    <x v="69"/>
    <x v="6"/>
    <x v="6"/>
    <s v="YAC6F"/>
    <x v="3"/>
    <x v="0"/>
    <x v="1"/>
    <n v="1"/>
  </r>
  <r>
    <x v="69"/>
    <x v="69"/>
    <x v="6"/>
    <x v="6"/>
    <s v="GRA6M"/>
    <x v="3"/>
    <x v="0"/>
    <x v="0"/>
    <n v="1"/>
  </r>
  <r>
    <x v="69"/>
    <x v="69"/>
    <x v="6"/>
    <x v="6"/>
    <s v="DMV7M"/>
    <x v="3"/>
    <x v="1"/>
    <x v="0"/>
    <n v="1"/>
  </r>
  <r>
    <x v="69"/>
    <x v="69"/>
    <x v="6"/>
    <x v="6"/>
    <s v="VMB8F"/>
    <x v="3"/>
    <x v="1"/>
    <x v="1"/>
    <n v="1"/>
  </r>
  <r>
    <x v="69"/>
    <x v="69"/>
    <x v="6"/>
    <x v="6"/>
    <s v="CCV7M"/>
    <x v="2"/>
    <x v="1"/>
    <x v="0"/>
    <n v="1"/>
  </r>
  <r>
    <x v="69"/>
    <x v="69"/>
    <x v="6"/>
    <x v="6"/>
    <s v="RSM10M"/>
    <x v="3"/>
    <x v="2"/>
    <x v="0"/>
    <n v="1"/>
  </r>
  <r>
    <x v="69"/>
    <x v="69"/>
    <x v="6"/>
    <x v="6"/>
    <s v="EOL9M"/>
    <x v="3"/>
    <x v="2"/>
    <x v="0"/>
    <n v="1"/>
  </r>
  <r>
    <x v="69"/>
    <x v="69"/>
    <x v="6"/>
    <x v="6"/>
    <s v="ADI9F"/>
    <x v="3"/>
    <x v="2"/>
    <x v="1"/>
    <n v="1"/>
  </r>
  <r>
    <x v="69"/>
    <x v="69"/>
    <x v="6"/>
    <x v="6"/>
    <s v="MHO10F"/>
    <x v="3"/>
    <x v="2"/>
    <x v="1"/>
    <n v="1"/>
  </r>
  <r>
    <x v="69"/>
    <x v="69"/>
    <x v="6"/>
    <x v="6"/>
    <s v="VLL7M"/>
    <x v="3"/>
    <x v="1"/>
    <x v="0"/>
    <n v="1"/>
  </r>
  <r>
    <x v="69"/>
    <x v="69"/>
    <x v="6"/>
    <x v="6"/>
    <s v="ISP6M"/>
    <x v="5"/>
    <x v="0"/>
    <x v="0"/>
    <n v="1"/>
  </r>
  <r>
    <x v="69"/>
    <x v="69"/>
    <x v="6"/>
    <x v="6"/>
    <s v="MBG6M"/>
    <x v="6"/>
    <x v="0"/>
    <x v="0"/>
    <n v="1"/>
  </r>
  <r>
    <x v="69"/>
    <x v="69"/>
    <x v="6"/>
    <x v="6"/>
    <s v="VNB7F"/>
    <x v="3"/>
    <x v="1"/>
    <x v="1"/>
    <n v="1"/>
  </r>
  <r>
    <x v="69"/>
    <x v="69"/>
    <x v="6"/>
    <x v="6"/>
    <s v="KEF5F"/>
    <x v="1"/>
    <x v="0"/>
    <x v="1"/>
    <n v="1"/>
  </r>
  <r>
    <x v="69"/>
    <x v="69"/>
    <x v="6"/>
    <x v="6"/>
    <s v="VVG8F"/>
    <x v="3"/>
    <x v="1"/>
    <x v="1"/>
    <n v="1"/>
  </r>
  <r>
    <x v="69"/>
    <x v="69"/>
    <x v="6"/>
    <x v="6"/>
    <s v="GLB7M"/>
    <x v="3"/>
    <x v="1"/>
    <x v="0"/>
    <n v="1"/>
  </r>
  <r>
    <x v="69"/>
    <x v="69"/>
    <x v="6"/>
    <x v="6"/>
    <s v="OCG9M"/>
    <x v="2"/>
    <x v="2"/>
    <x v="0"/>
    <n v="1"/>
  </r>
  <r>
    <x v="69"/>
    <x v="69"/>
    <x v="6"/>
    <x v="6"/>
    <s v="JDC10M"/>
    <x v="3"/>
    <x v="2"/>
    <x v="0"/>
    <n v="1"/>
  </r>
  <r>
    <x v="69"/>
    <x v="69"/>
    <x v="6"/>
    <x v="6"/>
    <s v="SCA11M"/>
    <x v="3"/>
    <x v="2"/>
    <x v="0"/>
    <n v="1"/>
  </r>
  <r>
    <x v="69"/>
    <x v="69"/>
    <x v="6"/>
    <x v="6"/>
    <s v="ARS9F"/>
    <x v="3"/>
    <x v="2"/>
    <x v="1"/>
    <n v="1"/>
  </r>
  <r>
    <x v="70"/>
    <x v="70"/>
    <x v="5"/>
    <x v="5"/>
    <s v="IEM5M"/>
    <x v="6"/>
    <x v="0"/>
    <x v="0"/>
    <n v="1"/>
  </r>
  <r>
    <x v="70"/>
    <x v="70"/>
    <x v="5"/>
    <x v="5"/>
    <s v="SAL7M"/>
    <x v="6"/>
    <x v="1"/>
    <x v="0"/>
    <n v="1"/>
  </r>
  <r>
    <x v="70"/>
    <x v="70"/>
    <x v="5"/>
    <x v="5"/>
    <s v="ACR7F"/>
    <x v="6"/>
    <x v="1"/>
    <x v="1"/>
    <n v="1"/>
  </r>
  <r>
    <x v="70"/>
    <x v="70"/>
    <x v="5"/>
    <x v="5"/>
    <s v="KCE7F"/>
    <x v="5"/>
    <x v="1"/>
    <x v="1"/>
    <n v="1"/>
  </r>
  <r>
    <x v="70"/>
    <x v="70"/>
    <x v="5"/>
    <x v="5"/>
    <s v="NCM7F"/>
    <x v="6"/>
    <x v="1"/>
    <x v="1"/>
    <n v="1"/>
  </r>
  <r>
    <x v="70"/>
    <x v="70"/>
    <x v="5"/>
    <x v="5"/>
    <s v="IBC8F"/>
    <x v="6"/>
    <x v="1"/>
    <x v="1"/>
    <n v="1"/>
  </r>
  <r>
    <x v="70"/>
    <x v="70"/>
    <x v="5"/>
    <x v="5"/>
    <s v="GCJ10M"/>
    <x v="6"/>
    <x v="2"/>
    <x v="0"/>
    <n v="1"/>
  </r>
  <r>
    <x v="70"/>
    <x v="70"/>
    <x v="5"/>
    <x v="5"/>
    <s v="DCR9F"/>
    <x v="6"/>
    <x v="2"/>
    <x v="1"/>
    <n v="1"/>
  </r>
  <r>
    <x v="70"/>
    <x v="70"/>
    <x v="5"/>
    <x v="5"/>
    <s v="QGE10M"/>
    <x v="6"/>
    <x v="2"/>
    <x v="0"/>
    <n v="1"/>
  </r>
  <r>
    <x v="70"/>
    <x v="70"/>
    <x v="5"/>
    <x v="5"/>
    <s v="SGN9F"/>
    <x v="6"/>
    <x v="2"/>
    <x v="1"/>
    <n v="1"/>
  </r>
  <r>
    <x v="70"/>
    <x v="70"/>
    <x v="5"/>
    <x v="5"/>
    <s v="MAL10F"/>
    <x v="6"/>
    <x v="2"/>
    <x v="1"/>
    <n v="1"/>
  </r>
  <r>
    <x v="70"/>
    <x v="70"/>
    <x v="5"/>
    <x v="5"/>
    <s v="RGG6M"/>
    <x v="6"/>
    <x v="0"/>
    <x v="0"/>
    <n v="1"/>
  </r>
  <r>
    <x v="70"/>
    <x v="70"/>
    <x v="5"/>
    <x v="5"/>
    <s v="YAC6F"/>
    <x v="5"/>
    <x v="0"/>
    <x v="1"/>
    <n v="1"/>
  </r>
  <r>
    <x v="70"/>
    <x v="70"/>
    <x v="5"/>
    <x v="5"/>
    <s v="GRA6M"/>
    <x v="6"/>
    <x v="0"/>
    <x v="0"/>
    <n v="1"/>
  </r>
  <r>
    <x v="70"/>
    <x v="70"/>
    <x v="5"/>
    <x v="5"/>
    <s v="DMV7M"/>
    <x v="6"/>
    <x v="1"/>
    <x v="0"/>
    <n v="1"/>
  </r>
  <r>
    <x v="70"/>
    <x v="70"/>
    <x v="5"/>
    <x v="5"/>
    <s v="VMB8F"/>
    <x v="6"/>
    <x v="1"/>
    <x v="1"/>
    <n v="1"/>
  </r>
  <r>
    <x v="70"/>
    <x v="70"/>
    <x v="5"/>
    <x v="5"/>
    <s v="CCV7M"/>
    <x v="6"/>
    <x v="1"/>
    <x v="0"/>
    <n v="1"/>
  </r>
  <r>
    <x v="70"/>
    <x v="70"/>
    <x v="5"/>
    <x v="5"/>
    <s v="RSM10M"/>
    <x v="2"/>
    <x v="2"/>
    <x v="0"/>
    <n v="1"/>
  </r>
  <r>
    <x v="70"/>
    <x v="70"/>
    <x v="5"/>
    <x v="5"/>
    <s v="EOL9M"/>
    <x v="6"/>
    <x v="2"/>
    <x v="0"/>
    <n v="1"/>
  </r>
  <r>
    <x v="70"/>
    <x v="70"/>
    <x v="5"/>
    <x v="5"/>
    <s v="ADI9F"/>
    <x v="6"/>
    <x v="2"/>
    <x v="1"/>
    <n v="1"/>
  </r>
  <r>
    <x v="70"/>
    <x v="70"/>
    <x v="5"/>
    <x v="5"/>
    <s v="MHO10F"/>
    <x v="6"/>
    <x v="2"/>
    <x v="1"/>
    <n v="1"/>
  </r>
  <r>
    <x v="70"/>
    <x v="70"/>
    <x v="5"/>
    <x v="5"/>
    <s v="VLL7M"/>
    <x v="6"/>
    <x v="1"/>
    <x v="0"/>
    <n v="1"/>
  </r>
  <r>
    <x v="70"/>
    <x v="70"/>
    <x v="5"/>
    <x v="5"/>
    <s v="ISP6M"/>
    <x v="6"/>
    <x v="0"/>
    <x v="0"/>
    <n v="1"/>
  </r>
  <r>
    <x v="70"/>
    <x v="70"/>
    <x v="5"/>
    <x v="5"/>
    <s v="MBG6M"/>
    <x v="6"/>
    <x v="0"/>
    <x v="0"/>
    <n v="1"/>
  </r>
  <r>
    <x v="70"/>
    <x v="70"/>
    <x v="5"/>
    <x v="5"/>
    <s v="VNB7F"/>
    <x v="6"/>
    <x v="1"/>
    <x v="1"/>
    <n v="1"/>
  </r>
  <r>
    <x v="70"/>
    <x v="70"/>
    <x v="5"/>
    <x v="5"/>
    <s v="KEF5F"/>
    <x v="5"/>
    <x v="0"/>
    <x v="1"/>
    <n v="1"/>
  </r>
  <r>
    <x v="70"/>
    <x v="70"/>
    <x v="5"/>
    <x v="5"/>
    <s v="VVG8F"/>
    <x v="6"/>
    <x v="1"/>
    <x v="1"/>
    <n v="1"/>
  </r>
  <r>
    <x v="70"/>
    <x v="70"/>
    <x v="5"/>
    <x v="5"/>
    <s v="GLB7M"/>
    <x v="6"/>
    <x v="1"/>
    <x v="0"/>
    <n v="1"/>
  </r>
  <r>
    <x v="70"/>
    <x v="70"/>
    <x v="5"/>
    <x v="5"/>
    <s v="OCG9M"/>
    <x v="6"/>
    <x v="2"/>
    <x v="0"/>
    <n v="1"/>
  </r>
  <r>
    <x v="70"/>
    <x v="70"/>
    <x v="5"/>
    <x v="5"/>
    <s v="JDC10M"/>
    <x v="6"/>
    <x v="2"/>
    <x v="0"/>
    <n v="1"/>
  </r>
  <r>
    <x v="70"/>
    <x v="70"/>
    <x v="5"/>
    <x v="5"/>
    <s v="SCA11M"/>
    <x v="6"/>
    <x v="2"/>
    <x v="0"/>
    <n v="1"/>
  </r>
  <r>
    <x v="70"/>
    <x v="70"/>
    <x v="5"/>
    <x v="5"/>
    <s v="ARS9F"/>
    <x v="6"/>
    <x v="2"/>
    <x v="1"/>
    <n v="1"/>
  </r>
  <r>
    <x v="71"/>
    <x v="71"/>
    <x v="5"/>
    <x v="5"/>
    <s v="IEM5M"/>
    <x v="1"/>
    <x v="0"/>
    <x v="0"/>
    <n v="1"/>
  </r>
  <r>
    <x v="71"/>
    <x v="71"/>
    <x v="5"/>
    <x v="5"/>
    <s v="SAL7M"/>
    <x v="6"/>
    <x v="1"/>
    <x v="0"/>
    <n v="1"/>
  </r>
  <r>
    <x v="71"/>
    <x v="71"/>
    <x v="5"/>
    <x v="5"/>
    <s v="ACR7F"/>
    <x v="6"/>
    <x v="1"/>
    <x v="1"/>
    <n v="1"/>
  </r>
  <r>
    <x v="71"/>
    <x v="71"/>
    <x v="5"/>
    <x v="5"/>
    <s v="KCE7F"/>
    <x v="7"/>
    <x v="1"/>
    <x v="1"/>
    <n v="1"/>
  </r>
  <r>
    <x v="71"/>
    <x v="71"/>
    <x v="5"/>
    <x v="5"/>
    <s v="NCM7F"/>
    <x v="6"/>
    <x v="1"/>
    <x v="1"/>
    <n v="1"/>
  </r>
  <r>
    <x v="71"/>
    <x v="71"/>
    <x v="5"/>
    <x v="5"/>
    <s v="IBC8F"/>
    <x v="6"/>
    <x v="1"/>
    <x v="1"/>
    <n v="1"/>
  </r>
  <r>
    <x v="71"/>
    <x v="71"/>
    <x v="5"/>
    <x v="5"/>
    <s v="GCJ10M"/>
    <x v="6"/>
    <x v="2"/>
    <x v="0"/>
    <n v="1"/>
  </r>
  <r>
    <x v="71"/>
    <x v="71"/>
    <x v="5"/>
    <x v="5"/>
    <s v="DCR9F"/>
    <x v="7"/>
    <x v="2"/>
    <x v="1"/>
    <n v="1"/>
  </r>
  <r>
    <x v="71"/>
    <x v="71"/>
    <x v="5"/>
    <x v="5"/>
    <s v="QGE10M"/>
    <x v="6"/>
    <x v="2"/>
    <x v="0"/>
    <n v="1"/>
  </r>
  <r>
    <x v="71"/>
    <x v="71"/>
    <x v="5"/>
    <x v="5"/>
    <s v="SGN9F"/>
    <x v="6"/>
    <x v="2"/>
    <x v="1"/>
    <n v="1"/>
  </r>
  <r>
    <x v="71"/>
    <x v="71"/>
    <x v="5"/>
    <x v="5"/>
    <s v="MAL10F"/>
    <x v="6"/>
    <x v="2"/>
    <x v="1"/>
    <n v="1"/>
  </r>
  <r>
    <x v="71"/>
    <x v="71"/>
    <x v="5"/>
    <x v="5"/>
    <s v="RGG6M"/>
    <x v="2"/>
    <x v="0"/>
    <x v="0"/>
    <n v="1"/>
  </r>
  <r>
    <x v="71"/>
    <x v="71"/>
    <x v="5"/>
    <x v="5"/>
    <s v="YAC6F"/>
    <x v="6"/>
    <x v="0"/>
    <x v="1"/>
    <n v="1"/>
  </r>
  <r>
    <x v="71"/>
    <x v="71"/>
    <x v="5"/>
    <x v="5"/>
    <s v="GRA6M"/>
    <x v="6"/>
    <x v="0"/>
    <x v="0"/>
    <n v="1"/>
  </r>
  <r>
    <x v="71"/>
    <x v="71"/>
    <x v="5"/>
    <x v="5"/>
    <s v="DMV7M"/>
    <x v="5"/>
    <x v="1"/>
    <x v="0"/>
    <n v="1"/>
  </r>
  <r>
    <x v="71"/>
    <x v="71"/>
    <x v="5"/>
    <x v="5"/>
    <s v="VMB8F"/>
    <x v="6"/>
    <x v="1"/>
    <x v="1"/>
    <n v="1"/>
  </r>
  <r>
    <x v="71"/>
    <x v="71"/>
    <x v="5"/>
    <x v="5"/>
    <s v="CCV7M"/>
    <x v="6"/>
    <x v="1"/>
    <x v="0"/>
    <n v="1"/>
  </r>
  <r>
    <x v="71"/>
    <x v="71"/>
    <x v="5"/>
    <x v="5"/>
    <s v="RSM10M"/>
    <x v="6"/>
    <x v="2"/>
    <x v="0"/>
    <n v="1"/>
  </r>
  <r>
    <x v="71"/>
    <x v="71"/>
    <x v="5"/>
    <x v="5"/>
    <s v="EOL9M"/>
    <x v="6"/>
    <x v="2"/>
    <x v="0"/>
    <n v="1"/>
  </r>
  <r>
    <x v="71"/>
    <x v="71"/>
    <x v="5"/>
    <x v="5"/>
    <s v="ADI9F"/>
    <x v="6"/>
    <x v="2"/>
    <x v="1"/>
    <n v="1"/>
  </r>
  <r>
    <x v="71"/>
    <x v="71"/>
    <x v="5"/>
    <x v="5"/>
    <s v="MHO10F"/>
    <x v="5"/>
    <x v="2"/>
    <x v="1"/>
    <n v="1"/>
  </r>
  <r>
    <x v="71"/>
    <x v="71"/>
    <x v="5"/>
    <x v="5"/>
    <s v="VLL7M"/>
    <x v="6"/>
    <x v="1"/>
    <x v="0"/>
    <n v="1"/>
  </r>
  <r>
    <x v="71"/>
    <x v="71"/>
    <x v="5"/>
    <x v="5"/>
    <s v="ISP6M"/>
    <x v="1"/>
    <x v="0"/>
    <x v="0"/>
    <n v="1"/>
  </r>
  <r>
    <x v="71"/>
    <x v="71"/>
    <x v="5"/>
    <x v="5"/>
    <s v="MBG6M"/>
    <x v="4"/>
    <x v="0"/>
    <x v="0"/>
    <n v="1"/>
  </r>
  <r>
    <x v="71"/>
    <x v="71"/>
    <x v="5"/>
    <x v="5"/>
    <s v="VNB7F"/>
    <x v="5"/>
    <x v="1"/>
    <x v="1"/>
    <n v="1"/>
  </r>
  <r>
    <x v="71"/>
    <x v="71"/>
    <x v="5"/>
    <x v="5"/>
    <s v="KEF5F"/>
    <x v="6"/>
    <x v="0"/>
    <x v="1"/>
    <n v="1"/>
  </r>
  <r>
    <x v="71"/>
    <x v="71"/>
    <x v="5"/>
    <x v="5"/>
    <s v="VVG8F"/>
    <x v="5"/>
    <x v="1"/>
    <x v="1"/>
    <n v="1"/>
  </r>
  <r>
    <x v="71"/>
    <x v="71"/>
    <x v="5"/>
    <x v="5"/>
    <s v="GLB7M"/>
    <x v="5"/>
    <x v="1"/>
    <x v="0"/>
    <n v="1"/>
  </r>
  <r>
    <x v="71"/>
    <x v="71"/>
    <x v="5"/>
    <x v="5"/>
    <s v="OCG9M"/>
    <x v="6"/>
    <x v="2"/>
    <x v="0"/>
    <n v="1"/>
  </r>
  <r>
    <x v="71"/>
    <x v="71"/>
    <x v="5"/>
    <x v="5"/>
    <s v="JDC10M"/>
    <x v="6"/>
    <x v="2"/>
    <x v="0"/>
    <n v="1"/>
  </r>
  <r>
    <x v="71"/>
    <x v="71"/>
    <x v="5"/>
    <x v="5"/>
    <s v="SCA11M"/>
    <x v="6"/>
    <x v="2"/>
    <x v="0"/>
    <n v="1"/>
  </r>
  <r>
    <x v="71"/>
    <x v="71"/>
    <x v="5"/>
    <x v="5"/>
    <s v="ARS9F"/>
    <x v="6"/>
    <x v="2"/>
    <x v="1"/>
    <n v="1"/>
  </r>
  <r>
    <x v="72"/>
    <x v="72"/>
    <x v="4"/>
    <x v="4"/>
    <s v="IEM5M"/>
    <x v="2"/>
    <x v="0"/>
    <x v="0"/>
    <n v="1"/>
  </r>
  <r>
    <x v="72"/>
    <x v="72"/>
    <x v="4"/>
    <x v="4"/>
    <s v="SAL7M"/>
    <x v="5"/>
    <x v="1"/>
    <x v="0"/>
    <n v="1"/>
  </r>
  <r>
    <x v="72"/>
    <x v="72"/>
    <x v="4"/>
    <x v="4"/>
    <s v="ACR7F"/>
    <x v="2"/>
    <x v="1"/>
    <x v="1"/>
    <n v="1"/>
  </r>
  <r>
    <x v="72"/>
    <x v="72"/>
    <x v="4"/>
    <x v="4"/>
    <s v="KCE7F"/>
    <x v="4"/>
    <x v="1"/>
    <x v="1"/>
    <n v="1"/>
  </r>
  <r>
    <x v="72"/>
    <x v="72"/>
    <x v="4"/>
    <x v="4"/>
    <s v="NCM7F"/>
    <x v="5"/>
    <x v="1"/>
    <x v="1"/>
    <n v="1"/>
  </r>
  <r>
    <x v="72"/>
    <x v="72"/>
    <x v="4"/>
    <x v="4"/>
    <s v="IBC8F"/>
    <x v="5"/>
    <x v="1"/>
    <x v="1"/>
    <n v="1"/>
  </r>
  <r>
    <x v="72"/>
    <x v="72"/>
    <x v="4"/>
    <x v="4"/>
    <s v="GCJ10M"/>
    <x v="6"/>
    <x v="2"/>
    <x v="0"/>
    <n v="1"/>
  </r>
  <r>
    <x v="72"/>
    <x v="72"/>
    <x v="4"/>
    <x v="4"/>
    <s v="DCR9F"/>
    <x v="6"/>
    <x v="2"/>
    <x v="1"/>
    <n v="1"/>
  </r>
  <r>
    <x v="72"/>
    <x v="72"/>
    <x v="4"/>
    <x v="4"/>
    <s v="QGE10M"/>
    <x v="4"/>
    <x v="2"/>
    <x v="0"/>
    <n v="1"/>
  </r>
  <r>
    <x v="72"/>
    <x v="72"/>
    <x v="4"/>
    <x v="4"/>
    <s v="SGN9F"/>
    <x v="2"/>
    <x v="2"/>
    <x v="1"/>
    <n v="1"/>
  </r>
  <r>
    <x v="72"/>
    <x v="72"/>
    <x v="4"/>
    <x v="4"/>
    <s v="MAL10F"/>
    <x v="2"/>
    <x v="2"/>
    <x v="1"/>
    <n v="1"/>
  </r>
  <r>
    <x v="72"/>
    <x v="72"/>
    <x v="4"/>
    <x v="4"/>
    <s v="RGG6M"/>
    <x v="6"/>
    <x v="0"/>
    <x v="0"/>
    <n v="1"/>
  </r>
  <r>
    <x v="72"/>
    <x v="72"/>
    <x v="4"/>
    <x v="4"/>
    <s v="YAC6F"/>
    <x v="3"/>
    <x v="0"/>
    <x v="1"/>
    <n v="1"/>
  </r>
  <r>
    <x v="72"/>
    <x v="72"/>
    <x v="4"/>
    <x v="4"/>
    <s v="GRA6M"/>
    <x v="1"/>
    <x v="0"/>
    <x v="0"/>
    <n v="1"/>
  </r>
  <r>
    <x v="72"/>
    <x v="72"/>
    <x v="4"/>
    <x v="4"/>
    <s v="DMV7M"/>
    <x v="6"/>
    <x v="1"/>
    <x v="0"/>
    <n v="1"/>
  </r>
  <r>
    <x v="72"/>
    <x v="72"/>
    <x v="4"/>
    <x v="4"/>
    <s v="VMB8F"/>
    <x v="6"/>
    <x v="1"/>
    <x v="1"/>
    <n v="1"/>
  </r>
  <r>
    <x v="72"/>
    <x v="72"/>
    <x v="4"/>
    <x v="4"/>
    <s v="CCV7M"/>
    <x v="1"/>
    <x v="1"/>
    <x v="0"/>
    <n v="1"/>
  </r>
  <r>
    <x v="72"/>
    <x v="72"/>
    <x v="4"/>
    <x v="4"/>
    <s v="RSM10M"/>
    <x v="5"/>
    <x v="2"/>
    <x v="0"/>
    <n v="1"/>
  </r>
  <r>
    <x v="72"/>
    <x v="72"/>
    <x v="4"/>
    <x v="4"/>
    <s v="EOL9M"/>
    <x v="5"/>
    <x v="2"/>
    <x v="0"/>
    <n v="1"/>
  </r>
  <r>
    <x v="72"/>
    <x v="72"/>
    <x v="4"/>
    <x v="4"/>
    <s v="ADI9F"/>
    <x v="1"/>
    <x v="2"/>
    <x v="1"/>
    <n v="1"/>
  </r>
  <r>
    <x v="72"/>
    <x v="72"/>
    <x v="4"/>
    <x v="4"/>
    <s v="MHO10F"/>
    <x v="5"/>
    <x v="2"/>
    <x v="1"/>
    <n v="1"/>
  </r>
  <r>
    <x v="72"/>
    <x v="72"/>
    <x v="4"/>
    <x v="4"/>
    <s v="VLL7M"/>
    <x v="5"/>
    <x v="1"/>
    <x v="0"/>
    <n v="1"/>
  </r>
  <r>
    <x v="72"/>
    <x v="72"/>
    <x v="4"/>
    <x v="4"/>
    <s v="ISP6M"/>
    <x v="5"/>
    <x v="0"/>
    <x v="0"/>
    <n v="1"/>
  </r>
  <r>
    <x v="72"/>
    <x v="72"/>
    <x v="4"/>
    <x v="4"/>
    <s v="MBG6M"/>
    <x v="4"/>
    <x v="0"/>
    <x v="0"/>
    <n v="1"/>
  </r>
  <r>
    <x v="72"/>
    <x v="72"/>
    <x v="4"/>
    <x v="4"/>
    <s v="VNB7F"/>
    <x v="5"/>
    <x v="1"/>
    <x v="1"/>
    <n v="1"/>
  </r>
  <r>
    <x v="72"/>
    <x v="72"/>
    <x v="4"/>
    <x v="4"/>
    <s v="KEF5F"/>
    <x v="5"/>
    <x v="0"/>
    <x v="1"/>
    <n v="1"/>
  </r>
  <r>
    <x v="72"/>
    <x v="72"/>
    <x v="4"/>
    <x v="4"/>
    <s v="VVG8F"/>
    <x v="6"/>
    <x v="1"/>
    <x v="1"/>
    <n v="1"/>
  </r>
  <r>
    <x v="72"/>
    <x v="72"/>
    <x v="4"/>
    <x v="4"/>
    <s v="GLB7M"/>
    <x v="5"/>
    <x v="1"/>
    <x v="0"/>
    <n v="1"/>
  </r>
  <r>
    <x v="72"/>
    <x v="72"/>
    <x v="4"/>
    <x v="4"/>
    <s v="OCG9M"/>
    <x v="6"/>
    <x v="2"/>
    <x v="0"/>
    <n v="1"/>
  </r>
  <r>
    <x v="72"/>
    <x v="72"/>
    <x v="4"/>
    <x v="4"/>
    <s v="JDC10M"/>
    <x v="6"/>
    <x v="2"/>
    <x v="0"/>
    <n v="1"/>
  </r>
  <r>
    <x v="72"/>
    <x v="72"/>
    <x v="4"/>
    <x v="4"/>
    <s v="SCA11M"/>
    <x v="6"/>
    <x v="2"/>
    <x v="0"/>
    <n v="1"/>
  </r>
  <r>
    <x v="72"/>
    <x v="72"/>
    <x v="4"/>
    <x v="4"/>
    <s v="ARS9F"/>
    <x v="5"/>
    <x v="2"/>
    <x v="1"/>
    <n v="1"/>
  </r>
  <r>
    <x v="73"/>
    <x v="73"/>
    <x v="3"/>
    <x v="3"/>
    <s v="IEM5M"/>
    <x v="4"/>
    <x v="0"/>
    <x v="0"/>
    <n v="1"/>
  </r>
  <r>
    <x v="73"/>
    <x v="73"/>
    <x v="3"/>
    <x v="3"/>
    <s v="SAL7M"/>
    <x v="1"/>
    <x v="1"/>
    <x v="0"/>
    <n v="1"/>
  </r>
  <r>
    <x v="73"/>
    <x v="73"/>
    <x v="3"/>
    <x v="3"/>
    <s v="ACR7F"/>
    <x v="4"/>
    <x v="1"/>
    <x v="1"/>
    <n v="1"/>
  </r>
  <r>
    <x v="73"/>
    <x v="73"/>
    <x v="3"/>
    <x v="3"/>
    <s v="KCE7F"/>
    <x v="4"/>
    <x v="1"/>
    <x v="1"/>
    <n v="1"/>
  </r>
  <r>
    <x v="73"/>
    <x v="73"/>
    <x v="3"/>
    <x v="3"/>
    <s v="NCM7F"/>
    <x v="6"/>
    <x v="1"/>
    <x v="1"/>
    <n v="1"/>
  </r>
  <r>
    <x v="73"/>
    <x v="73"/>
    <x v="3"/>
    <x v="3"/>
    <s v="IBC8F"/>
    <x v="4"/>
    <x v="1"/>
    <x v="1"/>
    <n v="1"/>
  </r>
  <r>
    <x v="73"/>
    <x v="73"/>
    <x v="3"/>
    <x v="3"/>
    <s v="GCJ10M"/>
    <x v="4"/>
    <x v="2"/>
    <x v="0"/>
    <n v="1"/>
  </r>
  <r>
    <x v="73"/>
    <x v="73"/>
    <x v="3"/>
    <x v="3"/>
    <s v="DCR9F"/>
    <x v="5"/>
    <x v="2"/>
    <x v="1"/>
    <n v="1"/>
  </r>
  <r>
    <x v="73"/>
    <x v="73"/>
    <x v="3"/>
    <x v="3"/>
    <s v="QGE10M"/>
    <x v="4"/>
    <x v="2"/>
    <x v="0"/>
    <n v="1"/>
  </r>
  <r>
    <x v="73"/>
    <x v="73"/>
    <x v="3"/>
    <x v="3"/>
    <s v="SGN9F"/>
    <x v="4"/>
    <x v="2"/>
    <x v="1"/>
    <n v="1"/>
  </r>
  <r>
    <x v="73"/>
    <x v="73"/>
    <x v="3"/>
    <x v="3"/>
    <s v="MAL10F"/>
    <x v="3"/>
    <x v="2"/>
    <x v="1"/>
    <n v="1"/>
  </r>
  <r>
    <x v="73"/>
    <x v="73"/>
    <x v="3"/>
    <x v="3"/>
    <s v="RGG6M"/>
    <x v="4"/>
    <x v="0"/>
    <x v="0"/>
    <n v="1"/>
  </r>
  <r>
    <x v="73"/>
    <x v="73"/>
    <x v="3"/>
    <x v="3"/>
    <s v="YAC6F"/>
    <x v="4"/>
    <x v="0"/>
    <x v="1"/>
    <n v="1"/>
  </r>
  <r>
    <x v="73"/>
    <x v="73"/>
    <x v="3"/>
    <x v="3"/>
    <s v="GRA6M"/>
    <x v="4"/>
    <x v="0"/>
    <x v="0"/>
    <n v="1"/>
  </r>
  <r>
    <x v="73"/>
    <x v="73"/>
    <x v="3"/>
    <x v="3"/>
    <s v="DMV7M"/>
    <x v="4"/>
    <x v="1"/>
    <x v="0"/>
    <n v="1"/>
  </r>
  <r>
    <x v="73"/>
    <x v="73"/>
    <x v="3"/>
    <x v="3"/>
    <s v="VMB8F"/>
    <x v="4"/>
    <x v="1"/>
    <x v="1"/>
    <n v="1"/>
  </r>
  <r>
    <x v="73"/>
    <x v="73"/>
    <x v="3"/>
    <x v="3"/>
    <s v="CCV7M"/>
    <x v="4"/>
    <x v="1"/>
    <x v="0"/>
    <n v="1"/>
  </r>
  <r>
    <x v="73"/>
    <x v="73"/>
    <x v="3"/>
    <x v="3"/>
    <s v="RSM10M"/>
    <x v="4"/>
    <x v="2"/>
    <x v="0"/>
    <n v="1"/>
  </r>
  <r>
    <x v="73"/>
    <x v="73"/>
    <x v="3"/>
    <x v="3"/>
    <s v="EOL9M"/>
    <x v="4"/>
    <x v="2"/>
    <x v="0"/>
    <n v="1"/>
  </r>
  <r>
    <x v="73"/>
    <x v="73"/>
    <x v="3"/>
    <x v="3"/>
    <s v="ADI9F"/>
    <x v="4"/>
    <x v="2"/>
    <x v="1"/>
    <n v="1"/>
  </r>
  <r>
    <x v="73"/>
    <x v="73"/>
    <x v="3"/>
    <x v="3"/>
    <s v="MHO10F"/>
    <x v="4"/>
    <x v="2"/>
    <x v="1"/>
    <n v="1"/>
  </r>
  <r>
    <x v="73"/>
    <x v="73"/>
    <x v="3"/>
    <x v="3"/>
    <s v="VLL7M"/>
    <x v="4"/>
    <x v="1"/>
    <x v="0"/>
    <n v="1"/>
  </r>
  <r>
    <x v="73"/>
    <x v="73"/>
    <x v="3"/>
    <x v="3"/>
    <s v="ISP6M"/>
    <x v="4"/>
    <x v="0"/>
    <x v="0"/>
    <n v="1"/>
  </r>
  <r>
    <x v="73"/>
    <x v="73"/>
    <x v="3"/>
    <x v="3"/>
    <s v="MBG6M"/>
    <x v="4"/>
    <x v="0"/>
    <x v="0"/>
    <n v="1"/>
  </r>
  <r>
    <x v="73"/>
    <x v="73"/>
    <x v="3"/>
    <x v="3"/>
    <s v="VNB7F"/>
    <x v="4"/>
    <x v="1"/>
    <x v="1"/>
    <n v="1"/>
  </r>
  <r>
    <x v="73"/>
    <x v="73"/>
    <x v="3"/>
    <x v="3"/>
    <s v="KEF5F"/>
    <x v="4"/>
    <x v="0"/>
    <x v="1"/>
    <n v="1"/>
  </r>
  <r>
    <x v="73"/>
    <x v="73"/>
    <x v="3"/>
    <x v="3"/>
    <s v="VVG8F"/>
    <x v="4"/>
    <x v="1"/>
    <x v="1"/>
    <n v="1"/>
  </r>
  <r>
    <x v="73"/>
    <x v="73"/>
    <x v="3"/>
    <x v="3"/>
    <s v="GLB7M"/>
    <x v="4"/>
    <x v="1"/>
    <x v="0"/>
    <n v="1"/>
  </r>
  <r>
    <x v="73"/>
    <x v="73"/>
    <x v="3"/>
    <x v="3"/>
    <s v="OCG9M"/>
    <x v="4"/>
    <x v="2"/>
    <x v="0"/>
    <n v="1"/>
  </r>
  <r>
    <x v="73"/>
    <x v="73"/>
    <x v="3"/>
    <x v="3"/>
    <s v="JDC10M"/>
    <x v="2"/>
    <x v="2"/>
    <x v="0"/>
    <n v="1"/>
  </r>
  <r>
    <x v="73"/>
    <x v="73"/>
    <x v="3"/>
    <x v="3"/>
    <s v="SCA11M"/>
    <x v="4"/>
    <x v="2"/>
    <x v="0"/>
    <n v="1"/>
  </r>
  <r>
    <x v="73"/>
    <x v="73"/>
    <x v="3"/>
    <x v="3"/>
    <s v="ARS9F"/>
    <x v="4"/>
    <x v="2"/>
    <x v="1"/>
    <n v="1"/>
  </r>
  <r>
    <x v="74"/>
    <x v="74"/>
    <x v="6"/>
    <x v="6"/>
    <s v="IEM5M"/>
    <x v="3"/>
    <x v="0"/>
    <x v="0"/>
    <n v="1"/>
  </r>
  <r>
    <x v="74"/>
    <x v="74"/>
    <x v="6"/>
    <x v="6"/>
    <s v="SAL7M"/>
    <x v="1"/>
    <x v="1"/>
    <x v="0"/>
    <n v="1"/>
  </r>
  <r>
    <x v="74"/>
    <x v="74"/>
    <x v="6"/>
    <x v="6"/>
    <s v="ACR7F"/>
    <x v="2"/>
    <x v="1"/>
    <x v="1"/>
    <n v="1"/>
  </r>
  <r>
    <x v="74"/>
    <x v="74"/>
    <x v="6"/>
    <x v="6"/>
    <s v="KCE7F"/>
    <x v="3"/>
    <x v="1"/>
    <x v="1"/>
    <n v="1"/>
  </r>
  <r>
    <x v="74"/>
    <x v="74"/>
    <x v="6"/>
    <x v="6"/>
    <s v="NCM7F"/>
    <x v="2"/>
    <x v="1"/>
    <x v="1"/>
    <n v="1"/>
  </r>
  <r>
    <x v="74"/>
    <x v="74"/>
    <x v="6"/>
    <x v="6"/>
    <s v="IBC8F"/>
    <x v="0"/>
    <x v="1"/>
    <x v="1"/>
    <n v="1"/>
  </r>
  <r>
    <x v="74"/>
    <x v="74"/>
    <x v="6"/>
    <x v="6"/>
    <s v="GCJ10M"/>
    <x v="3"/>
    <x v="2"/>
    <x v="0"/>
    <n v="1"/>
  </r>
  <r>
    <x v="74"/>
    <x v="74"/>
    <x v="6"/>
    <x v="6"/>
    <s v="DCR9F"/>
    <x v="4"/>
    <x v="2"/>
    <x v="1"/>
    <n v="1"/>
  </r>
  <r>
    <x v="74"/>
    <x v="74"/>
    <x v="6"/>
    <x v="6"/>
    <s v="QGE10M"/>
    <x v="1"/>
    <x v="2"/>
    <x v="0"/>
    <n v="1"/>
  </r>
  <r>
    <x v="74"/>
    <x v="74"/>
    <x v="6"/>
    <x v="6"/>
    <s v="SGN9F"/>
    <x v="2"/>
    <x v="2"/>
    <x v="1"/>
    <n v="1"/>
  </r>
  <r>
    <x v="74"/>
    <x v="74"/>
    <x v="6"/>
    <x v="6"/>
    <s v="MAL10F"/>
    <x v="2"/>
    <x v="2"/>
    <x v="1"/>
    <n v="1"/>
  </r>
  <r>
    <x v="74"/>
    <x v="74"/>
    <x v="6"/>
    <x v="6"/>
    <s v="RGG6M"/>
    <x v="3"/>
    <x v="0"/>
    <x v="0"/>
    <n v="1"/>
  </r>
  <r>
    <x v="74"/>
    <x v="74"/>
    <x v="6"/>
    <x v="6"/>
    <s v="YAC6F"/>
    <x v="3"/>
    <x v="0"/>
    <x v="1"/>
    <n v="1"/>
  </r>
  <r>
    <x v="74"/>
    <x v="74"/>
    <x v="6"/>
    <x v="6"/>
    <s v="GRA6M"/>
    <x v="5"/>
    <x v="0"/>
    <x v="0"/>
    <n v="1"/>
  </r>
  <r>
    <x v="74"/>
    <x v="74"/>
    <x v="6"/>
    <x v="6"/>
    <s v="DMV7M"/>
    <x v="3"/>
    <x v="1"/>
    <x v="0"/>
    <n v="1"/>
  </r>
  <r>
    <x v="74"/>
    <x v="74"/>
    <x v="6"/>
    <x v="6"/>
    <s v="VMB8F"/>
    <x v="3"/>
    <x v="1"/>
    <x v="1"/>
    <n v="1"/>
  </r>
  <r>
    <x v="74"/>
    <x v="74"/>
    <x v="6"/>
    <x v="6"/>
    <s v="CCV7M"/>
    <x v="2"/>
    <x v="1"/>
    <x v="0"/>
    <n v="1"/>
  </r>
  <r>
    <x v="74"/>
    <x v="74"/>
    <x v="6"/>
    <x v="6"/>
    <s v="RSM10M"/>
    <x v="2"/>
    <x v="2"/>
    <x v="0"/>
    <n v="1"/>
  </r>
  <r>
    <x v="74"/>
    <x v="74"/>
    <x v="6"/>
    <x v="6"/>
    <s v="EOL9M"/>
    <x v="2"/>
    <x v="2"/>
    <x v="0"/>
    <n v="1"/>
  </r>
  <r>
    <x v="74"/>
    <x v="74"/>
    <x v="6"/>
    <x v="6"/>
    <s v="ADI9F"/>
    <x v="2"/>
    <x v="2"/>
    <x v="1"/>
    <n v="1"/>
  </r>
  <r>
    <x v="74"/>
    <x v="74"/>
    <x v="6"/>
    <x v="6"/>
    <s v="MHO10F"/>
    <x v="2"/>
    <x v="2"/>
    <x v="1"/>
    <n v="1"/>
  </r>
  <r>
    <x v="74"/>
    <x v="74"/>
    <x v="6"/>
    <x v="6"/>
    <s v="VLL7M"/>
    <x v="2"/>
    <x v="1"/>
    <x v="0"/>
    <n v="1"/>
  </r>
  <r>
    <x v="74"/>
    <x v="74"/>
    <x v="6"/>
    <x v="6"/>
    <s v="ISP6M"/>
    <x v="2"/>
    <x v="0"/>
    <x v="0"/>
    <n v="1"/>
  </r>
  <r>
    <x v="74"/>
    <x v="74"/>
    <x v="6"/>
    <x v="6"/>
    <s v="MBG6M"/>
    <x v="3"/>
    <x v="0"/>
    <x v="0"/>
    <n v="1"/>
  </r>
  <r>
    <x v="74"/>
    <x v="74"/>
    <x v="6"/>
    <x v="6"/>
    <s v="VNB7F"/>
    <x v="3"/>
    <x v="1"/>
    <x v="1"/>
    <n v="1"/>
  </r>
  <r>
    <x v="74"/>
    <x v="74"/>
    <x v="6"/>
    <x v="6"/>
    <s v="KEF5F"/>
    <x v="2"/>
    <x v="0"/>
    <x v="1"/>
    <n v="1"/>
  </r>
  <r>
    <x v="74"/>
    <x v="74"/>
    <x v="6"/>
    <x v="6"/>
    <s v="VVG8F"/>
    <x v="2"/>
    <x v="1"/>
    <x v="1"/>
    <n v="1"/>
  </r>
  <r>
    <x v="74"/>
    <x v="74"/>
    <x v="6"/>
    <x v="6"/>
    <s v="GLB7M"/>
    <x v="3"/>
    <x v="1"/>
    <x v="0"/>
    <n v="1"/>
  </r>
  <r>
    <x v="74"/>
    <x v="74"/>
    <x v="6"/>
    <x v="6"/>
    <s v="OCG9M"/>
    <x v="2"/>
    <x v="2"/>
    <x v="0"/>
    <n v="1"/>
  </r>
  <r>
    <x v="74"/>
    <x v="74"/>
    <x v="6"/>
    <x v="6"/>
    <s v="JDC10M"/>
    <x v="5"/>
    <x v="2"/>
    <x v="0"/>
    <n v="1"/>
  </r>
  <r>
    <x v="74"/>
    <x v="74"/>
    <x v="6"/>
    <x v="6"/>
    <s v="SCA11M"/>
    <x v="3"/>
    <x v="2"/>
    <x v="0"/>
    <n v="1"/>
  </r>
  <r>
    <x v="74"/>
    <x v="74"/>
    <x v="6"/>
    <x v="6"/>
    <s v="ARS9F"/>
    <x v="6"/>
    <x v="2"/>
    <x v="1"/>
    <n v="1"/>
  </r>
  <r>
    <x v="75"/>
    <x v="75"/>
    <x v="6"/>
    <x v="6"/>
    <s v="IEM5M"/>
    <x v="6"/>
    <x v="0"/>
    <x v="0"/>
    <n v="1"/>
  </r>
  <r>
    <x v="75"/>
    <x v="75"/>
    <x v="6"/>
    <x v="6"/>
    <s v="SAL7M"/>
    <x v="1"/>
    <x v="1"/>
    <x v="0"/>
    <n v="1"/>
  </r>
  <r>
    <x v="75"/>
    <x v="75"/>
    <x v="6"/>
    <x v="6"/>
    <s v="ACR7F"/>
    <x v="1"/>
    <x v="1"/>
    <x v="1"/>
    <n v="1"/>
  </r>
  <r>
    <x v="75"/>
    <x v="75"/>
    <x v="6"/>
    <x v="6"/>
    <s v="KCE7F"/>
    <x v="7"/>
    <x v="1"/>
    <x v="1"/>
    <n v="1"/>
  </r>
  <r>
    <x v="75"/>
    <x v="75"/>
    <x v="6"/>
    <x v="6"/>
    <s v="NCM7F"/>
    <x v="3"/>
    <x v="1"/>
    <x v="1"/>
    <n v="1"/>
  </r>
  <r>
    <x v="75"/>
    <x v="75"/>
    <x v="6"/>
    <x v="6"/>
    <s v="IBC8F"/>
    <x v="1"/>
    <x v="1"/>
    <x v="1"/>
    <n v="1"/>
  </r>
  <r>
    <x v="75"/>
    <x v="75"/>
    <x v="6"/>
    <x v="6"/>
    <s v="GCJ10M"/>
    <x v="3"/>
    <x v="2"/>
    <x v="0"/>
    <n v="1"/>
  </r>
  <r>
    <x v="75"/>
    <x v="75"/>
    <x v="6"/>
    <x v="6"/>
    <s v="DCR9F"/>
    <x v="1"/>
    <x v="2"/>
    <x v="1"/>
    <n v="1"/>
  </r>
  <r>
    <x v="75"/>
    <x v="75"/>
    <x v="6"/>
    <x v="6"/>
    <s v="QGE10M"/>
    <x v="4"/>
    <x v="2"/>
    <x v="0"/>
    <n v="1"/>
  </r>
  <r>
    <x v="75"/>
    <x v="75"/>
    <x v="6"/>
    <x v="6"/>
    <s v="SGN9F"/>
    <x v="3"/>
    <x v="2"/>
    <x v="1"/>
    <n v="1"/>
  </r>
  <r>
    <x v="75"/>
    <x v="75"/>
    <x v="6"/>
    <x v="6"/>
    <s v="MAL10F"/>
    <x v="3"/>
    <x v="2"/>
    <x v="1"/>
    <n v="1"/>
  </r>
  <r>
    <x v="75"/>
    <x v="75"/>
    <x v="6"/>
    <x v="6"/>
    <s v="RGG6M"/>
    <x v="1"/>
    <x v="0"/>
    <x v="0"/>
    <n v="1"/>
  </r>
  <r>
    <x v="75"/>
    <x v="75"/>
    <x v="6"/>
    <x v="6"/>
    <s v="YAC6F"/>
    <x v="4"/>
    <x v="0"/>
    <x v="1"/>
    <n v="1"/>
  </r>
  <r>
    <x v="75"/>
    <x v="75"/>
    <x v="6"/>
    <x v="6"/>
    <s v="GRA6M"/>
    <x v="1"/>
    <x v="0"/>
    <x v="0"/>
    <n v="1"/>
  </r>
  <r>
    <x v="75"/>
    <x v="75"/>
    <x v="6"/>
    <x v="6"/>
    <s v="DMV7M"/>
    <x v="3"/>
    <x v="1"/>
    <x v="0"/>
    <n v="1"/>
  </r>
  <r>
    <x v="75"/>
    <x v="75"/>
    <x v="6"/>
    <x v="6"/>
    <s v="VMB8F"/>
    <x v="3"/>
    <x v="1"/>
    <x v="1"/>
    <n v="1"/>
  </r>
  <r>
    <x v="75"/>
    <x v="75"/>
    <x v="6"/>
    <x v="6"/>
    <s v="CCV7M"/>
    <x v="1"/>
    <x v="1"/>
    <x v="0"/>
    <n v="1"/>
  </r>
  <r>
    <x v="75"/>
    <x v="75"/>
    <x v="6"/>
    <x v="6"/>
    <s v="RSM10M"/>
    <x v="1"/>
    <x v="2"/>
    <x v="0"/>
    <n v="1"/>
  </r>
  <r>
    <x v="75"/>
    <x v="75"/>
    <x v="6"/>
    <x v="6"/>
    <s v="EOL9M"/>
    <x v="1"/>
    <x v="2"/>
    <x v="0"/>
    <n v="1"/>
  </r>
  <r>
    <x v="75"/>
    <x v="75"/>
    <x v="6"/>
    <x v="6"/>
    <s v="ADI9F"/>
    <x v="1"/>
    <x v="2"/>
    <x v="1"/>
    <n v="1"/>
  </r>
  <r>
    <x v="75"/>
    <x v="75"/>
    <x v="6"/>
    <x v="6"/>
    <s v="MHO10F"/>
    <x v="3"/>
    <x v="2"/>
    <x v="1"/>
    <n v="1"/>
  </r>
  <r>
    <x v="75"/>
    <x v="75"/>
    <x v="6"/>
    <x v="6"/>
    <s v="VLL7M"/>
    <x v="3"/>
    <x v="1"/>
    <x v="0"/>
    <n v="1"/>
  </r>
  <r>
    <x v="75"/>
    <x v="75"/>
    <x v="6"/>
    <x v="6"/>
    <s v="ISP6M"/>
    <x v="3"/>
    <x v="0"/>
    <x v="0"/>
    <n v="1"/>
  </r>
  <r>
    <x v="75"/>
    <x v="75"/>
    <x v="6"/>
    <x v="6"/>
    <s v="MBG6M"/>
    <x v="1"/>
    <x v="0"/>
    <x v="0"/>
    <n v="1"/>
  </r>
  <r>
    <x v="75"/>
    <x v="75"/>
    <x v="6"/>
    <x v="6"/>
    <s v="VNB7F"/>
    <x v="1"/>
    <x v="1"/>
    <x v="1"/>
    <n v="1"/>
  </r>
  <r>
    <x v="75"/>
    <x v="75"/>
    <x v="6"/>
    <x v="6"/>
    <s v="KEF5F"/>
    <x v="1"/>
    <x v="0"/>
    <x v="1"/>
    <n v="1"/>
  </r>
  <r>
    <x v="75"/>
    <x v="75"/>
    <x v="6"/>
    <x v="6"/>
    <s v="VVG8F"/>
    <x v="3"/>
    <x v="1"/>
    <x v="1"/>
    <n v="1"/>
  </r>
  <r>
    <x v="75"/>
    <x v="75"/>
    <x v="6"/>
    <x v="6"/>
    <s v="GLB7M"/>
    <x v="3"/>
    <x v="1"/>
    <x v="0"/>
    <n v="1"/>
  </r>
  <r>
    <x v="75"/>
    <x v="75"/>
    <x v="6"/>
    <x v="6"/>
    <s v="OCG9M"/>
    <x v="1"/>
    <x v="2"/>
    <x v="0"/>
    <n v="1"/>
  </r>
  <r>
    <x v="75"/>
    <x v="75"/>
    <x v="6"/>
    <x v="6"/>
    <s v="JDC10M"/>
    <x v="1"/>
    <x v="2"/>
    <x v="0"/>
    <n v="1"/>
  </r>
  <r>
    <x v="75"/>
    <x v="75"/>
    <x v="6"/>
    <x v="6"/>
    <s v="SCA11M"/>
    <x v="5"/>
    <x v="2"/>
    <x v="0"/>
    <n v="1"/>
  </r>
  <r>
    <x v="75"/>
    <x v="75"/>
    <x v="6"/>
    <x v="6"/>
    <s v="ARS9F"/>
    <x v="1"/>
    <x v="2"/>
    <x v="1"/>
    <n v="1"/>
  </r>
  <r>
    <x v="76"/>
    <x v="76"/>
    <x v="3"/>
    <x v="3"/>
    <s v="IEM5M"/>
    <x v="2"/>
    <x v="0"/>
    <x v="0"/>
    <n v="1"/>
  </r>
  <r>
    <x v="76"/>
    <x v="76"/>
    <x v="3"/>
    <x v="3"/>
    <s v="SAL7M"/>
    <x v="4"/>
    <x v="1"/>
    <x v="0"/>
    <n v="1"/>
  </r>
  <r>
    <x v="76"/>
    <x v="76"/>
    <x v="3"/>
    <x v="3"/>
    <s v="ACR7F"/>
    <x v="4"/>
    <x v="1"/>
    <x v="1"/>
    <n v="1"/>
  </r>
  <r>
    <x v="76"/>
    <x v="76"/>
    <x v="3"/>
    <x v="3"/>
    <s v="KCE7F"/>
    <x v="4"/>
    <x v="1"/>
    <x v="1"/>
    <n v="1"/>
  </r>
  <r>
    <x v="76"/>
    <x v="76"/>
    <x v="3"/>
    <x v="3"/>
    <s v="NCM7F"/>
    <x v="4"/>
    <x v="1"/>
    <x v="1"/>
    <n v="1"/>
  </r>
  <r>
    <x v="76"/>
    <x v="76"/>
    <x v="3"/>
    <x v="3"/>
    <s v="IBC8F"/>
    <x v="4"/>
    <x v="1"/>
    <x v="1"/>
    <n v="1"/>
  </r>
  <r>
    <x v="76"/>
    <x v="76"/>
    <x v="3"/>
    <x v="3"/>
    <s v="GCJ10M"/>
    <x v="4"/>
    <x v="2"/>
    <x v="0"/>
    <n v="1"/>
  </r>
  <r>
    <x v="76"/>
    <x v="76"/>
    <x v="3"/>
    <x v="3"/>
    <s v="DCR9F"/>
    <x v="4"/>
    <x v="2"/>
    <x v="1"/>
    <n v="1"/>
  </r>
  <r>
    <x v="76"/>
    <x v="76"/>
    <x v="3"/>
    <x v="3"/>
    <s v="QGE10M"/>
    <x v="1"/>
    <x v="2"/>
    <x v="0"/>
    <n v="1"/>
  </r>
  <r>
    <x v="76"/>
    <x v="76"/>
    <x v="3"/>
    <x v="3"/>
    <s v="SGN9F"/>
    <x v="4"/>
    <x v="2"/>
    <x v="1"/>
    <n v="1"/>
  </r>
  <r>
    <x v="76"/>
    <x v="76"/>
    <x v="3"/>
    <x v="3"/>
    <s v="MAL10F"/>
    <x v="4"/>
    <x v="2"/>
    <x v="1"/>
    <n v="1"/>
  </r>
  <r>
    <x v="76"/>
    <x v="76"/>
    <x v="3"/>
    <x v="3"/>
    <s v="RGG6M"/>
    <x v="4"/>
    <x v="0"/>
    <x v="0"/>
    <n v="1"/>
  </r>
  <r>
    <x v="76"/>
    <x v="76"/>
    <x v="3"/>
    <x v="3"/>
    <s v="YAC6F"/>
    <x v="4"/>
    <x v="0"/>
    <x v="1"/>
    <n v="1"/>
  </r>
  <r>
    <x v="76"/>
    <x v="76"/>
    <x v="3"/>
    <x v="3"/>
    <s v="GRA6M"/>
    <x v="6"/>
    <x v="0"/>
    <x v="0"/>
    <n v="1"/>
  </r>
  <r>
    <x v="76"/>
    <x v="76"/>
    <x v="3"/>
    <x v="3"/>
    <s v="DMV7M"/>
    <x v="4"/>
    <x v="1"/>
    <x v="0"/>
    <n v="1"/>
  </r>
  <r>
    <x v="76"/>
    <x v="76"/>
    <x v="3"/>
    <x v="3"/>
    <s v="VMB8F"/>
    <x v="4"/>
    <x v="1"/>
    <x v="1"/>
    <n v="1"/>
  </r>
  <r>
    <x v="76"/>
    <x v="76"/>
    <x v="3"/>
    <x v="3"/>
    <s v="CCV7M"/>
    <x v="4"/>
    <x v="1"/>
    <x v="0"/>
    <n v="1"/>
  </r>
  <r>
    <x v="76"/>
    <x v="76"/>
    <x v="3"/>
    <x v="3"/>
    <s v="RSM10M"/>
    <x v="4"/>
    <x v="2"/>
    <x v="0"/>
    <n v="1"/>
  </r>
  <r>
    <x v="76"/>
    <x v="76"/>
    <x v="3"/>
    <x v="3"/>
    <s v="EOL9M"/>
    <x v="4"/>
    <x v="2"/>
    <x v="0"/>
    <n v="1"/>
  </r>
  <r>
    <x v="76"/>
    <x v="76"/>
    <x v="3"/>
    <x v="3"/>
    <s v="ADI9F"/>
    <x v="4"/>
    <x v="2"/>
    <x v="1"/>
    <n v="1"/>
  </r>
  <r>
    <x v="76"/>
    <x v="76"/>
    <x v="3"/>
    <x v="3"/>
    <s v="MHO10F"/>
    <x v="4"/>
    <x v="2"/>
    <x v="1"/>
    <n v="1"/>
  </r>
  <r>
    <x v="76"/>
    <x v="76"/>
    <x v="3"/>
    <x v="3"/>
    <s v="VLL7M"/>
    <x v="4"/>
    <x v="1"/>
    <x v="0"/>
    <n v="1"/>
  </r>
  <r>
    <x v="76"/>
    <x v="76"/>
    <x v="3"/>
    <x v="3"/>
    <s v="ISP6M"/>
    <x v="4"/>
    <x v="0"/>
    <x v="0"/>
    <n v="1"/>
  </r>
  <r>
    <x v="76"/>
    <x v="76"/>
    <x v="3"/>
    <x v="3"/>
    <s v="MBG6M"/>
    <x v="4"/>
    <x v="0"/>
    <x v="0"/>
    <n v="1"/>
  </r>
  <r>
    <x v="76"/>
    <x v="76"/>
    <x v="3"/>
    <x v="3"/>
    <s v="VNB7F"/>
    <x v="4"/>
    <x v="1"/>
    <x v="1"/>
    <n v="1"/>
  </r>
  <r>
    <x v="76"/>
    <x v="76"/>
    <x v="3"/>
    <x v="3"/>
    <s v="KEF5F"/>
    <x v="4"/>
    <x v="0"/>
    <x v="1"/>
    <n v="1"/>
  </r>
  <r>
    <x v="76"/>
    <x v="76"/>
    <x v="3"/>
    <x v="3"/>
    <s v="VVG8F"/>
    <x v="4"/>
    <x v="1"/>
    <x v="1"/>
    <n v="1"/>
  </r>
  <r>
    <x v="76"/>
    <x v="76"/>
    <x v="3"/>
    <x v="3"/>
    <s v="GLB7M"/>
    <x v="4"/>
    <x v="1"/>
    <x v="0"/>
    <n v="1"/>
  </r>
  <r>
    <x v="76"/>
    <x v="76"/>
    <x v="3"/>
    <x v="3"/>
    <s v="OCG9M"/>
    <x v="4"/>
    <x v="2"/>
    <x v="0"/>
    <n v="1"/>
  </r>
  <r>
    <x v="76"/>
    <x v="76"/>
    <x v="3"/>
    <x v="3"/>
    <s v="JDC10M"/>
    <x v="4"/>
    <x v="2"/>
    <x v="0"/>
    <n v="1"/>
  </r>
  <r>
    <x v="76"/>
    <x v="76"/>
    <x v="3"/>
    <x v="3"/>
    <s v="SCA11M"/>
    <x v="4"/>
    <x v="2"/>
    <x v="0"/>
    <n v="1"/>
  </r>
  <r>
    <x v="76"/>
    <x v="76"/>
    <x v="3"/>
    <x v="3"/>
    <s v="ARS9F"/>
    <x v="4"/>
    <x v="2"/>
    <x v="1"/>
    <n v="1"/>
  </r>
  <r>
    <x v="77"/>
    <x v="77"/>
    <x v="2"/>
    <x v="2"/>
    <s v="IEM5M"/>
    <x v="6"/>
    <x v="0"/>
    <x v="0"/>
    <n v="1"/>
  </r>
  <r>
    <x v="77"/>
    <x v="77"/>
    <x v="2"/>
    <x v="2"/>
    <s v="SAL7M"/>
    <x v="1"/>
    <x v="1"/>
    <x v="0"/>
    <n v="1"/>
  </r>
  <r>
    <x v="77"/>
    <x v="77"/>
    <x v="2"/>
    <x v="2"/>
    <s v="ACR7F"/>
    <x v="1"/>
    <x v="1"/>
    <x v="1"/>
    <n v="1"/>
  </r>
  <r>
    <x v="77"/>
    <x v="77"/>
    <x v="2"/>
    <x v="2"/>
    <s v="KCE7F"/>
    <x v="7"/>
    <x v="1"/>
    <x v="1"/>
    <n v="1"/>
  </r>
  <r>
    <x v="77"/>
    <x v="77"/>
    <x v="2"/>
    <x v="2"/>
    <s v="NCM7F"/>
    <x v="1"/>
    <x v="1"/>
    <x v="1"/>
    <n v="1"/>
  </r>
  <r>
    <x v="77"/>
    <x v="77"/>
    <x v="2"/>
    <x v="2"/>
    <s v="IBC8F"/>
    <x v="1"/>
    <x v="1"/>
    <x v="1"/>
    <n v="1"/>
  </r>
  <r>
    <x v="77"/>
    <x v="77"/>
    <x v="2"/>
    <x v="2"/>
    <s v="GCJ10M"/>
    <x v="1"/>
    <x v="2"/>
    <x v="0"/>
    <n v="1"/>
  </r>
  <r>
    <x v="77"/>
    <x v="77"/>
    <x v="2"/>
    <x v="2"/>
    <s v="DCR9F"/>
    <x v="1"/>
    <x v="2"/>
    <x v="1"/>
    <n v="1"/>
  </r>
  <r>
    <x v="77"/>
    <x v="77"/>
    <x v="2"/>
    <x v="2"/>
    <s v="SGN9F"/>
    <x v="1"/>
    <x v="2"/>
    <x v="1"/>
    <n v="1"/>
  </r>
  <r>
    <x v="77"/>
    <x v="77"/>
    <x v="2"/>
    <x v="2"/>
    <s v="MAL10F"/>
    <x v="1"/>
    <x v="2"/>
    <x v="1"/>
    <n v="1"/>
  </r>
  <r>
    <x v="77"/>
    <x v="77"/>
    <x v="2"/>
    <x v="2"/>
    <s v="RGG6M"/>
    <x v="1"/>
    <x v="0"/>
    <x v="0"/>
    <n v="1"/>
  </r>
  <r>
    <x v="77"/>
    <x v="77"/>
    <x v="2"/>
    <x v="2"/>
    <s v="YAC6F"/>
    <x v="2"/>
    <x v="0"/>
    <x v="1"/>
    <n v="1"/>
  </r>
  <r>
    <x v="77"/>
    <x v="77"/>
    <x v="2"/>
    <x v="2"/>
    <s v="GRA6M"/>
    <x v="5"/>
    <x v="0"/>
    <x v="0"/>
    <n v="1"/>
  </r>
  <r>
    <x v="77"/>
    <x v="77"/>
    <x v="2"/>
    <x v="2"/>
    <s v="DMV7M"/>
    <x v="1"/>
    <x v="1"/>
    <x v="0"/>
    <n v="1"/>
  </r>
  <r>
    <x v="77"/>
    <x v="77"/>
    <x v="2"/>
    <x v="2"/>
    <s v="VMB8F"/>
    <x v="1"/>
    <x v="1"/>
    <x v="1"/>
    <n v="1"/>
  </r>
  <r>
    <x v="77"/>
    <x v="77"/>
    <x v="2"/>
    <x v="2"/>
    <s v="CCV7M"/>
    <x v="1"/>
    <x v="1"/>
    <x v="0"/>
    <n v="1"/>
  </r>
  <r>
    <x v="77"/>
    <x v="77"/>
    <x v="2"/>
    <x v="2"/>
    <s v="RSM10M"/>
    <x v="1"/>
    <x v="2"/>
    <x v="0"/>
    <n v="1"/>
  </r>
  <r>
    <x v="77"/>
    <x v="77"/>
    <x v="2"/>
    <x v="2"/>
    <s v="EOL9M"/>
    <x v="1"/>
    <x v="2"/>
    <x v="0"/>
    <n v="1"/>
  </r>
  <r>
    <x v="77"/>
    <x v="77"/>
    <x v="2"/>
    <x v="2"/>
    <s v="ADI9F"/>
    <x v="1"/>
    <x v="2"/>
    <x v="1"/>
    <n v="1"/>
  </r>
  <r>
    <x v="77"/>
    <x v="77"/>
    <x v="2"/>
    <x v="2"/>
    <s v="MHO10F"/>
    <x v="1"/>
    <x v="2"/>
    <x v="1"/>
    <n v="1"/>
  </r>
  <r>
    <x v="77"/>
    <x v="77"/>
    <x v="2"/>
    <x v="2"/>
    <s v="VLL7M"/>
    <x v="1"/>
    <x v="1"/>
    <x v="0"/>
    <n v="1"/>
  </r>
  <r>
    <x v="77"/>
    <x v="77"/>
    <x v="2"/>
    <x v="2"/>
    <s v="ISP6M"/>
    <x v="1"/>
    <x v="0"/>
    <x v="0"/>
    <n v="1"/>
  </r>
  <r>
    <x v="77"/>
    <x v="77"/>
    <x v="2"/>
    <x v="2"/>
    <s v="MBG6M"/>
    <x v="1"/>
    <x v="0"/>
    <x v="0"/>
    <n v="1"/>
  </r>
  <r>
    <x v="77"/>
    <x v="77"/>
    <x v="2"/>
    <x v="2"/>
    <s v="VNB7F"/>
    <x v="1"/>
    <x v="1"/>
    <x v="1"/>
    <n v="1"/>
  </r>
  <r>
    <x v="77"/>
    <x v="77"/>
    <x v="2"/>
    <x v="2"/>
    <s v="KEF5F"/>
    <x v="1"/>
    <x v="0"/>
    <x v="1"/>
    <n v="1"/>
  </r>
  <r>
    <x v="77"/>
    <x v="77"/>
    <x v="2"/>
    <x v="2"/>
    <s v="VVG8F"/>
    <x v="1"/>
    <x v="1"/>
    <x v="1"/>
    <n v="1"/>
  </r>
  <r>
    <x v="77"/>
    <x v="77"/>
    <x v="2"/>
    <x v="2"/>
    <s v="GLB7M"/>
    <x v="1"/>
    <x v="1"/>
    <x v="0"/>
    <n v="1"/>
  </r>
  <r>
    <x v="77"/>
    <x v="77"/>
    <x v="2"/>
    <x v="2"/>
    <s v="OCG9M"/>
    <x v="1"/>
    <x v="2"/>
    <x v="0"/>
    <n v="1"/>
  </r>
  <r>
    <x v="77"/>
    <x v="77"/>
    <x v="2"/>
    <x v="2"/>
    <s v="JDC10M"/>
    <x v="1"/>
    <x v="2"/>
    <x v="0"/>
    <n v="1"/>
  </r>
  <r>
    <x v="77"/>
    <x v="77"/>
    <x v="2"/>
    <x v="2"/>
    <s v="SCA11M"/>
    <x v="1"/>
    <x v="2"/>
    <x v="0"/>
    <n v="1"/>
  </r>
  <r>
    <x v="77"/>
    <x v="77"/>
    <x v="2"/>
    <x v="2"/>
    <s v="ARS9F"/>
    <x v="1"/>
    <x v="2"/>
    <x v="1"/>
    <n v="1"/>
  </r>
  <r>
    <x v="78"/>
    <x v="78"/>
    <x v="3"/>
    <x v="3"/>
    <s v="IEM5M"/>
    <x v="4"/>
    <x v="0"/>
    <x v="0"/>
    <n v="1"/>
  </r>
  <r>
    <x v="78"/>
    <x v="78"/>
    <x v="3"/>
    <x v="3"/>
    <s v="SAL7M"/>
    <x v="4"/>
    <x v="1"/>
    <x v="0"/>
    <n v="1"/>
  </r>
  <r>
    <x v="78"/>
    <x v="78"/>
    <x v="3"/>
    <x v="3"/>
    <s v="ACR7F"/>
    <x v="4"/>
    <x v="1"/>
    <x v="1"/>
    <n v="1"/>
  </r>
  <r>
    <x v="78"/>
    <x v="78"/>
    <x v="3"/>
    <x v="3"/>
    <s v="KCE7F"/>
    <x v="4"/>
    <x v="1"/>
    <x v="1"/>
    <n v="1"/>
  </r>
  <r>
    <x v="78"/>
    <x v="78"/>
    <x v="3"/>
    <x v="3"/>
    <s v="NCM7F"/>
    <x v="4"/>
    <x v="1"/>
    <x v="1"/>
    <n v="1"/>
  </r>
  <r>
    <x v="78"/>
    <x v="78"/>
    <x v="3"/>
    <x v="3"/>
    <s v="IBC8F"/>
    <x v="4"/>
    <x v="1"/>
    <x v="1"/>
    <n v="1"/>
  </r>
  <r>
    <x v="78"/>
    <x v="78"/>
    <x v="3"/>
    <x v="3"/>
    <s v="GCJ10M"/>
    <x v="4"/>
    <x v="2"/>
    <x v="0"/>
    <n v="1"/>
  </r>
  <r>
    <x v="78"/>
    <x v="78"/>
    <x v="3"/>
    <x v="3"/>
    <s v="DCR9F"/>
    <x v="4"/>
    <x v="2"/>
    <x v="1"/>
    <n v="1"/>
  </r>
  <r>
    <x v="78"/>
    <x v="78"/>
    <x v="3"/>
    <x v="3"/>
    <s v="QGE10M"/>
    <x v="4"/>
    <x v="2"/>
    <x v="0"/>
    <n v="1"/>
  </r>
  <r>
    <x v="78"/>
    <x v="78"/>
    <x v="3"/>
    <x v="3"/>
    <s v="SGN9F"/>
    <x v="4"/>
    <x v="2"/>
    <x v="1"/>
    <n v="1"/>
  </r>
  <r>
    <x v="78"/>
    <x v="78"/>
    <x v="3"/>
    <x v="3"/>
    <s v="MAL10F"/>
    <x v="4"/>
    <x v="2"/>
    <x v="1"/>
    <n v="1"/>
  </r>
  <r>
    <x v="78"/>
    <x v="78"/>
    <x v="3"/>
    <x v="3"/>
    <s v="RGG6M"/>
    <x v="4"/>
    <x v="0"/>
    <x v="0"/>
    <n v="1"/>
  </r>
  <r>
    <x v="78"/>
    <x v="78"/>
    <x v="3"/>
    <x v="3"/>
    <s v="YAC6F"/>
    <x v="1"/>
    <x v="0"/>
    <x v="1"/>
    <n v="1"/>
  </r>
  <r>
    <x v="78"/>
    <x v="78"/>
    <x v="3"/>
    <x v="3"/>
    <s v="GRA6M"/>
    <x v="4"/>
    <x v="0"/>
    <x v="0"/>
    <n v="1"/>
  </r>
  <r>
    <x v="78"/>
    <x v="78"/>
    <x v="3"/>
    <x v="3"/>
    <s v="DMV7M"/>
    <x v="4"/>
    <x v="1"/>
    <x v="0"/>
    <n v="1"/>
  </r>
  <r>
    <x v="78"/>
    <x v="78"/>
    <x v="3"/>
    <x v="3"/>
    <s v="VMB8F"/>
    <x v="4"/>
    <x v="1"/>
    <x v="1"/>
    <n v="1"/>
  </r>
  <r>
    <x v="78"/>
    <x v="78"/>
    <x v="3"/>
    <x v="3"/>
    <s v="CCV7M"/>
    <x v="4"/>
    <x v="1"/>
    <x v="0"/>
    <n v="1"/>
  </r>
  <r>
    <x v="78"/>
    <x v="78"/>
    <x v="3"/>
    <x v="3"/>
    <s v="RSM10M"/>
    <x v="4"/>
    <x v="2"/>
    <x v="0"/>
    <n v="1"/>
  </r>
  <r>
    <x v="78"/>
    <x v="78"/>
    <x v="3"/>
    <x v="3"/>
    <s v="EOL9M"/>
    <x v="4"/>
    <x v="2"/>
    <x v="0"/>
    <n v="1"/>
  </r>
  <r>
    <x v="78"/>
    <x v="78"/>
    <x v="3"/>
    <x v="3"/>
    <s v="ADI9F"/>
    <x v="4"/>
    <x v="2"/>
    <x v="1"/>
    <n v="1"/>
  </r>
  <r>
    <x v="78"/>
    <x v="78"/>
    <x v="3"/>
    <x v="3"/>
    <s v="MHO10F"/>
    <x v="4"/>
    <x v="2"/>
    <x v="1"/>
    <n v="1"/>
  </r>
  <r>
    <x v="78"/>
    <x v="78"/>
    <x v="3"/>
    <x v="3"/>
    <s v="VLL7M"/>
    <x v="4"/>
    <x v="1"/>
    <x v="0"/>
    <n v="1"/>
  </r>
  <r>
    <x v="78"/>
    <x v="78"/>
    <x v="3"/>
    <x v="3"/>
    <s v="ISP6M"/>
    <x v="4"/>
    <x v="0"/>
    <x v="0"/>
    <n v="1"/>
  </r>
  <r>
    <x v="78"/>
    <x v="78"/>
    <x v="3"/>
    <x v="3"/>
    <s v="MBG6M"/>
    <x v="4"/>
    <x v="0"/>
    <x v="0"/>
    <n v="1"/>
  </r>
  <r>
    <x v="78"/>
    <x v="78"/>
    <x v="3"/>
    <x v="3"/>
    <s v="VNB7F"/>
    <x v="4"/>
    <x v="1"/>
    <x v="1"/>
    <n v="1"/>
  </r>
  <r>
    <x v="78"/>
    <x v="78"/>
    <x v="3"/>
    <x v="3"/>
    <s v="KEF5F"/>
    <x v="4"/>
    <x v="0"/>
    <x v="1"/>
    <n v="1"/>
  </r>
  <r>
    <x v="78"/>
    <x v="78"/>
    <x v="3"/>
    <x v="3"/>
    <s v="VVG8F"/>
    <x v="4"/>
    <x v="1"/>
    <x v="1"/>
    <n v="1"/>
  </r>
  <r>
    <x v="78"/>
    <x v="78"/>
    <x v="3"/>
    <x v="3"/>
    <s v="GLB7M"/>
    <x v="4"/>
    <x v="1"/>
    <x v="0"/>
    <n v="1"/>
  </r>
  <r>
    <x v="78"/>
    <x v="78"/>
    <x v="3"/>
    <x v="3"/>
    <s v="OCG9M"/>
    <x v="4"/>
    <x v="2"/>
    <x v="0"/>
    <n v="1"/>
  </r>
  <r>
    <x v="78"/>
    <x v="78"/>
    <x v="3"/>
    <x v="3"/>
    <s v="JDC10M"/>
    <x v="4"/>
    <x v="2"/>
    <x v="0"/>
    <n v="1"/>
  </r>
  <r>
    <x v="78"/>
    <x v="78"/>
    <x v="3"/>
    <x v="3"/>
    <s v="SCA11M"/>
    <x v="4"/>
    <x v="2"/>
    <x v="0"/>
    <n v="1"/>
  </r>
  <r>
    <x v="78"/>
    <x v="78"/>
    <x v="3"/>
    <x v="3"/>
    <s v="ARS9F"/>
    <x v="4"/>
    <x v="2"/>
    <x v="1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">
  <r>
    <x v="0"/>
    <s v="Iker Santiago"/>
    <s v="Escoto"/>
    <s v="Muñoz"/>
    <x v="0"/>
    <x v="0"/>
    <x v="0"/>
    <n v="1"/>
    <s v="Urbana 53"/>
    <x v="0"/>
    <m/>
    <d v="2018-09-19T00:00:00"/>
    <m/>
    <n v="0"/>
    <n v="0"/>
  </r>
  <r>
    <x v="1"/>
    <s v="Santiago Mateo"/>
    <s v="Alejo"/>
    <s v="López"/>
    <x v="1"/>
    <x v="1"/>
    <x v="0"/>
    <n v="3"/>
    <s v="Urbana 53"/>
    <x v="0"/>
    <m/>
    <d v="2018-09-19T00:00:00"/>
    <m/>
    <n v="0"/>
    <n v="0"/>
  </r>
  <r>
    <x v="2"/>
    <s v="Ana Paula Alejandra"/>
    <s v="Covarrubias"/>
    <s v="Rojas"/>
    <x v="1"/>
    <x v="1"/>
    <x v="1"/>
    <n v="3"/>
    <s v="Urbana 53"/>
    <x v="0"/>
    <m/>
    <d v="2018-09-19T00:00:00"/>
    <m/>
    <n v="0"/>
    <n v="0"/>
  </r>
  <r>
    <x v="3"/>
    <s v="Kenia Margarita"/>
    <s v="Canales "/>
    <s v="Elizondo"/>
    <x v="1"/>
    <x v="1"/>
    <x v="1"/>
    <n v="3"/>
    <s v="Urbana 53"/>
    <x v="0"/>
    <m/>
    <d v="2018-09-19T00:00:00"/>
    <m/>
    <n v="0"/>
    <n v="0"/>
  </r>
  <r>
    <x v="4"/>
    <s v="Natalia Aranzazu"/>
    <s v="Cárdenas"/>
    <s v="Murillo"/>
    <x v="1"/>
    <x v="1"/>
    <x v="1"/>
    <n v="3"/>
    <s v="Urbana 53"/>
    <x v="0"/>
    <m/>
    <d v="2018-09-19T00:00:00"/>
    <m/>
    <n v="0"/>
    <n v="0"/>
  </r>
  <r>
    <x v="5"/>
    <s v="Isabella Michelle"/>
    <s v="Barba"/>
    <s v="Casillas"/>
    <x v="2"/>
    <x v="1"/>
    <x v="1"/>
    <n v="3"/>
    <s v="Urbana 53"/>
    <x v="0"/>
    <m/>
    <d v="2018-09-19T00:00:00"/>
    <m/>
    <n v="0"/>
    <n v="0"/>
  </r>
  <r>
    <x v="6"/>
    <s v="Garay Topete"/>
    <s v="Cristopher"/>
    <s v="Jehudiel"/>
    <x v="3"/>
    <x v="2"/>
    <x v="0"/>
    <n v="5"/>
    <s v="Urbana 53"/>
    <x v="0"/>
    <m/>
    <d v="2018-09-19T00:00:00"/>
    <m/>
    <n v="0"/>
    <n v="0"/>
  </r>
  <r>
    <x v="7"/>
    <s v="Danya Ximena"/>
    <s v="Córdova"/>
    <s v="Ruíz"/>
    <x v="4"/>
    <x v="2"/>
    <x v="1"/>
    <n v="5"/>
    <s v="Urbana 53"/>
    <x v="0"/>
    <m/>
    <d v="2018-09-19T00:00:00"/>
    <m/>
    <n v="0"/>
    <n v="0"/>
  </r>
  <r>
    <x v="8"/>
    <s v="Quetzal Tonatiuh"/>
    <s v="Garcia "/>
    <s v="Esparza"/>
    <x v="3"/>
    <x v="2"/>
    <x v="0"/>
    <n v="5"/>
    <s v="Urbana 53"/>
    <x v="0"/>
    <m/>
    <d v="2018-09-19T00:00:00"/>
    <m/>
    <n v="0"/>
    <n v="0"/>
  </r>
  <r>
    <x v="9"/>
    <s v="Samantha Angélica"/>
    <s v="Galván"/>
    <s v="Navarro"/>
    <x v="4"/>
    <x v="2"/>
    <x v="1"/>
    <n v="5"/>
    <s v="Urbana 53"/>
    <x v="0"/>
    <m/>
    <d v="2018-09-19T00:00:00"/>
    <m/>
    <n v="0"/>
    <n v="0"/>
  </r>
  <r>
    <x v="10"/>
    <s v="Maria Isabel "/>
    <s v="Alejo "/>
    <s v="López"/>
    <x v="3"/>
    <x v="2"/>
    <x v="1"/>
    <n v="5"/>
    <s v="Urbana 53"/>
    <x v="0"/>
    <m/>
    <d v="2018-09-19T00:00:00"/>
    <m/>
    <n v="0"/>
    <n v="0"/>
  </r>
  <r>
    <x v="11"/>
    <s v="Rodrigo"/>
    <s v="Gonzalez"/>
    <s v="Gonzalez"/>
    <x v="5"/>
    <x v="0"/>
    <x v="0"/>
    <n v="1"/>
    <s v="Urbana 53"/>
    <x v="0"/>
    <m/>
    <d v="2018-09-19T00:00:00"/>
    <m/>
    <n v="0"/>
    <n v="0"/>
  </r>
  <r>
    <x v="12"/>
    <s v="Yaretzy Adalí"/>
    <s v="Avila "/>
    <s v="Cosio"/>
    <x v="5"/>
    <x v="0"/>
    <x v="1"/>
    <n v="1"/>
    <s v="Urbana 53"/>
    <x v="0"/>
    <m/>
    <d v="2018-09-19T00:00:00"/>
    <m/>
    <n v="0"/>
    <n v="0"/>
  </r>
  <r>
    <x v="13"/>
    <s v="Gonzalez"/>
    <s v="Ramirez"/>
    <s v="Alan Neymar"/>
    <x v="5"/>
    <x v="0"/>
    <x v="0"/>
    <n v="1"/>
    <s v="Urbana 53"/>
    <x v="0"/>
    <m/>
    <d v="2018-09-19T00:00:00"/>
    <m/>
    <n v="0"/>
    <n v="0"/>
  </r>
  <r>
    <x v="14"/>
    <s v="Jimena Isabel"/>
    <s v="Serratos"/>
    <s v="Escobedo"/>
    <x v="3"/>
    <x v="2"/>
    <x v="1"/>
    <n v="5"/>
    <s v="Urbana 53"/>
    <x v="1"/>
    <m/>
    <d v="2018-09-19T00:00:00"/>
    <m/>
    <n v="0"/>
    <n v="0"/>
  </r>
  <r>
    <x v="15"/>
    <s v="Ana Camila"/>
    <s v="Vazquez"/>
    <s v="Chocoteco"/>
    <x v="3"/>
    <x v="2"/>
    <x v="1"/>
    <n v="5"/>
    <s v="Urbana 53"/>
    <x v="1"/>
    <m/>
    <d v="2018-09-19T00:00:00"/>
    <m/>
    <n v="0"/>
    <n v="0"/>
  </r>
  <r>
    <x v="16"/>
    <s v="Heidy Carolina"/>
    <s v="Rojas "/>
    <s v="Rivera"/>
    <x v="3"/>
    <x v="2"/>
    <x v="1"/>
    <n v="5"/>
    <s v="Urbana 53"/>
    <x v="1"/>
    <m/>
    <d v="2018-09-19T00:00:00"/>
    <m/>
    <n v="0"/>
    <n v="0"/>
  </r>
  <r>
    <x v="17"/>
    <s v="Johana Jazmin"/>
    <s v="Rodríguez"/>
    <s v="Lupercio"/>
    <x v="3"/>
    <x v="2"/>
    <x v="1"/>
    <n v="5"/>
    <s v="Urbana 53"/>
    <x v="1"/>
    <m/>
    <d v="2018-09-19T00:00:00"/>
    <m/>
    <n v="0"/>
    <n v="0"/>
  </r>
  <r>
    <x v="18"/>
    <s v="Dafne Yareli"/>
    <s v="Martinez"/>
    <s v="Uribe"/>
    <x v="3"/>
    <x v="2"/>
    <x v="1"/>
    <n v="5"/>
    <s v="Urbana 53"/>
    <x v="2"/>
    <m/>
    <d v="2018-09-19T00:00:00"/>
    <m/>
    <n v="0"/>
    <n v="0"/>
  </r>
  <r>
    <x v="19"/>
    <s v="Karla Valeria"/>
    <s v="Rivera"/>
    <s v="Arreola"/>
    <x v="3"/>
    <x v="2"/>
    <x v="1"/>
    <n v="5"/>
    <s v="Urbana 53"/>
    <x v="2"/>
    <m/>
    <d v="2018-09-19T00:00:00"/>
    <m/>
    <n v="0"/>
    <n v="0"/>
  </r>
  <r>
    <x v="20"/>
    <s v="Camila Elizabeth"/>
    <s v="Ibarra "/>
    <s v="García"/>
    <x v="4"/>
    <x v="2"/>
    <x v="1"/>
    <n v="5"/>
    <s v="Urbana 53"/>
    <x v="2"/>
    <m/>
    <d v="2018-09-19T00:00:00"/>
    <m/>
    <n v="0"/>
    <n v="0"/>
  </r>
  <r>
    <x v="21"/>
    <s v="Angel Yael"/>
    <s v="Rodriguez"/>
    <s v="Arreguín"/>
    <x v="4"/>
    <x v="2"/>
    <x v="1"/>
    <n v="5"/>
    <s v="Urbana 53"/>
    <x v="2"/>
    <m/>
    <d v="2018-09-19T00:00:00"/>
    <m/>
    <n v="0"/>
    <n v="0"/>
  </r>
  <r>
    <x v="22"/>
    <s v="Diego Noel"/>
    <s v="Jimenez"/>
    <s v="Diaz"/>
    <x v="3"/>
    <x v="2"/>
    <x v="0"/>
    <n v="5"/>
    <s v="Urbana 53"/>
    <x v="2"/>
    <m/>
    <d v="2018-09-19T00:00:00"/>
    <m/>
    <n v="0"/>
    <n v="0"/>
  </r>
  <r>
    <x v="23"/>
    <s v="Axel Yahir"/>
    <s v="Martinez"/>
    <s v="Calzada"/>
    <x v="2"/>
    <x v="1"/>
    <x v="0"/>
    <n v="3"/>
    <s v="Urbana 53"/>
    <x v="2"/>
    <m/>
    <d v="2018-09-20T00:00:00"/>
    <m/>
    <n v="0"/>
    <n v="0"/>
  </r>
  <r>
    <x v="24"/>
    <s v="Santiago Roberto"/>
    <s v="ramirez "/>
    <s v="Garcia"/>
    <x v="5"/>
    <x v="0"/>
    <x v="0"/>
    <n v="1"/>
    <s v="Urbana 53"/>
    <x v="2"/>
    <m/>
    <d v="2018-09-20T00:00:00"/>
    <m/>
    <n v="0"/>
    <n v="0"/>
  </r>
  <r>
    <x v="25"/>
    <s v="Alexa Sofía"/>
    <s v="Díaz "/>
    <s v="Contrera"/>
    <x v="5"/>
    <x v="0"/>
    <x v="1"/>
    <n v="1"/>
    <s v="Urbana 53"/>
    <x v="2"/>
    <m/>
    <d v="2018-09-20T00:00:00"/>
    <m/>
    <n v="0"/>
    <n v="0"/>
  </r>
  <r>
    <x v="26"/>
    <s v="Erick"/>
    <s v="Gracían "/>
    <s v="Ort"/>
    <x v="5"/>
    <x v="0"/>
    <x v="0"/>
    <n v="1"/>
    <s v="Urbana 53"/>
    <x v="2"/>
    <m/>
    <d v="2018-09-20T00:00:00"/>
    <m/>
    <n v="0"/>
    <n v="0"/>
  </r>
  <r>
    <x v="27"/>
    <s v="Raúl Alejandro"/>
    <s v="Sánchez"/>
    <s v="Delagado"/>
    <x v="2"/>
    <x v="1"/>
    <x v="0"/>
    <n v="3"/>
    <s v="Urbana 53"/>
    <x v="2"/>
    <m/>
    <d v="2018-09-20T00:00:00"/>
    <m/>
    <n v="0"/>
    <n v="0"/>
  </r>
  <r>
    <x v="28"/>
    <s v="Fernanda Lizeth"/>
    <s v="Serratos"/>
    <s v="Escobedo"/>
    <x v="1"/>
    <x v="1"/>
    <x v="1"/>
    <n v="3"/>
    <s v="Urbana 53"/>
    <x v="2"/>
    <m/>
    <d v="2018-09-20T00:00:00"/>
    <m/>
    <n v="0"/>
    <n v="0"/>
  </r>
  <r>
    <x v="29"/>
    <s v="Diego Ivan"/>
    <s v="Terrones "/>
    <s v="de la Rosa"/>
    <x v="2"/>
    <x v="1"/>
    <x v="0"/>
    <n v="3"/>
    <s v="Urbana 53"/>
    <x v="2"/>
    <m/>
    <d v="2018-09-20T00:00:00"/>
    <m/>
    <n v="0"/>
    <n v="0"/>
  </r>
  <r>
    <x v="30"/>
    <s v="Abdiel Emiliano"/>
    <s v="Martinez"/>
    <s v="Calzada"/>
    <x v="2"/>
    <x v="1"/>
    <x v="0"/>
    <n v="3"/>
    <s v="Urbana 53"/>
    <x v="2"/>
    <m/>
    <d v="2018-09-20T00:00:00"/>
    <m/>
    <n v="0"/>
    <n v="0"/>
  </r>
  <r>
    <x v="31"/>
    <s v="Fernanda"/>
    <s v="Rojas "/>
    <s v="Sandoval"/>
    <x v="5"/>
    <x v="0"/>
    <x v="1"/>
    <n v="1"/>
    <s v="Urbana 53"/>
    <x v="1"/>
    <m/>
    <d v="2018-09-20T00:00:00"/>
    <m/>
    <n v="0"/>
    <n v="0"/>
  </r>
  <r>
    <x v="32"/>
    <s v="Alejandro David"/>
    <s v="Reyes"/>
    <s v="Gonzalez"/>
    <x v="1"/>
    <x v="1"/>
    <x v="0"/>
    <n v="3"/>
    <s v="Urbana 53"/>
    <x v="1"/>
    <m/>
    <d v="2018-09-21T00:00:00"/>
    <m/>
    <n v="0"/>
    <n v="0"/>
  </r>
  <r>
    <x v="33"/>
    <s v="Isaac"/>
    <s v="Medrano"/>
    <s v="Ruiz"/>
    <x v="1"/>
    <x v="1"/>
    <x v="0"/>
    <n v="2"/>
    <s v="Urbana 53"/>
    <x v="1"/>
    <d v="2011-02-25T00:00:00"/>
    <d v="2018-09-21T00:00:00"/>
    <m/>
    <n v="0"/>
    <n v="0"/>
  </r>
  <r>
    <x v="34"/>
    <s v="Josue Emmanuel "/>
    <s v="de la Sotata"/>
    <s v="Valdivia"/>
    <x v="5"/>
    <x v="0"/>
    <x v="0"/>
    <n v="3"/>
    <s v="Urbana 53"/>
    <x v="1"/>
    <d v="2011-04-29T00:00:00"/>
    <d v="2018-09-21T00:00:00"/>
    <m/>
    <n v="0"/>
    <n v="0"/>
  </r>
  <r>
    <x v="35"/>
    <s v="Luis"/>
    <s v="Romero"/>
    <s v="Toro"/>
    <x v="0"/>
    <x v="0"/>
    <x v="0"/>
    <n v="1"/>
    <s v="Urbana 53"/>
    <x v="1"/>
    <d v="2010-07-04T00:00:00"/>
    <d v="2018-09-21T00:00:00"/>
    <m/>
    <n v="0"/>
    <n v="0"/>
  </r>
  <r>
    <x v="36"/>
    <s v="Evelyn Noemi"/>
    <s v="Hernandez"/>
    <s v="Rojas"/>
    <x v="1"/>
    <x v="1"/>
    <x v="1"/>
    <n v="1"/>
    <s v="Urbana 53"/>
    <x v="1"/>
    <d v="2012-07-25T00:00:00"/>
    <d v="2018-09-21T00:00:00"/>
    <m/>
    <n v="0"/>
    <n v="0"/>
  </r>
  <r>
    <x v="37"/>
    <s v="Hanna Paola"/>
    <s v="Torres"/>
    <s v="Rivas"/>
    <x v="2"/>
    <x v="1"/>
    <x v="1"/>
    <n v="3"/>
    <s v="Urbana 53"/>
    <x v="1"/>
    <d v="2010-03-12T00:00:00"/>
    <d v="2018-09-21T00:00:00"/>
    <m/>
    <n v="0"/>
    <n v="0"/>
  </r>
  <r>
    <x v="38"/>
    <s v="Azul Mirel"/>
    <s v="Silva "/>
    <s v="Pelayo"/>
    <x v="0"/>
    <x v="0"/>
    <x v="1"/>
    <n v="1"/>
    <s v="Urbana 53"/>
    <x v="1"/>
    <d v="2012-10-26T00:00:00"/>
    <d v="2018-09-20T00:00:00"/>
    <m/>
    <n v="0"/>
    <n v="0"/>
  </r>
  <r>
    <x v="39"/>
    <s v="Maria Fernanda"/>
    <s v="Lara "/>
    <s v="Avila"/>
    <x v="2"/>
    <x v="1"/>
    <x v="1"/>
    <n v="3"/>
    <s v="Urbana 53"/>
    <x v="1"/>
    <d v="2010-09-18T00:00:00"/>
    <d v="2018-09-21T00:00:00"/>
    <m/>
    <n v="0"/>
    <n v="0"/>
  </r>
  <r>
    <x v="40"/>
    <s v="David"/>
    <s v="Martinez"/>
    <s v="Venegas"/>
    <x v="1"/>
    <x v="1"/>
    <x v="0"/>
    <n v="3"/>
    <s v="ASIS"/>
    <x v="0"/>
    <m/>
    <d v="2018-09-27T00:00:00"/>
    <m/>
    <n v="0"/>
    <n v="0"/>
  </r>
  <r>
    <x v="41"/>
    <s v="Veronica Montserrat"/>
    <s v="Maldonado "/>
    <s v="Barajas"/>
    <x v="2"/>
    <x v="1"/>
    <x v="1"/>
    <n v="3"/>
    <s v="ASIS"/>
    <x v="0"/>
    <m/>
    <d v="2018-09-27T00:00:00"/>
    <m/>
    <n v="0"/>
    <n v="0"/>
  </r>
  <r>
    <x v="42"/>
    <s v="Christian"/>
    <s v="Conchola"/>
    <s v="Vargas"/>
    <x v="1"/>
    <x v="1"/>
    <x v="0"/>
    <n v="3"/>
    <s v="ASIS"/>
    <x v="0"/>
    <m/>
    <d v="2018-09-27T00:00:00"/>
    <m/>
    <n v="0"/>
    <n v="0"/>
  </r>
  <r>
    <x v="43"/>
    <s v="Ricardo José"/>
    <s v="Sánchez"/>
    <s v="Medina"/>
    <x v="3"/>
    <x v="2"/>
    <x v="0"/>
    <n v="5"/>
    <s v="ASIS"/>
    <x v="0"/>
    <d v="2008-09-14T00:00:00"/>
    <d v="2018-09-27T00:00:00"/>
    <m/>
    <n v="0"/>
    <n v="0"/>
  </r>
  <r>
    <x v="44"/>
    <s v="Erick Josue "/>
    <s v="Ornelas "/>
    <s v="Leon"/>
    <x v="4"/>
    <x v="2"/>
    <x v="0"/>
    <n v="5"/>
    <s v="ASIS"/>
    <x v="0"/>
    <d v="2008-12-12T00:00:00"/>
    <d v="2018-09-27T00:00:00"/>
    <m/>
    <n v="0"/>
    <n v="0"/>
  </r>
  <r>
    <x v="45"/>
    <s v="Alexa Jimena"/>
    <s v="de la Torre"/>
    <s v="Ibarra"/>
    <x v="4"/>
    <x v="2"/>
    <x v="1"/>
    <n v="5"/>
    <s v="ASIS"/>
    <x v="0"/>
    <d v="2008-12-13T00:00:00"/>
    <d v="2018-09-27T00:00:00"/>
    <m/>
    <n v="0"/>
    <n v="0"/>
  </r>
  <r>
    <x v="46"/>
    <s v="María José"/>
    <s v="Hernandez"/>
    <s v="O"/>
    <x v="3"/>
    <x v="2"/>
    <x v="1"/>
    <n v="5"/>
    <s v="ASIS"/>
    <x v="0"/>
    <d v="2008-08-23T00:00:00"/>
    <d v="2018-09-27T00:00:00"/>
    <m/>
    <n v="0"/>
    <n v="0"/>
  </r>
  <r>
    <x v="47"/>
    <s v="Victor Alfredo"/>
    <s v="Lugo"/>
    <s v="Lozano"/>
    <x v="1"/>
    <x v="1"/>
    <x v="0"/>
    <n v="3"/>
    <s v="ASIS"/>
    <x v="0"/>
    <m/>
    <d v="2018-09-27T00:00:00"/>
    <m/>
    <n v="0"/>
    <n v="0"/>
  </r>
  <r>
    <x v="48"/>
    <s v="Ximena Lizette"/>
    <s v="Mejía"/>
    <s v="Quiroz"/>
    <x v="3"/>
    <x v="2"/>
    <x v="1"/>
    <n v="5"/>
    <s v="ASIS"/>
    <x v="2"/>
    <d v="2008-10-08T00:00:00"/>
    <d v="2018-09-27T00:00:00"/>
    <m/>
    <n v="0"/>
    <n v="0"/>
  </r>
  <r>
    <x v="49"/>
    <s v="Andrea"/>
    <s v="Hernandez"/>
    <s v="Cabrera"/>
    <x v="3"/>
    <x v="2"/>
    <x v="1"/>
    <n v="5"/>
    <s v="ASIS"/>
    <x v="2"/>
    <d v="2008-09-05T00:00:00"/>
    <d v="2018-09-27T00:00:00"/>
    <m/>
    <n v="0"/>
    <n v="0"/>
  </r>
  <r>
    <x v="50"/>
    <s v="Leslie Berenice"/>
    <s v="Mejía "/>
    <s v="Quiroz"/>
    <x v="3"/>
    <x v="2"/>
    <x v="1"/>
    <n v="5"/>
    <s v="ASIS"/>
    <x v="2"/>
    <d v="2008-10-08T00:00:00"/>
    <d v="2018-09-27T00:00:00"/>
    <m/>
    <n v="0"/>
    <n v="0"/>
  </r>
  <r>
    <x v="51"/>
    <s v="Katherine"/>
    <s v="Silva "/>
    <s v="Rincón"/>
    <x v="2"/>
    <x v="1"/>
    <x v="1"/>
    <n v="3"/>
    <s v="ASIS"/>
    <x v="2"/>
    <m/>
    <d v="2018-09-27T00:00:00"/>
    <m/>
    <n v="0"/>
    <n v="0"/>
  </r>
  <r>
    <x v="52"/>
    <s v="Osmar"/>
    <s v="Astorga"/>
    <s v="Gonzalez"/>
    <x v="3"/>
    <x v="2"/>
    <x v="0"/>
    <n v="5"/>
    <s v="ASIS"/>
    <x v="2"/>
    <d v="2008-08-29T00:00:00"/>
    <d v="2018-09-27T00:00:00"/>
    <m/>
    <n v="0"/>
    <n v="0"/>
  </r>
  <r>
    <x v="53"/>
    <s v="José Emiliano"/>
    <s v="Navarro"/>
    <s v="Reynoso"/>
    <x v="1"/>
    <x v="1"/>
    <x v="0"/>
    <n v="3"/>
    <s v="ASIS"/>
    <x v="2"/>
    <m/>
    <d v="2018-09-27T00:00:00"/>
    <m/>
    <n v="0"/>
    <n v="0"/>
  </r>
  <r>
    <x v="54"/>
    <s v="Karina Lizeth"/>
    <s v="Ornelas "/>
    <s v="Leon"/>
    <x v="5"/>
    <x v="0"/>
    <x v="1"/>
    <n v="1"/>
    <s v="ASIS"/>
    <x v="2"/>
    <m/>
    <d v="2018-09-27T00:00:00"/>
    <m/>
    <n v="0"/>
    <n v="0"/>
  </r>
  <r>
    <x v="55"/>
    <s v="Andrés"/>
    <s v="Tapia"/>
    <s v="García"/>
    <x v="3"/>
    <x v="2"/>
    <x v="0"/>
    <n v="5"/>
    <s v="ASIS"/>
    <x v="1"/>
    <m/>
    <d v="2018-09-27T00:00:00"/>
    <m/>
    <n v="0"/>
    <n v="0"/>
  </r>
  <r>
    <x v="56"/>
    <s v="Diego Emilio"/>
    <s v="Miranda"/>
    <s v="Márquez"/>
    <x v="3"/>
    <x v="2"/>
    <x v="0"/>
    <n v="5"/>
    <s v="ASIS"/>
    <x v="1"/>
    <d v="2008-03-01T00:00:00"/>
    <d v="2018-09-27T00:00:00"/>
    <m/>
    <n v="0"/>
    <n v="0"/>
  </r>
  <r>
    <x v="57"/>
    <s v="Michelle Guadalupe"/>
    <s v="Aceves"/>
    <s v="de la Torre"/>
    <x v="3"/>
    <x v="2"/>
    <x v="1"/>
    <n v="5"/>
    <s v="ASIS"/>
    <x v="1"/>
    <d v="2008-08-09T00:00:00"/>
    <d v="2018-09-27T00:00:00"/>
    <m/>
    <n v="0"/>
    <n v="0"/>
  </r>
  <r>
    <x v="58"/>
    <s v="Francisco Rostov"/>
    <s v="Nuñez"/>
    <s v="Valverde"/>
    <x v="2"/>
    <x v="1"/>
    <x v="0"/>
    <n v="3"/>
    <s v="ASIS"/>
    <x v="1"/>
    <d v="2009-10-24T00:00:00"/>
    <d v="2018-09-27T00:00:00"/>
    <m/>
    <n v="0"/>
    <n v="0"/>
  </r>
  <r>
    <x v="59"/>
    <s v="Mateo Nicolas"/>
    <s v="Cuellar"/>
    <s v="Abreu"/>
    <x v="5"/>
    <x v="0"/>
    <x v="0"/>
    <n v="1"/>
    <s v="ASIS"/>
    <x v="1"/>
    <m/>
    <d v="2018-09-27T00:00:00"/>
    <m/>
    <n v="0"/>
    <n v="0"/>
  </r>
  <r>
    <x v="60"/>
    <s v="Ana Sofía"/>
    <s v="Mondragón"/>
    <s v="Chávez"/>
    <x v="1"/>
    <x v="1"/>
    <x v="0"/>
    <n v="3"/>
    <s v="ASIS"/>
    <x v="1"/>
    <d v="2010-05-10T00:00:00"/>
    <d v="2018-09-27T00:00:00"/>
    <m/>
    <n v="0"/>
    <n v="0"/>
  </r>
  <r>
    <x v="61"/>
    <s v="Andrés Natanael "/>
    <s v="Becerra"/>
    <s v="Jiménez"/>
    <x v="2"/>
    <x v="1"/>
    <x v="0"/>
    <n v="3"/>
    <s v="ASIS"/>
    <x v="1"/>
    <d v="2010-06-28T00:00:00"/>
    <d v="2018-09-27T00:00:00"/>
    <m/>
    <n v="0"/>
    <n v="0"/>
  </r>
  <r>
    <x v="62"/>
    <s v="Israel Omar"/>
    <s v="Salcido"/>
    <s v="Palacios"/>
    <x v="5"/>
    <x v="0"/>
    <x v="0"/>
    <n v="1"/>
    <s v="Lopez Mateos"/>
    <x v="0"/>
    <d v="2018-05-25T00:00:00"/>
    <d v="2018-10-04T00:00:00"/>
    <m/>
    <n v="0"/>
    <n v="0"/>
  </r>
  <r>
    <x v="63"/>
    <s v="Matias Alejandro"/>
    <s v="Becerra"/>
    <s v="Garcia"/>
    <x v="5"/>
    <x v="0"/>
    <x v="0"/>
    <n v="1"/>
    <s v="Lopez Mateos"/>
    <x v="0"/>
    <m/>
    <d v="2018-10-04T00:00:00"/>
    <m/>
    <n v="0"/>
    <n v="0"/>
  </r>
  <r>
    <x v="64"/>
    <s v="Victoria Isabel"/>
    <s v="Nuñez"/>
    <s v="Beas"/>
    <x v="1"/>
    <x v="1"/>
    <x v="1"/>
    <n v="3"/>
    <s v="Lopez Mateos"/>
    <x v="0"/>
    <d v="2018-12-05T00:00:00"/>
    <d v="2018-10-04T00:00:00"/>
    <m/>
    <n v="0"/>
    <n v="0"/>
  </r>
  <r>
    <x v="65"/>
    <s v="Katherine"/>
    <s v="Estrada"/>
    <s v="Flores"/>
    <x v="0"/>
    <x v="0"/>
    <x v="1"/>
    <n v="1"/>
    <s v="Lopez Mateos"/>
    <x v="0"/>
    <m/>
    <d v="2018-10-04T00:00:00"/>
    <m/>
    <n v="0"/>
    <n v="0"/>
  </r>
  <r>
    <x v="66"/>
    <s v="Giancarlo"/>
    <s v="Inserreto"/>
    <s v="Cruz"/>
    <x v="0"/>
    <x v="0"/>
    <x v="0"/>
    <n v="1"/>
    <s v="Lopez Mateos"/>
    <x v="2"/>
    <m/>
    <d v="2018-10-04T00:00:00"/>
    <m/>
    <n v="0"/>
    <n v="0"/>
  </r>
  <r>
    <x v="67"/>
    <s v="Diego"/>
    <s v="Rubio"/>
    <s v="Padilla"/>
    <x v="5"/>
    <x v="0"/>
    <x v="0"/>
    <n v="1"/>
    <s v="Lopez Mateos"/>
    <x v="2"/>
    <m/>
    <d v="2018-10-04T00:00:00"/>
    <m/>
    <n v="0"/>
    <n v="0"/>
  </r>
  <r>
    <x v="68"/>
    <s v="Cesar Josue"/>
    <s v="Preciado"/>
    <s v="Granados"/>
    <x v="1"/>
    <x v="1"/>
    <x v="0"/>
    <n v="1"/>
    <s v="Lopez Mateos"/>
    <x v="2"/>
    <d v="2018-08-07T00:00:00"/>
    <d v="2018-10-04T00:00:00"/>
    <m/>
    <n v="0"/>
    <n v="0"/>
  </r>
  <r>
    <x v="69"/>
    <s v="Christian"/>
    <s v="Lara "/>
    <s v="Barajas"/>
    <x v="2"/>
    <x v="1"/>
    <x v="0"/>
    <n v="3"/>
    <s v="Lopez Mateos"/>
    <x v="2"/>
    <d v="2010-08-11T00:00:00"/>
    <d v="2018-10-04T00:00:00"/>
    <m/>
    <m/>
    <n v="0"/>
  </r>
  <r>
    <x v="70"/>
    <s v="Alejandro Said"/>
    <s v="Abud"/>
    <s v="Morfín"/>
    <x v="2"/>
    <x v="1"/>
    <x v="0"/>
    <n v="3"/>
    <s v="Lopez Mateos"/>
    <x v="1"/>
    <d v="2010-08-21T00:00:00"/>
    <d v="2018-10-04T00:00:00"/>
    <m/>
    <m/>
    <n v="0"/>
  </r>
  <r>
    <x v="71"/>
    <s v="Diego"/>
    <s v="Leonardo"/>
    <s v="Medrano"/>
    <x v="0"/>
    <x v="0"/>
    <x v="0"/>
    <n v="3"/>
    <s v="Lopez Mateos"/>
    <x v="1"/>
    <m/>
    <d v="2018-10-04T00:00:00"/>
    <m/>
    <m/>
    <n v="0"/>
  </r>
  <r>
    <x v="72"/>
    <s v="Owen Santiago"/>
    <s v="Miramontes"/>
    <s v="Allmarás"/>
    <x v="2"/>
    <x v="1"/>
    <x v="0"/>
    <n v="3"/>
    <s v="Lopez Mateos"/>
    <x v="1"/>
    <d v="2010-01-27T00:00:00"/>
    <d v="2018-10-04T00:00:00"/>
    <m/>
    <m/>
    <n v="0"/>
  </r>
  <r>
    <x v="73"/>
    <s v="Manuel "/>
    <s v="Becerra"/>
    <s v="Osorno"/>
    <x v="4"/>
    <x v="2"/>
    <x v="0"/>
    <n v="3"/>
    <s v="Lopez Mateos"/>
    <x v="1"/>
    <d v="2009-11-01T00:00:00"/>
    <d v="2018-10-04T00:00:00"/>
    <m/>
    <m/>
    <n v="0"/>
  </r>
  <r>
    <x v="74"/>
    <s v="Luis Angel"/>
    <s v="Melendez"/>
    <s v="Rodriguez"/>
    <x v="3"/>
    <x v="2"/>
    <x v="0"/>
    <n v="5"/>
    <s v="Lopez Mateos"/>
    <x v="1"/>
    <d v="2008-01-21T00:00:00"/>
    <d v="2018-10-05T00:00:00"/>
    <m/>
    <m/>
    <n v="0"/>
  </r>
  <r>
    <x v="75"/>
    <s v="Santiago"/>
    <s v="Ramirez"/>
    <s v="Eguiarte"/>
    <x v="3"/>
    <x v="2"/>
    <x v="0"/>
    <n v="5"/>
    <s v="Lopez Mateos"/>
    <x v="1"/>
    <d v="2010-01-19T00:00:00"/>
    <d v="2018-10-05T00:00:00"/>
    <m/>
    <m/>
    <n v="0"/>
  </r>
  <r>
    <x v="76"/>
    <s v="Vanessa Jaqueline"/>
    <s v="Nungaray"/>
    <s v="Hernandez"/>
    <x v="3"/>
    <x v="2"/>
    <x v="1"/>
    <n v="5"/>
    <s v="Lopez Mateos"/>
    <x v="2"/>
    <d v="2018-08-10T00:00:00"/>
    <d v="2018-10-05T00:00:00"/>
    <m/>
    <m/>
    <n v="0"/>
  </r>
  <r>
    <x v="77"/>
    <s v="Santiago"/>
    <s v="Uriel"/>
    <s v="Amezcue"/>
    <x v="3"/>
    <x v="2"/>
    <x v="0"/>
    <n v="5"/>
    <s v="Lopez Mateos"/>
    <x v="2"/>
    <d v="2008-09-18T00:00:00"/>
    <d v="2018-10-05T00:00:00"/>
    <m/>
    <m/>
    <n v="0"/>
  </r>
  <r>
    <x v="78"/>
    <s v="Maria Fernanda"/>
    <s v="Peña"/>
    <s v="Robledo"/>
    <x v="2"/>
    <x v="1"/>
    <x v="1"/>
    <n v="3"/>
    <s v="Lopez Mateos"/>
    <x v="2"/>
    <d v="2010-04-10T00:00:00"/>
    <d v="2018-10-05T00:00:00"/>
    <m/>
    <m/>
    <n v="0"/>
  </r>
  <r>
    <x v="79"/>
    <s v="Celeste"/>
    <s v="Cozalez"/>
    <s v="Mendez"/>
    <x v="1"/>
    <x v="1"/>
    <x v="1"/>
    <n v="3"/>
    <s v="Lopez Mateos"/>
    <x v="2"/>
    <m/>
    <d v="2018-10-05T00:00:00"/>
    <m/>
    <m/>
    <n v="0"/>
  </r>
  <r>
    <x v="80"/>
    <s v="Zyanya"/>
    <s v="Ledezma"/>
    <s v="Ortega"/>
    <x v="2"/>
    <x v="1"/>
    <x v="1"/>
    <n v="3"/>
    <s v="Lopez Mateos"/>
    <x v="2"/>
    <d v="2010-08-20T00:00:00"/>
    <d v="2018-10-05T00:00:00"/>
    <m/>
    <m/>
    <n v="0"/>
  </r>
  <r>
    <x v="81"/>
    <s v="Iván"/>
    <s v="Elliot"/>
    <s v="Castillo"/>
    <x v="4"/>
    <x v="2"/>
    <x v="0"/>
    <n v="5"/>
    <s v="Lopez Mateos"/>
    <x v="1"/>
    <m/>
    <d v="2018-10-05T00:00:00"/>
    <m/>
    <m/>
    <n v="0"/>
  </r>
  <r>
    <x v="82"/>
    <s v="Santiago"/>
    <s v="Díaz "/>
    <s v="Arias"/>
    <x v="2"/>
    <x v="1"/>
    <x v="0"/>
    <n v="3"/>
    <s v="Lopez Mateos"/>
    <x v="1"/>
    <d v="2010-03-04T00:00:00"/>
    <d v="2018-10-05T00:00:00"/>
    <m/>
    <m/>
    <n v="0"/>
  </r>
  <r>
    <x v="83"/>
    <s v="Melanye Julieta"/>
    <s v="Castro "/>
    <s v="Galindo"/>
    <x v="2"/>
    <x v="1"/>
    <x v="1"/>
    <n v="3"/>
    <s v="Lopez Mateos"/>
    <x v="1"/>
    <d v="2010-03-04T00:00:00"/>
    <d v="2018-10-05T00:00:00"/>
    <m/>
    <m/>
    <n v="0"/>
  </r>
  <r>
    <x v="84"/>
    <s v="Ana celia"/>
    <s v="Serrano "/>
    <s v="Romero"/>
    <x v="5"/>
    <x v="0"/>
    <x v="1"/>
    <n v="1"/>
    <s v="Lopez Mateos"/>
    <x v="1"/>
    <m/>
    <d v="2018-10-05T00:00:00"/>
    <m/>
    <m/>
    <n v="0"/>
  </r>
  <r>
    <x v="85"/>
    <s v="Carlos"/>
    <s v="Javier"/>
    <s v="Lopez"/>
    <x v="5"/>
    <x v="0"/>
    <x v="0"/>
    <n v="1"/>
    <s v="Lopez Mateos"/>
    <x v="1"/>
    <m/>
    <d v="2018-10-05T00:00:00"/>
    <m/>
    <m/>
    <n v="0"/>
  </r>
  <r>
    <x v="86"/>
    <s v="Valeria Estefania"/>
    <s v="Vargas "/>
    <s v="Gabea"/>
    <x v="2"/>
    <x v="1"/>
    <x v="1"/>
    <n v="3"/>
    <s v="Lopez Mateos"/>
    <x v="0"/>
    <m/>
    <d v="2018-10-05T00:00:00"/>
    <m/>
    <m/>
    <n v="0"/>
  </r>
  <r>
    <x v="87"/>
    <s v="Gael "/>
    <s v="López "/>
    <s v="Bernal"/>
    <x v="1"/>
    <x v="1"/>
    <x v="0"/>
    <n v="3"/>
    <s v="Lopez Mateos"/>
    <x v="0"/>
    <s v="2 de diciembre "/>
    <d v="2018-10-05T00:00:00"/>
    <m/>
    <m/>
    <n v="0"/>
  </r>
  <r>
    <x v="88"/>
    <s v="Oliver Yahel"/>
    <s v="Castro "/>
    <s v="Gómez"/>
    <x v="4"/>
    <x v="2"/>
    <x v="0"/>
    <n v="3"/>
    <s v="Lopez Mateos"/>
    <x v="0"/>
    <d v="2009-09-04T00:00:00"/>
    <d v="2018-10-05T00:00:00"/>
    <m/>
    <m/>
    <n v="0"/>
  </r>
  <r>
    <x v="89"/>
    <s v="Julian Humberto"/>
    <s v="Delgado"/>
    <s v="Cervantes"/>
    <x v="3"/>
    <x v="2"/>
    <x v="0"/>
    <n v="5"/>
    <s v="Lopez Mateos"/>
    <x v="0"/>
    <d v="2010-06-25T00:00:00"/>
    <d v="2018-10-05T00:00:00"/>
    <m/>
    <m/>
    <n v="0"/>
  </r>
  <r>
    <x v="90"/>
    <s v="Sebastian"/>
    <s v="Carrion"/>
    <s v="Alvarez"/>
    <x v="6"/>
    <x v="2"/>
    <x v="0"/>
    <n v="5"/>
    <s v="Lopez Mateos"/>
    <x v="0"/>
    <d v="2007-10-25T00:00:00"/>
    <d v="2018-10-05T00:00:00"/>
    <m/>
    <m/>
    <n v="0"/>
  </r>
  <r>
    <x v="91"/>
    <s v="Andrea"/>
    <s v="Rios"/>
    <s v="Santillan"/>
    <x v="4"/>
    <x v="2"/>
    <x v="1"/>
    <n v="5"/>
    <s v="Lopez Mateos"/>
    <x v="0"/>
    <d v="2008-12-13T00:00:00"/>
    <d v="2018-10-05T00:00:00"/>
    <m/>
    <m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67">
  <r>
    <n v="1"/>
    <x v="0"/>
    <x v="0"/>
    <n v="7"/>
    <x v="0"/>
    <n v="2"/>
    <x v="0"/>
    <x v="0"/>
    <x v="0"/>
    <x v="0"/>
    <n v="5"/>
    <n v="0"/>
    <n v="0"/>
  </r>
  <r>
    <n v="1"/>
    <x v="0"/>
    <x v="0"/>
    <n v="7"/>
    <x v="1"/>
    <n v="1"/>
    <x v="1"/>
    <x v="0"/>
    <x v="0"/>
    <x v="1"/>
    <n v="7"/>
    <n v="0"/>
    <n v="0"/>
  </r>
  <r>
    <n v="1"/>
    <x v="0"/>
    <x v="0"/>
    <n v="7"/>
    <x v="2"/>
    <n v="1"/>
    <x v="1"/>
    <x v="1"/>
    <x v="0"/>
    <x v="1"/>
    <n v="7"/>
    <n v="0"/>
    <n v="1"/>
  </r>
  <r>
    <n v="1"/>
    <x v="0"/>
    <x v="0"/>
    <n v="7"/>
    <x v="3"/>
    <n v="1"/>
    <x v="1"/>
    <x v="1"/>
    <x v="0"/>
    <x v="1"/>
    <n v="7"/>
    <n v="0"/>
    <n v="1"/>
  </r>
  <r>
    <n v="1"/>
    <x v="0"/>
    <x v="0"/>
    <n v="7"/>
    <x v="4"/>
    <n v="7"/>
    <x v="1"/>
    <x v="1"/>
    <x v="0"/>
    <x v="2"/>
    <n v="7"/>
    <n v="1"/>
    <n v="1"/>
  </r>
  <r>
    <n v="1"/>
    <x v="0"/>
    <x v="0"/>
    <n v="7"/>
    <x v="5"/>
    <n v="7"/>
    <x v="1"/>
    <x v="1"/>
    <x v="0"/>
    <x v="2"/>
    <n v="8"/>
    <n v="1"/>
    <n v="1"/>
  </r>
  <r>
    <n v="1"/>
    <x v="0"/>
    <x v="0"/>
    <n v="7"/>
    <x v="6"/>
    <n v="3"/>
    <x v="2"/>
    <x v="0"/>
    <x v="0"/>
    <x v="3"/>
    <n v="10"/>
    <n v="0"/>
    <n v="0"/>
  </r>
  <r>
    <n v="1"/>
    <x v="0"/>
    <x v="0"/>
    <n v="7"/>
    <x v="7"/>
    <n v="3"/>
    <x v="2"/>
    <x v="1"/>
    <x v="0"/>
    <x v="3"/>
    <n v="9"/>
    <n v="0"/>
    <n v="1"/>
  </r>
  <r>
    <n v="1"/>
    <x v="0"/>
    <x v="0"/>
    <n v="7"/>
    <x v="8"/>
    <n v="1"/>
    <x v="2"/>
    <x v="0"/>
    <x v="0"/>
    <x v="1"/>
    <n v="10"/>
    <n v="0"/>
    <n v="0"/>
  </r>
  <r>
    <n v="1"/>
    <x v="0"/>
    <x v="0"/>
    <n v="7"/>
    <x v="9"/>
    <n v="3"/>
    <x v="2"/>
    <x v="1"/>
    <x v="0"/>
    <x v="3"/>
    <n v="9"/>
    <n v="0"/>
    <n v="1"/>
  </r>
  <r>
    <n v="1"/>
    <x v="0"/>
    <x v="0"/>
    <n v="7"/>
    <x v="10"/>
    <n v="3"/>
    <x v="2"/>
    <x v="1"/>
    <x v="0"/>
    <x v="3"/>
    <n v="10"/>
    <n v="0"/>
    <n v="1"/>
  </r>
  <r>
    <n v="1"/>
    <x v="0"/>
    <x v="0"/>
    <n v="7"/>
    <x v="11"/>
    <n v="3"/>
    <x v="0"/>
    <x v="0"/>
    <x v="0"/>
    <x v="3"/>
    <n v="6"/>
    <n v="0"/>
    <n v="0"/>
  </r>
  <r>
    <n v="1"/>
    <x v="0"/>
    <x v="0"/>
    <n v="7"/>
    <x v="12"/>
    <n v="3"/>
    <x v="0"/>
    <x v="1"/>
    <x v="0"/>
    <x v="3"/>
    <n v="6"/>
    <n v="0"/>
    <n v="1"/>
  </r>
  <r>
    <n v="1"/>
    <x v="0"/>
    <x v="0"/>
    <n v="7"/>
    <x v="13"/>
    <n v="1"/>
    <x v="0"/>
    <x v="0"/>
    <x v="0"/>
    <x v="1"/>
    <n v="6"/>
    <n v="0"/>
    <n v="0"/>
  </r>
  <r>
    <n v="1"/>
    <x v="0"/>
    <x v="0"/>
    <n v="7"/>
    <x v="14"/>
    <n v="3"/>
    <x v="1"/>
    <x v="0"/>
    <x v="0"/>
    <x v="3"/>
    <n v="7"/>
    <n v="0"/>
    <n v="0"/>
  </r>
  <r>
    <n v="1"/>
    <x v="0"/>
    <x v="0"/>
    <n v="7"/>
    <x v="15"/>
    <n v="7"/>
    <x v="1"/>
    <x v="1"/>
    <x v="0"/>
    <x v="2"/>
    <n v="8"/>
    <n v="1"/>
    <n v="1"/>
  </r>
  <r>
    <n v="1"/>
    <x v="0"/>
    <x v="0"/>
    <n v="7"/>
    <x v="16"/>
    <n v="7"/>
    <x v="1"/>
    <x v="0"/>
    <x v="0"/>
    <x v="2"/>
    <n v="7"/>
    <n v="1"/>
    <n v="0"/>
  </r>
  <r>
    <n v="1"/>
    <x v="0"/>
    <x v="0"/>
    <n v="7"/>
    <x v="17"/>
    <n v="7"/>
    <x v="2"/>
    <x v="0"/>
    <x v="0"/>
    <x v="2"/>
    <n v="10"/>
    <n v="1"/>
    <n v="0"/>
  </r>
  <r>
    <n v="1"/>
    <x v="0"/>
    <x v="0"/>
    <n v="7"/>
    <x v="18"/>
    <n v="7"/>
    <x v="2"/>
    <x v="0"/>
    <x v="0"/>
    <x v="2"/>
    <n v="9"/>
    <n v="1"/>
    <n v="0"/>
  </r>
  <r>
    <n v="1"/>
    <x v="0"/>
    <x v="0"/>
    <n v="7"/>
    <x v="19"/>
    <n v="1"/>
    <x v="2"/>
    <x v="1"/>
    <x v="0"/>
    <x v="1"/>
    <n v="9"/>
    <n v="0"/>
    <n v="1"/>
  </r>
  <r>
    <n v="1"/>
    <x v="0"/>
    <x v="0"/>
    <n v="7"/>
    <x v="20"/>
    <n v="7"/>
    <x v="2"/>
    <x v="1"/>
    <x v="0"/>
    <x v="2"/>
    <n v="10"/>
    <n v="1"/>
    <n v="1"/>
  </r>
  <r>
    <n v="1"/>
    <x v="0"/>
    <x v="0"/>
    <n v="7"/>
    <x v="21"/>
    <n v="7"/>
    <x v="1"/>
    <x v="0"/>
    <x v="0"/>
    <x v="2"/>
    <n v="7"/>
    <n v="1"/>
    <n v="0"/>
  </r>
  <r>
    <n v="1"/>
    <x v="0"/>
    <x v="0"/>
    <n v="7"/>
    <x v="22"/>
    <n v="3"/>
    <x v="0"/>
    <x v="0"/>
    <x v="0"/>
    <x v="3"/>
    <n v="6"/>
    <n v="0"/>
    <n v="0"/>
  </r>
  <r>
    <n v="1"/>
    <x v="0"/>
    <x v="0"/>
    <n v="7"/>
    <x v="23"/>
    <n v="3"/>
    <x v="0"/>
    <x v="0"/>
    <x v="0"/>
    <x v="3"/>
    <n v="6"/>
    <n v="0"/>
    <n v="0"/>
  </r>
  <r>
    <n v="1"/>
    <x v="0"/>
    <x v="0"/>
    <n v="7"/>
    <x v="24"/>
    <n v="3"/>
    <x v="1"/>
    <x v="1"/>
    <x v="0"/>
    <x v="3"/>
    <n v="7"/>
    <n v="0"/>
    <n v="1"/>
  </r>
  <r>
    <n v="1"/>
    <x v="0"/>
    <x v="0"/>
    <n v="7"/>
    <x v="25"/>
    <n v="1"/>
    <x v="0"/>
    <x v="1"/>
    <x v="0"/>
    <x v="1"/>
    <n v="5"/>
    <n v="0"/>
    <n v="1"/>
  </r>
  <r>
    <n v="1"/>
    <x v="0"/>
    <x v="0"/>
    <n v="7"/>
    <x v="26"/>
    <n v="7"/>
    <x v="1"/>
    <x v="1"/>
    <x v="0"/>
    <x v="2"/>
    <n v="8"/>
    <n v="1"/>
    <n v="1"/>
  </r>
  <r>
    <n v="1"/>
    <x v="0"/>
    <x v="0"/>
    <n v="7"/>
    <x v="27"/>
    <n v="3"/>
    <x v="1"/>
    <x v="0"/>
    <x v="0"/>
    <x v="3"/>
    <n v="7"/>
    <n v="0"/>
    <n v="0"/>
  </r>
  <r>
    <n v="1"/>
    <x v="0"/>
    <x v="0"/>
    <n v="7"/>
    <x v="28"/>
    <n v="7"/>
    <x v="2"/>
    <x v="0"/>
    <x v="0"/>
    <x v="2"/>
    <n v="9"/>
    <n v="1"/>
    <n v="0"/>
  </r>
  <r>
    <n v="1"/>
    <x v="0"/>
    <x v="0"/>
    <n v="7"/>
    <x v="29"/>
    <n v="3"/>
    <x v="2"/>
    <x v="0"/>
    <x v="0"/>
    <x v="3"/>
    <n v="10"/>
    <n v="0"/>
    <n v="0"/>
  </r>
  <r>
    <n v="1"/>
    <x v="0"/>
    <x v="0"/>
    <n v="7"/>
    <x v="30"/>
    <n v="3"/>
    <x v="2"/>
    <x v="0"/>
    <x v="0"/>
    <x v="3"/>
    <n v="11"/>
    <n v="0"/>
    <n v="0"/>
  </r>
  <r>
    <n v="1"/>
    <x v="0"/>
    <x v="0"/>
    <n v="7"/>
    <x v="31"/>
    <n v="3"/>
    <x v="2"/>
    <x v="1"/>
    <x v="0"/>
    <x v="3"/>
    <n v="9"/>
    <n v="0"/>
    <n v="1"/>
  </r>
  <r>
    <n v="2"/>
    <x v="1"/>
    <x v="0"/>
    <n v="7"/>
    <x v="0"/>
    <n v="7"/>
    <x v="0"/>
    <x v="0"/>
    <x v="0"/>
    <x v="2"/>
    <n v="5"/>
    <n v="1"/>
    <n v="0"/>
  </r>
  <r>
    <n v="2"/>
    <x v="1"/>
    <x v="0"/>
    <n v="7"/>
    <x v="1"/>
    <n v="2"/>
    <x v="1"/>
    <x v="0"/>
    <x v="0"/>
    <x v="0"/>
    <n v="7"/>
    <n v="0"/>
    <n v="0"/>
  </r>
  <r>
    <n v="2"/>
    <x v="1"/>
    <x v="0"/>
    <n v="7"/>
    <x v="2"/>
    <n v="2"/>
    <x v="1"/>
    <x v="1"/>
    <x v="0"/>
    <x v="0"/>
    <n v="7"/>
    <n v="0"/>
    <n v="1"/>
  </r>
  <r>
    <n v="2"/>
    <x v="1"/>
    <x v="0"/>
    <n v="7"/>
    <x v="3"/>
    <n v="7"/>
    <x v="1"/>
    <x v="1"/>
    <x v="0"/>
    <x v="2"/>
    <n v="7"/>
    <n v="1"/>
    <n v="1"/>
  </r>
  <r>
    <n v="2"/>
    <x v="1"/>
    <x v="0"/>
    <n v="7"/>
    <x v="4"/>
    <n v="7"/>
    <x v="1"/>
    <x v="1"/>
    <x v="0"/>
    <x v="2"/>
    <n v="7"/>
    <n v="1"/>
    <n v="1"/>
  </r>
  <r>
    <n v="2"/>
    <x v="1"/>
    <x v="0"/>
    <n v="7"/>
    <x v="5"/>
    <n v="3"/>
    <x v="1"/>
    <x v="1"/>
    <x v="0"/>
    <x v="3"/>
    <n v="8"/>
    <n v="0"/>
    <n v="1"/>
  </r>
  <r>
    <n v="2"/>
    <x v="1"/>
    <x v="0"/>
    <n v="7"/>
    <x v="6"/>
    <n v="7"/>
    <x v="2"/>
    <x v="0"/>
    <x v="0"/>
    <x v="2"/>
    <n v="10"/>
    <n v="1"/>
    <n v="0"/>
  </r>
  <r>
    <n v="2"/>
    <x v="1"/>
    <x v="0"/>
    <n v="7"/>
    <x v="7"/>
    <n v="7"/>
    <x v="2"/>
    <x v="1"/>
    <x v="0"/>
    <x v="2"/>
    <n v="9"/>
    <n v="1"/>
    <n v="1"/>
  </r>
  <r>
    <n v="2"/>
    <x v="1"/>
    <x v="0"/>
    <n v="7"/>
    <x v="8"/>
    <n v="7"/>
    <x v="2"/>
    <x v="0"/>
    <x v="0"/>
    <x v="2"/>
    <n v="10"/>
    <n v="1"/>
    <n v="0"/>
  </r>
  <r>
    <n v="2"/>
    <x v="1"/>
    <x v="0"/>
    <n v="7"/>
    <x v="9"/>
    <n v="7"/>
    <x v="2"/>
    <x v="1"/>
    <x v="0"/>
    <x v="2"/>
    <n v="9"/>
    <n v="1"/>
    <n v="1"/>
  </r>
  <r>
    <n v="2"/>
    <x v="1"/>
    <x v="0"/>
    <n v="7"/>
    <x v="10"/>
    <n v="7"/>
    <x v="2"/>
    <x v="1"/>
    <x v="0"/>
    <x v="2"/>
    <n v="10"/>
    <n v="1"/>
    <n v="1"/>
  </r>
  <r>
    <n v="2"/>
    <x v="1"/>
    <x v="0"/>
    <n v="7"/>
    <x v="11"/>
    <n v="4"/>
    <x v="0"/>
    <x v="0"/>
    <x v="0"/>
    <x v="4"/>
    <n v="6"/>
    <n v="0"/>
    <n v="0"/>
  </r>
  <r>
    <n v="2"/>
    <x v="1"/>
    <x v="0"/>
    <n v="7"/>
    <x v="12"/>
    <n v="1"/>
    <x v="0"/>
    <x v="1"/>
    <x v="0"/>
    <x v="1"/>
    <n v="6"/>
    <n v="0"/>
    <n v="1"/>
  </r>
  <r>
    <n v="2"/>
    <x v="1"/>
    <x v="0"/>
    <n v="7"/>
    <x v="13"/>
    <n v="2"/>
    <x v="0"/>
    <x v="0"/>
    <x v="0"/>
    <x v="0"/>
    <n v="6"/>
    <n v="0"/>
    <n v="0"/>
  </r>
  <r>
    <n v="2"/>
    <x v="1"/>
    <x v="0"/>
    <n v="7"/>
    <x v="14"/>
    <n v="4"/>
    <x v="1"/>
    <x v="0"/>
    <x v="0"/>
    <x v="4"/>
    <n v="7"/>
    <n v="0"/>
    <n v="0"/>
  </r>
  <r>
    <n v="2"/>
    <x v="1"/>
    <x v="0"/>
    <n v="7"/>
    <x v="15"/>
    <n v="4"/>
    <x v="1"/>
    <x v="1"/>
    <x v="0"/>
    <x v="4"/>
    <n v="8"/>
    <n v="0"/>
    <n v="1"/>
  </r>
  <r>
    <n v="2"/>
    <x v="1"/>
    <x v="0"/>
    <n v="7"/>
    <x v="16"/>
    <n v="7"/>
    <x v="1"/>
    <x v="0"/>
    <x v="0"/>
    <x v="2"/>
    <n v="7"/>
    <n v="1"/>
    <n v="0"/>
  </r>
  <r>
    <n v="2"/>
    <x v="1"/>
    <x v="0"/>
    <n v="7"/>
    <x v="17"/>
    <n v="7"/>
    <x v="2"/>
    <x v="0"/>
    <x v="0"/>
    <x v="2"/>
    <n v="10"/>
    <n v="1"/>
    <n v="0"/>
  </r>
  <r>
    <n v="2"/>
    <x v="1"/>
    <x v="0"/>
    <n v="7"/>
    <x v="18"/>
    <n v="7"/>
    <x v="2"/>
    <x v="0"/>
    <x v="0"/>
    <x v="2"/>
    <n v="9"/>
    <n v="1"/>
    <n v="0"/>
  </r>
  <r>
    <n v="2"/>
    <x v="1"/>
    <x v="0"/>
    <n v="7"/>
    <x v="19"/>
    <n v="7"/>
    <x v="2"/>
    <x v="1"/>
    <x v="0"/>
    <x v="2"/>
    <n v="9"/>
    <n v="1"/>
    <n v="1"/>
  </r>
  <r>
    <n v="2"/>
    <x v="1"/>
    <x v="0"/>
    <n v="7"/>
    <x v="20"/>
    <n v="7"/>
    <x v="2"/>
    <x v="1"/>
    <x v="0"/>
    <x v="2"/>
    <n v="10"/>
    <n v="1"/>
    <n v="1"/>
  </r>
  <r>
    <n v="2"/>
    <x v="1"/>
    <x v="0"/>
    <n v="7"/>
    <x v="21"/>
    <n v="7"/>
    <x v="1"/>
    <x v="0"/>
    <x v="0"/>
    <x v="2"/>
    <n v="7"/>
    <n v="1"/>
    <n v="0"/>
  </r>
  <r>
    <n v="2"/>
    <x v="1"/>
    <x v="0"/>
    <n v="7"/>
    <x v="22"/>
    <n v="7"/>
    <x v="0"/>
    <x v="0"/>
    <x v="0"/>
    <x v="2"/>
    <n v="6"/>
    <n v="1"/>
    <n v="0"/>
  </r>
  <r>
    <n v="2"/>
    <x v="1"/>
    <x v="0"/>
    <n v="7"/>
    <x v="23"/>
    <n v="7"/>
    <x v="0"/>
    <x v="0"/>
    <x v="0"/>
    <x v="2"/>
    <n v="6"/>
    <n v="1"/>
    <n v="0"/>
  </r>
  <r>
    <n v="2"/>
    <x v="1"/>
    <x v="0"/>
    <n v="7"/>
    <x v="24"/>
    <n v="7"/>
    <x v="1"/>
    <x v="1"/>
    <x v="0"/>
    <x v="2"/>
    <n v="7"/>
    <n v="1"/>
    <n v="1"/>
  </r>
  <r>
    <n v="2"/>
    <x v="1"/>
    <x v="0"/>
    <n v="7"/>
    <x v="25"/>
    <n v="7"/>
    <x v="0"/>
    <x v="1"/>
    <x v="0"/>
    <x v="2"/>
    <n v="5"/>
    <n v="1"/>
    <n v="1"/>
  </r>
  <r>
    <n v="2"/>
    <x v="1"/>
    <x v="0"/>
    <n v="7"/>
    <x v="26"/>
    <n v="7"/>
    <x v="1"/>
    <x v="1"/>
    <x v="0"/>
    <x v="2"/>
    <n v="8"/>
    <n v="1"/>
    <n v="1"/>
  </r>
  <r>
    <n v="2"/>
    <x v="1"/>
    <x v="0"/>
    <n v="7"/>
    <x v="27"/>
    <n v="4"/>
    <x v="1"/>
    <x v="0"/>
    <x v="0"/>
    <x v="4"/>
    <n v="7"/>
    <n v="0"/>
    <n v="0"/>
  </r>
  <r>
    <n v="2"/>
    <x v="1"/>
    <x v="0"/>
    <n v="7"/>
    <x v="28"/>
    <n v="7"/>
    <x v="2"/>
    <x v="0"/>
    <x v="0"/>
    <x v="2"/>
    <n v="9"/>
    <n v="1"/>
    <n v="0"/>
  </r>
  <r>
    <n v="2"/>
    <x v="1"/>
    <x v="0"/>
    <n v="7"/>
    <x v="29"/>
    <n v="3"/>
    <x v="2"/>
    <x v="0"/>
    <x v="0"/>
    <x v="3"/>
    <n v="10"/>
    <n v="0"/>
    <n v="0"/>
  </r>
  <r>
    <n v="2"/>
    <x v="1"/>
    <x v="0"/>
    <n v="7"/>
    <x v="30"/>
    <n v="7"/>
    <x v="2"/>
    <x v="0"/>
    <x v="0"/>
    <x v="2"/>
    <n v="11"/>
    <n v="1"/>
    <n v="0"/>
  </r>
  <r>
    <n v="2"/>
    <x v="1"/>
    <x v="0"/>
    <n v="7"/>
    <x v="31"/>
    <n v="7"/>
    <x v="2"/>
    <x v="1"/>
    <x v="0"/>
    <x v="2"/>
    <n v="9"/>
    <n v="1"/>
    <n v="1"/>
  </r>
  <r>
    <n v="3"/>
    <x v="2"/>
    <x v="1"/>
    <n v="2"/>
    <x v="0"/>
    <n v="3"/>
    <x v="0"/>
    <x v="0"/>
    <x v="0"/>
    <x v="3"/>
    <n v="5"/>
    <n v="0"/>
    <n v="0"/>
  </r>
  <r>
    <n v="3"/>
    <x v="2"/>
    <x v="1"/>
    <n v="2"/>
    <x v="1"/>
    <n v="7"/>
    <x v="1"/>
    <x v="0"/>
    <x v="0"/>
    <x v="2"/>
    <n v="7"/>
    <n v="0"/>
    <n v="0"/>
  </r>
  <r>
    <n v="3"/>
    <x v="2"/>
    <x v="1"/>
    <n v="2"/>
    <x v="2"/>
    <n v="5"/>
    <x v="1"/>
    <x v="1"/>
    <x v="0"/>
    <x v="5"/>
    <n v="7"/>
    <n v="0"/>
    <n v="1"/>
  </r>
  <r>
    <n v="3"/>
    <x v="2"/>
    <x v="1"/>
    <n v="2"/>
    <x v="3"/>
    <n v="2"/>
    <x v="1"/>
    <x v="1"/>
    <x v="0"/>
    <x v="0"/>
    <n v="7"/>
    <n v="1"/>
    <n v="1"/>
  </r>
  <r>
    <n v="3"/>
    <x v="2"/>
    <x v="1"/>
    <n v="2"/>
    <x v="4"/>
    <n v="2"/>
    <x v="1"/>
    <x v="1"/>
    <x v="0"/>
    <x v="0"/>
    <n v="7"/>
    <n v="1"/>
    <n v="1"/>
  </r>
  <r>
    <n v="3"/>
    <x v="2"/>
    <x v="1"/>
    <n v="2"/>
    <x v="5"/>
    <n v="2"/>
    <x v="1"/>
    <x v="1"/>
    <x v="0"/>
    <x v="0"/>
    <n v="8"/>
    <n v="1"/>
    <n v="1"/>
  </r>
  <r>
    <n v="3"/>
    <x v="2"/>
    <x v="1"/>
    <n v="2"/>
    <x v="6"/>
    <n v="2"/>
    <x v="2"/>
    <x v="0"/>
    <x v="0"/>
    <x v="0"/>
    <n v="10"/>
    <n v="1"/>
    <n v="0"/>
  </r>
  <r>
    <n v="3"/>
    <x v="2"/>
    <x v="1"/>
    <n v="2"/>
    <x v="7"/>
    <n v="2"/>
    <x v="2"/>
    <x v="1"/>
    <x v="0"/>
    <x v="0"/>
    <n v="9"/>
    <n v="1"/>
    <n v="1"/>
  </r>
  <r>
    <n v="3"/>
    <x v="2"/>
    <x v="1"/>
    <n v="2"/>
    <x v="8"/>
    <n v="2"/>
    <x v="2"/>
    <x v="0"/>
    <x v="0"/>
    <x v="0"/>
    <n v="10"/>
    <n v="1"/>
    <n v="0"/>
  </r>
  <r>
    <n v="3"/>
    <x v="2"/>
    <x v="1"/>
    <n v="2"/>
    <x v="9"/>
    <n v="2"/>
    <x v="2"/>
    <x v="1"/>
    <x v="0"/>
    <x v="0"/>
    <n v="9"/>
    <n v="1"/>
    <n v="1"/>
  </r>
  <r>
    <n v="3"/>
    <x v="2"/>
    <x v="1"/>
    <n v="2"/>
    <x v="10"/>
    <n v="2"/>
    <x v="2"/>
    <x v="1"/>
    <x v="0"/>
    <x v="0"/>
    <n v="10"/>
    <n v="1"/>
    <n v="1"/>
  </r>
  <r>
    <n v="3"/>
    <x v="2"/>
    <x v="1"/>
    <n v="2"/>
    <x v="11"/>
    <n v="2"/>
    <x v="0"/>
    <x v="0"/>
    <x v="0"/>
    <x v="0"/>
    <n v="6"/>
    <n v="1"/>
    <n v="0"/>
  </r>
  <r>
    <n v="3"/>
    <x v="2"/>
    <x v="1"/>
    <n v="2"/>
    <x v="12"/>
    <n v="2"/>
    <x v="0"/>
    <x v="1"/>
    <x v="0"/>
    <x v="0"/>
    <n v="6"/>
    <n v="1"/>
    <n v="1"/>
  </r>
  <r>
    <n v="3"/>
    <x v="2"/>
    <x v="1"/>
    <n v="2"/>
    <x v="13"/>
    <n v="3"/>
    <x v="0"/>
    <x v="0"/>
    <x v="0"/>
    <x v="3"/>
    <n v="6"/>
    <n v="0"/>
    <n v="0"/>
  </r>
  <r>
    <n v="3"/>
    <x v="2"/>
    <x v="1"/>
    <n v="2"/>
    <x v="14"/>
    <n v="2"/>
    <x v="1"/>
    <x v="0"/>
    <x v="0"/>
    <x v="0"/>
    <n v="7"/>
    <n v="1"/>
    <n v="0"/>
  </r>
  <r>
    <n v="3"/>
    <x v="2"/>
    <x v="1"/>
    <n v="2"/>
    <x v="15"/>
    <n v="2"/>
    <x v="1"/>
    <x v="1"/>
    <x v="0"/>
    <x v="0"/>
    <n v="8"/>
    <n v="1"/>
    <n v="1"/>
  </r>
  <r>
    <n v="3"/>
    <x v="2"/>
    <x v="1"/>
    <n v="2"/>
    <x v="16"/>
    <n v="2"/>
    <x v="1"/>
    <x v="0"/>
    <x v="0"/>
    <x v="0"/>
    <n v="7"/>
    <n v="1"/>
    <n v="0"/>
  </r>
  <r>
    <n v="3"/>
    <x v="2"/>
    <x v="1"/>
    <n v="2"/>
    <x v="17"/>
    <n v="2"/>
    <x v="2"/>
    <x v="0"/>
    <x v="0"/>
    <x v="0"/>
    <n v="10"/>
    <n v="1"/>
    <n v="0"/>
  </r>
  <r>
    <n v="3"/>
    <x v="2"/>
    <x v="1"/>
    <n v="2"/>
    <x v="18"/>
    <n v="2"/>
    <x v="2"/>
    <x v="0"/>
    <x v="0"/>
    <x v="0"/>
    <n v="9"/>
    <n v="1"/>
    <n v="0"/>
  </r>
  <r>
    <n v="3"/>
    <x v="2"/>
    <x v="1"/>
    <n v="2"/>
    <x v="19"/>
    <n v="2"/>
    <x v="2"/>
    <x v="1"/>
    <x v="0"/>
    <x v="0"/>
    <n v="9"/>
    <n v="1"/>
    <n v="1"/>
  </r>
  <r>
    <n v="3"/>
    <x v="2"/>
    <x v="1"/>
    <n v="2"/>
    <x v="20"/>
    <n v="2"/>
    <x v="2"/>
    <x v="1"/>
    <x v="0"/>
    <x v="0"/>
    <n v="10"/>
    <n v="1"/>
    <n v="1"/>
  </r>
  <r>
    <n v="3"/>
    <x v="2"/>
    <x v="1"/>
    <n v="2"/>
    <x v="21"/>
    <n v="2"/>
    <x v="1"/>
    <x v="0"/>
    <x v="0"/>
    <x v="0"/>
    <n v="7"/>
    <n v="1"/>
    <n v="0"/>
  </r>
  <r>
    <n v="3"/>
    <x v="2"/>
    <x v="1"/>
    <n v="2"/>
    <x v="22"/>
    <n v="2"/>
    <x v="0"/>
    <x v="0"/>
    <x v="0"/>
    <x v="0"/>
    <n v="6"/>
    <n v="1"/>
    <n v="0"/>
  </r>
  <r>
    <n v="3"/>
    <x v="2"/>
    <x v="1"/>
    <n v="2"/>
    <x v="23"/>
    <n v="2"/>
    <x v="0"/>
    <x v="0"/>
    <x v="0"/>
    <x v="0"/>
    <n v="6"/>
    <n v="1"/>
    <n v="0"/>
  </r>
  <r>
    <n v="3"/>
    <x v="2"/>
    <x v="1"/>
    <n v="2"/>
    <x v="24"/>
    <n v="3"/>
    <x v="1"/>
    <x v="1"/>
    <x v="0"/>
    <x v="3"/>
    <n v="7"/>
    <n v="0"/>
    <n v="1"/>
  </r>
  <r>
    <n v="3"/>
    <x v="2"/>
    <x v="1"/>
    <n v="2"/>
    <x v="25"/>
    <n v="2"/>
    <x v="0"/>
    <x v="1"/>
    <x v="0"/>
    <x v="0"/>
    <n v="5"/>
    <n v="1"/>
    <n v="1"/>
  </r>
  <r>
    <n v="3"/>
    <x v="2"/>
    <x v="1"/>
    <n v="2"/>
    <x v="26"/>
    <n v="2"/>
    <x v="1"/>
    <x v="1"/>
    <x v="0"/>
    <x v="0"/>
    <n v="8"/>
    <n v="1"/>
    <n v="1"/>
  </r>
  <r>
    <n v="3"/>
    <x v="2"/>
    <x v="1"/>
    <n v="2"/>
    <x v="27"/>
    <n v="2"/>
    <x v="1"/>
    <x v="0"/>
    <x v="0"/>
    <x v="0"/>
    <n v="7"/>
    <n v="1"/>
    <n v="0"/>
  </r>
  <r>
    <n v="3"/>
    <x v="2"/>
    <x v="1"/>
    <n v="2"/>
    <x v="28"/>
    <n v="2"/>
    <x v="2"/>
    <x v="0"/>
    <x v="0"/>
    <x v="0"/>
    <n v="9"/>
    <n v="1"/>
    <n v="0"/>
  </r>
  <r>
    <n v="3"/>
    <x v="2"/>
    <x v="1"/>
    <n v="2"/>
    <x v="29"/>
    <n v="2"/>
    <x v="2"/>
    <x v="0"/>
    <x v="0"/>
    <x v="0"/>
    <n v="10"/>
    <n v="1"/>
    <n v="0"/>
  </r>
  <r>
    <n v="3"/>
    <x v="2"/>
    <x v="1"/>
    <n v="2"/>
    <x v="30"/>
    <n v="2"/>
    <x v="2"/>
    <x v="0"/>
    <x v="0"/>
    <x v="0"/>
    <n v="11"/>
    <n v="1"/>
    <n v="0"/>
  </r>
  <r>
    <n v="3"/>
    <x v="2"/>
    <x v="1"/>
    <n v="2"/>
    <x v="31"/>
    <n v="2"/>
    <x v="2"/>
    <x v="1"/>
    <x v="0"/>
    <x v="0"/>
    <n v="9"/>
    <n v="1"/>
    <n v="1"/>
  </r>
  <r>
    <n v="4"/>
    <x v="3"/>
    <x v="2"/>
    <n v="1"/>
    <x v="0"/>
    <n v="1"/>
    <x v="0"/>
    <x v="0"/>
    <x v="0"/>
    <x v="1"/>
    <n v="5"/>
    <n v="1"/>
    <n v="0"/>
  </r>
  <r>
    <n v="4"/>
    <x v="3"/>
    <x v="2"/>
    <n v="1"/>
    <x v="1"/>
    <n v="4"/>
    <x v="1"/>
    <x v="0"/>
    <x v="0"/>
    <x v="4"/>
    <n v="7"/>
    <n v="0"/>
    <n v="0"/>
  </r>
  <r>
    <n v="4"/>
    <x v="3"/>
    <x v="2"/>
    <n v="1"/>
    <x v="2"/>
    <n v="5"/>
    <x v="1"/>
    <x v="1"/>
    <x v="0"/>
    <x v="5"/>
    <n v="7"/>
    <n v="0"/>
    <n v="1"/>
  </r>
  <r>
    <n v="4"/>
    <x v="3"/>
    <x v="2"/>
    <n v="1"/>
    <x v="3"/>
    <n v="6"/>
    <x v="1"/>
    <x v="1"/>
    <x v="0"/>
    <x v="6"/>
    <n v="7"/>
    <n v="0"/>
    <n v="1"/>
  </r>
  <r>
    <n v="4"/>
    <x v="3"/>
    <x v="2"/>
    <n v="1"/>
    <x v="4"/>
    <n v="3"/>
    <x v="1"/>
    <x v="1"/>
    <x v="0"/>
    <x v="3"/>
    <n v="7"/>
    <n v="0"/>
    <n v="1"/>
  </r>
  <r>
    <n v="4"/>
    <x v="3"/>
    <x v="2"/>
    <n v="1"/>
    <x v="5"/>
    <n v="1"/>
    <x v="1"/>
    <x v="1"/>
    <x v="0"/>
    <x v="1"/>
    <n v="8"/>
    <n v="1"/>
    <n v="1"/>
  </r>
  <r>
    <n v="4"/>
    <x v="3"/>
    <x v="2"/>
    <n v="1"/>
    <x v="6"/>
    <n v="1"/>
    <x v="2"/>
    <x v="0"/>
    <x v="0"/>
    <x v="1"/>
    <n v="10"/>
    <n v="1"/>
    <n v="0"/>
  </r>
  <r>
    <n v="4"/>
    <x v="3"/>
    <x v="2"/>
    <n v="1"/>
    <x v="7"/>
    <n v="4"/>
    <x v="2"/>
    <x v="1"/>
    <x v="0"/>
    <x v="4"/>
    <n v="9"/>
    <n v="0"/>
    <n v="1"/>
  </r>
  <r>
    <n v="4"/>
    <x v="3"/>
    <x v="2"/>
    <n v="1"/>
    <x v="8"/>
    <n v="6"/>
    <x v="2"/>
    <x v="0"/>
    <x v="0"/>
    <x v="6"/>
    <n v="10"/>
    <n v="0"/>
    <n v="0"/>
  </r>
  <r>
    <n v="4"/>
    <x v="3"/>
    <x v="2"/>
    <n v="1"/>
    <x v="9"/>
    <n v="1"/>
    <x v="2"/>
    <x v="1"/>
    <x v="0"/>
    <x v="1"/>
    <n v="9"/>
    <n v="1"/>
    <n v="1"/>
  </r>
  <r>
    <n v="4"/>
    <x v="3"/>
    <x v="2"/>
    <n v="1"/>
    <x v="10"/>
    <n v="1"/>
    <x v="2"/>
    <x v="1"/>
    <x v="0"/>
    <x v="1"/>
    <n v="10"/>
    <n v="1"/>
    <n v="1"/>
  </r>
  <r>
    <n v="4"/>
    <x v="3"/>
    <x v="2"/>
    <n v="1"/>
    <x v="11"/>
    <n v="1"/>
    <x v="0"/>
    <x v="0"/>
    <x v="0"/>
    <x v="1"/>
    <n v="6"/>
    <n v="1"/>
    <n v="0"/>
  </r>
  <r>
    <n v="4"/>
    <x v="3"/>
    <x v="2"/>
    <n v="1"/>
    <x v="12"/>
    <n v="6"/>
    <x v="0"/>
    <x v="1"/>
    <x v="0"/>
    <x v="6"/>
    <n v="6"/>
    <n v="0"/>
    <n v="1"/>
  </r>
  <r>
    <n v="4"/>
    <x v="3"/>
    <x v="2"/>
    <n v="1"/>
    <x v="13"/>
    <n v="4"/>
    <x v="0"/>
    <x v="0"/>
    <x v="0"/>
    <x v="4"/>
    <n v="6"/>
    <n v="0"/>
    <n v="0"/>
  </r>
  <r>
    <n v="4"/>
    <x v="3"/>
    <x v="2"/>
    <n v="1"/>
    <x v="14"/>
    <n v="1"/>
    <x v="1"/>
    <x v="0"/>
    <x v="0"/>
    <x v="1"/>
    <n v="7"/>
    <n v="1"/>
    <n v="0"/>
  </r>
  <r>
    <n v="4"/>
    <x v="3"/>
    <x v="2"/>
    <n v="1"/>
    <x v="15"/>
    <n v="6"/>
    <x v="1"/>
    <x v="1"/>
    <x v="0"/>
    <x v="6"/>
    <n v="8"/>
    <n v="0"/>
    <n v="1"/>
  </r>
  <r>
    <n v="4"/>
    <x v="3"/>
    <x v="2"/>
    <n v="1"/>
    <x v="16"/>
    <n v="1"/>
    <x v="1"/>
    <x v="0"/>
    <x v="0"/>
    <x v="1"/>
    <n v="7"/>
    <n v="1"/>
    <n v="0"/>
  </r>
  <r>
    <n v="4"/>
    <x v="3"/>
    <x v="2"/>
    <n v="1"/>
    <x v="17"/>
    <n v="1"/>
    <x v="2"/>
    <x v="0"/>
    <x v="0"/>
    <x v="1"/>
    <n v="10"/>
    <n v="1"/>
    <n v="0"/>
  </r>
  <r>
    <n v="4"/>
    <x v="3"/>
    <x v="2"/>
    <n v="1"/>
    <x v="18"/>
    <n v="1"/>
    <x v="2"/>
    <x v="0"/>
    <x v="0"/>
    <x v="1"/>
    <n v="9"/>
    <n v="1"/>
    <n v="0"/>
  </r>
  <r>
    <n v="4"/>
    <x v="3"/>
    <x v="2"/>
    <n v="1"/>
    <x v="19"/>
    <n v="1"/>
    <x v="2"/>
    <x v="1"/>
    <x v="0"/>
    <x v="1"/>
    <n v="9"/>
    <n v="1"/>
    <n v="1"/>
  </r>
  <r>
    <n v="4"/>
    <x v="3"/>
    <x v="2"/>
    <n v="1"/>
    <x v="20"/>
    <n v="1"/>
    <x v="2"/>
    <x v="1"/>
    <x v="0"/>
    <x v="1"/>
    <n v="10"/>
    <n v="1"/>
    <n v="1"/>
  </r>
  <r>
    <n v="4"/>
    <x v="3"/>
    <x v="2"/>
    <n v="1"/>
    <x v="21"/>
    <n v="1"/>
    <x v="1"/>
    <x v="0"/>
    <x v="0"/>
    <x v="1"/>
    <n v="7"/>
    <n v="1"/>
    <n v="0"/>
  </r>
  <r>
    <n v="4"/>
    <x v="3"/>
    <x v="2"/>
    <n v="1"/>
    <x v="22"/>
    <n v="1"/>
    <x v="0"/>
    <x v="0"/>
    <x v="0"/>
    <x v="1"/>
    <n v="6"/>
    <n v="1"/>
    <n v="0"/>
  </r>
  <r>
    <n v="4"/>
    <x v="3"/>
    <x v="2"/>
    <n v="1"/>
    <x v="23"/>
    <n v="1"/>
    <x v="0"/>
    <x v="0"/>
    <x v="0"/>
    <x v="1"/>
    <n v="6"/>
    <n v="1"/>
    <n v="0"/>
  </r>
  <r>
    <n v="4"/>
    <x v="3"/>
    <x v="2"/>
    <n v="1"/>
    <x v="24"/>
    <n v="1"/>
    <x v="1"/>
    <x v="1"/>
    <x v="0"/>
    <x v="1"/>
    <n v="7"/>
    <n v="1"/>
    <n v="1"/>
  </r>
  <r>
    <n v="4"/>
    <x v="3"/>
    <x v="2"/>
    <n v="1"/>
    <x v="25"/>
    <n v="6"/>
    <x v="0"/>
    <x v="1"/>
    <x v="0"/>
    <x v="6"/>
    <n v="5"/>
    <n v="0"/>
    <n v="1"/>
  </r>
  <r>
    <n v="4"/>
    <x v="3"/>
    <x v="2"/>
    <n v="1"/>
    <x v="26"/>
    <n v="1"/>
    <x v="1"/>
    <x v="1"/>
    <x v="0"/>
    <x v="1"/>
    <n v="8"/>
    <n v="1"/>
    <n v="1"/>
  </r>
  <r>
    <n v="4"/>
    <x v="3"/>
    <x v="2"/>
    <n v="1"/>
    <x v="27"/>
    <n v="3"/>
    <x v="1"/>
    <x v="0"/>
    <x v="0"/>
    <x v="3"/>
    <n v="7"/>
    <n v="0"/>
    <n v="0"/>
  </r>
  <r>
    <n v="4"/>
    <x v="3"/>
    <x v="2"/>
    <n v="1"/>
    <x v="28"/>
    <n v="1"/>
    <x v="2"/>
    <x v="0"/>
    <x v="0"/>
    <x v="1"/>
    <n v="9"/>
    <n v="1"/>
    <n v="0"/>
  </r>
  <r>
    <n v="4"/>
    <x v="3"/>
    <x v="2"/>
    <n v="1"/>
    <x v="29"/>
    <n v="1"/>
    <x v="2"/>
    <x v="0"/>
    <x v="0"/>
    <x v="1"/>
    <n v="10"/>
    <n v="1"/>
    <n v="0"/>
  </r>
  <r>
    <n v="4"/>
    <x v="3"/>
    <x v="2"/>
    <n v="1"/>
    <x v="30"/>
    <n v="1"/>
    <x v="2"/>
    <x v="0"/>
    <x v="0"/>
    <x v="1"/>
    <n v="11"/>
    <n v="1"/>
    <n v="0"/>
  </r>
  <r>
    <n v="4"/>
    <x v="3"/>
    <x v="2"/>
    <n v="1"/>
    <x v="31"/>
    <n v="1"/>
    <x v="2"/>
    <x v="1"/>
    <x v="0"/>
    <x v="1"/>
    <n v="9"/>
    <n v="1"/>
    <n v="1"/>
  </r>
  <r>
    <n v="5"/>
    <x v="4"/>
    <x v="3"/>
    <n v="4"/>
    <x v="0"/>
    <n v="4"/>
    <x v="0"/>
    <x v="0"/>
    <x v="0"/>
    <x v="4"/>
    <n v="5"/>
    <n v="1"/>
    <n v="0"/>
  </r>
  <r>
    <n v="5"/>
    <x v="4"/>
    <x v="3"/>
    <n v="4"/>
    <x v="1"/>
    <n v="5"/>
    <x v="1"/>
    <x v="0"/>
    <x v="0"/>
    <x v="5"/>
    <n v="7"/>
    <n v="0"/>
    <n v="0"/>
  </r>
  <r>
    <n v="5"/>
    <x v="4"/>
    <x v="3"/>
    <n v="4"/>
    <x v="2"/>
    <n v="4"/>
    <x v="1"/>
    <x v="1"/>
    <x v="0"/>
    <x v="4"/>
    <n v="7"/>
    <n v="1"/>
    <n v="1"/>
  </r>
  <r>
    <n v="5"/>
    <x v="4"/>
    <x v="3"/>
    <n v="4"/>
    <x v="3"/>
    <n v="4"/>
    <x v="1"/>
    <x v="1"/>
    <x v="0"/>
    <x v="4"/>
    <n v="7"/>
    <n v="1"/>
    <n v="1"/>
  </r>
  <r>
    <n v="5"/>
    <x v="4"/>
    <x v="3"/>
    <n v="4"/>
    <x v="4"/>
    <n v="4"/>
    <x v="1"/>
    <x v="1"/>
    <x v="0"/>
    <x v="4"/>
    <n v="7"/>
    <n v="1"/>
    <n v="1"/>
  </r>
  <r>
    <n v="5"/>
    <x v="4"/>
    <x v="3"/>
    <n v="4"/>
    <x v="5"/>
    <n v="6"/>
    <x v="1"/>
    <x v="1"/>
    <x v="0"/>
    <x v="6"/>
    <n v="8"/>
    <n v="0"/>
    <n v="1"/>
  </r>
  <r>
    <n v="5"/>
    <x v="4"/>
    <x v="3"/>
    <n v="4"/>
    <x v="6"/>
    <n v="4"/>
    <x v="2"/>
    <x v="0"/>
    <x v="0"/>
    <x v="4"/>
    <n v="10"/>
    <n v="1"/>
    <n v="0"/>
  </r>
  <r>
    <n v="5"/>
    <x v="4"/>
    <x v="3"/>
    <n v="4"/>
    <x v="7"/>
    <n v="4"/>
    <x v="2"/>
    <x v="1"/>
    <x v="0"/>
    <x v="4"/>
    <n v="9"/>
    <n v="1"/>
    <n v="1"/>
  </r>
  <r>
    <n v="5"/>
    <x v="4"/>
    <x v="3"/>
    <n v="4"/>
    <x v="8"/>
    <n v="4"/>
    <x v="2"/>
    <x v="0"/>
    <x v="0"/>
    <x v="4"/>
    <n v="10"/>
    <n v="1"/>
    <n v="0"/>
  </r>
  <r>
    <n v="5"/>
    <x v="4"/>
    <x v="3"/>
    <n v="4"/>
    <x v="9"/>
    <n v="5"/>
    <x v="2"/>
    <x v="1"/>
    <x v="0"/>
    <x v="5"/>
    <n v="9"/>
    <n v="0"/>
    <n v="1"/>
  </r>
  <r>
    <n v="5"/>
    <x v="4"/>
    <x v="3"/>
    <n v="4"/>
    <x v="10"/>
    <n v="4"/>
    <x v="2"/>
    <x v="1"/>
    <x v="0"/>
    <x v="4"/>
    <n v="10"/>
    <n v="1"/>
    <n v="1"/>
  </r>
  <r>
    <n v="5"/>
    <x v="4"/>
    <x v="3"/>
    <n v="4"/>
    <x v="11"/>
    <n v="4"/>
    <x v="0"/>
    <x v="0"/>
    <x v="0"/>
    <x v="4"/>
    <n v="6"/>
    <n v="1"/>
    <n v="0"/>
  </r>
  <r>
    <n v="5"/>
    <x v="4"/>
    <x v="3"/>
    <n v="4"/>
    <x v="12"/>
    <n v="4"/>
    <x v="0"/>
    <x v="1"/>
    <x v="0"/>
    <x v="4"/>
    <n v="6"/>
    <n v="1"/>
    <n v="1"/>
  </r>
  <r>
    <n v="5"/>
    <x v="4"/>
    <x v="3"/>
    <n v="4"/>
    <x v="13"/>
    <n v="5"/>
    <x v="0"/>
    <x v="0"/>
    <x v="0"/>
    <x v="5"/>
    <n v="6"/>
    <n v="0"/>
    <n v="0"/>
  </r>
  <r>
    <n v="5"/>
    <x v="4"/>
    <x v="3"/>
    <n v="4"/>
    <x v="14"/>
    <n v="6"/>
    <x v="1"/>
    <x v="0"/>
    <x v="0"/>
    <x v="6"/>
    <n v="7"/>
    <n v="0"/>
    <n v="0"/>
  </r>
  <r>
    <n v="5"/>
    <x v="4"/>
    <x v="3"/>
    <n v="4"/>
    <x v="15"/>
    <n v="4"/>
    <x v="1"/>
    <x v="1"/>
    <x v="0"/>
    <x v="4"/>
    <n v="8"/>
    <n v="1"/>
    <n v="1"/>
  </r>
  <r>
    <n v="5"/>
    <x v="4"/>
    <x v="3"/>
    <n v="4"/>
    <x v="16"/>
    <n v="4"/>
    <x v="1"/>
    <x v="0"/>
    <x v="0"/>
    <x v="4"/>
    <n v="7"/>
    <n v="1"/>
    <n v="0"/>
  </r>
  <r>
    <n v="5"/>
    <x v="4"/>
    <x v="3"/>
    <n v="4"/>
    <x v="17"/>
    <n v="4"/>
    <x v="2"/>
    <x v="0"/>
    <x v="0"/>
    <x v="4"/>
    <n v="10"/>
    <n v="1"/>
    <n v="0"/>
  </r>
  <r>
    <n v="5"/>
    <x v="4"/>
    <x v="3"/>
    <n v="4"/>
    <x v="18"/>
    <n v="4"/>
    <x v="2"/>
    <x v="0"/>
    <x v="0"/>
    <x v="4"/>
    <n v="9"/>
    <n v="1"/>
    <n v="0"/>
  </r>
  <r>
    <n v="5"/>
    <x v="4"/>
    <x v="3"/>
    <n v="4"/>
    <x v="19"/>
    <n v="4"/>
    <x v="2"/>
    <x v="1"/>
    <x v="0"/>
    <x v="4"/>
    <n v="9"/>
    <n v="1"/>
    <n v="1"/>
  </r>
  <r>
    <n v="5"/>
    <x v="4"/>
    <x v="3"/>
    <n v="4"/>
    <x v="20"/>
    <n v="5"/>
    <x v="2"/>
    <x v="1"/>
    <x v="0"/>
    <x v="5"/>
    <n v="10"/>
    <n v="0"/>
    <n v="1"/>
  </r>
  <r>
    <n v="5"/>
    <x v="4"/>
    <x v="3"/>
    <n v="4"/>
    <x v="21"/>
    <n v="4"/>
    <x v="1"/>
    <x v="0"/>
    <x v="0"/>
    <x v="4"/>
    <n v="7"/>
    <n v="1"/>
    <n v="0"/>
  </r>
  <r>
    <n v="5"/>
    <x v="4"/>
    <x v="3"/>
    <n v="4"/>
    <x v="22"/>
    <n v="4"/>
    <x v="0"/>
    <x v="0"/>
    <x v="0"/>
    <x v="4"/>
    <n v="6"/>
    <n v="1"/>
    <n v="0"/>
  </r>
  <r>
    <n v="5"/>
    <x v="4"/>
    <x v="3"/>
    <n v="4"/>
    <x v="23"/>
    <n v="4"/>
    <x v="0"/>
    <x v="0"/>
    <x v="0"/>
    <x v="4"/>
    <n v="6"/>
    <n v="1"/>
    <n v="0"/>
  </r>
  <r>
    <n v="5"/>
    <x v="4"/>
    <x v="3"/>
    <n v="4"/>
    <x v="24"/>
    <n v="6"/>
    <x v="1"/>
    <x v="1"/>
    <x v="0"/>
    <x v="6"/>
    <n v="7"/>
    <n v="0"/>
    <n v="1"/>
  </r>
  <r>
    <n v="5"/>
    <x v="4"/>
    <x v="3"/>
    <n v="4"/>
    <x v="25"/>
    <n v="5"/>
    <x v="0"/>
    <x v="1"/>
    <x v="0"/>
    <x v="5"/>
    <n v="5"/>
    <n v="0"/>
    <n v="1"/>
  </r>
  <r>
    <n v="5"/>
    <x v="4"/>
    <x v="3"/>
    <n v="4"/>
    <x v="26"/>
    <n v="4"/>
    <x v="1"/>
    <x v="1"/>
    <x v="0"/>
    <x v="4"/>
    <n v="8"/>
    <n v="1"/>
    <n v="1"/>
  </r>
  <r>
    <n v="5"/>
    <x v="4"/>
    <x v="3"/>
    <n v="4"/>
    <x v="27"/>
    <n v="1"/>
    <x v="1"/>
    <x v="0"/>
    <x v="0"/>
    <x v="1"/>
    <n v="7"/>
    <n v="0"/>
    <n v="0"/>
  </r>
  <r>
    <n v="5"/>
    <x v="4"/>
    <x v="3"/>
    <n v="4"/>
    <x v="28"/>
    <n v="4"/>
    <x v="2"/>
    <x v="0"/>
    <x v="0"/>
    <x v="4"/>
    <n v="9"/>
    <n v="1"/>
    <n v="0"/>
  </r>
  <r>
    <n v="5"/>
    <x v="4"/>
    <x v="3"/>
    <n v="4"/>
    <x v="29"/>
    <n v="4"/>
    <x v="2"/>
    <x v="0"/>
    <x v="0"/>
    <x v="4"/>
    <n v="10"/>
    <n v="1"/>
    <n v="0"/>
  </r>
  <r>
    <n v="5"/>
    <x v="4"/>
    <x v="3"/>
    <n v="4"/>
    <x v="30"/>
    <n v="4"/>
    <x v="2"/>
    <x v="0"/>
    <x v="0"/>
    <x v="4"/>
    <n v="11"/>
    <n v="1"/>
    <n v="0"/>
  </r>
  <r>
    <n v="5"/>
    <x v="4"/>
    <x v="3"/>
    <n v="4"/>
    <x v="31"/>
    <n v="4"/>
    <x v="2"/>
    <x v="1"/>
    <x v="0"/>
    <x v="4"/>
    <n v="9"/>
    <n v="1"/>
    <n v="1"/>
  </r>
  <r>
    <n v="6"/>
    <x v="5"/>
    <x v="2"/>
    <n v="1"/>
    <x v="0"/>
    <n v="5"/>
    <x v="0"/>
    <x v="0"/>
    <x v="0"/>
    <x v="5"/>
    <n v="5"/>
    <n v="0"/>
    <n v="0"/>
  </r>
  <r>
    <n v="6"/>
    <x v="5"/>
    <x v="2"/>
    <n v="1"/>
    <x v="1"/>
    <n v="3"/>
    <x v="1"/>
    <x v="0"/>
    <x v="0"/>
    <x v="3"/>
    <n v="7"/>
    <n v="0"/>
    <n v="0"/>
  </r>
  <r>
    <n v="6"/>
    <x v="5"/>
    <x v="2"/>
    <n v="1"/>
    <x v="2"/>
    <n v="3"/>
    <x v="1"/>
    <x v="1"/>
    <x v="0"/>
    <x v="3"/>
    <n v="7"/>
    <n v="0"/>
    <n v="1"/>
  </r>
  <r>
    <n v="6"/>
    <x v="5"/>
    <x v="2"/>
    <n v="1"/>
    <x v="3"/>
    <n v="5"/>
    <x v="1"/>
    <x v="1"/>
    <x v="0"/>
    <x v="5"/>
    <n v="7"/>
    <n v="0"/>
    <n v="1"/>
  </r>
  <r>
    <n v="6"/>
    <x v="5"/>
    <x v="2"/>
    <n v="1"/>
    <x v="4"/>
    <n v="1"/>
    <x v="1"/>
    <x v="1"/>
    <x v="0"/>
    <x v="1"/>
    <n v="7"/>
    <n v="1"/>
    <n v="1"/>
  </r>
  <r>
    <n v="6"/>
    <x v="5"/>
    <x v="2"/>
    <n v="1"/>
    <x v="5"/>
    <n v="3"/>
    <x v="1"/>
    <x v="1"/>
    <x v="0"/>
    <x v="3"/>
    <n v="8"/>
    <n v="0"/>
    <n v="1"/>
  </r>
  <r>
    <n v="6"/>
    <x v="5"/>
    <x v="2"/>
    <n v="1"/>
    <x v="6"/>
    <n v="3"/>
    <x v="2"/>
    <x v="0"/>
    <x v="0"/>
    <x v="3"/>
    <n v="10"/>
    <n v="0"/>
    <n v="0"/>
  </r>
  <r>
    <n v="6"/>
    <x v="5"/>
    <x v="2"/>
    <n v="1"/>
    <x v="7"/>
    <n v="1"/>
    <x v="2"/>
    <x v="1"/>
    <x v="0"/>
    <x v="1"/>
    <n v="9"/>
    <n v="1"/>
    <n v="1"/>
  </r>
  <r>
    <n v="6"/>
    <x v="5"/>
    <x v="2"/>
    <n v="1"/>
    <x v="8"/>
    <n v="5"/>
    <x v="2"/>
    <x v="0"/>
    <x v="0"/>
    <x v="5"/>
    <n v="10"/>
    <n v="0"/>
    <n v="0"/>
  </r>
  <r>
    <n v="6"/>
    <x v="5"/>
    <x v="2"/>
    <n v="1"/>
    <x v="9"/>
    <n v="1"/>
    <x v="2"/>
    <x v="1"/>
    <x v="0"/>
    <x v="1"/>
    <n v="9"/>
    <n v="1"/>
    <n v="1"/>
  </r>
  <r>
    <n v="6"/>
    <x v="5"/>
    <x v="2"/>
    <n v="1"/>
    <x v="10"/>
    <n v="1"/>
    <x v="2"/>
    <x v="1"/>
    <x v="0"/>
    <x v="1"/>
    <n v="10"/>
    <n v="1"/>
    <n v="1"/>
  </r>
  <r>
    <n v="6"/>
    <x v="5"/>
    <x v="2"/>
    <n v="1"/>
    <x v="11"/>
    <n v="3"/>
    <x v="0"/>
    <x v="0"/>
    <x v="0"/>
    <x v="3"/>
    <n v="6"/>
    <n v="0"/>
    <n v="0"/>
  </r>
  <r>
    <n v="6"/>
    <x v="5"/>
    <x v="2"/>
    <n v="1"/>
    <x v="12"/>
    <n v="5"/>
    <x v="0"/>
    <x v="1"/>
    <x v="0"/>
    <x v="5"/>
    <n v="6"/>
    <n v="0"/>
    <n v="1"/>
  </r>
  <r>
    <n v="6"/>
    <x v="5"/>
    <x v="2"/>
    <n v="1"/>
    <x v="13"/>
    <n v="6"/>
    <x v="0"/>
    <x v="0"/>
    <x v="0"/>
    <x v="6"/>
    <n v="6"/>
    <n v="0"/>
    <n v="0"/>
  </r>
  <r>
    <n v="6"/>
    <x v="5"/>
    <x v="2"/>
    <n v="1"/>
    <x v="14"/>
    <n v="1"/>
    <x v="1"/>
    <x v="0"/>
    <x v="0"/>
    <x v="1"/>
    <n v="7"/>
    <n v="1"/>
    <n v="0"/>
  </r>
  <r>
    <n v="6"/>
    <x v="5"/>
    <x v="2"/>
    <n v="1"/>
    <x v="15"/>
    <n v="1"/>
    <x v="1"/>
    <x v="1"/>
    <x v="0"/>
    <x v="1"/>
    <n v="8"/>
    <n v="1"/>
    <n v="1"/>
  </r>
  <r>
    <n v="6"/>
    <x v="5"/>
    <x v="2"/>
    <n v="1"/>
    <x v="16"/>
    <n v="1"/>
    <x v="1"/>
    <x v="0"/>
    <x v="0"/>
    <x v="1"/>
    <n v="7"/>
    <n v="1"/>
    <n v="0"/>
  </r>
  <r>
    <n v="6"/>
    <x v="5"/>
    <x v="2"/>
    <n v="1"/>
    <x v="17"/>
    <n v="1"/>
    <x v="2"/>
    <x v="0"/>
    <x v="0"/>
    <x v="1"/>
    <n v="10"/>
    <n v="1"/>
    <n v="0"/>
  </r>
  <r>
    <n v="6"/>
    <x v="5"/>
    <x v="2"/>
    <n v="1"/>
    <x v="18"/>
    <n v="1"/>
    <x v="2"/>
    <x v="0"/>
    <x v="0"/>
    <x v="1"/>
    <n v="9"/>
    <n v="1"/>
    <n v="0"/>
  </r>
  <r>
    <n v="6"/>
    <x v="5"/>
    <x v="2"/>
    <n v="1"/>
    <x v="19"/>
    <n v="1"/>
    <x v="2"/>
    <x v="1"/>
    <x v="0"/>
    <x v="1"/>
    <n v="9"/>
    <n v="1"/>
    <n v="1"/>
  </r>
  <r>
    <n v="6"/>
    <x v="5"/>
    <x v="2"/>
    <n v="1"/>
    <x v="20"/>
    <n v="1"/>
    <x v="2"/>
    <x v="1"/>
    <x v="0"/>
    <x v="1"/>
    <n v="10"/>
    <n v="1"/>
    <n v="1"/>
  </r>
  <r>
    <n v="6"/>
    <x v="5"/>
    <x v="2"/>
    <n v="1"/>
    <x v="21"/>
    <n v="3"/>
    <x v="1"/>
    <x v="0"/>
    <x v="0"/>
    <x v="3"/>
    <n v="7"/>
    <n v="0"/>
    <n v="0"/>
  </r>
  <r>
    <n v="6"/>
    <x v="5"/>
    <x v="2"/>
    <n v="1"/>
    <x v="22"/>
    <n v="5"/>
    <x v="0"/>
    <x v="0"/>
    <x v="0"/>
    <x v="5"/>
    <n v="6"/>
    <n v="0"/>
    <n v="0"/>
  </r>
  <r>
    <n v="6"/>
    <x v="5"/>
    <x v="2"/>
    <n v="1"/>
    <x v="23"/>
    <n v="6"/>
    <x v="0"/>
    <x v="0"/>
    <x v="0"/>
    <x v="6"/>
    <n v="6"/>
    <n v="0"/>
    <n v="0"/>
  </r>
  <r>
    <n v="6"/>
    <x v="5"/>
    <x v="2"/>
    <n v="1"/>
    <x v="24"/>
    <n v="1"/>
    <x v="1"/>
    <x v="1"/>
    <x v="0"/>
    <x v="1"/>
    <n v="7"/>
    <n v="1"/>
    <n v="1"/>
  </r>
  <r>
    <n v="6"/>
    <x v="5"/>
    <x v="2"/>
    <n v="1"/>
    <x v="25"/>
    <n v="4"/>
    <x v="0"/>
    <x v="1"/>
    <x v="0"/>
    <x v="4"/>
    <n v="5"/>
    <n v="0"/>
    <n v="1"/>
  </r>
  <r>
    <n v="6"/>
    <x v="5"/>
    <x v="2"/>
    <n v="1"/>
    <x v="26"/>
    <n v="1"/>
    <x v="1"/>
    <x v="1"/>
    <x v="0"/>
    <x v="1"/>
    <n v="8"/>
    <n v="1"/>
    <n v="1"/>
  </r>
  <r>
    <n v="6"/>
    <x v="5"/>
    <x v="2"/>
    <n v="1"/>
    <x v="27"/>
    <n v="6"/>
    <x v="1"/>
    <x v="0"/>
    <x v="0"/>
    <x v="6"/>
    <n v="7"/>
    <n v="0"/>
    <n v="0"/>
  </r>
  <r>
    <n v="6"/>
    <x v="5"/>
    <x v="2"/>
    <n v="1"/>
    <x v="28"/>
    <n v="1"/>
    <x v="2"/>
    <x v="0"/>
    <x v="0"/>
    <x v="1"/>
    <n v="9"/>
    <n v="1"/>
    <n v="0"/>
  </r>
  <r>
    <n v="6"/>
    <x v="5"/>
    <x v="2"/>
    <n v="1"/>
    <x v="29"/>
    <n v="1"/>
    <x v="2"/>
    <x v="0"/>
    <x v="0"/>
    <x v="1"/>
    <n v="10"/>
    <n v="1"/>
    <n v="0"/>
  </r>
  <r>
    <n v="6"/>
    <x v="5"/>
    <x v="2"/>
    <n v="1"/>
    <x v="30"/>
    <n v="1"/>
    <x v="2"/>
    <x v="0"/>
    <x v="0"/>
    <x v="1"/>
    <n v="11"/>
    <n v="1"/>
    <n v="0"/>
  </r>
  <r>
    <n v="6"/>
    <x v="5"/>
    <x v="2"/>
    <n v="1"/>
    <x v="31"/>
    <n v="1"/>
    <x v="2"/>
    <x v="1"/>
    <x v="0"/>
    <x v="1"/>
    <n v="9"/>
    <n v="1"/>
    <n v="1"/>
  </r>
  <r>
    <n v="7"/>
    <x v="6"/>
    <x v="2"/>
    <n v="1"/>
    <x v="0"/>
    <n v="1"/>
    <x v="0"/>
    <x v="0"/>
    <x v="0"/>
    <x v="1"/>
    <n v="5"/>
    <n v="1"/>
    <n v="0"/>
  </r>
  <r>
    <n v="7"/>
    <x v="6"/>
    <x v="2"/>
    <n v="1"/>
    <x v="1"/>
    <n v="1"/>
    <x v="1"/>
    <x v="0"/>
    <x v="0"/>
    <x v="1"/>
    <n v="7"/>
    <n v="1"/>
    <n v="0"/>
  </r>
  <r>
    <n v="7"/>
    <x v="6"/>
    <x v="2"/>
    <n v="1"/>
    <x v="2"/>
    <n v="5"/>
    <x v="1"/>
    <x v="1"/>
    <x v="0"/>
    <x v="5"/>
    <n v="7"/>
    <n v="0"/>
    <n v="1"/>
  </r>
  <r>
    <n v="7"/>
    <x v="6"/>
    <x v="2"/>
    <n v="1"/>
    <x v="3"/>
    <n v="3"/>
    <x v="1"/>
    <x v="1"/>
    <x v="0"/>
    <x v="3"/>
    <n v="7"/>
    <n v="0"/>
    <n v="1"/>
  </r>
  <r>
    <n v="7"/>
    <x v="6"/>
    <x v="2"/>
    <n v="1"/>
    <x v="4"/>
    <n v="6"/>
    <x v="1"/>
    <x v="1"/>
    <x v="0"/>
    <x v="6"/>
    <n v="7"/>
    <n v="0"/>
    <n v="1"/>
  </r>
  <r>
    <n v="7"/>
    <x v="6"/>
    <x v="2"/>
    <n v="1"/>
    <x v="5"/>
    <n v="1"/>
    <x v="1"/>
    <x v="1"/>
    <x v="0"/>
    <x v="1"/>
    <n v="8"/>
    <n v="1"/>
    <n v="1"/>
  </r>
  <r>
    <n v="7"/>
    <x v="6"/>
    <x v="2"/>
    <n v="1"/>
    <x v="6"/>
    <n v="1"/>
    <x v="2"/>
    <x v="0"/>
    <x v="0"/>
    <x v="1"/>
    <n v="10"/>
    <n v="1"/>
    <n v="0"/>
  </r>
  <r>
    <n v="7"/>
    <x v="6"/>
    <x v="2"/>
    <n v="1"/>
    <x v="7"/>
    <n v="1"/>
    <x v="2"/>
    <x v="1"/>
    <x v="0"/>
    <x v="1"/>
    <n v="9"/>
    <n v="1"/>
    <n v="1"/>
  </r>
  <r>
    <n v="7"/>
    <x v="6"/>
    <x v="2"/>
    <n v="1"/>
    <x v="8"/>
    <n v="1"/>
    <x v="2"/>
    <x v="0"/>
    <x v="0"/>
    <x v="1"/>
    <n v="10"/>
    <n v="1"/>
    <n v="0"/>
  </r>
  <r>
    <n v="7"/>
    <x v="6"/>
    <x v="2"/>
    <n v="1"/>
    <x v="9"/>
    <n v="1"/>
    <x v="2"/>
    <x v="1"/>
    <x v="0"/>
    <x v="1"/>
    <n v="9"/>
    <n v="1"/>
    <n v="1"/>
  </r>
  <r>
    <n v="7"/>
    <x v="6"/>
    <x v="2"/>
    <n v="1"/>
    <x v="10"/>
    <n v="1"/>
    <x v="2"/>
    <x v="1"/>
    <x v="0"/>
    <x v="1"/>
    <n v="10"/>
    <n v="1"/>
    <n v="1"/>
  </r>
  <r>
    <n v="7"/>
    <x v="6"/>
    <x v="2"/>
    <n v="1"/>
    <x v="11"/>
    <n v="1"/>
    <x v="0"/>
    <x v="0"/>
    <x v="0"/>
    <x v="1"/>
    <n v="6"/>
    <n v="1"/>
    <n v="0"/>
  </r>
  <r>
    <n v="7"/>
    <x v="6"/>
    <x v="2"/>
    <n v="1"/>
    <x v="12"/>
    <n v="6"/>
    <x v="0"/>
    <x v="1"/>
    <x v="0"/>
    <x v="6"/>
    <n v="6"/>
    <n v="0"/>
    <n v="1"/>
  </r>
  <r>
    <n v="7"/>
    <x v="6"/>
    <x v="2"/>
    <n v="1"/>
    <x v="13"/>
    <n v="7"/>
    <x v="0"/>
    <x v="0"/>
    <x v="0"/>
    <x v="2"/>
    <n v="6"/>
    <n v="0"/>
    <n v="0"/>
  </r>
  <r>
    <n v="7"/>
    <x v="6"/>
    <x v="2"/>
    <n v="1"/>
    <x v="14"/>
    <n v="1"/>
    <x v="1"/>
    <x v="0"/>
    <x v="0"/>
    <x v="1"/>
    <n v="7"/>
    <n v="1"/>
    <n v="0"/>
  </r>
  <r>
    <n v="7"/>
    <x v="6"/>
    <x v="2"/>
    <n v="1"/>
    <x v="15"/>
    <n v="6"/>
    <x v="1"/>
    <x v="1"/>
    <x v="0"/>
    <x v="6"/>
    <n v="8"/>
    <n v="0"/>
    <n v="1"/>
  </r>
  <r>
    <n v="7"/>
    <x v="6"/>
    <x v="2"/>
    <n v="1"/>
    <x v="16"/>
    <n v="1"/>
    <x v="1"/>
    <x v="0"/>
    <x v="0"/>
    <x v="1"/>
    <n v="7"/>
    <n v="1"/>
    <n v="0"/>
  </r>
  <r>
    <n v="7"/>
    <x v="6"/>
    <x v="2"/>
    <n v="1"/>
    <x v="17"/>
    <n v="1"/>
    <x v="2"/>
    <x v="0"/>
    <x v="0"/>
    <x v="1"/>
    <n v="10"/>
    <n v="1"/>
    <n v="0"/>
  </r>
  <r>
    <n v="7"/>
    <x v="6"/>
    <x v="2"/>
    <n v="1"/>
    <x v="18"/>
    <n v="1"/>
    <x v="2"/>
    <x v="0"/>
    <x v="0"/>
    <x v="1"/>
    <n v="9"/>
    <n v="1"/>
    <n v="0"/>
  </r>
  <r>
    <n v="7"/>
    <x v="6"/>
    <x v="2"/>
    <n v="1"/>
    <x v="19"/>
    <n v="1"/>
    <x v="2"/>
    <x v="1"/>
    <x v="0"/>
    <x v="1"/>
    <n v="9"/>
    <n v="1"/>
    <n v="1"/>
  </r>
  <r>
    <n v="7"/>
    <x v="6"/>
    <x v="2"/>
    <n v="1"/>
    <x v="20"/>
    <n v="1"/>
    <x v="2"/>
    <x v="1"/>
    <x v="0"/>
    <x v="1"/>
    <n v="10"/>
    <n v="1"/>
    <n v="1"/>
  </r>
  <r>
    <n v="7"/>
    <x v="6"/>
    <x v="2"/>
    <n v="1"/>
    <x v="21"/>
    <n v="1"/>
    <x v="1"/>
    <x v="0"/>
    <x v="0"/>
    <x v="1"/>
    <n v="7"/>
    <n v="1"/>
    <n v="0"/>
  </r>
  <r>
    <n v="7"/>
    <x v="6"/>
    <x v="2"/>
    <n v="1"/>
    <x v="22"/>
    <n v="6"/>
    <x v="0"/>
    <x v="0"/>
    <x v="0"/>
    <x v="6"/>
    <n v="6"/>
    <n v="0"/>
    <n v="0"/>
  </r>
  <r>
    <n v="7"/>
    <x v="6"/>
    <x v="2"/>
    <n v="1"/>
    <x v="23"/>
    <n v="5"/>
    <x v="0"/>
    <x v="0"/>
    <x v="0"/>
    <x v="5"/>
    <n v="6"/>
    <n v="0"/>
    <n v="0"/>
  </r>
  <r>
    <n v="7"/>
    <x v="6"/>
    <x v="2"/>
    <n v="1"/>
    <x v="24"/>
    <n v="1"/>
    <x v="1"/>
    <x v="1"/>
    <x v="0"/>
    <x v="1"/>
    <n v="7"/>
    <n v="1"/>
    <n v="1"/>
  </r>
  <r>
    <n v="7"/>
    <x v="6"/>
    <x v="2"/>
    <n v="1"/>
    <x v="25"/>
    <n v="3"/>
    <x v="0"/>
    <x v="1"/>
    <x v="0"/>
    <x v="3"/>
    <n v="5"/>
    <n v="0"/>
    <n v="1"/>
  </r>
  <r>
    <n v="7"/>
    <x v="6"/>
    <x v="2"/>
    <n v="1"/>
    <x v="26"/>
    <n v="2"/>
    <x v="1"/>
    <x v="1"/>
    <x v="0"/>
    <x v="0"/>
    <n v="8"/>
    <n v="0"/>
    <n v="1"/>
  </r>
  <r>
    <n v="7"/>
    <x v="6"/>
    <x v="2"/>
    <n v="1"/>
    <x v="27"/>
    <n v="5"/>
    <x v="1"/>
    <x v="0"/>
    <x v="0"/>
    <x v="5"/>
    <n v="7"/>
    <n v="0"/>
    <n v="0"/>
  </r>
  <r>
    <n v="7"/>
    <x v="6"/>
    <x v="2"/>
    <n v="1"/>
    <x v="28"/>
    <n v="1"/>
    <x v="2"/>
    <x v="0"/>
    <x v="0"/>
    <x v="1"/>
    <n v="9"/>
    <n v="1"/>
    <n v="0"/>
  </r>
  <r>
    <n v="7"/>
    <x v="6"/>
    <x v="2"/>
    <n v="1"/>
    <x v="29"/>
    <n v="1"/>
    <x v="2"/>
    <x v="0"/>
    <x v="0"/>
    <x v="1"/>
    <n v="10"/>
    <n v="1"/>
    <n v="0"/>
  </r>
  <r>
    <n v="7"/>
    <x v="6"/>
    <x v="2"/>
    <n v="1"/>
    <x v="30"/>
    <n v="1"/>
    <x v="2"/>
    <x v="0"/>
    <x v="0"/>
    <x v="1"/>
    <n v="11"/>
    <n v="1"/>
    <n v="0"/>
  </r>
  <r>
    <n v="7"/>
    <x v="6"/>
    <x v="2"/>
    <n v="1"/>
    <x v="31"/>
    <n v="1"/>
    <x v="2"/>
    <x v="1"/>
    <x v="0"/>
    <x v="1"/>
    <n v="9"/>
    <n v="1"/>
    <n v="1"/>
  </r>
  <r>
    <n v="8"/>
    <x v="7"/>
    <x v="3"/>
    <n v="4"/>
    <x v="0"/>
    <n v="1"/>
    <x v="0"/>
    <x v="0"/>
    <x v="0"/>
    <x v="1"/>
    <n v="5"/>
    <n v="0"/>
    <n v="0"/>
  </r>
  <r>
    <n v="8"/>
    <x v="7"/>
    <x v="3"/>
    <n v="4"/>
    <x v="1"/>
    <n v="1"/>
    <x v="1"/>
    <x v="0"/>
    <x v="0"/>
    <x v="1"/>
    <n v="7"/>
    <n v="0"/>
    <n v="0"/>
  </r>
  <r>
    <n v="8"/>
    <x v="7"/>
    <x v="3"/>
    <n v="4"/>
    <x v="2"/>
    <n v="1"/>
    <x v="1"/>
    <x v="1"/>
    <x v="0"/>
    <x v="1"/>
    <n v="7"/>
    <n v="0"/>
    <n v="1"/>
  </r>
  <r>
    <n v="8"/>
    <x v="7"/>
    <x v="3"/>
    <n v="4"/>
    <x v="3"/>
    <n v="4"/>
    <x v="1"/>
    <x v="1"/>
    <x v="0"/>
    <x v="4"/>
    <n v="7"/>
    <n v="1"/>
    <n v="1"/>
  </r>
  <r>
    <n v="8"/>
    <x v="7"/>
    <x v="3"/>
    <n v="4"/>
    <x v="4"/>
    <n v="4"/>
    <x v="1"/>
    <x v="1"/>
    <x v="0"/>
    <x v="4"/>
    <n v="7"/>
    <n v="1"/>
    <n v="1"/>
  </r>
  <r>
    <n v="8"/>
    <x v="7"/>
    <x v="3"/>
    <n v="4"/>
    <x v="5"/>
    <n v="4"/>
    <x v="1"/>
    <x v="1"/>
    <x v="0"/>
    <x v="4"/>
    <n v="8"/>
    <n v="1"/>
    <n v="1"/>
  </r>
  <r>
    <n v="8"/>
    <x v="7"/>
    <x v="3"/>
    <n v="4"/>
    <x v="6"/>
    <n v="6"/>
    <x v="2"/>
    <x v="0"/>
    <x v="0"/>
    <x v="6"/>
    <n v="10"/>
    <n v="0"/>
    <n v="0"/>
  </r>
  <r>
    <n v="8"/>
    <x v="7"/>
    <x v="3"/>
    <n v="4"/>
    <x v="7"/>
    <n v="1"/>
    <x v="2"/>
    <x v="1"/>
    <x v="0"/>
    <x v="1"/>
    <n v="9"/>
    <n v="0"/>
    <n v="1"/>
  </r>
  <r>
    <n v="8"/>
    <x v="7"/>
    <x v="3"/>
    <n v="4"/>
    <x v="8"/>
    <n v="4"/>
    <x v="2"/>
    <x v="0"/>
    <x v="0"/>
    <x v="4"/>
    <n v="10"/>
    <n v="1"/>
    <n v="0"/>
  </r>
  <r>
    <n v="8"/>
    <x v="7"/>
    <x v="3"/>
    <n v="4"/>
    <x v="9"/>
    <n v="1"/>
    <x v="2"/>
    <x v="1"/>
    <x v="0"/>
    <x v="1"/>
    <n v="9"/>
    <n v="0"/>
    <n v="1"/>
  </r>
  <r>
    <n v="8"/>
    <x v="7"/>
    <x v="3"/>
    <n v="4"/>
    <x v="10"/>
    <n v="1"/>
    <x v="2"/>
    <x v="1"/>
    <x v="0"/>
    <x v="1"/>
    <n v="10"/>
    <n v="0"/>
    <n v="1"/>
  </r>
  <r>
    <n v="8"/>
    <x v="7"/>
    <x v="3"/>
    <n v="4"/>
    <x v="11"/>
    <n v="3"/>
    <x v="0"/>
    <x v="0"/>
    <x v="0"/>
    <x v="3"/>
    <n v="6"/>
    <n v="0"/>
    <n v="0"/>
  </r>
  <r>
    <n v="8"/>
    <x v="7"/>
    <x v="3"/>
    <n v="4"/>
    <x v="12"/>
    <n v="4"/>
    <x v="0"/>
    <x v="1"/>
    <x v="0"/>
    <x v="4"/>
    <n v="6"/>
    <n v="1"/>
    <n v="1"/>
  </r>
  <r>
    <n v="8"/>
    <x v="7"/>
    <x v="3"/>
    <n v="4"/>
    <x v="13"/>
    <n v="3"/>
    <x v="0"/>
    <x v="0"/>
    <x v="0"/>
    <x v="3"/>
    <n v="6"/>
    <n v="0"/>
    <n v="0"/>
  </r>
  <r>
    <n v="8"/>
    <x v="7"/>
    <x v="3"/>
    <n v="4"/>
    <x v="14"/>
    <n v="7"/>
    <x v="1"/>
    <x v="0"/>
    <x v="0"/>
    <x v="2"/>
    <n v="7"/>
    <n v="0"/>
    <n v="0"/>
  </r>
  <r>
    <n v="8"/>
    <x v="7"/>
    <x v="3"/>
    <n v="4"/>
    <x v="15"/>
    <n v="4"/>
    <x v="1"/>
    <x v="1"/>
    <x v="0"/>
    <x v="4"/>
    <n v="8"/>
    <n v="1"/>
    <n v="1"/>
  </r>
  <r>
    <n v="8"/>
    <x v="7"/>
    <x v="3"/>
    <n v="4"/>
    <x v="16"/>
    <n v="4"/>
    <x v="1"/>
    <x v="0"/>
    <x v="0"/>
    <x v="4"/>
    <n v="7"/>
    <n v="1"/>
    <n v="0"/>
  </r>
  <r>
    <n v="8"/>
    <x v="7"/>
    <x v="3"/>
    <n v="4"/>
    <x v="17"/>
    <n v="1"/>
    <x v="2"/>
    <x v="0"/>
    <x v="0"/>
    <x v="1"/>
    <n v="10"/>
    <n v="0"/>
    <n v="0"/>
  </r>
  <r>
    <n v="8"/>
    <x v="7"/>
    <x v="3"/>
    <n v="4"/>
    <x v="18"/>
    <n v="1"/>
    <x v="2"/>
    <x v="0"/>
    <x v="0"/>
    <x v="1"/>
    <n v="9"/>
    <n v="0"/>
    <n v="0"/>
  </r>
  <r>
    <n v="8"/>
    <x v="7"/>
    <x v="3"/>
    <n v="4"/>
    <x v="19"/>
    <n v="7"/>
    <x v="2"/>
    <x v="1"/>
    <x v="0"/>
    <x v="2"/>
    <n v="9"/>
    <n v="0"/>
    <n v="1"/>
  </r>
  <r>
    <n v="8"/>
    <x v="7"/>
    <x v="3"/>
    <n v="4"/>
    <x v="20"/>
    <n v="4"/>
    <x v="2"/>
    <x v="1"/>
    <x v="0"/>
    <x v="4"/>
    <n v="10"/>
    <n v="1"/>
    <n v="1"/>
  </r>
  <r>
    <n v="8"/>
    <x v="7"/>
    <x v="3"/>
    <n v="4"/>
    <x v="21"/>
    <n v="7"/>
    <x v="1"/>
    <x v="0"/>
    <x v="0"/>
    <x v="2"/>
    <n v="7"/>
    <n v="0"/>
    <n v="0"/>
  </r>
  <r>
    <n v="8"/>
    <x v="7"/>
    <x v="3"/>
    <n v="4"/>
    <x v="22"/>
    <n v="1"/>
    <x v="0"/>
    <x v="0"/>
    <x v="0"/>
    <x v="1"/>
    <n v="6"/>
    <n v="0"/>
    <n v="0"/>
  </r>
  <r>
    <n v="8"/>
    <x v="7"/>
    <x v="3"/>
    <n v="4"/>
    <x v="23"/>
    <n v="1"/>
    <x v="0"/>
    <x v="0"/>
    <x v="0"/>
    <x v="1"/>
    <n v="6"/>
    <n v="0"/>
    <n v="0"/>
  </r>
  <r>
    <n v="8"/>
    <x v="7"/>
    <x v="3"/>
    <n v="4"/>
    <x v="24"/>
    <n v="2"/>
    <x v="1"/>
    <x v="1"/>
    <x v="0"/>
    <x v="0"/>
    <n v="7"/>
    <n v="0"/>
    <n v="1"/>
  </r>
  <r>
    <n v="8"/>
    <x v="7"/>
    <x v="3"/>
    <n v="4"/>
    <x v="25"/>
    <n v="1"/>
    <x v="0"/>
    <x v="1"/>
    <x v="0"/>
    <x v="1"/>
    <n v="5"/>
    <n v="0"/>
    <n v="1"/>
  </r>
  <r>
    <n v="8"/>
    <x v="7"/>
    <x v="3"/>
    <n v="4"/>
    <x v="26"/>
    <n v="1"/>
    <x v="1"/>
    <x v="1"/>
    <x v="0"/>
    <x v="1"/>
    <n v="8"/>
    <n v="0"/>
    <n v="1"/>
  </r>
  <r>
    <n v="8"/>
    <x v="7"/>
    <x v="3"/>
    <n v="4"/>
    <x v="27"/>
    <n v="6"/>
    <x v="1"/>
    <x v="0"/>
    <x v="0"/>
    <x v="6"/>
    <n v="7"/>
    <n v="0"/>
    <n v="0"/>
  </r>
  <r>
    <n v="8"/>
    <x v="7"/>
    <x v="3"/>
    <n v="4"/>
    <x v="28"/>
    <n v="1"/>
    <x v="2"/>
    <x v="0"/>
    <x v="0"/>
    <x v="1"/>
    <n v="9"/>
    <n v="0"/>
    <n v="0"/>
  </r>
  <r>
    <n v="8"/>
    <x v="7"/>
    <x v="3"/>
    <n v="4"/>
    <x v="29"/>
    <n v="1"/>
    <x v="2"/>
    <x v="0"/>
    <x v="0"/>
    <x v="1"/>
    <n v="10"/>
    <n v="0"/>
    <n v="0"/>
  </r>
  <r>
    <n v="8"/>
    <x v="7"/>
    <x v="3"/>
    <n v="4"/>
    <x v="30"/>
    <n v="1"/>
    <x v="2"/>
    <x v="0"/>
    <x v="0"/>
    <x v="1"/>
    <n v="11"/>
    <n v="0"/>
    <n v="0"/>
  </r>
  <r>
    <n v="8"/>
    <x v="7"/>
    <x v="3"/>
    <n v="4"/>
    <x v="31"/>
    <n v="1"/>
    <x v="2"/>
    <x v="1"/>
    <x v="0"/>
    <x v="1"/>
    <n v="9"/>
    <n v="0"/>
    <n v="1"/>
  </r>
  <r>
    <n v="9"/>
    <x v="8"/>
    <x v="3"/>
    <n v="4"/>
    <x v="0"/>
    <n v="4"/>
    <x v="0"/>
    <x v="0"/>
    <x v="0"/>
    <x v="4"/>
    <n v="5"/>
    <n v="1"/>
    <n v="0"/>
  </r>
  <r>
    <n v="9"/>
    <x v="8"/>
    <x v="3"/>
    <n v="4"/>
    <x v="1"/>
    <n v="4"/>
    <x v="1"/>
    <x v="0"/>
    <x v="0"/>
    <x v="4"/>
    <n v="7"/>
    <n v="1"/>
    <n v="0"/>
  </r>
  <r>
    <n v="9"/>
    <x v="8"/>
    <x v="3"/>
    <n v="4"/>
    <x v="2"/>
    <n v="4"/>
    <x v="1"/>
    <x v="1"/>
    <x v="0"/>
    <x v="4"/>
    <n v="7"/>
    <n v="1"/>
    <n v="1"/>
  </r>
  <r>
    <n v="9"/>
    <x v="8"/>
    <x v="3"/>
    <n v="4"/>
    <x v="3"/>
    <n v="3"/>
    <x v="1"/>
    <x v="1"/>
    <x v="0"/>
    <x v="3"/>
    <n v="7"/>
    <n v="0"/>
    <n v="1"/>
  </r>
  <r>
    <n v="9"/>
    <x v="8"/>
    <x v="3"/>
    <n v="4"/>
    <x v="4"/>
    <n v="4"/>
    <x v="1"/>
    <x v="1"/>
    <x v="0"/>
    <x v="4"/>
    <n v="7"/>
    <n v="1"/>
    <n v="1"/>
  </r>
  <r>
    <n v="9"/>
    <x v="8"/>
    <x v="3"/>
    <n v="4"/>
    <x v="5"/>
    <n v="4"/>
    <x v="1"/>
    <x v="1"/>
    <x v="0"/>
    <x v="4"/>
    <n v="8"/>
    <n v="1"/>
    <n v="1"/>
  </r>
  <r>
    <n v="9"/>
    <x v="8"/>
    <x v="3"/>
    <n v="4"/>
    <x v="6"/>
    <n v="4"/>
    <x v="2"/>
    <x v="0"/>
    <x v="0"/>
    <x v="4"/>
    <n v="10"/>
    <n v="1"/>
    <n v="0"/>
  </r>
  <r>
    <n v="9"/>
    <x v="8"/>
    <x v="3"/>
    <n v="4"/>
    <x v="7"/>
    <n v="4"/>
    <x v="2"/>
    <x v="1"/>
    <x v="0"/>
    <x v="4"/>
    <n v="9"/>
    <n v="1"/>
    <n v="1"/>
  </r>
  <r>
    <n v="9"/>
    <x v="8"/>
    <x v="3"/>
    <n v="4"/>
    <x v="8"/>
    <n v="4"/>
    <x v="2"/>
    <x v="0"/>
    <x v="0"/>
    <x v="4"/>
    <n v="10"/>
    <n v="1"/>
    <n v="0"/>
  </r>
  <r>
    <n v="9"/>
    <x v="8"/>
    <x v="3"/>
    <n v="4"/>
    <x v="9"/>
    <n v="4"/>
    <x v="2"/>
    <x v="1"/>
    <x v="0"/>
    <x v="4"/>
    <n v="9"/>
    <n v="1"/>
    <n v="1"/>
  </r>
  <r>
    <n v="9"/>
    <x v="8"/>
    <x v="3"/>
    <n v="4"/>
    <x v="10"/>
    <n v="4"/>
    <x v="2"/>
    <x v="1"/>
    <x v="0"/>
    <x v="4"/>
    <n v="10"/>
    <n v="1"/>
    <n v="1"/>
  </r>
  <r>
    <n v="9"/>
    <x v="8"/>
    <x v="3"/>
    <n v="4"/>
    <x v="11"/>
    <n v="4"/>
    <x v="0"/>
    <x v="0"/>
    <x v="0"/>
    <x v="4"/>
    <n v="6"/>
    <n v="1"/>
    <n v="0"/>
  </r>
  <r>
    <n v="9"/>
    <x v="8"/>
    <x v="3"/>
    <n v="4"/>
    <x v="12"/>
    <n v="7"/>
    <x v="0"/>
    <x v="1"/>
    <x v="0"/>
    <x v="2"/>
    <n v="6"/>
    <n v="0"/>
    <n v="1"/>
  </r>
  <r>
    <n v="9"/>
    <x v="8"/>
    <x v="3"/>
    <n v="4"/>
    <x v="13"/>
    <n v="4"/>
    <x v="0"/>
    <x v="0"/>
    <x v="0"/>
    <x v="4"/>
    <n v="6"/>
    <n v="1"/>
    <n v="0"/>
  </r>
  <r>
    <n v="9"/>
    <x v="8"/>
    <x v="3"/>
    <n v="4"/>
    <x v="14"/>
    <n v="4"/>
    <x v="1"/>
    <x v="0"/>
    <x v="0"/>
    <x v="4"/>
    <n v="7"/>
    <n v="1"/>
    <n v="0"/>
  </r>
  <r>
    <n v="9"/>
    <x v="8"/>
    <x v="3"/>
    <n v="4"/>
    <x v="15"/>
    <n v="4"/>
    <x v="1"/>
    <x v="1"/>
    <x v="0"/>
    <x v="4"/>
    <n v="8"/>
    <n v="1"/>
    <n v="1"/>
  </r>
  <r>
    <n v="9"/>
    <x v="8"/>
    <x v="3"/>
    <n v="4"/>
    <x v="16"/>
    <n v="4"/>
    <x v="1"/>
    <x v="0"/>
    <x v="0"/>
    <x v="4"/>
    <n v="7"/>
    <n v="1"/>
    <n v="0"/>
  </r>
  <r>
    <n v="9"/>
    <x v="8"/>
    <x v="3"/>
    <n v="4"/>
    <x v="17"/>
    <n v="4"/>
    <x v="2"/>
    <x v="0"/>
    <x v="0"/>
    <x v="4"/>
    <n v="10"/>
    <n v="1"/>
    <n v="0"/>
  </r>
  <r>
    <n v="9"/>
    <x v="8"/>
    <x v="3"/>
    <n v="4"/>
    <x v="18"/>
    <n v="4"/>
    <x v="2"/>
    <x v="0"/>
    <x v="0"/>
    <x v="4"/>
    <n v="9"/>
    <n v="1"/>
    <n v="0"/>
  </r>
  <r>
    <n v="9"/>
    <x v="8"/>
    <x v="3"/>
    <n v="4"/>
    <x v="19"/>
    <n v="4"/>
    <x v="2"/>
    <x v="1"/>
    <x v="0"/>
    <x v="4"/>
    <n v="9"/>
    <n v="1"/>
    <n v="1"/>
  </r>
  <r>
    <n v="9"/>
    <x v="8"/>
    <x v="3"/>
    <n v="4"/>
    <x v="20"/>
    <n v="4"/>
    <x v="2"/>
    <x v="1"/>
    <x v="0"/>
    <x v="4"/>
    <n v="10"/>
    <n v="1"/>
    <n v="1"/>
  </r>
  <r>
    <n v="9"/>
    <x v="8"/>
    <x v="3"/>
    <n v="4"/>
    <x v="21"/>
    <n v="4"/>
    <x v="1"/>
    <x v="0"/>
    <x v="0"/>
    <x v="4"/>
    <n v="7"/>
    <n v="1"/>
    <n v="0"/>
  </r>
  <r>
    <n v="9"/>
    <x v="8"/>
    <x v="3"/>
    <n v="4"/>
    <x v="22"/>
    <n v="4"/>
    <x v="0"/>
    <x v="0"/>
    <x v="0"/>
    <x v="4"/>
    <n v="6"/>
    <n v="1"/>
    <n v="0"/>
  </r>
  <r>
    <n v="9"/>
    <x v="8"/>
    <x v="3"/>
    <n v="4"/>
    <x v="23"/>
    <n v="4"/>
    <x v="0"/>
    <x v="0"/>
    <x v="0"/>
    <x v="4"/>
    <n v="6"/>
    <n v="1"/>
    <n v="0"/>
  </r>
  <r>
    <n v="9"/>
    <x v="8"/>
    <x v="3"/>
    <n v="4"/>
    <x v="24"/>
    <n v="4"/>
    <x v="1"/>
    <x v="1"/>
    <x v="0"/>
    <x v="4"/>
    <n v="7"/>
    <n v="1"/>
    <n v="1"/>
  </r>
  <r>
    <n v="9"/>
    <x v="8"/>
    <x v="3"/>
    <n v="4"/>
    <x v="25"/>
    <n v="4"/>
    <x v="0"/>
    <x v="1"/>
    <x v="0"/>
    <x v="4"/>
    <n v="5"/>
    <n v="1"/>
    <n v="1"/>
  </r>
  <r>
    <n v="9"/>
    <x v="8"/>
    <x v="3"/>
    <n v="4"/>
    <x v="26"/>
    <n v="4"/>
    <x v="1"/>
    <x v="1"/>
    <x v="0"/>
    <x v="4"/>
    <n v="8"/>
    <n v="1"/>
    <n v="1"/>
  </r>
  <r>
    <n v="9"/>
    <x v="8"/>
    <x v="3"/>
    <n v="4"/>
    <x v="27"/>
    <n v="4"/>
    <x v="1"/>
    <x v="0"/>
    <x v="0"/>
    <x v="4"/>
    <n v="7"/>
    <n v="1"/>
    <n v="0"/>
  </r>
  <r>
    <n v="9"/>
    <x v="8"/>
    <x v="3"/>
    <n v="4"/>
    <x v="28"/>
    <n v="4"/>
    <x v="2"/>
    <x v="0"/>
    <x v="0"/>
    <x v="4"/>
    <n v="9"/>
    <n v="1"/>
    <n v="0"/>
  </r>
  <r>
    <n v="9"/>
    <x v="8"/>
    <x v="3"/>
    <n v="4"/>
    <x v="29"/>
    <n v="4"/>
    <x v="2"/>
    <x v="0"/>
    <x v="0"/>
    <x v="4"/>
    <n v="10"/>
    <n v="1"/>
    <n v="0"/>
  </r>
  <r>
    <n v="9"/>
    <x v="8"/>
    <x v="3"/>
    <n v="4"/>
    <x v="30"/>
    <n v="4"/>
    <x v="2"/>
    <x v="0"/>
    <x v="0"/>
    <x v="4"/>
    <n v="11"/>
    <n v="1"/>
    <n v="0"/>
  </r>
  <r>
    <n v="9"/>
    <x v="8"/>
    <x v="3"/>
    <n v="4"/>
    <x v="31"/>
    <n v="4"/>
    <x v="2"/>
    <x v="1"/>
    <x v="0"/>
    <x v="4"/>
    <n v="9"/>
    <n v="1"/>
    <n v="1"/>
  </r>
  <r>
    <n v="10"/>
    <x v="9"/>
    <x v="0"/>
    <n v="7"/>
    <x v="0"/>
    <n v="1"/>
    <x v="0"/>
    <x v="0"/>
    <x v="0"/>
    <x v="1"/>
    <n v="5"/>
    <n v="0"/>
    <n v="0"/>
  </r>
  <r>
    <n v="10"/>
    <x v="9"/>
    <x v="0"/>
    <n v="7"/>
    <x v="1"/>
    <n v="7"/>
    <x v="1"/>
    <x v="0"/>
    <x v="0"/>
    <x v="2"/>
    <n v="7"/>
    <n v="1"/>
    <n v="0"/>
  </r>
  <r>
    <n v="10"/>
    <x v="9"/>
    <x v="0"/>
    <n v="7"/>
    <x v="2"/>
    <n v="5"/>
    <x v="1"/>
    <x v="1"/>
    <x v="0"/>
    <x v="5"/>
    <n v="7"/>
    <n v="0"/>
    <n v="1"/>
  </r>
  <r>
    <n v="10"/>
    <x v="9"/>
    <x v="0"/>
    <n v="7"/>
    <x v="3"/>
    <n v="7"/>
    <x v="1"/>
    <x v="1"/>
    <x v="0"/>
    <x v="2"/>
    <n v="7"/>
    <n v="1"/>
    <n v="1"/>
  </r>
  <r>
    <n v="10"/>
    <x v="9"/>
    <x v="0"/>
    <n v="7"/>
    <x v="4"/>
    <n v="7"/>
    <x v="1"/>
    <x v="1"/>
    <x v="0"/>
    <x v="2"/>
    <n v="7"/>
    <n v="1"/>
    <n v="1"/>
  </r>
  <r>
    <n v="10"/>
    <x v="9"/>
    <x v="0"/>
    <n v="7"/>
    <x v="5"/>
    <n v="7"/>
    <x v="1"/>
    <x v="1"/>
    <x v="0"/>
    <x v="2"/>
    <n v="8"/>
    <n v="1"/>
    <n v="1"/>
  </r>
  <r>
    <n v="10"/>
    <x v="9"/>
    <x v="0"/>
    <n v="7"/>
    <x v="6"/>
    <n v="7"/>
    <x v="2"/>
    <x v="0"/>
    <x v="0"/>
    <x v="2"/>
    <n v="10"/>
    <n v="1"/>
    <n v="0"/>
  </r>
  <r>
    <n v="10"/>
    <x v="9"/>
    <x v="0"/>
    <n v="7"/>
    <x v="7"/>
    <n v="7"/>
    <x v="2"/>
    <x v="1"/>
    <x v="0"/>
    <x v="2"/>
    <n v="9"/>
    <n v="1"/>
    <n v="1"/>
  </r>
  <r>
    <n v="10"/>
    <x v="9"/>
    <x v="0"/>
    <n v="7"/>
    <x v="8"/>
    <n v="7"/>
    <x v="2"/>
    <x v="0"/>
    <x v="0"/>
    <x v="2"/>
    <n v="10"/>
    <n v="1"/>
    <n v="0"/>
  </r>
  <r>
    <n v="10"/>
    <x v="9"/>
    <x v="0"/>
    <n v="7"/>
    <x v="9"/>
    <n v="7"/>
    <x v="2"/>
    <x v="1"/>
    <x v="0"/>
    <x v="2"/>
    <n v="9"/>
    <n v="1"/>
    <n v="1"/>
  </r>
  <r>
    <n v="10"/>
    <x v="9"/>
    <x v="0"/>
    <n v="7"/>
    <x v="10"/>
    <n v="7"/>
    <x v="2"/>
    <x v="1"/>
    <x v="0"/>
    <x v="2"/>
    <n v="10"/>
    <n v="1"/>
    <n v="1"/>
  </r>
  <r>
    <n v="10"/>
    <x v="9"/>
    <x v="0"/>
    <n v="7"/>
    <x v="11"/>
    <n v="6"/>
    <x v="0"/>
    <x v="0"/>
    <x v="0"/>
    <x v="6"/>
    <n v="6"/>
    <n v="0"/>
    <n v="0"/>
  </r>
  <r>
    <n v="10"/>
    <x v="9"/>
    <x v="0"/>
    <n v="7"/>
    <x v="12"/>
    <n v="3"/>
    <x v="0"/>
    <x v="1"/>
    <x v="0"/>
    <x v="3"/>
    <n v="6"/>
    <n v="0"/>
    <n v="1"/>
  </r>
  <r>
    <n v="10"/>
    <x v="9"/>
    <x v="0"/>
    <n v="7"/>
    <x v="13"/>
    <n v="5"/>
    <x v="0"/>
    <x v="0"/>
    <x v="0"/>
    <x v="5"/>
    <n v="6"/>
    <n v="0"/>
    <n v="0"/>
  </r>
  <r>
    <n v="10"/>
    <x v="9"/>
    <x v="0"/>
    <n v="7"/>
    <x v="14"/>
    <n v="7"/>
    <x v="1"/>
    <x v="0"/>
    <x v="0"/>
    <x v="2"/>
    <n v="7"/>
    <n v="1"/>
    <n v="0"/>
  </r>
  <r>
    <n v="10"/>
    <x v="9"/>
    <x v="0"/>
    <n v="7"/>
    <x v="15"/>
    <n v="7"/>
    <x v="1"/>
    <x v="1"/>
    <x v="0"/>
    <x v="2"/>
    <n v="8"/>
    <n v="1"/>
    <n v="1"/>
  </r>
  <r>
    <n v="10"/>
    <x v="9"/>
    <x v="0"/>
    <n v="7"/>
    <x v="16"/>
    <n v="7"/>
    <x v="1"/>
    <x v="0"/>
    <x v="0"/>
    <x v="2"/>
    <n v="7"/>
    <n v="1"/>
    <n v="0"/>
  </r>
  <r>
    <n v="10"/>
    <x v="9"/>
    <x v="0"/>
    <n v="7"/>
    <x v="17"/>
    <n v="7"/>
    <x v="2"/>
    <x v="0"/>
    <x v="0"/>
    <x v="2"/>
    <n v="10"/>
    <n v="1"/>
    <n v="0"/>
  </r>
  <r>
    <n v="10"/>
    <x v="9"/>
    <x v="0"/>
    <n v="7"/>
    <x v="18"/>
    <n v="7"/>
    <x v="2"/>
    <x v="0"/>
    <x v="0"/>
    <x v="2"/>
    <n v="9"/>
    <n v="1"/>
    <n v="0"/>
  </r>
  <r>
    <n v="10"/>
    <x v="9"/>
    <x v="0"/>
    <n v="7"/>
    <x v="19"/>
    <n v="7"/>
    <x v="2"/>
    <x v="1"/>
    <x v="0"/>
    <x v="2"/>
    <n v="9"/>
    <n v="1"/>
    <n v="1"/>
  </r>
  <r>
    <n v="10"/>
    <x v="9"/>
    <x v="0"/>
    <n v="7"/>
    <x v="20"/>
    <n v="7"/>
    <x v="2"/>
    <x v="1"/>
    <x v="0"/>
    <x v="2"/>
    <n v="10"/>
    <n v="1"/>
    <n v="1"/>
  </r>
  <r>
    <n v="10"/>
    <x v="9"/>
    <x v="0"/>
    <n v="7"/>
    <x v="21"/>
    <n v="7"/>
    <x v="1"/>
    <x v="0"/>
    <x v="0"/>
    <x v="2"/>
    <n v="7"/>
    <n v="1"/>
    <n v="0"/>
  </r>
  <r>
    <n v="10"/>
    <x v="9"/>
    <x v="0"/>
    <n v="7"/>
    <x v="22"/>
    <n v="7"/>
    <x v="0"/>
    <x v="0"/>
    <x v="0"/>
    <x v="2"/>
    <n v="6"/>
    <n v="1"/>
    <n v="0"/>
  </r>
  <r>
    <n v="10"/>
    <x v="9"/>
    <x v="0"/>
    <n v="7"/>
    <x v="23"/>
    <n v="7"/>
    <x v="0"/>
    <x v="0"/>
    <x v="0"/>
    <x v="2"/>
    <n v="6"/>
    <n v="1"/>
    <n v="0"/>
  </r>
  <r>
    <n v="10"/>
    <x v="9"/>
    <x v="0"/>
    <n v="7"/>
    <x v="24"/>
    <n v="7"/>
    <x v="1"/>
    <x v="1"/>
    <x v="0"/>
    <x v="2"/>
    <n v="7"/>
    <n v="1"/>
    <n v="1"/>
  </r>
  <r>
    <n v="10"/>
    <x v="9"/>
    <x v="0"/>
    <n v="7"/>
    <x v="25"/>
    <n v="7"/>
    <x v="0"/>
    <x v="1"/>
    <x v="0"/>
    <x v="2"/>
    <n v="5"/>
    <n v="1"/>
    <n v="1"/>
  </r>
  <r>
    <n v="10"/>
    <x v="9"/>
    <x v="0"/>
    <n v="7"/>
    <x v="26"/>
    <n v="7"/>
    <x v="1"/>
    <x v="1"/>
    <x v="0"/>
    <x v="2"/>
    <n v="8"/>
    <n v="1"/>
    <n v="1"/>
  </r>
  <r>
    <n v="10"/>
    <x v="9"/>
    <x v="0"/>
    <n v="7"/>
    <x v="27"/>
    <n v="7"/>
    <x v="1"/>
    <x v="0"/>
    <x v="0"/>
    <x v="2"/>
    <n v="7"/>
    <n v="1"/>
    <n v="0"/>
  </r>
  <r>
    <n v="10"/>
    <x v="9"/>
    <x v="0"/>
    <n v="7"/>
    <x v="28"/>
    <n v="7"/>
    <x v="2"/>
    <x v="0"/>
    <x v="0"/>
    <x v="2"/>
    <n v="9"/>
    <n v="1"/>
    <n v="0"/>
  </r>
  <r>
    <n v="10"/>
    <x v="9"/>
    <x v="0"/>
    <n v="7"/>
    <x v="29"/>
    <n v="7"/>
    <x v="2"/>
    <x v="0"/>
    <x v="0"/>
    <x v="2"/>
    <n v="10"/>
    <n v="1"/>
    <n v="0"/>
  </r>
  <r>
    <n v="10"/>
    <x v="9"/>
    <x v="0"/>
    <n v="7"/>
    <x v="30"/>
    <n v="7"/>
    <x v="2"/>
    <x v="0"/>
    <x v="0"/>
    <x v="2"/>
    <n v="11"/>
    <n v="1"/>
    <n v="0"/>
  </r>
  <r>
    <n v="10"/>
    <x v="9"/>
    <x v="0"/>
    <n v="7"/>
    <x v="31"/>
    <n v="7"/>
    <x v="2"/>
    <x v="1"/>
    <x v="0"/>
    <x v="2"/>
    <n v="9"/>
    <n v="1"/>
    <n v="1"/>
  </r>
  <r>
    <n v="11"/>
    <x v="10"/>
    <x v="4"/>
    <n v="5"/>
    <x v="0"/>
    <n v="1"/>
    <x v="0"/>
    <x v="0"/>
    <x v="0"/>
    <x v="1"/>
    <n v="5"/>
    <n v="0"/>
    <n v="0"/>
  </r>
  <r>
    <n v="11"/>
    <x v="10"/>
    <x v="4"/>
    <n v="5"/>
    <x v="1"/>
    <n v="5"/>
    <x v="1"/>
    <x v="0"/>
    <x v="0"/>
    <x v="5"/>
    <n v="7"/>
    <n v="1"/>
    <n v="0"/>
  </r>
  <r>
    <n v="11"/>
    <x v="10"/>
    <x v="4"/>
    <n v="5"/>
    <x v="2"/>
    <n v="7"/>
    <x v="1"/>
    <x v="1"/>
    <x v="0"/>
    <x v="2"/>
    <n v="7"/>
    <n v="0"/>
    <n v="1"/>
  </r>
  <r>
    <n v="11"/>
    <x v="10"/>
    <x v="4"/>
    <n v="5"/>
    <x v="3"/>
    <n v="6"/>
    <x v="1"/>
    <x v="1"/>
    <x v="0"/>
    <x v="6"/>
    <n v="7"/>
    <n v="0"/>
    <n v="1"/>
  </r>
  <r>
    <n v="11"/>
    <x v="10"/>
    <x v="4"/>
    <n v="5"/>
    <x v="4"/>
    <n v="5"/>
    <x v="1"/>
    <x v="1"/>
    <x v="0"/>
    <x v="5"/>
    <n v="7"/>
    <n v="1"/>
    <n v="1"/>
  </r>
  <r>
    <n v="11"/>
    <x v="10"/>
    <x v="4"/>
    <n v="5"/>
    <x v="5"/>
    <n v="5"/>
    <x v="1"/>
    <x v="1"/>
    <x v="0"/>
    <x v="5"/>
    <n v="8"/>
    <n v="1"/>
    <n v="1"/>
  </r>
  <r>
    <n v="11"/>
    <x v="10"/>
    <x v="4"/>
    <n v="5"/>
    <x v="6"/>
    <n v="6"/>
    <x v="2"/>
    <x v="0"/>
    <x v="0"/>
    <x v="6"/>
    <n v="10"/>
    <n v="0"/>
    <n v="0"/>
  </r>
  <r>
    <n v="11"/>
    <x v="10"/>
    <x v="4"/>
    <n v="5"/>
    <x v="7"/>
    <n v="6"/>
    <x v="2"/>
    <x v="1"/>
    <x v="0"/>
    <x v="6"/>
    <n v="9"/>
    <n v="0"/>
    <n v="1"/>
  </r>
  <r>
    <n v="11"/>
    <x v="10"/>
    <x v="4"/>
    <n v="5"/>
    <x v="8"/>
    <n v="3"/>
    <x v="2"/>
    <x v="0"/>
    <x v="0"/>
    <x v="3"/>
    <n v="10"/>
    <n v="0"/>
    <n v="0"/>
  </r>
  <r>
    <n v="11"/>
    <x v="10"/>
    <x v="4"/>
    <n v="5"/>
    <x v="9"/>
    <n v="6"/>
    <x v="2"/>
    <x v="1"/>
    <x v="0"/>
    <x v="6"/>
    <n v="9"/>
    <n v="0"/>
    <n v="1"/>
  </r>
  <r>
    <n v="11"/>
    <x v="10"/>
    <x v="4"/>
    <n v="5"/>
    <x v="10"/>
    <n v="6"/>
    <x v="2"/>
    <x v="1"/>
    <x v="0"/>
    <x v="6"/>
    <n v="10"/>
    <n v="0"/>
    <n v="1"/>
  </r>
  <r>
    <n v="11"/>
    <x v="10"/>
    <x v="4"/>
    <n v="5"/>
    <x v="11"/>
    <n v="5"/>
    <x v="0"/>
    <x v="0"/>
    <x v="0"/>
    <x v="5"/>
    <n v="6"/>
    <n v="1"/>
    <n v="0"/>
  </r>
  <r>
    <n v="11"/>
    <x v="10"/>
    <x v="4"/>
    <n v="5"/>
    <x v="12"/>
    <n v="7"/>
    <x v="0"/>
    <x v="1"/>
    <x v="0"/>
    <x v="2"/>
    <n v="6"/>
    <n v="0"/>
    <n v="1"/>
  </r>
  <r>
    <n v="11"/>
    <x v="10"/>
    <x v="4"/>
    <n v="5"/>
    <x v="13"/>
    <n v="1"/>
    <x v="0"/>
    <x v="0"/>
    <x v="0"/>
    <x v="1"/>
    <n v="6"/>
    <n v="0"/>
    <n v="0"/>
  </r>
  <r>
    <n v="11"/>
    <x v="10"/>
    <x v="4"/>
    <n v="5"/>
    <x v="14"/>
    <n v="5"/>
    <x v="1"/>
    <x v="0"/>
    <x v="0"/>
    <x v="5"/>
    <n v="7"/>
    <n v="1"/>
    <n v="0"/>
  </r>
  <r>
    <n v="11"/>
    <x v="10"/>
    <x v="4"/>
    <n v="5"/>
    <x v="15"/>
    <n v="5"/>
    <x v="1"/>
    <x v="1"/>
    <x v="0"/>
    <x v="5"/>
    <n v="8"/>
    <n v="1"/>
    <n v="1"/>
  </r>
  <r>
    <n v="11"/>
    <x v="10"/>
    <x v="4"/>
    <n v="5"/>
    <x v="16"/>
    <n v="6"/>
    <x v="1"/>
    <x v="0"/>
    <x v="0"/>
    <x v="6"/>
    <n v="7"/>
    <n v="0"/>
    <n v="0"/>
  </r>
  <r>
    <n v="11"/>
    <x v="10"/>
    <x v="4"/>
    <n v="5"/>
    <x v="17"/>
    <n v="6"/>
    <x v="2"/>
    <x v="0"/>
    <x v="0"/>
    <x v="6"/>
    <n v="10"/>
    <n v="0"/>
    <n v="0"/>
  </r>
  <r>
    <n v="11"/>
    <x v="10"/>
    <x v="4"/>
    <n v="5"/>
    <x v="18"/>
    <n v="7"/>
    <x v="2"/>
    <x v="0"/>
    <x v="0"/>
    <x v="2"/>
    <n v="9"/>
    <n v="0"/>
    <n v="0"/>
  </r>
  <r>
    <n v="11"/>
    <x v="10"/>
    <x v="4"/>
    <n v="5"/>
    <x v="19"/>
    <n v="6"/>
    <x v="2"/>
    <x v="1"/>
    <x v="0"/>
    <x v="6"/>
    <n v="9"/>
    <n v="0"/>
    <n v="1"/>
  </r>
  <r>
    <n v="11"/>
    <x v="10"/>
    <x v="4"/>
    <n v="5"/>
    <x v="20"/>
    <n v="5"/>
    <x v="2"/>
    <x v="1"/>
    <x v="0"/>
    <x v="5"/>
    <n v="10"/>
    <n v="1"/>
    <n v="1"/>
  </r>
  <r>
    <n v="11"/>
    <x v="10"/>
    <x v="4"/>
    <n v="5"/>
    <x v="21"/>
    <n v="6"/>
    <x v="1"/>
    <x v="0"/>
    <x v="0"/>
    <x v="6"/>
    <n v="7"/>
    <n v="0"/>
    <n v="0"/>
  </r>
  <r>
    <n v="11"/>
    <x v="10"/>
    <x v="4"/>
    <n v="5"/>
    <x v="22"/>
    <n v="5"/>
    <x v="0"/>
    <x v="0"/>
    <x v="0"/>
    <x v="5"/>
    <n v="6"/>
    <n v="1"/>
    <n v="0"/>
  </r>
  <r>
    <n v="11"/>
    <x v="10"/>
    <x v="4"/>
    <n v="5"/>
    <x v="23"/>
    <n v="6"/>
    <x v="0"/>
    <x v="0"/>
    <x v="0"/>
    <x v="6"/>
    <n v="6"/>
    <n v="0"/>
    <n v="0"/>
  </r>
  <r>
    <n v="11"/>
    <x v="10"/>
    <x v="4"/>
    <n v="5"/>
    <x v="24"/>
    <n v="5"/>
    <x v="1"/>
    <x v="1"/>
    <x v="0"/>
    <x v="5"/>
    <n v="7"/>
    <n v="1"/>
    <n v="1"/>
  </r>
  <r>
    <n v="11"/>
    <x v="10"/>
    <x v="4"/>
    <n v="5"/>
    <x v="25"/>
    <n v="6"/>
    <x v="0"/>
    <x v="1"/>
    <x v="0"/>
    <x v="6"/>
    <n v="5"/>
    <n v="0"/>
    <n v="1"/>
  </r>
  <r>
    <n v="11"/>
    <x v="10"/>
    <x v="4"/>
    <n v="5"/>
    <x v="26"/>
    <n v="5"/>
    <x v="1"/>
    <x v="1"/>
    <x v="0"/>
    <x v="5"/>
    <n v="8"/>
    <n v="1"/>
    <n v="1"/>
  </r>
  <r>
    <n v="11"/>
    <x v="10"/>
    <x v="4"/>
    <n v="5"/>
    <x v="27"/>
    <n v="5"/>
    <x v="1"/>
    <x v="0"/>
    <x v="0"/>
    <x v="5"/>
    <n v="7"/>
    <n v="1"/>
    <n v="0"/>
  </r>
  <r>
    <n v="11"/>
    <x v="10"/>
    <x v="4"/>
    <n v="5"/>
    <x v="28"/>
    <n v="6"/>
    <x v="2"/>
    <x v="0"/>
    <x v="0"/>
    <x v="6"/>
    <n v="9"/>
    <n v="0"/>
    <n v="0"/>
  </r>
  <r>
    <n v="11"/>
    <x v="10"/>
    <x v="4"/>
    <n v="5"/>
    <x v="29"/>
    <n v="6"/>
    <x v="2"/>
    <x v="0"/>
    <x v="0"/>
    <x v="6"/>
    <n v="10"/>
    <n v="0"/>
    <n v="0"/>
  </r>
  <r>
    <n v="11"/>
    <x v="10"/>
    <x v="4"/>
    <n v="5"/>
    <x v="30"/>
    <n v="6"/>
    <x v="2"/>
    <x v="0"/>
    <x v="0"/>
    <x v="6"/>
    <n v="11"/>
    <n v="0"/>
    <n v="0"/>
  </r>
  <r>
    <n v="11"/>
    <x v="10"/>
    <x v="4"/>
    <n v="5"/>
    <x v="31"/>
    <n v="5"/>
    <x v="2"/>
    <x v="1"/>
    <x v="0"/>
    <x v="5"/>
    <n v="9"/>
    <n v="1"/>
    <n v="1"/>
  </r>
  <r>
    <n v="12"/>
    <x v="11"/>
    <x v="3"/>
    <n v="4"/>
    <x v="0"/>
    <n v="1"/>
    <x v="0"/>
    <x v="0"/>
    <x v="0"/>
    <x v="1"/>
    <n v="5"/>
    <n v="0"/>
    <n v="0"/>
  </r>
  <r>
    <n v="12"/>
    <x v="11"/>
    <x v="3"/>
    <n v="4"/>
    <x v="1"/>
    <n v="7"/>
    <x v="1"/>
    <x v="0"/>
    <x v="0"/>
    <x v="2"/>
    <n v="7"/>
    <n v="0"/>
    <n v="0"/>
  </r>
  <r>
    <n v="12"/>
    <x v="11"/>
    <x v="3"/>
    <n v="4"/>
    <x v="2"/>
    <n v="4"/>
    <x v="1"/>
    <x v="1"/>
    <x v="0"/>
    <x v="4"/>
    <n v="7"/>
    <n v="1"/>
    <n v="1"/>
  </r>
  <r>
    <n v="12"/>
    <x v="11"/>
    <x v="3"/>
    <n v="4"/>
    <x v="3"/>
    <n v="1"/>
    <x v="1"/>
    <x v="1"/>
    <x v="0"/>
    <x v="1"/>
    <n v="7"/>
    <n v="0"/>
    <n v="1"/>
  </r>
  <r>
    <n v="12"/>
    <x v="11"/>
    <x v="3"/>
    <n v="4"/>
    <x v="4"/>
    <n v="4"/>
    <x v="1"/>
    <x v="1"/>
    <x v="0"/>
    <x v="4"/>
    <n v="7"/>
    <n v="1"/>
    <n v="1"/>
  </r>
  <r>
    <n v="12"/>
    <x v="11"/>
    <x v="3"/>
    <n v="4"/>
    <x v="5"/>
    <n v="1"/>
    <x v="1"/>
    <x v="1"/>
    <x v="0"/>
    <x v="1"/>
    <n v="8"/>
    <n v="0"/>
    <n v="1"/>
  </r>
  <r>
    <n v="12"/>
    <x v="11"/>
    <x v="3"/>
    <n v="4"/>
    <x v="6"/>
    <n v="6"/>
    <x v="2"/>
    <x v="0"/>
    <x v="0"/>
    <x v="6"/>
    <n v="10"/>
    <n v="0"/>
    <n v="0"/>
  </r>
  <r>
    <n v="12"/>
    <x v="11"/>
    <x v="3"/>
    <n v="4"/>
    <x v="7"/>
    <n v="4"/>
    <x v="2"/>
    <x v="1"/>
    <x v="0"/>
    <x v="4"/>
    <n v="9"/>
    <n v="1"/>
    <n v="1"/>
  </r>
  <r>
    <n v="12"/>
    <x v="11"/>
    <x v="3"/>
    <n v="4"/>
    <x v="8"/>
    <n v="4"/>
    <x v="2"/>
    <x v="0"/>
    <x v="0"/>
    <x v="4"/>
    <n v="10"/>
    <n v="1"/>
    <n v="0"/>
  </r>
  <r>
    <n v="12"/>
    <x v="11"/>
    <x v="3"/>
    <n v="4"/>
    <x v="9"/>
    <n v="1"/>
    <x v="2"/>
    <x v="1"/>
    <x v="0"/>
    <x v="1"/>
    <n v="9"/>
    <n v="0"/>
    <n v="1"/>
  </r>
  <r>
    <n v="12"/>
    <x v="11"/>
    <x v="3"/>
    <n v="4"/>
    <x v="10"/>
    <n v="4"/>
    <x v="2"/>
    <x v="1"/>
    <x v="0"/>
    <x v="4"/>
    <n v="10"/>
    <n v="1"/>
    <n v="1"/>
  </r>
  <r>
    <n v="12"/>
    <x v="11"/>
    <x v="3"/>
    <n v="4"/>
    <x v="11"/>
    <n v="4"/>
    <x v="0"/>
    <x v="0"/>
    <x v="0"/>
    <x v="4"/>
    <n v="6"/>
    <n v="1"/>
    <n v="0"/>
  </r>
  <r>
    <n v="12"/>
    <x v="11"/>
    <x v="3"/>
    <n v="4"/>
    <x v="12"/>
    <n v="2"/>
    <x v="0"/>
    <x v="1"/>
    <x v="0"/>
    <x v="0"/>
    <n v="6"/>
    <n v="0"/>
    <n v="1"/>
  </r>
  <r>
    <n v="12"/>
    <x v="11"/>
    <x v="3"/>
    <n v="4"/>
    <x v="13"/>
    <n v="4"/>
    <x v="0"/>
    <x v="0"/>
    <x v="0"/>
    <x v="4"/>
    <n v="6"/>
    <n v="1"/>
    <n v="0"/>
  </r>
  <r>
    <n v="12"/>
    <x v="11"/>
    <x v="3"/>
    <n v="4"/>
    <x v="14"/>
    <n v="4"/>
    <x v="1"/>
    <x v="0"/>
    <x v="0"/>
    <x v="4"/>
    <n v="7"/>
    <n v="1"/>
    <n v="0"/>
  </r>
  <r>
    <n v="12"/>
    <x v="11"/>
    <x v="3"/>
    <n v="4"/>
    <x v="15"/>
    <n v="4"/>
    <x v="1"/>
    <x v="1"/>
    <x v="0"/>
    <x v="4"/>
    <n v="8"/>
    <n v="1"/>
    <n v="1"/>
  </r>
  <r>
    <n v="12"/>
    <x v="11"/>
    <x v="3"/>
    <n v="4"/>
    <x v="16"/>
    <n v="4"/>
    <x v="1"/>
    <x v="0"/>
    <x v="0"/>
    <x v="4"/>
    <n v="7"/>
    <n v="1"/>
    <n v="0"/>
  </r>
  <r>
    <n v="12"/>
    <x v="11"/>
    <x v="3"/>
    <n v="4"/>
    <x v="17"/>
    <n v="4"/>
    <x v="2"/>
    <x v="0"/>
    <x v="0"/>
    <x v="4"/>
    <n v="10"/>
    <n v="1"/>
    <n v="0"/>
  </r>
  <r>
    <n v="12"/>
    <x v="11"/>
    <x v="3"/>
    <n v="4"/>
    <x v="18"/>
    <n v="7"/>
    <x v="2"/>
    <x v="0"/>
    <x v="0"/>
    <x v="2"/>
    <n v="9"/>
    <n v="0"/>
    <n v="0"/>
  </r>
  <r>
    <n v="12"/>
    <x v="11"/>
    <x v="3"/>
    <n v="4"/>
    <x v="19"/>
    <n v="4"/>
    <x v="2"/>
    <x v="1"/>
    <x v="0"/>
    <x v="4"/>
    <n v="9"/>
    <n v="1"/>
    <n v="1"/>
  </r>
  <r>
    <n v="12"/>
    <x v="11"/>
    <x v="3"/>
    <n v="4"/>
    <x v="20"/>
    <n v="4"/>
    <x v="2"/>
    <x v="1"/>
    <x v="0"/>
    <x v="4"/>
    <n v="10"/>
    <n v="1"/>
    <n v="1"/>
  </r>
  <r>
    <n v="12"/>
    <x v="11"/>
    <x v="3"/>
    <n v="4"/>
    <x v="21"/>
    <n v="4"/>
    <x v="1"/>
    <x v="0"/>
    <x v="0"/>
    <x v="4"/>
    <n v="7"/>
    <n v="1"/>
    <n v="0"/>
  </r>
  <r>
    <n v="12"/>
    <x v="11"/>
    <x v="3"/>
    <n v="4"/>
    <x v="22"/>
    <n v="4"/>
    <x v="0"/>
    <x v="0"/>
    <x v="0"/>
    <x v="4"/>
    <n v="6"/>
    <n v="1"/>
    <n v="0"/>
  </r>
  <r>
    <n v="12"/>
    <x v="11"/>
    <x v="3"/>
    <n v="4"/>
    <x v="23"/>
    <n v="1"/>
    <x v="0"/>
    <x v="0"/>
    <x v="0"/>
    <x v="1"/>
    <n v="6"/>
    <n v="0"/>
    <n v="0"/>
  </r>
  <r>
    <n v="12"/>
    <x v="11"/>
    <x v="3"/>
    <n v="4"/>
    <x v="24"/>
    <n v="4"/>
    <x v="1"/>
    <x v="1"/>
    <x v="0"/>
    <x v="4"/>
    <n v="7"/>
    <n v="1"/>
    <n v="1"/>
  </r>
  <r>
    <n v="12"/>
    <x v="11"/>
    <x v="3"/>
    <n v="4"/>
    <x v="25"/>
    <n v="1"/>
    <x v="0"/>
    <x v="1"/>
    <x v="0"/>
    <x v="1"/>
    <n v="5"/>
    <n v="0"/>
    <n v="1"/>
  </r>
  <r>
    <n v="12"/>
    <x v="11"/>
    <x v="3"/>
    <n v="4"/>
    <x v="26"/>
    <n v="4"/>
    <x v="1"/>
    <x v="1"/>
    <x v="0"/>
    <x v="4"/>
    <n v="8"/>
    <n v="1"/>
    <n v="1"/>
  </r>
  <r>
    <n v="12"/>
    <x v="11"/>
    <x v="3"/>
    <n v="4"/>
    <x v="27"/>
    <n v="4"/>
    <x v="1"/>
    <x v="0"/>
    <x v="0"/>
    <x v="4"/>
    <n v="7"/>
    <n v="1"/>
    <n v="0"/>
  </r>
  <r>
    <n v="12"/>
    <x v="11"/>
    <x v="3"/>
    <n v="4"/>
    <x v="28"/>
    <n v="7"/>
    <x v="2"/>
    <x v="0"/>
    <x v="0"/>
    <x v="2"/>
    <n v="9"/>
    <n v="0"/>
    <n v="0"/>
  </r>
  <r>
    <n v="12"/>
    <x v="11"/>
    <x v="3"/>
    <n v="4"/>
    <x v="29"/>
    <n v="4"/>
    <x v="2"/>
    <x v="0"/>
    <x v="0"/>
    <x v="4"/>
    <n v="10"/>
    <n v="1"/>
    <n v="0"/>
  </r>
  <r>
    <n v="12"/>
    <x v="11"/>
    <x v="3"/>
    <n v="4"/>
    <x v="30"/>
    <n v="7"/>
    <x v="2"/>
    <x v="0"/>
    <x v="0"/>
    <x v="2"/>
    <n v="11"/>
    <n v="0"/>
    <n v="0"/>
  </r>
  <r>
    <n v="12"/>
    <x v="11"/>
    <x v="3"/>
    <n v="4"/>
    <x v="31"/>
    <n v="4"/>
    <x v="2"/>
    <x v="1"/>
    <x v="0"/>
    <x v="4"/>
    <n v="9"/>
    <n v="1"/>
    <n v="1"/>
  </r>
  <r>
    <n v="13"/>
    <x v="12"/>
    <x v="0"/>
    <n v="7"/>
    <x v="0"/>
    <n v="1"/>
    <x v="0"/>
    <x v="0"/>
    <x v="0"/>
    <x v="1"/>
    <n v="5"/>
    <n v="0"/>
    <n v="0"/>
  </r>
  <r>
    <n v="13"/>
    <x v="12"/>
    <x v="0"/>
    <n v="7"/>
    <x v="1"/>
    <n v="4"/>
    <x v="1"/>
    <x v="0"/>
    <x v="0"/>
    <x v="4"/>
    <n v="7"/>
    <n v="0"/>
    <n v="0"/>
  </r>
  <r>
    <n v="13"/>
    <x v="12"/>
    <x v="0"/>
    <n v="7"/>
    <x v="2"/>
    <n v="5"/>
    <x v="1"/>
    <x v="1"/>
    <x v="0"/>
    <x v="5"/>
    <n v="7"/>
    <n v="0"/>
    <n v="1"/>
  </r>
  <r>
    <n v="13"/>
    <x v="12"/>
    <x v="0"/>
    <n v="7"/>
    <x v="3"/>
    <n v="4"/>
    <x v="1"/>
    <x v="1"/>
    <x v="0"/>
    <x v="4"/>
    <n v="7"/>
    <n v="0"/>
    <n v="1"/>
  </r>
  <r>
    <n v="13"/>
    <x v="12"/>
    <x v="0"/>
    <n v="7"/>
    <x v="4"/>
    <n v="4"/>
    <x v="1"/>
    <x v="1"/>
    <x v="0"/>
    <x v="4"/>
    <n v="7"/>
    <n v="0"/>
    <n v="1"/>
  </r>
  <r>
    <n v="13"/>
    <x v="12"/>
    <x v="0"/>
    <n v="7"/>
    <x v="5"/>
    <n v="4"/>
    <x v="1"/>
    <x v="1"/>
    <x v="0"/>
    <x v="4"/>
    <n v="8"/>
    <n v="0"/>
    <n v="1"/>
  </r>
  <r>
    <n v="13"/>
    <x v="12"/>
    <x v="0"/>
    <n v="7"/>
    <x v="6"/>
    <n v="7"/>
    <x v="2"/>
    <x v="0"/>
    <x v="0"/>
    <x v="2"/>
    <n v="10"/>
    <n v="1"/>
    <n v="0"/>
  </r>
  <r>
    <n v="13"/>
    <x v="12"/>
    <x v="0"/>
    <n v="7"/>
    <x v="7"/>
    <n v="4"/>
    <x v="2"/>
    <x v="1"/>
    <x v="0"/>
    <x v="4"/>
    <n v="9"/>
    <n v="0"/>
    <n v="1"/>
  </r>
  <r>
    <n v="13"/>
    <x v="12"/>
    <x v="0"/>
    <n v="7"/>
    <x v="8"/>
    <n v="7"/>
    <x v="2"/>
    <x v="0"/>
    <x v="0"/>
    <x v="2"/>
    <n v="10"/>
    <n v="1"/>
    <n v="0"/>
  </r>
  <r>
    <n v="13"/>
    <x v="12"/>
    <x v="0"/>
    <n v="7"/>
    <x v="9"/>
    <n v="7"/>
    <x v="2"/>
    <x v="1"/>
    <x v="0"/>
    <x v="2"/>
    <n v="9"/>
    <n v="1"/>
    <n v="1"/>
  </r>
  <r>
    <n v="13"/>
    <x v="12"/>
    <x v="0"/>
    <n v="7"/>
    <x v="10"/>
    <n v="4"/>
    <x v="2"/>
    <x v="1"/>
    <x v="0"/>
    <x v="4"/>
    <n v="10"/>
    <n v="0"/>
    <n v="1"/>
  </r>
  <r>
    <n v="13"/>
    <x v="12"/>
    <x v="0"/>
    <n v="7"/>
    <x v="11"/>
    <n v="4"/>
    <x v="0"/>
    <x v="0"/>
    <x v="0"/>
    <x v="4"/>
    <n v="6"/>
    <n v="0"/>
    <n v="0"/>
  </r>
  <r>
    <n v="13"/>
    <x v="12"/>
    <x v="0"/>
    <n v="7"/>
    <x v="12"/>
    <n v="3"/>
    <x v="0"/>
    <x v="1"/>
    <x v="0"/>
    <x v="3"/>
    <n v="6"/>
    <n v="0"/>
    <n v="1"/>
  </r>
  <r>
    <n v="13"/>
    <x v="12"/>
    <x v="0"/>
    <n v="7"/>
    <x v="13"/>
    <n v="5"/>
    <x v="0"/>
    <x v="0"/>
    <x v="0"/>
    <x v="5"/>
    <n v="6"/>
    <n v="0"/>
    <n v="0"/>
  </r>
  <r>
    <n v="13"/>
    <x v="12"/>
    <x v="0"/>
    <n v="7"/>
    <x v="14"/>
    <n v="4"/>
    <x v="1"/>
    <x v="0"/>
    <x v="0"/>
    <x v="4"/>
    <n v="7"/>
    <n v="0"/>
    <n v="0"/>
  </r>
  <r>
    <n v="13"/>
    <x v="12"/>
    <x v="0"/>
    <n v="7"/>
    <x v="15"/>
    <n v="4"/>
    <x v="1"/>
    <x v="1"/>
    <x v="0"/>
    <x v="4"/>
    <n v="8"/>
    <n v="0"/>
    <n v="1"/>
  </r>
  <r>
    <n v="13"/>
    <x v="12"/>
    <x v="0"/>
    <n v="7"/>
    <x v="16"/>
    <n v="7"/>
    <x v="1"/>
    <x v="0"/>
    <x v="0"/>
    <x v="2"/>
    <n v="7"/>
    <n v="1"/>
    <n v="0"/>
  </r>
  <r>
    <n v="13"/>
    <x v="12"/>
    <x v="0"/>
    <n v="7"/>
    <x v="17"/>
    <n v="7"/>
    <x v="2"/>
    <x v="0"/>
    <x v="0"/>
    <x v="2"/>
    <n v="10"/>
    <n v="1"/>
    <n v="0"/>
  </r>
  <r>
    <n v="13"/>
    <x v="12"/>
    <x v="0"/>
    <n v="7"/>
    <x v="18"/>
    <n v="7"/>
    <x v="2"/>
    <x v="0"/>
    <x v="0"/>
    <x v="2"/>
    <n v="9"/>
    <n v="1"/>
    <n v="0"/>
  </r>
  <r>
    <n v="13"/>
    <x v="12"/>
    <x v="0"/>
    <n v="7"/>
    <x v="19"/>
    <n v="4"/>
    <x v="2"/>
    <x v="1"/>
    <x v="0"/>
    <x v="4"/>
    <n v="9"/>
    <n v="0"/>
    <n v="1"/>
  </r>
  <r>
    <n v="13"/>
    <x v="12"/>
    <x v="0"/>
    <n v="7"/>
    <x v="20"/>
    <n v="7"/>
    <x v="2"/>
    <x v="1"/>
    <x v="0"/>
    <x v="2"/>
    <n v="10"/>
    <n v="1"/>
    <n v="1"/>
  </r>
  <r>
    <n v="13"/>
    <x v="12"/>
    <x v="0"/>
    <n v="7"/>
    <x v="21"/>
    <n v="7"/>
    <x v="1"/>
    <x v="0"/>
    <x v="0"/>
    <x v="2"/>
    <n v="7"/>
    <n v="1"/>
    <n v="0"/>
  </r>
  <r>
    <n v="13"/>
    <x v="12"/>
    <x v="0"/>
    <n v="7"/>
    <x v="22"/>
    <n v="7"/>
    <x v="0"/>
    <x v="0"/>
    <x v="0"/>
    <x v="2"/>
    <n v="6"/>
    <n v="1"/>
    <n v="0"/>
  </r>
  <r>
    <n v="13"/>
    <x v="12"/>
    <x v="0"/>
    <n v="7"/>
    <x v="23"/>
    <n v="7"/>
    <x v="0"/>
    <x v="0"/>
    <x v="0"/>
    <x v="2"/>
    <n v="6"/>
    <n v="1"/>
    <n v="0"/>
  </r>
  <r>
    <n v="13"/>
    <x v="12"/>
    <x v="0"/>
    <n v="7"/>
    <x v="24"/>
    <n v="4"/>
    <x v="1"/>
    <x v="1"/>
    <x v="0"/>
    <x v="4"/>
    <n v="7"/>
    <n v="0"/>
    <n v="1"/>
  </r>
  <r>
    <n v="13"/>
    <x v="12"/>
    <x v="0"/>
    <n v="7"/>
    <x v="25"/>
    <n v="7"/>
    <x v="0"/>
    <x v="1"/>
    <x v="0"/>
    <x v="2"/>
    <n v="5"/>
    <n v="1"/>
    <n v="1"/>
  </r>
  <r>
    <n v="13"/>
    <x v="12"/>
    <x v="0"/>
    <n v="7"/>
    <x v="26"/>
    <n v="7"/>
    <x v="1"/>
    <x v="1"/>
    <x v="0"/>
    <x v="2"/>
    <n v="8"/>
    <n v="1"/>
    <n v="1"/>
  </r>
  <r>
    <n v="13"/>
    <x v="12"/>
    <x v="0"/>
    <n v="7"/>
    <x v="27"/>
    <n v="4"/>
    <x v="1"/>
    <x v="0"/>
    <x v="0"/>
    <x v="4"/>
    <n v="7"/>
    <n v="0"/>
    <n v="0"/>
  </r>
  <r>
    <n v="13"/>
    <x v="12"/>
    <x v="0"/>
    <n v="7"/>
    <x v="28"/>
    <n v="4"/>
    <x v="2"/>
    <x v="0"/>
    <x v="0"/>
    <x v="4"/>
    <n v="9"/>
    <n v="0"/>
    <n v="0"/>
  </r>
  <r>
    <n v="13"/>
    <x v="12"/>
    <x v="0"/>
    <n v="7"/>
    <x v="29"/>
    <n v="7"/>
    <x v="2"/>
    <x v="0"/>
    <x v="0"/>
    <x v="2"/>
    <n v="10"/>
    <n v="1"/>
    <n v="0"/>
  </r>
  <r>
    <n v="13"/>
    <x v="12"/>
    <x v="0"/>
    <n v="7"/>
    <x v="30"/>
    <n v="7"/>
    <x v="2"/>
    <x v="0"/>
    <x v="0"/>
    <x v="2"/>
    <n v="11"/>
    <n v="1"/>
    <n v="0"/>
  </r>
  <r>
    <n v="13"/>
    <x v="12"/>
    <x v="0"/>
    <n v="7"/>
    <x v="31"/>
    <n v="7"/>
    <x v="2"/>
    <x v="1"/>
    <x v="0"/>
    <x v="2"/>
    <n v="9"/>
    <n v="1"/>
    <n v="1"/>
  </r>
  <r>
    <n v="14"/>
    <x v="13"/>
    <x v="4"/>
    <n v="5"/>
    <x v="0"/>
    <n v="1"/>
    <x v="0"/>
    <x v="0"/>
    <x v="0"/>
    <x v="1"/>
    <n v="5"/>
    <n v="0"/>
    <n v="0"/>
  </r>
  <r>
    <n v="14"/>
    <x v="13"/>
    <x v="4"/>
    <n v="5"/>
    <x v="1"/>
    <n v="5"/>
    <x v="1"/>
    <x v="0"/>
    <x v="0"/>
    <x v="5"/>
    <n v="7"/>
    <n v="1"/>
    <n v="0"/>
  </r>
  <r>
    <n v="14"/>
    <x v="13"/>
    <x v="4"/>
    <n v="5"/>
    <x v="2"/>
    <n v="5"/>
    <x v="1"/>
    <x v="1"/>
    <x v="0"/>
    <x v="5"/>
    <n v="7"/>
    <n v="1"/>
    <n v="1"/>
  </r>
  <r>
    <n v="14"/>
    <x v="13"/>
    <x v="4"/>
    <n v="5"/>
    <x v="3"/>
    <n v="4"/>
    <x v="1"/>
    <x v="1"/>
    <x v="0"/>
    <x v="4"/>
    <n v="7"/>
    <n v="0"/>
    <n v="1"/>
  </r>
  <r>
    <n v="14"/>
    <x v="13"/>
    <x v="4"/>
    <n v="5"/>
    <x v="4"/>
    <n v="7"/>
    <x v="1"/>
    <x v="1"/>
    <x v="0"/>
    <x v="2"/>
    <n v="7"/>
    <n v="0"/>
    <n v="1"/>
  </r>
  <r>
    <n v="14"/>
    <x v="13"/>
    <x v="4"/>
    <n v="5"/>
    <x v="5"/>
    <n v="6"/>
    <x v="1"/>
    <x v="1"/>
    <x v="0"/>
    <x v="6"/>
    <n v="8"/>
    <n v="0"/>
    <n v="1"/>
  </r>
  <r>
    <n v="14"/>
    <x v="13"/>
    <x v="4"/>
    <n v="5"/>
    <x v="6"/>
    <n v="6"/>
    <x v="2"/>
    <x v="0"/>
    <x v="0"/>
    <x v="6"/>
    <n v="10"/>
    <n v="0"/>
    <n v="0"/>
  </r>
  <r>
    <n v="14"/>
    <x v="13"/>
    <x v="4"/>
    <n v="5"/>
    <x v="7"/>
    <n v="4"/>
    <x v="2"/>
    <x v="1"/>
    <x v="0"/>
    <x v="4"/>
    <n v="9"/>
    <n v="0"/>
    <n v="1"/>
  </r>
  <r>
    <n v="14"/>
    <x v="13"/>
    <x v="4"/>
    <n v="5"/>
    <x v="8"/>
    <n v="6"/>
    <x v="2"/>
    <x v="0"/>
    <x v="0"/>
    <x v="6"/>
    <n v="10"/>
    <n v="0"/>
    <n v="0"/>
  </r>
  <r>
    <n v="14"/>
    <x v="13"/>
    <x v="4"/>
    <n v="5"/>
    <x v="9"/>
    <n v="7"/>
    <x v="2"/>
    <x v="1"/>
    <x v="0"/>
    <x v="2"/>
    <n v="9"/>
    <n v="0"/>
    <n v="1"/>
  </r>
  <r>
    <n v="14"/>
    <x v="13"/>
    <x v="4"/>
    <n v="5"/>
    <x v="10"/>
    <n v="7"/>
    <x v="2"/>
    <x v="1"/>
    <x v="0"/>
    <x v="2"/>
    <n v="10"/>
    <n v="0"/>
    <n v="1"/>
  </r>
  <r>
    <n v="14"/>
    <x v="13"/>
    <x v="4"/>
    <n v="5"/>
    <x v="11"/>
    <n v="4"/>
    <x v="0"/>
    <x v="0"/>
    <x v="0"/>
    <x v="4"/>
    <n v="6"/>
    <n v="0"/>
    <n v="0"/>
  </r>
  <r>
    <n v="14"/>
    <x v="13"/>
    <x v="4"/>
    <n v="5"/>
    <x v="12"/>
    <n v="1"/>
    <x v="0"/>
    <x v="1"/>
    <x v="0"/>
    <x v="1"/>
    <n v="6"/>
    <n v="0"/>
    <n v="1"/>
  </r>
  <r>
    <n v="14"/>
    <x v="13"/>
    <x v="4"/>
    <n v="5"/>
    <x v="13"/>
    <n v="5"/>
    <x v="0"/>
    <x v="0"/>
    <x v="0"/>
    <x v="5"/>
    <n v="6"/>
    <n v="1"/>
    <n v="0"/>
  </r>
  <r>
    <n v="14"/>
    <x v="13"/>
    <x v="4"/>
    <n v="5"/>
    <x v="14"/>
    <n v="6"/>
    <x v="1"/>
    <x v="0"/>
    <x v="0"/>
    <x v="6"/>
    <n v="7"/>
    <n v="0"/>
    <n v="0"/>
  </r>
  <r>
    <n v="14"/>
    <x v="13"/>
    <x v="4"/>
    <n v="5"/>
    <x v="15"/>
    <n v="5"/>
    <x v="1"/>
    <x v="1"/>
    <x v="0"/>
    <x v="5"/>
    <n v="8"/>
    <n v="1"/>
    <n v="1"/>
  </r>
  <r>
    <n v="14"/>
    <x v="13"/>
    <x v="4"/>
    <n v="5"/>
    <x v="16"/>
    <n v="6"/>
    <x v="1"/>
    <x v="0"/>
    <x v="0"/>
    <x v="6"/>
    <n v="7"/>
    <n v="0"/>
    <n v="0"/>
  </r>
  <r>
    <n v="14"/>
    <x v="13"/>
    <x v="4"/>
    <n v="5"/>
    <x v="17"/>
    <n v="6"/>
    <x v="2"/>
    <x v="0"/>
    <x v="0"/>
    <x v="6"/>
    <n v="10"/>
    <n v="0"/>
    <n v="0"/>
  </r>
  <r>
    <n v="14"/>
    <x v="13"/>
    <x v="4"/>
    <n v="5"/>
    <x v="18"/>
    <n v="6"/>
    <x v="2"/>
    <x v="0"/>
    <x v="0"/>
    <x v="6"/>
    <n v="9"/>
    <n v="0"/>
    <n v="0"/>
  </r>
  <r>
    <n v="14"/>
    <x v="13"/>
    <x v="4"/>
    <n v="5"/>
    <x v="19"/>
    <n v="5"/>
    <x v="2"/>
    <x v="1"/>
    <x v="0"/>
    <x v="5"/>
    <n v="9"/>
    <n v="1"/>
    <n v="1"/>
  </r>
  <r>
    <n v="14"/>
    <x v="13"/>
    <x v="4"/>
    <n v="5"/>
    <x v="20"/>
    <n v="5"/>
    <x v="2"/>
    <x v="1"/>
    <x v="0"/>
    <x v="5"/>
    <n v="10"/>
    <n v="1"/>
    <n v="1"/>
  </r>
  <r>
    <n v="14"/>
    <x v="13"/>
    <x v="4"/>
    <n v="5"/>
    <x v="21"/>
    <n v="5"/>
    <x v="1"/>
    <x v="0"/>
    <x v="0"/>
    <x v="5"/>
    <n v="7"/>
    <n v="1"/>
    <n v="0"/>
  </r>
  <r>
    <n v="14"/>
    <x v="13"/>
    <x v="4"/>
    <n v="5"/>
    <x v="22"/>
    <n v="5"/>
    <x v="0"/>
    <x v="0"/>
    <x v="0"/>
    <x v="5"/>
    <n v="6"/>
    <n v="1"/>
    <n v="0"/>
  </r>
  <r>
    <n v="14"/>
    <x v="13"/>
    <x v="4"/>
    <n v="5"/>
    <x v="23"/>
    <n v="6"/>
    <x v="0"/>
    <x v="0"/>
    <x v="0"/>
    <x v="6"/>
    <n v="6"/>
    <n v="0"/>
    <n v="0"/>
  </r>
  <r>
    <n v="14"/>
    <x v="13"/>
    <x v="4"/>
    <n v="5"/>
    <x v="24"/>
    <n v="6"/>
    <x v="1"/>
    <x v="1"/>
    <x v="0"/>
    <x v="6"/>
    <n v="7"/>
    <n v="0"/>
    <n v="1"/>
  </r>
  <r>
    <n v="14"/>
    <x v="13"/>
    <x v="4"/>
    <n v="5"/>
    <x v="25"/>
    <n v="6"/>
    <x v="0"/>
    <x v="1"/>
    <x v="0"/>
    <x v="6"/>
    <n v="5"/>
    <n v="0"/>
    <n v="1"/>
  </r>
  <r>
    <n v="14"/>
    <x v="13"/>
    <x v="4"/>
    <n v="5"/>
    <x v="26"/>
    <n v="5"/>
    <x v="1"/>
    <x v="1"/>
    <x v="0"/>
    <x v="5"/>
    <n v="8"/>
    <n v="1"/>
    <n v="1"/>
  </r>
  <r>
    <n v="14"/>
    <x v="13"/>
    <x v="4"/>
    <n v="5"/>
    <x v="27"/>
    <n v="4"/>
    <x v="1"/>
    <x v="0"/>
    <x v="0"/>
    <x v="4"/>
    <n v="7"/>
    <n v="0"/>
    <n v="0"/>
  </r>
  <r>
    <n v="14"/>
    <x v="13"/>
    <x v="4"/>
    <n v="5"/>
    <x v="28"/>
    <n v="6"/>
    <x v="2"/>
    <x v="0"/>
    <x v="0"/>
    <x v="6"/>
    <n v="9"/>
    <n v="0"/>
    <n v="0"/>
  </r>
  <r>
    <n v="14"/>
    <x v="13"/>
    <x v="4"/>
    <n v="5"/>
    <x v="29"/>
    <n v="6"/>
    <x v="2"/>
    <x v="0"/>
    <x v="0"/>
    <x v="6"/>
    <n v="10"/>
    <n v="0"/>
    <n v="0"/>
  </r>
  <r>
    <n v="14"/>
    <x v="13"/>
    <x v="4"/>
    <n v="5"/>
    <x v="30"/>
    <n v="6"/>
    <x v="2"/>
    <x v="0"/>
    <x v="0"/>
    <x v="6"/>
    <n v="11"/>
    <n v="0"/>
    <n v="0"/>
  </r>
  <r>
    <n v="14"/>
    <x v="13"/>
    <x v="4"/>
    <n v="5"/>
    <x v="31"/>
    <n v="5"/>
    <x v="2"/>
    <x v="1"/>
    <x v="0"/>
    <x v="5"/>
    <n v="9"/>
    <n v="1"/>
    <n v="1"/>
  </r>
  <r>
    <n v="15"/>
    <x v="14"/>
    <x v="2"/>
    <n v="1"/>
    <x v="0"/>
    <n v="1"/>
    <x v="0"/>
    <x v="0"/>
    <x v="0"/>
    <x v="1"/>
    <n v="5"/>
    <n v="1"/>
    <n v="0"/>
  </r>
  <r>
    <n v="15"/>
    <x v="14"/>
    <x v="2"/>
    <n v="1"/>
    <x v="1"/>
    <n v="1"/>
    <x v="1"/>
    <x v="0"/>
    <x v="0"/>
    <x v="1"/>
    <n v="7"/>
    <n v="1"/>
    <n v="0"/>
  </r>
  <r>
    <n v="15"/>
    <x v="14"/>
    <x v="2"/>
    <n v="1"/>
    <x v="2"/>
    <n v="1"/>
    <x v="1"/>
    <x v="1"/>
    <x v="0"/>
    <x v="1"/>
    <n v="7"/>
    <n v="1"/>
    <n v="1"/>
  </r>
  <r>
    <n v="15"/>
    <x v="14"/>
    <x v="2"/>
    <n v="1"/>
    <x v="3"/>
    <n v="2"/>
    <x v="1"/>
    <x v="1"/>
    <x v="0"/>
    <x v="0"/>
    <n v="7"/>
    <n v="0"/>
    <n v="1"/>
  </r>
  <r>
    <n v="15"/>
    <x v="14"/>
    <x v="2"/>
    <n v="1"/>
    <x v="4"/>
    <n v="1"/>
    <x v="1"/>
    <x v="1"/>
    <x v="0"/>
    <x v="1"/>
    <n v="7"/>
    <n v="1"/>
    <n v="1"/>
  </r>
  <r>
    <n v="15"/>
    <x v="14"/>
    <x v="2"/>
    <n v="1"/>
    <x v="5"/>
    <n v="1"/>
    <x v="1"/>
    <x v="1"/>
    <x v="0"/>
    <x v="1"/>
    <n v="8"/>
    <n v="1"/>
    <n v="1"/>
  </r>
  <r>
    <n v="15"/>
    <x v="14"/>
    <x v="2"/>
    <n v="1"/>
    <x v="6"/>
    <n v="1"/>
    <x v="2"/>
    <x v="0"/>
    <x v="0"/>
    <x v="1"/>
    <n v="10"/>
    <n v="1"/>
    <n v="0"/>
  </r>
  <r>
    <n v="15"/>
    <x v="14"/>
    <x v="2"/>
    <n v="1"/>
    <x v="7"/>
    <n v="1"/>
    <x v="2"/>
    <x v="1"/>
    <x v="0"/>
    <x v="1"/>
    <n v="9"/>
    <n v="1"/>
    <n v="1"/>
  </r>
  <r>
    <n v="15"/>
    <x v="14"/>
    <x v="2"/>
    <n v="1"/>
    <x v="8"/>
    <n v="1"/>
    <x v="2"/>
    <x v="0"/>
    <x v="0"/>
    <x v="1"/>
    <n v="10"/>
    <n v="1"/>
    <n v="0"/>
  </r>
  <r>
    <n v="15"/>
    <x v="14"/>
    <x v="2"/>
    <n v="1"/>
    <x v="9"/>
    <n v="1"/>
    <x v="2"/>
    <x v="1"/>
    <x v="0"/>
    <x v="1"/>
    <n v="9"/>
    <n v="1"/>
    <n v="1"/>
  </r>
  <r>
    <n v="15"/>
    <x v="14"/>
    <x v="2"/>
    <n v="1"/>
    <x v="10"/>
    <n v="1"/>
    <x v="2"/>
    <x v="1"/>
    <x v="0"/>
    <x v="1"/>
    <n v="10"/>
    <n v="1"/>
    <n v="1"/>
  </r>
  <r>
    <n v="15"/>
    <x v="14"/>
    <x v="2"/>
    <n v="1"/>
    <x v="11"/>
    <n v="1"/>
    <x v="0"/>
    <x v="0"/>
    <x v="0"/>
    <x v="1"/>
    <n v="6"/>
    <n v="1"/>
    <n v="0"/>
  </r>
  <r>
    <n v="15"/>
    <x v="14"/>
    <x v="2"/>
    <n v="1"/>
    <x v="12"/>
    <n v="1"/>
    <x v="0"/>
    <x v="1"/>
    <x v="0"/>
    <x v="1"/>
    <n v="6"/>
    <n v="1"/>
    <n v="1"/>
  </r>
  <r>
    <n v="15"/>
    <x v="14"/>
    <x v="2"/>
    <n v="1"/>
    <x v="13"/>
    <n v="6"/>
    <x v="0"/>
    <x v="0"/>
    <x v="0"/>
    <x v="6"/>
    <n v="6"/>
    <n v="0"/>
    <n v="0"/>
  </r>
  <r>
    <n v="15"/>
    <x v="14"/>
    <x v="2"/>
    <n v="1"/>
    <x v="14"/>
    <n v="0"/>
    <x v="1"/>
    <x v="0"/>
    <x v="0"/>
    <x v="7"/>
    <n v="7"/>
    <n v="0"/>
    <n v="0"/>
  </r>
  <r>
    <n v="15"/>
    <x v="14"/>
    <x v="2"/>
    <n v="1"/>
    <x v="15"/>
    <n v="1"/>
    <x v="1"/>
    <x v="1"/>
    <x v="0"/>
    <x v="1"/>
    <n v="8"/>
    <n v="1"/>
    <n v="1"/>
  </r>
  <r>
    <n v="15"/>
    <x v="14"/>
    <x v="2"/>
    <n v="1"/>
    <x v="16"/>
    <n v="1"/>
    <x v="1"/>
    <x v="0"/>
    <x v="0"/>
    <x v="1"/>
    <n v="7"/>
    <n v="1"/>
    <n v="0"/>
  </r>
  <r>
    <n v="15"/>
    <x v="14"/>
    <x v="2"/>
    <n v="1"/>
    <x v="17"/>
    <n v="1"/>
    <x v="2"/>
    <x v="0"/>
    <x v="0"/>
    <x v="1"/>
    <n v="10"/>
    <n v="1"/>
    <n v="0"/>
  </r>
  <r>
    <n v="15"/>
    <x v="14"/>
    <x v="2"/>
    <n v="1"/>
    <x v="18"/>
    <n v="1"/>
    <x v="2"/>
    <x v="0"/>
    <x v="0"/>
    <x v="1"/>
    <n v="9"/>
    <n v="1"/>
    <n v="0"/>
  </r>
  <r>
    <n v="15"/>
    <x v="14"/>
    <x v="2"/>
    <n v="1"/>
    <x v="19"/>
    <n v="1"/>
    <x v="2"/>
    <x v="1"/>
    <x v="0"/>
    <x v="1"/>
    <n v="9"/>
    <n v="1"/>
    <n v="1"/>
  </r>
  <r>
    <n v="15"/>
    <x v="14"/>
    <x v="2"/>
    <n v="1"/>
    <x v="20"/>
    <n v="1"/>
    <x v="2"/>
    <x v="1"/>
    <x v="0"/>
    <x v="1"/>
    <n v="10"/>
    <n v="1"/>
    <n v="1"/>
  </r>
  <r>
    <n v="15"/>
    <x v="14"/>
    <x v="2"/>
    <n v="1"/>
    <x v="21"/>
    <n v="1"/>
    <x v="1"/>
    <x v="0"/>
    <x v="0"/>
    <x v="1"/>
    <n v="7"/>
    <n v="1"/>
    <n v="0"/>
  </r>
  <r>
    <n v="15"/>
    <x v="14"/>
    <x v="2"/>
    <n v="1"/>
    <x v="22"/>
    <n v="1"/>
    <x v="0"/>
    <x v="0"/>
    <x v="0"/>
    <x v="1"/>
    <n v="6"/>
    <n v="1"/>
    <n v="0"/>
  </r>
  <r>
    <n v="15"/>
    <x v="14"/>
    <x v="2"/>
    <n v="1"/>
    <x v="23"/>
    <n v="1"/>
    <x v="0"/>
    <x v="0"/>
    <x v="0"/>
    <x v="1"/>
    <n v="6"/>
    <n v="1"/>
    <n v="0"/>
  </r>
  <r>
    <n v="15"/>
    <x v="14"/>
    <x v="2"/>
    <n v="1"/>
    <x v="24"/>
    <n v="1"/>
    <x v="1"/>
    <x v="1"/>
    <x v="0"/>
    <x v="1"/>
    <n v="7"/>
    <n v="1"/>
    <n v="1"/>
  </r>
  <r>
    <n v="15"/>
    <x v="14"/>
    <x v="2"/>
    <n v="1"/>
    <x v="25"/>
    <n v="1"/>
    <x v="0"/>
    <x v="1"/>
    <x v="0"/>
    <x v="1"/>
    <n v="5"/>
    <n v="1"/>
    <n v="1"/>
  </r>
  <r>
    <n v="15"/>
    <x v="14"/>
    <x v="2"/>
    <n v="1"/>
    <x v="26"/>
    <n v="1"/>
    <x v="1"/>
    <x v="1"/>
    <x v="0"/>
    <x v="1"/>
    <n v="8"/>
    <n v="1"/>
    <n v="1"/>
  </r>
  <r>
    <n v="15"/>
    <x v="14"/>
    <x v="2"/>
    <n v="1"/>
    <x v="27"/>
    <n v="3"/>
    <x v="1"/>
    <x v="0"/>
    <x v="0"/>
    <x v="3"/>
    <n v="7"/>
    <n v="0"/>
    <n v="0"/>
  </r>
  <r>
    <n v="15"/>
    <x v="14"/>
    <x v="2"/>
    <n v="1"/>
    <x v="28"/>
    <n v="1"/>
    <x v="2"/>
    <x v="0"/>
    <x v="0"/>
    <x v="1"/>
    <n v="9"/>
    <n v="1"/>
    <n v="0"/>
  </r>
  <r>
    <n v="15"/>
    <x v="14"/>
    <x v="2"/>
    <n v="1"/>
    <x v="29"/>
    <n v="1"/>
    <x v="2"/>
    <x v="0"/>
    <x v="0"/>
    <x v="1"/>
    <n v="10"/>
    <n v="1"/>
    <n v="0"/>
  </r>
  <r>
    <n v="15"/>
    <x v="14"/>
    <x v="2"/>
    <n v="1"/>
    <x v="30"/>
    <n v="1"/>
    <x v="2"/>
    <x v="0"/>
    <x v="0"/>
    <x v="1"/>
    <n v="11"/>
    <n v="1"/>
    <n v="0"/>
  </r>
  <r>
    <n v="15"/>
    <x v="14"/>
    <x v="2"/>
    <n v="1"/>
    <x v="31"/>
    <n v="1"/>
    <x v="2"/>
    <x v="1"/>
    <x v="0"/>
    <x v="1"/>
    <n v="9"/>
    <n v="1"/>
    <n v="1"/>
  </r>
  <r>
    <n v="16"/>
    <x v="15"/>
    <x v="2"/>
    <n v="1"/>
    <x v="0"/>
    <n v="1"/>
    <x v="0"/>
    <x v="0"/>
    <x v="0"/>
    <x v="1"/>
    <n v="5"/>
    <n v="1"/>
    <n v="0"/>
  </r>
  <r>
    <n v="16"/>
    <x v="15"/>
    <x v="2"/>
    <n v="1"/>
    <x v="1"/>
    <n v="5"/>
    <x v="1"/>
    <x v="0"/>
    <x v="0"/>
    <x v="5"/>
    <n v="7"/>
    <n v="0"/>
    <n v="0"/>
  </r>
  <r>
    <n v="16"/>
    <x v="15"/>
    <x v="2"/>
    <n v="1"/>
    <x v="2"/>
    <n v="1"/>
    <x v="1"/>
    <x v="1"/>
    <x v="0"/>
    <x v="1"/>
    <n v="7"/>
    <n v="1"/>
    <n v="1"/>
  </r>
  <r>
    <n v="16"/>
    <x v="15"/>
    <x v="2"/>
    <n v="1"/>
    <x v="3"/>
    <n v="4"/>
    <x v="1"/>
    <x v="1"/>
    <x v="0"/>
    <x v="4"/>
    <n v="7"/>
    <n v="0"/>
    <n v="1"/>
  </r>
  <r>
    <n v="16"/>
    <x v="15"/>
    <x v="2"/>
    <n v="1"/>
    <x v="4"/>
    <n v="1"/>
    <x v="1"/>
    <x v="1"/>
    <x v="0"/>
    <x v="1"/>
    <n v="7"/>
    <n v="1"/>
    <n v="1"/>
  </r>
  <r>
    <n v="16"/>
    <x v="15"/>
    <x v="2"/>
    <n v="1"/>
    <x v="5"/>
    <n v="1"/>
    <x v="1"/>
    <x v="1"/>
    <x v="0"/>
    <x v="1"/>
    <n v="8"/>
    <n v="1"/>
    <n v="1"/>
  </r>
  <r>
    <n v="16"/>
    <x v="15"/>
    <x v="2"/>
    <n v="1"/>
    <x v="6"/>
    <n v="1"/>
    <x v="2"/>
    <x v="0"/>
    <x v="0"/>
    <x v="1"/>
    <n v="10"/>
    <n v="1"/>
    <n v="0"/>
  </r>
  <r>
    <n v="16"/>
    <x v="15"/>
    <x v="2"/>
    <n v="1"/>
    <x v="7"/>
    <n v="1"/>
    <x v="2"/>
    <x v="1"/>
    <x v="0"/>
    <x v="1"/>
    <n v="9"/>
    <n v="1"/>
    <n v="1"/>
  </r>
  <r>
    <n v="16"/>
    <x v="15"/>
    <x v="2"/>
    <n v="1"/>
    <x v="8"/>
    <n v="1"/>
    <x v="2"/>
    <x v="0"/>
    <x v="0"/>
    <x v="1"/>
    <n v="10"/>
    <n v="1"/>
    <n v="0"/>
  </r>
  <r>
    <n v="16"/>
    <x v="15"/>
    <x v="2"/>
    <n v="1"/>
    <x v="9"/>
    <n v="1"/>
    <x v="2"/>
    <x v="1"/>
    <x v="0"/>
    <x v="1"/>
    <n v="9"/>
    <n v="1"/>
    <n v="1"/>
  </r>
  <r>
    <n v="16"/>
    <x v="15"/>
    <x v="2"/>
    <n v="1"/>
    <x v="10"/>
    <n v="1"/>
    <x v="2"/>
    <x v="1"/>
    <x v="0"/>
    <x v="1"/>
    <n v="10"/>
    <n v="1"/>
    <n v="1"/>
  </r>
  <r>
    <n v="16"/>
    <x v="15"/>
    <x v="2"/>
    <n v="1"/>
    <x v="11"/>
    <n v="3"/>
    <x v="0"/>
    <x v="0"/>
    <x v="0"/>
    <x v="3"/>
    <n v="6"/>
    <n v="0"/>
    <n v="0"/>
  </r>
  <r>
    <n v="16"/>
    <x v="15"/>
    <x v="2"/>
    <n v="1"/>
    <x v="12"/>
    <n v="2"/>
    <x v="0"/>
    <x v="1"/>
    <x v="0"/>
    <x v="0"/>
    <n v="6"/>
    <n v="0"/>
    <n v="1"/>
  </r>
  <r>
    <n v="16"/>
    <x v="15"/>
    <x v="2"/>
    <n v="1"/>
    <x v="13"/>
    <n v="2"/>
    <x v="0"/>
    <x v="0"/>
    <x v="0"/>
    <x v="0"/>
    <n v="6"/>
    <n v="0"/>
    <n v="0"/>
  </r>
  <r>
    <n v="16"/>
    <x v="15"/>
    <x v="2"/>
    <n v="1"/>
    <x v="14"/>
    <n v="1"/>
    <x v="1"/>
    <x v="0"/>
    <x v="0"/>
    <x v="1"/>
    <n v="7"/>
    <n v="1"/>
    <n v="0"/>
  </r>
  <r>
    <n v="16"/>
    <x v="15"/>
    <x v="2"/>
    <n v="1"/>
    <x v="15"/>
    <n v="1"/>
    <x v="1"/>
    <x v="1"/>
    <x v="0"/>
    <x v="1"/>
    <n v="8"/>
    <n v="1"/>
    <n v="1"/>
  </r>
  <r>
    <n v="16"/>
    <x v="15"/>
    <x v="2"/>
    <n v="1"/>
    <x v="16"/>
    <n v="1"/>
    <x v="1"/>
    <x v="0"/>
    <x v="0"/>
    <x v="1"/>
    <n v="7"/>
    <n v="1"/>
    <n v="0"/>
  </r>
  <r>
    <n v="16"/>
    <x v="15"/>
    <x v="2"/>
    <n v="1"/>
    <x v="17"/>
    <n v="1"/>
    <x v="2"/>
    <x v="0"/>
    <x v="0"/>
    <x v="1"/>
    <n v="10"/>
    <n v="1"/>
    <n v="0"/>
  </r>
  <r>
    <n v="16"/>
    <x v="15"/>
    <x v="2"/>
    <n v="1"/>
    <x v="18"/>
    <n v="1"/>
    <x v="2"/>
    <x v="0"/>
    <x v="0"/>
    <x v="1"/>
    <n v="9"/>
    <n v="1"/>
    <n v="0"/>
  </r>
  <r>
    <n v="16"/>
    <x v="15"/>
    <x v="2"/>
    <n v="1"/>
    <x v="19"/>
    <n v="1"/>
    <x v="2"/>
    <x v="1"/>
    <x v="0"/>
    <x v="1"/>
    <n v="9"/>
    <n v="1"/>
    <n v="1"/>
  </r>
  <r>
    <n v="16"/>
    <x v="15"/>
    <x v="2"/>
    <n v="1"/>
    <x v="20"/>
    <n v="1"/>
    <x v="2"/>
    <x v="1"/>
    <x v="0"/>
    <x v="1"/>
    <n v="10"/>
    <n v="1"/>
    <n v="1"/>
  </r>
  <r>
    <n v="16"/>
    <x v="15"/>
    <x v="2"/>
    <n v="1"/>
    <x v="21"/>
    <n v="1"/>
    <x v="1"/>
    <x v="0"/>
    <x v="0"/>
    <x v="1"/>
    <n v="7"/>
    <n v="1"/>
    <n v="0"/>
  </r>
  <r>
    <n v="16"/>
    <x v="15"/>
    <x v="2"/>
    <n v="1"/>
    <x v="22"/>
    <n v="1"/>
    <x v="0"/>
    <x v="0"/>
    <x v="0"/>
    <x v="1"/>
    <n v="6"/>
    <n v="1"/>
    <n v="0"/>
  </r>
  <r>
    <n v="16"/>
    <x v="15"/>
    <x v="2"/>
    <n v="1"/>
    <x v="23"/>
    <n v="3"/>
    <x v="0"/>
    <x v="0"/>
    <x v="0"/>
    <x v="3"/>
    <n v="6"/>
    <n v="0"/>
    <n v="0"/>
  </r>
  <r>
    <n v="16"/>
    <x v="15"/>
    <x v="2"/>
    <n v="1"/>
    <x v="24"/>
    <n v="5"/>
    <x v="1"/>
    <x v="1"/>
    <x v="0"/>
    <x v="5"/>
    <n v="7"/>
    <n v="0"/>
    <n v="1"/>
  </r>
  <r>
    <n v="16"/>
    <x v="15"/>
    <x v="2"/>
    <n v="1"/>
    <x v="25"/>
    <n v="1"/>
    <x v="0"/>
    <x v="1"/>
    <x v="0"/>
    <x v="1"/>
    <n v="5"/>
    <n v="1"/>
    <n v="1"/>
  </r>
  <r>
    <n v="16"/>
    <x v="15"/>
    <x v="2"/>
    <n v="1"/>
    <x v="26"/>
    <n v="1"/>
    <x v="1"/>
    <x v="1"/>
    <x v="0"/>
    <x v="1"/>
    <n v="8"/>
    <n v="1"/>
    <n v="1"/>
  </r>
  <r>
    <n v="16"/>
    <x v="15"/>
    <x v="2"/>
    <n v="1"/>
    <x v="27"/>
    <n v="3"/>
    <x v="1"/>
    <x v="0"/>
    <x v="0"/>
    <x v="3"/>
    <n v="7"/>
    <n v="0"/>
    <n v="0"/>
  </r>
  <r>
    <n v="16"/>
    <x v="15"/>
    <x v="2"/>
    <n v="1"/>
    <x v="28"/>
    <n v="1"/>
    <x v="2"/>
    <x v="0"/>
    <x v="0"/>
    <x v="1"/>
    <n v="9"/>
    <n v="1"/>
    <n v="0"/>
  </r>
  <r>
    <n v="16"/>
    <x v="15"/>
    <x v="2"/>
    <n v="1"/>
    <x v="29"/>
    <n v="1"/>
    <x v="2"/>
    <x v="0"/>
    <x v="0"/>
    <x v="1"/>
    <n v="10"/>
    <n v="1"/>
    <n v="0"/>
  </r>
  <r>
    <n v="16"/>
    <x v="15"/>
    <x v="2"/>
    <n v="1"/>
    <x v="30"/>
    <n v="1"/>
    <x v="2"/>
    <x v="0"/>
    <x v="0"/>
    <x v="1"/>
    <n v="11"/>
    <n v="1"/>
    <n v="0"/>
  </r>
  <r>
    <n v="16"/>
    <x v="15"/>
    <x v="2"/>
    <n v="1"/>
    <x v="31"/>
    <n v="1"/>
    <x v="2"/>
    <x v="1"/>
    <x v="0"/>
    <x v="1"/>
    <n v="9"/>
    <n v="1"/>
    <n v="1"/>
  </r>
  <r>
    <n v="17"/>
    <x v="16"/>
    <x v="1"/>
    <n v="2"/>
    <x v="0"/>
    <n v="1"/>
    <x v="0"/>
    <x v="0"/>
    <x v="0"/>
    <x v="1"/>
    <n v="5"/>
    <n v="0"/>
    <n v="0"/>
  </r>
  <r>
    <n v="17"/>
    <x v="16"/>
    <x v="1"/>
    <n v="2"/>
    <x v="1"/>
    <n v="2"/>
    <x v="1"/>
    <x v="0"/>
    <x v="0"/>
    <x v="0"/>
    <n v="7"/>
    <n v="1"/>
    <n v="0"/>
  </r>
  <r>
    <n v="17"/>
    <x v="16"/>
    <x v="1"/>
    <n v="2"/>
    <x v="2"/>
    <n v="2"/>
    <x v="1"/>
    <x v="1"/>
    <x v="0"/>
    <x v="0"/>
    <n v="7"/>
    <n v="1"/>
    <n v="1"/>
  </r>
  <r>
    <n v="17"/>
    <x v="16"/>
    <x v="1"/>
    <n v="2"/>
    <x v="3"/>
    <n v="2"/>
    <x v="1"/>
    <x v="1"/>
    <x v="0"/>
    <x v="0"/>
    <n v="7"/>
    <n v="1"/>
    <n v="1"/>
  </r>
  <r>
    <n v="17"/>
    <x v="16"/>
    <x v="1"/>
    <n v="2"/>
    <x v="4"/>
    <n v="2"/>
    <x v="1"/>
    <x v="1"/>
    <x v="0"/>
    <x v="0"/>
    <n v="7"/>
    <n v="1"/>
    <n v="1"/>
  </r>
  <r>
    <n v="17"/>
    <x v="16"/>
    <x v="1"/>
    <n v="2"/>
    <x v="5"/>
    <n v="2"/>
    <x v="1"/>
    <x v="1"/>
    <x v="0"/>
    <x v="0"/>
    <n v="8"/>
    <n v="1"/>
    <n v="1"/>
  </r>
  <r>
    <n v="17"/>
    <x v="16"/>
    <x v="1"/>
    <n v="2"/>
    <x v="6"/>
    <n v="2"/>
    <x v="2"/>
    <x v="0"/>
    <x v="0"/>
    <x v="0"/>
    <n v="10"/>
    <n v="1"/>
    <n v="0"/>
  </r>
  <r>
    <n v="17"/>
    <x v="16"/>
    <x v="1"/>
    <n v="2"/>
    <x v="7"/>
    <n v="2"/>
    <x v="2"/>
    <x v="1"/>
    <x v="0"/>
    <x v="0"/>
    <n v="9"/>
    <n v="1"/>
    <n v="1"/>
  </r>
  <r>
    <n v="17"/>
    <x v="16"/>
    <x v="1"/>
    <n v="2"/>
    <x v="8"/>
    <n v="2"/>
    <x v="2"/>
    <x v="0"/>
    <x v="0"/>
    <x v="0"/>
    <n v="10"/>
    <n v="1"/>
    <n v="0"/>
  </r>
  <r>
    <n v="17"/>
    <x v="16"/>
    <x v="1"/>
    <n v="2"/>
    <x v="9"/>
    <n v="2"/>
    <x v="2"/>
    <x v="1"/>
    <x v="0"/>
    <x v="0"/>
    <n v="9"/>
    <n v="1"/>
    <n v="1"/>
  </r>
  <r>
    <n v="17"/>
    <x v="16"/>
    <x v="1"/>
    <n v="2"/>
    <x v="10"/>
    <n v="2"/>
    <x v="2"/>
    <x v="1"/>
    <x v="0"/>
    <x v="0"/>
    <n v="10"/>
    <n v="1"/>
    <n v="1"/>
  </r>
  <r>
    <n v="17"/>
    <x v="16"/>
    <x v="1"/>
    <n v="2"/>
    <x v="11"/>
    <n v="2"/>
    <x v="0"/>
    <x v="0"/>
    <x v="0"/>
    <x v="0"/>
    <n v="6"/>
    <n v="1"/>
    <n v="0"/>
  </r>
  <r>
    <n v="17"/>
    <x v="16"/>
    <x v="1"/>
    <n v="2"/>
    <x v="12"/>
    <n v="7"/>
    <x v="0"/>
    <x v="1"/>
    <x v="0"/>
    <x v="2"/>
    <n v="6"/>
    <n v="0"/>
    <n v="1"/>
  </r>
  <r>
    <n v="17"/>
    <x v="16"/>
    <x v="1"/>
    <n v="2"/>
    <x v="13"/>
    <n v="2"/>
    <x v="0"/>
    <x v="0"/>
    <x v="0"/>
    <x v="0"/>
    <n v="6"/>
    <n v="1"/>
    <n v="0"/>
  </r>
  <r>
    <n v="17"/>
    <x v="16"/>
    <x v="1"/>
    <n v="2"/>
    <x v="14"/>
    <n v="2"/>
    <x v="1"/>
    <x v="0"/>
    <x v="0"/>
    <x v="0"/>
    <n v="7"/>
    <n v="1"/>
    <n v="0"/>
  </r>
  <r>
    <n v="17"/>
    <x v="16"/>
    <x v="1"/>
    <n v="2"/>
    <x v="15"/>
    <n v="2"/>
    <x v="1"/>
    <x v="1"/>
    <x v="0"/>
    <x v="0"/>
    <n v="8"/>
    <n v="1"/>
    <n v="1"/>
  </r>
  <r>
    <n v="17"/>
    <x v="16"/>
    <x v="1"/>
    <n v="2"/>
    <x v="16"/>
    <n v="2"/>
    <x v="1"/>
    <x v="0"/>
    <x v="0"/>
    <x v="0"/>
    <n v="7"/>
    <n v="1"/>
    <n v="0"/>
  </r>
  <r>
    <n v="17"/>
    <x v="16"/>
    <x v="1"/>
    <n v="2"/>
    <x v="17"/>
    <n v="2"/>
    <x v="2"/>
    <x v="0"/>
    <x v="0"/>
    <x v="0"/>
    <n v="10"/>
    <n v="1"/>
    <n v="0"/>
  </r>
  <r>
    <n v="17"/>
    <x v="16"/>
    <x v="1"/>
    <n v="2"/>
    <x v="18"/>
    <n v="2"/>
    <x v="2"/>
    <x v="0"/>
    <x v="0"/>
    <x v="0"/>
    <n v="9"/>
    <n v="1"/>
    <n v="0"/>
  </r>
  <r>
    <n v="17"/>
    <x v="16"/>
    <x v="1"/>
    <n v="2"/>
    <x v="19"/>
    <n v="2"/>
    <x v="2"/>
    <x v="1"/>
    <x v="0"/>
    <x v="0"/>
    <n v="9"/>
    <n v="1"/>
    <n v="1"/>
  </r>
  <r>
    <n v="17"/>
    <x v="16"/>
    <x v="1"/>
    <n v="2"/>
    <x v="20"/>
    <n v="2"/>
    <x v="2"/>
    <x v="1"/>
    <x v="0"/>
    <x v="0"/>
    <n v="10"/>
    <n v="1"/>
    <n v="1"/>
  </r>
  <r>
    <n v="17"/>
    <x v="16"/>
    <x v="1"/>
    <n v="2"/>
    <x v="21"/>
    <n v="2"/>
    <x v="1"/>
    <x v="0"/>
    <x v="0"/>
    <x v="0"/>
    <n v="7"/>
    <n v="1"/>
    <n v="0"/>
  </r>
  <r>
    <n v="17"/>
    <x v="16"/>
    <x v="1"/>
    <n v="2"/>
    <x v="22"/>
    <n v="2"/>
    <x v="0"/>
    <x v="0"/>
    <x v="0"/>
    <x v="0"/>
    <n v="6"/>
    <n v="1"/>
    <n v="0"/>
  </r>
  <r>
    <n v="17"/>
    <x v="16"/>
    <x v="1"/>
    <n v="2"/>
    <x v="23"/>
    <n v="2"/>
    <x v="0"/>
    <x v="0"/>
    <x v="0"/>
    <x v="0"/>
    <n v="6"/>
    <n v="1"/>
    <n v="0"/>
  </r>
  <r>
    <n v="17"/>
    <x v="16"/>
    <x v="1"/>
    <n v="2"/>
    <x v="24"/>
    <n v="2"/>
    <x v="1"/>
    <x v="1"/>
    <x v="0"/>
    <x v="0"/>
    <n v="7"/>
    <n v="1"/>
    <n v="1"/>
  </r>
  <r>
    <n v="17"/>
    <x v="16"/>
    <x v="1"/>
    <n v="2"/>
    <x v="25"/>
    <n v="2"/>
    <x v="0"/>
    <x v="1"/>
    <x v="0"/>
    <x v="0"/>
    <n v="5"/>
    <n v="1"/>
    <n v="1"/>
  </r>
  <r>
    <n v="17"/>
    <x v="16"/>
    <x v="1"/>
    <n v="2"/>
    <x v="26"/>
    <n v="2"/>
    <x v="1"/>
    <x v="1"/>
    <x v="0"/>
    <x v="0"/>
    <n v="8"/>
    <n v="1"/>
    <n v="1"/>
  </r>
  <r>
    <n v="17"/>
    <x v="16"/>
    <x v="1"/>
    <n v="2"/>
    <x v="27"/>
    <n v="2"/>
    <x v="1"/>
    <x v="0"/>
    <x v="0"/>
    <x v="0"/>
    <n v="7"/>
    <n v="1"/>
    <n v="0"/>
  </r>
  <r>
    <n v="17"/>
    <x v="16"/>
    <x v="1"/>
    <n v="2"/>
    <x v="28"/>
    <n v="2"/>
    <x v="2"/>
    <x v="0"/>
    <x v="0"/>
    <x v="0"/>
    <n v="9"/>
    <n v="1"/>
    <n v="0"/>
  </r>
  <r>
    <n v="17"/>
    <x v="16"/>
    <x v="1"/>
    <n v="2"/>
    <x v="29"/>
    <n v="2"/>
    <x v="2"/>
    <x v="0"/>
    <x v="0"/>
    <x v="0"/>
    <n v="10"/>
    <n v="1"/>
    <n v="0"/>
  </r>
  <r>
    <n v="17"/>
    <x v="16"/>
    <x v="1"/>
    <n v="2"/>
    <x v="30"/>
    <n v="2"/>
    <x v="2"/>
    <x v="0"/>
    <x v="0"/>
    <x v="0"/>
    <n v="11"/>
    <n v="1"/>
    <n v="0"/>
  </r>
  <r>
    <n v="17"/>
    <x v="16"/>
    <x v="1"/>
    <n v="2"/>
    <x v="31"/>
    <n v="2"/>
    <x v="2"/>
    <x v="1"/>
    <x v="0"/>
    <x v="0"/>
    <n v="9"/>
    <n v="1"/>
    <n v="1"/>
  </r>
  <r>
    <n v="18"/>
    <x v="17"/>
    <x v="2"/>
    <n v="1"/>
    <x v="0"/>
    <n v="1"/>
    <x v="0"/>
    <x v="0"/>
    <x v="0"/>
    <x v="1"/>
    <n v="5"/>
    <n v="1"/>
    <n v="0"/>
  </r>
  <r>
    <n v="18"/>
    <x v="17"/>
    <x v="2"/>
    <n v="1"/>
    <x v="1"/>
    <n v="7"/>
    <x v="1"/>
    <x v="0"/>
    <x v="0"/>
    <x v="2"/>
    <n v="7"/>
    <n v="0"/>
    <n v="0"/>
  </r>
  <r>
    <n v="18"/>
    <x v="17"/>
    <x v="2"/>
    <n v="1"/>
    <x v="2"/>
    <n v="1"/>
    <x v="1"/>
    <x v="1"/>
    <x v="0"/>
    <x v="1"/>
    <n v="7"/>
    <n v="1"/>
    <n v="1"/>
  </r>
  <r>
    <n v="18"/>
    <x v="17"/>
    <x v="2"/>
    <n v="1"/>
    <x v="3"/>
    <n v="6"/>
    <x v="1"/>
    <x v="1"/>
    <x v="0"/>
    <x v="6"/>
    <n v="7"/>
    <n v="0"/>
    <n v="1"/>
  </r>
  <r>
    <n v="18"/>
    <x v="17"/>
    <x v="2"/>
    <n v="1"/>
    <x v="4"/>
    <n v="1"/>
    <x v="1"/>
    <x v="1"/>
    <x v="0"/>
    <x v="1"/>
    <n v="7"/>
    <n v="1"/>
    <n v="1"/>
  </r>
  <r>
    <n v="18"/>
    <x v="17"/>
    <x v="2"/>
    <n v="1"/>
    <x v="5"/>
    <n v="1"/>
    <x v="1"/>
    <x v="1"/>
    <x v="0"/>
    <x v="1"/>
    <n v="8"/>
    <n v="1"/>
    <n v="1"/>
  </r>
  <r>
    <n v="18"/>
    <x v="17"/>
    <x v="2"/>
    <n v="1"/>
    <x v="6"/>
    <n v="1"/>
    <x v="2"/>
    <x v="0"/>
    <x v="0"/>
    <x v="1"/>
    <n v="10"/>
    <n v="1"/>
    <n v="0"/>
  </r>
  <r>
    <n v="18"/>
    <x v="17"/>
    <x v="2"/>
    <n v="1"/>
    <x v="7"/>
    <n v="1"/>
    <x v="2"/>
    <x v="1"/>
    <x v="0"/>
    <x v="1"/>
    <n v="9"/>
    <n v="1"/>
    <n v="1"/>
  </r>
  <r>
    <n v="18"/>
    <x v="17"/>
    <x v="2"/>
    <n v="1"/>
    <x v="8"/>
    <n v="4"/>
    <x v="2"/>
    <x v="0"/>
    <x v="0"/>
    <x v="4"/>
    <n v="10"/>
    <n v="0"/>
    <n v="0"/>
  </r>
  <r>
    <n v="18"/>
    <x v="17"/>
    <x v="2"/>
    <n v="1"/>
    <x v="9"/>
    <n v="1"/>
    <x v="2"/>
    <x v="1"/>
    <x v="0"/>
    <x v="1"/>
    <n v="9"/>
    <n v="1"/>
    <n v="1"/>
  </r>
  <r>
    <n v="18"/>
    <x v="17"/>
    <x v="2"/>
    <n v="1"/>
    <x v="10"/>
    <n v="3"/>
    <x v="2"/>
    <x v="1"/>
    <x v="0"/>
    <x v="3"/>
    <n v="10"/>
    <n v="0"/>
    <n v="1"/>
  </r>
  <r>
    <n v="18"/>
    <x v="17"/>
    <x v="2"/>
    <n v="1"/>
    <x v="11"/>
    <n v="1"/>
    <x v="0"/>
    <x v="0"/>
    <x v="0"/>
    <x v="1"/>
    <n v="6"/>
    <n v="1"/>
    <n v="0"/>
  </r>
  <r>
    <n v="18"/>
    <x v="17"/>
    <x v="2"/>
    <n v="1"/>
    <x v="12"/>
    <n v="7"/>
    <x v="0"/>
    <x v="1"/>
    <x v="0"/>
    <x v="2"/>
    <n v="6"/>
    <n v="0"/>
    <n v="1"/>
  </r>
  <r>
    <n v="18"/>
    <x v="17"/>
    <x v="2"/>
    <n v="1"/>
    <x v="13"/>
    <n v="5"/>
    <x v="0"/>
    <x v="0"/>
    <x v="0"/>
    <x v="5"/>
    <n v="6"/>
    <n v="0"/>
    <n v="0"/>
  </r>
  <r>
    <n v="18"/>
    <x v="17"/>
    <x v="2"/>
    <n v="1"/>
    <x v="14"/>
    <n v="1"/>
    <x v="1"/>
    <x v="0"/>
    <x v="0"/>
    <x v="1"/>
    <n v="7"/>
    <n v="1"/>
    <n v="0"/>
  </r>
  <r>
    <n v="18"/>
    <x v="17"/>
    <x v="2"/>
    <n v="1"/>
    <x v="15"/>
    <n v="1"/>
    <x v="1"/>
    <x v="1"/>
    <x v="0"/>
    <x v="1"/>
    <n v="8"/>
    <n v="1"/>
    <n v="1"/>
  </r>
  <r>
    <n v="18"/>
    <x v="17"/>
    <x v="2"/>
    <n v="1"/>
    <x v="16"/>
    <n v="1"/>
    <x v="1"/>
    <x v="0"/>
    <x v="0"/>
    <x v="1"/>
    <n v="7"/>
    <n v="1"/>
    <n v="0"/>
  </r>
  <r>
    <n v="18"/>
    <x v="17"/>
    <x v="2"/>
    <n v="1"/>
    <x v="17"/>
    <n v="1"/>
    <x v="2"/>
    <x v="0"/>
    <x v="0"/>
    <x v="1"/>
    <n v="10"/>
    <n v="1"/>
    <n v="0"/>
  </r>
  <r>
    <n v="18"/>
    <x v="17"/>
    <x v="2"/>
    <n v="1"/>
    <x v="18"/>
    <n v="1"/>
    <x v="2"/>
    <x v="0"/>
    <x v="0"/>
    <x v="1"/>
    <n v="9"/>
    <n v="1"/>
    <n v="0"/>
  </r>
  <r>
    <n v="18"/>
    <x v="17"/>
    <x v="2"/>
    <n v="1"/>
    <x v="19"/>
    <n v="1"/>
    <x v="2"/>
    <x v="1"/>
    <x v="0"/>
    <x v="1"/>
    <n v="9"/>
    <n v="1"/>
    <n v="1"/>
  </r>
  <r>
    <n v="18"/>
    <x v="17"/>
    <x v="2"/>
    <n v="1"/>
    <x v="20"/>
    <n v="1"/>
    <x v="2"/>
    <x v="1"/>
    <x v="0"/>
    <x v="1"/>
    <n v="10"/>
    <n v="1"/>
    <n v="1"/>
  </r>
  <r>
    <n v="18"/>
    <x v="17"/>
    <x v="2"/>
    <n v="1"/>
    <x v="21"/>
    <n v="1"/>
    <x v="1"/>
    <x v="0"/>
    <x v="0"/>
    <x v="1"/>
    <n v="7"/>
    <n v="1"/>
    <n v="0"/>
  </r>
  <r>
    <n v="18"/>
    <x v="17"/>
    <x v="2"/>
    <n v="1"/>
    <x v="22"/>
    <n v="6"/>
    <x v="0"/>
    <x v="0"/>
    <x v="0"/>
    <x v="6"/>
    <n v="6"/>
    <n v="0"/>
    <n v="0"/>
  </r>
  <r>
    <n v="18"/>
    <x v="17"/>
    <x v="2"/>
    <n v="1"/>
    <x v="23"/>
    <n v="7"/>
    <x v="0"/>
    <x v="0"/>
    <x v="0"/>
    <x v="2"/>
    <n v="6"/>
    <n v="0"/>
    <n v="0"/>
  </r>
  <r>
    <n v="18"/>
    <x v="17"/>
    <x v="2"/>
    <n v="1"/>
    <x v="24"/>
    <n v="3"/>
    <x v="1"/>
    <x v="1"/>
    <x v="0"/>
    <x v="3"/>
    <n v="7"/>
    <n v="0"/>
    <n v="1"/>
  </r>
  <r>
    <n v="18"/>
    <x v="17"/>
    <x v="2"/>
    <n v="1"/>
    <x v="25"/>
    <n v="1"/>
    <x v="0"/>
    <x v="1"/>
    <x v="0"/>
    <x v="1"/>
    <n v="5"/>
    <n v="1"/>
    <n v="1"/>
  </r>
  <r>
    <n v="18"/>
    <x v="17"/>
    <x v="2"/>
    <n v="1"/>
    <x v="26"/>
    <n v="3"/>
    <x v="1"/>
    <x v="1"/>
    <x v="0"/>
    <x v="3"/>
    <n v="8"/>
    <n v="0"/>
    <n v="1"/>
  </r>
  <r>
    <n v="18"/>
    <x v="17"/>
    <x v="2"/>
    <n v="1"/>
    <x v="27"/>
    <n v="3"/>
    <x v="1"/>
    <x v="0"/>
    <x v="0"/>
    <x v="3"/>
    <n v="7"/>
    <n v="0"/>
    <n v="0"/>
  </r>
  <r>
    <n v="18"/>
    <x v="17"/>
    <x v="2"/>
    <n v="1"/>
    <x v="28"/>
    <n v="1"/>
    <x v="2"/>
    <x v="0"/>
    <x v="0"/>
    <x v="1"/>
    <n v="9"/>
    <n v="1"/>
    <n v="0"/>
  </r>
  <r>
    <n v="18"/>
    <x v="17"/>
    <x v="2"/>
    <n v="1"/>
    <x v="29"/>
    <n v="3"/>
    <x v="2"/>
    <x v="0"/>
    <x v="0"/>
    <x v="3"/>
    <n v="10"/>
    <n v="0"/>
    <n v="0"/>
  </r>
  <r>
    <n v="18"/>
    <x v="17"/>
    <x v="2"/>
    <n v="1"/>
    <x v="30"/>
    <n v="1"/>
    <x v="2"/>
    <x v="0"/>
    <x v="0"/>
    <x v="1"/>
    <n v="11"/>
    <n v="1"/>
    <n v="0"/>
  </r>
  <r>
    <n v="18"/>
    <x v="17"/>
    <x v="2"/>
    <n v="1"/>
    <x v="31"/>
    <n v="1"/>
    <x v="2"/>
    <x v="1"/>
    <x v="0"/>
    <x v="1"/>
    <n v="9"/>
    <n v="1"/>
    <n v="1"/>
  </r>
  <r>
    <n v="19"/>
    <x v="18"/>
    <x v="3"/>
    <n v="4"/>
    <x v="0"/>
    <n v="1"/>
    <x v="0"/>
    <x v="0"/>
    <x v="0"/>
    <x v="1"/>
    <n v="5"/>
    <n v="0"/>
    <n v="0"/>
  </r>
  <r>
    <n v="19"/>
    <x v="18"/>
    <x v="3"/>
    <n v="4"/>
    <x v="1"/>
    <n v="5"/>
    <x v="1"/>
    <x v="0"/>
    <x v="0"/>
    <x v="5"/>
    <n v="7"/>
    <n v="0"/>
    <n v="0"/>
  </r>
  <r>
    <n v="19"/>
    <x v="18"/>
    <x v="3"/>
    <n v="4"/>
    <x v="2"/>
    <n v="4"/>
    <x v="1"/>
    <x v="1"/>
    <x v="0"/>
    <x v="4"/>
    <n v="7"/>
    <n v="1"/>
    <n v="1"/>
  </r>
  <r>
    <n v="19"/>
    <x v="18"/>
    <x v="3"/>
    <n v="4"/>
    <x v="3"/>
    <n v="4"/>
    <x v="1"/>
    <x v="1"/>
    <x v="0"/>
    <x v="4"/>
    <n v="7"/>
    <n v="1"/>
    <n v="1"/>
  </r>
  <r>
    <n v="19"/>
    <x v="18"/>
    <x v="3"/>
    <n v="4"/>
    <x v="4"/>
    <n v="4"/>
    <x v="1"/>
    <x v="1"/>
    <x v="0"/>
    <x v="4"/>
    <n v="7"/>
    <n v="1"/>
    <n v="1"/>
  </r>
  <r>
    <n v="19"/>
    <x v="18"/>
    <x v="3"/>
    <n v="4"/>
    <x v="5"/>
    <n v="4"/>
    <x v="1"/>
    <x v="1"/>
    <x v="0"/>
    <x v="4"/>
    <n v="8"/>
    <n v="1"/>
    <n v="1"/>
  </r>
  <r>
    <n v="19"/>
    <x v="18"/>
    <x v="3"/>
    <n v="4"/>
    <x v="6"/>
    <n v="4"/>
    <x v="2"/>
    <x v="0"/>
    <x v="0"/>
    <x v="4"/>
    <n v="10"/>
    <n v="1"/>
    <n v="0"/>
  </r>
  <r>
    <n v="19"/>
    <x v="18"/>
    <x v="3"/>
    <n v="4"/>
    <x v="7"/>
    <n v="4"/>
    <x v="2"/>
    <x v="1"/>
    <x v="0"/>
    <x v="4"/>
    <n v="9"/>
    <n v="1"/>
    <n v="1"/>
  </r>
  <r>
    <n v="19"/>
    <x v="18"/>
    <x v="3"/>
    <n v="4"/>
    <x v="8"/>
    <n v="4"/>
    <x v="2"/>
    <x v="0"/>
    <x v="0"/>
    <x v="4"/>
    <n v="10"/>
    <n v="1"/>
    <n v="0"/>
  </r>
  <r>
    <n v="19"/>
    <x v="18"/>
    <x v="3"/>
    <n v="4"/>
    <x v="9"/>
    <n v="5"/>
    <x v="2"/>
    <x v="1"/>
    <x v="0"/>
    <x v="5"/>
    <n v="9"/>
    <n v="0"/>
    <n v="1"/>
  </r>
  <r>
    <n v="19"/>
    <x v="18"/>
    <x v="3"/>
    <n v="4"/>
    <x v="10"/>
    <n v="4"/>
    <x v="2"/>
    <x v="1"/>
    <x v="0"/>
    <x v="4"/>
    <n v="10"/>
    <n v="1"/>
    <n v="1"/>
  </r>
  <r>
    <n v="19"/>
    <x v="18"/>
    <x v="3"/>
    <n v="4"/>
    <x v="11"/>
    <n v="4"/>
    <x v="0"/>
    <x v="0"/>
    <x v="0"/>
    <x v="4"/>
    <n v="6"/>
    <n v="1"/>
    <n v="0"/>
  </r>
  <r>
    <n v="19"/>
    <x v="18"/>
    <x v="3"/>
    <n v="4"/>
    <x v="12"/>
    <n v="6"/>
    <x v="0"/>
    <x v="1"/>
    <x v="0"/>
    <x v="6"/>
    <n v="6"/>
    <n v="0"/>
    <n v="1"/>
  </r>
  <r>
    <n v="19"/>
    <x v="18"/>
    <x v="3"/>
    <n v="4"/>
    <x v="13"/>
    <n v="6"/>
    <x v="0"/>
    <x v="0"/>
    <x v="0"/>
    <x v="6"/>
    <n v="6"/>
    <n v="0"/>
    <n v="0"/>
  </r>
  <r>
    <n v="19"/>
    <x v="18"/>
    <x v="3"/>
    <n v="4"/>
    <x v="14"/>
    <n v="4"/>
    <x v="1"/>
    <x v="0"/>
    <x v="0"/>
    <x v="4"/>
    <n v="7"/>
    <n v="1"/>
    <n v="0"/>
  </r>
  <r>
    <n v="19"/>
    <x v="18"/>
    <x v="3"/>
    <n v="4"/>
    <x v="15"/>
    <n v="4"/>
    <x v="1"/>
    <x v="1"/>
    <x v="0"/>
    <x v="4"/>
    <n v="8"/>
    <n v="1"/>
    <n v="1"/>
  </r>
  <r>
    <n v="19"/>
    <x v="18"/>
    <x v="3"/>
    <n v="4"/>
    <x v="16"/>
    <n v="4"/>
    <x v="1"/>
    <x v="0"/>
    <x v="0"/>
    <x v="4"/>
    <n v="7"/>
    <n v="1"/>
    <n v="0"/>
  </r>
  <r>
    <n v="19"/>
    <x v="18"/>
    <x v="3"/>
    <n v="4"/>
    <x v="17"/>
    <n v="4"/>
    <x v="2"/>
    <x v="0"/>
    <x v="0"/>
    <x v="4"/>
    <n v="10"/>
    <n v="1"/>
    <n v="0"/>
  </r>
  <r>
    <n v="19"/>
    <x v="18"/>
    <x v="3"/>
    <n v="4"/>
    <x v="18"/>
    <n v="7"/>
    <x v="2"/>
    <x v="0"/>
    <x v="0"/>
    <x v="2"/>
    <n v="9"/>
    <n v="0"/>
    <n v="0"/>
  </r>
  <r>
    <n v="19"/>
    <x v="18"/>
    <x v="3"/>
    <n v="4"/>
    <x v="19"/>
    <n v="4"/>
    <x v="2"/>
    <x v="1"/>
    <x v="0"/>
    <x v="4"/>
    <n v="9"/>
    <n v="1"/>
    <n v="1"/>
  </r>
  <r>
    <n v="19"/>
    <x v="18"/>
    <x v="3"/>
    <n v="4"/>
    <x v="20"/>
    <n v="4"/>
    <x v="2"/>
    <x v="1"/>
    <x v="0"/>
    <x v="4"/>
    <n v="10"/>
    <n v="1"/>
    <n v="1"/>
  </r>
  <r>
    <n v="19"/>
    <x v="18"/>
    <x v="3"/>
    <n v="4"/>
    <x v="21"/>
    <n v="7"/>
    <x v="1"/>
    <x v="0"/>
    <x v="0"/>
    <x v="2"/>
    <n v="7"/>
    <n v="0"/>
    <n v="0"/>
  </r>
  <r>
    <n v="19"/>
    <x v="18"/>
    <x v="3"/>
    <n v="4"/>
    <x v="22"/>
    <n v="4"/>
    <x v="0"/>
    <x v="0"/>
    <x v="0"/>
    <x v="4"/>
    <n v="6"/>
    <n v="1"/>
    <n v="0"/>
  </r>
  <r>
    <n v="19"/>
    <x v="18"/>
    <x v="3"/>
    <n v="4"/>
    <x v="23"/>
    <n v="4"/>
    <x v="0"/>
    <x v="0"/>
    <x v="0"/>
    <x v="4"/>
    <n v="6"/>
    <n v="1"/>
    <n v="0"/>
  </r>
  <r>
    <n v="19"/>
    <x v="18"/>
    <x v="3"/>
    <n v="4"/>
    <x v="24"/>
    <n v="4"/>
    <x v="1"/>
    <x v="1"/>
    <x v="0"/>
    <x v="4"/>
    <n v="7"/>
    <n v="1"/>
    <n v="1"/>
  </r>
  <r>
    <n v="19"/>
    <x v="18"/>
    <x v="3"/>
    <n v="4"/>
    <x v="25"/>
    <n v="4"/>
    <x v="0"/>
    <x v="1"/>
    <x v="0"/>
    <x v="4"/>
    <n v="5"/>
    <n v="1"/>
    <n v="1"/>
  </r>
  <r>
    <n v="19"/>
    <x v="18"/>
    <x v="3"/>
    <n v="4"/>
    <x v="26"/>
    <n v="4"/>
    <x v="1"/>
    <x v="1"/>
    <x v="0"/>
    <x v="4"/>
    <n v="8"/>
    <n v="1"/>
    <n v="1"/>
  </r>
  <r>
    <n v="19"/>
    <x v="18"/>
    <x v="3"/>
    <n v="4"/>
    <x v="27"/>
    <n v="4"/>
    <x v="1"/>
    <x v="0"/>
    <x v="0"/>
    <x v="4"/>
    <n v="7"/>
    <n v="1"/>
    <n v="0"/>
  </r>
  <r>
    <n v="19"/>
    <x v="18"/>
    <x v="3"/>
    <n v="4"/>
    <x v="28"/>
    <n v="4"/>
    <x v="2"/>
    <x v="0"/>
    <x v="0"/>
    <x v="4"/>
    <n v="9"/>
    <n v="1"/>
    <n v="0"/>
  </r>
  <r>
    <n v="19"/>
    <x v="18"/>
    <x v="3"/>
    <n v="4"/>
    <x v="29"/>
    <n v="4"/>
    <x v="2"/>
    <x v="0"/>
    <x v="0"/>
    <x v="4"/>
    <n v="10"/>
    <n v="1"/>
    <n v="0"/>
  </r>
  <r>
    <n v="19"/>
    <x v="18"/>
    <x v="3"/>
    <n v="4"/>
    <x v="30"/>
    <n v="4"/>
    <x v="2"/>
    <x v="0"/>
    <x v="0"/>
    <x v="4"/>
    <n v="11"/>
    <n v="1"/>
    <n v="0"/>
  </r>
  <r>
    <n v="19"/>
    <x v="18"/>
    <x v="3"/>
    <n v="4"/>
    <x v="31"/>
    <n v="4"/>
    <x v="2"/>
    <x v="1"/>
    <x v="0"/>
    <x v="4"/>
    <n v="9"/>
    <n v="1"/>
    <n v="1"/>
  </r>
  <r>
    <n v="20"/>
    <x v="19"/>
    <x v="2"/>
    <n v="1"/>
    <x v="0"/>
    <n v="1"/>
    <x v="0"/>
    <x v="0"/>
    <x v="0"/>
    <x v="1"/>
    <n v="5"/>
    <n v="1"/>
    <n v="0"/>
  </r>
  <r>
    <n v="20"/>
    <x v="19"/>
    <x v="2"/>
    <n v="1"/>
    <x v="1"/>
    <n v="1"/>
    <x v="1"/>
    <x v="0"/>
    <x v="0"/>
    <x v="1"/>
    <n v="7"/>
    <n v="1"/>
    <n v="0"/>
  </r>
  <r>
    <n v="20"/>
    <x v="19"/>
    <x v="2"/>
    <n v="1"/>
    <x v="2"/>
    <n v="1"/>
    <x v="1"/>
    <x v="1"/>
    <x v="0"/>
    <x v="1"/>
    <n v="7"/>
    <n v="1"/>
    <n v="1"/>
  </r>
  <r>
    <n v="20"/>
    <x v="19"/>
    <x v="2"/>
    <n v="1"/>
    <x v="3"/>
    <n v="1"/>
    <x v="1"/>
    <x v="1"/>
    <x v="0"/>
    <x v="1"/>
    <n v="7"/>
    <n v="1"/>
    <n v="1"/>
  </r>
  <r>
    <n v="20"/>
    <x v="19"/>
    <x v="2"/>
    <n v="1"/>
    <x v="4"/>
    <n v="1"/>
    <x v="1"/>
    <x v="1"/>
    <x v="0"/>
    <x v="1"/>
    <n v="7"/>
    <n v="1"/>
    <n v="1"/>
  </r>
  <r>
    <n v="20"/>
    <x v="19"/>
    <x v="2"/>
    <n v="1"/>
    <x v="5"/>
    <n v="1"/>
    <x v="1"/>
    <x v="1"/>
    <x v="0"/>
    <x v="1"/>
    <n v="8"/>
    <n v="1"/>
    <n v="1"/>
  </r>
  <r>
    <n v="20"/>
    <x v="19"/>
    <x v="2"/>
    <n v="1"/>
    <x v="6"/>
    <n v="1"/>
    <x v="2"/>
    <x v="0"/>
    <x v="0"/>
    <x v="1"/>
    <n v="10"/>
    <n v="1"/>
    <n v="0"/>
  </r>
  <r>
    <n v="20"/>
    <x v="19"/>
    <x v="2"/>
    <n v="1"/>
    <x v="7"/>
    <n v="1"/>
    <x v="2"/>
    <x v="1"/>
    <x v="0"/>
    <x v="1"/>
    <n v="9"/>
    <n v="1"/>
    <n v="1"/>
  </r>
  <r>
    <n v="20"/>
    <x v="19"/>
    <x v="2"/>
    <n v="1"/>
    <x v="8"/>
    <n v="1"/>
    <x v="2"/>
    <x v="0"/>
    <x v="0"/>
    <x v="1"/>
    <n v="10"/>
    <n v="1"/>
    <n v="0"/>
  </r>
  <r>
    <n v="20"/>
    <x v="19"/>
    <x v="2"/>
    <n v="1"/>
    <x v="9"/>
    <n v="1"/>
    <x v="2"/>
    <x v="1"/>
    <x v="0"/>
    <x v="1"/>
    <n v="9"/>
    <n v="1"/>
    <n v="1"/>
  </r>
  <r>
    <n v="20"/>
    <x v="19"/>
    <x v="2"/>
    <n v="1"/>
    <x v="10"/>
    <n v="1"/>
    <x v="2"/>
    <x v="1"/>
    <x v="0"/>
    <x v="1"/>
    <n v="10"/>
    <n v="1"/>
    <n v="1"/>
  </r>
  <r>
    <n v="20"/>
    <x v="19"/>
    <x v="2"/>
    <n v="1"/>
    <x v="11"/>
    <n v="3"/>
    <x v="0"/>
    <x v="0"/>
    <x v="0"/>
    <x v="3"/>
    <n v="6"/>
    <n v="0"/>
    <n v="0"/>
  </r>
  <r>
    <n v="20"/>
    <x v="19"/>
    <x v="2"/>
    <n v="1"/>
    <x v="12"/>
    <n v="3"/>
    <x v="0"/>
    <x v="1"/>
    <x v="0"/>
    <x v="3"/>
    <n v="6"/>
    <n v="0"/>
    <n v="1"/>
  </r>
  <r>
    <n v="20"/>
    <x v="19"/>
    <x v="2"/>
    <n v="1"/>
    <x v="13"/>
    <n v="3"/>
    <x v="0"/>
    <x v="0"/>
    <x v="0"/>
    <x v="3"/>
    <n v="6"/>
    <n v="0"/>
    <n v="0"/>
  </r>
  <r>
    <n v="20"/>
    <x v="19"/>
    <x v="2"/>
    <n v="1"/>
    <x v="14"/>
    <n v="1"/>
    <x v="1"/>
    <x v="0"/>
    <x v="0"/>
    <x v="1"/>
    <n v="7"/>
    <n v="1"/>
    <n v="0"/>
  </r>
  <r>
    <n v="20"/>
    <x v="19"/>
    <x v="2"/>
    <n v="1"/>
    <x v="15"/>
    <n v="1"/>
    <x v="1"/>
    <x v="1"/>
    <x v="0"/>
    <x v="1"/>
    <n v="8"/>
    <n v="1"/>
    <n v="1"/>
  </r>
  <r>
    <n v="20"/>
    <x v="19"/>
    <x v="2"/>
    <n v="1"/>
    <x v="16"/>
    <n v="1"/>
    <x v="1"/>
    <x v="0"/>
    <x v="0"/>
    <x v="1"/>
    <n v="7"/>
    <n v="1"/>
    <n v="0"/>
  </r>
  <r>
    <n v="20"/>
    <x v="19"/>
    <x v="2"/>
    <n v="1"/>
    <x v="17"/>
    <n v="1"/>
    <x v="2"/>
    <x v="0"/>
    <x v="0"/>
    <x v="1"/>
    <n v="10"/>
    <n v="1"/>
    <n v="0"/>
  </r>
  <r>
    <n v="20"/>
    <x v="19"/>
    <x v="2"/>
    <n v="1"/>
    <x v="18"/>
    <n v="1"/>
    <x v="2"/>
    <x v="0"/>
    <x v="0"/>
    <x v="1"/>
    <n v="9"/>
    <n v="1"/>
    <n v="0"/>
  </r>
  <r>
    <n v="20"/>
    <x v="19"/>
    <x v="2"/>
    <n v="1"/>
    <x v="19"/>
    <n v="1"/>
    <x v="2"/>
    <x v="1"/>
    <x v="0"/>
    <x v="1"/>
    <n v="9"/>
    <n v="1"/>
    <n v="1"/>
  </r>
  <r>
    <n v="20"/>
    <x v="19"/>
    <x v="2"/>
    <n v="1"/>
    <x v="20"/>
    <n v="1"/>
    <x v="2"/>
    <x v="1"/>
    <x v="0"/>
    <x v="1"/>
    <n v="10"/>
    <n v="1"/>
    <n v="1"/>
  </r>
  <r>
    <n v="20"/>
    <x v="19"/>
    <x v="2"/>
    <n v="1"/>
    <x v="21"/>
    <n v="1"/>
    <x v="1"/>
    <x v="0"/>
    <x v="0"/>
    <x v="1"/>
    <n v="7"/>
    <n v="1"/>
    <n v="0"/>
  </r>
  <r>
    <n v="20"/>
    <x v="19"/>
    <x v="2"/>
    <n v="1"/>
    <x v="22"/>
    <n v="6"/>
    <x v="0"/>
    <x v="0"/>
    <x v="0"/>
    <x v="6"/>
    <n v="6"/>
    <n v="0"/>
    <n v="0"/>
  </r>
  <r>
    <n v="20"/>
    <x v="19"/>
    <x v="2"/>
    <n v="1"/>
    <x v="23"/>
    <n v="1"/>
    <x v="0"/>
    <x v="0"/>
    <x v="0"/>
    <x v="1"/>
    <n v="6"/>
    <n v="1"/>
    <n v="0"/>
  </r>
  <r>
    <n v="20"/>
    <x v="19"/>
    <x v="2"/>
    <n v="1"/>
    <x v="24"/>
    <n v="7"/>
    <x v="1"/>
    <x v="1"/>
    <x v="0"/>
    <x v="2"/>
    <n v="7"/>
    <n v="0"/>
    <n v="1"/>
  </r>
  <r>
    <n v="20"/>
    <x v="19"/>
    <x v="2"/>
    <n v="1"/>
    <x v="25"/>
    <n v="1"/>
    <x v="0"/>
    <x v="1"/>
    <x v="0"/>
    <x v="1"/>
    <n v="5"/>
    <n v="1"/>
    <n v="1"/>
  </r>
  <r>
    <n v="20"/>
    <x v="19"/>
    <x v="2"/>
    <n v="1"/>
    <x v="26"/>
    <n v="1"/>
    <x v="1"/>
    <x v="1"/>
    <x v="0"/>
    <x v="1"/>
    <n v="8"/>
    <n v="1"/>
    <n v="1"/>
  </r>
  <r>
    <n v="20"/>
    <x v="19"/>
    <x v="2"/>
    <n v="1"/>
    <x v="27"/>
    <n v="1"/>
    <x v="1"/>
    <x v="0"/>
    <x v="0"/>
    <x v="1"/>
    <n v="7"/>
    <n v="1"/>
    <n v="0"/>
  </r>
  <r>
    <n v="20"/>
    <x v="19"/>
    <x v="2"/>
    <n v="1"/>
    <x v="28"/>
    <n v="1"/>
    <x v="2"/>
    <x v="0"/>
    <x v="0"/>
    <x v="1"/>
    <n v="9"/>
    <n v="1"/>
    <n v="0"/>
  </r>
  <r>
    <n v="20"/>
    <x v="19"/>
    <x v="2"/>
    <n v="1"/>
    <x v="29"/>
    <n v="1"/>
    <x v="2"/>
    <x v="0"/>
    <x v="0"/>
    <x v="1"/>
    <n v="10"/>
    <n v="1"/>
    <n v="0"/>
  </r>
  <r>
    <n v="20"/>
    <x v="19"/>
    <x v="2"/>
    <n v="1"/>
    <x v="30"/>
    <n v="1"/>
    <x v="2"/>
    <x v="0"/>
    <x v="0"/>
    <x v="1"/>
    <n v="11"/>
    <n v="1"/>
    <n v="0"/>
  </r>
  <r>
    <n v="20"/>
    <x v="19"/>
    <x v="2"/>
    <n v="1"/>
    <x v="31"/>
    <n v="1"/>
    <x v="2"/>
    <x v="1"/>
    <x v="0"/>
    <x v="1"/>
    <n v="9"/>
    <n v="1"/>
    <n v="1"/>
  </r>
  <r>
    <n v="21"/>
    <x v="20"/>
    <x v="0"/>
    <n v="7"/>
    <x v="0"/>
    <n v="3"/>
    <x v="0"/>
    <x v="0"/>
    <x v="0"/>
    <x v="3"/>
    <n v="5"/>
    <n v="0"/>
    <n v="0"/>
  </r>
  <r>
    <n v="21"/>
    <x v="20"/>
    <x v="0"/>
    <n v="7"/>
    <x v="1"/>
    <n v="7"/>
    <x v="1"/>
    <x v="0"/>
    <x v="0"/>
    <x v="2"/>
    <n v="7"/>
    <n v="1"/>
    <n v="0"/>
  </r>
  <r>
    <n v="21"/>
    <x v="20"/>
    <x v="0"/>
    <n v="7"/>
    <x v="2"/>
    <n v="5"/>
    <x v="1"/>
    <x v="1"/>
    <x v="0"/>
    <x v="5"/>
    <n v="7"/>
    <n v="0"/>
    <n v="1"/>
  </r>
  <r>
    <n v="21"/>
    <x v="20"/>
    <x v="0"/>
    <n v="7"/>
    <x v="3"/>
    <n v="7"/>
    <x v="1"/>
    <x v="1"/>
    <x v="0"/>
    <x v="2"/>
    <n v="7"/>
    <n v="1"/>
    <n v="1"/>
  </r>
  <r>
    <n v="21"/>
    <x v="20"/>
    <x v="0"/>
    <n v="7"/>
    <x v="4"/>
    <n v="7"/>
    <x v="1"/>
    <x v="1"/>
    <x v="0"/>
    <x v="2"/>
    <n v="7"/>
    <n v="1"/>
    <n v="1"/>
  </r>
  <r>
    <n v="21"/>
    <x v="20"/>
    <x v="0"/>
    <n v="7"/>
    <x v="5"/>
    <n v="7"/>
    <x v="1"/>
    <x v="1"/>
    <x v="0"/>
    <x v="2"/>
    <n v="8"/>
    <n v="1"/>
    <n v="1"/>
  </r>
  <r>
    <n v="21"/>
    <x v="20"/>
    <x v="0"/>
    <n v="7"/>
    <x v="6"/>
    <n v="3"/>
    <x v="2"/>
    <x v="0"/>
    <x v="0"/>
    <x v="3"/>
    <n v="10"/>
    <n v="0"/>
    <n v="0"/>
  </r>
  <r>
    <n v="21"/>
    <x v="20"/>
    <x v="0"/>
    <n v="7"/>
    <x v="7"/>
    <n v="7"/>
    <x v="2"/>
    <x v="1"/>
    <x v="0"/>
    <x v="2"/>
    <n v="9"/>
    <n v="1"/>
    <n v="1"/>
  </r>
  <r>
    <n v="21"/>
    <x v="20"/>
    <x v="0"/>
    <n v="7"/>
    <x v="8"/>
    <n v="7"/>
    <x v="2"/>
    <x v="0"/>
    <x v="0"/>
    <x v="2"/>
    <n v="10"/>
    <n v="1"/>
    <n v="0"/>
  </r>
  <r>
    <n v="21"/>
    <x v="20"/>
    <x v="0"/>
    <n v="7"/>
    <x v="9"/>
    <n v="7"/>
    <x v="2"/>
    <x v="1"/>
    <x v="0"/>
    <x v="2"/>
    <n v="9"/>
    <n v="1"/>
    <n v="1"/>
  </r>
  <r>
    <n v="21"/>
    <x v="20"/>
    <x v="0"/>
    <n v="7"/>
    <x v="10"/>
    <n v="7"/>
    <x v="2"/>
    <x v="1"/>
    <x v="0"/>
    <x v="2"/>
    <n v="10"/>
    <n v="1"/>
    <n v="1"/>
  </r>
  <r>
    <n v="21"/>
    <x v="20"/>
    <x v="0"/>
    <n v="7"/>
    <x v="11"/>
    <n v="3"/>
    <x v="0"/>
    <x v="0"/>
    <x v="0"/>
    <x v="3"/>
    <n v="6"/>
    <n v="0"/>
    <n v="0"/>
  </r>
  <r>
    <n v="21"/>
    <x v="20"/>
    <x v="0"/>
    <n v="7"/>
    <x v="12"/>
    <n v="2"/>
    <x v="0"/>
    <x v="1"/>
    <x v="0"/>
    <x v="0"/>
    <n v="6"/>
    <n v="0"/>
    <n v="1"/>
  </r>
  <r>
    <n v="21"/>
    <x v="20"/>
    <x v="0"/>
    <n v="7"/>
    <x v="13"/>
    <n v="2"/>
    <x v="0"/>
    <x v="0"/>
    <x v="0"/>
    <x v="0"/>
    <n v="6"/>
    <n v="0"/>
    <n v="0"/>
  </r>
  <r>
    <n v="21"/>
    <x v="20"/>
    <x v="0"/>
    <n v="7"/>
    <x v="14"/>
    <n v="3"/>
    <x v="1"/>
    <x v="0"/>
    <x v="0"/>
    <x v="3"/>
    <n v="7"/>
    <n v="0"/>
    <n v="0"/>
  </r>
  <r>
    <n v="21"/>
    <x v="20"/>
    <x v="0"/>
    <n v="7"/>
    <x v="15"/>
    <n v="3"/>
    <x v="1"/>
    <x v="1"/>
    <x v="0"/>
    <x v="3"/>
    <n v="8"/>
    <n v="0"/>
    <n v="1"/>
  </r>
  <r>
    <n v="21"/>
    <x v="20"/>
    <x v="0"/>
    <n v="7"/>
    <x v="16"/>
    <n v="7"/>
    <x v="1"/>
    <x v="0"/>
    <x v="0"/>
    <x v="2"/>
    <n v="7"/>
    <n v="1"/>
    <n v="0"/>
  </r>
  <r>
    <n v="21"/>
    <x v="20"/>
    <x v="0"/>
    <n v="7"/>
    <x v="17"/>
    <n v="7"/>
    <x v="2"/>
    <x v="0"/>
    <x v="0"/>
    <x v="2"/>
    <n v="10"/>
    <n v="1"/>
    <n v="0"/>
  </r>
  <r>
    <n v="21"/>
    <x v="20"/>
    <x v="0"/>
    <n v="7"/>
    <x v="18"/>
    <n v="7"/>
    <x v="2"/>
    <x v="0"/>
    <x v="0"/>
    <x v="2"/>
    <n v="9"/>
    <n v="1"/>
    <n v="0"/>
  </r>
  <r>
    <n v="21"/>
    <x v="20"/>
    <x v="0"/>
    <n v="7"/>
    <x v="19"/>
    <n v="7"/>
    <x v="2"/>
    <x v="1"/>
    <x v="0"/>
    <x v="2"/>
    <n v="9"/>
    <n v="1"/>
    <n v="1"/>
  </r>
  <r>
    <n v="21"/>
    <x v="20"/>
    <x v="0"/>
    <n v="7"/>
    <x v="20"/>
    <n v="5"/>
    <x v="2"/>
    <x v="1"/>
    <x v="0"/>
    <x v="5"/>
    <n v="10"/>
    <n v="0"/>
    <n v="1"/>
  </r>
  <r>
    <n v="21"/>
    <x v="20"/>
    <x v="0"/>
    <n v="7"/>
    <x v="21"/>
    <n v="7"/>
    <x v="1"/>
    <x v="0"/>
    <x v="0"/>
    <x v="2"/>
    <n v="7"/>
    <n v="1"/>
    <n v="0"/>
  </r>
  <r>
    <n v="21"/>
    <x v="20"/>
    <x v="0"/>
    <n v="7"/>
    <x v="22"/>
    <n v="7"/>
    <x v="0"/>
    <x v="0"/>
    <x v="0"/>
    <x v="2"/>
    <n v="6"/>
    <n v="1"/>
    <n v="0"/>
  </r>
  <r>
    <n v="21"/>
    <x v="20"/>
    <x v="0"/>
    <n v="7"/>
    <x v="23"/>
    <n v="7"/>
    <x v="0"/>
    <x v="0"/>
    <x v="0"/>
    <x v="2"/>
    <n v="6"/>
    <n v="1"/>
    <n v="0"/>
  </r>
  <r>
    <n v="21"/>
    <x v="20"/>
    <x v="0"/>
    <n v="7"/>
    <x v="24"/>
    <n v="7"/>
    <x v="1"/>
    <x v="1"/>
    <x v="0"/>
    <x v="2"/>
    <n v="7"/>
    <n v="1"/>
    <n v="1"/>
  </r>
  <r>
    <n v="21"/>
    <x v="20"/>
    <x v="0"/>
    <n v="7"/>
    <x v="25"/>
    <n v="7"/>
    <x v="0"/>
    <x v="1"/>
    <x v="0"/>
    <x v="2"/>
    <n v="5"/>
    <n v="1"/>
    <n v="1"/>
  </r>
  <r>
    <n v="21"/>
    <x v="20"/>
    <x v="0"/>
    <n v="7"/>
    <x v="26"/>
    <n v="7"/>
    <x v="1"/>
    <x v="1"/>
    <x v="0"/>
    <x v="2"/>
    <n v="8"/>
    <n v="1"/>
    <n v="1"/>
  </r>
  <r>
    <n v="21"/>
    <x v="20"/>
    <x v="0"/>
    <n v="7"/>
    <x v="27"/>
    <n v="3"/>
    <x v="1"/>
    <x v="0"/>
    <x v="0"/>
    <x v="3"/>
    <n v="7"/>
    <n v="0"/>
    <n v="0"/>
  </r>
  <r>
    <n v="21"/>
    <x v="20"/>
    <x v="0"/>
    <n v="7"/>
    <x v="28"/>
    <n v="7"/>
    <x v="2"/>
    <x v="0"/>
    <x v="0"/>
    <x v="2"/>
    <n v="9"/>
    <n v="1"/>
    <n v="0"/>
  </r>
  <r>
    <n v="21"/>
    <x v="20"/>
    <x v="0"/>
    <n v="7"/>
    <x v="29"/>
    <n v="6"/>
    <x v="2"/>
    <x v="0"/>
    <x v="0"/>
    <x v="6"/>
    <n v="10"/>
    <n v="0"/>
    <n v="0"/>
  </r>
  <r>
    <n v="21"/>
    <x v="20"/>
    <x v="0"/>
    <n v="7"/>
    <x v="30"/>
    <n v="3"/>
    <x v="2"/>
    <x v="0"/>
    <x v="0"/>
    <x v="3"/>
    <n v="11"/>
    <n v="0"/>
    <n v="0"/>
  </r>
  <r>
    <n v="21"/>
    <x v="20"/>
    <x v="0"/>
    <n v="7"/>
    <x v="31"/>
    <n v="7"/>
    <x v="2"/>
    <x v="1"/>
    <x v="0"/>
    <x v="2"/>
    <n v="9"/>
    <n v="1"/>
    <n v="1"/>
  </r>
  <r>
    <n v="22"/>
    <x v="21"/>
    <x v="5"/>
    <n v="6"/>
    <x v="0"/>
    <n v="1"/>
    <x v="0"/>
    <x v="0"/>
    <x v="0"/>
    <x v="1"/>
    <n v="5"/>
    <n v="0"/>
    <n v="0"/>
  </r>
  <r>
    <n v="22"/>
    <x v="21"/>
    <x v="5"/>
    <n v="6"/>
    <x v="1"/>
    <n v="6"/>
    <x v="1"/>
    <x v="0"/>
    <x v="0"/>
    <x v="6"/>
    <n v="7"/>
    <n v="1"/>
    <n v="0"/>
  </r>
  <r>
    <n v="22"/>
    <x v="21"/>
    <x v="5"/>
    <n v="6"/>
    <x v="2"/>
    <n v="6"/>
    <x v="1"/>
    <x v="1"/>
    <x v="0"/>
    <x v="6"/>
    <n v="7"/>
    <n v="1"/>
    <n v="1"/>
  </r>
  <r>
    <n v="22"/>
    <x v="21"/>
    <x v="5"/>
    <n v="6"/>
    <x v="3"/>
    <n v="2"/>
    <x v="1"/>
    <x v="1"/>
    <x v="0"/>
    <x v="0"/>
    <n v="7"/>
    <n v="0"/>
    <n v="1"/>
  </r>
  <r>
    <n v="22"/>
    <x v="21"/>
    <x v="5"/>
    <n v="6"/>
    <x v="4"/>
    <n v="6"/>
    <x v="1"/>
    <x v="1"/>
    <x v="0"/>
    <x v="6"/>
    <n v="7"/>
    <n v="1"/>
    <n v="1"/>
  </r>
  <r>
    <n v="22"/>
    <x v="21"/>
    <x v="5"/>
    <n v="6"/>
    <x v="5"/>
    <n v="6"/>
    <x v="1"/>
    <x v="1"/>
    <x v="0"/>
    <x v="6"/>
    <n v="8"/>
    <n v="1"/>
    <n v="1"/>
  </r>
  <r>
    <n v="22"/>
    <x v="21"/>
    <x v="5"/>
    <n v="6"/>
    <x v="6"/>
    <n v="6"/>
    <x v="2"/>
    <x v="0"/>
    <x v="0"/>
    <x v="6"/>
    <n v="10"/>
    <n v="1"/>
    <n v="0"/>
  </r>
  <r>
    <n v="22"/>
    <x v="21"/>
    <x v="5"/>
    <n v="6"/>
    <x v="7"/>
    <n v="6"/>
    <x v="2"/>
    <x v="1"/>
    <x v="0"/>
    <x v="6"/>
    <n v="9"/>
    <n v="1"/>
    <n v="1"/>
  </r>
  <r>
    <n v="22"/>
    <x v="21"/>
    <x v="5"/>
    <n v="6"/>
    <x v="8"/>
    <n v="6"/>
    <x v="2"/>
    <x v="0"/>
    <x v="0"/>
    <x v="6"/>
    <n v="10"/>
    <n v="1"/>
    <n v="0"/>
  </r>
  <r>
    <n v="22"/>
    <x v="21"/>
    <x v="5"/>
    <n v="6"/>
    <x v="9"/>
    <n v="6"/>
    <x v="2"/>
    <x v="1"/>
    <x v="0"/>
    <x v="6"/>
    <n v="9"/>
    <n v="1"/>
    <n v="1"/>
  </r>
  <r>
    <n v="22"/>
    <x v="21"/>
    <x v="5"/>
    <n v="6"/>
    <x v="10"/>
    <n v="6"/>
    <x v="2"/>
    <x v="1"/>
    <x v="0"/>
    <x v="6"/>
    <n v="10"/>
    <n v="1"/>
    <n v="1"/>
  </r>
  <r>
    <n v="22"/>
    <x v="21"/>
    <x v="5"/>
    <n v="6"/>
    <x v="11"/>
    <n v="5"/>
    <x v="0"/>
    <x v="0"/>
    <x v="0"/>
    <x v="5"/>
    <n v="6"/>
    <n v="0"/>
    <n v="0"/>
  </r>
  <r>
    <n v="22"/>
    <x v="21"/>
    <x v="5"/>
    <n v="6"/>
    <x v="12"/>
    <n v="4"/>
    <x v="0"/>
    <x v="1"/>
    <x v="0"/>
    <x v="4"/>
    <n v="6"/>
    <n v="0"/>
    <n v="1"/>
  </r>
  <r>
    <n v="22"/>
    <x v="21"/>
    <x v="5"/>
    <n v="6"/>
    <x v="13"/>
    <n v="4"/>
    <x v="0"/>
    <x v="0"/>
    <x v="0"/>
    <x v="4"/>
    <n v="6"/>
    <n v="0"/>
    <n v="0"/>
  </r>
  <r>
    <n v="22"/>
    <x v="21"/>
    <x v="5"/>
    <n v="6"/>
    <x v="14"/>
    <n v="5"/>
    <x v="1"/>
    <x v="0"/>
    <x v="0"/>
    <x v="5"/>
    <n v="7"/>
    <n v="0"/>
    <n v="0"/>
  </r>
  <r>
    <n v="22"/>
    <x v="21"/>
    <x v="5"/>
    <n v="6"/>
    <x v="15"/>
    <n v="6"/>
    <x v="1"/>
    <x v="1"/>
    <x v="0"/>
    <x v="6"/>
    <n v="8"/>
    <n v="1"/>
    <n v="1"/>
  </r>
  <r>
    <n v="22"/>
    <x v="21"/>
    <x v="5"/>
    <n v="6"/>
    <x v="16"/>
    <n v="1"/>
    <x v="1"/>
    <x v="0"/>
    <x v="0"/>
    <x v="1"/>
    <n v="7"/>
    <n v="0"/>
    <n v="0"/>
  </r>
  <r>
    <n v="22"/>
    <x v="21"/>
    <x v="5"/>
    <n v="6"/>
    <x v="17"/>
    <n v="6"/>
    <x v="2"/>
    <x v="0"/>
    <x v="0"/>
    <x v="6"/>
    <n v="10"/>
    <n v="1"/>
    <n v="0"/>
  </r>
  <r>
    <n v="22"/>
    <x v="21"/>
    <x v="5"/>
    <n v="6"/>
    <x v="18"/>
    <n v="6"/>
    <x v="2"/>
    <x v="0"/>
    <x v="0"/>
    <x v="6"/>
    <n v="9"/>
    <n v="1"/>
    <n v="0"/>
  </r>
  <r>
    <n v="22"/>
    <x v="21"/>
    <x v="5"/>
    <n v="6"/>
    <x v="19"/>
    <n v="6"/>
    <x v="2"/>
    <x v="1"/>
    <x v="0"/>
    <x v="6"/>
    <n v="9"/>
    <n v="1"/>
    <n v="1"/>
  </r>
  <r>
    <n v="22"/>
    <x v="21"/>
    <x v="5"/>
    <n v="6"/>
    <x v="20"/>
    <n v="6"/>
    <x v="2"/>
    <x v="1"/>
    <x v="0"/>
    <x v="6"/>
    <n v="10"/>
    <n v="1"/>
    <n v="1"/>
  </r>
  <r>
    <n v="22"/>
    <x v="21"/>
    <x v="5"/>
    <n v="6"/>
    <x v="21"/>
    <n v="6"/>
    <x v="1"/>
    <x v="0"/>
    <x v="0"/>
    <x v="6"/>
    <n v="7"/>
    <n v="1"/>
    <n v="0"/>
  </r>
  <r>
    <n v="22"/>
    <x v="21"/>
    <x v="5"/>
    <n v="6"/>
    <x v="22"/>
    <n v="6"/>
    <x v="0"/>
    <x v="0"/>
    <x v="0"/>
    <x v="6"/>
    <n v="6"/>
    <n v="1"/>
    <n v="0"/>
  </r>
  <r>
    <n v="22"/>
    <x v="21"/>
    <x v="5"/>
    <n v="6"/>
    <x v="23"/>
    <n v="6"/>
    <x v="0"/>
    <x v="0"/>
    <x v="0"/>
    <x v="6"/>
    <n v="6"/>
    <n v="1"/>
    <n v="0"/>
  </r>
  <r>
    <n v="22"/>
    <x v="21"/>
    <x v="5"/>
    <n v="6"/>
    <x v="24"/>
    <n v="5"/>
    <x v="1"/>
    <x v="1"/>
    <x v="0"/>
    <x v="5"/>
    <n v="7"/>
    <n v="0"/>
    <n v="1"/>
  </r>
  <r>
    <n v="22"/>
    <x v="21"/>
    <x v="5"/>
    <n v="6"/>
    <x v="25"/>
    <n v="6"/>
    <x v="0"/>
    <x v="1"/>
    <x v="0"/>
    <x v="6"/>
    <n v="5"/>
    <n v="1"/>
    <n v="1"/>
  </r>
  <r>
    <n v="22"/>
    <x v="21"/>
    <x v="5"/>
    <n v="6"/>
    <x v="26"/>
    <n v="6"/>
    <x v="1"/>
    <x v="1"/>
    <x v="0"/>
    <x v="6"/>
    <n v="8"/>
    <n v="1"/>
    <n v="1"/>
  </r>
  <r>
    <n v="22"/>
    <x v="21"/>
    <x v="5"/>
    <n v="6"/>
    <x v="27"/>
    <n v="6"/>
    <x v="1"/>
    <x v="0"/>
    <x v="0"/>
    <x v="6"/>
    <n v="7"/>
    <n v="1"/>
    <n v="0"/>
  </r>
  <r>
    <n v="22"/>
    <x v="21"/>
    <x v="5"/>
    <n v="6"/>
    <x v="28"/>
    <n v="6"/>
    <x v="2"/>
    <x v="0"/>
    <x v="0"/>
    <x v="6"/>
    <n v="9"/>
    <n v="1"/>
    <n v="0"/>
  </r>
  <r>
    <n v="22"/>
    <x v="21"/>
    <x v="5"/>
    <n v="6"/>
    <x v="29"/>
    <n v="6"/>
    <x v="2"/>
    <x v="0"/>
    <x v="0"/>
    <x v="6"/>
    <n v="10"/>
    <n v="1"/>
    <n v="0"/>
  </r>
  <r>
    <n v="22"/>
    <x v="21"/>
    <x v="5"/>
    <n v="6"/>
    <x v="30"/>
    <n v="6"/>
    <x v="2"/>
    <x v="0"/>
    <x v="0"/>
    <x v="6"/>
    <n v="11"/>
    <n v="1"/>
    <n v="0"/>
  </r>
  <r>
    <n v="22"/>
    <x v="21"/>
    <x v="5"/>
    <n v="6"/>
    <x v="31"/>
    <n v="6"/>
    <x v="2"/>
    <x v="1"/>
    <x v="0"/>
    <x v="6"/>
    <n v="9"/>
    <n v="1"/>
    <n v="1"/>
  </r>
  <r>
    <n v="23"/>
    <x v="22"/>
    <x v="3"/>
    <n v="4"/>
    <x v="0"/>
    <n v="7"/>
    <x v="0"/>
    <x v="0"/>
    <x v="0"/>
    <x v="2"/>
    <n v="5"/>
    <n v="0"/>
    <n v="0"/>
  </r>
  <r>
    <n v="23"/>
    <x v="22"/>
    <x v="3"/>
    <n v="4"/>
    <x v="1"/>
    <n v="4"/>
    <x v="1"/>
    <x v="0"/>
    <x v="0"/>
    <x v="4"/>
    <n v="7"/>
    <n v="1"/>
    <n v="0"/>
  </r>
  <r>
    <n v="23"/>
    <x v="22"/>
    <x v="3"/>
    <n v="4"/>
    <x v="2"/>
    <n v="5"/>
    <x v="1"/>
    <x v="1"/>
    <x v="0"/>
    <x v="5"/>
    <n v="7"/>
    <n v="0"/>
    <n v="1"/>
  </r>
  <r>
    <n v="23"/>
    <x v="22"/>
    <x v="3"/>
    <n v="4"/>
    <x v="3"/>
    <n v="3"/>
    <x v="1"/>
    <x v="1"/>
    <x v="0"/>
    <x v="3"/>
    <n v="7"/>
    <n v="0"/>
    <n v="1"/>
  </r>
  <r>
    <n v="23"/>
    <x v="22"/>
    <x v="3"/>
    <n v="4"/>
    <x v="4"/>
    <n v="4"/>
    <x v="1"/>
    <x v="1"/>
    <x v="0"/>
    <x v="4"/>
    <n v="7"/>
    <n v="1"/>
    <n v="1"/>
  </r>
  <r>
    <n v="23"/>
    <x v="22"/>
    <x v="3"/>
    <n v="4"/>
    <x v="5"/>
    <n v="4"/>
    <x v="1"/>
    <x v="1"/>
    <x v="0"/>
    <x v="4"/>
    <n v="8"/>
    <n v="1"/>
    <n v="1"/>
  </r>
  <r>
    <n v="23"/>
    <x v="22"/>
    <x v="3"/>
    <n v="4"/>
    <x v="6"/>
    <n v="4"/>
    <x v="2"/>
    <x v="0"/>
    <x v="0"/>
    <x v="4"/>
    <n v="10"/>
    <n v="1"/>
    <n v="0"/>
  </r>
  <r>
    <n v="23"/>
    <x v="22"/>
    <x v="3"/>
    <n v="4"/>
    <x v="7"/>
    <n v="4"/>
    <x v="2"/>
    <x v="1"/>
    <x v="0"/>
    <x v="4"/>
    <n v="9"/>
    <n v="1"/>
    <n v="1"/>
  </r>
  <r>
    <n v="23"/>
    <x v="22"/>
    <x v="3"/>
    <n v="4"/>
    <x v="8"/>
    <n v="4"/>
    <x v="2"/>
    <x v="0"/>
    <x v="0"/>
    <x v="4"/>
    <n v="10"/>
    <n v="1"/>
    <n v="0"/>
  </r>
  <r>
    <n v="23"/>
    <x v="22"/>
    <x v="3"/>
    <n v="4"/>
    <x v="9"/>
    <n v="7"/>
    <x v="2"/>
    <x v="1"/>
    <x v="0"/>
    <x v="2"/>
    <n v="9"/>
    <n v="0"/>
    <n v="1"/>
  </r>
  <r>
    <n v="23"/>
    <x v="22"/>
    <x v="3"/>
    <n v="4"/>
    <x v="10"/>
    <n v="4"/>
    <x v="2"/>
    <x v="1"/>
    <x v="0"/>
    <x v="4"/>
    <n v="10"/>
    <n v="1"/>
    <n v="1"/>
  </r>
  <r>
    <n v="23"/>
    <x v="22"/>
    <x v="3"/>
    <n v="4"/>
    <x v="11"/>
    <n v="4"/>
    <x v="0"/>
    <x v="0"/>
    <x v="0"/>
    <x v="4"/>
    <n v="6"/>
    <n v="1"/>
    <n v="0"/>
  </r>
  <r>
    <n v="23"/>
    <x v="22"/>
    <x v="3"/>
    <n v="4"/>
    <x v="12"/>
    <n v="7"/>
    <x v="0"/>
    <x v="1"/>
    <x v="0"/>
    <x v="2"/>
    <n v="6"/>
    <n v="0"/>
    <n v="1"/>
  </r>
  <r>
    <n v="23"/>
    <x v="22"/>
    <x v="3"/>
    <n v="4"/>
    <x v="13"/>
    <n v="3"/>
    <x v="0"/>
    <x v="0"/>
    <x v="0"/>
    <x v="3"/>
    <n v="6"/>
    <n v="0"/>
    <n v="0"/>
  </r>
  <r>
    <n v="23"/>
    <x v="22"/>
    <x v="3"/>
    <n v="4"/>
    <x v="14"/>
    <n v="4"/>
    <x v="1"/>
    <x v="0"/>
    <x v="0"/>
    <x v="4"/>
    <n v="7"/>
    <n v="1"/>
    <n v="0"/>
  </r>
  <r>
    <n v="23"/>
    <x v="22"/>
    <x v="3"/>
    <n v="4"/>
    <x v="15"/>
    <n v="4"/>
    <x v="1"/>
    <x v="1"/>
    <x v="0"/>
    <x v="4"/>
    <n v="8"/>
    <n v="1"/>
    <n v="1"/>
  </r>
  <r>
    <n v="23"/>
    <x v="22"/>
    <x v="3"/>
    <n v="4"/>
    <x v="16"/>
    <n v="4"/>
    <x v="1"/>
    <x v="0"/>
    <x v="0"/>
    <x v="4"/>
    <n v="7"/>
    <n v="1"/>
    <n v="0"/>
  </r>
  <r>
    <n v="23"/>
    <x v="22"/>
    <x v="3"/>
    <n v="4"/>
    <x v="17"/>
    <n v="4"/>
    <x v="2"/>
    <x v="0"/>
    <x v="0"/>
    <x v="4"/>
    <n v="10"/>
    <n v="1"/>
    <n v="0"/>
  </r>
  <r>
    <n v="23"/>
    <x v="22"/>
    <x v="3"/>
    <n v="4"/>
    <x v="18"/>
    <n v="4"/>
    <x v="2"/>
    <x v="0"/>
    <x v="0"/>
    <x v="4"/>
    <n v="9"/>
    <n v="1"/>
    <n v="0"/>
  </r>
  <r>
    <n v="23"/>
    <x v="22"/>
    <x v="3"/>
    <n v="4"/>
    <x v="19"/>
    <n v="5"/>
    <x v="2"/>
    <x v="1"/>
    <x v="0"/>
    <x v="5"/>
    <n v="9"/>
    <n v="0"/>
    <n v="1"/>
  </r>
  <r>
    <n v="23"/>
    <x v="22"/>
    <x v="3"/>
    <n v="4"/>
    <x v="20"/>
    <n v="4"/>
    <x v="2"/>
    <x v="1"/>
    <x v="0"/>
    <x v="4"/>
    <n v="10"/>
    <n v="1"/>
    <n v="1"/>
  </r>
  <r>
    <n v="23"/>
    <x v="22"/>
    <x v="3"/>
    <n v="4"/>
    <x v="21"/>
    <n v="4"/>
    <x v="1"/>
    <x v="0"/>
    <x v="0"/>
    <x v="4"/>
    <n v="7"/>
    <n v="1"/>
    <n v="0"/>
  </r>
  <r>
    <n v="23"/>
    <x v="22"/>
    <x v="3"/>
    <n v="4"/>
    <x v="22"/>
    <n v="4"/>
    <x v="0"/>
    <x v="0"/>
    <x v="0"/>
    <x v="4"/>
    <n v="6"/>
    <n v="1"/>
    <n v="0"/>
  </r>
  <r>
    <n v="23"/>
    <x v="22"/>
    <x v="3"/>
    <n v="4"/>
    <x v="23"/>
    <n v="4"/>
    <x v="0"/>
    <x v="0"/>
    <x v="0"/>
    <x v="4"/>
    <n v="6"/>
    <n v="1"/>
    <n v="0"/>
  </r>
  <r>
    <n v="23"/>
    <x v="22"/>
    <x v="3"/>
    <n v="4"/>
    <x v="24"/>
    <n v="4"/>
    <x v="1"/>
    <x v="1"/>
    <x v="0"/>
    <x v="4"/>
    <n v="7"/>
    <n v="1"/>
    <n v="1"/>
  </r>
  <r>
    <n v="23"/>
    <x v="22"/>
    <x v="3"/>
    <n v="4"/>
    <x v="25"/>
    <n v="4"/>
    <x v="0"/>
    <x v="1"/>
    <x v="0"/>
    <x v="4"/>
    <n v="5"/>
    <n v="1"/>
    <n v="1"/>
  </r>
  <r>
    <n v="23"/>
    <x v="22"/>
    <x v="3"/>
    <n v="4"/>
    <x v="26"/>
    <n v="4"/>
    <x v="1"/>
    <x v="1"/>
    <x v="0"/>
    <x v="4"/>
    <n v="8"/>
    <n v="1"/>
    <n v="1"/>
  </r>
  <r>
    <n v="23"/>
    <x v="22"/>
    <x v="3"/>
    <n v="4"/>
    <x v="27"/>
    <n v="4"/>
    <x v="1"/>
    <x v="0"/>
    <x v="0"/>
    <x v="4"/>
    <n v="7"/>
    <n v="1"/>
    <n v="0"/>
  </r>
  <r>
    <n v="23"/>
    <x v="22"/>
    <x v="3"/>
    <n v="4"/>
    <x v="28"/>
    <n v="4"/>
    <x v="2"/>
    <x v="0"/>
    <x v="0"/>
    <x v="4"/>
    <n v="9"/>
    <n v="1"/>
    <n v="0"/>
  </r>
  <r>
    <n v="23"/>
    <x v="22"/>
    <x v="3"/>
    <n v="4"/>
    <x v="29"/>
    <n v="4"/>
    <x v="2"/>
    <x v="0"/>
    <x v="0"/>
    <x v="4"/>
    <n v="10"/>
    <n v="1"/>
    <n v="0"/>
  </r>
  <r>
    <n v="23"/>
    <x v="22"/>
    <x v="3"/>
    <n v="4"/>
    <x v="30"/>
    <n v="3"/>
    <x v="2"/>
    <x v="0"/>
    <x v="0"/>
    <x v="3"/>
    <n v="11"/>
    <n v="0"/>
    <n v="0"/>
  </r>
  <r>
    <n v="23"/>
    <x v="22"/>
    <x v="3"/>
    <n v="4"/>
    <x v="31"/>
    <n v="4"/>
    <x v="2"/>
    <x v="1"/>
    <x v="0"/>
    <x v="4"/>
    <n v="9"/>
    <n v="1"/>
    <n v="1"/>
  </r>
  <r>
    <n v="24"/>
    <x v="23"/>
    <x v="3"/>
    <n v="4"/>
    <x v="0"/>
    <n v="4"/>
    <x v="0"/>
    <x v="0"/>
    <x v="0"/>
    <x v="4"/>
    <n v="5"/>
    <n v="1"/>
    <n v="0"/>
  </r>
  <r>
    <n v="24"/>
    <x v="23"/>
    <x v="3"/>
    <n v="4"/>
    <x v="1"/>
    <n v="4"/>
    <x v="1"/>
    <x v="0"/>
    <x v="0"/>
    <x v="4"/>
    <n v="7"/>
    <n v="1"/>
    <n v="0"/>
  </r>
  <r>
    <n v="24"/>
    <x v="23"/>
    <x v="3"/>
    <n v="4"/>
    <x v="2"/>
    <n v="3"/>
    <x v="1"/>
    <x v="1"/>
    <x v="0"/>
    <x v="3"/>
    <n v="7"/>
    <n v="0"/>
    <n v="1"/>
  </r>
  <r>
    <n v="24"/>
    <x v="23"/>
    <x v="3"/>
    <n v="4"/>
    <x v="3"/>
    <n v="4"/>
    <x v="1"/>
    <x v="1"/>
    <x v="0"/>
    <x v="4"/>
    <n v="7"/>
    <n v="1"/>
    <n v="1"/>
  </r>
  <r>
    <n v="24"/>
    <x v="23"/>
    <x v="3"/>
    <n v="4"/>
    <x v="4"/>
    <n v="4"/>
    <x v="1"/>
    <x v="1"/>
    <x v="0"/>
    <x v="4"/>
    <n v="7"/>
    <n v="1"/>
    <n v="1"/>
  </r>
  <r>
    <n v="24"/>
    <x v="23"/>
    <x v="3"/>
    <n v="4"/>
    <x v="5"/>
    <n v="4"/>
    <x v="1"/>
    <x v="1"/>
    <x v="0"/>
    <x v="4"/>
    <n v="8"/>
    <n v="1"/>
    <n v="1"/>
  </r>
  <r>
    <n v="24"/>
    <x v="23"/>
    <x v="3"/>
    <n v="4"/>
    <x v="6"/>
    <n v="4"/>
    <x v="2"/>
    <x v="0"/>
    <x v="0"/>
    <x v="4"/>
    <n v="10"/>
    <n v="1"/>
    <n v="0"/>
  </r>
  <r>
    <n v="24"/>
    <x v="23"/>
    <x v="3"/>
    <n v="4"/>
    <x v="7"/>
    <n v="7"/>
    <x v="2"/>
    <x v="1"/>
    <x v="0"/>
    <x v="2"/>
    <n v="9"/>
    <n v="0"/>
    <n v="1"/>
  </r>
  <r>
    <n v="24"/>
    <x v="23"/>
    <x v="3"/>
    <n v="4"/>
    <x v="8"/>
    <n v="4"/>
    <x v="2"/>
    <x v="0"/>
    <x v="0"/>
    <x v="4"/>
    <n v="10"/>
    <n v="1"/>
    <n v="0"/>
  </r>
  <r>
    <n v="24"/>
    <x v="23"/>
    <x v="3"/>
    <n v="4"/>
    <x v="9"/>
    <n v="4"/>
    <x v="2"/>
    <x v="1"/>
    <x v="0"/>
    <x v="4"/>
    <n v="9"/>
    <n v="1"/>
    <n v="1"/>
  </r>
  <r>
    <n v="24"/>
    <x v="23"/>
    <x v="3"/>
    <n v="4"/>
    <x v="10"/>
    <n v="4"/>
    <x v="2"/>
    <x v="1"/>
    <x v="0"/>
    <x v="4"/>
    <n v="10"/>
    <n v="1"/>
    <n v="1"/>
  </r>
  <r>
    <n v="24"/>
    <x v="23"/>
    <x v="3"/>
    <n v="4"/>
    <x v="11"/>
    <n v="4"/>
    <x v="0"/>
    <x v="0"/>
    <x v="0"/>
    <x v="4"/>
    <n v="6"/>
    <n v="1"/>
    <n v="0"/>
  </r>
  <r>
    <n v="24"/>
    <x v="23"/>
    <x v="3"/>
    <n v="4"/>
    <x v="12"/>
    <n v="3"/>
    <x v="0"/>
    <x v="1"/>
    <x v="0"/>
    <x v="3"/>
    <n v="6"/>
    <n v="0"/>
    <n v="1"/>
  </r>
  <r>
    <n v="24"/>
    <x v="23"/>
    <x v="3"/>
    <n v="4"/>
    <x v="13"/>
    <n v="4"/>
    <x v="0"/>
    <x v="0"/>
    <x v="0"/>
    <x v="4"/>
    <n v="6"/>
    <n v="1"/>
    <n v="0"/>
  </r>
  <r>
    <n v="24"/>
    <x v="23"/>
    <x v="3"/>
    <n v="4"/>
    <x v="14"/>
    <n v="4"/>
    <x v="1"/>
    <x v="0"/>
    <x v="0"/>
    <x v="4"/>
    <n v="7"/>
    <n v="1"/>
    <n v="0"/>
  </r>
  <r>
    <n v="24"/>
    <x v="23"/>
    <x v="3"/>
    <n v="4"/>
    <x v="15"/>
    <n v="4"/>
    <x v="1"/>
    <x v="1"/>
    <x v="0"/>
    <x v="4"/>
    <n v="8"/>
    <n v="1"/>
    <n v="1"/>
  </r>
  <r>
    <n v="24"/>
    <x v="23"/>
    <x v="3"/>
    <n v="4"/>
    <x v="16"/>
    <n v="4"/>
    <x v="1"/>
    <x v="0"/>
    <x v="0"/>
    <x v="4"/>
    <n v="7"/>
    <n v="1"/>
    <n v="0"/>
  </r>
  <r>
    <n v="24"/>
    <x v="23"/>
    <x v="3"/>
    <n v="4"/>
    <x v="17"/>
    <n v="4"/>
    <x v="2"/>
    <x v="0"/>
    <x v="0"/>
    <x v="4"/>
    <n v="10"/>
    <n v="1"/>
    <n v="0"/>
  </r>
  <r>
    <n v="24"/>
    <x v="23"/>
    <x v="3"/>
    <n v="4"/>
    <x v="18"/>
    <n v="4"/>
    <x v="2"/>
    <x v="0"/>
    <x v="0"/>
    <x v="4"/>
    <n v="9"/>
    <n v="1"/>
    <n v="0"/>
  </r>
  <r>
    <n v="24"/>
    <x v="23"/>
    <x v="3"/>
    <n v="4"/>
    <x v="19"/>
    <n v="4"/>
    <x v="2"/>
    <x v="1"/>
    <x v="0"/>
    <x v="4"/>
    <n v="9"/>
    <n v="1"/>
    <n v="1"/>
  </r>
  <r>
    <n v="24"/>
    <x v="23"/>
    <x v="3"/>
    <n v="4"/>
    <x v="20"/>
    <n v="4"/>
    <x v="2"/>
    <x v="1"/>
    <x v="0"/>
    <x v="4"/>
    <n v="10"/>
    <n v="1"/>
    <n v="1"/>
  </r>
  <r>
    <n v="24"/>
    <x v="23"/>
    <x v="3"/>
    <n v="4"/>
    <x v="21"/>
    <n v="4"/>
    <x v="1"/>
    <x v="0"/>
    <x v="0"/>
    <x v="4"/>
    <n v="7"/>
    <n v="1"/>
    <n v="0"/>
  </r>
  <r>
    <n v="24"/>
    <x v="23"/>
    <x v="3"/>
    <n v="4"/>
    <x v="22"/>
    <n v="4"/>
    <x v="0"/>
    <x v="0"/>
    <x v="0"/>
    <x v="4"/>
    <n v="6"/>
    <n v="1"/>
    <n v="0"/>
  </r>
  <r>
    <n v="24"/>
    <x v="23"/>
    <x v="3"/>
    <n v="4"/>
    <x v="23"/>
    <n v="4"/>
    <x v="0"/>
    <x v="0"/>
    <x v="0"/>
    <x v="4"/>
    <n v="6"/>
    <n v="1"/>
    <n v="0"/>
  </r>
  <r>
    <n v="24"/>
    <x v="23"/>
    <x v="3"/>
    <n v="4"/>
    <x v="24"/>
    <n v="4"/>
    <x v="1"/>
    <x v="1"/>
    <x v="0"/>
    <x v="4"/>
    <n v="7"/>
    <n v="1"/>
    <n v="1"/>
  </r>
  <r>
    <n v="24"/>
    <x v="23"/>
    <x v="3"/>
    <n v="4"/>
    <x v="25"/>
    <n v="4"/>
    <x v="0"/>
    <x v="1"/>
    <x v="0"/>
    <x v="4"/>
    <n v="5"/>
    <n v="1"/>
    <n v="1"/>
  </r>
  <r>
    <n v="24"/>
    <x v="23"/>
    <x v="3"/>
    <n v="4"/>
    <x v="26"/>
    <n v="4"/>
    <x v="1"/>
    <x v="1"/>
    <x v="0"/>
    <x v="4"/>
    <n v="8"/>
    <n v="1"/>
    <n v="1"/>
  </r>
  <r>
    <n v="24"/>
    <x v="23"/>
    <x v="3"/>
    <n v="4"/>
    <x v="27"/>
    <n v="4"/>
    <x v="1"/>
    <x v="0"/>
    <x v="0"/>
    <x v="4"/>
    <n v="7"/>
    <n v="1"/>
    <n v="0"/>
  </r>
  <r>
    <n v="24"/>
    <x v="23"/>
    <x v="3"/>
    <n v="4"/>
    <x v="28"/>
    <n v="4"/>
    <x v="2"/>
    <x v="0"/>
    <x v="0"/>
    <x v="4"/>
    <n v="9"/>
    <n v="1"/>
    <n v="0"/>
  </r>
  <r>
    <n v="24"/>
    <x v="23"/>
    <x v="3"/>
    <n v="4"/>
    <x v="29"/>
    <n v="4"/>
    <x v="2"/>
    <x v="0"/>
    <x v="0"/>
    <x v="4"/>
    <n v="10"/>
    <n v="1"/>
    <n v="0"/>
  </r>
  <r>
    <n v="24"/>
    <x v="23"/>
    <x v="3"/>
    <n v="4"/>
    <x v="30"/>
    <n v="4"/>
    <x v="2"/>
    <x v="0"/>
    <x v="0"/>
    <x v="4"/>
    <n v="11"/>
    <n v="1"/>
    <n v="0"/>
  </r>
  <r>
    <n v="24"/>
    <x v="23"/>
    <x v="3"/>
    <n v="4"/>
    <x v="31"/>
    <n v="4"/>
    <x v="2"/>
    <x v="1"/>
    <x v="0"/>
    <x v="4"/>
    <n v="9"/>
    <n v="1"/>
    <n v="1"/>
  </r>
  <r>
    <n v="25"/>
    <x v="24"/>
    <x v="0"/>
    <n v="7"/>
    <x v="0"/>
    <n v="4"/>
    <x v="0"/>
    <x v="0"/>
    <x v="0"/>
    <x v="4"/>
    <n v="5"/>
    <n v="0"/>
    <n v="0"/>
  </r>
  <r>
    <n v="25"/>
    <x v="24"/>
    <x v="0"/>
    <n v="7"/>
    <x v="1"/>
    <n v="4"/>
    <x v="1"/>
    <x v="0"/>
    <x v="0"/>
    <x v="4"/>
    <n v="7"/>
    <n v="0"/>
    <n v="0"/>
  </r>
  <r>
    <n v="25"/>
    <x v="24"/>
    <x v="0"/>
    <n v="7"/>
    <x v="2"/>
    <n v="5"/>
    <x v="1"/>
    <x v="1"/>
    <x v="0"/>
    <x v="5"/>
    <n v="7"/>
    <n v="0"/>
    <n v="1"/>
  </r>
  <r>
    <n v="25"/>
    <x v="24"/>
    <x v="0"/>
    <n v="7"/>
    <x v="3"/>
    <n v="4"/>
    <x v="1"/>
    <x v="1"/>
    <x v="0"/>
    <x v="4"/>
    <n v="7"/>
    <n v="0"/>
    <n v="1"/>
  </r>
  <r>
    <n v="25"/>
    <x v="24"/>
    <x v="0"/>
    <n v="7"/>
    <x v="4"/>
    <n v="7"/>
    <x v="1"/>
    <x v="1"/>
    <x v="0"/>
    <x v="2"/>
    <n v="7"/>
    <n v="1"/>
    <n v="1"/>
  </r>
  <r>
    <n v="25"/>
    <x v="24"/>
    <x v="0"/>
    <n v="7"/>
    <x v="5"/>
    <n v="7"/>
    <x v="1"/>
    <x v="1"/>
    <x v="0"/>
    <x v="2"/>
    <n v="8"/>
    <n v="1"/>
    <n v="1"/>
  </r>
  <r>
    <n v="25"/>
    <x v="24"/>
    <x v="0"/>
    <n v="7"/>
    <x v="6"/>
    <n v="7"/>
    <x v="2"/>
    <x v="0"/>
    <x v="0"/>
    <x v="2"/>
    <n v="10"/>
    <n v="1"/>
    <n v="0"/>
  </r>
  <r>
    <n v="25"/>
    <x v="24"/>
    <x v="0"/>
    <n v="7"/>
    <x v="7"/>
    <n v="4"/>
    <x v="2"/>
    <x v="1"/>
    <x v="0"/>
    <x v="4"/>
    <n v="9"/>
    <n v="0"/>
    <n v="1"/>
  </r>
  <r>
    <n v="25"/>
    <x v="24"/>
    <x v="0"/>
    <n v="7"/>
    <x v="8"/>
    <n v="4"/>
    <x v="2"/>
    <x v="0"/>
    <x v="0"/>
    <x v="4"/>
    <n v="10"/>
    <n v="0"/>
    <n v="0"/>
  </r>
  <r>
    <n v="25"/>
    <x v="24"/>
    <x v="0"/>
    <n v="7"/>
    <x v="9"/>
    <n v="7"/>
    <x v="2"/>
    <x v="1"/>
    <x v="0"/>
    <x v="2"/>
    <n v="9"/>
    <n v="1"/>
    <n v="1"/>
  </r>
  <r>
    <n v="25"/>
    <x v="24"/>
    <x v="0"/>
    <n v="7"/>
    <x v="10"/>
    <n v="7"/>
    <x v="2"/>
    <x v="1"/>
    <x v="0"/>
    <x v="2"/>
    <n v="10"/>
    <n v="1"/>
    <n v="1"/>
  </r>
  <r>
    <n v="25"/>
    <x v="24"/>
    <x v="0"/>
    <n v="7"/>
    <x v="11"/>
    <n v="4"/>
    <x v="0"/>
    <x v="0"/>
    <x v="0"/>
    <x v="4"/>
    <n v="6"/>
    <n v="0"/>
    <n v="0"/>
  </r>
  <r>
    <n v="25"/>
    <x v="24"/>
    <x v="0"/>
    <n v="7"/>
    <x v="12"/>
    <n v="3"/>
    <x v="0"/>
    <x v="1"/>
    <x v="0"/>
    <x v="3"/>
    <n v="6"/>
    <n v="0"/>
    <n v="1"/>
  </r>
  <r>
    <n v="25"/>
    <x v="24"/>
    <x v="0"/>
    <n v="7"/>
    <x v="13"/>
    <n v="5"/>
    <x v="0"/>
    <x v="0"/>
    <x v="0"/>
    <x v="5"/>
    <n v="6"/>
    <n v="0"/>
    <n v="0"/>
  </r>
  <r>
    <n v="25"/>
    <x v="24"/>
    <x v="0"/>
    <n v="7"/>
    <x v="14"/>
    <n v="4"/>
    <x v="1"/>
    <x v="0"/>
    <x v="0"/>
    <x v="4"/>
    <n v="7"/>
    <n v="0"/>
    <n v="0"/>
  </r>
  <r>
    <n v="25"/>
    <x v="24"/>
    <x v="0"/>
    <n v="7"/>
    <x v="15"/>
    <n v="4"/>
    <x v="1"/>
    <x v="1"/>
    <x v="0"/>
    <x v="4"/>
    <n v="8"/>
    <n v="0"/>
    <n v="1"/>
  </r>
  <r>
    <n v="25"/>
    <x v="24"/>
    <x v="0"/>
    <n v="7"/>
    <x v="16"/>
    <n v="7"/>
    <x v="1"/>
    <x v="0"/>
    <x v="0"/>
    <x v="2"/>
    <n v="7"/>
    <n v="1"/>
    <n v="0"/>
  </r>
  <r>
    <n v="25"/>
    <x v="24"/>
    <x v="0"/>
    <n v="7"/>
    <x v="17"/>
    <n v="7"/>
    <x v="2"/>
    <x v="0"/>
    <x v="0"/>
    <x v="2"/>
    <n v="10"/>
    <n v="1"/>
    <n v="0"/>
  </r>
  <r>
    <n v="25"/>
    <x v="24"/>
    <x v="0"/>
    <n v="7"/>
    <x v="18"/>
    <n v="0"/>
    <x v="2"/>
    <x v="0"/>
    <x v="0"/>
    <x v="7"/>
    <n v="9"/>
    <n v="0"/>
    <n v="0"/>
  </r>
  <r>
    <n v="25"/>
    <x v="24"/>
    <x v="0"/>
    <n v="7"/>
    <x v="19"/>
    <n v="5"/>
    <x v="2"/>
    <x v="1"/>
    <x v="0"/>
    <x v="5"/>
    <n v="9"/>
    <n v="0"/>
    <n v="1"/>
  </r>
  <r>
    <n v="25"/>
    <x v="24"/>
    <x v="0"/>
    <n v="7"/>
    <x v="20"/>
    <n v="3"/>
    <x v="2"/>
    <x v="1"/>
    <x v="0"/>
    <x v="3"/>
    <n v="10"/>
    <n v="0"/>
    <n v="1"/>
  </r>
  <r>
    <n v="25"/>
    <x v="24"/>
    <x v="0"/>
    <n v="7"/>
    <x v="21"/>
    <n v="7"/>
    <x v="1"/>
    <x v="0"/>
    <x v="0"/>
    <x v="2"/>
    <n v="7"/>
    <n v="1"/>
    <n v="0"/>
  </r>
  <r>
    <n v="25"/>
    <x v="24"/>
    <x v="0"/>
    <n v="7"/>
    <x v="22"/>
    <n v="7"/>
    <x v="0"/>
    <x v="0"/>
    <x v="0"/>
    <x v="2"/>
    <n v="6"/>
    <n v="1"/>
    <n v="0"/>
  </r>
  <r>
    <n v="25"/>
    <x v="24"/>
    <x v="0"/>
    <n v="7"/>
    <x v="23"/>
    <n v="7"/>
    <x v="0"/>
    <x v="0"/>
    <x v="0"/>
    <x v="2"/>
    <n v="6"/>
    <n v="1"/>
    <n v="0"/>
  </r>
  <r>
    <n v="25"/>
    <x v="24"/>
    <x v="0"/>
    <n v="7"/>
    <x v="24"/>
    <n v="5"/>
    <x v="1"/>
    <x v="1"/>
    <x v="0"/>
    <x v="5"/>
    <n v="7"/>
    <n v="0"/>
    <n v="1"/>
  </r>
  <r>
    <n v="25"/>
    <x v="24"/>
    <x v="0"/>
    <n v="7"/>
    <x v="25"/>
    <n v="7"/>
    <x v="0"/>
    <x v="1"/>
    <x v="0"/>
    <x v="2"/>
    <n v="5"/>
    <n v="1"/>
    <n v="1"/>
  </r>
  <r>
    <n v="25"/>
    <x v="24"/>
    <x v="0"/>
    <n v="7"/>
    <x v="26"/>
    <n v="4"/>
    <x v="1"/>
    <x v="1"/>
    <x v="0"/>
    <x v="4"/>
    <n v="8"/>
    <n v="0"/>
    <n v="1"/>
  </r>
  <r>
    <n v="25"/>
    <x v="24"/>
    <x v="0"/>
    <n v="7"/>
    <x v="27"/>
    <n v="4"/>
    <x v="1"/>
    <x v="0"/>
    <x v="0"/>
    <x v="4"/>
    <n v="7"/>
    <n v="0"/>
    <n v="0"/>
  </r>
  <r>
    <n v="25"/>
    <x v="24"/>
    <x v="0"/>
    <n v="7"/>
    <x v="28"/>
    <n v="7"/>
    <x v="2"/>
    <x v="0"/>
    <x v="0"/>
    <x v="2"/>
    <n v="9"/>
    <n v="1"/>
    <n v="0"/>
  </r>
  <r>
    <n v="25"/>
    <x v="24"/>
    <x v="0"/>
    <n v="7"/>
    <x v="29"/>
    <n v="4"/>
    <x v="2"/>
    <x v="0"/>
    <x v="0"/>
    <x v="4"/>
    <n v="10"/>
    <n v="0"/>
    <n v="0"/>
  </r>
  <r>
    <n v="25"/>
    <x v="24"/>
    <x v="0"/>
    <n v="7"/>
    <x v="30"/>
    <n v="4"/>
    <x v="2"/>
    <x v="0"/>
    <x v="0"/>
    <x v="4"/>
    <n v="11"/>
    <n v="0"/>
    <n v="0"/>
  </r>
  <r>
    <n v="25"/>
    <x v="24"/>
    <x v="0"/>
    <n v="7"/>
    <x v="31"/>
    <n v="4"/>
    <x v="2"/>
    <x v="1"/>
    <x v="0"/>
    <x v="4"/>
    <n v="9"/>
    <n v="0"/>
    <n v="1"/>
  </r>
  <r>
    <n v="26"/>
    <x v="25"/>
    <x v="6"/>
    <n v="3"/>
    <x v="0"/>
    <n v="7"/>
    <x v="0"/>
    <x v="0"/>
    <x v="0"/>
    <x v="2"/>
    <n v="5"/>
    <n v="0"/>
    <n v="0"/>
  </r>
  <r>
    <n v="26"/>
    <x v="25"/>
    <x v="6"/>
    <n v="3"/>
    <x v="1"/>
    <n v="3"/>
    <x v="1"/>
    <x v="0"/>
    <x v="0"/>
    <x v="3"/>
    <n v="7"/>
    <n v="1"/>
    <n v="0"/>
  </r>
  <r>
    <n v="26"/>
    <x v="25"/>
    <x v="6"/>
    <n v="3"/>
    <x v="2"/>
    <n v="5"/>
    <x v="1"/>
    <x v="1"/>
    <x v="0"/>
    <x v="5"/>
    <n v="7"/>
    <n v="0"/>
    <n v="1"/>
  </r>
  <r>
    <n v="26"/>
    <x v="25"/>
    <x v="6"/>
    <n v="3"/>
    <x v="3"/>
    <n v="3"/>
    <x v="1"/>
    <x v="1"/>
    <x v="0"/>
    <x v="3"/>
    <n v="7"/>
    <n v="1"/>
    <n v="1"/>
  </r>
  <r>
    <n v="26"/>
    <x v="25"/>
    <x v="6"/>
    <n v="3"/>
    <x v="4"/>
    <n v="3"/>
    <x v="1"/>
    <x v="1"/>
    <x v="0"/>
    <x v="3"/>
    <n v="7"/>
    <n v="1"/>
    <n v="1"/>
  </r>
  <r>
    <n v="26"/>
    <x v="25"/>
    <x v="6"/>
    <n v="3"/>
    <x v="5"/>
    <n v="3"/>
    <x v="1"/>
    <x v="1"/>
    <x v="0"/>
    <x v="3"/>
    <n v="8"/>
    <n v="1"/>
    <n v="1"/>
  </r>
  <r>
    <n v="26"/>
    <x v="25"/>
    <x v="6"/>
    <n v="3"/>
    <x v="6"/>
    <n v="3"/>
    <x v="2"/>
    <x v="0"/>
    <x v="0"/>
    <x v="3"/>
    <n v="10"/>
    <n v="1"/>
    <n v="0"/>
  </r>
  <r>
    <n v="26"/>
    <x v="25"/>
    <x v="6"/>
    <n v="3"/>
    <x v="7"/>
    <n v="3"/>
    <x v="2"/>
    <x v="1"/>
    <x v="0"/>
    <x v="3"/>
    <n v="9"/>
    <n v="1"/>
    <n v="1"/>
  </r>
  <r>
    <n v="26"/>
    <x v="25"/>
    <x v="6"/>
    <n v="3"/>
    <x v="8"/>
    <n v="3"/>
    <x v="2"/>
    <x v="0"/>
    <x v="0"/>
    <x v="3"/>
    <n v="10"/>
    <n v="1"/>
    <n v="0"/>
  </r>
  <r>
    <n v="26"/>
    <x v="25"/>
    <x v="6"/>
    <n v="3"/>
    <x v="9"/>
    <n v="3"/>
    <x v="2"/>
    <x v="1"/>
    <x v="0"/>
    <x v="3"/>
    <n v="9"/>
    <n v="1"/>
    <n v="1"/>
  </r>
  <r>
    <n v="26"/>
    <x v="25"/>
    <x v="6"/>
    <n v="3"/>
    <x v="10"/>
    <n v="3"/>
    <x v="2"/>
    <x v="1"/>
    <x v="0"/>
    <x v="3"/>
    <n v="10"/>
    <n v="1"/>
    <n v="1"/>
  </r>
  <r>
    <n v="26"/>
    <x v="25"/>
    <x v="6"/>
    <n v="3"/>
    <x v="11"/>
    <n v="3"/>
    <x v="0"/>
    <x v="0"/>
    <x v="0"/>
    <x v="3"/>
    <n v="6"/>
    <n v="1"/>
    <n v="0"/>
  </r>
  <r>
    <n v="26"/>
    <x v="25"/>
    <x v="6"/>
    <n v="3"/>
    <x v="12"/>
    <n v="2"/>
    <x v="0"/>
    <x v="1"/>
    <x v="0"/>
    <x v="0"/>
    <n v="6"/>
    <n v="0"/>
    <n v="1"/>
  </r>
  <r>
    <n v="26"/>
    <x v="25"/>
    <x v="6"/>
    <n v="3"/>
    <x v="13"/>
    <n v="3"/>
    <x v="0"/>
    <x v="0"/>
    <x v="0"/>
    <x v="3"/>
    <n v="6"/>
    <n v="1"/>
    <n v="0"/>
  </r>
  <r>
    <n v="26"/>
    <x v="25"/>
    <x v="6"/>
    <n v="3"/>
    <x v="14"/>
    <n v="3"/>
    <x v="1"/>
    <x v="0"/>
    <x v="0"/>
    <x v="3"/>
    <n v="7"/>
    <n v="1"/>
    <n v="0"/>
  </r>
  <r>
    <n v="26"/>
    <x v="25"/>
    <x v="6"/>
    <n v="3"/>
    <x v="15"/>
    <n v="3"/>
    <x v="1"/>
    <x v="1"/>
    <x v="0"/>
    <x v="3"/>
    <n v="8"/>
    <n v="1"/>
    <n v="1"/>
  </r>
  <r>
    <n v="26"/>
    <x v="25"/>
    <x v="6"/>
    <n v="3"/>
    <x v="16"/>
    <n v="7"/>
    <x v="1"/>
    <x v="0"/>
    <x v="0"/>
    <x v="2"/>
    <n v="7"/>
    <n v="0"/>
    <n v="0"/>
  </r>
  <r>
    <n v="26"/>
    <x v="25"/>
    <x v="6"/>
    <n v="3"/>
    <x v="17"/>
    <n v="3"/>
    <x v="2"/>
    <x v="0"/>
    <x v="0"/>
    <x v="3"/>
    <n v="10"/>
    <n v="1"/>
    <n v="0"/>
  </r>
  <r>
    <n v="26"/>
    <x v="25"/>
    <x v="6"/>
    <n v="3"/>
    <x v="18"/>
    <n v="7"/>
    <x v="2"/>
    <x v="0"/>
    <x v="0"/>
    <x v="2"/>
    <n v="9"/>
    <n v="0"/>
    <n v="0"/>
  </r>
  <r>
    <n v="26"/>
    <x v="25"/>
    <x v="6"/>
    <n v="3"/>
    <x v="19"/>
    <n v="3"/>
    <x v="2"/>
    <x v="1"/>
    <x v="0"/>
    <x v="3"/>
    <n v="9"/>
    <n v="1"/>
    <n v="1"/>
  </r>
  <r>
    <n v="26"/>
    <x v="25"/>
    <x v="6"/>
    <n v="3"/>
    <x v="20"/>
    <n v="7"/>
    <x v="2"/>
    <x v="1"/>
    <x v="0"/>
    <x v="2"/>
    <n v="10"/>
    <n v="0"/>
    <n v="1"/>
  </r>
  <r>
    <n v="26"/>
    <x v="25"/>
    <x v="6"/>
    <n v="3"/>
    <x v="21"/>
    <n v="3"/>
    <x v="1"/>
    <x v="0"/>
    <x v="0"/>
    <x v="3"/>
    <n v="7"/>
    <n v="1"/>
    <n v="0"/>
  </r>
  <r>
    <n v="26"/>
    <x v="25"/>
    <x v="6"/>
    <n v="3"/>
    <x v="22"/>
    <n v="3"/>
    <x v="0"/>
    <x v="0"/>
    <x v="0"/>
    <x v="3"/>
    <n v="6"/>
    <n v="1"/>
    <n v="0"/>
  </r>
  <r>
    <n v="26"/>
    <x v="25"/>
    <x v="6"/>
    <n v="3"/>
    <x v="23"/>
    <n v="3"/>
    <x v="0"/>
    <x v="0"/>
    <x v="0"/>
    <x v="3"/>
    <n v="6"/>
    <n v="1"/>
    <n v="0"/>
  </r>
  <r>
    <n v="26"/>
    <x v="25"/>
    <x v="6"/>
    <n v="3"/>
    <x v="24"/>
    <n v="3"/>
    <x v="1"/>
    <x v="1"/>
    <x v="0"/>
    <x v="3"/>
    <n v="7"/>
    <n v="1"/>
    <n v="1"/>
  </r>
  <r>
    <n v="26"/>
    <x v="25"/>
    <x v="6"/>
    <n v="3"/>
    <x v="25"/>
    <n v="3"/>
    <x v="0"/>
    <x v="1"/>
    <x v="0"/>
    <x v="3"/>
    <n v="5"/>
    <n v="1"/>
    <n v="1"/>
  </r>
  <r>
    <n v="26"/>
    <x v="25"/>
    <x v="6"/>
    <n v="3"/>
    <x v="26"/>
    <n v="3"/>
    <x v="1"/>
    <x v="1"/>
    <x v="0"/>
    <x v="3"/>
    <n v="8"/>
    <n v="1"/>
    <n v="1"/>
  </r>
  <r>
    <n v="26"/>
    <x v="25"/>
    <x v="6"/>
    <n v="3"/>
    <x v="27"/>
    <n v="3"/>
    <x v="1"/>
    <x v="0"/>
    <x v="0"/>
    <x v="3"/>
    <n v="7"/>
    <n v="1"/>
    <n v="0"/>
  </r>
  <r>
    <n v="26"/>
    <x v="25"/>
    <x v="6"/>
    <n v="3"/>
    <x v="28"/>
    <n v="3"/>
    <x v="2"/>
    <x v="0"/>
    <x v="0"/>
    <x v="3"/>
    <n v="9"/>
    <n v="1"/>
    <n v="0"/>
  </r>
  <r>
    <n v="26"/>
    <x v="25"/>
    <x v="6"/>
    <n v="3"/>
    <x v="29"/>
    <n v="3"/>
    <x v="2"/>
    <x v="0"/>
    <x v="0"/>
    <x v="3"/>
    <n v="10"/>
    <n v="1"/>
    <n v="0"/>
  </r>
  <r>
    <n v="26"/>
    <x v="25"/>
    <x v="6"/>
    <n v="3"/>
    <x v="30"/>
    <n v="3"/>
    <x v="2"/>
    <x v="0"/>
    <x v="0"/>
    <x v="3"/>
    <n v="11"/>
    <n v="1"/>
    <n v="0"/>
  </r>
  <r>
    <n v="26"/>
    <x v="25"/>
    <x v="6"/>
    <n v="3"/>
    <x v="31"/>
    <n v="3"/>
    <x v="2"/>
    <x v="1"/>
    <x v="0"/>
    <x v="3"/>
    <n v="9"/>
    <n v="1"/>
    <n v="1"/>
  </r>
  <r>
    <n v="27"/>
    <x v="26"/>
    <x v="5"/>
    <n v="6"/>
    <x v="0"/>
    <n v="6"/>
    <x v="0"/>
    <x v="0"/>
    <x v="0"/>
    <x v="6"/>
    <n v="5"/>
    <n v="1"/>
    <n v="0"/>
  </r>
  <r>
    <n v="27"/>
    <x v="26"/>
    <x v="5"/>
    <n v="6"/>
    <x v="1"/>
    <n v="2"/>
    <x v="1"/>
    <x v="0"/>
    <x v="0"/>
    <x v="0"/>
    <n v="7"/>
    <n v="0"/>
    <n v="0"/>
  </r>
  <r>
    <n v="27"/>
    <x v="26"/>
    <x v="5"/>
    <n v="6"/>
    <x v="2"/>
    <n v="6"/>
    <x v="1"/>
    <x v="1"/>
    <x v="0"/>
    <x v="6"/>
    <n v="7"/>
    <n v="1"/>
    <n v="1"/>
  </r>
  <r>
    <n v="27"/>
    <x v="26"/>
    <x v="5"/>
    <n v="6"/>
    <x v="3"/>
    <n v="1"/>
    <x v="1"/>
    <x v="1"/>
    <x v="0"/>
    <x v="1"/>
    <n v="7"/>
    <n v="0"/>
    <n v="1"/>
  </r>
  <r>
    <n v="27"/>
    <x v="26"/>
    <x v="5"/>
    <n v="6"/>
    <x v="4"/>
    <n v="3"/>
    <x v="1"/>
    <x v="1"/>
    <x v="0"/>
    <x v="3"/>
    <n v="7"/>
    <n v="0"/>
    <n v="1"/>
  </r>
  <r>
    <n v="27"/>
    <x v="26"/>
    <x v="5"/>
    <n v="6"/>
    <x v="5"/>
    <n v="7"/>
    <x v="1"/>
    <x v="1"/>
    <x v="0"/>
    <x v="2"/>
    <n v="8"/>
    <n v="0"/>
    <n v="1"/>
  </r>
  <r>
    <n v="27"/>
    <x v="26"/>
    <x v="5"/>
    <n v="6"/>
    <x v="6"/>
    <n v="6"/>
    <x v="2"/>
    <x v="0"/>
    <x v="0"/>
    <x v="6"/>
    <n v="10"/>
    <n v="1"/>
    <n v="0"/>
  </r>
  <r>
    <n v="27"/>
    <x v="26"/>
    <x v="5"/>
    <n v="6"/>
    <x v="7"/>
    <n v="6"/>
    <x v="2"/>
    <x v="1"/>
    <x v="0"/>
    <x v="6"/>
    <n v="9"/>
    <n v="1"/>
    <n v="1"/>
  </r>
  <r>
    <n v="27"/>
    <x v="26"/>
    <x v="5"/>
    <n v="6"/>
    <x v="8"/>
    <n v="2"/>
    <x v="2"/>
    <x v="0"/>
    <x v="0"/>
    <x v="0"/>
    <n v="10"/>
    <n v="0"/>
    <n v="0"/>
  </r>
  <r>
    <n v="27"/>
    <x v="26"/>
    <x v="5"/>
    <n v="6"/>
    <x v="9"/>
    <n v="6"/>
    <x v="2"/>
    <x v="1"/>
    <x v="0"/>
    <x v="6"/>
    <n v="9"/>
    <n v="1"/>
    <n v="1"/>
  </r>
  <r>
    <n v="27"/>
    <x v="26"/>
    <x v="5"/>
    <n v="6"/>
    <x v="10"/>
    <n v="6"/>
    <x v="2"/>
    <x v="1"/>
    <x v="0"/>
    <x v="6"/>
    <n v="10"/>
    <n v="1"/>
    <n v="1"/>
  </r>
  <r>
    <n v="27"/>
    <x v="26"/>
    <x v="5"/>
    <n v="6"/>
    <x v="11"/>
    <n v="2"/>
    <x v="0"/>
    <x v="0"/>
    <x v="0"/>
    <x v="0"/>
    <n v="6"/>
    <n v="0"/>
    <n v="0"/>
  </r>
  <r>
    <n v="27"/>
    <x v="26"/>
    <x v="5"/>
    <n v="6"/>
    <x v="12"/>
    <n v="2"/>
    <x v="0"/>
    <x v="1"/>
    <x v="0"/>
    <x v="0"/>
    <n v="6"/>
    <n v="0"/>
    <n v="1"/>
  </r>
  <r>
    <n v="27"/>
    <x v="26"/>
    <x v="5"/>
    <n v="6"/>
    <x v="13"/>
    <n v="2"/>
    <x v="0"/>
    <x v="0"/>
    <x v="0"/>
    <x v="0"/>
    <n v="6"/>
    <n v="0"/>
    <n v="0"/>
  </r>
  <r>
    <n v="27"/>
    <x v="26"/>
    <x v="5"/>
    <n v="6"/>
    <x v="14"/>
    <n v="2"/>
    <x v="1"/>
    <x v="0"/>
    <x v="0"/>
    <x v="0"/>
    <n v="7"/>
    <n v="0"/>
    <n v="0"/>
  </r>
  <r>
    <n v="27"/>
    <x v="26"/>
    <x v="5"/>
    <n v="6"/>
    <x v="15"/>
    <n v="6"/>
    <x v="1"/>
    <x v="1"/>
    <x v="0"/>
    <x v="6"/>
    <n v="8"/>
    <n v="1"/>
    <n v="1"/>
  </r>
  <r>
    <n v="27"/>
    <x v="26"/>
    <x v="5"/>
    <n v="6"/>
    <x v="16"/>
    <n v="2"/>
    <x v="1"/>
    <x v="0"/>
    <x v="0"/>
    <x v="0"/>
    <n v="7"/>
    <n v="0"/>
    <n v="0"/>
  </r>
  <r>
    <n v="27"/>
    <x v="26"/>
    <x v="5"/>
    <n v="6"/>
    <x v="17"/>
    <n v="2"/>
    <x v="2"/>
    <x v="0"/>
    <x v="0"/>
    <x v="0"/>
    <n v="10"/>
    <n v="0"/>
    <n v="0"/>
  </r>
  <r>
    <n v="27"/>
    <x v="26"/>
    <x v="5"/>
    <n v="6"/>
    <x v="18"/>
    <n v="5"/>
    <x v="2"/>
    <x v="0"/>
    <x v="0"/>
    <x v="5"/>
    <n v="9"/>
    <n v="0"/>
    <n v="0"/>
  </r>
  <r>
    <n v="27"/>
    <x v="26"/>
    <x v="5"/>
    <n v="6"/>
    <x v="19"/>
    <n v="6"/>
    <x v="2"/>
    <x v="1"/>
    <x v="0"/>
    <x v="6"/>
    <n v="9"/>
    <n v="1"/>
    <n v="1"/>
  </r>
  <r>
    <n v="27"/>
    <x v="26"/>
    <x v="5"/>
    <n v="6"/>
    <x v="20"/>
    <n v="6"/>
    <x v="2"/>
    <x v="1"/>
    <x v="0"/>
    <x v="6"/>
    <n v="10"/>
    <n v="1"/>
    <n v="1"/>
  </r>
  <r>
    <n v="27"/>
    <x v="26"/>
    <x v="5"/>
    <n v="6"/>
    <x v="21"/>
    <n v="5"/>
    <x v="1"/>
    <x v="0"/>
    <x v="0"/>
    <x v="5"/>
    <n v="7"/>
    <n v="0"/>
    <n v="0"/>
  </r>
  <r>
    <n v="27"/>
    <x v="26"/>
    <x v="5"/>
    <n v="6"/>
    <x v="22"/>
    <n v="6"/>
    <x v="0"/>
    <x v="0"/>
    <x v="0"/>
    <x v="6"/>
    <n v="6"/>
    <n v="1"/>
    <n v="0"/>
  </r>
  <r>
    <n v="27"/>
    <x v="26"/>
    <x v="5"/>
    <n v="6"/>
    <x v="23"/>
    <n v="2"/>
    <x v="0"/>
    <x v="0"/>
    <x v="0"/>
    <x v="0"/>
    <n v="6"/>
    <n v="0"/>
    <n v="0"/>
  </r>
  <r>
    <n v="27"/>
    <x v="26"/>
    <x v="5"/>
    <n v="6"/>
    <x v="24"/>
    <n v="6"/>
    <x v="1"/>
    <x v="1"/>
    <x v="0"/>
    <x v="6"/>
    <n v="7"/>
    <n v="1"/>
    <n v="1"/>
  </r>
  <r>
    <n v="27"/>
    <x v="26"/>
    <x v="5"/>
    <n v="6"/>
    <x v="25"/>
    <n v="6"/>
    <x v="0"/>
    <x v="1"/>
    <x v="0"/>
    <x v="6"/>
    <n v="5"/>
    <n v="1"/>
    <n v="1"/>
  </r>
  <r>
    <n v="27"/>
    <x v="26"/>
    <x v="5"/>
    <n v="6"/>
    <x v="26"/>
    <n v="2"/>
    <x v="1"/>
    <x v="1"/>
    <x v="0"/>
    <x v="0"/>
    <n v="8"/>
    <n v="0"/>
    <n v="1"/>
  </r>
  <r>
    <n v="27"/>
    <x v="26"/>
    <x v="5"/>
    <n v="6"/>
    <x v="27"/>
    <n v="6"/>
    <x v="1"/>
    <x v="0"/>
    <x v="0"/>
    <x v="6"/>
    <n v="7"/>
    <n v="1"/>
    <n v="0"/>
  </r>
  <r>
    <n v="27"/>
    <x v="26"/>
    <x v="5"/>
    <n v="6"/>
    <x v="28"/>
    <n v="6"/>
    <x v="2"/>
    <x v="0"/>
    <x v="0"/>
    <x v="6"/>
    <n v="9"/>
    <n v="1"/>
    <n v="0"/>
  </r>
  <r>
    <n v="27"/>
    <x v="26"/>
    <x v="5"/>
    <n v="6"/>
    <x v="29"/>
    <n v="6"/>
    <x v="2"/>
    <x v="0"/>
    <x v="0"/>
    <x v="6"/>
    <n v="10"/>
    <n v="1"/>
    <n v="0"/>
  </r>
  <r>
    <n v="27"/>
    <x v="26"/>
    <x v="5"/>
    <n v="6"/>
    <x v="30"/>
    <n v="6"/>
    <x v="2"/>
    <x v="0"/>
    <x v="0"/>
    <x v="6"/>
    <n v="11"/>
    <n v="1"/>
    <n v="0"/>
  </r>
  <r>
    <n v="27"/>
    <x v="26"/>
    <x v="5"/>
    <n v="6"/>
    <x v="31"/>
    <n v="2"/>
    <x v="2"/>
    <x v="1"/>
    <x v="0"/>
    <x v="0"/>
    <n v="9"/>
    <n v="0"/>
    <n v="1"/>
  </r>
  <r>
    <n v="28"/>
    <x v="27"/>
    <x v="1"/>
    <n v="2"/>
    <x v="0"/>
    <n v="5"/>
    <x v="0"/>
    <x v="0"/>
    <x v="0"/>
    <x v="5"/>
    <n v="5"/>
    <n v="0"/>
    <n v="0"/>
  </r>
  <r>
    <n v="28"/>
    <x v="27"/>
    <x v="1"/>
    <n v="2"/>
    <x v="1"/>
    <n v="2"/>
    <x v="1"/>
    <x v="0"/>
    <x v="0"/>
    <x v="0"/>
    <n v="7"/>
    <n v="1"/>
    <n v="0"/>
  </r>
  <r>
    <n v="28"/>
    <x v="27"/>
    <x v="1"/>
    <n v="2"/>
    <x v="2"/>
    <n v="2"/>
    <x v="1"/>
    <x v="1"/>
    <x v="0"/>
    <x v="0"/>
    <n v="7"/>
    <n v="1"/>
    <n v="1"/>
  </r>
  <r>
    <n v="28"/>
    <x v="27"/>
    <x v="1"/>
    <n v="2"/>
    <x v="3"/>
    <n v="1"/>
    <x v="1"/>
    <x v="1"/>
    <x v="0"/>
    <x v="1"/>
    <n v="7"/>
    <n v="0"/>
    <n v="1"/>
  </r>
  <r>
    <n v="28"/>
    <x v="27"/>
    <x v="1"/>
    <n v="2"/>
    <x v="4"/>
    <n v="3"/>
    <x v="1"/>
    <x v="1"/>
    <x v="0"/>
    <x v="3"/>
    <n v="7"/>
    <n v="0"/>
    <n v="1"/>
  </r>
  <r>
    <n v="28"/>
    <x v="27"/>
    <x v="1"/>
    <n v="2"/>
    <x v="5"/>
    <n v="2"/>
    <x v="1"/>
    <x v="1"/>
    <x v="0"/>
    <x v="0"/>
    <n v="8"/>
    <n v="1"/>
    <n v="1"/>
  </r>
  <r>
    <n v="28"/>
    <x v="27"/>
    <x v="1"/>
    <n v="2"/>
    <x v="6"/>
    <n v="2"/>
    <x v="2"/>
    <x v="0"/>
    <x v="0"/>
    <x v="0"/>
    <n v="10"/>
    <n v="1"/>
    <n v="0"/>
  </r>
  <r>
    <n v="28"/>
    <x v="27"/>
    <x v="1"/>
    <n v="2"/>
    <x v="7"/>
    <n v="2"/>
    <x v="2"/>
    <x v="1"/>
    <x v="0"/>
    <x v="0"/>
    <n v="9"/>
    <n v="1"/>
    <n v="1"/>
  </r>
  <r>
    <n v="28"/>
    <x v="27"/>
    <x v="1"/>
    <n v="2"/>
    <x v="8"/>
    <n v="2"/>
    <x v="2"/>
    <x v="0"/>
    <x v="0"/>
    <x v="0"/>
    <n v="10"/>
    <n v="1"/>
    <n v="0"/>
  </r>
  <r>
    <n v="28"/>
    <x v="27"/>
    <x v="1"/>
    <n v="2"/>
    <x v="9"/>
    <n v="2"/>
    <x v="2"/>
    <x v="1"/>
    <x v="0"/>
    <x v="0"/>
    <n v="9"/>
    <n v="1"/>
    <n v="1"/>
  </r>
  <r>
    <n v="28"/>
    <x v="27"/>
    <x v="1"/>
    <n v="2"/>
    <x v="10"/>
    <n v="1"/>
    <x v="2"/>
    <x v="1"/>
    <x v="0"/>
    <x v="1"/>
    <n v="10"/>
    <n v="0"/>
    <n v="1"/>
  </r>
  <r>
    <n v="28"/>
    <x v="27"/>
    <x v="1"/>
    <n v="2"/>
    <x v="11"/>
    <n v="2"/>
    <x v="0"/>
    <x v="0"/>
    <x v="0"/>
    <x v="0"/>
    <n v="6"/>
    <n v="1"/>
    <n v="0"/>
  </r>
  <r>
    <n v="28"/>
    <x v="27"/>
    <x v="1"/>
    <n v="2"/>
    <x v="12"/>
    <n v="7"/>
    <x v="0"/>
    <x v="1"/>
    <x v="0"/>
    <x v="2"/>
    <n v="6"/>
    <n v="0"/>
    <n v="1"/>
  </r>
  <r>
    <n v="28"/>
    <x v="27"/>
    <x v="1"/>
    <n v="2"/>
    <x v="13"/>
    <n v="2"/>
    <x v="0"/>
    <x v="0"/>
    <x v="0"/>
    <x v="0"/>
    <n v="6"/>
    <n v="1"/>
    <n v="0"/>
  </r>
  <r>
    <n v="28"/>
    <x v="27"/>
    <x v="1"/>
    <n v="2"/>
    <x v="14"/>
    <n v="2"/>
    <x v="1"/>
    <x v="0"/>
    <x v="0"/>
    <x v="0"/>
    <n v="7"/>
    <n v="1"/>
    <n v="0"/>
  </r>
  <r>
    <n v="28"/>
    <x v="27"/>
    <x v="1"/>
    <n v="2"/>
    <x v="15"/>
    <n v="2"/>
    <x v="1"/>
    <x v="1"/>
    <x v="0"/>
    <x v="0"/>
    <n v="8"/>
    <n v="1"/>
    <n v="1"/>
  </r>
  <r>
    <n v="28"/>
    <x v="27"/>
    <x v="1"/>
    <n v="2"/>
    <x v="16"/>
    <n v="2"/>
    <x v="1"/>
    <x v="0"/>
    <x v="0"/>
    <x v="0"/>
    <n v="7"/>
    <n v="1"/>
    <n v="0"/>
  </r>
  <r>
    <n v="28"/>
    <x v="27"/>
    <x v="1"/>
    <n v="2"/>
    <x v="17"/>
    <n v="2"/>
    <x v="2"/>
    <x v="0"/>
    <x v="0"/>
    <x v="0"/>
    <n v="10"/>
    <n v="1"/>
    <n v="0"/>
  </r>
  <r>
    <n v="28"/>
    <x v="27"/>
    <x v="1"/>
    <n v="2"/>
    <x v="18"/>
    <n v="2"/>
    <x v="2"/>
    <x v="0"/>
    <x v="0"/>
    <x v="0"/>
    <n v="9"/>
    <n v="1"/>
    <n v="0"/>
  </r>
  <r>
    <n v="28"/>
    <x v="27"/>
    <x v="1"/>
    <n v="2"/>
    <x v="19"/>
    <n v="2"/>
    <x v="2"/>
    <x v="1"/>
    <x v="0"/>
    <x v="0"/>
    <n v="9"/>
    <n v="1"/>
    <n v="1"/>
  </r>
  <r>
    <n v="28"/>
    <x v="27"/>
    <x v="1"/>
    <n v="2"/>
    <x v="20"/>
    <n v="2"/>
    <x v="2"/>
    <x v="1"/>
    <x v="0"/>
    <x v="0"/>
    <n v="10"/>
    <n v="1"/>
    <n v="1"/>
  </r>
  <r>
    <n v="28"/>
    <x v="27"/>
    <x v="1"/>
    <n v="2"/>
    <x v="21"/>
    <n v="2"/>
    <x v="1"/>
    <x v="0"/>
    <x v="0"/>
    <x v="0"/>
    <n v="7"/>
    <n v="1"/>
    <n v="0"/>
  </r>
  <r>
    <n v="28"/>
    <x v="27"/>
    <x v="1"/>
    <n v="2"/>
    <x v="22"/>
    <n v="2"/>
    <x v="0"/>
    <x v="0"/>
    <x v="0"/>
    <x v="0"/>
    <n v="6"/>
    <n v="1"/>
    <n v="0"/>
  </r>
  <r>
    <n v="28"/>
    <x v="27"/>
    <x v="1"/>
    <n v="2"/>
    <x v="23"/>
    <n v="2"/>
    <x v="0"/>
    <x v="0"/>
    <x v="0"/>
    <x v="0"/>
    <n v="6"/>
    <n v="1"/>
    <n v="0"/>
  </r>
  <r>
    <n v="28"/>
    <x v="27"/>
    <x v="1"/>
    <n v="2"/>
    <x v="24"/>
    <n v="2"/>
    <x v="1"/>
    <x v="1"/>
    <x v="0"/>
    <x v="0"/>
    <n v="7"/>
    <n v="1"/>
    <n v="1"/>
  </r>
  <r>
    <n v="28"/>
    <x v="27"/>
    <x v="1"/>
    <n v="2"/>
    <x v="25"/>
    <n v="2"/>
    <x v="0"/>
    <x v="1"/>
    <x v="0"/>
    <x v="0"/>
    <n v="5"/>
    <n v="1"/>
    <n v="1"/>
  </r>
  <r>
    <n v="28"/>
    <x v="27"/>
    <x v="1"/>
    <n v="2"/>
    <x v="26"/>
    <n v="2"/>
    <x v="1"/>
    <x v="1"/>
    <x v="0"/>
    <x v="0"/>
    <n v="8"/>
    <n v="1"/>
    <n v="1"/>
  </r>
  <r>
    <n v="28"/>
    <x v="27"/>
    <x v="1"/>
    <n v="2"/>
    <x v="27"/>
    <n v="2"/>
    <x v="1"/>
    <x v="0"/>
    <x v="0"/>
    <x v="0"/>
    <n v="7"/>
    <n v="1"/>
    <n v="0"/>
  </r>
  <r>
    <n v="28"/>
    <x v="27"/>
    <x v="1"/>
    <n v="2"/>
    <x v="28"/>
    <n v="1"/>
    <x v="2"/>
    <x v="0"/>
    <x v="0"/>
    <x v="1"/>
    <n v="9"/>
    <n v="0"/>
    <n v="0"/>
  </r>
  <r>
    <n v="28"/>
    <x v="27"/>
    <x v="1"/>
    <n v="2"/>
    <x v="29"/>
    <n v="2"/>
    <x v="2"/>
    <x v="0"/>
    <x v="0"/>
    <x v="0"/>
    <n v="10"/>
    <n v="1"/>
    <n v="0"/>
  </r>
  <r>
    <n v="28"/>
    <x v="27"/>
    <x v="1"/>
    <n v="2"/>
    <x v="30"/>
    <n v="2"/>
    <x v="2"/>
    <x v="0"/>
    <x v="0"/>
    <x v="0"/>
    <n v="11"/>
    <n v="1"/>
    <n v="0"/>
  </r>
  <r>
    <n v="28"/>
    <x v="27"/>
    <x v="1"/>
    <n v="2"/>
    <x v="31"/>
    <n v="2"/>
    <x v="2"/>
    <x v="1"/>
    <x v="0"/>
    <x v="0"/>
    <n v="9"/>
    <n v="1"/>
    <n v="1"/>
  </r>
  <r>
    <n v="29"/>
    <x v="28"/>
    <x v="0"/>
    <n v="7"/>
    <x v="0"/>
    <n v="7"/>
    <x v="0"/>
    <x v="0"/>
    <x v="0"/>
    <x v="2"/>
    <n v="5"/>
    <n v="1"/>
    <n v="0"/>
  </r>
  <r>
    <n v="29"/>
    <x v="28"/>
    <x v="0"/>
    <n v="7"/>
    <x v="1"/>
    <n v="7"/>
    <x v="1"/>
    <x v="0"/>
    <x v="0"/>
    <x v="2"/>
    <n v="7"/>
    <n v="1"/>
    <n v="0"/>
  </r>
  <r>
    <n v="29"/>
    <x v="28"/>
    <x v="0"/>
    <n v="7"/>
    <x v="2"/>
    <n v="5"/>
    <x v="1"/>
    <x v="1"/>
    <x v="0"/>
    <x v="5"/>
    <n v="7"/>
    <n v="0"/>
    <n v="1"/>
  </r>
  <r>
    <n v="29"/>
    <x v="28"/>
    <x v="0"/>
    <n v="7"/>
    <x v="3"/>
    <n v="7"/>
    <x v="1"/>
    <x v="1"/>
    <x v="0"/>
    <x v="2"/>
    <n v="7"/>
    <n v="1"/>
    <n v="1"/>
  </r>
  <r>
    <n v="29"/>
    <x v="28"/>
    <x v="0"/>
    <n v="7"/>
    <x v="4"/>
    <n v="0"/>
    <x v="1"/>
    <x v="1"/>
    <x v="0"/>
    <x v="7"/>
    <n v="7"/>
    <n v="0"/>
    <n v="1"/>
  </r>
  <r>
    <n v="29"/>
    <x v="28"/>
    <x v="0"/>
    <n v="7"/>
    <x v="5"/>
    <n v="4"/>
    <x v="1"/>
    <x v="1"/>
    <x v="0"/>
    <x v="4"/>
    <n v="8"/>
    <n v="0"/>
    <n v="1"/>
  </r>
  <r>
    <n v="29"/>
    <x v="28"/>
    <x v="0"/>
    <n v="7"/>
    <x v="6"/>
    <n v="7"/>
    <x v="2"/>
    <x v="0"/>
    <x v="0"/>
    <x v="2"/>
    <n v="10"/>
    <n v="1"/>
    <n v="0"/>
  </r>
  <r>
    <n v="29"/>
    <x v="28"/>
    <x v="0"/>
    <n v="7"/>
    <x v="7"/>
    <n v="7"/>
    <x v="2"/>
    <x v="1"/>
    <x v="0"/>
    <x v="2"/>
    <n v="9"/>
    <n v="1"/>
    <n v="1"/>
  </r>
  <r>
    <n v="29"/>
    <x v="28"/>
    <x v="0"/>
    <n v="7"/>
    <x v="8"/>
    <n v="7"/>
    <x v="2"/>
    <x v="0"/>
    <x v="0"/>
    <x v="2"/>
    <n v="10"/>
    <n v="1"/>
    <n v="0"/>
  </r>
  <r>
    <n v="29"/>
    <x v="28"/>
    <x v="0"/>
    <n v="7"/>
    <x v="9"/>
    <n v="7"/>
    <x v="2"/>
    <x v="1"/>
    <x v="0"/>
    <x v="2"/>
    <n v="9"/>
    <n v="1"/>
    <n v="1"/>
  </r>
  <r>
    <n v="29"/>
    <x v="28"/>
    <x v="0"/>
    <n v="7"/>
    <x v="10"/>
    <n v="7"/>
    <x v="2"/>
    <x v="1"/>
    <x v="0"/>
    <x v="2"/>
    <n v="10"/>
    <n v="1"/>
    <n v="1"/>
  </r>
  <r>
    <n v="29"/>
    <x v="28"/>
    <x v="0"/>
    <n v="7"/>
    <x v="11"/>
    <n v="7"/>
    <x v="0"/>
    <x v="0"/>
    <x v="0"/>
    <x v="2"/>
    <n v="6"/>
    <n v="1"/>
    <n v="0"/>
  </r>
  <r>
    <n v="29"/>
    <x v="28"/>
    <x v="0"/>
    <n v="7"/>
    <x v="12"/>
    <n v="4"/>
    <x v="0"/>
    <x v="1"/>
    <x v="0"/>
    <x v="4"/>
    <n v="6"/>
    <n v="0"/>
    <n v="1"/>
  </r>
  <r>
    <n v="29"/>
    <x v="28"/>
    <x v="0"/>
    <n v="7"/>
    <x v="13"/>
    <n v="7"/>
    <x v="0"/>
    <x v="0"/>
    <x v="0"/>
    <x v="2"/>
    <n v="6"/>
    <n v="1"/>
    <n v="0"/>
  </r>
  <r>
    <n v="29"/>
    <x v="28"/>
    <x v="0"/>
    <n v="7"/>
    <x v="14"/>
    <n v="4"/>
    <x v="1"/>
    <x v="0"/>
    <x v="0"/>
    <x v="4"/>
    <n v="7"/>
    <n v="0"/>
    <n v="0"/>
  </r>
  <r>
    <n v="29"/>
    <x v="28"/>
    <x v="0"/>
    <n v="7"/>
    <x v="15"/>
    <n v="7"/>
    <x v="1"/>
    <x v="1"/>
    <x v="0"/>
    <x v="2"/>
    <n v="8"/>
    <n v="1"/>
    <n v="1"/>
  </r>
  <r>
    <n v="29"/>
    <x v="28"/>
    <x v="0"/>
    <n v="7"/>
    <x v="16"/>
    <n v="7"/>
    <x v="1"/>
    <x v="0"/>
    <x v="0"/>
    <x v="2"/>
    <n v="7"/>
    <n v="1"/>
    <n v="0"/>
  </r>
  <r>
    <n v="29"/>
    <x v="28"/>
    <x v="0"/>
    <n v="7"/>
    <x v="17"/>
    <n v="7"/>
    <x v="2"/>
    <x v="0"/>
    <x v="0"/>
    <x v="2"/>
    <n v="10"/>
    <n v="1"/>
    <n v="0"/>
  </r>
  <r>
    <n v="29"/>
    <x v="28"/>
    <x v="0"/>
    <n v="7"/>
    <x v="18"/>
    <n v="7"/>
    <x v="2"/>
    <x v="0"/>
    <x v="0"/>
    <x v="2"/>
    <n v="9"/>
    <n v="1"/>
    <n v="0"/>
  </r>
  <r>
    <n v="29"/>
    <x v="28"/>
    <x v="0"/>
    <n v="7"/>
    <x v="19"/>
    <n v="7"/>
    <x v="2"/>
    <x v="1"/>
    <x v="0"/>
    <x v="2"/>
    <n v="9"/>
    <n v="1"/>
    <n v="1"/>
  </r>
  <r>
    <n v="29"/>
    <x v="28"/>
    <x v="0"/>
    <n v="7"/>
    <x v="20"/>
    <n v="7"/>
    <x v="2"/>
    <x v="1"/>
    <x v="0"/>
    <x v="2"/>
    <n v="10"/>
    <n v="1"/>
    <n v="1"/>
  </r>
  <r>
    <n v="29"/>
    <x v="28"/>
    <x v="0"/>
    <n v="7"/>
    <x v="21"/>
    <n v="7"/>
    <x v="1"/>
    <x v="0"/>
    <x v="0"/>
    <x v="2"/>
    <n v="7"/>
    <n v="1"/>
    <n v="0"/>
  </r>
  <r>
    <n v="29"/>
    <x v="28"/>
    <x v="0"/>
    <n v="7"/>
    <x v="22"/>
    <n v="7"/>
    <x v="0"/>
    <x v="0"/>
    <x v="0"/>
    <x v="2"/>
    <n v="6"/>
    <n v="1"/>
    <n v="0"/>
  </r>
  <r>
    <n v="29"/>
    <x v="28"/>
    <x v="0"/>
    <n v="7"/>
    <x v="23"/>
    <n v="7"/>
    <x v="0"/>
    <x v="0"/>
    <x v="0"/>
    <x v="2"/>
    <n v="6"/>
    <n v="1"/>
    <n v="0"/>
  </r>
  <r>
    <n v="29"/>
    <x v="28"/>
    <x v="0"/>
    <n v="7"/>
    <x v="24"/>
    <n v="7"/>
    <x v="1"/>
    <x v="1"/>
    <x v="0"/>
    <x v="2"/>
    <n v="7"/>
    <n v="1"/>
    <n v="1"/>
  </r>
  <r>
    <n v="29"/>
    <x v="28"/>
    <x v="0"/>
    <n v="7"/>
    <x v="25"/>
    <n v="7"/>
    <x v="0"/>
    <x v="1"/>
    <x v="0"/>
    <x v="2"/>
    <n v="5"/>
    <n v="1"/>
    <n v="1"/>
  </r>
  <r>
    <n v="29"/>
    <x v="28"/>
    <x v="0"/>
    <n v="7"/>
    <x v="26"/>
    <n v="7"/>
    <x v="1"/>
    <x v="1"/>
    <x v="0"/>
    <x v="2"/>
    <n v="8"/>
    <n v="1"/>
    <n v="1"/>
  </r>
  <r>
    <n v="29"/>
    <x v="28"/>
    <x v="0"/>
    <n v="7"/>
    <x v="27"/>
    <n v="7"/>
    <x v="1"/>
    <x v="0"/>
    <x v="0"/>
    <x v="2"/>
    <n v="7"/>
    <n v="1"/>
    <n v="0"/>
  </r>
  <r>
    <n v="29"/>
    <x v="28"/>
    <x v="0"/>
    <n v="7"/>
    <x v="28"/>
    <n v="7"/>
    <x v="2"/>
    <x v="0"/>
    <x v="0"/>
    <x v="2"/>
    <n v="9"/>
    <n v="1"/>
    <n v="0"/>
  </r>
  <r>
    <n v="29"/>
    <x v="28"/>
    <x v="0"/>
    <n v="7"/>
    <x v="29"/>
    <n v="7"/>
    <x v="2"/>
    <x v="0"/>
    <x v="0"/>
    <x v="2"/>
    <n v="10"/>
    <n v="1"/>
    <n v="0"/>
  </r>
  <r>
    <n v="29"/>
    <x v="28"/>
    <x v="0"/>
    <n v="7"/>
    <x v="30"/>
    <n v="7"/>
    <x v="2"/>
    <x v="0"/>
    <x v="0"/>
    <x v="2"/>
    <n v="11"/>
    <n v="1"/>
    <n v="0"/>
  </r>
  <r>
    <n v="29"/>
    <x v="28"/>
    <x v="0"/>
    <n v="7"/>
    <x v="31"/>
    <n v="7"/>
    <x v="2"/>
    <x v="1"/>
    <x v="0"/>
    <x v="2"/>
    <n v="9"/>
    <n v="1"/>
    <n v="1"/>
  </r>
  <r>
    <n v="30"/>
    <x v="29"/>
    <x v="3"/>
    <n v="4"/>
    <x v="0"/>
    <n v="4"/>
    <x v="0"/>
    <x v="0"/>
    <x v="0"/>
    <x v="4"/>
    <n v="5"/>
    <n v="1"/>
    <n v="0"/>
  </r>
  <r>
    <n v="30"/>
    <x v="29"/>
    <x v="3"/>
    <n v="4"/>
    <x v="1"/>
    <n v="4"/>
    <x v="1"/>
    <x v="0"/>
    <x v="0"/>
    <x v="4"/>
    <n v="7"/>
    <n v="1"/>
    <n v="0"/>
  </r>
  <r>
    <n v="30"/>
    <x v="29"/>
    <x v="3"/>
    <n v="4"/>
    <x v="2"/>
    <n v="4"/>
    <x v="1"/>
    <x v="1"/>
    <x v="0"/>
    <x v="4"/>
    <n v="7"/>
    <n v="1"/>
    <n v="1"/>
  </r>
  <r>
    <n v="30"/>
    <x v="29"/>
    <x v="3"/>
    <n v="4"/>
    <x v="3"/>
    <n v="4"/>
    <x v="1"/>
    <x v="1"/>
    <x v="0"/>
    <x v="4"/>
    <n v="7"/>
    <n v="1"/>
    <n v="1"/>
  </r>
  <r>
    <n v="30"/>
    <x v="29"/>
    <x v="3"/>
    <n v="4"/>
    <x v="4"/>
    <n v="2"/>
    <x v="1"/>
    <x v="1"/>
    <x v="0"/>
    <x v="0"/>
    <n v="7"/>
    <n v="0"/>
    <n v="1"/>
  </r>
  <r>
    <n v="30"/>
    <x v="29"/>
    <x v="3"/>
    <n v="4"/>
    <x v="5"/>
    <n v="4"/>
    <x v="1"/>
    <x v="1"/>
    <x v="0"/>
    <x v="4"/>
    <n v="8"/>
    <n v="1"/>
    <n v="1"/>
  </r>
  <r>
    <n v="30"/>
    <x v="29"/>
    <x v="3"/>
    <n v="4"/>
    <x v="6"/>
    <n v="4"/>
    <x v="2"/>
    <x v="0"/>
    <x v="0"/>
    <x v="4"/>
    <n v="10"/>
    <n v="1"/>
    <n v="0"/>
  </r>
  <r>
    <n v="30"/>
    <x v="29"/>
    <x v="3"/>
    <n v="4"/>
    <x v="7"/>
    <n v="4"/>
    <x v="2"/>
    <x v="1"/>
    <x v="0"/>
    <x v="4"/>
    <n v="9"/>
    <n v="1"/>
    <n v="1"/>
  </r>
  <r>
    <n v="30"/>
    <x v="29"/>
    <x v="3"/>
    <n v="4"/>
    <x v="8"/>
    <n v="4"/>
    <x v="2"/>
    <x v="0"/>
    <x v="0"/>
    <x v="4"/>
    <n v="10"/>
    <n v="1"/>
    <n v="0"/>
  </r>
  <r>
    <n v="30"/>
    <x v="29"/>
    <x v="3"/>
    <n v="4"/>
    <x v="9"/>
    <n v="4"/>
    <x v="2"/>
    <x v="1"/>
    <x v="0"/>
    <x v="4"/>
    <n v="9"/>
    <n v="1"/>
    <n v="1"/>
  </r>
  <r>
    <n v="30"/>
    <x v="29"/>
    <x v="3"/>
    <n v="4"/>
    <x v="10"/>
    <n v="4"/>
    <x v="2"/>
    <x v="1"/>
    <x v="0"/>
    <x v="4"/>
    <n v="10"/>
    <n v="1"/>
    <n v="1"/>
  </r>
  <r>
    <n v="30"/>
    <x v="29"/>
    <x v="3"/>
    <n v="4"/>
    <x v="11"/>
    <n v="4"/>
    <x v="0"/>
    <x v="0"/>
    <x v="0"/>
    <x v="4"/>
    <n v="6"/>
    <n v="1"/>
    <n v="0"/>
  </r>
  <r>
    <n v="30"/>
    <x v="29"/>
    <x v="3"/>
    <n v="4"/>
    <x v="12"/>
    <n v="1"/>
    <x v="0"/>
    <x v="1"/>
    <x v="0"/>
    <x v="1"/>
    <n v="6"/>
    <n v="0"/>
    <n v="1"/>
  </r>
  <r>
    <n v="30"/>
    <x v="29"/>
    <x v="3"/>
    <n v="4"/>
    <x v="13"/>
    <n v="4"/>
    <x v="0"/>
    <x v="0"/>
    <x v="0"/>
    <x v="4"/>
    <n v="6"/>
    <n v="1"/>
    <n v="0"/>
  </r>
  <r>
    <n v="30"/>
    <x v="29"/>
    <x v="3"/>
    <n v="4"/>
    <x v="14"/>
    <n v="4"/>
    <x v="1"/>
    <x v="0"/>
    <x v="0"/>
    <x v="4"/>
    <n v="7"/>
    <n v="1"/>
    <n v="0"/>
  </r>
  <r>
    <n v="30"/>
    <x v="29"/>
    <x v="3"/>
    <n v="4"/>
    <x v="15"/>
    <n v="4"/>
    <x v="1"/>
    <x v="1"/>
    <x v="0"/>
    <x v="4"/>
    <n v="8"/>
    <n v="1"/>
    <n v="1"/>
  </r>
  <r>
    <n v="30"/>
    <x v="29"/>
    <x v="3"/>
    <n v="4"/>
    <x v="16"/>
    <n v="4"/>
    <x v="1"/>
    <x v="0"/>
    <x v="0"/>
    <x v="4"/>
    <n v="7"/>
    <n v="1"/>
    <n v="0"/>
  </r>
  <r>
    <n v="30"/>
    <x v="29"/>
    <x v="3"/>
    <n v="4"/>
    <x v="17"/>
    <n v="4"/>
    <x v="2"/>
    <x v="0"/>
    <x v="0"/>
    <x v="4"/>
    <n v="10"/>
    <n v="1"/>
    <n v="0"/>
  </r>
  <r>
    <n v="30"/>
    <x v="29"/>
    <x v="3"/>
    <n v="4"/>
    <x v="18"/>
    <n v="4"/>
    <x v="2"/>
    <x v="0"/>
    <x v="0"/>
    <x v="4"/>
    <n v="9"/>
    <n v="1"/>
    <n v="0"/>
  </r>
  <r>
    <n v="30"/>
    <x v="29"/>
    <x v="3"/>
    <n v="4"/>
    <x v="19"/>
    <n v="4"/>
    <x v="2"/>
    <x v="1"/>
    <x v="0"/>
    <x v="4"/>
    <n v="9"/>
    <n v="1"/>
    <n v="1"/>
  </r>
  <r>
    <n v="30"/>
    <x v="29"/>
    <x v="3"/>
    <n v="4"/>
    <x v="20"/>
    <n v="4"/>
    <x v="2"/>
    <x v="1"/>
    <x v="0"/>
    <x v="4"/>
    <n v="10"/>
    <n v="1"/>
    <n v="1"/>
  </r>
  <r>
    <n v="30"/>
    <x v="29"/>
    <x v="3"/>
    <n v="4"/>
    <x v="21"/>
    <n v="4"/>
    <x v="1"/>
    <x v="0"/>
    <x v="0"/>
    <x v="4"/>
    <n v="7"/>
    <n v="1"/>
    <n v="0"/>
  </r>
  <r>
    <n v="30"/>
    <x v="29"/>
    <x v="3"/>
    <n v="4"/>
    <x v="22"/>
    <n v="3"/>
    <x v="0"/>
    <x v="0"/>
    <x v="0"/>
    <x v="3"/>
    <n v="6"/>
    <n v="0"/>
    <n v="0"/>
  </r>
  <r>
    <n v="30"/>
    <x v="29"/>
    <x v="3"/>
    <n v="4"/>
    <x v="23"/>
    <n v="4"/>
    <x v="0"/>
    <x v="0"/>
    <x v="0"/>
    <x v="4"/>
    <n v="6"/>
    <n v="1"/>
    <n v="0"/>
  </r>
  <r>
    <n v="30"/>
    <x v="29"/>
    <x v="3"/>
    <n v="4"/>
    <x v="24"/>
    <n v="3"/>
    <x v="1"/>
    <x v="1"/>
    <x v="0"/>
    <x v="3"/>
    <n v="7"/>
    <n v="0"/>
    <n v="1"/>
  </r>
  <r>
    <n v="30"/>
    <x v="29"/>
    <x v="3"/>
    <n v="4"/>
    <x v="25"/>
    <n v="4"/>
    <x v="0"/>
    <x v="1"/>
    <x v="0"/>
    <x v="4"/>
    <n v="5"/>
    <n v="1"/>
    <n v="1"/>
  </r>
  <r>
    <n v="30"/>
    <x v="29"/>
    <x v="3"/>
    <n v="4"/>
    <x v="26"/>
    <n v="4"/>
    <x v="1"/>
    <x v="1"/>
    <x v="0"/>
    <x v="4"/>
    <n v="8"/>
    <n v="1"/>
    <n v="1"/>
  </r>
  <r>
    <n v="30"/>
    <x v="29"/>
    <x v="3"/>
    <n v="4"/>
    <x v="27"/>
    <n v="4"/>
    <x v="1"/>
    <x v="0"/>
    <x v="0"/>
    <x v="4"/>
    <n v="7"/>
    <n v="1"/>
    <n v="0"/>
  </r>
  <r>
    <n v="30"/>
    <x v="29"/>
    <x v="3"/>
    <n v="4"/>
    <x v="28"/>
    <n v="4"/>
    <x v="2"/>
    <x v="0"/>
    <x v="0"/>
    <x v="4"/>
    <n v="9"/>
    <n v="1"/>
    <n v="0"/>
  </r>
  <r>
    <n v="30"/>
    <x v="29"/>
    <x v="3"/>
    <n v="4"/>
    <x v="29"/>
    <n v="4"/>
    <x v="2"/>
    <x v="0"/>
    <x v="0"/>
    <x v="4"/>
    <n v="10"/>
    <n v="1"/>
    <n v="0"/>
  </r>
  <r>
    <n v="30"/>
    <x v="29"/>
    <x v="3"/>
    <n v="4"/>
    <x v="30"/>
    <n v="4"/>
    <x v="2"/>
    <x v="0"/>
    <x v="0"/>
    <x v="4"/>
    <n v="11"/>
    <n v="1"/>
    <n v="0"/>
  </r>
  <r>
    <n v="30"/>
    <x v="29"/>
    <x v="3"/>
    <n v="4"/>
    <x v="31"/>
    <n v="4"/>
    <x v="2"/>
    <x v="1"/>
    <x v="0"/>
    <x v="4"/>
    <n v="9"/>
    <n v="1"/>
    <n v="1"/>
  </r>
  <r>
    <n v="31"/>
    <x v="30"/>
    <x v="2"/>
    <n v="1"/>
    <x v="0"/>
    <n v="1"/>
    <x v="0"/>
    <x v="0"/>
    <x v="0"/>
    <x v="1"/>
    <n v="5"/>
    <n v="1"/>
    <n v="0"/>
  </r>
  <r>
    <n v="31"/>
    <x v="30"/>
    <x v="2"/>
    <n v="1"/>
    <x v="1"/>
    <n v="1"/>
    <x v="1"/>
    <x v="0"/>
    <x v="0"/>
    <x v="1"/>
    <n v="7"/>
    <n v="1"/>
    <n v="0"/>
  </r>
  <r>
    <n v="31"/>
    <x v="30"/>
    <x v="2"/>
    <n v="1"/>
    <x v="2"/>
    <n v="1"/>
    <x v="1"/>
    <x v="1"/>
    <x v="0"/>
    <x v="1"/>
    <n v="7"/>
    <n v="1"/>
    <n v="1"/>
  </r>
  <r>
    <n v="31"/>
    <x v="30"/>
    <x v="2"/>
    <n v="1"/>
    <x v="3"/>
    <n v="6"/>
    <x v="1"/>
    <x v="1"/>
    <x v="0"/>
    <x v="6"/>
    <n v="7"/>
    <n v="0"/>
    <n v="1"/>
  </r>
  <r>
    <n v="31"/>
    <x v="30"/>
    <x v="2"/>
    <n v="1"/>
    <x v="4"/>
    <n v="1"/>
    <x v="1"/>
    <x v="1"/>
    <x v="0"/>
    <x v="1"/>
    <n v="7"/>
    <n v="1"/>
    <n v="1"/>
  </r>
  <r>
    <n v="31"/>
    <x v="30"/>
    <x v="2"/>
    <n v="1"/>
    <x v="5"/>
    <n v="1"/>
    <x v="1"/>
    <x v="1"/>
    <x v="0"/>
    <x v="1"/>
    <n v="8"/>
    <n v="1"/>
    <n v="1"/>
  </r>
  <r>
    <n v="31"/>
    <x v="30"/>
    <x v="2"/>
    <n v="1"/>
    <x v="6"/>
    <n v="1"/>
    <x v="2"/>
    <x v="0"/>
    <x v="0"/>
    <x v="1"/>
    <n v="10"/>
    <n v="1"/>
    <n v="0"/>
  </r>
  <r>
    <n v="31"/>
    <x v="30"/>
    <x v="2"/>
    <n v="1"/>
    <x v="7"/>
    <n v="1"/>
    <x v="2"/>
    <x v="1"/>
    <x v="0"/>
    <x v="1"/>
    <n v="9"/>
    <n v="1"/>
    <n v="1"/>
  </r>
  <r>
    <n v="31"/>
    <x v="30"/>
    <x v="2"/>
    <n v="1"/>
    <x v="8"/>
    <n v="1"/>
    <x v="2"/>
    <x v="0"/>
    <x v="0"/>
    <x v="1"/>
    <n v="10"/>
    <n v="1"/>
    <n v="0"/>
  </r>
  <r>
    <n v="31"/>
    <x v="30"/>
    <x v="2"/>
    <n v="1"/>
    <x v="9"/>
    <n v="1"/>
    <x v="2"/>
    <x v="1"/>
    <x v="0"/>
    <x v="1"/>
    <n v="9"/>
    <n v="1"/>
    <n v="1"/>
  </r>
  <r>
    <n v="31"/>
    <x v="30"/>
    <x v="2"/>
    <n v="1"/>
    <x v="10"/>
    <n v="1"/>
    <x v="2"/>
    <x v="1"/>
    <x v="0"/>
    <x v="1"/>
    <n v="10"/>
    <n v="1"/>
    <n v="1"/>
  </r>
  <r>
    <n v="31"/>
    <x v="30"/>
    <x v="2"/>
    <n v="1"/>
    <x v="11"/>
    <n v="1"/>
    <x v="0"/>
    <x v="0"/>
    <x v="0"/>
    <x v="1"/>
    <n v="6"/>
    <n v="1"/>
    <n v="0"/>
  </r>
  <r>
    <n v="31"/>
    <x v="30"/>
    <x v="2"/>
    <n v="1"/>
    <x v="12"/>
    <n v="2"/>
    <x v="0"/>
    <x v="1"/>
    <x v="0"/>
    <x v="0"/>
    <n v="6"/>
    <n v="0"/>
    <n v="1"/>
  </r>
  <r>
    <n v="31"/>
    <x v="30"/>
    <x v="2"/>
    <n v="1"/>
    <x v="13"/>
    <n v="5"/>
    <x v="0"/>
    <x v="0"/>
    <x v="0"/>
    <x v="5"/>
    <n v="6"/>
    <n v="0"/>
    <n v="0"/>
  </r>
  <r>
    <n v="31"/>
    <x v="30"/>
    <x v="2"/>
    <n v="1"/>
    <x v="14"/>
    <n v="1"/>
    <x v="1"/>
    <x v="0"/>
    <x v="0"/>
    <x v="1"/>
    <n v="7"/>
    <n v="1"/>
    <n v="0"/>
  </r>
  <r>
    <n v="31"/>
    <x v="30"/>
    <x v="2"/>
    <n v="1"/>
    <x v="15"/>
    <n v="7"/>
    <x v="1"/>
    <x v="1"/>
    <x v="0"/>
    <x v="2"/>
    <n v="8"/>
    <n v="0"/>
    <n v="1"/>
  </r>
  <r>
    <n v="31"/>
    <x v="30"/>
    <x v="2"/>
    <n v="1"/>
    <x v="16"/>
    <n v="1"/>
    <x v="1"/>
    <x v="0"/>
    <x v="0"/>
    <x v="1"/>
    <n v="7"/>
    <n v="1"/>
    <n v="0"/>
  </r>
  <r>
    <n v="31"/>
    <x v="30"/>
    <x v="2"/>
    <n v="1"/>
    <x v="17"/>
    <n v="1"/>
    <x v="2"/>
    <x v="0"/>
    <x v="0"/>
    <x v="1"/>
    <n v="10"/>
    <n v="1"/>
    <n v="0"/>
  </r>
  <r>
    <n v="31"/>
    <x v="30"/>
    <x v="2"/>
    <n v="1"/>
    <x v="18"/>
    <n v="1"/>
    <x v="2"/>
    <x v="0"/>
    <x v="0"/>
    <x v="1"/>
    <n v="9"/>
    <n v="1"/>
    <n v="0"/>
  </r>
  <r>
    <n v="31"/>
    <x v="30"/>
    <x v="2"/>
    <n v="1"/>
    <x v="19"/>
    <n v="1"/>
    <x v="2"/>
    <x v="1"/>
    <x v="0"/>
    <x v="1"/>
    <n v="9"/>
    <n v="1"/>
    <n v="1"/>
  </r>
  <r>
    <n v="31"/>
    <x v="30"/>
    <x v="2"/>
    <n v="1"/>
    <x v="20"/>
    <n v="1"/>
    <x v="2"/>
    <x v="1"/>
    <x v="0"/>
    <x v="1"/>
    <n v="10"/>
    <n v="1"/>
    <n v="1"/>
  </r>
  <r>
    <n v="31"/>
    <x v="30"/>
    <x v="2"/>
    <n v="1"/>
    <x v="21"/>
    <n v="1"/>
    <x v="1"/>
    <x v="0"/>
    <x v="0"/>
    <x v="1"/>
    <n v="7"/>
    <n v="1"/>
    <n v="0"/>
  </r>
  <r>
    <n v="31"/>
    <x v="30"/>
    <x v="2"/>
    <n v="1"/>
    <x v="22"/>
    <n v="1"/>
    <x v="0"/>
    <x v="0"/>
    <x v="0"/>
    <x v="1"/>
    <n v="6"/>
    <n v="1"/>
    <n v="0"/>
  </r>
  <r>
    <n v="31"/>
    <x v="30"/>
    <x v="2"/>
    <n v="1"/>
    <x v="23"/>
    <n v="1"/>
    <x v="0"/>
    <x v="0"/>
    <x v="0"/>
    <x v="1"/>
    <n v="6"/>
    <n v="1"/>
    <n v="0"/>
  </r>
  <r>
    <n v="31"/>
    <x v="30"/>
    <x v="2"/>
    <n v="1"/>
    <x v="24"/>
    <n v="1"/>
    <x v="1"/>
    <x v="1"/>
    <x v="0"/>
    <x v="1"/>
    <n v="7"/>
    <n v="1"/>
    <n v="1"/>
  </r>
  <r>
    <n v="31"/>
    <x v="30"/>
    <x v="2"/>
    <n v="1"/>
    <x v="25"/>
    <n v="1"/>
    <x v="0"/>
    <x v="1"/>
    <x v="0"/>
    <x v="1"/>
    <n v="5"/>
    <n v="1"/>
    <n v="1"/>
  </r>
  <r>
    <n v="31"/>
    <x v="30"/>
    <x v="2"/>
    <n v="1"/>
    <x v="26"/>
    <n v="1"/>
    <x v="1"/>
    <x v="1"/>
    <x v="0"/>
    <x v="1"/>
    <n v="8"/>
    <n v="1"/>
    <n v="1"/>
  </r>
  <r>
    <n v="31"/>
    <x v="30"/>
    <x v="2"/>
    <n v="1"/>
    <x v="27"/>
    <n v="1"/>
    <x v="1"/>
    <x v="0"/>
    <x v="0"/>
    <x v="1"/>
    <n v="7"/>
    <n v="1"/>
    <n v="0"/>
  </r>
  <r>
    <n v="31"/>
    <x v="30"/>
    <x v="2"/>
    <n v="1"/>
    <x v="28"/>
    <n v="1"/>
    <x v="2"/>
    <x v="0"/>
    <x v="0"/>
    <x v="1"/>
    <n v="9"/>
    <n v="1"/>
    <n v="0"/>
  </r>
  <r>
    <n v="31"/>
    <x v="30"/>
    <x v="2"/>
    <n v="1"/>
    <x v="29"/>
    <n v="1"/>
    <x v="2"/>
    <x v="0"/>
    <x v="0"/>
    <x v="1"/>
    <n v="10"/>
    <n v="1"/>
    <n v="0"/>
  </r>
  <r>
    <n v="31"/>
    <x v="30"/>
    <x v="2"/>
    <n v="1"/>
    <x v="30"/>
    <n v="1"/>
    <x v="2"/>
    <x v="0"/>
    <x v="0"/>
    <x v="1"/>
    <n v="11"/>
    <n v="1"/>
    <n v="0"/>
  </r>
  <r>
    <n v="31"/>
    <x v="30"/>
    <x v="2"/>
    <n v="1"/>
    <x v="31"/>
    <n v="1"/>
    <x v="2"/>
    <x v="1"/>
    <x v="0"/>
    <x v="1"/>
    <n v="9"/>
    <n v="1"/>
    <n v="1"/>
  </r>
  <r>
    <n v="32"/>
    <x v="31"/>
    <x v="1"/>
    <n v="2"/>
    <x v="0"/>
    <n v="2"/>
    <x v="0"/>
    <x v="0"/>
    <x v="0"/>
    <x v="0"/>
    <n v="5"/>
    <n v="1"/>
    <n v="0"/>
  </r>
  <r>
    <n v="32"/>
    <x v="31"/>
    <x v="1"/>
    <n v="2"/>
    <x v="1"/>
    <n v="2"/>
    <x v="1"/>
    <x v="0"/>
    <x v="0"/>
    <x v="0"/>
    <n v="7"/>
    <n v="1"/>
    <n v="0"/>
  </r>
  <r>
    <n v="32"/>
    <x v="31"/>
    <x v="1"/>
    <n v="2"/>
    <x v="2"/>
    <n v="2"/>
    <x v="1"/>
    <x v="1"/>
    <x v="0"/>
    <x v="0"/>
    <n v="7"/>
    <n v="1"/>
    <n v="1"/>
  </r>
  <r>
    <n v="32"/>
    <x v="31"/>
    <x v="1"/>
    <n v="2"/>
    <x v="3"/>
    <n v="1"/>
    <x v="1"/>
    <x v="1"/>
    <x v="0"/>
    <x v="1"/>
    <n v="7"/>
    <n v="0"/>
    <n v="1"/>
  </r>
  <r>
    <n v="32"/>
    <x v="31"/>
    <x v="1"/>
    <n v="2"/>
    <x v="4"/>
    <n v="2"/>
    <x v="1"/>
    <x v="1"/>
    <x v="0"/>
    <x v="0"/>
    <n v="7"/>
    <n v="1"/>
    <n v="1"/>
  </r>
  <r>
    <n v="32"/>
    <x v="31"/>
    <x v="1"/>
    <n v="2"/>
    <x v="5"/>
    <n v="2"/>
    <x v="1"/>
    <x v="1"/>
    <x v="0"/>
    <x v="0"/>
    <n v="8"/>
    <n v="1"/>
    <n v="1"/>
  </r>
  <r>
    <n v="32"/>
    <x v="31"/>
    <x v="1"/>
    <n v="2"/>
    <x v="6"/>
    <n v="2"/>
    <x v="2"/>
    <x v="0"/>
    <x v="0"/>
    <x v="0"/>
    <n v="10"/>
    <n v="1"/>
    <n v="0"/>
  </r>
  <r>
    <n v="32"/>
    <x v="31"/>
    <x v="1"/>
    <n v="2"/>
    <x v="7"/>
    <n v="2"/>
    <x v="2"/>
    <x v="1"/>
    <x v="0"/>
    <x v="0"/>
    <n v="9"/>
    <n v="1"/>
    <n v="1"/>
  </r>
  <r>
    <n v="32"/>
    <x v="31"/>
    <x v="1"/>
    <n v="2"/>
    <x v="8"/>
    <n v="2"/>
    <x v="2"/>
    <x v="0"/>
    <x v="0"/>
    <x v="0"/>
    <n v="10"/>
    <n v="1"/>
    <n v="0"/>
  </r>
  <r>
    <n v="32"/>
    <x v="31"/>
    <x v="1"/>
    <n v="2"/>
    <x v="9"/>
    <n v="2"/>
    <x v="2"/>
    <x v="1"/>
    <x v="0"/>
    <x v="0"/>
    <n v="9"/>
    <n v="1"/>
    <n v="1"/>
  </r>
  <r>
    <n v="32"/>
    <x v="31"/>
    <x v="1"/>
    <n v="2"/>
    <x v="10"/>
    <n v="2"/>
    <x v="2"/>
    <x v="1"/>
    <x v="0"/>
    <x v="0"/>
    <n v="10"/>
    <n v="1"/>
    <n v="1"/>
  </r>
  <r>
    <n v="32"/>
    <x v="31"/>
    <x v="1"/>
    <n v="2"/>
    <x v="11"/>
    <n v="2"/>
    <x v="0"/>
    <x v="0"/>
    <x v="0"/>
    <x v="0"/>
    <n v="6"/>
    <n v="1"/>
    <n v="0"/>
  </r>
  <r>
    <n v="32"/>
    <x v="31"/>
    <x v="1"/>
    <n v="2"/>
    <x v="12"/>
    <n v="1"/>
    <x v="0"/>
    <x v="1"/>
    <x v="0"/>
    <x v="1"/>
    <n v="6"/>
    <n v="0"/>
    <n v="1"/>
  </r>
  <r>
    <n v="32"/>
    <x v="31"/>
    <x v="1"/>
    <n v="2"/>
    <x v="13"/>
    <n v="2"/>
    <x v="0"/>
    <x v="0"/>
    <x v="0"/>
    <x v="0"/>
    <n v="6"/>
    <n v="1"/>
    <n v="0"/>
  </r>
  <r>
    <n v="32"/>
    <x v="31"/>
    <x v="1"/>
    <n v="2"/>
    <x v="14"/>
    <n v="2"/>
    <x v="1"/>
    <x v="0"/>
    <x v="0"/>
    <x v="0"/>
    <n v="7"/>
    <n v="1"/>
    <n v="0"/>
  </r>
  <r>
    <n v="32"/>
    <x v="31"/>
    <x v="1"/>
    <n v="2"/>
    <x v="15"/>
    <n v="2"/>
    <x v="1"/>
    <x v="1"/>
    <x v="0"/>
    <x v="0"/>
    <n v="8"/>
    <n v="1"/>
    <n v="1"/>
  </r>
  <r>
    <n v="32"/>
    <x v="31"/>
    <x v="1"/>
    <n v="2"/>
    <x v="16"/>
    <n v="2"/>
    <x v="1"/>
    <x v="0"/>
    <x v="0"/>
    <x v="0"/>
    <n v="7"/>
    <n v="1"/>
    <n v="0"/>
  </r>
  <r>
    <n v="32"/>
    <x v="31"/>
    <x v="1"/>
    <n v="2"/>
    <x v="17"/>
    <n v="2"/>
    <x v="2"/>
    <x v="0"/>
    <x v="0"/>
    <x v="0"/>
    <n v="10"/>
    <n v="1"/>
    <n v="0"/>
  </r>
  <r>
    <n v="32"/>
    <x v="31"/>
    <x v="1"/>
    <n v="2"/>
    <x v="18"/>
    <n v="2"/>
    <x v="2"/>
    <x v="0"/>
    <x v="0"/>
    <x v="0"/>
    <n v="9"/>
    <n v="1"/>
    <n v="0"/>
  </r>
  <r>
    <n v="32"/>
    <x v="31"/>
    <x v="1"/>
    <n v="2"/>
    <x v="19"/>
    <n v="2"/>
    <x v="2"/>
    <x v="1"/>
    <x v="0"/>
    <x v="0"/>
    <n v="9"/>
    <n v="1"/>
    <n v="1"/>
  </r>
  <r>
    <n v="32"/>
    <x v="31"/>
    <x v="1"/>
    <n v="2"/>
    <x v="20"/>
    <n v="2"/>
    <x v="2"/>
    <x v="1"/>
    <x v="0"/>
    <x v="0"/>
    <n v="10"/>
    <n v="1"/>
    <n v="1"/>
  </r>
  <r>
    <n v="32"/>
    <x v="31"/>
    <x v="1"/>
    <n v="2"/>
    <x v="21"/>
    <n v="2"/>
    <x v="1"/>
    <x v="0"/>
    <x v="0"/>
    <x v="0"/>
    <n v="7"/>
    <n v="1"/>
    <n v="0"/>
  </r>
  <r>
    <n v="32"/>
    <x v="31"/>
    <x v="1"/>
    <n v="2"/>
    <x v="22"/>
    <n v="2"/>
    <x v="0"/>
    <x v="0"/>
    <x v="0"/>
    <x v="0"/>
    <n v="6"/>
    <n v="1"/>
    <n v="0"/>
  </r>
  <r>
    <n v="32"/>
    <x v="31"/>
    <x v="1"/>
    <n v="2"/>
    <x v="23"/>
    <n v="2"/>
    <x v="0"/>
    <x v="0"/>
    <x v="0"/>
    <x v="0"/>
    <n v="6"/>
    <n v="1"/>
    <n v="0"/>
  </r>
  <r>
    <n v="32"/>
    <x v="31"/>
    <x v="1"/>
    <n v="2"/>
    <x v="24"/>
    <n v="2"/>
    <x v="1"/>
    <x v="1"/>
    <x v="0"/>
    <x v="0"/>
    <n v="7"/>
    <n v="1"/>
    <n v="1"/>
  </r>
  <r>
    <n v="32"/>
    <x v="31"/>
    <x v="1"/>
    <n v="2"/>
    <x v="25"/>
    <n v="2"/>
    <x v="0"/>
    <x v="1"/>
    <x v="0"/>
    <x v="0"/>
    <n v="5"/>
    <n v="1"/>
    <n v="1"/>
  </r>
  <r>
    <n v="32"/>
    <x v="31"/>
    <x v="1"/>
    <n v="2"/>
    <x v="26"/>
    <n v="2"/>
    <x v="1"/>
    <x v="1"/>
    <x v="0"/>
    <x v="0"/>
    <n v="8"/>
    <n v="1"/>
    <n v="1"/>
  </r>
  <r>
    <n v="32"/>
    <x v="31"/>
    <x v="1"/>
    <n v="2"/>
    <x v="27"/>
    <n v="2"/>
    <x v="1"/>
    <x v="0"/>
    <x v="0"/>
    <x v="0"/>
    <n v="7"/>
    <n v="1"/>
    <n v="0"/>
  </r>
  <r>
    <n v="32"/>
    <x v="31"/>
    <x v="1"/>
    <n v="2"/>
    <x v="28"/>
    <n v="2"/>
    <x v="2"/>
    <x v="0"/>
    <x v="0"/>
    <x v="0"/>
    <n v="9"/>
    <n v="1"/>
    <n v="0"/>
  </r>
  <r>
    <n v="32"/>
    <x v="31"/>
    <x v="1"/>
    <n v="2"/>
    <x v="29"/>
    <n v="2"/>
    <x v="2"/>
    <x v="0"/>
    <x v="0"/>
    <x v="0"/>
    <n v="10"/>
    <n v="1"/>
    <n v="0"/>
  </r>
  <r>
    <n v="32"/>
    <x v="31"/>
    <x v="1"/>
    <n v="2"/>
    <x v="30"/>
    <n v="2"/>
    <x v="2"/>
    <x v="0"/>
    <x v="0"/>
    <x v="0"/>
    <n v="11"/>
    <n v="1"/>
    <n v="0"/>
  </r>
  <r>
    <n v="32"/>
    <x v="31"/>
    <x v="1"/>
    <n v="2"/>
    <x v="31"/>
    <n v="2"/>
    <x v="2"/>
    <x v="1"/>
    <x v="0"/>
    <x v="0"/>
    <n v="9"/>
    <n v="1"/>
    <n v="1"/>
  </r>
  <r>
    <n v="33"/>
    <x v="32"/>
    <x v="1"/>
    <n v="2"/>
    <x v="0"/>
    <n v="2"/>
    <x v="0"/>
    <x v="0"/>
    <x v="0"/>
    <x v="0"/>
    <n v="5"/>
    <n v="1"/>
    <n v="0"/>
  </r>
  <r>
    <n v="33"/>
    <x v="32"/>
    <x v="1"/>
    <n v="2"/>
    <x v="1"/>
    <n v="2"/>
    <x v="1"/>
    <x v="0"/>
    <x v="0"/>
    <x v="0"/>
    <n v="7"/>
    <n v="1"/>
    <n v="0"/>
  </r>
  <r>
    <n v="33"/>
    <x v="32"/>
    <x v="1"/>
    <n v="2"/>
    <x v="2"/>
    <n v="2"/>
    <x v="1"/>
    <x v="1"/>
    <x v="0"/>
    <x v="0"/>
    <n v="7"/>
    <n v="1"/>
    <n v="1"/>
  </r>
  <r>
    <n v="33"/>
    <x v="32"/>
    <x v="1"/>
    <n v="2"/>
    <x v="3"/>
    <n v="1"/>
    <x v="1"/>
    <x v="1"/>
    <x v="0"/>
    <x v="1"/>
    <n v="7"/>
    <n v="0"/>
    <n v="1"/>
  </r>
  <r>
    <n v="33"/>
    <x v="32"/>
    <x v="1"/>
    <n v="2"/>
    <x v="4"/>
    <n v="2"/>
    <x v="1"/>
    <x v="1"/>
    <x v="0"/>
    <x v="0"/>
    <n v="7"/>
    <n v="1"/>
    <n v="1"/>
  </r>
  <r>
    <n v="33"/>
    <x v="32"/>
    <x v="1"/>
    <n v="2"/>
    <x v="5"/>
    <n v="2"/>
    <x v="1"/>
    <x v="1"/>
    <x v="0"/>
    <x v="0"/>
    <n v="8"/>
    <n v="1"/>
    <n v="1"/>
  </r>
  <r>
    <n v="33"/>
    <x v="32"/>
    <x v="1"/>
    <n v="2"/>
    <x v="6"/>
    <n v="2"/>
    <x v="2"/>
    <x v="0"/>
    <x v="0"/>
    <x v="0"/>
    <n v="10"/>
    <n v="1"/>
    <n v="0"/>
  </r>
  <r>
    <n v="33"/>
    <x v="32"/>
    <x v="1"/>
    <n v="2"/>
    <x v="7"/>
    <n v="2"/>
    <x v="2"/>
    <x v="1"/>
    <x v="0"/>
    <x v="0"/>
    <n v="9"/>
    <n v="1"/>
    <n v="1"/>
  </r>
  <r>
    <n v="33"/>
    <x v="32"/>
    <x v="1"/>
    <n v="2"/>
    <x v="8"/>
    <n v="2"/>
    <x v="2"/>
    <x v="0"/>
    <x v="0"/>
    <x v="0"/>
    <n v="10"/>
    <n v="1"/>
    <n v="0"/>
  </r>
  <r>
    <n v="33"/>
    <x v="32"/>
    <x v="1"/>
    <n v="2"/>
    <x v="9"/>
    <n v="2"/>
    <x v="2"/>
    <x v="1"/>
    <x v="0"/>
    <x v="0"/>
    <n v="9"/>
    <n v="1"/>
    <n v="1"/>
  </r>
  <r>
    <n v="33"/>
    <x v="32"/>
    <x v="1"/>
    <n v="2"/>
    <x v="10"/>
    <n v="2"/>
    <x v="2"/>
    <x v="1"/>
    <x v="0"/>
    <x v="0"/>
    <n v="10"/>
    <n v="1"/>
    <n v="1"/>
  </r>
  <r>
    <n v="33"/>
    <x v="32"/>
    <x v="1"/>
    <n v="2"/>
    <x v="11"/>
    <n v="2"/>
    <x v="0"/>
    <x v="0"/>
    <x v="0"/>
    <x v="0"/>
    <n v="6"/>
    <n v="1"/>
    <n v="0"/>
  </r>
  <r>
    <n v="33"/>
    <x v="32"/>
    <x v="1"/>
    <n v="2"/>
    <x v="12"/>
    <n v="3"/>
    <x v="0"/>
    <x v="1"/>
    <x v="0"/>
    <x v="3"/>
    <n v="6"/>
    <n v="0"/>
    <n v="1"/>
  </r>
  <r>
    <n v="33"/>
    <x v="32"/>
    <x v="1"/>
    <n v="2"/>
    <x v="13"/>
    <n v="2"/>
    <x v="0"/>
    <x v="0"/>
    <x v="0"/>
    <x v="0"/>
    <n v="6"/>
    <n v="1"/>
    <n v="0"/>
  </r>
  <r>
    <n v="33"/>
    <x v="32"/>
    <x v="1"/>
    <n v="2"/>
    <x v="14"/>
    <n v="2"/>
    <x v="1"/>
    <x v="0"/>
    <x v="0"/>
    <x v="0"/>
    <n v="7"/>
    <n v="1"/>
    <n v="0"/>
  </r>
  <r>
    <n v="33"/>
    <x v="32"/>
    <x v="1"/>
    <n v="2"/>
    <x v="15"/>
    <n v="2"/>
    <x v="1"/>
    <x v="1"/>
    <x v="0"/>
    <x v="0"/>
    <n v="8"/>
    <n v="1"/>
    <n v="1"/>
  </r>
  <r>
    <n v="33"/>
    <x v="32"/>
    <x v="1"/>
    <n v="2"/>
    <x v="16"/>
    <n v="2"/>
    <x v="1"/>
    <x v="0"/>
    <x v="0"/>
    <x v="0"/>
    <n v="7"/>
    <n v="1"/>
    <n v="0"/>
  </r>
  <r>
    <n v="33"/>
    <x v="32"/>
    <x v="1"/>
    <n v="2"/>
    <x v="17"/>
    <n v="2"/>
    <x v="2"/>
    <x v="0"/>
    <x v="0"/>
    <x v="0"/>
    <n v="10"/>
    <n v="1"/>
    <n v="0"/>
  </r>
  <r>
    <n v="33"/>
    <x v="32"/>
    <x v="1"/>
    <n v="2"/>
    <x v="18"/>
    <n v="2"/>
    <x v="2"/>
    <x v="0"/>
    <x v="0"/>
    <x v="0"/>
    <n v="9"/>
    <n v="1"/>
    <n v="0"/>
  </r>
  <r>
    <n v="33"/>
    <x v="32"/>
    <x v="1"/>
    <n v="2"/>
    <x v="19"/>
    <n v="2"/>
    <x v="2"/>
    <x v="1"/>
    <x v="0"/>
    <x v="0"/>
    <n v="9"/>
    <n v="1"/>
    <n v="1"/>
  </r>
  <r>
    <n v="33"/>
    <x v="32"/>
    <x v="1"/>
    <n v="2"/>
    <x v="20"/>
    <n v="2"/>
    <x v="2"/>
    <x v="1"/>
    <x v="0"/>
    <x v="0"/>
    <n v="10"/>
    <n v="1"/>
    <n v="1"/>
  </r>
  <r>
    <n v="33"/>
    <x v="32"/>
    <x v="1"/>
    <n v="2"/>
    <x v="21"/>
    <n v="2"/>
    <x v="1"/>
    <x v="0"/>
    <x v="0"/>
    <x v="0"/>
    <n v="7"/>
    <n v="1"/>
    <n v="0"/>
  </r>
  <r>
    <n v="33"/>
    <x v="32"/>
    <x v="1"/>
    <n v="2"/>
    <x v="22"/>
    <n v="3"/>
    <x v="0"/>
    <x v="0"/>
    <x v="0"/>
    <x v="3"/>
    <n v="6"/>
    <n v="0"/>
    <n v="0"/>
  </r>
  <r>
    <n v="33"/>
    <x v="32"/>
    <x v="1"/>
    <n v="2"/>
    <x v="23"/>
    <n v="2"/>
    <x v="0"/>
    <x v="0"/>
    <x v="0"/>
    <x v="0"/>
    <n v="6"/>
    <n v="1"/>
    <n v="0"/>
  </r>
  <r>
    <n v="33"/>
    <x v="32"/>
    <x v="1"/>
    <n v="2"/>
    <x v="24"/>
    <n v="2"/>
    <x v="1"/>
    <x v="1"/>
    <x v="0"/>
    <x v="0"/>
    <n v="7"/>
    <n v="1"/>
    <n v="1"/>
  </r>
  <r>
    <n v="33"/>
    <x v="32"/>
    <x v="1"/>
    <n v="2"/>
    <x v="25"/>
    <n v="2"/>
    <x v="0"/>
    <x v="1"/>
    <x v="0"/>
    <x v="0"/>
    <n v="5"/>
    <n v="1"/>
    <n v="1"/>
  </r>
  <r>
    <n v="33"/>
    <x v="32"/>
    <x v="1"/>
    <n v="2"/>
    <x v="26"/>
    <n v="2"/>
    <x v="1"/>
    <x v="1"/>
    <x v="0"/>
    <x v="0"/>
    <n v="8"/>
    <n v="1"/>
    <n v="1"/>
  </r>
  <r>
    <n v="33"/>
    <x v="32"/>
    <x v="1"/>
    <n v="2"/>
    <x v="27"/>
    <n v="2"/>
    <x v="1"/>
    <x v="0"/>
    <x v="0"/>
    <x v="0"/>
    <n v="7"/>
    <n v="1"/>
    <n v="0"/>
  </r>
  <r>
    <n v="33"/>
    <x v="32"/>
    <x v="1"/>
    <n v="2"/>
    <x v="28"/>
    <n v="2"/>
    <x v="2"/>
    <x v="0"/>
    <x v="0"/>
    <x v="0"/>
    <n v="9"/>
    <n v="1"/>
    <n v="0"/>
  </r>
  <r>
    <n v="33"/>
    <x v="32"/>
    <x v="1"/>
    <n v="2"/>
    <x v="29"/>
    <n v="2"/>
    <x v="2"/>
    <x v="0"/>
    <x v="0"/>
    <x v="0"/>
    <n v="10"/>
    <n v="1"/>
    <n v="0"/>
  </r>
  <r>
    <n v="33"/>
    <x v="32"/>
    <x v="1"/>
    <n v="2"/>
    <x v="30"/>
    <n v="2"/>
    <x v="2"/>
    <x v="0"/>
    <x v="0"/>
    <x v="0"/>
    <n v="11"/>
    <n v="1"/>
    <n v="0"/>
  </r>
  <r>
    <n v="33"/>
    <x v="32"/>
    <x v="1"/>
    <n v="2"/>
    <x v="31"/>
    <n v="2"/>
    <x v="2"/>
    <x v="1"/>
    <x v="0"/>
    <x v="0"/>
    <n v="9"/>
    <n v="1"/>
    <n v="1"/>
  </r>
  <r>
    <n v="34"/>
    <x v="33"/>
    <x v="6"/>
    <n v="3"/>
    <x v="0"/>
    <n v="5"/>
    <x v="0"/>
    <x v="0"/>
    <x v="0"/>
    <x v="5"/>
    <n v="5"/>
    <n v="0"/>
    <n v="0"/>
  </r>
  <r>
    <n v="34"/>
    <x v="33"/>
    <x v="6"/>
    <n v="3"/>
    <x v="1"/>
    <n v="3"/>
    <x v="1"/>
    <x v="0"/>
    <x v="0"/>
    <x v="3"/>
    <n v="7"/>
    <n v="1"/>
    <n v="0"/>
  </r>
  <r>
    <n v="34"/>
    <x v="33"/>
    <x v="6"/>
    <n v="3"/>
    <x v="2"/>
    <n v="3"/>
    <x v="1"/>
    <x v="1"/>
    <x v="0"/>
    <x v="3"/>
    <n v="7"/>
    <n v="1"/>
    <n v="1"/>
  </r>
  <r>
    <n v="34"/>
    <x v="33"/>
    <x v="6"/>
    <n v="3"/>
    <x v="3"/>
    <n v="3"/>
    <x v="1"/>
    <x v="1"/>
    <x v="0"/>
    <x v="3"/>
    <n v="7"/>
    <n v="1"/>
    <n v="1"/>
  </r>
  <r>
    <n v="34"/>
    <x v="33"/>
    <x v="6"/>
    <n v="3"/>
    <x v="4"/>
    <n v="3"/>
    <x v="1"/>
    <x v="1"/>
    <x v="0"/>
    <x v="3"/>
    <n v="7"/>
    <n v="1"/>
    <n v="1"/>
  </r>
  <r>
    <n v="34"/>
    <x v="33"/>
    <x v="6"/>
    <n v="3"/>
    <x v="5"/>
    <n v="3"/>
    <x v="1"/>
    <x v="1"/>
    <x v="0"/>
    <x v="3"/>
    <n v="8"/>
    <n v="1"/>
    <n v="1"/>
  </r>
  <r>
    <n v="34"/>
    <x v="33"/>
    <x v="6"/>
    <n v="3"/>
    <x v="6"/>
    <n v="3"/>
    <x v="2"/>
    <x v="0"/>
    <x v="0"/>
    <x v="3"/>
    <n v="10"/>
    <n v="1"/>
    <n v="0"/>
  </r>
  <r>
    <n v="34"/>
    <x v="33"/>
    <x v="6"/>
    <n v="3"/>
    <x v="7"/>
    <n v="3"/>
    <x v="2"/>
    <x v="1"/>
    <x v="0"/>
    <x v="3"/>
    <n v="9"/>
    <n v="1"/>
    <n v="1"/>
  </r>
  <r>
    <n v="34"/>
    <x v="33"/>
    <x v="6"/>
    <n v="3"/>
    <x v="8"/>
    <n v="3"/>
    <x v="2"/>
    <x v="0"/>
    <x v="0"/>
    <x v="3"/>
    <n v="10"/>
    <n v="1"/>
    <n v="0"/>
  </r>
  <r>
    <n v="34"/>
    <x v="33"/>
    <x v="6"/>
    <n v="3"/>
    <x v="9"/>
    <n v="3"/>
    <x v="2"/>
    <x v="1"/>
    <x v="0"/>
    <x v="3"/>
    <n v="9"/>
    <n v="1"/>
    <n v="1"/>
  </r>
  <r>
    <n v="34"/>
    <x v="33"/>
    <x v="6"/>
    <n v="3"/>
    <x v="10"/>
    <n v="3"/>
    <x v="2"/>
    <x v="1"/>
    <x v="0"/>
    <x v="3"/>
    <n v="10"/>
    <n v="1"/>
    <n v="1"/>
  </r>
  <r>
    <n v="34"/>
    <x v="33"/>
    <x v="6"/>
    <n v="3"/>
    <x v="11"/>
    <n v="3"/>
    <x v="0"/>
    <x v="0"/>
    <x v="0"/>
    <x v="3"/>
    <n v="6"/>
    <n v="1"/>
    <n v="0"/>
  </r>
  <r>
    <n v="34"/>
    <x v="33"/>
    <x v="6"/>
    <n v="3"/>
    <x v="12"/>
    <n v="2"/>
    <x v="0"/>
    <x v="1"/>
    <x v="0"/>
    <x v="0"/>
    <n v="6"/>
    <n v="0"/>
    <n v="1"/>
  </r>
  <r>
    <n v="34"/>
    <x v="33"/>
    <x v="6"/>
    <n v="3"/>
    <x v="13"/>
    <n v="5"/>
    <x v="0"/>
    <x v="0"/>
    <x v="0"/>
    <x v="5"/>
    <n v="6"/>
    <n v="0"/>
    <n v="0"/>
  </r>
  <r>
    <n v="34"/>
    <x v="33"/>
    <x v="6"/>
    <n v="3"/>
    <x v="14"/>
    <n v="3"/>
    <x v="1"/>
    <x v="0"/>
    <x v="0"/>
    <x v="3"/>
    <n v="7"/>
    <n v="1"/>
    <n v="0"/>
  </r>
  <r>
    <n v="34"/>
    <x v="33"/>
    <x v="6"/>
    <n v="3"/>
    <x v="15"/>
    <n v="3"/>
    <x v="1"/>
    <x v="1"/>
    <x v="0"/>
    <x v="3"/>
    <n v="8"/>
    <n v="1"/>
    <n v="1"/>
  </r>
  <r>
    <n v="34"/>
    <x v="33"/>
    <x v="6"/>
    <n v="3"/>
    <x v="16"/>
    <n v="3"/>
    <x v="1"/>
    <x v="0"/>
    <x v="0"/>
    <x v="3"/>
    <n v="7"/>
    <n v="1"/>
    <n v="0"/>
  </r>
  <r>
    <n v="34"/>
    <x v="33"/>
    <x v="6"/>
    <n v="3"/>
    <x v="17"/>
    <n v="3"/>
    <x v="2"/>
    <x v="0"/>
    <x v="0"/>
    <x v="3"/>
    <n v="10"/>
    <n v="1"/>
    <n v="0"/>
  </r>
  <r>
    <n v="34"/>
    <x v="33"/>
    <x v="6"/>
    <n v="3"/>
    <x v="18"/>
    <n v="3"/>
    <x v="2"/>
    <x v="0"/>
    <x v="0"/>
    <x v="3"/>
    <n v="9"/>
    <n v="1"/>
    <n v="0"/>
  </r>
  <r>
    <n v="34"/>
    <x v="33"/>
    <x v="6"/>
    <n v="3"/>
    <x v="19"/>
    <n v="3"/>
    <x v="2"/>
    <x v="1"/>
    <x v="0"/>
    <x v="3"/>
    <n v="9"/>
    <n v="1"/>
    <n v="1"/>
  </r>
  <r>
    <n v="34"/>
    <x v="33"/>
    <x v="6"/>
    <n v="3"/>
    <x v="20"/>
    <n v="3"/>
    <x v="2"/>
    <x v="1"/>
    <x v="0"/>
    <x v="3"/>
    <n v="10"/>
    <n v="1"/>
    <n v="1"/>
  </r>
  <r>
    <n v="34"/>
    <x v="33"/>
    <x v="6"/>
    <n v="3"/>
    <x v="21"/>
    <n v="3"/>
    <x v="1"/>
    <x v="0"/>
    <x v="0"/>
    <x v="3"/>
    <n v="7"/>
    <n v="1"/>
    <n v="0"/>
  </r>
  <r>
    <n v="34"/>
    <x v="33"/>
    <x v="6"/>
    <n v="3"/>
    <x v="22"/>
    <n v="1"/>
    <x v="0"/>
    <x v="0"/>
    <x v="0"/>
    <x v="1"/>
    <n v="6"/>
    <n v="0"/>
    <n v="0"/>
  </r>
  <r>
    <n v="34"/>
    <x v="33"/>
    <x v="6"/>
    <n v="3"/>
    <x v="23"/>
    <n v="3"/>
    <x v="0"/>
    <x v="0"/>
    <x v="0"/>
    <x v="3"/>
    <n v="6"/>
    <n v="1"/>
    <n v="0"/>
  </r>
  <r>
    <n v="34"/>
    <x v="33"/>
    <x v="6"/>
    <n v="3"/>
    <x v="24"/>
    <n v="3"/>
    <x v="1"/>
    <x v="1"/>
    <x v="0"/>
    <x v="3"/>
    <n v="7"/>
    <n v="1"/>
    <n v="1"/>
  </r>
  <r>
    <n v="34"/>
    <x v="33"/>
    <x v="6"/>
    <n v="3"/>
    <x v="25"/>
    <n v="3"/>
    <x v="0"/>
    <x v="1"/>
    <x v="0"/>
    <x v="3"/>
    <n v="5"/>
    <n v="1"/>
    <n v="1"/>
  </r>
  <r>
    <n v="34"/>
    <x v="33"/>
    <x v="6"/>
    <n v="3"/>
    <x v="26"/>
    <n v="3"/>
    <x v="1"/>
    <x v="1"/>
    <x v="0"/>
    <x v="3"/>
    <n v="8"/>
    <n v="1"/>
    <n v="1"/>
  </r>
  <r>
    <n v="34"/>
    <x v="33"/>
    <x v="6"/>
    <n v="3"/>
    <x v="27"/>
    <n v="3"/>
    <x v="1"/>
    <x v="0"/>
    <x v="0"/>
    <x v="3"/>
    <n v="7"/>
    <n v="1"/>
    <n v="0"/>
  </r>
  <r>
    <n v="34"/>
    <x v="33"/>
    <x v="6"/>
    <n v="3"/>
    <x v="28"/>
    <n v="3"/>
    <x v="2"/>
    <x v="0"/>
    <x v="0"/>
    <x v="3"/>
    <n v="9"/>
    <n v="1"/>
    <n v="0"/>
  </r>
  <r>
    <n v="34"/>
    <x v="33"/>
    <x v="6"/>
    <n v="3"/>
    <x v="29"/>
    <n v="3"/>
    <x v="2"/>
    <x v="0"/>
    <x v="0"/>
    <x v="3"/>
    <n v="10"/>
    <n v="1"/>
    <n v="0"/>
  </r>
  <r>
    <n v="34"/>
    <x v="33"/>
    <x v="6"/>
    <n v="3"/>
    <x v="30"/>
    <n v="3"/>
    <x v="2"/>
    <x v="0"/>
    <x v="0"/>
    <x v="3"/>
    <n v="11"/>
    <n v="1"/>
    <n v="0"/>
  </r>
  <r>
    <n v="34"/>
    <x v="33"/>
    <x v="6"/>
    <n v="3"/>
    <x v="31"/>
    <n v="3"/>
    <x v="2"/>
    <x v="1"/>
    <x v="0"/>
    <x v="3"/>
    <n v="9"/>
    <n v="1"/>
    <n v="1"/>
  </r>
  <r>
    <n v="35"/>
    <x v="34"/>
    <x v="1"/>
    <n v="2"/>
    <x v="0"/>
    <n v="1"/>
    <x v="0"/>
    <x v="0"/>
    <x v="0"/>
    <x v="1"/>
    <n v="5"/>
    <n v="0"/>
    <n v="0"/>
  </r>
  <r>
    <n v="35"/>
    <x v="34"/>
    <x v="1"/>
    <n v="2"/>
    <x v="1"/>
    <n v="2"/>
    <x v="1"/>
    <x v="0"/>
    <x v="0"/>
    <x v="0"/>
    <n v="7"/>
    <n v="1"/>
    <n v="0"/>
  </r>
  <r>
    <n v="35"/>
    <x v="34"/>
    <x v="1"/>
    <n v="2"/>
    <x v="2"/>
    <n v="2"/>
    <x v="1"/>
    <x v="1"/>
    <x v="0"/>
    <x v="0"/>
    <n v="7"/>
    <n v="1"/>
    <n v="1"/>
  </r>
  <r>
    <n v="35"/>
    <x v="34"/>
    <x v="1"/>
    <n v="2"/>
    <x v="3"/>
    <n v="1"/>
    <x v="1"/>
    <x v="1"/>
    <x v="0"/>
    <x v="1"/>
    <n v="7"/>
    <n v="0"/>
    <n v="1"/>
  </r>
  <r>
    <n v="35"/>
    <x v="34"/>
    <x v="1"/>
    <n v="2"/>
    <x v="4"/>
    <n v="2"/>
    <x v="1"/>
    <x v="1"/>
    <x v="0"/>
    <x v="0"/>
    <n v="7"/>
    <n v="1"/>
    <n v="1"/>
  </r>
  <r>
    <n v="35"/>
    <x v="34"/>
    <x v="1"/>
    <n v="2"/>
    <x v="5"/>
    <n v="2"/>
    <x v="1"/>
    <x v="1"/>
    <x v="0"/>
    <x v="0"/>
    <n v="8"/>
    <n v="1"/>
    <n v="1"/>
  </r>
  <r>
    <n v="35"/>
    <x v="34"/>
    <x v="1"/>
    <n v="2"/>
    <x v="6"/>
    <n v="2"/>
    <x v="2"/>
    <x v="0"/>
    <x v="0"/>
    <x v="0"/>
    <n v="10"/>
    <n v="1"/>
    <n v="0"/>
  </r>
  <r>
    <n v="35"/>
    <x v="34"/>
    <x v="1"/>
    <n v="2"/>
    <x v="7"/>
    <n v="2"/>
    <x v="2"/>
    <x v="1"/>
    <x v="0"/>
    <x v="0"/>
    <n v="9"/>
    <n v="1"/>
    <n v="1"/>
  </r>
  <r>
    <n v="35"/>
    <x v="34"/>
    <x v="1"/>
    <n v="2"/>
    <x v="8"/>
    <n v="2"/>
    <x v="2"/>
    <x v="0"/>
    <x v="0"/>
    <x v="0"/>
    <n v="10"/>
    <n v="1"/>
    <n v="0"/>
  </r>
  <r>
    <n v="35"/>
    <x v="34"/>
    <x v="1"/>
    <n v="2"/>
    <x v="9"/>
    <n v="1"/>
    <x v="2"/>
    <x v="1"/>
    <x v="0"/>
    <x v="1"/>
    <n v="9"/>
    <n v="0"/>
    <n v="1"/>
  </r>
  <r>
    <n v="35"/>
    <x v="34"/>
    <x v="1"/>
    <n v="2"/>
    <x v="10"/>
    <n v="7"/>
    <x v="2"/>
    <x v="1"/>
    <x v="0"/>
    <x v="2"/>
    <n v="10"/>
    <n v="0"/>
    <n v="1"/>
  </r>
  <r>
    <n v="35"/>
    <x v="34"/>
    <x v="1"/>
    <n v="2"/>
    <x v="11"/>
    <n v="2"/>
    <x v="0"/>
    <x v="0"/>
    <x v="0"/>
    <x v="0"/>
    <n v="6"/>
    <n v="1"/>
    <n v="0"/>
  </r>
  <r>
    <n v="35"/>
    <x v="34"/>
    <x v="1"/>
    <n v="2"/>
    <x v="12"/>
    <n v="1"/>
    <x v="0"/>
    <x v="1"/>
    <x v="0"/>
    <x v="1"/>
    <n v="6"/>
    <n v="0"/>
    <n v="1"/>
  </r>
  <r>
    <n v="35"/>
    <x v="34"/>
    <x v="1"/>
    <n v="2"/>
    <x v="13"/>
    <n v="2"/>
    <x v="0"/>
    <x v="0"/>
    <x v="0"/>
    <x v="0"/>
    <n v="6"/>
    <n v="1"/>
    <n v="0"/>
  </r>
  <r>
    <n v="35"/>
    <x v="34"/>
    <x v="1"/>
    <n v="2"/>
    <x v="14"/>
    <n v="2"/>
    <x v="1"/>
    <x v="0"/>
    <x v="0"/>
    <x v="0"/>
    <n v="7"/>
    <n v="1"/>
    <n v="0"/>
  </r>
  <r>
    <n v="35"/>
    <x v="34"/>
    <x v="1"/>
    <n v="2"/>
    <x v="15"/>
    <n v="2"/>
    <x v="1"/>
    <x v="1"/>
    <x v="0"/>
    <x v="0"/>
    <n v="8"/>
    <n v="1"/>
    <n v="1"/>
  </r>
  <r>
    <n v="35"/>
    <x v="34"/>
    <x v="1"/>
    <n v="2"/>
    <x v="16"/>
    <n v="2"/>
    <x v="1"/>
    <x v="0"/>
    <x v="0"/>
    <x v="0"/>
    <n v="7"/>
    <n v="1"/>
    <n v="0"/>
  </r>
  <r>
    <n v="35"/>
    <x v="34"/>
    <x v="1"/>
    <n v="2"/>
    <x v="17"/>
    <n v="2"/>
    <x v="2"/>
    <x v="0"/>
    <x v="0"/>
    <x v="0"/>
    <n v="10"/>
    <n v="1"/>
    <n v="0"/>
  </r>
  <r>
    <n v="35"/>
    <x v="34"/>
    <x v="1"/>
    <n v="2"/>
    <x v="18"/>
    <n v="2"/>
    <x v="2"/>
    <x v="0"/>
    <x v="0"/>
    <x v="0"/>
    <n v="9"/>
    <n v="1"/>
    <n v="0"/>
  </r>
  <r>
    <n v="35"/>
    <x v="34"/>
    <x v="1"/>
    <n v="2"/>
    <x v="19"/>
    <n v="1"/>
    <x v="2"/>
    <x v="1"/>
    <x v="0"/>
    <x v="1"/>
    <n v="9"/>
    <n v="0"/>
    <n v="1"/>
  </r>
  <r>
    <n v="35"/>
    <x v="34"/>
    <x v="1"/>
    <n v="2"/>
    <x v="20"/>
    <n v="2"/>
    <x v="2"/>
    <x v="1"/>
    <x v="0"/>
    <x v="0"/>
    <n v="10"/>
    <n v="1"/>
    <n v="1"/>
  </r>
  <r>
    <n v="35"/>
    <x v="34"/>
    <x v="1"/>
    <n v="2"/>
    <x v="21"/>
    <n v="2"/>
    <x v="1"/>
    <x v="0"/>
    <x v="0"/>
    <x v="0"/>
    <n v="7"/>
    <n v="1"/>
    <n v="0"/>
  </r>
  <r>
    <n v="35"/>
    <x v="34"/>
    <x v="1"/>
    <n v="2"/>
    <x v="22"/>
    <n v="2"/>
    <x v="0"/>
    <x v="0"/>
    <x v="0"/>
    <x v="0"/>
    <n v="6"/>
    <n v="1"/>
    <n v="0"/>
  </r>
  <r>
    <n v="35"/>
    <x v="34"/>
    <x v="1"/>
    <n v="2"/>
    <x v="23"/>
    <n v="2"/>
    <x v="0"/>
    <x v="0"/>
    <x v="0"/>
    <x v="0"/>
    <n v="6"/>
    <n v="1"/>
    <n v="0"/>
  </r>
  <r>
    <n v="35"/>
    <x v="34"/>
    <x v="1"/>
    <n v="2"/>
    <x v="24"/>
    <n v="2"/>
    <x v="1"/>
    <x v="1"/>
    <x v="0"/>
    <x v="0"/>
    <n v="7"/>
    <n v="1"/>
    <n v="1"/>
  </r>
  <r>
    <n v="35"/>
    <x v="34"/>
    <x v="1"/>
    <n v="2"/>
    <x v="25"/>
    <n v="2"/>
    <x v="0"/>
    <x v="1"/>
    <x v="0"/>
    <x v="0"/>
    <n v="5"/>
    <n v="1"/>
    <n v="1"/>
  </r>
  <r>
    <n v="35"/>
    <x v="34"/>
    <x v="1"/>
    <n v="2"/>
    <x v="26"/>
    <n v="2"/>
    <x v="1"/>
    <x v="1"/>
    <x v="0"/>
    <x v="0"/>
    <n v="8"/>
    <n v="1"/>
    <n v="1"/>
  </r>
  <r>
    <n v="35"/>
    <x v="34"/>
    <x v="1"/>
    <n v="2"/>
    <x v="27"/>
    <n v="2"/>
    <x v="1"/>
    <x v="0"/>
    <x v="0"/>
    <x v="0"/>
    <n v="7"/>
    <n v="1"/>
    <n v="0"/>
  </r>
  <r>
    <n v="35"/>
    <x v="34"/>
    <x v="1"/>
    <n v="2"/>
    <x v="28"/>
    <n v="2"/>
    <x v="2"/>
    <x v="0"/>
    <x v="0"/>
    <x v="0"/>
    <n v="9"/>
    <n v="1"/>
    <n v="0"/>
  </r>
  <r>
    <n v="35"/>
    <x v="34"/>
    <x v="1"/>
    <n v="2"/>
    <x v="29"/>
    <n v="1"/>
    <x v="2"/>
    <x v="0"/>
    <x v="0"/>
    <x v="1"/>
    <n v="10"/>
    <n v="0"/>
    <n v="0"/>
  </r>
  <r>
    <n v="35"/>
    <x v="34"/>
    <x v="1"/>
    <n v="2"/>
    <x v="30"/>
    <n v="2"/>
    <x v="2"/>
    <x v="0"/>
    <x v="0"/>
    <x v="0"/>
    <n v="11"/>
    <n v="1"/>
    <n v="0"/>
  </r>
  <r>
    <n v="35"/>
    <x v="34"/>
    <x v="1"/>
    <n v="2"/>
    <x v="31"/>
    <n v="2"/>
    <x v="2"/>
    <x v="1"/>
    <x v="0"/>
    <x v="0"/>
    <n v="9"/>
    <n v="1"/>
    <n v="1"/>
  </r>
  <r>
    <n v="36"/>
    <x v="35"/>
    <x v="5"/>
    <n v="6"/>
    <x v="0"/>
    <n v="1"/>
    <x v="0"/>
    <x v="0"/>
    <x v="0"/>
    <x v="1"/>
    <n v="5"/>
    <n v="0"/>
    <n v="0"/>
  </r>
  <r>
    <n v="36"/>
    <x v="35"/>
    <x v="5"/>
    <n v="6"/>
    <x v="1"/>
    <n v="6"/>
    <x v="1"/>
    <x v="0"/>
    <x v="0"/>
    <x v="6"/>
    <n v="7"/>
    <n v="1"/>
    <n v="0"/>
  </r>
  <r>
    <n v="36"/>
    <x v="35"/>
    <x v="5"/>
    <n v="6"/>
    <x v="2"/>
    <n v="2"/>
    <x v="1"/>
    <x v="1"/>
    <x v="0"/>
    <x v="0"/>
    <n v="7"/>
    <n v="0"/>
    <n v="1"/>
  </r>
  <r>
    <n v="36"/>
    <x v="35"/>
    <x v="5"/>
    <n v="6"/>
    <x v="3"/>
    <n v="6"/>
    <x v="1"/>
    <x v="1"/>
    <x v="0"/>
    <x v="6"/>
    <n v="7"/>
    <n v="1"/>
    <n v="1"/>
  </r>
  <r>
    <n v="36"/>
    <x v="35"/>
    <x v="5"/>
    <n v="6"/>
    <x v="4"/>
    <n v="6"/>
    <x v="1"/>
    <x v="1"/>
    <x v="0"/>
    <x v="6"/>
    <n v="7"/>
    <n v="1"/>
    <n v="1"/>
  </r>
  <r>
    <n v="36"/>
    <x v="35"/>
    <x v="5"/>
    <n v="6"/>
    <x v="5"/>
    <n v="6"/>
    <x v="1"/>
    <x v="1"/>
    <x v="0"/>
    <x v="6"/>
    <n v="8"/>
    <n v="1"/>
    <n v="1"/>
  </r>
  <r>
    <n v="36"/>
    <x v="35"/>
    <x v="5"/>
    <n v="6"/>
    <x v="6"/>
    <n v="6"/>
    <x v="2"/>
    <x v="0"/>
    <x v="0"/>
    <x v="6"/>
    <n v="10"/>
    <n v="1"/>
    <n v="0"/>
  </r>
  <r>
    <n v="36"/>
    <x v="35"/>
    <x v="5"/>
    <n v="6"/>
    <x v="7"/>
    <n v="6"/>
    <x v="2"/>
    <x v="1"/>
    <x v="0"/>
    <x v="6"/>
    <n v="9"/>
    <n v="1"/>
    <n v="1"/>
  </r>
  <r>
    <n v="36"/>
    <x v="35"/>
    <x v="5"/>
    <n v="6"/>
    <x v="8"/>
    <n v="6"/>
    <x v="2"/>
    <x v="0"/>
    <x v="0"/>
    <x v="6"/>
    <n v="10"/>
    <n v="1"/>
    <n v="0"/>
  </r>
  <r>
    <n v="36"/>
    <x v="35"/>
    <x v="5"/>
    <n v="6"/>
    <x v="9"/>
    <n v="6"/>
    <x v="2"/>
    <x v="1"/>
    <x v="0"/>
    <x v="6"/>
    <n v="9"/>
    <n v="1"/>
    <n v="1"/>
  </r>
  <r>
    <n v="36"/>
    <x v="35"/>
    <x v="5"/>
    <n v="6"/>
    <x v="10"/>
    <n v="6"/>
    <x v="2"/>
    <x v="1"/>
    <x v="0"/>
    <x v="6"/>
    <n v="10"/>
    <n v="1"/>
    <n v="1"/>
  </r>
  <r>
    <n v="36"/>
    <x v="35"/>
    <x v="5"/>
    <n v="6"/>
    <x v="11"/>
    <n v="6"/>
    <x v="0"/>
    <x v="0"/>
    <x v="0"/>
    <x v="6"/>
    <n v="6"/>
    <n v="1"/>
    <n v="0"/>
  </r>
  <r>
    <n v="36"/>
    <x v="35"/>
    <x v="5"/>
    <n v="6"/>
    <x v="12"/>
    <n v="4"/>
    <x v="0"/>
    <x v="1"/>
    <x v="0"/>
    <x v="4"/>
    <n v="6"/>
    <n v="0"/>
    <n v="1"/>
  </r>
  <r>
    <n v="36"/>
    <x v="35"/>
    <x v="5"/>
    <n v="6"/>
    <x v="13"/>
    <n v="6"/>
    <x v="0"/>
    <x v="0"/>
    <x v="0"/>
    <x v="6"/>
    <n v="6"/>
    <n v="1"/>
    <n v="0"/>
  </r>
  <r>
    <n v="36"/>
    <x v="35"/>
    <x v="5"/>
    <n v="6"/>
    <x v="14"/>
    <n v="6"/>
    <x v="1"/>
    <x v="0"/>
    <x v="0"/>
    <x v="6"/>
    <n v="7"/>
    <n v="1"/>
    <n v="0"/>
  </r>
  <r>
    <n v="36"/>
    <x v="35"/>
    <x v="5"/>
    <n v="6"/>
    <x v="15"/>
    <n v="0"/>
    <x v="1"/>
    <x v="1"/>
    <x v="0"/>
    <x v="7"/>
    <n v="8"/>
    <n v="0"/>
    <n v="1"/>
  </r>
  <r>
    <n v="36"/>
    <x v="35"/>
    <x v="5"/>
    <n v="6"/>
    <x v="16"/>
    <n v="6"/>
    <x v="1"/>
    <x v="0"/>
    <x v="0"/>
    <x v="6"/>
    <n v="7"/>
    <n v="1"/>
    <n v="0"/>
  </r>
  <r>
    <n v="36"/>
    <x v="35"/>
    <x v="5"/>
    <n v="6"/>
    <x v="17"/>
    <n v="6"/>
    <x v="2"/>
    <x v="0"/>
    <x v="0"/>
    <x v="6"/>
    <n v="10"/>
    <n v="1"/>
    <n v="0"/>
  </r>
  <r>
    <n v="36"/>
    <x v="35"/>
    <x v="5"/>
    <n v="6"/>
    <x v="18"/>
    <n v="6"/>
    <x v="2"/>
    <x v="0"/>
    <x v="0"/>
    <x v="6"/>
    <n v="9"/>
    <n v="1"/>
    <n v="0"/>
  </r>
  <r>
    <n v="36"/>
    <x v="35"/>
    <x v="5"/>
    <n v="6"/>
    <x v="19"/>
    <n v="6"/>
    <x v="2"/>
    <x v="1"/>
    <x v="0"/>
    <x v="6"/>
    <n v="9"/>
    <n v="1"/>
    <n v="1"/>
  </r>
  <r>
    <n v="36"/>
    <x v="35"/>
    <x v="5"/>
    <n v="6"/>
    <x v="20"/>
    <n v="6"/>
    <x v="2"/>
    <x v="1"/>
    <x v="0"/>
    <x v="6"/>
    <n v="10"/>
    <n v="1"/>
    <n v="1"/>
  </r>
  <r>
    <n v="36"/>
    <x v="35"/>
    <x v="5"/>
    <n v="6"/>
    <x v="21"/>
    <n v="6"/>
    <x v="1"/>
    <x v="0"/>
    <x v="0"/>
    <x v="6"/>
    <n v="7"/>
    <n v="1"/>
    <n v="0"/>
  </r>
  <r>
    <n v="36"/>
    <x v="35"/>
    <x v="5"/>
    <n v="6"/>
    <x v="22"/>
    <n v="6"/>
    <x v="0"/>
    <x v="0"/>
    <x v="0"/>
    <x v="6"/>
    <n v="6"/>
    <n v="1"/>
    <n v="0"/>
  </r>
  <r>
    <n v="36"/>
    <x v="35"/>
    <x v="5"/>
    <n v="6"/>
    <x v="23"/>
    <n v="6"/>
    <x v="0"/>
    <x v="0"/>
    <x v="0"/>
    <x v="6"/>
    <n v="6"/>
    <n v="1"/>
    <n v="0"/>
  </r>
  <r>
    <n v="36"/>
    <x v="35"/>
    <x v="5"/>
    <n v="6"/>
    <x v="24"/>
    <n v="6"/>
    <x v="1"/>
    <x v="1"/>
    <x v="0"/>
    <x v="6"/>
    <n v="7"/>
    <n v="1"/>
    <n v="1"/>
  </r>
  <r>
    <n v="36"/>
    <x v="35"/>
    <x v="5"/>
    <n v="6"/>
    <x v="25"/>
    <n v="5"/>
    <x v="0"/>
    <x v="1"/>
    <x v="0"/>
    <x v="5"/>
    <n v="5"/>
    <n v="0"/>
    <n v="1"/>
  </r>
  <r>
    <n v="36"/>
    <x v="35"/>
    <x v="5"/>
    <n v="6"/>
    <x v="26"/>
    <n v="6"/>
    <x v="1"/>
    <x v="1"/>
    <x v="0"/>
    <x v="6"/>
    <n v="8"/>
    <n v="1"/>
    <n v="1"/>
  </r>
  <r>
    <n v="36"/>
    <x v="35"/>
    <x v="5"/>
    <n v="6"/>
    <x v="27"/>
    <n v="5"/>
    <x v="1"/>
    <x v="0"/>
    <x v="0"/>
    <x v="5"/>
    <n v="7"/>
    <n v="0"/>
    <n v="0"/>
  </r>
  <r>
    <n v="36"/>
    <x v="35"/>
    <x v="5"/>
    <n v="6"/>
    <x v="28"/>
    <n v="6"/>
    <x v="2"/>
    <x v="0"/>
    <x v="0"/>
    <x v="6"/>
    <n v="9"/>
    <n v="1"/>
    <n v="0"/>
  </r>
  <r>
    <n v="36"/>
    <x v="35"/>
    <x v="5"/>
    <n v="6"/>
    <x v="29"/>
    <n v="6"/>
    <x v="2"/>
    <x v="0"/>
    <x v="0"/>
    <x v="6"/>
    <n v="10"/>
    <n v="1"/>
    <n v="0"/>
  </r>
  <r>
    <n v="36"/>
    <x v="35"/>
    <x v="5"/>
    <n v="6"/>
    <x v="30"/>
    <n v="6"/>
    <x v="2"/>
    <x v="0"/>
    <x v="0"/>
    <x v="6"/>
    <n v="11"/>
    <n v="1"/>
    <n v="0"/>
  </r>
  <r>
    <n v="36"/>
    <x v="35"/>
    <x v="5"/>
    <n v="6"/>
    <x v="31"/>
    <n v="6"/>
    <x v="2"/>
    <x v="1"/>
    <x v="0"/>
    <x v="6"/>
    <n v="9"/>
    <n v="1"/>
    <n v="1"/>
  </r>
  <r>
    <n v="37"/>
    <x v="36"/>
    <x v="3"/>
    <n v="4"/>
    <x v="0"/>
    <n v="4"/>
    <x v="0"/>
    <x v="0"/>
    <x v="0"/>
    <x v="4"/>
    <n v="5"/>
    <n v="1"/>
    <n v="0"/>
  </r>
  <r>
    <n v="37"/>
    <x v="36"/>
    <x v="3"/>
    <n v="4"/>
    <x v="1"/>
    <n v="5"/>
    <x v="1"/>
    <x v="0"/>
    <x v="0"/>
    <x v="5"/>
    <n v="7"/>
    <n v="0"/>
    <n v="0"/>
  </r>
  <r>
    <n v="37"/>
    <x v="36"/>
    <x v="3"/>
    <n v="4"/>
    <x v="2"/>
    <n v="4"/>
    <x v="1"/>
    <x v="1"/>
    <x v="0"/>
    <x v="4"/>
    <n v="7"/>
    <n v="1"/>
    <n v="1"/>
  </r>
  <r>
    <n v="37"/>
    <x v="36"/>
    <x v="3"/>
    <n v="4"/>
    <x v="3"/>
    <n v="4"/>
    <x v="1"/>
    <x v="1"/>
    <x v="0"/>
    <x v="4"/>
    <n v="7"/>
    <n v="1"/>
    <n v="1"/>
  </r>
  <r>
    <n v="37"/>
    <x v="36"/>
    <x v="3"/>
    <n v="4"/>
    <x v="4"/>
    <n v="4"/>
    <x v="1"/>
    <x v="1"/>
    <x v="0"/>
    <x v="4"/>
    <n v="7"/>
    <n v="1"/>
    <n v="1"/>
  </r>
  <r>
    <n v="37"/>
    <x v="36"/>
    <x v="3"/>
    <n v="4"/>
    <x v="5"/>
    <n v="4"/>
    <x v="1"/>
    <x v="1"/>
    <x v="0"/>
    <x v="4"/>
    <n v="8"/>
    <n v="1"/>
    <n v="1"/>
  </r>
  <r>
    <n v="37"/>
    <x v="36"/>
    <x v="3"/>
    <n v="4"/>
    <x v="6"/>
    <n v="4"/>
    <x v="2"/>
    <x v="0"/>
    <x v="0"/>
    <x v="4"/>
    <n v="10"/>
    <n v="1"/>
    <n v="0"/>
  </r>
  <r>
    <n v="37"/>
    <x v="36"/>
    <x v="3"/>
    <n v="4"/>
    <x v="7"/>
    <n v="4"/>
    <x v="2"/>
    <x v="1"/>
    <x v="0"/>
    <x v="4"/>
    <n v="9"/>
    <n v="1"/>
    <n v="1"/>
  </r>
  <r>
    <n v="37"/>
    <x v="36"/>
    <x v="3"/>
    <n v="4"/>
    <x v="8"/>
    <n v="4"/>
    <x v="2"/>
    <x v="0"/>
    <x v="0"/>
    <x v="4"/>
    <n v="10"/>
    <n v="1"/>
    <n v="0"/>
  </r>
  <r>
    <n v="37"/>
    <x v="36"/>
    <x v="3"/>
    <n v="4"/>
    <x v="9"/>
    <n v="7"/>
    <x v="2"/>
    <x v="1"/>
    <x v="0"/>
    <x v="2"/>
    <n v="9"/>
    <n v="0"/>
    <n v="1"/>
  </r>
  <r>
    <n v="37"/>
    <x v="36"/>
    <x v="3"/>
    <n v="4"/>
    <x v="10"/>
    <n v="4"/>
    <x v="2"/>
    <x v="1"/>
    <x v="0"/>
    <x v="4"/>
    <n v="10"/>
    <n v="1"/>
    <n v="1"/>
  </r>
  <r>
    <n v="37"/>
    <x v="36"/>
    <x v="3"/>
    <n v="4"/>
    <x v="11"/>
    <n v="4"/>
    <x v="0"/>
    <x v="0"/>
    <x v="0"/>
    <x v="4"/>
    <n v="6"/>
    <n v="1"/>
    <n v="0"/>
  </r>
  <r>
    <n v="37"/>
    <x v="36"/>
    <x v="3"/>
    <n v="4"/>
    <x v="12"/>
    <n v="2"/>
    <x v="0"/>
    <x v="1"/>
    <x v="0"/>
    <x v="0"/>
    <n v="6"/>
    <n v="0"/>
    <n v="1"/>
  </r>
  <r>
    <n v="37"/>
    <x v="36"/>
    <x v="3"/>
    <n v="4"/>
    <x v="13"/>
    <n v="4"/>
    <x v="0"/>
    <x v="0"/>
    <x v="0"/>
    <x v="4"/>
    <n v="6"/>
    <n v="1"/>
    <n v="0"/>
  </r>
  <r>
    <n v="37"/>
    <x v="36"/>
    <x v="3"/>
    <n v="4"/>
    <x v="14"/>
    <n v="4"/>
    <x v="1"/>
    <x v="0"/>
    <x v="0"/>
    <x v="4"/>
    <n v="7"/>
    <n v="1"/>
    <n v="0"/>
  </r>
  <r>
    <n v="37"/>
    <x v="36"/>
    <x v="3"/>
    <n v="4"/>
    <x v="15"/>
    <n v="4"/>
    <x v="1"/>
    <x v="1"/>
    <x v="0"/>
    <x v="4"/>
    <n v="8"/>
    <n v="1"/>
    <n v="1"/>
  </r>
  <r>
    <n v="37"/>
    <x v="36"/>
    <x v="3"/>
    <n v="4"/>
    <x v="16"/>
    <n v="4"/>
    <x v="1"/>
    <x v="0"/>
    <x v="0"/>
    <x v="4"/>
    <n v="7"/>
    <n v="1"/>
    <n v="0"/>
  </r>
  <r>
    <n v="37"/>
    <x v="36"/>
    <x v="3"/>
    <n v="4"/>
    <x v="17"/>
    <n v="4"/>
    <x v="2"/>
    <x v="0"/>
    <x v="0"/>
    <x v="4"/>
    <n v="10"/>
    <n v="1"/>
    <n v="0"/>
  </r>
  <r>
    <n v="37"/>
    <x v="36"/>
    <x v="3"/>
    <n v="4"/>
    <x v="18"/>
    <n v="4"/>
    <x v="2"/>
    <x v="0"/>
    <x v="0"/>
    <x v="4"/>
    <n v="9"/>
    <n v="1"/>
    <n v="0"/>
  </r>
  <r>
    <n v="37"/>
    <x v="36"/>
    <x v="3"/>
    <n v="4"/>
    <x v="19"/>
    <n v="4"/>
    <x v="2"/>
    <x v="1"/>
    <x v="0"/>
    <x v="4"/>
    <n v="9"/>
    <n v="1"/>
    <n v="1"/>
  </r>
  <r>
    <n v="37"/>
    <x v="36"/>
    <x v="3"/>
    <n v="4"/>
    <x v="20"/>
    <n v="4"/>
    <x v="2"/>
    <x v="1"/>
    <x v="0"/>
    <x v="4"/>
    <n v="10"/>
    <n v="1"/>
    <n v="1"/>
  </r>
  <r>
    <n v="37"/>
    <x v="36"/>
    <x v="3"/>
    <n v="4"/>
    <x v="21"/>
    <n v="4"/>
    <x v="1"/>
    <x v="0"/>
    <x v="0"/>
    <x v="4"/>
    <n v="7"/>
    <n v="1"/>
    <n v="0"/>
  </r>
  <r>
    <n v="37"/>
    <x v="36"/>
    <x v="3"/>
    <n v="4"/>
    <x v="22"/>
    <n v="4"/>
    <x v="0"/>
    <x v="0"/>
    <x v="0"/>
    <x v="4"/>
    <n v="6"/>
    <n v="1"/>
    <n v="0"/>
  </r>
  <r>
    <n v="37"/>
    <x v="36"/>
    <x v="3"/>
    <n v="4"/>
    <x v="23"/>
    <n v="4"/>
    <x v="0"/>
    <x v="0"/>
    <x v="0"/>
    <x v="4"/>
    <n v="6"/>
    <n v="1"/>
    <n v="0"/>
  </r>
  <r>
    <n v="37"/>
    <x v="36"/>
    <x v="3"/>
    <n v="4"/>
    <x v="24"/>
    <n v="4"/>
    <x v="1"/>
    <x v="1"/>
    <x v="0"/>
    <x v="4"/>
    <n v="7"/>
    <n v="1"/>
    <n v="1"/>
  </r>
  <r>
    <n v="37"/>
    <x v="36"/>
    <x v="3"/>
    <n v="4"/>
    <x v="25"/>
    <n v="4"/>
    <x v="0"/>
    <x v="1"/>
    <x v="0"/>
    <x v="4"/>
    <n v="5"/>
    <n v="1"/>
    <n v="1"/>
  </r>
  <r>
    <n v="37"/>
    <x v="36"/>
    <x v="3"/>
    <n v="4"/>
    <x v="26"/>
    <n v="4"/>
    <x v="1"/>
    <x v="1"/>
    <x v="0"/>
    <x v="4"/>
    <n v="8"/>
    <n v="1"/>
    <n v="1"/>
  </r>
  <r>
    <n v="37"/>
    <x v="36"/>
    <x v="3"/>
    <n v="4"/>
    <x v="27"/>
    <n v="4"/>
    <x v="1"/>
    <x v="0"/>
    <x v="0"/>
    <x v="4"/>
    <n v="7"/>
    <n v="1"/>
    <n v="0"/>
  </r>
  <r>
    <n v="37"/>
    <x v="36"/>
    <x v="3"/>
    <n v="4"/>
    <x v="28"/>
    <n v="4"/>
    <x v="2"/>
    <x v="0"/>
    <x v="0"/>
    <x v="4"/>
    <n v="9"/>
    <n v="1"/>
    <n v="0"/>
  </r>
  <r>
    <n v="37"/>
    <x v="36"/>
    <x v="3"/>
    <n v="4"/>
    <x v="29"/>
    <n v="4"/>
    <x v="2"/>
    <x v="0"/>
    <x v="0"/>
    <x v="4"/>
    <n v="10"/>
    <n v="1"/>
    <n v="0"/>
  </r>
  <r>
    <n v="37"/>
    <x v="36"/>
    <x v="3"/>
    <n v="4"/>
    <x v="30"/>
    <n v="4"/>
    <x v="2"/>
    <x v="0"/>
    <x v="0"/>
    <x v="4"/>
    <n v="11"/>
    <n v="1"/>
    <n v="0"/>
  </r>
  <r>
    <n v="37"/>
    <x v="36"/>
    <x v="3"/>
    <n v="4"/>
    <x v="31"/>
    <n v="4"/>
    <x v="2"/>
    <x v="1"/>
    <x v="0"/>
    <x v="4"/>
    <n v="9"/>
    <n v="1"/>
    <n v="1"/>
  </r>
  <r>
    <n v="38"/>
    <x v="37"/>
    <x v="1"/>
    <n v="2"/>
    <x v="0"/>
    <n v="2"/>
    <x v="0"/>
    <x v="0"/>
    <x v="0"/>
    <x v="0"/>
    <n v="5"/>
    <n v="1"/>
    <n v="0"/>
  </r>
  <r>
    <n v="38"/>
    <x v="37"/>
    <x v="1"/>
    <n v="2"/>
    <x v="1"/>
    <n v="2"/>
    <x v="1"/>
    <x v="0"/>
    <x v="0"/>
    <x v="0"/>
    <n v="7"/>
    <n v="1"/>
    <n v="0"/>
  </r>
  <r>
    <n v="38"/>
    <x v="37"/>
    <x v="1"/>
    <n v="2"/>
    <x v="2"/>
    <n v="2"/>
    <x v="1"/>
    <x v="1"/>
    <x v="0"/>
    <x v="0"/>
    <n v="7"/>
    <n v="1"/>
    <n v="1"/>
  </r>
  <r>
    <n v="38"/>
    <x v="37"/>
    <x v="1"/>
    <n v="2"/>
    <x v="3"/>
    <n v="2"/>
    <x v="1"/>
    <x v="1"/>
    <x v="0"/>
    <x v="0"/>
    <n v="7"/>
    <n v="1"/>
    <n v="1"/>
  </r>
  <r>
    <n v="38"/>
    <x v="37"/>
    <x v="1"/>
    <n v="2"/>
    <x v="4"/>
    <n v="0"/>
    <x v="1"/>
    <x v="1"/>
    <x v="0"/>
    <x v="7"/>
    <n v="7"/>
    <n v="0"/>
    <n v="1"/>
  </r>
  <r>
    <n v="38"/>
    <x v="37"/>
    <x v="1"/>
    <n v="2"/>
    <x v="5"/>
    <n v="2"/>
    <x v="1"/>
    <x v="1"/>
    <x v="0"/>
    <x v="0"/>
    <n v="8"/>
    <n v="1"/>
    <n v="1"/>
  </r>
  <r>
    <n v="38"/>
    <x v="37"/>
    <x v="1"/>
    <n v="2"/>
    <x v="6"/>
    <n v="2"/>
    <x v="2"/>
    <x v="0"/>
    <x v="0"/>
    <x v="0"/>
    <n v="10"/>
    <n v="1"/>
    <n v="0"/>
  </r>
  <r>
    <n v="38"/>
    <x v="37"/>
    <x v="1"/>
    <n v="2"/>
    <x v="7"/>
    <n v="2"/>
    <x v="2"/>
    <x v="1"/>
    <x v="0"/>
    <x v="0"/>
    <n v="9"/>
    <n v="1"/>
    <n v="1"/>
  </r>
  <r>
    <n v="38"/>
    <x v="37"/>
    <x v="1"/>
    <n v="2"/>
    <x v="8"/>
    <n v="2"/>
    <x v="2"/>
    <x v="0"/>
    <x v="0"/>
    <x v="0"/>
    <n v="10"/>
    <n v="1"/>
    <n v="0"/>
  </r>
  <r>
    <n v="38"/>
    <x v="37"/>
    <x v="1"/>
    <n v="2"/>
    <x v="9"/>
    <n v="2"/>
    <x v="2"/>
    <x v="1"/>
    <x v="0"/>
    <x v="0"/>
    <n v="9"/>
    <n v="1"/>
    <n v="1"/>
  </r>
  <r>
    <n v="38"/>
    <x v="37"/>
    <x v="1"/>
    <n v="2"/>
    <x v="10"/>
    <n v="2"/>
    <x v="2"/>
    <x v="1"/>
    <x v="0"/>
    <x v="0"/>
    <n v="10"/>
    <n v="1"/>
    <n v="1"/>
  </r>
  <r>
    <n v="38"/>
    <x v="37"/>
    <x v="1"/>
    <n v="2"/>
    <x v="11"/>
    <n v="2"/>
    <x v="0"/>
    <x v="0"/>
    <x v="0"/>
    <x v="0"/>
    <n v="6"/>
    <n v="1"/>
    <n v="0"/>
  </r>
  <r>
    <n v="38"/>
    <x v="37"/>
    <x v="1"/>
    <n v="2"/>
    <x v="12"/>
    <n v="7"/>
    <x v="0"/>
    <x v="1"/>
    <x v="0"/>
    <x v="2"/>
    <n v="6"/>
    <n v="0"/>
    <n v="1"/>
  </r>
  <r>
    <n v="38"/>
    <x v="37"/>
    <x v="1"/>
    <n v="2"/>
    <x v="13"/>
    <n v="2"/>
    <x v="0"/>
    <x v="0"/>
    <x v="0"/>
    <x v="0"/>
    <n v="6"/>
    <n v="1"/>
    <n v="0"/>
  </r>
  <r>
    <n v="38"/>
    <x v="37"/>
    <x v="1"/>
    <n v="2"/>
    <x v="14"/>
    <n v="2"/>
    <x v="1"/>
    <x v="0"/>
    <x v="0"/>
    <x v="0"/>
    <n v="7"/>
    <n v="1"/>
    <n v="0"/>
  </r>
  <r>
    <n v="38"/>
    <x v="37"/>
    <x v="1"/>
    <n v="2"/>
    <x v="15"/>
    <n v="2"/>
    <x v="1"/>
    <x v="1"/>
    <x v="0"/>
    <x v="0"/>
    <n v="8"/>
    <n v="1"/>
    <n v="1"/>
  </r>
  <r>
    <n v="38"/>
    <x v="37"/>
    <x v="1"/>
    <n v="2"/>
    <x v="16"/>
    <n v="2"/>
    <x v="1"/>
    <x v="0"/>
    <x v="0"/>
    <x v="0"/>
    <n v="7"/>
    <n v="1"/>
    <n v="0"/>
  </r>
  <r>
    <n v="38"/>
    <x v="37"/>
    <x v="1"/>
    <n v="2"/>
    <x v="17"/>
    <n v="2"/>
    <x v="2"/>
    <x v="0"/>
    <x v="0"/>
    <x v="0"/>
    <n v="10"/>
    <n v="1"/>
    <n v="0"/>
  </r>
  <r>
    <n v="38"/>
    <x v="37"/>
    <x v="1"/>
    <n v="2"/>
    <x v="18"/>
    <n v="2"/>
    <x v="2"/>
    <x v="0"/>
    <x v="0"/>
    <x v="0"/>
    <n v="9"/>
    <n v="1"/>
    <n v="0"/>
  </r>
  <r>
    <n v="38"/>
    <x v="37"/>
    <x v="1"/>
    <n v="2"/>
    <x v="19"/>
    <n v="2"/>
    <x v="2"/>
    <x v="1"/>
    <x v="0"/>
    <x v="0"/>
    <n v="9"/>
    <n v="1"/>
    <n v="1"/>
  </r>
  <r>
    <n v="38"/>
    <x v="37"/>
    <x v="1"/>
    <n v="2"/>
    <x v="20"/>
    <n v="2"/>
    <x v="2"/>
    <x v="1"/>
    <x v="0"/>
    <x v="0"/>
    <n v="10"/>
    <n v="1"/>
    <n v="1"/>
  </r>
  <r>
    <n v="38"/>
    <x v="37"/>
    <x v="1"/>
    <n v="2"/>
    <x v="21"/>
    <n v="2"/>
    <x v="1"/>
    <x v="0"/>
    <x v="0"/>
    <x v="0"/>
    <n v="7"/>
    <n v="1"/>
    <n v="0"/>
  </r>
  <r>
    <n v="38"/>
    <x v="37"/>
    <x v="1"/>
    <n v="2"/>
    <x v="22"/>
    <n v="2"/>
    <x v="0"/>
    <x v="0"/>
    <x v="0"/>
    <x v="0"/>
    <n v="6"/>
    <n v="1"/>
    <n v="0"/>
  </r>
  <r>
    <n v="38"/>
    <x v="37"/>
    <x v="1"/>
    <n v="2"/>
    <x v="23"/>
    <n v="2"/>
    <x v="0"/>
    <x v="0"/>
    <x v="0"/>
    <x v="0"/>
    <n v="6"/>
    <n v="1"/>
    <n v="0"/>
  </r>
  <r>
    <n v="38"/>
    <x v="37"/>
    <x v="1"/>
    <n v="2"/>
    <x v="24"/>
    <n v="2"/>
    <x v="1"/>
    <x v="1"/>
    <x v="0"/>
    <x v="0"/>
    <n v="7"/>
    <n v="1"/>
    <n v="1"/>
  </r>
  <r>
    <n v="38"/>
    <x v="37"/>
    <x v="1"/>
    <n v="2"/>
    <x v="25"/>
    <n v="2"/>
    <x v="0"/>
    <x v="1"/>
    <x v="0"/>
    <x v="0"/>
    <n v="5"/>
    <n v="1"/>
    <n v="1"/>
  </r>
  <r>
    <n v="38"/>
    <x v="37"/>
    <x v="1"/>
    <n v="2"/>
    <x v="26"/>
    <n v="2"/>
    <x v="1"/>
    <x v="1"/>
    <x v="0"/>
    <x v="0"/>
    <n v="8"/>
    <n v="1"/>
    <n v="1"/>
  </r>
  <r>
    <n v="38"/>
    <x v="37"/>
    <x v="1"/>
    <n v="2"/>
    <x v="27"/>
    <n v="2"/>
    <x v="1"/>
    <x v="0"/>
    <x v="0"/>
    <x v="0"/>
    <n v="7"/>
    <n v="1"/>
    <n v="0"/>
  </r>
  <r>
    <n v="38"/>
    <x v="37"/>
    <x v="1"/>
    <n v="2"/>
    <x v="28"/>
    <n v="2"/>
    <x v="2"/>
    <x v="0"/>
    <x v="0"/>
    <x v="0"/>
    <n v="9"/>
    <n v="1"/>
    <n v="0"/>
  </r>
  <r>
    <n v="38"/>
    <x v="37"/>
    <x v="1"/>
    <n v="2"/>
    <x v="29"/>
    <n v="2"/>
    <x v="2"/>
    <x v="0"/>
    <x v="0"/>
    <x v="0"/>
    <n v="10"/>
    <n v="1"/>
    <n v="0"/>
  </r>
  <r>
    <n v="38"/>
    <x v="37"/>
    <x v="1"/>
    <n v="2"/>
    <x v="30"/>
    <n v="2"/>
    <x v="2"/>
    <x v="0"/>
    <x v="0"/>
    <x v="0"/>
    <n v="11"/>
    <n v="1"/>
    <n v="0"/>
  </r>
  <r>
    <n v="38"/>
    <x v="37"/>
    <x v="1"/>
    <n v="2"/>
    <x v="31"/>
    <n v="2"/>
    <x v="2"/>
    <x v="1"/>
    <x v="0"/>
    <x v="0"/>
    <n v="9"/>
    <n v="1"/>
    <n v="1"/>
  </r>
  <r>
    <n v="39"/>
    <x v="38"/>
    <x v="1"/>
    <n v="2"/>
    <x v="0"/>
    <n v="2"/>
    <x v="0"/>
    <x v="0"/>
    <x v="0"/>
    <x v="0"/>
    <n v="5"/>
    <n v="1"/>
    <n v="0"/>
  </r>
  <r>
    <n v="39"/>
    <x v="38"/>
    <x v="1"/>
    <n v="2"/>
    <x v="1"/>
    <n v="1"/>
    <x v="1"/>
    <x v="0"/>
    <x v="0"/>
    <x v="1"/>
    <n v="7"/>
    <n v="0"/>
    <n v="0"/>
  </r>
  <r>
    <n v="39"/>
    <x v="38"/>
    <x v="1"/>
    <n v="2"/>
    <x v="2"/>
    <n v="2"/>
    <x v="1"/>
    <x v="1"/>
    <x v="0"/>
    <x v="0"/>
    <n v="7"/>
    <n v="1"/>
    <n v="1"/>
  </r>
  <r>
    <n v="39"/>
    <x v="38"/>
    <x v="1"/>
    <n v="2"/>
    <x v="3"/>
    <n v="2"/>
    <x v="1"/>
    <x v="1"/>
    <x v="0"/>
    <x v="0"/>
    <n v="7"/>
    <n v="1"/>
    <n v="1"/>
  </r>
  <r>
    <n v="39"/>
    <x v="38"/>
    <x v="1"/>
    <n v="2"/>
    <x v="4"/>
    <n v="2"/>
    <x v="1"/>
    <x v="1"/>
    <x v="0"/>
    <x v="0"/>
    <n v="7"/>
    <n v="1"/>
    <n v="1"/>
  </r>
  <r>
    <n v="39"/>
    <x v="38"/>
    <x v="1"/>
    <n v="2"/>
    <x v="5"/>
    <n v="2"/>
    <x v="1"/>
    <x v="1"/>
    <x v="0"/>
    <x v="0"/>
    <n v="8"/>
    <n v="1"/>
    <n v="1"/>
  </r>
  <r>
    <n v="39"/>
    <x v="38"/>
    <x v="1"/>
    <n v="2"/>
    <x v="6"/>
    <n v="2"/>
    <x v="2"/>
    <x v="0"/>
    <x v="0"/>
    <x v="0"/>
    <n v="10"/>
    <n v="1"/>
    <n v="0"/>
  </r>
  <r>
    <n v="39"/>
    <x v="38"/>
    <x v="1"/>
    <n v="2"/>
    <x v="7"/>
    <n v="2"/>
    <x v="2"/>
    <x v="1"/>
    <x v="0"/>
    <x v="0"/>
    <n v="9"/>
    <n v="1"/>
    <n v="1"/>
  </r>
  <r>
    <n v="39"/>
    <x v="38"/>
    <x v="1"/>
    <n v="2"/>
    <x v="8"/>
    <n v="2"/>
    <x v="2"/>
    <x v="0"/>
    <x v="0"/>
    <x v="0"/>
    <n v="10"/>
    <n v="1"/>
    <n v="0"/>
  </r>
  <r>
    <n v="39"/>
    <x v="38"/>
    <x v="1"/>
    <n v="2"/>
    <x v="9"/>
    <n v="2"/>
    <x v="2"/>
    <x v="1"/>
    <x v="0"/>
    <x v="0"/>
    <n v="9"/>
    <n v="1"/>
    <n v="1"/>
  </r>
  <r>
    <n v="39"/>
    <x v="38"/>
    <x v="1"/>
    <n v="2"/>
    <x v="10"/>
    <n v="1"/>
    <x v="2"/>
    <x v="1"/>
    <x v="0"/>
    <x v="1"/>
    <n v="10"/>
    <n v="0"/>
    <n v="1"/>
  </r>
  <r>
    <n v="39"/>
    <x v="38"/>
    <x v="1"/>
    <n v="2"/>
    <x v="11"/>
    <n v="2"/>
    <x v="0"/>
    <x v="0"/>
    <x v="0"/>
    <x v="0"/>
    <n v="6"/>
    <n v="1"/>
    <n v="0"/>
  </r>
  <r>
    <n v="39"/>
    <x v="38"/>
    <x v="1"/>
    <n v="2"/>
    <x v="12"/>
    <n v="5"/>
    <x v="0"/>
    <x v="1"/>
    <x v="0"/>
    <x v="5"/>
    <n v="6"/>
    <n v="0"/>
    <n v="1"/>
  </r>
  <r>
    <n v="39"/>
    <x v="38"/>
    <x v="1"/>
    <n v="2"/>
    <x v="13"/>
    <n v="2"/>
    <x v="0"/>
    <x v="0"/>
    <x v="0"/>
    <x v="0"/>
    <n v="6"/>
    <n v="1"/>
    <n v="0"/>
  </r>
  <r>
    <n v="39"/>
    <x v="38"/>
    <x v="1"/>
    <n v="2"/>
    <x v="14"/>
    <n v="2"/>
    <x v="1"/>
    <x v="0"/>
    <x v="0"/>
    <x v="0"/>
    <n v="7"/>
    <n v="1"/>
    <n v="0"/>
  </r>
  <r>
    <n v="39"/>
    <x v="38"/>
    <x v="1"/>
    <n v="2"/>
    <x v="15"/>
    <n v="2"/>
    <x v="1"/>
    <x v="1"/>
    <x v="0"/>
    <x v="0"/>
    <n v="8"/>
    <n v="1"/>
    <n v="1"/>
  </r>
  <r>
    <n v="39"/>
    <x v="38"/>
    <x v="1"/>
    <n v="2"/>
    <x v="16"/>
    <n v="2"/>
    <x v="1"/>
    <x v="0"/>
    <x v="0"/>
    <x v="0"/>
    <n v="7"/>
    <n v="1"/>
    <n v="0"/>
  </r>
  <r>
    <n v="39"/>
    <x v="38"/>
    <x v="1"/>
    <n v="2"/>
    <x v="17"/>
    <n v="2"/>
    <x v="2"/>
    <x v="0"/>
    <x v="0"/>
    <x v="0"/>
    <n v="10"/>
    <n v="1"/>
    <n v="0"/>
  </r>
  <r>
    <n v="39"/>
    <x v="38"/>
    <x v="1"/>
    <n v="2"/>
    <x v="18"/>
    <n v="2"/>
    <x v="2"/>
    <x v="0"/>
    <x v="0"/>
    <x v="0"/>
    <n v="9"/>
    <n v="1"/>
    <n v="0"/>
  </r>
  <r>
    <n v="39"/>
    <x v="38"/>
    <x v="1"/>
    <n v="2"/>
    <x v="19"/>
    <n v="2"/>
    <x v="2"/>
    <x v="1"/>
    <x v="0"/>
    <x v="0"/>
    <n v="9"/>
    <n v="1"/>
    <n v="1"/>
  </r>
  <r>
    <n v="39"/>
    <x v="38"/>
    <x v="1"/>
    <n v="2"/>
    <x v="20"/>
    <n v="2"/>
    <x v="2"/>
    <x v="1"/>
    <x v="0"/>
    <x v="0"/>
    <n v="10"/>
    <n v="1"/>
    <n v="1"/>
  </r>
  <r>
    <n v="39"/>
    <x v="38"/>
    <x v="1"/>
    <n v="2"/>
    <x v="21"/>
    <n v="2"/>
    <x v="1"/>
    <x v="0"/>
    <x v="0"/>
    <x v="0"/>
    <n v="7"/>
    <n v="1"/>
    <n v="0"/>
  </r>
  <r>
    <n v="39"/>
    <x v="38"/>
    <x v="1"/>
    <n v="2"/>
    <x v="22"/>
    <n v="2"/>
    <x v="0"/>
    <x v="0"/>
    <x v="0"/>
    <x v="0"/>
    <n v="6"/>
    <n v="1"/>
    <n v="0"/>
  </r>
  <r>
    <n v="39"/>
    <x v="38"/>
    <x v="1"/>
    <n v="2"/>
    <x v="23"/>
    <n v="2"/>
    <x v="0"/>
    <x v="0"/>
    <x v="0"/>
    <x v="0"/>
    <n v="6"/>
    <n v="1"/>
    <n v="0"/>
  </r>
  <r>
    <n v="39"/>
    <x v="38"/>
    <x v="1"/>
    <n v="2"/>
    <x v="24"/>
    <n v="2"/>
    <x v="1"/>
    <x v="1"/>
    <x v="0"/>
    <x v="0"/>
    <n v="7"/>
    <n v="1"/>
    <n v="1"/>
  </r>
  <r>
    <n v="39"/>
    <x v="38"/>
    <x v="1"/>
    <n v="2"/>
    <x v="25"/>
    <n v="2"/>
    <x v="0"/>
    <x v="1"/>
    <x v="0"/>
    <x v="0"/>
    <n v="5"/>
    <n v="1"/>
    <n v="1"/>
  </r>
  <r>
    <n v="39"/>
    <x v="38"/>
    <x v="1"/>
    <n v="2"/>
    <x v="26"/>
    <n v="2"/>
    <x v="1"/>
    <x v="1"/>
    <x v="0"/>
    <x v="0"/>
    <n v="8"/>
    <n v="1"/>
    <n v="1"/>
  </r>
  <r>
    <n v="39"/>
    <x v="38"/>
    <x v="1"/>
    <n v="2"/>
    <x v="27"/>
    <n v="2"/>
    <x v="1"/>
    <x v="0"/>
    <x v="0"/>
    <x v="0"/>
    <n v="7"/>
    <n v="1"/>
    <n v="0"/>
  </r>
  <r>
    <n v="39"/>
    <x v="38"/>
    <x v="1"/>
    <n v="2"/>
    <x v="28"/>
    <n v="2"/>
    <x v="2"/>
    <x v="0"/>
    <x v="0"/>
    <x v="0"/>
    <n v="9"/>
    <n v="1"/>
    <n v="0"/>
  </r>
  <r>
    <n v="39"/>
    <x v="38"/>
    <x v="1"/>
    <n v="2"/>
    <x v="29"/>
    <n v="1"/>
    <x v="2"/>
    <x v="0"/>
    <x v="0"/>
    <x v="1"/>
    <n v="10"/>
    <n v="0"/>
    <n v="0"/>
  </r>
  <r>
    <n v="39"/>
    <x v="38"/>
    <x v="1"/>
    <n v="2"/>
    <x v="30"/>
    <n v="2"/>
    <x v="2"/>
    <x v="0"/>
    <x v="0"/>
    <x v="0"/>
    <n v="11"/>
    <n v="1"/>
    <n v="0"/>
  </r>
  <r>
    <n v="39"/>
    <x v="38"/>
    <x v="1"/>
    <n v="2"/>
    <x v="31"/>
    <n v="2"/>
    <x v="2"/>
    <x v="1"/>
    <x v="0"/>
    <x v="0"/>
    <n v="9"/>
    <n v="1"/>
    <n v="1"/>
  </r>
  <r>
    <n v="40"/>
    <x v="39"/>
    <x v="2"/>
    <n v="1"/>
    <x v="0"/>
    <n v="1"/>
    <x v="0"/>
    <x v="0"/>
    <x v="0"/>
    <x v="1"/>
    <n v="5"/>
    <n v="1"/>
    <n v="0"/>
  </r>
  <r>
    <n v="40"/>
    <x v="39"/>
    <x v="2"/>
    <n v="1"/>
    <x v="1"/>
    <n v="1"/>
    <x v="1"/>
    <x v="0"/>
    <x v="0"/>
    <x v="1"/>
    <n v="7"/>
    <n v="1"/>
    <n v="0"/>
  </r>
  <r>
    <n v="40"/>
    <x v="39"/>
    <x v="2"/>
    <n v="1"/>
    <x v="2"/>
    <n v="1"/>
    <x v="1"/>
    <x v="1"/>
    <x v="0"/>
    <x v="1"/>
    <n v="7"/>
    <n v="1"/>
    <n v="1"/>
  </r>
  <r>
    <n v="40"/>
    <x v="39"/>
    <x v="2"/>
    <n v="1"/>
    <x v="3"/>
    <n v="1"/>
    <x v="1"/>
    <x v="1"/>
    <x v="0"/>
    <x v="1"/>
    <n v="7"/>
    <n v="1"/>
    <n v="1"/>
  </r>
  <r>
    <n v="40"/>
    <x v="39"/>
    <x v="2"/>
    <n v="1"/>
    <x v="4"/>
    <n v="1"/>
    <x v="1"/>
    <x v="1"/>
    <x v="0"/>
    <x v="1"/>
    <n v="7"/>
    <n v="1"/>
    <n v="1"/>
  </r>
  <r>
    <n v="40"/>
    <x v="39"/>
    <x v="2"/>
    <n v="1"/>
    <x v="5"/>
    <n v="1"/>
    <x v="1"/>
    <x v="1"/>
    <x v="0"/>
    <x v="1"/>
    <n v="8"/>
    <n v="1"/>
    <n v="1"/>
  </r>
  <r>
    <n v="40"/>
    <x v="39"/>
    <x v="2"/>
    <n v="1"/>
    <x v="6"/>
    <n v="4"/>
    <x v="2"/>
    <x v="0"/>
    <x v="0"/>
    <x v="4"/>
    <n v="10"/>
    <n v="0"/>
    <n v="0"/>
  </r>
  <r>
    <n v="40"/>
    <x v="39"/>
    <x v="2"/>
    <n v="1"/>
    <x v="7"/>
    <n v="1"/>
    <x v="2"/>
    <x v="1"/>
    <x v="0"/>
    <x v="1"/>
    <n v="9"/>
    <n v="1"/>
    <n v="1"/>
  </r>
  <r>
    <n v="40"/>
    <x v="39"/>
    <x v="2"/>
    <n v="1"/>
    <x v="8"/>
    <n v="1"/>
    <x v="2"/>
    <x v="0"/>
    <x v="0"/>
    <x v="1"/>
    <n v="10"/>
    <n v="1"/>
    <n v="0"/>
  </r>
  <r>
    <n v="40"/>
    <x v="39"/>
    <x v="2"/>
    <n v="1"/>
    <x v="9"/>
    <n v="1"/>
    <x v="2"/>
    <x v="1"/>
    <x v="0"/>
    <x v="1"/>
    <n v="9"/>
    <n v="1"/>
    <n v="1"/>
  </r>
  <r>
    <n v="40"/>
    <x v="39"/>
    <x v="2"/>
    <n v="1"/>
    <x v="10"/>
    <n v="7"/>
    <x v="2"/>
    <x v="1"/>
    <x v="0"/>
    <x v="2"/>
    <n v="10"/>
    <n v="0"/>
    <n v="1"/>
  </r>
  <r>
    <n v="40"/>
    <x v="39"/>
    <x v="2"/>
    <n v="1"/>
    <x v="11"/>
    <n v="1"/>
    <x v="0"/>
    <x v="0"/>
    <x v="0"/>
    <x v="1"/>
    <n v="6"/>
    <n v="1"/>
    <n v="0"/>
  </r>
  <r>
    <n v="40"/>
    <x v="39"/>
    <x v="2"/>
    <n v="1"/>
    <x v="12"/>
    <n v="7"/>
    <x v="0"/>
    <x v="1"/>
    <x v="0"/>
    <x v="2"/>
    <n v="6"/>
    <n v="0"/>
    <n v="1"/>
  </r>
  <r>
    <n v="40"/>
    <x v="39"/>
    <x v="2"/>
    <n v="1"/>
    <x v="13"/>
    <n v="4"/>
    <x v="0"/>
    <x v="0"/>
    <x v="0"/>
    <x v="4"/>
    <n v="6"/>
    <n v="0"/>
    <n v="0"/>
  </r>
  <r>
    <n v="40"/>
    <x v="39"/>
    <x v="2"/>
    <n v="1"/>
    <x v="14"/>
    <n v="1"/>
    <x v="1"/>
    <x v="0"/>
    <x v="0"/>
    <x v="1"/>
    <n v="7"/>
    <n v="1"/>
    <n v="0"/>
  </r>
  <r>
    <n v="40"/>
    <x v="39"/>
    <x v="2"/>
    <n v="1"/>
    <x v="15"/>
    <n v="1"/>
    <x v="1"/>
    <x v="1"/>
    <x v="0"/>
    <x v="1"/>
    <n v="8"/>
    <n v="1"/>
    <n v="1"/>
  </r>
  <r>
    <n v="40"/>
    <x v="39"/>
    <x v="2"/>
    <n v="1"/>
    <x v="16"/>
    <n v="1"/>
    <x v="1"/>
    <x v="0"/>
    <x v="0"/>
    <x v="1"/>
    <n v="7"/>
    <n v="1"/>
    <n v="0"/>
  </r>
  <r>
    <n v="40"/>
    <x v="39"/>
    <x v="2"/>
    <n v="1"/>
    <x v="17"/>
    <n v="1"/>
    <x v="2"/>
    <x v="0"/>
    <x v="0"/>
    <x v="1"/>
    <n v="10"/>
    <n v="1"/>
    <n v="0"/>
  </r>
  <r>
    <n v="40"/>
    <x v="39"/>
    <x v="2"/>
    <n v="1"/>
    <x v="18"/>
    <n v="1"/>
    <x v="2"/>
    <x v="0"/>
    <x v="0"/>
    <x v="1"/>
    <n v="9"/>
    <n v="1"/>
    <n v="0"/>
  </r>
  <r>
    <n v="40"/>
    <x v="39"/>
    <x v="2"/>
    <n v="1"/>
    <x v="19"/>
    <n v="1"/>
    <x v="2"/>
    <x v="1"/>
    <x v="0"/>
    <x v="1"/>
    <n v="9"/>
    <n v="1"/>
    <n v="1"/>
  </r>
  <r>
    <n v="40"/>
    <x v="39"/>
    <x v="2"/>
    <n v="1"/>
    <x v="20"/>
    <n v="1"/>
    <x v="2"/>
    <x v="1"/>
    <x v="0"/>
    <x v="1"/>
    <n v="10"/>
    <n v="1"/>
    <n v="1"/>
  </r>
  <r>
    <n v="40"/>
    <x v="39"/>
    <x v="2"/>
    <n v="1"/>
    <x v="21"/>
    <n v="1"/>
    <x v="1"/>
    <x v="0"/>
    <x v="0"/>
    <x v="1"/>
    <n v="7"/>
    <n v="1"/>
    <n v="0"/>
  </r>
  <r>
    <n v="40"/>
    <x v="39"/>
    <x v="2"/>
    <n v="1"/>
    <x v="22"/>
    <n v="1"/>
    <x v="0"/>
    <x v="0"/>
    <x v="0"/>
    <x v="1"/>
    <n v="6"/>
    <n v="1"/>
    <n v="0"/>
  </r>
  <r>
    <n v="40"/>
    <x v="39"/>
    <x v="2"/>
    <n v="1"/>
    <x v="23"/>
    <n v="1"/>
    <x v="0"/>
    <x v="0"/>
    <x v="0"/>
    <x v="1"/>
    <n v="6"/>
    <n v="1"/>
    <n v="0"/>
  </r>
  <r>
    <n v="40"/>
    <x v="39"/>
    <x v="2"/>
    <n v="1"/>
    <x v="24"/>
    <n v="1"/>
    <x v="1"/>
    <x v="1"/>
    <x v="0"/>
    <x v="1"/>
    <n v="7"/>
    <n v="1"/>
    <n v="1"/>
  </r>
  <r>
    <n v="40"/>
    <x v="39"/>
    <x v="2"/>
    <n v="1"/>
    <x v="25"/>
    <n v="1"/>
    <x v="0"/>
    <x v="1"/>
    <x v="0"/>
    <x v="1"/>
    <n v="5"/>
    <n v="1"/>
    <n v="1"/>
  </r>
  <r>
    <n v="40"/>
    <x v="39"/>
    <x v="2"/>
    <n v="1"/>
    <x v="26"/>
    <n v="1"/>
    <x v="1"/>
    <x v="1"/>
    <x v="0"/>
    <x v="1"/>
    <n v="8"/>
    <n v="1"/>
    <n v="1"/>
  </r>
  <r>
    <n v="40"/>
    <x v="39"/>
    <x v="2"/>
    <n v="1"/>
    <x v="27"/>
    <n v="1"/>
    <x v="1"/>
    <x v="0"/>
    <x v="0"/>
    <x v="1"/>
    <n v="7"/>
    <n v="1"/>
    <n v="0"/>
  </r>
  <r>
    <n v="40"/>
    <x v="39"/>
    <x v="2"/>
    <n v="1"/>
    <x v="28"/>
    <n v="1"/>
    <x v="2"/>
    <x v="0"/>
    <x v="0"/>
    <x v="1"/>
    <n v="9"/>
    <n v="1"/>
    <n v="0"/>
  </r>
  <r>
    <n v="40"/>
    <x v="39"/>
    <x v="2"/>
    <n v="1"/>
    <x v="29"/>
    <n v="1"/>
    <x v="2"/>
    <x v="0"/>
    <x v="0"/>
    <x v="1"/>
    <n v="10"/>
    <n v="1"/>
    <n v="0"/>
  </r>
  <r>
    <n v="40"/>
    <x v="39"/>
    <x v="2"/>
    <n v="1"/>
    <x v="30"/>
    <n v="1"/>
    <x v="2"/>
    <x v="0"/>
    <x v="0"/>
    <x v="1"/>
    <n v="11"/>
    <n v="1"/>
    <n v="0"/>
  </r>
  <r>
    <n v="40"/>
    <x v="39"/>
    <x v="2"/>
    <n v="1"/>
    <x v="31"/>
    <n v="1"/>
    <x v="2"/>
    <x v="1"/>
    <x v="0"/>
    <x v="1"/>
    <n v="9"/>
    <n v="1"/>
    <n v="1"/>
  </r>
  <r>
    <n v="41"/>
    <x v="40"/>
    <x v="0"/>
    <n v="7"/>
    <x v="0"/>
    <n v="7"/>
    <x v="0"/>
    <x v="0"/>
    <x v="0"/>
    <x v="2"/>
    <n v="5"/>
    <n v="1"/>
    <n v="0"/>
  </r>
  <r>
    <n v="41"/>
    <x v="40"/>
    <x v="0"/>
    <n v="7"/>
    <x v="1"/>
    <n v="7"/>
    <x v="1"/>
    <x v="0"/>
    <x v="0"/>
    <x v="2"/>
    <n v="7"/>
    <n v="1"/>
    <n v="0"/>
  </r>
  <r>
    <n v="41"/>
    <x v="40"/>
    <x v="0"/>
    <n v="7"/>
    <x v="2"/>
    <n v="5"/>
    <x v="1"/>
    <x v="1"/>
    <x v="0"/>
    <x v="5"/>
    <n v="7"/>
    <n v="0"/>
    <n v="1"/>
  </r>
  <r>
    <n v="41"/>
    <x v="40"/>
    <x v="0"/>
    <n v="7"/>
    <x v="3"/>
    <n v="1"/>
    <x v="1"/>
    <x v="1"/>
    <x v="0"/>
    <x v="1"/>
    <n v="7"/>
    <n v="0"/>
    <n v="1"/>
  </r>
  <r>
    <n v="41"/>
    <x v="40"/>
    <x v="0"/>
    <n v="7"/>
    <x v="4"/>
    <n v="7"/>
    <x v="1"/>
    <x v="1"/>
    <x v="0"/>
    <x v="2"/>
    <n v="7"/>
    <n v="1"/>
    <n v="1"/>
  </r>
  <r>
    <n v="41"/>
    <x v="40"/>
    <x v="0"/>
    <n v="7"/>
    <x v="5"/>
    <n v="6"/>
    <x v="1"/>
    <x v="1"/>
    <x v="0"/>
    <x v="6"/>
    <n v="8"/>
    <n v="0"/>
    <n v="1"/>
  </r>
  <r>
    <n v="41"/>
    <x v="40"/>
    <x v="0"/>
    <n v="7"/>
    <x v="6"/>
    <n v="7"/>
    <x v="2"/>
    <x v="0"/>
    <x v="0"/>
    <x v="2"/>
    <n v="10"/>
    <n v="1"/>
    <n v="0"/>
  </r>
  <r>
    <n v="41"/>
    <x v="40"/>
    <x v="0"/>
    <n v="7"/>
    <x v="7"/>
    <n v="7"/>
    <x v="2"/>
    <x v="1"/>
    <x v="0"/>
    <x v="2"/>
    <n v="9"/>
    <n v="1"/>
    <n v="1"/>
  </r>
  <r>
    <n v="41"/>
    <x v="40"/>
    <x v="0"/>
    <n v="7"/>
    <x v="8"/>
    <n v="7"/>
    <x v="2"/>
    <x v="0"/>
    <x v="0"/>
    <x v="2"/>
    <n v="10"/>
    <n v="1"/>
    <n v="0"/>
  </r>
  <r>
    <n v="41"/>
    <x v="40"/>
    <x v="0"/>
    <n v="7"/>
    <x v="9"/>
    <n v="2"/>
    <x v="2"/>
    <x v="1"/>
    <x v="0"/>
    <x v="0"/>
    <n v="9"/>
    <n v="0"/>
    <n v="1"/>
  </r>
  <r>
    <n v="41"/>
    <x v="40"/>
    <x v="0"/>
    <n v="7"/>
    <x v="10"/>
    <n v="7"/>
    <x v="2"/>
    <x v="1"/>
    <x v="0"/>
    <x v="2"/>
    <n v="10"/>
    <n v="1"/>
    <n v="1"/>
  </r>
  <r>
    <n v="41"/>
    <x v="40"/>
    <x v="0"/>
    <n v="7"/>
    <x v="11"/>
    <n v="4"/>
    <x v="0"/>
    <x v="0"/>
    <x v="0"/>
    <x v="4"/>
    <n v="6"/>
    <n v="0"/>
    <n v="0"/>
  </r>
  <r>
    <n v="41"/>
    <x v="40"/>
    <x v="0"/>
    <n v="7"/>
    <x v="12"/>
    <n v="7"/>
    <x v="0"/>
    <x v="1"/>
    <x v="0"/>
    <x v="2"/>
    <n v="6"/>
    <n v="1"/>
    <n v="1"/>
  </r>
  <r>
    <n v="41"/>
    <x v="40"/>
    <x v="0"/>
    <n v="7"/>
    <x v="13"/>
    <n v="6"/>
    <x v="0"/>
    <x v="0"/>
    <x v="0"/>
    <x v="6"/>
    <n v="6"/>
    <n v="0"/>
    <n v="0"/>
  </r>
  <r>
    <n v="41"/>
    <x v="40"/>
    <x v="0"/>
    <n v="7"/>
    <x v="14"/>
    <n v="7"/>
    <x v="1"/>
    <x v="0"/>
    <x v="0"/>
    <x v="2"/>
    <n v="7"/>
    <n v="1"/>
    <n v="0"/>
  </r>
  <r>
    <n v="41"/>
    <x v="40"/>
    <x v="0"/>
    <n v="7"/>
    <x v="15"/>
    <n v="7"/>
    <x v="1"/>
    <x v="1"/>
    <x v="0"/>
    <x v="2"/>
    <n v="8"/>
    <n v="1"/>
    <n v="1"/>
  </r>
  <r>
    <n v="41"/>
    <x v="40"/>
    <x v="0"/>
    <n v="7"/>
    <x v="16"/>
    <n v="7"/>
    <x v="1"/>
    <x v="0"/>
    <x v="0"/>
    <x v="2"/>
    <n v="7"/>
    <n v="1"/>
    <n v="0"/>
  </r>
  <r>
    <n v="41"/>
    <x v="40"/>
    <x v="0"/>
    <n v="7"/>
    <x v="17"/>
    <n v="7"/>
    <x v="2"/>
    <x v="0"/>
    <x v="0"/>
    <x v="2"/>
    <n v="10"/>
    <n v="1"/>
    <n v="0"/>
  </r>
  <r>
    <n v="41"/>
    <x v="40"/>
    <x v="0"/>
    <n v="7"/>
    <x v="18"/>
    <n v="7"/>
    <x v="2"/>
    <x v="0"/>
    <x v="0"/>
    <x v="2"/>
    <n v="9"/>
    <n v="1"/>
    <n v="0"/>
  </r>
  <r>
    <n v="41"/>
    <x v="40"/>
    <x v="0"/>
    <n v="7"/>
    <x v="19"/>
    <n v="7"/>
    <x v="2"/>
    <x v="1"/>
    <x v="0"/>
    <x v="2"/>
    <n v="9"/>
    <n v="1"/>
    <n v="1"/>
  </r>
  <r>
    <n v="41"/>
    <x v="40"/>
    <x v="0"/>
    <n v="7"/>
    <x v="20"/>
    <n v="7"/>
    <x v="2"/>
    <x v="1"/>
    <x v="0"/>
    <x v="2"/>
    <n v="10"/>
    <n v="1"/>
    <n v="1"/>
  </r>
  <r>
    <n v="41"/>
    <x v="40"/>
    <x v="0"/>
    <n v="7"/>
    <x v="21"/>
    <n v="7"/>
    <x v="1"/>
    <x v="0"/>
    <x v="0"/>
    <x v="2"/>
    <n v="7"/>
    <n v="1"/>
    <n v="0"/>
  </r>
  <r>
    <n v="41"/>
    <x v="40"/>
    <x v="0"/>
    <n v="7"/>
    <x v="22"/>
    <n v="7"/>
    <x v="0"/>
    <x v="0"/>
    <x v="0"/>
    <x v="2"/>
    <n v="6"/>
    <n v="1"/>
    <n v="0"/>
  </r>
  <r>
    <n v="41"/>
    <x v="40"/>
    <x v="0"/>
    <n v="7"/>
    <x v="23"/>
    <n v="7"/>
    <x v="0"/>
    <x v="0"/>
    <x v="0"/>
    <x v="2"/>
    <n v="6"/>
    <n v="1"/>
    <n v="0"/>
  </r>
  <r>
    <n v="41"/>
    <x v="40"/>
    <x v="0"/>
    <n v="7"/>
    <x v="24"/>
    <n v="7"/>
    <x v="1"/>
    <x v="1"/>
    <x v="0"/>
    <x v="2"/>
    <n v="7"/>
    <n v="1"/>
    <n v="1"/>
  </r>
  <r>
    <n v="41"/>
    <x v="40"/>
    <x v="0"/>
    <n v="7"/>
    <x v="25"/>
    <n v="7"/>
    <x v="0"/>
    <x v="1"/>
    <x v="0"/>
    <x v="2"/>
    <n v="5"/>
    <n v="1"/>
    <n v="1"/>
  </r>
  <r>
    <n v="41"/>
    <x v="40"/>
    <x v="0"/>
    <n v="7"/>
    <x v="26"/>
    <n v="7"/>
    <x v="1"/>
    <x v="1"/>
    <x v="0"/>
    <x v="2"/>
    <n v="8"/>
    <n v="1"/>
    <n v="1"/>
  </r>
  <r>
    <n v="41"/>
    <x v="40"/>
    <x v="0"/>
    <n v="7"/>
    <x v="27"/>
    <n v="7"/>
    <x v="1"/>
    <x v="0"/>
    <x v="0"/>
    <x v="2"/>
    <n v="7"/>
    <n v="1"/>
    <n v="0"/>
  </r>
  <r>
    <n v="41"/>
    <x v="40"/>
    <x v="0"/>
    <n v="7"/>
    <x v="28"/>
    <n v="7"/>
    <x v="2"/>
    <x v="0"/>
    <x v="0"/>
    <x v="2"/>
    <n v="9"/>
    <n v="1"/>
    <n v="0"/>
  </r>
  <r>
    <n v="41"/>
    <x v="40"/>
    <x v="0"/>
    <n v="7"/>
    <x v="29"/>
    <n v="7"/>
    <x v="2"/>
    <x v="0"/>
    <x v="0"/>
    <x v="2"/>
    <n v="10"/>
    <n v="1"/>
    <n v="0"/>
  </r>
  <r>
    <n v="41"/>
    <x v="40"/>
    <x v="0"/>
    <n v="7"/>
    <x v="30"/>
    <n v="7"/>
    <x v="2"/>
    <x v="0"/>
    <x v="0"/>
    <x v="2"/>
    <n v="11"/>
    <n v="1"/>
    <n v="0"/>
  </r>
  <r>
    <n v="41"/>
    <x v="40"/>
    <x v="0"/>
    <n v="7"/>
    <x v="31"/>
    <n v="7"/>
    <x v="2"/>
    <x v="1"/>
    <x v="0"/>
    <x v="2"/>
    <n v="9"/>
    <n v="1"/>
    <n v="1"/>
  </r>
  <r>
    <n v="42"/>
    <x v="41"/>
    <x v="4"/>
    <n v="5"/>
    <x v="0"/>
    <n v="6"/>
    <x v="0"/>
    <x v="0"/>
    <x v="0"/>
    <x v="6"/>
    <n v="5"/>
    <n v="0"/>
    <n v="0"/>
  </r>
  <r>
    <n v="42"/>
    <x v="41"/>
    <x v="4"/>
    <n v="5"/>
    <x v="1"/>
    <n v="5"/>
    <x v="1"/>
    <x v="0"/>
    <x v="0"/>
    <x v="5"/>
    <n v="7"/>
    <n v="1"/>
    <n v="0"/>
  </r>
  <r>
    <n v="42"/>
    <x v="41"/>
    <x v="4"/>
    <n v="5"/>
    <x v="2"/>
    <n v="6"/>
    <x v="1"/>
    <x v="1"/>
    <x v="0"/>
    <x v="6"/>
    <n v="7"/>
    <n v="0"/>
    <n v="1"/>
  </r>
  <r>
    <n v="42"/>
    <x v="41"/>
    <x v="4"/>
    <n v="5"/>
    <x v="3"/>
    <n v="6"/>
    <x v="1"/>
    <x v="1"/>
    <x v="0"/>
    <x v="6"/>
    <n v="7"/>
    <n v="0"/>
    <n v="1"/>
  </r>
  <r>
    <n v="42"/>
    <x v="41"/>
    <x v="4"/>
    <n v="5"/>
    <x v="4"/>
    <n v="6"/>
    <x v="1"/>
    <x v="1"/>
    <x v="0"/>
    <x v="6"/>
    <n v="7"/>
    <n v="0"/>
    <n v="1"/>
  </r>
  <r>
    <n v="42"/>
    <x v="41"/>
    <x v="4"/>
    <n v="5"/>
    <x v="5"/>
    <n v="7"/>
    <x v="1"/>
    <x v="1"/>
    <x v="0"/>
    <x v="2"/>
    <n v="8"/>
    <n v="0"/>
    <n v="1"/>
  </r>
  <r>
    <n v="42"/>
    <x v="41"/>
    <x v="4"/>
    <n v="5"/>
    <x v="6"/>
    <n v="6"/>
    <x v="2"/>
    <x v="0"/>
    <x v="0"/>
    <x v="6"/>
    <n v="10"/>
    <n v="0"/>
    <n v="0"/>
  </r>
  <r>
    <n v="42"/>
    <x v="41"/>
    <x v="4"/>
    <n v="5"/>
    <x v="7"/>
    <n v="6"/>
    <x v="2"/>
    <x v="1"/>
    <x v="0"/>
    <x v="6"/>
    <n v="9"/>
    <n v="0"/>
    <n v="1"/>
  </r>
  <r>
    <n v="42"/>
    <x v="41"/>
    <x v="4"/>
    <n v="5"/>
    <x v="8"/>
    <n v="6"/>
    <x v="2"/>
    <x v="0"/>
    <x v="0"/>
    <x v="6"/>
    <n v="10"/>
    <n v="0"/>
    <n v="0"/>
  </r>
  <r>
    <n v="42"/>
    <x v="41"/>
    <x v="4"/>
    <n v="5"/>
    <x v="9"/>
    <n v="7"/>
    <x v="2"/>
    <x v="1"/>
    <x v="0"/>
    <x v="2"/>
    <n v="9"/>
    <n v="0"/>
    <n v="1"/>
  </r>
  <r>
    <n v="42"/>
    <x v="41"/>
    <x v="4"/>
    <n v="5"/>
    <x v="10"/>
    <n v="7"/>
    <x v="2"/>
    <x v="1"/>
    <x v="0"/>
    <x v="2"/>
    <n v="10"/>
    <n v="0"/>
    <n v="1"/>
  </r>
  <r>
    <n v="42"/>
    <x v="41"/>
    <x v="4"/>
    <n v="5"/>
    <x v="11"/>
    <n v="5"/>
    <x v="0"/>
    <x v="0"/>
    <x v="0"/>
    <x v="5"/>
    <n v="6"/>
    <n v="1"/>
    <n v="0"/>
  </r>
  <r>
    <n v="42"/>
    <x v="41"/>
    <x v="4"/>
    <n v="5"/>
    <x v="12"/>
    <n v="3"/>
    <x v="0"/>
    <x v="1"/>
    <x v="0"/>
    <x v="3"/>
    <n v="6"/>
    <n v="0"/>
    <n v="1"/>
  </r>
  <r>
    <n v="42"/>
    <x v="41"/>
    <x v="4"/>
    <n v="5"/>
    <x v="13"/>
    <n v="5"/>
    <x v="0"/>
    <x v="0"/>
    <x v="0"/>
    <x v="5"/>
    <n v="6"/>
    <n v="1"/>
    <n v="0"/>
  </r>
  <r>
    <n v="42"/>
    <x v="41"/>
    <x v="4"/>
    <n v="5"/>
    <x v="14"/>
    <n v="5"/>
    <x v="1"/>
    <x v="0"/>
    <x v="0"/>
    <x v="5"/>
    <n v="7"/>
    <n v="1"/>
    <n v="0"/>
  </r>
  <r>
    <n v="42"/>
    <x v="41"/>
    <x v="4"/>
    <n v="5"/>
    <x v="15"/>
    <n v="5"/>
    <x v="1"/>
    <x v="1"/>
    <x v="0"/>
    <x v="5"/>
    <n v="8"/>
    <n v="1"/>
    <n v="1"/>
  </r>
  <r>
    <n v="42"/>
    <x v="41"/>
    <x v="4"/>
    <n v="5"/>
    <x v="16"/>
    <n v="6"/>
    <x v="1"/>
    <x v="0"/>
    <x v="0"/>
    <x v="6"/>
    <n v="7"/>
    <n v="0"/>
    <n v="0"/>
  </r>
  <r>
    <n v="42"/>
    <x v="41"/>
    <x v="4"/>
    <n v="5"/>
    <x v="17"/>
    <n v="6"/>
    <x v="2"/>
    <x v="0"/>
    <x v="0"/>
    <x v="6"/>
    <n v="10"/>
    <n v="0"/>
    <n v="0"/>
  </r>
  <r>
    <n v="42"/>
    <x v="41"/>
    <x v="4"/>
    <n v="5"/>
    <x v="18"/>
    <n v="6"/>
    <x v="2"/>
    <x v="0"/>
    <x v="0"/>
    <x v="6"/>
    <n v="9"/>
    <n v="0"/>
    <n v="0"/>
  </r>
  <r>
    <n v="42"/>
    <x v="41"/>
    <x v="4"/>
    <n v="5"/>
    <x v="19"/>
    <n v="5"/>
    <x v="2"/>
    <x v="1"/>
    <x v="0"/>
    <x v="5"/>
    <n v="9"/>
    <n v="1"/>
    <n v="1"/>
  </r>
  <r>
    <n v="42"/>
    <x v="41"/>
    <x v="4"/>
    <n v="5"/>
    <x v="20"/>
    <n v="6"/>
    <x v="2"/>
    <x v="1"/>
    <x v="0"/>
    <x v="6"/>
    <n v="10"/>
    <n v="0"/>
    <n v="1"/>
  </r>
  <r>
    <n v="42"/>
    <x v="41"/>
    <x v="4"/>
    <n v="5"/>
    <x v="21"/>
    <n v="5"/>
    <x v="1"/>
    <x v="0"/>
    <x v="0"/>
    <x v="5"/>
    <n v="7"/>
    <n v="1"/>
    <n v="0"/>
  </r>
  <r>
    <n v="42"/>
    <x v="41"/>
    <x v="4"/>
    <n v="5"/>
    <x v="22"/>
    <n v="5"/>
    <x v="0"/>
    <x v="0"/>
    <x v="0"/>
    <x v="5"/>
    <n v="6"/>
    <n v="1"/>
    <n v="0"/>
  </r>
  <r>
    <n v="42"/>
    <x v="41"/>
    <x v="4"/>
    <n v="5"/>
    <x v="23"/>
    <n v="6"/>
    <x v="0"/>
    <x v="0"/>
    <x v="0"/>
    <x v="6"/>
    <n v="6"/>
    <n v="0"/>
    <n v="0"/>
  </r>
  <r>
    <n v="42"/>
    <x v="41"/>
    <x v="4"/>
    <n v="5"/>
    <x v="24"/>
    <n v="5"/>
    <x v="1"/>
    <x v="1"/>
    <x v="0"/>
    <x v="5"/>
    <n v="7"/>
    <n v="1"/>
    <n v="1"/>
  </r>
  <r>
    <n v="42"/>
    <x v="41"/>
    <x v="4"/>
    <n v="5"/>
    <x v="25"/>
    <n v="6"/>
    <x v="0"/>
    <x v="1"/>
    <x v="0"/>
    <x v="6"/>
    <n v="5"/>
    <n v="0"/>
    <n v="1"/>
  </r>
  <r>
    <n v="42"/>
    <x v="41"/>
    <x v="4"/>
    <n v="5"/>
    <x v="26"/>
    <n v="5"/>
    <x v="1"/>
    <x v="1"/>
    <x v="0"/>
    <x v="5"/>
    <n v="8"/>
    <n v="1"/>
    <n v="1"/>
  </r>
  <r>
    <n v="42"/>
    <x v="41"/>
    <x v="4"/>
    <n v="5"/>
    <x v="27"/>
    <n v="5"/>
    <x v="1"/>
    <x v="0"/>
    <x v="0"/>
    <x v="5"/>
    <n v="7"/>
    <n v="1"/>
    <n v="0"/>
  </r>
  <r>
    <n v="42"/>
    <x v="41"/>
    <x v="4"/>
    <n v="5"/>
    <x v="28"/>
    <n v="6"/>
    <x v="2"/>
    <x v="0"/>
    <x v="0"/>
    <x v="6"/>
    <n v="9"/>
    <n v="0"/>
    <n v="0"/>
  </r>
  <r>
    <n v="42"/>
    <x v="41"/>
    <x v="4"/>
    <n v="5"/>
    <x v="29"/>
    <n v="6"/>
    <x v="2"/>
    <x v="0"/>
    <x v="0"/>
    <x v="6"/>
    <n v="10"/>
    <n v="0"/>
    <n v="0"/>
  </r>
  <r>
    <n v="42"/>
    <x v="41"/>
    <x v="4"/>
    <n v="5"/>
    <x v="30"/>
    <n v="6"/>
    <x v="2"/>
    <x v="0"/>
    <x v="0"/>
    <x v="6"/>
    <n v="11"/>
    <n v="0"/>
    <n v="0"/>
  </r>
  <r>
    <n v="42"/>
    <x v="41"/>
    <x v="4"/>
    <n v="5"/>
    <x v="31"/>
    <n v="6"/>
    <x v="2"/>
    <x v="1"/>
    <x v="0"/>
    <x v="6"/>
    <n v="9"/>
    <n v="0"/>
    <n v="1"/>
  </r>
  <r>
    <n v="43"/>
    <x v="42"/>
    <x v="2"/>
    <n v="1"/>
    <x v="0"/>
    <n v="2"/>
    <x v="0"/>
    <x v="0"/>
    <x v="0"/>
    <x v="0"/>
    <n v="5"/>
    <n v="0"/>
    <n v="0"/>
  </r>
  <r>
    <n v="43"/>
    <x v="42"/>
    <x v="2"/>
    <n v="1"/>
    <x v="1"/>
    <n v="5"/>
    <x v="1"/>
    <x v="0"/>
    <x v="0"/>
    <x v="5"/>
    <n v="7"/>
    <n v="0"/>
    <n v="0"/>
  </r>
  <r>
    <n v="43"/>
    <x v="42"/>
    <x v="2"/>
    <n v="1"/>
    <x v="2"/>
    <n v="1"/>
    <x v="1"/>
    <x v="1"/>
    <x v="0"/>
    <x v="1"/>
    <n v="7"/>
    <n v="1"/>
    <n v="1"/>
  </r>
  <r>
    <n v="43"/>
    <x v="42"/>
    <x v="2"/>
    <n v="1"/>
    <x v="3"/>
    <n v="3"/>
    <x v="1"/>
    <x v="1"/>
    <x v="0"/>
    <x v="3"/>
    <n v="7"/>
    <n v="0"/>
    <n v="1"/>
  </r>
  <r>
    <n v="43"/>
    <x v="42"/>
    <x v="2"/>
    <n v="1"/>
    <x v="4"/>
    <n v="1"/>
    <x v="1"/>
    <x v="1"/>
    <x v="0"/>
    <x v="1"/>
    <n v="7"/>
    <n v="1"/>
    <n v="1"/>
  </r>
  <r>
    <n v="43"/>
    <x v="42"/>
    <x v="2"/>
    <n v="1"/>
    <x v="5"/>
    <n v="3"/>
    <x v="1"/>
    <x v="1"/>
    <x v="0"/>
    <x v="3"/>
    <n v="8"/>
    <n v="0"/>
    <n v="1"/>
  </r>
  <r>
    <n v="43"/>
    <x v="42"/>
    <x v="2"/>
    <n v="1"/>
    <x v="6"/>
    <n v="1"/>
    <x v="2"/>
    <x v="0"/>
    <x v="0"/>
    <x v="1"/>
    <n v="10"/>
    <n v="1"/>
    <n v="0"/>
  </r>
  <r>
    <n v="43"/>
    <x v="42"/>
    <x v="2"/>
    <n v="1"/>
    <x v="7"/>
    <n v="1"/>
    <x v="2"/>
    <x v="1"/>
    <x v="0"/>
    <x v="1"/>
    <n v="9"/>
    <n v="1"/>
    <n v="1"/>
  </r>
  <r>
    <n v="43"/>
    <x v="42"/>
    <x v="2"/>
    <n v="1"/>
    <x v="8"/>
    <n v="3"/>
    <x v="2"/>
    <x v="0"/>
    <x v="0"/>
    <x v="3"/>
    <n v="10"/>
    <n v="0"/>
    <n v="0"/>
  </r>
  <r>
    <n v="43"/>
    <x v="42"/>
    <x v="2"/>
    <n v="1"/>
    <x v="9"/>
    <n v="6"/>
    <x v="2"/>
    <x v="1"/>
    <x v="0"/>
    <x v="6"/>
    <n v="9"/>
    <n v="0"/>
    <n v="1"/>
  </r>
  <r>
    <n v="43"/>
    <x v="42"/>
    <x v="2"/>
    <n v="1"/>
    <x v="10"/>
    <n v="1"/>
    <x v="2"/>
    <x v="1"/>
    <x v="0"/>
    <x v="1"/>
    <n v="10"/>
    <n v="1"/>
    <n v="1"/>
  </r>
  <r>
    <n v="43"/>
    <x v="42"/>
    <x v="2"/>
    <n v="1"/>
    <x v="11"/>
    <n v="1"/>
    <x v="0"/>
    <x v="0"/>
    <x v="0"/>
    <x v="1"/>
    <n v="6"/>
    <n v="1"/>
    <n v="0"/>
  </r>
  <r>
    <n v="43"/>
    <x v="42"/>
    <x v="2"/>
    <n v="1"/>
    <x v="12"/>
    <n v="3"/>
    <x v="0"/>
    <x v="1"/>
    <x v="0"/>
    <x v="3"/>
    <n v="6"/>
    <n v="0"/>
    <n v="1"/>
  </r>
  <r>
    <n v="43"/>
    <x v="42"/>
    <x v="2"/>
    <n v="1"/>
    <x v="13"/>
    <n v="3"/>
    <x v="0"/>
    <x v="0"/>
    <x v="0"/>
    <x v="3"/>
    <n v="6"/>
    <n v="0"/>
    <n v="0"/>
  </r>
  <r>
    <n v="43"/>
    <x v="42"/>
    <x v="2"/>
    <n v="1"/>
    <x v="14"/>
    <n v="1"/>
    <x v="1"/>
    <x v="0"/>
    <x v="0"/>
    <x v="1"/>
    <n v="7"/>
    <n v="1"/>
    <n v="0"/>
  </r>
  <r>
    <n v="43"/>
    <x v="42"/>
    <x v="2"/>
    <n v="1"/>
    <x v="15"/>
    <n v="1"/>
    <x v="1"/>
    <x v="1"/>
    <x v="0"/>
    <x v="1"/>
    <n v="8"/>
    <n v="1"/>
    <n v="1"/>
  </r>
  <r>
    <n v="43"/>
    <x v="42"/>
    <x v="2"/>
    <n v="1"/>
    <x v="16"/>
    <n v="1"/>
    <x v="1"/>
    <x v="0"/>
    <x v="0"/>
    <x v="1"/>
    <n v="7"/>
    <n v="1"/>
    <n v="0"/>
  </r>
  <r>
    <n v="43"/>
    <x v="42"/>
    <x v="2"/>
    <n v="1"/>
    <x v="17"/>
    <n v="1"/>
    <x v="2"/>
    <x v="0"/>
    <x v="0"/>
    <x v="1"/>
    <n v="10"/>
    <n v="1"/>
    <n v="0"/>
  </r>
  <r>
    <n v="43"/>
    <x v="42"/>
    <x v="2"/>
    <n v="1"/>
    <x v="18"/>
    <n v="1"/>
    <x v="2"/>
    <x v="0"/>
    <x v="0"/>
    <x v="1"/>
    <n v="9"/>
    <n v="1"/>
    <n v="0"/>
  </r>
  <r>
    <n v="43"/>
    <x v="42"/>
    <x v="2"/>
    <n v="1"/>
    <x v="19"/>
    <n v="1"/>
    <x v="2"/>
    <x v="1"/>
    <x v="0"/>
    <x v="1"/>
    <n v="9"/>
    <n v="1"/>
    <n v="1"/>
  </r>
  <r>
    <n v="43"/>
    <x v="42"/>
    <x v="2"/>
    <n v="1"/>
    <x v="20"/>
    <n v="3"/>
    <x v="2"/>
    <x v="1"/>
    <x v="0"/>
    <x v="3"/>
    <n v="10"/>
    <n v="0"/>
    <n v="1"/>
  </r>
  <r>
    <n v="43"/>
    <x v="42"/>
    <x v="2"/>
    <n v="1"/>
    <x v="21"/>
    <n v="6"/>
    <x v="1"/>
    <x v="0"/>
    <x v="0"/>
    <x v="6"/>
    <n v="7"/>
    <n v="0"/>
    <n v="0"/>
  </r>
  <r>
    <n v="43"/>
    <x v="42"/>
    <x v="2"/>
    <n v="1"/>
    <x v="22"/>
    <n v="1"/>
    <x v="0"/>
    <x v="0"/>
    <x v="0"/>
    <x v="1"/>
    <n v="6"/>
    <n v="1"/>
    <n v="0"/>
  </r>
  <r>
    <n v="43"/>
    <x v="42"/>
    <x v="2"/>
    <n v="1"/>
    <x v="23"/>
    <n v="1"/>
    <x v="0"/>
    <x v="0"/>
    <x v="0"/>
    <x v="1"/>
    <n v="6"/>
    <n v="1"/>
    <n v="0"/>
  </r>
  <r>
    <n v="43"/>
    <x v="42"/>
    <x v="2"/>
    <n v="1"/>
    <x v="24"/>
    <n v="1"/>
    <x v="1"/>
    <x v="1"/>
    <x v="0"/>
    <x v="1"/>
    <n v="7"/>
    <n v="1"/>
    <n v="1"/>
  </r>
  <r>
    <n v="43"/>
    <x v="42"/>
    <x v="2"/>
    <n v="1"/>
    <x v="25"/>
    <n v="1"/>
    <x v="0"/>
    <x v="1"/>
    <x v="0"/>
    <x v="1"/>
    <n v="5"/>
    <n v="1"/>
    <n v="1"/>
  </r>
  <r>
    <n v="43"/>
    <x v="42"/>
    <x v="2"/>
    <n v="1"/>
    <x v="26"/>
    <n v="1"/>
    <x v="1"/>
    <x v="1"/>
    <x v="0"/>
    <x v="1"/>
    <n v="8"/>
    <n v="1"/>
    <n v="1"/>
  </r>
  <r>
    <n v="43"/>
    <x v="42"/>
    <x v="2"/>
    <n v="1"/>
    <x v="27"/>
    <n v="6"/>
    <x v="1"/>
    <x v="0"/>
    <x v="0"/>
    <x v="6"/>
    <n v="7"/>
    <n v="0"/>
    <n v="0"/>
  </r>
  <r>
    <n v="43"/>
    <x v="42"/>
    <x v="2"/>
    <n v="1"/>
    <x v="28"/>
    <n v="1"/>
    <x v="2"/>
    <x v="0"/>
    <x v="0"/>
    <x v="1"/>
    <n v="9"/>
    <n v="1"/>
    <n v="0"/>
  </r>
  <r>
    <n v="43"/>
    <x v="42"/>
    <x v="2"/>
    <n v="1"/>
    <x v="29"/>
    <n v="1"/>
    <x v="2"/>
    <x v="0"/>
    <x v="0"/>
    <x v="1"/>
    <n v="10"/>
    <n v="1"/>
    <n v="0"/>
  </r>
  <r>
    <n v="43"/>
    <x v="42"/>
    <x v="2"/>
    <n v="1"/>
    <x v="30"/>
    <n v="1"/>
    <x v="2"/>
    <x v="0"/>
    <x v="0"/>
    <x v="1"/>
    <n v="11"/>
    <n v="1"/>
    <n v="0"/>
  </r>
  <r>
    <n v="43"/>
    <x v="42"/>
    <x v="2"/>
    <n v="1"/>
    <x v="31"/>
    <n v="1"/>
    <x v="2"/>
    <x v="1"/>
    <x v="0"/>
    <x v="1"/>
    <n v="9"/>
    <n v="1"/>
    <n v="1"/>
  </r>
  <r>
    <n v="44"/>
    <x v="43"/>
    <x v="3"/>
    <n v="4"/>
    <x v="0"/>
    <n v="1"/>
    <x v="0"/>
    <x v="0"/>
    <x v="0"/>
    <x v="1"/>
    <n v="5"/>
    <n v="0"/>
    <n v="0"/>
  </r>
  <r>
    <n v="44"/>
    <x v="43"/>
    <x v="3"/>
    <n v="4"/>
    <x v="1"/>
    <n v="4"/>
    <x v="1"/>
    <x v="0"/>
    <x v="0"/>
    <x v="4"/>
    <n v="7"/>
    <n v="1"/>
    <n v="0"/>
  </r>
  <r>
    <n v="44"/>
    <x v="43"/>
    <x v="3"/>
    <n v="4"/>
    <x v="2"/>
    <n v="4"/>
    <x v="1"/>
    <x v="1"/>
    <x v="0"/>
    <x v="4"/>
    <n v="7"/>
    <n v="1"/>
    <n v="1"/>
  </r>
  <r>
    <n v="44"/>
    <x v="43"/>
    <x v="3"/>
    <n v="4"/>
    <x v="3"/>
    <n v="4"/>
    <x v="1"/>
    <x v="1"/>
    <x v="0"/>
    <x v="4"/>
    <n v="7"/>
    <n v="1"/>
    <n v="1"/>
  </r>
  <r>
    <n v="44"/>
    <x v="43"/>
    <x v="3"/>
    <n v="4"/>
    <x v="4"/>
    <n v="4"/>
    <x v="1"/>
    <x v="1"/>
    <x v="0"/>
    <x v="4"/>
    <n v="7"/>
    <n v="1"/>
    <n v="1"/>
  </r>
  <r>
    <n v="44"/>
    <x v="43"/>
    <x v="3"/>
    <n v="4"/>
    <x v="5"/>
    <n v="2"/>
    <x v="1"/>
    <x v="1"/>
    <x v="0"/>
    <x v="0"/>
    <n v="8"/>
    <n v="0"/>
    <n v="1"/>
  </r>
  <r>
    <n v="44"/>
    <x v="43"/>
    <x v="3"/>
    <n v="4"/>
    <x v="6"/>
    <n v="4"/>
    <x v="2"/>
    <x v="0"/>
    <x v="0"/>
    <x v="4"/>
    <n v="10"/>
    <n v="1"/>
    <n v="0"/>
  </r>
  <r>
    <n v="44"/>
    <x v="43"/>
    <x v="3"/>
    <n v="4"/>
    <x v="7"/>
    <n v="4"/>
    <x v="2"/>
    <x v="1"/>
    <x v="0"/>
    <x v="4"/>
    <n v="9"/>
    <n v="1"/>
    <n v="1"/>
  </r>
  <r>
    <n v="44"/>
    <x v="43"/>
    <x v="3"/>
    <n v="4"/>
    <x v="8"/>
    <n v="4"/>
    <x v="2"/>
    <x v="0"/>
    <x v="0"/>
    <x v="4"/>
    <n v="10"/>
    <n v="1"/>
    <n v="0"/>
  </r>
  <r>
    <n v="44"/>
    <x v="43"/>
    <x v="3"/>
    <n v="4"/>
    <x v="9"/>
    <n v="7"/>
    <x v="2"/>
    <x v="1"/>
    <x v="0"/>
    <x v="2"/>
    <n v="9"/>
    <n v="0"/>
    <n v="1"/>
  </r>
  <r>
    <n v="44"/>
    <x v="43"/>
    <x v="3"/>
    <n v="4"/>
    <x v="10"/>
    <n v="4"/>
    <x v="2"/>
    <x v="1"/>
    <x v="0"/>
    <x v="4"/>
    <n v="10"/>
    <n v="1"/>
    <n v="1"/>
  </r>
  <r>
    <n v="44"/>
    <x v="43"/>
    <x v="3"/>
    <n v="4"/>
    <x v="11"/>
    <n v="4"/>
    <x v="0"/>
    <x v="0"/>
    <x v="0"/>
    <x v="4"/>
    <n v="6"/>
    <n v="1"/>
    <n v="0"/>
  </r>
  <r>
    <n v="44"/>
    <x v="43"/>
    <x v="3"/>
    <n v="4"/>
    <x v="12"/>
    <n v="2"/>
    <x v="0"/>
    <x v="1"/>
    <x v="0"/>
    <x v="0"/>
    <n v="6"/>
    <n v="0"/>
    <n v="1"/>
  </r>
  <r>
    <n v="44"/>
    <x v="43"/>
    <x v="3"/>
    <n v="4"/>
    <x v="13"/>
    <n v="1"/>
    <x v="0"/>
    <x v="0"/>
    <x v="0"/>
    <x v="1"/>
    <n v="6"/>
    <n v="0"/>
    <n v="0"/>
  </r>
  <r>
    <n v="44"/>
    <x v="43"/>
    <x v="3"/>
    <n v="4"/>
    <x v="14"/>
    <n v="4"/>
    <x v="1"/>
    <x v="0"/>
    <x v="0"/>
    <x v="4"/>
    <n v="7"/>
    <n v="1"/>
    <n v="0"/>
  </r>
  <r>
    <n v="44"/>
    <x v="43"/>
    <x v="3"/>
    <n v="4"/>
    <x v="15"/>
    <n v="4"/>
    <x v="1"/>
    <x v="1"/>
    <x v="0"/>
    <x v="4"/>
    <n v="8"/>
    <n v="1"/>
    <n v="1"/>
  </r>
  <r>
    <n v="44"/>
    <x v="43"/>
    <x v="3"/>
    <n v="4"/>
    <x v="16"/>
    <n v="4"/>
    <x v="1"/>
    <x v="0"/>
    <x v="0"/>
    <x v="4"/>
    <n v="7"/>
    <n v="1"/>
    <n v="0"/>
  </r>
  <r>
    <n v="44"/>
    <x v="43"/>
    <x v="3"/>
    <n v="4"/>
    <x v="17"/>
    <n v="4"/>
    <x v="2"/>
    <x v="0"/>
    <x v="0"/>
    <x v="4"/>
    <n v="10"/>
    <n v="1"/>
    <n v="0"/>
  </r>
  <r>
    <n v="44"/>
    <x v="43"/>
    <x v="3"/>
    <n v="4"/>
    <x v="18"/>
    <n v="4"/>
    <x v="2"/>
    <x v="0"/>
    <x v="0"/>
    <x v="4"/>
    <n v="9"/>
    <n v="1"/>
    <n v="0"/>
  </r>
  <r>
    <n v="44"/>
    <x v="43"/>
    <x v="3"/>
    <n v="4"/>
    <x v="19"/>
    <n v="4"/>
    <x v="2"/>
    <x v="1"/>
    <x v="0"/>
    <x v="4"/>
    <n v="9"/>
    <n v="1"/>
    <n v="1"/>
  </r>
  <r>
    <n v="44"/>
    <x v="43"/>
    <x v="3"/>
    <n v="4"/>
    <x v="20"/>
    <n v="4"/>
    <x v="2"/>
    <x v="1"/>
    <x v="0"/>
    <x v="4"/>
    <n v="10"/>
    <n v="1"/>
    <n v="1"/>
  </r>
  <r>
    <n v="44"/>
    <x v="43"/>
    <x v="3"/>
    <n v="4"/>
    <x v="21"/>
    <n v="4"/>
    <x v="1"/>
    <x v="0"/>
    <x v="0"/>
    <x v="4"/>
    <n v="7"/>
    <n v="1"/>
    <n v="0"/>
  </r>
  <r>
    <n v="44"/>
    <x v="43"/>
    <x v="3"/>
    <n v="4"/>
    <x v="22"/>
    <n v="4"/>
    <x v="0"/>
    <x v="0"/>
    <x v="0"/>
    <x v="4"/>
    <n v="6"/>
    <n v="1"/>
    <n v="0"/>
  </r>
  <r>
    <n v="44"/>
    <x v="43"/>
    <x v="3"/>
    <n v="4"/>
    <x v="23"/>
    <n v="4"/>
    <x v="0"/>
    <x v="0"/>
    <x v="0"/>
    <x v="4"/>
    <n v="6"/>
    <n v="1"/>
    <n v="0"/>
  </r>
  <r>
    <n v="44"/>
    <x v="43"/>
    <x v="3"/>
    <n v="4"/>
    <x v="24"/>
    <n v="4"/>
    <x v="1"/>
    <x v="1"/>
    <x v="0"/>
    <x v="4"/>
    <n v="7"/>
    <n v="1"/>
    <n v="1"/>
  </r>
  <r>
    <n v="44"/>
    <x v="43"/>
    <x v="3"/>
    <n v="4"/>
    <x v="25"/>
    <n v="4"/>
    <x v="0"/>
    <x v="1"/>
    <x v="0"/>
    <x v="4"/>
    <n v="5"/>
    <n v="1"/>
    <n v="1"/>
  </r>
  <r>
    <n v="44"/>
    <x v="43"/>
    <x v="3"/>
    <n v="4"/>
    <x v="26"/>
    <n v="4"/>
    <x v="1"/>
    <x v="1"/>
    <x v="0"/>
    <x v="4"/>
    <n v="8"/>
    <n v="1"/>
    <n v="1"/>
  </r>
  <r>
    <n v="44"/>
    <x v="43"/>
    <x v="3"/>
    <n v="4"/>
    <x v="27"/>
    <n v="4"/>
    <x v="1"/>
    <x v="0"/>
    <x v="0"/>
    <x v="4"/>
    <n v="7"/>
    <n v="1"/>
    <n v="0"/>
  </r>
  <r>
    <n v="44"/>
    <x v="43"/>
    <x v="3"/>
    <n v="4"/>
    <x v="28"/>
    <n v="4"/>
    <x v="2"/>
    <x v="0"/>
    <x v="0"/>
    <x v="4"/>
    <n v="9"/>
    <n v="1"/>
    <n v="0"/>
  </r>
  <r>
    <n v="44"/>
    <x v="43"/>
    <x v="3"/>
    <n v="4"/>
    <x v="29"/>
    <n v="4"/>
    <x v="2"/>
    <x v="0"/>
    <x v="0"/>
    <x v="4"/>
    <n v="10"/>
    <n v="1"/>
    <n v="0"/>
  </r>
  <r>
    <n v="44"/>
    <x v="43"/>
    <x v="3"/>
    <n v="4"/>
    <x v="30"/>
    <n v="4"/>
    <x v="2"/>
    <x v="0"/>
    <x v="0"/>
    <x v="4"/>
    <n v="11"/>
    <n v="1"/>
    <n v="0"/>
  </r>
  <r>
    <n v="44"/>
    <x v="43"/>
    <x v="3"/>
    <n v="4"/>
    <x v="31"/>
    <n v="4"/>
    <x v="2"/>
    <x v="1"/>
    <x v="0"/>
    <x v="4"/>
    <n v="9"/>
    <n v="1"/>
    <n v="1"/>
  </r>
  <r>
    <n v="45"/>
    <x v="44"/>
    <x v="2"/>
    <n v="1"/>
    <x v="0"/>
    <n v="1"/>
    <x v="0"/>
    <x v="0"/>
    <x v="0"/>
    <x v="1"/>
    <n v="5"/>
    <n v="1"/>
    <n v="0"/>
  </r>
  <r>
    <n v="45"/>
    <x v="44"/>
    <x v="2"/>
    <n v="1"/>
    <x v="1"/>
    <n v="1"/>
    <x v="1"/>
    <x v="0"/>
    <x v="0"/>
    <x v="1"/>
    <n v="7"/>
    <n v="1"/>
    <n v="0"/>
  </r>
  <r>
    <n v="45"/>
    <x v="44"/>
    <x v="2"/>
    <n v="1"/>
    <x v="2"/>
    <n v="1"/>
    <x v="1"/>
    <x v="1"/>
    <x v="0"/>
    <x v="1"/>
    <n v="7"/>
    <n v="1"/>
    <n v="1"/>
  </r>
  <r>
    <n v="45"/>
    <x v="44"/>
    <x v="2"/>
    <n v="1"/>
    <x v="3"/>
    <n v="1"/>
    <x v="1"/>
    <x v="1"/>
    <x v="0"/>
    <x v="1"/>
    <n v="7"/>
    <n v="1"/>
    <n v="1"/>
  </r>
  <r>
    <n v="45"/>
    <x v="44"/>
    <x v="2"/>
    <n v="1"/>
    <x v="4"/>
    <n v="1"/>
    <x v="1"/>
    <x v="1"/>
    <x v="0"/>
    <x v="1"/>
    <n v="7"/>
    <n v="1"/>
    <n v="1"/>
  </r>
  <r>
    <n v="45"/>
    <x v="44"/>
    <x v="2"/>
    <n v="1"/>
    <x v="5"/>
    <n v="1"/>
    <x v="1"/>
    <x v="1"/>
    <x v="0"/>
    <x v="1"/>
    <n v="8"/>
    <n v="1"/>
    <n v="1"/>
  </r>
  <r>
    <n v="45"/>
    <x v="44"/>
    <x v="2"/>
    <n v="1"/>
    <x v="6"/>
    <n v="1"/>
    <x v="2"/>
    <x v="0"/>
    <x v="0"/>
    <x v="1"/>
    <n v="10"/>
    <n v="1"/>
    <n v="0"/>
  </r>
  <r>
    <n v="45"/>
    <x v="44"/>
    <x v="2"/>
    <n v="1"/>
    <x v="7"/>
    <n v="1"/>
    <x v="2"/>
    <x v="1"/>
    <x v="0"/>
    <x v="1"/>
    <n v="9"/>
    <n v="1"/>
    <n v="1"/>
  </r>
  <r>
    <n v="45"/>
    <x v="44"/>
    <x v="2"/>
    <n v="1"/>
    <x v="8"/>
    <n v="1"/>
    <x v="2"/>
    <x v="0"/>
    <x v="0"/>
    <x v="1"/>
    <n v="10"/>
    <n v="1"/>
    <n v="0"/>
  </r>
  <r>
    <n v="45"/>
    <x v="44"/>
    <x v="2"/>
    <n v="1"/>
    <x v="9"/>
    <n v="1"/>
    <x v="2"/>
    <x v="1"/>
    <x v="0"/>
    <x v="1"/>
    <n v="9"/>
    <n v="1"/>
    <n v="1"/>
  </r>
  <r>
    <n v="45"/>
    <x v="44"/>
    <x v="2"/>
    <n v="1"/>
    <x v="10"/>
    <n v="1"/>
    <x v="2"/>
    <x v="1"/>
    <x v="0"/>
    <x v="1"/>
    <n v="10"/>
    <n v="1"/>
    <n v="1"/>
  </r>
  <r>
    <n v="45"/>
    <x v="44"/>
    <x v="2"/>
    <n v="1"/>
    <x v="11"/>
    <n v="5"/>
    <x v="0"/>
    <x v="0"/>
    <x v="0"/>
    <x v="5"/>
    <n v="6"/>
    <n v="0"/>
    <n v="0"/>
  </r>
  <r>
    <n v="45"/>
    <x v="44"/>
    <x v="2"/>
    <n v="1"/>
    <x v="12"/>
    <n v="7"/>
    <x v="0"/>
    <x v="1"/>
    <x v="0"/>
    <x v="2"/>
    <n v="6"/>
    <n v="0"/>
    <n v="1"/>
  </r>
  <r>
    <n v="45"/>
    <x v="44"/>
    <x v="2"/>
    <n v="1"/>
    <x v="13"/>
    <n v="4"/>
    <x v="0"/>
    <x v="0"/>
    <x v="0"/>
    <x v="4"/>
    <n v="6"/>
    <n v="0"/>
    <n v="0"/>
  </r>
  <r>
    <n v="45"/>
    <x v="44"/>
    <x v="2"/>
    <n v="1"/>
    <x v="14"/>
    <n v="1"/>
    <x v="1"/>
    <x v="0"/>
    <x v="0"/>
    <x v="1"/>
    <n v="7"/>
    <n v="1"/>
    <n v="0"/>
  </r>
  <r>
    <n v="45"/>
    <x v="44"/>
    <x v="2"/>
    <n v="1"/>
    <x v="15"/>
    <n v="1"/>
    <x v="1"/>
    <x v="1"/>
    <x v="0"/>
    <x v="1"/>
    <n v="8"/>
    <n v="1"/>
    <n v="1"/>
  </r>
  <r>
    <n v="45"/>
    <x v="44"/>
    <x v="2"/>
    <n v="1"/>
    <x v="16"/>
    <n v="1"/>
    <x v="1"/>
    <x v="0"/>
    <x v="0"/>
    <x v="1"/>
    <n v="7"/>
    <n v="1"/>
    <n v="0"/>
  </r>
  <r>
    <n v="45"/>
    <x v="44"/>
    <x v="2"/>
    <n v="1"/>
    <x v="17"/>
    <n v="1"/>
    <x v="2"/>
    <x v="0"/>
    <x v="0"/>
    <x v="1"/>
    <n v="10"/>
    <n v="1"/>
    <n v="0"/>
  </r>
  <r>
    <n v="45"/>
    <x v="44"/>
    <x v="2"/>
    <n v="1"/>
    <x v="18"/>
    <n v="1"/>
    <x v="2"/>
    <x v="0"/>
    <x v="0"/>
    <x v="1"/>
    <n v="9"/>
    <n v="1"/>
    <n v="0"/>
  </r>
  <r>
    <n v="45"/>
    <x v="44"/>
    <x v="2"/>
    <n v="1"/>
    <x v="19"/>
    <n v="1"/>
    <x v="2"/>
    <x v="1"/>
    <x v="0"/>
    <x v="1"/>
    <n v="9"/>
    <n v="1"/>
    <n v="1"/>
  </r>
  <r>
    <n v="45"/>
    <x v="44"/>
    <x v="2"/>
    <n v="1"/>
    <x v="20"/>
    <n v="1"/>
    <x v="2"/>
    <x v="1"/>
    <x v="0"/>
    <x v="1"/>
    <n v="10"/>
    <n v="1"/>
    <n v="1"/>
  </r>
  <r>
    <n v="45"/>
    <x v="44"/>
    <x v="2"/>
    <n v="1"/>
    <x v="21"/>
    <n v="6"/>
    <x v="1"/>
    <x v="0"/>
    <x v="0"/>
    <x v="6"/>
    <n v="7"/>
    <n v="0"/>
    <n v="0"/>
  </r>
  <r>
    <n v="45"/>
    <x v="44"/>
    <x v="2"/>
    <n v="1"/>
    <x v="22"/>
    <n v="1"/>
    <x v="0"/>
    <x v="0"/>
    <x v="0"/>
    <x v="1"/>
    <n v="6"/>
    <n v="1"/>
    <n v="0"/>
  </r>
  <r>
    <n v="45"/>
    <x v="44"/>
    <x v="2"/>
    <n v="1"/>
    <x v="23"/>
    <n v="1"/>
    <x v="0"/>
    <x v="0"/>
    <x v="0"/>
    <x v="1"/>
    <n v="6"/>
    <n v="1"/>
    <n v="0"/>
  </r>
  <r>
    <n v="45"/>
    <x v="44"/>
    <x v="2"/>
    <n v="1"/>
    <x v="24"/>
    <n v="1"/>
    <x v="1"/>
    <x v="1"/>
    <x v="0"/>
    <x v="1"/>
    <n v="7"/>
    <n v="1"/>
    <n v="1"/>
  </r>
  <r>
    <n v="45"/>
    <x v="44"/>
    <x v="2"/>
    <n v="1"/>
    <x v="25"/>
    <n v="1"/>
    <x v="0"/>
    <x v="1"/>
    <x v="0"/>
    <x v="1"/>
    <n v="5"/>
    <n v="1"/>
    <n v="1"/>
  </r>
  <r>
    <n v="45"/>
    <x v="44"/>
    <x v="2"/>
    <n v="1"/>
    <x v="26"/>
    <n v="3"/>
    <x v="1"/>
    <x v="1"/>
    <x v="0"/>
    <x v="3"/>
    <n v="8"/>
    <n v="0"/>
    <n v="1"/>
  </r>
  <r>
    <n v="45"/>
    <x v="44"/>
    <x v="2"/>
    <n v="1"/>
    <x v="27"/>
    <n v="1"/>
    <x v="1"/>
    <x v="0"/>
    <x v="0"/>
    <x v="1"/>
    <n v="7"/>
    <n v="1"/>
    <n v="0"/>
  </r>
  <r>
    <n v="45"/>
    <x v="44"/>
    <x v="2"/>
    <n v="1"/>
    <x v="28"/>
    <n v="1"/>
    <x v="2"/>
    <x v="0"/>
    <x v="0"/>
    <x v="1"/>
    <n v="9"/>
    <n v="1"/>
    <n v="0"/>
  </r>
  <r>
    <n v="45"/>
    <x v="44"/>
    <x v="2"/>
    <n v="1"/>
    <x v="29"/>
    <n v="1"/>
    <x v="2"/>
    <x v="0"/>
    <x v="0"/>
    <x v="1"/>
    <n v="10"/>
    <n v="1"/>
    <n v="0"/>
  </r>
  <r>
    <n v="45"/>
    <x v="44"/>
    <x v="2"/>
    <n v="1"/>
    <x v="30"/>
    <n v="1"/>
    <x v="2"/>
    <x v="0"/>
    <x v="0"/>
    <x v="1"/>
    <n v="11"/>
    <n v="1"/>
    <n v="0"/>
  </r>
  <r>
    <n v="45"/>
    <x v="44"/>
    <x v="2"/>
    <n v="1"/>
    <x v="31"/>
    <n v="1"/>
    <x v="2"/>
    <x v="1"/>
    <x v="0"/>
    <x v="1"/>
    <n v="9"/>
    <n v="1"/>
    <n v="1"/>
  </r>
  <r>
    <n v="46"/>
    <x v="45"/>
    <x v="3"/>
    <n v="4"/>
    <x v="0"/>
    <n v="2"/>
    <x v="0"/>
    <x v="0"/>
    <x v="0"/>
    <x v="0"/>
    <n v="5"/>
    <n v="0"/>
    <n v="0"/>
  </r>
  <r>
    <n v="46"/>
    <x v="45"/>
    <x v="3"/>
    <n v="4"/>
    <x v="1"/>
    <n v="3"/>
    <x v="1"/>
    <x v="0"/>
    <x v="0"/>
    <x v="3"/>
    <n v="7"/>
    <n v="0"/>
    <n v="0"/>
  </r>
  <r>
    <n v="46"/>
    <x v="45"/>
    <x v="3"/>
    <n v="4"/>
    <x v="2"/>
    <n v="3"/>
    <x v="1"/>
    <x v="1"/>
    <x v="0"/>
    <x v="3"/>
    <n v="7"/>
    <n v="0"/>
    <n v="1"/>
  </r>
  <r>
    <n v="46"/>
    <x v="45"/>
    <x v="3"/>
    <n v="4"/>
    <x v="3"/>
    <n v="3"/>
    <x v="1"/>
    <x v="1"/>
    <x v="0"/>
    <x v="3"/>
    <n v="7"/>
    <n v="0"/>
    <n v="1"/>
  </r>
  <r>
    <n v="46"/>
    <x v="45"/>
    <x v="3"/>
    <n v="4"/>
    <x v="4"/>
    <n v="3"/>
    <x v="1"/>
    <x v="1"/>
    <x v="0"/>
    <x v="3"/>
    <n v="7"/>
    <n v="0"/>
    <n v="1"/>
  </r>
  <r>
    <n v="46"/>
    <x v="45"/>
    <x v="3"/>
    <n v="4"/>
    <x v="5"/>
    <n v="3"/>
    <x v="1"/>
    <x v="1"/>
    <x v="0"/>
    <x v="3"/>
    <n v="8"/>
    <n v="0"/>
    <n v="1"/>
  </r>
  <r>
    <n v="46"/>
    <x v="45"/>
    <x v="3"/>
    <n v="4"/>
    <x v="6"/>
    <n v="3"/>
    <x v="2"/>
    <x v="0"/>
    <x v="0"/>
    <x v="3"/>
    <n v="10"/>
    <n v="0"/>
    <n v="0"/>
  </r>
  <r>
    <n v="46"/>
    <x v="45"/>
    <x v="3"/>
    <n v="4"/>
    <x v="7"/>
    <n v="3"/>
    <x v="2"/>
    <x v="1"/>
    <x v="0"/>
    <x v="3"/>
    <n v="9"/>
    <n v="0"/>
    <n v="1"/>
  </r>
  <r>
    <n v="46"/>
    <x v="45"/>
    <x v="3"/>
    <n v="4"/>
    <x v="8"/>
    <n v="3"/>
    <x v="2"/>
    <x v="0"/>
    <x v="0"/>
    <x v="3"/>
    <n v="10"/>
    <n v="0"/>
    <n v="0"/>
  </r>
  <r>
    <n v="46"/>
    <x v="45"/>
    <x v="3"/>
    <n v="4"/>
    <x v="9"/>
    <n v="3"/>
    <x v="2"/>
    <x v="1"/>
    <x v="0"/>
    <x v="3"/>
    <n v="9"/>
    <n v="0"/>
    <n v="1"/>
  </r>
  <r>
    <n v="46"/>
    <x v="45"/>
    <x v="3"/>
    <n v="4"/>
    <x v="10"/>
    <n v="3"/>
    <x v="2"/>
    <x v="1"/>
    <x v="0"/>
    <x v="3"/>
    <n v="10"/>
    <n v="0"/>
    <n v="1"/>
  </r>
  <r>
    <n v="46"/>
    <x v="45"/>
    <x v="3"/>
    <n v="4"/>
    <x v="11"/>
    <n v="7"/>
    <x v="0"/>
    <x v="0"/>
    <x v="0"/>
    <x v="2"/>
    <n v="6"/>
    <n v="0"/>
    <n v="0"/>
  </r>
  <r>
    <n v="46"/>
    <x v="45"/>
    <x v="3"/>
    <n v="4"/>
    <x v="12"/>
    <n v="6"/>
    <x v="0"/>
    <x v="1"/>
    <x v="0"/>
    <x v="6"/>
    <n v="6"/>
    <n v="0"/>
    <n v="1"/>
  </r>
  <r>
    <n v="46"/>
    <x v="45"/>
    <x v="3"/>
    <n v="4"/>
    <x v="13"/>
    <n v="2"/>
    <x v="0"/>
    <x v="0"/>
    <x v="0"/>
    <x v="0"/>
    <n v="6"/>
    <n v="0"/>
    <n v="0"/>
  </r>
  <r>
    <n v="46"/>
    <x v="45"/>
    <x v="3"/>
    <n v="4"/>
    <x v="14"/>
    <n v="3"/>
    <x v="1"/>
    <x v="0"/>
    <x v="0"/>
    <x v="3"/>
    <n v="7"/>
    <n v="0"/>
    <n v="0"/>
  </r>
  <r>
    <n v="46"/>
    <x v="45"/>
    <x v="3"/>
    <n v="4"/>
    <x v="15"/>
    <n v="4"/>
    <x v="1"/>
    <x v="1"/>
    <x v="0"/>
    <x v="4"/>
    <n v="8"/>
    <n v="1"/>
    <n v="1"/>
  </r>
  <r>
    <n v="46"/>
    <x v="45"/>
    <x v="3"/>
    <n v="4"/>
    <x v="16"/>
    <n v="3"/>
    <x v="1"/>
    <x v="0"/>
    <x v="0"/>
    <x v="3"/>
    <n v="7"/>
    <n v="0"/>
    <n v="0"/>
  </r>
  <r>
    <n v="46"/>
    <x v="45"/>
    <x v="3"/>
    <n v="4"/>
    <x v="17"/>
    <n v="3"/>
    <x v="2"/>
    <x v="0"/>
    <x v="0"/>
    <x v="3"/>
    <n v="10"/>
    <n v="0"/>
    <n v="0"/>
  </r>
  <r>
    <n v="46"/>
    <x v="45"/>
    <x v="3"/>
    <n v="4"/>
    <x v="18"/>
    <n v="3"/>
    <x v="2"/>
    <x v="0"/>
    <x v="0"/>
    <x v="3"/>
    <n v="9"/>
    <n v="0"/>
    <n v="0"/>
  </r>
  <r>
    <n v="46"/>
    <x v="45"/>
    <x v="3"/>
    <n v="4"/>
    <x v="19"/>
    <n v="3"/>
    <x v="2"/>
    <x v="1"/>
    <x v="0"/>
    <x v="3"/>
    <n v="9"/>
    <n v="0"/>
    <n v="1"/>
  </r>
  <r>
    <n v="46"/>
    <x v="45"/>
    <x v="3"/>
    <n v="4"/>
    <x v="20"/>
    <n v="3"/>
    <x v="2"/>
    <x v="1"/>
    <x v="0"/>
    <x v="3"/>
    <n v="10"/>
    <n v="0"/>
    <n v="1"/>
  </r>
  <r>
    <n v="46"/>
    <x v="45"/>
    <x v="3"/>
    <n v="4"/>
    <x v="21"/>
    <n v="4"/>
    <x v="1"/>
    <x v="0"/>
    <x v="0"/>
    <x v="4"/>
    <n v="7"/>
    <n v="1"/>
    <n v="0"/>
  </r>
  <r>
    <n v="46"/>
    <x v="45"/>
    <x v="3"/>
    <n v="4"/>
    <x v="22"/>
    <n v="3"/>
    <x v="0"/>
    <x v="0"/>
    <x v="0"/>
    <x v="3"/>
    <n v="6"/>
    <n v="0"/>
    <n v="0"/>
  </r>
  <r>
    <n v="46"/>
    <x v="45"/>
    <x v="3"/>
    <n v="4"/>
    <x v="23"/>
    <n v="3"/>
    <x v="0"/>
    <x v="0"/>
    <x v="0"/>
    <x v="3"/>
    <n v="6"/>
    <n v="0"/>
    <n v="0"/>
  </r>
  <r>
    <n v="46"/>
    <x v="45"/>
    <x v="3"/>
    <n v="4"/>
    <x v="24"/>
    <n v="3"/>
    <x v="1"/>
    <x v="1"/>
    <x v="0"/>
    <x v="3"/>
    <n v="7"/>
    <n v="0"/>
    <n v="1"/>
  </r>
  <r>
    <n v="46"/>
    <x v="45"/>
    <x v="3"/>
    <n v="4"/>
    <x v="25"/>
    <n v="2"/>
    <x v="0"/>
    <x v="1"/>
    <x v="0"/>
    <x v="0"/>
    <n v="5"/>
    <n v="0"/>
    <n v="1"/>
  </r>
  <r>
    <n v="46"/>
    <x v="45"/>
    <x v="3"/>
    <n v="4"/>
    <x v="26"/>
    <n v="3"/>
    <x v="1"/>
    <x v="1"/>
    <x v="0"/>
    <x v="3"/>
    <n v="8"/>
    <n v="0"/>
    <n v="1"/>
  </r>
  <r>
    <n v="46"/>
    <x v="45"/>
    <x v="3"/>
    <n v="4"/>
    <x v="27"/>
    <n v="4"/>
    <x v="1"/>
    <x v="0"/>
    <x v="0"/>
    <x v="4"/>
    <n v="7"/>
    <n v="1"/>
    <n v="0"/>
  </r>
  <r>
    <n v="46"/>
    <x v="45"/>
    <x v="3"/>
    <n v="4"/>
    <x v="28"/>
    <n v="3"/>
    <x v="2"/>
    <x v="0"/>
    <x v="0"/>
    <x v="3"/>
    <n v="9"/>
    <n v="0"/>
    <n v="0"/>
  </r>
  <r>
    <n v="46"/>
    <x v="45"/>
    <x v="3"/>
    <n v="4"/>
    <x v="29"/>
    <n v="3"/>
    <x v="2"/>
    <x v="0"/>
    <x v="0"/>
    <x v="3"/>
    <n v="10"/>
    <n v="0"/>
    <n v="0"/>
  </r>
  <r>
    <n v="46"/>
    <x v="45"/>
    <x v="3"/>
    <n v="4"/>
    <x v="30"/>
    <n v="3"/>
    <x v="2"/>
    <x v="0"/>
    <x v="0"/>
    <x v="3"/>
    <n v="11"/>
    <n v="0"/>
    <n v="0"/>
  </r>
  <r>
    <n v="46"/>
    <x v="45"/>
    <x v="3"/>
    <n v="4"/>
    <x v="31"/>
    <n v="3"/>
    <x v="2"/>
    <x v="1"/>
    <x v="0"/>
    <x v="3"/>
    <n v="9"/>
    <n v="0"/>
    <n v="1"/>
  </r>
  <r>
    <n v="47"/>
    <x v="46"/>
    <x v="2"/>
    <n v="1"/>
    <x v="0"/>
    <n v="1"/>
    <x v="0"/>
    <x v="0"/>
    <x v="0"/>
    <x v="1"/>
    <n v="5"/>
    <n v="1"/>
    <n v="0"/>
  </r>
  <r>
    <n v="47"/>
    <x v="46"/>
    <x v="2"/>
    <n v="1"/>
    <x v="1"/>
    <n v="5"/>
    <x v="1"/>
    <x v="0"/>
    <x v="0"/>
    <x v="5"/>
    <n v="7"/>
    <n v="0"/>
    <n v="0"/>
  </r>
  <r>
    <n v="47"/>
    <x v="46"/>
    <x v="2"/>
    <n v="1"/>
    <x v="2"/>
    <n v="6"/>
    <x v="1"/>
    <x v="1"/>
    <x v="0"/>
    <x v="6"/>
    <n v="7"/>
    <n v="0"/>
    <n v="1"/>
  </r>
  <r>
    <n v="47"/>
    <x v="46"/>
    <x v="2"/>
    <n v="1"/>
    <x v="3"/>
    <n v="1"/>
    <x v="1"/>
    <x v="1"/>
    <x v="0"/>
    <x v="1"/>
    <n v="7"/>
    <n v="1"/>
    <n v="1"/>
  </r>
  <r>
    <n v="47"/>
    <x v="46"/>
    <x v="2"/>
    <n v="1"/>
    <x v="4"/>
    <n v="1"/>
    <x v="1"/>
    <x v="1"/>
    <x v="0"/>
    <x v="1"/>
    <n v="7"/>
    <n v="1"/>
    <n v="1"/>
  </r>
  <r>
    <n v="47"/>
    <x v="46"/>
    <x v="2"/>
    <n v="1"/>
    <x v="5"/>
    <n v="1"/>
    <x v="1"/>
    <x v="1"/>
    <x v="0"/>
    <x v="1"/>
    <n v="8"/>
    <n v="1"/>
    <n v="1"/>
  </r>
  <r>
    <n v="47"/>
    <x v="46"/>
    <x v="2"/>
    <n v="1"/>
    <x v="6"/>
    <n v="1"/>
    <x v="2"/>
    <x v="0"/>
    <x v="0"/>
    <x v="1"/>
    <n v="10"/>
    <n v="1"/>
    <n v="0"/>
  </r>
  <r>
    <n v="47"/>
    <x v="46"/>
    <x v="2"/>
    <n v="1"/>
    <x v="7"/>
    <n v="6"/>
    <x v="2"/>
    <x v="1"/>
    <x v="0"/>
    <x v="6"/>
    <n v="9"/>
    <n v="0"/>
    <n v="1"/>
  </r>
  <r>
    <n v="47"/>
    <x v="46"/>
    <x v="2"/>
    <n v="1"/>
    <x v="8"/>
    <n v="4"/>
    <x v="2"/>
    <x v="0"/>
    <x v="0"/>
    <x v="4"/>
    <n v="10"/>
    <n v="0"/>
    <n v="0"/>
  </r>
  <r>
    <n v="47"/>
    <x v="46"/>
    <x v="2"/>
    <n v="1"/>
    <x v="9"/>
    <n v="6"/>
    <x v="2"/>
    <x v="1"/>
    <x v="0"/>
    <x v="6"/>
    <n v="9"/>
    <n v="0"/>
    <n v="1"/>
  </r>
  <r>
    <n v="47"/>
    <x v="46"/>
    <x v="2"/>
    <n v="1"/>
    <x v="10"/>
    <n v="1"/>
    <x v="2"/>
    <x v="1"/>
    <x v="0"/>
    <x v="1"/>
    <n v="10"/>
    <n v="1"/>
    <n v="1"/>
  </r>
  <r>
    <n v="47"/>
    <x v="46"/>
    <x v="2"/>
    <n v="1"/>
    <x v="11"/>
    <n v="6"/>
    <x v="0"/>
    <x v="0"/>
    <x v="0"/>
    <x v="6"/>
    <n v="6"/>
    <n v="0"/>
    <n v="0"/>
  </r>
  <r>
    <n v="47"/>
    <x v="46"/>
    <x v="2"/>
    <n v="1"/>
    <x v="12"/>
    <n v="5"/>
    <x v="0"/>
    <x v="1"/>
    <x v="0"/>
    <x v="5"/>
    <n v="6"/>
    <n v="0"/>
    <n v="1"/>
  </r>
  <r>
    <n v="47"/>
    <x v="46"/>
    <x v="2"/>
    <n v="1"/>
    <x v="13"/>
    <n v="5"/>
    <x v="0"/>
    <x v="0"/>
    <x v="0"/>
    <x v="5"/>
    <n v="6"/>
    <n v="0"/>
    <n v="0"/>
  </r>
  <r>
    <n v="47"/>
    <x v="46"/>
    <x v="2"/>
    <n v="1"/>
    <x v="14"/>
    <n v="1"/>
    <x v="1"/>
    <x v="0"/>
    <x v="0"/>
    <x v="1"/>
    <n v="7"/>
    <n v="1"/>
    <n v="0"/>
  </r>
  <r>
    <n v="47"/>
    <x v="46"/>
    <x v="2"/>
    <n v="1"/>
    <x v="15"/>
    <n v="1"/>
    <x v="1"/>
    <x v="1"/>
    <x v="0"/>
    <x v="1"/>
    <n v="8"/>
    <n v="1"/>
    <n v="1"/>
  </r>
  <r>
    <n v="47"/>
    <x v="46"/>
    <x v="2"/>
    <n v="1"/>
    <x v="16"/>
    <n v="2"/>
    <x v="1"/>
    <x v="0"/>
    <x v="0"/>
    <x v="0"/>
    <n v="7"/>
    <n v="0"/>
    <n v="0"/>
  </r>
  <r>
    <n v="47"/>
    <x v="46"/>
    <x v="2"/>
    <n v="1"/>
    <x v="17"/>
    <n v="6"/>
    <x v="2"/>
    <x v="0"/>
    <x v="0"/>
    <x v="6"/>
    <n v="10"/>
    <n v="0"/>
    <n v="0"/>
  </r>
  <r>
    <n v="47"/>
    <x v="46"/>
    <x v="2"/>
    <n v="1"/>
    <x v="18"/>
    <n v="6"/>
    <x v="2"/>
    <x v="0"/>
    <x v="0"/>
    <x v="6"/>
    <n v="9"/>
    <n v="0"/>
    <n v="0"/>
  </r>
  <r>
    <n v="47"/>
    <x v="46"/>
    <x v="2"/>
    <n v="1"/>
    <x v="19"/>
    <n v="1"/>
    <x v="2"/>
    <x v="1"/>
    <x v="0"/>
    <x v="1"/>
    <n v="9"/>
    <n v="1"/>
    <n v="1"/>
  </r>
  <r>
    <n v="47"/>
    <x v="46"/>
    <x v="2"/>
    <n v="1"/>
    <x v="20"/>
    <n v="1"/>
    <x v="2"/>
    <x v="1"/>
    <x v="0"/>
    <x v="1"/>
    <n v="10"/>
    <n v="1"/>
    <n v="1"/>
  </r>
  <r>
    <n v="47"/>
    <x v="46"/>
    <x v="2"/>
    <n v="1"/>
    <x v="21"/>
    <n v="6"/>
    <x v="1"/>
    <x v="0"/>
    <x v="0"/>
    <x v="6"/>
    <n v="7"/>
    <n v="0"/>
    <n v="0"/>
  </r>
  <r>
    <n v="47"/>
    <x v="46"/>
    <x v="2"/>
    <n v="1"/>
    <x v="22"/>
    <n v="1"/>
    <x v="0"/>
    <x v="0"/>
    <x v="0"/>
    <x v="1"/>
    <n v="6"/>
    <n v="1"/>
    <n v="0"/>
  </r>
  <r>
    <n v="47"/>
    <x v="46"/>
    <x v="2"/>
    <n v="1"/>
    <x v="23"/>
    <n v="1"/>
    <x v="0"/>
    <x v="0"/>
    <x v="0"/>
    <x v="1"/>
    <n v="6"/>
    <n v="1"/>
    <n v="0"/>
  </r>
  <r>
    <n v="47"/>
    <x v="46"/>
    <x v="2"/>
    <n v="1"/>
    <x v="24"/>
    <n v="1"/>
    <x v="1"/>
    <x v="1"/>
    <x v="0"/>
    <x v="1"/>
    <n v="7"/>
    <n v="1"/>
    <n v="1"/>
  </r>
  <r>
    <n v="47"/>
    <x v="46"/>
    <x v="2"/>
    <n v="1"/>
    <x v="25"/>
    <n v="6"/>
    <x v="0"/>
    <x v="1"/>
    <x v="0"/>
    <x v="6"/>
    <n v="5"/>
    <n v="0"/>
    <n v="1"/>
  </r>
  <r>
    <n v="47"/>
    <x v="46"/>
    <x v="2"/>
    <n v="1"/>
    <x v="26"/>
    <n v="2"/>
    <x v="1"/>
    <x v="1"/>
    <x v="0"/>
    <x v="0"/>
    <n v="8"/>
    <n v="0"/>
    <n v="1"/>
  </r>
  <r>
    <n v="47"/>
    <x v="46"/>
    <x v="2"/>
    <n v="1"/>
    <x v="27"/>
    <n v="6"/>
    <x v="1"/>
    <x v="0"/>
    <x v="0"/>
    <x v="6"/>
    <n v="7"/>
    <n v="0"/>
    <n v="0"/>
  </r>
  <r>
    <n v="47"/>
    <x v="46"/>
    <x v="2"/>
    <n v="1"/>
    <x v="28"/>
    <n v="6"/>
    <x v="2"/>
    <x v="0"/>
    <x v="0"/>
    <x v="6"/>
    <n v="9"/>
    <n v="0"/>
    <n v="0"/>
  </r>
  <r>
    <n v="47"/>
    <x v="46"/>
    <x v="2"/>
    <n v="1"/>
    <x v="29"/>
    <n v="1"/>
    <x v="2"/>
    <x v="0"/>
    <x v="0"/>
    <x v="1"/>
    <n v="10"/>
    <n v="1"/>
    <n v="0"/>
  </r>
  <r>
    <n v="47"/>
    <x v="46"/>
    <x v="2"/>
    <n v="1"/>
    <x v="30"/>
    <n v="2"/>
    <x v="2"/>
    <x v="0"/>
    <x v="0"/>
    <x v="0"/>
    <n v="11"/>
    <n v="0"/>
    <n v="0"/>
  </r>
  <r>
    <n v="47"/>
    <x v="46"/>
    <x v="2"/>
    <n v="1"/>
    <x v="31"/>
    <n v="1"/>
    <x v="2"/>
    <x v="1"/>
    <x v="0"/>
    <x v="1"/>
    <n v="9"/>
    <n v="1"/>
    <n v="1"/>
  </r>
  <r>
    <n v="48"/>
    <x v="47"/>
    <x v="2"/>
    <n v="1"/>
    <x v="0"/>
    <n v="1"/>
    <x v="0"/>
    <x v="0"/>
    <x v="0"/>
    <x v="1"/>
    <n v="5"/>
    <n v="1"/>
    <n v="0"/>
  </r>
  <r>
    <n v="48"/>
    <x v="47"/>
    <x v="2"/>
    <n v="1"/>
    <x v="1"/>
    <n v="7"/>
    <x v="1"/>
    <x v="0"/>
    <x v="0"/>
    <x v="2"/>
    <n v="7"/>
    <n v="0"/>
    <n v="0"/>
  </r>
  <r>
    <n v="48"/>
    <x v="47"/>
    <x v="2"/>
    <n v="1"/>
    <x v="2"/>
    <n v="1"/>
    <x v="1"/>
    <x v="1"/>
    <x v="0"/>
    <x v="1"/>
    <n v="7"/>
    <n v="1"/>
    <n v="1"/>
  </r>
  <r>
    <n v="48"/>
    <x v="47"/>
    <x v="2"/>
    <n v="1"/>
    <x v="3"/>
    <n v="1"/>
    <x v="1"/>
    <x v="1"/>
    <x v="0"/>
    <x v="1"/>
    <n v="7"/>
    <n v="1"/>
    <n v="1"/>
  </r>
  <r>
    <n v="48"/>
    <x v="47"/>
    <x v="2"/>
    <n v="1"/>
    <x v="4"/>
    <n v="6"/>
    <x v="1"/>
    <x v="1"/>
    <x v="0"/>
    <x v="6"/>
    <n v="7"/>
    <n v="0"/>
    <n v="1"/>
  </r>
  <r>
    <n v="48"/>
    <x v="47"/>
    <x v="2"/>
    <n v="1"/>
    <x v="5"/>
    <n v="1"/>
    <x v="1"/>
    <x v="1"/>
    <x v="0"/>
    <x v="1"/>
    <n v="8"/>
    <n v="1"/>
    <n v="1"/>
  </r>
  <r>
    <n v="48"/>
    <x v="47"/>
    <x v="2"/>
    <n v="1"/>
    <x v="6"/>
    <n v="7"/>
    <x v="2"/>
    <x v="0"/>
    <x v="0"/>
    <x v="2"/>
    <n v="10"/>
    <n v="0"/>
    <n v="0"/>
  </r>
  <r>
    <n v="48"/>
    <x v="47"/>
    <x v="2"/>
    <n v="1"/>
    <x v="7"/>
    <n v="1"/>
    <x v="2"/>
    <x v="1"/>
    <x v="0"/>
    <x v="1"/>
    <n v="9"/>
    <n v="1"/>
    <n v="1"/>
  </r>
  <r>
    <n v="48"/>
    <x v="47"/>
    <x v="2"/>
    <n v="1"/>
    <x v="8"/>
    <n v="3"/>
    <x v="2"/>
    <x v="0"/>
    <x v="0"/>
    <x v="3"/>
    <n v="10"/>
    <n v="0"/>
    <n v="0"/>
  </r>
  <r>
    <n v="48"/>
    <x v="47"/>
    <x v="2"/>
    <n v="1"/>
    <x v="9"/>
    <n v="1"/>
    <x v="2"/>
    <x v="1"/>
    <x v="0"/>
    <x v="1"/>
    <n v="9"/>
    <n v="1"/>
    <n v="1"/>
  </r>
  <r>
    <n v="48"/>
    <x v="47"/>
    <x v="2"/>
    <n v="1"/>
    <x v="10"/>
    <n v="1"/>
    <x v="2"/>
    <x v="1"/>
    <x v="0"/>
    <x v="1"/>
    <n v="10"/>
    <n v="1"/>
    <n v="1"/>
  </r>
  <r>
    <n v="48"/>
    <x v="47"/>
    <x v="2"/>
    <n v="1"/>
    <x v="11"/>
    <n v="7"/>
    <x v="0"/>
    <x v="0"/>
    <x v="0"/>
    <x v="2"/>
    <n v="6"/>
    <n v="0"/>
    <n v="0"/>
  </r>
  <r>
    <n v="48"/>
    <x v="47"/>
    <x v="2"/>
    <n v="1"/>
    <x v="12"/>
    <n v="4"/>
    <x v="0"/>
    <x v="1"/>
    <x v="0"/>
    <x v="4"/>
    <n v="6"/>
    <n v="0"/>
    <n v="1"/>
  </r>
  <r>
    <n v="48"/>
    <x v="47"/>
    <x v="2"/>
    <n v="1"/>
    <x v="13"/>
    <n v="5"/>
    <x v="0"/>
    <x v="0"/>
    <x v="0"/>
    <x v="5"/>
    <n v="6"/>
    <n v="0"/>
    <n v="0"/>
  </r>
  <r>
    <n v="48"/>
    <x v="47"/>
    <x v="2"/>
    <n v="1"/>
    <x v="14"/>
    <n v="1"/>
    <x v="1"/>
    <x v="0"/>
    <x v="0"/>
    <x v="1"/>
    <n v="7"/>
    <n v="1"/>
    <n v="0"/>
  </r>
  <r>
    <n v="48"/>
    <x v="47"/>
    <x v="2"/>
    <n v="1"/>
    <x v="15"/>
    <n v="6"/>
    <x v="1"/>
    <x v="1"/>
    <x v="0"/>
    <x v="6"/>
    <n v="8"/>
    <n v="0"/>
    <n v="1"/>
  </r>
  <r>
    <n v="48"/>
    <x v="47"/>
    <x v="2"/>
    <n v="1"/>
    <x v="16"/>
    <n v="1"/>
    <x v="1"/>
    <x v="0"/>
    <x v="0"/>
    <x v="1"/>
    <n v="7"/>
    <n v="1"/>
    <n v="0"/>
  </r>
  <r>
    <n v="48"/>
    <x v="47"/>
    <x v="2"/>
    <n v="1"/>
    <x v="17"/>
    <n v="6"/>
    <x v="2"/>
    <x v="0"/>
    <x v="0"/>
    <x v="6"/>
    <n v="10"/>
    <n v="0"/>
    <n v="0"/>
  </r>
  <r>
    <n v="48"/>
    <x v="47"/>
    <x v="2"/>
    <n v="1"/>
    <x v="18"/>
    <n v="6"/>
    <x v="2"/>
    <x v="0"/>
    <x v="0"/>
    <x v="6"/>
    <n v="9"/>
    <n v="0"/>
    <n v="0"/>
  </r>
  <r>
    <n v="48"/>
    <x v="47"/>
    <x v="2"/>
    <n v="1"/>
    <x v="19"/>
    <n v="1"/>
    <x v="2"/>
    <x v="1"/>
    <x v="0"/>
    <x v="1"/>
    <n v="9"/>
    <n v="1"/>
    <n v="1"/>
  </r>
  <r>
    <n v="48"/>
    <x v="47"/>
    <x v="2"/>
    <n v="1"/>
    <x v="20"/>
    <n v="1"/>
    <x v="2"/>
    <x v="1"/>
    <x v="0"/>
    <x v="1"/>
    <n v="10"/>
    <n v="1"/>
    <n v="1"/>
  </r>
  <r>
    <n v="48"/>
    <x v="47"/>
    <x v="2"/>
    <n v="1"/>
    <x v="21"/>
    <n v="5"/>
    <x v="1"/>
    <x v="0"/>
    <x v="0"/>
    <x v="5"/>
    <n v="7"/>
    <n v="0"/>
    <n v="0"/>
  </r>
  <r>
    <n v="48"/>
    <x v="47"/>
    <x v="2"/>
    <n v="1"/>
    <x v="22"/>
    <n v="3"/>
    <x v="0"/>
    <x v="0"/>
    <x v="0"/>
    <x v="3"/>
    <n v="6"/>
    <n v="0"/>
    <n v="0"/>
  </r>
  <r>
    <n v="48"/>
    <x v="47"/>
    <x v="2"/>
    <n v="1"/>
    <x v="23"/>
    <n v="1"/>
    <x v="0"/>
    <x v="0"/>
    <x v="0"/>
    <x v="1"/>
    <n v="6"/>
    <n v="1"/>
    <n v="0"/>
  </r>
  <r>
    <n v="48"/>
    <x v="47"/>
    <x v="2"/>
    <n v="1"/>
    <x v="24"/>
    <n v="3"/>
    <x v="1"/>
    <x v="1"/>
    <x v="0"/>
    <x v="3"/>
    <n v="7"/>
    <n v="0"/>
    <n v="1"/>
  </r>
  <r>
    <n v="48"/>
    <x v="47"/>
    <x v="2"/>
    <n v="1"/>
    <x v="25"/>
    <n v="7"/>
    <x v="0"/>
    <x v="1"/>
    <x v="0"/>
    <x v="2"/>
    <n v="5"/>
    <n v="0"/>
    <n v="1"/>
  </r>
  <r>
    <n v="48"/>
    <x v="47"/>
    <x v="2"/>
    <n v="1"/>
    <x v="26"/>
    <n v="6"/>
    <x v="1"/>
    <x v="1"/>
    <x v="0"/>
    <x v="6"/>
    <n v="8"/>
    <n v="0"/>
    <n v="1"/>
  </r>
  <r>
    <n v="48"/>
    <x v="47"/>
    <x v="2"/>
    <n v="1"/>
    <x v="27"/>
    <n v="5"/>
    <x v="1"/>
    <x v="0"/>
    <x v="0"/>
    <x v="5"/>
    <n v="7"/>
    <n v="0"/>
    <n v="0"/>
  </r>
  <r>
    <n v="48"/>
    <x v="47"/>
    <x v="2"/>
    <n v="1"/>
    <x v="28"/>
    <n v="1"/>
    <x v="2"/>
    <x v="0"/>
    <x v="0"/>
    <x v="1"/>
    <n v="9"/>
    <n v="1"/>
    <n v="0"/>
  </r>
  <r>
    <n v="48"/>
    <x v="47"/>
    <x v="2"/>
    <n v="1"/>
    <x v="29"/>
    <n v="1"/>
    <x v="2"/>
    <x v="0"/>
    <x v="0"/>
    <x v="1"/>
    <n v="10"/>
    <n v="1"/>
    <n v="0"/>
  </r>
  <r>
    <n v="48"/>
    <x v="47"/>
    <x v="2"/>
    <n v="1"/>
    <x v="30"/>
    <n v="1"/>
    <x v="2"/>
    <x v="0"/>
    <x v="0"/>
    <x v="1"/>
    <n v="11"/>
    <n v="1"/>
    <n v="0"/>
  </r>
  <r>
    <n v="48"/>
    <x v="47"/>
    <x v="2"/>
    <n v="1"/>
    <x v="31"/>
    <n v="1"/>
    <x v="2"/>
    <x v="1"/>
    <x v="0"/>
    <x v="1"/>
    <n v="9"/>
    <n v="1"/>
    <n v="1"/>
  </r>
  <r>
    <n v="49"/>
    <x v="48"/>
    <x v="4"/>
    <n v="5"/>
    <x v="0"/>
    <n v="2"/>
    <x v="0"/>
    <x v="0"/>
    <x v="0"/>
    <x v="0"/>
    <n v="5"/>
    <n v="0"/>
    <n v="0"/>
  </r>
  <r>
    <n v="49"/>
    <x v="48"/>
    <x v="4"/>
    <n v="5"/>
    <x v="1"/>
    <n v="5"/>
    <x v="1"/>
    <x v="0"/>
    <x v="0"/>
    <x v="5"/>
    <n v="7"/>
    <n v="1"/>
    <n v="0"/>
  </r>
  <r>
    <n v="49"/>
    <x v="48"/>
    <x v="4"/>
    <n v="5"/>
    <x v="2"/>
    <n v="7"/>
    <x v="1"/>
    <x v="1"/>
    <x v="0"/>
    <x v="2"/>
    <n v="7"/>
    <n v="0"/>
    <n v="1"/>
  </r>
  <r>
    <n v="49"/>
    <x v="48"/>
    <x v="4"/>
    <n v="5"/>
    <x v="3"/>
    <n v="2"/>
    <x v="1"/>
    <x v="1"/>
    <x v="0"/>
    <x v="0"/>
    <n v="7"/>
    <n v="0"/>
    <n v="1"/>
  </r>
  <r>
    <n v="49"/>
    <x v="48"/>
    <x v="4"/>
    <n v="5"/>
    <x v="4"/>
    <n v="0"/>
    <x v="1"/>
    <x v="1"/>
    <x v="0"/>
    <x v="7"/>
    <n v="7"/>
    <n v="0"/>
    <n v="1"/>
  </r>
  <r>
    <n v="49"/>
    <x v="48"/>
    <x v="4"/>
    <n v="5"/>
    <x v="5"/>
    <n v="3"/>
    <x v="1"/>
    <x v="1"/>
    <x v="0"/>
    <x v="3"/>
    <n v="8"/>
    <n v="0"/>
    <n v="1"/>
  </r>
  <r>
    <n v="49"/>
    <x v="48"/>
    <x v="4"/>
    <n v="5"/>
    <x v="6"/>
    <n v="6"/>
    <x v="2"/>
    <x v="0"/>
    <x v="0"/>
    <x v="6"/>
    <n v="10"/>
    <n v="0"/>
    <n v="0"/>
  </r>
  <r>
    <n v="49"/>
    <x v="48"/>
    <x v="4"/>
    <n v="5"/>
    <x v="7"/>
    <n v="5"/>
    <x v="2"/>
    <x v="1"/>
    <x v="0"/>
    <x v="5"/>
    <n v="9"/>
    <n v="1"/>
    <n v="1"/>
  </r>
  <r>
    <n v="49"/>
    <x v="48"/>
    <x v="4"/>
    <n v="5"/>
    <x v="8"/>
    <n v="5"/>
    <x v="2"/>
    <x v="0"/>
    <x v="0"/>
    <x v="5"/>
    <n v="10"/>
    <n v="1"/>
    <n v="0"/>
  </r>
  <r>
    <n v="49"/>
    <x v="48"/>
    <x v="4"/>
    <n v="5"/>
    <x v="9"/>
    <n v="7"/>
    <x v="2"/>
    <x v="1"/>
    <x v="0"/>
    <x v="2"/>
    <n v="9"/>
    <n v="0"/>
    <n v="1"/>
  </r>
  <r>
    <n v="49"/>
    <x v="48"/>
    <x v="4"/>
    <n v="5"/>
    <x v="10"/>
    <n v="5"/>
    <x v="2"/>
    <x v="1"/>
    <x v="0"/>
    <x v="5"/>
    <n v="10"/>
    <n v="1"/>
    <n v="1"/>
  </r>
  <r>
    <n v="49"/>
    <x v="48"/>
    <x v="4"/>
    <n v="5"/>
    <x v="11"/>
    <n v="5"/>
    <x v="0"/>
    <x v="0"/>
    <x v="0"/>
    <x v="5"/>
    <n v="6"/>
    <n v="1"/>
    <n v="0"/>
  </r>
  <r>
    <n v="49"/>
    <x v="48"/>
    <x v="4"/>
    <n v="5"/>
    <x v="12"/>
    <n v="3"/>
    <x v="0"/>
    <x v="1"/>
    <x v="0"/>
    <x v="3"/>
    <n v="6"/>
    <n v="0"/>
    <n v="1"/>
  </r>
  <r>
    <n v="49"/>
    <x v="48"/>
    <x v="4"/>
    <n v="5"/>
    <x v="13"/>
    <n v="3"/>
    <x v="0"/>
    <x v="0"/>
    <x v="0"/>
    <x v="3"/>
    <n v="6"/>
    <n v="0"/>
    <n v="0"/>
  </r>
  <r>
    <n v="49"/>
    <x v="48"/>
    <x v="4"/>
    <n v="5"/>
    <x v="14"/>
    <n v="5"/>
    <x v="1"/>
    <x v="0"/>
    <x v="0"/>
    <x v="5"/>
    <n v="7"/>
    <n v="1"/>
    <n v="0"/>
  </r>
  <r>
    <n v="49"/>
    <x v="48"/>
    <x v="4"/>
    <n v="5"/>
    <x v="15"/>
    <n v="5"/>
    <x v="1"/>
    <x v="1"/>
    <x v="0"/>
    <x v="5"/>
    <n v="8"/>
    <n v="1"/>
    <n v="1"/>
  </r>
  <r>
    <n v="49"/>
    <x v="48"/>
    <x v="4"/>
    <n v="5"/>
    <x v="16"/>
    <n v="6"/>
    <x v="1"/>
    <x v="0"/>
    <x v="0"/>
    <x v="6"/>
    <n v="7"/>
    <n v="0"/>
    <n v="0"/>
  </r>
  <r>
    <n v="49"/>
    <x v="48"/>
    <x v="4"/>
    <n v="5"/>
    <x v="17"/>
    <n v="5"/>
    <x v="2"/>
    <x v="0"/>
    <x v="0"/>
    <x v="5"/>
    <n v="10"/>
    <n v="1"/>
    <n v="0"/>
  </r>
  <r>
    <n v="49"/>
    <x v="48"/>
    <x v="4"/>
    <n v="5"/>
    <x v="18"/>
    <n v="5"/>
    <x v="2"/>
    <x v="0"/>
    <x v="0"/>
    <x v="5"/>
    <n v="9"/>
    <n v="1"/>
    <n v="0"/>
  </r>
  <r>
    <n v="49"/>
    <x v="48"/>
    <x v="4"/>
    <n v="5"/>
    <x v="19"/>
    <n v="5"/>
    <x v="2"/>
    <x v="1"/>
    <x v="0"/>
    <x v="5"/>
    <n v="9"/>
    <n v="1"/>
    <n v="1"/>
  </r>
  <r>
    <n v="49"/>
    <x v="48"/>
    <x v="4"/>
    <n v="5"/>
    <x v="20"/>
    <n v="5"/>
    <x v="2"/>
    <x v="1"/>
    <x v="0"/>
    <x v="5"/>
    <n v="10"/>
    <n v="1"/>
    <n v="1"/>
  </r>
  <r>
    <n v="49"/>
    <x v="48"/>
    <x v="4"/>
    <n v="5"/>
    <x v="21"/>
    <n v="5"/>
    <x v="1"/>
    <x v="0"/>
    <x v="0"/>
    <x v="5"/>
    <n v="7"/>
    <n v="1"/>
    <n v="0"/>
  </r>
  <r>
    <n v="49"/>
    <x v="48"/>
    <x v="4"/>
    <n v="5"/>
    <x v="22"/>
    <n v="5"/>
    <x v="0"/>
    <x v="0"/>
    <x v="0"/>
    <x v="5"/>
    <n v="6"/>
    <n v="1"/>
    <n v="0"/>
  </r>
  <r>
    <n v="49"/>
    <x v="48"/>
    <x v="4"/>
    <n v="5"/>
    <x v="23"/>
    <n v="5"/>
    <x v="0"/>
    <x v="0"/>
    <x v="0"/>
    <x v="5"/>
    <n v="6"/>
    <n v="1"/>
    <n v="0"/>
  </r>
  <r>
    <n v="49"/>
    <x v="48"/>
    <x v="4"/>
    <n v="5"/>
    <x v="24"/>
    <n v="5"/>
    <x v="1"/>
    <x v="1"/>
    <x v="0"/>
    <x v="5"/>
    <n v="7"/>
    <n v="1"/>
    <n v="1"/>
  </r>
  <r>
    <n v="49"/>
    <x v="48"/>
    <x v="4"/>
    <n v="5"/>
    <x v="25"/>
    <n v="5"/>
    <x v="0"/>
    <x v="1"/>
    <x v="0"/>
    <x v="5"/>
    <n v="5"/>
    <n v="1"/>
    <n v="1"/>
  </r>
  <r>
    <n v="49"/>
    <x v="48"/>
    <x v="4"/>
    <n v="5"/>
    <x v="26"/>
    <n v="5"/>
    <x v="1"/>
    <x v="1"/>
    <x v="0"/>
    <x v="5"/>
    <n v="8"/>
    <n v="1"/>
    <n v="1"/>
  </r>
  <r>
    <n v="49"/>
    <x v="48"/>
    <x v="4"/>
    <n v="5"/>
    <x v="27"/>
    <n v="5"/>
    <x v="1"/>
    <x v="0"/>
    <x v="0"/>
    <x v="5"/>
    <n v="7"/>
    <n v="1"/>
    <n v="0"/>
  </r>
  <r>
    <n v="49"/>
    <x v="48"/>
    <x v="4"/>
    <n v="5"/>
    <x v="28"/>
    <n v="5"/>
    <x v="2"/>
    <x v="0"/>
    <x v="0"/>
    <x v="5"/>
    <n v="9"/>
    <n v="1"/>
    <n v="0"/>
  </r>
  <r>
    <n v="49"/>
    <x v="48"/>
    <x v="4"/>
    <n v="5"/>
    <x v="29"/>
    <n v="5"/>
    <x v="2"/>
    <x v="0"/>
    <x v="0"/>
    <x v="5"/>
    <n v="10"/>
    <n v="1"/>
    <n v="0"/>
  </r>
  <r>
    <n v="49"/>
    <x v="48"/>
    <x v="4"/>
    <n v="5"/>
    <x v="30"/>
    <n v="3"/>
    <x v="2"/>
    <x v="0"/>
    <x v="0"/>
    <x v="3"/>
    <n v="11"/>
    <n v="0"/>
    <n v="0"/>
  </r>
  <r>
    <n v="49"/>
    <x v="48"/>
    <x v="4"/>
    <n v="5"/>
    <x v="31"/>
    <n v="5"/>
    <x v="2"/>
    <x v="1"/>
    <x v="0"/>
    <x v="5"/>
    <n v="9"/>
    <n v="1"/>
    <n v="1"/>
  </r>
  <r>
    <n v="50"/>
    <x v="49"/>
    <x v="3"/>
    <n v="4"/>
    <x v="0"/>
    <n v="4"/>
    <x v="0"/>
    <x v="0"/>
    <x v="0"/>
    <x v="4"/>
    <n v="5"/>
    <n v="1"/>
    <n v="0"/>
  </r>
  <r>
    <n v="50"/>
    <x v="49"/>
    <x v="3"/>
    <n v="4"/>
    <x v="1"/>
    <n v="1"/>
    <x v="1"/>
    <x v="0"/>
    <x v="0"/>
    <x v="1"/>
    <n v="7"/>
    <n v="0"/>
    <n v="0"/>
  </r>
  <r>
    <n v="50"/>
    <x v="49"/>
    <x v="3"/>
    <n v="4"/>
    <x v="2"/>
    <n v="1"/>
    <x v="1"/>
    <x v="1"/>
    <x v="0"/>
    <x v="1"/>
    <n v="7"/>
    <n v="0"/>
    <n v="1"/>
  </r>
  <r>
    <n v="50"/>
    <x v="49"/>
    <x v="3"/>
    <n v="4"/>
    <x v="3"/>
    <n v="4"/>
    <x v="1"/>
    <x v="1"/>
    <x v="0"/>
    <x v="4"/>
    <n v="7"/>
    <n v="1"/>
    <n v="1"/>
  </r>
  <r>
    <n v="50"/>
    <x v="49"/>
    <x v="3"/>
    <n v="4"/>
    <x v="4"/>
    <n v="4"/>
    <x v="1"/>
    <x v="1"/>
    <x v="0"/>
    <x v="4"/>
    <n v="7"/>
    <n v="1"/>
    <n v="1"/>
  </r>
  <r>
    <n v="50"/>
    <x v="49"/>
    <x v="3"/>
    <n v="4"/>
    <x v="5"/>
    <n v="4"/>
    <x v="1"/>
    <x v="1"/>
    <x v="0"/>
    <x v="4"/>
    <n v="8"/>
    <n v="1"/>
    <n v="1"/>
  </r>
  <r>
    <n v="50"/>
    <x v="49"/>
    <x v="3"/>
    <n v="4"/>
    <x v="6"/>
    <n v="1"/>
    <x v="2"/>
    <x v="0"/>
    <x v="0"/>
    <x v="1"/>
    <n v="10"/>
    <n v="0"/>
    <n v="0"/>
  </r>
  <r>
    <n v="50"/>
    <x v="49"/>
    <x v="3"/>
    <n v="4"/>
    <x v="7"/>
    <n v="4"/>
    <x v="2"/>
    <x v="1"/>
    <x v="0"/>
    <x v="4"/>
    <n v="9"/>
    <n v="1"/>
    <n v="1"/>
  </r>
  <r>
    <n v="50"/>
    <x v="49"/>
    <x v="3"/>
    <n v="4"/>
    <x v="8"/>
    <n v="4"/>
    <x v="2"/>
    <x v="0"/>
    <x v="0"/>
    <x v="4"/>
    <n v="10"/>
    <n v="1"/>
    <n v="0"/>
  </r>
  <r>
    <n v="50"/>
    <x v="49"/>
    <x v="3"/>
    <n v="4"/>
    <x v="9"/>
    <n v="1"/>
    <x v="2"/>
    <x v="1"/>
    <x v="0"/>
    <x v="1"/>
    <n v="9"/>
    <n v="0"/>
    <n v="1"/>
  </r>
  <r>
    <n v="50"/>
    <x v="49"/>
    <x v="3"/>
    <n v="4"/>
    <x v="10"/>
    <n v="4"/>
    <x v="2"/>
    <x v="1"/>
    <x v="0"/>
    <x v="4"/>
    <n v="10"/>
    <n v="1"/>
    <n v="1"/>
  </r>
  <r>
    <n v="50"/>
    <x v="49"/>
    <x v="3"/>
    <n v="4"/>
    <x v="11"/>
    <n v="4"/>
    <x v="0"/>
    <x v="0"/>
    <x v="0"/>
    <x v="4"/>
    <n v="6"/>
    <n v="1"/>
    <n v="0"/>
  </r>
  <r>
    <n v="50"/>
    <x v="49"/>
    <x v="3"/>
    <n v="4"/>
    <x v="12"/>
    <n v="3"/>
    <x v="0"/>
    <x v="1"/>
    <x v="0"/>
    <x v="3"/>
    <n v="6"/>
    <n v="0"/>
    <n v="1"/>
  </r>
  <r>
    <n v="50"/>
    <x v="49"/>
    <x v="3"/>
    <n v="4"/>
    <x v="13"/>
    <n v="4"/>
    <x v="0"/>
    <x v="0"/>
    <x v="0"/>
    <x v="4"/>
    <n v="6"/>
    <n v="1"/>
    <n v="0"/>
  </r>
  <r>
    <n v="50"/>
    <x v="49"/>
    <x v="3"/>
    <n v="4"/>
    <x v="14"/>
    <n v="4"/>
    <x v="1"/>
    <x v="0"/>
    <x v="0"/>
    <x v="4"/>
    <n v="7"/>
    <n v="1"/>
    <n v="0"/>
  </r>
  <r>
    <n v="50"/>
    <x v="49"/>
    <x v="3"/>
    <n v="4"/>
    <x v="15"/>
    <n v="4"/>
    <x v="1"/>
    <x v="1"/>
    <x v="0"/>
    <x v="4"/>
    <n v="8"/>
    <n v="1"/>
    <n v="1"/>
  </r>
  <r>
    <n v="50"/>
    <x v="49"/>
    <x v="3"/>
    <n v="4"/>
    <x v="16"/>
    <n v="1"/>
    <x v="1"/>
    <x v="0"/>
    <x v="0"/>
    <x v="1"/>
    <n v="7"/>
    <n v="0"/>
    <n v="0"/>
  </r>
  <r>
    <n v="50"/>
    <x v="49"/>
    <x v="3"/>
    <n v="4"/>
    <x v="17"/>
    <n v="4"/>
    <x v="2"/>
    <x v="0"/>
    <x v="0"/>
    <x v="4"/>
    <n v="10"/>
    <n v="1"/>
    <n v="0"/>
  </r>
  <r>
    <n v="50"/>
    <x v="49"/>
    <x v="3"/>
    <n v="4"/>
    <x v="18"/>
    <n v="4"/>
    <x v="2"/>
    <x v="0"/>
    <x v="0"/>
    <x v="4"/>
    <n v="9"/>
    <n v="1"/>
    <n v="0"/>
  </r>
  <r>
    <n v="50"/>
    <x v="49"/>
    <x v="3"/>
    <n v="4"/>
    <x v="19"/>
    <n v="1"/>
    <x v="2"/>
    <x v="1"/>
    <x v="0"/>
    <x v="1"/>
    <n v="9"/>
    <n v="0"/>
    <n v="1"/>
  </r>
  <r>
    <n v="50"/>
    <x v="49"/>
    <x v="3"/>
    <n v="4"/>
    <x v="20"/>
    <n v="4"/>
    <x v="2"/>
    <x v="1"/>
    <x v="0"/>
    <x v="4"/>
    <n v="10"/>
    <n v="1"/>
    <n v="1"/>
  </r>
  <r>
    <n v="50"/>
    <x v="49"/>
    <x v="3"/>
    <n v="4"/>
    <x v="21"/>
    <n v="1"/>
    <x v="1"/>
    <x v="0"/>
    <x v="0"/>
    <x v="1"/>
    <n v="7"/>
    <n v="0"/>
    <n v="0"/>
  </r>
  <r>
    <n v="50"/>
    <x v="49"/>
    <x v="3"/>
    <n v="4"/>
    <x v="22"/>
    <n v="4"/>
    <x v="0"/>
    <x v="0"/>
    <x v="0"/>
    <x v="4"/>
    <n v="6"/>
    <n v="1"/>
    <n v="0"/>
  </r>
  <r>
    <n v="50"/>
    <x v="49"/>
    <x v="3"/>
    <n v="4"/>
    <x v="23"/>
    <n v="4"/>
    <x v="0"/>
    <x v="0"/>
    <x v="0"/>
    <x v="4"/>
    <n v="6"/>
    <n v="1"/>
    <n v="0"/>
  </r>
  <r>
    <n v="50"/>
    <x v="49"/>
    <x v="3"/>
    <n v="4"/>
    <x v="24"/>
    <n v="4"/>
    <x v="1"/>
    <x v="1"/>
    <x v="0"/>
    <x v="4"/>
    <n v="7"/>
    <n v="1"/>
    <n v="1"/>
  </r>
  <r>
    <n v="50"/>
    <x v="49"/>
    <x v="3"/>
    <n v="4"/>
    <x v="25"/>
    <n v="4"/>
    <x v="0"/>
    <x v="1"/>
    <x v="0"/>
    <x v="4"/>
    <n v="5"/>
    <n v="1"/>
    <n v="1"/>
  </r>
  <r>
    <n v="50"/>
    <x v="49"/>
    <x v="3"/>
    <n v="4"/>
    <x v="26"/>
    <n v="1"/>
    <x v="1"/>
    <x v="1"/>
    <x v="0"/>
    <x v="1"/>
    <n v="8"/>
    <n v="0"/>
    <n v="1"/>
  </r>
  <r>
    <n v="50"/>
    <x v="49"/>
    <x v="3"/>
    <n v="4"/>
    <x v="27"/>
    <n v="4"/>
    <x v="1"/>
    <x v="0"/>
    <x v="0"/>
    <x v="4"/>
    <n v="7"/>
    <n v="1"/>
    <n v="0"/>
  </r>
  <r>
    <n v="50"/>
    <x v="49"/>
    <x v="3"/>
    <n v="4"/>
    <x v="28"/>
    <n v="1"/>
    <x v="2"/>
    <x v="0"/>
    <x v="0"/>
    <x v="1"/>
    <n v="9"/>
    <n v="0"/>
    <n v="0"/>
  </r>
  <r>
    <n v="50"/>
    <x v="49"/>
    <x v="3"/>
    <n v="4"/>
    <x v="29"/>
    <n v="4"/>
    <x v="2"/>
    <x v="0"/>
    <x v="0"/>
    <x v="4"/>
    <n v="10"/>
    <n v="1"/>
    <n v="0"/>
  </r>
  <r>
    <n v="50"/>
    <x v="49"/>
    <x v="3"/>
    <n v="4"/>
    <x v="30"/>
    <n v="1"/>
    <x v="2"/>
    <x v="0"/>
    <x v="0"/>
    <x v="1"/>
    <n v="11"/>
    <n v="0"/>
    <n v="0"/>
  </r>
  <r>
    <n v="50"/>
    <x v="49"/>
    <x v="3"/>
    <n v="4"/>
    <x v="31"/>
    <n v="1"/>
    <x v="2"/>
    <x v="1"/>
    <x v="0"/>
    <x v="1"/>
    <n v="9"/>
    <n v="0"/>
    <n v="1"/>
  </r>
  <r>
    <n v="51"/>
    <x v="50"/>
    <x v="6"/>
    <n v="3"/>
    <x v="0"/>
    <n v="5"/>
    <x v="0"/>
    <x v="0"/>
    <x v="0"/>
    <x v="5"/>
    <n v="5"/>
    <n v="0"/>
    <n v="0"/>
  </r>
  <r>
    <n v="51"/>
    <x v="50"/>
    <x v="6"/>
    <n v="3"/>
    <x v="1"/>
    <n v="3"/>
    <x v="1"/>
    <x v="0"/>
    <x v="0"/>
    <x v="3"/>
    <n v="7"/>
    <n v="1"/>
    <n v="0"/>
  </r>
  <r>
    <n v="51"/>
    <x v="50"/>
    <x v="6"/>
    <n v="3"/>
    <x v="2"/>
    <n v="3"/>
    <x v="1"/>
    <x v="1"/>
    <x v="0"/>
    <x v="3"/>
    <n v="7"/>
    <n v="1"/>
    <n v="1"/>
  </r>
  <r>
    <n v="51"/>
    <x v="50"/>
    <x v="6"/>
    <n v="3"/>
    <x v="3"/>
    <n v="3"/>
    <x v="1"/>
    <x v="1"/>
    <x v="0"/>
    <x v="3"/>
    <n v="7"/>
    <n v="1"/>
    <n v="1"/>
  </r>
  <r>
    <n v="51"/>
    <x v="50"/>
    <x v="6"/>
    <n v="3"/>
    <x v="4"/>
    <n v="3"/>
    <x v="1"/>
    <x v="1"/>
    <x v="0"/>
    <x v="3"/>
    <n v="7"/>
    <n v="1"/>
    <n v="1"/>
  </r>
  <r>
    <n v="51"/>
    <x v="50"/>
    <x v="6"/>
    <n v="3"/>
    <x v="5"/>
    <n v="3"/>
    <x v="1"/>
    <x v="1"/>
    <x v="0"/>
    <x v="3"/>
    <n v="8"/>
    <n v="1"/>
    <n v="1"/>
  </r>
  <r>
    <n v="51"/>
    <x v="50"/>
    <x v="6"/>
    <n v="3"/>
    <x v="6"/>
    <n v="3"/>
    <x v="2"/>
    <x v="0"/>
    <x v="0"/>
    <x v="3"/>
    <n v="10"/>
    <n v="1"/>
    <n v="0"/>
  </r>
  <r>
    <n v="51"/>
    <x v="50"/>
    <x v="6"/>
    <n v="3"/>
    <x v="7"/>
    <n v="3"/>
    <x v="2"/>
    <x v="1"/>
    <x v="0"/>
    <x v="3"/>
    <n v="9"/>
    <n v="1"/>
    <n v="1"/>
  </r>
  <r>
    <n v="51"/>
    <x v="50"/>
    <x v="6"/>
    <n v="3"/>
    <x v="8"/>
    <n v="3"/>
    <x v="2"/>
    <x v="0"/>
    <x v="0"/>
    <x v="3"/>
    <n v="10"/>
    <n v="1"/>
    <n v="0"/>
  </r>
  <r>
    <n v="51"/>
    <x v="50"/>
    <x v="6"/>
    <n v="3"/>
    <x v="9"/>
    <n v="3"/>
    <x v="2"/>
    <x v="1"/>
    <x v="0"/>
    <x v="3"/>
    <n v="9"/>
    <n v="1"/>
    <n v="1"/>
  </r>
  <r>
    <n v="51"/>
    <x v="50"/>
    <x v="6"/>
    <n v="3"/>
    <x v="10"/>
    <n v="3"/>
    <x v="2"/>
    <x v="1"/>
    <x v="0"/>
    <x v="3"/>
    <n v="10"/>
    <n v="1"/>
    <n v="1"/>
  </r>
  <r>
    <n v="51"/>
    <x v="50"/>
    <x v="6"/>
    <n v="3"/>
    <x v="11"/>
    <n v="3"/>
    <x v="0"/>
    <x v="0"/>
    <x v="0"/>
    <x v="3"/>
    <n v="6"/>
    <n v="1"/>
    <n v="0"/>
  </r>
  <r>
    <n v="51"/>
    <x v="50"/>
    <x v="6"/>
    <n v="3"/>
    <x v="12"/>
    <n v="4"/>
    <x v="0"/>
    <x v="1"/>
    <x v="0"/>
    <x v="4"/>
    <n v="6"/>
    <n v="0"/>
    <n v="1"/>
  </r>
  <r>
    <n v="51"/>
    <x v="50"/>
    <x v="6"/>
    <n v="3"/>
    <x v="13"/>
    <n v="3"/>
    <x v="0"/>
    <x v="0"/>
    <x v="0"/>
    <x v="3"/>
    <n v="6"/>
    <n v="1"/>
    <n v="0"/>
  </r>
  <r>
    <n v="51"/>
    <x v="50"/>
    <x v="6"/>
    <n v="3"/>
    <x v="14"/>
    <n v="3"/>
    <x v="1"/>
    <x v="0"/>
    <x v="0"/>
    <x v="3"/>
    <n v="7"/>
    <n v="1"/>
    <n v="0"/>
  </r>
  <r>
    <n v="51"/>
    <x v="50"/>
    <x v="6"/>
    <n v="3"/>
    <x v="15"/>
    <n v="3"/>
    <x v="1"/>
    <x v="1"/>
    <x v="0"/>
    <x v="3"/>
    <n v="8"/>
    <n v="1"/>
    <n v="1"/>
  </r>
  <r>
    <n v="51"/>
    <x v="50"/>
    <x v="6"/>
    <n v="3"/>
    <x v="16"/>
    <n v="3"/>
    <x v="1"/>
    <x v="0"/>
    <x v="0"/>
    <x v="3"/>
    <n v="7"/>
    <n v="1"/>
    <n v="0"/>
  </r>
  <r>
    <n v="51"/>
    <x v="50"/>
    <x v="6"/>
    <n v="3"/>
    <x v="17"/>
    <n v="3"/>
    <x v="2"/>
    <x v="0"/>
    <x v="0"/>
    <x v="3"/>
    <n v="10"/>
    <n v="1"/>
    <n v="0"/>
  </r>
  <r>
    <n v="51"/>
    <x v="50"/>
    <x v="6"/>
    <n v="3"/>
    <x v="18"/>
    <n v="3"/>
    <x v="2"/>
    <x v="0"/>
    <x v="0"/>
    <x v="3"/>
    <n v="9"/>
    <n v="1"/>
    <n v="0"/>
  </r>
  <r>
    <n v="51"/>
    <x v="50"/>
    <x v="6"/>
    <n v="3"/>
    <x v="19"/>
    <n v="3"/>
    <x v="2"/>
    <x v="1"/>
    <x v="0"/>
    <x v="3"/>
    <n v="9"/>
    <n v="1"/>
    <n v="1"/>
  </r>
  <r>
    <n v="51"/>
    <x v="50"/>
    <x v="6"/>
    <n v="3"/>
    <x v="20"/>
    <n v="3"/>
    <x v="2"/>
    <x v="1"/>
    <x v="0"/>
    <x v="3"/>
    <n v="10"/>
    <n v="1"/>
    <n v="1"/>
  </r>
  <r>
    <n v="51"/>
    <x v="50"/>
    <x v="6"/>
    <n v="3"/>
    <x v="21"/>
    <n v="3"/>
    <x v="1"/>
    <x v="0"/>
    <x v="0"/>
    <x v="3"/>
    <n v="7"/>
    <n v="1"/>
    <n v="0"/>
  </r>
  <r>
    <n v="51"/>
    <x v="50"/>
    <x v="6"/>
    <n v="3"/>
    <x v="22"/>
    <n v="3"/>
    <x v="0"/>
    <x v="0"/>
    <x v="0"/>
    <x v="3"/>
    <n v="6"/>
    <n v="1"/>
    <n v="0"/>
  </r>
  <r>
    <n v="51"/>
    <x v="50"/>
    <x v="6"/>
    <n v="3"/>
    <x v="23"/>
    <n v="3"/>
    <x v="0"/>
    <x v="0"/>
    <x v="0"/>
    <x v="3"/>
    <n v="6"/>
    <n v="1"/>
    <n v="0"/>
  </r>
  <r>
    <n v="51"/>
    <x v="50"/>
    <x v="6"/>
    <n v="3"/>
    <x v="24"/>
    <n v="3"/>
    <x v="1"/>
    <x v="1"/>
    <x v="0"/>
    <x v="3"/>
    <n v="7"/>
    <n v="1"/>
    <n v="1"/>
  </r>
  <r>
    <n v="51"/>
    <x v="50"/>
    <x v="6"/>
    <n v="3"/>
    <x v="25"/>
    <n v="2"/>
    <x v="0"/>
    <x v="1"/>
    <x v="0"/>
    <x v="0"/>
    <n v="5"/>
    <n v="0"/>
    <n v="1"/>
  </r>
  <r>
    <n v="51"/>
    <x v="50"/>
    <x v="6"/>
    <n v="3"/>
    <x v="26"/>
    <n v="3"/>
    <x v="1"/>
    <x v="1"/>
    <x v="0"/>
    <x v="3"/>
    <n v="8"/>
    <n v="1"/>
    <n v="1"/>
  </r>
  <r>
    <n v="51"/>
    <x v="50"/>
    <x v="6"/>
    <n v="3"/>
    <x v="27"/>
    <n v="3"/>
    <x v="1"/>
    <x v="0"/>
    <x v="0"/>
    <x v="3"/>
    <n v="7"/>
    <n v="1"/>
    <n v="0"/>
  </r>
  <r>
    <n v="51"/>
    <x v="50"/>
    <x v="6"/>
    <n v="3"/>
    <x v="28"/>
    <n v="3"/>
    <x v="2"/>
    <x v="0"/>
    <x v="0"/>
    <x v="3"/>
    <n v="9"/>
    <n v="1"/>
    <n v="0"/>
  </r>
  <r>
    <n v="51"/>
    <x v="50"/>
    <x v="6"/>
    <n v="3"/>
    <x v="29"/>
    <n v="3"/>
    <x v="2"/>
    <x v="0"/>
    <x v="0"/>
    <x v="3"/>
    <n v="10"/>
    <n v="1"/>
    <n v="0"/>
  </r>
  <r>
    <n v="51"/>
    <x v="50"/>
    <x v="6"/>
    <n v="3"/>
    <x v="30"/>
    <n v="3"/>
    <x v="2"/>
    <x v="0"/>
    <x v="0"/>
    <x v="3"/>
    <n v="11"/>
    <n v="1"/>
    <n v="0"/>
  </r>
  <r>
    <n v="51"/>
    <x v="50"/>
    <x v="6"/>
    <n v="3"/>
    <x v="31"/>
    <n v="3"/>
    <x v="2"/>
    <x v="1"/>
    <x v="0"/>
    <x v="3"/>
    <n v="9"/>
    <n v="1"/>
    <n v="1"/>
  </r>
  <r>
    <n v="52"/>
    <x v="51"/>
    <x v="4"/>
    <n v="5"/>
    <x v="0"/>
    <n v="7"/>
    <x v="0"/>
    <x v="0"/>
    <x v="0"/>
    <x v="2"/>
    <n v="5"/>
    <n v="0"/>
    <n v="0"/>
  </r>
  <r>
    <n v="52"/>
    <x v="51"/>
    <x v="4"/>
    <n v="5"/>
    <x v="1"/>
    <n v="5"/>
    <x v="1"/>
    <x v="0"/>
    <x v="0"/>
    <x v="5"/>
    <n v="7"/>
    <n v="1"/>
    <n v="0"/>
  </r>
  <r>
    <n v="52"/>
    <x v="51"/>
    <x v="4"/>
    <n v="5"/>
    <x v="2"/>
    <n v="5"/>
    <x v="1"/>
    <x v="1"/>
    <x v="0"/>
    <x v="5"/>
    <n v="7"/>
    <n v="1"/>
    <n v="1"/>
  </r>
  <r>
    <n v="52"/>
    <x v="51"/>
    <x v="4"/>
    <n v="5"/>
    <x v="3"/>
    <n v="7"/>
    <x v="1"/>
    <x v="1"/>
    <x v="0"/>
    <x v="2"/>
    <n v="7"/>
    <n v="0"/>
    <n v="1"/>
  </r>
  <r>
    <n v="52"/>
    <x v="51"/>
    <x v="4"/>
    <n v="5"/>
    <x v="4"/>
    <n v="7"/>
    <x v="1"/>
    <x v="1"/>
    <x v="0"/>
    <x v="2"/>
    <n v="7"/>
    <n v="0"/>
    <n v="1"/>
  </r>
  <r>
    <n v="52"/>
    <x v="51"/>
    <x v="4"/>
    <n v="5"/>
    <x v="5"/>
    <n v="6"/>
    <x v="1"/>
    <x v="1"/>
    <x v="0"/>
    <x v="6"/>
    <n v="8"/>
    <n v="0"/>
    <n v="1"/>
  </r>
  <r>
    <n v="52"/>
    <x v="51"/>
    <x v="4"/>
    <n v="5"/>
    <x v="6"/>
    <n v="6"/>
    <x v="2"/>
    <x v="0"/>
    <x v="0"/>
    <x v="6"/>
    <n v="10"/>
    <n v="0"/>
    <n v="0"/>
  </r>
  <r>
    <n v="52"/>
    <x v="51"/>
    <x v="4"/>
    <n v="5"/>
    <x v="7"/>
    <n v="0"/>
    <x v="2"/>
    <x v="1"/>
    <x v="0"/>
    <x v="7"/>
    <n v="9"/>
    <n v="0"/>
    <n v="1"/>
  </r>
  <r>
    <n v="52"/>
    <x v="51"/>
    <x v="4"/>
    <n v="5"/>
    <x v="8"/>
    <n v="7"/>
    <x v="2"/>
    <x v="0"/>
    <x v="0"/>
    <x v="2"/>
    <n v="10"/>
    <n v="0"/>
    <n v="0"/>
  </r>
  <r>
    <n v="52"/>
    <x v="51"/>
    <x v="4"/>
    <n v="5"/>
    <x v="9"/>
    <n v="5"/>
    <x v="2"/>
    <x v="1"/>
    <x v="0"/>
    <x v="5"/>
    <n v="9"/>
    <n v="1"/>
    <n v="1"/>
  </r>
  <r>
    <n v="52"/>
    <x v="51"/>
    <x v="4"/>
    <n v="5"/>
    <x v="10"/>
    <n v="7"/>
    <x v="2"/>
    <x v="1"/>
    <x v="0"/>
    <x v="2"/>
    <n v="10"/>
    <n v="0"/>
    <n v="1"/>
  </r>
  <r>
    <n v="52"/>
    <x v="51"/>
    <x v="4"/>
    <n v="5"/>
    <x v="11"/>
    <n v="5"/>
    <x v="0"/>
    <x v="0"/>
    <x v="0"/>
    <x v="5"/>
    <n v="6"/>
    <n v="1"/>
    <n v="0"/>
  </r>
  <r>
    <n v="52"/>
    <x v="51"/>
    <x v="4"/>
    <n v="5"/>
    <x v="12"/>
    <n v="4"/>
    <x v="0"/>
    <x v="1"/>
    <x v="0"/>
    <x v="4"/>
    <n v="6"/>
    <n v="0"/>
    <n v="1"/>
  </r>
  <r>
    <n v="52"/>
    <x v="51"/>
    <x v="4"/>
    <n v="5"/>
    <x v="13"/>
    <n v="6"/>
    <x v="0"/>
    <x v="0"/>
    <x v="0"/>
    <x v="6"/>
    <n v="6"/>
    <n v="0"/>
    <n v="0"/>
  </r>
  <r>
    <n v="52"/>
    <x v="51"/>
    <x v="4"/>
    <n v="5"/>
    <x v="14"/>
    <n v="6"/>
    <x v="1"/>
    <x v="0"/>
    <x v="0"/>
    <x v="6"/>
    <n v="7"/>
    <n v="0"/>
    <n v="0"/>
  </r>
  <r>
    <n v="52"/>
    <x v="51"/>
    <x v="4"/>
    <n v="5"/>
    <x v="15"/>
    <n v="6"/>
    <x v="1"/>
    <x v="1"/>
    <x v="0"/>
    <x v="6"/>
    <n v="8"/>
    <n v="0"/>
    <n v="1"/>
  </r>
  <r>
    <n v="52"/>
    <x v="51"/>
    <x v="4"/>
    <n v="5"/>
    <x v="16"/>
    <n v="1"/>
    <x v="1"/>
    <x v="0"/>
    <x v="0"/>
    <x v="1"/>
    <n v="7"/>
    <n v="0"/>
    <n v="0"/>
  </r>
  <r>
    <n v="52"/>
    <x v="51"/>
    <x v="4"/>
    <n v="5"/>
    <x v="17"/>
    <n v="5"/>
    <x v="2"/>
    <x v="0"/>
    <x v="0"/>
    <x v="5"/>
    <n v="10"/>
    <n v="1"/>
    <n v="0"/>
  </r>
  <r>
    <n v="52"/>
    <x v="51"/>
    <x v="4"/>
    <n v="5"/>
    <x v="18"/>
    <n v="5"/>
    <x v="2"/>
    <x v="0"/>
    <x v="0"/>
    <x v="5"/>
    <n v="9"/>
    <n v="1"/>
    <n v="0"/>
  </r>
  <r>
    <n v="52"/>
    <x v="51"/>
    <x v="4"/>
    <n v="5"/>
    <x v="19"/>
    <n v="5"/>
    <x v="2"/>
    <x v="1"/>
    <x v="0"/>
    <x v="5"/>
    <n v="9"/>
    <n v="1"/>
    <n v="1"/>
  </r>
  <r>
    <n v="52"/>
    <x v="51"/>
    <x v="4"/>
    <n v="5"/>
    <x v="20"/>
    <n v="5"/>
    <x v="2"/>
    <x v="1"/>
    <x v="0"/>
    <x v="5"/>
    <n v="10"/>
    <n v="1"/>
    <n v="1"/>
  </r>
  <r>
    <n v="52"/>
    <x v="51"/>
    <x v="4"/>
    <n v="5"/>
    <x v="21"/>
    <n v="5"/>
    <x v="1"/>
    <x v="0"/>
    <x v="0"/>
    <x v="5"/>
    <n v="7"/>
    <n v="1"/>
    <n v="0"/>
  </r>
  <r>
    <n v="52"/>
    <x v="51"/>
    <x v="4"/>
    <n v="5"/>
    <x v="22"/>
    <n v="5"/>
    <x v="0"/>
    <x v="0"/>
    <x v="0"/>
    <x v="5"/>
    <n v="6"/>
    <n v="1"/>
    <n v="0"/>
  </r>
  <r>
    <n v="52"/>
    <x v="51"/>
    <x v="4"/>
    <n v="5"/>
    <x v="23"/>
    <n v="7"/>
    <x v="0"/>
    <x v="0"/>
    <x v="0"/>
    <x v="2"/>
    <n v="6"/>
    <n v="0"/>
    <n v="0"/>
  </r>
  <r>
    <n v="52"/>
    <x v="51"/>
    <x v="4"/>
    <n v="5"/>
    <x v="24"/>
    <n v="6"/>
    <x v="1"/>
    <x v="1"/>
    <x v="0"/>
    <x v="6"/>
    <n v="7"/>
    <n v="0"/>
    <n v="1"/>
  </r>
  <r>
    <n v="52"/>
    <x v="51"/>
    <x v="4"/>
    <n v="5"/>
    <x v="25"/>
    <n v="6"/>
    <x v="0"/>
    <x v="1"/>
    <x v="0"/>
    <x v="6"/>
    <n v="5"/>
    <n v="0"/>
    <n v="1"/>
  </r>
  <r>
    <n v="52"/>
    <x v="51"/>
    <x v="4"/>
    <n v="5"/>
    <x v="26"/>
    <n v="5"/>
    <x v="1"/>
    <x v="1"/>
    <x v="0"/>
    <x v="5"/>
    <n v="8"/>
    <n v="1"/>
    <n v="1"/>
  </r>
  <r>
    <n v="52"/>
    <x v="51"/>
    <x v="4"/>
    <n v="5"/>
    <x v="27"/>
    <n v="6"/>
    <x v="1"/>
    <x v="0"/>
    <x v="0"/>
    <x v="6"/>
    <n v="7"/>
    <n v="0"/>
    <n v="0"/>
  </r>
  <r>
    <n v="52"/>
    <x v="51"/>
    <x v="4"/>
    <n v="5"/>
    <x v="28"/>
    <n v="6"/>
    <x v="2"/>
    <x v="0"/>
    <x v="0"/>
    <x v="6"/>
    <n v="9"/>
    <n v="0"/>
    <n v="0"/>
  </r>
  <r>
    <n v="52"/>
    <x v="51"/>
    <x v="4"/>
    <n v="5"/>
    <x v="29"/>
    <n v="6"/>
    <x v="2"/>
    <x v="0"/>
    <x v="0"/>
    <x v="6"/>
    <n v="10"/>
    <n v="0"/>
    <n v="0"/>
  </r>
  <r>
    <n v="52"/>
    <x v="51"/>
    <x v="4"/>
    <n v="5"/>
    <x v="30"/>
    <n v="7"/>
    <x v="2"/>
    <x v="0"/>
    <x v="0"/>
    <x v="2"/>
    <n v="11"/>
    <n v="0"/>
    <n v="0"/>
  </r>
  <r>
    <n v="52"/>
    <x v="51"/>
    <x v="4"/>
    <n v="5"/>
    <x v="31"/>
    <n v="5"/>
    <x v="2"/>
    <x v="1"/>
    <x v="0"/>
    <x v="5"/>
    <n v="9"/>
    <n v="1"/>
    <n v="1"/>
  </r>
  <r>
    <n v="53"/>
    <x v="52"/>
    <x v="3"/>
    <n v="4"/>
    <x v="0"/>
    <n v="4"/>
    <x v="0"/>
    <x v="0"/>
    <x v="0"/>
    <x v="4"/>
    <n v="5"/>
    <n v="1"/>
    <n v="0"/>
  </r>
  <r>
    <n v="53"/>
    <x v="52"/>
    <x v="3"/>
    <n v="4"/>
    <x v="1"/>
    <n v="1"/>
    <x v="1"/>
    <x v="0"/>
    <x v="0"/>
    <x v="1"/>
    <n v="7"/>
    <n v="0"/>
    <n v="0"/>
  </r>
  <r>
    <n v="53"/>
    <x v="52"/>
    <x v="3"/>
    <n v="4"/>
    <x v="2"/>
    <n v="4"/>
    <x v="1"/>
    <x v="1"/>
    <x v="0"/>
    <x v="4"/>
    <n v="7"/>
    <n v="1"/>
    <n v="1"/>
  </r>
  <r>
    <n v="53"/>
    <x v="52"/>
    <x v="3"/>
    <n v="4"/>
    <x v="3"/>
    <n v="3"/>
    <x v="1"/>
    <x v="1"/>
    <x v="0"/>
    <x v="3"/>
    <n v="7"/>
    <n v="0"/>
    <n v="1"/>
  </r>
  <r>
    <n v="53"/>
    <x v="52"/>
    <x v="3"/>
    <n v="4"/>
    <x v="4"/>
    <n v="4"/>
    <x v="1"/>
    <x v="1"/>
    <x v="0"/>
    <x v="4"/>
    <n v="7"/>
    <n v="1"/>
    <n v="1"/>
  </r>
  <r>
    <n v="53"/>
    <x v="52"/>
    <x v="3"/>
    <n v="4"/>
    <x v="5"/>
    <n v="4"/>
    <x v="1"/>
    <x v="1"/>
    <x v="0"/>
    <x v="4"/>
    <n v="8"/>
    <n v="1"/>
    <n v="1"/>
  </r>
  <r>
    <n v="53"/>
    <x v="52"/>
    <x v="3"/>
    <n v="4"/>
    <x v="6"/>
    <n v="4"/>
    <x v="2"/>
    <x v="0"/>
    <x v="0"/>
    <x v="4"/>
    <n v="10"/>
    <n v="1"/>
    <n v="0"/>
  </r>
  <r>
    <n v="53"/>
    <x v="52"/>
    <x v="3"/>
    <n v="4"/>
    <x v="7"/>
    <n v="4"/>
    <x v="2"/>
    <x v="1"/>
    <x v="0"/>
    <x v="4"/>
    <n v="9"/>
    <n v="1"/>
    <n v="1"/>
  </r>
  <r>
    <n v="53"/>
    <x v="52"/>
    <x v="3"/>
    <n v="4"/>
    <x v="8"/>
    <n v="4"/>
    <x v="2"/>
    <x v="0"/>
    <x v="0"/>
    <x v="4"/>
    <n v="10"/>
    <n v="1"/>
    <n v="0"/>
  </r>
  <r>
    <n v="53"/>
    <x v="52"/>
    <x v="3"/>
    <n v="4"/>
    <x v="9"/>
    <n v="1"/>
    <x v="2"/>
    <x v="1"/>
    <x v="0"/>
    <x v="1"/>
    <n v="9"/>
    <n v="0"/>
    <n v="1"/>
  </r>
  <r>
    <n v="53"/>
    <x v="52"/>
    <x v="3"/>
    <n v="4"/>
    <x v="10"/>
    <n v="4"/>
    <x v="2"/>
    <x v="1"/>
    <x v="0"/>
    <x v="4"/>
    <n v="10"/>
    <n v="1"/>
    <n v="1"/>
  </r>
  <r>
    <n v="53"/>
    <x v="52"/>
    <x v="3"/>
    <n v="4"/>
    <x v="11"/>
    <n v="4"/>
    <x v="0"/>
    <x v="0"/>
    <x v="0"/>
    <x v="4"/>
    <n v="6"/>
    <n v="1"/>
    <n v="0"/>
  </r>
  <r>
    <n v="53"/>
    <x v="52"/>
    <x v="3"/>
    <n v="4"/>
    <x v="12"/>
    <n v="3"/>
    <x v="0"/>
    <x v="1"/>
    <x v="0"/>
    <x v="3"/>
    <n v="6"/>
    <n v="0"/>
    <n v="1"/>
  </r>
  <r>
    <n v="53"/>
    <x v="52"/>
    <x v="3"/>
    <n v="4"/>
    <x v="13"/>
    <n v="1"/>
    <x v="0"/>
    <x v="0"/>
    <x v="0"/>
    <x v="1"/>
    <n v="6"/>
    <n v="0"/>
    <n v="0"/>
  </r>
  <r>
    <n v="53"/>
    <x v="52"/>
    <x v="3"/>
    <n v="4"/>
    <x v="14"/>
    <n v="4"/>
    <x v="1"/>
    <x v="0"/>
    <x v="0"/>
    <x v="4"/>
    <n v="7"/>
    <n v="1"/>
    <n v="0"/>
  </r>
  <r>
    <n v="53"/>
    <x v="52"/>
    <x v="3"/>
    <n v="4"/>
    <x v="15"/>
    <n v="4"/>
    <x v="1"/>
    <x v="1"/>
    <x v="0"/>
    <x v="4"/>
    <n v="8"/>
    <n v="1"/>
    <n v="1"/>
  </r>
  <r>
    <n v="53"/>
    <x v="52"/>
    <x v="3"/>
    <n v="4"/>
    <x v="16"/>
    <n v="4"/>
    <x v="1"/>
    <x v="0"/>
    <x v="0"/>
    <x v="4"/>
    <n v="7"/>
    <n v="1"/>
    <n v="0"/>
  </r>
  <r>
    <n v="53"/>
    <x v="52"/>
    <x v="3"/>
    <n v="4"/>
    <x v="17"/>
    <n v="4"/>
    <x v="2"/>
    <x v="0"/>
    <x v="0"/>
    <x v="4"/>
    <n v="10"/>
    <n v="1"/>
    <n v="0"/>
  </r>
  <r>
    <n v="53"/>
    <x v="52"/>
    <x v="3"/>
    <n v="4"/>
    <x v="18"/>
    <n v="4"/>
    <x v="2"/>
    <x v="0"/>
    <x v="0"/>
    <x v="4"/>
    <n v="9"/>
    <n v="1"/>
    <n v="0"/>
  </r>
  <r>
    <n v="53"/>
    <x v="52"/>
    <x v="3"/>
    <n v="4"/>
    <x v="19"/>
    <n v="4"/>
    <x v="2"/>
    <x v="1"/>
    <x v="0"/>
    <x v="4"/>
    <n v="9"/>
    <n v="1"/>
    <n v="1"/>
  </r>
  <r>
    <n v="53"/>
    <x v="52"/>
    <x v="3"/>
    <n v="4"/>
    <x v="20"/>
    <n v="4"/>
    <x v="2"/>
    <x v="1"/>
    <x v="0"/>
    <x v="4"/>
    <n v="10"/>
    <n v="1"/>
    <n v="1"/>
  </r>
  <r>
    <n v="53"/>
    <x v="52"/>
    <x v="3"/>
    <n v="4"/>
    <x v="21"/>
    <n v="4"/>
    <x v="1"/>
    <x v="0"/>
    <x v="0"/>
    <x v="4"/>
    <n v="7"/>
    <n v="1"/>
    <n v="0"/>
  </r>
  <r>
    <n v="53"/>
    <x v="52"/>
    <x v="3"/>
    <n v="4"/>
    <x v="22"/>
    <n v="4"/>
    <x v="0"/>
    <x v="0"/>
    <x v="0"/>
    <x v="4"/>
    <n v="6"/>
    <n v="1"/>
    <n v="0"/>
  </r>
  <r>
    <n v="53"/>
    <x v="52"/>
    <x v="3"/>
    <n v="4"/>
    <x v="23"/>
    <n v="4"/>
    <x v="0"/>
    <x v="0"/>
    <x v="0"/>
    <x v="4"/>
    <n v="6"/>
    <n v="1"/>
    <n v="0"/>
  </r>
  <r>
    <n v="53"/>
    <x v="52"/>
    <x v="3"/>
    <n v="4"/>
    <x v="24"/>
    <n v="4"/>
    <x v="1"/>
    <x v="1"/>
    <x v="0"/>
    <x v="4"/>
    <n v="7"/>
    <n v="1"/>
    <n v="1"/>
  </r>
  <r>
    <n v="53"/>
    <x v="52"/>
    <x v="3"/>
    <n v="4"/>
    <x v="25"/>
    <n v="4"/>
    <x v="0"/>
    <x v="1"/>
    <x v="0"/>
    <x v="4"/>
    <n v="5"/>
    <n v="1"/>
    <n v="1"/>
  </r>
  <r>
    <n v="53"/>
    <x v="52"/>
    <x v="3"/>
    <n v="4"/>
    <x v="26"/>
    <n v="4"/>
    <x v="1"/>
    <x v="1"/>
    <x v="0"/>
    <x v="4"/>
    <n v="8"/>
    <n v="1"/>
    <n v="1"/>
  </r>
  <r>
    <n v="53"/>
    <x v="52"/>
    <x v="3"/>
    <n v="4"/>
    <x v="27"/>
    <n v="4"/>
    <x v="1"/>
    <x v="0"/>
    <x v="0"/>
    <x v="4"/>
    <n v="7"/>
    <n v="1"/>
    <n v="0"/>
  </r>
  <r>
    <n v="53"/>
    <x v="52"/>
    <x v="3"/>
    <n v="4"/>
    <x v="28"/>
    <n v="4"/>
    <x v="2"/>
    <x v="0"/>
    <x v="0"/>
    <x v="4"/>
    <n v="9"/>
    <n v="1"/>
    <n v="0"/>
  </r>
  <r>
    <n v="53"/>
    <x v="52"/>
    <x v="3"/>
    <n v="4"/>
    <x v="29"/>
    <n v="4"/>
    <x v="2"/>
    <x v="0"/>
    <x v="0"/>
    <x v="4"/>
    <n v="10"/>
    <n v="1"/>
    <n v="0"/>
  </r>
  <r>
    <n v="53"/>
    <x v="52"/>
    <x v="3"/>
    <n v="4"/>
    <x v="30"/>
    <n v="4"/>
    <x v="2"/>
    <x v="0"/>
    <x v="0"/>
    <x v="4"/>
    <n v="11"/>
    <n v="1"/>
    <n v="0"/>
  </r>
  <r>
    <n v="53"/>
    <x v="52"/>
    <x v="3"/>
    <n v="4"/>
    <x v="31"/>
    <n v="4"/>
    <x v="2"/>
    <x v="1"/>
    <x v="0"/>
    <x v="4"/>
    <n v="9"/>
    <n v="1"/>
    <n v="1"/>
  </r>
  <r>
    <n v="54"/>
    <x v="53"/>
    <x v="6"/>
    <n v="3"/>
    <x v="0"/>
    <n v="5"/>
    <x v="0"/>
    <x v="0"/>
    <x v="0"/>
    <x v="5"/>
    <n v="5"/>
    <n v="0"/>
    <n v="0"/>
  </r>
  <r>
    <n v="54"/>
    <x v="53"/>
    <x v="6"/>
    <n v="3"/>
    <x v="1"/>
    <n v="3"/>
    <x v="1"/>
    <x v="0"/>
    <x v="0"/>
    <x v="3"/>
    <n v="7"/>
    <n v="1"/>
    <n v="0"/>
  </r>
  <r>
    <n v="54"/>
    <x v="53"/>
    <x v="6"/>
    <n v="3"/>
    <x v="2"/>
    <n v="3"/>
    <x v="1"/>
    <x v="1"/>
    <x v="0"/>
    <x v="3"/>
    <n v="7"/>
    <n v="1"/>
    <n v="1"/>
  </r>
  <r>
    <n v="54"/>
    <x v="53"/>
    <x v="6"/>
    <n v="3"/>
    <x v="3"/>
    <n v="3"/>
    <x v="1"/>
    <x v="1"/>
    <x v="0"/>
    <x v="3"/>
    <n v="7"/>
    <n v="1"/>
    <n v="1"/>
  </r>
  <r>
    <n v="54"/>
    <x v="53"/>
    <x v="6"/>
    <n v="3"/>
    <x v="4"/>
    <n v="4"/>
    <x v="1"/>
    <x v="1"/>
    <x v="0"/>
    <x v="4"/>
    <n v="7"/>
    <n v="0"/>
    <n v="1"/>
  </r>
  <r>
    <n v="54"/>
    <x v="53"/>
    <x v="6"/>
    <n v="3"/>
    <x v="5"/>
    <n v="3"/>
    <x v="1"/>
    <x v="1"/>
    <x v="0"/>
    <x v="3"/>
    <n v="8"/>
    <n v="1"/>
    <n v="1"/>
  </r>
  <r>
    <n v="54"/>
    <x v="53"/>
    <x v="6"/>
    <n v="3"/>
    <x v="6"/>
    <n v="3"/>
    <x v="2"/>
    <x v="0"/>
    <x v="0"/>
    <x v="3"/>
    <n v="10"/>
    <n v="1"/>
    <n v="0"/>
  </r>
  <r>
    <n v="54"/>
    <x v="53"/>
    <x v="6"/>
    <n v="3"/>
    <x v="7"/>
    <n v="3"/>
    <x v="2"/>
    <x v="1"/>
    <x v="0"/>
    <x v="3"/>
    <n v="9"/>
    <n v="1"/>
    <n v="1"/>
  </r>
  <r>
    <n v="54"/>
    <x v="53"/>
    <x v="6"/>
    <n v="3"/>
    <x v="8"/>
    <n v="5"/>
    <x v="2"/>
    <x v="0"/>
    <x v="0"/>
    <x v="5"/>
    <n v="10"/>
    <n v="0"/>
    <n v="0"/>
  </r>
  <r>
    <n v="54"/>
    <x v="53"/>
    <x v="6"/>
    <n v="3"/>
    <x v="9"/>
    <n v="3"/>
    <x v="2"/>
    <x v="1"/>
    <x v="0"/>
    <x v="3"/>
    <n v="9"/>
    <n v="1"/>
    <n v="1"/>
  </r>
  <r>
    <n v="54"/>
    <x v="53"/>
    <x v="6"/>
    <n v="3"/>
    <x v="10"/>
    <n v="7"/>
    <x v="2"/>
    <x v="1"/>
    <x v="0"/>
    <x v="2"/>
    <n v="10"/>
    <n v="0"/>
    <n v="1"/>
  </r>
  <r>
    <n v="54"/>
    <x v="53"/>
    <x v="6"/>
    <n v="3"/>
    <x v="11"/>
    <n v="4"/>
    <x v="0"/>
    <x v="0"/>
    <x v="0"/>
    <x v="4"/>
    <n v="6"/>
    <n v="0"/>
    <n v="0"/>
  </r>
  <r>
    <n v="54"/>
    <x v="53"/>
    <x v="6"/>
    <n v="3"/>
    <x v="12"/>
    <n v="2"/>
    <x v="0"/>
    <x v="1"/>
    <x v="0"/>
    <x v="0"/>
    <n v="6"/>
    <n v="0"/>
    <n v="1"/>
  </r>
  <r>
    <n v="54"/>
    <x v="53"/>
    <x v="6"/>
    <n v="3"/>
    <x v="13"/>
    <n v="5"/>
    <x v="0"/>
    <x v="0"/>
    <x v="0"/>
    <x v="5"/>
    <n v="6"/>
    <n v="0"/>
    <n v="0"/>
  </r>
  <r>
    <n v="54"/>
    <x v="53"/>
    <x v="6"/>
    <n v="3"/>
    <x v="14"/>
    <n v="3"/>
    <x v="1"/>
    <x v="0"/>
    <x v="0"/>
    <x v="3"/>
    <n v="7"/>
    <n v="1"/>
    <n v="0"/>
  </r>
  <r>
    <n v="54"/>
    <x v="53"/>
    <x v="6"/>
    <n v="3"/>
    <x v="15"/>
    <n v="3"/>
    <x v="1"/>
    <x v="1"/>
    <x v="0"/>
    <x v="3"/>
    <n v="8"/>
    <n v="1"/>
    <n v="1"/>
  </r>
  <r>
    <n v="54"/>
    <x v="53"/>
    <x v="6"/>
    <n v="3"/>
    <x v="16"/>
    <n v="3"/>
    <x v="1"/>
    <x v="0"/>
    <x v="0"/>
    <x v="3"/>
    <n v="7"/>
    <n v="1"/>
    <n v="0"/>
  </r>
  <r>
    <n v="54"/>
    <x v="53"/>
    <x v="6"/>
    <n v="3"/>
    <x v="17"/>
    <n v="7"/>
    <x v="2"/>
    <x v="0"/>
    <x v="0"/>
    <x v="2"/>
    <n v="10"/>
    <n v="0"/>
    <n v="0"/>
  </r>
  <r>
    <n v="54"/>
    <x v="53"/>
    <x v="6"/>
    <n v="3"/>
    <x v="18"/>
    <n v="7"/>
    <x v="2"/>
    <x v="0"/>
    <x v="0"/>
    <x v="2"/>
    <n v="9"/>
    <n v="0"/>
    <n v="0"/>
  </r>
  <r>
    <n v="54"/>
    <x v="53"/>
    <x v="6"/>
    <n v="3"/>
    <x v="19"/>
    <n v="3"/>
    <x v="2"/>
    <x v="1"/>
    <x v="0"/>
    <x v="3"/>
    <n v="9"/>
    <n v="1"/>
    <n v="1"/>
  </r>
  <r>
    <n v="54"/>
    <x v="53"/>
    <x v="6"/>
    <n v="3"/>
    <x v="20"/>
    <n v="3"/>
    <x v="2"/>
    <x v="1"/>
    <x v="0"/>
    <x v="3"/>
    <n v="10"/>
    <n v="1"/>
    <n v="1"/>
  </r>
  <r>
    <n v="54"/>
    <x v="53"/>
    <x v="6"/>
    <n v="3"/>
    <x v="21"/>
    <n v="7"/>
    <x v="1"/>
    <x v="0"/>
    <x v="0"/>
    <x v="2"/>
    <n v="7"/>
    <n v="0"/>
    <n v="0"/>
  </r>
  <r>
    <n v="54"/>
    <x v="53"/>
    <x v="6"/>
    <n v="3"/>
    <x v="22"/>
    <n v="7"/>
    <x v="0"/>
    <x v="0"/>
    <x v="0"/>
    <x v="2"/>
    <n v="6"/>
    <n v="0"/>
    <n v="0"/>
  </r>
  <r>
    <n v="54"/>
    <x v="53"/>
    <x v="6"/>
    <n v="3"/>
    <x v="23"/>
    <n v="7"/>
    <x v="0"/>
    <x v="0"/>
    <x v="0"/>
    <x v="2"/>
    <n v="6"/>
    <n v="0"/>
    <n v="0"/>
  </r>
  <r>
    <n v="54"/>
    <x v="53"/>
    <x v="6"/>
    <n v="3"/>
    <x v="24"/>
    <n v="3"/>
    <x v="1"/>
    <x v="1"/>
    <x v="0"/>
    <x v="3"/>
    <n v="7"/>
    <n v="1"/>
    <n v="1"/>
  </r>
  <r>
    <n v="54"/>
    <x v="53"/>
    <x v="6"/>
    <n v="3"/>
    <x v="25"/>
    <n v="3"/>
    <x v="0"/>
    <x v="1"/>
    <x v="0"/>
    <x v="3"/>
    <n v="5"/>
    <n v="1"/>
    <n v="1"/>
  </r>
  <r>
    <n v="54"/>
    <x v="53"/>
    <x v="6"/>
    <n v="3"/>
    <x v="26"/>
    <n v="3"/>
    <x v="1"/>
    <x v="1"/>
    <x v="0"/>
    <x v="3"/>
    <n v="8"/>
    <n v="1"/>
    <n v="1"/>
  </r>
  <r>
    <n v="54"/>
    <x v="53"/>
    <x v="6"/>
    <n v="3"/>
    <x v="27"/>
    <n v="3"/>
    <x v="1"/>
    <x v="0"/>
    <x v="0"/>
    <x v="3"/>
    <n v="7"/>
    <n v="1"/>
    <n v="0"/>
  </r>
  <r>
    <n v="54"/>
    <x v="53"/>
    <x v="6"/>
    <n v="3"/>
    <x v="28"/>
    <n v="3"/>
    <x v="2"/>
    <x v="0"/>
    <x v="0"/>
    <x v="3"/>
    <n v="9"/>
    <n v="1"/>
    <n v="0"/>
  </r>
  <r>
    <n v="54"/>
    <x v="53"/>
    <x v="6"/>
    <n v="3"/>
    <x v="29"/>
    <n v="7"/>
    <x v="2"/>
    <x v="0"/>
    <x v="0"/>
    <x v="2"/>
    <n v="10"/>
    <n v="0"/>
    <n v="0"/>
  </r>
  <r>
    <n v="54"/>
    <x v="53"/>
    <x v="6"/>
    <n v="3"/>
    <x v="30"/>
    <n v="1"/>
    <x v="2"/>
    <x v="0"/>
    <x v="0"/>
    <x v="1"/>
    <n v="11"/>
    <n v="0"/>
    <n v="0"/>
  </r>
  <r>
    <n v="54"/>
    <x v="53"/>
    <x v="6"/>
    <n v="3"/>
    <x v="31"/>
    <n v="3"/>
    <x v="2"/>
    <x v="1"/>
    <x v="0"/>
    <x v="3"/>
    <n v="9"/>
    <n v="1"/>
    <n v="1"/>
  </r>
  <r>
    <n v="55"/>
    <x v="54"/>
    <x v="1"/>
    <n v="2"/>
    <x v="0"/>
    <n v="2"/>
    <x v="0"/>
    <x v="0"/>
    <x v="0"/>
    <x v="0"/>
    <n v="5"/>
    <n v="1"/>
    <n v="0"/>
  </r>
  <r>
    <n v="55"/>
    <x v="54"/>
    <x v="1"/>
    <n v="2"/>
    <x v="1"/>
    <n v="2"/>
    <x v="1"/>
    <x v="0"/>
    <x v="0"/>
    <x v="0"/>
    <n v="7"/>
    <n v="1"/>
    <n v="0"/>
  </r>
  <r>
    <n v="55"/>
    <x v="54"/>
    <x v="1"/>
    <n v="2"/>
    <x v="2"/>
    <n v="2"/>
    <x v="1"/>
    <x v="1"/>
    <x v="0"/>
    <x v="0"/>
    <n v="7"/>
    <n v="1"/>
    <n v="1"/>
  </r>
  <r>
    <n v="55"/>
    <x v="54"/>
    <x v="1"/>
    <n v="2"/>
    <x v="3"/>
    <n v="2"/>
    <x v="1"/>
    <x v="1"/>
    <x v="0"/>
    <x v="0"/>
    <n v="7"/>
    <n v="1"/>
    <n v="1"/>
  </r>
  <r>
    <n v="55"/>
    <x v="54"/>
    <x v="1"/>
    <n v="2"/>
    <x v="4"/>
    <n v="2"/>
    <x v="1"/>
    <x v="1"/>
    <x v="0"/>
    <x v="0"/>
    <n v="7"/>
    <n v="1"/>
    <n v="1"/>
  </r>
  <r>
    <n v="55"/>
    <x v="54"/>
    <x v="1"/>
    <n v="2"/>
    <x v="5"/>
    <n v="2"/>
    <x v="1"/>
    <x v="1"/>
    <x v="0"/>
    <x v="0"/>
    <n v="8"/>
    <n v="1"/>
    <n v="1"/>
  </r>
  <r>
    <n v="55"/>
    <x v="54"/>
    <x v="1"/>
    <n v="2"/>
    <x v="6"/>
    <n v="2"/>
    <x v="2"/>
    <x v="0"/>
    <x v="0"/>
    <x v="0"/>
    <n v="10"/>
    <n v="1"/>
    <n v="0"/>
  </r>
  <r>
    <n v="55"/>
    <x v="54"/>
    <x v="1"/>
    <n v="2"/>
    <x v="7"/>
    <n v="2"/>
    <x v="2"/>
    <x v="1"/>
    <x v="0"/>
    <x v="0"/>
    <n v="9"/>
    <n v="1"/>
    <n v="1"/>
  </r>
  <r>
    <n v="55"/>
    <x v="54"/>
    <x v="1"/>
    <n v="2"/>
    <x v="8"/>
    <n v="2"/>
    <x v="2"/>
    <x v="0"/>
    <x v="0"/>
    <x v="0"/>
    <n v="10"/>
    <n v="1"/>
    <n v="0"/>
  </r>
  <r>
    <n v="55"/>
    <x v="54"/>
    <x v="1"/>
    <n v="2"/>
    <x v="9"/>
    <n v="2"/>
    <x v="2"/>
    <x v="1"/>
    <x v="0"/>
    <x v="0"/>
    <n v="9"/>
    <n v="1"/>
    <n v="1"/>
  </r>
  <r>
    <n v="55"/>
    <x v="54"/>
    <x v="1"/>
    <n v="2"/>
    <x v="10"/>
    <n v="2"/>
    <x v="2"/>
    <x v="1"/>
    <x v="0"/>
    <x v="0"/>
    <n v="10"/>
    <n v="1"/>
    <n v="1"/>
  </r>
  <r>
    <n v="55"/>
    <x v="54"/>
    <x v="1"/>
    <n v="2"/>
    <x v="11"/>
    <n v="2"/>
    <x v="0"/>
    <x v="0"/>
    <x v="0"/>
    <x v="0"/>
    <n v="6"/>
    <n v="1"/>
    <n v="0"/>
  </r>
  <r>
    <n v="55"/>
    <x v="54"/>
    <x v="1"/>
    <n v="2"/>
    <x v="12"/>
    <n v="3"/>
    <x v="0"/>
    <x v="1"/>
    <x v="0"/>
    <x v="3"/>
    <n v="6"/>
    <n v="0"/>
    <n v="1"/>
  </r>
  <r>
    <n v="55"/>
    <x v="54"/>
    <x v="1"/>
    <n v="2"/>
    <x v="13"/>
    <n v="2"/>
    <x v="0"/>
    <x v="0"/>
    <x v="0"/>
    <x v="0"/>
    <n v="6"/>
    <n v="1"/>
    <n v="0"/>
  </r>
  <r>
    <n v="55"/>
    <x v="54"/>
    <x v="1"/>
    <n v="2"/>
    <x v="14"/>
    <n v="2"/>
    <x v="1"/>
    <x v="0"/>
    <x v="0"/>
    <x v="0"/>
    <n v="7"/>
    <n v="1"/>
    <n v="0"/>
  </r>
  <r>
    <n v="55"/>
    <x v="54"/>
    <x v="1"/>
    <n v="2"/>
    <x v="15"/>
    <n v="2"/>
    <x v="1"/>
    <x v="1"/>
    <x v="0"/>
    <x v="0"/>
    <n v="8"/>
    <n v="1"/>
    <n v="1"/>
  </r>
  <r>
    <n v="55"/>
    <x v="54"/>
    <x v="1"/>
    <n v="2"/>
    <x v="16"/>
    <n v="2"/>
    <x v="1"/>
    <x v="0"/>
    <x v="0"/>
    <x v="0"/>
    <n v="7"/>
    <n v="1"/>
    <n v="0"/>
  </r>
  <r>
    <n v="55"/>
    <x v="54"/>
    <x v="1"/>
    <n v="2"/>
    <x v="17"/>
    <n v="2"/>
    <x v="2"/>
    <x v="0"/>
    <x v="0"/>
    <x v="0"/>
    <n v="10"/>
    <n v="1"/>
    <n v="0"/>
  </r>
  <r>
    <n v="55"/>
    <x v="54"/>
    <x v="1"/>
    <n v="2"/>
    <x v="18"/>
    <n v="2"/>
    <x v="2"/>
    <x v="0"/>
    <x v="0"/>
    <x v="0"/>
    <n v="9"/>
    <n v="1"/>
    <n v="0"/>
  </r>
  <r>
    <n v="55"/>
    <x v="54"/>
    <x v="1"/>
    <n v="2"/>
    <x v="19"/>
    <n v="2"/>
    <x v="2"/>
    <x v="1"/>
    <x v="0"/>
    <x v="0"/>
    <n v="9"/>
    <n v="1"/>
    <n v="1"/>
  </r>
  <r>
    <n v="55"/>
    <x v="54"/>
    <x v="1"/>
    <n v="2"/>
    <x v="20"/>
    <n v="2"/>
    <x v="2"/>
    <x v="1"/>
    <x v="0"/>
    <x v="0"/>
    <n v="10"/>
    <n v="1"/>
    <n v="1"/>
  </r>
  <r>
    <n v="55"/>
    <x v="54"/>
    <x v="1"/>
    <n v="2"/>
    <x v="21"/>
    <n v="2"/>
    <x v="1"/>
    <x v="0"/>
    <x v="0"/>
    <x v="0"/>
    <n v="7"/>
    <n v="1"/>
    <n v="0"/>
  </r>
  <r>
    <n v="55"/>
    <x v="54"/>
    <x v="1"/>
    <n v="2"/>
    <x v="22"/>
    <n v="2"/>
    <x v="0"/>
    <x v="0"/>
    <x v="0"/>
    <x v="0"/>
    <n v="6"/>
    <n v="1"/>
    <n v="0"/>
  </r>
  <r>
    <n v="55"/>
    <x v="54"/>
    <x v="1"/>
    <n v="2"/>
    <x v="23"/>
    <n v="2"/>
    <x v="0"/>
    <x v="0"/>
    <x v="0"/>
    <x v="0"/>
    <n v="6"/>
    <n v="1"/>
    <n v="0"/>
  </r>
  <r>
    <n v="55"/>
    <x v="54"/>
    <x v="1"/>
    <n v="2"/>
    <x v="24"/>
    <n v="2"/>
    <x v="1"/>
    <x v="1"/>
    <x v="0"/>
    <x v="0"/>
    <n v="7"/>
    <n v="1"/>
    <n v="1"/>
  </r>
  <r>
    <n v="55"/>
    <x v="54"/>
    <x v="1"/>
    <n v="2"/>
    <x v="25"/>
    <n v="2"/>
    <x v="0"/>
    <x v="1"/>
    <x v="0"/>
    <x v="0"/>
    <n v="5"/>
    <n v="1"/>
    <n v="1"/>
  </r>
  <r>
    <n v="55"/>
    <x v="54"/>
    <x v="1"/>
    <n v="2"/>
    <x v="26"/>
    <n v="2"/>
    <x v="1"/>
    <x v="1"/>
    <x v="0"/>
    <x v="0"/>
    <n v="8"/>
    <n v="1"/>
    <n v="1"/>
  </r>
  <r>
    <n v="55"/>
    <x v="54"/>
    <x v="1"/>
    <n v="2"/>
    <x v="27"/>
    <n v="2"/>
    <x v="1"/>
    <x v="0"/>
    <x v="0"/>
    <x v="0"/>
    <n v="7"/>
    <n v="1"/>
    <n v="0"/>
  </r>
  <r>
    <n v="55"/>
    <x v="54"/>
    <x v="1"/>
    <n v="2"/>
    <x v="28"/>
    <n v="2"/>
    <x v="2"/>
    <x v="0"/>
    <x v="0"/>
    <x v="0"/>
    <n v="9"/>
    <n v="1"/>
    <n v="0"/>
  </r>
  <r>
    <n v="55"/>
    <x v="54"/>
    <x v="1"/>
    <n v="2"/>
    <x v="29"/>
    <n v="2"/>
    <x v="2"/>
    <x v="0"/>
    <x v="0"/>
    <x v="0"/>
    <n v="10"/>
    <n v="1"/>
    <n v="0"/>
  </r>
  <r>
    <n v="55"/>
    <x v="54"/>
    <x v="1"/>
    <n v="2"/>
    <x v="30"/>
    <n v="2"/>
    <x v="2"/>
    <x v="0"/>
    <x v="0"/>
    <x v="0"/>
    <n v="11"/>
    <n v="1"/>
    <n v="0"/>
  </r>
  <r>
    <n v="55"/>
    <x v="54"/>
    <x v="1"/>
    <n v="2"/>
    <x v="31"/>
    <n v="2"/>
    <x v="2"/>
    <x v="1"/>
    <x v="0"/>
    <x v="0"/>
    <n v="9"/>
    <n v="1"/>
    <n v="1"/>
  </r>
  <r>
    <n v="56"/>
    <x v="55"/>
    <x v="2"/>
    <n v="1"/>
    <x v="0"/>
    <n v="5"/>
    <x v="0"/>
    <x v="0"/>
    <x v="0"/>
    <x v="5"/>
    <n v="5"/>
    <n v="0"/>
    <n v="0"/>
  </r>
  <r>
    <n v="56"/>
    <x v="55"/>
    <x v="2"/>
    <n v="1"/>
    <x v="1"/>
    <n v="1"/>
    <x v="1"/>
    <x v="0"/>
    <x v="0"/>
    <x v="1"/>
    <n v="7"/>
    <n v="1"/>
    <n v="0"/>
  </r>
  <r>
    <n v="56"/>
    <x v="55"/>
    <x v="2"/>
    <n v="1"/>
    <x v="2"/>
    <n v="1"/>
    <x v="1"/>
    <x v="1"/>
    <x v="0"/>
    <x v="1"/>
    <n v="7"/>
    <n v="1"/>
    <n v="1"/>
  </r>
  <r>
    <n v="56"/>
    <x v="55"/>
    <x v="2"/>
    <n v="1"/>
    <x v="3"/>
    <n v="1"/>
    <x v="1"/>
    <x v="1"/>
    <x v="0"/>
    <x v="1"/>
    <n v="7"/>
    <n v="1"/>
    <n v="1"/>
  </r>
  <r>
    <n v="56"/>
    <x v="55"/>
    <x v="2"/>
    <n v="1"/>
    <x v="4"/>
    <n v="1"/>
    <x v="1"/>
    <x v="1"/>
    <x v="0"/>
    <x v="1"/>
    <n v="7"/>
    <n v="1"/>
    <n v="1"/>
  </r>
  <r>
    <n v="56"/>
    <x v="55"/>
    <x v="2"/>
    <n v="1"/>
    <x v="5"/>
    <n v="1"/>
    <x v="1"/>
    <x v="1"/>
    <x v="0"/>
    <x v="1"/>
    <n v="8"/>
    <n v="1"/>
    <n v="1"/>
  </r>
  <r>
    <n v="56"/>
    <x v="55"/>
    <x v="2"/>
    <n v="1"/>
    <x v="6"/>
    <n v="1"/>
    <x v="2"/>
    <x v="0"/>
    <x v="0"/>
    <x v="1"/>
    <n v="10"/>
    <n v="1"/>
    <n v="0"/>
  </r>
  <r>
    <n v="56"/>
    <x v="55"/>
    <x v="2"/>
    <n v="1"/>
    <x v="7"/>
    <n v="1"/>
    <x v="2"/>
    <x v="1"/>
    <x v="0"/>
    <x v="1"/>
    <n v="9"/>
    <n v="1"/>
    <n v="1"/>
  </r>
  <r>
    <n v="56"/>
    <x v="55"/>
    <x v="2"/>
    <n v="1"/>
    <x v="8"/>
    <n v="1"/>
    <x v="2"/>
    <x v="0"/>
    <x v="0"/>
    <x v="1"/>
    <n v="10"/>
    <n v="1"/>
    <n v="0"/>
  </r>
  <r>
    <n v="56"/>
    <x v="55"/>
    <x v="2"/>
    <n v="1"/>
    <x v="9"/>
    <n v="1"/>
    <x v="2"/>
    <x v="1"/>
    <x v="0"/>
    <x v="1"/>
    <n v="9"/>
    <n v="1"/>
    <n v="1"/>
  </r>
  <r>
    <n v="56"/>
    <x v="55"/>
    <x v="2"/>
    <n v="1"/>
    <x v="10"/>
    <n v="1"/>
    <x v="2"/>
    <x v="1"/>
    <x v="0"/>
    <x v="1"/>
    <n v="10"/>
    <n v="1"/>
    <n v="1"/>
  </r>
  <r>
    <n v="56"/>
    <x v="55"/>
    <x v="2"/>
    <n v="1"/>
    <x v="11"/>
    <n v="5"/>
    <x v="0"/>
    <x v="0"/>
    <x v="0"/>
    <x v="5"/>
    <n v="6"/>
    <n v="0"/>
    <n v="0"/>
  </r>
  <r>
    <n v="56"/>
    <x v="55"/>
    <x v="2"/>
    <n v="1"/>
    <x v="12"/>
    <n v="6"/>
    <x v="0"/>
    <x v="1"/>
    <x v="0"/>
    <x v="6"/>
    <n v="6"/>
    <n v="0"/>
    <n v="1"/>
  </r>
  <r>
    <n v="56"/>
    <x v="55"/>
    <x v="2"/>
    <n v="1"/>
    <x v="13"/>
    <n v="1"/>
    <x v="0"/>
    <x v="0"/>
    <x v="0"/>
    <x v="1"/>
    <n v="6"/>
    <n v="1"/>
    <n v="0"/>
  </r>
  <r>
    <n v="56"/>
    <x v="55"/>
    <x v="2"/>
    <n v="1"/>
    <x v="14"/>
    <n v="1"/>
    <x v="1"/>
    <x v="0"/>
    <x v="0"/>
    <x v="1"/>
    <n v="7"/>
    <n v="1"/>
    <n v="0"/>
  </r>
  <r>
    <n v="56"/>
    <x v="55"/>
    <x v="2"/>
    <n v="1"/>
    <x v="15"/>
    <n v="1"/>
    <x v="1"/>
    <x v="1"/>
    <x v="0"/>
    <x v="1"/>
    <n v="8"/>
    <n v="1"/>
    <n v="1"/>
  </r>
  <r>
    <n v="56"/>
    <x v="55"/>
    <x v="2"/>
    <n v="1"/>
    <x v="16"/>
    <n v="1"/>
    <x v="1"/>
    <x v="0"/>
    <x v="0"/>
    <x v="1"/>
    <n v="7"/>
    <n v="1"/>
    <n v="0"/>
  </r>
  <r>
    <n v="56"/>
    <x v="55"/>
    <x v="2"/>
    <n v="1"/>
    <x v="17"/>
    <n v="1"/>
    <x v="2"/>
    <x v="0"/>
    <x v="0"/>
    <x v="1"/>
    <n v="10"/>
    <n v="1"/>
    <n v="0"/>
  </r>
  <r>
    <n v="56"/>
    <x v="55"/>
    <x v="2"/>
    <n v="1"/>
    <x v="18"/>
    <n v="1"/>
    <x v="2"/>
    <x v="0"/>
    <x v="0"/>
    <x v="1"/>
    <n v="9"/>
    <n v="1"/>
    <n v="0"/>
  </r>
  <r>
    <n v="56"/>
    <x v="55"/>
    <x v="2"/>
    <n v="1"/>
    <x v="19"/>
    <n v="1"/>
    <x v="2"/>
    <x v="1"/>
    <x v="0"/>
    <x v="1"/>
    <n v="9"/>
    <n v="1"/>
    <n v="1"/>
  </r>
  <r>
    <n v="56"/>
    <x v="55"/>
    <x v="2"/>
    <n v="1"/>
    <x v="20"/>
    <n v="1"/>
    <x v="2"/>
    <x v="1"/>
    <x v="0"/>
    <x v="1"/>
    <n v="10"/>
    <n v="1"/>
    <n v="1"/>
  </r>
  <r>
    <n v="56"/>
    <x v="55"/>
    <x v="2"/>
    <n v="1"/>
    <x v="21"/>
    <n v="1"/>
    <x v="1"/>
    <x v="0"/>
    <x v="0"/>
    <x v="1"/>
    <n v="7"/>
    <n v="1"/>
    <n v="0"/>
  </r>
  <r>
    <n v="56"/>
    <x v="55"/>
    <x v="2"/>
    <n v="1"/>
    <x v="22"/>
    <n v="1"/>
    <x v="0"/>
    <x v="0"/>
    <x v="0"/>
    <x v="1"/>
    <n v="6"/>
    <n v="1"/>
    <n v="0"/>
  </r>
  <r>
    <n v="56"/>
    <x v="55"/>
    <x v="2"/>
    <n v="1"/>
    <x v="23"/>
    <n v="1"/>
    <x v="0"/>
    <x v="0"/>
    <x v="0"/>
    <x v="1"/>
    <n v="6"/>
    <n v="1"/>
    <n v="0"/>
  </r>
  <r>
    <n v="56"/>
    <x v="55"/>
    <x v="2"/>
    <n v="1"/>
    <x v="24"/>
    <n v="1"/>
    <x v="1"/>
    <x v="1"/>
    <x v="0"/>
    <x v="1"/>
    <n v="7"/>
    <n v="1"/>
    <n v="1"/>
  </r>
  <r>
    <n v="56"/>
    <x v="55"/>
    <x v="2"/>
    <n v="1"/>
    <x v="25"/>
    <n v="1"/>
    <x v="0"/>
    <x v="1"/>
    <x v="0"/>
    <x v="1"/>
    <n v="5"/>
    <n v="1"/>
    <n v="1"/>
  </r>
  <r>
    <n v="56"/>
    <x v="55"/>
    <x v="2"/>
    <n v="1"/>
    <x v="26"/>
    <n v="1"/>
    <x v="1"/>
    <x v="1"/>
    <x v="0"/>
    <x v="1"/>
    <n v="8"/>
    <n v="1"/>
    <n v="1"/>
  </r>
  <r>
    <n v="56"/>
    <x v="55"/>
    <x v="2"/>
    <n v="1"/>
    <x v="27"/>
    <n v="1"/>
    <x v="1"/>
    <x v="0"/>
    <x v="0"/>
    <x v="1"/>
    <n v="7"/>
    <n v="1"/>
    <n v="0"/>
  </r>
  <r>
    <n v="56"/>
    <x v="55"/>
    <x v="2"/>
    <n v="1"/>
    <x v="28"/>
    <n v="1"/>
    <x v="2"/>
    <x v="0"/>
    <x v="0"/>
    <x v="1"/>
    <n v="9"/>
    <n v="1"/>
    <n v="0"/>
  </r>
  <r>
    <n v="56"/>
    <x v="55"/>
    <x v="2"/>
    <n v="1"/>
    <x v="29"/>
    <n v="1"/>
    <x v="2"/>
    <x v="0"/>
    <x v="0"/>
    <x v="1"/>
    <n v="10"/>
    <n v="1"/>
    <n v="0"/>
  </r>
  <r>
    <n v="56"/>
    <x v="55"/>
    <x v="2"/>
    <n v="1"/>
    <x v="30"/>
    <n v="1"/>
    <x v="2"/>
    <x v="0"/>
    <x v="0"/>
    <x v="1"/>
    <n v="11"/>
    <n v="1"/>
    <n v="0"/>
  </r>
  <r>
    <n v="56"/>
    <x v="55"/>
    <x v="2"/>
    <n v="1"/>
    <x v="31"/>
    <n v="1"/>
    <x v="2"/>
    <x v="1"/>
    <x v="0"/>
    <x v="1"/>
    <n v="9"/>
    <n v="1"/>
    <n v="1"/>
  </r>
  <r>
    <n v="57"/>
    <x v="56"/>
    <x v="5"/>
    <n v="6"/>
    <x v="0"/>
    <n v="6"/>
    <x v="0"/>
    <x v="0"/>
    <x v="0"/>
    <x v="6"/>
    <n v="5"/>
    <n v="1"/>
    <n v="0"/>
  </r>
  <r>
    <n v="57"/>
    <x v="56"/>
    <x v="5"/>
    <n v="6"/>
    <x v="1"/>
    <n v="5"/>
    <x v="1"/>
    <x v="0"/>
    <x v="0"/>
    <x v="5"/>
    <n v="7"/>
    <n v="0"/>
    <n v="0"/>
  </r>
  <r>
    <n v="57"/>
    <x v="56"/>
    <x v="5"/>
    <n v="6"/>
    <x v="2"/>
    <n v="5"/>
    <x v="1"/>
    <x v="1"/>
    <x v="0"/>
    <x v="5"/>
    <n v="7"/>
    <n v="0"/>
    <n v="1"/>
  </r>
  <r>
    <n v="57"/>
    <x v="56"/>
    <x v="5"/>
    <n v="6"/>
    <x v="3"/>
    <n v="7"/>
    <x v="1"/>
    <x v="1"/>
    <x v="0"/>
    <x v="2"/>
    <n v="7"/>
    <n v="0"/>
    <n v="1"/>
  </r>
  <r>
    <n v="57"/>
    <x v="56"/>
    <x v="5"/>
    <n v="6"/>
    <x v="4"/>
    <n v="6"/>
    <x v="1"/>
    <x v="1"/>
    <x v="0"/>
    <x v="6"/>
    <n v="7"/>
    <n v="1"/>
    <n v="1"/>
  </r>
  <r>
    <n v="57"/>
    <x v="56"/>
    <x v="5"/>
    <n v="6"/>
    <x v="5"/>
    <n v="6"/>
    <x v="1"/>
    <x v="1"/>
    <x v="0"/>
    <x v="6"/>
    <n v="8"/>
    <n v="1"/>
    <n v="1"/>
  </r>
  <r>
    <n v="57"/>
    <x v="56"/>
    <x v="5"/>
    <n v="6"/>
    <x v="6"/>
    <n v="6"/>
    <x v="2"/>
    <x v="0"/>
    <x v="0"/>
    <x v="6"/>
    <n v="10"/>
    <n v="1"/>
    <n v="0"/>
  </r>
  <r>
    <n v="57"/>
    <x v="56"/>
    <x v="5"/>
    <n v="6"/>
    <x v="7"/>
    <n v="6"/>
    <x v="2"/>
    <x v="1"/>
    <x v="0"/>
    <x v="6"/>
    <n v="9"/>
    <n v="1"/>
    <n v="1"/>
  </r>
  <r>
    <n v="57"/>
    <x v="56"/>
    <x v="5"/>
    <n v="6"/>
    <x v="8"/>
    <n v="6"/>
    <x v="2"/>
    <x v="0"/>
    <x v="0"/>
    <x v="6"/>
    <n v="10"/>
    <n v="1"/>
    <n v="0"/>
  </r>
  <r>
    <n v="57"/>
    <x v="56"/>
    <x v="5"/>
    <n v="6"/>
    <x v="9"/>
    <n v="6"/>
    <x v="2"/>
    <x v="1"/>
    <x v="0"/>
    <x v="6"/>
    <n v="9"/>
    <n v="1"/>
    <n v="1"/>
  </r>
  <r>
    <n v="57"/>
    <x v="56"/>
    <x v="5"/>
    <n v="6"/>
    <x v="10"/>
    <n v="6"/>
    <x v="2"/>
    <x v="1"/>
    <x v="0"/>
    <x v="6"/>
    <n v="10"/>
    <n v="1"/>
    <n v="1"/>
  </r>
  <r>
    <n v="57"/>
    <x v="56"/>
    <x v="5"/>
    <n v="6"/>
    <x v="11"/>
    <n v="6"/>
    <x v="0"/>
    <x v="0"/>
    <x v="0"/>
    <x v="6"/>
    <n v="6"/>
    <n v="1"/>
    <n v="0"/>
  </r>
  <r>
    <n v="57"/>
    <x v="56"/>
    <x v="5"/>
    <n v="6"/>
    <x v="12"/>
    <n v="6"/>
    <x v="0"/>
    <x v="1"/>
    <x v="0"/>
    <x v="6"/>
    <n v="6"/>
    <n v="1"/>
    <n v="1"/>
  </r>
  <r>
    <n v="57"/>
    <x v="56"/>
    <x v="5"/>
    <n v="6"/>
    <x v="13"/>
    <n v="7"/>
    <x v="0"/>
    <x v="0"/>
    <x v="0"/>
    <x v="2"/>
    <n v="6"/>
    <n v="0"/>
    <n v="0"/>
  </r>
  <r>
    <n v="57"/>
    <x v="56"/>
    <x v="5"/>
    <n v="6"/>
    <x v="14"/>
    <n v="6"/>
    <x v="1"/>
    <x v="0"/>
    <x v="0"/>
    <x v="6"/>
    <n v="7"/>
    <n v="1"/>
    <n v="0"/>
  </r>
  <r>
    <n v="57"/>
    <x v="56"/>
    <x v="5"/>
    <n v="6"/>
    <x v="15"/>
    <n v="6"/>
    <x v="1"/>
    <x v="1"/>
    <x v="0"/>
    <x v="6"/>
    <n v="8"/>
    <n v="1"/>
    <n v="1"/>
  </r>
  <r>
    <n v="57"/>
    <x v="56"/>
    <x v="5"/>
    <n v="6"/>
    <x v="16"/>
    <n v="6"/>
    <x v="1"/>
    <x v="0"/>
    <x v="0"/>
    <x v="6"/>
    <n v="7"/>
    <n v="1"/>
    <n v="0"/>
  </r>
  <r>
    <n v="57"/>
    <x v="56"/>
    <x v="5"/>
    <n v="6"/>
    <x v="17"/>
    <n v="6"/>
    <x v="2"/>
    <x v="0"/>
    <x v="0"/>
    <x v="6"/>
    <n v="10"/>
    <n v="1"/>
    <n v="0"/>
  </r>
  <r>
    <n v="57"/>
    <x v="56"/>
    <x v="5"/>
    <n v="6"/>
    <x v="18"/>
    <n v="6"/>
    <x v="2"/>
    <x v="0"/>
    <x v="0"/>
    <x v="6"/>
    <n v="9"/>
    <n v="1"/>
    <n v="0"/>
  </r>
  <r>
    <n v="57"/>
    <x v="56"/>
    <x v="5"/>
    <n v="6"/>
    <x v="19"/>
    <n v="5"/>
    <x v="2"/>
    <x v="1"/>
    <x v="0"/>
    <x v="5"/>
    <n v="9"/>
    <n v="0"/>
    <n v="1"/>
  </r>
  <r>
    <n v="57"/>
    <x v="56"/>
    <x v="5"/>
    <n v="6"/>
    <x v="20"/>
    <n v="6"/>
    <x v="2"/>
    <x v="1"/>
    <x v="0"/>
    <x v="6"/>
    <n v="10"/>
    <n v="1"/>
    <n v="1"/>
  </r>
  <r>
    <n v="57"/>
    <x v="56"/>
    <x v="5"/>
    <n v="6"/>
    <x v="21"/>
    <n v="5"/>
    <x v="1"/>
    <x v="0"/>
    <x v="0"/>
    <x v="5"/>
    <n v="7"/>
    <n v="0"/>
    <n v="0"/>
  </r>
  <r>
    <n v="57"/>
    <x v="56"/>
    <x v="5"/>
    <n v="6"/>
    <x v="22"/>
    <n v="6"/>
    <x v="0"/>
    <x v="0"/>
    <x v="0"/>
    <x v="6"/>
    <n v="6"/>
    <n v="1"/>
    <n v="0"/>
  </r>
  <r>
    <n v="57"/>
    <x v="56"/>
    <x v="5"/>
    <n v="6"/>
    <x v="23"/>
    <n v="6"/>
    <x v="0"/>
    <x v="0"/>
    <x v="0"/>
    <x v="6"/>
    <n v="6"/>
    <n v="1"/>
    <n v="0"/>
  </r>
  <r>
    <n v="57"/>
    <x v="56"/>
    <x v="5"/>
    <n v="6"/>
    <x v="24"/>
    <n v="5"/>
    <x v="1"/>
    <x v="1"/>
    <x v="0"/>
    <x v="5"/>
    <n v="7"/>
    <n v="0"/>
    <n v="1"/>
  </r>
  <r>
    <n v="57"/>
    <x v="56"/>
    <x v="5"/>
    <n v="6"/>
    <x v="25"/>
    <n v="5"/>
    <x v="0"/>
    <x v="1"/>
    <x v="0"/>
    <x v="5"/>
    <n v="5"/>
    <n v="0"/>
    <n v="1"/>
  </r>
  <r>
    <n v="57"/>
    <x v="56"/>
    <x v="5"/>
    <n v="6"/>
    <x v="26"/>
    <n v="5"/>
    <x v="1"/>
    <x v="1"/>
    <x v="0"/>
    <x v="5"/>
    <n v="8"/>
    <n v="0"/>
    <n v="1"/>
  </r>
  <r>
    <n v="57"/>
    <x v="56"/>
    <x v="5"/>
    <n v="6"/>
    <x v="27"/>
    <n v="5"/>
    <x v="1"/>
    <x v="0"/>
    <x v="0"/>
    <x v="5"/>
    <n v="7"/>
    <n v="0"/>
    <n v="0"/>
  </r>
  <r>
    <n v="57"/>
    <x v="56"/>
    <x v="5"/>
    <n v="6"/>
    <x v="28"/>
    <n v="6"/>
    <x v="2"/>
    <x v="0"/>
    <x v="0"/>
    <x v="6"/>
    <n v="9"/>
    <n v="1"/>
    <n v="0"/>
  </r>
  <r>
    <n v="57"/>
    <x v="56"/>
    <x v="5"/>
    <n v="6"/>
    <x v="29"/>
    <n v="6"/>
    <x v="2"/>
    <x v="0"/>
    <x v="0"/>
    <x v="6"/>
    <n v="10"/>
    <n v="1"/>
    <n v="0"/>
  </r>
  <r>
    <n v="57"/>
    <x v="56"/>
    <x v="5"/>
    <n v="6"/>
    <x v="30"/>
    <n v="6"/>
    <x v="2"/>
    <x v="0"/>
    <x v="0"/>
    <x v="6"/>
    <n v="11"/>
    <n v="1"/>
    <n v="0"/>
  </r>
  <r>
    <n v="57"/>
    <x v="56"/>
    <x v="5"/>
    <n v="6"/>
    <x v="31"/>
    <n v="6"/>
    <x v="2"/>
    <x v="1"/>
    <x v="0"/>
    <x v="6"/>
    <n v="9"/>
    <n v="1"/>
    <n v="1"/>
  </r>
  <r>
    <n v="58"/>
    <x v="57"/>
    <x v="4"/>
    <n v="5"/>
    <x v="0"/>
    <n v="3"/>
    <x v="0"/>
    <x v="0"/>
    <x v="0"/>
    <x v="3"/>
    <n v="5"/>
    <n v="0"/>
    <n v="0"/>
  </r>
  <r>
    <n v="58"/>
    <x v="57"/>
    <x v="4"/>
    <n v="5"/>
    <x v="1"/>
    <n v="5"/>
    <x v="1"/>
    <x v="0"/>
    <x v="0"/>
    <x v="5"/>
    <n v="7"/>
    <n v="1"/>
    <n v="0"/>
  </r>
  <r>
    <n v="58"/>
    <x v="57"/>
    <x v="4"/>
    <n v="5"/>
    <x v="2"/>
    <n v="7"/>
    <x v="1"/>
    <x v="1"/>
    <x v="0"/>
    <x v="2"/>
    <n v="7"/>
    <n v="0"/>
    <n v="1"/>
  </r>
  <r>
    <n v="58"/>
    <x v="57"/>
    <x v="4"/>
    <n v="5"/>
    <x v="3"/>
    <n v="5"/>
    <x v="1"/>
    <x v="1"/>
    <x v="0"/>
    <x v="5"/>
    <n v="7"/>
    <n v="1"/>
    <n v="1"/>
  </r>
  <r>
    <n v="58"/>
    <x v="57"/>
    <x v="4"/>
    <n v="5"/>
    <x v="4"/>
    <n v="5"/>
    <x v="1"/>
    <x v="1"/>
    <x v="0"/>
    <x v="5"/>
    <n v="7"/>
    <n v="1"/>
    <n v="1"/>
  </r>
  <r>
    <n v="58"/>
    <x v="57"/>
    <x v="4"/>
    <n v="5"/>
    <x v="5"/>
    <n v="6"/>
    <x v="1"/>
    <x v="1"/>
    <x v="0"/>
    <x v="6"/>
    <n v="8"/>
    <n v="0"/>
    <n v="1"/>
  </r>
  <r>
    <n v="58"/>
    <x v="57"/>
    <x v="4"/>
    <n v="5"/>
    <x v="6"/>
    <n v="6"/>
    <x v="2"/>
    <x v="0"/>
    <x v="0"/>
    <x v="6"/>
    <n v="10"/>
    <n v="0"/>
    <n v="0"/>
  </r>
  <r>
    <n v="58"/>
    <x v="57"/>
    <x v="4"/>
    <n v="5"/>
    <x v="7"/>
    <n v="5"/>
    <x v="2"/>
    <x v="1"/>
    <x v="0"/>
    <x v="5"/>
    <n v="9"/>
    <n v="1"/>
    <n v="1"/>
  </r>
  <r>
    <n v="58"/>
    <x v="57"/>
    <x v="4"/>
    <n v="5"/>
    <x v="8"/>
    <n v="5"/>
    <x v="2"/>
    <x v="0"/>
    <x v="0"/>
    <x v="5"/>
    <n v="10"/>
    <n v="1"/>
    <n v="0"/>
  </r>
  <r>
    <n v="58"/>
    <x v="57"/>
    <x v="4"/>
    <n v="5"/>
    <x v="9"/>
    <n v="6"/>
    <x v="2"/>
    <x v="1"/>
    <x v="0"/>
    <x v="6"/>
    <n v="9"/>
    <n v="0"/>
    <n v="1"/>
  </r>
  <r>
    <n v="58"/>
    <x v="57"/>
    <x v="4"/>
    <n v="5"/>
    <x v="10"/>
    <n v="6"/>
    <x v="2"/>
    <x v="1"/>
    <x v="0"/>
    <x v="6"/>
    <n v="10"/>
    <n v="0"/>
    <n v="1"/>
  </r>
  <r>
    <n v="58"/>
    <x v="57"/>
    <x v="4"/>
    <n v="5"/>
    <x v="11"/>
    <n v="5"/>
    <x v="0"/>
    <x v="0"/>
    <x v="0"/>
    <x v="5"/>
    <n v="6"/>
    <n v="1"/>
    <n v="0"/>
  </r>
  <r>
    <n v="58"/>
    <x v="57"/>
    <x v="4"/>
    <n v="5"/>
    <x v="12"/>
    <n v="7"/>
    <x v="0"/>
    <x v="1"/>
    <x v="0"/>
    <x v="2"/>
    <n v="6"/>
    <n v="0"/>
    <n v="1"/>
  </r>
  <r>
    <n v="58"/>
    <x v="57"/>
    <x v="4"/>
    <n v="5"/>
    <x v="13"/>
    <n v="5"/>
    <x v="0"/>
    <x v="0"/>
    <x v="0"/>
    <x v="5"/>
    <n v="6"/>
    <n v="1"/>
    <n v="0"/>
  </r>
  <r>
    <n v="58"/>
    <x v="57"/>
    <x v="4"/>
    <n v="5"/>
    <x v="14"/>
    <n v="5"/>
    <x v="1"/>
    <x v="0"/>
    <x v="0"/>
    <x v="5"/>
    <n v="7"/>
    <n v="1"/>
    <n v="0"/>
  </r>
  <r>
    <n v="58"/>
    <x v="57"/>
    <x v="4"/>
    <n v="5"/>
    <x v="15"/>
    <n v="5"/>
    <x v="1"/>
    <x v="1"/>
    <x v="0"/>
    <x v="5"/>
    <n v="8"/>
    <n v="1"/>
    <n v="1"/>
  </r>
  <r>
    <n v="58"/>
    <x v="57"/>
    <x v="4"/>
    <n v="5"/>
    <x v="16"/>
    <n v="7"/>
    <x v="1"/>
    <x v="0"/>
    <x v="0"/>
    <x v="2"/>
    <n v="7"/>
    <n v="0"/>
    <n v="0"/>
  </r>
  <r>
    <n v="58"/>
    <x v="57"/>
    <x v="4"/>
    <n v="5"/>
    <x v="17"/>
    <n v="5"/>
    <x v="2"/>
    <x v="0"/>
    <x v="0"/>
    <x v="5"/>
    <n v="10"/>
    <n v="1"/>
    <n v="0"/>
  </r>
  <r>
    <n v="58"/>
    <x v="57"/>
    <x v="4"/>
    <n v="5"/>
    <x v="18"/>
    <n v="5"/>
    <x v="2"/>
    <x v="0"/>
    <x v="0"/>
    <x v="5"/>
    <n v="9"/>
    <n v="1"/>
    <n v="0"/>
  </r>
  <r>
    <n v="58"/>
    <x v="57"/>
    <x v="4"/>
    <n v="5"/>
    <x v="19"/>
    <n v="1"/>
    <x v="2"/>
    <x v="1"/>
    <x v="0"/>
    <x v="1"/>
    <n v="9"/>
    <n v="0"/>
    <n v="1"/>
  </r>
  <r>
    <n v="58"/>
    <x v="57"/>
    <x v="4"/>
    <n v="5"/>
    <x v="20"/>
    <n v="5"/>
    <x v="2"/>
    <x v="1"/>
    <x v="0"/>
    <x v="5"/>
    <n v="10"/>
    <n v="1"/>
    <n v="1"/>
  </r>
  <r>
    <n v="58"/>
    <x v="57"/>
    <x v="4"/>
    <n v="5"/>
    <x v="21"/>
    <n v="5"/>
    <x v="1"/>
    <x v="0"/>
    <x v="0"/>
    <x v="5"/>
    <n v="7"/>
    <n v="1"/>
    <n v="0"/>
  </r>
  <r>
    <n v="58"/>
    <x v="57"/>
    <x v="4"/>
    <n v="5"/>
    <x v="22"/>
    <n v="5"/>
    <x v="0"/>
    <x v="0"/>
    <x v="0"/>
    <x v="5"/>
    <n v="6"/>
    <n v="1"/>
    <n v="0"/>
  </r>
  <r>
    <n v="58"/>
    <x v="57"/>
    <x v="4"/>
    <n v="5"/>
    <x v="23"/>
    <n v="5"/>
    <x v="0"/>
    <x v="0"/>
    <x v="0"/>
    <x v="5"/>
    <n v="6"/>
    <n v="1"/>
    <n v="0"/>
  </r>
  <r>
    <n v="58"/>
    <x v="57"/>
    <x v="4"/>
    <n v="5"/>
    <x v="24"/>
    <n v="6"/>
    <x v="1"/>
    <x v="1"/>
    <x v="0"/>
    <x v="6"/>
    <n v="7"/>
    <n v="0"/>
    <n v="1"/>
  </r>
  <r>
    <n v="58"/>
    <x v="57"/>
    <x v="4"/>
    <n v="5"/>
    <x v="25"/>
    <n v="6"/>
    <x v="0"/>
    <x v="1"/>
    <x v="0"/>
    <x v="6"/>
    <n v="5"/>
    <n v="0"/>
    <n v="1"/>
  </r>
  <r>
    <n v="58"/>
    <x v="57"/>
    <x v="4"/>
    <n v="5"/>
    <x v="26"/>
    <n v="6"/>
    <x v="1"/>
    <x v="1"/>
    <x v="0"/>
    <x v="6"/>
    <n v="8"/>
    <n v="0"/>
    <n v="1"/>
  </r>
  <r>
    <n v="58"/>
    <x v="57"/>
    <x v="4"/>
    <n v="5"/>
    <x v="27"/>
    <n v="5"/>
    <x v="1"/>
    <x v="0"/>
    <x v="0"/>
    <x v="5"/>
    <n v="7"/>
    <n v="1"/>
    <n v="0"/>
  </r>
  <r>
    <n v="58"/>
    <x v="57"/>
    <x v="4"/>
    <n v="5"/>
    <x v="28"/>
    <n v="6"/>
    <x v="2"/>
    <x v="0"/>
    <x v="0"/>
    <x v="6"/>
    <n v="9"/>
    <n v="0"/>
    <n v="0"/>
  </r>
  <r>
    <n v="58"/>
    <x v="57"/>
    <x v="4"/>
    <n v="5"/>
    <x v="29"/>
    <n v="6"/>
    <x v="2"/>
    <x v="0"/>
    <x v="0"/>
    <x v="6"/>
    <n v="10"/>
    <n v="0"/>
    <n v="0"/>
  </r>
  <r>
    <n v="58"/>
    <x v="57"/>
    <x v="4"/>
    <n v="5"/>
    <x v="30"/>
    <n v="6"/>
    <x v="2"/>
    <x v="0"/>
    <x v="0"/>
    <x v="6"/>
    <n v="11"/>
    <n v="0"/>
    <n v="0"/>
  </r>
  <r>
    <n v="58"/>
    <x v="57"/>
    <x v="4"/>
    <n v="5"/>
    <x v="31"/>
    <n v="5"/>
    <x v="2"/>
    <x v="1"/>
    <x v="0"/>
    <x v="5"/>
    <n v="9"/>
    <n v="1"/>
    <n v="1"/>
  </r>
  <r>
    <n v="59"/>
    <x v="58"/>
    <x v="6"/>
    <n v="3"/>
    <x v="0"/>
    <n v="3"/>
    <x v="0"/>
    <x v="0"/>
    <x v="0"/>
    <x v="3"/>
    <n v="5"/>
    <n v="1"/>
    <n v="0"/>
  </r>
  <r>
    <n v="59"/>
    <x v="58"/>
    <x v="6"/>
    <n v="3"/>
    <x v="1"/>
    <n v="3"/>
    <x v="1"/>
    <x v="0"/>
    <x v="0"/>
    <x v="3"/>
    <n v="7"/>
    <n v="1"/>
    <n v="0"/>
  </r>
  <r>
    <n v="59"/>
    <x v="58"/>
    <x v="6"/>
    <n v="3"/>
    <x v="2"/>
    <n v="3"/>
    <x v="1"/>
    <x v="1"/>
    <x v="0"/>
    <x v="3"/>
    <n v="7"/>
    <n v="1"/>
    <n v="1"/>
  </r>
  <r>
    <n v="59"/>
    <x v="58"/>
    <x v="6"/>
    <n v="3"/>
    <x v="3"/>
    <n v="5"/>
    <x v="1"/>
    <x v="1"/>
    <x v="0"/>
    <x v="5"/>
    <n v="7"/>
    <n v="0"/>
    <n v="1"/>
  </r>
  <r>
    <n v="59"/>
    <x v="58"/>
    <x v="6"/>
    <n v="3"/>
    <x v="4"/>
    <n v="3"/>
    <x v="1"/>
    <x v="1"/>
    <x v="0"/>
    <x v="3"/>
    <n v="7"/>
    <n v="1"/>
    <n v="1"/>
  </r>
  <r>
    <n v="59"/>
    <x v="58"/>
    <x v="6"/>
    <n v="3"/>
    <x v="5"/>
    <n v="6"/>
    <x v="1"/>
    <x v="1"/>
    <x v="0"/>
    <x v="6"/>
    <n v="8"/>
    <n v="0"/>
    <n v="1"/>
  </r>
  <r>
    <n v="59"/>
    <x v="58"/>
    <x v="6"/>
    <n v="3"/>
    <x v="6"/>
    <n v="3"/>
    <x v="2"/>
    <x v="0"/>
    <x v="0"/>
    <x v="3"/>
    <n v="10"/>
    <n v="1"/>
    <n v="0"/>
  </r>
  <r>
    <n v="59"/>
    <x v="58"/>
    <x v="6"/>
    <n v="3"/>
    <x v="7"/>
    <n v="2"/>
    <x v="2"/>
    <x v="1"/>
    <x v="0"/>
    <x v="0"/>
    <n v="9"/>
    <n v="0"/>
    <n v="1"/>
  </r>
  <r>
    <n v="59"/>
    <x v="58"/>
    <x v="6"/>
    <n v="3"/>
    <x v="8"/>
    <n v="3"/>
    <x v="2"/>
    <x v="0"/>
    <x v="0"/>
    <x v="3"/>
    <n v="10"/>
    <n v="1"/>
    <n v="0"/>
  </r>
  <r>
    <n v="59"/>
    <x v="58"/>
    <x v="6"/>
    <n v="3"/>
    <x v="9"/>
    <n v="1"/>
    <x v="2"/>
    <x v="1"/>
    <x v="0"/>
    <x v="1"/>
    <n v="9"/>
    <n v="0"/>
    <n v="1"/>
  </r>
  <r>
    <n v="59"/>
    <x v="58"/>
    <x v="6"/>
    <n v="3"/>
    <x v="10"/>
    <n v="7"/>
    <x v="2"/>
    <x v="1"/>
    <x v="0"/>
    <x v="2"/>
    <n v="10"/>
    <n v="0"/>
    <n v="1"/>
  </r>
  <r>
    <n v="59"/>
    <x v="58"/>
    <x v="6"/>
    <n v="3"/>
    <x v="11"/>
    <n v="4"/>
    <x v="0"/>
    <x v="0"/>
    <x v="0"/>
    <x v="4"/>
    <n v="6"/>
    <n v="0"/>
    <n v="0"/>
  </r>
  <r>
    <n v="59"/>
    <x v="58"/>
    <x v="6"/>
    <n v="3"/>
    <x v="12"/>
    <n v="3"/>
    <x v="0"/>
    <x v="1"/>
    <x v="0"/>
    <x v="3"/>
    <n v="6"/>
    <n v="1"/>
    <n v="1"/>
  </r>
  <r>
    <n v="59"/>
    <x v="58"/>
    <x v="6"/>
    <n v="3"/>
    <x v="13"/>
    <n v="4"/>
    <x v="0"/>
    <x v="0"/>
    <x v="0"/>
    <x v="4"/>
    <n v="6"/>
    <n v="0"/>
    <n v="0"/>
  </r>
  <r>
    <n v="59"/>
    <x v="58"/>
    <x v="6"/>
    <n v="3"/>
    <x v="14"/>
    <n v="4"/>
    <x v="1"/>
    <x v="0"/>
    <x v="0"/>
    <x v="4"/>
    <n v="7"/>
    <n v="0"/>
    <n v="0"/>
  </r>
  <r>
    <n v="59"/>
    <x v="58"/>
    <x v="6"/>
    <n v="3"/>
    <x v="15"/>
    <n v="3"/>
    <x v="1"/>
    <x v="1"/>
    <x v="0"/>
    <x v="3"/>
    <n v="8"/>
    <n v="1"/>
    <n v="1"/>
  </r>
  <r>
    <n v="59"/>
    <x v="58"/>
    <x v="6"/>
    <n v="3"/>
    <x v="16"/>
    <n v="3"/>
    <x v="1"/>
    <x v="0"/>
    <x v="0"/>
    <x v="3"/>
    <n v="7"/>
    <n v="1"/>
    <n v="0"/>
  </r>
  <r>
    <n v="59"/>
    <x v="58"/>
    <x v="6"/>
    <n v="3"/>
    <x v="17"/>
    <n v="3"/>
    <x v="2"/>
    <x v="0"/>
    <x v="0"/>
    <x v="3"/>
    <n v="10"/>
    <n v="1"/>
    <n v="0"/>
  </r>
  <r>
    <n v="59"/>
    <x v="58"/>
    <x v="6"/>
    <n v="3"/>
    <x v="18"/>
    <n v="3"/>
    <x v="2"/>
    <x v="0"/>
    <x v="0"/>
    <x v="3"/>
    <n v="9"/>
    <n v="1"/>
    <n v="0"/>
  </r>
  <r>
    <n v="59"/>
    <x v="58"/>
    <x v="6"/>
    <n v="3"/>
    <x v="19"/>
    <n v="3"/>
    <x v="2"/>
    <x v="1"/>
    <x v="0"/>
    <x v="3"/>
    <n v="9"/>
    <n v="1"/>
    <n v="1"/>
  </r>
  <r>
    <n v="59"/>
    <x v="58"/>
    <x v="6"/>
    <n v="3"/>
    <x v="20"/>
    <n v="3"/>
    <x v="2"/>
    <x v="1"/>
    <x v="0"/>
    <x v="3"/>
    <n v="10"/>
    <n v="1"/>
    <n v="1"/>
  </r>
  <r>
    <n v="59"/>
    <x v="58"/>
    <x v="6"/>
    <n v="3"/>
    <x v="21"/>
    <n v="3"/>
    <x v="1"/>
    <x v="0"/>
    <x v="0"/>
    <x v="3"/>
    <n v="7"/>
    <n v="1"/>
    <n v="0"/>
  </r>
  <r>
    <n v="59"/>
    <x v="58"/>
    <x v="6"/>
    <n v="3"/>
    <x v="22"/>
    <n v="3"/>
    <x v="0"/>
    <x v="0"/>
    <x v="0"/>
    <x v="3"/>
    <n v="6"/>
    <n v="1"/>
    <n v="0"/>
  </r>
  <r>
    <n v="59"/>
    <x v="58"/>
    <x v="6"/>
    <n v="3"/>
    <x v="23"/>
    <n v="3"/>
    <x v="0"/>
    <x v="0"/>
    <x v="0"/>
    <x v="3"/>
    <n v="6"/>
    <n v="1"/>
    <n v="0"/>
  </r>
  <r>
    <n v="59"/>
    <x v="58"/>
    <x v="6"/>
    <n v="3"/>
    <x v="24"/>
    <n v="3"/>
    <x v="1"/>
    <x v="1"/>
    <x v="0"/>
    <x v="3"/>
    <n v="7"/>
    <n v="1"/>
    <n v="1"/>
  </r>
  <r>
    <n v="59"/>
    <x v="58"/>
    <x v="6"/>
    <n v="3"/>
    <x v="25"/>
    <n v="3"/>
    <x v="0"/>
    <x v="1"/>
    <x v="0"/>
    <x v="3"/>
    <n v="5"/>
    <n v="1"/>
    <n v="1"/>
  </r>
  <r>
    <n v="59"/>
    <x v="58"/>
    <x v="6"/>
    <n v="3"/>
    <x v="26"/>
    <n v="2"/>
    <x v="1"/>
    <x v="1"/>
    <x v="0"/>
    <x v="0"/>
    <n v="8"/>
    <n v="0"/>
    <n v="1"/>
  </r>
  <r>
    <n v="59"/>
    <x v="58"/>
    <x v="6"/>
    <n v="3"/>
    <x v="27"/>
    <n v="4"/>
    <x v="1"/>
    <x v="0"/>
    <x v="0"/>
    <x v="4"/>
    <n v="7"/>
    <n v="0"/>
    <n v="0"/>
  </r>
  <r>
    <n v="59"/>
    <x v="58"/>
    <x v="6"/>
    <n v="3"/>
    <x v="28"/>
    <n v="4"/>
    <x v="2"/>
    <x v="0"/>
    <x v="0"/>
    <x v="4"/>
    <n v="9"/>
    <n v="0"/>
    <n v="0"/>
  </r>
  <r>
    <n v="59"/>
    <x v="58"/>
    <x v="6"/>
    <n v="3"/>
    <x v="29"/>
    <n v="3"/>
    <x v="2"/>
    <x v="0"/>
    <x v="0"/>
    <x v="3"/>
    <n v="10"/>
    <n v="1"/>
    <n v="0"/>
  </r>
  <r>
    <n v="59"/>
    <x v="58"/>
    <x v="6"/>
    <n v="3"/>
    <x v="30"/>
    <n v="3"/>
    <x v="2"/>
    <x v="0"/>
    <x v="0"/>
    <x v="3"/>
    <n v="11"/>
    <n v="1"/>
    <n v="0"/>
  </r>
  <r>
    <n v="59"/>
    <x v="58"/>
    <x v="6"/>
    <n v="3"/>
    <x v="31"/>
    <n v="3"/>
    <x v="2"/>
    <x v="1"/>
    <x v="0"/>
    <x v="3"/>
    <n v="9"/>
    <n v="1"/>
    <n v="1"/>
  </r>
  <r>
    <n v="60"/>
    <x v="59"/>
    <x v="5"/>
    <n v="6"/>
    <x v="0"/>
    <n v="1"/>
    <x v="0"/>
    <x v="0"/>
    <x v="0"/>
    <x v="1"/>
    <n v="5"/>
    <n v="0"/>
    <n v="0"/>
  </r>
  <r>
    <n v="60"/>
    <x v="59"/>
    <x v="5"/>
    <n v="6"/>
    <x v="1"/>
    <n v="6"/>
    <x v="1"/>
    <x v="0"/>
    <x v="0"/>
    <x v="6"/>
    <n v="7"/>
    <n v="1"/>
    <n v="0"/>
  </r>
  <r>
    <n v="60"/>
    <x v="59"/>
    <x v="5"/>
    <n v="6"/>
    <x v="2"/>
    <n v="6"/>
    <x v="1"/>
    <x v="1"/>
    <x v="0"/>
    <x v="6"/>
    <n v="7"/>
    <n v="1"/>
    <n v="1"/>
  </r>
  <r>
    <n v="60"/>
    <x v="59"/>
    <x v="5"/>
    <n v="6"/>
    <x v="3"/>
    <n v="2"/>
    <x v="1"/>
    <x v="1"/>
    <x v="0"/>
    <x v="0"/>
    <n v="7"/>
    <n v="0"/>
    <n v="1"/>
  </r>
  <r>
    <n v="60"/>
    <x v="59"/>
    <x v="5"/>
    <n v="6"/>
    <x v="4"/>
    <n v="6"/>
    <x v="1"/>
    <x v="1"/>
    <x v="0"/>
    <x v="6"/>
    <n v="7"/>
    <n v="1"/>
    <n v="1"/>
  </r>
  <r>
    <n v="60"/>
    <x v="59"/>
    <x v="5"/>
    <n v="6"/>
    <x v="5"/>
    <n v="6"/>
    <x v="1"/>
    <x v="1"/>
    <x v="0"/>
    <x v="6"/>
    <n v="8"/>
    <n v="1"/>
    <n v="1"/>
  </r>
  <r>
    <n v="60"/>
    <x v="59"/>
    <x v="5"/>
    <n v="6"/>
    <x v="6"/>
    <n v="6"/>
    <x v="2"/>
    <x v="0"/>
    <x v="0"/>
    <x v="6"/>
    <n v="10"/>
    <n v="1"/>
    <n v="0"/>
  </r>
  <r>
    <n v="60"/>
    <x v="59"/>
    <x v="5"/>
    <n v="6"/>
    <x v="7"/>
    <n v="6"/>
    <x v="2"/>
    <x v="1"/>
    <x v="0"/>
    <x v="6"/>
    <n v="9"/>
    <n v="1"/>
    <n v="1"/>
  </r>
  <r>
    <n v="60"/>
    <x v="59"/>
    <x v="5"/>
    <n v="6"/>
    <x v="8"/>
    <n v="6"/>
    <x v="2"/>
    <x v="0"/>
    <x v="0"/>
    <x v="6"/>
    <n v="10"/>
    <n v="1"/>
    <n v="0"/>
  </r>
  <r>
    <n v="60"/>
    <x v="59"/>
    <x v="5"/>
    <n v="6"/>
    <x v="9"/>
    <n v="6"/>
    <x v="2"/>
    <x v="1"/>
    <x v="0"/>
    <x v="6"/>
    <n v="9"/>
    <n v="1"/>
    <n v="1"/>
  </r>
  <r>
    <n v="60"/>
    <x v="59"/>
    <x v="5"/>
    <n v="6"/>
    <x v="10"/>
    <n v="6"/>
    <x v="2"/>
    <x v="1"/>
    <x v="0"/>
    <x v="6"/>
    <n v="10"/>
    <n v="1"/>
    <n v="1"/>
  </r>
  <r>
    <n v="60"/>
    <x v="59"/>
    <x v="5"/>
    <n v="6"/>
    <x v="11"/>
    <n v="2"/>
    <x v="0"/>
    <x v="0"/>
    <x v="0"/>
    <x v="0"/>
    <n v="6"/>
    <n v="0"/>
    <n v="0"/>
  </r>
  <r>
    <n v="60"/>
    <x v="59"/>
    <x v="5"/>
    <n v="6"/>
    <x v="12"/>
    <n v="7"/>
    <x v="0"/>
    <x v="1"/>
    <x v="0"/>
    <x v="2"/>
    <n v="6"/>
    <n v="0"/>
    <n v="1"/>
  </r>
  <r>
    <n v="60"/>
    <x v="59"/>
    <x v="5"/>
    <n v="6"/>
    <x v="13"/>
    <n v="7"/>
    <x v="0"/>
    <x v="0"/>
    <x v="0"/>
    <x v="2"/>
    <n v="6"/>
    <n v="0"/>
    <n v="0"/>
  </r>
  <r>
    <n v="60"/>
    <x v="59"/>
    <x v="5"/>
    <n v="6"/>
    <x v="14"/>
    <n v="6"/>
    <x v="1"/>
    <x v="0"/>
    <x v="0"/>
    <x v="6"/>
    <n v="7"/>
    <n v="1"/>
    <n v="0"/>
  </r>
  <r>
    <n v="60"/>
    <x v="59"/>
    <x v="5"/>
    <n v="6"/>
    <x v="15"/>
    <n v="6"/>
    <x v="1"/>
    <x v="1"/>
    <x v="0"/>
    <x v="6"/>
    <n v="8"/>
    <n v="1"/>
    <n v="1"/>
  </r>
  <r>
    <n v="60"/>
    <x v="59"/>
    <x v="5"/>
    <n v="6"/>
    <x v="16"/>
    <n v="2"/>
    <x v="1"/>
    <x v="0"/>
    <x v="0"/>
    <x v="0"/>
    <n v="7"/>
    <n v="0"/>
    <n v="0"/>
  </r>
  <r>
    <n v="60"/>
    <x v="59"/>
    <x v="5"/>
    <n v="6"/>
    <x v="17"/>
    <n v="6"/>
    <x v="2"/>
    <x v="0"/>
    <x v="0"/>
    <x v="6"/>
    <n v="10"/>
    <n v="1"/>
    <n v="0"/>
  </r>
  <r>
    <n v="60"/>
    <x v="59"/>
    <x v="5"/>
    <n v="6"/>
    <x v="18"/>
    <n v="6"/>
    <x v="2"/>
    <x v="0"/>
    <x v="0"/>
    <x v="6"/>
    <n v="9"/>
    <n v="1"/>
    <n v="0"/>
  </r>
  <r>
    <n v="60"/>
    <x v="59"/>
    <x v="5"/>
    <n v="6"/>
    <x v="19"/>
    <n v="6"/>
    <x v="2"/>
    <x v="1"/>
    <x v="0"/>
    <x v="6"/>
    <n v="9"/>
    <n v="1"/>
    <n v="1"/>
  </r>
  <r>
    <n v="60"/>
    <x v="59"/>
    <x v="5"/>
    <n v="6"/>
    <x v="20"/>
    <n v="1"/>
    <x v="2"/>
    <x v="1"/>
    <x v="0"/>
    <x v="1"/>
    <n v="10"/>
    <n v="0"/>
    <n v="1"/>
  </r>
  <r>
    <n v="60"/>
    <x v="59"/>
    <x v="5"/>
    <n v="6"/>
    <x v="21"/>
    <n v="6"/>
    <x v="1"/>
    <x v="0"/>
    <x v="0"/>
    <x v="6"/>
    <n v="7"/>
    <n v="1"/>
    <n v="0"/>
  </r>
  <r>
    <n v="60"/>
    <x v="59"/>
    <x v="5"/>
    <n v="6"/>
    <x v="22"/>
    <n v="6"/>
    <x v="0"/>
    <x v="0"/>
    <x v="0"/>
    <x v="6"/>
    <n v="6"/>
    <n v="1"/>
    <n v="0"/>
  </r>
  <r>
    <n v="60"/>
    <x v="59"/>
    <x v="5"/>
    <n v="6"/>
    <x v="23"/>
    <n v="6"/>
    <x v="0"/>
    <x v="0"/>
    <x v="0"/>
    <x v="6"/>
    <n v="6"/>
    <n v="1"/>
    <n v="0"/>
  </r>
  <r>
    <n v="60"/>
    <x v="59"/>
    <x v="5"/>
    <n v="6"/>
    <x v="24"/>
    <n v="5"/>
    <x v="1"/>
    <x v="1"/>
    <x v="0"/>
    <x v="5"/>
    <n v="7"/>
    <n v="0"/>
    <n v="1"/>
  </r>
  <r>
    <n v="60"/>
    <x v="59"/>
    <x v="5"/>
    <n v="6"/>
    <x v="25"/>
    <n v="5"/>
    <x v="0"/>
    <x v="1"/>
    <x v="0"/>
    <x v="5"/>
    <n v="5"/>
    <n v="0"/>
    <n v="1"/>
  </r>
  <r>
    <n v="60"/>
    <x v="59"/>
    <x v="5"/>
    <n v="6"/>
    <x v="26"/>
    <n v="2"/>
    <x v="1"/>
    <x v="1"/>
    <x v="0"/>
    <x v="0"/>
    <n v="8"/>
    <n v="0"/>
    <n v="1"/>
  </r>
  <r>
    <n v="60"/>
    <x v="59"/>
    <x v="5"/>
    <n v="6"/>
    <x v="27"/>
    <n v="6"/>
    <x v="1"/>
    <x v="0"/>
    <x v="0"/>
    <x v="6"/>
    <n v="7"/>
    <n v="1"/>
    <n v="0"/>
  </r>
  <r>
    <n v="60"/>
    <x v="59"/>
    <x v="5"/>
    <n v="6"/>
    <x v="28"/>
    <n v="6"/>
    <x v="2"/>
    <x v="0"/>
    <x v="0"/>
    <x v="6"/>
    <n v="9"/>
    <n v="1"/>
    <n v="0"/>
  </r>
  <r>
    <n v="60"/>
    <x v="59"/>
    <x v="5"/>
    <n v="6"/>
    <x v="29"/>
    <n v="6"/>
    <x v="2"/>
    <x v="0"/>
    <x v="0"/>
    <x v="6"/>
    <n v="10"/>
    <n v="1"/>
    <n v="0"/>
  </r>
  <r>
    <n v="60"/>
    <x v="59"/>
    <x v="5"/>
    <n v="6"/>
    <x v="30"/>
    <n v="6"/>
    <x v="2"/>
    <x v="0"/>
    <x v="0"/>
    <x v="6"/>
    <n v="11"/>
    <n v="1"/>
    <n v="0"/>
  </r>
  <r>
    <n v="60"/>
    <x v="59"/>
    <x v="5"/>
    <n v="6"/>
    <x v="31"/>
    <n v="6"/>
    <x v="2"/>
    <x v="1"/>
    <x v="0"/>
    <x v="6"/>
    <n v="9"/>
    <n v="1"/>
    <n v="1"/>
  </r>
  <r>
    <n v="61"/>
    <x v="60"/>
    <x v="2"/>
    <n v="1"/>
    <x v="0"/>
    <n v="5"/>
    <x v="0"/>
    <x v="0"/>
    <x v="0"/>
    <x v="5"/>
    <n v="5"/>
    <n v="0"/>
    <n v="0"/>
  </r>
  <r>
    <n v="61"/>
    <x v="60"/>
    <x v="2"/>
    <n v="1"/>
    <x v="1"/>
    <n v="1"/>
    <x v="1"/>
    <x v="0"/>
    <x v="0"/>
    <x v="1"/>
    <n v="7"/>
    <n v="1"/>
    <n v="0"/>
  </r>
  <r>
    <n v="61"/>
    <x v="60"/>
    <x v="2"/>
    <n v="1"/>
    <x v="2"/>
    <n v="1"/>
    <x v="1"/>
    <x v="1"/>
    <x v="0"/>
    <x v="1"/>
    <n v="7"/>
    <n v="1"/>
    <n v="1"/>
  </r>
  <r>
    <n v="61"/>
    <x v="60"/>
    <x v="2"/>
    <n v="1"/>
    <x v="3"/>
    <n v="1"/>
    <x v="1"/>
    <x v="1"/>
    <x v="0"/>
    <x v="1"/>
    <n v="7"/>
    <n v="1"/>
    <n v="1"/>
  </r>
  <r>
    <n v="61"/>
    <x v="60"/>
    <x v="2"/>
    <n v="1"/>
    <x v="4"/>
    <n v="1"/>
    <x v="1"/>
    <x v="1"/>
    <x v="0"/>
    <x v="1"/>
    <n v="7"/>
    <n v="1"/>
    <n v="1"/>
  </r>
  <r>
    <n v="61"/>
    <x v="60"/>
    <x v="2"/>
    <n v="1"/>
    <x v="5"/>
    <n v="3"/>
    <x v="1"/>
    <x v="1"/>
    <x v="0"/>
    <x v="3"/>
    <n v="8"/>
    <n v="0"/>
    <n v="1"/>
  </r>
  <r>
    <n v="61"/>
    <x v="60"/>
    <x v="2"/>
    <n v="1"/>
    <x v="6"/>
    <n v="1"/>
    <x v="2"/>
    <x v="0"/>
    <x v="0"/>
    <x v="1"/>
    <n v="10"/>
    <n v="1"/>
    <n v="0"/>
  </r>
  <r>
    <n v="61"/>
    <x v="60"/>
    <x v="2"/>
    <n v="1"/>
    <x v="7"/>
    <n v="1"/>
    <x v="2"/>
    <x v="1"/>
    <x v="0"/>
    <x v="1"/>
    <n v="9"/>
    <n v="1"/>
    <n v="1"/>
  </r>
  <r>
    <n v="61"/>
    <x v="60"/>
    <x v="2"/>
    <n v="1"/>
    <x v="8"/>
    <n v="1"/>
    <x v="2"/>
    <x v="0"/>
    <x v="0"/>
    <x v="1"/>
    <n v="10"/>
    <n v="1"/>
    <n v="0"/>
  </r>
  <r>
    <n v="61"/>
    <x v="60"/>
    <x v="2"/>
    <n v="1"/>
    <x v="9"/>
    <n v="1"/>
    <x v="2"/>
    <x v="1"/>
    <x v="0"/>
    <x v="1"/>
    <n v="9"/>
    <n v="1"/>
    <n v="1"/>
  </r>
  <r>
    <n v="61"/>
    <x v="60"/>
    <x v="2"/>
    <n v="1"/>
    <x v="10"/>
    <n v="1"/>
    <x v="2"/>
    <x v="1"/>
    <x v="0"/>
    <x v="1"/>
    <n v="10"/>
    <n v="1"/>
    <n v="1"/>
  </r>
  <r>
    <n v="61"/>
    <x v="60"/>
    <x v="2"/>
    <n v="1"/>
    <x v="11"/>
    <n v="3"/>
    <x v="0"/>
    <x v="0"/>
    <x v="0"/>
    <x v="3"/>
    <n v="6"/>
    <n v="0"/>
    <n v="0"/>
  </r>
  <r>
    <n v="61"/>
    <x v="60"/>
    <x v="2"/>
    <n v="1"/>
    <x v="12"/>
    <n v="7"/>
    <x v="0"/>
    <x v="1"/>
    <x v="0"/>
    <x v="2"/>
    <n v="6"/>
    <n v="0"/>
    <n v="1"/>
  </r>
  <r>
    <n v="61"/>
    <x v="60"/>
    <x v="2"/>
    <n v="1"/>
    <x v="13"/>
    <n v="6"/>
    <x v="0"/>
    <x v="0"/>
    <x v="0"/>
    <x v="6"/>
    <n v="6"/>
    <n v="0"/>
    <n v="0"/>
  </r>
  <r>
    <n v="61"/>
    <x v="60"/>
    <x v="2"/>
    <n v="1"/>
    <x v="14"/>
    <n v="1"/>
    <x v="1"/>
    <x v="0"/>
    <x v="0"/>
    <x v="1"/>
    <n v="7"/>
    <n v="1"/>
    <n v="0"/>
  </r>
  <r>
    <n v="61"/>
    <x v="60"/>
    <x v="2"/>
    <n v="1"/>
    <x v="15"/>
    <n v="1"/>
    <x v="1"/>
    <x v="1"/>
    <x v="0"/>
    <x v="1"/>
    <n v="8"/>
    <n v="1"/>
    <n v="1"/>
  </r>
  <r>
    <n v="61"/>
    <x v="60"/>
    <x v="2"/>
    <n v="1"/>
    <x v="16"/>
    <n v="1"/>
    <x v="1"/>
    <x v="0"/>
    <x v="0"/>
    <x v="1"/>
    <n v="7"/>
    <n v="1"/>
    <n v="0"/>
  </r>
  <r>
    <n v="61"/>
    <x v="60"/>
    <x v="2"/>
    <n v="1"/>
    <x v="17"/>
    <n v="1"/>
    <x v="2"/>
    <x v="0"/>
    <x v="0"/>
    <x v="1"/>
    <n v="10"/>
    <n v="1"/>
    <n v="0"/>
  </r>
  <r>
    <n v="61"/>
    <x v="60"/>
    <x v="2"/>
    <n v="1"/>
    <x v="18"/>
    <n v="1"/>
    <x v="2"/>
    <x v="0"/>
    <x v="0"/>
    <x v="1"/>
    <n v="9"/>
    <n v="1"/>
    <n v="0"/>
  </r>
  <r>
    <n v="61"/>
    <x v="60"/>
    <x v="2"/>
    <n v="1"/>
    <x v="19"/>
    <n v="1"/>
    <x v="2"/>
    <x v="1"/>
    <x v="0"/>
    <x v="1"/>
    <n v="9"/>
    <n v="1"/>
    <n v="1"/>
  </r>
  <r>
    <n v="61"/>
    <x v="60"/>
    <x v="2"/>
    <n v="1"/>
    <x v="20"/>
    <n v="6"/>
    <x v="2"/>
    <x v="1"/>
    <x v="0"/>
    <x v="6"/>
    <n v="10"/>
    <n v="0"/>
    <n v="1"/>
  </r>
  <r>
    <n v="61"/>
    <x v="60"/>
    <x v="2"/>
    <n v="1"/>
    <x v="21"/>
    <n v="1"/>
    <x v="1"/>
    <x v="0"/>
    <x v="0"/>
    <x v="1"/>
    <n v="7"/>
    <n v="1"/>
    <n v="0"/>
  </r>
  <r>
    <n v="61"/>
    <x v="60"/>
    <x v="2"/>
    <n v="1"/>
    <x v="22"/>
    <n v="1"/>
    <x v="0"/>
    <x v="0"/>
    <x v="0"/>
    <x v="1"/>
    <n v="6"/>
    <n v="1"/>
    <n v="0"/>
  </r>
  <r>
    <n v="61"/>
    <x v="60"/>
    <x v="2"/>
    <n v="1"/>
    <x v="23"/>
    <n v="7"/>
    <x v="0"/>
    <x v="0"/>
    <x v="0"/>
    <x v="2"/>
    <n v="6"/>
    <n v="0"/>
    <n v="0"/>
  </r>
  <r>
    <n v="61"/>
    <x v="60"/>
    <x v="2"/>
    <n v="1"/>
    <x v="24"/>
    <n v="1"/>
    <x v="1"/>
    <x v="1"/>
    <x v="0"/>
    <x v="1"/>
    <n v="7"/>
    <n v="1"/>
    <n v="1"/>
  </r>
  <r>
    <n v="61"/>
    <x v="60"/>
    <x v="2"/>
    <n v="1"/>
    <x v="25"/>
    <n v="1"/>
    <x v="0"/>
    <x v="1"/>
    <x v="0"/>
    <x v="1"/>
    <n v="5"/>
    <n v="1"/>
    <n v="1"/>
  </r>
  <r>
    <n v="61"/>
    <x v="60"/>
    <x v="2"/>
    <n v="1"/>
    <x v="26"/>
    <n v="1"/>
    <x v="1"/>
    <x v="1"/>
    <x v="0"/>
    <x v="1"/>
    <n v="8"/>
    <n v="1"/>
    <n v="1"/>
  </r>
  <r>
    <n v="61"/>
    <x v="60"/>
    <x v="2"/>
    <n v="1"/>
    <x v="27"/>
    <n v="1"/>
    <x v="1"/>
    <x v="0"/>
    <x v="0"/>
    <x v="1"/>
    <n v="7"/>
    <n v="1"/>
    <n v="0"/>
  </r>
  <r>
    <n v="61"/>
    <x v="60"/>
    <x v="2"/>
    <n v="1"/>
    <x v="28"/>
    <n v="1"/>
    <x v="2"/>
    <x v="0"/>
    <x v="0"/>
    <x v="1"/>
    <n v="9"/>
    <n v="1"/>
    <n v="0"/>
  </r>
  <r>
    <n v="61"/>
    <x v="60"/>
    <x v="2"/>
    <n v="1"/>
    <x v="29"/>
    <n v="3"/>
    <x v="2"/>
    <x v="0"/>
    <x v="0"/>
    <x v="3"/>
    <n v="10"/>
    <n v="0"/>
    <n v="0"/>
  </r>
  <r>
    <n v="61"/>
    <x v="60"/>
    <x v="2"/>
    <n v="1"/>
    <x v="30"/>
    <n v="1"/>
    <x v="2"/>
    <x v="0"/>
    <x v="0"/>
    <x v="1"/>
    <n v="11"/>
    <n v="1"/>
    <n v="0"/>
  </r>
  <r>
    <n v="61"/>
    <x v="60"/>
    <x v="2"/>
    <n v="1"/>
    <x v="31"/>
    <n v="1"/>
    <x v="2"/>
    <x v="1"/>
    <x v="0"/>
    <x v="1"/>
    <n v="9"/>
    <n v="1"/>
    <n v="1"/>
  </r>
  <r>
    <n v="62"/>
    <x v="61"/>
    <x v="0"/>
    <n v="7"/>
    <x v="0"/>
    <n v="7"/>
    <x v="0"/>
    <x v="0"/>
    <x v="0"/>
    <x v="2"/>
    <n v="5"/>
    <n v="1"/>
    <n v="0"/>
  </r>
  <r>
    <n v="62"/>
    <x v="61"/>
    <x v="0"/>
    <n v="7"/>
    <x v="1"/>
    <n v="5"/>
    <x v="1"/>
    <x v="0"/>
    <x v="0"/>
    <x v="5"/>
    <n v="7"/>
    <n v="0"/>
    <n v="0"/>
  </r>
  <r>
    <n v="62"/>
    <x v="61"/>
    <x v="0"/>
    <n v="7"/>
    <x v="2"/>
    <n v="5"/>
    <x v="1"/>
    <x v="1"/>
    <x v="0"/>
    <x v="5"/>
    <n v="7"/>
    <n v="0"/>
    <n v="1"/>
  </r>
  <r>
    <n v="62"/>
    <x v="61"/>
    <x v="0"/>
    <n v="7"/>
    <x v="3"/>
    <n v="7"/>
    <x v="1"/>
    <x v="1"/>
    <x v="0"/>
    <x v="2"/>
    <n v="7"/>
    <n v="1"/>
    <n v="1"/>
  </r>
  <r>
    <n v="62"/>
    <x v="61"/>
    <x v="0"/>
    <n v="7"/>
    <x v="4"/>
    <n v="7"/>
    <x v="1"/>
    <x v="1"/>
    <x v="0"/>
    <x v="2"/>
    <n v="7"/>
    <n v="1"/>
    <n v="1"/>
  </r>
  <r>
    <n v="62"/>
    <x v="61"/>
    <x v="0"/>
    <n v="7"/>
    <x v="5"/>
    <n v="6"/>
    <x v="1"/>
    <x v="1"/>
    <x v="0"/>
    <x v="6"/>
    <n v="8"/>
    <n v="0"/>
    <n v="1"/>
  </r>
  <r>
    <n v="62"/>
    <x v="61"/>
    <x v="0"/>
    <n v="7"/>
    <x v="6"/>
    <n v="7"/>
    <x v="2"/>
    <x v="0"/>
    <x v="0"/>
    <x v="2"/>
    <n v="10"/>
    <n v="1"/>
    <n v="0"/>
  </r>
  <r>
    <n v="62"/>
    <x v="61"/>
    <x v="0"/>
    <n v="7"/>
    <x v="7"/>
    <n v="5"/>
    <x v="2"/>
    <x v="1"/>
    <x v="0"/>
    <x v="5"/>
    <n v="9"/>
    <n v="0"/>
    <n v="1"/>
  </r>
  <r>
    <n v="62"/>
    <x v="61"/>
    <x v="0"/>
    <n v="7"/>
    <x v="8"/>
    <n v="7"/>
    <x v="2"/>
    <x v="0"/>
    <x v="0"/>
    <x v="2"/>
    <n v="10"/>
    <n v="1"/>
    <n v="0"/>
  </r>
  <r>
    <n v="62"/>
    <x v="61"/>
    <x v="0"/>
    <n v="7"/>
    <x v="9"/>
    <n v="7"/>
    <x v="2"/>
    <x v="1"/>
    <x v="0"/>
    <x v="2"/>
    <n v="9"/>
    <n v="1"/>
    <n v="1"/>
  </r>
  <r>
    <n v="62"/>
    <x v="61"/>
    <x v="0"/>
    <n v="7"/>
    <x v="10"/>
    <n v="7"/>
    <x v="2"/>
    <x v="1"/>
    <x v="0"/>
    <x v="2"/>
    <n v="10"/>
    <n v="1"/>
    <n v="1"/>
  </r>
  <r>
    <n v="62"/>
    <x v="61"/>
    <x v="0"/>
    <n v="7"/>
    <x v="11"/>
    <n v="7"/>
    <x v="0"/>
    <x v="0"/>
    <x v="0"/>
    <x v="2"/>
    <n v="6"/>
    <n v="1"/>
    <n v="0"/>
  </r>
  <r>
    <n v="62"/>
    <x v="61"/>
    <x v="0"/>
    <n v="7"/>
    <x v="12"/>
    <n v="7"/>
    <x v="0"/>
    <x v="1"/>
    <x v="0"/>
    <x v="2"/>
    <n v="6"/>
    <n v="1"/>
    <n v="1"/>
  </r>
  <r>
    <n v="62"/>
    <x v="61"/>
    <x v="0"/>
    <n v="7"/>
    <x v="13"/>
    <n v="4"/>
    <x v="0"/>
    <x v="0"/>
    <x v="0"/>
    <x v="4"/>
    <n v="6"/>
    <n v="0"/>
    <n v="0"/>
  </r>
  <r>
    <n v="62"/>
    <x v="61"/>
    <x v="0"/>
    <n v="7"/>
    <x v="14"/>
    <n v="7"/>
    <x v="1"/>
    <x v="0"/>
    <x v="0"/>
    <x v="2"/>
    <n v="7"/>
    <n v="1"/>
    <n v="0"/>
  </r>
  <r>
    <n v="62"/>
    <x v="61"/>
    <x v="0"/>
    <n v="7"/>
    <x v="15"/>
    <n v="7"/>
    <x v="1"/>
    <x v="1"/>
    <x v="0"/>
    <x v="2"/>
    <n v="8"/>
    <n v="1"/>
    <n v="1"/>
  </r>
  <r>
    <n v="62"/>
    <x v="61"/>
    <x v="0"/>
    <n v="7"/>
    <x v="16"/>
    <n v="7"/>
    <x v="1"/>
    <x v="0"/>
    <x v="0"/>
    <x v="2"/>
    <n v="7"/>
    <n v="1"/>
    <n v="0"/>
  </r>
  <r>
    <n v="62"/>
    <x v="61"/>
    <x v="0"/>
    <n v="7"/>
    <x v="17"/>
    <n v="7"/>
    <x v="2"/>
    <x v="0"/>
    <x v="0"/>
    <x v="2"/>
    <n v="10"/>
    <n v="1"/>
    <n v="0"/>
  </r>
  <r>
    <n v="62"/>
    <x v="61"/>
    <x v="0"/>
    <n v="7"/>
    <x v="18"/>
    <n v="7"/>
    <x v="2"/>
    <x v="0"/>
    <x v="0"/>
    <x v="2"/>
    <n v="9"/>
    <n v="1"/>
    <n v="0"/>
  </r>
  <r>
    <n v="62"/>
    <x v="61"/>
    <x v="0"/>
    <n v="7"/>
    <x v="19"/>
    <n v="7"/>
    <x v="2"/>
    <x v="1"/>
    <x v="0"/>
    <x v="2"/>
    <n v="9"/>
    <n v="1"/>
    <n v="1"/>
  </r>
  <r>
    <n v="62"/>
    <x v="61"/>
    <x v="0"/>
    <n v="7"/>
    <x v="20"/>
    <n v="7"/>
    <x v="2"/>
    <x v="1"/>
    <x v="0"/>
    <x v="2"/>
    <n v="10"/>
    <n v="1"/>
    <n v="1"/>
  </r>
  <r>
    <n v="62"/>
    <x v="61"/>
    <x v="0"/>
    <n v="7"/>
    <x v="21"/>
    <n v="7"/>
    <x v="1"/>
    <x v="0"/>
    <x v="0"/>
    <x v="2"/>
    <n v="7"/>
    <n v="1"/>
    <n v="0"/>
  </r>
  <r>
    <n v="62"/>
    <x v="61"/>
    <x v="0"/>
    <n v="7"/>
    <x v="22"/>
    <n v="7"/>
    <x v="0"/>
    <x v="0"/>
    <x v="0"/>
    <x v="2"/>
    <n v="6"/>
    <n v="1"/>
    <n v="0"/>
  </r>
  <r>
    <n v="62"/>
    <x v="61"/>
    <x v="0"/>
    <n v="7"/>
    <x v="23"/>
    <n v="6"/>
    <x v="0"/>
    <x v="0"/>
    <x v="0"/>
    <x v="6"/>
    <n v="6"/>
    <n v="0"/>
    <n v="0"/>
  </r>
  <r>
    <n v="62"/>
    <x v="61"/>
    <x v="0"/>
    <n v="7"/>
    <x v="24"/>
    <n v="7"/>
    <x v="1"/>
    <x v="1"/>
    <x v="0"/>
    <x v="2"/>
    <n v="7"/>
    <n v="1"/>
    <n v="1"/>
  </r>
  <r>
    <n v="62"/>
    <x v="61"/>
    <x v="0"/>
    <n v="7"/>
    <x v="25"/>
    <n v="7"/>
    <x v="0"/>
    <x v="1"/>
    <x v="0"/>
    <x v="2"/>
    <n v="5"/>
    <n v="1"/>
    <n v="1"/>
  </r>
  <r>
    <n v="62"/>
    <x v="61"/>
    <x v="0"/>
    <n v="7"/>
    <x v="26"/>
    <n v="7"/>
    <x v="1"/>
    <x v="1"/>
    <x v="0"/>
    <x v="2"/>
    <n v="8"/>
    <n v="1"/>
    <n v="1"/>
  </r>
  <r>
    <n v="62"/>
    <x v="61"/>
    <x v="0"/>
    <n v="7"/>
    <x v="27"/>
    <n v="7"/>
    <x v="1"/>
    <x v="0"/>
    <x v="0"/>
    <x v="2"/>
    <n v="7"/>
    <n v="1"/>
    <n v="0"/>
  </r>
  <r>
    <n v="62"/>
    <x v="61"/>
    <x v="0"/>
    <n v="7"/>
    <x v="28"/>
    <n v="7"/>
    <x v="2"/>
    <x v="0"/>
    <x v="0"/>
    <x v="2"/>
    <n v="9"/>
    <n v="1"/>
    <n v="0"/>
  </r>
  <r>
    <n v="62"/>
    <x v="61"/>
    <x v="0"/>
    <n v="7"/>
    <x v="29"/>
    <n v="7"/>
    <x v="2"/>
    <x v="0"/>
    <x v="0"/>
    <x v="2"/>
    <n v="10"/>
    <n v="1"/>
    <n v="0"/>
  </r>
  <r>
    <n v="62"/>
    <x v="61"/>
    <x v="0"/>
    <n v="7"/>
    <x v="30"/>
    <n v="7"/>
    <x v="2"/>
    <x v="0"/>
    <x v="0"/>
    <x v="2"/>
    <n v="11"/>
    <n v="1"/>
    <n v="0"/>
  </r>
  <r>
    <n v="62"/>
    <x v="61"/>
    <x v="0"/>
    <n v="7"/>
    <x v="31"/>
    <n v="7"/>
    <x v="2"/>
    <x v="1"/>
    <x v="0"/>
    <x v="2"/>
    <n v="9"/>
    <n v="1"/>
    <n v="1"/>
  </r>
  <r>
    <n v="63"/>
    <x v="62"/>
    <x v="5"/>
    <n v="6"/>
    <x v="0"/>
    <n v="6"/>
    <x v="0"/>
    <x v="0"/>
    <x v="0"/>
    <x v="6"/>
    <n v="5"/>
    <n v="1"/>
    <n v="0"/>
  </r>
  <r>
    <n v="63"/>
    <x v="62"/>
    <x v="5"/>
    <n v="6"/>
    <x v="1"/>
    <n v="6"/>
    <x v="1"/>
    <x v="0"/>
    <x v="0"/>
    <x v="6"/>
    <n v="7"/>
    <n v="1"/>
    <n v="0"/>
  </r>
  <r>
    <n v="63"/>
    <x v="62"/>
    <x v="5"/>
    <n v="6"/>
    <x v="2"/>
    <n v="5"/>
    <x v="1"/>
    <x v="1"/>
    <x v="0"/>
    <x v="5"/>
    <n v="7"/>
    <n v="0"/>
    <n v="1"/>
  </r>
  <r>
    <n v="63"/>
    <x v="62"/>
    <x v="5"/>
    <n v="6"/>
    <x v="3"/>
    <n v="6"/>
    <x v="1"/>
    <x v="1"/>
    <x v="0"/>
    <x v="6"/>
    <n v="7"/>
    <n v="1"/>
    <n v="1"/>
  </r>
  <r>
    <n v="63"/>
    <x v="62"/>
    <x v="5"/>
    <n v="6"/>
    <x v="4"/>
    <n v="6"/>
    <x v="1"/>
    <x v="1"/>
    <x v="0"/>
    <x v="6"/>
    <n v="7"/>
    <n v="1"/>
    <n v="1"/>
  </r>
  <r>
    <n v="63"/>
    <x v="62"/>
    <x v="5"/>
    <n v="6"/>
    <x v="5"/>
    <n v="6"/>
    <x v="1"/>
    <x v="1"/>
    <x v="0"/>
    <x v="6"/>
    <n v="8"/>
    <n v="1"/>
    <n v="1"/>
  </r>
  <r>
    <n v="63"/>
    <x v="62"/>
    <x v="5"/>
    <n v="6"/>
    <x v="6"/>
    <n v="7"/>
    <x v="2"/>
    <x v="0"/>
    <x v="0"/>
    <x v="2"/>
    <n v="10"/>
    <n v="0"/>
    <n v="0"/>
  </r>
  <r>
    <n v="63"/>
    <x v="62"/>
    <x v="5"/>
    <n v="6"/>
    <x v="7"/>
    <n v="6"/>
    <x v="2"/>
    <x v="1"/>
    <x v="0"/>
    <x v="6"/>
    <n v="9"/>
    <n v="1"/>
    <n v="1"/>
  </r>
  <r>
    <n v="63"/>
    <x v="62"/>
    <x v="5"/>
    <n v="6"/>
    <x v="8"/>
    <n v="6"/>
    <x v="2"/>
    <x v="0"/>
    <x v="0"/>
    <x v="6"/>
    <n v="10"/>
    <n v="1"/>
    <n v="0"/>
  </r>
  <r>
    <n v="63"/>
    <x v="62"/>
    <x v="5"/>
    <n v="6"/>
    <x v="9"/>
    <n v="6"/>
    <x v="2"/>
    <x v="1"/>
    <x v="0"/>
    <x v="6"/>
    <n v="9"/>
    <n v="1"/>
    <n v="1"/>
  </r>
  <r>
    <n v="63"/>
    <x v="62"/>
    <x v="5"/>
    <n v="6"/>
    <x v="10"/>
    <n v="6"/>
    <x v="2"/>
    <x v="1"/>
    <x v="0"/>
    <x v="6"/>
    <n v="10"/>
    <n v="1"/>
    <n v="1"/>
  </r>
  <r>
    <n v="63"/>
    <x v="62"/>
    <x v="5"/>
    <n v="6"/>
    <x v="11"/>
    <n v="2"/>
    <x v="0"/>
    <x v="0"/>
    <x v="0"/>
    <x v="0"/>
    <n v="6"/>
    <n v="0"/>
    <n v="0"/>
  </r>
  <r>
    <n v="63"/>
    <x v="62"/>
    <x v="5"/>
    <n v="6"/>
    <x v="12"/>
    <n v="3"/>
    <x v="0"/>
    <x v="1"/>
    <x v="0"/>
    <x v="3"/>
    <n v="6"/>
    <n v="0"/>
    <n v="1"/>
  </r>
  <r>
    <n v="63"/>
    <x v="62"/>
    <x v="5"/>
    <n v="6"/>
    <x v="13"/>
    <n v="6"/>
    <x v="0"/>
    <x v="0"/>
    <x v="0"/>
    <x v="6"/>
    <n v="6"/>
    <n v="1"/>
    <n v="0"/>
  </r>
  <r>
    <n v="63"/>
    <x v="62"/>
    <x v="5"/>
    <n v="6"/>
    <x v="14"/>
    <n v="2"/>
    <x v="1"/>
    <x v="0"/>
    <x v="0"/>
    <x v="0"/>
    <n v="7"/>
    <n v="0"/>
    <n v="0"/>
  </r>
  <r>
    <n v="63"/>
    <x v="62"/>
    <x v="5"/>
    <n v="6"/>
    <x v="15"/>
    <n v="6"/>
    <x v="1"/>
    <x v="1"/>
    <x v="0"/>
    <x v="6"/>
    <n v="8"/>
    <n v="1"/>
    <n v="1"/>
  </r>
  <r>
    <n v="63"/>
    <x v="62"/>
    <x v="5"/>
    <n v="6"/>
    <x v="16"/>
    <n v="2"/>
    <x v="1"/>
    <x v="0"/>
    <x v="0"/>
    <x v="0"/>
    <n v="7"/>
    <n v="0"/>
    <n v="0"/>
  </r>
  <r>
    <n v="63"/>
    <x v="62"/>
    <x v="5"/>
    <n v="6"/>
    <x v="17"/>
    <n v="6"/>
    <x v="2"/>
    <x v="0"/>
    <x v="0"/>
    <x v="6"/>
    <n v="10"/>
    <n v="1"/>
    <n v="0"/>
  </r>
  <r>
    <n v="63"/>
    <x v="62"/>
    <x v="5"/>
    <n v="6"/>
    <x v="18"/>
    <n v="6"/>
    <x v="2"/>
    <x v="0"/>
    <x v="0"/>
    <x v="6"/>
    <n v="9"/>
    <n v="1"/>
    <n v="0"/>
  </r>
  <r>
    <n v="63"/>
    <x v="62"/>
    <x v="5"/>
    <n v="6"/>
    <x v="19"/>
    <n v="6"/>
    <x v="2"/>
    <x v="1"/>
    <x v="0"/>
    <x v="6"/>
    <n v="9"/>
    <n v="1"/>
    <n v="1"/>
  </r>
  <r>
    <n v="63"/>
    <x v="62"/>
    <x v="5"/>
    <n v="6"/>
    <x v="20"/>
    <n v="5"/>
    <x v="2"/>
    <x v="1"/>
    <x v="0"/>
    <x v="5"/>
    <n v="10"/>
    <n v="0"/>
    <n v="1"/>
  </r>
  <r>
    <n v="63"/>
    <x v="62"/>
    <x v="5"/>
    <n v="6"/>
    <x v="21"/>
    <n v="6"/>
    <x v="1"/>
    <x v="0"/>
    <x v="0"/>
    <x v="6"/>
    <n v="7"/>
    <n v="1"/>
    <n v="0"/>
  </r>
  <r>
    <n v="63"/>
    <x v="62"/>
    <x v="5"/>
    <n v="6"/>
    <x v="22"/>
    <n v="6"/>
    <x v="0"/>
    <x v="0"/>
    <x v="0"/>
    <x v="6"/>
    <n v="6"/>
    <n v="1"/>
    <n v="0"/>
  </r>
  <r>
    <n v="63"/>
    <x v="62"/>
    <x v="5"/>
    <n v="6"/>
    <x v="23"/>
    <n v="1"/>
    <x v="0"/>
    <x v="0"/>
    <x v="0"/>
    <x v="1"/>
    <n v="6"/>
    <n v="0"/>
    <n v="0"/>
  </r>
  <r>
    <n v="63"/>
    <x v="62"/>
    <x v="5"/>
    <n v="6"/>
    <x v="24"/>
    <n v="6"/>
    <x v="1"/>
    <x v="1"/>
    <x v="0"/>
    <x v="6"/>
    <n v="7"/>
    <n v="1"/>
    <n v="1"/>
  </r>
  <r>
    <n v="63"/>
    <x v="62"/>
    <x v="5"/>
    <n v="6"/>
    <x v="25"/>
    <n v="6"/>
    <x v="0"/>
    <x v="1"/>
    <x v="0"/>
    <x v="6"/>
    <n v="5"/>
    <n v="1"/>
    <n v="1"/>
  </r>
  <r>
    <n v="63"/>
    <x v="62"/>
    <x v="5"/>
    <n v="6"/>
    <x v="26"/>
    <n v="2"/>
    <x v="1"/>
    <x v="1"/>
    <x v="0"/>
    <x v="0"/>
    <n v="8"/>
    <n v="0"/>
    <n v="1"/>
  </r>
  <r>
    <n v="63"/>
    <x v="62"/>
    <x v="5"/>
    <n v="6"/>
    <x v="27"/>
    <n v="6"/>
    <x v="1"/>
    <x v="0"/>
    <x v="0"/>
    <x v="6"/>
    <n v="7"/>
    <n v="1"/>
    <n v="0"/>
  </r>
  <r>
    <n v="63"/>
    <x v="62"/>
    <x v="5"/>
    <n v="6"/>
    <x v="28"/>
    <n v="7"/>
    <x v="2"/>
    <x v="0"/>
    <x v="0"/>
    <x v="2"/>
    <n v="9"/>
    <n v="0"/>
    <n v="0"/>
  </r>
  <r>
    <n v="63"/>
    <x v="62"/>
    <x v="5"/>
    <n v="6"/>
    <x v="29"/>
    <n v="6"/>
    <x v="2"/>
    <x v="0"/>
    <x v="0"/>
    <x v="6"/>
    <n v="10"/>
    <n v="1"/>
    <n v="0"/>
  </r>
  <r>
    <n v="63"/>
    <x v="62"/>
    <x v="5"/>
    <n v="6"/>
    <x v="30"/>
    <n v="6"/>
    <x v="2"/>
    <x v="0"/>
    <x v="0"/>
    <x v="6"/>
    <n v="11"/>
    <n v="1"/>
    <n v="0"/>
  </r>
  <r>
    <n v="63"/>
    <x v="62"/>
    <x v="5"/>
    <n v="6"/>
    <x v="31"/>
    <n v="6"/>
    <x v="2"/>
    <x v="1"/>
    <x v="0"/>
    <x v="6"/>
    <n v="9"/>
    <n v="1"/>
    <n v="1"/>
  </r>
  <r>
    <n v="64"/>
    <x v="63"/>
    <x v="2"/>
    <n v="1"/>
    <x v="0"/>
    <n v="5"/>
    <x v="0"/>
    <x v="0"/>
    <x v="0"/>
    <x v="5"/>
    <n v="5"/>
    <n v="0"/>
    <n v="0"/>
  </r>
  <r>
    <n v="64"/>
    <x v="63"/>
    <x v="2"/>
    <n v="1"/>
    <x v="1"/>
    <n v="6"/>
    <x v="1"/>
    <x v="0"/>
    <x v="0"/>
    <x v="6"/>
    <n v="7"/>
    <n v="0"/>
    <n v="0"/>
  </r>
  <r>
    <n v="64"/>
    <x v="63"/>
    <x v="2"/>
    <n v="1"/>
    <x v="2"/>
    <n v="1"/>
    <x v="1"/>
    <x v="1"/>
    <x v="0"/>
    <x v="1"/>
    <n v="7"/>
    <n v="1"/>
    <n v="1"/>
  </r>
  <r>
    <n v="64"/>
    <x v="63"/>
    <x v="2"/>
    <n v="1"/>
    <x v="3"/>
    <n v="4"/>
    <x v="1"/>
    <x v="1"/>
    <x v="0"/>
    <x v="4"/>
    <n v="7"/>
    <n v="0"/>
    <n v="1"/>
  </r>
  <r>
    <n v="64"/>
    <x v="63"/>
    <x v="2"/>
    <n v="1"/>
    <x v="4"/>
    <n v="1"/>
    <x v="1"/>
    <x v="1"/>
    <x v="0"/>
    <x v="1"/>
    <n v="7"/>
    <n v="1"/>
    <n v="1"/>
  </r>
  <r>
    <n v="64"/>
    <x v="63"/>
    <x v="2"/>
    <n v="1"/>
    <x v="5"/>
    <n v="0"/>
    <x v="1"/>
    <x v="1"/>
    <x v="0"/>
    <x v="7"/>
    <n v="8"/>
    <n v="0"/>
    <n v="1"/>
  </r>
  <r>
    <n v="64"/>
    <x v="63"/>
    <x v="2"/>
    <n v="1"/>
    <x v="6"/>
    <n v="6"/>
    <x v="2"/>
    <x v="0"/>
    <x v="0"/>
    <x v="6"/>
    <n v="10"/>
    <n v="0"/>
    <n v="0"/>
  </r>
  <r>
    <n v="64"/>
    <x v="63"/>
    <x v="2"/>
    <n v="1"/>
    <x v="7"/>
    <n v="1"/>
    <x v="2"/>
    <x v="1"/>
    <x v="0"/>
    <x v="1"/>
    <n v="9"/>
    <n v="1"/>
    <n v="1"/>
  </r>
  <r>
    <n v="64"/>
    <x v="63"/>
    <x v="2"/>
    <n v="1"/>
    <x v="8"/>
    <n v="3"/>
    <x v="2"/>
    <x v="0"/>
    <x v="0"/>
    <x v="3"/>
    <n v="10"/>
    <n v="0"/>
    <n v="0"/>
  </r>
  <r>
    <n v="64"/>
    <x v="63"/>
    <x v="2"/>
    <n v="1"/>
    <x v="9"/>
    <n v="1"/>
    <x v="2"/>
    <x v="1"/>
    <x v="0"/>
    <x v="1"/>
    <n v="9"/>
    <n v="1"/>
    <n v="1"/>
  </r>
  <r>
    <n v="64"/>
    <x v="63"/>
    <x v="2"/>
    <n v="1"/>
    <x v="10"/>
    <n v="6"/>
    <x v="2"/>
    <x v="1"/>
    <x v="0"/>
    <x v="6"/>
    <n v="10"/>
    <n v="0"/>
    <n v="1"/>
  </r>
  <r>
    <n v="64"/>
    <x v="63"/>
    <x v="2"/>
    <n v="1"/>
    <x v="11"/>
    <n v="5"/>
    <x v="0"/>
    <x v="0"/>
    <x v="0"/>
    <x v="5"/>
    <n v="6"/>
    <n v="0"/>
    <n v="0"/>
  </r>
  <r>
    <n v="64"/>
    <x v="63"/>
    <x v="2"/>
    <n v="1"/>
    <x v="12"/>
    <n v="3"/>
    <x v="0"/>
    <x v="1"/>
    <x v="0"/>
    <x v="3"/>
    <n v="6"/>
    <n v="0"/>
    <n v="1"/>
  </r>
  <r>
    <n v="64"/>
    <x v="63"/>
    <x v="2"/>
    <n v="1"/>
    <x v="13"/>
    <n v="7"/>
    <x v="0"/>
    <x v="0"/>
    <x v="0"/>
    <x v="2"/>
    <n v="6"/>
    <n v="0"/>
    <n v="0"/>
  </r>
  <r>
    <n v="64"/>
    <x v="63"/>
    <x v="2"/>
    <n v="1"/>
    <x v="14"/>
    <n v="1"/>
    <x v="1"/>
    <x v="0"/>
    <x v="0"/>
    <x v="1"/>
    <n v="7"/>
    <n v="1"/>
    <n v="0"/>
  </r>
  <r>
    <n v="64"/>
    <x v="63"/>
    <x v="2"/>
    <n v="1"/>
    <x v="15"/>
    <n v="6"/>
    <x v="1"/>
    <x v="1"/>
    <x v="0"/>
    <x v="6"/>
    <n v="8"/>
    <n v="0"/>
    <n v="1"/>
  </r>
  <r>
    <n v="64"/>
    <x v="63"/>
    <x v="2"/>
    <n v="1"/>
    <x v="16"/>
    <n v="1"/>
    <x v="1"/>
    <x v="0"/>
    <x v="0"/>
    <x v="1"/>
    <n v="7"/>
    <n v="1"/>
    <n v="0"/>
  </r>
  <r>
    <n v="64"/>
    <x v="63"/>
    <x v="2"/>
    <n v="1"/>
    <x v="17"/>
    <n v="6"/>
    <x v="2"/>
    <x v="0"/>
    <x v="0"/>
    <x v="6"/>
    <n v="10"/>
    <n v="0"/>
    <n v="0"/>
  </r>
  <r>
    <n v="64"/>
    <x v="63"/>
    <x v="2"/>
    <n v="1"/>
    <x v="18"/>
    <n v="6"/>
    <x v="2"/>
    <x v="0"/>
    <x v="0"/>
    <x v="6"/>
    <n v="9"/>
    <n v="0"/>
    <n v="0"/>
  </r>
  <r>
    <n v="64"/>
    <x v="63"/>
    <x v="2"/>
    <n v="1"/>
    <x v="19"/>
    <n v="1"/>
    <x v="2"/>
    <x v="1"/>
    <x v="0"/>
    <x v="1"/>
    <n v="9"/>
    <n v="1"/>
    <n v="1"/>
  </r>
  <r>
    <n v="64"/>
    <x v="63"/>
    <x v="2"/>
    <n v="1"/>
    <x v="20"/>
    <n v="1"/>
    <x v="2"/>
    <x v="1"/>
    <x v="0"/>
    <x v="1"/>
    <n v="10"/>
    <n v="1"/>
    <n v="1"/>
  </r>
  <r>
    <n v="64"/>
    <x v="63"/>
    <x v="2"/>
    <n v="1"/>
    <x v="21"/>
    <n v="5"/>
    <x v="1"/>
    <x v="0"/>
    <x v="0"/>
    <x v="5"/>
    <n v="7"/>
    <n v="0"/>
    <n v="0"/>
  </r>
  <r>
    <n v="64"/>
    <x v="63"/>
    <x v="2"/>
    <n v="1"/>
    <x v="22"/>
    <n v="4"/>
    <x v="0"/>
    <x v="0"/>
    <x v="0"/>
    <x v="4"/>
    <n v="6"/>
    <n v="0"/>
    <n v="0"/>
  </r>
  <r>
    <n v="64"/>
    <x v="63"/>
    <x v="2"/>
    <n v="1"/>
    <x v="23"/>
    <n v="6"/>
    <x v="0"/>
    <x v="0"/>
    <x v="0"/>
    <x v="6"/>
    <n v="6"/>
    <n v="0"/>
    <n v="0"/>
  </r>
  <r>
    <n v="64"/>
    <x v="63"/>
    <x v="2"/>
    <n v="1"/>
    <x v="24"/>
    <n v="1"/>
    <x v="1"/>
    <x v="1"/>
    <x v="0"/>
    <x v="1"/>
    <n v="7"/>
    <n v="1"/>
    <n v="1"/>
  </r>
  <r>
    <n v="64"/>
    <x v="63"/>
    <x v="2"/>
    <n v="1"/>
    <x v="25"/>
    <n v="1"/>
    <x v="0"/>
    <x v="1"/>
    <x v="0"/>
    <x v="1"/>
    <n v="5"/>
    <n v="1"/>
    <n v="1"/>
  </r>
  <r>
    <n v="64"/>
    <x v="63"/>
    <x v="2"/>
    <n v="1"/>
    <x v="26"/>
    <n v="6"/>
    <x v="1"/>
    <x v="1"/>
    <x v="0"/>
    <x v="6"/>
    <n v="8"/>
    <n v="0"/>
    <n v="1"/>
  </r>
  <r>
    <n v="64"/>
    <x v="63"/>
    <x v="2"/>
    <n v="1"/>
    <x v="27"/>
    <n v="3"/>
    <x v="1"/>
    <x v="0"/>
    <x v="0"/>
    <x v="3"/>
    <n v="7"/>
    <n v="0"/>
    <n v="0"/>
  </r>
  <r>
    <n v="64"/>
    <x v="63"/>
    <x v="2"/>
    <n v="1"/>
    <x v="28"/>
    <n v="1"/>
    <x v="2"/>
    <x v="0"/>
    <x v="0"/>
    <x v="1"/>
    <n v="9"/>
    <n v="1"/>
    <n v="0"/>
  </r>
  <r>
    <n v="64"/>
    <x v="63"/>
    <x v="2"/>
    <n v="1"/>
    <x v="29"/>
    <n v="3"/>
    <x v="2"/>
    <x v="0"/>
    <x v="0"/>
    <x v="3"/>
    <n v="10"/>
    <n v="0"/>
    <n v="0"/>
  </r>
  <r>
    <n v="64"/>
    <x v="63"/>
    <x v="2"/>
    <n v="1"/>
    <x v="30"/>
    <n v="1"/>
    <x v="2"/>
    <x v="0"/>
    <x v="0"/>
    <x v="1"/>
    <n v="11"/>
    <n v="1"/>
    <n v="0"/>
  </r>
  <r>
    <n v="64"/>
    <x v="63"/>
    <x v="2"/>
    <n v="1"/>
    <x v="31"/>
    <n v="6"/>
    <x v="2"/>
    <x v="1"/>
    <x v="0"/>
    <x v="6"/>
    <n v="9"/>
    <n v="0"/>
    <n v="1"/>
  </r>
  <r>
    <n v="65"/>
    <x v="64"/>
    <x v="5"/>
    <n v="6"/>
    <x v="0"/>
    <n v="4"/>
    <x v="0"/>
    <x v="0"/>
    <x v="0"/>
    <x v="4"/>
    <n v="5"/>
    <n v="0"/>
    <n v="0"/>
  </r>
  <r>
    <n v="65"/>
    <x v="64"/>
    <x v="5"/>
    <n v="6"/>
    <x v="1"/>
    <n v="6"/>
    <x v="1"/>
    <x v="0"/>
    <x v="0"/>
    <x v="6"/>
    <n v="7"/>
    <n v="1"/>
    <n v="0"/>
  </r>
  <r>
    <n v="65"/>
    <x v="64"/>
    <x v="5"/>
    <n v="6"/>
    <x v="2"/>
    <n v="6"/>
    <x v="1"/>
    <x v="1"/>
    <x v="0"/>
    <x v="6"/>
    <n v="7"/>
    <n v="1"/>
    <n v="1"/>
  </r>
  <r>
    <n v="65"/>
    <x v="64"/>
    <x v="5"/>
    <n v="6"/>
    <x v="3"/>
    <n v="6"/>
    <x v="1"/>
    <x v="1"/>
    <x v="0"/>
    <x v="6"/>
    <n v="7"/>
    <n v="1"/>
    <n v="1"/>
  </r>
  <r>
    <n v="65"/>
    <x v="64"/>
    <x v="5"/>
    <n v="6"/>
    <x v="4"/>
    <n v="6"/>
    <x v="1"/>
    <x v="1"/>
    <x v="0"/>
    <x v="6"/>
    <n v="7"/>
    <n v="1"/>
    <n v="1"/>
  </r>
  <r>
    <n v="65"/>
    <x v="64"/>
    <x v="5"/>
    <n v="6"/>
    <x v="5"/>
    <n v="2"/>
    <x v="1"/>
    <x v="1"/>
    <x v="0"/>
    <x v="0"/>
    <n v="8"/>
    <n v="0"/>
    <n v="1"/>
  </r>
  <r>
    <n v="65"/>
    <x v="64"/>
    <x v="5"/>
    <n v="6"/>
    <x v="6"/>
    <n v="6"/>
    <x v="2"/>
    <x v="0"/>
    <x v="0"/>
    <x v="6"/>
    <n v="10"/>
    <n v="1"/>
    <n v="0"/>
  </r>
  <r>
    <n v="65"/>
    <x v="64"/>
    <x v="5"/>
    <n v="6"/>
    <x v="7"/>
    <n v="6"/>
    <x v="2"/>
    <x v="1"/>
    <x v="0"/>
    <x v="6"/>
    <n v="9"/>
    <n v="1"/>
    <n v="1"/>
  </r>
  <r>
    <n v="65"/>
    <x v="64"/>
    <x v="5"/>
    <n v="6"/>
    <x v="8"/>
    <n v="6"/>
    <x v="2"/>
    <x v="0"/>
    <x v="0"/>
    <x v="6"/>
    <n v="10"/>
    <n v="1"/>
    <n v="0"/>
  </r>
  <r>
    <n v="65"/>
    <x v="64"/>
    <x v="5"/>
    <n v="6"/>
    <x v="9"/>
    <n v="6"/>
    <x v="2"/>
    <x v="1"/>
    <x v="0"/>
    <x v="6"/>
    <n v="9"/>
    <n v="1"/>
    <n v="1"/>
  </r>
  <r>
    <n v="65"/>
    <x v="64"/>
    <x v="5"/>
    <n v="6"/>
    <x v="10"/>
    <n v="6"/>
    <x v="2"/>
    <x v="1"/>
    <x v="0"/>
    <x v="6"/>
    <n v="10"/>
    <n v="1"/>
    <n v="1"/>
  </r>
  <r>
    <n v="65"/>
    <x v="64"/>
    <x v="5"/>
    <n v="6"/>
    <x v="11"/>
    <n v="6"/>
    <x v="0"/>
    <x v="0"/>
    <x v="0"/>
    <x v="6"/>
    <n v="6"/>
    <n v="1"/>
    <n v="0"/>
  </r>
  <r>
    <n v="65"/>
    <x v="64"/>
    <x v="5"/>
    <n v="6"/>
    <x v="12"/>
    <n v="1"/>
    <x v="0"/>
    <x v="1"/>
    <x v="0"/>
    <x v="1"/>
    <n v="6"/>
    <n v="0"/>
    <n v="1"/>
  </r>
  <r>
    <n v="65"/>
    <x v="64"/>
    <x v="5"/>
    <n v="6"/>
    <x v="13"/>
    <n v="6"/>
    <x v="0"/>
    <x v="0"/>
    <x v="0"/>
    <x v="6"/>
    <n v="6"/>
    <n v="1"/>
    <n v="0"/>
  </r>
  <r>
    <n v="65"/>
    <x v="64"/>
    <x v="5"/>
    <n v="6"/>
    <x v="14"/>
    <n v="5"/>
    <x v="1"/>
    <x v="0"/>
    <x v="0"/>
    <x v="5"/>
    <n v="7"/>
    <n v="0"/>
    <n v="0"/>
  </r>
  <r>
    <n v="65"/>
    <x v="64"/>
    <x v="5"/>
    <n v="6"/>
    <x v="15"/>
    <n v="6"/>
    <x v="1"/>
    <x v="1"/>
    <x v="0"/>
    <x v="6"/>
    <n v="8"/>
    <n v="1"/>
    <n v="1"/>
  </r>
  <r>
    <n v="65"/>
    <x v="64"/>
    <x v="5"/>
    <n v="6"/>
    <x v="16"/>
    <n v="6"/>
    <x v="1"/>
    <x v="0"/>
    <x v="0"/>
    <x v="6"/>
    <n v="7"/>
    <n v="1"/>
    <n v="0"/>
  </r>
  <r>
    <n v="65"/>
    <x v="64"/>
    <x v="5"/>
    <n v="6"/>
    <x v="17"/>
    <n v="6"/>
    <x v="2"/>
    <x v="0"/>
    <x v="0"/>
    <x v="6"/>
    <n v="10"/>
    <n v="1"/>
    <n v="0"/>
  </r>
  <r>
    <n v="65"/>
    <x v="64"/>
    <x v="5"/>
    <n v="6"/>
    <x v="18"/>
    <n v="6"/>
    <x v="2"/>
    <x v="0"/>
    <x v="0"/>
    <x v="6"/>
    <n v="9"/>
    <n v="1"/>
    <n v="0"/>
  </r>
  <r>
    <n v="65"/>
    <x v="64"/>
    <x v="5"/>
    <n v="6"/>
    <x v="19"/>
    <n v="6"/>
    <x v="2"/>
    <x v="1"/>
    <x v="0"/>
    <x v="6"/>
    <n v="9"/>
    <n v="1"/>
    <n v="1"/>
  </r>
  <r>
    <n v="65"/>
    <x v="64"/>
    <x v="5"/>
    <n v="6"/>
    <x v="20"/>
    <n v="5"/>
    <x v="2"/>
    <x v="1"/>
    <x v="0"/>
    <x v="5"/>
    <n v="10"/>
    <n v="0"/>
    <n v="1"/>
  </r>
  <r>
    <n v="65"/>
    <x v="64"/>
    <x v="5"/>
    <n v="6"/>
    <x v="21"/>
    <n v="6"/>
    <x v="1"/>
    <x v="0"/>
    <x v="0"/>
    <x v="6"/>
    <n v="7"/>
    <n v="1"/>
    <n v="0"/>
  </r>
  <r>
    <n v="65"/>
    <x v="64"/>
    <x v="5"/>
    <n v="6"/>
    <x v="22"/>
    <n v="6"/>
    <x v="0"/>
    <x v="0"/>
    <x v="0"/>
    <x v="6"/>
    <n v="6"/>
    <n v="1"/>
    <n v="0"/>
  </r>
  <r>
    <n v="65"/>
    <x v="64"/>
    <x v="5"/>
    <n v="6"/>
    <x v="23"/>
    <n v="4"/>
    <x v="0"/>
    <x v="0"/>
    <x v="0"/>
    <x v="4"/>
    <n v="6"/>
    <n v="0"/>
    <n v="0"/>
  </r>
  <r>
    <n v="65"/>
    <x v="64"/>
    <x v="5"/>
    <n v="6"/>
    <x v="24"/>
    <n v="6"/>
    <x v="1"/>
    <x v="1"/>
    <x v="0"/>
    <x v="6"/>
    <n v="7"/>
    <n v="1"/>
    <n v="1"/>
  </r>
  <r>
    <n v="65"/>
    <x v="64"/>
    <x v="5"/>
    <n v="6"/>
    <x v="25"/>
    <n v="6"/>
    <x v="0"/>
    <x v="1"/>
    <x v="0"/>
    <x v="6"/>
    <n v="5"/>
    <n v="1"/>
    <n v="1"/>
  </r>
  <r>
    <n v="65"/>
    <x v="64"/>
    <x v="5"/>
    <n v="6"/>
    <x v="26"/>
    <n v="6"/>
    <x v="1"/>
    <x v="1"/>
    <x v="0"/>
    <x v="6"/>
    <n v="8"/>
    <n v="1"/>
    <n v="1"/>
  </r>
  <r>
    <n v="65"/>
    <x v="64"/>
    <x v="5"/>
    <n v="6"/>
    <x v="27"/>
    <n v="6"/>
    <x v="1"/>
    <x v="0"/>
    <x v="0"/>
    <x v="6"/>
    <n v="7"/>
    <n v="1"/>
    <n v="0"/>
  </r>
  <r>
    <n v="65"/>
    <x v="64"/>
    <x v="5"/>
    <n v="6"/>
    <x v="28"/>
    <n v="6"/>
    <x v="2"/>
    <x v="0"/>
    <x v="0"/>
    <x v="6"/>
    <n v="9"/>
    <n v="1"/>
    <n v="0"/>
  </r>
  <r>
    <n v="65"/>
    <x v="64"/>
    <x v="5"/>
    <n v="6"/>
    <x v="29"/>
    <n v="6"/>
    <x v="2"/>
    <x v="0"/>
    <x v="0"/>
    <x v="6"/>
    <n v="10"/>
    <n v="1"/>
    <n v="0"/>
  </r>
  <r>
    <n v="65"/>
    <x v="64"/>
    <x v="5"/>
    <n v="6"/>
    <x v="30"/>
    <n v="6"/>
    <x v="2"/>
    <x v="0"/>
    <x v="0"/>
    <x v="6"/>
    <n v="11"/>
    <n v="1"/>
    <n v="0"/>
  </r>
  <r>
    <n v="65"/>
    <x v="64"/>
    <x v="5"/>
    <n v="6"/>
    <x v="31"/>
    <n v="6"/>
    <x v="2"/>
    <x v="1"/>
    <x v="0"/>
    <x v="6"/>
    <n v="9"/>
    <n v="1"/>
    <n v="1"/>
  </r>
  <r>
    <n v="66"/>
    <x v="65"/>
    <x v="3"/>
    <n v="4"/>
    <x v="0"/>
    <n v="5"/>
    <x v="0"/>
    <x v="0"/>
    <x v="0"/>
    <x v="5"/>
    <n v="5"/>
    <n v="0"/>
    <n v="0"/>
  </r>
  <r>
    <n v="66"/>
    <x v="65"/>
    <x v="3"/>
    <n v="4"/>
    <x v="1"/>
    <n v="4"/>
    <x v="1"/>
    <x v="0"/>
    <x v="0"/>
    <x v="4"/>
    <n v="7"/>
    <n v="1"/>
    <n v="0"/>
  </r>
  <r>
    <n v="66"/>
    <x v="65"/>
    <x v="3"/>
    <n v="4"/>
    <x v="2"/>
    <n v="4"/>
    <x v="1"/>
    <x v="1"/>
    <x v="0"/>
    <x v="4"/>
    <n v="7"/>
    <n v="1"/>
    <n v="1"/>
  </r>
  <r>
    <n v="66"/>
    <x v="65"/>
    <x v="3"/>
    <n v="4"/>
    <x v="3"/>
    <n v="4"/>
    <x v="1"/>
    <x v="1"/>
    <x v="0"/>
    <x v="4"/>
    <n v="7"/>
    <n v="1"/>
    <n v="1"/>
  </r>
  <r>
    <n v="66"/>
    <x v="65"/>
    <x v="3"/>
    <n v="4"/>
    <x v="4"/>
    <n v="4"/>
    <x v="1"/>
    <x v="1"/>
    <x v="0"/>
    <x v="4"/>
    <n v="7"/>
    <n v="1"/>
    <n v="1"/>
  </r>
  <r>
    <n v="66"/>
    <x v="65"/>
    <x v="3"/>
    <n v="4"/>
    <x v="5"/>
    <n v="4"/>
    <x v="1"/>
    <x v="1"/>
    <x v="0"/>
    <x v="4"/>
    <n v="8"/>
    <n v="1"/>
    <n v="1"/>
  </r>
  <r>
    <n v="66"/>
    <x v="65"/>
    <x v="3"/>
    <n v="4"/>
    <x v="6"/>
    <n v="4"/>
    <x v="2"/>
    <x v="0"/>
    <x v="0"/>
    <x v="4"/>
    <n v="10"/>
    <n v="1"/>
    <n v="0"/>
  </r>
  <r>
    <n v="66"/>
    <x v="65"/>
    <x v="3"/>
    <n v="4"/>
    <x v="7"/>
    <n v="4"/>
    <x v="2"/>
    <x v="1"/>
    <x v="0"/>
    <x v="4"/>
    <n v="9"/>
    <n v="1"/>
    <n v="1"/>
  </r>
  <r>
    <n v="66"/>
    <x v="65"/>
    <x v="3"/>
    <n v="4"/>
    <x v="8"/>
    <n v="4"/>
    <x v="2"/>
    <x v="0"/>
    <x v="0"/>
    <x v="4"/>
    <n v="10"/>
    <n v="1"/>
    <n v="0"/>
  </r>
  <r>
    <n v="66"/>
    <x v="65"/>
    <x v="3"/>
    <n v="4"/>
    <x v="9"/>
    <n v="7"/>
    <x v="2"/>
    <x v="1"/>
    <x v="0"/>
    <x v="2"/>
    <n v="9"/>
    <n v="0"/>
    <n v="1"/>
  </r>
  <r>
    <n v="66"/>
    <x v="65"/>
    <x v="3"/>
    <n v="4"/>
    <x v="10"/>
    <n v="4"/>
    <x v="2"/>
    <x v="1"/>
    <x v="0"/>
    <x v="4"/>
    <n v="10"/>
    <n v="1"/>
    <n v="1"/>
  </r>
  <r>
    <n v="66"/>
    <x v="65"/>
    <x v="3"/>
    <n v="4"/>
    <x v="11"/>
    <n v="4"/>
    <x v="0"/>
    <x v="0"/>
    <x v="0"/>
    <x v="4"/>
    <n v="6"/>
    <n v="1"/>
    <n v="0"/>
  </r>
  <r>
    <n v="66"/>
    <x v="65"/>
    <x v="3"/>
    <n v="4"/>
    <x v="12"/>
    <n v="4"/>
    <x v="0"/>
    <x v="1"/>
    <x v="0"/>
    <x v="4"/>
    <n v="6"/>
    <n v="1"/>
    <n v="1"/>
  </r>
  <r>
    <n v="66"/>
    <x v="65"/>
    <x v="3"/>
    <n v="4"/>
    <x v="13"/>
    <n v="4"/>
    <x v="0"/>
    <x v="0"/>
    <x v="0"/>
    <x v="4"/>
    <n v="6"/>
    <n v="1"/>
    <n v="0"/>
  </r>
  <r>
    <n v="66"/>
    <x v="65"/>
    <x v="3"/>
    <n v="4"/>
    <x v="14"/>
    <n v="4"/>
    <x v="1"/>
    <x v="0"/>
    <x v="0"/>
    <x v="4"/>
    <n v="7"/>
    <n v="1"/>
    <n v="0"/>
  </r>
  <r>
    <n v="66"/>
    <x v="65"/>
    <x v="3"/>
    <n v="4"/>
    <x v="15"/>
    <n v="4"/>
    <x v="1"/>
    <x v="1"/>
    <x v="0"/>
    <x v="4"/>
    <n v="8"/>
    <n v="1"/>
    <n v="1"/>
  </r>
  <r>
    <n v="66"/>
    <x v="65"/>
    <x v="3"/>
    <n v="4"/>
    <x v="16"/>
    <n v="4"/>
    <x v="1"/>
    <x v="0"/>
    <x v="0"/>
    <x v="4"/>
    <n v="7"/>
    <n v="1"/>
    <n v="0"/>
  </r>
  <r>
    <n v="66"/>
    <x v="65"/>
    <x v="3"/>
    <n v="4"/>
    <x v="17"/>
    <n v="4"/>
    <x v="2"/>
    <x v="0"/>
    <x v="0"/>
    <x v="4"/>
    <n v="10"/>
    <n v="1"/>
    <n v="0"/>
  </r>
  <r>
    <n v="66"/>
    <x v="65"/>
    <x v="3"/>
    <n v="4"/>
    <x v="18"/>
    <n v="4"/>
    <x v="2"/>
    <x v="0"/>
    <x v="0"/>
    <x v="4"/>
    <n v="9"/>
    <n v="1"/>
    <n v="0"/>
  </r>
  <r>
    <n v="66"/>
    <x v="65"/>
    <x v="3"/>
    <n v="4"/>
    <x v="19"/>
    <n v="4"/>
    <x v="2"/>
    <x v="1"/>
    <x v="0"/>
    <x v="4"/>
    <n v="9"/>
    <n v="1"/>
    <n v="1"/>
  </r>
  <r>
    <n v="66"/>
    <x v="65"/>
    <x v="3"/>
    <n v="4"/>
    <x v="20"/>
    <n v="4"/>
    <x v="2"/>
    <x v="1"/>
    <x v="0"/>
    <x v="4"/>
    <n v="10"/>
    <n v="1"/>
    <n v="1"/>
  </r>
  <r>
    <n v="66"/>
    <x v="65"/>
    <x v="3"/>
    <n v="4"/>
    <x v="21"/>
    <n v="4"/>
    <x v="1"/>
    <x v="0"/>
    <x v="0"/>
    <x v="4"/>
    <n v="7"/>
    <n v="1"/>
    <n v="0"/>
  </r>
  <r>
    <n v="66"/>
    <x v="65"/>
    <x v="3"/>
    <n v="4"/>
    <x v="22"/>
    <n v="5"/>
    <x v="0"/>
    <x v="0"/>
    <x v="0"/>
    <x v="5"/>
    <n v="6"/>
    <n v="0"/>
    <n v="0"/>
  </r>
  <r>
    <n v="66"/>
    <x v="65"/>
    <x v="3"/>
    <n v="4"/>
    <x v="23"/>
    <n v="5"/>
    <x v="0"/>
    <x v="0"/>
    <x v="0"/>
    <x v="5"/>
    <n v="6"/>
    <n v="0"/>
    <n v="0"/>
  </r>
  <r>
    <n v="66"/>
    <x v="65"/>
    <x v="3"/>
    <n v="4"/>
    <x v="24"/>
    <n v="4"/>
    <x v="1"/>
    <x v="1"/>
    <x v="0"/>
    <x v="4"/>
    <n v="7"/>
    <n v="1"/>
    <n v="1"/>
  </r>
  <r>
    <n v="66"/>
    <x v="65"/>
    <x v="3"/>
    <n v="4"/>
    <x v="25"/>
    <n v="4"/>
    <x v="0"/>
    <x v="1"/>
    <x v="0"/>
    <x v="4"/>
    <n v="5"/>
    <n v="1"/>
    <n v="1"/>
  </r>
  <r>
    <n v="66"/>
    <x v="65"/>
    <x v="3"/>
    <n v="4"/>
    <x v="26"/>
    <n v="4"/>
    <x v="1"/>
    <x v="1"/>
    <x v="0"/>
    <x v="4"/>
    <n v="8"/>
    <n v="1"/>
    <n v="1"/>
  </r>
  <r>
    <n v="66"/>
    <x v="65"/>
    <x v="3"/>
    <n v="4"/>
    <x v="27"/>
    <n v="4"/>
    <x v="1"/>
    <x v="0"/>
    <x v="0"/>
    <x v="4"/>
    <n v="7"/>
    <n v="1"/>
    <n v="0"/>
  </r>
  <r>
    <n v="66"/>
    <x v="65"/>
    <x v="3"/>
    <n v="4"/>
    <x v="28"/>
    <n v="4"/>
    <x v="2"/>
    <x v="0"/>
    <x v="0"/>
    <x v="4"/>
    <n v="9"/>
    <n v="1"/>
    <n v="0"/>
  </r>
  <r>
    <n v="66"/>
    <x v="65"/>
    <x v="3"/>
    <n v="4"/>
    <x v="29"/>
    <n v="4"/>
    <x v="2"/>
    <x v="0"/>
    <x v="0"/>
    <x v="4"/>
    <n v="10"/>
    <n v="1"/>
    <n v="0"/>
  </r>
  <r>
    <n v="66"/>
    <x v="65"/>
    <x v="3"/>
    <n v="4"/>
    <x v="30"/>
    <n v="4"/>
    <x v="2"/>
    <x v="0"/>
    <x v="0"/>
    <x v="4"/>
    <n v="11"/>
    <n v="1"/>
    <n v="0"/>
  </r>
  <r>
    <n v="66"/>
    <x v="65"/>
    <x v="3"/>
    <n v="4"/>
    <x v="31"/>
    <n v="7"/>
    <x v="2"/>
    <x v="1"/>
    <x v="0"/>
    <x v="2"/>
    <n v="9"/>
    <n v="0"/>
    <n v="1"/>
  </r>
  <r>
    <n v="67"/>
    <x v="66"/>
    <x v="4"/>
    <n v="5"/>
    <x v="0"/>
    <n v="6"/>
    <x v="0"/>
    <x v="0"/>
    <x v="0"/>
    <x v="6"/>
    <n v="5"/>
    <n v="0"/>
    <n v="0"/>
  </r>
  <r>
    <n v="67"/>
    <x v="66"/>
    <x v="4"/>
    <n v="5"/>
    <x v="1"/>
    <n v="5"/>
    <x v="1"/>
    <x v="0"/>
    <x v="0"/>
    <x v="5"/>
    <n v="7"/>
    <n v="1"/>
    <n v="0"/>
  </r>
  <r>
    <n v="67"/>
    <x v="66"/>
    <x v="4"/>
    <n v="5"/>
    <x v="2"/>
    <n v="7"/>
    <x v="1"/>
    <x v="1"/>
    <x v="0"/>
    <x v="2"/>
    <n v="7"/>
    <n v="0"/>
    <n v="1"/>
  </r>
  <r>
    <n v="67"/>
    <x v="66"/>
    <x v="4"/>
    <n v="5"/>
    <x v="3"/>
    <n v="5"/>
    <x v="1"/>
    <x v="1"/>
    <x v="0"/>
    <x v="5"/>
    <n v="7"/>
    <n v="1"/>
    <n v="1"/>
  </r>
  <r>
    <n v="67"/>
    <x v="66"/>
    <x v="4"/>
    <n v="5"/>
    <x v="4"/>
    <n v="7"/>
    <x v="1"/>
    <x v="1"/>
    <x v="0"/>
    <x v="2"/>
    <n v="7"/>
    <n v="0"/>
    <n v="1"/>
  </r>
  <r>
    <n v="67"/>
    <x v="66"/>
    <x v="4"/>
    <n v="5"/>
    <x v="5"/>
    <n v="5"/>
    <x v="1"/>
    <x v="1"/>
    <x v="0"/>
    <x v="5"/>
    <n v="8"/>
    <n v="1"/>
    <n v="1"/>
  </r>
  <r>
    <n v="67"/>
    <x v="66"/>
    <x v="4"/>
    <n v="5"/>
    <x v="6"/>
    <n v="5"/>
    <x v="2"/>
    <x v="0"/>
    <x v="0"/>
    <x v="5"/>
    <n v="10"/>
    <n v="1"/>
    <n v="0"/>
  </r>
  <r>
    <n v="67"/>
    <x v="66"/>
    <x v="4"/>
    <n v="5"/>
    <x v="7"/>
    <n v="5"/>
    <x v="2"/>
    <x v="1"/>
    <x v="0"/>
    <x v="5"/>
    <n v="9"/>
    <n v="1"/>
    <n v="1"/>
  </r>
  <r>
    <n v="67"/>
    <x v="66"/>
    <x v="4"/>
    <n v="5"/>
    <x v="8"/>
    <n v="3"/>
    <x v="2"/>
    <x v="0"/>
    <x v="0"/>
    <x v="3"/>
    <n v="10"/>
    <n v="0"/>
    <n v="0"/>
  </r>
  <r>
    <n v="67"/>
    <x v="66"/>
    <x v="4"/>
    <n v="5"/>
    <x v="9"/>
    <n v="7"/>
    <x v="2"/>
    <x v="1"/>
    <x v="0"/>
    <x v="2"/>
    <n v="9"/>
    <n v="0"/>
    <n v="1"/>
  </r>
  <r>
    <n v="67"/>
    <x v="66"/>
    <x v="4"/>
    <n v="5"/>
    <x v="10"/>
    <n v="7"/>
    <x v="2"/>
    <x v="1"/>
    <x v="0"/>
    <x v="2"/>
    <n v="10"/>
    <n v="0"/>
    <n v="1"/>
  </r>
  <r>
    <n v="67"/>
    <x v="66"/>
    <x v="4"/>
    <n v="5"/>
    <x v="11"/>
    <n v="1"/>
    <x v="0"/>
    <x v="0"/>
    <x v="0"/>
    <x v="1"/>
    <n v="6"/>
    <n v="0"/>
    <n v="0"/>
  </r>
  <r>
    <n v="67"/>
    <x v="66"/>
    <x v="4"/>
    <n v="5"/>
    <x v="12"/>
    <n v="3"/>
    <x v="0"/>
    <x v="1"/>
    <x v="0"/>
    <x v="3"/>
    <n v="6"/>
    <n v="0"/>
    <n v="1"/>
  </r>
  <r>
    <n v="67"/>
    <x v="66"/>
    <x v="4"/>
    <n v="5"/>
    <x v="13"/>
    <n v="1"/>
    <x v="0"/>
    <x v="0"/>
    <x v="0"/>
    <x v="1"/>
    <n v="6"/>
    <n v="0"/>
    <n v="0"/>
  </r>
  <r>
    <n v="67"/>
    <x v="66"/>
    <x v="4"/>
    <n v="5"/>
    <x v="14"/>
    <n v="6"/>
    <x v="1"/>
    <x v="0"/>
    <x v="0"/>
    <x v="6"/>
    <n v="7"/>
    <n v="0"/>
    <n v="0"/>
  </r>
  <r>
    <n v="67"/>
    <x v="66"/>
    <x v="4"/>
    <n v="5"/>
    <x v="15"/>
    <n v="6"/>
    <x v="1"/>
    <x v="1"/>
    <x v="0"/>
    <x v="6"/>
    <n v="8"/>
    <n v="0"/>
    <n v="1"/>
  </r>
  <r>
    <n v="67"/>
    <x v="66"/>
    <x v="4"/>
    <n v="5"/>
    <x v="16"/>
    <n v="6"/>
    <x v="1"/>
    <x v="0"/>
    <x v="0"/>
    <x v="6"/>
    <n v="7"/>
    <n v="0"/>
    <n v="0"/>
  </r>
  <r>
    <n v="67"/>
    <x v="66"/>
    <x v="4"/>
    <n v="5"/>
    <x v="17"/>
    <n v="7"/>
    <x v="2"/>
    <x v="0"/>
    <x v="0"/>
    <x v="2"/>
    <n v="10"/>
    <n v="0"/>
    <n v="0"/>
  </r>
  <r>
    <n v="67"/>
    <x v="66"/>
    <x v="4"/>
    <n v="5"/>
    <x v="18"/>
    <n v="7"/>
    <x v="2"/>
    <x v="0"/>
    <x v="0"/>
    <x v="2"/>
    <n v="9"/>
    <n v="0"/>
    <n v="0"/>
  </r>
  <r>
    <n v="67"/>
    <x v="66"/>
    <x v="4"/>
    <n v="5"/>
    <x v="19"/>
    <n v="1"/>
    <x v="2"/>
    <x v="1"/>
    <x v="0"/>
    <x v="1"/>
    <n v="9"/>
    <n v="0"/>
    <n v="1"/>
  </r>
  <r>
    <n v="67"/>
    <x v="66"/>
    <x v="4"/>
    <n v="5"/>
    <x v="20"/>
    <n v="5"/>
    <x v="2"/>
    <x v="1"/>
    <x v="0"/>
    <x v="5"/>
    <n v="10"/>
    <n v="1"/>
    <n v="1"/>
  </r>
  <r>
    <n v="67"/>
    <x v="66"/>
    <x v="4"/>
    <n v="5"/>
    <x v="21"/>
    <n v="5"/>
    <x v="1"/>
    <x v="0"/>
    <x v="0"/>
    <x v="5"/>
    <n v="7"/>
    <n v="1"/>
    <n v="0"/>
  </r>
  <r>
    <n v="67"/>
    <x v="66"/>
    <x v="4"/>
    <n v="5"/>
    <x v="22"/>
    <n v="5"/>
    <x v="0"/>
    <x v="0"/>
    <x v="0"/>
    <x v="5"/>
    <n v="6"/>
    <n v="1"/>
    <n v="0"/>
  </r>
  <r>
    <n v="67"/>
    <x v="66"/>
    <x v="4"/>
    <n v="5"/>
    <x v="23"/>
    <n v="3"/>
    <x v="0"/>
    <x v="0"/>
    <x v="0"/>
    <x v="3"/>
    <n v="6"/>
    <n v="0"/>
    <n v="0"/>
  </r>
  <r>
    <n v="67"/>
    <x v="66"/>
    <x v="4"/>
    <n v="5"/>
    <x v="24"/>
    <n v="5"/>
    <x v="1"/>
    <x v="1"/>
    <x v="0"/>
    <x v="5"/>
    <n v="7"/>
    <n v="1"/>
    <n v="1"/>
  </r>
  <r>
    <n v="67"/>
    <x v="66"/>
    <x v="4"/>
    <n v="5"/>
    <x v="25"/>
    <n v="5"/>
    <x v="0"/>
    <x v="1"/>
    <x v="0"/>
    <x v="5"/>
    <n v="5"/>
    <n v="1"/>
    <n v="1"/>
  </r>
  <r>
    <n v="67"/>
    <x v="66"/>
    <x v="4"/>
    <n v="5"/>
    <x v="26"/>
    <n v="5"/>
    <x v="1"/>
    <x v="1"/>
    <x v="0"/>
    <x v="5"/>
    <n v="8"/>
    <n v="1"/>
    <n v="1"/>
  </r>
  <r>
    <n v="67"/>
    <x v="66"/>
    <x v="4"/>
    <n v="5"/>
    <x v="27"/>
    <n v="6"/>
    <x v="1"/>
    <x v="0"/>
    <x v="0"/>
    <x v="6"/>
    <n v="7"/>
    <n v="0"/>
    <n v="0"/>
  </r>
  <r>
    <n v="67"/>
    <x v="66"/>
    <x v="4"/>
    <n v="5"/>
    <x v="28"/>
    <n v="7"/>
    <x v="2"/>
    <x v="0"/>
    <x v="0"/>
    <x v="2"/>
    <n v="9"/>
    <n v="0"/>
    <n v="0"/>
  </r>
  <r>
    <n v="67"/>
    <x v="66"/>
    <x v="4"/>
    <n v="5"/>
    <x v="29"/>
    <n v="7"/>
    <x v="2"/>
    <x v="0"/>
    <x v="0"/>
    <x v="2"/>
    <n v="10"/>
    <n v="0"/>
    <n v="0"/>
  </r>
  <r>
    <n v="67"/>
    <x v="66"/>
    <x v="4"/>
    <n v="5"/>
    <x v="30"/>
    <n v="7"/>
    <x v="2"/>
    <x v="0"/>
    <x v="0"/>
    <x v="2"/>
    <n v="11"/>
    <n v="0"/>
    <n v="0"/>
  </r>
  <r>
    <n v="67"/>
    <x v="66"/>
    <x v="4"/>
    <n v="5"/>
    <x v="31"/>
    <n v="5"/>
    <x v="2"/>
    <x v="1"/>
    <x v="0"/>
    <x v="5"/>
    <n v="9"/>
    <n v="1"/>
    <n v="1"/>
  </r>
  <r>
    <n v="68"/>
    <x v="67"/>
    <x v="6"/>
    <n v="3"/>
    <x v="0"/>
    <n v="1"/>
    <x v="0"/>
    <x v="0"/>
    <x v="0"/>
    <x v="1"/>
    <n v="5"/>
    <n v="0"/>
    <n v="0"/>
  </r>
  <r>
    <n v="68"/>
    <x v="67"/>
    <x v="6"/>
    <n v="3"/>
    <x v="1"/>
    <n v="3"/>
    <x v="1"/>
    <x v="0"/>
    <x v="0"/>
    <x v="3"/>
    <n v="7"/>
    <n v="1"/>
    <n v="0"/>
  </r>
  <r>
    <n v="68"/>
    <x v="67"/>
    <x v="6"/>
    <n v="3"/>
    <x v="2"/>
    <n v="3"/>
    <x v="1"/>
    <x v="1"/>
    <x v="0"/>
    <x v="3"/>
    <n v="7"/>
    <n v="1"/>
    <n v="1"/>
  </r>
  <r>
    <n v="68"/>
    <x v="67"/>
    <x v="6"/>
    <n v="3"/>
    <x v="3"/>
    <n v="3"/>
    <x v="1"/>
    <x v="1"/>
    <x v="0"/>
    <x v="3"/>
    <n v="7"/>
    <n v="1"/>
    <n v="1"/>
  </r>
  <r>
    <n v="68"/>
    <x v="67"/>
    <x v="6"/>
    <n v="3"/>
    <x v="4"/>
    <n v="3"/>
    <x v="1"/>
    <x v="1"/>
    <x v="0"/>
    <x v="3"/>
    <n v="7"/>
    <n v="1"/>
    <n v="1"/>
  </r>
  <r>
    <n v="68"/>
    <x v="67"/>
    <x v="6"/>
    <n v="3"/>
    <x v="5"/>
    <n v="3"/>
    <x v="1"/>
    <x v="1"/>
    <x v="0"/>
    <x v="3"/>
    <n v="8"/>
    <n v="1"/>
    <n v="1"/>
  </r>
  <r>
    <n v="68"/>
    <x v="67"/>
    <x v="6"/>
    <n v="3"/>
    <x v="6"/>
    <n v="3"/>
    <x v="2"/>
    <x v="0"/>
    <x v="0"/>
    <x v="3"/>
    <n v="10"/>
    <n v="1"/>
    <n v="0"/>
  </r>
  <r>
    <n v="68"/>
    <x v="67"/>
    <x v="6"/>
    <n v="3"/>
    <x v="7"/>
    <n v="3"/>
    <x v="2"/>
    <x v="1"/>
    <x v="0"/>
    <x v="3"/>
    <n v="9"/>
    <n v="1"/>
    <n v="1"/>
  </r>
  <r>
    <n v="68"/>
    <x v="67"/>
    <x v="6"/>
    <n v="3"/>
    <x v="8"/>
    <n v="1"/>
    <x v="2"/>
    <x v="0"/>
    <x v="0"/>
    <x v="1"/>
    <n v="10"/>
    <n v="0"/>
    <n v="0"/>
  </r>
  <r>
    <n v="68"/>
    <x v="67"/>
    <x v="6"/>
    <n v="3"/>
    <x v="9"/>
    <n v="7"/>
    <x v="2"/>
    <x v="1"/>
    <x v="0"/>
    <x v="2"/>
    <n v="9"/>
    <n v="0"/>
    <n v="1"/>
  </r>
  <r>
    <n v="68"/>
    <x v="67"/>
    <x v="6"/>
    <n v="3"/>
    <x v="10"/>
    <n v="3"/>
    <x v="2"/>
    <x v="1"/>
    <x v="0"/>
    <x v="3"/>
    <n v="10"/>
    <n v="1"/>
    <n v="1"/>
  </r>
  <r>
    <n v="68"/>
    <x v="67"/>
    <x v="6"/>
    <n v="3"/>
    <x v="11"/>
    <n v="3"/>
    <x v="0"/>
    <x v="0"/>
    <x v="0"/>
    <x v="3"/>
    <n v="6"/>
    <n v="1"/>
    <n v="0"/>
  </r>
  <r>
    <n v="68"/>
    <x v="67"/>
    <x v="6"/>
    <n v="3"/>
    <x v="12"/>
    <n v="3"/>
    <x v="0"/>
    <x v="1"/>
    <x v="0"/>
    <x v="3"/>
    <n v="6"/>
    <n v="1"/>
    <n v="1"/>
  </r>
  <r>
    <n v="68"/>
    <x v="67"/>
    <x v="6"/>
    <n v="3"/>
    <x v="13"/>
    <n v="7"/>
    <x v="0"/>
    <x v="0"/>
    <x v="0"/>
    <x v="2"/>
    <n v="6"/>
    <n v="0"/>
    <n v="0"/>
  </r>
  <r>
    <n v="68"/>
    <x v="67"/>
    <x v="6"/>
    <n v="3"/>
    <x v="14"/>
    <n v="3"/>
    <x v="1"/>
    <x v="0"/>
    <x v="0"/>
    <x v="3"/>
    <n v="7"/>
    <n v="1"/>
    <n v="0"/>
  </r>
  <r>
    <n v="68"/>
    <x v="67"/>
    <x v="6"/>
    <n v="3"/>
    <x v="15"/>
    <n v="3"/>
    <x v="1"/>
    <x v="1"/>
    <x v="0"/>
    <x v="3"/>
    <n v="8"/>
    <n v="1"/>
    <n v="1"/>
  </r>
  <r>
    <n v="68"/>
    <x v="67"/>
    <x v="6"/>
    <n v="3"/>
    <x v="16"/>
    <n v="1"/>
    <x v="1"/>
    <x v="0"/>
    <x v="0"/>
    <x v="1"/>
    <n v="7"/>
    <n v="0"/>
    <n v="0"/>
  </r>
  <r>
    <n v="68"/>
    <x v="67"/>
    <x v="6"/>
    <n v="3"/>
    <x v="17"/>
    <n v="1"/>
    <x v="2"/>
    <x v="0"/>
    <x v="0"/>
    <x v="1"/>
    <n v="10"/>
    <n v="0"/>
    <n v="0"/>
  </r>
  <r>
    <n v="68"/>
    <x v="67"/>
    <x v="6"/>
    <n v="3"/>
    <x v="18"/>
    <n v="3"/>
    <x v="2"/>
    <x v="0"/>
    <x v="0"/>
    <x v="3"/>
    <n v="9"/>
    <n v="1"/>
    <n v="0"/>
  </r>
  <r>
    <n v="68"/>
    <x v="67"/>
    <x v="6"/>
    <n v="3"/>
    <x v="19"/>
    <n v="3"/>
    <x v="2"/>
    <x v="1"/>
    <x v="0"/>
    <x v="3"/>
    <n v="9"/>
    <n v="1"/>
    <n v="1"/>
  </r>
  <r>
    <n v="68"/>
    <x v="67"/>
    <x v="6"/>
    <n v="3"/>
    <x v="20"/>
    <n v="3"/>
    <x v="2"/>
    <x v="1"/>
    <x v="0"/>
    <x v="3"/>
    <n v="10"/>
    <n v="1"/>
    <n v="1"/>
  </r>
  <r>
    <n v="68"/>
    <x v="67"/>
    <x v="6"/>
    <n v="3"/>
    <x v="21"/>
    <n v="3"/>
    <x v="1"/>
    <x v="0"/>
    <x v="0"/>
    <x v="3"/>
    <n v="7"/>
    <n v="1"/>
    <n v="0"/>
  </r>
  <r>
    <n v="68"/>
    <x v="67"/>
    <x v="6"/>
    <n v="3"/>
    <x v="22"/>
    <n v="3"/>
    <x v="0"/>
    <x v="0"/>
    <x v="0"/>
    <x v="3"/>
    <n v="6"/>
    <n v="1"/>
    <n v="0"/>
  </r>
  <r>
    <n v="68"/>
    <x v="67"/>
    <x v="6"/>
    <n v="3"/>
    <x v="23"/>
    <n v="4"/>
    <x v="0"/>
    <x v="0"/>
    <x v="0"/>
    <x v="4"/>
    <n v="6"/>
    <n v="0"/>
    <n v="0"/>
  </r>
  <r>
    <n v="68"/>
    <x v="67"/>
    <x v="6"/>
    <n v="3"/>
    <x v="24"/>
    <n v="3"/>
    <x v="1"/>
    <x v="1"/>
    <x v="0"/>
    <x v="3"/>
    <n v="7"/>
    <n v="1"/>
    <n v="1"/>
  </r>
  <r>
    <n v="68"/>
    <x v="67"/>
    <x v="6"/>
    <n v="3"/>
    <x v="25"/>
    <n v="1"/>
    <x v="0"/>
    <x v="1"/>
    <x v="0"/>
    <x v="1"/>
    <n v="5"/>
    <n v="0"/>
    <n v="1"/>
  </r>
  <r>
    <n v="68"/>
    <x v="67"/>
    <x v="6"/>
    <n v="3"/>
    <x v="26"/>
    <n v="3"/>
    <x v="1"/>
    <x v="1"/>
    <x v="0"/>
    <x v="3"/>
    <n v="8"/>
    <n v="1"/>
    <n v="1"/>
  </r>
  <r>
    <n v="68"/>
    <x v="67"/>
    <x v="6"/>
    <n v="3"/>
    <x v="27"/>
    <n v="3"/>
    <x v="1"/>
    <x v="0"/>
    <x v="0"/>
    <x v="3"/>
    <n v="7"/>
    <n v="1"/>
    <n v="0"/>
  </r>
  <r>
    <n v="68"/>
    <x v="67"/>
    <x v="6"/>
    <n v="3"/>
    <x v="28"/>
    <n v="1"/>
    <x v="2"/>
    <x v="0"/>
    <x v="0"/>
    <x v="1"/>
    <n v="9"/>
    <n v="0"/>
    <n v="0"/>
  </r>
  <r>
    <n v="68"/>
    <x v="67"/>
    <x v="6"/>
    <n v="3"/>
    <x v="29"/>
    <n v="1"/>
    <x v="2"/>
    <x v="0"/>
    <x v="0"/>
    <x v="1"/>
    <n v="10"/>
    <n v="0"/>
    <n v="0"/>
  </r>
  <r>
    <n v="68"/>
    <x v="67"/>
    <x v="6"/>
    <n v="3"/>
    <x v="30"/>
    <n v="7"/>
    <x v="2"/>
    <x v="0"/>
    <x v="0"/>
    <x v="2"/>
    <n v="11"/>
    <n v="0"/>
    <n v="0"/>
  </r>
  <r>
    <n v="68"/>
    <x v="67"/>
    <x v="6"/>
    <n v="3"/>
    <x v="31"/>
    <n v="3"/>
    <x v="2"/>
    <x v="1"/>
    <x v="0"/>
    <x v="3"/>
    <n v="9"/>
    <n v="1"/>
    <n v="1"/>
  </r>
  <r>
    <n v="69"/>
    <x v="68"/>
    <x v="3"/>
    <n v="4"/>
    <x v="0"/>
    <n v="4"/>
    <x v="0"/>
    <x v="0"/>
    <x v="0"/>
    <x v="4"/>
    <n v="5"/>
    <n v="1"/>
    <n v="0"/>
  </r>
  <r>
    <n v="69"/>
    <x v="68"/>
    <x v="3"/>
    <n v="4"/>
    <x v="1"/>
    <n v="4"/>
    <x v="1"/>
    <x v="0"/>
    <x v="0"/>
    <x v="4"/>
    <n v="7"/>
    <n v="1"/>
    <n v="0"/>
  </r>
  <r>
    <n v="69"/>
    <x v="68"/>
    <x v="3"/>
    <n v="4"/>
    <x v="2"/>
    <n v="4"/>
    <x v="1"/>
    <x v="1"/>
    <x v="0"/>
    <x v="4"/>
    <n v="7"/>
    <n v="1"/>
    <n v="1"/>
  </r>
  <r>
    <n v="69"/>
    <x v="68"/>
    <x v="3"/>
    <n v="4"/>
    <x v="3"/>
    <n v="7"/>
    <x v="1"/>
    <x v="1"/>
    <x v="0"/>
    <x v="2"/>
    <n v="7"/>
    <n v="0"/>
    <n v="1"/>
  </r>
  <r>
    <n v="69"/>
    <x v="68"/>
    <x v="3"/>
    <n v="4"/>
    <x v="4"/>
    <n v="4"/>
    <x v="1"/>
    <x v="1"/>
    <x v="0"/>
    <x v="4"/>
    <n v="7"/>
    <n v="1"/>
    <n v="1"/>
  </r>
  <r>
    <n v="69"/>
    <x v="68"/>
    <x v="3"/>
    <n v="4"/>
    <x v="5"/>
    <n v="4"/>
    <x v="1"/>
    <x v="1"/>
    <x v="0"/>
    <x v="4"/>
    <n v="8"/>
    <n v="1"/>
    <n v="1"/>
  </r>
  <r>
    <n v="69"/>
    <x v="68"/>
    <x v="3"/>
    <n v="4"/>
    <x v="6"/>
    <n v="4"/>
    <x v="2"/>
    <x v="0"/>
    <x v="0"/>
    <x v="4"/>
    <n v="10"/>
    <n v="1"/>
    <n v="0"/>
  </r>
  <r>
    <n v="69"/>
    <x v="68"/>
    <x v="3"/>
    <n v="4"/>
    <x v="7"/>
    <n v="3"/>
    <x v="2"/>
    <x v="1"/>
    <x v="0"/>
    <x v="3"/>
    <n v="9"/>
    <n v="0"/>
    <n v="1"/>
  </r>
  <r>
    <n v="69"/>
    <x v="68"/>
    <x v="3"/>
    <n v="4"/>
    <x v="8"/>
    <n v="4"/>
    <x v="2"/>
    <x v="0"/>
    <x v="0"/>
    <x v="4"/>
    <n v="10"/>
    <n v="1"/>
    <n v="0"/>
  </r>
  <r>
    <n v="69"/>
    <x v="68"/>
    <x v="3"/>
    <n v="4"/>
    <x v="9"/>
    <n v="7"/>
    <x v="2"/>
    <x v="1"/>
    <x v="0"/>
    <x v="2"/>
    <n v="9"/>
    <n v="0"/>
    <n v="1"/>
  </r>
  <r>
    <n v="69"/>
    <x v="68"/>
    <x v="3"/>
    <n v="4"/>
    <x v="10"/>
    <n v="7"/>
    <x v="2"/>
    <x v="1"/>
    <x v="0"/>
    <x v="2"/>
    <n v="10"/>
    <n v="0"/>
    <n v="1"/>
  </r>
  <r>
    <n v="69"/>
    <x v="68"/>
    <x v="3"/>
    <n v="4"/>
    <x v="11"/>
    <n v="4"/>
    <x v="0"/>
    <x v="0"/>
    <x v="0"/>
    <x v="4"/>
    <n v="6"/>
    <n v="1"/>
    <n v="0"/>
  </r>
  <r>
    <n v="69"/>
    <x v="68"/>
    <x v="3"/>
    <n v="4"/>
    <x v="12"/>
    <n v="5"/>
    <x v="0"/>
    <x v="1"/>
    <x v="0"/>
    <x v="5"/>
    <n v="6"/>
    <n v="0"/>
    <n v="1"/>
  </r>
  <r>
    <n v="69"/>
    <x v="68"/>
    <x v="3"/>
    <n v="4"/>
    <x v="13"/>
    <n v="4"/>
    <x v="0"/>
    <x v="0"/>
    <x v="0"/>
    <x v="4"/>
    <n v="6"/>
    <n v="1"/>
    <n v="0"/>
  </r>
  <r>
    <n v="69"/>
    <x v="68"/>
    <x v="3"/>
    <n v="4"/>
    <x v="14"/>
    <n v="4"/>
    <x v="1"/>
    <x v="0"/>
    <x v="0"/>
    <x v="4"/>
    <n v="7"/>
    <n v="1"/>
    <n v="0"/>
  </r>
  <r>
    <n v="69"/>
    <x v="68"/>
    <x v="3"/>
    <n v="4"/>
    <x v="15"/>
    <n v="4"/>
    <x v="1"/>
    <x v="1"/>
    <x v="0"/>
    <x v="4"/>
    <n v="8"/>
    <n v="1"/>
    <n v="1"/>
  </r>
  <r>
    <n v="69"/>
    <x v="68"/>
    <x v="3"/>
    <n v="4"/>
    <x v="16"/>
    <n v="4"/>
    <x v="1"/>
    <x v="0"/>
    <x v="0"/>
    <x v="4"/>
    <n v="7"/>
    <n v="1"/>
    <n v="0"/>
  </r>
  <r>
    <n v="69"/>
    <x v="68"/>
    <x v="3"/>
    <n v="4"/>
    <x v="17"/>
    <n v="7"/>
    <x v="2"/>
    <x v="0"/>
    <x v="0"/>
    <x v="2"/>
    <n v="10"/>
    <n v="0"/>
    <n v="0"/>
  </r>
  <r>
    <n v="69"/>
    <x v="68"/>
    <x v="3"/>
    <n v="4"/>
    <x v="18"/>
    <n v="7"/>
    <x v="2"/>
    <x v="0"/>
    <x v="0"/>
    <x v="2"/>
    <n v="9"/>
    <n v="0"/>
    <n v="0"/>
  </r>
  <r>
    <n v="69"/>
    <x v="68"/>
    <x v="3"/>
    <n v="4"/>
    <x v="19"/>
    <n v="7"/>
    <x v="2"/>
    <x v="1"/>
    <x v="0"/>
    <x v="2"/>
    <n v="9"/>
    <n v="0"/>
    <n v="1"/>
  </r>
  <r>
    <n v="69"/>
    <x v="68"/>
    <x v="3"/>
    <n v="4"/>
    <x v="20"/>
    <n v="4"/>
    <x v="2"/>
    <x v="1"/>
    <x v="0"/>
    <x v="4"/>
    <n v="10"/>
    <n v="1"/>
    <n v="1"/>
  </r>
  <r>
    <n v="69"/>
    <x v="68"/>
    <x v="3"/>
    <n v="4"/>
    <x v="21"/>
    <n v="0"/>
    <x v="1"/>
    <x v="0"/>
    <x v="0"/>
    <x v="7"/>
    <n v="7"/>
    <n v="0"/>
    <n v="0"/>
  </r>
  <r>
    <n v="69"/>
    <x v="68"/>
    <x v="3"/>
    <n v="4"/>
    <x v="22"/>
    <n v="4"/>
    <x v="0"/>
    <x v="0"/>
    <x v="0"/>
    <x v="4"/>
    <n v="6"/>
    <n v="1"/>
    <n v="0"/>
  </r>
  <r>
    <n v="69"/>
    <x v="68"/>
    <x v="3"/>
    <n v="4"/>
    <x v="23"/>
    <n v="3"/>
    <x v="0"/>
    <x v="0"/>
    <x v="0"/>
    <x v="3"/>
    <n v="6"/>
    <n v="0"/>
    <n v="0"/>
  </r>
  <r>
    <n v="69"/>
    <x v="68"/>
    <x v="3"/>
    <n v="4"/>
    <x v="24"/>
    <n v="4"/>
    <x v="1"/>
    <x v="1"/>
    <x v="0"/>
    <x v="4"/>
    <n v="7"/>
    <n v="1"/>
    <n v="1"/>
  </r>
  <r>
    <n v="69"/>
    <x v="68"/>
    <x v="3"/>
    <n v="4"/>
    <x v="25"/>
    <n v="4"/>
    <x v="0"/>
    <x v="1"/>
    <x v="0"/>
    <x v="4"/>
    <n v="5"/>
    <n v="1"/>
    <n v="1"/>
  </r>
  <r>
    <n v="69"/>
    <x v="68"/>
    <x v="3"/>
    <n v="4"/>
    <x v="26"/>
    <n v="4"/>
    <x v="1"/>
    <x v="1"/>
    <x v="0"/>
    <x v="4"/>
    <n v="8"/>
    <n v="1"/>
    <n v="1"/>
  </r>
  <r>
    <n v="69"/>
    <x v="68"/>
    <x v="3"/>
    <n v="4"/>
    <x v="27"/>
    <n v="4"/>
    <x v="1"/>
    <x v="0"/>
    <x v="0"/>
    <x v="4"/>
    <n v="7"/>
    <n v="1"/>
    <n v="0"/>
  </r>
  <r>
    <n v="69"/>
    <x v="68"/>
    <x v="3"/>
    <n v="4"/>
    <x v="28"/>
    <n v="4"/>
    <x v="2"/>
    <x v="0"/>
    <x v="0"/>
    <x v="4"/>
    <n v="9"/>
    <n v="1"/>
    <n v="0"/>
  </r>
  <r>
    <n v="69"/>
    <x v="68"/>
    <x v="3"/>
    <n v="4"/>
    <x v="29"/>
    <n v="7"/>
    <x v="2"/>
    <x v="0"/>
    <x v="0"/>
    <x v="2"/>
    <n v="10"/>
    <n v="0"/>
    <n v="0"/>
  </r>
  <r>
    <n v="69"/>
    <x v="68"/>
    <x v="3"/>
    <n v="4"/>
    <x v="30"/>
    <n v="4"/>
    <x v="2"/>
    <x v="0"/>
    <x v="0"/>
    <x v="4"/>
    <n v="11"/>
    <n v="1"/>
    <n v="0"/>
  </r>
  <r>
    <n v="69"/>
    <x v="68"/>
    <x v="3"/>
    <n v="4"/>
    <x v="31"/>
    <n v="4"/>
    <x v="2"/>
    <x v="1"/>
    <x v="0"/>
    <x v="4"/>
    <n v="9"/>
    <n v="1"/>
    <n v="1"/>
  </r>
  <r>
    <n v="70"/>
    <x v="69"/>
    <x v="6"/>
    <n v="3"/>
    <x v="0"/>
    <n v="4"/>
    <x v="0"/>
    <x v="0"/>
    <x v="0"/>
    <x v="4"/>
    <n v="5"/>
    <n v="0"/>
    <n v="0"/>
  </r>
  <r>
    <n v="70"/>
    <x v="69"/>
    <x v="6"/>
    <n v="3"/>
    <x v="1"/>
    <n v="3"/>
    <x v="1"/>
    <x v="0"/>
    <x v="0"/>
    <x v="3"/>
    <n v="7"/>
    <n v="1"/>
    <n v="0"/>
  </r>
  <r>
    <n v="70"/>
    <x v="69"/>
    <x v="6"/>
    <n v="3"/>
    <x v="2"/>
    <n v="1"/>
    <x v="1"/>
    <x v="1"/>
    <x v="0"/>
    <x v="1"/>
    <n v="7"/>
    <n v="0"/>
    <n v="1"/>
  </r>
  <r>
    <n v="70"/>
    <x v="69"/>
    <x v="6"/>
    <n v="3"/>
    <x v="3"/>
    <n v="3"/>
    <x v="1"/>
    <x v="1"/>
    <x v="0"/>
    <x v="3"/>
    <n v="7"/>
    <n v="1"/>
    <n v="1"/>
  </r>
  <r>
    <n v="70"/>
    <x v="69"/>
    <x v="6"/>
    <n v="3"/>
    <x v="4"/>
    <n v="4"/>
    <x v="1"/>
    <x v="1"/>
    <x v="0"/>
    <x v="4"/>
    <n v="7"/>
    <n v="0"/>
    <n v="1"/>
  </r>
  <r>
    <n v="70"/>
    <x v="69"/>
    <x v="6"/>
    <n v="3"/>
    <x v="5"/>
    <n v="3"/>
    <x v="1"/>
    <x v="1"/>
    <x v="0"/>
    <x v="3"/>
    <n v="8"/>
    <n v="1"/>
    <n v="1"/>
  </r>
  <r>
    <n v="70"/>
    <x v="69"/>
    <x v="6"/>
    <n v="3"/>
    <x v="6"/>
    <n v="3"/>
    <x v="2"/>
    <x v="0"/>
    <x v="0"/>
    <x v="3"/>
    <n v="10"/>
    <n v="1"/>
    <n v="0"/>
  </r>
  <r>
    <n v="70"/>
    <x v="69"/>
    <x v="6"/>
    <n v="3"/>
    <x v="7"/>
    <n v="3"/>
    <x v="2"/>
    <x v="1"/>
    <x v="0"/>
    <x v="3"/>
    <n v="9"/>
    <n v="1"/>
    <n v="1"/>
  </r>
  <r>
    <n v="70"/>
    <x v="69"/>
    <x v="6"/>
    <n v="3"/>
    <x v="8"/>
    <n v="3"/>
    <x v="2"/>
    <x v="0"/>
    <x v="0"/>
    <x v="3"/>
    <n v="10"/>
    <n v="1"/>
    <n v="0"/>
  </r>
  <r>
    <n v="70"/>
    <x v="69"/>
    <x v="6"/>
    <n v="3"/>
    <x v="9"/>
    <n v="3"/>
    <x v="2"/>
    <x v="1"/>
    <x v="0"/>
    <x v="3"/>
    <n v="9"/>
    <n v="1"/>
    <n v="1"/>
  </r>
  <r>
    <n v="70"/>
    <x v="69"/>
    <x v="6"/>
    <n v="3"/>
    <x v="10"/>
    <n v="3"/>
    <x v="2"/>
    <x v="1"/>
    <x v="0"/>
    <x v="3"/>
    <n v="10"/>
    <n v="1"/>
    <n v="1"/>
  </r>
  <r>
    <n v="70"/>
    <x v="69"/>
    <x v="6"/>
    <n v="3"/>
    <x v="11"/>
    <n v="3"/>
    <x v="0"/>
    <x v="0"/>
    <x v="0"/>
    <x v="3"/>
    <n v="6"/>
    <n v="1"/>
    <n v="0"/>
  </r>
  <r>
    <n v="70"/>
    <x v="69"/>
    <x v="6"/>
    <n v="3"/>
    <x v="12"/>
    <n v="3"/>
    <x v="0"/>
    <x v="1"/>
    <x v="0"/>
    <x v="3"/>
    <n v="6"/>
    <n v="1"/>
    <n v="1"/>
  </r>
  <r>
    <n v="70"/>
    <x v="69"/>
    <x v="6"/>
    <n v="3"/>
    <x v="13"/>
    <n v="3"/>
    <x v="0"/>
    <x v="0"/>
    <x v="0"/>
    <x v="3"/>
    <n v="6"/>
    <n v="1"/>
    <n v="0"/>
  </r>
  <r>
    <n v="70"/>
    <x v="69"/>
    <x v="6"/>
    <n v="3"/>
    <x v="14"/>
    <n v="3"/>
    <x v="1"/>
    <x v="0"/>
    <x v="0"/>
    <x v="3"/>
    <n v="7"/>
    <n v="1"/>
    <n v="0"/>
  </r>
  <r>
    <n v="70"/>
    <x v="69"/>
    <x v="6"/>
    <n v="3"/>
    <x v="15"/>
    <n v="3"/>
    <x v="1"/>
    <x v="1"/>
    <x v="0"/>
    <x v="3"/>
    <n v="8"/>
    <n v="1"/>
    <n v="1"/>
  </r>
  <r>
    <n v="70"/>
    <x v="69"/>
    <x v="6"/>
    <n v="3"/>
    <x v="16"/>
    <n v="7"/>
    <x v="1"/>
    <x v="0"/>
    <x v="0"/>
    <x v="2"/>
    <n v="7"/>
    <n v="0"/>
    <n v="0"/>
  </r>
  <r>
    <n v="70"/>
    <x v="69"/>
    <x v="6"/>
    <n v="3"/>
    <x v="17"/>
    <n v="3"/>
    <x v="2"/>
    <x v="0"/>
    <x v="0"/>
    <x v="3"/>
    <n v="10"/>
    <n v="1"/>
    <n v="0"/>
  </r>
  <r>
    <n v="70"/>
    <x v="69"/>
    <x v="6"/>
    <n v="3"/>
    <x v="18"/>
    <n v="3"/>
    <x v="2"/>
    <x v="0"/>
    <x v="0"/>
    <x v="3"/>
    <n v="9"/>
    <n v="1"/>
    <n v="0"/>
  </r>
  <r>
    <n v="70"/>
    <x v="69"/>
    <x v="6"/>
    <n v="3"/>
    <x v="19"/>
    <n v="3"/>
    <x v="2"/>
    <x v="1"/>
    <x v="0"/>
    <x v="3"/>
    <n v="9"/>
    <n v="1"/>
    <n v="1"/>
  </r>
  <r>
    <n v="70"/>
    <x v="69"/>
    <x v="6"/>
    <n v="3"/>
    <x v="20"/>
    <n v="3"/>
    <x v="2"/>
    <x v="1"/>
    <x v="0"/>
    <x v="3"/>
    <n v="10"/>
    <n v="1"/>
    <n v="1"/>
  </r>
  <r>
    <n v="70"/>
    <x v="69"/>
    <x v="6"/>
    <n v="3"/>
    <x v="21"/>
    <n v="3"/>
    <x v="1"/>
    <x v="0"/>
    <x v="0"/>
    <x v="3"/>
    <n v="7"/>
    <n v="1"/>
    <n v="0"/>
  </r>
  <r>
    <n v="70"/>
    <x v="69"/>
    <x v="6"/>
    <n v="3"/>
    <x v="22"/>
    <n v="5"/>
    <x v="0"/>
    <x v="0"/>
    <x v="0"/>
    <x v="5"/>
    <n v="6"/>
    <n v="0"/>
    <n v="0"/>
  </r>
  <r>
    <n v="70"/>
    <x v="69"/>
    <x v="6"/>
    <n v="3"/>
    <x v="23"/>
    <n v="6"/>
    <x v="0"/>
    <x v="0"/>
    <x v="0"/>
    <x v="6"/>
    <n v="6"/>
    <n v="0"/>
    <n v="0"/>
  </r>
  <r>
    <n v="70"/>
    <x v="69"/>
    <x v="6"/>
    <n v="3"/>
    <x v="24"/>
    <n v="3"/>
    <x v="1"/>
    <x v="1"/>
    <x v="0"/>
    <x v="3"/>
    <n v="7"/>
    <n v="1"/>
    <n v="1"/>
  </r>
  <r>
    <n v="70"/>
    <x v="69"/>
    <x v="6"/>
    <n v="3"/>
    <x v="25"/>
    <n v="1"/>
    <x v="0"/>
    <x v="1"/>
    <x v="0"/>
    <x v="1"/>
    <n v="5"/>
    <n v="0"/>
    <n v="1"/>
  </r>
  <r>
    <n v="70"/>
    <x v="69"/>
    <x v="6"/>
    <n v="3"/>
    <x v="26"/>
    <n v="3"/>
    <x v="1"/>
    <x v="1"/>
    <x v="0"/>
    <x v="3"/>
    <n v="8"/>
    <n v="1"/>
    <n v="1"/>
  </r>
  <r>
    <n v="70"/>
    <x v="69"/>
    <x v="6"/>
    <n v="3"/>
    <x v="27"/>
    <n v="3"/>
    <x v="1"/>
    <x v="0"/>
    <x v="0"/>
    <x v="3"/>
    <n v="7"/>
    <n v="1"/>
    <n v="0"/>
  </r>
  <r>
    <n v="70"/>
    <x v="69"/>
    <x v="6"/>
    <n v="3"/>
    <x v="28"/>
    <n v="7"/>
    <x v="2"/>
    <x v="0"/>
    <x v="0"/>
    <x v="2"/>
    <n v="9"/>
    <n v="0"/>
    <n v="0"/>
  </r>
  <r>
    <n v="70"/>
    <x v="69"/>
    <x v="6"/>
    <n v="3"/>
    <x v="29"/>
    <n v="3"/>
    <x v="2"/>
    <x v="0"/>
    <x v="0"/>
    <x v="3"/>
    <n v="10"/>
    <n v="1"/>
    <n v="0"/>
  </r>
  <r>
    <n v="70"/>
    <x v="69"/>
    <x v="6"/>
    <n v="3"/>
    <x v="30"/>
    <n v="3"/>
    <x v="2"/>
    <x v="0"/>
    <x v="0"/>
    <x v="3"/>
    <n v="11"/>
    <n v="1"/>
    <n v="0"/>
  </r>
  <r>
    <n v="70"/>
    <x v="69"/>
    <x v="6"/>
    <n v="3"/>
    <x v="31"/>
    <n v="3"/>
    <x v="2"/>
    <x v="1"/>
    <x v="0"/>
    <x v="3"/>
    <n v="9"/>
    <n v="1"/>
    <n v="1"/>
  </r>
  <r>
    <n v="71"/>
    <x v="70"/>
    <x v="5"/>
    <n v="6"/>
    <x v="0"/>
    <n v="6"/>
    <x v="0"/>
    <x v="0"/>
    <x v="0"/>
    <x v="6"/>
    <n v="5"/>
    <n v="1"/>
    <n v="0"/>
  </r>
  <r>
    <n v="71"/>
    <x v="70"/>
    <x v="5"/>
    <n v="6"/>
    <x v="1"/>
    <n v="6"/>
    <x v="1"/>
    <x v="0"/>
    <x v="0"/>
    <x v="6"/>
    <n v="7"/>
    <n v="1"/>
    <n v="0"/>
  </r>
  <r>
    <n v="71"/>
    <x v="70"/>
    <x v="5"/>
    <n v="6"/>
    <x v="2"/>
    <n v="6"/>
    <x v="1"/>
    <x v="1"/>
    <x v="0"/>
    <x v="6"/>
    <n v="7"/>
    <n v="1"/>
    <n v="1"/>
  </r>
  <r>
    <n v="71"/>
    <x v="70"/>
    <x v="5"/>
    <n v="6"/>
    <x v="3"/>
    <n v="5"/>
    <x v="1"/>
    <x v="1"/>
    <x v="0"/>
    <x v="5"/>
    <n v="7"/>
    <n v="0"/>
    <n v="1"/>
  </r>
  <r>
    <n v="71"/>
    <x v="70"/>
    <x v="5"/>
    <n v="6"/>
    <x v="4"/>
    <n v="6"/>
    <x v="1"/>
    <x v="1"/>
    <x v="0"/>
    <x v="6"/>
    <n v="7"/>
    <n v="1"/>
    <n v="1"/>
  </r>
  <r>
    <n v="71"/>
    <x v="70"/>
    <x v="5"/>
    <n v="6"/>
    <x v="5"/>
    <n v="6"/>
    <x v="1"/>
    <x v="1"/>
    <x v="0"/>
    <x v="6"/>
    <n v="8"/>
    <n v="1"/>
    <n v="1"/>
  </r>
  <r>
    <n v="71"/>
    <x v="70"/>
    <x v="5"/>
    <n v="6"/>
    <x v="6"/>
    <n v="6"/>
    <x v="2"/>
    <x v="0"/>
    <x v="0"/>
    <x v="6"/>
    <n v="10"/>
    <n v="1"/>
    <n v="0"/>
  </r>
  <r>
    <n v="71"/>
    <x v="70"/>
    <x v="5"/>
    <n v="6"/>
    <x v="7"/>
    <n v="6"/>
    <x v="2"/>
    <x v="1"/>
    <x v="0"/>
    <x v="6"/>
    <n v="9"/>
    <n v="1"/>
    <n v="1"/>
  </r>
  <r>
    <n v="71"/>
    <x v="70"/>
    <x v="5"/>
    <n v="6"/>
    <x v="8"/>
    <n v="6"/>
    <x v="2"/>
    <x v="0"/>
    <x v="0"/>
    <x v="6"/>
    <n v="10"/>
    <n v="1"/>
    <n v="0"/>
  </r>
  <r>
    <n v="71"/>
    <x v="70"/>
    <x v="5"/>
    <n v="6"/>
    <x v="9"/>
    <n v="6"/>
    <x v="2"/>
    <x v="1"/>
    <x v="0"/>
    <x v="6"/>
    <n v="9"/>
    <n v="1"/>
    <n v="1"/>
  </r>
  <r>
    <n v="71"/>
    <x v="70"/>
    <x v="5"/>
    <n v="6"/>
    <x v="10"/>
    <n v="6"/>
    <x v="2"/>
    <x v="1"/>
    <x v="0"/>
    <x v="6"/>
    <n v="10"/>
    <n v="1"/>
    <n v="1"/>
  </r>
  <r>
    <n v="71"/>
    <x v="70"/>
    <x v="5"/>
    <n v="6"/>
    <x v="11"/>
    <n v="6"/>
    <x v="0"/>
    <x v="0"/>
    <x v="0"/>
    <x v="6"/>
    <n v="6"/>
    <n v="1"/>
    <n v="0"/>
  </r>
  <r>
    <n v="71"/>
    <x v="70"/>
    <x v="5"/>
    <n v="6"/>
    <x v="12"/>
    <n v="5"/>
    <x v="0"/>
    <x v="1"/>
    <x v="0"/>
    <x v="5"/>
    <n v="6"/>
    <n v="0"/>
    <n v="1"/>
  </r>
  <r>
    <n v="71"/>
    <x v="70"/>
    <x v="5"/>
    <n v="6"/>
    <x v="13"/>
    <n v="6"/>
    <x v="0"/>
    <x v="0"/>
    <x v="0"/>
    <x v="6"/>
    <n v="6"/>
    <n v="1"/>
    <n v="0"/>
  </r>
  <r>
    <n v="71"/>
    <x v="70"/>
    <x v="5"/>
    <n v="6"/>
    <x v="14"/>
    <n v="6"/>
    <x v="1"/>
    <x v="0"/>
    <x v="0"/>
    <x v="6"/>
    <n v="7"/>
    <n v="1"/>
    <n v="0"/>
  </r>
  <r>
    <n v="71"/>
    <x v="70"/>
    <x v="5"/>
    <n v="6"/>
    <x v="15"/>
    <n v="6"/>
    <x v="1"/>
    <x v="1"/>
    <x v="0"/>
    <x v="6"/>
    <n v="8"/>
    <n v="1"/>
    <n v="1"/>
  </r>
  <r>
    <n v="71"/>
    <x v="70"/>
    <x v="5"/>
    <n v="6"/>
    <x v="16"/>
    <n v="6"/>
    <x v="1"/>
    <x v="0"/>
    <x v="0"/>
    <x v="6"/>
    <n v="7"/>
    <n v="1"/>
    <n v="0"/>
  </r>
  <r>
    <n v="71"/>
    <x v="70"/>
    <x v="5"/>
    <n v="6"/>
    <x v="17"/>
    <n v="7"/>
    <x v="2"/>
    <x v="0"/>
    <x v="0"/>
    <x v="2"/>
    <n v="10"/>
    <n v="0"/>
    <n v="0"/>
  </r>
  <r>
    <n v="71"/>
    <x v="70"/>
    <x v="5"/>
    <n v="6"/>
    <x v="18"/>
    <n v="6"/>
    <x v="2"/>
    <x v="0"/>
    <x v="0"/>
    <x v="6"/>
    <n v="9"/>
    <n v="1"/>
    <n v="0"/>
  </r>
  <r>
    <n v="71"/>
    <x v="70"/>
    <x v="5"/>
    <n v="6"/>
    <x v="19"/>
    <n v="6"/>
    <x v="2"/>
    <x v="1"/>
    <x v="0"/>
    <x v="6"/>
    <n v="9"/>
    <n v="1"/>
    <n v="1"/>
  </r>
  <r>
    <n v="71"/>
    <x v="70"/>
    <x v="5"/>
    <n v="6"/>
    <x v="20"/>
    <n v="6"/>
    <x v="2"/>
    <x v="1"/>
    <x v="0"/>
    <x v="6"/>
    <n v="10"/>
    <n v="1"/>
    <n v="1"/>
  </r>
  <r>
    <n v="71"/>
    <x v="70"/>
    <x v="5"/>
    <n v="6"/>
    <x v="21"/>
    <n v="6"/>
    <x v="1"/>
    <x v="0"/>
    <x v="0"/>
    <x v="6"/>
    <n v="7"/>
    <n v="1"/>
    <n v="0"/>
  </r>
  <r>
    <n v="71"/>
    <x v="70"/>
    <x v="5"/>
    <n v="6"/>
    <x v="22"/>
    <n v="6"/>
    <x v="0"/>
    <x v="0"/>
    <x v="0"/>
    <x v="6"/>
    <n v="6"/>
    <n v="1"/>
    <n v="0"/>
  </r>
  <r>
    <n v="71"/>
    <x v="70"/>
    <x v="5"/>
    <n v="6"/>
    <x v="23"/>
    <n v="6"/>
    <x v="0"/>
    <x v="0"/>
    <x v="0"/>
    <x v="6"/>
    <n v="6"/>
    <n v="1"/>
    <n v="0"/>
  </r>
  <r>
    <n v="71"/>
    <x v="70"/>
    <x v="5"/>
    <n v="6"/>
    <x v="24"/>
    <n v="6"/>
    <x v="1"/>
    <x v="1"/>
    <x v="0"/>
    <x v="6"/>
    <n v="7"/>
    <n v="1"/>
    <n v="1"/>
  </r>
  <r>
    <n v="71"/>
    <x v="70"/>
    <x v="5"/>
    <n v="6"/>
    <x v="25"/>
    <n v="5"/>
    <x v="0"/>
    <x v="1"/>
    <x v="0"/>
    <x v="5"/>
    <n v="5"/>
    <n v="0"/>
    <n v="1"/>
  </r>
  <r>
    <n v="71"/>
    <x v="70"/>
    <x v="5"/>
    <n v="6"/>
    <x v="26"/>
    <n v="6"/>
    <x v="1"/>
    <x v="1"/>
    <x v="0"/>
    <x v="6"/>
    <n v="8"/>
    <n v="1"/>
    <n v="1"/>
  </r>
  <r>
    <n v="71"/>
    <x v="70"/>
    <x v="5"/>
    <n v="6"/>
    <x v="27"/>
    <n v="6"/>
    <x v="1"/>
    <x v="0"/>
    <x v="0"/>
    <x v="6"/>
    <n v="7"/>
    <n v="1"/>
    <n v="0"/>
  </r>
  <r>
    <n v="71"/>
    <x v="70"/>
    <x v="5"/>
    <n v="6"/>
    <x v="28"/>
    <n v="6"/>
    <x v="2"/>
    <x v="0"/>
    <x v="0"/>
    <x v="6"/>
    <n v="9"/>
    <n v="1"/>
    <n v="0"/>
  </r>
  <r>
    <n v="71"/>
    <x v="70"/>
    <x v="5"/>
    <n v="6"/>
    <x v="29"/>
    <n v="6"/>
    <x v="2"/>
    <x v="0"/>
    <x v="0"/>
    <x v="6"/>
    <n v="10"/>
    <n v="1"/>
    <n v="0"/>
  </r>
  <r>
    <n v="71"/>
    <x v="70"/>
    <x v="5"/>
    <n v="6"/>
    <x v="30"/>
    <n v="6"/>
    <x v="2"/>
    <x v="0"/>
    <x v="0"/>
    <x v="6"/>
    <n v="11"/>
    <n v="1"/>
    <n v="0"/>
  </r>
  <r>
    <n v="71"/>
    <x v="70"/>
    <x v="5"/>
    <n v="6"/>
    <x v="31"/>
    <n v="6"/>
    <x v="2"/>
    <x v="1"/>
    <x v="0"/>
    <x v="6"/>
    <n v="9"/>
    <n v="1"/>
    <n v="1"/>
  </r>
  <r>
    <n v="72"/>
    <x v="71"/>
    <x v="5"/>
    <n v="6"/>
    <x v="0"/>
    <n v="1"/>
    <x v="0"/>
    <x v="0"/>
    <x v="0"/>
    <x v="1"/>
    <n v="5"/>
    <n v="0"/>
    <n v="0"/>
  </r>
  <r>
    <n v="72"/>
    <x v="71"/>
    <x v="5"/>
    <n v="6"/>
    <x v="1"/>
    <n v="6"/>
    <x v="1"/>
    <x v="0"/>
    <x v="0"/>
    <x v="6"/>
    <n v="7"/>
    <n v="1"/>
    <n v="0"/>
  </r>
  <r>
    <n v="72"/>
    <x v="71"/>
    <x v="5"/>
    <n v="6"/>
    <x v="2"/>
    <n v="6"/>
    <x v="1"/>
    <x v="1"/>
    <x v="0"/>
    <x v="6"/>
    <n v="7"/>
    <n v="1"/>
    <n v="1"/>
  </r>
  <r>
    <n v="72"/>
    <x v="71"/>
    <x v="5"/>
    <n v="6"/>
    <x v="3"/>
    <n v="0"/>
    <x v="1"/>
    <x v="1"/>
    <x v="0"/>
    <x v="7"/>
    <n v="7"/>
    <n v="0"/>
    <n v="1"/>
  </r>
  <r>
    <n v="72"/>
    <x v="71"/>
    <x v="5"/>
    <n v="6"/>
    <x v="4"/>
    <n v="6"/>
    <x v="1"/>
    <x v="1"/>
    <x v="0"/>
    <x v="6"/>
    <n v="7"/>
    <n v="1"/>
    <n v="1"/>
  </r>
  <r>
    <n v="72"/>
    <x v="71"/>
    <x v="5"/>
    <n v="6"/>
    <x v="5"/>
    <n v="6"/>
    <x v="1"/>
    <x v="1"/>
    <x v="0"/>
    <x v="6"/>
    <n v="8"/>
    <n v="1"/>
    <n v="1"/>
  </r>
  <r>
    <n v="72"/>
    <x v="71"/>
    <x v="5"/>
    <n v="6"/>
    <x v="6"/>
    <n v="6"/>
    <x v="2"/>
    <x v="0"/>
    <x v="0"/>
    <x v="6"/>
    <n v="10"/>
    <n v="1"/>
    <n v="0"/>
  </r>
  <r>
    <n v="72"/>
    <x v="71"/>
    <x v="5"/>
    <n v="6"/>
    <x v="7"/>
    <n v="0"/>
    <x v="2"/>
    <x v="1"/>
    <x v="0"/>
    <x v="7"/>
    <n v="9"/>
    <n v="0"/>
    <n v="1"/>
  </r>
  <r>
    <n v="72"/>
    <x v="71"/>
    <x v="5"/>
    <n v="6"/>
    <x v="8"/>
    <n v="6"/>
    <x v="2"/>
    <x v="0"/>
    <x v="0"/>
    <x v="6"/>
    <n v="10"/>
    <n v="1"/>
    <n v="0"/>
  </r>
  <r>
    <n v="72"/>
    <x v="71"/>
    <x v="5"/>
    <n v="6"/>
    <x v="9"/>
    <n v="6"/>
    <x v="2"/>
    <x v="1"/>
    <x v="0"/>
    <x v="6"/>
    <n v="9"/>
    <n v="1"/>
    <n v="1"/>
  </r>
  <r>
    <n v="72"/>
    <x v="71"/>
    <x v="5"/>
    <n v="6"/>
    <x v="10"/>
    <n v="6"/>
    <x v="2"/>
    <x v="1"/>
    <x v="0"/>
    <x v="6"/>
    <n v="10"/>
    <n v="1"/>
    <n v="1"/>
  </r>
  <r>
    <n v="72"/>
    <x v="71"/>
    <x v="5"/>
    <n v="6"/>
    <x v="11"/>
    <n v="7"/>
    <x v="0"/>
    <x v="0"/>
    <x v="0"/>
    <x v="2"/>
    <n v="6"/>
    <n v="0"/>
    <n v="0"/>
  </r>
  <r>
    <n v="72"/>
    <x v="71"/>
    <x v="5"/>
    <n v="6"/>
    <x v="12"/>
    <n v="6"/>
    <x v="0"/>
    <x v="1"/>
    <x v="0"/>
    <x v="6"/>
    <n v="6"/>
    <n v="1"/>
    <n v="1"/>
  </r>
  <r>
    <n v="72"/>
    <x v="71"/>
    <x v="5"/>
    <n v="6"/>
    <x v="13"/>
    <n v="6"/>
    <x v="0"/>
    <x v="0"/>
    <x v="0"/>
    <x v="6"/>
    <n v="6"/>
    <n v="1"/>
    <n v="0"/>
  </r>
  <r>
    <n v="72"/>
    <x v="71"/>
    <x v="5"/>
    <n v="6"/>
    <x v="14"/>
    <n v="5"/>
    <x v="1"/>
    <x v="0"/>
    <x v="0"/>
    <x v="5"/>
    <n v="7"/>
    <n v="0"/>
    <n v="0"/>
  </r>
  <r>
    <n v="72"/>
    <x v="71"/>
    <x v="5"/>
    <n v="6"/>
    <x v="15"/>
    <n v="6"/>
    <x v="1"/>
    <x v="1"/>
    <x v="0"/>
    <x v="6"/>
    <n v="8"/>
    <n v="1"/>
    <n v="1"/>
  </r>
  <r>
    <n v="72"/>
    <x v="71"/>
    <x v="5"/>
    <n v="6"/>
    <x v="16"/>
    <n v="6"/>
    <x v="1"/>
    <x v="0"/>
    <x v="0"/>
    <x v="6"/>
    <n v="7"/>
    <n v="1"/>
    <n v="0"/>
  </r>
  <r>
    <n v="72"/>
    <x v="71"/>
    <x v="5"/>
    <n v="6"/>
    <x v="17"/>
    <n v="6"/>
    <x v="2"/>
    <x v="0"/>
    <x v="0"/>
    <x v="6"/>
    <n v="10"/>
    <n v="1"/>
    <n v="0"/>
  </r>
  <r>
    <n v="72"/>
    <x v="71"/>
    <x v="5"/>
    <n v="6"/>
    <x v="18"/>
    <n v="6"/>
    <x v="2"/>
    <x v="0"/>
    <x v="0"/>
    <x v="6"/>
    <n v="9"/>
    <n v="1"/>
    <n v="0"/>
  </r>
  <r>
    <n v="72"/>
    <x v="71"/>
    <x v="5"/>
    <n v="6"/>
    <x v="19"/>
    <n v="6"/>
    <x v="2"/>
    <x v="1"/>
    <x v="0"/>
    <x v="6"/>
    <n v="9"/>
    <n v="1"/>
    <n v="1"/>
  </r>
  <r>
    <n v="72"/>
    <x v="71"/>
    <x v="5"/>
    <n v="6"/>
    <x v="20"/>
    <n v="5"/>
    <x v="2"/>
    <x v="1"/>
    <x v="0"/>
    <x v="5"/>
    <n v="10"/>
    <n v="0"/>
    <n v="1"/>
  </r>
  <r>
    <n v="72"/>
    <x v="71"/>
    <x v="5"/>
    <n v="6"/>
    <x v="21"/>
    <n v="6"/>
    <x v="1"/>
    <x v="0"/>
    <x v="0"/>
    <x v="6"/>
    <n v="7"/>
    <n v="1"/>
    <n v="0"/>
  </r>
  <r>
    <n v="72"/>
    <x v="71"/>
    <x v="5"/>
    <n v="6"/>
    <x v="22"/>
    <n v="1"/>
    <x v="0"/>
    <x v="0"/>
    <x v="0"/>
    <x v="1"/>
    <n v="6"/>
    <n v="0"/>
    <n v="0"/>
  </r>
  <r>
    <n v="72"/>
    <x v="71"/>
    <x v="5"/>
    <n v="6"/>
    <x v="23"/>
    <n v="4"/>
    <x v="0"/>
    <x v="0"/>
    <x v="0"/>
    <x v="4"/>
    <n v="6"/>
    <n v="0"/>
    <n v="0"/>
  </r>
  <r>
    <n v="72"/>
    <x v="71"/>
    <x v="5"/>
    <n v="6"/>
    <x v="24"/>
    <n v="5"/>
    <x v="1"/>
    <x v="1"/>
    <x v="0"/>
    <x v="5"/>
    <n v="7"/>
    <n v="0"/>
    <n v="1"/>
  </r>
  <r>
    <n v="72"/>
    <x v="71"/>
    <x v="5"/>
    <n v="6"/>
    <x v="25"/>
    <n v="6"/>
    <x v="0"/>
    <x v="1"/>
    <x v="0"/>
    <x v="6"/>
    <n v="5"/>
    <n v="1"/>
    <n v="1"/>
  </r>
  <r>
    <n v="72"/>
    <x v="71"/>
    <x v="5"/>
    <n v="6"/>
    <x v="26"/>
    <n v="5"/>
    <x v="1"/>
    <x v="1"/>
    <x v="0"/>
    <x v="5"/>
    <n v="8"/>
    <n v="0"/>
    <n v="1"/>
  </r>
  <r>
    <n v="72"/>
    <x v="71"/>
    <x v="5"/>
    <n v="6"/>
    <x v="27"/>
    <n v="5"/>
    <x v="1"/>
    <x v="0"/>
    <x v="0"/>
    <x v="5"/>
    <n v="7"/>
    <n v="0"/>
    <n v="0"/>
  </r>
  <r>
    <n v="72"/>
    <x v="71"/>
    <x v="5"/>
    <n v="6"/>
    <x v="28"/>
    <n v="6"/>
    <x v="2"/>
    <x v="0"/>
    <x v="0"/>
    <x v="6"/>
    <n v="9"/>
    <n v="1"/>
    <n v="0"/>
  </r>
  <r>
    <n v="72"/>
    <x v="71"/>
    <x v="5"/>
    <n v="6"/>
    <x v="29"/>
    <n v="6"/>
    <x v="2"/>
    <x v="0"/>
    <x v="0"/>
    <x v="6"/>
    <n v="10"/>
    <n v="1"/>
    <n v="0"/>
  </r>
  <r>
    <n v="72"/>
    <x v="71"/>
    <x v="5"/>
    <n v="6"/>
    <x v="30"/>
    <n v="6"/>
    <x v="2"/>
    <x v="0"/>
    <x v="0"/>
    <x v="6"/>
    <n v="11"/>
    <n v="1"/>
    <n v="0"/>
  </r>
  <r>
    <n v="72"/>
    <x v="71"/>
    <x v="5"/>
    <n v="6"/>
    <x v="31"/>
    <n v="6"/>
    <x v="2"/>
    <x v="1"/>
    <x v="0"/>
    <x v="6"/>
    <n v="9"/>
    <n v="1"/>
    <n v="1"/>
  </r>
  <r>
    <n v="73"/>
    <x v="72"/>
    <x v="4"/>
    <n v="5"/>
    <x v="0"/>
    <n v="7"/>
    <x v="0"/>
    <x v="0"/>
    <x v="0"/>
    <x v="2"/>
    <n v="5"/>
    <n v="0"/>
    <n v="0"/>
  </r>
  <r>
    <n v="73"/>
    <x v="72"/>
    <x v="4"/>
    <n v="5"/>
    <x v="1"/>
    <n v="5"/>
    <x v="1"/>
    <x v="0"/>
    <x v="0"/>
    <x v="5"/>
    <n v="7"/>
    <n v="1"/>
    <n v="0"/>
  </r>
  <r>
    <n v="73"/>
    <x v="72"/>
    <x v="4"/>
    <n v="5"/>
    <x v="2"/>
    <n v="7"/>
    <x v="1"/>
    <x v="1"/>
    <x v="0"/>
    <x v="2"/>
    <n v="7"/>
    <n v="0"/>
    <n v="1"/>
  </r>
  <r>
    <n v="73"/>
    <x v="72"/>
    <x v="4"/>
    <n v="5"/>
    <x v="3"/>
    <n v="4"/>
    <x v="1"/>
    <x v="1"/>
    <x v="0"/>
    <x v="4"/>
    <n v="7"/>
    <n v="0"/>
    <n v="1"/>
  </r>
  <r>
    <n v="73"/>
    <x v="72"/>
    <x v="4"/>
    <n v="5"/>
    <x v="4"/>
    <n v="5"/>
    <x v="1"/>
    <x v="1"/>
    <x v="0"/>
    <x v="5"/>
    <n v="7"/>
    <n v="1"/>
    <n v="1"/>
  </r>
  <r>
    <n v="73"/>
    <x v="72"/>
    <x v="4"/>
    <n v="5"/>
    <x v="5"/>
    <n v="5"/>
    <x v="1"/>
    <x v="1"/>
    <x v="0"/>
    <x v="5"/>
    <n v="8"/>
    <n v="1"/>
    <n v="1"/>
  </r>
  <r>
    <n v="73"/>
    <x v="72"/>
    <x v="4"/>
    <n v="5"/>
    <x v="6"/>
    <n v="6"/>
    <x v="2"/>
    <x v="0"/>
    <x v="0"/>
    <x v="6"/>
    <n v="10"/>
    <n v="0"/>
    <n v="0"/>
  </r>
  <r>
    <n v="73"/>
    <x v="72"/>
    <x v="4"/>
    <n v="5"/>
    <x v="7"/>
    <n v="6"/>
    <x v="2"/>
    <x v="1"/>
    <x v="0"/>
    <x v="6"/>
    <n v="9"/>
    <n v="0"/>
    <n v="1"/>
  </r>
  <r>
    <n v="73"/>
    <x v="72"/>
    <x v="4"/>
    <n v="5"/>
    <x v="8"/>
    <n v="4"/>
    <x v="2"/>
    <x v="0"/>
    <x v="0"/>
    <x v="4"/>
    <n v="10"/>
    <n v="0"/>
    <n v="0"/>
  </r>
  <r>
    <n v="73"/>
    <x v="72"/>
    <x v="4"/>
    <n v="5"/>
    <x v="9"/>
    <n v="7"/>
    <x v="2"/>
    <x v="1"/>
    <x v="0"/>
    <x v="2"/>
    <n v="9"/>
    <n v="0"/>
    <n v="1"/>
  </r>
  <r>
    <n v="73"/>
    <x v="72"/>
    <x v="4"/>
    <n v="5"/>
    <x v="10"/>
    <n v="7"/>
    <x v="2"/>
    <x v="1"/>
    <x v="0"/>
    <x v="2"/>
    <n v="10"/>
    <n v="0"/>
    <n v="1"/>
  </r>
  <r>
    <n v="73"/>
    <x v="72"/>
    <x v="4"/>
    <n v="5"/>
    <x v="11"/>
    <n v="6"/>
    <x v="0"/>
    <x v="0"/>
    <x v="0"/>
    <x v="6"/>
    <n v="6"/>
    <n v="0"/>
    <n v="0"/>
  </r>
  <r>
    <n v="73"/>
    <x v="72"/>
    <x v="4"/>
    <n v="5"/>
    <x v="12"/>
    <n v="3"/>
    <x v="0"/>
    <x v="1"/>
    <x v="0"/>
    <x v="3"/>
    <n v="6"/>
    <n v="0"/>
    <n v="1"/>
  </r>
  <r>
    <n v="73"/>
    <x v="72"/>
    <x v="4"/>
    <n v="5"/>
    <x v="13"/>
    <n v="1"/>
    <x v="0"/>
    <x v="0"/>
    <x v="0"/>
    <x v="1"/>
    <n v="6"/>
    <n v="0"/>
    <n v="0"/>
  </r>
  <r>
    <n v="73"/>
    <x v="72"/>
    <x v="4"/>
    <n v="5"/>
    <x v="14"/>
    <n v="6"/>
    <x v="1"/>
    <x v="0"/>
    <x v="0"/>
    <x v="6"/>
    <n v="7"/>
    <n v="0"/>
    <n v="0"/>
  </r>
  <r>
    <n v="73"/>
    <x v="72"/>
    <x v="4"/>
    <n v="5"/>
    <x v="15"/>
    <n v="6"/>
    <x v="1"/>
    <x v="1"/>
    <x v="0"/>
    <x v="6"/>
    <n v="8"/>
    <n v="0"/>
    <n v="1"/>
  </r>
  <r>
    <n v="73"/>
    <x v="72"/>
    <x v="4"/>
    <n v="5"/>
    <x v="16"/>
    <n v="1"/>
    <x v="1"/>
    <x v="0"/>
    <x v="0"/>
    <x v="1"/>
    <n v="7"/>
    <n v="0"/>
    <n v="0"/>
  </r>
  <r>
    <n v="73"/>
    <x v="72"/>
    <x v="4"/>
    <n v="5"/>
    <x v="17"/>
    <n v="5"/>
    <x v="2"/>
    <x v="0"/>
    <x v="0"/>
    <x v="5"/>
    <n v="10"/>
    <n v="1"/>
    <n v="0"/>
  </r>
  <r>
    <n v="73"/>
    <x v="72"/>
    <x v="4"/>
    <n v="5"/>
    <x v="18"/>
    <n v="5"/>
    <x v="2"/>
    <x v="0"/>
    <x v="0"/>
    <x v="5"/>
    <n v="9"/>
    <n v="1"/>
    <n v="0"/>
  </r>
  <r>
    <n v="73"/>
    <x v="72"/>
    <x v="4"/>
    <n v="5"/>
    <x v="19"/>
    <n v="1"/>
    <x v="2"/>
    <x v="1"/>
    <x v="0"/>
    <x v="1"/>
    <n v="9"/>
    <n v="0"/>
    <n v="1"/>
  </r>
  <r>
    <n v="73"/>
    <x v="72"/>
    <x v="4"/>
    <n v="5"/>
    <x v="20"/>
    <n v="5"/>
    <x v="2"/>
    <x v="1"/>
    <x v="0"/>
    <x v="5"/>
    <n v="10"/>
    <n v="1"/>
    <n v="1"/>
  </r>
  <r>
    <n v="73"/>
    <x v="72"/>
    <x v="4"/>
    <n v="5"/>
    <x v="21"/>
    <n v="5"/>
    <x v="1"/>
    <x v="0"/>
    <x v="0"/>
    <x v="5"/>
    <n v="7"/>
    <n v="1"/>
    <n v="0"/>
  </r>
  <r>
    <n v="73"/>
    <x v="72"/>
    <x v="4"/>
    <n v="5"/>
    <x v="22"/>
    <n v="5"/>
    <x v="0"/>
    <x v="0"/>
    <x v="0"/>
    <x v="5"/>
    <n v="6"/>
    <n v="1"/>
    <n v="0"/>
  </r>
  <r>
    <n v="73"/>
    <x v="72"/>
    <x v="4"/>
    <n v="5"/>
    <x v="23"/>
    <n v="4"/>
    <x v="0"/>
    <x v="0"/>
    <x v="0"/>
    <x v="4"/>
    <n v="6"/>
    <n v="0"/>
    <n v="0"/>
  </r>
  <r>
    <n v="73"/>
    <x v="72"/>
    <x v="4"/>
    <n v="5"/>
    <x v="24"/>
    <n v="5"/>
    <x v="1"/>
    <x v="1"/>
    <x v="0"/>
    <x v="5"/>
    <n v="7"/>
    <n v="1"/>
    <n v="1"/>
  </r>
  <r>
    <n v="73"/>
    <x v="72"/>
    <x v="4"/>
    <n v="5"/>
    <x v="25"/>
    <n v="5"/>
    <x v="0"/>
    <x v="1"/>
    <x v="0"/>
    <x v="5"/>
    <n v="5"/>
    <n v="1"/>
    <n v="1"/>
  </r>
  <r>
    <n v="73"/>
    <x v="72"/>
    <x v="4"/>
    <n v="5"/>
    <x v="26"/>
    <n v="6"/>
    <x v="1"/>
    <x v="1"/>
    <x v="0"/>
    <x v="6"/>
    <n v="8"/>
    <n v="0"/>
    <n v="1"/>
  </r>
  <r>
    <n v="73"/>
    <x v="72"/>
    <x v="4"/>
    <n v="5"/>
    <x v="27"/>
    <n v="5"/>
    <x v="1"/>
    <x v="0"/>
    <x v="0"/>
    <x v="5"/>
    <n v="7"/>
    <n v="1"/>
    <n v="0"/>
  </r>
  <r>
    <n v="73"/>
    <x v="72"/>
    <x v="4"/>
    <n v="5"/>
    <x v="28"/>
    <n v="6"/>
    <x v="2"/>
    <x v="0"/>
    <x v="0"/>
    <x v="6"/>
    <n v="9"/>
    <n v="0"/>
    <n v="0"/>
  </r>
  <r>
    <n v="73"/>
    <x v="72"/>
    <x v="4"/>
    <n v="5"/>
    <x v="29"/>
    <n v="6"/>
    <x v="2"/>
    <x v="0"/>
    <x v="0"/>
    <x v="6"/>
    <n v="10"/>
    <n v="0"/>
    <n v="0"/>
  </r>
  <r>
    <n v="73"/>
    <x v="72"/>
    <x v="4"/>
    <n v="5"/>
    <x v="30"/>
    <n v="6"/>
    <x v="2"/>
    <x v="0"/>
    <x v="0"/>
    <x v="6"/>
    <n v="11"/>
    <n v="0"/>
    <n v="0"/>
  </r>
  <r>
    <n v="73"/>
    <x v="72"/>
    <x v="4"/>
    <n v="5"/>
    <x v="31"/>
    <n v="5"/>
    <x v="2"/>
    <x v="1"/>
    <x v="0"/>
    <x v="5"/>
    <n v="9"/>
    <n v="1"/>
    <n v="1"/>
  </r>
  <r>
    <n v="74"/>
    <x v="73"/>
    <x v="3"/>
    <n v="4"/>
    <x v="0"/>
    <n v="4"/>
    <x v="0"/>
    <x v="0"/>
    <x v="0"/>
    <x v="4"/>
    <n v="5"/>
    <n v="1"/>
    <n v="0"/>
  </r>
  <r>
    <n v="74"/>
    <x v="73"/>
    <x v="3"/>
    <n v="4"/>
    <x v="1"/>
    <n v="1"/>
    <x v="1"/>
    <x v="0"/>
    <x v="0"/>
    <x v="1"/>
    <n v="7"/>
    <n v="0"/>
    <n v="0"/>
  </r>
  <r>
    <n v="74"/>
    <x v="73"/>
    <x v="3"/>
    <n v="4"/>
    <x v="2"/>
    <n v="4"/>
    <x v="1"/>
    <x v="1"/>
    <x v="0"/>
    <x v="4"/>
    <n v="7"/>
    <n v="1"/>
    <n v="1"/>
  </r>
  <r>
    <n v="74"/>
    <x v="73"/>
    <x v="3"/>
    <n v="4"/>
    <x v="3"/>
    <n v="4"/>
    <x v="1"/>
    <x v="1"/>
    <x v="0"/>
    <x v="4"/>
    <n v="7"/>
    <n v="1"/>
    <n v="1"/>
  </r>
  <r>
    <n v="74"/>
    <x v="73"/>
    <x v="3"/>
    <n v="4"/>
    <x v="4"/>
    <n v="6"/>
    <x v="1"/>
    <x v="1"/>
    <x v="0"/>
    <x v="6"/>
    <n v="7"/>
    <n v="0"/>
    <n v="1"/>
  </r>
  <r>
    <n v="74"/>
    <x v="73"/>
    <x v="3"/>
    <n v="4"/>
    <x v="5"/>
    <n v="4"/>
    <x v="1"/>
    <x v="1"/>
    <x v="0"/>
    <x v="4"/>
    <n v="8"/>
    <n v="1"/>
    <n v="1"/>
  </r>
  <r>
    <n v="74"/>
    <x v="73"/>
    <x v="3"/>
    <n v="4"/>
    <x v="6"/>
    <n v="4"/>
    <x v="2"/>
    <x v="0"/>
    <x v="0"/>
    <x v="4"/>
    <n v="10"/>
    <n v="1"/>
    <n v="0"/>
  </r>
  <r>
    <n v="74"/>
    <x v="73"/>
    <x v="3"/>
    <n v="4"/>
    <x v="7"/>
    <n v="5"/>
    <x v="2"/>
    <x v="1"/>
    <x v="0"/>
    <x v="5"/>
    <n v="9"/>
    <n v="0"/>
    <n v="1"/>
  </r>
  <r>
    <n v="74"/>
    <x v="73"/>
    <x v="3"/>
    <n v="4"/>
    <x v="8"/>
    <n v="4"/>
    <x v="2"/>
    <x v="0"/>
    <x v="0"/>
    <x v="4"/>
    <n v="10"/>
    <n v="1"/>
    <n v="0"/>
  </r>
  <r>
    <n v="74"/>
    <x v="73"/>
    <x v="3"/>
    <n v="4"/>
    <x v="9"/>
    <n v="4"/>
    <x v="2"/>
    <x v="1"/>
    <x v="0"/>
    <x v="4"/>
    <n v="9"/>
    <n v="1"/>
    <n v="1"/>
  </r>
  <r>
    <n v="74"/>
    <x v="73"/>
    <x v="3"/>
    <n v="4"/>
    <x v="10"/>
    <n v="3"/>
    <x v="2"/>
    <x v="1"/>
    <x v="0"/>
    <x v="3"/>
    <n v="10"/>
    <n v="0"/>
    <n v="1"/>
  </r>
  <r>
    <n v="74"/>
    <x v="73"/>
    <x v="3"/>
    <n v="4"/>
    <x v="11"/>
    <n v="4"/>
    <x v="0"/>
    <x v="0"/>
    <x v="0"/>
    <x v="4"/>
    <n v="6"/>
    <n v="1"/>
    <n v="0"/>
  </r>
  <r>
    <n v="74"/>
    <x v="73"/>
    <x v="3"/>
    <n v="4"/>
    <x v="12"/>
    <n v="4"/>
    <x v="0"/>
    <x v="1"/>
    <x v="0"/>
    <x v="4"/>
    <n v="6"/>
    <n v="1"/>
    <n v="1"/>
  </r>
  <r>
    <n v="74"/>
    <x v="73"/>
    <x v="3"/>
    <n v="4"/>
    <x v="13"/>
    <n v="4"/>
    <x v="0"/>
    <x v="0"/>
    <x v="0"/>
    <x v="4"/>
    <n v="6"/>
    <n v="1"/>
    <n v="0"/>
  </r>
  <r>
    <n v="74"/>
    <x v="73"/>
    <x v="3"/>
    <n v="4"/>
    <x v="14"/>
    <n v="4"/>
    <x v="1"/>
    <x v="0"/>
    <x v="0"/>
    <x v="4"/>
    <n v="7"/>
    <n v="1"/>
    <n v="0"/>
  </r>
  <r>
    <n v="74"/>
    <x v="73"/>
    <x v="3"/>
    <n v="4"/>
    <x v="15"/>
    <n v="4"/>
    <x v="1"/>
    <x v="1"/>
    <x v="0"/>
    <x v="4"/>
    <n v="8"/>
    <n v="1"/>
    <n v="1"/>
  </r>
  <r>
    <n v="74"/>
    <x v="73"/>
    <x v="3"/>
    <n v="4"/>
    <x v="16"/>
    <n v="4"/>
    <x v="1"/>
    <x v="0"/>
    <x v="0"/>
    <x v="4"/>
    <n v="7"/>
    <n v="1"/>
    <n v="0"/>
  </r>
  <r>
    <n v="74"/>
    <x v="73"/>
    <x v="3"/>
    <n v="4"/>
    <x v="17"/>
    <n v="4"/>
    <x v="2"/>
    <x v="0"/>
    <x v="0"/>
    <x v="4"/>
    <n v="10"/>
    <n v="1"/>
    <n v="0"/>
  </r>
  <r>
    <n v="74"/>
    <x v="73"/>
    <x v="3"/>
    <n v="4"/>
    <x v="18"/>
    <n v="4"/>
    <x v="2"/>
    <x v="0"/>
    <x v="0"/>
    <x v="4"/>
    <n v="9"/>
    <n v="1"/>
    <n v="0"/>
  </r>
  <r>
    <n v="74"/>
    <x v="73"/>
    <x v="3"/>
    <n v="4"/>
    <x v="19"/>
    <n v="4"/>
    <x v="2"/>
    <x v="1"/>
    <x v="0"/>
    <x v="4"/>
    <n v="9"/>
    <n v="1"/>
    <n v="1"/>
  </r>
  <r>
    <n v="74"/>
    <x v="73"/>
    <x v="3"/>
    <n v="4"/>
    <x v="20"/>
    <n v="4"/>
    <x v="2"/>
    <x v="1"/>
    <x v="0"/>
    <x v="4"/>
    <n v="10"/>
    <n v="1"/>
    <n v="1"/>
  </r>
  <r>
    <n v="74"/>
    <x v="73"/>
    <x v="3"/>
    <n v="4"/>
    <x v="21"/>
    <n v="4"/>
    <x v="1"/>
    <x v="0"/>
    <x v="0"/>
    <x v="4"/>
    <n v="7"/>
    <n v="1"/>
    <n v="0"/>
  </r>
  <r>
    <n v="74"/>
    <x v="73"/>
    <x v="3"/>
    <n v="4"/>
    <x v="22"/>
    <n v="4"/>
    <x v="0"/>
    <x v="0"/>
    <x v="0"/>
    <x v="4"/>
    <n v="6"/>
    <n v="1"/>
    <n v="0"/>
  </r>
  <r>
    <n v="74"/>
    <x v="73"/>
    <x v="3"/>
    <n v="4"/>
    <x v="23"/>
    <n v="4"/>
    <x v="0"/>
    <x v="0"/>
    <x v="0"/>
    <x v="4"/>
    <n v="6"/>
    <n v="1"/>
    <n v="0"/>
  </r>
  <r>
    <n v="74"/>
    <x v="73"/>
    <x v="3"/>
    <n v="4"/>
    <x v="24"/>
    <n v="4"/>
    <x v="1"/>
    <x v="1"/>
    <x v="0"/>
    <x v="4"/>
    <n v="7"/>
    <n v="1"/>
    <n v="1"/>
  </r>
  <r>
    <n v="74"/>
    <x v="73"/>
    <x v="3"/>
    <n v="4"/>
    <x v="25"/>
    <n v="4"/>
    <x v="0"/>
    <x v="1"/>
    <x v="0"/>
    <x v="4"/>
    <n v="5"/>
    <n v="1"/>
    <n v="1"/>
  </r>
  <r>
    <n v="74"/>
    <x v="73"/>
    <x v="3"/>
    <n v="4"/>
    <x v="26"/>
    <n v="4"/>
    <x v="1"/>
    <x v="1"/>
    <x v="0"/>
    <x v="4"/>
    <n v="8"/>
    <n v="1"/>
    <n v="1"/>
  </r>
  <r>
    <n v="74"/>
    <x v="73"/>
    <x v="3"/>
    <n v="4"/>
    <x v="27"/>
    <n v="4"/>
    <x v="1"/>
    <x v="0"/>
    <x v="0"/>
    <x v="4"/>
    <n v="7"/>
    <n v="1"/>
    <n v="0"/>
  </r>
  <r>
    <n v="74"/>
    <x v="73"/>
    <x v="3"/>
    <n v="4"/>
    <x v="28"/>
    <n v="4"/>
    <x v="2"/>
    <x v="0"/>
    <x v="0"/>
    <x v="4"/>
    <n v="9"/>
    <n v="1"/>
    <n v="0"/>
  </r>
  <r>
    <n v="74"/>
    <x v="73"/>
    <x v="3"/>
    <n v="4"/>
    <x v="29"/>
    <n v="7"/>
    <x v="2"/>
    <x v="0"/>
    <x v="0"/>
    <x v="2"/>
    <n v="10"/>
    <n v="0"/>
    <n v="0"/>
  </r>
  <r>
    <n v="74"/>
    <x v="73"/>
    <x v="3"/>
    <n v="4"/>
    <x v="30"/>
    <n v="4"/>
    <x v="2"/>
    <x v="0"/>
    <x v="0"/>
    <x v="4"/>
    <n v="11"/>
    <n v="1"/>
    <n v="0"/>
  </r>
  <r>
    <n v="74"/>
    <x v="73"/>
    <x v="3"/>
    <n v="4"/>
    <x v="31"/>
    <n v="4"/>
    <x v="2"/>
    <x v="1"/>
    <x v="0"/>
    <x v="4"/>
    <n v="9"/>
    <n v="1"/>
    <n v="1"/>
  </r>
  <r>
    <n v="75"/>
    <x v="74"/>
    <x v="6"/>
    <n v="3"/>
    <x v="0"/>
    <n v="3"/>
    <x v="0"/>
    <x v="0"/>
    <x v="0"/>
    <x v="3"/>
    <n v="5"/>
    <n v="1"/>
    <n v="0"/>
  </r>
  <r>
    <n v="75"/>
    <x v="74"/>
    <x v="6"/>
    <n v="3"/>
    <x v="1"/>
    <n v="1"/>
    <x v="1"/>
    <x v="0"/>
    <x v="0"/>
    <x v="1"/>
    <n v="7"/>
    <n v="0"/>
    <n v="0"/>
  </r>
  <r>
    <n v="75"/>
    <x v="74"/>
    <x v="6"/>
    <n v="3"/>
    <x v="2"/>
    <n v="7"/>
    <x v="1"/>
    <x v="1"/>
    <x v="0"/>
    <x v="2"/>
    <n v="7"/>
    <n v="0"/>
    <n v="1"/>
  </r>
  <r>
    <n v="75"/>
    <x v="74"/>
    <x v="6"/>
    <n v="3"/>
    <x v="3"/>
    <n v="3"/>
    <x v="1"/>
    <x v="1"/>
    <x v="0"/>
    <x v="3"/>
    <n v="7"/>
    <n v="1"/>
    <n v="1"/>
  </r>
  <r>
    <n v="75"/>
    <x v="74"/>
    <x v="6"/>
    <n v="3"/>
    <x v="4"/>
    <n v="7"/>
    <x v="1"/>
    <x v="1"/>
    <x v="0"/>
    <x v="2"/>
    <n v="7"/>
    <n v="0"/>
    <n v="1"/>
  </r>
  <r>
    <n v="75"/>
    <x v="74"/>
    <x v="6"/>
    <n v="3"/>
    <x v="5"/>
    <n v="2"/>
    <x v="1"/>
    <x v="1"/>
    <x v="0"/>
    <x v="0"/>
    <n v="8"/>
    <n v="0"/>
    <n v="1"/>
  </r>
  <r>
    <n v="75"/>
    <x v="74"/>
    <x v="6"/>
    <n v="3"/>
    <x v="6"/>
    <n v="3"/>
    <x v="2"/>
    <x v="0"/>
    <x v="0"/>
    <x v="3"/>
    <n v="10"/>
    <n v="1"/>
    <n v="0"/>
  </r>
  <r>
    <n v="75"/>
    <x v="74"/>
    <x v="6"/>
    <n v="3"/>
    <x v="7"/>
    <n v="4"/>
    <x v="2"/>
    <x v="1"/>
    <x v="0"/>
    <x v="4"/>
    <n v="9"/>
    <n v="0"/>
    <n v="1"/>
  </r>
  <r>
    <n v="75"/>
    <x v="74"/>
    <x v="6"/>
    <n v="3"/>
    <x v="8"/>
    <n v="1"/>
    <x v="2"/>
    <x v="0"/>
    <x v="0"/>
    <x v="1"/>
    <n v="10"/>
    <n v="0"/>
    <n v="0"/>
  </r>
  <r>
    <n v="75"/>
    <x v="74"/>
    <x v="6"/>
    <n v="3"/>
    <x v="9"/>
    <n v="7"/>
    <x v="2"/>
    <x v="1"/>
    <x v="0"/>
    <x v="2"/>
    <n v="9"/>
    <n v="0"/>
    <n v="1"/>
  </r>
  <r>
    <n v="75"/>
    <x v="74"/>
    <x v="6"/>
    <n v="3"/>
    <x v="10"/>
    <n v="7"/>
    <x v="2"/>
    <x v="1"/>
    <x v="0"/>
    <x v="2"/>
    <n v="10"/>
    <n v="0"/>
    <n v="1"/>
  </r>
  <r>
    <n v="75"/>
    <x v="74"/>
    <x v="6"/>
    <n v="3"/>
    <x v="11"/>
    <n v="3"/>
    <x v="0"/>
    <x v="0"/>
    <x v="0"/>
    <x v="3"/>
    <n v="6"/>
    <n v="1"/>
    <n v="0"/>
  </r>
  <r>
    <n v="75"/>
    <x v="74"/>
    <x v="6"/>
    <n v="3"/>
    <x v="12"/>
    <n v="3"/>
    <x v="0"/>
    <x v="1"/>
    <x v="0"/>
    <x v="3"/>
    <n v="6"/>
    <n v="1"/>
    <n v="1"/>
  </r>
  <r>
    <n v="75"/>
    <x v="74"/>
    <x v="6"/>
    <n v="3"/>
    <x v="13"/>
    <n v="5"/>
    <x v="0"/>
    <x v="0"/>
    <x v="0"/>
    <x v="5"/>
    <n v="6"/>
    <n v="0"/>
    <n v="0"/>
  </r>
  <r>
    <n v="75"/>
    <x v="74"/>
    <x v="6"/>
    <n v="3"/>
    <x v="14"/>
    <n v="3"/>
    <x v="1"/>
    <x v="0"/>
    <x v="0"/>
    <x v="3"/>
    <n v="7"/>
    <n v="1"/>
    <n v="0"/>
  </r>
  <r>
    <n v="75"/>
    <x v="74"/>
    <x v="6"/>
    <n v="3"/>
    <x v="15"/>
    <n v="3"/>
    <x v="1"/>
    <x v="1"/>
    <x v="0"/>
    <x v="3"/>
    <n v="8"/>
    <n v="1"/>
    <n v="1"/>
  </r>
  <r>
    <n v="75"/>
    <x v="74"/>
    <x v="6"/>
    <n v="3"/>
    <x v="16"/>
    <n v="7"/>
    <x v="1"/>
    <x v="0"/>
    <x v="0"/>
    <x v="2"/>
    <n v="7"/>
    <n v="0"/>
    <n v="0"/>
  </r>
  <r>
    <n v="75"/>
    <x v="74"/>
    <x v="6"/>
    <n v="3"/>
    <x v="17"/>
    <n v="7"/>
    <x v="2"/>
    <x v="0"/>
    <x v="0"/>
    <x v="2"/>
    <n v="10"/>
    <n v="0"/>
    <n v="0"/>
  </r>
  <r>
    <n v="75"/>
    <x v="74"/>
    <x v="6"/>
    <n v="3"/>
    <x v="18"/>
    <n v="7"/>
    <x v="2"/>
    <x v="0"/>
    <x v="0"/>
    <x v="2"/>
    <n v="9"/>
    <n v="0"/>
    <n v="0"/>
  </r>
  <r>
    <n v="75"/>
    <x v="74"/>
    <x v="6"/>
    <n v="3"/>
    <x v="19"/>
    <n v="7"/>
    <x v="2"/>
    <x v="1"/>
    <x v="0"/>
    <x v="2"/>
    <n v="9"/>
    <n v="0"/>
    <n v="1"/>
  </r>
  <r>
    <n v="75"/>
    <x v="74"/>
    <x v="6"/>
    <n v="3"/>
    <x v="20"/>
    <n v="7"/>
    <x v="2"/>
    <x v="1"/>
    <x v="0"/>
    <x v="2"/>
    <n v="10"/>
    <n v="0"/>
    <n v="1"/>
  </r>
  <r>
    <n v="75"/>
    <x v="74"/>
    <x v="6"/>
    <n v="3"/>
    <x v="21"/>
    <n v="7"/>
    <x v="1"/>
    <x v="0"/>
    <x v="0"/>
    <x v="2"/>
    <n v="7"/>
    <n v="0"/>
    <n v="0"/>
  </r>
  <r>
    <n v="75"/>
    <x v="74"/>
    <x v="6"/>
    <n v="3"/>
    <x v="22"/>
    <n v="7"/>
    <x v="0"/>
    <x v="0"/>
    <x v="0"/>
    <x v="2"/>
    <n v="6"/>
    <n v="0"/>
    <n v="0"/>
  </r>
  <r>
    <n v="75"/>
    <x v="74"/>
    <x v="6"/>
    <n v="3"/>
    <x v="23"/>
    <n v="3"/>
    <x v="0"/>
    <x v="0"/>
    <x v="0"/>
    <x v="3"/>
    <n v="6"/>
    <n v="1"/>
    <n v="0"/>
  </r>
  <r>
    <n v="75"/>
    <x v="74"/>
    <x v="6"/>
    <n v="3"/>
    <x v="24"/>
    <n v="3"/>
    <x v="1"/>
    <x v="1"/>
    <x v="0"/>
    <x v="3"/>
    <n v="7"/>
    <n v="1"/>
    <n v="1"/>
  </r>
  <r>
    <n v="75"/>
    <x v="74"/>
    <x v="6"/>
    <n v="3"/>
    <x v="25"/>
    <n v="7"/>
    <x v="0"/>
    <x v="1"/>
    <x v="0"/>
    <x v="2"/>
    <n v="5"/>
    <n v="0"/>
    <n v="1"/>
  </r>
  <r>
    <n v="75"/>
    <x v="74"/>
    <x v="6"/>
    <n v="3"/>
    <x v="26"/>
    <n v="7"/>
    <x v="1"/>
    <x v="1"/>
    <x v="0"/>
    <x v="2"/>
    <n v="8"/>
    <n v="0"/>
    <n v="1"/>
  </r>
  <r>
    <n v="75"/>
    <x v="74"/>
    <x v="6"/>
    <n v="3"/>
    <x v="27"/>
    <n v="3"/>
    <x v="1"/>
    <x v="0"/>
    <x v="0"/>
    <x v="3"/>
    <n v="7"/>
    <n v="1"/>
    <n v="0"/>
  </r>
  <r>
    <n v="75"/>
    <x v="74"/>
    <x v="6"/>
    <n v="3"/>
    <x v="28"/>
    <n v="7"/>
    <x v="2"/>
    <x v="0"/>
    <x v="0"/>
    <x v="2"/>
    <n v="9"/>
    <n v="0"/>
    <n v="0"/>
  </r>
  <r>
    <n v="75"/>
    <x v="74"/>
    <x v="6"/>
    <n v="3"/>
    <x v="29"/>
    <n v="5"/>
    <x v="2"/>
    <x v="0"/>
    <x v="0"/>
    <x v="5"/>
    <n v="10"/>
    <n v="0"/>
    <n v="0"/>
  </r>
  <r>
    <n v="75"/>
    <x v="74"/>
    <x v="6"/>
    <n v="3"/>
    <x v="30"/>
    <n v="3"/>
    <x v="2"/>
    <x v="0"/>
    <x v="0"/>
    <x v="3"/>
    <n v="11"/>
    <n v="1"/>
    <n v="0"/>
  </r>
  <r>
    <n v="75"/>
    <x v="74"/>
    <x v="6"/>
    <n v="3"/>
    <x v="31"/>
    <n v="6"/>
    <x v="2"/>
    <x v="1"/>
    <x v="0"/>
    <x v="6"/>
    <n v="9"/>
    <n v="0"/>
    <n v="1"/>
  </r>
  <r>
    <n v="76"/>
    <x v="75"/>
    <x v="6"/>
    <n v="3"/>
    <x v="0"/>
    <n v="6"/>
    <x v="0"/>
    <x v="0"/>
    <x v="0"/>
    <x v="6"/>
    <n v="5"/>
    <n v="0"/>
    <n v="0"/>
  </r>
  <r>
    <n v="76"/>
    <x v="75"/>
    <x v="6"/>
    <n v="3"/>
    <x v="1"/>
    <n v="1"/>
    <x v="1"/>
    <x v="0"/>
    <x v="0"/>
    <x v="1"/>
    <n v="7"/>
    <n v="0"/>
    <n v="0"/>
  </r>
  <r>
    <n v="76"/>
    <x v="75"/>
    <x v="6"/>
    <n v="3"/>
    <x v="2"/>
    <n v="1"/>
    <x v="1"/>
    <x v="1"/>
    <x v="0"/>
    <x v="1"/>
    <n v="7"/>
    <n v="0"/>
    <n v="1"/>
  </r>
  <r>
    <n v="76"/>
    <x v="75"/>
    <x v="6"/>
    <n v="3"/>
    <x v="3"/>
    <n v="0"/>
    <x v="1"/>
    <x v="1"/>
    <x v="0"/>
    <x v="7"/>
    <n v="7"/>
    <n v="0"/>
    <n v="1"/>
  </r>
  <r>
    <n v="76"/>
    <x v="75"/>
    <x v="6"/>
    <n v="3"/>
    <x v="4"/>
    <n v="3"/>
    <x v="1"/>
    <x v="1"/>
    <x v="0"/>
    <x v="3"/>
    <n v="7"/>
    <n v="1"/>
    <n v="1"/>
  </r>
  <r>
    <n v="76"/>
    <x v="75"/>
    <x v="6"/>
    <n v="3"/>
    <x v="5"/>
    <n v="1"/>
    <x v="1"/>
    <x v="1"/>
    <x v="0"/>
    <x v="1"/>
    <n v="8"/>
    <n v="0"/>
    <n v="1"/>
  </r>
  <r>
    <n v="76"/>
    <x v="75"/>
    <x v="6"/>
    <n v="3"/>
    <x v="6"/>
    <n v="3"/>
    <x v="2"/>
    <x v="0"/>
    <x v="0"/>
    <x v="3"/>
    <n v="10"/>
    <n v="1"/>
    <n v="0"/>
  </r>
  <r>
    <n v="76"/>
    <x v="75"/>
    <x v="6"/>
    <n v="3"/>
    <x v="7"/>
    <n v="1"/>
    <x v="2"/>
    <x v="1"/>
    <x v="0"/>
    <x v="1"/>
    <n v="9"/>
    <n v="0"/>
    <n v="1"/>
  </r>
  <r>
    <n v="76"/>
    <x v="75"/>
    <x v="6"/>
    <n v="3"/>
    <x v="8"/>
    <n v="4"/>
    <x v="2"/>
    <x v="0"/>
    <x v="0"/>
    <x v="4"/>
    <n v="10"/>
    <n v="0"/>
    <n v="0"/>
  </r>
  <r>
    <n v="76"/>
    <x v="75"/>
    <x v="6"/>
    <n v="3"/>
    <x v="9"/>
    <n v="3"/>
    <x v="2"/>
    <x v="1"/>
    <x v="0"/>
    <x v="3"/>
    <n v="9"/>
    <n v="1"/>
    <n v="1"/>
  </r>
  <r>
    <n v="76"/>
    <x v="75"/>
    <x v="6"/>
    <n v="3"/>
    <x v="10"/>
    <n v="3"/>
    <x v="2"/>
    <x v="1"/>
    <x v="0"/>
    <x v="3"/>
    <n v="10"/>
    <n v="1"/>
    <n v="1"/>
  </r>
  <r>
    <n v="76"/>
    <x v="75"/>
    <x v="6"/>
    <n v="3"/>
    <x v="11"/>
    <n v="1"/>
    <x v="0"/>
    <x v="0"/>
    <x v="0"/>
    <x v="1"/>
    <n v="6"/>
    <n v="0"/>
    <n v="0"/>
  </r>
  <r>
    <n v="76"/>
    <x v="75"/>
    <x v="6"/>
    <n v="3"/>
    <x v="12"/>
    <n v="4"/>
    <x v="0"/>
    <x v="1"/>
    <x v="0"/>
    <x v="4"/>
    <n v="6"/>
    <n v="0"/>
    <n v="1"/>
  </r>
  <r>
    <n v="76"/>
    <x v="75"/>
    <x v="6"/>
    <n v="3"/>
    <x v="13"/>
    <n v="1"/>
    <x v="0"/>
    <x v="0"/>
    <x v="0"/>
    <x v="1"/>
    <n v="6"/>
    <n v="0"/>
    <n v="0"/>
  </r>
  <r>
    <n v="76"/>
    <x v="75"/>
    <x v="6"/>
    <n v="3"/>
    <x v="14"/>
    <n v="3"/>
    <x v="1"/>
    <x v="0"/>
    <x v="0"/>
    <x v="3"/>
    <n v="7"/>
    <n v="1"/>
    <n v="0"/>
  </r>
  <r>
    <n v="76"/>
    <x v="75"/>
    <x v="6"/>
    <n v="3"/>
    <x v="15"/>
    <n v="3"/>
    <x v="1"/>
    <x v="1"/>
    <x v="0"/>
    <x v="3"/>
    <n v="8"/>
    <n v="1"/>
    <n v="1"/>
  </r>
  <r>
    <n v="76"/>
    <x v="75"/>
    <x v="6"/>
    <n v="3"/>
    <x v="16"/>
    <n v="1"/>
    <x v="1"/>
    <x v="0"/>
    <x v="0"/>
    <x v="1"/>
    <n v="7"/>
    <n v="0"/>
    <n v="0"/>
  </r>
  <r>
    <n v="76"/>
    <x v="75"/>
    <x v="6"/>
    <n v="3"/>
    <x v="17"/>
    <n v="1"/>
    <x v="2"/>
    <x v="0"/>
    <x v="0"/>
    <x v="1"/>
    <n v="10"/>
    <n v="0"/>
    <n v="0"/>
  </r>
  <r>
    <n v="76"/>
    <x v="75"/>
    <x v="6"/>
    <n v="3"/>
    <x v="18"/>
    <n v="1"/>
    <x v="2"/>
    <x v="0"/>
    <x v="0"/>
    <x v="1"/>
    <n v="9"/>
    <n v="0"/>
    <n v="0"/>
  </r>
  <r>
    <n v="76"/>
    <x v="75"/>
    <x v="6"/>
    <n v="3"/>
    <x v="19"/>
    <n v="1"/>
    <x v="2"/>
    <x v="1"/>
    <x v="0"/>
    <x v="1"/>
    <n v="9"/>
    <n v="0"/>
    <n v="1"/>
  </r>
  <r>
    <n v="76"/>
    <x v="75"/>
    <x v="6"/>
    <n v="3"/>
    <x v="20"/>
    <n v="3"/>
    <x v="2"/>
    <x v="1"/>
    <x v="0"/>
    <x v="3"/>
    <n v="10"/>
    <n v="1"/>
    <n v="1"/>
  </r>
  <r>
    <n v="76"/>
    <x v="75"/>
    <x v="6"/>
    <n v="3"/>
    <x v="21"/>
    <n v="3"/>
    <x v="1"/>
    <x v="0"/>
    <x v="0"/>
    <x v="3"/>
    <n v="7"/>
    <n v="1"/>
    <n v="0"/>
  </r>
  <r>
    <n v="76"/>
    <x v="75"/>
    <x v="6"/>
    <n v="3"/>
    <x v="22"/>
    <n v="3"/>
    <x v="0"/>
    <x v="0"/>
    <x v="0"/>
    <x v="3"/>
    <n v="6"/>
    <n v="1"/>
    <n v="0"/>
  </r>
  <r>
    <n v="76"/>
    <x v="75"/>
    <x v="6"/>
    <n v="3"/>
    <x v="23"/>
    <n v="1"/>
    <x v="0"/>
    <x v="0"/>
    <x v="0"/>
    <x v="1"/>
    <n v="6"/>
    <n v="0"/>
    <n v="0"/>
  </r>
  <r>
    <n v="76"/>
    <x v="75"/>
    <x v="6"/>
    <n v="3"/>
    <x v="24"/>
    <n v="1"/>
    <x v="1"/>
    <x v="1"/>
    <x v="0"/>
    <x v="1"/>
    <n v="7"/>
    <n v="0"/>
    <n v="1"/>
  </r>
  <r>
    <n v="76"/>
    <x v="75"/>
    <x v="6"/>
    <n v="3"/>
    <x v="25"/>
    <n v="1"/>
    <x v="0"/>
    <x v="1"/>
    <x v="0"/>
    <x v="1"/>
    <n v="5"/>
    <n v="0"/>
    <n v="1"/>
  </r>
  <r>
    <n v="76"/>
    <x v="75"/>
    <x v="6"/>
    <n v="3"/>
    <x v="26"/>
    <n v="3"/>
    <x v="1"/>
    <x v="1"/>
    <x v="0"/>
    <x v="3"/>
    <n v="8"/>
    <n v="1"/>
    <n v="1"/>
  </r>
  <r>
    <n v="76"/>
    <x v="75"/>
    <x v="6"/>
    <n v="3"/>
    <x v="27"/>
    <n v="3"/>
    <x v="1"/>
    <x v="0"/>
    <x v="0"/>
    <x v="3"/>
    <n v="7"/>
    <n v="1"/>
    <n v="0"/>
  </r>
  <r>
    <n v="76"/>
    <x v="75"/>
    <x v="6"/>
    <n v="3"/>
    <x v="28"/>
    <n v="1"/>
    <x v="2"/>
    <x v="0"/>
    <x v="0"/>
    <x v="1"/>
    <n v="9"/>
    <n v="0"/>
    <n v="0"/>
  </r>
  <r>
    <n v="76"/>
    <x v="75"/>
    <x v="6"/>
    <n v="3"/>
    <x v="29"/>
    <n v="1"/>
    <x v="2"/>
    <x v="0"/>
    <x v="0"/>
    <x v="1"/>
    <n v="10"/>
    <n v="0"/>
    <n v="0"/>
  </r>
  <r>
    <n v="76"/>
    <x v="75"/>
    <x v="6"/>
    <n v="3"/>
    <x v="30"/>
    <n v="5"/>
    <x v="2"/>
    <x v="0"/>
    <x v="0"/>
    <x v="5"/>
    <n v="11"/>
    <n v="0"/>
    <n v="0"/>
  </r>
  <r>
    <n v="76"/>
    <x v="75"/>
    <x v="6"/>
    <n v="3"/>
    <x v="31"/>
    <n v="1"/>
    <x v="2"/>
    <x v="1"/>
    <x v="0"/>
    <x v="1"/>
    <n v="9"/>
    <n v="0"/>
    <n v="1"/>
  </r>
  <r>
    <n v="77"/>
    <x v="76"/>
    <x v="3"/>
    <n v="4"/>
    <x v="0"/>
    <n v="7"/>
    <x v="0"/>
    <x v="0"/>
    <x v="0"/>
    <x v="2"/>
    <n v="5"/>
    <n v="0"/>
    <n v="0"/>
  </r>
  <r>
    <n v="77"/>
    <x v="76"/>
    <x v="3"/>
    <n v="4"/>
    <x v="1"/>
    <n v="4"/>
    <x v="1"/>
    <x v="0"/>
    <x v="0"/>
    <x v="4"/>
    <n v="7"/>
    <n v="1"/>
    <n v="0"/>
  </r>
  <r>
    <n v="77"/>
    <x v="76"/>
    <x v="3"/>
    <n v="4"/>
    <x v="2"/>
    <n v="4"/>
    <x v="1"/>
    <x v="1"/>
    <x v="0"/>
    <x v="4"/>
    <n v="7"/>
    <n v="1"/>
    <n v="1"/>
  </r>
  <r>
    <n v="77"/>
    <x v="76"/>
    <x v="3"/>
    <n v="4"/>
    <x v="3"/>
    <n v="4"/>
    <x v="1"/>
    <x v="1"/>
    <x v="0"/>
    <x v="4"/>
    <n v="7"/>
    <n v="1"/>
    <n v="1"/>
  </r>
  <r>
    <n v="77"/>
    <x v="76"/>
    <x v="3"/>
    <n v="4"/>
    <x v="4"/>
    <n v="4"/>
    <x v="1"/>
    <x v="1"/>
    <x v="0"/>
    <x v="4"/>
    <n v="7"/>
    <n v="1"/>
    <n v="1"/>
  </r>
  <r>
    <n v="77"/>
    <x v="76"/>
    <x v="3"/>
    <n v="4"/>
    <x v="5"/>
    <n v="4"/>
    <x v="1"/>
    <x v="1"/>
    <x v="0"/>
    <x v="4"/>
    <n v="8"/>
    <n v="1"/>
    <n v="1"/>
  </r>
  <r>
    <n v="77"/>
    <x v="76"/>
    <x v="3"/>
    <n v="4"/>
    <x v="6"/>
    <n v="4"/>
    <x v="2"/>
    <x v="0"/>
    <x v="0"/>
    <x v="4"/>
    <n v="10"/>
    <n v="1"/>
    <n v="0"/>
  </r>
  <r>
    <n v="77"/>
    <x v="76"/>
    <x v="3"/>
    <n v="4"/>
    <x v="7"/>
    <n v="4"/>
    <x v="2"/>
    <x v="1"/>
    <x v="0"/>
    <x v="4"/>
    <n v="9"/>
    <n v="1"/>
    <n v="1"/>
  </r>
  <r>
    <n v="77"/>
    <x v="76"/>
    <x v="3"/>
    <n v="4"/>
    <x v="8"/>
    <n v="1"/>
    <x v="2"/>
    <x v="0"/>
    <x v="0"/>
    <x v="1"/>
    <n v="10"/>
    <n v="0"/>
    <n v="0"/>
  </r>
  <r>
    <n v="77"/>
    <x v="76"/>
    <x v="3"/>
    <n v="4"/>
    <x v="9"/>
    <n v="4"/>
    <x v="2"/>
    <x v="1"/>
    <x v="0"/>
    <x v="4"/>
    <n v="9"/>
    <n v="1"/>
    <n v="1"/>
  </r>
  <r>
    <n v="77"/>
    <x v="76"/>
    <x v="3"/>
    <n v="4"/>
    <x v="10"/>
    <n v="4"/>
    <x v="2"/>
    <x v="1"/>
    <x v="0"/>
    <x v="4"/>
    <n v="10"/>
    <n v="1"/>
    <n v="1"/>
  </r>
  <r>
    <n v="77"/>
    <x v="76"/>
    <x v="3"/>
    <n v="4"/>
    <x v="11"/>
    <n v="4"/>
    <x v="0"/>
    <x v="0"/>
    <x v="0"/>
    <x v="4"/>
    <n v="6"/>
    <n v="1"/>
    <n v="0"/>
  </r>
  <r>
    <n v="77"/>
    <x v="76"/>
    <x v="3"/>
    <n v="4"/>
    <x v="12"/>
    <n v="4"/>
    <x v="0"/>
    <x v="1"/>
    <x v="0"/>
    <x v="4"/>
    <n v="6"/>
    <n v="1"/>
    <n v="1"/>
  </r>
  <r>
    <n v="77"/>
    <x v="76"/>
    <x v="3"/>
    <n v="4"/>
    <x v="13"/>
    <n v="6"/>
    <x v="0"/>
    <x v="0"/>
    <x v="0"/>
    <x v="6"/>
    <n v="6"/>
    <n v="0"/>
    <n v="0"/>
  </r>
  <r>
    <n v="77"/>
    <x v="76"/>
    <x v="3"/>
    <n v="4"/>
    <x v="14"/>
    <n v="4"/>
    <x v="1"/>
    <x v="0"/>
    <x v="0"/>
    <x v="4"/>
    <n v="7"/>
    <n v="1"/>
    <n v="0"/>
  </r>
  <r>
    <n v="77"/>
    <x v="76"/>
    <x v="3"/>
    <n v="4"/>
    <x v="15"/>
    <n v="4"/>
    <x v="1"/>
    <x v="1"/>
    <x v="0"/>
    <x v="4"/>
    <n v="8"/>
    <n v="1"/>
    <n v="1"/>
  </r>
  <r>
    <n v="77"/>
    <x v="76"/>
    <x v="3"/>
    <n v="4"/>
    <x v="16"/>
    <n v="4"/>
    <x v="1"/>
    <x v="0"/>
    <x v="0"/>
    <x v="4"/>
    <n v="7"/>
    <n v="1"/>
    <n v="0"/>
  </r>
  <r>
    <n v="77"/>
    <x v="76"/>
    <x v="3"/>
    <n v="4"/>
    <x v="17"/>
    <n v="4"/>
    <x v="2"/>
    <x v="0"/>
    <x v="0"/>
    <x v="4"/>
    <n v="10"/>
    <n v="1"/>
    <n v="0"/>
  </r>
  <r>
    <n v="77"/>
    <x v="76"/>
    <x v="3"/>
    <n v="4"/>
    <x v="18"/>
    <n v="4"/>
    <x v="2"/>
    <x v="0"/>
    <x v="0"/>
    <x v="4"/>
    <n v="9"/>
    <n v="1"/>
    <n v="0"/>
  </r>
  <r>
    <n v="77"/>
    <x v="76"/>
    <x v="3"/>
    <n v="4"/>
    <x v="19"/>
    <n v="4"/>
    <x v="2"/>
    <x v="1"/>
    <x v="0"/>
    <x v="4"/>
    <n v="9"/>
    <n v="1"/>
    <n v="1"/>
  </r>
  <r>
    <n v="77"/>
    <x v="76"/>
    <x v="3"/>
    <n v="4"/>
    <x v="20"/>
    <n v="4"/>
    <x v="2"/>
    <x v="1"/>
    <x v="0"/>
    <x v="4"/>
    <n v="10"/>
    <n v="1"/>
    <n v="1"/>
  </r>
  <r>
    <n v="77"/>
    <x v="76"/>
    <x v="3"/>
    <n v="4"/>
    <x v="21"/>
    <n v="4"/>
    <x v="1"/>
    <x v="0"/>
    <x v="0"/>
    <x v="4"/>
    <n v="7"/>
    <n v="1"/>
    <n v="0"/>
  </r>
  <r>
    <n v="77"/>
    <x v="76"/>
    <x v="3"/>
    <n v="4"/>
    <x v="22"/>
    <n v="4"/>
    <x v="0"/>
    <x v="0"/>
    <x v="0"/>
    <x v="4"/>
    <n v="6"/>
    <n v="1"/>
    <n v="0"/>
  </r>
  <r>
    <n v="77"/>
    <x v="76"/>
    <x v="3"/>
    <n v="4"/>
    <x v="23"/>
    <n v="4"/>
    <x v="0"/>
    <x v="0"/>
    <x v="0"/>
    <x v="4"/>
    <n v="6"/>
    <n v="1"/>
    <n v="0"/>
  </r>
  <r>
    <n v="77"/>
    <x v="76"/>
    <x v="3"/>
    <n v="4"/>
    <x v="24"/>
    <n v="4"/>
    <x v="1"/>
    <x v="1"/>
    <x v="0"/>
    <x v="4"/>
    <n v="7"/>
    <n v="1"/>
    <n v="1"/>
  </r>
  <r>
    <n v="77"/>
    <x v="76"/>
    <x v="3"/>
    <n v="4"/>
    <x v="25"/>
    <n v="4"/>
    <x v="0"/>
    <x v="1"/>
    <x v="0"/>
    <x v="4"/>
    <n v="5"/>
    <n v="1"/>
    <n v="1"/>
  </r>
  <r>
    <n v="77"/>
    <x v="76"/>
    <x v="3"/>
    <n v="4"/>
    <x v="26"/>
    <n v="4"/>
    <x v="1"/>
    <x v="1"/>
    <x v="0"/>
    <x v="4"/>
    <n v="8"/>
    <n v="1"/>
    <n v="1"/>
  </r>
  <r>
    <n v="77"/>
    <x v="76"/>
    <x v="3"/>
    <n v="4"/>
    <x v="27"/>
    <n v="4"/>
    <x v="1"/>
    <x v="0"/>
    <x v="0"/>
    <x v="4"/>
    <n v="7"/>
    <n v="1"/>
    <n v="0"/>
  </r>
  <r>
    <n v="77"/>
    <x v="76"/>
    <x v="3"/>
    <n v="4"/>
    <x v="28"/>
    <n v="4"/>
    <x v="2"/>
    <x v="0"/>
    <x v="0"/>
    <x v="4"/>
    <n v="9"/>
    <n v="1"/>
    <n v="0"/>
  </r>
  <r>
    <n v="77"/>
    <x v="76"/>
    <x v="3"/>
    <n v="4"/>
    <x v="29"/>
    <n v="4"/>
    <x v="2"/>
    <x v="0"/>
    <x v="0"/>
    <x v="4"/>
    <n v="10"/>
    <n v="1"/>
    <n v="0"/>
  </r>
  <r>
    <n v="77"/>
    <x v="76"/>
    <x v="3"/>
    <n v="4"/>
    <x v="30"/>
    <n v="4"/>
    <x v="2"/>
    <x v="0"/>
    <x v="0"/>
    <x v="4"/>
    <n v="11"/>
    <n v="1"/>
    <n v="0"/>
  </r>
  <r>
    <n v="77"/>
    <x v="76"/>
    <x v="3"/>
    <n v="4"/>
    <x v="31"/>
    <n v="4"/>
    <x v="2"/>
    <x v="1"/>
    <x v="0"/>
    <x v="4"/>
    <n v="9"/>
    <n v="1"/>
    <n v="1"/>
  </r>
  <r>
    <n v="78"/>
    <x v="77"/>
    <x v="2"/>
    <n v="1"/>
    <x v="0"/>
    <n v="6"/>
    <x v="0"/>
    <x v="0"/>
    <x v="0"/>
    <x v="6"/>
    <n v="5"/>
    <n v="0"/>
    <n v="0"/>
  </r>
  <r>
    <n v="78"/>
    <x v="77"/>
    <x v="2"/>
    <n v="1"/>
    <x v="1"/>
    <n v="1"/>
    <x v="1"/>
    <x v="0"/>
    <x v="0"/>
    <x v="1"/>
    <n v="7"/>
    <n v="1"/>
    <n v="0"/>
  </r>
  <r>
    <n v="78"/>
    <x v="77"/>
    <x v="2"/>
    <n v="1"/>
    <x v="2"/>
    <n v="1"/>
    <x v="1"/>
    <x v="1"/>
    <x v="0"/>
    <x v="1"/>
    <n v="7"/>
    <n v="1"/>
    <n v="1"/>
  </r>
  <r>
    <n v="78"/>
    <x v="77"/>
    <x v="2"/>
    <n v="1"/>
    <x v="3"/>
    <n v="0"/>
    <x v="1"/>
    <x v="1"/>
    <x v="0"/>
    <x v="7"/>
    <n v="7"/>
    <n v="0"/>
    <n v="1"/>
  </r>
  <r>
    <n v="78"/>
    <x v="77"/>
    <x v="2"/>
    <n v="1"/>
    <x v="4"/>
    <n v="1"/>
    <x v="1"/>
    <x v="1"/>
    <x v="0"/>
    <x v="1"/>
    <n v="7"/>
    <n v="1"/>
    <n v="1"/>
  </r>
  <r>
    <n v="78"/>
    <x v="77"/>
    <x v="2"/>
    <n v="1"/>
    <x v="5"/>
    <n v="1"/>
    <x v="1"/>
    <x v="1"/>
    <x v="0"/>
    <x v="1"/>
    <n v="8"/>
    <n v="1"/>
    <n v="1"/>
  </r>
  <r>
    <n v="78"/>
    <x v="77"/>
    <x v="2"/>
    <n v="1"/>
    <x v="6"/>
    <n v="1"/>
    <x v="2"/>
    <x v="0"/>
    <x v="0"/>
    <x v="1"/>
    <n v="10"/>
    <n v="1"/>
    <n v="0"/>
  </r>
  <r>
    <n v="78"/>
    <x v="77"/>
    <x v="2"/>
    <n v="1"/>
    <x v="7"/>
    <n v="1"/>
    <x v="2"/>
    <x v="1"/>
    <x v="0"/>
    <x v="1"/>
    <n v="9"/>
    <n v="1"/>
    <n v="1"/>
  </r>
  <r>
    <n v="78"/>
    <x v="77"/>
    <x v="2"/>
    <n v="1"/>
    <x v="9"/>
    <n v="1"/>
    <x v="2"/>
    <x v="1"/>
    <x v="0"/>
    <x v="1"/>
    <n v="9"/>
    <n v="1"/>
    <n v="1"/>
  </r>
  <r>
    <n v="78"/>
    <x v="77"/>
    <x v="2"/>
    <n v="1"/>
    <x v="10"/>
    <n v="1"/>
    <x v="2"/>
    <x v="1"/>
    <x v="0"/>
    <x v="1"/>
    <n v="10"/>
    <n v="1"/>
    <n v="1"/>
  </r>
  <r>
    <n v="78"/>
    <x v="77"/>
    <x v="2"/>
    <n v="1"/>
    <x v="11"/>
    <n v="1"/>
    <x v="0"/>
    <x v="0"/>
    <x v="0"/>
    <x v="1"/>
    <n v="6"/>
    <n v="1"/>
    <n v="0"/>
  </r>
  <r>
    <n v="78"/>
    <x v="77"/>
    <x v="2"/>
    <n v="1"/>
    <x v="12"/>
    <n v="7"/>
    <x v="0"/>
    <x v="1"/>
    <x v="0"/>
    <x v="2"/>
    <n v="6"/>
    <n v="0"/>
    <n v="1"/>
  </r>
  <r>
    <n v="78"/>
    <x v="77"/>
    <x v="2"/>
    <n v="1"/>
    <x v="13"/>
    <n v="5"/>
    <x v="0"/>
    <x v="0"/>
    <x v="0"/>
    <x v="5"/>
    <n v="6"/>
    <n v="0"/>
    <n v="0"/>
  </r>
  <r>
    <n v="78"/>
    <x v="77"/>
    <x v="2"/>
    <n v="1"/>
    <x v="14"/>
    <n v="1"/>
    <x v="1"/>
    <x v="0"/>
    <x v="0"/>
    <x v="1"/>
    <n v="7"/>
    <n v="1"/>
    <n v="0"/>
  </r>
  <r>
    <n v="78"/>
    <x v="77"/>
    <x v="2"/>
    <n v="1"/>
    <x v="15"/>
    <n v="1"/>
    <x v="1"/>
    <x v="1"/>
    <x v="0"/>
    <x v="1"/>
    <n v="8"/>
    <n v="1"/>
    <n v="1"/>
  </r>
  <r>
    <n v="78"/>
    <x v="77"/>
    <x v="2"/>
    <n v="1"/>
    <x v="16"/>
    <n v="1"/>
    <x v="1"/>
    <x v="0"/>
    <x v="0"/>
    <x v="1"/>
    <n v="7"/>
    <n v="1"/>
    <n v="0"/>
  </r>
  <r>
    <n v="78"/>
    <x v="77"/>
    <x v="2"/>
    <n v="1"/>
    <x v="17"/>
    <n v="1"/>
    <x v="2"/>
    <x v="0"/>
    <x v="0"/>
    <x v="1"/>
    <n v="10"/>
    <n v="1"/>
    <n v="0"/>
  </r>
  <r>
    <n v="78"/>
    <x v="77"/>
    <x v="2"/>
    <n v="1"/>
    <x v="18"/>
    <n v="1"/>
    <x v="2"/>
    <x v="0"/>
    <x v="0"/>
    <x v="1"/>
    <n v="9"/>
    <n v="1"/>
    <n v="0"/>
  </r>
  <r>
    <n v="78"/>
    <x v="77"/>
    <x v="2"/>
    <n v="1"/>
    <x v="19"/>
    <n v="1"/>
    <x v="2"/>
    <x v="1"/>
    <x v="0"/>
    <x v="1"/>
    <n v="9"/>
    <n v="1"/>
    <n v="1"/>
  </r>
  <r>
    <n v="78"/>
    <x v="77"/>
    <x v="2"/>
    <n v="1"/>
    <x v="20"/>
    <n v="1"/>
    <x v="2"/>
    <x v="1"/>
    <x v="0"/>
    <x v="1"/>
    <n v="10"/>
    <n v="1"/>
    <n v="1"/>
  </r>
  <r>
    <n v="78"/>
    <x v="77"/>
    <x v="2"/>
    <n v="1"/>
    <x v="21"/>
    <n v="1"/>
    <x v="1"/>
    <x v="0"/>
    <x v="0"/>
    <x v="1"/>
    <n v="7"/>
    <n v="1"/>
    <n v="0"/>
  </r>
  <r>
    <n v="78"/>
    <x v="77"/>
    <x v="2"/>
    <n v="1"/>
    <x v="22"/>
    <n v="1"/>
    <x v="0"/>
    <x v="0"/>
    <x v="0"/>
    <x v="1"/>
    <n v="6"/>
    <n v="1"/>
    <n v="0"/>
  </r>
  <r>
    <n v="78"/>
    <x v="77"/>
    <x v="2"/>
    <n v="1"/>
    <x v="23"/>
    <n v="1"/>
    <x v="0"/>
    <x v="0"/>
    <x v="0"/>
    <x v="1"/>
    <n v="6"/>
    <n v="1"/>
    <n v="0"/>
  </r>
  <r>
    <n v="78"/>
    <x v="77"/>
    <x v="2"/>
    <n v="1"/>
    <x v="24"/>
    <n v="1"/>
    <x v="1"/>
    <x v="1"/>
    <x v="0"/>
    <x v="1"/>
    <n v="7"/>
    <n v="1"/>
    <n v="1"/>
  </r>
  <r>
    <n v="78"/>
    <x v="77"/>
    <x v="2"/>
    <n v="1"/>
    <x v="25"/>
    <n v="1"/>
    <x v="0"/>
    <x v="1"/>
    <x v="0"/>
    <x v="1"/>
    <n v="5"/>
    <n v="1"/>
    <n v="1"/>
  </r>
  <r>
    <n v="78"/>
    <x v="77"/>
    <x v="2"/>
    <n v="1"/>
    <x v="26"/>
    <n v="1"/>
    <x v="1"/>
    <x v="1"/>
    <x v="0"/>
    <x v="1"/>
    <n v="8"/>
    <n v="1"/>
    <n v="1"/>
  </r>
  <r>
    <n v="78"/>
    <x v="77"/>
    <x v="2"/>
    <n v="1"/>
    <x v="27"/>
    <n v="1"/>
    <x v="1"/>
    <x v="0"/>
    <x v="0"/>
    <x v="1"/>
    <n v="7"/>
    <n v="1"/>
    <n v="0"/>
  </r>
  <r>
    <n v="78"/>
    <x v="77"/>
    <x v="2"/>
    <n v="1"/>
    <x v="28"/>
    <n v="1"/>
    <x v="2"/>
    <x v="0"/>
    <x v="0"/>
    <x v="1"/>
    <n v="9"/>
    <n v="1"/>
    <n v="0"/>
  </r>
  <r>
    <n v="78"/>
    <x v="77"/>
    <x v="2"/>
    <n v="1"/>
    <x v="29"/>
    <n v="1"/>
    <x v="2"/>
    <x v="0"/>
    <x v="0"/>
    <x v="1"/>
    <n v="10"/>
    <n v="1"/>
    <n v="0"/>
  </r>
  <r>
    <n v="78"/>
    <x v="77"/>
    <x v="2"/>
    <n v="1"/>
    <x v="30"/>
    <n v="1"/>
    <x v="2"/>
    <x v="0"/>
    <x v="0"/>
    <x v="1"/>
    <n v="11"/>
    <n v="1"/>
    <n v="0"/>
  </r>
  <r>
    <n v="78"/>
    <x v="77"/>
    <x v="2"/>
    <n v="1"/>
    <x v="31"/>
    <n v="1"/>
    <x v="2"/>
    <x v="1"/>
    <x v="0"/>
    <x v="1"/>
    <n v="9"/>
    <n v="1"/>
    <n v="1"/>
  </r>
  <r>
    <n v="79"/>
    <x v="78"/>
    <x v="3"/>
    <n v="4"/>
    <x v="0"/>
    <n v="4"/>
    <x v="0"/>
    <x v="0"/>
    <x v="0"/>
    <x v="4"/>
    <n v="5"/>
    <n v="1"/>
    <n v="0"/>
  </r>
  <r>
    <n v="79"/>
    <x v="78"/>
    <x v="3"/>
    <n v="4"/>
    <x v="1"/>
    <n v="4"/>
    <x v="1"/>
    <x v="0"/>
    <x v="0"/>
    <x v="4"/>
    <n v="7"/>
    <n v="1"/>
    <n v="0"/>
  </r>
  <r>
    <n v="79"/>
    <x v="78"/>
    <x v="3"/>
    <n v="4"/>
    <x v="2"/>
    <n v="4"/>
    <x v="1"/>
    <x v="1"/>
    <x v="0"/>
    <x v="4"/>
    <n v="7"/>
    <n v="1"/>
    <n v="1"/>
  </r>
  <r>
    <n v="79"/>
    <x v="78"/>
    <x v="3"/>
    <n v="4"/>
    <x v="3"/>
    <n v="4"/>
    <x v="1"/>
    <x v="1"/>
    <x v="0"/>
    <x v="4"/>
    <n v="7"/>
    <n v="1"/>
    <n v="1"/>
  </r>
  <r>
    <n v="79"/>
    <x v="78"/>
    <x v="3"/>
    <n v="4"/>
    <x v="4"/>
    <n v="4"/>
    <x v="1"/>
    <x v="1"/>
    <x v="0"/>
    <x v="4"/>
    <n v="7"/>
    <n v="1"/>
    <n v="1"/>
  </r>
  <r>
    <n v="79"/>
    <x v="78"/>
    <x v="3"/>
    <n v="4"/>
    <x v="5"/>
    <n v="4"/>
    <x v="1"/>
    <x v="1"/>
    <x v="0"/>
    <x v="4"/>
    <n v="8"/>
    <n v="1"/>
    <n v="1"/>
  </r>
  <r>
    <n v="79"/>
    <x v="78"/>
    <x v="3"/>
    <n v="4"/>
    <x v="6"/>
    <n v="4"/>
    <x v="2"/>
    <x v="0"/>
    <x v="0"/>
    <x v="4"/>
    <n v="10"/>
    <n v="1"/>
    <n v="0"/>
  </r>
  <r>
    <n v="79"/>
    <x v="78"/>
    <x v="3"/>
    <n v="4"/>
    <x v="7"/>
    <n v="4"/>
    <x v="2"/>
    <x v="1"/>
    <x v="0"/>
    <x v="4"/>
    <n v="9"/>
    <n v="1"/>
    <n v="1"/>
  </r>
  <r>
    <n v="79"/>
    <x v="78"/>
    <x v="3"/>
    <n v="4"/>
    <x v="8"/>
    <n v="4"/>
    <x v="2"/>
    <x v="0"/>
    <x v="0"/>
    <x v="4"/>
    <n v="10"/>
    <n v="1"/>
    <n v="0"/>
  </r>
  <r>
    <n v="79"/>
    <x v="78"/>
    <x v="3"/>
    <n v="4"/>
    <x v="9"/>
    <n v="4"/>
    <x v="2"/>
    <x v="1"/>
    <x v="0"/>
    <x v="4"/>
    <n v="9"/>
    <n v="1"/>
    <n v="1"/>
  </r>
  <r>
    <n v="79"/>
    <x v="78"/>
    <x v="3"/>
    <n v="4"/>
    <x v="10"/>
    <n v="4"/>
    <x v="2"/>
    <x v="1"/>
    <x v="0"/>
    <x v="4"/>
    <n v="10"/>
    <n v="1"/>
    <n v="1"/>
  </r>
  <r>
    <n v="79"/>
    <x v="78"/>
    <x v="3"/>
    <n v="4"/>
    <x v="11"/>
    <n v="4"/>
    <x v="0"/>
    <x v="0"/>
    <x v="0"/>
    <x v="4"/>
    <n v="6"/>
    <n v="1"/>
    <n v="0"/>
  </r>
  <r>
    <n v="79"/>
    <x v="78"/>
    <x v="3"/>
    <n v="4"/>
    <x v="12"/>
    <n v="1"/>
    <x v="0"/>
    <x v="1"/>
    <x v="0"/>
    <x v="1"/>
    <n v="6"/>
    <n v="0"/>
    <n v="1"/>
  </r>
  <r>
    <n v="79"/>
    <x v="78"/>
    <x v="3"/>
    <n v="4"/>
    <x v="13"/>
    <n v="4"/>
    <x v="0"/>
    <x v="0"/>
    <x v="0"/>
    <x v="4"/>
    <n v="6"/>
    <n v="1"/>
    <n v="0"/>
  </r>
  <r>
    <n v="79"/>
    <x v="78"/>
    <x v="3"/>
    <n v="4"/>
    <x v="14"/>
    <n v="4"/>
    <x v="1"/>
    <x v="0"/>
    <x v="0"/>
    <x v="4"/>
    <n v="7"/>
    <n v="1"/>
    <n v="0"/>
  </r>
  <r>
    <n v="79"/>
    <x v="78"/>
    <x v="3"/>
    <n v="4"/>
    <x v="15"/>
    <n v="4"/>
    <x v="1"/>
    <x v="1"/>
    <x v="0"/>
    <x v="4"/>
    <n v="8"/>
    <n v="1"/>
    <n v="1"/>
  </r>
  <r>
    <n v="79"/>
    <x v="78"/>
    <x v="3"/>
    <n v="4"/>
    <x v="16"/>
    <n v="4"/>
    <x v="1"/>
    <x v="0"/>
    <x v="0"/>
    <x v="4"/>
    <n v="7"/>
    <n v="1"/>
    <n v="0"/>
  </r>
  <r>
    <n v="79"/>
    <x v="78"/>
    <x v="3"/>
    <n v="4"/>
    <x v="17"/>
    <n v="4"/>
    <x v="2"/>
    <x v="0"/>
    <x v="0"/>
    <x v="4"/>
    <n v="10"/>
    <n v="1"/>
    <n v="0"/>
  </r>
  <r>
    <n v="79"/>
    <x v="78"/>
    <x v="3"/>
    <n v="4"/>
    <x v="18"/>
    <n v="4"/>
    <x v="2"/>
    <x v="0"/>
    <x v="0"/>
    <x v="4"/>
    <n v="9"/>
    <n v="1"/>
    <n v="0"/>
  </r>
  <r>
    <n v="79"/>
    <x v="78"/>
    <x v="3"/>
    <n v="4"/>
    <x v="19"/>
    <n v="4"/>
    <x v="2"/>
    <x v="1"/>
    <x v="0"/>
    <x v="4"/>
    <n v="9"/>
    <n v="1"/>
    <n v="1"/>
  </r>
  <r>
    <n v="79"/>
    <x v="78"/>
    <x v="3"/>
    <n v="4"/>
    <x v="20"/>
    <n v="4"/>
    <x v="2"/>
    <x v="1"/>
    <x v="0"/>
    <x v="4"/>
    <n v="10"/>
    <n v="1"/>
    <n v="1"/>
  </r>
  <r>
    <n v="79"/>
    <x v="78"/>
    <x v="3"/>
    <n v="4"/>
    <x v="21"/>
    <n v="4"/>
    <x v="1"/>
    <x v="0"/>
    <x v="0"/>
    <x v="4"/>
    <n v="7"/>
    <n v="1"/>
    <n v="0"/>
  </r>
  <r>
    <n v="79"/>
    <x v="78"/>
    <x v="3"/>
    <n v="4"/>
    <x v="22"/>
    <n v="4"/>
    <x v="0"/>
    <x v="0"/>
    <x v="0"/>
    <x v="4"/>
    <n v="6"/>
    <n v="1"/>
    <n v="0"/>
  </r>
  <r>
    <n v="79"/>
    <x v="78"/>
    <x v="3"/>
    <n v="4"/>
    <x v="23"/>
    <n v="4"/>
    <x v="0"/>
    <x v="0"/>
    <x v="0"/>
    <x v="4"/>
    <n v="6"/>
    <n v="1"/>
    <n v="0"/>
  </r>
  <r>
    <n v="79"/>
    <x v="78"/>
    <x v="3"/>
    <n v="4"/>
    <x v="24"/>
    <n v="4"/>
    <x v="1"/>
    <x v="1"/>
    <x v="0"/>
    <x v="4"/>
    <n v="7"/>
    <n v="1"/>
    <n v="1"/>
  </r>
  <r>
    <n v="79"/>
    <x v="78"/>
    <x v="3"/>
    <n v="4"/>
    <x v="25"/>
    <n v="4"/>
    <x v="0"/>
    <x v="1"/>
    <x v="0"/>
    <x v="4"/>
    <n v="5"/>
    <n v="1"/>
    <n v="1"/>
  </r>
  <r>
    <n v="79"/>
    <x v="78"/>
    <x v="3"/>
    <n v="4"/>
    <x v="26"/>
    <n v="4"/>
    <x v="1"/>
    <x v="1"/>
    <x v="0"/>
    <x v="4"/>
    <n v="8"/>
    <n v="1"/>
    <n v="1"/>
  </r>
  <r>
    <n v="79"/>
    <x v="78"/>
    <x v="3"/>
    <n v="4"/>
    <x v="27"/>
    <n v="4"/>
    <x v="1"/>
    <x v="0"/>
    <x v="0"/>
    <x v="4"/>
    <n v="7"/>
    <n v="1"/>
    <n v="0"/>
  </r>
  <r>
    <n v="79"/>
    <x v="78"/>
    <x v="3"/>
    <n v="4"/>
    <x v="28"/>
    <n v="4"/>
    <x v="2"/>
    <x v="0"/>
    <x v="0"/>
    <x v="4"/>
    <n v="9"/>
    <n v="1"/>
    <n v="0"/>
  </r>
  <r>
    <n v="79"/>
    <x v="78"/>
    <x v="3"/>
    <n v="4"/>
    <x v="29"/>
    <n v="4"/>
    <x v="2"/>
    <x v="0"/>
    <x v="0"/>
    <x v="4"/>
    <n v="10"/>
    <n v="1"/>
    <n v="0"/>
  </r>
  <r>
    <n v="79"/>
    <x v="78"/>
    <x v="3"/>
    <n v="4"/>
    <x v="30"/>
    <n v="4"/>
    <x v="2"/>
    <x v="0"/>
    <x v="0"/>
    <x v="4"/>
    <n v="11"/>
    <n v="1"/>
    <n v="0"/>
  </r>
  <r>
    <n v="79"/>
    <x v="78"/>
    <x v="3"/>
    <n v="4"/>
    <x v="31"/>
    <n v="4"/>
    <x v="2"/>
    <x v="1"/>
    <x v="0"/>
    <x v="4"/>
    <n v="9"/>
    <n v="1"/>
    <n v="1"/>
  </r>
  <r>
    <n v="1"/>
    <x v="79"/>
    <x v="2"/>
    <n v="1"/>
    <x v="32"/>
    <n v="1"/>
    <x v="2"/>
    <x v="1"/>
    <x v="1"/>
    <x v="1"/>
    <n v="10"/>
    <n v="1"/>
    <n v="1"/>
  </r>
  <r>
    <n v="1"/>
    <x v="79"/>
    <x v="2"/>
    <n v="1"/>
    <x v="33"/>
    <n v="6"/>
    <x v="2"/>
    <x v="1"/>
    <x v="1"/>
    <x v="6"/>
    <n v="10"/>
    <n v="0"/>
    <n v="1"/>
  </r>
  <r>
    <n v="1"/>
    <x v="79"/>
    <x v="2"/>
    <n v="1"/>
    <x v="34"/>
    <n v="1"/>
    <x v="2"/>
    <x v="1"/>
    <x v="1"/>
    <x v="1"/>
    <n v="9"/>
    <n v="1"/>
    <n v="1"/>
  </r>
  <r>
    <n v="1"/>
    <x v="79"/>
    <x v="2"/>
    <n v="1"/>
    <x v="35"/>
    <n v="1"/>
    <x v="2"/>
    <x v="1"/>
    <x v="1"/>
    <x v="1"/>
    <n v="9"/>
    <n v="1"/>
    <n v="1"/>
  </r>
  <r>
    <n v="1"/>
    <x v="79"/>
    <x v="2"/>
    <n v="1"/>
    <x v="36"/>
    <n v="6"/>
    <x v="2"/>
    <x v="0"/>
    <x v="1"/>
    <x v="6"/>
    <n v="10"/>
    <n v="0"/>
    <n v="0"/>
  </r>
  <r>
    <n v="1"/>
    <x v="79"/>
    <x v="2"/>
    <n v="1"/>
    <x v="37"/>
    <n v="6"/>
    <x v="1"/>
    <x v="0"/>
    <x v="1"/>
    <x v="6"/>
    <n v="8"/>
    <n v="0"/>
    <n v="0"/>
  </r>
  <r>
    <n v="1"/>
    <x v="79"/>
    <x v="2"/>
    <n v="1"/>
    <x v="38"/>
    <n v="7"/>
    <x v="0"/>
    <x v="0"/>
    <x v="1"/>
    <x v="2"/>
    <n v="6"/>
    <n v="0"/>
    <n v="0"/>
  </r>
  <r>
    <n v="1"/>
    <x v="79"/>
    <x v="2"/>
    <n v="1"/>
    <x v="39"/>
    <n v="1"/>
    <x v="0"/>
    <x v="1"/>
    <x v="1"/>
    <x v="1"/>
    <n v="6"/>
    <n v="1"/>
    <n v="1"/>
  </r>
  <r>
    <n v="1"/>
    <x v="79"/>
    <x v="2"/>
    <n v="1"/>
    <x v="40"/>
    <n v="3"/>
    <x v="0"/>
    <x v="0"/>
    <x v="1"/>
    <x v="3"/>
    <n v="6"/>
    <n v="0"/>
    <n v="0"/>
  </r>
  <r>
    <n v="1"/>
    <x v="79"/>
    <x v="2"/>
    <n v="1"/>
    <x v="41"/>
    <n v="6"/>
    <x v="1"/>
    <x v="0"/>
    <x v="1"/>
    <x v="6"/>
    <n v="8"/>
    <n v="0"/>
    <n v="0"/>
  </r>
  <r>
    <n v="1"/>
    <x v="79"/>
    <x v="2"/>
    <n v="1"/>
    <x v="42"/>
    <n v="1"/>
    <x v="1"/>
    <x v="1"/>
    <x v="1"/>
    <x v="1"/>
    <n v="7"/>
    <n v="1"/>
    <n v="1"/>
  </r>
  <r>
    <n v="1"/>
    <x v="79"/>
    <x v="2"/>
    <n v="1"/>
    <x v="43"/>
    <n v="5"/>
    <x v="1"/>
    <x v="0"/>
    <x v="1"/>
    <x v="5"/>
    <n v="8"/>
    <n v="0"/>
    <n v="0"/>
  </r>
  <r>
    <n v="1"/>
    <x v="79"/>
    <x v="2"/>
    <n v="1"/>
    <x v="44"/>
    <n v="1"/>
    <x v="1"/>
    <x v="0"/>
    <x v="1"/>
    <x v="1"/>
    <n v="8"/>
    <n v="1"/>
    <n v="0"/>
  </r>
  <r>
    <n v="1"/>
    <x v="79"/>
    <x v="2"/>
    <n v="1"/>
    <x v="45"/>
    <n v="5"/>
    <x v="2"/>
    <x v="1"/>
    <x v="1"/>
    <x v="5"/>
    <n v="10"/>
    <n v="0"/>
    <n v="1"/>
  </r>
  <r>
    <n v="1"/>
    <x v="79"/>
    <x v="2"/>
    <n v="1"/>
    <x v="46"/>
    <n v="1"/>
    <x v="2"/>
    <x v="1"/>
    <x v="1"/>
    <x v="1"/>
    <n v="10"/>
    <n v="1"/>
    <n v="1"/>
  </r>
  <r>
    <n v="1"/>
    <x v="79"/>
    <x v="2"/>
    <n v="1"/>
    <x v="47"/>
    <n v="6"/>
    <x v="2"/>
    <x v="1"/>
    <x v="1"/>
    <x v="6"/>
    <n v="10"/>
    <n v="0"/>
    <n v="1"/>
  </r>
  <r>
    <n v="1"/>
    <x v="79"/>
    <x v="2"/>
    <n v="1"/>
    <x v="48"/>
    <n v="6"/>
    <x v="1"/>
    <x v="1"/>
    <x v="1"/>
    <x v="6"/>
    <n v="8"/>
    <n v="0"/>
    <n v="1"/>
  </r>
  <r>
    <n v="1"/>
    <x v="79"/>
    <x v="2"/>
    <n v="1"/>
    <x v="49"/>
    <n v="1"/>
    <x v="2"/>
    <x v="0"/>
    <x v="1"/>
    <x v="1"/>
    <n v="10"/>
    <n v="1"/>
    <n v="0"/>
  </r>
  <r>
    <n v="1"/>
    <x v="79"/>
    <x v="2"/>
    <n v="1"/>
    <x v="50"/>
    <n v="6"/>
    <x v="1"/>
    <x v="0"/>
    <x v="1"/>
    <x v="6"/>
    <n v="7"/>
    <n v="0"/>
    <n v="0"/>
  </r>
  <r>
    <n v="1"/>
    <x v="79"/>
    <x v="2"/>
    <n v="1"/>
    <x v="51"/>
    <n v="6"/>
    <x v="0"/>
    <x v="1"/>
    <x v="1"/>
    <x v="6"/>
    <n v="6"/>
    <n v="0"/>
    <n v="1"/>
  </r>
  <r>
    <n v="1"/>
    <x v="79"/>
    <x v="2"/>
    <n v="1"/>
    <x v="52"/>
    <n v="1"/>
    <x v="0"/>
    <x v="0"/>
    <x v="1"/>
    <x v="1"/>
    <n v="5"/>
    <n v="1"/>
    <n v="0"/>
  </r>
  <r>
    <n v="1"/>
    <x v="79"/>
    <x v="2"/>
    <n v="1"/>
    <x v="53"/>
    <n v="1"/>
    <x v="0"/>
    <x v="0"/>
    <x v="1"/>
    <x v="1"/>
    <n v="6"/>
    <n v="1"/>
    <n v="0"/>
  </r>
  <r>
    <n v="1"/>
    <x v="79"/>
    <x v="2"/>
    <n v="1"/>
    <x v="54"/>
    <n v="1"/>
    <x v="1"/>
    <x v="0"/>
    <x v="1"/>
    <x v="1"/>
    <n v="7"/>
    <n v="1"/>
    <n v="0"/>
  </r>
  <r>
    <n v="1"/>
    <x v="79"/>
    <x v="2"/>
    <n v="1"/>
    <x v="55"/>
    <n v="1"/>
    <x v="1"/>
    <x v="0"/>
    <x v="1"/>
    <x v="1"/>
    <n v="8"/>
    <n v="1"/>
    <n v="0"/>
  </r>
  <r>
    <n v="1"/>
    <x v="79"/>
    <x v="2"/>
    <n v="1"/>
    <x v="56"/>
    <n v="1"/>
    <x v="2"/>
    <x v="1"/>
    <x v="1"/>
    <x v="1"/>
    <n v="10"/>
    <n v="1"/>
    <n v="1"/>
  </r>
  <r>
    <n v="1"/>
    <x v="79"/>
    <x v="2"/>
    <n v="1"/>
    <x v="57"/>
    <n v="1"/>
    <x v="2"/>
    <x v="0"/>
    <x v="1"/>
    <x v="1"/>
    <n v="10"/>
    <n v="1"/>
    <n v="0"/>
  </r>
  <r>
    <n v="1"/>
    <x v="79"/>
    <x v="2"/>
    <n v="1"/>
    <x v="58"/>
    <n v="1"/>
    <x v="1"/>
    <x v="1"/>
    <x v="1"/>
    <x v="1"/>
    <n v="8"/>
    <n v="1"/>
    <n v="1"/>
  </r>
  <r>
    <n v="1"/>
    <x v="79"/>
    <x v="2"/>
    <n v="1"/>
    <x v="59"/>
    <n v="6"/>
    <x v="1"/>
    <x v="1"/>
    <x v="1"/>
    <x v="6"/>
    <n v="7"/>
    <n v="0"/>
    <n v="1"/>
  </r>
  <r>
    <n v="1"/>
    <x v="79"/>
    <x v="2"/>
    <n v="1"/>
    <x v="60"/>
    <n v="1"/>
    <x v="1"/>
    <x v="1"/>
    <x v="1"/>
    <x v="1"/>
    <n v="8"/>
    <n v="1"/>
    <n v="1"/>
  </r>
  <r>
    <n v="2"/>
    <x v="80"/>
    <x v="6"/>
    <n v="3"/>
    <x v="32"/>
    <n v="3"/>
    <x v="2"/>
    <x v="1"/>
    <x v="1"/>
    <x v="3"/>
    <n v="10"/>
    <n v="1"/>
    <n v="1"/>
  </r>
  <r>
    <n v="2"/>
    <x v="80"/>
    <x v="6"/>
    <n v="3"/>
    <x v="33"/>
    <n v="3"/>
    <x v="2"/>
    <x v="1"/>
    <x v="1"/>
    <x v="3"/>
    <n v="10"/>
    <n v="1"/>
    <n v="1"/>
  </r>
  <r>
    <n v="2"/>
    <x v="80"/>
    <x v="6"/>
    <n v="3"/>
    <x v="34"/>
    <n v="3"/>
    <x v="2"/>
    <x v="1"/>
    <x v="1"/>
    <x v="3"/>
    <n v="9"/>
    <n v="1"/>
    <n v="1"/>
  </r>
  <r>
    <n v="2"/>
    <x v="80"/>
    <x v="6"/>
    <n v="3"/>
    <x v="35"/>
    <n v="6"/>
    <x v="2"/>
    <x v="1"/>
    <x v="1"/>
    <x v="6"/>
    <n v="9"/>
    <n v="0"/>
    <n v="1"/>
  </r>
  <r>
    <n v="2"/>
    <x v="80"/>
    <x v="6"/>
    <n v="3"/>
    <x v="36"/>
    <n v="3"/>
    <x v="2"/>
    <x v="0"/>
    <x v="1"/>
    <x v="3"/>
    <n v="10"/>
    <n v="1"/>
    <n v="0"/>
  </r>
  <r>
    <n v="2"/>
    <x v="80"/>
    <x v="6"/>
    <n v="3"/>
    <x v="37"/>
    <n v="3"/>
    <x v="1"/>
    <x v="0"/>
    <x v="1"/>
    <x v="3"/>
    <n v="8"/>
    <n v="1"/>
    <n v="0"/>
  </r>
  <r>
    <n v="2"/>
    <x v="80"/>
    <x v="6"/>
    <n v="3"/>
    <x v="38"/>
    <n v="5"/>
    <x v="0"/>
    <x v="0"/>
    <x v="1"/>
    <x v="5"/>
    <n v="6"/>
    <n v="0"/>
    <n v="0"/>
  </r>
  <r>
    <n v="2"/>
    <x v="80"/>
    <x v="6"/>
    <n v="3"/>
    <x v="39"/>
    <n v="3"/>
    <x v="0"/>
    <x v="1"/>
    <x v="1"/>
    <x v="3"/>
    <n v="6"/>
    <n v="1"/>
    <n v="1"/>
  </r>
  <r>
    <n v="2"/>
    <x v="80"/>
    <x v="6"/>
    <n v="3"/>
    <x v="40"/>
    <n v="3"/>
    <x v="0"/>
    <x v="0"/>
    <x v="1"/>
    <x v="3"/>
    <n v="6"/>
    <n v="1"/>
    <n v="0"/>
  </r>
  <r>
    <n v="2"/>
    <x v="80"/>
    <x v="6"/>
    <n v="3"/>
    <x v="41"/>
    <n v="3"/>
    <x v="1"/>
    <x v="0"/>
    <x v="1"/>
    <x v="3"/>
    <n v="8"/>
    <n v="1"/>
    <n v="0"/>
  </r>
  <r>
    <n v="2"/>
    <x v="80"/>
    <x v="6"/>
    <n v="3"/>
    <x v="42"/>
    <n v="3"/>
    <x v="1"/>
    <x v="1"/>
    <x v="1"/>
    <x v="3"/>
    <n v="7"/>
    <n v="1"/>
    <n v="1"/>
  </r>
  <r>
    <n v="2"/>
    <x v="80"/>
    <x v="6"/>
    <n v="3"/>
    <x v="43"/>
    <n v="3"/>
    <x v="1"/>
    <x v="0"/>
    <x v="1"/>
    <x v="3"/>
    <n v="8"/>
    <n v="1"/>
    <n v="0"/>
  </r>
  <r>
    <n v="2"/>
    <x v="80"/>
    <x v="6"/>
    <n v="3"/>
    <x v="44"/>
    <n v="3"/>
    <x v="1"/>
    <x v="0"/>
    <x v="1"/>
    <x v="3"/>
    <n v="8"/>
    <n v="1"/>
    <n v="0"/>
  </r>
  <r>
    <n v="2"/>
    <x v="80"/>
    <x v="6"/>
    <n v="3"/>
    <x v="45"/>
    <n v="3"/>
    <x v="2"/>
    <x v="1"/>
    <x v="1"/>
    <x v="3"/>
    <n v="10"/>
    <n v="1"/>
    <n v="1"/>
  </r>
  <r>
    <n v="2"/>
    <x v="80"/>
    <x v="6"/>
    <n v="3"/>
    <x v="46"/>
    <n v="3"/>
    <x v="2"/>
    <x v="1"/>
    <x v="1"/>
    <x v="3"/>
    <n v="10"/>
    <n v="1"/>
    <n v="1"/>
  </r>
  <r>
    <n v="2"/>
    <x v="80"/>
    <x v="6"/>
    <n v="3"/>
    <x v="47"/>
    <n v="3"/>
    <x v="2"/>
    <x v="1"/>
    <x v="1"/>
    <x v="3"/>
    <n v="10"/>
    <n v="1"/>
    <n v="1"/>
  </r>
  <r>
    <n v="2"/>
    <x v="80"/>
    <x v="6"/>
    <n v="3"/>
    <x v="48"/>
    <n v="3"/>
    <x v="1"/>
    <x v="1"/>
    <x v="1"/>
    <x v="3"/>
    <n v="8"/>
    <n v="1"/>
    <n v="1"/>
  </r>
  <r>
    <n v="2"/>
    <x v="80"/>
    <x v="6"/>
    <n v="3"/>
    <x v="49"/>
    <n v="3"/>
    <x v="2"/>
    <x v="0"/>
    <x v="1"/>
    <x v="3"/>
    <n v="10"/>
    <n v="1"/>
    <n v="0"/>
  </r>
  <r>
    <n v="2"/>
    <x v="80"/>
    <x v="6"/>
    <n v="3"/>
    <x v="50"/>
    <n v="3"/>
    <x v="1"/>
    <x v="0"/>
    <x v="1"/>
    <x v="3"/>
    <n v="7"/>
    <n v="1"/>
    <n v="0"/>
  </r>
  <r>
    <n v="2"/>
    <x v="80"/>
    <x v="6"/>
    <n v="3"/>
    <x v="51"/>
    <n v="3"/>
    <x v="0"/>
    <x v="1"/>
    <x v="1"/>
    <x v="3"/>
    <n v="6"/>
    <n v="1"/>
    <n v="1"/>
  </r>
  <r>
    <n v="2"/>
    <x v="80"/>
    <x v="6"/>
    <n v="3"/>
    <x v="52"/>
    <n v="3"/>
    <x v="0"/>
    <x v="0"/>
    <x v="1"/>
    <x v="3"/>
    <n v="5"/>
    <n v="1"/>
    <n v="0"/>
  </r>
  <r>
    <n v="2"/>
    <x v="80"/>
    <x v="6"/>
    <n v="3"/>
    <x v="53"/>
    <n v="3"/>
    <x v="0"/>
    <x v="0"/>
    <x v="1"/>
    <x v="3"/>
    <n v="6"/>
    <n v="1"/>
    <n v="0"/>
  </r>
  <r>
    <n v="2"/>
    <x v="80"/>
    <x v="6"/>
    <n v="3"/>
    <x v="54"/>
    <n v="3"/>
    <x v="1"/>
    <x v="0"/>
    <x v="1"/>
    <x v="3"/>
    <n v="7"/>
    <n v="1"/>
    <n v="0"/>
  </r>
  <r>
    <n v="2"/>
    <x v="80"/>
    <x v="6"/>
    <n v="3"/>
    <x v="55"/>
    <n v="3"/>
    <x v="1"/>
    <x v="0"/>
    <x v="1"/>
    <x v="3"/>
    <n v="8"/>
    <n v="1"/>
    <n v="0"/>
  </r>
  <r>
    <n v="2"/>
    <x v="80"/>
    <x v="6"/>
    <n v="3"/>
    <x v="56"/>
    <n v="3"/>
    <x v="2"/>
    <x v="1"/>
    <x v="1"/>
    <x v="3"/>
    <n v="10"/>
    <n v="1"/>
    <n v="1"/>
  </r>
  <r>
    <n v="2"/>
    <x v="80"/>
    <x v="6"/>
    <n v="3"/>
    <x v="57"/>
    <n v="3"/>
    <x v="2"/>
    <x v="0"/>
    <x v="1"/>
    <x v="3"/>
    <n v="10"/>
    <n v="1"/>
    <n v="0"/>
  </r>
  <r>
    <n v="2"/>
    <x v="80"/>
    <x v="6"/>
    <n v="3"/>
    <x v="58"/>
    <n v="3"/>
    <x v="1"/>
    <x v="1"/>
    <x v="1"/>
    <x v="3"/>
    <n v="8"/>
    <n v="1"/>
    <n v="1"/>
  </r>
  <r>
    <n v="2"/>
    <x v="80"/>
    <x v="6"/>
    <n v="3"/>
    <x v="59"/>
    <n v="3"/>
    <x v="1"/>
    <x v="1"/>
    <x v="1"/>
    <x v="3"/>
    <n v="7"/>
    <n v="1"/>
    <n v="1"/>
  </r>
  <r>
    <n v="2"/>
    <x v="80"/>
    <x v="6"/>
    <n v="3"/>
    <x v="60"/>
    <n v="3"/>
    <x v="1"/>
    <x v="1"/>
    <x v="1"/>
    <x v="3"/>
    <n v="8"/>
    <n v="1"/>
    <n v="1"/>
  </r>
  <r>
    <n v="3"/>
    <x v="81"/>
    <x v="4"/>
    <n v="5"/>
    <x v="32"/>
    <n v="6"/>
    <x v="2"/>
    <x v="1"/>
    <x v="1"/>
    <x v="6"/>
    <n v="10"/>
    <n v="0"/>
    <n v="1"/>
  </r>
  <r>
    <n v="3"/>
    <x v="81"/>
    <x v="4"/>
    <n v="5"/>
    <x v="33"/>
    <n v="1"/>
    <x v="2"/>
    <x v="1"/>
    <x v="1"/>
    <x v="1"/>
    <n v="10"/>
    <n v="0"/>
    <n v="1"/>
  </r>
  <r>
    <n v="3"/>
    <x v="81"/>
    <x v="4"/>
    <n v="5"/>
    <x v="34"/>
    <n v="5"/>
    <x v="2"/>
    <x v="1"/>
    <x v="1"/>
    <x v="5"/>
    <n v="9"/>
    <n v="1"/>
    <n v="1"/>
  </r>
  <r>
    <n v="3"/>
    <x v="81"/>
    <x v="4"/>
    <n v="5"/>
    <x v="35"/>
    <n v="5"/>
    <x v="2"/>
    <x v="1"/>
    <x v="1"/>
    <x v="5"/>
    <n v="9"/>
    <n v="1"/>
    <n v="1"/>
  </r>
  <r>
    <n v="3"/>
    <x v="81"/>
    <x v="4"/>
    <n v="5"/>
    <x v="36"/>
    <n v="1"/>
    <x v="2"/>
    <x v="0"/>
    <x v="1"/>
    <x v="1"/>
    <n v="10"/>
    <n v="0"/>
    <n v="0"/>
  </r>
  <r>
    <n v="3"/>
    <x v="81"/>
    <x v="4"/>
    <n v="5"/>
    <x v="37"/>
    <n v="7"/>
    <x v="1"/>
    <x v="0"/>
    <x v="1"/>
    <x v="2"/>
    <n v="8"/>
    <n v="0"/>
    <n v="0"/>
  </r>
  <r>
    <n v="3"/>
    <x v="81"/>
    <x v="4"/>
    <n v="5"/>
    <x v="38"/>
    <n v="1"/>
    <x v="0"/>
    <x v="0"/>
    <x v="1"/>
    <x v="1"/>
    <n v="6"/>
    <n v="0"/>
    <n v="0"/>
  </r>
  <r>
    <n v="3"/>
    <x v="81"/>
    <x v="4"/>
    <n v="5"/>
    <x v="39"/>
    <n v="7"/>
    <x v="0"/>
    <x v="1"/>
    <x v="1"/>
    <x v="2"/>
    <n v="6"/>
    <n v="0"/>
    <n v="1"/>
  </r>
  <r>
    <n v="3"/>
    <x v="81"/>
    <x v="4"/>
    <n v="5"/>
    <x v="40"/>
    <n v="6"/>
    <x v="0"/>
    <x v="0"/>
    <x v="1"/>
    <x v="6"/>
    <n v="6"/>
    <n v="0"/>
    <n v="0"/>
  </r>
  <r>
    <n v="3"/>
    <x v="81"/>
    <x v="4"/>
    <n v="5"/>
    <x v="41"/>
    <n v="7"/>
    <x v="1"/>
    <x v="0"/>
    <x v="1"/>
    <x v="2"/>
    <n v="8"/>
    <n v="0"/>
    <n v="0"/>
  </r>
  <r>
    <n v="3"/>
    <x v="81"/>
    <x v="4"/>
    <n v="5"/>
    <x v="42"/>
    <n v="4"/>
    <x v="1"/>
    <x v="1"/>
    <x v="1"/>
    <x v="4"/>
    <n v="7"/>
    <n v="0"/>
    <n v="1"/>
  </r>
  <r>
    <n v="3"/>
    <x v="81"/>
    <x v="4"/>
    <n v="5"/>
    <x v="43"/>
    <n v="5"/>
    <x v="1"/>
    <x v="0"/>
    <x v="1"/>
    <x v="5"/>
    <n v="8"/>
    <n v="1"/>
    <n v="0"/>
  </r>
  <r>
    <n v="3"/>
    <x v="81"/>
    <x v="4"/>
    <n v="5"/>
    <x v="44"/>
    <n v="5"/>
    <x v="1"/>
    <x v="0"/>
    <x v="1"/>
    <x v="5"/>
    <n v="8"/>
    <n v="1"/>
    <n v="0"/>
  </r>
  <r>
    <n v="3"/>
    <x v="81"/>
    <x v="4"/>
    <n v="5"/>
    <x v="45"/>
    <n v="1"/>
    <x v="2"/>
    <x v="1"/>
    <x v="1"/>
    <x v="1"/>
    <n v="10"/>
    <n v="0"/>
    <n v="1"/>
  </r>
  <r>
    <n v="3"/>
    <x v="81"/>
    <x v="4"/>
    <n v="5"/>
    <x v="46"/>
    <n v="6"/>
    <x v="2"/>
    <x v="1"/>
    <x v="1"/>
    <x v="6"/>
    <n v="10"/>
    <n v="0"/>
    <n v="1"/>
  </r>
  <r>
    <n v="3"/>
    <x v="81"/>
    <x v="4"/>
    <n v="5"/>
    <x v="47"/>
    <n v="7"/>
    <x v="2"/>
    <x v="1"/>
    <x v="1"/>
    <x v="2"/>
    <n v="10"/>
    <n v="0"/>
    <n v="1"/>
  </r>
  <r>
    <n v="3"/>
    <x v="81"/>
    <x v="4"/>
    <n v="5"/>
    <x v="48"/>
    <n v="7"/>
    <x v="1"/>
    <x v="1"/>
    <x v="1"/>
    <x v="2"/>
    <n v="8"/>
    <n v="0"/>
    <n v="1"/>
  </r>
  <r>
    <n v="3"/>
    <x v="81"/>
    <x v="4"/>
    <n v="5"/>
    <x v="49"/>
    <n v="6"/>
    <x v="2"/>
    <x v="0"/>
    <x v="1"/>
    <x v="6"/>
    <n v="10"/>
    <n v="0"/>
    <n v="0"/>
  </r>
  <r>
    <n v="3"/>
    <x v="81"/>
    <x v="4"/>
    <n v="5"/>
    <x v="50"/>
    <n v="5"/>
    <x v="1"/>
    <x v="0"/>
    <x v="1"/>
    <x v="5"/>
    <n v="7"/>
    <n v="1"/>
    <n v="0"/>
  </r>
  <r>
    <n v="3"/>
    <x v="81"/>
    <x v="4"/>
    <n v="5"/>
    <x v="51"/>
    <n v="1"/>
    <x v="0"/>
    <x v="1"/>
    <x v="1"/>
    <x v="1"/>
    <n v="6"/>
    <n v="0"/>
    <n v="1"/>
  </r>
  <r>
    <n v="3"/>
    <x v="81"/>
    <x v="4"/>
    <n v="5"/>
    <x v="52"/>
    <n v="5"/>
    <x v="0"/>
    <x v="0"/>
    <x v="1"/>
    <x v="5"/>
    <n v="5"/>
    <n v="1"/>
    <n v="0"/>
  </r>
  <r>
    <n v="3"/>
    <x v="81"/>
    <x v="4"/>
    <n v="5"/>
    <x v="53"/>
    <n v="4"/>
    <x v="0"/>
    <x v="0"/>
    <x v="1"/>
    <x v="4"/>
    <n v="6"/>
    <n v="0"/>
    <n v="0"/>
  </r>
  <r>
    <n v="3"/>
    <x v="81"/>
    <x v="4"/>
    <n v="5"/>
    <x v="54"/>
    <n v="5"/>
    <x v="1"/>
    <x v="0"/>
    <x v="1"/>
    <x v="5"/>
    <n v="7"/>
    <n v="1"/>
    <n v="0"/>
  </r>
  <r>
    <n v="3"/>
    <x v="81"/>
    <x v="4"/>
    <n v="5"/>
    <x v="55"/>
    <n v="5"/>
    <x v="1"/>
    <x v="0"/>
    <x v="1"/>
    <x v="5"/>
    <n v="8"/>
    <n v="1"/>
    <n v="0"/>
  </r>
  <r>
    <n v="3"/>
    <x v="81"/>
    <x v="4"/>
    <n v="5"/>
    <x v="56"/>
    <n v="5"/>
    <x v="2"/>
    <x v="1"/>
    <x v="1"/>
    <x v="5"/>
    <n v="10"/>
    <n v="1"/>
    <n v="1"/>
  </r>
  <r>
    <n v="3"/>
    <x v="81"/>
    <x v="4"/>
    <n v="5"/>
    <x v="57"/>
    <n v="5"/>
    <x v="2"/>
    <x v="0"/>
    <x v="1"/>
    <x v="5"/>
    <n v="10"/>
    <n v="1"/>
    <n v="0"/>
  </r>
  <r>
    <n v="3"/>
    <x v="81"/>
    <x v="4"/>
    <n v="5"/>
    <x v="58"/>
    <n v="5"/>
    <x v="1"/>
    <x v="1"/>
    <x v="1"/>
    <x v="5"/>
    <n v="8"/>
    <n v="1"/>
    <n v="1"/>
  </r>
  <r>
    <n v="3"/>
    <x v="81"/>
    <x v="4"/>
    <n v="5"/>
    <x v="59"/>
    <n v="1"/>
    <x v="1"/>
    <x v="1"/>
    <x v="1"/>
    <x v="1"/>
    <n v="7"/>
    <n v="0"/>
    <n v="1"/>
  </r>
  <r>
    <n v="3"/>
    <x v="81"/>
    <x v="4"/>
    <n v="5"/>
    <x v="60"/>
    <n v="7"/>
    <x v="1"/>
    <x v="1"/>
    <x v="1"/>
    <x v="2"/>
    <n v="8"/>
    <n v="0"/>
    <n v="1"/>
  </r>
  <r>
    <n v="4"/>
    <x v="82"/>
    <x v="1"/>
    <n v="2"/>
    <x v="32"/>
    <n v="2"/>
    <x v="2"/>
    <x v="1"/>
    <x v="1"/>
    <x v="0"/>
    <n v="10"/>
    <n v="1"/>
    <n v="1"/>
  </r>
  <r>
    <n v="4"/>
    <x v="82"/>
    <x v="1"/>
    <n v="2"/>
    <x v="33"/>
    <n v="2"/>
    <x v="2"/>
    <x v="1"/>
    <x v="1"/>
    <x v="0"/>
    <n v="10"/>
    <n v="1"/>
    <n v="1"/>
  </r>
  <r>
    <n v="4"/>
    <x v="82"/>
    <x v="1"/>
    <n v="2"/>
    <x v="34"/>
    <n v="2"/>
    <x v="2"/>
    <x v="1"/>
    <x v="1"/>
    <x v="0"/>
    <n v="9"/>
    <n v="1"/>
    <n v="1"/>
  </r>
  <r>
    <n v="4"/>
    <x v="82"/>
    <x v="1"/>
    <n v="2"/>
    <x v="35"/>
    <n v="2"/>
    <x v="2"/>
    <x v="1"/>
    <x v="1"/>
    <x v="0"/>
    <n v="9"/>
    <n v="1"/>
    <n v="1"/>
  </r>
  <r>
    <n v="4"/>
    <x v="82"/>
    <x v="1"/>
    <n v="2"/>
    <x v="36"/>
    <n v="2"/>
    <x v="2"/>
    <x v="0"/>
    <x v="1"/>
    <x v="0"/>
    <n v="10"/>
    <n v="1"/>
    <n v="0"/>
  </r>
  <r>
    <n v="4"/>
    <x v="82"/>
    <x v="1"/>
    <n v="2"/>
    <x v="37"/>
    <n v="2"/>
    <x v="1"/>
    <x v="0"/>
    <x v="1"/>
    <x v="0"/>
    <n v="8"/>
    <n v="1"/>
    <n v="0"/>
  </r>
  <r>
    <n v="4"/>
    <x v="82"/>
    <x v="1"/>
    <n v="2"/>
    <x v="38"/>
    <n v="2"/>
    <x v="0"/>
    <x v="0"/>
    <x v="1"/>
    <x v="0"/>
    <n v="6"/>
    <n v="1"/>
    <n v="0"/>
  </r>
  <r>
    <n v="4"/>
    <x v="82"/>
    <x v="1"/>
    <n v="2"/>
    <x v="39"/>
    <n v="2"/>
    <x v="0"/>
    <x v="1"/>
    <x v="1"/>
    <x v="0"/>
    <n v="6"/>
    <n v="1"/>
    <n v="1"/>
  </r>
  <r>
    <n v="4"/>
    <x v="82"/>
    <x v="1"/>
    <n v="2"/>
    <x v="40"/>
    <n v="2"/>
    <x v="0"/>
    <x v="0"/>
    <x v="1"/>
    <x v="0"/>
    <n v="6"/>
    <n v="1"/>
    <n v="0"/>
  </r>
  <r>
    <n v="4"/>
    <x v="82"/>
    <x v="1"/>
    <n v="2"/>
    <x v="41"/>
    <n v="2"/>
    <x v="1"/>
    <x v="0"/>
    <x v="1"/>
    <x v="0"/>
    <n v="8"/>
    <n v="1"/>
    <n v="0"/>
  </r>
  <r>
    <n v="4"/>
    <x v="82"/>
    <x v="1"/>
    <n v="2"/>
    <x v="42"/>
    <n v="2"/>
    <x v="1"/>
    <x v="1"/>
    <x v="1"/>
    <x v="0"/>
    <n v="7"/>
    <n v="1"/>
    <n v="1"/>
  </r>
  <r>
    <n v="4"/>
    <x v="82"/>
    <x v="1"/>
    <n v="2"/>
    <x v="43"/>
    <n v="2"/>
    <x v="1"/>
    <x v="0"/>
    <x v="1"/>
    <x v="0"/>
    <n v="8"/>
    <n v="1"/>
    <n v="0"/>
  </r>
  <r>
    <n v="4"/>
    <x v="82"/>
    <x v="1"/>
    <n v="2"/>
    <x v="44"/>
    <n v="2"/>
    <x v="1"/>
    <x v="0"/>
    <x v="1"/>
    <x v="0"/>
    <n v="8"/>
    <n v="1"/>
    <n v="0"/>
  </r>
  <r>
    <n v="4"/>
    <x v="82"/>
    <x v="1"/>
    <n v="2"/>
    <x v="45"/>
    <n v="6"/>
    <x v="2"/>
    <x v="1"/>
    <x v="1"/>
    <x v="6"/>
    <n v="10"/>
    <n v="0"/>
    <n v="1"/>
  </r>
  <r>
    <n v="4"/>
    <x v="82"/>
    <x v="1"/>
    <n v="2"/>
    <x v="46"/>
    <n v="2"/>
    <x v="2"/>
    <x v="1"/>
    <x v="1"/>
    <x v="0"/>
    <n v="10"/>
    <n v="1"/>
    <n v="1"/>
  </r>
  <r>
    <n v="4"/>
    <x v="82"/>
    <x v="1"/>
    <n v="2"/>
    <x v="47"/>
    <n v="2"/>
    <x v="2"/>
    <x v="1"/>
    <x v="1"/>
    <x v="0"/>
    <n v="10"/>
    <n v="1"/>
    <n v="1"/>
  </r>
  <r>
    <n v="4"/>
    <x v="82"/>
    <x v="1"/>
    <n v="2"/>
    <x v="48"/>
    <n v="2"/>
    <x v="1"/>
    <x v="1"/>
    <x v="1"/>
    <x v="0"/>
    <n v="8"/>
    <n v="1"/>
    <n v="1"/>
  </r>
  <r>
    <n v="4"/>
    <x v="82"/>
    <x v="1"/>
    <n v="2"/>
    <x v="49"/>
    <n v="2"/>
    <x v="2"/>
    <x v="0"/>
    <x v="1"/>
    <x v="0"/>
    <n v="10"/>
    <n v="1"/>
    <n v="0"/>
  </r>
  <r>
    <n v="4"/>
    <x v="82"/>
    <x v="1"/>
    <n v="2"/>
    <x v="50"/>
    <n v="2"/>
    <x v="1"/>
    <x v="0"/>
    <x v="1"/>
    <x v="0"/>
    <n v="7"/>
    <n v="1"/>
    <n v="0"/>
  </r>
  <r>
    <n v="4"/>
    <x v="82"/>
    <x v="1"/>
    <n v="2"/>
    <x v="51"/>
    <n v="2"/>
    <x v="0"/>
    <x v="1"/>
    <x v="1"/>
    <x v="0"/>
    <n v="6"/>
    <n v="1"/>
    <n v="1"/>
  </r>
  <r>
    <n v="4"/>
    <x v="82"/>
    <x v="1"/>
    <n v="2"/>
    <x v="52"/>
    <n v="2"/>
    <x v="0"/>
    <x v="0"/>
    <x v="1"/>
    <x v="0"/>
    <n v="5"/>
    <n v="1"/>
    <n v="0"/>
  </r>
  <r>
    <n v="4"/>
    <x v="82"/>
    <x v="1"/>
    <n v="2"/>
    <x v="53"/>
    <n v="2"/>
    <x v="0"/>
    <x v="0"/>
    <x v="1"/>
    <x v="0"/>
    <n v="6"/>
    <n v="1"/>
    <n v="0"/>
  </r>
  <r>
    <n v="4"/>
    <x v="82"/>
    <x v="1"/>
    <n v="2"/>
    <x v="54"/>
    <n v="2"/>
    <x v="1"/>
    <x v="0"/>
    <x v="1"/>
    <x v="0"/>
    <n v="7"/>
    <n v="1"/>
    <n v="0"/>
  </r>
  <r>
    <n v="4"/>
    <x v="82"/>
    <x v="1"/>
    <n v="2"/>
    <x v="55"/>
    <n v="2"/>
    <x v="1"/>
    <x v="0"/>
    <x v="1"/>
    <x v="0"/>
    <n v="8"/>
    <n v="1"/>
    <n v="0"/>
  </r>
  <r>
    <n v="4"/>
    <x v="82"/>
    <x v="1"/>
    <n v="2"/>
    <x v="56"/>
    <n v="2"/>
    <x v="2"/>
    <x v="1"/>
    <x v="1"/>
    <x v="0"/>
    <n v="10"/>
    <n v="1"/>
    <n v="1"/>
  </r>
  <r>
    <n v="4"/>
    <x v="82"/>
    <x v="1"/>
    <n v="2"/>
    <x v="57"/>
    <n v="3"/>
    <x v="2"/>
    <x v="0"/>
    <x v="1"/>
    <x v="3"/>
    <n v="10"/>
    <n v="0"/>
    <n v="0"/>
  </r>
  <r>
    <n v="4"/>
    <x v="82"/>
    <x v="1"/>
    <n v="2"/>
    <x v="58"/>
    <n v="7"/>
    <x v="1"/>
    <x v="1"/>
    <x v="1"/>
    <x v="2"/>
    <n v="8"/>
    <n v="0"/>
    <n v="1"/>
  </r>
  <r>
    <n v="4"/>
    <x v="82"/>
    <x v="1"/>
    <n v="2"/>
    <x v="59"/>
    <n v="2"/>
    <x v="1"/>
    <x v="1"/>
    <x v="1"/>
    <x v="0"/>
    <n v="7"/>
    <n v="1"/>
    <n v="1"/>
  </r>
  <r>
    <n v="4"/>
    <x v="82"/>
    <x v="1"/>
    <n v="2"/>
    <x v="60"/>
    <n v="2"/>
    <x v="1"/>
    <x v="1"/>
    <x v="1"/>
    <x v="0"/>
    <n v="8"/>
    <n v="1"/>
    <n v="1"/>
  </r>
  <r>
    <n v="5"/>
    <x v="83"/>
    <x v="6"/>
    <n v="3"/>
    <x v="32"/>
    <n v="3"/>
    <x v="2"/>
    <x v="1"/>
    <x v="1"/>
    <x v="3"/>
    <n v="10"/>
    <n v="1"/>
    <n v="1"/>
  </r>
  <r>
    <n v="5"/>
    <x v="83"/>
    <x v="6"/>
    <n v="3"/>
    <x v="33"/>
    <n v="3"/>
    <x v="2"/>
    <x v="1"/>
    <x v="1"/>
    <x v="3"/>
    <n v="10"/>
    <n v="1"/>
    <n v="1"/>
  </r>
  <r>
    <n v="5"/>
    <x v="83"/>
    <x v="6"/>
    <n v="3"/>
    <x v="34"/>
    <n v="3"/>
    <x v="2"/>
    <x v="1"/>
    <x v="1"/>
    <x v="3"/>
    <n v="9"/>
    <n v="1"/>
    <n v="1"/>
  </r>
  <r>
    <n v="5"/>
    <x v="83"/>
    <x v="6"/>
    <n v="3"/>
    <x v="35"/>
    <n v="3"/>
    <x v="2"/>
    <x v="1"/>
    <x v="1"/>
    <x v="3"/>
    <n v="9"/>
    <n v="1"/>
    <n v="1"/>
  </r>
  <r>
    <n v="5"/>
    <x v="83"/>
    <x v="6"/>
    <n v="3"/>
    <x v="36"/>
    <n v="3"/>
    <x v="2"/>
    <x v="0"/>
    <x v="1"/>
    <x v="3"/>
    <n v="10"/>
    <n v="1"/>
    <n v="0"/>
  </r>
  <r>
    <n v="5"/>
    <x v="83"/>
    <x v="6"/>
    <n v="3"/>
    <x v="37"/>
    <n v="3"/>
    <x v="1"/>
    <x v="0"/>
    <x v="1"/>
    <x v="3"/>
    <n v="8"/>
    <n v="1"/>
    <n v="0"/>
  </r>
  <r>
    <n v="5"/>
    <x v="83"/>
    <x v="6"/>
    <n v="3"/>
    <x v="38"/>
    <n v="3"/>
    <x v="0"/>
    <x v="0"/>
    <x v="1"/>
    <x v="3"/>
    <n v="6"/>
    <n v="1"/>
    <n v="0"/>
  </r>
  <r>
    <n v="5"/>
    <x v="83"/>
    <x v="6"/>
    <n v="3"/>
    <x v="39"/>
    <n v="4"/>
    <x v="0"/>
    <x v="1"/>
    <x v="1"/>
    <x v="4"/>
    <n v="6"/>
    <n v="0"/>
    <n v="1"/>
  </r>
  <r>
    <n v="5"/>
    <x v="83"/>
    <x v="6"/>
    <n v="3"/>
    <x v="40"/>
    <n v="4"/>
    <x v="0"/>
    <x v="0"/>
    <x v="1"/>
    <x v="4"/>
    <n v="6"/>
    <n v="0"/>
    <n v="0"/>
  </r>
  <r>
    <n v="5"/>
    <x v="83"/>
    <x v="6"/>
    <n v="3"/>
    <x v="41"/>
    <n v="3"/>
    <x v="1"/>
    <x v="0"/>
    <x v="1"/>
    <x v="3"/>
    <n v="8"/>
    <n v="1"/>
    <n v="0"/>
  </r>
  <r>
    <n v="5"/>
    <x v="83"/>
    <x v="6"/>
    <n v="3"/>
    <x v="42"/>
    <n v="3"/>
    <x v="1"/>
    <x v="1"/>
    <x v="1"/>
    <x v="3"/>
    <n v="7"/>
    <n v="1"/>
    <n v="1"/>
  </r>
  <r>
    <n v="5"/>
    <x v="83"/>
    <x v="6"/>
    <n v="3"/>
    <x v="43"/>
    <n v="3"/>
    <x v="1"/>
    <x v="0"/>
    <x v="1"/>
    <x v="3"/>
    <n v="8"/>
    <n v="1"/>
    <n v="0"/>
  </r>
  <r>
    <n v="5"/>
    <x v="83"/>
    <x v="6"/>
    <n v="3"/>
    <x v="44"/>
    <n v="3"/>
    <x v="1"/>
    <x v="0"/>
    <x v="1"/>
    <x v="3"/>
    <n v="8"/>
    <n v="1"/>
    <n v="0"/>
  </r>
  <r>
    <n v="5"/>
    <x v="83"/>
    <x v="6"/>
    <n v="3"/>
    <x v="45"/>
    <n v="3"/>
    <x v="2"/>
    <x v="1"/>
    <x v="1"/>
    <x v="3"/>
    <n v="10"/>
    <n v="1"/>
    <n v="1"/>
  </r>
  <r>
    <n v="5"/>
    <x v="83"/>
    <x v="6"/>
    <n v="3"/>
    <x v="46"/>
    <n v="3"/>
    <x v="2"/>
    <x v="1"/>
    <x v="1"/>
    <x v="3"/>
    <n v="10"/>
    <n v="1"/>
    <n v="1"/>
  </r>
  <r>
    <n v="5"/>
    <x v="83"/>
    <x v="6"/>
    <n v="3"/>
    <x v="47"/>
    <n v="3"/>
    <x v="2"/>
    <x v="1"/>
    <x v="1"/>
    <x v="3"/>
    <n v="10"/>
    <n v="1"/>
    <n v="1"/>
  </r>
  <r>
    <n v="5"/>
    <x v="83"/>
    <x v="6"/>
    <n v="3"/>
    <x v="48"/>
    <n v="3"/>
    <x v="1"/>
    <x v="1"/>
    <x v="1"/>
    <x v="3"/>
    <n v="8"/>
    <n v="1"/>
    <n v="1"/>
  </r>
  <r>
    <n v="5"/>
    <x v="83"/>
    <x v="6"/>
    <n v="3"/>
    <x v="49"/>
    <n v="3"/>
    <x v="2"/>
    <x v="0"/>
    <x v="1"/>
    <x v="3"/>
    <n v="10"/>
    <n v="1"/>
    <n v="0"/>
  </r>
  <r>
    <n v="5"/>
    <x v="83"/>
    <x v="6"/>
    <n v="3"/>
    <x v="50"/>
    <n v="3"/>
    <x v="1"/>
    <x v="0"/>
    <x v="1"/>
    <x v="3"/>
    <n v="7"/>
    <n v="1"/>
    <n v="0"/>
  </r>
  <r>
    <n v="5"/>
    <x v="83"/>
    <x v="6"/>
    <n v="3"/>
    <x v="51"/>
    <n v="3"/>
    <x v="0"/>
    <x v="1"/>
    <x v="1"/>
    <x v="3"/>
    <n v="6"/>
    <n v="1"/>
    <n v="1"/>
  </r>
  <r>
    <n v="5"/>
    <x v="83"/>
    <x v="6"/>
    <n v="3"/>
    <x v="52"/>
    <n v="3"/>
    <x v="0"/>
    <x v="0"/>
    <x v="1"/>
    <x v="3"/>
    <n v="5"/>
    <n v="1"/>
    <n v="0"/>
  </r>
  <r>
    <n v="5"/>
    <x v="83"/>
    <x v="6"/>
    <n v="3"/>
    <x v="53"/>
    <n v="6"/>
    <x v="0"/>
    <x v="0"/>
    <x v="1"/>
    <x v="6"/>
    <n v="6"/>
    <n v="0"/>
    <n v="0"/>
  </r>
  <r>
    <n v="5"/>
    <x v="83"/>
    <x v="6"/>
    <n v="3"/>
    <x v="54"/>
    <n v="5"/>
    <x v="1"/>
    <x v="0"/>
    <x v="1"/>
    <x v="5"/>
    <n v="7"/>
    <n v="0"/>
    <n v="0"/>
  </r>
  <r>
    <n v="5"/>
    <x v="83"/>
    <x v="6"/>
    <n v="3"/>
    <x v="55"/>
    <n v="3"/>
    <x v="1"/>
    <x v="0"/>
    <x v="1"/>
    <x v="3"/>
    <n v="8"/>
    <n v="1"/>
    <n v="0"/>
  </r>
  <r>
    <n v="5"/>
    <x v="83"/>
    <x v="6"/>
    <n v="3"/>
    <x v="56"/>
    <n v="5"/>
    <x v="2"/>
    <x v="1"/>
    <x v="1"/>
    <x v="5"/>
    <n v="10"/>
    <n v="0"/>
    <n v="1"/>
  </r>
  <r>
    <n v="5"/>
    <x v="83"/>
    <x v="6"/>
    <n v="3"/>
    <x v="57"/>
    <n v="3"/>
    <x v="2"/>
    <x v="0"/>
    <x v="1"/>
    <x v="3"/>
    <n v="10"/>
    <n v="1"/>
    <n v="0"/>
  </r>
  <r>
    <n v="5"/>
    <x v="83"/>
    <x v="6"/>
    <n v="3"/>
    <x v="58"/>
    <n v="3"/>
    <x v="1"/>
    <x v="1"/>
    <x v="1"/>
    <x v="3"/>
    <n v="8"/>
    <n v="1"/>
    <n v="1"/>
  </r>
  <r>
    <n v="5"/>
    <x v="83"/>
    <x v="6"/>
    <n v="3"/>
    <x v="59"/>
    <n v="3"/>
    <x v="1"/>
    <x v="1"/>
    <x v="1"/>
    <x v="3"/>
    <n v="7"/>
    <n v="1"/>
    <n v="1"/>
  </r>
  <r>
    <n v="5"/>
    <x v="83"/>
    <x v="6"/>
    <n v="3"/>
    <x v="60"/>
    <n v="3"/>
    <x v="1"/>
    <x v="1"/>
    <x v="1"/>
    <x v="3"/>
    <n v="8"/>
    <n v="1"/>
    <n v="1"/>
  </r>
  <r>
    <n v="6"/>
    <x v="84"/>
    <x v="3"/>
    <n v="4"/>
    <x v="32"/>
    <n v="4"/>
    <x v="2"/>
    <x v="1"/>
    <x v="1"/>
    <x v="4"/>
    <n v="10"/>
    <n v="1"/>
    <n v="1"/>
  </r>
  <r>
    <n v="6"/>
    <x v="84"/>
    <x v="3"/>
    <n v="4"/>
    <x v="33"/>
    <n v="5"/>
    <x v="2"/>
    <x v="1"/>
    <x v="1"/>
    <x v="5"/>
    <n v="10"/>
    <n v="0"/>
    <n v="1"/>
  </r>
  <r>
    <n v="6"/>
    <x v="84"/>
    <x v="3"/>
    <n v="4"/>
    <x v="34"/>
    <n v="4"/>
    <x v="2"/>
    <x v="1"/>
    <x v="1"/>
    <x v="4"/>
    <n v="9"/>
    <n v="1"/>
    <n v="1"/>
  </r>
  <r>
    <n v="6"/>
    <x v="84"/>
    <x v="3"/>
    <n v="4"/>
    <x v="35"/>
    <n v="4"/>
    <x v="2"/>
    <x v="1"/>
    <x v="1"/>
    <x v="4"/>
    <n v="9"/>
    <n v="1"/>
    <n v="1"/>
  </r>
  <r>
    <n v="6"/>
    <x v="84"/>
    <x v="3"/>
    <n v="4"/>
    <x v="36"/>
    <n v="4"/>
    <x v="2"/>
    <x v="0"/>
    <x v="1"/>
    <x v="4"/>
    <n v="10"/>
    <n v="1"/>
    <n v="0"/>
  </r>
  <r>
    <n v="6"/>
    <x v="84"/>
    <x v="3"/>
    <n v="4"/>
    <x v="37"/>
    <n v="4"/>
    <x v="1"/>
    <x v="0"/>
    <x v="1"/>
    <x v="4"/>
    <n v="8"/>
    <n v="1"/>
    <n v="0"/>
  </r>
  <r>
    <n v="6"/>
    <x v="84"/>
    <x v="3"/>
    <n v="4"/>
    <x v="38"/>
    <n v="4"/>
    <x v="0"/>
    <x v="0"/>
    <x v="1"/>
    <x v="4"/>
    <n v="6"/>
    <n v="1"/>
    <n v="0"/>
  </r>
  <r>
    <n v="6"/>
    <x v="84"/>
    <x v="3"/>
    <n v="4"/>
    <x v="39"/>
    <n v="4"/>
    <x v="0"/>
    <x v="1"/>
    <x v="1"/>
    <x v="4"/>
    <n v="6"/>
    <n v="1"/>
    <n v="1"/>
  </r>
  <r>
    <n v="6"/>
    <x v="84"/>
    <x v="3"/>
    <n v="4"/>
    <x v="40"/>
    <n v="6"/>
    <x v="0"/>
    <x v="0"/>
    <x v="1"/>
    <x v="6"/>
    <n v="6"/>
    <n v="0"/>
    <n v="0"/>
  </r>
  <r>
    <n v="6"/>
    <x v="84"/>
    <x v="3"/>
    <n v="4"/>
    <x v="41"/>
    <n v="4"/>
    <x v="1"/>
    <x v="0"/>
    <x v="1"/>
    <x v="4"/>
    <n v="8"/>
    <n v="1"/>
    <n v="0"/>
  </r>
  <r>
    <n v="6"/>
    <x v="84"/>
    <x v="3"/>
    <n v="4"/>
    <x v="42"/>
    <n v="4"/>
    <x v="1"/>
    <x v="1"/>
    <x v="1"/>
    <x v="4"/>
    <n v="7"/>
    <n v="1"/>
    <n v="1"/>
  </r>
  <r>
    <n v="6"/>
    <x v="84"/>
    <x v="3"/>
    <n v="4"/>
    <x v="43"/>
    <n v="4"/>
    <x v="1"/>
    <x v="0"/>
    <x v="1"/>
    <x v="4"/>
    <n v="8"/>
    <n v="1"/>
    <n v="0"/>
  </r>
  <r>
    <n v="6"/>
    <x v="84"/>
    <x v="3"/>
    <n v="4"/>
    <x v="44"/>
    <n v="4"/>
    <x v="1"/>
    <x v="0"/>
    <x v="1"/>
    <x v="4"/>
    <n v="8"/>
    <n v="1"/>
    <n v="0"/>
  </r>
  <r>
    <n v="6"/>
    <x v="84"/>
    <x v="3"/>
    <n v="4"/>
    <x v="45"/>
    <n v="4"/>
    <x v="2"/>
    <x v="1"/>
    <x v="1"/>
    <x v="4"/>
    <n v="10"/>
    <n v="1"/>
    <n v="1"/>
  </r>
  <r>
    <n v="6"/>
    <x v="84"/>
    <x v="3"/>
    <n v="4"/>
    <x v="46"/>
    <n v="4"/>
    <x v="2"/>
    <x v="1"/>
    <x v="1"/>
    <x v="4"/>
    <n v="10"/>
    <n v="1"/>
    <n v="1"/>
  </r>
  <r>
    <n v="6"/>
    <x v="84"/>
    <x v="3"/>
    <n v="4"/>
    <x v="47"/>
    <n v="4"/>
    <x v="2"/>
    <x v="1"/>
    <x v="1"/>
    <x v="4"/>
    <n v="10"/>
    <n v="1"/>
    <n v="1"/>
  </r>
  <r>
    <n v="6"/>
    <x v="84"/>
    <x v="3"/>
    <n v="4"/>
    <x v="48"/>
    <n v="4"/>
    <x v="1"/>
    <x v="1"/>
    <x v="1"/>
    <x v="4"/>
    <n v="8"/>
    <n v="1"/>
    <n v="1"/>
  </r>
  <r>
    <n v="6"/>
    <x v="84"/>
    <x v="3"/>
    <n v="4"/>
    <x v="49"/>
    <n v="4"/>
    <x v="2"/>
    <x v="0"/>
    <x v="1"/>
    <x v="4"/>
    <n v="10"/>
    <n v="1"/>
    <n v="0"/>
  </r>
  <r>
    <n v="6"/>
    <x v="84"/>
    <x v="3"/>
    <n v="4"/>
    <x v="50"/>
    <n v="4"/>
    <x v="1"/>
    <x v="0"/>
    <x v="1"/>
    <x v="4"/>
    <n v="7"/>
    <n v="1"/>
    <n v="0"/>
  </r>
  <r>
    <n v="6"/>
    <x v="84"/>
    <x v="3"/>
    <n v="4"/>
    <x v="51"/>
    <n v="4"/>
    <x v="0"/>
    <x v="1"/>
    <x v="1"/>
    <x v="4"/>
    <n v="6"/>
    <n v="1"/>
    <n v="1"/>
  </r>
  <r>
    <n v="6"/>
    <x v="84"/>
    <x v="3"/>
    <n v="4"/>
    <x v="52"/>
    <n v="4"/>
    <x v="0"/>
    <x v="0"/>
    <x v="1"/>
    <x v="4"/>
    <n v="5"/>
    <n v="1"/>
    <n v="0"/>
  </r>
  <r>
    <n v="6"/>
    <x v="84"/>
    <x v="3"/>
    <n v="4"/>
    <x v="53"/>
    <n v="4"/>
    <x v="0"/>
    <x v="0"/>
    <x v="1"/>
    <x v="4"/>
    <n v="6"/>
    <n v="1"/>
    <n v="0"/>
  </r>
  <r>
    <n v="6"/>
    <x v="84"/>
    <x v="3"/>
    <n v="4"/>
    <x v="54"/>
    <n v="4"/>
    <x v="1"/>
    <x v="0"/>
    <x v="1"/>
    <x v="4"/>
    <n v="7"/>
    <n v="1"/>
    <n v="0"/>
  </r>
  <r>
    <n v="6"/>
    <x v="84"/>
    <x v="3"/>
    <n v="4"/>
    <x v="55"/>
    <n v="4"/>
    <x v="1"/>
    <x v="0"/>
    <x v="1"/>
    <x v="4"/>
    <n v="8"/>
    <n v="1"/>
    <n v="0"/>
  </r>
  <r>
    <n v="6"/>
    <x v="84"/>
    <x v="3"/>
    <n v="4"/>
    <x v="56"/>
    <n v="1"/>
    <x v="2"/>
    <x v="1"/>
    <x v="1"/>
    <x v="1"/>
    <n v="10"/>
    <n v="0"/>
    <n v="1"/>
  </r>
  <r>
    <n v="6"/>
    <x v="84"/>
    <x v="3"/>
    <n v="4"/>
    <x v="57"/>
    <n v="4"/>
    <x v="2"/>
    <x v="0"/>
    <x v="1"/>
    <x v="4"/>
    <n v="10"/>
    <n v="1"/>
    <n v="0"/>
  </r>
  <r>
    <n v="6"/>
    <x v="84"/>
    <x v="3"/>
    <n v="4"/>
    <x v="58"/>
    <n v="4"/>
    <x v="1"/>
    <x v="1"/>
    <x v="1"/>
    <x v="4"/>
    <n v="8"/>
    <n v="1"/>
    <n v="1"/>
  </r>
  <r>
    <n v="6"/>
    <x v="84"/>
    <x v="3"/>
    <n v="4"/>
    <x v="59"/>
    <n v="4"/>
    <x v="1"/>
    <x v="1"/>
    <x v="1"/>
    <x v="4"/>
    <n v="7"/>
    <n v="1"/>
    <n v="1"/>
  </r>
  <r>
    <n v="6"/>
    <x v="84"/>
    <x v="3"/>
    <n v="4"/>
    <x v="60"/>
    <n v="4"/>
    <x v="1"/>
    <x v="1"/>
    <x v="1"/>
    <x v="4"/>
    <n v="8"/>
    <n v="1"/>
    <n v="1"/>
  </r>
  <r>
    <n v="7"/>
    <x v="85"/>
    <x v="3"/>
    <n v="4"/>
    <x v="32"/>
    <n v="4"/>
    <x v="2"/>
    <x v="1"/>
    <x v="1"/>
    <x v="4"/>
    <n v="10"/>
    <n v="1"/>
    <n v="1"/>
  </r>
  <r>
    <n v="7"/>
    <x v="85"/>
    <x v="3"/>
    <n v="4"/>
    <x v="33"/>
    <n v="4"/>
    <x v="2"/>
    <x v="1"/>
    <x v="1"/>
    <x v="4"/>
    <n v="10"/>
    <n v="1"/>
    <n v="1"/>
  </r>
  <r>
    <n v="7"/>
    <x v="85"/>
    <x v="3"/>
    <n v="4"/>
    <x v="34"/>
    <n v="4"/>
    <x v="2"/>
    <x v="1"/>
    <x v="1"/>
    <x v="4"/>
    <n v="9"/>
    <n v="1"/>
    <n v="1"/>
  </r>
  <r>
    <n v="7"/>
    <x v="85"/>
    <x v="3"/>
    <n v="4"/>
    <x v="35"/>
    <n v="4"/>
    <x v="2"/>
    <x v="1"/>
    <x v="1"/>
    <x v="4"/>
    <n v="9"/>
    <n v="1"/>
    <n v="1"/>
  </r>
  <r>
    <n v="7"/>
    <x v="85"/>
    <x v="3"/>
    <n v="4"/>
    <x v="36"/>
    <n v="4"/>
    <x v="2"/>
    <x v="0"/>
    <x v="1"/>
    <x v="4"/>
    <n v="10"/>
    <n v="1"/>
    <n v="0"/>
  </r>
  <r>
    <n v="7"/>
    <x v="85"/>
    <x v="3"/>
    <n v="4"/>
    <x v="37"/>
    <n v="4"/>
    <x v="1"/>
    <x v="0"/>
    <x v="1"/>
    <x v="4"/>
    <n v="8"/>
    <n v="1"/>
    <n v="0"/>
  </r>
  <r>
    <n v="7"/>
    <x v="85"/>
    <x v="3"/>
    <n v="4"/>
    <x v="38"/>
    <n v="4"/>
    <x v="0"/>
    <x v="0"/>
    <x v="1"/>
    <x v="4"/>
    <n v="6"/>
    <n v="1"/>
    <n v="0"/>
  </r>
  <r>
    <n v="7"/>
    <x v="85"/>
    <x v="3"/>
    <n v="4"/>
    <x v="39"/>
    <n v="4"/>
    <x v="0"/>
    <x v="1"/>
    <x v="1"/>
    <x v="4"/>
    <n v="6"/>
    <n v="1"/>
    <n v="1"/>
  </r>
  <r>
    <n v="7"/>
    <x v="85"/>
    <x v="3"/>
    <n v="4"/>
    <x v="40"/>
    <n v="7"/>
    <x v="0"/>
    <x v="0"/>
    <x v="1"/>
    <x v="2"/>
    <n v="6"/>
    <n v="0"/>
    <n v="0"/>
  </r>
  <r>
    <n v="7"/>
    <x v="85"/>
    <x v="3"/>
    <n v="4"/>
    <x v="41"/>
    <n v="4"/>
    <x v="1"/>
    <x v="0"/>
    <x v="1"/>
    <x v="4"/>
    <n v="8"/>
    <n v="1"/>
    <n v="0"/>
  </r>
  <r>
    <n v="7"/>
    <x v="85"/>
    <x v="3"/>
    <n v="4"/>
    <x v="42"/>
    <n v="4"/>
    <x v="1"/>
    <x v="1"/>
    <x v="1"/>
    <x v="4"/>
    <n v="7"/>
    <n v="1"/>
    <n v="1"/>
  </r>
  <r>
    <n v="7"/>
    <x v="85"/>
    <x v="3"/>
    <n v="4"/>
    <x v="43"/>
    <n v="4"/>
    <x v="1"/>
    <x v="0"/>
    <x v="1"/>
    <x v="4"/>
    <n v="8"/>
    <n v="1"/>
    <n v="0"/>
  </r>
  <r>
    <n v="7"/>
    <x v="85"/>
    <x v="3"/>
    <n v="4"/>
    <x v="44"/>
    <n v="4"/>
    <x v="1"/>
    <x v="0"/>
    <x v="1"/>
    <x v="4"/>
    <n v="8"/>
    <n v="1"/>
    <n v="0"/>
  </r>
  <r>
    <n v="7"/>
    <x v="85"/>
    <x v="3"/>
    <n v="4"/>
    <x v="45"/>
    <n v="2"/>
    <x v="2"/>
    <x v="1"/>
    <x v="1"/>
    <x v="0"/>
    <n v="10"/>
    <n v="0"/>
    <n v="1"/>
  </r>
  <r>
    <n v="7"/>
    <x v="85"/>
    <x v="3"/>
    <n v="4"/>
    <x v="46"/>
    <n v="4"/>
    <x v="2"/>
    <x v="1"/>
    <x v="1"/>
    <x v="4"/>
    <n v="10"/>
    <n v="1"/>
    <n v="1"/>
  </r>
  <r>
    <n v="7"/>
    <x v="85"/>
    <x v="3"/>
    <n v="4"/>
    <x v="47"/>
    <n v="4"/>
    <x v="2"/>
    <x v="1"/>
    <x v="1"/>
    <x v="4"/>
    <n v="10"/>
    <n v="1"/>
    <n v="1"/>
  </r>
  <r>
    <n v="7"/>
    <x v="85"/>
    <x v="3"/>
    <n v="4"/>
    <x v="48"/>
    <n v="4"/>
    <x v="1"/>
    <x v="1"/>
    <x v="1"/>
    <x v="4"/>
    <n v="8"/>
    <n v="1"/>
    <n v="1"/>
  </r>
  <r>
    <n v="7"/>
    <x v="85"/>
    <x v="3"/>
    <n v="4"/>
    <x v="49"/>
    <n v="4"/>
    <x v="2"/>
    <x v="0"/>
    <x v="1"/>
    <x v="4"/>
    <n v="10"/>
    <n v="1"/>
    <n v="0"/>
  </r>
  <r>
    <n v="7"/>
    <x v="85"/>
    <x v="3"/>
    <n v="4"/>
    <x v="50"/>
    <n v="4"/>
    <x v="1"/>
    <x v="0"/>
    <x v="1"/>
    <x v="4"/>
    <n v="7"/>
    <n v="1"/>
    <n v="0"/>
  </r>
  <r>
    <n v="7"/>
    <x v="85"/>
    <x v="3"/>
    <n v="4"/>
    <x v="51"/>
    <n v="4"/>
    <x v="0"/>
    <x v="1"/>
    <x v="1"/>
    <x v="4"/>
    <n v="6"/>
    <n v="1"/>
    <n v="1"/>
  </r>
  <r>
    <n v="7"/>
    <x v="85"/>
    <x v="3"/>
    <n v="4"/>
    <x v="52"/>
    <n v="4"/>
    <x v="0"/>
    <x v="0"/>
    <x v="1"/>
    <x v="4"/>
    <n v="5"/>
    <n v="1"/>
    <n v="0"/>
  </r>
  <r>
    <n v="7"/>
    <x v="85"/>
    <x v="3"/>
    <n v="4"/>
    <x v="53"/>
    <n v="4"/>
    <x v="0"/>
    <x v="0"/>
    <x v="1"/>
    <x v="4"/>
    <n v="6"/>
    <n v="1"/>
    <n v="0"/>
  </r>
  <r>
    <n v="7"/>
    <x v="85"/>
    <x v="3"/>
    <n v="4"/>
    <x v="54"/>
    <n v="4"/>
    <x v="1"/>
    <x v="0"/>
    <x v="1"/>
    <x v="4"/>
    <n v="7"/>
    <n v="1"/>
    <n v="0"/>
  </r>
  <r>
    <n v="7"/>
    <x v="85"/>
    <x v="3"/>
    <n v="4"/>
    <x v="55"/>
    <n v="4"/>
    <x v="1"/>
    <x v="0"/>
    <x v="1"/>
    <x v="4"/>
    <n v="8"/>
    <n v="1"/>
    <n v="0"/>
  </r>
  <r>
    <n v="7"/>
    <x v="85"/>
    <x v="3"/>
    <n v="4"/>
    <x v="56"/>
    <n v="4"/>
    <x v="2"/>
    <x v="1"/>
    <x v="1"/>
    <x v="4"/>
    <n v="10"/>
    <n v="1"/>
    <n v="1"/>
  </r>
  <r>
    <n v="7"/>
    <x v="85"/>
    <x v="3"/>
    <n v="4"/>
    <x v="57"/>
    <n v="4"/>
    <x v="2"/>
    <x v="0"/>
    <x v="1"/>
    <x v="4"/>
    <n v="10"/>
    <n v="1"/>
    <n v="0"/>
  </r>
  <r>
    <n v="7"/>
    <x v="85"/>
    <x v="3"/>
    <n v="4"/>
    <x v="58"/>
    <n v="7"/>
    <x v="1"/>
    <x v="1"/>
    <x v="1"/>
    <x v="2"/>
    <n v="8"/>
    <n v="0"/>
    <n v="1"/>
  </r>
  <r>
    <n v="7"/>
    <x v="85"/>
    <x v="3"/>
    <n v="4"/>
    <x v="59"/>
    <n v="4"/>
    <x v="1"/>
    <x v="1"/>
    <x v="1"/>
    <x v="4"/>
    <n v="7"/>
    <n v="1"/>
    <n v="1"/>
  </r>
  <r>
    <n v="7"/>
    <x v="85"/>
    <x v="3"/>
    <n v="4"/>
    <x v="60"/>
    <n v="4"/>
    <x v="1"/>
    <x v="1"/>
    <x v="1"/>
    <x v="4"/>
    <n v="8"/>
    <n v="1"/>
    <n v="1"/>
  </r>
  <r>
    <n v="8"/>
    <x v="86"/>
    <x v="3"/>
    <n v="4"/>
    <x v="32"/>
    <n v="1"/>
    <x v="2"/>
    <x v="1"/>
    <x v="1"/>
    <x v="1"/>
    <n v="10"/>
    <n v="0"/>
    <n v="1"/>
  </r>
  <r>
    <n v="8"/>
    <x v="86"/>
    <x v="3"/>
    <n v="4"/>
    <x v="33"/>
    <n v="6"/>
    <x v="2"/>
    <x v="1"/>
    <x v="1"/>
    <x v="6"/>
    <n v="10"/>
    <n v="0"/>
    <n v="1"/>
  </r>
  <r>
    <n v="8"/>
    <x v="86"/>
    <x v="3"/>
    <n v="4"/>
    <x v="34"/>
    <n v="3"/>
    <x v="2"/>
    <x v="1"/>
    <x v="1"/>
    <x v="3"/>
    <n v="9"/>
    <n v="0"/>
    <n v="1"/>
  </r>
  <r>
    <n v="8"/>
    <x v="86"/>
    <x v="3"/>
    <n v="4"/>
    <x v="35"/>
    <n v="1"/>
    <x v="2"/>
    <x v="1"/>
    <x v="1"/>
    <x v="1"/>
    <n v="9"/>
    <n v="0"/>
    <n v="1"/>
  </r>
  <r>
    <n v="8"/>
    <x v="86"/>
    <x v="3"/>
    <n v="4"/>
    <x v="36"/>
    <n v="1"/>
    <x v="2"/>
    <x v="0"/>
    <x v="1"/>
    <x v="1"/>
    <n v="10"/>
    <n v="0"/>
    <n v="0"/>
  </r>
  <r>
    <n v="8"/>
    <x v="86"/>
    <x v="3"/>
    <n v="4"/>
    <x v="37"/>
    <n v="1"/>
    <x v="1"/>
    <x v="0"/>
    <x v="1"/>
    <x v="1"/>
    <n v="8"/>
    <n v="0"/>
    <n v="0"/>
  </r>
  <r>
    <n v="8"/>
    <x v="86"/>
    <x v="3"/>
    <n v="4"/>
    <x v="38"/>
    <n v="1"/>
    <x v="0"/>
    <x v="0"/>
    <x v="1"/>
    <x v="1"/>
    <n v="6"/>
    <n v="0"/>
    <n v="0"/>
  </r>
  <r>
    <n v="8"/>
    <x v="86"/>
    <x v="3"/>
    <n v="4"/>
    <x v="39"/>
    <n v="1"/>
    <x v="0"/>
    <x v="1"/>
    <x v="1"/>
    <x v="1"/>
    <n v="6"/>
    <n v="0"/>
    <n v="1"/>
  </r>
  <r>
    <n v="8"/>
    <x v="86"/>
    <x v="3"/>
    <n v="4"/>
    <x v="40"/>
    <n v="1"/>
    <x v="0"/>
    <x v="0"/>
    <x v="1"/>
    <x v="1"/>
    <n v="6"/>
    <n v="0"/>
    <n v="0"/>
  </r>
  <r>
    <n v="8"/>
    <x v="86"/>
    <x v="3"/>
    <n v="4"/>
    <x v="41"/>
    <n v="1"/>
    <x v="1"/>
    <x v="0"/>
    <x v="1"/>
    <x v="1"/>
    <n v="8"/>
    <n v="0"/>
    <n v="0"/>
  </r>
  <r>
    <n v="8"/>
    <x v="86"/>
    <x v="3"/>
    <n v="4"/>
    <x v="42"/>
    <n v="1"/>
    <x v="1"/>
    <x v="1"/>
    <x v="1"/>
    <x v="1"/>
    <n v="7"/>
    <n v="0"/>
    <n v="1"/>
  </r>
  <r>
    <n v="8"/>
    <x v="86"/>
    <x v="3"/>
    <n v="4"/>
    <x v="43"/>
    <n v="7"/>
    <x v="1"/>
    <x v="0"/>
    <x v="1"/>
    <x v="2"/>
    <n v="8"/>
    <n v="0"/>
    <n v="0"/>
  </r>
  <r>
    <n v="8"/>
    <x v="86"/>
    <x v="3"/>
    <n v="4"/>
    <x v="44"/>
    <n v="5"/>
    <x v="1"/>
    <x v="0"/>
    <x v="1"/>
    <x v="5"/>
    <n v="8"/>
    <n v="0"/>
    <n v="0"/>
  </r>
  <r>
    <n v="8"/>
    <x v="86"/>
    <x v="3"/>
    <n v="4"/>
    <x v="45"/>
    <n v="2"/>
    <x v="2"/>
    <x v="1"/>
    <x v="1"/>
    <x v="0"/>
    <n v="10"/>
    <n v="0"/>
    <n v="1"/>
  </r>
  <r>
    <n v="8"/>
    <x v="86"/>
    <x v="3"/>
    <n v="4"/>
    <x v="46"/>
    <n v="1"/>
    <x v="2"/>
    <x v="1"/>
    <x v="1"/>
    <x v="1"/>
    <n v="10"/>
    <n v="0"/>
    <n v="1"/>
  </r>
  <r>
    <n v="8"/>
    <x v="86"/>
    <x v="3"/>
    <n v="4"/>
    <x v="47"/>
    <n v="1"/>
    <x v="2"/>
    <x v="1"/>
    <x v="1"/>
    <x v="1"/>
    <n v="10"/>
    <n v="0"/>
    <n v="1"/>
  </r>
  <r>
    <n v="8"/>
    <x v="86"/>
    <x v="3"/>
    <n v="4"/>
    <x v="48"/>
    <n v="1"/>
    <x v="1"/>
    <x v="1"/>
    <x v="1"/>
    <x v="1"/>
    <n v="8"/>
    <n v="0"/>
    <n v="1"/>
  </r>
  <r>
    <n v="8"/>
    <x v="86"/>
    <x v="3"/>
    <n v="4"/>
    <x v="49"/>
    <n v="1"/>
    <x v="2"/>
    <x v="0"/>
    <x v="1"/>
    <x v="1"/>
    <n v="10"/>
    <n v="0"/>
    <n v="0"/>
  </r>
  <r>
    <n v="8"/>
    <x v="86"/>
    <x v="3"/>
    <n v="4"/>
    <x v="50"/>
    <n v="1"/>
    <x v="1"/>
    <x v="0"/>
    <x v="1"/>
    <x v="1"/>
    <n v="7"/>
    <n v="0"/>
    <n v="0"/>
  </r>
  <r>
    <n v="8"/>
    <x v="86"/>
    <x v="3"/>
    <n v="4"/>
    <x v="51"/>
    <n v="5"/>
    <x v="0"/>
    <x v="1"/>
    <x v="1"/>
    <x v="5"/>
    <n v="6"/>
    <n v="0"/>
    <n v="1"/>
  </r>
  <r>
    <n v="8"/>
    <x v="86"/>
    <x v="3"/>
    <n v="4"/>
    <x v="52"/>
    <n v="1"/>
    <x v="0"/>
    <x v="0"/>
    <x v="1"/>
    <x v="1"/>
    <n v="5"/>
    <n v="0"/>
    <n v="0"/>
  </r>
  <r>
    <n v="8"/>
    <x v="86"/>
    <x v="3"/>
    <n v="4"/>
    <x v="53"/>
    <n v="5"/>
    <x v="0"/>
    <x v="0"/>
    <x v="1"/>
    <x v="5"/>
    <n v="6"/>
    <n v="0"/>
    <n v="0"/>
  </r>
  <r>
    <n v="8"/>
    <x v="86"/>
    <x v="3"/>
    <n v="4"/>
    <x v="54"/>
    <n v="2"/>
    <x v="1"/>
    <x v="0"/>
    <x v="1"/>
    <x v="0"/>
    <n v="7"/>
    <n v="0"/>
    <n v="0"/>
  </r>
  <r>
    <n v="8"/>
    <x v="86"/>
    <x v="3"/>
    <n v="4"/>
    <x v="55"/>
    <n v="3"/>
    <x v="1"/>
    <x v="0"/>
    <x v="1"/>
    <x v="3"/>
    <n v="8"/>
    <n v="0"/>
    <n v="0"/>
  </r>
  <r>
    <n v="8"/>
    <x v="86"/>
    <x v="3"/>
    <n v="4"/>
    <x v="56"/>
    <n v="1"/>
    <x v="2"/>
    <x v="1"/>
    <x v="1"/>
    <x v="1"/>
    <n v="10"/>
    <n v="0"/>
    <n v="1"/>
  </r>
  <r>
    <n v="8"/>
    <x v="86"/>
    <x v="3"/>
    <n v="4"/>
    <x v="57"/>
    <n v="1"/>
    <x v="2"/>
    <x v="0"/>
    <x v="1"/>
    <x v="1"/>
    <n v="10"/>
    <n v="0"/>
    <n v="0"/>
  </r>
  <r>
    <n v="8"/>
    <x v="86"/>
    <x v="3"/>
    <n v="4"/>
    <x v="58"/>
    <n v="1"/>
    <x v="1"/>
    <x v="1"/>
    <x v="1"/>
    <x v="1"/>
    <n v="8"/>
    <n v="0"/>
    <n v="1"/>
  </r>
  <r>
    <n v="8"/>
    <x v="86"/>
    <x v="3"/>
    <n v="4"/>
    <x v="59"/>
    <n v="1"/>
    <x v="1"/>
    <x v="1"/>
    <x v="1"/>
    <x v="1"/>
    <n v="7"/>
    <n v="0"/>
    <n v="1"/>
  </r>
  <r>
    <n v="8"/>
    <x v="86"/>
    <x v="3"/>
    <n v="4"/>
    <x v="60"/>
    <n v="1"/>
    <x v="1"/>
    <x v="1"/>
    <x v="1"/>
    <x v="1"/>
    <n v="8"/>
    <n v="0"/>
    <n v="1"/>
  </r>
  <r>
    <n v="9"/>
    <x v="87"/>
    <x v="4"/>
    <n v="5"/>
    <x v="32"/>
    <n v="6"/>
    <x v="2"/>
    <x v="1"/>
    <x v="1"/>
    <x v="6"/>
    <n v="10"/>
    <n v="0"/>
    <n v="1"/>
  </r>
  <r>
    <n v="9"/>
    <x v="87"/>
    <x v="4"/>
    <n v="5"/>
    <x v="33"/>
    <n v="5"/>
    <x v="2"/>
    <x v="1"/>
    <x v="1"/>
    <x v="5"/>
    <n v="10"/>
    <n v="1"/>
    <n v="1"/>
  </r>
  <r>
    <n v="9"/>
    <x v="87"/>
    <x v="4"/>
    <n v="5"/>
    <x v="34"/>
    <n v="6"/>
    <x v="2"/>
    <x v="1"/>
    <x v="1"/>
    <x v="6"/>
    <n v="9"/>
    <n v="0"/>
    <n v="1"/>
  </r>
  <r>
    <n v="9"/>
    <x v="87"/>
    <x v="4"/>
    <n v="5"/>
    <x v="35"/>
    <n v="6"/>
    <x v="2"/>
    <x v="1"/>
    <x v="1"/>
    <x v="6"/>
    <n v="9"/>
    <n v="0"/>
    <n v="1"/>
  </r>
  <r>
    <n v="9"/>
    <x v="87"/>
    <x v="4"/>
    <n v="5"/>
    <x v="36"/>
    <n v="6"/>
    <x v="2"/>
    <x v="0"/>
    <x v="1"/>
    <x v="6"/>
    <n v="10"/>
    <n v="0"/>
    <n v="0"/>
  </r>
  <r>
    <n v="9"/>
    <x v="87"/>
    <x v="4"/>
    <n v="5"/>
    <x v="37"/>
    <n v="6"/>
    <x v="1"/>
    <x v="0"/>
    <x v="1"/>
    <x v="6"/>
    <n v="8"/>
    <n v="0"/>
    <n v="0"/>
  </r>
  <r>
    <n v="9"/>
    <x v="87"/>
    <x v="4"/>
    <n v="5"/>
    <x v="38"/>
    <n v="5"/>
    <x v="0"/>
    <x v="0"/>
    <x v="1"/>
    <x v="5"/>
    <n v="6"/>
    <n v="1"/>
    <n v="0"/>
  </r>
  <r>
    <n v="9"/>
    <x v="87"/>
    <x v="4"/>
    <n v="5"/>
    <x v="39"/>
    <n v="2"/>
    <x v="0"/>
    <x v="1"/>
    <x v="1"/>
    <x v="0"/>
    <n v="6"/>
    <n v="0"/>
    <n v="1"/>
  </r>
  <r>
    <n v="9"/>
    <x v="87"/>
    <x v="4"/>
    <n v="5"/>
    <x v="40"/>
    <n v="5"/>
    <x v="0"/>
    <x v="0"/>
    <x v="1"/>
    <x v="5"/>
    <n v="6"/>
    <n v="1"/>
    <n v="0"/>
  </r>
  <r>
    <n v="9"/>
    <x v="87"/>
    <x v="4"/>
    <n v="5"/>
    <x v="41"/>
    <n v="6"/>
    <x v="1"/>
    <x v="0"/>
    <x v="1"/>
    <x v="6"/>
    <n v="8"/>
    <n v="0"/>
    <n v="0"/>
  </r>
  <r>
    <n v="9"/>
    <x v="87"/>
    <x v="4"/>
    <n v="5"/>
    <x v="42"/>
    <n v="2"/>
    <x v="1"/>
    <x v="1"/>
    <x v="1"/>
    <x v="0"/>
    <n v="7"/>
    <n v="0"/>
    <n v="1"/>
  </r>
  <r>
    <n v="9"/>
    <x v="87"/>
    <x v="4"/>
    <n v="5"/>
    <x v="43"/>
    <n v="6"/>
    <x v="1"/>
    <x v="0"/>
    <x v="1"/>
    <x v="6"/>
    <n v="8"/>
    <n v="0"/>
    <n v="0"/>
  </r>
  <r>
    <n v="9"/>
    <x v="87"/>
    <x v="4"/>
    <n v="5"/>
    <x v="44"/>
    <n v="6"/>
    <x v="1"/>
    <x v="0"/>
    <x v="1"/>
    <x v="6"/>
    <n v="8"/>
    <n v="0"/>
    <n v="0"/>
  </r>
  <r>
    <n v="9"/>
    <x v="87"/>
    <x v="4"/>
    <n v="5"/>
    <x v="45"/>
    <n v="6"/>
    <x v="2"/>
    <x v="1"/>
    <x v="1"/>
    <x v="6"/>
    <n v="10"/>
    <n v="0"/>
    <n v="1"/>
  </r>
  <r>
    <n v="9"/>
    <x v="87"/>
    <x v="4"/>
    <n v="5"/>
    <x v="46"/>
    <n v="2"/>
    <x v="2"/>
    <x v="1"/>
    <x v="1"/>
    <x v="0"/>
    <n v="10"/>
    <n v="0"/>
    <n v="1"/>
  </r>
  <r>
    <n v="9"/>
    <x v="87"/>
    <x v="4"/>
    <n v="5"/>
    <x v="47"/>
    <n v="6"/>
    <x v="2"/>
    <x v="1"/>
    <x v="1"/>
    <x v="6"/>
    <n v="10"/>
    <n v="0"/>
    <n v="1"/>
  </r>
  <r>
    <n v="9"/>
    <x v="87"/>
    <x v="4"/>
    <n v="5"/>
    <x v="48"/>
    <n v="5"/>
    <x v="1"/>
    <x v="1"/>
    <x v="1"/>
    <x v="5"/>
    <n v="8"/>
    <n v="1"/>
    <n v="1"/>
  </r>
  <r>
    <n v="9"/>
    <x v="87"/>
    <x v="4"/>
    <n v="5"/>
    <x v="49"/>
    <n v="6"/>
    <x v="2"/>
    <x v="0"/>
    <x v="1"/>
    <x v="6"/>
    <n v="10"/>
    <n v="0"/>
    <n v="0"/>
  </r>
  <r>
    <n v="9"/>
    <x v="87"/>
    <x v="4"/>
    <n v="5"/>
    <x v="50"/>
    <n v="6"/>
    <x v="1"/>
    <x v="0"/>
    <x v="1"/>
    <x v="6"/>
    <n v="7"/>
    <n v="0"/>
    <n v="0"/>
  </r>
  <r>
    <n v="9"/>
    <x v="87"/>
    <x v="4"/>
    <n v="5"/>
    <x v="51"/>
    <n v="2"/>
    <x v="0"/>
    <x v="1"/>
    <x v="1"/>
    <x v="0"/>
    <n v="6"/>
    <n v="0"/>
    <n v="1"/>
  </r>
  <r>
    <n v="9"/>
    <x v="87"/>
    <x v="4"/>
    <n v="5"/>
    <x v="52"/>
    <n v="2"/>
    <x v="0"/>
    <x v="0"/>
    <x v="1"/>
    <x v="0"/>
    <n v="5"/>
    <n v="0"/>
    <n v="0"/>
  </r>
  <r>
    <n v="9"/>
    <x v="87"/>
    <x v="4"/>
    <n v="5"/>
    <x v="53"/>
    <n v="6"/>
    <x v="0"/>
    <x v="0"/>
    <x v="1"/>
    <x v="6"/>
    <n v="6"/>
    <n v="0"/>
    <n v="0"/>
  </r>
  <r>
    <n v="9"/>
    <x v="87"/>
    <x v="4"/>
    <n v="5"/>
    <x v="54"/>
    <n v="2"/>
    <x v="1"/>
    <x v="0"/>
    <x v="1"/>
    <x v="0"/>
    <n v="7"/>
    <n v="0"/>
    <n v="0"/>
  </r>
  <r>
    <n v="9"/>
    <x v="87"/>
    <x v="4"/>
    <n v="5"/>
    <x v="55"/>
    <n v="2"/>
    <x v="1"/>
    <x v="0"/>
    <x v="1"/>
    <x v="0"/>
    <n v="8"/>
    <n v="0"/>
    <n v="0"/>
  </r>
  <r>
    <n v="9"/>
    <x v="87"/>
    <x v="4"/>
    <n v="5"/>
    <x v="56"/>
    <n v="6"/>
    <x v="2"/>
    <x v="1"/>
    <x v="1"/>
    <x v="6"/>
    <n v="10"/>
    <n v="0"/>
    <n v="1"/>
  </r>
  <r>
    <n v="9"/>
    <x v="87"/>
    <x v="4"/>
    <n v="5"/>
    <x v="57"/>
    <n v="2"/>
    <x v="2"/>
    <x v="0"/>
    <x v="1"/>
    <x v="0"/>
    <n v="10"/>
    <n v="0"/>
    <n v="0"/>
  </r>
  <r>
    <n v="9"/>
    <x v="87"/>
    <x v="4"/>
    <n v="5"/>
    <x v="58"/>
    <n v="6"/>
    <x v="1"/>
    <x v="1"/>
    <x v="1"/>
    <x v="6"/>
    <n v="8"/>
    <n v="0"/>
    <n v="1"/>
  </r>
  <r>
    <n v="9"/>
    <x v="87"/>
    <x v="4"/>
    <n v="5"/>
    <x v="59"/>
    <n v="2"/>
    <x v="1"/>
    <x v="1"/>
    <x v="1"/>
    <x v="0"/>
    <n v="7"/>
    <n v="0"/>
    <n v="1"/>
  </r>
  <r>
    <n v="9"/>
    <x v="87"/>
    <x v="4"/>
    <n v="5"/>
    <x v="60"/>
    <n v="6"/>
    <x v="1"/>
    <x v="1"/>
    <x v="1"/>
    <x v="6"/>
    <n v="8"/>
    <n v="0"/>
    <n v="1"/>
  </r>
  <r>
    <n v="10"/>
    <x v="88"/>
    <x v="2"/>
    <n v="1"/>
    <x v="32"/>
    <n v="1"/>
    <x v="2"/>
    <x v="1"/>
    <x v="1"/>
    <x v="1"/>
    <n v="10"/>
    <n v="1"/>
    <n v="1"/>
  </r>
  <r>
    <n v="10"/>
    <x v="88"/>
    <x v="2"/>
    <n v="1"/>
    <x v="33"/>
    <n v="7"/>
    <x v="2"/>
    <x v="1"/>
    <x v="1"/>
    <x v="2"/>
    <n v="10"/>
    <n v="0"/>
    <n v="1"/>
  </r>
  <r>
    <n v="10"/>
    <x v="88"/>
    <x v="2"/>
    <n v="1"/>
    <x v="34"/>
    <n v="1"/>
    <x v="2"/>
    <x v="1"/>
    <x v="1"/>
    <x v="1"/>
    <n v="9"/>
    <n v="1"/>
    <n v="1"/>
  </r>
  <r>
    <n v="10"/>
    <x v="88"/>
    <x v="2"/>
    <n v="1"/>
    <x v="35"/>
    <n v="1"/>
    <x v="2"/>
    <x v="1"/>
    <x v="1"/>
    <x v="1"/>
    <n v="9"/>
    <n v="1"/>
    <n v="1"/>
  </r>
  <r>
    <n v="10"/>
    <x v="88"/>
    <x v="2"/>
    <n v="1"/>
    <x v="36"/>
    <n v="1"/>
    <x v="2"/>
    <x v="0"/>
    <x v="1"/>
    <x v="1"/>
    <n v="10"/>
    <n v="1"/>
    <n v="0"/>
  </r>
  <r>
    <n v="10"/>
    <x v="88"/>
    <x v="2"/>
    <n v="1"/>
    <x v="37"/>
    <n v="6"/>
    <x v="1"/>
    <x v="0"/>
    <x v="1"/>
    <x v="6"/>
    <n v="8"/>
    <n v="0"/>
    <n v="0"/>
  </r>
  <r>
    <n v="10"/>
    <x v="88"/>
    <x v="2"/>
    <n v="1"/>
    <x v="38"/>
    <n v="5"/>
    <x v="0"/>
    <x v="0"/>
    <x v="1"/>
    <x v="5"/>
    <n v="6"/>
    <n v="0"/>
    <n v="0"/>
  </r>
  <r>
    <n v="10"/>
    <x v="88"/>
    <x v="2"/>
    <n v="1"/>
    <x v="39"/>
    <n v="7"/>
    <x v="0"/>
    <x v="1"/>
    <x v="1"/>
    <x v="2"/>
    <n v="6"/>
    <n v="0"/>
    <n v="1"/>
  </r>
  <r>
    <n v="10"/>
    <x v="88"/>
    <x v="2"/>
    <n v="1"/>
    <x v="40"/>
    <n v="3"/>
    <x v="0"/>
    <x v="0"/>
    <x v="1"/>
    <x v="3"/>
    <n v="6"/>
    <n v="0"/>
    <n v="0"/>
  </r>
  <r>
    <n v="10"/>
    <x v="88"/>
    <x v="2"/>
    <n v="1"/>
    <x v="41"/>
    <n v="1"/>
    <x v="1"/>
    <x v="0"/>
    <x v="1"/>
    <x v="1"/>
    <n v="8"/>
    <n v="1"/>
    <n v="0"/>
  </r>
  <r>
    <n v="10"/>
    <x v="88"/>
    <x v="2"/>
    <n v="1"/>
    <x v="42"/>
    <n v="1"/>
    <x v="1"/>
    <x v="1"/>
    <x v="1"/>
    <x v="1"/>
    <n v="7"/>
    <n v="1"/>
    <n v="1"/>
  </r>
  <r>
    <n v="10"/>
    <x v="88"/>
    <x v="2"/>
    <n v="1"/>
    <x v="43"/>
    <n v="1"/>
    <x v="1"/>
    <x v="0"/>
    <x v="1"/>
    <x v="1"/>
    <n v="8"/>
    <n v="1"/>
    <n v="0"/>
  </r>
  <r>
    <n v="10"/>
    <x v="88"/>
    <x v="2"/>
    <n v="1"/>
    <x v="44"/>
    <n v="1"/>
    <x v="1"/>
    <x v="0"/>
    <x v="1"/>
    <x v="1"/>
    <n v="8"/>
    <n v="1"/>
    <n v="0"/>
  </r>
  <r>
    <n v="10"/>
    <x v="88"/>
    <x v="2"/>
    <n v="1"/>
    <x v="45"/>
    <n v="1"/>
    <x v="2"/>
    <x v="1"/>
    <x v="1"/>
    <x v="1"/>
    <n v="10"/>
    <n v="1"/>
    <n v="1"/>
  </r>
  <r>
    <n v="10"/>
    <x v="88"/>
    <x v="2"/>
    <n v="1"/>
    <x v="46"/>
    <n v="1"/>
    <x v="2"/>
    <x v="1"/>
    <x v="1"/>
    <x v="1"/>
    <n v="10"/>
    <n v="1"/>
    <n v="1"/>
  </r>
  <r>
    <n v="10"/>
    <x v="88"/>
    <x v="2"/>
    <n v="1"/>
    <x v="47"/>
    <n v="1"/>
    <x v="2"/>
    <x v="1"/>
    <x v="1"/>
    <x v="1"/>
    <n v="10"/>
    <n v="1"/>
    <n v="1"/>
  </r>
  <r>
    <n v="10"/>
    <x v="88"/>
    <x v="2"/>
    <n v="1"/>
    <x v="48"/>
    <n v="6"/>
    <x v="1"/>
    <x v="1"/>
    <x v="1"/>
    <x v="6"/>
    <n v="8"/>
    <n v="0"/>
    <n v="1"/>
  </r>
  <r>
    <n v="10"/>
    <x v="88"/>
    <x v="2"/>
    <n v="1"/>
    <x v="49"/>
    <n v="1"/>
    <x v="2"/>
    <x v="0"/>
    <x v="1"/>
    <x v="1"/>
    <n v="10"/>
    <n v="1"/>
    <n v="0"/>
  </r>
  <r>
    <n v="10"/>
    <x v="88"/>
    <x v="2"/>
    <n v="1"/>
    <x v="50"/>
    <n v="1"/>
    <x v="1"/>
    <x v="0"/>
    <x v="1"/>
    <x v="1"/>
    <n v="7"/>
    <n v="1"/>
    <n v="0"/>
  </r>
  <r>
    <n v="10"/>
    <x v="88"/>
    <x v="2"/>
    <n v="1"/>
    <x v="51"/>
    <n v="1"/>
    <x v="0"/>
    <x v="1"/>
    <x v="1"/>
    <x v="1"/>
    <n v="6"/>
    <n v="1"/>
    <n v="1"/>
  </r>
  <r>
    <n v="10"/>
    <x v="88"/>
    <x v="2"/>
    <n v="1"/>
    <x v="52"/>
    <n v="1"/>
    <x v="0"/>
    <x v="0"/>
    <x v="1"/>
    <x v="1"/>
    <n v="5"/>
    <n v="1"/>
    <n v="0"/>
  </r>
  <r>
    <n v="10"/>
    <x v="88"/>
    <x v="2"/>
    <n v="1"/>
    <x v="53"/>
    <n v="1"/>
    <x v="0"/>
    <x v="0"/>
    <x v="1"/>
    <x v="1"/>
    <n v="6"/>
    <n v="1"/>
    <n v="0"/>
  </r>
  <r>
    <n v="10"/>
    <x v="88"/>
    <x v="2"/>
    <n v="1"/>
    <x v="54"/>
    <n v="1"/>
    <x v="1"/>
    <x v="0"/>
    <x v="1"/>
    <x v="1"/>
    <n v="7"/>
    <n v="1"/>
    <n v="0"/>
  </r>
  <r>
    <n v="10"/>
    <x v="88"/>
    <x v="2"/>
    <n v="1"/>
    <x v="55"/>
    <n v="1"/>
    <x v="1"/>
    <x v="0"/>
    <x v="1"/>
    <x v="1"/>
    <n v="8"/>
    <n v="1"/>
    <n v="0"/>
  </r>
  <r>
    <n v="10"/>
    <x v="88"/>
    <x v="2"/>
    <n v="1"/>
    <x v="56"/>
    <n v="1"/>
    <x v="2"/>
    <x v="1"/>
    <x v="1"/>
    <x v="1"/>
    <n v="10"/>
    <n v="1"/>
    <n v="1"/>
  </r>
  <r>
    <n v="10"/>
    <x v="88"/>
    <x v="2"/>
    <n v="1"/>
    <x v="57"/>
    <n v="1"/>
    <x v="2"/>
    <x v="0"/>
    <x v="1"/>
    <x v="1"/>
    <n v="10"/>
    <n v="1"/>
    <n v="0"/>
  </r>
  <r>
    <n v="10"/>
    <x v="88"/>
    <x v="2"/>
    <n v="1"/>
    <x v="58"/>
    <n v="5"/>
    <x v="1"/>
    <x v="1"/>
    <x v="1"/>
    <x v="5"/>
    <n v="8"/>
    <n v="0"/>
    <n v="1"/>
  </r>
  <r>
    <n v="10"/>
    <x v="88"/>
    <x v="2"/>
    <n v="1"/>
    <x v="59"/>
    <n v="2"/>
    <x v="1"/>
    <x v="1"/>
    <x v="1"/>
    <x v="0"/>
    <n v="7"/>
    <n v="0"/>
    <n v="1"/>
  </r>
  <r>
    <n v="10"/>
    <x v="88"/>
    <x v="2"/>
    <n v="1"/>
    <x v="60"/>
    <n v="5"/>
    <x v="1"/>
    <x v="1"/>
    <x v="1"/>
    <x v="5"/>
    <n v="8"/>
    <n v="0"/>
    <n v="1"/>
  </r>
  <r>
    <n v="11"/>
    <x v="89"/>
    <x v="2"/>
    <n v="1"/>
    <x v="32"/>
    <n v="1"/>
    <x v="2"/>
    <x v="1"/>
    <x v="1"/>
    <x v="1"/>
    <n v="10"/>
    <n v="1"/>
    <n v="1"/>
  </r>
  <r>
    <n v="11"/>
    <x v="89"/>
    <x v="2"/>
    <n v="1"/>
    <x v="33"/>
    <n v="5"/>
    <x v="2"/>
    <x v="1"/>
    <x v="1"/>
    <x v="5"/>
    <n v="10"/>
    <n v="0"/>
    <n v="1"/>
  </r>
  <r>
    <n v="11"/>
    <x v="89"/>
    <x v="2"/>
    <n v="1"/>
    <x v="34"/>
    <n v="1"/>
    <x v="2"/>
    <x v="1"/>
    <x v="1"/>
    <x v="1"/>
    <n v="9"/>
    <n v="1"/>
    <n v="1"/>
  </r>
  <r>
    <n v="11"/>
    <x v="89"/>
    <x v="2"/>
    <n v="1"/>
    <x v="35"/>
    <n v="0"/>
    <x v="2"/>
    <x v="1"/>
    <x v="1"/>
    <x v="7"/>
    <n v="9"/>
    <n v="0"/>
    <n v="1"/>
  </r>
  <r>
    <n v="11"/>
    <x v="89"/>
    <x v="2"/>
    <n v="1"/>
    <x v="36"/>
    <n v="1"/>
    <x v="2"/>
    <x v="0"/>
    <x v="1"/>
    <x v="1"/>
    <n v="10"/>
    <n v="1"/>
    <n v="0"/>
  </r>
  <r>
    <n v="11"/>
    <x v="89"/>
    <x v="2"/>
    <n v="1"/>
    <x v="37"/>
    <n v="1"/>
    <x v="1"/>
    <x v="0"/>
    <x v="1"/>
    <x v="1"/>
    <n v="8"/>
    <n v="1"/>
    <n v="0"/>
  </r>
  <r>
    <n v="11"/>
    <x v="89"/>
    <x v="2"/>
    <n v="1"/>
    <x v="38"/>
    <n v="1"/>
    <x v="0"/>
    <x v="0"/>
    <x v="1"/>
    <x v="1"/>
    <n v="6"/>
    <n v="1"/>
    <n v="0"/>
  </r>
  <r>
    <n v="11"/>
    <x v="89"/>
    <x v="2"/>
    <n v="1"/>
    <x v="39"/>
    <n v="3"/>
    <x v="0"/>
    <x v="1"/>
    <x v="1"/>
    <x v="3"/>
    <n v="6"/>
    <n v="0"/>
    <n v="1"/>
  </r>
  <r>
    <n v="11"/>
    <x v="89"/>
    <x v="2"/>
    <n v="1"/>
    <x v="40"/>
    <n v="1"/>
    <x v="0"/>
    <x v="0"/>
    <x v="1"/>
    <x v="1"/>
    <n v="6"/>
    <n v="1"/>
    <n v="0"/>
  </r>
  <r>
    <n v="11"/>
    <x v="89"/>
    <x v="2"/>
    <n v="1"/>
    <x v="41"/>
    <n v="1"/>
    <x v="1"/>
    <x v="0"/>
    <x v="1"/>
    <x v="1"/>
    <n v="8"/>
    <n v="1"/>
    <n v="0"/>
  </r>
  <r>
    <n v="11"/>
    <x v="89"/>
    <x v="2"/>
    <n v="1"/>
    <x v="42"/>
    <n v="1"/>
    <x v="1"/>
    <x v="1"/>
    <x v="1"/>
    <x v="1"/>
    <n v="7"/>
    <n v="1"/>
    <n v="1"/>
  </r>
  <r>
    <n v="11"/>
    <x v="89"/>
    <x v="2"/>
    <n v="1"/>
    <x v="43"/>
    <n v="7"/>
    <x v="1"/>
    <x v="0"/>
    <x v="1"/>
    <x v="2"/>
    <n v="8"/>
    <n v="0"/>
    <n v="0"/>
  </r>
  <r>
    <n v="11"/>
    <x v="89"/>
    <x v="2"/>
    <n v="1"/>
    <x v="44"/>
    <n v="1"/>
    <x v="1"/>
    <x v="0"/>
    <x v="1"/>
    <x v="1"/>
    <n v="8"/>
    <n v="1"/>
    <n v="0"/>
  </r>
  <r>
    <n v="11"/>
    <x v="89"/>
    <x v="2"/>
    <n v="1"/>
    <x v="45"/>
    <n v="1"/>
    <x v="2"/>
    <x v="1"/>
    <x v="1"/>
    <x v="1"/>
    <n v="10"/>
    <n v="1"/>
    <n v="1"/>
  </r>
  <r>
    <n v="11"/>
    <x v="89"/>
    <x v="2"/>
    <n v="1"/>
    <x v="46"/>
    <n v="1"/>
    <x v="2"/>
    <x v="1"/>
    <x v="1"/>
    <x v="1"/>
    <n v="10"/>
    <n v="1"/>
    <n v="1"/>
  </r>
  <r>
    <n v="11"/>
    <x v="89"/>
    <x v="2"/>
    <n v="1"/>
    <x v="47"/>
    <n v="1"/>
    <x v="2"/>
    <x v="1"/>
    <x v="1"/>
    <x v="1"/>
    <n v="10"/>
    <n v="1"/>
    <n v="1"/>
  </r>
  <r>
    <n v="11"/>
    <x v="89"/>
    <x v="2"/>
    <n v="1"/>
    <x v="48"/>
    <n v="1"/>
    <x v="1"/>
    <x v="1"/>
    <x v="1"/>
    <x v="1"/>
    <n v="8"/>
    <n v="1"/>
    <n v="1"/>
  </r>
  <r>
    <n v="11"/>
    <x v="89"/>
    <x v="2"/>
    <n v="1"/>
    <x v="49"/>
    <n v="1"/>
    <x v="2"/>
    <x v="0"/>
    <x v="1"/>
    <x v="1"/>
    <n v="10"/>
    <n v="1"/>
    <n v="0"/>
  </r>
  <r>
    <n v="11"/>
    <x v="89"/>
    <x v="2"/>
    <n v="1"/>
    <x v="50"/>
    <n v="1"/>
    <x v="1"/>
    <x v="0"/>
    <x v="1"/>
    <x v="1"/>
    <n v="7"/>
    <n v="1"/>
    <n v="0"/>
  </r>
  <r>
    <n v="11"/>
    <x v="89"/>
    <x v="2"/>
    <n v="1"/>
    <x v="51"/>
    <n v="6"/>
    <x v="0"/>
    <x v="1"/>
    <x v="1"/>
    <x v="6"/>
    <n v="6"/>
    <n v="0"/>
    <n v="1"/>
  </r>
  <r>
    <n v="11"/>
    <x v="89"/>
    <x v="2"/>
    <n v="1"/>
    <x v="52"/>
    <n v="1"/>
    <x v="0"/>
    <x v="0"/>
    <x v="1"/>
    <x v="1"/>
    <n v="5"/>
    <n v="1"/>
    <n v="0"/>
  </r>
  <r>
    <n v="11"/>
    <x v="89"/>
    <x v="2"/>
    <n v="1"/>
    <x v="53"/>
    <n v="1"/>
    <x v="0"/>
    <x v="0"/>
    <x v="1"/>
    <x v="1"/>
    <n v="6"/>
    <n v="1"/>
    <n v="0"/>
  </r>
  <r>
    <n v="11"/>
    <x v="89"/>
    <x v="2"/>
    <n v="1"/>
    <x v="54"/>
    <n v="1"/>
    <x v="1"/>
    <x v="0"/>
    <x v="1"/>
    <x v="1"/>
    <n v="7"/>
    <n v="1"/>
    <n v="0"/>
  </r>
  <r>
    <n v="11"/>
    <x v="89"/>
    <x v="2"/>
    <n v="1"/>
    <x v="55"/>
    <n v="1"/>
    <x v="1"/>
    <x v="0"/>
    <x v="1"/>
    <x v="1"/>
    <n v="8"/>
    <n v="1"/>
    <n v="0"/>
  </r>
  <r>
    <n v="11"/>
    <x v="89"/>
    <x v="2"/>
    <n v="1"/>
    <x v="56"/>
    <n v="1"/>
    <x v="2"/>
    <x v="1"/>
    <x v="1"/>
    <x v="1"/>
    <n v="10"/>
    <n v="1"/>
    <n v="1"/>
  </r>
  <r>
    <n v="11"/>
    <x v="89"/>
    <x v="2"/>
    <n v="1"/>
    <x v="57"/>
    <n v="1"/>
    <x v="2"/>
    <x v="0"/>
    <x v="1"/>
    <x v="1"/>
    <n v="10"/>
    <n v="1"/>
    <n v="0"/>
  </r>
  <r>
    <n v="11"/>
    <x v="89"/>
    <x v="2"/>
    <n v="1"/>
    <x v="58"/>
    <n v="1"/>
    <x v="1"/>
    <x v="1"/>
    <x v="1"/>
    <x v="1"/>
    <n v="8"/>
    <n v="1"/>
    <n v="1"/>
  </r>
  <r>
    <n v="11"/>
    <x v="89"/>
    <x v="2"/>
    <n v="1"/>
    <x v="59"/>
    <n v="2"/>
    <x v="1"/>
    <x v="1"/>
    <x v="1"/>
    <x v="0"/>
    <n v="7"/>
    <n v="0"/>
    <n v="1"/>
  </r>
  <r>
    <n v="11"/>
    <x v="89"/>
    <x v="2"/>
    <n v="1"/>
    <x v="60"/>
    <n v="5"/>
    <x v="1"/>
    <x v="1"/>
    <x v="1"/>
    <x v="5"/>
    <n v="8"/>
    <n v="0"/>
    <n v="1"/>
  </r>
  <r>
    <n v="12"/>
    <x v="90"/>
    <x v="3"/>
    <n v="4"/>
    <x v="32"/>
    <n v="3"/>
    <x v="2"/>
    <x v="1"/>
    <x v="1"/>
    <x v="3"/>
    <n v="10"/>
    <n v="0"/>
    <n v="1"/>
  </r>
  <r>
    <n v="12"/>
    <x v="90"/>
    <x v="3"/>
    <n v="4"/>
    <x v="33"/>
    <n v="7"/>
    <x v="2"/>
    <x v="1"/>
    <x v="1"/>
    <x v="2"/>
    <n v="10"/>
    <n v="0"/>
    <n v="1"/>
  </r>
  <r>
    <n v="12"/>
    <x v="90"/>
    <x v="3"/>
    <n v="4"/>
    <x v="34"/>
    <n v="4"/>
    <x v="2"/>
    <x v="1"/>
    <x v="1"/>
    <x v="4"/>
    <n v="9"/>
    <n v="1"/>
    <n v="1"/>
  </r>
  <r>
    <n v="12"/>
    <x v="90"/>
    <x v="3"/>
    <n v="4"/>
    <x v="35"/>
    <n v="7"/>
    <x v="2"/>
    <x v="1"/>
    <x v="1"/>
    <x v="2"/>
    <n v="9"/>
    <n v="0"/>
    <n v="1"/>
  </r>
  <r>
    <n v="12"/>
    <x v="90"/>
    <x v="3"/>
    <n v="4"/>
    <x v="36"/>
    <n v="4"/>
    <x v="2"/>
    <x v="0"/>
    <x v="1"/>
    <x v="4"/>
    <n v="10"/>
    <n v="1"/>
    <n v="0"/>
  </r>
  <r>
    <n v="12"/>
    <x v="90"/>
    <x v="3"/>
    <n v="4"/>
    <x v="37"/>
    <n v="4"/>
    <x v="1"/>
    <x v="0"/>
    <x v="1"/>
    <x v="4"/>
    <n v="8"/>
    <n v="1"/>
    <n v="0"/>
  </r>
  <r>
    <n v="12"/>
    <x v="90"/>
    <x v="3"/>
    <n v="4"/>
    <x v="38"/>
    <n v="7"/>
    <x v="0"/>
    <x v="0"/>
    <x v="1"/>
    <x v="2"/>
    <n v="6"/>
    <n v="0"/>
    <n v="0"/>
  </r>
  <r>
    <n v="12"/>
    <x v="90"/>
    <x v="3"/>
    <n v="4"/>
    <x v="39"/>
    <n v="4"/>
    <x v="0"/>
    <x v="1"/>
    <x v="1"/>
    <x v="4"/>
    <n v="6"/>
    <n v="1"/>
    <n v="1"/>
  </r>
  <r>
    <n v="12"/>
    <x v="90"/>
    <x v="3"/>
    <n v="4"/>
    <x v="40"/>
    <n v="3"/>
    <x v="0"/>
    <x v="0"/>
    <x v="1"/>
    <x v="3"/>
    <n v="6"/>
    <n v="0"/>
    <n v="0"/>
  </r>
  <r>
    <n v="12"/>
    <x v="90"/>
    <x v="3"/>
    <n v="4"/>
    <x v="41"/>
    <n v="4"/>
    <x v="1"/>
    <x v="0"/>
    <x v="1"/>
    <x v="4"/>
    <n v="8"/>
    <n v="1"/>
    <n v="0"/>
  </r>
  <r>
    <n v="12"/>
    <x v="90"/>
    <x v="3"/>
    <n v="4"/>
    <x v="42"/>
    <n v="4"/>
    <x v="1"/>
    <x v="1"/>
    <x v="1"/>
    <x v="4"/>
    <n v="7"/>
    <n v="1"/>
    <n v="1"/>
  </r>
  <r>
    <n v="12"/>
    <x v="90"/>
    <x v="3"/>
    <n v="4"/>
    <x v="43"/>
    <n v="4"/>
    <x v="1"/>
    <x v="0"/>
    <x v="1"/>
    <x v="4"/>
    <n v="8"/>
    <n v="1"/>
    <n v="0"/>
  </r>
  <r>
    <n v="12"/>
    <x v="90"/>
    <x v="3"/>
    <n v="4"/>
    <x v="44"/>
    <n v="4"/>
    <x v="1"/>
    <x v="0"/>
    <x v="1"/>
    <x v="4"/>
    <n v="8"/>
    <n v="1"/>
    <n v="0"/>
  </r>
  <r>
    <n v="12"/>
    <x v="90"/>
    <x v="3"/>
    <n v="4"/>
    <x v="45"/>
    <n v="4"/>
    <x v="2"/>
    <x v="1"/>
    <x v="1"/>
    <x v="4"/>
    <n v="10"/>
    <n v="1"/>
    <n v="1"/>
  </r>
  <r>
    <n v="12"/>
    <x v="90"/>
    <x v="3"/>
    <n v="4"/>
    <x v="46"/>
    <n v="4"/>
    <x v="2"/>
    <x v="1"/>
    <x v="1"/>
    <x v="4"/>
    <n v="10"/>
    <n v="1"/>
    <n v="1"/>
  </r>
  <r>
    <n v="12"/>
    <x v="90"/>
    <x v="3"/>
    <n v="4"/>
    <x v="47"/>
    <n v="4"/>
    <x v="2"/>
    <x v="1"/>
    <x v="1"/>
    <x v="4"/>
    <n v="10"/>
    <n v="1"/>
    <n v="1"/>
  </r>
  <r>
    <n v="12"/>
    <x v="90"/>
    <x v="3"/>
    <n v="4"/>
    <x v="48"/>
    <n v="4"/>
    <x v="1"/>
    <x v="1"/>
    <x v="1"/>
    <x v="4"/>
    <n v="8"/>
    <n v="1"/>
    <n v="1"/>
  </r>
  <r>
    <n v="12"/>
    <x v="90"/>
    <x v="3"/>
    <n v="4"/>
    <x v="49"/>
    <n v="4"/>
    <x v="2"/>
    <x v="0"/>
    <x v="1"/>
    <x v="4"/>
    <n v="10"/>
    <n v="1"/>
    <n v="0"/>
  </r>
  <r>
    <n v="12"/>
    <x v="90"/>
    <x v="3"/>
    <n v="4"/>
    <x v="50"/>
    <n v="4"/>
    <x v="1"/>
    <x v="0"/>
    <x v="1"/>
    <x v="4"/>
    <n v="7"/>
    <n v="1"/>
    <n v="0"/>
  </r>
  <r>
    <n v="12"/>
    <x v="90"/>
    <x v="3"/>
    <n v="4"/>
    <x v="51"/>
    <n v="4"/>
    <x v="0"/>
    <x v="1"/>
    <x v="1"/>
    <x v="4"/>
    <n v="6"/>
    <n v="1"/>
    <n v="1"/>
  </r>
  <r>
    <n v="12"/>
    <x v="90"/>
    <x v="3"/>
    <n v="4"/>
    <x v="52"/>
    <n v="3"/>
    <x v="0"/>
    <x v="0"/>
    <x v="1"/>
    <x v="3"/>
    <n v="5"/>
    <n v="0"/>
    <n v="0"/>
  </r>
  <r>
    <n v="12"/>
    <x v="90"/>
    <x v="3"/>
    <n v="4"/>
    <x v="53"/>
    <n v="5"/>
    <x v="0"/>
    <x v="0"/>
    <x v="1"/>
    <x v="5"/>
    <n v="6"/>
    <n v="0"/>
    <n v="0"/>
  </r>
  <r>
    <n v="12"/>
    <x v="90"/>
    <x v="3"/>
    <n v="4"/>
    <x v="54"/>
    <n v="1"/>
    <x v="1"/>
    <x v="0"/>
    <x v="1"/>
    <x v="1"/>
    <n v="7"/>
    <n v="0"/>
    <n v="0"/>
  </r>
  <r>
    <n v="12"/>
    <x v="90"/>
    <x v="3"/>
    <n v="4"/>
    <x v="55"/>
    <n v="4"/>
    <x v="1"/>
    <x v="0"/>
    <x v="1"/>
    <x v="4"/>
    <n v="8"/>
    <n v="1"/>
    <n v="0"/>
  </r>
  <r>
    <n v="12"/>
    <x v="90"/>
    <x v="3"/>
    <n v="4"/>
    <x v="56"/>
    <n v="4"/>
    <x v="2"/>
    <x v="1"/>
    <x v="1"/>
    <x v="4"/>
    <n v="10"/>
    <n v="1"/>
    <n v="1"/>
  </r>
  <r>
    <n v="12"/>
    <x v="90"/>
    <x v="3"/>
    <n v="4"/>
    <x v="57"/>
    <n v="4"/>
    <x v="2"/>
    <x v="0"/>
    <x v="1"/>
    <x v="4"/>
    <n v="10"/>
    <n v="1"/>
    <n v="0"/>
  </r>
  <r>
    <n v="12"/>
    <x v="90"/>
    <x v="3"/>
    <n v="4"/>
    <x v="58"/>
    <n v="4"/>
    <x v="1"/>
    <x v="1"/>
    <x v="1"/>
    <x v="4"/>
    <n v="8"/>
    <n v="1"/>
    <n v="1"/>
  </r>
  <r>
    <n v="12"/>
    <x v="90"/>
    <x v="3"/>
    <n v="4"/>
    <x v="59"/>
    <n v="5"/>
    <x v="1"/>
    <x v="1"/>
    <x v="1"/>
    <x v="5"/>
    <n v="7"/>
    <n v="0"/>
    <n v="1"/>
  </r>
  <r>
    <n v="12"/>
    <x v="90"/>
    <x v="3"/>
    <n v="4"/>
    <x v="60"/>
    <n v="3"/>
    <x v="1"/>
    <x v="1"/>
    <x v="1"/>
    <x v="3"/>
    <n v="8"/>
    <n v="0"/>
    <n v="1"/>
  </r>
  <r>
    <n v="13"/>
    <x v="91"/>
    <x v="2"/>
    <n v="1"/>
    <x v="32"/>
    <n v="1"/>
    <x v="2"/>
    <x v="1"/>
    <x v="1"/>
    <x v="1"/>
    <n v="10"/>
    <n v="1"/>
    <n v="1"/>
  </r>
  <r>
    <n v="13"/>
    <x v="91"/>
    <x v="2"/>
    <n v="1"/>
    <x v="33"/>
    <n v="1"/>
    <x v="2"/>
    <x v="1"/>
    <x v="1"/>
    <x v="1"/>
    <n v="10"/>
    <n v="1"/>
    <n v="1"/>
  </r>
  <r>
    <n v="13"/>
    <x v="91"/>
    <x v="2"/>
    <n v="1"/>
    <x v="34"/>
    <n v="1"/>
    <x v="2"/>
    <x v="1"/>
    <x v="1"/>
    <x v="1"/>
    <n v="9"/>
    <n v="1"/>
    <n v="1"/>
  </r>
  <r>
    <n v="13"/>
    <x v="91"/>
    <x v="2"/>
    <n v="1"/>
    <x v="35"/>
    <n v="4"/>
    <x v="2"/>
    <x v="1"/>
    <x v="1"/>
    <x v="4"/>
    <n v="9"/>
    <n v="0"/>
    <n v="1"/>
  </r>
  <r>
    <n v="13"/>
    <x v="91"/>
    <x v="2"/>
    <n v="1"/>
    <x v="36"/>
    <n v="1"/>
    <x v="2"/>
    <x v="0"/>
    <x v="1"/>
    <x v="1"/>
    <n v="10"/>
    <n v="1"/>
    <n v="0"/>
  </r>
  <r>
    <n v="13"/>
    <x v="91"/>
    <x v="2"/>
    <n v="1"/>
    <x v="37"/>
    <n v="1"/>
    <x v="1"/>
    <x v="0"/>
    <x v="1"/>
    <x v="1"/>
    <n v="8"/>
    <n v="1"/>
    <n v="0"/>
  </r>
  <r>
    <n v="13"/>
    <x v="91"/>
    <x v="2"/>
    <n v="1"/>
    <x v="38"/>
    <n v="1"/>
    <x v="0"/>
    <x v="0"/>
    <x v="1"/>
    <x v="1"/>
    <n v="6"/>
    <n v="1"/>
    <n v="0"/>
  </r>
  <r>
    <n v="13"/>
    <x v="91"/>
    <x v="2"/>
    <n v="1"/>
    <x v="39"/>
    <n v="1"/>
    <x v="0"/>
    <x v="1"/>
    <x v="1"/>
    <x v="1"/>
    <n v="6"/>
    <n v="1"/>
    <n v="1"/>
  </r>
  <r>
    <n v="13"/>
    <x v="91"/>
    <x v="2"/>
    <n v="1"/>
    <x v="40"/>
    <n v="5"/>
    <x v="0"/>
    <x v="0"/>
    <x v="1"/>
    <x v="5"/>
    <n v="6"/>
    <n v="0"/>
    <n v="0"/>
  </r>
  <r>
    <n v="13"/>
    <x v="91"/>
    <x v="2"/>
    <n v="1"/>
    <x v="41"/>
    <n v="1"/>
    <x v="1"/>
    <x v="0"/>
    <x v="1"/>
    <x v="1"/>
    <n v="8"/>
    <n v="1"/>
    <n v="0"/>
  </r>
  <r>
    <n v="13"/>
    <x v="91"/>
    <x v="2"/>
    <n v="1"/>
    <x v="42"/>
    <n v="1"/>
    <x v="1"/>
    <x v="1"/>
    <x v="1"/>
    <x v="1"/>
    <n v="7"/>
    <n v="1"/>
    <n v="1"/>
  </r>
  <r>
    <n v="13"/>
    <x v="91"/>
    <x v="2"/>
    <n v="1"/>
    <x v="43"/>
    <n v="1"/>
    <x v="1"/>
    <x v="0"/>
    <x v="1"/>
    <x v="1"/>
    <n v="8"/>
    <n v="1"/>
    <n v="0"/>
  </r>
  <r>
    <n v="13"/>
    <x v="91"/>
    <x v="2"/>
    <n v="1"/>
    <x v="44"/>
    <n v="3"/>
    <x v="1"/>
    <x v="0"/>
    <x v="1"/>
    <x v="3"/>
    <n v="8"/>
    <n v="0"/>
    <n v="0"/>
  </r>
  <r>
    <n v="13"/>
    <x v="91"/>
    <x v="2"/>
    <n v="1"/>
    <x v="45"/>
    <n v="1"/>
    <x v="2"/>
    <x v="1"/>
    <x v="1"/>
    <x v="1"/>
    <n v="10"/>
    <n v="1"/>
    <n v="1"/>
  </r>
  <r>
    <n v="13"/>
    <x v="91"/>
    <x v="2"/>
    <n v="1"/>
    <x v="46"/>
    <n v="1"/>
    <x v="2"/>
    <x v="1"/>
    <x v="1"/>
    <x v="1"/>
    <n v="10"/>
    <n v="1"/>
    <n v="1"/>
  </r>
  <r>
    <n v="13"/>
    <x v="91"/>
    <x v="2"/>
    <n v="1"/>
    <x v="47"/>
    <n v="1"/>
    <x v="2"/>
    <x v="1"/>
    <x v="1"/>
    <x v="1"/>
    <n v="10"/>
    <n v="1"/>
    <n v="1"/>
  </r>
  <r>
    <n v="13"/>
    <x v="91"/>
    <x v="2"/>
    <n v="1"/>
    <x v="48"/>
    <n v="5"/>
    <x v="1"/>
    <x v="1"/>
    <x v="1"/>
    <x v="5"/>
    <n v="8"/>
    <n v="0"/>
    <n v="1"/>
  </r>
  <r>
    <n v="13"/>
    <x v="91"/>
    <x v="2"/>
    <n v="1"/>
    <x v="49"/>
    <n v="1"/>
    <x v="2"/>
    <x v="0"/>
    <x v="1"/>
    <x v="1"/>
    <n v="10"/>
    <n v="1"/>
    <n v="0"/>
  </r>
  <r>
    <n v="13"/>
    <x v="91"/>
    <x v="2"/>
    <n v="1"/>
    <x v="50"/>
    <n v="2"/>
    <x v="1"/>
    <x v="0"/>
    <x v="1"/>
    <x v="0"/>
    <n v="7"/>
    <n v="0"/>
    <n v="0"/>
  </r>
  <r>
    <n v="13"/>
    <x v="91"/>
    <x v="2"/>
    <n v="1"/>
    <x v="51"/>
    <n v="2"/>
    <x v="0"/>
    <x v="1"/>
    <x v="1"/>
    <x v="0"/>
    <n v="6"/>
    <n v="0"/>
    <n v="1"/>
  </r>
  <r>
    <n v="13"/>
    <x v="91"/>
    <x v="2"/>
    <n v="1"/>
    <x v="52"/>
    <n v="1"/>
    <x v="0"/>
    <x v="0"/>
    <x v="1"/>
    <x v="1"/>
    <n v="5"/>
    <n v="1"/>
    <n v="0"/>
  </r>
  <r>
    <n v="13"/>
    <x v="91"/>
    <x v="2"/>
    <n v="1"/>
    <x v="53"/>
    <n v="1"/>
    <x v="0"/>
    <x v="0"/>
    <x v="1"/>
    <x v="1"/>
    <n v="6"/>
    <n v="1"/>
    <n v="0"/>
  </r>
  <r>
    <n v="13"/>
    <x v="91"/>
    <x v="2"/>
    <n v="1"/>
    <x v="54"/>
    <n v="1"/>
    <x v="1"/>
    <x v="0"/>
    <x v="1"/>
    <x v="1"/>
    <n v="7"/>
    <n v="1"/>
    <n v="0"/>
  </r>
  <r>
    <n v="13"/>
    <x v="91"/>
    <x v="2"/>
    <n v="1"/>
    <x v="55"/>
    <n v="1"/>
    <x v="1"/>
    <x v="0"/>
    <x v="1"/>
    <x v="1"/>
    <n v="8"/>
    <n v="1"/>
    <n v="0"/>
  </r>
  <r>
    <n v="13"/>
    <x v="91"/>
    <x v="2"/>
    <n v="1"/>
    <x v="56"/>
    <n v="1"/>
    <x v="2"/>
    <x v="1"/>
    <x v="1"/>
    <x v="1"/>
    <n v="10"/>
    <n v="1"/>
    <n v="1"/>
  </r>
  <r>
    <n v="13"/>
    <x v="91"/>
    <x v="2"/>
    <n v="1"/>
    <x v="57"/>
    <n v="1"/>
    <x v="2"/>
    <x v="0"/>
    <x v="1"/>
    <x v="1"/>
    <n v="10"/>
    <n v="1"/>
    <n v="0"/>
  </r>
  <r>
    <n v="13"/>
    <x v="91"/>
    <x v="2"/>
    <n v="1"/>
    <x v="58"/>
    <n v="1"/>
    <x v="1"/>
    <x v="1"/>
    <x v="1"/>
    <x v="1"/>
    <n v="8"/>
    <n v="1"/>
    <n v="1"/>
  </r>
  <r>
    <n v="13"/>
    <x v="91"/>
    <x v="2"/>
    <n v="1"/>
    <x v="59"/>
    <n v="1"/>
    <x v="1"/>
    <x v="1"/>
    <x v="1"/>
    <x v="1"/>
    <n v="7"/>
    <n v="1"/>
    <n v="1"/>
  </r>
  <r>
    <n v="13"/>
    <x v="91"/>
    <x v="2"/>
    <n v="1"/>
    <x v="60"/>
    <n v="6"/>
    <x v="1"/>
    <x v="1"/>
    <x v="1"/>
    <x v="6"/>
    <n v="8"/>
    <n v="0"/>
    <n v="1"/>
  </r>
  <r>
    <n v="14"/>
    <x v="92"/>
    <x v="1"/>
    <n v="2"/>
    <x v="32"/>
    <n v="2"/>
    <x v="2"/>
    <x v="1"/>
    <x v="1"/>
    <x v="0"/>
    <n v="10"/>
    <n v="1"/>
    <n v="1"/>
  </r>
  <r>
    <n v="14"/>
    <x v="92"/>
    <x v="1"/>
    <n v="2"/>
    <x v="33"/>
    <n v="2"/>
    <x v="2"/>
    <x v="1"/>
    <x v="1"/>
    <x v="0"/>
    <n v="10"/>
    <n v="1"/>
    <n v="1"/>
  </r>
  <r>
    <n v="14"/>
    <x v="92"/>
    <x v="1"/>
    <n v="2"/>
    <x v="34"/>
    <n v="2"/>
    <x v="2"/>
    <x v="1"/>
    <x v="1"/>
    <x v="0"/>
    <n v="9"/>
    <n v="1"/>
    <n v="1"/>
  </r>
  <r>
    <n v="14"/>
    <x v="92"/>
    <x v="1"/>
    <n v="2"/>
    <x v="35"/>
    <n v="1"/>
    <x v="2"/>
    <x v="1"/>
    <x v="1"/>
    <x v="1"/>
    <n v="9"/>
    <n v="0"/>
    <n v="1"/>
  </r>
  <r>
    <n v="14"/>
    <x v="92"/>
    <x v="1"/>
    <n v="2"/>
    <x v="36"/>
    <n v="2"/>
    <x v="2"/>
    <x v="0"/>
    <x v="1"/>
    <x v="0"/>
    <n v="10"/>
    <n v="1"/>
    <n v="0"/>
  </r>
  <r>
    <n v="14"/>
    <x v="92"/>
    <x v="1"/>
    <n v="2"/>
    <x v="37"/>
    <n v="2"/>
    <x v="1"/>
    <x v="0"/>
    <x v="1"/>
    <x v="0"/>
    <n v="8"/>
    <n v="1"/>
    <n v="0"/>
  </r>
  <r>
    <n v="14"/>
    <x v="92"/>
    <x v="1"/>
    <n v="2"/>
    <x v="38"/>
    <n v="2"/>
    <x v="0"/>
    <x v="0"/>
    <x v="1"/>
    <x v="0"/>
    <n v="6"/>
    <n v="1"/>
    <n v="0"/>
  </r>
  <r>
    <n v="14"/>
    <x v="92"/>
    <x v="1"/>
    <n v="2"/>
    <x v="39"/>
    <n v="2"/>
    <x v="0"/>
    <x v="1"/>
    <x v="1"/>
    <x v="0"/>
    <n v="6"/>
    <n v="1"/>
    <n v="1"/>
  </r>
  <r>
    <n v="14"/>
    <x v="92"/>
    <x v="1"/>
    <n v="2"/>
    <x v="40"/>
    <n v="2"/>
    <x v="0"/>
    <x v="0"/>
    <x v="1"/>
    <x v="0"/>
    <n v="6"/>
    <n v="1"/>
    <n v="0"/>
  </r>
  <r>
    <n v="14"/>
    <x v="92"/>
    <x v="1"/>
    <n v="2"/>
    <x v="41"/>
    <n v="2"/>
    <x v="1"/>
    <x v="0"/>
    <x v="1"/>
    <x v="0"/>
    <n v="8"/>
    <n v="1"/>
    <n v="0"/>
  </r>
  <r>
    <n v="14"/>
    <x v="92"/>
    <x v="1"/>
    <n v="2"/>
    <x v="42"/>
    <n v="6"/>
    <x v="1"/>
    <x v="1"/>
    <x v="1"/>
    <x v="6"/>
    <n v="7"/>
    <n v="0"/>
    <n v="1"/>
  </r>
  <r>
    <n v="14"/>
    <x v="92"/>
    <x v="1"/>
    <n v="2"/>
    <x v="43"/>
    <n v="2"/>
    <x v="1"/>
    <x v="0"/>
    <x v="1"/>
    <x v="0"/>
    <n v="8"/>
    <n v="1"/>
    <n v="0"/>
  </r>
  <r>
    <n v="14"/>
    <x v="92"/>
    <x v="1"/>
    <n v="2"/>
    <x v="44"/>
    <n v="2"/>
    <x v="1"/>
    <x v="0"/>
    <x v="1"/>
    <x v="0"/>
    <n v="8"/>
    <n v="1"/>
    <n v="0"/>
  </r>
  <r>
    <n v="14"/>
    <x v="92"/>
    <x v="1"/>
    <n v="2"/>
    <x v="45"/>
    <n v="2"/>
    <x v="2"/>
    <x v="1"/>
    <x v="1"/>
    <x v="0"/>
    <n v="10"/>
    <n v="1"/>
    <n v="1"/>
  </r>
  <r>
    <n v="14"/>
    <x v="92"/>
    <x v="1"/>
    <n v="2"/>
    <x v="46"/>
    <n v="2"/>
    <x v="2"/>
    <x v="1"/>
    <x v="1"/>
    <x v="0"/>
    <n v="10"/>
    <n v="1"/>
    <n v="1"/>
  </r>
  <r>
    <n v="14"/>
    <x v="92"/>
    <x v="1"/>
    <n v="2"/>
    <x v="47"/>
    <n v="2"/>
    <x v="2"/>
    <x v="1"/>
    <x v="1"/>
    <x v="0"/>
    <n v="10"/>
    <n v="1"/>
    <n v="1"/>
  </r>
  <r>
    <n v="14"/>
    <x v="92"/>
    <x v="1"/>
    <n v="2"/>
    <x v="48"/>
    <n v="2"/>
    <x v="1"/>
    <x v="1"/>
    <x v="1"/>
    <x v="0"/>
    <n v="8"/>
    <n v="1"/>
    <n v="1"/>
  </r>
  <r>
    <n v="14"/>
    <x v="92"/>
    <x v="1"/>
    <n v="2"/>
    <x v="49"/>
    <n v="2"/>
    <x v="2"/>
    <x v="0"/>
    <x v="1"/>
    <x v="0"/>
    <n v="10"/>
    <n v="1"/>
    <n v="0"/>
  </r>
  <r>
    <n v="14"/>
    <x v="92"/>
    <x v="1"/>
    <n v="2"/>
    <x v="50"/>
    <n v="2"/>
    <x v="1"/>
    <x v="0"/>
    <x v="1"/>
    <x v="0"/>
    <n v="7"/>
    <n v="1"/>
    <n v="0"/>
  </r>
  <r>
    <n v="14"/>
    <x v="92"/>
    <x v="1"/>
    <n v="2"/>
    <x v="51"/>
    <n v="2"/>
    <x v="0"/>
    <x v="1"/>
    <x v="1"/>
    <x v="0"/>
    <n v="6"/>
    <n v="1"/>
    <n v="1"/>
  </r>
  <r>
    <n v="14"/>
    <x v="92"/>
    <x v="1"/>
    <n v="2"/>
    <x v="52"/>
    <n v="2"/>
    <x v="0"/>
    <x v="0"/>
    <x v="1"/>
    <x v="0"/>
    <n v="5"/>
    <n v="1"/>
    <n v="0"/>
  </r>
  <r>
    <n v="14"/>
    <x v="92"/>
    <x v="1"/>
    <n v="2"/>
    <x v="53"/>
    <n v="2"/>
    <x v="0"/>
    <x v="0"/>
    <x v="1"/>
    <x v="0"/>
    <n v="6"/>
    <n v="1"/>
    <n v="0"/>
  </r>
  <r>
    <n v="14"/>
    <x v="92"/>
    <x v="1"/>
    <n v="2"/>
    <x v="54"/>
    <n v="2"/>
    <x v="1"/>
    <x v="0"/>
    <x v="1"/>
    <x v="0"/>
    <n v="7"/>
    <n v="1"/>
    <n v="0"/>
  </r>
  <r>
    <n v="14"/>
    <x v="92"/>
    <x v="1"/>
    <n v="2"/>
    <x v="55"/>
    <n v="2"/>
    <x v="1"/>
    <x v="0"/>
    <x v="1"/>
    <x v="0"/>
    <n v="8"/>
    <n v="1"/>
    <n v="0"/>
  </r>
  <r>
    <n v="14"/>
    <x v="92"/>
    <x v="1"/>
    <n v="2"/>
    <x v="56"/>
    <n v="2"/>
    <x v="2"/>
    <x v="1"/>
    <x v="1"/>
    <x v="0"/>
    <n v="10"/>
    <n v="1"/>
    <n v="1"/>
  </r>
  <r>
    <n v="14"/>
    <x v="92"/>
    <x v="1"/>
    <n v="2"/>
    <x v="57"/>
    <n v="2"/>
    <x v="2"/>
    <x v="0"/>
    <x v="1"/>
    <x v="0"/>
    <n v="10"/>
    <n v="1"/>
    <n v="0"/>
  </r>
  <r>
    <n v="14"/>
    <x v="92"/>
    <x v="1"/>
    <n v="2"/>
    <x v="58"/>
    <n v="2"/>
    <x v="1"/>
    <x v="1"/>
    <x v="1"/>
    <x v="0"/>
    <n v="8"/>
    <n v="1"/>
    <n v="1"/>
  </r>
  <r>
    <n v="14"/>
    <x v="92"/>
    <x v="1"/>
    <n v="2"/>
    <x v="59"/>
    <n v="2"/>
    <x v="1"/>
    <x v="1"/>
    <x v="1"/>
    <x v="0"/>
    <n v="7"/>
    <n v="1"/>
    <n v="1"/>
  </r>
  <r>
    <n v="14"/>
    <x v="92"/>
    <x v="1"/>
    <n v="2"/>
    <x v="60"/>
    <n v="2"/>
    <x v="1"/>
    <x v="1"/>
    <x v="1"/>
    <x v="0"/>
    <n v="8"/>
    <n v="1"/>
    <n v="1"/>
  </r>
  <r>
    <n v="15"/>
    <x v="93"/>
    <x v="6"/>
    <n v="3"/>
    <x v="32"/>
    <n v="3"/>
    <x v="2"/>
    <x v="1"/>
    <x v="1"/>
    <x v="3"/>
    <n v="10"/>
    <n v="1"/>
    <n v="1"/>
  </r>
  <r>
    <n v="15"/>
    <x v="93"/>
    <x v="6"/>
    <n v="3"/>
    <x v="33"/>
    <n v="3"/>
    <x v="2"/>
    <x v="1"/>
    <x v="1"/>
    <x v="3"/>
    <n v="10"/>
    <n v="1"/>
    <n v="1"/>
  </r>
  <r>
    <n v="15"/>
    <x v="93"/>
    <x v="6"/>
    <n v="3"/>
    <x v="34"/>
    <n v="3"/>
    <x v="2"/>
    <x v="1"/>
    <x v="1"/>
    <x v="3"/>
    <n v="9"/>
    <n v="1"/>
    <n v="1"/>
  </r>
  <r>
    <n v="15"/>
    <x v="93"/>
    <x v="6"/>
    <n v="3"/>
    <x v="35"/>
    <n v="7"/>
    <x v="2"/>
    <x v="1"/>
    <x v="1"/>
    <x v="2"/>
    <n v="9"/>
    <n v="0"/>
    <n v="1"/>
  </r>
  <r>
    <n v="15"/>
    <x v="93"/>
    <x v="6"/>
    <n v="3"/>
    <x v="36"/>
    <n v="4"/>
    <x v="2"/>
    <x v="0"/>
    <x v="1"/>
    <x v="4"/>
    <n v="10"/>
    <n v="0"/>
    <n v="0"/>
  </r>
  <r>
    <n v="15"/>
    <x v="93"/>
    <x v="6"/>
    <n v="3"/>
    <x v="37"/>
    <n v="5"/>
    <x v="1"/>
    <x v="0"/>
    <x v="1"/>
    <x v="5"/>
    <n v="8"/>
    <n v="0"/>
    <n v="0"/>
  </r>
  <r>
    <n v="15"/>
    <x v="93"/>
    <x v="6"/>
    <n v="3"/>
    <x v="38"/>
    <n v="3"/>
    <x v="0"/>
    <x v="0"/>
    <x v="1"/>
    <x v="3"/>
    <n v="6"/>
    <n v="1"/>
    <n v="0"/>
  </r>
  <r>
    <n v="15"/>
    <x v="93"/>
    <x v="6"/>
    <n v="3"/>
    <x v="39"/>
    <n v="4"/>
    <x v="0"/>
    <x v="1"/>
    <x v="1"/>
    <x v="4"/>
    <n v="6"/>
    <n v="0"/>
    <n v="1"/>
  </r>
  <r>
    <n v="15"/>
    <x v="93"/>
    <x v="6"/>
    <n v="3"/>
    <x v="40"/>
    <n v="3"/>
    <x v="0"/>
    <x v="0"/>
    <x v="1"/>
    <x v="3"/>
    <n v="6"/>
    <n v="1"/>
    <n v="0"/>
  </r>
  <r>
    <n v="15"/>
    <x v="93"/>
    <x v="6"/>
    <n v="3"/>
    <x v="41"/>
    <n v="3"/>
    <x v="1"/>
    <x v="0"/>
    <x v="1"/>
    <x v="3"/>
    <n v="8"/>
    <n v="1"/>
    <n v="0"/>
  </r>
  <r>
    <n v="15"/>
    <x v="93"/>
    <x v="6"/>
    <n v="3"/>
    <x v="42"/>
    <n v="3"/>
    <x v="1"/>
    <x v="1"/>
    <x v="1"/>
    <x v="3"/>
    <n v="7"/>
    <n v="1"/>
    <n v="1"/>
  </r>
  <r>
    <n v="15"/>
    <x v="93"/>
    <x v="6"/>
    <n v="3"/>
    <x v="43"/>
    <n v="3"/>
    <x v="1"/>
    <x v="0"/>
    <x v="1"/>
    <x v="3"/>
    <n v="8"/>
    <n v="1"/>
    <n v="0"/>
  </r>
  <r>
    <n v="15"/>
    <x v="93"/>
    <x v="6"/>
    <n v="3"/>
    <x v="44"/>
    <n v="3"/>
    <x v="1"/>
    <x v="0"/>
    <x v="1"/>
    <x v="3"/>
    <n v="8"/>
    <n v="1"/>
    <n v="0"/>
  </r>
  <r>
    <n v="15"/>
    <x v="93"/>
    <x v="6"/>
    <n v="3"/>
    <x v="45"/>
    <n v="2"/>
    <x v="2"/>
    <x v="1"/>
    <x v="1"/>
    <x v="0"/>
    <n v="10"/>
    <n v="0"/>
    <n v="1"/>
  </r>
  <r>
    <n v="15"/>
    <x v="93"/>
    <x v="6"/>
    <n v="3"/>
    <x v="46"/>
    <n v="3"/>
    <x v="2"/>
    <x v="1"/>
    <x v="1"/>
    <x v="3"/>
    <n v="10"/>
    <n v="1"/>
    <n v="1"/>
  </r>
  <r>
    <n v="15"/>
    <x v="93"/>
    <x v="6"/>
    <n v="3"/>
    <x v="47"/>
    <n v="3"/>
    <x v="2"/>
    <x v="1"/>
    <x v="1"/>
    <x v="3"/>
    <n v="10"/>
    <n v="1"/>
    <n v="1"/>
  </r>
  <r>
    <n v="15"/>
    <x v="93"/>
    <x v="6"/>
    <n v="3"/>
    <x v="48"/>
    <n v="3"/>
    <x v="1"/>
    <x v="1"/>
    <x v="1"/>
    <x v="3"/>
    <n v="8"/>
    <n v="1"/>
    <n v="1"/>
  </r>
  <r>
    <n v="15"/>
    <x v="93"/>
    <x v="6"/>
    <n v="3"/>
    <x v="49"/>
    <n v="3"/>
    <x v="2"/>
    <x v="0"/>
    <x v="1"/>
    <x v="3"/>
    <n v="10"/>
    <n v="1"/>
    <n v="0"/>
  </r>
  <r>
    <n v="15"/>
    <x v="93"/>
    <x v="6"/>
    <n v="3"/>
    <x v="50"/>
    <n v="3"/>
    <x v="1"/>
    <x v="0"/>
    <x v="1"/>
    <x v="3"/>
    <n v="7"/>
    <n v="1"/>
    <n v="0"/>
  </r>
  <r>
    <n v="15"/>
    <x v="93"/>
    <x v="6"/>
    <n v="3"/>
    <x v="51"/>
    <n v="3"/>
    <x v="0"/>
    <x v="1"/>
    <x v="1"/>
    <x v="3"/>
    <n v="6"/>
    <n v="1"/>
    <n v="1"/>
  </r>
  <r>
    <n v="15"/>
    <x v="93"/>
    <x v="6"/>
    <n v="3"/>
    <x v="52"/>
    <n v="3"/>
    <x v="0"/>
    <x v="0"/>
    <x v="1"/>
    <x v="3"/>
    <n v="5"/>
    <n v="1"/>
    <n v="0"/>
  </r>
  <r>
    <n v="15"/>
    <x v="93"/>
    <x v="6"/>
    <n v="3"/>
    <x v="53"/>
    <n v="4"/>
    <x v="0"/>
    <x v="0"/>
    <x v="1"/>
    <x v="4"/>
    <n v="6"/>
    <n v="0"/>
    <n v="0"/>
  </r>
  <r>
    <n v="15"/>
    <x v="93"/>
    <x v="6"/>
    <n v="3"/>
    <x v="54"/>
    <n v="1"/>
    <x v="1"/>
    <x v="0"/>
    <x v="1"/>
    <x v="1"/>
    <n v="7"/>
    <n v="0"/>
    <n v="0"/>
  </r>
  <r>
    <n v="15"/>
    <x v="93"/>
    <x v="6"/>
    <n v="3"/>
    <x v="55"/>
    <n v="4"/>
    <x v="1"/>
    <x v="0"/>
    <x v="1"/>
    <x v="4"/>
    <n v="8"/>
    <n v="0"/>
    <n v="0"/>
  </r>
  <r>
    <n v="15"/>
    <x v="93"/>
    <x v="6"/>
    <n v="3"/>
    <x v="56"/>
    <n v="3"/>
    <x v="2"/>
    <x v="1"/>
    <x v="1"/>
    <x v="3"/>
    <n v="10"/>
    <n v="1"/>
    <n v="1"/>
  </r>
  <r>
    <n v="15"/>
    <x v="93"/>
    <x v="6"/>
    <n v="3"/>
    <x v="57"/>
    <n v="7"/>
    <x v="2"/>
    <x v="0"/>
    <x v="1"/>
    <x v="2"/>
    <n v="10"/>
    <n v="0"/>
    <n v="0"/>
  </r>
  <r>
    <n v="15"/>
    <x v="93"/>
    <x v="6"/>
    <n v="3"/>
    <x v="58"/>
    <n v="7"/>
    <x v="1"/>
    <x v="1"/>
    <x v="1"/>
    <x v="2"/>
    <n v="8"/>
    <n v="0"/>
    <n v="1"/>
  </r>
  <r>
    <n v="15"/>
    <x v="93"/>
    <x v="6"/>
    <n v="3"/>
    <x v="59"/>
    <n v="3"/>
    <x v="1"/>
    <x v="1"/>
    <x v="1"/>
    <x v="3"/>
    <n v="7"/>
    <n v="1"/>
    <n v="1"/>
  </r>
  <r>
    <n v="15"/>
    <x v="93"/>
    <x v="6"/>
    <n v="3"/>
    <x v="60"/>
    <n v="4"/>
    <x v="1"/>
    <x v="1"/>
    <x v="1"/>
    <x v="4"/>
    <n v="8"/>
    <n v="0"/>
    <n v="1"/>
  </r>
  <r>
    <n v="16"/>
    <x v="94"/>
    <x v="0"/>
    <n v="7"/>
    <x v="32"/>
    <n v="6"/>
    <x v="2"/>
    <x v="1"/>
    <x v="1"/>
    <x v="6"/>
    <n v="10"/>
    <n v="0"/>
    <n v="1"/>
  </r>
  <r>
    <n v="16"/>
    <x v="94"/>
    <x v="0"/>
    <n v="7"/>
    <x v="33"/>
    <n v="7"/>
    <x v="2"/>
    <x v="1"/>
    <x v="1"/>
    <x v="2"/>
    <n v="10"/>
    <n v="1"/>
    <n v="1"/>
  </r>
  <r>
    <n v="16"/>
    <x v="94"/>
    <x v="0"/>
    <n v="7"/>
    <x v="34"/>
    <n v="5"/>
    <x v="2"/>
    <x v="1"/>
    <x v="1"/>
    <x v="5"/>
    <n v="9"/>
    <n v="0"/>
    <n v="1"/>
  </r>
  <r>
    <n v="16"/>
    <x v="94"/>
    <x v="0"/>
    <n v="7"/>
    <x v="35"/>
    <n v="5"/>
    <x v="2"/>
    <x v="1"/>
    <x v="1"/>
    <x v="5"/>
    <n v="9"/>
    <n v="0"/>
    <n v="1"/>
  </r>
  <r>
    <n v="16"/>
    <x v="94"/>
    <x v="0"/>
    <n v="7"/>
    <x v="36"/>
    <n v="6"/>
    <x v="2"/>
    <x v="0"/>
    <x v="1"/>
    <x v="6"/>
    <n v="10"/>
    <n v="0"/>
    <n v="0"/>
  </r>
  <r>
    <n v="16"/>
    <x v="94"/>
    <x v="0"/>
    <n v="7"/>
    <x v="37"/>
    <n v="7"/>
    <x v="1"/>
    <x v="0"/>
    <x v="1"/>
    <x v="2"/>
    <n v="8"/>
    <n v="1"/>
    <n v="0"/>
  </r>
  <r>
    <n v="16"/>
    <x v="94"/>
    <x v="0"/>
    <n v="7"/>
    <x v="38"/>
    <n v="6"/>
    <x v="0"/>
    <x v="0"/>
    <x v="1"/>
    <x v="6"/>
    <n v="6"/>
    <n v="0"/>
    <n v="0"/>
  </r>
  <r>
    <n v="16"/>
    <x v="94"/>
    <x v="0"/>
    <n v="7"/>
    <x v="39"/>
    <n v="6"/>
    <x v="0"/>
    <x v="1"/>
    <x v="1"/>
    <x v="6"/>
    <n v="6"/>
    <n v="0"/>
    <n v="1"/>
  </r>
  <r>
    <n v="16"/>
    <x v="94"/>
    <x v="0"/>
    <n v="7"/>
    <x v="40"/>
    <n v="7"/>
    <x v="0"/>
    <x v="0"/>
    <x v="1"/>
    <x v="2"/>
    <n v="6"/>
    <n v="1"/>
    <n v="0"/>
  </r>
  <r>
    <n v="16"/>
    <x v="94"/>
    <x v="0"/>
    <n v="7"/>
    <x v="41"/>
    <n v="6"/>
    <x v="1"/>
    <x v="0"/>
    <x v="1"/>
    <x v="6"/>
    <n v="8"/>
    <n v="0"/>
    <n v="0"/>
  </r>
  <r>
    <n v="16"/>
    <x v="94"/>
    <x v="0"/>
    <n v="7"/>
    <x v="42"/>
    <n v="7"/>
    <x v="1"/>
    <x v="1"/>
    <x v="1"/>
    <x v="2"/>
    <n v="7"/>
    <n v="1"/>
    <n v="1"/>
  </r>
  <r>
    <n v="16"/>
    <x v="94"/>
    <x v="0"/>
    <n v="7"/>
    <x v="43"/>
    <n v="7"/>
    <x v="1"/>
    <x v="0"/>
    <x v="1"/>
    <x v="2"/>
    <n v="8"/>
    <n v="1"/>
    <n v="0"/>
  </r>
  <r>
    <n v="16"/>
    <x v="94"/>
    <x v="0"/>
    <n v="7"/>
    <x v="44"/>
    <n v="7"/>
    <x v="1"/>
    <x v="0"/>
    <x v="1"/>
    <x v="2"/>
    <n v="8"/>
    <n v="1"/>
    <n v="0"/>
  </r>
  <r>
    <n v="16"/>
    <x v="94"/>
    <x v="0"/>
    <n v="7"/>
    <x v="45"/>
    <n v="2"/>
    <x v="2"/>
    <x v="1"/>
    <x v="1"/>
    <x v="0"/>
    <n v="10"/>
    <n v="0"/>
    <n v="1"/>
  </r>
  <r>
    <n v="16"/>
    <x v="94"/>
    <x v="0"/>
    <n v="7"/>
    <x v="46"/>
    <n v="7"/>
    <x v="2"/>
    <x v="1"/>
    <x v="1"/>
    <x v="2"/>
    <n v="10"/>
    <n v="1"/>
    <n v="1"/>
  </r>
  <r>
    <n v="16"/>
    <x v="94"/>
    <x v="0"/>
    <n v="7"/>
    <x v="47"/>
    <n v="5"/>
    <x v="2"/>
    <x v="1"/>
    <x v="1"/>
    <x v="5"/>
    <n v="10"/>
    <n v="0"/>
    <n v="1"/>
  </r>
  <r>
    <n v="16"/>
    <x v="94"/>
    <x v="0"/>
    <n v="7"/>
    <x v="48"/>
    <n v="5"/>
    <x v="1"/>
    <x v="1"/>
    <x v="1"/>
    <x v="5"/>
    <n v="8"/>
    <n v="0"/>
    <n v="1"/>
  </r>
  <r>
    <n v="16"/>
    <x v="94"/>
    <x v="0"/>
    <n v="7"/>
    <x v="49"/>
    <n v="6"/>
    <x v="2"/>
    <x v="0"/>
    <x v="1"/>
    <x v="6"/>
    <n v="10"/>
    <n v="0"/>
    <n v="0"/>
  </r>
  <r>
    <n v="16"/>
    <x v="94"/>
    <x v="0"/>
    <n v="7"/>
    <x v="50"/>
    <n v="6"/>
    <x v="1"/>
    <x v="0"/>
    <x v="1"/>
    <x v="6"/>
    <n v="7"/>
    <n v="0"/>
    <n v="0"/>
  </r>
  <r>
    <n v="16"/>
    <x v="94"/>
    <x v="0"/>
    <n v="7"/>
    <x v="51"/>
    <n v="6"/>
    <x v="0"/>
    <x v="1"/>
    <x v="1"/>
    <x v="6"/>
    <n v="6"/>
    <n v="0"/>
    <n v="1"/>
  </r>
  <r>
    <n v="16"/>
    <x v="94"/>
    <x v="0"/>
    <n v="7"/>
    <x v="52"/>
    <n v="6"/>
    <x v="0"/>
    <x v="0"/>
    <x v="1"/>
    <x v="6"/>
    <n v="5"/>
    <n v="0"/>
    <n v="0"/>
  </r>
  <r>
    <n v="16"/>
    <x v="94"/>
    <x v="0"/>
    <n v="7"/>
    <x v="53"/>
    <n v="6"/>
    <x v="0"/>
    <x v="0"/>
    <x v="1"/>
    <x v="6"/>
    <n v="6"/>
    <n v="0"/>
    <n v="0"/>
  </r>
  <r>
    <n v="16"/>
    <x v="94"/>
    <x v="0"/>
    <n v="7"/>
    <x v="54"/>
    <n v="7"/>
    <x v="1"/>
    <x v="0"/>
    <x v="1"/>
    <x v="2"/>
    <n v="7"/>
    <n v="1"/>
    <n v="0"/>
  </r>
  <r>
    <n v="16"/>
    <x v="94"/>
    <x v="0"/>
    <n v="7"/>
    <x v="55"/>
    <n v="6"/>
    <x v="1"/>
    <x v="0"/>
    <x v="1"/>
    <x v="6"/>
    <n v="8"/>
    <n v="0"/>
    <n v="0"/>
  </r>
  <r>
    <n v="16"/>
    <x v="94"/>
    <x v="0"/>
    <n v="7"/>
    <x v="56"/>
    <n v="6"/>
    <x v="2"/>
    <x v="1"/>
    <x v="1"/>
    <x v="6"/>
    <n v="10"/>
    <n v="0"/>
    <n v="1"/>
  </r>
  <r>
    <n v="16"/>
    <x v="94"/>
    <x v="0"/>
    <n v="7"/>
    <x v="57"/>
    <n v="7"/>
    <x v="2"/>
    <x v="0"/>
    <x v="1"/>
    <x v="2"/>
    <n v="10"/>
    <n v="1"/>
    <n v="0"/>
  </r>
  <r>
    <n v="16"/>
    <x v="94"/>
    <x v="0"/>
    <n v="7"/>
    <x v="58"/>
    <n v="6"/>
    <x v="1"/>
    <x v="1"/>
    <x v="1"/>
    <x v="6"/>
    <n v="8"/>
    <n v="0"/>
    <n v="1"/>
  </r>
  <r>
    <n v="16"/>
    <x v="94"/>
    <x v="0"/>
    <n v="7"/>
    <x v="59"/>
    <n v="6"/>
    <x v="1"/>
    <x v="1"/>
    <x v="1"/>
    <x v="6"/>
    <n v="7"/>
    <n v="0"/>
    <n v="1"/>
  </r>
  <r>
    <n v="16"/>
    <x v="94"/>
    <x v="0"/>
    <n v="7"/>
    <x v="60"/>
    <n v="6"/>
    <x v="1"/>
    <x v="1"/>
    <x v="1"/>
    <x v="6"/>
    <n v="8"/>
    <n v="0"/>
    <n v="1"/>
  </r>
  <r>
    <n v="17"/>
    <x v="95"/>
    <x v="5"/>
    <n v="6"/>
    <x v="32"/>
    <n v="6"/>
    <x v="2"/>
    <x v="1"/>
    <x v="1"/>
    <x v="6"/>
    <n v="10"/>
    <n v="1"/>
    <n v="1"/>
  </r>
  <r>
    <n v="17"/>
    <x v="95"/>
    <x v="5"/>
    <n v="6"/>
    <x v="33"/>
    <n v="6"/>
    <x v="2"/>
    <x v="1"/>
    <x v="1"/>
    <x v="6"/>
    <n v="10"/>
    <n v="1"/>
    <n v="1"/>
  </r>
  <r>
    <n v="17"/>
    <x v="95"/>
    <x v="5"/>
    <n v="6"/>
    <x v="34"/>
    <n v="6"/>
    <x v="2"/>
    <x v="1"/>
    <x v="1"/>
    <x v="6"/>
    <n v="9"/>
    <n v="1"/>
    <n v="1"/>
  </r>
  <r>
    <n v="17"/>
    <x v="95"/>
    <x v="5"/>
    <n v="6"/>
    <x v="35"/>
    <n v="6"/>
    <x v="2"/>
    <x v="1"/>
    <x v="1"/>
    <x v="6"/>
    <n v="9"/>
    <n v="1"/>
    <n v="1"/>
  </r>
  <r>
    <n v="17"/>
    <x v="95"/>
    <x v="5"/>
    <n v="6"/>
    <x v="36"/>
    <n v="6"/>
    <x v="2"/>
    <x v="0"/>
    <x v="1"/>
    <x v="6"/>
    <n v="10"/>
    <n v="1"/>
    <n v="0"/>
  </r>
  <r>
    <n v="17"/>
    <x v="95"/>
    <x v="5"/>
    <n v="6"/>
    <x v="37"/>
    <n v="6"/>
    <x v="1"/>
    <x v="0"/>
    <x v="1"/>
    <x v="6"/>
    <n v="8"/>
    <n v="1"/>
    <n v="0"/>
  </r>
  <r>
    <n v="17"/>
    <x v="95"/>
    <x v="5"/>
    <n v="6"/>
    <x v="38"/>
    <n v="6"/>
    <x v="0"/>
    <x v="0"/>
    <x v="1"/>
    <x v="6"/>
    <n v="6"/>
    <n v="1"/>
    <n v="0"/>
  </r>
  <r>
    <n v="17"/>
    <x v="95"/>
    <x v="5"/>
    <n v="6"/>
    <x v="39"/>
    <n v="6"/>
    <x v="0"/>
    <x v="1"/>
    <x v="1"/>
    <x v="6"/>
    <n v="6"/>
    <n v="1"/>
    <n v="1"/>
  </r>
  <r>
    <n v="17"/>
    <x v="95"/>
    <x v="5"/>
    <n v="6"/>
    <x v="40"/>
    <n v="6"/>
    <x v="0"/>
    <x v="0"/>
    <x v="1"/>
    <x v="6"/>
    <n v="6"/>
    <n v="1"/>
    <n v="0"/>
  </r>
  <r>
    <n v="17"/>
    <x v="95"/>
    <x v="5"/>
    <n v="6"/>
    <x v="41"/>
    <n v="6"/>
    <x v="1"/>
    <x v="0"/>
    <x v="1"/>
    <x v="6"/>
    <n v="8"/>
    <n v="1"/>
    <n v="0"/>
  </r>
  <r>
    <n v="17"/>
    <x v="95"/>
    <x v="5"/>
    <n v="6"/>
    <x v="42"/>
    <n v="6"/>
    <x v="1"/>
    <x v="1"/>
    <x v="1"/>
    <x v="6"/>
    <n v="7"/>
    <n v="1"/>
    <n v="1"/>
  </r>
  <r>
    <n v="17"/>
    <x v="95"/>
    <x v="5"/>
    <n v="6"/>
    <x v="43"/>
    <n v="6"/>
    <x v="1"/>
    <x v="0"/>
    <x v="1"/>
    <x v="6"/>
    <n v="8"/>
    <n v="1"/>
    <n v="0"/>
  </r>
  <r>
    <n v="17"/>
    <x v="95"/>
    <x v="5"/>
    <n v="6"/>
    <x v="44"/>
    <n v="0"/>
    <x v="1"/>
    <x v="0"/>
    <x v="1"/>
    <x v="7"/>
    <n v="8"/>
    <n v="0"/>
    <n v="0"/>
  </r>
  <r>
    <n v="17"/>
    <x v="95"/>
    <x v="5"/>
    <n v="6"/>
    <x v="45"/>
    <n v="2"/>
    <x v="2"/>
    <x v="1"/>
    <x v="1"/>
    <x v="0"/>
    <n v="10"/>
    <n v="0"/>
    <n v="1"/>
  </r>
  <r>
    <n v="17"/>
    <x v="95"/>
    <x v="5"/>
    <n v="6"/>
    <x v="46"/>
    <n v="6"/>
    <x v="2"/>
    <x v="1"/>
    <x v="1"/>
    <x v="6"/>
    <n v="10"/>
    <n v="1"/>
    <n v="1"/>
  </r>
  <r>
    <n v="17"/>
    <x v="95"/>
    <x v="5"/>
    <n v="6"/>
    <x v="47"/>
    <n v="6"/>
    <x v="2"/>
    <x v="1"/>
    <x v="1"/>
    <x v="6"/>
    <n v="10"/>
    <n v="1"/>
    <n v="1"/>
  </r>
  <r>
    <n v="17"/>
    <x v="95"/>
    <x v="5"/>
    <n v="6"/>
    <x v="48"/>
    <n v="6"/>
    <x v="1"/>
    <x v="1"/>
    <x v="1"/>
    <x v="6"/>
    <n v="8"/>
    <n v="1"/>
    <n v="1"/>
  </r>
  <r>
    <n v="17"/>
    <x v="95"/>
    <x v="5"/>
    <n v="6"/>
    <x v="49"/>
    <n v="6"/>
    <x v="2"/>
    <x v="0"/>
    <x v="1"/>
    <x v="6"/>
    <n v="10"/>
    <n v="1"/>
    <n v="0"/>
  </r>
  <r>
    <n v="17"/>
    <x v="95"/>
    <x v="5"/>
    <n v="6"/>
    <x v="50"/>
    <n v="6"/>
    <x v="1"/>
    <x v="0"/>
    <x v="1"/>
    <x v="6"/>
    <n v="7"/>
    <n v="1"/>
    <n v="0"/>
  </r>
  <r>
    <n v="17"/>
    <x v="95"/>
    <x v="5"/>
    <n v="6"/>
    <x v="51"/>
    <n v="2"/>
    <x v="0"/>
    <x v="1"/>
    <x v="1"/>
    <x v="0"/>
    <n v="6"/>
    <n v="0"/>
    <n v="1"/>
  </r>
  <r>
    <n v="17"/>
    <x v="95"/>
    <x v="5"/>
    <n v="6"/>
    <x v="52"/>
    <n v="2"/>
    <x v="0"/>
    <x v="0"/>
    <x v="1"/>
    <x v="0"/>
    <n v="5"/>
    <n v="0"/>
    <n v="0"/>
  </r>
  <r>
    <n v="17"/>
    <x v="95"/>
    <x v="5"/>
    <n v="6"/>
    <x v="53"/>
    <n v="6"/>
    <x v="0"/>
    <x v="0"/>
    <x v="1"/>
    <x v="6"/>
    <n v="6"/>
    <n v="1"/>
    <n v="0"/>
  </r>
  <r>
    <n v="17"/>
    <x v="95"/>
    <x v="5"/>
    <n v="6"/>
    <x v="54"/>
    <n v="6"/>
    <x v="1"/>
    <x v="0"/>
    <x v="1"/>
    <x v="6"/>
    <n v="7"/>
    <n v="1"/>
    <n v="0"/>
  </r>
  <r>
    <n v="17"/>
    <x v="95"/>
    <x v="5"/>
    <n v="6"/>
    <x v="55"/>
    <n v="6"/>
    <x v="1"/>
    <x v="0"/>
    <x v="1"/>
    <x v="6"/>
    <n v="8"/>
    <n v="1"/>
    <n v="0"/>
  </r>
  <r>
    <n v="17"/>
    <x v="95"/>
    <x v="5"/>
    <n v="6"/>
    <x v="56"/>
    <n v="6"/>
    <x v="2"/>
    <x v="1"/>
    <x v="1"/>
    <x v="6"/>
    <n v="10"/>
    <n v="1"/>
    <n v="1"/>
  </r>
  <r>
    <n v="17"/>
    <x v="95"/>
    <x v="5"/>
    <n v="6"/>
    <x v="57"/>
    <n v="6"/>
    <x v="2"/>
    <x v="0"/>
    <x v="1"/>
    <x v="6"/>
    <n v="10"/>
    <n v="1"/>
    <n v="0"/>
  </r>
  <r>
    <n v="17"/>
    <x v="95"/>
    <x v="5"/>
    <n v="6"/>
    <x v="58"/>
    <n v="6"/>
    <x v="1"/>
    <x v="1"/>
    <x v="1"/>
    <x v="6"/>
    <n v="8"/>
    <n v="1"/>
    <n v="1"/>
  </r>
  <r>
    <n v="17"/>
    <x v="95"/>
    <x v="5"/>
    <n v="6"/>
    <x v="59"/>
    <n v="6"/>
    <x v="1"/>
    <x v="1"/>
    <x v="1"/>
    <x v="6"/>
    <n v="7"/>
    <n v="1"/>
    <n v="1"/>
  </r>
  <r>
    <n v="17"/>
    <x v="95"/>
    <x v="5"/>
    <n v="6"/>
    <x v="60"/>
    <n v="6"/>
    <x v="1"/>
    <x v="1"/>
    <x v="1"/>
    <x v="6"/>
    <n v="8"/>
    <n v="1"/>
    <n v="1"/>
  </r>
  <r>
    <n v="18"/>
    <x v="96"/>
    <x v="0"/>
    <n v="7"/>
    <x v="32"/>
    <n v="7"/>
    <x v="2"/>
    <x v="1"/>
    <x v="1"/>
    <x v="2"/>
    <n v="10"/>
    <n v="1"/>
    <n v="1"/>
  </r>
  <r>
    <n v="18"/>
    <x v="96"/>
    <x v="0"/>
    <n v="7"/>
    <x v="33"/>
    <n v="7"/>
    <x v="2"/>
    <x v="1"/>
    <x v="1"/>
    <x v="2"/>
    <n v="10"/>
    <n v="1"/>
    <n v="1"/>
  </r>
  <r>
    <n v="18"/>
    <x v="96"/>
    <x v="0"/>
    <n v="7"/>
    <x v="34"/>
    <n v="7"/>
    <x v="2"/>
    <x v="1"/>
    <x v="1"/>
    <x v="2"/>
    <n v="9"/>
    <n v="1"/>
    <n v="1"/>
  </r>
  <r>
    <n v="18"/>
    <x v="96"/>
    <x v="0"/>
    <n v="7"/>
    <x v="35"/>
    <n v="7"/>
    <x v="2"/>
    <x v="1"/>
    <x v="1"/>
    <x v="2"/>
    <n v="9"/>
    <n v="1"/>
    <n v="1"/>
  </r>
  <r>
    <n v="18"/>
    <x v="96"/>
    <x v="0"/>
    <n v="7"/>
    <x v="36"/>
    <n v="7"/>
    <x v="2"/>
    <x v="0"/>
    <x v="1"/>
    <x v="2"/>
    <n v="10"/>
    <n v="1"/>
    <n v="0"/>
  </r>
  <r>
    <n v="18"/>
    <x v="96"/>
    <x v="0"/>
    <n v="7"/>
    <x v="37"/>
    <n v="7"/>
    <x v="1"/>
    <x v="0"/>
    <x v="1"/>
    <x v="2"/>
    <n v="8"/>
    <n v="1"/>
    <n v="0"/>
  </r>
  <r>
    <n v="18"/>
    <x v="96"/>
    <x v="0"/>
    <n v="7"/>
    <x v="38"/>
    <n v="7"/>
    <x v="0"/>
    <x v="0"/>
    <x v="1"/>
    <x v="2"/>
    <n v="6"/>
    <n v="1"/>
    <n v="0"/>
  </r>
  <r>
    <n v="18"/>
    <x v="96"/>
    <x v="0"/>
    <n v="7"/>
    <x v="39"/>
    <n v="7"/>
    <x v="0"/>
    <x v="1"/>
    <x v="1"/>
    <x v="2"/>
    <n v="6"/>
    <n v="1"/>
    <n v="1"/>
  </r>
  <r>
    <n v="18"/>
    <x v="96"/>
    <x v="0"/>
    <n v="7"/>
    <x v="40"/>
    <n v="7"/>
    <x v="0"/>
    <x v="0"/>
    <x v="1"/>
    <x v="2"/>
    <n v="6"/>
    <n v="1"/>
    <n v="0"/>
  </r>
  <r>
    <n v="18"/>
    <x v="96"/>
    <x v="0"/>
    <n v="7"/>
    <x v="41"/>
    <n v="7"/>
    <x v="1"/>
    <x v="0"/>
    <x v="1"/>
    <x v="2"/>
    <n v="8"/>
    <n v="1"/>
    <n v="0"/>
  </r>
  <r>
    <n v="18"/>
    <x v="96"/>
    <x v="0"/>
    <n v="7"/>
    <x v="42"/>
    <n v="7"/>
    <x v="1"/>
    <x v="1"/>
    <x v="1"/>
    <x v="2"/>
    <n v="7"/>
    <n v="1"/>
    <n v="1"/>
  </r>
  <r>
    <n v="18"/>
    <x v="96"/>
    <x v="0"/>
    <n v="7"/>
    <x v="43"/>
    <n v="7"/>
    <x v="1"/>
    <x v="0"/>
    <x v="1"/>
    <x v="2"/>
    <n v="8"/>
    <n v="1"/>
    <n v="0"/>
  </r>
  <r>
    <n v="18"/>
    <x v="96"/>
    <x v="0"/>
    <n v="7"/>
    <x v="44"/>
    <n v="6"/>
    <x v="1"/>
    <x v="0"/>
    <x v="1"/>
    <x v="6"/>
    <n v="8"/>
    <n v="0"/>
    <n v="0"/>
  </r>
  <r>
    <n v="18"/>
    <x v="96"/>
    <x v="0"/>
    <n v="7"/>
    <x v="45"/>
    <n v="1"/>
    <x v="2"/>
    <x v="1"/>
    <x v="1"/>
    <x v="1"/>
    <n v="10"/>
    <n v="0"/>
    <n v="1"/>
  </r>
  <r>
    <n v="18"/>
    <x v="96"/>
    <x v="0"/>
    <n v="7"/>
    <x v="46"/>
    <n v="7"/>
    <x v="2"/>
    <x v="1"/>
    <x v="1"/>
    <x v="2"/>
    <n v="10"/>
    <n v="1"/>
    <n v="1"/>
  </r>
  <r>
    <n v="18"/>
    <x v="96"/>
    <x v="0"/>
    <n v="7"/>
    <x v="47"/>
    <n v="7"/>
    <x v="2"/>
    <x v="1"/>
    <x v="1"/>
    <x v="2"/>
    <n v="10"/>
    <n v="1"/>
    <n v="1"/>
  </r>
  <r>
    <n v="18"/>
    <x v="96"/>
    <x v="0"/>
    <n v="7"/>
    <x v="48"/>
    <n v="5"/>
    <x v="1"/>
    <x v="1"/>
    <x v="1"/>
    <x v="5"/>
    <n v="8"/>
    <n v="0"/>
    <n v="1"/>
  </r>
  <r>
    <n v="18"/>
    <x v="96"/>
    <x v="0"/>
    <n v="7"/>
    <x v="49"/>
    <n v="7"/>
    <x v="2"/>
    <x v="0"/>
    <x v="1"/>
    <x v="2"/>
    <n v="10"/>
    <n v="1"/>
    <n v="0"/>
  </r>
  <r>
    <n v="18"/>
    <x v="96"/>
    <x v="0"/>
    <n v="7"/>
    <x v="50"/>
    <n v="7"/>
    <x v="1"/>
    <x v="0"/>
    <x v="1"/>
    <x v="2"/>
    <n v="7"/>
    <n v="1"/>
    <n v="0"/>
  </r>
  <r>
    <n v="18"/>
    <x v="96"/>
    <x v="0"/>
    <n v="7"/>
    <x v="51"/>
    <n v="7"/>
    <x v="0"/>
    <x v="1"/>
    <x v="1"/>
    <x v="2"/>
    <n v="6"/>
    <n v="1"/>
    <n v="1"/>
  </r>
  <r>
    <n v="18"/>
    <x v="96"/>
    <x v="0"/>
    <n v="7"/>
    <x v="52"/>
    <n v="7"/>
    <x v="0"/>
    <x v="0"/>
    <x v="1"/>
    <x v="2"/>
    <n v="5"/>
    <n v="1"/>
    <n v="0"/>
  </r>
  <r>
    <n v="18"/>
    <x v="96"/>
    <x v="0"/>
    <n v="7"/>
    <x v="53"/>
    <n v="7"/>
    <x v="0"/>
    <x v="0"/>
    <x v="1"/>
    <x v="2"/>
    <n v="6"/>
    <n v="1"/>
    <n v="0"/>
  </r>
  <r>
    <n v="18"/>
    <x v="96"/>
    <x v="0"/>
    <n v="7"/>
    <x v="54"/>
    <n v="7"/>
    <x v="1"/>
    <x v="0"/>
    <x v="1"/>
    <x v="2"/>
    <n v="7"/>
    <n v="1"/>
    <n v="0"/>
  </r>
  <r>
    <n v="18"/>
    <x v="96"/>
    <x v="0"/>
    <n v="7"/>
    <x v="55"/>
    <n v="4"/>
    <x v="1"/>
    <x v="0"/>
    <x v="1"/>
    <x v="4"/>
    <n v="8"/>
    <n v="0"/>
    <n v="0"/>
  </r>
  <r>
    <n v="18"/>
    <x v="96"/>
    <x v="0"/>
    <n v="7"/>
    <x v="56"/>
    <n v="7"/>
    <x v="2"/>
    <x v="1"/>
    <x v="1"/>
    <x v="2"/>
    <n v="10"/>
    <n v="1"/>
    <n v="1"/>
  </r>
  <r>
    <n v="18"/>
    <x v="96"/>
    <x v="0"/>
    <n v="7"/>
    <x v="57"/>
    <n v="7"/>
    <x v="2"/>
    <x v="0"/>
    <x v="1"/>
    <x v="2"/>
    <n v="10"/>
    <n v="1"/>
    <n v="0"/>
  </r>
  <r>
    <n v="18"/>
    <x v="96"/>
    <x v="0"/>
    <n v="7"/>
    <x v="58"/>
    <n v="5"/>
    <x v="1"/>
    <x v="1"/>
    <x v="1"/>
    <x v="5"/>
    <n v="8"/>
    <n v="0"/>
    <n v="1"/>
  </r>
  <r>
    <n v="18"/>
    <x v="96"/>
    <x v="0"/>
    <n v="7"/>
    <x v="59"/>
    <n v="7"/>
    <x v="1"/>
    <x v="1"/>
    <x v="1"/>
    <x v="2"/>
    <n v="7"/>
    <n v="1"/>
    <n v="1"/>
  </r>
  <r>
    <n v="18"/>
    <x v="96"/>
    <x v="0"/>
    <n v="7"/>
    <x v="60"/>
    <n v="7"/>
    <x v="1"/>
    <x v="1"/>
    <x v="1"/>
    <x v="2"/>
    <n v="8"/>
    <n v="1"/>
    <n v="1"/>
  </r>
  <r>
    <n v="19"/>
    <x v="97"/>
    <x v="5"/>
    <n v="6"/>
    <x v="32"/>
    <n v="6"/>
    <x v="2"/>
    <x v="1"/>
    <x v="1"/>
    <x v="6"/>
    <n v="10"/>
    <n v="1"/>
    <n v="1"/>
  </r>
  <r>
    <n v="19"/>
    <x v="97"/>
    <x v="5"/>
    <n v="6"/>
    <x v="33"/>
    <n v="6"/>
    <x v="2"/>
    <x v="1"/>
    <x v="1"/>
    <x v="6"/>
    <n v="10"/>
    <n v="1"/>
    <n v="1"/>
  </r>
  <r>
    <n v="19"/>
    <x v="97"/>
    <x v="5"/>
    <n v="6"/>
    <x v="34"/>
    <n v="6"/>
    <x v="2"/>
    <x v="1"/>
    <x v="1"/>
    <x v="6"/>
    <n v="9"/>
    <n v="1"/>
    <n v="1"/>
  </r>
  <r>
    <n v="19"/>
    <x v="97"/>
    <x v="5"/>
    <n v="6"/>
    <x v="35"/>
    <n v="6"/>
    <x v="2"/>
    <x v="1"/>
    <x v="1"/>
    <x v="6"/>
    <n v="9"/>
    <n v="1"/>
    <n v="1"/>
  </r>
  <r>
    <n v="19"/>
    <x v="97"/>
    <x v="5"/>
    <n v="6"/>
    <x v="36"/>
    <n v="6"/>
    <x v="2"/>
    <x v="0"/>
    <x v="1"/>
    <x v="6"/>
    <n v="10"/>
    <n v="1"/>
    <n v="0"/>
  </r>
  <r>
    <n v="19"/>
    <x v="97"/>
    <x v="5"/>
    <n v="6"/>
    <x v="37"/>
    <n v="6"/>
    <x v="1"/>
    <x v="0"/>
    <x v="1"/>
    <x v="6"/>
    <n v="8"/>
    <n v="1"/>
    <n v="0"/>
  </r>
  <r>
    <n v="19"/>
    <x v="97"/>
    <x v="5"/>
    <n v="6"/>
    <x v="38"/>
    <n v="5"/>
    <x v="0"/>
    <x v="0"/>
    <x v="1"/>
    <x v="5"/>
    <n v="6"/>
    <n v="0"/>
    <n v="0"/>
  </r>
  <r>
    <n v="19"/>
    <x v="97"/>
    <x v="5"/>
    <n v="6"/>
    <x v="39"/>
    <n v="6"/>
    <x v="0"/>
    <x v="1"/>
    <x v="1"/>
    <x v="6"/>
    <n v="6"/>
    <n v="1"/>
    <n v="1"/>
  </r>
  <r>
    <n v="19"/>
    <x v="97"/>
    <x v="5"/>
    <n v="6"/>
    <x v="40"/>
    <n v="6"/>
    <x v="0"/>
    <x v="0"/>
    <x v="1"/>
    <x v="6"/>
    <n v="6"/>
    <n v="1"/>
    <n v="0"/>
  </r>
  <r>
    <n v="19"/>
    <x v="97"/>
    <x v="5"/>
    <n v="6"/>
    <x v="41"/>
    <n v="6"/>
    <x v="1"/>
    <x v="0"/>
    <x v="1"/>
    <x v="6"/>
    <n v="8"/>
    <n v="1"/>
    <n v="0"/>
  </r>
  <r>
    <n v="19"/>
    <x v="97"/>
    <x v="5"/>
    <n v="6"/>
    <x v="42"/>
    <n v="6"/>
    <x v="1"/>
    <x v="1"/>
    <x v="1"/>
    <x v="6"/>
    <n v="7"/>
    <n v="1"/>
    <n v="1"/>
  </r>
  <r>
    <n v="19"/>
    <x v="97"/>
    <x v="5"/>
    <n v="6"/>
    <x v="43"/>
    <n v="6"/>
    <x v="1"/>
    <x v="0"/>
    <x v="1"/>
    <x v="6"/>
    <n v="8"/>
    <n v="1"/>
    <n v="0"/>
  </r>
  <r>
    <n v="19"/>
    <x v="97"/>
    <x v="5"/>
    <n v="6"/>
    <x v="44"/>
    <n v="5"/>
    <x v="1"/>
    <x v="0"/>
    <x v="1"/>
    <x v="5"/>
    <n v="8"/>
    <n v="0"/>
    <n v="0"/>
  </r>
  <r>
    <n v="19"/>
    <x v="97"/>
    <x v="5"/>
    <n v="6"/>
    <x v="45"/>
    <n v="1"/>
    <x v="2"/>
    <x v="1"/>
    <x v="1"/>
    <x v="1"/>
    <n v="10"/>
    <n v="0"/>
    <n v="1"/>
  </r>
  <r>
    <n v="19"/>
    <x v="97"/>
    <x v="5"/>
    <n v="6"/>
    <x v="46"/>
    <n v="6"/>
    <x v="2"/>
    <x v="1"/>
    <x v="1"/>
    <x v="6"/>
    <n v="10"/>
    <n v="1"/>
    <n v="1"/>
  </r>
  <r>
    <n v="19"/>
    <x v="97"/>
    <x v="5"/>
    <n v="6"/>
    <x v="47"/>
    <n v="5"/>
    <x v="2"/>
    <x v="1"/>
    <x v="1"/>
    <x v="5"/>
    <n v="10"/>
    <n v="0"/>
    <n v="1"/>
  </r>
  <r>
    <n v="19"/>
    <x v="97"/>
    <x v="5"/>
    <n v="6"/>
    <x v="48"/>
    <n v="6"/>
    <x v="1"/>
    <x v="1"/>
    <x v="1"/>
    <x v="6"/>
    <n v="8"/>
    <n v="1"/>
    <n v="1"/>
  </r>
  <r>
    <n v="19"/>
    <x v="97"/>
    <x v="5"/>
    <n v="6"/>
    <x v="49"/>
    <n v="6"/>
    <x v="2"/>
    <x v="0"/>
    <x v="1"/>
    <x v="6"/>
    <n v="10"/>
    <n v="1"/>
    <n v="0"/>
  </r>
  <r>
    <n v="19"/>
    <x v="97"/>
    <x v="5"/>
    <n v="6"/>
    <x v="50"/>
    <n v="5"/>
    <x v="1"/>
    <x v="0"/>
    <x v="1"/>
    <x v="5"/>
    <n v="7"/>
    <n v="0"/>
    <n v="0"/>
  </r>
  <r>
    <n v="19"/>
    <x v="97"/>
    <x v="5"/>
    <n v="6"/>
    <x v="51"/>
    <n v="6"/>
    <x v="0"/>
    <x v="1"/>
    <x v="1"/>
    <x v="6"/>
    <n v="6"/>
    <n v="1"/>
    <n v="1"/>
  </r>
  <r>
    <n v="19"/>
    <x v="97"/>
    <x v="5"/>
    <n v="6"/>
    <x v="52"/>
    <n v="6"/>
    <x v="0"/>
    <x v="0"/>
    <x v="1"/>
    <x v="6"/>
    <n v="5"/>
    <n v="1"/>
    <n v="0"/>
  </r>
  <r>
    <n v="19"/>
    <x v="97"/>
    <x v="5"/>
    <n v="6"/>
    <x v="53"/>
    <n v="6"/>
    <x v="0"/>
    <x v="0"/>
    <x v="1"/>
    <x v="6"/>
    <n v="6"/>
    <n v="1"/>
    <n v="0"/>
  </r>
  <r>
    <n v="19"/>
    <x v="97"/>
    <x v="5"/>
    <n v="6"/>
    <x v="54"/>
    <n v="6"/>
    <x v="1"/>
    <x v="0"/>
    <x v="1"/>
    <x v="6"/>
    <n v="7"/>
    <n v="1"/>
    <n v="0"/>
  </r>
  <r>
    <n v="19"/>
    <x v="97"/>
    <x v="5"/>
    <n v="6"/>
    <x v="55"/>
    <n v="5"/>
    <x v="1"/>
    <x v="0"/>
    <x v="1"/>
    <x v="5"/>
    <n v="8"/>
    <n v="0"/>
    <n v="0"/>
  </r>
  <r>
    <n v="19"/>
    <x v="97"/>
    <x v="5"/>
    <n v="6"/>
    <x v="56"/>
    <n v="6"/>
    <x v="2"/>
    <x v="1"/>
    <x v="1"/>
    <x v="6"/>
    <n v="10"/>
    <n v="1"/>
    <n v="1"/>
  </r>
  <r>
    <n v="19"/>
    <x v="97"/>
    <x v="5"/>
    <n v="6"/>
    <x v="57"/>
    <n v="6"/>
    <x v="2"/>
    <x v="0"/>
    <x v="1"/>
    <x v="6"/>
    <n v="10"/>
    <n v="1"/>
    <n v="0"/>
  </r>
  <r>
    <n v="19"/>
    <x v="97"/>
    <x v="5"/>
    <n v="6"/>
    <x v="58"/>
    <n v="6"/>
    <x v="1"/>
    <x v="1"/>
    <x v="1"/>
    <x v="6"/>
    <n v="8"/>
    <n v="1"/>
    <n v="1"/>
  </r>
  <r>
    <n v="19"/>
    <x v="97"/>
    <x v="5"/>
    <n v="6"/>
    <x v="59"/>
    <n v="6"/>
    <x v="1"/>
    <x v="1"/>
    <x v="1"/>
    <x v="6"/>
    <n v="7"/>
    <n v="1"/>
    <n v="1"/>
  </r>
  <r>
    <n v="19"/>
    <x v="97"/>
    <x v="5"/>
    <n v="6"/>
    <x v="60"/>
    <n v="6"/>
    <x v="1"/>
    <x v="1"/>
    <x v="1"/>
    <x v="6"/>
    <n v="8"/>
    <n v="1"/>
    <n v="1"/>
  </r>
  <r>
    <n v="20"/>
    <x v="98"/>
    <x v="2"/>
    <n v="1"/>
    <x v="32"/>
    <n v="1"/>
    <x v="2"/>
    <x v="1"/>
    <x v="1"/>
    <x v="1"/>
    <n v="10"/>
    <n v="1"/>
    <n v="1"/>
  </r>
  <r>
    <n v="20"/>
    <x v="98"/>
    <x v="2"/>
    <n v="1"/>
    <x v="33"/>
    <n v="1"/>
    <x v="2"/>
    <x v="1"/>
    <x v="1"/>
    <x v="1"/>
    <n v="10"/>
    <n v="1"/>
    <n v="1"/>
  </r>
  <r>
    <n v="20"/>
    <x v="98"/>
    <x v="2"/>
    <n v="1"/>
    <x v="34"/>
    <n v="1"/>
    <x v="2"/>
    <x v="1"/>
    <x v="1"/>
    <x v="1"/>
    <n v="9"/>
    <n v="1"/>
    <n v="1"/>
  </r>
  <r>
    <n v="20"/>
    <x v="98"/>
    <x v="2"/>
    <n v="1"/>
    <x v="35"/>
    <n v="1"/>
    <x v="2"/>
    <x v="1"/>
    <x v="1"/>
    <x v="1"/>
    <n v="9"/>
    <n v="1"/>
    <n v="1"/>
  </r>
  <r>
    <n v="20"/>
    <x v="98"/>
    <x v="2"/>
    <n v="1"/>
    <x v="36"/>
    <n v="1"/>
    <x v="2"/>
    <x v="0"/>
    <x v="1"/>
    <x v="1"/>
    <n v="10"/>
    <n v="1"/>
    <n v="0"/>
  </r>
  <r>
    <n v="20"/>
    <x v="98"/>
    <x v="2"/>
    <n v="1"/>
    <x v="37"/>
    <n v="1"/>
    <x v="1"/>
    <x v="0"/>
    <x v="1"/>
    <x v="1"/>
    <n v="8"/>
    <n v="1"/>
    <n v="0"/>
  </r>
  <r>
    <n v="20"/>
    <x v="98"/>
    <x v="2"/>
    <n v="1"/>
    <x v="38"/>
    <n v="3"/>
    <x v="0"/>
    <x v="0"/>
    <x v="1"/>
    <x v="3"/>
    <n v="6"/>
    <n v="0"/>
    <n v="0"/>
  </r>
  <r>
    <n v="20"/>
    <x v="98"/>
    <x v="2"/>
    <n v="1"/>
    <x v="39"/>
    <n v="1"/>
    <x v="0"/>
    <x v="1"/>
    <x v="1"/>
    <x v="1"/>
    <n v="6"/>
    <n v="1"/>
    <n v="1"/>
  </r>
  <r>
    <n v="20"/>
    <x v="98"/>
    <x v="2"/>
    <n v="1"/>
    <x v="40"/>
    <n v="1"/>
    <x v="0"/>
    <x v="0"/>
    <x v="1"/>
    <x v="1"/>
    <n v="6"/>
    <n v="1"/>
    <n v="0"/>
  </r>
  <r>
    <n v="20"/>
    <x v="98"/>
    <x v="2"/>
    <n v="1"/>
    <x v="41"/>
    <n v="1"/>
    <x v="1"/>
    <x v="0"/>
    <x v="1"/>
    <x v="1"/>
    <n v="8"/>
    <n v="1"/>
    <n v="0"/>
  </r>
  <r>
    <n v="20"/>
    <x v="98"/>
    <x v="2"/>
    <n v="1"/>
    <x v="42"/>
    <n v="1"/>
    <x v="1"/>
    <x v="1"/>
    <x v="1"/>
    <x v="1"/>
    <n v="7"/>
    <n v="1"/>
    <n v="1"/>
  </r>
  <r>
    <n v="20"/>
    <x v="98"/>
    <x v="2"/>
    <n v="1"/>
    <x v="43"/>
    <n v="1"/>
    <x v="1"/>
    <x v="0"/>
    <x v="1"/>
    <x v="1"/>
    <n v="8"/>
    <n v="1"/>
    <n v="0"/>
  </r>
  <r>
    <n v="20"/>
    <x v="98"/>
    <x v="2"/>
    <n v="1"/>
    <x v="44"/>
    <n v="1"/>
    <x v="1"/>
    <x v="0"/>
    <x v="1"/>
    <x v="1"/>
    <n v="8"/>
    <n v="1"/>
    <n v="0"/>
  </r>
  <r>
    <n v="20"/>
    <x v="98"/>
    <x v="2"/>
    <n v="1"/>
    <x v="45"/>
    <n v="1"/>
    <x v="2"/>
    <x v="1"/>
    <x v="1"/>
    <x v="1"/>
    <n v="10"/>
    <n v="1"/>
    <n v="1"/>
  </r>
  <r>
    <n v="20"/>
    <x v="98"/>
    <x v="2"/>
    <n v="1"/>
    <x v="46"/>
    <n v="1"/>
    <x v="2"/>
    <x v="1"/>
    <x v="1"/>
    <x v="1"/>
    <n v="10"/>
    <n v="1"/>
    <n v="1"/>
  </r>
  <r>
    <n v="20"/>
    <x v="98"/>
    <x v="2"/>
    <n v="1"/>
    <x v="47"/>
    <n v="1"/>
    <x v="2"/>
    <x v="1"/>
    <x v="1"/>
    <x v="1"/>
    <n v="10"/>
    <n v="1"/>
    <n v="1"/>
  </r>
  <r>
    <n v="20"/>
    <x v="98"/>
    <x v="2"/>
    <n v="1"/>
    <x v="48"/>
    <n v="5"/>
    <x v="1"/>
    <x v="1"/>
    <x v="1"/>
    <x v="5"/>
    <n v="8"/>
    <n v="0"/>
    <n v="1"/>
  </r>
  <r>
    <n v="20"/>
    <x v="98"/>
    <x v="2"/>
    <n v="1"/>
    <x v="49"/>
    <n v="1"/>
    <x v="2"/>
    <x v="0"/>
    <x v="1"/>
    <x v="1"/>
    <n v="10"/>
    <n v="1"/>
    <n v="0"/>
  </r>
  <r>
    <n v="20"/>
    <x v="98"/>
    <x v="2"/>
    <n v="1"/>
    <x v="50"/>
    <n v="5"/>
    <x v="1"/>
    <x v="0"/>
    <x v="1"/>
    <x v="5"/>
    <n v="7"/>
    <n v="0"/>
    <n v="0"/>
  </r>
  <r>
    <n v="20"/>
    <x v="98"/>
    <x v="2"/>
    <n v="1"/>
    <x v="51"/>
    <n v="1"/>
    <x v="0"/>
    <x v="1"/>
    <x v="1"/>
    <x v="1"/>
    <n v="6"/>
    <n v="1"/>
    <n v="1"/>
  </r>
  <r>
    <n v="20"/>
    <x v="98"/>
    <x v="2"/>
    <n v="1"/>
    <x v="52"/>
    <n v="1"/>
    <x v="0"/>
    <x v="0"/>
    <x v="1"/>
    <x v="1"/>
    <n v="5"/>
    <n v="1"/>
    <n v="0"/>
  </r>
  <r>
    <n v="20"/>
    <x v="98"/>
    <x v="2"/>
    <n v="1"/>
    <x v="53"/>
    <n v="6"/>
    <x v="0"/>
    <x v="0"/>
    <x v="1"/>
    <x v="6"/>
    <n v="6"/>
    <n v="0"/>
    <n v="0"/>
  </r>
  <r>
    <n v="20"/>
    <x v="98"/>
    <x v="2"/>
    <n v="1"/>
    <x v="54"/>
    <n v="1"/>
    <x v="1"/>
    <x v="0"/>
    <x v="1"/>
    <x v="1"/>
    <n v="7"/>
    <n v="1"/>
    <n v="0"/>
  </r>
  <r>
    <n v="20"/>
    <x v="98"/>
    <x v="2"/>
    <n v="1"/>
    <x v="55"/>
    <n v="1"/>
    <x v="1"/>
    <x v="0"/>
    <x v="1"/>
    <x v="1"/>
    <n v="8"/>
    <n v="1"/>
    <n v="0"/>
  </r>
  <r>
    <n v="20"/>
    <x v="98"/>
    <x v="2"/>
    <n v="1"/>
    <x v="56"/>
    <n v="1"/>
    <x v="2"/>
    <x v="1"/>
    <x v="1"/>
    <x v="1"/>
    <n v="10"/>
    <n v="1"/>
    <n v="1"/>
  </r>
  <r>
    <n v="20"/>
    <x v="98"/>
    <x v="2"/>
    <n v="1"/>
    <x v="57"/>
    <n v="1"/>
    <x v="2"/>
    <x v="0"/>
    <x v="1"/>
    <x v="1"/>
    <n v="10"/>
    <n v="1"/>
    <n v="0"/>
  </r>
  <r>
    <n v="20"/>
    <x v="98"/>
    <x v="2"/>
    <n v="1"/>
    <x v="58"/>
    <n v="5"/>
    <x v="1"/>
    <x v="1"/>
    <x v="1"/>
    <x v="5"/>
    <n v="8"/>
    <n v="0"/>
    <n v="1"/>
  </r>
  <r>
    <n v="20"/>
    <x v="98"/>
    <x v="2"/>
    <n v="1"/>
    <x v="59"/>
    <n v="1"/>
    <x v="1"/>
    <x v="1"/>
    <x v="1"/>
    <x v="1"/>
    <n v="7"/>
    <n v="1"/>
    <n v="1"/>
  </r>
  <r>
    <n v="20"/>
    <x v="98"/>
    <x v="2"/>
    <n v="1"/>
    <x v="60"/>
    <n v="7"/>
    <x v="1"/>
    <x v="1"/>
    <x v="1"/>
    <x v="2"/>
    <n v="8"/>
    <n v="0"/>
    <n v="1"/>
  </r>
  <r>
    <n v="21"/>
    <x v="99"/>
    <x v="2"/>
    <n v="1"/>
    <x v="32"/>
    <n v="1"/>
    <x v="2"/>
    <x v="1"/>
    <x v="1"/>
    <x v="1"/>
    <n v="10"/>
    <n v="1"/>
    <n v="1"/>
  </r>
  <r>
    <n v="21"/>
    <x v="99"/>
    <x v="2"/>
    <n v="1"/>
    <x v="33"/>
    <n v="6"/>
    <x v="2"/>
    <x v="1"/>
    <x v="1"/>
    <x v="6"/>
    <n v="10"/>
    <n v="0"/>
    <n v="1"/>
  </r>
  <r>
    <n v="21"/>
    <x v="99"/>
    <x v="2"/>
    <n v="1"/>
    <x v="34"/>
    <n v="1"/>
    <x v="2"/>
    <x v="1"/>
    <x v="1"/>
    <x v="1"/>
    <n v="9"/>
    <n v="1"/>
    <n v="1"/>
  </r>
  <r>
    <n v="21"/>
    <x v="99"/>
    <x v="2"/>
    <n v="1"/>
    <x v="35"/>
    <n v="1"/>
    <x v="2"/>
    <x v="1"/>
    <x v="1"/>
    <x v="1"/>
    <n v="9"/>
    <n v="1"/>
    <n v="1"/>
  </r>
  <r>
    <n v="21"/>
    <x v="99"/>
    <x v="2"/>
    <n v="1"/>
    <x v="36"/>
    <n v="1"/>
    <x v="2"/>
    <x v="0"/>
    <x v="1"/>
    <x v="1"/>
    <n v="10"/>
    <n v="1"/>
    <n v="0"/>
  </r>
  <r>
    <n v="21"/>
    <x v="99"/>
    <x v="2"/>
    <n v="1"/>
    <x v="37"/>
    <n v="3"/>
    <x v="1"/>
    <x v="0"/>
    <x v="1"/>
    <x v="3"/>
    <n v="8"/>
    <n v="0"/>
    <n v="0"/>
  </r>
  <r>
    <n v="21"/>
    <x v="99"/>
    <x v="2"/>
    <n v="1"/>
    <x v="38"/>
    <n v="3"/>
    <x v="0"/>
    <x v="0"/>
    <x v="1"/>
    <x v="3"/>
    <n v="6"/>
    <n v="0"/>
    <n v="0"/>
  </r>
  <r>
    <n v="21"/>
    <x v="99"/>
    <x v="2"/>
    <n v="1"/>
    <x v="39"/>
    <n v="1"/>
    <x v="0"/>
    <x v="1"/>
    <x v="1"/>
    <x v="1"/>
    <n v="6"/>
    <n v="1"/>
    <n v="1"/>
  </r>
  <r>
    <n v="21"/>
    <x v="99"/>
    <x v="2"/>
    <n v="1"/>
    <x v="40"/>
    <n v="1"/>
    <x v="0"/>
    <x v="0"/>
    <x v="1"/>
    <x v="1"/>
    <n v="6"/>
    <n v="1"/>
    <n v="0"/>
  </r>
  <r>
    <n v="21"/>
    <x v="99"/>
    <x v="2"/>
    <n v="1"/>
    <x v="41"/>
    <n v="1"/>
    <x v="1"/>
    <x v="0"/>
    <x v="1"/>
    <x v="1"/>
    <n v="8"/>
    <n v="1"/>
    <n v="0"/>
  </r>
  <r>
    <n v="21"/>
    <x v="99"/>
    <x v="2"/>
    <n v="1"/>
    <x v="42"/>
    <n v="1"/>
    <x v="1"/>
    <x v="1"/>
    <x v="1"/>
    <x v="1"/>
    <n v="7"/>
    <n v="1"/>
    <n v="1"/>
  </r>
  <r>
    <n v="21"/>
    <x v="99"/>
    <x v="2"/>
    <n v="1"/>
    <x v="43"/>
    <n v="1"/>
    <x v="1"/>
    <x v="0"/>
    <x v="1"/>
    <x v="1"/>
    <n v="8"/>
    <n v="1"/>
    <n v="0"/>
  </r>
  <r>
    <n v="21"/>
    <x v="99"/>
    <x v="2"/>
    <n v="1"/>
    <x v="44"/>
    <n v="1"/>
    <x v="1"/>
    <x v="0"/>
    <x v="1"/>
    <x v="1"/>
    <n v="8"/>
    <n v="1"/>
    <n v="0"/>
  </r>
  <r>
    <n v="21"/>
    <x v="99"/>
    <x v="2"/>
    <n v="1"/>
    <x v="45"/>
    <n v="2"/>
    <x v="2"/>
    <x v="1"/>
    <x v="1"/>
    <x v="0"/>
    <n v="10"/>
    <n v="0"/>
    <n v="1"/>
  </r>
  <r>
    <n v="21"/>
    <x v="99"/>
    <x v="2"/>
    <n v="1"/>
    <x v="46"/>
    <n v="1"/>
    <x v="2"/>
    <x v="1"/>
    <x v="1"/>
    <x v="1"/>
    <n v="10"/>
    <n v="1"/>
    <n v="1"/>
  </r>
  <r>
    <n v="21"/>
    <x v="99"/>
    <x v="2"/>
    <n v="1"/>
    <x v="47"/>
    <n v="1"/>
    <x v="2"/>
    <x v="1"/>
    <x v="1"/>
    <x v="1"/>
    <n v="10"/>
    <n v="1"/>
    <n v="1"/>
  </r>
  <r>
    <n v="21"/>
    <x v="99"/>
    <x v="2"/>
    <n v="1"/>
    <x v="48"/>
    <n v="1"/>
    <x v="1"/>
    <x v="1"/>
    <x v="1"/>
    <x v="1"/>
    <n v="8"/>
    <n v="1"/>
    <n v="1"/>
  </r>
  <r>
    <n v="21"/>
    <x v="99"/>
    <x v="2"/>
    <n v="1"/>
    <x v="49"/>
    <n v="1"/>
    <x v="2"/>
    <x v="0"/>
    <x v="1"/>
    <x v="1"/>
    <n v="10"/>
    <n v="1"/>
    <n v="0"/>
  </r>
  <r>
    <n v="21"/>
    <x v="99"/>
    <x v="2"/>
    <n v="1"/>
    <x v="50"/>
    <n v="1"/>
    <x v="1"/>
    <x v="0"/>
    <x v="1"/>
    <x v="1"/>
    <n v="7"/>
    <n v="1"/>
    <n v="0"/>
  </r>
  <r>
    <n v="21"/>
    <x v="99"/>
    <x v="2"/>
    <n v="1"/>
    <x v="51"/>
    <n v="1"/>
    <x v="0"/>
    <x v="1"/>
    <x v="1"/>
    <x v="1"/>
    <n v="6"/>
    <n v="1"/>
    <n v="1"/>
  </r>
  <r>
    <n v="21"/>
    <x v="99"/>
    <x v="2"/>
    <n v="1"/>
    <x v="52"/>
    <n v="1"/>
    <x v="0"/>
    <x v="0"/>
    <x v="1"/>
    <x v="1"/>
    <n v="5"/>
    <n v="1"/>
    <n v="0"/>
  </r>
  <r>
    <n v="21"/>
    <x v="99"/>
    <x v="2"/>
    <n v="1"/>
    <x v="53"/>
    <n v="1"/>
    <x v="0"/>
    <x v="0"/>
    <x v="1"/>
    <x v="1"/>
    <n v="6"/>
    <n v="1"/>
    <n v="0"/>
  </r>
  <r>
    <n v="21"/>
    <x v="99"/>
    <x v="2"/>
    <n v="1"/>
    <x v="54"/>
    <n v="1"/>
    <x v="1"/>
    <x v="0"/>
    <x v="1"/>
    <x v="1"/>
    <n v="7"/>
    <n v="1"/>
    <n v="0"/>
  </r>
  <r>
    <n v="21"/>
    <x v="99"/>
    <x v="2"/>
    <n v="1"/>
    <x v="55"/>
    <n v="1"/>
    <x v="1"/>
    <x v="0"/>
    <x v="1"/>
    <x v="1"/>
    <n v="8"/>
    <n v="1"/>
    <n v="0"/>
  </r>
  <r>
    <n v="21"/>
    <x v="99"/>
    <x v="2"/>
    <n v="1"/>
    <x v="56"/>
    <n v="1"/>
    <x v="2"/>
    <x v="1"/>
    <x v="1"/>
    <x v="1"/>
    <n v="10"/>
    <n v="1"/>
    <n v="1"/>
  </r>
  <r>
    <n v="21"/>
    <x v="99"/>
    <x v="2"/>
    <n v="1"/>
    <x v="57"/>
    <n v="1"/>
    <x v="2"/>
    <x v="0"/>
    <x v="1"/>
    <x v="1"/>
    <n v="10"/>
    <n v="1"/>
    <n v="0"/>
  </r>
  <r>
    <n v="21"/>
    <x v="99"/>
    <x v="2"/>
    <n v="1"/>
    <x v="58"/>
    <n v="5"/>
    <x v="1"/>
    <x v="1"/>
    <x v="1"/>
    <x v="5"/>
    <n v="8"/>
    <n v="0"/>
    <n v="1"/>
  </r>
  <r>
    <n v="21"/>
    <x v="99"/>
    <x v="2"/>
    <n v="1"/>
    <x v="59"/>
    <n v="1"/>
    <x v="1"/>
    <x v="1"/>
    <x v="1"/>
    <x v="1"/>
    <n v="7"/>
    <n v="1"/>
    <n v="1"/>
  </r>
  <r>
    <n v="21"/>
    <x v="99"/>
    <x v="2"/>
    <n v="1"/>
    <x v="60"/>
    <n v="1"/>
    <x v="1"/>
    <x v="1"/>
    <x v="1"/>
    <x v="1"/>
    <n v="8"/>
    <n v="1"/>
    <n v="1"/>
  </r>
  <r>
    <n v="22"/>
    <x v="100"/>
    <x v="1"/>
    <n v="2"/>
    <x v="32"/>
    <n v="2"/>
    <x v="2"/>
    <x v="1"/>
    <x v="1"/>
    <x v="0"/>
    <n v="10"/>
    <n v="1"/>
    <n v="1"/>
  </r>
  <r>
    <n v="22"/>
    <x v="100"/>
    <x v="1"/>
    <n v="2"/>
    <x v="33"/>
    <n v="2"/>
    <x v="2"/>
    <x v="1"/>
    <x v="1"/>
    <x v="0"/>
    <n v="10"/>
    <n v="1"/>
    <n v="1"/>
  </r>
  <r>
    <n v="22"/>
    <x v="100"/>
    <x v="1"/>
    <n v="2"/>
    <x v="34"/>
    <n v="2"/>
    <x v="2"/>
    <x v="1"/>
    <x v="1"/>
    <x v="0"/>
    <n v="9"/>
    <n v="1"/>
    <n v="1"/>
  </r>
  <r>
    <n v="22"/>
    <x v="100"/>
    <x v="1"/>
    <n v="2"/>
    <x v="35"/>
    <n v="2"/>
    <x v="2"/>
    <x v="1"/>
    <x v="1"/>
    <x v="0"/>
    <n v="9"/>
    <n v="1"/>
    <n v="1"/>
  </r>
  <r>
    <n v="22"/>
    <x v="100"/>
    <x v="1"/>
    <n v="2"/>
    <x v="36"/>
    <n v="2"/>
    <x v="2"/>
    <x v="0"/>
    <x v="1"/>
    <x v="0"/>
    <n v="10"/>
    <n v="1"/>
    <n v="0"/>
  </r>
  <r>
    <n v="22"/>
    <x v="100"/>
    <x v="1"/>
    <n v="2"/>
    <x v="37"/>
    <n v="2"/>
    <x v="1"/>
    <x v="0"/>
    <x v="1"/>
    <x v="0"/>
    <n v="8"/>
    <n v="1"/>
    <n v="0"/>
  </r>
  <r>
    <n v="22"/>
    <x v="100"/>
    <x v="1"/>
    <n v="2"/>
    <x v="38"/>
    <n v="2"/>
    <x v="0"/>
    <x v="0"/>
    <x v="1"/>
    <x v="0"/>
    <n v="6"/>
    <n v="1"/>
    <n v="0"/>
  </r>
  <r>
    <n v="22"/>
    <x v="100"/>
    <x v="1"/>
    <n v="2"/>
    <x v="39"/>
    <n v="2"/>
    <x v="0"/>
    <x v="1"/>
    <x v="1"/>
    <x v="0"/>
    <n v="6"/>
    <n v="1"/>
    <n v="1"/>
  </r>
  <r>
    <n v="22"/>
    <x v="100"/>
    <x v="1"/>
    <n v="2"/>
    <x v="40"/>
    <n v="2"/>
    <x v="0"/>
    <x v="0"/>
    <x v="1"/>
    <x v="0"/>
    <n v="6"/>
    <n v="1"/>
    <n v="0"/>
  </r>
  <r>
    <n v="22"/>
    <x v="100"/>
    <x v="1"/>
    <n v="2"/>
    <x v="41"/>
    <n v="2"/>
    <x v="1"/>
    <x v="0"/>
    <x v="1"/>
    <x v="0"/>
    <n v="8"/>
    <n v="1"/>
    <n v="0"/>
  </r>
  <r>
    <n v="22"/>
    <x v="100"/>
    <x v="1"/>
    <n v="2"/>
    <x v="42"/>
    <n v="2"/>
    <x v="1"/>
    <x v="1"/>
    <x v="1"/>
    <x v="0"/>
    <n v="7"/>
    <n v="1"/>
    <n v="1"/>
  </r>
  <r>
    <n v="22"/>
    <x v="100"/>
    <x v="1"/>
    <n v="2"/>
    <x v="43"/>
    <n v="2"/>
    <x v="1"/>
    <x v="0"/>
    <x v="1"/>
    <x v="0"/>
    <n v="8"/>
    <n v="1"/>
    <n v="0"/>
  </r>
  <r>
    <n v="22"/>
    <x v="100"/>
    <x v="1"/>
    <n v="2"/>
    <x v="44"/>
    <n v="2"/>
    <x v="1"/>
    <x v="0"/>
    <x v="1"/>
    <x v="0"/>
    <n v="8"/>
    <n v="1"/>
    <n v="0"/>
  </r>
  <r>
    <n v="22"/>
    <x v="100"/>
    <x v="1"/>
    <n v="2"/>
    <x v="45"/>
    <n v="2"/>
    <x v="2"/>
    <x v="1"/>
    <x v="1"/>
    <x v="0"/>
    <n v="10"/>
    <n v="1"/>
    <n v="1"/>
  </r>
  <r>
    <n v="22"/>
    <x v="100"/>
    <x v="1"/>
    <n v="2"/>
    <x v="46"/>
    <n v="2"/>
    <x v="2"/>
    <x v="1"/>
    <x v="1"/>
    <x v="0"/>
    <n v="10"/>
    <n v="1"/>
    <n v="1"/>
  </r>
  <r>
    <n v="22"/>
    <x v="100"/>
    <x v="1"/>
    <n v="2"/>
    <x v="47"/>
    <n v="2"/>
    <x v="2"/>
    <x v="1"/>
    <x v="1"/>
    <x v="0"/>
    <n v="10"/>
    <n v="1"/>
    <n v="1"/>
  </r>
  <r>
    <n v="22"/>
    <x v="100"/>
    <x v="1"/>
    <n v="2"/>
    <x v="48"/>
    <n v="2"/>
    <x v="1"/>
    <x v="1"/>
    <x v="1"/>
    <x v="0"/>
    <n v="8"/>
    <n v="1"/>
    <n v="1"/>
  </r>
  <r>
    <n v="22"/>
    <x v="100"/>
    <x v="1"/>
    <n v="2"/>
    <x v="49"/>
    <n v="2"/>
    <x v="2"/>
    <x v="0"/>
    <x v="1"/>
    <x v="0"/>
    <n v="10"/>
    <n v="1"/>
    <n v="0"/>
  </r>
  <r>
    <n v="22"/>
    <x v="100"/>
    <x v="1"/>
    <n v="2"/>
    <x v="50"/>
    <n v="2"/>
    <x v="1"/>
    <x v="0"/>
    <x v="1"/>
    <x v="0"/>
    <n v="7"/>
    <n v="1"/>
    <n v="0"/>
  </r>
  <r>
    <n v="22"/>
    <x v="100"/>
    <x v="1"/>
    <n v="2"/>
    <x v="51"/>
    <n v="2"/>
    <x v="0"/>
    <x v="1"/>
    <x v="1"/>
    <x v="0"/>
    <n v="6"/>
    <n v="1"/>
    <n v="1"/>
  </r>
  <r>
    <n v="22"/>
    <x v="100"/>
    <x v="1"/>
    <n v="2"/>
    <x v="52"/>
    <n v="2"/>
    <x v="0"/>
    <x v="0"/>
    <x v="1"/>
    <x v="0"/>
    <n v="5"/>
    <n v="1"/>
    <n v="0"/>
  </r>
  <r>
    <n v="22"/>
    <x v="100"/>
    <x v="1"/>
    <n v="2"/>
    <x v="53"/>
    <n v="2"/>
    <x v="0"/>
    <x v="0"/>
    <x v="1"/>
    <x v="0"/>
    <n v="6"/>
    <n v="1"/>
    <n v="0"/>
  </r>
  <r>
    <n v="22"/>
    <x v="100"/>
    <x v="1"/>
    <n v="2"/>
    <x v="54"/>
    <n v="2"/>
    <x v="1"/>
    <x v="0"/>
    <x v="1"/>
    <x v="0"/>
    <n v="7"/>
    <n v="1"/>
    <n v="0"/>
  </r>
  <r>
    <n v="22"/>
    <x v="100"/>
    <x v="1"/>
    <n v="2"/>
    <x v="55"/>
    <n v="2"/>
    <x v="1"/>
    <x v="0"/>
    <x v="1"/>
    <x v="0"/>
    <n v="8"/>
    <n v="1"/>
    <n v="0"/>
  </r>
  <r>
    <n v="22"/>
    <x v="100"/>
    <x v="1"/>
    <n v="2"/>
    <x v="56"/>
    <n v="2"/>
    <x v="2"/>
    <x v="1"/>
    <x v="1"/>
    <x v="0"/>
    <n v="10"/>
    <n v="1"/>
    <n v="1"/>
  </r>
  <r>
    <n v="22"/>
    <x v="100"/>
    <x v="1"/>
    <n v="2"/>
    <x v="57"/>
    <n v="2"/>
    <x v="2"/>
    <x v="0"/>
    <x v="1"/>
    <x v="0"/>
    <n v="10"/>
    <n v="1"/>
    <n v="0"/>
  </r>
  <r>
    <n v="22"/>
    <x v="100"/>
    <x v="1"/>
    <n v="2"/>
    <x v="58"/>
    <n v="2"/>
    <x v="1"/>
    <x v="1"/>
    <x v="1"/>
    <x v="0"/>
    <n v="8"/>
    <n v="1"/>
    <n v="1"/>
  </r>
  <r>
    <n v="22"/>
    <x v="100"/>
    <x v="1"/>
    <n v="2"/>
    <x v="59"/>
    <n v="2"/>
    <x v="1"/>
    <x v="1"/>
    <x v="1"/>
    <x v="0"/>
    <n v="7"/>
    <n v="1"/>
    <n v="1"/>
  </r>
  <r>
    <n v="22"/>
    <x v="100"/>
    <x v="1"/>
    <n v="2"/>
    <x v="60"/>
    <n v="2"/>
    <x v="1"/>
    <x v="1"/>
    <x v="1"/>
    <x v="0"/>
    <n v="8"/>
    <n v="1"/>
    <n v="1"/>
  </r>
  <r>
    <n v="23"/>
    <x v="101"/>
    <x v="2"/>
    <n v="1"/>
    <x v="32"/>
    <n v="1"/>
    <x v="2"/>
    <x v="1"/>
    <x v="1"/>
    <x v="1"/>
    <n v="10"/>
    <n v="1"/>
    <n v="1"/>
  </r>
  <r>
    <n v="23"/>
    <x v="101"/>
    <x v="2"/>
    <n v="1"/>
    <x v="33"/>
    <n v="1"/>
    <x v="2"/>
    <x v="1"/>
    <x v="1"/>
    <x v="1"/>
    <n v="10"/>
    <n v="1"/>
    <n v="1"/>
  </r>
  <r>
    <n v="23"/>
    <x v="101"/>
    <x v="2"/>
    <n v="1"/>
    <x v="34"/>
    <n v="1"/>
    <x v="2"/>
    <x v="1"/>
    <x v="1"/>
    <x v="1"/>
    <n v="9"/>
    <n v="1"/>
    <n v="1"/>
  </r>
  <r>
    <n v="23"/>
    <x v="101"/>
    <x v="2"/>
    <n v="1"/>
    <x v="35"/>
    <n v="1"/>
    <x v="2"/>
    <x v="1"/>
    <x v="1"/>
    <x v="1"/>
    <n v="9"/>
    <n v="1"/>
    <n v="1"/>
  </r>
  <r>
    <n v="23"/>
    <x v="101"/>
    <x v="2"/>
    <n v="1"/>
    <x v="36"/>
    <n v="1"/>
    <x v="2"/>
    <x v="0"/>
    <x v="1"/>
    <x v="1"/>
    <n v="10"/>
    <n v="1"/>
    <n v="0"/>
  </r>
  <r>
    <n v="23"/>
    <x v="101"/>
    <x v="2"/>
    <n v="1"/>
    <x v="37"/>
    <n v="1"/>
    <x v="1"/>
    <x v="0"/>
    <x v="1"/>
    <x v="1"/>
    <n v="8"/>
    <n v="1"/>
    <n v="0"/>
  </r>
  <r>
    <n v="23"/>
    <x v="101"/>
    <x v="2"/>
    <n v="1"/>
    <x v="38"/>
    <n v="3"/>
    <x v="0"/>
    <x v="0"/>
    <x v="1"/>
    <x v="3"/>
    <n v="6"/>
    <n v="0"/>
    <n v="0"/>
  </r>
  <r>
    <n v="23"/>
    <x v="101"/>
    <x v="2"/>
    <n v="1"/>
    <x v="39"/>
    <n v="1"/>
    <x v="0"/>
    <x v="1"/>
    <x v="1"/>
    <x v="1"/>
    <n v="6"/>
    <n v="1"/>
    <n v="1"/>
  </r>
  <r>
    <n v="23"/>
    <x v="101"/>
    <x v="2"/>
    <n v="1"/>
    <x v="40"/>
    <n v="1"/>
    <x v="0"/>
    <x v="0"/>
    <x v="1"/>
    <x v="1"/>
    <n v="6"/>
    <n v="1"/>
    <n v="0"/>
  </r>
  <r>
    <n v="23"/>
    <x v="101"/>
    <x v="2"/>
    <n v="1"/>
    <x v="41"/>
    <n v="1"/>
    <x v="1"/>
    <x v="0"/>
    <x v="1"/>
    <x v="1"/>
    <n v="8"/>
    <n v="1"/>
    <n v="0"/>
  </r>
  <r>
    <n v="23"/>
    <x v="101"/>
    <x v="2"/>
    <n v="1"/>
    <x v="42"/>
    <n v="1"/>
    <x v="1"/>
    <x v="1"/>
    <x v="1"/>
    <x v="1"/>
    <n v="7"/>
    <n v="1"/>
    <n v="1"/>
  </r>
  <r>
    <n v="23"/>
    <x v="101"/>
    <x v="2"/>
    <n v="1"/>
    <x v="43"/>
    <n v="1"/>
    <x v="1"/>
    <x v="0"/>
    <x v="1"/>
    <x v="1"/>
    <n v="8"/>
    <n v="1"/>
    <n v="0"/>
  </r>
  <r>
    <n v="23"/>
    <x v="101"/>
    <x v="2"/>
    <n v="1"/>
    <x v="44"/>
    <n v="1"/>
    <x v="1"/>
    <x v="0"/>
    <x v="1"/>
    <x v="1"/>
    <n v="8"/>
    <n v="1"/>
    <n v="0"/>
  </r>
  <r>
    <n v="23"/>
    <x v="101"/>
    <x v="2"/>
    <n v="1"/>
    <x v="45"/>
    <n v="1"/>
    <x v="2"/>
    <x v="1"/>
    <x v="1"/>
    <x v="1"/>
    <n v="10"/>
    <n v="1"/>
    <n v="1"/>
  </r>
  <r>
    <n v="23"/>
    <x v="101"/>
    <x v="2"/>
    <n v="1"/>
    <x v="46"/>
    <n v="1"/>
    <x v="2"/>
    <x v="1"/>
    <x v="1"/>
    <x v="1"/>
    <n v="10"/>
    <n v="1"/>
    <n v="1"/>
  </r>
  <r>
    <n v="23"/>
    <x v="101"/>
    <x v="2"/>
    <n v="1"/>
    <x v="47"/>
    <n v="1"/>
    <x v="2"/>
    <x v="1"/>
    <x v="1"/>
    <x v="1"/>
    <n v="10"/>
    <n v="1"/>
    <n v="1"/>
  </r>
  <r>
    <n v="23"/>
    <x v="101"/>
    <x v="2"/>
    <n v="1"/>
    <x v="48"/>
    <n v="3"/>
    <x v="1"/>
    <x v="1"/>
    <x v="1"/>
    <x v="3"/>
    <n v="8"/>
    <n v="0"/>
    <n v="1"/>
  </r>
  <r>
    <n v="23"/>
    <x v="101"/>
    <x v="2"/>
    <n v="1"/>
    <x v="49"/>
    <n v="1"/>
    <x v="2"/>
    <x v="0"/>
    <x v="1"/>
    <x v="1"/>
    <n v="10"/>
    <n v="1"/>
    <n v="0"/>
  </r>
  <r>
    <n v="23"/>
    <x v="101"/>
    <x v="2"/>
    <n v="1"/>
    <x v="50"/>
    <n v="1"/>
    <x v="1"/>
    <x v="0"/>
    <x v="1"/>
    <x v="1"/>
    <n v="7"/>
    <n v="1"/>
    <n v="0"/>
  </r>
  <r>
    <n v="23"/>
    <x v="101"/>
    <x v="2"/>
    <n v="1"/>
    <x v="51"/>
    <n v="1"/>
    <x v="0"/>
    <x v="1"/>
    <x v="1"/>
    <x v="1"/>
    <n v="6"/>
    <n v="1"/>
    <n v="1"/>
  </r>
  <r>
    <n v="23"/>
    <x v="101"/>
    <x v="2"/>
    <n v="1"/>
    <x v="52"/>
    <n v="1"/>
    <x v="0"/>
    <x v="0"/>
    <x v="1"/>
    <x v="1"/>
    <n v="5"/>
    <n v="1"/>
    <n v="0"/>
  </r>
  <r>
    <n v="23"/>
    <x v="101"/>
    <x v="2"/>
    <n v="1"/>
    <x v="53"/>
    <n v="1"/>
    <x v="0"/>
    <x v="0"/>
    <x v="1"/>
    <x v="1"/>
    <n v="6"/>
    <n v="1"/>
    <n v="0"/>
  </r>
  <r>
    <n v="23"/>
    <x v="101"/>
    <x v="2"/>
    <n v="1"/>
    <x v="54"/>
    <n v="1"/>
    <x v="1"/>
    <x v="0"/>
    <x v="1"/>
    <x v="1"/>
    <n v="7"/>
    <n v="1"/>
    <n v="0"/>
  </r>
  <r>
    <n v="23"/>
    <x v="101"/>
    <x v="2"/>
    <n v="1"/>
    <x v="55"/>
    <n v="1"/>
    <x v="1"/>
    <x v="0"/>
    <x v="1"/>
    <x v="1"/>
    <n v="8"/>
    <n v="1"/>
    <n v="0"/>
  </r>
  <r>
    <n v="23"/>
    <x v="101"/>
    <x v="2"/>
    <n v="1"/>
    <x v="56"/>
    <n v="1"/>
    <x v="2"/>
    <x v="1"/>
    <x v="1"/>
    <x v="1"/>
    <n v="10"/>
    <n v="1"/>
    <n v="1"/>
  </r>
  <r>
    <n v="23"/>
    <x v="101"/>
    <x v="2"/>
    <n v="1"/>
    <x v="57"/>
    <n v="1"/>
    <x v="2"/>
    <x v="0"/>
    <x v="1"/>
    <x v="1"/>
    <n v="10"/>
    <n v="1"/>
    <n v="0"/>
  </r>
  <r>
    <n v="23"/>
    <x v="101"/>
    <x v="2"/>
    <n v="1"/>
    <x v="58"/>
    <n v="1"/>
    <x v="1"/>
    <x v="1"/>
    <x v="1"/>
    <x v="1"/>
    <n v="8"/>
    <n v="1"/>
    <n v="1"/>
  </r>
  <r>
    <n v="23"/>
    <x v="101"/>
    <x v="2"/>
    <n v="1"/>
    <x v="59"/>
    <n v="1"/>
    <x v="1"/>
    <x v="1"/>
    <x v="1"/>
    <x v="1"/>
    <n v="7"/>
    <n v="1"/>
    <n v="1"/>
  </r>
  <r>
    <n v="23"/>
    <x v="101"/>
    <x v="2"/>
    <n v="1"/>
    <x v="60"/>
    <n v="3"/>
    <x v="1"/>
    <x v="1"/>
    <x v="1"/>
    <x v="3"/>
    <n v="8"/>
    <n v="0"/>
    <n v="1"/>
  </r>
  <r>
    <n v="24"/>
    <x v="102"/>
    <x v="3"/>
    <n v="4"/>
    <x v="32"/>
    <n v="4"/>
    <x v="2"/>
    <x v="1"/>
    <x v="1"/>
    <x v="4"/>
    <n v="10"/>
    <n v="1"/>
    <n v="1"/>
  </r>
  <r>
    <n v="24"/>
    <x v="102"/>
    <x v="3"/>
    <n v="4"/>
    <x v="33"/>
    <n v="4"/>
    <x v="2"/>
    <x v="1"/>
    <x v="1"/>
    <x v="4"/>
    <n v="10"/>
    <n v="1"/>
    <n v="1"/>
  </r>
  <r>
    <n v="24"/>
    <x v="102"/>
    <x v="3"/>
    <n v="4"/>
    <x v="34"/>
    <n v="4"/>
    <x v="2"/>
    <x v="1"/>
    <x v="1"/>
    <x v="4"/>
    <n v="9"/>
    <n v="1"/>
    <n v="1"/>
  </r>
  <r>
    <n v="24"/>
    <x v="102"/>
    <x v="3"/>
    <n v="4"/>
    <x v="35"/>
    <n v="4"/>
    <x v="2"/>
    <x v="1"/>
    <x v="1"/>
    <x v="4"/>
    <n v="9"/>
    <n v="1"/>
    <n v="1"/>
  </r>
  <r>
    <n v="24"/>
    <x v="102"/>
    <x v="3"/>
    <n v="4"/>
    <x v="36"/>
    <n v="4"/>
    <x v="2"/>
    <x v="0"/>
    <x v="1"/>
    <x v="4"/>
    <n v="10"/>
    <n v="1"/>
    <n v="0"/>
  </r>
  <r>
    <n v="24"/>
    <x v="102"/>
    <x v="3"/>
    <n v="4"/>
    <x v="37"/>
    <n v="4"/>
    <x v="1"/>
    <x v="0"/>
    <x v="1"/>
    <x v="4"/>
    <n v="8"/>
    <n v="1"/>
    <n v="0"/>
  </r>
  <r>
    <n v="24"/>
    <x v="102"/>
    <x v="3"/>
    <n v="4"/>
    <x v="38"/>
    <n v="4"/>
    <x v="0"/>
    <x v="0"/>
    <x v="1"/>
    <x v="4"/>
    <n v="6"/>
    <n v="1"/>
    <n v="0"/>
  </r>
  <r>
    <n v="24"/>
    <x v="102"/>
    <x v="3"/>
    <n v="4"/>
    <x v="39"/>
    <n v="4"/>
    <x v="0"/>
    <x v="1"/>
    <x v="1"/>
    <x v="4"/>
    <n v="6"/>
    <n v="1"/>
    <n v="1"/>
  </r>
  <r>
    <n v="24"/>
    <x v="102"/>
    <x v="3"/>
    <n v="4"/>
    <x v="40"/>
    <n v="4"/>
    <x v="0"/>
    <x v="0"/>
    <x v="1"/>
    <x v="4"/>
    <n v="6"/>
    <n v="1"/>
    <n v="0"/>
  </r>
  <r>
    <n v="24"/>
    <x v="102"/>
    <x v="3"/>
    <n v="4"/>
    <x v="41"/>
    <n v="4"/>
    <x v="1"/>
    <x v="0"/>
    <x v="1"/>
    <x v="4"/>
    <n v="8"/>
    <n v="1"/>
    <n v="0"/>
  </r>
  <r>
    <n v="24"/>
    <x v="102"/>
    <x v="3"/>
    <n v="4"/>
    <x v="42"/>
    <n v="4"/>
    <x v="1"/>
    <x v="1"/>
    <x v="1"/>
    <x v="4"/>
    <n v="7"/>
    <n v="1"/>
    <n v="1"/>
  </r>
  <r>
    <n v="24"/>
    <x v="102"/>
    <x v="3"/>
    <n v="4"/>
    <x v="43"/>
    <n v="4"/>
    <x v="1"/>
    <x v="0"/>
    <x v="1"/>
    <x v="4"/>
    <n v="8"/>
    <n v="1"/>
    <n v="0"/>
  </r>
  <r>
    <n v="24"/>
    <x v="102"/>
    <x v="3"/>
    <n v="4"/>
    <x v="44"/>
    <n v="4"/>
    <x v="1"/>
    <x v="0"/>
    <x v="1"/>
    <x v="4"/>
    <n v="8"/>
    <n v="1"/>
    <n v="0"/>
  </r>
  <r>
    <n v="24"/>
    <x v="102"/>
    <x v="3"/>
    <n v="4"/>
    <x v="45"/>
    <n v="2"/>
    <x v="2"/>
    <x v="1"/>
    <x v="1"/>
    <x v="0"/>
    <n v="10"/>
    <n v="0"/>
    <n v="1"/>
  </r>
  <r>
    <n v="24"/>
    <x v="102"/>
    <x v="3"/>
    <n v="4"/>
    <x v="46"/>
    <n v="4"/>
    <x v="2"/>
    <x v="1"/>
    <x v="1"/>
    <x v="4"/>
    <n v="10"/>
    <n v="1"/>
    <n v="1"/>
  </r>
  <r>
    <n v="24"/>
    <x v="102"/>
    <x v="3"/>
    <n v="4"/>
    <x v="47"/>
    <n v="4"/>
    <x v="2"/>
    <x v="1"/>
    <x v="1"/>
    <x v="4"/>
    <n v="10"/>
    <n v="1"/>
    <n v="1"/>
  </r>
  <r>
    <n v="24"/>
    <x v="102"/>
    <x v="3"/>
    <n v="4"/>
    <x v="48"/>
    <n v="4"/>
    <x v="1"/>
    <x v="1"/>
    <x v="1"/>
    <x v="4"/>
    <n v="8"/>
    <n v="1"/>
    <n v="1"/>
  </r>
  <r>
    <n v="24"/>
    <x v="102"/>
    <x v="3"/>
    <n v="4"/>
    <x v="49"/>
    <n v="4"/>
    <x v="2"/>
    <x v="0"/>
    <x v="1"/>
    <x v="4"/>
    <n v="10"/>
    <n v="1"/>
    <n v="0"/>
  </r>
  <r>
    <n v="24"/>
    <x v="102"/>
    <x v="3"/>
    <n v="4"/>
    <x v="50"/>
    <n v="2"/>
    <x v="1"/>
    <x v="0"/>
    <x v="1"/>
    <x v="0"/>
    <n v="7"/>
    <n v="0"/>
    <n v="0"/>
  </r>
  <r>
    <n v="24"/>
    <x v="102"/>
    <x v="3"/>
    <n v="4"/>
    <x v="51"/>
    <n v="4"/>
    <x v="0"/>
    <x v="1"/>
    <x v="1"/>
    <x v="4"/>
    <n v="6"/>
    <n v="1"/>
    <n v="1"/>
  </r>
  <r>
    <n v="24"/>
    <x v="102"/>
    <x v="3"/>
    <n v="4"/>
    <x v="52"/>
    <n v="4"/>
    <x v="0"/>
    <x v="0"/>
    <x v="1"/>
    <x v="4"/>
    <n v="5"/>
    <n v="1"/>
    <n v="0"/>
  </r>
  <r>
    <n v="24"/>
    <x v="102"/>
    <x v="3"/>
    <n v="4"/>
    <x v="53"/>
    <n v="4"/>
    <x v="0"/>
    <x v="0"/>
    <x v="1"/>
    <x v="4"/>
    <n v="6"/>
    <n v="1"/>
    <n v="0"/>
  </r>
  <r>
    <n v="24"/>
    <x v="102"/>
    <x v="3"/>
    <n v="4"/>
    <x v="54"/>
    <n v="4"/>
    <x v="1"/>
    <x v="0"/>
    <x v="1"/>
    <x v="4"/>
    <n v="7"/>
    <n v="1"/>
    <n v="0"/>
  </r>
  <r>
    <n v="24"/>
    <x v="102"/>
    <x v="3"/>
    <n v="4"/>
    <x v="55"/>
    <n v="4"/>
    <x v="1"/>
    <x v="0"/>
    <x v="1"/>
    <x v="4"/>
    <n v="8"/>
    <n v="1"/>
    <n v="0"/>
  </r>
  <r>
    <n v="24"/>
    <x v="102"/>
    <x v="3"/>
    <n v="4"/>
    <x v="56"/>
    <n v="4"/>
    <x v="2"/>
    <x v="1"/>
    <x v="1"/>
    <x v="4"/>
    <n v="10"/>
    <n v="1"/>
    <n v="1"/>
  </r>
  <r>
    <n v="24"/>
    <x v="102"/>
    <x v="3"/>
    <n v="4"/>
    <x v="57"/>
    <n v="4"/>
    <x v="2"/>
    <x v="0"/>
    <x v="1"/>
    <x v="4"/>
    <n v="10"/>
    <n v="1"/>
    <n v="0"/>
  </r>
  <r>
    <n v="24"/>
    <x v="102"/>
    <x v="3"/>
    <n v="4"/>
    <x v="58"/>
    <n v="4"/>
    <x v="1"/>
    <x v="1"/>
    <x v="1"/>
    <x v="4"/>
    <n v="8"/>
    <n v="1"/>
    <n v="1"/>
  </r>
  <r>
    <n v="24"/>
    <x v="102"/>
    <x v="3"/>
    <n v="4"/>
    <x v="59"/>
    <n v="4"/>
    <x v="1"/>
    <x v="1"/>
    <x v="1"/>
    <x v="4"/>
    <n v="7"/>
    <n v="1"/>
    <n v="1"/>
  </r>
  <r>
    <n v="24"/>
    <x v="102"/>
    <x v="3"/>
    <n v="4"/>
    <x v="60"/>
    <n v="4"/>
    <x v="1"/>
    <x v="1"/>
    <x v="1"/>
    <x v="4"/>
    <n v="8"/>
    <n v="1"/>
    <n v="1"/>
  </r>
  <r>
    <n v="25"/>
    <x v="103"/>
    <x v="3"/>
    <n v="4"/>
    <x v="32"/>
    <n v="4"/>
    <x v="2"/>
    <x v="1"/>
    <x v="1"/>
    <x v="4"/>
    <n v="10"/>
    <n v="1"/>
    <n v="1"/>
  </r>
  <r>
    <n v="25"/>
    <x v="103"/>
    <x v="3"/>
    <n v="4"/>
    <x v="33"/>
    <n v="7"/>
    <x v="2"/>
    <x v="1"/>
    <x v="1"/>
    <x v="2"/>
    <n v="10"/>
    <n v="0"/>
    <n v="1"/>
  </r>
  <r>
    <n v="25"/>
    <x v="103"/>
    <x v="3"/>
    <n v="4"/>
    <x v="34"/>
    <n v="4"/>
    <x v="2"/>
    <x v="1"/>
    <x v="1"/>
    <x v="4"/>
    <n v="9"/>
    <n v="1"/>
    <n v="1"/>
  </r>
  <r>
    <n v="25"/>
    <x v="103"/>
    <x v="3"/>
    <n v="4"/>
    <x v="35"/>
    <n v="4"/>
    <x v="2"/>
    <x v="1"/>
    <x v="1"/>
    <x v="4"/>
    <n v="9"/>
    <n v="1"/>
    <n v="1"/>
  </r>
  <r>
    <n v="25"/>
    <x v="103"/>
    <x v="3"/>
    <n v="4"/>
    <x v="36"/>
    <n v="4"/>
    <x v="2"/>
    <x v="0"/>
    <x v="1"/>
    <x v="4"/>
    <n v="10"/>
    <n v="1"/>
    <n v="0"/>
  </r>
  <r>
    <n v="25"/>
    <x v="103"/>
    <x v="3"/>
    <n v="4"/>
    <x v="37"/>
    <n v="7"/>
    <x v="1"/>
    <x v="0"/>
    <x v="1"/>
    <x v="2"/>
    <n v="8"/>
    <n v="0"/>
    <n v="0"/>
  </r>
  <r>
    <n v="25"/>
    <x v="103"/>
    <x v="3"/>
    <n v="4"/>
    <x v="38"/>
    <n v="4"/>
    <x v="0"/>
    <x v="0"/>
    <x v="1"/>
    <x v="4"/>
    <n v="6"/>
    <n v="1"/>
    <n v="0"/>
  </r>
  <r>
    <n v="25"/>
    <x v="103"/>
    <x v="3"/>
    <n v="4"/>
    <x v="39"/>
    <n v="4"/>
    <x v="0"/>
    <x v="1"/>
    <x v="1"/>
    <x v="4"/>
    <n v="6"/>
    <n v="1"/>
    <n v="1"/>
  </r>
  <r>
    <n v="25"/>
    <x v="103"/>
    <x v="3"/>
    <n v="4"/>
    <x v="40"/>
    <n v="5"/>
    <x v="0"/>
    <x v="0"/>
    <x v="1"/>
    <x v="5"/>
    <n v="6"/>
    <n v="0"/>
    <n v="0"/>
  </r>
  <r>
    <n v="25"/>
    <x v="103"/>
    <x v="3"/>
    <n v="4"/>
    <x v="41"/>
    <n v="4"/>
    <x v="1"/>
    <x v="0"/>
    <x v="1"/>
    <x v="4"/>
    <n v="8"/>
    <n v="1"/>
    <n v="0"/>
  </r>
  <r>
    <n v="25"/>
    <x v="103"/>
    <x v="3"/>
    <n v="4"/>
    <x v="42"/>
    <n v="4"/>
    <x v="1"/>
    <x v="1"/>
    <x v="1"/>
    <x v="4"/>
    <n v="7"/>
    <n v="1"/>
    <n v="1"/>
  </r>
  <r>
    <n v="25"/>
    <x v="103"/>
    <x v="3"/>
    <n v="4"/>
    <x v="43"/>
    <n v="4"/>
    <x v="1"/>
    <x v="0"/>
    <x v="1"/>
    <x v="4"/>
    <n v="8"/>
    <n v="1"/>
    <n v="0"/>
  </r>
  <r>
    <n v="25"/>
    <x v="103"/>
    <x v="3"/>
    <n v="4"/>
    <x v="44"/>
    <n v="4"/>
    <x v="1"/>
    <x v="0"/>
    <x v="1"/>
    <x v="4"/>
    <n v="8"/>
    <n v="1"/>
    <n v="0"/>
  </r>
  <r>
    <n v="25"/>
    <x v="103"/>
    <x v="3"/>
    <n v="4"/>
    <x v="45"/>
    <n v="2"/>
    <x v="2"/>
    <x v="1"/>
    <x v="1"/>
    <x v="0"/>
    <n v="10"/>
    <n v="0"/>
    <n v="1"/>
  </r>
  <r>
    <n v="25"/>
    <x v="103"/>
    <x v="3"/>
    <n v="4"/>
    <x v="46"/>
    <n v="4"/>
    <x v="2"/>
    <x v="1"/>
    <x v="1"/>
    <x v="4"/>
    <n v="10"/>
    <n v="1"/>
    <n v="1"/>
  </r>
  <r>
    <n v="25"/>
    <x v="103"/>
    <x v="3"/>
    <n v="4"/>
    <x v="47"/>
    <n v="4"/>
    <x v="2"/>
    <x v="1"/>
    <x v="1"/>
    <x v="4"/>
    <n v="10"/>
    <n v="1"/>
    <n v="1"/>
  </r>
  <r>
    <n v="25"/>
    <x v="103"/>
    <x v="3"/>
    <n v="4"/>
    <x v="48"/>
    <n v="4"/>
    <x v="1"/>
    <x v="1"/>
    <x v="1"/>
    <x v="4"/>
    <n v="8"/>
    <n v="1"/>
    <n v="1"/>
  </r>
  <r>
    <n v="25"/>
    <x v="103"/>
    <x v="3"/>
    <n v="4"/>
    <x v="49"/>
    <n v="7"/>
    <x v="2"/>
    <x v="0"/>
    <x v="1"/>
    <x v="2"/>
    <n v="10"/>
    <n v="0"/>
    <n v="0"/>
  </r>
  <r>
    <n v="25"/>
    <x v="103"/>
    <x v="3"/>
    <n v="4"/>
    <x v="50"/>
    <n v="2"/>
    <x v="1"/>
    <x v="0"/>
    <x v="1"/>
    <x v="0"/>
    <n v="7"/>
    <n v="0"/>
    <n v="0"/>
  </r>
  <r>
    <n v="25"/>
    <x v="103"/>
    <x v="3"/>
    <n v="4"/>
    <x v="51"/>
    <n v="4"/>
    <x v="0"/>
    <x v="1"/>
    <x v="1"/>
    <x v="4"/>
    <n v="6"/>
    <n v="1"/>
    <n v="1"/>
  </r>
  <r>
    <n v="25"/>
    <x v="103"/>
    <x v="3"/>
    <n v="4"/>
    <x v="52"/>
    <n v="4"/>
    <x v="0"/>
    <x v="0"/>
    <x v="1"/>
    <x v="4"/>
    <n v="5"/>
    <n v="1"/>
    <n v="0"/>
  </r>
  <r>
    <n v="25"/>
    <x v="103"/>
    <x v="3"/>
    <n v="4"/>
    <x v="53"/>
    <n v="4"/>
    <x v="0"/>
    <x v="0"/>
    <x v="1"/>
    <x v="4"/>
    <n v="6"/>
    <n v="1"/>
    <n v="0"/>
  </r>
  <r>
    <n v="25"/>
    <x v="103"/>
    <x v="3"/>
    <n v="4"/>
    <x v="54"/>
    <n v="5"/>
    <x v="1"/>
    <x v="0"/>
    <x v="1"/>
    <x v="5"/>
    <n v="7"/>
    <n v="0"/>
    <n v="0"/>
  </r>
  <r>
    <n v="25"/>
    <x v="103"/>
    <x v="3"/>
    <n v="4"/>
    <x v="55"/>
    <n v="4"/>
    <x v="1"/>
    <x v="0"/>
    <x v="1"/>
    <x v="4"/>
    <n v="8"/>
    <n v="1"/>
    <n v="0"/>
  </r>
  <r>
    <n v="25"/>
    <x v="103"/>
    <x v="3"/>
    <n v="4"/>
    <x v="56"/>
    <n v="4"/>
    <x v="2"/>
    <x v="1"/>
    <x v="1"/>
    <x v="4"/>
    <n v="10"/>
    <n v="1"/>
    <n v="1"/>
  </r>
  <r>
    <n v="25"/>
    <x v="103"/>
    <x v="3"/>
    <n v="4"/>
    <x v="57"/>
    <n v="4"/>
    <x v="2"/>
    <x v="0"/>
    <x v="1"/>
    <x v="4"/>
    <n v="10"/>
    <n v="1"/>
    <n v="0"/>
  </r>
  <r>
    <n v="25"/>
    <x v="103"/>
    <x v="3"/>
    <n v="4"/>
    <x v="58"/>
    <n v="7"/>
    <x v="1"/>
    <x v="1"/>
    <x v="1"/>
    <x v="2"/>
    <n v="8"/>
    <n v="0"/>
    <n v="1"/>
  </r>
  <r>
    <n v="25"/>
    <x v="103"/>
    <x v="3"/>
    <n v="4"/>
    <x v="59"/>
    <n v="4"/>
    <x v="1"/>
    <x v="1"/>
    <x v="1"/>
    <x v="4"/>
    <n v="7"/>
    <n v="1"/>
    <n v="1"/>
  </r>
  <r>
    <n v="25"/>
    <x v="103"/>
    <x v="3"/>
    <n v="4"/>
    <x v="60"/>
    <n v="4"/>
    <x v="1"/>
    <x v="1"/>
    <x v="1"/>
    <x v="4"/>
    <n v="8"/>
    <n v="1"/>
    <n v="1"/>
  </r>
  <r>
    <n v="26"/>
    <x v="104"/>
    <x v="3"/>
    <n v="4"/>
    <x v="32"/>
    <n v="6"/>
    <x v="2"/>
    <x v="1"/>
    <x v="1"/>
    <x v="6"/>
    <n v="10"/>
    <n v="0"/>
    <n v="1"/>
  </r>
  <r>
    <n v="26"/>
    <x v="104"/>
    <x v="3"/>
    <n v="4"/>
    <x v="33"/>
    <n v="1"/>
    <x v="2"/>
    <x v="1"/>
    <x v="1"/>
    <x v="1"/>
    <n v="10"/>
    <n v="0"/>
    <n v="1"/>
  </r>
  <r>
    <n v="26"/>
    <x v="104"/>
    <x v="3"/>
    <n v="4"/>
    <x v="34"/>
    <n v="7"/>
    <x v="2"/>
    <x v="1"/>
    <x v="1"/>
    <x v="2"/>
    <n v="9"/>
    <n v="0"/>
    <n v="1"/>
  </r>
  <r>
    <n v="26"/>
    <x v="104"/>
    <x v="3"/>
    <n v="4"/>
    <x v="35"/>
    <n v="7"/>
    <x v="2"/>
    <x v="1"/>
    <x v="1"/>
    <x v="2"/>
    <n v="9"/>
    <n v="0"/>
    <n v="1"/>
  </r>
  <r>
    <n v="26"/>
    <x v="104"/>
    <x v="3"/>
    <n v="4"/>
    <x v="36"/>
    <n v="6"/>
    <x v="2"/>
    <x v="0"/>
    <x v="1"/>
    <x v="6"/>
    <n v="10"/>
    <n v="0"/>
    <n v="0"/>
  </r>
  <r>
    <n v="26"/>
    <x v="104"/>
    <x v="3"/>
    <n v="4"/>
    <x v="37"/>
    <n v="7"/>
    <x v="1"/>
    <x v="0"/>
    <x v="1"/>
    <x v="2"/>
    <n v="8"/>
    <n v="0"/>
    <n v="0"/>
  </r>
  <r>
    <n v="26"/>
    <x v="104"/>
    <x v="3"/>
    <n v="4"/>
    <x v="38"/>
    <n v="5"/>
    <x v="0"/>
    <x v="0"/>
    <x v="1"/>
    <x v="5"/>
    <n v="6"/>
    <n v="0"/>
    <n v="0"/>
  </r>
  <r>
    <n v="26"/>
    <x v="104"/>
    <x v="3"/>
    <n v="4"/>
    <x v="39"/>
    <n v="4"/>
    <x v="0"/>
    <x v="1"/>
    <x v="1"/>
    <x v="4"/>
    <n v="6"/>
    <n v="1"/>
    <n v="1"/>
  </r>
  <r>
    <n v="26"/>
    <x v="104"/>
    <x v="3"/>
    <n v="4"/>
    <x v="40"/>
    <n v="5"/>
    <x v="0"/>
    <x v="0"/>
    <x v="1"/>
    <x v="5"/>
    <n v="6"/>
    <n v="0"/>
    <n v="0"/>
  </r>
  <r>
    <n v="26"/>
    <x v="104"/>
    <x v="3"/>
    <n v="4"/>
    <x v="41"/>
    <n v="7"/>
    <x v="1"/>
    <x v="0"/>
    <x v="1"/>
    <x v="2"/>
    <n v="8"/>
    <n v="0"/>
    <n v="0"/>
  </r>
  <r>
    <n v="26"/>
    <x v="104"/>
    <x v="3"/>
    <n v="4"/>
    <x v="42"/>
    <n v="4"/>
    <x v="1"/>
    <x v="1"/>
    <x v="1"/>
    <x v="4"/>
    <n v="7"/>
    <n v="1"/>
    <n v="1"/>
  </r>
  <r>
    <n v="26"/>
    <x v="104"/>
    <x v="3"/>
    <n v="4"/>
    <x v="43"/>
    <n v="4"/>
    <x v="1"/>
    <x v="0"/>
    <x v="1"/>
    <x v="4"/>
    <n v="8"/>
    <n v="1"/>
    <n v="0"/>
  </r>
  <r>
    <n v="26"/>
    <x v="104"/>
    <x v="3"/>
    <n v="4"/>
    <x v="44"/>
    <n v="7"/>
    <x v="1"/>
    <x v="0"/>
    <x v="1"/>
    <x v="2"/>
    <n v="8"/>
    <n v="0"/>
    <n v="0"/>
  </r>
  <r>
    <n v="26"/>
    <x v="104"/>
    <x v="3"/>
    <n v="4"/>
    <x v="45"/>
    <n v="2"/>
    <x v="2"/>
    <x v="1"/>
    <x v="1"/>
    <x v="0"/>
    <n v="10"/>
    <n v="0"/>
    <n v="1"/>
  </r>
  <r>
    <n v="26"/>
    <x v="104"/>
    <x v="3"/>
    <n v="4"/>
    <x v="46"/>
    <n v="5"/>
    <x v="2"/>
    <x v="1"/>
    <x v="1"/>
    <x v="5"/>
    <n v="10"/>
    <n v="0"/>
    <n v="1"/>
  </r>
  <r>
    <n v="26"/>
    <x v="104"/>
    <x v="3"/>
    <n v="4"/>
    <x v="47"/>
    <n v="7"/>
    <x v="2"/>
    <x v="1"/>
    <x v="1"/>
    <x v="2"/>
    <n v="10"/>
    <n v="0"/>
    <n v="1"/>
  </r>
  <r>
    <n v="26"/>
    <x v="104"/>
    <x v="3"/>
    <n v="4"/>
    <x v="48"/>
    <n v="5"/>
    <x v="1"/>
    <x v="1"/>
    <x v="1"/>
    <x v="5"/>
    <n v="8"/>
    <n v="0"/>
    <n v="1"/>
  </r>
  <r>
    <n v="26"/>
    <x v="104"/>
    <x v="3"/>
    <n v="4"/>
    <x v="49"/>
    <n v="7"/>
    <x v="2"/>
    <x v="0"/>
    <x v="1"/>
    <x v="2"/>
    <n v="10"/>
    <n v="0"/>
    <n v="0"/>
  </r>
  <r>
    <n v="26"/>
    <x v="104"/>
    <x v="3"/>
    <n v="4"/>
    <x v="50"/>
    <n v="7"/>
    <x v="1"/>
    <x v="0"/>
    <x v="1"/>
    <x v="2"/>
    <n v="7"/>
    <n v="0"/>
    <n v="0"/>
  </r>
  <r>
    <n v="26"/>
    <x v="104"/>
    <x v="3"/>
    <n v="4"/>
    <x v="51"/>
    <n v="4"/>
    <x v="0"/>
    <x v="1"/>
    <x v="1"/>
    <x v="4"/>
    <n v="6"/>
    <n v="1"/>
    <n v="1"/>
  </r>
  <r>
    <n v="26"/>
    <x v="104"/>
    <x v="3"/>
    <n v="4"/>
    <x v="52"/>
    <n v="5"/>
    <x v="0"/>
    <x v="0"/>
    <x v="1"/>
    <x v="5"/>
    <n v="5"/>
    <n v="0"/>
    <n v="0"/>
  </r>
  <r>
    <n v="26"/>
    <x v="104"/>
    <x v="3"/>
    <n v="4"/>
    <x v="53"/>
    <n v="4"/>
    <x v="0"/>
    <x v="0"/>
    <x v="1"/>
    <x v="4"/>
    <n v="6"/>
    <n v="1"/>
    <n v="0"/>
  </r>
  <r>
    <n v="26"/>
    <x v="104"/>
    <x v="3"/>
    <n v="4"/>
    <x v="54"/>
    <n v="5"/>
    <x v="1"/>
    <x v="0"/>
    <x v="1"/>
    <x v="5"/>
    <n v="7"/>
    <n v="0"/>
    <n v="0"/>
  </r>
  <r>
    <n v="26"/>
    <x v="104"/>
    <x v="3"/>
    <n v="4"/>
    <x v="55"/>
    <n v="5"/>
    <x v="1"/>
    <x v="0"/>
    <x v="1"/>
    <x v="5"/>
    <n v="8"/>
    <n v="0"/>
    <n v="0"/>
  </r>
  <r>
    <n v="26"/>
    <x v="104"/>
    <x v="3"/>
    <n v="4"/>
    <x v="56"/>
    <n v="7"/>
    <x v="2"/>
    <x v="1"/>
    <x v="1"/>
    <x v="2"/>
    <n v="10"/>
    <n v="0"/>
    <n v="1"/>
  </r>
  <r>
    <n v="26"/>
    <x v="104"/>
    <x v="3"/>
    <n v="4"/>
    <x v="57"/>
    <n v="5"/>
    <x v="2"/>
    <x v="0"/>
    <x v="1"/>
    <x v="5"/>
    <n v="10"/>
    <n v="0"/>
    <n v="0"/>
  </r>
  <r>
    <n v="26"/>
    <x v="104"/>
    <x v="3"/>
    <n v="4"/>
    <x v="58"/>
    <n v="5"/>
    <x v="1"/>
    <x v="1"/>
    <x v="1"/>
    <x v="5"/>
    <n v="8"/>
    <n v="0"/>
    <n v="1"/>
  </r>
  <r>
    <n v="26"/>
    <x v="104"/>
    <x v="3"/>
    <n v="4"/>
    <x v="59"/>
    <n v="4"/>
    <x v="1"/>
    <x v="1"/>
    <x v="1"/>
    <x v="4"/>
    <n v="7"/>
    <n v="1"/>
    <n v="1"/>
  </r>
  <r>
    <n v="26"/>
    <x v="104"/>
    <x v="3"/>
    <n v="4"/>
    <x v="60"/>
    <n v="4"/>
    <x v="1"/>
    <x v="1"/>
    <x v="1"/>
    <x v="4"/>
    <n v="8"/>
    <n v="1"/>
    <n v="1"/>
  </r>
  <r>
    <n v="27"/>
    <x v="105"/>
    <x v="6"/>
    <n v="3"/>
    <x v="32"/>
    <n v="3"/>
    <x v="2"/>
    <x v="1"/>
    <x v="1"/>
    <x v="3"/>
    <n v="10"/>
    <n v="1"/>
    <n v="1"/>
  </r>
  <r>
    <n v="27"/>
    <x v="105"/>
    <x v="6"/>
    <n v="3"/>
    <x v="33"/>
    <n v="3"/>
    <x v="2"/>
    <x v="1"/>
    <x v="1"/>
    <x v="3"/>
    <n v="10"/>
    <n v="1"/>
    <n v="1"/>
  </r>
  <r>
    <n v="27"/>
    <x v="105"/>
    <x v="6"/>
    <n v="3"/>
    <x v="34"/>
    <n v="5"/>
    <x v="2"/>
    <x v="1"/>
    <x v="1"/>
    <x v="5"/>
    <n v="9"/>
    <n v="0"/>
    <n v="1"/>
  </r>
  <r>
    <n v="27"/>
    <x v="105"/>
    <x v="6"/>
    <n v="3"/>
    <x v="35"/>
    <n v="3"/>
    <x v="2"/>
    <x v="1"/>
    <x v="1"/>
    <x v="3"/>
    <n v="9"/>
    <n v="1"/>
    <n v="1"/>
  </r>
  <r>
    <n v="27"/>
    <x v="105"/>
    <x v="6"/>
    <n v="3"/>
    <x v="36"/>
    <n v="3"/>
    <x v="2"/>
    <x v="0"/>
    <x v="1"/>
    <x v="3"/>
    <n v="10"/>
    <n v="1"/>
    <n v="0"/>
  </r>
  <r>
    <n v="27"/>
    <x v="105"/>
    <x v="6"/>
    <n v="3"/>
    <x v="37"/>
    <n v="3"/>
    <x v="1"/>
    <x v="0"/>
    <x v="1"/>
    <x v="3"/>
    <n v="8"/>
    <n v="1"/>
    <n v="0"/>
  </r>
  <r>
    <n v="27"/>
    <x v="105"/>
    <x v="6"/>
    <n v="3"/>
    <x v="38"/>
    <n v="3"/>
    <x v="0"/>
    <x v="0"/>
    <x v="1"/>
    <x v="3"/>
    <n v="6"/>
    <n v="1"/>
    <n v="0"/>
  </r>
  <r>
    <n v="27"/>
    <x v="105"/>
    <x v="6"/>
    <n v="3"/>
    <x v="39"/>
    <n v="4"/>
    <x v="0"/>
    <x v="1"/>
    <x v="1"/>
    <x v="4"/>
    <n v="6"/>
    <n v="0"/>
    <n v="1"/>
  </r>
  <r>
    <n v="27"/>
    <x v="105"/>
    <x v="6"/>
    <n v="3"/>
    <x v="40"/>
    <n v="3"/>
    <x v="0"/>
    <x v="0"/>
    <x v="1"/>
    <x v="3"/>
    <n v="6"/>
    <n v="1"/>
    <n v="0"/>
  </r>
  <r>
    <n v="27"/>
    <x v="105"/>
    <x v="6"/>
    <n v="3"/>
    <x v="41"/>
    <n v="3"/>
    <x v="1"/>
    <x v="0"/>
    <x v="1"/>
    <x v="3"/>
    <n v="8"/>
    <n v="1"/>
    <n v="0"/>
  </r>
  <r>
    <n v="27"/>
    <x v="105"/>
    <x v="6"/>
    <n v="3"/>
    <x v="42"/>
    <n v="2"/>
    <x v="1"/>
    <x v="1"/>
    <x v="1"/>
    <x v="0"/>
    <n v="7"/>
    <n v="0"/>
    <n v="1"/>
  </r>
  <r>
    <n v="27"/>
    <x v="105"/>
    <x v="6"/>
    <n v="3"/>
    <x v="43"/>
    <n v="3"/>
    <x v="1"/>
    <x v="0"/>
    <x v="1"/>
    <x v="3"/>
    <n v="8"/>
    <n v="1"/>
    <n v="0"/>
  </r>
  <r>
    <n v="27"/>
    <x v="105"/>
    <x v="6"/>
    <n v="3"/>
    <x v="44"/>
    <n v="3"/>
    <x v="1"/>
    <x v="0"/>
    <x v="1"/>
    <x v="3"/>
    <n v="8"/>
    <n v="1"/>
    <n v="0"/>
  </r>
  <r>
    <n v="27"/>
    <x v="105"/>
    <x v="6"/>
    <n v="3"/>
    <x v="45"/>
    <n v="2"/>
    <x v="2"/>
    <x v="1"/>
    <x v="1"/>
    <x v="0"/>
    <n v="10"/>
    <n v="0"/>
    <n v="1"/>
  </r>
  <r>
    <n v="27"/>
    <x v="105"/>
    <x v="6"/>
    <n v="3"/>
    <x v="46"/>
    <n v="3"/>
    <x v="2"/>
    <x v="1"/>
    <x v="1"/>
    <x v="3"/>
    <n v="10"/>
    <n v="1"/>
    <n v="1"/>
  </r>
  <r>
    <n v="27"/>
    <x v="105"/>
    <x v="6"/>
    <n v="3"/>
    <x v="47"/>
    <n v="3"/>
    <x v="2"/>
    <x v="1"/>
    <x v="1"/>
    <x v="3"/>
    <n v="10"/>
    <n v="1"/>
    <n v="1"/>
  </r>
  <r>
    <n v="27"/>
    <x v="105"/>
    <x v="6"/>
    <n v="3"/>
    <x v="48"/>
    <n v="3"/>
    <x v="1"/>
    <x v="1"/>
    <x v="1"/>
    <x v="3"/>
    <n v="8"/>
    <n v="1"/>
    <n v="1"/>
  </r>
  <r>
    <n v="27"/>
    <x v="105"/>
    <x v="6"/>
    <n v="3"/>
    <x v="49"/>
    <n v="3"/>
    <x v="2"/>
    <x v="0"/>
    <x v="1"/>
    <x v="3"/>
    <n v="10"/>
    <n v="1"/>
    <n v="0"/>
  </r>
  <r>
    <n v="27"/>
    <x v="105"/>
    <x v="6"/>
    <n v="3"/>
    <x v="50"/>
    <n v="3"/>
    <x v="1"/>
    <x v="0"/>
    <x v="1"/>
    <x v="3"/>
    <n v="7"/>
    <n v="1"/>
    <n v="0"/>
  </r>
  <r>
    <n v="27"/>
    <x v="105"/>
    <x v="6"/>
    <n v="3"/>
    <x v="51"/>
    <n v="3"/>
    <x v="0"/>
    <x v="1"/>
    <x v="1"/>
    <x v="3"/>
    <n v="6"/>
    <n v="1"/>
    <n v="1"/>
  </r>
  <r>
    <n v="27"/>
    <x v="105"/>
    <x v="6"/>
    <n v="3"/>
    <x v="52"/>
    <n v="3"/>
    <x v="0"/>
    <x v="0"/>
    <x v="1"/>
    <x v="3"/>
    <n v="5"/>
    <n v="1"/>
    <n v="0"/>
  </r>
  <r>
    <n v="27"/>
    <x v="105"/>
    <x v="6"/>
    <n v="3"/>
    <x v="53"/>
    <n v="3"/>
    <x v="0"/>
    <x v="0"/>
    <x v="1"/>
    <x v="3"/>
    <n v="6"/>
    <n v="1"/>
    <n v="0"/>
  </r>
  <r>
    <n v="27"/>
    <x v="105"/>
    <x v="6"/>
    <n v="3"/>
    <x v="54"/>
    <n v="3"/>
    <x v="1"/>
    <x v="0"/>
    <x v="1"/>
    <x v="3"/>
    <n v="7"/>
    <n v="1"/>
    <n v="0"/>
  </r>
  <r>
    <n v="27"/>
    <x v="105"/>
    <x v="6"/>
    <n v="3"/>
    <x v="55"/>
    <n v="3"/>
    <x v="1"/>
    <x v="0"/>
    <x v="1"/>
    <x v="3"/>
    <n v="8"/>
    <n v="1"/>
    <n v="0"/>
  </r>
  <r>
    <n v="27"/>
    <x v="105"/>
    <x v="6"/>
    <n v="3"/>
    <x v="56"/>
    <n v="3"/>
    <x v="2"/>
    <x v="1"/>
    <x v="1"/>
    <x v="3"/>
    <n v="10"/>
    <n v="1"/>
    <n v="1"/>
  </r>
  <r>
    <n v="27"/>
    <x v="105"/>
    <x v="6"/>
    <n v="3"/>
    <x v="57"/>
    <n v="3"/>
    <x v="2"/>
    <x v="0"/>
    <x v="1"/>
    <x v="3"/>
    <n v="10"/>
    <n v="1"/>
    <n v="0"/>
  </r>
  <r>
    <n v="27"/>
    <x v="105"/>
    <x v="6"/>
    <n v="3"/>
    <x v="58"/>
    <n v="3"/>
    <x v="1"/>
    <x v="1"/>
    <x v="1"/>
    <x v="3"/>
    <n v="8"/>
    <n v="1"/>
    <n v="1"/>
  </r>
  <r>
    <n v="27"/>
    <x v="105"/>
    <x v="6"/>
    <n v="3"/>
    <x v="59"/>
    <n v="3"/>
    <x v="1"/>
    <x v="1"/>
    <x v="1"/>
    <x v="3"/>
    <n v="7"/>
    <n v="1"/>
    <n v="1"/>
  </r>
  <r>
    <n v="27"/>
    <x v="105"/>
    <x v="6"/>
    <n v="3"/>
    <x v="60"/>
    <n v="3"/>
    <x v="1"/>
    <x v="1"/>
    <x v="1"/>
    <x v="3"/>
    <n v="8"/>
    <n v="1"/>
    <n v="1"/>
  </r>
  <r>
    <n v="28"/>
    <x v="106"/>
    <x v="5"/>
    <n v="6"/>
    <x v="32"/>
    <n v="6"/>
    <x v="2"/>
    <x v="1"/>
    <x v="1"/>
    <x v="6"/>
    <n v="10"/>
    <n v="1"/>
    <n v="1"/>
  </r>
  <r>
    <n v="28"/>
    <x v="106"/>
    <x v="5"/>
    <n v="6"/>
    <x v="33"/>
    <n v="6"/>
    <x v="2"/>
    <x v="1"/>
    <x v="1"/>
    <x v="6"/>
    <n v="10"/>
    <n v="1"/>
    <n v="1"/>
  </r>
  <r>
    <n v="28"/>
    <x v="106"/>
    <x v="5"/>
    <n v="6"/>
    <x v="34"/>
    <n v="6"/>
    <x v="2"/>
    <x v="1"/>
    <x v="1"/>
    <x v="6"/>
    <n v="9"/>
    <n v="1"/>
    <n v="1"/>
  </r>
  <r>
    <n v="28"/>
    <x v="106"/>
    <x v="5"/>
    <n v="6"/>
    <x v="35"/>
    <n v="6"/>
    <x v="2"/>
    <x v="1"/>
    <x v="1"/>
    <x v="6"/>
    <n v="9"/>
    <n v="1"/>
    <n v="1"/>
  </r>
  <r>
    <n v="28"/>
    <x v="106"/>
    <x v="5"/>
    <n v="6"/>
    <x v="36"/>
    <n v="6"/>
    <x v="2"/>
    <x v="0"/>
    <x v="1"/>
    <x v="6"/>
    <n v="10"/>
    <n v="1"/>
    <n v="0"/>
  </r>
  <r>
    <n v="28"/>
    <x v="106"/>
    <x v="5"/>
    <n v="6"/>
    <x v="37"/>
    <n v="6"/>
    <x v="1"/>
    <x v="0"/>
    <x v="1"/>
    <x v="6"/>
    <n v="8"/>
    <n v="1"/>
    <n v="0"/>
  </r>
  <r>
    <n v="28"/>
    <x v="106"/>
    <x v="5"/>
    <n v="6"/>
    <x v="38"/>
    <n v="6"/>
    <x v="0"/>
    <x v="0"/>
    <x v="1"/>
    <x v="6"/>
    <n v="6"/>
    <n v="1"/>
    <n v="0"/>
  </r>
  <r>
    <n v="28"/>
    <x v="106"/>
    <x v="5"/>
    <n v="6"/>
    <x v="39"/>
    <n v="6"/>
    <x v="0"/>
    <x v="1"/>
    <x v="1"/>
    <x v="6"/>
    <n v="6"/>
    <n v="1"/>
    <n v="1"/>
  </r>
  <r>
    <n v="28"/>
    <x v="106"/>
    <x v="5"/>
    <n v="6"/>
    <x v="40"/>
    <n v="6"/>
    <x v="0"/>
    <x v="0"/>
    <x v="1"/>
    <x v="6"/>
    <n v="6"/>
    <n v="1"/>
    <n v="0"/>
  </r>
  <r>
    <n v="28"/>
    <x v="106"/>
    <x v="5"/>
    <n v="6"/>
    <x v="41"/>
    <n v="6"/>
    <x v="1"/>
    <x v="0"/>
    <x v="1"/>
    <x v="6"/>
    <n v="8"/>
    <n v="1"/>
    <n v="0"/>
  </r>
  <r>
    <n v="28"/>
    <x v="106"/>
    <x v="5"/>
    <n v="6"/>
    <x v="42"/>
    <n v="0"/>
    <x v="1"/>
    <x v="1"/>
    <x v="1"/>
    <x v="7"/>
    <n v="7"/>
    <n v="0"/>
    <n v="1"/>
  </r>
  <r>
    <n v="28"/>
    <x v="106"/>
    <x v="5"/>
    <n v="6"/>
    <x v="43"/>
    <n v="6"/>
    <x v="1"/>
    <x v="0"/>
    <x v="1"/>
    <x v="6"/>
    <n v="8"/>
    <n v="1"/>
    <n v="0"/>
  </r>
  <r>
    <n v="28"/>
    <x v="106"/>
    <x v="5"/>
    <n v="6"/>
    <x v="44"/>
    <n v="6"/>
    <x v="1"/>
    <x v="0"/>
    <x v="1"/>
    <x v="6"/>
    <n v="8"/>
    <n v="1"/>
    <n v="0"/>
  </r>
  <r>
    <n v="28"/>
    <x v="106"/>
    <x v="5"/>
    <n v="6"/>
    <x v="45"/>
    <n v="2"/>
    <x v="2"/>
    <x v="1"/>
    <x v="1"/>
    <x v="0"/>
    <n v="10"/>
    <n v="0"/>
    <n v="1"/>
  </r>
  <r>
    <n v="28"/>
    <x v="106"/>
    <x v="5"/>
    <n v="6"/>
    <x v="46"/>
    <n v="6"/>
    <x v="2"/>
    <x v="1"/>
    <x v="1"/>
    <x v="6"/>
    <n v="10"/>
    <n v="1"/>
    <n v="1"/>
  </r>
  <r>
    <n v="28"/>
    <x v="106"/>
    <x v="5"/>
    <n v="6"/>
    <x v="47"/>
    <n v="6"/>
    <x v="2"/>
    <x v="1"/>
    <x v="1"/>
    <x v="6"/>
    <n v="10"/>
    <n v="1"/>
    <n v="1"/>
  </r>
  <r>
    <n v="28"/>
    <x v="106"/>
    <x v="5"/>
    <n v="6"/>
    <x v="48"/>
    <n v="6"/>
    <x v="1"/>
    <x v="1"/>
    <x v="1"/>
    <x v="6"/>
    <n v="8"/>
    <n v="1"/>
    <n v="1"/>
  </r>
  <r>
    <n v="28"/>
    <x v="106"/>
    <x v="5"/>
    <n v="6"/>
    <x v="49"/>
    <n v="6"/>
    <x v="2"/>
    <x v="0"/>
    <x v="1"/>
    <x v="6"/>
    <n v="10"/>
    <n v="1"/>
    <n v="0"/>
  </r>
  <r>
    <n v="28"/>
    <x v="106"/>
    <x v="5"/>
    <n v="6"/>
    <x v="50"/>
    <n v="6"/>
    <x v="1"/>
    <x v="0"/>
    <x v="1"/>
    <x v="6"/>
    <n v="7"/>
    <n v="1"/>
    <n v="0"/>
  </r>
  <r>
    <n v="28"/>
    <x v="106"/>
    <x v="5"/>
    <n v="6"/>
    <x v="51"/>
    <n v="6"/>
    <x v="0"/>
    <x v="1"/>
    <x v="1"/>
    <x v="6"/>
    <n v="6"/>
    <n v="1"/>
    <n v="1"/>
  </r>
  <r>
    <n v="28"/>
    <x v="106"/>
    <x v="5"/>
    <n v="6"/>
    <x v="52"/>
    <n v="6"/>
    <x v="0"/>
    <x v="0"/>
    <x v="1"/>
    <x v="6"/>
    <n v="5"/>
    <n v="1"/>
    <n v="0"/>
  </r>
  <r>
    <n v="28"/>
    <x v="106"/>
    <x v="5"/>
    <n v="6"/>
    <x v="53"/>
    <n v="4"/>
    <x v="0"/>
    <x v="0"/>
    <x v="1"/>
    <x v="4"/>
    <n v="6"/>
    <n v="0"/>
    <n v="0"/>
  </r>
  <r>
    <n v="28"/>
    <x v="106"/>
    <x v="5"/>
    <n v="6"/>
    <x v="54"/>
    <n v="6"/>
    <x v="1"/>
    <x v="0"/>
    <x v="1"/>
    <x v="6"/>
    <n v="7"/>
    <n v="1"/>
    <n v="0"/>
  </r>
  <r>
    <n v="28"/>
    <x v="106"/>
    <x v="5"/>
    <n v="6"/>
    <x v="55"/>
    <n v="6"/>
    <x v="1"/>
    <x v="0"/>
    <x v="1"/>
    <x v="6"/>
    <n v="8"/>
    <n v="1"/>
    <n v="0"/>
  </r>
  <r>
    <n v="28"/>
    <x v="106"/>
    <x v="5"/>
    <n v="6"/>
    <x v="56"/>
    <n v="6"/>
    <x v="2"/>
    <x v="1"/>
    <x v="1"/>
    <x v="6"/>
    <n v="10"/>
    <n v="1"/>
    <n v="1"/>
  </r>
  <r>
    <n v="28"/>
    <x v="106"/>
    <x v="5"/>
    <n v="6"/>
    <x v="57"/>
    <n v="6"/>
    <x v="2"/>
    <x v="0"/>
    <x v="1"/>
    <x v="6"/>
    <n v="10"/>
    <n v="1"/>
    <n v="0"/>
  </r>
  <r>
    <n v="28"/>
    <x v="106"/>
    <x v="5"/>
    <n v="6"/>
    <x v="58"/>
    <n v="6"/>
    <x v="1"/>
    <x v="1"/>
    <x v="1"/>
    <x v="6"/>
    <n v="8"/>
    <n v="1"/>
    <n v="1"/>
  </r>
  <r>
    <n v="28"/>
    <x v="106"/>
    <x v="5"/>
    <n v="6"/>
    <x v="59"/>
    <n v="6"/>
    <x v="1"/>
    <x v="1"/>
    <x v="1"/>
    <x v="6"/>
    <n v="7"/>
    <n v="1"/>
    <n v="1"/>
  </r>
  <r>
    <n v="28"/>
    <x v="106"/>
    <x v="5"/>
    <n v="6"/>
    <x v="60"/>
    <n v="6"/>
    <x v="1"/>
    <x v="1"/>
    <x v="1"/>
    <x v="6"/>
    <n v="8"/>
    <n v="1"/>
    <n v="1"/>
  </r>
  <r>
    <n v="29"/>
    <x v="107"/>
    <x v="3"/>
    <n v="4"/>
    <x v="32"/>
    <n v="4"/>
    <x v="2"/>
    <x v="1"/>
    <x v="1"/>
    <x v="4"/>
    <n v="10"/>
    <n v="1"/>
    <n v="1"/>
  </r>
  <r>
    <n v="29"/>
    <x v="107"/>
    <x v="3"/>
    <n v="4"/>
    <x v="33"/>
    <n v="7"/>
    <x v="2"/>
    <x v="1"/>
    <x v="1"/>
    <x v="2"/>
    <n v="10"/>
    <n v="0"/>
    <n v="1"/>
  </r>
  <r>
    <n v="29"/>
    <x v="107"/>
    <x v="3"/>
    <n v="4"/>
    <x v="34"/>
    <n v="4"/>
    <x v="2"/>
    <x v="1"/>
    <x v="1"/>
    <x v="4"/>
    <n v="9"/>
    <n v="1"/>
    <n v="1"/>
  </r>
  <r>
    <n v="29"/>
    <x v="107"/>
    <x v="3"/>
    <n v="4"/>
    <x v="35"/>
    <n v="5"/>
    <x v="2"/>
    <x v="1"/>
    <x v="1"/>
    <x v="5"/>
    <n v="9"/>
    <n v="0"/>
    <n v="1"/>
  </r>
  <r>
    <n v="29"/>
    <x v="107"/>
    <x v="3"/>
    <n v="4"/>
    <x v="36"/>
    <n v="4"/>
    <x v="2"/>
    <x v="0"/>
    <x v="1"/>
    <x v="4"/>
    <n v="10"/>
    <n v="1"/>
    <n v="0"/>
  </r>
  <r>
    <n v="29"/>
    <x v="107"/>
    <x v="3"/>
    <n v="4"/>
    <x v="37"/>
    <n v="3"/>
    <x v="1"/>
    <x v="0"/>
    <x v="1"/>
    <x v="3"/>
    <n v="8"/>
    <n v="0"/>
    <n v="0"/>
  </r>
  <r>
    <n v="29"/>
    <x v="107"/>
    <x v="3"/>
    <n v="4"/>
    <x v="38"/>
    <n v="3"/>
    <x v="0"/>
    <x v="0"/>
    <x v="1"/>
    <x v="3"/>
    <n v="6"/>
    <n v="0"/>
    <n v="0"/>
  </r>
  <r>
    <n v="29"/>
    <x v="107"/>
    <x v="3"/>
    <n v="4"/>
    <x v="39"/>
    <n v="4"/>
    <x v="0"/>
    <x v="1"/>
    <x v="1"/>
    <x v="4"/>
    <n v="6"/>
    <n v="1"/>
    <n v="1"/>
  </r>
  <r>
    <n v="29"/>
    <x v="107"/>
    <x v="3"/>
    <n v="4"/>
    <x v="40"/>
    <n v="3"/>
    <x v="0"/>
    <x v="0"/>
    <x v="1"/>
    <x v="3"/>
    <n v="6"/>
    <n v="0"/>
    <n v="0"/>
  </r>
  <r>
    <n v="29"/>
    <x v="107"/>
    <x v="3"/>
    <n v="4"/>
    <x v="41"/>
    <n v="3"/>
    <x v="1"/>
    <x v="0"/>
    <x v="1"/>
    <x v="3"/>
    <n v="8"/>
    <n v="0"/>
    <n v="0"/>
  </r>
  <r>
    <n v="29"/>
    <x v="107"/>
    <x v="3"/>
    <n v="4"/>
    <x v="42"/>
    <n v="4"/>
    <x v="1"/>
    <x v="1"/>
    <x v="1"/>
    <x v="4"/>
    <n v="7"/>
    <n v="1"/>
    <n v="1"/>
  </r>
  <r>
    <n v="29"/>
    <x v="107"/>
    <x v="3"/>
    <n v="4"/>
    <x v="43"/>
    <n v="7"/>
    <x v="1"/>
    <x v="0"/>
    <x v="1"/>
    <x v="2"/>
    <n v="8"/>
    <n v="0"/>
    <n v="0"/>
  </r>
  <r>
    <n v="29"/>
    <x v="107"/>
    <x v="3"/>
    <n v="4"/>
    <x v="44"/>
    <n v="3"/>
    <x v="1"/>
    <x v="0"/>
    <x v="1"/>
    <x v="3"/>
    <n v="8"/>
    <n v="0"/>
    <n v="0"/>
  </r>
  <r>
    <n v="29"/>
    <x v="107"/>
    <x v="3"/>
    <n v="4"/>
    <x v="45"/>
    <n v="2"/>
    <x v="2"/>
    <x v="1"/>
    <x v="1"/>
    <x v="0"/>
    <n v="10"/>
    <n v="0"/>
    <n v="1"/>
  </r>
  <r>
    <n v="29"/>
    <x v="107"/>
    <x v="3"/>
    <n v="4"/>
    <x v="46"/>
    <n v="4"/>
    <x v="2"/>
    <x v="1"/>
    <x v="1"/>
    <x v="4"/>
    <n v="10"/>
    <n v="1"/>
    <n v="1"/>
  </r>
  <r>
    <n v="29"/>
    <x v="107"/>
    <x v="3"/>
    <n v="4"/>
    <x v="47"/>
    <n v="4"/>
    <x v="2"/>
    <x v="1"/>
    <x v="1"/>
    <x v="4"/>
    <n v="10"/>
    <n v="1"/>
    <n v="1"/>
  </r>
  <r>
    <n v="29"/>
    <x v="107"/>
    <x v="3"/>
    <n v="4"/>
    <x v="48"/>
    <n v="4"/>
    <x v="1"/>
    <x v="1"/>
    <x v="1"/>
    <x v="4"/>
    <n v="8"/>
    <n v="1"/>
    <n v="1"/>
  </r>
  <r>
    <n v="29"/>
    <x v="107"/>
    <x v="3"/>
    <n v="4"/>
    <x v="49"/>
    <n v="3"/>
    <x v="2"/>
    <x v="0"/>
    <x v="1"/>
    <x v="3"/>
    <n v="10"/>
    <n v="0"/>
    <n v="0"/>
  </r>
  <r>
    <n v="29"/>
    <x v="107"/>
    <x v="3"/>
    <n v="4"/>
    <x v="50"/>
    <n v="4"/>
    <x v="1"/>
    <x v="0"/>
    <x v="1"/>
    <x v="4"/>
    <n v="7"/>
    <n v="1"/>
    <n v="0"/>
  </r>
  <r>
    <n v="29"/>
    <x v="107"/>
    <x v="3"/>
    <n v="4"/>
    <x v="51"/>
    <n v="4"/>
    <x v="0"/>
    <x v="1"/>
    <x v="1"/>
    <x v="4"/>
    <n v="6"/>
    <n v="1"/>
    <n v="1"/>
  </r>
  <r>
    <n v="29"/>
    <x v="107"/>
    <x v="3"/>
    <n v="4"/>
    <x v="52"/>
    <n v="3"/>
    <x v="0"/>
    <x v="0"/>
    <x v="1"/>
    <x v="3"/>
    <n v="5"/>
    <n v="0"/>
    <n v="0"/>
  </r>
  <r>
    <n v="29"/>
    <x v="107"/>
    <x v="3"/>
    <n v="4"/>
    <x v="53"/>
    <n v="3"/>
    <x v="0"/>
    <x v="0"/>
    <x v="1"/>
    <x v="3"/>
    <n v="6"/>
    <n v="0"/>
    <n v="0"/>
  </r>
  <r>
    <n v="29"/>
    <x v="107"/>
    <x v="3"/>
    <n v="4"/>
    <x v="54"/>
    <n v="4"/>
    <x v="1"/>
    <x v="0"/>
    <x v="1"/>
    <x v="4"/>
    <n v="7"/>
    <n v="1"/>
    <n v="0"/>
  </r>
  <r>
    <n v="29"/>
    <x v="107"/>
    <x v="3"/>
    <n v="4"/>
    <x v="55"/>
    <n v="3"/>
    <x v="1"/>
    <x v="0"/>
    <x v="1"/>
    <x v="3"/>
    <n v="8"/>
    <n v="0"/>
    <n v="0"/>
  </r>
  <r>
    <n v="29"/>
    <x v="107"/>
    <x v="3"/>
    <n v="4"/>
    <x v="56"/>
    <n v="3"/>
    <x v="2"/>
    <x v="1"/>
    <x v="1"/>
    <x v="3"/>
    <n v="10"/>
    <n v="0"/>
    <n v="1"/>
  </r>
  <r>
    <n v="29"/>
    <x v="107"/>
    <x v="3"/>
    <n v="4"/>
    <x v="57"/>
    <n v="4"/>
    <x v="2"/>
    <x v="0"/>
    <x v="1"/>
    <x v="4"/>
    <n v="10"/>
    <n v="1"/>
    <n v="0"/>
  </r>
  <r>
    <n v="29"/>
    <x v="107"/>
    <x v="3"/>
    <n v="4"/>
    <x v="58"/>
    <n v="7"/>
    <x v="1"/>
    <x v="1"/>
    <x v="1"/>
    <x v="2"/>
    <n v="8"/>
    <n v="0"/>
    <n v="1"/>
  </r>
  <r>
    <n v="29"/>
    <x v="107"/>
    <x v="3"/>
    <n v="4"/>
    <x v="59"/>
    <n v="7"/>
    <x v="1"/>
    <x v="1"/>
    <x v="1"/>
    <x v="2"/>
    <n v="7"/>
    <n v="0"/>
    <n v="1"/>
  </r>
  <r>
    <n v="29"/>
    <x v="107"/>
    <x v="3"/>
    <n v="4"/>
    <x v="60"/>
    <n v="4"/>
    <x v="1"/>
    <x v="1"/>
    <x v="1"/>
    <x v="4"/>
    <n v="8"/>
    <n v="1"/>
    <n v="1"/>
  </r>
  <r>
    <n v="30"/>
    <x v="108"/>
    <x v="2"/>
    <n v="1"/>
    <x v="32"/>
    <n v="1"/>
    <x v="2"/>
    <x v="1"/>
    <x v="1"/>
    <x v="1"/>
    <n v="10"/>
    <n v="1"/>
    <n v="1"/>
  </r>
  <r>
    <n v="30"/>
    <x v="108"/>
    <x v="2"/>
    <n v="1"/>
    <x v="33"/>
    <n v="5"/>
    <x v="2"/>
    <x v="1"/>
    <x v="1"/>
    <x v="5"/>
    <n v="10"/>
    <n v="0"/>
    <n v="1"/>
  </r>
  <r>
    <n v="30"/>
    <x v="108"/>
    <x v="2"/>
    <n v="1"/>
    <x v="34"/>
    <n v="1"/>
    <x v="2"/>
    <x v="1"/>
    <x v="1"/>
    <x v="1"/>
    <n v="9"/>
    <n v="1"/>
    <n v="1"/>
  </r>
  <r>
    <n v="30"/>
    <x v="108"/>
    <x v="2"/>
    <n v="1"/>
    <x v="35"/>
    <n v="7"/>
    <x v="2"/>
    <x v="1"/>
    <x v="1"/>
    <x v="2"/>
    <n v="9"/>
    <n v="0"/>
    <n v="1"/>
  </r>
  <r>
    <n v="30"/>
    <x v="108"/>
    <x v="2"/>
    <n v="1"/>
    <x v="36"/>
    <n v="1"/>
    <x v="2"/>
    <x v="0"/>
    <x v="1"/>
    <x v="1"/>
    <n v="10"/>
    <n v="1"/>
    <n v="0"/>
  </r>
  <r>
    <n v="30"/>
    <x v="108"/>
    <x v="2"/>
    <n v="1"/>
    <x v="37"/>
    <n v="1"/>
    <x v="1"/>
    <x v="0"/>
    <x v="1"/>
    <x v="1"/>
    <n v="8"/>
    <n v="1"/>
    <n v="0"/>
  </r>
  <r>
    <n v="30"/>
    <x v="108"/>
    <x v="2"/>
    <n v="1"/>
    <x v="38"/>
    <n v="3"/>
    <x v="0"/>
    <x v="0"/>
    <x v="1"/>
    <x v="3"/>
    <n v="6"/>
    <n v="0"/>
    <n v="0"/>
  </r>
  <r>
    <n v="30"/>
    <x v="108"/>
    <x v="2"/>
    <n v="1"/>
    <x v="39"/>
    <n v="1"/>
    <x v="0"/>
    <x v="1"/>
    <x v="1"/>
    <x v="1"/>
    <n v="6"/>
    <n v="1"/>
    <n v="1"/>
  </r>
  <r>
    <n v="30"/>
    <x v="108"/>
    <x v="2"/>
    <n v="1"/>
    <x v="40"/>
    <n v="1"/>
    <x v="0"/>
    <x v="0"/>
    <x v="1"/>
    <x v="1"/>
    <n v="6"/>
    <n v="1"/>
    <n v="0"/>
  </r>
  <r>
    <n v="30"/>
    <x v="108"/>
    <x v="2"/>
    <n v="1"/>
    <x v="41"/>
    <n v="1"/>
    <x v="1"/>
    <x v="0"/>
    <x v="1"/>
    <x v="1"/>
    <n v="8"/>
    <n v="1"/>
    <n v="0"/>
  </r>
  <r>
    <n v="30"/>
    <x v="108"/>
    <x v="2"/>
    <n v="1"/>
    <x v="42"/>
    <n v="1"/>
    <x v="1"/>
    <x v="1"/>
    <x v="1"/>
    <x v="1"/>
    <n v="7"/>
    <n v="1"/>
    <n v="1"/>
  </r>
  <r>
    <n v="30"/>
    <x v="108"/>
    <x v="2"/>
    <n v="1"/>
    <x v="43"/>
    <n v="1"/>
    <x v="1"/>
    <x v="0"/>
    <x v="1"/>
    <x v="1"/>
    <n v="8"/>
    <n v="1"/>
    <n v="0"/>
  </r>
  <r>
    <n v="30"/>
    <x v="108"/>
    <x v="2"/>
    <n v="1"/>
    <x v="44"/>
    <n v="1"/>
    <x v="1"/>
    <x v="0"/>
    <x v="1"/>
    <x v="1"/>
    <n v="8"/>
    <n v="1"/>
    <n v="0"/>
  </r>
  <r>
    <n v="30"/>
    <x v="108"/>
    <x v="2"/>
    <n v="1"/>
    <x v="45"/>
    <n v="2"/>
    <x v="2"/>
    <x v="1"/>
    <x v="1"/>
    <x v="0"/>
    <n v="10"/>
    <n v="0"/>
    <n v="1"/>
  </r>
  <r>
    <n v="30"/>
    <x v="108"/>
    <x v="2"/>
    <n v="1"/>
    <x v="46"/>
    <n v="1"/>
    <x v="2"/>
    <x v="1"/>
    <x v="1"/>
    <x v="1"/>
    <n v="10"/>
    <n v="1"/>
    <n v="1"/>
  </r>
  <r>
    <n v="30"/>
    <x v="108"/>
    <x v="2"/>
    <n v="1"/>
    <x v="47"/>
    <n v="1"/>
    <x v="2"/>
    <x v="1"/>
    <x v="1"/>
    <x v="1"/>
    <n v="10"/>
    <n v="1"/>
    <n v="1"/>
  </r>
  <r>
    <n v="30"/>
    <x v="108"/>
    <x v="2"/>
    <n v="1"/>
    <x v="48"/>
    <n v="1"/>
    <x v="1"/>
    <x v="1"/>
    <x v="1"/>
    <x v="1"/>
    <n v="8"/>
    <n v="1"/>
    <n v="1"/>
  </r>
  <r>
    <n v="30"/>
    <x v="108"/>
    <x v="2"/>
    <n v="1"/>
    <x v="49"/>
    <n v="1"/>
    <x v="2"/>
    <x v="0"/>
    <x v="1"/>
    <x v="1"/>
    <n v="10"/>
    <n v="1"/>
    <n v="0"/>
  </r>
  <r>
    <n v="30"/>
    <x v="108"/>
    <x v="2"/>
    <n v="1"/>
    <x v="50"/>
    <n v="5"/>
    <x v="1"/>
    <x v="0"/>
    <x v="1"/>
    <x v="5"/>
    <n v="7"/>
    <n v="0"/>
    <n v="0"/>
  </r>
  <r>
    <n v="30"/>
    <x v="108"/>
    <x v="2"/>
    <n v="1"/>
    <x v="51"/>
    <n v="1"/>
    <x v="0"/>
    <x v="1"/>
    <x v="1"/>
    <x v="1"/>
    <n v="6"/>
    <n v="1"/>
    <n v="1"/>
  </r>
  <r>
    <n v="30"/>
    <x v="108"/>
    <x v="2"/>
    <n v="1"/>
    <x v="52"/>
    <n v="1"/>
    <x v="0"/>
    <x v="0"/>
    <x v="1"/>
    <x v="1"/>
    <n v="5"/>
    <n v="1"/>
    <n v="0"/>
  </r>
  <r>
    <n v="30"/>
    <x v="108"/>
    <x v="2"/>
    <n v="1"/>
    <x v="53"/>
    <n v="1"/>
    <x v="0"/>
    <x v="0"/>
    <x v="1"/>
    <x v="1"/>
    <n v="6"/>
    <n v="1"/>
    <n v="0"/>
  </r>
  <r>
    <n v="30"/>
    <x v="108"/>
    <x v="2"/>
    <n v="1"/>
    <x v="54"/>
    <n v="1"/>
    <x v="1"/>
    <x v="0"/>
    <x v="1"/>
    <x v="1"/>
    <n v="7"/>
    <n v="1"/>
    <n v="0"/>
  </r>
  <r>
    <n v="30"/>
    <x v="108"/>
    <x v="2"/>
    <n v="1"/>
    <x v="55"/>
    <n v="1"/>
    <x v="1"/>
    <x v="0"/>
    <x v="1"/>
    <x v="1"/>
    <n v="8"/>
    <n v="1"/>
    <n v="0"/>
  </r>
  <r>
    <n v="30"/>
    <x v="108"/>
    <x v="2"/>
    <n v="1"/>
    <x v="56"/>
    <n v="1"/>
    <x v="2"/>
    <x v="1"/>
    <x v="1"/>
    <x v="1"/>
    <n v="10"/>
    <n v="1"/>
    <n v="1"/>
  </r>
  <r>
    <n v="30"/>
    <x v="108"/>
    <x v="2"/>
    <n v="1"/>
    <x v="57"/>
    <n v="1"/>
    <x v="2"/>
    <x v="0"/>
    <x v="1"/>
    <x v="1"/>
    <n v="10"/>
    <n v="1"/>
    <n v="0"/>
  </r>
  <r>
    <n v="30"/>
    <x v="108"/>
    <x v="2"/>
    <n v="1"/>
    <x v="58"/>
    <n v="4"/>
    <x v="1"/>
    <x v="1"/>
    <x v="1"/>
    <x v="4"/>
    <n v="8"/>
    <n v="0"/>
    <n v="1"/>
  </r>
  <r>
    <n v="30"/>
    <x v="108"/>
    <x v="2"/>
    <n v="1"/>
    <x v="59"/>
    <n v="1"/>
    <x v="1"/>
    <x v="1"/>
    <x v="1"/>
    <x v="1"/>
    <n v="7"/>
    <n v="1"/>
    <n v="1"/>
  </r>
  <r>
    <n v="30"/>
    <x v="108"/>
    <x v="2"/>
    <n v="1"/>
    <x v="60"/>
    <n v="1"/>
    <x v="1"/>
    <x v="1"/>
    <x v="1"/>
    <x v="1"/>
    <n v="8"/>
    <n v="1"/>
    <n v="1"/>
  </r>
  <r>
    <n v="31"/>
    <x v="109"/>
    <x v="2"/>
    <n v="1"/>
    <x v="32"/>
    <n v="1"/>
    <x v="2"/>
    <x v="1"/>
    <x v="1"/>
    <x v="1"/>
    <n v="10"/>
    <n v="1"/>
    <n v="1"/>
  </r>
  <r>
    <n v="31"/>
    <x v="109"/>
    <x v="2"/>
    <n v="1"/>
    <x v="33"/>
    <n v="1"/>
    <x v="2"/>
    <x v="1"/>
    <x v="1"/>
    <x v="1"/>
    <n v="10"/>
    <n v="1"/>
    <n v="1"/>
  </r>
  <r>
    <n v="31"/>
    <x v="109"/>
    <x v="2"/>
    <n v="1"/>
    <x v="34"/>
    <n v="1"/>
    <x v="2"/>
    <x v="1"/>
    <x v="1"/>
    <x v="1"/>
    <n v="9"/>
    <n v="1"/>
    <n v="1"/>
  </r>
  <r>
    <n v="31"/>
    <x v="109"/>
    <x v="2"/>
    <n v="1"/>
    <x v="35"/>
    <n v="1"/>
    <x v="2"/>
    <x v="1"/>
    <x v="1"/>
    <x v="1"/>
    <n v="9"/>
    <n v="1"/>
    <n v="1"/>
  </r>
  <r>
    <n v="31"/>
    <x v="109"/>
    <x v="2"/>
    <n v="1"/>
    <x v="36"/>
    <n v="1"/>
    <x v="2"/>
    <x v="0"/>
    <x v="1"/>
    <x v="1"/>
    <n v="10"/>
    <n v="1"/>
    <n v="0"/>
  </r>
  <r>
    <n v="31"/>
    <x v="109"/>
    <x v="2"/>
    <n v="1"/>
    <x v="37"/>
    <n v="1"/>
    <x v="1"/>
    <x v="0"/>
    <x v="1"/>
    <x v="1"/>
    <n v="8"/>
    <n v="1"/>
    <n v="0"/>
  </r>
  <r>
    <n v="31"/>
    <x v="109"/>
    <x v="2"/>
    <n v="1"/>
    <x v="38"/>
    <n v="3"/>
    <x v="0"/>
    <x v="0"/>
    <x v="1"/>
    <x v="3"/>
    <n v="6"/>
    <n v="0"/>
    <n v="0"/>
  </r>
  <r>
    <n v="31"/>
    <x v="109"/>
    <x v="2"/>
    <n v="1"/>
    <x v="39"/>
    <n v="1"/>
    <x v="0"/>
    <x v="1"/>
    <x v="1"/>
    <x v="1"/>
    <n v="6"/>
    <n v="1"/>
    <n v="1"/>
  </r>
  <r>
    <n v="31"/>
    <x v="109"/>
    <x v="2"/>
    <n v="1"/>
    <x v="40"/>
    <n v="1"/>
    <x v="0"/>
    <x v="0"/>
    <x v="1"/>
    <x v="1"/>
    <n v="6"/>
    <n v="1"/>
    <n v="0"/>
  </r>
  <r>
    <n v="31"/>
    <x v="109"/>
    <x v="2"/>
    <n v="1"/>
    <x v="41"/>
    <n v="1"/>
    <x v="1"/>
    <x v="0"/>
    <x v="1"/>
    <x v="1"/>
    <n v="8"/>
    <n v="1"/>
    <n v="0"/>
  </r>
  <r>
    <n v="31"/>
    <x v="109"/>
    <x v="2"/>
    <n v="1"/>
    <x v="42"/>
    <n v="1"/>
    <x v="1"/>
    <x v="1"/>
    <x v="1"/>
    <x v="1"/>
    <n v="7"/>
    <n v="1"/>
    <n v="1"/>
  </r>
  <r>
    <n v="31"/>
    <x v="109"/>
    <x v="2"/>
    <n v="1"/>
    <x v="43"/>
    <n v="1"/>
    <x v="1"/>
    <x v="0"/>
    <x v="1"/>
    <x v="1"/>
    <n v="8"/>
    <n v="1"/>
    <n v="0"/>
  </r>
  <r>
    <n v="31"/>
    <x v="109"/>
    <x v="2"/>
    <n v="1"/>
    <x v="44"/>
    <n v="1"/>
    <x v="1"/>
    <x v="0"/>
    <x v="1"/>
    <x v="1"/>
    <n v="8"/>
    <n v="1"/>
    <n v="0"/>
  </r>
  <r>
    <n v="31"/>
    <x v="109"/>
    <x v="2"/>
    <n v="1"/>
    <x v="45"/>
    <n v="2"/>
    <x v="2"/>
    <x v="1"/>
    <x v="1"/>
    <x v="0"/>
    <n v="10"/>
    <n v="0"/>
    <n v="1"/>
  </r>
  <r>
    <n v="31"/>
    <x v="109"/>
    <x v="2"/>
    <n v="1"/>
    <x v="46"/>
    <n v="1"/>
    <x v="2"/>
    <x v="1"/>
    <x v="1"/>
    <x v="1"/>
    <n v="10"/>
    <n v="1"/>
    <n v="1"/>
  </r>
  <r>
    <n v="31"/>
    <x v="109"/>
    <x v="2"/>
    <n v="1"/>
    <x v="47"/>
    <n v="1"/>
    <x v="2"/>
    <x v="1"/>
    <x v="1"/>
    <x v="1"/>
    <n v="10"/>
    <n v="1"/>
    <n v="1"/>
  </r>
  <r>
    <n v="31"/>
    <x v="109"/>
    <x v="2"/>
    <n v="1"/>
    <x v="48"/>
    <n v="1"/>
    <x v="1"/>
    <x v="1"/>
    <x v="1"/>
    <x v="1"/>
    <n v="8"/>
    <n v="1"/>
    <n v="1"/>
  </r>
  <r>
    <n v="31"/>
    <x v="109"/>
    <x v="2"/>
    <n v="1"/>
    <x v="49"/>
    <n v="1"/>
    <x v="2"/>
    <x v="0"/>
    <x v="1"/>
    <x v="1"/>
    <n v="10"/>
    <n v="1"/>
    <n v="0"/>
  </r>
  <r>
    <n v="31"/>
    <x v="109"/>
    <x v="2"/>
    <n v="1"/>
    <x v="50"/>
    <n v="4"/>
    <x v="1"/>
    <x v="0"/>
    <x v="1"/>
    <x v="4"/>
    <n v="7"/>
    <n v="0"/>
    <n v="0"/>
  </r>
  <r>
    <n v="31"/>
    <x v="109"/>
    <x v="2"/>
    <n v="1"/>
    <x v="51"/>
    <n v="1"/>
    <x v="0"/>
    <x v="1"/>
    <x v="1"/>
    <x v="1"/>
    <n v="6"/>
    <n v="1"/>
    <n v="1"/>
  </r>
  <r>
    <n v="31"/>
    <x v="109"/>
    <x v="2"/>
    <n v="1"/>
    <x v="52"/>
    <n v="7"/>
    <x v="0"/>
    <x v="0"/>
    <x v="1"/>
    <x v="2"/>
    <n v="5"/>
    <n v="0"/>
    <n v="0"/>
  </r>
  <r>
    <n v="31"/>
    <x v="109"/>
    <x v="2"/>
    <n v="1"/>
    <x v="53"/>
    <n v="1"/>
    <x v="0"/>
    <x v="0"/>
    <x v="1"/>
    <x v="1"/>
    <n v="6"/>
    <n v="1"/>
    <n v="0"/>
  </r>
  <r>
    <n v="31"/>
    <x v="109"/>
    <x v="2"/>
    <n v="1"/>
    <x v="54"/>
    <n v="1"/>
    <x v="1"/>
    <x v="0"/>
    <x v="1"/>
    <x v="1"/>
    <n v="7"/>
    <n v="1"/>
    <n v="0"/>
  </r>
  <r>
    <n v="31"/>
    <x v="109"/>
    <x v="2"/>
    <n v="1"/>
    <x v="55"/>
    <n v="1"/>
    <x v="1"/>
    <x v="0"/>
    <x v="1"/>
    <x v="1"/>
    <n v="8"/>
    <n v="1"/>
    <n v="0"/>
  </r>
  <r>
    <n v="31"/>
    <x v="109"/>
    <x v="2"/>
    <n v="1"/>
    <x v="56"/>
    <n v="1"/>
    <x v="2"/>
    <x v="1"/>
    <x v="1"/>
    <x v="1"/>
    <n v="10"/>
    <n v="1"/>
    <n v="1"/>
  </r>
  <r>
    <n v="31"/>
    <x v="109"/>
    <x v="2"/>
    <n v="1"/>
    <x v="57"/>
    <n v="1"/>
    <x v="2"/>
    <x v="0"/>
    <x v="1"/>
    <x v="1"/>
    <n v="10"/>
    <n v="1"/>
    <n v="0"/>
  </r>
  <r>
    <n v="31"/>
    <x v="109"/>
    <x v="2"/>
    <n v="1"/>
    <x v="58"/>
    <n v="0"/>
    <x v="1"/>
    <x v="1"/>
    <x v="1"/>
    <x v="7"/>
    <n v="8"/>
    <n v="0"/>
    <n v="1"/>
  </r>
  <r>
    <n v="31"/>
    <x v="109"/>
    <x v="2"/>
    <n v="1"/>
    <x v="59"/>
    <n v="1"/>
    <x v="1"/>
    <x v="1"/>
    <x v="1"/>
    <x v="1"/>
    <n v="7"/>
    <n v="1"/>
    <n v="1"/>
  </r>
  <r>
    <n v="31"/>
    <x v="109"/>
    <x v="2"/>
    <n v="1"/>
    <x v="60"/>
    <n v="1"/>
    <x v="1"/>
    <x v="1"/>
    <x v="1"/>
    <x v="1"/>
    <n v="8"/>
    <n v="1"/>
    <n v="1"/>
  </r>
  <r>
    <n v="32"/>
    <x v="110"/>
    <x v="4"/>
    <n v="5"/>
    <x v="32"/>
    <n v="6"/>
    <x v="2"/>
    <x v="1"/>
    <x v="1"/>
    <x v="6"/>
    <n v="10"/>
    <n v="0"/>
    <n v="1"/>
  </r>
  <r>
    <n v="32"/>
    <x v="110"/>
    <x v="4"/>
    <n v="5"/>
    <x v="33"/>
    <n v="6"/>
    <x v="2"/>
    <x v="1"/>
    <x v="1"/>
    <x v="6"/>
    <n v="10"/>
    <n v="0"/>
    <n v="1"/>
  </r>
  <r>
    <n v="32"/>
    <x v="110"/>
    <x v="4"/>
    <n v="5"/>
    <x v="34"/>
    <n v="6"/>
    <x v="2"/>
    <x v="1"/>
    <x v="1"/>
    <x v="6"/>
    <n v="9"/>
    <n v="0"/>
    <n v="1"/>
  </r>
  <r>
    <n v="32"/>
    <x v="110"/>
    <x v="4"/>
    <n v="5"/>
    <x v="35"/>
    <n v="6"/>
    <x v="2"/>
    <x v="1"/>
    <x v="1"/>
    <x v="6"/>
    <n v="9"/>
    <n v="0"/>
    <n v="1"/>
  </r>
  <r>
    <n v="32"/>
    <x v="110"/>
    <x v="4"/>
    <n v="5"/>
    <x v="36"/>
    <n v="6"/>
    <x v="2"/>
    <x v="0"/>
    <x v="1"/>
    <x v="6"/>
    <n v="10"/>
    <n v="0"/>
    <n v="0"/>
  </r>
  <r>
    <n v="32"/>
    <x v="110"/>
    <x v="4"/>
    <n v="5"/>
    <x v="37"/>
    <n v="6"/>
    <x v="1"/>
    <x v="0"/>
    <x v="1"/>
    <x v="6"/>
    <n v="8"/>
    <n v="0"/>
    <n v="0"/>
  </r>
  <r>
    <n v="32"/>
    <x v="110"/>
    <x v="4"/>
    <n v="5"/>
    <x v="38"/>
    <n v="5"/>
    <x v="0"/>
    <x v="0"/>
    <x v="1"/>
    <x v="5"/>
    <n v="6"/>
    <n v="1"/>
    <n v="0"/>
  </r>
  <r>
    <n v="32"/>
    <x v="110"/>
    <x v="4"/>
    <n v="5"/>
    <x v="39"/>
    <n v="3"/>
    <x v="0"/>
    <x v="1"/>
    <x v="1"/>
    <x v="3"/>
    <n v="6"/>
    <n v="0"/>
    <n v="1"/>
  </r>
  <r>
    <n v="32"/>
    <x v="110"/>
    <x v="4"/>
    <n v="5"/>
    <x v="40"/>
    <n v="5"/>
    <x v="0"/>
    <x v="0"/>
    <x v="1"/>
    <x v="5"/>
    <n v="6"/>
    <n v="1"/>
    <n v="0"/>
  </r>
  <r>
    <n v="32"/>
    <x v="110"/>
    <x v="4"/>
    <n v="5"/>
    <x v="41"/>
    <n v="6"/>
    <x v="1"/>
    <x v="0"/>
    <x v="1"/>
    <x v="6"/>
    <n v="8"/>
    <n v="0"/>
    <n v="0"/>
  </r>
  <r>
    <n v="32"/>
    <x v="110"/>
    <x v="4"/>
    <n v="5"/>
    <x v="42"/>
    <n v="6"/>
    <x v="1"/>
    <x v="1"/>
    <x v="1"/>
    <x v="6"/>
    <n v="7"/>
    <n v="0"/>
    <n v="1"/>
  </r>
  <r>
    <n v="32"/>
    <x v="110"/>
    <x v="4"/>
    <n v="5"/>
    <x v="43"/>
    <n v="5"/>
    <x v="1"/>
    <x v="0"/>
    <x v="1"/>
    <x v="5"/>
    <n v="8"/>
    <n v="1"/>
    <n v="0"/>
  </r>
  <r>
    <n v="32"/>
    <x v="110"/>
    <x v="4"/>
    <n v="5"/>
    <x v="44"/>
    <n v="6"/>
    <x v="1"/>
    <x v="0"/>
    <x v="1"/>
    <x v="6"/>
    <n v="8"/>
    <n v="0"/>
    <n v="0"/>
  </r>
  <r>
    <n v="32"/>
    <x v="110"/>
    <x v="4"/>
    <n v="5"/>
    <x v="45"/>
    <n v="2"/>
    <x v="2"/>
    <x v="1"/>
    <x v="1"/>
    <x v="0"/>
    <n v="10"/>
    <n v="0"/>
    <n v="1"/>
  </r>
  <r>
    <n v="32"/>
    <x v="110"/>
    <x v="4"/>
    <n v="5"/>
    <x v="46"/>
    <n v="6"/>
    <x v="2"/>
    <x v="1"/>
    <x v="1"/>
    <x v="6"/>
    <n v="10"/>
    <n v="0"/>
    <n v="1"/>
  </r>
  <r>
    <n v="32"/>
    <x v="110"/>
    <x v="4"/>
    <n v="5"/>
    <x v="47"/>
    <n v="5"/>
    <x v="2"/>
    <x v="1"/>
    <x v="1"/>
    <x v="5"/>
    <n v="10"/>
    <n v="1"/>
    <n v="1"/>
  </r>
  <r>
    <n v="32"/>
    <x v="110"/>
    <x v="4"/>
    <n v="5"/>
    <x v="48"/>
    <n v="5"/>
    <x v="1"/>
    <x v="1"/>
    <x v="1"/>
    <x v="5"/>
    <n v="8"/>
    <n v="1"/>
    <n v="1"/>
  </r>
  <r>
    <n v="32"/>
    <x v="110"/>
    <x v="4"/>
    <n v="5"/>
    <x v="49"/>
    <n v="7"/>
    <x v="2"/>
    <x v="0"/>
    <x v="1"/>
    <x v="2"/>
    <n v="10"/>
    <n v="0"/>
    <n v="0"/>
  </r>
  <r>
    <n v="32"/>
    <x v="110"/>
    <x v="4"/>
    <n v="5"/>
    <x v="50"/>
    <n v="6"/>
    <x v="1"/>
    <x v="0"/>
    <x v="1"/>
    <x v="6"/>
    <n v="7"/>
    <n v="0"/>
    <n v="0"/>
  </r>
  <r>
    <n v="32"/>
    <x v="110"/>
    <x v="4"/>
    <n v="5"/>
    <x v="51"/>
    <n v="6"/>
    <x v="0"/>
    <x v="1"/>
    <x v="1"/>
    <x v="6"/>
    <n v="6"/>
    <n v="0"/>
    <n v="1"/>
  </r>
  <r>
    <n v="32"/>
    <x v="110"/>
    <x v="4"/>
    <n v="5"/>
    <x v="52"/>
    <n v="5"/>
    <x v="0"/>
    <x v="0"/>
    <x v="1"/>
    <x v="5"/>
    <n v="5"/>
    <n v="1"/>
    <n v="0"/>
  </r>
  <r>
    <n v="32"/>
    <x v="110"/>
    <x v="4"/>
    <n v="5"/>
    <x v="53"/>
    <n v="6"/>
    <x v="0"/>
    <x v="0"/>
    <x v="1"/>
    <x v="6"/>
    <n v="6"/>
    <n v="0"/>
    <n v="0"/>
  </r>
  <r>
    <n v="32"/>
    <x v="110"/>
    <x v="4"/>
    <n v="5"/>
    <x v="54"/>
    <n v="6"/>
    <x v="1"/>
    <x v="0"/>
    <x v="1"/>
    <x v="6"/>
    <n v="7"/>
    <n v="0"/>
    <n v="0"/>
  </r>
  <r>
    <n v="32"/>
    <x v="110"/>
    <x v="4"/>
    <n v="5"/>
    <x v="55"/>
    <n v="5"/>
    <x v="1"/>
    <x v="0"/>
    <x v="1"/>
    <x v="5"/>
    <n v="8"/>
    <n v="1"/>
    <n v="0"/>
  </r>
  <r>
    <n v="32"/>
    <x v="110"/>
    <x v="4"/>
    <n v="5"/>
    <x v="56"/>
    <n v="1"/>
    <x v="2"/>
    <x v="1"/>
    <x v="1"/>
    <x v="1"/>
    <n v="10"/>
    <n v="0"/>
    <n v="1"/>
  </r>
  <r>
    <n v="32"/>
    <x v="110"/>
    <x v="4"/>
    <n v="5"/>
    <x v="57"/>
    <n v="7"/>
    <x v="2"/>
    <x v="0"/>
    <x v="1"/>
    <x v="2"/>
    <n v="10"/>
    <n v="0"/>
    <n v="0"/>
  </r>
  <r>
    <n v="32"/>
    <x v="110"/>
    <x v="4"/>
    <n v="5"/>
    <x v="58"/>
    <n v="5"/>
    <x v="1"/>
    <x v="1"/>
    <x v="1"/>
    <x v="5"/>
    <n v="8"/>
    <n v="1"/>
    <n v="1"/>
  </r>
  <r>
    <n v="32"/>
    <x v="110"/>
    <x v="4"/>
    <n v="5"/>
    <x v="59"/>
    <n v="5"/>
    <x v="1"/>
    <x v="1"/>
    <x v="1"/>
    <x v="5"/>
    <n v="7"/>
    <n v="1"/>
    <n v="1"/>
  </r>
  <r>
    <n v="32"/>
    <x v="110"/>
    <x v="4"/>
    <n v="5"/>
    <x v="60"/>
    <n v="6"/>
    <x v="1"/>
    <x v="1"/>
    <x v="1"/>
    <x v="6"/>
    <n v="8"/>
    <n v="0"/>
    <n v="1"/>
  </r>
  <r>
    <n v="33"/>
    <x v="111"/>
    <x v="2"/>
    <n v="1"/>
    <x v="32"/>
    <n v="1"/>
    <x v="2"/>
    <x v="1"/>
    <x v="1"/>
    <x v="1"/>
    <n v="10"/>
    <n v="1"/>
    <n v="1"/>
  </r>
  <r>
    <n v="33"/>
    <x v="111"/>
    <x v="2"/>
    <n v="1"/>
    <x v="33"/>
    <n v="1"/>
    <x v="2"/>
    <x v="1"/>
    <x v="1"/>
    <x v="1"/>
    <n v="10"/>
    <n v="1"/>
    <n v="1"/>
  </r>
  <r>
    <n v="33"/>
    <x v="111"/>
    <x v="2"/>
    <n v="1"/>
    <x v="34"/>
    <n v="1"/>
    <x v="2"/>
    <x v="1"/>
    <x v="1"/>
    <x v="1"/>
    <n v="9"/>
    <n v="1"/>
    <n v="1"/>
  </r>
  <r>
    <n v="33"/>
    <x v="111"/>
    <x v="2"/>
    <n v="1"/>
    <x v="35"/>
    <n v="1"/>
    <x v="2"/>
    <x v="1"/>
    <x v="1"/>
    <x v="1"/>
    <n v="9"/>
    <n v="1"/>
    <n v="1"/>
  </r>
  <r>
    <n v="33"/>
    <x v="111"/>
    <x v="2"/>
    <n v="1"/>
    <x v="36"/>
    <n v="1"/>
    <x v="2"/>
    <x v="0"/>
    <x v="1"/>
    <x v="1"/>
    <n v="10"/>
    <n v="1"/>
    <n v="0"/>
  </r>
  <r>
    <n v="33"/>
    <x v="111"/>
    <x v="2"/>
    <n v="1"/>
    <x v="37"/>
    <n v="1"/>
    <x v="1"/>
    <x v="0"/>
    <x v="1"/>
    <x v="1"/>
    <n v="8"/>
    <n v="1"/>
    <n v="0"/>
  </r>
  <r>
    <n v="33"/>
    <x v="111"/>
    <x v="2"/>
    <n v="1"/>
    <x v="38"/>
    <n v="3"/>
    <x v="0"/>
    <x v="0"/>
    <x v="1"/>
    <x v="3"/>
    <n v="6"/>
    <n v="0"/>
    <n v="0"/>
  </r>
  <r>
    <n v="33"/>
    <x v="111"/>
    <x v="2"/>
    <n v="1"/>
    <x v="39"/>
    <n v="1"/>
    <x v="0"/>
    <x v="1"/>
    <x v="1"/>
    <x v="1"/>
    <n v="6"/>
    <n v="1"/>
    <n v="1"/>
  </r>
  <r>
    <n v="33"/>
    <x v="111"/>
    <x v="2"/>
    <n v="1"/>
    <x v="40"/>
    <n v="1"/>
    <x v="0"/>
    <x v="0"/>
    <x v="1"/>
    <x v="1"/>
    <n v="6"/>
    <n v="1"/>
    <n v="0"/>
  </r>
  <r>
    <n v="33"/>
    <x v="111"/>
    <x v="2"/>
    <n v="1"/>
    <x v="41"/>
    <n v="1"/>
    <x v="1"/>
    <x v="0"/>
    <x v="1"/>
    <x v="1"/>
    <n v="8"/>
    <n v="1"/>
    <n v="0"/>
  </r>
  <r>
    <n v="33"/>
    <x v="111"/>
    <x v="2"/>
    <n v="1"/>
    <x v="42"/>
    <n v="1"/>
    <x v="1"/>
    <x v="1"/>
    <x v="1"/>
    <x v="1"/>
    <n v="7"/>
    <n v="1"/>
    <n v="1"/>
  </r>
  <r>
    <n v="33"/>
    <x v="111"/>
    <x v="2"/>
    <n v="1"/>
    <x v="43"/>
    <n v="1"/>
    <x v="1"/>
    <x v="0"/>
    <x v="1"/>
    <x v="1"/>
    <n v="8"/>
    <n v="1"/>
    <n v="0"/>
  </r>
  <r>
    <n v="33"/>
    <x v="111"/>
    <x v="2"/>
    <n v="1"/>
    <x v="44"/>
    <n v="1"/>
    <x v="1"/>
    <x v="0"/>
    <x v="1"/>
    <x v="1"/>
    <n v="8"/>
    <n v="1"/>
    <n v="0"/>
  </r>
  <r>
    <n v="33"/>
    <x v="111"/>
    <x v="2"/>
    <n v="1"/>
    <x v="45"/>
    <n v="1"/>
    <x v="2"/>
    <x v="1"/>
    <x v="1"/>
    <x v="1"/>
    <n v="10"/>
    <n v="1"/>
    <n v="1"/>
  </r>
  <r>
    <n v="33"/>
    <x v="111"/>
    <x v="2"/>
    <n v="1"/>
    <x v="46"/>
    <n v="1"/>
    <x v="2"/>
    <x v="1"/>
    <x v="1"/>
    <x v="1"/>
    <n v="10"/>
    <n v="1"/>
    <n v="1"/>
  </r>
  <r>
    <n v="33"/>
    <x v="111"/>
    <x v="2"/>
    <n v="1"/>
    <x v="47"/>
    <n v="1"/>
    <x v="2"/>
    <x v="1"/>
    <x v="1"/>
    <x v="1"/>
    <n v="10"/>
    <n v="1"/>
    <n v="1"/>
  </r>
  <r>
    <n v="33"/>
    <x v="111"/>
    <x v="2"/>
    <n v="1"/>
    <x v="48"/>
    <n v="1"/>
    <x v="1"/>
    <x v="1"/>
    <x v="1"/>
    <x v="1"/>
    <n v="8"/>
    <n v="1"/>
    <n v="1"/>
  </r>
  <r>
    <n v="33"/>
    <x v="111"/>
    <x v="2"/>
    <n v="1"/>
    <x v="49"/>
    <n v="1"/>
    <x v="2"/>
    <x v="0"/>
    <x v="1"/>
    <x v="1"/>
    <n v="10"/>
    <n v="1"/>
    <n v="0"/>
  </r>
  <r>
    <n v="33"/>
    <x v="111"/>
    <x v="2"/>
    <n v="1"/>
    <x v="50"/>
    <n v="1"/>
    <x v="1"/>
    <x v="0"/>
    <x v="1"/>
    <x v="1"/>
    <n v="7"/>
    <n v="1"/>
    <n v="0"/>
  </r>
  <r>
    <n v="33"/>
    <x v="111"/>
    <x v="2"/>
    <n v="1"/>
    <x v="51"/>
    <n v="1"/>
    <x v="0"/>
    <x v="1"/>
    <x v="1"/>
    <x v="1"/>
    <n v="6"/>
    <n v="1"/>
    <n v="1"/>
  </r>
  <r>
    <n v="33"/>
    <x v="111"/>
    <x v="2"/>
    <n v="1"/>
    <x v="52"/>
    <n v="1"/>
    <x v="0"/>
    <x v="0"/>
    <x v="1"/>
    <x v="1"/>
    <n v="5"/>
    <n v="1"/>
    <n v="0"/>
  </r>
  <r>
    <n v="33"/>
    <x v="111"/>
    <x v="2"/>
    <n v="1"/>
    <x v="53"/>
    <n v="6"/>
    <x v="0"/>
    <x v="0"/>
    <x v="1"/>
    <x v="6"/>
    <n v="6"/>
    <n v="0"/>
    <n v="0"/>
  </r>
  <r>
    <n v="33"/>
    <x v="111"/>
    <x v="2"/>
    <n v="1"/>
    <x v="54"/>
    <n v="1"/>
    <x v="1"/>
    <x v="0"/>
    <x v="1"/>
    <x v="1"/>
    <n v="7"/>
    <n v="1"/>
    <n v="0"/>
  </r>
  <r>
    <n v="33"/>
    <x v="111"/>
    <x v="2"/>
    <n v="1"/>
    <x v="55"/>
    <n v="1"/>
    <x v="1"/>
    <x v="0"/>
    <x v="1"/>
    <x v="1"/>
    <n v="8"/>
    <n v="1"/>
    <n v="0"/>
  </r>
  <r>
    <n v="33"/>
    <x v="111"/>
    <x v="2"/>
    <n v="1"/>
    <x v="56"/>
    <n v="1"/>
    <x v="2"/>
    <x v="1"/>
    <x v="1"/>
    <x v="1"/>
    <n v="10"/>
    <n v="1"/>
    <n v="1"/>
  </r>
  <r>
    <n v="33"/>
    <x v="111"/>
    <x v="2"/>
    <n v="1"/>
    <x v="57"/>
    <n v="1"/>
    <x v="2"/>
    <x v="0"/>
    <x v="1"/>
    <x v="1"/>
    <n v="10"/>
    <n v="1"/>
    <n v="0"/>
  </r>
  <r>
    <n v="33"/>
    <x v="111"/>
    <x v="2"/>
    <n v="1"/>
    <x v="58"/>
    <n v="1"/>
    <x v="1"/>
    <x v="1"/>
    <x v="1"/>
    <x v="1"/>
    <n v="8"/>
    <n v="1"/>
    <n v="1"/>
  </r>
  <r>
    <n v="33"/>
    <x v="111"/>
    <x v="2"/>
    <n v="1"/>
    <x v="59"/>
    <n v="1"/>
    <x v="1"/>
    <x v="1"/>
    <x v="1"/>
    <x v="1"/>
    <n v="7"/>
    <n v="1"/>
    <n v="1"/>
  </r>
  <r>
    <n v="33"/>
    <x v="111"/>
    <x v="2"/>
    <n v="1"/>
    <x v="60"/>
    <n v="1"/>
    <x v="1"/>
    <x v="1"/>
    <x v="1"/>
    <x v="1"/>
    <n v="8"/>
    <n v="1"/>
    <n v="1"/>
  </r>
  <r>
    <n v="34"/>
    <x v="112"/>
    <x v="2"/>
    <n v="1"/>
    <x v="32"/>
    <n v="1"/>
    <x v="2"/>
    <x v="1"/>
    <x v="1"/>
    <x v="1"/>
    <n v="10"/>
    <n v="1"/>
    <n v="1"/>
  </r>
  <r>
    <n v="34"/>
    <x v="112"/>
    <x v="2"/>
    <n v="1"/>
    <x v="33"/>
    <n v="1"/>
    <x v="2"/>
    <x v="1"/>
    <x v="1"/>
    <x v="1"/>
    <n v="10"/>
    <n v="1"/>
    <n v="1"/>
  </r>
  <r>
    <n v="34"/>
    <x v="112"/>
    <x v="2"/>
    <n v="1"/>
    <x v="34"/>
    <n v="1"/>
    <x v="2"/>
    <x v="1"/>
    <x v="1"/>
    <x v="1"/>
    <n v="9"/>
    <n v="1"/>
    <n v="1"/>
  </r>
  <r>
    <n v="34"/>
    <x v="112"/>
    <x v="2"/>
    <n v="1"/>
    <x v="35"/>
    <n v="5"/>
    <x v="2"/>
    <x v="1"/>
    <x v="1"/>
    <x v="5"/>
    <n v="9"/>
    <n v="0"/>
    <n v="1"/>
  </r>
  <r>
    <n v="34"/>
    <x v="112"/>
    <x v="2"/>
    <n v="1"/>
    <x v="36"/>
    <n v="1"/>
    <x v="2"/>
    <x v="0"/>
    <x v="1"/>
    <x v="1"/>
    <n v="10"/>
    <n v="1"/>
    <n v="0"/>
  </r>
  <r>
    <n v="34"/>
    <x v="112"/>
    <x v="2"/>
    <n v="1"/>
    <x v="37"/>
    <n v="1"/>
    <x v="1"/>
    <x v="0"/>
    <x v="1"/>
    <x v="1"/>
    <n v="8"/>
    <n v="1"/>
    <n v="0"/>
  </r>
  <r>
    <n v="34"/>
    <x v="112"/>
    <x v="2"/>
    <n v="1"/>
    <x v="38"/>
    <n v="3"/>
    <x v="0"/>
    <x v="0"/>
    <x v="1"/>
    <x v="3"/>
    <n v="6"/>
    <n v="0"/>
    <n v="0"/>
  </r>
  <r>
    <n v="34"/>
    <x v="112"/>
    <x v="2"/>
    <n v="1"/>
    <x v="39"/>
    <n v="1"/>
    <x v="0"/>
    <x v="1"/>
    <x v="1"/>
    <x v="1"/>
    <n v="6"/>
    <n v="1"/>
    <n v="1"/>
  </r>
  <r>
    <n v="34"/>
    <x v="112"/>
    <x v="2"/>
    <n v="1"/>
    <x v="40"/>
    <n v="1"/>
    <x v="0"/>
    <x v="0"/>
    <x v="1"/>
    <x v="1"/>
    <n v="6"/>
    <n v="1"/>
    <n v="0"/>
  </r>
  <r>
    <n v="34"/>
    <x v="112"/>
    <x v="2"/>
    <n v="1"/>
    <x v="41"/>
    <n v="1"/>
    <x v="1"/>
    <x v="0"/>
    <x v="1"/>
    <x v="1"/>
    <n v="8"/>
    <n v="1"/>
    <n v="0"/>
  </r>
  <r>
    <n v="34"/>
    <x v="112"/>
    <x v="2"/>
    <n v="1"/>
    <x v="42"/>
    <n v="1"/>
    <x v="1"/>
    <x v="1"/>
    <x v="1"/>
    <x v="1"/>
    <n v="7"/>
    <n v="1"/>
    <n v="1"/>
  </r>
  <r>
    <n v="34"/>
    <x v="112"/>
    <x v="2"/>
    <n v="1"/>
    <x v="43"/>
    <n v="1"/>
    <x v="1"/>
    <x v="0"/>
    <x v="1"/>
    <x v="1"/>
    <n v="8"/>
    <n v="1"/>
    <n v="0"/>
  </r>
  <r>
    <n v="34"/>
    <x v="112"/>
    <x v="2"/>
    <n v="1"/>
    <x v="44"/>
    <n v="1"/>
    <x v="1"/>
    <x v="0"/>
    <x v="1"/>
    <x v="1"/>
    <n v="8"/>
    <n v="1"/>
    <n v="0"/>
  </r>
  <r>
    <n v="34"/>
    <x v="112"/>
    <x v="2"/>
    <n v="1"/>
    <x v="45"/>
    <n v="2"/>
    <x v="2"/>
    <x v="1"/>
    <x v="1"/>
    <x v="0"/>
    <n v="10"/>
    <n v="0"/>
    <n v="1"/>
  </r>
  <r>
    <n v="34"/>
    <x v="112"/>
    <x v="2"/>
    <n v="1"/>
    <x v="46"/>
    <n v="1"/>
    <x v="2"/>
    <x v="1"/>
    <x v="1"/>
    <x v="1"/>
    <n v="10"/>
    <n v="1"/>
    <n v="1"/>
  </r>
  <r>
    <n v="34"/>
    <x v="112"/>
    <x v="2"/>
    <n v="1"/>
    <x v="47"/>
    <n v="5"/>
    <x v="2"/>
    <x v="1"/>
    <x v="1"/>
    <x v="5"/>
    <n v="10"/>
    <n v="0"/>
    <n v="1"/>
  </r>
  <r>
    <n v="34"/>
    <x v="112"/>
    <x v="2"/>
    <n v="1"/>
    <x v="48"/>
    <n v="5"/>
    <x v="1"/>
    <x v="1"/>
    <x v="1"/>
    <x v="5"/>
    <n v="8"/>
    <n v="0"/>
    <n v="1"/>
  </r>
  <r>
    <n v="34"/>
    <x v="112"/>
    <x v="2"/>
    <n v="1"/>
    <x v="49"/>
    <n v="1"/>
    <x v="2"/>
    <x v="0"/>
    <x v="1"/>
    <x v="1"/>
    <n v="10"/>
    <n v="1"/>
    <n v="0"/>
  </r>
  <r>
    <n v="34"/>
    <x v="112"/>
    <x v="2"/>
    <n v="1"/>
    <x v="50"/>
    <n v="1"/>
    <x v="1"/>
    <x v="0"/>
    <x v="1"/>
    <x v="1"/>
    <n v="7"/>
    <n v="1"/>
    <n v="0"/>
  </r>
  <r>
    <n v="34"/>
    <x v="112"/>
    <x v="2"/>
    <n v="1"/>
    <x v="51"/>
    <n v="1"/>
    <x v="0"/>
    <x v="1"/>
    <x v="1"/>
    <x v="1"/>
    <n v="6"/>
    <n v="1"/>
    <n v="1"/>
  </r>
  <r>
    <n v="34"/>
    <x v="112"/>
    <x v="2"/>
    <n v="1"/>
    <x v="52"/>
    <n v="1"/>
    <x v="0"/>
    <x v="0"/>
    <x v="1"/>
    <x v="1"/>
    <n v="5"/>
    <n v="1"/>
    <n v="0"/>
  </r>
  <r>
    <n v="34"/>
    <x v="112"/>
    <x v="2"/>
    <n v="1"/>
    <x v="53"/>
    <n v="1"/>
    <x v="0"/>
    <x v="0"/>
    <x v="1"/>
    <x v="1"/>
    <n v="6"/>
    <n v="1"/>
    <n v="0"/>
  </r>
  <r>
    <n v="34"/>
    <x v="112"/>
    <x v="2"/>
    <n v="1"/>
    <x v="54"/>
    <n v="1"/>
    <x v="1"/>
    <x v="0"/>
    <x v="1"/>
    <x v="1"/>
    <n v="7"/>
    <n v="1"/>
    <n v="0"/>
  </r>
  <r>
    <n v="34"/>
    <x v="112"/>
    <x v="2"/>
    <n v="1"/>
    <x v="55"/>
    <n v="1"/>
    <x v="1"/>
    <x v="0"/>
    <x v="1"/>
    <x v="1"/>
    <n v="8"/>
    <n v="1"/>
    <n v="0"/>
  </r>
  <r>
    <n v="34"/>
    <x v="112"/>
    <x v="2"/>
    <n v="1"/>
    <x v="56"/>
    <n v="1"/>
    <x v="2"/>
    <x v="1"/>
    <x v="1"/>
    <x v="1"/>
    <n v="10"/>
    <n v="1"/>
    <n v="1"/>
  </r>
  <r>
    <n v="34"/>
    <x v="112"/>
    <x v="2"/>
    <n v="1"/>
    <x v="57"/>
    <n v="6"/>
    <x v="2"/>
    <x v="0"/>
    <x v="1"/>
    <x v="6"/>
    <n v="10"/>
    <n v="0"/>
    <n v="0"/>
  </r>
  <r>
    <n v="34"/>
    <x v="112"/>
    <x v="2"/>
    <n v="1"/>
    <x v="58"/>
    <n v="0"/>
    <x v="1"/>
    <x v="1"/>
    <x v="1"/>
    <x v="7"/>
    <n v="8"/>
    <n v="0"/>
    <n v="1"/>
  </r>
  <r>
    <n v="34"/>
    <x v="112"/>
    <x v="2"/>
    <n v="1"/>
    <x v="59"/>
    <n v="1"/>
    <x v="1"/>
    <x v="1"/>
    <x v="1"/>
    <x v="1"/>
    <n v="7"/>
    <n v="1"/>
    <n v="1"/>
  </r>
  <r>
    <n v="34"/>
    <x v="112"/>
    <x v="2"/>
    <n v="1"/>
    <x v="60"/>
    <n v="3"/>
    <x v="1"/>
    <x v="1"/>
    <x v="1"/>
    <x v="3"/>
    <n v="8"/>
    <n v="0"/>
    <n v="1"/>
  </r>
  <r>
    <n v="35"/>
    <x v="113"/>
    <x v="5"/>
    <n v="6"/>
    <x v="32"/>
    <n v="6"/>
    <x v="2"/>
    <x v="1"/>
    <x v="1"/>
    <x v="6"/>
    <n v="10"/>
    <n v="1"/>
    <n v="1"/>
  </r>
  <r>
    <n v="35"/>
    <x v="113"/>
    <x v="5"/>
    <n v="6"/>
    <x v="33"/>
    <n v="6"/>
    <x v="2"/>
    <x v="1"/>
    <x v="1"/>
    <x v="6"/>
    <n v="10"/>
    <n v="1"/>
    <n v="1"/>
  </r>
  <r>
    <n v="35"/>
    <x v="113"/>
    <x v="5"/>
    <n v="6"/>
    <x v="34"/>
    <n v="5"/>
    <x v="2"/>
    <x v="1"/>
    <x v="1"/>
    <x v="5"/>
    <n v="9"/>
    <n v="0"/>
    <n v="1"/>
  </r>
  <r>
    <n v="35"/>
    <x v="113"/>
    <x v="5"/>
    <n v="6"/>
    <x v="35"/>
    <n v="6"/>
    <x v="2"/>
    <x v="1"/>
    <x v="1"/>
    <x v="6"/>
    <n v="9"/>
    <n v="1"/>
    <n v="1"/>
  </r>
  <r>
    <n v="35"/>
    <x v="113"/>
    <x v="5"/>
    <n v="6"/>
    <x v="36"/>
    <n v="6"/>
    <x v="2"/>
    <x v="0"/>
    <x v="1"/>
    <x v="6"/>
    <n v="10"/>
    <n v="1"/>
    <n v="0"/>
  </r>
  <r>
    <n v="35"/>
    <x v="113"/>
    <x v="5"/>
    <n v="6"/>
    <x v="37"/>
    <n v="6"/>
    <x v="1"/>
    <x v="0"/>
    <x v="1"/>
    <x v="6"/>
    <n v="8"/>
    <n v="1"/>
    <n v="0"/>
  </r>
  <r>
    <n v="35"/>
    <x v="113"/>
    <x v="5"/>
    <n v="6"/>
    <x v="38"/>
    <n v="6"/>
    <x v="0"/>
    <x v="0"/>
    <x v="1"/>
    <x v="6"/>
    <n v="6"/>
    <n v="1"/>
    <n v="0"/>
  </r>
  <r>
    <n v="35"/>
    <x v="113"/>
    <x v="5"/>
    <n v="6"/>
    <x v="39"/>
    <n v="6"/>
    <x v="0"/>
    <x v="1"/>
    <x v="1"/>
    <x v="6"/>
    <n v="6"/>
    <n v="1"/>
    <n v="1"/>
  </r>
  <r>
    <n v="35"/>
    <x v="113"/>
    <x v="5"/>
    <n v="6"/>
    <x v="40"/>
    <n v="6"/>
    <x v="0"/>
    <x v="0"/>
    <x v="1"/>
    <x v="6"/>
    <n v="6"/>
    <n v="1"/>
    <n v="0"/>
  </r>
  <r>
    <n v="35"/>
    <x v="113"/>
    <x v="5"/>
    <n v="6"/>
    <x v="41"/>
    <n v="6"/>
    <x v="1"/>
    <x v="0"/>
    <x v="1"/>
    <x v="6"/>
    <n v="8"/>
    <n v="1"/>
    <n v="0"/>
  </r>
  <r>
    <n v="35"/>
    <x v="113"/>
    <x v="5"/>
    <n v="6"/>
    <x v="42"/>
    <n v="6"/>
    <x v="1"/>
    <x v="1"/>
    <x v="1"/>
    <x v="6"/>
    <n v="7"/>
    <n v="1"/>
    <n v="1"/>
  </r>
  <r>
    <n v="35"/>
    <x v="113"/>
    <x v="5"/>
    <n v="6"/>
    <x v="43"/>
    <n v="6"/>
    <x v="1"/>
    <x v="0"/>
    <x v="1"/>
    <x v="6"/>
    <n v="8"/>
    <n v="1"/>
    <n v="0"/>
  </r>
  <r>
    <n v="35"/>
    <x v="113"/>
    <x v="5"/>
    <n v="6"/>
    <x v="44"/>
    <n v="6"/>
    <x v="1"/>
    <x v="0"/>
    <x v="1"/>
    <x v="6"/>
    <n v="8"/>
    <n v="1"/>
    <n v="0"/>
  </r>
  <r>
    <n v="35"/>
    <x v="113"/>
    <x v="5"/>
    <n v="6"/>
    <x v="45"/>
    <n v="2"/>
    <x v="2"/>
    <x v="1"/>
    <x v="1"/>
    <x v="0"/>
    <n v="10"/>
    <n v="0"/>
    <n v="1"/>
  </r>
  <r>
    <n v="35"/>
    <x v="113"/>
    <x v="5"/>
    <n v="6"/>
    <x v="46"/>
    <n v="6"/>
    <x v="2"/>
    <x v="1"/>
    <x v="1"/>
    <x v="6"/>
    <n v="10"/>
    <n v="1"/>
    <n v="1"/>
  </r>
  <r>
    <n v="35"/>
    <x v="113"/>
    <x v="5"/>
    <n v="6"/>
    <x v="47"/>
    <n v="6"/>
    <x v="2"/>
    <x v="1"/>
    <x v="1"/>
    <x v="6"/>
    <n v="10"/>
    <n v="1"/>
    <n v="1"/>
  </r>
  <r>
    <n v="35"/>
    <x v="113"/>
    <x v="5"/>
    <n v="6"/>
    <x v="48"/>
    <n v="4"/>
    <x v="1"/>
    <x v="1"/>
    <x v="1"/>
    <x v="4"/>
    <n v="8"/>
    <n v="0"/>
    <n v="1"/>
  </r>
  <r>
    <n v="35"/>
    <x v="113"/>
    <x v="5"/>
    <n v="6"/>
    <x v="49"/>
    <n v="6"/>
    <x v="2"/>
    <x v="0"/>
    <x v="1"/>
    <x v="6"/>
    <n v="10"/>
    <n v="1"/>
    <n v="0"/>
  </r>
  <r>
    <n v="35"/>
    <x v="113"/>
    <x v="5"/>
    <n v="6"/>
    <x v="50"/>
    <n v="6"/>
    <x v="1"/>
    <x v="0"/>
    <x v="1"/>
    <x v="6"/>
    <n v="7"/>
    <n v="1"/>
    <n v="0"/>
  </r>
  <r>
    <n v="35"/>
    <x v="113"/>
    <x v="5"/>
    <n v="6"/>
    <x v="51"/>
    <n v="6"/>
    <x v="0"/>
    <x v="1"/>
    <x v="1"/>
    <x v="6"/>
    <n v="6"/>
    <n v="1"/>
    <n v="1"/>
  </r>
  <r>
    <n v="35"/>
    <x v="113"/>
    <x v="5"/>
    <n v="6"/>
    <x v="52"/>
    <n v="6"/>
    <x v="0"/>
    <x v="0"/>
    <x v="1"/>
    <x v="6"/>
    <n v="5"/>
    <n v="1"/>
    <n v="0"/>
  </r>
  <r>
    <n v="35"/>
    <x v="113"/>
    <x v="5"/>
    <n v="6"/>
    <x v="53"/>
    <n v="6"/>
    <x v="0"/>
    <x v="0"/>
    <x v="1"/>
    <x v="6"/>
    <n v="6"/>
    <n v="1"/>
    <n v="0"/>
  </r>
  <r>
    <n v="35"/>
    <x v="113"/>
    <x v="5"/>
    <n v="6"/>
    <x v="54"/>
    <n v="6"/>
    <x v="1"/>
    <x v="0"/>
    <x v="1"/>
    <x v="6"/>
    <n v="7"/>
    <n v="1"/>
    <n v="0"/>
  </r>
  <r>
    <n v="35"/>
    <x v="113"/>
    <x v="5"/>
    <n v="6"/>
    <x v="55"/>
    <n v="6"/>
    <x v="1"/>
    <x v="0"/>
    <x v="1"/>
    <x v="6"/>
    <n v="8"/>
    <n v="1"/>
    <n v="0"/>
  </r>
  <r>
    <n v="35"/>
    <x v="113"/>
    <x v="5"/>
    <n v="6"/>
    <x v="56"/>
    <n v="6"/>
    <x v="2"/>
    <x v="1"/>
    <x v="1"/>
    <x v="6"/>
    <n v="10"/>
    <n v="1"/>
    <n v="1"/>
  </r>
  <r>
    <n v="35"/>
    <x v="113"/>
    <x v="5"/>
    <n v="6"/>
    <x v="57"/>
    <n v="6"/>
    <x v="2"/>
    <x v="0"/>
    <x v="1"/>
    <x v="6"/>
    <n v="10"/>
    <n v="1"/>
    <n v="0"/>
  </r>
  <r>
    <n v="35"/>
    <x v="113"/>
    <x v="5"/>
    <n v="6"/>
    <x v="58"/>
    <n v="6"/>
    <x v="1"/>
    <x v="1"/>
    <x v="1"/>
    <x v="6"/>
    <n v="8"/>
    <n v="1"/>
    <n v="1"/>
  </r>
  <r>
    <n v="35"/>
    <x v="113"/>
    <x v="5"/>
    <n v="6"/>
    <x v="59"/>
    <n v="6"/>
    <x v="1"/>
    <x v="1"/>
    <x v="1"/>
    <x v="6"/>
    <n v="7"/>
    <n v="1"/>
    <n v="1"/>
  </r>
  <r>
    <n v="35"/>
    <x v="113"/>
    <x v="5"/>
    <n v="6"/>
    <x v="60"/>
    <n v="6"/>
    <x v="1"/>
    <x v="1"/>
    <x v="1"/>
    <x v="6"/>
    <n v="8"/>
    <n v="1"/>
    <n v="1"/>
  </r>
  <r>
    <n v="36"/>
    <x v="114"/>
    <x v="5"/>
    <n v="6"/>
    <x v="32"/>
    <n v="6"/>
    <x v="2"/>
    <x v="1"/>
    <x v="1"/>
    <x v="6"/>
    <n v="10"/>
    <n v="1"/>
    <n v="1"/>
  </r>
  <r>
    <n v="36"/>
    <x v="114"/>
    <x v="5"/>
    <n v="6"/>
    <x v="33"/>
    <n v="6"/>
    <x v="2"/>
    <x v="1"/>
    <x v="1"/>
    <x v="6"/>
    <n v="10"/>
    <n v="1"/>
    <n v="1"/>
  </r>
  <r>
    <n v="36"/>
    <x v="114"/>
    <x v="5"/>
    <n v="6"/>
    <x v="34"/>
    <n v="6"/>
    <x v="2"/>
    <x v="1"/>
    <x v="1"/>
    <x v="6"/>
    <n v="9"/>
    <n v="1"/>
    <n v="1"/>
  </r>
  <r>
    <n v="36"/>
    <x v="114"/>
    <x v="5"/>
    <n v="6"/>
    <x v="35"/>
    <n v="6"/>
    <x v="2"/>
    <x v="1"/>
    <x v="1"/>
    <x v="6"/>
    <n v="9"/>
    <n v="1"/>
    <n v="1"/>
  </r>
  <r>
    <n v="36"/>
    <x v="114"/>
    <x v="5"/>
    <n v="6"/>
    <x v="36"/>
    <n v="6"/>
    <x v="2"/>
    <x v="0"/>
    <x v="1"/>
    <x v="6"/>
    <n v="10"/>
    <n v="1"/>
    <n v="0"/>
  </r>
  <r>
    <n v="36"/>
    <x v="114"/>
    <x v="5"/>
    <n v="6"/>
    <x v="37"/>
    <n v="6"/>
    <x v="1"/>
    <x v="0"/>
    <x v="1"/>
    <x v="6"/>
    <n v="8"/>
    <n v="1"/>
    <n v="0"/>
  </r>
  <r>
    <n v="36"/>
    <x v="114"/>
    <x v="5"/>
    <n v="6"/>
    <x v="38"/>
    <n v="6"/>
    <x v="0"/>
    <x v="0"/>
    <x v="1"/>
    <x v="6"/>
    <n v="6"/>
    <n v="1"/>
    <n v="0"/>
  </r>
  <r>
    <n v="36"/>
    <x v="114"/>
    <x v="5"/>
    <n v="6"/>
    <x v="39"/>
    <n v="6"/>
    <x v="0"/>
    <x v="1"/>
    <x v="1"/>
    <x v="6"/>
    <n v="6"/>
    <n v="1"/>
    <n v="1"/>
  </r>
  <r>
    <n v="36"/>
    <x v="114"/>
    <x v="5"/>
    <n v="6"/>
    <x v="40"/>
    <n v="6"/>
    <x v="0"/>
    <x v="0"/>
    <x v="1"/>
    <x v="6"/>
    <n v="6"/>
    <n v="1"/>
    <n v="0"/>
  </r>
  <r>
    <n v="36"/>
    <x v="114"/>
    <x v="5"/>
    <n v="6"/>
    <x v="41"/>
    <n v="6"/>
    <x v="1"/>
    <x v="0"/>
    <x v="1"/>
    <x v="6"/>
    <n v="8"/>
    <n v="1"/>
    <n v="0"/>
  </r>
  <r>
    <n v="36"/>
    <x v="114"/>
    <x v="5"/>
    <n v="6"/>
    <x v="42"/>
    <n v="6"/>
    <x v="1"/>
    <x v="1"/>
    <x v="1"/>
    <x v="6"/>
    <n v="7"/>
    <n v="1"/>
    <n v="1"/>
  </r>
  <r>
    <n v="36"/>
    <x v="114"/>
    <x v="5"/>
    <n v="6"/>
    <x v="43"/>
    <n v="6"/>
    <x v="1"/>
    <x v="0"/>
    <x v="1"/>
    <x v="6"/>
    <n v="8"/>
    <n v="1"/>
    <n v="0"/>
  </r>
  <r>
    <n v="36"/>
    <x v="114"/>
    <x v="5"/>
    <n v="6"/>
    <x v="44"/>
    <n v="6"/>
    <x v="1"/>
    <x v="0"/>
    <x v="1"/>
    <x v="6"/>
    <n v="8"/>
    <n v="1"/>
    <n v="0"/>
  </r>
  <r>
    <n v="36"/>
    <x v="114"/>
    <x v="5"/>
    <n v="6"/>
    <x v="45"/>
    <n v="1"/>
    <x v="2"/>
    <x v="1"/>
    <x v="1"/>
    <x v="1"/>
    <n v="10"/>
    <n v="0"/>
    <n v="1"/>
  </r>
  <r>
    <n v="36"/>
    <x v="114"/>
    <x v="5"/>
    <n v="6"/>
    <x v="46"/>
    <n v="1"/>
    <x v="2"/>
    <x v="1"/>
    <x v="1"/>
    <x v="1"/>
    <n v="10"/>
    <n v="0"/>
    <n v="1"/>
  </r>
  <r>
    <n v="36"/>
    <x v="114"/>
    <x v="5"/>
    <n v="6"/>
    <x v="47"/>
    <n v="6"/>
    <x v="2"/>
    <x v="1"/>
    <x v="1"/>
    <x v="6"/>
    <n v="10"/>
    <n v="1"/>
    <n v="1"/>
  </r>
  <r>
    <n v="36"/>
    <x v="114"/>
    <x v="5"/>
    <n v="6"/>
    <x v="48"/>
    <n v="6"/>
    <x v="1"/>
    <x v="1"/>
    <x v="1"/>
    <x v="6"/>
    <n v="8"/>
    <n v="1"/>
    <n v="1"/>
  </r>
  <r>
    <n v="36"/>
    <x v="114"/>
    <x v="5"/>
    <n v="6"/>
    <x v="49"/>
    <n v="6"/>
    <x v="2"/>
    <x v="0"/>
    <x v="1"/>
    <x v="6"/>
    <n v="10"/>
    <n v="1"/>
    <n v="0"/>
  </r>
  <r>
    <n v="36"/>
    <x v="114"/>
    <x v="5"/>
    <n v="6"/>
    <x v="50"/>
    <n v="6"/>
    <x v="1"/>
    <x v="0"/>
    <x v="1"/>
    <x v="6"/>
    <n v="7"/>
    <n v="1"/>
    <n v="0"/>
  </r>
  <r>
    <n v="36"/>
    <x v="114"/>
    <x v="5"/>
    <n v="6"/>
    <x v="51"/>
    <n v="6"/>
    <x v="0"/>
    <x v="1"/>
    <x v="1"/>
    <x v="6"/>
    <n v="6"/>
    <n v="1"/>
    <n v="1"/>
  </r>
  <r>
    <n v="36"/>
    <x v="114"/>
    <x v="5"/>
    <n v="6"/>
    <x v="52"/>
    <n v="6"/>
    <x v="0"/>
    <x v="0"/>
    <x v="1"/>
    <x v="6"/>
    <n v="5"/>
    <n v="1"/>
    <n v="0"/>
  </r>
  <r>
    <n v="36"/>
    <x v="114"/>
    <x v="5"/>
    <n v="6"/>
    <x v="53"/>
    <n v="6"/>
    <x v="0"/>
    <x v="0"/>
    <x v="1"/>
    <x v="6"/>
    <n v="6"/>
    <n v="1"/>
    <n v="0"/>
  </r>
  <r>
    <n v="36"/>
    <x v="114"/>
    <x v="5"/>
    <n v="6"/>
    <x v="54"/>
    <n v="6"/>
    <x v="1"/>
    <x v="0"/>
    <x v="1"/>
    <x v="6"/>
    <n v="7"/>
    <n v="1"/>
    <n v="0"/>
  </r>
  <r>
    <n v="36"/>
    <x v="114"/>
    <x v="5"/>
    <n v="6"/>
    <x v="55"/>
    <n v="6"/>
    <x v="1"/>
    <x v="0"/>
    <x v="1"/>
    <x v="6"/>
    <n v="8"/>
    <n v="1"/>
    <n v="0"/>
  </r>
  <r>
    <n v="36"/>
    <x v="114"/>
    <x v="5"/>
    <n v="6"/>
    <x v="56"/>
    <n v="6"/>
    <x v="2"/>
    <x v="1"/>
    <x v="1"/>
    <x v="6"/>
    <n v="10"/>
    <n v="1"/>
    <n v="1"/>
  </r>
  <r>
    <n v="36"/>
    <x v="114"/>
    <x v="5"/>
    <n v="6"/>
    <x v="57"/>
    <n v="6"/>
    <x v="2"/>
    <x v="0"/>
    <x v="1"/>
    <x v="6"/>
    <n v="10"/>
    <n v="1"/>
    <n v="0"/>
  </r>
  <r>
    <n v="36"/>
    <x v="114"/>
    <x v="5"/>
    <n v="6"/>
    <x v="58"/>
    <n v="6"/>
    <x v="1"/>
    <x v="1"/>
    <x v="1"/>
    <x v="6"/>
    <n v="8"/>
    <n v="1"/>
    <n v="1"/>
  </r>
  <r>
    <n v="36"/>
    <x v="114"/>
    <x v="5"/>
    <n v="6"/>
    <x v="59"/>
    <n v="6"/>
    <x v="1"/>
    <x v="1"/>
    <x v="1"/>
    <x v="6"/>
    <n v="7"/>
    <n v="1"/>
    <n v="1"/>
  </r>
  <r>
    <n v="36"/>
    <x v="114"/>
    <x v="5"/>
    <n v="6"/>
    <x v="60"/>
    <n v="6"/>
    <x v="1"/>
    <x v="1"/>
    <x v="1"/>
    <x v="6"/>
    <n v="8"/>
    <n v="1"/>
    <n v="1"/>
  </r>
  <r>
    <n v="37"/>
    <x v="115"/>
    <x v="4"/>
    <n v="5"/>
    <x v="32"/>
    <n v="7"/>
    <x v="2"/>
    <x v="1"/>
    <x v="1"/>
    <x v="2"/>
    <n v="10"/>
    <n v="0"/>
    <n v="1"/>
  </r>
  <r>
    <n v="37"/>
    <x v="115"/>
    <x v="4"/>
    <n v="5"/>
    <x v="33"/>
    <n v="1"/>
    <x v="2"/>
    <x v="1"/>
    <x v="1"/>
    <x v="1"/>
    <n v="10"/>
    <n v="0"/>
    <n v="1"/>
  </r>
  <r>
    <n v="37"/>
    <x v="115"/>
    <x v="4"/>
    <n v="5"/>
    <x v="34"/>
    <n v="5"/>
    <x v="2"/>
    <x v="1"/>
    <x v="1"/>
    <x v="5"/>
    <n v="9"/>
    <n v="1"/>
    <n v="1"/>
  </r>
  <r>
    <n v="37"/>
    <x v="115"/>
    <x v="4"/>
    <n v="5"/>
    <x v="35"/>
    <n v="5"/>
    <x v="2"/>
    <x v="1"/>
    <x v="1"/>
    <x v="5"/>
    <n v="9"/>
    <n v="1"/>
    <n v="1"/>
  </r>
  <r>
    <n v="37"/>
    <x v="115"/>
    <x v="4"/>
    <n v="5"/>
    <x v="36"/>
    <n v="5"/>
    <x v="2"/>
    <x v="0"/>
    <x v="1"/>
    <x v="5"/>
    <n v="10"/>
    <n v="1"/>
    <n v="0"/>
  </r>
  <r>
    <n v="37"/>
    <x v="115"/>
    <x v="4"/>
    <n v="5"/>
    <x v="37"/>
    <n v="7"/>
    <x v="1"/>
    <x v="0"/>
    <x v="1"/>
    <x v="2"/>
    <n v="8"/>
    <n v="0"/>
    <n v="0"/>
  </r>
  <r>
    <n v="37"/>
    <x v="115"/>
    <x v="4"/>
    <n v="5"/>
    <x v="38"/>
    <n v="5"/>
    <x v="0"/>
    <x v="0"/>
    <x v="1"/>
    <x v="5"/>
    <n v="6"/>
    <n v="1"/>
    <n v="0"/>
  </r>
  <r>
    <n v="37"/>
    <x v="115"/>
    <x v="4"/>
    <n v="5"/>
    <x v="39"/>
    <n v="7"/>
    <x v="0"/>
    <x v="1"/>
    <x v="1"/>
    <x v="2"/>
    <n v="6"/>
    <n v="0"/>
    <n v="1"/>
  </r>
  <r>
    <n v="37"/>
    <x v="115"/>
    <x v="4"/>
    <n v="5"/>
    <x v="40"/>
    <n v="5"/>
    <x v="0"/>
    <x v="0"/>
    <x v="1"/>
    <x v="5"/>
    <n v="6"/>
    <n v="1"/>
    <n v="0"/>
  </r>
  <r>
    <n v="37"/>
    <x v="115"/>
    <x v="4"/>
    <n v="5"/>
    <x v="41"/>
    <n v="7"/>
    <x v="1"/>
    <x v="0"/>
    <x v="1"/>
    <x v="2"/>
    <n v="8"/>
    <n v="0"/>
    <n v="0"/>
  </r>
  <r>
    <n v="37"/>
    <x v="115"/>
    <x v="4"/>
    <n v="5"/>
    <x v="42"/>
    <n v="7"/>
    <x v="1"/>
    <x v="1"/>
    <x v="1"/>
    <x v="2"/>
    <n v="7"/>
    <n v="0"/>
    <n v="1"/>
  </r>
  <r>
    <n v="37"/>
    <x v="115"/>
    <x v="4"/>
    <n v="5"/>
    <x v="43"/>
    <n v="7"/>
    <x v="1"/>
    <x v="0"/>
    <x v="1"/>
    <x v="2"/>
    <n v="8"/>
    <n v="0"/>
    <n v="0"/>
  </r>
  <r>
    <n v="37"/>
    <x v="115"/>
    <x v="4"/>
    <n v="5"/>
    <x v="44"/>
    <n v="5"/>
    <x v="1"/>
    <x v="0"/>
    <x v="1"/>
    <x v="5"/>
    <n v="8"/>
    <n v="1"/>
    <n v="0"/>
  </r>
  <r>
    <n v="37"/>
    <x v="115"/>
    <x v="4"/>
    <n v="5"/>
    <x v="45"/>
    <n v="2"/>
    <x v="2"/>
    <x v="1"/>
    <x v="1"/>
    <x v="0"/>
    <n v="10"/>
    <n v="0"/>
    <n v="1"/>
  </r>
  <r>
    <n v="37"/>
    <x v="115"/>
    <x v="4"/>
    <n v="5"/>
    <x v="46"/>
    <n v="6"/>
    <x v="2"/>
    <x v="1"/>
    <x v="1"/>
    <x v="6"/>
    <n v="10"/>
    <n v="0"/>
    <n v="1"/>
  </r>
  <r>
    <n v="37"/>
    <x v="115"/>
    <x v="4"/>
    <n v="5"/>
    <x v="47"/>
    <n v="5"/>
    <x v="2"/>
    <x v="1"/>
    <x v="1"/>
    <x v="5"/>
    <n v="10"/>
    <n v="1"/>
    <n v="1"/>
  </r>
  <r>
    <n v="37"/>
    <x v="115"/>
    <x v="4"/>
    <n v="5"/>
    <x v="48"/>
    <n v="5"/>
    <x v="1"/>
    <x v="1"/>
    <x v="1"/>
    <x v="5"/>
    <n v="8"/>
    <n v="1"/>
    <n v="1"/>
  </r>
  <r>
    <n v="37"/>
    <x v="115"/>
    <x v="4"/>
    <n v="5"/>
    <x v="49"/>
    <n v="7"/>
    <x v="2"/>
    <x v="0"/>
    <x v="1"/>
    <x v="2"/>
    <n v="10"/>
    <n v="0"/>
    <n v="0"/>
  </r>
  <r>
    <n v="37"/>
    <x v="115"/>
    <x v="4"/>
    <n v="5"/>
    <x v="50"/>
    <n v="4"/>
    <x v="1"/>
    <x v="0"/>
    <x v="1"/>
    <x v="4"/>
    <n v="7"/>
    <n v="0"/>
    <n v="0"/>
  </r>
  <r>
    <n v="37"/>
    <x v="115"/>
    <x v="4"/>
    <n v="5"/>
    <x v="51"/>
    <n v="6"/>
    <x v="0"/>
    <x v="1"/>
    <x v="1"/>
    <x v="6"/>
    <n v="6"/>
    <n v="0"/>
    <n v="1"/>
  </r>
  <r>
    <n v="37"/>
    <x v="115"/>
    <x v="4"/>
    <n v="5"/>
    <x v="52"/>
    <n v="6"/>
    <x v="0"/>
    <x v="0"/>
    <x v="1"/>
    <x v="6"/>
    <n v="5"/>
    <n v="0"/>
    <n v="0"/>
  </r>
  <r>
    <n v="37"/>
    <x v="115"/>
    <x v="4"/>
    <n v="5"/>
    <x v="53"/>
    <n v="7"/>
    <x v="0"/>
    <x v="0"/>
    <x v="1"/>
    <x v="2"/>
    <n v="6"/>
    <n v="0"/>
    <n v="0"/>
  </r>
  <r>
    <n v="37"/>
    <x v="115"/>
    <x v="4"/>
    <n v="5"/>
    <x v="54"/>
    <n v="5"/>
    <x v="1"/>
    <x v="0"/>
    <x v="1"/>
    <x v="5"/>
    <n v="7"/>
    <n v="1"/>
    <n v="0"/>
  </r>
  <r>
    <n v="37"/>
    <x v="115"/>
    <x v="4"/>
    <n v="5"/>
    <x v="55"/>
    <n v="5"/>
    <x v="1"/>
    <x v="0"/>
    <x v="1"/>
    <x v="5"/>
    <n v="8"/>
    <n v="1"/>
    <n v="0"/>
  </r>
  <r>
    <n v="37"/>
    <x v="115"/>
    <x v="4"/>
    <n v="5"/>
    <x v="56"/>
    <n v="1"/>
    <x v="2"/>
    <x v="1"/>
    <x v="1"/>
    <x v="1"/>
    <n v="10"/>
    <n v="0"/>
    <n v="1"/>
  </r>
  <r>
    <n v="37"/>
    <x v="115"/>
    <x v="4"/>
    <n v="5"/>
    <x v="57"/>
    <n v="5"/>
    <x v="2"/>
    <x v="0"/>
    <x v="1"/>
    <x v="5"/>
    <n v="10"/>
    <n v="1"/>
    <n v="0"/>
  </r>
  <r>
    <n v="37"/>
    <x v="115"/>
    <x v="4"/>
    <n v="5"/>
    <x v="58"/>
    <n v="5"/>
    <x v="1"/>
    <x v="1"/>
    <x v="1"/>
    <x v="5"/>
    <n v="8"/>
    <n v="1"/>
    <n v="1"/>
  </r>
  <r>
    <n v="37"/>
    <x v="115"/>
    <x v="4"/>
    <n v="5"/>
    <x v="59"/>
    <n v="5"/>
    <x v="1"/>
    <x v="1"/>
    <x v="1"/>
    <x v="5"/>
    <n v="7"/>
    <n v="1"/>
    <n v="1"/>
  </r>
  <r>
    <n v="37"/>
    <x v="115"/>
    <x v="4"/>
    <n v="5"/>
    <x v="60"/>
    <n v="5"/>
    <x v="1"/>
    <x v="1"/>
    <x v="1"/>
    <x v="5"/>
    <n v="8"/>
    <n v="1"/>
    <n v="1"/>
  </r>
  <r>
    <n v="38"/>
    <x v="116"/>
    <x v="0"/>
    <n v="7"/>
    <x v="32"/>
    <n v="7"/>
    <x v="2"/>
    <x v="1"/>
    <x v="1"/>
    <x v="2"/>
    <n v="10"/>
    <n v="1"/>
    <n v="1"/>
  </r>
  <r>
    <n v="38"/>
    <x v="116"/>
    <x v="0"/>
    <n v="7"/>
    <x v="33"/>
    <n v="7"/>
    <x v="2"/>
    <x v="1"/>
    <x v="1"/>
    <x v="2"/>
    <n v="10"/>
    <n v="1"/>
    <n v="1"/>
  </r>
  <r>
    <n v="38"/>
    <x v="116"/>
    <x v="0"/>
    <n v="7"/>
    <x v="34"/>
    <n v="7"/>
    <x v="2"/>
    <x v="1"/>
    <x v="1"/>
    <x v="2"/>
    <n v="9"/>
    <n v="1"/>
    <n v="1"/>
  </r>
  <r>
    <n v="38"/>
    <x v="116"/>
    <x v="0"/>
    <n v="7"/>
    <x v="35"/>
    <n v="7"/>
    <x v="2"/>
    <x v="1"/>
    <x v="1"/>
    <x v="2"/>
    <n v="9"/>
    <n v="1"/>
    <n v="1"/>
  </r>
  <r>
    <n v="38"/>
    <x v="116"/>
    <x v="0"/>
    <n v="7"/>
    <x v="36"/>
    <n v="7"/>
    <x v="2"/>
    <x v="0"/>
    <x v="1"/>
    <x v="2"/>
    <n v="10"/>
    <n v="1"/>
    <n v="0"/>
  </r>
  <r>
    <n v="38"/>
    <x v="116"/>
    <x v="0"/>
    <n v="7"/>
    <x v="37"/>
    <n v="5"/>
    <x v="1"/>
    <x v="0"/>
    <x v="1"/>
    <x v="5"/>
    <n v="8"/>
    <n v="0"/>
    <n v="0"/>
  </r>
  <r>
    <n v="38"/>
    <x v="116"/>
    <x v="0"/>
    <n v="7"/>
    <x v="38"/>
    <n v="3"/>
    <x v="0"/>
    <x v="0"/>
    <x v="1"/>
    <x v="3"/>
    <n v="6"/>
    <n v="0"/>
    <n v="0"/>
  </r>
  <r>
    <n v="38"/>
    <x v="116"/>
    <x v="0"/>
    <n v="7"/>
    <x v="39"/>
    <n v="7"/>
    <x v="0"/>
    <x v="1"/>
    <x v="1"/>
    <x v="2"/>
    <n v="6"/>
    <n v="1"/>
    <n v="1"/>
  </r>
  <r>
    <n v="38"/>
    <x v="116"/>
    <x v="0"/>
    <n v="7"/>
    <x v="40"/>
    <n v="7"/>
    <x v="0"/>
    <x v="0"/>
    <x v="1"/>
    <x v="2"/>
    <n v="6"/>
    <n v="1"/>
    <n v="0"/>
  </r>
  <r>
    <n v="38"/>
    <x v="116"/>
    <x v="0"/>
    <n v="7"/>
    <x v="41"/>
    <n v="7"/>
    <x v="1"/>
    <x v="0"/>
    <x v="1"/>
    <x v="2"/>
    <n v="8"/>
    <n v="1"/>
    <n v="0"/>
  </r>
  <r>
    <n v="38"/>
    <x v="116"/>
    <x v="0"/>
    <n v="7"/>
    <x v="42"/>
    <n v="7"/>
    <x v="1"/>
    <x v="1"/>
    <x v="1"/>
    <x v="2"/>
    <n v="7"/>
    <n v="1"/>
    <n v="1"/>
  </r>
  <r>
    <n v="38"/>
    <x v="116"/>
    <x v="0"/>
    <n v="7"/>
    <x v="43"/>
    <n v="7"/>
    <x v="1"/>
    <x v="0"/>
    <x v="1"/>
    <x v="2"/>
    <n v="8"/>
    <n v="1"/>
    <n v="0"/>
  </r>
  <r>
    <n v="38"/>
    <x v="116"/>
    <x v="0"/>
    <n v="7"/>
    <x v="44"/>
    <n v="7"/>
    <x v="1"/>
    <x v="0"/>
    <x v="1"/>
    <x v="2"/>
    <n v="8"/>
    <n v="1"/>
    <n v="0"/>
  </r>
  <r>
    <n v="38"/>
    <x v="116"/>
    <x v="0"/>
    <n v="7"/>
    <x v="45"/>
    <n v="2"/>
    <x v="2"/>
    <x v="1"/>
    <x v="1"/>
    <x v="0"/>
    <n v="10"/>
    <n v="0"/>
    <n v="1"/>
  </r>
  <r>
    <n v="38"/>
    <x v="116"/>
    <x v="0"/>
    <n v="7"/>
    <x v="46"/>
    <n v="7"/>
    <x v="2"/>
    <x v="1"/>
    <x v="1"/>
    <x v="2"/>
    <n v="10"/>
    <n v="1"/>
    <n v="1"/>
  </r>
  <r>
    <n v="38"/>
    <x v="116"/>
    <x v="0"/>
    <n v="7"/>
    <x v="47"/>
    <n v="7"/>
    <x v="2"/>
    <x v="1"/>
    <x v="1"/>
    <x v="2"/>
    <n v="10"/>
    <n v="1"/>
    <n v="1"/>
  </r>
  <r>
    <n v="38"/>
    <x v="116"/>
    <x v="0"/>
    <n v="7"/>
    <x v="48"/>
    <n v="7"/>
    <x v="1"/>
    <x v="1"/>
    <x v="1"/>
    <x v="2"/>
    <n v="8"/>
    <n v="1"/>
    <n v="1"/>
  </r>
  <r>
    <n v="38"/>
    <x v="116"/>
    <x v="0"/>
    <n v="7"/>
    <x v="49"/>
    <n v="7"/>
    <x v="2"/>
    <x v="0"/>
    <x v="1"/>
    <x v="2"/>
    <n v="10"/>
    <n v="1"/>
    <n v="0"/>
  </r>
  <r>
    <n v="38"/>
    <x v="116"/>
    <x v="0"/>
    <n v="7"/>
    <x v="50"/>
    <n v="4"/>
    <x v="1"/>
    <x v="0"/>
    <x v="1"/>
    <x v="4"/>
    <n v="7"/>
    <n v="0"/>
    <n v="0"/>
  </r>
  <r>
    <n v="38"/>
    <x v="116"/>
    <x v="0"/>
    <n v="7"/>
    <x v="51"/>
    <n v="4"/>
    <x v="0"/>
    <x v="1"/>
    <x v="1"/>
    <x v="4"/>
    <n v="6"/>
    <n v="0"/>
    <n v="1"/>
  </r>
  <r>
    <n v="38"/>
    <x v="116"/>
    <x v="0"/>
    <n v="7"/>
    <x v="52"/>
    <n v="7"/>
    <x v="0"/>
    <x v="0"/>
    <x v="1"/>
    <x v="2"/>
    <n v="5"/>
    <n v="1"/>
    <n v="0"/>
  </r>
  <r>
    <n v="38"/>
    <x v="116"/>
    <x v="0"/>
    <n v="7"/>
    <x v="53"/>
    <n v="7"/>
    <x v="0"/>
    <x v="0"/>
    <x v="1"/>
    <x v="2"/>
    <n v="6"/>
    <n v="1"/>
    <n v="0"/>
  </r>
  <r>
    <n v="38"/>
    <x v="116"/>
    <x v="0"/>
    <n v="7"/>
    <x v="54"/>
    <n v="7"/>
    <x v="1"/>
    <x v="0"/>
    <x v="1"/>
    <x v="2"/>
    <n v="7"/>
    <n v="1"/>
    <n v="0"/>
  </r>
  <r>
    <n v="38"/>
    <x v="116"/>
    <x v="0"/>
    <n v="7"/>
    <x v="55"/>
    <n v="4"/>
    <x v="1"/>
    <x v="0"/>
    <x v="1"/>
    <x v="4"/>
    <n v="8"/>
    <n v="0"/>
    <n v="0"/>
  </r>
  <r>
    <n v="38"/>
    <x v="116"/>
    <x v="0"/>
    <n v="7"/>
    <x v="56"/>
    <n v="7"/>
    <x v="2"/>
    <x v="1"/>
    <x v="1"/>
    <x v="2"/>
    <n v="10"/>
    <n v="1"/>
    <n v="1"/>
  </r>
  <r>
    <n v="38"/>
    <x v="116"/>
    <x v="0"/>
    <n v="7"/>
    <x v="57"/>
    <n v="7"/>
    <x v="2"/>
    <x v="0"/>
    <x v="1"/>
    <x v="2"/>
    <n v="10"/>
    <n v="1"/>
    <n v="0"/>
  </r>
  <r>
    <n v="38"/>
    <x v="116"/>
    <x v="0"/>
    <n v="7"/>
    <x v="58"/>
    <n v="7"/>
    <x v="1"/>
    <x v="1"/>
    <x v="1"/>
    <x v="2"/>
    <n v="8"/>
    <n v="1"/>
    <n v="1"/>
  </r>
  <r>
    <n v="38"/>
    <x v="116"/>
    <x v="0"/>
    <n v="7"/>
    <x v="59"/>
    <n v="7"/>
    <x v="1"/>
    <x v="1"/>
    <x v="1"/>
    <x v="2"/>
    <n v="7"/>
    <n v="1"/>
    <n v="1"/>
  </r>
  <r>
    <n v="38"/>
    <x v="116"/>
    <x v="0"/>
    <n v="7"/>
    <x v="60"/>
    <n v="7"/>
    <x v="1"/>
    <x v="1"/>
    <x v="1"/>
    <x v="2"/>
    <n v="8"/>
    <n v="1"/>
    <n v="1"/>
  </r>
  <r>
    <n v="39"/>
    <x v="117"/>
    <x v="0"/>
    <n v="7"/>
    <x v="32"/>
    <n v="7"/>
    <x v="2"/>
    <x v="1"/>
    <x v="1"/>
    <x v="2"/>
    <n v="10"/>
    <n v="1"/>
    <n v="1"/>
  </r>
  <r>
    <n v="39"/>
    <x v="117"/>
    <x v="0"/>
    <n v="7"/>
    <x v="33"/>
    <n v="7"/>
    <x v="2"/>
    <x v="1"/>
    <x v="1"/>
    <x v="2"/>
    <n v="10"/>
    <n v="1"/>
    <n v="1"/>
  </r>
  <r>
    <n v="39"/>
    <x v="117"/>
    <x v="0"/>
    <n v="7"/>
    <x v="34"/>
    <n v="7"/>
    <x v="2"/>
    <x v="1"/>
    <x v="1"/>
    <x v="2"/>
    <n v="9"/>
    <n v="1"/>
    <n v="1"/>
  </r>
  <r>
    <n v="39"/>
    <x v="117"/>
    <x v="0"/>
    <n v="7"/>
    <x v="35"/>
    <n v="7"/>
    <x v="2"/>
    <x v="1"/>
    <x v="1"/>
    <x v="2"/>
    <n v="9"/>
    <n v="1"/>
    <n v="1"/>
  </r>
  <r>
    <n v="39"/>
    <x v="117"/>
    <x v="0"/>
    <n v="7"/>
    <x v="36"/>
    <n v="7"/>
    <x v="2"/>
    <x v="0"/>
    <x v="1"/>
    <x v="2"/>
    <n v="10"/>
    <n v="1"/>
    <n v="0"/>
  </r>
  <r>
    <n v="39"/>
    <x v="117"/>
    <x v="0"/>
    <n v="7"/>
    <x v="37"/>
    <n v="7"/>
    <x v="1"/>
    <x v="0"/>
    <x v="1"/>
    <x v="2"/>
    <n v="8"/>
    <n v="1"/>
    <n v="0"/>
  </r>
  <r>
    <n v="39"/>
    <x v="117"/>
    <x v="0"/>
    <n v="7"/>
    <x v="38"/>
    <n v="7"/>
    <x v="0"/>
    <x v="0"/>
    <x v="1"/>
    <x v="2"/>
    <n v="6"/>
    <n v="1"/>
    <n v="0"/>
  </r>
  <r>
    <n v="39"/>
    <x v="117"/>
    <x v="0"/>
    <n v="7"/>
    <x v="39"/>
    <n v="7"/>
    <x v="0"/>
    <x v="1"/>
    <x v="1"/>
    <x v="2"/>
    <n v="6"/>
    <n v="1"/>
    <n v="1"/>
  </r>
  <r>
    <n v="39"/>
    <x v="117"/>
    <x v="0"/>
    <n v="7"/>
    <x v="40"/>
    <n v="7"/>
    <x v="0"/>
    <x v="0"/>
    <x v="1"/>
    <x v="2"/>
    <n v="6"/>
    <n v="1"/>
    <n v="0"/>
  </r>
  <r>
    <n v="39"/>
    <x v="117"/>
    <x v="0"/>
    <n v="7"/>
    <x v="41"/>
    <n v="7"/>
    <x v="1"/>
    <x v="0"/>
    <x v="1"/>
    <x v="2"/>
    <n v="8"/>
    <n v="1"/>
    <n v="0"/>
  </r>
  <r>
    <n v="39"/>
    <x v="117"/>
    <x v="0"/>
    <n v="7"/>
    <x v="42"/>
    <n v="7"/>
    <x v="1"/>
    <x v="1"/>
    <x v="1"/>
    <x v="2"/>
    <n v="7"/>
    <n v="1"/>
    <n v="1"/>
  </r>
  <r>
    <n v="39"/>
    <x v="117"/>
    <x v="0"/>
    <n v="7"/>
    <x v="43"/>
    <n v="7"/>
    <x v="1"/>
    <x v="0"/>
    <x v="1"/>
    <x v="2"/>
    <n v="8"/>
    <n v="1"/>
    <n v="0"/>
  </r>
  <r>
    <n v="39"/>
    <x v="117"/>
    <x v="0"/>
    <n v="7"/>
    <x v="44"/>
    <n v="7"/>
    <x v="1"/>
    <x v="0"/>
    <x v="1"/>
    <x v="2"/>
    <n v="8"/>
    <n v="1"/>
    <n v="0"/>
  </r>
  <r>
    <n v="39"/>
    <x v="117"/>
    <x v="0"/>
    <n v="7"/>
    <x v="45"/>
    <n v="2"/>
    <x v="2"/>
    <x v="1"/>
    <x v="1"/>
    <x v="0"/>
    <n v="10"/>
    <n v="0"/>
    <n v="1"/>
  </r>
  <r>
    <n v="39"/>
    <x v="117"/>
    <x v="0"/>
    <n v="7"/>
    <x v="46"/>
    <n v="7"/>
    <x v="2"/>
    <x v="1"/>
    <x v="1"/>
    <x v="2"/>
    <n v="10"/>
    <n v="1"/>
    <n v="1"/>
  </r>
  <r>
    <n v="39"/>
    <x v="117"/>
    <x v="0"/>
    <n v="7"/>
    <x v="47"/>
    <n v="7"/>
    <x v="2"/>
    <x v="1"/>
    <x v="1"/>
    <x v="2"/>
    <n v="10"/>
    <n v="1"/>
    <n v="1"/>
  </r>
  <r>
    <n v="39"/>
    <x v="117"/>
    <x v="0"/>
    <n v="7"/>
    <x v="48"/>
    <n v="7"/>
    <x v="1"/>
    <x v="1"/>
    <x v="1"/>
    <x v="2"/>
    <n v="8"/>
    <n v="1"/>
    <n v="1"/>
  </r>
  <r>
    <n v="39"/>
    <x v="117"/>
    <x v="0"/>
    <n v="7"/>
    <x v="49"/>
    <n v="7"/>
    <x v="2"/>
    <x v="0"/>
    <x v="1"/>
    <x v="2"/>
    <n v="10"/>
    <n v="1"/>
    <n v="0"/>
  </r>
  <r>
    <n v="39"/>
    <x v="117"/>
    <x v="0"/>
    <n v="7"/>
    <x v="50"/>
    <n v="7"/>
    <x v="1"/>
    <x v="0"/>
    <x v="1"/>
    <x v="2"/>
    <n v="7"/>
    <n v="1"/>
    <n v="0"/>
  </r>
  <r>
    <n v="39"/>
    <x v="117"/>
    <x v="0"/>
    <n v="7"/>
    <x v="51"/>
    <n v="7"/>
    <x v="0"/>
    <x v="1"/>
    <x v="1"/>
    <x v="2"/>
    <n v="6"/>
    <n v="1"/>
    <n v="1"/>
  </r>
  <r>
    <n v="39"/>
    <x v="117"/>
    <x v="0"/>
    <n v="7"/>
    <x v="52"/>
    <n v="6"/>
    <x v="0"/>
    <x v="0"/>
    <x v="1"/>
    <x v="6"/>
    <n v="5"/>
    <n v="0"/>
    <n v="0"/>
  </r>
  <r>
    <n v="39"/>
    <x v="117"/>
    <x v="0"/>
    <n v="7"/>
    <x v="53"/>
    <n v="7"/>
    <x v="0"/>
    <x v="0"/>
    <x v="1"/>
    <x v="2"/>
    <n v="6"/>
    <n v="1"/>
    <n v="0"/>
  </r>
  <r>
    <n v="39"/>
    <x v="117"/>
    <x v="0"/>
    <n v="7"/>
    <x v="54"/>
    <n v="7"/>
    <x v="1"/>
    <x v="0"/>
    <x v="1"/>
    <x v="2"/>
    <n v="7"/>
    <n v="1"/>
    <n v="0"/>
  </r>
  <r>
    <n v="39"/>
    <x v="117"/>
    <x v="0"/>
    <n v="7"/>
    <x v="55"/>
    <n v="3"/>
    <x v="1"/>
    <x v="0"/>
    <x v="1"/>
    <x v="3"/>
    <n v="8"/>
    <n v="0"/>
    <n v="0"/>
  </r>
  <r>
    <n v="39"/>
    <x v="117"/>
    <x v="0"/>
    <n v="7"/>
    <x v="56"/>
    <n v="7"/>
    <x v="2"/>
    <x v="1"/>
    <x v="1"/>
    <x v="2"/>
    <n v="10"/>
    <n v="1"/>
    <n v="1"/>
  </r>
  <r>
    <n v="39"/>
    <x v="117"/>
    <x v="0"/>
    <n v="7"/>
    <x v="57"/>
    <n v="7"/>
    <x v="2"/>
    <x v="0"/>
    <x v="1"/>
    <x v="2"/>
    <n v="10"/>
    <n v="1"/>
    <n v="0"/>
  </r>
  <r>
    <n v="39"/>
    <x v="117"/>
    <x v="0"/>
    <n v="7"/>
    <x v="58"/>
    <n v="7"/>
    <x v="1"/>
    <x v="1"/>
    <x v="1"/>
    <x v="2"/>
    <n v="8"/>
    <n v="1"/>
    <n v="1"/>
  </r>
  <r>
    <n v="39"/>
    <x v="117"/>
    <x v="0"/>
    <n v="7"/>
    <x v="59"/>
    <n v="7"/>
    <x v="1"/>
    <x v="1"/>
    <x v="1"/>
    <x v="2"/>
    <n v="7"/>
    <n v="1"/>
    <n v="1"/>
  </r>
  <r>
    <n v="39"/>
    <x v="117"/>
    <x v="0"/>
    <n v="7"/>
    <x v="60"/>
    <n v="7"/>
    <x v="1"/>
    <x v="1"/>
    <x v="1"/>
    <x v="2"/>
    <n v="8"/>
    <n v="1"/>
    <n v="1"/>
  </r>
  <r>
    <n v="40"/>
    <x v="118"/>
    <x v="3"/>
    <n v="4"/>
    <x v="32"/>
    <n v="4"/>
    <x v="2"/>
    <x v="1"/>
    <x v="1"/>
    <x v="4"/>
    <n v="10"/>
    <n v="1"/>
    <n v="1"/>
  </r>
  <r>
    <n v="40"/>
    <x v="118"/>
    <x v="3"/>
    <n v="4"/>
    <x v="33"/>
    <n v="5"/>
    <x v="2"/>
    <x v="1"/>
    <x v="1"/>
    <x v="5"/>
    <n v="10"/>
    <n v="0"/>
    <n v="1"/>
  </r>
  <r>
    <n v="40"/>
    <x v="118"/>
    <x v="3"/>
    <n v="4"/>
    <x v="34"/>
    <n v="4"/>
    <x v="2"/>
    <x v="1"/>
    <x v="1"/>
    <x v="4"/>
    <n v="9"/>
    <n v="1"/>
    <n v="1"/>
  </r>
  <r>
    <n v="40"/>
    <x v="118"/>
    <x v="3"/>
    <n v="4"/>
    <x v="35"/>
    <n v="4"/>
    <x v="2"/>
    <x v="1"/>
    <x v="1"/>
    <x v="4"/>
    <n v="9"/>
    <n v="1"/>
    <n v="1"/>
  </r>
  <r>
    <n v="40"/>
    <x v="118"/>
    <x v="3"/>
    <n v="4"/>
    <x v="36"/>
    <n v="7"/>
    <x v="2"/>
    <x v="0"/>
    <x v="1"/>
    <x v="2"/>
    <n v="10"/>
    <n v="0"/>
    <n v="0"/>
  </r>
  <r>
    <n v="40"/>
    <x v="118"/>
    <x v="3"/>
    <n v="4"/>
    <x v="37"/>
    <n v="7"/>
    <x v="1"/>
    <x v="0"/>
    <x v="1"/>
    <x v="2"/>
    <n v="8"/>
    <n v="0"/>
    <n v="0"/>
  </r>
  <r>
    <n v="40"/>
    <x v="118"/>
    <x v="3"/>
    <n v="4"/>
    <x v="38"/>
    <n v="5"/>
    <x v="0"/>
    <x v="0"/>
    <x v="1"/>
    <x v="5"/>
    <n v="6"/>
    <n v="0"/>
    <n v="0"/>
  </r>
  <r>
    <n v="40"/>
    <x v="118"/>
    <x v="3"/>
    <n v="4"/>
    <x v="39"/>
    <n v="4"/>
    <x v="0"/>
    <x v="1"/>
    <x v="1"/>
    <x v="4"/>
    <n v="6"/>
    <n v="1"/>
    <n v="1"/>
  </r>
  <r>
    <n v="40"/>
    <x v="118"/>
    <x v="3"/>
    <n v="4"/>
    <x v="40"/>
    <n v="4"/>
    <x v="0"/>
    <x v="0"/>
    <x v="1"/>
    <x v="4"/>
    <n v="6"/>
    <n v="1"/>
    <n v="0"/>
  </r>
  <r>
    <n v="40"/>
    <x v="118"/>
    <x v="3"/>
    <n v="4"/>
    <x v="41"/>
    <n v="7"/>
    <x v="1"/>
    <x v="0"/>
    <x v="1"/>
    <x v="2"/>
    <n v="8"/>
    <n v="0"/>
    <n v="0"/>
  </r>
  <r>
    <n v="40"/>
    <x v="118"/>
    <x v="3"/>
    <n v="4"/>
    <x v="42"/>
    <n v="0"/>
    <x v="1"/>
    <x v="1"/>
    <x v="1"/>
    <x v="7"/>
    <n v="7"/>
    <n v="0"/>
    <n v="1"/>
  </r>
  <r>
    <n v="40"/>
    <x v="118"/>
    <x v="3"/>
    <n v="4"/>
    <x v="43"/>
    <n v="3"/>
    <x v="1"/>
    <x v="0"/>
    <x v="1"/>
    <x v="3"/>
    <n v="8"/>
    <n v="0"/>
    <n v="0"/>
  </r>
  <r>
    <n v="40"/>
    <x v="118"/>
    <x v="3"/>
    <n v="4"/>
    <x v="44"/>
    <n v="3"/>
    <x v="1"/>
    <x v="0"/>
    <x v="1"/>
    <x v="3"/>
    <n v="8"/>
    <n v="0"/>
    <n v="0"/>
  </r>
  <r>
    <n v="40"/>
    <x v="118"/>
    <x v="3"/>
    <n v="4"/>
    <x v="45"/>
    <n v="2"/>
    <x v="2"/>
    <x v="1"/>
    <x v="1"/>
    <x v="0"/>
    <n v="10"/>
    <n v="0"/>
    <n v="1"/>
  </r>
  <r>
    <n v="40"/>
    <x v="118"/>
    <x v="3"/>
    <n v="4"/>
    <x v="46"/>
    <n v="4"/>
    <x v="2"/>
    <x v="1"/>
    <x v="1"/>
    <x v="4"/>
    <n v="10"/>
    <n v="1"/>
    <n v="1"/>
  </r>
  <r>
    <n v="40"/>
    <x v="118"/>
    <x v="3"/>
    <n v="4"/>
    <x v="47"/>
    <n v="4"/>
    <x v="2"/>
    <x v="1"/>
    <x v="1"/>
    <x v="4"/>
    <n v="10"/>
    <n v="1"/>
    <n v="1"/>
  </r>
  <r>
    <n v="40"/>
    <x v="118"/>
    <x v="3"/>
    <n v="4"/>
    <x v="48"/>
    <n v="7"/>
    <x v="1"/>
    <x v="1"/>
    <x v="1"/>
    <x v="2"/>
    <n v="8"/>
    <n v="0"/>
    <n v="1"/>
  </r>
  <r>
    <n v="40"/>
    <x v="118"/>
    <x v="3"/>
    <n v="4"/>
    <x v="49"/>
    <n v="7"/>
    <x v="2"/>
    <x v="0"/>
    <x v="1"/>
    <x v="2"/>
    <n v="10"/>
    <n v="0"/>
    <n v="0"/>
  </r>
  <r>
    <n v="40"/>
    <x v="118"/>
    <x v="3"/>
    <n v="4"/>
    <x v="50"/>
    <n v="4"/>
    <x v="1"/>
    <x v="0"/>
    <x v="1"/>
    <x v="4"/>
    <n v="7"/>
    <n v="1"/>
    <n v="0"/>
  </r>
  <r>
    <n v="40"/>
    <x v="118"/>
    <x v="3"/>
    <n v="4"/>
    <x v="51"/>
    <n v="3"/>
    <x v="0"/>
    <x v="1"/>
    <x v="1"/>
    <x v="3"/>
    <n v="6"/>
    <n v="0"/>
    <n v="1"/>
  </r>
  <r>
    <n v="40"/>
    <x v="118"/>
    <x v="3"/>
    <n v="4"/>
    <x v="52"/>
    <n v="3"/>
    <x v="0"/>
    <x v="0"/>
    <x v="1"/>
    <x v="3"/>
    <n v="5"/>
    <n v="0"/>
    <n v="0"/>
  </r>
  <r>
    <n v="40"/>
    <x v="118"/>
    <x v="3"/>
    <n v="4"/>
    <x v="53"/>
    <n v="5"/>
    <x v="0"/>
    <x v="0"/>
    <x v="1"/>
    <x v="5"/>
    <n v="6"/>
    <n v="0"/>
    <n v="0"/>
  </r>
  <r>
    <n v="40"/>
    <x v="118"/>
    <x v="3"/>
    <n v="4"/>
    <x v="54"/>
    <n v="7"/>
    <x v="1"/>
    <x v="0"/>
    <x v="1"/>
    <x v="2"/>
    <n v="7"/>
    <n v="0"/>
    <n v="0"/>
  </r>
  <r>
    <n v="40"/>
    <x v="118"/>
    <x v="3"/>
    <n v="4"/>
    <x v="55"/>
    <n v="5"/>
    <x v="1"/>
    <x v="0"/>
    <x v="1"/>
    <x v="5"/>
    <n v="8"/>
    <n v="0"/>
    <n v="0"/>
  </r>
  <r>
    <n v="40"/>
    <x v="118"/>
    <x v="3"/>
    <n v="4"/>
    <x v="56"/>
    <n v="7"/>
    <x v="2"/>
    <x v="1"/>
    <x v="1"/>
    <x v="2"/>
    <n v="10"/>
    <n v="0"/>
    <n v="1"/>
  </r>
  <r>
    <n v="40"/>
    <x v="118"/>
    <x v="3"/>
    <n v="4"/>
    <x v="57"/>
    <n v="5"/>
    <x v="2"/>
    <x v="0"/>
    <x v="1"/>
    <x v="5"/>
    <n v="10"/>
    <n v="0"/>
    <n v="0"/>
  </r>
  <r>
    <n v="40"/>
    <x v="118"/>
    <x v="3"/>
    <n v="4"/>
    <x v="58"/>
    <n v="4"/>
    <x v="1"/>
    <x v="1"/>
    <x v="1"/>
    <x v="4"/>
    <n v="8"/>
    <n v="1"/>
    <n v="1"/>
  </r>
  <r>
    <n v="40"/>
    <x v="118"/>
    <x v="3"/>
    <n v="4"/>
    <x v="59"/>
    <n v="5"/>
    <x v="1"/>
    <x v="1"/>
    <x v="1"/>
    <x v="5"/>
    <n v="7"/>
    <n v="0"/>
    <n v="1"/>
  </r>
  <r>
    <n v="40"/>
    <x v="118"/>
    <x v="3"/>
    <n v="4"/>
    <x v="60"/>
    <n v="4"/>
    <x v="1"/>
    <x v="1"/>
    <x v="1"/>
    <x v="4"/>
    <n v="8"/>
    <n v="1"/>
    <n v="1"/>
  </r>
  <r>
    <n v="41"/>
    <x v="119"/>
    <x v="5"/>
    <n v="6"/>
    <x v="32"/>
    <n v="6"/>
    <x v="2"/>
    <x v="1"/>
    <x v="1"/>
    <x v="6"/>
    <n v="10"/>
    <n v="1"/>
    <n v="1"/>
  </r>
  <r>
    <n v="41"/>
    <x v="119"/>
    <x v="5"/>
    <n v="6"/>
    <x v="33"/>
    <n v="6"/>
    <x v="2"/>
    <x v="1"/>
    <x v="1"/>
    <x v="6"/>
    <n v="10"/>
    <n v="1"/>
    <n v="1"/>
  </r>
  <r>
    <n v="41"/>
    <x v="119"/>
    <x v="5"/>
    <n v="6"/>
    <x v="34"/>
    <n v="6"/>
    <x v="2"/>
    <x v="1"/>
    <x v="1"/>
    <x v="6"/>
    <n v="9"/>
    <n v="1"/>
    <n v="1"/>
  </r>
  <r>
    <n v="41"/>
    <x v="119"/>
    <x v="5"/>
    <n v="6"/>
    <x v="35"/>
    <n v="6"/>
    <x v="2"/>
    <x v="1"/>
    <x v="1"/>
    <x v="6"/>
    <n v="9"/>
    <n v="1"/>
    <n v="1"/>
  </r>
  <r>
    <n v="41"/>
    <x v="119"/>
    <x v="5"/>
    <n v="6"/>
    <x v="36"/>
    <n v="6"/>
    <x v="2"/>
    <x v="0"/>
    <x v="1"/>
    <x v="6"/>
    <n v="10"/>
    <n v="1"/>
    <n v="0"/>
  </r>
  <r>
    <n v="41"/>
    <x v="119"/>
    <x v="5"/>
    <n v="6"/>
    <x v="37"/>
    <n v="6"/>
    <x v="1"/>
    <x v="0"/>
    <x v="1"/>
    <x v="6"/>
    <n v="8"/>
    <n v="1"/>
    <n v="0"/>
  </r>
  <r>
    <n v="41"/>
    <x v="119"/>
    <x v="5"/>
    <n v="6"/>
    <x v="38"/>
    <n v="6"/>
    <x v="0"/>
    <x v="0"/>
    <x v="1"/>
    <x v="6"/>
    <n v="6"/>
    <n v="1"/>
    <n v="0"/>
  </r>
  <r>
    <n v="41"/>
    <x v="119"/>
    <x v="5"/>
    <n v="6"/>
    <x v="39"/>
    <n v="6"/>
    <x v="0"/>
    <x v="1"/>
    <x v="1"/>
    <x v="6"/>
    <n v="6"/>
    <n v="1"/>
    <n v="1"/>
  </r>
  <r>
    <n v="41"/>
    <x v="119"/>
    <x v="5"/>
    <n v="6"/>
    <x v="40"/>
    <n v="6"/>
    <x v="0"/>
    <x v="0"/>
    <x v="1"/>
    <x v="6"/>
    <n v="6"/>
    <n v="1"/>
    <n v="0"/>
  </r>
  <r>
    <n v="41"/>
    <x v="119"/>
    <x v="5"/>
    <n v="6"/>
    <x v="41"/>
    <n v="6"/>
    <x v="1"/>
    <x v="0"/>
    <x v="1"/>
    <x v="6"/>
    <n v="8"/>
    <n v="1"/>
    <n v="0"/>
  </r>
  <r>
    <n v="41"/>
    <x v="119"/>
    <x v="5"/>
    <n v="6"/>
    <x v="42"/>
    <n v="6"/>
    <x v="1"/>
    <x v="1"/>
    <x v="1"/>
    <x v="6"/>
    <n v="7"/>
    <n v="1"/>
    <n v="1"/>
  </r>
  <r>
    <n v="41"/>
    <x v="119"/>
    <x v="5"/>
    <n v="6"/>
    <x v="43"/>
    <n v="6"/>
    <x v="1"/>
    <x v="0"/>
    <x v="1"/>
    <x v="6"/>
    <n v="8"/>
    <n v="1"/>
    <n v="0"/>
  </r>
  <r>
    <n v="41"/>
    <x v="119"/>
    <x v="5"/>
    <n v="6"/>
    <x v="44"/>
    <n v="3"/>
    <x v="1"/>
    <x v="0"/>
    <x v="1"/>
    <x v="3"/>
    <n v="8"/>
    <n v="0"/>
    <n v="0"/>
  </r>
  <r>
    <n v="41"/>
    <x v="119"/>
    <x v="5"/>
    <n v="6"/>
    <x v="45"/>
    <n v="6"/>
    <x v="2"/>
    <x v="1"/>
    <x v="1"/>
    <x v="6"/>
    <n v="10"/>
    <n v="1"/>
    <n v="1"/>
  </r>
  <r>
    <n v="41"/>
    <x v="119"/>
    <x v="5"/>
    <n v="6"/>
    <x v="46"/>
    <n v="1"/>
    <x v="2"/>
    <x v="1"/>
    <x v="1"/>
    <x v="1"/>
    <n v="10"/>
    <n v="0"/>
    <n v="1"/>
  </r>
  <r>
    <n v="41"/>
    <x v="119"/>
    <x v="5"/>
    <n v="6"/>
    <x v="47"/>
    <n v="6"/>
    <x v="2"/>
    <x v="1"/>
    <x v="1"/>
    <x v="6"/>
    <n v="10"/>
    <n v="1"/>
    <n v="1"/>
  </r>
  <r>
    <n v="41"/>
    <x v="119"/>
    <x v="5"/>
    <n v="6"/>
    <x v="48"/>
    <n v="6"/>
    <x v="1"/>
    <x v="1"/>
    <x v="1"/>
    <x v="6"/>
    <n v="8"/>
    <n v="1"/>
    <n v="1"/>
  </r>
  <r>
    <n v="41"/>
    <x v="119"/>
    <x v="5"/>
    <n v="6"/>
    <x v="49"/>
    <n v="6"/>
    <x v="2"/>
    <x v="0"/>
    <x v="1"/>
    <x v="6"/>
    <n v="10"/>
    <n v="1"/>
    <n v="0"/>
  </r>
  <r>
    <n v="41"/>
    <x v="119"/>
    <x v="5"/>
    <n v="6"/>
    <x v="50"/>
    <n v="6"/>
    <x v="1"/>
    <x v="0"/>
    <x v="1"/>
    <x v="6"/>
    <n v="7"/>
    <n v="1"/>
    <n v="0"/>
  </r>
  <r>
    <n v="41"/>
    <x v="119"/>
    <x v="5"/>
    <n v="6"/>
    <x v="51"/>
    <n v="6"/>
    <x v="0"/>
    <x v="1"/>
    <x v="1"/>
    <x v="6"/>
    <n v="6"/>
    <n v="1"/>
    <n v="1"/>
  </r>
  <r>
    <n v="41"/>
    <x v="119"/>
    <x v="5"/>
    <n v="6"/>
    <x v="52"/>
    <n v="6"/>
    <x v="0"/>
    <x v="0"/>
    <x v="1"/>
    <x v="6"/>
    <n v="5"/>
    <n v="1"/>
    <n v="0"/>
  </r>
  <r>
    <n v="41"/>
    <x v="119"/>
    <x v="5"/>
    <n v="6"/>
    <x v="53"/>
    <n v="5"/>
    <x v="0"/>
    <x v="0"/>
    <x v="1"/>
    <x v="5"/>
    <n v="6"/>
    <n v="0"/>
    <n v="0"/>
  </r>
  <r>
    <n v="41"/>
    <x v="119"/>
    <x v="5"/>
    <n v="6"/>
    <x v="54"/>
    <n v="6"/>
    <x v="1"/>
    <x v="0"/>
    <x v="1"/>
    <x v="6"/>
    <n v="7"/>
    <n v="1"/>
    <n v="0"/>
  </r>
  <r>
    <n v="41"/>
    <x v="119"/>
    <x v="5"/>
    <n v="6"/>
    <x v="55"/>
    <n v="6"/>
    <x v="1"/>
    <x v="0"/>
    <x v="1"/>
    <x v="6"/>
    <n v="8"/>
    <n v="1"/>
    <n v="0"/>
  </r>
  <r>
    <n v="41"/>
    <x v="119"/>
    <x v="5"/>
    <n v="6"/>
    <x v="56"/>
    <n v="6"/>
    <x v="2"/>
    <x v="1"/>
    <x v="1"/>
    <x v="6"/>
    <n v="10"/>
    <n v="1"/>
    <n v="1"/>
  </r>
  <r>
    <n v="41"/>
    <x v="119"/>
    <x v="5"/>
    <n v="6"/>
    <x v="57"/>
    <n v="6"/>
    <x v="2"/>
    <x v="0"/>
    <x v="1"/>
    <x v="6"/>
    <n v="10"/>
    <n v="1"/>
    <n v="0"/>
  </r>
  <r>
    <n v="41"/>
    <x v="119"/>
    <x v="5"/>
    <n v="6"/>
    <x v="58"/>
    <n v="6"/>
    <x v="1"/>
    <x v="1"/>
    <x v="1"/>
    <x v="6"/>
    <n v="8"/>
    <n v="1"/>
    <n v="1"/>
  </r>
  <r>
    <n v="41"/>
    <x v="119"/>
    <x v="5"/>
    <n v="6"/>
    <x v="59"/>
    <n v="6"/>
    <x v="1"/>
    <x v="1"/>
    <x v="1"/>
    <x v="6"/>
    <n v="7"/>
    <n v="1"/>
    <n v="1"/>
  </r>
  <r>
    <n v="41"/>
    <x v="119"/>
    <x v="5"/>
    <n v="6"/>
    <x v="60"/>
    <n v="6"/>
    <x v="1"/>
    <x v="1"/>
    <x v="1"/>
    <x v="6"/>
    <n v="8"/>
    <n v="1"/>
    <n v="1"/>
  </r>
  <r>
    <n v="42"/>
    <x v="120"/>
    <x v="2"/>
    <n v="1"/>
    <x v="32"/>
    <n v="1"/>
    <x v="2"/>
    <x v="1"/>
    <x v="1"/>
    <x v="1"/>
    <n v="10"/>
    <n v="1"/>
    <n v="1"/>
  </r>
  <r>
    <n v="42"/>
    <x v="120"/>
    <x v="2"/>
    <n v="1"/>
    <x v="33"/>
    <n v="1"/>
    <x v="2"/>
    <x v="1"/>
    <x v="1"/>
    <x v="1"/>
    <n v="10"/>
    <n v="1"/>
    <n v="1"/>
  </r>
  <r>
    <n v="42"/>
    <x v="120"/>
    <x v="2"/>
    <n v="1"/>
    <x v="34"/>
    <n v="1"/>
    <x v="2"/>
    <x v="1"/>
    <x v="1"/>
    <x v="1"/>
    <n v="9"/>
    <n v="1"/>
    <n v="1"/>
  </r>
  <r>
    <n v="42"/>
    <x v="120"/>
    <x v="2"/>
    <n v="1"/>
    <x v="35"/>
    <n v="1"/>
    <x v="2"/>
    <x v="1"/>
    <x v="1"/>
    <x v="1"/>
    <n v="9"/>
    <n v="1"/>
    <n v="1"/>
  </r>
  <r>
    <n v="42"/>
    <x v="120"/>
    <x v="2"/>
    <n v="1"/>
    <x v="36"/>
    <n v="1"/>
    <x v="2"/>
    <x v="0"/>
    <x v="1"/>
    <x v="1"/>
    <n v="10"/>
    <n v="1"/>
    <n v="0"/>
  </r>
  <r>
    <n v="42"/>
    <x v="120"/>
    <x v="2"/>
    <n v="1"/>
    <x v="37"/>
    <n v="1"/>
    <x v="1"/>
    <x v="0"/>
    <x v="1"/>
    <x v="1"/>
    <n v="8"/>
    <n v="1"/>
    <n v="0"/>
  </r>
  <r>
    <n v="42"/>
    <x v="120"/>
    <x v="2"/>
    <n v="1"/>
    <x v="38"/>
    <n v="5"/>
    <x v="0"/>
    <x v="0"/>
    <x v="1"/>
    <x v="5"/>
    <n v="6"/>
    <n v="0"/>
    <n v="0"/>
  </r>
  <r>
    <n v="42"/>
    <x v="120"/>
    <x v="2"/>
    <n v="1"/>
    <x v="39"/>
    <n v="1"/>
    <x v="0"/>
    <x v="1"/>
    <x v="1"/>
    <x v="1"/>
    <n v="6"/>
    <n v="1"/>
    <n v="1"/>
  </r>
  <r>
    <n v="42"/>
    <x v="120"/>
    <x v="2"/>
    <n v="1"/>
    <x v="40"/>
    <n v="1"/>
    <x v="0"/>
    <x v="0"/>
    <x v="1"/>
    <x v="1"/>
    <n v="6"/>
    <n v="1"/>
    <n v="0"/>
  </r>
  <r>
    <n v="42"/>
    <x v="120"/>
    <x v="2"/>
    <n v="1"/>
    <x v="41"/>
    <n v="1"/>
    <x v="1"/>
    <x v="0"/>
    <x v="1"/>
    <x v="1"/>
    <n v="8"/>
    <n v="1"/>
    <n v="0"/>
  </r>
  <r>
    <n v="42"/>
    <x v="120"/>
    <x v="2"/>
    <n v="1"/>
    <x v="42"/>
    <n v="3"/>
    <x v="1"/>
    <x v="1"/>
    <x v="1"/>
    <x v="3"/>
    <n v="7"/>
    <n v="0"/>
    <n v="1"/>
  </r>
  <r>
    <n v="42"/>
    <x v="120"/>
    <x v="2"/>
    <n v="1"/>
    <x v="43"/>
    <n v="1"/>
    <x v="1"/>
    <x v="0"/>
    <x v="1"/>
    <x v="1"/>
    <n v="8"/>
    <n v="1"/>
    <n v="0"/>
  </r>
  <r>
    <n v="42"/>
    <x v="120"/>
    <x v="2"/>
    <n v="1"/>
    <x v="44"/>
    <n v="1"/>
    <x v="1"/>
    <x v="0"/>
    <x v="1"/>
    <x v="1"/>
    <n v="8"/>
    <n v="1"/>
    <n v="0"/>
  </r>
  <r>
    <n v="42"/>
    <x v="120"/>
    <x v="2"/>
    <n v="1"/>
    <x v="45"/>
    <n v="1"/>
    <x v="2"/>
    <x v="1"/>
    <x v="1"/>
    <x v="1"/>
    <n v="10"/>
    <n v="1"/>
    <n v="1"/>
  </r>
  <r>
    <n v="42"/>
    <x v="120"/>
    <x v="2"/>
    <n v="1"/>
    <x v="46"/>
    <n v="1"/>
    <x v="2"/>
    <x v="1"/>
    <x v="1"/>
    <x v="1"/>
    <n v="10"/>
    <n v="1"/>
    <n v="1"/>
  </r>
  <r>
    <n v="42"/>
    <x v="120"/>
    <x v="2"/>
    <n v="1"/>
    <x v="47"/>
    <n v="1"/>
    <x v="2"/>
    <x v="1"/>
    <x v="1"/>
    <x v="1"/>
    <n v="10"/>
    <n v="1"/>
    <n v="1"/>
  </r>
  <r>
    <n v="42"/>
    <x v="120"/>
    <x v="2"/>
    <n v="1"/>
    <x v="48"/>
    <n v="1"/>
    <x v="1"/>
    <x v="1"/>
    <x v="1"/>
    <x v="1"/>
    <n v="8"/>
    <n v="1"/>
    <n v="1"/>
  </r>
  <r>
    <n v="42"/>
    <x v="120"/>
    <x v="2"/>
    <n v="1"/>
    <x v="49"/>
    <n v="1"/>
    <x v="2"/>
    <x v="0"/>
    <x v="1"/>
    <x v="1"/>
    <n v="10"/>
    <n v="1"/>
    <n v="0"/>
  </r>
  <r>
    <n v="42"/>
    <x v="120"/>
    <x v="2"/>
    <n v="1"/>
    <x v="50"/>
    <n v="7"/>
    <x v="1"/>
    <x v="0"/>
    <x v="1"/>
    <x v="2"/>
    <n v="7"/>
    <n v="0"/>
    <n v="0"/>
  </r>
  <r>
    <n v="42"/>
    <x v="120"/>
    <x v="2"/>
    <n v="1"/>
    <x v="51"/>
    <n v="1"/>
    <x v="0"/>
    <x v="1"/>
    <x v="1"/>
    <x v="1"/>
    <n v="6"/>
    <n v="1"/>
    <n v="1"/>
  </r>
  <r>
    <n v="42"/>
    <x v="120"/>
    <x v="2"/>
    <n v="1"/>
    <x v="52"/>
    <n v="1"/>
    <x v="0"/>
    <x v="0"/>
    <x v="1"/>
    <x v="1"/>
    <n v="5"/>
    <n v="1"/>
    <n v="0"/>
  </r>
  <r>
    <n v="42"/>
    <x v="120"/>
    <x v="2"/>
    <n v="1"/>
    <x v="53"/>
    <n v="1"/>
    <x v="0"/>
    <x v="0"/>
    <x v="1"/>
    <x v="1"/>
    <n v="6"/>
    <n v="1"/>
    <n v="0"/>
  </r>
  <r>
    <n v="42"/>
    <x v="120"/>
    <x v="2"/>
    <n v="1"/>
    <x v="54"/>
    <n v="1"/>
    <x v="1"/>
    <x v="0"/>
    <x v="1"/>
    <x v="1"/>
    <n v="7"/>
    <n v="1"/>
    <n v="0"/>
  </r>
  <r>
    <n v="42"/>
    <x v="120"/>
    <x v="2"/>
    <n v="1"/>
    <x v="55"/>
    <n v="5"/>
    <x v="1"/>
    <x v="0"/>
    <x v="1"/>
    <x v="5"/>
    <n v="8"/>
    <n v="0"/>
    <n v="0"/>
  </r>
  <r>
    <n v="42"/>
    <x v="120"/>
    <x v="2"/>
    <n v="1"/>
    <x v="56"/>
    <n v="1"/>
    <x v="2"/>
    <x v="1"/>
    <x v="1"/>
    <x v="1"/>
    <n v="10"/>
    <n v="1"/>
    <n v="1"/>
  </r>
  <r>
    <n v="42"/>
    <x v="120"/>
    <x v="2"/>
    <n v="1"/>
    <x v="57"/>
    <n v="1"/>
    <x v="2"/>
    <x v="0"/>
    <x v="1"/>
    <x v="1"/>
    <n v="10"/>
    <n v="1"/>
    <n v="0"/>
  </r>
  <r>
    <n v="42"/>
    <x v="120"/>
    <x v="2"/>
    <n v="1"/>
    <x v="58"/>
    <n v="5"/>
    <x v="1"/>
    <x v="1"/>
    <x v="1"/>
    <x v="5"/>
    <n v="8"/>
    <n v="0"/>
    <n v="1"/>
  </r>
  <r>
    <n v="42"/>
    <x v="120"/>
    <x v="2"/>
    <n v="1"/>
    <x v="59"/>
    <n v="1"/>
    <x v="1"/>
    <x v="1"/>
    <x v="1"/>
    <x v="1"/>
    <n v="7"/>
    <n v="1"/>
    <n v="1"/>
  </r>
  <r>
    <n v="42"/>
    <x v="120"/>
    <x v="2"/>
    <n v="1"/>
    <x v="60"/>
    <n v="1"/>
    <x v="1"/>
    <x v="1"/>
    <x v="1"/>
    <x v="1"/>
    <n v="8"/>
    <n v="1"/>
    <n v="1"/>
  </r>
  <r>
    <n v="43"/>
    <x v="121"/>
    <x v="6"/>
    <n v="3"/>
    <x v="32"/>
    <n v="3"/>
    <x v="2"/>
    <x v="1"/>
    <x v="1"/>
    <x v="3"/>
    <n v="10"/>
    <n v="1"/>
    <n v="1"/>
  </r>
  <r>
    <n v="43"/>
    <x v="121"/>
    <x v="6"/>
    <n v="3"/>
    <x v="33"/>
    <n v="3"/>
    <x v="2"/>
    <x v="1"/>
    <x v="1"/>
    <x v="3"/>
    <n v="10"/>
    <n v="1"/>
    <n v="1"/>
  </r>
  <r>
    <n v="43"/>
    <x v="121"/>
    <x v="6"/>
    <n v="3"/>
    <x v="34"/>
    <n v="3"/>
    <x v="2"/>
    <x v="1"/>
    <x v="1"/>
    <x v="3"/>
    <n v="9"/>
    <n v="1"/>
    <n v="1"/>
  </r>
  <r>
    <n v="43"/>
    <x v="121"/>
    <x v="6"/>
    <n v="3"/>
    <x v="35"/>
    <n v="3"/>
    <x v="2"/>
    <x v="1"/>
    <x v="1"/>
    <x v="3"/>
    <n v="9"/>
    <n v="1"/>
    <n v="1"/>
  </r>
  <r>
    <n v="43"/>
    <x v="121"/>
    <x v="6"/>
    <n v="3"/>
    <x v="36"/>
    <n v="3"/>
    <x v="2"/>
    <x v="0"/>
    <x v="1"/>
    <x v="3"/>
    <n v="10"/>
    <n v="1"/>
    <n v="0"/>
  </r>
  <r>
    <n v="43"/>
    <x v="121"/>
    <x v="6"/>
    <n v="3"/>
    <x v="37"/>
    <n v="0"/>
    <x v="1"/>
    <x v="0"/>
    <x v="1"/>
    <x v="7"/>
    <n v="8"/>
    <n v="0"/>
    <n v="0"/>
  </r>
  <r>
    <n v="43"/>
    <x v="121"/>
    <x v="6"/>
    <n v="3"/>
    <x v="38"/>
    <n v="3"/>
    <x v="0"/>
    <x v="0"/>
    <x v="1"/>
    <x v="3"/>
    <n v="6"/>
    <n v="1"/>
    <n v="0"/>
  </r>
  <r>
    <n v="43"/>
    <x v="121"/>
    <x v="6"/>
    <n v="3"/>
    <x v="39"/>
    <n v="3"/>
    <x v="0"/>
    <x v="1"/>
    <x v="1"/>
    <x v="3"/>
    <n v="6"/>
    <n v="1"/>
    <n v="1"/>
  </r>
  <r>
    <n v="43"/>
    <x v="121"/>
    <x v="6"/>
    <n v="3"/>
    <x v="40"/>
    <n v="3"/>
    <x v="0"/>
    <x v="0"/>
    <x v="1"/>
    <x v="3"/>
    <n v="6"/>
    <n v="1"/>
    <n v="0"/>
  </r>
  <r>
    <n v="43"/>
    <x v="121"/>
    <x v="6"/>
    <n v="3"/>
    <x v="41"/>
    <n v="3"/>
    <x v="1"/>
    <x v="0"/>
    <x v="1"/>
    <x v="3"/>
    <n v="8"/>
    <n v="1"/>
    <n v="0"/>
  </r>
  <r>
    <n v="43"/>
    <x v="121"/>
    <x v="6"/>
    <n v="3"/>
    <x v="42"/>
    <n v="3"/>
    <x v="1"/>
    <x v="1"/>
    <x v="1"/>
    <x v="3"/>
    <n v="7"/>
    <n v="1"/>
    <n v="1"/>
  </r>
  <r>
    <n v="43"/>
    <x v="121"/>
    <x v="6"/>
    <n v="3"/>
    <x v="43"/>
    <n v="3"/>
    <x v="1"/>
    <x v="0"/>
    <x v="1"/>
    <x v="3"/>
    <n v="8"/>
    <n v="1"/>
    <n v="0"/>
  </r>
  <r>
    <n v="43"/>
    <x v="121"/>
    <x v="6"/>
    <n v="3"/>
    <x v="44"/>
    <n v="2"/>
    <x v="1"/>
    <x v="0"/>
    <x v="1"/>
    <x v="0"/>
    <n v="8"/>
    <n v="0"/>
    <n v="0"/>
  </r>
  <r>
    <n v="43"/>
    <x v="121"/>
    <x v="6"/>
    <n v="3"/>
    <x v="45"/>
    <n v="3"/>
    <x v="2"/>
    <x v="1"/>
    <x v="1"/>
    <x v="3"/>
    <n v="10"/>
    <n v="1"/>
    <n v="1"/>
  </r>
  <r>
    <n v="43"/>
    <x v="121"/>
    <x v="6"/>
    <n v="3"/>
    <x v="46"/>
    <n v="3"/>
    <x v="2"/>
    <x v="1"/>
    <x v="1"/>
    <x v="3"/>
    <n v="10"/>
    <n v="1"/>
    <n v="1"/>
  </r>
  <r>
    <n v="43"/>
    <x v="121"/>
    <x v="6"/>
    <n v="3"/>
    <x v="47"/>
    <n v="3"/>
    <x v="2"/>
    <x v="1"/>
    <x v="1"/>
    <x v="3"/>
    <n v="10"/>
    <n v="1"/>
    <n v="1"/>
  </r>
  <r>
    <n v="43"/>
    <x v="121"/>
    <x v="6"/>
    <n v="3"/>
    <x v="48"/>
    <n v="3"/>
    <x v="1"/>
    <x v="1"/>
    <x v="1"/>
    <x v="3"/>
    <n v="8"/>
    <n v="1"/>
    <n v="1"/>
  </r>
  <r>
    <n v="43"/>
    <x v="121"/>
    <x v="6"/>
    <n v="3"/>
    <x v="49"/>
    <n v="3"/>
    <x v="2"/>
    <x v="0"/>
    <x v="1"/>
    <x v="3"/>
    <n v="10"/>
    <n v="1"/>
    <n v="0"/>
  </r>
  <r>
    <n v="43"/>
    <x v="121"/>
    <x v="6"/>
    <n v="3"/>
    <x v="50"/>
    <n v="3"/>
    <x v="1"/>
    <x v="0"/>
    <x v="1"/>
    <x v="3"/>
    <n v="7"/>
    <n v="1"/>
    <n v="0"/>
  </r>
  <r>
    <n v="43"/>
    <x v="121"/>
    <x v="6"/>
    <n v="3"/>
    <x v="51"/>
    <n v="3"/>
    <x v="0"/>
    <x v="1"/>
    <x v="1"/>
    <x v="3"/>
    <n v="6"/>
    <n v="1"/>
    <n v="1"/>
  </r>
  <r>
    <n v="43"/>
    <x v="121"/>
    <x v="6"/>
    <n v="3"/>
    <x v="52"/>
    <n v="3"/>
    <x v="0"/>
    <x v="0"/>
    <x v="1"/>
    <x v="3"/>
    <n v="5"/>
    <n v="1"/>
    <n v="0"/>
  </r>
  <r>
    <n v="43"/>
    <x v="121"/>
    <x v="6"/>
    <n v="3"/>
    <x v="53"/>
    <n v="3"/>
    <x v="0"/>
    <x v="0"/>
    <x v="1"/>
    <x v="3"/>
    <n v="6"/>
    <n v="1"/>
    <n v="0"/>
  </r>
  <r>
    <n v="43"/>
    <x v="121"/>
    <x v="6"/>
    <n v="3"/>
    <x v="54"/>
    <n v="3"/>
    <x v="1"/>
    <x v="0"/>
    <x v="1"/>
    <x v="3"/>
    <n v="7"/>
    <n v="1"/>
    <n v="0"/>
  </r>
  <r>
    <n v="43"/>
    <x v="121"/>
    <x v="6"/>
    <n v="3"/>
    <x v="55"/>
    <n v="3"/>
    <x v="1"/>
    <x v="0"/>
    <x v="1"/>
    <x v="3"/>
    <n v="8"/>
    <n v="1"/>
    <n v="0"/>
  </r>
  <r>
    <n v="43"/>
    <x v="121"/>
    <x v="6"/>
    <n v="3"/>
    <x v="56"/>
    <n v="3"/>
    <x v="2"/>
    <x v="1"/>
    <x v="1"/>
    <x v="3"/>
    <n v="10"/>
    <n v="1"/>
    <n v="1"/>
  </r>
  <r>
    <n v="43"/>
    <x v="121"/>
    <x v="6"/>
    <n v="3"/>
    <x v="57"/>
    <n v="3"/>
    <x v="2"/>
    <x v="0"/>
    <x v="1"/>
    <x v="3"/>
    <n v="10"/>
    <n v="1"/>
    <n v="0"/>
  </r>
  <r>
    <n v="43"/>
    <x v="121"/>
    <x v="6"/>
    <n v="3"/>
    <x v="58"/>
    <n v="3"/>
    <x v="1"/>
    <x v="1"/>
    <x v="1"/>
    <x v="3"/>
    <n v="8"/>
    <n v="1"/>
    <n v="1"/>
  </r>
  <r>
    <n v="43"/>
    <x v="121"/>
    <x v="6"/>
    <n v="3"/>
    <x v="59"/>
    <n v="3"/>
    <x v="1"/>
    <x v="1"/>
    <x v="1"/>
    <x v="3"/>
    <n v="7"/>
    <n v="1"/>
    <n v="1"/>
  </r>
  <r>
    <n v="43"/>
    <x v="121"/>
    <x v="6"/>
    <n v="3"/>
    <x v="60"/>
    <n v="3"/>
    <x v="1"/>
    <x v="1"/>
    <x v="1"/>
    <x v="3"/>
    <n v="8"/>
    <n v="1"/>
    <n v="1"/>
  </r>
  <r>
    <n v="44"/>
    <x v="122"/>
    <x v="3"/>
    <n v="4"/>
    <x v="32"/>
    <n v="4"/>
    <x v="2"/>
    <x v="1"/>
    <x v="1"/>
    <x v="4"/>
    <n v="10"/>
    <n v="1"/>
    <n v="1"/>
  </r>
  <r>
    <n v="44"/>
    <x v="122"/>
    <x v="3"/>
    <n v="4"/>
    <x v="33"/>
    <n v="4"/>
    <x v="2"/>
    <x v="1"/>
    <x v="1"/>
    <x v="4"/>
    <n v="10"/>
    <n v="1"/>
    <n v="1"/>
  </r>
  <r>
    <n v="44"/>
    <x v="122"/>
    <x v="3"/>
    <n v="4"/>
    <x v="34"/>
    <n v="4"/>
    <x v="2"/>
    <x v="1"/>
    <x v="1"/>
    <x v="4"/>
    <n v="9"/>
    <n v="1"/>
    <n v="1"/>
  </r>
  <r>
    <n v="44"/>
    <x v="122"/>
    <x v="3"/>
    <n v="4"/>
    <x v="35"/>
    <n v="4"/>
    <x v="2"/>
    <x v="1"/>
    <x v="1"/>
    <x v="4"/>
    <n v="9"/>
    <n v="1"/>
    <n v="1"/>
  </r>
  <r>
    <n v="44"/>
    <x v="122"/>
    <x v="3"/>
    <n v="4"/>
    <x v="36"/>
    <n v="4"/>
    <x v="2"/>
    <x v="0"/>
    <x v="1"/>
    <x v="4"/>
    <n v="10"/>
    <n v="1"/>
    <n v="0"/>
  </r>
  <r>
    <n v="44"/>
    <x v="122"/>
    <x v="3"/>
    <n v="4"/>
    <x v="37"/>
    <n v="4"/>
    <x v="1"/>
    <x v="0"/>
    <x v="1"/>
    <x v="4"/>
    <n v="8"/>
    <n v="1"/>
    <n v="0"/>
  </r>
  <r>
    <n v="44"/>
    <x v="122"/>
    <x v="3"/>
    <n v="4"/>
    <x v="38"/>
    <n v="4"/>
    <x v="0"/>
    <x v="0"/>
    <x v="1"/>
    <x v="4"/>
    <n v="6"/>
    <n v="1"/>
    <n v="0"/>
  </r>
  <r>
    <n v="44"/>
    <x v="122"/>
    <x v="3"/>
    <n v="4"/>
    <x v="39"/>
    <n v="3"/>
    <x v="0"/>
    <x v="1"/>
    <x v="1"/>
    <x v="3"/>
    <n v="6"/>
    <n v="0"/>
    <n v="1"/>
  </r>
  <r>
    <n v="44"/>
    <x v="122"/>
    <x v="3"/>
    <n v="4"/>
    <x v="40"/>
    <n v="4"/>
    <x v="0"/>
    <x v="0"/>
    <x v="1"/>
    <x v="4"/>
    <n v="6"/>
    <n v="1"/>
    <n v="0"/>
  </r>
  <r>
    <n v="44"/>
    <x v="122"/>
    <x v="3"/>
    <n v="4"/>
    <x v="41"/>
    <n v="4"/>
    <x v="1"/>
    <x v="0"/>
    <x v="1"/>
    <x v="4"/>
    <n v="8"/>
    <n v="1"/>
    <n v="0"/>
  </r>
  <r>
    <n v="44"/>
    <x v="122"/>
    <x v="3"/>
    <n v="4"/>
    <x v="42"/>
    <n v="4"/>
    <x v="1"/>
    <x v="1"/>
    <x v="1"/>
    <x v="4"/>
    <n v="7"/>
    <n v="1"/>
    <n v="1"/>
  </r>
  <r>
    <n v="44"/>
    <x v="122"/>
    <x v="3"/>
    <n v="4"/>
    <x v="43"/>
    <n v="4"/>
    <x v="1"/>
    <x v="0"/>
    <x v="1"/>
    <x v="4"/>
    <n v="8"/>
    <n v="1"/>
    <n v="0"/>
  </r>
  <r>
    <n v="44"/>
    <x v="122"/>
    <x v="3"/>
    <n v="4"/>
    <x v="44"/>
    <n v="4"/>
    <x v="1"/>
    <x v="0"/>
    <x v="1"/>
    <x v="4"/>
    <n v="8"/>
    <n v="1"/>
    <n v="0"/>
  </r>
  <r>
    <n v="44"/>
    <x v="122"/>
    <x v="3"/>
    <n v="4"/>
    <x v="45"/>
    <n v="0"/>
    <x v="2"/>
    <x v="1"/>
    <x v="1"/>
    <x v="7"/>
    <n v="10"/>
    <n v="0"/>
    <n v="1"/>
  </r>
  <r>
    <n v="44"/>
    <x v="122"/>
    <x v="3"/>
    <n v="4"/>
    <x v="46"/>
    <n v="4"/>
    <x v="2"/>
    <x v="1"/>
    <x v="1"/>
    <x v="4"/>
    <n v="10"/>
    <n v="1"/>
    <n v="1"/>
  </r>
  <r>
    <n v="44"/>
    <x v="122"/>
    <x v="3"/>
    <n v="4"/>
    <x v="47"/>
    <n v="4"/>
    <x v="2"/>
    <x v="1"/>
    <x v="1"/>
    <x v="4"/>
    <n v="10"/>
    <n v="1"/>
    <n v="1"/>
  </r>
  <r>
    <n v="44"/>
    <x v="122"/>
    <x v="3"/>
    <n v="4"/>
    <x v="48"/>
    <n v="4"/>
    <x v="1"/>
    <x v="1"/>
    <x v="1"/>
    <x v="4"/>
    <n v="8"/>
    <n v="1"/>
    <n v="1"/>
  </r>
  <r>
    <n v="44"/>
    <x v="122"/>
    <x v="3"/>
    <n v="4"/>
    <x v="49"/>
    <n v="4"/>
    <x v="2"/>
    <x v="0"/>
    <x v="1"/>
    <x v="4"/>
    <n v="10"/>
    <n v="1"/>
    <n v="0"/>
  </r>
  <r>
    <n v="44"/>
    <x v="122"/>
    <x v="3"/>
    <n v="4"/>
    <x v="50"/>
    <n v="4"/>
    <x v="1"/>
    <x v="0"/>
    <x v="1"/>
    <x v="4"/>
    <n v="7"/>
    <n v="1"/>
    <n v="0"/>
  </r>
  <r>
    <n v="44"/>
    <x v="122"/>
    <x v="3"/>
    <n v="4"/>
    <x v="51"/>
    <n v="4"/>
    <x v="0"/>
    <x v="1"/>
    <x v="1"/>
    <x v="4"/>
    <n v="6"/>
    <n v="1"/>
    <n v="1"/>
  </r>
  <r>
    <n v="44"/>
    <x v="122"/>
    <x v="3"/>
    <n v="4"/>
    <x v="52"/>
    <n v="4"/>
    <x v="0"/>
    <x v="0"/>
    <x v="1"/>
    <x v="4"/>
    <n v="5"/>
    <n v="1"/>
    <n v="0"/>
  </r>
  <r>
    <n v="44"/>
    <x v="122"/>
    <x v="3"/>
    <n v="4"/>
    <x v="53"/>
    <n v="4"/>
    <x v="0"/>
    <x v="0"/>
    <x v="1"/>
    <x v="4"/>
    <n v="6"/>
    <n v="1"/>
    <n v="0"/>
  </r>
  <r>
    <n v="44"/>
    <x v="122"/>
    <x v="3"/>
    <n v="4"/>
    <x v="54"/>
    <n v="4"/>
    <x v="1"/>
    <x v="0"/>
    <x v="1"/>
    <x v="4"/>
    <n v="7"/>
    <n v="1"/>
    <n v="0"/>
  </r>
  <r>
    <n v="44"/>
    <x v="122"/>
    <x v="3"/>
    <n v="4"/>
    <x v="55"/>
    <n v="4"/>
    <x v="1"/>
    <x v="0"/>
    <x v="1"/>
    <x v="4"/>
    <n v="8"/>
    <n v="1"/>
    <n v="0"/>
  </r>
  <r>
    <n v="44"/>
    <x v="122"/>
    <x v="3"/>
    <n v="4"/>
    <x v="56"/>
    <n v="4"/>
    <x v="2"/>
    <x v="1"/>
    <x v="1"/>
    <x v="4"/>
    <n v="10"/>
    <n v="1"/>
    <n v="1"/>
  </r>
  <r>
    <n v="44"/>
    <x v="122"/>
    <x v="3"/>
    <n v="4"/>
    <x v="57"/>
    <n v="4"/>
    <x v="2"/>
    <x v="0"/>
    <x v="1"/>
    <x v="4"/>
    <n v="10"/>
    <n v="1"/>
    <n v="0"/>
  </r>
  <r>
    <n v="44"/>
    <x v="122"/>
    <x v="3"/>
    <n v="4"/>
    <x v="58"/>
    <n v="7"/>
    <x v="1"/>
    <x v="1"/>
    <x v="1"/>
    <x v="2"/>
    <n v="8"/>
    <n v="0"/>
    <n v="1"/>
  </r>
  <r>
    <n v="44"/>
    <x v="122"/>
    <x v="3"/>
    <n v="4"/>
    <x v="59"/>
    <n v="4"/>
    <x v="1"/>
    <x v="1"/>
    <x v="1"/>
    <x v="4"/>
    <n v="7"/>
    <n v="1"/>
    <n v="1"/>
  </r>
  <r>
    <n v="44"/>
    <x v="122"/>
    <x v="3"/>
    <n v="4"/>
    <x v="60"/>
    <n v="4"/>
    <x v="1"/>
    <x v="1"/>
    <x v="1"/>
    <x v="4"/>
    <n v="8"/>
    <n v="1"/>
    <n v="1"/>
  </r>
  <r>
    <n v="45"/>
    <x v="123"/>
    <x v="0"/>
    <n v="7"/>
    <x v="32"/>
    <n v="7"/>
    <x v="2"/>
    <x v="1"/>
    <x v="1"/>
    <x v="2"/>
    <n v="10"/>
    <n v="1"/>
    <n v="1"/>
  </r>
  <r>
    <n v="45"/>
    <x v="123"/>
    <x v="0"/>
    <n v="7"/>
    <x v="33"/>
    <n v="7"/>
    <x v="2"/>
    <x v="1"/>
    <x v="1"/>
    <x v="2"/>
    <n v="10"/>
    <n v="1"/>
    <n v="1"/>
  </r>
  <r>
    <n v="45"/>
    <x v="123"/>
    <x v="0"/>
    <n v="7"/>
    <x v="34"/>
    <n v="7"/>
    <x v="2"/>
    <x v="1"/>
    <x v="1"/>
    <x v="2"/>
    <n v="9"/>
    <n v="1"/>
    <n v="1"/>
  </r>
  <r>
    <n v="45"/>
    <x v="123"/>
    <x v="0"/>
    <n v="7"/>
    <x v="35"/>
    <n v="7"/>
    <x v="2"/>
    <x v="1"/>
    <x v="1"/>
    <x v="2"/>
    <n v="9"/>
    <n v="1"/>
    <n v="1"/>
  </r>
  <r>
    <n v="45"/>
    <x v="123"/>
    <x v="0"/>
    <n v="7"/>
    <x v="36"/>
    <n v="7"/>
    <x v="2"/>
    <x v="0"/>
    <x v="1"/>
    <x v="2"/>
    <n v="10"/>
    <n v="1"/>
    <n v="0"/>
  </r>
  <r>
    <n v="45"/>
    <x v="123"/>
    <x v="0"/>
    <n v="7"/>
    <x v="37"/>
    <n v="7"/>
    <x v="1"/>
    <x v="0"/>
    <x v="1"/>
    <x v="2"/>
    <n v="8"/>
    <n v="1"/>
    <n v="0"/>
  </r>
  <r>
    <n v="45"/>
    <x v="123"/>
    <x v="0"/>
    <n v="7"/>
    <x v="38"/>
    <n v="4"/>
    <x v="0"/>
    <x v="0"/>
    <x v="1"/>
    <x v="4"/>
    <n v="6"/>
    <n v="0"/>
    <n v="0"/>
  </r>
  <r>
    <n v="45"/>
    <x v="123"/>
    <x v="0"/>
    <n v="7"/>
    <x v="39"/>
    <n v="4"/>
    <x v="0"/>
    <x v="1"/>
    <x v="1"/>
    <x v="4"/>
    <n v="6"/>
    <n v="0"/>
    <n v="1"/>
  </r>
  <r>
    <n v="45"/>
    <x v="123"/>
    <x v="0"/>
    <n v="7"/>
    <x v="40"/>
    <n v="7"/>
    <x v="0"/>
    <x v="0"/>
    <x v="1"/>
    <x v="2"/>
    <n v="6"/>
    <n v="1"/>
    <n v="0"/>
  </r>
  <r>
    <n v="45"/>
    <x v="123"/>
    <x v="0"/>
    <n v="7"/>
    <x v="41"/>
    <n v="7"/>
    <x v="1"/>
    <x v="0"/>
    <x v="1"/>
    <x v="2"/>
    <n v="8"/>
    <n v="1"/>
    <n v="0"/>
  </r>
  <r>
    <n v="45"/>
    <x v="123"/>
    <x v="0"/>
    <n v="7"/>
    <x v="42"/>
    <n v="7"/>
    <x v="1"/>
    <x v="1"/>
    <x v="1"/>
    <x v="2"/>
    <n v="7"/>
    <n v="1"/>
    <n v="1"/>
  </r>
  <r>
    <n v="45"/>
    <x v="123"/>
    <x v="0"/>
    <n v="7"/>
    <x v="43"/>
    <n v="7"/>
    <x v="1"/>
    <x v="0"/>
    <x v="1"/>
    <x v="2"/>
    <n v="8"/>
    <n v="1"/>
    <n v="0"/>
  </r>
  <r>
    <n v="45"/>
    <x v="123"/>
    <x v="0"/>
    <n v="7"/>
    <x v="44"/>
    <n v="7"/>
    <x v="1"/>
    <x v="0"/>
    <x v="1"/>
    <x v="2"/>
    <n v="8"/>
    <n v="1"/>
    <n v="0"/>
  </r>
  <r>
    <n v="45"/>
    <x v="123"/>
    <x v="0"/>
    <n v="7"/>
    <x v="45"/>
    <n v="4"/>
    <x v="2"/>
    <x v="1"/>
    <x v="1"/>
    <x v="4"/>
    <n v="10"/>
    <n v="0"/>
    <n v="1"/>
  </r>
  <r>
    <n v="45"/>
    <x v="123"/>
    <x v="0"/>
    <n v="7"/>
    <x v="46"/>
    <n v="7"/>
    <x v="2"/>
    <x v="1"/>
    <x v="1"/>
    <x v="2"/>
    <n v="10"/>
    <n v="1"/>
    <n v="1"/>
  </r>
  <r>
    <n v="45"/>
    <x v="123"/>
    <x v="0"/>
    <n v="7"/>
    <x v="47"/>
    <n v="7"/>
    <x v="2"/>
    <x v="1"/>
    <x v="1"/>
    <x v="2"/>
    <n v="10"/>
    <n v="1"/>
    <n v="1"/>
  </r>
  <r>
    <n v="45"/>
    <x v="123"/>
    <x v="0"/>
    <n v="7"/>
    <x v="48"/>
    <n v="7"/>
    <x v="1"/>
    <x v="1"/>
    <x v="1"/>
    <x v="2"/>
    <n v="8"/>
    <n v="1"/>
    <n v="1"/>
  </r>
  <r>
    <n v="45"/>
    <x v="123"/>
    <x v="0"/>
    <n v="7"/>
    <x v="49"/>
    <n v="7"/>
    <x v="2"/>
    <x v="0"/>
    <x v="1"/>
    <x v="2"/>
    <n v="10"/>
    <n v="1"/>
    <n v="0"/>
  </r>
  <r>
    <n v="45"/>
    <x v="123"/>
    <x v="0"/>
    <n v="7"/>
    <x v="50"/>
    <n v="7"/>
    <x v="1"/>
    <x v="0"/>
    <x v="1"/>
    <x v="2"/>
    <n v="7"/>
    <n v="1"/>
    <n v="0"/>
  </r>
  <r>
    <n v="45"/>
    <x v="123"/>
    <x v="0"/>
    <n v="7"/>
    <x v="51"/>
    <n v="3"/>
    <x v="0"/>
    <x v="1"/>
    <x v="1"/>
    <x v="3"/>
    <n v="6"/>
    <n v="0"/>
    <n v="1"/>
  </r>
  <r>
    <n v="45"/>
    <x v="123"/>
    <x v="0"/>
    <n v="7"/>
    <x v="52"/>
    <n v="7"/>
    <x v="0"/>
    <x v="0"/>
    <x v="1"/>
    <x v="2"/>
    <n v="5"/>
    <n v="1"/>
    <n v="0"/>
  </r>
  <r>
    <n v="45"/>
    <x v="123"/>
    <x v="0"/>
    <n v="7"/>
    <x v="53"/>
    <n v="7"/>
    <x v="0"/>
    <x v="0"/>
    <x v="1"/>
    <x v="2"/>
    <n v="6"/>
    <n v="1"/>
    <n v="0"/>
  </r>
  <r>
    <n v="45"/>
    <x v="123"/>
    <x v="0"/>
    <n v="7"/>
    <x v="54"/>
    <n v="7"/>
    <x v="1"/>
    <x v="0"/>
    <x v="1"/>
    <x v="2"/>
    <n v="7"/>
    <n v="1"/>
    <n v="0"/>
  </r>
  <r>
    <n v="45"/>
    <x v="123"/>
    <x v="0"/>
    <n v="7"/>
    <x v="55"/>
    <n v="4"/>
    <x v="1"/>
    <x v="0"/>
    <x v="1"/>
    <x v="4"/>
    <n v="8"/>
    <n v="0"/>
    <n v="0"/>
  </r>
  <r>
    <n v="45"/>
    <x v="123"/>
    <x v="0"/>
    <n v="7"/>
    <x v="56"/>
    <n v="7"/>
    <x v="2"/>
    <x v="1"/>
    <x v="1"/>
    <x v="2"/>
    <n v="10"/>
    <n v="1"/>
    <n v="1"/>
  </r>
  <r>
    <n v="45"/>
    <x v="123"/>
    <x v="0"/>
    <n v="7"/>
    <x v="57"/>
    <n v="7"/>
    <x v="2"/>
    <x v="0"/>
    <x v="1"/>
    <x v="2"/>
    <n v="10"/>
    <n v="1"/>
    <n v="0"/>
  </r>
  <r>
    <n v="45"/>
    <x v="123"/>
    <x v="0"/>
    <n v="7"/>
    <x v="58"/>
    <n v="7"/>
    <x v="1"/>
    <x v="1"/>
    <x v="1"/>
    <x v="2"/>
    <n v="8"/>
    <n v="1"/>
    <n v="1"/>
  </r>
  <r>
    <n v="45"/>
    <x v="123"/>
    <x v="0"/>
    <n v="7"/>
    <x v="59"/>
    <n v="7"/>
    <x v="1"/>
    <x v="1"/>
    <x v="1"/>
    <x v="2"/>
    <n v="7"/>
    <n v="1"/>
    <n v="1"/>
  </r>
  <r>
    <n v="45"/>
    <x v="123"/>
    <x v="0"/>
    <n v="7"/>
    <x v="60"/>
    <n v="7"/>
    <x v="1"/>
    <x v="1"/>
    <x v="1"/>
    <x v="2"/>
    <n v="8"/>
    <n v="1"/>
    <n v="1"/>
  </r>
  <r>
    <n v="46"/>
    <x v="124"/>
    <x v="5"/>
    <n v="6"/>
    <x v="32"/>
    <n v="6"/>
    <x v="2"/>
    <x v="1"/>
    <x v="1"/>
    <x v="6"/>
    <n v="10"/>
    <n v="1"/>
    <n v="1"/>
  </r>
  <r>
    <n v="46"/>
    <x v="124"/>
    <x v="5"/>
    <n v="6"/>
    <x v="33"/>
    <n v="6"/>
    <x v="2"/>
    <x v="1"/>
    <x v="1"/>
    <x v="6"/>
    <n v="10"/>
    <n v="1"/>
    <n v="1"/>
  </r>
  <r>
    <n v="46"/>
    <x v="124"/>
    <x v="5"/>
    <n v="6"/>
    <x v="34"/>
    <n v="6"/>
    <x v="2"/>
    <x v="1"/>
    <x v="1"/>
    <x v="6"/>
    <n v="9"/>
    <n v="1"/>
    <n v="1"/>
  </r>
  <r>
    <n v="46"/>
    <x v="124"/>
    <x v="5"/>
    <n v="6"/>
    <x v="35"/>
    <n v="6"/>
    <x v="2"/>
    <x v="1"/>
    <x v="1"/>
    <x v="6"/>
    <n v="9"/>
    <n v="1"/>
    <n v="1"/>
  </r>
  <r>
    <n v="46"/>
    <x v="124"/>
    <x v="5"/>
    <n v="6"/>
    <x v="36"/>
    <n v="6"/>
    <x v="2"/>
    <x v="0"/>
    <x v="1"/>
    <x v="6"/>
    <n v="10"/>
    <n v="1"/>
    <n v="0"/>
  </r>
  <r>
    <n v="46"/>
    <x v="124"/>
    <x v="5"/>
    <n v="6"/>
    <x v="37"/>
    <n v="6"/>
    <x v="1"/>
    <x v="0"/>
    <x v="1"/>
    <x v="6"/>
    <n v="8"/>
    <n v="1"/>
    <n v="0"/>
  </r>
  <r>
    <n v="46"/>
    <x v="124"/>
    <x v="5"/>
    <n v="6"/>
    <x v="38"/>
    <n v="6"/>
    <x v="0"/>
    <x v="0"/>
    <x v="1"/>
    <x v="6"/>
    <n v="6"/>
    <n v="1"/>
    <n v="0"/>
  </r>
  <r>
    <n v="46"/>
    <x v="124"/>
    <x v="5"/>
    <n v="6"/>
    <x v="39"/>
    <n v="6"/>
    <x v="0"/>
    <x v="1"/>
    <x v="1"/>
    <x v="6"/>
    <n v="6"/>
    <n v="1"/>
    <n v="1"/>
  </r>
  <r>
    <n v="46"/>
    <x v="124"/>
    <x v="5"/>
    <n v="6"/>
    <x v="40"/>
    <n v="6"/>
    <x v="0"/>
    <x v="0"/>
    <x v="1"/>
    <x v="6"/>
    <n v="6"/>
    <n v="1"/>
    <n v="0"/>
  </r>
  <r>
    <n v="46"/>
    <x v="124"/>
    <x v="5"/>
    <n v="6"/>
    <x v="41"/>
    <n v="6"/>
    <x v="1"/>
    <x v="0"/>
    <x v="1"/>
    <x v="6"/>
    <n v="8"/>
    <n v="1"/>
    <n v="0"/>
  </r>
  <r>
    <n v="46"/>
    <x v="124"/>
    <x v="5"/>
    <n v="6"/>
    <x v="42"/>
    <n v="6"/>
    <x v="1"/>
    <x v="1"/>
    <x v="1"/>
    <x v="6"/>
    <n v="7"/>
    <n v="1"/>
    <n v="1"/>
  </r>
  <r>
    <n v="46"/>
    <x v="124"/>
    <x v="5"/>
    <n v="6"/>
    <x v="43"/>
    <n v="6"/>
    <x v="1"/>
    <x v="0"/>
    <x v="1"/>
    <x v="6"/>
    <n v="8"/>
    <n v="1"/>
    <n v="0"/>
  </r>
  <r>
    <n v="46"/>
    <x v="124"/>
    <x v="5"/>
    <n v="6"/>
    <x v="44"/>
    <n v="6"/>
    <x v="1"/>
    <x v="0"/>
    <x v="1"/>
    <x v="6"/>
    <n v="8"/>
    <n v="1"/>
    <n v="0"/>
  </r>
  <r>
    <n v="46"/>
    <x v="124"/>
    <x v="5"/>
    <n v="6"/>
    <x v="45"/>
    <n v="4"/>
    <x v="2"/>
    <x v="1"/>
    <x v="1"/>
    <x v="4"/>
    <n v="10"/>
    <n v="0"/>
    <n v="1"/>
  </r>
  <r>
    <n v="46"/>
    <x v="124"/>
    <x v="5"/>
    <n v="6"/>
    <x v="46"/>
    <n v="6"/>
    <x v="2"/>
    <x v="1"/>
    <x v="1"/>
    <x v="6"/>
    <n v="10"/>
    <n v="1"/>
    <n v="1"/>
  </r>
  <r>
    <n v="46"/>
    <x v="124"/>
    <x v="5"/>
    <n v="6"/>
    <x v="47"/>
    <n v="6"/>
    <x v="2"/>
    <x v="1"/>
    <x v="1"/>
    <x v="6"/>
    <n v="10"/>
    <n v="1"/>
    <n v="1"/>
  </r>
  <r>
    <n v="46"/>
    <x v="124"/>
    <x v="5"/>
    <n v="6"/>
    <x v="48"/>
    <n v="5"/>
    <x v="1"/>
    <x v="1"/>
    <x v="1"/>
    <x v="5"/>
    <n v="8"/>
    <n v="0"/>
    <n v="1"/>
  </r>
  <r>
    <n v="46"/>
    <x v="124"/>
    <x v="5"/>
    <n v="6"/>
    <x v="49"/>
    <n v="6"/>
    <x v="2"/>
    <x v="0"/>
    <x v="1"/>
    <x v="6"/>
    <n v="10"/>
    <n v="1"/>
    <n v="0"/>
  </r>
  <r>
    <n v="46"/>
    <x v="124"/>
    <x v="5"/>
    <n v="6"/>
    <x v="50"/>
    <n v="5"/>
    <x v="1"/>
    <x v="0"/>
    <x v="1"/>
    <x v="5"/>
    <n v="7"/>
    <n v="0"/>
    <n v="0"/>
  </r>
  <r>
    <n v="46"/>
    <x v="124"/>
    <x v="5"/>
    <n v="6"/>
    <x v="51"/>
    <n v="6"/>
    <x v="0"/>
    <x v="1"/>
    <x v="1"/>
    <x v="6"/>
    <n v="6"/>
    <n v="1"/>
    <n v="1"/>
  </r>
  <r>
    <n v="46"/>
    <x v="124"/>
    <x v="5"/>
    <n v="6"/>
    <x v="52"/>
    <n v="6"/>
    <x v="0"/>
    <x v="0"/>
    <x v="1"/>
    <x v="6"/>
    <n v="5"/>
    <n v="1"/>
    <n v="0"/>
  </r>
  <r>
    <n v="46"/>
    <x v="124"/>
    <x v="5"/>
    <n v="6"/>
    <x v="53"/>
    <n v="6"/>
    <x v="0"/>
    <x v="0"/>
    <x v="1"/>
    <x v="6"/>
    <n v="6"/>
    <n v="1"/>
    <n v="0"/>
  </r>
  <r>
    <n v="46"/>
    <x v="124"/>
    <x v="5"/>
    <n v="6"/>
    <x v="54"/>
    <n v="6"/>
    <x v="1"/>
    <x v="0"/>
    <x v="1"/>
    <x v="6"/>
    <n v="7"/>
    <n v="1"/>
    <n v="0"/>
  </r>
  <r>
    <n v="46"/>
    <x v="124"/>
    <x v="5"/>
    <n v="6"/>
    <x v="55"/>
    <n v="6"/>
    <x v="1"/>
    <x v="0"/>
    <x v="1"/>
    <x v="6"/>
    <n v="8"/>
    <n v="1"/>
    <n v="0"/>
  </r>
  <r>
    <n v="46"/>
    <x v="124"/>
    <x v="5"/>
    <n v="6"/>
    <x v="56"/>
    <n v="5"/>
    <x v="2"/>
    <x v="1"/>
    <x v="1"/>
    <x v="5"/>
    <n v="10"/>
    <n v="0"/>
    <n v="1"/>
  </r>
  <r>
    <n v="46"/>
    <x v="124"/>
    <x v="5"/>
    <n v="6"/>
    <x v="57"/>
    <n v="6"/>
    <x v="2"/>
    <x v="0"/>
    <x v="1"/>
    <x v="6"/>
    <n v="10"/>
    <n v="1"/>
    <n v="0"/>
  </r>
  <r>
    <n v="46"/>
    <x v="124"/>
    <x v="5"/>
    <n v="6"/>
    <x v="58"/>
    <n v="6"/>
    <x v="1"/>
    <x v="1"/>
    <x v="1"/>
    <x v="6"/>
    <n v="8"/>
    <n v="1"/>
    <n v="1"/>
  </r>
  <r>
    <n v="46"/>
    <x v="124"/>
    <x v="5"/>
    <n v="6"/>
    <x v="59"/>
    <n v="6"/>
    <x v="1"/>
    <x v="1"/>
    <x v="1"/>
    <x v="6"/>
    <n v="7"/>
    <n v="1"/>
    <n v="1"/>
  </r>
  <r>
    <n v="46"/>
    <x v="124"/>
    <x v="5"/>
    <n v="6"/>
    <x v="60"/>
    <n v="6"/>
    <x v="1"/>
    <x v="1"/>
    <x v="1"/>
    <x v="6"/>
    <n v="8"/>
    <n v="1"/>
    <n v="1"/>
  </r>
  <r>
    <n v="47"/>
    <x v="125"/>
    <x v="6"/>
    <n v="3"/>
    <x v="32"/>
    <n v="3"/>
    <x v="2"/>
    <x v="1"/>
    <x v="1"/>
    <x v="3"/>
    <n v="10"/>
    <n v="1"/>
    <n v="1"/>
  </r>
  <r>
    <n v="47"/>
    <x v="125"/>
    <x v="6"/>
    <n v="3"/>
    <x v="33"/>
    <n v="1"/>
    <x v="2"/>
    <x v="1"/>
    <x v="1"/>
    <x v="1"/>
    <n v="10"/>
    <n v="0"/>
    <n v="1"/>
  </r>
  <r>
    <n v="47"/>
    <x v="125"/>
    <x v="6"/>
    <n v="3"/>
    <x v="34"/>
    <n v="1"/>
    <x v="2"/>
    <x v="1"/>
    <x v="1"/>
    <x v="1"/>
    <n v="9"/>
    <n v="0"/>
    <n v="1"/>
  </r>
  <r>
    <n v="47"/>
    <x v="125"/>
    <x v="6"/>
    <n v="3"/>
    <x v="35"/>
    <n v="3"/>
    <x v="2"/>
    <x v="1"/>
    <x v="1"/>
    <x v="3"/>
    <n v="9"/>
    <n v="1"/>
    <n v="1"/>
  </r>
  <r>
    <n v="47"/>
    <x v="125"/>
    <x v="6"/>
    <n v="3"/>
    <x v="36"/>
    <n v="1"/>
    <x v="2"/>
    <x v="0"/>
    <x v="1"/>
    <x v="1"/>
    <n v="10"/>
    <n v="0"/>
    <n v="0"/>
  </r>
  <r>
    <n v="47"/>
    <x v="125"/>
    <x v="6"/>
    <n v="3"/>
    <x v="37"/>
    <n v="3"/>
    <x v="1"/>
    <x v="0"/>
    <x v="1"/>
    <x v="3"/>
    <n v="8"/>
    <n v="1"/>
    <n v="0"/>
  </r>
  <r>
    <n v="47"/>
    <x v="125"/>
    <x v="6"/>
    <n v="3"/>
    <x v="38"/>
    <n v="5"/>
    <x v="0"/>
    <x v="0"/>
    <x v="1"/>
    <x v="5"/>
    <n v="6"/>
    <n v="0"/>
    <n v="0"/>
  </r>
  <r>
    <n v="47"/>
    <x v="125"/>
    <x v="6"/>
    <n v="3"/>
    <x v="39"/>
    <n v="3"/>
    <x v="0"/>
    <x v="1"/>
    <x v="1"/>
    <x v="3"/>
    <n v="6"/>
    <n v="1"/>
    <n v="1"/>
  </r>
  <r>
    <n v="47"/>
    <x v="125"/>
    <x v="6"/>
    <n v="3"/>
    <x v="40"/>
    <n v="1"/>
    <x v="0"/>
    <x v="0"/>
    <x v="1"/>
    <x v="1"/>
    <n v="6"/>
    <n v="0"/>
    <n v="0"/>
  </r>
  <r>
    <n v="47"/>
    <x v="125"/>
    <x v="6"/>
    <n v="3"/>
    <x v="41"/>
    <n v="1"/>
    <x v="1"/>
    <x v="0"/>
    <x v="1"/>
    <x v="1"/>
    <n v="8"/>
    <n v="0"/>
    <n v="0"/>
  </r>
  <r>
    <n v="47"/>
    <x v="125"/>
    <x v="6"/>
    <n v="3"/>
    <x v="42"/>
    <n v="1"/>
    <x v="1"/>
    <x v="1"/>
    <x v="1"/>
    <x v="1"/>
    <n v="7"/>
    <n v="0"/>
    <n v="1"/>
  </r>
  <r>
    <n v="47"/>
    <x v="125"/>
    <x v="6"/>
    <n v="3"/>
    <x v="43"/>
    <n v="3"/>
    <x v="1"/>
    <x v="0"/>
    <x v="1"/>
    <x v="3"/>
    <n v="8"/>
    <n v="1"/>
    <n v="0"/>
  </r>
  <r>
    <n v="47"/>
    <x v="125"/>
    <x v="6"/>
    <n v="3"/>
    <x v="44"/>
    <n v="3"/>
    <x v="1"/>
    <x v="0"/>
    <x v="1"/>
    <x v="3"/>
    <n v="8"/>
    <n v="1"/>
    <n v="0"/>
  </r>
  <r>
    <n v="47"/>
    <x v="125"/>
    <x v="6"/>
    <n v="3"/>
    <x v="45"/>
    <n v="4"/>
    <x v="2"/>
    <x v="1"/>
    <x v="1"/>
    <x v="4"/>
    <n v="10"/>
    <n v="0"/>
    <n v="1"/>
  </r>
  <r>
    <n v="47"/>
    <x v="125"/>
    <x v="6"/>
    <n v="3"/>
    <x v="46"/>
    <n v="3"/>
    <x v="2"/>
    <x v="1"/>
    <x v="1"/>
    <x v="3"/>
    <n v="10"/>
    <n v="1"/>
    <n v="1"/>
  </r>
  <r>
    <n v="47"/>
    <x v="125"/>
    <x v="6"/>
    <n v="3"/>
    <x v="47"/>
    <n v="3"/>
    <x v="2"/>
    <x v="1"/>
    <x v="1"/>
    <x v="3"/>
    <n v="10"/>
    <n v="1"/>
    <n v="1"/>
  </r>
  <r>
    <n v="47"/>
    <x v="125"/>
    <x v="6"/>
    <n v="3"/>
    <x v="48"/>
    <n v="3"/>
    <x v="1"/>
    <x v="1"/>
    <x v="1"/>
    <x v="3"/>
    <n v="8"/>
    <n v="1"/>
    <n v="1"/>
  </r>
  <r>
    <n v="47"/>
    <x v="125"/>
    <x v="6"/>
    <n v="3"/>
    <x v="49"/>
    <n v="3"/>
    <x v="2"/>
    <x v="0"/>
    <x v="1"/>
    <x v="3"/>
    <n v="10"/>
    <n v="1"/>
    <n v="0"/>
  </r>
  <r>
    <n v="47"/>
    <x v="125"/>
    <x v="6"/>
    <n v="3"/>
    <x v="50"/>
    <n v="5"/>
    <x v="1"/>
    <x v="0"/>
    <x v="1"/>
    <x v="5"/>
    <n v="7"/>
    <n v="0"/>
    <n v="0"/>
  </r>
  <r>
    <n v="47"/>
    <x v="125"/>
    <x v="6"/>
    <n v="3"/>
    <x v="51"/>
    <n v="3"/>
    <x v="0"/>
    <x v="1"/>
    <x v="1"/>
    <x v="3"/>
    <n v="6"/>
    <n v="1"/>
    <n v="1"/>
  </r>
  <r>
    <n v="47"/>
    <x v="125"/>
    <x v="6"/>
    <n v="3"/>
    <x v="52"/>
    <n v="3"/>
    <x v="0"/>
    <x v="0"/>
    <x v="1"/>
    <x v="3"/>
    <n v="5"/>
    <n v="1"/>
    <n v="0"/>
  </r>
  <r>
    <n v="47"/>
    <x v="125"/>
    <x v="6"/>
    <n v="3"/>
    <x v="53"/>
    <n v="7"/>
    <x v="0"/>
    <x v="0"/>
    <x v="1"/>
    <x v="2"/>
    <n v="6"/>
    <n v="0"/>
    <n v="0"/>
  </r>
  <r>
    <n v="47"/>
    <x v="125"/>
    <x v="6"/>
    <n v="3"/>
    <x v="54"/>
    <n v="3"/>
    <x v="1"/>
    <x v="0"/>
    <x v="1"/>
    <x v="3"/>
    <n v="7"/>
    <n v="1"/>
    <n v="0"/>
  </r>
  <r>
    <n v="47"/>
    <x v="125"/>
    <x v="6"/>
    <n v="3"/>
    <x v="55"/>
    <n v="3"/>
    <x v="1"/>
    <x v="0"/>
    <x v="1"/>
    <x v="3"/>
    <n v="8"/>
    <n v="1"/>
    <n v="0"/>
  </r>
  <r>
    <n v="47"/>
    <x v="125"/>
    <x v="6"/>
    <n v="3"/>
    <x v="56"/>
    <n v="3"/>
    <x v="2"/>
    <x v="1"/>
    <x v="1"/>
    <x v="3"/>
    <n v="10"/>
    <n v="1"/>
    <n v="1"/>
  </r>
  <r>
    <n v="47"/>
    <x v="125"/>
    <x v="6"/>
    <n v="3"/>
    <x v="57"/>
    <n v="3"/>
    <x v="2"/>
    <x v="0"/>
    <x v="1"/>
    <x v="3"/>
    <n v="10"/>
    <n v="1"/>
    <n v="0"/>
  </r>
  <r>
    <n v="47"/>
    <x v="125"/>
    <x v="6"/>
    <n v="3"/>
    <x v="58"/>
    <n v="1"/>
    <x v="1"/>
    <x v="1"/>
    <x v="1"/>
    <x v="1"/>
    <n v="8"/>
    <n v="0"/>
    <n v="1"/>
  </r>
  <r>
    <n v="47"/>
    <x v="125"/>
    <x v="6"/>
    <n v="3"/>
    <x v="59"/>
    <n v="3"/>
    <x v="1"/>
    <x v="1"/>
    <x v="1"/>
    <x v="3"/>
    <n v="7"/>
    <n v="1"/>
    <n v="1"/>
  </r>
  <r>
    <n v="47"/>
    <x v="125"/>
    <x v="6"/>
    <n v="3"/>
    <x v="60"/>
    <n v="3"/>
    <x v="1"/>
    <x v="1"/>
    <x v="1"/>
    <x v="3"/>
    <n v="8"/>
    <n v="1"/>
    <n v="1"/>
  </r>
  <r>
    <n v="48"/>
    <x v="126"/>
    <x v="3"/>
    <n v="4"/>
    <x v="32"/>
    <n v="4"/>
    <x v="2"/>
    <x v="1"/>
    <x v="1"/>
    <x v="4"/>
    <n v="10"/>
    <n v="1"/>
    <n v="1"/>
  </r>
  <r>
    <n v="48"/>
    <x v="126"/>
    <x v="3"/>
    <n v="4"/>
    <x v="33"/>
    <n v="4"/>
    <x v="2"/>
    <x v="1"/>
    <x v="1"/>
    <x v="4"/>
    <n v="10"/>
    <n v="1"/>
    <n v="1"/>
  </r>
  <r>
    <n v="48"/>
    <x v="126"/>
    <x v="3"/>
    <n v="4"/>
    <x v="34"/>
    <n v="4"/>
    <x v="2"/>
    <x v="1"/>
    <x v="1"/>
    <x v="4"/>
    <n v="9"/>
    <n v="1"/>
    <n v="1"/>
  </r>
  <r>
    <n v="48"/>
    <x v="126"/>
    <x v="3"/>
    <n v="4"/>
    <x v="35"/>
    <n v="4"/>
    <x v="2"/>
    <x v="1"/>
    <x v="1"/>
    <x v="4"/>
    <n v="9"/>
    <n v="1"/>
    <n v="1"/>
  </r>
  <r>
    <n v="48"/>
    <x v="126"/>
    <x v="3"/>
    <n v="4"/>
    <x v="36"/>
    <n v="4"/>
    <x v="2"/>
    <x v="0"/>
    <x v="1"/>
    <x v="4"/>
    <n v="10"/>
    <n v="1"/>
    <n v="0"/>
  </r>
  <r>
    <n v="48"/>
    <x v="126"/>
    <x v="3"/>
    <n v="4"/>
    <x v="37"/>
    <n v="4"/>
    <x v="1"/>
    <x v="0"/>
    <x v="1"/>
    <x v="4"/>
    <n v="8"/>
    <n v="1"/>
    <n v="0"/>
  </r>
  <r>
    <n v="48"/>
    <x v="126"/>
    <x v="3"/>
    <n v="4"/>
    <x v="38"/>
    <n v="4"/>
    <x v="0"/>
    <x v="0"/>
    <x v="1"/>
    <x v="4"/>
    <n v="6"/>
    <n v="1"/>
    <n v="0"/>
  </r>
  <r>
    <n v="48"/>
    <x v="126"/>
    <x v="3"/>
    <n v="4"/>
    <x v="39"/>
    <n v="4"/>
    <x v="0"/>
    <x v="1"/>
    <x v="1"/>
    <x v="4"/>
    <n v="6"/>
    <n v="1"/>
    <n v="1"/>
  </r>
  <r>
    <n v="48"/>
    <x v="126"/>
    <x v="3"/>
    <n v="4"/>
    <x v="40"/>
    <n v="4"/>
    <x v="0"/>
    <x v="0"/>
    <x v="1"/>
    <x v="4"/>
    <n v="6"/>
    <n v="1"/>
    <n v="0"/>
  </r>
  <r>
    <n v="48"/>
    <x v="126"/>
    <x v="3"/>
    <n v="4"/>
    <x v="41"/>
    <n v="4"/>
    <x v="1"/>
    <x v="0"/>
    <x v="1"/>
    <x v="4"/>
    <n v="8"/>
    <n v="1"/>
    <n v="0"/>
  </r>
  <r>
    <n v="48"/>
    <x v="126"/>
    <x v="3"/>
    <n v="4"/>
    <x v="42"/>
    <n v="4"/>
    <x v="1"/>
    <x v="1"/>
    <x v="1"/>
    <x v="4"/>
    <n v="7"/>
    <n v="1"/>
    <n v="1"/>
  </r>
  <r>
    <n v="48"/>
    <x v="126"/>
    <x v="3"/>
    <n v="4"/>
    <x v="43"/>
    <n v="4"/>
    <x v="1"/>
    <x v="0"/>
    <x v="1"/>
    <x v="4"/>
    <n v="8"/>
    <n v="1"/>
    <n v="0"/>
  </r>
  <r>
    <n v="48"/>
    <x v="126"/>
    <x v="3"/>
    <n v="4"/>
    <x v="44"/>
    <n v="4"/>
    <x v="1"/>
    <x v="0"/>
    <x v="1"/>
    <x v="4"/>
    <n v="8"/>
    <n v="1"/>
    <n v="0"/>
  </r>
  <r>
    <n v="48"/>
    <x v="126"/>
    <x v="3"/>
    <n v="4"/>
    <x v="45"/>
    <n v="6"/>
    <x v="2"/>
    <x v="1"/>
    <x v="1"/>
    <x v="6"/>
    <n v="10"/>
    <n v="0"/>
    <n v="1"/>
  </r>
  <r>
    <n v="48"/>
    <x v="126"/>
    <x v="3"/>
    <n v="4"/>
    <x v="46"/>
    <n v="4"/>
    <x v="2"/>
    <x v="1"/>
    <x v="1"/>
    <x v="4"/>
    <n v="10"/>
    <n v="1"/>
    <n v="1"/>
  </r>
  <r>
    <n v="48"/>
    <x v="126"/>
    <x v="3"/>
    <n v="4"/>
    <x v="47"/>
    <n v="4"/>
    <x v="2"/>
    <x v="1"/>
    <x v="1"/>
    <x v="4"/>
    <n v="10"/>
    <n v="1"/>
    <n v="1"/>
  </r>
  <r>
    <n v="48"/>
    <x v="126"/>
    <x v="3"/>
    <n v="4"/>
    <x v="48"/>
    <n v="4"/>
    <x v="1"/>
    <x v="1"/>
    <x v="1"/>
    <x v="4"/>
    <n v="8"/>
    <n v="1"/>
    <n v="1"/>
  </r>
  <r>
    <n v="48"/>
    <x v="126"/>
    <x v="3"/>
    <n v="4"/>
    <x v="49"/>
    <n v="5"/>
    <x v="2"/>
    <x v="0"/>
    <x v="1"/>
    <x v="5"/>
    <n v="10"/>
    <n v="0"/>
    <n v="0"/>
  </r>
  <r>
    <n v="48"/>
    <x v="126"/>
    <x v="3"/>
    <n v="4"/>
    <x v="50"/>
    <n v="4"/>
    <x v="1"/>
    <x v="0"/>
    <x v="1"/>
    <x v="4"/>
    <n v="7"/>
    <n v="1"/>
    <n v="0"/>
  </r>
  <r>
    <n v="48"/>
    <x v="126"/>
    <x v="3"/>
    <n v="4"/>
    <x v="51"/>
    <n v="4"/>
    <x v="0"/>
    <x v="1"/>
    <x v="1"/>
    <x v="4"/>
    <n v="6"/>
    <n v="1"/>
    <n v="1"/>
  </r>
  <r>
    <n v="48"/>
    <x v="126"/>
    <x v="3"/>
    <n v="4"/>
    <x v="52"/>
    <n v="4"/>
    <x v="0"/>
    <x v="0"/>
    <x v="1"/>
    <x v="4"/>
    <n v="5"/>
    <n v="1"/>
    <n v="0"/>
  </r>
  <r>
    <n v="48"/>
    <x v="126"/>
    <x v="3"/>
    <n v="4"/>
    <x v="53"/>
    <n v="3"/>
    <x v="0"/>
    <x v="0"/>
    <x v="1"/>
    <x v="3"/>
    <n v="6"/>
    <n v="0"/>
    <n v="0"/>
  </r>
  <r>
    <n v="48"/>
    <x v="126"/>
    <x v="3"/>
    <n v="4"/>
    <x v="54"/>
    <n v="4"/>
    <x v="1"/>
    <x v="0"/>
    <x v="1"/>
    <x v="4"/>
    <n v="7"/>
    <n v="1"/>
    <n v="0"/>
  </r>
  <r>
    <n v="48"/>
    <x v="126"/>
    <x v="3"/>
    <n v="4"/>
    <x v="55"/>
    <n v="4"/>
    <x v="1"/>
    <x v="0"/>
    <x v="1"/>
    <x v="4"/>
    <n v="8"/>
    <n v="1"/>
    <n v="0"/>
  </r>
  <r>
    <n v="48"/>
    <x v="126"/>
    <x v="3"/>
    <n v="4"/>
    <x v="56"/>
    <n v="4"/>
    <x v="2"/>
    <x v="1"/>
    <x v="1"/>
    <x v="4"/>
    <n v="10"/>
    <n v="1"/>
    <n v="1"/>
  </r>
  <r>
    <n v="48"/>
    <x v="126"/>
    <x v="3"/>
    <n v="4"/>
    <x v="57"/>
    <n v="4"/>
    <x v="2"/>
    <x v="0"/>
    <x v="1"/>
    <x v="4"/>
    <n v="10"/>
    <n v="1"/>
    <n v="0"/>
  </r>
  <r>
    <n v="48"/>
    <x v="126"/>
    <x v="3"/>
    <n v="4"/>
    <x v="58"/>
    <n v="5"/>
    <x v="1"/>
    <x v="1"/>
    <x v="1"/>
    <x v="5"/>
    <n v="8"/>
    <n v="0"/>
    <n v="1"/>
  </r>
  <r>
    <n v="48"/>
    <x v="126"/>
    <x v="3"/>
    <n v="4"/>
    <x v="59"/>
    <n v="4"/>
    <x v="1"/>
    <x v="1"/>
    <x v="1"/>
    <x v="4"/>
    <n v="7"/>
    <n v="1"/>
    <n v="1"/>
  </r>
  <r>
    <n v="48"/>
    <x v="126"/>
    <x v="3"/>
    <n v="4"/>
    <x v="60"/>
    <n v="4"/>
    <x v="1"/>
    <x v="1"/>
    <x v="1"/>
    <x v="4"/>
    <n v="8"/>
    <n v="1"/>
    <n v="1"/>
  </r>
  <r>
    <n v="49"/>
    <x v="127"/>
    <x v="0"/>
    <n v="7"/>
    <x v="32"/>
    <n v="7"/>
    <x v="2"/>
    <x v="1"/>
    <x v="1"/>
    <x v="2"/>
    <n v="10"/>
    <n v="1"/>
    <n v="1"/>
  </r>
  <r>
    <n v="49"/>
    <x v="127"/>
    <x v="0"/>
    <n v="7"/>
    <x v="33"/>
    <n v="7"/>
    <x v="2"/>
    <x v="1"/>
    <x v="1"/>
    <x v="2"/>
    <n v="10"/>
    <n v="1"/>
    <n v="1"/>
  </r>
  <r>
    <n v="49"/>
    <x v="127"/>
    <x v="0"/>
    <n v="7"/>
    <x v="34"/>
    <n v="7"/>
    <x v="2"/>
    <x v="1"/>
    <x v="1"/>
    <x v="2"/>
    <n v="9"/>
    <n v="1"/>
    <n v="1"/>
  </r>
  <r>
    <n v="49"/>
    <x v="127"/>
    <x v="0"/>
    <n v="7"/>
    <x v="35"/>
    <n v="7"/>
    <x v="2"/>
    <x v="1"/>
    <x v="1"/>
    <x v="2"/>
    <n v="9"/>
    <n v="1"/>
    <n v="1"/>
  </r>
  <r>
    <n v="49"/>
    <x v="127"/>
    <x v="0"/>
    <n v="7"/>
    <x v="36"/>
    <n v="7"/>
    <x v="2"/>
    <x v="0"/>
    <x v="1"/>
    <x v="2"/>
    <n v="10"/>
    <n v="1"/>
    <n v="0"/>
  </r>
  <r>
    <n v="49"/>
    <x v="127"/>
    <x v="0"/>
    <n v="7"/>
    <x v="37"/>
    <n v="7"/>
    <x v="1"/>
    <x v="0"/>
    <x v="1"/>
    <x v="2"/>
    <n v="8"/>
    <n v="1"/>
    <n v="0"/>
  </r>
  <r>
    <n v="49"/>
    <x v="127"/>
    <x v="0"/>
    <n v="7"/>
    <x v="38"/>
    <n v="7"/>
    <x v="0"/>
    <x v="0"/>
    <x v="1"/>
    <x v="2"/>
    <n v="6"/>
    <n v="1"/>
    <n v="0"/>
  </r>
  <r>
    <n v="49"/>
    <x v="127"/>
    <x v="0"/>
    <n v="7"/>
    <x v="39"/>
    <n v="7"/>
    <x v="0"/>
    <x v="1"/>
    <x v="1"/>
    <x v="2"/>
    <n v="6"/>
    <n v="1"/>
    <n v="1"/>
  </r>
  <r>
    <n v="49"/>
    <x v="127"/>
    <x v="0"/>
    <n v="7"/>
    <x v="40"/>
    <n v="7"/>
    <x v="0"/>
    <x v="0"/>
    <x v="1"/>
    <x v="2"/>
    <n v="6"/>
    <n v="1"/>
    <n v="0"/>
  </r>
  <r>
    <n v="49"/>
    <x v="127"/>
    <x v="0"/>
    <n v="7"/>
    <x v="41"/>
    <n v="7"/>
    <x v="1"/>
    <x v="0"/>
    <x v="1"/>
    <x v="2"/>
    <n v="8"/>
    <n v="1"/>
    <n v="0"/>
  </r>
  <r>
    <n v="49"/>
    <x v="127"/>
    <x v="0"/>
    <n v="7"/>
    <x v="42"/>
    <n v="7"/>
    <x v="1"/>
    <x v="1"/>
    <x v="1"/>
    <x v="2"/>
    <n v="7"/>
    <n v="1"/>
    <n v="1"/>
  </r>
  <r>
    <n v="49"/>
    <x v="127"/>
    <x v="0"/>
    <n v="7"/>
    <x v="43"/>
    <n v="7"/>
    <x v="1"/>
    <x v="0"/>
    <x v="1"/>
    <x v="2"/>
    <n v="8"/>
    <n v="1"/>
    <n v="0"/>
  </r>
  <r>
    <n v="49"/>
    <x v="127"/>
    <x v="0"/>
    <n v="7"/>
    <x v="44"/>
    <n v="5"/>
    <x v="1"/>
    <x v="0"/>
    <x v="1"/>
    <x v="5"/>
    <n v="8"/>
    <n v="0"/>
    <n v="0"/>
  </r>
  <r>
    <n v="49"/>
    <x v="127"/>
    <x v="0"/>
    <n v="7"/>
    <x v="45"/>
    <n v="7"/>
    <x v="2"/>
    <x v="1"/>
    <x v="1"/>
    <x v="2"/>
    <n v="10"/>
    <n v="1"/>
    <n v="1"/>
  </r>
  <r>
    <n v="49"/>
    <x v="127"/>
    <x v="0"/>
    <n v="7"/>
    <x v="46"/>
    <n v="7"/>
    <x v="2"/>
    <x v="1"/>
    <x v="1"/>
    <x v="2"/>
    <n v="10"/>
    <n v="1"/>
    <n v="1"/>
  </r>
  <r>
    <n v="49"/>
    <x v="127"/>
    <x v="0"/>
    <n v="7"/>
    <x v="47"/>
    <n v="7"/>
    <x v="2"/>
    <x v="1"/>
    <x v="1"/>
    <x v="2"/>
    <n v="10"/>
    <n v="1"/>
    <n v="1"/>
  </r>
  <r>
    <n v="49"/>
    <x v="127"/>
    <x v="0"/>
    <n v="7"/>
    <x v="48"/>
    <n v="7"/>
    <x v="1"/>
    <x v="1"/>
    <x v="1"/>
    <x v="2"/>
    <n v="8"/>
    <n v="1"/>
    <n v="1"/>
  </r>
  <r>
    <n v="49"/>
    <x v="127"/>
    <x v="0"/>
    <n v="7"/>
    <x v="49"/>
    <n v="7"/>
    <x v="2"/>
    <x v="0"/>
    <x v="1"/>
    <x v="2"/>
    <n v="10"/>
    <n v="1"/>
    <n v="0"/>
  </r>
  <r>
    <n v="49"/>
    <x v="127"/>
    <x v="0"/>
    <n v="7"/>
    <x v="50"/>
    <n v="7"/>
    <x v="1"/>
    <x v="0"/>
    <x v="1"/>
    <x v="2"/>
    <n v="7"/>
    <n v="1"/>
    <n v="0"/>
  </r>
  <r>
    <n v="49"/>
    <x v="127"/>
    <x v="0"/>
    <n v="7"/>
    <x v="51"/>
    <n v="7"/>
    <x v="0"/>
    <x v="1"/>
    <x v="1"/>
    <x v="2"/>
    <n v="6"/>
    <n v="1"/>
    <n v="1"/>
  </r>
  <r>
    <n v="49"/>
    <x v="127"/>
    <x v="0"/>
    <n v="7"/>
    <x v="52"/>
    <n v="5"/>
    <x v="0"/>
    <x v="0"/>
    <x v="1"/>
    <x v="5"/>
    <n v="5"/>
    <n v="0"/>
    <n v="0"/>
  </r>
  <r>
    <n v="49"/>
    <x v="127"/>
    <x v="0"/>
    <n v="7"/>
    <x v="53"/>
    <n v="6"/>
    <x v="0"/>
    <x v="0"/>
    <x v="1"/>
    <x v="6"/>
    <n v="6"/>
    <n v="0"/>
    <n v="0"/>
  </r>
  <r>
    <n v="49"/>
    <x v="127"/>
    <x v="0"/>
    <n v="7"/>
    <x v="54"/>
    <n v="7"/>
    <x v="1"/>
    <x v="0"/>
    <x v="1"/>
    <x v="2"/>
    <n v="7"/>
    <n v="1"/>
    <n v="0"/>
  </r>
  <r>
    <n v="49"/>
    <x v="127"/>
    <x v="0"/>
    <n v="7"/>
    <x v="55"/>
    <n v="7"/>
    <x v="1"/>
    <x v="0"/>
    <x v="1"/>
    <x v="2"/>
    <n v="8"/>
    <n v="1"/>
    <n v="0"/>
  </r>
  <r>
    <n v="49"/>
    <x v="127"/>
    <x v="0"/>
    <n v="7"/>
    <x v="56"/>
    <n v="7"/>
    <x v="2"/>
    <x v="1"/>
    <x v="1"/>
    <x v="2"/>
    <n v="10"/>
    <n v="1"/>
    <n v="1"/>
  </r>
  <r>
    <n v="49"/>
    <x v="127"/>
    <x v="0"/>
    <n v="7"/>
    <x v="57"/>
    <n v="7"/>
    <x v="2"/>
    <x v="0"/>
    <x v="1"/>
    <x v="2"/>
    <n v="10"/>
    <n v="1"/>
    <n v="0"/>
  </r>
  <r>
    <n v="49"/>
    <x v="127"/>
    <x v="0"/>
    <n v="7"/>
    <x v="58"/>
    <n v="0"/>
    <x v="1"/>
    <x v="1"/>
    <x v="1"/>
    <x v="7"/>
    <n v="8"/>
    <n v="0"/>
    <n v="1"/>
  </r>
  <r>
    <n v="49"/>
    <x v="127"/>
    <x v="0"/>
    <n v="7"/>
    <x v="59"/>
    <n v="7"/>
    <x v="1"/>
    <x v="1"/>
    <x v="1"/>
    <x v="2"/>
    <n v="7"/>
    <n v="1"/>
    <n v="1"/>
  </r>
  <r>
    <n v="49"/>
    <x v="127"/>
    <x v="0"/>
    <n v="7"/>
    <x v="60"/>
    <n v="7"/>
    <x v="1"/>
    <x v="1"/>
    <x v="1"/>
    <x v="2"/>
    <n v="8"/>
    <n v="1"/>
    <n v="1"/>
  </r>
  <r>
    <n v="50"/>
    <x v="128"/>
    <x v="0"/>
    <n v="7"/>
    <x v="32"/>
    <n v="7"/>
    <x v="2"/>
    <x v="1"/>
    <x v="1"/>
    <x v="2"/>
    <n v="10"/>
    <n v="1"/>
    <n v="1"/>
  </r>
  <r>
    <n v="50"/>
    <x v="128"/>
    <x v="0"/>
    <n v="7"/>
    <x v="33"/>
    <n v="7"/>
    <x v="2"/>
    <x v="1"/>
    <x v="1"/>
    <x v="2"/>
    <n v="10"/>
    <n v="1"/>
    <n v="1"/>
  </r>
  <r>
    <n v="50"/>
    <x v="128"/>
    <x v="0"/>
    <n v="7"/>
    <x v="34"/>
    <n v="7"/>
    <x v="2"/>
    <x v="1"/>
    <x v="1"/>
    <x v="2"/>
    <n v="9"/>
    <n v="1"/>
    <n v="1"/>
  </r>
  <r>
    <n v="50"/>
    <x v="128"/>
    <x v="0"/>
    <n v="7"/>
    <x v="35"/>
    <n v="7"/>
    <x v="2"/>
    <x v="1"/>
    <x v="1"/>
    <x v="2"/>
    <n v="9"/>
    <n v="1"/>
    <n v="1"/>
  </r>
  <r>
    <n v="50"/>
    <x v="128"/>
    <x v="0"/>
    <n v="7"/>
    <x v="36"/>
    <n v="7"/>
    <x v="2"/>
    <x v="0"/>
    <x v="1"/>
    <x v="2"/>
    <n v="10"/>
    <n v="1"/>
    <n v="0"/>
  </r>
  <r>
    <n v="50"/>
    <x v="128"/>
    <x v="0"/>
    <n v="7"/>
    <x v="37"/>
    <n v="7"/>
    <x v="1"/>
    <x v="0"/>
    <x v="1"/>
    <x v="2"/>
    <n v="8"/>
    <n v="1"/>
    <n v="0"/>
  </r>
  <r>
    <n v="50"/>
    <x v="128"/>
    <x v="0"/>
    <n v="7"/>
    <x v="38"/>
    <n v="7"/>
    <x v="0"/>
    <x v="0"/>
    <x v="1"/>
    <x v="2"/>
    <n v="6"/>
    <n v="1"/>
    <n v="0"/>
  </r>
  <r>
    <n v="50"/>
    <x v="128"/>
    <x v="0"/>
    <n v="7"/>
    <x v="39"/>
    <n v="7"/>
    <x v="0"/>
    <x v="1"/>
    <x v="1"/>
    <x v="2"/>
    <n v="6"/>
    <n v="1"/>
    <n v="1"/>
  </r>
  <r>
    <n v="50"/>
    <x v="128"/>
    <x v="0"/>
    <n v="7"/>
    <x v="40"/>
    <n v="7"/>
    <x v="0"/>
    <x v="0"/>
    <x v="1"/>
    <x v="2"/>
    <n v="6"/>
    <n v="1"/>
    <n v="0"/>
  </r>
  <r>
    <n v="50"/>
    <x v="128"/>
    <x v="0"/>
    <n v="7"/>
    <x v="41"/>
    <n v="7"/>
    <x v="1"/>
    <x v="0"/>
    <x v="1"/>
    <x v="2"/>
    <n v="8"/>
    <n v="1"/>
    <n v="0"/>
  </r>
  <r>
    <n v="50"/>
    <x v="128"/>
    <x v="0"/>
    <n v="7"/>
    <x v="42"/>
    <n v="7"/>
    <x v="1"/>
    <x v="1"/>
    <x v="1"/>
    <x v="2"/>
    <n v="7"/>
    <n v="1"/>
    <n v="1"/>
  </r>
  <r>
    <n v="50"/>
    <x v="128"/>
    <x v="0"/>
    <n v="7"/>
    <x v="43"/>
    <n v="7"/>
    <x v="1"/>
    <x v="0"/>
    <x v="1"/>
    <x v="2"/>
    <n v="8"/>
    <n v="1"/>
    <n v="0"/>
  </r>
  <r>
    <n v="50"/>
    <x v="128"/>
    <x v="0"/>
    <n v="7"/>
    <x v="44"/>
    <n v="7"/>
    <x v="1"/>
    <x v="0"/>
    <x v="1"/>
    <x v="2"/>
    <n v="8"/>
    <n v="1"/>
    <n v="0"/>
  </r>
  <r>
    <n v="50"/>
    <x v="128"/>
    <x v="0"/>
    <n v="7"/>
    <x v="45"/>
    <n v="7"/>
    <x v="2"/>
    <x v="1"/>
    <x v="1"/>
    <x v="2"/>
    <n v="10"/>
    <n v="1"/>
    <n v="1"/>
  </r>
  <r>
    <n v="50"/>
    <x v="128"/>
    <x v="0"/>
    <n v="7"/>
    <x v="46"/>
    <n v="7"/>
    <x v="2"/>
    <x v="1"/>
    <x v="1"/>
    <x v="2"/>
    <n v="10"/>
    <n v="1"/>
    <n v="1"/>
  </r>
  <r>
    <n v="50"/>
    <x v="128"/>
    <x v="0"/>
    <n v="7"/>
    <x v="47"/>
    <n v="7"/>
    <x v="2"/>
    <x v="1"/>
    <x v="1"/>
    <x v="2"/>
    <n v="10"/>
    <n v="1"/>
    <n v="1"/>
  </r>
  <r>
    <n v="50"/>
    <x v="128"/>
    <x v="0"/>
    <n v="7"/>
    <x v="48"/>
    <n v="7"/>
    <x v="1"/>
    <x v="1"/>
    <x v="1"/>
    <x v="2"/>
    <n v="8"/>
    <n v="1"/>
    <n v="1"/>
  </r>
  <r>
    <n v="50"/>
    <x v="128"/>
    <x v="0"/>
    <n v="7"/>
    <x v="49"/>
    <n v="7"/>
    <x v="2"/>
    <x v="0"/>
    <x v="1"/>
    <x v="2"/>
    <n v="10"/>
    <n v="1"/>
    <n v="0"/>
  </r>
  <r>
    <n v="50"/>
    <x v="128"/>
    <x v="0"/>
    <n v="7"/>
    <x v="50"/>
    <n v="7"/>
    <x v="1"/>
    <x v="0"/>
    <x v="1"/>
    <x v="2"/>
    <n v="7"/>
    <n v="1"/>
    <n v="0"/>
  </r>
  <r>
    <n v="50"/>
    <x v="128"/>
    <x v="0"/>
    <n v="7"/>
    <x v="51"/>
    <n v="7"/>
    <x v="0"/>
    <x v="1"/>
    <x v="1"/>
    <x v="2"/>
    <n v="6"/>
    <n v="1"/>
    <n v="1"/>
  </r>
  <r>
    <n v="50"/>
    <x v="128"/>
    <x v="0"/>
    <n v="7"/>
    <x v="52"/>
    <n v="7"/>
    <x v="0"/>
    <x v="0"/>
    <x v="1"/>
    <x v="2"/>
    <n v="5"/>
    <n v="1"/>
    <n v="0"/>
  </r>
  <r>
    <n v="50"/>
    <x v="128"/>
    <x v="0"/>
    <n v="7"/>
    <x v="53"/>
    <n v="7"/>
    <x v="0"/>
    <x v="0"/>
    <x v="1"/>
    <x v="2"/>
    <n v="6"/>
    <n v="1"/>
    <n v="0"/>
  </r>
  <r>
    <n v="50"/>
    <x v="128"/>
    <x v="0"/>
    <n v="7"/>
    <x v="54"/>
    <n v="7"/>
    <x v="1"/>
    <x v="0"/>
    <x v="1"/>
    <x v="2"/>
    <n v="7"/>
    <n v="1"/>
    <n v="0"/>
  </r>
  <r>
    <n v="50"/>
    <x v="128"/>
    <x v="0"/>
    <n v="7"/>
    <x v="55"/>
    <n v="7"/>
    <x v="1"/>
    <x v="0"/>
    <x v="1"/>
    <x v="2"/>
    <n v="8"/>
    <n v="1"/>
    <n v="0"/>
  </r>
  <r>
    <n v="50"/>
    <x v="128"/>
    <x v="0"/>
    <n v="7"/>
    <x v="56"/>
    <n v="7"/>
    <x v="2"/>
    <x v="1"/>
    <x v="1"/>
    <x v="2"/>
    <n v="10"/>
    <n v="1"/>
    <n v="1"/>
  </r>
  <r>
    <n v="50"/>
    <x v="128"/>
    <x v="0"/>
    <n v="7"/>
    <x v="57"/>
    <n v="7"/>
    <x v="2"/>
    <x v="0"/>
    <x v="1"/>
    <x v="2"/>
    <n v="10"/>
    <n v="1"/>
    <n v="0"/>
  </r>
  <r>
    <n v="50"/>
    <x v="128"/>
    <x v="0"/>
    <n v="7"/>
    <x v="58"/>
    <n v="3"/>
    <x v="1"/>
    <x v="1"/>
    <x v="1"/>
    <x v="3"/>
    <n v="8"/>
    <n v="0"/>
    <n v="1"/>
  </r>
  <r>
    <n v="50"/>
    <x v="128"/>
    <x v="0"/>
    <n v="7"/>
    <x v="59"/>
    <n v="7"/>
    <x v="1"/>
    <x v="1"/>
    <x v="1"/>
    <x v="2"/>
    <n v="7"/>
    <n v="1"/>
    <n v="1"/>
  </r>
  <r>
    <n v="50"/>
    <x v="128"/>
    <x v="0"/>
    <n v="7"/>
    <x v="60"/>
    <n v="7"/>
    <x v="1"/>
    <x v="1"/>
    <x v="1"/>
    <x v="2"/>
    <n v="8"/>
    <n v="1"/>
    <n v="1"/>
  </r>
  <r>
    <n v="51"/>
    <x v="129"/>
    <x v="4"/>
    <n v="5"/>
    <x v="32"/>
    <n v="6"/>
    <x v="2"/>
    <x v="1"/>
    <x v="1"/>
    <x v="6"/>
    <n v="10"/>
    <n v="0"/>
    <n v="1"/>
  </r>
  <r>
    <n v="51"/>
    <x v="129"/>
    <x v="4"/>
    <n v="5"/>
    <x v="33"/>
    <n v="5"/>
    <x v="2"/>
    <x v="1"/>
    <x v="1"/>
    <x v="5"/>
    <n v="10"/>
    <n v="1"/>
    <n v="1"/>
  </r>
  <r>
    <n v="51"/>
    <x v="129"/>
    <x v="4"/>
    <n v="5"/>
    <x v="34"/>
    <n v="5"/>
    <x v="2"/>
    <x v="1"/>
    <x v="1"/>
    <x v="5"/>
    <n v="9"/>
    <n v="1"/>
    <n v="1"/>
  </r>
  <r>
    <n v="51"/>
    <x v="129"/>
    <x v="4"/>
    <n v="5"/>
    <x v="35"/>
    <n v="1"/>
    <x v="2"/>
    <x v="1"/>
    <x v="1"/>
    <x v="1"/>
    <n v="9"/>
    <n v="0"/>
    <n v="1"/>
  </r>
  <r>
    <n v="51"/>
    <x v="129"/>
    <x v="4"/>
    <n v="5"/>
    <x v="36"/>
    <n v="6"/>
    <x v="2"/>
    <x v="0"/>
    <x v="1"/>
    <x v="6"/>
    <n v="10"/>
    <n v="0"/>
    <n v="0"/>
  </r>
  <r>
    <n v="51"/>
    <x v="129"/>
    <x v="4"/>
    <n v="5"/>
    <x v="37"/>
    <n v="6"/>
    <x v="1"/>
    <x v="0"/>
    <x v="1"/>
    <x v="6"/>
    <n v="8"/>
    <n v="0"/>
    <n v="0"/>
  </r>
  <r>
    <n v="51"/>
    <x v="129"/>
    <x v="4"/>
    <n v="5"/>
    <x v="38"/>
    <n v="5"/>
    <x v="0"/>
    <x v="0"/>
    <x v="1"/>
    <x v="5"/>
    <n v="6"/>
    <n v="1"/>
    <n v="0"/>
  </r>
  <r>
    <n v="51"/>
    <x v="129"/>
    <x v="4"/>
    <n v="5"/>
    <x v="39"/>
    <n v="5"/>
    <x v="0"/>
    <x v="1"/>
    <x v="1"/>
    <x v="5"/>
    <n v="6"/>
    <n v="1"/>
    <n v="1"/>
  </r>
  <r>
    <n v="51"/>
    <x v="129"/>
    <x v="4"/>
    <n v="5"/>
    <x v="40"/>
    <n v="6"/>
    <x v="0"/>
    <x v="0"/>
    <x v="1"/>
    <x v="6"/>
    <n v="6"/>
    <n v="0"/>
    <n v="0"/>
  </r>
  <r>
    <n v="51"/>
    <x v="129"/>
    <x v="4"/>
    <n v="5"/>
    <x v="41"/>
    <n v="6"/>
    <x v="1"/>
    <x v="0"/>
    <x v="1"/>
    <x v="6"/>
    <n v="8"/>
    <n v="0"/>
    <n v="0"/>
  </r>
  <r>
    <n v="51"/>
    <x v="129"/>
    <x v="4"/>
    <n v="5"/>
    <x v="42"/>
    <n v="5"/>
    <x v="1"/>
    <x v="1"/>
    <x v="1"/>
    <x v="5"/>
    <n v="7"/>
    <n v="1"/>
    <n v="1"/>
  </r>
  <r>
    <n v="51"/>
    <x v="129"/>
    <x v="4"/>
    <n v="5"/>
    <x v="43"/>
    <n v="5"/>
    <x v="1"/>
    <x v="0"/>
    <x v="1"/>
    <x v="5"/>
    <n v="8"/>
    <n v="1"/>
    <n v="0"/>
  </r>
  <r>
    <n v="51"/>
    <x v="129"/>
    <x v="4"/>
    <n v="5"/>
    <x v="44"/>
    <n v="4"/>
    <x v="1"/>
    <x v="0"/>
    <x v="1"/>
    <x v="4"/>
    <n v="8"/>
    <n v="0"/>
    <n v="0"/>
  </r>
  <r>
    <n v="51"/>
    <x v="129"/>
    <x v="4"/>
    <n v="5"/>
    <x v="45"/>
    <n v="6"/>
    <x v="2"/>
    <x v="1"/>
    <x v="1"/>
    <x v="6"/>
    <n v="10"/>
    <n v="0"/>
    <n v="1"/>
  </r>
  <r>
    <n v="51"/>
    <x v="129"/>
    <x v="4"/>
    <n v="5"/>
    <x v="46"/>
    <n v="6"/>
    <x v="2"/>
    <x v="1"/>
    <x v="1"/>
    <x v="6"/>
    <n v="10"/>
    <n v="0"/>
    <n v="1"/>
  </r>
  <r>
    <n v="51"/>
    <x v="129"/>
    <x v="4"/>
    <n v="5"/>
    <x v="47"/>
    <n v="5"/>
    <x v="2"/>
    <x v="1"/>
    <x v="1"/>
    <x v="5"/>
    <n v="10"/>
    <n v="1"/>
    <n v="1"/>
  </r>
  <r>
    <n v="51"/>
    <x v="129"/>
    <x v="4"/>
    <n v="5"/>
    <x v="48"/>
    <n v="5"/>
    <x v="1"/>
    <x v="1"/>
    <x v="1"/>
    <x v="5"/>
    <n v="8"/>
    <n v="1"/>
    <n v="1"/>
  </r>
  <r>
    <n v="51"/>
    <x v="129"/>
    <x v="4"/>
    <n v="5"/>
    <x v="49"/>
    <n v="6"/>
    <x v="2"/>
    <x v="0"/>
    <x v="1"/>
    <x v="6"/>
    <n v="10"/>
    <n v="0"/>
    <n v="0"/>
  </r>
  <r>
    <n v="51"/>
    <x v="129"/>
    <x v="4"/>
    <n v="5"/>
    <x v="50"/>
    <n v="5"/>
    <x v="1"/>
    <x v="0"/>
    <x v="1"/>
    <x v="5"/>
    <n v="7"/>
    <n v="1"/>
    <n v="0"/>
  </r>
  <r>
    <n v="51"/>
    <x v="129"/>
    <x v="4"/>
    <n v="5"/>
    <x v="51"/>
    <n v="6"/>
    <x v="0"/>
    <x v="1"/>
    <x v="1"/>
    <x v="6"/>
    <n v="6"/>
    <n v="0"/>
    <n v="1"/>
  </r>
  <r>
    <n v="51"/>
    <x v="129"/>
    <x v="4"/>
    <n v="5"/>
    <x v="52"/>
    <n v="5"/>
    <x v="0"/>
    <x v="0"/>
    <x v="1"/>
    <x v="5"/>
    <n v="5"/>
    <n v="1"/>
    <n v="0"/>
  </r>
  <r>
    <n v="51"/>
    <x v="129"/>
    <x v="4"/>
    <n v="5"/>
    <x v="53"/>
    <n v="6"/>
    <x v="0"/>
    <x v="0"/>
    <x v="1"/>
    <x v="6"/>
    <n v="6"/>
    <n v="0"/>
    <n v="0"/>
  </r>
  <r>
    <n v="51"/>
    <x v="129"/>
    <x v="4"/>
    <n v="5"/>
    <x v="54"/>
    <n v="5"/>
    <x v="1"/>
    <x v="0"/>
    <x v="1"/>
    <x v="5"/>
    <n v="7"/>
    <n v="1"/>
    <n v="0"/>
  </r>
  <r>
    <n v="51"/>
    <x v="129"/>
    <x v="4"/>
    <n v="5"/>
    <x v="55"/>
    <n v="5"/>
    <x v="1"/>
    <x v="0"/>
    <x v="1"/>
    <x v="5"/>
    <n v="8"/>
    <n v="1"/>
    <n v="0"/>
  </r>
  <r>
    <n v="51"/>
    <x v="129"/>
    <x v="4"/>
    <n v="5"/>
    <x v="56"/>
    <n v="1"/>
    <x v="2"/>
    <x v="1"/>
    <x v="1"/>
    <x v="1"/>
    <n v="10"/>
    <n v="0"/>
    <n v="1"/>
  </r>
  <r>
    <n v="51"/>
    <x v="129"/>
    <x v="4"/>
    <n v="5"/>
    <x v="57"/>
    <n v="6"/>
    <x v="2"/>
    <x v="0"/>
    <x v="1"/>
    <x v="6"/>
    <n v="10"/>
    <n v="0"/>
    <n v="0"/>
  </r>
  <r>
    <n v="51"/>
    <x v="129"/>
    <x v="4"/>
    <n v="5"/>
    <x v="58"/>
    <n v="1"/>
    <x v="1"/>
    <x v="1"/>
    <x v="1"/>
    <x v="1"/>
    <n v="8"/>
    <n v="0"/>
    <n v="1"/>
  </r>
  <r>
    <n v="51"/>
    <x v="129"/>
    <x v="4"/>
    <n v="5"/>
    <x v="59"/>
    <n v="5"/>
    <x v="1"/>
    <x v="1"/>
    <x v="1"/>
    <x v="5"/>
    <n v="7"/>
    <n v="1"/>
    <n v="1"/>
  </r>
  <r>
    <n v="51"/>
    <x v="129"/>
    <x v="4"/>
    <n v="5"/>
    <x v="60"/>
    <n v="6"/>
    <x v="1"/>
    <x v="1"/>
    <x v="1"/>
    <x v="6"/>
    <n v="8"/>
    <n v="0"/>
    <n v="1"/>
  </r>
  <r>
    <n v="52"/>
    <x v="130"/>
    <x v="2"/>
    <n v="1"/>
    <x v="32"/>
    <n v="1"/>
    <x v="2"/>
    <x v="1"/>
    <x v="1"/>
    <x v="1"/>
    <n v="10"/>
    <n v="1"/>
    <n v="1"/>
  </r>
  <r>
    <n v="52"/>
    <x v="130"/>
    <x v="2"/>
    <n v="1"/>
    <x v="33"/>
    <n v="1"/>
    <x v="2"/>
    <x v="1"/>
    <x v="1"/>
    <x v="1"/>
    <n v="10"/>
    <n v="1"/>
    <n v="1"/>
  </r>
  <r>
    <n v="52"/>
    <x v="130"/>
    <x v="2"/>
    <n v="1"/>
    <x v="34"/>
    <n v="1"/>
    <x v="2"/>
    <x v="1"/>
    <x v="1"/>
    <x v="1"/>
    <n v="9"/>
    <n v="1"/>
    <n v="1"/>
  </r>
  <r>
    <n v="52"/>
    <x v="130"/>
    <x v="2"/>
    <n v="1"/>
    <x v="35"/>
    <n v="2"/>
    <x v="2"/>
    <x v="1"/>
    <x v="1"/>
    <x v="0"/>
    <n v="9"/>
    <n v="0"/>
    <n v="1"/>
  </r>
  <r>
    <n v="52"/>
    <x v="130"/>
    <x v="2"/>
    <n v="1"/>
    <x v="36"/>
    <n v="1"/>
    <x v="2"/>
    <x v="0"/>
    <x v="1"/>
    <x v="1"/>
    <n v="10"/>
    <n v="1"/>
    <n v="0"/>
  </r>
  <r>
    <n v="52"/>
    <x v="130"/>
    <x v="2"/>
    <n v="1"/>
    <x v="37"/>
    <n v="1"/>
    <x v="1"/>
    <x v="0"/>
    <x v="1"/>
    <x v="1"/>
    <n v="8"/>
    <n v="1"/>
    <n v="0"/>
  </r>
  <r>
    <n v="52"/>
    <x v="130"/>
    <x v="2"/>
    <n v="1"/>
    <x v="38"/>
    <n v="4"/>
    <x v="0"/>
    <x v="0"/>
    <x v="1"/>
    <x v="4"/>
    <n v="6"/>
    <n v="0"/>
    <n v="0"/>
  </r>
  <r>
    <n v="52"/>
    <x v="130"/>
    <x v="2"/>
    <n v="1"/>
    <x v="39"/>
    <n v="1"/>
    <x v="0"/>
    <x v="1"/>
    <x v="1"/>
    <x v="1"/>
    <n v="6"/>
    <n v="1"/>
    <n v="1"/>
  </r>
  <r>
    <n v="52"/>
    <x v="130"/>
    <x v="2"/>
    <n v="1"/>
    <x v="40"/>
    <n v="1"/>
    <x v="0"/>
    <x v="0"/>
    <x v="1"/>
    <x v="1"/>
    <n v="6"/>
    <n v="1"/>
    <n v="0"/>
  </r>
  <r>
    <n v="52"/>
    <x v="130"/>
    <x v="2"/>
    <n v="1"/>
    <x v="41"/>
    <n v="1"/>
    <x v="1"/>
    <x v="0"/>
    <x v="1"/>
    <x v="1"/>
    <n v="8"/>
    <n v="1"/>
    <n v="0"/>
  </r>
  <r>
    <n v="52"/>
    <x v="130"/>
    <x v="2"/>
    <n v="1"/>
    <x v="42"/>
    <n v="1"/>
    <x v="1"/>
    <x v="1"/>
    <x v="1"/>
    <x v="1"/>
    <n v="7"/>
    <n v="1"/>
    <n v="1"/>
  </r>
  <r>
    <n v="52"/>
    <x v="130"/>
    <x v="2"/>
    <n v="1"/>
    <x v="43"/>
    <n v="1"/>
    <x v="1"/>
    <x v="0"/>
    <x v="1"/>
    <x v="1"/>
    <n v="8"/>
    <n v="1"/>
    <n v="0"/>
  </r>
  <r>
    <n v="52"/>
    <x v="130"/>
    <x v="2"/>
    <n v="1"/>
    <x v="44"/>
    <n v="1"/>
    <x v="1"/>
    <x v="0"/>
    <x v="1"/>
    <x v="1"/>
    <n v="8"/>
    <n v="1"/>
    <n v="0"/>
  </r>
  <r>
    <n v="52"/>
    <x v="130"/>
    <x v="2"/>
    <n v="1"/>
    <x v="45"/>
    <n v="1"/>
    <x v="2"/>
    <x v="1"/>
    <x v="1"/>
    <x v="1"/>
    <n v="10"/>
    <n v="1"/>
    <n v="1"/>
  </r>
  <r>
    <n v="52"/>
    <x v="130"/>
    <x v="2"/>
    <n v="1"/>
    <x v="46"/>
    <n v="1"/>
    <x v="2"/>
    <x v="1"/>
    <x v="1"/>
    <x v="1"/>
    <n v="10"/>
    <n v="1"/>
    <n v="1"/>
  </r>
  <r>
    <n v="52"/>
    <x v="130"/>
    <x v="2"/>
    <n v="1"/>
    <x v="47"/>
    <n v="1"/>
    <x v="2"/>
    <x v="1"/>
    <x v="1"/>
    <x v="1"/>
    <n v="10"/>
    <n v="1"/>
    <n v="1"/>
  </r>
  <r>
    <n v="52"/>
    <x v="130"/>
    <x v="2"/>
    <n v="1"/>
    <x v="48"/>
    <n v="1"/>
    <x v="1"/>
    <x v="1"/>
    <x v="1"/>
    <x v="1"/>
    <n v="8"/>
    <n v="1"/>
    <n v="1"/>
  </r>
  <r>
    <n v="52"/>
    <x v="130"/>
    <x v="2"/>
    <n v="1"/>
    <x v="49"/>
    <n v="1"/>
    <x v="2"/>
    <x v="0"/>
    <x v="1"/>
    <x v="1"/>
    <n v="10"/>
    <n v="1"/>
    <n v="0"/>
  </r>
  <r>
    <n v="52"/>
    <x v="130"/>
    <x v="2"/>
    <n v="1"/>
    <x v="50"/>
    <n v="1"/>
    <x v="1"/>
    <x v="0"/>
    <x v="1"/>
    <x v="1"/>
    <n v="7"/>
    <n v="1"/>
    <n v="0"/>
  </r>
  <r>
    <n v="52"/>
    <x v="130"/>
    <x v="2"/>
    <n v="1"/>
    <x v="51"/>
    <n v="1"/>
    <x v="0"/>
    <x v="1"/>
    <x v="1"/>
    <x v="1"/>
    <n v="6"/>
    <n v="1"/>
    <n v="1"/>
  </r>
  <r>
    <n v="52"/>
    <x v="130"/>
    <x v="2"/>
    <n v="1"/>
    <x v="52"/>
    <n v="1"/>
    <x v="0"/>
    <x v="0"/>
    <x v="1"/>
    <x v="1"/>
    <n v="5"/>
    <n v="1"/>
    <n v="0"/>
  </r>
  <r>
    <n v="52"/>
    <x v="130"/>
    <x v="2"/>
    <n v="1"/>
    <x v="53"/>
    <n v="1"/>
    <x v="0"/>
    <x v="0"/>
    <x v="1"/>
    <x v="1"/>
    <n v="6"/>
    <n v="1"/>
    <n v="0"/>
  </r>
  <r>
    <n v="52"/>
    <x v="130"/>
    <x v="2"/>
    <n v="1"/>
    <x v="54"/>
    <n v="1"/>
    <x v="1"/>
    <x v="0"/>
    <x v="1"/>
    <x v="1"/>
    <n v="7"/>
    <n v="1"/>
    <n v="0"/>
  </r>
  <r>
    <n v="52"/>
    <x v="130"/>
    <x v="2"/>
    <n v="1"/>
    <x v="55"/>
    <n v="1"/>
    <x v="1"/>
    <x v="0"/>
    <x v="1"/>
    <x v="1"/>
    <n v="8"/>
    <n v="1"/>
    <n v="0"/>
  </r>
  <r>
    <n v="52"/>
    <x v="130"/>
    <x v="2"/>
    <n v="1"/>
    <x v="56"/>
    <n v="1"/>
    <x v="2"/>
    <x v="1"/>
    <x v="1"/>
    <x v="1"/>
    <n v="10"/>
    <n v="1"/>
    <n v="1"/>
  </r>
  <r>
    <n v="52"/>
    <x v="130"/>
    <x v="2"/>
    <n v="1"/>
    <x v="57"/>
    <n v="1"/>
    <x v="2"/>
    <x v="0"/>
    <x v="1"/>
    <x v="1"/>
    <n v="10"/>
    <n v="1"/>
    <n v="0"/>
  </r>
  <r>
    <n v="52"/>
    <x v="130"/>
    <x v="2"/>
    <n v="1"/>
    <x v="58"/>
    <n v="4"/>
    <x v="1"/>
    <x v="1"/>
    <x v="1"/>
    <x v="4"/>
    <n v="8"/>
    <n v="0"/>
    <n v="1"/>
  </r>
  <r>
    <n v="52"/>
    <x v="130"/>
    <x v="2"/>
    <n v="1"/>
    <x v="59"/>
    <n v="1"/>
    <x v="1"/>
    <x v="1"/>
    <x v="1"/>
    <x v="1"/>
    <n v="7"/>
    <n v="1"/>
    <n v="1"/>
  </r>
  <r>
    <n v="52"/>
    <x v="130"/>
    <x v="2"/>
    <n v="1"/>
    <x v="60"/>
    <n v="1"/>
    <x v="1"/>
    <x v="1"/>
    <x v="1"/>
    <x v="1"/>
    <n v="8"/>
    <n v="1"/>
    <n v="1"/>
  </r>
  <r>
    <n v="53"/>
    <x v="131"/>
    <x v="5"/>
    <n v="6"/>
    <x v="32"/>
    <n v="6"/>
    <x v="2"/>
    <x v="1"/>
    <x v="1"/>
    <x v="6"/>
    <n v="10"/>
    <n v="1"/>
    <n v="1"/>
  </r>
  <r>
    <n v="53"/>
    <x v="131"/>
    <x v="5"/>
    <n v="6"/>
    <x v="33"/>
    <n v="6"/>
    <x v="2"/>
    <x v="1"/>
    <x v="1"/>
    <x v="6"/>
    <n v="10"/>
    <n v="1"/>
    <n v="1"/>
  </r>
  <r>
    <n v="53"/>
    <x v="131"/>
    <x v="5"/>
    <n v="6"/>
    <x v="34"/>
    <n v="6"/>
    <x v="2"/>
    <x v="1"/>
    <x v="1"/>
    <x v="6"/>
    <n v="9"/>
    <n v="1"/>
    <n v="1"/>
  </r>
  <r>
    <n v="53"/>
    <x v="131"/>
    <x v="5"/>
    <n v="6"/>
    <x v="35"/>
    <n v="6"/>
    <x v="2"/>
    <x v="1"/>
    <x v="1"/>
    <x v="6"/>
    <n v="9"/>
    <n v="1"/>
    <n v="1"/>
  </r>
  <r>
    <n v="53"/>
    <x v="131"/>
    <x v="5"/>
    <n v="6"/>
    <x v="36"/>
    <n v="6"/>
    <x v="2"/>
    <x v="0"/>
    <x v="1"/>
    <x v="6"/>
    <n v="10"/>
    <n v="1"/>
    <n v="0"/>
  </r>
  <r>
    <n v="53"/>
    <x v="131"/>
    <x v="5"/>
    <n v="6"/>
    <x v="37"/>
    <n v="6"/>
    <x v="1"/>
    <x v="0"/>
    <x v="1"/>
    <x v="6"/>
    <n v="8"/>
    <n v="1"/>
    <n v="0"/>
  </r>
  <r>
    <n v="53"/>
    <x v="131"/>
    <x v="5"/>
    <n v="6"/>
    <x v="38"/>
    <n v="6"/>
    <x v="0"/>
    <x v="0"/>
    <x v="1"/>
    <x v="6"/>
    <n v="6"/>
    <n v="1"/>
    <n v="0"/>
  </r>
  <r>
    <n v="53"/>
    <x v="131"/>
    <x v="5"/>
    <n v="6"/>
    <x v="39"/>
    <n v="6"/>
    <x v="0"/>
    <x v="1"/>
    <x v="1"/>
    <x v="6"/>
    <n v="6"/>
    <n v="1"/>
    <n v="1"/>
  </r>
  <r>
    <n v="53"/>
    <x v="131"/>
    <x v="5"/>
    <n v="6"/>
    <x v="40"/>
    <n v="5"/>
    <x v="0"/>
    <x v="0"/>
    <x v="1"/>
    <x v="5"/>
    <n v="6"/>
    <n v="0"/>
    <n v="0"/>
  </r>
  <r>
    <n v="53"/>
    <x v="131"/>
    <x v="5"/>
    <n v="6"/>
    <x v="41"/>
    <n v="6"/>
    <x v="1"/>
    <x v="0"/>
    <x v="1"/>
    <x v="6"/>
    <n v="8"/>
    <n v="1"/>
    <n v="0"/>
  </r>
  <r>
    <n v="53"/>
    <x v="131"/>
    <x v="5"/>
    <n v="6"/>
    <x v="42"/>
    <n v="6"/>
    <x v="1"/>
    <x v="1"/>
    <x v="1"/>
    <x v="6"/>
    <n v="7"/>
    <n v="1"/>
    <n v="1"/>
  </r>
  <r>
    <n v="53"/>
    <x v="131"/>
    <x v="5"/>
    <n v="6"/>
    <x v="43"/>
    <n v="6"/>
    <x v="1"/>
    <x v="0"/>
    <x v="1"/>
    <x v="6"/>
    <n v="8"/>
    <n v="1"/>
    <n v="0"/>
  </r>
  <r>
    <n v="53"/>
    <x v="131"/>
    <x v="5"/>
    <n v="6"/>
    <x v="44"/>
    <n v="3"/>
    <x v="1"/>
    <x v="0"/>
    <x v="1"/>
    <x v="3"/>
    <n v="8"/>
    <n v="0"/>
    <n v="0"/>
  </r>
  <r>
    <n v="53"/>
    <x v="131"/>
    <x v="5"/>
    <n v="6"/>
    <x v="45"/>
    <n v="6"/>
    <x v="2"/>
    <x v="1"/>
    <x v="1"/>
    <x v="6"/>
    <n v="10"/>
    <n v="1"/>
    <n v="1"/>
  </r>
  <r>
    <n v="53"/>
    <x v="131"/>
    <x v="5"/>
    <n v="6"/>
    <x v="46"/>
    <n v="6"/>
    <x v="2"/>
    <x v="1"/>
    <x v="1"/>
    <x v="6"/>
    <n v="10"/>
    <n v="1"/>
    <n v="1"/>
  </r>
  <r>
    <n v="53"/>
    <x v="131"/>
    <x v="5"/>
    <n v="6"/>
    <x v="47"/>
    <n v="6"/>
    <x v="2"/>
    <x v="1"/>
    <x v="1"/>
    <x v="6"/>
    <n v="10"/>
    <n v="1"/>
    <n v="1"/>
  </r>
  <r>
    <n v="53"/>
    <x v="131"/>
    <x v="5"/>
    <n v="6"/>
    <x v="48"/>
    <n v="6"/>
    <x v="1"/>
    <x v="1"/>
    <x v="1"/>
    <x v="6"/>
    <n v="8"/>
    <n v="1"/>
    <n v="1"/>
  </r>
  <r>
    <n v="53"/>
    <x v="131"/>
    <x v="5"/>
    <n v="6"/>
    <x v="49"/>
    <n v="6"/>
    <x v="2"/>
    <x v="0"/>
    <x v="1"/>
    <x v="6"/>
    <n v="10"/>
    <n v="1"/>
    <n v="0"/>
  </r>
  <r>
    <n v="53"/>
    <x v="131"/>
    <x v="5"/>
    <n v="6"/>
    <x v="50"/>
    <n v="6"/>
    <x v="1"/>
    <x v="0"/>
    <x v="1"/>
    <x v="6"/>
    <n v="7"/>
    <n v="1"/>
    <n v="0"/>
  </r>
  <r>
    <n v="53"/>
    <x v="131"/>
    <x v="5"/>
    <n v="6"/>
    <x v="51"/>
    <n v="6"/>
    <x v="0"/>
    <x v="1"/>
    <x v="1"/>
    <x v="6"/>
    <n v="6"/>
    <n v="1"/>
    <n v="1"/>
  </r>
  <r>
    <n v="53"/>
    <x v="131"/>
    <x v="5"/>
    <n v="6"/>
    <x v="52"/>
    <n v="6"/>
    <x v="0"/>
    <x v="0"/>
    <x v="1"/>
    <x v="6"/>
    <n v="5"/>
    <n v="1"/>
    <n v="0"/>
  </r>
  <r>
    <n v="53"/>
    <x v="131"/>
    <x v="5"/>
    <n v="6"/>
    <x v="53"/>
    <n v="6"/>
    <x v="0"/>
    <x v="0"/>
    <x v="1"/>
    <x v="6"/>
    <n v="6"/>
    <n v="1"/>
    <n v="0"/>
  </r>
  <r>
    <n v="53"/>
    <x v="131"/>
    <x v="5"/>
    <n v="6"/>
    <x v="54"/>
    <n v="6"/>
    <x v="1"/>
    <x v="0"/>
    <x v="1"/>
    <x v="6"/>
    <n v="7"/>
    <n v="1"/>
    <n v="0"/>
  </r>
  <r>
    <n v="53"/>
    <x v="131"/>
    <x v="5"/>
    <n v="6"/>
    <x v="55"/>
    <n v="6"/>
    <x v="1"/>
    <x v="0"/>
    <x v="1"/>
    <x v="6"/>
    <n v="8"/>
    <n v="1"/>
    <n v="0"/>
  </r>
  <r>
    <n v="53"/>
    <x v="131"/>
    <x v="5"/>
    <n v="6"/>
    <x v="56"/>
    <n v="6"/>
    <x v="2"/>
    <x v="1"/>
    <x v="1"/>
    <x v="6"/>
    <n v="10"/>
    <n v="1"/>
    <n v="1"/>
  </r>
  <r>
    <n v="53"/>
    <x v="131"/>
    <x v="5"/>
    <n v="6"/>
    <x v="57"/>
    <n v="6"/>
    <x v="2"/>
    <x v="0"/>
    <x v="1"/>
    <x v="6"/>
    <n v="10"/>
    <n v="1"/>
    <n v="0"/>
  </r>
  <r>
    <n v="53"/>
    <x v="131"/>
    <x v="5"/>
    <n v="6"/>
    <x v="58"/>
    <n v="6"/>
    <x v="1"/>
    <x v="1"/>
    <x v="1"/>
    <x v="6"/>
    <n v="8"/>
    <n v="1"/>
    <n v="1"/>
  </r>
  <r>
    <n v="53"/>
    <x v="131"/>
    <x v="5"/>
    <n v="6"/>
    <x v="59"/>
    <n v="6"/>
    <x v="1"/>
    <x v="1"/>
    <x v="1"/>
    <x v="6"/>
    <n v="7"/>
    <n v="1"/>
    <n v="1"/>
  </r>
  <r>
    <n v="53"/>
    <x v="131"/>
    <x v="5"/>
    <n v="6"/>
    <x v="60"/>
    <n v="6"/>
    <x v="1"/>
    <x v="1"/>
    <x v="1"/>
    <x v="6"/>
    <n v="8"/>
    <n v="1"/>
    <n v="1"/>
  </r>
  <r>
    <n v="54"/>
    <x v="132"/>
    <x v="3"/>
    <n v="4"/>
    <x v="32"/>
    <n v="4"/>
    <x v="2"/>
    <x v="1"/>
    <x v="1"/>
    <x v="4"/>
    <n v="10"/>
    <n v="1"/>
    <n v="1"/>
  </r>
  <r>
    <n v="54"/>
    <x v="132"/>
    <x v="3"/>
    <n v="4"/>
    <x v="33"/>
    <n v="4"/>
    <x v="2"/>
    <x v="1"/>
    <x v="1"/>
    <x v="4"/>
    <n v="10"/>
    <n v="1"/>
    <n v="1"/>
  </r>
  <r>
    <n v="54"/>
    <x v="132"/>
    <x v="3"/>
    <n v="4"/>
    <x v="34"/>
    <n v="4"/>
    <x v="2"/>
    <x v="1"/>
    <x v="1"/>
    <x v="4"/>
    <n v="9"/>
    <n v="1"/>
    <n v="1"/>
  </r>
  <r>
    <n v="54"/>
    <x v="132"/>
    <x v="3"/>
    <n v="4"/>
    <x v="35"/>
    <n v="4"/>
    <x v="2"/>
    <x v="1"/>
    <x v="1"/>
    <x v="4"/>
    <n v="9"/>
    <n v="1"/>
    <n v="1"/>
  </r>
  <r>
    <n v="54"/>
    <x v="132"/>
    <x v="3"/>
    <n v="4"/>
    <x v="36"/>
    <n v="4"/>
    <x v="2"/>
    <x v="0"/>
    <x v="1"/>
    <x v="4"/>
    <n v="10"/>
    <n v="1"/>
    <n v="0"/>
  </r>
  <r>
    <n v="54"/>
    <x v="132"/>
    <x v="3"/>
    <n v="4"/>
    <x v="37"/>
    <n v="4"/>
    <x v="1"/>
    <x v="0"/>
    <x v="1"/>
    <x v="4"/>
    <n v="8"/>
    <n v="1"/>
    <n v="0"/>
  </r>
  <r>
    <n v="54"/>
    <x v="132"/>
    <x v="3"/>
    <n v="4"/>
    <x v="38"/>
    <n v="4"/>
    <x v="0"/>
    <x v="0"/>
    <x v="1"/>
    <x v="4"/>
    <n v="6"/>
    <n v="1"/>
    <n v="0"/>
  </r>
  <r>
    <n v="54"/>
    <x v="132"/>
    <x v="3"/>
    <n v="4"/>
    <x v="39"/>
    <n v="4"/>
    <x v="0"/>
    <x v="1"/>
    <x v="1"/>
    <x v="4"/>
    <n v="6"/>
    <n v="1"/>
    <n v="1"/>
  </r>
  <r>
    <n v="54"/>
    <x v="132"/>
    <x v="3"/>
    <n v="4"/>
    <x v="40"/>
    <n v="4"/>
    <x v="0"/>
    <x v="0"/>
    <x v="1"/>
    <x v="4"/>
    <n v="6"/>
    <n v="1"/>
    <n v="0"/>
  </r>
  <r>
    <n v="54"/>
    <x v="132"/>
    <x v="3"/>
    <n v="4"/>
    <x v="41"/>
    <n v="4"/>
    <x v="1"/>
    <x v="0"/>
    <x v="1"/>
    <x v="4"/>
    <n v="8"/>
    <n v="1"/>
    <n v="0"/>
  </r>
  <r>
    <n v="54"/>
    <x v="132"/>
    <x v="3"/>
    <n v="4"/>
    <x v="42"/>
    <n v="4"/>
    <x v="1"/>
    <x v="1"/>
    <x v="1"/>
    <x v="4"/>
    <n v="7"/>
    <n v="1"/>
    <n v="1"/>
  </r>
  <r>
    <n v="54"/>
    <x v="132"/>
    <x v="3"/>
    <n v="4"/>
    <x v="43"/>
    <n v="4"/>
    <x v="1"/>
    <x v="0"/>
    <x v="1"/>
    <x v="4"/>
    <n v="8"/>
    <n v="1"/>
    <n v="0"/>
  </r>
  <r>
    <n v="54"/>
    <x v="132"/>
    <x v="3"/>
    <n v="4"/>
    <x v="44"/>
    <n v="4"/>
    <x v="1"/>
    <x v="0"/>
    <x v="1"/>
    <x v="4"/>
    <n v="8"/>
    <n v="1"/>
    <n v="0"/>
  </r>
  <r>
    <n v="54"/>
    <x v="132"/>
    <x v="3"/>
    <n v="4"/>
    <x v="45"/>
    <n v="4"/>
    <x v="2"/>
    <x v="1"/>
    <x v="1"/>
    <x v="4"/>
    <n v="10"/>
    <n v="1"/>
    <n v="1"/>
  </r>
  <r>
    <n v="54"/>
    <x v="132"/>
    <x v="3"/>
    <n v="4"/>
    <x v="46"/>
    <n v="4"/>
    <x v="2"/>
    <x v="1"/>
    <x v="1"/>
    <x v="4"/>
    <n v="10"/>
    <n v="1"/>
    <n v="1"/>
  </r>
  <r>
    <n v="54"/>
    <x v="132"/>
    <x v="3"/>
    <n v="4"/>
    <x v="47"/>
    <n v="4"/>
    <x v="2"/>
    <x v="1"/>
    <x v="1"/>
    <x v="4"/>
    <n v="10"/>
    <n v="1"/>
    <n v="1"/>
  </r>
  <r>
    <n v="54"/>
    <x v="132"/>
    <x v="3"/>
    <n v="4"/>
    <x v="48"/>
    <n v="4"/>
    <x v="1"/>
    <x v="1"/>
    <x v="1"/>
    <x v="4"/>
    <n v="8"/>
    <n v="1"/>
    <n v="1"/>
  </r>
  <r>
    <n v="54"/>
    <x v="132"/>
    <x v="3"/>
    <n v="4"/>
    <x v="49"/>
    <n v="4"/>
    <x v="2"/>
    <x v="0"/>
    <x v="1"/>
    <x v="4"/>
    <n v="10"/>
    <n v="1"/>
    <n v="0"/>
  </r>
  <r>
    <n v="54"/>
    <x v="132"/>
    <x v="3"/>
    <n v="4"/>
    <x v="50"/>
    <n v="4"/>
    <x v="1"/>
    <x v="0"/>
    <x v="1"/>
    <x v="4"/>
    <n v="7"/>
    <n v="1"/>
    <n v="0"/>
  </r>
  <r>
    <n v="54"/>
    <x v="132"/>
    <x v="3"/>
    <n v="4"/>
    <x v="51"/>
    <n v="4"/>
    <x v="0"/>
    <x v="1"/>
    <x v="1"/>
    <x v="4"/>
    <n v="6"/>
    <n v="1"/>
    <n v="1"/>
  </r>
  <r>
    <n v="54"/>
    <x v="132"/>
    <x v="3"/>
    <n v="4"/>
    <x v="52"/>
    <n v="4"/>
    <x v="0"/>
    <x v="0"/>
    <x v="1"/>
    <x v="4"/>
    <n v="5"/>
    <n v="1"/>
    <n v="0"/>
  </r>
  <r>
    <n v="54"/>
    <x v="132"/>
    <x v="3"/>
    <n v="4"/>
    <x v="53"/>
    <n v="3"/>
    <x v="0"/>
    <x v="0"/>
    <x v="1"/>
    <x v="3"/>
    <n v="6"/>
    <n v="0"/>
    <n v="0"/>
  </r>
  <r>
    <n v="54"/>
    <x v="132"/>
    <x v="3"/>
    <n v="4"/>
    <x v="54"/>
    <n v="4"/>
    <x v="1"/>
    <x v="0"/>
    <x v="1"/>
    <x v="4"/>
    <n v="7"/>
    <n v="1"/>
    <n v="0"/>
  </r>
  <r>
    <n v="54"/>
    <x v="132"/>
    <x v="3"/>
    <n v="4"/>
    <x v="55"/>
    <n v="5"/>
    <x v="1"/>
    <x v="0"/>
    <x v="1"/>
    <x v="5"/>
    <n v="8"/>
    <n v="0"/>
    <n v="0"/>
  </r>
  <r>
    <n v="54"/>
    <x v="132"/>
    <x v="3"/>
    <n v="4"/>
    <x v="56"/>
    <n v="4"/>
    <x v="2"/>
    <x v="1"/>
    <x v="1"/>
    <x v="4"/>
    <n v="10"/>
    <n v="1"/>
    <n v="1"/>
  </r>
  <r>
    <n v="54"/>
    <x v="132"/>
    <x v="3"/>
    <n v="4"/>
    <x v="57"/>
    <n v="7"/>
    <x v="2"/>
    <x v="0"/>
    <x v="1"/>
    <x v="2"/>
    <n v="10"/>
    <n v="0"/>
    <n v="0"/>
  </r>
  <r>
    <n v="54"/>
    <x v="132"/>
    <x v="3"/>
    <n v="4"/>
    <x v="58"/>
    <n v="4"/>
    <x v="1"/>
    <x v="1"/>
    <x v="1"/>
    <x v="4"/>
    <n v="8"/>
    <n v="1"/>
    <n v="1"/>
  </r>
  <r>
    <n v="54"/>
    <x v="132"/>
    <x v="3"/>
    <n v="4"/>
    <x v="59"/>
    <n v="4"/>
    <x v="1"/>
    <x v="1"/>
    <x v="1"/>
    <x v="4"/>
    <n v="7"/>
    <n v="1"/>
    <n v="1"/>
  </r>
  <r>
    <n v="54"/>
    <x v="132"/>
    <x v="3"/>
    <n v="4"/>
    <x v="60"/>
    <n v="4"/>
    <x v="1"/>
    <x v="1"/>
    <x v="1"/>
    <x v="4"/>
    <n v="8"/>
    <n v="1"/>
    <n v="1"/>
  </r>
  <r>
    <n v="55"/>
    <x v="133"/>
    <x v="1"/>
    <n v="2"/>
    <x v="32"/>
    <n v="2"/>
    <x v="2"/>
    <x v="1"/>
    <x v="1"/>
    <x v="0"/>
    <n v="10"/>
    <n v="1"/>
    <n v="1"/>
  </r>
  <r>
    <n v="55"/>
    <x v="133"/>
    <x v="1"/>
    <n v="2"/>
    <x v="33"/>
    <n v="2"/>
    <x v="2"/>
    <x v="1"/>
    <x v="1"/>
    <x v="0"/>
    <n v="10"/>
    <n v="1"/>
    <n v="1"/>
  </r>
  <r>
    <n v="55"/>
    <x v="133"/>
    <x v="1"/>
    <n v="2"/>
    <x v="34"/>
    <n v="2"/>
    <x v="2"/>
    <x v="1"/>
    <x v="1"/>
    <x v="0"/>
    <n v="9"/>
    <n v="1"/>
    <n v="1"/>
  </r>
  <r>
    <n v="55"/>
    <x v="133"/>
    <x v="1"/>
    <n v="2"/>
    <x v="35"/>
    <n v="2"/>
    <x v="2"/>
    <x v="1"/>
    <x v="1"/>
    <x v="0"/>
    <n v="9"/>
    <n v="1"/>
    <n v="1"/>
  </r>
  <r>
    <n v="55"/>
    <x v="133"/>
    <x v="1"/>
    <n v="2"/>
    <x v="36"/>
    <n v="2"/>
    <x v="2"/>
    <x v="0"/>
    <x v="1"/>
    <x v="0"/>
    <n v="10"/>
    <n v="1"/>
    <n v="0"/>
  </r>
  <r>
    <n v="55"/>
    <x v="133"/>
    <x v="1"/>
    <n v="2"/>
    <x v="37"/>
    <n v="2"/>
    <x v="1"/>
    <x v="0"/>
    <x v="1"/>
    <x v="0"/>
    <n v="8"/>
    <n v="1"/>
    <n v="0"/>
  </r>
  <r>
    <n v="55"/>
    <x v="133"/>
    <x v="1"/>
    <n v="2"/>
    <x v="38"/>
    <n v="2"/>
    <x v="0"/>
    <x v="0"/>
    <x v="1"/>
    <x v="0"/>
    <n v="6"/>
    <n v="1"/>
    <n v="0"/>
  </r>
  <r>
    <n v="55"/>
    <x v="133"/>
    <x v="1"/>
    <n v="2"/>
    <x v="39"/>
    <n v="2"/>
    <x v="0"/>
    <x v="1"/>
    <x v="1"/>
    <x v="0"/>
    <n v="6"/>
    <n v="1"/>
    <n v="1"/>
  </r>
  <r>
    <n v="55"/>
    <x v="133"/>
    <x v="1"/>
    <n v="2"/>
    <x v="40"/>
    <n v="5"/>
    <x v="0"/>
    <x v="0"/>
    <x v="1"/>
    <x v="5"/>
    <n v="6"/>
    <n v="0"/>
    <n v="0"/>
  </r>
  <r>
    <n v="55"/>
    <x v="133"/>
    <x v="1"/>
    <n v="2"/>
    <x v="41"/>
    <n v="2"/>
    <x v="1"/>
    <x v="0"/>
    <x v="1"/>
    <x v="0"/>
    <n v="8"/>
    <n v="1"/>
    <n v="0"/>
  </r>
  <r>
    <n v="55"/>
    <x v="133"/>
    <x v="1"/>
    <n v="2"/>
    <x v="42"/>
    <n v="2"/>
    <x v="1"/>
    <x v="1"/>
    <x v="1"/>
    <x v="0"/>
    <n v="7"/>
    <n v="1"/>
    <n v="1"/>
  </r>
  <r>
    <n v="55"/>
    <x v="133"/>
    <x v="1"/>
    <n v="2"/>
    <x v="43"/>
    <n v="1"/>
    <x v="1"/>
    <x v="0"/>
    <x v="1"/>
    <x v="1"/>
    <n v="8"/>
    <n v="0"/>
    <n v="0"/>
  </r>
  <r>
    <n v="55"/>
    <x v="133"/>
    <x v="1"/>
    <n v="2"/>
    <x v="44"/>
    <n v="2"/>
    <x v="1"/>
    <x v="0"/>
    <x v="1"/>
    <x v="0"/>
    <n v="8"/>
    <n v="1"/>
    <n v="0"/>
  </r>
  <r>
    <n v="55"/>
    <x v="133"/>
    <x v="1"/>
    <n v="2"/>
    <x v="45"/>
    <n v="2"/>
    <x v="2"/>
    <x v="1"/>
    <x v="1"/>
    <x v="0"/>
    <n v="10"/>
    <n v="1"/>
    <n v="1"/>
  </r>
  <r>
    <n v="55"/>
    <x v="133"/>
    <x v="1"/>
    <n v="2"/>
    <x v="46"/>
    <n v="2"/>
    <x v="2"/>
    <x v="1"/>
    <x v="1"/>
    <x v="0"/>
    <n v="10"/>
    <n v="1"/>
    <n v="1"/>
  </r>
  <r>
    <n v="55"/>
    <x v="133"/>
    <x v="1"/>
    <n v="2"/>
    <x v="47"/>
    <n v="2"/>
    <x v="2"/>
    <x v="1"/>
    <x v="1"/>
    <x v="0"/>
    <n v="10"/>
    <n v="1"/>
    <n v="1"/>
  </r>
  <r>
    <n v="55"/>
    <x v="133"/>
    <x v="1"/>
    <n v="2"/>
    <x v="48"/>
    <n v="2"/>
    <x v="1"/>
    <x v="1"/>
    <x v="1"/>
    <x v="0"/>
    <n v="8"/>
    <n v="1"/>
    <n v="1"/>
  </r>
  <r>
    <n v="55"/>
    <x v="133"/>
    <x v="1"/>
    <n v="2"/>
    <x v="49"/>
    <n v="2"/>
    <x v="2"/>
    <x v="0"/>
    <x v="1"/>
    <x v="0"/>
    <n v="10"/>
    <n v="1"/>
    <n v="0"/>
  </r>
  <r>
    <n v="55"/>
    <x v="133"/>
    <x v="1"/>
    <n v="2"/>
    <x v="50"/>
    <n v="2"/>
    <x v="1"/>
    <x v="0"/>
    <x v="1"/>
    <x v="0"/>
    <n v="7"/>
    <n v="1"/>
    <n v="0"/>
  </r>
  <r>
    <n v="55"/>
    <x v="133"/>
    <x v="1"/>
    <n v="2"/>
    <x v="51"/>
    <n v="2"/>
    <x v="0"/>
    <x v="1"/>
    <x v="1"/>
    <x v="0"/>
    <n v="6"/>
    <n v="1"/>
    <n v="1"/>
  </r>
  <r>
    <n v="55"/>
    <x v="133"/>
    <x v="1"/>
    <n v="2"/>
    <x v="52"/>
    <n v="2"/>
    <x v="0"/>
    <x v="0"/>
    <x v="1"/>
    <x v="0"/>
    <n v="5"/>
    <n v="1"/>
    <n v="0"/>
  </r>
  <r>
    <n v="55"/>
    <x v="133"/>
    <x v="1"/>
    <n v="2"/>
    <x v="53"/>
    <n v="7"/>
    <x v="0"/>
    <x v="0"/>
    <x v="1"/>
    <x v="2"/>
    <n v="6"/>
    <n v="0"/>
    <n v="0"/>
  </r>
  <r>
    <n v="55"/>
    <x v="133"/>
    <x v="1"/>
    <n v="2"/>
    <x v="54"/>
    <n v="2"/>
    <x v="1"/>
    <x v="0"/>
    <x v="1"/>
    <x v="0"/>
    <n v="7"/>
    <n v="1"/>
    <n v="0"/>
  </r>
  <r>
    <n v="55"/>
    <x v="133"/>
    <x v="1"/>
    <n v="2"/>
    <x v="55"/>
    <n v="2"/>
    <x v="1"/>
    <x v="0"/>
    <x v="1"/>
    <x v="0"/>
    <n v="8"/>
    <n v="1"/>
    <n v="0"/>
  </r>
  <r>
    <n v="55"/>
    <x v="133"/>
    <x v="1"/>
    <n v="2"/>
    <x v="56"/>
    <n v="2"/>
    <x v="2"/>
    <x v="1"/>
    <x v="1"/>
    <x v="0"/>
    <n v="10"/>
    <n v="1"/>
    <n v="1"/>
  </r>
  <r>
    <n v="55"/>
    <x v="133"/>
    <x v="1"/>
    <n v="2"/>
    <x v="57"/>
    <n v="2"/>
    <x v="2"/>
    <x v="0"/>
    <x v="1"/>
    <x v="0"/>
    <n v="10"/>
    <n v="1"/>
    <n v="0"/>
  </r>
  <r>
    <n v="55"/>
    <x v="133"/>
    <x v="1"/>
    <n v="2"/>
    <x v="58"/>
    <n v="2"/>
    <x v="1"/>
    <x v="1"/>
    <x v="1"/>
    <x v="0"/>
    <n v="8"/>
    <n v="1"/>
    <n v="1"/>
  </r>
  <r>
    <n v="55"/>
    <x v="133"/>
    <x v="1"/>
    <n v="2"/>
    <x v="59"/>
    <n v="2"/>
    <x v="1"/>
    <x v="1"/>
    <x v="1"/>
    <x v="0"/>
    <n v="7"/>
    <n v="1"/>
    <n v="1"/>
  </r>
  <r>
    <n v="55"/>
    <x v="133"/>
    <x v="1"/>
    <n v="2"/>
    <x v="60"/>
    <n v="2"/>
    <x v="1"/>
    <x v="1"/>
    <x v="1"/>
    <x v="0"/>
    <n v="8"/>
    <n v="1"/>
    <n v="1"/>
  </r>
  <r>
    <n v="56"/>
    <x v="134"/>
    <x v="3"/>
    <n v="4"/>
    <x v="32"/>
    <n v="5"/>
    <x v="2"/>
    <x v="1"/>
    <x v="1"/>
    <x v="5"/>
    <n v="10"/>
    <n v="0"/>
    <n v="1"/>
  </r>
  <r>
    <n v="56"/>
    <x v="134"/>
    <x v="3"/>
    <n v="4"/>
    <x v="33"/>
    <n v="3"/>
    <x v="2"/>
    <x v="1"/>
    <x v="1"/>
    <x v="3"/>
    <n v="10"/>
    <n v="0"/>
    <n v="1"/>
  </r>
  <r>
    <n v="56"/>
    <x v="134"/>
    <x v="3"/>
    <n v="4"/>
    <x v="34"/>
    <n v="4"/>
    <x v="2"/>
    <x v="1"/>
    <x v="1"/>
    <x v="4"/>
    <n v="9"/>
    <n v="1"/>
    <n v="1"/>
  </r>
  <r>
    <n v="56"/>
    <x v="134"/>
    <x v="3"/>
    <n v="4"/>
    <x v="35"/>
    <n v="0"/>
    <x v="2"/>
    <x v="1"/>
    <x v="1"/>
    <x v="7"/>
    <n v="9"/>
    <n v="0"/>
    <n v="1"/>
  </r>
  <r>
    <n v="56"/>
    <x v="134"/>
    <x v="3"/>
    <n v="4"/>
    <x v="36"/>
    <n v="3"/>
    <x v="2"/>
    <x v="0"/>
    <x v="1"/>
    <x v="3"/>
    <n v="10"/>
    <n v="0"/>
    <n v="0"/>
  </r>
  <r>
    <n v="56"/>
    <x v="134"/>
    <x v="3"/>
    <n v="4"/>
    <x v="37"/>
    <n v="1"/>
    <x v="1"/>
    <x v="0"/>
    <x v="1"/>
    <x v="1"/>
    <n v="8"/>
    <n v="0"/>
    <n v="0"/>
  </r>
  <r>
    <n v="56"/>
    <x v="134"/>
    <x v="3"/>
    <n v="4"/>
    <x v="38"/>
    <n v="3"/>
    <x v="0"/>
    <x v="0"/>
    <x v="1"/>
    <x v="3"/>
    <n v="6"/>
    <n v="0"/>
    <n v="0"/>
  </r>
  <r>
    <n v="56"/>
    <x v="134"/>
    <x v="3"/>
    <n v="4"/>
    <x v="39"/>
    <n v="3"/>
    <x v="0"/>
    <x v="1"/>
    <x v="1"/>
    <x v="3"/>
    <n v="6"/>
    <n v="0"/>
    <n v="1"/>
  </r>
  <r>
    <n v="56"/>
    <x v="134"/>
    <x v="3"/>
    <n v="4"/>
    <x v="40"/>
    <n v="3"/>
    <x v="0"/>
    <x v="0"/>
    <x v="1"/>
    <x v="3"/>
    <n v="6"/>
    <n v="0"/>
    <n v="0"/>
  </r>
  <r>
    <n v="56"/>
    <x v="134"/>
    <x v="3"/>
    <n v="4"/>
    <x v="41"/>
    <n v="4"/>
    <x v="1"/>
    <x v="0"/>
    <x v="1"/>
    <x v="4"/>
    <n v="8"/>
    <n v="1"/>
    <n v="0"/>
  </r>
  <r>
    <n v="56"/>
    <x v="134"/>
    <x v="3"/>
    <n v="4"/>
    <x v="42"/>
    <n v="4"/>
    <x v="1"/>
    <x v="1"/>
    <x v="1"/>
    <x v="4"/>
    <n v="7"/>
    <n v="1"/>
    <n v="1"/>
  </r>
  <r>
    <n v="56"/>
    <x v="134"/>
    <x v="3"/>
    <n v="4"/>
    <x v="43"/>
    <n v="4"/>
    <x v="1"/>
    <x v="0"/>
    <x v="1"/>
    <x v="4"/>
    <n v="8"/>
    <n v="1"/>
    <n v="0"/>
  </r>
  <r>
    <n v="56"/>
    <x v="134"/>
    <x v="3"/>
    <n v="4"/>
    <x v="44"/>
    <n v="3"/>
    <x v="1"/>
    <x v="0"/>
    <x v="1"/>
    <x v="3"/>
    <n v="8"/>
    <n v="0"/>
    <n v="0"/>
  </r>
  <r>
    <n v="56"/>
    <x v="134"/>
    <x v="3"/>
    <n v="4"/>
    <x v="45"/>
    <n v="3"/>
    <x v="2"/>
    <x v="1"/>
    <x v="1"/>
    <x v="3"/>
    <n v="10"/>
    <n v="0"/>
    <n v="1"/>
  </r>
  <r>
    <n v="56"/>
    <x v="134"/>
    <x v="3"/>
    <n v="4"/>
    <x v="46"/>
    <n v="3"/>
    <x v="2"/>
    <x v="1"/>
    <x v="1"/>
    <x v="3"/>
    <n v="10"/>
    <n v="0"/>
    <n v="1"/>
  </r>
  <r>
    <n v="56"/>
    <x v="134"/>
    <x v="3"/>
    <n v="4"/>
    <x v="47"/>
    <n v="3"/>
    <x v="2"/>
    <x v="1"/>
    <x v="1"/>
    <x v="3"/>
    <n v="10"/>
    <n v="0"/>
    <n v="1"/>
  </r>
  <r>
    <n v="56"/>
    <x v="134"/>
    <x v="3"/>
    <n v="4"/>
    <x v="48"/>
    <n v="3"/>
    <x v="1"/>
    <x v="1"/>
    <x v="1"/>
    <x v="3"/>
    <n v="8"/>
    <n v="0"/>
    <n v="1"/>
  </r>
  <r>
    <n v="56"/>
    <x v="134"/>
    <x v="3"/>
    <n v="4"/>
    <x v="49"/>
    <n v="3"/>
    <x v="2"/>
    <x v="0"/>
    <x v="1"/>
    <x v="3"/>
    <n v="10"/>
    <n v="0"/>
    <n v="0"/>
  </r>
  <r>
    <n v="56"/>
    <x v="134"/>
    <x v="3"/>
    <n v="4"/>
    <x v="50"/>
    <n v="3"/>
    <x v="1"/>
    <x v="0"/>
    <x v="1"/>
    <x v="3"/>
    <n v="7"/>
    <n v="0"/>
    <n v="0"/>
  </r>
  <r>
    <n v="56"/>
    <x v="134"/>
    <x v="3"/>
    <n v="4"/>
    <x v="51"/>
    <n v="3"/>
    <x v="0"/>
    <x v="1"/>
    <x v="1"/>
    <x v="3"/>
    <n v="6"/>
    <n v="0"/>
    <n v="1"/>
  </r>
  <r>
    <n v="56"/>
    <x v="134"/>
    <x v="3"/>
    <n v="4"/>
    <x v="52"/>
    <n v="3"/>
    <x v="0"/>
    <x v="0"/>
    <x v="1"/>
    <x v="3"/>
    <n v="5"/>
    <n v="0"/>
    <n v="0"/>
  </r>
  <r>
    <n v="56"/>
    <x v="134"/>
    <x v="3"/>
    <n v="4"/>
    <x v="53"/>
    <n v="3"/>
    <x v="0"/>
    <x v="0"/>
    <x v="1"/>
    <x v="3"/>
    <n v="6"/>
    <n v="0"/>
    <n v="0"/>
  </r>
  <r>
    <n v="56"/>
    <x v="134"/>
    <x v="3"/>
    <n v="4"/>
    <x v="54"/>
    <n v="3"/>
    <x v="1"/>
    <x v="0"/>
    <x v="1"/>
    <x v="3"/>
    <n v="7"/>
    <n v="0"/>
    <n v="0"/>
  </r>
  <r>
    <n v="56"/>
    <x v="134"/>
    <x v="3"/>
    <n v="4"/>
    <x v="55"/>
    <n v="3"/>
    <x v="1"/>
    <x v="0"/>
    <x v="1"/>
    <x v="3"/>
    <n v="8"/>
    <n v="0"/>
    <n v="0"/>
  </r>
  <r>
    <n v="56"/>
    <x v="134"/>
    <x v="3"/>
    <n v="4"/>
    <x v="56"/>
    <n v="3"/>
    <x v="2"/>
    <x v="1"/>
    <x v="1"/>
    <x v="3"/>
    <n v="10"/>
    <n v="0"/>
    <n v="1"/>
  </r>
  <r>
    <n v="56"/>
    <x v="134"/>
    <x v="3"/>
    <n v="4"/>
    <x v="57"/>
    <n v="3"/>
    <x v="2"/>
    <x v="0"/>
    <x v="1"/>
    <x v="3"/>
    <n v="10"/>
    <n v="0"/>
    <n v="0"/>
  </r>
  <r>
    <n v="56"/>
    <x v="134"/>
    <x v="3"/>
    <n v="4"/>
    <x v="58"/>
    <n v="6"/>
    <x v="1"/>
    <x v="1"/>
    <x v="1"/>
    <x v="6"/>
    <n v="8"/>
    <n v="0"/>
    <n v="1"/>
  </r>
  <r>
    <n v="56"/>
    <x v="134"/>
    <x v="3"/>
    <n v="4"/>
    <x v="59"/>
    <n v="3"/>
    <x v="1"/>
    <x v="1"/>
    <x v="1"/>
    <x v="3"/>
    <n v="7"/>
    <n v="0"/>
    <n v="1"/>
  </r>
  <r>
    <n v="56"/>
    <x v="134"/>
    <x v="3"/>
    <n v="4"/>
    <x v="60"/>
    <n v="3"/>
    <x v="1"/>
    <x v="1"/>
    <x v="1"/>
    <x v="3"/>
    <n v="8"/>
    <n v="0"/>
    <n v="1"/>
  </r>
  <r>
    <n v="57"/>
    <x v="135"/>
    <x v="0"/>
    <n v="7"/>
    <x v="32"/>
    <n v="7"/>
    <x v="2"/>
    <x v="1"/>
    <x v="1"/>
    <x v="2"/>
    <n v="10"/>
    <n v="1"/>
    <n v="1"/>
  </r>
  <r>
    <n v="57"/>
    <x v="135"/>
    <x v="0"/>
    <n v="7"/>
    <x v="33"/>
    <n v="7"/>
    <x v="2"/>
    <x v="1"/>
    <x v="1"/>
    <x v="2"/>
    <n v="10"/>
    <n v="1"/>
    <n v="1"/>
  </r>
  <r>
    <n v="57"/>
    <x v="135"/>
    <x v="0"/>
    <n v="7"/>
    <x v="34"/>
    <n v="7"/>
    <x v="2"/>
    <x v="1"/>
    <x v="1"/>
    <x v="2"/>
    <n v="9"/>
    <n v="1"/>
    <n v="1"/>
  </r>
  <r>
    <n v="57"/>
    <x v="135"/>
    <x v="0"/>
    <n v="7"/>
    <x v="35"/>
    <n v="4"/>
    <x v="2"/>
    <x v="1"/>
    <x v="1"/>
    <x v="4"/>
    <n v="9"/>
    <n v="0"/>
    <n v="1"/>
  </r>
  <r>
    <n v="57"/>
    <x v="135"/>
    <x v="0"/>
    <n v="7"/>
    <x v="36"/>
    <n v="7"/>
    <x v="2"/>
    <x v="0"/>
    <x v="1"/>
    <x v="2"/>
    <n v="10"/>
    <n v="1"/>
    <n v="0"/>
  </r>
  <r>
    <n v="57"/>
    <x v="135"/>
    <x v="0"/>
    <n v="7"/>
    <x v="37"/>
    <n v="7"/>
    <x v="1"/>
    <x v="0"/>
    <x v="1"/>
    <x v="2"/>
    <n v="8"/>
    <n v="1"/>
    <n v="0"/>
  </r>
  <r>
    <n v="57"/>
    <x v="135"/>
    <x v="0"/>
    <n v="7"/>
    <x v="38"/>
    <n v="7"/>
    <x v="0"/>
    <x v="0"/>
    <x v="1"/>
    <x v="2"/>
    <n v="6"/>
    <n v="1"/>
    <n v="0"/>
  </r>
  <r>
    <n v="57"/>
    <x v="135"/>
    <x v="0"/>
    <n v="7"/>
    <x v="39"/>
    <n v="7"/>
    <x v="0"/>
    <x v="1"/>
    <x v="1"/>
    <x v="2"/>
    <n v="6"/>
    <n v="1"/>
    <n v="1"/>
  </r>
  <r>
    <n v="57"/>
    <x v="135"/>
    <x v="0"/>
    <n v="7"/>
    <x v="40"/>
    <n v="7"/>
    <x v="0"/>
    <x v="0"/>
    <x v="1"/>
    <x v="2"/>
    <n v="6"/>
    <n v="1"/>
    <n v="0"/>
  </r>
  <r>
    <n v="57"/>
    <x v="135"/>
    <x v="0"/>
    <n v="7"/>
    <x v="41"/>
    <n v="7"/>
    <x v="1"/>
    <x v="0"/>
    <x v="1"/>
    <x v="2"/>
    <n v="8"/>
    <n v="1"/>
    <n v="0"/>
  </r>
  <r>
    <n v="57"/>
    <x v="135"/>
    <x v="0"/>
    <n v="7"/>
    <x v="42"/>
    <n v="7"/>
    <x v="1"/>
    <x v="1"/>
    <x v="1"/>
    <x v="2"/>
    <n v="7"/>
    <n v="1"/>
    <n v="1"/>
  </r>
  <r>
    <n v="57"/>
    <x v="135"/>
    <x v="0"/>
    <n v="7"/>
    <x v="43"/>
    <n v="7"/>
    <x v="1"/>
    <x v="0"/>
    <x v="1"/>
    <x v="2"/>
    <n v="8"/>
    <n v="1"/>
    <n v="0"/>
  </r>
  <r>
    <n v="57"/>
    <x v="135"/>
    <x v="0"/>
    <n v="7"/>
    <x v="44"/>
    <n v="1"/>
    <x v="1"/>
    <x v="0"/>
    <x v="1"/>
    <x v="1"/>
    <n v="8"/>
    <n v="0"/>
    <n v="0"/>
  </r>
  <r>
    <n v="57"/>
    <x v="135"/>
    <x v="0"/>
    <n v="7"/>
    <x v="45"/>
    <n v="7"/>
    <x v="2"/>
    <x v="1"/>
    <x v="1"/>
    <x v="2"/>
    <n v="10"/>
    <n v="1"/>
    <n v="1"/>
  </r>
  <r>
    <n v="57"/>
    <x v="135"/>
    <x v="0"/>
    <n v="7"/>
    <x v="46"/>
    <n v="7"/>
    <x v="2"/>
    <x v="1"/>
    <x v="1"/>
    <x v="2"/>
    <n v="10"/>
    <n v="1"/>
    <n v="1"/>
  </r>
  <r>
    <n v="57"/>
    <x v="135"/>
    <x v="0"/>
    <n v="7"/>
    <x v="47"/>
    <n v="7"/>
    <x v="2"/>
    <x v="1"/>
    <x v="1"/>
    <x v="2"/>
    <n v="10"/>
    <n v="1"/>
    <n v="1"/>
  </r>
  <r>
    <n v="57"/>
    <x v="135"/>
    <x v="0"/>
    <n v="7"/>
    <x v="48"/>
    <n v="7"/>
    <x v="1"/>
    <x v="1"/>
    <x v="1"/>
    <x v="2"/>
    <n v="8"/>
    <n v="1"/>
    <n v="1"/>
  </r>
  <r>
    <n v="57"/>
    <x v="135"/>
    <x v="0"/>
    <n v="7"/>
    <x v="49"/>
    <n v="7"/>
    <x v="2"/>
    <x v="0"/>
    <x v="1"/>
    <x v="2"/>
    <n v="10"/>
    <n v="1"/>
    <n v="0"/>
  </r>
  <r>
    <n v="57"/>
    <x v="135"/>
    <x v="0"/>
    <n v="7"/>
    <x v="50"/>
    <n v="7"/>
    <x v="1"/>
    <x v="0"/>
    <x v="1"/>
    <x v="2"/>
    <n v="7"/>
    <n v="1"/>
    <n v="0"/>
  </r>
  <r>
    <n v="57"/>
    <x v="135"/>
    <x v="0"/>
    <n v="7"/>
    <x v="51"/>
    <n v="7"/>
    <x v="0"/>
    <x v="1"/>
    <x v="1"/>
    <x v="2"/>
    <n v="6"/>
    <n v="1"/>
    <n v="1"/>
  </r>
  <r>
    <n v="57"/>
    <x v="135"/>
    <x v="0"/>
    <n v="7"/>
    <x v="52"/>
    <n v="7"/>
    <x v="0"/>
    <x v="0"/>
    <x v="1"/>
    <x v="2"/>
    <n v="5"/>
    <n v="1"/>
    <n v="0"/>
  </r>
  <r>
    <n v="57"/>
    <x v="135"/>
    <x v="0"/>
    <n v="7"/>
    <x v="53"/>
    <n v="7"/>
    <x v="0"/>
    <x v="0"/>
    <x v="1"/>
    <x v="2"/>
    <n v="6"/>
    <n v="1"/>
    <n v="0"/>
  </r>
  <r>
    <n v="57"/>
    <x v="135"/>
    <x v="0"/>
    <n v="7"/>
    <x v="54"/>
    <n v="7"/>
    <x v="1"/>
    <x v="0"/>
    <x v="1"/>
    <x v="2"/>
    <n v="7"/>
    <n v="1"/>
    <n v="0"/>
  </r>
  <r>
    <n v="57"/>
    <x v="135"/>
    <x v="0"/>
    <n v="7"/>
    <x v="55"/>
    <n v="7"/>
    <x v="1"/>
    <x v="0"/>
    <x v="1"/>
    <x v="2"/>
    <n v="8"/>
    <n v="1"/>
    <n v="0"/>
  </r>
  <r>
    <n v="57"/>
    <x v="135"/>
    <x v="0"/>
    <n v="7"/>
    <x v="56"/>
    <n v="7"/>
    <x v="2"/>
    <x v="1"/>
    <x v="1"/>
    <x v="2"/>
    <n v="10"/>
    <n v="1"/>
    <n v="1"/>
  </r>
  <r>
    <n v="57"/>
    <x v="135"/>
    <x v="0"/>
    <n v="7"/>
    <x v="57"/>
    <n v="7"/>
    <x v="2"/>
    <x v="0"/>
    <x v="1"/>
    <x v="2"/>
    <n v="10"/>
    <n v="1"/>
    <n v="0"/>
  </r>
  <r>
    <n v="57"/>
    <x v="135"/>
    <x v="0"/>
    <n v="7"/>
    <x v="58"/>
    <n v="5"/>
    <x v="1"/>
    <x v="1"/>
    <x v="1"/>
    <x v="5"/>
    <n v="8"/>
    <n v="0"/>
    <n v="1"/>
  </r>
  <r>
    <n v="57"/>
    <x v="135"/>
    <x v="0"/>
    <n v="7"/>
    <x v="59"/>
    <n v="7"/>
    <x v="1"/>
    <x v="1"/>
    <x v="1"/>
    <x v="2"/>
    <n v="7"/>
    <n v="1"/>
    <n v="1"/>
  </r>
  <r>
    <n v="57"/>
    <x v="135"/>
    <x v="0"/>
    <n v="7"/>
    <x v="60"/>
    <n v="7"/>
    <x v="1"/>
    <x v="1"/>
    <x v="1"/>
    <x v="2"/>
    <n v="8"/>
    <n v="1"/>
    <n v="1"/>
  </r>
  <r>
    <n v="58"/>
    <x v="136"/>
    <x v="2"/>
    <n v="1"/>
    <x v="32"/>
    <n v="1"/>
    <x v="2"/>
    <x v="1"/>
    <x v="1"/>
    <x v="1"/>
    <n v="10"/>
    <n v="1"/>
    <n v="1"/>
  </r>
  <r>
    <n v="58"/>
    <x v="136"/>
    <x v="2"/>
    <n v="1"/>
    <x v="33"/>
    <n v="1"/>
    <x v="2"/>
    <x v="1"/>
    <x v="1"/>
    <x v="1"/>
    <n v="10"/>
    <n v="1"/>
    <n v="1"/>
  </r>
  <r>
    <n v="58"/>
    <x v="136"/>
    <x v="2"/>
    <n v="1"/>
    <x v="34"/>
    <n v="1"/>
    <x v="2"/>
    <x v="1"/>
    <x v="1"/>
    <x v="1"/>
    <n v="9"/>
    <n v="1"/>
    <n v="1"/>
  </r>
  <r>
    <n v="58"/>
    <x v="136"/>
    <x v="2"/>
    <n v="1"/>
    <x v="35"/>
    <n v="1"/>
    <x v="2"/>
    <x v="1"/>
    <x v="1"/>
    <x v="1"/>
    <n v="9"/>
    <n v="1"/>
    <n v="1"/>
  </r>
  <r>
    <n v="58"/>
    <x v="136"/>
    <x v="2"/>
    <n v="1"/>
    <x v="36"/>
    <n v="1"/>
    <x v="2"/>
    <x v="0"/>
    <x v="1"/>
    <x v="1"/>
    <n v="10"/>
    <n v="1"/>
    <n v="0"/>
  </r>
  <r>
    <n v="58"/>
    <x v="136"/>
    <x v="2"/>
    <n v="1"/>
    <x v="37"/>
    <n v="1"/>
    <x v="1"/>
    <x v="0"/>
    <x v="1"/>
    <x v="1"/>
    <n v="8"/>
    <n v="1"/>
    <n v="0"/>
  </r>
  <r>
    <n v="58"/>
    <x v="136"/>
    <x v="2"/>
    <n v="1"/>
    <x v="38"/>
    <n v="4"/>
    <x v="0"/>
    <x v="0"/>
    <x v="1"/>
    <x v="4"/>
    <n v="6"/>
    <n v="0"/>
    <n v="0"/>
  </r>
  <r>
    <n v="58"/>
    <x v="136"/>
    <x v="2"/>
    <n v="1"/>
    <x v="39"/>
    <n v="1"/>
    <x v="0"/>
    <x v="1"/>
    <x v="1"/>
    <x v="1"/>
    <n v="6"/>
    <n v="1"/>
    <n v="1"/>
  </r>
  <r>
    <n v="58"/>
    <x v="136"/>
    <x v="2"/>
    <n v="1"/>
    <x v="40"/>
    <n v="1"/>
    <x v="0"/>
    <x v="0"/>
    <x v="1"/>
    <x v="1"/>
    <n v="6"/>
    <n v="1"/>
    <n v="0"/>
  </r>
  <r>
    <n v="58"/>
    <x v="136"/>
    <x v="2"/>
    <n v="1"/>
    <x v="41"/>
    <n v="1"/>
    <x v="1"/>
    <x v="0"/>
    <x v="1"/>
    <x v="1"/>
    <n v="8"/>
    <n v="1"/>
    <n v="0"/>
  </r>
  <r>
    <n v="58"/>
    <x v="136"/>
    <x v="2"/>
    <n v="1"/>
    <x v="42"/>
    <n v="1"/>
    <x v="1"/>
    <x v="1"/>
    <x v="1"/>
    <x v="1"/>
    <n v="7"/>
    <n v="1"/>
    <n v="1"/>
  </r>
  <r>
    <n v="58"/>
    <x v="136"/>
    <x v="2"/>
    <n v="1"/>
    <x v="43"/>
    <n v="1"/>
    <x v="1"/>
    <x v="0"/>
    <x v="1"/>
    <x v="1"/>
    <n v="8"/>
    <n v="1"/>
    <n v="0"/>
  </r>
  <r>
    <n v="58"/>
    <x v="136"/>
    <x v="2"/>
    <n v="1"/>
    <x v="44"/>
    <n v="1"/>
    <x v="1"/>
    <x v="0"/>
    <x v="1"/>
    <x v="1"/>
    <n v="8"/>
    <n v="1"/>
    <n v="0"/>
  </r>
  <r>
    <n v="58"/>
    <x v="136"/>
    <x v="2"/>
    <n v="1"/>
    <x v="45"/>
    <n v="1"/>
    <x v="2"/>
    <x v="1"/>
    <x v="1"/>
    <x v="1"/>
    <n v="10"/>
    <n v="1"/>
    <n v="1"/>
  </r>
  <r>
    <n v="58"/>
    <x v="136"/>
    <x v="2"/>
    <n v="1"/>
    <x v="46"/>
    <n v="1"/>
    <x v="2"/>
    <x v="1"/>
    <x v="1"/>
    <x v="1"/>
    <n v="10"/>
    <n v="1"/>
    <n v="1"/>
  </r>
  <r>
    <n v="58"/>
    <x v="136"/>
    <x v="2"/>
    <n v="1"/>
    <x v="47"/>
    <n v="1"/>
    <x v="2"/>
    <x v="1"/>
    <x v="1"/>
    <x v="1"/>
    <n v="10"/>
    <n v="1"/>
    <n v="1"/>
  </r>
  <r>
    <n v="58"/>
    <x v="136"/>
    <x v="2"/>
    <n v="1"/>
    <x v="48"/>
    <n v="1"/>
    <x v="1"/>
    <x v="1"/>
    <x v="1"/>
    <x v="1"/>
    <n v="8"/>
    <n v="1"/>
    <n v="1"/>
  </r>
  <r>
    <n v="58"/>
    <x v="136"/>
    <x v="2"/>
    <n v="1"/>
    <x v="49"/>
    <n v="1"/>
    <x v="2"/>
    <x v="0"/>
    <x v="1"/>
    <x v="1"/>
    <n v="10"/>
    <n v="1"/>
    <n v="0"/>
  </r>
  <r>
    <n v="58"/>
    <x v="136"/>
    <x v="2"/>
    <n v="1"/>
    <x v="50"/>
    <n v="7"/>
    <x v="1"/>
    <x v="0"/>
    <x v="1"/>
    <x v="2"/>
    <n v="7"/>
    <n v="0"/>
    <n v="0"/>
  </r>
  <r>
    <n v="58"/>
    <x v="136"/>
    <x v="2"/>
    <n v="1"/>
    <x v="51"/>
    <n v="1"/>
    <x v="0"/>
    <x v="1"/>
    <x v="1"/>
    <x v="1"/>
    <n v="6"/>
    <n v="1"/>
    <n v="1"/>
  </r>
  <r>
    <n v="58"/>
    <x v="136"/>
    <x v="2"/>
    <n v="1"/>
    <x v="52"/>
    <n v="1"/>
    <x v="0"/>
    <x v="0"/>
    <x v="1"/>
    <x v="1"/>
    <n v="5"/>
    <n v="1"/>
    <n v="0"/>
  </r>
  <r>
    <n v="58"/>
    <x v="136"/>
    <x v="2"/>
    <n v="1"/>
    <x v="53"/>
    <n v="6"/>
    <x v="0"/>
    <x v="0"/>
    <x v="1"/>
    <x v="6"/>
    <n v="6"/>
    <n v="0"/>
    <n v="0"/>
  </r>
  <r>
    <n v="58"/>
    <x v="136"/>
    <x v="2"/>
    <n v="1"/>
    <x v="54"/>
    <n v="1"/>
    <x v="1"/>
    <x v="0"/>
    <x v="1"/>
    <x v="1"/>
    <n v="7"/>
    <n v="1"/>
    <n v="0"/>
  </r>
  <r>
    <n v="58"/>
    <x v="136"/>
    <x v="2"/>
    <n v="1"/>
    <x v="55"/>
    <n v="1"/>
    <x v="1"/>
    <x v="0"/>
    <x v="1"/>
    <x v="1"/>
    <n v="8"/>
    <n v="1"/>
    <n v="0"/>
  </r>
  <r>
    <n v="58"/>
    <x v="136"/>
    <x v="2"/>
    <n v="1"/>
    <x v="56"/>
    <n v="1"/>
    <x v="2"/>
    <x v="1"/>
    <x v="1"/>
    <x v="1"/>
    <n v="10"/>
    <n v="1"/>
    <n v="1"/>
  </r>
  <r>
    <n v="58"/>
    <x v="136"/>
    <x v="2"/>
    <n v="1"/>
    <x v="57"/>
    <n v="1"/>
    <x v="2"/>
    <x v="0"/>
    <x v="1"/>
    <x v="1"/>
    <n v="10"/>
    <n v="1"/>
    <n v="0"/>
  </r>
  <r>
    <n v="58"/>
    <x v="136"/>
    <x v="2"/>
    <n v="1"/>
    <x v="58"/>
    <n v="7"/>
    <x v="1"/>
    <x v="1"/>
    <x v="1"/>
    <x v="2"/>
    <n v="8"/>
    <n v="0"/>
    <n v="1"/>
  </r>
  <r>
    <n v="58"/>
    <x v="136"/>
    <x v="2"/>
    <n v="1"/>
    <x v="59"/>
    <n v="1"/>
    <x v="1"/>
    <x v="1"/>
    <x v="1"/>
    <x v="1"/>
    <n v="7"/>
    <n v="1"/>
    <n v="1"/>
  </r>
  <r>
    <n v="58"/>
    <x v="136"/>
    <x v="2"/>
    <n v="1"/>
    <x v="60"/>
    <n v="1"/>
    <x v="1"/>
    <x v="1"/>
    <x v="1"/>
    <x v="1"/>
    <n v="8"/>
    <n v="1"/>
    <n v="1"/>
  </r>
  <r>
    <n v="59"/>
    <x v="137"/>
    <x v="2"/>
    <n v="1"/>
    <x v="32"/>
    <n v="1"/>
    <x v="2"/>
    <x v="1"/>
    <x v="1"/>
    <x v="1"/>
    <n v="10"/>
    <n v="1"/>
    <n v="1"/>
  </r>
  <r>
    <n v="59"/>
    <x v="137"/>
    <x v="2"/>
    <n v="1"/>
    <x v="33"/>
    <n v="5"/>
    <x v="2"/>
    <x v="1"/>
    <x v="1"/>
    <x v="5"/>
    <n v="10"/>
    <n v="0"/>
    <n v="1"/>
  </r>
  <r>
    <n v="59"/>
    <x v="137"/>
    <x v="2"/>
    <n v="1"/>
    <x v="34"/>
    <n v="1"/>
    <x v="2"/>
    <x v="1"/>
    <x v="1"/>
    <x v="1"/>
    <n v="9"/>
    <n v="1"/>
    <n v="1"/>
  </r>
  <r>
    <n v="59"/>
    <x v="137"/>
    <x v="2"/>
    <n v="1"/>
    <x v="35"/>
    <n v="1"/>
    <x v="2"/>
    <x v="1"/>
    <x v="1"/>
    <x v="1"/>
    <n v="9"/>
    <n v="1"/>
    <n v="1"/>
  </r>
  <r>
    <n v="59"/>
    <x v="137"/>
    <x v="2"/>
    <n v="1"/>
    <x v="36"/>
    <n v="1"/>
    <x v="2"/>
    <x v="0"/>
    <x v="1"/>
    <x v="1"/>
    <n v="10"/>
    <n v="1"/>
    <n v="0"/>
  </r>
  <r>
    <n v="59"/>
    <x v="137"/>
    <x v="2"/>
    <n v="1"/>
    <x v="37"/>
    <n v="3"/>
    <x v="1"/>
    <x v="0"/>
    <x v="1"/>
    <x v="3"/>
    <n v="8"/>
    <n v="0"/>
    <n v="0"/>
  </r>
  <r>
    <n v="59"/>
    <x v="137"/>
    <x v="2"/>
    <n v="1"/>
    <x v="38"/>
    <n v="3"/>
    <x v="0"/>
    <x v="0"/>
    <x v="1"/>
    <x v="3"/>
    <n v="6"/>
    <n v="0"/>
    <n v="0"/>
  </r>
  <r>
    <n v="59"/>
    <x v="137"/>
    <x v="2"/>
    <n v="1"/>
    <x v="39"/>
    <n v="1"/>
    <x v="0"/>
    <x v="1"/>
    <x v="1"/>
    <x v="1"/>
    <n v="6"/>
    <n v="1"/>
    <n v="1"/>
  </r>
  <r>
    <n v="59"/>
    <x v="137"/>
    <x v="2"/>
    <n v="1"/>
    <x v="40"/>
    <n v="3"/>
    <x v="0"/>
    <x v="0"/>
    <x v="1"/>
    <x v="3"/>
    <n v="6"/>
    <n v="0"/>
    <n v="0"/>
  </r>
  <r>
    <n v="59"/>
    <x v="137"/>
    <x v="2"/>
    <n v="1"/>
    <x v="41"/>
    <n v="1"/>
    <x v="1"/>
    <x v="0"/>
    <x v="1"/>
    <x v="1"/>
    <n v="8"/>
    <n v="1"/>
    <n v="0"/>
  </r>
  <r>
    <n v="59"/>
    <x v="137"/>
    <x v="2"/>
    <n v="1"/>
    <x v="42"/>
    <n v="1"/>
    <x v="1"/>
    <x v="1"/>
    <x v="1"/>
    <x v="1"/>
    <n v="7"/>
    <n v="1"/>
    <n v="1"/>
  </r>
  <r>
    <n v="59"/>
    <x v="137"/>
    <x v="2"/>
    <n v="1"/>
    <x v="43"/>
    <n v="1"/>
    <x v="1"/>
    <x v="0"/>
    <x v="1"/>
    <x v="1"/>
    <n v="8"/>
    <n v="1"/>
    <n v="0"/>
  </r>
  <r>
    <n v="59"/>
    <x v="137"/>
    <x v="2"/>
    <n v="1"/>
    <x v="44"/>
    <n v="1"/>
    <x v="1"/>
    <x v="0"/>
    <x v="1"/>
    <x v="1"/>
    <n v="8"/>
    <n v="1"/>
    <n v="0"/>
  </r>
  <r>
    <n v="59"/>
    <x v="137"/>
    <x v="2"/>
    <n v="1"/>
    <x v="45"/>
    <n v="1"/>
    <x v="2"/>
    <x v="1"/>
    <x v="1"/>
    <x v="1"/>
    <n v="10"/>
    <n v="1"/>
    <n v="1"/>
  </r>
  <r>
    <n v="59"/>
    <x v="137"/>
    <x v="2"/>
    <n v="1"/>
    <x v="46"/>
    <n v="1"/>
    <x v="2"/>
    <x v="1"/>
    <x v="1"/>
    <x v="1"/>
    <n v="10"/>
    <n v="1"/>
    <n v="1"/>
  </r>
  <r>
    <n v="59"/>
    <x v="137"/>
    <x v="2"/>
    <n v="1"/>
    <x v="47"/>
    <n v="1"/>
    <x v="2"/>
    <x v="1"/>
    <x v="1"/>
    <x v="1"/>
    <n v="10"/>
    <n v="1"/>
    <n v="1"/>
  </r>
  <r>
    <n v="59"/>
    <x v="137"/>
    <x v="2"/>
    <n v="1"/>
    <x v="48"/>
    <n v="1"/>
    <x v="1"/>
    <x v="1"/>
    <x v="1"/>
    <x v="1"/>
    <n v="8"/>
    <n v="1"/>
    <n v="1"/>
  </r>
  <r>
    <n v="59"/>
    <x v="137"/>
    <x v="2"/>
    <n v="1"/>
    <x v="49"/>
    <n v="1"/>
    <x v="2"/>
    <x v="0"/>
    <x v="1"/>
    <x v="1"/>
    <n v="10"/>
    <n v="1"/>
    <n v="0"/>
  </r>
  <r>
    <n v="59"/>
    <x v="137"/>
    <x v="2"/>
    <n v="1"/>
    <x v="50"/>
    <n v="1"/>
    <x v="1"/>
    <x v="0"/>
    <x v="1"/>
    <x v="1"/>
    <n v="7"/>
    <n v="1"/>
    <n v="0"/>
  </r>
  <r>
    <n v="59"/>
    <x v="137"/>
    <x v="2"/>
    <n v="1"/>
    <x v="51"/>
    <n v="1"/>
    <x v="0"/>
    <x v="1"/>
    <x v="1"/>
    <x v="1"/>
    <n v="6"/>
    <n v="1"/>
    <n v="1"/>
  </r>
  <r>
    <n v="59"/>
    <x v="137"/>
    <x v="2"/>
    <n v="1"/>
    <x v="52"/>
    <n v="1"/>
    <x v="0"/>
    <x v="0"/>
    <x v="1"/>
    <x v="1"/>
    <n v="5"/>
    <n v="1"/>
    <n v="0"/>
  </r>
  <r>
    <n v="59"/>
    <x v="137"/>
    <x v="2"/>
    <n v="1"/>
    <x v="53"/>
    <n v="1"/>
    <x v="0"/>
    <x v="0"/>
    <x v="1"/>
    <x v="1"/>
    <n v="6"/>
    <n v="1"/>
    <n v="0"/>
  </r>
  <r>
    <n v="59"/>
    <x v="137"/>
    <x v="2"/>
    <n v="1"/>
    <x v="54"/>
    <n v="1"/>
    <x v="1"/>
    <x v="0"/>
    <x v="1"/>
    <x v="1"/>
    <n v="7"/>
    <n v="1"/>
    <n v="0"/>
  </r>
  <r>
    <n v="59"/>
    <x v="137"/>
    <x v="2"/>
    <n v="1"/>
    <x v="55"/>
    <n v="1"/>
    <x v="1"/>
    <x v="0"/>
    <x v="1"/>
    <x v="1"/>
    <n v="8"/>
    <n v="1"/>
    <n v="0"/>
  </r>
  <r>
    <n v="59"/>
    <x v="137"/>
    <x v="2"/>
    <n v="1"/>
    <x v="56"/>
    <n v="1"/>
    <x v="2"/>
    <x v="1"/>
    <x v="1"/>
    <x v="1"/>
    <n v="10"/>
    <n v="1"/>
    <n v="1"/>
  </r>
  <r>
    <n v="59"/>
    <x v="137"/>
    <x v="2"/>
    <n v="1"/>
    <x v="57"/>
    <n v="1"/>
    <x v="2"/>
    <x v="0"/>
    <x v="1"/>
    <x v="1"/>
    <n v="10"/>
    <n v="1"/>
    <n v="0"/>
  </r>
  <r>
    <n v="59"/>
    <x v="137"/>
    <x v="2"/>
    <n v="1"/>
    <x v="58"/>
    <n v="1"/>
    <x v="1"/>
    <x v="1"/>
    <x v="1"/>
    <x v="1"/>
    <n v="8"/>
    <n v="1"/>
    <n v="1"/>
  </r>
  <r>
    <n v="59"/>
    <x v="137"/>
    <x v="2"/>
    <n v="1"/>
    <x v="59"/>
    <n v="1"/>
    <x v="1"/>
    <x v="1"/>
    <x v="1"/>
    <x v="1"/>
    <n v="7"/>
    <n v="1"/>
    <n v="1"/>
  </r>
  <r>
    <n v="59"/>
    <x v="137"/>
    <x v="2"/>
    <n v="1"/>
    <x v="60"/>
    <n v="1"/>
    <x v="1"/>
    <x v="1"/>
    <x v="1"/>
    <x v="1"/>
    <n v="8"/>
    <n v="1"/>
    <n v="1"/>
  </r>
  <r>
    <n v="60"/>
    <x v="138"/>
    <x v="2"/>
    <n v="1"/>
    <x v="32"/>
    <n v="1"/>
    <x v="2"/>
    <x v="1"/>
    <x v="1"/>
    <x v="1"/>
    <n v="10"/>
    <n v="1"/>
    <n v="1"/>
  </r>
  <r>
    <n v="60"/>
    <x v="138"/>
    <x v="2"/>
    <n v="1"/>
    <x v="33"/>
    <n v="5"/>
    <x v="2"/>
    <x v="1"/>
    <x v="1"/>
    <x v="5"/>
    <n v="10"/>
    <n v="0"/>
    <n v="1"/>
  </r>
  <r>
    <n v="60"/>
    <x v="138"/>
    <x v="2"/>
    <n v="1"/>
    <x v="34"/>
    <n v="1"/>
    <x v="2"/>
    <x v="1"/>
    <x v="1"/>
    <x v="1"/>
    <n v="9"/>
    <n v="1"/>
    <n v="1"/>
  </r>
  <r>
    <n v="60"/>
    <x v="138"/>
    <x v="2"/>
    <n v="1"/>
    <x v="35"/>
    <n v="1"/>
    <x v="2"/>
    <x v="1"/>
    <x v="1"/>
    <x v="1"/>
    <n v="9"/>
    <n v="1"/>
    <n v="1"/>
  </r>
  <r>
    <n v="60"/>
    <x v="138"/>
    <x v="2"/>
    <n v="1"/>
    <x v="36"/>
    <n v="1"/>
    <x v="2"/>
    <x v="0"/>
    <x v="1"/>
    <x v="1"/>
    <n v="10"/>
    <n v="1"/>
    <n v="0"/>
  </r>
  <r>
    <n v="60"/>
    <x v="138"/>
    <x v="2"/>
    <n v="1"/>
    <x v="37"/>
    <n v="1"/>
    <x v="1"/>
    <x v="0"/>
    <x v="1"/>
    <x v="1"/>
    <n v="8"/>
    <n v="1"/>
    <n v="0"/>
  </r>
  <r>
    <n v="60"/>
    <x v="138"/>
    <x v="2"/>
    <n v="1"/>
    <x v="38"/>
    <n v="3"/>
    <x v="0"/>
    <x v="0"/>
    <x v="1"/>
    <x v="3"/>
    <n v="6"/>
    <n v="0"/>
    <n v="0"/>
  </r>
  <r>
    <n v="60"/>
    <x v="138"/>
    <x v="2"/>
    <n v="1"/>
    <x v="39"/>
    <n v="1"/>
    <x v="0"/>
    <x v="1"/>
    <x v="1"/>
    <x v="1"/>
    <n v="6"/>
    <n v="1"/>
    <n v="1"/>
  </r>
  <r>
    <n v="60"/>
    <x v="138"/>
    <x v="2"/>
    <n v="1"/>
    <x v="40"/>
    <n v="1"/>
    <x v="0"/>
    <x v="0"/>
    <x v="1"/>
    <x v="1"/>
    <n v="6"/>
    <n v="1"/>
    <n v="0"/>
  </r>
  <r>
    <n v="60"/>
    <x v="138"/>
    <x v="2"/>
    <n v="1"/>
    <x v="41"/>
    <n v="1"/>
    <x v="1"/>
    <x v="0"/>
    <x v="1"/>
    <x v="1"/>
    <n v="8"/>
    <n v="1"/>
    <n v="0"/>
  </r>
  <r>
    <n v="60"/>
    <x v="138"/>
    <x v="2"/>
    <n v="1"/>
    <x v="42"/>
    <n v="1"/>
    <x v="1"/>
    <x v="1"/>
    <x v="1"/>
    <x v="1"/>
    <n v="7"/>
    <n v="1"/>
    <n v="1"/>
  </r>
  <r>
    <n v="60"/>
    <x v="138"/>
    <x v="2"/>
    <n v="1"/>
    <x v="43"/>
    <n v="1"/>
    <x v="1"/>
    <x v="0"/>
    <x v="1"/>
    <x v="1"/>
    <n v="8"/>
    <n v="1"/>
    <n v="0"/>
  </r>
  <r>
    <n v="60"/>
    <x v="138"/>
    <x v="2"/>
    <n v="1"/>
    <x v="44"/>
    <n v="1"/>
    <x v="1"/>
    <x v="0"/>
    <x v="1"/>
    <x v="1"/>
    <n v="8"/>
    <n v="1"/>
    <n v="0"/>
  </r>
  <r>
    <n v="60"/>
    <x v="138"/>
    <x v="2"/>
    <n v="1"/>
    <x v="45"/>
    <n v="1"/>
    <x v="2"/>
    <x v="1"/>
    <x v="1"/>
    <x v="1"/>
    <n v="10"/>
    <n v="1"/>
    <n v="1"/>
  </r>
  <r>
    <n v="60"/>
    <x v="138"/>
    <x v="2"/>
    <n v="1"/>
    <x v="46"/>
    <n v="1"/>
    <x v="2"/>
    <x v="1"/>
    <x v="1"/>
    <x v="1"/>
    <n v="10"/>
    <n v="1"/>
    <n v="1"/>
  </r>
  <r>
    <n v="60"/>
    <x v="138"/>
    <x v="2"/>
    <n v="1"/>
    <x v="47"/>
    <n v="1"/>
    <x v="2"/>
    <x v="1"/>
    <x v="1"/>
    <x v="1"/>
    <n v="10"/>
    <n v="1"/>
    <n v="1"/>
  </r>
  <r>
    <n v="60"/>
    <x v="138"/>
    <x v="2"/>
    <n v="1"/>
    <x v="48"/>
    <n v="5"/>
    <x v="1"/>
    <x v="1"/>
    <x v="1"/>
    <x v="5"/>
    <n v="8"/>
    <n v="0"/>
    <n v="1"/>
  </r>
  <r>
    <n v="60"/>
    <x v="138"/>
    <x v="2"/>
    <n v="1"/>
    <x v="49"/>
    <n v="1"/>
    <x v="2"/>
    <x v="0"/>
    <x v="1"/>
    <x v="1"/>
    <n v="10"/>
    <n v="1"/>
    <n v="0"/>
  </r>
  <r>
    <n v="60"/>
    <x v="138"/>
    <x v="2"/>
    <n v="1"/>
    <x v="50"/>
    <n v="3"/>
    <x v="1"/>
    <x v="0"/>
    <x v="1"/>
    <x v="3"/>
    <n v="7"/>
    <n v="0"/>
    <n v="0"/>
  </r>
  <r>
    <n v="60"/>
    <x v="138"/>
    <x v="2"/>
    <n v="1"/>
    <x v="51"/>
    <n v="1"/>
    <x v="0"/>
    <x v="1"/>
    <x v="1"/>
    <x v="1"/>
    <n v="6"/>
    <n v="1"/>
    <n v="1"/>
  </r>
  <r>
    <n v="60"/>
    <x v="138"/>
    <x v="2"/>
    <n v="1"/>
    <x v="52"/>
    <n v="1"/>
    <x v="0"/>
    <x v="0"/>
    <x v="1"/>
    <x v="1"/>
    <n v="5"/>
    <n v="1"/>
    <n v="0"/>
  </r>
  <r>
    <n v="60"/>
    <x v="138"/>
    <x v="2"/>
    <n v="1"/>
    <x v="53"/>
    <n v="1"/>
    <x v="0"/>
    <x v="0"/>
    <x v="1"/>
    <x v="1"/>
    <n v="6"/>
    <n v="1"/>
    <n v="0"/>
  </r>
  <r>
    <n v="60"/>
    <x v="138"/>
    <x v="2"/>
    <n v="1"/>
    <x v="54"/>
    <n v="1"/>
    <x v="1"/>
    <x v="0"/>
    <x v="1"/>
    <x v="1"/>
    <n v="7"/>
    <n v="1"/>
    <n v="0"/>
  </r>
  <r>
    <n v="60"/>
    <x v="138"/>
    <x v="2"/>
    <n v="1"/>
    <x v="55"/>
    <n v="1"/>
    <x v="1"/>
    <x v="0"/>
    <x v="1"/>
    <x v="1"/>
    <n v="8"/>
    <n v="1"/>
    <n v="0"/>
  </r>
  <r>
    <n v="60"/>
    <x v="138"/>
    <x v="2"/>
    <n v="1"/>
    <x v="56"/>
    <n v="1"/>
    <x v="2"/>
    <x v="1"/>
    <x v="1"/>
    <x v="1"/>
    <n v="10"/>
    <n v="1"/>
    <n v="1"/>
  </r>
  <r>
    <n v="60"/>
    <x v="138"/>
    <x v="2"/>
    <n v="1"/>
    <x v="57"/>
    <n v="1"/>
    <x v="2"/>
    <x v="0"/>
    <x v="1"/>
    <x v="1"/>
    <n v="10"/>
    <n v="1"/>
    <n v="0"/>
  </r>
  <r>
    <n v="60"/>
    <x v="138"/>
    <x v="2"/>
    <n v="1"/>
    <x v="58"/>
    <n v="0"/>
    <x v="1"/>
    <x v="1"/>
    <x v="1"/>
    <x v="7"/>
    <n v="8"/>
    <n v="0"/>
    <n v="1"/>
  </r>
  <r>
    <n v="60"/>
    <x v="138"/>
    <x v="2"/>
    <n v="1"/>
    <x v="59"/>
    <n v="1"/>
    <x v="1"/>
    <x v="1"/>
    <x v="1"/>
    <x v="1"/>
    <n v="7"/>
    <n v="1"/>
    <n v="1"/>
  </r>
  <r>
    <n v="60"/>
    <x v="138"/>
    <x v="2"/>
    <n v="1"/>
    <x v="60"/>
    <n v="1"/>
    <x v="1"/>
    <x v="1"/>
    <x v="1"/>
    <x v="1"/>
    <n v="8"/>
    <n v="1"/>
    <n v="1"/>
  </r>
  <r>
    <n v="61"/>
    <x v="139"/>
    <x v="6"/>
    <n v="3"/>
    <x v="32"/>
    <n v="3"/>
    <x v="2"/>
    <x v="1"/>
    <x v="1"/>
    <x v="3"/>
    <n v="10"/>
    <n v="1"/>
    <n v="1"/>
  </r>
  <r>
    <n v="61"/>
    <x v="139"/>
    <x v="6"/>
    <n v="3"/>
    <x v="33"/>
    <n v="3"/>
    <x v="2"/>
    <x v="1"/>
    <x v="1"/>
    <x v="3"/>
    <n v="10"/>
    <n v="1"/>
    <n v="1"/>
  </r>
  <r>
    <n v="61"/>
    <x v="139"/>
    <x v="6"/>
    <n v="3"/>
    <x v="34"/>
    <n v="3"/>
    <x v="2"/>
    <x v="1"/>
    <x v="1"/>
    <x v="3"/>
    <n v="9"/>
    <n v="1"/>
    <n v="1"/>
  </r>
  <r>
    <n v="61"/>
    <x v="139"/>
    <x v="6"/>
    <n v="3"/>
    <x v="35"/>
    <n v="3"/>
    <x v="2"/>
    <x v="1"/>
    <x v="1"/>
    <x v="3"/>
    <n v="9"/>
    <n v="1"/>
    <n v="1"/>
  </r>
  <r>
    <n v="61"/>
    <x v="139"/>
    <x v="6"/>
    <n v="3"/>
    <x v="36"/>
    <n v="3"/>
    <x v="2"/>
    <x v="0"/>
    <x v="1"/>
    <x v="3"/>
    <n v="10"/>
    <n v="1"/>
    <n v="0"/>
  </r>
  <r>
    <n v="61"/>
    <x v="139"/>
    <x v="6"/>
    <n v="3"/>
    <x v="37"/>
    <n v="3"/>
    <x v="1"/>
    <x v="0"/>
    <x v="1"/>
    <x v="3"/>
    <n v="8"/>
    <n v="1"/>
    <n v="0"/>
  </r>
  <r>
    <n v="61"/>
    <x v="139"/>
    <x v="6"/>
    <n v="3"/>
    <x v="38"/>
    <n v="3"/>
    <x v="0"/>
    <x v="0"/>
    <x v="1"/>
    <x v="3"/>
    <n v="6"/>
    <n v="1"/>
    <n v="0"/>
  </r>
  <r>
    <n v="61"/>
    <x v="139"/>
    <x v="6"/>
    <n v="3"/>
    <x v="39"/>
    <n v="3"/>
    <x v="0"/>
    <x v="1"/>
    <x v="1"/>
    <x v="3"/>
    <n v="6"/>
    <n v="1"/>
    <n v="1"/>
  </r>
  <r>
    <n v="61"/>
    <x v="139"/>
    <x v="6"/>
    <n v="3"/>
    <x v="40"/>
    <n v="3"/>
    <x v="0"/>
    <x v="0"/>
    <x v="1"/>
    <x v="3"/>
    <n v="6"/>
    <n v="1"/>
    <n v="0"/>
  </r>
  <r>
    <n v="61"/>
    <x v="139"/>
    <x v="6"/>
    <n v="3"/>
    <x v="41"/>
    <n v="3"/>
    <x v="1"/>
    <x v="0"/>
    <x v="1"/>
    <x v="3"/>
    <n v="8"/>
    <n v="1"/>
    <n v="0"/>
  </r>
  <r>
    <n v="61"/>
    <x v="139"/>
    <x v="6"/>
    <n v="3"/>
    <x v="42"/>
    <n v="3"/>
    <x v="1"/>
    <x v="1"/>
    <x v="1"/>
    <x v="3"/>
    <n v="7"/>
    <n v="1"/>
    <n v="1"/>
  </r>
  <r>
    <n v="61"/>
    <x v="139"/>
    <x v="6"/>
    <n v="3"/>
    <x v="43"/>
    <n v="3"/>
    <x v="1"/>
    <x v="0"/>
    <x v="1"/>
    <x v="3"/>
    <n v="8"/>
    <n v="1"/>
    <n v="0"/>
  </r>
  <r>
    <n v="61"/>
    <x v="139"/>
    <x v="6"/>
    <n v="3"/>
    <x v="44"/>
    <n v="3"/>
    <x v="1"/>
    <x v="0"/>
    <x v="1"/>
    <x v="3"/>
    <n v="8"/>
    <n v="1"/>
    <n v="0"/>
  </r>
  <r>
    <n v="61"/>
    <x v="139"/>
    <x v="6"/>
    <n v="3"/>
    <x v="45"/>
    <n v="3"/>
    <x v="2"/>
    <x v="1"/>
    <x v="1"/>
    <x v="3"/>
    <n v="10"/>
    <n v="1"/>
    <n v="1"/>
  </r>
  <r>
    <n v="61"/>
    <x v="139"/>
    <x v="6"/>
    <n v="3"/>
    <x v="46"/>
    <n v="3"/>
    <x v="2"/>
    <x v="1"/>
    <x v="1"/>
    <x v="3"/>
    <n v="10"/>
    <n v="1"/>
    <n v="1"/>
  </r>
  <r>
    <n v="61"/>
    <x v="139"/>
    <x v="6"/>
    <n v="3"/>
    <x v="47"/>
    <n v="3"/>
    <x v="2"/>
    <x v="1"/>
    <x v="1"/>
    <x v="3"/>
    <n v="10"/>
    <n v="1"/>
    <n v="1"/>
  </r>
  <r>
    <n v="61"/>
    <x v="139"/>
    <x v="6"/>
    <n v="3"/>
    <x v="48"/>
    <n v="3"/>
    <x v="1"/>
    <x v="1"/>
    <x v="1"/>
    <x v="3"/>
    <n v="8"/>
    <n v="1"/>
    <n v="1"/>
  </r>
  <r>
    <n v="61"/>
    <x v="139"/>
    <x v="6"/>
    <n v="3"/>
    <x v="49"/>
    <n v="3"/>
    <x v="2"/>
    <x v="0"/>
    <x v="1"/>
    <x v="3"/>
    <n v="10"/>
    <n v="1"/>
    <n v="0"/>
  </r>
  <r>
    <n v="61"/>
    <x v="139"/>
    <x v="6"/>
    <n v="3"/>
    <x v="50"/>
    <n v="3"/>
    <x v="1"/>
    <x v="0"/>
    <x v="1"/>
    <x v="3"/>
    <n v="7"/>
    <n v="1"/>
    <n v="0"/>
  </r>
  <r>
    <n v="61"/>
    <x v="139"/>
    <x v="6"/>
    <n v="3"/>
    <x v="51"/>
    <n v="3"/>
    <x v="0"/>
    <x v="1"/>
    <x v="1"/>
    <x v="3"/>
    <n v="6"/>
    <n v="1"/>
    <n v="1"/>
  </r>
  <r>
    <n v="61"/>
    <x v="139"/>
    <x v="6"/>
    <n v="3"/>
    <x v="52"/>
    <n v="3"/>
    <x v="0"/>
    <x v="0"/>
    <x v="1"/>
    <x v="3"/>
    <n v="5"/>
    <n v="1"/>
    <n v="0"/>
  </r>
  <r>
    <n v="61"/>
    <x v="139"/>
    <x v="6"/>
    <n v="3"/>
    <x v="53"/>
    <n v="3"/>
    <x v="0"/>
    <x v="0"/>
    <x v="1"/>
    <x v="3"/>
    <n v="6"/>
    <n v="1"/>
    <n v="0"/>
  </r>
  <r>
    <n v="61"/>
    <x v="139"/>
    <x v="6"/>
    <n v="3"/>
    <x v="54"/>
    <n v="3"/>
    <x v="1"/>
    <x v="0"/>
    <x v="1"/>
    <x v="3"/>
    <n v="7"/>
    <n v="1"/>
    <n v="0"/>
  </r>
  <r>
    <n v="61"/>
    <x v="139"/>
    <x v="6"/>
    <n v="3"/>
    <x v="55"/>
    <n v="3"/>
    <x v="1"/>
    <x v="0"/>
    <x v="1"/>
    <x v="3"/>
    <n v="8"/>
    <n v="1"/>
    <n v="0"/>
  </r>
  <r>
    <n v="61"/>
    <x v="139"/>
    <x v="6"/>
    <n v="3"/>
    <x v="56"/>
    <n v="3"/>
    <x v="2"/>
    <x v="1"/>
    <x v="1"/>
    <x v="3"/>
    <n v="10"/>
    <n v="1"/>
    <n v="1"/>
  </r>
  <r>
    <n v="61"/>
    <x v="139"/>
    <x v="6"/>
    <n v="3"/>
    <x v="57"/>
    <n v="3"/>
    <x v="2"/>
    <x v="0"/>
    <x v="1"/>
    <x v="3"/>
    <n v="10"/>
    <n v="1"/>
    <n v="0"/>
  </r>
  <r>
    <n v="61"/>
    <x v="139"/>
    <x v="6"/>
    <n v="3"/>
    <x v="58"/>
    <n v="6"/>
    <x v="1"/>
    <x v="1"/>
    <x v="1"/>
    <x v="6"/>
    <n v="8"/>
    <n v="0"/>
    <n v="1"/>
  </r>
  <r>
    <n v="61"/>
    <x v="139"/>
    <x v="6"/>
    <n v="3"/>
    <x v="59"/>
    <n v="3"/>
    <x v="1"/>
    <x v="1"/>
    <x v="1"/>
    <x v="3"/>
    <n v="7"/>
    <n v="1"/>
    <n v="1"/>
  </r>
  <r>
    <n v="61"/>
    <x v="139"/>
    <x v="6"/>
    <n v="3"/>
    <x v="60"/>
    <n v="3"/>
    <x v="1"/>
    <x v="1"/>
    <x v="1"/>
    <x v="3"/>
    <n v="8"/>
    <n v="1"/>
    <n v="1"/>
  </r>
  <r>
    <n v="62"/>
    <x v="140"/>
    <x v="5"/>
    <n v="6"/>
    <x v="32"/>
    <n v="6"/>
    <x v="2"/>
    <x v="1"/>
    <x v="1"/>
    <x v="6"/>
    <n v="10"/>
    <n v="1"/>
    <n v="1"/>
  </r>
  <r>
    <n v="62"/>
    <x v="140"/>
    <x v="5"/>
    <n v="6"/>
    <x v="33"/>
    <n v="6"/>
    <x v="2"/>
    <x v="1"/>
    <x v="1"/>
    <x v="6"/>
    <n v="10"/>
    <n v="1"/>
    <n v="1"/>
  </r>
  <r>
    <n v="62"/>
    <x v="140"/>
    <x v="5"/>
    <n v="6"/>
    <x v="34"/>
    <n v="6"/>
    <x v="2"/>
    <x v="1"/>
    <x v="1"/>
    <x v="6"/>
    <n v="9"/>
    <n v="1"/>
    <n v="1"/>
  </r>
  <r>
    <n v="62"/>
    <x v="140"/>
    <x v="5"/>
    <n v="6"/>
    <x v="35"/>
    <n v="6"/>
    <x v="2"/>
    <x v="1"/>
    <x v="1"/>
    <x v="6"/>
    <n v="9"/>
    <n v="1"/>
    <n v="1"/>
  </r>
  <r>
    <n v="62"/>
    <x v="140"/>
    <x v="5"/>
    <n v="6"/>
    <x v="36"/>
    <n v="6"/>
    <x v="2"/>
    <x v="0"/>
    <x v="1"/>
    <x v="6"/>
    <n v="10"/>
    <n v="1"/>
    <n v="0"/>
  </r>
  <r>
    <n v="62"/>
    <x v="140"/>
    <x v="5"/>
    <n v="6"/>
    <x v="37"/>
    <n v="6"/>
    <x v="1"/>
    <x v="0"/>
    <x v="1"/>
    <x v="6"/>
    <n v="8"/>
    <n v="1"/>
    <n v="0"/>
  </r>
  <r>
    <n v="62"/>
    <x v="140"/>
    <x v="5"/>
    <n v="6"/>
    <x v="38"/>
    <n v="5"/>
    <x v="0"/>
    <x v="0"/>
    <x v="1"/>
    <x v="5"/>
    <n v="6"/>
    <n v="0"/>
    <n v="0"/>
  </r>
  <r>
    <n v="62"/>
    <x v="140"/>
    <x v="5"/>
    <n v="6"/>
    <x v="39"/>
    <n v="2"/>
    <x v="0"/>
    <x v="1"/>
    <x v="1"/>
    <x v="0"/>
    <n v="6"/>
    <n v="0"/>
    <n v="1"/>
  </r>
  <r>
    <n v="62"/>
    <x v="140"/>
    <x v="5"/>
    <n v="6"/>
    <x v="40"/>
    <n v="6"/>
    <x v="0"/>
    <x v="0"/>
    <x v="1"/>
    <x v="6"/>
    <n v="6"/>
    <n v="1"/>
    <n v="0"/>
  </r>
  <r>
    <n v="62"/>
    <x v="140"/>
    <x v="5"/>
    <n v="6"/>
    <x v="41"/>
    <n v="6"/>
    <x v="1"/>
    <x v="0"/>
    <x v="1"/>
    <x v="6"/>
    <n v="8"/>
    <n v="1"/>
    <n v="0"/>
  </r>
  <r>
    <n v="62"/>
    <x v="140"/>
    <x v="5"/>
    <n v="6"/>
    <x v="42"/>
    <n v="6"/>
    <x v="1"/>
    <x v="1"/>
    <x v="1"/>
    <x v="6"/>
    <n v="7"/>
    <n v="1"/>
    <n v="1"/>
  </r>
  <r>
    <n v="62"/>
    <x v="140"/>
    <x v="5"/>
    <n v="6"/>
    <x v="43"/>
    <n v="6"/>
    <x v="1"/>
    <x v="0"/>
    <x v="1"/>
    <x v="6"/>
    <n v="8"/>
    <n v="1"/>
    <n v="0"/>
  </r>
  <r>
    <n v="62"/>
    <x v="140"/>
    <x v="5"/>
    <n v="6"/>
    <x v="44"/>
    <n v="3"/>
    <x v="1"/>
    <x v="0"/>
    <x v="1"/>
    <x v="3"/>
    <n v="8"/>
    <n v="0"/>
    <n v="0"/>
  </r>
  <r>
    <n v="62"/>
    <x v="140"/>
    <x v="5"/>
    <n v="6"/>
    <x v="45"/>
    <n v="6"/>
    <x v="2"/>
    <x v="1"/>
    <x v="1"/>
    <x v="6"/>
    <n v="10"/>
    <n v="1"/>
    <n v="1"/>
  </r>
  <r>
    <n v="62"/>
    <x v="140"/>
    <x v="5"/>
    <n v="6"/>
    <x v="46"/>
    <n v="6"/>
    <x v="2"/>
    <x v="1"/>
    <x v="1"/>
    <x v="6"/>
    <n v="10"/>
    <n v="1"/>
    <n v="1"/>
  </r>
  <r>
    <n v="62"/>
    <x v="140"/>
    <x v="5"/>
    <n v="6"/>
    <x v="47"/>
    <n v="6"/>
    <x v="2"/>
    <x v="1"/>
    <x v="1"/>
    <x v="6"/>
    <n v="10"/>
    <n v="1"/>
    <n v="1"/>
  </r>
  <r>
    <n v="62"/>
    <x v="140"/>
    <x v="5"/>
    <n v="6"/>
    <x v="48"/>
    <n v="6"/>
    <x v="1"/>
    <x v="1"/>
    <x v="1"/>
    <x v="6"/>
    <n v="8"/>
    <n v="1"/>
    <n v="1"/>
  </r>
  <r>
    <n v="62"/>
    <x v="140"/>
    <x v="5"/>
    <n v="6"/>
    <x v="49"/>
    <n v="6"/>
    <x v="2"/>
    <x v="0"/>
    <x v="1"/>
    <x v="6"/>
    <n v="10"/>
    <n v="1"/>
    <n v="0"/>
  </r>
  <r>
    <n v="62"/>
    <x v="140"/>
    <x v="5"/>
    <n v="6"/>
    <x v="50"/>
    <n v="6"/>
    <x v="1"/>
    <x v="0"/>
    <x v="1"/>
    <x v="6"/>
    <n v="7"/>
    <n v="1"/>
    <n v="0"/>
  </r>
  <r>
    <n v="62"/>
    <x v="140"/>
    <x v="5"/>
    <n v="6"/>
    <x v="51"/>
    <n v="6"/>
    <x v="0"/>
    <x v="1"/>
    <x v="1"/>
    <x v="6"/>
    <n v="6"/>
    <n v="1"/>
    <n v="1"/>
  </r>
  <r>
    <n v="62"/>
    <x v="140"/>
    <x v="5"/>
    <n v="6"/>
    <x v="52"/>
    <n v="6"/>
    <x v="0"/>
    <x v="0"/>
    <x v="1"/>
    <x v="6"/>
    <n v="5"/>
    <n v="1"/>
    <n v="0"/>
  </r>
  <r>
    <n v="62"/>
    <x v="140"/>
    <x v="5"/>
    <n v="6"/>
    <x v="53"/>
    <n v="6"/>
    <x v="0"/>
    <x v="0"/>
    <x v="1"/>
    <x v="6"/>
    <n v="6"/>
    <n v="1"/>
    <n v="0"/>
  </r>
  <r>
    <n v="62"/>
    <x v="140"/>
    <x v="5"/>
    <n v="6"/>
    <x v="54"/>
    <n v="2"/>
    <x v="1"/>
    <x v="0"/>
    <x v="1"/>
    <x v="0"/>
    <n v="7"/>
    <n v="0"/>
    <n v="0"/>
  </r>
  <r>
    <n v="62"/>
    <x v="140"/>
    <x v="5"/>
    <n v="6"/>
    <x v="55"/>
    <n v="6"/>
    <x v="1"/>
    <x v="0"/>
    <x v="1"/>
    <x v="6"/>
    <n v="8"/>
    <n v="1"/>
    <n v="0"/>
  </r>
  <r>
    <n v="62"/>
    <x v="140"/>
    <x v="5"/>
    <n v="6"/>
    <x v="56"/>
    <n v="6"/>
    <x v="2"/>
    <x v="1"/>
    <x v="1"/>
    <x v="6"/>
    <n v="10"/>
    <n v="1"/>
    <n v="1"/>
  </r>
  <r>
    <n v="62"/>
    <x v="140"/>
    <x v="5"/>
    <n v="6"/>
    <x v="57"/>
    <n v="6"/>
    <x v="2"/>
    <x v="0"/>
    <x v="1"/>
    <x v="6"/>
    <n v="10"/>
    <n v="1"/>
    <n v="0"/>
  </r>
  <r>
    <n v="62"/>
    <x v="140"/>
    <x v="5"/>
    <n v="6"/>
    <x v="58"/>
    <n v="3"/>
    <x v="1"/>
    <x v="1"/>
    <x v="1"/>
    <x v="3"/>
    <n v="8"/>
    <n v="0"/>
    <n v="1"/>
  </r>
  <r>
    <n v="62"/>
    <x v="140"/>
    <x v="5"/>
    <n v="6"/>
    <x v="59"/>
    <n v="6"/>
    <x v="1"/>
    <x v="1"/>
    <x v="1"/>
    <x v="6"/>
    <n v="7"/>
    <n v="1"/>
    <n v="1"/>
  </r>
  <r>
    <n v="62"/>
    <x v="140"/>
    <x v="5"/>
    <n v="6"/>
    <x v="60"/>
    <n v="6"/>
    <x v="1"/>
    <x v="1"/>
    <x v="1"/>
    <x v="6"/>
    <n v="8"/>
    <n v="1"/>
    <n v="1"/>
  </r>
  <r>
    <n v="63"/>
    <x v="141"/>
    <x v="4"/>
    <n v="5"/>
    <x v="32"/>
    <n v="5"/>
    <x v="2"/>
    <x v="1"/>
    <x v="1"/>
    <x v="5"/>
    <n v="10"/>
    <n v="1"/>
    <n v="1"/>
  </r>
  <r>
    <n v="63"/>
    <x v="141"/>
    <x v="4"/>
    <n v="5"/>
    <x v="33"/>
    <n v="5"/>
    <x v="2"/>
    <x v="1"/>
    <x v="1"/>
    <x v="5"/>
    <n v="10"/>
    <n v="1"/>
    <n v="1"/>
  </r>
  <r>
    <n v="63"/>
    <x v="141"/>
    <x v="4"/>
    <n v="5"/>
    <x v="34"/>
    <n v="5"/>
    <x v="2"/>
    <x v="1"/>
    <x v="1"/>
    <x v="5"/>
    <n v="9"/>
    <n v="1"/>
    <n v="1"/>
  </r>
  <r>
    <n v="63"/>
    <x v="141"/>
    <x v="4"/>
    <n v="5"/>
    <x v="35"/>
    <n v="0"/>
    <x v="2"/>
    <x v="1"/>
    <x v="1"/>
    <x v="7"/>
    <n v="9"/>
    <n v="0"/>
    <n v="1"/>
  </r>
  <r>
    <n v="63"/>
    <x v="141"/>
    <x v="4"/>
    <n v="5"/>
    <x v="36"/>
    <n v="5"/>
    <x v="2"/>
    <x v="0"/>
    <x v="1"/>
    <x v="5"/>
    <n v="10"/>
    <n v="1"/>
    <n v="0"/>
  </r>
  <r>
    <n v="63"/>
    <x v="141"/>
    <x v="4"/>
    <n v="5"/>
    <x v="37"/>
    <n v="6"/>
    <x v="1"/>
    <x v="0"/>
    <x v="1"/>
    <x v="6"/>
    <n v="8"/>
    <n v="0"/>
    <n v="0"/>
  </r>
  <r>
    <n v="63"/>
    <x v="141"/>
    <x v="4"/>
    <n v="5"/>
    <x v="38"/>
    <n v="5"/>
    <x v="0"/>
    <x v="0"/>
    <x v="1"/>
    <x v="5"/>
    <n v="6"/>
    <n v="1"/>
    <n v="0"/>
  </r>
  <r>
    <n v="63"/>
    <x v="141"/>
    <x v="4"/>
    <n v="5"/>
    <x v="39"/>
    <n v="7"/>
    <x v="0"/>
    <x v="1"/>
    <x v="1"/>
    <x v="2"/>
    <n v="6"/>
    <n v="0"/>
    <n v="1"/>
  </r>
  <r>
    <n v="63"/>
    <x v="141"/>
    <x v="4"/>
    <n v="5"/>
    <x v="40"/>
    <n v="5"/>
    <x v="0"/>
    <x v="0"/>
    <x v="1"/>
    <x v="5"/>
    <n v="6"/>
    <n v="1"/>
    <n v="0"/>
  </r>
  <r>
    <n v="63"/>
    <x v="141"/>
    <x v="4"/>
    <n v="5"/>
    <x v="41"/>
    <n v="7"/>
    <x v="1"/>
    <x v="0"/>
    <x v="1"/>
    <x v="2"/>
    <n v="8"/>
    <n v="0"/>
    <n v="0"/>
  </r>
  <r>
    <n v="63"/>
    <x v="141"/>
    <x v="4"/>
    <n v="5"/>
    <x v="42"/>
    <n v="7"/>
    <x v="1"/>
    <x v="1"/>
    <x v="1"/>
    <x v="2"/>
    <n v="7"/>
    <n v="0"/>
    <n v="1"/>
  </r>
  <r>
    <n v="63"/>
    <x v="141"/>
    <x v="4"/>
    <n v="5"/>
    <x v="43"/>
    <n v="7"/>
    <x v="1"/>
    <x v="0"/>
    <x v="1"/>
    <x v="2"/>
    <n v="8"/>
    <n v="0"/>
    <n v="0"/>
  </r>
  <r>
    <n v="63"/>
    <x v="141"/>
    <x v="4"/>
    <n v="5"/>
    <x v="44"/>
    <n v="5"/>
    <x v="1"/>
    <x v="0"/>
    <x v="1"/>
    <x v="5"/>
    <n v="8"/>
    <n v="1"/>
    <n v="0"/>
  </r>
  <r>
    <n v="63"/>
    <x v="141"/>
    <x v="4"/>
    <n v="5"/>
    <x v="45"/>
    <n v="5"/>
    <x v="2"/>
    <x v="1"/>
    <x v="1"/>
    <x v="5"/>
    <n v="10"/>
    <n v="1"/>
    <n v="1"/>
  </r>
  <r>
    <n v="63"/>
    <x v="141"/>
    <x v="4"/>
    <n v="5"/>
    <x v="46"/>
    <n v="6"/>
    <x v="2"/>
    <x v="1"/>
    <x v="1"/>
    <x v="6"/>
    <n v="10"/>
    <n v="0"/>
    <n v="1"/>
  </r>
  <r>
    <n v="63"/>
    <x v="141"/>
    <x v="4"/>
    <n v="5"/>
    <x v="47"/>
    <n v="5"/>
    <x v="2"/>
    <x v="1"/>
    <x v="1"/>
    <x v="5"/>
    <n v="10"/>
    <n v="1"/>
    <n v="1"/>
  </r>
  <r>
    <n v="63"/>
    <x v="141"/>
    <x v="4"/>
    <n v="5"/>
    <x v="48"/>
    <n v="5"/>
    <x v="1"/>
    <x v="1"/>
    <x v="1"/>
    <x v="5"/>
    <n v="8"/>
    <n v="1"/>
    <n v="1"/>
  </r>
  <r>
    <n v="63"/>
    <x v="141"/>
    <x v="4"/>
    <n v="5"/>
    <x v="49"/>
    <n v="7"/>
    <x v="2"/>
    <x v="0"/>
    <x v="1"/>
    <x v="2"/>
    <n v="10"/>
    <n v="0"/>
    <n v="0"/>
  </r>
  <r>
    <n v="63"/>
    <x v="141"/>
    <x v="4"/>
    <n v="5"/>
    <x v="50"/>
    <n v="5"/>
    <x v="1"/>
    <x v="0"/>
    <x v="1"/>
    <x v="5"/>
    <n v="7"/>
    <n v="1"/>
    <n v="0"/>
  </r>
  <r>
    <n v="63"/>
    <x v="141"/>
    <x v="4"/>
    <n v="5"/>
    <x v="51"/>
    <n v="6"/>
    <x v="0"/>
    <x v="1"/>
    <x v="1"/>
    <x v="6"/>
    <n v="6"/>
    <n v="0"/>
    <n v="1"/>
  </r>
  <r>
    <n v="63"/>
    <x v="141"/>
    <x v="4"/>
    <n v="5"/>
    <x v="52"/>
    <n v="5"/>
    <x v="0"/>
    <x v="0"/>
    <x v="1"/>
    <x v="5"/>
    <n v="5"/>
    <n v="1"/>
    <n v="0"/>
  </r>
  <r>
    <n v="63"/>
    <x v="141"/>
    <x v="4"/>
    <n v="5"/>
    <x v="53"/>
    <n v="7"/>
    <x v="0"/>
    <x v="0"/>
    <x v="1"/>
    <x v="2"/>
    <n v="6"/>
    <n v="0"/>
    <n v="0"/>
  </r>
  <r>
    <n v="63"/>
    <x v="141"/>
    <x v="4"/>
    <n v="5"/>
    <x v="54"/>
    <n v="5"/>
    <x v="1"/>
    <x v="0"/>
    <x v="1"/>
    <x v="5"/>
    <n v="7"/>
    <n v="1"/>
    <n v="0"/>
  </r>
  <r>
    <n v="63"/>
    <x v="141"/>
    <x v="4"/>
    <n v="5"/>
    <x v="55"/>
    <n v="5"/>
    <x v="1"/>
    <x v="0"/>
    <x v="1"/>
    <x v="5"/>
    <n v="8"/>
    <n v="1"/>
    <n v="0"/>
  </r>
  <r>
    <n v="63"/>
    <x v="141"/>
    <x v="4"/>
    <n v="5"/>
    <x v="56"/>
    <n v="4"/>
    <x v="2"/>
    <x v="1"/>
    <x v="1"/>
    <x v="4"/>
    <n v="10"/>
    <n v="0"/>
    <n v="1"/>
  </r>
  <r>
    <n v="63"/>
    <x v="141"/>
    <x v="4"/>
    <n v="5"/>
    <x v="57"/>
    <n v="7"/>
    <x v="2"/>
    <x v="0"/>
    <x v="1"/>
    <x v="2"/>
    <n v="10"/>
    <n v="0"/>
    <n v="0"/>
  </r>
  <r>
    <n v="63"/>
    <x v="141"/>
    <x v="4"/>
    <n v="5"/>
    <x v="58"/>
    <n v="4"/>
    <x v="1"/>
    <x v="1"/>
    <x v="1"/>
    <x v="4"/>
    <n v="8"/>
    <n v="0"/>
    <n v="1"/>
  </r>
  <r>
    <n v="63"/>
    <x v="141"/>
    <x v="4"/>
    <n v="5"/>
    <x v="59"/>
    <n v="5"/>
    <x v="1"/>
    <x v="1"/>
    <x v="1"/>
    <x v="5"/>
    <n v="7"/>
    <n v="1"/>
    <n v="1"/>
  </r>
  <r>
    <n v="63"/>
    <x v="141"/>
    <x v="4"/>
    <n v="5"/>
    <x v="60"/>
    <n v="5"/>
    <x v="1"/>
    <x v="1"/>
    <x v="1"/>
    <x v="5"/>
    <n v="8"/>
    <n v="1"/>
    <n v="1"/>
  </r>
  <r>
    <n v="64"/>
    <x v="142"/>
    <x v="1"/>
    <n v="2"/>
    <x v="32"/>
    <n v="2"/>
    <x v="2"/>
    <x v="1"/>
    <x v="1"/>
    <x v="0"/>
    <n v="10"/>
    <n v="1"/>
    <n v="1"/>
  </r>
  <r>
    <n v="64"/>
    <x v="142"/>
    <x v="1"/>
    <n v="2"/>
    <x v="33"/>
    <n v="2"/>
    <x v="2"/>
    <x v="1"/>
    <x v="1"/>
    <x v="0"/>
    <n v="10"/>
    <n v="1"/>
    <n v="1"/>
  </r>
  <r>
    <n v="64"/>
    <x v="142"/>
    <x v="1"/>
    <n v="2"/>
    <x v="34"/>
    <n v="2"/>
    <x v="2"/>
    <x v="1"/>
    <x v="1"/>
    <x v="0"/>
    <n v="9"/>
    <n v="1"/>
    <n v="1"/>
  </r>
  <r>
    <n v="64"/>
    <x v="142"/>
    <x v="1"/>
    <n v="2"/>
    <x v="35"/>
    <n v="2"/>
    <x v="2"/>
    <x v="1"/>
    <x v="1"/>
    <x v="0"/>
    <n v="9"/>
    <n v="1"/>
    <n v="1"/>
  </r>
  <r>
    <n v="64"/>
    <x v="142"/>
    <x v="1"/>
    <n v="2"/>
    <x v="36"/>
    <n v="2"/>
    <x v="2"/>
    <x v="0"/>
    <x v="1"/>
    <x v="0"/>
    <n v="10"/>
    <n v="1"/>
    <n v="0"/>
  </r>
  <r>
    <n v="64"/>
    <x v="142"/>
    <x v="1"/>
    <n v="2"/>
    <x v="37"/>
    <n v="1"/>
    <x v="1"/>
    <x v="0"/>
    <x v="1"/>
    <x v="1"/>
    <n v="8"/>
    <n v="0"/>
    <n v="0"/>
  </r>
  <r>
    <n v="64"/>
    <x v="142"/>
    <x v="1"/>
    <n v="2"/>
    <x v="38"/>
    <n v="1"/>
    <x v="0"/>
    <x v="0"/>
    <x v="1"/>
    <x v="1"/>
    <n v="6"/>
    <n v="0"/>
    <n v="0"/>
  </r>
  <r>
    <n v="64"/>
    <x v="142"/>
    <x v="1"/>
    <n v="2"/>
    <x v="39"/>
    <n v="2"/>
    <x v="0"/>
    <x v="1"/>
    <x v="1"/>
    <x v="0"/>
    <n v="6"/>
    <n v="1"/>
    <n v="1"/>
  </r>
  <r>
    <n v="64"/>
    <x v="142"/>
    <x v="1"/>
    <n v="2"/>
    <x v="40"/>
    <n v="1"/>
    <x v="0"/>
    <x v="0"/>
    <x v="1"/>
    <x v="1"/>
    <n v="6"/>
    <n v="0"/>
    <n v="0"/>
  </r>
  <r>
    <n v="64"/>
    <x v="142"/>
    <x v="1"/>
    <n v="2"/>
    <x v="41"/>
    <n v="2"/>
    <x v="1"/>
    <x v="0"/>
    <x v="1"/>
    <x v="0"/>
    <n v="8"/>
    <n v="1"/>
    <n v="0"/>
  </r>
  <r>
    <n v="64"/>
    <x v="142"/>
    <x v="1"/>
    <n v="2"/>
    <x v="42"/>
    <n v="2"/>
    <x v="1"/>
    <x v="1"/>
    <x v="1"/>
    <x v="0"/>
    <n v="7"/>
    <n v="1"/>
    <n v="1"/>
  </r>
  <r>
    <n v="64"/>
    <x v="142"/>
    <x v="1"/>
    <n v="2"/>
    <x v="43"/>
    <n v="2"/>
    <x v="1"/>
    <x v="0"/>
    <x v="1"/>
    <x v="0"/>
    <n v="8"/>
    <n v="1"/>
    <n v="0"/>
  </r>
  <r>
    <n v="64"/>
    <x v="142"/>
    <x v="1"/>
    <n v="2"/>
    <x v="44"/>
    <n v="1"/>
    <x v="1"/>
    <x v="0"/>
    <x v="1"/>
    <x v="1"/>
    <n v="8"/>
    <n v="0"/>
    <n v="0"/>
  </r>
  <r>
    <n v="64"/>
    <x v="142"/>
    <x v="1"/>
    <n v="2"/>
    <x v="45"/>
    <n v="2"/>
    <x v="2"/>
    <x v="1"/>
    <x v="1"/>
    <x v="0"/>
    <n v="10"/>
    <n v="1"/>
    <n v="1"/>
  </r>
  <r>
    <n v="64"/>
    <x v="142"/>
    <x v="1"/>
    <n v="2"/>
    <x v="46"/>
    <n v="2"/>
    <x v="2"/>
    <x v="1"/>
    <x v="1"/>
    <x v="0"/>
    <n v="10"/>
    <n v="1"/>
    <n v="1"/>
  </r>
  <r>
    <n v="64"/>
    <x v="142"/>
    <x v="1"/>
    <n v="2"/>
    <x v="47"/>
    <n v="2"/>
    <x v="2"/>
    <x v="1"/>
    <x v="1"/>
    <x v="0"/>
    <n v="10"/>
    <n v="1"/>
    <n v="1"/>
  </r>
  <r>
    <n v="64"/>
    <x v="142"/>
    <x v="1"/>
    <n v="2"/>
    <x v="48"/>
    <n v="2"/>
    <x v="1"/>
    <x v="1"/>
    <x v="1"/>
    <x v="0"/>
    <n v="8"/>
    <n v="1"/>
    <n v="1"/>
  </r>
  <r>
    <n v="64"/>
    <x v="142"/>
    <x v="1"/>
    <n v="2"/>
    <x v="49"/>
    <n v="2"/>
    <x v="2"/>
    <x v="0"/>
    <x v="1"/>
    <x v="0"/>
    <n v="10"/>
    <n v="1"/>
    <n v="0"/>
  </r>
  <r>
    <n v="64"/>
    <x v="142"/>
    <x v="1"/>
    <n v="2"/>
    <x v="50"/>
    <n v="2"/>
    <x v="1"/>
    <x v="0"/>
    <x v="1"/>
    <x v="0"/>
    <n v="7"/>
    <n v="1"/>
    <n v="0"/>
  </r>
  <r>
    <n v="64"/>
    <x v="142"/>
    <x v="1"/>
    <n v="2"/>
    <x v="51"/>
    <n v="2"/>
    <x v="0"/>
    <x v="1"/>
    <x v="1"/>
    <x v="0"/>
    <n v="6"/>
    <n v="1"/>
    <n v="1"/>
  </r>
  <r>
    <n v="64"/>
    <x v="142"/>
    <x v="1"/>
    <n v="2"/>
    <x v="52"/>
    <n v="2"/>
    <x v="0"/>
    <x v="0"/>
    <x v="1"/>
    <x v="0"/>
    <n v="5"/>
    <n v="1"/>
    <n v="0"/>
  </r>
  <r>
    <n v="64"/>
    <x v="142"/>
    <x v="1"/>
    <n v="2"/>
    <x v="53"/>
    <n v="1"/>
    <x v="0"/>
    <x v="0"/>
    <x v="1"/>
    <x v="1"/>
    <n v="6"/>
    <n v="0"/>
    <n v="0"/>
  </r>
  <r>
    <n v="64"/>
    <x v="142"/>
    <x v="1"/>
    <n v="2"/>
    <x v="54"/>
    <n v="2"/>
    <x v="1"/>
    <x v="0"/>
    <x v="1"/>
    <x v="0"/>
    <n v="7"/>
    <n v="1"/>
    <n v="0"/>
  </r>
  <r>
    <n v="64"/>
    <x v="142"/>
    <x v="1"/>
    <n v="2"/>
    <x v="55"/>
    <n v="2"/>
    <x v="1"/>
    <x v="0"/>
    <x v="1"/>
    <x v="0"/>
    <n v="8"/>
    <n v="1"/>
    <n v="0"/>
  </r>
  <r>
    <n v="64"/>
    <x v="142"/>
    <x v="1"/>
    <n v="2"/>
    <x v="56"/>
    <n v="2"/>
    <x v="2"/>
    <x v="1"/>
    <x v="1"/>
    <x v="0"/>
    <n v="10"/>
    <n v="1"/>
    <n v="1"/>
  </r>
  <r>
    <n v="64"/>
    <x v="142"/>
    <x v="1"/>
    <n v="2"/>
    <x v="57"/>
    <n v="2"/>
    <x v="2"/>
    <x v="0"/>
    <x v="1"/>
    <x v="0"/>
    <n v="10"/>
    <n v="1"/>
    <n v="0"/>
  </r>
  <r>
    <n v="64"/>
    <x v="142"/>
    <x v="1"/>
    <n v="2"/>
    <x v="58"/>
    <n v="2"/>
    <x v="1"/>
    <x v="1"/>
    <x v="1"/>
    <x v="0"/>
    <n v="8"/>
    <n v="1"/>
    <n v="1"/>
  </r>
  <r>
    <n v="64"/>
    <x v="142"/>
    <x v="1"/>
    <n v="2"/>
    <x v="59"/>
    <n v="2"/>
    <x v="1"/>
    <x v="1"/>
    <x v="1"/>
    <x v="0"/>
    <n v="7"/>
    <n v="1"/>
    <n v="1"/>
  </r>
  <r>
    <n v="64"/>
    <x v="142"/>
    <x v="1"/>
    <n v="2"/>
    <x v="60"/>
    <n v="2"/>
    <x v="1"/>
    <x v="1"/>
    <x v="1"/>
    <x v="0"/>
    <n v="8"/>
    <n v="1"/>
    <n v="1"/>
  </r>
  <r>
    <n v="65"/>
    <x v="143"/>
    <x v="1"/>
    <n v="2"/>
    <x v="32"/>
    <n v="2"/>
    <x v="2"/>
    <x v="1"/>
    <x v="1"/>
    <x v="0"/>
    <n v="10"/>
    <n v="1"/>
    <n v="1"/>
  </r>
  <r>
    <n v="65"/>
    <x v="143"/>
    <x v="1"/>
    <n v="2"/>
    <x v="33"/>
    <n v="2"/>
    <x v="2"/>
    <x v="1"/>
    <x v="1"/>
    <x v="0"/>
    <n v="10"/>
    <n v="1"/>
    <n v="1"/>
  </r>
  <r>
    <n v="65"/>
    <x v="143"/>
    <x v="1"/>
    <n v="2"/>
    <x v="34"/>
    <n v="2"/>
    <x v="2"/>
    <x v="1"/>
    <x v="1"/>
    <x v="0"/>
    <n v="9"/>
    <n v="1"/>
    <n v="1"/>
  </r>
  <r>
    <n v="65"/>
    <x v="143"/>
    <x v="1"/>
    <n v="2"/>
    <x v="35"/>
    <n v="2"/>
    <x v="2"/>
    <x v="1"/>
    <x v="1"/>
    <x v="0"/>
    <n v="9"/>
    <n v="1"/>
    <n v="1"/>
  </r>
  <r>
    <n v="65"/>
    <x v="143"/>
    <x v="1"/>
    <n v="2"/>
    <x v="36"/>
    <n v="2"/>
    <x v="2"/>
    <x v="0"/>
    <x v="1"/>
    <x v="0"/>
    <n v="10"/>
    <n v="1"/>
    <n v="0"/>
  </r>
  <r>
    <n v="65"/>
    <x v="143"/>
    <x v="1"/>
    <n v="2"/>
    <x v="37"/>
    <n v="2"/>
    <x v="1"/>
    <x v="0"/>
    <x v="1"/>
    <x v="0"/>
    <n v="8"/>
    <n v="1"/>
    <n v="0"/>
  </r>
  <r>
    <n v="65"/>
    <x v="143"/>
    <x v="1"/>
    <n v="2"/>
    <x v="38"/>
    <n v="2"/>
    <x v="0"/>
    <x v="0"/>
    <x v="1"/>
    <x v="0"/>
    <n v="6"/>
    <n v="1"/>
    <n v="0"/>
  </r>
  <r>
    <n v="65"/>
    <x v="143"/>
    <x v="1"/>
    <n v="2"/>
    <x v="39"/>
    <n v="2"/>
    <x v="0"/>
    <x v="1"/>
    <x v="1"/>
    <x v="0"/>
    <n v="6"/>
    <n v="1"/>
    <n v="1"/>
  </r>
  <r>
    <n v="65"/>
    <x v="143"/>
    <x v="1"/>
    <n v="2"/>
    <x v="40"/>
    <n v="2"/>
    <x v="0"/>
    <x v="0"/>
    <x v="1"/>
    <x v="0"/>
    <n v="6"/>
    <n v="1"/>
    <n v="0"/>
  </r>
  <r>
    <n v="65"/>
    <x v="143"/>
    <x v="1"/>
    <n v="2"/>
    <x v="41"/>
    <n v="2"/>
    <x v="1"/>
    <x v="0"/>
    <x v="1"/>
    <x v="0"/>
    <n v="8"/>
    <n v="1"/>
    <n v="0"/>
  </r>
  <r>
    <n v="65"/>
    <x v="143"/>
    <x v="1"/>
    <n v="2"/>
    <x v="42"/>
    <n v="2"/>
    <x v="1"/>
    <x v="1"/>
    <x v="1"/>
    <x v="0"/>
    <n v="7"/>
    <n v="1"/>
    <n v="1"/>
  </r>
  <r>
    <n v="65"/>
    <x v="143"/>
    <x v="1"/>
    <n v="2"/>
    <x v="43"/>
    <n v="2"/>
    <x v="1"/>
    <x v="0"/>
    <x v="1"/>
    <x v="0"/>
    <n v="8"/>
    <n v="1"/>
    <n v="0"/>
  </r>
  <r>
    <n v="65"/>
    <x v="143"/>
    <x v="1"/>
    <n v="2"/>
    <x v="44"/>
    <n v="2"/>
    <x v="1"/>
    <x v="0"/>
    <x v="1"/>
    <x v="0"/>
    <n v="8"/>
    <n v="1"/>
    <n v="0"/>
  </r>
  <r>
    <n v="65"/>
    <x v="143"/>
    <x v="1"/>
    <n v="2"/>
    <x v="45"/>
    <n v="2"/>
    <x v="2"/>
    <x v="1"/>
    <x v="1"/>
    <x v="0"/>
    <n v="10"/>
    <n v="1"/>
    <n v="1"/>
  </r>
  <r>
    <n v="65"/>
    <x v="143"/>
    <x v="1"/>
    <n v="2"/>
    <x v="46"/>
    <n v="2"/>
    <x v="2"/>
    <x v="1"/>
    <x v="1"/>
    <x v="0"/>
    <n v="10"/>
    <n v="1"/>
    <n v="1"/>
  </r>
  <r>
    <n v="65"/>
    <x v="143"/>
    <x v="1"/>
    <n v="2"/>
    <x v="47"/>
    <n v="2"/>
    <x v="2"/>
    <x v="1"/>
    <x v="1"/>
    <x v="0"/>
    <n v="10"/>
    <n v="1"/>
    <n v="1"/>
  </r>
  <r>
    <n v="65"/>
    <x v="143"/>
    <x v="1"/>
    <n v="2"/>
    <x v="48"/>
    <n v="2"/>
    <x v="1"/>
    <x v="1"/>
    <x v="1"/>
    <x v="0"/>
    <n v="8"/>
    <n v="1"/>
    <n v="1"/>
  </r>
  <r>
    <n v="65"/>
    <x v="143"/>
    <x v="1"/>
    <n v="2"/>
    <x v="49"/>
    <n v="2"/>
    <x v="2"/>
    <x v="0"/>
    <x v="1"/>
    <x v="0"/>
    <n v="10"/>
    <n v="1"/>
    <n v="0"/>
  </r>
  <r>
    <n v="65"/>
    <x v="143"/>
    <x v="1"/>
    <n v="2"/>
    <x v="50"/>
    <n v="2"/>
    <x v="1"/>
    <x v="0"/>
    <x v="1"/>
    <x v="0"/>
    <n v="7"/>
    <n v="1"/>
    <n v="0"/>
  </r>
  <r>
    <n v="65"/>
    <x v="143"/>
    <x v="1"/>
    <n v="2"/>
    <x v="51"/>
    <n v="2"/>
    <x v="0"/>
    <x v="1"/>
    <x v="1"/>
    <x v="0"/>
    <n v="6"/>
    <n v="1"/>
    <n v="1"/>
  </r>
  <r>
    <n v="65"/>
    <x v="143"/>
    <x v="1"/>
    <n v="2"/>
    <x v="52"/>
    <n v="2"/>
    <x v="0"/>
    <x v="0"/>
    <x v="1"/>
    <x v="0"/>
    <n v="5"/>
    <n v="1"/>
    <n v="0"/>
  </r>
  <r>
    <n v="65"/>
    <x v="143"/>
    <x v="1"/>
    <n v="2"/>
    <x v="53"/>
    <n v="2"/>
    <x v="0"/>
    <x v="0"/>
    <x v="1"/>
    <x v="0"/>
    <n v="6"/>
    <n v="1"/>
    <n v="0"/>
  </r>
  <r>
    <n v="65"/>
    <x v="143"/>
    <x v="1"/>
    <n v="2"/>
    <x v="54"/>
    <n v="2"/>
    <x v="1"/>
    <x v="0"/>
    <x v="1"/>
    <x v="0"/>
    <n v="7"/>
    <n v="1"/>
    <n v="0"/>
  </r>
  <r>
    <n v="65"/>
    <x v="143"/>
    <x v="1"/>
    <n v="2"/>
    <x v="55"/>
    <n v="2"/>
    <x v="1"/>
    <x v="0"/>
    <x v="1"/>
    <x v="0"/>
    <n v="8"/>
    <n v="1"/>
    <n v="0"/>
  </r>
  <r>
    <n v="65"/>
    <x v="143"/>
    <x v="1"/>
    <n v="2"/>
    <x v="56"/>
    <n v="2"/>
    <x v="2"/>
    <x v="1"/>
    <x v="1"/>
    <x v="0"/>
    <n v="10"/>
    <n v="1"/>
    <n v="1"/>
  </r>
  <r>
    <n v="65"/>
    <x v="143"/>
    <x v="1"/>
    <n v="2"/>
    <x v="57"/>
    <n v="2"/>
    <x v="2"/>
    <x v="0"/>
    <x v="1"/>
    <x v="0"/>
    <n v="10"/>
    <n v="1"/>
    <n v="0"/>
  </r>
  <r>
    <n v="65"/>
    <x v="143"/>
    <x v="1"/>
    <n v="2"/>
    <x v="58"/>
    <n v="2"/>
    <x v="1"/>
    <x v="1"/>
    <x v="1"/>
    <x v="0"/>
    <n v="8"/>
    <n v="1"/>
    <n v="1"/>
  </r>
  <r>
    <n v="65"/>
    <x v="143"/>
    <x v="1"/>
    <n v="2"/>
    <x v="59"/>
    <n v="2"/>
    <x v="1"/>
    <x v="1"/>
    <x v="1"/>
    <x v="0"/>
    <n v="7"/>
    <n v="1"/>
    <n v="1"/>
  </r>
  <r>
    <n v="65"/>
    <x v="143"/>
    <x v="1"/>
    <n v="2"/>
    <x v="60"/>
    <n v="2"/>
    <x v="1"/>
    <x v="1"/>
    <x v="1"/>
    <x v="0"/>
    <n v="8"/>
    <n v="1"/>
    <n v="1"/>
  </r>
  <r>
    <n v="66"/>
    <x v="144"/>
    <x v="3"/>
    <n v="4"/>
    <x v="32"/>
    <n v="4"/>
    <x v="2"/>
    <x v="1"/>
    <x v="1"/>
    <x v="4"/>
    <n v="10"/>
    <n v="1"/>
    <n v="1"/>
  </r>
  <r>
    <n v="66"/>
    <x v="144"/>
    <x v="3"/>
    <n v="4"/>
    <x v="33"/>
    <n v="4"/>
    <x v="2"/>
    <x v="1"/>
    <x v="1"/>
    <x v="4"/>
    <n v="10"/>
    <n v="1"/>
    <n v="1"/>
  </r>
  <r>
    <n v="66"/>
    <x v="144"/>
    <x v="3"/>
    <n v="4"/>
    <x v="34"/>
    <n v="4"/>
    <x v="2"/>
    <x v="1"/>
    <x v="1"/>
    <x v="4"/>
    <n v="9"/>
    <n v="1"/>
    <n v="1"/>
  </r>
  <r>
    <n v="66"/>
    <x v="144"/>
    <x v="3"/>
    <n v="4"/>
    <x v="35"/>
    <n v="4"/>
    <x v="2"/>
    <x v="1"/>
    <x v="1"/>
    <x v="4"/>
    <n v="9"/>
    <n v="1"/>
    <n v="1"/>
  </r>
  <r>
    <n v="66"/>
    <x v="144"/>
    <x v="3"/>
    <n v="4"/>
    <x v="36"/>
    <n v="4"/>
    <x v="2"/>
    <x v="0"/>
    <x v="1"/>
    <x v="4"/>
    <n v="10"/>
    <n v="1"/>
    <n v="0"/>
  </r>
  <r>
    <n v="66"/>
    <x v="144"/>
    <x v="3"/>
    <n v="4"/>
    <x v="37"/>
    <n v="4"/>
    <x v="1"/>
    <x v="0"/>
    <x v="1"/>
    <x v="4"/>
    <n v="8"/>
    <n v="1"/>
    <n v="0"/>
  </r>
  <r>
    <n v="66"/>
    <x v="144"/>
    <x v="3"/>
    <n v="4"/>
    <x v="38"/>
    <n v="4"/>
    <x v="0"/>
    <x v="0"/>
    <x v="1"/>
    <x v="4"/>
    <n v="6"/>
    <n v="1"/>
    <n v="0"/>
  </r>
  <r>
    <n v="66"/>
    <x v="144"/>
    <x v="3"/>
    <n v="4"/>
    <x v="39"/>
    <n v="4"/>
    <x v="0"/>
    <x v="1"/>
    <x v="1"/>
    <x v="4"/>
    <n v="6"/>
    <n v="1"/>
    <n v="1"/>
  </r>
  <r>
    <n v="66"/>
    <x v="144"/>
    <x v="3"/>
    <n v="4"/>
    <x v="40"/>
    <n v="4"/>
    <x v="0"/>
    <x v="0"/>
    <x v="1"/>
    <x v="4"/>
    <n v="6"/>
    <n v="1"/>
    <n v="0"/>
  </r>
  <r>
    <n v="66"/>
    <x v="144"/>
    <x v="3"/>
    <n v="4"/>
    <x v="41"/>
    <n v="4"/>
    <x v="1"/>
    <x v="0"/>
    <x v="1"/>
    <x v="4"/>
    <n v="8"/>
    <n v="1"/>
    <n v="0"/>
  </r>
  <r>
    <n v="66"/>
    <x v="144"/>
    <x v="3"/>
    <n v="4"/>
    <x v="42"/>
    <n v="4"/>
    <x v="1"/>
    <x v="1"/>
    <x v="1"/>
    <x v="4"/>
    <n v="7"/>
    <n v="1"/>
    <n v="1"/>
  </r>
  <r>
    <n v="66"/>
    <x v="144"/>
    <x v="3"/>
    <n v="4"/>
    <x v="43"/>
    <n v="4"/>
    <x v="1"/>
    <x v="0"/>
    <x v="1"/>
    <x v="4"/>
    <n v="8"/>
    <n v="1"/>
    <n v="0"/>
  </r>
  <r>
    <n v="66"/>
    <x v="144"/>
    <x v="3"/>
    <n v="4"/>
    <x v="44"/>
    <n v="3"/>
    <x v="1"/>
    <x v="0"/>
    <x v="1"/>
    <x v="3"/>
    <n v="8"/>
    <n v="0"/>
    <n v="0"/>
  </r>
  <r>
    <n v="66"/>
    <x v="144"/>
    <x v="3"/>
    <n v="4"/>
    <x v="45"/>
    <n v="4"/>
    <x v="2"/>
    <x v="1"/>
    <x v="1"/>
    <x v="4"/>
    <n v="10"/>
    <n v="1"/>
    <n v="1"/>
  </r>
  <r>
    <n v="66"/>
    <x v="144"/>
    <x v="3"/>
    <n v="4"/>
    <x v="46"/>
    <n v="4"/>
    <x v="2"/>
    <x v="1"/>
    <x v="1"/>
    <x v="4"/>
    <n v="10"/>
    <n v="1"/>
    <n v="1"/>
  </r>
  <r>
    <n v="66"/>
    <x v="144"/>
    <x v="3"/>
    <n v="4"/>
    <x v="47"/>
    <n v="4"/>
    <x v="2"/>
    <x v="1"/>
    <x v="1"/>
    <x v="4"/>
    <n v="10"/>
    <n v="1"/>
    <n v="1"/>
  </r>
  <r>
    <n v="66"/>
    <x v="144"/>
    <x v="3"/>
    <n v="4"/>
    <x v="48"/>
    <n v="4"/>
    <x v="1"/>
    <x v="1"/>
    <x v="1"/>
    <x v="4"/>
    <n v="8"/>
    <n v="1"/>
    <n v="1"/>
  </r>
  <r>
    <n v="66"/>
    <x v="144"/>
    <x v="3"/>
    <n v="4"/>
    <x v="49"/>
    <n v="4"/>
    <x v="2"/>
    <x v="0"/>
    <x v="1"/>
    <x v="4"/>
    <n v="10"/>
    <n v="1"/>
    <n v="0"/>
  </r>
  <r>
    <n v="66"/>
    <x v="144"/>
    <x v="3"/>
    <n v="4"/>
    <x v="50"/>
    <n v="4"/>
    <x v="1"/>
    <x v="0"/>
    <x v="1"/>
    <x v="4"/>
    <n v="7"/>
    <n v="1"/>
    <n v="0"/>
  </r>
  <r>
    <n v="66"/>
    <x v="144"/>
    <x v="3"/>
    <n v="4"/>
    <x v="51"/>
    <n v="4"/>
    <x v="0"/>
    <x v="1"/>
    <x v="1"/>
    <x v="4"/>
    <n v="6"/>
    <n v="1"/>
    <n v="1"/>
  </r>
  <r>
    <n v="66"/>
    <x v="144"/>
    <x v="3"/>
    <n v="4"/>
    <x v="52"/>
    <n v="4"/>
    <x v="0"/>
    <x v="0"/>
    <x v="1"/>
    <x v="4"/>
    <n v="5"/>
    <n v="1"/>
    <n v="0"/>
  </r>
  <r>
    <n v="66"/>
    <x v="144"/>
    <x v="3"/>
    <n v="4"/>
    <x v="53"/>
    <n v="4"/>
    <x v="0"/>
    <x v="0"/>
    <x v="1"/>
    <x v="4"/>
    <n v="6"/>
    <n v="1"/>
    <n v="0"/>
  </r>
  <r>
    <n v="66"/>
    <x v="144"/>
    <x v="3"/>
    <n v="4"/>
    <x v="54"/>
    <n v="4"/>
    <x v="1"/>
    <x v="0"/>
    <x v="1"/>
    <x v="4"/>
    <n v="7"/>
    <n v="1"/>
    <n v="0"/>
  </r>
  <r>
    <n v="66"/>
    <x v="144"/>
    <x v="3"/>
    <n v="4"/>
    <x v="55"/>
    <n v="4"/>
    <x v="1"/>
    <x v="0"/>
    <x v="1"/>
    <x v="4"/>
    <n v="8"/>
    <n v="1"/>
    <n v="0"/>
  </r>
  <r>
    <n v="66"/>
    <x v="144"/>
    <x v="3"/>
    <n v="4"/>
    <x v="56"/>
    <n v="4"/>
    <x v="2"/>
    <x v="1"/>
    <x v="1"/>
    <x v="4"/>
    <n v="10"/>
    <n v="1"/>
    <n v="1"/>
  </r>
  <r>
    <n v="66"/>
    <x v="144"/>
    <x v="3"/>
    <n v="4"/>
    <x v="57"/>
    <n v="4"/>
    <x v="2"/>
    <x v="0"/>
    <x v="1"/>
    <x v="4"/>
    <n v="10"/>
    <n v="1"/>
    <n v="0"/>
  </r>
  <r>
    <n v="66"/>
    <x v="144"/>
    <x v="3"/>
    <n v="4"/>
    <x v="58"/>
    <n v="4"/>
    <x v="1"/>
    <x v="1"/>
    <x v="1"/>
    <x v="4"/>
    <n v="8"/>
    <n v="1"/>
    <n v="1"/>
  </r>
  <r>
    <n v="66"/>
    <x v="144"/>
    <x v="3"/>
    <n v="4"/>
    <x v="59"/>
    <n v="4"/>
    <x v="1"/>
    <x v="1"/>
    <x v="1"/>
    <x v="4"/>
    <n v="7"/>
    <n v="1"/>
    <n v="1"/>
  </r>
  <r>
    <n v="66"/>
    <x v="144"/>
    <x v="3"/>
    <n v="4"/>
    <x v="60"/>
    <n v="4"/>
    <x v="1"/>
    <x v="1"/>
    <x v="1"/>
    <x v="4"/>
    <n v="8"/>
    <n v="1"/>
    <n v="1"/>
  </r>
  <r>
    <n v="67"/>
    <x v="145"/>
    <x v="4"/>
    <n v="5"/>
    <x v="32"/>
    <n v="6"/>
    <x v="2"/>
    <x v="1"/>
    <x v="1"/>
    <x v="6"/>
    <n v="10"/>
    <n v="0"/>
    <n v="1"/>
  </r>
  <r>
    <n v="67"/>
    <x v="145"/>
    <x v="4"/>
    <n v="5"/>
    <x v="33"/>
    <n v="1"/>
    <x v="2"/>
    <x v="1"/>
    <x v="1"/>
    <x v="1"/>
    <n v="10"/>
    <n v="0"/>
    <n v="1"/>
  </r>
  <r>
    <n v="67"/>
    <x v="145"/>
    <x v="4"/>
    <n v="5"/>
    <x v="34"/>
    <n v="5"/>
    <x v="2"/>
    <x v="1"/>
    <x v="1"/>
    <x v="5"/>
    <n v="9"/>
    <n v="1"/>
    <n v="1"/>
  </r>
  <r>
    <n v="67"/>
    <x v="145"/>
    <x v="4"/>
    <n v="5"/>
    <x v="35"/>
    <n v="6"/>
    <x v="2"/>
    <x v="1"/>
    <x v="1"/>
    <x v="6"/>
    <n v="9"/>
    <n v="0"/>
    <n v="1"/>
  </r>
  <r>
    <n v="67"/>
    <x v="145"/>
    <x v="4"/>
    <n v="5"/>
    <x v="36"/>
    <n v="6"/>
    <x v="2"/>
    <x v="0"/>
    <x v="1"/>
    <x v="6"/>
    <n v="10"/>
    <n v="0"/>
    <n v="0"/>
  </r>
  <r>
    <n v="67"/>
    <x v="145"/>
    <x v="4"/>
    <n v="5"/>
    <x v="37"/>
    <n v="6"/>
    <x v="1"/>
    <x v="0"/>
    <x v="1"/>
    <x v="6"/>
    <n v="8"/>
    <n v="0"/>
    <n v="0"/>
  </r>
  <r>
    <n v="67"/>
    <x v="145"/>
    <x v="4"/>
    <n v="5"/>
    <x v="38"/>
    <n v="1"/>
    <x v="0"/>
    <x v="0"/>
    <x v="1"/>
    <x v="1"/>
    <n v="6"/>
    <n v="0"/>
    <n v="0"/>
  </r>
  <r>
    <n v="67"/>
    <x v="145"/>
    <x v="4"/>
    <n v="5"/>
    <x v="39"/>
    <n v="5"/>
    <x v="0"/>
    <x v="1"/>
    <x v="1"/>
    <x v="5"/>
    <n v="6"/>
    <n v="1"/>
    <n v="1"/>
  </r>
  <r>
    <n v="67"/>
    <x v="145"/>
    <x v="4"/>
    <n v="5"/>
    <x v="40"/>
    <n v="5"/>
    <x v="0"/>
    <x v="0"/>
    <x v="1"/>
    <x v="5"/>
    <n v="6"/>
    <n v="1"/>
    <n v="0"/>
  </r>
  <r>
    <n v="67"/>
    <x v="145"/>
    <x v="4"/>
    <n v="5"/>
    <x v="41"/>
    <n v="5"/>
    <x v="1"/>
    <x v="0"/>
    <x v="1"/>
    <x v="5"/>
    <n v="8"/>
    <n v="1"/>
    <n v="0"/>
  </r>
  <r>
    <n v="67"/>
    <x v="145"/>
    <x v="4"/>
    <n v="5"/>
    <x v="42"/>
    <n v="4"/>
    <x v="1"/>
    <x v="1"/>
    <x v="1"/>
    <x v="4"/>
    <n v="7"/>
    <n v="0"/>
    <n v="1"/>
  </r>
  <r>
    <n v="67"/>
    <x v="145"/>
    <x v="4"/>
    <n v="5"/>
    <x v="43"/>
    <n v="5"/>
    <x v="1"/>
    <x v="0"/>
    <x v="1"/>
    <x v="5"/>
    <n v="8"/>
    <n v="1"/>
    <n v="0"/>
  </r>
  <r>
    <n v="67"/>
    <x v="145"/>
    <x v="4"/>
    <n v="5"/>
    <x v="44"/>
    <n v="5"/>
    <x v="1"/>
    <x v="0"/>
    <x v="1"/>
    <x v="5"/>
    <n v="8"/>
    <n v="1"/>
    <n v="0"/>
  </r>
  <r>
    <n v="67"/>
    <x v="145"/>
    <x v="4"/>
    <n v="5"/>
    <x v="45"/>
    <n v="1"/>
    <x v="2"/>
    <x v="1"/>
    <x v="1"/>
    <x v="1"/>
    <n v="10"/>
    <n v="0"/>
    <n v="1"/>
  </r>
  <r>
    <n v="67"/>
    <x v="145"/>
    <x v="4"/>
    <n v="5"/>
    <x v="46"/>
    <n v="5"/>
    <x v="2"/>
    <x v="1"/>
    <x v="1"/>
    <x v="5"/>
    <n v="10"/>
    <n v="1"/>
    <n v="1"/>
  </r>
  <r>
    <n v="67"/>
    <x v="145"/>
    <x v="4"/>
    <n v="5"/>
    <x v="47"/>
    <n v="5"/>
    <x v="2"/>
    <x v="1"/>
    <x v="1"/>
    <x v="5"/>
    <n v="10"/>
    <n v="1"/>
    <n v="1"/>
  </r>
  <r>
    <n v="67"/>
    <x v="145"/>
    <x v="4"/>
    <n v="5"/>
    <x v="48"/>
    <n v="5"/>
    <x v="1"/>
    <x v="1"/>
    <x v="1"/>
    <x v="5"/>
    <n v="8"/>
    <n v="1"/>
    <n v="1"/>
  </r>
  <r>
    <n v="67"/>
    <x v="145"/>
    <x v="4"/>
    <n v="5"/>
    <x v="49"/>
    <n v="7"/>
    <x v="2"/>
    <x v="0"/>
    <x v="1"/>
    <x v="2"/>
    <n v="10"/>
    <n v="0"/>
    <n v="0"/>
  </r>
  <r>
    <n v="67"/>
    <x v="145"/>
    <x v="4"/>
    <n v="5"/>
    <x v="50"/>
    <n v="5"/>
    <x v="1"/>
    <x v="0"/>
    <x v="1"/>
    <x v="5"/>
    <n v="7"/>
    <n v="1"/>
    <n v="0"/>
  </r>
  <r>
    <n v="67"/>
    <x v="145"/>
    <x v="4"/>
    <n v="5"/>
    <x v="51"/>
    <n v="1"/>
    <x v="0"/>
    <x v="1"/>
    <x v="1"/>
    <x v="1"/>
    <n v="6"/>
    <n v="0"/>
    <n v="1"/>
  </r>
  <r>
    <n v="67"/>
    <x v="145"/>
    <x v="4"/>
    <n v="5"/>
    <x v="52"/>
    <n v="5"/>
    <x v="0"/>
    <x v="0"/>
    <x v="1"/>
    <x v="5"/>
    <n v="5"/>
    <n v="1"/>
    <n v="0"/>
  </r>
  <r>
    <n v="67"/>
    <x v="145"/>
    <x v="4"/>
    <n v="5"/>
    <x v="53"/>
    <n v="3"/>
    <x v="0"/>
    <x v="0"/>
    <x v="1"/>
    <x v="3"/>
    <n v="6"/>
    <n v="0"/>
    <n v="0"/>
  </r>
  <r>
    <n v="67"/>
    <x v="145"/>
    <x v="4"/>
    <n v="5"/>
    <x v="54"/>
    <n v="5"/>
    <x v="1"/>
    <x v="0"/>
    <x v="1"/>
    <x v="5"/>
    <n v="7"/>
    <n v="1"/>
    <n v="0"/>
  </r>
  <r>
    <n v="67"/>
    <x v="145"/>
    <x v="4"/>
    <n v="5"/>
    <x v="55"/>
    <n v="5"/>
    <x v="1"/>
    <x v="0"/>
    <x v="1"/>
    <x v="5"/>
    <n v="8"/>
    <n v="1"/>
    <n v="0"/>
  </r>
  <r>
    <n v="67"/>
    <x v="145"/>
    <x v="4"/>
    <n v="5"/>
    <x v="56"/>
    <n v="1"/>
    <x v="2"/>
    <x v="1"/>
    <x v="1"/>
    <x v="1"/>
    <n v="10"/>
    <n v="0"/>
    <n v="1"/>
  </r>
  <r>
    <n v="67"/>
    <x v="145"/>
    <x v="4"/>
    <n v="5"/>
    <x v="57"/>
    <n v="5"/>
    <x v="2"/>
    <x v="0"/>
    <x v="1"/>
    <x v="5"/>
    <n v="10"/>
    <n v="1"/>
    <n v="0"/>
  </r>
  <r>
    <n v="67"/>
    <x v="145"/>
    <x v="4"/>
    <n v="5"/>
    <x v="58"/>
    <n v="6"/>
    <x v="1"/>
    <x v="1"/>
    <x v="1"/>
    <x v="6"/>
    <n v="8"/>
    <n v="0"/>
    <n v="1"/>
  </r>
  <r>
    <n v="67"/>
    <x v="145"/>
    <x v="4"/>
    <n v="5"/>
    <x v="59"/>
    <n v="5"/>
    <x v="1"/>
    <x v="1"/>
    <x v="1"/>
    <x v="5"/>
    <n v="7"/>
    <n v="1"/>
    <n v="1"/>
  </r>
  <r>
    <n v="67"/>
    <x v="145"/>
    <x v="4"/>
    <n v="5"/>
    <x v="60"/>
    <n v="6"/>
    <x v="1"/>
    <x v="1"/>
    <x v="1"/>
    <x v="6"/>
    <n v="8"/>
    <n v="0"/>
    <n v="1"/>
  </r>
  <r>
    <n v="68"/>
    <x v="146"/>
    <x v="2"/>
    <n v="1"/>
    <x v="32"/>
    <n v="1"/>
    <x v="2"/>
    <x v="1"/>
    <x v="1"/>
    <x v="1"/>
    <n v="10"/>
    <n v="1"/>
    <n v="1"/>
  </r>
  <r>
    <n v="68"/>
    <x v="146"/>
    <x v="2"/>
    <n v="1"/>
    <x v="33"/>
    <n v="1"/>
    <x v="2"/>
    <x v="1"/>
    <x v="1"/>
    <x v="1"/>
    <n v="10"/>
    <n v="1"/>
    <n v="1"/>
  </r>
  <r>
    <n v="68"/>
    <x v="146"/>
    <x v="2"/>
    <n v="1"/>
    <x v="34"/>
    <n v="1"/>
    <x v="2"/>
    <x v="1"/>
    <x v="1"/>
    <x v="1"/>
    <n v="9"/>
    <n v="1"/>
    <n v="1"/>
  </r>
  <r>
    <n v="68"/>
    <x v="146"/>
    <x v="2"/>
    <n v="1"/>
    <x v="35"/>
    <n v="1"/>
    <x v="2"/>
    <x v="1"/>
    <x v="1"/>
    <x v="1"/>
    <n v="9"/>
    <n v="1"/>
    <n v="1"/>
  </r>
  <r>
    <n v="68"/>
    <x v="146"/>
    <x v="2"/>
    <n v="1"/>
    <x v="36"/>
    <n v="1"/>
    <x v="2"/>
    <x v="0"/>
    <x v="1"/>
    <x v="1"/>
    <n v="10"/>
    <n v="1"/>
    <n v="0"/>
  </r>
  <r>
    <n v="68"/>
    <x v="146"/>
    <x v="2"/>
    <n v="1"/>
    <x v="37"/>
    <n v="1"/>
    <x v="1"/>
    <x v="0"/>
    <x v="1"/>
    <x v="1"/>
    <n v="8"/>
    <n v="1"/>
    <n v="0"/>
  </r>
  <r>
    <n v="68"/>
    <x v="146"/>
    <x v="2"/>
    <n v="1"/>
    <x v="38"/>
    <n v="3"/>
    <x v="0"/>
    <x v="0"/>
    <x v="1"/>
    <x v="3"/>
    <n v="6"/>
    <n v="0"/>
    <n v="0"/>
  </r>
  <r>
    <n v="68"/>
    <x v="146"/>
    <x v="2"/>
    <n v="1"/>
    <x v="39"/>
    <n v="1"/>
    <x v="0"/>
    <x v="1"/>
    <x v="1"/>
    <x v="1"/>
    <n v="6"/>
    <n v="1"/>
    <n v="1"/>
  </r>
  <r>
    <n v="68"/>
    <x v="146"/>
    <x v="2"/>
    <n v="1"/>
    <x v="40"/>
    <n v="1"/>
    <x v="0"/>
    <x v="0"/>
    <x v="1"/>
    <x v="1"/>
    <n v="6"/>
    <n v="1"/>
    <n v="0"/>
  </r>
  <r>
    <n v="68"/>
    <x v="146"/>
    <x v="2"/>
    <n v="1"/>
    <x v="41"/>
    <n v="1"/>
    <x v="1"/>
    <x v="0"/>
    <x v="1"/>
    <x v="1"/>
    <n v="8"/>
    <n v="1"/>
    <n v="0"/>
  </r>
  <r>
    <n v="68"/>
    <x v="146"/>
    <x v="2"/>
    <n v="1"/>
    <x v="42"/>
    <n v="1"/>
    <x v="1"/>
    <x v="1"/>
    <x v="1"/>
    <x v="1"/>
    <n v="7"/>
    <n v="1"/>
    <n v="1"/>
  </r>
  <r>
    <n v="68"/>
    <x v="146"/>
    <x v="2"/>
    <n v="1"/>
    <x v="43"/>
    <n v="1"/>
    <x v="1"/>
    <x v="0"/>
    <x v="1"/>
    <x v="1"/>
    <n v="8"/>
    <n v="1"/>
    <n v="0"/>
  </r>
  <r>
    <n v="68"/>
    <x v="146"/>
    <x v="2"/>
    <n v="1"/>
    <x v="44"/>
    <n v="1"/>
    <x v="1"/>
    <x v="0"/>
    <x v="1"/>
    <x v="1"/>
    <n v="8"/>
    <n v="1"/>
    <n v="0"/>
  </r>
  <r>
    <n v="68"/>
    <x v="146"/>
    <x v="2"/>
    <n v="1"/>
    <x v="45"/>
    <n v="1"/>
    <x v="2"/>
    <x v="1"/>
    <x v="1"/>
    <x v="1"/>
    <n v="10"/>
    <n v="1"/>
    <n v="1"/>
  </r>
  <r>
    <n v="68"/>
    <x v="146"/>
    <x v="2"/>
    <n v="1"/>
    <x v="46"/>
    <n v="1"/>
    <x v="2"/>
    <x v="1"/>
    <x v="1"/>
    <x v="1"/>
    <n v="10"/>
    <n v="1"/>
    <n v="1"/>
  </r>
  <r>
    <n v="68"/>
    <x v="146"/>
    <x v="2"/>
    <n v="1"/>
    <x v="47"/>
    <n v="1"/>
    <x v="2"/>
    <x v="1"/>
    <x v="1"/>
    <x v="1"/>
    <n v="10"/>
    <n v="1"/>
    <n v="1"/>
  </r>
  <r>
    <n v="68"/>
    <x v="146"/>
    <x v="2"/>
    <n v="1"/>
    <x v="48"/>
    <n v="1"/>
    <x v="1"/>
    <x v="1"/>
    <x v="1"/>
    <x v="1"/>
    <n v="8"/>
    <n v="1"/>
    <n v="1"/>
  </r>
  <r>
    <n v="68"/>
    <x v="146"/>
    <x v="2"/>
    <n v="1"/>
    <x v="49"/>
    <n v="1"/>
    <x v="2"/>
    <x v="0"/>
    <x v="1"/>
    <x v="1"/>
    <n v="10"/>
    <n v="1"/>
    <n v="0"/>
  </r>
  <r>
    <n v="68"/>
    <x v="146"/>
    <x v="2"/>
    <n v="1"/>
    <x v="50"/>
    <n v="1"/>
    <x v="1"/>
    <x v="0"/>
    <x v="1"/>
    <x v="1"/>
    <n v="7"/>
    <n v="1"/>
    <n v="0"/>
  </r>
  <r>
    <n v="68"/>
    <x v="146"/>
    <x v="2"/>
    <n v="1"/>
    <x v="51"/>
    <n v="1"/>
    <x v="0"/>
    <x v="1"/>
    <x v="1"/>
    <x v="1"/>
    <n v="6"/>
    <n v="1"/>
    <n v="1"/>
  </r>
  <r>
    <n v="68"/>
    <x v="146"/>
    <x v="2"/>
    <n v="1"/>
    <x v="52"/>
    <n v="1"/>
    <x v="0"/>
    <x v="0"/>
    <x v="1"/>
    <x v="1"/>
    <n v="5"/>
    <n v="1"/>
    <n v="0"/>
  </r>
  <r>
    <n v="68"/>
    <x v="146"/>
    <x v="2"/>
    <n v="1"/>
    <x v="53"/>
    <n v="1"/>
    <x v="0"/>
    <x v="0"/>
    <x v="1"/>
    <x v="1"/>
    <n v="6"/>
    <n v="1"/>
    <n v="0"/>
  </r>
  <r>
    <n v="68"/>
    <x v="146"/>
    <x v="2"/>
    <n v="1"/>
    <x v="54"/>
    <n v="1"/>
    <x v="1"/>
    <x v="0"/>
    <x v="1"/>
    <x v="1"/>
    <n v="7"/>
    <n v="1"/>
    <n v="0"/>
  </r>
  <r>
    <n v="68"/>
    <x v="146"/>
    <x v="2"/>
    <n v="1"/>
    <x v="55"/>
    <n v="1"/>
    <x v="1"/>
    <x v="0"/>
    <x v="1"/>
    <x v="1"/>
    <n v="8"/>
    <n v="1"/>
    <n v="0"/>
  </r>
  <r>
    <n v="68"/>
    <x v="146"/>
    <x v="2"/>
    <n v="1"/>
    <x v="56"/>
    <n v="1"/>
    <x v="2"/>
    <x v="1"/>
    <x v="1"/>
    <x v="1"/>
    <n v="10"/>
    <n v="1"/>
    <n v="1"/>
  </r>
  <r>
    <n v="68"/>
    <x v="146"/>
    <x v="2"/>
    <n v="1"/>
    <x v="57"/>
    <n v="1"/>
    <x v="2"/>
    <x v="0"/>
    <x v="1"/>
    <x v="1"/>
    <n v="10"/>
    <n v="1"/>
    <n v="0"/>
  </r>
  <r>
    <n v="68"/>
    <x v="146"/>
    <x v="2"/>
    <n v="1"/>
    <x v="58"/>
    <n v="1"/>
    <x v="1"/>
    <x v="1"/>
    <x v="1"/>
    <x v="1"/>
    <n v="8"/>
    <n v="1"/>
    <n v="1"/>
  </r>
  <r>
    <n v="68"/>
    <x v="146"/>
    <x v="2"/>
    <n v="1"/>
    <x v="59"/>
    <n v="1"/>
    <x v="1"/>
    <x v="1"/>
    <x v="1"/>
    <x v="1"/>
    <n v="7"/>
    <n v="1"/>
    <n v="1"/>
  </r>
  <r>
    <n v="68"/>
    <x v="146"/>
    <x v="2"/>
    <n v="1"/>
    <x v="60"/>
    <n v="1"/>
    <x v="1"/>
    <x v="1"/>
    <x v="1"/>
    <x v="1"/>
    <n v="8"/>
    <n v="1"/>
    <n v="1"/>
  </r>
  <r>
    <n v="69"/>
    <x v="147"/>
    <x v="4"/>
    <n v="5"/>
    <x v="32"/>
    <n v="5"/>
    <x v="2"/>
    <x v="1"/>
    <x v="1"/>
    <x v="5"/>
    <n v="10"/>
    <n v="1"/>
    <n v="1"/>
  </r>
  <r>
    <n v="69"/>
    <x v="147"/>
    <x v="4"/>
    <n v="5"/>
    <x v="33"/>
    <n v="5"/>
    <x v="2"/>
    <x v="1"/>
    <x v="1"/>
    <x v="5"/>
    <n v="10"/>
    <n v="1"/>
    <n v="1"/>
  </r>
  <r>
    <n v="69"/>
    <x v="147"/>
    <x v="4"/>
    <n v="5"/>
    <x v="34"/>
    <n v="5"/>
    <x v="2"/>
    <x v="1"/>
    <x v="1"/>
    <x v="5"/>
    <n v="9"/>
    <n v="1"/>
    <n v="1"/>
  </r>
  <r>
    <n v="69"/>
    <x v="147"/>
    <x v="4"/>
    <n v="5"/>
    <x v="35"/>
    <n v="5"/>
    <x v="2"/>
    <x v="1"/>
    <x v="1"/>
    <x v="5"/>
    <n v="9"/>
    <n v="1"/>
    <n v="1"/>
  </r>
  <r>
    <n v="69"/>
    <x v="147"/>
    <x v="4"/>
    <n v="5"/>
    <x v="36"/>
    <n v="5"/>
    <x v="2"/>
    <x v="0"/>
    <x v="1"/>
    <x v="5"/>
    <n v="10"/>
    <n v="1"/>
    <n v="0"/>
  </r>
  <r>
    <n v="69"/>
    <x v="147"/>
    <x v="4"/>
    <n v="5"/>
    <x v="37"/>
    <n v="6"/>
    <x v="1"/>
    <x v="0"/>
    <x v="1"/>
    <x v="6"/>
    <n v="8"/>
    <n v="0"/>
    <n v="0"/>
  </r>
  <r>
    <n v="69"/>
    <x v="147"/>
    <x v="4"/>
    <n v="5"/>
    <x v="38"/>
    <n v="5"/>
    <x v="0"/>
    <x v="0"/>
    <x v="1"/>
    <x v="5"/>
    <n v="6"/>
    <n v="1"/>
    <n v="0"/>
  </r>
  <r>
    <n v="69"/>
    <x v="147"/>
    <x v="4"/>
    <n v="5"/>
    <x v="39"/>
    <n v="5"/>
    <x v="0"/>
    <x v="1"/>
    <x v="1"/>
    <x v="5"/>
    <n v="6"/>
    <n v="1"/>
    <n v="1"/>
  </r>
  <r>
    <n v="69"/>
    <x v="147"/>
    <x v="4"/>
    <n v="5"/>
    <x v="40"/>
    <n v="6"/>
    <x v="0"/>
    <x v="0"/>
    <x v="1"/>
    <x v="6"/>
    <n v="6"/>
    <n v="0"/>
    <n v="0"/>
  </r>
  <r>
    <n v="69"/>
    <x v="147"/>
    <x v="4"/>
    <n v="5"/>
    <x v="41"/>
    <n v="5"/>
    <x v="1"/>
    <x v="0"/>
    <x v="1"/>
    <x v="5"/>
    <n v="8"/>
    <n v="1"/>
    <n v="0"/>
  </r>
  <r>
    <n v="69"/>
    <x v="147"/>
    <x v="4"/>
    <n v="5"/>
    <x v="42"/>
    <n v="5"/>
    <x v="1"/>
    <x v="1"/>
    <x v="1"/>
    <x v="5"/>
    <n v="7"/>
    <n v="1"/>
    <n v="1"/>
  </r>
  <r>
    <n v="69"/>
    <x v="147"/>
    <x v="4"/>
    <n v="5"/>
    <x v="43"/>
    <n v="5"/>
    <x v="1"/>
    <x v="0"/>
    <x v="1"/>
    <x v="5"/>
    <n v="8"/>
    <n v="1"/>
    <n v="0"/>
  </r>
  <r>
    <n v="69"/>
    <x v="147"/>
    <x v="4"/>
    <n v="5"/>
    <x v="44"/>
    <n v="5"/>
    <x v="1"/>
    <x v="0"/>
    <x v="1"/>
    <x v="5"/>
    <n v="8"/>
    <n v="1"/>
    <n v="0"/>
  </r>
  <r>
    <n v="69"/>
    <x v="147"/>
    <x v="4"/>
    <n v="5"/>
    <x v="45"/>
    <n v="5"/>
    <x v="2"/>
    <x v="1"/>
    <x v="1"/>
    <x v="5"/>
    <n v="10"/>
    <n v="1"/>
    <n v="1"/>
  </r>
  <r>
    <n v="69"/>
    <x v="147"/>
    <x v="4"/>
    <n v="5"/>
    <x v="46"/>
    <n v="6"/>
    <x v="2"/>
    <x v="1"/>
    <x v="1"/>
    <x v="6"/>
    <n v="10"/>
    <n v="0"/>
    <n v="1"/>
  </r>
  <r>
    <n v="69"/>
    <x v="147"/>
    <x v="4"/>
    <n v="5"/>
    <x v="47"/>
    <n v="7"/>
    <x v="2"/>
    <x v="1"/>
    <x v="1"/>
    <x v="2"/>
    <n v="10"/>
    <n v="0"/>
    <n v="1"/>
  </r>
  <r>
    <n v="69"/>
    <x v="147"/>
    <x v="4"/>
    <n v="5"/>
    <x v="48"/>
    <n v="5"/>
    <x v="1"/>
    <x v="1"/>
    <x v="1"/>
    <x v="5"/>
    <n v="8"/>
    <n v="1"/>
    <n v="1"/>
  </r>
  <r>
    <n v="69"/>
    <x v="147"/>
    <x v="4"/>
    <n v="5"/>
    <x v="49"/>
    <n v="7"/>
    <x v="2"/>
    <x v="0"/>
    <x v="1"/>
    <x v="2"/>
    <n v="10"/>
    <n v="0"/>
    <n v="0"/>
  </r>
  <r>
    <n v="69"/>
    <x v="147"/>
    <x v="4"/>
    <n v="5"/>
    <x v="50"/>
    <n v="5"/>
    <x v="1"/>
    <x v="0"/>
    <x v="1"/>
    <x v="5"/>
    <n v="7"/>
    <n v="1"/>
    <n v="0"/>
  </r>
  <r>
    <n v="69"/>
    <x v="147"/>
    <x v="4"/>
    <n v="5"/>
    <x v="51"/>
    <n v="1"/>
    <x v="0"/>
    <x v="1"/>
    <x v="1"/>
    <x v="1"/>
    <n v="6"/>
    <n v="0"/>
    <n v="1"/>
  </r>
  <r>
    <n v="69"/>
    <x v="147"/>
    <x v="4"/>
    <n v="5"/>
    <x v="52"/>
    <n v="5"/>
    <x v="0"/>
    <x v="0"/>
    <x v="1"/>
    <x v="5"/>
    <n v="5"/>
    <n v="1"/>
    <n v="0"/>
  </r>
  <r>
    <n v="69"/>
    <x v="147"/>
    <x v="4"/>
    <n v="5"/>
    <x v="53"/>
    <n v="1"/>
    <x v="0"/>
    <x v="0"/>
    <x v="1"/>
    <x v="1"/>
    <n v="6"/>
    <n v="0"/>
    <n v="0"/>
  </r>
  <r>
    <n v="69"/>
    <x v="147"/>
    <x v="4"/>
    <n v="5"/>
    <x v="54"/>
    <n v="5"/>
    <x v="1"/>
    <x v="0"/>
    <x v="1"/>
    <x v="5"/>
    <n v="7"/>
    <n v="1"/>
    <n v="0"/>
  </r>
  <r>
    <n v="69"/>
    <x v="147"/>
    <x v="4"/>
    <n v="5"/>
    <x v="55"/>
    <n v="5"/>
    <x v="1"/>
    <x v="0"/>
    <x v="1"/>
    <x v="5"/>
    <n v="8"/>
    <n v="1"/>
    <n v="0"/>
  </r>
  <r>
    <n v="69"/>
    <x v="147"/>
    <x v="4"/>
    <n v="5"/>
    <x v="56"/>
    <n v="5"/>
    <x v="2"/>
    <x v="1"/>
    <x v="1"/>
    <x v="5"/>
    <n v="10"/>
    <n v="1"/>
    <n v="1"/>
  </r>
  <r>
    <n v="69"/>
    <x v="147"/>
    <x v="4"/>
    <n v="5"/>
    <x v="57"/>
    <n v="6"/>
    <x v="2"/>
    <x v="0"/>
    <x v="1"/>
    <x v="6"/>
    <n v="10"/>
    <n v="0"/>
    <n v="0"/>
  </r>
  <r>
    <n v="69"/>
    <x v="147"/>
    <x v="4"/>
    <n v="5"/>
    <x v="58"/>
    <n v="6"/>
    <x v="1"/>
    <x v="1"/>
    <x v="1"/>
    <x v="6"/>
    <n v="8"/>
    <n v="0"/>
    <n v="1"/>
  </r>
  <r>
    <n v="69"/>
    <x v="147"/>
    <x v="4"/>
    <n v="5"/>
    <x v="59"/>
    <n v="5"/>
    <x v="1"/>
    <x v="1"/>
    <x v="1"/>
    <x v="5"/>
    <n v="7"/>
    <n v="1"/>
    <n v="1"/>
  </r>
  <r>
    <n v="69"/>
    <x v="147"/>
    <x v="4"/>
    <n v="5"/>
    <x v="60"/>
    <n v="5"/>
    <x v="1"/>
    <x v="1"/>
    <x v="1"/>
    <x v="5"/>
    <n v="8"/>
    <n v="1"/>
    <n v="1"/>
  </r>
  <r>
    <n v="70"/>
    <x v="148"/>
    <x v="2"/>
    <n v="1"/>
    <x v="32"/>
    <n v="1"/>
    <x v="2"/>
    <x v="1"/>
    <x v="1"/>
    <x v="1"/>
    <n v="10"/>
    <n v="1"/>
    <n v="1"/>
  </r>
  <r>
    <n v="70"/>
    <x v="148"/>
    <x v="2"/>
    <n v="1"/>
    <x v="33"/>
    <n v="6"/>
    <x v="2"/>
    <x v="1"/>
    <x v="1"/>
    <x v="6"/>
    <n v="10"/>
    <n v="0"/>
    <n v="1"/>
  </r>
  <r>
    <n v="70"/>
    <x v="148"/>
    <x v="2"/>
    <n v="1"/>
    <x v="34"/>
    <n v="1"/>
    <x v="2"/>
    <x v="1"/>
    <x v="1"/>
    <x v="1"/>
    <n v="9"/>
    <n v="1"/>
    <n v="1"/>
  </r>
  <r>
    <n v="70"/>
    <x v="148"/>
    <x v="2"/>
    <n v="1"/>
    <x v="35"/>
    <n v="1"/>
    <x v="2"/>
    <x v="1"/>
    <x v="1"/>
    <x v="1"/>
    <n v="9"/>
    <n v="1"/>
    <n v="1"/>
  </r>
  <r>
    <n v="70"/>
    <x v="148"/>
    <x v="2"/>
    <n v="1"/>
    <x v="36"/>
    <n v="1"/>
    <x v="2"/>
    <x v="0"/>
    <x v="1"/>
    <x v="1"/>
    <n v="10"/>
    <n v="1"/>
    <n v="0"/>
  </r>
  <r>
    <n v="70"/>
    <x v="148"/>
    <x v="2"/>
    <n v="1"/>
    <x v="37"/>
    <n v="1"/>
    <x v="1"/>
    <x v="0"/>
    <x v="1"/>
    <x v="1"/>
    <n v="8"/>
    <n v="1"/>
    <n v="0"/>
  </r>
  <r>
    <n v="70"/>
    <x v="148"/>
    <x v="2"/>
    <n v="1"/>
    <x v="38"/>
    <n v="3"/>
    <x v="0"/>
    <x v="0"/>
    <x v="1"/>
    <x v="3"/>
    <n v="6"/>
    <n v="0"/>
    <n v="0"/>
  </r>
  <r>
    <n v="70"/>
    <x v="148"/>
    <x v="2"/>
    <n v="1"/>
    <x v="39"/>
    <n v="3"/>
    <x v="0"/>
    <x v="1"/>
    <x v="1"/>
    <x v="3"/>
    <n v="6"/>
    <n v="0"/>
    <n v="1"/>
  </r>
  <r>
    <n v="70"/>
    <x v="148"/>
    <x v="2"/>
    <n v="1"/>
    <x v="40"/>
    <n v="1"/>
    <x v="0"/>
    <x v="0"/>
    <x v="1"/>
    <x v="1"/>
    <n v="6"/>
    <n v="1"/>
    <n v="0"/>
  </r>
  <r>
    <n v="70"/>
    <x v="148"/>
    <x v="2"/>
    <n v="1"/>
    <x v="41"/>
    <n v="1"/>
    <x v="1"/>
    <x v="0"/>
    <x v="1"/>
    <x v="1"/>
    <n v="8"/>
    <n v="1"/>
    <n v="0"/>
  </r>
  <r>
    <n v="70"/>
    <x v="148"/>
    <x v="2"/>
    <n v="1"/>
    <x v="42"/>
    <n v="1"/>
    <x v="1"/>
    <x v="1"/>
    <x v="1"/>
    <x v="1"/>
    <n v="7"/>
    <n v="1"/>
    <n v="1"/>
  </r>
  <r>
    <n v="70"/>
    <x v="148"/>
    <x v="2"/>
    <n v="1"/>
    <x v="43"/>
    <n v="1"/>
    <x v="1"/>
    <x v="0"/>
    <x v="1"/>
    <x v="1"/>
    <n v="8"/>
    <n v="1"/>
    <n v="0"/>
  </r>
  <r>
    <n v="70"/>
    <x v="148"/>
    <x v="2"/>
    <n v="1"/>
    <x v="44"/>
    <n v="1"/>
    <x v="1"/>
    <x v="0"/>
    <x v="1"/>
    <x v="1"/>
    <n v="8"/>
    <n v="1"/>
    <n v="0"/>
  </r>
  <r>
    <n v="70"/>
    <x v="148"/>
    <x v="2"/>
    <n v="1"/>
    <x v="45"/>
    <n v="1"/>
    <x v="2"/>
    <x v="1"/>
    <x v="1"/>
    <x v="1"/>
    <n v="10"/>
    <n v="1"/>
    <n v="1"/>
  </r>
  <r>
    <n v="70"/>
    <x v="148"/>
    <x v="2"/>
    <n v="1"/>
    <x v="46"/>
    <n v="1"/>
    <x v="2"/>
    <x v="1"/>
    <x v="1"/>
    <x v="1"/>
    <n v="10"/>
    <n v="1"/>
    <n v="1"/>
  </r>
  <r>
    <n v="70"/>
    <x v="148"/>
    <x v="2"/>
    <n v="1"/>
    <x v="47"/>
    <n v="5"/>
    <x v="2"/>
    <x v="1"/>
    <x v="1"/>
    <x v="5"/>
    <n v="10"/>
    <n v="0"/>
    <n v="1"/>
  </r>
  <r>
    <n v="70"/>
    <x v="148"/>
    <x v="2"/>
    <n v="1"/>
    <x v="48"/>
    <n v="5"/>
    <x v="1"/>
    <x v="1"/>
    <x v="1"/>
    <x v="5"/>
    <n v="8"/>
    <n v="0"/>
    <n v="1"/>
  </r>
  <r>
    <n v="70"/>
    <x v="148"/>
    <x v="2"/>
    <n v="1"/>
    <x v="49"/>
    <n v="1"/>
    <x v="2"/>
    <x v="0"/>
    <x v="1"/>
    <x v="1"/>
    <n v="10"/>
    <n v="1"/>
    <n v="0"/>
  </r>
  <r>
    <n v="70"/>
    <x v="148"/>
    <x v="2"/>
    <n v="1"/>
    <x v="50"/>
    <n v="1"/>
    <x v="1"/>
    <x v="0"/>
    <x v="1"/>
    <x v="1"/>
    <n v="7"/>
    <n v="1"/>
    <n v="0"/>
  </r>
  <r>
    <n v="70"/>
    <x v="148"/>
    <x v="2"/>
    <n v="1"/>
    <x v="51"/>
    <n v="6"/>
    <x v="0"/>
    <x v="1"/>
    <x v="1"/>
    <x v="6"/>
    <n v="6"/>
    <n v="0"/>
    <n v="1"/>
  </r>
  <r>
    <n v="70"/>
    <x v="148"/>
    <x v="2"/>
    <n v="1"/>
    <x v="52"/>
    <n v="2"/>
    <x v="0"/>
    <x v="0"/>
    <x v="1"/>
    <x v="0"/>
    <n v="5"/>
    <n v="0"/>
    <n v="0"/>
  </r>
  <r>
    <n v="70"/>
    <x v="148"/>
    <x v="2"/>
    <n v="1"/>
    <x v="53"/>
    <n v="5"/>
    <x v="0"/>
    <x v="0"/>
    <x v="1"/>
    <x v="5"/>
    <n v="6"/>
    <n v="0"/>
    <n v="0"/>
  </r>
  <r>
    <n v="70"/>
    <x v="148"/>
    <x v="2"/>
    <n v="1"/>
    <x v="54"/>
    <n v="1"/>
    <x v="1"/>
    <x v="0"/>
    <x v="1"/>
    <x v="1"/>
    <n v="7"/>
    <n v="1"/>
    <n v="0"/>
  </r>
  <r>
    <n v="70"/>
    <x v="148"/>
    <x v="2"/>
    <n v="1"/>
    <x v="55"/>
    <n v="1"/>
    <x v="1"/>
    <x v="0"/>
    <x v="1"/>
    <x v="1"/>
    <n v="8"/>
    <n v="1"/>
    <n v="0"/>
  </r>
  <r>
    <n v="70"/>
    <x v="148"/>
    <x v="2"/>
    <n v="1"/>
    <x v="56"/>
    <n v="1"/>
    <x v="2"/>
    <x v="1"/>
    <x v="1"/>
    <x v="1"/>
    <n v="10"/>
    <n v="1"/>
    <n v="1"/>
  </r>
  <r>
    <n v="70"/>
    <x v="148"/>
    <x v="2"/>
    <n v="1"/>
    <x v="57"/>
    <n v="1"/>
    <x v="2"/>
    <x v="0"/>
    <x v="1"/>
    <x v="1"/>
    <n v="10"/>
    <n v="1"/>
    <n v="0"/>
  </r>
  <r>
    <n v="70"/>
    <x v="148"/>
    <x v="2"/>
    <n v="1"/>
    <x v="58"/>
    <n v="1"/>
    <x v="1"/>
    <x v="1"/>
    <x v="1"/>
    <x v="1"/>
    <n v="8"/>
    <n v="1"/>
    <n v="1"/>
  </r>
  <r>
    <n v="70"/>
    <x v="148"/>
    <x v="2"/>
    <n v="1"/>
    <x v="59"/>
    <n v="3"/>
    <x v="1"/>
    <x v="1"/>
    <x v="1"/>
    <x v="3"/>
    <n v="7"/>
    <n v="0"/>
    <n v="1"/>
  </r>
  <r>
    <n v="70"/>
    <x v="148"/>
    <x v="2"/>
    <n v="1"/>
    <x v="60"/>
    <n v="6"/>
    <x v="1"/>
    <x v="1"/>
    <x v="1"/>
    <x v="6"/>
    <n v="8"/>
    <n v="0"/>
    <n v="1"/>
  </r>
  <r>
    <n v="71"/>
    <x v="149"/>
    <x v="3"/>
    <n v="4"/>
    <x v="32"/>
    <n v="4"/>
    <x v="2"/>
    <x v="1"/>
    <x v="1"/>
    <x v="4"/>
    <n v="10"/>
    <n v="1"/>
    <n v="1"/>
  </r>
  <r>
    <n v="71"/>
    <x v="149"/>
    <x v="3"/>
    <n v="4"/>
    <x v="33"/>
    <n v="1"/>
    <x v="2"/>
    <x v="1"/>
    <x v="1"/>
    <x v="1"/>
    <n v="10"/>
    <n v="0"/>
    <n v="1"/>
  </r>
  <r>
    <n v="71"/>
    <x v="149"/>
    <x v="3"/>
    <n v="4"/>
    <x v="34"/>
    <n v="5"/>
    <x v="2"/>
    <x v="1"/>
    <x v="1"/>
    <x v="5"/>
    <n v="9"/>
    <n v="0"/>
    <n v="1"/>
  </r>
  <r>
    <n v="71"/>
    <x v="149"/>
    <x v="3"/>
    <n v="4"/>
    <x v="35"/>
    <n v="4"/>
    <x v="2"/>
    <x v="1"/>
    <x v="1"/>
    <x v="4"/>
    <n v="9"/>
    <n v="1"/>
    <n v="1"/>
  </r>
  <r>
    <n v="71"/>
    <x v="149"/>
    <x v="3"/>
    <n v="4"/>
    <x v="36"/>
    <n v="4"/>
    <x v="2"/>
    <x v="0"/>
    <x v="1"/>
    <x v="4"/>
    <n v="10"/>
    <n v="1"/>
    <n v="0"/>
  </r>
  <r>
    <n v="71"/>
    <x v="149"/>
    <x v="3"/>
    <n v="4"/>
    <x v="37"/>
    <n v="4"/>
    <x v="1"/>
    <x v="0"/>
    <x v="1"/>
    <x v="4"/>
    <n v="8"/>
    <n v="1"/>
    <n v="0"/>
  </r>
  <r>
    <n v="71"/>
    <x v="149"/>
    <x v="3"/>
    <n v="4"/>
    <x v="38"/>
    <n v="4"/>
    <x v="0"/>
    <x v="0"/>
    <x v="1"/>
    <x v="4"/>
    <n v="6"/>
    <n v="1"/>
    <n v="0"/>
  </r>
  <r>
    <n v="71"/>
    <x v="149"/>
    <x v="3"/>
    <n v="4"/>
    <x v="39"/>
    <n v="5"/>
    <x v="0"/>
    <x v="1"/>
    <x v="1"/>
    <x v="5"/>
    <n v="6"/>
    <n v="0"/>
    <n v="1"/>
  </r>
  <r>
    <n v="71"/>
    <x v="149"/>
    <x v="3"/>
    <n v="4"/>
    <x v="40"/>
    <n v="4"/>
    <x v="0"/>
    <x v="0"/>
    <x v="1"/>
    <x v="4"/>
    <n v="6"/>
    <n v="1"/>
    <n v="0"/>
  </r>
  <r>
    <n v="71"/>
    <x v="149"/>
    <x v="3"/>
    <n v="4"/>
    <x v="41"/>
    <n v="4"/>
    <x v="1"/>
    <x v="0"/>
    <x v="1"/>
    <x v="4"/>
    <n v="8"/>
    <n v="1"/>
    <n v="0"/>
  </r>
  <r>
    <n v="71"/>
    <x v="149"/>
    <x v="3"/>
    <n v="4"/>
    <x v="42"/>
    <n v="4"/>
    <x v="1"/>
    <x v="1"/>
    <x v="1"/>
    <x v="4"/>
    <n v="7"/>
    <n v="1"/>
    <n v="1"/>
  </r>
  <r>
    <n v="71"/>
    <x v="149"/>
    <x v="3"/>
    <n v="4"/>
    <x v="43"/>
    <n v="4"/>
    <x v="1"/>
    <x v="0"/>
    <x v="1"/>
    <x v="4"/>
    <n v="8"/>
    <n v="1"/>
    <n v="0"/>
  </r>
  <r>
    <n v="71"/>
    <x v="149"/>
    <x v="3"/>
    <n v="4"/>
    <x v="44"/>
    <n v="4"/>
    <x v="1"/>
    <x v="0"/>
    <x v="1"/>
    <x v="4"/>
    <n v="8"/>
    <n v="1"/>
    <n v="0"/>
  </r>
  <r>
    <n v="71"/>
    <x v="149"/>
    <x v="3"/>
    <n v="4"/>
    <x v="45"/>
    <n v="4"/>
    <x v="2"/>
    <x v="1"/>
    <x v="1"/>
    <x v="4"/>
    <n v="10"/>
    <n v="1"/>
    <n v="1"/>
  </r>
  <r>
    <n v="71"/>
    <x v="149"/>
    <x v="3"/>
    <n v="4"/>
    <x v="46"/>
    <n v="4"/>
    <x v="2"/>
    <x v="1"/>
    <x v="1"/>
    <x v="4"/>
    <n v="10"/>
    <n v="1"/>
    <n v="1"/>
  </r>
  <r>
    <n v="71"/>
    <x v="149"/>
    <x v="3"/>
    <n v="4"/>
    <x v="47"/>
    <n v="4"/>
    <x v="2"/>
    <x v="1"/>
    <x v="1"/>
    <x v="4"/>
    <n v="10"/>
    <n v="1"/>
    <n v="1"/>
  </r>
  <r>
    <n v="71"/>
    <x v="149"/>
    <x v="3"/>
    <n v="4"/>
    <x v="48"/>
    <n v="4"/>
    <x v="1"/>
    <x v="1"/>
    <x v="1"/>
    <x v="4"/>
    <n v="8"/>
    <n v="1"/>
    <n v="1"/>
  </r>
  <r>
    <n v="71"/>
    <x v="149"/>
    <x v="3"/>
    <n v="4"/>
    <x v="49"/>
    <n v="4"/>
    <x v="2"/>
    <x v="0"/>
    <x v="1"/>
    <x v="4"/>
    <n v="10"/>
    <n v="1"/>
    <n v="0"/>
  </r>
  <r>
    <n v="71"/>
    <x v="149"/>
    <x v="3"/>
    <n v="4"/>
    <x v="50"/>
    <n v="4"/>
    <x v="1"/>
    <x v="0"/>
    <x v="1"/>
    <x v="4"/>
    <n v="7"/>
    <n v="1"/>
    <n v="0"/>
  </r>
  <r>
    <n v="71"/>
    <x v="149"/>
    <x v="3"/>
    <n v="4"/>
    <x v="51"/>
    <n v="4"/>
    <x v="0"/>
    <x v="1"/>
    <x v="1"/>
    <x v="4"/>
    <n v="6"/>
    <n v="1"/>
    <n v="1"/>
  </r>
  <r>
    <n v="71"/>
    <x v="149"/>
    <x v="3"/>
    <n v="4"/>
    <x v="52"/>
    <n v="4"/>
    <x v="0"/>
    <x v="0"/>
    <x v="1"/>
    <x v="4"/>
    <n v="5"/>
    <n v="1"/>
    <n v="0"/>
  </r>
  <r>
    <n v="71"/>
    <x v="149"/>
    <x v="3"/>
    <n v="4"/>
    <x v="53"/>
    <n v="4"/>
    <x v="0"/>
    <x v="0"/>
    <x v="1"/>
    <x v="4"/>
    <n v="6"/>
    <n v="1"/>
    <n v="0"/>
  </r>
  <r>
    <n v="71"/>
    <x v="149"/>
    <x v="3"/>
    <n v="4"/>
    <x v="54"/>
    <n v="4"/>
    <x v="1"/>
    <x v="0"/>
    <x v="1"/>
    <x v="4"/>
    <n v="7"/>
    <n v="1"/>
    <n v="0"/>
  </r>
  <r>
    <n v="71"/>
    <x v="149"/>
    <x v="3"/>
    <n v="4"/>
    <x v="55"/>
    <n v="4"/>
    <x v="1"/>
    <x v="0"/>
    <x v="1"/>
    <x v="4"/>
    <n v="8"/>
    <n v="1"/>
    <n v="0"/>
  </r>
  <r>
    <n v="71"/>
    <x v="149"/>
    <x v="3"/>
    <n v="4"/>
    <x v="56"/>
    <n v="3"/>
    <x v="2"/>
    <x v="1"/>
    <x v="1"/>
    <x v="3"/>
    <n v="10"/>
    <n v="0"/>
    <n v="1"/>
  </r>
  <r>
    <n v="71"/>
    <x v="149"/>
    <x v="3"/>
    <n v="4"/>
    <x v="57"/>
    <n v="4"/>
    <x v="2"/>
    <x v="0"/>
    <x v="1"/>
    <x v="4"/>
    <n v="10"/>
    <n v="1"/>
    <n v="0"/>
  </r>
  <r>
    <n v="71"/>
    <x v="149"/>
    <x v="3"/>
    <n v="4"/>
    <x v="58"/>
    <n v="5"/>
    <x v="1"/>
    <x v="1"/>
    <x v="1"/>
    <x v="5"/>
    <n v="8"/>
    <n v="0"/>
    <n v="1"/>
  </r>
  <r>
    <n v="71"/>
    <x v="149"/>
    <x v="3"/>
    <n v="4"/>
    <x v="59"/>
    <n v="4"/>
    <x v="1"/>
    <x v="1"/>
    <x v="1"/>
    <x v="4"/>
    <n v="7"/>
    <n v="1"/>
    <n v="1"/>
  </r>
  <r>
    <n v="71"/>
    <x v="149"/>
    <x v="3"/>
    <n v="4"/>
    <x v="60"/>
    <n v="4"/>
    <x v="1"/>
    <x v="1"/>
    <x v="1"/>
    <x v="4"/>
    <n v="8"/>
    <n v="1"/>
    <n v="1"/>
  </r>
  <r>
    <n v="72"/>
    <x v="150"/>
    <x v="4"/>
    <n v="5"/>
    <x v="32"/>
    <n v="5"/>
    <x v="2"/>
    <x v="1"/>
    <x v="1"/>
    <x v="5"/>
    <n v="10"/>
    <n v="1"/>
    <n v="1"/>
  </r>
  <r>
    <n v="72"/>
    <x v="150"/>
    <x v="4"/>
    <n v="5"/>
    <x v="33"/>
    <n v="5"/>
    <x v="2"/>
    <x v="1"/>
    <x v="1"/>
    <x v="5"/>
    <n v="10"/>
    <n v="1"/>
    <n v="1"/>
  </r>
  <r>
    <n v="72"/>
    <x v="150"/>
    <x v="4"/>
    <n v="5"/>
    <x v="34"/>
    <n v="5"/>
    <x v="2"/>
    <x v="1"/>
    <x v="1"/>
    <x v="5"/>
    <n v="9"/>
    <n v="1"/>
    <n v="1"/>
  </r>
  <r>
    <n v="72"/>
    <x v="150"/>
    <x v="4"/>
    <n v="5"/>
    <x v="35"/>
    <n v="7"/>
    <x v="2"/>
    <x v="1"/>
    <x v="1"/>
    <x v="2"/>
    <n v="9"/>
    <n v="0"/>
    <n v="1"/>
  </r>
  <r>
    <n v="72"/>
    <x v="150"/>
    <x v="4"/>
    <n v="5"/>
    <x v="36"/>
    <n v="3"/>
    <x v="2"/>
    <x v="0"/>
    <x v="1"/>
    <x v="3"/>
    <n v="10"/>
    <n v="0"/>
    <n v="0"/>
  </r>
  <r>
    <n v="72"/>
    <x v="150"/>
    <x v="4"/>
    <n v="5"/>
    <x v="37"/>
    <n v="7"/>
    <x v="1"/>
    <x v="0"/>
    <x v="1"/>
    <x v="2"/>
    <n v="8"/>
    <n v="0"/>
    <n v="0"/>
  </r>
  <r>
    <n v="72"/>
    <x v="150"/>
    <x v="4"/>
    <n v="5"/>
    <x v="38"/>
    <n v="5"/>
    <x v="0"/>
    <x v="0"/>
    <x v="1"/>
    <x v="5"/>
    <n v="6"/>
    <n v="1"/>
    <n v="0"/>
  </r>
  <r>
    <n v="72"/>
    <x v="150"/>
    <x v="4"/>
    <n v="5"/>
    <x v="39"/>
    <n v="3"/>
    <x v="0"/>
    <x v="1"/>
    <x v="1"/>
    <x v="3"/>
    <n v="6"/>
    <n v="0"/>
    <n v="1"/>
  </r>
  <r>
    <n v="72"/>
    <x v="150"/>
    <x v="4"/>
    <n v="5"/>
    <x v="40"/>
    <n v="3"/>
    <x v="0"/>
    <x v="0"/>
    <x v="1"/>
    <x v="3"/>
    <n v="6"/>
    <n v="0"/>
    <n v="0"/>
  </r>
  <r>
    <n v="72"/>
    <x v="150"/>
    <x v="4"/>
    <n v="5"/>
    <x v="41"/>
    <n v="5"/>
    <x v="1"/>
    <x v="0"/>
    <x v="1"/>
    <x v="5"/>
    <n v="8"/>
    <n v="1"/>
    <n v="0"/>
  </r>
  <r>
    <n v="72"/>
    <x v="150"/>
    <x v="4"/>
    <n v="5"/>
    <x v="42"/>
    <n v="4"/>
    <x v="1"/>
    <x v="1"/>
    <x v="1"/>
    <x v="4"/>
    <n v="7"/>
    <n v="0"/>
    <n v="1"/>
  </r>
  <r>
    <n v="72"/>
    <x v="150"/>
    <x v="4"/>
    <n v="5"/>
    <x v="43"/>
    <n v="7"/>
    <x v="1"/>
    <x v="0"/>
    <x v="1"/>
    <x v="2"/>
    <n v="8"/>
    <n v="0"/>
    <n v="0"/>
  </r>
  <r>
    <n v="72"/>
    <x v="150"/>
    <x v="4"/>
    <n v="5"/>
    <x v="44"/>
    <n v="5"/>
    <x v="1"/>
    <x v="0"/>
    <x v="1"/>
    <x v="5"/>
    <n v="8"/>
    <n v="1"/>
    <n v="0"/>
  </r>
  <r>
    <n v="72"/>
    <x v="150"/>
    <x v="4"/>
    <n v="5"/>
    <x v="45"/>
    <n v="5"/>
    <x v="2"/>
    <x v="1"/>
    <x v="1"/>
    <x v="5"/>
    <n v="10"/>
    <n v="1"/>
    <n v="1"/>
  </r>
  <r>
    <n v="72"/>
    <x v="150"/>
    <x v="4"/>
    <n v="5"/>
    <x v="46"/>
    <n v="5"/>
    <x v="2"/>
    <x v="1"/>
    <x v="1"/>
    <x v="5"/>
    <n v="10"/>
    <n v="1"/>
    <n v="1"/>
  </r>
  <r>
    <n v="72"/>
    <x v="150"/>
    <x v="4"/>
    <n v="5"/>
    <x v="47"/>
    <n v="7"/>
    <x v="2"/>
    <x v="1"/>
    <x v="1"/>
    <x v="2"/>
    <n v="10"/>
    <n v="0"/>
    <n v="1"/>
  </r>
  <r>
    <n v="72"/>
    <x v="150"/>
    <x v="4"/>
    <n v="5"/>
    <x v="48"/>
    <n v="5"/>
    <x v="1"/>
    <x v="1"/>
    <x v="1"/>
    <x v="5"/>
    <n v="8"/>
    <n v="1"/>
    <n v="1"/>
  </r>
  <r>
    <n v="72"/>
    <x v="150"/>
    <x v="4"/>
    <n v="5"/>
    <x v="49"/>
    <n v="7"/>
    <x v="2"/>
    <x v="0"/>
    <x v="1"/>
    <x v="2"/>
    <n v="10"/>
    <n v="0"/>
    <n v="0"/>
  </r>
  <r>
    <n v="72"/>
    <x v="150"/>
    <x v="4"/>
    <n v="5"/>
    <x v="50"/>
    <n v="5"/>
    <x v="1"/>
    <x v="0"/>
    <x v="1"/>
    <x v="5"/>
    <n v="7"/>
    <n v="1"/>
    <n v="0"/>
  </r>
  <r>
    <n v="72"/>
    <x v="150"/>
    <x v="4"/>
    <n v="5"/>
    <x v="51"/>
    <n v="3"/>
    <x v="0"/>
    <x v="1"/>
    <x v="1"/>
    <x v="3"/>
    <n v="6"/>
    <n v="0"/>
    <n v="1"/>
  </r>
  <r>
    <n v="72"/>
    <x v="150"/>
    <x v="4"/>
    <n v="5"/>
    <x v="52"/>
    <n v="3"/>
    <x v="0"/>
    <x v="0"/>
    <x v="1"/>
    <x v="3"/>
    <n v="5"/>
    <n v="0"/>
    <n v="0"/>
  </r>
  <r>
    <n v="72"/>
    <x v="150"/>
    <x v="4"/>
    <n v="5"/>
    <x v="53"/>
    <n v="3"/>
    <x v="0"/>
    <x v="0"/>
    <x v="1"/>
    <x v="3"/>
    <n v="6"/>
    <n v="0"/>
    <n v="0"/>
  </r>
  <r>
    <n v="72"/>
    <x v="150"/>
    <x v="4"/>
    <n v="5"/>
    <x v="54"/>
    <n v="5"/>
    <x v="1"/>
    <x v="0"/>
    <x v="1"/>
    <x v="5"/>
    <n v="7"/>
    <n v="1"/>
    <n v="0"/>
  </r>
  <r>
    <n v="72"/>
    <x v="150"/>
    <x v="4"/>
    <n v="5"/>
    <x v="55"/>
    <n v="5"/>
    <x v="1"/>
    <x v="0"/>
    <x v="1"/>
    <x v="5"/>
    <n v="8"/>
    <n v="1"/>
    <n v="0"/>
  </r>
  <r>
    <n v="72"/>
    <x v="150"/>
    <x v="4"/>
    <n v="5"/>
    <x v="56"/>
    <n v="4"/>
    <x v="2"/>
    <x v="1"/>
    <x v="1"/>
    <x v="4"/>
    <n v="10"/>
    <n v="0"/>
    <n v="1"/>
  </r>
  <r>
    <n v="72"/>
    <x v="150"/>
    <x v="4"/>
    <n v="5"/>
    <x v="57"/>
    <n v="3"/>
    <x v="2"/>
    <x v="0"/>
    <x v="1"/>
    <x v="3"/>
    <n v="10"/>
    <n v="0"/>
    <n v="0"/>
  </r>
  <r>
    <n v="72"/>
    <x v="150"/>
    <x v="4"/>
    <n v="5"/>
    <x v="58"/>
    <n v="1"/>
    <x v="1"/>
    <x v="1"/>
    <x v="1"/>
    <x v="1"/>
    <n v="8"/>
    <n v="0"/>
    <n v="1"/>
  </r>
  <r>
    <n v="72"/>
    <x v="150"/>
    <x v="4"/>
    <n v="5"/>
    <x v="59"/>
    <n v="1"/>
    <x v="1"/>
    <x v="1"/>
    <x v="1"/>
    <x v="1"/>
    <n v="7"/>
    <n v="0"/>
    <n v="1"/>
  </r>
  <r>
    <n v="72"/>
    <x v="150"/>
    <x v="4"/>
    <n v="5"/>
    <x v="60"/>
    <n v="3"/>
    <x v="1"/>
    <x v="1"/>
    <x v="1"/>
    <x v="3"/>
    <n v="8"/>
    <n v="0"/>
    <n v="1"/>
  </r>
  <r>
    <n v="73"/>
    <x v="151"/>
    <x v="6"/>
    <n v="3"/>
    <x v="32"/>
    <n v="3"/>
    <x v="2"/>
    <x v="1"/>
    <x v="1"/>
    <x v="3"/>
    <n v="10"/>
    <n v="1"/>
    <n v="1"/>
  </r>
  <r>
    <n v="73"/>
    <x v="151"/>
    <x v="6"/>
    <n v="3"/>
    <x v="33"/>
    <n v="1"/>
    <x v="2"/>
    <x v="1"/>
    <x v="1"/>
    <x v="1"/>
    <n v="10"/>
    <n v="0"/>
    <n v="1"/>
  </r>
  <r>
    <n v="73"/>
    <x v="151"/>
    <x v="6"/>
    <n v="3"/>
    <x v="34"/>
    <n v="3"/>
    <x v="2"/>
    <x v="1"/>
    <x v="1"/>
    <x v="3"/>
    <n v="9"/>
    <n v="1"/>
    <n v="1"/>
  </r>
  <r>
    <n v="73"/>
    <x v="151"/>
    <x v="6"/>
    <n v="3"/>
    <x v="35"/>
    <n v="3"/>
    <x v="2"/>
    <x v="1"/>
    <x v="1"/>
    <x v="3"/>
    <n v="9"/>
    <n v="1"/>
    <n v="1"/>
  </r>
  <r>
    <n v="73"/>
    <x v="151"/>
    <x v="6"/>
    <n v="3"/>
    <x v="36"/>
    <n v="3"/>
    <x v="2"/>
    <x v="0"/>
    <x v="1"/>
    <x v="3"/>
    <n v="10"/>
    <n v="1"/>
    <n v="0"/>
  </r>
  <r>
    <n v="73"/>
    <x v="151"/>
    <x v="6"/>
    <n v="3"/>
    <x v="37"/>
    <n v="3"/>
    <x v="1"/>
    <x v="0"/>
    <x v="1"/>
    <x v="3"/>
    <n v="8"/>
    <n v="1"/>
    <n v="0"/>
  </r>
  <r>
    <n v="73"/>
    <x v="151"/>
    <x v="6"/>
    <n v="3"/>
    <x v="38"/>
    <n v="3"/>
    <x v="0"/>
    <x v="0"/>
    <x v="1"/>
    <x v="3"/>
    <n v="6"/>
    <n v="1"/>
    <n v="0"/>
  </r>
  <r>
    <n v="73"/>
    <x v="151"/>
    <x v="6"/>
    <n v="3"/>
    <x v="39"/>
    <n v="3"/>
    <x v="0"/>
    <x v="1"/>
    <x v="1"/>
    <x v="3"/>
    <n v="6"/>
    <n v="1"/>
    <n v="1"/>
  </r>
  <r>
    <n v="73"/>
    <x v="151"/>
    <x v="6"/>
    <n v="3"/>
    <x v="40"/>
    <n v="2"/>
    <x v="0"/>
    <x v="0"/>
    <x v="1"/>
    <x v="0"/>
    <n v="6"/>
    <n v="0"/>
    <n v="0"/>
  </r>
  <r>
    <n v="73"/>
    <x v="151"/>
    <x v="6"/>
    <n v="3"/>
    <x v="41"/>
    <n v="7"/>
    <x v="1"/>
    <x v="0"/>
    <x v="1"/>
    <x v="2"/>
    <n v="8"/>
    <n v="0"/>
    <n v="0"/>
  </r>
  <r>
    <n v="73"/>
    <x v="151"/>
    <x v="6"/>
    <n v="3"/>
    <x v="42"/>
    <n v="2"/>
    <x v="1"/>
    <x v="1"/>
    <x v="1"/>
    <x v="0"/>
    <n v="7"/>
    <n v="0"/>
    <n v="1"/>
  </r>
  <r>
    <n v="73"/>
    <x v="151"/>
    <x v="6"/>
    <n v="3"/>
    <x v="43"/>
    <n v="3"/>
    <x v="1"/>
    <x v="0"/>
    <x v="1"/>
    <x v="3"/>
    <n v="8"/>
    <n v="1"/>
    <n v="0"/>
  </r>
  <r>
    <n v="73"/>
    <x v="151"/>
    <x v="6"/>
    <n v="3"/>
    <x v="44"/>
    <n v="3"/>
    <x v="1"/>
    <x v="0"/>
    <x v="1"/>
    <x v="3"/>
    <n v="8"/>
    <n v="1"/>
    <n v="0"/>
  </r>
  <r>
    <n v="73"/>
    <x v="151"/>
    <x v="6"/>
    <n v="3"/>
    <x v="45"/>
    <n v="3"/>
    <x v="2"/>
    <x v="1"/>
    <x v="1"/>
    <x v="3"/>
    <n v="10"/>
    <n v="1"/>
    <n v="1"/>
  </r>
  <r>
    <n v="73"/>
    <x v="151"/>
    <x v="6"/>
    <n v="3"/>
    <x v="46"/>
    <n v="3"/>
    <x v="2"/>
    <x v="1"/>
    <x v="1"/>
    <x v="3"/>
    <n v="10"/>
    <n v="1"/>
    <n v="1"/>
  </r>
  <r>
    <n v="73"/>
    <x v="151"/>
    <x v="6"/>
    <n v="3"/>
    <x v="47"/>
    <n v="3"/>
    <x v="2"/>
    <x v="1"/>
    <x v="1"/>
    <x v="3"/>
    <n v="10"/>
    <n v="1"/>
    <n v="1"/>
  </r>
  <r>
    <n v="73"/>
    <x v="151"/>
    <x v="6"/>
    <n v="3"/>
    <x v="48"/>
    <n v="3"/>
    <x v="1"/>
    <x v="1"/>
    <x v="1"/>
    <x v="3"/>
    <n v="8"/>
    <n v="1"/>
    <n v="1"/>
  </r>
  <r>
    <n v="73"/>
    <x v="151"/>
    <x v="6"/>
    <n v="3"/>
    <x v="49"/>
    <n v="3"/>
    <x v="2"/>
    <x v="0"/>
    <x v="1"/>
    <x v="3"/>
    <n v="10"/>
    <n v="1"/>
    <n v="0"/>
  </r>
  <r>
    <n v="73"/>
    <x v="151"/>
    <x v="6"/>
    <n v="3"/>
    <x v="50"/>
    <n v="3"/>
    <x v="1"/>
    <x v="0"/>
    <x v="1"/>
    <x v="3"/>
    <n v="7"/>
    <n v="1"/>
    <n v="0"/>
  </r>
  <r>
    <n v="73"/>
    <x v="151"/>
    <x v="6"/>
    <n v="3"/>
    <x v="51"/>
    <n v="3"/>
    <x v="0"/>
    <x v="1"/>
    <x v="1"/>
    <x v="3"/>
    <n v="6"/>
    <n v="1"/>
    <n v="1"/>
  </r>
  <r>
    <n v="73"/>
    <x v="151"/>
    <x v="6"/>
    <n v="3"/>
    <x v="52"/>
    <n v="3"/>
    <x v="0"/>
    <x v="0"/>
    <x v="1"/>
    <x v="3"/>
    <n v="5"/>
    <n v="1"/>
    <n v="0"/>
  </r>
  <r>
    <n v="73"/>
    <x v="151"/>
    <x v="6"/>
    <n v="3"/>
    <x v="53"/>
    <n v="3"/>
    <x v="0"/>
    <x v="0"/>
    <x v="1"/>
    <x v="3"/>
    <n v="6"/>
    <n v="1"/>
    <n v="0"/>
  </r>
  <r>
    <n v="73"/>
    <x v="151"/>
    <x v="6"/>
    <n v="3"/>
    <x v="54"/>
    <n v="3"/>
    <x v="1"/>
    <x v="0"/>
    <x v="1"/>
    <x v="3"/>
    <n v="7"/>
    <n v="1"/>
    <n v="0"/>
  </r>
  <r>
    <n v="73"/>
    <x v="151"/>
    <x v="6"/>
    <n v="3"/>
    <x v="55"/>
    <n v="3"/>
    <x v="1"/>
    <x v="0"/>
    <x v="1"/>
    <x v="3"/>
    <n v="8"/>
    <n v="1"/>
    <n v="0"/>
  </r>
  <r>
    <n v="73"/>
    <x v="151"/>
    <x v="6"/>
    <n v="3"/>
    <x v="56"/>
    <n v="3"/>
    <x v="2"/>
    <x v="1"/>
    <x v="1"/>
    <x v="3"/>
    <n v="10"/>
    <n v="1"/>
    <n v="1"/>
  </r>
  <r>
    <n v="73"/>
    <x v="151"/>
    <x v="6"/>
    <n v="3"/>
    <x v="57"/>
    <n v="3"/>
    <x v="2"/>
    <x v="0"/>
    <x v="1"/>
    <x v="3"/>
    <n v="10"/>
    <n v="1"/>
    <n v="0"/>
  </r>
  <r>
    <n v="73"/>
    <x v="151"/>
    <x v="6"/>
    <n v="3"/>
    <x v="58"/>
    <n v="3"/>
    <x v="1"/>
    <x v="1"/>
    <x v="1"/>
    <x v="3"/>
    <n v="8"/>
    <n v="1"/>
    <n v="1"/>
  </r>
  <r>
    <n v="73"/>
    <x v="151"/>
    <x v="6"/>
    <n v="3"/>
    <x v="59"/>
    <n v="3"/>
    <x v="1"/>
    <x v="1"/>
    <x v="1"/>
    <x v="3"/>
    <n v="7"/>
    <n v="1"/>
    <n v="1"/>
  </r>
  <r>
    <n v="73"/>
    <x v="151"/>
    <x v="6"/>
    <n v="3"/>
    <x v="60"/>
    <n v="3"/>
    <x v="1"/>
    <x v="1"/>
    <x v="1"/>
    <x v="3"/>
    <n v="8"/>
    <n v="1"/>
    <n v="1"/>
  </r>
  <r>
    <n v="74"/>
    <x v="152"/>
    <x v="3"/>
    <n v="4"/>
    <x v="32"/>
    <n v="7"/>
    <x v="2"/>
    <x v="1"/>
    <x v="1"/>
    <x v="2"/>
    <n v="10"/>
    <n v="0"/>
    <n v="1"/>
  </r>
  <r>
    <n v="74"/>
    <x v="152"/>
    <x v="3"/>
    <n v="4"/>
    <x v="33"/>
    <n v="6"/>
    <x v="2"/>
    <x v="1"/>
    <x v="1"/>
    <x v="6"/>
    <n v="10"/>
    <n v="0"/>
    <n v="1"/>
  </r>
  <r>
    <n v="74"/>
    <x v="152"/>
    <x v="3"/>
    <n v="4"/>
    <x v="34"/>
    <n v="7"/>
    <x v="2"/>
    <x v="1"/>
    <x v="1"/>
    <x v="2"/>
    <n v="9"/>
    <n v="0"/>
    <n v="1"/>
  </r>
  <r>
    <n v="74"/>
    <x v="152"/>
    <x v="3"/>
    <n v="4"/>
    <x v="35"/>
    <n v="3"/>
    <x v="2"/>
    <x v="1"/>
    <x v="1"/>
    <x v="3"/>
    <n v="9"/>
    <n v="0"/>
    <n v="1"/>
  </r>
  <r>
    <n v="74"/>
    <x v="152"/>
    <x v="3"/>
    <n v="4"/>
    <x v="36"/>
    <n v="1"/>
    <x v="2"/>
    <x v="0"/>
    <x v="1"/>
    <x v="1"/>
    <n v="10"/>
    <n v="0"/>
    <n v="0"/>
  </r>
  <r>
    <n v="74"/>
    <x v="152"/>
    <x v="3"/>
    <n v="4"/>
    <x v="37"/>
    <n v="1"/>
    <x v="1"/>
    <x v="0"/>
    <x v="1"/>
    <x v="1"/>
    <n v="8"/>
    <n v="0"/>
    <n v="0"/>
  </r>
  <r>
    <n v="74"/>
    <x v="152"/>
    <x v="3"/>
    <n v="4"/>
    <x v="38"/>
    <n v="1"/>
    <x v="0"/>
    <x v="0"/>
    <x v="1"/>
    <x v="1"/>
    <n v="6"/>
    <n v="0"/>
    <n v="0"/>
  </r>
  <r>
    <n v="74"/>
    <x v="152"/>
    <x v="3"/>
    <n v="4"/>
    <x v="39"/>
    <n v="1"/>
    <x v="0"/>
    <x v="1"/>
    <x v="1"/>
    <x v="1"/>
    <n v="6"/>
    <n v="0"/>
    <n v="1"/>
  </r>
  <r>
    <n v="74"/>
    <x v="152"/>
    <x v="3"/>
    <n v="4"/>
    <x v="40"/>
    <n v="7"/>
    <x v="0"/>
    <x v="0"/>
    <x v="1"/>
    <x v="2"/>
    <n v="6"/>
    <n v="0"/>
    <n v="0"/>
  </r>
  <r>
    <n v="74"/>
    <x v="152"/>
    <x v="3"/>
    <n v="4"/>
    <x v="41"/>
    <n v="7"/>
    <x v="1"/>
    <x v="0"/>
    <x v="1"/>
    <x v="2"/>
    <n v="8"/>
    <n v="0"/>
    <n v="0"/>
  </r>
  <r>
    <n v="74"/>
    <x v="152"/>
    <x v="3"/>
    <n v="4"/>
    <x v="42"/>
    <n v="2"/>
    <x v="1"/>
    <x v="1"/>
    <x v="1"/>
    <x v="0"/>
    <n v="7"/>
    <n v="0"/>
    <n v="1"/>
  </r>
  <r>
    <n v="74"/>
    <x v="152"/>
    <x v="3"/>
    <n v="4"/>
    <x v="43"/>
    <n v="3"/>
    <x v="1"/>
    <x v="0"/>
    <x v="1"/>
    <x v="3"/>
    <n v="8"/>
    <n v="0"/>
    <n v="0"/>
  </r>
  <r>
    <n v="74"/>
    <x v="152"/>
    <x v="3"/>
    <n v="4"/>
    <x v="44"/>
    <n v="1"/>
    <x v="1"/>
    <x v="0"/>
    <x v="1"/>
    <x v="1"/>
    <n v="8"/>
    <n v="0"/>
    <n v="0"/>
  </r>
  <r>
    <n v="74"/>
    <x v="152"/>
    <x v="3"/>
    <n v="4"/>
    <x v="45"/>
    <n v="5"/>
    <x v="2"/>
    <x v="1"/>
    <x v="1"/>
    <x v="5"/>
    <n v="10"/>
    <n v="0"/>
    <n v="1"/>
  </r>
  <r>
    <n v="74"/>
    <x v="152"/>
    <x v="3"/>
    <n v="4"/>
    <x v="46"/>
    <n v="1"/>
    <x v="2"/>
    <x v="1"/>
    <x v="1"/>
    <x v="1"/>
    <n v="10"/>
    <n v="0"/>
    <n v="1"/>
  </r>
  <r>
    <n v="74"/>
    <x v="152"/>
    <x v="3"/>
    <n v="4"/>
    <x v="47"/>
    <n v="4"/>
    <x v="2"/>
    <x v="1"/>
    <x v="1"/>
    <x v="4"/>
    <n v="10"/>
    <n v="1"/>
    <n v="1"/>
  </r>
  <r>
    <n v="74"/>
    <x v="152"/>
    <x v="3"/>
    <n v="4"/>
    <x v="48"/>
    <n v="1"/>
    <x v="1"/>
    <x v="1"/>
    <x v="1"/>
    <x v="1"/>
    <n v="8"/>
    <n v="0"/>
    <n v="1"/>
  </r>
  <r>
    <n v="74"/>
    <x v="152"/>
    <x v="3"/>
    <n v="4"/>
    <x v="49"/>
    <n v="7"/>
    <x v="2"/>
    <x v="0"/>
    <x v="1"/>
    <x v="2"/>
    <n v="10"/>
    <n v="0"/>
    <n v="0"/>
  </r>
  <r>
    <n v="74"/>
    <x v="152"/>
    <x v="3"/>
    <n v="4"/>
    <x v="50"/>
    <n v="1"/>
    <x v="1"/>
    <x v="0"/>
    <x v="1"/>
    <x v="1"/>
    <n v="7"/>
    <n v="0"/>
    <n v="0"/>
  </r>
  <r>
    <n v="74"/>
    <x v="152"/>
    <x v="3"/>
    <n v="4"/>
    <x v="51"/>
    <n v="1"/>
    <x v="0"/>
    <x v="1"/>
    <x v="1"/>
    <x v="1"/>
    <n v="6"/>
    <n v="0"/>
    <n v="1"/>
  </r>
  <r>
    <n v="74"/>
    <x v="152"/>
    <x v="3"/>
    <n v="4"/>
    <x v="52"/>
    <n v="1"/>
    <x v="0"/>
    <x v="0"/>
    <x v="1"/>
    <x v="1"/>
    <n v="5"/>
    <n v="0"/>
    <n v="0"/>
  </r>
  <r>
    <n v="74"/>
    <x v="152"/>
    <x v="3"/>
    <n v="4"/>
    <x v="53"/>
    <n v="7"/>
    <x v="0"/>
    <x v="0"/>
    <x v="1"/>
    <x v="2"/>
    <n v="6"/>
    <n v="0"/>
    <n v="0"/>
  </r>
  <r>
    <n v="74"/>
    <x v="152"/>
    <x v="3"/>
    <n v="4"/>
    <x v="54"/>
    <n v="7"/>
    <x v="1"/>
    <x v="0"/>
    <x v="1"/>
    <x v="2"/>
    <n v="7"/>
    <n v="0"/>
    <n v="0"/>
  </r>
  <r>
    <n v="74"/>
    <x v="152"/>
    <x v="3"/>
    <n v="4"/>
    <x v="55"/>
    <n v="7"/>
    <x v="1"/>
    <x v="0"/>
    <x v="1"/>
    <x v="2"/>
    <n v="8"/>
    <n v="0"/>
    <n v="0"/>
  </r>
  <r>
    <n v="74"/>
    <x v="152"/>
    <x v="3"/>
    <n v="4"/>
    <x v="56"/>
    <n v="7"/>
    <x v="2"/>
    <x v="1"/>
    <x v="1"/>
    <x v="2"/>
    <n v="10"/>
    <n v="0"/>
    <n v="1"/>
  </r>
  <r>
    <n v="74"/>
    <x v="152"/>
    <x v="3"/>
    <n v="4"/>
    <x v="57"/>
    <n v="7"/>
    <x v="2"/>
    <x v="0"/>
    <x v="1"/>
    <x v="2"/>
    <n v="10"/>
    <n v="0"/>
    <n v="0"/>
  </r>
  <r>
    <n v="74"/>
    <x v="152"/>
    <x v="3"/>
    <n v="4"/>
    <x v="58"/>
    <n v="3"/>
    <x v="1"/>
    <x v="1"/>
    <x v="1"/>
    <x v="3"/>
    <n v="8"/>
    <n v="0"/>
    <n v="1"/>
  </r>
  <r>
    <n v="74"/>
    <x v="152"/>
    <x v="3"/>
    <n v="4"/>
    <x v="59"/>
    <n v="1"/>
    <x v="1"/>
    <x v="1"/>
    <x v="1"/>
    <x v="1"/>
    <n v="7"/>
    <n v="0"/>
    <n v="1"/>
  </r>
  <r>
    <n v="74"/>
    <x v="152"/>
    <x v="3"/>
    <n v="4"/>
    <x v="60"/>
    <n v="7"/>
    <x v="1"/>
    <x v="1"/>
    <x v="1"/>
    <x v="2"/>
    <n v="8"/>
    <n v="0"/>
    <n v="1"/>
  </r>
  <r>
    <n v="75"/>
    <x v="153"/>
    <x v="3"/>
    <n v="4"/>
    <x v="32"/>
    <n v="4"/>
    <x v="2"/>
    <x v="1"/>
    <x v="1"/>
    <x v="4"/>
    <n v="10"/>
    <n v="1"/>
    <n v="1"/>
  </r>
  <r>
    <n v="75"/>
    <x v="153"/>
    <x v="3"/>
    <n v="4"/>
    <x v="33"/>
    <n v="4"/>
    <x v="2"/>
    <x v="1"/>
    <x v="1"/>
    <x v="4"/>
    <n v="10"/>
    <n v="1"/>
    <n v="1"/>
  </r>
  <r>
    <n v="75"/>
    <x v="153"/>
    <x v="3"/>
    <n v="4"/>
    <x v="34"/>
    <n v="4"/>
    <x v="2"/>
    <x v="1"/>
    <x v="1"/>
    <x v="4"/>
    <n v="9"/>
    <n v="1"/>
    <n v="1"/>
  </r>
  <r>
    <n v="75"/>
    <x v="153"/>
    <x v="3"/>
    <n v="4"/>
    <x v="35"/>
    <n v="4"/>
    <x v="2"/>
    <x v="1"/>
    <x v="1"/>
    <x v="4"/>
    <n v="9"/>
    <n v="1"/>
    <n v="1"/>
  </r>
  <r>
    <n v="75"/>
    <x v="153"/>
    <x v="3"/>
    <n v="4"/>
    <x v="36"/>
    <n v="4"/>
    <x v="2"/>
    <x v="0"/>
    <x v="1"/>
    <x v="4"/>
    <n v="10"/>
    <n v="1"/>
    <n v="0"/>
  </r>
  <r>
    <n v="75"/>
    <x v="153"/>
    <x v="3"/>
    <n v="4"/>
    <x v="37"/>
    <n v="4"/>
    <x v="1"/>
    <x v="0"/>
    <x v="1"/>
    <x v="4"/>
    <n v="8"/>
    <n v="1"/>
    <n v="0"/>
  </r>
  <r>
    <n v="75"/>
    <x v="153"/>
    <x v="3"/>
    <n v="4"/>
    <x v="38"/>
    <n v="4"/>
    <x v="0"/>
    <x v="0"/>
    <x v="1"/>
    <x v="4"/>
    <n v="6"/>
    <n v="1"/>
    <n v="0"/>
  </r>
  <r>
    <n v="75"/>
    <x v="153"/>
    <x v="3"/>
    <n v="4"/>
    <x v="39"/>
    <n v="4"/>
    <x v="0"/>
    <x v="1"/>
    <x v="1"/>
    <x v="4"/>
    <n v="6"/>
    <n v="1"/>
    <n v="1"/>
  </r>
  <r>
    <n v="75"/>
    <x v="153"/>
    <x v="3"/>
    <n v="4"/>
    <x v="40"/>
    <n v="4"/>
    <x v="0"/>
    <x v="0"/>
    <x v="1"/>
    <x v="4"/>
    <n v="6"/>
    <n v="1"/>
    <n v="0"/>
  </r>
  <r>
    <n v="75"/>
    <x v="153"/>
    <x v="3"/>
    <n v="4"/>
    <x v="41"/>
    <n v="4"/>
    <x v="1"/>
    <x v="0"/>
    <x v="1"/>
    <x v="4"/>
    <n v="8"/>
    <n v="1"/>
    <n v="0"/>
  </r>
  <r>
    <n v="75"/>
    <x v="153"/>
    <x v="3"/>
    <n v="4"/>
    <x v="42"/>
    <n v="0"/>
    <x v="1"/>
    <x v="1"/>
    <x v="1"/>
    <x v="7"/>
    <n v="7"/>
    <n v="0"/>
    <n v="1"/>
  </r>
  <r>
    <n v="75"/>
    <x v="153"/>
    <x v="3"/>
    <n v="4"/>
    <x v="43"/>
    <n v="4"/>
    <x v="1"/>
    <x v="0"/>
    <x v="1"/>
    <x v="4"/>
    <n v="8"/>
    <n v="1"/>
    <n v="0"/>
  </r>
  <r>
    <n v="75"/>
    <x v="153"/>
    <x v="3"/>
    <n v="4"/>
    <x v="44"/>
    <n v="3"/>
    <x v="1"/>
    <x v="0"/>
    <x v="1"/>
    <x v="3"/>
    <n v="8"/>
    <n v="0"/>
    <n v="0"/>
  </r>
  <r>
    <n v="75"/>
    <x v="153"/>
    <x v="3"/>
    <n v="4"/>
    <x v="45"/>
    <n v="5"/>
    <x v="2"/>
    <x v="1"/>
    <x v="1"/>
    <x v="5"/>
    <n v="10"/>
    <n v="0"/>
    <n v="1"/>
  </r>
  <r>
    <n v="75"/>
    <x v="153"/>
    <x v="3"/>
    <n v="4"/>
    <x v="46"/>
    <n v="4"/>
    <x v="2"/>
    <x v="1"/>
    <x v="1"/>
    <x v="4"/>
    <n v="10"/>
    <n v="1"/>
    <n v="1"/>
  </r>
  <r>
    <n v="75"/>
    <x v="153"/>
    <x v="3"/>
    <n v="4"/>
    <x v="47"/>
    <n v="4"/>
    <x v="2"/>
    <x v="1"/>
    <x v="1"/>
    <x v="4"/>
    <n v="10"/>
    <n v="1"/>
    <n v="1"/>
  </r>
  <r>
    <n v="75"/>
    <x v="153"/>
    <x v="3"/>
    <n v="4"/>
    <x v="48"/>
    <n v="4"/>
    <x v="1"/>
    <x v="1"/>
    <x v="1"/>
    <x v="4"/>
    <n v="8"/>
    <n v="1"/>
    <n v="1"/>
  </r>
  <r>
    <n v="75"/>
    <x v="153"/>
    <x v="3"/>
    <n v="4"/>
    <x v="49"/>
    <n v="7"/>
    <x v="2"/>
    <x v="0"/>
    <x v="1"/>
    <x v="2"/>
    <n v="10"/>
    <n v="0"/>
    <n v="0"/>
  </r>
  <r>
    <n v="75"/>
    <x v="153"/>
    <x v="3"/>
    <n v="4"/>
    <x v="50"/>
    <n v="4"/>
    <x v="1"/>
    <x v="0"/>
    <x v="1"/>
    <x v="4"/>
    <n v="7"/>
    <n v="1"/>
    <n v="0"/>
  </r>
  <r>
    <n v="75"/>
    <x v="153"/>
    <x v="3"/>
    <n v="4"/>
    <x v="51"/>
    <n v="4"/>
    <x v="0"/>
    <x v="1"/>
    <x v="1"/>
    <x v="4"/>
    <n v="6"/>
    <n v="1"/>
    <n v="1"/>
  </r>
  <r>
    <n v="75"/>
    <x v="153"/>
    <x v="3"/>
    <n v="4"/>
    <x v="52"/>
    <n v="7"/>
    <x v="0"/>
    <x v="0"/>
    <x v="1"/>
    <x v="2"/>
    <n v="5"/>
    <n v="0"/>
    <n v="0"/>
  </r>
  <r>
    <n v="75"/>
    <x v="153"/>
    <x v="3"/>
    <n v="4"/>
    <x v="53"/>
    <n v="3"/>
    <x v="0"/>
    <x v="0"/>
    <x v="1"/>
    <x v="3"/>
    <n v="6"/>
    <n v="0"/>
    <n v="0"/>
  </r>
  <r>
    <n v="75"/>
    <x v="153"/>
    <x v="3"/>
    <n v="4"/>
    <x v="54"/>
    <n v="4"/>
    <x v="1"/>
    <x v="0"/>
    <x v="1"/>
    <x v="4"/>
    <n v="7"/>
    <n v="1"/>
    <n v="0"/>
  </r>
  <r>
    <n v="75"/>
    <x v="153"/>
    <x v="3"/>
    <n v="4"/>
    <x v="55"/>
    <n v="4"/>
    <x v="1"/>
    <x v="0"/>
    <x v="1"/>
    <x v="4"/>
    <n v="8"/>
    <n v="1"/>
    <n v="0"/>
  </r>
  <r>
    <n v="75"/>
    <x v="153"/>
    <x v="3"/>
    <n v="4"/>
    <x v="56"/>
    <n v="4"/>
    <x v="2"/>
    <x v="1"/>
    <x v="1"/>
    <x v="4"/>
    <n v="10"/>
    <n v="1"/>
    <n v="1"/>
  </r>
  <r>
    <n v="75"/>
    <x v="153"/>
    <x v="3"/>
    <n v="4"/>
    <x v="57"/>
    <n v="4"/>
    <x v="2"/>
    <x v="0"/>
    <x v="1"/>
    <x v="4"/>
    <n v="10"/>
    <n v="1"/>
    <n v="0"/>
  </r>
  <r>
    <n v="75"/>
    <x v="153"/>
    <x v="3"/>
    <n v="4"/>
    <x v="58"/>
    <n v="6"/>
    <x v="1"/>
    <x v="1"/>
    <x v="1"/>
    <x v="6"/>
    <n v="8"/>
    <n v="0"/>
    <n v="1"/>
  </r>
  <r>
    <n v="75"/>
    <x v="153"/>
    <x v="3"/>
    <n v="4"/>
    <x v="59"/>
    <n v="4"/>
    <x v="1"/>
    <x v="1"/>
    <x v="1"/>
    <x v="4"/>
    <n v="7"/>
    <n v="1"/>
    <n v="1"/>
  </r>
  <r>
    <n v="75"/>
    <x v="153"/>
    <x v="3"/>
    <n v="4"/>
    <x v="60"/>
    <n v="4"/>
    <x v="1"/>
    <x v="1"/>
    <x v="1"/>
    <x v="4"/>
    <n v="8"/>
    <n v="1"/>
    <n v="1"/>
  </r>
  <r>
    <n v="76"/>
    <x v="154"/>
    <x v="1"/>
    <n v="2"/>
    <x v="32"/>
    <n v="2"/>
    <x v="2"/>
    <x v="1"/>
    <x v="1"/>
    <x v="0"/>
    <n v="10"/>
    <n v="1"/>
    <n v="1"/>
  </r>
  <r>
    <n v="76"/>
    <x v="154"/>
    <x v="1"/>
    <n v="2"/>
    <x v="33"/>
    <n v="2"/>
    <x v="2"/>
    <x v="1"/>
    <x v="1"/>
    <x v="0"/>
    <n v="10"/>
    <n v="1"/>
    <n v="1"/>
  </r>
  <r>
    <n v="76"/>
    <x v="154"/>
    <x v="1"/>
    <n v="2"/>
    <x v="34"/>
    <n v="2"/>
    <x v="2"/>
    <x v="1"/>
    <x v="1"/>
    <x v="0"/>
    <n v="9"/>
    <n v="1"/>
    <n v="1"/>
  </r>
  <r>
    <n v="76"/>
    <x v="154"/>
    <x v="1"/>
    <n v="2"/>
    <x v="35"/>
    <n v="2"/>
    <x v="2"/>
    <x v="1"/>
    <x v="1"/>
    <x v="0"/>
    <n v="9"/>
    <n v="1"/>
    <n v="1"/>
  </r>
  <r>
    <n v="76"/>
    <x v="154"/>
    <x v="1"/>
    <n v="2"/>
    <x v="36"/>
    <n v="2"/>
    <x v="2"/>
    <x v="0"/>
    <x v="1"/>
    <x v="0"/>
    <n v="10"/>
    <n v="1"/>
    <n v="0"/>
  </r>
  <r>
    <n v="76"/>
    <x v="154"/>
    <x v="1"/>
    <n v="2"/>
    <x v="37"/>
    <n v="2"/>
    <x v="1"/>
    <x v="0"/>
    <x v="1"/>
    <x v="0"/>
    <n v="8"/>
    <n v="1"/>
    <n v="0"/>
  </r>
  <r>
    <n v="76"/>
    <x v="154"/>
    <x v="1"/>
    <n v="2"/>
    <x v="38"/>
    <n v="2"/>
    <x v="0"/>
    <x v="0"/>
    <x v="1"/>
    <x v="0"/>
    <n v="6"/>
    <n v="1"/>
    <n v="0"/>
  </r>
  <r>
    <n v="76"/>
    <x v="154"/>
    <x v="1"/>
    <n v="2"/>
    <x v="39"/>
    <n v="2"/>
    <x v="0"/>
    <x v="1"/>
    <x v="1"/>
    <x v="0"/>
    <n v="6"/>
    <n v="1"/>
    <n v="1"/>
  </r>
  <r>
    <n v="76"/>
    <x v="154"/>
    <x v="1"/>
    <n v="2"/>
    <x v="40"/>
    <n v="2"/>
    <x v="0"/>
    <x v="0"/>
    <x v="1"/>
    <x v="0"/>
    <n v="6"/>
    <n v="1"/>
    <n v="0"/>
  </r>
  <r>
    <n v="76"/>
    <x v="154"/>
    <x v="1"/>
    <n v="2"/>
    <x v="41"/>
    <n v="2"/>
    <x v="1"/>
    <x v="0"/>
    <x v="1"/>
    <x v="0"/>
    <n v="8"/>
    <n v="1"/>
    <n v="0"/>
  </r>
  <r>
    <n v="76"/>
    <x v="154"/>
    <x v="1"/>
    <n v="2"/>
    <x v="42"/>
    <n v="2"/>
    <x v="1"/>
    <x v="1"/>
    <x v="1"/>
    <x v="0"/>
    <n v="7"/>
    <n v="1"/>
    <n v="1"/>
  </r>
  <r>
    <n v="76"/>
    <x v="154"/>
    <x v="1"/>
    <n v="2"/>
    <x v="43"/>
    <n v="2"/>
    <x v="1"/>
    <x v="0"/>
    <x v="1"/>
    <x v="0"/>
    <n v="8"/>
    <n v="1"/>
    <n v="0"/>
  </r>
  <r>
    <n v="76"/>
    <x v="154"/>
    <x v="1"/>
    <n v="2"/>
    <x v="44"/>
    <n v="2"/>
    <x v="1"/>
    <x v="0"/>
    <x v="1"/>
    <x v="0"/>
    <n v="8"/>
    <n v="1"/>
    <n v="0"/>
  </r>
  <r>
    <n v="76"/>
    <x v="154"/>
    <x v="1"/>
    <n v="2"/>
    <x v="45"/>
    <n v="2"/>
    <x v="2"/>
    <x v="1"/>
    <x v="1"/>
    <x v="0"/>
    <n v="10"/>
    <n v="1"/>
    <n v="1"/>
  </r>
  <r>
    <n v="76"/>
    <x v="154"/>
    <x v="1"/>
    <n v="2"/>
    <x v="46"/>
    <n v="2"/>
    <x v="2"/>
    <x v="1"/>
    <x v="1"/>
    <x v="0"/>
    <n v="10"/>
    <n v="1"/>
    <n v="1"/>
  </r>
  <r>
    <n v="76"/>
    <x v="154"/>
    <x v="1"/>
    <n v="2"/>
    <x v="47"/>
    <n v="2"/>
    <x v="2"/>
    <x v="1"/>
    <x v="1"/>
    <x v="0"/>
    <n v="10"/>
    <n v="1"/>
    <n v="1"/>
  </r>
  <r>
    <n v="76"/>
    <x v="154"/>
    <x v="1"/>
    <n v="2"/>
    <x v="48"/>
    <n v="2"/>
    <x v="1"/>
    <x v="1"/>
    <x v="1"/>
    <x v="0"/>
    <n v="8"/>
    <n v="1"/>
    <n v="1"/>
  </r>
  <r>
    <n v="76"/>
    <x v="154"/>
    <x v="1"/>
    <n v="2"/>
    <x v="49"/>
    <n v="2"/>
    <x v="2"/>
    <x v="0"/>
    <x v="1"/>
    <x v="0"/>
    <n v="10"/>
    <n v="1"/>
    <n v="0"/>
  </r>
  <r>
    <n v="76"/>
    <x v="154"/>
    <x v="1"/>
    <n v="2"/>
    <x v="50"/>
    <n v="2"/>
    <x v="1"/>
    <x v="0"/>
    <x v="1"/>
    <x v="0"/>
    <n v="7"/>
    <n v="1"/>
    <n v="0"/>
  </r>
  <r>
    <n v="76"/>
    <x v="154"/>
    <x v="1"/>
    <n v="2"/>
    <x v="51"/>
    <n v="2"/>
    <x v="0"/>
    <x v="1"/>
    <x v="1"/>
    <x v="0"/>
    <n v="6"/>
    <n v="1"/>
    <n v="1"/>
  </r>
  <r>
    <n v="76"/>
    <x v="154"/>
    <x v="1"/>
    <n v="2"/>
    <x v="52"/>
    <n v="2"/>
    <x v="0"/>
    <x v="0"/>
    <x v="1"/>
    <x v="0"/>
    <n v="5"/>
    <n v="1"/>
    <n v="0"/>
  </r>
  <r>
    <n v="76"/>
    <x v="154"/>
    <x v="1"/>
    <n v="2"/>
    <x v="53"/>
    <n v="3"/>
    <x v="0"/>
    <x v="0"/>
    <x v="1"/>
    <x v="3"/>
    <n v="6"/>
    <n v="0"/>
    <n v="0"/>
  </r>
  <r>
    <n v="76"/>
    <x v="154"/>
    <x v="1"/>
    <n v="2"/>
    <x v="54"/>
    <n v="2"/>
    <x v="1"/>
    <x v="0"/>
    <x v="1"/>
    <x v="0"/>
    <n v="7"/>
    <n v="1"/>
    <n v="0"/>
  </r>
  <r>
    <n v="76"/>
    <x v="154"/>
    <x v="1"/>
    <n v="2"/>
    <x v="55"/>
    <n v="2"/>
    <x v="1"/>
    <x v="0"/>
    <x v="1"/>
    <x v="0"/>
    <n v="8"/>
    <n v="1"/>
    <n v="0"/>
  </r>
  <r>
    <n v="76"/>
    <x v="154"/>
    <x v="1"/>
    <n v="2"/>
    <x v="56"/>
    <n v="2"/>
    <x v="2"/>
    <x v="1"/>
    <x v="1"/>
    <x v="0"/>
    <n v="10"/>
    <n v="1"/>
    <n v="1"/>
  </r>
  <r>
    <n v="76"/>
    <x v="154"/>
    <x v="1"/>
    <n v="2"/>
    <x v="57"/>
    <n v="2"/>
    <x v="2"/>
    <x v="0"/>
    <x v="1"/>
    <x v="0"/>
    <n v="10"/>
    <n v="1"/>
    <n v="0"/>
  </r>
  <r>
    <n v="76"/>
    <x v="154"/>
    <x v="1"/>
    <n v="2"/>
    <x v="58"/>
    <n v="2"/>
    <x v="1"/>
    <x v="1"/>
    <x v="1"/>
    <x v="0"/>
    <n v="8"/>
    <n v="1"/>
    <n v="1"/>
  </r>
  <r>
    <n v="76"/>
    <x v="154"/>
    <x v="1"/>
    <n v="2"/>
    <x v="59"/>
    <n v="2"/>
    <x v="1"/>
    <x v="1"/>
    <x v="1"/>
    <x v="0"/>
    <n v="7"/>
    <n v="1"/>
    <n v="1"/>
  </r>
  <r>
    <n v="76"/>
    <x v="154"/>
    <x v="1"/>
    <n v="2"/>
    <x v="60"/>
    <n v="2"/>
    <x v="1"/>
    <x v="1"/>
    <x v="1"/>
    <x v="0"/>
    <n v="8"/>
    <n v="1"/>
    <n v="1"/>
  </r>
  <r>
    <n v="77"/>
    <x v="155"/>
    <x v="0"/>
    <n v="7"/>
    <x v="32"/>
    <n v="7"/>
    <x v="2"/>
    <x v="1"/>
    <x v="1"/>
    <x v="2"/>
    <n v="10"/>
    <n v="1"/>
    <n v="1"/>
  </r>
  <r>
    <n v="77"/>
    <x v="155"/>
    <x v="0"/>
    <n v="7"/>
    <x v="33"/>
    <n v="7"/>
    <x v="2"/>
    <x v="1"/>
    <x v="1"/>
    <x v="2"/>
    <n v="10"/>
    <n v="1"/>
    <n v="1"/>
  </r>
  <r>
    <n v="77"/>
    <x v="155"/>
    <x v="0"/>
    <n v="7"/>
    <x v="34"/>
    <n v="7"/>
    <x v="2"/>
    <x v="1"/>
    <x v="1"/>
    <x v="2"/>
    <n v="9"/>
    <n v="1"/>
    <n v="1"/>
  </r>
  <r>
    <n v="77"/>
    <x v="155"/>
    <x v="0"/>
    <n v="7"/>
    <x v="35"/>
    <n v="7"/>
    <x v="2"/>
    <x v="1"/>
    <x v="1"/>
    <x v="2"/>
    <n v="9"/>
    <n v="1"/>
    <n v="1"/>
  </r>
  <r>
    <n v="77"/>
    <x v="155"/>
    <x v="0"/>
    <n v="7"/>
    <x v="36"/>
    <n v="7"/>
    <x v="2"/>
    <x v="0"/>
    <x v="1"/>
    <x v="2"/>
    <n v="10"/>
    <n v="1"/>
    <n v="0"/>
  </r>
  <r>
    <n v="77"/>
    <x v="155"/>
    <x v="0"/>
    <n v="7"/>
    <x v="37"/>
    <n v="7"/>
    <x v="1"/>
    <x v="0"/>
    <x v="1"/>
    <x v="2"/>
    <n v="8"/>
    <n v="1"/>
    <n v="0"/>
  </r>
  <r>
    <n v="77"/>
    <x v="155"/>
    <x v="0"/>
    <n v="7"/>
    <x v="38"/>
    <n v="4"/>
    <x v="0"/>
    <x v="0"/>
    <x v="1"/>
    <x v="4"/>
    <n v="6"/>
    <n v="0"/>
    <n v="0"/>
  </r>
  <r>
    <n v="77"/>
    <x v="155"/>
    <x v="0"/>
    <n v="7"/>
    <x v="39"/>
    <n v="7"/>
    <x v="0"/>
    <x v="1"/>
    <x v="1"/>
    <x v="2"/>
    <n v="6"/>
    <n v="1"/>
    <n v="1"/>
  </r>
  <r>
    <n v="77"/>
    <x v="155"/>
    <x v="0"/>
    <n v="7"/>
    <x v="40"/>
    <n v="4"/>
    <x v="0"/>
    <x v="0"/>
    <x v="1"/>
    <x v="4"/>
    <n v="6"/>
    <n v="0"/>
    <n v="0"/>
  </r>
  <r>
    <n v="77"/>
    <x v="155"/>
    <x v="0"/>
    <n v="7"/>
    <x v="41"/>
    <n v="4"/>
    <x v="1"/>
    <x v="0"/>
    <x v="1"/>
    <x v="4"/>
    <n v="8"/>
    <n v="0"/>
    <n v="0"/>
  </r>
  <r>
    <n v="77"/>
    <x v="155"/>
    <x v="0"/>
    <n v="7"/>
    <x v="42"/>
    <n v="7"/>
    <x v="1"/>
    <x v="1"/>
    <x v="1"/>
    <x v="2"/>
    <n v="7"/>
    <n v="1"/>
    <n v="1"/>
  </r>
  <r>
    <n v="77"/>
    <x v="155"/>
    <x v="0"/>
    <n v="7"/>
    <x v="43"/>
    <n v="7"/>
    <x v="1"/>
    <x v="0"/>
    <x v="1"/>
    <x v="2"/>
    <n v="8"/>
    <n v="1"/>
    <n v="0"/>
  </r>
  <r>
    <n v="77"/>
    <x v="155"/>
    <x v="0"/>
    <n v="7"/>
    <x v="44"/>
    <n v="7"/>
    <x v="1"/>
    <x v="0"/>
    <x v="1"/>
    <x v="2"/>
    <n v="8"/>
    <n v="1"/>
    <n v="0"/>
  </r>
  <r>
    <n v="77"/>
    <x v="155"/>
    <x v="0"/>
    <n v="7"/>
    <x v="45"/>
    <n v="7"/>
    <x v="2"/>
    <x v="1"/>
    <x v="1"/>
    <x v="2"/>
    <n v="10"/>
    <n v="1"/>
    <n v="1"/>
  </r>
  <r>
    <n v="77"/>
    <x v="155"/>
    <x v="0"/>
    <n v="7"/>
    <x v="46"/>
    <n v="7"/>
    <x v="2"/>
    <x v="1"/>
    <x v="1"/>
    <x v="2"/>
    <n v="10"/>
    <n v="1"/>
    <n v="1"/>
  </r>
  <r>
    <n v="77"/>
    <x v="155"/>
    <x v="0"/>
    <n v="7"/>
    <x v="47"/>
    <n v="7"/>
    <x v="2"/>
    <x v="1"/>
    <x v="1"/>
    <x v="2"/>
    <n v="10"/>
    <n v="1"/>
    <n v="1"/>
  </r>
  <r>
    <n v="77"/>
    <x v="155"/>
    <x v="0"/>
    <n v="7"/>
    <x v="48"/>
    <n v="7"/>
    <x v="1"/>
    <x v="1"/>
    <x v="1"/>
    <x v="2"/>
    <n v="8"/>
    <n v="1"/>
    <n v="1"/>
  </r>
  <r>
    <n v="77"/>
    <x v="155"/>
    <x v="0"/>
    <n v="7"/>
    <x v="49"/>
    <n v="2"/>
    <x v="2"/>
    <x v="0"/>
    <x v="1"/>
    <x v="0"/>
    <n v="10"/>
    <n v="0"/>
    <n v="0"/>
  </r>
  <r>
    <n v="77"/>
    <x v="155"/>
    <x v="0"/>
    <n v="7"/>
    <x v="50"/>
    <n v="7"/>
    <x v="1"/>
    <x v="0"/>
    <x v="1"/>
    <x v="2"/>
    <n v="7"/>
    <n v="1"/>
    <n v="0"/>
  </r>
  <r>
    <n v="77"/>
    <x v="155"/>
    <x v="0"/>
    <n v="7"/>
    <x v="51"/>
    <n v="7"/>
    <x v="0"/>
    <x v="1"/>
    <x v="1"/>
    <x v="2"/>
    <n v="6"/>
    <n v="1"/>
    <n v="1"/>
  </r>
  <r>
    <n v="77"/>
    <x v="155"/>
    <x v="0"/>
    <n v="7"/>
    <x v="52"/>
    <n v="7"/>
    <x v="0"/>
    <x v="0"/>
    <x v="1"/>
    <x v="2"/>
    <n v="5"/>
    <n v="1"/>
    <n v="0"/>
  </r>
  <r>
    <n v="77"/>
    <x v="155"/>
    <x v="0"/>
    <n v="7"/>
    <x v="53"/>
    <n v="7"/>
    <x v="0"/>
    <x v="0"/>
    <x v="1"/>
    <x v="2"/>
    <n v="6"/>
    <n v="1"/>
    <n v="0"/>
  </r>
  <r>
    <n v="77"/>
    <x v="155"/>
    <x v="0"/>
    <n v="7"/>
    <x v="54"/>
    <n v="4"/>
    <x v="1"/>
    <x v="0"/>
    <x v="1"/>
    <x v="4"/>
    <n v="7"/>
    <n v="0"/>
    <n v="0"/>
  </r>
  <r>
    <n v="77"/>
    <x v="155"/>
    <x v="0"/>
    <n v="7"/>
    <x v="55"/>
    <n v="4"/>
    <x v="1"/>
    <x v="0"/>
    <x v="1"/>
    <x v="4"/>
    <n v="8"/>
    <n v="0"/>
    <n v="0"/>
  </r>
  <r>
    <n v="77"/>
    <x v="155"/>
    <x v="0"/>
    <n v="7"/>
    <x v="56"/>
    <n v="7"/>
    <x v="2"/>
    <x v="1"/>
    <x v="1"/>
    <x v="2"/>
    <n v="10"/>
    <n v="1"/>
    <n v="1"/>
  </r>
  <r>
    <n v="77"/>
    <x v="155"/>
    <x v="0"/>
    <n v="7"/>
    <x v="57"/>
    <n v="7"/>
    <x v="2"/>
    <x v="0"/>
    <x v="1"/>
    <x v="2"/>
    <n v="10"/>
    <n v="1"/>
    <n v="0"/>
  </r>
  <r>
    <n v="77"/>
    <x v="155"/>
    <x v="0"/>
    <n v="7"/>
    <x v="58"/>
    <n v="7"/>
    <x v="1"/>
    <x v="1"/>
    <x v="1"/>
    <x v="2"/>
    <n v="8"/>
    <n v="1"/>
    <n v="1"/>
  </r>
  <r>
    <n v="77"/>
    <x v="155"/>
    <x v="0"/>
    <n v="7"/>
    <x v="59"/>
    <n v="4"/>
    <x v="1"/>
    <x v="1"/>
    <x v="1"/>
    <x v="4"/>
    <n v="7"/>
    <n v="0"/>
    <n v="1"/>
  </r>
  <r>
    <n v="77"/>
    <x v="155"/>
    <x v="0"/>
    <n v="7"/>
    <x v="60"/>
    <n v="4"/>
    <x v="1"/>
    <x v="1"/>
    <x v="1"/>
    <x v="4"/>
    <n v="8"/>
    <n v="0"/>
    <n v="1"/>
  </r>
  <r>
    <n v="78"/>
    <x v="156"/>
    <x v="1"/>
    <n v="2"/>
    <x v="32"/>
    <n v="2"/>
    <x v="2"/>
    <x v="1"/>
    <x v="1"/>
    <x v="0"/>
    <n v="10"/>
    <n v="1"/>
    <n v="1"/>
  </r>
  <r>
    <n v="78"/>
    <x v="156"/>
    <x v="1"/>
    <n v="2"/>
    <x v="33"/>
    <n v="2"/>
    <x v="2"/>
    <x v="1"/>
    <x v="1"/>
    <x v="0"/>
    <n v="10"/>
    <n v="1"/>
    <n v="1"/>
  </r>
  <r>
    <n v="78"/>
    <x v="156"/>
    <x v="1"/>
    <n v="2"/>
    <x v="34"/>
    <n v="2"/>
    <x v="2"/>
    <x v="1"/>
    <x v="1"/>
    <x v="0"/>
    <n v="9"/>
    <n v="1"/>
    <n v="1"/>
  </r>
  <r>
    <n v="78"/>
    <x v="156"/>
    <x v="1"/>
    <n v="2"/>
    <x v="35"/>
    <n v="2"/>
    <x v="2"/>
    <x v="1"/>
    <x v="1"/>
    <x v="0"/>
    <n v="9"/>
    <n v="1"/>
    <n v="1"/>
  </r>
  <r>
    <n v="78"/>
    <x v="156"/>
    <x v="1"/>
    <n v="2"/>
    <x v="36"/>
    <n v="2"/>
    <x v="2"/>
    <x v="0"/>
    <x v="1"/>
    <x v="0"/>
    <n v="10"/>
    <n v="1"/>
    <n v="0"/>
  </r>
  <r>
    <n v="78"/>
    <x v="156"/>
    <x v="1"/>
    <n v="2"/>
    <x v="37"/>
    <n v="2"/>
    <x v="1"/>
    <x v="0"/>
    <x v="1"/>
    <x v="0"/>
    <n v="8"/>
    <n v="1"/>
    <n v="0"/>
  </r>
  <r>
    <n v="78"/>
    <x v="156"/>
    <x v="1"/>
    <n v="2"/>
    <x v="38"/>
    <n v="2"/>
    <x v="0"/>
    <x v="0"/>
    <x v="1"/>
    <x v="0"/>
    <n v="6"/>
    <n v="1"/>
    <n v="0"/>
  </r>
  <r>
    <n v="78"/>
    <x v="156"/>
    <x v="1"/>
    <n v="2"/>
    <x v="39"/>
    <n v="2"/>
    <x v="0"/>
    <x v="1"/>
    <x v="1"/>
    <x v="0"/>
    <n v="6"/>
    <n v="1"/>
    <n v="1"/>
  </r>
  <r>
    <n v="78"/>
    <x v="156"/>
    <x v="1"/>
    <n v="2"/>
    <x v="40"/>
    <n v="2"/>
    <x v="0"/>
    <x v="0"/>
    <x v="1"/>
    <x v="0"/>
    <n v="6"/>
    <n v="1"/>
    <n v="0"/>
  </r>
  <r>
    <n v="78"/>
    <x v="156"/>
    <x v="1"/>
    <n v="2"/>
    <x v="41"/>
    <n v="2"/>
    <x v="1"/>
    <x v="0"/>
    <x v="1"/>
    <x v="0"/>
    <n v="8"/>
    <n v="1"/>
    <n v="0"/>
  </r>
  <r>
    <n v="78"/>
    <x v="156"/>
    <x v="1"/>
    <n v="2"/>
    <x v="42"/>
    <n v="1"/>
    <x v="1"/>
    <x v="1"/>
    <x v="1"/>
    <x v="1"/>
    <n v="7"/>
    <n v="0"/>
    <n v="1"/>
  </r>
  <r>
    <n v="78"/>
    <x v="156"/>
    <x v="1"/>
    <n v="2"/>
    <x v="43"/>
    <n v="2"/>
    <x v="1"/>
    <x v="0"/>
    <x v="1"/>
    <x v="0"/>
    <n v="8"/>
    <n v="1"/>
    <n v="0"/>
  </r>
  <r>
    <n v="78"/>
    <x v="156"/>
    <x v="1"/>
    <n v="2"/>
    <x v="44"/>
    <n v="2"/>
    <x v="1"/>
    <x v="0"/>
    <x v="1"/>
    <x v="0"/>
    <n v="8"/>
    <n v="1"/>
    <n v="0"/>
  </r>
  <r>
    <n v="78"/>
    <x v="156"/>
    <x v="1"/>
    <n v="2"/>
    <x v="45"/>
    <n v="2"/>
    <x v="2"/>
    <x v="1"/>
    <x v="1"/>
    <x v="0"/>
    <n v="10"/>
    <n v="1"/>
    <n v="1"/>
  </r>
  <r>
    <n v="78"/>
    <x v="156"/>
    <x v="1"/>
    <n v="2"/>
    <x v="46"/>
    <n v="2"/>
    <x v="2"/>
    <x v="1"/>
    <x v="1"/>
    <x v="0"/>
    <n v="10"/>
    <n v="1"/>
    <n v="1"/>
  </r>
  <r>
    <n v="78"/>
    <x v="156"/>
    <x v="1"/>
    <n v="2"/>
    <x v="47"/>
    <n v="2"/>
    <x v="2"/>
    <x v="1"/>
    <x v="1"/>
    <x v="0"/>
    <n v="10"/>
    <n v="1"/>
    <n v="1"/>
  </r>
  <r>
    <n v="78"/>
    <x v="156"/>
    <x v="1"/>
    <n v="2"/>
    <x v="48"/>
    <n v="1"/>
    <x v="1"/>
    <x v="1"/>
    <x v="1"/>
    <x v="1"/>
    <n v="8"/>
    <n v="0"/>
    <n v="1"/>
  </r>
  <r>
    <n v="78"/>
    <x v="156"/>
    <x v="1"/>
    <n v="2"/>
    <x v="49"/>
    <n v="2"/>
    <x v="2"/>
    <x v="0"/>
    <x v="1"/>
    <x v="0"/>
    <n v="10"/>
    <n v="1"/>
    <n v="0"/>
  </r>
  <r>
    <n v="78"/>
    <x v="156"/>
    <x v="1"/>
    <n v="2"/>
    <x v="50"/>
    <n v="2"/>
    <x v="1"/>
    <x v="0"/>
    <x v="1"/>
    <x v="0"/>
    <n v="7"/>
    <n v="1"/>
    <n v="0"/>
  </r>
  <r>
    <n v="78"/>
    <x v="156"/>
    <x v="1"/>
    <n v="2"/>
    <x v="51"/>
    <n v="2"/>
    <x v="0"/>
    <x v="1"/>
    <x v="1"/>
    <x v="0"/>
    <n v="6"/>
    <n v="1"/>
    <n v="1"/>
  </r>
  <r>
    <n v="78"/>
    <x v="156"/>
    <x v="1"/>
    <n v="2"/>
    <x v="52"/>
    <n v="2"/>
    <x v="0"/>
    <x v="0"/>
    <x v="1"/>
    <x v="0"/>
    <n v="5"/>
    <n v="1"/>
    <n v="0"/>
  </r>
  <r>
    <n v="78"/>
    <x v="156"/>
    <x v="1"/>
    <n v="2"/>
    <x v="53"/>
    <n v="2"/>
    <x v="0"/>
    <x v="0"/>
    <x v="1"/>
    <x v="0"/>
    <n v="6"/>
    <n v="1"/>
    <n v="0"/>
  </r>
  <r>
    <n v="78"/>
    <x v="156"/>
    <x v="1"/>
    <n v="2"/>
    <x v="54"/>
    <n v="2"/>
    <x v="1"/>
    <x v="0"/>
    <x v="1"/>
    <x v="0"/>
    <n v="7"/>
    <n v="1"/>
    <n v="0"/>
  </r>
  <r>
    <n v="78"/>
    <x v="156"/>
    <x v="1"/>
    <n v="2"/>
    <x v="55"/>
    <n v="2"/>
    <x v="1"/>
    <x v="0"/>
    <x v="1"/>
    <x v="0"/>
    <n v="8"/>
    <n v="1"/>
    <n v="0"/>
  </r>
  <r>
    <n v="78"/>
    <x v="156"/>
    <x v="1"/>
    <n v="2"/>
    <x v="56"/>
    <n v="2"/>
    <x v="2"/>
    <x v="1"/>
    <x v="1"/>
    <x v="0"/>
    <n v="10"/>
    <n v="1"/>
    <n v="1"/>
  </r>
  <r>
    <n v="78"/>
    <x v="156"/>
    <x v="1"/>
    <n v="2"/>
    <x v="57"/>
    <n v="2"/>
    <x v="2"/>
    <x v="0"/>
    <x v="1"/>
    <x v="0"/>
    <n v="10"/>
    <n v="1"/>
    <n v="0"/>
  </r>
  <r>
    <n v="78"/>
    <x v="156"/>
    <x v="1"/>
    <n v="2"/>
    <x v="58"/>
    <n v="2"/>
    <x v="1"/>
    <x v="1"/>
    <x v="1"/>
    <x v="0"/>
    <n v="8"/>
    <n v="1"/>
    <n v="1"/>
  </r>
  <r>
    <n v="78"/>
    <x v="156"/>
    <x v="1"/>
    <n v="2"/>
    <x v="59"/>
    <n v="2"/>
    <x v="1"/>
    <x v="1"/>
    <x v="1"/>
    <x v="0"/>
    <n v="7"/>
    <n v="1"/>
    <n v="1"/>
  </r>
  <r>
    <n v="78"/>
    <x v="156"/>
    <x v="1"/>
    <n v="2"/>
    <x v="60"/>
    <n v="2"/>
    <x v="1"/>
    <x v="1"/>
    <x v="1"/>
    <x v="0"/>
    <n v="8"/>
    <n v="1"/>
    <n v="1"/>
  </r>
  <r>
    <n v="79"/>
    <x v="157"/>
    <x v="3"/>
    <n v="4"/>
    <x v="32"/>
    <n v="1"/>
    <x v="2"/>
    <x v="1"/>
    <x v="1"/>
    <x v="1"/>
    <n v="10"/>
    <n v="0"/>
    <n v="1"/>
  </r>
  <r>
    <n v="79"/>
    <x v="157"/>
    <x v="3"/>
    <n v="4"/>
    <x v="33"/>
    <n v="1"/>
    <x v="2"/>
    <x v="1"/>
    <x v="1"/>
    <x v="1"/>
    <n v="10"/>
    <n v="0"/>
    <n v="1"/>
  </r>
  <r>
    <n v="79"/>
    <x v="157"/>
    <x v="3"/>
    <n v="4"/>
    <x v="34"/>
    <n v="1"/>
    <x v="2"/>
    <x v="1"/>
    <x v="1"/>
    <x v="1"/>
    <n v="9"/>
    <n v="0"/>
    <n v="1"/>
  </r>
  <r>
    <n v="79"/>
    <x v="157"/>
    <x v="3"/>
    <n v="4"/>
    <x v="35"/>
    <n v="1"/>
    <x v="2"/>
    <x v="1"/>
    <x v="1"/>
    <x v="1"/>
    <n v="9"/>
    <n v="0"/>
    <n v="1"/>
  </r>
  <r>
    <n v="79"/>
    <x v="157"/>
    <x v="3"/>
    <n v="4"/>
    <x v="36"/>
    <n v="1"/>
    <x v="2"/>
    <x v="0"/>
    <x v="1"/>
    <x v="1"/>
    <n v="10"/>
    <n v="0"/>
    <n v="0"/>
  </r>
  <r>
    <n v="79"/>
    <x v="157"/>
    <x v="3"/>
    <n v="4"/>
    <x v="37"/>
    <n v="1"/>
    <x v="1"/>
    <x v="0"/>
    <x v="1"/>
    <x v="1"/>
    <n v="8"/>
    <n v="0"/>
    <n v="0"/>
  </r>
  <r>
    <n v="79"/>
    <x v="157"/>
    <x v="3"/>
    <n v="4"/>
    <x v="38"/>
    <n v="3"/>
    <x v="0"/>
    <x v="0"/>
    <x v="1"/>
    <x v="3"/>
    <n v="6"/>
    <n v="0"/>
    <n v="0"/>
  </r>
  <r>
    <n v="79"/>
    <x v="157"/>
    <x v="3"/>
    <n v="4"/>
    <x v="39"/>
    <n v="1"/>
    <x v="0"/>
    <x v="1"/>
    <x v="1"/>
    <x v="1"/>
    <n v="6"/>
    <n v="0"/>
    <n v="1"/>
  </r>
  <r>
    <n v="79"/>
    <x v="157"/>
    <x v="3"/>
    <n v="4"/>
    <x v="40"/>
    <n v="3"/>
    <x v="0"/>
    <x v="0"/>
    <x v="1"/>
    <x v="3"/>
    <n v="6"/>
    <n v="0"/>
    <n v="0"/>
  </r>
  <r>
    <n v="79"/>
    <x v="157"/>
    <x v="3"/>
    <n v="4"/>
    <x v="41"/>
    <n v="1"/>
    <x v="1"/>
    <x v="0"/>
    <x v="1"/>
    <x v="1"/>
    <n v="8"/>
    <n v="0"/>
    <n v="0"/>
  </r>
  <r>
    <n v="79"/>
    <x v="157"/>
    <x v="3"/>
    <n v="4"/>
    <x v="42"/>
    <n v="1"/>
    <x v="1"/>
    <x v="1"/>
    <x v="1"/>
    <x v="1"/>
    <n v="7"/>
    <n v="0"/>
    <n v="1"/>
  </r>
  <r>
    <n v="79"/>
    <x v="157"/>
    <x v="3"/>
    <n v="4"/>
    <x v="43"/>
    <n v="1"/>
    <x v="1"/>
    <x v="0"/>
    <x v="1"/>
    <x v="1"/>
    <n v="8"/>
    <n v="0"/>
    <n v="0"/>
  </r>
  <r>
    <n v="79"/>
    <x v="157"/>
    <x v="3"/>
    <n v="4"/>
    <x v="44"/>
    <n v="1"/>
    <x v="1"/>
    <x v="0"/>
    <x v="1"/>
    <x v="1"/>
    <n v="8"/>
    <n v="0"/>
    <n v="0"/>
  </r>
  <r>
    <n v="79"/>
    <x v="157"/>
    <x v="3"/>
    <n v="4"/>
    <x v="45"/>
    <n v="7"/>
    <x v="2"/>
    <x v="1"/>
    <x v="1"/>
    <x v="2"/>
    <n v="10"/>
    <n v="0"/>
    <n v="1"/>
  </r>
  <r>
    <n v="79"/>
    <x v="157"/>
    <x v="3"/>
    <n v="4"/>
    <x v="46"/>
    <n v="1"/>
    <x v="2"/>
    <x v="1"/>
    <x v="1"/>
    <x v="1"/>
    <n v="10"/>
    <n v="0"/>
    <n v="1"/>
  </r>
  <r>
    <n v="79"/>
    <x v="157"/>
    <x v="3"/>
    <n v="4"/>
    <x v="47"/>
    <n v="1"/>
    <x v="2"/>
    <x v="1"/>
    <x v="1"/>
    <x v="1"/>
    <n v="10"/>
    <n v="0"/>
    <n v="1"/>
  </r>
  <r>
    <n v="79"/>
    <x v="157"/>
    <x v="3"/>
    <n v="4"/>
    <x v="48"/>
    <n v="1"/>
    <x v="1"/>
    <x v="1"/>
    <x v="1"/>
    <x v="1"/>
    <n v="8"/>
    <n v="0"/>
    <n v="1"/>
  </r>
  <r>
    <n v="79"/>
    <x v="157"/>
    <x v="3"/>
    <n v="4"/>
    <x v="49"/>
    <n v="1"/>
    <x v="2"/>
    <x v="0"/>
    <x v="1"/>
    <x v="1"/>
    <n v="10"/>
    <n v="0"/>
    <n v="0"/>
  </r>
  <r>
    <n v="79"/>
    <x v="157"/>
    <x v="3"/>
    <n v="4"/>
    <x v="50"/>
    <n v="1"/>
    <x v="1"/>
    <x v="0"/>
    <x v="1"/>
    <x v="1"/>
    <n v="7"/>
    <n v="0"/>
    <n v="0"/>
  </r>
  <r>
    <n v="79"/>
    <x v="157"/>
    <x v="3"/>
    <n v="4"/>
    <x v="51"/>
    <n v="1"/>
    <x v="0"/>
    <x v="1"/>
    <x v="1"/>
    <x v="1"/>
    <n v="6"/>
    <n v="0"/>
    <n v="1"/>
  </r>
  <r>
    <n v="79"/>
    <x v="157"/>
    <x v="3"/>
    <n v="4"/>
    <x v="52"/>
    <n v="1"/>
    <x v="0"/>
    <x v="0"/>
    <x v="1"/>
    <x v="1"/>
    <n v="5"/>
    <n v="0"/>
    <n v="0"/>
  </r>
  <r>
    <n v="79"/>
    <x v="157"/>
    <x v="3"/>
    <n v="4"/>
    <x v="53"/>
    <n v="1"/>
    <x v="0"/>
    <x v="0"/>
    <x v="1"/>
    <x v="1"/>
    <n v="6"/>
    <n v="0"/>
    <n v="0"/>
  </r>
  <r>
    <n v="79"/>
    <x v="157"/>
    <x v="3"/>
    <n v="4"/>
    <x v="54"/>
    <n v="1"/>
    <x v="1"/>
    <x v="0"/>
    <x v="1"/>
    <x v="1"/>
    <n v="7"/>
    <n v="0"/>
    <n v="0"/>
  </r>
  <r>
    <n v="79"/>
    <x v="157"/>
    <x v="3"/>
    <n v="4"/>
    <x v="55"/>
    <n v="1"/>
    <x v="1"/>
    <x v="0"/>
    <x v="1"/>
    <x v="1"/>
    <n v="8"/>
    <n v="0"/>
    <n v="0"/>
  </r>
  <r>
    <n v="79"/>
    <x v="157"/>
    <x v="3"/>
    <n v="4"/>
    <x v="56"/>
    <n v="5"/>
    <x v="2"/>
    <x v="1"/>
    <x v="1"/>
    <x v="5"/>
    <n v="10"/>
    <n v="0"/>
    <n v="1"/>
  </r>
  <r>
    <n v="79"/>
    <x v="157"/>
    <x v="3"/>
    <n v="4"/>
    <x v="57"/>
    <n v="1"/>
    <x v="2"/>
    <x v="0"/>
    <x v="1"/>
    <x v="1"/>
    <n v="10"/>
    <n v="0"/>
    <n v="0"/>
  </r>
  <r>
    <n v="79"/>
    <x v="157"/>
    <x v="3"/>
    <n v="4"/>
    <x v="58"/>
    <n v="6"/>
    <x v="1"/>
    <x v="1"/>
    <x v="1"/>
    <x v="6"/>
    <n v="8"/>
    <n v="0"/>
    <n v="1"/>
  </r>
  <r>
    <n v="79"/>
    <x v="157"/>
    <x v="3"/>
    <n v="4"/>
    <x v="59"/>
    <n v="1"/>
    <x v="1"/>
    <x v="1"/>
    <x v="1"/>
    <x v="1"/>
    <n v="7"/>
    <n v="0"/>
    <n v="1"/>
  </r>
  <r>
    <n v="79"/>
    <x v="157"/>
    <x v="3"/>
    <n v="4"/>
    <x v="60"/>
    <n v="1"/>
    <x v="1"/>
    <x v="1"/>
    <x v="1"/>
    <x v="1"/>
    <n v="8"/>
    <n v="0"/>
    <n v="1"/>
  </r>
  <r>
    <n v="1"/>
    <x v="158"/>
    <x v="2"/>
    <n v="1"/>
    <x v="61"/>
    <n v="1"/>
    <x v="2"/>
    <x v="1"/>
    <x v="2"/>
    <x v="1"/>
    <n v="10"/>
    <n v="1"/>
    <n v="1"/>
  </r>
  <r>
    <n v="1"/>
    <x v="158"/>
    <x v="2"/>
    <n v="1"/>
    <x v="62"/>
    <n v="5"/>
    <x v="2"/>
    <x v="1"/>
    <x v="2"/>
    <x v="5"/>
    <n v="10"/>
    <n v="0"/>
    <n v="1"/>
  </r>
  <r>
    <n v="1"/>
    <x v="158"/>
    <x v="2"/>
    <n v="1"/>
    <x v="63"/>
    <n v="1"/>
    <x v="2"/>
    <x v="1"/>
    <x v="2"/>
    <x v="1"/>
    <n v="10"/>
    <n v="1"/>
    <n v="1"/>
  </r>
  <r>
    <n v="1"/>
    <x v="158"/>
    <x v="2"/>
    <n v="1"/>
    <x v="64"/>
    <n v="1"/>
    <x v="2"/>
    <x v="1"/>
    <x v="2"/>
    <x v="1"/>
    <n v="10"/>
    <n v="1"/>
    <n v="1"/>
  </r>
  <r>
    <n v="1"/>
    <x v="158"/>
    <x v="2"/>
    <n v="1"/>
    <x v="65"/>
    <n v="1"/>
    <x v="0"/>
    <x v="1"/>
    <x v="2"/>
    <x v="1"/>
    <n v="6"/>
    <n v="1"/>
    <n v="1"/>
  </r>
  <r>
    <n v="1"/>
    <x v="158"/>
    <x v="2"/>
    <n v="1"/>
    <x v="66"/>
    <n v="1"/>
    <x v="1"/>
    <x v="0"/>
    <x v="2"/>
    <x v="1"/>
    <n v="7"/>
    <n v="1"/>
    <n v="0"/>
  </r>
  <r>
    <n v="1"/>
    <x v="158"/>
    <x v="2"/>
    <n v="1"/>
    <x v="67"/>
    <n v="1"/>
    <x v="1"/>
    <x v="0"/>
    <x v="2"/>
    <x v="1"/>
    <n v="7"/>
    <n v="1"/>
    <n v="0"/>
  </r>
  <r>
    <n v="1"/>
    <x v="158"/>
    <x v="2"/>
    <n v="1"/>
    <x v="68"/>
    <n v="1"/>
    <x v="0"/>
    <x v="0"/>
    <x v="2"/>
    <x v="1"/>
    <n v="6"/>
    <n v="1"/>
    <n v="0"/>
  </r>
  <r>
    <n v="1"/>
    <x v="158"/>
    <x v="2"/>
    <n v="1"/>
    <x v="69"/>
    <n v="5"/>
    <x v="0"/>
    <x v="0"/>
    <x v="2"/>
    <x v="5"/>
    <n v="5"/>
    <n v="0"/>
    <n v="0"/>
  </r>
  <r>
    <n v="1"/>
    <x v="158"/>
    <x v="2"/>
    <n v="1"/>
    <x v="70"/>
    <n v="1"/>
    <x v="1"/>
    <x v="1"/>
    <x v="2"/>
    <x v="1"/>
    <n v="7"/>
    <n v="1"/>
    <n v="1"/>
  </r>
  <r>
    <n v="1"/>
    <x v="158"/>
    <x v="2"/>
    <n v="1"/>
    <x v="71"/>
    <n v="1"/>
    <x v="1"/>
    <x v="1"/>
    <x v="2"/>
    <x v="1"/>
    <n v="8"/>
    <n v="1"/>
    <n v="1"/>
  </r>
  <r>
    <n v="1"/>
    <x v="158"/>
    <x v="2"/>
    <n v="1"/>
    <x v="72"/>
    <n v="1"/>
    <x v="0"/>
    <x v="1"/>
    <x v="2"/>
    <x v="1"/>
    <n v="5"/>
    <n v="1"/>
    <n v="1"/>
  </r>
  <r>
    <n v="1"/>
    <x v="158"/>
    <x v="2"/>
    <n v="1"/>
    <x v="73"/>
    <n v="5"/>
    <x v="1"/>
    <x v="1"/>
    <x v="2"/>
    <x v="5"/>
    <n v="8"/>
    <n v="0"/>
    <n v="1"/>
  </r>
  <r>
    <n v="1"/>
    <x v="158"/>
    <x v="2"/>
    <n v="1"/>
    <x v="74"/>
    <n v="3"/>
    <x v="2"/>
    <x v="0"/>
    <x v="2"/>
    <x v="3"/>
    <n v="10"/>
    <n v="0"/>
    <n v="0"/>
  </r>
  <r>
    <n v="1"/>
    <x v="158"/>
    <x v="2"/>
    <n v="1"/>
    <x v="75"/>
    <n v="1"/>
    <x v="2"/>
    <x v="0"/>
    <x v="2"/>
    <x v="1"/>
    <n v="10"/>
    <n v="1"/>
    <n v="0"/>
  </r>
  <r>
    <n v="1"/>
    <x v="158"/>
    <x v="2"/>
    <n v="1"/>
    <x v="76"/>
    <n v="1"/>
    <x v="2"/>
    <x v="1"/>
    <x v="2"/>
    <x v="1"/>
    <n v="10"/>
    <n v="1"/>
    <n v="1"/>
  </r>
  <r>
    <n v="1"/>
    <x v="158"/>
    <x v="2"/>
    <n v="1"/>
    <x v="77"/>
    <n v="1"/>
    <x v="1"/>
    <x v="0"/>
    <x v="2"/>
    <x v="1"/>
    <n v="8"/>
    <n v="1"/>
    <n v="0"/>
  </r>
  <r>
    <n v="1"/>
    <x v="158"/>
    <x v="2"/>
    <n v="1"/>
    <x v="78"/>
    <n v="1"/>
    <x v="0"/>
    <x v="0"/>
    <x v="2"/>
    <x v="1"/>
    <n v="6"/>
    <n v="1"/>
    <n v="0"/>
  </r>
  <r>
    <n v="1"/>
    <x v="158"/>
    <x v="2"/>
    <n v="1"/>
    <x v="79"/>
    <n v="1"/>
    <x v="1"/>
    <x v="0"/>
    <x v="2"/>
    <x v="1"/>
    <n v="7"/>
    <n v="1"/>
    <n v="0"/>
  </r>
  <r>
    <n v="1"/>
    <x v="158"/>
    <x v="2"/>
    <n v="1"/>
    <x v="80"/>
    <n v="1"/>
    <x v="1"/>
    <x v="0"/>
    <x v="2"/>
    <x v="1"/>
    <n v="8"/>
    <n v="1"/>
    <n v="0"/>
  </r>
  <r>
    <n v="1"/>
    <x v="158"/>
    <x v="2"/>
    <n v="1"/>
    <x v="81"/>
    <n v="1"/>
    <x v="1"/>
    <x v="0"/>
    <x v="2"/>
    <x v="1"/>
    <n v="8"/>
    <n v="1"/>
    <n v="0"/>
  </r>
  <r>
    <n v="1"/>
    <x v="158"/>
    <x v="2"/>
    <n v="1"/>
    <x v="82"/>
    <n v="5"/>
    <x v="0"/>
    <x v="0"/>
    <x v="2"/>
    <x v="5"/>
    <n v="5"/>
    <n v="0"/>
    <n v="0"/>
  </r>
  <r>
    <n v="1"/>
    <x v="158"/>
    <x v="2"/>
    <n v="1"/>
    <x v="83"/>
    <n v="1"/>
    <x v="1"/>
    <x v="0"/>
    <x v="2"/>
    <x v="1"/>
    <n v="8"/>
    <n v="1"/>
    <n v="0"/>
  </r>
  <r>
    <n v="1"/>
    <x v="158"/>
    <x v="2"/>
    <n v="1"/>
    <x v="84"/>
    <n v="1"/>
    <x v="2"/>
    <x v="0"/>
    <x v="2"/>
    <x v="1"/>
    <n v="9"/>
    <n v="1"/>
    <n v="0"/>
  </r>
  <r>
    <n v="1"/>
    <x v="158"/>
    <x v="2"/>
    <n v="1"/>
    <x v="85"/>
    <n v="1"/>
    <x v="2"/>
    <x v="0"/>
    <x v="2"/>
    <x v="1"/>
    <n v="10"/>
    <n v="1"/>
    <n v="0"/>
  </r>
  <r>
    <n v="1"/>
    <x v="158"/>
    <x v="2"/>
    <n v="1"/>
    <x v="86"/>
    <n v="4"/>
    <x v="2"/>
    <x v="0"/>
    <x v="2"/>
    <x v="4"/>
    <n v="10"/>
    <n v="0"/>
    <n v="0"/>
  </r>
  <r>
    <n v="1"/>
    <x v="158"/>
    <x v="2"/>
    <n v="1"/>
    <x v="87"/>
    <n v="1"/>
    <x v="2"/>
    <x v="0"/>
    <x v="2"/>
    <x v="1"/>
    <n v="9"/>
    <n v="1"/>
    <n v="0"/>
  </r>
  <r>
    <n v="1"/>
    <x v="158"/>
    <x v="2"/>
    <n v="1"/>
    <x v="88"/>
    <n v="5"/>
    <x v="1"/>
    <x v="0"/>
    <x v="2"/>
    <x v="5"/>
    <n v="8"/>
    <n v="0"/>
    <n v="0"/>
  </r>
  <r>
    <n v="1"/>
    <x v="158"/>
    <x v="2"/>
    <n v="1"/>
    <x v="89"/>
    <n v="3"/>
    <x v="1"/>
    <x v="1"/>
    <x v="2"/>
    <x v="3"/>
    <n v="8"/>
    <n v="0"/>
    <n v="1"/>
  </r>
  <r>
    <n v="1"/>
    <x v="158"/>
    <x v="2"/>
    <n v="1"/>
    <x v="90"/>
    <n v="1"/>
    <x v="0"/>
    <x v="1"/>
    <x v="2"/>
    <x v="1"/>
    <n v="6"/>
    <n v="1"/>
    <n v="1"/>
  </r>
  <r>
    <n v="1"/>
    <x v="158"/>
    <x v="2"/>
    <n v="1"/>
    <x v="91"/>
    <n v="3"/>
    <x v="0"/>
    <x v="0"/>
    <x v="2"/>
    <x v="3"/>
    <n v="6"/>
    <n v="0"/>
    <n v="0"/>
  </r>
  <r>
    <n v="2"/>
    <x v="159"/>
    <x v="0"/>
    <n v="7"/>
    <x v="61"/>
    <n v="7"/>
    <x v="2"/>
    <x v="1"/>
    <x v="2"/>
    <x v="2"/>
    <n v="10"/>
    <n v="1"/>
    <n v="1"/>
  </r>
  <r>
    <n v="2"/>
    <x v="159"/>
    <x v="0"/>
    <n v="7"/>
    <x v="62"/>
    <n v="7"/>
    <x v="2"/>
    <x v="1"/>
    <x v="2"/>
    <x v="2"/>
    <n v="10"/>
    <n v="1"/>
    <n v="1"/>
  </r>
  <r>
    <n v="2"/>
    <x v="159"/>
    <x v="0"/>
    <n v="7"/>
    <x v="63"/>
    <n v="7"/>
    <x v="2"/>
    <x v="1"/>
    <x v="2"/>
    <x v="2"/>
    <n v="10"/>
    <n v="1"/>
    <n v="1"/>
  </r>
  <r>
    <n v="2"/>
    <x v="159"/>
    <x v="0"/>
    <n v="7"/>
    <x v="64"/>
    <n v="7"/>
    <x v="2"/>
    <x v="1"/>
    <x v="2"/>
    <x v="2"/>
    <n v="10"/>
    <n v="1"/>
    <n v="1"/>
  </r>
  <r>
    <n v="2"/>
    <x v="159"/>
    <x v="0"/>
    <n v="7"/>
    <x v="65"/>
    <n v="7"/>
    <x v="0"/>
    <x v="1"/>
    <x v="2"/>
    <x v="2"/>
    <n v="6"/>
    <n v="1"/>
    <n v="1"/>
  </r>
  <r>
    <n v="2"/>
    <x v="159"/>
    <x v="0"/>
    <n v="7"/>
    <x v="66"/>
    <n v="7"/>
    <x v="1"/>
    <x v="0"/>
    <x v="2"/>
    <x v="2"/>
    <n v="7"/>
    <n v="1"/>
    <n v="0"/>
  </r>
  <r>
    <n v="2"/>
    <x v="159"/>
    <x v="0"/>
    <n v="7"/>
    <x v="67"/>
    <n v="4"/>
    <x v="1"/>
    <x v="0"/>
    <x v="2"/>
    <x v="4"/>
    <n v="7"/>
    <n v="0"/>
    <n v="0"/>
  </r>
  <r>
    <n v="2"/>
    <x v="159"/>
    <x v="0"/>
    <n v="7"/>
    <x v="68"/>
    <n v="7"/>
    <x v="0"/>
    <x v="0"/>
    <x v="2"/>
    <x v="2"/>
    <n v="6"/>
    <n v="1"/>
    <n v="0"/>
  </r>
  <r>
    <n v="2"/>
    <x v="159"/>
    <x v="0"/>
    <n v="7"/>
    <x v="69"/>
    <n v="4"/>
    <x v="0"/>
    <x v="0"/>
    <x v="2"/>
    <x v="4"/>
    <n v="5"/>
    <n v="0"/>
    <n v="0"/>
  </r>
  <r>
    <n v="2"/>
    <x v="159"/>
    <x v="0"/>
    <n v="7"/>
    <x v="70"/>
    <n v="4"/>
    <x v="1"/>
    <x v="1"/>
    <x v="2"/>
    <x v="4"/>
    <n v="7"/>
    <n v="0"/>
    <n v="1"/>
  </r>
  <r>
    <n v="2"/>
    <x v="159"/>
    <x v="0"/>
    <n v="7"/>
    <x v="71"/>
    <n v="7"/>
    <x v="1"/>
    <x v="1"/>
    <x v="2"/>
    <x v="2"/>
    <n v="8"/>
    <n v="1"/>
    <n v="1"/>
  </r>
  <r>
    <n v="2"/>
    <x v="159"/>
    <x v="0"/>
    <n v="7"/>
    <x v="72"/>
    <n v="7"/>
    <x v="0"/>
    <x v="1"/>
    <x v="2"/>
    <x v="2"/>
    <n v="5"/>
    <n v="1"/>
    <n v="1"/>
  </r>
  <r>
    <n v="2"/>
    <x v="159"/>
    <x v="0"/>
    <n v="7"/>
    <x v="73"/>
    <n v="4"/>
    <x v="1"/>
    <x v="1"/>
    <x v="2"/>
    <x v="4"/>
    <n v="8"/>
    <n v="0"/>
    <n v="1"/>
  </r>
  <r>
    <n v="2"/>
    <x v="159"/>
    <x v="0"/>
    <n v="7"/>
    <x v="74"/>
    <n v="4"/>
    <x v="2"/>
    <x v="0"/>
    <x v="2"/>
    <x v="4"/>
    <n v="10"/>
    <n v="0"/>
    <n v="0"/>
  </r>
  <r>
    <n v="2"/>
    <x v="159"/>
    <x v="0"/>
    <n v="7"/>
    <x v="75"/>
    <n v="7"/>
    <x v="2"/>
    <x v="0"/>
    <x v="2"/>
    <x v="2"/>
    <n v="10"/>
    <n v="1"/>
    <n v="0"/>
  </r>
  <r>
    <n v="2"/>
    <x v="159"/>
    <x v="0"/>
    <n v="7"/>
    <x v="76"/>
    <n v="7"/>
    <x v="2"/>
    <x v="1"/>
    <x v="2"/>
    <x v="2"/>
    <n v="10"/>
    <n v="1"/>
    <n v="1"/>
  </r>
  <r>
    <n v="2"/>
    <x v="159"/>
    <x v="0"/>
    <n v="7"/>
    <x v="77"/>
    <n v="7"/>
    <x v="1"/>
    <x v="0"/>
    <x v="2"/>
    <x v="2"/>
    <n v="8"/>
    <n v="1"/>
    <n v="0"/>
  </r>
  <r>
    <n v="2"/>
    <x v="159"/>
    <x v="0"/>
    <n v="7"/>
    <x v="78"/>
    <n v="7"/>
    <x v="0"/>
    <x v="0"/>
    <x v="2"/>
    <x v="2"/>
    <n v="6"/>
    <n v="1"/>
    <n v="0"/>
  </r>
  <r>
    <n v="2"/>
    <x v="159"/>
    <x v="0"/>
    <n v="7"/>
    <x v="79"/>
    <n v="7"/>
    <x v="1"/>
    <x v="0"/>
    <x v="2"/>
    <x v="2"/>
    <n v="7"/>
    <n v="1"/>
    <n v="0"/>
  </r>
  <r>
    <n v="2"/>
    <x v="159"/>
    <x v="0"/>
    <n v="7"/>
    <x v="80"/>
    <n v="7"/>
    <x v="1"/>
    <x v="0"/>
    <x v="2"/>
    <x v="2"/>
    <n v="8"/>
    <n v="1"/>
    <n v="0"/>
  </r>
  <r>
    <n v="2"/>
    <x v="159"/>
    <x v="0"/>
    <n v="7"/>
    <x v="81"/>
    <n v="7"/>
    <x v="1"/>
    <x v="0"/>
    <x v="2"/>
    <x v="2"/>
    <n v="8"/>
    <n v="1"/>
    <n v="0"/>
  </r>
  <r>
    <n v="2"/>
    <x v="159"/>
    <x v="0"/>
    <n v="7"/>
    <x v="82"/>
    <n v="7"/>
    <x v="0"/>
    <x v="0"/>
    <x v="2"/>
    <x v="2"/>
    <n v="5"/>
    <n v="1"/>
    <n v="0"/>
  </r>
  <r>
    <n v="2"/>
    <x v="159"/>
    <x v="0"/>
    <n v="7"/>
    <x v="83"/>
    <n v="7"/>
    <x v="1"/>
    <x v="0"/>
    <x v="2"/>
    <x v="2"/>
    <n v="8"/>
    <n v="1"/>
    <n v="0"/>
  </r>
  <r>
    <n v="2"/>
    <x v="159"/>
    <x v="0"/>
    <n v="7"/>
    <x v="84"/>
    <n v="7"/>
    <x v="2"/>
    <x v="0"/>
    <x v="2"/>
    <x v="2"/>
    <n v="9"/>
    <n v="1"/>
    <n v="0"/>
  </r>
  <r>
    <n v="2"/>
    <x v="159"/>
    <x v="0"/>
    <n v="7"/>
    <x v="85"/>
    <n v="7"/>
    <x v="2"/>
    <x v="0"/>
    <x v="2"/>
    <x v="2"/>
    <n v="10"/>
    <n v="1"/>
    <n v="0"/>
  </r>
  <r>
    <n v="2"/>
    <x v="159"/>
    <x v="0"/>
    <n v="7"/>
    <x v="86"/>
    <n v="5"/>
    <x v="2"/>
    <x v="0"/>
    <x v="2"/>
    <x v="5"/>
    <n v="10"/>
    <n v="0"/>
    <n v="0"/>
  </r>
  <r>
    <n v="2"/>
    <x v="159"/>
    <x v="0"/>
    <n v="7"/>
    <x v="87"/>
    <n v="7"/>
    <x v="2"/>
    <x v="0"/>
    <x v="2"/>
    <x v="2"/>
    <n v="9"/>
    <n v="1"/>
    <n v="0"/>
  </r>
  <r>
    <n v="2"/>
    <x v="159"/>
    <x v="0"/>
    <n v="7"/>
    <x v="88"/>
    <n v="7"/>
    <x v="1"/>
    <x v="0"/>
    <x v="2"/>
    <x v="2"/>
    <n v="8"/>
    <n v="1"/>
    <n v="0"/>
  </r>
  <r>
    <n v="2"/>
    <x v="159"/>
    <x v="0"/>
    <n v="7"/>
    <x v="89"/>
    <n v="7"/>
    <x v="1"/>
    <x v="1"/>
    <x v="2"/>
    <x v="2"/>
    <n v="8"/>
    <n v="1"/>
    <n v="1"/>
  </r>
  <r>
    <n v="2"/>
    <x v="159"/>
    <x v="0"/>
    <n v="7"/>
    <x v="90"/>
    <n v="7"/>
    <x v="0"/>
    <x v="1"/>
    <x v="2"/>
    <x v="2"/>
    <n v="6"/>
    <n v="1"/>
    <n v="1"/>
  </r>
  <r>
    <n v="2"/>
    <x v="159"/>
    <x v="0"/>
    <n v="7"/>
    <x v="91"/>
    <n v="4"/>
    <x v="0"/>
    <x v="0"/>
    <x v="2"/>
    <x v="4"/>
    <n v="6"/>
    <n v="0"/>
    <n v="0"/>
  </r>
  <r>
    <n v="3"/>
    <x v="160"/>
    <x v="3"/>
    <n v="4"/>
    <x v="61"/>
    <n v="4"/>
    <x v="2"/>
    <x v="1"/>
    <x v="2"/>
    <x v="4"/>
    <n v="10"/>
    <n v="1"/>
    <n v="1"/>
  </r>
  <r>
    <n v="3"/>
    <x v="160"/>
    <x v="3"/>
    <n v="4"/>
    <x v="62"/>
    <n v="4"/>
    <x v="2"/>
    <x v="1"/>
    <x v="2"/>
    <x v="4"/>
    <n v="10"/>
    <n v="1"/>
    <n v="1"/>
  </r>
  <r>
    <n v="3"/>
    <x v="160"/>
    <x v="3"/>
    <n v="4"/>
    <x v="63"/>
    <n v="4"/>
    <x v="2"/>
    <x v="1"/>
    <x v="2"/>
    <x v="4"/>
    <n v="10"/>
    <n v="1"/>
    <n v="1"/>
  </r>
  <r>
    <n v="3"/>
    <x v="160"/>
    <x v="3"/>
    <n v="4"/>
    <x v="64"/>
    <n v="4"/>
    <x v="2"/>
    <x v="1"/>
    <x v="2"/>
    <x v="4"/>
    <n v="10"/>
    <n v="1"/>
    <n v="1"/>
  </r>
  <r>
    <n v="3"/>
    <x v="160"/>
    <x v="3"/>
    <n v="4"/>
    <x v="65"/>
    <n v="4"/>
    <x v="0"/>
    <x v="1"/>
    <x v="2"/>
    <x v="4"/>
    <n v="6"/>
    <n v="1"/>
    <n v="1"/>
  </r>
  <r>
    <n v="3"/>
    <x v="160"/>
    <x v="3"/>
    <n v="4"/>
    <x v="66"/>
    <n v="7"/>
    <x v="1"/>
    <x v="0"/>
    <x v="2"/>
    <x v="2"/>
    <n v="7"/>
    <n v="0"/>
    <n v="0"/>
  </r>
  <r>
    <n v="3"/>
    <x v="160"/>
    <x v="3"/>
    <n v="4"/>
    <x v="67"/>
    <n v="4"/>
    <x v="1"/>
    <x v="0"/>
    <x v="2"/>
    <x v="4"/>
    <n v="7"/>
    <n v="1"/>
    <n v="0"/>
  </r>
  <r>
    <n v="3"/>
    <x v="160"/>
    <x v="3"/>
    <n v="4"/>
    <x v="68"/>
    <n v="4"/>
    <x v="0"/>
    <x v="0"/>
    <x v="2"/>
    <x v="4"/>
    <n v="6"/>
    <n v="1"/>
    <n v="0"/>
  </r>
  <r>
    <n v="3"/>
    <x v="160"/>
    <x v="3"/>
    <n v="4"/>
    <x v="69"/>
    <n v="4"/>
    <x v="0"/>
    <x v="0"/>
    <x v="2"/>
    <x v="4"/>
    <n v="5"/>
    <n v="1"/>
    <n v="0"/>
  </r>
  <r>
    <n v="3"/>
    <x v="160"/>
    <x v="3"/>
    <n v="4"/>
    <x v="70"/>
    <n v="4"/>
    <x v="1"/>
    <x v="1"/>
    <x v="2"/>
    <x v="4"/>
    <n v="7"/>
    <n v="1"/>
    <n v="1"/>
  </r>
  <r>
    <n v="3"/>
    <x v="160"/>
    <x v="3"/>
    <n v="4"/>
    <x v="71"/>
    <n v="4"/>
    <x v="1"/>
    <x v="1"/>
    <x v="2"/>
    <x v="4"/>
    <n v="8"/>
    <n v="1"/>
    <n v="1"/>
  </r>
  <r>
    <n v="3"/>
    <x v="160"/>
    <x v="3"/>
    <n v="4"/>
    <x v="72"/>
    <n v="4"/>
    <x v="0"/>
    <x v="1"/>
    <x v="2"/>
    <x v="4"/>
    <n v="5"/>
    <n v="1"/>
    <n v="1"/>
  </r>
  <r>
    <n v="3"/>
    <x v="160"/>
    <x v="3"/>
    <n v="4"/>
    <x v="73"/>
    <n v="7"/>
    <x v="1"/>
    <x v="1"/>
    <x v="2"/>
    <x v="2"/>
    <n v="8"/>
    <n v="0"/>
    <n v="1"/>
  </r>
  <r>
    <n v="3"/>
    <x v="160"/>
    <x v="3"/>
    <n v="4"/>
    <x v="74"/>
    <n v="7"/>
    <x v="2"/>
    <x v="0"/>
    <x v="2"/>
    <x v="2"/>
    <n v="10"/>
    <n v="0"/>
    <n v="0"/>
  </r>
  <r>
    <n v="3"/>
    <x v="160"/>
    <x v="3"/>
    <n v="4"/>
    <x v="75"/>
    <n v="4"/>
    <x v="2"/>
    <x v="0"/>
    <x v="2"/>
    <x v="4"/>
    <n v="10"/>
    <n v="1"/>
    <n v="0"/>
  </r>
  <r>
    <n v="3"/>
    <x v="160"/>
    <x v="3"/>
    <n v="4"/>
    <x v="76"/>
    <n v="4"/>
    <x v="2"/>
    <x v="1"/>
    <x v="2"/>
    <x v="4"/>
    <n v="10"/>
    <n v="1"/>
    <n v="1"/>
  </r>
  <r>
    <n v="3"/>
    <x v="160"/>
    <x v="3"/>
    <n v="4"/>
    <x v="77"/>
    <n v="4"/>
    <x v="1"/>
    <x v="0"/>
    <x v="2"/>
    <x v="4"/>
    <n v="8"/>
    <n v="1"/>
    <n v="0"/>
  </r>
  <r>
    <n v="3"/>
    <x v="160"/>
    <x v="3"/>
    <n v="4"/>
    <x v="78"/>
    <n v="4"/>
    <x v="0"/>
    <x v="0"/>
    <x v="2"/>
    <x v="4"/>
    <n v="6"/>
    <n v="1"/>
    <n v="0"/>
  </r>
  <r>
    <n v="3"/>
    <x v="160"/>
    <x v="3"/>
    <n v="4"/>
    <x v="79"/>
    <n v="4"/>
    <x v="1"/>
    <x v="0"/>
    <x v="2"/>
    <x v="4"/>
    <n v="7"/>
    <n v="1"/>
    <n v="0"/>
  </r>
  <r>
    <n v="3"/>
    <x v="160"/>
    <x v="3"/>
    <n v="4"/>
    <x v="80"/>
    <n v="4"/>
    <x v="1"/>
    <x v="0"/>
    <x v="2"/>
    <x v="4"/>
    <n v="8"/>
    <n v="1"/>
    <n v="0"/>
  </r>
  <r>
    <n v="3"/>
    <x v="160"/>
    <x v="3"/>
    <n v="4"/>
    <x v="81"/>
    <n v="4"/>
    <x v="1"/>
    <x v="0"/>
    <x v="2"/>
    <x v="4"/>
    <n v="8"/>
    <n v="1"/>
    <n v="0"/>
  </r>
  <r>
    <n v="3"/>
    <x v="160"/>
    <x v="3"/>
    <n v="4"/>
    <x v="82"/>
    <n v="4"/>
    <x v="0"/>
    <x v="0"/>
    <x v="2"/>
    <x v="4"/>
    <n v="5"/>
    <n v="1"/>
    <n v="0"/>
  </r>
  <r>
    <n v="3"/>
    <x v="160"/>
    <x v="3"/>
    <n v="4"/>
    <x v="83"/>
    <n v="4"/>
    <x v="1"/>
    <x v="0"/>
    <x v="2"/>
    <x v="4"/>
    <n v="8"/>
    <n v="1"/>
    <n v="0"/>
  </r>
  <r>
    <n v="3"/>
    <x v="160"/>
    <x v="3"/>
    <n v="4"/>
    <x v="84"/>
    <n v="4"/>
    <x v="2"/>
    <x v="0"/>
    <x v="2"/>
    <x v="4"/>
    <n v="9"/>
    <n v="1"/>
    <n v="0"/>
  </r>
  <r>
    <n v="3"/>
    <x v="160"/>
    <x v="3"/>
    <n v="4"/>
    <x v="85"/>
    <n v="4"/>
    <x v="2"/>
    <x v="0"/>
    <x v="2"/>
    <x v="4"/>
    <n v="10"/>
    <n v="1"/>
    <n v="0"/>
  </r>
  <r>
    <n v="3"/>
    <x v="160"/>
    <x v="3"/>
    <n v="4"/>
    <x v="86"/>
    <n v="4"/>
    <x v="2"/>
    <x v="0"/>
    <x v="2"/>
    <x v="4"/>
    <n v="10"/>
    <n v="1"/>
    <n v="0"/>
  </r>
  <r>
    <n v="3"/>
    <x v="160"/>
    <x v="3"/>
    <n v="4"/>
    <x v="87"/>
    <n v="4"/>
    <x v="2"/>
    <x v="0"/>
    <x v="2"/>
    <x v="4"/>
    <n v="9"/>
    <n v="1"/>
    <n v="0"/>
  </r>
  <r>
    <n v="3"/>
    <x v="160"/>
    <x v="3"/>
    <n v="4"/>
    <x v="88"/>
    <n v="4"/>
    <x v="1"/>
    <x v="0"/>
    <x v="2"/>
    <x v="4"/>
    <n v="8"/>
    <n v="1"/>
    <n v="0"/>
  </r>
  <r>
    <n v="3"/>
    <x v="160"/>
    <x v="3"/>
    <n v="4"/>
    <x v="89"/>
    <n v="4"/>
    <x v="1"/>
    <x v="1"/>
    <x v="2"/>
    <x v="4"/>
    <n v="8"/>
    <n v="1"/>
    <n v="1"/>
  </r>
  <r>
    <n v="3"/>
    <x v="160"/>
    <x v="3"/>
    <n v="4"/>
    <x v="90"/>
    <n v="3"/>
    <x v="0"/>
    <x v="1"/>
    <x v="2"/>
    <x v="3"/>
    <n v="6"/>
    <n v="0"/>
    <n v="1"/>
  </r>
  <r>
    <n v="3"/>
    <x v="160"/>
    <x v="3"/>
    <n v="4"/>
    <x v="91"/>
    <n v="4"/>
    <x v="0"/>
    <x v="0"/>
    <x v="2"/>
    <x v="4"/>
    <n v="6"/>
    <n v="1"/>
    <n v="0"/>
  </r>
  <r>
    <n v="4"/>
    <x v="161"/>
    <x v="4"/>
    <n v="5"/>
    <x v="61"/>
    <n v="1"/>
    <x v="2"/>
    <x v="1"/>
    <x v="2"/>
    <x v="1"/>
    <n v="10"/>
    <n v="0"/>
    <n v="1"/>
  </r>
  <r>
    <n v="4"/>
    <x v="161"/>
    <x v="4"/>
    <n v="5"/>
    <x v="62"/>
    <n v="7"/>
    <x v="2"/>
    <x v="1"/>
    <x v="2"/>
    <x v="2"/>
    <n v="10"/>
    <n v="0"/>
    <n v="1"/>
  </r>
  <r>
    <n v="4"/>
    <x v="161"/>
    <x v="4"/>
    <n v="5"/>
    <x v="63"/>
    <n v="5"/>
    <x v="2"/>
    <x v="1"/>
    <x v="2"/>
    <x v="5"/>
    <n v="10"/>
    <n v="1"/>
    <n v="1"/>
  </r>
  <r>
    <n v="4"/>
    <x v="161"/>
    <x v="4"/>
    <n v="5"/>
    <x v="64"/>
    <n v="1"/>
    <x v="2"/>
    <x v="1"/>
    <x v="2"/>
    <x v="1"/>
    <n v="10"/>
    <n v="0"/>
    <n v="1"/>
  </r>
  <r>
    <n v="4"/>
    <x v="161"/>
    <x v="4"/>
    <n v="5"/>
    <x v="65"/>
    <n v="5"/>
    <x v="0"/>
    <x v="1"/>
    <x v="2"/>
    <x v="5"/>
    <n v="6"/>
    <n v="1"/>
    <n v="1"/>
  </r>
  <r>
    <n v="4"/>
    <x v="161"/>
    <x v="4"/>
    <n v="5"/>
    <x v="66"/>
    <n v="5"/>
    <x v="1"/>
    <x v="0"/>
    <x v="2"/>
    <x v="5"/>
    <n v="7"/>
    <n v="1"/>
    <n v="0"/>
  </r>
  <r>
    <n v="4"/>
    <x v="161"/>
    <x v="4"/>
    <n v="5"/>
    <x v="67"/>
    <n v="2"/>
    <x v="1"/>
    <x v="0"/>
    <x v="2"/>
    <x v="0"/>
    <n v="7"/>
    <n v="0"/>
    <n v="0"/>
  </r>
  <r>
    <n v="4"/>
    <x v="161"/>
    <x v="4"/>
    <n v="5"/>
    <x v="68"/>
    <n v="6"/>
    <x v="0"/>
    <x v="0"/>
    <x v="2"/>
    <x v="6"/>
    <n v="6"/>
    <n v="0"/>
    <n v="0"/>
  </r>
  <r>
    <n v="4"/>
    <x v="161"/>
    <x v="4"/>
    <n v="5"/>
    <x v="69"/>
    <n v="6"/>
    <x v="0"/>
    <x v="0"/>
    <x v="2"/>
    <x v="6"/>
    <n v="5"/>
    <n v="0"/>
    <n v="0"/>
  </r>
  <r>
    <n v="4"/>
    <x v="161"/>
    <x v="4"/>
    <n v="5"/>
    <x v="70"/>
    <n v="1"/>
    <x v="1"/>
    <x v="1"/>
    <x v="2"/>
    <x v="1"/>
    <n v="7"/>
    <n v="0"/>
    <n v="1"/>
  </r>
  <r>
    <n v="4"/>
    <x v="161"/>
    <x v="4"/>
    <n v="5"/>
    <x v="71"/>
    <n v="5"/>
    <x v="1"/>
    <x v="1"/>
    <x v="2"/>
    <x v="5"/>
    <n v="8"/>
    <n v="1"/>
    <n v="1"/>
  </r>
  <r>
    <n v="4"/>
    <x v="161"/>
    <x v="4"/>
    <n v="5"/>
    <x v="72"/>
    <n v="0"/>
    <x v="0"/>
    <x v="1"/>
    <x v="2"/>
    <x v="7"/>
    <n v="5"/>
    <n v="0"/>
    <n v="1"/>
  </r>
  <r>
    <n v="4"/>
    <x v="161"/>
    <x v="4"/>
    <n v="5"/>
    <x v="73"/>
    <n v="1"/>
    <x v="1"/>
    <x v="1"/>
    <x v="2"/>
    <x v="1"/>
    <n v="8"/>
    <n v="0"/>
    <n v="1"/>
  </r>
  <r>
    <n v="4"/>
    <x v="161"/>
    <x v="4"/>
    <n v="5"/>
    <x v="74"/>
    <n v="5"/>
    <x v="2"/>
    <x v="0"/>
    <x v="2"/>
    <x v="5"/>
    <n v="10"/>
    <n v="1"/>
    <n v="0"/>
  </r>
  <r>
    <n v="4"/>
    <x v="161"/>
    <x v="4"/>
    <n v="5"/>
    <x v="75"/>
    <n v="5"/>
    <x v="2"/>
    <x v="0"/>
    <x v="2"/>
    <x v="5"/>
    <n v="10"/>
    <n v="1"/>
    <n v="0"/>
  </r>
  <r>
    <n v="4"/>
    <x v="161"/>
    <x v="4"/>
    <n v="5"/>
    <x v="76"/>
    <n v="7"/>
    <x v="2"/>
    <x v="1"/>
    <x v="2"/>
    <x v="2"/>
    <n v="10"/>
    <n v="0"/>
    <n v="1"/>
  </r>
  <r>
    <n v="4"/>
    <x v="161"/>
    <x v="4"/>
    <n v="5"/>
    <x v="77"/>
    <n v="6"/>
    <x v="1"/>
    <x v="0"/>
    <x v="2"/>
    <x v="6"/>
    <n v="8"/>
    <n v="0"/>
    <n v="0"/>
  </r>
  <r>
    <n v="4"/>
    <x v="161"/>
    <x v="4"/>
    <n v="5"/>
    <x v="78"/>
    <n v="6"/>
    <x v="0"/>
    <x v="0"/>
    <x v="2"/>
    <x v="6"/>
    <n v="6"/>
    <n v="0"/>
    <n v="0"/>
  </r>
  <r>
    <n v="4"/>
    <x v="161"/>
    <x v="4"/>
    <n v="5"/>
    <x v="79"/>
    <n v="5"/>
    <x v="1"/>
    <x v="0"/>
    <x v="2"/>
    <x v="5"/>
    <n v="7"/>
    <n v="1"/>
    <n v="0"/>
  </r>
  <r>
    <n v="4"/>
    <x v="161"/>
    <x v="4"/>
    <n v="5"/>
    <x v="80"/>
    <n v="5"/>
    <x v="1"/>
    <x v="0"/>
    <x v="2"/>
    <x v="5"/>
    <n v="8"/>
    <n v="1"/>
    <n v="0"/>
  </r>
  <r>
    <n v="4"/>
    <x v="161"/>
    <x v="4"/>
    <n v="5"/>
    <x v="81"/>
    <n v="5"/>
    <x v="1"/>
    <x v="0"/>
    <x v="2"/>
    <x v="5"/>
    <n v="8"/>
    <n v="1"/>
    <n v="0"/>
  </r>
  <r>
    <n v="4"/>
    <x v="161"/>
    <x v="4"/>
    <n v="5"/>
    <x v="82"/>
    <n v="6"/>
    <x v="0"/>
    <x v="0"/>
    <x v="2"/>
    <x v="6"/>
    <n v="5"/>
    <n v="0"/>
    <n v="0"/>
  </r>
  <r>
    <n v="4"/>
    <x v="161"/>
    <x v="4"/>
    <n v="5"/>
    <x v="83"/>
    <n v="5"/>
    <x v="1"/>
    <x v="0"/>
    <x v="2"/>
    <x v="5"/>
    <n v="8"/>
    <n v="1"/>
    <n v="0"/>
  </r>
  <r>
    <n v="4"/>
    <x v="161"/>
    <x v="4"/>
    <n v="5"/>
    <x v="84"/>
    <n v="5"/>
    <x v="2"/>
    <x v="0"/>
    <x v="2"/>
    <x v="5"/>
    <n v="9"/>
    <n v="1"/>
    <n v="0"/>
  </r>
  <r>
    <n v="4"/>
    <x v="161"/>
    <x v="4"/>
    <n v="5"/>
    <x v="85"/>
    <n v="5"/>
    <x v="2"/>
    <x v="0"/>
    <x v="2"/>
    <x v="5"/>
    <n v="10"/>
    <n v="1"/>
    <n v="0"/>
  </r>
  <r>
    <n v="4"/>
    <x v="161"/>
    <x v="4"/>
    <n v="5"/>
    <x v="86"/>
    <n v="5"/>
    <x v="2"/>
    <x v="0"/>
    <x v="2"/>
    <x v="5"/>
    <n v="10"/>
    <n v="1"/>
    <n v="0"/>
  </r>
  <r>
    <n v="4"/>
    <x v="161"/>
    <x v="4"/>
    <n v="5"/>
    <x v="87"/>
    <n v="6"/>
    <x v="2"/>
    <x v="0"/>
    <x v="2"/>
    <x v="6"/>
    <n v="9"/>
    <n v="0"/>
    <n v="0"/>
  </r>
  <r>
    <n v="4"/>
    <x v="161"/>
    <x v="4"/>
    <n v="5"/>
    <x v="88"/>
    <n v="6"/>
    <x v="1"/>
    <x v="0"/>
    <x v="2"/>
    <x v="6"/>
    <n v="8"/>
    <n v="0"/>
    <n v="0"/>
  </r>
  <r>
    <n v="4"/>
    <x v="161"/>
    <x v="4"/>
    <n v="5"/>
    <x v="89"/>
    <n v="6"/>
    <x v="1"/>
    <x v="1"/>
    <x v="2"/>
    <x v="6"/>
    <n v="8"/>
    <n v="0"/>
    <n v="1"/>
  </r>
  <r>
    <n v="4"/>
    <x v="161"/>
    <x v="4"/>
    <n v="5"/>
    <x v="90"/>
    <n v="5"/>
    <x v="0"/>
    <x v="1"/>
    <x v="2"/>
    <x v="5"/>
    <n v="6"/>
    <n v="1"/>
    <n v="1"/>
  </r>
  <r>
    <n v="4"/>
    <x v="161"/>
    <x v="4"/>
    <n v="5"/>
    <x v="91"/>
    <n v="6"/>
    <x v="0"/>
    <x v="0"/>
    <x v="2"/>
    <x v="6"/>
    <n v="6"/>
    <n v="0"/>
    <n v="0"/>
  </r>
  <r>
    <n v="5"/>
    <x v="162"/>
    <x v="0"/>
    <n v="7"/>
    <x v="61"/>
    <n v="7"/>
    <x v="2"/>
    <x v="1"/>
    <x v="2"/>
    <x v="2"/>
    <n v="10"/>
    <n v="1"/>
    <n v="1"/>
  </r>
  <r>
    <n v="5"/>
    <x v="162"/>
    <x v="0"/>
    <n v="7"/>
    <x v="62"/>
    <n v="7"/>
    <x v="2"/>
    <x v="1"/>
    <x v="2"/>
    <x v="2"/>
    <n v="10"/>
    <n v="1"/>
    <n v="1"/>
  </r>
  <r>
    <n v="5"/>
    <x v="162"/>
    <x v="0"/>
    <n v="7"/>
    <x v="63"/>
    <n v="7"/>
    <x v="2"/>
    <x v="1"/>
    <x v="2"/>
    <x v="2"/>
    <n v="10"/>
    <n v="1"/>
    <n v="1"/>
  </r>
  <r>
    <n v="5"/>
    <x v="162"/>
    <x v="0"/>
    <n v="7"/>
    <x v="64"/>
    <n v="1"/>
    <x v="2"/>
    <x v="1"/>
    <x v="2"/>
    <x v="1"/>
    <n v="10"/>
    <n v="0"/>
    <n v="1"/>
  </r>
  <r>
    <n v="5"/>
    <x v="162"/>
    <x v="0"/>
    <n v="7"/>
    <x v="65"/>
    <n v="6"/>
    <x v="0"/>
    <x v="1"/>
    <x v="2"/>
    <x v="6"/>
    <n v="6"/>
    <n v="0"/>
    <n v="1"/>
  </r>
  <r>
    <n v="5"/>
    <x v="162"/>
    <x v="0"/>
    <n v="7"/>
    <x v="66"/>
    <n v="7"/>
    <x v="1"/>
    <x v="0"/>
    <x v="2"/>
    <x v="2"/>
    <n v="7"/>
    <n v="1"/>
    <n v="0"/>
  </r>
  <r>
    <n v="5"/>
    <x v="162"/>
    <x v="0"/>
    <n v="7"/>
    <x v="67"/>
    <n v="7"/>
    <x v="1"/>
    <x v="0"/>
    <x v="2"/>
    <x v="2"/>
    <n v="7"/>
    <n v="1"/>
    <n v="0"/>
  </r>
  <r>
    <n v="5"/>
    <x v="162"/>
    <x v="0"/>
    <n v="7"/>
    <x v="68"/>
    <n v="7"/>
    <x v="0"/>
    <x v="0"/>
    <x v="2"/>
    <x v="2"/>
    <n v="6"/>
    <n v="1"/>
    <n v="0"/>
  </r>
  <r>
    <n v="5"/>
    <x v="162"/>
    <x v="0"/>
    <n v="7"/>
    <x v="69"/>
    <n v="7"/>
    <x v="0"/>
    <x v="0"/>
    <x v="2"/>
    <x v="2"/>
    <n v="5"/>
    <n v="1"/>
    <n v="0"/>
  </r>
  <r>
    <n v="5"/>
    <x v="162"/>
    <x v="0"/>
    <n v="7"/>
    <x v="70"/>
    <n v="6"/>
    <x v="1"/>
    <x v="1"/>
    <x v="2"/>
    <x v="6"/>
    <n v="7"/>
    <n v="0"/>
    <n v="1"/>
  </r>
  <r>
    <n v="5"/>
    <x v="162"/>
    <x v="0"/>
    <n v="7"/>
    <x v="71"/>
    <n v="3"/>
    <x v="1"/>
    <x v="1"/>
    <x v="2"/>
    <x v="3"/>
    <n v="8"/>
    <n v="0"/>
    <n v="1"/>
  </r>
  <r>
    <n v="5"/>
    <x v="162"/>
    <x v="0"/>
    <n v="7"/>
    <x v="72"/>
    <n v="7"/>
    <x v="0"/>
    <x v="1"/>
    <x v="2"/>
    <x v="2"/>
    <n v="5"/>
    <n v="1"/>
    <n v="1"/>
  </r>
  <r>
    <n v="5"/>
    <x v="162"/>
    <x v="0"/>
    <n v="7"/>
    <x v="73"/>
    <n v="6"/>
    <x v="1"/>
    <x v="1"/>
    <x v="2"/>
    <x v="6"/>
    <n v="8"/>
    <n v="0"/>
    <n v="1"/>
  </r>
  <r>
    <n v="5"/>
    <x v="162"/>
    <x v="0"/>
    <n v="7"/>
    <x v="74"/>
    <n v="6"/>
    <x v="2"/>
    <x v="0"/>
    <x v="2"/>
    <x v="6"/>
    <n v="10"/>
    <n v="0"/>
    <n v="0"/>
  </r>
  <r>
    <n v="5"/>
    <x v="162"/>
    <x v="0"/>
    <n v="7"/>
    <x v="75"/>
    <n v="7"/>
    <x v="2"/>
    <x v="0"/>
    <x v="2"/>
    <x v="2"/>
    <n v="10"/>
    <n v="1"/>
    <n v="0"/>
  </r>
  <r>
    <n v="5"/>
    <x v="162"/>
    <x v="0"/>
    <n v="7"/>
    <x v="76"/>
    <n v="7"/>
    <x v="2"/>
    <x v="1"/>
    <x v="2"/>
    <x v="2"/>
    <n v="10"/>
    <n v="1"/>
    <n v="1"/>
  </r>
  <r>
    <n v="5"/>
    <x v="162"/>
    <x v="0"/>
    <n v="7"/>
    <x v="77"/>
    <n v="5"/>
    <x v="1"/>
    <x v="0"/>
    <x v="2"/>
    <x v="5"/>
    <n v="8"/>
    <n v="0"/>
    <n v="0"/>
  </r>
  <r>
    <n v="5"/>
    <x v="162"/>
    <x v="0"/>
    <n v="7"/>
    <x v="78"/>
    <n v="3"/>
    <x v="0"/>
    <x v="0"/>
    <x v="2"/>
    <x v="3"/>
    <n v="6"/>
    <n v="0"/>
    <n v="0"/>
  </r>
  <r>
    <n v="5"/>
    <x v="162"/>
    <x v="0"/>
    <n v="7"/>
    <x v="79"/>
    <n v="7"/>
    <x v="1"/>
    <x v="0"/>
    <x v="2"/>
    <x v="2"/>
    <n v="7"/>
    <n v="1"/>
    <n v="0"/>
  </r>
  <r>
    <n v="5"/>
    <x v="162"/>
    <x v="0"/>
    <n v="7"/>
    <x v="80"/>
    <n v="7"/>
    <x v="1"/>
    <x v="0"/>
    <x v="2"/>
    <x v="2"/>
    <n v="8"/>
    <n v="1"/>
    <n v="0"/>
  </r>
  <r>
    <n v="5"/>
    <x v="162"/>
    <x v="0"/>
    <n v="7"/>
    <x v="81"/>
    <n v="7"/>
    <x v="1"/>
    <x v="0"/>
    <x v="2"/>
    <x v="2"/>
    <n v="8"/>
    <n v="1"/>
    <n v="0"/>
  </r>
  <r>
    <n v="5"/>
    <x v="162"/>
    <x v="0"/>
    <n v="7"/>
    <x v="82"/>
    <n v="7"/>
    <x v="0"/>
    <x v="0"/>
    <x v="2"/>
    <x v="2"/>
    <n v="5"/>
    <n v="1"/>
    <n v="0"/>
  </r>
  <r>
    <n v="5"/>
    <x v="162"/>
    <x v="0"/>
    <n v="7"/>
    <x v="83"/>
    <n v="7"/>
    <x v="1"/>
    <x v="0"/>
    <x v="2"/>
    <x v="2"/>
    <n v="8"/>
    <n v="1"/>
    <n v="0"/>
  </r>
  <r>
    <n v="5"/>
    <x v="162"/>
    <x v="0"/>
    <n v="7"/>
    <x v="84"/>
    <n v="7"/>
    <x v="2"/>
    <x v="0"/>
    <x v="2"/>
    <x v="2"/>
    <n v="9"/>
    <n v="1"/>
    <n v="0"/>
  </r>
  <r>
    <n v="5"/>
    <x v="162"/>
    <x v="0"/>
    <n v="7"/>
    <x v="85"/>
    <n v="7"/>
    <x v="2"/>
    <x v="0"/>
    <x v="2"/>
    <x v="2"/>
    <n v="10"/>
    <n v="1"/>
    <n v="0"/>
  </r>
  <r>
    <n v="5"/>
    <x v="162"/>
    <x v="0"/>
    <n v="7"/>
    <x v="86"/>
    <n v="7"/>
    <x v="2"/>
    <x v="0"/>
    <x v="2"/>
    <x v="2"/>
    <n v="10"/>
    <n v="1"/>
    <n v="0"/>
  </r>
  <r>
    <n v="5"/>
    <x v="162"/>
    <x v="0"/>
    <n v="7"/>
    <x v="87"/>
    <n v="3"/>
    <x v="2"/>
    <x v="0"/>
    <x v="2"/>
    <x v="3"/>
    <n v="9"/>
    <n v="0"/>
    <n v="0"/>
  </r>
  <r>
    <n v="5"/>
    <x v="162"/>
    <x v="0"/>
    <n v="7"/>
    <x v="88"/>
    <n v="7"/>
    <x v="1"/>
    <x v="0"/>
    <x v="2"/>
    <x v="2"/>
    <n v="8"/>
    <n v="1"/>
    <n v="0"/>
  </r>
  <r>
    <n v="5"/>
    <x v="162"/>
    <x v="0"/>
    <n v="7"/>
    <x v="89"/>
    <n v="1"/>
    <x v="1"/>
    <x v="1"/>
    <x v="2"/>
    <x v="1"/>
    <n v="8"/>
    <n v="0"/>
    <n v="1"/>
  </r>
  <r>
    <n v="5"/>
    <x v="162"/>
    <x v="0"/>
    <n v="7"/>
    <x v="90"/>
    <n v="6"/>
    <x v="0"/>
    <x v="1"/>
    <x v="2"/>
    <x v="6"/>
    <n v="6"/>
    <n v="0"/>
    <n v="1"/>
  </r>
  <r>
    <n v="5"/>
    <x v="162"/>
    <x v="0"/>
    <n v="7"/>
    <x v="91"/>
    <n v="4"/>
    <x v="0"/>
    <x v="0"/>
    <x v="2"/>
    <x v="4"/>
    <n v="6"/>
    <n v="0"/>
    <n v="0"/>
  </r>
  <r>
    <n v="6"/>
    <x v="163"/>
    <x v="6"/>
    <n v="3"/>
    <x v="61"/>
    <n v="3"/>
    <x v="2"/>
    <x v="1"/>
    <x v="2"/>
    <x v="3"/>
    <n v="10"/>
    <n v="1"/>
    <n v="1"/>
  </r>
  <r>
    <n v="6"/>
    <x v="163"/>
    <x v="6"/>
    <n v="3"/>
    <x v="62"/>
    <n v="3"/>
    <x v="2"/>
    <x v="1"/>
    <x v="2"/>
    <x v="3"/>
    <n v="10"/>
    <n v="1"/>
    <n v="1"/>
  </r>
  <r>
    <n v="6"/>
    <x v="163"/>
    <x v="6"/>
    <n v="3"/>
    <x v="63"/>
    <n v="3"/>
    <x v="2"/>
    <x v="1"/>
    <x v="2"/>
    <x v="3"/>
    <n v="10"/>
    <n v="1"/>
    <n v="1"/>
  </r>
  <r>
    <n v="6"/>
    <x v="163"/>
    <x v="6"/>
    <n v="3"/>
    <x v="64"/>
    <n v="3"/>
    <x v="2"/>
    <x v="1"/>
    <x v="2"/>
    <x v="3"/>
    <n v="10"/>
    <n v="1"/>
    <n v="1"/>
  </r>
  <r>
    <n v="6"/>
    <x v="163"/>
    <x v="6"/>
    <n v="3"/>
    <x v="65"/>
    <n v="3"/>
    <x v="0"/>
    <x v="1"/>
    <x v="2"/>
    <x v="3"/>
    <n v="6"/>
    <n v="1"/>
    <n v="1"/>
  </r>
  <r>
    <n v="6"/>
    <x v="163"/>
    <x v="6"/>
    <n v="3"/>
    <x v="66"/>
    <n v="3"/>
    <x v="1"/>
    <x v="0"/>
    <x v="2"/>
    <x v="3"/>
    <n v="7"/>
    <n v="1"/>
    <n v="0"/>
  </r>
  <r>
    <n v="6"/>
    <x v="163"/>
    <x v="6"/>
    <n v="3"/>
    <x v="67"/>
    <n v="3"/>
    <x v="1"/>
    <x v="0"/>
    <x v="2"/>
    <x v="3"/>
    <n v="7"/>
    <n v="1"/>
    <n v="0"/>
  </r>
  <r>
    <n v="6"/>
    <x v="163"/>
    <x v="6"/>
    <n v="3"/>
    <x v="68"/>
    <n v="3"/>
    <x v="0"/>
    <x v="0"/>
    <x v="2"/>
    <x v="3"/>
    <n v="6"/>
    <n v="1"/>
    <n v="0"/>
  </r>
  <r>
    <n v="6"/>
    <x v="163"/>
    <x v="6"/>
    <n v="3"/>
    <x v="69"/>
    <n v="3"/>
    <x v="0"/>
    <x v="0"/>
    <x v="2"/>
    <x v="3"/>
    <n v="5"/>
    <n v="1"/>
    <n v="0"/>
  </r>
  <r>
    <n v="6"/>
    <x v="163"/>
    <x v="6"/>
    <n v="3"/>
    <x v="70"/>
    <n v="4"/>
    <x v="1"/>
    <x v="1"/>
    <x v="2"/>
    <x v="4"/>
    <n v="7"/>
    <n v="0"/>
    <n v="1"/>
  </r>
  <r>
    <n v="6"/>
    <x v="163"/>
    <x v="6"/>
    <n v="3"/>
    <x v="71"/>
    <n v="3"/>
    <x v="1"/>
    <x v="1"/>
    <x v="2"/>
    <x v="3"/>
    <n v="8"/>
    <n v="1"/>
    <n v="1"/>
  </r>
  <r>
    <n v="6"/>
    <x v="163"/>
    <x v="6"/>
    <n v="3"/>
    <x v="72"/>
    <n v="3"/>
    <x v="0"/>
    <x v="1"/>
    <x v="2"/>
    <x v="3"/>
    <n v="5"/>
    <n v="1"/>
    <n v="1"/>
  </r>
  <r>
    <n v="6"/>
    <x v="163"/>
    <x v="6"/>
    <n v="3"/>
    <x v="73"/>
    <n v="3"/>
    <x v="1"/>
    <x v="1"/>
    <x v="2"/>
    <x v="3"/>
    <n v="8"/>
    <n v="1"/>
    <n v="1"/>
  </r>
  <r>
    <n v="6"/>
    <x v="163"/>
    <x v="6"/>
    <n v="3"/>
    <x v="74"/>
    <n v="1"/>
    <x v="2"/>
    <x v="0"/>
    <x v="2"/>
    <x v="1"/>
    <n v="10"/>
    <n v="0"/>
    <n v="0"/>
  </r>
  <r>
    <n v="6"/>
    <x v="163"/>
    <x v="6"/>
    <n v="3"/>
    <x v="75"/>
    <n v="7"/>
    <x v="2"/>
    <x v="0"/>
    <x v="2"/>
    <x v="2"/>
    <n v="10"/>
    <n v="0"/>
    <n v="0"/>
  </r>
  <r>
    <n v="6"/>
    <x v="163"/>
    <x v="6"/>
    <n v="3"/>
    <x v="76"/>
    <n v="3"/>
    <x v="2"/>
    <x v="1"/>
    <x v="2"/>
    <x v="3"/>
    <n v="10"/>
    <n v="1"/>
    <n v="1"/>
  </r>
  <r>
    <n v="6"/>
    <x v="163"/>
    <x v="6"/>
    <n v="3"/>
    <x v="77"/>
    <n v="3"/>
    <x v="1"/>
    <x v="0"/>
    <x v="2"/>
    <x v="3"/>
    <n v="8"/>
    <n v="1"/>
    <n v="0"/>
  </r>
  <r>
    <n v="6"/>
    <x v="163"/>
    <x v="6"/>
    <n v="3"/>
    <x v="78"/>
    <n v="3"/>
    <x v="0"/>
    <x v="0"/>
    <x v="2"/>
    <x v="3"/>
    <n v="6"/>
    <n v="1"/>
    <n v="0"/>
  </r>
  <r>
    <n v="6"/>
    <x v="163"/>
    <x v="6"/>
    <n v="3"/>
    <x v="79"/>
    <n v="3"/>
    <x v="1"/>
    <x v="0"/>
    <x v="2"/>
    <x v="3"/>
    <n v="7"/>
    <n v="1"/>
    <n v="0"/>
  </r>
  <r>
    <n v="6"/>
    <x v="163"/>
    <x v="6"/>
    <n v="3"/>
    <x v="80"/>
    <n v="3"/>
    <x v="1"/>
    <x v="0"/>
    <x v="2"/>
    <x v="3"/>
    <n v="8"/>
    <n v="1"/>
    <n v="0"/>
  </r>
  <r>
    <n v="6"/>
    <x v="163"/>
    <x v="6"/>
    <n v="3"/>
    <x v="81"/>
    <n v="3"/>
    <x v="1"/>
    <x v="0"/>
    <x v="2"/>
    <x v="3"/>
    <n v="8"/>
    <n v="1"/>
    <n v="0"/>
  </r>
  <r>
    <n v="6"/>
    <x v="163"/>
    <x v="6"/>
    <n v="3"/>
    <x v="82"/>
    <n v="3"/>
    <x v="0"/>
    <x v="0"/>
    <x v="2"/>
    <x v="3"/>
    <n v="5"/>
    <n v="1"/>
    <n v="0"/>
  </r>
  <r>
    <n v="6"/>
    <x v="163"/>
    <x v="6"/>
    <n v="3"/>
    <x v="83"/>
    <n v="1"/>
    <x v="1"/>
    <x v="0"/>
    <x v="2"/>
    <x v="1"/>
    <n v="8"/>
    <n v="0"/>
    <n v="0"/>
  </r>
  <r>
    <n v="6"/>
    <x v="163"/>
    <x v="6"/>
    <n v="3"/>
    <x v="84"/>
    <n v="3"/>
    <x v="2"/>
    <x v="0"/>
    <x v="2"/>
    <x v="3"/>
    <n v="9"/>
    <n v="1"/>
    <n v="0"/>
  </r>
  <r>
    <n v="6"/>
    <x v="163"/>
    <x v="6"/>
    <n v="3"/>
    <x v="85"/>
    <n v="3"/>
    <x v="2"/>
    <x v="0"/>
    <x v="2"/>
    <x v="3"/>
    <n v="10"/>
    <n v="1"/>
    <n v="0"/>
  </r>
  <r>
    <n v="6"/>
    <x v="163"/>
    <x v="6"/>
    <n v="3"/>
    <x v="86"/>
    <n v="3"/>
    <x v="2"/>
    <x v="0"/>
    <x v="2"/>
    <x v="3"/>
    <n v="10"/>
    <n v="1"/>
    <n v="0"/>
  </r>
  <r>
    <n v="6"/>
    <x v="163"/>
    <x v="6"/>
    <n v="3"/>
    <x v="87"/>
    <n v="3"/>
    <x v="2"/>
    <x v="0"/>
    <x v="2"/>
    <x v="3"/>
    <n v="9"/>
    <n v="1"/>
    <n v="0"/>
  </r>
  <r>
    <n v="6"/>
    <x v="163"/>
    <x v="6"/>
    <n v="3"/>
    <x v="88"/>
    <n v="3"/>
    <x v="1"/>
    <x v="0"/>
    <x v="2"/>
    <x v="3"/>
    <n v="8"/>
    <n v="1"/>
    <n v="0"/>
  </r>
  <r>
    <n v="6"/>
    <x v="163"/>
    <x v="6"/>
    <n v="3"/>
    <x v="89"/>
    <n v="3"/>
    <x v="1"/>
    <x v="1"/>
    <x v="2"/>
    <x v="3"/>
    <n v="8"/>
    <n v="1"/>
    <n v="1"/>
  </r>
  <r>
    <n v="6"/>
    <x v="163"/>
    <x v="6"/>
    <n v="3"/>
    <x v="90"/>
    <n v="4"/>
    <x v="0"/>
    <x v="1"/>
    <x v="2"/>
    <x v="4"/>
    <n v="6"/>
    <n v="0"/>
    <n v="1"/>
  </r>
  <r>
    <n v="6"/>
    <x v="163"/>
    <x v="6"/>
    <n v="3"/>
    <x v="91"/>
    <n v="3"/>
    <x v="0"/>
    <x v="0"/>
    <x v="2"/>
    <x v="3"/>
    <n v="6"/>
    <n v="1"/>
    <n v="0"/>
  </r>
  <r>
    <n v="7"/>
    <x v="164"/>
    <x v="6"/>
    <n v="3"/>
    <x v="61"/>
    <n v="3"/>
    <x v="2"/>
    <x v="1"/>
    <x v="2"/>
    <x v="3"/>
    <n v="10"/>
    <n v="1"/>
    <n v="1"/>
  </r>
  <r>
    <n v="7"/>
    <x v="164"/>
    <x v="6"/>
    <n v="3"/>
    <x v="62"/>
    <n v="1"/>
    <x v="2"/>
    <x v="1"/>
    <x v="2"/>
    <x v="1"/>
    <n v="10"/>
    <n v="0"/>
    <n v="1"/>
  </r>
  <r>
    <n v="7"/>
    <x v="164"/>
    <x v="6"/>
    <n v="3"/>
    <x v="63"/>
    <n v="3"/>
    <x v="2"/>
    <x v="1"/>
    <x v="2"/>
    <x v="3"/>
    <n v="10"/>
    <n v="1"/>
    <n v="1"/>
  </r>
  <r>
    <n v="7"/>
    <x v="164"/>
    <x v="6"/>
    <n v="3"/>
    <x v="64"/>
    <n v="7"/>
    <x v="2"/>
    <x v="1"/>
    <x v="2"/>
    <x v="2"/>
    <n v="10"/>
    <n v="0"/>
    <n v="1"/>
  </r>
  <r>
    <n v="7"/>
    <x v="164"/>
    <x v="6"/>
    <n v="3"/>
    <x v="65"/>
    <n v="2"/>
    <x v="0"/>
    <x v="1"/>
    <x v="2"/>
    <x v="0"/>
    <n v="6"/>
    <n v="0"/>
    <n v="1"/>
  </r>
  <r>
    <n v="7"/>
    <x v="164"/>
    <x v="6"/>
    <n v="3"/>
    <x v="66"/>
    <n v="3"/>
    <x v="1"/>
    <x v="0"/>
    <x v="2"/>
    <x v="3"/>
    <n v="7"/>
    <n v="1"/>
    <n v="0"/>
  </r>
  <r>
    <n v="7"/>
    <x v="164"/>
    <x v="6"/>
    <n v="3"/>
    <x v="67"/>
    <n v="1"/>
    <x v="1"/>
    <x v="0"/>
    <x v="2"/>
    <x v="1"/>
    <n v="7"/>
    <n v="0"/>
    <n v="0"/>
  </r>
  <r>
    <n v="7"/>
    <x v="164"/>
    <x v="6"/>
    <n v="3"/>
    <x v="68"/>
    <n v="3"/>
    <x v="0"/>
    <x v="0"/>
    <x v="2"/>
    <x v="3"/>
    <n v="6"/>
    <n v="1"/>
    <n v="0"/>
  </r>
  <r>
    <n v="7"/>
    <x v="164"/>
    <x v="6"/>
    <n v="3"/>
    <x v="69"/>
    <n v="3"/>
    <x v="0"/>
    <x v="0"/>
    <x v="2"/>
    <x v="3"/>
    <n v="5"/>
    <n v="1"/>
    <n v="0"/>
  </r>
  <r>
    <n v="7"/>
    <x v="164"/>
    <x v="6"/>
    <n v="3"/>
    <x v="70"/>
    <n v="3"/>
    <x v="1"/>
    <x v="1"/>
    <x v="2"/>
    <x v="3"/>
    <n v="7"/>
    <n v="1"/>
    <n v="1"/>
  </r>
  <r>
    <n v="7"/>
    <x v="164"/>
    <x v="6"/>
    <n v="3"/>
    <x v="71"/>
    <n v="3"/>
    <x v="1"/>
    <x v="1"/>
    <x v="2"/>
    <x v="3"/>
    <n v="8"/>
    <n v="1"/>
    <n v="1"/>
  </r>
  <r>
    <n v="7"/>
    <x v="164"/>
    <x v="6"/>
    <n v="3"/>
    <x v="72"/>
    <n v="3"/>
    <x v="0"/>
    <x v="1"/>
    <x v="2"/>
    <x v="3"/>
    <n v="5"/>
    <n v="1"/>
    <n v="1"/>
  </r>
  <r>
    <n v="7"/>
    <x v="164"/>
    <x v="6"/>
    <n v="3"/>
    <x v="73"/>
    <n v="4"/>
    <x v="1"/>
    <x v="1"/>
    <x v="2"/>
    <x v="4"/>
    <n v="8"/>
    <n v="0"/>
    <n v="1"/>
  </r>
  <r>
    <n v="7"/>
    <x v="164"/>
    <x v="6"/>
    <n v="3"/>
    <x v="74"/>
    <n v="7"/>
    <x v="2"/>
    <x v="0"/>
    <x v="2"/>
    <x v="2"/>
    <n v="10"/>
    <n v="0"/>
    <n v="0"/>
  </r>
  <r>
    <n v="7"/>
    <x v="164"/>
    <x v="6"/>
    <n v="3"/>
    <x v="75"/>
    <n v="1"/>
    <x v="2"/>
    <x v="0"/>
    <x v="2"/>
    <x v="1"/>
    <n v="10"/>
    <n v="0"/>
    <n v="0"/>
  </r>
  <r>
    <n v="7"/>
    <x v="164"/>
    <x v="6"/>
    <n v="3"/>
    <x v="76"/>
    <n v="7"/>
    <x v="2"/>
    <x v="1"/>
    <x v="2"/>
    <x v="2"/>
    <n v="10"/>
    <n v="0"/>
    <n v="1"/>
  </r>
  <r>
    <n v="7"/>
    <x v="164"/>
    <x v="6"/>
    <n v="3"/>
    <x v="77"/>
    <n v="1"/>
    <x v="1"/>
    <x v="0"/>
    <x v="2"/>
    <x v="1"/>
    <n v="8"/>
    <n v="0"/>
    <n v="0"/>
  </r>
  <r>
    <n v="7"/>
    <x v="164"/>
    <x v="6"/>
    <n v="3"/>
    <x v="78"/>
    <n v="1"/>
    <x v="0"/>
    <x v="0"/>
    <x v="2"/>
    <x v="1"/>
    <n v="6"/>
    <n v="0"/>
    <n v="0"/>
  </r>
  <r>
    <n v="7"/>
    <x v="164"/>
    <x v="6"/>
    <n v="3"/>
    <x v="79"/>
    <n v="7"/>
    <x v="1"/>
    <x v="0"/>
    <x v="2"/>
    <x v="2"/>
    <n v="7"/>
    <n v="0"/>
    <n v="0"/>
  </r>
  <r>
    <n v="7"/>
    <x v="164"/>
    <x v="6"/>
    <n v="3"/>
    <x v="80"/>
    <n v="6"/>
    <x v="1"/>
    <x v="0"/>
    <x v="2"/>
    <x v="6"/>
    <n v="8"/>
    <n v="0"/>
    <n v="0"/>
  </r>
  <r>
    <n v="7"/>
    <x v="164"/>
    <x v="6"/>
    <n v="3"/>
    <x v="81"/>
    <n v="4"/>
    <x v="1"/>
    <x v="0"/>
    <x v="2"/>
    <x v="4"/>
    <n v="8"/>
    <n v="0"/>
    <n v="0"/>
  </r>
  <r>
    <n v="7"/>
    <x v="164"/>
    <x v="6"/>
    <n v="3"/>
    <x v="82"/>
    <n v="1"/>
    <x v="0"/>
    <x v="0"/>
    <x v="2"/>
    <x v="1"/>
    <n v="5"/>
    <n v="0"/>
    <n v="0"/>
  </r>
  <r>
    <n v="7"/>
    <x v="164"/>
    <x v="6"/>
    <n v="3"/>
    <x v="83"/>
    <n v="1"/>
    <x v="1"/>
    <x v="0"/>
    <x v="2"/>
    <x v="1"/>
    <n v="8"/>
    <n v="0"/>
    <n v="0"/>
  </r>
  <r>
    <n v="7"/>
    <x v="164"/>
    <x v="6"/>
    <n v="3"/>
    <x v="84"/>
    <n v="3"/>
    <x v="2"/>
    <x v="0"/>
    <x v="2"/>
    <x v="3"/>
    <n v="9"/>
    <n v="1"/>
    <n v="0"/>
  </r>
  <r>
    <n v="7"/>
    <x v="164"/>
    <x v="6"/>
    <n v="3"/>
    <x v="85"/>
    <n v="6"/>
    <x v="2"/>
    <x v="0"/>
    <x v="2"/>
    <x v="6"/>
    <n v="10"/>
    <n v="0"/>
    <n v="0"/>
  </r>
  <r>
    <n v="7"/>
    <x v="164"/>
    <x v="6"/>
    <n v="3"/>
    <x v="86"/>
    <n v="1"/>
    <x v="2"/>
    <x v="0"/>
    <x v="2"/>
    <x v="1"/>
    <n v="10"/>
    <n v="0"/>
    <n v="0"/>
  </r>
  <r>
    <n v="7"/>
    <x v="164"/>
    <x v="6"/>
    <n v="3"/>
    <x v="87"/>
    <n v="3"/>
    <x v="2"/>
    <x v="0"/>
    <x v="2"/>
    <x v="3"/>
    <n v="9"/>
    <n v="1"/>
    <n v="0"/>
  </r>
  <r>
    <n v="7"/>
    <x v="164"/>
    <x v="6"/>
    <n v="3"/>
    <x v="88"/>
    <n v="5"/>
    <x v="1"/>
    <x v="0"/>
    <x v="2"/>
    <x v="5"/>
    <n v="8"/>
    <n v="0"/>
    <n v="0"/>
  </r>
  <r>
    <n v="7"/>
    <x v="164"/>
    <x v="6"/>
    <n v="3"/>
    <x v="89"/>
    <n v="1"/>
    <x v="1"/>
    <x v="1"/>
    <x v="2"/>
    <x v="1"/>
    <n v="8"/>
    <n v="0"/>
    <n v="1"/>
  </r>
  <r>
    <n v="7"/>
    <x v="164"/>
    <x v="6"/>
    <n v="3"/>
    <x v="90"/>
    <n v="2"/>
    <x v="0"/>
    <x v="1"/>
    <x v="2"/>
    <x v="0"/>
    <n v="6"/>
    <n v="0"/>
    <n v="1"/>
  </r>
  <r>
    <n v="7"/>
    <x v="164"/>
    <x v="6"/>
    <n v="3"/>
    <x v="91"/>
    <n v="3"/>
    <x v="0"/>
    <x v="0"/>
    <x v="2"/>
    <x v="3"/>
    <n v="6"/>
    <n v="1"/>
    <n v="0"/>
  </r>
  <r>
    <n v="8"/>
    <x v="165"/>
    <x v="6"/>
    <n v="3"/>
    <x v="61"/>
    <n v="1"/>
    <x v="2"/>
    <x v="1"/>
    <x v="2"/>
    <x v="1"/>
    <n v="10"/>
    <n v="0"/>
    <n v="1"/>
  </r>
  <r>
    <n v="8"/>
    <x v="165"/>
    <x v="6"/>
    <n v="3"/>
    <x v="62"/>
    <n v="1"/>
    <x v="2"/>
    <x v="1"/>
    <x v="2"/>
    <x v="1"/>
    <n v="10"/>
    <n v="0"/>
    <n v="1"/>
  </r>
  <r>
    <n v="8"/>
    <x v="165"/>
    <x v="6"/>
    <n v="3"/>
    <x v="63"/>
    <n v="1"/>
    <x v="2"/>
    <x v="1"/>
    <x v="2"/>
    <x v="1"/>
    <n v="10"/>
    <n v="0"/>
    <n v="1"/>
  </r>
  <r>
    <n v="8"/>
    <x v="165"/>
    <x v="6"/>
    <n v="3"/>
    <x v="64"/>
    <n v="1"/>
    <x v="2"/>
    <x v="1"/>
    <x v="2"/>
    <x v="1"/>
    <n v="10"/>
    <n v="0"/>
    <n v="1"/>
  </r>
  <r>
    <n v="8"/>
    <x v="165"/>
    <x v="6"/>
    <n v="3"/>
    <x v="65"/>
    <n v="1"/>
    <x v="0"/>
    <x v="1"/>
    <x v="2"/>
    <x v="1"/>
    <n v="6"/>
    <n v="0"/>
    <n v="1"/>
  </r>
  <r>
    <n v="8"/>
    <x v="165"/>
    <x v="6"/>
    <n v="3"/>
    <x v="66"/>
    <n v="1"/>
    <x v="1"/>
    <x v="0"/>
    <x v="2"/>
    <x v="1"/>
    <n v="7"/>
    <n v="0"/>
    <n v="0"/>
  </r>
  <r>
    <n v="8"/>
    <x v="165"/>
    <x v="6"/>
    <n v="3"/>
    <x v="67"/>
    <n v="3"/>
    <x v="1"/>
    <x v="0"/>
    <x v="2"/>
    <x v="3"/>
    <n v="7"/>
    <n v="1"/>
    <n v="0"/>
  </r>
  <r>
    <n v="8"/>
    <x v="165"/>
    <x v="6"/>
    <n v="3"/>
    <x v="68"/>
    <n v="3"/>
    <x v="0"/>
    <x v="0"/>
    <x v="2"/>
    <x v="3"/>
    <n v="6"/>
    <n v="1"/>
    <n v="0"/>
  </r>
  <r>
    <n v="8"/>
    <x v="165"/>
    <x v="6"/>
    <n v="3"/>
    <x v="69"/>
    <n v="3"/>
    <x v="0"/>
    <x v="0"/>
    <x v="2"/>
    <x v="3"/>
    <n v="5"/>
    <n v="1"/>
    <n v="0"/>
  </r>
  <r>
    <n v="8"/>
    <x v="165"/>
    <x v="6"/>
    <n v="3"/>
    <x v="70"/>
    <n v="1"/>
    <x v="1"/>
    <x v="1"/>
    <x v="2"/>
    <x v="1"/>
    <n v="7"/>
    <n v="0"/>
    <n v="1"/>
  </r>
  <r>
    <n v="8"/>
    <x v="165"/>
    <x v="6"/>
    <n v="3"/>
    <x v="71"/>
    <n v="1"/>
    <x v="1"/>
    <x v="1"/>
    <x v="2"/>
    <x v="1"/>
    <n v="8"/>
    <n v="0"/>
    <n v="1"/>
  </r>
  <r>
    <n v="8"/>
    <x v="165"/>
    <x v="6"/>
    <n v="3"/>
    <x v="72"/>
    <n v="1"/>
    <x v="0"/>
    <x v="1"/>
    <x v="2"/>
    <x v="1"/>
    <n v="5"/>
    <n v="0"/>
    <n v="1"/>
  </r>
  <r>
    <n v="8"/>
    <x v="165"/>
    <x v="6"/>
    <n v="3"/>
    <x v="73"/>
    <n v="1"/>
    <x v="1"/>
    <x v="1"/>
    <x v="2"/>
    <x v="1"/>
    <n v="8"/>
    <n v="0"/>
    <n v="1"/>
  </r>
  <r>
    <n v="8"/>
    <x v="165"/>
    <x v="6"/>
    <n v="3"/>
    <x v="74"/>
    <n v="1"/>
    <x v="2"/>
    <x v="0"/>
    <x v="2"/>
    <x v="1"/>
    <n v="10"/>
    <n v="0"/>
    <n v="0"/>
  </r>
  <r>
    <n v="8"/>
    <x v="165"/>
    <x v="6"/>
    <n v="3"/>
    <x v="75"/>
    <n v="1"/>
    <x v="2"/>
    <x v="0"/>
    <x v="2"/>
    <x v="1"/>
    <n v="10"/>
    <n v="0"/>
    <n v="0"/>
  </r>
  <r>
    <n v="8"/>
    <x v="165"/>
    <x v="6"/>
    <n v="3"/>
    <x v="76"/>
    <n v="1"/>
    <x v="2"/>
    <x v="1"/>
    <x v="2"/>
    <x v="1"/>
    <n v="10"/>
    <n v="0"/>
    <n v="1"/>
  </r>
  <r>
    <n v="8"/>
    <x v="165"/>
    <x v="6"/>
    <n v="3"/>
    <x v="77"/>
    <n v="5"/>
    <x v="1"/>
    <x v="0"/>
    <x v="2"/>
    <x v="5"/>
    <n v="8"/>
    <n v="0"/>
    <n v="0"/>
  </r>
  <r>
    <n v="8"/>
    <x v="165"/>
    <x v="6"/>
    <n v="3"/>
    <x v="78"/>
    <n v="1"/>
    <x v="0"/>
    <x v="0"/>
    <x v="2"/>
    <x v="1"/>
    <n v="6"/>
    <n v="0"/>
    <n v="0"/>
  </r>
  <r>
    <n v="8"/>
    <x v="165"/>
    <x v="6"/>
    <n v="3"/>
    <x v="79"/>
    <n v="1"/>
    <x v="1"/>
    <x v="0"/>
    <x v="2"/>
    <x v="1"/>
    <n v="7"/>
    <n v="0"/>
    <n v="0"/>
  </r>
  <r>
    <n v="8"/>
    <x v="165"/>
    <x v="6"/>
    <n v="3"/>
    <x v="80"/>
    <n v="1"/>
    <x v="1"/>
    <x v="0"/>
    <x v="2"/>
    <x v="1"/>
    <n v="8"/>
    <n v="0"/>
    <n v="0"/>
  </r>
  <r>
    <n v="8"/>
    <x v="165"/>
    <x v="6"/>
    <n v="3"/>
    <x v="81"/>
    <n v="1"/>
    <x v="1"/>
    <x v="0"/>
    <x v="2"/>
    <x v="1"/>
    <n v="8"/>
    <n v="0"/>
    <n v="0"/>
  </r>
  <r>
    <n v="8"/>
    <x v="165"/>
    <x v="6"/>
    <n v="3"/>
    <x v="82"/>
    <n v="1"/>
    <x v="0"/>
    <x v="0"/>
    <x v="2"/>
    <x v="1"/>
    <n v="5"/>
    <n v="0"/>
    <n v="0"/>
  </r>
  <r>
    <n v="8"/>
    <x v="165"/>
    <x v="6"/>
    <n v="3"/>
    <x v="83"/>
    <n v="1"/>
    <x v="1"/>
    <x v="0"/>
    <x v="2"/>
    <x v="1"/>
    <n v="8"/>
    <n v="0"/>
    <n v="0"/>
  </r>
  <r>
    <n v="8"/>
    <x v="165"/>
    <x v="6"/>
    <n v="3"/>
    <x v="84"/>
    <n v="3"/>
    <x v="2"/>
    <x v="0"/>
    <x v="2"/>
    <x v="3"/>
    <n v="9"/>
    <n v="1"/>
    <n v="0"/>
  </r>
  <r>
    <n v="8"/>
    <x v="165"/>
    <x v="6"/>
    <n v="3"/>
    <x v="85"/>
    <n v="1"/>
    <x v="2"/>
    <x v="0"/>
    <x v="2"/>
    <x v="1"/>
    <n v="10"/>
    <n v="0"/>
    <n v="0"/>
  </r>
  <r>
    <n v="8"/>
    <x v="165"/>
    <x v="6"/>
    <n v="3"/>
    <x v="86"/>
    <n v="1"/>
    <x v="2"/>
    <x v="0"/>
    <x v="2"/>
    <x v="1"/>
    <n v="10"/>
    <n v="0"/>
    <n v="0"/>
  </r>
  <r>
    <n v="8"/>
    <x v="165"/>
    <x v="6"/>
    <n v="3"/>
    <x v="87"/>
    <n v="1"/>
    <x v="2"/>
    <x v="0"/>
    <x v="2"/>
    <x v="1"/>
    <n v="9"/>
    <n v="0"/>
    <n v="0"/>
  </r>
  <r>
    <n v="8"/>
    <x v="165"/>
    <x v="6"/>
    <n v="3"/>
    <x v="88"/>
    <n v="1"/>
    <x v="1"/>
    <x v="0"/>
    <x v="2"/>
    <x v="1"/>
    <n v="8"/>
    <n v="0"/>
    <n v="0"/>
  </r>
  <r>
    <n v="8"/>
    <x v="165"/>
    <x v="6"/>
    <n v="3"/>
    <x v="89"/>
    <n v="3"/>
    <x v="1"/>
    <x v="1"/>
    <x v="2"/>
    <x v="3"/>
    <n v="8"/>
    <n v="1"/>
    <n v="1"/>
  </r>
  <r>
    <n v="8"/>
    <x v="165"/>
    <x v="6"/>
    <n v="3"/>
    <x v="90"/>
    <n v="1"/>
    <x v="0"/>
    <x v="1"/>
    <x v="2"/>
    <x v="1"/>
    <n v="6"/>
    <n v="0"/>
    <n v="1"/>
  </r>
  <r>
    <n v="8"/>
    <x v="165"/>
    <x v="6"/>
    <n v="3"/>
    <x v="91"/>
    <n v="3"/>
    <x v="0"/>
    <x v="0"/>
    <x v="2"/>
    <x v="3"/>
    <n v="6"/>
    <n v="1"/>
    <n v="0"/>
  </r>
  <r>
    <n v="9"/>
    <x v="166"/>
    <x v="3"/>
    <n v="4"/>
    <x v="61"/>
    <n v="6"/>
    <x v="2"/>
    <x v="1"/>
    <x v="2"/>
    <x v="6"/>
    <n v="10"/>
    <n v="0"/>
    <n v="1"/>
  </r>
  <r>
    <n v="9"/>
    <x v="166"/>
    <x v="3"/>
    <n v="4"/>
    <x v="62"/>
    <n v="4"/>
    <x v="2"/>
    <x v="1"/>
    <x v="2"/>
    <x v="4"/>
    <n v="10"/>
    <n v="1"/>
    <n v="1"/>
  </r>
  <r>
    <n v="9"/>
    <x v="166"/>
    <x v="3"/>
    <n v="4"/>
    <x v="63"/>
    <n v="4"/>
    <x v="2"/>
    <x v="1"/>
    <x v="2"/>
    <x v="4"/>
    <n v="10"/>
    <n v="1"/>
    <n v="1"/>
  </r>
  <r>
    <n v="9"/>
    <x v="166"/>
    <x v="3"/>
    <n v="4"/>
    <x v="64"/>
    <n v="4"/>
    <x v="2"/>
    <x v="1"/>
    <x v="2"/>
    <x v="4"/>
    <n v="10"/>
    <n v="1"/>
    <n v="1"/>
  </r>
  <r>
    <n v="9"/>
    <x v="166"/>
    <x v="3"/>
    <n v="4"/>
    <x v="65"/>
    <n v="4"/>
    <x v="0"/>
    <x v="1"/>
    <x v="2"/>
    <x v="4"/>
    <n v="6"/>
    <n v="1"/>
    <n v="1"/>
  </r>
  <r>
    <n v="9"/>
    <x v="166"/>
    <x v="3"/>
    <n v="4"/>
    <x v="66"/>
    <n v="4"/>
    <x v="1"/>
    <x v="0"/>
    <x v="2"/>
    <x v="4"/>
    <n v="7"/>
    <n v="1"/>
    <n v="0"/>
  </r>
  <r>
    <n v="9"/>
    <x v="166"/>
    <x v="3"/>
    <n v="4"/>
    <x v="67"/>
    <n v="4"/>
    <x v="1"/>
    <x v="0"/>
    <x v="2"/>
    <x v="4"/>
    <n v="7"/>
    <n v="1"/>
    <n v="0"/>
  </r>
  <r>
    <n v="9"/>
    <x v="166"/>
    <x v="3"/>
    <n v="4"/>
    <x v="68"/>
    <n v="4"/>
    <x v="0"/>
    <x v="0"/>
    <x v="2"/>
    <x v="4"/>
    <n v="6"/>
    <n v="1"/>
    <n v="0"/>
  </r>
  <r>
    <n v="9"/>
    <x v="166"/>
    <x v="3"/>
    <n v="4"/>
    <x v="69"/>
    <n v="4"/>
    <x v="0"/>
    <x v="0"/>
    <x v="2"/>
    <x v="4"/>
    <n v="5"/>
    <n v="1"/>
    <n v="0"/>
  </r>
  <r>
    <n v="9"/>
    <x v="166"/>
    <x v="3"/>
    <n v="4"/>
    <x v="70"/>
    <n v="4"/>
    <x v="1"/>
    <x v="1"/>
    <x v="2"/>
    <x v="4"/>
    <n v="7"/>
    <n v="1"/>
    <n v="1"/>
  </r>
  <r>
    <n v="9"/>
    <x v="166"/>
    <x v="3"/>
    <n v="4"/>
    <x v="71"/>
    <n v="4"/>
    <x v="1"/>
    <x v="1"/>
    <x v="2"/>
    <x v="4"/>
    <n v="8"/>
    <n v="1"/>
    <n v="1"/>
  </r>
  <r>
    <n v="9"/>
    <x v="166"/>
    <x v="3"/>
    <n v="4"/>
    <x v="72"/>
    <n v="4"/>
    <x v="0"/>
    <x v="1"/>
    <x v="2"/>
    <x v="4"/>
    <n v="5"/>
    <n v="1"/>
    <n v="1"/>
  </r>
  <r>
    <n v="9"/>
    <x v="166"/>
    <x v="3"/>
    <n v="4"/>
    <x v="73"/>
    <n v="4"/>
    <x v="1"/>
    <x v="1"/>
    <x v="2"/>
    <x v="4"/>
    <n v="8"/>
    <n v="1"/>
    <n v="1"/>
  </r>
  <r>
    <n v="9"/>
    <x v="166"/>
    <x v="3"/>
    <n v="4"/>
    <x v="74"/>
    <n v="4"/>
    <x v="2"/>
    <x v="0"/>
    <x v="2"/>
    <x v="4"/>
    <n v="10"/>
    <n v="1"/>
    <n v="0"/>
  </r>
  <r>
    <n v="9"/>
    <x v="166"/>
    <x v="3"/>
    <n v="4"/>
    <x v="75"/>
    <n v="4"/>
    <x v="2"/>
    <x v="0"/>
    <x v="2"/>
    <x v="4"/>
    <n v="10"/>
    <n v="1"/>
    <n v="0"/>
  </r>
  <r>
    <n v="9"/>
    <x v="166"/>
    <x v="3"/>
    <n v="4"/>
    <x v="76"/>
    <n v="4"/>
    <x v="2"/>
    <x v="1"/>
    <x v="2"/>
    <x v="4"/>
    <n v="10"/>
    <n v="1"/>
    <n v="1"/>
  </r>
  <r>
    <n v="9"/>
    <x v="166"/>
    <x v="3"/>
    <n v="4"/>
    <x v="77"/>
    <n v="4"/>
    <x v="1"/>
    <x v="0"/>
    <x v="2"/>
    <x v="4"/>
    <n v="8"/>
    <n v="1"/>
    <n v="0"/>
  </r>
  <r>
    <n v="9"/>
    <x v="166"/>
    <x v="3"/>
    <n v="4"/>
    <x v="78"/>
    <n v="4"/>
    <x v="0"/>
    <x v="0"/>
    <x v="2"/>
    <x v="4"/>
    <n v="6"/>
    <n v="1"/>
    <n v="0"/>
  </r>
  <r>
    <n v="9"/>
    <x v="166"/>
    <x v="3"/>
    <n v="4"/>
    <x v="79"/>
    <n v="4"/>
    <x v="1"/>
    <x v="0"/>
    <x v="2"/>
    <x v="4"/>
    <n v="7"/>
    <n v="1"/>
    <n v="0"/>
  </r>
  <r>
    <n v="9"/>
    <x v="166"/>
    <x v="3"/>
    <n v="4"/>
    <x v="80"/>
    <n v="4"/>
    <x v="1"/>
    <x v="0"/>
    <x v="2"/>
    <x v="4"/>
    <n v="8"/>
    <n v="1"/>
    <n v="0"/>
  </r>
  <r>
    <n v="9"/>
    <x v="166"/>
    <x v="3"/>
    <n v="4"/>
    <x v="81"/>
    <n v="4"/>
    <x v="1"/>
    <x v="0"/>
    <x v="2"/>
    <x v="4"/>
    <n v="8"/>
    <n v="1"/>
    <n v="0"/>
  </r>
  <r>
    <n v="9"/>
    <x v="166"/>
    <x v="3"/>
    <n v="4"/>
    <x v="82"/>
    <n v="4"/>
    <x v="0"/>
    <x v="0"/>
    <x v="2"/>
    <x v="4"/>
    <n v="5"/>
    <n v="1"/>
    <n v="0"/>
  </r>
  <r>
    <n v="9"/>
    <x v="166"/>
    <x v="3"/>
    <n v="4"/>
    <x v="83"/>
    <n v="4"/>
    <x v="1"/>
    <x v="0"/>
    <x v="2"/>
    <x v="4"/>
    <n v="8"/>
    <n v="1"/>
    <n v="0"/>
  </r>
  <r>
    <n v="9"/>
    <x v="166"/>
    <x v="3"/>
    <n v="4"/>
    <x v="84"/>
    <n v="4"/>
    <x v="2"/>
    <x v="0"/>
    <x v="2"/>
    <x v="4"/>
    <n v="9"/>
    <n v="1"/>
    <n v="0"/>
  </r>
  <r>
    <n v="9"/>
    <x v="166"/>
    <x v="3"/>
    <n v="4"/>
    <x v="85"/>
    <n v="4"/>
    <x v="2"/>
    <x v="0"/>
    <x v="2"/>
    <x v="4"/>
    <n v="10"/>
    <n v="1"/>
    <n v="0"/>
  </r>
  <r>
    <n v="9"/>
    <x v="166"/>
    <x v="3"/>
    <n v="4"/>
    <x v="86"/>
    <n v="4"/>
    <x v="2"/>
    <x v="0"/>
    <x v="2"/>
    <x v="4"/>
    <n v="10"/>
    <n v="1"/>
    <n v="0"/>
  </r>
  <r>
    <n v="9"/>
    <x v="166"/>
    <x v="3"/>
    <n v="4"/>
    <x v="87"/>
    <n v="1"/>
    <x v="2"/>
    <x v="0"/>
    <x v="2"/>
    <x v="1"/>
    <n v="9"/>
    <n v="0"/>
    <n v="0"/>
  </r>
  <r>
    <n v="9"/>
    <x v="166"/>
    <x v="3"/>
    <n v="4"/>
    <x v="88"/>
    <n v="4"/>
    <x v="1"/>
    <x v="0"/>
    <x v="2"/>
    <x v="4"/>
    <n v="8"/>
    <n v="1"/>
    <n v="0"/>
  </r>
  <r>
    <n v="9"/>
    <x v="166"/>
    <x v="3"/>
    <n v="4"/>
    <x v="89"/>
    <n v="4"/>
    <x v="1"/>
    <x v="1"/>
    <x v="2"/>
    <x v="4"/>
    <n v="8"/>
    <n v="1"/>
    <n v="1"/>
  </r>
  <r>
    <n v="9"/>
    <x v="166"/>
    <x v="3"/>
    <n v="4"/>
    <x v="90"/>
    <n v="5"/>
    <x v="0"/>
    <x v="1"/>
    <x v="2"/>
    <x v="5"/>
    <n v="6"/>
    <n v="0"/>
    <n v="1"/>
  </r>
  <r>
    <n v="9"/>
    <x v="166"/>
    <x v="3"/>
    <n v="4"/>
    <x v="91"/>
    <n v="4"/>
    <x v="0"/>
    <x v="0"/>
    <x v="2"/>
    <x v="4"/>
    <n v="6"/>
    <n v="1"/>
    <n v="0"/>
  </r>
  <r>
    <n v="10"/>
    <x v="167"/>
    <x v="4"/>
    <n v="5"/>
    <x v="61"/>
    <n v="6"/>
    <x v="2"/>
    <x v="1"/>
    <x v="2"/>
    <x v="6"/>
    <n v="10"/>
    <n v="0"/>
    <n v="1"/>
  </r>
  <r>
    <n v="10"/>
    <x v="167"/>
    <x v="4"/>
    <n v="5"/>
    <x v="62"/>
    <n v="6"/>
    <x v="2"/>
    <x v="1"/>
    <x v="2"/>
    <x v="6"/>
    <n v="10"/>
    <n v="0"/>
    <n v="1"/>
  </r>
  <r>
    <n v="10"/>
    <x v="167"/>
    <x v="4"/>
    <n v="5"/>
    <x v="63"/>
    <n v="6"/>
    <x v="2"/>
    <x v="1"/>
    <x v="2"/>
    <x v="6"/>
    <n v="10"/>
    <n v="0"/>
    <n v="1"/>
  </r>
  <r>
    <n v="10"/>
    <x v="167"/>
    <x v="4"/>
    <n v="5"/>
    <x v="64"/>
    <n v="6"/>
    <x v="2"/>
    <x v="1"/>
    <x v="2"/>
    <x v="6"/>
    <n v="10"/>
    <n v="0"/>
    <n v="1"/>
  </r>
  <r>
    <n v="10"/>
    <x v="167"/>
    <x v="4"/>
    <n v="5"/>
    <x v="65"/>
    <n v="6"/>
    <x v="0"/>
    <x v="1"/>
    <x v="2"/>
    <x v="6"/>
    <n v="6"/>
    <n v="0"/>
    <n v="1"/>
  </r>
  <r>
    <n v="10"/>
    <x v="167"/>
    <x v="4"/>
    <n v="5"/>
    <x v="66"/>
    <n v="6"/>
    <x v="1"/>
    <x v="0"/>
    <x v="2"/>
    <x v="6"/>
    <n v="7"/>
    <n v="0"/>
    <n v="0"/>
  </r>
  <r>
    <n v="10"/>
    <x v="167"/>
    <x v="4"/>
    <n v="5"/>
    <x v="67"/>
    <n v="5"/>
    <x v="1"/>
    <x v="0"/>
    <x v="2"/>
    <x v="5"/>
    <n v="7"/>
    <n v="1"/>
    <n v="0"/>
  </r>
  <r>
    <n v="10"/>
    <x v="167"/>
    <x v="4"/>
    <n v="5"/>
    <x v="68"/>
    <n v="7"/>
    <x v="0"/>
    <x v="0"/>
    <x v="2"/>
    <x v="2"/>
    <n v="6"/>
    <n v="0"/>
    <n v="0"/>
  </r>
  <r>
    <n v="10"/>
    <x v="167"/>
    <x v="4"/>
    <n v="5"/>
    <x v="69"/>
    <n v="6"/>
    <x v="0"/>
    <x v="0"/>
    <x v="2"/>
    <x v="6"/>
    <n v="5"/>
    <n v="0"/>
    <n v="0"/>
  </r>
  <r>
    <n v="10"/>
    <x v="167"/>
    <x v="4"/>
    <n v="5"/>
    <x v="70"/>
    <n v="4"/>
    <x v="1"/>
    <x v="1"/>
    <x v="2"/>
    <x v="4"/>
    <n v="7"/>
    <n v="0"/>
    <n v="1"/>
  </r>
  <r>
    <n v="10"/>
    <x v="167"/>
    <x v="4"/>
    <n v="5"/>
    <x v="71"/>
    <n v="5"/>
    <x v="1"/>
    <x v="1"/>
    <x v="2"/>
    <x v="5"/>
    <n v="8"/>
    <n v="1"/>
    <n v="1"/>
  </r>
  <r>
    <n v="10"/>
    <x v="167"/>
    <x v="4"/>
    <n v="5"/>
    <x v="72"/>
    <n v="1"/>
    <x v="0"/>
    <x v="1"/>
    <x v="2"/>
    <x v="1"/>
    <n v="5"/>
    <n v="0"/>
    <n v="1"/>
  </r>
  <r>
    <n v="10"/>
    <x v="167"/>
    <x v="4"/>
    <n v="5"/>
    <x v="73"/>
    <n v="7"/>
    <x v="1"/>
    <x v="1"/>
    <x v="2"/>
    <x v="2"/>
    <n v="8"/>
    <n v="0"/>
    <n v="1"/>
  </r>
  <r>
    <n v="10"/>
    <x v="167"/>
    <x v="4"/>
    <n v="5"/>
    <x v="74"/>
    <n v="4"/>
    <x v="2"/>
    <x v="0"/>
    <x v="2"/>
    <x v="4"/>
    <n v="10"/>
    <n v="0"/>
    <n v="0"/>
  </r>
  <r>
    <n v="10"/>
    <x v="167"/>
    <x v="4"/>
    <n v="5"/>
    <x v="75"/>
    <n v="6"/>
    <x v="2"/>
    <x v="0"/>
    <x v="2"/>
    <x v="6"/>
    <n v="10"/>
    <n v="0"/>
    <n v="0"/>
  </r>
  <r>
    <n v="10"/>
    <x v="167"/>
    <x v="4"/>
    <n v="5"/>
    <x v="76"/>
    <n v="5"/>
    <x v="2"/>
    <x v="1"/>
    <x v="2"/>
    <x v="5"/>
    <n v="10"/>
    <n v="1"/>
    <n v="1"/>
  </r>
  <r>
    <n v="10"/>
    <x v="167"/>
    <x v="4"/>
    <n v="5"/>
    <x v="77"/>
    <n v="6"/>
    <x v="1"/>
    <x v="0"/>
    <x v="2"/>
    <x v="6"/>
    <n v="8"/>
    <n v="0"/>
    <n v="0"/>
  </r>
  <r>
    <n v="10"/>
    <x v="167"/>
    <x v="4"/>
    <n v="5"/>
    <x v="78"/>
    <n v="6"/>
    <x v="0"/>
    <x v="0"/>
    <x v="2"/>
    <x v="6"/>
    <n v="6"/>
    <n v="0"/>
    <n v="0"/>
  </r>
  <r>
    <n v="10"/>
    <x v="167"/>
    <x v="4"/>
    <n v="5"/>
    <x v="79"/>
    <n v="6"/>
    <x v="1"/>
    <x v="0"/>
    <x v="2"/>
    <x v="6"/>
    <n v="7"/>
    <n v="0"/>
    <n v="0"/>
  </r>
  <r>
    <n v="10"/>
    <x v="167"/>
    <x v="4"/>
    <n v="5"/>
    <x v="80"/>
    <n v="6"/>
    <x v="1"/>
    <x v="0"/>
    <x v="2"/>
    <x v="6"/>
    <n v="8"/>
    <n v="0"/>
    <n v="0"/>
  </r>
  <r>
    <n v="10"/>
    <x v="167"/>
    <x v="4"/>
    <n v="5"/>
    <x v="81"/>
    <n v="7"/>
    <x v="1"/>
    <x v="0"/>
    <x v="2"/>
    <x v="2"/>
    <n v="8"/>
    <n v="0"/>
    <n v="0"/>
  </r>
  <r>
    <n v="10"/>
    <x v="167"/>
    <x v="4"/>
    <n v="5"/>
    <x v="82"/>
    <n v="6"/>
    <x v="0"/>
    <x v="0"/>
    <x v="2"/>
    <x v="6"/>
    <n v="5"/>
    <n v="0"/>
    <n v="0"/>
  </r>
  <r>
    <n v="10"/>
    <x v="167"/>
    <x v="4"/>
    <n v="5"/>
    <x v="83"/>
    <n v="6"/>
    <x v="1"/>
    <x v="0"/>
    <x v="2"/>
    <x v="6"/>
    <n v="8"/>
    <n v="0"/>
    <n v="0"/>
  </r>
  <r>
    <n v="10"/>
    <x v="167"/>
    <x v="4"/>
    <n v="5"/>
    <x v="84"/>
    <n v="5"/>
    <x v="2"/>
    <x v="0"/>
    <x v="2"/>
    <x v="5"/>
    <n v="9"/>
    <n v="1"/>
    <n v="0"/>
  </r>
  <r>
    <n v="10"/>
    <x v="167"/>
    <x v="4"/>
    <n v="5"/>
    <x v="85"/>
    <n v="1"/>
    <x v="2"/>
    <x v="0"/>
    <x v="2"/>
    <x v="1"/>
    <n v="10"/>
    <n v="0"/>
    <n v="0"/>
  </r>
  <r>
    <n v="10"/>
    <x v="167"/>
    <x v="4"/>
    <n v="5"/>
    <x v="86"/>
    <n v="5"/>
    <x v="2"/>
    <x v="0"/>
    <x v="2"/>
    <x v="5"/>
    <n v="10"/>
    <n v="1"/>
    <n v="0"/>
  </r>
  <r>
    <n v="10"/>
    <x v="167"/>
    <x v="4"/>
    <n v="5"/>
    <x v="87"/>
    <n v="1"/>
    <x v="2"/>
    <x v="0"/>
    <x v="2"/>
    <x v="1"/>
    <n v="9"/>
    <n v="0"/>
    <n v="0"/>
  </r>
  <r>
    <n v="10"/>
    <x v="167"/>
    <x v="4"/>
    <n v="5"/>
    <x v="88"/>
    <n v="6"/>
    <x v="1"/>
    <x v="0"/>
    <x v="2"/>
    <x v="6"/>
    <n v="8"/>
    <n v="0"/>
    <n v="0"/>
  </r>
  <r>
    <n v="10"/>
    <x v="167"/>
    <x v="4"/>
    <n v="5"/>
    <x v="89"/>
    <n v="6"/>
    <x v="1"/>
    <x v="1"/>
    <x v="2"/>
    <x v="6"/>
    <n v="8"/>
    <n v="0"/>
    <n v="1"/>
  </r>
  <r>
    <n v="10"/>
    <x v="167"/>
    <x v="4"/>
    <n v="5"/>
    <x v="90"/>
    <n v="6"/>
    <x v="0"/>
    <x v="1"/>
    <x v="2"/>
    <x v="6"/>
    <n v="6"/>
    <n v="0"/>
    <n v="1"/>
  </r>
  <r>
    <n v="10"/>
    <x v="167"/>
    <x v="4"/>
    <n v="5"/>
    <x v="91"/>
    <n v="2"/>
    <x v="0"/>
    <x v="0"/>
    <x v="2"/>
    <x v="0"/>
    <n v="6"/>
    <n v="0"/>
    <n v="0"/>
  </r>
  <r>
    <n v="11"/>
    <x v="168"/>
    <x v="1"/>
    <n v="2"/>
    <x v="61"/>
    <n v="7"/>
    <x v="2"/>
    <x v="1"/>
    <x v="2"/>
    <x v="2"/>
    <n v="10"/>
    <n v="0"/>
    <n v="1"/>
  </r>
  <r>
    <n v="11"/>
    <x v="168"/>
    <x v="1"/>
    <n v="2"/>
    <x v="62"/>
    <n v="2"/>
    <x v="2"/>
    <x v="1"/>
    <x v="2"/>
    <x v="0"/>
    <n v="10"/>
    <n v="1"/>
    <n v="1"/>
  </r>
  <r>
    <n v="11"/>
    <x v="168"/>
    <x v="1"/>
    <n v="2"/>
    <x v="63"/>
    <n v="2"/>
    <x v="2"/>
    <x v="1"/>
    <x v="2"/>
    <x v="0"/>
    <n v="10"/>
    <n v="1"/>
    <n v="1"/>
  </r>
  <r>
    <n v="11"/>
    <x v="168"/>
    <x v="1"/>
    <n v="2"/>
    <x v="64"/>
    <n v="2"/>
    <x v="2"/>
    <x v="1"/>
    <x v="2"/>
    <x v="0"/>
    <n v="10"/>
    <n v="1"/>
    <n v="1"/>
  </r>
  <r>
    <n v="11"/>
    <x v="168"/>
    <x v="1"/>
    <n v="2"/>
    <x v="65"/>
    <n v="2"/>
    <x v="0"/>
    <x v="1"/>
    <x v="2"/>
    <x v="0"/>
    <n v="6"/>
    <n v="1"/>
    <n v="1"/>
  </r>
  <r>
    <n v="11"/>
    <x v="168"/>
    <x v="1"/>
    <n v="2"/>
    <x v="66"/>
    <n v="2"/>
    <x v="1"/>
    <x v="0"/>
    <x v="2"/>
    <x v="0"/>
    <n v="7"/>
    <n v="1"/>
    <n v="0"/>
  </r>
  <r>
    <n v="11"/>
    <x v="168"/>
    <x v="1"/>
    <n v="2"/>
    <x v="67"/>
    <n v="2"/>
    <x v="1"/>
    <x v="0"/>
    <x v="2"/>
    <x v="0"/>
    <n v="7"/>
    <n v="1"/>
    <n v="0"/>
  </r>
  <r>
    <n v="11"/>
    <x v="168"/>
    <x v="1"/>
    <n v="2"/>
    <x v="68"/>
    <n v="2"/>
    <x v="0"/>
    <x v="0"/>
    <x v="2"/>
    <x v="0"/>
    <n v="6"/>
    <n v="1"/>
    <n v="0"/>
  </r>
  <r>
    <n v="11"/>
    <x v="168"/>
    <x v="1"/>
    <n v="2"/>
    <x v="69"/>
    <n v="2"/>
    <x v="0"/>
    <x v="0"/>
    <x v="2"/>
    <x v="0"/>
    <n v="5"/>
    <n v="1"/>
    <n v="0"/>
  </r>
  <r>
    <n v="11"/>
    <x v="168"/>
    <x v="1"/>
    <n v="2"/>
    <x v="70"/>
    <n v="2"/>
    <x v="1"/>
    <x v="1"/>
    <x v="2"/>
    <x v="0"/>
    <n v="7"/>
    <n v="1"/>
    <n v="1"/>
  </r>
  <r>
    <n v="11"/>
    <x v="168"/>
    <x v="1"/>
    <n v="2"/>
    <x v="71"/>
    <n v="2"/>
    <x v="1"/>
    <x v="1"/>
    <x v="2"/>
    <x v="0"/>
    <n v="8"/>
    <n v="1"/>
    <n v="1"/>
  </r>
  <r>
    <n v="11"/>
    <x v="168"/>
    <x v="1"/>
    <n v="2"/>
    <x v="72"/>
    <n v="2"/>
    <x v="0"/>
    <x v="1"/>
    <x v="2"/>
    <x v="0"/>
    <n v="5"/>
    <n v="1"/>
    <n v="1"/>
  </r>
  <r>
    <n v="11"/>
    <x v="168"/>
    <x v="1"/>
    <n v="2"/>
    <x v="73"/>
    <n v="2"/>
    <x v="1"/>
    <x v="1"/>
    <x v="2"/>
    <x v="0"/>
    <n v="8"/>
    <n v="1"/>
    <n v="1"/>
  </r>
  <r>
    <n v="11"/>
    <x v="168"/>
    <x v="1"/>
    <n v="2"/>
    <x v="74"/>
    <n v="2"/>
    <x v="2"/>
    <x v="0"/>
    <x v="2"/>
    <x v="0"/>
    <n v="10"/>
    <n v="1"/>
    <n v="0"/>
  </r>
  <r>
    <n v="11"/>
    <x v="168"/>
    <x v="1"/>
    <n v="2"/>
    <x v="75"/>
    <n v="2"/>
    <x v="2"/>
    <x v="0"/>
    <x v="2"/>
    <x v="0"/>
    <n v="10"/>
    <n v="1"/>
    <n v="0"/>
  </r>
  <r>
    <n v="11"/>
    <x v="168"/>
    <x v="1"/>
    <n v="2"/>
    <x v="76"/>
    <n v="2"/>
    <x v="2"/>
    <x v="1"/>
    <x v="2"/>
    <x v="0"/>
    <n v="10"/>
    <n v="1"/>
    <n v="1"/>
  </r>
  <r>
    <n v="11"/>
    <x v="168"/>
    <x v="1"/>
    <n v="2"/>
    <x v="77"/>
    <n v="2"/>
    <x v="1"/>
    <x v="0"/>
    <x v="2"/>
    <x v="0"/>
    <n v="8"/>
    <n v="1"/>
    <n v="0"/>
  </r>
  <r>
    <n v="11"/>
    <x v="168"/>
    <x v="1"/>
    <n v="2"/>
    <x v="78"/>
    <n v="2"/>
    <x v="0"/>
    <x v="0"/>
    <x v="2"/>
    <x v="0"/>
    <n v="6"/>
    <n v="1"/>
    <n v="0"/>
  </r>
  <r>
    <n v="11"/>
    <x v="168"/>
    <x v="1"/>
    <n v="2"/>
    <x v="79"/>
    <n v="2"/>
    <x v="1"/>
    <x v="0"/>
    <x v="2"/>
    <x v="0"/>
    <n v="7"/>
    <n v="1"/>
    <n v="0"/>
  </r>
  <r>
    <n v="11"/>
    <x v="168"/>
    <x v="1"/>
    <n v="2"/>
    <x v="80"/>
    <n v="2"/>
    <x v="1"/>
    <x v="0"/>
    <x v="2"/>
    <x v="0"/>
    <n v="8"/>
    <n v="1"/>
    <n v="0"/>
  </r>
  <r>
    <n v="11"/>
    <x v="168"/>
    <x v="1"/>
    <n v="2"/>
    <x v="81"/>
    <n v="2"/>
    <x v="1"/>
    <x v="0"/>
    <x v="2"/>
    <x v="0"/>
    <n v="8"/>
    <n v="1"/>
    <n v="0"/>
  </r>
  <r>
    <n v="11"/>
    <x v="168"/>
    <x v="1"/>
    <n v="2"/>
    <x v="82"/>
    <n v="2"/>
    <x v="0"/>
    <x v="0"/>
    <x v="2"/>
    <x v="0"/>
    <n v="5"/>
    <n v="1"/>
    <n v="0"/>
  </r>
  <r>
    <n v="11"/>
    <x v="168"/>
    <x v="1"/>
    <n v="2"/>
    <x v="83"/>
    <n v="2"/>
    <x v="1"/>
    <x v="0"/>
    <x v="2"/>
    <x v="0"/>
    <n v="8"/>
    <n v="1"/>
    <n v="0"/>
  </r>
  <r>
    <n v="11"/>
    <x v="168"/>
    <x v="1"/>
    <n v="2"/>
    <x v="84"/>
    <n v="2"/>
    <x v="2"/>
    <x v="0"/>
    <x v="2"/>
    <x v="0"/>
    <n v="9"/>
    <n v="1"/>
    <n v="0"/>
  </r>
  <r>
    <n v="11"/>
    <x v="168"/>
    <x v="1"/>
    <n v="2"/>
    <x v="85"/>
    <n v="2"/>
    <x v="2"/>
    <x v="0"/>
    <x v="2"/>
    <x v="0"/>
    <n v="10"/>
    <n v="1"/>
    <n v="0"/>
  </r>
  <r>
    <n v="11"/>
    <x v="168"/>
    <x v="1"/>
    <n v="2"/>
    <x v="86"/>
    <n v="2"/>
    <x v="2"/>
    <x v="0"/>
    <x v="2"/>
    <x v="0"/>
    <n v="10"/>
    <n v="1"/>
    <n v="0"/>
  </r>
  <r>
    <n v="11"/>
    <x v="168"/>
    <x v="1"/>
    <n v="2"/>
    <x v="87"/>
    <n v="2"/>
    <x v="2"/>
    <x v="0"/>
    <x v="2"/>
    <x v="0"/>
    <n v="9"/>
    <n v="1"/>
    <n v="0"/>
  </r>
  <r>
    <n v="11"/>
    <x v="168"/>
    <x v="1"/>
    <n v="2"/>
    <x v="88"/>
    <n v="2"/>
    <x v="1"/>
    <x v="0"/>
    <x v="2"/>
    <x v="0"/>
    <n v="8"/>
    <n v="1"/>
    <n v="0"/>
  </r>
  <r>
    <n v="11"/>
    <x v="168"/>
    <x v="1"/>
    <n v="2"/>
    <x v="89"/>
    <n v="2"/>
    <x v="1"/>
    <x v="1"/>
    <x v="2"/>
    <x v="0"/>
    <n v="8"/>
    <n v="1"/>
    <n v="1"/>
  </r>
  <r>
    <n v="11"/>
    <x v="168"/>
    <x v="1"/>
    <n v="2"/>
    <x v="90"/>
    <n v="2"/>
    <x v="0"/>
    <x v="1"/>
    <x v="2"/>
    <x v="0"/>
    <n v="6"/>
    <n v="1"/>
    <n v="1"/>
  </r>
  <r>
    <n v="11"/>
    <x v="168"/>
    <x v="1"/>
    <n v="2"/>
    <x v="91"/>
    <n v="2"/>
    <x v="0"/>
    <x v="0"/>
    <x v="2"/>
    <x v="0"/>
    <n v="6"/>
    <n v="1"/>
    <n v="0"/>
  </r>
  <r>
    <n v="12"/>
    <x v="169"/>
    <x v="1"/>
    <n v="2"/>
    <x v="61"/>
    <n v="2"/>
    <x v="2"/>
    <x v="1"/>
    <x v="2"/>
    <x v="0"/>
    <n v="10"/>
    <n v="1"/>
    <n v="1"/>
  </r>
  <r>
    <n v="12"/>
    <x v="169"/>
    <x v="1"/>
    <n v="2"/>
    <x v="62"/>
    <n v="2"/>
    <x v="2"/>
    <x v="1"/>
    <x v="2"/>
    <x v="0"/>
    <n v="10"/>
    <n v="1"/>
    <n v="1"/>
  </r>
  <r>
    <n v="12"/>
    <x v="169"/>
    <x v="1"/>
    <n v="2"/>
    <x v="63"/>
    <n v="5"/>
    <x v="2"/>
    <x v="1"/>
    <x v="2"/>
    <x v="5"/>
    <n v="10"/>
    <n v="0"/>
    <n v="1"/>
  </r>
  <r>
    <n v="12"/>
    <x v="169"/>
    <x v="1"/>
    <n v="2"/>
    <x v="64"/>
    <n v="2"/>
    <x v="2"/>
    <x v="1"/>
    <x v="2"/>
    <x v="0"/>
    <n v="10"/>
    <n v="1"/>
    <n v="1"/>
  </r>
  <r>
    <n v="12"/>
    <x v="169"/>
    <x v="1"/>
    <n v="2"/>
    <x v="65"/>
    <n v="2"/>
    <x v="0"/>
    <x v="1"/>
    <x v="2"/>
    <x v="0"/>
    <n v="6"/>
    <n v="1"/>
    <n v="1"/>
  </r>
  <r>
    <n v="12"/>
    <x v="169"/>
    <x v="1"/>
    <n v="2"/>
    <x v="66"/>
    <n v="2"/>
    <x v="1"/>
    <x v="0"/>
    <x v="2"/>
    <x v="0"/>
    <n v="7"/>
    <n v="1"/>
    <n v="0"/>
  </r>
  <r>
    <n v="12"/>
    <x v="169"/>
    <x v="1"/>
    <n v="2"/>
    <x v="67"/>
    <n v="2"/>
    <x v="1"/>
    <x v="0"/>
    <x v="2"/>
    <x v="0"/>
    <n v="7"/>
    <n v="1"/>
    <n v="0"/>
  </r>
  <r>
    <n v="12"/>
    <x v="169"/>
    <x v="1"/>
    <n v="2"/>
    <x v="68"/>
    <n v="2"/>
    <x v="0"/>
    <x v="0"/>
    <x v="2"/>
    <x v="0"/>
    <n v="6"/>
    <n v="1"/>
    <n v="0"/>
  </r>
  <r>
    <n v="12"/>
    <x v="169"/>
    <x v="1"/>
    <n v="2"/>
    <x v="69"/>
    <n v="2"/>
    <x v="0"/>
    <x v="0"/>
    <x v="2"/>
    <x v="0"/>
    <n v="5"/>
    <n v="1"/>
    <n v="0"/>
  </r>
  <r>
    <n v="12"/>
    <x v="169"/>
    <x v="1"/>
    <n v="2"/>
    <x v="70"/>
    <n v="2"/>
    <x v="1"/>
    <x v="1"/>
    <x v="2"/>
    <x v="0"/>
    <n v="7"/>
    <n v="1"/>
    <n v="1"/>
  </r>
  <r>
    <n v="12"/>
    <x v="169"/>
    <x v="1"/>
    <n v="2"/>
    <x v="71"/>
    <n v="2"/>
    <x v="1"/>
    <x v="1"/>
    <x v="2"/>
    <x v="0"/>
    <n v="8"/>
    <n v="1"/>
    <n v="1"/>
  </r>
  <r>
    <n v="12"/>
    <x v="169"/>
    <x v="1"/>
    <n v="2"/>
    <x v="72"/>
    <n v="2"/>
    <x v="0"/>
    <x v="1"/>
    <x v="2"/>
    <x v="0"/>
    <n v="5"/>
    <n v="1"/>
    <n v="1"/>
  </r>
  <r>
    <n v="12"/>
    <x v="169"/>
    <x v="1"/>
    <n v="2"/>
    <x v="73"/>
    <n v="5"/>
    <x v="1"/>
    <x v="1"/>
    <x v="2"/>
    <x v="5"/>
    <n v="8"/>
    <n v="0"/>
    <n v="1"/>
  </r>
  <r>
    <n v="12"/>
    <x v="169"/>
    <x v="1"/>
    <n v="2"/>
    <x v="74"/>
    <n v="2"/>
    <x v="2"/>
    <x v="0"/>
    <x v="2"/>
    <x v="0"/>
    <n v="10"/>
    <n v="1"/>
    <n v="0"/>
  </r>
  <r>
    <n v="12"/>
    <x v="169"/>
    <x v="1"/>
    <n v="2"/>
    <x v="75"/>
    <n v="2"/>
    <x v="2"/>
    <x v="0"/>
    <x v="2"/>
    <x v="0"/>
    <n v="10"/>
    <n v="1"/>
    <n v="0"/>
  </r>
  <r>
    <n v="12"/>
    <x v="169"/>
    <x v="1"/>
    <n v="2"/>
    <x v="76"/>
    <n v="2"/>
    <x v="2"/>
    <x v="1"/>
    <x v="2"/>
    <x v="0"/>
    <n v="10"/>
    <n v="1"/>
    <n v="1"/>
  </r>
  <r>
    <n v="12"/>
    <x v="169"/>
    <x v="1"/>
    <n v="2"/>
    <x v="77"/>
    <n v="6"/>
    <x v="1"/>
    <x v="0"/>
    <x v="2"/>
    <x v="6"/>
    <n v="8"/>
    <n v="0"/>
    <n v="0"/>
  </r>
  <r>
    <n v="12"/>
    <x v="169"/>
    <x v="1"/>
    <n v="2"/>
    <x v="78"/>
    <n v="2"/>
    <x v="0"/>
    <x v="0"/>
    <x v="2"/>
    <x v="0"/>
    <n v="6"/>
    <n v="1"/>
    <n v="0"/>
  </r>
  <r>
    <n v="12"/>
    <x v="169"/>
    <x v="1"/>
    <n v="2"/>
    <x v="79"/>
    <n v="2"/>
    <x v="1"/>
    <x v="0"/>
    <x v="2"/>
    <x v="0"/>
    <n v="7"/>
    <n v="1"/>
    <n v="0"/>
  </r>
  <r>
    <n v="12"/>
    <x v="169"/>
    <x v="1"/>
    <n v="2"/>
    <x v="80"/>
    <n v="2"/>
    <x v="1"/>
    <x v="0"/>
    <x v="2"/>
    <x v="0"/>
    <n v="8"/>
    <n v="1"/>
    <n v="0"/>
  </r>
  <r>
    <n v="12"/>
    <x v="169"/>
    <x v="1"/>
    <n v="2"/>
    <x v="81"/>
    <n v="2"/>
    <x v="1"/>
    <x v="0"/>
    <x v="2"/>
    <x v="0"/>
    <n v="8"/>
    <n v="1"/>
    <n v="0"/>
  </r>
  <r>
    <n v="12"/>
    <x v="169"/>
    <x v="1"/>
    <n v="2"/>
    <x v="82"/>
    <n v="2"/>
    <x v="0"/>
    <x v="0"/>
    <x v="2"/>
    <x v="0"/>
    <n v="5"/>
    <n v="1"/>
    <n v="0"/>
  </r>
  <r>
    <n v="12"/>
    <x v="169"/>
    <x v="1"/>
    <n v="2"/>
    <x v="83"/>
    <n v="4"/>
    <x v="1"/>
    <x v="0"/>
    <x v="2"/>
    <x v="4"/>
    <n v="8"/>
    <n v="0"/>
    <n v="0"/>
  </r>
  <r>
    <n v="12"/>
    <x v="169"/>
    <x v="1"/>
    <n v="2"/>
    <x v="84"/>
    <n v="2"/>
    <x v="2"/>
    <x v="0"/>
    <x v="2"/>
    <x v="0"/>
    <n v="9"/>
    <n v="1"/>
    <n v="0"/>
  </r>
  <r>
    <n v="12"/>
    <x v="169"/>
    <x v="1"/>
    <n v="2"/>
    <x v="85"/>
    <n v="2"/>
    <x v="2"/>
    <x v="0"/>
    <x v="2"/>
    <x v="0"/>
    <n v="10"/>
    <n v="1"/>
    <n v="0"/>
  </r>
  <r>
    <n v="12"/>
    <x v="169"/>
    <x v="1"/>
    <n v="2"/>
    <x v="86"/>
    <n v="2"/>
    <x v="2"/>
    <x v="0"/>
    <x v="2"/>
    <x v="0"/>
    <n v="10"/>
    <n v="1"/>
    <n v="0"/>
  </r>
  <r>
    <n v="12"/>
    <x v="169"/>
    <x v="1"/>
    <n v="2"/>
    <x v="87"/>
    <n v="2"/>
    <x v="2"/>
    <x v="0"/>
    <x v="2"/>
    <x v="0"/>
    <n v="9"/>
    <n v="1"/>
    <n v="0"/>
  </r>
  <r>
    <n v="12"/>
    <x v="169"/>
    <x v="1"/>
    <n v="2"/>
    <x v="88"/>
    <n v="3"/>
    <x v="1"/>
    <x v="0"/>
    <x v="2"/>
    <x v="3"/>
    <n v="8"/>
    <n v="0"/>
    <n v="0"/>
  </r>
  <r>
    <n v="12"/>
    <x v="169"/>
    <x v="1"/>
    <n v="2"/>
    <x v="89"/>
    <n v="2"/>
    <x v="1"/>
    <x v="1"/>
    <x v="2"/>
    <x v="0"/>
    <n v="8"/>
    <n v="1"/>
    <n v="1"/>
  </r>
  <r>
    <n v="12"/>
    <x v="169"/>
    <x v="1"/>
    <n v="2"/>
    <x v="90"/>
    <n v="2"/>
    <x v="0"/>
    <x v="1"/>
    <x v="2"/>
    <x v="0"/>
    <n v="6"/>
    <n v="1"/>
    <n v="1"/>
  </r>
  <r>
    <n v="12"/>
    <x v="169"/>
    <x v="1"/>
    <n v="2"/>
    <x v="91"/>
    <n v="2"/>
    <x v="0"/>
    <x v="0"/>
    <x v="2"/>
    <x v="0"/>
    <n v="6"/>
    <n v="1"/>
    <n v="0"/>
  </r>
  <r>
    <n v="13"/>
    <x v="170"/>
    <x v="3"/>
    <n v="4"/>
    <x v="61"/>
    <n v="3"/>
    <x v="2"/>
    <x v="1"/>
    <x v="2"/>
    <x v="3"/>
    <n v="10"/>
    <n v="0"/>
    <n v="1"/>
  </r>
  <r>
    <n v="13"/>
    <x v="170"/>
    <x v="3"/>
    <n v="4"/>
    <x v="62"/>
    <n v="4"/>
    <x v="2"/>
    <x v="1"/>
    <x v="2"/>
    <x v="4"/>
    <n v="10"/>
    <n v="1"/>
    <n v="1"/>
  </r>
  <r>
    <n v="13"/>
    <x v="170"/>
    <x v="3"/>
    <n v="4"/>
    <x v="63"/>
    <n v="6"/>
    <x v="2"/>
    <x v="1"/>
    <x v="2"/>
    <x v="6"/>
    <n v="10"/>
    <n v="0"/>
    <n v="1"/>
  </r>
  <r>
    <n v="13"/>
    <x v="170"/>
    <x v="3"/>
    <n v="4"/>
    <x v="64"/>
    <n v="4"/>
    <x v="2"/>
    <x v="1"/>
    <x v="2"/>
    <x v="4"/>
    <n v="10"/>
    <n v="1"/>
    <n v="1"/>
  </r>
  <r>
    <n v="13"/>
    <x v="170"/>
    <x v="3"/>
    <n v="4"/>
    <x v="65"/>
    <n v="4"/>
    <x v="0"/>
    <x v="1"/>
    <x v="2"/>
    <x v="4"/>
    <n v="6"/>
    <n v="1"/>
    <n v="1"/>
  </r>
  <r>
    <n v="13"/>
    <x v="170"/>
    <x v="3"/>
    <n v="4"/>
    <x v="66"/>
    <n v="4"/>
    <x v="1"/>
    <x v="0"/>
    <x v="2"/>
    <x v="4"/>
    <n v="7"/>
    <n v="1"/>
    <n v="0"/>
  </r>
  <r>
    <n v="13"/>
    <x v="170"/>
    <x v="3"/>
    <n v="4"/>
    <x v="67"/>
    <n v="4"/>
    <x v="1"/>
    <x v="0"/>
    <x v="2"/>
    <x v="4"/>
    <n v="7"/>
    <n v="1"/>
    <n v="0"/>
  </r>
  <r>
    <n v="13"/>
    <x v="170"/>
    <x v="3"/>
    <n v="4"/>
    <x v="68"/>
    <n v="4"/>
    <x v="0"/>
    <x v="0"/>
    <x v="2"/>
    <x v="4"/>
    <n v="6"/>
    <n v="1"/>
    <n v="0"/>
  </r>
  <r>
    <n v="13"/>
    <x v="170"/>
    <x v="3"/>
    <n v="4"/>
    <x v="69"/>
    <n v="4"/>
    <x v="0"/>
    <x v="0"/>
    <x v="2"/>
    <x v="4"/>
    <n v="5"/>
    <n v="1"/>
    <n v="0"/>
  </r>
  <r>
    <n v="13"/>
    <x v="170"/>
    <x v="3"/>
    <n v="4"/>
    <x v="70"/>
    <n v="4"/>
    <x v="1"/>
    <x v="1"/>
    <x v="2"/>
    <x v="4"/>
    <n v="7"/>
    <n v="1"/>
    <n v="1"/>
  </r>
  <r>
    <n v="13"/>
    <x v="170"/>
    <x v="3"/>
    <n v="4"/>
    <x v="71"/>
    <n v="4"/>
    <x v="1"/>
    <x v="1"/>
    <x v="2"/>
    <x v="4"/>
    <n v="8"/>
    <n v="1"/>
    <n v="1"/>
  </r>
  <r>
    <n v="13"/>
    <x v="170"/>
    <x v="3"/>
    <n v="4"/>
    <x v="72"/>
    <n v="4"/>
    <x v="0"/>
    <x v="1"/>
    <x v="2"/>
    <x v="4"/>
    <n v="5"/>
    <n v="1"/>
    <n v="1"/>
  </r>
  <r>
    <n v="13"/>
    <x v="170"/>
    <x v="3"/>
    <n v="4"/>
    <x v="73"/>
    <n v="4"/>
    <x v="1"/>
    <x v="1"/>
    <x v="2"/>
    <x v="4"/>
    <n v="8"/>
    <n v="1"/>
    <n v="1"/>
  </r>
  <r>
    <n v="13"/>
    <x v="170"/>
    <x v="3"/>
    <n v="4"/>
    <x v="74"/>
    <n v="4"/>
    <x v="2"/>
    <x v="0"/>
    <x v="2"/>
    <x v="4"/>
    <n v="10"/>
    <n v="1"/>
    <n v="0"/>
  </r>
  <r>
    <n v="13"/>
    <x v="170"/>
    <x v="3"/>
    <n v="4"/>
    <x v="75"/>
    <n v="4"/>
    <x v="2"/>
    <x v="0"/>
    <x v="2"/>
    <x v="4"/>
    <n v="10"/>
    <n v="1"/>
    <n v="0"/>
  </r>
  <r>
    <n v="13"/>
    <x v="170"/>
    <x v="3"/>
    <n v="4"/>
    <x v="76"/>
    <n v="4"/>
    <x v="2"/>
    <x v="1"/>
    <x v="2"/>
    <x v="4"/>
    <n v="10"/>
    <n v="1"/>
    <n v="1"/>
  </r>
  <r>
    <n v="13"/>
    <x v="170"/>
    <x v="3"/>
    <n v="4"/>
    <x v="77"/>
    <n v="4"/>
    <x v="1"/>
    <x v="0"/>
    <x v="2"/>
    <x v="4"/>
    <n v="8"/>
    <n v="1"/>
    <n v="0"/>
  </r>
  <r>
    <n v="13"/>
    <x v="170"/>
    <x v="3"/>
    <n v="4"/>
    <x v="78"/>
    <n v="4"/>
    <x v="0"/>
    <x v="0"/>
    <x v="2"/>
    <x v="4"/>
    <n v="6"/>
    <n v="1"/>
    <n v="0"/>
  </r>
  <r>
    <n v="13"/>
    <x v="170"/>
    <x v="3"/>
    <n v="4"/>
    <x v="79"/>
    <n v="4"/>
    <x v="1"/>
    <x v="0"/>
    <x v="2"/>
    <x v="4"/>
    <n v="7"/>
    <n v="1"/>
    <n v="0"/>
  </r>
  <r>
    <n v="13"/>
    <x v="170"/>
    <x v="3"/>
    <n v="4"/>
    <x v="80"/>
    <n v="4"/>
    <x v="1"/>
    <x v="0"/>
    <x v="2"/>
    <x v="4"/>
    <n v="8"/>
    <n v="1"/>
    <n v="0"/>
  </r>
  <r>
    <n v="13"/>
    <x v="170"/>
    <x v="3"/>
    <n v="4"/>
    <x v="81"/>
    <n v="4"/>
    <x v="1"/>
    <x v="0"/>
    <x v="2"/>
    <x v="4"/>
    <n v="8"/>
    <n v="1"/>
    <n v="0"/>
  </r>
  <r>
    <n v="13"/>
    <x v="170"/>
    <x v="3"/>
    <n v="4"/>
    <x v="82"/>
    <n v="4"/>
    <x v="0"/>
    <x v="0"/>
    <x v="2"/>
    <x v="4"/>
    <n v="5"/>
    <n v="1"/>
    <n v="0"/>
  </r>
  <r>
    <n v="13"/>
    <x v="170"/>
    <x v="3"/>
    <n v="4"/>
    <x v="83"/>
    <n v="4"/>
    <x v="1"/>
    <x v="0"/>
    <x v="2"/>
    <x v="4"/>
    <n v="8"/>
    <n v="1"/>
    <n v="0"/>
  </r>
  <r>
    <n v="13"/>
    <x v="170"/>
    <x v="3"/>
    <n v="4"/>
    <x v="84"/>
    <n v="4"/>
    <x v="2"/>
    <x v="0"/>
    <x v="2"/>
    <x v="4"/>
    <n v="9"/>
    <n v="1"/>
    <n v="0"/>
  </r>
  <r>
    <n v="13"/>
    <x v="170"/>
    <x v="3"/>
    <n v="4"/>
    <x v="85"/>
    <n v="4"/>
    <x v="2"/>
    <x v="0"/>
    <x v="2"/>
    <x v="4"/>
    <n v="10"/>
    <n v="1"/>
    <n v="0"/>
  </r>
  <r>
    <n v="13"/>
    <x v="170"/>
    <x v="3"/>
    <n v="4"/>
    <x v="86"/>
    <n v="4"/>
    <x v="2"/>
    <x v="0"/>
    <x v="2"/>
    <x v="4"/>
    <n v="10"/>
    <n v="1"/>
    <n v="0"/>
  </r>
  <r>
    <n v="13"/>
    <x v="170"/>
    <x v="3"/>
    <n v="4"/>
    <x v="87"/>
    <n v="3"/>
    <x v="2"/>
    <x v="0"/>
    <x v="2"/>
    <x v="3"/>
    <n v="9"/>
    <n v="0"/>
    <n v="0"/>
  </r>
  <r>
    <n v="13"/>
    <x v="170"/>
    <x v="3"/>
    <n v="4"/>
    <x v="88"/>
    <n v="4"/>
    <x v="1"/>
    <x v="0"/>
    <x v="2"/>
    <x v="4"/>
    <n v="8"/>
    <n v="1"/>
    <n v="0"/>
  </r>
  <r>
    <n v="13"/>
    <x v="170"/>
    <x v="3"/>
    <n v="4"/>
    <x v="89"/>
    <n v="4"/>
    <x v="1"/>
    <x v="1"/>
    <x v="2"/>
    <x v="4"/>
    <n v="8"/>
    <n v="1"/>
    <n v="1"/>
  </r>
  <r>
    <n v="13"/>
    <x v="170"/>
    <x v="3"/>
    <n v="4"/>
    <x v="90"/>
    <n v="4"/>
    <x v="0"/>
    <x v="1"/>
    <x v="2"/>
    <x v="4"/>
    <n v="6"/>
    <n v="1"/>
    <n v="1"/>
  </r>
  <r>
    <n v="13"/>
    <x v="170"/>
    <x v="3"/>
    <n v="4"/>
    <x v="91"/>
    <n v="4"/>
    <x v="0"/>
    <x v="0"/>
    <x v="2"/>
    <x v="4"/>
    <n v="6"/>
    <n v="1"/>
    <n v="0"/>
  </r>
  <r>
    <n v="14"/>
    <x v="171"/>
    <x v="2"/>
    <n v="1"/>
    <x v="61"/>
    <n v="1"/>
    <x v="2"/>
    <x v="1"/>
    <x v="2"/>
    <x v="1"/>
    <n v="10"/>
    <n v="1"/>
    <n v="1"/>
  </r>
  <r>
    <n v="14"/>
    <x v="171"/>
    <x v="2"/>
    <n v="1"/>
    <x v="62"/>
    <n v="5"/>
    <x v="2"/>
    <x v="1"/>
    <x v="2"/>
    <x v="5"/>
    <n v="10"/>
    <n v="0"/>
    <n v="1"/>
  </r>
  <r>
    <n v="14"/>
    <x v="171"/>
    <x v="2"/>
    <n v="1"/>
    <x v="63"/>
    <n v="1"/>
    <x v="2"/>
    <x v="1"/>
    <x v="2"/>
    <x v="1"/>
    <n v="10"/>
    <n v="1"/>
    <n v="1"/>
  </r>
  <r>
    <n v="14"/>
    <x v="171"/>
    <x v="2"/>
    <n v="1"/>
    <x v="64"/>
    <n v="1"/>
    <x v="2"/>
    <x v="1"/>
    <x v="2"/>
    <x v="1"/>
    <n v="10"/>
    <n v="1"/>
    <n v="1"/>
  </r>
  <r>
    <n v="14"/>
    <x v="171"/>
    <x v="2"/>
    <n v="1"/>
    <x v="65"/>
    <n v="1"/>
    <x v="0"/>
    <x v="1"/>
    <x v="2"/>
    <x v="1"/>
    <n v="6"/>
    <n v="1"/>
    <n v="1"/>
  </r>
  <r>
    <n v="14"/>
    <x v="171"/>
    <x v="2"/>
    <n v="1"/>
    <x v="66"/>
    <n v="1"/>
    <x v="1"/>
    <x v="0"/>
    <x v="2"/>
    <x v="1"/>
    <n v="7"/>
    <n v="1"/>
    <n v="0"/>
  </r>
  <r>
    <n v="14"/>
    <x v="171"/>
    <x v="2"/>
    <n v="1"/>
    <x v="67"/>
    <n v="6"/>
    <x v="1"/>
    <x v="0"/>
    <x v="2"/>
    <x v="6"/>
    <n v="7"/>
    <n v="0"/>
    <n v="0"/>
  </r>
  <r>
    <n v="14"/>
    <x v="171"/>
    <x v="2"/>
    <n v="1"/>
    <x v="68"/>
    <n v="1"/>
    <x v="0"/>
    <x v="0"/>
    <x v="2"/>
    <x v="1"/>
    <n v="6"/>
    <n v="1"/>
    <n v="0"/>
  </r>
  <r>
    <n v="14"/>
    <x v="171"/>
    <x v="2"/>
    <n v="1"/>
    <x v="69"/>
    <n v="6"/>
    <x v="0"/>
    <x v="0"/>
    <x v="2"/>
    <x v="6"/>
    <n v="5"/>
    <n v="0"/>
    <n v="0"/>
  </r>
  <r>
    <n v="14"/>
    <x v="171"/>
    <x v="2"/>
    <n v="1"/>
    <x v="70"/>
    <n v="4"/>
    <x v="1"/>
    <x v="1"/>
    <x v="2"/>
    <x v="4"/>
    <n v="7"/>
    <n v="0"/>
    <n v="1"/>
  </r>
  <r>
    <n v="14"/>
    <x v="171"/>
    <x v="2"/>
    <n v="1"/>
    <x v="71"/>
    <n v="1"/>
    <x v="1"/>
    <x v="1"/>
    <x v="2"/>
    <x v="1"/>
    <n v="8"/>
    <n v="1"/>
    <n v="1"/>
  </r>
  <r>
    <n v="14"/>
    <x v="171"/>
    <x v="2"/>
    <n v="1"/>
    <x v="72"/>
    <n v="6"/>
    <x v="0"/>
    <x v="1"/>
    <x v="2"/>
    <x v="6"/>
    <n v="5"/>
    <n v="0"/>
    <n v="1"/>
  </r>
  <r>
    <n v="14"/>
    <x v="171"/>
    <x v="2"/>
    <n v="1"/>
    <x v="73"/>
    <n v="5"/>
    <x v="1"/>
    <x v="1"/>
    <x v="2"/>
    <x v="5"/>
    <n v="8"/>
    <n v="0"/>
    <n v="1"/>
  </r>
  <r>
    <n v="14"/>
    <x v="171"/>
    <x v="2"/>
    <n v="1"/>
    <x v="74"/>
    <n v="7"/>
    <x v="2"/>
    <x v="0"/>
    <x v="2"/>
    <x v="2"/>
    <n v="10"/>
    <n v="0"/>
    <n v="0"/>
  </r>
  <r>
    <n v="14"/>
    <x v="171"/>
    <x v="2"/>
    <n v="1"/>
    <x v="75"/>
    <n v="1"/>
    <x v="2"/>
    <x v="0"/>
    <x v="2"/>
    <x v="1"/>
    <n v="10"/>
    <n v="1"/>
    <n v="0"/>
  </r>
  <r>
    <n v="14"/>
    <x v="171"/>
    <x v="2"/>
    <n v="1"/>
    <x v="76"/>
    <n v="1"/>
    <x v="2"/>
    <x v="1"/>
    <x v="2"/>
    <x v="1"/>
    <n v="10"/>
    <n v="1"/>
    <n v="1"/>
  </r>
  <r>
    <n v="14"/>
    <x v="171"/>
    <x v="2"/>
    <n v="1"/>
    <x v="77"/>
    <n v="1"/>
    <x v="1"/>
    <x v="0"/>
    <x v="2"/>
    <x v="1"/>
    <n v="8"/>
    <n v="1"/>
    <n v="0"/>
  </r>
  <r>
    <n v="14"/>
    <x v="171"/>
    <x v="2"/>
    <n v="1"/>
    <x v="78"/>
    <n v="7"/>
    <x v="0"/>
    <x v="0"/>
    <x v="2"/>
    <x v="2"/>
    <n v="6"/>
    <n v="0"/>
    <n v="0"/>
  </r>
  <r>
    <n v="14"/>
    <x v="171"/>
    <x v="2"/>
    <n v="1"/>
    <x v="79"/>
    <n v="1"/>
    <x v="1"/>
    <x v="0"/>
    <x v="2"/>
    <x v="1"/>
    <n v="7"/>
    <n v="1"/>
    <n v="0"/>
  </r>
  <r>
    <n v="14"/>
    <x v="171"/>
    <x v="2"/>
    <n v="1"/>
    <x v="80"/>
    <n v="1"/>
    <x v="1"/>
    <x v="0"/>
    <x v="2"/>
    <x v="1"/>
    <n v="8"/>
    <n v="1"/>
    <n v="0"/>
  </r>
  <r>
    <n v="14"/>
    <x v="171"/>
    <x v="2"/>
    <n v="1"/>
    <x v="81"/>
    <n v="1"/>
    <x v="1"/>
    <x v="0"/>
    <x v="2"/>
    <x v="1"/>
    <n v="8"/>
    <n v="1"/>
    <n v="0"/>
  </r>
  <r>
    <n v="14"/>
    <x v="171"/>
    <x v="2"/>
    <n v="1"/>
    <x v="82"/>
    <n v="1"/>
    <x v="0"/>
    <x v="0"/>
    <x v="2"/>
    <x v="1"/>
    <n v="5"/>
    <n v="1"/>
    <n v="0"/>
  </r>
  <r>
    <n v="14"/>
    <x v="171"/>
    <x v="2"/>
    <n v="1"/>
    <x v="83"/>
    <n v="1"/>
    <x v="1"/>
    <x v="0"/>
    <x v="2"/>
    <x v="1"/>
    <n v="8"/>
    <n v="1"/>
    <n v="0"/>
  </r>
  <r>
    <n v="14"/>
    <x v="171"/>
    <x v="2"/>
    <n v="1"/>
    <x v="84"/>
    <n v="1"/>
    <x v="2"/>
    <x v="0"/>
    <x v="2"/>
    <x v="1"/>
    <n v="9"/>
    <n v="1"/>
    <n v="0"/>
  </r>
  <r>
    <n v="14"/>
    <x v="171"/>
    <x v="2"/>
    <n v="1"/>
    <x v="85"/>
    <n v="1"/>
    <x v="2"/>
    <x v="0"/>
    <x v="2"/>
    <x v="1"/>
    <n v="10"/>
    <n v="1"/>
    <n v="0"/>
  </r>
  <r>
    <n v="14"/>
    <x v="171"/>
    <x v="2"/>
    <n v="1"/>
    <x v="86"/>
    <n v="5"/>
    <x v="2"/>
    <x v="0"/>
    <x v="2"/>
    <x v="5"/>
    <n v="10"/>
    <n v="0"/>
    <n v="0"/>
  </r>
  <r>
    <n v="14"/>
    <x v="171"/>
    <x v="2"/>
    <n v="1"/>
    <x v="87"/>
    <n v="1"/>
    <x v="2"/>
    <x v="0"/>
    <x v="2"/>
    <x v="1"/>
    <n v="9"/>
    <n v="1"/>
    <n v="0"/>
  </r>
  <r>
    <n v="14"/>
    <x v="171"/>
    <x v="2"/>
    <n v="1"/>
    <x v="88"/>
    <n v="1"/>
    <x v="1"/>
    <x v="0"/>
    <x v="2"/>
    <x v="1"/>
    <n v="8"/>
    <n v="1"/>
    <n v="0"/>
  </r>
  <r>
    <n v="14"/>
    <x v="171"/>
    <x v="2"/>
    <n v="1"/>
    <x v="89"/>
    <n v="1"/>
    <x v="1"/>
    <x v="1"/>
    <x v="2"/>
    <x v="1"/>
    <n v="8"/>
    <n v="1"/>
    <n v="1"/>
  </r>
  <r>
    <n v="14"/>
    <x v="171"/>
    <x v="2"/>
    <n v="1"/>
    <x v="90"/>
    <n v="1"/>
    <x v="0"/>
    <x v="1"/>
    <x v="2"/>
    <x v="1"/>
    <n v="6"/>
    <n v="1"/>
    <n v="1"/>
  </r>
  <r>
    <n v="14"/>
    <x v="171"/>
    <x v="2"/>
    <n v="1"/>
    <x v="91"/>
    <n v="5"/>
    <x v="0"/>
    <x v="0"/>
    <x v="2"/>
    <x v="5"/>
    <n v="6"/>
    <n v="0"/>
    <n v="0"/>
  </r>
  <r>
    <n v="15"/>
    <x v="170"/>
    <x v="3"/>
    <n v="4"/>
    <x v="61"/>
    <n v="4"/>
    <x v="2"/>
    <x v="1"/>
    <x v="2"/>
    <x v="4"/>
    <n v="10"/>
    <n v="1"/>
    <n v="1"/>
  </r>
  <r>
    <n v="15"/>
    <x v="170"/>
    <x v="3"/>
    <n v="4"/>
    <x v="62"/>
    <n v="4"/>
    <x v="2"/>
    <x v="1"/>
    <x v="2"/>
    <x v="4"/>
    <n v="10"/>
    <n v="1"/>
    <n v="1"/>
  </r>
  <r>
    <n v="15"/>
    <x v="170"/>
    <x v="3"/>
    <n v="4"/>
    <x v="63"/>
    <n v="4"/>
    <x v="2"/>
    <x v="1"/>
    <x v="2"/>
    <x v="4"/>
    <n v="10"/>
    <n v="1"/>
    <n v="1"/>
  </r>
  <r>
    <n v="15"/>
    <x v="170"/>
    <x v="3"/>
    <n v="4"/>
    <x v="64"/>
    <n v="4"/>
    <x v="2"/>
    <x v="1"/>
    <x v="2"/>
    <x v="4"/>
    <n v="10"/>
    <n v="1"/>
    <n v="1"/>
  </r>
  <r>
    <n v="15"/>
    <x v="170"/>
    <x v="3"/>
    <n v="4"/>
    <x v="65"/>
    <n v="4"/>
    <x v="0"/>
    <x v="1"/>
    <x v="2"/>
    <x v="4"/>
    <n v="6"/>
    <n v="1"/>
    <n v="1"/>
  </r>
  <r>
    <n v="15"/>
    <x v="170"/>
    <x v="3"/>
    <n v="4"/>
    <x v="66"/>
    <n v="4"/>
    <x v="1"/>
    <x v="0"/>
    <x v="2"/>
    <x v="4"/>
    <n v="7"/>
    <n v="1"/>
    <n v="0"/>
  </r>
  <r>
    <n v="15"/>
    <x v="170"/>
    <x v="3"/>
    <n v="4"/>
    <x v="67"/>
    <n v="4"/>
    <x v="1"/>
    <x v="0"/>
    <x v="2"/>
    <x v="4"/>
    <n v="7"/>
    <n v="1"/>
    <n v="0"/>
  </r>
  <r>
    <n v="15"/>
    <x v="170"/>
    <x v="3"/>
    <n v="4"/>
    <x v="68"/>
    <n v="4"/>
    <x v="0"/>
    <x v="0"/>
    <x v="2"/>
    <x v="4"/>
    <n v="6"/>
    <n v="1"/>
    <n v="0"/>
  </r>
  <r>
    <n v="15"/>
    <x v="170"/>
    <x v="3"/>
    <n v="4"/>
    <x v="69"/>
    <n v="4"/>
    <x v="0"/>
    <x v="0"/>
    <x v="2"/>
    <x v="4"/>
    <n v="5"/>
    <n v="1"/>
    <n v="0"/>
  </r>
  <r>
    <n v="15"/>
    <x v="170"/>
    <x v="3"/>
    <n v="4"/>
    <x v="70"/>
    <n v="4"/>
    <x v="1"/>
    <x v="1"/>
    <x v="2"/>
    <x v="4"/>
    <n v="7"/>
    <n v="1"/>
    <n v="1"/>
  </r>
  <r>
    <n v="15"/>
    <x v="170"/>
    <x v="3"/>
    <n v="4"/>
    <x v="71"/>
    <n v="4"/>
    <x v="1"/>
    <x v="1"/>
    <x v="2"/>
    <x v="4"/>
    <n v="8"/>
    <n v="1"/>
    <n v="1"/>
  </r>
  <r>
    <n v="15"/>
    <x v="170"/>
    <x v="3"/>
    <n v="4"/>
    <x v="72"/>
    <n v="4"/>
    <x v="0"/>
    <x v="1"/>
    <x v="2"/>
    <x v="4"/>
    <n v="5"/>
    <n v="1"/>
    <n v="1"/>
  </r>
  <r>
    <n v="15"/>
    <x v="170"/>
    <x v="3"/>
    <n v="4"/>
    <x v="73"/>
    <n v="4"/>
    <x v="1"/>
    <x v="1"/>
    <x v="2"/>
    <x v="4"/>
    <n v="8"/>
    <n v="1"/>
    <n v="1"/>
  </r>
  <r>
    <n v="15"/>
    <x v="170"/>
    <x v="3"/>
    <n v="4"/>
    <x v="74"/>
    <n v="4"/>
    <x v="2"/>
    <x v="0"/>
    <x v="2"/>
    <x v="4"/>
    <n v="10"/>
    <n v="1"/>
    <n v="0"/>
  </r>
  <r>
    <n v="15"/>
    <x v="170"/>
    <x v="3"/>
    <n v="4"/>
    <x v="75"/>
    <n v="4"/>
    <x v="2"/>
    <x v="0"/>
    <x v="2"/>
    <x v="4"/>
    <n v="10"/>
    <n v="1"/>
    <n v="0"/>
  </r>
  <r>
    <n v="15"/>
    <x v="170"/>
    <x v="3"/>
    <n v="4"/>
    <x v="76"/>
    <n v="4"/>
    <x v="2"/>
    <x v="1"/>
    <x v="2"/>
    <x v="4"/>
    <n v="10"/>
    <n v="1"/>
    <n v="1"/>
  </r>
  <r>
    <n v="15"/>
    <x v="170"/>
    <x v="3"/>
    <n v="4"/>
    <x v="77"/>
    <n v="4"/>
    <x v="1"/>
    <x v="0"/>
    <x v="2"/>
    <x v="4"/>
    <n v="8"/>
    <n v="1"/>
    <n v="0"/>
  </r>
  <r>
    <n v="15"/>
    <x v="170"/>
    <x v="3"/>
    <n v="4"/>
    <x v="78"/>
    <n v="4"/>
    <x v="0"/>
    <x v="0"/>
    <x v="2"/>
    <x v="4"/>
    <n v="6"/>
    <n v="1"/>
    <n v="0"/>
  </r>
  <r>
    <n v="15"/>
    <x v="170"/>
    <x v="3"/>
    <n v="4"/>
    <x v="79"/>
    <n v="4"/>
    <x v="1"/>
    <x v="0"/>
    <x v="2"/>
    <x v="4"/>
    <n v="7"/>
    <n v="1"/>
    <n v="0"/>
  </r>
  <r>
    <n v="15"/>
    <x v="170"/>
    <x v="3"/>
    <n v="4"/>
    <x v="80"/>
    <n v="4"/>
    <x v="1"/>
    <x v="0"/>
    <x v="2"/>
    <x v="4"/>
    <n v="8"/>
    <n v="1"/>
    <n v="0"/>
  </r>
  <r>
    <n v="15"/>
    <x v="170"/>
    <x v="3"/>
    <n v="4"/>
    <x v="81"/>
    <n v="4"/>
    <x v="1"/>
    <x v="0"/>
    <x v="2"/>
    <x v="4"/>
    <n v="8"/>
    <n v="1"/>
    <n v="0"/>
  </r>
  <r>
    <n v="15"/>
    <x v="170"/>
    <x v="3"/>
    <n v="4"/>
    <x v="82"/>
    <n v="4"/>
    <x v="0"/>
    <x v="0"/>
    <x v="2"/>
    <x v="4"/>
    <n v="5"/>
    <n v="1"/>
    <n v="0"/>
  </r>
  <r>
    <n v="15"/>
    <x v="170"/>
    <x v="3"/>
    <n v="4"/>
    <x v="83"/>
    <n v="4"/>
    <x v="1"/>
    <x v="0"/>
    <x v="2"/>
    <x v="4"/>
    <n v="8"/>
    <n v="1"/>
    <n v="0"/>
  </r>
  <r>
    <n v="15"/>
    <x v="170"/>
    <x v="3"/>
    <n v="4"/>
    <x v="84"/>
    <n v="4"/>
    <x v="2"/>
    <x v="0"/>
    <x v="2"/>
    <x v="4"/>
    <n v="9"/>
    <n v="1"/>
    <n v="0"/>
  </r>
  <r>
    <n v="15"/>
    <x v="170"/>
    <x v="3"/>
    <n v="4"/>
    <x v="85"/>
    <n v="4"/>
    <x v="2"/>
    <x v="0"/>
    <x v="2"/>
    <x v="4"/>
    <n v="10"/>
    <n v="1"/>
    <n v="0"/>
  </r>
  <r>
    <n v="15"/>
    <x v="170"/>
    <x v="3"/>
    <n v="4"/>
    <x v="86"/>
    <n v="4"/>
    <x v="2"/>
    <x v="0"/>
    <x v="2"/>
    <x v="4"/>
    <n v="10"/>
    <n v="1"/>
    <n v="0"/>
  </r>
  <r>
    <n v="15"/>
    <x v="170"/>
    <x v="3"/>
    <n v="4"/>
    <x v="87"/>
    <n v="4"/>
    <x v="2"/>
    <x v="0"/>
    <x v="2"/>
    <x v="4"/>
    <n v="9"/>
    <n v="1"/>
    <n v="0"/>
  </r>
  <r>
    <n v="15"/>
    <x v="170"/>
    <x v="3"/>
    <n v="4"/>
    <x v="88"/>
    <n v="4"/>
    <x v="1"/>
    <x v="0"/>
    <x v="2"/>
    <x v="4"/>
    <n v="8"/>
    <n v="1"/>
    <n v="0"/>
  </r>
  <r>
    <n v="15"/>
    <x v="170"/>
    <x v="3"/>
    <n v="4"/>
    <x v="89"/>
    <n v="4"/>
    <x v="1"/>
    <x v="1"/>
    <x v="2"/>
    <x v="4"/>
    <n v="8"/>
    <n v="1"/>
    <n v="1"/>
  </r>
  <r>
    <n v="15"/>
    <x v="170"/>
    <x v="3"/>
    <n v="4"/>
    <x v="90"/>
    <n v="5"/>
    <x v="0"/>
    <x v="1"/>
    <x v="2"/>
    <x v="5"/>
    <n v="6"/>
    <n v="0"/>
    <n v="1"/>
  </r>
  <r>
    <n v="15"/>
    <x v="170"/>
    <x v="3"/>
    <n v="4"/>
    <x v="91"/>
    <n v="4"/>
    <x v="0"/>
    <x v="0"/>
    <x v="2"/>
    <x v="4"/>
    <n v="6"/>
    <n v="1"/>
    <n v="0"/>
  </r>
  <r>
    <n v="16"/>
    <x v="172"/>
    <x v="4"/>
    <n v="5"/>
    <x v="61"/>
    <n v="6"/>
    <x v="2"/>
    <x v="1"/>
    <x v="2"/>
    <x v="6"/>
    <n v="10"/>
    <n v="0"/>
    <n v="1"/>
  </r>
  <r>
    <n v="16"/>
    <x v="172"/>
    <x v="4"/>
    <n v="5"/>
    <x v="62"/>
    <n v="6"/>
    <x v="2"/>
    <x v="1"/>
    <x v="2"/>
    <x v="6"/>
    <n v="10"/>
    <n v="0"/>
    <n v="1"/>
  </r>
  <r>
    <n v="16"/>
    <x v="172"/>
    <x v="4"/>
    <n v="5"/>
    <x v="63"/>
    <n v="5"/>
    <x v="2"/>
    <x v="1"/>
    <x v="2"/>
    <x v="5"/>
    <n v="10"/>
    <n v="1"/>
    <n v="1"/>
  </r>
  <r>
    <n v="16"/>
    <x v="172"/>
    <x v="4"/>
    <n v="5"/>
    <x v="64"/>
    <n v="6"/>
    <x v="2"/>
    <x v="1"/>
    <x v="2"/>
    <x v="6"/>
    <n v="10"/>
    <n v="0"/>
    <n v="1"/>
  </r>
  <r>
    <n v="16"/>
    <x v="172"/>
    <x v="4"/>
    <n v="5"/>
    <x v="65"/>
    <n v="6"/>
    <x v="0"/>
    <x v="1"/>
    <x v="2"/>
    <x v="6"/>
    <n v="6"/>
    <n v="0"/>
    <n v="1"/>
  </r>
  <r>
    <n v="16"/>
    <x v="172"/>
    <x v="4"/>
    <n v="5"/>
    <x v="66"/>
    <n v="6"/>
    <x v="1"/>
    <x v="0"/>
    <x v="2"/>
    <x v="6"/>
    <n v="7"/>
    <n v="0"/>
    <n v="0"/>
  </r>
  <r>
    <n v="16"/>
    <x v="172"/>
    <x v="4"/>
    <n v="5"/>
    <x v="67"/>
    <n v="5"/>
    <x v="1"/>
    <x v="0"/>
    <x v="2"/>
    <x v="5"/>
    <n v="7"/>
    <n v="1"/>
    <n v="0"/>
  </r>
  <r>
    <n v="16"/>
    <x v="172"/>
    <x v="4"/>
    <n v="5"/>
    <x v="68"/>
    <n v="6"/>
    <x v="0"/>
    <x v="0"/>
    <x v="2"/>
    <x v="6"/>
    <n v="6"/>
    <n v="0"/>
    <n v="0"/>
  </r>
  <r>
    <n v="16"/>
    <x v="172"/>
    <x v="4"/>
    <n v="5"/>
    <x v="69"/>
    <n v="6"/>
    <x v="0"/>
    <x v="0"/>
    <x v="2"/>
    <x v="6"/>
    <n v="5"/>
    <n v="0"/>
    <n v="0"/>
  </r>
  <r>
    <n v="16"/>
    <x v="172"/>
    <x v="4"/>
    <n v="5"/>
    <x v="70"/>
    <n v="1"/>
    <x v="1"/>
    <x v="1"/>
    <x v="2"/>
    <x v="1"/>
    <n v="7"/>
    <n v="0"/>
    <n v="1"/>
  </r>
  <r>
    <n v="16"/>
    <x v="172"/>
    <x v="4"/>
    <n v="5"/>
    <x v="71"/>
    <n v="5"/>
    <x v="1"/>
    <x v="1"/>
    <x v="2"/>
    <x v="5"/>
    <n v="8"/>
    <n v="1"/>
    <n v="1"/>
  </r>
  <r>
    <n v="16"/>
    <x v="172"/>
    <x v="4"/>
    <n v="5"/>
    <x v="72"/>
    <n v="6"/>
    <x v="0"/>
    <x v="1"/>
    <x v="2"/>
    <x v="6"/>
    <n v="5"/>
    <n v="0"/>
    <n v="1"/>
  </r>
  <r>
    <n v="16"/>
    <x v="172"/>
    <x v="4"/>
    <n v="5"/>
    <x v="73"/>
    <n v="6"/>
    <x v="1"/>
    <x v="1"/>
    <x v="2"/>
    <x v="6"/>
    <n v="8"/>
    <n v="0"/>
    <n v="1"/>
  </r>
  <r>
    <n v="16"/>
    <x v="172"/>
    <x v="4"/>
    <n v="5"/>
    <x v="74"/>
    <n v="5"/>
    <x v="2"/>
    <x v="0"/>
    <x v="2"/>
    <x v="5"/>
    <n v="10"/>
    <n v="1"/>
    <n v="0"/>
  </r>
  <r>
    <n v="16"/>
    <x v="172"/>
    <x v="4"/>
    <n v="5"/>
    <x v="75"/>
    <n v="5"/>
    <x v="2"/>
    <x v="0"/>
    <x v="2"/>
    <x v="5"/>
    <n v="10"/>
    <n v="1"/>
    <n v="0"/>
  </r>
  <r>
    <n v="16"/>
    <x v="172"/>
    <x v="4"/>
    <n v="5"/>
    <x v="76"/>
    <n v="6"/>
    <x v="2"/>
    <x v="1"/>
    <x v="2"/>
    <x v="6"/>
    <n v="10"/>
    <n v="0"/>
    <n v="1"/>
  </r>
  <r>
    <n v="16"/>
    <x v="172"/>
    <x v="4"/>
    <n v="5"/>
    <x v="77"/>
    <n v="6"/>
    <x v="1"/>
    <x v="0"/>
    <x v="2"/>
    <x v="6"/>
    <n v="8"/>
    <n v="0"/>
    <n v="0"/>
  </r>
  <r>
    <n v="16"/>
    <x v="172"/>
    <x v="4"/>
    <n v="5"/>
    <x v="78"/>
    <n v="1"/>
    <x v="0"/>
    <x v="0"/>
    <x v="2"/>
    <x v="1"/>
    <n v="6"/>
    <n v="0"/>
    <n v="0"/>
  </r>
  <r>
    <n v="16"/>
    <x v="172"/>
    <x v="4"/>
    <n v="5"/>
    <x v="79"/>
    <n v="6"/>
    <x v="1"/>
    <x v="0"/>
    <x v="2"/>
    <x v="6"/>
    <n v="7"/>
    <n v="0"/>
    <n v="0"/>
  </r>
  <r>
    <n v="16"/>
    <x v="172"/>
    <x v="4"/>
    <n v="5"/>
    <x v="80"/>
    <n v="2"/>
    <x v="1"/>
    <x v="0"/>
    <x v="2"/>
    <x v="0"/>
    <n v="8"/>
    <n v="0"/>
    <n v="0"/>
  </r>
  <r>
    <n v="16"/>
    <x v="172"/>
    <x v="4"/>
    <n v="5"/>
    <x v="81"/>
    <n v="5"/>
    <x v="1"/>
    <x v="0"/>
    <x v="2"/>
    <x v="5"/>
    <n v="8"/>
    <n v="1"/>
    <n v="0"/>
  </r>
  <r>
    <n v="16"/>
    <x v="172"/>
    <x v="4"/>
    <n v="5"/>
    <x v="82"/>
    <n v="6"/>
    <x v="0"/>
    <x v="0"/>
    <x v="2"/>
    <x v="6"/>
    <n v="5"/>
    <n v="0"/>
    <n v="0"/>
  </r>
  <r>
    <n v="16"/>
    <x v="172"/>
    <x v="4"/>
    <n v="5"/>
    <x v="83"/>
    <n v="6"/>
    <x v="1"/>
    <x v="0"/>
    <x v="2"/>
    <x v="6"/>
    <n v="8"/>
    <n v="0"/>
    <n v="0"/>
  </r>
  <r>
    <n v="16"/>
    <x v="172"/>
    <x v="4"/>
    <n v="5"/>
    <x v="84"/>
    <n v="5"/>
    <x v="2"/>
    <x v="0"/>
    <x v="2"/>
    <x v="5"/>
    <n v="9"/>
    <n v="1"/>
    <n v="0"/>
  </r>
  <r>
    <n v="16"/>
    <x v="172"/>
    <x v="4"/>
    <n v="5"/>
    <x v="85"/>
    <n v="1"/>
    <x v="2"/>
    <x v="0"/>
    <x v="2"/>
    <x v="1"/>
    <n v="10"/>
    <n v="0"/>
    <n v="0"/>
  </r>
  <r>
    <n v="16"/>
    <x v="172"/>
    <x v="4"/>
    <n v="5"/>
    <x v="86"/>
    <n v="6"/>
    <x v="2"/>
    <x v="0"/>
    <x v="2"/>
    <x v="6"/>
    <n v="10"/>
    <n v="0"/>
    <n v="0"/>
  </r>
  <r>
    <n v="16"/>
    <x v="172"/>
    <x v="4"/>
    <n v="5"/>
    <x v="87"/>
    <n v="1"/>
    <x v="2"/>
    <x v="0"/>
    <x v="2"/>
    <x v="1"/>
    <n v="9"/>
    <n v="0"/>
    <n v="0"/>
  </r>
  <r>
    <n v="16"/>
    <x v="172"/>
    <x v="4"/>
    <n v="5"/>
    <x v="88"/>
    <n v="6"/>
    <x v="1"/>
    <x v="0"/>
    <x v="2"/>
    <x v="6"/>
    <n v="8"/>
    <n v="0"/>
    <n v="0"/>
  </r>
  <r>
    <n v="16"/>
    <x v="172"/>
    <x v="4"/>
    <n v="5"/>
    <x v="89"/>
    <n v="6"/>
    <x v="1"/>
    <x v="1"/>
    <x v="2"/>
    <x v="6"/>
    <n v="8"/>
    <n v="0"/>
    <n v="1"/>
  </r>
  <r>
    <n v="16"/>
    <x v="172"/>
    <x v="4"/>
    <n v="5"/>
    <x v="90"/>
    <n v="1"/>
    <x v="0"/>
    <x v="1"/>
    <x v="2"/>
    <x v="1"/>
    <n v="6"/>
    <n v="0"/>
    <n v="1"/>
  </r>
  <r>
    <n v="16"/>
    <x v="172"/>
    <x v="4"/>
    <n v="5"/>
    <x v="91"/>
    <n v="1"/>
    <x v="0"/>
    <x v="0"/>
    <x v="2"/>
    <x v="1"/>
    <n v="6"/>
    <n v="0"/>
    <n v="0"/>
  </r>
  <r>
    <n v="17"/>
    <x v="173"/>
    <x v="5"/>
    <n v="6"/>
    <x v="61"/>
    <n v="6"/>
    <x v="2"/>
    <x v="1"/>
    <x v="2"/>
    <x v="6"/>
    <n v="10"/>
    <n v="1"/>
    <n v="1"/>
  </r>
  <r>
    <n v="17"/>
    <x v="173"/>
    <x v="5"/>
    <n v="6"/>
    <x v="62"/>
    <n v="6"/>
    <x v="2"/>
    <x v="1"/>
    <x v="2"/>
    <x v="6"/>
    <n v="10"/>
    <n v="1"/>
    <n v="1"/>
  </r>
  <r>
    <n v="17"/>
    <x v="173"/>
    <x v="5"/>
    <n v="6"/>
    <x v="63"/>
    <n v="6"/>
    <x v="2"/>
    <x v="1"/>
    <x v="2"/>
    <x v="6"/>
    <n v="10"/>
    <n v="1"/>
    <n v="1"/>
  </r>
  <r>
    <n v="17"/>
    <x v="173"/>
    <x v="5"/>
    <n v="6"/>
    <x v="64"/>
    <n v="6"/>
    <x v="2"/>
    <x v="1"/>
    <x v="2"/>
    <x v="6"/>
    <n v="10"/>
    <n v="1"/>
    <n v="1"/>
  </r>
  <r>
    <n v="17"/>
    <x v="173"/>
    <x v="5"/>
    <n v="6"/>
    <x v="65"/>
    <n v="6"/>
    <x v="0"/>
    <x v="1"/>
    <x v="2"/>
    <x v="6"/>
    <n v="6"/>
    <n v="1"/>
    <n v="1"/>
  </r>
  <r>
    <n v="17"/>
    <x v="173"/>
    <x v="5"/>
    <n v="6"/>
    <x v="66"/>
    <n v="6"/>
    <x v="1"/>
    <x v="0"/>
    <x v="2"/>
    <x v="6"/>
    <n v="7"/>
    <n v="1"/>
    <n v="0"/>
  </r>
  <r>
    <n v="17"/>
    <x v="173"/>
    <x v="5"/>
    <n v="6"/>
    <x v="67"/>
    <n v="6"/>
    <x v="1"/>
    <x v="0"/>
    <x v="2"/>
    <x v="6"/>
    <n v="7"/>
    <n v="1"/>
    <n v="0"/>
  </r>
  <r>
    <n v="17"/>
    <x v="173"/>
    <x v="5"/>
    <n v="6"/>
    <x v="68"/>
    <n v="6"/>
    <x v="0"/>
    <x v="0"/>
    <x v="2"/>
    <x v="6"/>
    <n v="6"/>
    <n v="1"/>
    <n v="0"/>
  </r>
  <r>
    <n v="17"/>
    <x v="173"/>
    <x v="5"/>
    <n v="6"/>
    <x v="69"/>
    <n v="6"/>
    <x v="0"/>
    <x v="0"/>
    <x v="2"/>
    <x v="6"/>
    <n v="5"/>
    <n v="1"/>
    <n v="0"/>
  </r>
  <r>
    <n v="17"/>
    <x v="173"/>
    <x v="5"/>
    <n v="6"/>
    <x v="70"/>
    <n v="6"/>
    <x v="1"/>
    <x v="1"/>
    <x v="2"/>
    <x v="6"/>
    <n v="7"/>
    <n v="1"/>
    <n v="1"/>
  </r>
  <r>
    <n v="17"/>
    <x v="173"/>
    <x v="5"/>
    <n v="6"/>
    <x v="71"/>
    <n v="6"/>
    <x v="1"/>
    <x v="1"/>
    <x v="2"/>
    <x v="6"/>
    <n v="8"/>
    <n v="1"/>
    <n v="1"/>
  </r>
  <r>
    <n v="17"/>
    <x v="173"/>
    <x v="5"/>
    <n v="6"/>
    <x v="72"/>
    <n v="6"/>
    <x v="0"/>
    <x v="1"/>
    <x v="2"/>
    <x v="6"/>
    <n v="5"/>
    <n v="1"/>
    <n v="1"/>
  </r>
  <r>
    <n v="17"/>
    <x v="173"/>
    <x v="5"/>
    <n v="6"/>
    <x v="73"/>
    <n v="6"/>
    <x v="1"/>
    <x v="1"/>
    <x v="2"/>
    <x v="6"/>
    <n v="8"/>
    <n v="1"/>
    <n v="1"/>
  </r>
  <r>
    <n v="17"/>
    <x v="173"/>
    <x v="5"/>
    <n v="6"/>
    <x v="74"/>
    <n v="6"/>
    <x v="2"/>
    <x v="0"/>
    <x v="2"/>
    <x v="6"/>
    <n v="10"/>
    <n v="1"/>
    <n v="0"/>
  </r>
  <r>
    <n v="17"/>
    <x v="173"/>
    <x v="5"/>
    <n v="6"/>
    <x v="75"/>
    <n v="6"/>
    <x v="2"/>
    <x v="0"/>
    <x v="2"/>
    <x v="6"/>
    <n v="10"/>
    <n v="1"/>
    <n v="0"/>
  </r>
  <r>
    <n v="17"/>
    <x v="173"/>
    <x v="5"/>
    <n v="6"/>
    <x v="76"/>
    <n v="6"/>
    <x v="2"/>
    <x v="1"/>
    <x v="2"/>
    <x v="6"/>
    <n v="10"/>
    <n v="1"/>
    <n v="1"/>
  </r>
  <r>
    <n v="17"/>
    <x v="173"/>
    <x v="5"/>
    <n v="6"/>
    <x v="77"/>
    <n v="6"/>
    <x v="1"/>
    <x v="0"/>
    <x v="2"/>
    <x v="6"/>
    <n v="8"/>
    <n v="1"/>
    <n v="0"/>
  </r>
  <r>
    <n v="17"/>
    <x v="173"/>
    <x v="5"/>
    <n v="6"/>
    <x v="78"/>
    <n v="6"/>
    <x v="0"/>
    <x v="0"/>
    <x v="2"/>
    <x v="6"/>
    <n v="6"/>
    <n v="1"/>
    <n v="0"/>
  </r>
  <r>
    <n v="17"/>
    <x v="173"/>
    <x v="5"/>
    <n v="6"/>
    <x v="79"/>
    <n v="6"/>
    <x v="1"/>
    <x v="0"/>
    <x v="2"/>
    <x v="6"/>
    <n v="7"/>
    <n v="1"/>
    <n v="0"/>
  </r>
  <r>
    <n v="17"/>
    <x v="173"/>
    <x v="5"/>
    <n v="6"/>
    <x v="80"/>
    <n v="6"/>
    <x v="1"/>
    <x v="0"/>
    <x v="2"/>
    <x v="6"/>
    <n v="8"/>
    <n v="1"/>
    <n v="0"/>
  </r>
  <r>
    <n v="17"/>
    <x v="173"/>
    <x v="5"/>
    <n v="6"/>
    <x v="81"/>
    <n v="6"/>
    <x v="1"/>
    <x v="0"/>
    <x v="2"/>
    <x v="6"/>
    <n v="8"/>
    <n v="1"/>
    <n v="0"/>
  </r>
  <r>
    <n v="17"/>
    <x v="173"/>
    <x v="5"/>
    <n v="6"/>
    <x v="82"/>
    <n v="6"/>
    <x v="0"/>
    <x v="0"/>
    <x v="2"/>
    <x v="6"/>
    <n v="5"/>
    <n v="1"/>
    <n v="0"/>
  </r>
  <r>
    <n v="17"/>
    <x v="173"/>
    <x v="5"/>
    <n v="6"/>
    <x v="83"/>
    <n v="6"/>
    <x v="1"/>
    <x v="0"/>
    <x v="2"/>
    <x v="6"/>
    <n v="8"/>
    <n v="1"/>
    <n v="0"/>
  </r>
  <r>
    <n v="17"/>
    <x v="173"/>
    <x v="5"/>
    <n v="6"/>
    <x v="84"/>
    <n v="6"/>
    <x v="2"/>
    <x v="0"/>
    <x v="2"/>
    <x v="6"/>
    <n v="9"/>
    <n v="1"/>
    <n v="0"/>
  </r>
  <r>
    <n v="17"/>
    <x v="173"/>
    <x v="5"/>
    <n v="6"/>
    <x v="85"/>
    <n v="6"/>
    <x v="2"/>
    <x v="0"/>
    <x v="2"/>
    <x v="6"/>
    <n v="10"/>
    <n v="1"/>
    <n v="0"/>
  </r>
  <r>
    <n v="17"/>
    <x v="173"/>
    <x v="5"/>
    <n v="6"/>
    <x v="86"/>
    <n v="6"/>
    <x v="2"/>
    <x v="0"/>
    <x v="2"/>
    <x v="6"/>
    <n v="10"/>
    <n v="1"/>
    <n v="0"/>
  </r>
  <r>
    <n v="17"/>
    <x v="173"/>
    <x v="5"/>
    <n v="6"/>
    <x v="87"/>
    <n v="6"/>
    <x v="2"/>
    <x v="0"/>
    <x v="2"/>
    <x v="6"/>
    <n v="9"/>
    <n v="1"/>
    <n v="0"/>
  </r>
  <r>
    <n v="17"/>
    <x v="173"/>
    <x v="5"/>
    <n v="6"/>
    <x v="88"/>
    <n v="6"/>
    <x v="1"/>
    <x v="0"/>
    <x v="2"/>
    <x v="6"/>
    <n v="8"/>
    <n v="1"/>
    <n v="0"/>
  </r>
  <r>
    <n v="17"/>
    <x v="173"/>
    <x v="5"/>
    <n v="6"/>
    <x v="89"/>
    <n v="6"/>
    <x v="1"/>
    <x v="1"/>
    <x v="2"/>
    <x v="6"/>
    <n v="8"/>
    <n v="1"/>
    <n v="1"/>
  </r>
  <r>
    <n v="17"/>
    <x v="173"/>
    <x v="5"/>
    <n v="6"/>
    <x v="90"/>
    <n v="6"/>
    <x v="0"/>
    <x v="1"/>
    <x v="2"/>
    <x v="6"/>
    <n v="6"/>
    <n v="1"/>
    <n v="1"/>
  </r>
  <r>
    <n v="17"/>
    <x v="173"/>
    <x v="5"/>
    <n v="6"/>
    <x v="91"/>
    <n v="5"/>
    <x v="0"/>
    <x v="0"/>
    <x v="2"/>
    <x v="5"/>
    <n v="6"/>
    <n v="0"/>
    <n v="0"/>
  </r>
  <r>
    <n v="18"/>
    <x v="174"/>
    <x v="5"/>
    <n v="6"/>
    <x v="61"/>
    <n v="5"/>
    <x v="2"/>
    <x v="1"/>
    <x v="2"/>
    <x v="5"/>
    <n v="10"/>
    <n v="0"/>
    <n v="1"/>
  </r>
  <r>
    <n v="18"/>
    <x v="174"/>
    <x v="5"/>
    <n v="6"/>
    <x v="62"/>
    <n v="5"/>
    <x v="2"/>
    <x v="1"/>
    <x v="2"/>
    <x v="5"/>
    <n v="10"/>
    <n v="0"/>
    <n v="1"/>
  </r>
  <r>
    <n v="18"/>
    <x v="174"/>
    <x v="5"/>
    <n v="6"/>
    <x v="63"/>
    <n v="5"/>
    <x v="2"/>
    <x v="1"/>
    <x v="2"/>
    <x v="5"/>
    <n v="10"/>
    <n v="0"/>
    <n v="1"/>
  </r>
  <r>
    <n v="18"/>
    <x v="174"/>
    <x v="5"/>
    <n v="6"/>
    <x v="64"/>
    <n v="6"/>
    <x v="2"/>
    <x v="1"/>
    <x v="2"/>
    <x v="6"/>
    <n v="10"/>
    <n v="1"/>
    <n v="1"/>
  </r>
  <r>
    <n v="18"/>
    <x v="174"/>
    <x v="5"/>
    <n v="6"/>
    <x v="65"/>
    <n v="6"/>
    <x v="0"/>
    <x v="1"/>
    <x v="2"/>
    <x v="6"/>
    <n v="6"/>
    <n v="1"/>
    <n v="1"/>
  </r>
  <r>
    <n v="18"/>
    <x v="174"/>
    <x v="5"/>
    <n v="6"/>
    <x v="66"/>
    <n v="6"/>
    <x v="1"/>
    <x v="0"/>
    <x v="2"/>
    <x v="6"/>
    <n v="7"/>
    <n v="1"/>
    <n v="0"/>
  </r>
  <r>
    <n v="18"/>
    <x v="174"/>
    <x v="5"/>
    <n v="6"/>
    <x v="67"/>
    <n v="6"/>
    <x v="1"/>
    <x v="0"/>
    <x v="2"/>
    <x v="6"/>
    <n v="7"/>
    <n v="1"/>
    <n v="0"/>
  </r>
  <r>
    <n v="18"/>
    <x v="174"/>
    <x v="5"/>
    <n v="6"/>
    <x v="68"/>
    <n v="6"/>
    <x v="0"/>
    <x v="0"/>
    <x v="2"/>
    <x v="6"/>
    <n v="6"/>
    <n v="1"/>
    <n v="0"/>
  </r>
  <r>
    <n v="18"/>
    <x v="174"/>
    <x v="5"/>
    <n v="6"/>
    <x v="69"/>
    <n v="6"/>
    <x v="0"/>
    <x v="0"/>
    <x v="2"/>
    <x v="6"/>
    <n v="5"/>
    <n v="1"/>
    <n v="0"/>
  </r>
  <r>
    <n v="18"/>
    <x v="174"/>
    <x v="5"/>
    <n v="6"/>
    <x v="70"/>
    <n v="6"/>
    <x v="1"/>
    <x v="1"/>
    <x v="2"/>
    <x v="6"/>
    <n v="7"/>
    <n v="1"/>
    <n v="1"/>
  </r>
  <r>
    <n v="18"/>
    <x v="174"/>
    <x v="5"/>
    <n v="6"/>
    <x v="71"/>
    <n v="5"/>
    <x v="1"/>
    <x v="1"/>
    <x v="2"/>
    <x v="5"/>
    <n v="8"/>
    <n v="0"/>
    <n v="1"/>
  </r>
  <r>
    <n v="18"/>
    <x v="174"/>
    <x v="5"/>
    <n v="6"/>
    <x v="72"/>
    <n v="6"/>
    <x v="0"/>
    <x v="1"/>
    <x v="2"/>
    <x v="6"/>
    <n v="5"/>
    <n v="1"/>
    <n v="1"/>
  </r>
  <r>
    <n v="18"/>
    <x v="174"/>
    <x v="5"/>
    <n v="6"/>
    <x v="73"/>
    <n v="6"/>
    <x v="1"/>
    <x v="1"/>
    <x v="2"/>
    <x v="6"/>
    <n v="8"/>
    <n v="1"/>
    <n v="1"/>
  </r>
  <r>
    <n v="18"/>
    <x v="174"/>
    <x v="5"/>
    <n v="6"/>
    <x v="74"/>
    <n v="6"/>
    <x v="2"/>
    <x v="0"/>
    <x v="2"/>
    <x v="6"/>
    <n v="10"/>
    <n v="1"/>
    <n v="0"/>
  </r>
  <r>
    <n v="18"/>
    <x v="174"/>
    <x v="5"/>
    <n v="6"/>
    <x v="75"/>
    <n v="5"/>
    <x v="2"/>
    <x v="0"/>
    <x v="2"/>
    <x v="5"/>
    <n v="10"/>
    <n v="0"/>
    <n v="0"/>
  </r>
  <r>
    <n v="18"/>
    <x v="174"/>
    <x v="5"/>
    <n v="6"/>
    <x v="76"/>
    <n v="7"/>
    <x v="2"/>
    <x v="1"/>
    <x v="2"/>
    <x v="2"/>
    <n v="10"/>
    <n v="0"/>
    <n v="1"/>
  </r>
  <r>
    <n v="18"/>
    <x v="174"/>
    <x v="5"/>
    <n v="6"/>
    <x v="77"/>
    <n v="6"/>
    <x v="1"/>
    <x v="0"/>
    <x v="2"/>
    <x v="6"/>
    <n v="8"/>
    <n v="1"/>
    <n v="0"/>
  </r>
  <r>
    <n v="18"/>
    <x v="174"/>
    <x v="5"/>
    <n v="6"/>
    <x v="78"/>
    <n v="1"/>
    <x v="0"/>
    <x v="0"/>
    <x v="2"/>
    <x v="1"/>
    <n v="6"/>
    <n v="0"/>
    <n v="0"/>
  </r>
  <r>
    <n v="18"/>
    <x v="174"/>
    <x v="5"/>
    <n v="6"/>
    <x v="79"/>
    <n v="5"/>
    <x v="1"/>
    <x v="0"/>
    <x v="2"/>
    <x v="5"/>
    <n v="7"/>
    <n v="0"/>
    <n v="0"/>
  </r>
  <r>
    <n v="18"/>
    <x v="174"/>
    <x v="5"/>
    <n v="6"/>
    <x v="80"/>
    <n v="5"/>
    <x v="1"/>
    <x v="0"/>
    <x v="2"/>
    <x v="5"/>
    <n v="8"/>
    <n v="0"/>
    <n v="0"/>
  </r>
  <r>
    <n v="18"/>
    <x v="174"/>
    <x v="5"/>
    <n v="6"/>
    <x v="81"/>
    <n v="6"/>
    <x v="1"/>
    <x v="0"/>
    <x v="2"/>
    <x v="6"/>
    <n v="8"/>
    <n v="1"/>
    <n v="0"/>
  </r>
  <r>
    <n v="18"/>
    <x v="174"/>
    <x v="5"/>
    <n v="6"/>
    <x v="82"/>
    <n v="6"/>
    <x v="0"/>
    <x v="0"/>
    <x v="2"/>
    <x v="6"/>
    <n v="5"/>
    <n v="1"/>
    <n v="0"/>
  </r>
  <r>
    <n v="18"/>
    <x v="174"/>
    <x v="5"/>
    <n v="6"/>
    <x v="83"/>
    <n v="6"/>
    <x v="1"/>
    <x v="0"/>
    <x v="2"/>
    <x v="6"/>
    <n v="8"/>
    <n v="1"/>
    <n v="0"/>
  </r>
  <r>
    <n v="18"/>
    <x v="174"/>
    <x v="5"/>
    <n v="6"/>
    <x v="84"/>
    <n v="5"/>
    <x v="2"/>
    <x v="0"/>
    <x v="2"/>
    <x v="5"/>
    <n v="9"/>
    <n v="0"/>
    <n v="0"/>
  </r>
  <r>
    <n v="18"/>
    <x v="174"/>
    <x v="5"/>
    <n v="6"/>
    <x v="85"/>
    <n v="6"/>
    <x v="2"/>
    <x v="0"/>
    <x v="2"/>
    <x v="6"/>
    <n v="10"/>
    <n v="1"/>
    <n v="0"/>
  </r>
  <r>
    <n v="18"/>
    <x v="174"/>
    <x v="5"/>
    <n v="6"/>
    <x v="86"/>
    <n v="6"/>
    <x v="2"/>
    <x v="0"/>
    <x v="2"/>
    <x v="6"/>
    <n v="10"/>
    <n v="1"/>
    <n v="0"/>
  </r>
  <r>
    <n v="18"/>
    <x v="174"/>
    <x v="5"/>
    <n v="6"/>
    <x v="87"/>
    <n v="6"/>
    <x v="2"/>
    <x v="0"/>
    <x v="2"/>
    <x v="6"/>
    <n v="9"/>
    <n v="1"/>
    <n v="0"/>
  </r>
  <r>
    <n v="18"/>
    <x v="174"/>
    <x v="5"/>
    <n v="6"/>
    <x v="88"/>
    <n v="6"/>
    <x v="1"/>
    <x v="0"/>
    <x v="2"/>
    <x v="6"/>
    <n v="8"/>
    <n v="1"/>
    <n v="0"/>
  </r>
  <r>
    <n v="18"/>
    <x v="174"/>
    <x v="5"/>
    <n v="6"/>
    <x v="89"/>
    <n v="6"/>
    <x v="1"/>
    <x v="1"/>
    <x v="2"/>
    <x v="6"/>
    <n v="8"/>
    <n v="1"/>
    <n v="1"/>
  </r>
  <r>
    <n v="18"/>
    <x v="174"/>
    <x v="5"/>
    <n v="6"/>
    <x v="90"/>
    <n v="6"/>
    <x v="0"/>
    <x v="1"/>
    <x v="2"/>
    <x v="6"/>
    <n v="6"/>
    <n v="1"/>
    <n v="1"/>
  </r>
  <r>
    <n v="18"/>
    <x v="174"/>
    <x v="5"/>
    <n v="6"/>
    <x v="91"/>
    <n v="6"/>
    <x v="0"/>
    <x v="0"/>
    <x v="2"/>
    <x v="6"/>
    <n v="6"/>
    <n v="1"/>
    <n v="0"/>
  </r>
  <r>
    <n v="19"/>
    <x v="175"/>
    <x v="3"/>
    <n v="4"/>
    <x v="61"/>
    <n v="3"/>
    <x v="2"/>
    <x v="1"/>
    <x v="2"/>
    <x v="3"/>
    <n v="10"/>
    <n v="0"/>
    <n v="1"/>
  </r>
  <r>
    <n v="19"/>
    <x v="175"/>
    <x v="3"/>
    <n v="4"/>
    <x v="62"/>
    <n v="7"/>
    <x v="2"/>
    <x v="1"/>
    <x v="2"/>
    <x v="2"/>
    <n v="10"/>
    <n v="0"/>
    <n v="1"/>
  </r>
  <r>
    <n v="19"/>
    <x v="175"/>
    <x v="3"/>
    <n v="4"/>
    <x v="63"/>
    <n v="4"/>
    <x v="2"/>
    <x v="1"/>
    <x v="2"/>
    <x v="4"/>
    <n v="10"/>
    <n v="1"/>
    <n v="1"/>
  </r>
  <r>
    <n v="19"/>
    <x v="175"/>
    <x v="3"/>
    <n v="4"/>
    <x v="64"/>
    <n v="4"/>
    <x v="2"/>
    <x v="1"/>
    <x v="2"/>
    <x v="4"/>
    <n v="10"/>
    <n v="1"/>
    <n v="1"/>
  </r>
  <r>
    <n v="19"/>
    <x v="175"/>
    <x v="3"/>
    <n v="4"/>
    <x v="65"/>
    <n v="4"/>
    <x v="0"/>
    <x v="1"/>
    <x v="2"/>
    <x v="4"/>
    <n v="6"/>
    <n v="1"/>
    <n v="1"/>
  </r>
  <r>
    <n v="19"/>
    <x v="175"/>
    <x v="3"/>
    <n v="4"/>
    <x v="66"/>
    <n v="4"/>
    <x v="1"/>
    <x v="0"/>
    <x v="2"/>
    <x v="4"/>
    <n v="7"/>
    <n v="1"/>
    <n v="0"/>
  </r>
  <r>
    <n v="19"/>
    <x v="175"/>
    <x v="3"/>
    <n v="4"/>
    <x v="67"/>
    <n v="4"/>
    <x v="1"/>
    <x v="0"/>
    <x v="2"/>
    <x v="4"/>
    <n v="7"/>
    <n v="1"/>
    <n v="0"/>
  </r>
  <r>
    <n v="19"/>
    <x v="175"/>
    <x v="3"/>
    <n v="4"/>
    <x v="68"/>
    <n v="4"/>
    <x v="0"/>
    <x v="0"/>
    <x v="2"/>
    <x v="4"/>
    <n v="6"/>
    <n v="1"/>
    <n v="0"/>
  </r>
  <r>
    <n v="19"/>
    <x v="175"/>
    <x v="3"/>
    <n v="4"/>
    <x v="69"/>
    <n v="4"/>
    <x v="0"/>
    <x v="0"/>
    <x v="2"/>
    <x v="4"/>
    <n v="5"/>
    <n v="1"/>
    <n v="0"/>
  </r>
  <r>
    <n v="19"/>
    <x v="175"/>
    <x v="3"/>
    <n v="4"/>
    <x v="70"/>
    <n v="4"/>
    <x v="1"/>
    <x v="1"/>
    <x v="2"/>
    <x v="4"/>
    <n v="7"/>
    <n v="1"/>
    <n v="1"/>
  </r>
  <r>
    <n v="19"/>
    <x v="175"/>
    <x v="3"/>
    <n v="4"/>
    <x v="71"/>
    <n v="1"/>
    <x v="1"/>
    <x v="1"/>
    <x v="2"/>
    <x v="1"/>
    <n v="8"/>
    <n v="0"/>
    <n v="1"/>
  </r>
  <r>
    <n v="19"/>
    <x v="175"/>
    <x v="3"/>
    <n v="4"/>
    <x v="72"/>
    <n v="4"/>
    <x v="0"/>
    <x v="1"/>
    <x v="2"/>
    <x v="4"/>
    <n v="5"/>
    <n v="1"/>
    <n v="1"/>
  </r>
  <r>
    <n v="19"/>
    <x v="175"/>
    <x v="3"/>
    <n v="4"/>
    <x v="73"/>
    <n v="4"/>
    <x v="1"/>
    <x v="1"/>
    <x v="2"/>
    <x v="4"/>
    <n v="8"/>
    <n v="1"/>
    <n v="1"/>
  </r>
  <r>
    <n v="19"/>
    <x v="175"/>
    <x v="3"/>
    <n v="4"/>
    <x v="74"/>
    <n v="1"/>
    <x v="2"/>
    <x v="0"/>
    <x v="2"/>
    <x v="1"/>
    <n v="10"/>
    <n v="0"/>
    <n v="0"/>
  </r>
  <r>
    <n v="19"/>
    <x v="175"/>
    <x v="3"/>
    <n v="4"/>
    <x v="75"/>
    <n v="4"/>
    <x v="2"/>
    <x v="0"/>
    <x v="2"/>
    <x v="4"/>
    <n v="10"/>
    <n v="1"/>
    <n v="0"/>
  </r>
  <r>
    <n v="19"/>
    <x v="175"/>
    <x v="3"/>
    <n v="4"/>
    <x v="76"/>
    <n v="4"/>
    <x v="2"/>
    <x v="1"/>
    <x v="2"/>
    <x v="4"/>
    <n v="10"/>
    <n v="1"/>
    <n v="1"/>
  </r>
  <r>
    <n v="19"/>
    <x v="175"/>
    <x v="3"/>
    <n v="4"/>
    <x v="77"/>
    <n v="1"/>
    <x v="1"/>
    <x v="0"/>
    <x v="2"/>
    <x v="1"/>
    <n v="8"/>
    <n v="0"/>
    <n v="0"/>
  </r>
  <r>
    <n v="19"/>
    <x v="175"/>
    <x v="3"/>
    <n v="4"/>
    <x v="78"/>
    <n v="1"/>
    <x v="0"/>
    <x v="0"/>
    <x v="2"/>
    <x v="1"/>
    <n v="6"/>
    <n v="0"/>
    <n v="0"/>
  </r>
  <r>
    <n v="19"/>
    <x v="175"/>
    <x v="3"/>
    <n v="4"/>
    <x v="79"/>
    <n v="4"/>
    <x v="1"/>
    <x v="0"/>
    <x v="2"/>
    <x v="4"/>
    <n v="7"/>
    <n v="1"/>
    <n v="0"/>
  </r>
  <r>
    <n v="19"/>
    <x v="175"/>
    <x v="3"/>
    <n v="4"/>
    <x v="80"/>
    <n v="4"/>
    <x v="1"/>
    <x v="0"/>
    <x v="2"/>
    <x v="4"/>
    <n v="8"/>
    <n v="1"/>
    <n v="0"/>
  </r>
  <r>
    <n v="19"/>
    <x v="175"/>
    <x v="3"/>
    <n v="4"/>
    <x v="81"/>
    <n v="4"/>
    <x v="1"/>
    <x v="0"/>
    <x v="2"/>
    <x v="4"/>
    <n v="8"/>
    <n v="1"/>
    <n v="0"/>
  </r>
  <r>
    <n v="19"/>
    <x v="175"/>
    <x v="3"/>
    <n v="4"/>
    <x v="82"/>
    <n v="1"/>
    <x v="0"/>
    <x v="0"/>
    <x v="2"/>
    <x v="1"/>
    <n v="5"/>
    <n v="0"/>
    <n v="0"/>
  </r>
  <r>
    <n v="19"/>
    <x v="175"/>
    <x v="3"/>
    <n v="4"/>
    <x v="83"/>
    <n v="1"/>
    <x v="1"/>
    <x v="0"/>
    <x v="2"/>
    <x v="1"/>
    <n v="8"/>
    <n v="0"/>
    <n v="0"/>
  </r>
  <r>
    <n v="19"/>
    <x v="175"/>
    <x v="3"/>
    <n v="4"/>
    <x v="84"/>
    <n v="4"/>
    <x v="2"/>
    <x v="0"/>
    <x v="2"/>
    <x v="4"/>
    <n v="9"/>
    <n v="1"/>
    <n v="0"/>
  </r>
  <r>
    <n v="19"/>
    <x v="175"/>
    <x v="3"/>
    <n v="4"/>
    <x v="85"/>
    <n v="4"/>
    <x v="2"/>
    <x v="0"/>
    <x v="2"/>
    <x v="4"/>
    <n v="10"/>
    <n v="1"/>
    <n v="0"/>
  </r>
  <r>
    <n v="19"/>
    <x v="175"/>
    <x v="3"/>
    <n v="4"/>
    <x v="86"/>
    <n v="4"/>
    <x v="2"/>
    <x v="0"/>
    <x v="2"/>
    <x v="4"/>
    <n v="10"/>
    <n v="1"/>
    <n v="0"/>
  </r>
  <r>
    <n v="19"/>
    <x v="175"/>
    <x v="3"/>
    <n v="4"/>
    <x v="87"/>
    <n v="1"/>
    <x v="2"/>
    <x v="0"/>
    <x v="2"/>
    <x v="1"/>
    <n v="9"/>
    <n v="0"/>
    <n v="0"/>
  </r>
  <r>
    <n v="19"/>
    <x v="175"/>
    <x v="3"/>
    <n v="4"/>
    <x v="88"/>
    <n v="4"/>
    <x v="1"/>
    <x v="0"/>
    <x v="2"/>
    <x v="4"/>
    <n v="8"/>
    <n v="1"/>
    <n v="0"/>
  </r>
  <r>
    <n v="19"/>
    <x v="175"/>
    <x v="3"/>
    <n v="4"/>
    <x v="89"/>
    <n v="4"/>
    <x v="1"/>
    <x v="1"/>
    <x v="2"/>
    <x v="4"/>
    <n v="8"/>
    <n v="1"/>
    <n v="1"/>
  </r>
  <r>
    <n v="19"/>
    <x v="175"/>
    <x v="3"/>
    <n v="4"/>
    <x v="90"/>
    <n v="3"/>
    <x v="0"/>
    <x v="1"/>
    <x v="2"/>
    <x v="3"/>
    <n v="6"/>
    <n v="0"/>
    <n v="1"/>
  </r>
  <r>
    <n v="19"/>
    <x v="175"/>
    <x v="3"/>
    <n v="4"/>
    <x v="91"/>
    <n v="4"/>
    <x v="0"/>
    <x v="0"/>
    <x v="2"/>
    <x v="4"/>
    <n v="6"/>
    <n v="1"/>
    <n v="0"/>
  </r>
  <r>
    <n v="20"/>
    <x v="176"/>
    <x v="3"/>
    <n v="4"/>
    <x v="61"/>
    <n v="4"/>
    <x v="2"/>
    <x v="1"/>
    <x v="2"/>
    <x v="4"/>
    <n v="10"/>
    <n v="1"/>
    <n v="1"/>
  </r>
  <r>
    <n v="20"/>
    <x v="176"/>
    <x v="3"/>
    <n v="4"/>
    <x v="62"/>
    <n v="4"/>
    <x v="2"/>
    <x v="1"/>
    <x v="2"/>
    <x v="4"/>
    <n v="10"/>
    <n v="1"/>
    <n v="1"/>
  </r>
  <r>
    <n v="20"/>
    <x v="176"/>
    <x v="3"/>
    <n v="4"/>
    <x v="63"/>
    <n v="4"/>
    <x v="2"/>
    <x v="1"/>
    <x v="2"/>
    <x v="4"/>
    <n v="10"/>
    <n v="1"/>
    <n v="1"/>
  </r>
  <r>
    <n v="20"/>
    <x v="176"/>
    <x v="3"/>
    <n v="4"/>
    <x v="64"/>
    <n v="7"/>
    <x v="2"/>
    <x v="1"/>
    <x v="2"/>
    <x v="2"/>
    <n v="10"/>
    <n v="0"/>
    <n v="1"/>
  </r>
  <r>
    <n v="20"/>
    <x v="176"/>
    <x v="3"/>
    <n v="4"/>
    <x v="65"/>
    <n v="7"/>
    <x v="0"/>
    <x v="1"/>
    <x v="2"/>
    <x v="2"/>
    <n v="6"/>
    <n v="0"/>
    <n v="1"/>
  </r>
  <r>
    <n v="20"/>
    <x v="176"/>
    <x v="3"/>
    <n v="4"/>
    <x v="66"/>
    <n v="7"/>
    <x v="1"/>
    <x v="0"/>
    <x v="2"/>
    <x v="2"/>
    <n v="7"/>
    <n v="0"/>
    <n v="0"/>
  </r>
  <r>
    <n v="20"/>
    <x v="176"/>
    <x v="3"/>
    <n v="4"/>
    <x v="67"/>
    <n v="4"/>
    <x v="1"/>
    <x v="0"/>
    <x v="2"/>
    <x v="4"/>
    <n v="7"/>
    <n v="1"/>
    <n v="0"/>
  </r>
  <r>
    <n v="20"/>
    <x v="176"/>
    <x v="3"/>
    <n v="4"/>
    <x v="68"/>
    <n v="4"/>
    <x v="0"/>
    <x v="0"/>
    <x v="2"/>
    <x v="4"/>
    <n v="6"/>
    <n v="1"/>
    <n v="0"/>
  </r>
  <r>
    <n v="20"/>
    <x v="176"/>
    <x v="3"/>
    <n v="4"/>
    <x v="69"/>
    <n v="4"/>
    <x v="0"/>
    <x v="0"/>
    <x v="2"/>
    <x v="4"/>
    <n v="5"/>
    <n v="1"/>
    <n v="0"/>
  </r>
  <r>
    <n v="20"/>
    <x v="176"/>
    <x v="3"/>
    <n v="4"/>
    <x v="70"/>
    <n v="3"/>
    <x v="1"/>
    <x v="1"/>
    <x v="2"/>
    <x v="3"/>
    <n v="7"/>
    <n v="0"/>
    <n v="1"/>
  </r>
  <r>
    <n v="20"/>
    <x v="176"/>
    <x v="3"/>
    <n v="4"/>
    <x v="71"/>
    <n v="4"/>
    <x v="1"/>
    <x v="1"/>
    <x v="2"/>
    <x v="4"/>
    <n v="8"/>
    <n v="1"/>
    <n v="1"/>
  </r>
  <r>
    <n v="20"/>
    <x v="176"/>
    <x v="3"/>
    <n v="4"/>
    <x v="72"/>
    <n v="4"/>
    <x v="0"/>
    <x v="1"/>
    <x v="2"/>
    <x v="4"/>
    <n v="5"/>
    <n v="1"/>
    <n v="1"/>
  </r>
  <r>
    <n v="20"/>
    <x v="176"/>
    <x v="3"/>
    <n v="4"/>
    <x v="73"/>
    <n v="5"/>
    <x v="1"/>
    <x v="1"/>
    <x v="2"/>
    <x v="5"/>
    <n v="8"/>
    <n v="0"/>
    <n v="1"/>
  </r>
  <r>
    <n v="20"/>
    <x v="176"/>
    <x v="3"/>
    <n v="4"/>
    <x v="74"/>
    <n v="5"/>
    <x v="2"/>
    <x v="0"/>
    <x v="2"/>
    <x v="5"/>
    <n v="10"/>
    <n v="0"/>
    <n v="0"/>
  </r>
  <r>
    <n v="20"/>
    <x v="176"/>
    <x v="3"/>
    <n v="4"/>
    <x v="75"/>
    <n v="4"/>
    <x v="2"/>
    <x v="0"/>
    <x v="2"/>
    <x v="4"/>
    <n v="10"/>
    <n v="1"/>
    <n v="0"/>
  </r>
  <r>
    <n v="20"/>
    <x v="176"/>
    <x v="3"/>
    <n v="4"/>
    <x v="76"/>
    <n v="4"/>
    <x v="2"/>
    <x v="1"/>
    <x v="2"/>
    <x v="4"/>
    <n v="10"/>
    <n v="1"/>
    <n v="1"/>
  </r>
  <r>
    <n v="20"/>
    <x v="176"/>
    <x v="3"/>
    <n v="4"/>
    <x v="77"/>
    <n v="5"/>
    <x v="1"/>
    <x v="0"/>
    <x v="2"/>
    <x v="5"/>
    <n v="8"/>
    <n v="0"/>
    <n v="0"/>
  </r>
  <r>
    <n v="20"/>
    <x v="176"/>
    <x v="3"/>
    <n v="4"/>
    <x v="78"/>
    <n v="4"/>
    <x v="0"/>
    <x v="0"/>
    <x v="2"/>
    <x v="4"/>
    <n v="6"/>
    <n v="1"/>
    <n v="0"/>
  </r>
  <r>
    <n v="20"/>
    <x v="176"/>
    <x v="3"/>
    <n v="4"/>
    <x v="79"/>
    <n v="4"/>
    <x v="1"/>
    <x v="0"/>
    <x v="2"/>
    <x v="4"/>
    <n v="7"/>
    <n v="1"/>
    <n v="0"/>
  </r>
  <r>
    <n v="20"/>
    <x v="176"/>
    <x v="3"/>
    <n v="4"/>
    <x v="80"/>
    <n v="4"/>
    <x v="1"/>
    <x v="0"/>
    <x v="2"/>
    <x v="4"/>
    <n v="8"/>
    <n v="1"/>
    <n v="0"/>
  </r>
  <r>
    <n v="20"/>
    <x v="176"/>
    <x v="3"/>
    <n v="4"/>
    <x v="81"/>
    <n v="4"/>
    <x v="1"/>
    <x v="0"/>
    <x v="2"/>
    <x v="4"/>
    <n v="8"/>
    <n v="1"/>
    <n v="0"/>
  </r>
  <r>
    <n v="20"/>
    <x v="176"/>
    <x v="3"/>
    <n v="4"/>
    <x v="82"/>
    <n v="4"/>
    <x v="0"/>
    <x v="0"/>
    <x v="2"/>
    <x v="4"/>
    <n v="5"/>
    <n v="1"/>
    <n v="0"/>
  </r>
  <r>
    <n v="20"/>
    <x v="176"/>
    <x v="3"/>
    <n v="4"/>
    <x v="83"/>
    <n v="4"/>
    <x v="1"/>
    <x v="0"/>
    <x v="2"/>
    <x v="4"/>
    <n v="8"/>
    <n v="1"/>
    <n v="0"/>
  </r>
  <r>
    <n v="20"/>
    <x v="176"/>
    <x v="3"/>
    <n v="4"/>
    <x v="84"/>
    <n v="4"/>
    <x v="2"/>
    <x v="0"/>
    <x v="2"/>
    <x v="4"/>
    <n v="9"/>
    <n v="1"/>
    <n v="0"/>
  </r>
  <r>
    <n v="20"/>
    <x v="176"/>
    <x v="3"/>
    <n v="4"/>
    <x v="85"/>
    <n v="4"/>
    <x v="2"/>
    <x v="0"/>
    <x v="2"/>
    <x v="4"/>
    <n v="10"/>
    <n v="1"/>
    <n v="0"/>
  </r>
  <r>
    <n v="20"/>
    <x v="176"/>
    <x v="3"/>
    <n v="4"/>
    <x v="86"/>
    <n v="4"/>
    <x v="2"/>
    <x v="0"/>
    <x v="2"/>
    <x v="4"/>
    <n v="10"/>
    <n v="1"/>
    <n v="0"/>
  </r>
  <r>
    <n v="20"/>
    <x v="176"/>
    <x v="3"/>
    <n v="4"/>
    <x v="87"/>
    <n v="7"/>
    <x v="2"/>
    <x v="0"/>
    <x v="2"/>
    <x v="2"/>
    <n v="9"/>
    <n v="0"/>
    <n v="0"/>
  </r>
  <r>
    <n v="20"/>
    <x v="176"/>
    <x v="3"/>
    <n v="4"/>
    <x v="88"/>
    <n v="7"/>
    <x v="1"/>
    <x v="0"/>
    <x v="2"/>
    <x v="2"/>
    <n v="8"/>
    <n v="0"/>
    <n v="0"/>
  </r>
  <r>
    <n v="20"/>
    <x v="176"/>
    <x v="3"/>
    <n v="4"/>
    <x v="89"/>
    <n v="4"/>
    <x v="1"/>
    <x v="1"/>
    <x v="2"/>
    <x v="4"/>
    <n v="8"/>
    <n v="1"/>
    <n v="1"/>
  </r>
  <r>
    <n v="20"/>
    <x v="176"/>
    <x v="3"/>
    <n v="4"/>
    <x v="90"/>
    <n v="4"/>
    <x v="0"/>
    <x v="1"/>
    <x v="2"/>
    <x v="4"/>
    <n v="6"/>
    <n v="1"/>
    <n v="1"/>
  </r>
  <r>
    <n v="20"/>
    <x v="176"/>
    <x v="3"/>
    <n v="4"/>
    <x v="91"/>
    <n v="4"/>
    <x v="0"/>
    <x v="0"/>
    <x v="2"/>
    <x v="4"/>
    <n v="6"/>
    <n v="1"/>
    <n v="0"/>
  </r>
  <r>
    <n v="21"/>
    <x v="177"/>
    <x v="3"/>
    <n v="4"/>
    <x v="61"/>
    <n v="4"/>
    <x v="2"/>
    <x v="1"/>
    <x v="2"/>
    <x v="4"/>
    <n v="10"/>
    <n v="1"/>
    <n v="1"/>
  </r>
  <r>
    <n v="21"/>
    <x v="177"/>
    <x v="3"/>
    <n v="4"/>
    <x v="62"/>
    <n v="7"/>
    <x v="2"/>
    <x v="1"/>
    <x v="2"/>
    <x v="2"/>
    <n v="10"/>
    <n v="0"/>
    <n v="1"/>
  </r>
  <r>
    <n v="21"/>
    <x v="177"/>
    <x v="3"/>
    <n v="4"/>
    <x v="63"/>
    <n v="4"/>
    <x v="2"/>
    <x v="1"/>
    <x v="2"/>
    <x v="4"/>
    <n v="10"/>
    <n v="1"/>
    <n v="1"/>
  </r>
  <r>
    <n v="21"/>
    <x v="177"/>
    <x v="3"/>
    <n v="4"/>
    <x v="64"/>
    <n v="4"/>
    <x v="2"/>
    <x v="1"/>
    <x v="2"/>
    <x v="4"/>
    <n v="10"/>
    <n v="1"/>
    <n v="1"/>
  </r>
  <r>
    <n v="21"/>
    <x v="177"/>
    <x v="3"/>
    <n v="4"/>
    <x v="65"/>
    <n v="1"/>
    <x v="0"/>
    <x v="1"/>
    <x v="2"/>
    <x v="1"/>
    <n v="6"/>
    <n v="0"/>
    <n v="1"/>
  </r>
  <r>
    <n v="21"/>
    <x v="177"/>
    <x v="3"/>
    <n v="4"/>
    <x v="66"/>
    <n v="1"/>
    <x v="1"/>
    <x v="0"/>
    <x v="2"/>
    <x v="1"/>
    <n v="7"/>
    <n v="0"/>
    <n v="0"/>
  </r>
  <r>
    <n v="21"/>
    <x v="177"/>
    <x v="3"/>
    <n v="4"/>
    <x v="67"/>
    <n v="4"/>
    <x v="1"/>
    <x v="0"/>
    <x v="2"/>
    <x v="4"/>
    <n v="7"/>
    <n v="1"/>
    <n v="0"/>
  </r>
  <r>
    <n v="21"/>
    <x v="177"/>
    <x v="3"/>
    <n v="4"/>
    <x v="68"/>
    <n v="4"/>
    <x v="0"/>
    <x v="0"/>
    <x v="2"/>
    <x v="4"/>
    <n v="6"/>
    <n v="1"/>
    <n v="0"/>
  </r>
  <r>
    <n v="21"/>
    <x v="177"/>
    <x v="3"/>
    <n v="4"/>
    <x v="69"/>
    <n v="6"/>
    <x v="0"/>
    <x v="0"/>
    <x v="2"/>
    <x v="6"/>
    <n v="5"/>
    <n v="0"/>
    <n v="0"/>
  </r>
  <r>
    <n v="21"/>
    <x v="177"/>
    <x v="3"/>
    <n v="4"/>
    <x v="70"/>
    <n v="4"/>
    <x v="1"/>
    <x v="1"/>
    <x v="2"/>
    <x v="4"/>
    <n v="7"/>
    <n v="1"/>
    <n v="1"/>
  </r>
  <r>
    <n v="21"/>
    <x v="177"/>
    <x v="3"/>
    <n v="4"/>
    <x v="71"/>
    <n v="1"/>
    <x v="1"/>
    <x v="1"/>
    <x v="2"/>
    <x v="1"/>
    <n v="8"/>
    <n v="0"/>
    <n v="1"/>
  </r>
  <r>
    <n v="21"/>
    <x v="177"/>
    <x v="3"/>
    <n v="4"/>
    <x v="72"/>
    <n v="4"/>
    <x v="0"/>
    <x v="1"/>
    <x v="2"/>
    <x v="4"/>
    <n v="5"/>
    <n v="1"/>
    <n v="1"/>
  </r>
  <r>
    <n v="21"/>
    <x v="177"/>
    <x v="3"/>
    <n v="4"/>
    <x v="73"/>
    <n v="4"/>
    <x v="1"/>
    <x v="1"/>
    <x v="2"/>
    <x v="4"/>
    <n v="8"/>
    <n v="1"/>
    <n v="1"/>
  </r>
  <r>
    <n v="21"/>
    <x v="177"/>
    <x v="3"/>
    <n v="4"/>
    <x v="74"/>
    <n v="1"/>
    <x v="2"/>
    <x v="0"/>
    <x v="2"/>
    <x v="1"/>
    <n v="10"/>
    <n v="0"/>
    <n v="0"/>
  </r>
  <r>
    <n v="21"/>
    <x v="177"/>
    <x v="3"/>
    <n v="4"/>
    <x v="75"/>
    <n v="4"/>
    <x v="2"/>
    <x v="0"/>
    <x v="2"/>
    <x v="4"/>
    <n v="10"/>
    <n v="1"/>
    <n v="0"/>
  </r>
  <r>
    <n v="21"/>
    <x v="177"/>
    <x v="3"/>
    <n v="4"/>
    <x v="76"/>
    <n v="4"/>
    <x v="2"/>
    <x v="1"/>
    <x v="2"/>
    <x v="4"/>
    <n v="10"/>
    <n v="1"/>
    <n v="1"/>
  </r>
  <r>
    <n v="21"/>
    <x v="177"/>
    <x v="3"/>
    <n v="4"/>
    <x v="77"/>
    <n v="1"/>
    <x v="1"/>
    <x v="0"/>
    <x v="2"/>
    <x v="1"/>
    <n v="8"/>
    <n v="0"/>
    <n v="0"/>
  </r>
  <r>
    <n v="21"/>
    <x v="177"/>
    <x v="3"/>
    <n v="4"/>
    <x v="78"/>
    <n v="1"/>
    <x v="0"/>
    <x v="0"/>
    <x v="2"/>
    <x v="1"/>
    <n v="6"/>
    <n v="0"/>
    <n v="0"/>
  </r>
  <r>
    <n v="21"/>
    <x v="177"/>
    <x v="3"/>
    <n v="4"/>
    <x v="79"/>
    <n v="3"/>
    <x v="1"/>
    <x v="0"/>
    <x v="2"/>
    <x v="3"/>
    <n v="7"/>
    <n v="0"/>
    <n v="0"/>
  </r>
  <r>
    <n v="21"/>
    <x v="177"/>
    <x v="3"/>
    <n v="4"/>
    <x v="80"/>
    <n v="4"/>
    <x v="1"/>
    <x v="0"/>
    <x v="2"/>
    <x v="4"/>
    <n v="8"/>
    <n v="1"/>
    <n v="0"/>
  </r>
  <r>
    <n v="21"/>
    <x v="177"/>
    <x v="3"/>
    <n v="4"/>
    <x v="81"/>
    <n v="1"/>
    <x v="1"/>
    <x v="0"/>
    <x v="2"/>
    <x v="1"/>
    <n v="8"/>
    <n v="0"/>
    <n v="0"/>
  </r>
  <r>
    <n v="21"/>
    <x v="177"/>
    <x v="3"/>
    <n v="4"/>
    <x v="82"/>
    <n v="1"/>
    <x v="0"/>
    <x v="0"/>
    <x v="2"/>
    <x v="1"/>
    <n v="5"/>
    <n v="0"/>
    <n v="0"/>
  </r>
  <r>
    <n v="21"/>
    <x v="177"/>
    <x v="3"/>
    <n v="4"/>
    <x v="83"/>
    <n v="1"/>
    <x v="1"/>
    <x v="0"/>
    <x v="2"/>
    <x v="1"/>
    <n v="8"/>
    <n v="0"/>
    <n v="0"/>
  </r>
  <r>
    <n v="21"/>
    <x v="177"/>
    <x v="3"/>
    <n v="4"/>
    <x v="84"/>
    <n v="4"/>
    <x v="2"/>
    <x v="0"/>
    <x v="2"/>
    <x v="4"/>
    <n v="9"/>
    <n v="1"/>
    <n v="0"/>
  </r>
  <r>
    <n v="21"/>
    <x v="177"/>
    <x v="3"/>
    <n v="4"/>
    <x v="85"/>
    <n v="4"/>
    <x v="2"/>
    <x v="0"/>
    <x v="2"/>
    <x v="4"/>
    <n v="10"/>
    <n v="1"/>
    <n v="0"/>
  </r>
  <r>
    <n v="21"/>
    <x v="177"/>
    <x v="3"/>
    <n v="4"/>
    <x v="86"/>
    <n v="1"/>
    <x v="2"/>
    <x v="0"/>
    <x v="2"/>
    <x v="1"/>
    <n v="10"/>
    <n v="0"/>
    <n v="0"/>
  </r>
  <r>
    <n v="21"/>
    <x v="177"/>
    <x v="3"/>
    <n v="4"/>
    <x v="87"/>
    <n v="1"/>
    <x v="2"/>
    <x v="0"/>
    <x v="2"/>
    <x v="1"/>
    <n v="9"/>
    <n v="0"/>
    <n v="0"/>
  </r>
  <r>
    <n v="21"/>
    <x v="177"/>
    <x v="3"/>
    <n v="4"/>
    <x v="88"/>
    <n v="3"/>
    <x v="1"/>
    <x v="0"/>
    <x v="2"/>
    <x v="3"/>
    <n v="8"/>
    <n v="0"/>
    <n v="0"/>
  </r>
  <r>
    <n v="21"/>
    <x v="177"/>
    <x v="3"/>
    <n v="4"/>
    <x v="89"/>
    <n v="4"/>
    <x v="1"/>
    <x v="1"/>
    <x v="2"/>
    <x v="4"/>
    <n v="8"/>
    <n v="1"/>
    <n v="1"/>
  </r>
  <r>
    <n v="21"/>
    <x v="177"/>
    <x v="3"/>
    <n v="4"/>
    <x v="90"/>
    <n v="1"/>
    <x v="0"/>
    <x v="1"/>
    <x v="2"/>
    <x v="1"/>
    <n v="6"/>
    <n v="0"/>
    <n v="1"/>
  </r>
  <r>
    <n v="21"/>
    <x v="177"/>
    <x v="3"/>
    <n v="4"/>
    <x v="91"/>
    <n v="3"/>
    <x v="0"/>
    <x v="0"/>
    <x v="2"/>
    <x v="3"/>
    <n v="6"/>
    <n v="0"/>
    <n v="0"/>
  </r>
  <r>
    <n v="22"/>
    <x v="178"/>
    <x v="2"/>
    <n v="1"/>
    <x v="61"/>
    <n v="4"/>
    <x v="2"/>
    <x v="1"/>
    <x v="2"/>
    <x v="4"/>
    <n v="10"/>
    <n v="0"/>
    <n v="1"/>
  </r>
  <r>
    <n v="22"/>
    <x v="178"/>
    <x v="2"/>
    <n v="1"/>
    <x v="62"/>
    <n v="6"/>
    <x v="2"/>
    <x v="1"/>
    <x v="2"/>
    <x v="6"/>
    <n v="10"/>
    <n v="0"/>
    <n v="1"/>
  </r>
  <r>
    <n v="22"/>
    <x v="178"/>
    <x v="2"/>
    <n v="1"/>
    <x v="63"/>
    <n v="5"/>
    <x v="2"/>
    <x v="1"/>
    <x v="2"/>
    <x v="5"/>
    <n v="10"/>
    <n v="0"/>
    <n v="1"/>
  </r>
  <r>
    <n v="22"/>
    <x v="178"/>
    <x v="2"/>
    <n v="1"/>
    <x v="64"/>
    <n v="1"/>
    <x v="2"/>
    <x v="1"/>
    <x v="2"/>
    <x v="1"/>
    <n v="10"/>
    <n v="1"/>
    <n v="1"/>
  </r>
  <r>
    <n v="22"/>
    <x v="178"/>
    <x v="2"/>
    <n v="1"/>
    <x v="65"/>
    <n v="1"/>
    <x v="0"/>
    <x v="1"/>
    <x v="2"/>
    <x v="1"/>
    <n v="6"/>
    <n v="1"/>
    <n v="1"/>
  </r>
  <r>
    <n v="22"/>
    <x v="178"/>
    <x v="2"/>
    <n v="1"/>
    <x v="66"/>
    <n v="1"/>
    <x v="1"/>
    <x v="0"/>
    <x v="2"/>
    <x v="1"/>
    <n v="7"/>
    <n v="1"/>
    <n v="0"/>
  </r>
  <r>
    <n v="22"/>
    <x v="178"/>
    <x v="2"/>
    <n v="1"/>
    <x v="67"/>
    <n v="5"/>
    <x v="1"/>
    <x v="0"/>
    <x v="2"/>
    <x v="5"/>
    <n v="7"/>
    <n v="0"/>
    <n v="0"/>
  </r>
  <r>
    <n v="22"/>
    <x v="178"/>
    <x v="2"/>
    <n v="1"/>
    <x v="68"/>
    <n v="1"/>
    <x v="0"/>
    <x v="0"/>
    <x v="2"/>
    <x v="1"/>
    <n v="6"/>
    <n v="1"/>
    <n v="0"/>
  </r>
  <r>
    <n v="22"/>
    <x v="178"/>
    <x v="2"/>
    <n v="1"/>
    <x v="69"/>
    <n v="6"/>
    <x v="0"/>
    <x v="0"/>
    <x v="2"/>
    <x v="6"/>
    <n v="5"/>
    <n v="0"/>
    <n v="0"/>
  </r>
  <r>
    <n v="22"/>
    <x v="178"/>
    <x v="2"/>
    <n v="1"/>
    <x v="70"/>
    <n v="6"/>
    <x v="1"/>
    <x v="1"/>
    <x v="2"/>
    <x v="6"/>
    <n v="7"/>
    <n v="0"/>
    <n v="1"/>
  </r>
  <r>
    <n v="22"/>
    <x v="178"/>
    <x v="2"/>
    <n v="1"/>
    <x v="71"/>
    <n v="1"/>
    <x v="1"/>
    <x v="1"/>
    <x v="2"/>
    <x v="1"/>
    <n v="8"/>
    <n v="1"/>
    <n v="1"/>
  </r>
  <r>
    <n v="22"/>
    <x v="178"/>
    <x v="2"/>
    <n v="1"/>
    <x v="72"/>
    <n v="6"/>
    <x v="0"/>
    <x v="1"/>
    <x v="2"/>
    <x v="6"/>
    <n v="5"/>
    <n v="0"/>
    <n v="1"/>
  </r>
  <r>
    <n v="22"/>
    <x v="178"/>
    <x v="2"/>
    <n v="1"/>
    <x v="73"/>
    <n v="2"/>
    <x v="1"/>
    <x v="1"/>
    <x v="2"/>
    <x v="0"/>
    <n v="8"/>
    <n v="0"/>
    <n v="1"/>
  </r>
  <r>
    <n v="22"/>
    <x v="178"/>
    <x v="2"/>
    <n v="1"/>
    <x v="74"/>
    <n v="1"/>
    <x v="2"/>
    <x v="0"/>
    <x v="2"/>
    <x v="1"/>
    <n v="10"/>
    <n v="1"/>
    <n v="0"/>
  </r>
  <r>
    <n v="22"/>
    <x v="178"/>
    <x v="2"/>
    <n v="1"/>
    <x v="75"/>
    <n v="1"/>
    <x v="2"/>
    <x v="0"/>
    <x v="2"/>
    <x v="1"/>
    <n v="10"/>
    <n v="1"/>
    <n v="0"/>
  </r>
  <r>
    <n v="22"/>
    <x v="178"/>
    <x v="2"/>
    <n v="1"/>
    <x v="76"/>
    <n v="6"/>
    <x v="2"/>
    <x v="1"/>
    <x v="2"/>
    <x v="6"/>
    <n v="10"/>
    <n v="0"/>
    <n v="1"/>
  </r>
  <r>
    <n v="22"/>
    <x v="178"/>
    <x v="2"/>
    <n v="1"/>
    <x v="77"/>
    <n v="1"/>
    <x v="1"/>
    <x v="0"/>
    <x v="2"/>
    <x v="1"/>
    <n v="8"/>
    <n v="1"/>
    <n v="0"/>
  </r>
  <r>
    <n v="22"/>
    <x v="178"/>
    <x v="2"/>
    <n v="1"/>
    <x v="78"/>
    <n v="1"/>
    <x v="0"/>
    <x v="0"/>
    <x v="2"/>
    <x v="1"/>
    <n v="6"/>
    <n v="1"/>
    <n v="0"/>
  </r>
  <r>
    <n v="22"/>
    <x v="178"/>
    <x v="2"/>
    <n v="1"/>
    <x v="79"/>
    <n v="6"/>
    <x v="1"/>
    <x v="0"/>
    <x v="2"/>
    <x v="6"/>
    <n v="7"/>
    <n v="0"/>
    <n v="0"/>
  </r>
  <r>
    <n v="22"/>
    <x v="178"/>
    <x v="2"/>
    <n v="1"/>
    <x v="80"/>
    <n v="6"/>
    <x v="1"/>
    <x v="0"/>
    <x v="2"/>
    <x v="6"/>
    <n v="8"/>
    <n v="0"/>
    <n v="0"/>
  </r>
  <r>
    <n v="22"/>
    <x v="178"/>
    <x v="2"/>
    <n v="1"/>
    <x v="81"/>
    <n v="1"/>
    <x v="1"/>
    <x v="0"/>
    <x v="2"/>
    <x v="1"/>
    <n v="8"/>
    <n v="1"/>
    <n v="0"/>
  </r>
  <r>
    <n v="22"/>
    <x v="178"/>
    <x v="2"/>
    <n v="1"/>
    <x v="82"/>
    <n v="1"/>
    <x v="0"/>
    <x v="0"/>
    <x v="2"/>
    <x v="1"/>
    <n v="5"/>
    <n v="1"/>
    <n v="0"/>
  </r>
  <r>
    <n v="22"/>
    <x v="178"/>
    <x v="2"/>
    <n v="1"/>
    <x v="83"/>
    <n v="1"/>
    <x v="1"/>
    <x v="0"/>
    <x v="2"/>
    <x v="1"/>
    <n v="8"/>
    <n v="1"/>
    <n v="0"/>
  </r>
  <r>
    <n v="22"/>
    <x v="178"/>
    <x v="2"/>
    <n v="1"/>
    <x v="84"/>
    <n v="1"/>
    <x v="2"/>
    <x v="0"/>
    <x v="2"/>
    <x v="1"/>
    <n v="9"/>
    <n v="1"/>
    <n v="0"/>
  </r>
  <r>
    <n v="22"/>
    <x v="178"/>
    <x v="2"/>
    <n v="1"/>
    <x v="85"/>
    <n v="1"/>
    <x v="2"/>
    <x v="0"/>
    <x v="2"/>
    <x v="1"/>
    <n v="10"/>
    <n v="1"/>
    <n v="0"/>
  </r>
  <r>
    <n v="22"/>
    <x v="178"/>
    <x v="2"/>
    <n v="1"/>
    <x v="86"/>
    <n v="5"/>
    <x v="2"/>
    <x v="0"/>
    <x v="2"/>
    <x v="5"/>
    <n v="10"/>
    <n v="0"/>
    <n v="0"/>
  </r>
  <r>
    <n v="22"/>
    <x v="178"/>
    <x v="2"/>
    <n v="1"/>
    <x v="87"/>
    <n v="4"/>
    <x v="2"/>
    <x v="0"/>
    <x v="2"/>
    <x v="4"/>
    <n v="9"/>
    <n v="0"/>
    <n v="0"/>
  </r>
  <r>
    <n v="22"/>
    <x v="178"/>
    <x v="2"/>
    <n v="1"/>
    <x v="88"/>
    <n v="6"/>
    <x v="1"/>
    <x v="0"/>
    <x v="2"/>
    <x v="6"/>
    <n v="8"/>
    <n v="0"/>
    <n v="0"/>
  </r>
  <r>
    <n v="22"/>
    <x v="178"/>
    <x v="2"/>
    <n v="1"/>
    <x v="89"/>
    <n v="1"/>
    <x v="1"/>
    <x v="1"/>
    <x v="2"/>
    <x v="1"/>
    <n v="8"/>
    <n v="1"/>
    <n v="1"/>
  </r>
  <r>
    <n v="22"/>
    <x v="178"/>
    <x v="2"/>
    <n v="1"/>
    <x v="90"/>
    <n v="1"/>
    <x v="0"/>
    <x v="1"/>
    <x v="2"/>
    <x v="1"/>
    <n v="6"/>
    <n v="1"/>
    <n v="1"/>
  </r>
  <r>
    <n v="22"/>
    <x v="178"/>
    <x v="2"/>
    <n v="1"/>
    <x v="91"/>
    <n v="5"/>
    <x v="0"/>
    <x v="0"/>
    <x v="2"/>
    <x v="5"/>
    <n v="6"/>
    <n v="0"/>
    <n v="0"/>
  </r>
  <r>
    <n v="23"/>
    <x v="179"/>
    <x v="3"/>
    <n v="4"/>
    <x v="61"/>
    <n v="4"/>
    <x v="2"/>
    <x v="1"/>
    <x v="2"/>
    <x v="4"/>
    <n v="10"/>
    <n v="1"/>
    <n v="1"/>
  </r>
  <r>
    <n v="23"/>
    <x v="179"/>
    <x v="3"/>
    <n v="4"/>
    <x v="62"/>
    <n v="4"/>
    <x v="2"/>
    <x v="1"/>
    <x v="2"/>
    <x v="4"/>
    <n v="10"/>
    <n v="1"/>
    <n v="1"/>
  </r>
  <r>
    <n v="23"/>
    <x v="179"/>
    <x v="3"/>
    <n v="4"/>
    <x v="63"/>
    <n v="4"/>
    <x v="2"/>
    <x v="1"/>
    <x v="2"/>
    <x v="4"/>
    <n v="10"/>
    <n v="1"/>
    <n v="1"/>
  </r>
  <r>
    <n v="23"/>
    <x v="179"/>
    <x v="3"/>
    <n v="4"/>
    <x v="64"/>
    <n v="4"/>
    <x v="2"/>
    <x v="1"/>
    <x v="2"/>
    <x v="4"/>
    <n v="10"/>
    <n v="1"/>
    <n v="1"/>
  </r>
  <r>
    <n v="23"/>
    <x v="179"/>
    <x v="3"/>
    <n v="4"/>
    <x v="65"/>
    <n v="4"/>
    <x v="0"/>
    <x v="1"/>
    <x v="2"/>
    <x v="4"/>
    <n v="6"/>
    <n v="1"/>
    <n v="1"/>
  </r>
  <r>
    <n v="23"/>
    <x v="179"/>
    <x v="3"/>
    <n v="4"/>
    <x v="66"/>
    <n v="4"/>
    <x v="1"/>
    <x v="0"/>
    <x v="2"/>
    <x v="4"/>
    <n v="7"/>
    <n v="1"/>
    <n v="0"/>
  </r>
  <r>
    <n v="23"/>
    <x v="179"/>
    <x v="3"/>
    <n v="4"/>
    <x v="67"/>
    <n v="4"/>
    <x v="1"/>
    <x v="0"/>
    <x v="2"/>
    <x v="4"/>
    <n v="7"/>
    <n v="1"/>
    <n v="0"/>
  </r>
  <r>
    <n v="23"/>
    <x v="179"/>
    <x v="3"/>
    <n v="4"/>
    <x v="68"/>
    <n v="4"/>
    <x v="0"/>
    <x v="0"/>
    <x v="2"/>
    <x v="4"/>
    <n v="6"/>
    <n v="1"/>
    <n v="0"/>
  </r>
  <r>
    <n v="23"/>
    <x v="179"/>
    <x v="3"/>
    <n v="4"/>
    <x v="69"/>
    <n v="4"/>
    <x v="0"/>
    <x v="0"/>
    <x v="2"/>
    <x v="4"/>
    <n v="5"/>
    <n v="1"/>
    <n v="0"/>
  </r>
  <r>
    <n v="23"/>
    <x v="179"/>
    <x v="3"/>
    <n v="4"/>
    <x v="70"/>
    <n v="3"/>
    <x v="1"/>
    <x v="1"/>
    <x v="2"/>
    <x v="3"/>
    <n v="7"/>
    <n v="0"/>
    <n v="1"/>
  </r>
  <r>
    <n v="23"/>
    <x v="179"/>
    <x v="3"/>
    <n v="4"/>
    <x v="71"/>
    <n v="4"/>
    <x v="1"/>
    <x v="1"/>
    <x v="2"/>
    <x v="4"/>
    <n v="8"/>
    <n v="1"/>
    <n v="1"/>
  </r>
  <r>
    <n v="23"/>
    <x v="179"/>
    <x v="3"/>
    <n v="4"/>
    <x v="72"/>
    <n v="4"/>
    <x v="0"/>
    <x v="1"/>
    <x v="2"/>
    <x v="4"/>
    <n v="5"/>
    <n v="1"/>
    <n v="1"/>
  </r>
  <r>
    <n v="23"/>
    <x v="179"/>
    <x v="3"/>
    <n v="4"/>
    <x v="73"/>
    <n v="4"/>
    <x v="1"/>
    <x v="1"/>
    <x v="2"/>
    <x v="4"/>
    <n v="8"/>
    <n v="1"/>
    <n v="1"/>
  </r>
  <r>
    <n v="23"/>
    <x v="179"/>
    <x v="3"/>
    <n v="4"/>
    <x v="74"/>
    <n v="4"/>
    <x v="2"/>
    <x v="0"/>
    <x v="2"/>
    <x v="4"/>
    <n v="10"/>
    <n v="1"/>
    <n v="0"/>
  </r>
  <r>
    <n v="23"/>
    <x v="179"/>
    <x v="3"/>
    <n v="4"/>
    <x v="75"/>
    <n v="4"/>
    <x v="2"/>
    <x v="0"/>
    <x v="2"/>
    <x v="4"/>
    <n v="10"/>
    <n v="1"/>
    <n v="0"/>
  </r>
  <r>
    <n v="23"/>
    <x v="179"/>
    <x v="3"/>
    <n v="4"/>
    <x v="76"/>
    <n v="4"/>
    <x v="2"/>
    <x v="1"/>
    <x v="2"/>
    <x v="4"/>
    <n v="10"/>
    <n v="1"/>
    <n v="1"/>
  </r>
  <r>
    <n v="23"/>
    <x v="179"/>
    <x v="3"/>
    <n v="4"/>
    <x v="77"/>
    <n v="4"/>
    <x v="1"/>
    <x v="0"/>
    <x v="2"/>
    <x v="4"/>
    <n v="8"/>
    <n v="1"/>
    <n v="0"/>
  </r>
  <r>
    <n v="23"/>
    <x v="179"/>
    <x v="3"/>
    <n v="4"/>
    <x v="78"/>
    <n v="4"/>
    <x v="0"/>
    <x v="0"/>
    <x v="2"/>
    <x v="4"/>
    <n v="6"/>
    <n v="1"/>
    <n v="0"/>
  </r>
  <r>
    <n v="23"/>
    <x v="179"/>
    <x v="3"/>
    <n v="4"/>
    <x v="79"/>
    <n v="4"/>
    <x v="1"/>
    <x v="0"/>
    <x v="2"/>
    <x v="4"/>
    <n v="7"/>
    <n v="1"/>
    <n v="0"/>
  </r>
  <r>
    <n v="23"/>
    <x v="179"/>
    <x v="3"/>
    <n v="4"/>
    <x v="80"/>
    <n v="4"/>
    <x v="1"/>
    <x v="0"/>
    <x v="2"/>
    <x v="4"/>
    <n v="8"/>
    <n v="1"/>
    <n v="0"/>
  </r>
  <r>
    <n v="23"/>
    <x v="179"/>
    <x v="3"/>
    <n v="4"/>
    <x v="81"/>
    <n v="4"/>
    <x v="1"/>
    <x v="0"/>
    <x v="2"/>
    <x v="4"/>
    <n v="8"/>
    <n v="1"/>
    <n v="0"/>
  </r>
  <r>
    <n v="23"/>
    <x v="179"/>
    <x v="3"/>
    <n v="4"/>
    <x v="82"/>
    <n v="4"/>
    <x v="0"/>
    <x v="0"/>
    <x v="2"/>
    <x v="4"/>
    <n v="5"/>
    <n v="1"/>
    <n v="0"/>
  </r>
  <r>
    <n v="23"/>
    <x v="179"/>
    <x v="3"/>
    <n v="4"/>
    <x v="83"/>
    <n v="4"/>
    <x v="1"/>
    <x v="0"/>
    <x v="2"/>
    <x v="4"/>
    <n v="8"/>
    <n v="1"/>
    <n v="0"/>
  </r>
  <r>
    <n v="23"/>
    <x v="179"/>
    <x v="3"/>
    <n v="4"/>
    <x v="84"/>
    <n v="4"/>
    <x v="2"/>
    <x v="0"/>
    <x v="2"/>
    <x v="4"/>
    <n v="9"/>
    <n v="1"/>
    <n v="0"/>
  </r>
  <r>
    <n v="23"/>
    <x v="179"/>
    <x v="3"/>
    <n v="4"/>
    <x v="85"/>
    <n v="4"/>
    <x v="2"/>
    <x v="0"/>
    <x v="2"/>
    <x v="4"/>
    <n v="10"/>
    <n v="1"/>
    <n v="0"/>
  </r>
  <r>
    <n v="23"/>
    <x v="179"/>
    <x v="3"/>
    <n v="4"/>
    <x v="86"/>
    <n v="4"/>
    <x v="2"/>
    <x v="0"/>
    <x v="2"/>
    <x v="4"/>
    <n v="10"/>
    <n v="1"/>
    <n v="0"/>
  </r>
  <r>
    <n v="23"/>
    <x v="179"/>
    <x v="3"/>
    <n v="4"/>
    <x v="87"/>
    <n v="4"/>
    <x v="2"/>
    <x v="0"/>
    <x v="2"/>
    <x v="4"/>
    <n v="9"/>
    <n v="1"/>
    <n v="0"/>
  </r>
  <r>
    <n v="23"/>
    <x v="179"/>
    <x v="3"/>
    <n v="4"/>
    <x v="88"/>
    <n v="4"/>
    <x v="1"/>
    <x v="0"/>
    <x v="2"/>
    <x v="4"/>
    <n v="8"/>
    <n v="1"/>
    <n v="0"/>
  </r>
  <r>
    <n v="23"/>
    <x v="179"/>
    <x v="3"/>
    <n v="4"/>
    <x v="89"/>
    <n v="4"/>
    <x v="1"/>
    <x v="1"/>
    <x v="2"/>
    <x v="4"/>
    <n v="8"/>
    <n v="1"/>
    <n v="1"/>
  </r>
  <r>
    <n v="23"/>
    <x v="179"/>
    <x v="3"/>
    <n v="4"/>
    <x v="90"/>
    <n v="4"/>
    <x v="0"/>
    <x v="1"/>
    <x v="2"/>
    <x v="4"/>
    <n v="6"/>
    <n v="1"/>
    <n v="1"/>
  </r>
  <r>
    <n v="23"/>
    <x v="179"/>
    <x v="3"/>
    <n v="4"/>
    <x v="91"/>
    <n v="4"/>
    <x v="0"/>
    <x v="0"/>
    <x v="2"/>
    <x v="4"/>
    <n v="6"/>
    <n v="1"/>
    <n v="0"/>
  </r>
  <r>
    <n v="24"/>
    <x v="180"/>
    <x v="2"/>
    <n v="1"/>
    <x v="61"/>
    <n v="1"/>
    <x v="2"/>
    <x v="1"/>
    <x v="2"/>
    <x v="1"/>
    <n v="10"/>
    <n v="1"/>
    <n v="1"/>
  </r>
  <r>
    <n v="24"/>
    <x v="180"/>
    <x v="2"/>
    <n v="1"/>
    <x v="62"/>
    <n v="1"/>
    <x v="2"/>
    <x v="1"/>
    <x v="2"/>
    <x v="1"/>
    <n v="10"/>
    <n v="1"/>
    <n v="1"/>
  </r>
  <r>
    <n v="24"/>
    <x v="180"/>
    <x v="2"/>
    <n v="1"/>
    <x v="63"/>
    <n v="1"/>
    <x v="2"/>
    <x v="1"/>
    <x v="2"/>
    <x v="1"/>
    <n v="10"/>
    <n v="1"/>
    <n v="1"/>
  </r>
  <r>
    <n v="24"/>
    <x v="180"/>
    <x v="2"/>
    <n v="1"/>
    <x v="64"/>
    <n v="1"/>
    <x v="2"/>
    <x v="1"/>
    <x v="2"/>
    <x v="1"/>
    <n v="10"/>
    <n v="1"/>
    <n v="1"/>
  </r>
  <r>
    <n v="24"/>
    <x v="180"/>
    <x v="2"/>
    <n v="1"/>
    <x v="65"/>
    <n v="1"/>
    <x v="0"/>
    <x v="1"/>
    <x v="2"/>
    <x v="1"/>
    <n v="6"/>
    <n v="1"/>
    <n v="1"/>
  </r>
  <r>
    <n v="24"/>
    <x v="180"/>
    <x v="2"/>
    <n v="1"/>
    <x v="66"/>
    <n v="1"/>
    <x v="1"/>
    <x v="0"/>
    <x v="2"/>
    <x v="1"/>
    <n v="7"/>
    <n v="1"/>
    <n v="0"/>
  </r>
  <r>
    <n v="24"/>
    <x v="180"/>
    <x v="2"/>
    <n v="1"/>
    <x v="67"/>
    <n v="5"/>
    <x v="1"/>
    <x v="0"/>
    <x v="2"/>
    <x v="5"/>
    <n v="7"/>
    <n v="0"/>
    <n v="0"/>
  </r>
  <r>
    <n v="24"/>
    <x v="180"/>
    <x v="2"/>
    <n v="1"/>
    <x v="68"/>
    <n v="1"/>
    <x v="0"/>
    <x v="0"/>
    <x v="2"/>
    <x v="1"/>
    <n v="6"/>
    <n v="1"/>
    <n v="0"/>
  </r>
  <r>
    <n v="24"/>
    <x v="180"/>
    <x v="2"/>
    <n v="1"/>
    <x v="69"/>
    <n v="1"/>
    <x v="0"/>
    <x v="0"/>
    <x v="2"/>
    <x v="1"/>
    <n v="5"/>
    <n v="1"/>
    <n v="0"/>
  </r>
  <r>
    <n v="24"/>
    <x v="180"/>
    <x v="2"/>
    <n v="1"/>
    <x v="70"/>
    <n v="1"/>
    <x v="1"/>
    <x v="1"/>
    <x v="2"/>
    <x v="1"/>
    <n v="7"/>
    <n v="1"/>
    <n v="1"/>
  </r>
  <r>
    <n v="24"/>
    <x v="180"/>
    <x v="2"/>
    <n v="1"/>
    <x v="71"/>
    <n v="1"/>
    <x v="1"/>
    <x v="1"/>
    <x v="2"/>
    <x v="1"/>
    <n v="8"/>
    <n v="1"/>
    <n v="1"/>
  </r>
  <r>
    <n v="24"/>
    <x v="180"/>
    <x v="2"/>
    <n v="1"/>
    <x v="72"/>
    <n v="1"/>
    <x v="0"/>
    <x v="1"/>
    <x v="2"/>
    <x v="1"/>
    <n v="5"/>
    <n v="1"/>
    <n v="1"/>
  </r>
  <r>
    <n v="24"/>
    <x v="180"/>
    <x v="2"/>
    <n v="1"/>
    <x v="73"/>
    <n v="4"/>
    <x v="1"/>
    <x v="1"/>
    <x v="2"/>
    <x v="4"/>
    <n v="8"/>
    <n v="0"/>
    <n v="1"/>
  </r>
  <r>
    <n v="24"/>
    <x v="180"/>
    <x v="2"/>
    <n v="1"/>
    <x v="74"/>
    <n v="1"/>
    <x v="2"/>
    <x v="0"/>
    <x v="2"/>
    <x v="1"/>
    <n v="10"/>
    <n v="1"/>
    <n v="0"/>
  </r>
  <r>
    <n v="24"/>
    <x v="180"/>
    <x v="2"/>
    <n v="1"/>
    <x v="75"/>
    <n v="1"/>
    <x v="2"/>
    <x v="0"/>
    <x v="2"/>
    <x v="1"/>
    <n v="10"/>
    <n v="1"/>
    <n v="0"/>
  </r>
  <r>
    <n v="24"/>
    <x v="180"/>
    <x v="2"/>
    <n v="1"/>
    <x v="76"/>
    <n v="1"/>
    <x v="2"/>
    <x v="1"/>
    <x v="2"/>
    <x v="1"/>
    <n v="10"/>
    <n v="1"/>
    <n v="1"/>
  </r>
  <r>
    <n v="24"/>
    <x v="180"/>
    <x v="2"/>
    <n v="1"/>
    <x v="77"/>
    <n v="1"/>
    <x v="1"/>
    <x v="0"/>
    <x v="2"/>
    <x v="1"/>
    <n v="8"/>
    <n v="1"/>
    <n v="0"/>
  </r>
  <r>
    <n v="24"/>
    <x v="180"/>
    <x v="2"/>
    <n v="1"/>
    <x v="78"/>
    <n v="1"/>
    <x v="0"/>
    <x v="0"/>
    <x v="2"/>
    <x v="1"/>
    <n v="6"/>
    <n v="1"/>
    <n v="0"/>
  </r>
  <r>
    <n v="24"/>
    <x v="180"/>
    <x v="2"/>
    <n v="1"/>
    <x v="79"/>
    <n v="1"/>
    <x v="1"/>
    <x v="0"/>
    <x v="2"/>
    <x v="1"/>
    <n v="7"/>
    <n v="1"/>
    <n v="0"/>
  </r>
  <r>
    <n v="24"/>
    <x v="180"/>
    <x v="2"/>
    <n v="1"/>
    <x v="80"/>
    <n v="1"/>
    <x v="1"/>
    <x v="0"/>
    <x v="2"/>
    <x v="1"/>
    <n v="8"/>
    <n v="1"/>
    <n v="0"/>
  </r>
  <r>
    <n v="24"/>
    <x v="180"/>
    <x v="2"/>
    <n v="1"/>
    <x v="81"/>
    <n v="1"/>
    <x v="1"/>
    <x v="0"/>
    <x v="2"/>
    <x v="1"/>
    <n v="8"/>
    <n v="1"/>
    <n v="0"/>
  </r>
  <r>
    <n v="24"/>
    <x v="180"/>
    <x v="2"/>
    <n v="1"/>
    <x v="82"/>
    <n v="1"/>
    <x v="0"/>
    <x v="0"/>
    <x v="2"/>
    <x v="1"/>
    <n v="5"/>
    <n v="1"/>
    <n v="0"/>
  </r>
  <r>
    <n v="24"/>
    <x v="180"/>
    <x v="2"/>
    <n v="1"/>
    <x v="83"/>
    <n v="1"/>
    <x v="1"/>
    <x v="0"/>
    <x v="2"/>
    <x v="1"/>
    <n v="8"/>
    <n v="1"/>
    <n v="0"/>
  </r>
  <r>
    <n v="24"/>
    <x v="180"/>
    <x v="2"/>
    <n v="1"/>
    <x v="84"/>
    <n v="1"/>
    <x v="2"/>
    <x v="0"/>
    <x v="2"/>
    <x v="1"/>
    <n v="9"/>
    <n v="1"/>
    <n v="0"/>
  </r>
  <r>
    <n v="24"/>
    <x v="180"/>
    <x v="2"/>
    <n v="1"/>
    <x v="85"/>
    <n v="1"/>
    <x v="2"/>
    <x v="0"/>
    <x v="2"/>
    <x v="1"/>
    <n v="10"/>
    <n v="1"/>
    <n v="0"/>
  </r>
  <r>
    <n v="24"/>
    <x v="180"/>
    <x v="2"/>
    <n v="1"/>
    <x v="86"/>
    <n v="1"/>
    <x v="2"/>
    <x v="0"/>
    <x v="2"/>
    <x v="1"/>
    <n v="10"/>
    <n v="1"/>
    <n v="0"/>
  </r>
  <r>
    <n v="24"/>
    <x v="180"/>
    <x v="2"/>
    <n v="1"/>
    <x v="87"/>
    <n v="1"/>
    <x v="2"/>
    <x v="0"/>
    <x v="2"/>
    <x v="1"/>
    <n v="9"/>
    <n v="1"/>
    <n v="0"/>
  </r>
  <r>
    <n v="24"/>
    <x v="180"/>
    <x v="2"/>
    <n v="1"/>
    <x v="88"/>
    <n v="6"/>
    <x v="1"/>
    <x v="0"/>
    <x v="2"/>
    <x v="6"/>
    <n v="8"/>
    <n v="0"/>
    <n v="0"/>
  </r>
  <r>
    <n v="24"/>
    <x v="180"/>
    <x v="2"/>
    <n v="1"/>
    <x v="89"/>
    <n v="1"/>
    <x v="1"/>
    <x v="1"/>
    <x v="2"/>
    <x v="1"/>
    <n v="8"/>
    <n v="1"/>
    <n v="1"/>
  </r>
  <r>
    <n v="24"/>
    <x v="180"/>
    <x v="2"/>
    <n v="1"/>
    <x v="90"/>
    <n v="1"/>
    <x v="0"/>
    <x v="1"/>
    <x v="2"/>
    <x v="1"/>
    <n v="6"/>
    <n v="1"/>
    <n v="1"/>
  </r>
  <r>
    <n v="24"/>
    <x v="180"/>
    <x v="2"/>
    <n v="1"/>
    <x v="91"/>
    <n v="5"/>
    <x v="0"/>
    <x v="0"/>
    <x v="2"/>
    <x v="5"/>
    <n v="6"/>
    <n v="0"/>
    <n v="0"/>
  </r>
  <r>
    <n v="25"/>
    <x v="181"/>
    <x v="0"/>
    <n v="7"/>
    <x v="61"/>
    <n v="7"/>
    <x v="2"/>
    <x v="1"/>
    <x v="2"/>
    <x v="2"/>
    <n v="10"/>
    <n v="1"/>
    <n v="1"/>
  </r>
  <r>
    <n v="25"/>
    <x v="181"/>
    <x v="0"/>
    <n v="7"/>
    <x v="62"/>
    <n v="7"/>
    <x v="2"/>
    <x v="1"/>
    <x v="2"/>
    <x v="2"/>
    <n v="10"/>
    <n v="1"/>
    <n v="1"/>
  </r>
  <r>
    <n v="25"/>
    <x v="181"/>
    <x v="0"/>
    <n v="7"/>
    <x v="63"/>
    <n v="7"/>
    <x v="2"/>
    <x v="1"/>
    <x v="2"/>
    <x v="2"/>
    <n v="10"/>
    <n v="1"/>
    <n v="1"/>
  </r>
  <r>
    <n v="25"/>
    <x v="181"/>
    <x v="0"/>
    <n v="7"/>
    <x v="64"/>
    <n v="7"/>
    <x v="2"/>
    <x v="1"/>
    <x v="2"/>
    <x v="2"/>
    <n v="10"/>
    <n v="1"/>
    <n v="1"/>
  </r>
  <r>
    <n v="25"/>
    <x v="181"/>
    <x v="0"/>
    <n v="7"/>
    <x v="65"/>
    <n v="7"/>
    <x v="0"/>
    <x v="1"/>
    <x v="2"/>
    <x v="2"/>
    <n v="6"/>
    <n v="1"/>
    <n v="1"/>
  </r>
  <r>
    <n v="25"/>
    <x v="181"/>
    <x v="0"/>
    <n v="7"/>
    <x v="66"/>
    <n v="3"/>
    <x v="1"/>
    <x v="0"/>
    <x v="2"/>
    <x v="3"/>
    <n v="7"/>
    <n v="0"/>
    <n v="0"/>
  </r>
  <r>
    <n v="25"/>
    <x v="181"/>
    <x v="0"/>
    <n v="7"/>
    <x v="67"/>
    <n v="3"/>
    <x v="1"/>
    <x v="0"/>
    <x v="2"/>
    <x v="3"/>
    <n v="7"/>
    <n v="0"/>
    <n v="0"/>
  </r>
  <r>
    <n v="25"/>
    <x v="181"/>
    <x v="0"/>
    <n v="7"/>
    <x v="68"/>
    <n v="3"/>
    <x v="0"/>
    <x v="0"/>
    <x v="2"/>
    <x v="3"/>
    <n v="6"/>
    <n v="0"/>
    <n v="0"/>
  </r>
  <r>
    <n v="25"/>
    <x v="181"/>
    <x v="0"/>
    <n v="7"/>
    <x v="69"/>
    <n v="7"/>
    <x v="0"/>
    <x v="0"/>
    <x v="2"/>
    <x v="2"/>
    <n v="5"/>
    <n v="1"/>
    <n v="0"/>
  </r>
  <r>
    <n v="25"/>
    <x v="181"/>
    <x v="0"/>
    <n v="7"/>
    <x v="70"/>
    <n v="4"/>
    <x v="1"/>
    <x v="1"/>
    <x v="2"/>
    <x v="4"/>
    <n v="7"/>
    <n v="0"/>
    <n v="1"/>
  </r>
  <r>
    <n v="25"/>
    <x v="181"/>
    <x v="0"/>
    <n v="7"/>
    <x v="71"/>
    <n v="7"/>
    <x v="1"/>
    <x v="1"/>
    <x v="2"/>
    <x v="2"/>
    <n v="8"/>
    <n v="1"/>
    <n v="1"/>
  </r>
  <r>
    <n v="25"/>
    <x v="181"/>
    <x v="0"/>
    <n v="7"/>
    <x v="72"/>
    <n v="7"/>
    <x v="0"/>
    <x v="1"/>
    <x v="2"/>
    <x v="2"/>
    <n v="5"/>
    <n v="1"/>
    <n v="1"/>
  </r>
  <r>
    <n v="25"/>
    <x v="181"/>
    <x v="0"/>
    <n v="7"/>
    <x v="73"/>
    <n v="7"/>
    <x v="1"/>
    <x v="1"/>
    <x v="2"/>
    <x v="2"/>
    <n v="8"/>
    <n v="1"/>
    <n v="1"/>
  </r>
  <r>
    <n v="25"/>
    <x v="181"/>
    <x v="0"/>
    <n v="7"/>
    <x v="74"/>
    <n v="7"/>
    <x v="2"/>
    <x v="0"/>
    <x v="2"/>
    <x v="2"/>
    <n v="10"/>
    <n v="1"/>
    <n v="0"/>
  </r>
  <r>
    <n v="25"/>
    <x v="181"/>
    <x v="0"/>
    <n v="7"/>
    <x v="75"/>
    <n v="7"/>
    <x v="2"/>
    <x v="0"/>
    <x v="2"/>
    <x v="2"/>
    <n v="10"/>
    <n v="1"/>
    <n v="0"/>
  </r>
  <r>
    <n v="25"/>
    <x v="181"/>
    <x v="0"/>
    <n v="7"/>
    <x v="76"/>
    <n v="7"/>
    <x v="2"/>
    <x v="1"/>
    <x v="2"/>
    <x v="2"/>
    <n v="10"/>
    <n v="1"/>
    <n v="1"/>
  </r>
  <r>
    <n v="25"/>
    <x v="181"/>
    <x v="0"/>
    <n v="7"/>
    <x v="77"/>
    <n v="7"/>
    <x v="1"/>
    <x v="0"/>
    <x v="2"/>
    <x v="2"/>
    <n v="8"/>
    <n v="1"/>
    <n v="0"/>
  </r>
  <r>
    <n v="25"/>
    <x v="181"/>
    <x v="0"/>
    <n v="7"/>
    <x v="78"/>
    <n v="7"/>
    <x v="0"/>
    <x v="0"/>
    <x v="2"/>
    <x v="2"/>
    <n v="6"/>
    <n v="1"/>
    <n v="0"/>
  </r>
  <r>
    <n v="25"/>
    <x v="181"/>
    <x v="0"/>
    <n v="7"/>
    <x v="79"/>
    <n v="7"/>
    <x v="1"/>
    <x v="0"/>
    <x v="2"/>
    <x v="2"/>
    <n v="7"/>
    <n v="1"/>
    <n v="0"/>
  </r>
  <r>
    <n v="25"/>
    <x v="181"/>
    <x v="0"/>
    <n v="7"/>
    <x v="80"/>
    <n v="7"/>
    <x v="1"/>
    <x v="0"/>
    <x v="2"/>
    <x v="2"/>
    <n v="8"/>
    <n v="1"/>
    <n v="0"/>
  </r>
  <r>
    <n v="25"/>
    <x v="181"/>
    <x v="0"/>
    <n v="7"/>
    <x v="81"/>
    <n v="7"/>
    <x v="1"/>
    <x v="0"/>
    <x v="2"/>
    <x v="2"/>
    <n v="8"/>
    <n v="1"/>
    <n v="0"/>
  </r>
  <r>
    <n v="25"/>
    <x v="181"/>
    <x v="0"/>
    <n v="7"/>
    <x v="82"/>
    <n v="7"/>
    <x v="0"/>
    <x v="0"/>
    <x v="2"/>
    <x v="2"/>
    <n v="5"/>
    <n v="1"/>
    <n v="0"/>
  </r>
  <r>
    <n v="25"/>
    <x v="181"/>
    <x v="0"/>
    <n v="7"/>
    <x v="83"/>
    <n v="7"/>
    <x v="1"/>
    <x v="0"/>
    <x v="2"/>
    <x v="2"/>
    <n v="8"/>
    <n v="1"/>
    <n v="0"/>
  </r>
  <r>
    <n v="25"/>
    <x v="181"/>
    <x v="0"/>
    <n v="7"/>
    <x v="84"/>
    <n v="4"/>
    <x v="2"/>
    <x v="0"/>
    <x v="2"/>
    <x v="4"/>
    <n v="9"/>
    <n v="0"/>
    <n v="0"/>
  </r>
  <r>
    <n v="25"/>
    <x v="181"/>
    <x v="0"/>
    <n v="7"/>
    <x v="85"/>
    <n v="3"/>
    <x v="2"/>
    <x v="0"/>
    <x v="2"/>
    <x v="3"/>
    <n v="10"/>
    <n v="0"/>
    <n v="0"/>
  </r>
  <r>
    <n v="25"/>
    <x v="181"/>
    <x v="0"/>
    <n v="7"/>
    <x v="86"/>
    <n v="5"/>
    <x v="2"/>
    <x v="0"/>
    <x v="2"/>
    <x v="5"/>
    <n v="10"/>
    <n v="0"/>
    <n v="0"/>
  </r>
  <r>
    <n v="25"/>
    <x v="181"/>
    <x v="0"/>
    <n v="7"/>
    <x v="87"/>
    <n v="7"/>
    <x v="2"/>
    <x v="0"/>
    <x v="2"/>
    <x v="2"/>
    <n v="9"/>
    <n v="1"/>
    <n v="0"/>
  </r>
  <r>
    <n v="25"/>
    <x v="181"/>
    <x v="0"/>
    <n v="7"/>
    <x v="88"/>
    <n v="7"/>
    <x v="1"/>
    <x v="0"/>
    <x v="2"/>
    <x v="2"/>
    <n v="8"/>
    <n v="1"/>
    <n v="0"/>
  </r>
  <r>
    <n v="25"/>
    <x v="181"/>
    <x v="0"/>
    <n v="7"/>
    <x v="89"/>
    <n v="7"/>
    <x v="1"/>
    <x v="1"/>
    <x v="2"/>
    <x v="2"/>
    <n v="8"/>
    <n v="1"/>
    <n v="1"/>
  </r>
  <r>
    <n v="25"/>
    <x v="181"/>
    <x v="0"/>
    <n v="7"/>
    <x v="90"/>
    <n v="7"/>
    <x v="0"/>
    <x v="1"/>
    <x v="2"/>
    <x v="2"/>
    <n v="6"/>
    <n v="1"/>
    <n v="1"/>
  </r>
  <r>
    <n v="25"/>
    <x v="181"/>
    <x v="0"/>
    <n v="7"/>
    <x v="91"/>
    <n v="3"/>
    <x v="0"/>
    <x v="0"/>
    <x v="2"/>
    <x v="3"/>
    <n v="6"/>
    <n v="0"/>
    <n v="0"/>
  </r>
  <r>
    <n v="26"/>
    <x v="182"/>
    <x v="0"/>
    <n v="7"/>
    <x v="61"/>
    <n v="7"/>
    <x v="2"/>
    <x v="1"/>
    <x v="2"/>
    <x v="2"/>
    <n v="10"/>
    <n v="1"/>
    <n v="1"/>
  </r>
  <r>
    <n v="26"/>
    <x v="182"/>
    <x v="0"/>
    <n v="7"/>
    <x v="62"/>
    <n v="7"/>
    <x v="2"/>
    <x v="1"/>
    <x v="2"/>
    <x v="2"/>
    <n v="10"/>
    <n v="1"/>
    <n v="1"/>
  </r>
  <r>
    <n v="26"/>
    <x v="182"/>
    <x v="0"/>
    <n v="7"/>
    <x v="63"/>
    <n v="7"/>
    <x v="2"/>
    <x v="1"/>
    <x v="2"/>
    <x v="2"/>
    <n v="10"/>
    <n v="1"/>
    <n v="1"/>
  </r>
  <r>
    <n v="26"/>
    <x v="182"/>
    <x v="0"/>
    <n v="7"/>
    <x v="64"/>
    <n v="7"/>
    <x v="2"/>
    <x v="1"/>
    <x v="2"/>
    <x v="2"/>
    <n v="10"/>
    <n v="1"/>
    <n v="1"/>
  </r>
  <r>
    <n v="26"/>
    <x v="182"/>
    <x v="0"/>
    <n v="7"/>
    <x v="65"/>
    <n v="7"/>
    <x v="0"/>
    <x v="1"/>
    <x v="2"/>
    <x v="2"/>
    <n v="6"/>
    <n v="1"/>
    <n v="1"/>
  </r>
  <r>
    <n v="26"/>
    <x v="182"/>
    <x v="0"/>
    <n v="7"/>
    <x v="66"/>
    <n v="7"/>
    <x v="1"/>
    <x v="0"/>
    <x v="2"/>
    <x v="2"/>
    <n v="7"/>
    <n v="1"/>
    <n v="0"/>
  </r>
  <r>
    <n v="26"/>
    <x v="182"/>
    <x v="0"/>
    <n v="7"/>
    <x v="67"/>
    <n v="7"/>
    <x v="1"/>
    <x v="0"/>
    <x v="2"/>
    <x v="2"/>
    <n v="7"/>
    <n v="1"/>
    <n v="0"/>
  </r>
  <r>
    <n v="26"/>
    <x v="182"/>
    <x v="0"/>
    <n v="7"/>
    <x v="68"/>
    <n v="4"/>
    <x v="0"/>
    <x v="0"/>
    <x v="2"/>
    <x v="4"/>
    <n v="6"/>
    <n v="0"/>
    <n v="0"/>
  </r>
  <r>
    <n v="26"/>
    <x v="182"/>
    <x v="0"/>
    <n v="7"/>
    <x v="69"/>
    <n v="7"/>
    <x v="0"/>
    <x v="0"/>
    <x v="2"/>
    <x v="2"/>
    <n v="5"/>
    <n v="1"/>
    <n v="0"/>
  </r>
  <r>
    <n v="26"/>
    <x v="182"/>
    <x v="0"/>
    <n v="7"/>
    <x v="70"/>
    <n v="3"/>
    <x v="1"/>
    <x v="1"/>
    <x v="2"/>
    <x v="3"/>
    <n v="7"/>
    <n v="0"/>
    <n v="1"/>
  </r>
  <r>
    <n v="26"/>
    <x v="182"/>
    <x v="0"/>
    <n v="7"/>
    <x v="71"/>
    <n v="7"/>
    <x v="1"/>
    <x v="1"/>
    <x v="2"/>
    <x v="2"/>
    <n v="8"/>
    <n v="1"/>
    <n v="1"/>
  </r>
  <r>
    <n v="26"/>
    <x v="182"/>
    <x v="0"/>
    <n v="7"/>
    <x v="72"/>
    <n v="7"/>
    <x v="0"/>
    <x v="1"/>
    <x v="2"/>
    <x v="2"/>
    <n v="5"/>
    <n v="1"/>
    <n v="1"/>
  </r>
  <r>
    <n v="26"/>
    <x v="182"/>
    <x v="0"/>
    <n v="7"/>
    <x v="73"/>
    <n v="7"/>
    <x v="1"/>
    <x v="1"/>
    <x v="2"/>
    <x v="2"/>
    <n v="8"/>
    <n v="1"/>
    <n v="1"/>
  </r>
  <r>
    <n v="26"/>
    <x v="182"/>
    <x v="0"/>
    <n v="7"/>
    <x v="74"/>
    <n v="7"/>
    <x v="2"/>
    <x v="0"/>
    <x v="2"/>
    <x v="2"/>
    <n v="10"/>
    <n v="1"/>
    <n v="0"/>
  </r>
  <r>
    <n v="26"/>
    <x v="182"/>
    <x v="0"/>
    <n v="7"/>
    <x v="75"/>
    <n v="7"/>
    <x v="2"/>
    <x v="0"/>
    <x v="2"/>
    <x v="2"/>
    <n v="10"/>
    <n v="1"/>
    <n v="0"/>
  </r>
  <r>
    <n v="26"/>
    <x v="182"/>
    <x v="0"/>
    <n v="7"/>
    <x v="76"/>
    <n v="7"/>
    <x v="2"/>
    <x v="1"/>
    <x v="2"/>
    <x v="2"/>
    <n v="10"/>
    <n v="1"/>
    <n v="1"/>
  </r>
  <r>
    <n v="26"/>
    <x v="182"/>
    <x v="0"/>
    <n v="7"/>
    <x v="77"/>
    <n v="7"/>
    <x v="1"/>
    <x v="0"/>
    <x v="2"/>
    <x v="2"/>
    <n v="8"/>
    <n v="1"/>
    <n v="0"/>
  </r>
  <r>
    <n v="26"/>
    <x v="182"/>
    <x v="0"/>
    <n v="7"/>
    <x v="78"/>
    <n v="7"/>
    <x v="0"/>
    <x v="0"/>
    <x v="2"/>
    <x v="2"/>
    <n v="6"/>
    <n v="1"/>
    <n v="0"/>
  </r>
  <r>
    <n v="26"/>
    <x v="182"/>
    <x v="0"/>
    <n v="7"/>
    <x v="79"/>
    <n v="7"/>
    <x v="1"/>
    <x v="0"/>
    <x v="2"/>
    <x v="2"/>
    <n v="7"/>
    <n v="1"/>
    <n v="0"/>
  </r>
  <r>
    <n v="26"/>
    <x v="182"/>
    <x v="0"/>
    <n v="7"/>
    <x v="80"/>
    <n v="7"/>
    <x v="1"/>
    <x v="0"/>
    <x v="2"/>
    <x v="2"/>
    <n v="8"/>
    <n v="1"/>
    <n v="0"/>
  </r>
  <r>
    <n v="26"/>
    <x v="182"/>
    <x v="0"/>
    <n v="7"/>
    <x v="81"/>
    <n v="7"/>
    <x v="1"/>
    <x v="0"/>
    <x v="2"/>
    <x v="2"/>
    <n v="8"/>
    <n v="1"/>
    <n v="0"/>
  </r>
  <r>
    <n v="26"/>
    <x v="182"/>
    <x v="0"/>
    <n v="7"/>
    <x v="82"/>
    <n v="7"/>
    <x v="0"/>
    <x v="0"/>
    <x v="2"/>
    <x v="2"/>
    <n v="5"/>
    <n v="1"/>
    <n v="0"/>
  </r>
  <r>
    <n v="26"/>
    <x v="182"/>
    <x v="0"/>
    <n v="7"/>
    <x v="83"/>
    <n v="7"/>
    <x v="1"/>
    <x v="0"/>
    <x v="2"/>
    <x v="2"/>
    <n v="8"/>
    <n v="1"/>
    <n v="0"/>
  </r>
  <r>
    <n v="26"/>
    <x v="182"/>
    <x v="0"/>
    <n v="7"/>
    <x v="84"/>
    <n v="7"/>
    <x v="2"/>
    <x v="0"/>
    <x v="2"/>
    <x v="2"/>
    <n v="9"/>
    <n v="1"/>
    <n v="0"/>
  </r>
  <r>
    <n v="26"/>
    <x v="182"/>
    <x v="0"/>
    <n v="7"/>
    <x v="85"/>
    <n v="7"/>
    <x v="2"/>
    <x v="0"/>
    <x v="2"/>
    <x v="2"/>
    <n v="10"/>
    <n v="1"/>
    <n v="0"/>
  </r>
  <r>
    <n v="26"/>
    <x v="182"/>
    <x v="0"/>
    <n v="7"/>
    <x v="86"/>
    <n v="7"/>
    <x v="2"/>
    <x v="0"/>
    <x v="2"/>
    <x v="2"/>
    <n v="10"/>
    <n v="1"/>
    <n v="0"/>
  </r>
  <r>
    <n v="26"/>
    <x v="182"/>
    <x v="0"/>
    <n v="7"/>
    <x v="87"/>
    <n v="7"/>
    <x v="2"/>
    <x v="0"/>
    <x v="2"/>
    <x v="2"/>
    <n v="9"/>
    <n v="1"/>
    <n v="0"/>
  </r>
  <r>
    <n v="26"/>
    <x v="182"/>
    <x v="0"/>
    <n v="7"/>
    <x v="88"/>
    <n v="7"/>
    <x v="1"/>
    <x v="0"/>
    <x v="2"/>
    <x v="2"/>
    <n v="8"/>
    <n v="1"/>
    <n v="0"/>
  </r>
  <r>
    <n v="26"/>
    <x v="182"/>
    <x v="0"/>
    <n v="7"/>
    <x v="89"/>
    <n v="7"/>
    <x v="1"/>
    <x v="1"/>
    <x v="2"/>
    <x v="2"/>
    <n v="8"/>
    <n v="1"/>
    <n v="1"/>
  </r>
  <r>
    <n v="26"/>
    <x v="182"/>
    <x v="0"/>
    <n v="7"/>
    <x v="90"/>
    <n v="6"/>
    <x v="0"/>
    <x v="1"/>
    <x v="2"/>
    <x v="6"/>
    <n v="6"/>
    <n v="0"/>
    <n v="1"/>
  </r>
  <r>
    <n v="26"/>
    <x v="182"/>
    <x v="0"/>
    <n v="7"/>
    <x v="91"/>
    <n v="3"/>
    <x v="0"/>
    <x v="0"/>
    <x v="2"/>
    <x v="3"/>
    <n v="6"/>
    <n v="0"/>
    <n v="0"/>
  </r>
  <r>
    <n v="27"/>
    <x v="183"/>
    <x v="0"/>
    <n v="7"/>
    <x v="61"/>
    <n v="7"/>
    <x v="2"/>
    <x v="1"/>
    <x v="2"/>
    <x v="2"/>
    <n v="10"/>
    <n v="1"/>
    <n v="1"/>
  </r>
  <r>
    <n v="27"/>
    <x v="183"/>
    <x v="0"/>
    <n v="7"/>
    <x v="62"/>
    <n v="7"/>
    <x v="2"/>
    <x v="1"/>
    <x v="2"/>
    <x v="2"/>
    <n v="10"/>
    <n v="1"/>
    <n v="1"/>
  </r>
  <r>
    <n v="27"/>
    <x v="183"/>
    <x v="0"/>
    <n v="7"/>
    <x v="63"/>
    <n v="7"/>
    <x v="2"/>
    <x v="1"/>
    <x v="2"/>
    <x v="2"/>
    <n v="10"/>
    <n v="1"/>
    <n v="1"/>
  </r>
  <r>
    <n v="27"/>
    <x v="183"/>
    <x v="0"/>
    <n v="7"/>
    <x v="64"/>
    <n v="7"/>
    <x v="2"/>
    <x v="1"/>
    <x v="2"/>
    <x v="2"/>
    <n v="10"/>
    <n v="1"/>
    <n v="1"/>
  </r>
  <r>
    <n v="27"/>
    <x v="183"/>
    <x v="0"/>
    <n v="7"/>
    <x v="65"/>
    <n v="7"/>
    <x v="0"/>
    <x v="1"/>
    <x v="2"/>
    <x v="2"/>
    <n v="6"/>
    <n v="1"/>
    <n v="1"/>
  </r>
  <r>
    <n v="27"/>
    <x v="183"/>
    <x v="0"/>
    <n v="7"/>
    <x v="66"/>
    <n v="7"/>
    <x v="1"/>
    <x v="0"/>
    <x v="2"/>
    <x v="2"/>
    <n v="7"/>
    <n v="1"/>
    <n v="0"/>
  </r>
  <r>
    <n v="27"/>
    <x v="183"/>
    <x v="0"/>
    <n v="7"/>
    <x v="67"/>
    <n v="7"/>
    <x v="1"/>
    <x v="0"/>
    <x v="2"/>
    <x v="2"/>
    <n v="7"/>
    <n v="1"/>
    <n v="0"/>
  </r>
  <r>
    <n v="27"/>
    <x v="183"/>
    <x v="0"/>
    <n v="7"/>
    <x v="68"/>
    <n v="7"/>
    <x v="0"/>
    <x v="0"/>
    <x v="2"/>
    <x v="2"/>
    <n v="6"/>
    <n v="1"/>
    <n v="0"/>
  </r>
  <r>
    <n v="27"/>
    <x v="183"/>
    <x v="0"/>
    <n v="7"/>
    <x v="69"/>
    <n v="7"/>
    <x v="0"/>
    <x v="0"/>
    <x v="2"/>
    <x v="2"/>
    <n v="5"/>
    <n v="1"/>
    <n v="0"/>
  </r>
  <r>
    <n v="27"/>
    <x v="183"/>
    <x v="0"/>
    <n v="7"/>
    <x v="70"/>
    <n v="4"/>
    <x v="1"/>
    <x v="1"/>
    <x v="2"/>
    <x v="4"/>
    <n v="7"/>
    <n v="0"/>
    <n v="1"/>
  </r>
  <r>
    <n v="27"/>
    <x v="183"/>
    <x v="0"/>
    <n v="7"/>
    <x v="71"/>
    <n v="7"/>
    <x v="1"/>
    <x v="1"/>
    <x v="2"/>
    <x v="2"/>
    <n v="8"/>
    <n v="1"/>
    <n v="1"/>
  </r>
  <r>
    <n v="27"/>
    <x v="183"/>
    <x v="0"/>
    <n v="7"/>
    <x v="72"/>
    <n v="7"/>
    <x v="0"/>
    <x v="1"/>
    <x v="2"/>
    <x v="2"/>
    <n v="5"/>
    <n v="1"/>
    <n v="1"/>
  </r>
  <r>
    <n v="27"/>
    <x v="183"/>
    <x v="0"/>
    <n v="7"/>
    <x v="73"/>
    <n v="7"/>
    <x v="1"/>
    <x v="1"/>
    <x v="2"/>
    <x v="2"/>
    <n v="8"/>
    <n v="1"/>
    <n v="1"/>
  </r>
  <r>
    <n v="27"/>
    <x v="183"/>
    <x v="0"/>
    <n v="7"/>
    <x v="74"/>
    <n v="7"/>
    <x v="2"/>
    <x v="0"/>
    <x v="2"/>
    <x v="2"/>
    <n v="10"/>
    <n v="1"/>
    <n v="0"/>
  </r>
  <r>
    <n v="27"/>
    <x v="183"/>
    <x v="0"/>
    <n v="7"/>
    <x v="75"/>
    <n v="7"/>
    <x v="2"/>
    <x v="0"/>
    <x v="2"/>
    <x v="2"/>
    <n v="10"/>
    <n v="1"/>
    <n v="0"/>
  </r>
  <r>
    <n v="27"/>
    <x v="183"/>
    <x v="0"/>
    <n v="7"/>
    <x v="76"/>
    <n v="7"/>
    <x v="2"/>
    <x v="1"/>
    <x v="2"/>
    <x v="2"/>
    <n v="10"/>
    <n v="1"/>
    <n v="1"/>
  </r>
  <r>
    <n v="27"/>
    <x v="183"/>
    <x v="0"/>
    <n v="7"/>
    <x v="77"/>
    <n v="7"/>
    <x v="1"/>
    <x v="0"/>
    <x v="2"/>
    <x v="2"/>
    <n v="8"/>
    <n v="1"/>
    <n v="0"/>
  </r>
  <r>
    <n v="27"/>
    <x v="183"/>
    <x v="0"/>
    <n v="7"/>
    <x v="78"/>
    <n v="7"/>
    <x v="0"/>
    <x v="0"/>
    <x v="2"/>
    <x v="2"/>
    <n v="6"/>
    <n v="1"/>
    <n v="0"/>
  </r>
  <r>
    <n v="27"/>
    <x v="183"/>
    <x v="0"/>
    <n v="7"/>
    <x v="79"/>
    <n v="7"/>
    <x v="1"/>
    <x v="0"/>
    <x v="2"/>
    <x v="2"/>
    <n v="7"/>
    <n v="1"/>
    <n v="0"/>
  </r>
  <r>
    <n v="27"/>
    <x v="183"/>
    <x v="0"/>
    <n v="7"/>
    <x v="80"/>
    <n v="7"/>
    <x v="1"/>
    <x v="0"/>
    <x v="2"/>
    <x v="2"/>
    <n v="8"/>
    <n v="1"/>
    <n v="0"/>
  </r>
  <r>
    <n v="27"/>
    <x v="183"/>
    <x v="0"/>
    <n v="7"/>
    <x v="81"/>
    <n v="7"/>
    <x v="1"/>
    <x v="0"/>
    <x v="2"/>
    <x v="2"/>
    <n v="8"/>
    <n v="1"/>
    <n v="0"/>
  </r>
  <r>
    <n v="27"/>
    <x v="183"/>
    <x v="0"/>
    <n v="7"/>
    <x v="82"/>
    <n v="7"/>
    <x v="0"/>
    <x v="0"/>
    <x v="2"/>
    <x v="2"/>
    <n v="5"/>
    <n v="1"/>
    <n v="0"/>
  </r>
  <r>
    <n v="27"/>
    <x v="183"/>
    <x v="0"/>
    <n v="7"/>
    <x v="83"/>
    <n v="7"/>
    <x v="1"/>
    <x v="0"/>
    <x v="2"/>
    <x v="2"/>
    <n v="8"/>
    <n v="1"/>
    <n v="0"/>
  </r>
  <r>
    <n v="27"/>
    <x v="183"/>
    <x v="0"/>
    <n v="7"/>
    <x v="84"/>
    <n v="7"/>
    <x v="2"/>
    <x v="0"/>
    <x v="2"/>
    <x v="2"/>
    <n v="9"/>
    <n v="1"/>
    <n v="0"/>
  </r>
  <r>
    <n v="27"/>
    <x v="183"/>
    <x v="0"/>
    <n v="7"/>
    <x v="85"/>
    <n v="7"/>
    <x v="2"/>
    <x v="0"/>
    <x v="2"/>
    <x v="2"/>
    <n v="10"/>
    <n v="1"/>
    <n v="0"/>
  </r>
  <r>
    <n v="27"/>
    <x v="183"/>
    <x v="0"/>
    <n v="7"/>
    <x v="86"/>
    <n v="7"/>
    <x v="2"/>
    <x v="0"/>
    <x v="2"/>
    <x v="2"/>
    <n v="10"/>
    <n v="1"/>
    <n v="0"/>
  </r>
  <r>
    <n v="27"/>
    <x v="183"/>
    <x v="0"/>
    <n v="7"/>
    <x v="87"/>
    <n v="7"/>
    <x v="2"/>
    <x v="0"/>
    <x v="2"/>
    <x v="2"/>
    <n v="9"/>
    <n v="1"/>
    <n v="0"/>
  </r>
  <r>
    <n v="27"/>
    <x v="183"/>
    <x v="0"/>
    <n v="7"/>
    <x v="88"/>
    <n v="7"/>
    <x v="1"/>
    <x v="0"/>
    <x v="2"/>
    <x v="2"/>
    <n v="8"/>
    <n v="1"/>
    <n v="0"/>
  </r>
  <r>
    <n v="27"/>
    <x v="183"/>
    <x v="0"/>
    <n v="7"/>
    <x v="89"/>
    <n v="7"/>
    <x v="1"/>
    <x v="1"/>
    <x v="2"/>
    <x v="2"/>
    <n v="8"/>
    <n v="1"/>
    <n v="1"/>
  </r>
  <r>
    <n v="27"/>
    <x v="183"/>
    <x v="0"/>
    <n v="7"/>
    <x v="90"/>
    <n v="7"/>
    <x v="0"/>
    <x v="1"/>
    <x v="2"/>
    <x v="2"/>
    <n v="6"/>
    <n v="1"/>
    <n v="1"/>
  </r>
  <r>
    <n v="27"/>
    <x v="183"/>
    <x v="0"/>
    <n v="7"/>
    <x v="91"/>
    <n v="4"/>
    <x v="0"/>
    <x v="0"/>
    <x v="2"/>
    <x v="4"/>
    <n v="6"/>
    <n v="0"/>
    <n v="0"/>
  </r>
  <r>
    <n v="28"/>
    <x v="184"/>
    <x v="4"/>
    <n v="5"/>
    <x v="61"/>
    <n v="5"/>
    <x v="2"/>
    <x v="1"/>
    <x v="2"/>
    <x v="5"/>
    <n v="10"/>
    <n v="1"/>
    <n v="1"/>
  </r>
  <r>
    <n v="28"/>
    <x v="184"/>
    <x v="4"/>
    <n v="5"/>
    <x v="62"/>
    <n v="5"/>
    <x v="2"/>
    <x v="1"/>
    <x v="2"/>
    <x v="5"/>
    <n v="10"/>
    <n v="1"/>
    <n v="1"/>
  </r>
  <r>
    <n v="28"/>
    <x v="184"/>
    <x v="4"/>
    <n v="5"/>
    <x v="63"/>
    <n v="7"/>
    <x v="2"/>
    <x v="1"/>
    <x v="2"/>
    <x v="2"/>
    <n v="10"/>
    <n v="0"/>
    <n v="1"/>
  </r>
  <r>
    <n v="28"/>
    <x v="184"/>
    <x v="4"/>
    <n v="5"/>
    <x v="64"/>
    <n v="5"/>
    <x v="2"/>
    <x v="1"/>
    <x v="2"/>
    <x v="5"/>
    <n v="10"/>
    <n v="1"/>
    <n v="1"/>
  </r>
  <r>
    <n v="28"/>
    <x v="184"/>
    <x v="4"/>
    <n v="5"/>
    <x v="65"/>
    <n v="5"/>
    <x v="0"/>
    <x v="1"/>
    <x v="2"/>
    <x v="5"/>
    <n v="6"/>
    <n v="1"/>
    <n v="1"/>
  </r>
  <r>
    <n v="28"/>
    <x v="184"/>
    <x v="4"/>
    <n v="5"/>
    <x v="66"/>
    <n v="5"/>
    <x v="1"/>
    <x v="0"/>
    <x v="2"/>
    <x v="5"/>
    <n v="7"/>
    <n v="1"/>
    <n v="0"/>
  </r>
  <r>
    <n v="28"/>
    <x v="184"/>
    <x v="4"/>
    <n v="5"/>
    <x v="67"/>
    <n v="5"/>
    <x v="1"/>
    <x v="0"/>
    <x v="2"/>
    <x v="5"/>
    <n v="7"/>
    <n v="1"/>
    <n v="0"/>
  </r>
  <r>
    <n v="28"/>
    <x v="184"/>
    <x v="4"/>
    <n v="5"/>
    <x v="68"/>
    <n v="5"/>
    <x v="0"/>
    <x v="0"/>
    <x v="2"/>
    <x v="5"/>
    <n v="6"/>
    <n v="1"/>
    <n v="0"/>
  </r>
  <r>
    <n v="28"/>
    <x v="184"/>
    <x v="4"/>
    <n v="5"/>
    <x v="69"/>
    <n v="6"/>
    <x v="0"/>
    <x v="0"/>
    <x v="2"/>
    <x v="6"/>
    <n v="5"/>
    <n v="0"/>
    <n v="0"/>
  </r>
  <r>
    <n v="28"/>
    <x v="184"/>
    <x v="4"/>
    <n v="5"/>
    <x v="70"/>
    <n v="3"/>
    <x v="1"/>
    <x v="1"/>
    <x v="2"/>
    <x v="3"/>
    <n v="7"/>
    <n v="0"/>
    <n v="1"/>
  </r>
  <r>
    <n v="28"/>
    <x v="184"/>
    <x v="4"/>
    <n v="5"/>
    <x v="71"/>
    <n v="5"/>
    <x v="1"/>
    <x v="1"/>
    <x v="2"/>
    <x v="5"/>
    <n v="8"/>
    <n v="1"/>
    <n v="1"/>
  </r>
  <r>
    <n v="28"/>
    <x v="184"/>
    <x v="4"/>
    <n v="5"/>
    <x v="72"/>
    <n v="3"/>
    <x v="0"/>
    <x v="1"/>
    <x v="2"/>
    <x v="3"/>
    <n v="5"/>
    <n v="0"/>
    <n v="1"/>
  </r>
  <r>
    <n v="28"/>
    <x v="184"/>
    <x v="4"/>
    <n v="5"/>
    <x v="73"/>
    <n v="3"/>
    <x v="1"/>
    <x v="1"/>
    <x v="2"/>
    <x v="3"/>
    <n v="8"/>
    <n v="0"/>
    <n v="1"/>
  </r>
  <r>
    <n v="28"/>
    <x v="184"/>
    <x v="4"/>
    <n v="5"/>
    <x v="74"/>
    <n v="5"/>
    <x v="2"/>
    <x v="0"/>
    <x v="2"/>
    <x v="5"/>
    <n v="10"/>
    <n v="1"/>
    <n v="0"/>
  </r>
  <r>
    <n v="28"/>
    <x v="184"/>
    <x v="4"/>
    <n v="5"/>
    <x v="75"/>
    <n v="5"/>
    <x v="2"/>
    <x v="0"/>
    <x v="2"/>
    <x v="5"/>
    <n v="10"/>
    <n v="1"/>
    <n v="0"/>
  </r>
  <r>
    <n v="28"/>
    <x v="184"/>
    <x v="4"/>
    <n v="5"/>
    <x v="76"/>
    <n v="7"/>
    <x v="2"/>
    <x v="1"/>
    <x v="2"/>
    <x v="2"/>
    <n v="10"/>
    <n v="0"/>
    <n v="1"/>
  </r>
  <r>
    <n v="28"/>
    <x v="184"/>
    <x v="4"/>
    <n v="5"/>
    <x v="77"/>
    <n v="5"/>
    <x v="1"/>
    <x v="0"/>
    <x v="2"/>
    <x v="5"/>
    <n v="8"/>
    <n v="1"/>
    <n v="0"/>
  </r>
  <r>
    <n v="28"/>
    <x v="184"/>
    <x v="4"/>
    <n v="5"/>
    <x v="78"/>
    <n v="5"/>
    <x v="0"/>
    <x v="0"/>
    <x v="2"/>
    <x v="5"/>
    <n v="6"/>
    <n v="1"/>
    <n v="0"/>
  </r>
  <r>
    <n v="28"/>
    <x v="184"/>
    <x v="4"/>
    <n v="5"/>
    <x v="79"/>
    <n v="5"/>
    <x v="1"/>
    <x v="0"/>
    <x v="2"/>
    <x v="5"/>
    <n v="7"/>
    <n v="1"/>
    <n v="0"/>
  </r>
  <r>
    <n v="28"/>
    <x v="184"/>
    <x v="4"/>
    <n v="5"/>
    <x v="80"/>
    <n v="5"/>
    <x v="1"/>
    <x v="0"/>
    <x v="2"/>
    <x v="5"/>
    <n v="8"/>
    <n v="1"/>
    <n v="0"/>
  </r>
  <r>
    <n v="28"/>
    <x v="184"/>
    <x v="4"/>
    <n v="5"/>
    <x v="81"/>
    <n v="5"/>
    <x v="1"/>
    <x v="0"/>
    <x v="2"/>
    <x v="5"/>
    <n v="8"/>
    <n v="1"/>
    <n v="0"/>
  </r>
  <r>
    <n v="28"/>
    <x v="184"/>
    <x v="4"/>
    <n v="5"/>
    <x v="82"/>
    <n v="6"/>
    <x v="0"/>
    <x v="0"/>
    <x v="2"/>
    <x v="6"/>
    <n v="5"/>
    <n v="0"/>
    <n v="0"/>
  </r>
  <r>
    <n v="28"/>
    <x v="184"/>
    <x v="4"/>
    <n v="5"/>
    <x v="83"/>
    <n v="5"/>
    <x v="1"/>
    <x v="0"/>
    <x v="2"/>
    <x v="5"/>
    <n v="8"/>
    <n v="1"/>
    <n v="0"/>
  </r>
  <r>
    <n v="28"/>
    <x v="184"/>
    <x v="4"/>
    <n v="5"/>
    <x v="84"/>
    <n v="5"/>
    <x v="2"/>
    <x v="0"/>
    <x v="2"/>
    <x v="5"/>
    <n v="9"/>
    <n v="1"/>
    <n v="0"/>
  </r>
  <r>
    <n v="28"/>
    <x v="184"/>
    <x v="4"/>
    <n v="5"/>
    <x v="85"/>
    <n v="3"/>
    <x v="2"/>
    <x v="0"/>
    <x v="2"/>
    <x v="3"/>
    <n v="10"/>
    <n v="0"/>
    <n v="0"/>
  </r>
  <r>
    <n v="28"/>
    <x v="184"/>
    <x v="4"/>
    <n v="5"/>
    <x v="86"/>
    <n v="5"/>
    <x v="2"/>
    <x v="0"/>
    <x v="2"/>
    <x v="5"/>
    <n v="10"/>
    <n v="1"/>
    <n v="0"/>
  </r>
  <r>
    <n v="28"/>
    <x v="184"/>
    <x v="4"/>
    <n v="5"/>
    <x v="87"/>
    <n v="6"/>
    <x v="2"/>
    <x v="0"/>
    <x v="2"/>
    <x v="6"/>
    <n v="9"/>
    <n v="0"/>
    <n v="0"/>
  </r>
  <r>
    <n v="28"/>
    <x v="184"/>
    <x v="4"/>
    <n v="5"/>
    <x v="88"/>
    <n v="5"/>
    <x v="1"/>
    <x v="0"/>
    <x v="2"/>
    <x v="5"/>
    <n v="8"/>
    <n v="1"/>
    <n v="0"/>
  </r>
  <r>
    <n v="28"/>
    <x v="184"/>
    <x v="4"/>
    <n v="5"/>
    <x v="89"/>
    <n v="5"/>
    <x v="1"/>
    <x v="1"/>
    <x v="2"/>
    <x v="5"/>
    <n v="8"/>
    <n v="1"/>
    <n v="1"/>
  </r>
  <r>
    <n v="28"/>
    <x v="184"/>
    <x v="4"/>
    <n v="5"/>
    <x v="90"/>
    <n v="5"/>
    <x v="0"/>
    <x v="1"/>
    <x v="2"/>
    <x v="5"/>
    <n v="6"/>
    <n v="1"/>
    <n v="1"/>
  </r>
  <r>
    <n v="28"/>
    <x v="184"/>
    <x v="4"/>
    <n v="5"/>
    <x v="91"/>
    <n v="3"/>
    <x v="0"/>
    <x v="0"/>
    <x v="2"/>
    <x v="3"/>
    <n v="6"/>
    <n v="0"/>
    <n v="0"/>
  </r>
  <r>
    <n v="29"/>
    <x v="185"/>
    <x v="2"/>
    <n v="1"/>
    <x v="61"/>
    <n v="1"/>
    <x v="2"/>
    <x v="1"/>
    <x v="2"/>
    <x v="1"/>
    <n v="10"/>
    <n v="1"/>
    <n v="1"/>
  </r>
  <r>
    <n v="29"/>
    <x v="185"/>
    <x v="2"/>
    <n v="1"/>
    <x v="62"/>
    <n v="1"/>
    <x v="2"/>
    <x v="1"/>
    <x v="2"/>
    <x v="1"/>
    <n v="10"/>
    <n v="1"/>
    <n v="1"/>
  </r>
  <r>
    <n v="29"/>
    <x v="185"/>
    <x v="2"/>
    <n v="1"/>
    <x v="63"/>
    <n v="1"/>
    <x v="2"/>
    <x v="1"/>
    <x v="2"/>
    <x v="1"/>
    <n v="10"/>
    <n v="1"/>
    <n v="1"/>
  </r>
  <r>
    <n v="29"/>
    <x v="185"/>
    <x v="2"/>
    <n v="1"/>
    <x v="64"/>
    <n v="1"/>
    <x v="2"/>
    <x v="1"/>
    <x v="2"/>
    <x v="1"/>
    <n v="10"/>
    <n v="1"/>
    <n v="1"/>
  </r>
  <r>
    <n v="29"/>
    <x v="185"/>
    <x v="2"/>
    <n v="1"/>
    <x v="65"/>
    <n v="1"/>
    <x v="0"/>
    <x v="1"/>
    <x v="2"/>
    <x v="1"/>
    <n v="6"/>
    <n v="1"/>
    <n v="1"/>
  </r>
  <r>
    <n v="29"/>
    <x v="185"/>
    <x v="2"/>
    <n v="1"/>
    <x v="66"/>
    <n v="1"/>
    <x v="1"/>
    <x v="0"/>
    <x v="2"/>
    <x v="1"/>
    <n v="7"/>
    <n v="1"/>
    <n v="0"/>
  </r>
  <r>
    <n v="29"/>
    <x v="185"/>
    <x v="2"/>
    <n v="1"/>
    <x v="67"/>
    <n v="1"/>
    <x v="1"/>
    <x v="0"/>
    <x v="2"/>
    <x v="1"/>
    <n v="7"/>
    <n v="1"/>
    <n v="0"/>
  </r>
  <r>
    <n v="29"/>
    <x v="185"/>
    <x v="2"/>
    <n v="1"/>
    <x v="68"/>
    <n v="1"/>
    <x v="0"/>
    <x v="0"/>
    <x v="2"/>
    <x v="1"/>
    <n v="6"/>
    <n v="1"/>
    <n v="0"/>
  </r>
  <r>
    <n v="29"/>
    <x v="185"/>
    <x v="2"/>
    <n v="1"/>
    <x v="69"/>
    <n v="1"/>
    <x v="0"/>
    <x v="0"/>
    <x v="2"/>
    <x v="1"/>
    <n v="5"/>
    <n v="1"/>
    <n v="0"/>
  </r>
  <r>
    <n v="29"/>
    <x v="185"/>
    <x v="2"/>
    <n v="1"/>
    <x v="70"/>
    <n v="3"/>
    <x v="1"/>
    <x v="1"/>
    <x v="2"/>
    <x v="3"/>
    <n v="7"/>
    <n v="0"/>
    <n v="1"/>
  </r>
  <r>
    <n v="29"/>
    <x v="185"/>
    <x v="2"/>
    <n v="1"/>
    <x v="71"/>
    <n v="1"/>
    <x v="1"/>
    <x v="1"/>
    <x v="2"/>
    <x v="1"/>
    <n v="8"/>
    <n v="1"/>
    <n v="1"/>
  </r>
  <r>
    <n v="29"/>
    <x v="185"/>
    <x v="2"/>
    <n v="1"/>
    <x v="72"/>
    <n v="1"/>
    <x v="0"/>
    <x v="1"/>
    <x v="2"/>
    <x v="1"/>
    <n v="5"/>
    <n v="1"/>
    <n v="1"/>
  </r>
  <r>
    <n v="29"/>
    <x v="185"/>
    <x v="2"/>
    <n v="1"/>
    <x v="73"/>
    <n v="1"/>
    <x v="1"/>
    <x v="1"/>
    <x v="2"/>
    <x v="1"/>
    <n v="8"/>
    <n v="1"/>
    <n v="1"/>
  </r>
  <r>
    <n v="29"/>
    <x v="185"/>
    <x v="2"/>
    <n v="1"/>
    <x v="74"/>
    <n v="1"/>
    <x v="2"/>
    <x v="0"/>
    <x v="2"/>
    <x v="1"/>
    <n v="10"/>
    <n v="1"/>
    <n v="0"/>
  </r>
  <r>
    <n v="29"/>
    <x v="185"/>
    <x v="2"/>
    <n v="1"/>
    <x v="75"/>
    <n v="1"/>
    <x v="2"/>
    <x v="0"/>
    <x v="2"/>
    <x v="1"/>
    <n v="10"/>
    <n v="1"/>
    <n v="0"/>
  </r>
  <r>
    <n v="29"/>
    <x v="185"/>
    <x v="2"/>
    <n v="1"/>
    <x v="76"/>
    <n v="1"/>
    <x v="2"/>
    <x v="1"/>
    <x v="2"/>
    <x v="1"/>
    <n v="10"/>
    <n v="1"/>
    <n v="1"/>
  </r>
  <r>
    <n v="29"/>
    <x v="185"/>
    <x v="2"/>
    <n v="1"/>
    <x v="77"/>
    <n v="1"/>
    <x v="1"/>
    <x v="0"/>
    <x v="2"/>
    <x v="1"/>
    <n v="8"/>
    <n v="1"/>
    <n v="0"/>
  </r>
  <r>
    <n v="29"/>
    <x v="185"/>
    <x v="2"/>
    <n v="1"/>
    <x v="78"/>
    <n v="1"/>
    <x v="0"/>
    <x v="0"/>
    <x v="2"/>
    <x v="1"/>
    <n v="6"/>
    <n v="1"/>
    <n v="0"/>
  </r>
  <r>
    <n v="29"/>
    <x v="185"/>
    <x v="2"/>
    <n v="1"/>
    <x v="79"/>
    <n v="1"/>
    <x v="1"/>
    <x v="0"/>
    <x v="2"/>
    <x v="1"/>
    <n v="7"/>
    <n v="1"/>
    <n v="0"/>
  </r>
  <r>
    <n v="29"/>
    <x v="185"/>
    <x v="2"/>
    <n v="1"/>
    <x v="80"/>
    <n v="1"/>
    <x v="1"/>
    <x v="0"/>
    <x v="2"/>
    <x v="1"/>
    <n v="8"/>
    <n v="1"/>
    <n v="0"/>
  </r>
  <r>
    <n v="29"/>
    <x v="185"/>
    <x v="2"/>
    <n v="1"/>
    <x v="81"/>
    <n v="1"/>
    <x v="1"/>
    <x v="0"/>
    <x v="2"/>
    <x v="1"/>
    <n v="8"/>
    <n v="1"/>
    <n v="0"/>
  </r>
  <r>
    <n v="29"/>
    <x v="185"/>
    <x v="2"/>
    <n v="1"/>
    <x v="82"/>
    <n v="1"/>
    <x v="0"/>
    <x v="0"/>
    <x v="2"/>
    <x v="1"/>
    <n v="5"/>
    <n v="1"/>
    <n v="0"/>
  </r>
  <r>
    <n v="29"/>
    <x v="185"/>
    <x v="2"/>
    <n v="1"/>
    <x v="83"/>
    <n v="1"/>
    <x v="1"/>
    <x v="0"/>
    <x v="2"/>
    <x v="1"/>
    <n v="8"/>
    <n v="1"/>
    <n v="0"/>
  </r>
  <r>
    <n v="29"/>
    <x v="185"/>
    <x v="2"/>
    <n v="1"/>
    <x v="84"/>
    <n v="1"/>
    <x v="2"/>
    <x v="0"/>
    <x v="2"/>
    <x v="1"/>
    <n v="9"/>
    <n v="1"/>
    <n v="0"/>
  </r>
  <r>
    <n v="29"/>
    <x v="185"/>
    <x v="2"/>
    <n v="1"/>
    <x v="85"/>
    <n v="1"/>
    <x v="2"/>
    <x v="0"/>
    <x v="2"/>
    <x v="1"/>
    <n v="10"/>
    <n v="1"/>
    <n v="0"/>
  </r>
  <r>
    <n v="29"/>
    <x v="185"/>
    <x v="2"/>
    <n v="1"/>
    <x v="86"/>
    <n v="1"/>
    <x v="2"/>
    <x v="0"/>
    <x v="2"/>
    <x v="1"/>
    <n v="10"/>
    <n v="1"/>
    <n v="0"/>
  </r>
  <r>
    <n v="29"/>
    <x v="185"/>
    <x v="2"/>
    <n v="1"/>
    <x v="87"/>
    <n v="1"/>
    <x v="2"/>
    <x v="0"/>
    <x v="2"/>
    <x v="1"/>
    <n v="9"/>
    <n v="1"/>
    <n v="0"/>
  </r>
  <r>
    <n v="29"/>
    <x v="185"/>
    <x v="2"/>
    <n v="1"/>
    <x v="88"/>
    <n v="1"/>
    <x v="1"/>
    <x v="0"/>
    <x v="2"/>
    <x v="1"/>
    <n v="8"/>
    <n v="1"/>
    <n v="0"/>
  </r>
  <r>
    <n v="29"/>
    <x v="185"/>
    <x v="2"/>
    <n v="1"/>
    <x v="89"/>
    <n v="1"/>
    <x v="1"/>
    <x v="1"/>
    <x v="2"/>
    <x v="1"/>
    <n v="8"/>
    <n v="1"/>
    <n v="1"/>
  </r>
  <r>
    <n v="29"/>
    <x v="185"/>
    <x v="2"/>
    <n v="1"/>
    <x v="90"/>
    <n v="1"/>
    <x v="0"/>
    <x v="1"/>
    <x v="2"/>
    <x v="1"/>
    <n v="6"/>
    <n v="1"/>
    <n v="1"/>
  </r>
  <r>
    <n v="29"/>
    <x v="185"/>
    <x v="2"/>
    <n v="1"/>
    <x v="91"/>
    <n v="2"/>
    <x v="0"/>
    <x v="0"/>
    <x v="2"/>
    <x v="0"/>
    <n v="6"/>
    <n v="0"/>
    <n v="0"/>
  </r>
  <r>
    <n v="30"/>
    <x v="186"/>
    <x v="6"/>
    <n v="3"/>
    <x v="61"/>
    <n v="1"/>
    <x v="2"/>
    <x v="1"/>
    <x v="2"/>
    <x v="1"/>
    <n v="10"/>
    <n v="0"/>
    <n v="1"/>
  </r>
  <r>
    <n v="30"/>
    <x v="186"/>
    <x v="6"/>
    <n v="3"/>
    <x v="62"/>
    <n v="3"/>
    <x v="2"/>
    <x v="1"/>
    <x v="2"/>
    <x v="3"/>
    <n v="10"/>
    <n v="1"/>
    <n v="1"/>
  </r>
  <r>
    <n v="30"/>
    <x v="186"/>
    <x v="6"/>
    <n v="3"/>
    <x v="63"/>
    <n v="3"/>
    <x v="2"/>
    <x v="1"/>
    <x v="2"/>
    <x v="3"/>
    <n v="10"/>
    <n v="1"/>
    <n v="1"/>
  </r>
  <r>
    <n v="30"/>
    <x v="186"/>
    <x v="6"/>
    <n v="3"/>
    <x v="64"/>
    <n v="2"/>
    <x v="2"/>
    <x v="1"/>
    <x v="2"/>
    <x v="0"/>
    <n v="10"/>
    <n v="0"/>
    <n v="1"/>
  </r>
  <r>
    <n v="30"/>
    <x v="186"/>
    <x v="6"/>
    <n v="3"/>
    <x v="65"/>
    <n v="1"/>
    <x v="0"/>
    <x v="1"/>
    <x v="2"/>
    <x v="1"/>
    <n v="6"/>
    <n v="0"/>
    <n v="1"/>
  </r>
  <r>
    <n v="30"/>
    <x v="186"/>
    <x v="6"/>
    <n v="3"/>
    <x v="66"/>
    <n v="3"/>
    <x v="1"/>
    <x v="0"/>
    <x v="2"/>
    <x v="3"/>
    <n v="7"/>
    <n v="1"/>
    <n v="0"/>
  </r>
  <r>
    <n v="30"/>
    <x v="186"/>
    <x v="6"/>
    <n v="3"/>
    <x v="67"/>
    <n v="3"/>
    <x v="1"/>
    <x v="0"/>
    <x v="2"/>
    <x v="3"/>
    <n v="7"/>
    <n v="1"/>
    <n v="0"/>
  </r>
  <r>
    <n v="30"/>
    <x v="186"/>
    <x v="6"/>
    <n v="3"/>
    <x v="68"/>
    <n v="1"/>
    <x v="0"/>
    <x v="0"/>
    <x v="2"/>
    <x v="1"/>
    <n v="6"/>
    <n v="0"/>
    <n v="0"/>
  </r>
  <r>
    <n v="30"/>
    <x v="186"/>
    <x v="6"/>
    <n v="3"/>
    <x v="69"/>
    <n v="1"/>
    <x v="0"/>
    <x v="0"/>
    <x v="2"/>
    <x v="1"/>
    <n v="5"/>
    <n v="0"/>
    <n v="0"/>
  </r>
  <r>
    <n v="30"/>
    <x v="186"/>
    <x v="6"/>
    <n v="3"/>
    <x v="70"/>
    <n v="4"/>
    <x v="1"/>
    <x v="1"/>
    <x v="2"/>
    <x v="4"/>
    <n v="7"/>
    <n v="0"/>
    <n v="1"/>
  </r>
  <r>
    <n v="30"/>
    <x v="186"/>
    <x v="6"/>
    <n v="3"/>
    <x v="71"/>
    <n v="1"/>
    <x v="1"/>
    <x v="1"/>
    <x v="2"/>
    <x v="1"/>
    <n v="8"/>
    <n v="0"/>
    <n v="1"/>
  </r>
  <r>
    <n v="30"/>
    <x v="186"/>
    <x v="6"/>
    <n v="3"/>
    <x v="72"/>
    <n v="1"/>
    <x v="0"/>
    <x v="1"/>
    <x v="2"/>
    <x v="1"/>
    <n v="5"/>
    <n v="0"/>
    <n v="1"/>
  </r>
  <r>
    <n v="30"/>
    <x v="186"/>
    <x v="6"/>
    <n v="3"/>
    <x v="73"/>
    <n v="3"/>
    <x v="1"/>
    <x v="1"/>
    <x v="2"/>
    <x v="3"/>
    <n v="8"/>
    <n v="1"/>
    <n v="1"/>
  </r>
  <r>
    <n v="30"/>
    <x v="186"/>
    <x v="6"/>
    <n v="3"/>
    <x v="74"/>
    <n v="3"/>
    <x v="2"/>
    <x v="0"/>
    <x v="2"/>
    <x v="3"/>
    <n v="10"/>
    <n v="1"/>
    <n v="0"/>
  </r>
  <r>
    <n v="30"/>
    <x v="186"/>
    <x v="6"/>
    <n v="3"/>
    <x v="75"/>
    <n v="3"/>
    <x v="2"/>
    <x v="0"/>
    <x v="2"/>
    <x v="3"/>
    <n v="10"/>
    <n v="1"/>
    <n v="0"/>
  </r>
  <r>
    <n v="30"/>
    <x v="186"/>
    <x v="6"/>
    <n v="3"/>
    <x v="76"/>
    <n v="3"/>
    <x v="2"/>
    <x v="1"/>
    <x v="2"/>
    <x v="3"/>
    <n v="10"/>
    <n v="1"/>
    <n v="1"/>
  </r>
  <r>
    <n v="30"/>
    <x v="186"/>
    <x v="6"/>
    <n v="3"/>
    <x v="77"/>
    <n v="1"/>
    <x v="1"/>
    <x v="0"/>
    <x v="2"/>
    <x v="1"/>
    <n v="8"/>
    <n v="0"/>
    <n v="0"/>
  </r>
  <r>
    <n v="30"/>
    <x v="186"/>
    <x v="6"/>
    <n v="3"/>
    <x v="78"/>
    <n v="1"/>
    <x v="0"/>
    <x v="0"/>
    <x v="2"/>
    <x v="1"/>
    <n v="6"/>
    <n v="0"/>
    <n v="0"/>
  </r>
  <r>
    <n v="30"/>
    <x v="186"/>
    <x v="6"/>
    <n v="3"/>
    <x v="79"/>
    <n v="3"/>
    <x v="1"/>
    <x v="0"/>
    <x v="2"/>
    <x v="3"/>
    <n v="7"/>
    <n v="1"/>
    <n v="0"/>
  </r>
  <r>
    <n v="30"/>
    <x v="186"/>
    <x v="6"/>
    <n v="3"/>
    <x v="80"/>
    <n v="1"/>
    <x v="1"/>
    <x v="0"/>
    <x v="2"/>
    <x v="1"/>
    <n v="8"/>
    <n v="0"/>
    <n v="0"/>
  </r>
  <r>
    <n v="30"/>
    <x v="186"/>
    <x v="6"/>
    <n v="3"/>
    <x v="81"/>
    <n v="1"/>
    <x v="1"/>
    <x v="0"/>
    <x v="2"/>
    <x v="1"/>
    <n v="8"/>
    <n v="0"/>
    <n v="0"/>
  </r>
  <r>
    <n v="30"/>
    <x v="186"/>
    <x v="6"/>
    <n v="3"/>
    <x v="82"/>
    <n v="1"/>
    <x v="0"/>
    <x v="0"/>
    <x v="2"/>
    <x v="1"/>
    <n v="5"/>
    <n v="0"/>
    <n v="0"/>
  </r>
  <r>
    <n v="30"/>
    <x v="186"/>
    <x v="6"/>
    <n v="3"/>
    <x v="83"/>
    <n v="1"/>
    <x v="1"/>
    <x v="0"/>
    <x v="2"/>
    <x v="1"/>
    <n v="8"/>
    <n v="0"/>
    <n v="0"/>
  </r>
  <r>
    <n v="30"/>
    <x v="186"/>
    <x v="6"/>
    <n v="3"/>
    <x v="84"/>
    <n v="1"/>
    <x v="2"/>
    <x v="0"/>
    <x v="2"/>
    <x v="1"/>
    <n v="9"/>
    <n v="0"/>
    <n v="0"/>
  </r>
  <r>
    <n v="30"/>
    <x v="186"/>
    <x v="6"/>
    <n v="3"/>
    <x v="85"/>
    <n v="1"/>
    <x v="2"/>
    <x v="0"/>
    <x v="2"/>
    <x v="1"/>
    <n v="10"/>
    <n v="0"/>
    <n v="0"/>
  </r>
  <r>
    <n v="30"/>
    <x v="186"/>
    <x v="6"/>
    <n v="3"/>
    <x v="86"/>
    <n v="1"/>
    <x v="2"/>
    <x v="0"/>
    <x v="2"/>
    <x v="1"/>
    <n v="10"/>
    <n v="0"/>
    <n v="0"/>
  </r>
  <r>
    <n v="30"/>
    <x v="186"/>
    <x v="6"/>
    <n v="3"/>
    <x v="87"/>
    <n v="1"/>
    <x v="2"/>
    <x v="0"/>
    <x v="2"/>
    <x v="1"/>
    <n v="9"/>
    <n v="0"/>
    <n v="0"/>
  </r>
  <r>
    <n v="30"/>
    <x v="186"/>
    <x v="6"/>
    <n v="3"/>
    <x v="88"/>
    <n v="1"/>
    <x v="1"/>
    <x v="0"/>
    <x v="2"/>
    <x v="1"/>
    <n v="8"/>
    <n v="0"/>
    <n v="0"/>
  </r>
  <r>
    <n v="30"/>
    <x v="186"/>
    <x v="6"/>
    <n v="3"/>
    <x v="89"/>
    <n v="1"/>
    <x v="1"/>
    <x v="1"/>
    <x v="2"/>
    <x v="1"/>
    <n v="8"/>
    <n v="0"/>
    <n v="1"/>
  </r>
  <r>
    <n v="30"/>
    <x v="186"/>
    <x v="6"/>
    <n v="3"/>
    <x v="90"/>
    <n v="1"/>
    <x v="0"/>
    <x v="1"/>
    <x v="2"/>
    <x v="1"/>
    <n v="6"/>
    <n v="0"/>
    <n v="1"/>
  </r>
  <r>
    <n v="30"/>
    <x v="186"/>
    <x v="6"/>
    <n v="3"/>
    <x v="91"/>
    <n v="3"/>
    <x v="0"/>
    <x v="0"/>
    <x v="2"/>
    <x v="3"/>
    <n v="6"/>
    <n v="1"/>
    <n v="0"/>
  </r>
  <r>
    <n v="31"/>
    <x v="187"/>
    <x v="2"/>
    <n v="1"/>
    <x v="61"/>
    <n v="1"/>
    <x v="2"/>
    <x v="1"/>
    <x v="2"/>
    <x v="1"/>
    <n v="10"/>
    <n v="1"/>
    <n v="1"/>
  </r>
  <r>
    <n v="31"/>
    <x v="187"/>
    <x v="2"/>
    <n v="1"/>
    <x v="62"/>
    <n v="5"/>
    <x v="2"/>
    <x v="1"/>
    <x v="2"/>
    <x v="5"/>
    <n v="10"/>
    <n v="0"/>
    <n v="1"/>
  </r>
  <r>
    <n v="31"/>
    <x v="187"/>
    <x v="2"/>
    <n v="1"/>
    <x v="63"/>
    <n v="3"/>
    <x v="2"/>
    <x v="1"/>
    <x v="2"/>
    <x v="3"/>
    <n v="10"/>
    <n v="0"/>
    <n v="1"/>
  </r>
  <r>
    <n v="31"/>
    <x v="187"/>
    <x v="2"/>
    <n v="1"/>
    <x v="64"/>
    <n v="1"/>
    <x v="2"/>
    <x v="1"/>
    <x v="2"/>
    <x v="1"/>
    <n v="10"/>
    <n v="1"/>
    <n v="1"/>
  </r>
  <r>
    <n v="31"/>
    <x v="187"/>
    <x v="2"/>
    <n v="1"/>
    <x v="65"/>
    <n v="1"/>
    <x v="0"/>
    <x v="1"/>
    <x v="2"/>
    <x v="1"/>
    <n v="6"/>
    <n v="1"/>
    <n v="1"/>
  </r>
  <r>
    <n v="31"/>
    <x v="187"/>
    <x v="2"/>
    <n v="1"/>
    <x v="66"/>
    <n v="1"/>
    <x v="1"/>
    <x v="0"/>
    <x v="2"/>
    <x v="1"/>
    <n v="7"/>
    <n v="1"/>
    <n v="0"/>
  </r>
  <r>
    <n v="31"/>
    <x v="187"/>
    <x v="2"/>
    <n v="1"/>
    <x v="67"/>
    <n v="5"/>
    <x v="1"/>
    <x v="0"/>
    <x v="2"/>
    <x v="5"/>
    <n v="7"/>
    <n v="0"/>
    <n v="0"/>
  </r>
  <r>
    <n v="31"/>
    <x v="187"/>
    <x v="2"/>
    <n v="1"/>
    <x v="68"/>
    <n v="1"/>
    <x v="0"/>
    <x v="0"/>
    <x v="2"/>
    <x v="1"/>
    <n v="6"/>
    <n v="1"/>
    <n v="0"/>
  </r>
  <r>
    <n v="31"/>
    <x v="187"/>
    <x v="2"/>
    <n v="1"/>
    <x v="69"/>
    <n v="1"/>
    <x v="0"/>
    <x v="0"/>
    <x v="2"/>
    <x v="1"/>
    <n v="5"/>
    <n v="1"/>
    <n v="0"/>
  </r>
  <r>
    <n v="31"/>
    <x v="187"/>
    <x v="2"/>
    <n v="1"/>
    <x v="70"/>
    <n v="4"/>
    <x v="1"/>
    <x v="1"/>
    <x v="2"/>
    <x v="4"/>
    <n v="7"/>
    <n v="0"/>
    <n v="1"/>
  </r>
  <r>
    <n v="31"/>
    <x v="187"/>
    <x v="2"/>
    <n v="1"/>
    <x v="71"/>
    <n v="1"/>
    <x v="1"/>
    <x v="1"/>
    <x v="2"/>
    <x v="1"/>
    <n v="8"/>
    <n v="1"/>
    <n v="1"/>
  </r>
  <r>
    <n v="31"/>
    <x v="187"/>
    <x v="2"/>
    <n v="1"/>
    <x v="72"/>
    <n v="1"/>
    <x v="0"/>
    <x v="1"/>
    <x v="2"/>
    <x v="1"/>
    <n v="5"/>
    <n v="1"/>
    <n v="1"/>
  </r>
  <r>
    <n v="31"/>
    <x v="187"/>
    <x v="2"/>
    <n v="1"/>
    <x v="73"/>
    <n v="1"/>
    <x v="1"/>
    <x v="1"/>
    <x v="2"/>
    <x v="1"/>
    <n v="8"/>
    <n v="1"/>
    <n v="1"/>
  </r>
  <r>
    <n v="31"/>
    <x v="187"/>
    <x v="2"/>
    <n v="1"/>
    <x v="74"/>
    <n v="6"/>
    <x v="2"/>
    <x v="0"/>
    <x v="2"/>
    <x v="6"/>
    <n v="10"/>
    <n v="0"/>
    <n v="0"/>
  </r>
  <r>
    <n v="31"/>
    <x v="187"/>
    <x v="2"/>
    <n v="1"/>
    <x v="75"/>
    <n v="1"/>
    <x v="2"/>
    <x v="0"/>
    <x v="2"/>
    <x v="1"/>
    <n v="10"/>
    <n v="1"/>
    <n v="0"/>
  </r>
  <r>
    <n v="31"/>
    <x v="187"/>
    <x v="2"/>
    <n v="1"/>
    <x v="76"/>
    <n v="1"/>
    <x v="2"/>
    <x v="1"/>
    <x v="2"/>
    <x v="1"/>
    <n v="10"/>
    <n v="1"/>
    <n v="1"/>
  </r>
  <r>
    <n v="31"/>
    <x v="187"/>
    <x v="2"/>
    <n v="1"/>
    <x v="77"/>
    <n v="3"/>
    <x v="1"/>
    <x v="0"/>
    <x v="2"/>
    <x v="3"/>
    <n v="8"/>
    <n v="0"/>
    <n v="0"/>
  </r>
  <r>
    <n v="31"/>
    <x v="187"/>
    <x v="2"/>
    <n v="1"/>
    <x v="78"/>
    <n v="1"/>
    <x v="0"/>
    <x v="0"/>
    <x v="2"/>
    <x v="1"/>
    <n v="6"/>
    <n v="1"/>
    <n v="0"/>
  </r>
  <r>
    <n v="31"/>
    <x v="187"/>
    <x v="2"/>
    <n v="1"/>
    <x v="79"/>
    <n v="5"/>
    <x v="1"/>
    <x v="0"/>
    <x v="2"/>
    <x v="5"/>
    <n v="7"/>
    <n v="0"/>
    <n v="0"/>
  </r>
  <r>
    <n v="31"/>
    <x v="187"/>
    <x v="2"/>
    <n v="1"/>
    <x v="80"/>
    <n v="5"/>
    <x v="1"/>
    <x v="0"/>
    <x v="2"/>
    <x v="5"/>
    <n v="8"/>
    <n v="0"/>
    <n v="0"/>
  </r>
  <r>
    <n v="31"/>
    <x v="187"/>
    <x v="2"/>
    <n v="1"/>
    <x v="81"/>
    <n v="1"/>
    <x v="1"/>
    <x v="0"/>
    <x v="2"/>
    <x v="1"/>
    <n v="8"/>
    <n v="1"/>
    <n v="0"/>
  </r>
  <r>
    <n v="31"/>
    <x v="187"/>
    <x v="2"/>
    <n v="1"/>
    <x v="82"/>
    <n v="1"/>
    <x v="0"/>
    <x v="0"/>
    <x v="2"/>
    <x v="1"/>
    <n v="5"/>
    <n v="1"/>
    <n v="0"/>
  </r>
  <r>
    <n v="31"/>
    <x v="187"/>
    <x v="2"/>
    <n v="1"/>
    <x v="83"/>
    <n v="1"/>
    <x v="1"/>
    <x v="0"/>
    <x v="2"/>
    <x v="1"/>
    <n v="8"/>
    <n v="1"/>
    <n v="0"/>
  </r>
  <r>
    <n v="31"/>
    <x v="187"/>
    <x v="2"/>
    <n v="1"/>
    <x v="84"/>
    <n v="5"/>
    <x v="2"/>
    <x v="0"/>
    <x v="2"/>
    <x v="5"/>
    <n v="9"/>
    <n v="0"/>
    <n v="0"/>
  </r>
  <r>
    <n v="31"/>
    <x v="187"/>
    <x v="2"/>
    <n v="1"/>
    <x v="85"/>
    <n v="1"/>
    <x v="2"/>
    <x v="0"/>
    <x v="2"/>
    <x v="1"/>
    <n v="10"/>
    <n v="1"/>
    <n v="0"/>
  </r>
  <r>
    <n v="31"/>
    <x v="187"/>
    <x v="2"/>
    <n v="1"/>
    <x v="86"/>
    <n v="5"/>
    <x v="2"/>
    <x v="0"/>
    <x v="2"/>
    <x v="5"/>
    <n v="10"/>
    <n v="0"/>
    <n v="0"/>
  </r>
  <r>
    <n v="31"/>
    <x v="187"/>
    <x v="2"/>
    <n v="1"/>
    <x v="87"/>
    <n v="1"/>
    <x v="2"/>
    <x v="0"/>
    <x v="2"/>
    <x v="1"/>
    <n v="9"/>
    <n v="1"/>
    <n v="0"/>
  </r>
  <r>
    <n v="31"/>
    <x v="187"/>
    <x v="2"/>
    <n v="1"/>
    <x v="88"/>
    <n v="1"/>
    <x v="1"/>
    <x v="0"/>
    <x v="2"/>
    <x v="1"/>
    <n v="8"/>
    <n v="1"/>
    <n v="0"/>
  </r>
  <r>
    <n v="31"/>
    <x v="187"/>
    <x v="2"/>
    <n v="1"/>
    <x v="89"/>
    <n v="6"/>
    <x v="1"/>
    <x v="1"/>
    <x v="2"/>
    <x v="6"/>
    <n v="8"/>
    <n v="0"/>
    <n v="1"/>
  </r>
  <r>
    <n v="31"/>
    <x v="187"/>
    <x v="2"/>
    <n v="1"/>
    <x v="90"/>
    <n v="1"/>
    <x v="0"/>
    <x v="1"/>
    <x v="2"/>
    <x v="1"/>
    <n v="6"/>
    <n v="1"/>
    <n v="1"/>
  </r>
  <r>
    <n v="31"/>
    <x v="187"/>
    <x v="2"/>
    <n v="1"/>
    <x v="91"/>
    <n v="2"/>
    <x v="0"/>
    <x v="0"/>
    <x v="2"/>
    <x v="0"/>
    <n v="6"/>
    <n v="0"/>
    <n v="0"/>
  </r>
  <r>
    <n v="32"/>
    <x v="188"/>
    <x v="2"/>
    <n v="1"/>
    <x v="61"/>
    <n v="1"/>
    <x v="2"/>
    <x v="1"/>
    <x v="2"/>
    <x v="1"/>
    <n v="10"/>
    <n v="1"/>
    <n v="1"/>
  </r>
  <r>
    <n v="32"/>
    <x v="188"/>
    <x v="2"/>
    <n v="1"/>
    <x v="62"/>
    <n v="1"/>
    <x v="2"/>
    <x v="1"/>
    <x v="2"/>
    <x v="1"/>
    <n v="10"/>
    <n v="1"/>
    <n v="1"/>
  </r>
  <r>
    <n v="32"/>
    <x v="188"/>
    <x v="2"/>
    <n v="1"/>
    <x v="63"/>
    <n v="3"/>
    <x v="2"/>
    <x v="1"/>
    <x v="2"/>
    <x v="3"/>
    <n v="10"/>
    <n v="0"/>
    <n v="1"/>
  </r>
  <r>
    <n v="32"/>
    <x v="188"/>
    <x v="2"/>
    <n v="1"/>
    <x v="64"/>
    <n v="1"/>
    <x v="2"/>
    <x v="1"/>
    <x v="2"/>
    <x v="1"/>
    <n v="10"/>
    <n v="1"/>
    <n v="1"/>
  </r>
  <r>
    <n v="32"/>
    <x v="188"/>
    <x v="2"/>
    <n v="1"/>
    <x v="65"/>
    <n v="2"/>
    <x v="0"/>
    <x v="1"/>
    <x v="2"/>
    <x v="0"/>
    <n v="6"/>
    <n v="0"/>
    <n v="1"/>
  </r>
  <r>
    <n v="32"/>
    <x v="188"/>
    <x v="2"/>
    <n v="1"/>
    <x v="66"/>
    <n v="1"/>
    <x v="1"/>
    <x v="0"/>
    <x v="2"/>
    <x v="1"/>
    <n v="7"/>
    <n v="1"/>
    <n v="0"/>
  </r>
  <r>
    <n v="32"/>
    <x v="188"/>
    <x v="2"/>
    <n v="1"/>
    <x v="67"/>
    <n v="1"/>
    <x v="1"/>
    <x v="0"/>
    <x v="2"/>
    <x v="1"/>
    <n v="7"/>
    <n v="1"/>
    <n v="0"/>
  </r>
  <r>
    <n v="32"/>
    <x v="188"/>
    <x v="2"/>
    <n v="1"/>
    <x v="68"/>
    <n v="1"/>
    <x v="0"/>
    <x v="0"/>
    <x v="2"/>
    <x v="1"/>
    <n v="6"/>
    <n v="1"/>
    <n v="0"/>
  </r>
  <r>
    <n v="32"/>
    <x v="188"/>
    <x v="2"/>
    <n v="1"/>
    <x v="69"/>
    <n v="7"/>
    <x v="0"/>
    <x v="0"/>
    <x v="2"/>
    <x v="2"/>
    <n v="5"/>
    <n v="0"/>
    <n v="0"/>
  </r>
  <r>
    <n v="32"/>
    <x v="188"/>
    <x v="2"/>
    <n v="1"/>
    <x v="70"/>
    <n v="3"/>
    <x v="1"/>
    <x v="1"/>
    <x v="2"/>
    <x v="3"/>
    <n v="7"/>
    <n v="0"/>
    <n v="1"/>
  </r>
  <r>
    <n v="32"/>
    <x v="188"/>
    <x v="2"/>
    <n v="1"/>
    <x v="71"/>
    <n v="1"/>
    <x v="1"/>
    <x v="1"/>
    <x v="2"/>
    <x v="1"/>
    <n v="8"/>
    <n v="1"/>
    <n v="1"/>
  </r>
  <r>
    <n v="32"/>
    <x v="188"/>
    <x v="2"/>
    <n v="1"/>
    <x v="72"/>
    <n v="1"/>
    <x v="0"/>
    <x v="1"/>
    <x v="2"/>
    <x v="1"/>
    <n v="5"/>
    <n v="1"/>
    <n v="1"/>
  </r>
  <r>
    <n v="32"/>
    <x v="188"/>
    <x v="2"/>
    <n v="1"/>
    <x v="73"/>
    <n v="4"/>
    <x v="1"/>
    <x v="1"/>
    <x v="2"/>
    <x v="4"/>
    <n v="8"/>
    <n v="0"/>
    <n v="1"/>
  </r>
  <r>
    <n v="32"/>
    <x v="188"/>
    <x v="2"/>
    <n v="1"/>
    <x v="74"/>
    <n v="7"/>
    <x v="2"/>
    <x v="0"/>
    <x v="2"/>
    <x v="2"/>
    <n v="10"/>
    <n v="0"/>
    <n v="0"/>
  </r>
  <r>
    <n v="32"/>
    <x v="188"/>
    <x v="2"/>
    <n v="1"/>
    <x v="75"/>
    <n v="1"/>
    <x v="2"/>
    <x v="0"/>
    <x v="2"/>
    <x v="1"/>
    <n v="10"/>
    <n v="1"/>
    <n v="0"/>
  </r>
  <r>
    <n v="32"/>
    <x v="188"/>
    <x v="2"/>
    <n v="1"/>
    <x v="76"/>
    <n v="1"/>
    <x v="2"/>
    <x v="1"/>
    <x v="2"/>
    <x v="1"/>
    <n v="10"/>
    <n v="1"/>
    <n v="1"/>
  </r>
  <r>
    <n v="32"/>
    <x v="188"/>
    <x v="2"/>
    <n v="1"/>
    <x v="77"/>
    <n v="5"/>
    <x v="1"/>
    <x v="0"/>
    <x v="2"/>
    <x v="5"/>
    <n v="8"/>
    <n v="0"/>
    <n v="0"/>
  </r>
  <r>
    <n v="32"/>
    <x v="188"/>
    <x v="2"/>
    <n v="1"/>
    <x v="78"/>
    <n v="1"/>
    <x v="0"/>
    <x v="0"/>
    <x v="2"/>
    <x v="1"/>
    <n v="6"/>
    <n v="1"/>
    <n v="0"/>
  </r>
  <r>
    <n v="32"/>
    <x v="188"/>
    <x v="2"/>
    <n v="1"/>
    <x v="79"/>
    <n v="3"/>
    <x v="1"/>
    <x v="0"/>
    <x v="2"/>
    <x v="3"/>
    <n v="7"/>
    <n v="0"/>
    <n v="0"/>
  </r>
  <r>
    <n v="32"/>
    <x v="188"/>
    <x v="2"/>
    <n v="1"/>
    <x v="80"/>
    <n v="1"/>
    <x v="1"/>
    <x v="0"/>
    <x v="2"/>
    <x v="1"/>
    <n v="8"/>
    <n v="1"/>
    <n v="0"/>
  </r>
  <r>
    <n v="32"/>
    <x v="188"/>
    <x v="2"/>
    <n v="1"/>
    <x v="81"/>
    <n v="1"/>
    <x v="1"/>
    <x v="0"/>
    <x v="2"/>
    <x v="1"/>
    <n v="8"/>
    <n v="1"/>
    <n v="0"/>
  </r>
  <r>
    <n v="32"/>
    <x v="188"/>
    <x v="2"/>
    <n v="1"/>
    <x v="82"/>
    <n v="1"/>
    <x v="0"/>
    <x v="0"/>
    <x v="2"/>
    <x v="1"/>
    <n v="5"/>
    <n v="1"/>
    <n v="0"/>
  </r>
  <r>
    <n v="32"/>
    <x v="188"/>
    <x v="2"/>
    <n v="1"/>
    <x v="83"/>
    <n v="1"/>
    <x v="1"/>
    <x v="0"/>
    <x v="2"/>
    <x v="1"/>
    <n v="8"/>
    <n v="1"/>
    <n v="0"/>
  </r>
  <r>
    <n v="32"/>
    <x v="188"/>
    <x v="2"/>
    <n v="1"/>
    <x v="84"/>
    <n v="1"/>
    <x v="2"/>
    <x v="0"/>
    <x v="2"/>
    <x v="1"/>
    <n v="9"/>
    <n v="1"/>
    <n v="0"/>
  </r>
  <r>
    <n v="32"/>
    <x v="188"/>
    <x v="2"/>
    <n v="1"/>
    <x v="85"/>
    <n v="1"/>
    <x v="2"/>
    <x v="0"/>
    <x v="2"/>
    <x v="1"/>
    <n v="10"/>
    <n v="1"/>
    <n v="0"/>
  </r>
  <r>
    <n v="32"/>
    <x v="188"/>
    <x v="2"/>
    <n v="1"/>
    <x v="86"/>
    <n v="1"/>
    <x v="2"/>
    <x v="0"/>
    <x v="2"/>
    <x v="1"/>
    <n v="10"/>
    <n v="1"/>
    <n v="0"/>
  </r>
  <r>
    <n v="32"/>
    <x v="188"/>
    <x v="2"/>
    <n v="1"/>
    <x v="87"/>
    <n v="1"/>
    <x v="2"/>
    <x v="0"/>
    <x v="2"/>
    <x v="1"/>
    <n v="9"/>
    <n v="1"/>
    <n v="0"/>
  </r>
  <r>
    <n v="32"/>
    <x v="188"/>
    <x v="2"/>
    <n v="1"/>
    <x v="88"/>
    <n v="1"/>
    <x v="1"/>
    <x v="0"/>
    <x v="2"/>
    <x v="1"/>
    <n v="8"/>
    <n v="1"/>
    <n v="0"/>
  </r>
  <r>
    <n v="32"/>
    <x v="188"/>
    <x v="2"/>
    <n v="1"/>
    <x v="89"/>
    <n v="1"/>
    <x v="1"/>
    <x v="1"/>
    <x v="2"/>
    <x v="1"/>
    <n v="8"/>
    <n v="1"/>
    <n v="1"/>
  </r>
  <r>
    <n v="32"/>
    <x v="188"/>
    <x v="2"/>
    <n v="1"/>
    <x v="90"/>
    <n v="1"/>
    <x v="0"/>
    <x v="1"/>
    <x v="2"/>
    <x v="1"/>
    <n v="6"/>
    <n v="1"/>
    <n v="1"/>
  </r>
  <r>
    <n v="32"/>
    <x v="188"/>
    <x v="2"/>
    <n v="1"/>
    <x v="91"/>
    <n v="4"/>
    <x v="0"/>
    <x v="0"/>
    <x v="2"/>
    <x v="4"/>
    <n v="6"/>
    <n v="0"/>
    <n v="0"/>
  </r>
  <r>
    <n v="33"/>
    <x v="189"/>
    <x v="3"/>
    <n v="4"/>
    <x v="61"/>
    <n v="4"/>
    <x v="2"/>
    <x v="1"/>
    <x v="2"/>
    <x v="4"/>
    <n v="10"/>
    <n v="1"/>
    <n v="1"/>
  </r>
  <r>
    <n v="33"/>
    <x v="189"/>
    <x v="3"/>
    <n v="4"/>
    <x v="62"/>
    <n v="4"/>
    <x v="2"/>
    <x v="1"/>
    <x v="2"/>
    <x v="4"/>
    <n v="10"/>
    <n v="1"/>
    <n v="1"/>
  </r>
  <r>
    <n v="33"/>
    <x v="189"/>
    <x v="3"/>
    <n v="4"/>
    <x v="63"/>
    <n v="5"/>
    <x v="2"/>
    <x v="1"/>
    <x v="2"/>
    <x v="5"/>
    <n v="10"/>
    <n v="0"/>
    <n v="1"/>
  </r>
  <r>
    <n v="33"/>
    <x v="189"/>
    <x v="3"/>
    <n v="4"/>
    <x v="64"/>
    <n v="4"/>
    <x v="2"/>
    <x v="1"/>
    <x v="2"/>
    <x v="4"/>
    <n v="10"/>
    <n v="1"/>
    <n v="1"/>
  </r>
  <r>
    <n v="33"/>
    <x v="189"/>
    <x v="3"/>
    <n v="4"/>
    <x v="65"/>
    <n v="4"/>
    <x v="0"/>
    <x v="1"/>
    <x v="2"/>
    <x v="4"/>
    <n v="6"/>
    <n v="1"/>
    <n v="1"/>
  </r>
  <r>
    <n v="33"/>
    <x v="189"/>
    <x v="3"/>
    <n v="4"/>
    <x v="66"/>
    <n v="4"/>
    <x v="1"/>
    <x v="0"/>
    <x v="2"/>
    <x v="4"/>
    <n v="7"/>
    <n v="1"/>
    <n v="0"/>
  </r>
  <r>
    <n v="33"/>
    <x v="189"/>
    <x v="3"/>
    <n v="4"/>
    <x v="67"/>
    <n v="4"/>
    <x v="1"/>
    <x v="0"/>
    <x v="2"/>
    <x v="4"/>
    <n v="7"/>
    <n v="1"/>
    <n v="0"/>
  </r>
  <r>
    <n v="33"/>
    <x v="189"/>
    <x v="3"/>
    <n v="4"/>
    <x v="68"/>
    <n v="4"/>
    <x v="0"/>
    <x v="0"/>
    <x v="2"/>
    <x v="4"/>
    <n v="6"/>
    <n v="1"/>
    <n v="0"/>
  </r>
  <r>
    <n v="33"/>
    <x v="189"/>
    <x v="3"/>
    <n v="4"/>
    <x v="69"/>
    <n v="5"/>
    <x v="0"/>
    <x v="0"/>
    <x v="2"/>
    <x v="5"/>
    <n v="5"/>
    <n v="0"/>
    <n v="0"/>
  </r>
  <r>
    <n v="33"/>
    <x v="189"/>
    <x v="3"/>
    <n v="4"/>
    <x v="70"/>
    <n v="4"/>
    <x v="1"/>
    <x v="1"/>
    <x v="2"/>
    <x v="4"/>
    <n v="7"/>
    <n v="1"/>
    <n v="1"/>
  </r>
  <r>
    <n v="33"/>
    <x v="189"/>
    <x v="3"/>
    <n v="4"/>
    <x v="71"/>
    <n v="4"/>
    <x v="1"/>
    <x v="1"/>
    <x v="2"/>
    <x v="4"/>
    <n v="8"/>
    <n v="1"/>
    <n v="1"/>
  </r>
  <r>
    <n v="33"/>
    <x v="189"/>
    <x v="3"/>
    <n v="4"/>
    <x v="72"/>
    <n v="4"/>
    <x v="0"/>
    <x v="1"/>
    <x v="2"/>
    <x v="4"/>
    <n v="5"/>
    <n v="1"/>
    <n v="1"/>
  </r>
  <r>
    <n v="33"/>
    <x v="189"/>
    <x v="3"/>
    <n v="4"/>
    <x v="73"/>
    <n v="4"/>
    <x v="1"/>
    <x v="1"/>
    <x v="2"/>
    <x v="4"/>
    <n v="8"/>
    <n v="1"/>
    <n v="1"/>
  </r>
  <r>
    <n v="33"/>
    <x v="189"/>
    <x v="3"/>
    <n v="4"/>
    <x v="74"/>
    <n v="5"/>
    <x v="2"/>
    <x v="0"/>
    <x v="2"/>
    <x v="5"/>
    <n v="10"/>
    <n v="0"/>
    <n v="0"/>
  </r>
  <r>
    <n v="33"/>
    <x v="189"/>
    <x v="3"/>
    <n v="4"/>
    <x v="75"/>
    <n v="4"/>
    <x v="2"/>
    <x v="0"/>
    <x v="2"/>
    <x v="4"/>
    <n v="10"/>
    <n v="1"/>
    <n v="0"/>
  </r>
  <r>
    <n v="33"/>
    <x v="189"/>
    <x v="3"/>
    <n v="4"/>
    <x v="76"/>
    <n v="4"/>
    <x v="2"/>
    <x v="1"/>
    <x v="2"/>
    <x v="4"/>
    <n v="10"/>
    <n v="1"/>
    <n v="1"/>
  </r>
  <r>
    <n v="33"/>
    <x v="189"/>
    <x v="3"/>
    <n v="4"/>
    <x v="77"/>
    <n v="4"/>
    <x v="1"/>
    <x v="0"/>
    <x v="2"/>
    <x v="4"/>
    <n v="8"/>
    <n v="1"/>
    <n v="0"/>
  </r>
  <r>
    <n v="33"/>
    <x v="189"/>
    <x v="3"/>
    <n v="4"/>
    <x v="78"/>
    <n v="4"/>
    <x v="0"/>
    <x v="0"/>
    <x v="2"/>
    <x v="4"/>
    <n v="6"/>
    <n v="1"/>
    <n v="0"/>
  </r>
  <r>
    <n v="33"/>
    <x v="189"/>
    <x v="3"/>
    <n v="4"/>
    <x v="79"/>
    <n v="4"/>
    <x v="1"/>
    <x v="0"/>
    <x v="2"/>
    <x v="4"/>
    <n v="7"/>
    <n v="1"/>
    <n v="0"/>
  </r>
  <r>
    <n v="33"/>
    <x v="189"/>
    <x v="3"/>
    <n v="4"/>
    <x v="80"/>
    <n v="4"/>
    <x v="1"/>
    <x v="0"/>
    <x v="2"/>
    <x v="4"/>
    <n v="8"/>
    <n v="1"/>
    <n v="0"/>
  </r>
  <r>
    <n v="33"/>
    <x v="189"/>
    <x v="3"/>
    <n v="4"/>
    <x v="81"/>
    <n v="1"/>
    <x v="1"/>
    <x v="0"/>
    <x v="2"/>
    <x v="1"/>
    <n v="8"/>
    <n v="0"/>
    <n v="0"/>
  </r>
  <r>
    <n v="33"/>
    <x v="189"/>
    <x v="3"/>
    <n v="4"/>
    <x v="82"/>
    <n v="1"/>
    <x v="0"/>
    <x v="0"/>
    <x v="2"/>
    <x v="1"/>
    <n v="5"/>
    <n v="0"/>
    <n v="0"/>
  </r>
  <r>
    <n v="33"/>
    <x v="189"/>
    <x v="3"/>
    <n v="4"/>
    <x v="83"/>
    <n v="1"/>
    <x v="1"/>
    <x v="0"/>
    <x v="2"/>
    <x v="1"/>
    <n v="8"/>
    <n v="0"/>
    <n v="0"/>
  </r>
  <r>
    <n v="33"/>
    <x v="189"/>
    <x v="3"/>
    <n v="4"/>
    <x v="84"/>
    <n v="4"/>
    <x v="2"/>
    <x v="0"/>
    <x v="2"/>
    <x v="4"/>
    <n v="9"/>
    <n v="1"/>
    <n v="0"/>
  </r>
  <r>
    <n v="33"/>
    <x v="189"/>
    <x v="3"/>
    <n v="4"/>
    <x v="85"/>
    <n v="4"/>
    <x v="2"/>
    <x v="0"/>
    <x v="2"/>
    <x v="4"/>
    <n v="10"/>
    <n v="1"/>
    <n v="0"/>
  </r>
  <r>
    <n v="33"/>
    <x v="189"/>
    <x v="3"/>
    <n v="4"/>
    <x v="86"/>
    <n v="1"/>
    <x v="2"/>
    <x v="0"/>
    <x v="2"/>
    <x v="1"/>
    <n v="10"/>
    <n v="0"/>
    <n v="0"/>
  </r>
  <r>
    <n v="33"/>
    <x v="189"/>
    <x v="3"/>
    <n v="4"/>
    <x v="87"/>
    <n v="1"/>
    <x v="2"/>
    <x v="0"/>
    <x v="2"/>
    <x v="1"/>
    <n v="9"/>
    <n v="0"/>
    <n v="0"/>
  </r>
  <r>
    <n v="33"/>
    <x v="189"/>
    <x v="3"/>
    <n v="4"/>
    <x v="88"/>
    <n v="1"/>
    <x v="1"/>
    <x v="0"/>
    <x v="2"/>
    <x v="1"/>
    <n v="8"/>
    <n v="0"/>
    <n v="0"/>
  </r>
  <r>
    <n v="33"/>
    <x v="189"/>
    <x v="3"/>
    <n v="4"/>
    <x v="89"/>
    <n v="4"/>
    <x v="1"/>
    <x v="1"/>
    <x v="2"/>
    <x v="4"/>
    <n v="8"/>
    <n v="1"/>
    <n v="1"/>
  </r>
  <r>
    <n v="33"/>
    <x v="189"/>
    <x v="3"/>
    <n v="4"/>
    <x v="90"/>
    <n v="1"/>
    <x v="0"/>
    <x v="1"/>
    <x v="2"/>
    <x v="1"/>
    <n v="6"/>
    <n v="0"/>
    <n v="1"/>
  </r>
  <r>
    <n v="33"/>
    <x v="189"/>
    <x v="3"/>
    <n v="4"/>
    <x v="91"/>
    <n v="4"/>
    <x v="0"/>
    <x v="0"/>
    <x v="2"/>
    <x v="4"/>
    <n v="6"/>
    <n v="1"/>
    <n v="0"/>
  </r>
  <r>
    <n v="34"/>
    <x v="190"/>
    <x v="4"/>
    <n v="5"/>
    <x v="61"/>
    <n v="6"/>
    <x v="2"/>
    <x v="1"/>
    <x v="2"/>
    <x v="6"/>
    <n v="10"/>
    <n v="0"/>
    <n v="1"/>
  </r>
  <r>
    <n v="34"/>
    <x v="190"/>
    <x v="4"/>
    <n v="5"/>
    <x v="62"/>
    <n v="6"/>
    <x v="2"/>
    <x v="1"/>
    <x v="2"/>
    <x v="6"/>
    <n v="10"/>
    <n v="0"/>
    <n v="1"/>
  </r>
  <r>
    <n v="34"/>
    <x v="190"/>
    <x v="4"/>
    <n v="5"/>
    <x v="63"/>
    <n v="5"/>
    <x v="2"/>
    <x v="1"/>
    <x v="2"/>
    <x v="5"/>
    <n v="10"/>
    <n v="1"/>
    <n v="1"/>
  </r>
  <r>
    <n v="34"/>
    <x v="190"/>
    <x v="4"/>
    <n v="5"/>
    <x v="64"/>
    <n v="6"/>
    <x v="2"/>
    <x v="1"/>
    <x v="2"/>
    <x v="6"/>
    <n v="10"/>
    <n v="0"/>
    <n v="1"/>
  </r>
  <r>
    <n v="34"/>
    <x v="190"/>
    <x v="4"/>
    <n v="5"/>
    <x v="65"/>
    <n v="6"/>
    <x v="0"/>
    <x v="1"/>
    <x v="2"/>
    <x v="6"/>
    <n v="6"/>
    <n v="0"/>
    <n v="1"/>
  </r>
  <r>
    <n v="34"/>
    <x v="190"/>
    <x v="4"/>
    <n v="5"/>
    <x v="66"/>
    <n v="5"/>
    <x v="1"/>
    <x v="0"/>
    <x v="2"/>
    <x v="5"/>
    <n v="7"/>
    <n v="1"/>
    <n v="0"/>
  </r>
  <r>
    <n v="34"/>
    <x v="190"/>
    <x v="4"/>
    <n v="5"/>
    <x v="67"/>
    <n v="5"/>
    <x v="1"/>
    <x v="0"/>
    <x v="2"/>
    <x v="5"/>
    <n v="7"/>
    <n v="1"/>
    <n v="0"/>
  </r>
  <r>
    <n v="34"/>
    <x v="190"/>
    <x v="4"/>
    <n v="5"/>
    <x v="68"/>
    <n v="6"/>
    <x v="0"/>
    <x v="0"/>
    <x v="2"/>
    <x v="6"/>
    <n v="6"/>
    <n v="0"/>
    <n v="0"/>
  </r>
  <r>
    <n v="34"/>
    <x v="190"/>
    <x v="4"/>
    <n v="5"/>
    <x v="69"/>
    <n v="6"/>
    <x v="0"/>
    <x v="0"/>
    <x v="2"/>
    <x v="6"/>
    <n v="5"/>
    <n v="0"/>
    <n v="0"/>
  </r>
  <r>
    <n v="34"/>
    <x v="190"/>
    <x v="4"/>
    <n v="5"/>
    <x v="70"/>
    <n v="3"/>
    <x v="1"/>
    <x v="1"/>
    <x v="2"/>
    <x v="3"/>
    <n v="7"/>
    <n v="0"/>
    <n v="1"/>
  </r>
  <r>
    <n v="34"/>
    <x v="190"/>
    <x v="4"/>
    <n v="5"/>
    <x v="71"/>
    <n v="5"/>
    <x v="1"/>
    <x v="1"/>
    <x v="2"/>
    <x v="5"/>
    <n v="8"/>
    <n v="1"/>
    <n v="1"/>
  </r>
  <r>
    <n v="34"/>
    <x v="190"/>
    <x v="4"/>
    <n v="5"/>
    <x v="72"/>
    <n v="5"/>
    <x v="0"/>
    <x v="1"/>
    <x v="2"/>
    <x v="5"/>
    <n v="5"/>
    <n v="1"/>
    <n v="1"/>
  </r>
  <r>
    <n v="34"/>
    <x v="190"/>
    <x v="4"/>
    <n v="5"/>
    <x v="73"/>
    <n v="1"/>
    <x v="1"/>
    <x v="1"/>
    <x v="2"/>
    <x v="1"/>
    <n v="8"/>
    <n v="0"/>
    <n v="1"/>
  </r>
  <r>
    <n v="34"/>
    <x v="190"/>
    <x v="4"/>
    <n v="5"/>
    <x v="74"/>
    <n v="6"/>
    <x v="2"/>
    <x v="0"/>
    <x v="2"/>
    <x v="6"/>
    <n v="10"/>
    <n v="0"/>
    <n v="0"/>
  </r>
  <r>
    <n v="34"/>
    <x v="190"/>
    <x v="4"/>
    <n v="5"/>
    <x v="75"/>
    <n v="5"/>
    <x v="2"/>
    <x v="0"/>
    <x v="2"/>
    <x v="5"/>
    <n v="10"/>
    <n v="1"/>
    <n v="0"/>
  </r>
  <r>
    <n v="34"/>
    <x v="190"/>
    <x v="4"/>
    <n v="5"/>
    <x v="76"/>
    <n v="7"/>
    <x v="2"/>
    <x v="1"/>
    <x v="2"/>
    <x v="2"/>
    <n v="10"/>
    <n v="0"/>
    <n v="1"/>
  </r>
  <r>
    <n v="34"/>
    <x v="190"/>
    <x v="4"/>
    <n v="5"/>
    <x v="77"/>
    <n v="6"/>
    <x v="1"/>
    <x v="0"/>
    <x v="2"/>
    <x v="6"/>
    <n v="8"/>
    <n v="0"/>
    <n v="0"/>
  </r>
  <r>
    <n v="34"/>
    <x v="190"/>
    <x v="4"/>
    <n v="5"/>
    <x v="78"/>
    <n v="6"/>
    <x v="0"/>
    <x v="0"/>
    <x v="2"/>
    <x v="6"/>
    <n v="6"/>
    <n v="0"/>
    <n v="0"/>
  </r>
  <r>
    <n v="34"/>
    <x v="190"/>
    <x v="4"/>
    <n v="5"/>
    <x v="79"/>
    <n v="6"/>
    <x v="1"/>
    <x v="0"/>
    <x v="2"/>
    <x v="6"/>
    <n v="7"/>
    <n v="0"/>
    <n v="0"/>
  </r>
  <r>
    <n v="34"/>
    <x v="190"/>
    <x v="4"/>
    <n v="5"/>
    <x v="80"/>
    <n v="5"/>
    <x v="1"/>
    <x v="0"/>
    <x v="2"/>
    <x v="5"/>
    <n v="8"/>
    <n v="1"/>
    <n v="0"/>
  </r>
  <r>
    <n v="34"/>
    <x v="190"/>
    <x v="4"/>
    <n v="5"/>
    <x v="81"/>
    <n v="6"/>
    <x v="1"/>
    <x v="0"/>
    <x v="2"/>
    <x v="6"/>
    <n v="8"/>
    <n v="0"/>
    <n v="0"/>
  </r>
  <r>
    <n v="34"/>
    <x v="190"/>
    <x v="4"/>
    <n v="5"/>
    <x v="82"/>
    <n v="6"/>
    <x v="0"/>
    <x v="0"/>
    <x v="2"/>
    <x v="6"/>
    <n v="5"/>
    <n v="0"/>
    <n v="0"/>
  </r>
  <r>
    <n v="34"/>
    <x v="190"/>
    <x v="4"/>
    <n v="5"/>
    <x v="83"/>
    <n v="5"/>
    <x v="1"/>
    <x v="0"/>
    <x v="2"/>
    <x v="5"/>
    <n v="8"/>
    <n v="1"/>
    <n v="0"/>
  </r>
  <r>
    <n v="34"/>
    <x v="190"/>
    <x v="4"/>
    <n v="5"/>
    <x v="84"/>
    <n v="6"/>
    <x v="2"/>
    <x v="0"/>
    <x v="2"/>
    <x v="6"/>
    <n v="9"/>
    <n v="0"/>
    <n v="0"/>
  </r>
  <r>
    <n v="34"/>
    <x v="190"/>
    <x v="4"/>
    <n v="5"/>
    <x v="85"/>
    <n v="5"/>
    <x v="2"/>
    <x v="0"/>
    <x v="2"/>
    <x v="5"/>
    <n v="10"/>
    <n v="1"/>
    <n v="0"/>
  </r>
  <r>
    <n v="34"/>
    <x v="190"/>
    <x v="4"/>
    <n v="5"/>
    <x v="86"/>
    <n v="5"/>
    <x v="2"/>
    <x v="0"/>
    <x v="2"/>
    <x v="5"/>
    <n v="10"/>
    <n v="1"/>
    <n v="0"/>
  </r>
  <r>
    <n v="34"/>
    <x v="190"/>
    <x v="4"/>
    <n v="5"/>
    <x v="87"/>
    <n v="6"/>
    <x v="2"/>
    <x v="0"/>
    <x v="2"/>
    <x v="6"/>
    <n v="9"/>
    <n v="0"/>
    <n v="0"/>
  </r>
  <r>
    <n v="34"/>
    <x v="190"/>
    <x v="4"/>
    <n v="5"/>
    <x v="88"/>
    <n v="6"/>
    <x v="1"/>
    <x v="0"/>
    <x v="2"/>
    <x v="6"/>
    <n v="8"/>
    <n v="0"/>
    <n v="0"/>
  </r>
  <r>
    <n v="34"/>
    <x v="190"/>
    <x v="4"/>
    <n v="5"/>
    <x v="89"/>
    <n v="6"/>
    <x v="1"/>
    <x v="1"/>
    <x v="2"/>
    <x v="6"/>
    <n v="8"/>
    <n v="0"/>
    <n v="1"/>
  </r>
  <r>
    <n v="34"/>
    <x v="190"/>
    <x v="4"/>
    <n v="5"/>
    <x v="90"/>
    <n v="1"/>
    <x v="0"/>
    <x v="1"/>
    <x v="2"/>
    <x v="1"/>
    <n v="6"/>
    <n v="0"/>
    <n v="1"/>
  </r>
  <r>
    <n v="34"/>
    <x v="190"/>
    <x v="4"/>
    <n v="5"/>
    <x v="91"/>
    <n v="3"/>
    <x v="0"/>
    <x v="0"/>
    <x v="2"/>
    <x v="3"/>
    <n v="6"/>
    <n v="0"/>
    <n v="0"/>
  </r>
  <r>
    <n v="35"/>
    <x v="191"/>
    <x v="2"/>
    <n v="1"/>
    <x v="61"/>
    <n v="1"/>
    <x v="2"/>
    <x v="1"/>
    <x v="2"/>
    <x v="1"/>
    <n v="10"/>
    <n v="1"/>
    <n v="1"/>
  </r>
  <r>
    <n v="35"/>
    <x v="191"/>
    <x v="2"/>
    <n v="1"/>
    <x v="62"/>
    <n v="1"/>
    <x v="2"/>
    <x v="1"/>
    <x v="2"/>
    <x v="1"/>
    <n v="10"/>
    <n v="1"/>
    <n v="1"/>
  </r>
  <r>
    <n v="35"/>
    <x v="191"/>
    <x v="2"/>
    <n v="1"/>
    <x v="63"/>
    <n v="1"/>
    <x v="2"/>
    <x v="1"/>
    <x v="2"/>
    <x v="1"/>
    <n v="10"/>
    <n v="1"/>
    <n v="1"/>
  </r>
  <r>
    <n v="35"/>
    <x v="191"/>
    <x v="2"/>
    <n v="1"/>
    <x v="64"/>
    <n v="1"/>
    <x v="2"/>
    <x v="1"/>
    <x v="2"/>
    <x v="1"/>
    <n v="10"/>
    <n v="1"/>
    <n v="1"/>
  </r>
  <r>
    <n v="35"/>
    <x v="191"/>
    <x v="2"/>
    <n v="1"/>
    <x v="65"/>
    <n v="1"/>
    <x v="0"/>
    <x v="1"/>
    <x v="2"/>
    <x v="1"/>
    <n v="6"/>
    <n v="1"/>
    <n v="1"/>
  </r>
  <r>
    <n v="35"/>
    <x v="191"/>
    <x v="2"/>
    <n v="1"/>
    <x v="66"/>
    <n v="1"/>
    <x v="1"/>
    <x v="0"/>
    <x v="2"/>
    <x v="1"/>
    <n v="7"/>
    <n v="1"/>
    <n v="0"/>
  </r>
  <r>
    <n v="35"/>
    <x v="191"/>
    <x v="2"/>
    <n v="1"/>
    <x v="67"/>
    <n v="1"/>
    <x v="1"/>
    <x v="0"/>
    <x v="2"/>
    <x v="1"/>
    <n v="7"/>
    <n v="1"/>
    <n v="0"/>
  </r>
  <r>
    <n v="35"/>
    <x v="191"/>
    <x v="2"/>
    <n v="1"/>
    <x v="68"/>
    <n v="1"/>
    <x v="0"/>
    <x v="0"/>
    <x v="2"/>
    <x v="1"/>
    <n v="6"/>
    <n v="1"/>
    <n v="0"/>
  </r>
  <r>
    <n v="35"/>
    <x v="191"/>
    <x v="2"/>
    <n v="1"/>
    <x v="69"/>
    <n v="1"/>
    <x v="0"/>
    <x v="0"/>
    <x v="2"/>
    <x v="1"/>
    <n v="5"/>
    <n v="1"/>
    <n v="0"/>
  </r>
  <r>
    <n v="35"/>
    <x v="191"/>
    <x v="2"/>
    <n v="1"/>
    <x v="70"/>
    <n v="1"/>
    <x v="1"/>
    <x v="1"/>
    <x v="2"/>
    <x v="1"/>
    <n v="7"/>
    <n v="1"/>
    <n v="1"/>
  </r>
  <r>
    <n v="35"/>
    <x v="191"/>
    <x v="2"/>
    <n v="1"/>
    <x v="71"/>
    <n v="1"/>
    <x v="1"/>
    <x v="1"/>
    <x v="2"/>
    <x v="1"/>
    <n v="8"/>
    <n v="1"/>
    <n v="1"/>
  </r>
  <r>
    <n v="35"/>
    <x v="191"/>
    <x v="2"/>
    <n v="1"/>
    <x v="72"/>
    <n v="1"/>
    <x v="0"/>
    <x v="1"/>
    <x v="2"/>
    <x v="1"/>
    <n v="5"/>
    <n v="1"/>
    <n v="1"/>
  </r>
  <r>
    <n v="35"/>
    <x v="191"/>
    <x v="2"/>
    <n v="1"/>
    <x v="73"/>
    <n v="1"/>
    <x v="1"/>
    <x v="1"/>
    <x v="2"/>
    <x v="1"/>
    <n v="8"/>
    <n v="1"/>
    <n v="1"/>
  </r>
  <r>
    <n v="35"/>
    <x v="191"/>
    <x v="2"/>
    <n v="1"/>
    <x v="74"/>
    <n v="1"/>
    <x v="2"/>
    <x v="0"/>
    <x v="2"/>
    <x v="1"/>
    <n v="10"/>
    <n v="1"/>
    <n v="0"/>
  </r>
  <r>
    <n v="35"/>
    <x v="191"/>
    <x v="2"/>
    <n v="1"/>
    <x v="75"/>
    <n v="1"/>
    <x v="2"/>
    <x v="0"/>
    <x v="2"/>
    <x v="1"/>
    <n v="10"/>
    <n v="1"/>
    <n v="0"/>
  </r>
  <r>
    <n v="35"/>
    <x v="191"/>
    <x v="2"/>
    <n v="1"/>
    <x v="76"/>
    <n v="1"/>
    <x v="2"/>
    <x v="1"/>
    <x v="2"/>
    <x v="1"/>
    <n v="10"/>
    <n v="1"/>
    <n v="1"/>
  </r>
  <r>
    <n v="35"/>
    <x v="191"/>
    <x v="2"/>
    <n v="1"/>
    <x v="77"/>
    <n v="1"/>
    <x v="1"/>
    <x v="0"/>
    <x v="2"/>
    <x v="1"/>
    <n v="8"/>
    <n v="1"/>
    <n v="0"/>
  </r>
  <r>
    <n v="35"/>
    <x v="191"/>
    <x v="2"/>
    <n v="1"/>
    <x v="78"/>
    <n v="1"/>
    <x v="0"/>
    <x v="0"/>
    <x v="2"/>
    <x v="1"/>
    <n v="6"/>
    <n v="1"/>
    <n v="0"/>
  </r>
  <r>
    <n v="35"/>
    <x v="191"/>
    <x v="2"/>
    <n v="1"/>
    <x v="79"/>
    <n v="1"/>
    <x v="1"/>
    <x v="0"/>
    <x v="2"/>
    <x v="1"/>
    <n v="7"/>
    <n v="1"/>
    <n v="0"/>
  </r>
  <r>
    <n v="35"/>
    <x v="191"/>
    <x v="2"/>
    <n v="1"/>
    <x v="80"/>
    <n v="1"/>
    <x v="1"/>
    <x v="0"/>
    <x v="2"/>
    <x v="1"/>
    <n v="8"/>
    <n v="1"/>
    <n v="0"/>
  </r>
  <r>
    <n v="35"/>
    <x v="191"/>
    <x v="2"/>
    <n v="1"/>
    <x v="81"/>
    <n v="1"/>
    <x v="1"/>
    <x v="0"/>
    <x v="2"/>
    <x v="1"/>
    <n v="8"/>
    <n v="1"/>
    <n v="0"/>
  </r>
  <r>
    <n v="35"/>
    <x v="191"/>
    <x v="2"/>
    <n v="1"/>
    <x v="82"/>
    <n v="1"/>
    <x v="0"/>
    <x v="0"/>
    <x v="2"/>
    <x v="1"/>
    <n v="5"/>
    <n v="1"/>
    <n v="0"/>
  </r>
  <r>
    <n v="35"/>
    <x v="191"/>
    <x v="2"/>
    <n v="1"/>
    <x v="83"/>
    <n v="1"/>
    <x v="1"/>
    <x v="0"/>
    <x v="2"/>
    <x v="1"/>
    <n v="8"/>
    <n v="1"/>
    <n v="0"/>
  </r>
  <r>
    <n v="35"/>
    <x v="191"/>
    <x v="2"/>
    <n v="1"/>
    <x v="84"/>
    <n v="1"/>
    <x v="2"/>
    <x v="0"/>
    <x v="2"/>
    <x v="1"/>
    <n v="9"/>
    <n v="1"/>
    <n v="0"/>
  </r>
  <r>
    <n v="35"/>
    <x v="191"/>
    <x v="2"/>
    <n v="1"/>
    <x v="85"/>
    <n v="1"/>
    <x v="2"/>
    <x v="0"/>
    <x v="2"/>
    <x v="1"/>
    <n v="10"/>
    <n v="1"/>
    <n v="0"/>
  </r>
  <r>
    <n v="35"/>
    <x v="191"/>
    <x v="2"/>
    <n v="1"/>
    <x v="86"/>
    <n v="1"/>
    <x v="2"/>
    <x v="0"/>
    <x v="2"/>
    <x v="1"/>
    <n v="10"/>
    <n v="1"/>
    <n v="0"/>
  </r>
  <r>
    <n v="35"/>
    <x v="191"/>
    <x v="2"/>
    <n v="1"/>
    <x v="87"/>
    <n v="1"/>
    <x v="2"/>
    <x v="0"/>
    <x v="2"/>
    <x v="1"/>
    <n v="9"/>
    <n v="1"/>
    <n v="0"/>
  </r>
  <r>
    <n v="35"/>
    <x v="191"/>
    <x v="2"/>
    <n v="1"/>
    <x v="88"/>
    <n v="1"/>
    <x v="1"/>
    <x v="0"/>
    <x v="2"/>
    <x v="1"/>
    <n v="8"/>
    <n v="1"/>
    <n v="0"/>
  </r>
  <r>
    <n v="35"/>
    <x v="191"/>
    <x v="2"/>
    <n v="1"/>
    <x v="89"/>
    <n v="1"/>
    <x v="1"/>
    <x v="1"/>
    <x v="2"/>
    <x v="1"/>
    <n v="8"/>
    <n v="1"/>
    <n v="1"/>
  </r>
  <r>
    <n v="35"/>
    <x v="191"/>
    <x v="2"/>
    <n v="1"/>
    <x v="90"/>
    <n v="1"/>
    <x v="0"/>
    <x v="1"/>
    <x v="2"/>
    <x v="1"/>
    <n v="6"/>
    <n v="1"/>
    <n v="1"/>
  </r>
  <r>
    <n v="35"/>
    <x v="191"/>
    <x v="2"/>
    <n v="1"/>
    <x v="91"/>
    <n v="4"/>
    <x v="0"/>
    <x v="0"/>
    <x v="2"/>
    <x v="4"/>
    <n v="6"/>
    <n v="0"/>
    <n v="0"/>
  </r>
  <r>
    <n v="36"/>
    <x v="192"/>
    <x v="6"/>
    <n v="3"/>
    <x v="61"/>
    <n v="1"/>
    <x v="2"/>
    <x v="1"/>
    <x v="2"/>
    <x v="1"/>
    <n v="10"/>
    <n v="0"/>
    <n v="1"/>
  </r>
  <r>
    <n v="36"/>
    <x v="192"/>
    <x v="6"/>
    <n v="3"/>
    <x v="62"/>
    <n v="1"/>
    <x v="2"/>
    <x v="1"/>
    <x v="2"/>
    <x v="1"/>
    <n v="10"/>
    <n v="0"/>
    <n v="1"/>
  </r>
  <r>
    <n v="36"/>
    <x v="192"/>
    <x v="6"/>
    <n v="3"/>
    <x v="63"/>
    <n v="3"/>
    <x v="2"/>
    <x v="1"/>
    <x v="2"/>
    <x v="3"/>
    <n v="10"/>
    <n v="1"/>
    <n v="1"/>
  </r>
  <r>
    <n v="36"/>
    <x v="192"/>
    <x v="6"/>
    <n v="3"/>
    <x v="64"/>
    <n v="1"/>
    <x v="2"/>
    <x v="1"/>
    <x v="2"/>
    <x v="1"/>
    <n v="10"/>
    <n v="0"/>
    <n v="1"/>
  </r>
  <r>
    <n v="36"/>
    <x v="192"/>
    <x v="6"/>
    <n v="3"/>
    <x v="65"/>
    <n v="1"/>
    <x v="0"/>
    <x v="1"/>
    <x v="2"/>
    <x v="1"/>
    <n v="6"/>
    <n v="0"/>
    <n v="1"/>
  </r>
  <r>
    <n v="36"/>
    <x v="192"/>
    <x v="6"/>
    <n v="3"/>
    <x v="66"/>
    <n v="3"/>
    <x v="1"/>
    <x v="0"/>
    <x v="2"/>
    <x v="3"/>
    <n v="7"/>
    <n v="1"/>
    <n v="0"/>
  </r>
  <r>
    <n v="36"/>
    <x v="192"/>
    <x v="6"/>
    <n v="3"/>
    <x v="67"/>
    <n v="1"/>
    <x v="1"/>
    <x v="0"/>
    <x v="2"/>
    <x v="1"/>
    <n v="7"/>
    <n v="0"/>
    <n v="0"/>
  </r>
  <r>
    <n v="36"/>
    <x v="192"/>
    <x v="6"/>
    <n v="3"/>
    <x v="68"/>
    <n v="1"/>
    <x v="0"/>
    <x v="0"/>
    <x v="2"/>
    <x v="1"/>
    <n v="6"/>
    <n v="0"/>
    <n v="0"/>
  </r>
  <r>
    <n v="36"/>
    <x v="192"/>
    <x v="6"/>
    <n v="3"/>
    <x v="69"/>
    <n v="1"/>
    <x v="0"/>
    <x v="0"/>
    <x v="2"/>
    <x v="1"/>
    <n v="5"/>
    <n v="0"/>
    <n v="0"/>
  </r>
  <r>
    <n v="36"/>
    <x v="192"/>
    <x v="6"/>
    <n v="3"/>
    <x v="70"/>
    <n v="1"/>
    <x v="1"/>
    <x v="1"/>
    <x v="2"/>
    <x v="1"/>
    <n v="7"/>
    <n v="0"/>
    <n v="1"/>
  </r>
  <r>
    <n v="36"/>
    <x v="192"/>
    <x v="6"/>
    <n v="3"/>
    <x v="71"/>
    <n v="3"/>
    <x v="1"/>
    <x v="1"/>
    <x v="2"/>
    <x v="3"/>
    <n v="8"/>
    <n v="1"/>
    <n v="1"/>
  </r>
  <r>
    <n v="36"/>
    <x v="192"/>
    <x v="6"/>
    <n v="3"/>
    <x v="72"/>
    <n v="1"/>
    <x v="0"/>
    <x v="1"/>
    <x v="2"/>
    <x v="1"/>
    <n v="5"/>
    <n v="0"/>
    <n v="1"/>
  </r>
  <r>
    <n v="36"/>
    <x v="192"/>
    <x v="6"/>
    <n v="3"/>
    <x v="73"/>
    <n v="1"/>
    <x v="1"/>
    <x v="1"/>
    <x v="2"/>
    <x v="1"/>
    <n v="8"/>
    <n v="0"/>
    <n v="1"/>
  </r>
  <r>
    <n v="36"/>
    <x v="192"/>
    <x v="6"/>
    <n v="3"/>
    <x v="74"/>
    <n v="3"/>
    <x v="2"/>
    <x v="0"/>
    <x v="2"/>
    <x v="3"/>
    <n v="10"/>
    <n v="1"/>
    <n v="0"/>
  </r>
  <r>
    <n v="36"/>
    <x v="192"/>
    <x v="6"/>
    <n v="3"/>
    <x v="75"/>
    <n v="3"/>
    <x v="2"/>
    <x v="0"/>
    <x v="2"/>
    <x v="3"/>
    <n v="10"/>
    <n v="1"/>
    <n v="0"/>
  </r>
  <r>
    <n v="36"/>
    <x v="192"/>
    <x v="6"/>
    <n v="3"/>
    <x v="76"/>
    <n v="3"/>
    <x v="2"/>
    <x v="1"/>
    <x v="2"/>
    <x v="3"/>
    <n v="10"/>
    <n v="1"/>
    <n v="1"/>
  </r>
  <r>
    <n v="36"/>
    <x v="192"/>
    <x v="6"/>
    <n v="3"/>
    <x v="77"/>
    <n v="3"/>
    <x v="1"/>
    <x v="0"/>
    <x v="2"/>
    <x v="3"/>
    <n v="8"/>
    <n v="1"/>
    <n v="0"/>
  </r>
  <r>
    <n v="36"/>
    <x v="192"/>
    <x v="6"/>
    <n v="3"/>
    <x v="78"/>
    <n v="1"/>
    <x v="0"/>
    <x v="0"/>
    <x v="2"/>
    <x v="1"/>
    <n v="6"/>
    <n v="0"/>
    <n v="0"/>
  </r>
  <r>
    <n v="36"/>
    <x v="192"/>
    <x v="6"/>
    <n v="3"/>
    <x v="79"/>
    <n v="3"/>
    <x v="1"/>
    <x v="0"/>
    <x v="2"/>
    <x v="3"/>
    <n v="7"/>
    <n v="1"/>
    <n v="0"/>
  </r>
  <r>
    <n v="36"/>
    <x v="192"/>
    <x v="6"/>
    <n v="3"/>
    <x v="80"/>
    <n v="3"/>
    <x v="1"/>
    <x v="0"/>
    <x v="2"/>
    <x v="3"/>
    <n v="8"/>
    <n v="1"/>
    <n v="0"/>
  </r>
  <r>
    <n v="36"/>
    <x v="192"/>
    <x v="6"/>
    <n v="3"/>
    <x v="81"/>
    <n v="1"/>
    <x v="1"/>
    <x v="0"/>
    <x v="2"/>
    <x v="1"/>
    <n v="8"/>
    <n v="0"/>
    <n v="0"/>
  </r>
  <r>
    <n v="36"/>
    <x v="192"/>
    <x v="6"/>
    <n v="3"/>
    <x v="82"/>
    <n v="1"/>
    <x v="0"/>
    <x v="0"/>
    <x v="2"/>
    <x v="1"/>
    <n v="5"/>
    <n v="0"/>
    <n v="0"/>
  </r>
  <r>
    <n v="36"/>
    <x v="192"/>
    <x v="6"/>
    <n v="3"/>
    <x v="83"/>
    <n v="1"/>
    <x v="1"/>
    <x v="0"/>
    <x v="2"/>
    <x v="1"/>
    <n v="8"/>
    <n v="0"/>
    <n v="0"/>
  </r>
  <r>
    <n v="36"/>
    <x v="192"/>
    <x v="6"/>
    <n v="3"/>
    <x v="84"/>
    <n v="1"/>
    <x v="2"/>
    <x v="0"/>
    <x v="2"/>
    <x v="1"/>
    <n v="9"/>
    <n v="0"/>
    <n v="0"/>
  </r>
  <r>
    <n v="36"/>
    <x v="192"/>
    <x v="6"/>
    <n v="3"/>
    <x v="85"/>
    <n v="3"/>
    <x v="2"/>
    <x v="0"/>
    <x v="2"/>
    <x v="3"/>
    <n v="10"/>
    <n v="1"/>
    <n v="0"/>
  </r>
  <r>
    <n v="36"/>
    <x v="192"/>
    <x v="6"/>
    <n v="3"/>
    <x v="86"/>
    <n v="1"/>
    <x v="2"/>
    <x v="0"/>
    <x v="2"/>
    <x v="1"/>
    <n v="10"/>
    <n v="0"/>
    <n v="0"/>
  </r>
  <r>
    <n v="36"/>
    <x v="192"/>
    <x v="6"/>
    <n v="3"/>
    <x v="87"/>
    <n v="1"/>
    <x v="2"/>
    <x v="0"/>
    <x v="2"/>
    <x v="1"/>
    <n v="9"/>
    <n v="0"/>
    <n v="0"/>
  </r>
  <r>
    <n v="36"/>
    <x v="192"/>
    <x v="6"/>
    <n v="3"/>
    <x v="88"/>
    <n v="1"/>
    <x v="1"/>
    <x v="0"/>
    <x v="2"/>
    <x v="1"/>
    <n v="8"/>
    <n v="0"/>
    <n v="0"/>
  </r>
  <r>
    <n v="36"/>
    <x v="192"/>
    <x v="6"/>
    <n v="3"/>
    <x v="89"/>
    <n v="1"/>
    <x v="1"/>
    <x v="1"/>
    <x v="2"/>
    <x v="1"/>
    <n v="8"/>
    <n v="0"/>
    <n v="1"/>
  </r>
  <r>
    <n v="36"/>
    <x v="192"/>
    <x v="6"/>
    <n v="3"/>
    <x v="90"/>
    <n v="1"/>
    <x v="0"/>
    <x v="1"/>
    <x v="2"/>
    <x v="1"/>
    <n v="6"/>
    <n v="0"/>
    <n v="1"/>
  </r>
  <r>
    <n v="36"/>
    <x v="192"/>
    <x v="6"/>
    <n v="3"/>
    <x v="91"/>
    <n v="1"/>
    <x v="0"/>
    <x v="0"/>
    <x v="2"/>
    <x v="1"/>
    <n v="6"/>
    <n v="0"/>
    <n v="0"/>
  </r>
  <r>
    <n v="37"/>
    <x v="193"/>
    <x v="2"/>
    <n v="1"/>
    <x v="61"/>
    <n v="7"/>
    <x v="2"/>
    <x v="1"/>
    <x v="2"/>
    <x v="2"/>
    <n v="10"/>
    <n v="0"/>
    <n v="1"/>
  </r>
  <r>
    <n v="37"/>
    <x v="193"/>
    <x v="2"/>
    <n v="1"/>
    <x v="62"/>
    <n v="7"/>
    <x v="2"/>
    <x v="1"/>
    <x v="2"/>
    <x v="2"/>
    <n v="10"/>
    <n v="0"/>
    <n v="1"/>
  </r>
  <r>
    <n v="37"/>
    <x v="193"/>
    <x v="2"/>
    <n v="1"/>
    <x v="63"/>
    <n v="1"/>
    <x v="2"/>
    <x v="1"/>
    <x v="2"/>
    <x v="1"/>
    <n v="10"/>
    <n v="1"/>
    <n v="1"/>
  </r>
  <r>
    <n v="37"/>
    <x v="193"/>
    <x v="2"/>
    <n v="1"/>
    <x v="64"/>
    <n v="1"/>
    <x v="2"/>
    <x v="1"/>
    <x v="2"/>
    <x v="1"/>
    <n v="10"/>
    <n v="1"/>
    <n v="1"/>
  </r>
  <r>
    <n v="37"/>
    <x v="193"/>
    <x v="2"/>
    <n v="1"/>
    <x v="65"/>
    <n v="1"/>
    <x v="0"/>
    <x v="1"/>
    <x v="2"/>
    <x v="1"/>
    <n v="6"/>
    <n v="1"/>
    <n v="1"/>
  </r>
  <r>
    <n v="37"/>
    <x v="193"/>
    <x v="2"/>
    <n v="1"/>
    <x v="66"/>
    <n v="1"/>
    <x v="1"/>
    <x v="0"/>
    <x v="2"/>
    <x v="1"/>
    <n v="7"/>
    <n v="1"/>
    <n v="0"/>
  </r>
  <r>
    <n v="37"/>
    <x v="193"/>
    <x v="2"/>
    <n v="1"/>
    <x v="67"/>
    <n v="6"/>
    <x v="1"/>
    <x v="0"/>
    <x v="2"/>
    <x v="6"/>
    <n v="7"/>
    <n v="0"/>
    <n v="0"/>
  </r>
  <r>
    <n v="37"/>
    <x v="193"/>
    <x v="2"/>
    <n v="1"/>
    <x v="68"/>
    <n v="1"/>
    <x v="0"/>
    <x v="0"/>
    <x v="2"/>
    <x v="1"/>
    <n v="6"/>
    <n v="1"/>
    <n v="0"/>
  </r>
  <r>
    <n v="37"/>
    <x v="193"/>
    <x v="2"/>
    <n v="1"/>
    <x v="69"/>
    <n v="1"/>
    <x v="0"/>
    <x v="0"/>
    <x v="2"/>
    <x v="1"/>
    <n v="5"/>
    <n v="1"/>
    <n v="0"/>
  </r>
  <r>
    <n v="37"/>
    <x v="193"/>
    <x v="2"/>
    <n v="1"/>
    <x v="70"/>
    <n v="3"/>
    <x v="1"/>
    <x v="1"/>
    <x v="2"/>
    <x v="3"/>
    <n v="7"/>
    <n v="0"/>
    <n v="1"/>
  </r>
  <r>
    <n v="37"/>
    <x v="193"/>
    <x v="2"/>
    <n v="1"/>
    <x v="71"/>
    <n v="1"/>
    <x v="1"/>
    <x v="1"/>
    <x v="2"/>
    <x v="1"/>
    <n v="8"/>
    <n v="1"/>
    <n v="1"/>
  </r>
  <r>
    <n v="37"/>
    <x v="193"/>
    <x v="2"/>
    <n v="1"/>
    <x v="72"/>
    <n v="1"/>
    <x v="0"/>
    <x v="1"/>
    <x v="2"/>
    <x v="1"/>
    <n v="5"/>
    <n v="1"/>
    <n v="1"/>
  </r>
  <r>
    <n v="37"/>
    <x v="193"/>
    <x v="2"/>
    <n v="1"/>
    <x v="73"/>
    <n v="6"/>
    <x v="1"/>
    <x v="1"/>
    <x v="2"/>
    <x v="6"/>
    <n v="8"/>
    <n v="0"/>
    <n v="1"/>
  </r>
  <r>
    <n v="37"/>
    <x v="193"/>
    <x v="2"/>
    <n v="1"/>
    <x v="74"/>
    <n v="5"/>
    <x v="2"/>
    <x v="0"/>
    <x v="2"/>
    <x v="5"/>
    <n v="10"/>
    <n v="0"/>
    <n v="0"/>
  </r>
  <r>
    <n v="37"/>
    <x v="193"/>
    <x v="2"/>
    <n v="1"/>
    <x v="75"/>
    <n v="1"/>
    <x v="2"/>
    <x v="0"/>
    <x v="2"/>
    <x v="1"/>
    <n v="10"/>
    <n v="1"/>
    <n v="0"/>
  </r>
  <r>
    <n v="37"/>
    <x v="193"/>
    <x v="2"/>
    <n v="1"/>
    <x v="76"/>
    <n v="1"/>
    <x v="2"/>
    <x v="1"/>
    <x v="2"/>
    <x v="1"/>
    <n v="10"/>
    <n v="1"/>
    <n v="1"/>
  </r>
  <r>
    <n v="37"/>
    <x v="193"/>
    <x v="2"/>
    <n v="1"/>
    <x v="77"/>
    <n v="1"/>
    <x v="1"/>
    <x v="0"/>
    <x v="2"/>
    <x v="1"/>
    <n v="8"/>
    <n v="1"/>
    <n v="0"/>
  </r>
  <r>
    <n v="37"/>
    <x v="193"/>
    <x v="2"/>
    <n v="1"/>
    <x v="78"/>
    <n v="1"/>
    <x v="0"/>
    <x v="0"/>
    <x v="2"/>
    <x v="1"/>
    <n v="6"/>
    <n v="1"/>
    <n v="0"/>
  </r>
  <r>
    <n v="37"/>
    <x v="193"/>
    <x v="2"/>
    <n v="1"/>
    <x v="79"/>
    <n v="5"/>
    <x v="1"/>
    <x v="0"/>
    <x v="2"/>
    <x v="5"/>
    <n v="7"/>
    <n v="0"/>
    <n v="0"/>
  </r>
  <r>
    <n v="37"/>
    <x v="193"/>
    <x v="2"/>
    <n v="1"/>
    <x v="80"/>
    <n v="7"/>
    <x v="1"/>
    <x v="0"/>
    <x v="2"/>
    <x v="2"/>
    <n v="8"/>
    <n v="0"/>
    <n v="0"/>
  </r>
  <r>
    <n v="37"/>
    <x v="193"/>
    <x v="2"/>
    <n v="1"/>
    <x v="81"/>
    <n v="1"/>
    <x v="1"/>
    <x v="0"/>
    <x v="2"/>
    <x v="1"/>
    <n v="8"/>
    <n v="1"/>
    <n v="0"/>
  </r>
  <r>
    <n v="37"/>
    <x v="193"/>
    <x v="2"/>
    <n v="1"/>
    <x v="82"/>
    <n v="1"/>
    <x v="0"/>
    <x v="0"/>
    <x v="2"/>
    <x v="1"/>
    <n v="5"/>
    <n v="1"/>
    <n v="0"/>
  </r>
  <r>
    <n v="37"/>
    <x v="193"/>
    <x v="2"/>
    <n v="1"/>
    <x v="83"/>
    <n v="7"/>
    <x v="1"/>
    <x v="0"/>
    <x v="2"/>
    <x v="2"/>
    <n v="8"/>
    <n v="0"/>
    <n v="0"/>
  </r>
  <r>
    <n v="37"/>
    <x v="193"/>
    <x v="2"/>
    <n v="1"/>
    <x v="84"/>
    <n v="7"/>
    <x v="2"/>
    <x v="0"/>
    <x v="2"/>
    <x v="2"/>
    <n v="9"/>
    <n v="0"/>
    <n v="0"/>
  </r>
  <r>
    <n v="37"/>
    <x v="193"/>
    <x v="2"/>
    <n v="1"/>
    <x v="85"/>
    <n v="1"/>
    <x v="2"/>
    <x v="0"/>
    <x v="2"/>
    <x v="1"/>
    <n v="10"/>
    <n v="1"/>
    <n v="0"/>
  </r>
  <r>
    <n v="37"/>
    <x v="193"/>
    <x v="2"/>
    <n v="1"/>
    <x v="86"/>
    <n v="6"/>
    <x v="2"/>
    <x v="0"/>
    <x v="2"/>
    <x v="6"/>
    <n v="10"/>
    <n v="0"/>
    <n v="0"/>
  </r>
  <r>
    <n v="37"/>
    <x v="193"/>
    <x v="2"/>
    <n v="1"/>
    <x v="87"/>
    <n v="1"/>
    <x v="2"/>
    <x v="0"/>
    <x v="2"/>
    <x v="1"/>
    <n v="9"/>
    <n v="1"/>
    <n v="0"/>
  </r>
  <r>
    <n v="37"/>
    <x v="193"/>
    <x v="2"/>
    <n v="1"/>
    <x v="88"/>
    <n v="6"/>
    <x v="1"/>
    <x v="0"/>
    <x v="2"/>
    <x v="6"/>
    <n v="8"/>
    <n v="0"/>
    <n v="0"/>
  </r>
  <r>
    <n v="37"/>
    <x v="193"/>
    <x v="2"/>
    <n v="1"/>
    <x v="89"/>
    <n v="1"/>
    <x v="1"/>
    <x v="1"/>
    <x v="2"/>
    <x v="1"/>
    <n v="8"/>
    <n v="1"/>
    <n v="1"/>
  </r>
  <r>
    <n v="37"/>
    <x v="193"/>
    <x v="2"/>
    <n v="1"/>
    <x v="90"/>
    <n v="1"/>
    <x v="0"/>
    <x v="1"/>
    <x v="2"/>
    <x v="1"/>
    <n v="6"/>
    <n v="1"/>
    <n v="1"/>
  </r>
  <r>
    <n v="37"/>
    <x v="193"/>
    <x v="2"/>
    <n v="1"/>
    <x v="91"/>
    <n v="1"/>
    <x v="0"/>
    <x v="0"/>
    <x v="2"/>
    <x v="1"/>
    <n v="6"/>
    <n v="1"/>
    <n v="0"/>
  </r>
  <r>
    <n v="38"/>
    <x v="194"/>
    <x v="5"/>
    <n v="6"/>
    <x v="61"/>
    <n v="6"/>
    <x v="2"/>
    <x v="1"/>
    <x v="2"/>
    <x v="6"/>
    <n v="10"/>
    <n v="1"/>
    <n v="1"/>
  </r>
  <r>
    <n v="38"/>
    <x v="194"/>
    <x v="5"/>
    <n v="6"/>
    <x v="62"/>
    <n v="6"/>
    <x v="2"/>
    <x v="1"/>
    <x v="2"/>
    <x v="6"/>
    <n v="10"/>
    <n v="1"/>
    <n v="1"/>
  </r>
  <r>
    <n v="38"/>
    <x v="194"/>
    <x v="5"/>
    <n v="6"/>
    <x v="63"/>
    <n v="5"/>
    <x v="2"/>
    <x v="1"/>
    <x v="2"/>
    <x v="5"/>
    <n v="10"/>
    <n v="0"/>
    <n v="1"/>
  </r>
  <r>
    <n v="38"/>
    <x v="194"/>
    <x v="5"/>
    <n v="6"/>
    <x v="64"/>
    <n v="6"/>
    <x v="2"/>
    <x v="1"/>
    <x v="2"/>
    <x v="6"/>
    <n v="10"/>
    <n v="1"/>
    <n v="1"/>
  </r>
  <r>
    <n v="38"/>
    <x v="194"/>
    <x v="5"/>
    <n v="6"/>
    <x v="65"/>
    <n v="6"/>
    <x v="0"/>
    <x v="1"/>
    <x v="2"/>
    <x v="6"/>
    <n v="6"/>
    <n v="1"/>
    <n v="1"/>
  </r>
  <r>
    <n v="38"/>
    <x v="194"/>
    <x v="5"/>
    <n v="6"/>
    <x v="66"/>
    <n v="6"/>
    <x v="1"/>
    <x v="0"/>
    <x v="2"/>
    <x v="6"/>
    <n v="7"/>
    <n v="1"/>
    <n v="0"/>
  </r>
  <r>
    <n v="38"/>
    <x v="194"/>
    <x v="5"/>
    <n v="6"/>
    <x v="67"/>
    <n v="5"/>
    <x v="1"/>
    <x v="0"/>
    <x v="2"/>
    <x v="5"/>
    <n v="7"/>
    <n v="0"/>
    <n v="0"/>
  </r>
  <r>
    <n v="38"/>
    <x v="194"/>
    <x v="5"/>
    <n v="6"/>
    <x v="68"/>
    <n v="6"/>
    <x v="0"/>
    <x v="0"/>
    <x v="2"/>
    <x v="6"/>
    <n v="6"/>
    <n v="1"/>
    <n v="0"/>
  </r>
  <r>
    <n v="38"/>
    <x v="194"/>
    <x v="5"/>
    <n v="6"/>
    <x v="69"/>
    <n v="6"/>
    <x v="0"/>
    <x v="0"/>
    <x v="2"/>
    <x v="6"/>
    <n v="5"/>
    <n v="1"/>
    <n v="0"/>
  </r>
  <r>
    <n v="38"/>
    <x v="194"/>
    <x v="5"/>
    <n v="6"/>
    <x v="70"/>
    <n v="6"/>
    <x v="1"/>
    <x v="1"/>
    <x v="2"/>
    <x v="6"/>
    <n v="7"/>
    <n v="1"/>
    <n v="1"/>
  </r>
  <r>
    <n v="38"/>
    <x v="194"/>
    <x v="5"/>
    <n v="6"/>
    <x v="71"/>
    <n v="6"/>
    <x v="1"/>
    <x v="1"/>
    <x v="2"/>
    <x v="6"/>
    <n v="8"/>
    <n v="1"/>
    <n v="1"/>
  </r>
  <r>
    <n v="38"/>
    <x v="194"/>
    <x v="5"/>
    <n v="6"/>
    <x v="72"/>
    <n v="6"/>
    <x v="0"/>
    <x v="1"/>
    <x v="2"/>
    <x v="6"/>
    <n v="5"/>
    <n v="1"/>
    <n v="1"/>
  </r>
  <r>
    <n v="38"/>
    <x v="194"/>
    <x v="5"/>
    <n v="6"/>
    <x v="73"/>
    <n v="6"/>
    <x v="1"/>
    <x v="1"/>
    <x v="2"/>
    <x v="6"/>
    <n v="8"/>
    <n v="1"/>
    <n v="1"/>
  </r>
  <r>
    <n v="38"/>
    <x v="194"/>
    <x v="5"/>
    <n v="6"/>
    <x v="74"/>
    <n v="7"/>
    <x v="2"/>
    <x v="0"/>
    <x v="2"/>
    <x v="2"/>
    <n v="10"/>
    <n v="0"/>
    <n v="0"/>
  </r>
  <r>
    <n v="38"/>
    <x v="194"/>
    <x v="5"/>
    <n v="6"/>
    <x v="75"/>
    <n v="6"/>
    <x v="2"/>
    <x v="0"/>
    <x v="2"/>
    <x v="6"/>
    <n v="10"/>
    <n v="1"/>
    <n v="0"/>
  </r>
  <r>
    <n v="38"/>
    <x v="194"/>
    <x v="5"/>
    <n v="6"/>
    <x v="76"/>
    <n v="6"/>
    <x v="2"/>
    <x v="1"/>
    <x v="2"/>
    <x v="6"/>
    <n v="10"/>
    <n v="1"/>
    <n v="1"/>
  </r>
  <r>
    <n v="38"/>
    <x v="194"/>
    <x v="5"/>
    <n v="6"/>
    <x v="77"/>
    <n v="6"/>
    <x v="1"/>
    <x v="0"/>
    <x v="2"/>
    <x v="6"/>
    <n v="8"/>
    <n v="1"/>
    <n v="0"/>
  </r>
  <r>
    <n v="38"/>
    <x v="194"/>
    <x v="5"/>
    <n v="6"/>
    <x v="78"/>
    <n v="6"/>
    <x v="0"/>
    <x v="0"/>
    <x v="2"/>
    <x v="6"/>
    <n v="6"/>
    <n v="1"/>
    <n v="0"/>
  </r>
  <r>
    <n v="38"/>
    <x v="194"/>
    <x v="5"/>
    <n v="6"/>
    <x v="79"/>
    <n v="6"/>
    <x v="1"/>
    <x v="0"/>
    <x v="2"/>
    <x v="6"/>
    <n v="7"/>
    <n v="1"/>
    <n v="0"/>
  </r>
  <r>
    <n v="38"/>
    <x v="194"/>
    <x v="5"/>
    <n v="6"/>
    <x v="80"/>
    <n v="6"/>
    <x v="1"/>
    <x v="0"/>
    <x v="2"/>
    <x v="6"/>
    <n v="8"/>
    <n v="1"/>
    <n v="0"/>
  </r>
  <r>
    <n v="38"/>
    <x v="194"/>
    <x v="5"/>
    <n v="6"/>
    <x v="81"/>
    <n v="6"/>
    <x v="1"/>
    <x v="0"/>
    <x v="2"/>
    <x v="6"/>
    <n v="8"/>
    <n v="1"/>
    <n v="0"/>
  </r>
  <r>
    <n v="38"/>
    <x v="194"/>
    <x v="5"/>
    <n v="6"/>
    <x v="82"/>
    <n v="6"/>
    <x v="0"/>
    <x v="0"/>
    <x v="2"/>
    <x v="6"/>
    <n v="5"/>
    <n v="1"/>
    <n v="0"/>
  </r>
  <r>
    <n v="38"/>
    <x v="194"/>
    <x v="5"/>
    <n v="6"/>
    <x v="83"/>
    <n v="6"/>
    <x v="1"/>
    <x v="0"/>
    <x v="2"/>
    <x v="6"/>
    <n v="8"/>
    <n v="1"/>
    <n v="0"/>
  </r>
  <r>
    <n v="38"/>
    <x v="194"/>
    <x v="5"/>
    <n v="6"/>
    <x v="84"/>
    <n v="6"/>
    <x v="2"/>
    <x v="0"/>
    <x v="2"/>
    <x v="6"/>
    <n v="9"/>
    <n v="1"/>
    <n v="0"/>
  </r>
  <r>
    <n v="38"/>
    <x v="194"/>
    <x v="5"/>
    <n v="6"/>
    <x v="85"/>
    <n v="6"/>
    <x v="2"/>
    <x v="0"/>
    <x v="2"/>
    <x v="6"/>
    <n v="10"/>
    <n v="1"/>
    <n v="0"/>
  </r>
  <r>
    <n v="38"/>
    <x v="194"/>
    <x v="5"/>
    <n v="6"/>
    <x v="86"/>
    <n v="6"/>
    <x v="2"/>
    <x v="0"/>
    <x v="2"/>
    <x v="6"/>
    <n v="10"/>
    <n v="1"/>
    <n v="0"/>
  </r>
  <r>
    <n v="38"/>
    <x v="194"/>
    <x v="5"/>
    <n v="6"/>
    <x v="87"/>
    <n v="6"/>
    <x v="2"/>
    <x v="0"/>
    <x v="2"/>
    <x v="6"/>
    <n v="9"/>
    <n v="1"/>
    <n v="0"/>
  </r>
  <r>
    <n v="38"/>
    <x v="194"/>
    <x v="5"/>
    <n v="6"/>
    <x v="88"/>
    <n v="6"/>
    <x v="1"/>
    <x v="0"/>
    <x v="2"/>
    <x v="6"/>
    <n v="8"/>
    <n v="1"/>
    <n v="0"/>
  </r>
  <r>
    <n v="38"/>
    <x v="194"/>
    <x v="5"/>
    <n v="6"/>
    <x v="89"/>
    <n v="6"/>
    <x v="1"/>
    <x v="1"/>
    <x v="2"/>
    <x v="6"/>
    <n v="8"/>
    <n v="1"/>
    <n v="1"/>
  </r>
  <r>
    <n v="38"/>
    <x v="194"/>
    <x v="5"/>
    <n v="6"/>
    <x v="90"/>
    <n v="6"/>
    <x v="0"/>
    <x v="1"/>
    <x v="2"/>
    <x v="6"/>
    <n v="6"/>
    <n v="1"/>
    <n v="1"/>
  </r>
  <r>
    <n v="38"/>
    <x v="194"/>
    <x v="5"/>
    <n v="6"/>
    <x v="91"/>
    <n v="6"/>
    <x v="0"/>
    <x v="0"/>
    <x v="2"/>
    <x v="6"/>
    <n v="6"/>
    <n v="1"/>
    <n v="0"/>
  </r>
  <r>
    <n v="39"/>
    <x v="195"/>
    <x v="3"/>
    <n v="4"/>
    <x v="61"/>
    <n v="4"/>
    <x v="2"/>
    <x v="1"/>
    <x v="2"/>
    <x v="4"/>
    <n v="10"/>
    <n v="1"/>
    <n v="1"/>
  </r>
  <r>
    <n v="39"/>
    <x v="195"/>
    <x v="3"/>
    <n v="4"/>
    <x v="62"/>
    <n v="4"/>
    <x v="2"/>
    <x v="1"/>
    <x v="2"/>
    <x v="4"/>
    <n v="10"/>
    <n v="1"/>
    <n v="1"/>
  </r>
  <r>
    <n v="39"/>
    <x v="195"/>
    <x v="3"/>
    <n v="4"/>
    <x v="63"/>
    <n v="4"/>
    <x v="2"/>
    <x v="1"/>
    <x v="2"/>
    <x v="4"/>
    <n v="10"/>
    <n v="1"/>
    <n v="1"/>
  </r>
  <r>
    <n v="39"/>
    <x v="195"/>
    <x v="3"/>
    <n v="4"/>
    <x v="64"/>
    <n v="4"/>
    <x v="2"/>
    <x v="1"/>
    <x v="2"/>
    <x v="4"/>
    <n v="10"/>
    <n v="1"/>
    <n v="1"/>
  </r>
  <r>
    <n v="39"/>
    <x v="195"/>
    <x v="3"/>
    <n v="4"/>
    <x v="65"/>
    <n v="4"/>
    <x v="0"/>
    <x v="1"/>
    <x v="2"/>
    <x v="4"/>
    <n v="6"/>
    <n v="1"/>
    <n v="1"/>
  </r>
  <r>
    <n v="39"/>
    <x v="195"/>
    <x v="3"/>
    <n v="4"/>
    <x v="66"/>
    <n v="4"/>
    <x v="1"/>
    <x v="0"/>
    <x v="2"/>
    <x v="4"/>
    <n v="7"/>
    <n v="1"/>
    <n v="0"/>
  </r>
  <r>
    <n v="39"/>
    <x v="195"/>
    <x v="3"/>
    <n v="4"/>
    <x v="67"/>
    <n v="4"/>
    <x v="1"/>
    <x v="0"/>
    <x v="2"/>
    <x v="4"/>
    <n v="7"/>
    <n v="1"/>
    <n v="0"/>
  </r>
  <r>
    <n v="39"/>
    <x v="195"/>
    <x v="3"/>
    <n v="4"/>
    <x v="68"/>
    <n v="4"/>
    <x v="0"/>
    <x v="0"/>
    <x v="2"/>
    <x v="4"/>
    <n v="6"/>
    <n v="1"/>
    <n v="0"/>
  </r>
  <r>
    <n v="39"/>
    <x v="195"/>
    <x v="3"/>
    <n v="4"/>
    <x v="69"/>
    <n v="4"/>
    <x v="0"/>
    <x v="0"/>
    <x v="2"/>
    <x v="4"/>
    <n v="5"/>
    <n v="1"/>
    <n v="0"/>
  </r>
  <r>
    <n v="39"/>
    <x v="195"/>
    <x v="3"/>
    <n v="4"/>
    <x v="70"/>
    <n v="4"/>
    <x v="1"/>
    <x v="1"/>
    <x v="2"/>
    <x v="4"/>
    <n v="7"/>
    <n v="1"/>
    <n v="1"/>
  </r>
  <r>
    <n v="39"/>
    <x v="195"/>
    <x v="3"/>
    <n v="4"/>
    <x v="71"/>
    <n v="4"/>
    <x v="1"/>
    <x v="1"/>
    <x v="2"/>
    <x v="4"/>
    <n v="8"/>
    <n v="1"/>
    <n v="1"/>
  </r>
  <r>
    <n v="39"/>
    <x v="195"/>
    <x v="3"/>
    <n v="4"/>
    <x v="72"/>
    <n v="7"/>
    <x v="0"/>
    <x v="1"/>
    <x v="2"/>
    <x v="2"/>
    <n v="5"/>
    <n v="0"/>
    <n v="1"/>
  </r>
  <r>
    <n v="39"/>
    <x v="195"/>
    <x v="3"/>
    <n v="4"/>
    <x v="73"/>
    <n v="4"/>
    <x v="1"/>
    <x v="1"/>
    <x v="2"/>
    <x v="4"/>
    <n v="8"/>
    <n v="1"/>
    <n v="1"/>
  </r>
  <r>
    <n v="39"/>
    <x v="195"/>
    <x v="3"/>
    <n v="4"/>
    <x v="74"/>
    <n v="4"/>
    <x v="2"/>
    <x v="0"/>
    <x v="2"/>
    <x v="4"/>
    <n v="10"/>
    <n v="1"/>
    <n v="0"/>
  </r>
  <r>
    <n v="39"/>
    <x v="195"/>
    <x v="3"/>
    <n v="4"/>
    <x v="75"/>
    <n v="4"/>
    <x v="2"/>
    <x v="0"/>
    <x v="2"/>
    <x v="4"/>
    <n v="10"/>
    <n v="1"/>
    <n v="0"/>
  </r>
  <r>
    <n v="39"/>
    <x v="195"/>
    <x v="3"/>
    <n v="4"/>
    <x v="76"/>
    <n v="7"/>
    <x v="2"/>
    <x v="1"/>
    <x v="2"/>
    <x v="2"/>
    <n v="10"/>
    <n v="0"/>
    <n v="1"/>
  </r>
  <r>
    <n v="39"/>
    <x v="195"/>
    <x v="3"/>
    <n v="4"/>
    <x v="77"/>
    <n v="4"/>
    <x v="1"/>
    <x v="0"/>
    <x v="2"/>
    <x v="4"/>
    <n v="8"/>
    <n v="1"/>
    <n v="0"/>
  </r>
  <r>
    <n v="39"/>
    <x v="195"/>
    <x v="3"/>
    <n v="4"/>
    <x v="78"/>
    <n v="7"/>
    <x v="0"/>
    <x v="0"/>
    <x v="2"/>
    <x v="2"/>
    <n v="6"/>
    <n v="0"/>
    <n v="0"/>
  </r>
  <r>
    <n v="39"/>
    <x v="195"/>
    <x v="3"/>
    <n v="4"/>
    <x v="79"/>
    <n v="7"/>
    <x v="1"/>
    <x v="0"/>
    <x v="2"/>
    <x v="2"/>
    <n v="7"/>
    <n v="0"/>
    <n v="0"/>
  </r>
  <r>
    <n v="39"/>
    <x v="195"/>
    <x v="3"/>
    <n v="4"/>
    <x v="80"/>
    <n v="4"/>
    <x v="1"/>
    <x v="0"/>
    <x v="2"/>
    <x v="4"/>
    <n v="8"/>
    <n v="1"/>
    <n v="0"/>
  </r>
  <r>
    <n v="39"/>
    <x v="195"/>
    <x v="3"/>
    <n v="4"/>
    <x v="81"/>
    <n v="7"/>
    <x v="1"/>
    <x v="0"/>
    <x v="2"/>
    <x v="2"/>
    <n v="8"/>
    <n v="0"/>
    <n v="0"/>
  </r>
  <r>
    <n v="39"/>
    <x v="195"/>
    <x v="3"/>
    <n v="4"/>
    <x v="82"/>
    <n v="5"/>
    <x v="0"/>
    <x v="0"/>
    <x v="2"/>
    <x v="5"/>
    <n v="5"/>
    <n v="0"/>
    <n v="0"/>
  </r>
  <r>
    <n v="39"/>
    <x v="195"/>
    <x v="3"/>
    <n v="4"/>
    <x v="83"/>
    <n v="4"/>
    <x v="1"/>
    <x v="0"/>
    <x v="2"/>
    <x v="4"/>
    <n v="8"/>
    <n v="1"/>
    <n v="0"/>
  </r>
  <r>
    <n v="39"/>
    <x v="195"/>
    <x v="3"/>
    <n v="4"/>
    <x v="84"/>
    <n v="4"/>
    <x v="2"/>
    <x v="0"/>
    <x v="2"/>
    <x v="4"/>
    <n v="9"/>
    <n v="1"/>
    <n v="0"/>
  </r>
  <r>
    <n v="39"/>
    <x v="195"/>
    <x v="3"/>
    <n v="4"/>
    <x v="85"/>
    <n v="4"/>
    <x v="2"/>
    <x v="0"/>
    <x v="2"/>
    <x v="4"/>
    <n v="10"/>
    <n v="1"/>
    <n v="0"/>
  </r>
  <r>
    <n v="39"/>
    <x v="195"/>
    <x v="3"/>
    <n v="4"/>
    <x v="86"/>
    <n v="4"/>
    <x v="2"/>
    <x v="0"/>
    <x v="2"/>
    <x v="4"/>
    <n v="10"/>
    <n v="1"/>
    <n v="0"/>
  </r>
  <r>
    <n v="39"/>
    <x v="195"/>
    <x v="3"/>
    <n v="4"/>
    <x v="87"/>
    <n v="4"/>
    <x v="2"/>
    <x v="0"/>
    <x v="2"/>
    <x v="4"/>
    <n v="9"/>
    <n v="1"/>
    <n v="0"/>
  </r>
  <r>
    <n v="39"/>
    <x v="195"/>
    <x v="3"/>
    <n v="4"/>
    <x v="88"/>
    <n v="4"/>
    <x v="1"/>
    <x v="0"/>
    <x v="2"/>
    <x v="4"/>
    <n v="8"/>
    <n v="1"/>
    <n v="0"/>
  </r>
  <r>
    <n v="39"/>
    <x v="195"/>
    <x v="3"/>
    <n v="4"/>
    <x v="89"/>
    <n v="4"/>
    <x v="1"/>
    <x v="1"/>
    <x v="2"/>
    <x v="4"/>
    <n v="8"/>
    <n v="1"/>
    <n v="1"/>
  </r>
  <r>
    <n v="39"/>
    <x v="195"/>
    <x v="3"/>
    <n v="4"/>
    <x v="90"/>
    <n v="4"/>
    <x v="0"/>
    <x v="1"/>
    <x v="2"/>
    <x v="4"/>
    <n v="6"/>
    <n v="1"/>
    <n v="1"/>
  </r>
  <r>
    <n v="39"/>
    <x v="195"/>
    <x v="3"/>
    <n v="4"/>
    <x v="91"/>
    <n v="4"/>
    <x v="0"/>
    <x v="0"/>
    <x v="2"/>
    <x v="4"/>
    <n v="6"/>
    <n v="1"/>
    <n v="0"/>
  </r>
  <r>
    <n v="40"/>
    <x v="196"/>
    <x v="0"/>
    <n v="7"/>
    <x v="61"/>
    <n v="7"/>
    <x v="2"/>
    <x v="1"/>
    <x v="2"/>
    <x v="2"/>
    <n v="10"/>
    <n v="1"/>
    <n v="1"/>
  </r>
  <r>
    <n v="40"/>
    <x v="196"/>
    <x v="0"/>
    <n v="7"/>
    <x v="62"/>
    <n v="7"/>
    <x v="2"/>
    <x v="1"/>
    <x v="2"/>
    <x v="2"/>
    <n v="10"/>
    <n v="1"/>
    <n v="1"/>
  </r>
  <r>
    <n v="40"/>
    <x v="196"/>
    <x v="0"/>
    <n v="7"/>
    <x v="63"/>
    <n v="7"/>
    <x v="2"/>
    <x v="1"/>
    <x v="2"/>
    <x v="2"/>
    <n v="10"/>
    <n v="1"/>
    <n v="1"/>
  </r>
  <r>
    <n v="40"/>
    <x v="196"/>
    <x v="0"/>
    <n v="7"/>
    <x v="64"/>
    <n v="7"/>
    <x v="2"/>
    <x v="1"/>
    <x v="2"/>
    <x v="2"/>
    <n v="10"/>
    <n v="1"/>
    <n v="1"/>
  </r>
  <r>
    <n v="40"/>
    <x v="196"/>
    <x v="0"/>
    <n v="7"/>
    <x v="65"/>
    <n v="7"/>
    <x v="0"/>
    <x v="1"/>
    <x v="2"/>
    <x v="2"/>
    <n v="6"/>
    <n v="1"/>
    <n v="1"/>
  </r>
  <r>
    <n v="40"/>
    <x v="196"/>
    <x v="0"/>
    <n v="7"/>
    <x v="66"/>
    <n v="7"/>
    <x v="1"/>
    <x v="0"/>
    <x v="2"/>
    <x v="2"/>
    <n v="7"/>
    <n v="1"/>
    <n v="0"/>
  </r>
  <r>
    <n v="40"/>
    <x v="196"/>
    <x v="0"/>
    <n v="7"/>
    <x v="67"/>
    <n v="7"/>
    <x v="1"/>
    <x v="0"/>
    <x v="2"/>
    <x v="2"/>
    <n v="7"/>
    <n v="1"/>
    <n v="0"/>
  </r>
  <r>
    <n v="40"/>
    <x v="196"/>
    <x v="0"/>
    <n v="7"/>
    <x v="68"/>
    <n v="7"/>
    <x v="0"/>
    <x v="0"/>
    <x v="2"/>
    <x v="2"/>
    <n v="6"/>
    <n v="1"/>
    <n v="0"/>
  </r>
  <r>
    <n v="40"/>
    <x v="196"/>
    <x v="0"/>
    <n v="7"/>
    <x v="69"/>
    <n v="4"/>
    <x v="0"/>
    <x v="0"/>
    <x v="2"/>
    <x v="4"/>
    <n v="5"/>
    <n v="0"/>
    <n v="0"/>
  </r>
  <r>
    <n v="40"/>
    <x v="196"/>
    <x v="0"/>
    <n v="7"/>
    <x v="70"/>
    <n v="3"/>
    <x v="1"/>
    <x v="1"/>
    <x v="2"/>
    <x v="3"/>
    <n v="7"/>
    <n v="0"/>
    <n v="1"/>
  </r>
  <r>
    <n v="40"/>
    <x v="196"/>
    <x v="0"/>
    <n v="7"/>
    <x v="71"/>
    <n v="7"/>
    <x v="1"/>
    <x v="1"/>
    <x v="2"/>
    <x v="2"/>
    <n v="8"/>
    <n v="1"/>
    <n v="1"/>
  </r>
  <r>
    <n v="40"/>
    <x v="196"/>
    <x v="0"/>
    <n v="7"/>
    <x v="72"/>
    <n v="7"/>
    <x v="0"/>
    <x v="1"/>
    <x v="2"/>
    <x v="2"/>
    <n v="5"/>
    <n v="1"/>
    <n v="1"/>
  </r>
  <r>
    <n v="40"/>
    <x v="196"/>
    <x v="0"/>
    <n v="7"/>
    <x v="73"/>
    <n v="4"/>
    <x v="1"/>
    <x v="1"/>
    <x v="2"/>
    <x v="4"/>
    <n v="8"/>
    <n v="0"/>
    <n v="1"/>
  </r>
  <r>
    <n v="40"/>
    <x v="196"/>
    <x v="0"/>
    <n v="7"/>
    <x v="74"/>
    <n v="4"/>
    <x v="2"/>
    <x v="0"/>
    <x v="2"/>
    <x v="4"/>
    <n v="10"/>
    <n v="0"/>
    <n v="0"/>
  </r>
  <r>
    <n v="40"/>
    <x v="196"/>
    <x v="0"/>
    <n v="7"/>
    <x v="75"/>
    <n v="7"/>
    <x v="2"/>
    <x v="0"/>
    <x v="2"/>
    <x v="2"/>
    <n v="10"/>
    <n v="1"/>
    <n v="0"/>
  </r>
  <r>
    <n v="40"/>
    <x v="196"/>
    <x v="0"/>
    <n v="7"/>
    <x v="76"/>
    <n v="7"/>
    <x v="2"/>
    <x v="1"/>
    <x v="2"/>
    <x v="2"/>
    <n v="10"/>
    <n v="1"/>
    <n v="1"/>
  </r>
  <r>
    <n v="40"/>
    <x v="196"/>
    <x v="0"/>
    <n v="7"/>
    <x v="77"/>
    <n v="7"/>
    <x v="1"/>
    <x v="0"/>
    <x v="2"/>
    <x v="2"/>
    <n v="8"/>
    <n v="1"/>
    <n v="0"/>
  </r>
  <r>
    <n v="40"/>
    <x v="196"/>
    <x v="0"/>
    <n v="7"/>
    <x v="78"/>
    <n v="7"/>
    <x v="0"/>
    <x v="0"/>
    <x v="2"/>
    <x v="2"/>
    <n v="6"/>
    <n v="1"/>
    <n v="0"/>
  </r>
  <r>
    <n v="40"/>
    <x v="196"/>
    <x v="0"/>
    <n v="7"/>
    <x v="79"/>
    <n v="7"/>
    <x v="1"/>
    <x v="0"/>
    <x v="2"/>
    <x v="2"/>
    <n v="7"/>
    <n v="1"/>
    <n v="0"/>
  </r>
  <r>
    <n v="40"/>
    <x v="196"/>
    <x v="0"/>
    <n v="7"/>
    <x v="80"/>
    <n v="7"/>
    <x v="1"/>
    <x v="0"/>
    <x v="2"/>
    <x v="2"/>
    <n v="8"/>
    <n v="1"/>
    <n v="0"/>
  </r>
  <r>
    <n v="40"/>
    <x v="196"/>
    <x v="0"/>
    <n v="7"/>
    <x v="81"/>
    <n v="7"/>
    <x v="1"/>
    <x v="0"/>
    <x v="2"/>
    <x v="2"/>
    <n v="8"/>
    <n v="1"/>
    <n v="0"/>
  </r>
  <r>
    <n v="40"/>
    <x v="196"/>
    <x v="0"/>
    <n v="7"/>
    <x v="82"/>
    <n v="7"/>
    <x v="0"/>
    <x v="0"/>
    <x v="2"/>
    <x v="2"/>
    <n v="5"/>
    <n v="1"/>
    <n v="0"/>
  </r>
  <r>
    <n v="40"/>
    <x v="196"/>
    <x v="0"/>
    <n v="7"/>
    <x v="83"/>
    <n v="7"/>
    <x v="1"/>
    <x v="0"/>
    <x v="2"/>
    <x v="2"/>
    <n v="8"/>
    <n v="1"/>
    <n v="0"/>
  </r>
  <r>
    <n v="40"/>
    <x v="196"/>
    <x v="0"/>
    <n v="7"/>
    <x v="84"/>
    <n v="4"/>
    <x v="2"/>
    <x v="0"/>
    <x v="2"/>
    <x v="4"/>
    <n v="9"/>
    <n v="0"/>
    <n v="0"/>
  </r>
  <r>
    <n v="40"/>
    <x v="196"/>
    <x v="0"/>
    <n v="7"/>
    <x v="85"/>
    <n v="7"/>
    <x v="2"/>
    <x v="0"/>
    <x v="2"/>
    <x v="2"/>
    <n v="10"/>
    <n v="1"/>
    <n v="0"/>
  </r>
  <r>
    <n v="40"/>
    <x v="196"/>
    <x v="0"/>
    <n v="7"/>
    <x v="86"/>
    <n v="6"/>
    <x v="2"/>
    <x v="0"/>
    <x v="2"/>
    <x v="6"/>
    <n v="10"/>
    <n v="0"/>
    <n v="0"/>
  </r>
  <r>
    <n v="40"/>
    <x v="196"/>
    <x v="0"/>
    <n v="7"/>
    <x v="87"/>
    <n v="4"/>
    <x v="2"/>
    <x v="0"/>
    <x v="2"/>
    <x v="4"/>
    <n v="9"/>
    <n v="0"/>
    <n v="0"/>
  </r>
  <r>
    <n v="40"/>
    <x v="196"/>
    <x v="0"/>
    <n v="7"/>
    <x v="88"/>
    <n v="7"/>
    <x v="1"/>
    <x v="0"/>
    <x v="2"/>
    <x v="2"/>
    <n v="8"/>
    <n v="1"/>
    <n v="0"/>
  </r>
  <r>
    <n v="40"/>
    <x v="196"/>
    <x v="0"/>
    <n v="7"/>
    <x v="89"/>
    <n v="7"/>
    <x v="1"/>
    <x v="1"/>
    <x v="2"/>
    <x v="2"/>
    <n v="8"/>
    <n v="1"/>
    <n v="1"/>
  </r>
  <r>
    <n v="40"/>
    <x v="196"/>
    <x v="0"/>
    <n v="7"/>
    <x v="90"/>
    <n v="7"/>
    <x v="0"/>
    <x v="1"/>
    <x v="2"/>
    <x v="2"/>
    <n v="6"/>
    <n v="1"/>
    <n v="1"/>
  </r>
  <r>
    <n v="40"/>
    <x v="196"/>
    <x v="0"/>
    <n v="7"/>
    <x v="91"/>
    <n v="4"/>
    <x v="0"/>
    <x v="0"/>
    <x v="2"/>
    <x v="4"/>
    <n v="6"/>
    <n v="0"/>
    <n v="0"/>
  </r>
  <r>
    <n v="41"/>
    <x v="197"/>
    <x v="2"/>
    <n v="1"/>
    <x v="61"/>
    <n v="1"/>
    <x v="2"/>
    <x v="1"/>
    <x v="2"/>
    <x v="1"/>
    <n v="10"/>
    <n v="1"/>
    <n v="1"/>
  </r>
  <r>
    <n v="41"/>
    <x v="197"/>
    <x v="2"/>
    <n v="1"/>
    <x v="62"/>
    <n v="1"/>
    <x v="2"/>
    <x v="1"/>
    <x v="2"/>
    <x v="1"/>
    <n v="10"/>
    <n v="1"/>
    <n v="1"/>
  </r>
  <r>
    <n v="41"/>
    <x v="197"/>
    <x v="2"/>
    <n v="1"/>
    <x v="63"/>
    <n v="1"/>
    <x v="2"/>
    <x v="1"/>
    <x v="2"/>
    <x v="1"/>
    <n v="10"/>
    <n v="1"/>
    <n v="1"/>
  </r>
  <r>
    <n v="41"/>
    <x v="197"/>
    <x v="2"/>
    <n v="1"/>
    <x v="64"/>
    <n v="1"/>
    <x v="2"/>
    <x v="1"/>
    <x v="2"/>
    <x v="1"/>
    <n v="10"/>
    <n v="1"/>
    <n v="1"/>
  </r>
  <r>
    <n v="41"/>
    <x v="197"/>
    <x v="2"/>
    <n v="1"/>
    <x v="65"/>
    <n v="1"/>
    <x v="0"/>
    <x v="1"/>
    <x v="2"/>
    <x v="1"/>
    <n v="6"/>
    <n v="1"/>
    <n v="1"/>
  </r>
  <r>
    <n v="41"/>
    <x v="197"/>
    <x v="2"/>
    <n v="1"/>
    <x v="66"/>
    <n v="1"/>
    <x v="1"/>
    <x v="0"/>
    <x v="2"/>
    <x v="1"/>
    <n v="7"/>
    <n v="1"/>
    <n v="0"/>
  </r>
  <r>
    <n v="41"/>
    <x v="197"/>
    <x v="2"/>
    <n v="1"/>
    <x v="67"/>
    <n v="1"/>
    <x v="1"/>
    <x v="0"/>
    <x v="2"/>
    <x v="1"/>
    <n v="7"/>
    <n v="1"/>
    <n v="0"/>
  </r>
  <r>
    <n v="41"/>
    <x v="197"/>
    <x v="2"/>
    <n v="1"/>
    <x v="68"/>
    <n v="1"/>
    <x v="0"/>
    <x v="0"/>
    <x v="2"/>
    <x v="1"/>
    <n v="6"/>
    <n v="1"/>
    <n v="0"/>
  </r>
  <r>
    <n v="41"/>
    <x v="197"/>
    <x v="2"/>
    <n v="1"/>
    <x v="69"/>
    <n v="1"/>
    <x v="0"/>
    <x v="0"/>
    <x v="2"/>
    <x v="1"/>
    <n v="5"/>
    <n v="1"/>
    <n v="0"/>
  </r>
  <r>
    <n v="41"/>
    <x v="197"/>
    <x v="2"/>
    <n v="1"/>
    <x v="70"/>
    <n v="4"/>
    <x v="1"/>
    <x v="1"/>
    <x v="2"/>
    <x v="4"/>
    <n v="7"/>
    <n v="0"/>
    <n v="1"/>
  </r>
  <r>
    <n v="41"/>
    <x v="197"/>
    <x v="2"/>
    <n v="1"/>
    <x v="71"/>
    <n v="1"/>
    <x v="1"/>
    <x v="1"/>
    <x v="2"/>
    <x v="1"/>
    <n v="8"/>
    <n v="1"/>
    <n v="1"/>
  </r>
  <r>
    <n v="41"/>
    <x v="197"/>
    <x v="2"/>
    <n v="1"/>
    <x v="72"/>
    <n v="1"/>
    <x v="0"/>
    <x v="1"/>
    <x v="2"/>
    <x v="1"/>
    <n v="5"/>
    <n v="1"/>
    <n v="1"/>
  </r>
  <r>
    <n v="41"/>
    <x v="197"/>
    <x v="2"/>
    <n v="1"/>
    <x v="73"/>
    <n v="1"/>
    <x v="1"/>
    <x v="1"/>
    <x v="2"/>
    <x v="1"/>
    <n v="8"/>
    <n v="1"/>
    <n v="1"/>
  </r>
  <r>
    <n v="41"/>
    <x v="197"/>
    <x v="2"/>
    <n v="1"/>
    <x v="74"/>
    <n v="3"/>
    <x v="2"/>
    <x v="0"/>
    <x v="2"/>
    <x v="3"/>
    <n v="10"/>
    <n v="0"/>
    <n v="0"/>
  </r>
  <r>
    <n v="41"/>
    <x v="197"/>
    <x v="2"/>
    <n v="1"/>
    <x v="75"/>
    <n v="1"/>
    <x v="2"/>
    <x v="0"/>
    <x v="2"/>
    <x v="1"/>
    <n v="10"/>
    <n v="1"/>
    <n v="0"/>
  </r>
  <r>
    <n v="41"/>
    <x v="197"/>
    <x v="2"/>
    <n v="1"/>
    <x v="76"/>
    <n v="1"/>
    <x v="2"/>
    <x v="1"/>
    <x v="2"/>
    <x v="1"/>
    <n v="10"/>
    <n v="1"/>
    <n v="1"/>
  </r>
  <r>
    <n v="41"/>
    <x v="197"/>
    <x v="2"/>
    <n v="1"/>
    <x v="77"/>
    <n v="5"/>
    <x v="1"/>
    <x v="0"/>
    <x v="2"/>
    <x v="5"/>
    <n v="8"/>
    <n v="0"/>
    <n v="0"/>
  </r>
  <r>
    <n v="41"/>
    <x v="197"/>
    <x v="2"/>
    <n v="1"/>
    <x v="78"/>
    <n v="1"/>
    <x v="0"/>
    <x v="0"/>
    <x v="2"/>
    <x v="1"/>
    <n v="6"/>
    <n v="1"/>
    <n v="0"/>
  </r>
  <r>
    <n v="41"/>
    <x v="197"/>
    <x v="2"/>
    <n v="1"/>
    <x v="79"/>
    <n v="1"/>
    <x v="1"/>
    <x v="0"/>
    <x v="2"/>
    <x v="1"/>
    <n v="7"/>
    <n v="1"/>
    <n v="0"/>
  </r>
  <r>
    <n v="41"/>
    <x v="197"/>
    <x v="2"/>
    <n v="1"/>
    <x v="80"/>
    <n v="1"/>
    <x v="1"/>
    <x v="0"/>
    <x v="2"/>
    <x v="1"/>
    <n v="8"/>
    <n v="1"/>
    <n v="0"/>
  </r>
  <r>
    <n v="41"/>
    <x v="197"/>
    <x v="2"/>
    <n v="1"/>
    <x v="81"/>
    <n v="1"/>
    <x v="1"/>
    <x v="0"/>
    <x v="2"/>
    <x v="1"/>
    <n v="8"/>
    <n v="1"/>
    <n v="0"/>
  </r>
  <r>
    <n v="41"/>
    <x v="197"/>
    <x v="2"/>
    <n v="1"/>
    <x v="82"/>
    <n v="1"/>
    <x v="0"/>
    <x v="0"/>
    <x v="2"/>
    <x v="1"/>
    <n v="5"/>
    <n v="1"/>
    <n v="0"/>
  </r>
  <r>
    <n v="41"/>
    <x v="197"/>
    <x v="2"/>
    <n v="1"/>
    <x v="83"/>
    <n v="1"/>
    <x v="1"/>
    <x v="0"/>
    <x v="2"/>
    <x v="1"/>
    <n v="8"/>
    <n v="1"/>
    <n v="0"/>
  </r>
  <r>
    <n v="41"/>
    <x v="197"/>
    <x v="2"/>
    <n v="1"/>
    <x v="84"/>
    <n v="1"/>
    <x v="2"/>
    <x v="0"/>
    <x v="2"/>
    <x v="1"/>
    <n v="9"/>
    <n v="1"/>
    <n v="0"/>
  </r>
  <r>
    <n v="41"/>
    <x v="197"/>
    <x v="2"/>
    <n v="1"/>
    <x v="85"/>
    <n v="3"/>
    <x v="2"/>
    <x v="0"/>
    <x v="2"/>
    <x v="3"/>
    <n v="10"/>
    <n v="0"/>
    <n v="0"/>
  </r>
  <r>
    <n v="41"/>
    <x v="197"/>
    <x v="2"/>
    <n v="1"/>
    <x v="86"/>
    <n v="1"/>
    <x v="2"/>
    <x v="0"/>
    <x v="2"/>
    <x v="1"/>
    <n v="10"/>
    <n v="1"/>
    <n v="0"/>
  </r>
  <r>
    <n v="41"/>
    <x v="197"/>
    <x v="2"/>
    <n v="1"/>
    <x v="87"/>
    <n v="1"/>
    <x v="2"/>
    <x v="0"/>
    <x v="2"/>
    <x v="1"/>
    <n v="9"/>
    <n v="1"/>
    <n v="0"/>
  </r>
  <r>
    <n v="41"/>
    <x v="197"/>
    <x v="2"/>
    <n v="1"/>
    <x v="88"/>
    <n v="1"/>
    <x v="1"/>
    <x v="0"/>
    <x v="2"/>
    <x v="1"/>
    <n v="8"/>
    <n v="1"/>
    <n v="0"/>
  </r>
  <r>
    <n v="41"/>
    <x v="197"/>
    <x v="2"/>
    <n v="1"/>
    <x v="89"/>
    <n v="1"/>
    <x v="1"/>
    <x v="1"/>
    <x v="2"/>
    <x v="1"/>
    <n v="8"/>
    <n v="1"/>
    <n v="1"/>
  </r>
  <r>
    <n v="41"/>
    <x v="197"/>
    <x v="2"/>
    <n v="1"/>
    <x v="90"/>
    <n v="1"/>
    <x v="0"/>
    <x v="1"/>
    <x v="2"/>
    <x v="1"/>
    <n v="6"/>
    <n v="1"/>
    <n v="1"/>
  </r>
  <r>
    <n v="41"/>
    <x v="197"/>
    <x v="2"/>
    <n v="1"/>
    <x v="91"/>
    <n v="1"/>
    <x v="0"/>
    <x v="0"/>
    <x v="2"/>
    <x v="1"/>
    <n v="6"/>
    <n v="1"/>
    <n v="0"/>
  </r>
  <r>
    <n v="42"/>
    <x v="198"/>
    <x v="1"/>
    <n v="2"/>
    <x v="61"/>
    <n v="2"/>
    <x v="2"/>
    <x v="1"/>
    <x v="2"/>
    <x v="0"/>
    <n v="10"/>
    <n v="1"/>
    <n v="1"/>
  </r>
  <r>
    <n v="42"/>
    <x v="198"/>
    <x v="1"/>
    <n v="2"/>
    <x v="62"/>
    <n v="2"/>
    <x v="2"/>
    <x v="1"/>
    <x v="2"/>
    <x v="0"/>
    <n v="10"/>
    <n v="1"/>
    <n v="1"/>
  </r>
  <r>
    <n v="42"/>
    <x v="198"/>
    <x v="1"/>
    <n v="2"/>
    <x v="63"/>
    <n v="2"/>
    <x v="2"/>
    <x v="1"/>
    <x v="2"/>
    <x v="0"/>
    <n v="10"/>
    <n v="1"/>
    <n v="1"/>
  </r>
  <r>
    <n v="42"/>
    <x v="198"/>
    <x v="1"/>
    <n v="2"/>
    <x v="64"/>
    <n v="2"/>
    <x v="2"/>
    <x v="1"/>
    <x v="2"/>
    <x v="0"/>
    <n v="10"/>
    <n v="1"/>
    <n v="1"/>
  </r>
  <r>
    <n v="42"/>
    <x v="198"/>
    <x v="1"/>
    <n v="2"/>
    <x v="65"/>
    <n v="2"/>
    <x v="0"/>
    <x v="1"/>
    <x v="2"/>
    <x v="0"/>
    <n v="6"/>
    <n v="1"/>
    <n v="1"/>
  </r>
  <r>
    <n v="42"/>
    <x v="198"/>
    <x v="1"/>
    <n v="2"/>
    <x v="66"/>
    <n v="2"/>
    <x v="1"/>
    <x v="0"/>
    <x v="2"/>
    <x v="0"/>
    <n v="7"/>
    <n v="1"/>
    <n v="0"/>
  </r>
  <r>
    <n v="42"/>
    <x v="198"/>
    <x v="1"/>
    <n v="2"/>
    <x v="67"/>
    <n v="2"/>
    <x v="1"/>
    <x v="0"/>
    <x v="2"/>
    <x v="0"/>
    <n v="7"/>
    <n v="1"/>
    <n v="0"/>
  </r>
  <r>
    <n v="42"/>
    <x v="198"/>
    <x v="1"/>
    <n v="2"/>
    <x v="68"/>
    <n v="2"/>
    <x v="0"/>
    <x v="0"/>
    <x v="2"/>
    <x v="0"/>
    <n v="6"/>
    <n v="1"/>
    <n v="0"/>
  </r>
  <r>
    <n v="42"/>
    <x v="198"/>
    <x v="1"/>
    <n v="2"/>
    <x v="69"/>
    <n v="2"/>
    <x v="0"/>
    <x v="0"/>
    <x v="2"/>
    <x v="0"/>
    <n v="5"/>
    <n v="1"/>
    <n v="0"/>
  </r>
  <r>
    <n v="42"/>
    <x v="198"/>
    <x v="1"/>
    <n v="2"/>
    <x v="70"/>
    <n v="2"/>
    <x v="1"/>
    <x v="1"/>
    <x v="2"/>
    <x v="0"/>
    <n v="7"/>
    <n v="1"/>
    <n v="1"/>
  </r>
  <r>
    <n v="42"/>
    <x v="198"/>
    <x v="1"/>
    <n v="2"/>
    <x v="71"/>
    <n v="2"/>
    <x v="1"/>
    <x v="1"/>
    <x v="2"/>
    <x v="0"/>
    <n v="8"/>
    <n v="1"/>
    <n v="1"/>
  </r>
  <r>
    <n v="42"/>
    <x v="198"/>
    <x v="1"/>
    <n v="2"/>
    <x v="72"/>
    <n v="2"/>
    <x v="0"/>
    <x v="1"/>
    <x v="2"/>
    <x v="0"/>
    <n v="5"/>
    <n v="1"/>
    <n v="1"/>
  </r>
  <r>
    <n v="42"/>
    <x v="198"/>
    <x v="1"/>
    <n v="2"/>
    <x v="73"/>
    <n v="2"/>
    <x v="1"/>
    <x v="1"/>
    <x v="2"/>
    <x v="0"/>
    <n v="8"/>
    <n v="1"/>
    <n v="1"/>
  </r>
  <r>
    <n v="42"/>
    <x v="198"/>
    <x v="1"/>
    <n v="2"/>
    <x v="74"/>
    <n v="2"/>
    <x v="2"/>
    <x v="0"/>
    <x v="2"/>
    <x v="0"/>
    <n v="10"/>
    <n v="1"/>
    <n v="0"/>
  </r>
  <r>
    <n v="42"/>
    <x v="198"/>
    <x v="1"/>
    <n v="2"/>
    <x v="75"/>
    <n v="2"/>
    <x v="2"/>
    <x v="0"/>
    <x v="2"/>
    <x v="0"/>
    <n v="10"/>
    <n v="1"/>
    <n v="0"/>
  </r>
  <r>
    <n v="42"/>
    <x v="198"/>
    <x v="1"/>
    <n v="2"/>
    <x v="76"/>
    <n v="2"/>
    <x v="2"/>
    <x v="1"/>
    <x v="2"/>
    <x v="0"/>
    <n v="10"/>
    <n v="1"/>
    <n v="1"/>
  </r>
  <r>
    <n v="42"/>
    <x v="198"/>
    <x v="1"/>
    <n v="2"/>
    <x v="77"/>
    <n v="2"/>
    <x v="1"/>
    <x v="0"/>
    <x v="2"/>
    <x v="0"/>
    <n v="8"/>
    <n v="1"/>
    <n v="0"/>
  </r>
  <r>
    <n v="42"/>
    <x v="198"/>
    <x v="1"/>
    <n v="2"/>
    <x v="78"/>
    <n v="2"/>
    <x v="0"/>
    <x v="0"/>
    <x v="2"/>
    <x v="0"/>
    <n v="6"/>
    <n v="1"/>
    <n v="0"/>
  </r>
  <r>
    <n v="42"/>
    <x v="198"/>
    <x v="1"/>
    <n v="2"/>
    <x v="79"/>
    <n v="2"/>
    <x v="1"/>
    <x v="0"/>
    <x v="2"/>
    <x v="0"/>
    <n v="7"/>
    <n v="1"/>
    <n v="0"/>
  </r>
  <r>
    <n v="42"/>
    <x v="198"/>
    <x v="1"/>
    <n v="2"/>
    <x v="80"/>
    <n v="2"/>
    <x v="1"/>
    <x v="0"/>
    <x v="2"/>
    <x v="0"/>
    <n v="8"/>
    <n v="1"/>
    <n v="0"/>
  </r>
  <r>
    <n v="42"/>
    <x v="198"/>
    <x v="1"/>
    <n v="2"/>
    <x v="81"/>
    <n v="2"/>
    <x v="1"/>
    <x v="0"/>
    <x v="2"/>
    <x v="0"/>
    <n v="8"/>
    <n v="1"/>
    <n v="0"/>
  </r>
  <r>
    <n v="42"/>
    <x v="198"/>
    <x v="1"/>
    <n v="2"/>
    <x v="82"/>
    <n v="2"/>
    <x v="0"/>
    <x v="0"/>
    <x v="2"/>
    <x v="0"/>
    <n v="5"/>
    <n v="1"/>
    <n v="0"/>
  </r>
  <r>
    <n v="42"/>
    <x v="198"/>
    <x v="1"/>
    <n v="2"/>
    <x v="83"/>
    <n v="2"/>
    <x v="1"/>
    <x v="0"/>
    <x v="2"/>
    <x v="0"/>
    <n v="8"/>
    <n v="1"/>
    <n v="0"/>
  </r>
  <r>
    <n v="42"/>
    <x v="198"/>
    <x v="1"/>
    <n v="2"/>
    <x v="84"/>
    <n v="2"/>
    <x v="2"/>
    <x v="0"/>
    <x v="2"/>
    <x v="0"/>
    <n v="9"/>
    <n v="1"/>
    <n v="0"/>
  </r>
  <r>
    <n v="42"/>
    <x v="198"/>
    <x v="1"/>
    <n v="2"/>
    <x v="85"/>
    <n v="2"/>
    <x v="2"/>
    <x v="0"/>
    <x v="2"/>
    <x v="0"/>
    <n v="10"/>
    <n v="1"/>
    <n v="0"/>
  </r>
  <r>
    <n v="42"/>
    <x v="198"/>
    <x v="1"/>
    <n v="2"/>
    <x v="86"/>
    <n v="2"/>
    <x v="2"/>
    <x v="0"/>
    <x v="2"/>
    <x v="0"/>
    <n v="10"/>
    <n v="1"/>
    <n v="0"/>
  </r>
  <r>
    <n v="42"/>
    <x v="198"/>
    <x v="1"/>
    <n v="2"/>
    <x v="87"/>
    <n v="2"/>
    <x v="2"/>
    <x v="0"/>
    <x v="2"/>
    <x v="0"/>
    <n v="9"/>
    <n v="1"/>
    <n v="0"/>
  </r>
  <r>
    <n v="42"/>
    <x v="198"/>
    <x v="1"/>
    <n v="2"/>
    <x v="88"/>
    <n v="2"/>
    <x v="1"/>
    <x v="0"/>
    <x v="2"/>
    <x v="0"/>
    <n v="8"/>
    <n v="1"/>
    <n v="0"/>
  </r>
  <r>
    <n v="42"/>
    <x v="198"/>
    <x v="1"/>
    <n v="2"/>
    <x v="89"/>
    <n v="2"/>
    <x v="1"/>
    <x v="1"/>
    <x v="2"/>
    <x v="0"/>
    <n v="8"/>
    <n v="1"/>
    <n v="1"/>
  </r>
  <r>
    <n v="42"/>
    <x v="198"/>
    <x v="1"/>
    <n v="2"/>
    <x v="90"/>
    <n v="2"/>
    <x v="0"/>
    <x v="1"/>
    <x v="2"/>
    <x v="0"/>
    <n v="6"/>
    <n v="1"/>
    <n v="1"/>
  </r>
  <r>
    <n v="42"/>
    <x v="198"/>
    <x v="1"/>
    <n v="2"/>
    <x v="91"/>
    <n v="2"/>
    <x v="0"/>
    <x v="0"/>
    <x v="2"/>
    <x v="0"/>
    <n v="6"/>
    <n v="1"/>
    <n v="0"/>
  </r>
  <r>
    <n v="43"/>
    <x v="199"/>
    <x v="4"/>
    <n v="5"/>
    <x v="61"/>
    <n v="5"/>
    <x v="2"/>
    <x v="1"/>
    <x v="2"/>
    <x v="5"/>
    <n v="10"/>
    <n v="1"/>
    <n v="1"/>
  </r>
  <r>
    <n v="43"/>
    <x v="199"/>
    <x v="4"/>
    <n v="5"/>
    <x v="62"/>
    <n v="5"/>
    <x v="2"/>
    <x v="1"/>
    <x v="2"/>
    <x v="5"/>
    <n v="10"/>
    <n v="1"/>
    <n v="1"/>
  </r>
  <r>
    <n v="43"/>
    <x v="199"/>
    <x v="4"/>
    <n v="5"/>
    <x v="63"/>
    <n v="7"/>
    <x v="2"/>
    <x v="1"/>
    <x v="2"/>
    <x v="2"/>
    <n v="10"/>
    <n v="0"/>
    <n v="1"/>
  </r>
  <r>
    <n v="43"/>
    <x v="199"/>
    <x v="4"/>
    <n v="5"/>
    <x v="64"/>
    <n v="5"/>
    <x v="2"/>
    <x v="1"/>
    <x v="2"/>
    <x v="5"/>
    <n v="10"/>
    <n v="1"/>
    <n v="1"/>
  </r>
  <r>
    <n v="43"/>
    <x v="199"/>
    <x v="4"/>
    <n v="5"/>
    <x v="65"/>
    <n v="5"/>
    <x v="0"/>
    <x v="1"/>
    <x v="2"/>
    <x v="5"/>
    <n v="6"/>
    <n v="1"/>
    <n v="1"/>
  </r>
  <r>
    <n v="43"/>
    <x v="199"/>
    <x v="4"/>
    <n v="5"/>
    <x v="66"/>
    <n v="5"/>
    <x v="1"/>
    <x v="0"/>
    <x v="2"/>
    <x v="5"/>
    <n v="7"/>
    <n v="1"/>
    <n v="0"/>
  </r>
  <r>
    <n v="43"/>
    <x v="199"/>
    <x v="4"/>
    <n v="5"/>
    <x v="67"/>
    <n v="2"/>
    <x v="1"/>
    <x v="0"/>
    <x v="2"/>
    <x v="0"/>
    <n v="7"/>
    <n v="0"/>
    <n v="0"/>
  </r>
  <r>
    <n v="43"/>
    <x v="199"/>
    <x v="4"/>
    <n v="5"/>
    <x v="68"/>
    <n v="5"/>
    <x v="0"/>
    <x v="0"/>
    <x v="2"/>
    <x v="5"/>
    <n v="6"/>
    <n v="1"/>
    <n v="0"/>
  </r>
  <r>
    <n v="43"/>
    <x v="199"/>
    <x v="4"/>
    <n v="5"/>
    <x v="69"/>
    <n v="6"/>
    <x v="0"/>
    <x v="0"/>
    <x v="2"/>
    <x v="6"/>
    <n v="5"/>
    <n v="0"/>
    <n v="0"/>
  </r>
  <r>
    <n v="43"/>
    <x v="199"/>
    <x v="4"/>
    <n v="5"/>
    <x v="70"/>
    <n v="5"/>
    <x v="1"/>
    <x v="1"/>
    <x v="2"/>
    <x v="5"/>
    <n v="7"/>
    <n v="1"/>
    <n v="1"/>
  </r>
  <r>
    <n v="43"/>
    <x v="199"/>
    <x v="4"/>
    <n v="5"/>
    <x v="71"/>
    <n v="5"/>
    <x v="1"/>
    <x v="1"/>
    <x v="2"/>
    <x v="5"/>
    <n v="8"/>
    <n v="1"/>
    <n v="1"/>
  </r>
  <r>
    <n v="43"/>
    <x v="199"/>
    <x v="4"/>
    <n v="5"/>
    <x v="72"/>
    <n v="5"/>
    <x v="0"/>
    <x v="1"/>
    <x v="2"/>
    <x v="5"/>
    <n v="5"/>
    <n v="1"/>
    <n v="1"/>
  </r>
  <r>
    <n v="43"/>
    <x v="199"/>
    <x v="4"/>
    <n v="5"/>
    <x v="73"/>
    <n v="5"/>
    <x v="1"/>
    <x v="1"/>
    <x v="2"/>
    <x v="5"/>
    <n v="8"/>
    <n v="1"/>
    <n v="1"/>
  </r>
  <r>
    <n v="43"/>
    <x v="199"/>
    <x v="4"/>
    <n v="5"/>
    <x v="74"/>
    <n v="5"/>
    <x v="2"/>
    <x v="0"/>
    <x v="2"/>
    <x v="5"/>
    <n v="10"/>
    <n v="1"/>
    <n v="0"/>
  </r>
  <r>
    <n v="43"/>
    <x v="199"/>
    <x v="4"/>
    <n v="5"/>
    <x v="75"/>
    <n v="5"/>
    <x v="2"/>
    <x v="0"/>
    <x v="2"/>
    <x v="5"/>
    <n v="10"/>
    <n v="1"/>
    <n v="0"/>
  </r>
  <r>
    <n v="43"/>
    <x v="199"/>
    <x v="4"/>
    <n v="5"/>
    <x v="76"/>
    <n v="7"/>
    <x v="2"/>
    <x v="1"/>
    <x v="2"/>
    <x v="2"/>
    <n v="10"/>
    <n v="0"/>
    <n v="1"/>
  </r>
  <r>
    <n v="43"/>
    <x v="199"/>
    <x v="4"/>
    <n v="5"/>
    <x v="77"/>
    <n v="5"/>
    <x v="1"/>
    <x v="0"/>
    <x v="2"/>
    <x v="5"/>
    <n v="8"/>
    <n v="1"/>
    <n v="0"/>
  </r>
  <r>
    <n v="43"/>
    <x v="199"/>
    <x v="4"/>
    <n v="5"/>
    <x v="78"/>
    <n v="5"/>
    <x v="0"/>
    <x v="0"/>
    <x v="2"/>
    <x v="5"/>
    <n v="6"/>
    <n v="1"/>
    <n v="0"/>
  </r>
  <r>
    <n v="43"/>
    <x v="199"/>
    <x v="4"/>
    <n v="5"/>
    <x v="79"/>
    <n v="5"/>
    <x v="1"/>
    <x v="0"/>
    <x v="2"/>
    <x v="5"/>
    <n v="7"/>
    <n v="1"/>
    <n v="0"/>
  </r>
  <r>
    <n v="43"/>
    <x v="199"/>
    <x v="4"/>
    <n v="5"/>
    <x v="80"/>
    <n v="7"/>
    <x v="1"/>
    <x v="0"/>
    <x v="2"/>
    <x v="2"/>
    <n v="8"/>
    <n v="0"/>
    <n v="0"/>
  </r>
  <r>
    <n v="43"/>
    <x v="199"/>
    <x v="4"/>
    <n v="5"/>
    <x v="81"/>
    <n v="5"/>
    <x v="1"/>
    <x v="0"/>
    <x v="2"/>
    <x v="5"/>
    <n v="8"/>
    <n v="1"/>
    <n v="0"/>
  </r>
  <r>
    <n v="43"/>
    <x v="199"/>
    <x v="4"/>
    <n v="5"/>
    <x v="82"/>
    <n v="6"/>
    <x v="0"/>
    <x v="0"/>
    <x v="2"/>
    <x v="6"/>
    <n v="5"/>
    <n v="0"/>
    <n v="0"/>
  </r>
  <r>
    <n v="43"/>
    <x v="199"/>
    <x v="4"/>
    <n v="5"/>
    <x v="83"/>
    <n v="5"/>
    <x v="1"/>
    <x v="0"/>
    <x v="2"/>
    <x v="5"/>
    <n v="8"/>
    <n v="1"/>
    <n v="0"/>
  </r>
  <r>
    <n v="43"/>
    <x v="199"/>
    <x v="4"/>
    <n v="5"/>
    <x v="84"/>
    <n v="5"/>
    <x v="2"/>
    <x v="0"/>
    <x v="2"/>
    <x v="5"/>
    <n v="9"/>
    <n v="1"/>
    <n v="0"/>
  </r>
  <r>
    <n v="43"/>
    <x v="199"/>
    <x v="4"/>
    <n v="5"/>
    <x v="85"/>
    <n v="6"/>
    <x v="2"/>
    <x v="0"/>
    <x v="2"/>
    <x v="6"/>
    <n v="10"/>
    <n v="0"/>
    <n v="0"/>
  </r>
  <r>
    <n v="43"/>
    <x v="199"/>
    <x v="4"/>
    <n v="5"/>
    <x v="86"/>
    <n v="5"/>
    <x v="2"/>
    <x v="0"/>
    <x v="2"/>
    <x v="5"/>
    <n v="10"/>
    <n v="1"/>
    <n v="0"/>
  </r>
  <r>
    <n v="43"/>
    <x v="199"/>
    <x v="4"/>
    <n v="5"/>
    <x v="87"/>
    <n v="7"/>
    <x v="2"/>
    <x v="0"/>
    <x v="2"/>
    <x v="2"/>
    <n v="9"/>
    <n v="0"/>
    <n v="0"/>
  </r>
  <r>
    <n v="43"/>
    <x v="199"/>
    <x v="4"/>
    <n v="5"/>
    <x v="88"/>
    <n v="5"/>
    <x v="1"/>
    <x v="0"/>
    <x v="2"/>
    <x v="5"/>
    <n v="8"/>
    <n v="1"/>
    <n v="0"/>
  </r>
  <r>
    <n v="43"/>
    <x v="199"/>
    <x v="4"/>
    <n v="5"/>
    <x v="89"/>
    <n v="5"/>
    <x v="1"/>
    <x v="1"/>
    <x v="2"/>
    <x v="5"/>
    <n v="8"/>
    <n v="1"/>
    <n v="1"/>
  </r>
  <r>
    <n v="43"/>
    <x v="199"/>
    <x v="4"/>
    <n v="5"/>
    <x v="90"/>
    <n v="5"/>
    <x v="0"/>
    <x v="1"/>
    <x v="2"/>
    <x v="5"/>
    <n v="6"/>
    <n v="1"/>
    <n v="1"/>
  </r>
  <r>
    <n v="43"/>
    <x v="199"/>
    <x v="4"/>
    <n v="5"/>
    <x v="91"/>
    <n v="3"/>
    <x v="0"/>
    <x v="0"/>
    <x v="2"/>
    <x v="3"/>
    <n v="6"/>
    <n v="0"/>
    <n v="0"/>
  </r>
  <r>
    <n v="44"/>
    <x v="200"/>
    <x v="1"/>
    <n v="2"/>
    <x v="61"/>
    <n v="2"/>
    <x v="2"/>
    <x v="1"/>
    <x v="2"/>
    <x v="0"/>
    <n v="10"/>
    <n v="1"/>
    <n v="1"/>
  </r>
  <r>
    <n v="44"/>
    <x v="200"/>
    <x v="1"/>
    <n v="2"/>
    <x v="62"/>
    <n v="2"/>
    <x v="2"/>
    <x v="1"/>
    <x v="2"/>
    <x v="0"/>
    <n v="10"/>
    <n v="1"/>
    <n v="1"/>
  </r>
  <r>
    <n v="44"/>
    <x v="200"/>
    <x v="1"/>
    <n v="2"/>
    <x v="63"/>
    <n v="2"/>
    <x v="2"/>
    <x v="1"/>
    <x v="2"/>
    <x v="0"/>
    <n v="10"/>
    <n v="1"/>
    <n v="1"/>
  </r>
  <r>
    <n v="44"/>
    <x v="200"/>
    <x v="1"/>
    <n v="2"/>
    <x v="64"/>
    <n v="2"/>
    <x v="2"/>
    <x v="1"/>
    <x v="2"/>
    <x v="0"/>
    <n v="10"/>
    <n v="1"/>
    <n v="1"/>
  </r>
  <r>
    <n v="44"/>
    <x v="200"/>
    <x v="1"/>
    <n v="2"/>
    <x v="65"/>
    <n v="2"/>
    <x v="0"/>
    <x v="1"/>
    <x v="2"/>
    <x v="0"/>
    <n v="6"/>
    <n v="1"/>
    <n v="1"/>
  </r>
  <r>
    <n v="44"/>
    <x v="200"/>
    <x v="1"/>
    <n v="2"/>
    <x v="66"/>
    <n v="2"/>
    <x v="1"/>
    <x v="0"/>
    <x v="2"/>
    <x v="0"/>
    <n v="7"/>
    <n v="1"/>
    <n v="0"/>
  </r>
  <r>
    <n v="44"/>
    <x v="200"/>
    <x v="1"/>
    <n v="2"/>
    <x v="67"/>
    <n v="2"/>
    <x v="1"/>
    <x v="0"/>
    <x v="2"/>
    <x v="0"/>
    <n v="7"/>
    <n v="1"/>
    <n v="0"/>
  </r>
  <r>
    <n v="44"/>
    <x v="200"/>
    <x v="1"/>
    <n v="2"/>
    <x v="68"/>
    <n v="2"/>
    <x v="0"/>
    <x v="0"/>
    <x v="2"/>
    <x v="0"/>
    <n v="6"/>
    <n v="1"/>
    <n v="0"/>
  </r>
  <r>
    <n v="44"/>
    <x v="200"/>
    <x v="1"/>
    <n v="2"/>
    <x v="69"/>
    <n v="2"/>
    <x v="0"/>
    <x v="0"/>
    <x v="2"/>
    <x v="0"/>
    <n v="5"/>
    <n v="1"/>
    <n v="0"/>
  </r>
  <r>
    <n v="44"/>
    <x v="200"/>
    <x v="1"/>
    <n v="2"/>
    <x v="70"/>
    <n v="2"/>
    <x v="1"/>
    <x v="1"/>
    <x v="2"/>
    <x v="0"/>
    <n v="7"/>
    <n v="1"/>
    <n v="1"/>
  </r>
  <r>
    <n v="44"/>
    <x v="200"/>
    <x v="1"/>
    <n v="2"/>
    <x v="71"/>
    <n v="2"/>
    <x v="1"/>
    <x v="1"/>
    <x v="2"/>
    <x v="0"/>
    <n v="8"/>
    <n v="1"/>
    <n v="1"/>
  </r>
  <r>
    <n v="44"/>
    <x v="200"/>
    <x v="1"/>
    <n v="2"/>
    <x v="72"/>
    <n v="2"/>
    <x v="0"/>
    <x v="1"/>
    <x v="2"/>
    <x v="0"/>
    <n v="5"/>
    <n v="1"/>
    <n v="1"/>
  </r>
  <r>
    <n v="44"/>
    <x v="200"/>
    <x v="1"/>
    <n v="2"/>
    <x v="73"/>
    <n v="2"/>
    <x v="1"/>
    <x v="1"/>
    <x v="2"/>
    <x v="0"/>
    <n v="8"/>
    <n v="1"/>
    <n v="1"/>
  </r>
  <r>
    <n v="44"/>
    <x v="200"/>
    <x v="1"/>
    <n v="2"/>
    <x v="74"/>
    <n v="2"/>
    <x v="2"/>
    <x v="0"/>
    <x v="2"/>
    <x v="0"/>
    <n v="10"/>
    <n v="1"/>
    <n v="0"/>
  </r>
  <r>
    <n v="44"/>
    <x v="200"/>
    <x v="1"/>
    <n v="2"/>
    <x v="75"/>
    <n v="2"/>
    <x v="2"/>
    <x v="0"/>
    <x v="2"/>
    <x v="0"/>
    <n v="10"/>
    <n v="1"/>
    <n v="0"/>
  </r>
  <r>
    <n v="44"/>
    <x v="200"/>
    <x v="1"/>
    <n v="2"/>
    <x v="76"/>
    <n v="2"/>
    <x v="2"/>
    <x v="1"/>
    <x v="2"/>
    <x v="0"/>
    <n v="10"/>
    <n v="1"/>
    <n v="1"/>
  </r>
  <r>
    <n v="44"/>
    <x v="200"/>
    <x v="1"/>
    <n v="2"/>
    <x v="77"/>
    <n v="2"/>
    <x v="1"/>
    <x v="0"/>
    <x v="2"/>
    <x v="0"/>
    <n v="8"/>
    <n v="1"/>
    <n v="0"/>
  </r>
  <r>
    <n v="44"/>
    <x v="200"/>
    <x v="1"/>
    <n v="2"/>
    <x v="78"/>
    <n v="2"/>
    <x v="0"/>
    <x v="0"/>
    <x v="2"/>
    <x v="0"/>
    <n v="6"/>
    <n v="1"/>
    <n v="0"/>
  </r>
  <r>
    <n v="44"/>
    <x v="200"/>
    <x v="1"/>
    <n v="2"/>
    <x v="79"/>
    <n v="2"/>
    <x v="1"/>
    <x v="0"/>
    <x v="2"/>
    <x v="0"/>
    <n v="7"/>
    <n v="1"/>
    <n v="0"/>
  </r>
  <r>
    <n v="44"/>
    <x v="200"/>
    <x v="1"/>
    <n v="2"/>
    <x v="80"/>
    <n v="2"/>
    <x v="1"/>
    <x v="0"/>
    <x v="2"/>
    <x v="0"/>
    <n v="8"/>
    <n v="1"/>
    <n v="0"/>
  </r>
  <r>
    <n v="44"/>
    <x v="200"/>
    <x v="1"/>
    <n v="2"/>
    <x v="81"/>
    <n v="2"/>
    <x v="1"/>
    <x v="0"/>
    <x v="2"/>
    <x v="0"/>
    <n v="8"/>
    <n v="1"/>
    <n v="0"/>
  </r>
  <r>
    <n v="44"/>
    <x v="200"/>
    <x v="1"/>
    <n v="2"/>
    <x v="82"/>
    <n v="2"/>
    <x v="0"/>
    <x v="0"/>
    <x v="2"/>
    <x v="0"/>
    <n v="5"/>
    <n v="1"/>
    <n v="0"/>
  </r>
  <r>
    <n v="44"/>
    <x v="200"/>
    <x v="1"/>
    <n v="2"/>
    <x v="83"/>
    <n v="2"/>
    <x v="1"/>
    <x v="0"/>
    <x v="2"/>
    <x v="0"/>
    <n v="8"/>
    <n v="1"/>
    <n v="0"/>
  </r>
  <r>
    <n v="44"/>
    <x v="200"/>
    <x v="1"/>
    <n v="2"/>
    <x v="84"/>
    <n v="2"/>
    <x v="2"/>
    <x v="0"/>
    <x v="2"/>
    <x v="0"/>
    <n v="9"/>
    <n v="1"/>
    <n v="0"/>
  </r>
  <r>
    <n v="44"/>
    <x v="200"/>
    <x v="1"/>
    <n v="2"/>
    <x v="85"/>
    <n v="2"/>
    <x v="2"/>
    <x v="0"/>
    <x v="2"/>
    <x v="0"/>
    <n v="10"/>
    <n v="1"/>
    <n v="0"/>
  </r>
  <r>
    <n v="44"/>
    <x v="200"/>
    <x v="1"/>
    <n v="2"/>
    <x v="86"/>
    <n v="2"/>
    <x v="2"/>
    <x v="0"/>
    <x v="2"/>
    <x v="0"/>
    <n v="10"/>
    <n v="1"/>
    <n v="0"/>
  </r>
  <r>
    <n v="44"/>
    <x v="200"/>
    <x v="1"/>
    <n v="2"/>
    <x v="87"/>
    <n v="2"/>
    <x v="2"/>
    <x v="0"/>
    <x v="2"/>
    <x v="0"/>
    <n v="9"/>
    <n v="1"/>
    <n v="0"/>
  </r>
  <r>
    <n v="44"/>
    <x v="200"/>
    <x v="1"/>
    <n v="2"/>
    <x v="88"/>
    <n v="2"/>
    <x v="1"/>
    <x v="0"/>
    <x v="2"/>
    <x v="0"/>
    <n v="8"/>
    <n v="1"/>
    <n v="0"/>
  </r>
  <r>
    <n v="44"/>
    <x v="200"/>
    <x v="1"/>
    <n v="2"/>
    <x v="89"/>
    <n v="2"/>
    <x v="1"/>
    <x v="1"/>
    <x v="2"/>
    <x v="0"/>
    <n v="8"/>
    <n v="1"/>
    <n v="1"/>
  </r>
  <r>
    <n v="44"/>
    <x v="200"/>
    <x v="1"/>
    <n v="2"/>
    <x v="90"/>
    <n v="2"/>
    <x v="0"/>
    <x v="1"/>
    <x v="2"/>
    <x v="0"/>
    <n v="6"/>
    <n v="1"/>
    <n v="1"/>
  </r>
  <r>
    <n v="44"/>
    <x v="200"/>
    <x v="1"/>
    <n v="2"/>
    <x v="91"/>
    <n v="2"/>
    <x v="0"/>
    <x v="0"/>
    <x v="2"/>
    <x v="0"/>
    <n v="6"/>
    <n v="1"/>
    <n v="0"/>
  </r>
  <r>
    <n v="45"/>
    <x v="201"/>
    <x v="6"/>
    <n v="3"/>
    <x v="61"/>
    <n v="1"/>
    <x v="2"/>
    <x v="1"/>
    <x v="2"/>
    <x v="1"/>
    <n v="10"/>
    <n v="0"/>
    <n v="1"/>
  </r>
  <r>
    <n v="45"/>
    <x v="201"/>
    <x v="6"/>
    <n v="3"/>
    <x v="62"/>
    <n v="3"/>
    <x v="2"/>
    <x v="1"/>
    <x v="2"/>
    <x v="3"/>
    <n v="10"/>
    <n v="1"/>
    <n v="1"/>
  </r>
  <r>
    <n v="45"/>
    <x v="201"/>
    <x v="6"/>
    <n v="3"/>
    <x v="63"/>
    <n v="3"/>
    <x v="2"/>
    <x v="1"/>
    <x v="2"/>
    <x v="3"/>
    <n v="10"/>
    <n v="1"/>
    <n v="1"/>
  </r>
  <r>
    <n v="45"/>
    <x v="201"/>
    <x v="6"/>
    <n v="3"/>
    <x v="64"/>
    <n v="5"/>
    <x v="2"/>
    <x v="1"/>
    <x v="2"/>
    <x v="5"/>
    <n v="10"/>
    <n v="0"/>
    <n v="1"/>
  </r>
  <r>
    <n v="45"/>
    <x v="201"/>
    <x v="6"/>
    <n v="3"/>
    <x v="65"/>
    <n v="3"/>
    <x v="0"/>
    <x v="1"/>
    <x v="2"/>
    <x v="3"/>
    <n v="6"/>
    <n v="1"/>
    <n v="1"/>
  </r>
  <r>
    <n v="45"/>
    <x v="201"/>
    <x v="6"/>
    <n v="3"/>
    <x v="66"/>
    <n v="3"/>
    <x v="1"/>
    <x v="0"/>
    <x v="2"/>
    <x v="3"/>
    <n v="7"/>
    <n v="1"/>
    <n v="0"/>
  </r>
  <r>
    <n v="45"/>
    <x v="201"/>
    <x v="6"/>
    <n v="3"/>
    <x v="67"/>
    <n v="3"/>
    <x v="1"/>
    <x v="0"/>
    <x v="2"/>
    <x v="3"/>
    <n v="7"/>
    <n v="1"/>
    <n v="0"/>
  </r>
  <r>
    <n v="45"/>
    <x v="201"/>
    <x v="6"/>
    <n v="3"/>
    <x v="68"/>
    <n v="3"/>
    <x v="0"/>
    <x v="0"/>
    <x v="2"/>
    <x v="3"/>
    <n v="6"/>
    <n v="1"/>
    <n v="0"/>
  </r>
  <r>
    <n v="45"/>
    <x v="201"/>
    <x v="6"/>
    <n v="3"/>
    <x v="69"/>
    <n v="4"/>
    <x v="0"/>
    <x v="0"/>
    <x v="2"/>
    <x v="4"/>
    <n v="5"/>
    <n v="0"/>
    <n v="0"/>
  </r>
  <r>
    <n v="45"/>
    <x v="201"/>
    <x v="6"/>
    <n v="3"/>
    <x v="70"/>
    <n v="4"/>
    <x v="1"/>
    <x v="1"/>
    <x v="2"/>
    <x v="4"/>
    <n v="7"/>
    <n v="0"/>
    <n v="1"/>
  </r>
  <r>
    <n v="45"/>
    <x v="201"/>
    <x v="6"/>
    <n v="3"/>
    <x v="71"/>
    <n v="3"/>
    <x v="1"/>
    <x v="1"/>
    <x v="2"/>
    <x v="3"/>
    <n v="8"/>
    <n v="1"/>
    <n v="1"/>
  </r>
  <r>
    <n v="45"/>
    <x v="201"/>
    <x v="6"/>
    <n v="3"/>
    <x v="72"/>
    <n v="3"/>
    <x v="0"/>
    <x v="1"/>
    <x v="2"/>
    <x v="3"/>
    <n v="5"/>
    <n v="1"/>
    <n v="1"/>
  </r>
  <r>
    <n v="45"/>
    <x v="201"/>
    <x v="6"/>
    <n v="3"/>
    <x v="73"/>
    <n v="3"/>
    <x v="1"/>
    <x v="1"/>
    <x v="2"/>
    <x v="3"/>
    <n v="8"/>
    <n v="1"/>
    <n v="1"/>
  </r>
  <r>
    <n v="45"/>
    <x v="201"/>
    <x v="6"/>
    <n v="3"/>
    <x v="74"/>
    <n v="3"/>
    <x v="2"/>
    <x v="0"/>
    <x v="2"/>
    <x v="3"/>
    <n v="10"/>
    <n v="1"/>
    <n v="0"/>
  </r>
  <r>
    <n v="45"/>
    <x v="201"/>
    <x v="6"/>
    <n v="3"/>
    <x v="75"/>
    <n v="3"/>
    <x v="2"/>
    <x v="0"/>
    <x v="2"/>
    <x v="3"/>
    <n v="10"/>
    <n v="1"/>
    <n v="0"/>
  </r>
  <r>
    <n v="45"/>
    <x v="201"/>
    <x v="6"/>
    <n v="3"/>
    <x v="76"/>
    <n v="3"/>
    <x v="2"/>
    <x v="1"/>
    <x v="2"/>
    <x v="3"/>
    <n v="10"/>
    <n v="1"/>
    <n v="1"/>
  </r>
  <r>
    <n v="45"/>
    <x v="201"/>
    <x v="6"/>
    <n v="3"/>
    <x v="77"/>
    <n v="3"/>
    <x v="1"/>
    <x v="0"/>
    <x v="2"/>
    <x v="3"/>
    <n v="8"/>
    <n v="1"/>
    <n v="0"/>
  </r>
  <r>
    <n v="45"/>
    <x v="201"/>
    <x v="6"/>
    <n v="3"/>
    <x v="78"/>
    <n v="5"/>
    <x v="0"/>
    <x v="0"/>
    <x v="2"/>
    <x v="5"/>
    <n v="6"/>
    <n v="0"/>
    <n v="0"/>
  </r>
  <r>
    <n v="45"/>
    <x v="201"/>
    <x v="6"/>
    <n v="3"/>
    <x v="79"/>
    <n v="3"/>
    <x v="1"/>
    <x v="0"/>
    <x v="2"/>
    <x v="3"/>
    <n v="7"/>
    <n v="1"/>
    <n v="0"/>
  </r>
  <r>
    <n v="45"/>
    <x v="201"/>
    <x v="6"/>
    <n v="3"/>
    <x v="80"/>
    <n v="7"/>
    <x v="1"/>
    <x v="0"/>
    <x v="2"/>
    <x v="2"/>
    <n v="8"/>
    <n v="0"/>
    <n v="0"/>
  </r>
  <r>
    <n v="45"/>
    <x v="201"/>
    <x v="6"/>
    <n v="3"/>
    <x v="81"/>
    <n v="3"/>
    <x v="1"/>
    <x v="0"/>
    <x v="2"/>
    <x v="3"/>
    <n v="8"/>
    <n v="1"/>
    <n v="0"/>
  </r>
  <r>
    <n v="45"/>
    <x v="201"/>
    <x v="6"/>
    <n v="3"/>
    <x v="82"/>
    <n v="7"/>
    <x v="0"/>
    <x v="0"/>
    <x v="2"/>
    <x v="2"/>
    <n v="5"/>
    <n v="0"/>
    <n v="0"/>
  </r>
  <r>
    <n v="45"/>
    <x v="201"/>
    <x v="6"/>
    <n v="3"/>
    <x v="83"/>
    <n v="7"/>
    <x v="1"/>
    <x v="0"/>
    <x v="2"/>
    <x v="2"/>
    <n v="8"/>
    <n v="0"/>
    <n v="0"/>
  </r>
  <r>
    <n v="45"/>
    <x v="201"/>
    <x v="6"/>
    <n v="3"/>
    <x v="84"/>
    <n v="3"/>
    <x v="2"/>
    <x v="0"/>
    <x v="2"/>
    <x v="3"/>
    <n v="9"/>
    <n v="1"/>
    <n v="0"/>
  </r>
  <r>
    <n v="45"/>
    <x v="201"/>
    <x v="6"/>
    <n v="3"/>
    <x v="85"/>
    <n v="3"/>
    <x v="2"/>
    <x v="0"/>
    <x v="2"/>
    <x v="3"/>
    <n v="10"/>
    <n v="1"/>
    <n v="0"/>
  </r>
  <r>
    <n v="45"/>
    <x v="201"/>
    <x v="6"/>
    <n v="3"/>
    <x v="86"/>
    <n v="3"/>
    <x v="2"/>
    <x v="0"/>
    <x v="2"/>
    <x v="3"/>
    <n v="10"/>
    <n v="1"/>
    <n v="0"/>
  </r>
  <r>
    <n v="45"/>
    <x v="201"/>
    <x v="6"/>
    <n v="3"/>
    <x v="87"/>
    <n v="3"/>
    <x v="2"/>
    <x v="0"/>
    <x v="2"/>
    <x v="3"/>
    <n v="9"/>
    <n v="1"/>
    <n v="0"/>
  </r>
  <r>
    <n v="45"/>
    <x v="201"/>
    <x v="6"/>
    <n v="3"/>
    <x v="88"/>
    <n v="3"/>
    <x v="1"/>
    <x v="0"/>
    <x v="2"/>
    <x v="3"/>
    <n v="8"/>
    <n v="1"/>
    <n v="0"/>
  </r>
  <r>
    <n v="45"/>
    <x v="201"/>
    <x v="6"/>
    <n v="3"/>
    <x v="89"/>
    <n v="3"/>
    <x v="1"/>
    <x v="1"/>
    <x v="2"/>
    <x v="3"/>
    <n v="8"/>
    <n v="1"/>
    <n v="1"/>
  </r>
  <r>
    <n v="45"/>
    <x v="201"/>
    <x v="6"/>
    <n v="3"/>
    <x v="90"/>
    <n v="3"/>
    <x v="0"/>
    <x v="1"/>
    <x v="2"/>
    <x v="3"/>
    <n v="6"/>
    <n v="1"/>
    <n v="1"/>
  </r>
  <r>
    <n v="45"/>
    <x v="201"/>
    <x v="6"/>
    <n v="3"/>
    <x v="91"/>
    <n v="3"/>
    <x v="0"/>
    <x v="0"/>
    <x v="2"/>
    <x v="3"/>
    <n v="6"/>
    <n v="1"/>
    <n v="0"/>
  </r>
  <r>
    <n v="46"/>
    <x v="202"/>
    <x v="2"/>
    <n v="1"/>
    <x v="61"/>
    <n v="1"/>
    <x v="2"/>
    <x v="1"/>
    <x v="2"/>
    <x v="1"/>
    <n v="10"/>
    <n v="1"/>
    <n v="1"/>
  </r>
  <r>
    <n v="46"/>
    <x v="202"/>
    <x v="2"/>
    <n v="1"/>
    <x v="62"/>
    <n v="1"/>
    <x v="2"/>
    <x v="1"/>
    <x v="2"/>
    <x v="1"/>
    <n v="10"/>
    <n v="1"/>
    <n v="1"/>
  </r>
  <r>
    <n v="46"/>
    <x v="202"/>
    <x v="2"/>
    <n v="1"/>
    <x v="63"/>
    <n v="1"/>
    <x v="2"/>
    <x v="1"/>
    <x v="2"/>
    <x v="1"/>
    <n v="10"/>
    <n v="1"/>
    <n v="1"/>
  </r>
  <r>
    <n v="46"/>
    <x v="202"/>
    <x v="2"/>
    <n v="1"/>
    <x v="64"/>
    <n v="1"/>
    <x v="2"/>
    <x v="1"/>
    <x v="2"/>
    <x v="1"/>
    <n v="10"/>
    <n v="1"/>
    <n v="1"/>
  </r>
  <r>
    <n v="46"/>
    <x v="202"/>
    <x v="2"/>
    <n v="1"/>
    <x v="65"/>
    <n v="1"/>
    <x v="0"/>
    <x v="1"/>
    <x v="2"/>
    <x v="1"/>
    <n v="6"/>
    <n v="1"/>
    <n v="1"/>
  </r>
  <r>
    <n v="46"/>
    <x v="202"/>
    <x v="2"/>
    <n v="1"/>
    <x v="66"/>
    <n v="1"/>
    <x v="1"/>
    <x v="0"/>
    <x v="2"/>
    <x v="1"/>
    <n v="7"/>
    <n v="1"/>
    <n v="0"/>
  </r>
  <r>
    <n v="46"/>
    <x v="202"/>
    <x v="2"/>
    <n v="1"/>
    <x v="67"/>
    <n v="1"/>
    <x v="1"/>
    <x v="0"/>
    <x v="2"/>
    <x v="1"/>
    <n v="7"/>
    <n v="1"/>
    <n v="0"/>
  </r>
  <r>
    <n v="46"/>
    <x v="202"/>
    <x v="2"/>
    <n v="1"/>
    <x v="68"/>
    <n v="1"/>
    <x v="0"/>
    <x v="0"/>
    <x v="2"/>
    <x v="1"/>
    <n v="6"/>
    <n v="1"/>
    <n v="0"/>
  </r>
  <r>
    <n v="46"/>
    <x v="202"/>
    <x v="2"/>
    <n v="1"/>
    <x v="69"/>
    <n v="1"/>
    <x v="0"/>
    <x v="0"/>
    <x v="2"/>
    <x v="1"/>
    <n v="5"/>
    <n v="1"/>
    <n v="0"/>
  </r>
  <r>
    <n v="46"/>
    <x v="202"/>
    <x v="2"/>
    <n v="1"/>
    <x v="70"/>
    <n v="4"/>
    <x v="1"/>
    <x v="1"/>
    <x v="2"/>
    <x v="4"/>
    <n v="7"/>
    <n v="0"/>
    <n v="1"/>
  </r>
  <r>
    <n v="46"/>
    <x v="202"/>
    <x v="2"/>
    <n v="1"/>
    <x v="71"/>
    <n v="1"/>
    <x v="1"/>
    <x v="1"/>
    <x v="2"/>
    <x v="1"/>
    <n v="8"/>
    <n v="1"/>
    <n v="1"/>
  </r>
  <r>
    <n v="46"/>
    <x v="202"/>
    <x v="2"/>
    <n v="1"/>
    <x v="72"/>
    <n v="1"/>
    <x v="0"/>
    <x v="1"/>
    <x v="2"/>
    <x v="1"/>
    <n v="5"/>
    <n v="1"/>
    <n v="1"/>
  </r>
  <r>
    <n v="46"/>
    <x v="202"/>
    <x v="2"/>
    <n v="1"/>
    <x v="73"/>
    <n v="1"/>
    <x v="1"/>
    <x v="1"/>
    <x v="2"/>
    <x v="1"/>
    <n v="8"/>
    <n v="1"/>
    <n v="1"/>
  </r>
  <r>
    <n v="46"/>
    <x v="202"/>
    <x v="2"/>
    <n v="1"/>
    <x v="74"/>
    <n v="1"/>
    <x v="2"/>
    <x v="0"/>
    <x v="2"/>
    <x v="1"/>
    <n v="10"/>
    <n v="1"/>
    <n v="0"/>
  </r>
  <r>
    <n v="46"/>
    <x v="202"/>
    <x v="2"/>
    <n v="1"/>
    <x v="75"/>
    <n v="1"/>
    <x v="2"/>
    <x v="0"/>
    <x v="2"/>
    <x v="1"/>
    <n v="10"/>
    <n v="1"/>
    <n v="0"/>
  </r>
  <r>
    <n v="46"/>
    <x v="202"/>
    <x v="2"/>
    <n v="1"/>
    <x v="76"/>
    <n v="1"/>
    <x v="2"/>
    <x v="1"/>
    <x v="2"/>
    <x v="1"/>
    <n v="10"/>
    <n v="1"/>
    <n v="1"/>
  </r>
  <r>
    <n v="46"/>
    <x v="202"/>
    <x v="2"/>
    <n v="1"/>
    <x v="77"/>
    <n v="1"/>
    <x v="1"/>
    <x v="0"/>
    <x v="2"/>
    <x v="1"/>
    <n v="8"/>
    <n v="1"/>
    <n v="0"/>
  </r>
  <r>
    <n v="46"/>
    <x v="202"/>
    <x v="2"/>
    <n v="1"/>
    <x v="78"/>
    <n v="1"/>
    <x v="0"/>
    <x v="0"/>
    <x v="2"/>
    <x v="1"/>
    <n v="6"/>
    <n v="1"/>
    <n v="0"/>
  </r>
  <r>
    <n v="46"/>
    <x v="202"/>
    <x v="2"/>
    <n v="1"/>
    <x v="79"/>
    <n v="1"/>
    <x v="1"/>
    <x v="0"/>
    <x v="2"/>
    <x v="1"/>
    <n v="7"/>
    <n v="1"/>
    <n v="0"/>
  </r>
  <r>
    <n v="46"/>
    <x v="202"/>
    <x v="2"/>
    <n v="1"/>
    <x v="80"/>
    <n v="1"/>
    <x v="1"/>
    <x v="0"/>
    <x v="2"/>
    <x v="1"/>
    <n v="8"/>
    <n v="1"/>
    <n v="0"/>
  </r>
  <r>
    <n v="46"/>
    <x v="202"/>
    <x v="2"/>
    <n v="1"/>
    <x v="81"/>
    <n v="1"/>
    <x v="1"/>
    <x v="0"/>
    <x v="2"/>
    <x v="1"/>
    <n v="8"/>
    <n v="1"/>
    <n v="0"/>
  </r>
  <r>
    <n v="46"/>
    <x v="202"/>
    <x v="2"/>
    <n v="1"/>
    <x v="82"/>
    <n v="1"/>
    <x v="0"/>
    <x v="0"/>
    <x v="2"/>
    <x v="1"/>
    <n v="5"/>
    <n v="1"/>
    <n v="0"/>
  </r>
  <r>
    <n v="46"/>
    <x v="202"/>
    <x v="2"/>
    <n v="1"/>
    <x v="83"/>
    <n v="1"/>
    <x v="1"/>
    <x v="0"/>
    <x v="2"/>
    <x v="1"/>
    <n v="8"/>
    <n v="1"/>
    <n v="0"/>
  </r>
  <r>
    <n v="46"/>
    <x v="202"/>
    <x v="2"/>
    <n v="1"/>
    <x v="84"/>
    <n v="1"/>
    <x v="2"/>
    <x v="0"/>
    <x v="2"/>
    <x v="1"/>
    <n v="9"/>
    <n v="1"/>
    <n v="0"/>
  </r>
  <r>
    <n v="46"/>
    <x v="202"/>
    <x v="2"/>
    <n v="1"/>
    <x v="85"/>
    <n v="1"/>
    <x v="2"/>
    <x v="0"/>
    <x v="2"/>
    <x v="1"/>
    <n v="10"/>
    <n v="1"/>
    <n v="0"/>
  </r>
  <r>
    <n v="46"/>
    <x v="202"/>
    <x v="2"/>
    <n v="1"/>
    <x v="86"/>
    <n v="1"/>
    <x v="2"/>
    <x v="0"/>
    <x v="2"/>
    <x v="1"/>
    <n v="10"/>
    <n v="1"/>
    <n v="0"/>
  </r>
  <r>
    <n v="46"/>
    <x v="202"/>
    <x v="2"/>
    <n v="1"/>
    <x v="87"/>
    <n v="1"/>
    <x v="2"/>
    <x v="0"/>
    <x v="2"/>
    <x v="1"/>
    <n v="9"/>
    <n v="1"/>
    <n v="0"/>
  </r>
  <r>
    <n v="46"/>
    <x v="202"/>
    <x v="2"/>
    <n v="1"/>
    <x v="88"/>
    <n v="1"/>
    <x v="1"/>
    <x v="0"/>
    <x v="2"/>
    <x v="1"/>
    <n v="8"/>
    <n v="1"/>
    <n v="0"/>
  </r>
  <r>
    <n v="46"/>
    <x v="202"/>
    <x v="2"/>
    <n v="1"/>
    <x v="89"/>
    <n v="1"/>
    <x v="1"/>
    <x v="1"/>
    <x v="2"/>
    <x v="1"/>
    <n v="8"/>
    <n v="1"/>
    <n v="1"/>
  </r>
  <r>
    <n v="46"/>
    <x v="202"/>
    <x v="2"/>
    <n v="1"/>
    <x v="90"/>
    <n v="1"/>
    <x v="0"/>
    <x v="1"/>
    <x v="2"/>
    <x v="1"/>
    <n v="6"/>
    <n v="1"/>
    <n v="1"/>
  </r>
  <r>
    <n v="46"/>
    <x v="202"/>
    <x v="2"/>
    <n v="1"/>
    <x v="91"/>
    <n v="6"/>
    <x v="0"/>
    <x v="0"/>
    <x v="2"/>
    <x v="6"/>
    <n v="6"/>
    <n v="0"/>
    <n v="0"/>
  </r>
  <r>
    <n v="47"/>
    <x v="203"/>
    <x v="3"/>
    <n v="4"/>
    <x v="61"/>
    <n v="1"/>
    <x v="2"/>
    <x v="1"/>
    <x v="2"/>
    <x v="1"/>
    <n v="10"/>
    <n v="0"/>
    <n v="1"/>
  </r>
  <r>
    <n v="47"/>
    <x v="203"/>
    <x v="3"/>
    <n v="4"/>
    <x v="62"/>
    <n v="1"/>
    <x v="2"/>
    <x v="1"/>
    <x v="2"/>
    <x v="1"/>
    <n v="10"/>
    <n v="0"/>
    <n v="1"/>
  </r>
  <r>
    <n v="47"/>
    <x v="203"/>
    <x v="3"/>
    <n v="4"/>
    <x v="63"/>
    <n v="4"/>
    <x v="2"/>
    <x v="1"/>
    <x v="2"/>
    <x v="4"/>
    <n v="10"/>
    <n v="1"/>
    <n v="1"/>
  </r>
  <r>
    <n v="47"/>
    <x v="203"/>
    <x v="3"/>
    <n v="4"/>
    <x v="64"/>
    <n v="4"/>
    <x v="2"/>
    <x v="1"/>
    <x v="2"/>
    <x v="4"/>
    <n v="10"/>
    <n v="1"/>
    <n v="1"/>
  </r>
  <r>
    <n v="47"/>
    <x v="203"/>
    <x v="3"/>
    <n v="4"/>
    <x v="65"/>
    <n v="1"/>
    <x v="0"/>
    <x v="1"/>
    <x v="2"/>
    <x v="1"/>
    <n v="6"/>
    <n v="0"/>
    <n v="1"/>
  </r>
  <r>
    <n v="47"/>
    <x v="203"/>
    <x v="3"/>
    <n v="4"/>
    <x v="66"/>
    <n v="4"/>
    <x v="1"/>
    <x v="0"/>
    <x v="2"/>
    <x v="4"/>
    <n v="7"/>
    <n v="1"/>
    <n v="0"/>
  </r>
  <r>
    <n v="47"/>
    <x v="203"/>
    <x v="3"/>
    <n v="4"/>
    <x v="67"/>
    <n v="4"/>
    <x v="1"/>
    <x v="0"/>
    <x v="2"/>
    <x v="4"/>
    <n v="7"/>
    <n v="1"/>
    <n v="0"/>
  </r>
  <r>
    <n v="47"/>
    <x v="203"/>
    <x v="3"/>
    <n v="4"/>
    <x v="68"/>
    <n v="4"/>
    <x v="0"/>
    <x v="0"/>
    <x v="2"/>
    <x v="4"/>
    <n v="6"/>
    <n v="1"/>
    <n v="0"/>
  </r>
  <r>
    <n v="47"/>
    <x v="203"/>
    <x v="3"/>
    <n v="4"/>
    <x v="69"/>
    <n v="1"/>
    <x v="0"/>
    <x v="0"/>
    <x v="2"/>
    <x v="1"/>
    <n v="5"/>
    <n v="0"/>
    <n v="0"/>
  </r>
  <r>
    <n v="47"/>
    <x v="203"/>
    <x v="3"/>
    <n v="4"/>
    <x v="70"/>
    <n v="3"/>
    <x v="1"/>
    <x v="1"/>
    <x v="2"/>
    <x v="3"/>
    <n v="7"/>
    <n v="0"/>
    <n v="1"/>
  </r>
  <r>
    <n v="47"/>
    <x v="203"/>
    <x v="3"/>
    <n v="4"/>
    <x v="71"/>
    <n v="1"/>
    <x v="1"/>
    <x v="1"/>
    <x v="2"/>
    <x v="1"/>
    <n v="8"/>
    <n v="0"/>
    <n v="1"/>
  </r>
  <r>
    <n v="47"/>
    <x v="203"/>
    <x v="3"/>
    <n v="4"/>
    <x v="72"/>
    <n v="1"/>
    <x v="0"/>
    <x v="1"/>
    <x v="2"/>
    <x v="1"/>
    <n v="5"/>
    <n v="0"/>
    <n v="1"/>
  </r>
  <r>
    <n v="47"/>
    <x v="203"/>
    <x v="3"/>
    <n v="4"/>
    <x v="73"/>
    <n v="4"/>
    <x v="1"/>
    <x v="1"/>
    <x v="2"/>
    <x v="4"/>
    <n v="8"/>
    <n v="1"/>
    <n v="1"/>
  </r>
  <r>
    <n v="47"/>
    <x v="203"/>
    <x v="3"/>
    <n v="4"/>
    <x v="74"/>
    <n v="4"/>
    <x v="2"/>
    <x v="0"/>
    <x v="2"/>
    <x v="4"/>
    <n v="10"/>
    <n v="1"/>
    <n v="0"/>
  </r>
  <r>
    <n v="47"/>
    <x v="203"/>
    <x v="3"/>
    <n v="4"/>
    <x v="75"/>
    <n v="4"/>
    <x v="2"/>
    <x v="0"/>
    <x v="2"/>
    <x v="4"/>
    <n v="10"/>
    <n v="1"/>
    <n v="0"/>
  </r>
  <r>
    <n v="47"/>
    <x v="203"/>
    <x v="3"/>
    <n v="4"/>
    <x v="76"/>
    <n v="4"/>
    <x v="2"/>
    <x v="1"/>
    <x v="2"/>
    <x v="4"/>
    <n v="10"/>
    <n v="1"/>
    <n v="1"/>
  </r>
  <r>
    <n v="47"/>
    <x v="203"/>
    <x v="3"/>
    <n v="4"/>
    <x v="77"/>
    <n v="1"/>
    <x v="1"/>
    <x v="0"/>
    <x v="2"/>
    <x v="1"/>
    <n v="8"/>
    <n v="0"/>
    <n v="0"/>
  </r>
  <r>
    <n v="47"/>
    <x v="203"/>
    <x v="3"/>
    <n v="4"/>
    <x v="78"/>
    <n v="1"/>
    <x v="0"/>
    <x v="0"/>
    <x v="2"/>
    <x v="1"/>
    <n v="6"/>
    <n v="0"/>
    <n v="0"/>
  </r>
  <r>
    <n v="47"/>
    <x v="203"/>
    <x v="3"/>
    <n v="4"/>
    <x v="79"/>
    <n v="4"/>
    <x v="1"/>
    <x v="0"/>
    <x v="2"/>
    <x v="4"/>
    <n v="7"/>
    <n v="1"/>
    <n v="0"/>
  </r>
  <r>
    <n v="47"/>
    <x v="203"/>
    <x v="3"/>
    <n v="4"/>
    <x v="80"/>
    <n v="4"/>
    <x v="1"/>
    <x v="0"/>
    <x v="2"/>
    <x v="4"/>
    <n v="8"/>
    <n v="1"/>
    <n v="0"/>
  </r>
  <r>
    <n v="47"/>
    <x v="203"/>
    <x v="3"/>
    <n v="4"/>
    <x v="81"/>
    <n v="1"/>
    <x v="1"/>
    <x v="0"/>
    <x v="2"/>
    <x v="1"/>
    <n v="8"/>
    <n v="0"/>
    <n v="0"/>
  </r>
  <r>
    <n v="47"/>
    <x v="203"/>
    <x v="3"/>
    <n v="4"/>
    <x v="82"/>
    <n v="1"/>
    <x v="0"/>
    <x v="0"/>
    <x v="2"/>
    <x v="1"/>
    <n v="5"/>
    <n v="0"/>
    <n v="0"/>
  </r>
  <r>
    <n v="47"/>
    <x v="203"/>
    <x v="3"/>
    <n v="4"/>
    <x v="83"/>
    <n v="1"/>
    <x v="1"/>
    <x v="0"/>
    <x v="2"/>
    <x v="1"/>
    <n v="8"/>
    <n v="0"/>
    <n v="0"/>
  </r>
  <r>
    <n v="47"/>
    <x v="203"/>
    <x v="3"/>
    <n v="4"/>
    <x v="84"/>
    <n v="4"/>
    <x v="2"/>
    <x v="0"/>
    <x v="2"/>
    <x v="4"/>
    <n v="9"/>
    <n v="1"/>
    <n v="0"/>
  </r>
  <r>
    <n v="47"/>
    <x v="203"/>
    <x v="3"/>
    <n v="4"/>
    <x v="85"/>
    <n v="4"/>
    <x v="2"/>
    <x v="0"/>
    <x v="2"/>
    <x v="4"/>
    <n v="10"/>
    <n v="1"/>
    <n v="0"/>
  </r>
  <r>
    <n v="47"/>
    <x v="203"/>
    <x v="3"/>
    <n v="4"/>
    <x v="86"/>
    <n v="4"/>
    <x v="2"/>
    <x v="0"/>
    <x v="2"/>
    <x v="4"/>
    <n v="10"/>
    <n v="1"/>
    <n v="0"/>
  </r>
  <r>
    <n v="47"/>
    <x v="203"/>
    <x v="3"/>
    <n v="4"/>
    <x v="87"/>
    <n v="1"/>
    <x v="2"/>
    <x v="0"/>
    <x v="2"/>
    <x v="1"/>
    <n v="9"/>
    <n v="0"/>
    <n v="0"/>
  </r>
  <r>
    <n v="47"/>
    <x v="203"/>
    <x v="3"/>
    <n v="4"/>
    <x v="88"/>
    <n v="4"/>
    <x v="1"/>
    <x v="0"/>
    <x v="2"/>
    <x v="4"/>
    <n v="8"/>
    <n v="1"/>
    <n v="0"/>
  </r>
  <r>
    <n v="47"/>
    <x v="203"/>
    <x v="3"/>
    <n v="4"/>
    <x v="89"/>
    <n v="4"/>
    <x v="1"/>
    <x v="1"/>
    <x v="2"/>
    <x v="4"/>
    <n v="8"/>
    <n v="1"/>
    <n v="1"/>
  </r>
  <r>
    <n v="47"/>
    <x v="203"/>
    <x v="3"/>
    <n v="4"/>
    <x v="90"/>
    <n v="1"/>
    <x v="0"/>
    <x v="1"/>
    <x v="2"/>
    <x v="1"/>
    <n v="6"/>
    <n v="0"/>
    <n v="1"/>
  </r>
  <r>
    <n v="47"/>
    <x v="203"/>
    <x v="3"/>
    <n v="4"/>
    <x v="91"/>
    <n v="4"/>
    <x v="0"/>
    <x v="0"/>
    <x v="2"/>
    <x v="4"/>
    <n v="6"/>
    <n v="1"/>
    <n v="0"/>
  </r>
  <r>
    <n v="48"/>
    <x v="204"/>
    <x v="5"/>
    <n v="6"/>
    <x v="61"/>
    <n v="6"/>
    <x v="2"/>
    <x v="1"/>
    <x v="2"/>
    <x v="6"/>
    <n v="10"/>
    <n v="1"/>
    <n v="1"/>
  </r>
  <r>
    <n v="48"/>
    <x v="204"/>
    <x v="5"/>
    <n v="6"/>
    <x v="62"/>
    <n v="6"/>
    <x v="2"/>
    <x v="1"/>
    <x v="2"/>
    <x v="6"/>
    <n v="10"/>
    <n v="1"/>
    <n v="1"/>
  </r>
  <r>
    <n v="48"/>
    <x v="204"/>
    <x v="5"/>
    <n v="6"/>
    <x v="63"/>
    <n v="6"/>
    <x v="2"/>
    <x v="1"/>
    <x v="2"/>
    <x v="6"/>
    <n v="10"/>
    <n v="1"/>
    <n v="1"/>
  </r>
  <r>
    <n v="48"/>
    <x v="204"/>
    <x v="5"/>
    <n v="6"/>
    <x v="64"/>
    <n v="6"/>
    <x v="2"/>
    <x v="1"/>
    <x v="2"/>
    <x v="6"/>
    <n v="10"/>
    <n v="1"/>
    <n v="1"/>
  </r>
  <r>
    <n v="48"/>
    <x v="204"/>
    <x v="5"/>
    <n v="6"/>
    <x v="65"/>
    <n v="6"/>
    <x v="0"/>
    <x v="1"/>
    <x v="2"/>
    <x v="6"/>
    <n v="6"/>
    <n v="1"/>
    <n v="1"/>
  </r>
  <r>
    <n v="48"/>
    <x v="204"/>
    <x v="5"/>
    <n v="6"/>
    <x v="66"/>
    <n v="6"/>
    <x v="1"/>
    <x v="0"/>
    <x v="2"/>
    <x v="6"/>
    <n v="7"/>
    <n v="1"/>
    <n v="0"/>
  </r>
  <r>
    <n v="48"/>
    <x v="204"/>
    <x v="5"/>
    <n v="6"/>
    <x v="67"/>
    <n v="6"/>
    <x v="1"/>
    <x v="0"/>
    <x v="2"/>
    <x v="6"/>
    <n v="7"/>
    <n v="1"/>
    <n v="0"/>
  </r>
  <r>
    <n v="48"/>
    <x v="204"/>
    <x v="5"/>
    <n v="6"/>
    <x v="68"/>
    <n v="6"/>
    <x v="0"/>
    <x v="0"/>
    <x v="2"/>
    <x v="6"/>
    <n v="6"/>
    <n v="1"/>
    <n v="0"/>
  </r>
  <r>
    <n v="48"/>
    <x v="204"/>
    <x v="5"/>
    <n v="6"/>
    <x v="69"/>
    <n v="6"/>
    <x v="0"/>
    <x v="0"/>
    <x v="2"/>
    <x v="6"/>
    <n v="5"/>
    <n v="1"/>
    <n v="0"/>
  </r>
  <r>
    <n v="48"/>
    <x v="204"/>
    <x v="5"/>
    <n v="6"/>
    <x v="70"/>
    <n v="6"/>
    <x v="1"/>
    <x v="1"/>
    <x v="2"/>
    <x v="6"/>
    <n v="7"/>
    <n v="1"/>
    <n v="1"/>
  </r>
  <r>
    <n v="48"/>
    <x v="204"/>
    <x v="5"/>
    <n v="6"/>
    <x v="71"/>
    <n v="6"/>
    <x v="1"/>
    <x v="1"/>
    <x v="2"/>
    <x v="6"/>
    <n v="8"/>
    <n v="1"/>
    <n v="1"/>
  </r>
  <r>
    <n v="48"/>
    <x v="204"/>
    <x v="5"/>
    <n v="6"/>
    <x v="72"/>
    <n v="6"/>
    <x v="0"/>
    <x v="1"/>
    <x v="2"/>
    <x v="6"/>
    <n v="5"/>
    <n v="1"/>
    <n v="1"/>
  </r>
  <r>
    <n v="48"/>
    <x v="204"/>
    <x v="5"/>
    <n v="6"/>
    <x v="73"/>
    <n v="6"/>
    <x v="1"/>
    <x v="1"/>
    <x v="2"/>
    <x v="6"/>
    <n v="8"/>
    <n v="1"/>
    <n v="1"/>
  </r>
  <r>
    <n v="48"/>
    <x v="204"/>
    <x v="5"/>
    <n v="6"/>
    <x v="74"/>
    <n v="6"/>
    <x v="2"/>
    <x v="0"/>
    <x v="2"/>
    <x v="6"/>
    <n v="10"/>
    <n v="1"/>
    <n v="0"/>
  </r>
  <r>
    <n v="48"/>
    <x v="204"/>
    <x v="5"/>
    <n v="6"/>
    <x v="75"/>
    <n v="6"/>
    <x v="2"/>
    <x v="0"/>
    <x v="2"/>
    <x v="6"/>
    <n v="10"/>
    <n v="1"/>
    <n v="0"/>
  </r>
  <r>
    <n v="48"/>
    <x v="204"/>
    <x v="5"/>
    <n v="6"/>
    <x v="76"/>
    <n v="6"/>
    <x v="2"/>
    <x v="1"/>
    <x v="2"/>
    <x v="6"/>
    <n v="10"/>
    <n v="1"/>
    <n v="1"/>
  </r>
  <r>
    <n v="48"/>
    <x v="204"/>
    <x v="5"/>
    <n v="6"/>
    <x v="77"/>
    <n v="6"/>
    <x v="1"/>
    <x v="0"/>
    <x v="2"/>
    <x v="6"/>
    <n v="8"/>
    <n v="1"/>
    <n v="0"/>
  </r>
  <r>
    <n v="48"/>
    <x v="204"/>
    <x v="5"/>
    <n v="6"/>
    <x v="78"/>
    <n v="6"/>
    <x v="0"/>
    <x v="0"/>
    <x v="2"/>
    <x v="6"/>
    <n v="6"/>
    <n v="1"/>
    <n v="0"/>
  </r>
  <r>
    <n v="48"/>
    <x v="204"/>
    <x v="5"/>
    <n v="6"/>
    <x v="79"/>
    <n v="6"/>
    <x v="1"/>
    <x v="0"/>
    <x v="2"/>
    <x v="6"/>
    <n v="7"/>
    <n v="1"/>
    <n v="0"/>
  </r>
  <r>
    <n v="48"/>
    <x v="204"/>
    <x v="5"/>
    <n v="6"/>
    <x v="80"/>
    <n v="6"/>
    <x v="1"/>
    <x v="0"/>
    <x v="2"/>
    <x v="6"/>
    <n v="8"/>
    <n v="1"/>
    <n v="0"/>
  </r>
  <r>
    <n v="48"/>
    <x v="204"/>
    <x v="5"/>
    <n v="6"/>
    <x v="81"/>
    <n v="6"/>
    <x v="1"/>
    <x v="0"/>
    <x v="2"/>
    <x v="6"/>
    <n v="8"/>
    <n v="1"/>
    <n v="0"/>
  </r>
  <r>
    <n v="48"/>
    <x v="204"/>
    <x v="5"/>
    <n v="6"/>
    <x v="82"/>
    <n v="6"/>
    <x v="0"/>
    <x v="0"/>
    <x v="2"/>
    <x v="6"/>
    <n v="5"/>
    <n v="1"/>
    <n v="0"/>
  </r>
  <r>
    <n v="48"/>
    <x v="204"/>
    <x v="5"/>
    <n v="6"/>
    <x v="83"/>
    <n v="6"/>
    <x v="1"/>
    <x v="0"/>
    <x v="2"/>
    <x v="6"/>
    <n v="8"/>
    <n v="1"/>
    <n v="0"/>
  </r>
  <r>
    <n v="48"/>
    <x v="204"/>
    <x v="5"/>
    <n v="6"/>
    <x v="84"/>
    <n v="6"/>
    <x v="2"/>
    <x v="0"/>
    <x v="2"/>
    <x v="6"/>
    <n v="9"/>
    <n v="1"/>
    <n v="0"/>
  </r>
  <r>
    <n v="48"/>
    <x v="204"/>
    <x v="5"/>
    <n v="6"/>
    <x v="85"/>
    <n v="6"/>
    <x v="2"/>
    <x v="0"/>
    <x v="2"/>
    <x v="6"/>
    <n v="10"/>
    <n v="1"/>
    <n v="0"/>
  </r>
  <r>
    <n v="48"/>
    <x v="204"/>
    <x v="5"/>
    <n v="6"/>
    <x v="86"/>
    <n v="6"/>
    <x v="2"/>
    <x v="0"/>
    <x v="2"/>
    <x v="6"/>
    <n v="10"/>
    <n v="1"/>
    <n v="0"/>
  </r>
  <r>
    <n v="48"/>
    <x v="204"/>
    <x v="5"/>
    <n v="6"/>
    <x v="87"/>
    <n v="6"/>
    <x v="2"/>
    <x v="0"/>
    <x v="2"/>
    <x v="6"/>
    <n v="9"/>
    <n v="1"/>
    <n v="0"/>
  </r>
  <r>
    <n v="48"/>
    <x v="204"/>
    <x v="5"/>
    <n v="6"/>
    <x v="88"/>
    <n v="6"/>
    <x v="1"/>
    <x v="0"/>
    <x v="2"/>
    <x v="6"/>
    <n v="8"/>
    <n v="1"/>
    <n v="0"/>
  </r>
  <r>
    <n v="48"/>
    <x v="204"/>
    <x v="5"/>
    <n v="6"/>
    <x v="89"/>
    <n v="6"/>
    <x v="1"/>
    <x v="1"/>
    <x v="2"/>
    <x v="6"/>
    <n v="8"/>
    <n v="1"/>
    <n v="1"/>
  </r>
  <r>
    <n v="48"/>
    <x v="204"/>
    <x v="5"/>
    <n v="6"/>
    <x v="90"/>
    <n v="6"/>
    <x v="0"/>
    <x v="1"/>
    <x v="2"/>
    <x v="6"/>
    <n v="6"/>
    <n v="1"/>
    <n v="1"/>
  </r>
  <r>
    <n v="48"/>
    <x v="204"/>
    <x v="5"/>
    <n v="6"/>
    <x v="91"/>
    <n v="6"/>
    <x v="0"/>
    <x v="0"/>
    <x v="2"/>
    <x v="6"/>
    <n v="6"/>
    <n v="1"/>
    <n v="0"/>
  </r>
  <r>
    <n v="49"/>
    <x v="205"/>
    <x v="2"/>
    <n v="1"/>
    <x v="61"/>
    <n v="1"/>
    <x v="2"/>
    <x v="1"/>
    <x v="2"/>
    <x v="1"/>
    <n v="10"/>
    <n v="1"/>
    <n v="1"/>
  </r>
  <r>
    <n v="49"/>
    <x v="205"/>
    <x v="2"/>
    <n v="1"/>
    <x v="62"/>
    <n v="7"/>
    <x v="2"/>
    <x v="1"/>
    <x v="2"/>
    <x v="2"/>
    <n v="10"/>
    <n v="0"/>
    <n v="1"/>
  </r>
  <r>
    <n v="49"/>
    <x v="205"/>
    <x v="2"/>
    <n v="1"/>
    <x v="63"/>
    <n v="1"/>
    <x v="2"/>
    <x v="1"/>
    <x v="2"/>
    <x v="1"/>
    <n v="10"/>
    <n v="1"/>
    <n v="1"/>
  </r>
  <r>
    <n v="49"/>
    <x v="205"/>
    <x v="2"/>
    <n v="1"/>
    <x v="64"/>
    <n v="1"/>
    <x v="2"/>
    <x v="1"/>
    <x v="2"/>
    <x v="1"/>
    <n v="10"/>
    <n v="1"/>
    <n v="1"/>
  </r>
  <r>
    <n v="49"/>
    <x v="205"/>
    <x v="2"/>
    <n v="1"/>
    <x v="65"/>
    <n v="1"/>
    <x v="0"/>
    <x v="1"/>
    <x v="2"/>
    <x v="1"/>
    <n v="6"/>
    <n v="1"/>
    <n v="1"/>
  </r>
  <r>
    <n v="49"/>
    <x v="205"/>
    <x v="2"/>
    <n v="1"/>
    <x v="66"/>
    <n v="1"/>
    <x v="1"/>
    <x v="0"/>
    <x v="2"/>
    <x v="1"/>
    <n v="7"/>
    <n v="1"/>
    <n v="0"/>
  </r>
  <r>
    <n v="49"/>
    <x v="205"/>
    <x v="2"/>
    <n v="1"/>
    <x v="67"/>
    <n v="1"/>
    <x v="1"/>
    <x v="0"/>
    <x v="2"/>
    <x v="1"/>
    <n v="7"/>
    <n v="1"/>
    <n v="0"/>
  </r>
  <r>
    <n v="49"/>
    <x v="205"/>
    <x v="2"/>
    <n v="1"/>
    <x v="68"/>
    <n v="1"/>
    <x v="0"/>
    <x v="0"/>
    <x v="2"/>
    <x v="1"/>
    <n v="6"/>
    <n v="1"/>
    <n v="0"/>
  </r>
  <r>
    <n v="49"/>
    <x v="205"/>
    <x v="2"/>
    <n v="1"/>
    <x v="69"/>
    <n v="1"/>
    <x v="0"/>
    <x v="0"/>
    <x v="2"/>
    <x v="1"/>
    <n v="5"/>
    <n v="1"/>
    <n v="0"/>
  </r>
  <r>
    <n v="49"/>
    <x v="205"/>
    <x v="2"/>
    <n v="1"/>
    <x v="70"/>
    <n v="5"/>
    <x v="1"/>
    <x v="1"/>
    <x v="2"/>
    <x v="5"/>
    <n v="7"/>
    <n v="0"/>
    <n v="1"/>
  </r>
  <r>
    <n v="49"/>
    <x v="205"/>
    <x v="2"/>
    <n v="1"/>
    <x v="71"/>
    <n v="1"/>
    <x v="1"/>
    <x v="1"/>
    <x v="2"/>
    <x v="1"/>
    <n v="8"/>
    <n v="1"/>
    <n v="1"/>
  </r>
  <r>
    <n v="49"/>
    <x v="205"/>
    <x v="2"/>
    <n v="1"/>
    <x v="72"/>
    <n v="1"/>
    <x v="0"/>
    <x v="1"/>
    <x v="2"/>
    <x v="1"/>
    <n v="5"/>
    <n v="1"/>
    <n v="1"/>
  </r>
  <r>
    <n v="49"/>
    <x v="205"/>
    <x v="2"/>
    <n v="1"/>
    <x v="73"/>
    <n v="3"/>
    <x v="1"/>
    <x v="1"/>
    <x v="2"/>
    <x v="3"/>
    <n v="8"/>
    <n v="0"/>
    <n v="1"/>
  </r>
  <r>
    <n v="49"/>
    <x v="205"/>
    <x v="2"/>
    <n v="1"/>
    <x v="74"/>
    <n v="1"/>
    <x v="2"/>
    <x v="0"/>
    <x v="2"/>
    <x v="1"/>
    <n v="10"/>
    <n v="1"/>
    <n v="0"/>
  </r>
  <r>
    <n v="49"/>
    <x v="205"/>
    <x v="2"/>
    <n v="1"/>
    <x v="75"/>
    <n v="1"/>
    <x v="2"/>
    <x v="0"/>
    <x v="2"/>
    <x v="1"/>
    <n v="10"/>
    <n v="1"/>
    <n v="0"/>
  </r>
  <r>
    <n v="49"/>
    <x v="205"/>
    <x v="2"/>
    <n v="1"/>
    <x v="76"/>
    <n v="1"/>
    <x v="2"/>
    <x v="1"/>
    <x v="2"/>
    <x v="1"/>
    <n v="10"/>
    <n v="1"/>
    <n v="1"/>
  </r>
  <r>
    <n v="49"/>
    <x v="205"/>
    <x v="2"/>
    <n v="1"/>
    <x v="77"/>
    <n v="1"/>
    <x v="1"/>
    <x v="0"/>
    <x v="2"/>
    <x v="1"/>
    <n v="8"/>
    <n v="1"/>
    <n v="0"/>
  </r>
  <r>
    <n v="49"/>
    <x v="205"/>
    <x v="2"/>
    <n v="1"/>
    <x v="78"/>
    <n v="1"/>
    <x v="0"/>
    <x v="0"/>
    <x v="2"/>
    <x v="1"/>
    <n v="6"/>
    <n v="1"/>
    <n v="0"/>
  </r>
  <r>
    <n v="49"/>
    <x v="205"/>
    <x v="2"/>
    <n v="1"/>
    <x v="79"/>
    <n v="1"/>
    <x v="1"/>
    <x v="0"/>
    <x v="2"/>
    <x v="1"/>
    <n v="7"/>
    <n v="1"/>
    <n v="0"/>
  </r>
  <r>
    <n v="49"/>
    <x v="205"/>
    <x v="2"/>
    <n v="1"/>
    <x v="80"/>
    <n v="1"/>
    <x v="1"/>
    <x v="0"/>
    <x v="2"/>
    <x v="1"/>
    <n v="8"/>
    <n v="1"/>
    <n v="0"/>
  </r>
  <r>
    <n v="49"/>
    <x v="205"/>
    <x v="2"/>
    <n v="1"/>
    <x v="81"/>
    <n v="1"/>
    <x v="1"/>
    <x v="0"/>
    <x v="2"/>
    <x v="1"/>
    <n v="8"/>
    <n v="1"/>
    <n v="0"/>
  </r>
  <r>
    <n v="49"/>
    <x v="205"/>
    <x v="2"/>
    <n v="1"/>
    <x v="82"/>
    <n v="1"/>
    <x v="0"/>
    <x v="0"/>
    <x v="2"/>
    <x v="1"/>
    <n v="5"/>
    <n v="1"/>
    <n v="0"/>
  </r>
  <r>
    <n v="49"/>
    <x v="205"/>
    <x v="2"/>
    <n v="1"/>
    <x v="83"/>
    <n v="1"/>
    <x v="1"/>
    <x v="0"/>
    <x v="2"/>
    <x v="1"/>
    <n v="8"/>
    <n v="1"/>
    <n v="0"/>
  </r>
  <r>
    <n v="49"/>
    <x v="205"/>
    <x v="2"/>
    <n v="1"/>
    <x v="84"/>
    <n v="3"/>
    <x v="2"/>
    <x v="0"/>
    <x v="2"/>
    <x v="3"/>
    <n v="9"/>
    <n v="0"/>
    <n v="0"/>
  </r>
  <r>
    <n v="49"/>
    <x v="205"/>
    <x v="2"/>
    <n v="1"/>
    <x v="85"/>
    <n v="1"/>
    <x v="2"/>
    <x v="0"/>
    <x v="2"/>
    <x v="1"/>
    <n v="10"/>
    <n v="1"/>
    <n v="0"/>
  </r>
  <r>
    <n v="49"/>
    <x v="205"/>
    <x v="2"/>
    <n v="1"/>
    <x v="86"/>
    <n v="1"/>
    <x v="2"/>
    <x v="0"/>
    <x v="2"/>
    <x v="1"/>
    <n v="10"/>
    <n v="1"/>
    <n v="0"/>
  </r>
  <r>
    <n v="49"/>
    <x v="205"/>
    <x v="2"/>
    <n v="1"/>
    <x v="87"/>
    <n v="1"/>
    <x v="2"/>
    <x v="0"/>
    <x v="2"/>
    <x v="1"/>
    <n v="9"/>
    <n v="1"/>
    <n v="0"/>
  </r>
  <r>
    <n v="49"/>
    <x v="205"/>
    <x v="2"/>
    <n v="1"/>
    <x v="88"/>
    <n v="1"/>
    <x v="1"/>
    <x v="0"/>
    <x v="2"/>
    <x v="1"/>
    <n v="8"/>
    <n v="1"/>
    <n v="0"/>
  </r>
  <r>
    <n v="49"/>
    <x v="205"/>
    <x v="2"/>
    <n v="1"/>
    <x v="89"/>
    <n v="1"/>
    <x v="1"/>
    <x v="1"/>
    <x v="2"/>
    <x v="1"/>
    <n v="8"/>
    <n v="1"/>
    <n v="1"/>
  </r>
  <r>
    <n v="49"/>
    <x v="205"/>
    <x v="2"/>
    <n v="1"/>
    <x v="90"/>
    <n v="1"/>
    <x v="0"/>
    <x v="1"/>
    <x v="2"/>
    <x v="1"/>
    <n v="6"/>
    <n v="1"/>
    <n v="1"/>
  </r>
  <r>
    <n v="49"/>
    <x v="205"/>
    <x v="2"/>
    <n v="1"/>
    <x v="91"/>
    <n v="1"/>
    <x v="0"/>
    <x v="0"/>
    <x v="2"/>
    <x v="1"/>
    <n v="6"/>
    <n v="1"/>
    <n v="0"/>
  </r>
  <r>
    <n v="50"/>
    <x v="206"/>
    <x v="2"/>
    <n v="1"/>
    <x v="61"/>
    <n v="1"/>
    <x v="2"/>
    <x v="1"/>
    <x v="2"/>
    <x v="1"/>
    <n v="10"/>
    <n v="1"/>
    <n v="1"/>
  </r>
  <r>
    <n v="50"/>
    <x v="206"/>
    <x v="2"/>
    <n v="1"/>
    <x v="62"/>
    <n v="1"/>
    <x v="2"/>
    <x v="1"/>
    <x v="2"/>
    <x v="1"/>
    <n v="10"/>
    <n v="1"/>
    <n v="1"/>
  </r>
  <r>
    <n v="50"/>
    <x v="206"/>
    <x v="2"/>
    <n v="1"/>
    <x v="63"/>
    <n v="1"/>
    <x v="2"/>
    <x v="1"/>
    <x v="2"/>
    <x v="1"/>
    <n v="10"/>
    <n v="1"/>
    <n v="1"/>
  </r>
  <r>
    <n v="50"/>
    <x v="206"/>
    <x v="2"/>
    <n v="1"/>
    <x v="64"/>
    <n v="1"/>
    <x v="2"/>
    <x v="1"/>
    <x v="2"/>
    <x v="1"/>
    <n v="10"/>
    <n v="1"/>
    <n v="1"/>
  </r>
  <r>
    <n v="50"/>
    <x v="206"/>
    <x v="2"/>
    <n v="1"/>
    <x v="65"/>
    <n v="1"/>
    <x v="0"/>
    <x v="1"/>
    <x v="2"/>
    <x v="1"/>
    <n v="6"/>
    <n v="1"/>
    <n v="1"/>
  </r>
  <r>
    <n v="50"/>
    <x v="206"/>
    <x v="2"/>
    <n v="1"/>
    <x v="66"/>
    <n v="1"/>
    <x v="1"/>
    <x v="0"/>
    <x v="2"/>
    <x v="1"/>
    <n v="7"/>
    <n v="1"/>
    <n v="0"/>
  </r>
  <r>
    <n v="50"/>
    <x v="206"/>
    <x v="2"/>
    <n v="1"/>
    <x v="67"/>
    <n v="1"/>
    <x v="1"/>
    <x v="0"/>
    <x v="2"/>
    <x v="1"/>
    <n v="7"/>
    <n v="1"/>
    <n v="0"/>
  </r>
  <r>
    <n v="50"/>
    <x v="206"/>
    <x v="2"/>
    <n v="1"/>
    <x v="68"/>
    <n v="1"/>
    <x v="0"/>
    <x v="0"/>
    <x v="2"/>
    <x v="1"/>
    <n v="6"/>
    <n v="1"/>
    <n v="0"/>
  </r>
  <r>
    <n v="50"/>
    <x v="206"/>
    <x v="2"/>
    <n v="1"/>
    <x v="69"/>
    <n v="1"/>
    <x v="0"/>
    <x v="0"/>
    <x v="2"/>
    <x v="1"/>
    <n v="5"/>
    <n v="1"/>
    <n v="0"/>
  </r>
  <r>
    <n v="50"/>
    <x v="206"/>
    <x v="2"/>
    <n v="1"/>
    <x v="70"/>
    <n v="4"/>
    <x v="1"/>
    <x v="1"/>
    <x v="2"/>
    <x v="4"/>
    <n v="7"/>
    <n v="0"/>
    <n v="1"/>
  </r>
  <r>
    <n v="50"/>
    <x v="206"/>
    <x v="2"/>
    <n v="1"/>
    <x v="71"/>
    <n v="1"/>
    <x v="1"/>
    <x v="1"/>
    <x v="2"/>
    <x v="1"/>
    <n v="8"/>
    <n v="1"/>
    <n v="1"/>
  </r>
  <r>
    <n v="50"/>
    <x v="206"/>
    <x v="2"/>
    <n v="1"/>
    <x v="72"/>
    <n v="1"/>
    <x v="0"/>
    <x v="1"/>
    <x v="2"/>
    <x v="1"/>
    <n v="5"/>
    <n v="1"/>
    <n v="1"/>
  </r>
  <r>
    <n v="50"/>
    <x v="206"/>
    <x v="2"/>
    <n v="1"/>
    <x v="73"/>
    <n v="1"/>
    <x v="1"/>
    <x v="1"/>
    <x v="2"/>
    <x v="1"/>
    <n v="8"/>
    <n v="1"/>
    <n v="1"/>
  </r>
  <r>
    <n v="50"/>
    <x v="206"/>
    <x v="2"/>
    <n v="1"/>
    <x v="74"/>
    <n v="1"/>
    <x v="2"/>
    <x v="0"/>
    <x v="2"/>
    <x v="1"/>
    <n v="10"/>
    <n v="1"/>
    <n v="0"/>
  </r>
  <r>
    <n v="50"/>
    <x v="206"/>
    <x v="2"/>
    <n v="1"/>
    <x v="75"/>
    <n v="1"/>
    <x v="2"/>
    <x v="0"/>
    <x v="2"/>
    <x v="1"/>
    <n v="10"/>
    <n v="1"/>
    <n v="0"/>
  </r>
  <r>
    <n v="50"/>
    <x v="206"/>
    <x v="2"/>
    <n v="1"/>
    <x v="76"/>
    <n v="1"/>
    <x v="2"/>
    <x v="1"/>
    <x v="2"/>
    <x v="1"/>
    <n v="10"/>
    <n v="1"/>
    <n v="1"/>
  </r>
  <r>
    <n v="50"/>
    <x v="206"/>
    <x v="2"/>
    <n v="1"/>
    <x v="77"/>
    <n v="1"/>
    <x v="1"/>
    <x v="0"/>
    <x v="2"/>
    <x v="1"/>
    <n v="8"/>
    <n v="1"/>
    <n v="0"/>
  </r>
  <r>
    <n v="50"/>
    <x v="206"/>
    <x v="2"/>
    <n v="1"/>
    <x v="78"/>
    <n v="1"/>
    <x v="0"/>
    <x v="0"/>
    <x v="2"/>
    <x v="1"/>
    <n v="6"/>
    <n v="1"/>
    <n v="0"/>
  </r>
  <r>
    <n v="50"/>
    <x v="206"/>
    <x v="2"/>
    <n v="1"/>
    <x v="79"/>
    <n v="1"/>
    <x v="1"/>
    <x v="0"/>
    <x v="2"/>
    <x v="1"/>
    <n v="7"/>
    <n v="1"/>
    <n v="0"/>
  </r>
  <r>
    <n v="50"/>
    <x v="206"/>
    <x v="2"/>
    <n v="1"/>
    <x v="80"/>
    <n v="1"/>
    <x v="1"/>
    <x v="0"/>
    <x v="2"/>
    <x v="1"/>
    <n v="8"/>
    <n v="1"/>
    <n v="0"/>
  </r>
  <r>
    <n v="50"/>
    <x v="206"/>
    <x v="2"/>
    <n v="1"/>
    <x v="81"/>
    <n v="1"/>
    <x v="1"/>
    <x v="0"/>
    <x v="2"/>
    <x v="1"/>
    <n v="8"/>
    <n v="1"/>
    <n v="0"/>
  </r>
  <r>
    <n v="50"/>
    <x v="206"/>
    <x v="2"/>
    <n v="1"/>
    <x v="82"/>
    <n v="1"/>
    <x v="0"/>
    <x v="0"/>
    <x v="2"/>
    <x v="1"/>
    <n v="5"/>
    <n v="1"/>
    <n v="0"/>
  </r>
  <r>
    <n v="50"/>
    <x v="206"/>
    <x v="2"/>
    <n v="1"/>
    <x v="83"/>
    <n v="1"/>
    <x v="1"/>
    <x v="0"/>
    <x v="2"/>
    <x v="1"/>
    <n v="8"/>
    <n v="1"/>
    <n v="0"/>
  </r>
  <r>
    <n v="50"/>
    <x v="206"/>
    <x v="2"/>
    <n v="1"/>
    <x v="84"/>
    <n v="1"/>
    <x v="2"/>
    <x v="0"/>
    <x v="2"/>
    <x v="1"/>
    <n v="9"/>
    <n v="1"/>
    <n v="0"/>
  </r>
  <r>
    <n v="50"/>
    <x v="206"/>
    <x v="2"/>
    <n v="1"/>
    <x v="85"/>
    <n v="1"/>
    <x v="2"/>
    <x v="0"/>
    <x v="2"/>
    <x v="1"/>
    <n v="10"/>
    <n v="1"/>
    <n v="0"/>
  </r>
  <r>
    <n v="50"/>
    <x v="206"/>
    <x v="2"/>
    <n v="1"/>
    <x v="86"/>
    <n v="1"/>
    <x v="2"/>
    <x v="0"/>
    <x v="2"/>
    <x v="1"/>
    <n v="10"/>
    <n v="1"/>
    <n v="0"/>
  </r>
  <r>
    <n v="50"/>
    <x v="206"/>
    <x v="2"/>
    <n v="1"/>
    <x v="87"/>
    <n v="1"/>
    <x v="2"/>
    <x v="0"/>
    <x v="2"/>
    <x v="1"/>
    <n v="9"/>
    <n v="1"/>
    <n v="0"/>
  </r>
  <r>
    <n v="50"/>
    <x v="206"/>
    <x v="2"/>
    <n v="1"/>
    <x v="88"/>
    <n v="1"/>
    <x v="1"/>
    <x v="0"/>
    <x v="2"/>
    <x v="1"/>
    <n v="8"/>
    <n v="1"/>
    <n v="0"/>
  </r>
  <r>
    <n v="50"/>
    <x v="206"/>
    <x v="2"/>
    <n v="1"/>
    <x v="89"/>
    <n v="1"/>
    <x v="1"/>
    <x v="1"/>
    <x v="2"/>
    <x v="1"/>
    <n v="8"/>
    <n v="1"/>
    <n v="1"/>
  </r>
  <r>
    <n v="50"/>
    <x v="206"/>
    <x v="2"/>
    <n v="1"/>
    <x v="90"/>
    <n v="1"/>
    <x v="0"/>
    <x v="1"/>
    <x v="2"/>
    <x v="1"/>
    <n v="6"/>
    <n v="1"/>
    <n v="1"/>
  </r>
  <r>
    <n v="50"/>
    <x v="206"/>
    <x v="2"/>
    <n v="1"/>
    <x v="91"/>
    <n v="3"/>
    <x v="0"/>
    <x v="0"/>
    <x v="2"/>
    <x v="3"/>
    <n v="6"/>
    <n v="0"/>
    <n v="0"/>
  </r>
  <r>
    <n v="51"/>
    <x v="207"/>
    <x v="3"/>
    <n v="4"/>
    <x v="61"/>
    <n v="3"/>
    <x v="2"/>
    <x v="1"/>
    <x v="2"/>
    <x v="3"/>
    <n v="10"/>
    <n v="0"/>
    <n v="1"/>
  </r>
  <r>
    <n v="51"/>
    <x v="207"/>
    <x v="3"/>
    <n v="4"/>
    <x v="62"/>
    <n v="4"/>
    <x v="2"/>
    <x v="1"/>
    <x v="2"/>
    <x v="4"/>
    <n v="10"/>
    <n v="1"/>
    <n v="1"/>
  </r>
  <r>
    <n v="51"/>
    <x v="207"/>
    <x v="3"/>
    <n v="4"/>
    <x v="63"/>
    <n v="4"/>
    <x v="2"/>
    <x v="1"/>
    <x v="2"/>
    <x v="4"/>
    <n v="10"/>
    <n v="1"/>
    <n v="1"/>
  </r>
  <r>
    <n v="51"/>
    <x v="207"/>
    <x v="3"/>
    <n v="4"/>
    <x v="64"/>
    <n v="4"/>
    <x v="2"/>
    <x v="1"/>
    <x v="2"/>
    <x v="4"/>
    <n v="10"/>
    <n v="1"/>
    <n v="1"/>
  </r>
  <r>
    <n v="51"/>
    <x v="207"/>
    <x v="3"/>
    <n v="4"/>
    <x v="65"/>
    <n v="4"/>
    <x v="0"/>
    <x v="1"/>
    <x v="2"/>
    <x v="4"/>
    <n v="6"/>
    <n v="1"/>
    <n v="1"/>
  </r>
  <r>
    <n v="51"/>
    <x v="207"/>
    <x v="3"/>
    <n v="4"/>
    <x v="66"/>
    <n v="4"/>
    <x v="1"/>
    <x v="0"/>
    <x v="2"/>
    <x v="4"/>
    <n v="7"/>
    <n v="1"/>
    <n v="0"/>
  </r>
  <r>
    <n v="51"/>
    <x v="207"/>
    <x v="3"/>
    <n v="4"/>
    <x v="67"/>
    <n v="4"/>
    <x v="1"/>
    <x v="0"/>
    <x v="2"/>
    <x v="4"/>
    <n v="7"/>
    <n v="1"/>
    <n v="0"/>
  </r>
  <r>
    <n v="51"/>
    <x v="207"/>
    <x v="3"/>
    <n v="4"/>
    <x v="68"/>
    <n v="4"/>
    <x v="0"/>
    <x v="0"/>
    <x v="2"/>
    <x v="4"/>
    <n v="6"/>
    <n v="1"/>
    <n v="0"/>
  </r>
  <r>
    <n v="51"/>
    <x v="207"/>
    <x v="3"/>
    <n v="4"/>
    <x v="69"/>
    <n v="4"/>
    <x v="0"/>
    <x v="0"/>
    <x v="2"/>
    <x v="4"/>
    <n v="5"/>
    <n v="1"/>
    <n v="0"/>
  </r>
  <r>
    <n v="51"/>
    <x v="207"/>
    <x v="3"/>
    <n v="4"/>
    <x v="70"/>
    <n v="3"/>
    <x v="1"/>
    <x v="1"/>
    <x v="2"/>
    <x v="3"/>
    <n v="7"/>
    <n v="0"/>
    <n v="1"/>
  </r>
  <r>
    <n v="51"/>
    <x v="207"/>
    <x v="3"/>
    <n v="4"/>
    <x v="71"/>
    <n v="4"/>
    <x v="1"/>
    <x v="1"/>
    <x v="2"/>
    <x v="4"/>
    <n v="8"/>
    <n v="1"/>
    <n v="1"/>
  </r>
  <r>
    <n v="51"/>
    <x v="207"/>
    <x v="3"/>
    <n v="4"/>
    <x v="72"/>
    <n v="4"/>
    <x v="0"/>
    <x v="1"/>
    <x v="2"/>
    <x v="4"/>
    <n v="5"/>
    <n v="1"/>
    <n v="1"/>
  </r>
  <r>
    <n v="51"/>
    <x v="207"/>
    <x v="3"/>
    <n v="4"/>
    <x v="73"/>
    <n v="4"/>
    <x v="1"/>
    <x v="1"/>
    <x v="2"/>
    <x v="4"/>
    <n v="8"/>
    <n v="1"/>
    <n v="1"/>
  </r>
  <r>
    <n v="51"/>
    <x v="207"/>
    <x v="3"/>
    <n v="4"/>
    <x v="74"/>
    <n v="4"/>
    <x v="2"/>
    <x v="0"/>
    <x v="2"/>
    <x v="4"/>
    <n v="10"/>
    <n v="1"/>
    <n v="0"/>
  </r>
  <r>
    <n v="51"/>
    <x v="207"/>
    <x v="3"/>
    <n v="4"/>
    <x v="75"/>
    <n v="3"/>
    <x v="2"/>
    <x v="0"/>
    <x v="2"/>
    <x v="3"/>
    <n v="10"/>
    <n v="0"/>
    <n v="0"/>
  </r>
  <r>
    <n v="51"/>
    <x v="207"/>
    <x v="3"/>
    <n v="4"/>
    <x v="76"/>
    <n v="4"/>
    <x v="2"/>
    <x v="1"/>
    <x v="2"/>
    <x v="4"/>
    <n v="10"/>
    <n v="1"/>
    <n v="1"/>
  </r>
  <r>
    <n v="51"/>
    <x v="207"/>
    <x v="3"/>
    <n v="4"/>
    <x v="77"/>
    <n v="4"/>
    <x v="1"/>
    <x v="0"/>
    <x v="2"/>
    <x v="4"/>
    <n v="8"/>
    <n v="1"/>
    <n v="0"/>
  </r>
  <r>
    <n v="51"/>
    <x v="207"/>
    <x v="3"/>
    <n v="4"/>
    <x v="78"/>
    <n v="7"/>
    <x v="0"/>
    <x v="0"/>
    <x v="2"/>
    <x v="2"/>
    <n v="6"/>
    <n v="0"/>
    <n v="0"/>
  </r>
  <r>
    <n v="51"/>
    <x v="207"/>
    <x v="3"/>
    <n v="4"/>
    <x v="79"/>
    <n v="4"/>
    <x v="1"/>
    <x v="0"/>
    <x v="2"/>
    <x v="4"/>
    <n v="7"/>
    <n v="1"/>
    <n v="0"/>
  </r>
  <r>
    <n v="51"/>
    <x v="207"/>
    <x v="3"/>
    <n v="4"/>
    <x v="80"/>
    <n v="4"/>
    <x v="1"/>
    <x v="0"/>
    <x v="2"/>
    <x v="4"/>
    <n v="8"/>
    <n v="1"/>
    <n v="0"/>
  </r>
  <r>
    <n v="51"/>
    <x v="207"/>
    <x v="3"/>
    <n v="4"/>
    <x v="81"/>
    <n v="7"/>
    <x v="1"/>
    <x v="0"/>
    <x v="2"/>
    <x v="2"/>
    <n v="8"/>
    <n v="0"/>
    <n v="0"/>
  </r>
  <r>
    <n v="51"/>
    <x v="207"/>
    <x v="3"/>
    <n v="4"/>
    <x v="82"/>
    <n v="7"/>
    <x v="0"/>
    <x v="0"/>
    <x v="2"/>
    <x v="2"/>
    <n v="5"/>
    <n v="0"/>
    <n v="0"/>
  </r>
  <r>
    <n v="51"/>
    <x v="207"/>
    <x v="3"/>
    <n v="4"/>
    <x v="83"/>
    <n v="4"/>
    <x v="1"/>
    <x v="0"/>
    <x v="2"/>
    <x v="4"/>
    <n v="8"/>
    <n v="1"/>
    <n v="0"/>
  </r>
  <r>
    <n v="51"/>
    <x v="207"/>
    <x v="3"/>
    <n v="4"/>
    <x v="84"/>
    <n v="4"/>
    <x v="2"/>
    <x v="0"/>
    <x v="2"/>
    <x v="4"/>
    <n v="9"/>
    <n v="1"/>
    <n v="0"/>
  </r>
  <r>
    <n v="51"/>
    <x v="207"/>
    <x v="3"/>
    <n v="4"/>
    <x v="85"/>
    <n v="4"/>
    <x v="2"/>
    <x v="0"/>
    <x v="2"/>
    <x v="4"/>
    <n v="10"/>
    <n v="1"/>
    <n v="0"/>
  </r>
  <r>
    <n v="51"/>
    <x v="207"/>
    <x v="3"/>
    <n v="4"/>
    <x v="86"/>
    <n v="4"/>
    <x v="2"/>
    <x v="0"/>
    <x v="2"/>
    <x v="4"/>
    <n v="10"/>
    <n v="1"/>
    <n v="0"/>
  </r>
  <r>
    <n v="51"/>
    <x v="207"/>
    <x v="3"/>
    <n v="4"/>
    <x v="87"/>
    <n v="4"/>
    <x v="2"/>
    <x v="0"/>
    <x v="2"/>
    <x v="4"/>
    <n v="9"/>
    <n v="1"/>
    <n v="0"/>
  </r>
  <r>
    <n v="51"/>
    <x v="207"/>
    <x v="3"/>
    <n v="4"/>
    <x v="88"/>
    <n v="7"/>
    <x v="1"/>
    <x v="0"/>
    <x v="2"/>
    <x v="2"/>
    <n v="8"/>
    <n v="0"/>
    <n v="0"/>
  </r>
  <r>
    <n v="51"/>
    <x v="207"/>
    <x v="3"/>
    <n v="4"/>
    <x v="89"/>
    <n v="4"/>
    <x v="1"/>
    <x v="1"/>
    <x v="2"/>
    <x v="4"/>
    <n v="8"/>
    <n v="1"/>
    <n v="1"/>
  </r>
  <r>
    <n v="51"/>
    <x v="207"/>
    <x v="3"/>
    <n v="4"/>
    <x v="90"/>
    <n v="3"/>
    <x v="0"/>
    <x v="1"/>
    <x v="2"/>
    <x v="3"/>
    <n v="6"/>
    <n v="0"/>
    <n v="1"/>
  </r>
  <r>
    <n v="51"/>
    <x v="207"/>
    <x v="3"/>
    <n v="4"/>
    <x v="91"/>
    <n v="4"/>
    <x v="0"/>
    <x v="0"/>
    <x v="2"/>
    <x v="4"/>
    <n v="6"/>
    <n v="1"/>
    <n v="0"/>
  </r>
  <r>
    <n v="52"/>
    <x v="208"/>
    <x v="1"/>
    <n v="2"/>
    <x v="61"/>
    <n v="2"/>
    <x v="2"/>
    <x v="1"/>
    <x v="2"/>
    <x v="0"/>
    <n v="10"/>
    <n v="1"/>
    <n v="1"/>
  </r>
  <r>
    <n v="52"/>
    <x v="208"/>
    <x v="1"/>
    <n v="2"/>
    <x v="62"/>
    <n v="2"/>
    <x v="2"/>
    <x v="1"/>
    <x v="2"/>
    <x v="0"/>
    <n v="10"/>
    <n v="1"/>
    <n v="1"/>
  </r>
  <r>
    <n v="52"/>
    <x v="208"/>
    <x v="1"/>
    <n v="2"/>
    <x v="63"/>
    <n v="2"/>
    <x v="2"/>
    <x v="1"/>
    <x v="2"/>
    <x v="0"/>
    <n v="10"/>
    <n v="1"/>
    <n v="1"/>
  </r>
  <r>
    <n v="52"/>
    <x v="208"/>
    <x v="1"/>
    <n v="2"/>
    <x v="64"/>
    <n v="2"/>
    <x v="2"/>
    <x v="1"/>
    <x v="2"/>
    <x v="0"/>
    <n v="10"/>
    <n v="1"/>
    <n v="1"/>
  </r>
  <r>
    <n v="52"/>
    <x v="208"/>
    <x v="1"/>
    <n v="2"/>
    <x v="65"/>
    <n v="2"/>
    <x v="0"/>
    <x v="1"/>
    <x v="2"/>
    <x v="0"/>
    <n v="6"/>
    <n v="1"/>
    <n v="1"/>
  </r>
  <r>
    <n v="52"/>
    <x v="208"/>
    <x v="1"/>
    <n v="2"/>
    <x v="66"/>
    <n v="2"/>
    <x v="1"/>
    <x v="0"/>
    <x v="2"/>
    <x v="0"/>
    <n v="7"/>
    <n v="1"/>
    <n v="0"/>
  </r>
  <r>
    <n v="52"/>
    <x v="208"/>
    <x v="1"/>
    <n v="2"/>
    <x v="67"/>
    <n v="2"/>
    <x v="1"/>
    <x v="0"/>
    <x v="2"/>
    <x v="0"/>
    <n v="7"/>
    <n v="1"/>
    <n v="0"/>
  </r>
  <r>
    <n v="52"/>
    <x v="208"/>
    <x v="1"/>
    <n v="2"/>
    <x v="68"/>
    <n v="2"/>
    <x v="0"/>
    <x v="0"/>
    <x v="2"/>
    <x v="0"/>
    <n v="6"/>
    <n v="1"/>
    <n v="0"/>
  </r>
  <r>
    <n v="52"/>
    <x v="208"/>
    <x v="1"/>
    <n v="2"/>
    <x v="69"/>
    <n v="1"/>
    <x v="0"/>
    <x v="0"/>
    <x v="2"/>
    <x v="1"/>
    <n v="5"/>
    <n v="0"/>
    <n v="0"/>
  </r>
  <r>
    <n v="52"/>
    <x v="208"/>
    <x v="1"/>
    <n v="2"/>
    <x v="70"/>
    <n v="2"/>
    <x v="1"/>
    <x v="1"/>
    <x v="2"/>
    <x v="0"/>
    <n v="7"/>
    <n v="1"/>
    <n v="1"/>
  </r>
  <r>
    <n v="52"/>
    <x v="208"/>
    <x v="1"/>
    <n v="2"/>
    <x v="71"/>
    <n v="2"/>
    <x v="1"/>
    <x v="1"/>
    <x v="2"/>
    <x v="0"/>
    <n v="8"/>
    <n v="1"/>
    <n v="1"/>
  </r>
  <r>
    <n v="52"/>
    <x v="208"/>
    <x v="1"/>
    <n v="2"/>
    <x v="72"/>
    <n v="2"/>
    <x v="0"/>
    <x v="1"/>
    <x v="2"/>
    <x v="0"/>
    <n v="5"/>
    <n v="1"/>
    <n v="1"/>
  </r>
  <r>
    <n v="52"/>
    <x v="208"/>
    <x v="1"/>
    <n v="2"/>
    <x v="73"/>
    <n v="2"/>
    <x v="1"/>
    <x v="1"/>
    <x v="2"/>
    <x v="0"/>
    <n v="8"/>
    <n v="1"/>
    <n v="1"/>
  </r>
  <r>
    <n v="52"/>
    <x v="208"/>
    <x v="1"/>
    <n v="2"/>
    <x v="74"/>
    <n v="2"/>
    <x v="2"/>
    <x v="0"/>
    <x v="2"/>
    <x v="0"/>
    <n v="10"/>
    <n v="1"/>
    <n v="0"/>
  </r>
  <r>
    <n v="52"/>
    <x v="208"/>
    <x v="1"/>
    <n v="2"/>
    <x v="75"/>
    <n v="2"/>
    <x v="2"/>
    <x v="0"/>
    <x v="2"/>
    <x v="0"/>
    <n v="10"/>
    <n v="1"/>
    <n v="0"/>
  </r>
  <r>
    <n v="52"/>
    <x v="208"/>
    <x v="1"/>
    <n v="2"/>
    <x v="76"/>
    <n v="2"/>
    <x v="2"/>
    <x v="1"/>
    <x v="2"/>
    <x v="0"/>
    <n v="10"/>
    <n v="1"/>
    <n v="1"/>
  </r>
  <r>
    <n v="52"/>
    <x v="208"/>
    <x v="1"/>
    <n v="2"/>
    <x v="77"/>
    <n v="2"/>
    <x v="1"/>
    <x v="0"/>
    <x v="2"/>
    <x v="0"/>
    <n v="8"/>
    <n v="1"/>
    <n v="0"/>
  </r>
  <r>
    <n v="52"/>
    <x v="208"/>
    <x v="1"/>
    <n v="2"/>
    <x v="78"/>
    <n v="2"/>
    <x v="0"/>
    <x v="0"/>
    <x v="2"/>
    <x v="0"/>
    <n v="6"/>
    <n v="1"/>
    <n v="0"/>
  </r>
  <r>
    <n v="52"/>
    <x v="208"/>
    <x v="1"/>
    <n v="2"/>
    <x v="79"/>
    <n v="2"/>
    <x v="1"/>
    <x v="0"/>
    <x v="2"/>
    <x v="0"/>
    <n v="7"/>
    <n v="1"/>
    <n v="0"/>
  </r>
  <r>
    <n v="52"/>
    <x v="208"/>
    <x v="1"/>
    <n v="2"/>
    <x v="80"/>
    <n v="1"/>
    <x v="1"/>
    <x v="0"/>
    <x v="2"/>
    <x v="1"/>
    <n v="8"/>
    <n v="0"/>
    <n v="0"/>
  </r>
  <r>
    <n v="52"/>
    <x v="208"/>
    <x v="1"/>
    <n v="2"/>
    <x v="81"/>
    <n v="2"/>
    <x v="1"/>
    <x v="0"/>
    <x v="2"/>
    <x v="0"/>
    <n v="8"/>
    <n v="1"/>
    <n v="0"/>
  </r>
  <r>
    <n v="52"/>
    <x v="208"/>
    <x v="1"/>
    <n v="2"/>
    <x v="82"/>
    <n v="1"/>
    <x v="0"/>
    <x v="0"/>
    <x v="2"/>
    <x v="1"/>
    <n v="5"/>
    <n v="0"/>
    <n v="0"/>
  </r>
  <r>
    <n v="52"/>
    <x v="208"/>
    <x v="1"/>
    <n v="2"/>
    <x v="83"/>
    <n v="1"/>
    <x v="1"/>
    <x v="0"/>
    <x v="2"/>
    <x v="1"/>
    <n v="8"/>
    <n v="0"/>
    <n v="0"/>
  </r>
  <r>
    <n v="52"/>
    <x v="208"/>
    <x v="1"/>
    <n v="2"/>
    <x v="84"/>
    <n v="2"/>
    <x v="2"/>
    <x v="0"/>
    <x v="2"/>
    <x v="0"/>
    <n v="9"/>
    <n v="1"/>
    <n v="0"/>
  </r>
  <r>
    <n v="52"/>
    <x v="208"/>
    <x v="1"/>
    <n v="2"/>
    <x v="85"/>
    <n v="2"/>
    <x v="2"/>
    <x v="0"/>
    <x v="2"/>
    <x v="0"/>
    <n v="10"/>
    <n v="1"/>
    <n v="0"/>
  </r>
  <r>
    <n v="52"/>
    <x v="208"/>
    <x v="1"/>
    <n v="2"/>
    <x v="86"/>
    <n v="2"/>
    <x v="2"/>
    <x v="0"/>
    <x v="2"/>
    <x v="0"/>
    <n v="10"/>
    <n v="1"/>
    <n v="0"/>
  </r>
  <r>
    <n v="52"/>
    <x v="208"/>
    <x v="1"/>
    <n v="2"/>
    <x v="87"/>
    <n v="2"/>
    <x v="2"/>
    <x v="0"/>
    <x v="2"/>
    <x v="0"/>
    <n v="9"/>
    <n v="1"/>
    <n v="0"/>
  </r>
  <r>
    <n v="52"/>
    <x v="208"/>
    <x v="1"/>
    <n v="2"/>
    <x v="88"/>
    <n v="2"/>
    <x v="1"/>
    <x v="0"/>
    <x v="2"/>
    <x v="0"/>
    <n v="8"/>
    <n v="1"/>
    <n v="0"/>
  </r>
  <r>
    <n v="52"/>
    <x v="208"/>
    <x v="1"/>
    <n v="2"/>
    <x v="89"/>
    <n v="2"/>
    <x v="1"/>
    <x v="1"/>
    <x v="2"/>
    <x v="0"/>
    <n v="8"/>
    <n v="1"/>
    <n v="1"/>
  </r>
  <r>
    <n v="52"/>
    <x v="208"/>
    <x v="1"/>
    <n v="2"/>
    <x v="90"/>
    <n v="2"/>
    <x v="0"/>
    <x v="1"/>
    <x v="2"/>
    <x v="0"/>
    <n v="6"/>
    <n v="1"/>
    <n v="1"/>
  </r>
  <r>
    <n v="52"/>
    <x v="208"/>
    <x v="1"/>
    <n v="2"/>
    <x v="91"/>
    <n v="2"/>
    <x v="0"/>
    <x v="0"/>
    <x v="2"/>
    <x v="0"/>
    <n v="6"/>
    <n v="1"/>
    <n v="0"/>
  </r>
  <r>
    <n v="53"/>
    <x v="209"/>
    <x v="6"/>
    <n v="3"/>
    <x v="61"/>
    <n v="3"/>
    <x v="2"/>
    <x v="1"/>
    <x v="2"/>
    <x v="3"/>
    <n v="10"/>
    <n v="1"/>
    <n v="1"/>
  </r>
  <r>
    <n v="53"/>
    <x v="209"/>
    <x v="6"/>
    <n v="3"/>
    <x v="62"/>
    <n v="3"/>
    <x v="2"/>
    <x v="1"/>
    <x v="2"/>
    <x v="3"/>
    <n v="10"/>
    <n v="1"/>
    <n v="1"/>
  </r>
  <r>
    <n v="53"/>
    <x v="209"/>
    <x v="6"/>
    <n v="3"/>
    <x v="63"/>
    <n v="3"/>
    <x v="2"/>
    <x v="1"/>
    <x v="2"/>
    <x v="3"/>
    <n v="10"/>
    <n v="1"/>
    <n v="1"/>
  </r>
  <r>
    <n v="53"/>
    <x v="209"/>
    <x v="6"/>
    <n v="3"/>
    <x v="64"/>
    <n v="3"/>
    <x v="2"/>
    <x v="1"/>
    <x v="2"/>
    <x v="3"/>
    <n v="10"/>
    <n v="1"/>
    <n v="1"/>
  </r>
  <r>
    <n v="53"/>
    <x v="209"/>
    <x v="6"/>
    <n v="3"/>
    <x v="65"/>
    <n v="3"/>
    <x v="0"/>
    <x v="1"/>
    <x v="2"/>
    <x v="3"/>
    <n v="6"/>
    <n v="1"/>
    <n v="1"/>
  </r>
  <r>
    <n v="53"/>
    <x v="209"/>
    <x v="6"/>
    <n v="3"/>
    <x v="66"/>
    <n v="3"/>
    <x v="1"/>
    <x v="0"/>
    <x v="2"/>
    <x v="3"/>
    <n v="7"/>
    <n v="1"/>
    <n v="0"/>
  </r>
  <r>
    <n v="53"/>
    <x v="209"/>
    <x v="6"/>
    <n v="3"/>
    <x v="67"/>
    <n v="3"/>
    <x v="1"/>
    <x v="0"/>
    <x v="2"/>
    <x v="3"/>
    <n v="7"/>
    <n v="1"/>
    <n v="0"/>
  </r>
  <r>
    <n v="53"/>
    <x v="209"/>
    <x v="6"/>
    <n v="3"/>
    <x v="68"/>
    <n v="2"/>
    <x v="0"/>
    <x v="0"/>
    <x v="2"/>
    <x v="0"/>
    <n v="6"/>
    <n v="0"/>
    <n v="0"/>
  </r>
  <r>
    <n v="53"/>
    <x v="209"/>
    <x v="6"/>
    <n v="3"/>
    <x v="69"/>
    <n v="3"/>
    <x v="0"/>
    <x v="0"/>
    <x v="2"/>
    <x v="3"/>
    <n v="5"/>
    <n v="1"/>
    <n v="0"/>
  </r>
  <r>
    <n v="53"/>
    <x v="209"/>
    <x v="6"/>
    <n v="3"/>
    <x v="70"/>
    <n v="4"/>
    <x v="1"/>
    <x v="1"/>
    <x v="2"/>
    <x v="4"/>
    <n v="7"/>
    <n v="0"/>
    <n v="1"/>
  </r>
  <r>
    <n v="53"/>
    <x v="209"/>
    <x v="6"/>
    <n v="3"/>
    <x v="71"/>
    <n v="3"/>
    <x v="1"/>
    <x v="1"/>
    <x v="2"/>
    <x v="3"/>
    <n v="8"/>
    <n v="1"/>
    <n v="1"/>
  </r>
  <r>
    <n v="53"/>
    <x v="209"/>
    <x v="6"/>
    <n v="3"/>
    <x v="72"/>
    <n v="3"/>
    <x v="0"/>
    <x v="1"/>
    <x v="2"/>
    <x v="3"/>
    <n v="5"/>
    <n v="1"/>
    <n v="1"/>
  </r>
  <r>
    <n v="53"/>
    <x v="209"/>
    <x v="6"/>
    <n v="3"/>
    <x v="73"/>
    <n v="2"/>
    <x v="1"/>
    <x v="1"/>
    <x v="2"/>
    <x v="0"/>
    <n v="8"/>
    <n v="0"/>
    <n v="1"/>
  </r>
  <r>
    <n v="53"/>
    <x v="209"/>
    <x v="6"/>
    <n v="3"/>
    <x v="74"/>
    <n v="3"/>
    <x v="2"/>
    <x v="0"/>
    <x v="2"/>
    <x v="3"/>
    <n v="10"/>
    <n v="1"/>
    <n v="0"/>
  </r>
  <r>
    <n v="53"/>
    <x v="209"/>
    <x v="6"/>
    <n v="3"/>
    <x v="75"/>
    <n v="3"/>
    <x v="2"/>
    <x v="0"/>
    <x v="2"/>
    <x v="3"/>
    <n v="10"/>
    <n v="1"/>
    <n v="0"/>
  </r>
  <r>
    <n v="53"/>
    <x v="209"/>
    <x v="6"/>
    <n v="3"/>
    <x v="76"/>
    <n v="3"/>
    <x v="2"/>
    <x v="1"/>
    <x v="2"/>
    <x v="3"/>
    <n v="10"/>
    <n v="1"/>
    <n v="1"/>
  </r>
  <r>
    <n v="53"/>
    <x v="209"/>
    <x v="6"/>
    <n v="3"/>
    <x v="77"/>
    <n v="3"/>
    <x v="1"/>
    <x v="0"/>
    <x v="2"/>
    <x v="3"/>
    <n v="8"/>
    <n v="1"/>
    <n v="0"/>
  </r>
  <r>
    <n v="53"/>
    <x v="209"/>
    <x v="6"/>
    <n v="3"/>
    <x v="78"/>
    <n v="3"/>
    <x v="0"/>
    <x v="0"/>
    <x v="2"/>
    <x v="3"/>
    <n v="6"/>
    <n v="1"/>
    <n v="0"/>
  </r>
  <r>
    <n v="53"/>
    <x v="209"/>
    <x v="6"/>
    <n v="3"/>
    <x v="79"/>
    <n v="3"/>
    <x v="1"/>
    <x v="0"/>
    <x v="2"/>
    <x v="3"/>
    <n v="7"/>
    <n v="1"/>
    <n v="0"/>
  </r>
  <r>
    <n v="53"/>
    <x v="209"/>
    <x v="6"/>
    <n v="3"/>
    <x v="80"/>
    <n v="3"/>
    <x v="1"/>
    <x v="0"/>
    <x v="2"/>
    <x v="3"/>
    <n v="8"/>
    <n v="1"/>
    <n v="0"/>
  </r>
  <r>
    <n v="53"/>
    <x v="209"/>
    <x v="6"/>
    <n v="3"/>
    <x v="81"/>
    <n v="3"/>
    <x v="1"/>
    <x v="0"/>
    <x v="2"/>
    <x v="3"/>
    <n v="8"/>
    <n v="1"/>
    <n v="0"/>
  </r>
  <r>
    <n v="53"/>
    <x v="209"/>
    <x v="6"/>
    <n v="3"/>
    <x v="82"/>
    <n v="3"/>
    <x v="0"/>
    <x v="0"/>
    <x v="2"/>
    <x v="3"/>
    <n v="5"/>
    <n v="1"/>
    <n v="0"/>
  </r>
  <r>
    <n v="53"/>
    <x v="209"/>
    <x v="6"/>
    <n v="3"/>
    <x v="83"/>
    <n v="3"/>
    <x v="1"/>
    <x v="0"/>
    <x v="2"/>
    <x v="3"/>
    <n v="8"/>
    <n v="1"/>
    <n v="0"/>
  </r>
  <r>
    <n v="53"/>
    <x v="209"/>
    <x v="6"/>
    <n v="3"/>
    <x v="84"/>
    <n v="3"/>
    <x v="2"/>
    <x v="0"/>
    <x v="2"/>
    <x v="3"/>
    <n v="9"/>
    <n v="1"/>
    <n v="0"/>
  </r>
  <r>
    <n v="53"/>
    <x v="209"/>
    <x v="6"/>
    <n v="3"/>
    <x v="85"/>
    <n v="3"/>
    <x v="2"/>
    <x v="0"/>
    <x v="2"/>
    <x v="3"/>
    <n v="10"/>
    <n v="1"/>
    <n v="0"/>
  </r>
  <r>
    <n v="53"/>
    <x v="209"/>
    <x v="6"/>
    <n v="3"/>
    <x v="86"/>
    <n v="3"/>
    <x v="2"/>
    <x v="0"/>
    <x v="2"/>
    <x v="3"/>
    <n v="10"/>
    <n v="1"/>
    <n v="0"/>
  </r>
  <r>
    <n v="53"/>
    <x v="209"/>
    <x v="6"/>
    <n v="3"/>
    <x v="87"/>
    <n v="3"/>
    <x v="2"/>
    <x v="0"/>
    <x v="2"/>
    <x v="3"/>
    <n v="9"/>
    <n v="1"/>
    <n v="0"/>
  </r>
  <r>
    <n v="53"/>
    <x v="209"/>
    <x v="6"/>
    <n v="3"/>
    <x v="88"/>
    <n v="3"/>
    <x v="1"/>
    <x v="0"/>
    <x v="2"/>
    <x v="3"/>
    <n v="8"/>
    <n v="1"/>
    <n v="0"/>
  </r>
  <r>
    <n v="53"/>
    <x v="209"/>
    <x v="6"/>
    <n v="3"/>
    <x v="89"/>
    <n v="3"/>
    <x v="1"/>
    <x v="1"/>
    <x v="2"/>
    <x v="3"/>
    <n v="8"/>
    <n v="1"/>
    <n v="1"/>
  </r>
  <r>
    <n v="53"/>
    <x v="209"/>
    <x v="6"/>
    <n v="3"/>
    <x v="90"/>
    <n v="3"/>
    <x v="0"/>
    <x v="1"/>
    <x v="2"/>
    <x v="3"/>
    <n v="6"/>
    <n v="1"/>
    <n v="1"/>
  </r>
  <r>
    <n v="53"/>
    <x v="209"/>
    <x v="6"/>
    <n v="3"/>
    <x v="91"/>
    <n v="3"/>
    <x v="0"/>
    <x v="0"/>
    <x v="2"/>
    <x v="3"/>
    <n v="6"/>
    <n v="1"/>
    <n v="0"/>
  </r>
  <r>
    <n v="54"/>
    <x v="210"/>
    <x v="2"/>
    <n v="1"/>
    <x v="61"/>
    <n v="1"/>
    <x v="2"/>
    <x v="1"/>
    <x v="2"/>
    <x v="1"/>
    <n v="10"/>
    <n v="1"/>
    <n v="1"/>
  </r>
  <r>
    <n v="54"/>
    <x v="210"/>
    <x v="2"/>
    <n v="1"/>
    <x v="62"/>
    <n v="1"/>
    <x v="2"/>
    <x v="1"/>
    <x v="2"/>
    <x v="1"/>
    <n v="10"/>
    <n v="1"/>
    <n v="1"/>
  </r>
  <r>
    <n v="54"/>
    <x v="210"/>
    <x v="2"/>
    <n v="1"/>
    <x v="63"/>
    <n v="3"/>
    <x v="2"/>
    <x v="1"/>
    <x v="2"/>
    <x v="3"/>
    <n v="10"/>
    <n v="0"/>
    <n v="1"/>
  </r>
  <r>
    <n v="54"/>
    <x v="210"/>
    <x v="2"/>
    <n v="1"/>
    <x v="64"/>
    <n v="1"/>
    <x v="2"/>
    <x v="1"/>
    <x v="2"/>
    <x v="1"/>
    <n v="10"/>
    <n v="1"/>
    <n v="1"/>
  </r>
  <r>
    <n v="54"/>
    <x v="210"/>
    <x v="2"/>
    <n v="1"/>
    <x v="65"/>
    <n v="1"/>
    <x v="0"/>
    <x v="1"/>
    <x v="2"/>
    <x v="1"/>
    <n v="6"/>
    <n v="1"/>
    <n v="1"/>
  </r>
  <r>
    <n v="54"/>
    <x v="210"/>
    <x v="2"/>
    <n v="1"/>
    <x v="66"/>
    <n v="1"/>
    <x v="1"/>
    <x v="0"/>
    <x v="2"/>
    <x v="1"/>
    <n v="7"/>
    <n v="1"/>
    <n v="0"/>
  </r>
  <r>
    <n v="54"/>
    <x v="210"/>
    <x v="2"/>
    <n v="1"/>
    <x v="67"/>
    <n v="1"/>
    <x v="1"/>
    <x v="0"/>
    <x v="2"/>
    <x v="1"/>
    <n v="7"/>
    <n v="1"/>
    <n v="0"/>
  </r>
  <r>
    <n v="54"/>
    <x v="210"/>
    <x v="2"/>
    <n v="1"/>
    <x v="68"/>
    <n v="3"/>
    <x v="0"/>
    <x v="0"/>
    <x v="2"/>
    <x v="3"/>
    <n v="6"/>
    <n v="0"/>
    <n v="0"/>
  </r>
  <r>
    <n v="54"/>
    <x v="210"/>
    <x v="2"/>
    <n v="1"/>
    <x v="69"/>
    <n v="1"/>
    <x v="0"/>
    <x v="0"/>
    <x v="2"/>
    <x v="1"/>
    <n v="5"/>
    <n v="1"/>
    <n v="0"/>
  </r>
  <r>
    <n v="54"/>
    <x v="210"/>
    <x v="2"/>
    <n v="1"/>
    <x v="70"/>
    <n v="4"/>
    <x v="1"/>
    <x v="1"/>
    <x v="2"/>
    <x v="4"/>
    <n v="7"/>
    <n v="0"/>
    <n v="1"/>
  </r>
  <r>
    <n v="54"/>
    <x v="210"/>
    <x v="2"/>
    <n v="1"/>
    <x v="71"/>
    <n v="1"/>
    <x v="1"/>
    <x v="1"/>
    <x v="2"/>
    <x v="1"/>
    <n v="8"/>
    <n v="1"/>
    <n v="1"/>
  </r>
  <r>
    <n v="54"/>
    <x v="210"/>
    <x v="2"/>
    <n v="1"/>
    <x v="72"/>
    <n v="1"/>
    <x v="0"/>
    <x v="1"/>
    <x v="2"/>
    <x v="1"/>
    <n v="5"/>
    <n v="1"/>
    <n v="1"/>
  </r>
  <r>
    <n v="54"/>
    <x v="210"/>
    <x v="2"/>
    <n v="1"/>
    <x v="73"/>
    <n v="1"/>
    <x v="1"/>
    <x v="1"/>
    <x v="2"/>
    <x v="1"/>
    <n v="8"/>
    <n v="1"/>
    <n v="1"/>
  </r>
  <r>
    <n v="54"/>
    <x v="210"/>
    <x v="2"/>
    <n v="1"/>
    <x v="74"/>
    <n v="1"/>
    <x v="2"/>
    <x v="0"/>
    <x v="2"/>
    <x v="1"/>
    <n v="10"/>
    <n v="1"/>
    <n v="0"/>
  </r>
  <r>
    <n v="54"/>
    <x v="210"/>
    <x v="2"/>
    <n v="1"/>
    <x v="75"/>
    <n v="1"/>
    <x v="2"/>
    <x v="0"/>
    <x v="2"/>
    <x v="1"/>
    <n v="10"/>
    <n v="1"/>
    <n v="0"/>
  </r>
  <r>
    <n v="54"/>
    <x v="210"/>
    <x v="2"/>
    <n v="1"/>
    <x v="76"/>
    <n v="1"/>
    <x v="2"/>
    <x v="1"/>
    <x v="2"/>
    <x v="1"/>
    <n v="10"/>
    <n v="1"/>
    <n v="1"/>
  </r>
  <r>
    <n v="54"/>
    <x v="210"/>
    <x v="2"/>
    <n v="1"/>
    <x v="77"/>
    <n v="1"/>
    <x v="1"/>
    <x v="0"/>
    <x v="2"/>
    <x v="1"/>
    <n v="8"/>
    <n v="1"/>
    <n v="0"/>
  </r>
  <r>
    <n v="54"/>
    <x v="210"/>
    <x v="2"/>
    <n v="1"/>
    <x v="78"/>
    <n v="1"/>
    <x v="0"/>
    <x v="0"/>
    <x v="2"/>
    <x v="1"/>
    <n v="6"/>
    <n v="1"/>
    <n v="0"/>
  </r>
  <r>
    <n v="54"/>
    <x v="210"/>
    <x v="2"/>
    <n v="1"/>
    <x v="79"/>
    <n v="3"/>
    <x v="1"/>
    <x v="0"/>
    <x v="2"/>
    <x v="3"/>
    <n v="7"/>
    <n v="0"/>
    <n v="0"/>
  </r>
  <r>
    <n v="54"/>
    <x v="210"/>
    <x v="2"/>
    <n v="1"/>
    <x v="80"/>
    <n v="1"/>
    <x v="1"/>
    <x v="0"/>
    <x v="2"/>
    <x v="1"/>
    <n v="8"/>
    <n v="1"/>
    <n v="0"/>
  </r>
  <r>
    <n v="54"/>
    <x v="210"/>
    <x v="2"/>
    <n v="1"/>
    <x v="81"/>
    <n v="1"/>
    <x v="1"/>
    <x v="0"/>
    <x v="2"/>
    <x v="1"/>
    <n v="8"/>
    <n v="1"/>
    <n v="0"/>
  </r>
  <r>
    <n v="54"/>
    <x v="210"/>
    <x v="2"/>
    <n v="1"/>
    <x v="82"/>
    <n v="1"/>
    <x v="0"/>
    <x v="0"/>
    <x v="2"/>
    <x v="1"/>
    <n v="5"/>
    <n v="1"/>
    <n v="0"/>
  </r>
  <r>
    <n v="54"/>
    <x v="210"/>
    <x v="2"/>
    <n v="1"/>
    <x v="83"/>
    <n v="1"/>
    <x v="1"/>
    <x v="0"/>
    <x v="2"/>
    <x v="1"/>
    <n v="8"/>
    <n v="1"/>
    <n v="0"/>
  </r>
  <r>
    <n v="54"/>
    <x v="210"/>
    <x v="2"/>
    <n v="1"/>
    <x v="84"/>
    <n v="1"/>
    <x v="2"/>
    <x v="0"/>
    <x v="2"/>
    <x v="1"/>
    <n v="9"/>
    <n v="1"/>
    <n v="0"/>
  </r>
  <r>
    <n v="54"/>
    <x v="210"/>
    <x v="2"/>
    <n v="1"/>
    <x v="85"/>
    <n v="1"/>
    <x v="2"/>
    <x v="0"/>
    <x v="2"/>
    <x v="1"/>
    <n v="10"/>
    <n v="1"/>
    <n v="0"/>
  </r>
  <r>
    <n v="54"/>
    <x v="210"/>
    <x v="2"/>
    <n v="1"/>
    <x v="86"/>
    <n v="1"/>
    <x v="2"/>
    <x v="0"/>
    <x v="2"/>
    <x v="1"/>
    <n v="10"/>
    <n v="1"/>
    <n v="0"/>
  </r>
  <r>
    <n v="54"/>
    <x v="210"/>
    <x v="2"/>
    <n v="1"/>
    <x v="87"/>
    <n v="1"/>
    <x v="2"/>
    <x v="0"/>
    <x v="2"/>
    <x v="1"/>
    <n v="9"/>
    <n v="1"/>
    <n v="0"/>
  </r>
  <r>
    <n v="54"/>
    <x v="210"/>
    <x v="2"/>
    <n v="1"/>
    <x v="88"/>
    <n v="3"/>
    <x v="1"/>
    <x v="0"/>
    <x v="2"/>
    <x v="3"/>
    <n v="8"/>
    <n v="0"/>
    <n v="0"/>
  </r>
  <r>
    <n v="54"/>
    <x v="210"/>
    <x v="2"/>
    <n v="1"/>
    <x v="89"/>
    <n v="1"/>
    <x v="1"/>
    <x v="1"/>
    <x v="2"/>
    <x v="1"/>
    <n v="8"/>
    <n v="1"/>
    <n v="1"/>
  </r>
  <r>
    <n v="54"/>
    <x v="210"/>
    <x v="2"/>
    <n v="1"/>
    <x v="90"/>
    <n v="1"/>
    <x v="0"/>
    <x v="1"/>
    <x v="2"/>
    <x v="1"/>
    <n v="6"/>
    <n v="1"/>
    <n v="1"/>
  </r>
  <r>
    <n v="54"/>
    <x v="210"/>
    <x v="2"/>
    <n v="1"/>
    <x v="91"/>
    <n v="5"/>
    <x v="0"/>
    <x v="0"/>
    <x v="2"/>
    <x v="5"/>
    <n v="6"/>
    <n v="0"/>
    <n v="0"/>
  </r>
  <r>
    <n v="55"/>
    <x v="211"/>
    <x v="3"/>
    <n v="4"/>
    <x v="61"/>
    <n v="3"/>
    <x v="2"/>
    <x v="1"/>
    <x v="2"/>
    <x v="3"/>
    <n v="10"/>
    <n v="0"/>
    <n v="1"/>
  </r>
  <r>
    <n v="55"/>
    <x v="211"/>
    <x v="3"/>
    <n v="4"/>
    <x v="62"/>
    <n v="4"/>
    <x v="2"/>
    <x v="1"/>
    <x v="2"/>
    <x v="4"/>
    <n v="10"/>
    <n v="1"/>
    <n v="1"/>
  </r>
  <r>
    <n v="55"/>
    <x v="211"/>
    <x v="3"/>
    <n v="4"/>
    <x v="63"/>
    <n v="4"/>
    <x v="2"/>
    <x v="1"/>
    <x v="2"/>
    <x v="4"/>
    <n v="10"/>
    <n v="1"/>
    <n v="1"/>
  </r>
  <r>
    <n v="55"/>
    <x v="211"/>
    <x v="3"/>
    <n v="4"/>
    <x v="64"/>
    <n v="4"/>
    <x v="2"/>
    <x v="1"/>
    <x v="2"/>
    <x v="4"/>
    <n v="10"/>
    <n v="1"/>
    <n v="1"/>
  </r>
  <r>
    <n v="55"/>
    <x v="211"/>
    <x v="3"/>
    <n v="4"/>
    <x v="65"/>
    <n v="4"/>
    <x v="0"/>
    <x v="1"/>
    <x v="2"/>
    <x v="4"/>
    <n v="6"/>
    <n v="1"/>
    <n v="1"/>
  </r>
  <r>
    <n v="55"/>
    <x v="211"/>
    <x v="3"/>
    <n v="4"/>
    <x v="66"/>
    <n v="4"/>
    <x v="1"/>
    <x v="0"/>
    <x v="2"/>
    <x v="4"/>
    <n v="7"/>
    <n v="1"/>
    <n v="0"/>
  </r>
  <r>
    <n v="55"/>
    <x v="211"/>
    <x v="3"/>
    <n v="4"/>
    <x v="67"/>
    <n v="4"/>
    <x v="1"/>
    <x v="0"/>
    <x v="2"/>
    <x v="4"/>
    <n v="7"/>
    <n v="1"/>
    <n v="0"/>
  </r>
  <r>
    <n v="55"/>
    <x v="211"/>
    <x v="3"/>
    <n v="4"/>
    <x v="68"/>
    <n v="4"/>
    <x v="0"/>
    <x v="0"/>
    <x v="2"/>
    <x v="4"/>
    <n v="6"/>
    <n v="1"/>
    <n v="0"/>
  </r>
  <r>
    <n v="55"/>
    <x v="211"/>
    <x v="3"/>
    <n v="4"/>
    <x v="69"/>
    <n v="4"/>
    <x v="0"/>
    <x v="0"/>
    <x v="2"/>
    <x v="4"/>
    <n v="5"/>
    <n v="1"/>
    <n v="0"/>
  </r>
  <r>
    <n v="55"/>
    <x v="211"/>
    <x v="3"/>
    <n v="4"/>
    <x v="70"/>
    <n v="1"/>
    <x v="1"/>
    <x v="1"/>
    <x v="2"/>
    <x v="1"/>
    <n v="7"/>
    <n v="0"/>
    <n v="1"/>
  </r>
  <r>
    <n v="55"/>
    <x v="211"/>
    <x v="3"/>
    <n v="4"/>
    <x v="71"/>
    <n v="4"/>
    <x v="1"/>
    <x v="1"/>
    <x v="2"/>
    <x v="4"/>
    <n v="8"/>
    <n v="1"/>
    <n v="1"/>
  </r>
  <r>
    <n v="55"/>
    <x v="211"/>
    <x v="3"/>
    <n v="4"/>
    <x v="72"/>
    <n v="4"/>
    <x v="0"/>
    <x v="1"/>
    <x v="2"/>
    <x v="4"/>
    <n v="5"/>
    <n v="1"/>
    <n v="1"/>
  </r>
  <r>
    <n v="55"/>
    <x v="211"/>
    <x v="3"/>
    <n v="4"/>
    <x v="73"/>
    <n v="4"/>
    <x v="1"/>
    <x v="1"/>
    <x v="2"/>
    <x v="4"/>
    <n v="8"/>
    <n v="1"/>
    <n v="1"/>
  </r>
  <r>
    <n v="55"/>
    <x v="211"/>
    <x v="3"/>
    <n v="4"/>
    <x v="74"/>
    <n v="4"/>
    <x v="2"/>
    <x v="0"/>
    <x v="2"/>
    <x v="4"/>
    <n v="10"/>
    <n v="1"/>
    <n v="0"/>
  </r>
  <r>
    <n v="55"/>
    <x v="211"/>
    <x v="3"/>
    <n v="4"/>
    <x v="75"/>
    <n v="4"/>
    <x v="2"/>
    <x v="0"/>
    <x v="2"/>
    <x v="4"/>
    <n v="10"/>
    <n v="1"/>
    <n v="0"/>
  </r>
  <r>
    <n v="55"/>
    <x v="211"/>
    <x v="3"/>
    <n v="4"/>
    <x v="76"/>
    <n v="3"/>
    <x v="2"/>
    <x v="1"/>
    <x v="2"/>
    <x v="3"/>
    <n v="10"/>
    <n v="0"/>
    <n v="1"/>
  </r>
  <r>
    <n v="55"/>
    <x v="211"/>
    <x v="3"/>
    <n v="4"/>
    <x v="77"/>
    <n v="4"/>
    <x v="1"/>
    <x v="0"/>
    <x v="2"/>
    <x v="4"/>
    <n v="8"/>
    <n v="1"/>
    <n v="0"/>
  </r>
  <r>
    <n v="55"/>
    <x v="211"/>
    <x v="3"/>
    <n v="4"/>
    <x v="78"/>
    <n v="4"/>
    <x v="0"/>
    <x v="0"/>
    <x v="2"/>
    <x v="4"/>
    <n v="6"/>
    <n v="1"/>
    <n v="0"/>
  </r>
  <r>
    <n v="55"/>
    <x v="211"/>
    <x v="3"/>
    <n v="4"/>
    <x v="79"/>
    <n v="4"/>
    <x v="1"/>
    <x v="0"/>
    <x v="2"/>
    <x v="4"/>
    <n v="7"/>
    <n v="1"/>
    <n v="0"/>
  </r>
  <r>
    <n v="55"/>
    <x v="211"/>
    <x v="3"/>
    <n v="4"/>
    <x v="80"/>
    <n v="4"/>
    <x v="1"/>
    <x v="0"/>
    <x v="2"/>
    <x v="4"/>
    <n v="8"/>
    <n v="1"/>
    <n v="0"/>
  </r>
  <r>
    <n v="55"/>
    <x v="211"/>
    <x v="3"/>
    <n v="4"/>
    <x v="81"/>
    <n v="4"/>
    <x v="1"/>
    <x v="0"/>
    <x v="2"/>
    <x v="4"/>
    <n v="8"/>
    <n v="1"/>
    <n v="0"/>
  </r>
  <r>
    <n v="55"/>
    <x v="211"/>
    <x v="3"/>
    <n v="4"/>
    <x v="82"/>
    <n v="4"/>
    <x v="0"/>
    <x v="0"/>
    <x v="2"/>
    <x v="4"/>
    <n v="5"/>
    <n v="1"/>
    <n v="0"/>
  </r>
  <r>
    <n v="55"/>
    <x v="211"/>
    <x v="3"/>
    <n v="4"/>
    <x v="83"/>
    <n v="4"/>
    <x v="1"/>
    <x v="0"/>
    <x v="2"/>
    <x v="4"/>
    <n v="8"/>
    <n v="1"/>
    <n v="0"/>
  </r>
  <r>
    <n v="55"/>
    <x v="211"/>
    <x v="3"/>
    <n v="4"/>
    <x v="84"/>
    <n v="4"/>
    <x v="2"/>
    <x v="0"/>
    <x v="2"/>
    <x v="4"/>
    <n v="9"/>
    <n v="1"/>
    <n v="0"/>
  </r>
  <r>
    <n v="55"/>
    <x v="211"/>
    <x v="3"/>
    <n v="4"/>
    <x v="85"/>
    <n v="4"/>
    <x v="2"/>
    <x v="0"/>
    <x v="2"/>
    <x v="4"/>
    <n v="10"/>
    <n v="1"/>
    <n v="0"/>
  </r>
  <r>
    <n v="55"/>
    <x v="211"/>
    <x v="3"/>
    <n v="4"/>
    <x v="86"/>
    <n v="4"/>
    <x v="2"/>
    <x v="0"/>
    <x v="2"/>
    <x v="4"/>
    <n v="10"/>
    <n v="1"/>
    <n v="0"/>
  </r>
  <r>
    <n v="55"/>
    <x v="211"/>
    <x v="3"/>
    <n v="4"/>
    <x v="87"/>
    <n v="4"/>
    <x v="2"/>
    <x v="0"/>
    <x v="2"/>
    <x v="4"/>
    <n v="9"/>
    <n v="1"/>
    <n v="0"/>
  </r>
  <r>
    <n v="55"/>
    <x v="211"/>
    <x v="3"/>
    <n v="4"/>
    <x v="88"/>
    <n v="4"/>
    <x v="1"/>
    <x v="0"/>
    <x v="2"/>
    <x v="4"/>
    <n v="8"/>
    <n v="1"/>
    <n v="0"/>
  </r>
  <r>
    <n v="55"/>
    <x v="211"/>
    <x v="3"/>
    <n v="4"/>
    <x v="89"/>
    <n v="4"/>
    <x v="1"/>
    <x v="1"/>
    <x v="2"/>
    <x v="4"/>
    <n v="8"/>
    <n v="1"/>
    <n v="1"/>
  </r>
  <r>
    <n v="55"/>
    <x v="211"/>
    <x v="3"/>
    <n v="4"/>
    <x v="90"/>
    <n v="4"/>
    <x v="0"/>
    <x v="1"/>
    <x v="2"/>
    <x v="4"/>
    <n v="6"/>
    <n v="1"/>
    <n v="1"/>
  </r>
  <r>
    <n v="55"/>
    <x v="211"/>
    <x v="3"/>
    <n v="4"/>
    <x v="91"/>
    <n v="4"/>
    <x v="0"/>
    <x v="0"/>
    <x v="2"/>
    <x v="4"/>
    <n v="6"/>
    <n v="1"/>
    <n v="0"/>
  </r>
  <r>
    <n v="56"/>
    <x v="212"/>
    <x v="6"/>
    <n v="3"/>
    <x v="61"/>
    <n v="3"/>
    <x v="2"/>
    <x v="1"/>
    <x v="2"/>
    <x v="3"/>
    <n v="10"/>
    <n v="1"/>
    <n v="1"/>
  </r>
  <r>
    <n v="56"/>
    <x v="212"/>
    <x v="6"/>
    <n v="3"/>
    <x v="62"/>
    <n v="3"/>
    <x v="2"/>
    <x v="1"/>
    <x v="2"/>
    <x v="3"/>
    <n v="10"/>
    <n v="1"/>
    <n v="1"/>
  </r>
  <r>
    <n v="56"/>
    <x v="212"/>
    <x v="6"/>
    <n v="3"/>
    <x v="63"/>
    <n v="3"/>
    <x v="2"/>
    <x v="1"/>
    <x v="2"/>
    <x v="3"/>
    <n v="10"/>
    <n v="1"/>
    <n v="1"/>
  </r>
  <r>
    <n v="56"/>
    <x v="212"/>
    <x v="6"/>
    <n v="3"/>
    <x v="64"/>
    <n v="2"/>
    <x v="2"/>
    <x v="1"/>
    <x v="2"/>
    <x v="0"/>
    <n v="10"/>
    <n v="0"/>
    <n v="1"/>
  </r>
  <r>
    <n v="56"/>
    <x v="212"/>
    <x v="6"/>
    <n v="3"/>
    <x v="65"/>
    <n v="3"/>
    <x v="0"/>
    <x v="1"/>
    <x v="2"/>
    <x v="3"/>
    <n v="6"/>
    <n v="1"/>
    <n v="1"/>
  </r>
  <r>
    <n v="56"/>
    <x v="212"/>
    <x v="6"/>
    <n v="3"/>
    <x v="66"/>
    <n v="3"/>
    <x v="1"/>
    <x v="0"/>
    <x v="2"/>
    <x v="3"/>
    <n v="7"/>
    <n v="1"/>
    <n v="0"/>
  </r>
  <r>
    <n v="56"/>
    <x v="212"/>
    <x v="6"/>
    <n v="3"/>
    <x v="67"/>
    <n v="3"/>
    <x v="1"/>
    <x v="0"/>
    <x v="2"/>
    <x v="3"/>
    <n v="7"/>
    <n v="1"/>
    <n v="0"/>
  </r>
  <r>
    <n v="56"/>
    <x v="212"/>
    <x v="6"/>
    <n v="3"/>
    <x v="68"/>
    <n v="5"/>
    <x v="0"/>
    <x v="0"/>
    <x v="2"/>
    <x v="5"/>
    <n v="6"/>
    <n v="0"/>
    <n v="0"/>
  </r>
  <r>
    <n v="56"/>
    <x v="212"/>
    <x v="6"/>
    <n v="3"/>
    <x v="69"/>
    <n v="3"/>
    <x v="0"/>
    <x v="0"/>
    <x v="2"/>
    <x v="3"/>
    <n v="5"/>
    <n v="1"/>
    <n v="0"/>
  </r>
  <r>
    <n v="56"/>
    <x v="212"/>
    <x v="6"/>
    <n v="3"/>
    <x v="70"/>
    <n v="4"/>
    <x v="1"/>
    <x v="1"/>
    <x v="2"/>
    <x v="4"/>
    <n v="7"/>
    <n v="0"/>
    <n v="1"/>
  </r>
  <r>
    <n v="56"/>
    <x v="212"/>
    <x v="6"/>
    <n v="3"/>
    <x v="71"/>
    <n v="3"/>
    <x v="1"/>
    <x v="1"/>
    <x v="2"/>
    <x v="3"/>
    <n v="8"/>
    <n v="1"/>
    <n v="1"/>
  </r>
  <r>
    <n v="56"/>
    <x v="212"/>
    <x v="6"/>
    <n v="3"/>
    <x v="72"/>
    <n v="3"/>
    <x v="0"/>
    <x v="1"/>
    <x v="2"/>
    <x v="3"/>
    <n v="5"/>
    <n v="1"/>
    <n v="1"/>
  </r>
  <r>
    <n v="56"/>
    <x v="212"/>
    <x v="6"/>
    <n v="3"/>
    <x v="73"/>
    <n v="3"/>
    <x v="1"/>
    <x v="1"/>
    <x v="2"/>
    <x v="3"/>
    <n v="8"/>
    <n v="1"/>
    <n v="1"/>
  </r>
  <r>
    <n v="56"/>
    <x v="212"/>
    <x v="6"/>
    <n v="3"/>
    <x v="74"/>
    <n v="3"/>
    <x v="2"/>
    <x v="0"/>
    <x v="2"/>
    <x v="3"/>
    <n v="10"/>
    <n v="1"/>
    <n v="0"/>
  </r>
  <r>
    <n v="56"/>
    <x v="212"/>
    <x v="6"/>
    <n v="3"/>
    <x v="75"/>
    <n v="3"/>
    <x v="2"/>
    <x v="0"/>
    <x v="2"/>
    <x v="3"/>
    <n v="10"/>
    <n v="1"/>
    <n v="0"/>
  </r>
  <r>
    <n v="56"/>
    <x v="212"/>
    <x v="6"/>
    <n v="3"/>
    <x v="76"/>
    <n v="3"/>
    <x v="2"/>
    <x v="1"/>
    <x v="2"/>
    <x v="3"/>
    <n v="10"/>
    <n v="1"/>
    <n v="1"/>
  </r>
  <r>
    <n v="56"/>
    <x v="212"/>
    <x v="6"/>
    <n v="3"/>
    <x v="77"/>
    <n v="3"/>
    <x v="1"/>
    <x v="0"/>
    <x v="2"/>
    <x v="3"/>
    <n v="8"/>
    <n v="1"/>
    <n v="0"/>
  </r>
  <r>
    <n v="56"/>
    <x v="212"/>
    <x v="6"/>
    <n v="3"/>
    <x v="78"/>
    <n v="3"/>
    <x v="0"/>
    <x v="0"/>
    <x v="2"/>
    <x v="3"/>
    <n v="6"/>
    <n v="1"/>
    <n v="0"/>
  </r>
  <r>
    <n v="56"/>
    <x v="212"/>
    <x v="6"/>
    <n v="3"/>
    <x v="79"/>
    <n v="3"/>
    <x v="1"/>
    <x v="0"/>
    <x v="2"/>
    <x v="3"/>
    <n v="7"/>
    <n v="1"/>
    <n v="0"/>
  </r>
  <r>
    <n v="56"/>
    <x v="212"/>
    <x v="6"/>
    <n v="3"/>
    <x v="80"/>
    <n v="3"/>
    <x v="1"/>
    <x v="0"/>
    <x v="2"/>
    <x v="3"/>
    <n v="8"/>
    <n v="1"/>
    <n v="0"/>
  </r>
  <r>
    <n v="56"/>
    <x v="212"/>
    <x v="6"/>
    <n v="3"/>
    <x v="81"/>
    <n v="3"/>
    <x v="1"/>
    <x v="0"/>
    <x v="2"/>
    <x v="3"/>
    <n v="8"/>
    <n v="1"/>
    <n v="0"/>
  </r>
  <r>
    <n v="56"/>
    <x v="212"/>
    <x v="6"/>
    <n v="3"/>
    <x v="82"/>
    <n v="3"/>
    <x v="0"/>
    <x v="0"/>
    <x v="2"/>
    <x v="3"/>
    <n v="5"/>
    <n v="1"/>
    <n v="0"/>
  </r>
  <r>
    <n v="56"/>
    <x v="212"/>
    <x v="6"/>
    <n v="3"/>
    <x v="83"/>
    <n v="1"/>
    <x v="1"/>
    <x v="0"/>
    <x v="2"/>
    <x v="1"/>
    <n v="8"/>
    <n v="0"/>
    <n v="0"/>
  </r>
  <r>
    <n v="56"/>
    <x v="212"/>
    <x v="6"/>
    <n v="3"/>
    <x v="84"/>
    <n v="4"/>
    <x v="2"/>
    <x v="0"/>
    <x v="2"/>
    <x v="4"/>
    <n v="9"/>
    <n v="0"/>
    <n v="0"/>
  </r>
  <r>
    <n v="56"/>
    <x v="212"/>
    <x v="6"/>
    <n v="3"/>
    <x v="85"/>
    <n v="3"/>
    <x v="2"/>
    <x v="0"/>
    <x v="2"/>
    <x v="3"/>
    <n v="10"/>
    <n v="1"/>
    <n v="0"/>
  </r>
  <r>
    <n v="56"/>
    <x v="212"/>
    <x v="6"/>
    <n v="3"/>
    <x v="86"/>
    <n v="3"/>
    <x v="2"/>
    <x v="0"/>
    <x v="2"/>
    <x v="3"/>
    <n v="10"/>
    <n v="1"/>
    <n v="0"/>
  </r>
  <r>
    <n v="56"/>
    <x v="212"/>
    <x v="6"/>
    <n v="3"/>
    <x v="87"/>
    <n v="3"/>
    <x v="2"/>
    <x v="0"/>
    <x v="2"/>
    <x v="3"/>
    <n v="9"/>
    <n v="1"/>
    <n v="0"/>
  </r>
  <r>
    <n v="56"/>
    <x v="212"/>
    <x v="6"/>
    <n v="3"/>
    <x v="88"/>
    <n v="3"/>
    <x v="1"/>
    <x v="0"/>
    <x v="2"/>
    <x v="3"/>
    <n v="8"/>
    <n v="1"/>
    <n v="0"/>
  </r>
  <r>
    <n v="56"/>
    <x v="212"/>
    <x v="6"/>
    <n v="3"/>
    <x v="89"/>
    <n v="3"/>
    <x v="1"/>
    <x v="1"/>
    <x v="2"/>
    <x v="3"/>
    <n v="8"/>
    <n v="1"/>
    <n v="1"/>
  </r>
  <r>
    <n v="56"/>
    <x v="212"/>
    <x v="6"/>
    <n v="3"/>
    <x v="90"/>
    <n v="3"/>
    <x v="0"/>
    <x v="1"/>
    <x v="2"/>
    <x v="3"/>
    <n v="6"/>
    <n v="1"/>
    <n v="1"/>
  </r>
  <r>
    <n v="56"/>
    <x v="212"/>
    <x v="6"/>
    <n v="3"/>
    <x v="91"/>
    <n v="3"/>
    <x v="0"/>
    <x v="0"/>
    <x v="2"/>
    <x v="3"/>
    <n v="6"/>
    <n v="1"/>
    <n v="0"/>
  </r>
  <r>
    <n v="57"/>
    <x v="213"/>
    <x v="2"/>
    <n v="1"/>
    <x v="61"/>
    <n v="1"/>
    <x v="2"/>
    <x v="1"/>
    <x v="2"/>
    <x v="1"/>
    <n v="10"/>
    <n v="1"/>
    <n v="1"/>
  </r>
  <r>
    <n v="57"/>
    <x v="213"/>
    <x v="2"/>
    <n v="1"/>
    <x v="62"/>
    <n v="1"/>
    <x v="2"/>
    <x v="1"/>
    <x v="2"/>
    <x v="1"/>
    <n v="10"/>
    <n v="1"/>
    <n v="1"/>
  </r>
  <r>
    <n v="57"/>
    <x v="213"/>
    <x v="2"/>
    <n v="1"/>
    <x v="63"/>
    <n v="1"/>
    <x v="2"/>
    <x v="1"/>
    <x v="2"/>
    <x v="1"/>
    <n v="10"/>
    <n v="1"/>
    <n v="1"/>
  </r>
  <r>
    <n v="57"/>
    <x v="213"/>
    <x v="2"/>
    <n v="1"/>
    <x v="64"/>
    <n v="1"/>
    <x v="2"/>
    <x v="1"/>
    <x v="2"/>
    <x v="1"/>
    <n v="10"/>
    <n v="1"/>
    <n v="1"/>
  </r>
  <r>
    <n v="57"/>
    <x v="213"/>
    <x v="2"/>
    <n v="1"/>
    <x v="65"/>
    <n v="1"/>
    <x v="0"/>
    <x v="1"/>
    <x v="2"/>
    <x v="1"/>
    <n v="6"/>
    <n v="1"/>
    <n v="1"/>
  </r>
  <r>
    <n v="57"/>
    <x v="213"/>
    <x v="2"/>
    <n v="1"/>
    <x v="66"/>
    <n v="1"/>
    <x v="1"/>
    <x v="0"/>
    <x v="2"/>
    <x v="1"/>
    <n v="7"/>
    <n v="1"/>
    <n v="0"/>
  </r>
  <r>
    <n v="57"/>
    <x v="213"/>
    <x v="2"/>
    <n v="1"/>
    <x v="67"/>
    <n v="6"/>
    <x v="1"/>
    <x v="0"/>
    <x v="2"/>
    <x v="6"/>
    <n v="7"/>
    <n v="0"/>
    <n v="0"/>
  </r>
  <r>
    <n v="57"/>
    <x v="213"/>
    <x v="2"/>
    <n v="1"/>
    <x v="68"/>
    <n v="1"/>
    <x v="0"/>
    <x v="0"/>
    <x v="2"/>
    <x v="1"/>
    <n v="6"/>
    <n v="1"/>
    <n v="0"/>
  </r>
  <r>
    <n v="57"/>
    <x v="213"/>
    <x v="2"/>
    <n v="1"/>
    <x v="69"/>
    <n v="1"/>
    <x v="0"/>
    <x v="0"/>
    <x v="2"/>
    <x v="1"/>
    <n v="5"/>
    <n v="1"/>
    <n v="0"/>
  </r>
  <r>
    <n v="57"/>
    <x v="213"/>
    <x v="2"/>
    <n v="1"/>
    <x v="70"/>
    <n v="3"/>
    <x v="1"/>
    <x v="1"/>
    <x v="2"/>
    <x v="3"/>
    <n v="7"/>
    <n v="0"/>
    <n v="1"/>
  </r>
  <r>
    <n v="57"/>
    <x v="213"/>
    <x v="2"/>
    <n v="1"/>
    <x v="71"/>
    <n v="1"/>
    <x v="1"/>
    <x v="1"/>
    <x v="2"/>
    <x v="1"/>
    <n v="8"/>
    <n v="1"/>
    <n v="1"/>
  </r>
  <r>
    <n v="57"/>
    <x v="213"/>
    <x v="2"/>
    <n v="1"/>
    <x v="72"/>
    <n v="1"/>
    <x v="0"/>
    <x v="1"/>
    <x v="2"/>
    <x v="1"/>
    <n v="5"/>
    <n v="1"/>
    <n v="1"/>
  </r>
  <r>
    <n v="57"/>
    <x v="213"/>
    <x v="2"/>
    <n v="1"/>
    <x v="73"/>
    <n v="2"/>
    <x v="1"/>
    <x v="1"/>
    <x v="2"/>
    <x v="0"/>
    <n v="8"/>
    <n v="0"/>
    <n v="1"/>
  </r>
  <r>
    <n v="57"/>
    <x v="213"/>
    <x v="2"/>
    <n v="1"/>
    <x v="74"/>
    <n v="6"/>
    <x v="2"/>
    <x v="0"/>
    <x v="2"/>
    <x v="6"/>
    <n v="10"/>
    <n v="0"/>
    <n v="0"/>
  </r>
  <r>
    <n v="57"/>
    <x v="213"/>
    <x v="2"/>
    <n v="1"/>
    <x v="75"/>
    <n v="1"/>
    <x v="2"/>
    <x v="0"/>
    <x v="2"/>
    <x v="1"/>
    <n v="10"/>
    <n v="1"/>
    <n v="0"/>
  </r>
  <r>
    <n v="57"/>
    <x v="213"/>
    <x v="2"/>
    <n v="1"/>
    <x v="76"/>
    <n v="1"/>
    <x v="2"/>
    <x v="1"/>
    <x v="2"/>
    <x v="1"/>
    <n v="10"/>
    <n v="1"/>
    <n v="1"/>
  </r>
  <r>
    <n v="57"/>
    <x v="213"/>
    <x v="2"/>
    <n v="1"/>
    <x v="77"/>
    <n v="1"/>
    <x v="1"/>
    <x v="0"/>
    <x v="2"/>
    <x v="1"/>
    <n v="8"/>
    <n v="1"/>
    <n v="0"/>
  </r>
  <r>
    <n v="57"/>
    <x v="213"/>
    <x v="2"/>
    <n v="1"/>
    <x v="78"/>
    <n v="1"/>
    <x v="0"/>
    <x v="0"/>
    <x v="2"/>
    <x v="1"/>
    <n v="6"/>
    <n v="1"/>
    <n v="0"/>
  </r>
  <r>
    <n v="57"/>
    <x v="213"/>
    <x v="2"/>
    <n v="1"/>
    <x v="79"/>
    <n v="1"/>
    <x v="1"/>
    <x v="0"/>
    <x v="2"/>
    <x v="1"/>
    <n v="7"/>
    <n v="1"/>
    <n v="0"/>
  </r>
  <r>
    <n v="57"/>
    <x v="213"/>
    <x v="2"/>
    <n v="1"/>
    <x v="80"/>
    <n v="1"/>
    <x v="1"/>
    <x v="0"/>
    <x v="2"/>
    <x v="1"/>
    <n v="8"/>
    <n v="1"/>
    <n v="0"/>
  </r>
  <r>
    <n v="57"/>
    <x v="213"/>
    <x v="2"/>
    <n v="1"/>
    <x v="81"/>
    <n v="1"/>
    <x v="1"/>
    <x v="0"/>
    <x v="2"/>
    <x v="1"/>
    <n v="8"/>
    <n v="1"/>
    <n v="0"/>
  </r>
  <r>
    <n v="57"/>
    <x v="213"/>
    <x v="2"/>
    <n v="1"/>
    <x v="82"/>
    <n v="1"/>
    <x v="0"/>
    <x v="0"/>
    <x v="2"/>
    <x v="1"/>
    <n v="5"/>
    <n v="1"/>
    <n v="0"/>
  </r>
  <r>
    <n v="57"/>
    <x v="213"/>
    <x v="2"/>
    <n v="1"/>
    <x v="83"/>
    <n v="1"/>
    <x v="1"/>
    <x v="0"/>
    <x v="2"/>
    <x v="1"/>
    <n v="8"/>
    <n v="1"/>
    <n v="0"/>
  </r>
  <r>
    <n v="57"/>
    <x v="213"/>
    <x v="2"/>
    <n v="1"/>
    <x v="84"/>
    <n v="6"/>
    <x v="2"/>
    <x v="0"/>
    <x v="2"/>
    <x v="6"/>
    <n v="9"/>
    <n v="0"/>
    <n v="0"/>
  </r>
  <r>
    <n v="57"/>
    <x v="213"/>
    <x v="2"/>
    <n v="1"/>
    <x v="85"/>
    <n v="1"/>
    <x v="2"/>
    <x v="0"/>
    <x v="2"/>
    <x v="1"/>
    <n v="10"/>
    <n v="1"/>
    <n v="0"/>
  </r>
  <r>
    <n v="57"/>
    <x v="213"/>
    <x v="2"/>
    <n v="1"/>
    <x v="86"/>
    <n v="1"/>
    <x v="2"/>
    <x v="0"/>
    <x v="2"/>
    <x v="1"/>
    <n v="10"/>
    <n v="1"/>
    <n v="0"/>
  </r>
  <r>
    <n v="57"/>
    <x v="213"/>
    <x v="2"/>
    <n v="1"/>
    <x v="87"/>
    <n v="1"/>
    <x v="2"/>
    <x v="0"/>
    <x v="2"/>
    <x v="1"/>
    <n v="9"/>
    <n v="1"/>
    <n v="0"/>
  </r>
  <r>
    <n v="57"/>
    <x v="213"/>
    <x v="2"/>
    <n v="1"/>
    <x v="88"/>
    <n v="1"/>
    <x v="1"/>
    <x v="0"/>
    <x v="2"/>
    <x v="1"/>
    <n v="8"/>
    <n v="1"/>
    <n v="0"/>
  </r>
  <r>
    <n v="57"/>
    <x v="213"/>
    <x v="2"/>
    <n v="1"/>
    <x v="89"/>
    <n v="6"/>
    <x v="1"/>
    <x v="1"/>
    <x v="2"/>
    <x v="6"/>
    <n v="8"/>
    <n v="0"/>
    <n v="1"/>
  </r>
  <r>
    <n v="57"/>
    <x v="213"/>
    <x v="2"/>
    <n v="1"/>
    <x v="90"/>
    <n v="1"/>
    <x v="0"/>
    <x v="1"/>
    <x v="2"/>
    <x v="1"/>
    <n v="6"/>
    <n v="1"/>
    <n v="1"/>
  </r>
  <r>
    <n v="57"/>
    <x v="213"/>
    <x v="2"/>
    <n v="1"/>
    <x v="91"/>
    <n v="1"/>
    <x v="0"/>
    <x v="0"/>
    <x v="2"/>
    <x v="1"/>
    <n v="6"/>
    <n v="1"/>
    <n v="0"/>
  </r>
  <r>
    <n v="58"/>
    <x v="214"/>
    <x v="3"/>
    <n v="4"/>
    <x v="61"/>
    <n v="4"/>
    <x v="2"/>
    <x v="1"/>
    <x v="2"/>
    <x v="4"/>
    <n v="10"/>
    <n v="1"/>
    <n v="1"/>
  </r>
  <r>
    <n v="58"/>
    <x v="214"/>
    <x v="3"/>
    <n v="4"/>
    <x v="62"/>
    <n v="7"/>
    <x v="2"/>
    <x v="1"/>
    <x v="2"/>
    <x v="2"/>
    <n v="10"/>
    <n v="0"/>
    <n v="1"/>
  </r>
  <r>
    <n v="58"/>
    <x v="214"/>
    <x v="3"/>
    <n v="4"/>
    <x v="63"/>
    <n v="4"/>
    <x v="2"/>
    <x v="1"/>
    <x v="2"/>
    <x v="4"/>
    <n v="10"/>
    <n v="1"/>
    <n v="1"/>
  </r>
  <r>
    <n v="58"/>
    <x v="214"/>
    <x v="3"/>
    <n v="4"/>
    <x v="64"/>
    <n v="4"/>
    <x v="2"/>
    <x v="1"/>
    <x v="2"/>
    <x v="4"/>
    <n v="10"/>
    <n v="1"/>
    <n v="1"/>
  </r>
  <r>
    <n v="58"/>
    <x v="214"/>
    <x v="3"/>
    <n v="4"/>
    <x v="65"/>
    <n v="4"/>
    <x v="0"/>
    <x v="1"/>
    <x v="2"/>
    <x v="4"/>
    <n v="6"/>
    <n v="1"/>
    <n v="1"/>
  </r>
  <r>
    <n v="58"/>
    <x v="214"/>
    <x v="3"/>
    <n v="4"/>
    <x v="66"/>
    <n v="4"/>
    <x v="1"/>
    <x v="0"/>
    <x v="2"/>
    <x v="4"/>
    <n v="7"/>
    <n v="1"/>
    <n v="0"/>
  </r>
  <r>
    <n v="58"/>
    <x v="214"/>
    <x v="3"/>
    <n v="4"/>
    <x v="67"/>
    <n v="4"/>
    <x v="1"/>
    <x v="0"/>
    <x v="2"/>
    <x v="4"/>
    <n v="7"/>
    <n v="1"/>
    <n v="0"/>
  </r>
  <r>
    <n v="58"/>
    <x v="214"/>
    <x v="3"/>
    <n v="4"/>
    <x v="68"/>
    <n v="4"/>
    <x v="0"/>
    <x v="0"/>
    <x v="2"/>
    <x v="4"/>
    <n v="6"/>
    <n v="1"/>
    <n v="0"/>
  </r>
  <r>
    <n v="58"/>
    <x v="214"/>
    <x v="3"/>
    <n v="4"/>
    <x v="69"/>
    <n v="4"/>
    <x v="0"/>
    <x v="0"/>
    <x v="2"/>
    <x v="4"/>
    <n v="5"/>
    <n v="1"/>
    <n v="0"/>
  </r>
  <r>
    <n v="58"/>
    <x v="214"/>
    <x v="3"/>
    <n v="4"/>
    <x v="70"/>
    <n v="3"/>
    <x v="1"/>
    <x v="1"/>
    <x v="2"/>
    <x v="3"/>
    <n v="7"/>
    <n v="0"/>
    <n v="1"/>
  </r>
  <r>
    <n v="58"/>
    <x v="214"/>
    <x v="3"/>
    <n v="4"/>
    <x v="71"/>
    <n v="4"/>
    <x v="1"/>
    <x v="1"/>
    <x v="2"/>
    <x v="4"/>
    <n v="8"/>
    <n v="1"/>
    <n v="1"/>
  </r>
  <r>
    <n v="58"/>
    <x v="214"/>
    <x v="3"/>
    <n v="4"/>
    <x v="72"/>
    <n v="4"/>
    <x v="0"/>
    <x v="1"/>
    <x v="2"/>
    <x v="4"/>
    <n v="5"/>
    <n v="1"/>
    <n v="1"/>
  </r>
  <r>
    <n v="58"/>
    <x v="214"/>
    <x v="3"/>
    <n v="4"/>
    <x v="73"/>
    <n v="4"/>
    <x v="1"/>
    <x v="1"/>
    <x v="2"/>
    <x v="4"/>
    <n v="8"/>
    <n v="1"/>
    <n v="1"/>
  </r>
  <r>
    <n v="58"/>
    <x v="214"/>
    <x v="3"/>
    <n v="4"/>
    <x v="74"/>
    <n v="4"/>
    <x v="2"/>
    <x v="0"/>
    <x v="2"/>
    <x v="4"/>
    <n v="10"/>
    <n v="1"/>
    <n v="0"/>
  </r>
  <r>
    <n v="58"/>
    <x v="214"/>
    <x v="3"/>
    <n v="4"/>
    <x v="75"/>
    <n v="4"/>
    <x v="2"/>
    <x v="0"/>
    <x v="2"/>
    <x v="4"/>
    <n v="10"/>
    <n v="1"/>
    <n v="0"/>
  </r>
  <r>
    <n v="58"/>
    <x v="214"/>
    <x v="3"/>
    <n v="4"/>
    <x v="76"/>
    <n v="4"/>
    <x v="2"/>
    <x v="1"/>
    <x v="2"/>
    <x v="4"/>
    <n v="10"/>
    <n v="1"/>
    <n v="1"/>
  </r>
  <r>
    <n v="58"/>
    <x v="214"/>
    <x v="3"/>
    <n v="4"/>
    <x v="77"/>
    <n v="4"/>
    <x v="1"/>
    <x v="0"/>
    <x v="2"/>
    <x v="4"/>
    <n v="8"/>
    <n v="1"/>
    <n v="0"/>
  </r>
  <r>
    <n v="58"/>
    <x v="214"/>
    <x v="3"/>
    <n v="4"/>
    <x v="78"/>
    <n v="4"/>
    <x v="0"/>
    <x v="0"/>
    <x v="2"/>
    <x v="4"/>
    <n v="6"/>
    <n v="1"/>
    <n v="0"/>
  </r>
  <r>
    <n v="58"/>
    <x v="214"/>
    <x v="3"/>
    <n v="4"/>
    <x v="79"/>
    <n v="4"/>
    <x v="1"/>
    <x v="0"/>
    <x v="2"/>
    <x v="4"/>
    <n v="7"/>
    <n v="1"/>
    <n v="0"/>
  </r>
  <r>
    <n v="58"/>
    <x v="214"/>
    <x v="3"/>
    <n v="4"/>
    <x v="80"/>
    <n v="4"/>
    <x v="1"/>
    <x v="0"/>
    <x v="2"/>
    <x v="4"/>
    <n v="8"/>
    <n v="1"/>
    <n v="0"/>
  </r>
  <r>
    <n v="58"/>
    <x v="214"/>
    <x v="3"/>
    <n v="4"/>
    <x v="81"/>
    <n v="4"/>
    <x v="1"/>
    <x v="0"/>
    <x v="2"/>
    <x v="4"/>
    <n v="8"/>
    <n v="1"/>
    <n v="0"/>
  </r>
  <r>
    <n v="58"/>
    <x v="214"/>
    <x v="3"/>
    <n v="4"/>
    <x v="82"/>
    <n v="4"/>
    <x v="0"/>
    <x v="0"/>
    <x v="2"/>
    <x v="4"/>
    <n v="5"/>
    <n v="1"/>
    <n v="0"/>
  </r>
  <r>
    <n v="58"/>
    <x v="214"/>
    <x v="3"/>
    <n v="4"/>
    <x v="83"/>
    <n v="4"/>
    <x v="1"/>
    <x v="0"/>
    <x v="2"/>
    <x v="4"/>
    <n v="8"/>
    <n v="1"/>
    <n v="0"/>
  </r>
  <r>
    <n v="58"/>
    <x v="214"/>
    <x v="3"/>
    <n v="4"/>
    <x v="84"/>
    <n v="4"/>
    <x v="2"/>
    <x v="0"/>
    <x v="2"/>
    <x v="4"/>
    <n v="9"/>
    <n v="1"/>
    <n v="0"/>
  </r>
  <r>
    <n v="58"/>
    <x v="214"/>
    <x v="3"/>
    <n v="4"/>
    <x v="85"/>
    <n v="7"/>
    <x v="2"/>
    <x v="0"/>
    <x v="2"/>
    <x v="2"/>
    <n v="10"/>
    <n v="0"/>
    <n v="0"/>
  </r>
  <r>
    <n v="58"/>
    <x v="214"/>
    <x v="3"/>
    <n v="4"/>
    <x v="86"/>
    <n v="4"/>
    <x v="2"/>
    <x v="0"/>
    <x v="2"/>
    <x v="4"/>
    <n v="10"/>
    <n v="1"/>
    <n v="0"/>
  </r>
  <r>
    <n v="58"/>
    <x v="214"/>
    <x v="3"/>
    <n v="4"/>
    <x v="87"/>
    <n v="7"/>
    <x v="2"/>
    <x v="0"/>
    <x v="2"/>
    <x v="2"/>
    <n v="9"/>
    <n v="0"/>
    <n v="0"/>
  </r>
  <r>
    <n v="58"/>
    <x v="214"/>
    <x v="3"/>
    <n v="4"/>
    <x v="88"/>
    <n v="4"/>
    <x v="1"/>
    <x v="0"/>
    <x v="2"/>
    <x v="4"/>
    <n v="8"/>
    <n v="1"/>
    <n v="0"/>
  </r>
  <r>
    <n v="58"/>
    <x v="214"/>
    <x v="3"/>
    <n v="4"/>
    <x v="89"/>
    <n v="4"/>
    <x v="1"/>
    <x v="1"/>
    <x v="2"/>
    <x v="4"/>
    <n v="8"/>
    <n v="1"/>
    <n v="1"/>
  </r>
  <r>
    <n v="58"/>
    <x v="214"/>
    <x v="3"/>
    <n v="4"/>
    <x v="90"/>
    <n v="3"/>
    <x v="0"/>
    <x v="1"/>
    <x v="2"/>
    <x v="3"/>
    <n v="6"/>
    <n v="0"/>
    <n v="1"/>
  </r>
  <r>
    <n v="58"/>
    <x v="214"/>
    <x v="3"/>
    <n v="4"/>
    <x v="91"/>
    <n v="4"/>
    <x v="0"/>
    <x v="0"/>
    <x v="2"/>
    <x v="4"/>
    <n v="6"/>
    <n v="1"/>
    <n v="0"/>
  </r>
  <r>
    <n v="59"/>
    <x v="215"/>
    <x v="1"/>
    <n v="2"/>
    <x v="61"/>
    <n v="2"/>
    <x v="2"/>
    <x v="1"/>
    <x v="2"/>
    <x v="0"/>
    <n v="10"/>
    <n v="1"/>
    <n v="1"/>
  </r>
  <r>
    <n v="59"/>
    <x v="215"/>
    <x v="1"/>
    <n v="2"/>
    <x v="62"/>
    <n v="2"/>
    <x v="2"/>
    <x v="1"/>
    <x v="2"/>
    <x v="0"/>
    <n v="10"/>
    <n v="1"/>
    <n v="1"/>
  </r>
  <r>
    <n v="59"/>
    <x v="215"/>
    <x v="1"/>
    <n v="2"/>
    <x v="63"/>
    <n v="2"/>
    <x v="2"/>
    <x v="1"/>
    <x v="2"/>
    <x v="0"/>
    <n v="10"/>
    <n v="1"/>
    <n v="1"/>
  </r>
  <r>
    <n v="59"/>
    <x v="215"/>
    <x v="1"/>
    <n v="2"/>
    <x v="64"/>
    <n v="2"/>
    <x v="2"/>
    <x v="1"/>
    <x v="2"/>
    <x v="0"/>
    <n v="10"/>
    <n v="1"/>
    <n v="1"/>
  </r>
  <r>
    <n v="59"/>
    <x v="215"/>
    <x v="1"/>
    <n v="2"/>
    <x v="65"/>
    <n v="2"/>
    <x v="0"/>
    <x v="1"/>
    <x v="2"/>
    <x v="0"/>
    <n v="6"/>
    <n v="1"/>
    <n v="1"/>
  </r>
  <r>
    <n v="59"/>
    <x v="215"/>
    <x v="1"/>
    <n v="2"/>
    <x v="66"/>
    <n v="2"/>
    <x v="1"/>
    <x v="0"/>
    <x v="2"/>
    <x v="0"/>
    <n v="7"/>
    <n v="1"/>
    <n v="0"/>
  </r>
  <r>
    <n v="59"/>
    <x v="215"/>
    <x v="1"/>
    <n v="2"/>
    <x v="67"/>
    <n v="1"/>
    <x v="1"/>
    <x v="0"/>
    <x v="2"/>
    <x v="1"/>
    <n v="7"/>
    <n v="0"/>
    <n v="0"/>
  </r>
  <r>
    <n v="59"/>
    <x v="215"/>
    <x v="1"/>
    <n v="2"/>
    <x v="68"/>
    <n v="2"/>
    <x v="0"/>
    <x v="0"/>
    <x v="2"/>
    <x v="0"/>
    <n v="6"/>
    <n v="1"/>
    <n v="0"/>
  </r>
  <r>
    <n v="59"/>
    <x v="215"/>
    <x v="1"/>
    <n v="2"/>
    <x v="69"/>
    <n v="2"/>
    <x v="0"/>
    <x v="0"/>
    <x v="2"/>
    <x v="0"/>
    <n v="5"/>
    <n v="1"/>
    <n v="0"/>
  </r>
  <r>
    <n v="59"/>
    <x v="215"/>
    <x v="1"/>
    <n v="2"/>
    <x v="70"/>
    <n v="2"/>
    <x v="1"/>
    <x v="1"/>
    <x v="2"/>
    <x v="0"/>
    <n v="7"/>
    <n v="1"/>
    <n v="1"/>
  </r>
  <r>
    <n v="59"/>
    <x v="215"/>
    <x v="1"/>
    <n v="2"/>
    <x v="71"/>
    <n v="2"/>
    <x v="1"/>
    <x v="1"/>
    <x v="2"/>
    <x v="0"/>
    <n v="8"/>
    <n v="1"/>
    <n v="1"/>
  </r>
  <r>
    <n v="59"/>
    <x v="215"/>
    <x v="1"/>
    <n v="2"/>
    <x v="72"/>
    <n v="2"/>
    <x v="0"/>
    <x v="1"/>
    <x v="2"/>
    <x v="0"/>
    <n v="5"/>
    <n v="1"/>
    <n v="1"/>
  </r>
  <r>
    <n v="59"/>
    <x v="215"/>
    <x v="1"/>
    <n v="2"/>
    <x v="73"/>
    <n v="2"/>
    <x v="1"/>
    <x v="1"/>
    <x v="2"/>
    <x v="0"/>
    <n v="8"/>
    <n v="1"/>
    <n v="1"/>
  </r>
  <r>
    <n v="59"/>
    <x v="215"/>
    <x v="1"/>
    <n v="2"/>
    <x v="74"/>
    <n v="2"/>
    <x v="2"/>
    <x v="0"/>
    <x v="2"/>
    <x v="0"/>
    <n v="10"/>
    <n v="1"/>
    <n v="0"/>
  </r>
  <r>
    <n v="59"/>
    <x v="215"/>
    <x v="1"/>
    <n v="2"/>
    <x v="75"/>
    <n v="2"/>
    <x v="2"/>
    <x v="0"/>
    <x v="2"/>
    <x v="0"/>
    <n v="10"/>
    <n v="1"/>
    <n v="0"/>
  </r>
  <r>
    <n v="59"/>
    <x v="215"/>
    <x v="1"/>
    <n v="2"/>
    <x v="76"/>
    <n v="2"/>
    <x v="2"/>
    <x v="1"/>
    <x v="2"/>
    <x v="0"/>
    <n v="10"/>
    <n v="1"/>
    <n v="1"/>
  </r>
  <r>
    <n v="59"/>
    <x v="215"/>
    <x v="1"/>
    <n v="2"/>
    <x v="77"/>
    <n v="2"/>
    <x v="1"/>
    <x v="0"/>
    <x v="2"/>
    <x v="0"/>
    <n v="8"/>
    <n v="1"/>
    <n v="0"/>
  </r>
  <r>
    <n v="59"/>
    <x v="215"/>
    <x v="1"/>
    <n v="2"/>
    <x v="78"/>
    <n v="2"/>
    <x v="0"/>
    <x v="0"/>
    <x v="2"/>
    <x v="0"/>
    <n v="6"/>
    <n v="1"/>
    <n v="0"/>
  </r>
  <r>
    <n v="59"/>
    <x v="215"/>
    <x v="1"/>
    <n v="2"/>
    <x v="79"/>
    <n v="2"/>
    <x v="1"/>
    <x v="0"/>
    <x v="2"/>
    <x v="0"/>
    <n v="7"/>
    <n v="1"/>
    <n v="0"/>
  </r>
  <r>
    <n v="59"/>
    <x v="215"/>
    <x v="1"/>
    <n v="2"/>
    <x v="80"/>
    <n v="2"/>
    <x v="1"/>
    <x v="0"/>
    <x v="2"/>
    <x v="0"/>
    <n v="8"/>
    <n v="1"/>
    <n v="0"/>
  </r>
  <r>
    <n v="59"/>
    <x v="215"/>
    <x v="1"/>
    <n v="2"/>
    <x v="81"/>
    <n v="2"/>
    <x v="1"/>
    <x v="0"/>
    <x v="2"/>
    <x v="0"/>
    <n v="8"/>
    <n v="1"/>
    <n v="0"/>
  </r>
  <r>
    <n v="59"/>
    <x v="215"/>
    <x v="1"/>
    <n v="2"/>
    <x v="82"/>
    <n v="2"/>
    <x v="0"/>
    <x v="0"/>
    <x v="2"/>
    <x v="0"/>
    <n v="5"/>
    <n v="1"/>
    <n v="0"/>
  </r>
  <r>
    <n v="59"/>
    <x v="215"/>
    <x v="1"/>
    <n v="2"/>
    <x v="83"/>
    <n v="2"/>
    <x v="1"/>
    <x v="0"/>
    <x v="2"/>
    <x v="0"/>
    <n v="8"/>
    <n v="1"/>
    <n v="0"/>
  </r>
  <r>
    <n v="59"/>
    <x v="215"/>
    <x v="1"/>
    <n v="2"/>
    <x v="84"/>
    <n v="2"/>
    <x v="2"/>
    <x v="0"/>
    <x v="2"/>
    <x v="0"/>
    <n v="9"/>
    <n v="1"/>
    <n v="0"/>
  </r>
  <r>
    <n v="59"/>
    <x v="215"/>
    <x v="1"/>
    <n v="2"/>
    <x v="85"/>
    <n v="2"/>
    <x v="2"/>
    <x v="0"/>
    <x v="2"/>
    <x v="0"/>
    <n v="10"/>
    <n v="1"/>
    <n v="0"/>
  </r>
  <r>
    <n v="59"/>
    <x v="215"/>
    <x v="1"/>
    <n v="2"/>
    <x v="86"/>
    <n v="2"/>
    <x v="2"/>
    <x v="0"/>
    <x v="2"/>
    <x v="0"/>
    <n v="10"/>
    <n v="1"/>
    <n v="0"/>
  </r>
  <r>
    <n v="59"/>
    <x v="215"/>
    <x v="1"/>
    <n v="2"/>
    <x v="87"/>
    <n v="2"/>
    <x v="2"/>
    <x v="0"/>
    <x v="2"/>
    <x v="0"/>
    <n v="9"/>
    <n v="1"/>
    <n v="0"/>
  </r>
  <r>
    <n v="59"/>
    <x v="215"/>
    <x v="1"/>
    <n v="2"/>
    <x v="88"/>
    <n v="2"/>
    <x v="1"/>
    <x v="0"/>
    <x v="2"/>
    <x v="0"/>
    <n v="8"/>
    <n v="1"/>
    <n v="0"/>
  </r>
  <r>
    <n v="59"/>
    <x v="215"/>
    <x v="1"/>
    <n v="2"/>
    <x v="89"/>
    <n v="2"/>
    <x v="1"/>
    <x v="1"/>
    <x v="2"/>
    <x v="0"/>
    <n v="8"/>
    <n v="1"/>
    <n v="1"/>
  </r>
  <r>
    <n v="59"/>
    <x v="215"/>
    <x v="1"/>
    <n v="2"/>
    <x v="90"/>
    <n v="2"/>
    <x v="0"/>
    <x v="1"/>
    <x v="2"/>
    <x v="0"/>
    <n v="6"/>
    <n v="1"/>
    <n v="1"/>
  </r>
  <r>
    <n v="59"/>
    <x v="215"/>
    <x v="1"/>
    <n v="2"/>
    <x v="91"/>
    <n v="2"/>
    <x v="0"/>
    <x v="0"/>
    <x v="2"/>
    <x v="0"/>
    <n v="6"/>
    <n v="1"/>
    <n v="0"/>
  </r>
  <r>
    <n v="60"/>
    <x v="216"/>
    <x v="1"/>
    <n v="2"/>
    <x v="61"/>
    <n v="2"/>
    <x v="2"/>
    <x v="1"/>
    <x v="2"/>
    <x v="0"/>
    <n v="10"/>
    <n v="1"/>
    <n v="1"/>
  </r>
  <r>
    <n v="60"/>
    <x v="216"/>
    <x v="1"/>
    <n v="2"/>
    <x v="62"/>
    <n v="2"/>
    <x v="2"/>
    <x v="1"/>
    <x v="2"/>
    <x v="0"/>
    <n v="10"/>
    <n v="1"/>
    <n v="1"/>
  </r>
  <r>
    <n v="60"/>
    <x v="216"/>
    <x v="1"/>
    <n v="2"/>
    <x v="63"/>
    <n v="2"/>
    <x v="2"/>
    <x v="1"/>
    <x v="2"/>
    <x v="0"/>
    <n v="10"/>
    <n v="1"/>
    <n v="1"/>
  </r>
  <r>
    <n v="60"/>
    <x v="216"/>
    <x v="1"/>
    <n v="2"/>
    <x v="64"/>
    <n v="2"/>
    <x v="2"/>
    <x v="1"/>
    <x v="2"/>
    <x v="0"/>
    <n v="10"/>
    <n v="1"/>
    <n v="1"/>
  </r>
  <r>
    <n v="60"/>
    <x v="216"/>
    <x v="1"/>
    <n v="2"/>
    <x v="65"/>
    <n v="2"/>
    <x v="0"/>
    <x v="1"/>
    <x v="2"/>
    <x v="0"/>
    <n v="6"/>
    <n v="1"/>
    <n v="1"/>
  </r>
  <r>
    <n v="60"/>
    <x v="216"/>
    <x v="1"/>
    <n v="2"/>
    <x v="66"/>
    <n v="2"/>
    <x v="1"/>
    <x v="0"/>
    <x v="2"/>
    <x v="0"/>
    <n v="7"/>
    <n v="1"/>
    <n v="0"/>
  </r>
  <r>
    <n v="60"/>
    <x v="216"/>
    <x v="1"/>
    <n v="2"/>
    <x v="67"/>
    <n v="1"/>
    <x v="1"/>
    <x v="0"/>
    <x v="2"/>
    <x v="1"/>
    <n v="7"/>
    <n v="0"/>
    <n v="0"/>
  </r>
  <r>
    <n v="60"/>
    <x v="216"/>
    <x v="1"/>
    <n v="2"/>
    <x v="68"/>
    <n v="2"/>
    <x v="0"/>
    <x v="0"/>
    <x v="2"/>
    <x v="0"/>
    <n v="6"/>
    <n v="1"/>
    <n v="0"/>
  </r>
  <r>
    <n v="60"/>
    <x v="216"/>
    <x v="1"/>
    <n v="2"/>
    <x v="69"/>
    <n v="2"/>
    <x v="0"/>
    <x v="0"/>
    <x v="2"/>
    <x v="0"/>
    <n v="5"/>
    <n v="1"/>
    <n v="0"/>
  </r>
  <r>
    <n v="60"/>
    <x v="216"/>
    <x v="1"/>
    <n v="2"/>
    <x v="70"/>
    <n v="2"/>
    <x v="1"/>
    <x v="1"/>
    <x v="2"/>
    <x v="0"/>
    <n v="7"/>
    <n v="1"/>
    <n v="1"/>
  </r>
  <r>
    <n v="60"/>
    <x v="216"/>
    <x v="1"/>
    <n v="2"/>
    <x v="71"/>
    <n v="2"/>
    <x v="1"/>
    <x v="1"/>
    <x v="2"/>
    <x v="0"/>
    <n v="8"/>
    <n v="1"/>
    <n v="1"/>
  </r>
  <r>
    <n v="60"/>
    <x v="216"/>
    <x v="1"/>
    <n v="2"/>
    <x v="72"/>
    <n v="2"/>
    <x v="0"/>
    <x v="1"/>
    <x v="2"/>
    <x v="0"/>
    <n v="5"/>
    <n v="1"/>
    <n v="1"/>
  </r>
  <r>
    <n v="60"/>
    <x v="216"/>
    <x v="1"/>
    <n v="2"/>
    <x v="73"/>
    <n v="2"/>
    <x v="1"/>
    <x v="1"/>
    <x v="2"/>
    <x v="0"/>
    <n v="8"/>
    <n v="1"/>
    <n v="1"/>
  </r>
  <r>
    <n v="60"/>
    <x v="216"/>
    <x v="1"/>
    <n v="2"/>
    <x v="74"/>
    <n v="2"/>
    <x v="2"/>
    <x v="0"/>
    <x v="2"/>
    <x v="0"/>
    <n v="10"/>
    <n v="1"/>
    <n v="0"/>
  </r>
  <r>
    <n v="60"/>
    <x v="216"/>
    <x v="1"/>
    <n v="2"/>
    <x v="75"/>
    <n v="2"/>
    <x v="2"/>
    <x v="0"/>
    <x v="2"/>
    <x v="0"/>
    <n v="10"/>
    <n v="1"/>
    <n v="0"/>
  </r>
  <r>
    <n v="60"/>
    <x v="216"/>
    <x v="1"/>
    <n v="2"/>
    <x v="76"/>
    <n v="2"/>
    <x v="2"/>
    <x v="1"/>
    <x v="2"/>
    <x v="0"/>
    <n v="10"/>
    <n v="1"/>
    <n v="1"/>
  </r>
  <r>
    <n v="60"/>
    <x v="216"/>
    <x v="1"/>
    <n v="2"/>
    <x v="77"/>
    <n v="2"/>
    <x v="1"/>
    <x v="0"/>
    <x v="2"/>
    <x v="0"/>
    <n v="8"/>
    <n v="1"/>
    <n v="0"/>
  </r>
  <r>
    <n v="60"/>
    <x v="216"/>
    <x v="1"/>
    <n v="2"/>
    <x v="78"/>
    <n v="2"/>
    <x v="0"/>
    <x v="0"/>
    <x v="2"/>
    <x v="0"/>
    <n v="6"/>
    <n v="1"/>
    <n v="0"/>
  </r>
  <r>
    <n v="60"/>
    <x v="216"/>
    <x v="1"/>
    <n v="2"/>
    <x v="79"/>
    <n v="2"/>
    <x v="1"/>
    <x v="0"/>
    <x v="2"/>
    <x v="0"/>
    <n v="7"/>
    <n v="1"/>
    <n v="0"/>
  </r>
  <r>
    <n v="60"/>
    <x v="216"/>
    <x v="1"/>
    <n v="2"/>
    <x v="80"/>
    <n v="2"/>
    <x v="1"/>
    <x v="0"/>
    <x v="2"/>
    <x v="0"/>
    <n v="8"/>
    <n v="1"/>
    <n v="0"/>
  </r>
  <r>
    <n v="60"/>
    <x v="216"/>
    <x v="1"/>
    <n v="2"/>
    <x v="81"/>
    <n v="2"/>
    <x v="1"/>
    <x v="0"/>
    <x v="2"/>
    <x v="0"/>
    <n v="8"/>
    <n v="1"/>
    <n v="0"/>
  </r>
  <r>
    <n v="60"/>
    <x v="216"/>
    <x v="1"/>
    <n v="2"/>
    <x v="82"/>
    <n v="2"/>
    <x v="0"/>
    <x v="0"/>
    <x v="2"/>
    <x v="0"/>
    <n v="5"/>
    <n v="1"/>
    <n v="0"/>
  </r>
  <r>
    <n v="60"/>
    <x v="216"/>
    <x v="1"/>
    <n v="2"/>
    <x v="83"/>
    <n v="2"/>
    <x v="1"/>
    <x v="0"/>
    <x v="2"/>
    <x v="0"/>
    <n v="8"/>
    <n v="1"/>
    <n v="0"/>
  </r>
  <r>
    <n v="60"/>
    <x v="216"/>
    <x v="1"/>
    <n v="2"/>
    <x v="84"/>
    <n v="2"/>
    <x v="2"/>
    <x v="0"/>
    <x v="2"/>
    <x v="0"/>
    <n v="9"/>
    <n v="1"/>
    <n v="0"/>
  </r>
  <r>
    <n v="60"/>
    <x v="216"/>
    <x v="1"/>
    <n v="2"/>
    <x v="85"/>
    <n v="2"/>
    <x v="2"/>
    <x v="0"/>
    <x v="2"/>
    <x v="0"/>
    <n v="10"/>
    <n v="1"/>
    <n v="0"/>
  </r>
  <r>
    <n v="60"/>
    <x v="216"/>
    <x v="1"/>
    <n v="2"/>
    <x v="86"/>
    <n v="2"/>
    <x v="2"/>
    <x v="0"/>
    <x v="2"/>
    <x v="0"/>
    <n v="10"/>
    <n v="1"/>
    <n v="0"/>
  </r>
  <r>
    <n v="60"/>
    <x v="216"/>
    <x v="1"/>
    <n v="2"/>
    <x v="87"/>
    <n v="2"/>
    <x v="2"/>
    <x v="0"/>
    <x v="2"/>
    <x v="0"/>
    <n v="9"/>
    <n v="1"/>
    <n v="0"/>
  </r>
  <r>
    <n v="60"/>
    <x v="216"/>
    <x v="1"/>
    <n v="2"/>
    <x v="88"/>
    <n v="2"/>
    <x v="1"/>
    <x v="0"/>
    <x v="2"/>
    <x v="0"/>
    <n v="8"/>
    <n v="1"/>
    <n v="0"/>
  </r>
  <r>
    <n v="60"/>
    <x v="216"/>
    <x v="1"/>
    <n v="2"/>
    <x v="89"/>
    <n v="2"/>
    <x v="1"/>
    <x v="1"/>
    <x v="2"/>
    <x v="0"/>
    <n v="8"/>
    <n v="1"/>
    <n v="1"/>
  </r>
  <r>
    <n v="60"/>
    <x v="216"/>
    <x v="1"/>
    <n v="2"/>
    <x v="90"/>
    <n v="2"/>
    <x v="0"/>
    <x v="1"/>
    <x v="2"/>
    <x v="0"/>
    <n v="6"/>
    <n v="1"/>
    <n v="1"/>
  </r>
  <r>
    <n v="60"/>
    <x v="216"/>
    <x v="1"/>
    <n v="2"/>
    <x v="91"/>
    <n v="2"/>
    <x v="0"/>
    <x v="0"/>
    <x v="2"/>
    <x v="0"/>
    <n v="6"/>
    <n v="1"/>
    <n v="0"/>
  </r>
  <r>
    <n v="61"/>
    <x v="217"/>
    <x v="5"/>
    <n v="6"/>
    <x v="61"/>
    <n v="6"/>
    <x v="2"/>
    <x v="1"/>
    <x v="2"/>
    <x v="6"/>
    <n v="10"/>
    <n v="1"/>
    <n v="1"/>
  </r>
  <r>
    <n v="61"/>
    <x v="217"/>
    <x v="5"/>
    <n v="6"/>
    <x v="62"/>
    <n v="6"/>
    <x v="2"/>
    <x v="1"/>
    <x v="2"/>
    <x v="6"/>
    <n v="10"/>
    <n v="1"/>
    <n v="1"/>
  </r>
  <r>
    <n v="61"/>
    <x v="217"/>
    <x v="5"/>
    <n v="6"/>
    <x v="63"/>
    <n v="6"/>
    <x v="2"/>
    <x v="1"/>
    <x v="2"/>
    <x v="6"/>
    <n v="10"/>
    <n v="1"/>
    <n v="1"/>
  </r>
  <r>
    <n v="61"/>
    <x v="217"/>
    <x v="5"/>
    <n v="6"/>
    <x v="64"/>
    <n v="6"/>
    <x v="2"/>
    <x v="1"/>
    <x v="2"/>
    <x v="6"/>
    <n v="10"/>
    <n v="1"/>
    <n v="1"/>
  </r>
  <r>
    <n v="61"/>
    <x v="217"/>
    <x v="5"/>
    <n v="6"/>
    <x v="65"/>
    <n v="6"/>
    <x v="0"/>
    <x v="1"/>
    <x v="2"/>
    <x v="6"/>
    <n v="6"/>
    <n v="1"/>
    <n v="1"/>
  </r>
  <r>
    <n v="61"/>
    <x v="217"/>
    <x v="5"/>
    <n v="6"/>
    <x v="66"/>
    <n v="6"/>
    <x v="1"/>
    <x v="0"/>
    <x v="2"/>
    <x v="6"/>
    <n v="7"/>
    <n v="1"/>
    <n v="0"/>
  </r>
  <r>
    <n v="61"/>
    <x v="217"/>
    <x v="5"/>
    <n v="6"/>
    <x v="67"/>
    <n v="6"/>
    <x v="1"/>
    <x v="0"/>
    <x v="2"/>
    <x v="6"/>
    <n v="7"/>
    <n v="1"/>
    <n v="0"/>
  </r>
  <r>
    <n v="61"/>
    <x v="217"/>
    <x v="5"/>
    <n v="6"/>
    <x v="68"/>
    <n v="6"/>
    <x v="0"/>
    <x v="0"/>
    <x v="2"/>
    <x v="6"/>
    <n v="6"/>
    <n v="1"/>
    <n v="0"/>
  </r>
  <r>
    <n v="61"/>
    <x v="217"/>
    <x v="5"/>
    <n v="6"/>
    <x v="69"/>
    <n v="6"/>
    <x v="0"/>
    <x v="0"/>
    <x v="2"/>
    <x v="6"/>
    <n v="5"/>
    <n v="1"/>
    <n v="0"/>
  </r>
  <r>
    <n v="61"/>
    <x v="217"/>
    <x v="5"/>
    <n v="6"/>
    <x v="70"/>
    <n v="6"/>
    <x v="1"/>
    <x v="1"/>
    <x v="2"/>
    <x v="6"/>
    <n v="7"/>
    <n v="1"/>
    <n v="1"/>
  </r>
  <r>
    <n v="61"/>
    <x v="217"/>
    <x v="5"/>
    <n v="6"/>
    <x v="71"/>
    <n v="6"/>
    <x v="1"/>
    <x v="1"/>
    <x v="2"/>
    <x v="6"/>
    <n v="8"/>
    <n v="1"/>
    <n v="1"/>
  </r>
  <r>
    <n v="61"/>
    <x v="217"/>
    <x v="5"/>
    <n v="6"/>
    <x v="72"/>
    <n v="6"/>
    <x v="0"/>
    <x v="1"/>
    <x v="2"/>
    <x v="6"/>
    <n v="5"/>
    <n v="1"/>
    <n v="1"/>
  </r>
  <r>
    <n v="61"/>
    <x v="217"/>
    <x v="5"/>
    <n v="6"/>
    <x v="73"/>
    <n v="6"/>
    <x v="1"/>
    <x v="1"/>
    <x v="2"/>
    <x v="6"/>
    <n v="8"/>
    <n v="1"/>
    <n v="1"/>
  </r>
  <r>
    <n v="61"/>
    <x v="217"/>
    <x v="5"/>
    <n v="6"/>
    <x v="74"/>
    <n v="6"/>
    <x v="2"/>
    <x v="0"/>
    <x v="2"/>
    <x v="6"/>
    <n v="10"/>
    <n v="1"/>
    <n v="0"/>
  </r>
  <r>
    <n v="61"/>
    <x v="217"/>
    <x v="5"/>
    <n v="6"/>
    <x v="75"/>
    <n v="6"/>
    <x v="2"/>
    <x v="0"/>
    <x v="2"/>
    <x v="6"/>
    <n v="10"/>
    <n v="1"/>
    <n v="0"/>
  </r>
  <r>
    <n v="61"/>
    <x v="217"/>
    <x v="5"/>
    <n v="6"/>
    <x v="76"/>
    <n v="6"/>
    <x v="2"/>
    <x v="1"/>
    <x v="2"/>
    <x v="6"/>
    <n v="10"/>
    <n v="1"/>
    <n v="1"/>
  </r>
  <r>
    <n v="61"/>
    <x v="217"/>
    <x v="5"/>
    <n v="6"/>
    <x v="77"/>
    <n v="6"/>
    <x v="1"/>
    <x v="0"/>
    <x v="2"/>
    <x v="6"/>
    <n v="8"/>
    <n v="1"/>
    <n v="0"/>
  </r>
  <r>
    <n v="61"/>
    <x v="217"/>
    <x v="5"/>
    <n v="6"/>
    <x v="78"/>
    <n v="6"/>
    <x v="0"/>
    <x v="0"/>
    <x v="2"/>
    <x v="6"/>
    <n v="6"/>
    <n v="1"/>
    <n v="0"/>
  </r>
  <r>
    <n v="61"/>
    <x v="217"/>
    <x v="5"/>
    <n v="6"/>
    <x v="79"/>
    <n v="6"/>
    <x v="1"/>
    <x v="0"/>
    <x v="2"/>
    <x v="6"/>
    <n v="7"/>
    <n v="1"/>
    <n v="0"/>
  </r>
  <r>
    <n v="61"/>
    <x v="217"/>
    <x v="5"/>
    <n v="6"/>
    <x v="80"/>
    <n v="6"/>
    <x v="1"/>
    <x v="0"/>
    <x v="2"/>
    <x v="6"/>
    <n v="8"/>
    <n v="1"/>
    <n v="0"/>
  </r>
  <r>
    <n v="61"/>
    <x v="217"/>
    <x v="5"/>
    <n v="6"/>
    <x v="81"/>
    <n v="6"/>
    <x v="1"/>
    <x v="0"/>
    <x v="2"/>
    <x v="6"/>
    <n v="8"/>
    <n v="1"/>
    <n v="0"/>
  </r>
  <r>
    <n v="61"/>
    <x v="217"/>
    <x v="5"/>
    <n v="6"/>
    <x v="82"/>
    <n v="6"/>
    <x v="0"/>
    <x v="0"/>
    <x v="2"/>
    <x v="6"/>
    <n v="5"/>
    <n v="1"/>
    <n v="0"/>
  </r>
  <r>
    <n v="61"/>
    <x v="217"/>
    <x v="5"/>
    <n v="6"/>
    <x v="83"/>
    <n v="6"/>
    <x v="1"/>
    <x v="0"/>
    <x v="2"/>
    <x v="6"/>
    <n v="8"/>
    <n v="1"/>
    <n v="0"/>
  </r>
  <r>
    <n v="61"/>
    <x v="217"/>
    <x v="5"/>
    <n v="6"/>
    <x v="84"/>
    <n v="2"/>
    <x v="2"/>
    <x v="0"/>
    <x v="2"/>
    <x v="0"/>
    <n v="9"/>
    <n v="0"/>
    <n v="0"/>
  </r>
  <r>
    <n v="61"/>
    <x v="217"/>
    <x v="5"/>
    <n v="6"/>
    <x v="85"/>
    <n v="6"/>
    <x v="2"/>
    <x v="0"/>
    <x v="2"/>
    <x v="6"/>
    <n v="10"/>
    <n v="1"/>
    <n v="0"/>
  </r>
  <r>
    <n v="61"/>
    <x v="217"/>
    <x v="5"/>
    <n v="6"/>
    <x v="86"/>
    <n v="6"/>
    <x v="2"/>
    <x v="0"/>
    <x v="2"/>
    <x v="6"/>
    <n v="10"/>
    <n v="1"/>
    <n v="0"/>
  </r>
  <r>
    <n v="61"/>
    <x v="217"/>
    <x v="5"/>
    <n v="6"/>
    <x v="87"/>
    <n v="6"/>
    <x v="2"/>
    <x v="0"/>
    <x v="2"/>
    <x v="6"/>
    <n v="9"/>
    <n v="1"/>
    <n v="0"/>
  </r>
  <r>
    <n v="61"/>
    <x v="217"/>
    <x v="5"/>
    <n v="6"/>
    <x v="88"/>
    <n v="6"/>
    <x v="1"/>
    <x v="0"/>
    <x v="2"/>
    <x v="6"/>
    <n v="8"/>
    <n v="1"/>
    <n v="0"/>
  </r>
  <r>
    <n v="61"/>
    <x v="217"/>
    <x v="5"/>
    <n v="6"/>
    <x v="89"/>
    <n v="6"/>
    <x v="1"/>
    <x v="1"/>
    <x v="2"/>
    <x v="6"/>
    <n v="8"/>
    <n v="1"/>
    <n v="1"/>
  </r>
  <r>
    <n v="61"/>
    <x v="217"/>
    <x v="5"/>
    <n v="6"/>
    <x v="90"/>
    <n v="1"/>
    <x v="0"/>
    <x v="1"/>
    <x v="2"/>
    <x v="1"/>
    <n v="6"/>
    <n v="0"/>
    <n v="1"/>
  </r>
  <r>
    <n v="61"/>
    <x v="217"/>
    <x v="5"/>
    <n v="6"/>
    <x v="91"/>
    <n v="2"/>
    <x v="0"/>
    <x v="0"/>
    <x v="2"/>
    <x v="0"/>
    <n v="6"/>
    <n v="0"/>
    <n v="0"/>
  </r>
  <r>
    <n v="62"/>
    <x v="218"/>
    <x v="2"/>
    <n v="1"/>
    <x v="61"/>
    <n v="1"/>
    <x v="2"/>
    <x v="1"/>
    <x v="2"/>
    <x v="1"/>
    <n v="10"/>
    <n v="1"/>
    <n v="1"/>
  </r>
  <r>
    <n v="62"/>
    <x v="218"/>
    <x v="2"/>
    <n v="1"/>
    <x v="62"/>
    <n v="1"/>
    <x v="2"/>
    <x v="1"/>
    <x v="2"/>
    <x v="1"/>
    <n v="10"/>
    <n v="1"/>
    <n v="1"/>
  </r>
  <r>
    <n v="62"/>
    <x v="218"/>
    <x v="2"/>
    <n v="1"/>
    <x v="63"/>
    <n v="1"/>
    <x v="2"/>
    <x v="1"/>
    <x v="2"/>
    <x v="1"/>
    <n v="10"/>
    <n v="1"/>
    <n v="1"/>
  </r>
  <r>
    <n v="62"/>
    <x v="218"/>
    <x v="2"/>
    <n v="1"/>
    <x v="64"/>
    <n v="1"/>
    <x v="2"/>
    <x v="1"/>
    <x v="2"/>
    <x v="1"/>
    <n v="10"/>
    <n v="1"/>
    <n v="1"/>
  </r>
  <r>
    <n v="62"/>
    <x v="218"/>
    <x v="2"/>
    <n v="1"/>
    <x v="65"/>
    <n v="1"/>
    <x v="0"/>
    <x v="1"/>
    <x v="2"/>
    <x v="1"/>
    <n v="6"/>
    <n v="1"/>
    <n v="1"/>
  </r>
  <r>
    <n v="62"/>
    <x v="218"/>
    <x v="2"/>
    <n v="1"/>
    <x v="66"/>
    <n v="1"/>
    <x v="1"/>
    <x v="0"/>
    <x v="2"/>
    <x v="1"/>
    <n v="7"/>
    <n v="1"/>
    <n v="0"/>
  </r>
  <r>
    <n v="62"/>
    <x v="218"/>
    <x v="2"/>
    <n v="1"/>
    <x v="67"/>
    <n v="1"/>
    <x v="1"/>
    <x v="0"/>
    <x v="2"/>
    <x v="1"/>
    <n v="7"/>
    <n v="1"/>
    <n v="0"/>
  </r>
  <r>
    <n v="62"/>
    <x v="218"/>
    <x v="2"/>
    <n v="1"/>
    <x v="68"/>
    <n v="1"/>
    <x v="0"/>
    <x v="0"/>
    <x v="2"/>
    <x v="1"/>
    <n v="6"/>
    <n v="1"/>
    <n v="0"/>
  </r>
  <r>
    <n v="62"/>
    <x v="218"/>
    <x v="2"/>
    <n v="1"/>
    <x v="69"/>
    <n v="1"/>
    <x v="0"/>
    <x v="0"/>
    <x v="2"/>
    <x v="1"/>
    <n v="5"/>
    <n v="1"/>
    <n v="0"/>
  </r>
  <r>
    <n v="62"/>
    <x v="218"/>
    <x v="2"/>
    <n v="1"/>
    <x v="70"/>
    <n v="4"/>
    <x v="1"/>
    <x v="1"/>
    <x v="2"/>
    <x v="4"/>
    <n v="7"/>
    <n v="0"/>
    <n v="1"/>
  </r>
  <r>
    <n v="62"/>
    <x v="218"/>
    <x v="2"/>
    <n v="1"/>
    <x v="71"/>
    <n v="1"/>
    <x v="1"/>
    <x v="1"/>
    <x v="2"/>
    <x v="1"/>
    <n v="8"/>
    <n v="1"/>
    <n v="1"/>
  </r>
  <r>
    <n v="62"/>
    <x v="218"/>
    <x v="2"/>
    <n v="1"/>
    <x v="72"/>
    <n v="1"/>
    <x v="0"/>
    <x v="1"/>
    <x v="2"/>
    <x v="1"/>
    <n v="5"/>
    <n v="1"/>
    <n v="1"/>
  </r>
  <r>
    <n v="62"/>
    <x v="218"/>
    <x v="2"/>
    <n v="1"/>
    <x v="73"/>
    <n v="2"/>
    <x v="1"/>
    <x v="1"/>
    <x v="2"/>
    <x v="0"/>
    <n v="8"/>
    <n v="0"/>
    <n v="1"/>
  </r>
  <r>
    <n v="62"/>
    <x v="218"/>
    <x v="2"/>
    <n v="1"/>
    <x v="74"/>
    <n v="1"/>
    <x v="2"/>
    <x v="0"/>
    <x v="2"/>
    <x v="1"/>
    <n v="10"/>
    <n v="1"/>
    <n v="0"/>
  </r>
  <r>
    <n v="62"/>
    <x v="218"/>
    <x v="2"/>
    <n v="1"/>
    <x v="75"/>
    <n v="1"/>
    <x v="2"/>
    <x v="0"/>
    <x v="2"/>
    <x v="1"/>
    <n v="10"/>
    <n v="1"/>
    <n v="0"/>
  </r>
  <r>
    <n v="62"/>
    <x v="218"/>
    <x v="2"/>
    <n v="1"/>
    <x v="76"/>
    <n v="1"/>
    <x v="2"/>
    <x v="1"/>
    <x v="2"/>
    <x v="1"/>
    <n v="10"/>
    <n v="1"/>
    <n v="1"/>
  </r>
  <r>
    <n v="62"/>
    <x v="218"/>
    <x v="2"/>
    <n v="1"/>
    <x v="77"/>
    <n v="1"/>
    <x v="1"/>
    <x v="0"/>
    <x v="2"/>
    <x v="1"/>
    <n v="8"/>
    <n v="1"/>
    <n v="0"/>
  </r>
  <r>
    <n v="62"/>
    <x v="218"/>
    <x v="2"/>
    <n v="1"/>
    <x v="78"/>
    <n v="1"/>
    <x v="0"/>
    <x v="0"/>
    <x v="2"/>
    <x v="1"/>
    <n v="6"/>
    <n v="1"/>
    <n v="0"/>
  </r>
  <r>
    <n v="62"/>
    <x v="218"/>
    <x v="2"/>
    <n v="1"/>
    <x v="79"/>
    <n v="1"/>
    <x v="1"/>
    <x v="0"/>
    <x v="2"/>
    <x v="1"/>
    <n v="7"/>
    <n v="1"/>
    <n v="0"/>
  </r>
  <r>
    <n v="62"/>
    <x v="218"/>
    <x v="2"/>
    <n v="1"/>
    <x v="80"/>
    <n v="1"/>
    <x v="1"/>
    <x v="0"/>
    <x v="2"/>
    <x v="1"/>
    <n v="8"/>
    <n v="1"/>
    <n v="0"/>
  </r>
  <r>
    <n v="62"/>
    <x v="218"/>
    <x v="2"/>
    <n v="1"/>
    <x v="81"/>
    <n v="1"/>
    <x v="1"/>
    <x v="0"/>
    <x v="2"/>
    <x v="1"/>
    <n v="8"/>
    <n v="1"/>
    <n v="0"/>
  </r>
  <r>
    <n v="62"/>
    <x v="218"/>
    <x v="2"/>
    <n v="1"/>
    <x v="82"/>
    <n v="1"/>
    <x v="0"/>
    <x v="0"/>
    <x v="2"/>
    <x v="1"/>
    <n v="5"/>
    <n v="1"/>
    <n v="0"/>
  </r>
  <r>
    <n v="62"/>
    <x v="218"/>
    <x v="2"/>
    <n v="1"/>
    <x v="83"/>
    <n v="1"/>
    <x v="1"/>
    <x v="0"/>
    <x v="2"/>
    <x v="1"/>
    <n v="8"/>
    <n v="1"/>
    <n v="0"/>
  </r>
  <r>
    <n v="62"/>
    <x v="218"/>
    <x v="2"/>
    <n v="1"/>
    <x v="84"/>
    <n v="1"/>
    <x v="2"/>
    <x v="0"/>
    <x v="2"/>
    <x v="1"/>
    <n v="9"/>
    <n v="1"/>
    <n v="0"/>
  </r>
  <r>
    <n v="62"/>
    <x v="218"/>
    <x v="2"/>
    <n v="1"/>
    <x v="85"/>
    <n v="1"/>
    <x v="2"/>
    <x v="0"/>
    <x v="2"/>
    <x v="1"/>
    <n v="10"/>
    <n v="1"/>
    <n v="0"/>
  </r>
  <r>
    <n v="62"/>
    <x v="218"/>
    <x v="2"/>
    <n v="1"/>
    <x v="86"/>
    <n v="1"/>
    <x v="2"/>
    <x v="0"/>
    <x v="2"/>
    <x v="1"/>
    <n v="10"/>
    <n v="1"/>
    <n v="0"/>
  </r>
  <r>
    <n v="62"/>
    <x v="218"/>
    <x v="2"/>
    <n v="1"/>
    <x v="87"/>
    <n v="1"/>
    <x v="2"/>
    <x v="0"/>
    <x v="2"/>
    <x v="1"/>
    <n v="9"/>
    <n v="1"/>
    <n v="0"/>
  </r>
  <r>
    <n v="62"/>
    <x v="218"/>
    <x v="2"/>
    <n v="1"/>
    <x v="88"/>
    <n v="1"/>
    <x v="1"/>
    <x v="0"/>
    <x v="2"/>
    <x v="1"/>
    <n v="8"/>
    <n v="1"/>
    <n v="0"/>
  </r>
  <r>
    <n v="62"/>
    <x v="218"/>
    <x v="2"/>
    <n v="1"/>
    <x v="89"/>
    <n v="1"/>
    <x v="1"/>
    <x v="1"/>
    <x v="2"/>
    <x v="1"/>
    <n v="8"/>
    <n v="1"/>
    <n v="1"/>
  </r>
  <r>
    <n v="62"/>
    <x v="218"/>
    <x v="2"/>
    <n v="1"/>
    <x v="90"/>
    <n v="1"/>
    <x v="0"/>
    <x v="1"/>
    <x v="2"/>
    <x v="1"/>
    <n v="6"/>
    <n v="1"/>
    <n v="1"/>
  </r>
  <r>
    <n v="62"/>
    <x v="218"/>
    <x v="2"/>
    <n v="1"/>
    <x v="91"/>
    <n v="1"/>
    <x v="0"/>
    <x v="0"/>
    <x v="2"/>
    <x v="1"/>
    <n v="6"/>
    <n v="1"/>
    <n v="0"/>
  </r>
  <r>
    <n v="63"/>
    <x v="219"/>
    <x v="1"/>
    <n v="2"/>
    <x v="61"/>
    <n v="2"/>
    <x v="2"/>
    <x v="1"/>
    <x v="2"/>
    <x v="0"/>
    <n v="10"/>
    <n v="1"/>
    <n v="1"/>
  </r>
  <r>
    <n v="63"/>
    <x v="219"/>
    <x v="1"/>
    <n v="2"/>
    <x v="62"/>
    <n v="2"/>
    <x v="2"/>
    <x v="1"/>
    <x v="2"/>
    <x v="0"/>
    <n v="10"/>
    <n v="1"/>
    <n v="1"/>
  </r>
  <r>
    <n v="63"/>
    <x v="219"/>
    <x v="1"/>
    <n v="2"/>
    <x v="63"/>
    <n v="2"/>
    <x v="2"/>
    <x v="1"/>
    <x v="2"/>
    <x v="0"/>
    <n v="10"/>
    <n v="1"/>
    <n v="1"/>
  </r>
  <r>
    <n v="63"/>
    <x v="219"/>
    <x v="1"/>
    <n v="2"/>
    <x v="64"/>
    <n v="2"/>
    <x v="2"/>
    <x v="1"/>
    <x v="2"/>
    <x v="0"/>
    <n v="10"/>
    <n v="1"/>
    <n v="1"/>
  </r>
  <r>
    <n v="63"/>
    <x v="219"/>
    <x v="1"/>
    <n v="2"/>
    <x v="65"/>
    <n v="2"/>
    <x v="0"/>
    <x v="1"/>
    <x v="2"/>
    <x v="0"/>
    <n v="6"/>
    <n v="1"/>
    <n v="1"/>
  </r>
  <r>
    <n v="63"/>
    <x v="219"/>
    <x v="1"/>
    <n v="2"/>
    <x v="66"/>
    <n v="2"/>
    <x v="1"/>
    <x v="0"/>
    <x v="2"/>
    <x v="0"/>
    <n v="7"/>
    <n v="1"/>
    <n v="0"/>
  </r>
  <r>
    <n v="63"/>
    <x v="219"/>
    <x v="1"/>
    <n v="2"/>
    <x v="67"/>
    <n v="2"/>
    <x v="1"/>
    <x v="0"/>
    <x v="2"/>
    <x v="0"/>
    <n v="7"/>
    <n v="1"/>
    <n v="0"/>
  </r>
  <r>
    <n v="63"/>
    <x v="219"/>
    <x v="1"/>
    <n v="2"/>
    <x v="68"/>
    <n v="2"/>
    <x v="0"/>
    <x v="0"/>
    <x v="2"/>
    <x v="0"/>
    <n v="6"/>
    <n v="1"/>
    <n v="0"/>
  </r>
  <r>
    <n v="63"/>
    <x v="219"/>
    <x v="1"/>
    <n v="2"/>
    <x v="69"/>
    <n v="2"/>
    <x v="0"/>
    <x v="0"/>
    <x v="2"/>
    <x v="0"/>
    <n v="5"/>
    <n v="1"/>
    <n v="0"/>
  </r>
  <r>
    <n v="63"/>
    <x v="219"/>
    <x v="1"/>
    <n v="2"/>
    <x v="70"/>
    <n v="2"/>
    <x v="1"/>
    <x v="1"/>
    <x v="2"/>
    <x v="0"/>
    <n v="7"/>
    <n v="1"/>
    <n v="1"/>
  </r>
  <r>
    <n v="63"/>
    <x v="219"/>
    <x v="1"/>
    <n v="2"/>
    <x v="71"/>
    <n v="2"/>
    <x v="1"/>
    <x v="1"/>
    <x v="2"/>
    <x v="0"/>
    <n v="8"/>
    <n v="1"/>
    <n v="1"/>
  </r>
  <r>
    <n v="63"/>
    <x v="219"/>
    <x v="1"/>
    <n v="2"/>
    <x v="72"/>
    <n v="2"/>
    <x v="0"/>
    <x v="1"/>
    <x v="2"/>
    <x v="0"/>
    <n v="5"/>
    <n v="1"/>
    <n v="1"/>
  </r>
  <r>
    <n v="63"/>
    <x v="219"/>
    <x v="1"/>
    <n v="2"/>
    <x v="73"/>
    <n v="2"/>
    <x v="1"/>
    <x v="1"/>
    <x v="2"/>
    <x v="0"/>
    <n v="8"/>
    <n v="1"/>
    <n v="1"/>
  </r>
  <r>
    <n v="63"/>
    <x v="219"/>
    <x v="1"/>
    <n v="2"/>
    <x v="74"/>
    <n v="2"/>
    <x v="2"/>
    <x v="0"/>
    <x v="2"/>
    <x v="0"/>
    <n v="10"/>
    <n v="1"/>
    <n v="0"/>
  </r>
  <r>
    <n v="63"/>
    <x v="219"/>
    <x v="1"/>
    <n v="2"/>
    <x v="75"/>
    <n v="2"/>
    <x v="2"/>
    <x v="0"/>
    <x v="2"/>
    <x v="0"/>
    <n v="10"/>
    <n v="1"/>
    <n v="0"/>
  </r>
  <r>
    <n v="63"/>
    <x v="219"/>
    <x v="1"/>
    <n v="2"/>
    <x v="76"/>
    <n v="2"/>
    <x v="2"/>
    <x v="1"/>
    <x v="2"/>
    <x v="0"/>
    <n v="10"/>
    <n v="1"/>
    <n v="1"/>
  </r>
  <r>
    <n v="63"/>
    <x v="219"/>
    <x v="1"/>
    <n v="2"/>
    <x v="77"/>
    <n v="2"/>
    <x v="1"/>
    <x v="0"/>
    <x v="2"/>
    <x v="0"/>
    <n v="8"/>
    <n v="1"/>
    <n v="0"/>
  </r>
  <r>
    <n v="63"/>
    <x v="219"/>
    <x v="1"/>
    <n v="2"/>
    <x v="78"/>
    <n v="2"/>
    <x v="0"/>
    <x v="0"/>
    <x v="2"/>
    <x v="0"/>
    <n v="6"/>
    <n v="1"/>
    <n v="0"/>
  </r>
  <r>
    <n v="63"/>
    <x v="219"/>
    <x v="1"/>
    <n v="2"/>
    <x v="79"/>
    <n v="2"/>
    <x v="1"/>
    <x v="0"/>
    <x v="2"/>
    <x v="0"/>
    <n v="7"/>
    <n v="1"/>
    <n v="0"/>
  </r>
  <r>
    <n v="63"/>
    <x v="219"/>
    <x v="1"/>
    <n v="2"/>
    <x v="80"/>
    <n v="2"/>
    <x v="1"/>
    <x v="0"/>
    <x v="2"/>
    <x v="0"/>
    <n v="8"/>
    <n v="1"/>
    <n v="0"/>
  </r>
  <r>
    <n v="63"/>
    <x v="219"/>
    <x v="1"/>
    <n v="2"/>
    <x v="81"/>
    <n v="2"/>
    <x v="1"/>
    <x v="0"/>
    <x v="2"/>
    <x v="0"/>
    <n v="8"/>
    <n v="1"/>
    <n v="0"/>
  </r>
  <r>
    <n v="63"/>
    <x v="219"/>
    <x v="1"/>
    <n v="2"/>
    <x v="82"/>
    <n v="2"/>
    <x v="0"/>
    <x v="0"/>
    <x v="2"/>
    <x v="0"/>
    <n v="5"/>
    <n v="1"/>
    <n v="0"/>
  </r>
  <r>
    <n v="63"/>
    <x v="219"/>
    <x v="1"/>
    <n v="2"/>
    <x v="83"/>
    <n v="2"/>
    <x v="1"/>
    <x v="0"/>
    <x v="2"/>
    <x v="0"/>
    <n v="8"/>
    <n v="1"/>
    <n v="0"/>
  </r>
  <r>
    <n v="63"/>
    <x v="219"/>
    <x v="1"/>
    <n v="2"/>
    <x v="84"/>
    <n v="2"/>
    <x v="2"/>
    <x v="0"/>
    <x v="2"/>
    <x v="0"/>
    <n v="9"/>
    <n v="1"/>
    <n v="0"/>
  </r>
  <r>
    <n v="63"/>
    <x v="219"/>
    <x v="1"/>
    <n v="2"/>
    <x v="85"/>
    <n v="2"/>
    <x v="2"/>
    <x v="0"/>
    <x v="2"/>
    <x v="0"/>
    <n v="10"/>
    <n v="1"/>
    <n v="0"/>
  </r>
  <r>
    <n v="63"/>
    <x v="219"/>
    <x v="1"/>
    <n v="2"/>
    <x v="86"/>
    <n v="2"/>
    <x v="2"/>
    <x v="0"/>
    <x v="2"/>
    <x v="0"/>
    <n v="10"/>
    <n v="1"/>
    <n v="0"/>
  </r>
  <r>
    <n v="63"/>
    <x v="219"/>
    <x v="1"/>
    <n v="2"/>
    <x v="87"/>
    <n v="2"/>
    <x v="2"/>
    <x v="0"/>
    <x v="2"/>
    <x v="0"/>
    <n v="9"/>
    <n v="1"/>
    <n v="0"/>
  </r>
  <r>
    <n v="63"/>
    <x v="219"/>
    <x v="1"/>
    <n v="2"/>
    <x v="88"/>
    <n v="2"/>
    <x v="1"/>
    <x v="0"/>
    <x v="2"/>
    <x v="0"/>
    <n v="8"/>
    <n v="1"/>
    <n v="0"/>
  </r>
  <r>
    <n v="63"/>
    <x v="219"/>
    <x v="1"/>
    <n v="2"/>
    <x v="89"/>
    <n v="2"/>
    <x v="1"/>
    <x v="1"/>
    <x v="2"/>
    <x v="0"/>
    <n v="8"/>
    <n v="1"/>
    <n v="1"/>
  </r>
  <r>
    <n v="63"/>
    <x v="219"/>
    <x v="1"/>
    <n v="2"/>
    <x v="90"/>
    <n v="2"/>
    <x v="0"/>
    <x v="1"/>
    <x v="2"/>
    <x v="0"/>
    <n v="6"/>
    <n v="1"/>
    <n v="1"/>
  </r>
  <r>
    <n v="63"/>
    <x v="219"/>
    <x v="1"/>
    <n v="2"/>
    <x v="91"/>
    <n v="1"/>
    <x v="0"/>
    <x v="0"/>
    <x v="2"/>
    <x v="1"/>
    <n v="6"/>
    <n v="0"/>
    <n v="0"/>
  </r>
  <r>
    <n v="64"/>
    <x v="220"/>
    <x v="3"/>
    <n v="4"/>
    <x v="61"/>
    <n v="5"/>
    <x v="2"/>
    <x v="1"/>
    <x v="2"/>
    <x v="5"/>
    <n v="10"/>
    <n v="0"/>
    <n v="1"/>
  </r>
  <r>
    <n v="64"/>
    <x v="220"/>
    <x v="3"/>
    <n v="4"/>
    <x v="62"/>
    <n v="4"/>
    <x v="2"/>
    <x v="1"/>
    <x v="2"/>
    <x v="4"/>
    <n v="10"/>
    <n v="1"/>
    <n v="1"/>
  </r>
  <r>
    <n v="64"/>
    <x v="220"/>
    <x v="3"/>
    <n v="4"/>
    <x v="63"/>
    <n v="4"/>
    <x v="2"/>
    <x v="1"/>
    <x v="2"/>
    <x v="4"/>
    <n v="10"/>
    <n v="1"/>
    <n v="1"/>
  </r>
  <r>
    <n v="64"/>
    <x v="220"/>
    <x v="3"/>
    <n v="4"/>
    <x v="64"/>
    <n v="4"/>
    <x v="2"/>
    <x v="1"/>
    <x v="2"/>
    <x v="4"/>
    <n v="10"/>
    <n v="1"/>
    <n v="1"/>
  </r>
  <r>
    <n v="64"/>
    <x v="220"/>
    <x v="3"/>
    <n v="4"/>
    <x v="65"/>
    <n v="5"/>
    <x v="0"/>
    <x v="1"/>
    <x v="2"/>
    <x v="5"/>
    <n v="6"/>
    <n v="0"/>
    <n v="1"/>
  </r>
  <r>
    <n v="64"/>
    <x v="220"/>
    <x v="3"/>
    <n v="4"/>
    <x v="66"/>
    <n v="4"/>
    <x v="1"/>
    <x v="0"/>
    <x v="2"/>
    <x v="4"/>
    <n v="7"/>
    <n v="1"/>
    <n v="0"/>
  </r>
  <r>
    <n v="64"/>
    <x v="220"/>
    <x v="3"/>
    <n v="4"/>
    <x v="67"/>
    <n v="4"/>
    <x v="1"/>
    <x v="0"/>
    <x v="2"/>
    <x v="4"/>
    <n v="7"/>
    <n v="1"/>
    <n v="0"/>
  </r>
  <r>
    <n v="64"/>
    <x v="220"/>
    <x v="3"/>
    <n v="4"/>
    <x v="68"/>
    <n v="4"/>
    <x v="0"/>
    <x v="0"/>
    <x v="2"/>
    <x v="4"/>
    <n v="6"/>
    <n v="1"/>
    <n v="0"/>
  </r>
  <r>
    <n v="64"/>
    <x v="220"/>
    <x v="3"/>
    <n v="4"/>
    <x v="69"/>
    <n v="4"/>
    <x v="0"/>
    <x v="0"/>
    <x v="2"/>
    <x v="4"/>
    <n v="5"/>
    <n v="1"/>
    <n v="0"/>
  </r>
  <r>
    <n v="64"/>
    <x v="220"/>
    <x v="3"/>
    <n v="4"/>
    <x v="70"/>
    <n v="3"/>
    <x v="1"/>
    <x v="1"/>
    <x v="2"/>
    <x v="3"/>
    <n v="7"/>
    <n v="0"/>
    <n v="1"/>
  </r>
  <r>
    <n v="64"/>
    <x v="220"/>
    <x v="3"/>
    <n v="4"/>
    <x v="71"/>
    <n v="4"/>
    <x v="1"/>
    <x v="1"/>
    <x v="2"/>
    <x v="4"/>
    <n v="8"/>
    <n v="1"/>
    <n v="1"/>
  </r>
  <r>
    <n v="64"/>
    <x v="220"/>
    <x v="3"/>
    <n v="4"/>
    <x v="72"/>
    <n v="4"/>
    <x v="0"/>
    <x v="1"/>
    <x v="2"/>
    <x v="4"/>
    <n v="5"/>
    <n v="1"/>
    <n v="1"/>
  </r>
  <r>
    <n v="64"/>
    <x v="220"/>
    <x v="3"/>
    <n v="4"/>
    <x v="73"/>
    <n v="4"/>
    <x v="1"/>
    <x v="1"/>
    <x v="2"/>
    <x v="4"/>
    <n v="8"/>
    <n v="1"/>
    <n v="1"/>
  </r>
  <r>
    <n v="64"/>
    <x v="220"/>
    <x v="3"/>
    <n v="4"/>
    <x v="74"/>
    <n v="4"/>
    <x v="2"/>
    <x v="0"/>
    <x v="2"/>
    <x v="4"/>
    <n v="10"/>
    <n v="1"/>
    <n v="0"/>
  </r>
  <r>
    <n v="64"/>
    <x v="220"/>
    <x v="3"/>
    <n v="4"/>
    <x v="75"/>
    <n v="4"/>
    <x v="2"/>
    <x v="0"/>
    <x v="2"/>
    <x v="4"/>
    <n v="10"/>
    <n v="1"/>
    <n v="0"/>
  </r>
  <r>
    <n v="64"/>
    <x v="220"/>
    <x v="3"/>
    <n v="4"/>
    <x v="76"/>
    <n v="3"/>
    <x v="2"/>
    <x v="1"/>
    <x v="2"/>
    <x v="3"/>
    <n v="10"/>
    <n v="0"/>
    <n v="1"/>
  </r>
  <r>
    <n v="64"/>
    <x v="220"/>
    <x v="3"/>
    <n v="4"/>
    <x v="77"/>
    <n v="4"/>
    <x v="1"/>
    <x v="0"/>
    <x v="2"/>
    <x v="4"/>
    <n v="8"/>
    <n v="1"/>
    <n v="0"/>
  </r>
  <r>
    <n v="64"/>
    <x v="220"/>
    <x v="3"/>
    <n v="4"/>
    <x v="78"/>
    <n v="4"/>
    <x v="0"/>
    <x v="0"/>
    <x v="2"/>
    <x v="4"/>
    <n v="6"/>
    <n v="1"/>
    <n v="0"/>
  </r>
  <r>
    <n v="64"/>
    <x v="220"/>
    <x v="3"/>
    <n v="4"/>
    <x v="79"/>
    <n v="4"/>
    <x v="1"/>
    <x v="0"/>
    <x v="2"/>
    <x v="4"/>
    <n v="7"/>
    <n v="1"/>
    <n v="0"/>
  </r>
  <r>
    <n v="64"/>
    <x v="220"/>
    <x v="3"/>
    <n v="4"/>
    <x v="80"/>
    <n v="4"/>
    <x v="1"/>
    <x v="0"/>
    <x v="2"/>
    <x v="4"/>
    <n v="8"/>
    <n v="1"/>
    <n v="0"/>
  </r>
  <r>
    <n v="64"/>
    <x v="220"/>
    <x v="3"/>
    <n v="4"/>
    <x v="81"/>
    <n v="4"/>
    <x v="1"/>
    <x v="0"/>
    <x v="2"/>
    <x v="4"/>
    <n v="8"/>
    <n v="1"/>
    <n v="0"/>
  </r>
  <r>
    <n v="64"/>
    <x v="220"/>
    <x v="3"/>
    <n v="4"/>
    <x v="82"/>
    <n v="4"/>
    <x v="0"/>
    <x v="0"/>
    <x v="2"/>
    <x v="4"/>
    <n v="5"/>
    <n v="1"/>
    <n v="0"/>
  </r>
  <r>
    <n v="64"/>
    <x v="220"/>
    <x v="3"/>
    <n v="4"/>
    <x v="83"/>
    <n v="4"/>
    <x v="1"/>
    <x v="0"/>
    <x v="2"/>
    <x v="4"/>
    <n v="8"/>
    <n v="1"/>
    <n v="0"/>
  </r>
  <r>
    <n v="64"/>
    <x v="220"/>
    <x v="3"/>
    <n v="4"/>
    <x v="84"/>
    <n v="4"/>
    <x v="2"/>
    <x v="0"/>
    <x v="2"/>
    <x v="4"/>
    <n v="9"/>
    <n v="1"/>
    <n v="0"/>
  </r>
  <r>
    <n v="64"/>
    <x v="220"/>
    <x v="3"/>
    <n v="4"/>
    <x v="85"/>
    <n v="4"/>
    <x v="2"/>
    <x v="0"/>
    <x v="2"/>
    <x v="4"/>
    <n v="10"/>
    <n v="1"/>
    <n v="0"/>
  </r>
  <r>
    <n v="64"/>
    <x v="220"/>
    <x v="3"/>
    <n v="4"/>
    <x v="86"/>
    <n v="4"/>
    <x v="2"/>
    <x v="0"/>
    <x v="2"/>
    <x v="4"/>
    <n v="10"/>
    <n v="1"/>
    <n v="0"/>
  </r>
  <r>
    <n v="64"/>
    <x v="220"/>
    <x v="3"/>
    <n v="4"/>
    <x v="87"/>
    <n v="4"/>
    <x v="2"/>
    <x v="0"/>
    <x v="2"/>
    <x v="4"/>
    <n v="9"/>
    <n v="1"/>
    <n v="0"/>
  </r>
  <r>
    <n v="64"/>
    <x v="220"/>
    <x v="3"/>
    <n v="4"/>
    <x v="88"/>
    <n v="4"/>
    <x v="1"/>
    <x v="0"/>
    <x v="2"/>
    <x v="4"/>
    <n v="8"/>
    <n v="1"/>
    <n v="0"/>
  </r>
  <r>
    <n v="64"/>
    <x v="220"/>
    <x v="3"/>
    <n v="4"/>
    <x v="89"/>
    <n v="4"/>
    <x v="1"/>
    <x v="1"/>
    <x v="2"/>
    <x v="4"/>
    <n v="8"/>
    <n v="1"/>
    <n v="1"/>
  </r>
  <r>
    <n v="64"/>
    <x v="220"/>
    <x v="3"/>
    <n v="4"/>
    <x v="90"/>
    <n v="4"/>
    <x v="0"/>
    <x v="1"/>
    <x v="2"/>
    <x v="4"/>
    <n v="6"/>
    <n v="1"/>
    <n v="1"/>
  </r>
  <r>
    <n v="64"/>
    <x v="220"/>
    <x v="3"/>
    <n v="4"/>
    <x v="91"/>
    <n v="4"/>
    <x v="0"/>
    <x v="0"/>
    <x v="2"/>
    <x v="4"/>
    <n v="6"/>
    <n v="1"/>
    <n v="0"/>
  </r>
  <r>
    <n v="65"/>
    <x v="221"/>
    <x v="2"/>
    <n v="1"/>
    <x v="61"/>
    <n v="1"/>
    <x v="2"/>
    <x v="1"/>
    <x v="2"/>
    <x v="1"/>
    <n v="10"/>
    <n v="1"/>
    <n v="1"/>
  </r>
  <r>
    <n v="65"/>
    <x v="221"/>
    <x v="2"/>
    <n v="1"/>
    <x v="62"/>
    <n v="1"/>
    <x v="2"/>
    <x v="1"/>
    <x v="2"/>
    <x v="1"/>
    <n v="10"/>
    <n v="1"/>
    <n v="1"/>
  </r>
  <r>
    <n v="65"/>
    <x v="221"/>
    <x v="2"/>
    <n v="1"/>
    <x v="63"/>
    <n v="1"/>
    <x v="2"/>
    <x v="1"/>
    <x v="2"/>
    <x v="1"/>
    <n v="10"/>
    <n v="1"/>
    <n v="1"/>
  </r>
  <r>
    <n v="65"/>
    <x v="221"/>
    <x v="2"/>
    <n v="1"/>
    <x v="64"/>
    <n v="1"/>
    <x v="2"/>
    <x v="1"/>
    <x v="2"/>
    <x v="1"/>
    <n v="10"/>
    <n v="1"/>
    <n v="1"/>
  </r>
  <r>
    <n v="65"/>
    <x v="221"/>
    <x v="2"/>
    <n v="1"/>
    <x v="65"/>
    <n v="1"/>
    <x v="0"/>
    <x v="1"/>
    <x v="2"/>
    <x v="1"/>
    <n v="6"/>
    <n v="1"/>
    <n v="1"/>
  </r>
  <r>
    <n v="65"/>
    <x v="221"/>
    <x v="2"/>
    <n v="1"/>
    <x v="66"/>
    <n v="1"/>
    <x v="1"/>
    <x v="0"/>
    <x v="2"/>
    <x v="1"/>
    <n v="7"/>
    <n v="1"/>
    <n v="0"/>
  </r>
  <r>
    <n v="65"/>
    <x v="221"/>
    <x v="2"/>
    <n v="1"/>
    <x v="67"/>
    <n v="1"/>
    <x v="1"/>
    <x v="0"/>
    <x v="2"/>
    <x v="1"/>
    <n v="7"/>
    <n v="1"/>
    <n v="0"/>
  </r>
  <r>
    <n v="65"/>
    <x v="221"/>
    <x v="2"/>
    <n v="1"/>
    <x v="68"/>
    <n v="1"/>
    <x v="0"/>
    <x v="0"/>
    <x v="2"/>
    <x v="1"/>
    <n v="6"/>
    <n v="1"/>
    <n v="0"/>
  </r>
  <r>
    <n v="65"/>
    <x v="221"/>
    <x v="2"/>
    <n v="1"/>
    <x v="69"/>
    <n v="6"/>
    <x v="0"/>
    <x v="0"/>
    <x v="2"/>
    <x v="6"/>
    <n v="5"/>
    <n v="0"/>
    <n v="0"/>
  </r>
  <r>
    <n v="65"/>
    <x v="221"/>
    <x v="2"/>
    <n v="1"/>
    <x v="70"/>
    <n v="5"/>
    <x v="1"/>
    <x v="1"/>
    <x v="2"/>
    <x v="5"/>
    <n v="7"/>
    <n v="0"/>
    <n v="1"/>
  </r>
  <r>
    <n v="65"/>
    <x v="221"/>
    <x v="2"/>
    <n v="1"/>
    <x v="71"/>
    <n v="1"/>
    <x v="1"/>
    <x v="1"/>
    <x v="2"/>
    <x v="1"/>
    <n v="8"/>
    <n v="1"/>
    <n v="1"/>
  </r>
  <r>
    <n v="65"/>
    <x v="221"/>
    <x v="2"/>
    <n v="1"/>
    <x v="72"/>
    <n v="1"/>
    <x v="0"/>
    <x v="1"/>
    <x v="2"/>
    <x v="1"/>
    <n v="5"/>
    <n v="1"/>
    <n v="1"/>
  </r>
  <r>
    <n v="65"/>
    <x v="221"/>
    <x v="2"/>
    <n v="1"/>
    <x v="73"/>
    <n v="1"/>
    <x v="1"/>
    <x v="1"/>
    <x v="2"/>
    <x v="1"/>
    <n v="8"/>
    <n v="1"/>
    <n v="1"/>
  </r>
  <r>
    <n v="65"/>
    <x v="221"/>
    <x v="2"/>
    <n v="1"/>
    <x v="74"/>
    <n v="5"/>
    <x v="2"/>
    <x v="0"/>
    <x v="2"/>
    <x v="5"/>
    <n v="10"/>
    <n v="0"/>
    <n v="0"/>
  </r>
  <r>
    <n v="65"/>
    <x v="221"/>
    <x v="2"/>
    <n v="1"/>
    <x v="75"/>
    <n v="1"/>
    <x v="2"/>
    <x v="0"/>
    <x v="2"/>
    <x v="1"/>
    <n v="10"/>
    <n v="1"/>
    <n v="0"/>
  </r>
  <r>
    <n v="65"/>
    <x v="221"/>
    <x v="2"/>
    <n v="1"/>
    <x v="76"/>
    <n v="1"/>
    <x v="2"/>
    <x v="1"/>
    <x v="2"/>
    <x v="1"/>
    <n v="10"/>
    <n v="1"/>
    <n v="1"/>
  </r>
  <r>
    <n v="65"/>
    <x v="221"/>
    <x v="2"/>
    <n v="1"/>
    <x v="77"/>
    <n v="1"/>
    <x v="1"/>
    <x v="0"/>
    <x v="2"/>
    <x v="1"/>
    <n v="8"/>
    <n v="1"/>
    <n v="0"/>
  </r>
  <r>
    <n v="65"/>
    <x v="221"/>
    <x v="2"/>
    <n v="1"/>
    <x v="78"/>
    <n v="1"/>
    <x v="0"/>
    <x v="0"/>
    <x v="2"/>
    <x v="1"/>
    <n v="6"/>
    <n v="1"/>
    <n v="0"/>
  </r>
  <r>
    <n v="65"/>
    <x v="221"/>
    <x v="2"/>
    <n v="1"/>
    <x v="79"/>
    <n v="3"/>
    <x v="1"/>
    <x v="0"/>
    <x v="2"/>
    <x v="3"/>
    <n v="7"/>
    <n v="0"/>
    <n v="0"/>
  </r>
  <r>
    <n v="65"/>
    <x v="221"/>
    <x v="2"/>
    <n v="1"/>
    <x v="80"/>
    <n v="1"/>
    <x v="1"/>
    <x v="0"/>
    <x v="2"/>
    <x v="1"/>
    <n v="8"/>
    <n v="1"/>
    <n v="0"/>
  </r>
  <r>
    <n v="65"/>
    <x v="221"/>
    <x v="2"/>
    <n v="1"/>
    <x v="81"/>
    <n v="1"/>
    <x v="1"/>
    <x v="0"/>
    <x v="2"/>
    <x v="1"/>
    <n v="8"/>
    <n v="1"/>
    <n v="0"/>
  </r>
  <r>
    <n v="65"/>
    <x v="221"/>
    <x v="2"/>
    <n v="1"/>
    <x v="82"/>
    <n v="1"/>
    <x v="0"/>
    <x v="0"/>
    <x v="2"/>
    <x v="1"/>
    <n v="5"/>
    <n v="1"/>
    <n v="0"/>
  </r>
  <r>
    <n v="65"/>
    <x v="221"/>
    <x v="2"/>
    <n v="1"/>
    <x v="83"/>
    <n v="1"/>
    <x v="1"/>
    <x v="0"/>
    <x v="2"/>
    <x v="1"/>
    <n v="8"/>
    <n v="1"/>
    <n v="0"/>
  </r>
  <r>
    <n v="65"/>
    <x v="221"/>
    <x v="2"/>
    <n v="1"/>
    <x v="84"/>
    <n v="3"/>
    <x v="2"/>
    <x v="0"/>
    <x v="2"/>
    <x v="3"/>
    <n v="9"/>
    <n v="0"/>
    <n v="0"/>
  </r>
  <r>
    <n v="65"/>
    <x v="221"/>
    <x v="2"/>
    <n v="1"/>
    <x v="85"/>
    <n v="3"/>
    <x v="2"/>
    <x v="0"/>
    <x v="2"/>
    <x v="3"/>
    <n v="10"/>
    <n v="0"/>
    <n v="0"/>
  </r>
  <r>
    <n v="65"/>
    <x v="221"/>
    <x v="2"/>
    <n v="1"/>
    <x v="86"/>
    <n v="1"/>
    <x v="2"/>
    <x v="0"/>
    <x v="2"/>
    <x v="1"/>
    <n v="10"/>
    <n v="1"/>
    <n v="0"/>
  </r>
  <r>
    <n v="65"/>
    <x v="221"/>
    <x v="2"/>
    <n v="1"/>
    <x v="87"/>
    <n v="1"/>
    <x v="2"/>
    <x v="0"/>
    <x v="2"/>
    <x v="1"/>
    <n v="9"/>
    <n v="1"/>
    <n v="0"/>
  </r>
  <r>
    <n v="65"/>
    <x v="221"/>
    <x v="2"/>
    <n v="1"/>
    <x v="88"/>
    <n v="1"/>
    <x v="1"/>
    <x v="0"/>
    <x v="2"/>
    <x v="1"/>
    <n v="8"/>
    <n v="1"/>
    <n v="0"/>
  </r>
  <r>
    <n v="65"/>
    <x v="221"/>
    <x v="2"/>
    <n v="1"/>
    <x v="89"/>
    <n v="3"/>
    <x v="1"/>
    <x v="1"/>
    <x v="2"/>
    <x v="3"/>
    <n v="8"/>
    <n v="0"/>
    <n v="1"/>
  </r>
  <r>
    <n v="65"/>
    <x v="221"/>
    <x v="2"/>
    <n v="1"/>
    <x v="90"/>
    <n v="1"/>
    <x v="0"/>
    <x v="1"/>
    <x v="2"/>
    <x v="1"/>
    <n v="6"/>
    <n v="1"/>
    <n v="1"/>
  </r>
  <r>
    <n v="65"/>
    <x v="221"/>
    <x v="2"/>
    <n v="1"/>
    <x v="91"/>
    <n v="1"/>
    <x v="0"/>
    <x v="0"/>
    <x v="2"/>
    <x v="1"/>
    <n v="6"/>
    <n v="1"/>
    <n v="0"/>
  </r>
  <r>
    <n v="66"/>
    <x v="222"/>
    <x v="5"/>
    <n v="6"/>
    <x v="61"/>
    <n v="5"/>
    <x v="2"/>
    <x v="1"/>
    <x v="2"/>
    <x v="5"/>
    <n v="10"/>
    <n v="0"/>
    <n v="1"/>
  </r>
  <r>
    <n v="66"/>
    <x v="222"/>
    <x v="5"/>
    <n v="6"/>
    <x v="62"/>
    <n v="6"/>
    <x v="2"/>
    <x v="1"/>
    <x v="2"/>
    <x v="6"/>
    <n v="10"/>
    <n v="1"/>
    <n v="1"/>
  </r>
  <r>
    <n v="66"/>
    <x v="222"/>
    <x v="5"/>
    <n v="6"/>
    <x v="63"/>
    <n v="6"/>
    <x v="2"/>
    <x v="1"/>
    <x v="2"/>
    <x v="6"/>
    <n v="10"/>
    <n v="1"/>
    <n v="1"/>
  </r>
  <r>
    <n v="66"/>
    <x v="222"/>
    <x v="5"/>
    <n v="6"/>
    <x v="64"/>
    <n v="6"/>
    <x v="2"/>
    <x v="1"/>
    <x v="2"/>
    <x v="6"/>
    <n v="10"/>
    <n v="1"/>
    <n v="1"/>
  </r>
  <r>
    <n v="66"/>
    <x v="222"/>
    <x v="5"/>
    <n v="6"/>
    <x v="65"/>
    <n v="6"/>
    <x v="0"/>
    <x v="1"/>
    <x v="2"/>
    <x v="6"/>
    <n v="6"/>
    <n v="1"/>
    <n v="1"/>
  </r>
  <r>
    <n v="66"/>
    <x v="222"/>
    <x v="5"/>
    <n v="6"/>
    <x v="66"/>
    <n v="5"/>
    <x v="1"/>
    <x v="0"/>
    <x v="2"/>
    <x v="5"/>
    <n v="7"/>
    <n v="0"/>
    <n v="0"/>
  </r>
  <r>
    <n v="66"/>
    <x v="222"/>
    <x v="5"/>
    <n v="6"/>
    <x v="67"/>
    <n v="6"/>
    <x v="1"/>
    <x v="0"/>
    <x v="2"/>
    <x v="6"/>
    <n v="7"/>
    <n v="1"/>
    <n v="0"/>
  </r>
  <r>
    <n v="66"/>
    <x v="222"/>
    <x v="5"/>
    <n v="6"/>
    <x v="68"/>
    <n v="6"/>
    <x v="0"/>
    <x v="0"/>
    <x v="2"/>
    <x v="6"/>
    <n v="6"/>
    <n v="1"/>
    <n v="0"/>
  </r>
  <r>
    <n v="66"/>
    <x v="222"/>
    <x v="5"/>
    <n v="6"/>
    <x v="69"/>
    <n v="6"/>
    <x v="0"/>
    <x v="0"/>
    <x v="2"/>
    <x v="6"/>
    <n v="5"/>
    <n v="1"/>
    <n v="0"/>
  </r>
  <r>
    <n v="66"/>
    <x v="222"/>
    <x v="5"/>
    <n v="6"/>
    <x v="70"/>
    <n v="6"/>
    <x v="1"/>
    <x v="1"/>
    <x v="2"/>
    <x v="6"/>
    <n v="7"/>
    <n v="1"/>
    <n v="1"/>
  </r>
  <r>
    <n v="66"/>
    <x v="222"/>
    <x v="5"/>
    <n v="6"/>
    <x v="71"/>
    <n v="6"/>
    <x v="1"/>
    <x v="1"/>
    <x v="2"/>
    <x v="6"/>
    <n v="8"/>
    <n v="1"/>
    <n v="1"/>
  </r>
  <r>
    <n v="66"/>
    <x v="222"/>
    <x v="5"/>
    <n v="6"/>
    <x v="72"/>
    <n v="6"/>
    <x v="0"/>
    <x v="1"/>
    <x v="2"/>
    <x v="6"/>
    <n v="5"/>
    <n v="1"/>
    <n v="1"/>
  </r>
  <r>
    <n v="66"/>
    <x v="222"/>
    <x v="5"/>
    <n v="6"/>
    <x v="73"/>
    <n v="6"/>
    <x v="1"/>
    <x v="1"/>
    <x v="2"/>
    <x v="6"/>
    <n v="8"/>
    <n v="1"/>
    <n v="1"/>
  </r>
  <r>
    <n v="66"/>
    <x v="222"/>
    <x v="5"/>
    <n v="6"/>
    <x v="74"/>
    <n v="6"/>
    <x v="2"/>
    <x v="0"/>
    <x v="2"/>
    <x v="6"/>
    <n v="10"/>
    <n v="1"/>
    <n v="0"/>
  </r>
  <r>
    <n v="66"/>
    <x v="222"/>
    <x v="5"/>
    <n v="6"/>
    <x v="75"/>
    <n v="6"/>
    <x v="2"/>
    <x v="0"/>
    <x v="2"/>
    <x v="6"/>
    <n v="10"/>
    <n v="1"/>
    <n v="0"/>
  </r>
  <r>
    <n v="66"/>
    <x v="222"/>
    <x v="5"/>
    <n v="6"/>
    <x v="76"/>
    <n v="6"/>
    <x v="2"/>
    <x v="1"/>
    <x v="2"/>
    <x v="6"/>
    <n v="10"/>
    <n v="1"/>
    <n v="1"/>
  </r>
  <r>
    <n v="66"/>
    <x v="222"/>
    <x v="5"/>
    <n v="6"/>
    <x v="77"/>
    <n v="6"/>
    <x v="1"/>
    <x v="0"/>
    <x v="2"/>
    <x v="6"/>
    <n v="8"/>
    <n v="1"/>
    <n v="0"/>
  </r>
  <r>
    <n v="66"/>
    <x v="222"/>
    <x v="5"/>
    <n v="6"/>
    <x v="78"/>
    <n v="6"/>
    <x v="0"/>
    <x v="0"/>
    <x v="2"/>
    <x v="6"/>
    <n v="6"/>
    <n v="1"/>
    <n v="0"/>
  </r>
  <r>
    <n v="66"/>
    <x v="222"/>
    <x v="5"/>
    <n v="6"/>
    <x v="79"/>
    <n v="6"/>
    <x v="1"/>
    <x v="0"/>
    <x v="2"/>
    <x v="6"/>
    <n v="7"/>
    <n v="1"/>
    <n v="0"/>
  </r>
  <r>
    <n v="66"/>
    <x v="222"/>
    <x v="5"/>
    <n v="6"/>
    <x v="80"/>
    <n v="6"/>
    <x v="1"/>
    <x v="0"/>
    <x v="2"/>
    <x v="6"/>
    <n v="8"/>
    <n v="1"/>
    <n v="0"/>
  </r>
  <r>
    <n v="66"/>
    <x v="222"/>
    <x v="5"/>
    <n v="6"/>
    <x v="81"/>
    <n v="6"/>
    <x v="1"/>
    <x v="0"/>
    <x v="2"/>
    <x v="6"/>
    <n v="8"/>
    <n v="1"/>
    <n v="0"/>
  </r>
  <r>
    <n v="66"/>
    <x v="222"/>
    <x v="5"/>
    <n v="6"/>
    <x v="82"/>
    <n v="6"/>
    <x v="0"/>
    <x v="0"/>
    <x v="2"/>
    <x v="6"/>
    <n v="5"/>
    <n v="1"/>
    <n v="0"/>
  </r>
  <r>
    <n v="66"/>
    <x v="222"/>
    <x v="5"/>
    <n v="6"/>
    <x v="83"/>
    <n v="6"/>
    <x v="1"/>
    <x v="0"/>
    <x v="2"/>
    <x v="6"/>
    <n v="8"/>
    <n v="1"/>
    <n v="0"/>
  </r>
  <r>
    <n v="66"/>
    <x v="222"/>
    <x v="5"/>
    <n v="6"/>
    <x v="84"/>
    <n v="6"/>
    <x v="2"/>
    <x v="0"/>
    <x v="2"/>
    <x v="6"/>
    <n v="9"/>
    <n v="1"/>
    <n v="0"/>
  </r>
  <r>
    <n v="66"/>
    <x v="222"/>
    <x v="5"/>
    <n v="6"/>
    <x v="85"/>
    <n v="6"/>
    <x v="2"/>
    <x v="0"/>
    <x v="2"/>
    <x v="6"/>
    <n v="10"/>
    <n v="1"/>
    <n v="0"/>
  </r>
  <r>
    <n v="66"/>
    <x v="222"/>
    <x v="5"/>
    <n v="6"/>
    <x v="86"/>
    <n v="6"/>
    <x v="2"/>
    <x v="0"/>
    <x v="2"/>
    <x v="6"/>
    <n v="10"/>
    <n v="1"/>
    <n v="0"/>
  </r>
  <r>
    <n v="66"/>
    <x v="222"/>
    <x v="5"/>
    <n v="6"/>
    <x v="87"/>
    <n v="6"/>
    <x v="2"/>
    <x v="0"/>
    <x v="2"/>
    <x v="6"/>
    <n v="9"/>
    <n v="1"/>
    <n v="0"/>
  </r>
  <r>
    <n v="66"/>
    <x v="222"/>
    <x v="5"/>
    <n v="6"/>
    <x v="88"/>
    <n v="6"/>
    <x v="1"/>
    <x v="0"/>
    <x v="2"/>
    <x v="6"/>
    <n v="8"/>
    <n v="1"/>
    <n v="0"/>
  </r>
  <r>
    <n v="66"/>
    <x v="222"/>
    <x v="5"/>
    <n v="6"/>
    <x v="89"/>
    <n v="6"/>
    <x v="1"/>
    <x v="1"/>
    <x v="2"/>
    <x v="6"/>
    <n v="8"/>
    <n v="1"/>
    <n v="1"/>
  </r>
  <r>
    <n v="66"/>
    <x v="222"/>
    <x v="5"/>
    <n v="6"/>
    <x v="90"/>
    <n v="6"/>
    <x v="0"/>
    <x v="1"/>
    <x v="2"/>
    <x v="6"/>
    <n v="6"/>
    <n v="1"/>
    <n v="1"/>
  </r>
  <r>
    <n v="66"/>
    <x v="222"/>
    <x v="5"/>
    <n v="6"/>
    <x v="91"/>
    <n v="6"/>
    <x v="0"/>
    <x v="0"/>
    <x v="2"/>
    <x v="6"/>
    <n v="6"/>
    <n v="1"/>
    <n v="0"/>
  </r>
  <r>
    <n v="67"/>
    <x v="223"/>
    <x v="5"/>
    <n v="6"/>
    <x v="61"/>
    <n v="6"/>
    <x v="2"/>
    <x v="1"/>
    <x v="2"/>
    <x v="6"/>
    <n v="10"/>
    <n v="1"/>
    <n v="1"/>
  </r>
  <r>
    <n v="67"/>
    <x v="223"/>
    <x v="5"/>
    <n v="6"/>
    <x v="62"/>
    <n v="5"/>
    <x v="2"/>
    <x v="1"/>
    <x v="2"/>
    <x v="5"/>
    <n v="10"/>
    <n v="0"/>
    <n v="1"/>
  </r>
  <r>
    <n v="67"/>
    <x v="223"/>
    <x v="5"/>
    <n v="6"/>
    <x v="63"/>
    <n v="6"/>
    <x v="2"/>
    <x v="1"/>
    <x v="2"/>
    <x v="6"/>
    <n v="10"/>
    <n v="1"/>
    <n v="1"/>
  </r>
  <r>
    <n v="67"/>
    <x v="223"/>
    <x v="5"/>
    <n v="6"/>
    <x v="64"/>
    <n v="6"/>
    <x v="2"/>
    <x v="1"/>
    <x v="2"/>
    <x v="6"/>
    <n v="10"/>
    <n v="1"/>
    <n v="1"/>
  </r>
  <r>
    <n v="67"/>
    <x v="223"/>
    <x v="5"/>
    <n v="6"/>
    <x v="65"/>
    <n v="6"/>
    <x v="0"/>
    <x v="1"/>
    <x v="2"/>
    <x v="6"/>
    <n v="6"/>
    <n v="1"/>
    <n v="1"/>
  </r>
  <r>
    <n v="67"/>
    <x v="223"/>
    <x v="5"/>
    <n v="6"/>
    <x v="66"/>
    <n v="5"/>
    <x v="1"/>
    <x v="0"/>
    <x v="2"/>
    <x v="5"/>
    <n v="7"/>
    <n v="0"/>
    <n v="0"/>
  </r>
  <r>
    <n v="67"/>
    <x v="223"/>
    <x v="5"/>
    <n v="6"/>
    <x v="67"/>
    <n v="6"/>
    <x v="1"/>
    <x v="0"/>
    <x v="2"/>
    <x v="6"/>
    <n v="7"/>
    <n v="1"/>
    <n v="0"/>
  </r>
  <r>
    <n v="67"/>
    <x v="223"/>
    <x v="5"/>
    <n v="6"/>
    <x v="68"/>
    <n v="6"/>
    <x v="0"/>
    <x v="0"/>
    <x v="2"/>
    <x v="6"/>
    <n v="6"/>
    <n v="1"/>
    <n v="0"/>
  </r>
  <r>
    <n v="67"/>
    <x v="223"/>
    <x v="5"/>
    <n v="6"/>
    <x v="69"/>
    <n v="6"/>
    <x v="0"/>
    <x v="0"/>
    <x v="2"/>
    <x v="6"/>
    <n v="5"/>
    <n v="1"/>
    <n v="0"/>
  </r>
  <r>
    <n v="67"/>
    <x v="223"/>
    <x v="5"/>
    <n v="6"/>
    <x v="70"/>
    <n v="6"/>
    <x v="1"/>
    <x v="1"/>
    <x v="2"/>
    <x v="6"/>
    <n v="7"/>
    <n v="1"/>
    <n v="1"/>
  </r>
  <r>
    <n v="67"/>
    <x v="223"/>
    <x v="5"/>
    <n v="6"/>
    <x v="71"/>
    <n v="5"/>
    <x v="1"/>
    <x v="1"/>
    <x v="2"/>
    <x v="5"/>
    <n v="8"/>
    <n v="0"/>
    <n v="1"/>
  </r>
  <r>
    <n v="67"/>
    <x v="223"/>
    <x v="5"/>
    <n v="6"/>
    <x v="72"/>
    <n v="6"/>
    <x v="0"/>
    <x v="1"/>
    <x v="2"/>
    <x v="6"/>
    <n v="5"/>
    <n v="1"/>
    <n v="1"/>
  </r>
  <r>
    <n v="67"/>
    <x v="223"/>
    <x v="5"/>
    <n v="6"/>
    <x v="73"/>
    <n v="6"/>
    <x v="1"/>
    <x v="1"/>
    <x v="2"/>
    <x v="6"/>
    <n v="8"/>
    <n v="1"/>
    <n v="1"/>
  </r>
  <r>
    <n v="67"/>
    <x v="223"/>
    <x v="5"/>
    <n v="6"/>
    <x v="74"/>
    <n v="6"/>
    <x v="2"/>
    <x v="0"/>
    <x v="2"/>
    <x v="6"/>
    <n v="10"/>
    <n v="1"/>
    <n v="0"/>
  </r>
  <r>
    <n v="67"/>
    <x v="223"/>
    <x v="5"/>
    <n v="6"/>
    <x v="75"/>
    <n v="6"/>
    <x v="2"/>
    <x v="0"/>
    <x v="2"/>
    <x v="6"/>
    <n v="10"/>
    <n v="1"/>
    <n v="0"/>
  </r>
  <r>
    <n v="67"/>
    <x v="223"/>
    <x v="5"/>
    <n v="6"/>
    <x v="76"/>
    <n v="6"/>
    <x v="2"/>
    <x v="1"/>
    <x v="2"/>
    <x v="6"/>
    <n v="10"/>
    <n v="1"/>
    <n v="1"/>
  </r>
  <r>
    <n v="67"/>
    <x v="223"/>
    <x v="5"/>
    <n v="6"/>
    <x v="77"/>
    <n v="6"/>
    <x v="1"/>
    <x v="0"/>
    <x v="2"/>
    <x v="6"/>
    <n v="8"/>
    <n v="1"/>
    <n v="0"/>
  </r>
  <r>
    <n v="67"/>
    <x v="223"/>
    <x v="5"/>
    <n v="6"/>
    <x v="78"/>
    <n v="6"/>
    <x v="0"/>
    <x v="0"/>
    <x v="2"/>
    <x v="6"/>
    <n v="6"/>
    <n v="1"/>
    <n v="0"/>
  </r>
  <r>
    <n v="67"/>
    <x v="223"/>
    <x v="5"/>
    <n v="6"/>
    <x v="79"/>
    <n v="6"/>
    <x v="1"/>
    <x v="0"/>
    <x v="2"/>
    <x v="6"/>
    <n v="7"/>
    <n v="1"/>
    <n v="0"/>
  </r>
  <r>
    <n v="67"/>
    <x v="223"/>
    <x v="5"/>
    <n v="6"/>
    <x v="80"/>
    <n v="6"/>
    <x v="1"/>
    <x v="0"/>
    <x v="2"/>
    <x v="6"/>
    <n v="8"/>
    <n v="1"/>
    <n v="0"/>
  </r>
  <r>
    <n v="67"/>
    <x v="223"/>
    <x v="5"/>
    <n v="6"/>
    <x v="81"/>
    <n v="6"/>
    <x v="1"/>
    <x v="0"/>
    <x v="2"/>
    <x v="6"/>
    <n v="8"/>
    <n v="1"/>
    <n v="0"/>
  </r>
  <r>
    <n v="67"/>
    <x v="223"/>
    <x v="5"/>
    <n v="6"/>
    <x v="82"/>
    <n v="6"/>
    <x v="0"/>
    <x v="0"/>
    <x v="2"/>
    <x v="6"/>
    <n v="5"/>
    <n v="1"/>
    <n v="0"/>
  </r>
  <r>
    <n v="67"/>
    <x v="223"/>
    <x v="5"/>
    <n v="6"/>
    <x v="83"/>
    <n v="6"/>
    <x v="1"/>
    <x v="0"/>
    <x v="2"/>
    <x v="6"/>
    <n v="8"/>
    <n v="1"/>
    <n v="0"/>
  </r>
  <r>
    <n v="67"/>
    <x v="223"/>
    <x v="5"/>
    <n v="6"/>
    <x v="84"/>
    <n v="6"/>
    <x v="2"/>
    <x v="0"/>
    <x v="2"/>
    <x v="6"/>
    <n v="9"/>
    <n v="1"/>
    <n v="0"/>
  </r>
  <r>
    <n v="67"/>
    <x v="223"/>
    <x v="5"/>
    <n v="6"/>
    <x v="85"/>
    <n v="6"/>
    <x v="2"/>
    <x v="0"/>
    <x v="2"/>
    <x v="6"/>
    <n v="10"/>
    <n v="1"/>
    <n v="0"/>
  </r>
  <r>
    <n v="67"/>
    <x v="223"/>
    <x v="5"/>
    <n v="6"/>
    <x v="86"/>
    <n v="6"/>
    <x v="2"/>
    <x v="0"/>
    <x v="2"/>
    <x v="6"/>
    <n v="10"/>
    <n v="1"/>
    <n v="0"/>
  </r>
  <r>
    <n v="67"/>
    <x v="223"/>
    <x v="5"/>
    <n v="6"/>
    <x v="87"/>
    <n v="6"/>
    <x v="2"/>
    <x v="0"/>
    <x v="2"/>
    <x v="6"/>
    <n v="9"/>
    <n v="1"/>
    <n v="0"/>
  </r>
  <r>
    <n v="67"/>
    <x v="223"/>
    <x v="5"/>
    <n v="6"/>
    <x v="88"/>
    <n v="6"/>
    <x v="1"/>
    <x v="0"/>
    <x v="2"/>
    <x v="6"/>
    <n v="8"/>
    <n v="1"/>
    <n v="0"/>
  </r>
  <r>
    <n v="67"/>
    <x v="223"/>
    <x v="5"/>
    <n v="6"/>
    <x v="89"/>
    <n v="6"/>
    <x v="1"/>
    <x v="1"/>
    <x v="2"/>
    <x v="6"/>
    <n v="8"/>
    <n v="1"/>
    <n v="1"/>
  </r>
  <r>
    <n v="67"/>
    <x v="223"/>
    <x v="5"/>
    <n v="6"/>
    <x v="90"/>
    <n v="6"/>
    <x v="0"/>
    <x v="1"/>
    <x v="2"/>
    <x v="6"/>
    <n v="6"/>
    <n v="1"/>
    <n v="1"/>
  </r>
  <r>
    <n v="67"/>
    <x v="223"/>
    <x v="5"/>
    <n v="6"/>
    <x v="91"/>
    <n v="7"/>
    <x v="0"/>
    <x v="0"/>
    <x v="2"/>
    <x v="2"/>
    <n v="6"/>
    <n v="0"/>
    <n v="0"/>
  </r>
  <r>
    <n v="68"/>
    <x v="224"/>
    <x v="3"/>
    <n v="4"/>
    <x v="61"/>
    <n v="3"/>
    <x v="2"/>
    <x v="1"/>
    <x v="2"/>
    <x v="3"/>
    <n v="10"/>
    <n v="0"/>
    <n v="1"/>
  </r>
  <r>
    <n v="68"/>
    <x v="224"/>
    <x v="3"/>
    <n v="4"/>
    <x v="62"/>
    <n v="4"/>
    <x v="2"/>
    <x v="1"/>
    <x v="2"/>
    <x v="4"/>
    <n v="10"/>
    <n v="1"/>
    <n v="1"/>
  </r>
  <r>
    <n v="68"/>
    <x v="224"/>
    <x v="3"/>
    <n v="4"/>
    <x v="63"/>
    <n v="4"/>
    <x v="2"/>
    <x v="1"/>
    <x v="2"/>
    <x v="4"/>
    <n v="10"/>
    <n v="1"/>
    <n v="1"/>
  </r>
  <r>
    <n v="68"/>
    <x v="224"/>
    <x v="3"/>
    <n v="4"/>
    <x v="64"/>
    <n v="6"/>
    <x v="2"/>
    <x v="1"/>
    <x v="2"/>
    <x v="6"/>
    <n v="10"/>
    <n v="0"/>
    <n v="1"/>
  </r>
  <r>
    <n v="68"/>
    <x v="224"/>
    <x v="3"/>
    <n v="4"/>
    <x v="65"/>
    <n v="4"/>
    <x v="0"/>
    <x v="1"/>
    <x v="2"/>
    <x v="4"/>
    <n v="6"/>
    <n v="1"/>
    <n v="1"/>
  </r>
  <r>
    <n v="68"/>
    <x v="224"/>
    <x v="3"/>
    <n v="4"/>
    <x v="66"/>
    <n v="4"/>
    <x v="1"/>
    <x v="0"/>
    <x v="2"/>
    <x v="4"/>
    <n v="7"/>
    <n v="1"/>
    <n v="0"/>
  </r>
  <r>
    <n v="68"/>
    <x v="224"/>
    <x v="3"/>
    <n v="4"/>
    <x v="67"/>
    <n v="4"/>
    <x v="1"/>
    <x v="0"/>
    <x v="2"/>
    <x v="4"/>
    <n v="7"/>
    <n v="1"/>
    <n v="0"/>
  </r>
  <r>
    <n v="68"/>
    <x v="224"/>
    <x v="3"/>
    <n v="4"/>
    <x v="68"/>
    <n v="4"/>
    <x v="0"/>
    <x v="0"/>
    <x v="2"/>
    <x v="4"/>
    <n v="6"/>
    <n v="1"/>
    <n v="0"/>
  </r>
  <r>
    <n v="68"/>
    <x v="224"/>
    <x v="3"/>
    <n v="4"/>
    <x v="69"/>
    <n v="4"/>
    <x v="0"/>
    <x v="0"/>
    <x v="2"/>
    <x v="4"/>
    <n v="5"/>
    <n v="1"/>
    <n v="0"/>
  </r>
  <r>
    <n v="68"/>
    <x v="224"/>
    <x v="3"/>
    <n v="4"/>
    <x v="70"/>
    <n v="4"/>
    <x v="1"/>
    <x v="1"/>
    <x v="2"/>
    <x v="4"/>
    <n v="7"/>
    <n v="1"/>
    <n v="1"/>
  </r>
  <r>
    <n v="68"/>
    <x v="224"/>
    <x v="3"/>
    <n v="4"/>
    <x v="71"/>
    <n v="4"/>
    <x v="1"/>
    <x v="1"/>
    <x v="2"/>
    <x v="4"/>
    <n v="8"/>
    <n v="1"/>
    <n v="1"/>
  </r>
  <r>
    <n v="68"/>
    <x v="224"/>
    <x v="3"/>
    <n v="4"/>
    <x v="72"/>
    <n v="4"/>
    <x v="0"/>
    <x v="1"/>
    <x v="2"/>
    <x v="4"/>
    <n v="5"/>
    <n v="1"/>
    <n v="1"/>
  </r>
  <r>
    <n v="68"/>
    <x v="224"/>
    <x v="3"/>
    <n v="4"/>
    <x v="73"/>
    <n v="4"/>
    <x v="1"/>
    <x v="1"/>
    <x v="2"/>
    <x v="4"/>
    <n v="8"/>
    <n v="1"/>
    <n v="1"/>
  </r>
  <r>
    <n v="68"/>
    <x v="224"/>
    <x v="3"/>
    <n v="4"/>
    <x v="74"/>
    <n v="4"/>
    <x v="2"/>
    <x v="0"/>
    <x v="2"/>
    <x v="4"/>
    <n v="10"/>
    <n v="1"/>
    <n v="0"/>
  </r>
  <r>
    <n v="68"/>
    <x v="224"/>
    <x v="3"/>
    <n v="4"/>
    <x v="75"/>
    <n v="2"/>
    <x v="2"/>
    <x v="0"/>
    <x v="2"/>
    <x v="0"/>
    <n v="10"/>
    <n v="0"/>
    <n v="0"/>
  </r>
  <r>
    <n v="68"/>
    <x v="224"/>
    <x v="3"/>
    <n v="4"/>
    <x v="76"/>
    <n v="4"/>
    <x v="2"/>
    <x v="1"/>
    <x v="2"/>
    <x v="4"/>
    <n v="10"/>
    <n v="1"/>
    <n v="1"/>
  </r>
  <r>
    <n v="68"/>
    <x v="224"/>
    <x v="3"/>
    <n v="4"/>
    <x v="77"/>
    <n v="5"/>
    <x v="1"/>
    <x v="0"/>
    <x v="2"/>
    <x v="5"/>
    <n v="8"/>
    <n v="0"/>
    <n v="0"/>
  </r>
  <r>
    <n v="68"/>
    <x v="224"/>
    <x v="3"/>
    <n v="4"/>
    <x v="78"/>
    <n v="3"/>
    <x v="0"/>
    <x v="0"/>
    <x v="2"/>
    <x v="3"/>
    <n v="6"/>
    <n v="0"/>
    <n v="0"/>
  </r>
  <r>
    <n v="68"/>
    <x v="224"/>
    <x v="3"/>
    <n v="4"/>
    <x v="79"/>
    <n v="4"/>
    <x v="1"/>
    <x v="0"/>
    <x v="2"/>
    <x v="4"/>
    <n v="7"/>
    <n v="1"/>
    <n v="0"/>
  </r>
  <r>
    <n v="68"/>
    <x v="224"/>
    <x v="3"/>
    <n v="4"/>
    <x v="80"/>
    <n v="4"/>
    <x v="1"/>
    <x v="0"/>
    <x v="2"/>
    <x v="4"/>
    <n v="8"/>
    <n v="1"/>
    <n v="0"/>
  </r>
  <r>
    <n v="68"/>
    <x v="224"/>
    <x v="3"/>
    <n v="4"/>
    <x v="81"/>
    <n v="4"/>
    <x v="1"/>
    <x v="0"/>
    <x v="2"/>
    <x v="4"/>
    <n v="8"/>
    <n v="1"/>
    <n v="0"/>
  </r>
  <r>
    <n v="68"/>
    <x v="224"/>
    <x v="3"/>
    <n v="4"/>
    <x v="82"/>
    <n v="4"/>
    <x v="0"/>
    <x v="0"/>
    <x v="2"/>
    <x v="4"/>
    <n v="5"/>
    <n v="1"/>
    <n v="0"/>
  </r>
  <r>
    <n v="68"/>
    <x v="224"/>
    <x v="3"/>
    <n v="4"/>
    <x v="83"/>
    <n v="6"/>
    <x v="1"/>
    <x v="0"/>
    <x v="2"/>
    <x v="6"/>
    <n v="8"/>
    <n v="0"/>
    <n v="0"/>
  </r>
  <r>
    <n v="68"/>
    <x v="224"/>
    <x v="3"/>
    <n v="4"/>
    <x v="84"/>
    <n v="4"/>
    <x v="2"/>
    <x v="0"/>
    <x v="2"/>
    <x v="4"/>
    <n v="9"/>
    <n v="1"/>
    <n v="0"/>
  </r>
  <r>
    <n v="68"/>
    <x v="224"/>
    <x v="3"/>
    <n v="4"/>
    <x v="85"/>
    <n v="4"/>
    <x v="2"/>
    <x v="0"/>
    <x v="2"/>
    <x v="4"/>
    <n v="10"/>
    <n v="1"/>
    <n v="0"/>
  </r>
  <r>
    <n v="68"/>
    <x v="224"/>
    <x v="3"/>
    <n v="4"/>
    <x v="86"/>
    <n v="4"/>
    <x v="2"/>
    <x v="0"/>
    <x v="2"/>
    <x v="4"/>
    <n v="10"/>
    <n v="1"/>
    <n v="0"/>
  </r>
  <r>
    <n v="68"/>
    <x v="224"/>
    <x v="3"/>
    <n v="4"/>
    <x v="87"/>
    <n v="4"/>
    <x v="2"/>
    <x v="0"/>
    <x v="2"/>
    <x v="4"/>
    <n v="9"/>
    <n v="1"/>
    <n v="0"/>
  </r>
  <r>
    <n v="68"/>
    <x v="224"/>
    <x v="3"/>
    <n v="4"/>
    <x v="88"/>
    <n v="5"/>
    <x v="1"/>
    <x v="0"/>
    <x v="2"/>
    <x v="5"/>
    <n v="8"/>
    <n v="0"/>
    <n v="0"/>
  </r>
  <r>
    <n v="68"/>
    <x v="224"/>
    <x v="3"/>
    <n v="4"/>
    <x v="89"/>
    <n v="4"/>
    <x v="1"/>
    <x v="1"/>
    <x v="2"/>
    <x v="4"/>
    <n v="8"/>
    <n v="1"/>
    <n v="1"/>
  </r>
  <r>
    <n v="68"/>
    <x v="224"/>
    <x v="3"/>
    <n v="4"/>
    <x v="90"/>
    <n v="4"/>
    <x v="0"/>
    <x v="1"/>
    <x v="2"/>
    <x v="4"/>
    <n v="6"/>
    <n v="1"/>
    <n v="1"/>
  </r>
  <r>
    <n v="68"/>
    <x v="224"/>
    <x v="3"/>
    <n v="4"/>
    <x v="91"/>
    <n v="4"/>
    <x v="0"/>
    <x v="0"/>
    <x v="2"/>
    <x v="4"/>
    <n v="6"/>
    <n v="1"/>
    <n v="0"/>
  </r>
  <r>
    <n v="69"/>
    <x v="225"/>
    <x v="4"/>
    <n v="5"/>
    <x v="61"/>
    <n v="5"/>
    <x v="2"/>
    <x v="1"/>
    <x v="2"/>
    <x v="5"/>
    <n v="10"/>
    <n v="1"/>
    <n v="1"/>
  </r>
  <r>
    <n v="69"/>
    <x v="225"/>
    <x v="4"/>
    <n v="5"/>
    <x v="62"/>
    <n v="5"/>
    <x v="2"/>
    <x v="1"/>
    <x v="2"/>
    <x v="5"/>
    <n v="10"/>
    <n v="1"/>
    <n v="1"/>
  </r>
  <r>
    <n v="69"/>
    <x v="225"/>
    <x v="4"/>
    <n v="5"/>
    <x v="63"/>
    <n v="7"/>
    <x v="2"/>
    <x v="1"/>
    <x v="2"/>
    <x v="2"/>
    <n v="10"/>
    <n v="0"/>
    <n v="1"/>
  </r>
  <r>
    <n v="69"/>
    <x v="225"/>
    <x v="4"/>
    <n v="5"/>
    <x v="64"/>
    <n v="5"/>
    <x v="2"/>
    <x v="1"/>
    <x v="2"/>
    <x v="5"/>
    <n v="10"/>
    <n v="1"/>
    <n v="1"/>
  </r>
  <r>
    <n v="69"/>
    <x v="225"/>
    <x v="4"/>
    <n v="5"/>
    <x v="65"/>
    <n v="5"/>
    <x v="0"/>
    <x v="1"/>
    <x v="2"/>
    <x v="5"/>
    <n v="6"/>
    <n v="1"/>
    <n v="1"/>
  </r>
  <r>
    <n v="69"/>
    <x v="225"/>
    <x v="4"/>
    <n v="5"/>
    <x v="66"/>
    <n v="5"/>
    <x v="1"/>
    <x v="0"/>
    <x v="2"/>
    <x v="5"/>
    <n v="7"/>
    <n v="1"/>
    <n v="0"/>
  </r>
  <r>
    <n v="69"/>
    <x v="225"/>
    <x v="4"/>
    <n v="5"/>
    <x v="67"/>
    <n v="5"/>
    <x v="1"/>
    <x v="0"/>
    <x v="2"/>
    <x v="5"/>
    <n v="7"/>
    <n v="1"/>
    <n v="0"/>
  </r>
  <r>
    <n v="69"/>
    <x v="225"/>
    <x v="4"/>
    <n v="5"/>
    <x v="68"/>
    <n v="7"/>
    <x v="0"/>
    <x v="0"/>
    <x v="2"/>
    <x v="2"/>
    <n v="6"/>
    <n v="0"/>
    <n v="0"/>
  </r>
  <r>
    <n v="69"/>
    <x v="225"/>
    <x v="4"/>
    <n v="5"/>
    <x v="69"/>
    <n v="3"/>
    <x v="0"/>
    <x v="0"/>
    <x v="2"/>
    <x v="3"/>
    <n v="5"/>
    <n v="0"/>
    <n v="0"/>
  </r>
  <r>
    <n v="69"/>
    <x v="225"/>
    <x v="4"/>
    <n v="5"/>
    <x v="70"/>
    <n v="5"/>
    <x v="1"/>
    <x v="1"/>
    <x v="2"/>
    <x v="5"/>
    <n v="7"/>
    <n v="1"/>
    <n v="1"/>
  </r>
  <r>
    <n v="69"/>
    <x v="225"/>
    <x v="4"/>
    <n v="5"/>
    <x v="71"/>
    <n v="5"/>
    <x v="1"/>
    <x v="1"/>
    <x v="2"/>
    <x v="5"/>
    <n v="8"/>
    <n v="1"/>
    <n v="1"/>
  </r>
  <r>
    <n v="69"/>
    <x v="225"/>
    <x v="4"/>
    <n v="5"/>
    <x v="72"/>
    <n v="5"/>
    <x v="0"/>
    <x v="1"/>
    <x v="2"/>
    <x v="5"/>
    <n v="5"/>
    <n v="1"/>
    <n v="1"/>
  </r>
  <r>
    <n v="69"/>
    <x v="225"/>
    <x v="4"/>
    <n v="5"/>
    <x v="73"/>
    <n v="7"/>
    <x v="1"/>
    <x v="1"/>
    <x v="2"/>
    <x v="2"/>
    <n v="8"/>
    <n v="0"/>
    <n v="1"/>
  </r>
  <r>
    <n v="69"/>
    <x v="225"/>
    <x v="4"/>
    <n v="5"/>
    <x v="74"/>
    <n v="6"/>
    <x v="2"/>
    <x v="0"/>
    <x v="2"/>
    <x v="6"/>
    <n v="10"/>
    <n v="0"/>
    <n v="0"/>
  </r>
  <r>
    <n v="69"/>
    <x v="225"/>
    <x v="4"/>
    <n v="5"/>
    <x v="75"/>
    <n v="5"/>
    <x v="2"/>
    <x v="0"/>
    <x v="2"/>
    <x v="5"/>
    <n v="10"/>
    <n v="1"/>
    <n v="0"/>
  </r>
  <r>
    <n v="69"/>
    <x v="225"/>
    <x v="4"/>
    <n v="5"/>
    <x v="76"/>
    <n v="6"/>
    <x v="2"/>
    <x v="1"/>
    <x v="2"/>
    <x v="6"/>
    <n v="10"/>
    <n v="0"/>
    <n v="1"/>
  </r>
  <r>
    <n v="69"/>
    <x v="225"/>
    <x v="4"/>
    <n v="5"/>
    <x v="77"/>
    <n v="5"/>
    <x v="1"/>
    <x v="0"/>
    <x v="2"/>
    <x v="5"/>
    <n v="8"/>
    <n v="1"/>
    <n v="0"/>
  </r>
  <r>
    <n v="69"/>
    <x v="225"/>
    <x v="4"/>
    <n v="5"/>
    <x v="78"/>
    <n v="6"/>
    <x v="0"/>
    <x v="0"/>
    <x v="2"/>
    <x v="6"/>
    <n v="6"/>
    <n v="0"/>
    <n v="0"/>
  </r>
  <r>
    <n v="69"/>
    <x v="225"/>
    <x v="4"/>
    <n v="5"/>
    <x v="79"/>
    <n v="5"/>
    <x v="1"/>
    <x v="0"/>
    <x v="2"/>
    <x v="5"/>
    <n v="7"/>
    <n v="1"/>
    <n v="0"/>
  </r>
  <r>
    <n v="69"/>
    <x v="225"/>
    <x v="4"/>
    <n v="5"/>
    <x v="80"/>
    <n v="5"/>
    <x v="1"/>
    <x v="0"/>
    <x v="2"/>
    <x v="5"/>
    <n v="8"/>
    <n v="1"/>
    <n v="0"/>
  </r>
  <r>
    <n v="69"/>
    <x v="225"/>
    <x v="4"/>
    <n v="5"/>
    <x v="81"/>
    <n v="5"/>
    <x v="1"/>
    <x v="0"/>
    <x v="2"/>
    <x v="5"/>
    <n v="8"/>
    <n v="1"/>
    <n v="0"/>
  </r>
  <r>
    <n v="69"/>
    <x v="225"/>
    <x v="4"/>
    <n v="5"/>
    <x v="82"/>
    <n v="5"/>
    <x v="0"/>
    <x v="0"/>
    <x v="2"/>
    <x v="5"/>
    <n v="5"/>
    <n v="1"/>
    <n v="0"/>
  </r>
  <r>
    <n v="69"/>
    <x v="225"/>
    <x v="4"/>
    <n v="5"/>
    <x v="83"/>
    <n v="5"/>
    <x v="1"/>
    <x v="0"/>
    <x v="2"/>
    <x v="5"/>
    <n v="8"/>
    <n v="1"/>
    <n v="0"/>
  </r>
  <r>
    <n v="69"/>
    <x v="225"/>
    <x v="4"/>
    <n v="5"/>
    <x v="84"/>
    <n v="5"/>
    <x v="2"/>
    <x v="0"/>
    <x v="2"/>
    <x v="5"/>
    <n v="9"/>
    <n v="1"/>
    <n v="0"/>
  </r>
  <r>
    <n v="69"/>
    <x v="225"/>
    <x v="4"/>
    <n v="5"/>
    <x v="85"/>
    <n v="7"/>
    <x v="2"/>
    <x v="0"/>
    <x v="2"/>
    <x v="2"/>
    <n v="10"/>
    <n v="0"/>
    <n v="0"/>
  </r>
  <r>
    <n v="69"/>
    <x v="225"/>
    <x v="4"/>
    <n v="5"/>
    <x v="86"/>
    <n v="5"/>
    <x v="2"/>
    <x v="0"/>
    <x v="2"/>
    <x v="5"/>
    <n v="10"/>
    <n v="1"/>
    <n v="0"/>
  </r>
  <r>
    <n v="69"/>
    <x v="225"/>
    <x v="4"/>
    <n v="5"/>
    <x v="87"/>
    <n v="5"/>
    <x v="2"/>
    <x v="0"/>
    <x v="2"/>
    <x v="5"/>
    <n v="9"/>
    <n v="1"/>
    <n v="0"/>
  </r>
  <r>
    <n v="69"/>
    <x v="225"/>
    <x v="4"/>
    <n v="5"/>
    <x v="88"/>
    <n v="6"/>
    <x v="1"/>
    <x v="0"/>
    <x v="2"/>
    <x v="6"/>
    <n v="8"/>
    <n v="0"/>
    <n v="0"/>
  </r>
  <r>
    <n v="69"/>
    <x v="225"/>
    <x v="4"/>
    <n v="5"/>
    <x v="89"/>
    <n v="6"/>
    <x v="1"/>
    <x v="1"/>
    <x v="2"/>
    <x v="6"/>
    <n v="8"/>
    <n v="0"/>
    <n v="1"/>
  </r>
  <r>
    <n v="69"/>
    <x v="225"/>
    <x v="4"/>
    <n v="5"/>
    <x v="90"/>
    <n v="2"/>
    <x v="0"/>
    <x v="1"/>
    <x v="2"/>
    <x v="0"/>
    <n v="6"/>
    <n v="0"/>
    <n v="1"/>
  </r>
  <r>
    <n v="69"/>
    <x v="225"/>
    <x v="4"/>
    <n v="5"/>
    <x v="91"/>
    <n v="1"/>
    <x v="0"/>
    <x v="0"/>
    <x v="2"/>
    <x v="1"/>
    <n v="6"/>
    <n v="0"/>
    <n v="0"/>
  </r>
  <r>
    <n v="70"/>
    <x v="226"/>
    <x v="1"/>
    <n v="2"/>
    <x v="61"/>
    <n v="2"/>
    <x v="2"/>
    <x v="1"/>
    <x v="2"/>
    <x v="0"/>
    <n v="10"/>
    <n v="1"/>
    <n v="1"/>
  </r>
  <r>
    <n v="70"/>
    <x v="226"/>
    <x v="1"/>
    <n v="2"/>
    <x v="62"/>
    <n v="2"/>
    <x v="2"/>
    <x v="1"/>
    <x v="2"/>
    <x v="0"/>
    <n v="10"/>
    <n v="1"/>
    <n v="1"/>
  </r>
  <r>
    <n v="70"/>
    <x v="226"/>
    <x v="1"/>
    <n v="2"/>
    <x v="63"/>
    <n v="2"/>
    <x v="2"/>
    <x v="1"/>
    <x v="2"/>
    <x v="0"/>
    <n v="10"/>
    <n v="1"/>
    <n v="1"/>
  </r>
  <r>
    <n v="70"/>
    <x v="226"/>
    <x v="1"/>
    <n v="2"/>
    <x v="64"/>
    <n v="2"/>
    <x v="2"/>
    <x v="1"/>
    <x v="2"/>
    <x v="0"/>
    <n v="10"/>
    <n v="1"/>
    <n v="1"/>
  </r>
  <r>
    <n v="70"/>
    <x v="226"/>
    <x v="1"/>
    <n v="2"/>
    <x v="65"/>
    <n v="2"/>
    <x v="0"/>
    <x v="1"/>
    <x v="2"/>
    <x v="0"/>
    <n v="6"/>
    <n v="1"/>
    <n v="1"/>
  </r>
  <r>
    <n v="70"/>
    <x v="226"/>
    <x v="1"/>
    <n v="2"/>
    <x v="66"/>
    <n v="2"/>
    <x v="1"/>
    <x v="0"/>
    <x v="2"/>
    <x v="0"/>
    <n v="7"/>
    <n v="1"/>
    <n v="0"/>
  </r>
  <r>
    <n v="70"/>
    <x v="226"/>
    <x v="1"/>
    <n v="2"/>
    <x v="67"/>
    <n v="2"/>
    <x v="1"/>
    <x v="0"/>
    <x v="2"/>
    <x v="0"/>
    <n v="7"/>
    <n v="1"/>
    <n v="0"/>
  </r>
  <r>
    <n v="70"/>
    <x v="226"/>
    <x v="1"/>
    <n v="2"/>
    <x v="68"/>
    <n v="2"/>
    <x v="0"/>
    <x v="0"/>
    <x v="2"/>
    <x v="0"/>
    <n v="6"/>
    <n v="1"/>
    <n v="0"/>
  </r>
  <r>
    <n v="70"/>
    <x v="226"/>
    <x v="1"/>
    <n v="2"/>
    <x v="69"/>
    <n v="2"/>
    <x v="0"/>
    <x v="0"/>
    <x v="2"/>
    <x v="0"/>
    <n v="5"/>
    <n v="1"/>
    <n v="0"/>
  </r>
  <r>
    <n v="70"/>
    <x v="226"/>
    <x v="1"/>
    <n v="2"/>
    <x v="70"/>
    <n v="6"/>
    <x v="1"/>
    <x v="1"/>
    <x v="2"/>
    <x v="6"/>
    <n v="7"/>
    <n v="0"/>
    <n v="1"/>
  </r>
  <r>
    <n v="70"/>
    <x v="226"/>
    <x v="1"/>
    <n v="2"/>
    <x v="71"/>
    <n v="2"/>
    <x v="1"/>
    <x v="1"/>
    <x v="2"/>
    <x v="0"/>
    <n v="8"/>
    <n v="1"/>
    <n v="1"/>
  </r>
  <r>
    <n v="70"/>
    <x v="226"/>
    <x v="1"/>
    <n v="2"/>
    <x v="72"/>
    <n v="2"/>
    <x v="0"/>
    <x v="1"/>
    <x v="2"/>
    <x v="0"/>
    <n v="5"/>
    <n v="1"/>
    <n v="1"/>
  </r>
  <r>
    <n v="70"/>
    <x v="226"/>
    <x v="1"/>
    <n v="2"/>
    <x v="73"/>
    <n v="2"/>
    <x v="1"/>
    <x v="1"/>
    <x v="2"/>
    <x v="0"/>
    <n v="8"/>
    <n v="1"/>
    <n v="1"/>
  </r>
  <r>
    <n v="70"/>
    <x v="226"/>
    <x v="1"/>
    <n v="2"/>
    <x v="74"/>
    <n v="2"/>
    <x v="2"/>
    <x v="0"/>
    <x v="2"/>
    <x v="0"/>
    <n v="10"/>
    <n v="1"/>
    <n v="0"/>
  </r>
  <r>
    <n v="70"/>
    <x v="226"/>
    <x v="1"/>
    <n v="2"/>
    <x v="75"/>
    <n v="2"/>
    <x v="2"/>
    <x v="0"/>
    <x v="2"/>
    <x v="0"/>
    <n v="10"/>
    <n v="1"/>
    <n v="0"/>
  </r>
  <r>
    <n v="70"/>
    <x v="226"/>
    <x v="1"/>
    <n v="2"/>
    <x v="76"/>
    <n v="2"/>
    <x v="2"/>
    <x v="1"/>
    <x v="2"/>
    <x v="0"/>
    <n v="10"/>
    <n v="1"/>
    <n v="1"/>
  </r>
  <r>
    <n v="70"/>
    <x v="226"/>
    <x v="1"/>
    <n v="2"/>
    <x v="77"/>
    <n v="2"/>
    <x v="1"/>
    <x v="0"/>
    <x v="2"/>
    <x v="0"/>
    <n v="8"/>
    <n v="1"/>
    <n v="0"/>
  </r>
  <r>
    <n v="70"/>
    <x v="226"/>
    <x v="1"/>
    <n v="2"/>
    <x v="78"/>
    <n v="2"/>
    <x v="0"/>
    <x v="0"/>
    <x v="2"/>
    <x v="0"/>
    <n v="6"/>
    <n v="1"/>
    <n v="0"/>
  </r>
  <r>
    <n v="70"/>
    <x v="226"/>
    <x v="1"/>
    <n v="2"/>
    <x v="79"/>
    <n v="2"/>
    <x v="1"/>
    <x v="0"/>
    <x v="2"/>
    <x v="0"/>
    <n v="7"/>
    <n v="1"/>
    <n v="0"/>
  </r>
  <r>
    <n v="70"/>
    <x v="226"/>
    <x v="1"/>
    <n v="2"/>
    <x v="80"/>
    <n v="2"/>
    <x v="1"/>
    <x v="0"/>
    <x v="2"/>
    <x v="0"/>
    <n v="8"/>
    <n v="1"/>
    <n v="0"/>
  </r>
  <r>
    <n v="70"/>
    <x v="226"/>
    <x v="1"/>
    <n v="2"/>
    <x v="81"/>
    <n v="3"/>
    <x v="1"/>
    <x v="0"/>
    <x v="2"/>
    <x v="3"/>
    <n v="8"/>
    <n v="0"/>
    <n v="0"/>
  </r>
  <r>
    <n v="70"/>
    <x v="226"/>
    <x v="1"/>
    <n v="2"/>
    <x v="82"/>
    <n v="2"/>
    <x v="0"/>
    <x v="0"/>
    <x v="2"/>
    <x v="0"/>
    <n v="5"/>
    <n v="1"/>
    <n v="0"/>
  </r>
  <r>
    <n v="70"/>
    <x v="226"/>
    <x v="1"/>
    <n v="2"/>
    <x v="83"/>
    <n v="2"/>
    <x v="1"/>
    <x v="0"/>
    <x v="2"/>
    <x v="0"/>
    <n v="8"/>
    <n v="1"/>
    <n v="0"/>
  </r>
  <r>
    <n v="70"/>
    <x v="226"/>
    <x v="1"/>
    <n v="2"/>
    <x v="84"/>
    <n v="2"/>
    <x v="2"/>
    <x v="0"/>
    <x v="2"/>
    <x v="0"/>
    <n v="9"/>
    <n v="1"/>
    <n v="0"/>
  </r>
  <r>
    <n v="70"/>
    <x v="226"/>
    <x v="1"/>
    <n v="2"/>
    <x v="85"/>
    <n v="2"/>
    <x v="2"/>
    <x v="0"/>
    <x v="2"/>
    <x v="0"/>
    <n v="10"/>
    <n v="1"/>
    <n v="0"/>
  </r>
  <r>
    <n v="70"/>
    <x v="226"/>
    <x v="1"/>
    <n v="2"/>
    <x v="86"/>
    <n v="2"/>
    <x v="2"/>
    <x v="0"/>
    <x v="2"/>
    <x v="0"/>
    <n v="10"/>
    <n v="1"/>
    <n v="0"/>
  </r>
  <r>
    <n v="70"/>
    <x v="226"/>
    <x v="1"/>
    <n v="2"/>
    <x v="87"/>
    <n v="2"/>
    <x v="2"/>
    <x v="0"/>
    <x v="2"/>
    <x v="0"/>
    <n v="9"/>
    <n v="1"/>
    <n v="0"/>
  </r>
  <r>
    <n v="70"/>
    <x v="226"/>
    <x v="1"/>
    <n v="2"/>
    <x v="88"/>
    <n v="2"/>
    <x v="1"/>
    <x v="0"/>
    <x v="2"/>
    <x v="0"/>
    <n v="8"/>
    <n v="1"/>
    <n v="0"/>
  </r>
  <r>
    <n v="70"/>
    <x v="226"/>
    <x v="1"/>
    <n v="2"/>
    <x v="89"/>
    <n v="2"/>
    <x v="1"/>
    <x v="1"/>
    <x v="2"/>
    <x v="0"/>
    <n v="8"/>
    <n v="1"/>
    <n v="1"/>
  </r>
  <r>
    <n v="70"/>
    <x v="226"/>
    <x v="1"/>
    <n v="2"/>
    <x v="90"/>
    <n v="2"/>
    <x v="0"/>
    <x v="1"/>
    <x v="2"/>
    <x v="0"/>
    <n v="6"/>
    <n v="1"/>
    <n v="1"/>
  </r>
  <r>
    <n v="70"/>
    <x v="226"/>
    <x v="1"/>
    <n v="2"/>
    <x v="91"/>
    <n v="1"/>
    <x v="0"/>
    <x v="0"/>
    <x v="2"/>
    <x v="1"/>
    <n v="6"/>
    <n v="0"/>
    <n v="0"/>
  </r>
  <r>
    <n v="71"/>
    <x v="227"/>
    <x v="5"/>
    <n v="6"/>
    <x v="61"/>
    <n v="6"/>
    <x v="2"/>
    <x v="1"/>
    <x v="2"/>
    <x v="6"/>
    <n v="10"/>
    <n v="1"/>
    <n v="1"/>
  </r>
  <r>
    <n v="71"/>
    <x v="227"/>
    <x v="5"/>
    <n v="6"/>
    <x v="62"/>
    <n v="6"/>
    <x v="2"/>
    <x v="1"/>
    <x v="2"/>
    <x v="6"/>
    <n v="10"/>
    <n v="1"/>
    <n v="1"/>
  </r>
  <r>
    <n v="71"/>
    <x v="227"/>
    <x v="5"/>
    <n v="6"/>
    <x v="63"/>
    <n v="6"/>
    <x v="2"/>
    <x v="1"/>
    <x v="2"/>
    <x v="6"/>
    <n v="10"/>
    <n v="1"/>
    <n v="1"/>
  </r>
  <r>
    <n v="71"/>
    <x v="227"/>
    <x v="5"/>
    <n v="6"/>
    <x v="64"/>
    <n v="6"/>
    <x v="2"/>
    <x v="1"/>
    <x v="2"/>
    <x v="6"/>
    <n v="10"/>
    <n v="1"/>
    <n v="1"/>
  </r>
  <r>
    <n v="71"/>
    <x v="227"/>
    <x v="5"/>
    <n v="6"/>
    <x v="65"/>
    <n v="6"/>
    <x v="0"/>
    <x v="1"/>
    <x v="2"/>
    <x v="6"/>
    <n v="6"/>
    <n v="1"/>
    <n v="1"/>
  </r>
  <r>
    <n v="71"/>
    <x v="227"/>
    <x v="5"/>
    <n v="6"/>
    <x v="66"/>
    <n v="6"/>
    <x v="1"/>
    <x v="0"/>
    <x v="2"/>
    <x v="6"/>
    <n v="7"/>
    <n v="1"/>
    <n v="0"/>
  </r>
  <r>
    <n v="71"/>
    <x v="227"/>
    <x v="5"/>
    <n v="6"/>
    <x v="67"/>
    <n v="6"/>
    <x v="1"/>
    <x v="0"/>
    <x v="2"/>
    <x v="6"/>
    <n v="7"/>
    <n v="1"/>
    <n v="0"/>
  </r>
  <r>
    <n v="71"/>
    <x v="227"/>
    <x v="5"/>
    <n v="6"/>
    <x v="68"/>
    <n v="6"/>
    <x v="0"/>
    <x v="0"/>
    <x v="2"/>
    <x v="6"/>
    <n v="6"/>
    <n v="1"/>
    <n v="0"/>
  </r>
  <r>
    <n v="71"/>
    <x v="227"/>
    <x v="5"/>
    <n v="6"/>
    <x v="69"/>
    <n v="6"/>
    <x v="0"/>
    <x v="0"/>
    <x v="2"/>
    <x v="6"/>
    <n v="5"/>
    <n v="1"/>
    <n v="0"/>
  </r>
  <r>
    <n v="71"/>
    <x v="227"/>
    <x v="5"/>
    <n v="6"/>
    <x v="70"/>
    <n v="2"/>
    <x v="1"/>
    <x v="1"/>
    <x v="2"/>
    <x v="0"/>
    <n v="7"/>
    <n v="0"/>
    <n v="1"/>
  </r>
  <r>
    <n v="71"/>
    <x v="227"/>
    <x v="5"/>
    <n v="6"/>
    <x v="71"/>
    <n v="6"/>
    <x v="1"/>
    <x v="1"/>
    <x v="2"/>
    <x v="6"/>
    <n v="8"/>
    <n v="1"/>
    <n v="1"/>
  </r>
  <r>
    <n v="71"/>
    <x v="227"/>
    <x v="5"/>
    <n v="6"/>
    <x v="72"/>
    <n v="6"/>
    <x v="0"/>
    <x v="1"/>
    <x v="2"/>
    <x v="6"/>
    <n v="5"/>
    <n v="1"/>
    <n v="1"/>
  </r>
  <r>
    <n v="71"/>
    <x v="227"/>
    <x v="5"/>
    <n v="6"/>
    <x v="73"/>
    <n v="6"/>
    <x v="1"/>
    <x v="1"/>
    <x v="2"/>
    <x v="6"/>
    <n v="8"/>
    <n v="1"/>
    <n v="1"/>
  </r>
  <r>
    <n v="71"/>
    <x v="227"/>
    <x v="5"/>
    <n v="6"/>
    <x v="74"/>
    <n v="6"/>
    <x v="2"/>
    <x v="0"/>
    <x v="2"/>
    <x v="6"/>
    <n v="10"/>
    <n v="1"/>
    <n v="0"/>
  </r>
  <r>
    <n v="71"/>
    <x v="227"/>
    <x v="5"/>
    <n v="6"/>
    <x v="75"/>
    <n v="6"/>
    <x v="2"/>
    <x v="0"/>
    <x v="2"/>
    <x v="6"/>
    <n v="10"/>
    <n v="1"/>
    <n v="0"/>
  </r>
  <r>
    <n v="71"/>
    <x v="227"/>
    <x v="5"/>
    <n v="6"/>
    <x v="76"/>
    <n v="6"/>
    <x v="2"/>
    <x v="1"/>
    <x v="2"/>
    <x v="6"/>
    <n v="10"/>
    <n v="1"/>
    <n v="1"/>
  </r>
  <r>
    <n v="71"/>
    <x v="227"/>
    <x v="5"/>
    <n v="6"/>
    <x v="77"/>
    <n v="6"/>
    <x v="1"/>
    <x v="0"/>
    <x v="2"/>
    <x v="6"/>
    <n v="8"/>
    <n v="1"/>
    <n v="0"/>
  </r>
  <r>
    <n v="71"/>
    <x v="227"/>
    <x v="5"/>
    <n v="6"/>
    <x v="78"/>
    <n v="6"/>
    <x v="0"/>
    <x v="0"/>
    <x v="2"/>
    <x v="6"/>
    <n v="6"/>
    <n v="1"/>
    <n v="0"/>
  </r>
  <r>
    <n v="71"/>
    <x v="227"/>
    <x v="5"/>
    <n v="6"/>
    <x v="79"/>
    <n v="6"/>
    <x v="1"/>
    <x v="0"/>
    <x v="2"/>
    <x v="6"/>
    <n v="7"/>
    <n v="1"/>
    <n v="0"/>
  </r>
  <r>
    <n v="71"/>
    <x v="227"/>
    <x v="5"/>
    <n v="6"/>
    <x v="80"/>
    <n v="6"/>
    <x v="1"/>
    <x v="0"/>
    <x v="2"/>
    <x v="6"/>
    <n v="8"/>
    <n v="1"/>
    <n v="0"/>
  </r>
  <r>
    <n v="71"/>
    <x v="227"/>
    <x v="5"/>
    <n v="6"/>
    <x v="81"/>
    <n v="6"/>
    <x v="1"/>
    <x v="0"/>
    <x v="2"/>
    <x v="6"/>
    <n v="8"/>
    <n v="1"/>
    <n v="0"/>
  </r>
  <r>
    <n v="71"/>
    <x v="227"/>
    <x v="5"/>
    <n v="6"/>
    <x v="82"/>
    <n v="5"/>
    <x v="0"/>
    <x v="0"/>
    <x v="2"/>
    <x v="5"/>
    <n v="5"/>
    <n v="0"/>
    <n v="0"/>
  </r>
  <r>
    <n v="71"/>
    <x v="227"/>
    <x v="5"/>
    <n v="6"/>
    <x v="83"/>
    <n v="6"/>
    <x v="1"/>
    <x v="0"/>
    <x v="2"/>
    <x v="6"/>
    <n v="8"/>
    <n v="1"/>
    <n v="0"/>
  </r>
  <r>
    <n v="71"/>
    <x v="227"/>
    <x v="5"/>
    <n v="6"/>
    <x v="84"/>
    <n v="6"/>
    <x v="2"/>
    <x v="0"/>
    <x v="2"/>
    <x v="6"/>
    <n v="9"/>
    <n v="1"/>
    <n v="0"/>
  </r>
  <r>
    <n v="71"/>
    <x v="227"/>
    <x v="5"/>
    <n v="6"/>
    <x v="85"/>
    <n v="6"/>
    <x v="2"/>
    <x v="0"/>
    <x v="2"/>
    <x v="6"/>
    <n v="10"/>
    <n v="1"/>
    <n v="0"/>
  </r>
  <r>
    <n v="71"/>
    <x v="227"/>
    <x v="5"/>
    <n v="6"/>
    <x v="86"/>
    <n v="6"/>
    <x v="2"/>
    <x v="0"/>
    <x v="2"/>
    <x v="6"/>
    <n v="10"/>
    <n v="1"/>
    <n v="0"/>
  </r>
  <r>
    <n v="71"/>
    <x v="227"/>
    <x v="5"/>
    <n v="6"/>
    <x v="87"/>
    <n v="6"/>
    <x v="2"/>
    <x v="0"/>
    <x v="2"/>
    <x v="6"/>
    <n v="9"/>
    <n v="1"/>
    <n v="0"/>
  </r>
  <r>
    <n v="71"/>
    <x v="227"/>
    <x v="5"/>
    <n v="6"/>
    <x v="88"/>
    <n v="6"/>
    <x v="1"/>
    <x v="0"/>
    <x v="2"/>
    <x v="6"/>
    <n v="8"/>
    <n v="1"/>
    <n v="0"/>
  </r>
  <r>
    <n v="71"/>
    <x v="227"/>
    <x v="5"/>
    <n v="6"/>
    <x v="89"/>
    <n v="6"/>
    <x v="1"/>
    <x v="1"/>
    <x v="2"/>
    <x v="6"/>
    <n v="8"/>
    <n v="1"/>
    <n v="1"/>
  </r>
  <r>
    <n v="71"/>
    <x v="227"/>
    <x v="5"/>
    <n v="6"/>
    <x v="90"/>
    <n v="1"/>
    <x v="0"/>
    <x v="1"/>
    <x v="2"/>
    <x v="1"/>
    <n v="6"/>
    <n v="0"/>
    <n v="1"/>
  </r>
  <r>
    <n v="71"/>
    <x v="227"/>
    <x v="5"/>
    <n v="6"/>
    <x v="91"/>
    <n v="6"/>
    <x v="0"/>
    <x v="0"/>
    <x v="2"/>
    <x v="6"/>
    <n v="6"/>
    <n v="1"/>
    <n v="0"/>
  </r>
  <r>
    <n v="72"/>
    <x v="228"/>
    <x v="4"/>
    <n v="5"/>
    <x v="61"/>
    <n v="6"/>
    <x v="2"/>
    <x v="1"/>
    <x v="2"/>
    <x v="6"/>
    <n v="10"/>
    <n v="0"/>
    <n v="1"/>
  </r>
  <r>
    <n v="72"/>
    <x v="228"/>
    <x v="4"/>
    <n v="5"/>
    <x v="62"/>
    <n v="3"/>
    <x v="2"/>
    <x v="1"/>
    <x v="2"/>
    <x v="3"/>
    <n v="10"/>
    <n v="0"/>
    <n v="1"/>
  </r>
  <r>
    <n v="72"/>
    <x v="228"/>
    <x v="4"/>
    <n v="5"/>
    <x v="63"/>
    <n v="7"/>
    <x v="2"/>
    <x v="1"/>
    <x v="2"/>
    <x v="2"/>
    <n v="10"/>
    <n v="0"/>
    <n v="1"/>
  </r>
  <r>
    <n v="72"/>
    <x v="228"/>
    <x v="4"/>
    <n v="5"/>
    <x v="64"/>
    <n v="5"/>
    <x v="2"/>
    <x v="1"/>
    <x v="2"/>
    <x v="5"/>
    <n v="10"/>
    <n v="1"/>
    <n v="1"/>
  </r>
  <r>
    <n v="72"/>
    <x v="228"/>
    <x v="4"/>
    <n v="5"/>
    <x v="65"/>
    <n v="1"/>
    <x v="0"/>
    <x v="1"/>
    <x v="2"/>
    <x v="1"/>
    <n v="6"/>
    <n v="0"/>
    <n v="1"/>
  </r>
  <r>
    <n v="72"/>
    <x v="228"/>
    <x v="4"/>
    <n v="5"/>
    <x v="66"/>
    <n v="5"/>
    <x v="1"/>
    <x v="0"/>
    <x v="2"/>
    <x v="5"/>
    <n v="7"/>
    <n v="1"/>
    <n v="0"/>
  </r>
  <r>
    <n v="72"/>
    <x v="228"/>
    <x v="4"/>
    <n v="5"/>
    <x v="67"/>
    <n v="3"/>
    <x v="1"/>
    <x v="0"/>
    <x v="2"/>
    <x v="3"/>
    <n v="7"/>
    <n v="0"/>
    <n v="0"/>
  </r>
  <r>
    <n v="72"/>
    <x v="228"/>
    <x v="4"/>
    <n v="5"/>
    <x v="68"/>
    <n v="5"/>
    <x v="0"/>
    <x v="0"/>
    <x v="2"/>
    <x v="5"/>
    <n v="6"/>
    <n v="1"/>
    <n v="0"/>
  </r>
  <r>
    <n v="72"/>
    <x v="228"/>
    <x v="4"/>
    <n v="5"/>
    <x v="69"/>
    <n v="6"/>
    <x v="0"/>
    <x v="0"/>
    <x v="2"/>
    <x v="6"/>
    <n v="5"/>
    <n v="0"/>
    <n v="0"/>
  </r>
  <r>
    <n v="72"/>
    <x v="228"/>
    <x v="4"/>
    <n v="5"/>
    <x v="70"/>
    <n v="5"/>
    <x v="1"/>
    <x v="1"/>
    <x v="2"/>
    <x v="5"/>
    <n v="7"/>
    <n v="1"/>
    <n v="1"/>
  </r>
  <r>
    <n v="72"/>
    <x v="228"/>
    <x v="4"/>
    <n v="5"/>
    <x v="71"/>
    <n v="5"/>
    <x v="1"/>
    <x v="1"/>
    <x v="2"/>
    <x v="5"/>
    <n v="8"/>
    <n v="1"/>
    <n v="1"/>
  </r>
  <r>
    <n v="72"/>
    <x v="228"/>
    <x v="4"/>
    <n v="5"/>
    <x v="72"/>
    <n v="5"/>
    <x v="0"/>
    <x v="1"/>
    <x v="2"/>
    <x v="5"/>
    <n v="5"/>
    <n v="1"/>
    <n v="1"/>
  </r>
  <r>
    <n v="72"/>
    <x v="228"/>
    <x v="4"/>
    <n v="5"/>
    <x v="73"/>
    <n v="1"/>
    <x v="1"/>
    <x v="1"/>
    <x v="2"/>
    <x v="1"/>
    <n v="8"/>
    <n v="0"/>
    <n v="1"/>
  </r>
  <r>
    <n v="72"/>
    <x v="228"/>
    <x v="4"/>
    <n v="5"/>
    <x v="74"/>
    <n v="5"/>
    <x v="2"/>
    <x v="0"/>
    <x v="2"/>
    <x v="5"/>
    <n v="10"/>
    <n v="1"/>
    <n v="0"/>
  </r>
  <r>
    <n v="72"/>
    <x v="228"/>
    <x v="4"/>
    <n v="5"/>
    <x v="75"/>
    <n v="5"/>
    <x v="2"/>
    <x v="0"/>
    <x v="2"/>
    <x v="5"/>
    <n v="10"/>
    <n v="1"/>
    <n v="0"/>
  </r>
  <r>
    <n v="72"/>
    <x v="228"/>
    <x v="4"/>
    <n v="5"/>
    <x v="76"/>
    <n v="6"/>
    <x v="2"/>
    <x v="1"/>
    <x v="2"/>
    <x v="6"/>
    <n v="10"/>
    <n v="0"/>
    <n v="1"/>
  </r>
  <r>
    <n v="72"/>
    <x v="228"/>
    <x v="4"/>
    <n v="5"/>
    <x v="77"/>
    <n v="5"/>
    <x v="1"/>
    <x v="0"/>
    <x v="2"/>
    <x v="5"/>
    <n v="8"/>
    <n v="1"/>
    <n v="0"/>
  </r>
  <r>
    <n v="72"/>
    <x v="228"/>
    <x v="4"/>
    <n v="5"/>
    <x v="78"/>
    <n v="7"/>
    <x v="0"/>
    <x v="0"/>
    <x v="2"/>
    <x v="2"/>
    <n v="6"/>
    <n v="0"/>
    <n v="0"/>
  </r>
  <r>
    <n v="72"/>
    <x v="228"/>
    <x v="4"/>
    <n v="5"/>
    <x v="79"/>
    <n v="5"/>
    <x v="1"/>
    <x v="0"/>
    <x v="2"/>
    <x v="5"/>
    <n v="7"/>
    <n v="1"/>
    <n v="0"/>
  </r>
  <r>
    <n v="72"/>
    <x v="228"/>
    <x v="4"/>
    <n v="5"/>
    <x v="80"/>
    <n v="5"/>
    <x v="1"/>
    <x v="0"/>
    <x v="2"/>
    <x v="5"/>
    <n v="8"/>
    <n v="1"/>
    <n v="0"/>
  </r>
  <r>
    <n v="72"/>
    <x v="228"/>
    <x v="4"/>
    <n v="5"/>
    <x v="81"/>
    <n v="5"/>
    <x v="1"/>
    <x v="0"/>
    <x v="2"/>
    <x v="5"/>
    <n v="8"/>
    <n v="1"/>
    <n v="0"/>
  </r>
  <r>
    <n v="72"/>
    <x v="228"/>
    <x v="4"/>
    <n v="5"/>
    <x v="82"/>
    <n v="7"/>
    <x v="0"/>
    <x v="0"/>
    <x v="2"/>
    <x v="2"/>
    <n v="5"/>
    <n v="0"/>
    <n v="0"/>
  </r>
  <r>
    <n v="72"/>
    <x v="228"/>
    <x v="4"/>
    <n v="5"/>
    <x v="83"/>
    <n v="5"/>
    <x v="1"/>
    <x v="0"/>
    <x v="2"/>
    <x v="5"/>
    <n v="8"/>
    <n v="1"/>
    <n v="0"/>
  </r>
  <r>
    <n v="72"/>
    <x v="228"/>
    <x v="4"/>
    <n v="5"/>
    <x v="84"/>
    <n v="5"/>
    <x v="2"/>
    <x v="0"/>
    <x v="2"/>
    <x v="5"/>
    <n v="9"/>
    <n v="1"/>
    <n v="0"/>
  </r>
  <r>
    <n v="72"/>
    <x v="228"/>
    <x v="4"/>
    <n v="5"/>
    <x v="85"/>
    <n v="5"/>
    <x v="2"/>
    <x v="0"/>
    <x v="2"/>
    <x v="5"/>
    <n v="10"/>
    <n v="1"/>
    <n v="0"/>
  </r>
  <r>
    <n v="72"/>
    <x v="228"/>
    <x v="4"/>
    <n v="5"/>
    <x v="86"/>
    <n v="5"/>
    <x v="2"/>
    <x v="0"/>
    <x v="2"/>
    <x v="5"/>
    <n v="10"/>
    <n v="1"/>
    <n v="0"/>
  </r>
  <r>
    <n v="72"/>
    <x v="228"/>
    <x v="4"/>
    <n v="5"/>
    <x v="87"/>
    <n v="7"/>
    <x v="2"/>
    <x v="0"/>
    <x v="2"/>
    <x v="2"/>
    <n v="9"/>
    <n v="0"/>
    <n v="0"/>
  </r>
  <r>
    <n v="72"/>
    <x v="228"/>
    <x v="4"/>
    <n v="5"/>
    <x v="88"/>
    <n v="5"/>
    <x v="1"/>
    <x v="0"/>
    <x v="2"/>
    <x v="5"/>
    <n v="8"/>
    <n v="1"/>
    <n v="0"/>
  </r>
  <r>
    <n v="72"/>
    <x v="228"/>
    <x v="4"/>
    <n v="5"/>
    <x v="89"/>
    <n v="5"/>
    <x v="1"/>
    <x v="1"/>
    <x v="2"/>
    <x v="5"/>
    <n v="8"/>
    <n v="1"/>
    <n v="1"/>
  </r>
  <r>
    <n v="72"/>
    <x v="228"/>
    <x v="4"/>
    <n v="5"/>
    <x v="90"/>
    <n v="2"/>
    <x v="0"/>
    <x v="1"/>
    <x v="2"/>
    <x v="0"/>
    <n v="6"/>
    <n v="0"/>
    <n v="1"/>
  </r>
  <r>
    <n v="72"/>
    <x v="228"/>
    <x v="4"/>
    <n v="5"/>
    <x v="91"/>
    <n v="1"/>
    <x v="0"/>
    <x v="0"/>
    <x v="2"/>
    <x v="1"/>
    <n v="6"/>
    <n v="0"/>
    <n v="0"/>
  </r>
  <r>
    <n v="73"/>
    <x v="229"/>
    <x v="2"/>
    <n v="1"/>
    <x v="61"/>
    <n v="1"/>
    <x v="2"/>
    <x v="1"/>
    <x v="2"/>
    <x v="1"/>
    <n v="10"/>
    <n v="1"/>
    <n v="1"/>
  </r>
  <r>
    <n v="73"/>
    <x v="229"/>
    <x v="2"/>
    <n v="1"/>
    <x v="62"/>
    <n v="1"/>
    <x v="2"/>
    <x v="1"/>
    <x v="2"/>
    <x v="1"/>
    <n v="10"/>
    <n v="1"/>
    <n v="1"/>
  </r>
  <r>
    <n v="73"/>
    <x v="229"/>
    <x v="2"/>
    <n v="1"/>
    <x v="63"/>
    <n v="1"/>
    <x v="2"/>
    <x v="1"/>
    <x v="2"/>
    <x v="1"/>
    <n v="10"/>
    <n v="1"/>
    <n v="1"/>
  </r>
  <r>
    <n v="73"/>
    <x v="229"/>
    <x v="2"/>
    <n v="1"/>
    <x v="64"/>
    <n v="1"/>
    <x v="2"/>
    <x v="1"/>
    <x v="2"/>
    <x v="1"/>
    <n v="10"/>
    <n v="1"/>
    <n v="1"/>
  </r>
  <r>
    <n v="73"/>
    <x v="229"/>
    <x v="2"/>
    <n v="1"/>
    <x v="65"/>
    <n v="1"/>
    <x v="0"/>
    <x v="1"/>
    <x v="2"/>
    <x v="1"/>
    <n v="6"/>
    <n v="1"/>
    <n v="1"/>
  </r>
  <r>
    <n v="73"/>
    <x v="229"/>
    <x v="2"/>
    <n v="1"/>
    <x v="66"/>
    <n v="1"/>
    <x v="1"/>
    <x v="0"/>
    <x v="2"/>
    <x v="1"/>
    <n v="7"/>
    <n v="1"/>
    <n v="0"/>
  </r>
  <r>
    <n v="73"/>
    <x v="229"/>
    <x v="2"/>
    <n v="1"/>
    <x v="67"/>
    <n v="1"/>
    <x v="1"/>
    <x v="0"/>
    <x v="2"/>
    <x v="1"/>
    <n v="7"/>
    <n v="1"/>
    <n v="0"/>
  </r>
  <r>
    <n v="73"/>
    <x v="229"/>
    <x v="2"/>
    <n v="1"/>
    <x v="68"/>
    <n v="1"/>
    <x v="0"/>
    <x v="0"/>
    <x v="2"/>
    <x v="1"/>
    <n v="6"/>
    <n v="1"/>
    <n v="0"/>
  </r>
  <r>
    <n v="73"/>
    <x v="229"/>
    <x v="2"/>
    <n v="1"/>
    <x v="69"/>
    <n v="1"/>
    <x v="0"/>
    <x v="0"/>
    <x v="2"/>
    <x v="1"/>
    <n v="5"/>
    <n v="1"/>
    <n v="0"/>
  </r>
  <r>
    <n v="73"/>
    <x v="229"/>
    <x v="2"/>
    <n v="1"/>
    <x v="70"/>
    <n v="5"/>
    <x v="1"/>
    <x v="1"/>
    <x v="2"/>
    <x v="5"/>
    <n v="7"/>
    <n v="0"/>
    <n v="1"/>
  </r>
  <r>
    <n v="73"/>
    <x v="229"/>
    <x v="2"/>
    <n v="1"/>
    <x v="71"/>
    <n v="1"/>
    <x v="1"/>
    <x v="1"/>
    <x v="2"/>
    <x v="1"/>
    <n v="8"/>
    <n v="1"/>
    <n v="1"/>
  </r>
  <r>
    <n v="73"/>
    <x v="229"/>
    <x v="2"/>
    <n v="1"/>
    <x v="72"/>
    <n v="1"/>
    <x v="0"/>
    <x v="1"/>
    <x v="2"/>
    <x v="1"/>
    <n v="5"/>
    <n v="1"/>
    <n v="1"/>
  </r>
  <r>
    <n v="73"/>
    <x v="229"/>
    <x v="2"/>
    <n v="1"/>
    <x v="73"/>
    <n v="1"/>
    <x v="1"/>
    <x v="1"/>
    <x v="2"/>
    <x v="1"/>
    <n v="8"/>
    <n v="1"/>
    <n v="1"/>
  </r>
  <r>
    <n v="73"/>
    <x v="229"/>
    <x v="2"/>
    <n v="1"/>
    <x v="74"/>
    <n v="1"/>
    <x v="2"/>
    <x v="0"/>
    <x v="2"/>
    <x v="1"/>
    <n v="10"/>
    <n v="1"/>
    <n v="0"/>
  </r>
  <r>
    <n v="73"/>
    <x v="229"/>
    <x v="2"/>
    <n v="1"/>
    <x v="75"/>
    <n v="1"/>
    <x v="2"/>
    <x v="0"/>
    <x v="2"/>
    <x v="1"/>
    <n v="10"/>
    <n v="1"/>
    <n v="0"/>
  </r>
  <r>
    <n v="73"/>
    <x v="229"/>
    <x v="2"/>
    <n v="1"/>
    <x v="76"/>
    <n v="1"/>
    <x v="2"/>
    <x v="1"/>
    <x v="2"/>
    <x v="1"/>
    <n v="10"/>
    <n v="1"/>
    <n v="1"/>
  </r>
  <r>
    <n v="73"/>
    <x v="229"/>
    <x v="2"/>
    <n v="1"/>
    <x v="77"/>
    <n v="1"/>
    <x v="1"/>
    <x v="0"/>
    <x v="2"/>
    <x v="1"/>
    <n v="8"/>
    <n v="1"/>
    <n v="0"/>
  </r>
  <r>
    <n v="73"/>
    <x v="229"/>
    <x v="2"/>
    <n v="1"/>
    <x v="78"/>
    <n v="1"/>
    <x v="0"/>
    <x v="0"/>
    <x v="2"/>
    <x v="1"/>
    <n v="6"/>
    <n v="1"/>
    <n v="0"/>
  </r>
  <r>
    <n v="73"/>
    <x v="229"/>
    <x v="2"/>
    <n v="1"/>
    <x v="79"/>
    <n v="3"/>
    <x v="1"/>
    <x v="0"/>
    <x v="2"/>
    <x v="3"/>
    <n v="7"/>
    <n v="0"/>
    <n v="0"/>
  </r>
  <r>
    <n v="73"/>
    <x v="229"/>
    <x v="2"/>
    <n v="1"/>
    <x v="80"/>
    <n v="1"/>
    <x v="1"/>
    <x v="0"/>
    <x v="2"/>
    <x v="1"/>
    <n v="8"/>
    <n v="1"/>
    <n v="0"/>
  </r>
  <r>
    <n v="73"/>
    <x v="229"/>
    <x v="2"/>
    <n v="1"/>
    <x v="81"/>
    <n v="1"/>
    <x v="1"/>
    <x v="0"/>
    <x v="2"/>
    <x v="1"/>
    <n v="8"/>
    <n v="1"/>
    <n v="0"/>
  </r>
  <r>
    <n v="73"/>
    <x v="229"/>
    <x v="2"/>
    <n v="1"/>
    <x v="82"/>
    <n v="1"/>
    <x v="0"/>
    <x v="0"/>
    <x v="2"/>
    <x v="1"/>
    <n v="5"/>
    <n v="1"/>
    <n v="0"/>
  </r>
  <r>
    <n v="73"/>
    <x v="229"/>
    <x v="2"/>
    <n v="1"/>
    <x v="83"/>
    <n v="1"/>
    <x v="1"/>
    <x v="0"/>
    <x v="2"/>
    <x v="1"/>
    <n v="8"/>
    <n v="1"/>
    <n v="0"/>
  </r>
  <r>
    <n v="73"/>
    <x v="229"/>
    <x v="2"/>
    <n v="1"/>
    <x v="84"/>
    <n v="1"/>
    <x v="2"/>
    <x v="0"/>
    <x v="2"/>
    <x v="1"/>
    <n v="9"/>
    <n v="1"/>
    <n v="0"/>
  </r>
  <r>
    <n v="73"/>
    <x v="229"/>
    <x v="2"/>
    <n v="1"/>
    <x v="85"/>
    <n v="4"/>
    <x v="2"/>
    <x v="0"/>
    <x v="2"/>
    <x v="4"/>
    <n v="10"/>
    <n v="0"/>
    <n v="0"/>
  </r>
  <r>
    <n v="73"/>
    <x v="229"/>
    <x v="2"/>
    <n v="1"/>
    <x v="86"/>
    <n v="1"/>
    <x v="2"/>
    <x v="0"/>
    <x v="2"/>
    <x v="1"/>
    <n v="10"/>
    <n v="1"/>
    <n v="0"/>
  </r>
  <r>
    <n v="73"/>
    <x v="229"/>
    <x v="2"/>
    <n v="1"/>
    <x v="87"/>
    <n v="1"/>
    <x v="2"/>
    <x v="0"/>
    <x v="2"/>
    <x v="1"/>
    <n v="9"/>
    <n v="1"/>
    <n v="0"/>
  </r>
  <r>
    <n v="73"/>
    <x v="229"/>
    <x v="2"/>
    <n v="1"/>
    <x v="88"/>
    <n v="1"/>
    <x v="1"/>
    <x v="0"/>
    <x v="2"/>
    <x v="1"/>
    <n v="8"/>
    <n v="1"/>
    <n v="0"/>
  </r>
  <r>
    <n v="73"/>
    <x v="229"/>
    <x v="2"/>
    <n v="1"/>
    <x v="89"/>
    <n v="1"/>
    <x v="1"/>
    <x v="1"/>
    <x v="2"/>
    <x v="1"/>
    <n v="8"/>
    <n v="1"/>
    <n v="1"/>
  </r>
  <r>
    <n v="73"/>
    <x v="229"/>
    <x v="2"/>
    <n v="1"/>
    <x v="90"/>
    <n v="1"/>
    <x v="0"/>
    <x v="1"/>
    <x v="2"/>
    <x v="1"/>
    <n v="6"/>
    <n v="1"/>
    <n v="1"/>
  </r>
  <r>
    <n v="73"/>
    <x v="229"/>
    <x v="2"/>
    <n v="1"/>
    <x v="91"/>
    <n v="7"/>
    <x v="0"/>
    <x v="0"/>
    <x v="2"/>
    <x v="2"/>
    <n v="6"/>
    <n v="0"/>
    <n v="0"/>
  </r>
  <r>
    <n v="74"/>
    <x v="230"/>
    <x v="0"/>
    <n v="7"/>
    <x v="61"/>
    <n v="7"/>
    <x v="2"/>
    <x v="1"/>
    <x v="2"/>
    <x v="2"/>
    <n v="10"/>
    <n v="1"/>
    <n v="1"/>
  </r>
  <r>
    <n v="74"/>
    <x v="230"/>
    <x v="0"/>
    <n v="7"/>
    <x v="62"/>
    <n v="7"/>
    <x v="2"/>
    <x v="1"/>
    <x v="2"/>
    <x v="2"/>
    <n v="10"/>
    <n v="1"/>
    <n v="1"/>
  </r>
  <r>
    <n v="74"/>
    <x v="230"/>
    <x v="0"/>
    <n v="7"/>
    <x v="63"/>
    <n v="7"/>
    <x v="2"/>
    <x v="1"/>
    <x v="2"/>
    <x v="2"/>
    <n v="10"/>
    <n v="1"/>
    <n v="1"/>
  </r>
  <r>
    <n v="74"/>
    <x v="230"/>
    <x v="0"/>
    <n v="7"/>
    <x v="64"/>
    <n v="7"/>
    <x v="2"/>
    <x v="1"/>
    <x v="2"/>
    <x v="2"/>
    <n v="10"/>
    <n v="1"/>
    <n v="1"/>
  </r>
  <r>
    <n v="74"/>
    <x v="230"/>
    <x v="0"/>
    <n v="7"/>
    <x v="65"/>
    <n v="7"/>
    <x v="0"/>
    <x v="1"/>
    <x v="2"/>
    <x v="2"/>
    <n v="6"/>
    <n v="1"/>
    <n v="1"/>
  </r>
  <r>
    <n v="74"/>
    <x v="230"/>
    <x v="0"/>
    <n v="7"/>
    <x v="66"/>
    <n v="7"/>
    <x v="1"/>
    <x v="0"/>
    <x v="2"/>
    <x v="2"/>
    <n v="7"/>
    <n v="1"/>
    <n v="0"/>
  </r>
  <r>
    <n v="74"/>
    <x v="230"/>
    <x v="0"/>
    <n v="7"/>
    <x v="67"/>
    <n v="7"/>
    <x v="1"/>
    <x v="0"/>
    <x v="2"/>
    <x v="2"/>
    <n v="7"/>
    <n v="1"/>
    <n v="0"/>
  </r>
  <r>
    <n v="74"/>
    <x v="230"/>
    <x v="0"/>
    <n v="7"/>
    <x v="68"/>
    <n v="7"/>
    <x v="0"/>
    <x v="0"/>
    <x v="2"/>
    <x v="2"/>
    <n v="6"/>
    <n v="1"/>
    <n v="0"/>
  </r>
  <r>
    <n v="74"/>
    <x v="230"/>
    <x v="0"/>
    <n v="7"/>
    <x v="69"/>
    <n v="7"/>
    <x v="0"/>
    <x v="0"/>
    <x v="2"/>
    <x v="2"/>
    <n v="5"/>
    <n v="1"/>
    <n v="0"/>
  </r>
  <r>
    <n v="74"/>
    <x v="230"/>
    <x v="0"/>
    <n v="7"/>
    <x v="70"/>
    <n v="4"/>
    <x v="1"/>
    <x v="1"/>
    <x v="2"/>
    <x v="4"/>
    <n v="7"/>
    <n v="0"/>
    <n v="1"/>
  </r>
  <r>
    <n v="74"/>
    <x v="230"/>
    <x v="0"/>
    <n v="7"/>
    <x v="71"/>
    <n v="7"/>
    <x v="1"/>
    <x v="1"/>
    <x v="2"/>
    <x v="2"/>
    <n v="8"/>
    <n v="1"/>
    <n v="1"/>
  </r>
  <r>
    <n v="74"/>
    <x v="230"/>
    <x v="0"/>
    <n v="7"/>
    <x v="72"/>
    <n v="7"/>
    <x v="0"/>
    <x v="1"/>
    <x v="2"/>
    <x v="2"/>
    <n v="5"/>
    <n v="1"/>
    <n v="1"/>
  </r>
  <r>
    <n v="74"/>
    <x v="230"/>
    <x v="0"/>
    <n v="7"/>
    <x v="73"/>
    <n v="7"/>
    <x v="1"/>
    <x v="1"/>
    <x v="2"/>
    <x v="2"/>
    <n v="8"/>
    <n v="1"/>
    <n v="1"/>
  </r>
  <r>
    <n v="74"/>
    <x v="230"/>
    <x v="0"/>
    <n v="7"/>
    <x v="74"/>
    <n v="7"/>
    <x v="2"/>
    <x v="0"/>
    <x v="2"/>
    <x v="2"/>
    <n v="10"/>
    <n v="1"/>
    <n v="0"/>
  </r>
  <r>
    <n v="74"/>
    <x v="230"/>
    <x v="0"/>
    <n v="7"/>
    <x v="75"/>
    <n v="7"/>
    <x v="2"/>
    <x v="0"/>
    <x v="2"/>
    <x v="2"/>
    <n v="10"/>
    <n v="1"/>
    <n v="0"/>
  </r>
  <r>
    <n v="74"/>
    <x v="230"/>
    <x v="0"/>
    <n v="7"/>
    <x v="76"/>
    <n v="7"/>
    <x v="2"/>
    <x v="1"/>
    <x v="2"/>
    <x v="2"/>
    <n v="10"/>
    <n v="1"/>
    <n v="1"/>
  </r>
  <r>
    <n v="74"/>
    <x v="230"/>
    <x v="0"/>
    <n v="7"/>
    <x v="77"/>
    <n v="7"/>
    <x v="1"/>
    <x v="0"/>
    <x v="2"/>
    <x v="2"/>
    <n v="8"/>
    <n v="1"/>
    <n v="0"/>
  </r>
  <r>
    <n v="74"/>
    <x v="230"/>
    <x v="0"/>
    <n v="7"/>
    <x v="78"/>
    <n v="7"/>
    <x v="0"/>
    <x v="0"/>
    <x v="2"/>
    <x v="2"/>
    <n v="6"/>
    <n v="1"/>
    <n v="0"/>
  </r>
  <r>
    <n v="74"/>
    <x v="230"/>
    <x v="0"/>
    <n v="7"/>
    <x v="79"/>
    <n v="7"/>
    <x v="1"/>
    <x v="0"/>
    <x v="2"/>
    <x v="2"/>
    <n v="7"/>
    <n v="1"/>
    <n v="0"/>
  </r>
  <r>
    <n v="74"/>
    <x v="230"/>
    <x v="0"/>
    <n v="7"/>
    <x v="80"/>
    <n v="7"/>
    <x v="1"/>
    <x v="0"/>
    <x v="2"/>
    <x v="2"/>
    <n v="8"/>
    <n v="1"/>
    <n v="0"/>
  </r>
  <r>
    <n v="74"/>
    <x v="230"/>
    <x v="0"/>
    <n v="7"/>
    <x v="81"/>
    <n v="7"/>
    <x v="1"/>
    <x v="0"/>
    <x v="2"/>
    <x v="2"/>
    <n v="8"/>
    <n v="1"/>
    <n v="0"/>
  </r>
  <r>
    <n v="74"/>
    <x v="230"/>
    <x v="0"/>
    <n v="7"/>
    <x v="82"/>
    <n v="5"/>
    <x v="0"/>
    <x v="0"/>
    <x v="2"/>
    <x v="5"/>
    <n v="5"/>
    <n v="0"/>
    <n v="0"/>
  </r>
  <r>
    <n v="74"/>
    <x v="230"/>
    <x v="0"/>
    <n v="7"/>
    <x v="83"/>
    <n v="7"/>
    <x v="1"/>
    <x v="0"/>
    <x v="2"/>
    <x v="2"/>
    <n v="8"/>
    <n v="1"/>
    <n v="0"/>
  </r>
  <r>
    <n v="74"/>
    <x v="230"/>
    <x v="0"/>
    <n v="7"/>
    <x v="84"/>
    <n v="4"/>
    <x v="2"/>
    <x v="0"/>
    <x v="2"/>
    <x v="4"/>
    <n v="9"/>
    <n v="0"/>
    <n v="0"/>
  </r>
  <r>
    <n v="74"/>
    <x v="230"/>
    <x v="0"/>
    <n v="7"/>
    <x v="85"/>
    <n v="4"/>
    <x v="2"/>
    <x v="0"/>
    <x v="2"/>
    <x v="4"/>
    <n v="10"/>
    <n v="0"/>
    <n v="0"/>
  </r>
  <r>
    <n v="74"/>
    <x v="230"/>
    <x v="0"/>
    <n v="7"/>
    <x v="86"/>
    <n v="7"/>
    <x v="2"/>
    <x v="0"/>
    <x v="2"/>
    <x v="2"/>
    <n v="10"/>
    <n v="1"/>
    <n v="0"/>
  </r>
  <r>
    <n v="74"/>
    <x v="230"/>
    <x v="0"/>
    <n v="7"/>
    <x v="87"/>
    <n v="7"/>
    <x v="2"/>
    <x v="0"/>
    <x v="2"/>
    <x v="2"/>
    <n v="9"/>
    <n v="1"/>
    <n v="0"/>
  </r>
  <r>
    <n v="74"/>
    <x v="230"/>
    <x v="0"/>
    <n v="7"/>
    <x v="88"/>
    <n v="7"/>
    <x v="1"/>
    <x v="0"/>
    <x v="2"/>
    <x v="2"/>
    <n v="8"/>
    <n v="1"/>
    <n v="0"/>
  </r>
  <r>
    <n v="74"/>
    <x v="230"/>
    <x v="0"/>
    <n v="7"/>
    <x v="89"/>
    <n v="4"/>
    <x v="1"/>
    <x v="1"/>
    <x v="2"/>
    <x v="4"/>
    <n v="8"/>
    <n v="0"/>
    <n v="1"/>
  </r>
  <r>
    <n v="74"/>
    <x v="230"/>
    <x v="0"/>
    <n v="7"/>
    <x v="90"/>
    <n v="7"/>
    <x v="0"/>
    <x v="1"/>
    <x v="2"/>
    <x v="2"/>
    <n v="6"/>
    <n v="1"/>
    <n v="1"/>
  </r>
  <r>
    <n v="74"/>
    <x v="230"/>
    <x v="0"/>
    <n v="7"/>
    <x v="91"/>
    <n v="1"/>
    <x v="0"/>
    <x v="0"/>
    <x v="2"/>
    <x v="1"/>
    <n v="6"/>
    <n v="0"/>
    <n v="0"/>
  </r>
  <r>
    <n v="75"/>
    <x v="231"/>
    <x v="0"/>
    <n v="7"/>
    <x v="61"/>
    <n v="7"/>
    <x v="2"/>
    <x v="1"/>
    <x v="2"/>
    <x v="2"/>
    <n v="10"/>
    <n v="1"/>
    <n v="1"/>
  </r>
  <r>
    <n v="75"/>
    <x v="231"/>
    <x v="0"/>
    <n v="7"/>
    <x v="62"/>
    <n v="7"/>
    <x v="2"/>
    <x v="1"/>
    <x v="2"/>
    <x v="2"/>
    <n v="10"/>
    <n v="1"/>
    <n v="1"/>
  </r>
  <r>
    <n v="75"/>
    <x v="231"/>
    <x v="0"/>
    <n v="7"/>
    <x v="63"/>
    <n v="7"/>
    <x v="2"/>
    <x v="1"/>
    <x v="2"/>
    <x v="2"/>
    <n v="10"/>
    <n v="1"/>
    <n v="1"/>
  </r>
  <r>
    <n v="75"/>
    <x v="231"/>
    <x v="0"/>
    <n v="7"/>
    <x v="64"/>
    <n v="7"/>
    <x v="2"/>
    <x v="1"/>
    <x v="2"/>
    <x v="2"/>
    <n v="10"/>
    <n v="1"/>
    <n v="1"/>
  </r>
  <r>
    <n v="75"/>
    <x v="231"/>
    <x v="0"/>
    <n v="7"/>
    <x v="65"/>
    <n v="7"/>
    <x v="0"/>
    <x v="1"/>
    <x v="2"/>
    <x v="2"/>
    <n v="6"/>
    <n v="1"/>
    <n v="1"/>
  </r>
  <r>
    <n v="75"/>
    <x v="231"/>
    <x v="0"/>
    <n v="7"/>
    <x v="66"/>
    <n v="7"/>
    <x v="1"/>
    <x v="0"/>
    <x v="2"/>
    <x v="2"/>
    <n v="7"/>
    <n v="1"/>
    <n v="0"/>
  </r>
  <r>
    <n v="75"/>
    <x v="231"/>
    <x v="0"/>
    <n v="7"/>
    <x v="67"/>
    <n v="7"/>
    <x v="1"/>
    <x v="0"/>
    <x v="2"/>
    <x v="2"/>
    <n v="7"/>
    <n v="1"/>
    <n v="0"/>
  </r>
  <r>
    <n v="75"/>
    <x v="231"/>
    <x v="0"/>
    <n v="7"/>
    <x v="68"/>
    <n v="7"/>
    <x v="0"/>
    <x v="0"/>
    <x v="2"/>
    <x v="2"/>
    <n v="6"/>
    <n v="1"/>
    <n v="0"/>
  </r>
  <r>
    <n v="75"/>
    <x v="231"/>
    <x v="0"/>
    <n v="7"/>
    <x v="69"/>
    <n v="7"/>
    <x v="0"/>
    <x v="0"/>
    <x v="2"/>
    <x v="2"/>
    <n v="5"/>
    <n v="1"/>
    <n v="0"/>
  </r>
  <r>
    <n v="75"/>
    <x v="231"/>
    <x v="0"/>
    <n v="7"/>
    <x v="70"/>
    <n v="4"/>
    <x v="1"/>
    <x v="1"/>
    <x v="2"/>
    <x v="4"/>
    <n v="7"/>
    <n v="0"/>
    <n v="1"/>
  </r>
  <r>
    <n v="75"/>
    <x v="231"/>
    <x v="0"/>
    <n v="7"/>
    <x v="71"/>
    <n v="7"/>
    <x v="1"/>
    <x v="1"/>
    <x v="2"/>
    <x v="2"/>
    <n v="8"/>
    <n v="1"/>
    <n v="1"/>
  </r>
  <r>
    <n v="75"/>
    <x v="231"/>
    <x v="0"/>
    <n v="7"/>
    <x v="72"/>
    <n v="7"/>
    <x v="0"/>
    <x v="1"/>
    <x v="2"/>
    <x v="2"/>
    <n v="5"/>
    <n v="1"/>
    <n v="1"/>
  </r>
  <r>
    <n v="75"/>
    <x v="231"/>
    <x v="0"/>
    <n v="7"/>
    <x v="73"/>
    <n v="7"/>
    <x v="1"/>
    <x v="1"/>
    <x v="2"/>
    <x v="2"/>
    <n v="8"/>
    <n v="1"/>
    <n v="1"/>
  </r>
  <r>
    <n v="75"/>
    <x v="231"/>
    <x v="0"/>
    <n v="7"/>
    <x v="74"/>
    <n v="7"/>
    <x v="2"/>
    <x v="0"/>
    <x v="2"/>
    <x v="2"/>
    <n v="10"/>
    <n v="1"/>
    <n v="0"/>
  </r>
  <r>
    <n v="75"/>
    <x v="231"/>
    <x v="0"/>
    <n v="7"/>
    <x v="75"/>
    <n v="7"/>
    <x v="2"/>
    <x v="0"/>
    <x v="2"/>
    <x v="2"/>
    <n v="10"/>
    <n v="1"/>
    <n v="0"/>
  </r>
  <r>
    <n v="75"/>
    <x v="231"/>
    <x v="0"/>
    <n v="7"/>
    <x v="76"/>
    <n v="7"/>
    <x v="2"/>
    <x v="1"/>
    <x v="2"/>
    <x v="2"/>
    <n v="10"/>
    <n v="1"/>
    <n v="1"/>
  </r>
  <r>
    <n v="75"/>
    <x v="231"/>
    <x v="0"/>
    <n v="7"/>
    <x v="77"/>
    <n v="3"/>
    <x v="1"/>
    <x v="0"/>
    <x v="2"/>
    <x v="3"/>
    <n v="8"/>
    <n v="0"/>
    <n v="0"/>
  </r>
  <r>
    <n v="75"/>
    <x v="231"/>
    <x v="0"/>
    <n v="7"/>
    <x v="78"/>
    <n v="7"/>
    <x v="0"/>
    <x v="0"/>
    <x v="2"/>
    <x v="2"/>
    <n v="6"/>
    <n v="1"/>
    <n v="0"/>
  </r>
  <r>
    <n v="75"/>
    <x v="231"/>
    <x v="0"/>
    <n v="7"/>
    <x v="79"/>
    <n v="7"/>
    <x v="1"/>
    <x v="0"/>
    <x v="2"/>
    <x v="2"/>
    <n v="7"/>
    <n v="1"/>
    <n v="0"/>
  </r>
  <r>
    <n v="75"/>
    <x v="231"/>
    <x v="0"/>
    <n v="7"/>
    <x v="80"/>
    <n v="7"/>
    <x v="1"/>
    <x v="0"/>
    <x v="2"/>
    <x v="2"/>
    <n v="8"/>
    <n v="1"/>
    <n v="0"/>
  </r>
  <r>
    <n v="75"/>
    <x v="231"/>
    <x v="0"/>
    <n v="7"/>
    <x v="81"/>
    <n v="7"/>
    <x v="1"/>
    <x v="0"/>
    <x v="2"/>
    <x v="2"/>
    <n v="8"/>
    <n v="1"/>
    <n v="0"/>
  </r>
  <r>
    <n v="75"/>
    <x v="231"/>
    <x v="0"/>
    <n v="7"/>
    <x v="82"/>
    <n v="7"/>
    <x v="0"/>
    <x v="0"/>
    <x v="2"/>
    <x v="2"/>
    <n v="5"/>
    <n v="1"/>
    <n v="0"/>
  </r>
  <r>
    <n v="75"/>
    <x v="231"/>
    <x v="0"/>
    <n v="7"/>
    <x v="83"/>
    <n v="7"/>
    <x v="1"/>
    <x v="0"/>
    <x v="2"/>
    <x v="2"/>
    <n v="8"/>
    <n v="1"/>
    <n v="0"/>
  </r>
  <r>
    <n v="75"/>
    <x v="231"/>
    <x v="0"/>
    <n v="7"/>
    <x v="84"/>
    <n v="7"/>
    <x v="2"/>
    <x v="0"/>
    <x v="2"/>
    <x v="2"/>
    <n v="9"/>
    <n v="1"/>
    <n v="0"/>
  </r>
  <r>
    <n v="75"/>
    <x v="231"/>
    <x v="0"/>
    <n v="7"/>
    <x v="85"/>
    <n v="7"/>
    <x v="2"/>
    <x v="0"/>
    <x v="2"/>
    <x v="2"/>
    <n v="10"/>
    <n v="1"/>
    <n v="0"/>
  </r>
  <r>
    <n v="75"/>
    <x v="231"/>
    <x v="0"/>
    <n v="7"/>
    <x v="86"/>
    <n v="5"/>
    <x v="2"/>
    <x v="0"/>
    <x v="2"/>
    <x v="5"/>
    <n v="10"/>
    <n v="0"/>
    <n v="0"/>
  </r>
  <r>
    <n v="75"/>
    <x v="231"/>
    <x v="0"/>
    <n v="7"/>
    <x v="87"/>
    <n v="7"/>
    <x v="2"/>
    <x v="0"/>
    <x v="2"/>
    <x v="2"/>
    <n v="9"/>
    <n v="1"/>
    <n v="0"/>
  </r>
  <r>
    <n v="75"/>
    <x v="231"/>
    <x v="0"/>
    <n v="7"/>
    <x v="88"/>
    <n v="7"/>
    <x v="1"/>
    <x v="0"/>
    <x v="2"/>
    <x v="2"/>
    <n v="8"/>
    <n v="1"/>
    <n v="0"/>
  </r>
  <r>
    <n v="75"/>
    <x v="231"/>
    <x v="0"/>
    <n v="7"/>
    <x v="89"/>
    <n v="7"/>
    <x v="1"/>
    <x v="1"/>
    <x v="2"/>
    <x v="2"/>
    <n v="8"/>
    <n v="1"/>
    <n v="1"/>
  </r>
  <r>
    <n v="75"/>
    <x v="231"/>
    <x v="0"/>
    <n v="7"/>
    <x v="90"/>
    <n v="7"/>
    <x v="0"/>
    <x v="1"/>
    <x v="2"/>
    <x v="2"/>
    <n v="6"/>
    <n v="1"/>
    <n v="1"/>
  </r>
  <r>
    <n v="75"/>
    <x v="231"/>
    <x v="0"/>
    <n v="7"/>
    <x v="91"/>
    <n v="1"/>
    <x v="0"/>
    <x v="0"/>
    <x v="2"/>
    <x v="1"/>
    <n v="6"/>
    <n v="0"/>
    <n v="0"/>
  </r>
  <r>
    <n v="76"/>
    <x v="232"/>
    <x v="3"/>
    <n v="4"/>
    <x v="61"/>
    <n v="4"/>
    <x v="2"/>
    <x v="1"/>
    <x v="2"/>
    <x v="4"/>
    <n v="10"/>
    <n v="1"/>
    <n v="1"/>
  </r>
  <r>
    <n v="76"/>
    <x v="232"/>
    <x v="3"/>
    <n v="4"/>
    <x v="62"/>
    <n v="4"/>
    <x v="2"/>
    <x v="1"/>
    <x v="2"/>
    <x v="4"/>
    <n v="10"/>
    <n v="1"/>
    <n v="1"/>
  </r>
  <r>
    <n v="76"/>
    <x v="232"/>
    <x v="3"/>
    <n v="4"/>
    <x v="63"/>
    <n v="4"/>
    <x v="2"/>
    <x v="1"/>
    <x v="2"/>
    <x v="4"/>
    <n v="10"/>
    <n v="1"/>
    <n v="1"/>
  </r>
  <r>
    <n v="76"/>
    <x v="232"/>
    <x v="3"/>
    <n v="4"/>
    <x v="64"/>
    <n v="4"/>
    <x v="2"/>
    <x v="1"/>
    <x v="2"/>
    <x v="4"/>
    <n v="10"/>
    <n v="1"/>
    <n v="1"/>
  </r>
  <r>
    <n v="76"/>
    <x v="232"/>
    <x v="3"/>
    <n v="4"/>
    <x v="65"/>
    <n v="4"/>
    <x v="0"/>
    <x v="1"/>
    <x v="2"/>
    <x v="4"/>
    <n v="6"/>
    <n v="1"/>
    <n v="1"/>
  </r>
  <r>
    <n v="76"/>
    <x v="232"/>
    <x v="3"/>
    <n v="4"/>
    <x v="66"/>
    <n v="4"/>
    <x v="1"/>
    <x v="0"/>
    <x v="2"/>
    <x v="4"/>
    <n v="7"/>
    <n v="1"/>
    <n v="0"/>
  </r>
  <r>
    <n v="76"/>
    <x v="232"/>
    <x v="3"/>
    <n v="4"/>
    <x v="67"/>
    <n v="4"/>
    <x v="1"/>
    <x v="0"/>
    <x v="2"/>
    <x v="4"/>
    <n v="7"/>
    <n v="1"/>
    <n v="0"/>
  </r>
  <r>
    <n v="76"/>
    <x v="232"/>
    <x v="3"/>
    <n v="4"/>
    <x v="68"/>
    <n v="4"/>
    <x v="0"/>
    <x v="0"/>
    <x v="2"/>
    <x v="4"/>
    <n v="6"/>
    <n v="1"/>
    <n v="0"/>
  </r>
  <r>
    <n v="76"/>
    <x v="232"/>
    <x v="3"/>
    <n v="4"/>
    <x v="69"/>
    <n v="2"/>
    <x v="0"/>
    <x v="0"/>
    <x v="2"/>
    <x v="0"/>
    <n v="5"/>
    <n v="0"/>
    <n v="0"/>
  </r>
  <r>
    <n v="76"/>
    <x v="232"/>
    <x v="3"/>
    <n v="4"/>
    <x v="70"/>
    <n v="3"/>
    <x v="1"/>
    <x v="1"/>
    <x v="2"/>
    <x v="3"/>
    <n v="7"/>
    <n v="0"/>
    <n v="1"/>
  </r>
  <r>
    <n v="76"/>
    <x v="232"/>
    <x v="3"/>
    <n v="4"/>
    <x v="71"/>
    <n v="3"/>
    <x v="1"/>
    <x v="1"/>
    <x v="2"/>
    <x v="3"/>
    <n v="8"/>
    <n v="0"/>
    <n v="1"/>
  </r>
  <r>
    <n v="76"/>
    <x v="232"/>
    <x v="3"/>
    <n v="4"/>
    <x v="72"/>
    <n v="4"/>
    <x v="0"/>
    <x v="1"/>
    <x v="2"/>
    <x v="4"/>
    <n v="5"/>
    <n v="1"/>
    <n v="1"/>
  </r>
  <r>
    <n v="76"/>
    <x v="232"/>
    <x v="3"/>
    <n v="4"/>
    <x v="73"/>
    <n v="4"/>
    <x v="1"/>
    <x v="1"/>
    <x v="2"/>
    <x v="4"/>
    <n v="8"/>
    <n v="1"/>
    <n v="1"/>
  </r>
  <r>
    <n v="76"/>
    <x v="232"/>
    <x v="3"/>
    <n v="4"/>
    <x v="74"/>
    <n v="1"/>
    <x v="2"/>
    <x v="0"/>
    <x v="2"/>
    <x v="1"/>
    <n v="10"/>
    <n v="0"/>
    <n v="0"/>
  </r>
  <r>
    <n v="76"/>
    <x v="232"/>
    <x v="3"/>
    <n v="4"/>
    <x v="75"/>
    <n v="4"/>
    <x v="2"/>
    <x v="0"/>
    <x v="2"/>
    <x v="4"/>
    <n v="10"/>
    <n v="1"/>
    <n v="0"/>
  </r>
  <r>
    <n v="76"/>
    <x v="232"/>
    <x v="3"/>
    <n v="4"/>
    <x v="76"/>
    <n v="7"/>
    <x v="2"/>
    <x v="1"/>
    <x v="2"/>
    <x v="2"/>
    <n v="10"/>
    <n v="0"/>
    <n v="1"/>
  </r>
  <r>
    <n v="76"/>
    <x v="232"/>
    <x v="3"/>
    <n v="4"/>
    <x v="77"/>
    <n v="7"/>
    <x v="1"/>
    <x v="0"/>
    <x v="2"/>
    <x v="2"/>
    <n v="8"/>
    <n v="0"/>
    <n v="0"/>
  </r>
  <r>
    <n v="76"/>
    <x v="232"/>
    <x v="3"/>
    <n v="4"/>
    <x v="78"/>
    <n v="4"/>
    <x v="0"/>
    <x v="0"/>
    <x v="2"/>
    <x v="4"/>
    <n v="6"/>
    <n v="1"/>
    <n v="0"/>
  </r>
  <r>
    <n v="76"/>
    <x v="232"/>
    <x v="3"/>
    <n v="4"/>
    <x v="79"/>
    <n v="4"/>
    <x v="1"/>
    <x v="0"/>
    <x v="2"/>
    <x v="4"/>
    <n v="7"/>
    <n v="1"/>
    <n v="0"/>
  </r>
  <r>
    <n v="76"/>
    <x v="232"/>
    <x v="3"/>
    <n v="4"/>
    <x v="80"/>
    <n v="4"/>
    <x v="1"/>
    <x v="0"/>
    <x v="2"/>
    <x v="4"/>
    <n v="8"/>
    <n v="1"/>
    <n v="0"/>
  </r>
  <r>
    <n v="76"/>
    <x v="232"/>
    <x v="3"/>
    <n v="4"/>
    <x v="81"/>
    <n v="4"/>
    <x v="1"/>
    <x v="0"/>
    <x v="2"/>
    <x v="4"/>
    <n v="8"/>
    <n v="1"/>
    <n v="0"/>
  </r>
  <r>
    <n v="76"/>
    <x v="232"/>
    <x v="3"/>
    <n v="4"/>
    <x v="82"/>
    <n v="1"/>
    <x v="0"/>
    <x v="0"/>
    <x v="2"/>
    <x v="1"/>
    <n v="5"/>
    <n v="0"/>
    <n v="0"/>
  </r>
  <r>
    <n v="76"/>
    <x v="232"/>
    <x v="3"/>
    <n v="4"/>
    <x v="83"/>
    <n v="3"/>
    <x v="1"/>
    <x v="0"/>
    <x v="2"/>
    <x v="3"/>
    <n v="8"/>
    <n v="0"/>
    <n v="0"/>
  </r>
  <r>
    <n v="76"/>
    <x v="232"/>
    <x v="3"/>
    <n v="4"/>
    <x v="84"/>
    <n v="4"/>
    <x v="2"/>
    <x v="0"/>
    <x v="2"/>
    <x v="4"/>
    <n v="9"/>
    <n v="1"/>
    <n v="0"/>
  </r>
  <r>
    <n v="76"/>
    <x v="232"/>
    <x v="3"/>
    <n v="4"/>
    <x v="85"/>
    <n v="4"/>
    <x v="2"/>
    <x v="0"/>
    <x v="2"/>
    <x v="4"/>
    <n v="10"/>
    <n v="1"/>
    <n v="0"/>
  </r>
  <r>
    <n v="76"/>
    <x v="232"/>
    <x v="3"/>
    <n v="4"/>
    <x v="86"/>
    <n v="1"/>
    <x v="2"/>
    <x v="0"/>
    <x v="2"/>
    <x v="1"/>
    <n v="10"/>
    <n v="0"/>
    <n v="0"/>
  </r>
  <r>
    <n v="76"/>
    <x v="232"/>
    <x v="3"/>
    <n v="4"/>
    <x v="87"/>
    <n v="1"/>
    <x v="2"/>
    <x v="0"/>
    <x v="2"/>
    <x v="1"/>
    <n v="9"/>
    <n v="0"/>
    <n v="0"/>
  </r>
  <r>
    <n v="76"/>
    <x v="232"/>
    <x v="3"/>
    <n v="4"/>
    <x v="88"/>
    <n v="4"/>
    <x v="1"/>
    <x v="0"/>
    <x v="2"/>
    <x v="4"/>
    <n v="8"/>
    <n v="1"/>
    <n v="0"/>
  </r>
  <r>
    <n v="76"/>
    <x v="232"/>
    <x v="3"/>
    <n v="4"/>
    <x v="89"/>
    <n v="4"/>
    <x v="1"/>
    <x v="1"/>
    <x v="2"/>
    <x v="4"/>
    <n v="8"/>
    <n v="1"/>
    <n v="1"/>
  </r>
  <r>
    <n v="76"/>
    <x v="232"/>
    <x v="3"/>
    <n v="4"/>
    <x v="90"/>
    <n v="4"/>
    <x v="0"/>
    <x v="1"/>
    <x v="2"/>
    <x v="4"/>
    <n v="6"/>
    <n v="1"/>
    <n v="1"/>
  </r>
  <r>
    <n v="76"/>
    <x v="232"/>
    <x v="3"/>
    <n v="4"/>
    <x v="91"/>
    <n v="4"/>
    <x v="0"/>
    <x v="0"/>
    <x v="2"/>
    <x v="4"/>
    <n v="6"/>
    <n v="1"/>
    <n v="0"/>
  </r>
  <r>
    <n v="77"/>
    <x v="233"/>
    <x v="4"/>
    <n v="5"/>
    <x v="61"/>
    <n v="5"/>
    <x v="2"/>
    <x v="1"/>
    <x v="2"/>
    <x v="5"/>
    <n v="10"/>
    <n v="1"/>
    <n v="1"/>
  </r>
  <r>
    <n v="77"/>
    <x v="233"/>
    <x v="4"/>
    <n v="5"/>
    <x v="62"/>
    <n v="5"/>
    <x v="2"/>
    <x v="1"/>
    <x v="2"/>
    <x v="5"/>
    <n v="10"/>
    <n v="1"/>
    <n v="1"/>
  </r>
  <r>
    <n v="77"/>
    <x v="233"/>
    <x v="4"/>
    <n v="5"/>
    <x v="63"/>
    <n v="6"/>
    <x v="2"/>
    <x v="1"/>
    <x v="2"/>
    <x v="6"/>
    <n v="10"/>
    <n v="0"/>
    <n v="1"/>
  </r>
  <r>
    <n v="77"/>
    <x v="233"/>
    <x v="4"/>
    <n v="5"/>
    <x v="64"/>
    <n v="5"/>
    <x v="2"/>
    <x v="1"/>
    <x v="2"/>
    <x v="5"/>
    <n v="10"/>
    <n v="1"/>
    <n v="1"/>
  </r>
  <r>
    <n v="77"/>
    <x v="233"/>
    <x v="4"/>
    <n v="5"/>
    <x v="65"/>
    <n v="5"/>
    <x v="0"/>
    <x v="1"/>
    <x v="2"/>
    <x v="5"/>
    <n v="6"/>
    <n v="1"/>
    <n v="1"/>
  </r>
  <r>
    <n v="77"/>
    <x v="233"/>
    <x v="4"/>
    <n v="5"/>
    <x v="66"/>
    <n v="5"/>
    <x v="1"/>
    <x v="0"/>
    <x v="2"/>
    <x v="5"/>
    <n v="7"/>
    <n v="1"/>
    <n v="0"/>
  </r>
  <r>
    <n v="77"/>
    <x v="233"/>
    <x v="4"/>
    <n v="5"/>
    <x v="67"/>
    <n v="5"/>
    <x v="1"/>
    <x v="0"/>
    <x v="2"/>
    <x v="5"/>
    <n v="7"/>
    <n v="1"/>
    <n v="0"/>
  </r>
  <r>
    <n v="77"/>
    <x v="233"/>
    <x v="4"/>
    <n v="5"/>
    <x v="68"/>
    <n v="5"/>
    <x v="0"/>
    <x v="0"/>
    <x v="2"/>
    <x v="5"/>
    <n v="6"/>
    <n v="1"/>
    <n v="0"/>
  </r>
  <r>
    <n v="77"/>
    <x v="233"/>
    <x v="4"/>
    <n v="5"/>
    <x v="69"/>
    <n v="6"/>
    <x v="0"/>
    <x v="0"/>
    <x v="2"/>
    <x v="6"/>
    <n v="5"/>
    <n v="0"/>
    <n v="0"/>
  </r>
  <r>
    <n v="77"/>
    <x v="233"/>
    <x v="4"/>
    <n v="5"/>
    <x v="70"/>
    <n v="5"/>
    <x v="1"/>
    <x v="1"/>
    <x v="2"/>
    <x v="5"/>
    <n v="7"/>
    <n v="1"/>
    <n v="1"/>
  </r>
  <r>
    <n v="77"/>
    <x v="233"/>
    <x v="4"/>
    <n v="5"/>
    <x v="71"/>
    <n v="4"/>
    <x v="1"/>
    <x v="1"/>
    <x v="2"/>
    <x v="4"/>
    <n v="8"/>
    <n v="0"/>
    <n v="1"/>
  </r>
  <r>
    <n v="77"/>
    <x v="233"/>
    <x v="4"/>
    <n v="5"/>
    <x v="72"/>
    <n v="6"/>
    <x v="0"/>
    <x v="1"/>
    <x v="2"/>
    <x v="6"/>
    <n v="5"/>
    <n v="0"/>
    <n v="1"/>
  </r>
  <r>
    <n v="77"/>
    <x v="233"/>
    <x v="4"/>
    <n v="5"/>
    <x v="73"/>
    <n v="6"/>
    <x v="1"/>
    <x v="1"/>
    <x v="2"/>
    <x v="6"/>
    <n v="8"/>
    <n v="0"/>
    <n v="1"/>
  </r>
  <r>
    <n v="77"/>
    <x v="233"/>
    <x v="4"/>
    <n v="5"/>
    <x v="74"/>
    <n v="6"/>
    <x v="2"/>
    <x v="0"/>
    <x v="2"/>
    <x v="6"/>
    <n v="10"/>
    <n v="0"/>
    <n v="0"/>
  </r>
  <r>
    <n v="77"/>
    <x v="233"/>
    <x v="4"/>
    <n v="5"/>
    <x v="75"/>
    <n v="5"/>
    <x v="2"/>
    <x v="0"/>
    <x v="2"/>
    <x v="5"/>
    <n v="10"/>
    <n v="1"/>
    <n v="0"/>
  </r>
  <r>
    <n v="77"/>
    <x v="233"/>
    <x v="4"/>
    <n v="5"/>
    <x v="76"/>
    <n v="6"/>
    <x v="2"/>
    <x v="1"/>
    <x v="2"/>
    <x v="6"/>
    <n v="10"/>
    <n v="0"/>
    <n v="1"/>
  </r>
  <r>
    <n v="77"/>
    <x v="233"/>
    <x v="4"/>
    <n v="5"/>
    <x v="77"/>
    <n v="6"/>
    <x v="1"/>
    <x v="0"/>
    <x v="2"/>
    <x v="6"/>
    <n v="8"/>
    <n v="0"/>
    <n v="0"/>
  </r>
  <r>
    <n v="77"/>
    <x v="233"/>
    <x v="4"/>
    <n v="5"/>
    <x v="78"/>
    <n v="5"/>
    <x v="0"/>
    <x v="0"/>
    <x v="2"/>
    <x v="5"/>
    <n v="6"/>
    <n v="1"/>
    <n v="0"/>
  </r>
  <r>
    <n v="77"/>
    <x v="233"/>
    <x v="4"/>
    <n v="5"/>
    <x v="79"/>
    <n v="5"/>
    <x v="1"/>
    <x v="0"/>
    <x v="2"/>
    <x v="5"/>
    <n v="7"/>
    <n v="1"/>
    <n v="0"/>
  </r>
  <r>
    <n v="77"/>
    <x v="233"/>
    <x v="4"/>
    <n v="5"/>
    <x v="80"/>
    <n v="5"/>
    <x v="1"/>
    <x v="0"/>
    <x v="2"/>
    <x v="5"/>
    <n v="8"/>
    <n v="1"/>
    <n v="0"/>
  </r>
  <r>
    <n v="77"/>
    <x v="233"/>
    <x v="4"/>
    <n v="5"/>
    <x v="81"/>
    <n v="5"/>
    <x v="1"/>
    <x v="0"/>
    <x v="2"/>
    <x v="5"/>
    <n v="8"/>
    <n v="1"/>
    <n v="0"/>
  </r>
  <r>
    <n v="77"/>
    <x v="233"/>
    <x v="4"/>
    <n v="5"/>
    <x v="82"/>
    <n v="5"/>
    <x v="0"/>
    <x v="0"/>
    <x v="2"/>
    <x v="5"/>
    <n v="5"/>
    <n v="1"/>
    <n v="0"/>
  </r>
  <r>
    <n v="77"/>
    <x v="233"/>
    <x v="4"/>
    <n v="5"/>
    <x v="83"/>
    <n v="6"/>
    <x v="1"/>
    <x v="0"/>
    <x v="2"/>
    <x v="6"/>
    <n v="8"/>
    <n v="0"/>
    <n v="0"/>
  </r>
  <r>
    <n v="77"/>
    <x v="233"/>
    <x v="4"/>
    <n v="5"/>
    <x v="84"/>
    <n v="5"/>
    <x v="2"/>
    <x v="0"/>
    <x v="2"/>
    <x v="5"/>
    <n v="9"/>
    <n v="1"/>
    <n v="0"/>
  </r>
  <r>
    <n v="77"/>
    <x v="233"/>
    <x v="4"/>
    <n v="5"/>
    <x v="85"/>
    <n v="6"/>
    <x v="2"/>
    <x v="0"/>
    <x v="2"/>
    <x v="6"/>
    <n v="10"/>
    <n v="0"/>
    <n v="0"/>
  </r>
  <r>
    <n v="77"/>
    <x v="233"/>
    <x v="4"/>
    <n v="5"/>
    <x v="86"/>
    <n v="5"/>
    <x v="2"/>
    <x v="0"/>
    <x v="2"/>
    <x v="5"/>
    <n v="10"/>
    <n v="1"/>
    <n v="0"/>
  </r>
  <r>
    <n v="77"/>
    <x v="233"/>
    <x v="4"/>
    <n v="5"/>
    <x v="87"/>
    <n v="5"/>
    <x v="2"/>
    <x v="0"/>
    <x v="2"/>
    <x v="5"/>
    <n v="9"/>
    <n v="1"/>
    <n v="0"/>
  </r>
  <r>
    <n v="77"/>
    <x v="233"/>
    <x v="4"/>
    <n v="5"/>
    <x v="88"/>
    <n v="5"/>
    <x v="1"/>
    <x v="0"/>
    <x v="2"/>
    <x v="5"/>
    <n v="8"/>
    <n v="1"/>
    <n v="0"/>
  </r>
  <r>
    <n v="77"/>
    <x v="233"/>
    <x v="4"/>
    <n v="5"/>
    <x v="89"/>
    <n v="6"/>
    <x v="1"/>
    <x v="1"/>
    <x v="2"/>
    <x v="6"/>
    <n v="8"/>
    <n v="0"/>
    <n v="1"/>
  </r>
  <r>
    <n v="77"/>
    <x v="233"/>
    <x v="4"/>
    <n v="5"/>
    <x v="90"/>
    <n v="1"/>
    <x v="0"/>
    <x v="1"/>
    <x v="2"/>
    <x v="1"/>
    <n v="6"/>
    <n v="0"/>
    <n v="1"/>
  </r>
  <r>
    <n v="77"/>
    <x v="233"/>
    <x v="4"/>
    <n v="5"/>
    <x v="91"/>
    <n v="5"/>
    <x v="0"/>
    <x v="0"/>
    <x v="2"/>
    <x v="5"/>
    <n v="6"/>
    <n v="1"/>
    <n v="0"/>
  </r>
  <r>
    <n v="78"/>
    <x v="234"/>
    <x v="5"/>
    <n v="6"/>
    <x v="61"/>
    <n v="6"/>
    <x v="2"/>
    <x v="1"/>
    <x v="2"/>
    <x v="6"/>
    <n v="10"/>
    <n v="1"/>
    <n v="1"/>
  </r>
  <r>
    <n v="78"/>
    <x v="234"/>
    <x v="5"/>
    <n v="6"/>
    <x v="62"/>
    <n v="6"/>
    <x v="2"/>
    <x v="1"/>
    <x v="2"/>
    <x v="6"/>
    <n v="10"/>
    <n v="1"/>
    <n v="1"/>
  </r>
  <r>
    <n v="78"/>
    <x v="234"/>
    <x v="5"/>
    <n v="6"/>
    <x v="63"/>
    <n v="6"/>
    <x v="2"/>
    <x v="1"/>
    <x v="2"/>
    <x v="6"/>
    <n v="10"/>
    <n v="1"/>
    <n v="1"/>
  </r>
  <r>
    <n v="78"/>
    <x v="234"/>
    <x v="5"/>
    <n v="6"/>
    <x v="64"/>
    <n v="6"/>
    <x v="2"/>
    <x v="1"/>
    <x v="2"/>
    <x v="6"/>
    <n v="10"/>
    <n v="1"/>
    <n v="1"/>
  </r>
  <r>
    <n v="78"/>
    <x v="234"/>
    <x v="5"/>
    <n v="6"/>
    <x v="65"/>
    <n v="6"/>
    <x v="0"/>
    <x v="1"/>
    <x v="2"/>
    <x v="6"/>
    <n v="6"/>
    <n v="1"/>
    <n v="1"/>
  </r>
  <r>
    <n v="78"/>
    <x v="234"/>
    <x v="5"/>
    <n v="6"/>
    <x v="66"/>
    <n v="5"/>
    <x v="1"/>
    <x v="0"/>
    <x v="2"/>
    <x v="5"/>
    <n v="7"/>
    <n v="0"/>
    <n v="0"/>
  </r>
  <r>
    <n v="78"/>
    <x v="234"/>
    <x v="5"/>
    <n v="6"/>
    <x v="67"/>
    <n v="6"/>
    <x v="1"/>
    <x v="0"/>
    <x v="2"/>
    <x v="6"/>
    <n v="7"/>
    <n v="1"/>
    <n v="0"/>
  </r>
  <r>
    <n v="78"/>
    <x v="234"/>
    <x v="5"/>
    <n v="6"/>
    <x v="68"/>
    <n v="6"/>
    <x v="0"/>
    <x v="0"/>
    <x v="2"/>
    <x v="6"/>
    <n v="6"/>
    <n v="1"/>
    <n v="0"/>
  </r>
  <r>
    <n v="78"/>
    <x v="234"/>
    <x v="5"/>
    <n v="6"/>
    <x v="69"/>
    <n v="6"/>
    <x v="0"/>
    <x v="0"/>
    <x v="2"/>
    <x v="6"/>
    <n v="5"/>
    <n v="1"/>
    <n v="0"/>
  </r>
  <r>
    <n v="78"/>
    <x v="234"/>
    <x v="5"/>
    <n v="6"/>
    <x v="70"/>
    <n v="6"/>
    <x v="1"/>
    <x v="1"/>
    <x v="2"/>
    <x v="6"/>
    <n v="7"/>
    <n v="1"/>
    <n v="1"/>
  </r>
  <r>
    <n v="78"/>
    <x v="234"/>
    <x v="5"/>
    <n v="6"/>
    <x v="71"/>
    <n v="5"/>
    <x v="1"/>
    <x v="1"/>
    <x v="2"/>
    <x v="5"/>
    <n v="8"/>
    <n v="0"/>
    <n v="1"/>
  </r>
  <r>
    <n v="78"/>
    <x v="234"/>
    <x v="5"/>
    <n v="6"/>
    <x v="72"/>
    <n v="6"/>
    <x v="0"/>
    <x v="1"/>
    <x v="2"/>
    <x v="6"/>
    <n v="5"/>
    <n v="1"/>
    <n v="1"/>
  </r>
  <r>
    <n v="78"/>
    <x v="234"/>
    <x v="5"/>
    <n v="6"/>
    <x v="73"/>
    <n v="6"/>
    <x v="1"/>
    <x v="1"/>
    <x v="2"/>
    <x v="6"/>
    <n v="8"/>
    <n v="1"/>
    <n v="1"/>
  </r>
  <r>
    <n v="78"/>
    <x v="234"/>
    <x v="5"/>
    <n v="6"/>
    <x v="74"/>
    <n v="6"/>
    <x v="2"/>
    <x v="0"/>
    <x v="2"/>
    <x v="6"/>
    <n v="10"/>
    <n v="1"/>
    <n v="0"/>
  </r>
  <r>
    <n v="78"/>
    <x v="234"/>
    <x v="5"/>
    <n v="6"/>
    <x v="75"/>
    <n v="6"/>
    <x v="2"/>
    <x v="0"/>
    <x v="2"/>
    <x v="6"/>
    <n v="10"/>
    <n v="1"/>
    <n v="0"/>
  </r>
  <r>
    <n v="78"/>
    <x v="234"/>
    <x v="5"/>
    <n v="6"/>
    <x v="76"/>
    <n v="7"/>
    <x v="2"/>
    <x v="1"/>
    <x v="2"/>
    <x v="2"/>
    <n v="10"/>
    <n v="0"/>
    <n v="1"/>
  </r>
  <r>
    <n v="78"/>
    <x v="234"/>
    <x v="5"/>
    <n v="6"/>
    <x v="77"/>
    <n v="6"/>
    <x v="1"/>
    <x v="0"/>
    <x v="2"/>
    <x v="6"/>
    <n v="8"/>
    <n v="1"/>
    <n v="0"/>
  </r>
  <r>
    <n v="78"/>
    <x v="234"/>
    <x v="5"/>
    <n v="6"/>
    <x v="78"/>
    <n v="6"/>
    <x v="0"/>
    <x v="0"/>
    <x v="2"/>
    <x v="6"/>
    <n v="6"/>
    <n v="1"/>
    <n v="0"/>
  </r>
  <r>
    <n v="78"/>
    <x v="234"/>
    <x v="5"/>
    <n v="6"/>
    <x v="79"/>
    <n v="6"/>
    <x v="1"/>
    <x v="0"/>
    <x v="2"/>
    <x v="6"/>
    <n v="7"/>
    <n v="1"/>
    <n v="0"/>
  </r>
  <r>
    <n v="78"/>
    <x v="234"/>
    <x v="5"/>
    <n v="6"/>
    <x v="80"/>
    <n v="5"/>
    <x v="1"/>
    <x v="0"/>
    <x v="2"/>
    <x v="5"/>
    <n v="8"/>
    <n v="0"/>
    <n v="0"/>
  </r>
  <r>
    <n v="78"/>
    <x v="234"/>
    <x v="5"/>
    <n v="6"/>
    <x v="81"/>
    <n v="6"/>
    <x v="1"/>
    <x v="0"/>
    <x v="2"/>
    <x v="6"/>
    <n v="8"/>
    <n v="1"/>
    <n v="0"/>
  </r>
  <r>
    <n v="78"/>
    <x v="234"/>
    <x v="5"/>
    <n v="6"/>
    <x v="82"/>
    <n v="6"/>
    <x v="0"/>
    <x v="0"/>
    <x v="2"/>
    <x v="6"/>
    <n v="5"/>
    <n v="1"/>
    <n v="0"/>
  </r>
  <r>
    <n v="78"/>
    <x v="234"/>
    <x v="5"/>
    <n v="6"/>
    <x v="83"/>
    <n v="6"/>
    <x v="1"/>
    <x v="0"/>
    <x v="2"/>
    <x v="6"/>
    <n v="8"/>
    <n v="1"/>
    <n v="0"/>
  </r>
  <r>
    <n v="78"/>
    <x v="234"/>
    <x v="5"/>
    <n v="6"/>
    <x v="84"/>
    <n v="6"/>
    <x v="2"/>
    <x v="0"/>
    <x v="2"/>
    <x v="6"/>
    <n v="9"/>
    <n v="1"/>
    <n v="0"/>
  </r>
  <r>
    <n v="78"/>
    <x v="234"/>
    <x v="5"/>
    <n v="6"/>
    <x v="85"/>
    <n v="6"/>
    <x v="2"/>
    <x v="0"/>
    <x v="2"/>
    <x v="6"/>
    <n v="10"/>
    <n v="1"/>
    <n v="0"/>
  </r>
  <r>
    <n v="78"/>
    <x v="234"/>
    <x v="5"/>
    <n v="6"/>
    <x v="86"/>
    <n v="6"/>
    <x v="2"/>
    <x v="0"/>
    <x v="2"/>
    <x v="6"/>
    <n v="10"/>
    <n v="1"/>
    <n v="0"/>
  </r>
  <r>
    <n v="78"/>
    <x v="234"/>
    <x v="5"/>
    <n v="6"/>
    <x v="87"/>
    <n v="6"/>
    <x v="2"/>
    <x v="0"/>
    <x v="2"/>
    <x v="6"/>
    <n v="9"/>
    <n v="1"/>
    <n v="0"/>
  </r>
  <r>
    <n v="78"/>
    <x v="234"/>
    <x v="5"/>
    <n v="6"/>
    <x v="88"/>
    <n v="6"/>
    <x v="1"/>
    <x v="0"/>
    <x v="2"/>
    <x v="6"/>
    <n v="8"/>
    <n v="1"/>
    <n v="0"/>
  </r>
  <r>
    <n v="78"/>
    <x v="234"/>
    <x v="5"/>
    <n v="6"/>
    <x v="89"/>
    <n v="6"/>
    <x v="1"/>
    <x v="1"/>
    <x v="2"/>
    <x v="6"/>
    <n v="8"/>
    <n v="1"/>
    <n v="1"/>
  </r>
  <r>
    <n v="78"/>
    <x v="234"/>
    <x v="5"/>
    <n v="6"/>
    <x v="90"/>
    <n v="1"/>
    <x v="0"/>
    <x v="1"/>
    <x v="2"/>
    <x v="1"/>
    <n v="6"/>
    <n v="0"/>
    <n v="1"/>
  </r>
  <r>
    <n v="78"/>
    <x v="234"/>
    <x v="5"/>
    <n v="6"/>
    <x v="91"/>
    <n v="6"/>
    <x v="0"/>
    <x v="0"/>
    <x v="2"/>
    <x v="6"/>
    <n v="6"/>
    <n v="1"/>
    <n v="0"/>
  </r>
  <r>
    <n v="79"/>
    <x v="235"/>
    <x v="3"/>
    <n v="4"/>
    <x v="61"/>
    <n v="4"/>
    <x v="2"/>
    <x v="1"/>
    <x v="2"/>
    <x v="4"/>
    <n v="10"/>
    <n v="1"/>
    <n v="1"/>
  </r>
  <r>
    <n v="79"/>
    <x v="235"/>
    <x v="3"/>
    <n v="4"/>
    <x v="62"/>
    <n v="3"/>
    <x v="2"/>
    <x v="1"/>
    <x v="2"/>
    <x v="3"/>
    <n v="10"/>
    <n v="0"/>
    <n v="1"/>
  </r>
  <r>
    <n v="79"/>
    <x v="235"/>
    <x v="3"/>
    <n v="4"/>
    <x v="63"/>
    <n v="4"/>
    <x v="2"/>
    <x v="1"/>
    <x v="2"/>
    <x v="4"/>
    <n v="10"/>
    <n v="1"/>
    <n v="1"/>
  </r>
  <r>
    <n v="79"/>
    <x v="235"/>
    <x v="3"/>
    <n v="4"/>
    <x v="64"/>
    <n v="4"/>
    <x v="2"/>
    <x v="1"/>
    <x v="2"/>
    <x v="4"/>
    <n v="10"/>
    <n v="1"/>
    <n v="1"/>
  </r>
  <r>
    <n v="79"/>
    <x v="235"/>
    <x v="3"/>
    <n v="4"/>
    <x v="65"/>
    <n v="4"/>
    <x v="0"/>
    <x v="1"/>
    <x v="2"/>
    <x v="4"/>
    <n v="6"/>
    <n v="1"/>
    <n v="1"/>
  </r>
  <r>
    <n v="79"/>
    <x v="235"/>
    <x v="3"/>
    <n v="4"/>
    <x v="66"/>
    <n v="4"/>
    <x v="1"/>
    <x v="0"/>
    <x v="2"/>
    <x v="4"/>
    <n v="7"/>
    <n v="1"/>
    <n v="0"/>
  </r>
  <r>
    <n v="79"/>
    <x v="235"/>
    <x v="3"/>
    <n v="4"/>
    <x v="67"/>
    <n v="4"/>
    <x v="1"/>
    <x v="0"/>
    <x v="2"/>
    <x v="4"/>
    <n v="7"/>
    <n v="1"/>
    <n v="0"/>
  </r>
  <r>
    <n v="79"/>
    <x v="235"/>
    <x v="3"/>
    <n v="4"/>
    <x v="68"/>
    <n v="4"/>
    <x v="0"/>
    <x v="0"/>
    <x v="2"/>
    <x v="4"/>
    <n v="6"/>
    <n v="1"/>
    <n v="0"/>
  </r>
  <r>
    <n v="79"/>
    <x v="235"/>
    <x v="3"/>
    <n v="4"/>
    <x v="69"/>
    <n v="4"/>
    <x v="0"/>
    <x v="0"/>
    <x v="2"/>
    <x v="4"/>
    <n v="5"/>
    <n v="1"/>
    <n v="0"/>
  </r>
  <r>
    <n v="79"/>
    <x v="235"/>
    <x v="3"/>
    <n v="4"/>
    <x v="70"/>
    <n v="4"/>
    <x v="1"/>
    <x v="1"/>
    <x v="2"/>
    <x v="4"/>
    <n v="7"/>
    <n v="1"/>
    <n v="1"/>
  </r>
  <r>
    <n v="79"/>
    <x v="235"/>
    <x v="3"/>
    <n v="4"/>
    <x v="71"/>
    <n v="4"/>
    <x v="1"/>
    <x v="1"/>
    <x v="2"/>
    <x v="4"/>
    <n v="8"/>
    <n v="1"/>
    <n v="1"/>
  </r>
  <r>
    <n v="79"/>
    <x v="235"/>
    <x v="3"/>
    <n v="4"/>
    <x v="72"/>
    <n v="4"/>
    <x v="0"/>
    <x v="1"/>
    <x v="2"/>
    <x v="4"/>
    <n v="5"/>
    <n v="1"/>
    <n v="1"/>
  </r>
  <r>
    <n v="79"/>
    <x v="235"/>
    <x v="3"/>
    <n v="4"/>
    <x v="73"/>
    <n v="4"/>
    <x v="1"/>
    <x v="1"/>
    <x v="2"/>
    <x v="4"/>
    <n v="8"/>
    <n v="1"/>
    <n v="1"/>
  </r>
  <r>
    <n v="79"/>
    <x v="235"/>
    <x v="3"/>
    <n v="4"/>
    <x v="74"/>
    <n v="4"/>
    <x v="2"/>
    <x v="0"/>
    <x v="2"/>
    <x v="4"/>
    <n v="10"/>
    <n v="1"/>
    <n v="0"/>
  </r>
  <r>
    <n v="79"/>
    <x v="235"/>
    <x v="3"/>
    <n v="4"/>
    <x v="75"/>
    <n v="4"/>
    <x v="2"/>
    <x v="0"/>
    <x v="2"/>
    <x v="4"/>
    <n v="10"/>
    <n v="1"/>
    <n v="0"/>
  </r>
  <r>
    <n v="79"/>
    <x v="235"/>
    <x v="3"/>
    <n v="4"/>
    <x v="76"/>
    <n v="3"/>
    <x v="2"/>
    <x v="1"/>
    <x v="2"/>
    <x v="3"/>
    <n v="10"/>
    <n v="0"/>
    <n v="1"/>
  </r>
  <r>
    <n v="79"/>
    <x v="235"/>
    <x v="3"/>
    <n v="4"/>
    <x v="77"/>
    <n v="3"/>
    <x v="1"/>
    <x v="0"/>
    <x v="2"/>
    <x v="3"/>
    <n v="8"/>
    <n v="0"/>
    <n v="0"/>
  </r>
  <r>
    <n v="79"/>
    <x v="235"/>
    <x v="3"/>
    <n v="4"/>
    <x v="78"/>
    <n v="4"/>
    <x v="0"/>
    <x v="0"/>
    <x v="2"/>
    <x v="4"/>
    <n v="6"/>
    <n v="1"/>
    <n v="0"/>
  </r>
  <r>
    <n v="79"/>
    <x v="235"/>
    <x v="3"/>
    <n v="4"/>
    <x v="79"/>
    <n v="4"/>
    <x v="1"/>
    <x v="0"/>
    <x v="2"/>
    <x v="4"/>
    <n v="7"/>
    <n v="1"/>
    <n v="0"/>
  </r>
  <r>
    <n v="79"/>
    <x v="235"/>
    <x v="3"/>
    <n v="4"/>
    <x v="80"/>
    <n v="4"/>
    <x v="1"/>
    <x v="0"/>
    <x v="2"/>
    <x v="4"/>
    <n v="8"/>
    <n v="1"/>
    <n v="0"/>
  </r>
  <r>
    <n v="79"/>
    <x v="235"/>
    <x v="3"/>
    <n v="4"/>
    <x v="81"/>
    <n v="4"/>
    <x v="1"/>
    <x v="0"/>
    <x v="2"/>
    <x v="4"/>
    <n v="8"/>
    <n v="1"/>
    <n v="0"/>
  </r>
  <r>
    <n v="79"/>
    <x v="235"/>
    <x v="3"/>
    <n v="4"/>
    <x v="82"/>
    <n v="4"/>
    <x v="0"/>
    <x v="0"/>
    <x v="2"/>
    <x v="4"/>
    <n v="5"/>
    <n v="1"/>
    <n v="0"/>
  </r>
  <r>
    <n v="79"/>
    <x v="235"/>
    <x v="3"/>
    <n v="4"/>
    <x v="83"/>
    <n v="4"/>
    <x v="1"/>
    <x v="0"/>
    <x v="2"/>
    <x v="4"/>
    <n v="8"/>
    <n v="1"/>
    <n v="0"/>
  </r>
  <r>
    <n v="79"/>
    <x v="235"/>
    <x v="3"/>
    <n v="4"/>
    <x v="84"/>
    <n v="4"/>
    <x v="2"/>
    <x v="0"/>
    <x v="2"/>
    <x v="4"/>
    <n v="9"/>
    <n v="1"/>
    <n v="0"/>
  </r>
  <r>
    <n v="79"/>
    <x v="235"/>
    <x v="3"/>
    <n v="4"/>
    <x v="85"/>
    <n v="4"/>
    <x v="2"/>
    <x v="0"/>
    <x v="2"/>
    <x v="4"/>
    <n v="10"/>
    <n v="1"/>
    <n v="0"/>
  </r>
  <r>
    <n v="79"/>
    <x v="235"/>
    <x v="3"/>
    <n v="4"/>
    <x v="86"/>
    <n v="4"/>
    <x v="2"/>
    <x v="0"/>
    <x v="2"/>
    <x v="4"/>
    <n v="10"/>
    <n v="1"/>
    <n v="0"/>
  </r>
  <r>
    <n v="79"/>
    <x v="235"/>
    <x v="3"/>
    <n v="4"/>
    <x v="87"/>
    <n v="4"/>
    <x v="2"/>
    <x v="0"/>
    <x v="2"/>
    <x v="4"/>
    <n v="9"/>
    <n v="1"/>
    <n v="0"/>
  </r>
  <r>
    <n v="79"/>
    <x v="235"/>
    <x v="3"/>
    <n v="4"/>
    <x v="88"/>
    <n v="4"/>
    <x v="1"/>
    <x v="0"/>
    <x v="2"/>
    <x v="4"/>
    <n v="8"/>
    <n v="1"/>
    <n v="0"/>
  </r>
  <r>
    <n v="79"/>
    <x v="235"/>
    <x v="3"/>
    <n v="4"/>
    <x v="89"/>
    <n v="4"/>
    <x v="1"/>
    <x v="1"/>
    <x v="2"/>
    <x v="4"/>
    <n v="8"/>
    <n v="1"/>
    <n v="1"/>
  </r>
  <r>
    <n v="79"/>
    <x v="235"/>
    <x v="3"/>
    <n v="4"/>
    <x v="90"/>
    <n v="4"/>
    <x v="0"/>
    <x v="1"/>
    <x v="2"/>
    <x v="4"/>
    <n v="6"/>
    <n v="1"/>
    <n v="1"/>
  </r>
  <r>
    <n v="79"/>
    <x v="235"/>
    <x v="3"/>
    <n v="4"/>
    <x v="91"/>
    <n v="4"/>
    <x v="0"/>
    <x v="0"/>
    <x v="2"/>
    <x v="4"/>
    <n v="6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EDB13-4FC4-453A-95F3-C1BB861133C2}" name="TablaDinámica3" cacheId="5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6:A38" firstHeaderRow="1" firstDataRow="1" firstDataCol="1"/>
  <pivotFields count="15">
    <pivotField axis="axisRow" showAll="0">
      <items count="101">
        <item m="1" x="94"/>
        <item m="1" x="98"/>
        <item m="1" x="96"/>
        <item m="1" x="97"/>
        <item m="1" x="93"/>
        <item m="1" x="95"/>
        <item x="0"/>
        <item m="1"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m="1" x="99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x="0"/>
        <item h="1"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32">
    <i>
      <x v="21"/>
    </i>
    <i>
      <x v="22"/>
    </i>
    <i>
      <x v="23"/>
    </i>
    <i>
      <x v="24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63"/>
    </i>
    <i>
      <x v="64"/>
    </i>
    <i>
      <x v="65"/>
    </i>
    <i>
      <x v="66"/>
    </i>
    <i>
      <x v="67"/>
    </i>
    <i>
      <x v="68"/>
    </i>
    <i>
      <x v="69"/>
    </i>
    <i>
      <x v="78"/>
    </i>
    <i>
      <x v="79"/>
    </i>
    <i>
      <x v="80"/>
    </i>
    <i>
      <x v="81"/>
    </i>
    <i>
      <x v="82"/>
    </i>
    <i>
      <x v="83"/>
    </i>
    <i>
      <x v="89"/>
    </i>
    <i>
      <x v="90"/>
    </i>
    <i>
      <x v="91"/>
    </i>
    <i>
      <x v="92"/>
    </i>
    <i>
      <x v="9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F48E0-B94C-4B35-B39D-ECF276C8737A}" name="TablaDinámica3" cacheId="5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bloque y edad" colHeaderCaption="Sexo">
  <location ref="A3:D17" firstHeaderRow="1" firstDataRow="2" firstDataCol="1"/>
  <pivotFields count="15">
    <pivotField dataField="1" showAll="0"/>
    <pivotField showAll="0"/>
    <pivotField showAll="0"/>
    <pivotField showAll="0"/>
    <pivotField showAll="0">
      <items count="8">
        <item x="0"/>
        <item x="5"/>
        <item x="1"/>
        <item x="2"/>
        <item x="4"/>
        <item x="3"/>
        <item x="6"/>
        <item t="default"/>
      </items>
    </pivotField>
    <pivotField axis="axisRow" showAll="0">
      <items count="4">
        <item sd="0" x="0"/>
        <item sd="0" x="1"/>
        <item sd="0" x="2"/>
        <item t="default" sd="0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4" showAll="0"/>
    <pivotField showAll="0"/>
    <pivotField showAll="0"/>
    <pivotField showAll="0"/>
  </pivotFields>
  <rowFields count="2">
    <field x="9"/>
    <field x="5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Niños y niña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30E71-0444-4E96-B068-076969FC5C03}" name="TablaDinámica2" cacheId="7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gridDropZones="1" multipleFieldFilters="0">
  <location ref="A8:J16" firstHeaderRow="1" firstDataRow="2" firstDataCol="2"/>
  <pivotFields count="13">
    <pivotField compact="0" outline="0" showAll="0" defaultSubtotal="0"/>
    <pivotField axis="axisRow" compact="0" outline="0" showAll="0" sortType="descending" defaultSubtotal="0">
      <items count="236">
        <item x="73"/>
        <item x="65"/>
        <item x="24"/>
        <item x="41"/>
        <item x="2"/>
        <item x="44"/>
        <item x="63"/>
        <item x="50"/>
        <item x="70"/>
        <item x="45"/>
        <item x="76"/>
        <item x="12"/>
        <item x="38"/>
        <item x="5"/>
        <item x="42"/>
        <item x="33"/>
        <item x="64"/>
        <item x="7"/>
        <item x="4"/>
        <item x="28"/>
        <item x="57"/>
        <item x="54"/>
        <item x="14"/>
        <item x="46"/>
        <item x="67"/>
        <item x="26"/>
        <item x="90"/>
        <item x="84"/>
        <item x="117"/>
        <item x="81"/>
        <item x="154"/>
        <item x="101"/>
        <item x="112"/>
        <item x="83"/>
        <item x="95"/>
        <item x="157"/>
        <item x="132"/>
        <item x="116"/>
        <item x="110"/>
        <item x="100"/>
        <item x="91"/>
        <item x="138"/>
        <item x="93"/>
        <item x="114"/>
        <item x="103"/>
        <item x="126"/>
        <item x="135"/>
        <item x="150"/>
        <item x="156"/>
        <item x="137"/>
        <item x="120"/>
        <item x="139"/>
        <item x="97"/>
        <item x="189"/>
        <item x="179"/>
        <item x="182"/>
        <item x="228"/>
        <item x="168"/>
        <item x="213"/>
        <item x="187"/>
        <item x="165"/>
        <item x="234"/>
        <item x="177"/>
        <item x="220"/>
        <item x="183"/>
        <item x="161"/>
        <item x="226"/>
        <item x="218"/>
        <item x="158"/>
        <item x="212"/>
        <item x="222"/>
        <item x="207"/>
        <item x="195"/>
        <item x="231"/>
        <item x="199"/>
        <item x="219"/>
        <item x="191"/>
        <item x="205"/>
        <item x="201"/>
        <item x="217"/>
        <item x="52"/>
        <item x="8"/>
        <item x="40"/>
        <item x="10"/>
        <item x="37"/>
        <item x="17"/>
        <item x="60"/>
        <item x="58"/>
        <item x="62"/>
        <item x="49"/>
        <item x="43"/>
        <item x="9"/>
        <item x="72"/>
        <item x="32"/>
        <item x="77"/>
        <item x="6"/>
        <item x="53"/>
        <item x="35"/>
        <item x="22"/>
        <item x="36"/>
        <item x="61"/>
        <item x="13"/>
        <item x="34"/>
        <item x="39"/>
        <item x="47"/>
        <item x="75"/>
        <item x="59"/>
        <item x="68"/>
        <item x="78"/>
        <item x="1"/>
        <item x="51"/>
        <item x="27"/>
        <item x="19"/>
        <item x="30"/>
        <item x="74"/>
        <item x="56"/>
        <item x="11"/>
        <item x="18"/>
        <item x="0"/>
        <item x="48"/>
        <item x="16"/>
        <item x="55"/>
        <item x="3"/>
        <item x="69"/>
        <item x="21"/>
        <item x="29"/>
        <item x="23"/>
        <item x="20"/>
        <item x="66"/>
        <item x="31"/>
        <item x="15"/>
        <item x="25"/>
        <item x="71"/>
        <item x="122"/>
        <item x="85"/>
        <item x="128"/>
        <item x="145"/>
        <item x="143"/>
        <item x="99"/>
        <item x="130"/>
        <item x="105"/>
        <item x="124"/>
        <item x="107"/>
        <item x="153"/>
        <item x="127"/>
        <item x="141"/>
        <item x="146"/>
        <item x="79"/>
        <item x="151"/>
        <item x="131"/>
        <item x="86"/>
        <item x="118"/>
        <item x="96"/>
        <item x="115"/>
        <item x="82"/>
        <item x="89"/>
        <item x="148"/>
        <item x="106"/>
        <item x="152"/>
        <item x="149"/>
        <item x="123"/>
        <item x="87"/>
        <item x="133"/>
        <item x="109"/>
        <item x="98"/>
        <item x="80"/>
        <item x="119"/>
        <item x="134"/>
        <item x="104"/>
        <item x="94"/>
        <item x="129"/>
        <item x="142"/>
        <item x="111"/>
        <item x="88"/>
        <item x="121"/>
        <item x="113"/>
        <item x="175"/>
        <item x="170"/>
        <item x="159"/>
        <item x="172"/>
        <item x="208"/>
        <item x="197"/>
        <item x="229"/>
        <item x="186"/>
        <item x="223"/>
        <item x="203"/>
        <item x="211"/>
        <item x="190"/>
        <item x="198"/>
        <item x="206"/>
        <item x="171"/>
        <item x="192"/>
        <item x="173"/>
        <item x="232"/>
        <item x="214"/>
        <item x="181"/>
        <item x="225"/>
        <item x="169"/>
        <item x="185"/>
        <item x="193"/>
        <item x="164"/>
        <item x="227"/>
        <item x="160"/>
        <item x="235"/>
        <item x="196"/>
        <item x="233"/>
        <item x="200"/>
        <item x="180"/>
        <item x="178"/>
        <item x="163"/>
        <item x="194"/>
        <item x="224"/>
        <item x="162"/>
        <item x="167"/>
        <item x="216"/>
        <item x="210"/>
        <item x="188"/>
        <item x="174"/>
        <item x="166"/>
        <item x="176"/>
        <item x="230"/>
        <item x="184"/>
        <item x="215"/>
        <item x="202"/>
        <item x="221"/>
        <item x="209"/>
        <item x="204"/>
        <item x="102"/>
        <item x="144"/>
        <item x="155"/>
        <item x="147"/>
        <item x="92"/>
        <item x="108"/>
        <item x="136"/>
        <item x="125"/>
        <item x="1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8">
        <item sd="0" x="2"/>
        <item sd="0" x="1"/>
        <item sd="0" x="6"/>
        <item sd="0" x="3"/>
        <item sd="0" x="4"/>
        <item sd="0" x="5"/>
        <item sd="0" x="0"/>
        <item t="default" sd="0"/>
      </items>
    </pivotField>
    <pivotField compact="0" outline="0" showAll="0"/>
    <pivotField dataField="1" compact="0" outline="0" showAll="0"/>
    <pivotField compact="0" outline="0" showAll="0"/>
    <pivotField compact="0" outline="0" showAll="0">
      <items count="4">
        <item h="1" x="0"/>
        <item h="1" x="1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name=" " axis="axisCol" compact="0" outline="0" showAll="0">
      <items count="9">
        <item x="1"/>
        <item x="0"/>
        <item x="3"/>
        <item x="4"/>
        <item x="5"/>
        <item x="6"/>
        <item x="2"/>
        <item x="7"/>
        <item t="default"/>
      </items>
    </pivotField>
    <pivotField compact="0" outline="0" showAll="0"/>
    <pivotField compact="0" outline="0" showAll="0"/>
    <pivotField compact="0" outline="0" showAll="0"/>
  </pivotFields>
  <rowFields count="2">
    <field x="2"/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9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Resultados" fld="4" subtotal="count" showDataAs="percentOfRow" baseField="0" baseItem="0" numFmtId="10"/>
  </dataFields>
  <formats count="8">
    <format dxfId="530">
      <pivotArea outline="0" fieldPosition="0">
        <references count="2">
          <reference field="2" count="1" selected="0">
            <x v="0"/>
          </reference>
          <reference field="9" count="1" selected="0">
            <x v="0"/>
          </reference>
        </references>
      </pivotArea>
    </format>
    <format dxfId="529">
      <pivotArea outline="0" fieldPosition="0">
        <references count="2">
          <reference field="2" count="1" selected="0">
            <x v="0"/>
          </reference>
          <reference field="9" count="1" selected="0">
            <x v="0"/>
          </reference>
        </references>
      </pivotArea>
    </format>
    <format dxfId="528">
      <pivotArea outline="0" fieldPosition="0">
        <references count="2">
          <reference field="2" count="1" selected="0">
            <x v="1"/>
          </reference>
          <reference field="9" count="1" selected="0">
            <x v="1"/>
          </reference>
        </references>
      </pivotArea>
    </format>
    <format dxfId="527">
      <pivotArea outline="0" fieldPosition="0">
        <references count="2">
          <reference field="2" count="1" selected="0">
            <x v="2"/>
          </reference>
          <reference field="9" count="1" selected="0">
            <x v="2"/>
          </reference>
        </references>
      </pivotArea>
    </format>
    <format dxfId="526">
      <pivotArea outline="0" fieldPosition="0">
        <references count="2">
          <reference field="2" count="1" selected="0">
            <x v="3"/>
          </reference>
          <reference field="9" count="1" selected="0">
            <x v="3"/>
          </reference>
        </references>
      </pivotArea>
    </format>
    <format dxfId="525">
      <pivotArea outline="0" fieldPosition="0">
        <references count="2">
          <reference field="2" count="1" selected="0">
            <x v="4"/>
          </reference>
          <reference field="9" count="1" selected="0">
            <x v="4"/>
          </reference>
        </references>
      </pivotArea>
    </format>
    <format dxfId="524">
      <pivotArea outline="0" fieldPosition="0">
        <references count="2">
          <reference field="2" count="1" selected="0">
            <x v="5"/>
          </reference>
          <reference field="9" count="1" selected="0">
            <x v="5"/>
          </reference>
        </references>
      </pivotArea>
    </format>
    <format dxfId="523">
      <pivotArea outline="0" fieldPosition="0">
        <references count="2">
          <reference field="2" count="1" selected="0">
            <x v="6"/>
          </reference>
          <reference field="9" count="1" selected="0">
            <x v="6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C7EBC-0378-4FBC-9EE6-D65C4979FA88}" name="TablaDinámica1" cacheId="7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7:J10" firstHeaderRow="1" firstDataRow="2" firstDataCol="1"/>
  <pivotFields count="13">
    <pivotField showAll="0"/>
    <pivotField showAll="0"/>
    <pivotField axis="axisRow" showAll="0">
      <items count="8">
        <item h="1" x="1"/>
        <item h="1" x="0"/>
        <item h="1" x="3"/>
        <item x="4"/>
        <item h="1" x="2"/>
        <item h="1" x="5"/>
        <item h="1" x="6"/>
        <item t="default"/>
      </items>
    </pivotField>
    <pivotField showAll="0"/>
    <pivotField dataField="1" showAll="0"/>
    <pivotField showAll="0"/>
    <pivotField showAll="0">
      <items count="4">
        <item x="0"/>
        <item x="1"/>
        <item x="2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axis="axisCol" showAll="0" sortType="ascending">
      <items count="9">
        <item x="0"/>
        <item x="2"/>
        <item x="4"/>
        <item x="5"/>
        <item x="1"/>
        <item x="7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"/>
  </rowFields>
  <rowItems count="2">
    <i>
      <x v="3"/>
    </i>
    <i t="grand">
      <x/>
    </i>
  </rowItems>
  <colFields count="1">
    <field x="9"/>
  </colFields>
  <colItems count="9">
    <i>
      <x v="5"/>
    </i>
    <i>
      <x/>
    </i>
    <i>
      <x v="2"/>
    </i>
    <i>
      <x v="7"/>
    </i>
    <i>
      <x v="4"/>
    </i>
    <i>
      <x v="1"/>
    </i>
    <i>
      <x v="6"/>
    </i>
    <i>
      <x v="3"/>
    </i>
    <i t="grand">
      <x/>
    </i>
  </colItems>
  <dataFields count="1">
    <dataField name="Cuenta de niño" fld="4" subtotal="count" showDataAs="percentOfRow" baseField="5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76EA3-B678-47BE-A59B-0C6865991C42}" name="TablaDinámica2" cacheId="52" applyNumberFormats="0" applyBorderFormats="0" applyFontFormats="0" applyPatternFormats="0" applyAlignmentFormats="0" applyWidthHeightFormats="1" dataCaption="Valores" updatedVersion="6" minRefreshableVersion="3" useAutoFormatting="1" colGrandTotals="0" itemPrintTitles="1" createdVersion="6" indent="0" compact="0" compactData="0" gridDropZones="1" multipleFieldFilters="0" colHeaderCaption="Respuesta">
  <location ref="A7:K88" firstHeaderRow="1" firstDataRow="2" firstDataCol="3"/>
  <pivotFields count="9">
    <pivotField axis="axisRow" compact="0" outline="0" showAll="0" defaultSubtota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</items>
    </pivotField>
    <pivotField axis="axisRow" compact="0" outline="0" showAll="0" defaultSubtotal="0">
      <items count="79">
        <item x="73"/>
        <item x="65"/>
        <item x="24"/>
        <item x="41"/>
        <item x="2"/>
        <item x="44"/>
        <item x="63"/>
        <item x="50"/>
        <item x="70"/>
        <item x="45"/>
        <item x="76"/>
        <item x="12"/>
        <item x="38"/>
        <item x="5"/>
        <item x="42"/>
        <item x="33"/>
        <item x="64"/>
        <item x="7"/>
        <item x="4"/>
        <item x="28"/>
        <item x="57"/>
        <item x="54"/>
        <item x="14"/>
        <item x="46"/>
        <item x="67"/>
        <item x="26"/>
        <item x="52"/>
        <item x="8"/>
        <item x="40"/>
        <item x="10"/>
        <item x="37"/>
        <item x="17"/>
        <item x="60"/>
        <item x="58"/>
        <item x="62"/>
        <item x="49"/>
        <item x="43"/>
        <item x="9"/>
        <item x="72"/>
        <item x="32"/>
        <item x="77"/>
        <item x="6"/>
        <item x="53"/>
        <item x="35"/>
        <item x="22"/>
        <item x="36"/>
        <item x="61"/>
        <item x="13"/>
        <item x="34"/>
        <item x="39"/>
        <item x="47"/>
        <item x="75"/>
        <item x="59"/>
        <item x="68"/>
        <item x="78"/>
        <item x="1"/>
        <item x="51"/>
        <item x="27"/>
        <item x="19"/>
        <item x="30"/>
        <item x="74"/>
        <item x="56"/>
        <item x="11"/>
        <item x="18"/>
        <item x="0"/>
        <item x="48"/>
        <item x="16"/>
        <item x="55"/>
        <item x="3"/>
        <item x="69"/>
        <item x="21"/>
        <item x="29"/>
        <item x="23"/>
        <item x="20"/>
        <item x="66"/>
        <item x="31"/>
        <item x="15"/>
        <item x="25"/>
        <item x="71"/>
      </items>
    </pivotField>
    <pivotField compact="0" outline="0" showAll="0">
      <items count="8">
        <item x="1"/>
        <item x="0"/>
        <item x="3"/>
        <item x="4"/>
        <item x="2"/>
        <item x="5"/>
        <item x="6"/>
        <item t="default"/>
      </items>
    </pivotField>
    <pivotField axis="axisRow" compact="0" outline="0" showAll="0" defaultSubtotal="0">
      <items count="7">
        <item x="2"/>
        <item x="1"/>
        <item x="6"/>
        <item x="3"/>
        <item x="4"/>
        <item x="5"/>
        <item x="0"/>
      </items>
    </pivotField>
    <pivotField dataField="1" compact="0" outline="0" showAll="0"/>
    <pivotField axis="axisCol" compact="0" outline="0" showAll="0">
      <items count="9">
        <item x="7"/>
        <item x="1"/>
        <item x="0"/>
        <item x="3"/>
        <item x="4"/>
        <item x="5"/>
        <item x="6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/>
  </pivotFields>
  <rowFields count="3">
    <field x="0"/>
    <field x="1"/>
    <field x="3"/>
  </rowFields>
  <rowItems count="80">
    <i>
      <x/>
      <x v="64"/>
      <x v="6"/>
    </i>
    <i>
      <x v="1"/>
      <x v="55"/>
      <x v="6"/>
    </i>
    <i>
      <x v="2"/>
      <x v="4"/>
      <x v="1"/>
    </i>
    <i>
      <x v="3"/>
      <x v="68"/>
      <x/>
    </i>
    <i>
      <x v="4"/>
      <x v="18"/>
      <x v="3"/>
    </i>
    <i>
      <x v="5"/>
      <x v="13"/>
      <x/>
    </i>
    <i>
      <x v="6"/>
      <x v="41"/>
      <x/>
    </i>
    <i>
      <x v="7"/>
      <x v="17"/>
      <x v="3"/>
    </i>
    <i>
      <x v="8"/>
      <x v="27"/>
      <x v="3"/>
    </i>
    <i>
      <x v="9"/>
      <x v="37"/>
      <x v="6"/>
    </i>
    <i>
      <x v="10"/>
      <x v="29"/>
      <x v="4"/>
    </i>
    <i>
      <x v="11"/>
      <x v="62"/>
      <x v="3"/>
    </i>
    <i>
      <x v="12"/>
      <x v="11"/>
      <x v="6"/>
    </i>
    <i>
      <x v="13"/>
      <x v="47"/>
      <x v="4"/>
    </i>
    <i>
      <x v="14"/>
      <x v="22"/>
      <x/>
    </i>
    <i>
      <x v="15"/>
      <x v="76"/>
      <x/>
    </i>
    <i>
      <x v="16"/>
      <x v="66"/>
      <x v="1"/>
    </i>
    <i>
      <x v="17"/>
      <x v="31"/>
      <x/>
    </i>
    <i>
      <x v="18"/>
      <x v="63"/>
      <x v="3"/>
    </i>
    <i>
      <x v="19"/>
      <x v="58"/>
      <x/>
    </i>
    <i>
      <x v="20"/>
      <x v="73"/>
      <x v="6"/>
    </i>
    <i>
      <x v="21"/>
      <x v="70"/>
      <x v="5"/>
    </i>
    <i>
      <x v="22"/>
      <x v="44"/>
      <x v="3"/>
    </i>
    <i>
      <x v="23"/>
      <x v="72"/>
      <x v="3"/>
    </i>
    <i>
      <x v="24"/>
      <x v="2"/>
      <x v="6"/>
    </i>
    <i>
      <x v="25"/>
      <x v="77"/>
      <x v="2"/>
    </i>
    <i>
      <x v="26"/>
      <x v="25"/>
      <x v="5"/>
    </i>
    <i>
      <x v="27"/>
      <x v="57"/>
      <x v="1"/>
    </i>
    <i>
      <x v="28"/>
      <x v="19"/>
      <x v="6"/>
    </i>
    <i>
      <x v="29"/>
      <x v="71"/>
      <x v="3"/>
    </i>
    <i>
      <x v="30"/>
      <x v="59"/>
      <x/>
    </i>
    <i>
      <x v="31"/>
      <x v="75"/>
      <x v="1"/>
    </i>
    <i>
      <x v="32"/>
      <x v="39"/>
      <x v="1"/>
    </i>
    <i>
      <x v="33"/>
      <x v="15"/>
      <x v="2"/>
    </i>
    <i>
      <x v="34"/>
      <x v="48"/>
      <x v="1"/>
    </i>
    <i>
      <x v="35"/>
      <x v="43"/>
      <x v="5"/>
    </i>
    <i>
      <x v="36"/>
      <x v="45"/>
      <x v="3"/>
    </i>
    <i>
      <x v="37"/>
      <x v="30"/>
      <x v="1"/>
    </i>
    <i>
      <x v="38"/>
      <x v="12"/>
      <x v="1"/>
    </i>
    <i>
      <x v="39"/>
      <x v="49"/>
      <x/>
    </i>
    <i>
      <x v="40"/>
      <x v="28"/>
      <x v="6"/>
    </i>
    <i>
      <x v="41"/>
      <x v="3"/>
      <x v="4"/>
    </i>
    <i>
      <x v="42"/>
      <x v="14"/>
      <x/>
    </i>
    <i>
      <x v="43"/>
      <x v="36"/>
      <x v="3"/>
    </i>
    <i>
      <x v="44"/>
      <x v="5"/>
      <x/>
    </i>
    <i>
      <x v="45"/>
      <x v="9"/>
      <x v="3"/>
    </i>
    <i>
      <x v="46"/>
      <x v="23"/>
      <x/>
    </i>
    <i>
      <x v="47"/>
      <x v="50"/>
      <x/>
    </i>
    <i>
      <x v="48"/>
      <x v="65"/>
      <x v="4"/>
    </i>
    <i>
      <x v="49"/>
      <x v="35"/>
      <x v="3"/>
    </i>
    <i>
      <x v="50"/>
      <x v="7"/>
      <x v="2"/>
    </i>
    <i>
      <x v="51"/>
      <x v="56"/>
      <x v="4"/>
    </i>
    <i>
      <x v="52"/>
      <x v="26"/>
      <x v="3"/>
    </i>
    <i>
      <x v="53"/>
      <x v="42"/>
      <x v="2"/>
    </i>
    <i>
      <x v="54"/>
      <x v="21"/>
      <x v="1"/>
    </i>
    <i>
      <x v="55"/>
      <x v="67"/>
      <x/>
    </i>
    <i>
      <x v="56"/>
      <x v="61"/>
      <x v="5"/>
    </i>
    <i>
      <x v="57"/>
      <x v="20"/>
      <x v="4"/>
    </i>
    <i>
      <x v="58"/>
      <x v="33"/>
      <x v="2"/>
    </i>
    <i>
      <x v="59"/>
      <x v="52"/>
      <x v="5"/>
    </i>
    <i>
      <x v="60"/>
      <x v="32"/>
      <x/>
    </i>
    <i>
      <x v="61"/>
      <x v="46"/>
      <x v="6"/>
    </i>
    <i>
      <x v="62"/>
      <x v="34"/>
      <x v="5"/>
    </i>
    <i>
      <x v="63"/>
      <x v="6"/>
      <x/>
    </i>
    <i>
      <x v="64"/>
      <x v="16"/>
      <x v="5"/>
    </i>
    <i>
      <x v="65"/>
      <x v="1"/>
      <x v="3"/>
    </i>
    <i>
      <x v="66"/>
      <x v="74"/>
      <x v="4"/>
    </i>
    <i>
      <x v="67"/>
      <x v="24"/>
      <x v="2"/>
    </i>
    <i>
      <x v="68"/>
      <x v="53"/>
      <x v="3"/>
    </i>
    <i>
      <x v="69"/>
      <x v="69"/>
      <x v="2"/>
    </i>
    <i>
      <x v="70"/>
      <x v="8"/>
      <x v="5"/>
    </i>
    <i>
      <x v="71"/>
      <x v="78"/>
      <x v="5"/>
    </i>
    <i>
      <x v="72"/>
      <x v="38"/>
      <x v="4"/>
    </i>
    <i>
      <x v="73"/>
      <x/>
      <x v="3"/>
    </i>
    <i>
      <x v="74"/>
      <x v="60"/>
      <x v="2"/>
    </i>
    <i>
      <x v="75"/>
      <x v="51"/>
      <x v="2"/>
    </i>
    <i>
      <x v="76"/>
      <x v="10"/>
      <x v="3"/>
    </i>
    <i>
      <x v="77"/>
      <x v="40"/>
      <x/>
    </i>
    <i>
      <x v="78"/>
      <x v="54"/>
      <x v="3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Cuenta de niño" fld="4" subtotal="count" showDataAs="percentOfRow" baseField="2" baseItem="6" numFmtId="10"/>
  </dataFields>
  <conditionalFormats count="1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0" count="7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</reference>
            <reference field="3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9A358-6B2E-4AC7-AE73-BF08BFE183C2}" name="TablaDinámica3" cacheId="7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32" firstHeaderRow="1" firstDataRow="1" firstDataCol="1"/>
  <pivotFields count="13">
    <pivotField showAll="0"/>
    <pivotField showAll="0"/>
    <pivotField axis="axisRow" showAll="0">
      <items count="8">
        <item x="1"/>
        <item x="0"/>
        <item x="3"/>
        <item x="4"/>
        <item x="2"/>
        <item x="5"/>
        <item x="6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2">
    <field x="2"/>
    <field x="6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 t="grand">
      <x/>
    </i>
  </rowItems>
  <colItems count="1">
    <i/>
  </colItems>
  <dataFields count="1">
    <dataField name="Suma de Acierto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8D6C3-3F33-42E8-B3E9-7FAF9FA4DDF1}" name="TablaDinámica4" cacheId="7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E649" firstHeaderRow="2" firstDataRow="2" firstDataCol="4"/>
  <pivotFields count="13">
    <pivotField compact="0" outline="0" showAll="0"/>
    <pivotField compact="0" outline="0" showAll="0"/>
    <pivotField axis="axisRow" compact="0" outline="0" showAll="0" defaultSubtotal="0">
      <items count="7">
        <item x="1"/>
        <item x="0"/>
        <item x="3"/>
        <item x="4"/>
        <item x="2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92">
        <item x="81"/>
        <item x="80"/>
        <item x="2"/>
        <item x="39"/>
        <item x="19"/>
        <item x="46"/>
        <item x="79"/>
        <item x="37"/>
        <item x="44"/>
        <item x="35"/>
        <item x="66"/>
        <item x="31"/>
        <item x="72"/>
        <item x="90"/>
        <item x="74"/>
        <item x="62"/>
        <item x="59"/>
        <item x="16"/>
        <item x="34"/>
        <item x="91"/>
        <item x="55"/>
        <item x="54"/>
        <item x="7"/>
        <item x="36"/>
        <item x="82"/>
        <item x="75"/>
        <item x="32"/>
        <item x="14"/>
        <item x="53"/>
        <item x="43"/>
        <item x="40"/>
        <item x="70"/>
        <item x="18"/>
        <item x="77"/>
        <item x="65"/>
        <item x="42"/>
        <item x="6"/>
        <item x="52"/>
        <item x="27"/>
        <item x="13"/>
        <item x="63"/>
        <item x="71"/>
        <item x="5"/>
        <item x="87"/>
        <item x="0"/>
        <item x="67"/>
        <item x="22"/>
        <item x="29"/>
        <item x="68"/>
        <item x="50"/>
        <item x="64"/>
        <item x="61"/>
        <item x="3"/>
        <item x="25"/>
        <item x="51"/>
        <item x="33"/>
        <item x="48"/>
        <item x="47"/>
        <item x="85"/>
        <item x="69"/>
        <item x="76"/>
        <item x="10"/>
        <item x="23"/>
        <item x="84"/>
        <item x="78"/>
        <item x="89"/>
        <item x="20"/>
        <item x="73"/>
        <item x="58"/>
        <item x="4"/>
        <item x="49"/>
        <item x="28"/>
        <item x="83"/>
        <item x="8"/>
        <item x="11"/>
        <item x="41"/>
        <item x="17"/>
        <item x="1"/>
        <item x="30"/>
        <item x="88"/>
        <item x="9"/>
        <item x="86"/>
        <item x="38"/>
        <item x="57"/>
        <item x="21"/>
        <item x="15"/>
        <item x="24"/>
        <item x="56"/>
        <item x="26"/>
        <item x="45"/>
        <item x="12"/>
        <item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4">
    <field x="4"/>
    <field x="2"/>
    <field x="6"/>
    <field x="7"/>
  </rowFields>
  <rowItems count="645">
    <i>
      <x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1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2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3"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 r="1">
      <x v="5"/>
      <x/>
      <x/>
    </i>
    <i r="1">
      <x v="6"/>
      <x/>
      <x/>
    </i>
    <i>
      <x v="4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5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6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7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8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9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10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11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12"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 r="1">
      <x v="5"/>
      <x/>
      <x/>
    </i>
    <i r="1">
      <x v="6"/>
      <x/>
      <x/>
    </i>
    <i>
      <x v="13"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 r="1">
      <x v="5"/>
      <x/>
      <x/>
    </i>
    <i r="1">
      <x v="6"/>
      <x/>
      <x/>
    </i>
    <i>
      <x v="14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15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16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17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18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19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20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21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22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23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24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25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26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27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28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29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30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31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32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33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34"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 r="1">
      <x v="5"/>
      <x/>
      <x/>
    </i>
    <i r="1">
      <x v="6"/>
      <x/>
      <x/>
    </i>
    <i>
      <x v="35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36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37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38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39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40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41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42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43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44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45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46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47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48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49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50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51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52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53"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 r="1">
      <x v="5"/>
      <x/>
      <x/>
    </i>
    <i r="1">
      <x v="6"/>
      <x/>
      <x/>
    </i>
    <i>
      <x v="54"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 r="1">
      <x v="5"/>
      <x/>
      <x/>
    </i>
    <i r="1">
      <x v="6"/>
      <x/>
      <x/>
    </i>
    <i>
      <x v="55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56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57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58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59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60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61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62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63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64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65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66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67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68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69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70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71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72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73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74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75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76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77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78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79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80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81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82"/>
      <x/>
      <x/>
      <x v="1"/>
    </i>
    <i r="1">
      <x v="1"/>
      <x/>
      <x v="1"/>
    </i>
    <i r="1">
      <x v="2"/>
      <x/>
      <x v="1"/>
    </i>
    <i r="1">
      <x v="3"/>
      <x/>
      <x v="1"/>
    </i>
    <i r="1">
      <x v="4"/>
      <x/>
      <x v="1"/>
    </i>
    <i r="1">
      <x v="5"/>
      <x/>
      <x v="1"/>
    </i>
    <i r="1">
      <x v="6"/>
      <x/>
      <x v="1"/>
    </i>
    <i>
      <x v="83"/>
      <x/>
      <x v="2"/>
      <x v="1"/>
    </i>
    <i r="1">
      <x v="1"/>
      <x v="2"/>
      <x v="1"/>
    </i>
    <i r="1">
      <x v="2"/>
      <x v="2"/>
      <x v="1"/>
    </i>
    <i r="1">
      <x v="3"/>
      <x v="2"/>
      <x v="1"/>
    </i>
    <i r="1">
      <x v="4"/>
      <x v="2"/>
      <x v="1"/>
    </i>
    <i r="1">
      <x v="5"/>
      <x v="2"/>
      <x v="1"/>
    </i>
    <i r="1">
      <x v="6"/>
      <x v="2"/>
      <x v="1"/>
    </i>
    <i>
      <x v="84"/>
      <x/>
      <x v="1"/>
      <x v="1"/>
    </i>
    <i r="1">
      <x v="1"/>
      <x v="1"/>
      <x v="1"/>
    </i>
    <i r="1">
      <x v="2"/>
      <x v="1"/>
      <x v="1"/>
    </i>
    <i r="1">
      <x v="3"/>
      <x v="1"/>
      <x v="1"/>
    </i>
    <i r="1">
      <x v="4"/>
      <x v="1"/>
      <x v="1"/>
    </i>
    <i r="1">
      <x v="5"/>
      <x v="1"/>
      <x v="1"/>
    </i>
    <i r="1">
      <x v="6"/>
      <x v="1"/>
      <x v="1"/>
    </i>
    <i>
      <x v="85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86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87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88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>
      <x v="89"/>
      <x/>
      <x v="2"/>
      <x/>
    </i>
    <i r="1">
      <x v="1"/>
      <x v="2"/>
      <x/>
    </i>
    <i r="1">
      <x v="2"/>
      <x v="2"/>
      <x/>
    </i>
    <i r="1">
      <x v="3"/>
      <x v="2"/>
      <x/>
    </i>
    <i r="1">
      <x v="4"/>
      <x v="2"/>
      <x/>
    </i>
    <i r="1">
      <x v="5"/>
      <x v="2"/>
      <x/>
    </i>
    <i r="1">
      <x v="6"/>
      <x v="2"/>
      <x/>
    </i>
    <i>
      <x v="90"/>
      <x/>
      <x/>
      <x/>
    </i>
    <i r="1">
      <x v="1"/>
      <x/>
      <x/>
    </i>
    <i r="1">
      <x v="2"/>
      <x/>
      <x/>
    </i>
    <i r="1">
      <x v="3"/>
      <x/>
      <x/>
    </i>
    <i r="1">
      <x v="4"/>
      <x/>
      <x/>
    </i>
    <i r="1">
      <x v="5"/>
      <x/>
      <x/>
    </i>
    <i r="1">
      <x v="6"/>
      <x/>
      <x/>
    </i>
    <i>
      <x v="91"/>
      <x/>
      <x v="1"/>
      <x/>
    </i>
    <i r="1">
      <x v="1"/>
      <x v="1"/>
      <x/>
    </i>
    <i r="1">
      <x v="2"/>
      <x v="1"/>
      <x/>
    </i>
    <i r="1">
      <x v="3"/>
      <x v="1"/>
      <x/>
    </i>
    <i r="1">
      <x v="4"/>
      <x v="1"/>
      <x/>
    </i>
    <i r="1">
      <x v="5"/>
      <x v="1"/>
      <x/>
    </i>
    <i r="1">
      <x v="6"/>
      <x v="1"/>
      <x/>
    </i>
    <i t="grand">
      <x/>
    </i>
  </rowItems>
  <colItems count="1">
    <i/>
  </colItems>
  <dataFields count="1">
    <dataField name="Suma de Acierto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BFDD3-9D90-4262-8969-29EA9EB7524E}" name="TablaDinámica4" cacheId="51" applyNumberFormats="0" applyBorderFormats="0" applyFontFormats="0" applyPatternFormats="0" applyAlignmentFormats="0" applyWidthHeightFormats="1" dataCaption="Valores" updatedVersion="6" minRefreshableVersion="3" useAutoFormatting="1" colGrandTotals="0" itemPrintTitles="1" createdVersion="6" indent="0" compact="0" compactData="0" gridDropZones="1" multipleFieldFilters="0">
  <location ref="A7:K88" firstHeaderRow="1" firstDataRow="2" firstDataCol="3"/>
  <pivotFields count="9">
    <pivotField axis="axisRow" compact="0" outline="0" showAll="0" defaultSubtota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56"/>
      </items>
    </pivotField>
    <pivotField axis="axisRow" compact="0" outline="0" showAll="0" defaultSubtotal="0">
      <items count="79">
        <item x="11"/>
        <item x="5"/>
        <item x="38"/>
        <item x="2"/>
        <item x="75"/>
        <item x="22"/>
        <item x="33"/>
        <item x="4"/>
        <item x="16"/>
        <item x="78"/>
        <item x="53"/>
        <item x="37"/>
        <item x="31"/>
        <item x="21"/>
        <item x="12"/>
        <item x="59"/>
        <item x="14"/>
        <item x="35"/>
        <item x="24"/>
        <item x="47"/>
        <item x="56"/>
        <item x="71"/>
        <item x="77"/>
        <item x="58"/>
        <item x="41"/>
        <item x="60"/>
        <item x="18"/>
        <item x="43"/>
        <item x="6"/>
        <item x="49"/>
        <item x="66"/>
        <item x="64"/>
        <item x="20"/>
        <item x="51"/>
        <item x="26"/>
        <item x="45"/>
        <item x="28"/>
        <item x="74"/>
        <item x="48"/>
        <item x="62"/>
        <item x="67"/>
        <item x="0"/>
        <item x="72"/>
        <item x="52"/>
        <item x="7"/>
        <item x="39"/>
        <item x="17"/>
        <item x="36"/>
        <item x="3"/>
        <item x="10"/>
        <item x="69"/>
        <item x="27"/>
        <item x="73"/>
        <item x="70"/>
        <item x="44"/>
        <item x="8"/>
        <item x="54"/>
        <item x="30"/>
        <item x="19"/>
        <item x="1"/>
        <item x="40"/>
        <item x="55"/>
        <item x="25"/>
        <item x="15"/>
        <item x="50"/>
        <item x="63"/>
        <item x="32"/>
        <item x="9"/>
        <item x="42"/>
        <item x="34"/>
        <item x="23"/>
        <item x="65"/>
        <item x="76"/>
        <item x="68"/>
        <item x="13"/>
        <item x="29"/>
        <item x="57"/>
        <item x="46"/>
        <item x="61"/>
      </items>
    </pivotField>
    <pivotField compact="0" outline="0" showAll="0">
      <items count="8">
        <item x="3"/>
        <item x="5"/>
        <item x="4"/>
        <item x="2"/>
        <item x="0"/>
        <item x="6"/>
        <item x="1"/>
        <item t="default"/>
      </items>
    </pivotField>
    <pivotField axis="axisRow" compact="0" outline="0" showAll="0">
      <items count="8">
        <item x="0"/>
        <item x="3"/>
        <item x="1"/>
        <item x="4"/>
        <item x="2"/>
        <item x="6"/>
        <item x="5"/>
        <item t="default"/>
      </items>
    </pivotField>
    <pivotField dataField="1" compact="0" outline="0" showAll="0"/>
    <pivotField axis="axisCol" compact="0" outline="0" showAll="0">
      <items count="9">
        <item x="0"/>
        <item x="6"/>
        <item x="3"/>
        <item x="5"/>
        <item x="4"/>
        <item x="1"/>
        <item x="2"/>
        <item x="7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/>
  </pivotFields>
  <rowFields count="3">
    <field x="0"/>
    <field x="1"/>
    <field x="3"/>
  </rowFields>
  <rowItems count="80">
    <i>
      <x/>
      <x v="41"/>
      <x/>
    </i>
    <i>
      <x v="1"/>
      <x v="59"/>
      <x v="2"/>
    </i>
    <i>
      <x v="2"/>
      <x v="3"/>
      <x v="4"/>
    </i>
    <i>
      <x v="3"/>
      <x v="48"/>
      <x v="1"/>
    </i>
    <i>
      <x v="4"/>
      <x v="7"/>
      <x v="2"/>
    </i>
    <i>
      <x v="5"/>
      <x v="1"/>
      <x v="3"/>
    </i>
    <i>
      <x v="6"/>
      <x v="28"/>
      <x v="3"/>
    </i>
    <i>
      <x v="7"/>
      <x v="44"/>
      <x v="3"/>
    </i>
    <i>
      <x v="8"/>
      <x v="55"/>
      <x v="4"/>
    </i>
    <i>
      <x v="9"/>
      <x v="67"/>
      <x/>
    </i>
    <i>
      <x v="10"/>
      <x v="49"/>
      <x/>
    </i>
    <i>
      <x v="11"/>
      <x/>
      <x v="3"/>
    </i>
    <i>
      <x v="12"/>
      <x v="14"/>
      <x/>
    </i>
    <i>
      <x v="13"/>
      <x v="74"/>
      <x v="1"/>
    </i>
    <i>
      <x v="14"/>
      <x v="16"/>
      <x v="2"/>
    </i>
    <i>
      <x v="15"/>
      <x v="63"/>
      <x v="6"/>
    </i>
    <i>
      <x v="16"/>
      <x v="8"/>
      <x v="5"/>
    </i>
    <i>
      <x v="17"/>
      <x v="46"/>
      <x v="6"/>
    </i>
    <i>
      <x v="18"/>
      <x v="26"/>
      <x v="5"/>
    </i>
    <i>
      <x v="19"/>
      <x v="58"/>
      <x/>
    </i>
    <i>
      <x v="20"/>
      <x v="32"/>
      <x/>
    </i>
    <i>
      <x v="21"/>
      <x v="13"/>
      <x v="1"/>
    </i>
    <i>
      <x v="22"/>
      <x v="5"/>
      <x/>
    </i>
    <i>
      <x v="23"/>
      <x v="70"/>
      <x v="3"/>
    </i>
    <i>
      <x v="24"/>
      <x v="18"/>
      <x v="3"/>
    </i>
    <i>
      <x v="25"/>
      <x v="62"/>
      <x v="3"/>
    </i>
    <i>
      <x v="26"/>
      <x v="34"/>
      <x v="2"/>
    </i>
    <i>
      <x v="27"/>
      <x v="51"/>
      <x v="5"/>
    </i>
    <i>
      <x v="28"/>
      <x v="36"/>
      <x v="3"/>
    </i>
    <i>
      <x v="29"/>
      <x v="75"/>
      <x/>
    </i>
    <i>
      <x v="30"/>
      <x v="57"/>
      <x/>
    </i>
    <i>
      <x v="31"/>
      <x v="12"/>
      <x v="4"/>
    </i>
    <i>
      <x v="32"/>
      <x v="66"/>
      <x/>
    </i>
    <i>
      <x v="33"/>
      <x v="6"/>
      <x/>
    </i>
    <i>
      <x v="34"/>
      <x v="69"/>
      <x v="5"/>
    </i>
    <i>
      <x v="35"/>
      <x v="17"/>
      <x v="5"/>
    </i>
    <i>
      <x v="36"/>
      <x v="47"/>
      <x v="4"/>
    </i>
    <i>
      <x v="37"/>
      <x v="11"/>
      <x v="6"/>
    </i>
    <i>
      <x v="38"/>
      <x v="2"/>
      <x v="6"/>
    </i>
    <i>
      <x v="39"/>
      <x v="45"/>
      <x v="3"/>
    </i>
    <i>
      <x v="40"/>
      <x v="60"/>
      <x v="5"/>
    </i>
    <i>
      <x v="41"/>
      <x v="24"/>
      <x/>
    </i>
    <i>
      <x v="42"/>
      <x v="68"/>
      <x v="2"/>
    </i>
    <i>
      <x v="43"/>
      <x v="27"/>
      <x v="3"/>
    </i>
    <i>
      <x v="44"/>
      <x v="54"/>
      <x v="6"/>
    </i>
    <i>
      <x v="45"/>
      <x v="35"/>
      <x v="5"/>
    </i>
    <i>
      <x v="46"/>
      <x v="77"/>
      <x v="2"/>
    </i>
    <i>
      <x v="47"/>
      <x v="19"/>
      <x v="3"/>
    </i>
    <i>
      <x v="48"/>
      <x v="38"/>
      <x v="6"/>
    </i>
    <i>
      <x v="49"/>
      <x v="29"/>
      <x v="6"/>
    </i>
    <i>
      <x v="50"/>
      <x v="64"/>
      <x v="4"/>
    </i>
    <i>
      <x v="51"/>
      <x v="33"/>
      <x/>
    </i>
    <i>
      <x v="52"/>
      <x v="43"/>
      <x v="5"/>
    </i>
    <i>
      <x v="53"/>
      <x v="10"/>
      <x v="3"/>
    </i>
    <i>
      <x v="54"/>
      <x v="56"/>
      <x v="1"/>
    </i>
    <i>
      <x v="55"/>
      <x v="61"/>
      <x v="3"/>
    </i>
    <i>
      <x v="56"/>
      <x v="76"/>
      <x/>
    </i>
    <i>
      <x v="57"/>
      <x v="23"/>
      <x/>
    </i>
    <i>
      <x v="58"/>
      <x v="15"/>
      <x/>
    </i>
    <i>
      <x v="59"/>
      <x v="25"/>
      <x v="2"/>
    </i>
    <i>
      <x v="60"/>
      <x v="78"/>
      <x v="5"/>
    </i>
    <i>
      <x v="61"/>
      <x v="39"/>
      <x v="4"/>
    </i>
    <i>
      <x v="62"/>
      <x v="65"/>
      <x v="1"/>
    </i>
    <i>
      <x v="63"/>
      <x v="31"/>
      <x v="1"/>
    </i>
    <i>
      <x v="64"/>
      <x v="71"/>
      <x v="3"/>
    </i>
    <i>
      <x v="65"/>
      <x v="30"/>
      <x v="4"/>
    </i>
    <i>
      <x v="66"/>
      <x v="40"/>
      <x/>
    </i>
    <i>
      <x v="67"/>
      <x v="73"/>
      <x v="4"/>
    </i>
    <i>
      <x v="68"/>
      <x v="50"/>
      <x/>
    </i>
    <i>
      <x v="69"/>
      <x v="53"/>
      <x v="3"/>
    </i>
    <i>
      <x v="70"/>
      <x v="21"/>
      <x v="4"/>
    </i>
    <i>
      <x v="71"/>
      <x v="42"/>
      <x v="2"/>
    </i>
    <i>
      <x v="72"/>
      <x v="52"/>
      <x v="3"/>
    </i>
    <i>
      <x v="73"/>
      <x v="37"/>
      <x v="3"/>
    </i>
    <i>
      <x v="74"/>
      <x v="4"/>
      <x v="1"/>
    </i>
    <i>
      <x v="75"/>
      <x v="72"/>
      <x v="6"/>
    </i>
    <i>
      <x v="76"/>
      <x v="22"/>
      <x v="1"/>
    </i>
    <i>
      <x v="77"/>
      <x v="9"/>
      <x v="3"/>
    </i>
    <i>
      <x v="78"/>
      <x v="20"/>
      <x v="6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Cuenta de niño" fld="4" subtotal="count" showDataAs="percentOfRow" baseField="2" baseItem="1" numFmtId="10"/>
  </dataFields>
  <conditionalFormats count="1">
    <conditionalFormat priority="1">
      <pivotAreas count="1">
        <pivotArea type="data" outline="0" collapsedLevelsAreSubtotals="1" fieldPosition="0">
          <references count="4">
            <reference field="4294967294" count="1" selected="0">
              <x v="0"/>
            </reference>
            <reference field="0" count="7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</reference>
            <reference field="3" count="7" selected="0">
              <x v="0"/>
              <x v="1"/>
              <x v="2"/>
              <x v="3"/>
              <x v="4"/>
              <x v="5"/>
              <x v="6"/>
            </reference>
            <reference field="5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CD684-2E5A-44DC-B538-B9294598A42C}" name="TablaDinámica5" cacheId="50" applyNumberFormats="0" applyBorderFormats="0" applyFontFormats="0" applyPatternFormats="0" applyAlignmentFormats="0" applyWidthHeightFormats="1" dataCaption="Valores" updatedVersion="6" minRefreshableVersion="3" useAutoFormatting="1" colGrandTotals="0" itemPrintTitles="1" createdVersion="6" indent="0" compact="0" compactData="0" gridDropZones="1" multipleFieldFilters="0">
  <location ref="A7:K88" firstHeaderRow="1" firstDataRow="2" firstDataCol="3"/>
  <pivotFields count="9">
    <pivotField axis="axisRow" compact="0" outline="0" showAll="0" defaultSubtotal="0">
      <items count="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</items>
    </pivotField>
    <pivotField axis="axisRow" compact="0" outline="0" showAll="0" defaultSubtotal="0">
      <items count="78">
        <item x="31"/>
        <item x="21"/>
        <item x="24"/>
        <item x="70"/>
        <item x="10"/>
        <item x="55"/>
        <item x="29"/>
        <item x="7"/>
        <item x="76"/>
        <item x="19"/>
        <item x="62"/>
        <item x="25"/>
        <item x="3"/>
        <item x="68"/>
        <item x="60"/>
        <item x="0"/>
        <item x="54"/>
        <item x="64"/>
        <item x="49"/>
        <item x="37"/>
        <item x="73"/>
        <item x="41"/>
        <item x="61"/>
        <item x="33"/>
        <item x="47"/>
        <item x="43"/>
        <item x="59"/>
        <item x="17"/>
        <item x="12"/>
        <item x="1"/>
        <item x="14"/>
        <item x="50"/>
        <item x="39"/>
        <item x="71"/>
        <item x="28"/>
        <item x="65"/>
        <item x="45"/>
        <item x="53"/>
        <item x="32"/>
        <item x="40"/>
        <item x="48"/>
        <item x="13"/>
        <item x="34"/>
        <item x="15"/>
        <item x="74"/>
        <item x="56"/>
        <item x="23"/>
        <item x="67"/>
        <item x="11"/>
        <item x="27"/>
        <item x="35"/>
        <item x="6"/>
        <item x="69"/>
        <item x="2"/>
        <item x="77"/>
        <item x="38"/>
        <item x="75"/>
        <item x="42"/>
        <item x="22"/>
        <item x="20"/>
        <item x="5"/>
        <item x="36"/>
        <item x="66"/>
        <item x="4"/>
        <item x="9"/>
        <item x="58"/>
        <item x="52"/>
        <item x="30"/>
        <item x="16"/>
        <item x="8"/>
        <item x="18"/>
        <item x="72"/>
        <item x="26"/>
        <item x="57"/>
        <item x="44"/>
        <item x="63"/>
        <item x="51"/>
        <item x="46"/>
      </items>
    </pivotField>
    <pivotField compact="0" outline="0" showAll="0">
      <items count="8">
        <item x="5"/>
        <item x="1"/>
        <item x="2"/>
        <item x="3"/>
        <item x="0"/>
        <item x="6"/>
        <item x="4"/>
        <item t="default"/>
      </items>
    </pivotField>
    <pivotField axis="axisRow" compact="0" outline="0" showAll="0">
      <items count="8">
        <item x="0"/>
        <item x="5"/>
        <item x="4"/>
        <item x="2"/>
        <item x="3"/>
        <item x="6"/>
        <item x="1"/>
        <item t="default"/>
      </items>
    </pivotField>
    <pivotField dataField="1" compact="0" outline="0" showAll="0"/>
    <pivotField axis="axisCol" compact="0" outline="0" showAll="0">
      <items count="10">
        <item x="0"/>
        <item x="5"/>
        <item x="2"/>
        <item x="3"/>
        <item x="1"/>
        <item x="6"/>
        <item x="4"/>
        <item m="1" x="8"/>
        <item x="7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/>
  </pivotFields>
  <rowFields count="3">
    <field x="0"/>
    <field x="1"/>
    <field x="3"/>
  </rowFields>
  <rowItems count="80">
    <i>
      <x/>
      <x v="15"/>
      <x/>
    </i>
    <i>
      <x v="1"/>
      <x v="29"/>
      <x v="6"/>
    </i>
    <i>
      <x v="2"/>
      <x v="53"/>
      <x v="3"/>
    </i>
    <i>
      <x v="3"/>
      <x v="12"/>
      <x v="4"/>
    </i>
    <i>
      <x v="4"/>
      <x v="63"/>
      <x v="6"/>
    </i>
    <i>
      <x v="5"/>
      <x v="60"/>
      <x v="2"/>
    </i>
    <i>
      <x v="6"/>
      <x v="51"/>
      <x v="2"/>
    </i>
    <i>
      <x v="7"/>
      <x v="7"/>
      <x v="2"/>
    </i>
    <i>
      <x v="8"/>
      <x v="69"/>
      <x v="3"/>
    </i>
    <i>
      <x v="9"/>
      <x v="64"/>
      <x v="4"/>
    </i>
    <i>
      <x v="10"/>
      <x v="4"/>
      <x v="1"/>
    </i>
    <i>
      <x v="11"/>
      <x v="48"/>
      <x v="1"/>
    </i>
    <i>
      <x v="12"/>
      <x v="28"/>
      <x v="3"/>
    </i>
    <i>
      <x v="13"/>
      <x v="41"/>
      <x/>
    </i>
    <i>
      <x v="14"/>
      <x v="28"/>
      <x v="3"/>
    </i>
    <i>
      <x v="15"/>
      <x v="30"/>
      <x v="4"/>
    </i>
    <i>
      <x v="16"/>
      <x v="43"/>
      <x v="5"/>
    </i>
    <i>
      <x v="17"/>
      <x v="68"/>
      <x v="5"/>
    </i>
    <i>
      <x v="18"/>
      <x v="27"/>
      <x v="3"/>
    </i>
    <i>
      <x v="19"/>
      <x v="70"/>
      <x v="3"/>
    </i>
    <i>
      <x v="20"/>
      <x v="9"/>
      <x v="3"/>
    </i>
    <i>
      <x v="21"/>
      <x v="59"/>
      <x/>
    </i>
    <i>
      <x v="22"/>
      <x v="1"/>
      <x v="3"/>
    </i>
    <i>
      <x v="23"/>
      <x v="58"/>
      <x/>
    </i>
    <i>
      <x v="24"/>
      <x v="46"/>
      <x v="6"/>
    </i>
    <i>
      <x v="25"/>
      <x v="2"/>
      <x v="6"/>
    </i>
    <i>
      <x v="26"/>
      <x v="11"/>
      <x v="6"/>
    </i>
    <i>
      <x v="27"/>
      <x v="72"/>
      <x v="4"/>
    </i>
    <i>
      <x v="28"/>
      <x v="49"/>
      <x/>
    </i>
    <i>
      <x v="29"/>
      <x v="34"/>
      <x v="2"/>
    </i>
    <i>
      <x v="30"/>
      <x v="6"/>
      <x/>
    </i>
    <i>
      <x v="31"/>
      <x v="67"/>
      <x/>
    </i>
    <i>
      <x v="32"/>
      <x/>
      <x v="3"/>
    </i>
    <i>
      <x v="33"/>
      <x v="38"/>
      <x v="4"/>
    </i>
    <i>
      <x v="34"/>
      <x v="23"/>
      <x/>
    </i>
    <i>
      <x v="35"/>
      <x v="42"/>
      <x v="2"/>
    </i>
    <i>
      <x v="36"/>
      <x v="50"/>
      <x/>
    </i>
    <i>
      <x v="37"/>
      <x v="61"/>
      <x v="5"/>
    </i>
    <i>
      <x v="38"/>
      <x v="19"/>
      <x v="3"/>
    </i>
    <i>
      <x v="39"/>
      <x v="55"/>
      <x v="6"/>
    </i>
    <i>
      <x v="40"/>
      <x v="32"/>
      <x/>
    </i>
    <i>
      <x v="41"/>
      <x v="39"/>
      <x v="1"/>
    </i>
    <i>
      <x v="42"/>
      <x v="21"/>
      <x v="4"/>
    </i>
    <i>
      <x v="43"/>
      <x v="57"/>
      <x v="1"/>
    </i>
    <i>
      <x v="44"/>
      <x v="25"/>
      <x v="2"/>
    </i>
    <i>
      <x v="45"/>
      <x v="74"/>
      <x/>
    </i>
    <i>
      <x v="46"/>
      <x v="36"/>
      <x v="3"/>
    </i>
    <i>
      <x v="47"/>
      <x v="77"/>
      <x v="5"/>
    </i>
    <i>
      <x v="48"/>
      <x v="24"/>
      <x/>
    </i>
    <i>
      <x v="49"/>
      <x v="40"/>
      <x/>
    </i>
    <i>
      <x v="50"/>
      <x v="18"/>
      <x v="3"/>
    </i>
    <i>
      <x v="51"/>
      <x v="31"/>
      <x v="1"/>
    </i>
    <i>
      <x v="52"/>
      <x v="76"/>
      <x v="2"/>
    </i>
    <i>
      <x v="53"/>
      <x v="66"/>
      <x/>
    </i>
    <i>
      <x v="54"/>
      <x v="37"/>
      <x v="3"/>
    </i>
    <i>
      <x v="55"/>
      <x v="16"/>
      <x v="2"/>
    </i>
    <i>
      <x v="56"/>
      <x v="5"/>
      <x/>
    </i>
    <i>
      <x v="57"/>
      <x v="45"/>
      <x v="3"/>
    </i>
    <i>
      <x v="58"/>
      <x v="73"/>
      <x v="1"/>
    </i>
    <i>
      <x v="59"/>
      <x v="65"/>
      <x v="1"/>
    </i>
    <i>
      <x v="60"/>
      <x v="26"/>
      <x v="5"/>
    </i>
    <i>
      <x v="61"/>
      <x v="14"/>
      <x/>
    </i>
    <i>
      <x v="62"/>
      <x v="22"/>
      <x v="1"/>
    </i>
    <i>
      <x v="63"/>
      <x v="10"/>
      <x v="3"/>
    </i>
    <i>
      <x v="64"/>
      <x v="75"/>
      <x/>
    </i>
    <i>
      <x v="65"/>
      <x v="17"/>
      <x v="5"/>
    </i>
    <i>
      <x v="66"/>
      <x v="35"/>
      <x v="5"/>
    </i>
    <i>
      <x v="67"/>
      <x v="62"/>
      <x v="3"/>
    </i>
    <i>
      <x v="68"/>
      <x v="47"/>
      <x v="4"/>
    </i>
    <i>
      <x v="69"/>
      <x v="13"/>
      <x v="1"/>
    </i>
    <i>
      <x v="70"/>
      <x v="52"/>
      <x v="5"/>
    </i>
    <i>
      <x v="71"/>
      <x v="3"/>
      <x v="4"/>
    </i>
    <i>
      <x v="72"/>
      <x v="33"/>
      <x/>
    </i>
    <i>
      <x v="73"/>
      <x v="71"/>
      <x v="6"/>
    </i>
    <i>
      <x v="74"/>
      <x v="20"/>
      <x v="6"/>
    </i>
    <i>
      <x v="75"/>
      <x v="44"/>
      <x v="3"/>
    </i>
    <i>
      <x v="76"/>
      <x v="56"/>
      <x v="4"/>
    </i>
    <i>
      <x v="77"/>
      <x v="8"/>
      <x v="5"/>
    </i>
    <i>
      <x v="78"/>
      <x v="54"/>
      <x v="3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8"/>
    </i>
  </colItems>
  <dataFields count="1">
    <dataField name="Cuenta de niño" fld="4" subtotal="count" showDataAs="percentOfRow" baseField="2" baseItem="6" numFmtId="10"/>
  </dataFields>
  <conditionalFormats count="1"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0" count="7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</reference>
            <reference field="3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00000000-0016-0000-0700-000000000000}" autoFormatId="16" applyNumberFormats="0" applyBorderFormats="0" applyFontFormats="0" applyPatternFormats="0" applyAlignmentFormats="0" applyWidthHeightFormats="0">
  <queryTableRefresh nextId="14" unboundColumnsRight="4">
    <queryTableFields count="13">
      <queryTableField id="1" name="imagen" tableColumnId="1"/>
      <queryTableField id="2" name="nombre imagen" tableColumnId="2"/>
      <queryTableField id="3" name="emoción" tableColumnId="3"/>
      <queryTableField id="4" name="correcta" tableColumnId="4"/>
      <queryTableField id="5" name="niño" tableColumnId="5"/>
      <queryTableField id="6" name="respuesta" tableColumnId="6"/>
      <queryTableField id="7" name="Edad" tableColumnId="7"/>
      <queryTableField id="8" name="Sexo" tableColumnId="8"/>
      <queryTableField id="9" name="bloque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00000000-0016-0000-0800-000001000000}" autoFormatId="16" applyNumberFormats="0" applyBorderFormats="0" applyFontFormats="0" applyPatternFormats="0" applyAlignmentFormats="0" applyWidthHeightFormats="0">
  <queryTableRefresh nextId="10">
    <queryTableFields count="9">
      <queryTableField id="1" name="imagen" tableColumnId="1"/>
      <queryTableField id="2" name="nombre imagen" tableColumnId="2"/>
      <queryTableField id="3" name="emoción" tableColumnId="3"/>
      <queryTableField id="4" name="correcta" tableColumnId="4"/>
      <queryTableField id="5" name="niño" tableColumnId="5"/>
      <queryTableField id="6" name="respuesta" tableColumnId="6"/>
      <queryTableField id="7" name="Edad" tableColumnId="7"/>
      <queryTableField id="8" name="Sexo" tableColumnId="8"/>
      <queryTableField id="9" name="bloque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900-000002000000}" autoFormatId="16" applyNumberFormats="0" applyBorderFormats="0" applyFontFormats="0" applyPatternFormats="0" applyAlignmentFormats="0" applyWidthHeightFormats="0">
  <queryTableRefresh nextId="12" unboundColumnsRight="3">
    <queryTableFields count="9">
      <queryTableField id="1" name="imagen" tableColumnId="1"/>
      <queryTableField id="9" name="nombre imagen" tableColumnId="8"/>
      <queryTableField id="2" name="emoción" tableColumnId="2"/>
      <queryTableField id="3" name="correcta" tableColumnId="3"/>
      <queryTableField id="4" name="niño" tableColumnId="4"/>
      <queryTableField id="6" name="respuesta" tableColumnId="5"/>
      <queryTableField id="7" dataBound="0" tableColumnId="6"/>
      <queryTableField id="8" dataBound="0" tableColumnId="7"/>
      <queryTableField id="11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5" xr16:uid="{00000000-0016-0000-0C00-000003000000}" autoFormatId="16" applyNumberFormats="0" applyBorderFormats="0" applyFontFormats="0" applyPatternFormats="0" applyAlignmentFormats="0" applyWidthHeightFormats="0">
  <queryTableRefresh nextId="10">
    <queryTableFields count="9">
      <queryTableField id="1" name="imagen" tableColumnId="1"/>
      <queryTableField id="2" name="nombre imagen" tableColumnId="2"/>
      <queryTableField id="3" name="emoción" tableColumnId="3"/>
      <queryTableField id="4" name="correcta" tableColumnId="4"/>
      <queryTableField id="5" name="niño" tableColumnId="5"/>
      <queryTableField id="6" name="respuesta" tableColumnId="6"/>
      <queryTableField id="7" name="Edad" tableColumnId="7"/>
      <queryTableField id="8" name="Sexo" tableColumnId="8"/>
      <queryTableField id="9" name="bloque" tableColumnId="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D00-000004000000}" autoFormatId="16" applyNumberFormats="0" applyBorderFormats="0" applyFontFormats="0" applyPatternFormats="0" applyAlignmentFormats="0" applyWidthHeightFormats="0">
  <queryTableRefresh nextId="11" unboundColumnsRight="3">
    <queryTableFields count="9">
      <queryTableField id="1" name="imagen" tableColumnId="1"/>
      <queryTableField id="8" name="nombre imagen" tableColumnId="8"/>
      <queryTableField id="2" name="emoción" tableColumnId="2"/>
      <queryTableField id="3" name="correcta" tableColumnId="3"/>
      <queryTableField id="4" name="niño" tableColumnId="4"/>
      <queryTableField id="5" name="respuesta" tableColumnId="5"/>
      <queryTableField id="6" dataBound="0" tableColumnId="6"/>
      <queryTableField id="7" dataBound="0" tableColumnId="7"/>
      <queryTableField id="10" dataBound="0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7" xr16:uid="{00000000-0016-0000-1000-000005000000}" autoFormatId="16" applyNumberFormats="0" applyBorderFormats="0" applyFontFormats="0" applyPatternFormats="0" applyAlignmentFormats="0" applyWidthHeightFormats="0">
  <queryTableRefresh nextId="10">
    <queryTableFields count="9">
      <queryTableField id="1" name="imagen" tableColumnId="1"/>
      <queryTableField id="2" name="nombre imagen" tableColumnId="2"/>
      <queryTableField id="3" name="emoción" tableColumnId="3"/>
      <queryTableField id="4" name="correcta" tableColumnId="4"/>
      <queryTableField id="5" name="niño" tableColumnId="5"/>
      <queryTableField id="6" name="respuesta" tableColumnId="6"/>
      <queryTableField id="7" name="Edad" tableColumnId="7"/>
      <queryTableField id="8" name="Sexo" tableColumnId="8"/>
      <queryTableField id="9" name="bloque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1100-000006000000}" autoFormatId="16" applyNumberFormats="0" applyBorderFormats="0" applyFontFormats="0" applyPatternFormats="0" applyAlignmentFormats="0" applyWidthHeightFormats="0">
  <queryTableRefresh nextId="11" unboundColumnsRight="3">
    <queryTableFields count="9">
      <queryTableField id="1" name="imagen" tableColumnId="1"/>
      <queryTableField id="8" name="nombre imagen" tableColumnId="8"/>
      <queryTableField id="2" name="emoción" tableColumnId="2"/>
      <queryTableField id="3" name="correcta" tableColumnId="3"/>
      <queryTableField id="4" name="niño" tableColumnId="4"/>
      <queryTableField id="5" name="respuesta" tableColumnId="5"/>
      <queryTableField id="6" dataBound="0" tableColumnId="6"/>
      <queryTableField id="7" dataBound="0" tableColumnId="7"/>
      <queryTableField id="10" dataBound="0" tableColumnId="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loque" xr10:uid="{93D6BFC2-A488-438F-B6C3-F457FF41F674}" sourceName="bloque">
  <pivotTables>
    <pivotTable tabId="8" name="TablaDinámica3"/>
  </pivotTables>
  <data>
    <tabular pivotCacheId="1">
      <items count="3">
        <i x="0"/>
        <i x="2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xo" xr10:uid="{0A399C0F-FA85-41E2-A686-CF5A4DFCF7F3}" sourceName="Sexo">
  <pivotTables>
    <pivotTable tabId="6" name="TablaDinámica2"/>
  </pivotTables>
  <data>
    <tabular pivotCacheId="2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moción" xr10:uid="{0B8D768C-7FC9-47C9-AC0A-86FDE23AD5D4}" sourceName="emoción">
  <pivotTables>
    <pivotTable tabId="6" name="TablaDinámica2"/>
  </pivotTables>
  <data>
    <tabular pivotCacheId="2">
      <items count="7">
        <i x="1" s="1"/>
        <i x="0" s="1"/>
        <i x="3" s="1"/>
        <i x="4" s="1"/>
        <i x="2" s="1"/>
        <i x="5" s="1"/>
        <i x="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moción1" xr10:uid="{A0FA564A-0BFC-4A69-AA6C-D52A867B47B2}" sourceName="emoción">
  <pivotTables>
    <pivotTable tabId="13" name="TablaDinámica4"/>
  </pivotTables>
  <data>
    <tabular pivotCacheId="3">
      <items count="7">
        <i x="3" s="1"/>
        <i x="5" s="1"/>
        <i x="4" s="1"/>
        <i x="2" s="1"/>
        <i x="0" s="1"/>
        <i x="6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xo1" xr10:uid="{711B1E09-C73D-4E20-9149-1D726D6A76B7}" sourceName="Sexo">
  <pivotTables>
    <pivotTable tabId="13" name="TablaDinámica4"/>
  </pivotTables>
  <data>
    <tabular pivotCacheId="3">
      <items count="2"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dad" xr10:uid="{1C8E6B5D-4308-4D2D-91DB-1BBF825E0817}" sourceName="Edad">
  <pivotTables>
    <pivotTable tabId="6" name="TablaDinámica2"/>
  </pivotTables>
  <data>
    <tabular pivotCacheId="2">
      <items count="3">
        <i x="0" s="1"/>
        <i x="1" s="1"/>
        <i x="2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dad1" xr10:uid="{C6197CA3-52CD-4C5E-B34D-C850D4BE7882}" sourceName="Edad">
  <pivotTables>
    <pivotTable tabId="13" name="TablaDinámica4"/>
  </pivotTables>
  <data>
    <tabular pivotCacheId="3">
      <items count="3">
        <i x="0" s="1"/>
        <i x="1" s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moción2" xr10:uid="{4D7D5973-C753-4966-8C7B-6E6E15196D7E}" sourceName="emoción">
  <pivotTables>
    <pivotTable tabId="15" name="TablaDinámica5"/>
  </pivotTables>
  <data>
    <tabular pivotCacheId="4">
      <items count="7">
        <i x="5" s="1"/>
        <i x="1" s="1"/>
        <i x="2" s="1"/>
        <i x="3" s="1"/>
        <i x="0" s="1"/>
        <i x="6" s="1"/>
        <i x="4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dad2" xr10:uid="{376A8E0E-9162-4EE6-8326-282A235E6943}" sourceName="Edad">
  <pivotTables>
    <pivotTable tabId="15" name="TablaDinámica5"/>
  </pivotTables>
  <data>
    <tabular pivotCacheId="4">
      <items count="3">
        <i x="0" s="1"/>
        <i x="1" s="1"/>
        <i x="2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xo2" xr10:uid="{4609DCAB-3C83-416D-B44D-FFD6F7585BFA}" sourceName="Sexo">
  <pivotTables>
    <pivotTable tabId="15" name="TablaDinámica5"/>
  </pivotTables>
  <data>
    <tabular pivotCacheId="4">
      <items count="2">
        <i x="1" s="1"/>
        <i x="0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moción3" xr10:uid="{9A122FCD-5BEA-49D6-A24B-8CB852455A0F}" sourceName="emoción">
  <pivotTables>
    <pivotTable tabId="31" name="TablaDinámica1"/>
  </pivotTables>
  <data>
    <tabular pivotCacheId="5">
      <items count="7">
        <i x="1"/>
        <i x="0"/>
        <i x="3"/>
        <i x="4" s="1"/>
        <i x="2"/>
        <i x="5"/>
        <i x="6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dad3" xr10:uid="{36276A24-6C14-4E59-BFE5-FFC275289F4F}" sourceName="Edad">
  <pivotTables>
    <pivotTable tabId="31" name="TablaDinámica1"/>
  </pivotTables>
  <data>
    <tabular pivotCacheId="5">
      <items count="3">
        <i x="0" s="1"/>
        <i x="1" s="1"/>
        <i x="2" s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xo3" xr10:uid="{86DC5C05-0128-41DE-B568-3963CBFB1D26}" sourceName="Sexo">
  <pivotTables>
    <pivotTable tabId="31" name="TablaDinámica1"/>
  </pivotTables>
  <data>
    <tabular pivotCacheId="5">
      <items count="2">
        <i x="1" s="1"/>
        <i x="0" s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loque1" xr10:uid="{9F8AF4B6-C5BB-4376-8AC7-04D12345E319}" sourceName="bloque">
  <pivotTables>
    <pivotTable tabId="31" name="TablaDinámica1"/>
  </pivotTables>
  <data>
    <tabular pivotCacheId="5">
      <items count="3">
        <i x="0" s="1"/>
        <i x="1" s="1"/>
        <i x="2" s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dad4" xr10:uid="{7B27F941-34AB-42BE-8EDC-65882D1100E3}" sourceName="Edad">
  <pivotTables>
    <pivotTable tabId="32" name="TablaDinámica2"/>
  </pivotTables>
  <data>
    <tabular pivotCacheId="5">
      <items count="3">
        <i x="0"/>
        <i x="1"/>
        <i x="2" s="1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xo4" xr10:uid="{D87EC76E-216B-4E22-B812-4736C0A69D5F}" sourceName="Sexo">
  <pivotTables>
    <pivotTable tabId="32" name="TablaDinámica2"/>
  </pivotTables>
  <data>
    <tabular pivotCacheId="5">
      <items count="2">
        <i x="1" s="1"/>
        <i x="0" s="1"/>
      </items>
    </tabular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loque2" xr10:uid="{D700B16C-9AFE-40C8-86A5-36DAA248C9C7}" sourceName="bloque">
  <pivotTables>
    <pivotTable tabId="32" name="TablaDinámica2"/>
  </pivotTables>
  <data>
    <tabular pivotCacheId="5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bloque" xr10:uid="{30D99A7D-59AE-4BBD-87F0-CB318C19DBAB}" cache="SegmentaciónDeDatos_bloque" caption="bloque" columnCount="5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dad 4" xr10:uid="{23FB0CE7-249F-41EB-98E8-FFDDD379DC30}" cache="SegmentaciónDeDatos_Edad4" caption="Edad" rowHeight="241300"/>
  <slicer name="Sexo 4" xr10:uid="{AF59F266-16F0-47CE-8843-24FC03A669C0}" cache="SegmentaciónDeDatos_Sexo4" caption="Sexo" rowHeight="241300"/>
  <slicer name="bloque 2" xr10:uid="{1F5EF6BA-2ED5-44DD-B510-B6D55A745701}" cache="SegmentaciónDeDatos_bloque2" caption="bloque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oción 3" xr10:uid="{A5D6E727-AE9C-4265-8DAB-64A3FEBB2417}" cache="SegmentaciónDeDatos_emoción3" caption="emoción" columnCount="4" rowHeight="241300"/>
  <slicer name="Edad 3" xr10:uid="{852721B9-789A-4A13-9933-3BE0CF947373}" cache="SegmentaciónDeDatos_Edad3" caption="Edad" rowHeight="241300"/>
  <slicer name="Sexo 3" xr10:uid="{152EB404-BC44-4244-BC9C-4561982D0249}" cache="SegmentaciónDeDatos_Sexo3" caption="Sexo" rowHeight="241300"/>
  <slicer name="bloque 1" xr10:uid="{93B1051F-64BE-4A51-AD5C-4269A7F9F80F}" cache="SegmentaciónDeDatos_bloque1" caption="bloque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xo" xr10:uid="{44335E0A-BD0D-489E-A789-00AC51A076CD}" cache="SegmentaciónDeDatos_Sexo" caption="Sexo" rowHeight="241300"/>
  <slicer name="emoción" xr10:uid="{DD3DEEFD-97A6-48E3-8FF2-C3CBFA55BF9D}" cache="SegmentaciónDeDatos_emoción" caption="emoción" columnCount="4" rowHeight="241300"/>
  <slicer name="Edad" xr10:uid="{28D58F1F-7A6E-4C9D-B933-4B15081F0B54}" cache="SegmentaciónDeDatos_Edad" caption="Edad" columnCount="2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oción 1" xr10:uid="{787AA778-94A0-4A9E-88AA-A3C5C31655DA}" cache="SegmentaciónDeDatos_emoción1" caption="emoción" columnCount="4" rowHeight="241300"/>
  <slicer name="Sexo 1" xr10:uid="{8199D9D6-A25A-4F26-9F20-55214D667E16}" cache="SegmentaciónDeDatos_Sexo1" caption="Sexo" rowHeight="241300"/>
  <slicer name="Edad 1" xr10:uid="{01DF8E77-BC88-478D-8235-338675069BA5}" cache="SegmentaciónDeDatos_Edad1" caption="Edad" columnCount="2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oción 2" xr10:uid="{B3EFC340-653B-4635-9E17-31AD085D363E}" cache="SegmentaciónDeDatos_emoción2" caption="emoción" columnCount="4" rowHeight="241300"/>
  <slicer name="Edad 2" xr10:uid="{DAF1DB9E-4DB4-40A6-A594-B31303D1E388}" cache="SegmentaciónDeDatos_Edad2" caption="Edad" columnCount="2" rowHeight="241300"/>
  <slicer name="Sexo 2" xr10:uid="{07E97B69-BD71-478E-A66F-F0C77364C949}" cache="SegmentaciónDeDatos_Sexo2" caption="Sexo" rowHeight="241300"/>
</slicer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8E983A-E5AC-4A32-8321-BED1933BAF18}" name="BD.niños" displayName="BD.niños" ref="A2:O94" totalsRowShown="0">
  <autoFilter ref="A2:O94" xr:uid="{FA09186E-8245-47BB-AC6C-80CD40D9B470}"/>
  <tableColumns count="15">
    <tableColumn id="16" xr3:uid="{CA6C9EC2-6BE1-4BC9-8A28-E353E2B5043C}" name="Código" dataDxfId="532">
      <calculatedColumnFormula array="1">+_xlfn.TEXTJOIN("",TRUE,UPPER(LEFT(BD.niños[[#This Row],[Nombre]:[apellido materno]],1)),BD.niños[[#This Row],[edad]],BD.niños[[#This Row],[sexo]])</calculatedColumnFormula>
    </tableColumn>
    <tableColumn id="1" xr3:uid="{0390B39C-FCD7-48D6-A558-BB28AEE4DA4F}" name="Nombre"/>
    <tableColumn id="14" xr3:uid="{3410F3B1-CD7B-486B-9C3A-13C3BCE3B4D9}" name="Apellido paterno"/>
    <tableColumn id="15" xr3:uid="{E2B63D9B-842F-4E26-BF3B-B5DF6C70A879}" name="apellido materno"/>
    <tableColumn id="2" xr3:uid="{2F3C06C2-DA34-441C-8F27-9E492D5DE40C}" name="edad"/>
    <tableColumn id="9" xr3:uid="{19673BE0-914A-4FD7-8836-F6FD6AAEF317}" name="Grupo edad" dataDxfId="531">
      <calculatedColumnFormula>+IFERROR(INDEX(grupos.edades[grupo],MATCH(BD.niños[[#This Row],[edad]],grupos.edades[Edad],-1)),"9 y 10")</calculatedColumnFormula>
    </tableColumn>
    <tableColumn id="6" xr3:uid="{F4EBD5B8-684A-422C-B6D5-DD8CB4EE150F}" name="sexo"/>
    <tableColumn id="3" xr3:uid="{438D2549-2126-4628-81FC-DFAD74F95759}" name="grado escolar"/>
    <tableColumn id="4" xr3:uid="{CA9EC60C-609E-4595-9688-7DB271657FA1}" name="escuela"/>
    <tableColumn id="5" xr3:uid="{21455325-4134-4187-AB0F-37AC43D8E60D}" name="bloque"/>
    <tableColumn id="7" xr3:uid="{1D880072-09FD-4FF2-9330-DC63321A4181}" name="fecha nacimiento"/>
    <tableColumn id="8" xr3:uid="{EAEC383D-6F85-4C34-BC90-C50B7738866A}" name="fecha evaluación"/>
    <tableColumn id="11" xr3:uid="{9D46BDA6-6D45-44AF-AA3C-FBE253A934F4}" name="edad 2"/>
    <tableColumn id="12" xr3:uid="{C8EC3BC8-ECFE-434E-AFDD-6C4A258CF8C7}" name="años">
      <calculatedColumnFormula>+TRUNC(BD.niños[edad 2],0)</calculatedColumnFormula>
    </tableColumn>
    <tableColumn id="13" xr3:uid="{D655EF56-AFED-48D5-926C-06425237E5B1}" name="meses">
      <calculatedColumnFormula>+TRUNC((BD.niños[edad 2]-BD.niños[años])*12,0)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51A3656-D19D-4395-A35C-9E55EF8A24B2}" name="grupos.edades" displayName="grupos.edades" ref="T2:U5" totalsRowShown="0">
  <autoFilter ref="T2:U5" xr:uid="{B2BDBA3E-5FD5-4AE4-8D64-80B30BAC525F}"/>
  <sortState ref="T3:U5">
    <sortCondition descending="1" ref="T2:T5"/>
  </sortState>
  <tableColumns count="2">
    <tableColumn id="1" xr3:uid="{2B7D0F36-6467-4F95-805C-16FD567D1C89}" name="Edad"/>
    <tableColumn id="2" xr3:uid="{87B14D5C-45A6-4A34-B72C-A59AAA9B68BA}" name="grup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3294C7E-CA44-48E4-91B8-80041AB4D9B4}" name="respuestas.emociones" displayName="respuestas.emociones" ref="W2:X10" totalsRowShown="0">
  <autoFilter ref="W2:X10" xr:uid="{ECB5ED59-EEC3-448A-8E3F-7C9CD238E437}"/>
  <tableColumns count="2">
    <tableColumn id="1" xr3:uid="{73DE6D02-10A4-47D3-9937-34BB65AA68B2}" name="Respuesta"/>
    <tableColumn id="2" xr3:uid="{38E1191A-9815-465F-9A94-6D9710C606D2}" name="emoció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003B2A1-26F8-40EB-A364-4F705E495F2E}" name="bloques1a3" displayName="bloques1a3" ref="A1:M7268" tableType="queryTable" totalsRowShown="0">
  <autoFilter ref="A1:M7268" xr:uid="{66746BEE-F4FF-4F39-BF79-64130574895D}"/>
  <tableColumns count="13">
    <tableColumn id="1" xr3:uid="{16BB0BB8-CAA9-47A1-9167-BF9B1CB44C2F}" uniqueName="1" name="imagen" queryTableFieldId="1"/>
    <tableColumn id="2" xr3:uid="{1C57BDB0-4950-46C1-80CC-249A3AC2ACEE}" uniqueName="2" name="nombre imagen" queryTableFieldId="2" dataDxfId="240"/>
    <tableColumn id="3" xr3:uid="{68D411E1-5085-481C-871F-B8EB95D4CA23}" uniqueName="3" name="emoción" queryTableFieldId="3" dataDxfId="239"/>
    <tableColumn id="4" xr3:uid="{C814EDA7-89DC-4E12-B44D-64C888A32733}" uniqueName="4" name="correcta" queryTableFieldId="4"/>
    <tableColumn id="5" xr3:uid="{28F09D0E-09AD-4BD0-A865-5033D7C7DF07}" uniqueName="5" name="niño" queryTableFieldId="5" dataDxfId="238"/>
    <tableColumn id="6" xr3:uid="{1B338127-D2AD-4B3D-A685-F54CBE783315}" uniqueName="6" name="respuesta" queryTableFieldId="6"/>
    <tableColumn id="7" xr3:uid="{0DCD7FF1-5D2B-4C13-B32F-503AC7B50B2D}" uniqueName="7" name="Edad" queryTableFieldId="7" dataDxfId="237"/>
    <tableColumn id="8" xr3:uid="{6CD46CC1-E881-46EC-B916-9456783FDFD2}" uniqueName="8" name="Sexo" queryTableFieldId="8" dataDxfId="236"/>
    <tableColumn id="9" xr3:uid="{2F784FE4-C28F-41C1-A59D-F0E97BBB5BAA}" uniqueName="9" name="bloque" queryTableFieldId="9"/>
    <tableColumn id="10" xr3:uid="{727E1388-F4BD-4C2E-A717-F2334524C99A}" uniqueName="10" name="resp. Emoción" queryTableFieldId="10" dataDxfId="235">
      <calculatedColumnFormula>+VLOOKUP(bloques1a3[[#This Row],[respuesta]],respuestas.emociones[],2,0)</calculatedColumnFormula>
    </tableColumn>
    <tableColumn id="11" xr3:uid="{D817D31F-4793-481E-803B-020EBB7F5A29}" uniqueName="11" name="edad exacta" queryTableFieldId="11" dataDxfId="234">
      <calculatedColumnFormula>+VLOOKUP(bloques1a3[[#This Row],[niño]],BD.niños[[Código]:[edad]],5,0)</calculatedColumnFormula>
    </tableColumn>
    <tableColumn id="12" xr3:uid="{88BAA2CD-7DDD-4E95-95AD-25D10DF73460}" uniqueName="12" name="Acierto" queryTableFieldId="12" dataDxfId="233">
      <calculatedColumnFormula>+IF(bloques1a3[[#This Row],[correcta]]=bloques1a3[[#This Row],[respuesta]],1,0)</calculatedColumnFormula>
    </tableColumn>
    <tableColumn id="13" xr3:uid="{FC77C5C3-FDB9-4A22-A7C1-FC4356783F35}" uniqueName="13" name="Sex" queryTableFieldId="13" dataDxfId="232">
      <calculatedColumnFormula>+IF(bloques1a3[[#This Row],[Sexo]]="F",1,0)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FCFC76A-C235-4CE2-B180-72B378305724}" name="Bloque" displayName="Bloque" ref="S2:S5" totalsRowShown="0">
  <autoFilter ref="S2:S5" xr:uid="{9049AA2E-8EA4-4D4F-A58D-2D85895203FD}"/>
  <tableColumns count="1">
    <tableColumn id="1" xr3:uid="{88D8843E-027A-4CAC-9E95-3A2AEA77B3BF}" name="Bloque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6EC6C86-0090-4D98-9240-7C72AFB5AE08}" name="Edad" displayName="Edad" ref="U2:U5" totalsRowShown="0">
  <autoFilter ref="U2:U5" xr:uid="{E4A1CA4A-3A2B-4A7A-AD80-7217A443A415}"/>
  <tableColumns count="1">
    <tableColumn id="1" xr3:uid="{788F0A06-3A20-4D1D-9E02-7F2BA165238C}" name="Edad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BB81EBB-CA1F-47F0-9688-A0B3E85FD78F}" name="bloque1_3" displayName="bloque1_3" ref="A1:I2528" tableType="queryTable" totalsRowShown="0">
  <autoFilter ref="A1:I2528" xr:uid="{9A479A64-8609-443A-9147-756F26C83B91}"/>
  <tableColumns count="9">
    <tableColumn id="1" xr3:uid="{D70C0E49-8D75-4974-9698-155BBD657A4D}" uniqueName="1" name="imagen" queryTableFieldId="1"/>
    <tableColumn id="2" xr3:uid="{D6EEA2F6-1B35-4624-B6FA-E38D56CC7828}" uniqueName="2" name="nombre imagen" queryTableFieldId="2" dataDxfId="521"/>
    <tableColumn id="3" xr3:uid="{302F674F-49C1-4D5E-BD77-9CE9CCD252C0}" uniqueName="3" name="emoción" queryTableFieldId="3" dataDxfId="520"/>
    <tableColumn id="4" xr3:uid="{219646AC-1723-4DA0-BC80-E70313AF4021}" uniqueName="4" name="correcta" queryTableFieldId="4"/>
    <tableColumn id="5" xr3:uid="{CAEDD576-691B-4F78-B8E0-1DE861D832CF}" uniqueName="5" name="niño" queryTableFieldId="5" dataDxfId="519"/>
    <tableColumn id="6" xr3:uid="{8C59651C-E78E-41AA-9AFB-4C8E4E85D6EF}" uniqueName="6" name="respuesta" queryTableFieldId="6"/>
    <tableColumn id="7" xr3:uid="{DCB1B7FF-24AF-4C4E-AD5C-303049063234}" uniqueName="7" name="Edad" queryTableFieldId="7" dataDxfId="518"/>
    <tableColumn id="8" xr3:uid="{F81EE9CA-5612-478F-8C78-AA925D9DFDA6}" uniqueName="8" name="Sexo" queryTableFieldId="8" dataDxfId="517"/>
    <tableColumn id="9" xr3:uid="{E971D762-4F67-4E9B-8979-9F7F4F5D7B6D}" uniqueName="9" name="bloque" queryTableFieldId="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A2D39D-7894-4E13-91F4-E180529187E7}" name="bloque1_2" displayName="bloque1_2" ref="A1:I2528" tableType="queryTable" totalsRowShown="0">
  <autoFilter ref="A1:I2528" xr:uid="{3481B6E6-8016-4C88-824A-010003EF8672}"/>
  <tableColumns count="9">
    <tableColumn id="1" xr3:uid="{E0B05B6A-1241-43CC-9461-F7AAC94FDFDA}" uniqueName="1" name="imagen" queryTableFieldId="1" dataDxfId="247"/>
    <tableColumn id="8" xr3:uid="{0E574F35-7760-499C-AF7C-4EE3EDCFA95D}" uniqueName="8" name="nombre imagen" queryTableFieldId="9"/>
    <tableColumn id="2" xr3:uid="{B3540EAE-2A2C-4C81-AF95-16C3056B990F}" uniqueName="2" name="emoción" queryTableFieldId="2" dataDxfId="246"/>
    <tableColumn id="3" xr3:uid="{1C5753E9-FD95-4E31-B603-4928F0408234}" uniqueName="3" name="correcta" queryTableFieldId="3" dataDxfId="245"/>
    <tableColumn id="4" xr3:uid="{D09AB605-C9FE-4E5D-90F7-6F7771424196}" uniqueName="4" name="niño" queryTableFieldId="4" dataDxfId="244"/>
    <tableColumn id="5" xr3:uid="{966B62E8-DD1B-4C8D-8D69-54104EB6086C}" uniqueName="5" name="respuesta" queryTableFieldId="6"/>
    <tableColumn id="6" xr3:uid="{B971BD01-D7DA-4DAF-AD0A-250B0390A1C8}" uniqueName="6" name="Edad" queryTableFieldId="7" dataDxfId="243">
      <calculatedColumnFormula>+VLOOKUP(bloque1_2[[#This Row],[niño]],BD.niños[[Código]:[sexo]],6,FALSE)</calculatedColumnFormula>
    </tableColumn>
    <tableColumn id="7" xr3:uid="{D091D815-7844-4C28-A69C-7193710A37D2}" uniqueName="7" name="Sexo" queryTableFieldId="8" dataDxfId="242">
      <calculatedColumnFormula>+VLOOKUP(bloque1_2[[#This Row],[niño]],BD.niños[[Código]:[sexo]],7,FALSE)</calculatedColumnFormula>
    </tableColumn>
    <tableColumn id="9" xr3:uid="{2A3F6AD1-C29E-4B7A-A862-69CB1D459E75}" uniqueName="9" name="bloque" queryTableFieldId="11" dataDxfId="24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EC3083-95B1-47EB-BEAF-6610E22D166A}" name="bloque1" displayName="bloque1" ref="A2:AJ81" totalsRowShown="0">
  <autoFilter ref="A2:AJ81" xr:uid="{8A467F55-EE0D-4D7B-BDDE-9B8B804F14E1}"/>
  <tableColumns count="36">
    <tableColumn id="1" xr3:uid="{7ED4741C-DE12-4987-9C29-C1B1F465484D}" name="imagen" dataDxfId="498"/>
    <tableColumn id="36" xr3:uid="{64809253-840F-48B5-93BC-732D8186F1A1}" name="nombre imagen" dataDxfId="497"/>
    <tableColumn id="2" xr3:uid="{97CAB733-FCEC-44E2-A846-2AE15658C500}" name="emoción" dataDxfId="496"/>
    <tableColumn id="35" xr3:uid="{BA49D146-311F-444D-A470-A13A9651C0F0}" name="correcta" dataDxfId="495">
      <calculatedColumnFormula>+VLOOKUP(bloque1[[#This Row],[emoción]],$C$83:$D$89,2,0)</calculatedColumnFormula>
    </tableColumn>
    <tableColumn id="3" xr3:uid="{9ABC6609-FAB0-44A6-A519-0383CEACB408}" name="IEM5M" dataDxfId="494"/>
    <tableColumn id="4" xr3:uid="{2525ECC3-BD34-4892-9DB9-F35CC40BB130}" name="SAL7M" dataDxfId="493"/>
    <tableColumn id="5" xr3:uid="{5614E427-CB49-4C21-B746-B3946CA53BDD}" name="ACR7F" dataDxfId="492"/>
    <tableColumn id="6" xr3:uid="{AD9B5418-8513-4C61-B004-EE14B3207400}" name="KCE7F" dataDxfId="491" dataCellStyle="Texto de advertencia"/>
    <tableColumn id="7" xr3:uid="{5EFB975C-FF2A-470F-85AF-2650BF7FC863}" name="NCM7F" dataDxfId="490"/>
    <tableColumn id="8" xr3:uid="{762A3BB6-7EE1-4D7F-B93D-E13D4B58D6EF}" name="IBC8F" dataDxfId="489"/>
    <tableColumn id="9" xr3:uid="{EC6768AB-7677-4B41-A8FF-AED38D105E78}" name="GCJ10M" dataDxfId="488"/>
    <tableColumn id="10" xr3:uid="{714A2940-0287-422D-8327-9E20D539A820}" name="DCR9F" dataDxfId="487"/>
    <tableColumn id="11" xr3:uid="{431BECC5-A899-4178-B079-A988033889A5}" name="QGE10M"/>
    <tableColumn id="12" xr3:uid="{A1021BD9-16C2-4C7B-8FDA-1837AD251D17}" name="SGN9F"/>
    <tableColumn id="13" xr3:uid="{18EB7E0A-F7F0-48E0-BBD4-AEDBB9B75BD2}" name="MAL10F"/>
    <tableColumn id="14" xr3:uid="{8B1FA43A-4779-4004-90B9-B20241FB243E}" name="RGG6M"/>
    <tableColumn id="15" xr3:uid="{F4735814-E96F-4D7D-9FF0-D04541058DC1}" name="YAC6F"/>
    <tableColumn id="16" xr3:uid="{B8107EE8-6492-4909-9E21-0C27E536D5B7}" name="GRA6M"/>
    <tableColumn id="17" xr3:uid="{A3610F12-1939-4710-BC4F-9FE6B1BF3B59}" name="DMV7M"/>
    <tableColumn id="18" xr3:uid="{5EFBD3DA-B075-45C6-8BDD-82FDC137DA0D}" name="VMB8F"/>
    <tableColumn id="19" xr3:uid="{AA7835CE-D171-4FB5-9F5F-CFBC426F9D5B}" name="CCV7M"/>
    <tableColumn id="20" xr3:uid="{40DDB744-D7D4-4584-9DD5-3BAF5D7FF20C}" name="RSM10M"/>
    <tableColumn id="21" xr3:uid="{E34406DC-BDE3-495C-B07B-BCB5D46EAADD}" name="EOL9M"/>
    <tableColumn id="22" xr3:uid="{AF6F085F-DF14-433C-8FB5-E8C3B5DEF6EF}" name="ADI9F"/>
    <tableColumn id="23" xr3:uid="{9717B3BA-640C-4D9A-9332-33187429F7B1}" name="MHO10F"/>
    <tableColumn id="24" xr3:uid="{07B4CF40-0EE0-4D00-A151-3385FB5B2466}" name="VLL7M"/>
    <tableColumn id="25" xr3:uid="{5903BCA6-9107-49E3-892E-0433EB0429DF}" name="ISP6M"/>
    <tableColumn id="26" xr3:uid="{5E9314C7-BF44-41A0-8617-8E682FF76091}" name="MBG6M"/>
    <tableColumn id="27" xr3:uid="{8FC66DAE-175B-4D05-A560-9B0E14EB133D}" name="VNB7F"/>
    <tableColumn id="28" xr3:uid="{A297D771-3157-465A-A836-867D91CC8351}" name="KEF5F"/>
    <tableColumn id="29" xr3:uid="{7323C90A-144F-4BD2-A1CB-41B10D07BD09}" name="VVG8F"/>
    <tableColumn id="30" xr3:uid="{D6F35853-7C31-435E-A77C-9DB717F2F949}" name="GLB7M"/>
    <tableColumn id="31" xr3:uid="{DA9782DE-786E-4717-B1D0-3877B55231FD}" name="OCG9M"/>
    <tableColumn id="32" xr3:uid="{06AF1A7C-2B60-435D-9899-CD6D99CE6E1D}" name="JDC10M"/>
    <tableColumn id="33" xr3:uid="{DD80F5D8-CC26-4CF8-978B-473D9D397AD9}" name="SCA11M"/>
    <tableColumn id="34" xr3:uid="{8A39293A-6CC8-43EC-913C-BDA0CC6A4BF4}" name="ARS9F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690D6FC-30B1-41B4-A5CB-B03C2B4173B0}" name="bloque2_3" displayName="bloque2_3" ref="A1:I2292" tableType="queryTable" totalsRowShown="0">
  <autoFilter ref="A1:I2292" xr:uid="{038239D8-0301-487B-8E73-C326525B9FAD}"/>
  <tableColumns count="9">
    <tableColumn id="1" xr3:uid="{86D519F8-0E8D-4AD4-B526-EBEFAEC7F5F1}" uniqueName="1" name="imagen" queryTableFieldId="1"/>
    <tableColumn id="2" xr3:uid="{A230C344-2D78-4C88-B207-995B57507985}" uniqueName="2" name="nombre imagen" queryTableFieldId="2" dataDxfId="252"/>
    <tableColumn id="3" xr3:uid="{28BCCA79-B8AA-4BF1-A925-BA570C96F889}" uniqueName="3" name="emoción" queryTableFieldId="3" dataDxfId="251"/>
    <tableColumn id="4" xr3:uid="{EB3BBDDD-C2DF-4F88-AF60-1F8D26F3DB13}" uniqueName="4" name="correcta" queryTableFieldId="4"/>
    <tableColumn id="5" xr3:uid="{0657D355-525D-4162-8B58-06F04778FFDA}" uniqueName="5" name="niño" queryTableFieldId="5" dataDxfId="250"/>
    <tableColumn id="6" xr3:uid="{BFC11FF8-6AC5-40FE-9BBB-F574A756A8E5}" uniqueName="6" name="respuesta" queryTableFieldId="6"/>
    <tableColumn id="7" xr3:uid="{584BF1F0-5922-4A22-AF92-AE026C398697}" uniqueName="7" name="Edad" queryTableFieldId="7" dataDxfId="249"/>
    <tableColumn id="8" xr3:uid="{520AF93D-46DE-4052-9C99-576A98D32D9F}" uniqueName="8" name="Sexo" queryTableFieldId="8" dataDxfId="248"/>
    <tableColumn id="9" xr3:uid="{3108B46C-14BA-402C-B53F-8FF2680B0402}" uniqueName="9" name="bloque" queryTableFieldId="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8BFFFD-9C39-48F8-BD81-66C330286C12}" name="bloque2_2" displayName="bloque2_2" ref="A1:I2292" tableType="queryTable" totalsRowShown="0">
  <autoFilter ref="A1:I2292" xr:uid="{18AC05DB-3C14-437C-9D54-15B1A3AAE346}"/>
  <tableColumns count="9">
    <tableColumn id="1" xr3:uid="{767C653A-9C86-4327-BBF8-9A9C1D577514}" uniqueName="1" name="imagen" queryTableFieldId="1" dataDxfId="485"/>
    <tableColumn id="8" xr3:uid="{30DA5E86-1680-46FD-9EC0-CC59687B2401}" uniqueName="8" name="nombre imagen" queryTableFieldId="8"/>
    <tableColumn id="2" xr3:uid="{57EF2E5A-5780-45A5-8D7F-64531AA84CCB}" uniqueName="2" name="emoción" queryTableFieldId="2" dataDxfId="484"/>
    <tableColumn id="3" xr3:uid="{24F05144-3DBA-4921-AF7D-3237B6976D6C}" uniqueName="3" name="correcta" queryTableFieldId="3"/>
    <tableColumn id="4" xr3:uid="{59316E75-CF75-4B8E-B0CE-E6F9B061B987}" uniqueName="4" name="niño" queryTableFieldId="4" dataDxfId="483"/>
    <tableColumn id="5" xr3:uid="{79096C8A-24E7-43F3-A8EA-822942DD48B9}" uniqueName="5" name="respuesta" queryTableFieldId="5" dataDxfId="482"/>
    <tableColumn id="6" xr3:uid="{D7F9ABFC-031B-4E54-B076-26F06EF7A31B}" uniqueName="6" name="Edad" queryTableFieldId="6" dataDxfId="481">
      <calculatedColumnFormula>+VLOOKUP(bloque2_2[[#This Row],[niño]],BD.niños[[Código]:[sexo]],6,FALSE)</calculatedColumnFormula>
    </tableColumn>
    <tableColumn id="7" xr3:uid="{89AD0F9A-365F-4A1C-9475-6542598AF1E1}" uniqueName="7" name="Sexo" queryTableFieldId="7" dataDxfId="259">
      <calculatedColumnFormula>+VLOOKUP(bloque2_2[[#This Row],[niño]],BD.niños[[Código]:[sexo]],7,FALSE)</calculatedColumnFormula>
    </tableColumn>
    <tableColumn id="9" xr3:uid="{3F7E0E77-D1A2-4475-92D4-86D37111A37C}" uniqueName="9" name="bloque" queryTableFieldId="10" dataDxfId="48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1C6BF9-D2A2-4D5C-953E-9102287DF5B4}" name="bloque2" displayName="bloque2" ref="A2:AG81" totalsRowShown="0">
  <autoFilter ref="A2:AG81" xr:uid="{8A467F55-EE0D-4D7B-BDDE-9B8B804F14E1}"/>
  <tableColumns count="33">
    <tableColumn id="1" xr3:uid="{94CC0C79-AD91-4CBD-892D-270318A8B5F3}" name="imagen" dataDxfId="463"/>
    <tableColumn id="32" xr3:uid="{EE1CF54C-90DA-46B0-8872-E369409B8396}" name="nombre imagen" dataDxfId="462"/>
    <tableColumn id="2" xr3:uid="{8FBB7F41-33EB-400C-8549-A5905151F6B1}" name="emoción" dataDxfId="461"/>
    <tableColumn id="35" xr3:uid="{5BC368A4-0BD6-481B-915A-22BBD9CAFC90}" name="correcta" dataDxfId="460">
      <calculatedColumnFormula>+VLOOKUP(bloque2[[#This Row],[emoción]],$C$83:$D$89,2,0)</calculatedColumnFormula>
    </tableColumn>
    <tableColumn id="3" xr3:uid="{1FD94340-F649-4A28-9094-5F30103FC4E9}" name="DMU10F" dataDxfId="459"/>
    <tableColumn id="4" xr3:uid="{89B80DAD-825C-466D-A172-F2D308EE97E8}" name="KRA10F"/>
    <tableColumn id="5" xr3:uid="{945BFF0F-5093-49FE-9923-645C3A4CEA6B}" name="CIG9F"/>
    <tableColumn id="6" xr3:uid="{D6F2A0E2-8AD4-4124-8E04-98CFA04A3543}" name="ARA9F"/>
    <tableColumn id="7" xr3:uid="{D8B55B56-046F-4936-A698-660A309657D7}" name="DJD10M"/>
    <tableColumn id="8" xr3:uid="{72C151D8-A610-491D-86FA-49379C96D303}" name="AMC8M"/>
    <tableColumn id="9" xr3:uid="{3061B8FD-C602-4584-B48E-334FF2D7F363}" name="SRG6M"/>
    <tableColumn id="10" xr3:uid="{4B3B5590-5E32-4E2D-ADAB-C4CDFA3AAF0D}" name="ADC6F"/>
    <tableColumn id="11" xr3:uid="{EBF2B3C7-248D-47BB-A19A-45641889456E}" name="EGO6M"/>
    <tableColumn id="12" xr3:uid="{DB8C09F2-07A8-4F8E-ACB7-25718F151B69}" name="RSD8M"/>
    <tableColumn id="13" xr3:uid="{38ECCEE0-9278-4538-A192-6D5DCE4D89BE}" name="FSE7F"/>
    <tableColumn id="14" xr3:uid="{C7D86E4B-E64D-4738-BD50-F78E7DE64D74}" name="DTD8M"/>
    <tableColumn id="15" xr3:uid="{522CCFFD-AD2F-4D2B-B074-3A78B0DE195C}" name="AMC8M2"/>
    <tableColumn id="16" xr3:uid="{2E53FB61-8E9E-48AB-B240-FE2DACB9661A}" name="XMQ10F"/>
    <tableColumn id="17" xr3:uid="{FC3D72E8-1A45-4A65-B911-C3C3BC875AFB}" name="AHC10F"/>
    <tableColumn id="18" xr3:uid="{B80781C3-23A8-4F55-A5E7-C9FC77337133}" name="LMQ10F"/>
    <tableColumn id="19" xr3:uid="{D2228DE4-A8D9-444B-A198-C4EF3D23A3DE}" name="KSR8F"/>
    <tableColumn id="20" xr3:uid="{AE6A0627-64B1-4A93-884B-2E3082450C27}" name="OAG10M"/>
    <tableColumn id="21" xr3:uid="{4E88A67B-D31E-4FF2-A313-264614DA0E47}" name="JNR7M"/>
    <tableColumn id="22" xr3:uid="{16BD00BB-2CDD-451D-AAC5-54B55308DAE4}" name="KOL6F"/>
    <tableColumn id="23" xr3:uid="{4F947B77-015E-4B0D-97E7-74BD46D94B15}" name="GIC5M"/>
    <tableColumn id="24" xr3:uid="{BFE333E4-99B6-4C8B-9B1E-2CD2F3EA79A8}" name="DRP6M"/>
    <tableColumn id="25" xr3:uid="{D0BBDC0B-13CB-43B7-ADEE-FB4D0B5CE868}" name="CPG7M"/>
    <tableColumn id="26" xr3:uid="{5461D6F8-2414-4968-AD2B-27E3C9AB8EEE}" name="CLB8M"/>
    <tableColumn id="27" xr3:uid="{B5641BB4-FE03-43F1-A93E-1DEA61589399}" name="VNH10F"/>
    <tableColumn id="28" xr3:uid="{7C359A9D-3997-4416-A50F-6D08426CE96C}" name="SUA10M"/>
    <tableColumn id="29" xr3:uid="{F13C4E76-EF36-4FCA-8AD6-14E071BFA4AA}" name="MPR8F"/>
    <tableColumn id="30" xr3:uid="{BD1E0677-48E8-42D8-9509-01958CF16C8F}" name="CCM7F"/>
    <tableColumn id="31" xr3:uid="{1EEF0121-884D-45F9-9D7C-E177A79E45CE}" name="ZLO8F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863F49A-DA6B-4F44-A658-15EE1408124C}" name="bloque3_3" displayName="bloque3_3" ref="A1:I2450" tableType="queryTable" totalsRowShown="0">
  <autoFilter ref="A1:I2450" xr:uid="{09085FB1-7A6E-458D-B9D7-D051216C5208}"/>
  <tableColumns count="9">
    <tableColumn id="1" xr3:uid="{3D970778-E6A5-4BDF-813E-E93D6B8B52F0}" uniqueName="1" name="imagen" queryTableFieldId="1"/>
    <tableColumn id="2" xr3:uid="{1824FEC8-C371-444C-9B5C-CAA780455DC1}" uniqueName="2" name="nombre imagen" queryTableFieldId="2" dataDxfId="257"/>
    <tableColumn id="3" xr3:uid="{2C7EAFA3-2E4E-49B4-8BBD-D9BA0761EAFA}" uniqueName="3" name="emoción" queryTableFieldId="3" dataDxfId="256"/>
    <tableColumn id="4" xr3:uid="{7851C32C-C3AF-4783-B167-2C5A3BC05D02}" uniqueName="4" name="correcta" queryTableFieldId="4"/>
    <tableColumn id="5" xr3:uid="{59F38238-4402-4A52-88A1-972563FB8BC7}" uniqueName="5" name="niño" queryTableFieldId="5" dataDxfId="255"/>
    <tableColumn id="6" xr3:uid="{E689055B-1874-4D7E-B0F6-BDFD0452F1D1}" uniqueName="6" name="respuesta" queryTableFieldId="6"/>
    <tableColumn id="7" xr3:uid="{F61AD0C4-A63B-4D0B-BA22-92D04ADC5EA4}" uniqueName="7" name="Edad" queryTableFieldId="7" dataDxfId="254"/>
    <tableColumn id="8" xr3:uid="{0BD26286-BA88-4EA4-893E-3CF29B351CCE}" uniqueName="8" name="Sexo" queryTableFieldId="8" dataDxfId="253"/>
    <tableColumn id="9" xr3:uid="{2CDA6FF1-3147-4FBB-9324-0ED3E05816B4}" uniqueName="9" name="bloque" queryTableFieldId="9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FDADB5-FC9C-4FAF-BAF2-A2A64620AD8E}" name="bloque3_2" displayName="bloque3_2" ref="A1:I2450" tableType="queryTable" totalsRowShown="0">
  <autoFilter ref="A1:I2450" xr:uid="{B62C2224-286F-4B6F-ADA1-98117B76C8FB}"/>
  <tableColumns count="9">
    <tableColumn id="1" xr3:uid="{6A1CD334-7395-4E55-9C04-CF9EB7F52F2E}" uniqueName="1" name="imagen" queryTableFieldId="1" dataDxfId="457"/>
    <tableColumn id="8" xr3:uid="{3D57C4C5-0CB8-475B-917D-33FD4BBAD578}" uniqueName="8" name="nombre imagen" queryTableFieldId="8"/>
    <tableColumn id="2" xr3:uid="{1551189D-D562-4B9E-983B-6675CACA1C97}" uniqueName="2" name="emoción" queryTableFieldId="2" dataDxfId="456"/>
    <tableColumn id="3" xr3:uid="{5323A8E6-540F-4A70-800A-EC640828146C}" uniqueName="3" name="correcta" queryTableFieldId="3" dataDxfId="455"/>
    <tableColumn id="4" xr3:uid="{56C3DD93-C884-44D9-97F3-EE7EFE082745}" uniqueName="4" name="niño" queryTableFieldId="4" dataDxfId="454"/>
    <tableColumn id="5" xr3:uid="{C11538FD-FF5C-4402-BECF-A6BFE455B233}" uniqueName="5" name="respuesta" queryTableFieldId="5"/>
    <tableColumn id="6" xr3:uid="{94CE7D66-E58E-4BA4-BE70-558210AA6692}" uniqueName="6" name="Edad" queryTableFieldId="6" dataDxfId="453">
      <calculatedColumnFormula>+VLOOKUP(bloque3_2[[#This Row],[niño]],BD.niños[[Código]:[sexo]],6,FALSE)</calculatedColumnFormula>
    </tableColumn>
    <tableColumn id="7" xr3:uid="{8A8234D3-2C49-43F1-86CA-099A924141B1}" uniqueName="7" name="Sexo" queryTableFieldId="7" dataDxfId="258">
      <calculatedColumnFormula>+VLOOKUP(bloque3_2[[#This Row],[niño]],BD.niños[[Código]:[sexo]],7,FALSE)</calculatedColumnFormula>
    </tableColumn>
    <tableColumn id="9" xr3:uid="{D1CC79F6-FC28-40A2-9C9E-A5BDF8EFF94E}" uniqueName="9" name="bloque" queryTableFieldId="10" dataDxfId="45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21A201-E386-4D0D-A046-426EE983BA4B}" name="bloque3" displayName="bloque3" ref="A2:AI82" totalsRowShown="0">
  <autoFilter ref="A2:AI82" xr:uid="{8A467F55-EE0D-4D7B-BDDE-9B8B804F14E1}"/>
  <tableColumns count="35">
    <tableColumn id="1" xr3:uid="{5C6FFF5C-6FA8-41FC-92EF-188D67560642}" name="imagen" dataDxfId="425"/>
    <tableColumn id="31" xr3:uid="{529D048D-A3E3-431D-89AB-E77B4F34726D}" name="nombre imagen" dataDxfId="424"/>
    <tableColumn id="2" xr3:uid="{40F04BA0-B5E1-4EA8-AABE-494078543694}" name="emoción" dataDxfId="423"/>
    <tableColumn id="35" xr3:uid="{A1A32A19-243C-41AB-BA69-CCA6A36FA82A}" name="correcta" dataDxfId="422">
      <calculatedColumnFormula>+VLOOKUP(bloque3[[#This Row],[emoción]],$C$83:$D$89,2,0)</calculatedColumnFormula>
    </tableColumn>
    <tableColumn id="3" xr3:uid="{67F2413D-455F-445B-8740-3BFC3E08B17C}" name="JSE10F" dataDxfId="421"/>
    <tableColumn id="4" xr3:uid="{4884E1B6-7400-4C8A-8A21-CB7BCDB4B51E}" name="AVC10F"/>
    <tableColumn id="5" xr3:uid="{5C8994D7-23D9-4179-BBC7-A528DC7C10A1}" name="HRR10F"/>
    <tableColumn id="6" xr3:uid="{51BA4F2F-01BB-40C1-A095-8464055B465D}" name="JRL10F"/>
    <tableColumn id="7" xr3:uid="{E51C6433-51CD-478E-9E91-DB686660DB04}" name="FRS6F" dataDxfId="420"/>
    <tableColumn id="9" xr3:uid="{41DB8EC5-F125-4B0F-BFBB-A77D22E491DD}" name="ARG7M"/>
    <tableColumn id="10" xr3:uid="{7C60E2DE-B3B6-4461-91F6-C2A930F8FCE2}" name="IMR7M"/>
    <tableColumn id="11" xr3:uid="{2C719A2C-BE64-4A34-83A7-83EE7529A76B}" name="JDV6M"/>
    <tableColumn id="12" xr3:uid="{3A6D8EA3-D089-4191-BDEC-C4DC96EA3568}" name="LRT5M"/>
    <tableColumn id="13" xr3:uid="{34CAA5D3-2EF9-4A52-80A1-2252709FC2F9}" name="EHR7F"/>
    <tableColumn id="14" xr3:uid="{FDDA037F-3753-4D09-ADB5-E5D9DC5E76C7}" name="HTR8F"/>
    <tableColumn id="15" xr3:uid="{6399FF0D-6A0B-4511-BEC3-9E75EA247418}" name="ASP5F"/>
    <tableColumn id="16" xr3:uid="{ACC4D628-947D-4343-9494-EA44C7AF1668}" name="MLA8F"/>
    <tableColumn id="8" xr3:uid="{EDC52190-94EE-4FA9-9656-A9FA819F022B}" name="ATG10M"/>
    <tableColumn id="17" xr3:uid="{29C1975A-7A2A-4EE4-842C-BD1B3B030CE8}" name="DMM10M"/>
    <tableColumn id="18" xr3:uid="{8F722E8E-8D46-4279-BC7C-3D4D3A25A464}" name="MAD10F"/>
    <tableColumn id="19" xr3:uid="{BFF96919-734C-4E9F-8B05-79722E742D96}" name="FNV8M"/>
    <tableColumn id="20" xr3:uid="{98FC6B67-B268-47CE-9A70-D50EAFB113FC}" name="MCA6M"/>
    <tableColumn id="21" xr3:uid="{445E54D6-C418-4C8D-8EEF-520F8B79F4D1}" name="AMC7M"/>
    <tableColumn id="22" xr3:uid="{D5409F2A-2EF8-4A8D-AF24-0EEDB3C95301}" name="ABJ8M"/>
    <tableColumn id="23" xr3:uid="{5A831CCA-25C3-461B-BB95-DB969E80CE2D}" name="AAM8M"/>
    <tableColumn id="24" xr3:uid="{74241116-B353-4850-9F2C-931CF84DE2A6}" name="DLM5M"/>
    <tableColumn id="25" xr3:uid="{43624BF4-D00E-474A-988D-CD5852AB94F6}" name="OMA8M"/>
    <tableColumn id="26" xr3:uid="{0DDC5965-ED80-48E7-9099-F506DF2F8C33}" name="MBO9M"/>
    <tableColumn id="27" xr3:uid="{A55F7978-D95A-4846-98BE-70BF3E1E17A9}" name="LMR10M"/>
    <tableColumn id="28" xr3:uid="{1D01795B-7ED7-4C96-A31A-4E1AD04FFABB}" name="SRE10M"/>
    <tableColumn id="29" xr3:uid="{60CDC77F-F2A9-441C-9369-4C6E41C639F5}" name="IEC9M"/>
    <tableColumn id="30" xr3:uid="{B98E1CF5-3A75-41D9-AFE3-D6DC52418ADC}" name="SDA8M"/>
    <tableColumn id="32" xr3:uid="{144B545A-37C6-48CD-8B5A-7C9371CBC4E4}" name="MCG8F"/>
    <tableColumn id="33" xr3:uid="{B3C8088C-D54C-417A-A5C0-B774A2636301}" name="ASR6F"/>
    <tableColumn id="34" xr3:uid="{C62C7EE6-0038-4F86-9A4E-45378C79E056}" name="CJL6M"/>
  </tableColumns>
  <tableStyleInfo name="TableStyleMedium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6DB71E2-17C0-4252-A8FE-4EE384A71C00}" name="Tabla12" displayName="Tabla12" ref="A1:AG9" totalsRowShown="0">
  <autoFilter ref="A1:AG9" xr:uid="{9003E4EE-3899-4C3F-B528-75F0336C98F4}"/>
  <tableColumns count="33">
    <tableColumn id="1" xr3:uid="{88B0B0BB-DF16-443E-B4BF-B6A5BA6A8FC4}" name="Emoción"/>
    <tableColumn id="2" xr3:uid="{E8DFA01E-03AD-441B-9FD2-B8BAB820BB79}" name="IEM5M"/>
    <tableColumn id="3" xr3:uid="{4CDBBEA9-1DB5-4B39-8F7B-8A5F0A570258}" name="SAL7M"/>
    <tableColumn id="4" xr3:uid="{C94B5303-ECAD-4F21-8A4D-A3EAB9FDC6E5}" name="ACR7F"/>
    <tableColumn id="5" xr3:uid="{4495B7E3-4332-4799-9846-76B8D95DD5B4}" name="KCE7F"/>
    <tableColumn id="6" xr3:uid="{E975471E-4087-43D6-949F-4CD3C318D8FC}" name="NCM7F"/>
    <tableColumn id="7" xr3:uid="{4F648BB6-B04A-4868-92B1-DC9E9EFFC99B}" name="IBC8F"/>
    <tableColumn id="8" xr3:uid="{C8CC9B7A-9780-4202-84C1-DD2CD15F2D33}" name="GCJ10M"/>
    <tableColumn id="9" xr3:uid="{9605357C-7F38-4F27-97FB-7083F017AD1C}" name="DCR9F"/>
    <tableColumn id="10" xr3:uid="{4517FA42-05EF-442B-B06C-A8569DD99988}" name="QGE10M"/>
    <tableColumn id="11" xr3:uid="{07EB3423-E986-4DED-B97A-B4CA01E20DC6}" name="SGN9F"/>
    <tableColumn id="12" xr3:uid="{E3A1908C-B90F-4D39-87EE-B87D92CBD657}" name="MAL10F"/>
    <tableColumn id="13" xr3:uid="{8B371E96-747A-4230-AA6B-DA51DB6EA480}" name="RGG6M"/>
    <tableColumn id="14" xr3:uid="{69B56D02-1E43-405C-B3A6-6F84EA1DBC5F}" name="YAC6F"/>
    <tableColumn id="15" xr3:uid="{49E23440-0A14-4107-B64C-097134703BFE}" name="GRA6M"/>
    <tableColumn id="16" xr3:uid="{0F1CA31F-C88E-4E35-A340-D8E464A0FE33}" name="DMV7M"/>
    <tableColumn id="17" xr3:uid="{B5100A68-BC0E-4E21-9202-3F2BF52021AD}" name="VMB8F"/>
    <tableColumn id="18" xr3:uid="{1A2C4846-28E2-489A-B542-ECA24253C8CE}" name="CCV7M"/>
    <tableColumn id="19" xr3:uid="{356EA149-5063-4409-9CE3-BBA933672BF6}" name="RSM10M"/>
    <tableColumn id="20" xr3:uid="{A31A3E06-CC49-469E-A184-547A60BF5866}" name="EOL9M"/>
    <tableColumn id="21" xr3:uid="{8FD35255-4AE5-42F3-94BD-53AFB8A60722}" name="ADI9F"/>
    <tableColumn id="22" xr3:uid="{6482B1EA-BC96-4674-9E2B-6503089B7DBD}" name="MHO10F"/>
    <tableColumn id="23" xr3:uid="{9FD4B7F0-C2AA-4168-9F42-0AC730AD2C35}" name="VLL7M"/>
    <tableColumn id="24" xr3:uid="{A385965B-8D8E-4268-8689-AF447DF00754}" name="ISP6M"/>
    <tableColumn id="25" xr3:uid="{72FEAAB6-B275-42AD-9FAB-19173E692A08}" name="MBG6M"/>
    <tableColumn id="26" xr3:uid="{648B8D69-1890-4EF0-93B6-3D3B2EA3FB4B}" name="VNB7F"/>
    <tableColumn id="27" xr3:uid="{CB83DF15-41E0-40E0-BAE7-B7BA65F938C9}" name="KEF5F"/>
    <tableColumn id="28" xr3:uid="{2C35AECA-15D5-4E84-89D2-085AA817D0B4}" name="VVG8F"/>
    <tableColumn id="29" xr3:uid="{6BAB10CE-9641-43FC-AA61-00E4DC432B17}" name="GLB7M"/>
    <tableColumn id="30" xr3:uid="{7D9A885D-2D65-4B6F-BEF3-CE072BE063AE}" name="OCG9M"/>
    <tableColumn id="31" xr3:uid="{2047134C-5DF9-4736-82DA-6B6108EE29BE}" name="JDC10M"/>
    <tableColumn id="32" xr3:uid="{453384A7-6EE7-4C64-A1EF-4338CACB2B15}" name="SCA11M"/>
    <tableColumn id="33" xr3:uid="{7BC3CB04-C904-4E5A-9A23-BE81D7C28876}" name="ARS9F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890E910-9A57-4BE6-91FC-6426220189E5}" name="Tabla13" displayName="Tabla13" ref="A11:AG18" totalsRowShown="0" dataDxfId="399" dataCellStyle="Porcentaje">
  <autoFilter ref="A11:AG18" xr:uid="{209274CA-E09C-4058-9E7F-78A91DC7C185}"/>
  <tableColumns count="33">
    <tableColumn id="1" xr3:uid="{DCDE7F8A-C1BD-4FD6-BB82-51670996C0C2}" name="%"/>
    <tableColumn id="2" xr3:uid="{2EA53C62-8C15-4C9C-8A84-1C9C52943DD5}" name="IEM5M" dataDxfId="398" dataCellStyle="Millares"/>
    <tableColumn id="3" xr3:uid="{E1A93DE7-51A1-4FBC-8C5C-64050D174BC5}" name="SAL7M" dataDxfId="397" dataCellStyle="Millares"/>
    <tableColumn id="4" xr3:uid="{E098171F-4CD4-4CBC-9F09-0C304F792D10}" name="ACR7F" dataDxfId="396" dataCellStyle="Millares"/>
    <tableColumn id="5" xr3:uid="{BFF85B7A-42F2-4DDC-8627-F302CE807B5E}" name="KCE7F" dataDxfId="395" dataCellStyle="Millares"/>
    <tableColumn id="6" xr3:uid="{443F18D7-E4F0-45AD-849A-AAD211347884}" name="NCM7F" dataDxfId="394" dataCellStyle="Millares"/>
    <tableColumn id="7" xr3:uid="{27F18590-4979-40CE-A466-220CA68D769A}" name="IBC8F" dataDxfId="393" dataCellStyle="Millares"/>
    <tableColumn id="8" xr3:uid="{A77ECFE3-C61A-45C6-8508-C54B0B254B10}" name="GCJ10M" dataDxfId="392" dataCellStyle="Millares"/>
    <tableColumn id="9" xr3:uid="{2B0ECD13-7DBD-4DF9-821F-4F213DD7E88B}" name="DCR9F" dataDxfId="391" dataCellStyle="Millares"/>
    <tableColumn id="10" xr3:uid="{B7F1A667-511E-46BF-9A86-6B20DE383105}" name="QGE10M" dataDxfId="390" dataCellStyle="Millares"/>
    <tableColumn id="11" xr3:uid="{E052B3DF-5329-4B90-AD3D-830460117BAB}" name="SGN9F" dataDxfId="389" dataCellStyle="Millares"/>
    <tableColumn id="12" xr3:uid="{163C344C-4F99-4C22-9F1E-D2F3225244C1}" name="MAL10F" dataDxfId="388" dataCellStyle="Millares"/>
    <tableColumn id="13" xr3:uid="{BFF4DFFD-B4F4-4FB5-AFA0-4E6EF9477FFC}" name="RGG6M" dataDxfId="387" dataCellStyle="Millares"/>
    <tableColumn id="14" xr3:uid="{1DAE60C4-49E3-4487-A5D8-3ECCF2186628}" name="YAC6F" dataDxfId="386" dataCellStyle="Millares"/>
    <tableColumn id="15" xr3:uid="{E6F08E5C-1AA1-45E0-B013-F9A43015A8C1}" name="GRA6M" dataDxfId="385" dataCellStyle="Millares"/>
    <tableColumn id="16" xr3:uid="{9FC0AC94-8BDE-4C2B-BF5F-612C1D4A2669}" name="DMV7M" dataDxfId="384" dataCellStyle="Millares"/>
    <tableColumn id="17" xr3:uid="{CAB5EE13-CC69-468D-9699-0242FE01AF8E}" name="VMB8F" dataDxfId="383" dataCellStyle="Millares"/>
    <tableColumn id="18" xr3:uid="{062B0ABF-B5DC-47E2-ADD1-224E113189CC}" name="CCV7M" dataDxfId="382" dataCellStyle="Millares"/>
    <tableColumn id="19" xr3:uid="{38E0ED68-198A-4C80-9C60-2EF4A5C854D4}" name="RSM10M" dataDxfId="381" dataCellStyle="Millares"/>
    <tableColumn id="20" xr3:uid="{CD055515-5F82-400B-8F05-FAA222B878E2}" name="EOL9M" dataDxfId="380" dataCellStyle="Millares"/>
    <tableColumn id="21" xr3:uid="{23EC96FC-1F05-47AC-A2DD-084BD8725372}" name="ADI9F" dataDxfId="379" dataCellStyle="Millares"/>
    <tableColumn id="22" xr3:uid="{C945A4F0-DA62-4FCD-8725-8056043EB889}" name="MHO10F" dataDxfId="378" dataCellStyle="Millares"/>
    <tableColumn id="23" xr3:uid="{216B9E0B-27D1-433C-92A9-442105427DB8}" name="VLL7M" dataDxfId="377" dataCellStyle="Millares"/>
    <tableColumn id="24" xr3:uid="{47580634-5711-4909-A7C1-9CD91C5D2CDD}" name="ISP6M" dataDxfId="376" dataCellStyle="Porcentaje"/>
    <tableColumn id="25" xr3:uid="{1327B59C-254B-4C01-AB5F-EB75E02A17B3}" name="MBG6M" dataDxfId="375" dataCellStyle="Porcentaje"/>
    <tableColumn id="26" xr3:uid="{E9D3D26D-FBDC-4DC9-90DD-EC9B947E280D}" name="VNB7F" dataDxfId="374" dataCellStyle="Porcentaje"/>
    <tableColumn id="27" xr3:uid="{F09E6A4D-91D4-4871-8FB0-18ED132B03CC}" name="KEF5F" dataDxfId="373" dataCellStyle="Porcentaje"/>
    <tableColumn id="28" xr3:uid="{510D2CA1-364F-4D70-8AF2-9460A87442AD}" name="VVG8F" dataDxfId="372" dataCellStyle="Porcentaje"/>
    <tableColumn id="29" xr3:uid="{0BB48C34-EAD5-434A-AE8B-934E6AF0DAB0}" name="GLB7M" dataDxfId="371" dataCellStyle="Porcentaje"/>
    <tableColumn id="30" xr3:uid="{D1680704-76F7-4AFA-BFEF-F496C13708A2}" name="OCG9M" dataDxfId="370" dataCellStyle="Porcentaje"/>
    <tableColumn id="31" xr3:uid="{ADCE7A14-45AB-4494-9B5F-FE88FA99B925}" name="JDC10M" dataDxfId="369" dataCellStyle="Porcentaje"/>
    <tableColumn id="32" xr3:uid="{61025E0A-5276-4AEC-99D9-FFC884B20E46}" name="SCA11M" dataDxfId="368" dataCellStyle="Porcentaje"/>
    <tableColumn id="33" xr3:uid="{83CAA02F-9333-4724-BED4-BEB34404791F}" name="ARS9F" dataDxfId="367" dataCellStyle="Porcentaje"/>
  </tableColumns>
  <tableStyleInfo name="TableStyleLight1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B7167C0-ADEB-49DB-818B-C5D88B087927}" name="Tabla9" displayName="Tabla9" ref="A1:AD9" totalsRowShown="0" tableBorderDxfId="348">
  <autoFilter ref="A1:AD9" xr:uid="{9023B40B-2AC5-476A-B0F7-81CF971FD88D}"/>
  <tableColumns count="30">
    <tableColumn id="1" xr3:uid="{6D3E577B-490A-4663-B5A5-1D539D95E917}" name="Emoción" dataDxfId="347"/>
    <tableColumn id="2" xr3:uid="{494C1CCD-5912-4598-A856-0C8AEA700B70}" name="DMU10F"/>
    <tableColumn id="3" xr3:uid="{BA4091B8-5ABF-4DEB-B295-12E8F3C97D6D}" name="KRA10F"/>
    <tableColumn id="4" xr3:uid="{D5E3880F-518E-443E-A8CB-4E78E7FDE926}" name="CIG9F"/>
    <tableColumn id="5" xr3:uid="{A2E57C3A-9D3E-4FFF-917C-86E947E6C9A3}" name="ARA9F"/>
    <tableColumn id="6" xr3:uid="{91362B21-3D70-4949-99A6-01B3E3B0D082}" name="DJD10M"/>
    <tableColumn id="7" xr3:uid="{C1317E7D-02C2-4444-AD9F-B1152F4C112B}" name="AMC8M"/>
    <tableColumn id="8" xr3:uid="{6EBCD5F6-9C3E-427D-851F-8237B748E886}" name="SRG6M"/>
    <tableColumn id="9" xr3:uid="{51B3EBE0-C0F7-4FFD-8CD9-C455E641540E}" name="ADC6F"/>
    <tableColumn id="10" xr3:uid="{DC849D3B-49E0-445C-AC2B-11742E2BA08F}" name="EGO6M"/>
    <tableColumn id="11" xr3:uid="{8662E815-C577-4BEB-BF4F-6235BBB4E614}" name="RSD8M"/>
    <tableColumn id="12" xr3:uid="{705C80A3-A1E0-4DA9-8B17-9A2A7747B5BA}" name="FSE7F"/>
    <tableColumn id="13" xr3:uid="{4C2D0486-2329-4134-B17F-6F66AE26F7E8}" name="DTD8M"/>
    <tableColumn id="14" xr3:uid="{74744C06-267C-444E-8456-AF2E395C1548}" name="AMC8M2"/>
    <tableColumn id="15" xr3:uid="{A2512E64-261D-406C-818F-C76D1AE806BD}" name="XMQ10F"/>
    <tableColumn id="16" xr3:uid="{B0428674-1B74-4944-98A1-EF015B6902C6}" name="AHC10F"/>
    <tableColumn id="17" xr3:uid="{795F2070-F7E0-4337-8DE0-E0D9BDE68763}" name="LMQ10F"/>
    <tableColumn id="18" xr3:uid="{0B242F1F-3E03-43C5-B67F-E4EA5228D9A0}" name="KSR8F"/>
    <tableColumn id="19" xr3:uid="{F6EB73F2-9DB9-4D0F-8DB6-38F928E26265}" name="OAG10M"/>
    <tableColumn id="20" xr3:uid="{8A974711-CB04-4E62-A9B8-EB1F8BB87C0E}" name="JNR7M"/>
    <tableColumn id="21" xr3:uid="{6FC13012-AE7D-42E1-879A-A6AA3374BD57}" name="KOL6F"/>
    <tableColumn id="22" xr3:uid="{03DA5BBA-E46D-4042-9566-482A2F666072}" name="GIC5M"/>
    <tableColumn id="23" xr3:uid="{9037E3D4-FA31-4D46-A198-C7A9F7D29B1D}" name="DRP6M"/>
    <tableColumn id="24" xr3:uid="{4A5AAF05-CB6E-49B9-A5F2-4827ADA4D678}" name="CPG7M"/>
    <tableColumn id="25" xr3:uid="{A49B8B48-70E8-4ABB-883F-0AFEE5CA77F4}" name="CLB8M"/>
    <tableColumn id="26" xr3:uid="{13988A54-BA4B-41AD-BE33-5263732C4554}" name="VNH10F"/>
    <tableColumn id="27" xr3:uid="{2E82E656-B1E5-4C8B-B843-B508F5EAC93C}" name="SUA10M"/>
    <tableColumn id="28" xr3:uid="{DEC60787-81CF-4BBF-A809-05798BB42BF3}" name="MPR8F"/>
    <tableColumn id="29" xr3:uid="{F27D7743-514F-4F13-BA49-825D47D369B5}" name="CCM7F"/>
    <tableColumn id="30" xr3:uid="{486D8676-932B-4923-AE12-5E1B2C1AEFEA}" name="ZLO8F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458350B-F650-477B-9C4E-EDB43A658964}" name="Tabla10" displayName="Tabla10" ref="A13:AD20" totalsRowShown="0">
  <autoFilter ref="A13:AD20" xr:uid="{B44B246D-F096-423A-A10E-967C71710BED}"/>
  <tableColumns count="30">
    <tableColumn id="1" xr3:uid="{5AB7585F-203E-4259-8D3D-AFAE42A06A67}" name="%"/>
    <tableColumn id="2" xr3:uid="{5DFC8CB1-623F-4173-A063-05769864FC67}" name="DMU10F" dataDxfId="346"/>
    <tableColumn id="3" xr3:uid="{A6538492-2D63-4C88-8120-773F2C061A46}" name="KRA10F" dataDxfId="345"/>
    <tableColumn id="4" xr3:uid="{8005F845-A164-4191-850A-0C97E5E3FF98}" name="CIG9F" dataDxfId="344"/>
    <tableColumn id="5" xr3:uid="{52AD844C-8872-47A7-9F4E-05F3B750A5AE}" name="ARA9F" dataDxfId="343"/>
    <tableColumn id="6" xr3:uid="{787F63E2-110F-4558-BD62-2D22859945FA}" name="DJD10M" dataDxfId="342"/>
    <tableColumn id="7" xr3:uid="{CCB10376-BB5B-4823-9D68-D71EAAAC306B}" name="AMC8M" dataDxfId="341"/>
    <tableColumn id="8" xr3:uid="{9D83967C-1924-4F48-8BCB-189E38BB944E}" name="SRG6M" dataDxfId="340"/>
    <tableColumn id="9" xr3:uid="{420B8D85-2247-4044-A08A-E4667FC2F460}" name="ADC6F" dataDxfId="339"/>
    <tableColumn id="10" xr3:uid="{08705176-84B1-4D69-B301-98C20F557D3F}" name="EGO6M" dataDxfId="338"/>
    <tableColumn id="11" xr3:uid="{E53DA534-2987-4DF7-B8D6-B402DE1A57C1}" name="RSD8M" dataDxfId="337"/>
    <tableColumn id="12" xr3:uid="{EF7B000B-B5E7-4127-9649-DB6FD7A0C469}" name="FSE7F" dataDxfId="336"/>
    <tableColumn id="13" xr3:uid="{557A4E70-2D09-4F17-9DFC-79B313A32C74}" name="DTD8M" dataDxfId="335"/>
    <tableColumn id="14" xr3:uid="{3012D4F4-B091-4E43-8AF7-03FD32EC2C31}" name="AMC8M2" dataDxfId="334"/>
    <tableColumn id="15" xr3:uid="{C530CF96-88A7-4566-A706-C0AA2D673187}" name="XMQ10F" dataDxfId="333"/>
    <tableColumn id="16" xr3:uid="{F6D74F4B-FAD8-4A0B-A855-1A075282C371}" name="AHC10F" dataDxfId="332"/>
    <tableColumn id="17" xr3:uid="{34012763-941E-400B-B361-C58AC473A437}" name="LMQ10F" dataDxfId="331"/>
    <tableColumn id="18" xr3:uid="{AD60EC07-20E8-4FED-985F-EEFE916D6B8D}" name="KSR8F" dataDxfId="330"/>
    <tableColumn id="19" xr3:uid="{3AFB19D5-7E57-4F49-8662-27C167B06DA4}" name="OAG10M" dataDxfId="329"/>
    <tableColumn id="20" xr3:uid="{EAB11783-FE5C-4750-907E-5C1D266BC80E}" name="JNR7M" dataDxfId="328"/>
    <tableColumn id="21" xr3:uid="{8E647097-1E78-4A54-81BF-53F8D8041B6F}" name="KOL6F" dataDxfId="327"/>
    <tableColumn id="22" xr3:uid="{D226E91A-0AC4-4DFF-922E-C75B90C400BF}" name="GIC5M" dataDxfId="326"/>
    <tableColumn id="23" xr3:uid="{21DB04B6-B0E4-4E64-A7FE-14597E1CEA60}" name="DRP6M" dataDxfId="325"/>
    <tableColumn id="24" xr3:uid="{1FB789EE-4E85-40D4-B477-A0B58E8C1258}" name="CPG7M" dataDxfId="324"/>
    <tableColumn id="25" xr3:uid="{61D23486-04C1-47F2-B7ED-A5D363517F46}" name="CLB8M" dataDxfId="323"/>
    <tableColumn id="26" xr3:uid="{2C6C87ED-25C3-4BD9-8471-139967022B74}" name="VNH10F" dataDxfId="322"/>
    <tableColumn id="27" xr3:uid="{CE276F47-D517-46C7-84E0-B42679389AD9}" name="SUA10M" dataDxfId="321"/>
    <tableColumn id="28" xr3:uid="{BD24A954-C097-4F4F-93A7-7BE4CE8FE355}" name="MPR8F" dataDxfId="320"/>
    <tableColumn id="29" xr3:uid="{D174894F-9A1E-4C1F-9CC7-16568C6B4366}" name="CCM7F" dataDxfId="319"/>
    <tableColumn id="30" xr3:uid="{719A7D70-3A0B-4429-812C-E593B1A7873A}" name="ZLO8F" dataDxfId="318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143F1C-0809-41D0-A62D-070CAB348BB3}" name="Tabla2" displayName="Tabla2" ref="A1:AF9" totalsRowShown="0">
  <autoFilter ref="A1:AF9" xr:uid="{C835B402-1D8F-4FB0-B848-7491F4333D4D}"/>
  <tableColumns count="32">
    <tableColumn id="1" xr3:uid="{351414BA-2C9E-4821-8F77-DB33BAF9410E}" name="Emoción"/>
    <tableColumn id="2" xr3:uid="{B759B7DB-9D07-4AE3-8F78-7B4496624F58}" name="JSE10F" dataDxfId="295">
      <calculatedColumnFormula>COUNTIFS(bloque3!E2:E80,1,'%ParticipanteBloque3'!$A$28:$A$106,1)</calculatedColumnFormula>
    </tableColumn>
    <tableColumn id="3" xr3:uid="{6F1735DD-FAD1-4B97-8AB1-B4C840804E59}" name="AVC10F"/>
    <tableColumn id="4" xr3:uid="{D92BCEF6-7E72-4F1B-8C87-498DF71F0A7F}" name="HRR10F"/>
    <tableColumn id="5" xr3:uid="{A2F5B4E7-7FB6-41D0-847B-AD7F2FE1D6B6}" name="JRL10F"/>
    <tableColumn id="6" xr3:uid="{9E71D79A-1218-4E50-BD57-7F63C616B54F}" name="FRS6F"/>
    <tableColumn id="7" xr3:uid="{8345666D-FBF7-4BCE-B0F8-4C838BAFBF5F}" name="ARG7M"/>
    <tableColumn id="8" xr3:uid="{4AED6B8F-B4AF-4CE4-AC51-729D0438BC67}" name="IMR7M"/>
    <tableColumn id="9" xr3:uid="{D41E9F1B-9145-4439-B42F-6E9418B98FDD}" name="JDV6M"/>
    <tableColumn id="10" xr3:uid="{22694670-7919-4F3C-9E19-2076C05817FE}" name="LRT5M"/>
    <tableColumn id="11" xr3:uid="{DD6EDEA7-3E01-4EDB-B11D-D16D975AFA41}" name="EHR7F"/>
    <tableColumn id="12" xr3:uid="{21BFAB74-B011-43AE-A505-225F1EE77C11}" name="HTR8F"/>
    <tableColumn id="13" xr3:uid="{CE92DB97-BF18-497F-9333-C5604C4B0F79}" name="ASP5F"/>
    <tableColumn id="14" xr3:uid="{F0ADDF5C-6E76-4371-818D-524C6AFA9DE8}" name="MLA8F"/>
    <tableColumn id="15" xr3:uid="{AB2A5CD6-9DF6-4567-84D6-C0847E8A1C47}" name="ATG10M"/>
    <tableColumn id="16" xr3:uid="{742FDD0C-31F4-4E55-8427-526CE02017CF}" name="DMM10M"/>
    <tableColumn id="17" xr3:uid="{F7A0404E-B8CF-46F1-8A5E-D1F20214EFFE}" name="MAD10F"/>
    <tableColumn id="18" xr3:uid="{29D68B49-181B-4A6F-B07F-6A961DC01871}" name="FNV8M"/>
    <tableColumn id="19" xr3:uid="{E7F7D4B6-BD94-49FA-A9D5-8E725256B56E}" name="MCA6M"/>
    <tableColumn id="20" xr3:uid="{F21BE938-D4D7-47BC-8E06-497E3DC8E153}" name="AMC7M"/>
    <tableColumn id="21" xr3:uid="{9F08BD7D-247E-4F6B-BA83-A03820BC682B}" name="ABJ8M"/>
    <tableColumn id="22" xr3:uid="{F516935E-A3EB-431E-8702-9DACF88E6E83}" name="AAM8M"/>
    <tableColumn id="23" xr3:uid="{C2F919DB-B0A1-4A74-9787-81835365B4CE}" name="DLM5M"/>
    <tableColumn id="24" xr3:uid="{60325C08-7FDD-482A-8E18-D4C4B5F11DD8}" name="OMA8M"/>
    <tableColumn id="25" xr3:uid="{51FA97DB-C60B-4615-B861-B02023F3A459}" name="MBO9M"/>
    <tableColumn id="26" xr3:uid="{76346CF1-CB5E-4618-85E3-0F762B73BECD}" name="LMR10M"/>
    <tableColumn id="27" xr3:uid="{9AE63C38-01B9-4B5C-B42D-04ECD261E434}" name="SRE10M"/>
    <tableColumn id="28" xr3:uid="{751D69F9-D52E-4AA1-B02E-EF826C546D0F}" name="IEC3M"/>
    <tableColumn id="29" xr3:uid="{B7469C6E-EF8E-4468-8564-6C6C850C10F0}" name="SDA8M"/>
    <tableColumn id="30" xr3:uid="{70D9921C-99F4-424A-BF3A-EF21A7B4E0ED}" name="MCG8F"/>
    <tableColumn id="31" xr3:uid="{DCE9208C-0432-4EDB-B29A-0F1C4F484053}" name="ASR6F"/>
    <tableColumn id="32" xr3:uid="{B891D4CD-D835-4C08-B326-14A43209D46C}" name="CJL6M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F74D8FD-A9AB-470B-9402-82423D775A1F}" name="Tabla11" displayName="Tabla11" ref="A11:AF18" totalsRowShown="0" headerRowDxfId="294" dataDxfId="293" dataCellStyle="Porcentaje">
  <autoFilter ref="A11:AF18" xr:uid="{149CA34C-2C36-4904-B817-99AF93DBD05A}"/>
  <tableColumns count="32">
    <tableColumn id="1" xr3:uid="{B5B08699-DC2B-4192-BCFD-ED1135C1DD60}" name="%" dataDxfId="292"/>
    <tableColumn id="2" xr3:uid="{A04190E2-FD98-40F5-A6ED-031BFDE8918E}" name="JSE10F" dataDxfId="291" dataCellStyle="Millares"/>
    <tableColumn id="3" xr3:uid="{897D0603-AC74-4E06-9965-50B7D6372D8D}" name="AVC10F" dataDxfId="290" dataCellStyle="Millares"/>
    <tableColumn id="4" xr3:uid="{2344BBF5-0D43-477D-AA9F-04D1CDAD63A5}" name="HRR10F" dataDxfId="289" dataCellStyle="Millares"/>
    <tableColumn id="5" xr3:uid="{93E2EB4F-B040-4B74-8E5B-8620FA6307EF}" name="JRL10F" dataDxfId="288" dataCellStyle="Millares"/>
    <tableColumn id="6" xr3:uid="{D7C51B62-E540-45B3-9802-B30C7A3526A2}" name="FRS6F" dataDxfId="287" dataCellStyle="Millares"/>
    <tableColumn id="7" xr3:uid="{D625A4E9-0593-4406-AAC4-3FACF3538CF1}" name="ARG7M" dataDxfId="286" dataCellStyle="Millares"/>
    <tableColumn id="8" xr3:uid="{EFFC9D7C-601E-4427-8241-2CAE2BFE38DA}" name="IMR7M" dataDxfId="285" dataCellStyle="Millares"/>
    <tableColumn id="9" xr3:uid="{8870CDFC-84DB-4FA9-875B-BEB2AF9CC535}" name="JDV6M" dataDxfId="284" dataCellStyle="Millares"/>
    <tableColumn id="10" xr3:uid="{DBC83AD4-DEB0-4069-9991-DFD7E23B1D46}" name="LRT5M" dataDxfId="283" dataCellStyle="Millares"/>
    <tableColumn id="11" xr3:uid="{B2E55D81-4C40-4EC8-9B81-1D55A7064709}" name="EHR7F" dataDxfId="282" dataCellStyle="Millares"/>
    <tableColumn id="12" xr3:uid="{4DB58A68-D496-4396-A310-7C9226011032}" name="HTR8F" dataDxfId="281" dataCellStyle="Millares"/>
    <tableColumn id="13" xr3:uid="{6DAB27EA-88E4-4AEE-ABC2-3D3E33F93C38}" name="ASP5F" dataDxfId="280" dataCellStyle="Millares"/>
    <tableColumn id="14" xr3:uid="{6F0FBBB9-FB29-4338-92D0-B8B660DAF0C0}" name="MLA8F" dataDxfId="279" dataCellStyle="Millares"/>
    <tableColumn id="15" xr3:uid="{AD2D8AC2-1BF3-446F-8878-FB12B90E6A34}" name="ATG10M" dataDxfId="278" dataCellStyle="Millares"/>
    <tableColumn id="16" xr3:uid="{438C3E64-C284-473D-A6DA-C806E12C3BB7}" name="DMM10M" dataDxfId="277" dataCellStyle="Millares"/>
    <tableColumn id="17" xr3:uid="{A94C6C83-DD2E-4A86-9E61-F8FCDA9654B1}" name="MAD10F" dataDxfId="276" dataCellStyle="Millares"/>
    <tableColumn id="18" xr3:uid="{C088A1C2-0F26-45C4-BC9A-6CCFB31601F3}" name="FNV8M" dataDxfId="275" dataCellStyle="Millares"/>
    <tableColumn id="19" xr3:uid="{1522153D-1A95-497A-8D37-D2DC12C19AB8}" name="MCA6M" dataDxfId="274" dataCellStyle="Millares"/>
    <tableColumn id="20" xr3:uid="{B4715329-79E9-49C0-B945-CCEE5676EEEE}" name="AMC7M" dataDxfId="273" dataCellStyle="Millares"/>
    <tableColumn id="21" xr3:uid="{6AE23C3F-8202-459B-8D01-5EE6EE05D22B}" name="ABJ8M" dataDxfId="272" dataCellStyle="Millares"/>
    <tableColumn id="22" xr3:uid="{7E79ABDB-63D3-4029-A34A-7E6E71C49361}" name="AAM8M" dataDxfId="271" dataCellStyle="Porcentaje"/>
    <tableColumn id="23" xr3:uid="{872D619B-3ACF-407B-87A5-6F9BAC9E5BE3}" name="DLM5M" dataDxfId="270" dataCellStyle="Porcentaje"/>
    <tableColumn id="24" xr3:uid="{E6816963-BCEB-4B73-BF66-4336A7D7144D}" name="OMA8M" dataDxfId="269" dataCellStyle="Porcentaje"/>
    <tableColumn id="25" xr3:uid="{BA435283-9C5A-40F3-852B-6BE2B6D7E1A0}" name="MBO9M" dataDxfId="268" dataCellStyle="Porcentaje"/>
    <tableColumn id="26" xr3:uid="{14D3ACDF-F548-474E-9CB3-69AE37E7B808}" name="LMR10M" dataDxfId="267" dataCellStyle="Porcentaje"/>
    <tableColumn id="27" xr3:uid="{DFBE1ABB-1D77-4182-8589-B840B349020D}" name="SRE10M" dataDxfId="266" dataCellStyle="Porcentaje"/>
    <tableColumn id="28" xr3:uid="{5BE1D21D-E4E5-45C3-9024-483FC564BB72}" name="IEC3M" dataDxfId="265" dataCellStyle="Porcentaje"/>
    <tableColumn id="29" xr3:uid="{1F315A93-8D66-4C3F-98FE-49DD110BBC09}" name="SDA8M" dataDxfId="264" dataCellStyle="Porcentaje"/>
    <tableColumn id="30" xr3:uid="{3FA323FF-4302-4600-B323-A38052377DD3}" name="MCG8F" dataDxfId="263" dataCellStyle="Porcentaje"/>
    <tableColumn id="31" xr3:uid="{1D5E1514-9931-45F6-8426-7817D7EB2BBE}" name="ASR6F" dataDxfId="262" dataCellStyle="Porcentaje"/>
    <tableColumn id="32" xr3:uid="{0CB47525-2F1F-4822-B181-28764951B5C9}" name="CJL6M" dataDxfId="261" dataCellStyle="Porcentaj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Relationship Id="rId4" Type="http://schemas.microsoft.com/office/2007/relationships/slicer" Target="../slicers/slicer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D3F96-CED1-4CAD-BF49-E975824A0A79}">
  <dimension ref="A6:A38"/>
  <sheetViews>
    <sheetView topLeftCell="A17" workbookViewId="0">
      <selection activeCell="A38" sqref="A38"/>
    </sheetView>
  </sheetViews>
  <sheetFormatPr baseColWidth="10" defaultRowHeight="14.4" x14ac:dyDescent="0.55000000000000004"/>
  <cols>
    <col min="1" max="1" width="15.9453125" bestFit="1" customWidth="1"/>
  </cols>
  <sheetData>
    <row r="6" spans="1:1" x14ac:dyDescent="0.55000000000000004">
      <c r="A6" s="2" t="s">
        <v>11</v>
      </c>
    </row>
    <row r="7" spans="1:1" x14ac:dyDescent="0.55000000000000004">
      <c r="A7" s="3" t="s">
        <v>89</v>
      </c>
    </row>
    <row r="8" spans="1:1" x14ac:dyDescent="0.55000000000000004">
      <c r="A8" s="3" t="s">
        <v>93</v>
      </c>
    </row>
    <row r="9" spans="1:1" x14ac:dyDescent="0.55000000000000004">
      <c r="A9" s="3" t="s">
        <v>97</v>
      </c>
    </row>
    <row r="10" spans="1:1" x14ac:dyDescent="0.55000000000000004">
      <c r="A10" s="3" t="s">
        <v>101</v>
      </c>
    </row>
    <row r="11" spans="1:1" x14ac:dyDescent="0.55000000000000004">
      <c r="A11" s="3" t="s">
        <v>150</v>
      </c>
    </row>
    <row r="12" spans="1:1" x14ac:dyDescent="0.55000000000000004">
      <c r="A12" s="3" t="s">
        <v>153</v>
      </c>
    </row>
    <row r="13" spans="1:1" x14ac:dyDescent="0.55000000000000004">
      <c r="A13" s="3" t="s">
        <v>157</v>
      </c>
    </row>
    <row r="14" spans="1:1" x14ac:dyDescent="0.55000000000000004">
      <c r="A14" s="3" t="s">
        <v>164</v>
      </c>
    </row>
    <row r="15" spans="1:1" x14ac:dyDescent="0.55000000000000004">
      <c r="A15" s="3" t="s">
        <v>165</v>
      </c>
    </row>
    <row r="16" spans="1:1" x14ac:dyDescent="0.55000000000000004">
      <c r="A16" s="3" t="s">
        <v>168</v>
      </c>
    </row>
    <row r="17" spans="1:1" x14ac:dyDescent="0.55000000000000004">
      <c r="A17" s="3" t="s">
        <v>172</v>
      </c>
    </row>
    <row r="18" spans="1:1" x14ac:dyDescent="0.55000000000000004">
      <c r="A18" s="3" t="s">
        <v>176</v>
      </c>
    </row>
    <row r="19" spans="1:1" x14ac:dyDescent="0.55000000000000004">
      <c r="A19" s="3" t="s">
        <v>180</v>
      </c>
    </row>
    <row r="20" spans="1:1" x14ac:dyDescent="0.55000000000000004">
      <c r="A20" s="3" t="s">
        <v>234</v>
      </c>
    </row>
    <row r="21" spans="1:1" x14ac:dyDescent="0.55000000000000004">
      <c r="A21" s="3" t="s">
        <v>238</v>
      </c>
    </row>
    <row r="22" spans="1:1" x14ac:dyDescent="0.55000000000000004">
      <c r="A22" s="3" t="s">
        <v>241</v>
      </c>
    </row>
    <row r="23" spans="1:1" x14ac:dyDescent="0.55000000000000004">
      <c r="A23" s="3" t="s">
        <v>245</v>
      </c>
    </row>
    <row r="24" spans="1:1" x14ac:dyDescent="0.55000000000000004">
      <c r="A24" s="3" t="s">
        <v>249</v>
      </c>
    </row>
    <row r="25" spans="1:1" x14ac:dyDescent="0.55000000000000004">
      <c r="A25" s="3" t="s">
        <v>253</v>
      </c>
    </row>
    <row r="26" spans="1:1" x14ac:dyDescent="0.55000000000000004">
      <c r="A26" s="3" t="s">
        <v>257</v>
      </c>
    </row>
    <row r="27" spans="1:1" x14ac:dyDescent="0.55000000000000004">
      <c r="A27" s="3" t="s">
        <v>299</v>
      </c>
    </row>
    <row r="28" spans="1:1" x14ac:dyDescent="0.55000000000000004">
      <c r="A28" s="3" t="s">
        <v>301</v>
      </c>
    </row>
    <row r="29" spans="1:1" x14ac:dyDescent="0.55000000000000004">
      <c r="A29" s="3" t="s">
        <v>305</v>
      </c>
    </row>
    <row r="30" spans="1:1" x14ac:dyDescent="0.55000000000000004">
      <c r="A30" s="3" t="s">
        <v>308</v>
      </c>
    </row>
    <row r="31" spans="1:1" x14ac:dyDescent="0.55000000000000004">
      <c r="A31" s="3" t="s">
        <v>311</v>
      </c>
    </row>
    <row r="32" spans="1:1" x14ac:dyDescent="0.55000000000000004">
      <c r="A32" s="3" t="s">
        <v>314</v>
      </c>
    </row>
    <row r="33" spans="1:1" x14ac:dyDescent="0.55000000000000004">
      <c r="A33" s="3" t="s">
        <v>372</v>
      </c>
    </row>
    <row r="34" spans="1:1" x14ac:dyDescent="0.55000000000000004">
      <c r="A34" s="3" t="s">
        <v>337</v>
      </c>
    </row>
    <row r="35" spans="1:1" x14ac:dyDescent="0.55000000000000004">
      <c r="A35" s="3" t="s">
        <v>341</v>
      </c>
    </row>
    <row r="36" spans="1:1" x14ac:dyDescent="0.55000000000000004">
      <c r="A36" s="3" t="s">
        <v>344</v>
      </c>
    </row>
    <row r="37" spans="1:1" x14ac:dyDescent="0.55000000000000004">
      <c r="A37" s="3" t="s">
        <v>348</v>
      </c>
    </row>
    <row r="38" spans="1:1" x14ac:dyDescent="0.55000000000000004">
      <c r="A38" s="3" t="s">
        <v>12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26808-A22D-4196-AD8F-A62ECD8B1C55}">
  <dimension ref="A2:X94"/>
  <sheetViews>
    <sheetView topLeftCell="A63" zoomScale="130" zoomScaleNormal="130" workbookViewId="0">
      <selection activeCell="D73" sqref="D73"/>
    </sheetView>
  </sheetViews>
  <sheetFormatPr baseColWidth="10" defaultRowHeight="14.4" x14ac:dyDescent="0.55000000000000004"/>
  <cols>
    <col min="2" max="2" width="18.41796875" bestFit="1" customWidth="1"/>
    <col min="3" max="3" width="18.68359375" bestFit="1" customWidth="1"/>
    <col min="5" max="5" width="7.41796875" bestFit="1" customWidth="1"/>
    <col min="6" max="6" width="7.41796875" customWidth="1"/>
    <col min="7" max="7" width="15" bestFit="1" customWidth="1"/>
    <col min="10" max="10" width="18.41796875" customWidth="1"/>
    <col min="11" max="11" width="18" customWidth="1"/>
    <col min="24" max="24" width="12.68359375" bestFit="1" customWidth="1"/>
  </cols>
  <sheetData>
    <row r="2" spans="1:24" x14ac:dyDescent="0.55000000000000004">
      <c r="A2" t="s">
        <v>30</v>
      </c>
      <c r="B2" t="s">
        <v>16</v>
      </c>
      <c r="C2" t="s">
        <v>26</v>
      </c>
      <c r="D2" t="s">
        <v>27</v>
      </c>
      <c r="E2" t="s">
        <v>7</v>
      </c>
      <c r="F2" t="s">
        <v>378</v>
      </c>
      <c r="G2" t="s">
        <v>20</v>
      </c>
      <c r="H2" t="s">
        <v>17</v>
      </c>
      <c r="I2" t="s">
        <v>18</v>
      </c>
      <c r="J2" t="s">
        <v>19</v>
      </c>
      <c r="K2" t="s">
        <v>21</v>
      </c>
      <c r="L2" t="s">
        <v>22</v>
      </c>
      <c r="M2" t="s">
        <v>24</v>
      </c>
      <c r="N2" t="s">
        <v>23</v>
      </c>
      <c r="O2" t="s">
        <v>25</v>
      </c>
      <c r="R2" t="s">
        <v>28</v>
      </c>
      <c r="T2" t="s">
        <v>373</v>
      </c>
      <c r="U2" t="s">
        <v>374</v>
      </c>
      <c r="W2" t="s">
        <v>618</v>
      </c>
      <c r="X2" t="s">
        <v>15</v>
      </c>
    </row>
    <row r="3" spans="1:24" x14ac:dyDescent="0.55000000000000004">
      <c r="A3" t="str">
        <f t="array" ref="A3">+_xlfn.TEXTJOIN("",TRUE,UPPER(LEFT(BD.niños[[#This Row],[Nombre]:[apellido materno]],1)),BD.niños[[#This Row],[edad]],BD.niños[[#This Row],[sexo]])</f>
        <v>IEM5M</v>
      </c>
      <c r="B3" t="s">
        <v>32</v>
      </c>
      <c r="C3" t="s">
        <v>33</v>
      </c>
      <c r="D3" t="s">
        <v>34</v>
      </c>
      <c r="E3">
        <v>5</v>
      </c>
      <c r="F3" t="str">
        <f>+IFERROR(INDEX(grupos.edades[grupo],MATCH(BD.niños[[#This Row],[edad]],grupos.edades[Edad],-1)),"9 y 10")</f>
        <v>5 y 6</v>
      </c>
      <c r="G3" t="s">
        <v>28</v>
      </c>
      <c r="H3">
        <v>1</v>
      </c>
      <c r="I3" t="s">
        <v>35</v>
      </c>
      <c r="J3">
        <v>1</v>
      </c>
      <c r="K3" s="5"/>
      <c r="L3" s="5">
        <v>43362</v>
      </c>
      <c r="N3">
        <f>+TRUNC(BD.niños[edad 2],0)</f>
        <v>0</v>
      </c>
      <c r="O3">
        <f>+TRUNC((BD.niños[edad 2]-BD.niños[años])*12,0)</f>
        <v>0</v>
      </c>
      <c r="R3" t="s">
        <v>29</v>
      </c>
      <c r="T3">
        <v>10</v>
      </c>
      <c r="U3" t="s">
        <v>377</v>
      </c>
      <c r="W3">
        <v>0</v>
      </c>
      <c r="X3" t="s">
        <v>619</v>
      </c>
    </row>
    <row r="4" spans="1:24" x14ac:dyDescent="0.55000000000000004">
      <c r="A4" t="str">
        <f t="array" ref="A4">+_xlfn.TEXTJOIN("",TRUE,UPPER(LEFT(BD.niños[[#This Row],[Nombre]:[apellido materno]],1)),BD.niños[[#This Row],[edad]],BD.niños[[#This Row],[sexo]])</f>
        <v>SAL7M</v>
      </c>
      <c r="B4" t="s">
        <v>37</v>
      </c>
      <c r="C4" t="s">
        <v>38</v>
      </c>
      <c r="D4" t="s">
        <v>39</v>
      </c>
      <c r="E4">
        <v>7</v>
      </c>
      <c r="F4" t="str">
        <f>+IFERROR(INDEX(grupos.edades[grupo],MATCH(BD.niños[[#This Row],[edad]],grupos.edades[Edad],-1)),"9 y 10")</f>
        <v>7 y 8</v>
      </c>
      <c r="G4" t="s">
        <v>28</v>
      </c>
      <c r="H4">
        <v>3</v>
      </c>
      <c r="I4" t="s">
        <v>35</v>
      </c>
      <c r="J4">
        <v>1</v>
      </c>
      <c r="L4" s="5">
        <v>43362</v>
      </c>
      <c r="N4">
        <f>+TRUNC(BD.niños[edad 2],0)</f>
        <v>0</v>
      </c>
      <c r="O4">
        <f>+TRUNC((BD.niños[edad 2]-BD.niños[años])*12,0)</f>
        <v>0</v>
      </c>
      <c r="T4">
        <v>8</v>
      </c>
      <c r="U4" t="s">
        <v>376</v>
      </c>
      <c r="W4">
        <v>1</v>
      </c>
      <c r="X4" t="s">
        <v>2</v>
      </c>
    </row>
    <row r="5" spans="1:24" x14ac:dyDescent="0.55000000000000004">
      <c r="A5" s="1" t="str">
        <f t="array" ref="A5">+_xlfn.TEXTJOIN("",TRUE,UPPER(LEFT(BD.niños[[#This Row],[Nombre]:[apellido materno]],1)),BD.niños[[#This Row],[edad]],BD.niños[[#This Row],[sexo]])</f>
        <v>ACR7F</v>
      </c>
      <c r="B5" t="s">
        <v>43</v>
      </c>
      <c r="C5" t="s">
        <v>41</v>
      </c>
      <c r="D5" t="s">
        <v>42</v>
      </c>
      <c r="E5">
        <v>7</v>
      </c>
      <c r="F5" t="str">
        <f>+IFERROR(INDEX(grupos.edades[grupo],MATCH(BD.niños[[#This Row],[edad]],grupos.edades[Edad],-1)),"9 y 10")</f>
        <v>7 y 8</v>
      </c>
      <c r="G5" t="s">
        <v>29</v>
      </c>
      <c r="H5">
        <v>3</v>
      </c>
      <c r="I5" t="s">
        <v>35</v>
      </c>
      <c r="J5">
        <v>1</v>
      </c>
      <c r="L5" s="5">
        <v>43362</v>
      </c>
      <c r="N5">
        <f>+TRUNC(BD.niños[edad 2],0)</f>
        <v>0</v>
      </c>
      <c r="O5">
        <f>+TRUNC((BD.niños[edad 2]-BD.niños[años])*12,0)</f>
        <v>0</v>
      </c>
      <c r="T5">
        <v>6</v>
      </c>
      <c r="U5" t="s">
        <v>375</v>
      </c>
      <c r="W5">
        <v>2</v>
      </c>
      <c r="X5" t="s">
        <v>1</v>
      </c>
    </row>
    <row r="6" spans="1:24" x14ac:dyDescent="0.55000000000000004">
      <c r="A6" s="1" t="str">
        <f t="array" ref="A6">+_xlfn.TEXTJOIN("",TRUE,UPPER(LEFT(BD.niños[[#This Row],[Nombre]:[apellido materno]],1)),BD.niños[[#This Row],[edad]],BD.niños[[#This Row],[sexo]])</f>
        <v>KCE7F</v>
      </c>
      <c r="B6" t="s">
        <v>45</v>
      </c>
      <c r="C6" t="s">
        <v>46</v>
      </c>
      <c r="D6" t="s">
        <v>47</v>
      </c>
      <c r="E6">
        <v>7</v>
      </c>
      <c r="F6" t="str">
        <f>+IFERROR(INDEX(grupos.edades[grupo],MATCH(BD.niños[[#This Row],[edad]],grupos.edades[Edad],-1)),"9 y 10")</f>
        <v>7 y 8</v>
      </c>
      <c r="G6" t="s">
        <v>29</v>
      </c>
      <c r="H6">
        <v>3</v>
      </c>
      <c r="I6" t="s">
        <v>35</v>
      </c>
      <c r="J6">
        <v>1</v>
      </c>
      <c r="L6" s="5">
        <v>43362</v>
      </c>
      <c r="N6">
        <f>+TRUNC(BD.niños[edad 2],0)</f>
        <v>0</v>
      </c>
      <c r="O6">
        <f>+TRUNC((BD.niños[edad 2]-BD.niños[años])*12,0)</f>
        <v>0</v>
      </c>
      <c r="W6">
        <v>3</v>
      </c>
      <c r="X6" t="s">
        <v>6</v>
      </c>
    </row>
    <row r="7" spans="1:24" x14ac:dyDescent="0.55000000000000004">
      <c r="A7" s="1" t="str">
        <f t="array" ref="A7">+_xlfn.TEXTJOIN("",TRUE,UPPER(LEFT(BD.niños[[#This Row],[Nombre]:[apellido materno]],1)),BD.niños[[#This Row],[edad]],BD.niños[[#This Row],[sexo]])</f>
        <v>NCM7F</v>
      </c>
      <c r="B7" t="s">
        <v>49</v>
      </c>
      <c r="C7" t="s">
        <v>50</v>
      </c>
      <c r="D7" t="s">
        <v>51</v>
      </c>
      <c r="E7">
        <v>7</v>
      </c>
      <c r="F7" t="str">
        <f>+IFERROR(INDEX(grupos.edades[grupo],MATCH(BD.niños[[#This Row],[edad]],grupos.edades[Edad],-1)),"9 y 10")</f>
        <v>7 y 8</v>
      </c>
      <c r="G7" t="s">
        <v>29</v>
      </c>
      <c r="H7">
        <v>3</v>
      </c>
      <c r="I7" t="s">
        <v>35</v>
      </c>
      <c r="J7">
        <v>1</v>
      </c>
      <c r="L7" s="5">
        <v>43362</v>
      </c>
      <c r="N7">
        <f>+TRUNC(BD.niños[edad 2],0)</f>
        <v>0</v>
      </c>
      <c r="O7">
        <f>+TRUNC((BD.niños[edad 2]-BD.niños[años])*12,0)</f>
        <v>0</v>
      </c>
      <c r="W7">
        <v>4</v>
      </c>
      <c r="X7" t="s">
        <v>3</v>
      </c>
    </row>
    <row r="8" spans="1:24" x14ac:dyDescent="0.55000000000000004">
      <c r="A8" t="str">
        <f t="array" ref="A8">+_xlfn.TEXTJOIN("",TRUE,UPPER(LEFT(BD.niños[[#This Row],[Nombre]:[apellido materno]],1)),BD.niños[[#This Row],[edad]],BD.niños[[#This Row],[sexo]])</f>
        <v>IBC8F</v>
      </c>
      <c r="B8" t="s">
        <v>53</v>
      </c>
      <c r="C8" t="s">
        <v>54</v>
      </c>
      <c r="D8" t="s">
        <v>55</v>
      </c>
      <c r="E8">
        <v>8</v>
      </c>
      <c r="F8" t="str">
        <f>+IFERROR(INDEX(grupos.edades[grupo],MATCH(BD.niños[[#This Row],[edad]],grupos.edades[Edad],-1)),"9 y 10")</f>
        <v>7 y 8</v>
      </c>
      <c r="G8" t="s">
        <v>29</v>
      </c>
      <c r="H8">
        <v>3</v>
      </c>
      <c r="I8" t="s">
        <v>35</v>
      </c>
      <c r="J8">
        <v>1</v>
      </c>
      <c r="L8" s="5">
        <v>43362</v>
      </c>
      <c r="N8">
        <f>+TRUNC(BD.niños[edad 2],0)</f>
        <v>0</v>
      </c>
      <c r="O8">
        <f>+TRUNC((BD.niños[edad 2]-BD.niños[años])*12,0)</f>
        <v>0</v>
      </c>
      <c r="W8">
        <v>5</v>
      </c>
      <c r="X8" t="s">
        <v>4</v>
      </c>
    </row>
    <row r="9" spans="1:24" x14ac:dyDescent="0.55000000000000004">
      <c r="A9" t="str">
        <f t="array" ref="A9">+_xlfn.TEXTJOIN("",TRUE,UPPER(LEFT(BD.niños[[#This Row],[Nombre]:[apellido materno]],1)),BD.niños[[#This Row],[edad]],BD.niños[[#This Row],[sexo]])</f>
        <v>GCJ10M</v>
      </c>
      <c r="B9" t="s">
        <v>57</v>
      </c>
      <c r="C9" t="s">
        <v>58</v>
      </c>
      <c r="D9" t="s">
        <v>59</v>
      </c>
      <c r="E9">
        <v>10</v>
      </c>
      <c r="F9" t="str">
        <f>+IFERROR(INDEX(grupos.edades[grupo],MATCH(BD.niños[[#This Row],[edad]],grupos.edades[Edad],-1)),"9 y 10")</f>
        <v>9 y 10</v>
      </c>
      <c r="G9" t="s">
        <v>28</v>
      </c>
      <c r="H9">
        <v>5</v>
      </c>
      <c r="I9" t="s">
        <v>35</v>
      </c>
      <c r="J9">
        <v>1</v>
      </c>
      <c r="L9" s="5">
        <v>43362</v>
      </c>
      <c r="N9">
        <f>+TRUNC(BD.niños[edad 2],0)</f>
        <v>0</v>
      </c>
      <c r="O9">
        <f>+TRUNC((BD.niños[edad 2]-BD.niños[años])*12,0)</f>
        <v>0</v>
      </c>
      <c r="W9">
        <v>6</v>
      </c>
      <c r="X9" t="s">
        <v>5</v>
      </c>
    </row>
    <row r="10" spans="1:24" x14ac:dyDescent="0.55000000000000004">
      <c r="A10" t="str">
        <f t="array" ref="A10">+_xlfn.TEXTJOIN("",TRUE,UPPER(LEFT(BD.niños[[#This Row],[Nombre]:[apellido materno]],1)),BD.niños[[#This Row],[edad]],BD.niños[[#This Row],[sexo]])</f>
        <v>DCR9F</v>
      </c>
      <c r="B10" t="s">
        <v>61</v>
      </c>
      <c r="C10" t="s">
        <v>62</v>
      </c>
      <c r="D10" t="s">
        <v>63</v>
      </c>
      <c r="E10">
        <v>9</v>
      </c>
      <c r="F10" t="str">
        <f>+IFERROR(INDEX(grupos.edades[grupo],MATCH(BD.niños[[#This Row],[edad]],grupos.edades[Edad],-1)),"9 y 10")</f>
        <v>9 y 10</v>
      </c>
      <c r="G10" t="s">
        <v>29</v>
      </c>
      <c r="H10">
        <v>5</v>
      </c>
      <c r="I10" t="s">
        <v>35</v>
      </c>
      <c r="J10">
        <v>1</v>
      </c>
      <c r="L10" s="5">
        <v>43362</v>
      </c>
      <c r="N10">
        <f>+TRUNC(BD.niños[edad 2],0)</f>
        <v>0</v>
      </c>
      <c r="O10">
        <f>+TRUNC((BD.niños[edad 2]-BD.niños[años])*12,0)</f>
        <v>0</v>
      </c>
      <c r="W10">
        <v>7</v>
      </c>
      <c r="X10" t="s">
        <v>0</v>
      </c>
    </row>
    <row r="11" spans="1:24" x14ac:dyDescent="0.55000000000000004">
      <c r="A11" t="str">
        <f t="array" ref="A11">+_xlfn.TEXTJOIN("",TRUE,UPPER(LEFT(BD.niños[[#This Row],[Nombre]:[apellido materno]],1)),BD.niños[[#This Row],[edad]],BD.niños[[#This Row],[sexo]])</f>
        <v>QGE10M</v>
      </c>
      <c r="B11" t="s">
        <v>65</v>
      </c>
      <c r="C11" t="s">
        <v>66</v>
      </c>
      <c r="D11" t="s">
        <v>67</v>
      </c>
      <c r="E11">
        <v>10</v>
      </c>
      <c r="F11" t="str">
        <f>+IFERROR(INDEX(grupos.edades[grupo],MATCH(BD.niños[[#This Row],[edad]],grupos.edades[Edad],-1)),"9 y 10")</f>
        <v>9 y 10</v>
      </c>
      <c r="G11" t="s">
        <v>28</v>
      </c>
      <c r="H11">
        <v>5</v>
      </c>
      <c r="I11" t="s">
        <v>35</v>
      </c>
      <c r="J11">
        <v>1</v>
      </c>
      <c r="L11" s="5">
        <v>43362</v>
      </c>
      <c r="N11">
        <f>+TRUNC(BD.niños[edad 2],0)</f>
        <v>0</v>
      </c>
      <c r="O11">
        <f>+TRUNC((BD.niños[edad 2]-BD.niños[años])*12,0)</f>
        <v>0</v>
      </c>
    </row>
    <row r="12" spans="1:24" x14ac:dyDescent="0.55000000000000004">
      <c r="A12" t="str">
        <f t="array" ref="A12">+_xlfn.TEXTJOIN("",TRUE,UPPER(LEFT(BD.niños[[#This Row],[Nombre]:[apellido materno]],1)),BD.niños[[#This Row],[edad]],BD.niños[[#This Row],[sexo]])</f>
        <v>SGN9F</v>
      </c>
      <c r="B12" t="s">
        <v>71</v>
      </c>
      <c r="C12" t="s">
        <v>69</v>
      </c>
      <c r="D12" t="s">
        <v>70</v>
      </c>
      <c r="E12">
        <v>9</v>
      </c>
      <c r="F12" t="str">
        <f>+IFERROR(INDEX(grupos.edades[grupo],MATCH(BD.niños[[#This Row],[edad]],grupos.edades[Edad],-1)),"9 y 10")</f>
        <v>9 y 10</v>
      </c>
      <c r="G12" t="s">
        <v>29</v>
      </c>
      <c r="H12">
        <v>5</v>
      </c>
      <c r="I12" t="s">
        <v>35</v>
      </c>
      <c r="J12">
        <v>1</v>
      </c>
      <c r="L12" s="5">
        <v>43362</v>
      </c>
      <c r="N12">
        <f>+TRUNC(BD.niños[edad 2],0)</f>
        <v>0</v>
      </c>
      <c r="O12">
        <f>+TRUNC((BD.niños[edad 2]-BD.niños[años])*12,0)</f>
        <v>0</v>
      </c>
    </row>
    <row r="13" spans="1:24" x14ac:dyDescent="0.55000000000000004">
      <c r="A13" t="str">
        <f t="array" ref="A13">+_xlfn.TEXTJOIN("",TRUE,UPPER(LEFT(BD.niños[[#This Row],[Nombre]:[apellido materno]],1)),BD.niños[[#This Row],[edad]],BD.niños[[#This Row],[sexo]])</f>
        <v>MAL10F</v>
      </c>
      <c r="B13" t="s">
        <v>73</v>
      </c>
      <c r="C13" t="s">
        <v>74</v>
      </c>
      <c r="D13" t="s">
        <v>39</v>
      </c>
      <c r="E13">
        <v>10</v>
      </c>
      <c r="F13" t="str">
        <f>+IFERROR(INDEX(grupos.edades[grupo],MATCH(BD.niños[[#This Row],[edad]],grupos.edades[Edad],-1)),"9 y 10")</f>
        <v>9 y 10</v>
      </c>
      <c r="G13" t="s">
        <v>29</v>
      </c>
      <c r="H13">
        <v>5</v>
      </c>
      <c r="I13" t="s">
        <v>35</v>
      </c>
      <c r="J13">
        <v>1</v>
      </c>
      <c r="L13" s="5">
        <v>43362</v>
      </c>
      <c r="N13">
        <f>+TRUNC(BD.niños[edad 2],0)</f>
        <v>0</v>
      </c>
      <c r="O13">
        <f>+TRUNC((BD.niños[edad 2]-BD.niños[años])*12,0)</f>
        <v>0</v>
      </c>
    </row>
    <row r="14" spans="1:24" x14ac:dyDescent="0.55000000000000004">
      <c r="A14" t="str">
        <f t="array" ref="A14">+_xlfn.TEXTJOIN("",TRUE,UPPER(LEFT(BD.niños[[#This Row],[Nombre]:[apellido materno]],1)),BD.niños[[#This Row],[edad]],BD.niños[[#This Row],[sexo]])</f>
        <v>RGG6M</v>
      </c>
      <c r="B14" t="s">
        <v>76</v>
      </c>
      <c r="C14" t="s">
        <v>77</v>
      </c>
      <c r="D14" t="s">
        <v>77</v>
      </c>
      <c r="E14">
        <v>6</v>
      </c>
      <c r="F14" t="str">
        <f>+IFERROR(INDEX(grupos.edades[grupo],MATCH(BD.niños[[#This Row],[edad]],grupos.edades[Edad],-1)),"9 y 10")</f>
        <v>5 y 6</v>
      </c>
      <c r="G14" t="s">
        <v>28</v>
      </c>
      <c r="H14">
        <v>1</v>
      </c>
      <c r="I14" t="s">
        <v>35</v>
      </c>
      <c r="J14">
        <v>1</v>
      </c>
      <c r="L14" s="5">
        <v>43362</v>
      </c>
      <c r="N14">
        <f>+TRUNC(BD.niños[edad 2],0)</f>
        <v>0</v>
      </c>
      <c r="O14">
        <f>+TRUNC((BD.niños[edad 2]-BD.niños[años])*12,0)</f>
        <v>0</v>
      </c>
    </row>
    <row r="15" spans="1:24" x14ac:dyDescent="0.55000000000000004">
      <c r="A15" t="str">
        <f t="array" ref="A15">+_xlfn.TEXTJOIN("",TRUE,UPPER(LEFT(BD.niños[[#This Row],[Nombre]:[apellido materno]],1)),BD.niños[[#This Row],[edad]],BD.niños[[#This Row],[sexo]])</f>
        <v>YAC6F</v>
      </c>
      <c r="B15" t="s">
        <v>79</v>
      </c>
      <c r="C15" t="s">
        <v>80</v>
      </c>
      <c r="D15" t="s">
        <v>81</v>
      </c>
      <c r="E15">
        <v>6</v>
      </c>
      <c r="F15" t="str">
        <f>+IFERROR(INDEX(grupos.edades[grupo],MATCH(BD.niños[[#This Row],[edad]],grupos.edades[Edad],-1)),"9 y 10")</f>
        <v>5 y 6</v>
      </c>
      <c r="G15" t="s">
        <v>29</v>
      </c>
      <c r="H15">
        <v>1</v>
      </c>
      <c r="I15" t="s">
        <v>35</v>
      </c>
      <c r="J15">
        <v>1</v>
      </c>
      <c r="L15" s="5">
        <v>43362</v>
      </c>
      <c r="N15">
        <f>+TRUNC(BD.niños[edad 2],0)</f>
        <v>0</v>
      </c>
      <c r="O15">
        <f>+TRUNC((BD.niños[edad 2]-BD.niños[años])*12,0)</f>
        <v>0</v>
      </c>
    </row>
    <row r="16" spans="1:24" x14ac:dyDescent="0.55000000000000004">
      <c r="A16" t="str">
        <f t="array" ref="A16">+_xlfn.TEXTJOIN("",TRUE,UPPER(LEFT(BD.niños[[#This Row],[Nombre]:[apellido materno]],1)),BD.niños[[#This Row],[edad]],BD.niños[[#This Row],[sexo]])</f>
        <v>GRA6M</v>
      </c>
      <c r="B16" t="s">
        <v>77</v>
      </c>
      <c r="C16" t="s">
        <v>84</v>
      </c>
      <c r="D16" t="s">
        <v>83</v>
      </c>
      <c r="E16">
        <v>6</v>
      </c>
      <c r="F16" t="str">
        <f>+IFERROR(INDEX(grupos.edades[grupo],MATCH(BD.niños[[#This Row],[edad]],grupos.edades[Edad],-1)),"9 y 10")</f>
        <v>5 y 6</v>
      </c>
      <c r="G16" t="s">
        <v>28</v>
      </c>
      <c r="H16">
        <v>1</v>
      </c>
      <c r="I16" t="s">
        <v>35</v>
      </c>
      <c r="J16">
        <v>1</v>
      </c>
      <c r="L16" s="5">
        <v>43362</v>
      </c>
      <c r="N16">
        <f>+TRUNC(BD.niños[edad 2],0)</f>
        <v>0</v>
      </c>
      <c r="O16">
        <f>+TRUNC((BD.niños[edad 2]-BD.niños[años])*12,0)</f>
        <v>0</v>
      </c>
    </row>
    <row r="17" spans="1:15" x14ac:dyDescent="0.55000000000000004">
      <c r="A17" t="str">
        <f t="array" ref="A17">+_xlfn.TEXTJOIN("",TRUE,UPPER(LEFT(BD.niños[[#This Row],[Nombre]:[apellido materno]],1)),BD.niños[[#This Row],[edad]],BD.niños[[#This Row],[sexo]])</f>
        <v>JSE10F</v>
      </c>
      <c r="B17" t="s">
        <v>86</v>
      </c>
      <c r="C17" t="s">
        <v>87</v>
      </c>
      <c r="D17" t="s">
        <v>88</v>
      </c>
      <c r="E17">
        <v>10</v>
      </c>
      <c r="F17" t="str">
        <f>+IFERROR(INDEX(grupos.edades[grupo],MATCH(BD.niños[[#This Row],[edad]],grupos.edades[Edad],-1)),"9 y 10")</f>
        <v>9 y 10</v>
      </c>
      <c r="G17" t="s">
        <v>29</v>
      </c>
      <c r="H17">
        <v>5</v>
      </c>
      <c r="I17" t="s">
        <v>35</v>
      </c>
      <c r="J17">
        <v>3</v>
      </c>
      <c r="L17" s="5">
        <v>43362</v>
      </c>
      <c r="N17">
        <f>+TRUNC(BD.niños[edad 2],0)</f>
        <v>0</v>
      </c>
      <c r="O17">
        <f>+TRUNC((BD.niños[edad 2]-BD.niños[años])*12,0)</f>
        <v>0</v>
      </c>
    </row>
    <row r="18" spans="1:15" x14ac:dyDescent="0.55000000000000004">
      <c r="A18" t="str">
        <f t="array" ref="A18">+_xlfn.TEXTJOIN("",TRUE,UPPER(LEFT(BD.niños[[#This Row],[Nombre]:[apellido materno]],1)),BD.niños[[#This Row],[edad]],BD.niños[[#This Row],[sexo]])</f>
        <v>AVC10F</v>
      </c>
      <c r="B18" t="s">
        <v>90</v>
      </c>
      <c r="C18" t="s">
        <v>91</v>
      </c>
      <c r="D18" t="s">
        <v>92</v>
      </c>
      <c r="E18">
        <v>10</v>
      </c>
      <c r="F18" t="str">
        <f>+IFERROR(INDEX(grupos.edades[grupo],MATCH(BD.niños[[#This Row],[edad]],grupos.edades[Edad],-1)),"9 y 10")</f>
        <v>9 y 10</v>
      </c>
      <c r="G18" t="s">
        <v>29</v>
      </c>
      <c r="H18">
        <v>5</v>
      </c>
      <c r="I18" t="s">
        <v>35</v>
      </c>
      <c r="J18">
        <v>3</v>
      </c>
      <c r="L18" s="5">
        <v>43362</v>
      </c>
      <c r="N18">
        <f>+TRUNC(BD.niños[edad 2],0)</f>
        <v>0</v>
      </c>
      <c r="O18">
        <f>+TRUNC((BD.niños[edad 2]-BD.niños[años])*12,0)</f>
        <v>0</v>
      </c>
    </row>
    <row r="19" spans="1:15" x14ac:dyDescent="0.55000000000000004">
      <c r="A19" t="str">
        <f t="array" ref="A19">+_xlfn.TEXTJOIN("",TRUE,UPPER(LEFT(BD.niños[[#This Row],[Nombre]:[apellido materno]],1)),BD.niños[[#This Row],[edad]],BD.niños[[#This Row],[sexo]])</f>
        <v>HRR10F</v>
      </c>
      <c r="B19" t="s">
        <v>94</v>
      </c>
      <c r="C19" t="s">
        <v>95</v>
      </c>
      <c r="D19" t="s">
        <v>96</v>
      </c>
      <c r="E19">
        <v>10</v>
      </c>
      <c r="F19" t="str">
        <f>+IFERROR(INDEX(grupos.edades[grupo],MATCH(BD.niños[[#This Row],[edad]],grupos.edades[Edad],-1)),"9 y 10")</f>
        <v>9 y 10</v>
      </c>
      <c r="G19" t="s">
        <v>29</v>
      </c>
      <c r="H19">
        <v>5</v>
      </c>
      <c r="I19" t="s">
        <v>35</v>
      </c>
      <c r="J19">
        <v>3</v>
      </c>
      <c r="L19" s="5">
        <v>43362</v>
      </c>
      <c r="N19">
        <f>+TRUNC(BD.niños[edad 2],0)</f>
        <v>0</v>
      </c>
      <c r="O19">
        <f>+TRUNC((BD.niños[edad 2]-BD.niños[años])*12,0)</f>
        <v>0</v>
      </c>
    </row>
    <row r="20" spans="1:15" x14ac:dyDescent="0.55000000000000004">
      <c r="A20" s="1" t="str">
        <f t="array" ref="A20">+_xlfn.TEXTJOIN("",TRUE,UPPER(LEFT(BD.niños[[#This Row],[Nombre]:[apellido materno]],1)),BD.niños[[#This Row],[edad]],BD.niños[[#This Row],[sexo]])</f>
        <v>JRL10F</v>
      </c>
      <c r="B20" t="s">
        <v>98</v>
      </c>
      <c r="C20" t="s">
        <v>99</v>
      </c>
      <c r="D20" t="s">
        <v>100</v>
      </c>
      <c r="E20">
        <v>10</v>
      </c>
      <c r="F20" t="str">
        <f>+IFERROR(INDEX(grupos.edades[grupo],MATCH(BD.niños[[#This Row],[edad]],grupos.edades[Edad],-1)),"9 y 10")</f>
        <v>9 y 10</v>
      </c>
      <c r="G20" t="s">
        <v>29</v>
      </c>
      <c r="H20">
        <v>5</v>
      </c>
      <c r="I20" t="s">
        <v>35</v>
      </c>
      <c r="J20">
        <v>3</v>
      </c>
      <c r="L20" s="5">
        <v>43362</v>
      </c>
      <c r="N20">
        <f>+TRUNC(BD.niños[edad 2],0)</f>
        <v>0</v>
      </c>
      <c r="O20">
        <f>+TRUNC((BD.niños[edad 2]-BD.niños[años])*12,0)</f>
        <v>0</v>
      </c>
    </row>
    <row r="21" spans="1:15" x14ac:dyDescent="0.55000000000000004">
      <c r="A21" s="1" t="str">
        <f t="array" ref="A21">+_xlfn.TEXTJOIN("",TRUE,UPPER(LEFT(BD.niños[[#This Row],[Nombre]:[apellido materno]],1)),BD.niños[[#This Row],[edad]],BD.niños[[#This Row],[sexo]])</f>
        <v>DMU10F</v>
      </c>
      <c r="B21" t="s">
        <v>102</v>
      </c>
      <c r="C21" t="s">
        <v>103</v>
      </c>
      <c r="D21" t="s">
        <v>104</v>
      </c>
      <c r="E21">
        <v>10</v>
      </c>
      <c r="F21" t="str">
        <f>+IFERROR(INDEX(grupos.edades[grupo],MATCH(BD.niños[[#This Row],[edad]],grupos.edades[Edad],-1)),"9 y 10")</f>
        <v>9 y 10</v>
      </c>
      <c r="G21" t="s">
        <v>29</v>
      </c>
      <c r="H21">
        <v>5</v>
      </c>
      <c r="I21" t="s">
        <v>35</v>
      </c>
      <c r="J21">
        <v>2</v>
      </c>
      <c r="L21" s="5">
        <v>43362</v>
      </c>
      <c r="N21">
        <f>+TRUNC(BD.niños[edad 2],0)</f>
        <v>0</v>
      </c>
      <c r="O21">
        <f>+TRUNC((BD.niños[edad 2]-BD.niños[años])*12,0)</f>
        <v>0</v>
      </c>
    </row>
    <row r="22" spans="1:15" x14ac:dyDescent="0.55000000000000004">
      <c r="A22" s="1" t="str">
        <f t="array" ref="A22">+_xlfn.TEXTJOIN("",TRUE,UPPER(LEFT(BD.niños[[#This Row],[Nombre]:[apellido materno]],1)),BD.niños[[#This Row],[edad]],BD.niños[[#This Row],[sexo]])</f>
        <v>KRA10F</v>
      </c>
      <c r="B22" t="s">
        <v>106</v>
      </c>
      <c r="C22" t="s">
        <v>96</v>
      </c>
      <c r="D22" t="s">
        <v>107</v>
      </c>
      <c r="E22">
        <v>10</v>
      </c>
      <c r="F22" t="str">
        <f>+IFERROR(INDEX(grupos.edades[grupo],MATCH(BD.niños[[#This Row],[edad]],grupos.edades[Edad],-1)),"9 y 10")</f>
        <v>9 y 10</v>
      </c>
      <c r="G22" t="s">
        <v>29</v>
      </c>
      <c r="H22">
        <v>5</v>
      </c>
      <c r="I22" t="s">
        <v>35</v>
      </c>
      <c r="J22">
        <v>2</v>
      </c>
      <c r="L22" s="5">
        <v>43362</v>
      </c>
      <c r="N22">
        <f>+TRUNC(BD.niños[edad 2],0)</f>
        <v>0</v>
      </c>
      <c r="O22">
        <f>+TRUNC((BD.niños[edad 2]-BD.niños[años])*12,0)</f>
        <v>0</v>
      </c>
    </row>
    <row r="23" spans="1:15" x14ac:dyDescent="0.55000000000000004">
      <c r="A23" s="1" t="str">
        <f t="array" ref="A23">+_xlfn.TEXTJOIN("",TRUE,UPPER(LEFT(BD.niños[[#This Row],[Nombre]:[apellido materno]],1)),BD.niños[[#This Row],[edad]],BD.niños[[#This Row],[sexo]])</f>
        <v>CIG9F</v>
      </c>
      <c r="B23" t="s">
        <v>109</v>
      </c>
      <c r="C23" t="s">
        <v>110</v>
      </c>
      <c r="D23" t="s">
        <v>111</v>
      </c>
      <c r="E23">
        <v>9</v>
      </c>
      <c r="F23" t="str">
        <f>+IFERROR(INDEX(grupos.edades[grupo],MATCH(BD.niños[[#This Row],[edad]],grupos.edades[Edad],-1)),"9 y 10")</f>
        <v>9 y 10</v>
      </c>
      <c r="G23" t="s">
        <v>29</v>
      </c>
      <c r="H23">
        <v>5</v>
      </c>
      <c r="I23" t="s">
        <v>35</v>
      </c>
      <c r="J23">
        <v>2</v>
      </c>
      <c r="L23" s="5">
        <v>43362</v>
      </c>
      <c r="N23">
        <f>+TRUNC(BD.niños[edad 2],0)</f>
        <v>0</v>
      </c>
      <c r="O23">
        <f>+TRUNC((BD.niños[edad 2]-BD.niños[años])*12,0)</f>
        <v>0</v>
      </c>
    </row>
    <row r="24" spans="1:15" x14ac:dyDescent="0.55000000000000004">
      <c r="A24" s="1" t="str">
        <f t="array" ref="A24">+_xlfn.TEXTJOIN("",TRUE,UPPER(LEFT(BD.niños[[#This Row],[Nombre]:[apellido materno]],1)),BD.niños[[#This Row],[edad]],BD.niños[[#This Row],[sexo]])</f>
        <v>ARA9F</v>
      </c>
      <c r="B24" t="s">
        <v>113</v>
      </c>
      <c r="C24" t="s">
        <v>115</v>
      </c>
      <c r="D24" t="s">
        <v>114</v>
      </c>
      <c r="E24">
        <v>9</v>
      </c>
      <c r="F24" t="str">
        <f>+IFERROR(INDEX(grupos.edades[grupo],MATCH(BD.niños[[#This Row],[edad]],grupos.edades[Edad],-1)),"9 y 10")</f>
        <v>9 y 10</v>
      </c>
      <c r="G24" t="s">
        <v>29</v>
      </c>
      <c r="H24">
        <v>5</v>
      </c>
      <c r="I24" t="s">
        <v>35</v>
      </c>
      <c r="J24">
        <v>2</v>
      </c>
      <c r="L24" s="5">
        <v>43362</v>
      </c>
      <c r="N24">
        <f>+TRUNC(BD.niños[edad 2],0)</f>
        <v>0</v>
      </c>
      <c r="O24">
        <f>+TRUNC((BD.niños[edad 2]-BD.niños[años])*12,0)</f>
        <v>0</v>
      </c>
    </row>
    <row r="25" spans="1:15" x14ac:dyDescent="0.55000000000000004">
      <c r="A25" s="1" t="str">
        <f t="array" ref="A25">+_xlfn.TEXTJOIN("",TRUE,UPPER(LEFT(BD.niños[[#This Row],[Nombre]:[apellido materno]],1)),BD.niños[[#This Row],[edad]],BD.niños[[#This Row],[sexo]])</f>
        <v>DJD10M</v>
      </c>
      <c r="B25" t="s">
        <v>117</v>
      </c>
      <c r="C25" t="s">
        <v>118</v>
      </c>
      <c r="D25" t="s">
        <v>119</v>
      </c>
      <c r="E25">
        <v>10</v>
      </c>
      <c r="F25" t="str">
        <f>+IFERROR(INDEX(grupos.edades[grupo],MATCH(BD.niños[[#This Row],[edad]],grupos.edades[Edad],-1)),"9 y 10")</f>
        <v>9 y 10</v>
      </c>
      <c r="G25" t="s">
        <v>28</v>
      </c>
      <c r="H25">
        <v>5</v>
      </c>
      <c r="I25" t="s">
        <v>35</v>
      </c>
      <c r="J25">
        <v>2</v>
      </c>
      <c r="L25" s="5">
        <v>43362</v>
      </c>
      <c r="N25">
        <f>+TRUNC(BD.niños[edad 2],0)</f>
        <v>0</v>
      </c>
      <c r="O25">
        <f>+TRUNC((BD.niños[edad 2]-BD.niños[años])*12,0)</f>
        <v>0</v>
      </c>
    </row>
    <row r="26" spans="1:15" x14ac:dyDescent="0.55000000000000004">
      <c r="A26" s="1" t="str">
        <f t="array" ref="A26">+_xlfn.TEXTJOIN("",TRUE,UPPER(LEFT(BD.niños[[#This Row],[Nombre]:[apellido materno]],1)),BD.niños[[#This Row],[edad]],BD.niños[[#This Row],[sexo]])</f>
        <v>AMC8M</v>
      </c>
      <c r="B26" t="s">
        <v>121</v>
      </c>
      <c r="C26" t="s">
        <v>103</v>
      </c>
      <c r="D26" t="s">
        <v>122</v>
      </c>
      <c r="E26">
        <v>8</v>
      </c>
      <c r="F26" t="str">
        <f>+IFERROR(INDEX(grupos.edades[grupo],MATCH(BD.niños[[#This Row],[edad]],grupos.edades[Edad],-1)),"9 y 10")</f>
        <v>7 y 8</v>
      </c>
      <c r="G26" t="s">
        <v>28</v>
      </c>
      <c r="H26">
        <v>3</v>
      </c>
      <c r="I26" t="s">
        <v>35</v>
      </c>
      <c r="J26">
        <v>2</v>
      </c>
      <c r="L26" s="5">
        <v>43363</v>
      </c>
      <c r="N26">
        <f>+TRUNC(BD.niños[edad 2],0)</f>
        <v>0</v>
      </c>
      <c r="O26">
        <f>+TRUNC((BD.niños[edad 2]-BD.niños[años])*12,0)</f>
        <v>0</v>
      </c>
    </row>
    <row r="27" spans="1:15" x14ac:dyDescent="0.55000000000000004">
      <c r="A27" s="1" t="str">
        <f t="array" ref="A27">+_xlfn.TEXTJOIN("",TRUE,UPPER(LEFT(BD.niños[[#This Row],[Nombre]:[apellido materno]],1)),BD.niños[[#This Row],[edad]],BD.niños[[#This Row],[sexo]])</f>
        <v>SRG6M</v>
      </c>
      <c r="B27" t="s">
        <v>124</v>
      </c>
      <c r="C27" t="s">
        <v>125</v>
      </c>
      <c r="D27" t="s">
        <v>126</v>
      </c>
      <c r="E27">
        <v>6</v>
      </c>
      <c r="F27" t="str">
        <f>+IFERROR(INDEX(grupos.edades[grupo],MATCH(BD.niños[[#This Row],[edad]],grupos.edades[Edad],-1)),"9 y 10")</f>
        <v>5 y 6</v>
      </c>
      <c r="G27" t="s">
        <v>28</v>
      </c>
      <c r="H27">
        <v>1</v>
      </c>
      <c r="I27" t="s">
        <v>35</v>
      </c>
      <c r="J27">
        <v>2</v>
      </c>
      <c r="L27" s="5">
        <v>43363</v>
      </c>
      <c r="N27">
        <f>+TRUNC(BD.niños[edad 2],0)</f>
        <v>0</v>
      </c>
      <c r="O27">
        <f>+TRUNC((BD.niños[edad 2]-BD.niños[años])*12,0)</f>
        <v>0</v>
      </c>
    </row>
    <row r="28" spans="1:15" x14ac:dyDescent="0.55000000000000004">
      <c r="A28" s="1" t="str">
        <f t="array" ref="A28">+_xlfn.TEXTJOIN("",TRUE,UPPER(LEFT(BD.niños[[#This Row],[Nombre]:[apellido materno]],1)),BD.niños[[#This Row],[edad]],BD.niños[[#This Row],[sexo]])</f>
        <v>ADC6F</v>
      </c>
      <c r="B28" t="s">
        <v>128</v>
      </c>
      <c r="C28" t="s">
        <v>129</v>
      </c>
      <c r="D28" t="s">
        <v>130</v>
      </c>
      <c r="E28">
        <v>6</v>
      </c>
      <c r="F28" t="str">
        <f>+IFERROR(INDEX(grupos.edades[grupo],MATCH(BD.niños[[#This Row],[edad]],grupos.edades[Edad],-1)),"9 y 10")</f>
        <v>5 y 6</v>
      </c>
      <c r="G28" t="s">
        <v>29</v>
      </c>
      <c r="H28">
        <v>1</v>
      </c>
      <c r="I28" t="s">
        <v>35</v>
      </c>
      <c r="J28">
        <v>2</v>
      </c>
      <c r="L28" s="5">
        <v>43363</v>
      </c>
      <c r="N28">
        <f>+TRUNC(BD.niños[edad 2],0)</f>
        <v>0</v>
      </c>
      <c r="O28">
        <f>+TRUNC((BD.niños[edad 2]-BD.niños[años])*12,0)</f>
        <v>0</v>
      </c>
    </row>
    <row r="29" spans="1:15" x14ac:dyDescent="0.55000000000000004">
      <c r="A29" s="1" t="str">
        <f t="array" ref="A29">+_xlfn.TEXTJOIN("",TRUE,UPPER(LEFT(BD.niños[[#This Row],[Nombre]:[apellido materno]],1)),BD.niños[[#This Row],[edad]],BD.niños[[#This Row],[sexo]])</f>
        <v>EGO6M</v>
      </c>
      <c r="B29" t="s">
        <v>132</v>
      </c>
      <c r="C29" t="s">
        <v>133</v>
      </c>
      <c r="D29" t="s">
        <v>134</v>
      </c>
      <c r="E29">
        <v>6</v>
      </c>
      <c r="F29" t="str">
        <f>+IFERROR(INDEX(grupos.edades[grupo],MATCH(BD.niños[[#This Row],[edad]],grupos.edades[Edad],-1)),"9 y 10")</f>
        <v>5 y 6</v>
      </c>
      <c r="G29" t="s">
        <v>28</v>
      </c>
      <c r="H29">
        <v>1</v>
      </c>
      <c r="I29" t="s">
        <v>35</v>
      </c>
      <c r="J29">
        <v>2</v>
      </c>
      <c r="L29" s="5">
        <v>43363</v>
      </c>
      <c r="N29">
        <f>+TRUNC(BD.niños[edad 2],0)</f>
        <v>0</v>
      </c>
      <c r="O29">
        <f>+TRUNC((BD.niños[edad 2]-BD.niños[años])*12,0)</f>
        <v>0</v>
      </c>
    </row>
    <row r="30" spans="1:15" x14ac:dyDescent="0.55000000000000004">
      <c r="A30" s="1" t="str">
        <f t="array" ref="A30">+_xlfn.TEXTJOIN("",TRUE,UPPER(LEFT(BD.niños[[#This Row],[Nombre]:[apellido materno]],1)),BD.niños[[#This Row],[edad]],BD.niños[[#This Row],[sexo]])</f>
        <v>RSD8M</v>
      </c>
      <c r="B30" t="s">
        <v>136</v>
      </c>
      <c r="C30" t="s">
        <v>137</v>
      </c>
      <c r="D30" t="s">
        <v>138</v>
      </c>
      <c r="E30">
        <v>8</v>
      </c>
      <c r="F30" t="str">
        <f>+IFERROR(INDEX(grupos.edades[grupo],MATCH(BD.niños[[#This Row],[edad]],grupos.edades[Edad],-1)),"9 y 10")</f>
        <v>7 y 8</v>
      </c>
      <c r="G30" t="s">
        <v>28</v>
      </c>
      <c r="H30">
        <v>3</v>
      </c>
      <c r="I30" t="s">
        <v>35</v>
      </c>
      <c r="J30">
        <v>2</v>
      </c>
      <c r="L30" s="5">
        <v>43363</v>
      </c>
      <c r="N30">
        <f>+TRUNC(BD.niños[edad 2],0)</f>
        <v>0</v>
      </c>
      <c r="O30">
        <f>+TRUNC((BD.niños[edad 2]-BD.niños[años])*12,0)</f>
        <v>0</v>
      </c>
    </row>
    <row r="31" spans="1:15" x14ac:dyDescent="0.55000000000000004">
      <c r="A31" s="1" t="str">
        <f t="array" ref="A31">+_xlfn.TEXTJOIN("",TRUE,UPPER(LEFT(BD.niños[[#This Row],[Nombre]:[apellido materno]],1)),BD.niños[[#This Row],[edad]],BD.niños[[#This Row],[sexo]])</f>
        <v>FSE7F</v>
      </c>
      <c r="B31" t="s">
        <v>140</v>
      </c>
      <c r="C31" t="s">
        <v>87</v>
      </c>
      <c r="D31" t="s">
        <v>88</v>
      </c>
      <c r="E31">
        <v>7</v>
      </c>
      <c r="F31" t="str">
        <f>+IFERROR(INDEX(grupos.edades[grupo],MATCH(BD.niños[[#This Row],[edad]],grupos.edades[Edad],-1)),"9 y 10")</f>
        <v>7 y 8</v>
      </c>
      <c r="G31" t="s">
        <v>29</v>
      </c>
      <c r="H31">
        <v>3</v>
      </c>
      <c r="I31" t="s">
        <v>35</v>
      </c>
      <c r="J31">
        <v>2</v>
      </c>
      <c r="L31" s="5">
        <v>43363</v>
      </c>
      <c r="N31">
        <f>+TRUNC(BD.niños[edad 2],0)</f>
        <v>0</v>
      </c>
      <c r="O31">
        <f>+TRUNC((BD.niños[edad 2]-BD.niños[años])*12,0)</f>
        <v>0</v>
      </c>
    </row>
    <row r="32" spans="1:15" x14ac:dyDescent="0.55000000000000004">
      <c r="A32" s="1" t="str">
        <f t="array" ref="A32">+_xlfn.TEXTJOIN("",TRUE,UPPER(LEFT(BD.niños[[#This Row],[Nombre]:[apellido materno]],1)),BD.niños[[#This Row],[edad]],BD.niños[[#This Row],[sexo]])</f>
        <v>DTD8M</v>
      </c>
      <c r="B32" t="s">
        <v>142</v>
      </c>
      <c r="C32" t="s">
        <v>143</v>
      </c>
      <c r="D32" t="s">
        <v>144</v>
      </c>
      <c r="E32">
        <v>8</v>
      </c>
      <c r="F32" t="str">
        <f>+IFERROR(INDEX(grupos.edades[grupo],MATCH(BD.niños[[#This Row],[edad]],grupos.edades[Edad],-1)),"9 y 10")</f>
        <v>7 y 8</v>
      </c>
      <c r="G32" t="s">
        <v>28</v>
      </c>
      <c r="H32">
        <v>3</v>
      </c>
      <c r="I32" t="s">
        <v>35</v>
      </c>
      <c r="J32">
        <v>2</v>
      </c>
      <c r="L32" s="5">
        <v>43363</v>
      </c>
      <c r="N32">
        <f>+TRUNC(BD.niños[edad 2],0)</f>
        <v>0</v>
      </c>
      <c r="O32">
        <f>+TRUNC((BD.niños[edad 2]-BD.niños[años])*12,0)</f>
        <v>0</v>
      </c>
    </row>
    <row r="33" spans="1:15" x14ac:dyDescent="0.55000000000000004">
      <c r="A33" s="1" t="s">
        <v>147</v>
      </c>
      <c r="B33" t="s">
        <v>146</v>
      </c>
      <c r="C33" t="s">
        <v>103</v>
      </c>
      <c r="D33" t="s">
        <v>122</v>
      </c>
      <c r="E33">
        <v>8</v>
      </c>
      <c r="F33" t="str">
        <f>+IFERROR(INDEX(grupos.edades[grupo],MATCH(BD.niños[[#This Row],[edad]],grupos.edades[Edad],-1)),"9 y 10")</f>
        <v>7 y 8</v>
      </c>
      <c r="G33" t="s">
        <v>28</v>
      </c>
      <c r="H33">
        <v>3</v>
      </c>
      <c r="I33" t="s">
        <v>35</v>
      </c>
      <c r="J33">
        <v>2</v>
      </c>
      <c r="L33" s="5">
        <v>43363</v>
      </c>
      <c r="N33">
        <f>+TRUNC(BD.niños[edad 2],0)</f>
        <v>0</v>
      </c>
      <c r="O33">
        <f>+TRUNC((BD.niños[edad 2]-BD.niños[años])*12,0)</f>
        <v>0</v>
      </c>
    </row>
    <row r="34" spans="1:15" x14ac:dyDescent="0.55000000000000004">
      <c r="A34" s="1" t="str">
        <f t="array" ref="A34">+_xlfn.TEXTJOIN("",TRUE,UPPER(LEFT(BD.niños[[#This Row],[Nombre]:[apellido materno]],1)),BD.niños[[#This Row],[edad]],BD.niños[[#This Row],[sexo]])</f>
        <v>FRS6F</v>
      </c>
      <c r="B34" t="s">
        <v>148</v>
      </c>
      <c r="C34" t="s">
        <v>95</v>
      </c>
      <c r="D34" t="s">
        <v>149</v>
      </c>
      <c r="E34">
        <v>6</v>
      </c>
      <c r="F34" t="str">
        <f>+IFERROR(INDEX(grupos.edades[grupo],MATCH(BD.niños[[#This Row],[edad]],grupos.edades[Edad],-1)),"9 y 10")</f>
        <v>5 y 6</v>
      </c>
      <c r="G34" t="s">
        <v>29</v>
      </c>
      <c r="H34">
        <v>1</v>
      </c>
      <c r="I34" t="s">
        <v>35</v>
      </c>
      <c r="J34">
        <v>3</v>
      </c>
      <c r="L34" s="5">
        <v>43363</v>
      </c>
      <c r="N34">
        <f>+TRUNC(BD.niños[edad 2],0)</f>
        <v>0</v>
      </c>
      <c r="O34">
        <f>+TRUNC((BD.niños[edad 2]-BD.niños[años])*12,0)</f>
        <v>0</v>
      </c>
    </row>
    <row r="35" spans="1:15" x14ac:dyDescent="0.55000000000000004">
      <c r="A35" s="1" t="str">
        <f t="array" ref="A35">+_xlfn.TEXTJOIN("",TRUE,UPPER(LEFT(BD.niños[[#This Row],[Nombre]:[apellido materno]],1)),BD.niños[[#This Row],[edad]],BD.niños[[#This Row],[sexo]])</f>
        <v>ARG7M</v>
      </c>
      <c r="B35" t="s">
        <v>151</v>
      </c>
      <c r="C35" t="s">
        <v>152</v>
      </c>
      <c r="D35" t="s">
        <v>77</v>
      </c>
      <c r="E35">
        <v>7</v>
      </c>
      <c r="F35" t="str">
        <f>+IFERROR(INDEX(grupos.edades[grupo],MATCH(BD.niños[[#This Row],[edad]],grupos.edades[Edad],-1)),"9 y 10")</f>
        <v>7 y 8</v>
      </c>
      <c r="G35" t="s">
        <v>28</v>
      </c>
      <c r="H35">
        <v>3</v>
      </c>
      <c r="I35" t="s">
        <v>35</v>
      </c>
      <c r="J35">
        <v>3</v>
      </c>
      <c r="L35" s="5">
        <v>43364</v>
      </c>
      <c r="N35">
        <f>+TRUNC(BD.niños[edad 2],0)</f>
        <v>0</v>
      </c>
      <c r="O35">
        <f>+TRUNC((BD.niños[edad 2]-BD.niños[años])*12,0)</f>
        <v>0</v>
      </c>
    </row>
    <row r="36" spans="1:15" x14ac:dyDescent="0.55000000000000004">
      <c r="A36" s="1" t="str">
        <f t="array" ref="A36">+_xlfn.TEXTJOIN("",TRUE,UPPER(LEFT(BD.niños[[#This Row],[Nombre]:[apellido materno]],1)),BD.niños[[#This Row],[edad]],BD.niños[[#This Row],[sexo]])</f>
        <v>IMR7M</v>
      </c>
      <c r="B36" t="s">
        <v>154</v>
      </c>
      <c r="C36" t="s">
        <v>155</v>
      </c>
      <c r="D36" t="s">
        <v>156</v>
      </c>
      <c r="E36">
        <v>7</v>
      </c>
      <c r="F36" t="str">
        <f>+IFERROR(INDEX(grupos.edades[grupo],MATCH(BD.niños[[#This Row],[edad]],grupos.edades[Edad],-1)),"9 y 10")</f>
        <v>7 y 8</v>
      </c>
      <c r="G36" t="s">
        <v>28</v>
      </c>
      <c r="H36">
        <v>2</v>
      </c>
      <c r="I36" t="s">
        <v>35</v>
      </c>
      <c r="J36">
        <v>3</v>
      </c>
      <c r="K36" s="5">
        <v>40599</v>
      </c>
      <c r="L36" s="5">
        <v>43364</v>
      </c>
      <c r="N36">
        <f>+TRUNC(BD.niños[edad 2],0)</f>
        <v>0</v>
      </c>
      <c r="O36">
        <f>+TRUNC((BD.niños[edad 2]-BD.niños[años])*12,0)</f>
        <v>0</v>
      </c>
    </row>
    <row r="37" spans="1:15" x14ac:dyDescent="0.55000000000000004">
      <c r="A37" s="1" t="str">
        <f t="array" ref="A37">+_xlfn.TEXTJOIN("",TRUE,UPPER(LEFT(BD.niños[[#This Row],[Nombre]:[apellido materno]],1)),BD.niños[[#This Row],[edad]],BD.niños[[#This Row],[sexo]])</f>
        <v>JDV6M</v>
      </c>
      <c r="B37" t="s">
        <v>163</v>
      </c>
      <c r="C37" t="s">
        <v>159</v>
      </c>
      <c r="D37" t="s">
        <v>158</v>
      </c>
      <c r="E37">
        <v>6</v>
      </c>
      <c r="F37" t="str">
        <f>+IFERROR(INDEX(grupos.edades[grupo],MATCH(BD.niños[[#This Row],[edad]],grupos.edades[Edad],-1)),"9 y 10")</f>
        <v>5 y 6</v>
      </c>
      <c r="G37" t="s">
        <v>28</v>
      </c>
      <c r="H37">
        <v>3</v>
      </c>
      <c r="I37" t="s">
        <v>35</v>
      </c>
      <c r="J37">
        <v>3</v>
      </c>
      <c r="K37" s="5">
        <v>40662</v>
      </c>
      <c r="L37" s="5">
        <v>43364</v>
      </c>
      <c r="N37">
        <f>+TRUNC(BD.niños[edad 2],0)</f>
        <v>0</v>
      </c>
      <c r="O37">
        <f>+TRUNC((BD.niños[edad 2]-BD.niños[años])*12,0)</f>
        <v>0</v>
      </c>
    </row>
    <row r="38" spans="1:15" x14ac:dyDescent="0.55000000000000004">
      <c r="A38" s="1" t="str">
        <f t="array" ref="A38">+_xlfn.TEXTJOIN("",TRUE,UPPER(LEFT(BD.niños[[#This Row],[Nombre]:[apellido materno]],1)),BD.niños[[#This Row],[edad]],BD.niños[[#This Row],[sexo]])</f>
        <v>LRT5M</v>
      </c>
      <c r="B38" t="s">
        <v>160</v>
      </c>
      <c r="C38" t="s">
        <v>161</v>
      </c>
      <c r="D38" t="s">
        <v>162</v>
      </c>
      <c r="E38">
        <v>5</v>
      </c>
      <c r="F38" t="str">
        <f>+IFERROR(INDEX(grupos.edades[grupo],MATCH(BD.niños[[#This Row],[edad]],grupos.edades[Edad],-1)),"9 y 10")</f>
        <v>5 y 6</v>
      </c>
      <c r="G38" t="s">
        <v>28</v>
      </c>
      <c r="H38">
        <v>1</v>
      </c>
      <c r="I38" t="s">
        <v>35</v>
      </c>
      <c r="J38">
        <v>3</v>
      </c>
      <c r="K38" s="5">
        <v>40363</v>
      </c>
      <c r="L38" s="5">
        <v>43364</v>
      </c>
      <c r="N38">
        <f>+TRUNC(BD.niños[edad 2],0)</f>
        <v>0</v>
      </c>
      <c r="O38">
        <f>+TRUNC((BD.niños[edad 2]-BD.niños[años])*12,0)</f>
        <v>0</v>
      </c>
    </row>
    <row r="39" spans="1:15" x14ac:dyDescent="0.55000000000000004">
      <c r="A39" s="1" t="str">
        <f t="array" ref="A39">+_xlfn.TEXTJOIN("",TRUE,UPPER(LEFT(BD.niños[[#This Row],[Nombre]:[apellido materno]],1)),BD.niños[[#This Row],[edad]],BD.niños[[#This Row],[sexo]])</f>
        <v>EHR7F</v>
      </c>
      <c r="B39" t="s">
        <v>166</v>
      </c>
      <c r="C39" t="s">
        <v>167</v>
      </c>
      <c r="D39" t="s">
        <v>42</v>
      </c>
      <c r="E39">
        <v>7</v>
      </c>
      <c r="F39" t="str">
        <f>+IFERROR(INDEX(grupos.edades[grupo],MATCH(BD.niños[[#This Row],[edad]],grupos.edades[Edad],-1)),"9 y 10")</f>
        <v>7 y 8</v>
      </c>
      <c r="G39" t="s">
        <v>29</v>
      </c>
      <c r="H39">
        <v>1</v>
      </c>
      <c r="I39" t="s">
        <v>35</v>
      </c>
      <c r="J39">
        <v>3</v>
      </c>
      <c r="K39" s="5">
        <v>41115</v>
      </c>
      <c r="L39" s="5">
        <v>43364</v>
      </c>
      <c r="N39">
        <f>+TRUNC(BD.niños[edad 2],0)</f>
        <v>0</v>
      </c>
      <c r="O39">
        <f>+TRUNC((BD.niños[edad 2]-BD.niños[años])*12,0)</f>
        <v>0</v>
      </c>
    </row>
    <row r="40" spans="1:15" x14ac:dyDescent="0.55000000000000004">
      <c r="A40" s="1" t="str">
        <f t="array" ref="A40">+_xlfn.TEXTJOIN("",TRUE,UPPER(LEFT(BD.niños[[#This Row],[Nombre]:[apellido materno]],1)),BD.niños[[#This Row],[edad]],BD.niños[[#This Row],[sexo]])</f>
        <v>HTR8F</v>
      </c>
      <c r="B40" t="s">
        <v>169</v>
      </c>
      <c r="C40" t="s">
        <v>170</v>
      </c>
      <c r="D40" t="s">
        <v>171</v>
      </c>
      <c r="E40">
        <v>8</v>
      </c>
      <c r="F40" t="str">
        <f>+IFERROR(INDEX(grupos.edades[grupo],MATCH(BD.niños[[#This Row],[edad]],grupos.edades[Edad],-1)),"9 y 10")</f>
        <v>7 y 8</v>
      </c>
      <c r="G40" t="s">
        <v>29</v>
      </c>
      <c r="H40">
        <v>3</v>
      </c>
      <c r="I40" t="s">
        <v>35</v>
      </c>
      <c r="J40">
        <v>3</v>
      </c>
      <c r="K40" s="13">
        <v>40249</v>
      </c>
      <c r="L40" s="5">
        <v>43364</v>
      </c>
      <c r="N40">
        <f>+TRUNC(BD.niños[edad 2],0)</f>
        <v>0</v>
      </c>
      <c r="O40">
        <f>+TRUNC((BD.niños[edad 2]-BD.niños[años])*12,0)</f>
        <v>0</v>
      </c>
    </row>
    <row r="41" spans="1:15" x14ac:dyDescent="0.55000000000000004">
      <c r="A41" s="1" t="str">
        <f t="array" ref="A41">+_xlfn.TEXTJOIN("",TRUE,UPPER(LEFT(BD.niños[[#This Row],[Nombre]:[apellido materno]],1)),BD.niños[[#This Row],[edad]],BD.niños[[#This Row],[sexo]])</f>
        <v>ASP5F</v>
      </c>
      <c r="B41" t="s">
        <v>173</v>
      </c>
      <c r="C41" t="s">
        <v>174</v>
      </c>
      <c r="D41" t="s">
        <v>175</v>
      </c>
      <c r="E41">
        <v>5</v>
      </c>
      <c r="F41" t="str">
        <f>+IFERROR(INDEX(grupos.edades[grupo],MATCH(BD.niños[[#This Row],[edad]],grupos.edades[Edad],-1)),"9 y 10")</f>
        <v>5 y 6</v>
      </c>
      <c r="G41" t="s">
        <v>29</v>
      </c>
      <c r="H41">
        <v>1</v>
      </c>
      <c r="I41" t="s">
        <v>35</v>
      </c>
      <c r="J41">
        <v>3</v>
      </c>
      <c r="K41" s="5">
        <v>41208</v>
      </c>
      <c r="L41" s="5">
        <v>43363</v>
      </c>
      <c r="N41">
        <f>+TRUNC(BD.niños[edad 2],0)</f>
        <v>0</v>
      </c>
      <c r="O41">
        <f>+TRUNC((BD.niños[edad 2]-BD.niños[años])*12,0)</f>
        <v>0</v>
      </c>
    </row>
    <row r="42" spans="1:15" x14ac:dyDescent="0.55000000000000004">
      <c r="A42" s="1" t="str">
        <f t="array" ref="A42">+_xlfn.TEXTJOIN("",TRUE,UPPER(LEFT(BD.niños[[#This Row],[Nombre]:[apellido materno]],1)),BD.niños[[#This Row],[edad]],BD.niños[[#This Row],[sexo]])</f>
        <v>MLA8F</v>
      </c>
      <c r="B42" t="s">
        <v>177</v>
      </c>
      <c r="C42" t="s">
        <v>178</v>
      </c>
      <c r="D42" t="s">
        <v>179</v>
      </c>
      <c r="E42">
        <v>8</v>
      </c>
      <c r="F42" t="str">
        <f>+IFERROR(INDEX(grupos.edades[grupo],MATCH(BD.niños[[#This Row],[edad]],grupos.edades[Edad],-1)),"9 y 10")</f>
        <v>7 y 8</v>
      </c>
      <c r="G42" t="s">
        <v>29</v>
      </c>
      <c r="H42">
        <v>3</v>
      </c>
      <c r="I42" t="s">
        <v>35</v>
      </c>
      <c r="J42">
        <v>3</v>
      </c>
      <c r="K42" s="5">
        <v>40439</v>
      </c>
      <c r="L42" s="5">
        <v>43364</v>
      </c>
      <c r="N42">
        <f>+TRUNC(BD.niños[edad 2],0)</f>
        <v>0</v>
      </c>
      <c r="O42">
        <f>+TRUNC((BD.niños[edad 2]-BD.niños[años])*12,0)</f>
        <v>0</v>
      </c>
    </row>
    <row r="43" spans="1:15" x14ac:dyDescent="0.55000000000000004">
      <c r="A43" s="1" t="str">
        <f t="array" ref="A43">+_xlfn.TEXTJOIN("",TRUE,UPPER(LEFT(BD.niños[[#This Row],[Nombre]:[apellido materno]],1)),BD.niños[[#This Row],[edad]],BD.niños[[#This Row],[sexo]])</f>
        <v>DMV7M</v>
      </c>
      <c r="B43" t="s">
        <v>181</v>
      </c>
      <c r="C43" t="s">
        <v>103</v>
      </c>
      <c r="D43" t="s">
        <v>182</v>
      </c>
      <c r="E43">
        <v>7</v>
      </c>
      <c r="F43" t="str">
        <f>+IFERROR(INDEX(grupos.edades[grupo],MATCH(BD.niños[[#This Row],[edad]],grupos.edades[Edad],-1)),"9 y 10")</f>
        <v>7 y 8</v>
      </c>
      <c r="G43" t="s">
        <v>28</v>
      </c>
      <c r="H43">
        <v>3</v>
      </c>
      <c r="I43" t="s">
        <v>183</v>
      </c>
      <c r="J43">
        <v>1</v>
      </c>
      <c r="L43" s="5">
        <v>43370</v>
      </c>
      <c r="N43">
        <f>+TRUNC(BD.niños[edad 2],0)</f>
        <v>0</v>
      </c>
      <c r="O43">
        <f>+TRUNC((BD.niños[edad 2]-BD.niños[años])*12,0)</f>
        <v>0</v>
      </c>
    </row>
    <row r="44" spans="1:15" x14ac:dyDescent="0.55000000000000004">
      <c r="A44" s="1" t="str">
        <f t="array" ref="A44">+_xlfn.TEXTJOIN("",TRUE,UPPER(LEFT(BD.niños[[#This Row],[Nombre]:[apellido materno]],1)),BD.niños[[#This Row],[edad]],BD.niños[[#This Row],[sexo]])</f>
        <v>VMB8F</v>
      </c>
      <c r="B44" t="s">
        <v>188</v>
      </c>
      <c r="C44" t="s">
        <v>185</v>
      </c>
      <c r="D44" t="s">
        <v>186</v>
      </c>
      <c r="E44">
        <v>8</v>
      </c>
      <c r="F44" t="str">
        <f>+IFERROR(INDEX(grupos.edades[grupo],MATCH(BD.niños[[#This Row],[edad]],grupos.edades[Edad],-1)),"9 y 10")</f>
        <v>7 y 8</v>
      </c>
      <c r="G44" t="s">
        <v>29</v>
      </c>
      <c r="H44">
        <v>3</v>
      </c>
      <c r="I44" t="s">
        <v>183</v>
      </c>
      <c r="J44">
        <v>1</v>
      </c>
      <c r="L44" s="5">
        <v>43370</v>
      </c>
      <c r="N44">
        <f>+TRUNC(BD.niños[edad 2],0)</f>
        <v>0</v>
      </c>
      <c r="O44">
        <f>+TRUNC((BD.niños[edad 2]-BD.niños[años])*12,0)</f>
        <v>0</v>
      </c>
    </row>
    <row r="45" spans="1:15" x14ac:dyDescent="0.55000000000000004">
      <c r="A45" s="1" t="str">
        <f t="array" ref="A45">+_xlfn.TEXTJOIN("",TRUE,UPPER(LEFT(BD.niños[[#This Row],[Nombre]:[apellido materno]],1)),BD.niños[[#This Row],[edad]],BD.niños[[#This Row],[sexo]])</f>
        <v>CCV7M</v>
      </c>
      <c r="B45" t="s">
        <v>189</v>
      </c>
      <c r="C45" t="s">
        <v>190</v>
      </c>
      <c r="D45" t="s">
        <v>191</v>
      </c>
      <c r="E45">
        <v>7</v>
      </c>
      <c r="F45" t="str">
        <f>+IFERROR(INDEX(grupos.edades[grupo],MATCH(BD.niños[[#This Row],[edad]],grupos.edades[Edad],-1)),"9 y 10")</f>
        <v>7 y 8</v>
      </c>
      <c r="G45" t="s">
        <v>28</v>
      </c>
      <c r="H45">
        <v>3</v>
      </c>
      <c r="I45" t="s">
        <v>183</v>
      </c>
      <c r="J45">
        <v>1</v>
      </c>
      <c r="L45" s="5">
        <v>43370</v>
      </c>
      <c r="N45">
        <f>+TRUNC(BD.niños[edad 2],0)</f>
        <v>0</v>
      </c>
      <c r="O45">
        <f>+TRUNC((BD.niños[edad 2]-BD.niños[años])*12,0)</f>
        <v>0</v>
      </c>
    </row>
    <row r="46" spans="1:15" x14ac:dyDescent="0.55000000000000004">
      <c r="A46" s="1" t="str">
        <f t="array" ref="A46">+_xlfn.TEXTJOIN("",TRUE,UPPER(LEFT(BD.niños[[#This Row],[Nombre]:[apellido materno]],1)),BD.niños[[#This Row],[edad]],BD.niños[[#This Row],[sexo]])</f>
        <v>RSM10M</v>
      </c>
      <c r="B46" t="s">
        <v>193</v>
      </c>
      <c r="C46" t="s">
        <v>137</v>
      </c>
      <c r="D46" t="s">
        <v>194</v>
      </c>
      <c r="E46">
        <v>10</v>
      </c>
      <c r="F46" t="str">
        <f>+IFERROR(INDEX(grupos.edades[grupo],MATCH(BD.niños[[#This Row],[edad]],grupos.edades[Edad],-1)),"9 y 10")</f>
        <v>9 y 10</v>
      </c>
      <c r="G46" t="s">
        <v>28</v>
      </c>
      <c r="H46">
        <v>5</v>
      </c>
      <c r="I46" t="s">
        <v>183</v>
      </c>
      <c r="J46">
        <v>1</v>
      </c>
      <c r="K46" s="5">
        <v>39705</v>
      </c>
      <c r="L46" s="5">
        <v>43370</v>
      </c>
      <c r="N46">
        <f>+TRUNC(BD.niños[edad 2],0)</f>
        <v>0</v>
      </c>
      <c r="O46">
        <f>+TRUNC((BD.niños[edad 2]-BD.niños[años])*12,0)</f>
        <v>0</v>
      </c>
    </row>
    <row r="47" spans="1:15" x14ac:dyDescent="0.55000000000000004">
      <c r="A47" s="1" t="str">
        <f t="array" ref="A47">+_xlfn.TEXTJOIN("",TRUE,UPPER(LEFT(BD.niños[[#This Row],[Nombre]:[apellido materno]],1)),BD.niños[[#This Row],[edad]],BD.niños[[#This Row],[sexo]])</f>
        <v>EOL9M</v>
      </c>
      <c r="B47" t="s">
        <v>196</v>
      </c>
      <c r="C47" t="s">
        <v>197</v>
      </c>
      <c r="D47" t="s">
        <v>198</v>
      </c>
      <c r="E47">
        <v>9</v>
      </c>
      <c r="F47" t="str">
        <f>+IFERROR(INDEX(grupos.edades[grupo],MATCH(BD.niños[[#This Row],[edad]],grupos.edades[Edad],-1)),"9 y 10")</f>
        <v>9 y 10</v>
      </c>
      <c r="G47" t="s">
        <v>28</v>
      </c>
      <c r="H47">
        <v>5</v>
      </c>
      <c r="I47" t="s">
        <v>183</v>
      </c>
      <c r="J47">
        <v>1</v>
      </c>
      <c r="K47" s="5">
        <v>39794</v>
      </c>
      <c r="L47" s="5">
        <v>43370</v>
      </c>
      <c r="N47">
        <f>+TRUNC(BD.niños[edad 2],0)</f>
        <v>0</v>
      </c>
      <c r="O47">
        <f>+TRUNC((BD.niños[edad 2]-BD.niños[años])*12,0)</f>
        <v>0</v>
      </c>
    </row>
    <row r="48" spans="1:15" x14ac:dyDescent="0.55000000000000004">
      <c r="A48" s="1" t="str">
        <f t="array" ref="A48">+_xlfn.TEXTJOIN("",TRUE,UPPER(LEFT(BD.niños[[#This Row],[Nombre]:[apellido materno]],1)),BD.niños[[#This Row],[edad]],BD.niños[[#This Row],[sexo]])</f>
        <v>ADI9F</v>
      </c>
      <c r="B48" t="s">
        <v>200</v>
      </c>
      <c r="C48" t="s">
        <v>201</v>
      </c>
      <c r="D48" t="s">
        <v>202</v>
      </c>
      <c r="E48">
        <v>9</v>
      </c>
      <c r="F48" t="str">
        <f>+IFERROR(INDEX(grupos.edades[grupo],MATCH(BD.niños[[#This Row],[edad]],grupos.edades[Edad],-1)),"9 y 10")</f>
        <v>9 y 10</v>
      </c>
      <c r="G48" t="s">
        <v>29</v>
      </c>
      <c r="H48">
        <v>5</v>
      </c>
      <c r="I48" t="s">
        <v>183</v>
      </c>
      <c r="J48">
        <v>1</v>
      </c>
      <c r="K48" s="5">
        <v>39795</v>
      </c>
      <c r="L48" s="5">
        <v>43370</v>
      </c>
      <c r="N48">
        <f>+TRUNC(BD.niños[edad 2],0)</f>
        <v>0</v>
      </c>
      <c r="O48">
        <f>+TRUNC((BD.niños[edad 2]-BD.niños[años])*12,0)</f>
        <v>0</v>
      </c>
    </row>
    <row r="49" spans="1:15" x14ac:dyDescent="0.55000000000000004">
      <c r="A49" s="1" t="str">
        <f t="array" ref="A49">+_xlfn.TEXTJOIN("",TRUE,UPPER(LEFT(BD.niños[[#This Row],[Nombre]:[apellido materno]],1)),BD.niños[[#This Row],[edad]],BD.niños[[#This Row],[sexo]])</f>
        <v>MHO10F</v>
      </c>
      <c r="B49" t="s">
        <v>204</v>
      </c>
      <c r="C49" t="s">
        <v>167</v>
      </c>
      <c r="D49" t="s">
        <v>205</v>
      </c>
      <c r="E49">
        <v>10</v>
      </c>
      <c r="F49" t="str">
        <f>+IFERROR(INDEX(grupos.edades[grupo],MATCH(BD.niños[[#This Row],[edad]],grupos.edades[Edad],-1)),"9 y 10")</f>
        <v>9 y 10</v>
      </c>
      <c r="G49" t="s">
        <v>29</v>
      </c>
      <c r="H49">
        <v>5</v>
      </c>
      <c r="I49" t="s">
        <v>183</v>
      </c>
      <c r="J49">
        <v>1</v>
      </c>
      <c r="K49" s="5">
        <v>39683</v>
      </c>
      <c r="L49" s="5">
        <v>43370</v>
      </c>
      <c r="N49">
        <f>+TRUNC(BD.niños[edad 2],0)</f>
        <v>0</v>
      </c>
      <c r="O49">
        <f>+TRUNC((BD.niños[edad 2]-BD.niños[años])*12,0)</f>
        <v>0</v>
      </c>
    </row>
    <row r="50" spans="1:15" x14ac:dyDescent="0.55000000000000004">
      <c r="A50" s="1" t="str">
        <f t="array" ref="A50">+_xlfn.TEXTJOIN("",TRUE,UPPER(LEFT(BD.niños[[#This Row],[Nombre]:[apellido materno]],1)),BD.niños[[#This Row],[edad]],BD.niños[[#This Row],[sexo]])</f>
        <v>VLL7M</v>
      </c>
      <c r="B50" t="s">
        <v>207</v>
      </c>
      <c r="C50" t="s">
        <v>208</v>
      </c>
      <c r="D50" t="s">
        <v>209</v>
      </c>
      <c r="E50">
        <v>7</v>
      </c>
      <c r="F50" t="str">
        <f>+IFERROR(INDEX(grupos.edades[grupo],MATCH(BD.niños[[#This Row],[edad]],grupos.edades[Edad],-1)),"9 y 10")</f>
        <v>7 y 8</v>
      </c>
      <c r="G50" t="s">
        <v>28</v>
      </c>
      <c r="H50">
        <v>3</v>
      </c>
      <c r="I50" t="s">
        <v>183</v>
      </c>
      <c r="J50">
        <v>1</v>
      </c>
      <c r="L50" s="5">
        <v>43370</v>
      </c>
      <c r="N50">
        <f>+TRUNC(BD.niños[edad 2],0)</f>
        <v>0</v>
      </c>
      <c r="O50">
        <f>+TRUNC((BD.niños[edad 2]-BD.niños[años])*12,0)</f>
        <v>0</v>
      </c>
    </row>
    <row r="51" spans="1:15" x14ac:dyDescent="0.55000000000000004">
      <c r="A51" s="1" t="str">
        <f t="array" ref="A51">+_xlfn.TEXTJOIN("",TRUE,UPPER(LEFT(BD.niños[[#This Row],[Nombre]:[apellido materno]],1)),BD.niños[[#This Row],[edad]],BD.niños[[#This Row],[sexo]])</f>
        <v>XMQ10F</v>
      </c>
      <c r="B51" t="s">
        <v>211</v>
      </c>
      <c r="C51" t="s">
        <v>212</v>
      </c>
      <c r="D51" t="s">
        <v>213</v>
      </c>
      <c r="E51">
        <v>10</v>
      </c>
      <c r="F51" t="str">
        <f>+IFERROR(INDEX(grupos.edades[grupo],MATCH(BD.niños[[#This Row],[edad]],grupos.edades[Edad],-1)),"9 y 10")</f>
        <v>9 y 10</v>
      </c>
      <c r="G51" t="s">
        <v>29</v>
      </c>
      <c r="H51">
        <v>5</v>
      </c>
      <c r="I51" t="s">
        <v>183</v>
      </c>
      <c r="J51">
        <v>2</v>
      </c>
      <c r="K51" s="5">
        <v>39729</v>
      </c>
      <c r="L51" s="5">
        <v>43370</v>
      </c>
      <c r="N51">
        <f>+TRUNC(BD.niños[edad 2],0)</f>
        <v>0</v>
      </c>
      <c r="O51">
        <f>+TRUNC((BD.niños[edad 2]-BD.niños[años])*12,0)</f>
        <v>0</v>
      </c>
    </row>
    <row r="52" spans="1:15" x14ac:dyDescent="0.55000000000000004">
      <c r="A52" s="1" t="str">
        <f t="array" ref="A52">+_xlfn.TEXTJOIN("",TRUE,UPPER(LEFT(BD.niños[[#This Row],[Nombre]:[apellido materno]],1)),BD.niños[[#This Row],[edad]],BD.niños[[#This Row],[sexo]])</f>
        <v>AHC10F</v>
      </c>
      <c r="B52" t="s">
        <v>215</v>
      </c>
      <c r="C52" t="s">
        <v>167</v>
      </c>
      <c r="D52" t="s">
        <v>216</v>
      </c>
      <c r="E52">
        <v>10</v>
      </c>
      <c r="F52" t="str">
        <f>+IFERROR(INDEX(grupos.edades[grupo],MATCH(BD.niños[[#This Row],[edad]],grupos.edades[Edad],-1)),"9 y 10")</f>
        <v>9 y 10</v>
      </c>
      <c r="G52" t="s">
        <v>29</v>
      </c>
      <c r="H52">
        <v>5</v>
      </c>
      <c r="I52" t="s">
        <v>183</v>
      </c>
      <c r="J52">
        <v>2</v>
      </c>
      <c r="K52" s="5">
        <v>39696</v>
      </c>
      <c r="L52" s="5">
        <v>43370</v>
      </c>
      <c r="N52">
        <f>+TRUNC(BD.niños[edad 2],0)</f>
        <v>0</v>
      </c>
      <c r="O52">
        <f>+TRUNC((BD.niños[edad 2]-BD.niños[años])*12,0)</f>
        <v>0</v>
      </c>
    </row>
    <row r="53" spans="1:15" x14ac:dyDescent="0.55000000000000004">
      <c r="A53" s="1" t="str">
        <f t="array" ref="A53">+_xlfn.TEXTJOIN("",TRUE,UPPER(LEFT(BD.niños[[#This Row],[Nombre]:[apellido materno]],1)),BD.niños[[#This Row],[edad]],BD.niños[[#This Row],[sexo]])</f>
        <v>LMQ10F</v>
      </c>
      <c r="B53" t="s">
        <v>218</v>
      </c>
      <c r="C53" t="s">
        <v>219</v>
      </c>
      <c r="D53" t="s">
        <v>213</v>
      </c>
      <c r="E53">
        <v>10</v>
      </c>
      <c r="F53" t="str">
        <f>+IFERROR(INDEX(grupos.edades[grupo],MATCH(BD.niños[[#This Row],[edad]],grupos.edades[Edad],-1)),"9 y 10")</f>
        <v>9 y 10</v>
      </c>
      <c r="G53" t="s">
        <v>29</v>
      </c>
      <c r="H53">
        <v>5</v>
      </c>
      <c r="I53" t="s">
        <v>183</v>
      </c>
      <c r="J53">
        <v>2</v>
      </c>
      <c r="K53" s="5">
        <v>39729</v>
      </c>
      <c r="L53" s="5">
        <v>43370</v>
      </c>
      <c r="N53">
        <f>+TRUNC(BD.niños[edad 2],0)</f>
        <v>0</v>
      </c>
      <c r="O53">
        <f>+TRUNC((BD.niños[edad 2]-BD.niños[años])*12,0)</f>
        <v>0</v>
      </c>
    </row>
    <row r="54" spans="1:15" x14ac:dyDescent="0.55000000000000004">
      <c r="A54" s="1" t="str">
        <f t="array" ref="A54">+_xlfn.TEXTJOIN("",TRUE,UPPER(LEFT(BD.niños[[#This Row],[Nombre]:[apellido materno]],1)),BD.niños[[#This Row],[edad]],BD.niños[[#This Row],[sexo]])</f>
        <v>KSR8F</v>
      </c>
      <c r="B54" t="s">
        <v>221</v>
      </c>
      <c r="C54" t="s">
        <v>174</v>
      </c>
      <c r="D54" t="s">
        <v>222</v>
      </c>
      <c r="E54">
        <v>8</v>
      </c>
      <c r="F54" t="str">
        <f>+IFERROR(INDEX(grupos.edades[grupo],MATCH(BD.niños[[#This Row],[edad]],grupos.edades[Edad],-1)),"9 y 10")</f>
        <v>7 y 8</v>
      </c>
      <c r="G54" t="s">
        <v>29</v>
      </c>
      <c r="H54">
        <v>3</v>
      </c>
      <c r="I54" t="s">
        <v>183</v>
      </c>
      <c r="J54">
        <v>2</v>
      </c>
      <c r="L54" s="5">
        <v>43370</v>
      </c>
      <c r="N54">
        <f>+TRUNC(BD.niños[edad 2],0)</f>
        <v>0</v>
      </c>
      <c r="O54">
        <f>+TRUNC((BD.niños[edad 2]-BD.niños[años])*12,0)</f>
        <v>0</v>
      </c>
    </row>
    <row r="55" spans="1:15" x14ac:dyDescent="0.55000000000000004">
      <c r="A55" s="1" t="str">
        <f t="array" ref="A55">+_xlfn.TEXTJOIN("",TRUE,UPPER(LEFT(BD.niños[[#This Row],[Nombre]:[apellido materno]],1)),BD.niños[[#This Row],[edad]],BD.niños[[#This Row],[sexo]])</f>
        <v>OAG10M</v>
      </c>
      <c r="B55" t="s">
        <v>224</v>
      </c>
      <c r="C55" t="s">
        <v>225</v>
      </c>
      <c r="D55" t="s">
        <v>77</v>
      </c>
      <c r="E55">
        <v>10</v>
      </c>
      <c r="F55" t="str">
        <f>+IFERROR(INDEX(grupos.edades[grupo],MATCH(BD.niños[[#This Row],[edad]],grupos.edades[Edad],-1)),"9 y 10")</f>
        <v>9 y 10</v>
      </c>
      <c r="G55" t="s">
        <v>28</v>
      </c>
      <c r="H55">
        <v>5</v>
      </c>
      <c r="I55" t="s">
        <v>183</v>
      </c>
      <c r="J55">
        <v>2</v>
      </c>
      <c r="K55" s="5">
        <v>39689</v>
      </c>
      <c r="L55" s="5">
        <v>43370</v>
      </c>
      <c r="N55">
        <f>+TRUNC(BD.niños[edad 2],0)</f>
        <v>0</v>
      </c>
      <c r="O55">
        <f>+TRUNC((BD.niños[edad 2]-BD.niños[años])*12,0)</f>
        <v>0</v>
      </c>
    </row>
    <row r="56" spans="1:15" x14ac:dyDescent="0.55000000000000004">
      <c r="A56" s="1" t="str">
        <f t="array" ref="A56">+_xlfn.TEXTJOIN("",TRUE,UPPER(LEFT(BD.niños[[#This Row],[Nombre]:[apellido materno]],1)),BD.niños[[#This Row],[edad]],BD.niños[[#This Row],[sexo]])</f>
        <v>JNR7M</v>
      </c>
      <c r="B56" t="s">
        <v>227</v>
      </c>
      <c r="C56" t="s">
        <v>70</v>
      </c>
      <c r="D56" t="s">
        <v>228</v>
      </c>
      <c r="E56">
        <v>7</v>
      </c>
      <c r="F56" t="str">
        <f>+IFERROR(INDEX(grupos.edades[grupo],MATCH(BD.niños[[#This Row],[edad]],grupos.edades[Edad],-1)),"9 y 10")</f>
        <v>7 y 8</v>
      </c>
      <c r="G56" t="s">
        <v>28</v>
      </c>
      <c r="H56">
        <v>3</v>
      </c>
      <c r="I56" t="s">
        <v>183</v>
      </c>
      <c r="J56">
        <v>2</v>
      </c>
      <c r="L56" s="5">
        <v>43370</v>
      </c>
      <c r="N56">
        <f>+TRUNC(BD.niños[edad 2],0)</f>
        <v>0</v>
      </c>
      <c r="O56">
        <f>+TRUNC((BD.niños[edad 2]-BD.niños[años])*12,0)</f>
        <v>0</v>
      </c>
    </row>
    <row r="57" spans="1:15" x14ac:dyDescent="0.55000000000000004">
      <c r="A57" s="1" t="str">
        <f t="array" ref="A57">+_xlfn.TEXTJOIN("",TRUE,UPPER(LEFT(BD.niños[[#This Row],[Nombre]:[apellido materno]],1)),BD.niños[[#This Row],[edad]],BD.niños[[#This Row],[sexo]])</f>
        <v>KOL6F</v>
      </c>
      <c r="B57" t="s">
        <v>230</v>
      </c>
      <c r="C57" t="s">
        <v>197</v>
      </c>
      <c r="D57" t="s">
        <v>198</v>
      </c>
      <c r="E57">
        <v>6</v>
      </c>
      <c r="F57" t="str">
        <f>+IFERROR(INDEX(grupos.edades[grupo],MATCH(BD.niños[[#This Row],[edad]],grupos.edades[Edad],-1)),"9 y 10")</f>
        <v>5 y 6</v>
      </c>
      <c r="G57" t="s">
        <v>29</v>
      </c>
      <c r="H57">
        <v>1</v>
      </c>
      <c r="I57" t="s">
        <v>183</v>
      </c>
      <c r="J57">
        <v>2</v>
      </c>
      <c r="L57" s="5">
        <v>43370</v>
      </c>
      <c r="N57">
        <f>+TRUNC(BD.niños[edad 2],0)</f>
        <v>0</v>
      </c>
      <c r="O57">
        <f>+TRUNC((BD.niños[edad 2]-BD.niños[años])*12,0)</f>
        <v>0</v>
      </c>
    </row>
    <row r="58" spans="1:15" x14ac:dyDescent="0.55000000000000004">
      <c r="A58" s="1" t="str">
        <f t="array" ref="A58">+_xlfn.TEXTJOIN("",TRUE,UPPER(LEFT(BD.niños[[#This Row],[Nombre]:[apellido materno]],1)),BD.niños[[#This Row],[edad]],BD.niños[[#This Row],[sexo]])</f>
        <v>ATG10M</v>
      </c>
      <c r="B58" t="s">
        <v>232</v>
      </c>
      <c r="C58" t="s">
        <v>233</v>
      </c>
      <c r="D58" t="s">
        <v>111</v>
      </c>
      <c r="E58">
        <v>10</v>
      </c>
      <c r="F58" t="str">
        <f>+IFERROR(INDEX(grupos.edades[grupo],MATCH(BD.niños[[#This Row],[edad]],grupos.edades[Edad],-1)),"9 y 10")</f>
        <v>9 y 10</v>
      </c>
      <c r="G58" t="s">
        <v>28</v>
      </c>
      <c r="H58">
        <v>5</v>
      </c>
      <c r="I58" t="s">
        <v>183</v>
      </c>
      <c r="J58">
        <v>3</v>
      </c>
      <c r="L58" s="5">
        <v>43370</v>
      </c>
      <c r="N58">
        <f>+TRUNC(BD.niños[edad 2],0)</f>
        <v>0</v>
      </c>
      <c r="O58">
        <f>+TRUNC((BD.niños[edad 2]-BD.niños[años])*12,0)</f>
        <v>0</v>
      </c>
    </row>
    <row r="59" spans="1:15" x14ac:dyDescent="0.55000000000000004">
      <c r="A59" s="1" t="str">
        <f t="array" ref="A59">+_xlfn.TEXTJOIN("",TRUE,UPPER(LEFT(BD.niños[[#This Row],[Nombre]:[apellido materno]],1)),BD.niños[[#This Row],[edad]],BD.niños[[#This Row],[sexo]])</f>
        <v>DMM10M</v>
      </c>
      <c r="B59" t="s">
        <v>235</v>
      </c>
      <c r="C59" t="s">
        <v>236</v>
      </c>
      <c r="D59" t="s">
        <v>237</v>
      </c>
      <c r="E59">
        <v>10</v>
      </c>
      <c r="F59" t="str">
        <f>+IFERROR(INDEX(grupos.edades[grupo],MATCH(BD.niños[[#This Row],[edad]],grupos.edades[Edad],-1)),"9 y 10")</f>
        <v>9 y 10</v>
      </c>
      <c r="G59" t="s">
        <v>28</v>
      </c>
      <c r="H59">
        <v>5</v>
      </c>
      <c r="I59" t="s">
        <v>183</v>
      </c>
      <c r="J59">
        <v>3</v>
      </c>
      <c r="K59" s="5">
        <v>39508</v>
      </c>
      <c r="L59" s="5">
        <v>43370</v>
      </c>
      <c r="N59">
        <f>+TRUNC(BD.niños[edad 2],0)</f>
        <v>0</v>
      </c>
      <c r="O59">
        <f>+TRUNC((BD.niños[edad 2]-BD.niños[años])*12,0)</f>
        <v>0</v>
      </c>
    </row>
    <row r="60" spans="1:15" x14ac:dyDescent="0.55000000000000004">
      <c r="A60" s="1" t="str">
        <f t="array" ref="A60">+_xlfn.TEXTJOIN("",TRUE,UPPER(LEFT(BD.niños[[#This Row],[Nombre]:[apellido materno]],1)),BD.niños[[#This Row],[edad]],BD.niños[[#This Row],[sexo]])</f>
        <v>MAD10F</v>
      </c>
      <c r="B60" t="s">
        <v>239</v>
      </c>
      <c r="C60" t="s">
        <v>240</v>
      </c>
      <c r="D60" t="s">
        <v>201</v>
      </c>
      <c r="E60">
        <v>10</v>
      </c>
      <c r="F60" t="str">
        <f>+IFERROR(INDEX(grupos.edades[grupo],MATCH(BD.niños[[#This Row],[edad]],grupos.edades[Edad],-1)),"9 y 10")</f>
        <v>9 y 10</v>
      </c>
      <c r="G60" t="s">
        <v>29</v>
      </c>
      <c r="H60">
        <v>5</v>
      </c>
      <c r="I60" t="s">
        <v>183</v>
      </c>
      <c r="J60">
        <v>3</v>
      </c>
      <c r="K60" s="5">
        <v>39669</v>
      </c>
      <c r="L60" s="5">
        <v>43370</v>
      </c>
      <c r="N60">
        <f>+TRUNC(BD.niños[edad 2],0)</f>
        <v>0</v>
      </c>
      <c r="O60">
        <f>+TRUNC((BD.niños[edad 2]-BD.niños[años])*12,0)</f>
        <v>0</v>
      </c>
    </row>
    <row r="61" spans="1:15" x14ac:dyDescent="0.55000000000000004">
      <c r="A61" s="1" t="str">
        <f t="array" ref="A61">+_xlfn.TEXTJOIN("",TRUE,UPPER(LEFT(BD.niños[[#This Row],[Nombre]:[apellido materno]],1)),BD.niños[[#This Row],[edad]],BD.niños[[#This Row],[sexo]])</f>
        <v>FNV8M</v>
      </c>
      <c r="B61" t="s">
        <v>242</v>
      </c>
      <c r="C61" t="s">
        <v>243</v>
      </c>
      <c r="D61" t="s">
        <v>244</v>
      </c>
      <c r="E61">
        <v>8</v>
      </c>
      <c r="F61" t="str">
        <f>+IFERROR(INDEX(grupos.edades[grupo],MATCH(BD.niños[[#This Row],[edad]],grupos.edades[Edad],-1)),"9 y 10")</f>
        <v>7 y 8</v>
      </c>
      <c r="G61" t="s">
        <v>28</v>
      </c>
      <c r="H61">
        <v>3</v>
      </c>
      <c r="I61" t="s">
        <v>183</v>
      </c>
      <c r="J61">
        <v>3</v>
      </c>
      <c r="K61" s="5">
        <v>40110</v>
      </c>
      <c r="L61" s="5">
        <v>43370</v>
      </c>
      <c r="N61">
        <f>+TRUNC(BD.niños[edad 2],0)</f>
        <v>0</v>
      </c>
      <c r="O61">
        <f>+TRUNC((BD.niños[edad 2]-BD.niños[años])*12,0)</f>
        <v>0</v>
      </c>
    </row>
    <row r="62" spans="1:15" x14ac:dyDescent="0.55000000000000004">
      <c r="A62" s="1" t="str">
        <f t="array" ref="A62">+_xlfn.TEXTJOIN("",TRUE,UPPER(LEFT(BD.niños[[#This Row],[Nombre]:[apellido materno]],1)),BD.niños[[#This Row],[edad]],BD.niños[[#This Row],[sexo]])</f>
        <v>MCA6M</v>
      </c>
      <c r="B62" t="s">
        <v>247</v>
      </c>
      <c r="C62" t="s">
        <v>246</v>
      </c>
      <c r="D62" t="s">
        <v>248</v>
      </c>
      <c r="E62">
        <v>6</v>
      </c>
      <c r="F62" t="str">
        <f>+IFERROR(INDEX(grupos.edades[grupo],MATCH(BD.niños[[#This Row],[edad]],grupos.edades[Edad],-1)),"9 y 10")</f>
        <v>5 y 6</v>
      </c>
      <c r="G62" t="s">
        <v>28</v>
      </c>
      <c r="H62">
        <v>1</v>
      </c>
      <c r="I62" t="s">
        <v>183</v>
      </c>
      <c r="J62">
        <v>3</v>
      </c>
      <c r="L62" s="5">
        <v>43370</v>
      </c>
      <c r="N62">
        <f>+TRUNC(BD.niños[edad 2],0)</f>
        <v>0</v>
      </c>
      <c r="O62">
        <f>+TRUNC((BD.niños[edad 2]-BD.niños[años])*12,0)</f>
        <v>0</v>
      </c>
    </row>
    <row r="63" spans="1:15" x14ac:dyDescent="0.55000000000000004">
      <c r="A63" s="1" t="str">
        <f t="array" ref="A63">+_xlfn.TEXTJOIN("",TRUE,UPPER(LEFT(BD.niños[[#This Row],[Nombre]:[apellido materno]],1)),BD.niños[[#This Row],[edad]],BD.niños[[#This Row],[sexo]])</f>
        <v>AMC7M</v>
      </c>
      <c r="B63" t="s">
        <v>250</v>
      </c>
      <c r="C63" t="s">
        <v>251</v>
      </c>
      <c r="D63" t="s">
        <v>252</v>
      </c>
      <c r="E63">
        <v>7</v>
      </c>
      <c r="F63" t="str">
        <f>+IFERROR(INDEX(grupos.edades[grupo],MATCH(BD.niños[[#This Row],[edad]],grupos.edades[Edad],-1)),"9 y 10")</f>
        <v>7 y 8</v>
      </c>
      <c r="G63" t="s">
        <v>28</v>
      </c>
      <c r="H63">
        <v>3</v>
      </c>
      <c r="I63" t="s">
        <v>183</v>
      </c>
      <c r="J63">
        <v>3</v>
      </c>
      <c r="K63" s="5">
        <v>40308</v>
      </c>
      <c r="L63" s="5">
        <v>43370</v>
      </c>
      <c r="N63">
        <f>+TRUNC(BD.niños[edad 2],0)</f>
        <v>0</v>
      </c>
      <c r="O63">
        <f>+TRUNC((BD.niños[edad 2]-BD.niños[años])*12,0)</f>
        <v>0</v>
      </c>
    </row>
    <row r="64" spans="1:15" x14ac:dyDescent="0.55000000000000004">
      <c r="A64" s="1" t="str">
        <f t="array" ref="A64">+_xlfn.TEXTJOIN("",TRUE,UPPER(LEFT(BD.niños[[#This Row],[Nombre]:[apellido materno]],1)),BD.niños[[#This Row],[edad]],BD.niños[[#This Row],[sexo]])</f>
        <v>ABJ8M</v>
      </c>
      <c r="B64" t="s">
        <v>254</v>
      </c>
      <c r="C64" t="s">
        <v>255</v>
      </c>
      <c r="D64" t="s">
        <v>256</v>
      </c>
      <c r="E64">
        <v>8</v>
      </c>
      <c r="F64" t="str">
        <f>+IFERROR(INDEX(grupos.edades[grupo],MATCH(BD.niños[[#This Row],[edad]],grupos.edades[Edad],-1)),"9 y 10")</f>
        <v>7 y 8</v>
      </c>
      <c r="G64" t="s">
        <v>28</v>
      </c>
      <c r="H64">
        <v>3</v>
      </c>
      <c r="I64" t="s">
        <v>183</v>
      </c>
      <c r="J64">
        <v>3</v>
      </c>
      <c r="K64" s="5">
        <v>40357</v>
      </c>
      <c r="L64" s="5">
        <v>43370</v>
      </c>
      <c r="N64">
        <f>+TRUNC(BD.niños[edad 2],0)</f>
        <v>0</v>
      </c>
      <c r="O64">
        <f>+TRUNC((BD.niños[edad 2]-BD.niños[años])*12,0)</f>
        <v>0</v>
      </c>
    </row>
    <row r="65" spans="1:15" x14ac:dyDescent="0.55000000000000004">
      <c r="A65" s="1" t="str">
        <f t="array" ref="A65">+_xlfn.TEXTJOIN("",TRUE,UPPER(LEFT(BD.niños[[#This Row],[Nombre]:[apellido materno]],1)),BD.niños[[#This Row],[edad]],BD.niños[[#This Row],[sexo]])</f>
        <v>ISP6M</v>
      </c>
      <c r="B65" t="s">
        <v>270</v>
      </c>
      <c r="C65" t="s">
        <v>271</v>
      </c>
      <c r="D65" t="s">
        <v>272</v>
      </c>
      <c r="E65">
        <v>6</v>
      </c>
      <c r="F65" t="str">
        <f>+IFERROR(INDEX(grupos.edades[grupo],MATCH(BD.niños[[#This Row],[edad]],grupos.edades[Edad],-1)),"9 y 10")</f>
        <v>5 y 6</v>
      </c>
      <c r="G65" t="s">
        <v>28</v>
      </c>
      <c r="H65">
        <v>1</v>
      </c>
      <c r="I65" t="s">
        <v>273</v>
      </c>
      <c r="J65">
        <v>1</v>
      </c>
      <c r="K65" s="13">
        <v>43245</v>
      </c>
      <c r="L65" s="5">
        <v>43377</v>
      </c>
      <c r="N65">
        <f>+TRUNC(BD.niños[edad 2],0)</f>
        <v>0</v>
      </c>
      <c r="O65">
        <f>+TRUNC((BD.niños[edad 2]-BD.niños[años])*12,0)</f>
        <v>0</v>
      </c>
    </row>
    <row r="66" spans="1:15" x14ac:dyDescent="0.55000000000000004">
      <c r="A66" s="1" t="str">
        <f t="array" ref="A66">+_xlfn.TEXTJOIN("",TRUE,UPPER(LEFT(BD.niños[[#This Row],[Nombre]:[apellido materno]],1)),BD.niños[[#This Row],[edad]],BD.niños[[#This Row],[sexo]])</f>
        <v>MBG6M</v>
      </c>
      <c r="B66" t="s">
        <v>275</v>
      </c>
      <c r="C66" t="s">
        <v>255</v>
      </c>
      <c r="D66" t="s">
        <v>126</v>
      </c>
      <c r="E66">
        <v>6</v>
      </c>
      <c r="F66" t="str">
        <f>+IFERROR(INDEX(grupos.edades[grupo],MATCH(BD.niños[[#This Row],[edad]],grupos.edades[Edad],-1)),"9 y 10")</f>
        <v>5 y 6</v>
      </c>
      <c r="G66" t="s">
        <v>28</v>
      </c>
      <c r="H66">
        <v>1</v>
      </c>
      <c r="I66" t="s">
        <v>273</v>
      </c>
      <c r="J66">
        <v>1</v>
      </c>
      <c r="L66" s="5">
        <v>43377</v>
      </c>
      <c r="N66">
        <f>+TRUNC(BD.niños[edad 2],0)</f>
        <v>0</v>
      </c>
      <c r="O66">
        <f>+TRUNC((BD.niños[edad 2]-BD.niños[años])*12,0)</f>
        <v>0</v>
      </c>
    </row>
    <row r="67" spans="1:15" x14ac:dyDescent="0.55000000000000004">
      <c r="A67" s="1" t="str">
        <f t="array" ref="A67">+_xlfn.TEXTJOIN("",TRUE,UPPER(LEFT(BD.niños[[#This Row],[Nombre]:[apellido materno]],1)),BD.niños[[#This Row],[edad]],BD.niños[[#This Row],[sexo]])</f>
        <v>VNB7F</v>
      </c>
      <c r="B67" t="s">
        <v>277</v>
      </c>
      <c r="C67" t="s">
        <v>243</v>
      </c>
      <c r="D67" t="s">
        <v>278</v>
      </c>
      <c r="E67">
        <v>7</v>
      </c>
      <c r="F67" t="str">
        <f>+IFERROR(INDEX(grupos.edades[grupo],MATCH(BD.niños[[#This Row],[edad]],grupos.edades[Edad],-1)),"9 y 10")</f>
        <v>7 y 8</v>
      </c>
      <c r="G67" t="s">
        <v>29</v>
      </c>
      <c r="H67">
        <v>3</v>
      </c>
      <c r="I67" t="s">
        <v>273</v>
      </c>
      <c r="J67">
        <v>1</v>
      </c>
      <c r="K67" s="13">
        <v>43439</v>
      </c>
      <c r="L67" s="5">
        <v>43377</v>
      </c>
      <c r="N67">
        <f>+TRUNC(BD.niños[edad 2],0)</f>
        <v>0</v>
      </c>
      <c r="O67">
        <f>+TRUNC((BD.niños[edad 2]-BD.niños[años])*12,0)</f>
        <v>0</v>
      </c>
    </row>
    <row r="68" spans="1:15" x14ac:dyDescent="0.55000000000000004">
      <c r="A68" s="1" t="str">
        <f t="array" ref="A68">+_xlfn.TEXTJOIN("",TRUE,UPPER(LEFT(BD.niños[[#This Row],[Nombre]:[apellido materno]],1)),BD.niños[[#This Row],[edad]],BD.niños[[#This Row],[sexo]])</f>
        <v>KEF5F</v>
      </c>
      <c r="B68" t="s">
        <v>221</v>
      </c>
      <c r="C68" t="s">
        <v>280</v>
      </c>
      <c r="D68" t="s">
        <v>281</v>
      </c>
      <c r="E68">
        <v>5</v>
      </c>
      <c r="F68" t="str">
        <f>+IFERROR(INDEX(grupos.edades[grupo],MATCH(BD.niños[[#This Row],[edad]],grupos.edades[Edad],-1)),"9 y 10")</f>
        <v>5 y 6</v>
      </c>
      <c r="G68" t="s">
        <v>29</v>
      </c>
      <c r="H68">
        <v>1</v>
      </c>
      <c r="I68" t="s">
        <v>273</v>
      </c>
      <c r="J68">
        <v>1</v>
      </c>
      <c r="L68" s="5">
        <v>43377</v>
      </c>
      <c r="N68">
        <f>+TRUNC(BD.niños[edad 2],0)</f>
        <v>0</v>
      </c>
      <c r="O68">
        <f>+TRUNC((BD.niños[edad 2]-BD.niños[años])*12,0)</f>
        <v>0</v>
      </c>
    </row>
    <row r="69" spans="1:15" x14ac:dyDescent="0.55000000000000004">
      <c r="A69" s="1" t="str">
        <f t="array" ref="A69">+_xlfn.TEXTJOIN("",TRUE,UPPER(LEFT(BD.niños[[#This Row],[Nombre]:[apellido materno]],1)),BD.niños[[#This Row],[edad]],BD.niños[[#This Row],[sexo]])</f>
        <v>GIC5M</v>
      </c>
      <c r="B69" t="s">
        <v>283</v>
      </c>
      <c r="C69" t="s">
        <v>284</v>
      </c>
      <c r="D69" t="s">
        <v>285</v>
      </c>
      <c r="E69">
        <v>5</v>
      </c>
      <c r="F69" t="str">
        <f>+IFERROR(INDEX(grupos.edades[grupo],MATCH(BD.niños[[#This Row],[edad]],grupos.edades[Edad],-1)),"9 y 10")</f>
        <v>5 y 6</v>
      </c>
      <c r="G69" t="s">
        <v>28</v>
      </c>
      <c r="H69">
        <v>1</v>
      </c>
      <c r="I69" t="s">
        <v>273</v>
      </c>
      <c r="J69">
        <v>2</v>
      </c>
      <c r="L69" s="5">
        <v>43377</v>
      </c>
      <c r="N69">
        <f>+TRUNC(BD.niños[edad 2],0)</f>
        <v>0</v>
      </c>
      <c r="O69">
        <f>+TRUNC((BD.niños[edad 2]-BD.niños[años])*12,0)</f>
        <v>0</v>
      </c>
    </row>
    <row r="70" spans="1:15" x14ac:dyDescent="0.55000000000000004">
      <c r="A70" s="1" t="str">
        <f t="array" ref="A70">+_xlfn.TEXTJOIN("",TRUE,UPPER(LEFT(BD.niños[[#This Row],[Nombre]:[apellido materno]],1)),BD.niños[[#This Row],[edad]],BD.niños[[#This Row],[sexo]])</f>
        <v>DRP6M</v>
      </c>
      <c r="B70" t="s">
        <v>287</v>
      </c>
      <c r="C70" t="s">
        <v>288</v>
      </c>
      <c r="D70" t="s">
        <v>289</v>
      </c>
      <c r="E70">
        <v>6</v>
      </c>
      <c r="F70" t="str">
        <f>+IFERROR(INDEX(grupos.edades[grupo],MATCH(BD.niños[[#This Row],[edad]],grupos.edades[Edad],-1)),"9 y 10")</f>
        <v>5 y 6</v>
      </c>
      <c r="G70" t="s">
        <v>28</v>
      </c>
      <c r="H70">
        <v>1</v>
      </c>
      <c r="I70" t="s">
        <v>273</v>
      </c>
      <c r="J70">
        <v>2</v>
      </c>
      <c r="L70" s="5">
        <v>43377</v>
      </c>
      <c r="N70">
        <f>+TRUNC(BD.niños[edad 2],0)</f>
        <v>0</v>
      </c>
      <c r="O70">
        <f>+TRUNC((BD.niños[edad 2]-BD.niños[años])*12,0)</f>
        <v>0</v>
      </c>
    </row>
    <row r="71" spans="1:15" x14ac:dyDescent="0.55000000000000004">
      <c r="A71" s="1" t="str">
        <f t="array" ref="A71">+_xlfn.TEXTJOIN("",TRUE,UPPER(LEFT(BD.niños[[#This Row],[Nombre]:[apellido materno]],1)),BD.niños[[#This Row],[edad]],BD.niños[[#This Row],[sexo]])</f>
        <v>CPG7M</v>
      </c>
      <c r="B71" t="s">
        <v>291</v>
      </c>
      <c r="C71" t="s">
        <v>292</v>
      </c>
      <c r="D71" t="s">
        <v>293</v>
      </c>
      <c r="E71">
        <v>7</v>
      </c>
      <c r="F71" t="str">
        <f>+IFERROR(INDEX(grupos.edades[grupo],MATCH(BD.niños[[#This Row],[edad]],grupos.edades[Edad],-1)),"9 y 10")</f>
        <v>7 y 8</v>
      </c>
      <c r="G71" t="s">
        <v>28</v>
      </c>
      <c r="H71">
        <v>1</v>
      </c>
      <c r="I71" t="s">
        <v>273</v>
      </c>
      <c r="J71">
        <v>2</v>
      </c>
      <c r="K71" s="13">
        <v>43319</v>
      </c>
      <c r="L71" s="5">
        <v>43377</v>
      </c>
      <c r="N71">
        <f>+TRUNC(BD.niños[edad 2],0)</f>
        <v>0</v>
      </c>
      <c r="O71">
        <f>+TRUNC((BD.niños[edad 2]-BD.niños[años])*12,0)</f>
        <v>0</v>
      </c>
    </row>
    <row r="72" spans="1:15" x14ac:dyDescent="0.55000000000000004">
      <c r="A72" s="1" t="str">
        <f t="array" ref="A72">+_xlfn.TEXTJOIN("",TRUE,UPPER(LEFT(BD.niños[[#This Row],[Nombre]:[apellido materno]],1)),BD.niños[[#This Row],[edad]],BD.niños[[#This Row],[sexo]])</f>
        <v>CLB8M</v>
      </c>
      <c r="B72" t="s">
        <v>189</v>
      </c>
      <c r="C72" t="s">
        <v>178</v>
      </c>
      <c r="D72" t="s">
        <v>186</v>
      </c>
      <c r="E72">
        <v>8</v>
      </c>
      <c r="F72" t="str">
        <f>+IFERROR(INDEX(grupos.edades[grupo],MATCH(BD.niños[[#This Row],[edad]],grupos.edades[Edad],-1)),"9 y 10")</f>
        <v>7 y 8</v>
      </c>
      <c r="G72" t="s">
        <v>28</v>
      </c>
      <c r="H72">
        <v>3</v>
      </c>
      <c r="I72" t="s">
        <v>273</v>
      </c>
      <c r="J72">
        <v>2</v>
      </c>
      <c r="K72" s="5">
        <v>40401</v>
      </c>
      <c r="L72" s="5">
        <v>43377</v>
      </c>
      <c r="O72">
        <f>+TRUNC((BD.niños[edad 2]-BD.niños[años])*12,0)</f>
        <v>0</v>
      </c>
    </row>
    <row r="73" spans="1:15" x14ac:dyDescent="0.55000000000000004">
      <c r="A73" s="1" t="str">
        <f t="array" ref="A73">+_xlfn.TEXTJOIN("",TRUE,UPPER(LEFT(BD.niños[[#This Row],[Nombre]:[apellido materno]],1)),BD.niños[[#This Row],[edad]],BD.niños[[#This Row],[sexo]])</f>
        <v>AAM8M</v>
      </c>
      <c r="B73" t="s">
        <v>296</v>
      </c>
      <c r="C73" t="s">
        <v>297</v>
      </c>
      <c r="D73" t="s">
        <v>298</v>
      </c>
      <c r="E73">
        <v>8</v>
      </c>
      <c r="F73" t="str">
        <f>+IFERROR(INDEX(grupos.edades[grupo],MATCH(BD.niños[[#This Row],[edad]],grupos.edades[Edad],-1)),"9 y 10")</f>
        <v>7 y 8</v>
      </c>
      <c r="G73" t="s">
        <v>28</v>
      </c>
      <c r="H73">
        <v>3</v>
      </c>
      <c r="I73" t="s">
        <v>273</v>
      </c>
      <c r="J73">
        <v>3</v>
      </c>
      <c r="K73" s="5">
        <v>40411</v>
      </c>
      <c r="L73" s="5">
        <v>43377</v>
      </c>
      <c r="O73">
        <f>+TRUNC((BD.niños[edad 2]-BD.niños[años])*12,0)</f>
        <v>0</v>
      </c>
    </row>
    <row r="74" spans="1:15" x14ac:dyDescent="0.55000000000000004">
      <c r="A74" s="1" t="str">
        <f t="array" ref="A74">+_xlfn.TEXTJOIN("",TRUE,UPPER(LEFT(BD.niños[[#This Row],[Nombre]:[apellido materno]],1)),BD.niños[[#This Row],[edad]],BD.niños[[#This Row],[sexo]])</f>
        <v>DLM5M</v>
      </c>
      <c r="B74" t="s">
        <v>287</v>
      </c>
      <c r="C74" t="s">
        <v>300</v>
      </c>
      <c r="D74" t="s">
        <v>155</v>
      </c>
      <c r="E74">
        <v>5</v>
      </c>
      <c r="F74" t="str">
        <f>+IFERROR(INDEX(grupos.edades[grupo],MATCH(BD.niños[[#This Row],[edad]],grupos.edades[Edad],-1)),"9 y 10")</f>
        <v>5 y 6</v>
      </c>
      <c r="G74" t="s">
        <v>28</v>
      </c>
      <c r="H74">
        <v>3</v>
      </c>
      <c r="I74" t="s">
        <v>273</v>
      </c>
      <c r="J74">
        <v>3</v>
      </c>
      <c r="K74" s="5"/>
      <c r="L74" s="5">
        <v>43377</v>
      </c>
      <c r="O74">
        <f>+TRUNC((BD.niños[edad 2]-BD.niños[años])*12,0)</f>
        <v>0</v>
      </c>
    </row>
    <row r="75" spans="1:15" x14ac:dyDescent="0.55000000000000004">
      <c r="A75" s="1" t="str">
        <f t="array" ref="A75">+_xlfn.TEXTJOIN("",TRUE,UPPER(LEFT(BD.niños[[#This Row],[Nombre]:[apellido materno]],1)),BD.niños[[#This Row],[edad]],BD.niños[[#This Row],[sexo]])</f>
        <v>OMA8M</v>
      </c>
      <c r="B75" t="s">
        <v>302</v>
      </c>
      <c r="C75" t="s">
        <v>303</v>
      </c>
      <c r="D75" t="s">
        <v>304</v>
      </c>
      <c r="E75">
        <v>8</v>
      </c>
      <c r="F75" t="str">
        <f>+IFERROR(INDEX(grupos.edades[grupo],MATCH(BD.niños[[#This Row],[edad]],grupos.edades[Edad],-1)),"9 y 10")</f>
        <v>7 y 8</v>
      </c>
      <c r="G75" t="s">
        <v>28</v>
      </c>
      <c r="H75">
        <v>3</v>
      </c>
      <c r="I75" t="s">
        <v>273</v>
      </c>
      <c r="J75">
        <v>3</v>
      </c>
      <c r="K75" s="5">
        <v>40205</v>
      </c>
      <c r="L75" s="5">
        <v>43377</v>
      </c>
      <c r="O75">
        <f>+TRUNC((BD.niños[edad 2]-BD.niños[años])*12,0)</f>
        <v>0</v>
      </c>
    </row>
    <row r="76" spans="1:15" x14ac:dyDescent="0.55000000000000004">
      <c r="A76" s="1" t="str">
        <f t="array" ref="A76">+_xlfn.TEXTJOIN("",TRUE,UPPER(LEFT(BD.niños[[#This Row],[Nombre]:[apellido materno]],1)),BD.niños[[#This Row],[edad]],BD.niños[[#This Row],[sexo]])</f>
        <v>MBO9M</v>
      </c>
      <c r="B76" t="s">
        <v>306</v>
      </c>
      <c r="C76" t="s">
        <v>255</v>
      </c>
      <c r="D76" t="s">
        <v>307</v>
      </c>
      <c r="E76">
        <v>9</v>
      </c>
      <c r="F76" t="str">
        <f>+IFERROR(INDEX(grupos.edades[grupo],MATCH(BD.niños[[#This Row],[edad]],grupos.edades[Edad],-1)),"9 y 10")</f>
        <v>9 y 10</v>
      </c>
      <c r="G76" t="s">
        <v>28</v>
      </c>
      <c r="H76">
        <v>3</v>
      </c>
      <c r="I76" t="s">
        <v>273</v>
      </c>
      <c r="J76">
        <v>3</v>
      </c>
      <c r="K76" s="5">
        <v>40118</v>
      </c>
      <c r="L76" s="5">
        <v>43377</v>
      </c>
      <c r="O76">
        <f>+TRUNC((BD.niños[edad 2]-BD.niños[años])*12,0)</f>
        <v>0</v>
      </c>
    </row>
    <row r="77" spans="1:15" x14ac:dyDescent="0.55000000000000004">
      <c r="A77" s="1" t="str">
        <f t="array" ref="A77">+_xlfn.TEXTJOIN("",TRUE,UPPER(LEFT(BD.niños[[#This Row],[Nombre]:[apellido materno]],1)),BD.niños[[#This Row],[edad]],BD.niños[[#This Row],[sexo]])</f>
        <v>LMR10M</v>
      </c>
      <c r="B77" t="s">
        <v>309</v>
      </c>
      <c r="C77" t="s">
        <v>310</v>
      </c>
      <c r="D77" t="s">
        <v>115</v>
      </c>
      <c r="E77">
        <v>10</v>
      </c>
      <c r="F77" t="str">
        <f>+IFERROR(INDEX(grupos.edades[grupo],MATCH(BD.niños[[#This Row],[edad]],grupos.edades[Edad],-1)),"9 y 10")</f>
        <v>9 y 10</v>
      </c>
      <c r="G77" t="s">
        <v>28</v>
      </c>
      <c r="H77">
        <v>5</v>
      </c>
      <c r="I77" t="s">
        <v>273</v>
      </c>
      <c r="J77">
        <v>3</v>
      </c>
      <c r="K77" s="5">
        <v>39468</v>
      </c>
      <c r="L77" s="5">
        <v>43378</v>
      </c>
      <c r="O77">
        <f>+TRUNC((BD.niños[edad 2]-BD.niños[años])*12,0)</f>
        <v>0</v>
      </c>
    </row>
    <row r="78" spans="1:15" x14ac:dyDescent="0.55000000000000004">
      <c r="A78" s="1" t="str">
        <f t="array" ref="A78">+_xlfn.TEXTJOIN("",TRUE,UPPER(LEFT(BD.niños[[#This Row],[Nombre]:[apellido materno]],1)),BD.niños[[#This Row],[edad]],BD.niños[[#This Row],[sexo]])</f>
        <v>SRE10M</v>
      </c>
      <c r="B78" t="s">
        <v>312</v>
      </c>
      <c r="C78" t="s">
        <v>84</v>
      </c>
      <c r="D78" t="s">
        <v>313</v>
      </c>
      <c r="E78">
        <v>10</v>
      </c>
      <c r="F78" t="str">
        <f>+IFERROR(INDEX(grupos.edades[grupo],MATCH(BD.niños[[#This Row],[edad]],grupos.edades[Edad],-1)),"9 y 10")</f>
        <v>9 y 10</v>
      </c>
      <c r="G78" t="s">
        <v>28</v>
      </c>
      <c r="H78">
        <v>5</v>
      </c>
      <c r="I78" t="s">
        <v>273</v>
      </c>
      <c r="J78">
        <v>3</v>
      </c>
      <c r="K78" s="5">
        <v>40197</v>
      </c>
      <c r="L78" s="5">
        <v>43378</v>
      </c>
      <c r="O78">
        <f>+TRUNC((BD.niños[edad 2]-BD.niños[años])*12,0)</f>
        <v>0</v>
      </c>
    </row>
    <row r="79" spans="1:15" x14ac:dyDescent="0.55000000000000004">
      <c r="A79" s="1" t="str">
        <f t="array" ref="A79">+_xlfn.TEXTJOIN("",TRUE,UPPER(LEFT(BD.niños[[#This Row],[Nombre]:[apellido materno]],1)),BD.niños[[#This Row],[edad]],BD.niños[[#This Row],[sexo]])</f>
        <v>VNH10F</v>
      </c>
      <c r="B79" t="s">
        <v>315</v>
      </c>
      <c r="C79" t="s">
        <v>316</v>
      </c>
      <c r="D79" t="s">
        <v>167</v>
      </c>
      <c r="E79">
        <v>10</v>
      </c>
      <c r="F79" t="str">
        <f>+IFERROR(INDEX(grupos.edades[grupo],MATCH(BD.niños[[#This Row],[edad]],grupos.edades[Edad],-1)),"9 y 10")</f>
        <v>9 y 10</v>
      </c>
      <c r="G79" t="s">
        <v>29</v>
      </c>
      <c r="H79">
        <v>5</v>
      </c>
      <c r="I79" t="s">
        <v>273</v>
      </c>
      <c r="J79">
        <v>2</v>
      </c>
      <c r="K79" s="5">
        <v>43322</v>
      </c>
      <c r="L79" s="5">
        <v>43378</v>
      </c>
      <c r="O79">
        <f>+TRUNC((BD.niños[edad 2]-BD.niños[años])*12,0)</f>
        <v>0</v>
      </c>
    </row>
    <row r="80" spans="1:15" x14ac:dyDescent="0.55000000000000004">
      <c r="A80" s="1" t="str">
        <f t="array" ref="A80">+_xlfn.TEXTJOIN("",TRUE,UPPER(LEFT(BD.niños[[#This Row],[Nombre]:[apellido materno]],1)),BD.niños[[#This Row],[edad]],BD.niños[[#This Row],[sexo]])</f>
        <v>SUA10M</v>
      </c>
      <c r="B80" t="s">
        <v>312</v>
      </c>
      <c r="C80" t="s">
        <v>318</v>
      </c>
      <c r="D80" t="s">
        <v>319</v>
      </c>
      <c r="E80">
        <v>10</v>
      </c>
      <c r="F80" t="str">
        <f>+IFERROR(INDEX(grupos.edades[grupo],MATCH(BD.niños[[#This Row],[edad]],grupos.edades[Edad],-1)),"9 y 10")</f>
        <v>9 y 10</v>
      </c>
      <c r="G80" t="s">
        <v>28</v>
      </c>
      <c r="H80">
        <v>5</v>
      </c>
      <c r="I80" t="s">
        <v>273</v>
      </c>
      <c r="J80">
        <v>2</v>
      </c>
      <c r="K80" s="25">
        <v>39709</v>
      </c>
      <c r="L80" s="5">
        <v>43378</v>
      </c>
      <c r="O80">
        <f>+TRUNC((BD.niños[edad 2]-BD.niños[años])*12,0)</f>
        <v>0</v>
      </c>
    </row>
    <row r="81" spans="1:15" x14ac:dyDescent="0.55000000000000004">
      <c r="A81" s="1" t="str">
        <f t="array" ref="A81">+_xlfn.TEXTJOIN("",TRUE,UPPER(LEFT(BD.niños[[#This Row],[Nombre]:[apellido materno]],1)),BD.niños[[#This Row],[edad]],BD.niños[[#This Row],[sexo]])</f>
        <v>MPR8F</v>
      </c>
      <c r="B81" t="s">
        <v>177</v>
      </c>
      <c r="C81" t="s">
        <v>321</v>
      </c>
      <c r="D81" t="s">
        <v>322</v>
      </c>
      <c r="E81">
        <v>8</v>
      </c>
      <c r="F81" t="str">
        <f>+IFERROR(INDEX(grupos.edades[grupo],MATCH(BD.niños[[#This Row],[edad]],grupos.edades[Edad],-1)),"9 y 10")</f>
        <v>7 y 8</v>
      </c>
      <c r="G81" t="s">
        <v>29</v>
      </c>
      <c r="H81">
        <v>3</v>
      </c>
      <c r="I81" t="s">
        <v>273</v>
      </c>
      <c r="J81">
        <v>2</v>
      </c>
      <c r="K81" s="5">
        <v>40278</v>
      </c>
      <c r="L81" s="5">
        <v>43378</v>
      </c>
      <c r="O81">
        <f>+TRUNC((BD.niños[edad 2]-BD.niños[años])*12,0)</f>
        <v>0</v>
      </c>
    </row>
    <row r="82" spans="1:15" x14ac:dyDescent="0.55000000000000004">
      <c r="A82" s="1" t="str">
        <f t="array" ref="A82">+_xlfn.TEXTJOIN("",TRUE,UPPER(LEFT(BD.niños[[#This Row],[Nombre]:[apellido materno]],1)),BD.niños[[#This Row],[edad]],BD.niños[[#This Row],[sexo]])</f>
        <v>CCM7F</v>
      </c>
      <c r="B82" t="s">
        <v>324</v>
      </c>
      <c r="C82" t="s">
        <v>325</v>
      </c>
      <c r="D82" t="s">
        <v>326</v>
      </c>
      <c r="E82">
        <v>7</v>
      </c>
      <c r="F82" t="str">
        <f>+IFERROR(INDEX(grupos.edades[grupo],MATCH(BD.niños[[#This Row],[edad]],grupos.edades[Edad],-1)),"9 y 10")</f>
        <v>7 y 8</v>
      </c>
      <c r="G82" t="s">
        <v>29</v>
      </c>
      <c r="H82">
        <v>3</v>
      </c>
      <c r="I82" t="s">
        <v>273</v>
      </c>
      <c r="J82">
        <v>2</v>
      </c>
      <c r="K82" s="5"/>
      <c r="L82" s="5">
        <v>43378</v>
      </c>
      <c r="O82">
        <f>+TRUNC((BD.niños[edad 2]-BD.niños[años])*12,0)</f>
        <v>0</v>
      </c>
    </row>
    <row r="83" spans="1:15" x14ac:dyDescent="0.55000000000000004">
      <c r="A83" s="1" t="str">
        <f t="array" ref="A83">+_xlfn.TEXTJOIN("",TRUE,UPPER(LEFT(BD.niños[[#This Row],[Nombre]:[apellido materno]],1)),BD.niños[[#This Row],[edad]],BD.niños[[#This Row],[sexo]])</f>
        <v>ZLO8F</v>
      </c>
      <c r="B83" t="s">
        <v>328</v>
      </c>
      <c r="C83" t="s">
        <v>329</v>
      </c>
      <c r="D83" t="s">
        <v>330</v>
      </c>
      <c r="E83">
        <v>8</v>
      </c>
      <c r="F83" t="str">
        <f>+IFERROR(INDEX(grupos.edades[grupo],MATCH(BD.niños[[#This Row],[edad]],grupos.edades[Edad],-1)),"9 y 10")</f>
        <v>7 y 8</v>
      </c>
      <c r="G83" t="s">
        <v>29</v>
      </c>
      <c r="H83">
        <v>3</v>
      </c>
      <c r="I83" t="s">
        <v>273</v>
      </c>
      <c r="J83">
        <v>2</v>
      </c>
      <c r="K83" s="5">
        <v>40410</v>
      </c>
      <c r="L83" s="5">
        <v>43378</v>
      </c>
      <c r="O83">
        <f>+TRUNC((BD.niños[edad 2]-BD.niños[años])*12,0)</f>
        <v>0</v>
      </c>
    </row>
    <row r="84" spans="1:15" x14ac:dyDescent="0.55000000000000004">
      <c r="A84" s="1" t="str">
        <f t="array" ref="A84">+_xlfn.TEXTJOIN("",TRUE,UPPER(LEFT(BD.niños[[#This Row],[Nombre]:[apellido materno]],1)),BD.niños[[#This Row],[edad]],BD.niños[[#This Row],[sexo]])</f>
        <v>IEC9M</v>
      </c>
      <c r="B84" t="s">
        <v>332</v>
      </c>
      <c r="C84" t="s">
        <v>334</v>
      </c>
      <c r="D84" t="s">
        <v>333</v>
      </c>
      <c r="E84">
        <v>9</v>
      </c>
      <c r="F84" t="str">
        <f>+IFERROR(INDEX(grupos.edades[grupo],MATCH(BD.niños[[#This Row],[edad]],grupos.edades[Edad],-1)),"9 y 10")</f>
        <v>9 y 10</v>
      </c>
      <c r="G84" t="s">
        <v>28</v>
      </c>
      <c r="H84">
        <v>5</v>
      </c>
      <c r="I84" t="s">
        <v>273</v>
      </c>
      <c r="J84">
        <v>3</v>
      </c>
      <c r="K84" s="5"/>
      <c r="L84" s="5">
        <v>43378</v>
      </c>
      <c r="O84">
        <f>+TRUNC((BD.niños[edad 2]-BD.niños[años])*12,0)</f>
        <v>0</v>
      </c>
    </row>
    <row r="85" spans="1:15" x14ac:dyDescent="0.55000000000000004">
      <c r="A85" s="1" t="str">
        <f t="array" ref="A85">+_xlfn.TEXTJOIN("",TRUE,UPPER(LEFT(BD.niños[[#This Row],[Nombre]:[apellido materno]],1)),BD.niños[[#This Row],[edad]],BD.niños[[#This Row],[sexo]])</f>
        <v>SDA8M</v>
      </c>
      <c r="B85" t="s">
        <v>312</v>
      </c>
      <c r="C85" t="s">
        <v>129</v>
      </c>
      <c r="D85" t="s">
        <v>336</v>
      </c>
      <c r="E85">
        <v>8</v>
      </c>
      <c r="F85" t="str">
        <f>+IFERROR(INDEX(grupos.edades[grupo],MATCH(BD.niños[[#This Row],[edad]],grupos.edades[Edad],-1)),"9 y 10")</f>
        <v>7 y 8</v>
      </c>
      <c r="G85" t="s">
        <v>28</v>
      </c>
      <c r="H85">
        <v>3</v>
      </c>
      <c r="I85" t="s">
        <v>273</v>
      </c>
      <c r="J85">
        <v>3</v>
      </c>
      <c r="K85" s="5">
        <v>40241</v>
      </c>
      <c r="L85" s="5">
        <v>43378</v>
      </c>
      <c r="O85">
        <f>+TRUNC((BD.niños[edad 2]-BD.niños[años])*12,0)</f>
        <v>0</v>
      </c>
    </row>
    <row r="86" spans="1:15" x14ac:dyDescent="0.55000000000000004">
      <c r="A86" s="1" t="str">
        <f t="array" ref="A86">+_xlfn.TEXTJOIN("",TRUE,UPPER(LEFT(BD.niños[[#This Row],[Nombre]:[apellido materno]],1)),BD.niños[[#This Row],[edad]],BD.niños[[#This Row],[sexo]])</f>
        <v>MCG8F</v>
      </c>
      <c r="B86" t="s">
        <v>338</v>
      </c>
      <c r="C86" t="s">
        <v>339</v>
      </c>
      <c r="D86" t="s">
        <v>340</v>
      </c>
      <c r="E86">
        <v>8</v>
      </c>
      <c r="F86" t="str">
        <f>+IFERROR(INDEX(grupos.edades[grupo],MATCH(BD.niños[[#This Row],[edad]],grupos.edades[Edad],-1)),"9 y 10")</f>
        <v>7 y 8</v>
      </c>
      <c r="G86" t="s">
        <v>29</v>
      </c>
      <c r="H86">
        <v>3</v>
      </c>
      <c r="I86" t="s">
        <v>273</v>
      </c>
      <c r="J86">
        <v>3</v>
      </c>
      <c r="K86" s="5">
        <v>40241</v>
      </c>
      <c r="L86" s="5">
        <v>43378</v>
      </c>
      <c r="O86">
        <f>+TRUNC((BD.niños[edad 2]-BD.niños[años])*12,0)</f>
        <v>0</v>
      </c>
    </row>
    <row r="87" spans="1:15" x14ac:dyDescent="0.55000000000000004">
      <c r="A87" s="1" t="str">
        <f t="array" ref="A87">+_xlfn.TEXTJOIN("",TRUE,UPPER(LEFT(BD.niños[[#This Row],[Nombre]:[apellido materno]],1)),BD.niños[[#This Row],[edad]],BD.niños[[#This Row],[sexo]])</f>
        <v>ASR6F</v>
      </c>
      <c r="B87" t="s">
        <v>342</v>
      </c>
      <c r="C87" t="s">
        <v>343</v>
      </c>
      <c r="D87" t="s">
        <v>161</v>
      </c>
      <c r="E87">
        <v>6</v>
      </c>
      <c r="F87" t="str">
        <f>+IFERROR(INDEX(grupos.edades[grupo],MATCH(BD.niños[[#This Row],[edad]],grupos.edades[Edad],-1)),"9 y 10")</f>
        <v>5 y 6</v>
      </c>
      <c r="G87" t="s">
        <v>29</v>
      </c>
      <c r="H87">
        <v>1</v>
      </c>
      <c r="I87" t="s">
        <v>273</v>
      </c>
      <c r="J87">
        <v>3</v>
      </c>
      <c r="K87" s="5"/>
      <c r="L87" s="5">
        <v>43378</v>
      </c>
      <c r="O87">
        <f>+TRUNC((BD.niños[edad 2]-BD.niños[años])*12,0)</f>
        <v>0</v>
      </c>
    </row>
    <row r="88" spans="1:15" x14ac:dyDescent="0.55000000000000004">
      <c r="A88" s="1" t="str">
        <f t="array" ref="A88">+_xlfn.TEXTJOIN("",TRUE,UPPER(LEFT(BD.niños[[#This Row],[Nombre]:[apellido materno]],1)),BD.niños[[#This Row],[edad]],BD.niños[[#This Row],[sexo]])</f>
        <v>CJL6M</v>
      </c>
      <c r="B88" t="s">
        <v>345</v>
      </c>
      <c r="C88" t="s">
        <v>346</v>
      </c>
      <c r="D88" t="s">
        <v>347</v>
      </c>
      <c r="E88">
        <v>6</v>
      </c>
      <c r="F88" t="str">
        <f>+IFERROR(INDEX(grupos.edades[grupo],MATCH(BD.niños[[#This Row],[edad]],grupos.edades[Edad],-1)),"9 y 10")</f>
        <v>5 y 6</v>
      </c>
      <c r="G88" t="s">
        <v>28</v>
      </c>
      <c r="H88">
        <v>1</v>
      </c>
      <c r="I88" t="s">
        <v>273</v>
      </c>
      <c r="J88">
        <v>3</v>
      </c>
      <c r="K88" s="5"/>
      <c r="L88" s="5">
        <v>43378</v>
      </c>
      <c r="O88">
        <f>+TRUNC((BD.niños[edad 2]-BD.niños[años])*12,0)</f>
        <v>0</v>
      </c>
    </row>
    <row r="89" spans="1:15" x14ac:dyDescent="0.55000000000000004">
      <c r="A89" s="1" t="str">
        <f t="array" ref="A89">+_xlfn.TEXTJOIN("",TRUE,UPPER(LEFT(BD.niños[[#This Row],[Nombre]:[apellido materno]],1)),BD.niños[[#This Row],[edad]],BD.niños[[#This Row],[sexo]])</f>
        <v>VVG8F</v>
      </c>
      <c r="B89" t="s">
        <v>349</v>
      </c>
      <c r="C89" t="s">
        <v>350</v>
      </c>
      <c r="D89" t="s">
        <v>351</v>
      </c>
      <c r="E89">
        <v>8</v>
      </c>
      <c r="F89" t="str">
        <f>+IFERROR(INDEX(grupos.edades[grupo],MATCH(BD.niños[[#This Row],[edad]],grupos.edades[Edad],-1)),"9 y 10")</f>
        <v>7 y 8</v>
      </c>
      <c r="G89" t="s">
        <v>29</v>
      </c>
      <c r="H89">
        <v>3</v>
      </c>
      <c r="I89" t="s">
        <v>273</v>
      </c>
      <c r="J89">
        <v>1</v>
      </c>
      <c r="K89" s="5"/>
      <c r="L89" s="5">
        <v>43378</v>
      </c>
      <c r="O89">
        <f>+TRUNC((BD.niños[edad 2]-BD.niños[años])*12,0)</f>
        <v>0</v>
      </c>
    </row>
    <row r="90" spans="1:15" x14ac:dyDescent="0.55000000000000004">
      <c r="A90" s="1" t="str">
        <f t="array" ref="A90">+_xlfn.TEXTJOIN("",TRUE,UPPER(LEFT(BD.niños[[#This Row],[Nombre]:[apellido materno]],1)),BD.niños[[#This Row],[edad]],BD.niños[[#This Row],[sexo]])</f>
        <v>GLB7M</v>
      </c>
      <c r="B90" t="s">
        <v>353</v>
      </c>
      <c r="C90" t="s">
        <v>354</v>
      </c>
      <c r="D90" t="s">
        <v>355</v>
      </c>
      <c r="E90">
        <v>7</v>
      </c>
      <c r="F90" t="str">
        <f>+IFERROR(INDEX(grupos.edades[grupo],MATCH(BD.niños[[#This Row],[edad]],grupos.edades[Edad],-1)),"9 y 10")</f>
        <v>7 y 8</v>
      </c>
      <c r="G90" t="s">
        <v>28</v>
      </c>
      <c r="H90">
        <v>3</v>
      </c>
      <c r="I90" t="s">
        <v>273</v>
      </c>
      <c r="J90">
        <v>1</v>
      </c>
      <c r="K90" s="5" t="s">
        <v>356</v>
      </c>
      <c r="L90" s="5">
        <v>43378</v>
      </c>
      <c r="O90">
        <f>+TRUNC((BD.niños[edad 2]-BD.niños[años])*12,0)</f>
        <v>0</v>
      </c>
    </row>
    <row r="91" spans="1:15" x14ac:dyDescent="0.55000000000000004">
      <c r="A91" s="1" t="str">
        <f t="array" ref="A91">+_xlfn.TEXTJOIN("",TRUE,UPPER(LEFT(BD.niños[[#This Row],[Nombre]:[apellido materno]],1)),BD.niños[[#This Row],[edad]],BD.niños[[#This Row],[sexo]])</f>
        <v>OCG9M</v>
      </c>
      <c r="B91" t="s">
        <v>358</v>
      </c>
      <c r="C91" t="s">
        <v>339</v>
      </c>
      <c r="D91" t="s">
        <v>359</v>
      </c>
      <c r="E91">
        <v>9</v>
      </c>
      <c r="F91" t="str">
        <f>+IFERROR(INDEX(grupos.edades[grupo],MATCH(BD.niños[[#This Row],[edad]],grupos.edades[Edad],-1)),"9 y 10")</f>
        <v>9 y 10</v>
      </c>
      <c r="G91" t="s">
        <v>28</v>
      </c>
      <c r="H91">
        <v>3</v>
      </c>
      <c r="I91" t="s">
        <v>273</v>
      </c>
      <c r="J91">
        <v>1</v>
      </c>
      <c r="K91" s="5">
        <v>40060</v>
      </c>
      <c r="L91" s="5">
        <v>43378</v>
      </c>
      <c r="O91">
        <f>+TRUNC((BD.niños[edad 2]-BD.niños[años])*12,0)</f>
        <v>0</v>
      </c>
    </row>
    <row r="92" spans="1:15" x14ac:dyDescent="0.55000000000000004">
      <c r="A92" s="1" t="str">
        <f t="array" ref="A92">+_xlfn.TEXTJOIN("",TRUE,UPPER(LEFT(BD.niños[[#This Row],[Nombre]:[apellido materno]],1)),BD.niños[[#This Row],[edad]],BD.niños[[#This Row],[sexo]])</f>
        <v>JDC10M</v>
      </c>
      <c r="B92" t="s">
        <v>361</v>
      </c>
      <c r="C92" t="s">
        <v>362</v>
      </c>
      <c r="D92" t="s">
        <v>363</v>
      </c>
      <c r="E92">
        <v>10</v>
      </c>
      <c r="F92" t="str">
        <f>+IFERROR(INDEX(grupos.edades[grupo],MATCH(BD.niños[[#This Row],[edad]],grupos.edades[Edad],-1)),"9 y 10")</f>
        <v>9 y 10</v>
      </c>
      <c r="G92" t="s">
        <v>28</v>
      </c>
      <c r="H92">
        <v>5</v>
      </c>
      <c r="I92" t="s">
        <v>273</v>
      </c>
      <c r="J92">
        <v>1</v>
      </c>
      <c r="K92" s="5">
        <v>40354</v>
      </c>
      <c r="L92" s="5">
        <v>43378</v>
      </c>
      <c r="O92">
        <f>+TRUNC((BD.niños[edad 2]-BD.niños[años])*12,0)</f>
        <v>0</v>
      </c>
    </row>
    <row r="93" spans="1:15" x14ac:dyDescent="0.55000000000000004">
      <c r="A93" s="1" t="str">
        <f t="array" ref="A93">+_xlfn.TEXTJOIN("",TRUE,UPPER(LEFT(BD.niños[[#This Row],[Nombre]:[apellido materno]],1)),BD.niños[[#This Row],[edad]],BD.niños[[#This Row],[sexo]])</f>
        <v>SCA11M</v>
      </c>
      <c r="B93" t="s">
        <v>365</v>
      </c>
      <c r="C93" t="s">
        <v>366</v>
      </c>
      <c r="D93" t="s">
        <v>367</v>
      </c>
      <c r="E93">
        <v>11</v>
      </c>
      <c r="F93" t="str">
        <f>+IFERROR(INDEX(grupos.edades[grupo],MATCH(BD.niños[[#This Row],[edad]],grupos.edades[Edad],-1)),"9 y 10")</f>
        <v>9 y 10</v>
      </c>
      <c r="G93" t="s">
        <v>28</v>
      </c>
      <c r="H93">
        <v>5</v>
      </c>
      <c r="I93" t="s">
        <v>273</v>
      </c>
      <c r="J93">
        <v>1</v>
      </c>
      <c r="K93" s="5">
        <v>39380</v>
      </c>
      <c r="L93" s="5">
        <v>43378</v>
      </c>
      <c r="O93">
        <f>+TRUNC((BD.niños[edad 2]-BD.niños[años])*12,0)</f>
        <v>0</v>
      </c>
    </row>
    <row r="94" spans="1:15" x14ac:dyDescent="0.55000000000000004">
      <c r="A94" s="1" t="str">
        <f t="array" ref="A94">+_xlfn.TEXTJOIN("",TRUE,UPPER(LEFT(BD.niños[[#This Row],[Nombre]:[apellido materno]],1)),BD.niños[[#This Row],[edad]],BD.niños[[#This Row],[sexo]])</f>
        <v>ARS9F</v>
      </c>
      <c r="B94" t="s">
        <v>215</v>
      </c>
      <c r="C94" t="s">
        <v>369</v>
      </c>
      <c r="D94" t="s">
        <v>370</v>
      </c>
      <c r="E94">
        <v>9</v>
      </c>
      <c r="F94" t="str">
        <f>+IFERROR(INDEX(grupos.edades[grupo],MATCH(BD.niños[[#This Row],[edad]],grupos.edades[Edad],-1)),"9 y 10")</f>
        <v>9 y 10</v>
      </c>
      <c r="G94" t="s">
        <v>29</v>
      </c>
      <c r="H94">
        <v>5</v>
      </c>
      <c r="I94" t="s">
        <v>273</v>
      </c>
      <c r="J94">
        <v>1</v>
      </c>
      <c r="K94" s="5">
        <v>39795</v>
      </c>
      <c r="L94" s="5">
        <v>43378</v>
      </c>
      <c r="O94">
        <f>+TRUNC((BD.niños[edad 2]-BD.niños[años])*12,0)</f>
        <v>0</v>
      </c>
    </row>
  </sheetData>
  <conditionalFormatting sqref="A3:A94">
    <cfRule type="containsBlanks" priority="31" stopIfTrue="1">
      <formula>LEN(TRIM(A3))=0</formula>
    </cfRule>
    <cfRule type="duplicateValues" dxfId="260" priority="32"/>
  </conditionalFormatting>
  <dataValidations count="1">
    <dataValidation type="list" allowBlank="1" showInputMessage="1" showErrorMessage="1" sqref="G3:G94" xr:uid="{10D168FF-6DBB-4388-9467-845F89982785}">
      <formula1>$R$2:$R$3</formula1>
    </dataValidation>
  </dataValidations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94055-0065-4949-97AF-C5F911380F2E}">
  <sheetPr>
    <tabColor rgb="FFFFFF00"/>
  </sheetPr>
  <dimension ref="A3:D17"/>
  <sheetViews>
    <sheetView workbookViewId="0">
      <selection activeCell="J10" sqref="J10"/>
    </sheetView>
  </sheetViews>
  <sheetFormatPr baseColWidth="10" defaultRowHeight="14.4" x14ac:dyDescent="0.55000000000000004"/>
  <cols>
    <col min="1" max="1" width="14.41796875" bestFit="1" customWidth="1"/>
    <col min="2" max="2" width="6.734375" bestFit="1" customWidth="1"/>
    <col min="3" max="3" width="2.68359375" bestFit="1" customWidth="1"/>
    <col min="4" max="4" width="11.3125" bestFit="1" customWidth="1"/>
  </cols>
  <sheetData>
    <row r="3" spans="1:4" x14ac:dyDescent="0.55000000000000004">
      <c r="A3" s="2" t="s">
        <v>624</v>
      </c>
      <c r="B3" s="2" t="s">
        <v>379</v>
      </c>
    </row>
    <row r="4" spans="1:4" x14ac:dyDescent="0.55000000000000004">
      <c r="A4" s="2" t="s">
        <v>626</v>
      </c>
      <c r="B4" t="s">
        <v>29</v>
      </c>
      <c r="C4" t="s">
        <v>28</v>
      </c>
      <c r="D4" t="s">
        <v>12</v>
      </c>
    </row>
    <row r="5" spans="1:4" x14ac:dyDescent="0.55000000000000004">
      <c r="A5" s="3">
        <v>1</v>
      </c>
      <c r="B5" s="1">
        <v>15</v>
      </c>
      <c r="C5" s="1">
        <v>17</v>
      </c>
      <c r="D5" s="1">
        <v>32</v>
      </c>
    </row>
    <row r="6" spans="1:4" x14ac:dyDescent="0.55000000000000004">
      <c r="A6" s="27" t="s">
        <v>375</v>
      </c>
      <c r="B6" s="1">
        <v>2</v>
      </c>
      <c r="C6" s="1">
        <v>5</v>
      </c>
      <c r="D6" s="1">
        <v>7</v>
      </c>
    </row>
    <row r="7" spans="1:4" x14ac:dyDescent="0.55000000000000004">
      <c r="A7" s="27" t="s">
        <v>376</v>
      </c>
      <c r="B7" s="1">
        <v>7</v>
      </c>
      <c r="C7" s="1">
        <v>5</v>
      </c>
      <c r="D7" s="1">
        <v>12</v>
      </c>
    </row>
    <row r="8" spans="1:4" x14ac:dyDescent="0.55000000000000004">
      <c r="A8" s="27" t="s">
        <v>377</v>
      </c>
      <c r="B8" s="1">
        <v>6</v>
      </c>
      <c r="C8" s="1">
        <v>7</v>
      </c>
      <c r="D8" s="1">
        <v>13</v>
      </c>
    </row>
    <row r="9" spans="1:4" x14ac:dyDescent="0.55000000000000004">
      <c r="A9" s="3">
        <v>2</v>
      </c>
      <c r="B9" s="1">
        <v>15</v>
      </c>
      <c r="C9" s="1">
        <v>14</v>
      </c>
      <c r="D9" s="1">
        <v>29</v>
      </c>
    </row>
    <row r="10" spans="1:4" x14ac:dyDescent="0.55000000000000004">
      <c r="A10" s="27" t="s">
        <v>375</v>
      </c>
      <c r="B10" s="1">
        <v>2</v>
      </c>
      <c r="C10" s="1">
        <v>4</v>
      </c>
      <c r="D10" s="1">
        <v>6</v>
      </c>
    </row>
    <row r="11" spans="1:4" x14ac:dyDescent="0.55000000000000004">
      <c r="A11" s="27" t="s">
        <v>376</v>
      </c>
      <c r="B11" s="1">
        <v>5</v>
      </c>
      <c r="C11" s="1">
        <v>7</v>
      </c>
      <c r="D11" s="1">
        <v>12</v>
      </c>
    </row>
    <row r="12" spans="1:4" x14ac:dyDescent="0.55000000000000004">
      <c r="A12" s="27" t="s">
        <v>377</v>
      </c>
      <c r="B12" s="1">
        <v>8</v>
      </c>
      <c r="C12" s="1">
        <v>3</v>
      </c>
      <c r="D12" s="1">
        <v>11</v>
      </c>
    </row>
    <row r="13" spans="1:4" x14ac:dyDescent="0.55000000000000004">
      <c r="A13" s="3">
        <v>3</v>
      </c>
      <c r="B13" s="1">
        <v>12</v>
      </c>
      <c r="C13" s="1">
        <v>19</v>
      </c>
      <c r="D13" s="1">
        <v>31</v>
      </c>
    </row>
    <row r="14" spans="1:4" x14ac:dyDescent="0.55000000000000004">
      <c r="A14" s="27" t="s">
        <v>375</v>
      </c>
      <c r="B14" s="1">
        <v>3</v>
      </c>
      <c r="C14" s="1">
        <v>5</v>
      </c>
      <c r="D14" s="1">
        <v>8</v>
      </c>
    </row>
    <row r="15" spans="1:4" x14ac:dyDescent="0.55000000000000004">
      <c r="A15" s="27" t="s">
        <v>376</v>
      </c>
      <c r="B15" s="1">
        <v>4</v>
      </c>
      <c r="C15" s="1">
        <v>8</v>
      </c>
      <c r="D15" s="1">
        <v>12</v>
      </c>
    </row>
    <row r="16" spans="1:4" x14ac:dyDescent="0.55000000000000004">
      <c r="A16" s="27" t="s">
        <v>377</v>
      </c>
      <c r="B16" s="1">
        <v>5</v>
      </c>
      <c r="C16" s="1">
        <v>6</v>
      </c>
      <c r="D16" s="1">
        <v>11</v>
      </c>
    </row>
    <row r="17" spans="1:4" x14ac:dyDescent="0.55000000000000004">
      <c r="A17" s="3" t="s">
        <v>12</v>
      </c>
      <c r="B17" s="1">
        <v>42</v>
      </c>
      <c r="C17" s="1">
        <v>50</v>
      </c>
      <c r="D17" s="1">
        <v>92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CB482-F400-43AA-8898-0B3E27CC4E23}">
  <sheetPr>
    <tabColor rgb="FFFFFF00"/>
  </sheetPr>
  <dimension ref="A8:J16"/>
  <sheetViews>
    <sheetView tabSelected="1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M24" sqref="M20:N24"/>
    </sheetView>
  </sheetViews>
  <sheetFormatPr baseColWidth="10" defaultRowHeight="14.4" x14ac:dyDescent="0.55000000000000004"/>
  <cols>
    <col min="1" max="1" width="14.41796875" bestFit="1" customWidth="1"/>
    <col min="2" max="2" width="15.734375" bestFit="1" customWidth="1"/>
    <col min="3" max="4" width="6.62890625" bestFit="1" customWidth="1"/>
    <col min="5" max="5" width="6.734375" bestFit="1" customWidth="1"/>
    <col min="6" max="7" width="6.62890625" bestFit="1" customWidth="1"/>
    <col min="8" max="8" width="7.68359375" bestFit="1" customWidth="1"/>
    <col min="9" max="9" width="6.62890625" bestFit="1" customWidth="1"/>
    <col min="10" max="10" width="11.41796875" bestFit="1" customWidth="1"/>
    <col min="11" max="12" width="12.578125" bestFit="1" customWidth="1"/>
  </cols>
  <sheetData>
    <row r="8" spans="1:10" x14ac:dyDescent="0.55000000000000004">
      <c r="A8" s="2" t="s">
        <v>622</v>
      </c>
      <c r="C8" s="2" t="s">
        <v>621</v>
      </c>
    </row>
    <row r="9" spans="1:10" x14ac:dyDescent="0.55000000000000004">
      <c r="A9" s="2" t="s">
        <v>15</v>
      </c>
      <c r="B9" s="2" t="s">
        <v>380</v>
      </c>
      <c r="C9" t="s">
        <v>2</v>
      </c>
      <c r="D9" t="s">
        <v>1</v>
      </c>
      <c r="E9" t="s">
        <v>6</v>
      </c>
      <c r="F9" t="s">
        <v>3</v>
      </c>
      <c r="G9" t="s">
        <v>4</v>
      </c>
      <c r="H9" t="s">
        <v>5</v>
      </c>
      <c r="I9" t="s">
        <v>0</v>
      </c>
      <c r="J9" t="s">
        <v>619</v>
      </c>
    </row>
    <row r="10" spans="1:10" x14ac:dyDescent="0.55000000000000004">
      <c r="A10" t="s">
        <v>2</v>
      </c>
      <c r="C10" s="26">
        <v>0.85389610389610393</v>
      </c>
      <c r="D10" s="4">
        <v>9.74025974025974E-3</v>
      </c>
      <c r="E10" s="4">
        <v>2.922077922077922E-2</v>
      </c>
      <c r="F10" s="4">
        <v>1.461038961038961E-2</v>
      </c>
      <c r="G10" s="4">
        <v>3.0844155844155844E-2</v>
      </c>
      <c r="H10" s="4">
        <v>4.3831168831168832E-2</v>
      </c>
      <c r="I10" s="4">
        <v>1.6233766233766232E-2</v>
      </c>
      <c r="J10" s="4">
        <v>1.6233766233766235E-3</v>
      </c>
    </row>
    <row r="11" spans="1:10" x14ac:dyDescent="0.55000000000000004">
      <c r="A11" t="s">
        <v>1</v>
      </c>
      <c r="C11" s="4">
        <v>2.6315789473684209E-2</v>
      </c>
      <c r="D11" s="26">
        <v>0.95723684210526316</v>
      </c>
      <c r="E11" s="4">
        <v>3.2894736842105261E-3</v>
      </c>
      <c r="F11" s="4">
        <v>0</v>
      </c>
      <c r="G11" s="4">
        <v>3.2894736842105261E-3</v>
      </c>
      <c r="H11" s="4">
        <v>3.2894736842105261E-3</v>
      </c>
      <c r="I11" s="4">
        <v>6.5789473684210523E-3</v>
      </c>
      <c r="J11" s="4">
        <v>0</v>
      </c>
    </row>
    <row r="12" spans="1:10" x14ac:dyDescent="0.55000000000000004">
      <c r="A12" t="s">
        <v>6</v>
      </c>
      <c r="C12" s="4">
        <v>0.15017064846416384</v>
      </c>
      <c r="D12" s="4">
        <v>1.7064846416382253E-2</v>
      </c>
      <c r="E12" s="26">
        <v>0.70307167235494883</v>
      </c>
      <c r="F12" s="4">
        <v>2.0477815699658702E-2</v>
      </c>
      <c r="G12" s="4">
        <v>2.0477815699658702E-2</v>
      </c>
      <c r="H12" s="4">
        <v>1.0238907849829351E-2</v>
      </c>
      <c r="I12" s="4">
        <v>7.8498293515358364E-2</v>
      </c>
      <c r="J12" s="4">
        <v>0</v>
      </c>
    </row>
    <row r="13" spans="1:10" x14ac:dyDescent="0.55000000000000004">
      <c r="A13" t="s">
        <v>3</v>
      </c>
      <c r="C13" s="4">
        <v>8.5714285714285715E-2</v>
      </c>
      <c r="D13" s="4">
        <v>1.2698412698412698E-2</v>
      </c>
      <c r="E13" s="4">
        <v>6.5079365079365084E-2</v>
      </c>
      <c r="F13" s="26">
        <v>0.70634920634920639</v>
      </c>
      <c r="G13" s="4">
        <v>3.3333333333333333E-2</v>
      </c>
      <c r="H13" s="4">
        <v>1.5873015873015872E-2</v>
      </c>
      <c r="I13" s="4">
        <v>7.7777777777777779E-2</v>
      </c>
      <c r="J13" s="4">
        <v>3.1746031746031746E-3</v>
      </c>
    </row>
    <row r="14" spans="1:10" x14ac:dyDescent="0.55000000000000004">
      <c r="A14" t="s">
        <v>4</v>
      </c>
      <c r="C14" s="4">
        <v>6.6225165562913912E-2</v>
      </c>
      <c r="D14" s="4">
        <v>1.3245033112582781E-2</v>
      </c>
      <c r="E14" s="4">
        <v>2.3178807947019868E-2</v>
      </c>
      <c r="F14" s="4">
        <v>1.6556291390728478E-2</v>
      </c>
      <c r="G14" s="26">
        <v>0.40728476821192056</v>
      </c>
      <c r="H14" s="4">
        <v>0.32450331125827814</v>
      </c>
      <c r="I14" s="4">
        <v>0.14238410596026491</v>
      </c>
      <c r="J14" s="4">
        <v>6.6225165562913907E-3</v>
      </c>
    </row>
    <row r="15" spans="1:10" x14ac:dyDescent="0.55000000000000004">
      <c r="A15" t="s">
        <v>5</v>
      </c>
      <c r="C15" s="4">
        <v>1.5873015873015872E-2</v>
      </c>
      <c r="D15" s="4">
        <v>2.2222222222222223E-2</v>
      </c>
      <c r="E15" s="4">
        <v>0</v>
      </c>
      <c r="F15" s="4">
        <v>3.1746031746031746E-3</v>
      </c>
      <c r="G15" s="4">
        <v>5.0793650793650794E-2</v>
      </c>
      <c r="H15" s="26">
        <v>0.88571428571428568</v>
      </c>
      <c r="I15" s="4">
        <v>1.9047619047619049E-2</v>
      </c>
      <c r="J15" s="4">
        <v>3.1746031746031746E-3</v>
      </c>
    </row>
    <row r="16" spans="1:10" x14ac:dyDescent="0.55000000000000004">
      <c r="A16" t="s">
        <v>0</v>
      </c>
      <c r="C16" s="4">
        <v>1.3157894736842105E-2</v>
      </c>
      <c r="D16" s="4">
        <v>1.6447368421052631E-2</v>
      </c>
      <c r="E16" s="4">
        <v>4.2763157894736843E-2</v>
      </c>
      <c r="F16" s="4">
        <v>5.921052631578947E-2</v>
      </c>
      <c r="G16" s="4">
        <v>2.9605263157894735E-2</v>
      </c>
      <c r="H16" s="4">
        <v>2.3026315789473683E-2</v>
      </c>
      <c r="I16" s="26">
        <v>0.8125</v>
      </c>
      <c r="J16" s="4">
        <v>3.2894736842105261E-3</v>
      </c>
    </row>
  </sheetData>
  <pageMargins left="0.7" right="0.7" top="0.75" bottom="0.75" header="0.3" footer="0.3"/>
  <pageSetup orientation="portrait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6B9D0-22A7-42C8-A257-E49D94F7A502}">
  <sheetPr>
    <tabColor rgb="FFFFFF00"/>
  </sheetPr>
  <dimension ref="A7:J10"/>
  <sheetViews>
    <sheetView workbookViewId="0">
      <selection activeCell="L11" sqref="L11"/>
    </sheetView>
  </sheetViews>
  <sheetFormatPr baseColWidth="10" defaultRowHeight="14.4" x14ac:dyDescent="0.55000000000000004"/>
  <cols>
    <col min="1" max="1" width="15.9453125" bestFit="1" customWidth="1"/>
    <col min="2" max="2" width="20.41796875" bestFit="1" customWidth="1"/>
    <col min="3" max="3" width="6.15625" bestFit="1" customWidth="1"/>
    <col min="4" max="4" width="5.62890625" bestFit="1" customWidth="1"/>
    <col min="5" max="5" width="6.734375" bestFit="1" customWidth="1"/>
    <col min="6" max="6" width="6.1015625" bestFit="1" customWidth="1"/>
    <col min="7" max="7" width="6.62890625" bestFit="1" customWidth="1"/>
    <col min="8" max="8" width="7.68359375" bestFit="1" customWidth="1"/>
    <col min="9" max="9" width="6.62890625" bestFit="1" customWidth="1"/>
    <col min="10" max="10" width="11.3125" bestFit="1" customWidth="1"/>
  </cols>
  <sheetData>
    <row r="7" spans="1:10" x14ac:dyDescent="0.55000000000000004">
      <c r="A7" s="2" t="s">
        <v>13</v>
      </c>
      <c r="B7" s="2" t="s">
        <v>617</v>
      </c>
    </row>
    <row r="8" spans="1:10" x14ac:dyDescent="0.55000000000000004">
      <c r="A8" s="2" t="s">
        <v>11</v>
      </c>
      <c r="B8" t="s">
        <v>619</v>
      </c>
      <c r="C8" t="s">
        <v>1</v>
      </c>
      <c r="D8" t="s">
        <v>3</v>
      </c>
      <c r="E8" t="s">
        <v>6</v>
      </c>
      <c r="F8" t="s">
        <v>2</v>
      </c>
      <c r="G8" t="s">
        <v>0</v>
      </c>
      <c r="H8" t="s">
        <v>5</v>
      </c>
      <c r="I8" t="s">
        <v>4</v>
      </c>
      <c r="J8" t="s">
        <v>12</v>
      </c>
    </row>
    <row r="9" spans="1:10" x14ac:dyDescent="0.55000000000000004">
      <c r="A9" s="3" t="s">
        <v>4</v>
      </c>
      <c r="B9" s="4">
        <v>5.0251256281407036E-3</v>
      </c>
      <c r="C9" s="4">
        <v>2.3869346733668341E-2</v>
      </c>
      <c r="D9" s="4">
        <v>2.5125628140703519E-2</v>
      </c>
      <c r="E9" s="4">
        <v>4.0201005025125629E-2</v>
      </c>
      <c r="F9" s="4">
        <v>6.6582914572864318E-2</v>
      </c>
      <c r="G9" s="4">
        <v>0.10678391959798995</v>
      </c>
      <c r="H9" s="4">
        <v>0.28517587939698491</v>
      </c>
      <c r="I9" s="4">
        <v>0.44723618090452261</v>
      </c>
      <c r="J9" s="4">
        <v>1</v>
      </c>
    </row>
    <row r="10" spans="1:10" x14ac:dyDescent="0.55000000000000004">
      <c r="A10" s="3" t="s">
        <v>12</v>
      </c>
      <c r="B10" s="4">
        <v>5.0251256281407036E-3</v>
      </c>
      <c r="C10" s="4">
        <v>2.3869346733668341E-2</v>
      </c>
      <c r="D10" s="4">
        <v>2.5125628140703519E-2</v>
      </c>
      <c r="E10" s="4">
        <v>4.0201005025125629E-2</v>
      </c>
      <c r="F10" s="4">
        <v>6.6582914572864318E-2</v>
      </c>
      <c r="G10" s="4">
        <v>0.10678391959798995</v>
      </c>
      <c r="H10" s="4">
        <v>0.28517587939698491</v>
      </c>
      <c r="I10" s="4">
        <v>0.44723618090452261</v>
      </c>
      <c r="J10" s="4">
        <v>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3B30-F77D-4BAA-94B2-AB06C035D3AA}">
  <sheetPr>
    <tabColor rgb="FF00B0F0"/>
  </sheetPr>
  <dimension ref="A7:K88"/>
  <sheetViews>
    <sheetView topLeftCell="A2" zoomScale="120" zoomScaleNormal="120" workbookViewId="0">
      <pane xSplit="2" ySplit="7" topLeftCell="C9" activePane="bottomRight" state="frozen"/>
      <selection activeCell="G10" sqref="G10"/>
      <selection pane="topRight" activeCell="G10" sqref="G10"/>
      <selection pane="bottomLeft" activeCell="G10" sqref="G10"/>
      <selection pane="bottomRight" activeCell="G10" sqref="G10"/>
    </sheetView>
  </sheetViews>
  <sheetFormatPr baseColWidth="10" defaultRowHeight="14.4" x14ac:dyDescent="0.55000000000000004"/>
  <cols>
    <col min="1" max="1" width="14.41796875" bestFit="1" customWidth="1"/>
    <col min="2" max="2" width="18.68359375" bestFit="1" customWidth="1"/>
    <col min="3" max="3" width="9.5234375" bestFit="1" customWidth="1"/>
    <col min="4" max="4" width="10.89453125" bestFit="1" customWidth="1"/>
    <col min="5" max="8" width="6.62890625" bestFit="1" customWidth="1"/>
    <col min="9" max="9" width="6.5234375" bestFit="1" customWidth="1"/>
    <col min="10" max="11" width="6.62890625" bestFit="1" customWidth="1"/>
    <col min="12" max="18" width="7.68359375" bestFit="1" customWidth="1"/>
    <col min="19" max="19" width="9.83984375" bestFit="1" customWidth="1"/>
    <col min="20" max="27" width="8.83984375" bestFit="1" customWidth="1"/>
    <col min="28" max="28" width="10.83984375" bestFit="1" customWidth="1"/>
    <col min="29" max="35" width="8.83984375" bestFit="1" customWidth="1"/>
    <col min="36" max="36" width="10.83984375" bestFit="1" customWidth="1"/>
  </cols>
  <sheetData>
    <row r="7" spans="1:11" x14ac:dyDescent="0.55000000000000004">
      <c r="A7" s="2" t="s">
        <v>13</v>
      </c>
      <c r="D7" s="2" t="s">
        <v>10</v>
      </c>
    </row>
    <row r="8" spans="1:11" x14ac:dyDescent="0.55000000000000004">
      <c r="A8" s="2" t="s">
        <v>31</v>
      </c>
      <c r="B8" s="2" t="s">
        <v>380</v>
      </c>
      <c r="C8" s="2" t="s">
        <v>14</v>
      </c>
      <c r="D8">
        <v>0</v>
      </c>
      <c r="E8">
        <v>1</v>
      </c>
      <c r="F8">
        <v>2</v>
      </c>
      <c r="G8">
        <v>3</v>
      </c>
      <c r="H8">
        <v>4</v>
      </c>
      <c r="I8">
        <v>5</v>
      </c>
      <c r="J8">
        <v>6</v>
      </c>
      <c r="K8">
        <v>7</v>
      </c>
    </row>
    <row r="9" spans="1:11" x14ac:dyDescent="0.55000000000000004">
      <c r="A9">
        <v>1</v>
      </c>
      <c r="B9" t="s">
        <v>381</v>
      </c>
      <c r="C9">
        <v>7</v>
      </c>
      <c r="D9" s="4">
        <v>0</v>
      </c>
      <c r="E9" s="4">
        <v>0.21875</v>
      </c>
      <c r="F9" s="4">
        <v>3.125E-2</v>
      </c>
      <c r="G9" s="4">
        <v>0.4375</v>
      </c>
      <c r="H9" s="4">
        <v>0</v>
      </c>
      <c r="I9" s="4">
        <v>0</v>
      </c>
      <c r="J9" s="4">
        <v>0</v>
      </c>
      <c r="K9" s="4">
        <v>0.3125</v>
      </c>
    </row>
    <row r="10" spans="1:11" x14ac:dyDescent="0.55000000000000004">
      <c r="A10">
        <v>2</v>
      </c>
      <c r="B10" t="s">
        <v>382</v>
      </c>
      <c r="C10">
        <v>7</v>
      </c>
      <c r="D10" s="4">
        <v>0</v>
      </c>
      <c r="E10" s="4">
        <v>3.125E-2</v>
      </c>
      <c r="F10" s="4">
        <v>9.375E-2</v>
      </c>
      <c r="G10" s="4">
        <v>6.25E-2</v>
      </c>
      <c r="H10" s="4">
        <v>0.125</v>
      </c>
      <c r="I10" s="4">
        <v>0</v>
      </c>
      <c r="J10" s="4">
        <v>0</v>
      </c>
      <c r="K10" s="4">
        <v>0.6875</v>
      </c>
    </row>
    <row r="11" spans="1:11" x14ac:dyDescent="0.55000000000000004">
      <c r="A11">
        <v>3</v>
      </c>
      <c r="B11" t="s">
        <v>383</v>
      </c>
      <c r="C11">
        <v>2</v>
      </c>
      <c r="D11" s="4">
        <v>0</v>
      </c>
      <c r="E11" s="4">
        <v>0</v>
      </c>
      <c r="F11" s="4">
        <v>0.84375</v>
      </c>
      <c r="G11" s="4">
        <v>9.375E-2</v>
      </c>
      <c r="H11" s="4">
        <v>0</v>
      </c>
      <c r="I11" s="4">
        <v>3.125E-2</v>
      </c>
      <c r="J11" s="4">
        <v>0</v>
      </c>
      <c r="K11" s="4">
        <v>3.125E-2</v>
      </c>
    </row>
    <row r="12" spans="1:11" x14ac:dyDescent="0.55000000000000004">
      <c r="A12">
        <v>4</v>
      </c>
      <c r="B12" t="s">
        <v>384</v>
      </c>
      <c r="C12">
        <v>1</v>
      </c>
      <c r="D12" s="4">
        <v>0</v>
      </c>
      <c r="E12" s="4">
        <v>0.65625</v>
      </c>
      <c r="F12" s="4">
        <v>0</v>
      </c>
      <c r="G12" s="4">
        <v>6.25E-2</v>
      </c>
      <c r="H12" s="4">
        <v>9.375E-2</v>
      </c>
      <c r="I12" s="4">
        <v>3.125E-2</v>
      </c>
      <c r="J12" s="4">
        <v>0.15625</v>
      </c>
      <c r="K12" s="4">
        <v>0</v>
      </c>
    </row>
    <row r="13" spans="1:11" x14ac:dyDescent="0.55000000000000004">
      <c r="A13">
        <v>5</v>
      </c>
      <c r="B13" t="s">
        <v>385</v>
      </c>
      <c r="C13">
        <v>4</v>
      </c>
      <c r="D13" s="4">
        <v>0</v>
      </c>
      <c r="E13" s="4">
        <v>3.125E-2</v>
      </c>
      <c r="F13" s="4">
        <v>0</v>
      </c>
      <c r="G13" s="4">
        <v>0</v>
      </c>
      <c r="H13" s="4">
        <v>0.71875</v>
      </c>
      <c r="I13" s="4">
        <v>0.15625</v>
      </c>
      <c r="J13" s="4">
        <v>9.375E-2</v>
      </c>
      <c r="K13" s="4">
        <v>0</v>
      </c>
    </row>
    <row r="14" spans="1:11" x14ac:dyDescent="0.55000000000000004">
      <c r="A14">
        <v>6</v>
      </c>
      <c r="B14" t="s">
        <v>386</v>
      </c>
      <c r="C14">
        <v>1</v>
      </c>
      <c r="D14" s="4">
        <v>0</v>
      </c>
      <c r="E14" s="4">
        <v>0.53125</v>
      </c>
      <c r="F14" s="4">
        <v>0</v>
      </c>
      <c r="G14" s="4">
        <v>0.1875</v>
      </c>
      <c r="H14" s="4">
        <v>3.125E-2</v>
      </c>
      <c r="I14" s="4">
        <v>0.15625</v>
      </c>
      <c r="J14" s="4">
        <v>9.375E-2</v>
      </c>
      <c r="K14" s="4">
        <v>0</v>
      </c>
    </row>
    <row r="15" spans="1:11" x14ac:dyDescent="0.55000000000000004">
      <c r="A15">
        <v>7</v>
      </c>
      <c r="B15" t="s">
        <v>387</v>
      </c>
      <c r="C15">
        <v>1</v>
      </c>
      <c r="D15" s="4">
        <v>0</v>
      </c>
      <c r="E15" s="4">
        <v>0.65625</v>
      </c>
      <c r="F15" s="4">
        <v>3.125E-2</v>
      </c>
      <c r="G15" s="4">
        <v>6.25E-2</v>
      </c>
      <c r="H15" s="4">
        <v>0</v>
      </c>
      <c r="I15" s="4">
        <v>9.375E-2</v>
      </c>
      <c r="J15" s="4">
        <v>0.125</v>
      </c>
      <c r="K15" s="4">
        <v>3.125E-2</v>
      </c>
    </row>
    <row r="16" spans="1:11" x14ac:dyDescent="0.55000000000000004">
      <c r="A16">
        <v>8</v>
      </c>
      <c r="B16" t="s">
        <v>388</v>
      </c>
      <c r="C16">
        <v>4</v>
      </c>
      <c r="D16" s="4">
        <v>0</v>
      </c>
      <c r="E16" s="4">
        <v>0.5</v>
      </c>
      <c r="F16" s="4">
        <v>3.125E-2</v>
      </c>
      <c r="G16" s="4">
        <v>6.25E-2</v>
      </c>
      <c r="H16" s="4">
        <v>0.25</v>
      </c>
      <c r="I16" s="4">
        <v>0</v>
      </c>
      <c r="J16" s="4">
        <v>6.25E-2</v>
      </c>
      <c r="K16" s="4">
        <v>9.375E-2</v>
      </c>
    </row>
    <row r="17" spans="1:11" x14ac:dyDescent="0.55000000000000004">
      <c r="A17">
        <v>9</v>
      </c>
      <c r="B17" t="s">
        <v>389</v>
      </c>
      <c r="C17">
        <v>4</v>
      </c>
      <c r="D17" s="4">
        <v>0</v>
      </c>
      <c r="E17" s="4">
        <v>0</v>
      </c>
      <c r="F17" s="4">
        <v>0</v>
      </c>
      <c r="G17" s="4">
        <v>3.125E-2</v>
      </c>
      <c r="H17" s="4">
        <v>0.9375</v>
      </c>
      <c r="I17" s="4">
        <v>0</v>
      </c>
      <c r="J17" s="4">
        <v>0</v>
      </c>
      <c r="K17" s="4">
        <v>3.125E-2</v>
      </c>
    </row>
    <row r="18" spans="1:11" x14ac:dyDescent="0.55000000000000004">
      <c r="A18">
        <v>10</v>
      </c>
      <c r="B18" t="s">
        <v>390</v>
      </c>
      <c r="C18">
        <v>7</v>
      </c>
      <c r="D18" s="4">
        <v>0</v>
      </c>
      <c r="E18" s="4">
        <v>3.125E-2</v>
      </c>
      <c r="F18" s="4">
        <v>0</v>
      </c>
      <c r="G18" s="4">
        <v>3.125E-2</v>
      </c>
      <c r="H18" s="4">
        <v>0</v>
      </c>
      <c r="I18" s="4">
        <v>6.25E-2</v>
      </c>
      <c r="J18" s="4">
        <v>3.125E-2</v>
      </c>
      <c r="K18" s="4">
        <v>0.84375</v>
      </c>
    </row>
    <row r="19" spans="1:11" x14ac:dyDescent="0.55000000000000004">
      <c r="A19">
        <v>11</v>
      </c>
      <c r="B19" t="s">
        <v>391</v>
      </c>
      <c r="C19">
        <v>5</v>
      </c>
      <c r="D19" s="4">
        <v>0</v>
      </c>
      <c r="E19" s="4">
        <v>6.25E-2</v>
      </c>
      <c r="F19" s="4">
        <v>0</v>
      </c>
      <c r="G19" s="4">
        <v>3.125E-2</v>
      </c>
      <c r="H19" s="4">
        <v>0</v>
      </c>
      <c r="I19" s="4">
        <v>0.375</v>
      </c>
      <c r="J19" s="4">
        <v>0.4375</v>
      </c>
      <c r="K19" s="4">
        <v>9.375E-2</v>
      </c>
    </row>
    <row r="20" spans="1:11" x14ac:dyDescent="0.55000000000000004">
      <c r="A20">
        <v>12</v>
      </c>
      <c r="B20" t="s">
        <v>392</v>
      </c>
      <c r="C20">
        <v>4</v>
      </c>
      <c r="D20" s="4">
        <v>0</v>
      </c>
      <c r="E20" s="4">
        <v>0.1875</v>
      </c>
      <c r="F20" s="4">
        <v>3.125E-2</v>
      </c>
      <c r="G20" s="4">
        <v>0</v>
      </c>
      <c r="H20" s="4">
        <v>0.625</v>
      </c>
      <c r="I20" s="4">
        <v>0</v>
      </c>
      <c r="J20" s="4">
        <v>3.125E-2</v>
      </c>
      <c r="K20" s="4">
        <v>0.125</v>
      </c>
    </row>
    <row r="21" spans="1:11" x14ac:dyDescent="0.55000000000000004">
      <c r="A21">
        <v>13</v>
      </c>
      <c r="B21" t="s">
        <v>393</v>
      </c>
      <c r="C21">
        <v>7</v>
      </c>
      <c r="D21" s="4">
        <v>0</v>
      </c>
      <c r="E21" s="4">
        <v>3.125E-2</v>
      </c>
      <c r="F21" s="4">
        <v>0</v>
      </c>
      <c r="G21" s="4">
        <v>3.125E-2</v>
      </c>
      <c r="H21" s="4">
        <v>0.40625</v>
      </c>
      <c r="I21" s="4">
        <v>6.25E-2</v>
      </c>
      <c r="J21" s="4">
        <v>0</v>
      </c>
      <c r="K21" s="4">
        <v>0.46875</v>
      </c>
    </row>
    <row r="22" spans="1:11" x14ac:dyDescent="0.55000000000000004">
      <c r="A22">
        <v>14</v>
      </c>
      <c r="B22" t="s">
        <v>394</v>
      </c>
      <c r="C22">
        <v>5</v>
      </c>
      <c r="D22" s="4">
        <v>0</v>
      </c>
      <c r="E22" s="4">
        <v>6.25E-2</v>
      </c>
      <c r="F22" s="4">
        <v>0</v>
      </c>
      <c r="G22" s="4">
        <v>0</v>
      </c>
      <c r="H22" s="4">
        <v>0.125</v>
      </c>
      <c r="I22" s="4">
        <v>0.3125</v>
      </c>
      <c r="J22" s="4">
        <v>0.40625</v>
      </c>
      <c r="K22" s="4">
        <v>9.375E-2</v>
      </c>
    </row>
    <row r="23" spans="1:11" x14ac:dyDescent="0.55000000000000004">
      <c r="A23">
        <v>15</v>
      </c>
      <c r="B23" t="s">
        <v>395</v>
      </c>
      <c r="C23">
        <v>1</v>
      </c>
      <c r="D23" s="4">
        <v>3.125E-2</v>
      </c>
      <c r="E23" s="4">
        <v>0.875</v>
      </c>
      <c r="F23" s="4">
        <v>3.125E-2</v>
      </c>
      <c r="G23" s="4">
        <v>3.125E-2</v>
      </c>
      <c r="H23" s="4">
        <v>0</v>
      </c>
      <c r="I23" s="4">
        <v>0</v>
      </c>
      <c r="J23" s="4">
        <v>3.125E-2</v>
      </c>
      <c r="K23" s="4">
        <v>0</v>
      </c>
    </row>
    <row r="24" spans="1:11" x14ac:dyDescent="0.55000000000000004">
      <c r="A24">
        <v>16</v>
      </c>
      <c r="B24" t="s">
        <v>396</v>
      </c>
      <c r="C24">
        <v>1</v>
      </c>
      <c r="D24" s="4">
        <v>0</v>
      </c>
      <c r="E24" s="4">
        <v>0.75</v>
      </c>
      <c r="F24" s="4">
        <v>6.25E-2</v>
      </c>
      <c r="G24" s="4">
        <v>9.375E-2</v>
      </c>
      <c r="H24" s="4">
        <v>3.125E-2</v>
      </c>
      <c r="I24" s="4">
        <v>6.25E-2</v>
      </c>
      <c r="J24" s="4">
        <v>0</v>
      </c>
      <c r="K24" s="4">
        <v>0</v>
      </c>
    </row>
    <row r="25" spans="1:11" x14ac:dyDescent="0.55000000000000004">
      <c r="A25">
        <v>17</v>
      </c>
      <c r="B25" t="s">
        <v>397</v>
      </c>
      <c r="C25">
        <v>2</v>
      </c>
      <c r="D25" s="4">
        <v>0</v>
      </c>
      <c r="E25" s="4">
        <v>3.125E-2</v>
      </c>
      <c r="F25" s="4">
        <v>0.9375</v>
      </c>
      <c r="G25" s="4">
        <v>0</v>
      </c>
      <c r="H25" s="4">
        <v>0</v>
      </c>
      <c r="I25" s="4">
        <v>0</v>
      </c>
      <c r="J25" s="4">
        <v>0</v>
      </c>
      <c r="K25" s="4">
        <v>3.125E-2</v>
      </c>
    </row>
    <row r="26" spans="1:11" x14ac:dyDescent="0.55000000000000004">
      <c r="A26">
        <v>18</v>
      </c>
      <c r="B26" t="s">
        <v>398</v>
      </c>
      <c r="C26">
        <v>1</v>
      </c>
      <c r="D26" s="4">
        <v>0</v>
      </c>
      <c r="E26" s="4">
        <v>0.625</v>
      </c>
      <c r="F26" s="4">
        <v>0</v>
      </c>
      <c r="G26" s="4">
        <v>0.15625</v>
      </c>
      <c r="H26" s="4">
        <v>3.125E-2</v>
      </c>
      <c r="I26" s="4">
        <v>3.125E-2</v>
      </c>
      <c r="J26" s="4">
        <v>6.25E-2</v>
      </c>
      <c r="K26" s="4">
        <v>9.375E-2</v>
      </c>
    </row>
    <row r="27" spans="1:11" x14ac:dyDescent="0.55000000000000004">
      <c r="A27">
        <v>19</v>
      </c>
      <c r="B27" t="s">
        <v>399</v>
      </c>
      <c r="C27">
        <v>4</v>
      </c>
      <c r="D27" s="4">
        <v>0</v>
      </c>
      <c r="E27" s="4">
        <v>3.125E-2</v>
      </c>
      <c r="F27" s="4">
        <v>0</v>
      </c>
      <c r="G27" s="4">
        <v>0</v>
      </c>
      <c r="H27" s="4">
        <v>0.78125</v>
      </c>
      <c r="I27" s="4">
        <v>6.25E-2</v>
      </c>
      <c r="J27" s="4">
        <v>6.25E-2</v>
      </c>
      <c r="K27" s="4">
        <v>6.25E-2</v>
      </c>
    </row>
    <row r="28" spans="1:11" x14ac:dyDescent="0.55000000000000004">
      <c r="A28">
        <v>20</v>
      </c>
      <c r="B28" t="s">
        <v>400</v>
      </c>
      <c r="C28">
        <v>1</v>
      </c>
      <c r="D28" s="4">
        <v>0</v>
      </c>
      <c r="E28" s="4">
        <v>0.84375</v>
      </c>
      <c r="F28" s="4">
        <v>0</v>
      </c>
      <c r="G28" s="4">
        <v>9.375E-2</v>
      </c>
      <c r="H28" s="4">
        <v>0</v>
      </c>
      <c r="I28" s="4">
        <v>0</v>
      </c>
      <c r="J28" s="4">
        <v>3.125E-2</v>
      </c>
      <c r="K28" s="4">
        <v>3.125E-2</v>
      </c>
    </row>
    <row r="29" spans="1:11" x14ac:dyDescent="0.55000000000000004">
      <c r="A29">
        <v>21</v>
      </c>
      <c r="B29" t="s">
        <v>401</v>
      </c>
      <c r="C29">
        <v>7</v>
      </c>
      <c r="D29" s="4">
        <v>0</v>
      </c>
      <c r="E29" s="4">
        <v>0</v>
      </c>
      <c r="F29" s="4">
        <v>6.25E-2</v>
      </c>
      <c r="G29" s="4">
        <v>0.21875</v>
      </c>
      <c r="H29" s="4">
        <v>0</v>
      </c>
      <c r="I29" s="4">
        <v>6.25E-2</v>
      </c>
      <c r="J29" s="4">
        <v>3.125E-2</v>
      </c>
      <c r="K29" s="4">
        <v>0.625</v>
      </c>
    </row>
    <row r="30" spans="1:11" x14ac:dyDescent="0.55000000000000004">
      <c r="A30">
        <v>22</v>
      </c>
      <c r="B30" t="s">
        <v>402</v>
      </c>
      <c r="C30">
        <v>6</v>
      </c>
      <c r="D30" s="4">
        <v>0</v>
      </c>
      <c r="E30" s="4">
        <v>6.25E-2</v>
      </c>
      <c r="F30" s="4">
        <v>3.125E-2</v>
      </c>
      <c r="G30" s="4">
        <v>0</v>
      </c>
      <c r="H30" s="4">
        <v>6.25E-2</v>
      </c>
      <c r="I30" s="4">
        <v>9.375E-2</v>
      </c>
      <c r="J30" s="4">
        <v>0.75</v>
      </c>
      <c r="K30" s="4">
        <v>0</v>
      </c>
    </row>
    <row r="31" spans="1:11" x14ac:dyDescent="0.55000000000000004">
      <c r="A31">
        <v>23</v>
      </c>
      <c r="B31" t="s">
        <v>403</v>
      </c>
      <c r="C31">
        <v>4</v>
      </c>
      <c r="D31" s="4">
        <v>0</v>
      </c>
      <c r="E31" s="4">
        <v>0</v>
      </c>
      <c r="F31" s="4">
        <v>0</v>
      </c>
      <c r="G31" s="4">
        <v>9.375E-2</v>
      </c>
      <c r="H31" s="4">
        <v>0.75</v>
      </c>
      <c r="I31" s="4">
        <v>6.25E-2</v>
      </c>
      <c r="J31" s="4">
        <v>0</v>
      </c>
      <c r="K31" s="4">
        <v>9.375E-2</v>
      </c>
    </row>
    <row r="32" spans="1:11" x14ac:dyDescent="0.55000000000000004">
      <c r="A32">
        <v>24</v>
      </c>
      <c r="B32" t="s">
        <v>404</v>
      </c>
      <c r="C32">
        <v>4</v>
      </c>
      <c r="D32" s="4">
        <v>0</v>
      </c>
      <c r="E32" s="4">
        <v>0</v>
      </c>
      <c r="F32" s="4">
        <v>0</v>
      </c>
      <c r="G32" s="4">
        <v>6.25E-2</v>
      </c>
      <c r="H32" s="4">
        <v>0.90625</v>
      </c>
      <c r="I32" s="4">
        <v>0</v>
      </c>
      <c r="J32" s="4">
        <v>0</v>
      </c>
      <c r="K32" s="4">
        <v>3.125E-2</v>
      </c>
    </row>
    <row r="33" spans="1:11" x14ac:dyDescent="0.55000000000000004">
      <c r="A33">
        <v>25</v>
      </c>
      <c r="B33" t="s">
        <v>405</v>
      </c>
      <c r="C33">
        <v>7</v>
      </c>
      <c r="D33" s="4">
        <v>3.125E-2</v>
      </c>
      <c r="E33" s="4">
        <v>0</v>
      </c>
      <c r="F33" s="4">
        <v>0</v>
      </c>
      <c r="G33" s="4">
        <v>6.25E-2</v>
      </c>
      <c r="H33" s="4">
        <v>0.40625</v>
      </c>
      <c r="I33" s="4">
        <v>0.125</v>
      </c>
      <c r="J33" s="4">
        <v>0</v>
      </c>
      <c r="K33" s="4">
        <v>0.375</v>
      </c>
    </row>
    <row r="34" spans="1:11" x14ac:dyDescent="0.55000000000000004">
      <c r="A34">
        <v>26</v>
      </c>
      <c r="B34" t="s">
        <v>406</v>
      </c>
      <c r="C34">
        <v>3</v>
      </c>
      <c r="D34" s="4">
        <v>0</v>
      </c>
      <c r="E34" s="4">
        <v>0</v>
      </c>
      <c r="F34" s="4">
        <v>3.125E-2</v>
      </c>
      <c r="G34" s="4">
        <v>0.8125</v>
      </c>
      <c r="H34" s="4">
        <v>0</v>
      </c>
      <c r="I34" s="4">
        <v>3.125E-2</v>
      </c>
      <c r="J34" s="4">
        <v>0</v>
      </c>
      <c r="K34" s="4">
        <v>0.125</v>
      </c>
    </row>
    <row r="35" spans="1:11" x14ac:dyDescent="0.55000000000000004">
      <c r="A35">
        <v>27</v>
      </c>
      <c r="B35" t="s">
        <v>407</v>
      </c>
      <c r="C35">
        <v>6</v>
      </c>
      <c r="D35" s="4">
        <v>0</v>
      </c>
      <c r="E35" s="4">
        <v>3.125E-2</v>
      </c>
      <c r="F35" s="4">
        <v>0.34375</v>
      </c>
      <c r="G35" s="4">
        <v>3.125E-2</v>
      </c>
      <c r="H35" s="4">
        <v>0</v>
      </c>
      <c r="I35" s="4">
        <v>6.25E-2</v>
      </c>
      <c r="J35" s="4">
        <v>0.5</v>
      </c>
      <c r="K35" s="4">
        <v>3.125E-2</v>
      </c>
    </row>
    <row r="36" spans="1:11" x14ac:dyDescent="0.55000000000000004">
      <c r="A36">
        <v>28</v>
      </c>
      <c r="B36" t="s">
        <v>408</v>
      </c>
      <c r="C36">
        <v>2</v>
      </c>
      <c r="D36" s="4">
        <v>0</v>
      </c>
      <c r="E36" s="4">
        <v>9.375E-2</v>
      </c>
      <c r="F36" s="4">
        <v>0.8125</v>
      </c>
      <c r="G36" s="4">
        <v>3.125E-2</v>
      </c>
      <c r="H36" s="4">
        <v>0</v>
      </c>
      <c r="I36" s="4">
        <v>3.125E-2</v>
      </c>
      <c r="J36" s="4">
        <v>0</v>
      </c>
      <c r="K36" s="4">
        <v>3.125E-2</v>
      </c>
    </row>
    <row r="37" spans="1:11" x14ac:dyDescent="0.55000000000000004">
      <c r="A37">
        <v>29</v>
      </c>
      <c r="B37" t="s">
        <v>409</v>
      </c>
      <c r="C37">
        <v>7</v>
      </c>
      <c r="D37" s="4">
        <v>3.125E-2</v>
      </c>
      <c r="E37" s="4">
        <v>0</v>
      </c>
      <c r="F37" s="4">
        <v>0</v>
      </c>
      <c r="G37" s="4">
        <v>0</v>
      </c>
      <c r="H37" s="4">
        <v>9.375E-2</v>
      </c>
      <c r="I37" s="4">
        <v>3.125E-2</v>
      </c>
      <c r="J37" s="4">
        <v>0</v>
      </c>
      <c r="K37" s="4">
        <v>0.84375</v>
      </c>
    </row>
    <row r="38" spans="1:11" x14ac:dyDescent="0.55000000000000004">
      <c r="A38">
        <v>30</v>
      </c>
      <c r="B38" t="s">
        <v>410</v>
      </c>
      <c r="C38">
        <v>4</v>
      </c>
      <c r="D38" s="4">
        <v>0</v>
      </c>
      <c r="E38" s="4">
        <v>3.125E-2</v>
      </c>
      <c r="F38" s="4">
        <v>3.125E-2</v>
      </c>
      <c r="G38" s="4">
        <v>6.25E-2</v>
      </c>
      <c r="H38" s="4">
        <v>0.875</v>
      </c>
      <c r="I38" s="4">
        <v>0</v>
      </c>
      <c r="J38" s="4">
        <v>0</v>
      </c>
      <c r="K38" s="4">
        <v>0</v>
      </c>
    </row>
    <row r="39" spans="1:11" x14ac:dyDescent="0.55000000000000004">
      <c r="A39">
        <v>31</v>
      </c>
      <c r="B39" t="s">
        <v>411</v>
      </c>
      <c r="C39">
        <v>1</v>
      </c>
      <c r="D39" s="4">
        <v>0</v>
      </c>
      <c r="E39" s="4">
        <v>0.875</v>
      </c>
      <c r="F39" s="4">
        <v>3.125E-2</v>
      </c>
      <c r="G39" s="4">
        <v>0</v>
      </c>
      <c r="H39" s="4">
        <v>0</v>
      </c>
      <c r="I39" s="4">
        <v>3.125E-2</v>
      </c>
      <c r="J39" s="4">
        <v>3.125E-2</v>
      </c>
      <c r="K39" s="4">
        <v>3.125E-2</v>
      </c>
    </row>
    <row r="40" spans="1:11" x14ac:dyDescent="0.55000000000000004">
      <c r="A40">
        <v>32</v>
      </c>
      <c r="B40" t="s">
        <v>412</v>
      </c>
      <c r="C40">
        <v>2</v>
      </c>
      <c r="D40" s="4">
        <v>0</v>
      </c>
      <c r="E40" s="4">
        <v>6.25E-2</v>
      </c>
      <c r="F40" s="4">
        <v>0.9375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</row>
    <row r="41" spans="1:11" x14ac:dyDescent="0.55000000000000004">
      <c r="A41">
        <v>33</v>
      </c>
      <c r="B41" t="s">
        <v>413</v>
      </c>
      <c r="C41">
        <v>2</v>
      </c>
      <c r="D41" s="4">
        <v>0</v>
      </c>
      <c r="E41" s="4">
        <v>3.125E-2</v>
      </c>
      <c r="F41" s="4">
        <v>0.90625</v>
      </c>
      <c r="G41" s="4">
        <v>6.25E-2</v>
      </c>
      <c r="H41" s="4">
        <v>0</v>
      </c>
      <c r="I41" s="4">
        <v>0</v>
      </c>
      <c r="J41" s="4">
        <v>0</v>
      </c>
      <c r="K41" s="4">
        <v>0</v>
      </c>
    </row>
    <row r="42" spans="1:11" x14ac:dyDescent="0.55000000000000004">
      <c r="A42">
        <v>34</v>
      </c>
      <c r="B42" t="s">
        <v>414</v>
      </c>
      <c r="C42">
        <v>3</v>
      </c>
      <c r="D42" s="4">
        <v>0</v>
      </c>
      <c r="E42" s="4">
        <v>3.125E-2</v>
      </c>
      <c r="F42" s="4">
        <v>3.125E-2</v>
      </c>
      <c r="G42" s="4">
        <v>0.875</v>
      </c>
      <c r="H42" s="4">
        <v>0</v>
      </c>
      <c r="I42" s="4">
        <v>6.25E-2</v>
      </c>
      <c r="J42" s="4">
        <v>0</v>
      </c>
      <c r="K42" s="4">
        <v>0</v>
      </c>
    </row>
    <row r="43" spans="1:11" x14ac:dyDescent="0.55000000000000004">
      <c r="A43">
        <v>35</v>
      </c>
      <c r="B43" t="s">
        <v>415</v>
      </c>
      <c r="C43">
        <v>2</v>
      </c>
      <c r="D43" s="4">
        <v>0</v>
      </c>
      <c r="E43" s="4">
        <v>0.1875</v>
      </c>
      <c r="F43" s="4">
        <v>0.78125</v>
      </c>
      <c r="G43" s="4">
        <v>0</v>
      </c>
      <c r="H43" s="4">
        <v>0</v>
      </c>
      <c r="I43" s="4">
        <v>0</v>
      </c>
      <c r="J43" s="4">
        <v>0</v>
      </c>
      <c r="K43" s="4">
        <v>3.125E-2</v>
      </c>
    </row>
    <row r="44" spans="1:11" x14ac:dyDescent="0.55000000000000004">
      <c r="A44">
        <v>36</v>
      </c>
      <c r="B44" t="s">
        <v>416</v>
      </c>
      <c r="C44">
        <v>6</v>
      </c>
      <c r="D44" s="4">
        <v>3.125E-2</v>
      </c>
      <c r="E44" s="4">
        <v>3.125E-2</v>
      </c>
      <c r="F44" s="4">
        <v>3.125E-2</v>
      </c>
      <c r="G44" s="4">
        <v>0</v>
      </c>
      <c r="H44" s="4">
        <v>3.125E-2</v>
      </c>
      <c r="I44" s="4">
        <v>6.25E-2</v>
      </c>
      <c r="J44" s="4">
        <v>0.8125</v>
      </c>
      <c r="K44" s="4">
        <v>0</v>
      </c>
    </row>
    <row r="45" spans="1:11" x14ac:dyDescent="0.55000000000000004">
      <c r="A45">
        <v>37</v>
      </c>
      <c r="B45" t="s">
        <v>417</v>
      </c>
      <c r="C45">
        <v>4</v>
      </c>
      <c r="D45" s="4">
        <v>0</v>
      </c>
      <c r="E45" s="4">
        <v>0</v>
      </c>
      <c r="F45" s="4">
        <v>3.125E-2</v>
      </c>
      <c r="G45" s="4">
        <v>0</v>
      </c>
      <c r="H45" s="4">
        <v>0.90625</v>
      </c>
      <c r="I45" s="4">
        <v>3.125E-2</v>
      </c>
      <c r="J45" s="4">
        <v>0</v>
      </c>
      <c r="K45" s="4">
        <v>3.125E-2</v>
      </c>
    </row>
    <row r="46" spans="1:11" x14ac:dyDescent="0.55000000000000004">
      <c r="A46">
        <v>38</v>
      </c>
      <c r="B46" t="s">
        <v>418</v>
      </c>
      <c r="C46">
        <v>2</v>
      </c>
      <c r="D46" s="4">
        <v>3.125E-2</v>
      </c>
      <c r="E46" s="4">
        <v>0</v>
      </c>
      <c r="F46" s="4">
        <v>0.9375</v>
      </c>
      <c r="G46" s="4">
        <v>0</v>
      </c>
      <c r="H46" s="4">
        <v>0</v>
      </c>
      <c r="I46" s="4">
        <v>0</v>
      </c>
      <c r="J46" s="4">
        <v>0</v>
      </c>
      <c r="K46" s="4">
        <v>3.125E-2</v>
      </c>
    </row>
    <row r="47" spans="1:11" x14ac:dyDescent="0.55000000000000004">
      <c r="A47">
        <v>39</v>
      </c>
      <c r="B47" t="s">
        <v>419</v>
      </c>
      <c r="C47">
        <v>2</v>
      </c>
      <c r="D47" s="4">
        <v>0</v>
      </c>
      <c r="E47" s="4">
        <v>9.375E-2</v>
      </c>
      <c r="F47" s="4">
        <v>0.875</v>
      </c>
      <c r="G47" s="4">
        <v>0</v>
      </c>
      <c r="H47" s="4">
        <v>0</v>
      </c>
      <c r="I47" s="4">
        <v>3.125E-2</v>
      </c>
      <c r="J47" s="4">
        <v>0</v>
      </c>
      <c r="K47" s="4">
        <v>0</v>
      </c>
    </row>
    <row r="48" spans="1:11" x14ac:dyDescent="0.55000000000000004">
      <c r="A48">
        <v>40</v>
      </c>
      <c r="B48" t="s">
        <v>420</v>
      </c>
      <c r="C48">
        <v>1</v>
      </c>
      <c r="D48" s="4">
        <v>0</v>
      </c>
      <c r="E48" s="4">
        <v>0.875</v>
      </c>
      <c r="F48" s="4">
        <v>0</v>
      </c>
      <c r="G48" s="4">
        <v>0</v>
      </c>
      <c r="H48" s="4">
        <v>6.25E-2</v>
      </c>
      <c r="I48" s="4">
        <v>0</v>
      </c>
      <c r="J48" s="4">
        <v>0</v>
      </c>
      <c r="K48" s="4">
        <v>6.25E-2</v>
      </c>
    </row>
    <row r="49" spans="1:11" x14ac:dyDescent="0.55000000000000004">
      <c r="A49">
        <v>41</v>
      </c>
      <c r="B49" t="s">
        <v>421</v>
      </c>
      <c r="C49">
        <v>7</v>
      </c>
      <c r="D49" s="4">
        <v>0</v>
      </c>
      <c r="E49" s="4">
        <v>3.125E-2</v>
      </c>
      <c r="F49" s="4">
        <v>3.125E-2</v>
      </c>
      <c r="G49" s="4">
        <v>0</v>
      </c>
      <c r="H49" s="4">
        <v>3.125E-2</v>
      </c>
      <c r="I49" s="4">
        <v>3.125E-2</v>
      </c>
      <c r="J49" s="4">
        <v>6.25E-2</v>
      </c>
      <c r="K49" s="4">
        <v>0.8125</v>
      </c>
    </row>
    <row r="50" spans="1:11" x14ac:dyDescent="0.55000000000000004">
      <c r="A50">
        <v>42</v>
      </c>
      <c r="B50" t="s">
        <v>422</v>
      </c>
      <c r="C50">
        <v>5</v>
      </c>
      <c r="D50" s="4">
        <v>0</v>
      </c>
      <c r="E50" s="4">
        <v>0</v>
      </c>
      <c r="F50" s="4">
        <v>0</v>
      </c>
      <c r="G50" s="4">
        <v>3.125E-2</v>
      </c>
      <c r="H50" s="4">
        <v>0</v>
      </c>
      <c r="I50" s="4">
        <v>0.34375</v>
      </c>
      <c r="J50" s="4">
        <v>0.53125</v>
      </c>
      <c r="K50" s="4">
        <v>9.375E-2</v>
      </c>
    </row>
    <row r="51" spans="1:11" x14ac:dyDescent="0.55000000000000004">
      <c r="A51">
        <v>43</v>
      </c>
      <c r="B51" t="s">
        <v>423</v>
      </c>
      <c r="C51">
        <v>1</v>
      </c>
      <c r="D51" s="4">
        <v>0</v>
      </c>
      <c r="E51" s="4">
        <v>0.65625</v>
      </c>
      <c r="F51" s="4">
        <v>3.125E-2</v>
      </c>
      <c r="G51" s="4">
        <v>0.1875</v>
      </c>
      <c r="H51" s="4">
        <v>0</v>
      </c>
      <c r="I51" s="4">
        <v>3.125E-2</v>
      </c>
      <c r="J51" s="4">
        <v>9.375E-2</v>
      </c>
      <c r="K51" s="4">
        <v>0</v>
      </c>
    </row>
    <row r="52" spans="1:11" x14ac:dyDescent="0.55000000000000004">
      <c r="A52">
        <v>44</v>
      </c>
      <c r="B52" t="s">
        <v>424</v>
      </c>
      <c r="C52">
        <v>4</v>
      </c>
      <c r="D52" s="4">
        <v>0</v>
      </c>
      <c r="E52" s="4">
        <v>6.25E-2</v>
      </c>
      <c r="F52" s="4">
        <v>6.25E-2</v>
      </c>
      <c r="G52" s="4">
        <v>0</v>
      </c>
      <c r="H52" s="4">
        <v>0.84375</v>
      </c>
      <c r="I52" s="4">
        <v>0</v>
      </c>
      <c r="J52" s="4">
        <v>0</v>
      </c>
      <c r="K52" s="4">
        <v>3.125E-2</v>
      </c>
    </row>
    <row r="53" spans="1:11" x14ac:dyDescent="0.55000000000000004">
      <c r="A53">
        <v>45</v>
      </c>
      <c r="B53" t="s">
        <v>425</v>
      </c>
      <c r="C53">
        <v>1</v>
      </c>
      <c r="D53" s="4">
        <v>0</v>
      </c>
      <c r="E53" s="4">
        <v>0.84375</v>
      </c>
      <c r="F53" s="4">
        <v>0</v>
      </c>
      <c r="G53" s="4">
        <v>3.125E-2</v>
      </c>
      <c r="H53" s="4">
        <v>3.125E-2</v>
      </c>
      <c r="I53" s="4">
        <v>3.125E-2</v>
      </c>
      <c r="J53" s="4">
        <v>3.125E-2</v>
      </c>
      <c r="K53" s="4">
        <v>3.125E-2</v>
      </c>
    </row>
    <row r="54" spans="1:11" x14ac:dyDescent="0.55000000000000004">
      <c r="A54">
        <v>46</v>
      </c>
      <c r="B54" t="s">
        <v>426</v>
      </c>
      <c r="C54">
        <v>4</v>
      </c>
      <c r="D54" s="4">
        <v>0</v>
      </c>
      <c r="E54" s="4">
        <v>0</v>
      </c>
      <c r="F54" s="4">
        <v>9.375E-2</v>
      </c>
      <c r="G54" s="4">
        <v>0.75</v>
      </c>
      <c r="H54" s="4">
        <v>9.375E-2</v>
      </c>
      <c r="I54" s="4">
        <v>0</v>
      </c>
      <c r="J54" s="4">
        <v>3.125E-2</v>
      </c>
      <c r="K54" s="4">
        <v>3.125E-2</v>
      </c>
    </row>
    <row r="55" spans="1:11" x14ac:dyDescent="0.55000000000000004">
      <c r="A55">
        <v>47</v>
      </c>
      <c r="B55" t="s">
        <v>427</v>
      </c>
      <c r="C55">
        <v>1</v>
      </c>
      <c r="D55" s="4">
        <v>0</v>
      </c>
      <c r="E55" s="4">
        <v>0.46875</v>
      </c>
      <c r="F55" s="4">
        <v>9.375E-2</v>
      </c>
      <c r="G55" s="4">
        <v>0</v>
      </c>
      <c r="H55" s="4">
        <v>3.125E-2</v>
      </c>
      <c r="I55" s="4">
        <v>9.375E-2</v>
      </c>
      <c r="J55" s="4">
        <v>0.3125</v>
      </c>
      <c r="K55" s="4">
        <v>0</v>
      </c>
    </row>
    <row r="56" spans="1:11" x14ac:dyDescent="0.55000000000000004">
      <c r="A56">
        <v>48</v>
      </c>
      <c r="B56" t="s">
        <v>428</v>
      </c>
      <c r="C56">
        <v>1</v>
      </c>
      <c r="D56" s="4">
        <v>0</v>
      </c>
      <c r="E56" s="4">
        <v>0.5</v>
      </c>
      <c r="F56" s="4">
        <v>0</v>
      </c>
      <c r="G56" s="4">
        <v>9.375E-2</v>
      </c>
      <c r="H56" s="4">
        <v>3.125E-2</v>
      </c>
      <c r="I56" s="4">
        <v>9.375E-2</v>
      </c>
      <c r="J56" s="4">
        <v>0.15625</v>
      </c>
      <c r="K56" s="4">
        <v>0.125</v>
      </c>
    </row>
    <row r="57" spans="1:11" x14ac:dyDescent="0.55000000000000004">
      <c r="A57">
        <v>49</v>
      </c>
      <c r="B57" t="s">
        <v>429</v>
      </c>
      <c r="C57">
        <v>5</v>
      </c>
      <c r="D57" s="4">
        <v>3.125E-2</v>
      </c>
      <c r="E57" s="4">
        <v>0</v>
      </c>
      <c r="F57" s="4">
        <v>6.25E-2</v>
      </c>
      <c r="G57" s="4">
        <v>0.125</v>
      </c>
      <c r="H57" s="4">
        <v>0</v>
      </c>
      <c r="I57" s="4">
        <v>0.65625</v>
      </c>
      <c r="J57" s="4">
        <v>6.25E-2</v>
      </c>
      <c r="K57" s="4">
        <v>6.25E-2</v>
      </c>
    </row>
    <row r="58" spans="1:11" x14ac:dyDescent="0.55000000000000004">
      <c r="A58">
        <v>50</v>
      </c>
      <c r="B58" t="s">
        <v>430</v>
      </c>
      <c r="C58">
        <v>4</v>
      </c>
      <c r="D58" s="4">
        <v>0</v>
      </c>
      <c r="E58" s="4">
        <v>0.34375</v>
      </c>
      <c r="F58" s="4">
        <v>0</v>
      </c>
      <c r="G58" s="4">
        <v>3.125E-2</v>
      </c>
      <c r="H58" s="4">
        <v>0.625</v>
      </c>
      <c r="I58" s="4">
        <v>0</v>
      </c>
      <c r="J58" s="4">
        <v>0</v>
      </c>
      <c r="K58" s="4">
        <v>0</v>
      </c>
    </row>
    <row r="59" spans="1:11" x14ac:dyDescent="0.55000000000000004">
      <c r="A59">
        <v>51</v>
      </c>
      <c r="B59" t="s">
        <v>431</v>
      </c>
      <c r="C59">
        <v>3</v>
      </c>
      <c r="D59" s="4">
        <v>0</v>
      </c>
      <c r="E59" s="4">
        <v>0</v>
      </c>
      <c r="F59" s="4">
        <v>3.125E-2</v>
      </c>
      <c r="G59" s="4">
        <v>0.90625</v>
      </c>
      <c r="H59" s="4">
        <v>3.125E-2</v>
      </c>
      <c r="I59" s="4">
        <v>3.125E-2</v>
      </c>
      <c r="J59" s="4">
        <v>0</v>
      </c>
      <c r="K59" s="4">
        <v>0</v>
      </c>
    </row>
    <row r="60" spans="1:11" x14ac:dyDescent="0.55000000000000004">
      <c r="A60">
        <v>52</v>
      </c>
      <c r="B60" t="s">
        <v>432</v>
      </c>
      <c r="C60">
        <v>5</v>
      </c>
      <c r="D60" s="4">
        <v>3.125E-2</v>
      </c>
      <c r="E60" s="4">
        <v>3.125E-2</v>
      </c>
      <c r="F60" s="4">
        <v>0</v>
      </c>
      <c r="G60" s="4">
        <v>0</v>
      </c>
      <c r="H60" s="4">
        <v>3.125E-2</v>
      </c>
      <c r="I60" s="4">
        <v>0.375</v>
      </c>
      <c r="J60" s="4">
        <v>0.3125</v>
      </c>
      <c r="K60" s="4">
        <v>0.21875</v>
      </c>
    </row>
    <row r="61" spans="1:11" x14ac:dyDescent="0.55000000000000004">
      <c r="A61">
        <v>53</v>
      </c>
      <c r="B61" t="s">
        <v>433</v>
      </c>
      <c r="C61">
        <v>4</v>
      </c>
      <c r="D61" s="4">
        <v>0</v>
      </c>
      <c r="E61" s="4">
        <v>9.375E-2</v>
      </c>
      <c r="F61" s="4">
        <v>0</v>
      </c>
      <c r="G61" s="4">
        <v>6.25E-2</v>
      </c>
      <c r="H61" s="4">
        <v>0.84375</v>
      </c>
      <c r="I61" s="4">
        <v>0</v>
      </c>
      <c r="J61" s="4">
        <v>0</v>
      </c>
      <c r="K61" s="4">
        <v>0</v>
      </c>
    </row>
    <row r="62" spans="1:11" x14ac:dyDescent="0.55000000000000004">
      <c r="A62">
        <v>54</v>
      </c>
      <c r="B62" t="s">
        <v>434</v>
      </c>
      <c r="C62">
        <v>3</v>
      </c>
      <c r="D62" s="4">
        <v>0</v>
      </c>
      <c r="E62" s="4">
        <v>3.125E-2</v>
      </c>
      <c r="F62" s="4">
        <v>3.125E-2</v>
      </c>
      <c r="G62" s="4">
        <v>0.5625</v>
      </c>
      <c r="H62" s="4">
        <v>6.25E-2</v>
      </c>
      <c r="I62" s="4">
        <v>9.375E-2</v>
      </c>
      <c r="J62" s="4">
        <v>0</v>
      </c>
      <c r="K62" s="4">
        <v>0.21875</v>
      </c>
    </row>
    <row r="63" spans="1:11" x14ac:dyDescent="0.55000000000000004">
      <c r="A63">
        <v>55</v>
      </c>
      <c r="B63" t="s">
        <v>435</v>
      </c>
      <c r="C63">
        <v>2</v>
      </c>
      <c r="D63" s="4">
        <v>0</v>
      </c>
      <c r="E63" s="4">
        <v>0</v>
      </c>
      <c r="F63" s="4">
        <v>0.96875</v>
      </c>
      <c r="G63" s="4">
        <v>3.125E-2</v>
      </c>
      <c r="H63" s="4">
        <v>0</v>
      </c>
      <c r="I63" s="4">
        <v>0</v>
      </c>
      <c r="J63" s="4">
        <v>0</v>
      </c>
      <c r="K63" s="4">
        <v>0</v>
      </c>
    </row>
    <row r="64" spans="1:11" x14ac:dyDescent="0.55000000000000004">
      <c r="A64">
        <v>56</v>
      </c>
      <c r="B64" t="s">
        <v>436</v>
      </c>
      <c r="C64">
        <v>1</v>
      </c>
      <c r="D64" s="4">
        <v>0</v>
      </c>
      <c r="E64" s="4">
        <v>0.90625</v>
      </c>
      <c r="F64" s="4">
        <v>0</v>
      </c>
      <c r="G64" s="4">
        <v>0</v>
      </c>
      <c r="H64" s="4">
        <v>0</v>
      </c>
      <c r="I64" s="4">
        <v>6.25E-2</v>
      </c>
      <c r="J64" s="4">
        <v>3.125E-2</v>
      </c>
      <c r="K64" s="4">
        <v>0</v>
      </c>
    </row>
    <row r="65" spans="1:11" x14ac:dyDescent="0.55000000000000004">
      <c r="A65">
        <v>57</v>
      </c>
      <c r="B65" t="s">
        <v>437</v>
      </c>
      <c r="C65">
        <v>6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0.25</v>
      </c>
      <c r="J65" s="4">
        <v>0.6875</v>
      </c>
      <c r="K65" s="4">
        <v>6.25E-2</v>
      </c>
    </row>
    <row r="66" spans="1:11" x14ac:dyDescent="0.55000000000000004">
      <c r="A66">
        <v>58</v>
      </c>
      <c r="B66" t="s">
        <v>438</v>
      </c>
      <c r="C66">
        <v>5</v>
      </c>
      <c r="D66" s="4">
        <v>0</v>
      </c>
      <c r="E66" s="4">
        <v>3.125E-2</v>
      </c>
      <c r="F66" s="4">
        <v>0</v>
      </c>
      <c r="G66" s="4">
        <v>3.125E-2</v>
      </c>
      <c r="H66" s="4">
        <v>0</v>
      </c>
      <c r="I66" s="4">
        <v>0.53125</v>
      </c>
      <c r="J66" s="4">
        <v>0.3125</v>
      </c>
      <c r="K66" s="4">
        <v>9.375E-2</v>
      </c>
    </row>
    <row r="67" spans="1:11" x14ac:dyDescent="0.55000000000000004">
      <c r="A67">
        <v>59</v>
      </c>
      <c r="B67" t="s">
        <v>439</v>
      </c>
      <c r="C67">
        <v>3</v>
      </c>
      <c r="D67" s="4">
        <v>0</v>
      </c>
      <c r="E67" s="4">
        <v>3.125E-2</v>
      </c>
      <c r="F67" s="4">
        <v>6.25E-2</v>
      </c>
      <c r="G67" s="4">
        <v>0.65625</v>
      </c>
      <c r="H67" s="4">
        <v>0.15625</v>
      </c>
      <c r="I67" s="4">
        <v>3.125E-2</v>
      </c>
      <c r="J67" s="4">
        <v>3.125E-2</v>
      </c>
      <c r="K67" s="4">
        <v>3.125E-2</v>
      </c>
    </row>
    <row r="68" spans="1:11" x14ac:dyDescent="0.55000000000000004">
      <c r="A68">
        <v>60</v>
      </c>
      <c r="B68" t="s">
        <v>440</v>
      </c>
      <c r="C68">
        <v>6</v>
      </c>
      <c r="D68" s="4">
        <v>0</v>
      </c>
      <c r="E68" s="4">
        <v>6.25E-2</v>
      </c>
      <c r="F68" s="4">
        <v>0.125</v>
      </c>
      <c r="G68" s="4">
        <v>0</v>
      </c>
      <c r="H68" s="4">
        <v>0</v>
      </c>
      <c r="I68" s="4">
        <v>6.25E-2</v>
      </c>
      <c r="J68" s="4">
        <v>0.6875</v>
      </c>
      <c r="K68" s="4">
        <v>6.25E-2</v>
      </c>
    </row>
    <row r="69" spans="1:11" x14ac:dyDescent="0.55000000000000004">
      <c r="A69">
        <v>61</v>
      </c>
      <c r="B69" t="s">
        <v>441</v>
      </c>
      <c r="C69">
        <v>1</v>
      </c>
      <c r="D69" s="4">
        <v>0</v>
      </c>
      <c r="E69" s="4">
        <v>0.75</v>
      </c>
      <c r="F69" s="4">
        <v>0</v>
      </c>
      <c r="G69" s="4">
        <v>9.375E-2</v>
      </c>
      <c r="H69" s="4">
        <v>0</v>
      </c>
      <c r="I69" s="4">
        <v>3.125E-2</v>
      </c>
      <c r="J69" s="4">
        <v>6.25E-2</v>
      </c>
      <c r="K69" s="4">
        <v>6.25E-2</v>
      </c>
    </row>
    <row r="70" spans="1:11" x14ac:dyDescent="0.55000000000000004">
      <c r="A70">
        <v>62</v>
      </c>
      <c r="B70" t="s">
        <v>442</v>
      </c>
      <c r="C70">
        <v>7</v>
      </c>
      <c r="D70" s="4">
        <v>0</v>
      </c>
      <c r="E70" s="4">
        <v>0</v>
      </c>
      <c r="F70" s="4">
        <v>0</v>
      </c>
      <c r="G70" s="4">
        <v>0</v>
      </c>
      <c r="H70" s="4">
        <v>3.125E-2</v>
      </c>
      <c r="I70" s="4">
        <v>9.375E-2</v>
      </c>
      <c r="J70" s="4">
        <v>6.25E-2</v>
      </c>
      <c r="K70" s="4">
        <v>0.8125</v>
      </c>
    </row>
    <row r="71" spans="1:11" x14ac:dyDescent="0.55000000000000004">
      <c r="A71">
        <v>63</v>
      </c>
      <c r="B71" t="s">
        <v>443</v>
      </c>
      <c r="C71">
        <v>6</v>
      </c>
      <c r="D71" s="4">
        <v>0</v>
      </c>
      <c r="E71" s="4">
        <v>3.125E-2</v>
      </c>
      <c r="F71" s="4">
        <v>0.125</v>
      </c>
      <c r="G71" s="4">
        <v>3.125E-2</v>
      </c>
      <c r="H71" s="4">
        <v>0</v>
      </c>
      <c r="I71" s="4">
        <v>6.25E-2</v>
      </c>
      <c r="J71" s="4">
        <v>0.6875</v>
      </c>
      <c r="K71" s="4">
        <v>6.25E-2</v>
      </c>
    </row>
    <row r="72" spans="1:11" x14ac:dyDescent="0.55000000000000004">
      <c r="A72">
        <v>64</v>
      </c>
      <c r="B72" t="s">
        <v>444</v>
      </c>
      <c r="C72">
        <v>1</v>
      </c>
      <c r="D72" s="4">
        <v>3.125E-2</v>
      </c>
      <c r="E72" s="4">
        <v>0.375</v>
      </c>
      <c r="F72" s="4">
        <v>0</v>
      </c>
      <c r="G72" s="4">
        <v>0.125</v>
      </c>
      <c r="H72" s="4">
        <v>6.25E-2</v>
      </c>
      <c r="I72" s="4">
        <v>9.375E-2</v>
      </c>
      <c r="J72" s="4">
        <v>0.28125</v>
      </c>
      <c r="K72" s="4">
        <v>3.125E-2</v>
      </c>
    </row>
    <row r="73" spans="1:11" x14ac:dyDescent="0.55000000000000004">
      <c r="A73">
        <v>65</v>
      </c>
      <c r="B73" t="s">
        <v>445</v>
      </c>
      <c r="C73">
        <v>6</v>
      </c>
      <c r="D73" s="4">
        <v>0</v>
      </c>
      <c r="E73" s="4">
        <v>3.125E-2</v>
      </c>
      <c r="F73" s="4">
        <v>3.125E-2</v>
      </c>
      <c r="G73" s="4">
        <v>0</v>
      </c>
      <c r="H73" s="4">
        <v>6.25E-2</v>
      </c>
      <c r="I73" s="4">
        <v>6.25E-2</v>
      </c>
      <c r="J73" s="4">
        <v>0.8125</v>
      </c>
      <c r="K73" s="4">
        <v>0</v>
      </c>
    </row>
    <row r="74" spans="1:11" x14ac:dyDescent="0.55000000000000004">
      <c r="A74">
        <v>66</v>
      </c>
      <c r="B74" t="s">
        <v>446</v>
      </c>
      <c r="C74">
        <v>4</v>
      </c>
      <c r="D74" s="4">
        <v>0</v>
      </c>
      <c r="E74" s="4">
        <v>0</v>
      </c>
      <c r="F74" s="4">
        <v>0</v>
      </c>
      <c r="G74" s="4">
        <v>0</v>
      </c>
      <c r="H74" s="4">
        <v>0.84375</v>
      </c>
      <c r="I74" s="4">
        <v>9.375E-2</v>
      </c>
      <c r="J74" s="4">
        <v>0</v>
      </c>
      <c r="K74" s="4">
        <v>6.25E-2</v>
      </c>
    </row>
    <row r="75" spans="1:11" x14ac:dyDescent="0.55000000000000004">
      <c r="A75">
        <v>67</v>
      </c>
      <c r="B75" t="s">
        <v>447</v>
      </c>
      <c r="C75">
        <v>5</v>
      </c>
      <c r="D75" s="4">
        <v>0</v>
      </c>
      <c r="E75" s="4">
        <v>9.375E-2</v>
      </c>
      <c r="F75" s="4">
        <v>0</v>
      </c>
      <c r="G75" s="4">
        <v>9.375E-2</v>
      </c>
      <c r="H75" s="4">
        <v>0</v>
      </c>
      <c r="I75" s="4">
        <v>0.375</v>
      </c>
      <c r="J75" s="4">
        <v>0.15625</v>
      </c>
      <c r="K75" s="4">
        <v>0.28125</v>
      </c>
    </row>
    <row r="76" spans="1:11" x14ac:dyDescent="0.55000000000000004">
      <c r="A76">
        <v>68</v>
      </c>
      <c r="B76" t="s">
        <v>448</v>
      </c>
      <c r="C76">
        <v>3</v>
      </c>
      <c r="D76" s="4">
        <v>0</v>
      </c>
      <c r="E76" s="4">
        <v>0.21875</v>
      </c>
      <c r="F76" s="4">
        <v>0</v>
      </c>
      <c r="G76" s="4">
        <v>0.65625</v>
      </c>
      <c r="H76" s="4">
        <v>3.125E-2</v>
      </c>
      <c r="I76" s="4">
        <v>0</v>
      </c>
      <c r="J76" s="4">
        <v>0</v>
      </c>
      <c r="K76" s="4">
        <v>9.375E-2</v>
      </c>
    </row>
    <row r="77" spans="1:11" x14ac:dyDescent="0.55000000000000004">
      <c r="A77">
        <v>69</v>
      </c>
      <c r="B77" t="s">
        <v>449</v>
      </c>
      <c r="C77">
        <v>4</v>
      </c>
      <c r="D77" s="4">
        <v>3.125E-2</v>
      </c>
      <c r="E77" s="4">
        <v>0</v>
      </c>
      <c r="F77" s="4">
        <v>0</v>
      </c>
      <c r="G77" s="4">
        <v>6.25E-2</v>
      </c>
      <c r="H77" s="4">
        <v>0.65625</v>
      </c>
      <c r="I77" s="4">
        <v>3.125E-2</v>
      </c>
      <c r="J77" s="4">
        <v>0</v>
      </c>
      <c r="K77" s="4">
        <v>0.21875</v>
      </c>
    </row>
    <row r="78" spans="1:11" x14ac:dyDescent="0.55000000000000004">
      <c r="A78">
        <v>70</v>
      </c>
      <c r="B78" t="s">
        <v>450</v>
      </c>
      <c r="C78">
        <v>3</v>
      </c>
      <c r="D78" s="4">
        <v>0</v>
      </c>
      <c r="E78" s="4">
        <v>6.25E-2</v>
      </c>
      <c r="F78" s="4">
        <v>0</v>
      </c>
      <c r="G78" s="4">
        <v>0.75</v>
      </c>
      <c r="H78" s="4">
        <v>6.25E-2</v>
      </c>
      <c r="I78" s="4">
        <v>3.125E-2</v>
      </c>
      <c r="J78" s="4">
        <v>3.125E-2</v>
      </c>
      <c r="K78" s="4">
        <v>6.25E-2</v>
      </c>
    </row>
    <row r="79" spans="1:11" x14ac:dyDescent="0.55000000000000004">
      <c r="A79">
        <v>71</v>
      </c>
      <c r="B79" t="s">
        <v>451</v>
      </c>
      <c r="C79">
        <v>6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9.375E-2</v>
      </c>
      <c r="J79" s="4">
        <v>0.875</v>
      </c>
      <c r="K79" s="4">
        <v>3.125E-2</v>
      </c>
    </row>
    <row r="80" spans="1:11" x14ac:dyDescent="0.55000000000000004">
      <c r="A80">
        <v>72</v>
      </c>
      <c r="B80" t="s">
        <v>452</v>
      </c>
      <c r="C80">
        <v>6</v>
      </c>
      <c r="D80" s="4">
        <v>6.25E-2</v>
      </c>
      <c r="E80" s="4">
        <v>6.25E-2</v>
      </c>
      <c r="F80" s="4">
        <v>0</v>
      </c>
      <c r="G80" s="4">
        <v>0</v>
      </c>
      <c r="H80" s="4">
        <v>3.125E-2</v>
      </c>
      <c r="I80" s="4">
        <v>0.15625</v>
      </c>
      <c r="J80" s="4">
        <v>0.65625</v>
      </c>
      <c r="K80" s="4">
        <v>3.125E-2</v>
      </c>
    </row>
    <row r="81" spans="1:11" x14ac:dyDescent="0.55000000000000004">
      <c r="A81">
        <v>73</v>
      </c>
      <c r="B81" t="s">
        <v>453</v>
      </c>
      <c r="C81">
        <v>5</v>
      </c>
      <c r="D81" s="4">
        <v>0</v>
      </c>
      <c r="E81" s="4">
        <v>9.375E-2</v>
      </c>
      <c r="F81" s="4">
        <v>0</v>
      </c>
      <c r="G81" s="4">
        <v>3.125E-2</v>
      </c>
      <c r="H81" s="4">
        <v>9.375E-2</v>
      </c>
      <c r="I81" s="4">
        <v>0.375</v>
      </c>
      <c r="J81" s="4">
        <v>0.28125</v>
      </c>
      <c r="K81" s="4">
        <v>0.125</v>
      </c>
    </row>
    <row r="82" spans="1:11" x14ac:dyDescent="0.55000000000000004">
      <c r="A82">
        <v>74</v>
      </c>
      <c r="B82" t="s">
        <v>454</v>
      </c>
      <c r="C82">
        <v>4</v>
      </c>
      <c r="D82" s="4">
        <v>0</v>
      </c>
      <c r="E82" s="4">
        <v>3.125E-2</v>
      </c>
      <c r="F82" s="4">
        <v>0</v>
      </c>
      <c r="G82" s="4">
        <v>3.125E-2</v>
      </c>
      <c r="H82" s="4">
        <v>0.84375</v>
      </c>
      <c r="I82" s="4">
        <v>3.125E-2</v>
      </c>
      <c r="J82" s="4">
        <v>3.125E-2</v>
      </c>
      <c r="K82" s="4">
        <v>3.125E-2</v>
      </c>
    </row>
    <row r="83" spans="1:11" x14ac:dyDescent="0.55000000000000004">
      <c r="A83">
        <v>75</v>
      </c>
      <c r="B83" t="s">
        <v>455</v>
      </c>
      <c r="C83">
        <v>3</v>
      </c>
      <c r="D83" s="4">
        <v>0</v>
      </c>
      <c r="E83" s="4">
        <v>6.25E-2</v>
      </c>
      <c r="F83" s="4">
        <v>3.125E-2</v>
      </c>
      <c r="G83" s="4">
        <v>0.34375</v>
      </c>
      <c r="H83" s="4">
        <v>3.125E-2</v>
      </c>
      <c r="I83" s="4">
        <v>6.25E-2</v>
      </c>
      <c r="J83" s="4">
        <v>3.125E-2</v>
      </c>
      <c r="K83" s="4">
        <v>0.4375</v>
      </c>
    </row>
    <row r="84" spans="1:11" x14ac:dyDescent="0.55000000000000004">
      <c r="A84">
        <v>76</v>
      </c>
      <c r="B84" t="s">
        <v>456</v>
      </c>
      <c r="C84">
        <v>3</v>
      </c>
      <c r="D84" s="4">
        <v>3.125E-2</v>
      </c>
      <c r="E84" s="4">
        <v>0.5</v>
      </c>
      <c r="F84" s="4">
        <v>0</v>
      </c>
      <c r="G84" s="4">
        <v>0.34375</v>
      </c>
      <c r="H84" s="4">
        <v>6.25E-2</v>
      </c>
      <c r="I84" s="4">
        <v>3.125E-2</v>
      </c>
      <c r="J84" s="4">
        <v>3.125E-2</v>
      </c>
      <c r="K84" s="4">
        <v>0</v>
      </c>
    </row>
    <row r="85" spans="1:11" x14ac:dyDescent="0.55000000000000004">
      <c r="A85">
        <v>77</v>
      </c>
      <c r="B85" t="s">
        <v>457</v>
      </c>
      <c r="C85">
        <v>4</v>
      </c>
      <c r="D85" s="4">
        <v>0</v>
      </c>
      <c r="E85" s="4">
        <v>3.125E-2</v>
      </c>
      <c r="F85" s="4">
        <v>0</v>
      </c>
      <c r="G85" s="4">
        <v>0</v>
      </c>
      <c r="H85" s="4">
        <v>0.90625</v>
      </c>
      <c r="I85" s="4">
        <v>0</v>
      </c>
      <c r="J85" s="4">
        <v>3.125E-2</v>
      </c>
      <c r="K85" s="4">
        <v>3.125E-2</v>
      </c>
    </row>
    <row r="86" spans="1:11" x14ac:dyDescent="0.55000000000000004">
      <c r="A86">
        <v>78</v>
      </c>
      <c r="B86" t="s">
        <v>458</v>
      </c>
      <c r="C86">
        <v>1</v>
      </c>
      <c r="D86" s="4">
        <v>3.2258064516129031E-2</v>
      </c>
      <c r="E86" s="4">
        <v>0.87096774193548387</v>
      </c>
      <c r="F86" s="4">
        <v>0</v>
      </c>
      <c r="G86" s="4">
        <v>0</v>
      </c>
      <c r="H86" s="4">
        <v>0</v>
      </c>
      <c r="I86" s="4">
        <v>3.2258064516129031E-2</v>
      </c>
      <c r="J86" s="4">
        <v>3.2258064516129031E-2</v>
      </c>
      <c r="K86" s="4">
        <v>3.2258064516129031E-2</v>
      </c>
    </row>
    <row r="87" spans="1:11" x14ac:dyDescent="0.55000000000000004">
      <c r="A87">
        <v>79</v>
      </c>
      <c r="B87" t="s">
        <v>459</v>
      </c>
      <c r="C87">
        <v>4</v>
      </c>
      <c r="D87" s="4">
        <v>0</v>
      </c>
      <c r="E87" s="4">
        <v>3.125E-2</v>
      </c>
      <c r="F87" s="4">
        <v>0</v>
      </c>
      <c r="G87" s="4">
        <v>0</v>
      </c>
      <c r="H87" s="4">
        <v>0.96875</v>
      </c>
      <c r="I87" s="4">
        <v>0</v>
      </c>
      <c r="J87" s="4">
        <v>0</v>
      </c>
      <c r="K87" s="4">
        <v>0</v>
      </c>
    </row>
    <row r="88" spans="1:11" x14ac:dyDescent="0.55000000000000004">
      <c r="A88" t="s">
        <v>12</v>
      </c>
      <c r="D88" s="4">
        <v>5.1444400474871385E-3</v>
      </c>
      <c r="E88" s="4">
        <v>0.20102888800949742</v>
      </c>
      <c r="F88" s="4">
        <v>0.12346656113969133</v>
      </c>
      <c r="G88" s="4">
        <v>0.12465373961218837</v>
      </c>
      <c r="H88" s="4">
        <v>0.1994459833795014</v>
      </c>
      <c r="I88" s="4">
        <v>8.2706766917293228E-2</v>
      </c>
      <c r="J88" s="4">
        <v>0.14127423822714683</v>
      </c>
      <c r="K88" s="4">
        <v>0.12227938266719431</v>
      </c>
    </row>
  </sheetData>
  <conditionalFormatting pivot="1" sqref="D9:K87">
    <cfRule type="expression" dxfId="522" priority="1">
      <formula>D$8=$B9</formula>
    </cfRule>
  </conditionalFormatting>
  <pageMargins left="0.7" right="0.7" top="0.75" bottom="0.75" header="0.3" footer="0.3"/>
  <pageSetup orientation="portrait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6CFD-F9C0-48C6-AD82-5C3E4609D901}">
  <dimension ref="A3:B32"/>
  <sheetViews>
    <sheetView workbookViewId="0">
      <selection activeCell="A6" sqref="A6"/>
    </sheetView>
  </sheetViews>
  <sheetFormatPr baseColWidth="10" defaultRowHeight="14.4" x14ac:dyDescent="0.55000000000000004"/>
  <cols>
    <col min="1" max="1" width="15.9453125" bestFit="1" customWidth="1"/>
    <col min="2" max="2" width="13.89453125" bestFit="1" customWidth="1"/>
  </cols>
  <sheetData>
    <row r="3" spans="1:2" x14ac:dyDescent="0.55000000000000004">
      <c r="A3" s="2" t="s">
        <v>11</v>
      </c>
      <c r="B3" t="s">
        <v>629</v>
      </c>
    </row>
    <row r="4" spans="1:2" x14ac:dyDescent="0.55000000000000004">
      <c r="A4" s="3" t="s">
        <v>1</v>
      </c>
      <c r="B4" s="1">
        <v>735</v>
      </c>
    </row>
    <row r="5" spans="1:2" x14ac:dyDescent="0.55000000000000004">
      <c r="A5" s="27" t="s">
        <v>375</v>
      </c>
      <c r="B5" s="1">
        <v>159</v>
      </c>
    </row>
    <row r="6" spans="1:2" x14ac:dyDescent="0.55000000000000004">
      <c r="A6" s="27" t="s">
        <v>376</v>
      </c>
      <c r="B6" s="1">
        <v>285</v>
      </c>
    </row>
    <row r="7" spans="1:2" x14ac:dyDescent="0.55000000000000004">
      <c r="A7" s="27" t="s">
        <v>377</v>
      </c>
      <c r="B7" s="1">
        <v>291</v>
      </c>
    </row>
    <row r="8" spans="1:2" x14ac:dyDescent="0.55000000000000004">
      <c r="A8" s="3" t="s">
        <v>0</v>
      </c>
      <c r="B8" s="1">
        <v>588</v>
      </c>
    </row>
    <row r="9" spans="1:2" x14ac:dyDescent="0.55000000000000004">
      <c r="A9" s="27" t="s">
        <v>375</v>
      </c>
      <c r="B9" s="1">
        <v>118</v>
      </c>
    </row>
    <row r="10" spans="1:2" x14ac:dyDescent="0.55000000000000004">
      <c r="A10" s="27" t="s">
        <v>376</v>
      </c>
      <c r="B10" s="1">
        <v>223</v>
      </c>
    </row>
    <row r="11" spans="1:2" x14ac:dyDescent="0.55000000000000004">
      <c r="A11" s="27" t="s">
        <v>377</v>
      </c>
      <c r="B11" s="1">
        <v>247</v>
      </c>
    </row>
    <row r="12" spans="1:2" x14ac:dyDescent="0.55000000000000004">
      <c r="A12" s="3" t="s">
        <v>3</v>
      </c>
      <c r="B12" s="1">
        <v>1173</v>
      </c>
    </row>
    <row r="13" spans="1:2" x14ac:dyDescent="0.55000000000000004">
      <c r="A13" s="27" t="s">
        <v>375</v>
      </c>
      <c r="B13" s="1">
        <v>253</v>
      </c>
    </row>
    <row r="14" spans="1:2" x14ac:dyDescent="0.55000000000000004">
      <c r="A14" s="27" t="s">
        <v>376</v>
      </c>
      <c r="B14" s="1">
        <v>475</v>
      </c>
    </row>
    <row r="15" spans="1:2" x14ac:dyDescent="0.55000000000000004">
      <c r="A15" s="27" t="s">
        <v>377</v>
      </c>
      <c r="B15" s="1">
        <v>445</v>
      </c>
    </row>
    <row r="16" spans="1:2" x14ac:dyDescent="0.55000000000000004">
      <c r="A16" s="3" t="s">
        <v>4</v>
      </c>
      <c r="B16" s="1">
        <v>356</v>
      </c>
    </row>
    <row r="17" spans="1:2" x14ac:dyDescent="0.55000000000000004">
      <c r="A17" s="27" t="s">
        <v>375</v>
      </c>
      <c r="B17" s="1">
        <v>64</v>
      </c>
    </row>
    <row r="18" spans="1:2" x14ac:dyDescent="0.55000000000000004">
      <c r="A18" s="27" t="s">
        <v>376</v>
      </c>
      <c r="B18" s="1">
        <v>169</v>
      </c>
    </row>
    <row r="19" spans="1:2" x14ac:dyDescent="0.55000000000000004">
      <c r="A19" s="27" t="s">
        <v>377</v>
      </c>
      <c r="B19" s="1">
        <v>123</v>
      </c>
    </row>
    <row r="20" spans="1:2" x14ac:dyDescent="0.55000000000000004">
      <c r="A20" s="3" t="s">
        <v>2</v>
      </c>
      <c r="B20" s="1">
        <v>1251</v>
      </c>
    </row>
    <row r="21" spans="1:2" x14ac:dyDescent="0.55000000000000004">
      <c r="A21" s="27" t="s">
        <v>375</v>
      </c>
      <c r="B21" s="1">
        <v>251</v>
      </c>
    </row>
    <row r="22" spans="1:2" x14ac:dyDescent="0.55000000000000004">
      <c r="A22" s="27" t="s">
        <v>376</v>
      </c>
      <c r="B22" s="1">
        <v>474</v>
      </c>
    </row>
    <row r="23" spans="1:2" x14ac:dyDescent="0.55000000000000004">
      <c r="A23" s="27" t="s">
        <v>377</v>
      </c>
      <c r="B23" s="1">
        <v>526</v>
      </c>
    </row>
    <row r="24" spans="1:2" x14ac:dyDescent="0.55000000000000004">
      <c r="A24" s="3" t="s">
        <v>5</v>
      </c>
      <c r="B24" s="1">
        <v>684</v>
      </c>
    </row>
    <row r="25" spans="1:2" x14ac:dyDescent="0.55000000000000004">
      <c r="A25" s="27" t="s">
        <v>375</v>
      </c>
      <c r="B25" s="1">
        <v>143</v>
      </c>
    </row>
    <row r="26" spans="1:2" x14ac:dyDescent="0.55000000000000004">
      <c r="A26" s="27" t="s">
        <v>376</v>
      </c>
      <c r="B26" s="1">
        <v>262</v>
      </c>
    </row>
    <row r="27" spans="1:2" x14ac:dyDescent="0.55000000000000004">
      <c r="A27" s="27" t="s">
        <v>377</v>
      </c>
      <c r="B27" s="1">
        <v>279</v>
      </c>
    </row>
    <row r="28" spans="1:2" x14ac:dyDescent="0.55000000000000004">
      <c r="A28" s="3" t="s">
        <v>6</v>
      </c>
      <c r="B28" s="1">
        <v>521</v>
      </c>
    </row>
    <row r="29" spans="1:2" x14ac:dyDescent="0.55000000000000004">
      <c r="A29" s="27" t="s">
        <v>375</v>
      </c>
      <c r="B29" s="1">
        <v>100</v>
      </c>
    </row>
    <row r="30" spans="1:2" x14ac:dyDescent="0.55000000000000004">
      <c r="A30" s="27" t="s">
        <v>376</v>
      </c>
      <c r="B30" s="1">
        <v>215</v>
      </c>
    </row>
    <row r="31" spans="1:2" x14ac:dyDescent="0.55000000000000004">
      <c r="A31" s="27" t="s">
        <v>377</v>
      </c>
      <c r="B31" s="1">
        <v>206</v>
      </c>
    </row>
    <row r="32" spans="1:2" x14ac:dyDescent="0.55000000000000004">
      <c r="A32" s="3" t="s">
        <v>12</v>
      </c>
      <c r="B32" s="1">
        <v>5308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2A50C-0A8B-431E-91BB-5C669ECB3CD3}">
  <dimension ref="A3:H649"/>
  <sheetViews>
    <sheetView workbookViewId="0">
      <selection activeCell="F5" sqref="F5"/>
    </sheetView>
  </sheetViews>
  <sheetFormatPr baseColWidth="10" defaultRowHeight="14.4" x14ac:dyDescent="0.55000000000000004"/>
  <cols>
    <col min="1" max="1" width="15.9453125" bestFit="1" customWidth="1"/>
    <col min="2" max="2" width="10.734375" bestFit="1" customWidth="1"/>
    <col min="3" max="4" width="6.734375" bestFit="1" customWidth="1"/>
    <col min="5" max="5" width="4.7890625" bestFit="1" customWidth="1"/>
  </cols>
  <sheetData>
    <row r="3" spans="1:8" x14ac:dyDescent="0.55000000000000004">
      <c r="A3" s="2" t="s">
        <v>629</v>
      </c>
      <c r="H3">
        <f>8/9</f>
        <v>0.88888888888888884</v>
      </c>
    </row>
    <row r="4" spans="1:8" x14ac:dyDescent="0.55000000000000004">
      <c r="A4" s="2" t="s">
        <v>9</v>
      </c>
      <c r="B4" s="2" t="s">
        <v>15</v>
      </c>
      <c r="C4" s="2" t="s">
        <v>373</v>
      </c>
      <c r="D4" s="2" t="s">
        <v>379</v>
      </c>
      <c r="E4" t="s">
        <v>266</v>
      </c>
    </row>
    <row r="5" spans="1:8" x14ac:dyDescent="0.55000000000000004">
      <c r="A5" t="s">
        <v>299</v>
      </c>
      <c r="B5" t="s">
        <v>1</v>
      </c>
      <c r="C5" t="s">
        <v>376</v>
      </c>
      <c r="D5" t="s">
        <v>28</v>
      </c>
      <c r="E5" s="1">
        <v>8</v>
      </c>
    </row>
    <row r="6" spans="1:8" x14ac:dyDescent="0.55000000000000004">
      <c r="A6" t="s">
        <v>299</v>
      </c>
      <c r="B6" t="s">
        <v>0</v>
      </c>
      <c r="C6" t="s">
        <v>376</v>
      </c>
      <c r="D6" t="s">
        <v>28</v>
      </c>
      <c r="E6" s="1">
        <v>8</v>
      </c>
    </row>
    <row r="7" spans="1:8" x14ac:dyDescent="0.55000000000000004">
      <c r="A7" t="s">
        <v>299</v>
      </c>
      <c r="B7" t="s">
        <v>3</v>
      </c>
      <c r="C7" t="s">
        <v>376</v>
      </c>
      <c r="D7" t="s">
        <v>28</v>
      </c>
      <c r="E7" s="1">
        <v>13</v>
      </c>
    </row>
    <row r="8" spans="1:8" x14ac:dyDescent="0.55000000000000004">
      <c r="A8" t="s">
        <v>299</v>
      </c>
      <c r="B8" t="s">
        <v>4</v>
      </c>
      <c r="C8" t="s">
        <v>376</v>
      </c>
      <c r="D8" t="s">
        <v>28</v>
      </c>
      <c r="E8" s="1">
        <v>7</v>
      </c>
    </row>
    <row r="9" spans="1:8" x14ac:dyDescent="0.55000000000000004">
      <c r="A9" t="s">
        <v>299</v>
      </c>
      <c r="B9" t="s">
        <v>2</v>
      </c>
      <c r="C9" t="s">
        <v>376</v>
      </c>
      <c r="D9" t="s">
        <v>28</v>
      </c>
      <c r="E9" s="1">
        <v>18</v>
      </c>
    </row>
    <row r="10" spans="1:8" x14ac:dyDescent="0.55000000000000004">
      <c r="A10" t="s">
        <v>299</v>
      </c>
      <c r="B10" t="s">
        <v>5</v>
      </c>
      <c r="C10" t="s">
        <v>376</v>
      </c>
      <c r="D10" t="s">
        <v>28</v>
      </c>
      <c r="E10" s="1">
        <v>9</v>
      </c>
    </row>
    <row r="11" spans="1:8" x14ac:dyDescent="0.55000000000000004">
      <c r="A11" t="s">
        <v>299</v>
      </c>
      <c r="B11" t="s">
        <v>6</v>
      </c>
      <c r="C11" t="s">
        <v>376</v>
      </c>
      <c r="D11" t="s">
        <v>28</v>
      </c>
      <c r="E11" s="1">
        <v>4</v>
      </c>
    </row>
    <row r="12" spans="1:8" x14ac:dyDescent="0.55000000000000004">
      <c r="A12" t="s">
        <v>257</v>
      </c>
      <c r="B12" t="s">
        <v>1</v>
      </c>
      <c r="C12" t="s">
        <v>376</v>
      </c>
      <c r="D12" t="s">
        <v>28</v>
      </c>
      <c r="E12" s="1">
        <v>8</v>
      </c>
    </row>
    <row r="13" spans="1:8" x14ac:dyDescent="0.55000000000000004">
      <c r="A13" t="s">
        <v>257</v>
      </c>
      <c r="B13" t="s">
        <v>0</v>
      </c>
      <c r="C13" t="s">
        <v>376</v>
      </c>
      <c r="D13" t="s">
        <v>28</v>
      </c>
      <c r="E13" s="1">
        <v>8</v>
      </c>
    </row>
    <row r="14" spans="1:8" x14ac:dyDescent="0.55000000000000004">
      <c r="A14" t="s">
        <v>257</v>
      </c>
      <c r="B14" t="s">
        <v>3</v>
      </c>
      <c r="C14" t="s">
        <v>376</v>
      </c>
      <c r="D14" t="s">
        <v>28</v>
      </c>
      <c r="E14" s="1">
        <v>18</v>
      </c>
    </row>
    <row r="15" spans="1:8" x14ac:dyDescent="0.55000000000000004">
      <c r="A15" t="s">
        <v>257</v>
      </c>
      <c r="B15" t="s">
        <v>4</v>
      </c>
      <c r="C15" t="s">
        <v>376</v>
      </c>
      <c r="D15" t="s">
        <v>28</v>
      </c>
      <c r="E15" s="1">
        <v>6</v>
      </c>
    </row>
    <row r="16" spans="1:8" x14ac:dyDescent="0.55000000000000004">
      <c r="A16" t="s">
        <v>257</v>
      </c>
      <c r="B16" t="s">
        <v>2</v>
      </c>
      <c r="C16" t="s">
        <v>376</v>
      </c>
      <c r="D16" t="s">
        <v>28</v>
      </c>
      <c r="E16" s="1">
        <v>15</v>
      </c>
    </row>
    <row r="17" spans="1:5" x14ac:dyDescent="0.55000000000000004">
      <c r="A17" t="s">
        <v>257</v>
      </c>
      <c r="B17" t="s">
        <v>5</v>
      </c>
      <c r="C17" t="s">
        <v>376</v>
      </c>
      <c r="D17" t="s">
        <v>28</v>
      </c>
      <c r="E17" s="1">
        <v>7</v>
      </c>
    </row>
    <row r="18" spans="1:5" x14ac:dyDescent="0.55000000000000004">
      <c r="A18" t="s">
        <v>257</v>
      </c>
      <c r="B18" t="s">
        <v>6</v>
      </c>
      <c r="C18" t="s">
        <v>376</v>
      </c>
      <c r="D18" t="s">
        <v>28</v>
      </c>
      <c r="E18" s="1">
        <v>4</v>
      </c>
    </row>
    <row r="19" spans="1:5" x14ac:dyDescent="0.55000000000000004">
      <c r="A19" t="s">
        <v>44</v>
      </c>
      <c r="B19" t="s">
        <v>1</v>
      </c>
      <c r="C19" t="s">
        <v>376</v>
      </c>
      <c r="D19" t="s">
        <v>29</v>
      </c>
      <c r="E19" s="1">
        <v>8</v>
      </c>
    </row>
    <row r="20" spans="1:5" x14ac:dyDescent="0.55000000000000004">
      <c r="A20" t="s">
        <v>44</v>
      </c>
      <c r="B20" t="s">
        <v>0</v>
      </c>
      <c r="C20" t="s">
        <v>376</v>
      </c>
      <c r="D20" t="s">
        <v>29</v>
      </c>
      <c r="E20" s="1">
        <v>0</v>
      </c>
    </row>
    <row r="21" spans="1:5" x14ac:dyDescent="0.55000000000000004">
      <c r="A21" t="s">
        <v>44</v>
      </c>
      <c r="B21" t="s">
        <v>3</v>
      </c>
      <c r="C21" t="s">
        <v>376</v>
      </c>
      <c r="D21" t="s">
        <v>29</v>
      </c>
      <c r="E21" s="1">
        <v>13</v>
      </c>
    </row>
    <row r="22" spans="1:5" x14ac:dyDescent="0.55000000000000004">
      <c r="A22" t="s">
        <v>44</v>
      </c>
      <c r="B22" t="s">
        <v>4</v>
      </c>
      <c r="C22" t="s">
        <v>376</v>
      </c>
      <c r="D22" t="s">
        <v>29</v>
      </c>
      <c r="E22" s="1">
        <v>2</v>
      </c>
    </row>
    <row r="23" spans="1:5" x14ac:dyDescent="0.55000000000000004">
      <c r="A23" t="s">
        <v>44</v>
      </c>
      <c r="B23" t="s">
        <v>2</v>
      </c>
      <c r="C23" t="s">
        <v>376</v>
      </c>
      <c r="D23" t="s">
        <v>29</v>
      </c>
      <c r="E23" s="1">
        <v>13</v>
      </c>
    </row>
    <row r="24" spans="1:5" x14ac:dyDescent="0.55000000000000004">
      <c r="A24" t="s">
        <v>44</v>
      </c>
      <c r="B24" t="s">
        <v>5</v>
      </c>
      <c r="C24" t="s">
        <v>376</v>
      </c>
      <c r="D24" t="s">
        <v>29</v>
      </c>
      <c r="E24" s="1">
        <v>6</v>
      </c>
    </row>
    <row r="25" spans="1:5" x14ac:dyDescent="0.55000000000000004">
      <c r="A25" t="s">
        <v>44</v>
      </c>
      <c r="B25" t="s">
        <v>6</v>
      </c>
      <c r="C25" t="s">
        <v>376</v>
      </c>
      <c r="D25" t="s">
        <v>29</v>
      </c>
      <c r="E25" s="1">
        <v>5</v>
      </c>
    </row>
    <row r="26" spans="1:5" x14ac:dyDescent="0.55000000000000004">
      <c r="A26" t="s">
        <v>131</v>
      </c>
      <c r="B26" t="s">
        <v>1</v>
      </c>
      <c r="C26" t="s">
        <v>375</v>
      </c>
      <c r="D26" t="s">
        <v>29</v>
      </c>
      <c r="E26" s="1">
        <v>8</v>
      </c>
    </row>
    <row r="27" spans="1:5" x14ac:dyDescent="0.55000000000000004">
      <c r="A27" t="s">
        <v>131</v>
      </c>
      <c r="B27" t="s">
        <v>0</v>
      </c>
      <c r="C27" t="s">
        <v>375</v>
      </c>
      <c r="D27" t="s">
        <v>29</v>
      </c>
      <c r="E27" s="1">
        <v>7</v>
      </c>
    </row>
    <row r="28" spans="1:5" x14ac:dyDescent="0.55000000000000004">
      <c r="A28" t="s">
        <v>131</v>
      </c>
      <c r="B28" t="s">
        <v>3</v>
      </c>
      <c r="C28" t="s">
        <v>375</v>
      </c>
      <c r="D28" t="s">
        <v>29</v>
      </c>
      <c r="E28" s="1">
        <v>12</v>
      </c>
    </row>
    <row r="29" spans="1:5" x14ac:dyDescent="0.55000000000000004">
      <c r="A29" t="s">
        <v>131</v>
      </c>
      <c r="B29" t="s">
        <v>4</v>
      </c>
      <c r="C29" t="s">
        <v>375</v>
      </c>
      <c r="D29" t="s">
        <v>29</v>
      </c>
      <c r="E29" s="1">
        <v>3</v>
      </c>
    </row>
    <row r="30" spans="1:5" x14ac:dyDescent="0.55000000000000004">
      <c r="A30" t="s">
        <v>131</v>
      </c>
      <c r="B30" t="s">
        <v>2</v>
      </c>
      <c r="C30" t="s">
        <v>375</v>
      </c>
      <c r="D30" t="s">
        <v>29</v>
      </c>
      <c r="E30" s="1">
        <v>15</v>
      </c>
    </row>
    <row r="31" spans="1:5" x14ac:dyDescent="0.55000000000000004">
      <c r="A31" t="s">
        <v>131</v>
      </c>
      <c r="B31" t="s">
        <v>5</v>
      </c>
      <c r="C31" t="s">
        <v>375</v>
      </c>
      <c r="D31" t="s">
        <v>29</v>
      </c>
      <c r="E31" s="1">
        <v>8</v>
      </c>
    </row>
    <row r="32" spans="1:5" x14ac:dyDescent="0.55000000000000004">
      <c r="A32" t="s">
        <v>131</v>
      </c>
      <c r="B32" t="s">
        <v>6</v>
      </c>
      <c r="C32" t="s">
        <v>375</v>
      </c>
      <c r="D32" t="s">
        <v>29</v>
      </c>
      <c r="E32" s="1">
        <v>5</v>
      </c>
    </row>
    <row r="33" spans="1:5" x14ac:dyDescent="0.55000000000000004">
      <c r="A33" t="s">
        <v>203</v>
      </c>
      <c r="B33" t="s">
        <v>1</v>
      </c>
      <c r="C33" t="s">
        <v>377</v>
      </c>
      <c r="D33" t="s">
        <v>29</v>
      </c>
      <c r="E33" s="1">
        <v>8</v>
      </c>
    </row>
    <row r="34" spans="1:5" x14ac:dyDescent="0.55000000000000004">
      <c r="A34" t="s">
        <v>203</v>
      </c>
      <c r="B34" t="s">
        <v>0</v>
      </c>
      <c r="C34" t="s">
        <v>377</v>
      </c>
      <c r="D34" t="s">
        <v>29</v>
      </c>
      <c r="E34" s="1">
        <v>6</v>
      </c>
    </row>
    <row r="35" spans="1:5" x14ac:dyDescent="0.55000000000000004">
      <c r="A35" t="s">
        <v>203</v>
      </c>
      <c r="B35" t="s">
        <v>3</v>
      </c>
      <c r="C35" t="s">
        <v>377</v>
      </c>
      <c r="D35" t="s">
        <v>29</v>
      </c>
      <c r="E35" s="1">
        <v>13</v>
      </c>
    </row>
    <row r="36" spans="1:5" x14ac:dyDescent="0.55000000000000004">
      <c r="A36" t="s">
        <v>203</v>
      </c>
      <c r="B36" t="s">
        <v>4</v>
      </c>
      <c r="C36" t="s">
        <v>377</v>
      </c>
      <c r="D36" t="s">
        <v>29</v>
      </c>
      <c r="E36" s="1">
        <v>4</v>
      </c>
    </row>
    <row r="37" spans="1:5" x14ac:dyDescent="0.55000000000000004">
      <c r="A37" t="s">
        <v>203</v>
      </c>
      <c r="B37" t="s">
        <v>2</v>
      </c>
      <c r="C37" t="s">
        <v>377</v>
      </c>
      <c r="D37" t="s">
        <v>29</v>
      </c>
      <c r="E37" s="1">
        <v>17</v>
      </c>
    </row>
    <row r="38" spans="1:5" x14ac:dyDescent="0.55000000000000004">
      <c r="A38" t="s">
        <v>203</v>
      </c>
      <c r="B38" t="s">
        <v>5</v>
      </c>
      <c r="C38" t="s">
        <v>377</v>
      </c>
      <c r="D38" t="s">
        <v>29</v>
      </c>
      <c r="E38" s="1">
        <v>8</v>
      </c>
    </row>
    <row r="39" spans="1:5" x14ac:dyDescent="0.55000000000000004">
      <c r="A39" t="s">
        <v>203</v>
      </c>
      <c r="B39" t="s">
        <v>6</v>
      </c>
      <c r="C39" t="s">
        <v>377</v>
      </c>
      <c r="D39" t="s">
        <v>29</v>
      </c>
      <c r="E39" s="1">
        <v>7</v>
      </c>
    </row>
    <row r="40" spans="1:5" x14ac:dyDescent="0.55000000000000004">
      <c r="A40" t="s">
        <v>217</v>
      </c>
      <c r="B40" t="s">
        <v>1</v>
      </c>
      <c r="C40" t="s">
        <v>377</v>
      </c>
      <c r="D40" t="s">
        <v>29</v>
      </c>
      <c r="E40" s="1">
        <v>8</v>
      </c>
    </row>
    <row r="41" spans="1:5" x14ac:dyDescent="0.55000000000000004">
      <c r="A41" t="s">
        <v>217</v>
      </c>
      <c r="B41" t="s">
        <v>0</v>
      </c>
      <c r="C41" t="s">
        <v>377</v>
      </c>
      <c r="D41" t="s">
        <v>29</v>
      </c>
      <c r="E41" s="1">
        <v>9</v>
      </c>
    </row>
    <row r="42" spans="1:5" x14ac:dyDescent="0.55000000000000004">
      <c r="A42" t="s">
        <v>217</v>
      </c>
      <c r="B42" t="s">
        <v>3</v>
      </c>
      <c r="C42" t="s">
        <v>377</v>
      </c>
      <c r="D42" t="s">
        <v>29</v>
      </c>
      <c r="E42" s="1">
        <v>13</v>
      </c>
    </row>
    <row r="43" spans="1:5" x14ac:dyDescent="0.55000000000000004">
      <c r="A43" t="s">
        <v>217</v>
      </c>
      <c r="B43" t="s">
        <v>4</v>
      </c>
      <c r="C43" t="s">
        <v>377</v>
      </c>
      <c r="D43" t="s">
        <v>29</v>
      </c>
      <c r="E43" s="1">
        <v>2</v>
      </c>
    </row>
    <row r="44" spans="1:5" x14ac:dyDescent="0.55000000000000004">
      <c r="A44" t="s">
        <v>217</v>
      </c>
      <c r="B44" t="s">
        <v>2</v>
      </c>
      <c r="C44" t="s">
        <v>377</v>
      </c>
      <c r="D44" t="s">
        <v>29</v>
      </c>
      <c r="E44" s="1">
        <v>18</v>
      </c>
    </row>
    <row r="45" spans="1:5" x14ac:dyDescent="0.55000000000000004">
      <c r="A45" t="s">
        <v>217</v>
      </c>
      <c r="B45" t="s">
        <v>5</v>
      </c>
      <c r="C45" t="s">
        <v>377</v>
      </c>
      <c r="D45" t="s">
        <v>29</v>
      </c>
      <c r="E45" s="1">
        <v>7</v>
      </c>
    </row>
    <row r="46" spans="1:5" x14ac:dyDescent="0.55000000000000004">
      <c r="A46" t="s">
        <v>217</v>
      </c>
      <c r="B46" t="s">
        <v>6</v>
      </c>
      <c r="C46" t="s">
        <v>377</v>
      </c>
      <c r="D46" t="s">
        <v>29</v>
      </c>
      <c r="E46" s="1">
        <v>8</v>
      </c>
    </row>
    <row r="47" spans="1:5" x14ac:dyDescent="0.55000000000000004">
      <c r="A47" t="s">
        <v>253</v>
      </c>
      <c r="B47" t="s">
        <v>1</v>
      </c>
      <c r="C47" t="s">
        <v>376</v>
      </c>
      <c r="D47" t="s">
        <v>28</v>
      </c>
      <c r="E47" s="1">
        <v>9</v>
      </c>
    </row>
    <row r="48" spans="1:5" x14ac:dyDescent="0.55000000000000004">
      <c r="A48" t="s">
        <v>253</v>
      </c>
      <c r="B48" t="s">
        <v>0</v>
      </c>
      <c r="C48" t="s">
        <v>376</v>
      </c>
      <c r="D48" t="s">
        <v>28</v>
      </c>
      <c r="E48" s="1">
        <v>8</v>
      </c>
    </row>
    <row r="49" spans="1:5" x14ac:dyDescent="0.55000000000000004">
      <c r="A49" t="s">
        <v>253</v>
      </c>
      <c r="B49" t="s">
        <v>3</v>
      </c>
      <c r="C49" t="s">
        <v>376</v>
      </c>
      <c r="D49" t="s">
        <v>28</v>
      </c>
      <c r="E49" s="1">
        <v>16</v>
      </c>
    </row>
    <row r="50" spans="1:5" x14ac:dyDescent="0.55000000000000004">
      <c r="A50" t="s">
        <v>253</v>
      </c>
      <c r="B50" t="s">
        <v>4</v>
      </c>
      <c r="C50" t="s">
        <v>376</v>
      </c>
      <c r="D50" t="s">
        <v>28</v>
      </c>
      <c r="E50" s="1">
        <v>6</v>
      </c>
    </row>
    <row r="51" spans="1:5" x14ac:dyDescent="0.55000000000000004">
      <c r="A51" t="s">
        <v>253</v>
      </c>
      <c r="B51" t="s">
        <v>2</v>
      </c>
      <c r="C51" t="s">
        <v>376</v>
      </c>
      <c r="D51" t="s">
        <v>28</v>
      </c>
      <c r="E51" s="1">
        <v>11</v>
      </c>
    </row>
    <row r="52" spans="1:5" x14ac:dyDescent="0.55000000000000004">
      <c r="A52" t="s">
        <v>253</v>
      </c>
      <c r="B52" t="s">
        <v>5</v>
      </c>
      <c r="C52" t="s">
        <v>376</v>
      </c>
      <c r="D52" t="s">
        <v>28</v>
      </c>
      <c r="E52" s="1">
        <v>8</v>
      </c>
    </row>
    <row r="53" spans="1:5" x14ac:dyDescent="0.55000000000000004">
      <c r="A53" t="s">
        <v>253</v>
      </c>
      <c r="B53" t="s">
        <v>6</v>
      </c>
      <c r="C53" t="s">
        <v>376</v>
      </c>
      <c r="D53" t="s">
        <v>28</v>
      </c>
      <c r="E53" s="1">
        <v>6</v>
      </c>
    </row>
    <row r="54" spans="1:5" x14ac:dyDescent="0.55000000000000004">
      <c r="A54" t="s">
        <v>123</v>
      </c>
      <c r="B54" t="s">
        <v>1</v>
      </c>
      <c r="C54" t="s">
        <v>376</v>
      </c>
      <c r="D54" t="s">
        <v>28</v>
      </c>
      <c r="E54" s="1">
        <v>7</v>
      </c>
    </row>
    <row r="55" spans="1:5" x14ac:dyDescent="0.55000000000000004">
      <c r="A55" t="s">
        <v>123</v>
      </c>
      <c r="B55" t="s">
        <v>0</v>
      </c>
      <c r="C55" t="s">
        <v>376</v>
      </c>
      <c r="D55" t="s">
        <v>28</v>
      </c>
      <c r="E55" s="1">
        <v>8</v>
      </c>
    </row>
    <row r="56" spans="1:5" x14ac:dyDescent="0.55000000000000004">
      <c r="A56" t="s">
        <v>123</v>
      </c>
      <c r="B56" t="s">
        <v>3</v>
      </c>
      <c r="C56" t="s">
        <v>376</v>
      </c>
      <c r="D56" t="s">
        <v>28</v>
      </c>
      <c r="E56" s="1">
        <v>10</v>
      </c>
    </row>
    <row r="57" spans="1:5" x14ac:dyDescent="0.55000000000000004">
      <c r="A57" t="s">
        <v>123</v>
      </c>
      <c r="B57" t="s">
        <v>4</v>
      </c>
      <c r="C57" t="s">
        <v>376</v>
      </c>
      <c r="D57" t="s">
        <v>28</v>
      </c>
      <c r="E57" s="1">
        <v>0</v>
      </c>
    </row>
    <row r="58" spans="1:5" x14ac:dyDescent="0.55000000000000004">
      <c r="A58" t="s">
        <v>123</v>
      </c>
      <c r="B58" t="s">
        <v>2</v>
      </c>
      <c r="C58" t="s">
        <v>376</v>
      </c>
      <c r="D58" t="s">
        <v>28</v>
      </c>
      <c r="E58" s="1">
        <v>14</v>
      </c>
    </row>
    <row r="59" spans="1:5" x14ac:dyDescent="0.55000000000000004">
      <c r="A59" t="s">
        <v>123</v>
      </c>
      <c r="B59" t="s">
        <v>5</v>
      </c>
      <c r="C59" t="s">
        <v>376</v>
      </c>
      <c r="D59" t="s">
        <v>28</v>
      </c>
      <c r="E59" s="1">
        <v>9</v>
      </c>
    </row>
    <row r="60" spans="1:5" x14ac:dyDescent="0.55000000000000004">
      <c r="A60" t="s">
        <v>123</v>
      </c>
      <c r="B60" t="s">
        <v>6</v>
      </c>
      <c r="C60" t="s">
        <v>376</v>
      </c>
      <c r="D60" t="s">
        <v>28</v>
      </c>
      <c r="E60" s="1">
        <v>6</v>
      </c>
    </row>
    <row r="61" spans="1:5" x14ac:dyDescent="0.55000000000000004">
      <c r="A61" t="s">
        <v>147</v>
      </c>
      <c r="B61" t="s">
        <v>1</v>
      </c>
      <c r="C61" t="s">
        <v>376</v>
      </c>
      <c r="D61" t="s">
        <v>28</v>
      </c>
      <c r="E61" s="1">
        <v>7</v>
      </c>
    </row>
    <row r="62" spans="1:5" x14ac:dyDescent="0.55000000000000004">
      <c r="A62" t="s">
        <v>147</v>
      </c>
      <c r="B62" t="s">
        <v>0</v>
      </c>
      <c r="C62" t="s">
        <v>376</v>
      </c>
      <c r="D62" t="s">
        <v>28</v>
      </c>
      <c r="E62" s="1">
        <v>6</v>
      </c>
    </row>
    <row r="63" spans="1:5" x14ac:dyDescent="0.55000000000000004">
      <c r="A63" t="s">
        <v>147</v>
      </c>
      <c r="B63" t="s">
        <v>3</v>
      </c>
      <c r="C63" t="s">
        <v>376</v>
      </c>
      <c r="D63" t="s">
        <v>28</v>
      </c>
      <c r="E63" s="1">
        <v>9</v>
      </c>
    </row>
    <row r="64" spans="1:5" x14ac:dyDescent="0.55000000000000004">
      <c r="A64" t="s">
        <v>147</v>
      </c>
      <c r="B64" t="s">
        <v>4</v>
      </c>
      <c r="C64" t="s">
        <v>376</v>
      </c>
      <c r="D64" t="s">
        <v>28</v>
      </c>
      <c r="E64" s="1">
        <v>6</v>
      </c>
    </row>
    <row r="65" spans="1:5" x14ac:dyDescent="0.55000000000000004">
      <c r="A65" t="s">
        <v>147</v>
      </c>
      <c r="B65" t="s">
        <v>2</v>
      </c>
      <c r="C65" t="s">
        <v>376</v>
      </c>
      <c r="D65" t="s">
        <v>28</v>
      </c>
      <c r="E65" s="1">
        <v>17</v>
      </c>
    </row>
    <row r="66" spans="1:5" x14ac:dyDescent="0.55000000000000004">
      <c r="A66" t="s">
        <v>147</v>
      </c>
      <c r="B66" t="s">
        <v>5</v>
      </c>
      <c r="C66" t="s">
        <v>376</v>
      </c>
      <c r="D66" t="s">
        <v>28</v>
      </c>
      <c r="E66" s="1">
        <v>4</v>
      </c>
    </row>
    <row r="67" spans="1:5" x14ac:dyDescent="0.55000000000000004">
      <c r="A67" t="s">
        <v>147</v>
      </c>
      <c r="B67" t="s">
        <v>6</v>
      </c>
      <c r="C67" t="s">
        <v>376</v>
      </c>
      <c r="D67" t="s">
        <v>28</v>
      </c>
      <c r="E67" s="1">
        <v>7</v>
      </c>
    </row>
    <row r="68" spans="1:5" x14ac:dyDescent="0.55000000000000004">
      <c r="A68" t="s">
        <v>116</v>
      </c>
      <c r="B68" t="s">
        <v>1</v>
      </c>
      <c r="C68" t="s">
        <v>377</v>
      </c>
      <c r="D68" t="s">
        <v>29</v>
      </c>
      <c r="E68" s="1">
        <v>7</v>
      </c>
    </row>
    <row r="69" spans="1:5" x14ac:dyDescent="0.55000000000000004">
      <c r="A69" t="s">
        <v>116</v>
      </c>
      <c r="B69" t="s">
        <v>0</v>
      </c>
      <c r="C69" t="s">
        <v>377</v>
      </c>
      <c r="D69" t="s">
        <v>29</v>
      </c>
      <c r="E69" s="1">
        <v>7</v>
      </c>
    </row>
    <row r="70" spans="1:5" x14ac:dyDescent="0.55000000000000004">
      <c r="A70" t="s">
        <v>116</v>
      </c>
      <c r="B70" t="s">
        <v>3</v>
      </c>
      <c r="C70" t="s">
        <v>377</v>
      </c>
      <c r="D70" t="s">
        <v>29</v>
      </c>
      <c r="E70" s="1">
        <v>11</v>
      </c>
    </row>
    <row r="71" spans="1:5" x14ac:dyDescent="0.55000000000000004">
      <c r="A71" t="s">
        <v>116</v>
      </c>
      <c r="B71" t="s">
        <v>4</v>
      </c>
      <c r="C71" t="s">
        <v>377</v>
      </c>
      <c r="D71" t="s">
        <v>29</v>
      </c>
      <c r="E71" s="1">
        <v>3</v>
      </c>
    </row>
    <row r="72" spans="1:5" x14ac:dyDescent="0.55000000000000004">
      <c r="A72" t="s">
        <v>116</v>
      </c>
      <c r="B72" t="s">
        <v>2</v>
      </c>
      <c r="C72" t="s">
        <v>377</v>
      </c>
      <c r="D72" t="s">
        <v>29</v>
      </c>
      <c r="E72" s="1">
        <v>13</v>
      </c>
    </row>
    <row r="73" spans="1:5" x14ac:dyDescent="0.55000000000000004">
      <c r="A73" t="s">
        <v>116</v>
      </c>
      <c r="B73" t="s">
        <v>5</v>
      </c>
      <c r="C73" t="s">
        <v>377</v>
      </c>
      <c r="D73" t="s">
        <v>29</v>
      </c>
      <c r="E73" s="1">
        <v>9</v>
      </c>
    </row>
    <row r="74" spans="1:5" x14ac:dyDescent="0.55000000000000004">
      <c r="A74" t="s">
        <v>116</v>
      </c>
      <c r="B74" t="s">
        <v>6</v>
      </c>
      <c r="C74" t="s">
        <v>377</v>
      </c>
      <c r="D74" t="s">
        <v>29</v>
      </c>
      <c r="E74" s="1">
        <v>6</v>
      </c>
    </row>
    <row r="75" spans="1:5" x14ac:dyDescent="0.55000000000000004">
      <c r="A75" t="s">
        <v>153</v>
      </c>
      <c r="B75" t="s">
        <v>1</v>
      </c>
      <c r="C75" t="s">
        <v>376</v>
      </c>
      <c r="D75" t="s">
        <v>28</v>
      </c>
      <c r="E75" s="1">
        <v>9</v>
      </c>
    </row>
    <row r="76" spans="1:5" x14ac:dyDescent="0.55000000000000004">
      <c r="A76" t="s">
        <v>153</v>
      </c>
      <c r="B76" t="s">
        <v>0</v>
      </c>
      <c r="C76" t="s">
        <v>376</v>
      </c>
      <c r="D76" t="s">
        <v>28</v>
      </c>
      <c r="E76" s="1">
        <v>7</v>
      </c>
    </row>
    <row r="77" spans="1:5" x14ac:dyDescent="0.55000000000000004">
      <c r="A77" t="s">
        <v>153</v>
      </c>
      <c r="B77" t="s">
        <v>3</v>
      </c>
      <c r="C77" t="s">
        <v>376</v>
      </c>
      <c r="D77" t="s">
        <v>28</v>
      </c>
      <c r="E77" s="1">
        <v>15</v>
      </c>
    </row>
    <row r="78" spans="1:5" x14ac:dyDescent="0.55000000000000004">
      <c r="A78" t="s">
        <v>153</v>
      </c>
      <c r="B78" t="s">
        <v>4</v>
      </c>
      <c r="C78" t="s">
        <v>376</v>
      </c>
      <c r="D78" t="s">
        <v>28</v>
      </c>
      <c r="E78" s="1">
        <v>7</v>
      </c>
    </row>
    <row r="79" spans="1:5" x14ac:dyDescent="0.55000000000000004">
      <c r="A79" t="s">
        <v>153</v>
      </c>
      <c r="B79" t="s">
        <v>2</v>
      </c>
      <c r="C79" t="s">
        <v>376</v>
      </c>
      <c r="D79" t="s">
        <v>28</v>
      </c>
      <c r="E79" s="1">
        <v>18</v>
      </c>
    </row>
    <row r="80" spans="1:5" x14ac:dyDescent="0.55000000000000004">
      <c r="A80" t="s">
        <v>153</v>
      </c>
      <c r="B80" t="s">
        <v>5</v>
      </c>
      <c r="C80" t="s">
        <v>376</v>
      </c>
      <c r="D80" t="s">
        <v>28</v>
      </c>
      <c r="E80" s="1">
        <v>6</v>
      </c>
    </row>
    <row r="81" spans="1:5" x14ac:dyDescent="0.55000000000000004">
      <c r="A81" t="s">
        <v>153</v>
      </c>
      <c r="B81" t="s">
        <v>6</v>
      </c>
      <c r="C81" t="s">
        <v>376</v>
      </c>
      <c r="D81" t="s">
        <v>28</v>
      </c>
      <c r="E81" s="1">
        <v>7</v>
      </c>
    </row>
    <row r="82" spans="1:5" x14ac:dyDescent="0.55000000000000004">
      <c r="A82" t="s">
        <v>371</v>
      </c>
      <c r="B82" t="s">
        <v>1</v>
      </c>
      <c r="C82" t="s">
        <v>377</v>
      </c>
      <c r="D82" t="s">
        <v>29</v>
      </c>
      <c r="E82" s="1">
        <v>9</v>
      </c>
    </row>
    <row r="83" spans="1:5" x14ac:dyDescent="0.55000000000000004">
      <c r="A83" t="s">
        <v>371</v>
      </c>
      <c r="B83" t="s">
        <v>0</v>
      </c>
      <c r="C83" t="s">
        <v>377</v>
      </c>
      <c r="D83" t="s">
        <v>29</v>
      </c>
      <c r="E83" s="1">
        <v>7</v>
      </c>
    </row>
    <row r="84" spans="1:5" x14ac:dyDescent="0.55000000000000004">
      <c r="A84" t="s">
        <v>371</v>
      </c>
      <c r="B84" t="s">
        <v>3</v>
      </c>
      <c r="C84" t="s">
        <v>377</v>
      </c>
      <c r="D84" t="s">
        <v>29</v>
      </c>
      <c r="E84" s="1">
        <v>14</v>
      </c>
    </row>
    <row r="85" spans="1:5" x14ac:dyDescent="0.55000000000000004">
      <c r="A85" t="s">
        <v>371</v>
      </c>
      <c r="B85" t="s">
        <v>4</v>
      </c>
      <c r="C85" t="s">
        <v>377</v>
      </c>
      <c r="D85" t="s">
        <v>29</v>
      </c>
      <c r="E85" s="1">
        <v>7</v>
      </c>
    </row>
    <row r="86" spans="1:5" x14ac:dyDescent="0.55000000000000004">
      <c r="A86" t="s">
        <v>371</v>
      </c>
      <c r="B86" t="s">
        <v>2</v>
      </c>
      <c r="C86" t="s">
        <v>377</v>
      </c>
      <c r="D86" t="s">
        <v>29</v>
      </c>
      <c r="E86" s="1">
        <v>16</v>
      </c>
    </row>
    <row r="87" spans="1:5" x14ac:dyDescent="0.55000000000000004">
      <c r="A87" t="s">
        <v>371</v>
      </c>
      <c r="B87" t="s">
        <v>5</v>
      </c>
      <c r="C87" t="s">
        <v>377</v>
      </c>
      <c r="D87" t="s">
        <v>29</v>
      </c>
      <c r="E87" s="1">
        <v>8</v>
      </c>
    </row>
    <row r="88" spans="1:5" x14ac:dyDescent="0.55000000000000004">
      <c r="A88" t="s">
        <v>371</v>
      </c>
      <c r="B88" t="s">
        <v>6</v>
      </c>
      <c r="C88" t="s">
        <v>377</v>
      </c>
      <c r="D88" t="s">
        <v>29</v>
      </c>
      <c r="E88" s="1">
        <v>7</v>
      </c>
    </row>
    <row r="89" spans="1:5" x14ac:dyDescent="0.55000000000000004">
      <c r="A89" t="s">
        <v>176</v>
      </c>
      <c r="B89" t="s">
        <v>1</v>
      </c>
      <c r="C89" t="s">
        <v>375</v>
      </c>
      <c r="D89" t="s">
        <v>29</v>
      </c>
      <c r="E89" s="1">
        <v>9</v>
      </c>
    </row>
    <row r="90" spans="1:5" x14ac:dyDescent="0.55000000000000004">
      <c r="A90" t="s">
        <v>176</v>
      </c>
      <c r="B90" t="s">
        <v>0</v>
      </c>
      <c r="C90" t="s">
        <v>375</v>
      </c>
      <c r="D90" t="s">
        <v>29</v>
      </c>
      <c r="E90" s="1">
        <v>8</v>
      </c>
    </row>
    <row r="91" spans="1:5" x14ac:dyDescent="0.55000000000000004">
      <c r="A91" t="s">
        <v>176</v>
      </c>
      <c r="B91" t="s">
        <v>3</v>
      </c>
      <c r="C91" t="s">
        <v>375</v>
      </c>
      <c r="D91" t="s">
        <v>29</v>
      </c>
      <c r="E91" s="1">
        <v>16</v>
      </c>
    </row>
    <row r="92" spans="1:5" x14ac:dyDescent="0.55000000000000004">
      <c r="A92" t="s">
        <v>176</v>
      </c>
      <c r="B92" t="s">
        <v>4</v>
      </c>
      <c r="C92" t="s">
        <v>375</v>
      </c>
      <c r="D92" t="s">
        <v>29</v>
      </c>
      <c r="E92" s="1">
        <v>4</v>
      </c>
    </row>
    <row r="93" spans="1:5" x14ac:dyDescent="0.55000000000000004">
      <c r="A93" t="s">
        <v>176</v>
      </c>
      <c r="B93" t="s">
        <v>2</v>
      </c>
      <c r="C93" t="s">
        <v>375</v>
      </c>
      <c r="D93" t="s">
        <v>29</v>
      </c>
      <c r="E93" s="1">
        <v>16</v>
      </c>
    </row>
    <row r="94" spans="1:5" x14ac:dyDescent="0.55000000000000004">
      <c r="A94" t="s">
        <v>176</v>
      </c>
      <c r="B94" t="s">
        <v>5</v>
      </c>
      <c r="C94" t="s">
        <v>375</v>
      </c>
      <c r="D94" t="s">
        <v>29</v>
      </c>
      <c r="E94" s="1">
        <v>9</v>
      </c>
    </row>
    <row r="95" spans="1:5" x14ac:dyDescent="0.55000000000000004">
      <c r="A95" t="s">
        <v>176</v>
      </c>
      <c r="B95" t="s">
        <v>6</v>
      </c>
      <c r="C95" t="s">
        <v>375</v>
      </c>
      <c r="D95" t="s">
        <v>29</v>
      </c>
      <c r="E95" s="1">
        <v>5</v>
      </c>
    </row>
    <row r="96" spans="1:5" x14ac:dyDescent="0.55000000000000004">
      <c r="A96" t="s">
        <v>344</v>
      </c>
      <c r="B96" t="s">
        <v>1</v>
      </c>
      <c r="C96" t="s">
        <v>375</v>
      </c>
      <c r="D96" t="s">
        <v>29</v>
      </c>
      <c r="E96" s="1">
        <v>9</v>
      </c>
    </row>
    <row r="97" spans="1:5" x14ac:dyDescent="0.55000000000000004">
      <c r="A97" t="s">
        <v>344</v>
      </c>
      <c r="B97" t="s">
        <v>0</v>
      </c>
      <c r="C97" t="s">
        <v>375</v>
      </c>
      <c r="D97" t="s">
        <v>29</v>
      </c>
      <c r="E97" s="1">
        <v>6</v>
      </c>
    </row>
    <row r="98" spans="1:5" x14ac:dyDescent="0.55000000000000004">
      <c r="A98" t="s">
        <v>344</v>
      </c>
      <c r="B98" t="s">
        <v>3</v>
      </c>
      <c r="C98" t="s">
        <v>375</v>
      </c>
      <c r="D98" t="s">
        <v>29</v>
      </c>
      <c r="E98" s="1">
        <v>9</v>
      </c>
    </row>
    <row r="99" spans="1:5" x14ac:dyDescent="0.55000000000000004">
      <c r="A99" t="s">
        <v>344</v>
      </c>
      <c r="B99" t="s">
        <v>4</v>
      </c>
      <c r="C99" t="s">
        <v>375</v>
      </c>
      <c r="D99" t="s">
        <v>29</v>
      </c>
      <c r="E99" s="1">
        <v>3</v>
      </c>
    </row>
    <row r="100" spans="1:5" x14ac:dyDescent="0.55000000000000004">
      <c r="A100" t="s">
        <v>344</v>
      </c>
      <c r="B100" t="s">
        <v>2</v>
      </c>
      <c r="C100" t="s">
        <v>375</v>
      </c>
      <c r="D100" t="s">
        <v>29</v>
      </c>
      <c r="E100" s="1">
        <v>18</v>
      </c>
    </row>
    <row r="101" spans="1:5" x14ac:dyDescent="0.55000000000000004">
      <c r="A101" t="s">
        <v>344</v>
      </c>
      <c r="B101" t="s">
        <v>5</v>
      </c>
      <c r="C101" t="s">
        <v>375</v>
      </c>
      <c r="D101" t="s">
        <v>29</v>
      </c>
      <c r="E101" s="1">
        <v>6</v>
      </c>
    </row>
    <row r="102" spans="1:5" x14ac:dyDescent="0.55000000000000004">
      <c r="A102" t="s">
        <v>344</v>
      </c>
      <c r="B102" t="s">
        <v>6</v>
      </c>
      <c r="C102" t="s">
        <v>375</v>
      </c>
      <c r="D102" t="s">
        <v>29</v>
      </c>
      <c r="E102" s="1">
        <v>3</v>
      </c>
    </row>
    <row r="103" spans="1:5" x14ac:dyDescent="0.55000000000000004">
      <c r="A103" t="s">
        <v>234</v>
      </c>
      <c r="B103" t="s">
        <v>1</v>
      </c>
      <c r="C103" t="s">
        <v>377</v>
      </c>
      <c r="D103" t="s">
        <v>28</v>
      </c>
      <c r="E103" s="1">
        <v>9</v>
      </c>
    </row>
    <row r="104" spans="1:5" x14ac:dyDescent="0.55000000000000004">
      <c r="A104" t="s">
        <v>234</v>
      </c>
      <c r="B104" t="s">
        <v>0</v>
      </c>
      <c r="C104" t="s">
        <v>377</v>
      </c>
      <c r="D104" t="s">
        <v>28</v>
      </c>
      <c r="E104" s="1">
        <v>5</v>
      </c>
    </row>
    <row r="105" spans="1:5" x14ac:dyDescent="0.55000000000000004">
      <c r="A105" t="s">
        <v>234</v>
      </c>
      <c r="B105" t="s">
        <v>3</v>
      </c>
      <c r="C105" t="s">
        <v>377</v>
      </c>
      <c r="D105" t="s">
        <v>28</v>
      </c>
      <c r="E105" s="1">
        <v>12</v>
      </c>
    </row>
    <row r="106" spans="1:5" x14ac:dyDescent="0.55000000000000004">
      <c r="A106" t="s">
        <v>234</v>
      </c>
      <c r="B106" t="s">
        <v>4</v>
      </c>
      <c r="C106" t="s">
        <v>377</v>
      </c>
      <c r="D106" t="s">
        <v>28</v>
      </c>
      <c r="E106" s="1">
        <v>5</v>
      </c>
    </row>
    <row r="107" spans="1:5" x14ac:dyDescent="0.55000000000000004">
      <c r="A107" t="s">
        <v>234</v>
      </c>
      <c r="B107" t="s">
        <v>2</v>
      </c>
      <c r="C107" t="s">
        <v>377</v>
      </c>
      <c r="D107" t="s">
        <v>28</v>
      </c>
      <c r="E107" s="1">
        <v>10</v>
      </c>
    </row>
    <row r="108" spans="1:5" x14ac:dyDescent="0.55000000000000004">
      <c r="A108" t="s">
        <v>234</v>
      </c>
      <c r="B108" t="s">
        <v>5</v>
      </c>
      <c r="C108" t="s">
        <v>377</v>
      </c>
      <c r="D108" t="s">
        <v>28</v>
      </c>
      <c r="E108" s="1">
        <v>8</v>
      </c>
    </row>
    <row r="109" spans="1:5" x14ac:dyDescent="0.55000000000000004">
      <c r="A109" t="s">
        <v>234</v>
      </c>
      <c r="B109" t="s">
        <v>6</v>
      </c>
      <c r="C109" t="s">
        <v>377</v>
      </c>
      <c r="D109" t="s">
        <v>28</v>
      </c>
      <c r="E109" s="1">
        <v>5</v>
      </c>
    </row>
    <row r="110" spans="1:5" x14ac:dyDescent="0.55000000000000004">
      <c r="A110" t="s">
        <v>93</v>
      </c>
      <c r="B110" t="s">
        <v>1</v>
      </c>
      <c r="C110" t="s">
        <v>377</v>
      </c>
      <c r="D110" t="s">
        <v>29</v>
      </c>
      <c r="E110" s="1">
        <v>9</v>
      </c>
    </row>
    <row r="111" spans="1:5" x14ac:dyDescent="0.55000000000000004">
      <c r="A111" t="s">
        <v>93</v>
      </c>
      <c r="B111" t="s">
        <v>0</v>
      </c>
      <c r="C111" t="s">
        <v>377</v>
      </c>
      <c r="D111" t="s">
        <v>29</v>
      </c>
      <c r="E111" s="1">
        <v>8</v>
      </c>
    </row>
    <row r="112" spans="1:5" x14ac:dyDescent="0.55000000000000004">
      <c r="A112" t="s">
        <v>93</v>
      </c>
      <c r="B112" t="s">
        <v>3</v>
      </c>
      <c r="C112" t="s">
        <v>377</v>
      </c>
      <c r="D112" t="s">
        <v>29</v>
      </c>
      <c r="E112" s="1">
        <v>13</v>
      </c>
    </row>
    <row r="113" spans="1:5" x14ac:dyDescent="0.55000000000000004">
      <c r="A113" t="s">
        <v>93</v>
      </c>
      <c r="B113" t="s">
        <v>4</v>
      </c>
      <c r="C113" t="s">
        <v>377</v>
      </c>
      <c r="D113" t="s">
        <v>29</v>
      </c>
      <c r="E113" s="1">
        <v>4</v>
      </c>
    </row>
    <row r="114" spans="1:5" x14ac:dyDescent="0.55000000000000004">
      <c r="A114" t="s">
        <v>93</v>
      </c>
      <c r="B114" t="s">
        <v>2</v>
      </c>
      <c r="C114" t="s">
        <v>377</v>
      </c>
      <c r="D114" t="s">
        <v>29</v>
      </c>
      <c r="E114" s="1">
        <v>12</v>
      </c>
    </row>
    <row r="115" spans="1:5" x14ac:dyDescent="0.55000000000000004">
      <c r="A115" t="s">
        <v>93</v>
      </c>
      <c r="B115" t="s">
        <v>5</v>
      </c>
      <c r="C115" t="s">
        <v>377</v>
      </c>
      <c r="D115" t="s">
        <v>29</v>
      </c>
      <c r="E115" s="1">
        <v>7</v>
      </c>
    </row>
    <row r="116" spans="1:5" x14ac:dyDescent="0.55000000000000004">
      <c r="A116" t="s">
        <v>93</v>
      </c>
      <c r="B116" t="s">
        <v>6</v>
      </c>
      <c r="C116" t="s">
        <v>377</v>
      </c>
      <c r="D116" t="s">
        <v>29</v>
      </c>
      <c r="E116" s="1">
        <v>5</v>
      </c>
    </row>
    <row r="117" spans="1:5" x14ac:dyDescent="0.55000000000000004">
      <c r="A117" t="s">
        <v>327</v>
      </c>
      <c r="B117" t="s">
        <v>1</v>
      </c>
      <c r="C117" t="s">
        <v>376</v>
      </c>
      <c r="D117" t="s">
        <v>29</v>
      </c>
      <c r="E117" s="1">
        <v>8</v>
      </c>
    </row>
    <row r="118" spans="1:5" x14ac:dyDescent="0.55000000000000004">
      <c r="A118" t="s">
        <v>327</v>
      </c>
      <c r="B118" t="s">
        <v>0</v>
      </c>
      <c r="C118" t="s">
        <v>376</v>
      </c>
      <c r="D118" t="s">
        <v>29</v>
      </c>
      <c r="E118" s="1">
        <v>7</v>
      </c>
    </row>
    <row r="119" spans="1:5" x14ac:dyDescent="0.55000000000000004">
      <c r="A119" t="s">
        <v>327</v>
      </c>
      <c r="B119" t="s">
        <v>3</v>
      </c>
      <c r="C119" t="s">
        <v>376</v>
      </c>
      <c r="D119" t="s">
        <v>29</v>
      </c>
      <c r="E119" s="1">
        <v>11</v>
      </c>
    </row>
    <row r="120" spans="1:5" x14ac:dyDescent="0.55000000000000004">
      <c r="A120" t="s">
        <v>327</v>
      </c>
      <c r="B120" t="s">
        <v>4</v>
      </c>
      <c r="C120" t="s">
        <v>376</v>
      </c>
      <c r="D120" t="s">
        <v>29</v>
      </c>
      <c r="E120" s="1">
        <v>6</v>
      </c>
    </row>
    <row r="121" spans="1:5" x14ac:dyDescent="0.55000000000000004">
      <c r="A121" t="s">
        <v>327</v>
      </c>
      <c r="B121" t="s">
        <v>2</v>
      </c>
      <c r="C121" t="s">
        <v>376</v>
      </c>
      <c r="D121" t="s">
        <v>29</v>
      </c>
      <c r="E121" s="1">
        <v>14</v>
      </c>
    </row>
    <row r="122" spans="1:5" x14ac:dyDescent="0.55000000000000004">
      <c r="A122" t="s">
        <v>327</v>
      </c>
      <c r="B122" t="s">
        <v>5</v>
      </c>
      <c r="C122" t="s">
        <v>376</v>
      </c>
      <c r="D122" t="s">
        <v>29</v>
      </c>
      <c r="E122" s="1">
        <v>9</v>
      </c>
    </row>
    <row r="123" spans="1:5" x14ac:dyDescent="0.55000000000000004">
      <c r="A123" t="s">
        <v>327</v>
      </c>
      <c r="B123" t="s">
        <v>6</v>
      </c>
      <c r="C123" t="s">
        <v>376</v>
      </c>
      <c r="D123" t="s">
        <v>29</v>
      </c>
      <c r="E123" s="1">
        <v>8</v>
      </c>
    </row>
    <row r="124" spans="1:5" x14ac:dyDescent="0.55000000000000004">
      <c r="A124" t="s">
        <v>192</v>
      </c>
      <c r="B124" t="s">
        <v>1</v>
      </c>
      <c r="C124" t="s">
        <v>376</v>
      </c>
      <c r="D124" t="s">
        <v>28</v>
      </c>
      <c r="E124" s="1">
        <v>9</v>
      </c>
    </row>
    <row r="125" spans="1:5" x14ac:dyDescent="0.55000000000000004">
      <c r="A125" t="s">
        <v>192</v>
      </c>
      <c r="B125" t="s">
        <v>0</v>
      </c>
      <c r="C125" t="s">
        <v>376</v>
      </c>
      <c r="D125" t="s">
        <v>28</v>
      </c>
      <c r="E125" s="1">
        <v>9</v>
      </c>
    </row>
    <row r="126" spans="1:5" x14ac:dyDescent="0.55000000000000004">
      <c r="A126" t="s">
        <v>192</v>
      </c>
      <c r="B126" t="s">
        <v>3</v>
      </c>
      <c r="C126" t="s">
        <v>376</v>
      </c>
      <c r="D126" t="s">
        <v>28</v>
      </c>
      <c r="E126" s="1">
        <v>16</v>
      </c>
    </row>
    <row r="127" spans="1:5" x14ac:dyDescent="0.55000000000000004">
      <c r="A127" t="s">
        <v>192</v>
      </c>
      <c r="B127" t="s">
        <v>4</v>
      </c>
      <c r="C127" t="s">
        <v>376</v>
      </c>
      <c r="D127" t="s">
        <v>28</v>
      </c>
      <c r="E127" s="1">
        <v>0</v>
      </c>
    </row>
    <row r="128" spans="1:5" x14ac:dyDescent="0.55000000000000004">
      <c r="A128" t="s">
        <v>192</v>
      </c>
      <c r="B128" t="s">
        <v>2</v>
      </c>
      <c r="C128" t="s">
        <v>376</v>
      </c>
      <c r="D128" t="s">
        <v>28</v>
      </c>
      <c r="E128" s="1">
        <v>16</v>
      </c>
    </row>
    <row r="129" spans="1:5" x14ac:dyDescent="0.55000000000000004">
      <c r="A129" t="s">
        <v>192</v>
      </c>
      <c r="B129" t="s">
        <v>5</v>
      </c>
      <c r="C129" t="s">
        <v>376</v>
      </c>
      <c r="D129" t="s">
        <v>28</v>
      </c>
      <c r="E129" s="1">
        <v>5</v>
      </c>
    </row>
    <row r="130" spans="1:5" x14ac:dyDescent="0.55000000000000004">
      <c r="A130" t="s">
        <v>192</v>
      </c>
      <c r="B130" t="s">
        <v>6</v>
      </c>
      <c r="C130" t="s">
        <v>376</v>
      </c>
      <c r="D130" t="s">
        <v>28</v>
      </c>
      <c r="E130" s="1">
        <v>4</v>
      </c>
    </row>
    <row r="131" spans="1:5" x14ac:dyDescent="0.55000000000000004">
      <c r="A131" t="s">
        <v>112</v>
      </c>
      <c r="B131" t="s">
        <v>1</v>
      </c>
      <c r="C131" t="s">
        <v>377</v>
      </c>
      <c r="D131" t="s">
        <v>29</v>
      </c>
      <c r="E131" s="1">
        <v>8</v>
      </c>
    </row>
    <row r="132" spans="1:5" x14ac:dyDescent="0.55000000000000004">
      <c r="A132" t="s">
        <v>112</v>
      </c>
      <c r="B132" t="s">
        <v>0</v>
      </c>
      <c r="C132" t="s">
        <v>377</v>
      </c>
      <c r="D132" t="s">
        <v>29</v>
      </c>
      <c r="E132" s="1">
        <v>8</v>
      </c>
    </row>
    <row r="133" spans="1:5" x14ac:dyDescent="0.55000000000000004">
      <c r="A133" t="s">
        <v>112</v>
      </c>
      <c r="B133" t="s">
        <v>3</v>
      </c>
      <c r="C133" t="s">
        <v>377</v>
      </c>
      <c r="D133" t="s">
        <v>29</v>
      </c>
      <c r="E133" s="1">
        <v>13</v>
      </c>
    </row>
    <row r="134" spans="1:5" x14ac:dyDescent="0.55000000000000004">
      <c r="A134" t="s">
        <v>112</v>
      </c>
      <c r="B134" t="s">
        <v>4</v>
      </c>
      <c r="C134" t="s">
        <v>377</v>
      </c>
      <c r="D134" t="s">
        <v>29</v>
      </c>
      <c r="E134" s="1">
        <v>7</v>
      </c>
    </row>
    <row r="135" spans="1:5" x14ac:dyDescent="0.55000000000000004">
      <c r="A135" t="s">
        <v>112</v>
      </c>
      <c r="B135" t="s">
        <v>2</v>
      </c>
      <c r="C135" t="s">
        <v>377</v>
      </c>
      <c r="D135" t="s">
        <v>29</v>
      </c>
      <c r="E135" s="1">
        <v>18</v>
      </c>
    </row>
    <row r="136" spans="1:5" x14ac:dyDescent="0.55000000000000004">
      <c r="A136" t="s">
        <v>112</v>
      </c>
      <c r="B136" t="s">
        <v>5</v>
      </c>
      <c r="C136" t="s">
        <v>377</v>
      </c>
      <c r="D136" t="s">
        <v>29</v>
      </c>
      <c r="E136" s="1">
        <v>8</v>
      </c>
    </row>
    <row r="137" spans="1:5" x14ac:dyDescent="0.55000000000000004">
      <c r="A137" t="s">
        <v>112</v>
      </c>
      <c r="B137" t="s">
        <v>6</v>
      </c>
      <c r="C137" t="s">
        <v>377</v>
      </c>
      <c r="D137" t="s">
        <v>29</v>
      </c>
      <c r="E137" s="1">
        <v>6</v>
      </c>
    </row>
    <row r="138" spans="1:5" x14ac:dyDescent="0.55000000000000004">
      <c r="A138" t="s">
        <v>348</v>
      </c>
      <c r="B138" t="s">
        <v>1</v>
      </c>
      <c r="C138" t="s">
        <v>375</v>
      </c>
      <c r="D138" t="s">
        <v>28</v>
      </c>
      <c r="E138" s="1">
        <v>7</v>
      </c>
    </row>
    <row r="139" spans="1:5" x14ac:dyDescent="0.55000000000000004">
      <c r="A139" t="s">
        <v>348</v>
      </c>
      <c r="B139" t="s">
        <v>0</v>
      </c>
      <c r="C139" t="s">
        <v>375</v>
      </c>
      <c r="D139" t="s">
        <v>28</v>
      </c>
      <c r="E139" s="1">
        <v>0</v>
      </c>
    </row>
    <row r="140" spans="1:5" x14ac:dyDescent="0.55000000000000004">
      <c r="A140" t="s">
        <v>348</v>
      </c>
      <c r="B140" t="s">
        <v>3</v>
      </c>
      <c r="C140" t="s">
        <v>375</v>
      </c>
      <c r="D140" t="s">
        <v>28</v>
      </c>
      <c r="E140" s="1">
        <v>17</v>
      </c>
    </row>
    <row r="141" spans="1:5" x14ac:dyDescent="0.55000000000000004">
      <c r="A141" t="s">
        <v>348</v>
      </c>
      <c r="B141" t="s">
        <v>4</v>
      </c>
      <c r="C141" t="s">
        <v>375</v>
      </c>
      <c r="D141" t="s">
        <v>28</v>
      </c>
      <c r="E141" s="1">
        <v>1</v>
      </c>
    </row>
    <row r="142" spans="1:5" x14ac:dyDescent="0.55000000000000004">
      <c r="A142" t="s">
        <v>348</v>
      </c>
      <c r="B142" t="s">
        <v>2</v>
      </c>
      <c r="C142" t="s">
        <v>375</v>
      </c>
      <c r="D142" t="s">
        <v>28</v>
      </c>
      <c r="E142" s="1">
        <v>6</v>
      </c>
    </row>
    <row r="143" spans="1:5" x14ac:dyDescent="0.55000000000000004">
      <c r="A143" t="s">
        <v>348</v>
      </c>
      <c r="B143" t="s">
        <v>5</v>
      </c>
      <c r="C143" t="s">
        <v>375</v>
      </c>
      <c r="D143" t="s">
        <v>28</v>
      </c>
      <c r="E143" s="1">
        <v>6</v>
      </c>
    </row>
    <row r="144" spans="1:5" x14ac:dyDescent="0.55000000000000004">
      <c r="A144" t="s">
        <v>348</v>
      </c>
      <c r="B144" t="s">
        <v>6</v>
      </c>
      <c r="C144" t="s">
        <v>375</v>
      </c>
      <c r="D144" t="s">
        <v>28</v>
      </c>
      <c r="E144" s="1">
        <v>7</v>
      </c>
    </row>
    <row r="145" spans="1:5" x14ac:dyDescent="0.55000000000000004">
      <c r="A145" t="s">
        <v>295</v>
      </c>
      <c r="B145" t="s">
        <v>1</v>
      </c>
      <c r="C145" t="s">
        <v>376</v>
      </c>
      <c r="D145" t="s">
        <v>28</v>
      </c>
      <c r="E145" s="1">
        <v>8</v>
      </c>
    </row>
    <row r="146" spans="1:5" x14ac:dyDescent="0.55000000000000004">
      <c r="A146" t="s">
        <v>295</v>
      </c>
      <c r="B146" t="s">
        <v>0</v>
      </c>
      <c r="C146" t="s">
        <v>376</v>
      </c>
      <c r="D146" t="s">
        <v>28</v>
      </c>
      <c r="E146" s="1">
        <v>3</v>
      </c>
    </row>
    <row r="147" spans="1:5" x14ac:dyDescent="0.55000000000000004">
      <c r="A147" t="s">
        <v>295</v>
      </c>
      <c r="B147" t="s">
        <v>3</v>
      </c>
      <c r="C147" t="s">
        <v>376</v>
      </c>
      <c r="D147" t="s">
        <v>28</v>
      </c>
      <c r="E147" s="1">
        <v>10</v>
      </c>
    </row>
    <row r="148" spans="1:5" x14ac:dyDescent="0.55000000000000004">
      <c r="A148" t="s">
        <v>295</v>
      </c>
      <c r="B148" t="s">
        <v>4</v>
      </c>
      <c r="C148" t="s">
        <v>376</v>
      </c>
      <c r="D148" t="s">
        <v>28</v>
      </c>
      <c r="E148" s="1">
        <v>8</v>
      </c>
    </row>
    <row r="149" spans="1:5" x14ac:dyDescent="0.55000000000000004">
      <c r="A149" t="s">
        <v>295</v>
      </c>
      <c r="B149" t="s">
        <v>2</v>
      </c>
      <c r="C149" t="s">
        <v>376</v>
      </c>
      <c r="D149" t="s">
        <v>28</v>
      </c>
      <c r="E149" s="1">
        <v>17</v>
      </c>
    </row>
    <row r="150" spans="1:5" x14ac:dyDescent="0.55000000000000004">
      <c r="A150" t="s">
        <v>295</v>
      </c>
      <c r="B150" t="s">
        <v>5</v>
      </c>
      <c r="C150" t="s">
        <v>376</v>
      </c>
      <c r="D150" t="s">
        <v>28</v>
      </c>
      <c r="E150" s="1">
        <v>8</v>
      </c>
    </row>
    <row r="151" spans="1:5" x14ac:dyDescent="0.55000000000000004">
      <c r="A151" t="s">
        <v>295</v>
      </c>
      <c r="B151" t="s">
        <v>6</v>
      </c>
      <c r="C151" t="s">
        <v>376</v>
      </c>
      <c r="D151" t="s">
        <v>28</v>
      </c>
      <c r="E151" s="1">
        <v>7</v>
      </c>
    </row>
    <row r="152" spans="1:5" x14ac:dyDescent="0.55000000000000004">
      <c r="A152" t="s">
        <v>294</v>
      </c>
      <c r="B152" t="s">
        <v>1</v>
      </c>
      <c r="C152" t="s">
        <v>376</v>
      </c>
      <c r="D152" t="s">
        <v>28</v>
      </c>
      <c r="E152" s="1">
        <v>8</v>
      </c>
    </row>
    <row r="153" spans="1:5" x14ac:dyDescent="0.55000000000000004">
      <c r="A153" t="s">
        <v>294</v>
      </c>
      <c r="B153" t="s">
        <v>0</v>
      </c>
      <c r="C153" t="s">
        <v>376</v>
      </c>
      <c r="D153" t="s">
        <v>28</v>
      </c>
      <c r="E153" s="1">
        <v>8</v>
      </c>
    </row>
    <row r="154" spans="1:5" x14ac:dyDescent="0.55000000000000004">
      <c r="A154" t="s">
        <v>294</v>
      </c>
      <c r="B154" t="s">
        <v>3</v>
      </c>
      <c r="C154" t="s">
        <v>376</v>
      </c>
      <c r="D154" t="s">
        <v>28</v>
      </c>
      <c r="E154" s="1">
        <v>10</v>
      </c>
    </row>
    <row r="155" spans="1:5" x14ac:dyDescent="0.55000000000000004">
      <c r="A155" t="s">
        <v>294</v>
      </c>
      <c r="B155" t="s">
        <v>4</v>
      </c>
      <c r="C155" t="s">
        <v>376</v>
      </c>
      <c r="D155" t="s">
        <v>28</v>
      </c>
      <c r="E155" s="1">
        <v>7</v>
      </c>
    </row>
    <row r="156" spans="1:5" x14ac:dyDescent="0.55000000000000004">
      <c r="A156" t="s">
        <v>294</v>
      </c>
      <c r="B156" t="s">
        <v>2</v>
      </c>
      <c r="C156" t="s">
        <v>376</v>
      </c>
      <c r="D156" t="s">
        <v>28</v>
      </c>
      <c r="E156" s="1">
        <v>18</v>
      </c>
    </row>
    <row r="157" spans="1:5" x14ac:dyDescent="0.55000000000000004">
      <c r="A157" t="s">
        <v>294</v>
      </c>
      <c r="B157" t="s">
        <v>5</v>
      </c>
      <c r="C157" t="s">
        <v>376</v>
      </c>
      <c r="D157" t="s">
        <v>28</v>
      </c>
      <c r="E157" s="1">
        <v>8</v>
      </c>
    </row>
    <row r="158" spans="1:5" x14ac:dyDescent="0.55000000000000004">
      <c r="A158" t="s">
        <v>294</v>
      </c>
      <c r="B158" t="s">
        <v>6</v>
      </c>
      <c r="C158" t="s">
        <v>376</v>
      </c>
      <c r="D158" t="s">
        <v>28</v>
      </c>
      <c r="E158" s="1">
        <v>6</v>
      </c>
    </row>
    <row r="159" spans="1:5" x14ac:dyDescent="0.55000000000000004">
      <c r="A159" t="s">
        <v>64</v>
      </c>
      <c r="B159" t="s">
        <v>1</v>
      </c>
      <c r="C159" t="s">
        <v>377</v>
      </c>
      <c r="D159" t="s">
        <v>29</v>
      </c>
      <c r="E159" s="1">
        <v>9</v>
      </c>
    </row>
    <row r="160" spans="1:5" x14ac:dyDescent="0.55000000000000004">
      <c r="A160" t="s">
        <v>64</v>
      </c>
      <c r="B160" t="s">
        <v>0</v>
      </c>
      <c r="C160" t="s">
        <v>377</v>
      </c>
      <c r="D160" t="s">
        <v>29</v>
      </c>
      <c r="E160" s="1">
        <v>5</v>
      </c>
    </row>
    <row r="161" spans="1:5" x14ac:dyDescent="0.55000000000000004">
      <c r="A161" t="s">
        <v>64</v>
      </c>
      <c r="B161" t="s">
        <v>3</v>
      </c>
      <c r="C161" t="s">
        <v>377</v>
      </c>
      <c r="D161" t="s">
        <v>29</v>
      </c>
      <c r="E161" s="1">
        <v>13</v>
      </c>
    </row>
    <row r="162" spans="1:5" x14ac:dyDescent="0.55000000000000004">
      <c r="A162" t="s">
        <v>64</v>
      </c>
      <c r="B162" t="s">
        <v>4</v>
      </c>
      <c r="C162" t="s">
        <v>377</v>
      </c>
      <c r="D162" t="s">
        <v>29</v>
      </c>
      <c r="E162" s="1">
        <v>3</v>
      </c>
    </row>
    <row r="163" spans="1:5" x14ac:dyDescent="0.55000000000000004">
      <c r="A163" t="s">
        <v>64</v>
      </c>
      <c r="B163" t="s">
        <v>2</v>
      </c>
      <c r="C163" t="s">
        <v>377</v>
      </c>
      <c r="D163" t="s">
        <v>29</v>
      </c>
      <c r="E163" s="1">
        <v>15</v>
      </c>
    </row>
    <row r="164" spans="1:5" x14ac:dyDescent="0.55000000000000004">
      <c r="A164" t="s">
        <v>64</v>
      </c>
      <c r="B164" t="s">
        <v>5</v>
      </c>
      <c r="C164" t="s">
        <v>377</v>
      </c>
      <c r="D164" t="s">
        <v>29</v>
      </c>
      <c r="E164" s="1">
        <v>8</v>
      </c>
    </row>
    <row r="165" spans="1:5" x14ac:dyDescent="0.55000000000000004">
      <c r="A165" t="s">
        <v>64</v>
      </c>
      <c r="B165" t="s">
        <v>6</v>
      </c>
      <c r="C165" t="s">
        <v>377</v>
      </c>
      <c r="D165" t="s">
        <v>29</v>
      </c>
      <c r="E165" s="1">
        <v>6</v>
      </c>
    </row>
    <row r="166" spans="1:5" x14ac:dyDescent="0.55000000000000004">
      <c r="A166" t="s">
        <v>120</v>
      </c>
      <c r="B166" t="s">
        <v>1</v>
      </c>
      <c r="C166" t="s">
        <v>377</v>
      </c>
      <c r="D166" t="s">
        <v>28</v>
      </c>
      <c r="E166" s="1">
        <v>8</v>
      </c>
    </row>
    <row r="167" spans="1:5" x14ac:dyDescent="0.55000000000000004">
      <c r="A167" t="s">
        <v>120</v>
      </c>
      <c r="B167" t="s">
        <v>0</v>
      </c>
      <c r="C167" t="s">
        <v>377</v>
      </c>
      <c r="D167" t="s">
        <v>28</v>
      </c>
      <c r="E167" s="1">
        <v>8</v>
      </c>
    </row>
    <row r="168" spans="1:5" x14ac:dyDescent="0.55000000000000004">
      <c r="A168" t="s">
        <v>120</v>
      </c>
      <c r="B168" t="s">
        <v>3</v>
      </c>
      <c r="C168" t="s">
        <v>377</v>
      </c>
      <c r="D168" t="s">
        <v>28</v>
      </c>
      <c r="E168" s="1">
        <v>12</v>
      </c>
    </row>
    <row r="169" spans="1:5" x14ac:dyDescent="0.55000000000000004">
      <c r="A169" t="s">
        <v>120</v>
      </c>
      <c r="B169" t="s">
        <v>4</v>
      </c>
      <c r="C169" t="s">
        <v>377</v>
      </c>
      <c r="D169" t="s">
        <v>28</v>
      </c>
      <c r="E169" s="1">
        <v>3</v>
      </c>
    </row>
    <row r="170" spans="1:5" x14ac:dyDescent="0.55000000000000004">
      <c r="A170" t="s">
        <v>120</v>
      </c>
      <c r="B170" t="s">
        <v>2</v>
      </c>
      <c r="C170" t="s">
        <v>377</v>
      </c>
      <c r="D170" t="s">
        <v>28</v>
      </c>
      <c r="E170" s="1">
        <v>17</v>
      </c>
    </row>
    <row r="171" spans="1:5" x14ac:dyDescent="0.55000000000000004">
      <c r="A171" t="s">
        <v>120</v>
      </c>
      <c r="B171" t="s">
        <v>5</v>
      </c>
      <c r="C171" t="s">
        <v>377</v>
      </c>
      <c r="D171" t="s">
        <v>28</v>
      </c>
      <c r="E171" s="1">
        <v>9</v>
      </c>
    </row>
    <row r="172" spans="1:5" x14ac:dyDescent="0.55000000000000004">
      <c r="A172" t="s">
        <v>120</v>
      </c>
      <c r="B172" t="s">
        <v>6</v>
      </c>
      <c r="C172" t="s">
        <v>377</v>
      </c>
      <c r="D172" t="s">
        <v>28</v>
      </c>
      <c r="E172" s="1">
        <v>6</v>
      </c>
    </row>
    <row r="173" spans="1:5" x14ac:dyDescent="0.55000000000000004">
      <c r="A173" t="s">
        <v>301</v>
      </c>
      <c r="B173" t="s">
        <v>1</v>
      </c>
      <c r="C173" t="s">
        <v>375</v>
      </c>
      <c r="D173" t="s">
        <v>28</v>
      </c>
      <c r="E173" s="1">
        <v>8</v>
      </c>
    </row>
    <row r="174" spans="1:5" x14ac:dyDescent="0.55000000000000004">
      <c r="A174" t="s">
        <v>301</v>
      </c>
      <c r="B174" t="s">
        <v>0</v>
      </c>
      <c r="C174" t="s">
        <v>375</v>
      </c>
      <c r="D174" t="s">
        <v>28</v>
      </c>
      <c r="E174" s="1">
        <v>7</v>
      </c>
    </row>
    <row r="175" spans="1:5" x14ac:dyDescent="0.55000000000000004">
      <c r="A175" t="s">
        <v>301</v>
      </c>
      <c r="B175" t="s">
        <v>3</v>
      </c>
      <c r="C175" t="s">
        <v>375</v>
      </c>
      <c r="D175" t="s">
        <v>28</v>
      </c>
      <c r="E175" s="1">
        <v>11</v>
      </c>
    </row>
    <row r="176" spans="1:5" x14ac:dyDescent="0.55000000000000004">
      <c r="A176" t="s">
        <v>301</v>
      </c>
      <c r="B176" t="s">
        <v>4</v>
      </c>
      <c r="C176" t="s">
        <v>375</v>
      </c>
      <c r="D176" t="s">
        <v>28</v>
      </c>
      <c r="E176" s="1">
        <v>2</v>
      </c>
    </row>
    <row r="177" spans="1:5" x14ac:dyDescent="0.55000000000000004">
      <c r="A177" t="s">
        <v>301</v>
      </c>
      <c r="B177" t="s">
        <v>2</v>
      </c>
      <c r="C177" t="s">
        <v>375</v>
      </c>
      <c r="D177" t="s">
        <v>28</v>
      </c>
      <c r="E177" s="1">
        <v>17</v>
      </c>
    </row>
    <row r="178" spans="1:5" x14ac:dyDescent="0.55000000000000004">
      <c r="A178" t="s">
        <v>301</v>
      </c>
      <c r="B178" t="s">
        <v>5</v>
      </c>
      <c r="C178" t="s">
        <v>375</v>
      </c>
      <c r="D178" t="s">
        <v>28</v>
      </c>
      <c r="E178" s="1">
        <v>8</v>
      </c>
    </row>
    <row r="179" spans="1:5" x14ac:dyDescent="0.55000000000000004">
      <c r="A179" t="s">
        <v>301</v>
      </c>
      <c r="B179" t="s">
        <v>6</v>
      </c>
      <c r="C179" t="s">
        <v>375</v>
      </c>
      <c r="D179" t="s">
        <v>28</v>
      </c>
      <c r="E179" s="1">
        <v>3</v>
      </c>
    </row>
    <row r="180" spans="1:5" x14ac:dyDescent="0.55000000000000004">
      <c r="A180" t="s">
        <v>238</v>
      </c>
      <c r="B180" t="s">
        <v>1</v>
      </c>
      <c r="C180" t="s">
        <v>377</v>
      </c>
      <c r="D180" t="s">
        <v>28</v>
      </c>
      <c r="E180" s="1">
        <v>9</v>
      </c>
    </row>
    <row r="181" spans="1:5" x14ac:dyDescent="0.55000000000000004">
      <c r="A181" t="s">
        <v>238</v>
      </c>
      <c r="B181" t="s">
        <v>0</v>
      </c>
      <c r="C181" t="s">
        <v>377</v>
      </c>
      <c r="D181" t="s">
        <v>28</v>
      </c>
      <c r="E181" s="1">
        <v>8</v>
      </c>
    </row>
    <row r="182" spans="1:5" x14ac:dyDescent="0.55000000000000004">
      <c r="A182" t="s">
        <v>238</v>
      </c>
      <c r="B182" t="s">
        <v>3</v>
      </c>
      <c r="C182" t="s">
        <v>377</v>
      </c>
      <c r="D182" t="s">
        <v>28</v>
      </c>
      <c r="E182" s="1">
        <v>16</v>
      </c>
    </row>
    <row r="183" spans="1:5" x14ac:dyDescent="0.55000000000000004">
      <c r="A183" t="s">
        <v>238</v>
      </c>
      <c r="B183" t="s">
        <v>4</v>
      </c>
      <c r="C183" t="s">
        <v>377</v>
      </c>
      <c r="D183" t="s">
        <v>28</v>
      </c>
      <c r="E183" s="1">
        <v>8</v>
      </c>
    </row>
    <row r="184" spans="1:5" x14ac:dyDescent="0.55000000000000004">
      <c r="A184" t="s">
        <v>238</v>
      </c>
      <c r="B184" t="s">
        <v>2</v>
      </c>
      <c r="C184" t="s">
        <v>377</v>
      </c>
      <c r="D184" t="s">
        <v>28</v>
      </c>
      <c r="E184" s="1">
        <v>18</v>
      </c>
    </row>
    <row r="185" spans="1:5" x14ac:dyDescent="0.55000000000000004">
      <c r="A185" t="s">
        <v>238</v>
      </c>
      <c r="B185" t="s">
        <v>5</v>
      </c>
      <c r="C185" t="s">
        <v>377</v>
      </c>
      <c r="D185" t="s">
        <v>28</v>
      </c>
      <c r="E185" s="1">
        <v>8</v>
      </c>
    </row>
    <row r="186" spans="1:5" x14ac:dyDescent="0.55000000000000004">
      <c r="A186" t="s">
        <v>238</v>
      </c>
      <c r="B186" t="s">
        <v>6</v>
      </c>
      <c r="C186" t="s">
        <v>377</v>
      </c>
      <c r="D186" t="s">
        <v>28</v>
      </c>
      <c r="E186" s="1">
        <v>5</v>
      </c>
    </row>
    <row r="187" spans="1:5" x14ac:dyDescent="0.55000000000000004">
      <c r="A187" t="s">
        <v>105</v>
      </c>
      <c r="B187" t="s">
        <v>1</v>
      </c>
      <c r="C187" t="s">
        <v>377</v>
      </c>
      <c r="D187" t="s">
        <v>29</v>
      </c>
      <c r="E187" s="1">
        <v>8</v>
      </c>
    </row>
    <row r="188" spans="1:5" x14ac:dyDescent="0.55000000000000004">
      <c r="A188" t="s">
        <v>105</v>
      </c>
      <c r="B188" t="s">
        <v>0</v>
      </c>
      <c r="C188" t="s">
        <v>377</v>
      </c>
      <c r="D188" t="s">
        <v>29</v>
      </c>
      <c r="E188" s="1">
        <v>8</v>
      </c>
    </row>
    <row r="189" spans="1:5" x14ac:dyDescent="0.55000000000000004">
      <c r="A189" t="s">
        <v>105</v>
      </c>
      <c r="B189" t="s">
        <v>3</v>
      </c>
      <c r="C189" t="s">
        <v>377</v>
      </c>
      <c r="D189" t="s">
        <v>29</v>
      </c>
      <c r="E189" s="1">
        <v>12</v>
      </c>
    </row>
    <row r="190" spans="1:5" x14ac:dyDescent="0.55000000000000004">
      <c r="A190" t="s">
        <v>105</v>
      </c>
      <c r="B190" t="s">
        <v>4</v>
      </c>
      <c r="C190" t="s">
        <v>377</v>
      </c>
      <c r="D190" t="s">
        <v>29</v>
      </c>
      <c r="E190" s="1">
        <v>3</v>
      </c>
    </row>
    <row r="191" spans="1:5" x14ac:dyDescent="0.55000000000000004">
      <c r="A191" t="s">
        <v>105</v>
      </c>
      <c r="B191" t="s">
        <v>2</v>
      </c>
      <c r="C191" t="s">
        <v>377</v>
      </c>
      <c r="D191" t="s">
        <v>29</v>
      </c>
      <c r="E191" s="1">
        <v>18</v>
      </c>
    </row>
    <row r="192" spans="1:5" x14ac:dyDescent="0.55000000000000004">
      <c r="A192" t="s">
        <v>105</v>
      </c>
      <c r="B192" t="s">
        <v>5</v>
      </c>
      <c r="C192" t="s">
        <v>377</v>
      </c>
      <c r="D192" t="s">
        <v>29</v>
      </c>
      <c r="E192" s="1">
        <v>9</v>
      </c>
    </row>
    <row r="193" spans="1:5" x14ac:dyDescent="0.55000000000000004">
      <c r="A193" t="s">
        <v>105</v>
      </c>
      <c r="B193" t="s">
        <v>6</v>
      </c>
      <c r="C193" t="s">
        <v>377</v>
      </c>
      <c r="D193" t="s">
        <v>29</v>
      </c>
      <c r="E193" s="1">
        <v>8</v>
      </c>
    </row>
    <row r="194" spans="1:5" x14ac:dyDescent="0.55000000000000004">
      <c r="A194" t="s">
        <v>184</v>
      </c>
      <c r="B194" t="s">
        <v>1</v>
      </c>
      <c r="C194" t="s">
        <v>376</v>
      </c>
      <c r="D194" t="s">
        <v>28</v>
      </c>
      <c r="E194" s="1">
        <v>9</v>
      </c>
    </row>
    <row r="195" spans="1:5" x14ac:dyDescent="0.55000000000000004">
      <c r="A195" t="s">
        <v>184</v>
      </c>
      <c r="B195" t="s">
        <v>0</v>
      </c>
      <c r="C195" t="s">
        <v>376</v>
      </c>
      <c r="D195" t="s">
        <v>28</v>
      </c>
      <c r="E195" s="1">
        <v>3</v>
      </c>
    </row>
    <row r="196" spans="1:5" x14ac:dyDescent="0.55000000000000004">
      <c r="A196" t="s">
        <v>184</v>
      </c>
      <c r="B196" t="s">
        <v>3</v>
      </c>
      <c r="C196" t="s">
        <v>376</v>
      </c>
      <c r="D196" t="s">
        <v>28</v>
      </c>
      <c r="E196" s="1">
        <v>15</v>
      </c>
    </row>
    <row r="197" spans="1:5" x14ac:dyDescent="0.55000000000000004">
      <c r="A197" t="s">
        <v>184</v>
      </c>
      <c r="B197" t="s">
        <v>4</v>
      </c>
      <c r="C197" t="s">
        <v>376</v>
      </c>
      <c r="D197" t="s">
        <v>28</v>
      </c>
      <c r="E197" s="1">
        <v>4</v>
      </c>
    </row>
    <row r="198" spans="1:5" x14ac:dyDescent="0.55000000000000004">
      <c r="A198" t="s">
        <v>184</v>
      </c>
      <c r="B198" t="s">
        <v>2</v>
      </c>
      <c r="C198" t="s">
        <v>376</v>
      </c>
      <c r="D198" t="s">
        <v>28</v>
      </c>
      <c r="E198" s="1">
        <v>16</v>
      </c>
    </row>
    <row r="199" spans="1:5" x14ac:dyDescent="0.55000000000000004">
      <c r="A199" t="s">
        <v>184</v>
      </c>
      <c r="B199" t="s">
        <v>5</v>
      </c>
      <c r="C199" t="s">
        <v>376</v>
      </c>
      <c r="D199" t="s">
        <v>28</v>
      </c>
      <c r="E199" s="1">
        <v>4</v>
      </c>
    </row>
    <row r="200" spans="1:5" x14ac:dyDescent="0.55000000000000004">
      <c r="A200" t="s">
        <v>184</v>
      </c>
      <c r="B200" t="s">
        <v>6</v>
      </c>
      <c r="C200" t="s">
        <v>376</v>
      </c>
      <c r="D200" t="s">
        <v>28</v>
      </c>
      <c r="E200" s="1">
        <v>8</v>
      </c>
    </row>
    <row r="201" spans="1:5" x14ac:dyDescent="0.55000000000000004">
      <c r="A201" t="s">
        <v>290</v>
      </c>
      <c r="B201" t="s">
        <v>1</v>
      </c>
      <c r="C201" t="s">
        <v>375</v>
      </c>
      <c r="D201" t="s">
        <v>28</v>
      </c>
      <c r="E201" s="1">
        <v>5</v>
      </c>
    </row>
    <row r="202" spans="1:5" x14ac:dyDescent="0.55000000000000004">
      <c r="A202" t="s">
        <v>290</v>
      </c>
      <c r="B202" t="s">
        <v>0</v>
      </c>
      <c r="C202" t="s">
        <v>375</v>
      </c>
      <c r="D202" t="s">
        <v>28</v>
      </c>
      <c r="E202" s="1">
        <v>7</v>
      </c>
    </row>
    <row r="203" spans="1:5" x14ac:dyDescent="0.55000000000000004">
      <c r="A203" t="s">
        <v>290</v>
      </c>
      <c r="B203" t="s">
        <v>3</v>
      </c>
      <c r="C203" t="s">
        <v>375</v>
      </c>
      <c r="D203" t="s">
        <v>28</v>
      </c>
      <c r="E203" s="1">
        <v>8</v>
      </c>
    </row>
    <row r="204" spans="1:5" x14ac:dyDescent="0.55000000000000004">
      <c r="A204" t="s">
        <v>290</v>
      </c>
      <c r="B204" t="s">
        <v>4</v>
      </c>
      <c r="C204" t="s">
        <v>375</v>
      </c>
      <c r="D204" t="s">
        <v>28</v>
      </c>
      <c r="E204" s="1">
        <v>0</v>
      </c>
    </row>
    <row r="205" spans="1:5" x14ac:dyDescent="0.55000000000000004">
      <c r="A205" t="s">
        <v>290</v>
      </c>
      <c r="B205" t="s">
        <v>2</v>
      </c>
      <c r="C205" t="s">
        <v>375</v>
      </c>
      <c r="D205" t="s">
        <v>28</v>
      </c>
      <c r="E205" s="1">
        <v>14</v>
      </c>
    </row>
    <row r="206" spans="1:5" x14ac:dyDescent="0.55000000000000004">
      <c r="A206" t="s">
        <v>290</v>
      </c>
      <c r="B206" t="s">
        <v>5</v>
      </c>
      <c r="C206" t="s">
        <v>375</v>
      </c>
      <c r="D206" t="s">
        <v>28</v>
      </c>
      <c r="E206" s="1">
        <v>7</v>
      </c>
    </row>
    <row r="207" spans="1:5" x14ac:dyDescent="0.55000000000000004">
      <c r="A207" t="s">
        <v>290</v>
      </c>
      <c r="B207" t="s">
        <v>6</v>
      </c>
      <c r="C207" t="s">
        <v>375</v>
      </c>
      <c r="D207" t="s">
        <v>28</v>
      </c>
      <c r="E207" s="1">
        <v>5</v>
      </c>
    </row>
    <row r="208" spans="1:5" x14ac:dyDescent="0.55000000000000004">
      <c r="A208" t="s">
        <v>145</v>
      </c>
      <c r="B208" t="s">
        <v>1</v>
      </c>
      <c r="C208" t="s">
        <v>376</v>
      </c>
      <c r="D208" t="s">
        <v>28</v>
      </c>
      <c r="E208" s="1">
        <v>7</v>
      </c>
    </row>
    <row r="209" spans="1:5" x14ac:dyDescent="0.55000000000000004">
      <c r="A209" t="s">
        <v>145</v>
      </c>
      <c r="B209" t="s">
        <v>0</v>
      </c>
      <c r="C209" t="s">
        <v>376</v>
      </c>
      <c r="D209" t="s">
        <v>28</v>
      </c>
      <c r="E209" s="1">
        <v>9</v>
      </c>
    </row>
    <row r="210" spans="1:5" x14ac:dyDescent="0.55000000000000004">
      <c r="A210" t="s">
        <v>145</v>
      </c>
      <c r="B210" t="s">
        <v>3</v>
      </c>
      <c r="C210" t="s">
        <v>376</v>
      </c>
      <c r="D210" t="s">
        <v>28</v>
      </c>
      <c r="E210" s="1">
        <v>13</v>
      </c>
    </row>
    <row r="211" spans="1:5" x14ac:dyDescent="0.55000000000000004">
      <c r="A211" t="s">
        <v>145</v>
      </c>
      <c r="B211" t="s">
        <v>4</v>
      </c>
      <c r="C211" t="s">
        <v>376</v>
      </c>
      <c r="D211" t="s">
        <v>28</v>
      </c>
      <c r="E211" s="1">
        <v>5</v>
      </c>
    </row>
    <row r="212" spans="1:5" x14ac:dyDescent="0.55000000000000004">
      <c r="A212" t="s">
        <v>145</v>
      </c>
      <c r="B212" t="s">
        <v>2</v>
      </c>
      <c r="C212" t="s">
        <v>376</v>
      </c>
      <c r="D212" t="s">
        <v>28</v>
      </c>
      <c r="E212" s="1">
        <v>16</v>
      </c>
    </row>
    <row r="213" spans="1:5" x14ac:dyDescent="0.55000000000000004">
      <c r="A213" t="s">
        <v>145</v>
      </c>
      <c r="B213" t="s">
        <v>5</v>
      </c>
      <c r="C213" t="s">
        <v>376</v>
      </c>
      <c r="D213" t="s">
        <v>28</v>
      </c>
      <c r="E213" s="1">
        <v>9</v>
      </c>
    </row>
    <row r="214" spans="1:5" x14ac:dyDescent="0.55000000000000004">
      <c r="A214" t="s">
        <v>145</v>
      </c>
      <c r="B214" t="s">
        <v>6</v>
      </c>
      <c r="C214" t="s">
        <v>376</v>
      </c>
      <c r="D214" t="s">
        <v>28</v>
      </c>
      <c r="E214" s="1">
        <v>8</v>
      </c>
    </row>
    <row r="215" spans="1:5" x14ac:dyDescent="0.55000000000000004">
      <c r="A215" t="s">
        <v>135</v>
      </c>
      <c r="B215" t="s">
        <v>1</v>
      </c>
      <c r="C215" t="s">
        <v>375</v>
      </c>
      <c r="D215" t="s">
        <v>28</v>
      </c>
      <c r="E215" s="1">
        <v>6</v>
      </c>
    </row>
    <row r="216" spans="1:5" x14ac:dyDescent="0.55000000000000004">
      <c r="A216" t="s">
        <v>135</v>
      </c>
      <c r="B216" t="s">
        <v>0</v>
      </c>
      <c r="C216" t="s">
        <v>375</v>
      </c>
      <c r="D216" t="s">
        <v>28</v>
      </c>
      <c r="E216" s="1">
        <v>8</v>
      </c>
    </row>
    <row r="217" spans="1:5" x14ac:dyDescent="0.55000000000000004">
      <c r="A217" t="s">
        <v>135</v>
      </c>
      <c r="B217" t="s">
        <v>3</v>
      </c>
      <c r="C217" t="s">
        <v>375</v>
      </c>
      <c r="D217" t="s">
        <v>28</v>
      </c>
      <c r="E217" s="1">
        <v>8</v>
      </c>
    </row>
    <row r="218" spans="1:5" x14ac:dyDescent="0.55000000000000004">
      <c r="A218" t="s">
        <v>135</v>
      </c>
      <c r="B218" t="s">
        <v>4</v>
      </c>
      <c r="C218" t="s">
        <v>375</v>
      </c>
      <c r="D218" t="s">
        <v>28</v>
      </c>
      <c r="E218" s="1">
        <v>5</v>
      </c>
    </row>
    <row r="219" spans="1:5" x14ac:dyDescent="0.55000000000000004">
      <c r="A219" t="s">
        <v>135</v>
      </c>
      <c r="B219" t="s">
        <v>2</v>
      </c>
      <c r="C219" t="s">
        <v>375</v>
      </c>
      <c r="D219" t="s">
        <v>28</v>
      </c>
      <c r="E219" s="1">
        <v>14</v>
      </c>
    </row>
    <row r="220" spans="1:5" x14ac:dyDescent="0.55000000000000004">
      <c r="A220" t="s">
        <v>135</v>
      </c>
      <c r="B220" t="s">
        <v>5</v>
      </c>
      <c r="C220" t="s">
        <v>375</v>
      </c>
      <c r="D220" t="s">
        <v>28</v>
      </c>
      <c r="E220" s="1">
        <v>8</v>
      </c>
    </row>
    <row r="221" spans="1:5" x14ac:dyDescent="0.55000000000000004">
      <c r="A221" t="s">
        <v>135</v>
      </c>
      <c r="B221" t="s">
        <v>6</v>
      </c>
      <c r="C221" t="s">
        <v>375</v>
      </c>
      <c r="D221" t="s">
        <v>28</v>
      </c>
      <c r="E221" s="1">
        <v>5</v>
      </c>
    </row>
    <row r="222" spans="1:5" x14ac:dyDescent="0.55000000000000004">
      <c r="A222" t="s">
        <v>168</v>
      </c>
      <c r="B222" t="s">
        <v>1</v>
      </c>
      <c r="C222" t="s">
        <v>376</v>
      </c>
      <c r="D222" t="s">
        <v>29</v>
      </c>
      <c r="E222" s="1">
        <v>8</v>
      </c>
    </row>
    <row r="223" spans="1:5" x14ac:dyDescent="0.55000000000000004">
      <c r="A223" t="s">
        <v>168</v>
      </c>
      <c r="B223" t="s">
        <v>0</v>
      </c>
      <c r="C223" t="s">
        <v>376</v>
      </c>
      <c r="D223" t="s">
        <v>29</v>
      </c>
      <c r="E223" s="1">
        <v>0</v>
      </c>
    </row>
    <row r="224" spans="1:5" x14ac:dyDescent="0.55000000000000004">
      <c r="A224" t="s">
        <v>168</v>
      </c>
      <c r="B224" t="s">
        <v>3</v>
      </c>
      <c r="C224" t="s">
        <v>376</v>
      </c>
      <c r="D224" t="s">
        <v>29</v>
      </c>
      <c r="E224" s="1">
        <v>10</v>
      </c>
    </row>
    <row r="225" spans="1:5" x14ac:dyDescent="0.55000000000000004">
      <c r="A225" t="s">
        <v>168</v>
      </c>
      <c r="B225" t="s">
        <v>4</v>
      </c>
      <c r="C225" t="s">
        <v>376</v>
      </c>
      <c r="D225" t="s">
        <v>29</v>
      </c>
      <c r="E225" s="1">
        <v>4</v>
      </c>
    </row>
    <row r="226" spans="1:5" x14ac:dyDescent="0.55000000000000004">
      <c r="A226" t="s">
        <v>168</v>
      </c>
      <c r="B226" t="s">
        <v>2</v>
      </c>
      <c r="C226" t="s">
        <v>376</v>
      </c>
      <c r="D226" t="s">
        <v>29</v>
      </c>
      <c r="E226" s="1">
        <v>3</v>
      </c>
    </row>
    <row r="227" spans="1:5" x14ac:dyDescent="0.55000000000000004">
      <c r="A227" t="s">
        <v>168</v>
      </c>
      <c r="B227" t="s">
        <v>5</v>
      </c>
      <c r="C227" t="s">
        <v>376</v>
      </c>
      <c r="D227" t="s">
        <v>29</v>
      </c>
      <c r="E227" s="1">
        <v>8</v>
      </c>
    </row>
    <row r="228" spans="1:5" x14ac:dyDescent="0.55000000000000004">
      <c r="A228" t="s">
        <v>168</v>
      </c>
      <c r="B228" t="s">
        <v>6</v>
      </c>
      <c r="C228" t="s">
        <v>376</v>
      </c>
      <c r="D228" t="s">
        <v>29</v>
      </c>
      <c r="E228" s="1">
        <v>1</v>
      </c>
    </row>
    <row r="229" spans="1:5" x14ac:dyDescent="0.55000000000000004">
      <c r="A229" t="s">
        <v>199</v>
      </c>
      <c r="B229" t="s">
        <v>1</v>
      </c>
      <c r="C229" t="s">
        <v>377</v>
      </c>
      <c r="D229" t="s">
        <v>28</v>
      </c>
      <c r="E229" s="1">
        <v>9</v>
      </c>
    </row>
    <row r="230" spans="1:5" x14ac:dyDescent="0.55000000000000004">
      <c r="A230" t="s">
        <v>199</v>
      </c>
      <c r="B230" t="s">
        <v>0</v>
      </c>
      <c r="C230" t="s">
        <v>377</v>
      </c>
      <c r="D230" t="s">
        <v>28</v>
      </c>
      <c r="E230" s="1">
        <v>8</v>
      </c>
    </row>
    <row r="231" spans="1:5" x14ac:dyDescent="0.55000000000000004">
      <c r="A231" t="s">
        <v>199</v>
      </c>
      <c r="B231" t="s">
        <v>3</v>
      </c>
      <c r="C231" t="s">
        <v>377</v>
      </c>
      <c r="D231" t="s">
        <v>28</v>
      </c>
      <c r="E231" s="1">
        <v>13</v>
      </c>
    </row>
    <row r="232" spans="1:5" x14ac:dyDescent="0.55000000000000004">
      <c r="A232" t="s">
        <v>199</v>
      </c>
      <c r="B232" t="s">
        <v>4</v>
      </c>
      <c r="C232" t="s">
        <v>377</v>
      </c>
      <c r="D232" t="s">
        <v>28</v>
      </c>
      <c r="E232" s="1">
        <v>4</v>
      </c>
    </row>
    <row r="233" spans="1:5" x14ac:dyDescent="0.55000000000000004">
      <c r="A233" t="s">
        <v>199</v>
      </c>
      <c r="B233" t="s">
        <v>2</v>
      </c>
      <c r="C233" t="s">
        <v>377</v>
      </c>
      <c r="D233" t="s">
        <v>28</v>
      </c>
      <c r="E233" s="1">
        <v>14</v>
      </c>
    </row>
    <row r="234" spans="1:5" x14ac:dyDescent="0.55000000000000004">
      <c r="A234" t="s">
        <v>199</v>
      </c>
      <c r="B234" t="s">
        <v>5</v>
      </c>
      <c r="C234" t="s">
        <v>377</v>
      </c>
      <c r="D234" t="s">
        <v>28</v>
      </c>
      <c r="E234" s="1">
        <v>8</v>
      </c>
    </row>
    <row r="235" spans="1:5" x14ac:dyDescent="0.55000000000000004">
      <c r="A235" t="s">
        <v>199</v>
      </c>
      <c r="B235" t="s">
        <v>6</v>
      </c>
      <c r="C235" t="s">
        <v>377</v>
      </c>
      <c r="D235" t="s">
        <v>28</v>
      </c>
      <c r="E235" s="1">
        <v>5</v>
      </c>
    </row>
    <row r="236" spans="1:5" x14ac:dyDescent="0.55000000000000004">
      <c r="A236" t="s">
        <v>245</v>
      </c>
      <c r="B236" t="s">
        <v>1</v>
      </c>
      <c r="C236" t="s">
        <v>376</v>
      </c>
      <c r="D236" t="s">
        <v>28</v>
      </c>
      <c r="E236" s="1">
        <v>8</v>
      </c>
    </row>
    <row r="237" spans="1:5" x14ac:dyDescent="0.55000000000000004">
      <c r="A237" t="s">
        <v>245</v>
      </c>
      <c r="B237" t="s">
        <v>0</v>
      </c>
      <c r="C237" t="s">
        <v>376</v>
      </c>
      <c r="D237" t="s">
        <v>28</v>
      </c>
      <c r="E237" s="1">
        <v>6</v>
      </c>
    </row>
    <row r="238" spans="1:5" x14ac:dyDescent="0.55000000000000004">
      <c r="A238" t="s">
        <v>245</v>
      </c>
      <c r="B238" t="s">
        <v>3</v>
      </c>
      <c r="C238" t="s">
        <v>376</v>
      </c>
      <c r="D238" t="s">
        <v>28</v>
      </c>
      <c r="E238" s="1">
        <v>11</v>
      </c>
    </row>
    <row r="239" spans="1:5" x14ac:dyDescent="0.55000000000000004">
      <c r="A239" t="s">
        <v>245</v>
      </c>
      <c r="B239" t="s">
        <v>4</v>
      </c>
      <c r="C239" t="s">
        <v>376</v>
      </c>
      <c r="D239" t="s">
        <v>28</v>
      </c>
      <c r="E239" s="1">
        <v>4</v>
      </c>
    </row>
    <row r="240" spans="1:5" x14ac:dyDescent="0.55000000000000004">
      <c r="A240" t="s">
        <v>245</v>
      </c>
      <c r="B240" t="s">
        <v>2</v>
      </c>
      <c r="C240" t="s">
        <v>376</v>
      </c>
      <c r="D240" t="s">
        <v>28</v>
      </c>
      <c r="E240" s="1">
        <v>15</v>
      </c>
    </row>
    <row r="241" spans="1:5" x14ac:dyDescent="0.55000000000000004">
      <c r="A241" t="s">
        <v>245</v>
      </c>
      <c r="B241" t="s">
        <v>5</v>
      </c>
      <c r="C241" t="s">
        <v>376</v>
      </c>
      <c r="D241" t="s">
        <v>28</v>
      </c>
      <c r="E241" s="1">
        <v>9</v>
      </c>
    </row>
    <row r="242" spans="1:5" x14ac:dyDescent="0.55000000000000004">
      <c r="A242" t="s">
        <v>245</v>
      </c>
      <c r="B242" t="s">
        <v>6</v>
      </c>
      <c r="C242" t="s">
        <v>376</v>
      </c>
      <c r="D242" t="s">
        <v>28</v>
      </c>
      <c r="E242" s="1">
        <v>5</v>
      </c>
    </row>
    <row r="243" spans="1:5" x14ac:dyDescent="0.55000000000000004">
      <c r="A243" t="s">
        <v>150</v>
      </c>
      <c r="B243" t="s">
        <v>1</v>
      </c>
      <c r="C243" t="s">
        <v>375</v>
      </c>
      <c r="D243" t="s">
        <v>29</v>
      </c>
      <c r="E243" s="1">
        <v>9</v>
      </c>
    </row>
    <row r="244" spans="1:5" x14ac:dyDescent="0.55000000000000004">
      <c r="A244" t="s">
        <v>150</v>
      </c>
      <c r="B244" t="s">
        <v>0</v>
      </c>
      <c r="C244" t="s">
        <v>375</v>
      </c>
      <c r="D244" t="s">
        <v>29</v>
      </c>
      <c r="E244" s="1">
        <v>7</v>
      </c>
    </row>
    <row r="245" spans="1:5" x14ac:dyDescent="0.55000000000000004">
      <c r="A245" t="s">
        <v>150</v>
      </c>
      <c r="B245" t="s">
        <v>3</v>
      </c>
      <c r="C245" t="s">
        <v>375</v>
      </c>
      <c r="D245" t="s">
        <v>29</v>
      </c>
      <c r="E245" s="1">
        <v>14</v>
      </c>
    </row>
    <row r="246" spans="1:5" x14ac:dyDescent="0.55000000000000004">
      <c r="A246" t="s">
        <v>150</v>
      </c>
      <c r="B246" t="s">
        <v>4</v>
      </c>
      <c r="C246" t="s">
        <v>375</v>
      </c>
      <c r="D246" t="s">
        <v>29</v>
      </c>
      <c r="E246" s="1">
        <v>5</v>
      </c>
    </row>
    <row r="247" spans="1:5" x14ac:dyDescent="0.55000000000000004">
      <c r="A247" t="s">
        <v>150</v>
      </c>
      <c r="B247" t="s">
        <v>2</v>
      </c>
      <c r="C247" t="s">
        <v>375</v>
      </c>
      <c r="D247" t="s">
        <v>29</v>
      </c>
      <c r="E247" s="1">
        <v>17</v>
      </c>
    </row>
    <row r="248" spans="1:5" x14ac:dyDescent="0.55000000000000004">
      <c r="A248" t="s">
        <v>150</v>
      </c>
      <c r="B248" t="s">
        <v>5</v>
      </c>
      <c r="C248" t="s">
        <v>375</v>
      </c>
      <c r="D248" t="s">
        <v>29</v>
      </c>
      <c r="E248" s="1">
        <v>9</v>
      </c>
    </row>
    <row r="249" spans="1:5" x14ac:dyDescent="0.55000000000000004">
      <c r="A249" t="s">
        <v>150</v>
      </c>
      <c r="B249" t="s">
        <v>6</v>
      </c>
      <c r="C249" t="s">
        <v>375</v>
      </c>
      <c r="D249" t="s">
        <v>29</v>
      </c>
      <c r="E249" s="1">
        <v>4</v>
      </c>
    </row>
    <row r="250" spans="1:5" x14ac:dyDescent="0.55000000000000004">
      <c r="A250" t="s">
        <v>141</v>
      </c>
      <c r="B250" t="s">
        <v>1</v>
      </c>
      <c r="C250" t="s">
        <v>376</v>
      </c>
      <c r="D250" t="s">
        <v>29</v>
      </c>
      <c r="E250" s="1">
        <v>6</v>
      </c>
    </row>
    <row r="251" spans="1:5" x14ac:dyDescent="0.55000000000000004">
      <c r="A251" t="s">
        <v>141</v>
      </c>
      <c r="B251" t="s">
        <v>0</v>
      </c>
      <c r="C251" t="s">
        <v>376</v>
      </c>
      <c r="D251" t="s">
        <v>29</v>
      </c>
      <c r="E251" s="1">
        <v>9</v>
      </c>
    </row>
    <row r="252" spans="1:5" x14ac:dyDescent="0.55000000000000004">
      <c r="A252" t="s">
        <v>141</v>
      </c>
      <c r="B252" t="s">
        <v>3</v>
      </c>
      <c r="C252" t="s">
        <v>376</v>
      </c>
      <c r="D252" t="s">
        <v>29</v>
      </c>
      <c r="E252" s="1">
        <v>13</v>
      </c>
    </row>
    <row r="253" spans="1:5" x14ac:dyDescent="0.55000000000000004">
      <c r="A253" t="s">
        <v>141</v>
      </c>
      <c r="B253" t="s">
        <v>4</v>
      </c>
      <c r="C253" t="s">
        <v>376</v>
      </c>
      <c r="D253" t="s">
        <v>29</v>
      </c>
      <c r="E253" s="1">
        <v>2</v>
      </c>
    </row>
    <row r="254" spans="1:5" x14ac:dyDescent="0.55000000000000004">
      <c r="A254" t="s">
        <v>141</v>
      </c>
      <c r="B254" t="s">
        <v>2</v>
      </c>
      <c r="C254" t="s">
        <v>376</v>
      </c>
      <c r="D254" t="s">
        <v>29</v>
      </c>
      <c r="E254" s="1">
        <v>17</v>
      </c>
    </row>
    <row r="255" spans="1:5" x14ac:dyDescent="0.55000000000000004">
      <c r="A255" t="s">
        <v>141</v>
      </c>
      <c r="B255" t="s">
        <v>5</v>
      </c>
      <c r="C255" t="s">
        <v>376</v>
      </c>
      <c r="D255" t="s">
        <v>29</v>
      </c>
      <c r="E255" s="1">
        <v>8</v>
      </c>
    </row>
    <row r="256" spans="1:5" x14ac:dyDescent="0.55000000000000004">
      <c r="A256" t="s">
        <v>141</v>
      </c>
      <c r="B256" t="s">
        <v>6</v>
      </c>
      <c r="C256" t="s">
        <v>376</v>
      </c>
      <c r="D256" t="s">
        <v>29</v>
      </c>
      <c r="E256" s="1">
        <v>5</v>
      </c>
    </row>
    <row r="257" spans="1:5" x14ac:dyDescent="0.55000000000000004">
      <c r="A257" t="s">
        <v>60</v>
      </c>
      <c r="B257" t="s">
        <v>1</v>
      </c>
      <c r="C257" t="s">
        <v>377</v>
      </c>
      <c r="D257" t="s">
        <v>28</v>
      </c>
      <c r="E257" s="1">
        <v>9</v>
      </c>
    </row>
    <row r="258" spans="1:5" x14ac:dyDescent="0.55000000000000004">
      <c r="A258" t="s">
        <v>60</v>
      </c>
      <c r="B258" t="s">
        <v>0</v>
      </c>
      <c r="C258" t="s">
        <v>377</v>
      </c>
      <c r="D258" t="s">
        <v>28</v>
      </c>
      <c r="E258" s="1">
        <v>7</v>
      </c>
    </row>
    <row r="259" spans="1:5" x14ac:dyDescent="0.55000000000000004">
      <c r="A259" t="s">
        <v>60</v>
      </c>
      <c r="B259" t="s">
        <v>3</v>
      </c>
      <c r="C259" t="s">
        <v>377</v>
      </c>
      <c r="D259" t="s">
        <v>28</v>
      </c>
      <c r="E259" s="1">
        <v>14</v>
      </c>
    </row>
    <row r="260" spans="1:5" x14ac:dyDescent="0.55000000000000004">
      <c r="A260" t="s">
        <v>60</v>
      </c>
      <c r="B260" t="s">
        <v>4</v>
      </c>
      <c r="C260" t="s">
        <v>377</v>
      </c>
      <c r="D260" t="s">
        <v>28</v>
      </c>
      <c r="E260" s="1">
        <v>1</v>
      </c>
    </row>
    <row r="261" spans="1:5" x14ac:dyDescent="0.55000000000000004">
      <c r="A261" t="s">
        <v>60</v>
      </c>
      <c r="B261" t="s">
        <v>2</v>
      </c>
      <c r="C261" t="s">
        <v>377</v>
      </c>
      <c r="D261" t="s">
        <v>28</v>
      </c>
      <c r="E261" s="1">
        <v>13</v>
      </c>
    </row>
    <row r="262" spans="1:5" x14ac:dyDescent="0.55000000000000004">
      <c r="A262" t="s">
        <v>60</v>
      </c>
      <c r="B262" t="s">
        <v>5</v>
      </c>
      <c r="C262" t="s">
        <v>377</v>
      </c>
      <c r="D262" t="s">
        <v>28</v>
      </c>
      <c r="E262" s="1">
        <v>8</v>
      </c>
    </row>
    <row r="263" spans="1:5" x14ac:dyDescent="0.55000000000000004">
      <c r="A263" t="s">
        <v>60</v>
      </c>
      <c r="B263" t="s">
        <v>6</v>
      </c>
      <c r="C263" t="s">
        <v>377</v>
      </c>
      <c r="D263" t="s">
        <v>28</v>
      </c>
      <c r="E263" s="1">
        <v>9</v>
      </c>
    </row>
    <row r="264" spans="1:5" x14ac:dyDescent="0.55000000000000004">
      <c r="A264" t="s">
        <v>286</v>
      </c>
      <c r="B264" t="s">
        <v>1</v>
      </c>
      <c r="C264" t="s">
        <v>375</v>
      </c>
      <c r="D264" t="s">
        <v>28</v>
      </c>
      <c r="E264" s="1">
        <v>8</v>
      </c>
    </row>
    <row r="265" spans="1:5" x14ac:dyDescent="0.55000000000000004">
      <c r="A265" t="s">
        <v>286</v>
      </c>
      <c r="B265" t="s">
        <v>0</v>
      </c>
      <c r="C265" t="s">
        <v>375</v>
      </c>
      <c r="D265" t="s">
        <v>28</v>
      </c>
      <c r="E265" s="1">
        <v>6</v>
      </c>
    </row>
    <row r="266" spans="1:5" x14ac:dyDescent="0.55000000000000004">
      <c r="A266" t="s">
        <v>286</v>
      </c>
      <c r="B266" t="s">
        <v>3</v>
      </c>
      <c r="C266" t="s">
        <v>375</v>
      </c>
      <c r="D266" t="s">
        <v>28</v>
      </c>
      <c r="E266" s="1">
        <v>9</v>
      </c>
    </row>
    <row r="267" spans="1:5" x14ac:dyDescent="0.55000000000000004">
      <c r="A267" t="s">
        <v>286</v>
      </c>
      <c r="B267" t="s">
        <v>4</v>
      </c>
      <c r="C267" t="s">
        <v>375</v>
      </c>
      <c r="D267" t="s">
        <v>28</v>
      </c>
      <c r="E267" s="1">
        <v>6</v>
      </c>
    </row>
    <row r="268" spans="1:5" x14ac:dyDescent="0.55000000000000004">
      <c r="A268" t="s">
        <v>286</v>
      </c>
      <c r="B268" t="s">
        <v>2</v>
      </c>
      <c r="C268" t="s">
        <v>375</v>
      </c>
      <c r="D268" t="s">
        <v>28</v>
      </c>
      <c r="E268" s="1">
        <v>16</v>
      </c>
    </row>
    <row r="269" spans="1:5" x14ac:dyDescent="0.55000000000000004">
      <c r="A269" t="s">
        <v>286</v>
      </c>
      <c r="B269" t="s">
        <v>5</v>
      </c>
      <c r="C269" t="s">
        <v>375</v>
      </c>
      <c r="D269" t="s">
        <v>28</v>
      </c>
      <c r="E269" s="1">
        <v>8</v>
      </c>
    </row>
    <row r="270" spans="1:5" x14ac:dyDescent="0.55000000000000004">
      <c r="A270" t="s">
        <v>286</v>
      </c>
      <c r="B270" t="s">
        <v>6</v>
      </c>
      <c r="C270" t="s">
        <v>375</v>
      </c>
      <c r="D270" t="s">
        <v>28</v>
      </c>
      <c r="E270" s="1">
        <v>8</v>
      </c>
    </row>
    <row r="271" spans="1:5" x14ac:dyDescent="0.55000000000000004">
      <c r="A271" t="s">
        <v>357</v>
      </c>
      <c r="B271" t="s">
        <v>1</v>
      </c>
      <c r="C271" t="s">
        <v>376</v>
      </c>
      <c r="D271" t="s">
        <v>28</v>
      </c>
      <c r="E271" s="1">
        <v>9</v>
      </c>
    </row>
    <row r="272" spans="1:5" x14ac:dyDescent="0.55000000000000004">
      <c r="A272" t="s">
        <v>357</v>
      </c>
      <c r="B272" t="s">
        <v>0</v>
      </c>
      <c r="C272" t="s">
        <v>376</v>
      </c>
      <c r="D272" t="s">
        <v>28</v>
      </c>
      <c r="E272" s="1">
        <v>4</v>
      </c>
    </row>
    <row r="273" spans="1:5" x14ac:dyDescent="0.55000000000000004">
      <c r="A273" t="s">
        <v>357</v>
      </c>
      <c r="B273" t="s">
        <v>3</v>
      </c>
      <c r="C273" t="s">
        <v>376</v>
      </c>
      <c r="D273" t="s">
        <v>28</v>
      </c>
      <c r="E273" s="1">
        <v>16</v>
      </c>
    </row>
    <row r="274" spans="1:5" x14ac:dyDescent="0.55000000000000004">
      <c r="A274" t="s">
        <v>357</v>
      </c>
      <c r="B274" t="s">
        <v>4</v>
      </c>
      <c r="C274" t="s">
        <v>376</v>
      </c>
      <c r="D274" t="s">
        <v>28</v>
      </c>
      <c r="E274" s="1">
        <v>5</v>
      </c>
    </row>
    <row r="275" spans="1:5" x14ac:dyDescent="0.55000000000000004">
      <c r="A275" t="s">
        <v>357</v>
      </c>
      <c r="B275" t="s">
        <v>2</v>
      </c>
      <c r="C275" t="s">
        <v>376</v>
      </c>
      <c r="D275" t="s">
        <v>28</v>
      </c>
      <c r="E275" s="1">
        <v>7</v>
      </c>
    </row>
    <row r="276" spans="1:5" x14ac:dyDescent="0.55000000000000004">
      <c r="A276" t="s">
        <v>357</v>
      </c>
      <c r="B276" t="s">
        <v>5</v>
      </c>
      <c r="C276" t="s">
        <v>376</v>
      </c>
      <c r="D276" t="s">
        <v>28</v>
      </c>
      <c r="E276" s="1">
        <v>6</v>
      </c>
    </row>
    <row r="277" spans="1:5" x14ac:dyDescent="0.55000000000000004">
      <c r="A277" t="s">
        <v>357</v>
      </c>
      <c r="B277" t="s">
        <v>6</v>
      </c>
      <c r="C277" t="s">
        <v>376</v>
      </c>
      <c r="D277" t="s">
        <v>28</v>
      </c>
      <c r="E277" s="1">
        <v>8</v>
      </c>
    </row>
    <row r="278" spans="1:5" x14ac:dyDescent="0.55000000000000004">
      <c r="A278" t="s">
        <v>85</v>
      </c>
      <c r="B278" t="s">
        <v>1</v>
      </c>
      <c r="C278" t="s">
        <v>375</v>
      </c>
      <c r="D278" t="s">
        <v>28</v>
      </c>
      <c r="E278" s="1">
        <v>8</v>
      </c>
    </row>
    <row r="279" spans="1:5" x14ac:dyDescent="0.55000000000000004">
      <c r="A279" t="s">
        <v>85</v>
      </c>
      <c r="B279" t="s">
        <v>0</v>
      </c>
      <c r="C279" t="s">
        <v>375</v>
      </c>
      <c r="D279" t="s">
        <v>28</v>
      </c>
      <c r="E279" s="1">
        <v>1</v>
      </c>
    </row>
    <row r="280" spans="1:5" x14ac:dyDescent="0.55000000000000004">
      <c r="A280" t="s">
        <v>85</v>
      </c>
      <c r="B280" t="s">
        <v>3</v>
      </c>
      <c r="C280" t="s">
        <v>375</v>
      </c>
      <c r="D280" t="s">
        <v>28</v>
      </c>
      <c r="E280" s="1">
        <v>10</v>
      </c>
    </row>
    <row r="281" spans="1:5" x14ac:dyDescent="0.55000000000000004">
      <c r="A281" t="s">
        <v>85</v>
      </c>
      <c r="B281" t="s">
        <v>4</v>
      </c>
      <c r="C281" t="s">
        <v>375</v>
      </c>
      <c r="D281" t="s">
        <v>28</v>
      </c>
      <c r="E281" s="1">
        <v>3</v>
      </c>
    </row>
    <row r="282" spans="1:5" x14ac:dyDescent="0.55000000000000004">
      <c r="A282" t="s">
        <v>85</v>
      </c>
      <c r="B282" t="s">
        <v>2</v>
      </c>
      <c r="C282" t="s">
        <v>375</v>
      </c>
      <c r="D282" t="s">
        <v>28</v>
      </c>
      <c r="E282" s="1">
        <v>1</v>
      </c>
    </row>
    <row r="283" spans="1:5" x14ac:dyDescent="0.55000000000000004">
      <c r="A283" t="s">
        <v>85</v>
      </c>
      <c r="B283" t="s">
        <v>5</v>
      </c>
      <c r="C283" t="s">
        <v>375</v>
      </c>
      <c r="D283" t="s">
        <v>28</v>
      </c>
      <c r="E283" s="1">
        <v>5</v>
      </c>
    </row>
    <row r="284" spans="1:5" x14ac:dyDescent="0.55000000000000004">
      <c r="A284" t="s">
        <v>85</v>
      </c>
      <c r="B284" t="s">
        <v>6</v>
      </c>
      <c r="C284" t="s">
        <v>375</v>
      </c>
      <c r="D284" t="s">
        <v>28</v>
      </c>
      <c r="E284" s="1">
        <v>3</v>
      </c>
    </row>
    <row r="285" spans="1:5" x14ac:dyDescent="0.55000000000000004">
      <c r="A285" t="s">
        <v>97</v>
      </c>
      <c r="B285" t="s">
        <v>1</v>
      </c>
      <c r="C285" t="s">
        <v>377</v>
      </c>
      <c r="D285" t="s">
        <v>29</v>
      </c>
      <c r="E285" s="1">
        <v>8</v>
      </c>
    </row>
    <row r="286" spans="1:5" x14ac:dyDescent="0.55000000000000004">
      <c r="A286" t="s">
        <v>97</v>
      </c>
      <c r="B286" t="s">
        <v>0</v>
      </c>
      <c r="C286" t="s">
        <v>377</v>
      </c>
      <c r="D286" t="s">
        <v>29</v>
      </c>
      <c r="E286" s="1">
        <v>8</v>
      </c>
    </row>
    <row r="287" spans="1:5" x14ac:dyDescent="0.55000000000000004">
      <c r="A287" t="s">
        <v>97</v>
      </c>
      <c r="B287" t="s">
        <v>3</v>
      </c>
      <c r="C287" t="s">
        <v>377</v>
      </c>
      <c r="D287" t="s">
        <v>29</v>
      </c>
      <c r="E287" s="1">
        <v>16</v>
      </c>
    </row>
    <row r="288" spans="1:5" x14ac:dyDescent="0.55000000000000004">
      <c r="A288" t="s">
        <v>97</v>
      </c>
      <c r="B288" t="s">
        <v>4</v>
      </c>
      <c r="C288" t="s">
        <v>377</v>
      </c>
      <c r="D288" t="s">
        <v>29</v>
      </c>
      <c r="E288" s="1">
        <v>3</v>
      </c>
    </row>
    <row r="289" spans="1:5" x14ac:dyDescent="0.55000000000000004">
      <c r="A289" t="s">
        <v>97</v>
      </c>
      <c r="B289" t="s">
        <v>2</v>
      </c>
      <c r="C289" t="s">
        <v>377</v>
      </c>
      <c r="D289" t="s">
        <v>29</v>
      </c>
      <c r="E289" s="1">
        <v>14</v>
      </c>
    </row>
    <row r="290" spans="1:5" x14ac:dyDescent="0.55000000000000004">
      <c r="A290" t="s">
        <v>97</v>
      </c>
      <c r="B290" t="s">
        <v>5</v>
      </c>
      <c r="C290" t="s">
        <v>377</v>
      </c>
      <c r="D290" t="s">
        <v>29</v>
      </c>
      <c r="E290" s="1">
        <v>7</v>
      </c>
    </row>
    <row r="291" spans="1:5" x14ac:dyDescent="0.55000000000000004">
      <c r="A291" t="s">
        <v>97</v>
      </c>
      <c r="B291" t="s">
        <v>6</v>
      </c>
      <c r="C291" t="s">
        <v>377</v>
      </c>
      <c r="D291" t="s">
        <v>29</v>
      </c>
      <c r="E291" s="1">
        <v>7</v>
      </c>
    </row>
    <row r="292" spans="1:5" x14ac:dyDescent="0.55000000000000004">
      <c r="A292" t="s">
        <v>172</v>
      </c>
      <c r="B292" t="s">
        <v>1</v>
      </c>
      <c r="C292" t="s">
        <v>376</v>
      </c>
      <c r="D292" t="s">
        <v>29</v>
      </c>
      <c r="E292" s="1">
        <v>9</v>
      </c>
    </row>
    <row r="293" spans="1:5" x14ac:dyDescent="0.55000000000000004">
      <c r="A293" t="s">
        <v>172</v>
      </c>
      <c r="B293" t="s">
        <v>0</v>
      </c>
      <c r="C293" t="s">
        <v>376</v>
      </c>
      <c r="D293" t="s">
        <v>29</v>
      </c>
      <c r="E293" s="1">
        <v>7</v>
      </c>
    </row>
    <row r="294" spans="1:5" x14ac:dyDescent="0.55000000000000004">
      <c r="A294" t="s">
        <v>172</v>
      </c>
      <c r="B294" t="s">
        <v>3</v>
      </c>
      <c r="C294" t="s">
        <v>376</v>
      </c>
      <c r="D294" t="s">
        <v>29</v>
      </c>
      <c r="E294" s="1">
        <v>14</v>
      </c>
    </row>
    <row r="295" spans="1:5" x14ac:dyDescent="0.55000000000000004">
      <c r="A295" t="s">
        <v>172</v>
      </c>
      <c r="B295" t="s">
        <v>4</v>
      </c>
      <c r="C295" t="s">
        <v>376</v>
      </c>
      <c r="D295" t="s">
        <v>29</v>
      </c>
      <c r="E295" s="1">
        <v>8</v>
      </c>
    </row>
    <row r="296" spans="1:5" x14ac:dyDescent="0.55000000000000004">
      <c r="A296" t="s">
        <v>172</v>
      </c>
      <c r="B296" t="s">
        <v>2</v>
      </c>
      <c r="C296" t="s">
        <v>376</v>
      </c>
      <c r="D296" t="s">
        <v>29</v>
      </c>
      <c r="E296" s="1">
        <v>18</v>
      </c>
    </row>
    <row r="297" spans="1:5" x14ac:dyDescent="0.55000000000000004">
      <c r="A297" t="s">
        <v>172</v>
      </c>
      <c r="B297" t="s">
        <v>5</v>
      </c>
      <c r="C297" t="s">
        <v>376</v>
      </c>
      <c r="D297" t="s">
        <v>29</v>
      </c>
      <c r="E297" s="1">
        <v>6</v>
      </c>
    </row>
    <row r="298" spans="1:5" x14ac:dyDescent="0.55000000000000004">
      <c r="A298" t="s">
        <v>172</v>
      </c>
      <c r="B298" t="s">
        <v>6</v>
      </c>
      <c r="C298" t="s">
        <v>376</v>
      </c>
      <c r="D298" t="s">
        <v>29</v>
      </c>
      <c r="E298" s="1">
        <v>6</v>
      </c>
    </row>
    <row r="299" spans="1:5" x14ac:dyDescent="0.55000000000000004">
      <c r="A299" t="s">
        <v>56</v>
      </c>
      <c r="B299" t="s">
        <v>1</v>
      </c>
      <c r="C299" t="s">
        <v>376</v>
      </c>
      <c r="D299" t="s">
        <v>29</v>
      </c>
      <c r="E299" s="1">
        <v>9</v>
      </c>
    </row>
    <row r="300" spans="1:5" x14ac:dyDescent="0.55000000000000004">
      <c r="A300" t="s">
        <v>56</v>
      </c>
      <c r="B300" t="s">
        <v>0</v>
      </c>
      <c r="C300" t="s">
        <v>376</v>
      </c>
      <c r="D300" t="s">
        <v>29</v>
      </c>
      <c r="E300" s="1">
        <v>4</v>
      </c>
    </row>
    <row r="301" spans="1:5" x14ac:dyDescent="0.55000000000000004">
      <c r="A301" t="s">
        <v>56</v>
      </c>
      <c r="B301" t="s">
        <v>3</v>
      </c>
      <c r="C301" t="s">
        <v>376</v>
      </c>
      <c r="D301" t="s">
        <v>29</v>
      </c>
      <c r="E301" s="1">
        <v>14</v>
      </c>
    </row>
    <row r="302" spans="1:5" x14ac:dyDescent="0.55000000000000004">
      <c r="A302" t="s">
        <v>56</v>
      </c>
      <c r="B302" t="s">
        <v>4</v>
      </c>
      <c r="C302" t="s">
        <v>376</v>
      </c>
      <c r="D302" t="s">
        <v>29</v>
      </c>
      <c r="E302" s="1">
        <v>3</v>
      </c>
    </row>
    <row r="303" spans="1:5" x14ac:dyDescent="0.55000000000000004">
      <c r="A303" t="s">
        <v>56</v>
      </c>
      <c r="B303" t="s">
        <v>2</v>
      </c>
      <c r="C303" t="s">
        <v>376</v>
      </c>
      <c r="D303" t="s">
        <v>29</v>
      </c>
      <c r="E303" s="1">
        <v>13</v>
      </c>
    </row>
    <row r="304" spans="1:5" x14ac:dyDescent="0.55000000000000004">
      <c r="A304" t="s">
        <v>56</v>
      </c>
      <c r="B304" t="s">
        <v>5</v>
      </c>
      <c r="C304" t="s">
        <v>376</v>
      </c>
      <c r="D304" t="s">
        <v>29</v>
      </c>
      <c r="E304" s="1">
        <v>7</v>
      </c>
    </row>
    <row r="305" spans="1:5" x14ac:dyDescent="0.55000000000000004">
      <c r="A305" t="s">
        <v>56</v>
      </c>
      <c r="B305" t="s">
        <v>6</v>
      </c>
      <c r="C305" t="s">
        <v>376</v>
      </c>
      <c r="D305" t="s">
        <v>29</v>
      </c>
      <c r="E305" s="1">
        <v>6</v>
      </c>
    </row>
    <row r="306" spans="1:5" x14ac:dyDescent="0.55000000000000004">
      <c r="A306" t="s">
        <v>372</v>
      </c>
      <c r="B306" t="s">
        <v>1</v>
      </c>
      <c r="C306" t="s">
        <v>377</v>
      </c>
      <c r="D306" t="s">
        <v>28</v>
      </c>
      <c r="E306" s="1">
        <v>9</v>
      </c>
    </row>
    <row r="307" spans="1:5" x14ac:dyDescent="0.55000000000000004">
      <c r="A307" t="s">
        <v>372</v>
      </c>
      <c r="B307" t="s">
        <v>0</v>
      </c>
      <c r="C307" t="s">
        <v>377</v>
      </c>
      <c r="D307" t="s">
        <v>28</v>
      </c>
      <c r="E307" s="1">
        <v>6</v>
      </c>
    </row>
    <row r="308" spans="1:5" x14ac:dyDescent="0.55000000000000004">
      <c r="A308" t="s">
        <v>372</v>
      </c>
      <c r="B308" t="s">
        <v>3</v>
      </c>
      <c r="C308" t="s">
        <v>377</v>
      </c>
      <c r="D308" t="s">
        <v>28</v>
      </c>
      <c r="E308" s="1">
        <v>9</v>
      </c>
    </row>
    <row r="309" spans="1:5" x14ac:dyDescent="0.55000000000000004">
      <c r="A309" t="s">
        <v>372</v>
      </c>
      <c r="B309" t="s">
        <v>4</v>
      </c>
      <c r="C309" t="s">
        <v>377</v>
      </c>
      <c r="D309" t="s">
        <v>28</v>
      </c>
      <c r="E309" s="1">
        <v>2</v>
      </c>
    </row>
    <row r="310" spans="1:5" x14ac:dyDescent="0.55000000000000004">
      <c r="A310" t="s">
        <v>372</v>
      </c>
      <c r="B310" t="s">
        <v>2</v>
      </c>
      <c r="C310" t="s">
        <v>377</v>
      </c>
      <c r="D310" t="s">
        <v>28</v>
      </c>
      <c r="E310" s="1">
        <v>17</v>
      </c>
    </row>
    <row r="311" spans="1:5" x14ac:dyDescent="0.55000000000000004">
      <c r="A311" t="s">
        <v>372</v>
      </c>
      <c r="B311" t="s">
        <v>5</v>
      </c>
      <c r="C311" t="s">
        <v>377</v>
      </c>
      <c r="D311" t="s">
        <v>28</v>
      </c>
      <c r="E311" s="1">
        <v>9</v>
      </c>
    </row>
    <row r="312" spans="1:5" x14ac:dyDescent="0.55000000000000004">
      <c r="A312" t="s">
        <v>372</v>
      </c>
      <c r="B312" t="s">
        <v>6</v>
      </c>
      <c r="C312" t="s">
        <v>377</v>
      </c>
      <c r="D312" t="s">
        <v>28</v>
      </c>
      <c r="E312" s="1">
        <v>5</v>
      </c>
    </row>
    <row r="313" spans="1:5" x14ac:dyDescent="0.55000000000000004">
      <c r="A313" t="s">
        <v>36</v>
      </c>
      <c r="B313" t="s">
        <v>1</v>
      </c>
      <c r="C313" t="s">
        <v>375</v>
      </c>
      <c r="D313" t="s">
        <v>28</v>
      </c>
      <c r="E313" s="1">
        <v>5</v>
      </c>
    </row>
    <row r="314" spans="1:5" x14ac:dyDescent="0.55000000000000004">
      <c r="A314" t="s">
        <v>36</v>
      </c>
      <c r="B314" t="s">
        <v>0</v>
      </c>
      <c r="C314" t="s">
        <v>375</v>
      </c>
      <c r="D314" t="s">
        <v>28</v>
      </c>
      <c r="E314" s="1">
        <v>4</v>
      </c>
    </row>
    <row r="315" spans="1:5" x14ac:dyDescent="0.55000000000000004">
      <c r="A315" t="s">
        <v>36</v>
      </c>
      <c r="B315" t="s">
        <v>3</v>
      </c>
      <c r="C315" t="s">
        <v>375</v>
      </c>
      <c r="D315" t="s">
        <v>28</v>
      </c>
      <c r="E315" s="1">
        <v>10</v>
      </c>
    </row>
    <row r="316" spans="1:5" x14ac:dyDescent="0.55000000000000004">
      <c r="A316" t="s">
        <v>36</v>
      </c>
      <c r="B316" t="s">
        <v>4</v>
      </c>
      <c r="C316" t="s">
        <v>375</v>
      </c>
      <c r="D316" t="s">
        <v>28</v>
      </c>
      <c r="E316" s="1">
        <v>0</v>
      </c>
    </row>
    <row r="317" spans="1:5" x14ac:dyDescent="0.55000000000000004">
      <c r="A317" t="s">
        <v>36</v>
      </c>
      <c r="B317" t="s">
        <v>2</v>
      </c>
      <c r="C317" t="s">
        <v>375</v>
      </c>
      <c r="D317" t="s">
        <v>28</v>
      </c>
      <c r="E317" s="1">
        <v>11</v>
      </c>
    </row>
    <row r="318" spans="1:5" x14ac:dyDescent="0.55000000000000004">
      <c r="A318" t="s">
        <v>36</v>
      </c>
      <c r="B318" t="s">
        <v>5</v>
      </c>
      <c r="C318" t="s">
        <v>375</v>
      </c>
      <c r="D318" t="s">
        <v>28</v>
      </c>
      <c r="E318" s="1">
        <v>4</v>
      </c>
    </row>
    <row r="319" spans="1:5" x14ac:dyDescent="0.55000000000000004">
      <c r="A319" t="s">
        <v>36</v>
      </c>
      <c r="B319" t="s">
        <v>6</v>
      </c>
      <c r="C319" t="s">
        <v>375</v>
      </c>
      <c r="D319" t="s">
        <v>28</v>
      </c>
      <c r="E319" s="1">
        <v>2</v>
      </c>
    </row>
    <row r="320" spans="1:5" x14ac:dyDescent="0.55000000000000004">
      <c r="A320" t="s">
        <v>157</v>
      </c>
      <c r="B320" t="s">
        <v>1</v>
      </c>
      <c r="C320" t="s">
        <v>376</v>
      </c>
      <c r="D320" t="s">
        <v>28</v>
      </c>
      <c r="E320" s="1">
        <v>7</v>
      </c>
    </row>
    <row r="321" spans="1:5" x14ac:dyDescent="0.55000000000000004">
      <c r="A321" t="s">
        <v>157</v>
      </c>
      <c r="B321" t="s">
        <v>0</v>
      </c>
      <c r="C321" t="s">
        <v>376</v>
      </c>
      <c r="D321" t="s">
        <v>28</v>
      </c>
      <c r="E321" s="1">
        <v>6</v>
      </c>
    </row>
    <row r="322" spans="1:5" x14ac:dyDescent="0.55000000000000004">
      <c r="A322" t="s">
        <v>157</v>
      </c>
      <c r="B322" t="s">
        <v>3</v>
      </c>
      <c r="C322" t="s">
        <v>376</v>
      </c>
      <c r="D322" t="s">
        <v>28</v>
      </c>
      <c r="E322" s="1">
        <v>18</v>
      </c>
    </row>
    <row r="323" spans="1:5" x14ac:dyDescent="0.55000000000000004">
      <c r="A323" t="s">
        <v>157</v>
      </c>
      <c r="B323" t="s">
        <v>4</v>
      </c>
      <c r="C323" t="s">
        <v>376</v>
      </c>
      <c r="D323" t="s">
        <v>28</v>
      </c>
      <c r="E323" s="1">
        <v>6</v>
      </c>
    </row>
    <row r="324" spans="1:5" x14ac:dyDescent="0.55000000000000004">
      <c r="A324" t="s">
        <v>157</v>
      </c>
      <c r="B324" t="s">
        <v>2</v>
      </c>
      <c r="C324" t="s">
        <v>376</v>
      </c>
      <c r="D324" t="s">
        <v>28</v>
      </c>
      <c r="E324" s="1">
        <v>12</v>
      </c>
    </row>
    <row r="325" spans="1:5" x14ac:dyDescent="0.55000000000000004">
      <c r="A325" t="s">
        <v>157</v>
      </c>
      <c r="B325" t="s">
        <v>5</v>
      </c>
      <c r="C325" t="s">
        <v>376</v>
      </c>
      <c r="D325" t="s">
        <v>28</v>
      </c>
      <c r="E325" s="1">
        <v>8</v>
      </c>
    </row>
    <row r="326" spans="1:5" x14ac:dyDescent="0.55000000000000004">
      <c r="A326" t="s">
        <v>157</v>
      </c>
      <c r="B326" t="s">
        <v>6</v>
      </c>
      <c r="C326" t="s">
        <v>376</v>
      </c>
      <c r="D326" t="s">
        <v>28</v>
      </c>
      <c r="E326" s="1">
        <v>6</v>
      </c>
    </row>
    <row r="327" spans="1:5" x14ac:dyDescent="0.55000000000000004">
      <c r="A327" t="s">
        <v>274</v>
      </c>
      <c r="B327" t="s">
        <v>1</v>
      </c>
      <c r="C327" t="s">
        <v>375</v>
      </c>
      <c r="D327" t="s">
        <v>28</v>
      </c>
      <c r="E327" s="1">
        <v>8</v>
      </c>
    </row>
    <row r="328" spans="1:5" x14ac:dyDescent="0.55000000000000004">
      <c r="A328" t="s">
        <v>274</v>
      </c>
      <c r="B328" t="s">
        <v>0</v>
      </c>
      <c r="C328" t="s">
        <v>375</v>
      </c>
      <c r="D328" t="s">
        <v>28</v>
      </c>
      <c r="E328" s="1">
        <v>8</v>
      </c>
    </row>
    <row r="329" spans="1:5" x14ac:dyDescent="0.55000000000000004">
      <c r="A329" t="s">
        <v>274</v>
      </c>
      <c r="B329" t="s">
        <v>3</v>
      </c>
      <c r="C329" t="s">
        <v>375</v>
      </c>
      <c r="D329" t="s">
        <v>28</v>
      </c>
      <c r="E329" s="1">
        <v>14</v>
      </c>
    </row>
    <row r="330" spans="1:5" x14ac:dyDescent="0.55000000000000004">
      <c r="A330" t="s">
        <v>274</v>
      </c>
      <c r="B330" t="s">
        <v>4</v>
      </c>
      <c r="C330" t="s">
        <v>375</v>
      </c>
      <c r="D330" t="s">
        <v>28</v>
      </c>
      <c r="E330" s="1">
        <v>8</v>
      </c>
    </row>
    <row r="331" spans="1:5" x14ac:dyDescent="0.55000000000000004">
      <c r="A331" t="s">
        <v>274</v>
      </c>
      <c r="B331" t="s">
        <v>2</v>
      </c>
      <c r="C331" t="s">
        <v>375</v>
      </c>
      <c r="D331" t="s">
        <v>28</v>
      </c>
      <c r="E331" s="1">
        <v>11</v>
      </c>
    </row>
    <row r="332" spans="1:5" x14ac:dyDescent="0.55000000000000004">
      <c r="A332" t="s">
        <v>274</v>
      </c>
      <c r="B332" t="s">
        <v>5</v>
      </c>
      <c r="C332" t="s">
        <v>375</v>
      </c>
      <c r="D332" t="s">
        <v>28</v>
      </c>
      <c r="E332" s="1">
        <v>8</v>
      </c>
    </row>
    <row r="333" spans="1:5" x14ac:dyDescent="0.55000000000000004">
      <c r="A333" t="s">
        <v>274</v>
      </c>
      <c r="B333" t="s">
        <v>6</v>
      </c>
      <c r="C333" t="s">
        <v>375</v>
      </c>
      <c r="D333" t="s">
        <v>28</v>
      </c>
      <c r="E333" s="1">
        <v>5</v>
      </c>
    </row>
    <row r="334" spans="1:5" x14ac:dyDescent="0.55000000000000004">
      <c r="A334" t="s">
        <v>364</v>
      </c>
      <c r="B334" t="s">
        <v>1</v>
      </c>
      <c r="C334" t="s">
        <v>377</v>
      </c>
      <c r="D334" t="s">
        <v>28</v>
      </c>
      <c r="E334" s="1">
        <v>7</v>
      </c>
    </row>
    <row r="335" spans="1:5" x14ac:dyDescent="0.55000000000000004">
      <c r="A335" t="s">
        <v>364</v>
      </c>
      <c r="B335" t="s">
        <v>0</v>
      </c>
      <c r="C335" t="s">
        <v>377</v>
      </c>
      <c r="D335" t="s">
        <v>28</v>
      </c>
      <c r="E335" s="1">
        <v>5</v>
      </c>
    </row>
    <row r="336" spans="1:5" x14ac:dyDescent="0.55000000000000004">
      <c r="A336" t="s">
        <v>364</v>
      </c>
      <c r="B336" t="s">
        <v>3</v>
      </c>
      <c r="C336" t="s">
        <v>377</v>
      </c>
      <c r="D336" t="s">
        <v>28</v>
      </c>
      <c r="E336" s="1">
        <v>14</v>
      </c>
    </row>
    <row r="337" spans="1:5" x14ac:dyDescent="0.55000000000000004">
      <c r="A337" t="s">
        <v>364</v>
      </c>
      <c r="B337" t="s">
        <v>4</v>
      </c>
      <c r="C337" t="s">
        <v>377</v>
      </c>
      <c r="D337" t="s">
        <v>28</v>
      </c>
      <c r="E337" s="1">
        <v>1</v>
      </c>
    </row>
    <row r="338" spans="1:5" x14ac:dyDescent="0.55000000000000004">
      <c r="A338" t="s">
        <v>364</v>
      </c>
      <c r="B338" t="s">
        <v>2</v>
      </c>
      <c r="C338" t="s">
        <v>377</v>
      </c>
      <c r="D338" t="s">
        <v>28</v>
      </c>
      <c r="E338" s="1">
        <v>14</v>
      </c>
    </row>
    <row r="339" spans="1:5" x14ac:dyDescent="0.55000000000000004">
      <c r="A339" t="s">
        <v>364</v>
      </c>
      <c r="B339" t="s">
        <v>5</v>
      </c>
      <c r="C339" t="s">
        <v>377</v>
      </c>
      <c r="D339" t="s">
        <v>28</v>
      </c>
      <c r="E339" s="1">
        <v>9</v>
      </c>
    </row>
    <row r="340" spans="1:5" x14ac:dyDescent="0.55000000000000004">
      <c r="A340" t="s">
        <v>364</v>
      </c>
      <c r="B340" t="s">
        <v>6</v>
      </c>
      <c r="C340" t="s">
        <v>377</v>
      </c>
      <c r="D340" t="s">
        <v>28</v>
      </c>
      <c r="E340" s="1">
        <v>5</v>
      </c>
    </row>
    <row r="341" spans="1:5" x14ac:dyDescent="0.55000000000000004">
      <c r="A341" t="s">
        <v>164</v>
      </c>
      <c r="B341" t="s">
        <v>1</v>
      </c>
      <c r="C341" t="s">
        <v>375</v>
      </c>
      <c r="D341" t="s">
        <v>28</v>
      </c>
      <c r="E341" s="1">
        <v>9</v>
      </c>
    </row>
    <row r="342" spans="1:5" x14ac:dyDescent="0.55000000000000004">
      <c r="A342" t="s">
        <v>164</v>
      </c>
      <c r="B342" t="s">
        <v>0</v>
      </c>
      <c r="C342" t="s">
        <v>375</v>
      </c>
      <c r="D342" t="s">
        <v>28</v>
      </c>
      <c r="E342" s="1">
        <v>6</v>
      </c>
    </row>
    <row r="343" spans="1:5" x14ac:dyDescent="0.55000000000000004">
      <c r="A343" t="s">
        <v>164</v>
      </c>
      <c r="B343" t="s">
        <v>3</v>
      </c>
      <c r="C343" t="s">
        <v>375</v>
      </c>
      <c r="D343" t="s">
        <v>28</v>
      </c>
      <c r="E343" s="1">
        <v>18</v>
      </c>
    </row>
    <row r="344" spans="1:5" x14ac:dyDescent="0.55000000000000004">
      <c r="A344" t="s">
        <v>164</v>
      </c>
      <c r="B344" t="s">
        <v>4</v>
      </c>
      <c r="C344" t="s">
        <v>375</v>
      </c>
      <c r="D344" t="s">
        <v>28</v>
      </c>
      <c r="E344" s="1">
        <v>4</v>
      </c>
    </row>
    <row r="345" spans="1:5" x14ac:dyDescent="0.55000000000000004">
      <c r="A345" t="s">
        <v>164</v>
      </c>
      <c r="B345" t="s">
        <v>2</v>
      </c>
      <c r="C345" t="s">
        <v>375</v>
      </c>
      <c r="D345" t="s">
        <v>28</v>
      </c>
      <c r="E345" s="1">
        <v>17</v>
      </c>
    </row>
    <row r="346" spans="1:5" x14ac:dyDescent="0.55000000000000004">
      <c r="A346" t="s">
        <v>164</v>
      </c>
      <c r="B346" t="s">
        <v>5</v>
      </c>
      <c r="C346" t="s">
        <v>375</v>
      </c>
      <c r="D346" t="s">
        <v>28</v>
      </c>
      <c r="E346" s="1">
        <v>9</v>
      </c>
    </row>
    <row r="347" spans="1:5" x14ac:dyDescent="0.55000000000000004">
      <c r="A347" t="s">
        <v>164</v>
      </c>
      <c r="B347" t="s">
        <v>6</v>
      </c>
      <c r="C347" t="s">
        <v>375</v>
      </c>
      <c r="D347" t="s">
        <v>28</v>
      </c>
      <c r="E347" s="1">
        <v>4</v>
      </c>
    </row>
    <row r="348" spans="1:5" x14ac:dyDescent="0.55000000000000004">
      <c r="A348" t="s">
        <v>229</v>
      </c>
      <c r="B348" t="s">
        <v>1</v>
      </c>
      <c r="C348" t="s">
        <v>376</v>
      </c>
      <c r="D348" t="s">
        <v>28</v>
      </c>
      <c r="E348" s="1">
        <v>8</v>
      </c>
    </row>
    <row r="349" spans="1:5" x14ac:dyDescent="0.55000000000000004">
      <c r="A349" t="s">
        <v>229</v>
      </c>
      <c r="B349" t="s">
        <v>0</v>
      </c>
      <c r="C349" t="s">
        <v>376</v>
      </c>
      <c r="D349" t="s">
        <v>28</v>
      </c>
      <c r="E349" s="1">
        <v>7</v>
      </c>
    </row>
    <row r="350" spans="1:5" x14ac:dyDescent="0.55000000000000004">
      <c r="A350" t="s">
        <v>229</v>
      </c>
      <c r="B350" t="s">
        <v>3</v>
      </c>
      <c r="C350" t="s">
        <v>376</v>
      </c>
      <c r="D350" t="s">
        <v>28</v>
      </c>
      <c r="E350" s="1">
        <v>11</v>
      </c>
    </row>
    <row r="351" spans="1:5" x14ac:dyDescent="0.55000000000000004">
      <c r="A351" t="s">
        <v>229</v>
      </c>
      <c r="B351" t="s">
        <v>4</v>
      </c>
      <c r="C351" t="s">
        <v>376</v>
      </c>
      <c r="D351" t="s">
        <v>28</v>
      </c>
      <c r="E351" s="1">
        <v>6</v>
      </c>
    </row>
    <row r="352" spans="1:5" x14ac:dyDescent="0.55000000000000004">
      <c r="A352" t="s">
        <v>229</v>
      </c>
      <c r="B352" t="s">
        <v>2</v>
      </c>
      <c r="C352" t="s">
        <v>376</v>
      </c>
      <c r="D352" t="s">
        <v>28</v>
      </c>
      <c r="E352" s="1">
        <v>10</v>
      </c>
    </row>
    <row r="353" spans="1:5" x14ac:dyDescent="0.55000000000000004">
      <c r="A353" t="s">
        <v>229</v>
      </c>
      <c r="B353" t="s">
        <v>5</v>
      </c>
      <c r="C353" t="s">
        <v>376</v>
      </c>
      <c r="D353" t="s">
        <v>28</v>
      </c>
      <c r="E353" s="1">
        <v>7</v>
      </c>
    </row>
    <row r="354" spans="1:5" x14ac:dyDescent="0.55000000000000004">
      <c r="A354" t="s">
        <v>229</v>
      </c>
      <c r="B354" t="s">
        <v>6</v>
      </c>
      <c r="C354" t="s">
        <v>376</v>
      </c>
      <c r="D354" t="s">
        <v>28</v>
      </c>
      <c r="E354" s="1">
        <v>7</v>
      </c>
    </row>
    <row r="355" spans="1:5" x14ac:dyDescent="0.55000000000000004">
      <c r="A355" t="s">
        <v>101</v>
      </c>
      <c r="B355" t="s">
        <v>1</v>
      </c>
      <c r="C355" t="s">
        <v>377</v>
      </c>
      <c r="D355" t="s">
        <v>29</v>
      </c>
      <c r="E355" s="1">
        <v>9</v>
      </c>
    </row>
    <row r="356" spans="1:5" x14ac:dyDescent="0.55000000000000004">
      <c r="A356" t="s">
        <v>101</v>
      </c>
      <c r="B356" t="s">
        <v>0</v>
      </c>
      <c r="C356" t="s">
        <v>377</v>
      </c>
      <c r="D356" t="s">
        <v>29</v>
      </c>
      <c r="E356" s="1">
        <v>7</v>
      </c>
    </row>
    <row r="357" spans="1:5" x14ac:dyDescent="0.55000000000000004">
      <c r="A357" t="s">
        <v>101</v>
      </c>
      <c r="B357" t="s">
        <v>3</v>
      </c>
      <c r="C357" t="s">
        <v>377</v>
      </c>
      <c r="D357" t="s">
        <v>29</v>
      </c>
      <c r="E357" s="1">
        <v>16</v>
      </c>
    </row>
    <row r="358" spans="1:5" x14ac:dyDescent="0.55000000000000004">
      <c r="A358" t="s">
        <v>101</v>
      </c>
      <c r="B358" t="s">
        <v>4</v>
      </c>
      <c r="C358" t="s">
        <v>377</v>
      </c>
      <c r="D358" t="s">
        <v>29</v>
      </c>
      <c r="E358" s="1">
        <v>5</v>
      </c>
    </row>
    <row r="359" spans="1:5" x14ac:dyDescent="0.55000000000000004">
      <c r="A359" t="s">
        <v>101</v>
      </c>
      <c r="B359" t="s">
        <v>2</v>
      </c>
      <c r="C359" t="s">
        <v>377</v>
      </c>
      <c r="D359" t="s">
        <v>29</v>
      </c>
      <c r="E359" s="1">
        <v>18</v>
      </c>
    </row>
    <row r="360" spans="1:5" x14ac:dyDescent="0.55000000000000004">
      <c r="A360" t="s">
        <v>101</v>
      </c>
      <c r="B360" t="s">
        <v>5</v>
      </c>
      <c r="C360" t="s">
        <v>377</v>
      </c>
      <c r="D360" t="s">
        <v>29</v>
      </c>
      <c r="E360" s="1">
        <v>9</v>
      </c>
    </row>
    <row r="361" spans="1:5" x14ac:dyDescent="0.55000000000000004">
      <c r="A361" t="s">
        <v>101</v>
      </c>
      <c r="B361" t="s">
        <v>6</v>
      </c>
      <c r="C361" t="s">
        <v>377</v>
      </c>
      <c r="D361" t="s">
        <v>29</v>
      </c>
      <c r="E361" s="1">
        <v>2</v>
      </c>
    </row>
    <row r="362" spans="1:5" x14ac:dyDescent="0.55000000000000004">
      <c r="A362" t="s">
        <v>89</v>
      </c>
      <c r="B362" t="s">
        <v>1</v>
      </c>
      <c r="C362" t="s">
        <v>377</v>
      </c>
      <c r="D362" t="s">
        <v>29</v>
      </c>
      <c r="E362" s="1">
        <v>8</v>
      </c>
    </row>
    <row r="363" spans="1:5" x14ac:dyDescent="0.55000000000000004">
      <c r="A363" t="s">
        <v>89</v>
      </c>
      <c r="B363" t="s">
        <v>0</v>
      </c>
      <c r="C363" t="s">
        <v>377</v>
      </c>
      <c r="D363" t="s">
        <v>29</v>
      </c>
      <c r="E363" s="1">
        <v>8</v>
      </c>
    </row>
    <row r="364" spans="1:5" x14ac:dyDescent="0.55000000000000004">
      <c r="A364" t="s">
        <v>89</v>
      </c>
      <c r="B364" t="s">
        <v>3</v>
      </c>
      <c r="C364" t="s">
        <v>377</v>
      </c>
      <c r="D364" t="s">
        <v>29</v>
      </c>
      <c r="E364" s="1">
        <v>10</v>
      </c>
    </row>
    <row r="365" spans="1:5" x14ac:dyDescent="0.55000000000000004">
      <c r="A365" t="s">
        <v>89</v>
      </c>
      <c r="B365" t="s">
        <v>4</v>
      </c>
      <c r="C365" t="s">
        <v>377</v>
      </c>
      <c r="D365" t="s">
        <v>29</v>
      </c>
      <c r="E365" s="1">
        <v>4</v>
      </c>
    </row>
    <row r="366" spans="1:5" x14ac:dyDescent="0.55000000000000004">
      <c r="A366" t="s">
        <v>89</v>
      </c>
      <c r="B366" t="s">
        <v>2</v>
      </c>
      <c r="C366" t="s">
        <v>377</v>
      </c>
      <c r="D366" t="s">
        <v>29</v>
      </c>
      <c r="E366" s="1">
        <v>16</v>
      </c>
    </row>
    <row r="367" spans="1:5" x14ac:dyDescent="0.55000000000000004">
      <c r="A367" t="s">
        <v>89</v>
      </c>
      <c r="B367" t="s">
        <v>5</v>
      </c>
      <c r="C367" t="s">
        <v>377</v>
      </c>
      <c r="D367" t="s">
        <v>29</v>
      </c>
      <c r="E367" s="1">
        <v>7</v>
      </c>
    </row>
    <row r="368" spans="1:5" x14ac:dyDescent="0.55000000000000004">
      <c r="A368" t="s">
        <v>89</v>
      </c>
      <c r="B368" t="s">
        <v>6</v>
      </c>
      <c r="C368" t="s">
        <v>377</v>
      </c>
      <c r="D368" t="s">
        <v>29</v>
      </c>
      <c r="E368" s="1">
        <v>4</v>
      </c>
    </row>
    <row r="369" spans="1:5" x14ac:dyDescent="0.55000000000000004">
      <c r="A369" t="s">
        <v>48</v>
      </c>
      <c r="B369" t="s">
        <v>1</v>
      </c>
      <c r="C369" t="s">
        <v>376</v>
      </c>
      <c r="D369" t="s">
        <v>29</v>
      </c>
      <c r="E369" s="1">
        <v>5</v>
      </c>
    </row>
    <row r="370" spans="1:5" x14ac:dyDescent="0.55000000000000004">
      <c r="A370" t="s">
        <v>48</v>
      </c>
      <c r="B370" t="s">
        <v>0</v>
      </c>
      <c r="C370" t="s">
        <v>376</v>
      </c>
      <c r="D370" t="s">
        <v>29</v>
      </c>
      <c r="E370" s="1">
        <v>5</v>
      </c>
    </row>
    <row r="371" spans="1:5" x14ac:dyDescent="0.55000000000000004">
      <c r="A371" t="s">
        <v>48</v>
      </c>
      <c r="B371" t="s">
        <v>3</v>
      </c>
      <c r="C371" t="s">
        <v>376</v>
      </c>
      <c r="D371" t="s">
        <v>29</v>
      </c>
      <c r="E371" s="1">
        <v>12</v>
      </c>
    </row>
    <row r="372" spans="1:5" x14ac:dyDescent="0.55000000000000004">
      <c r="A372" t="s">
        <v>48</v>
      </c>
      <c r="B372" t="s">
        <v>4</v>
      </c>
      <c r="C372" t="s">
        <v>376</v>
      </c>
      <c r="D372" t="s">
        <v>29</v>
      </c>
      <c r="E372" s="1">
        <v>2</v>
      </c>
    </row>
    <row r="373" spans="1:5" x14ac:dyDescent="0.55000000000000004">
      <c r="A373" t="s">
        <v>48</v>
      </c>
      <c r="B373" t="s">
        <v>2</v>
      </c>
      <c r="C373" t="s">
        <v>376</v>
      </c>
      <c r="D373" t="s">
        <v>29</v>
      </c>
      <c r="E373" s="1">
        <v>7</v>
      </c>
    </row>
    <row r="374" spans="1:5" x14ac:dyDescent="0.55000000000000004">
      <c r="A374" t="s">
        <v>48</v>
      </c>
      <c r="B374" t="s">
        <v>5</v>
      </c>
      <c r="C374" t="s">
        <v>376</v>
      </c>
      <c r="D374" t="s">
        <v>29</v>
      </c>
      <c r="E374" s="1">
        <v>3</v>
      </c>
    </row>
    <row r="375" spans="1:5" x14ac:dyDescent="0.55000000000000004">
      <c r="A375" t="s">
        <v>48</v>
      </c>
      <c r="B375" t="s">
        <v>6</v>
      </c>
      <c r="C375" t="s">
        <v>376</v>
      </c>
      <c r="D375" t="s">
        <v>29</v>
      </c>
      <c r="E375" s="1">
        <v>7</v>
      </c>
    </row>
    <row r="376" spans="1:5" x14ac:dyDescent="0.55000000000000004">
      <c r="A376" t="s">
        <v>282</v>
      </c>
      <c r="B376" t="s">
        <v>1</v>
      </c>
      <c r="C376" t="s">
        <v>375</v>
      </c>
      <c r="D376" t="s">
        <v>29</v>
      </c>
      <c r="E376" s="1">
        <v>9</v>
      </c>
    </row>
    <row r="377" spans="1:5" x14ac:dyDescent="0.55000000000000004">
      <c r="A377" t="s">
        <v>282</v>
      </c>
      <c r="B377" t="s">
        <v>0</v>
      </c>
      <c r="C377" t="s">
        <v>375</v>
      </c>
      <c r="D377" t="s">
        <v>29</v>
      </c>
      <c r="E377" s="1">
        <v>8</v>
      </c>
    </row>
    <row r="378" spans="1:5" x14ac:dyDescent="0.55000000000000004">
      <c r="A378" t="s">
        <v>282</v>
      </c>
      <c r="B378" t="s">
        <v>3</v>
      </c>
      <c r="C378" t="s">
        <v>375</v>
      </c>
      <c r="D378" t="s">
        <v>29</v>
      </c>
      <c r="E378" s="1">
        <v>14</v>
      </c>
    </row>
    <row r="379" spans="1:5" x14ac:dyDescent="0.55000000000000004">
      <c r="A379" t="s">
        <v>282</v>
      </c>
      <c r="B379" t="s">
        <v>4</v>
      </c>
      <c r="C379" t="s">
        <v>375</v>
      </c>
      <c r="D379" t="s">
        <v>29</v>
      </c>
      <c r="E379" s="1">
        <v>3</v>
      </c>
    </row>
    <row r="380" spans="1:5" x14ac:dyDescent="0.55000000000000004">
      <c r="A380" t="s">
        <v>282</v>
      </c>
      <c r="B380" t="s">
        <v>2</v>
      </c>
      <c r="C380" t="s">
        <v>375</v>
      </c>
      <c r="D380" t="s">
        <v>29</v>
      </c>
      <c r="E380" s="1">
        <v>12</v>
      </c>
    </row>
    <row r="381" spans="1:5" x14ac:dyDescent="0.55000000000000004">
      <c r="A381" t="s">
        <v>282</v>
      </c>
      <c r="B381" t="s">
        <v>5</v>
      </c>
      <c r="C381" t="s">
        <v>375</v>
      </c>
      <c r="D381" t="s">
        <v>29</v>
      </c>
      <c r="E381" s="1">
        <v>5</v>
      </c>
    </row>
    <row r="382" spans="1:5" x14ac:dyDescent="0.55000000000000004">
      <c r="A382" t="s">
        <v>282</v>
      </c>
      <c r="B382" t="s">
        <v>6</v>
      </c>
      <c r="C382" t="s">
        <v>375</v>
      </c>
      <c r="D382" t="s">
        <v>29</v>
      </c>
      <c r="E382" s="1">
        <v>4</v>
      </c>
    </row>
    <row r="383" spans="1:5" x14ac:dyDescent="0.55000000000000004">
      <c r="A383" t="s">
        <v>231</v>
      </c>
      <c r="B383" t="s">
        <v>1</v>
      </c>
      <c r="C383" t="s">
        <v>375</v>
      </c>
      <c r="D383" t="s">
        <v>29</v>
      </c>
      <c r="E383" s="1">
        <v>8</v>
      </c>
    </row>
    <row r="384" spans="1:5" x14ac:dyDescent="0.55000000000000004">
      <c r="A384" t="s">
        <v>231</v>
      </c>
      <c r="B384" t="s">
        <v>0</v>
      </c>
      <c r="C384" t="s">
        <v>375</v>
      </c>
      <c r="D384" t="s">
        <v>29</v>
      </c>
      <c r="E384" s="1">
        <v>6</v>
      </c>
    </row>
    <row r="385" spans="1:5" x14ac:dyDescent="0.55000000000000004">
      <c r="A385" t="s">
        <v>231</v>
      </c>
      <c r="B385" t="s">
        <v>3</v>
      </c>
      <c r="C385" t="s">
        <v>375</v>
      </c>
      <c r="D385" t="s">
        <v>29</v>
      </c>
      <c r="E385" s="1">
        <v>13</v>
      </c>
    </row>
    <row r="386" spans="1:5" x14ac:dyDescent="0.55000000000000004">
      <c r="A386" t="s">
        <v>231</v>
      </c>
      <c r="B386" t="s">
        <v>4</v>
      </c>
      <c r="C386" t="s">
        <v>375</v>
      </c>
      <c r="D386" t="s">
        <v>29</v>
      </c>
      <c r="E386" s="1">
        <v>0</v>
      </c>
    </row>
    <row r="387" spans="1:5" x14ac:dyDescent="0.55000000000000004">
      <c r="A387" t="s">
        <v>231</v>
      </c>
      <c r="B387" t="s">
        <v>2</v>
      </c>
      <c r="C387" t="s">
        <v>375</v>
      </c>
      <c r="D387" t="s">
        <v>29</v>
      </c>
      <c r="E387" s="1">
        <v>14</v>
      </c>
    </row>
    <row r="388" spans="1:5" x14ac:dyDescent="0.55000000000000004">
      <c r="A388" t="s">
        <v>231</v>
      </c>
      <c r="B388" t="s">
        <v>5</v>
      </c>
      <c r="C388" t="s">
        <v>375</v>
      </c>
      <c r="D388" t="s">
        <v>29</v>
      </c>
      <c r="E388" s="1">
        <v>8</v>
      </c>
    </row>
    <row r="389" spans="1:5" x14ac:dyDescent="0.55000000000000004">
      <c r="A389" t="s">
        <v>231</v>
      </c>
      <c r="B389" t="s">
        <v>6</v>
      </c>
      <c r="C389" t="s">
        <v>375</v>
      </c>
      <c r="D389" t="s">
        <v>29</v>
      </c>
      <c r="E389" s="1">
        <v>8</v>
      </c>
    </row>
    <row r="390" spans="1:5" x14ac:dyDescent="0.55000000000000004">
      <c r="A390" t="s">
        <v>108</v>
      </c>
      <c r="B390" t="s">
        <v>1</v>
      </c>
      <c r="C390" t="s">
        <v>377</v>
      </c>
      <c r="D390" t="s">
        <v>29</v>
      </c>
      <c r="E390" s="1">
        <v>8</v>
      </c>
    </row>
    <row r="391" spans="1:5" x14ac:dyDescent="0.55000000000000004">
      <c r="A391" t="s">
        <v>108</v>
      </c>
      <c r="B391" t="s">
        <v>0</v>
      </c>
      <c r="C391" t="s">
        <v>377</v>
      </c>
      <c r="D391" t="s">
        <v>29</v>
      </c>
      <c r="E391" s="1">
        <v>9</v>
      </c>
    </row>
    <row r="392" spans="1:5" x14ac:dyDescent="0.55000000000000004">
      <c r="A392" t="s">
        <v>108</v>
      </c>
      <c r="B392" t="s">
        <v>3</v>
      </c>
      <c r="C392" t="s">
        <v>377</v>
      </c>
      <c r="D392" t="s">
        <v>29</v>
      </c>
      <c r="E392" s="1">
        <v>7</v>
      </c>
    </row>
    <row r="393" spans="1:5" x14ac:dyDescent="0.55000000000000004">
      <c r="A393" t="s">
        <v>108</v>
      </c>
      <c r="B393" t="s">
        <v>4</v>
      </c>
      <c r="C393" t="s">
        <v>377</v>
      </c>
      <c r="D393" t="s">
        <v>29</v>
      </c>
      <c r="E393" s="1">
        <v>5</v>
      </c>
    </row>
    <row r="394" spans="1:5" x14ac:dyDescent="0.55000000000000004">
      <c r="A394" t="s">
        <v>108</v>
      </c>
      <c r="B394" t="s">
        <v>2</v>
      </c>
      <c r="C394" t="s">
        <v>377</v>
      </c>
      <c r="D394" t="s">
        <v>29</v>
      </c>
      <c r="E394" s="1">
        <v>10</v>
      </c>
    </row>
    <row r="395" spans="1:5" x14ac:dyDescent="0.55000000000000004">
      <c r="A395" t="s">
        <v>108</v>
      </c>
      <c r="B395" t="s">
        <v>5</v>
      </c>
      <c r="C395" t="s">
        <v>377</v>
      </c>
      <c r="D395" t="s">
        <v>29</v>
      </c>
      <c r="E395" s="1">
        <v>9</v>
      </c>
    </row>
    <row r="396" spans="1:5" x14ac:dyDescent="0.55000000000000004">
      <c r="A396" t="s">
        <v>108</v>
      </c>
      <c r="B396" t="s">
        <v>6</v>
      </c>
      <c r="C396" t="s">
        <v>377</v>
      </c>
      <c r="D396" t="s">
        <v>29</v>
      </c>
      <c r="E396" s="1">
        <v>6</v>
      </c>
    </row>
    <row r="397" spans="1:5" x14ac:dyDescent="0.55000000000000004">
      <c r="A397" t="s">
        <v>223</v>
      </c>
      <c r="B397" t="s">
        <v>1</v>
      </c>
      <c r="C397" t="s">
        <v>376</v>
      </c>
      <c r="D397" t="s">
        <v>29</v>
      </c>
      <c r="E397" s="1">
        <v>7</v>
      </c>
    </row>
    <row r="398" spans="1:5" x14ac:dyDescent="0.55000000000000004">
      <c r="A398" t="s">
        <v>223</v>
      </c>
      <c r="B398" t="s">
        <v>0</v>
      </c>
      <c r="C398" t="s">
        <v>376</v>
      </c>
      <c r="D398" t="s">
        <v>29</v>
      </c>
      <c r="E398" s="1">
        <v>7</v>
      </c>
    </row>
    <row r="399" spans="1:5" x14ac:dyDescent="0.55000000000000004">
      <c r="A399" t="s">
        <v>223</v>
      </c>
      <c r="B399" t="s">
        <v>3</v>
      </c>
      <c r="C399" t="s">
        <v>376</v>
      </c>
      <c r="D399" t="s">
        <v>29</v>
      </c>
      <c r="E399" s="1">
        <v>12</v>
      </c>
    </row>
    <row r="400" spans="1:5" x14ac:dyDescent="0.55000000000000004">
      <c r="A400" t="s">
        <v>223</v>
      </c>
      <c r="B400" t="s">
        <v>4</v>
      </c>
      <c r="C400" t="s">
        <v>376</v>
      </c>
      <c r="D400" t="s">
        <v>29</v>
      </c>
      <c r="E400" s="1">
        <v>8</v>
      </c>
    </row>
    <row r="401" spans="1:5" x14ac:dyDescent="0.55000000000000004">
      <c r="A401" t="s">
        <v>223</v>
      </c>
      <c r="B401" t="s">
        <v>2</v>
      </c>
      <c r="C401" t="s">
        <v>376</v>
      </c>
      <c r="D401" t="s">
        <v>29</v>
      </c>
      <c r="E401" s="1">
        <v>10</v>
      </c>
    </row>
    <row r="402" spans="1:5" x14ac:dyDescent="0.55000000000000004">
      <c r="A402" t="s">
        <v>223</v>
      </c>
      <c r="B402" t="s">
        <v>5</v>
      </c>
      <c r="C402" t="s">
        <v>376</v>
      </c>
      <c r="D402" t="s">
        <v>29</v>
      </c>
      <c r="E402" s="1">
        <v>7</v>
      </c>
    </row>
    <row r="403" spans="1:5" x14ac:dyDescent="0.55000000000000004">
      <c r="A403" t="s">
        <v>223</v>
      </c>
      <c r="B403" t="s">
        <v>6</v>
      </c>
      <c r="C403" t="s">
        <v>376</v>
      </c>
      <c r="D403" t="s">
        <v>29</v>
      </c>
      <c r="E403" s="1">
        <v>8</v>
      </c>
    </row>
    <row r="404" spans="1:5" x14ac:dyDescent="0.55000000000000004">
      <c r="A404" t="s">
        <v>220</v>
      </c>
      <c r="B404" t="s">
        <v>1</v>
      </c>
      <c r="C404" t="s">
        <v>377</v>
      </c>
      <c r="D404" t="s">
        <v>29</v>
      </c>
      <c r="E404" s="1">
        <v>8</v>
      </c>
    </row>
    <row r="405" spans="1:5" x14ac:dyDescent="0.55000000000000004">
      <c r="A405" t="s">
        <v>220</v>
      </c>
      <c r="B405" t="s">
        <v>0</v>
      </c>
      <c r="C405" t="s">
        <v>377</v>
      </c>
      <c r="D405" t="s">
        <v>29</v>
      </c>
      <c r="E405" s="1">
        <v>8</v>
      </c>
    </row>
    <row r="406" spans="1:5" x14ac:dyDescent="0.55000000000000004">
      <c r="A406" t="s">
        <v>220</v>
      </c>
      <c r="B406" t="s">
        <v>3</v>
      </c>
      <c r="C406" t="s">
        <v>377</v>
      </c>
      <c r="D406" t="s">
        <v>29</v>
      </c>
      <c r="E406" s="1">
        <v>14</v>
      </c>
    </row>
    <row r="407" spans="1:5" x14ac:dyDescent="0.55000000000000004">
      <c r="A407" t="s">
        <v>220</v>
      </c>
      <c r="B407" t="s">
        <v>4</v>
      </c>
      <c r="C407" t="s">
        <v>377</v>
      </c>
      <c r="D407" t="s">
        <v>29</v>
      </c>
      <c r="E407" s="1">
        <v>5</v>
      </c>
    </row>
    <row r="408" spans="1:5" x14ac:dyDescent="0.55000000000000004">
      <c r="A408" t="s">
        <v>220</v>
      </c>
      <c r="B408" t="s">
        <v>2</v>
      </c>
      <c r="C408" t="s">
        <v>377</v>
      </c>
      <c r="D408" t="s">
        <v>29</v>
      </c>
      <c r="E408" s="1">
        <v>15</v>
      </c>
    </row>
    <row r="409" spans="1:5" x14ac:dyDescent="0.55000000000000004">
      <c r="A409" t="s">
        <v>220</v>
      </c>
      <c r="B409" t="s">
        <v>5</v>
      </c>
      <c r="C409" t="s">
        <v>377</v>
      </c>
      <c r="D409" t="s">
        <v>29</v>
      </c>
      <c r="E409" s="1">
        <v>8</v>
      </c>
    </row>
    <row r="410" spans="1:5" x14ac:dyDescent="0.55000000000000004">
      <c r="A410" t="s">
        <v>220</v>
      </c>
      <c r="B410" t="s">
        <v>6</v>
      </c>
      <c r="C410" t="s">
        <v>377</v>
      </c>
      <c r="D410" t="s">
        <v>29</v>
      </c>
      <c r="E410" s="1">
        <v>8</v>
      </c>
    </row>
    <row r="411" spans="1:5" x14ac:dyDescent="0.55000000000000004">
      <c r="A411" t="s">
        <v>311</v>
      </c>
      <c r="B411" t="s">
        <v>1</v>
      </c>
      <c r="C411" t="s">
        <v>377</v>
      </c>
      <c r="D411" t="s">
        <v>28</v>
      </c>
      <c r="E411" s="1">
        <v>9</v>
      </c>
    </row>
    <row r="412" spans="1:5" x14ac:dyDescent="0.55000000000000004">
      <c r="A412" t="s">
        <v>311</v>
      </c>
      <c r="B412" t="s">
        <v>0</v>
      </c>
      <c r="C412" t="s">
        <v>377</v>
      </c>
      <c r="D412" t="s">
        <v>28</v>
      </c>
      <c r="E412" s="1">
        <v>6</v>
      </c>
    </row>
    <row r="413" spans="1:5" x14ac:dyDescent="0.55000000000000004">
      <c r="A413" t="s">
        <v>311</v>
      </c>
      <c r="B413" t="s">
        <v>3</v>
      </c>
      <c r="C413" t="s">
        <v>377</v>
      </c>
      <c r="D413" t="s">
        <v>28</v>
      </c>
      <c r="E413" s="1">
        <v>17</v>
      </c>
    </row>
    <row r="414" spans="1:5" x14ac:dyDescent="0.55000000000000004">
      <c r="A414" t="s">
        <v>311</v>
      </c>
      <c r="B414" t="s">
        <v>4</v>
      </c>
      <c r="C414" t="s">
        <v>377</v>
      </c>
      <c r="D414" t="s">
        <v>28</v>
      </c>
      <c r="E414" s="1">
        <v>3</v>
      </c>
    </row>
    <row r="415" spans="1:5" x14ac:dyDescent="0.55000000000000004">
      <c r="A415" t="s">
        <v>311</v>
      </c>
      <c r="B415" t="s">
        <v>2</v>
      </c>
      <c r="C415" t="s">
        <v>377</v>
      </c>
      <c r="D415" t="s">
        <v>28</v>
      </c>
      <c r="E415" s="1">
        <v>15</v>
      </c>
    </row>
    <row r="416" spans="1:5" x14ac:dyDescent="0.55000000000000004">
      <c r="A416" t="s">
        <v>311</v>
      </c>
      <c r="B416" t="s">
        <v>5</v>
      </c>
      <c r="C416" t="s">
        <v>377</v>
      </c>
      <c r="D416" t="s">
        <v>28</v>
      </c>
      <c r="E416" s="1">
        <v>9</v>
      </c>
    </row>
    <row r="417" spans="1:5" x14ac:dyDescent="0.55000000000000004">
      <c r="A417" t="s">
        <v>311</v>
      </c>
      <c r="B417" t="s">
        <v>6</v>
      </c>
      <c r="C417" t="s">
        <v>377</v>
      </c>
      <c r="D417" t="s">
        <v>28</v>
      </c>
      <c r="E417" s="1">
        <v>5</v>
      </c>
    </row>
    <row r="418" spans="1:5" x14ac:dyDescent="0.55000000000000004">
      <c r="A418" t="s">
        <v>165</v>
      </c>
      <c r="B418" t="s">
        <v>1</v>
      </c>
      <c r="C418" t="s">
        <v>375</v>
      </c>
      <c r="D418" t="s">
        <v>28</v>
      </c>
      <c r="E418" s="1">
        <v>8</v>
      </c>
    </row>
    <row r="419" spans="1:5" x14ac:dyDescent="0.55000000000000004">
      <c r="A419" t="s">
        <v>165</v>
      </c>
      <c r="B419" t="s">
        <v>0</v>
      </c>
      <c r="C419" t="s">
        <v>375</v>
      </c>
      <c r="D419" t="s">
        <v>28</v>
      </c>
      <c r="E419" s="1">
        <v>6</v>
      </c>
    </row>
    <row r="420" spans="1:5" x14ac:dyDescent="0.55000000000000004">
      <c r="A420" t="s">
        <v>165</v>
      </c>
      <c r="B420" t="s">
        <v>3</v>
      </c>
      <c r="C420" t="s">
        <v>375</v>
      </c>
      <c r="D420" t="s">
        <v>28</v>
      </c>
      <c r="E420" s="1">
        <v>14</v>
      </c>
    </row>
    <row r="421" spans="1:5" x14ac:dyDescent="0.55000000000000004">
      <c r="A421" t="s">
        <v>165</v>
      </c>
      <c r="B421" t="s">
        <v>4</v>
      </c>
      <c r="C421" t="s">
        <v>375</v>
      </c>
      <c r="D421" t="s">
        <v>28</v>
      </c>
      <c r="E421" s="1">
        <v>0</v>
      </c>
    </row>
    <row r="422" spans="1:5" x14ac:dyDescent="0.55000000000000004">
      <c r="A422" t="s">
        <v>165</v>
      </c>
      <c r="B422" t="s">
        <v>2</v>
      </c>
      <c r="C422" t="s">
        <v>375</v>
      </c>
      <c r="D422" t="s">
        <v>28</v>
      </c>
      <c r="E422" s="1">
        <v>13</v>
      </c>
    </row>
    <row r="423" spans="1:5" x14ac:dyDescent="0.55000000000000004">
      <c r="A423" t="s">
        <v>165</v>
      </c>
      <c r="B423" t="s">
        <v>5</v>
      </c>
      <c r="C423" t="s">
        <v>375</v>
      </c>
      <c r="D423" t="s">
        <v>28</v>
      </c>
      <c r="E423" s="1">
        <v>9</v>
      </c>
    </row>
    <row r="424" spans="1:5" x14ac:dyDescent="0.55000000000000004">
      <c r="A424" t="s">
        <v>165</v>
      </c>
      <c r="B424" t="s">
        <v>6</v>
      </c>
      <c r="C424" t="s">
        <v>375</v>
      </c>
      <c r="D424" t="s">
        <v>28</v>
      </c>
      <c r="E424" s="1">
        <v>5</v>
      </c>
    </row>
    <row r="425" spans="1:5" x14ac:dyDescent="0.55000000000000004">
      <c r="A425" t="s">
        <v>241</v>
      </c>
      <c r="B425" t="s">
        <v>1</v>
      </c>
      <c r="C425" t="s">
        <v>377</v>
      </c>
      <c r="D425" t="s">
        <v>29</v>
      </c>
      <c r="E425" s="1">
        <v>9</v>
      </c>
    </row>
    <row r="426" spans="1:5" x14ac:dyDescent="0.55000000000000004">
      <c r="A426" t="s">
        <v>241</v>
      </c>
      <c r="B426" t="s">
        <v>0</v>
      </c>
      <c r="C426" t="s">
        <v>377</v>
      </c>
      <c r="D426" t="s">
        <v>29</v>
      </c>
      <c r="E426" s="1">
        <v>8</v>
      </c>
    </row>
    <row r="427" spans="1:5" x14ac:dyDescent="0.55000000000000004">
      <c r="A427" t="s">
        <v>241</v>
      </c>
      <c r="B427" t="s">
        <v>3</v>
      </c>
      <c r="C427" t="s">
        <v>377</v>
      </c>
      <c r="D427" t="s">
        <v>29</v>
      </c>
      <c r="E427" s="1">
        <v>13</v>
      </c>
    </row>
    <row r="428" spans="1:5" x14ac:dyDescent="0.55000000000000004">
      <c r="A428" t="s">
        <v>241</v>
      </c>
      <c r="B428" t="s">
        <v>4</v>
      </c>
      <c r="C428" t="s">
        <v>377</v>
      </c>
      <c r="D428" t="s">
        <v>29</v>
      </c>
      <c r="E428" s="1">
        <v>1</v>
      </c>
    </row>
    <row r="429" spans="1:5" x14ac:dyDescent="0.55000000000000004">
      <c r="A429" t="s">
        <v>241</v>
      </c>
      <c r="B429" t="s">
        <v>2</v>
      </c>
      <c r="C429" t="s">
        <v>377</v>
      </c>
      <c r="D429" t="s">
        <v>29</v>
      </c>
      <c r="E429" s="1">
        <v>17</v>
      </c>
    </row>
    <row r="430" spans="1:5" x14ac:dyDescent="0.55000000000000004">
      <c r="A430" t="s">
        <v>241</v>
      </c>
      <c r="B430" t="s">
        <v>5</v>
      </c>
      <c r="C430" t="s">
        <v>377</v>
      </c>
      <c r="D430" t="s">
        <v>29</v>
      </c>
      <c r="E430" s="1">
        <v>7</v>
      </c>
    </row>
    <row r="431" spans="1:5" x14ac:dyDescent="0.55000000000000004">
      <c r="A431" t="s">
        <v>241</v>
      </c>
      <c r="B431" t="s">
        <v>6</v>
      </c>
      <c r="C431" t="s">
        <v>377</v>
      </c>
      <c r="D431" t="s">
        <v>29</v>
      </c>
      <c r="E431" s="1">
        <v>6</v>
      </c>
    </row>
    <row r="432" spans="1:5" x14ac:dyDescent="0.55000000000000004">
      <c r="A432" t="s">
        <v>75</v>
      </c>
      <c r="B432" t="s">
        <v>1</v>
      </c>
      <c r="C432" t="s">
        <v>377</v>
      </c>
      <c r="D432" t="s">
        <v>29</v>
      </c>
      <c r="E432" s="1">
        <v>6</v>
      </c>
    </row>
    <row r="433" spans="1:5" x14ac:dyDescent="0.55000000000000004">
      <c r="A433" t="s">
        <v>75</v>
      </c>
      <c r="B433" t="s">
        <v>0</v>
      </c>
      <c r="C433" t="s">
        <v>377</v>
      </c>
      <c r="D433" t="s">
        <v>29</v>
      </c>
      <c r="E433" s="1">
        <v>7</v>
      </c>
    </row>
    <row r="434" spans="1:5" x14ac:dyDescent="0.55000000000000004">
      <c r="A434" t="s">
        <v>75</v>
      </c>
      <c r="B434" t="s">
        <v>3</v>
      </c>
      <c r="C434" t="s">
        <v>377</v>
      </c>
      <c r="D434" t="s">
        <v>29</v>
      </c>
      <c r="E434" s="1">
        <v>14</v>
      </c>
    </row>
    <row r="435" spans="1:5" x14ac:dyDescent="0.55000000000000004">
      <c r="A435" t="s">
        <v>75</v>
      </c>
      <c r="B435" t="s">
        <v>4</v>
      </c>
      <c r="C435" t="s">
        <v>377</v>
      </c>
      <c r="D435" t="s">
        <v>29</v>
      </c>
      <c r="E435" s="1">
        <v>1</v>
      </c>
    </row>
    <row r="436" spans="1:5" x14ac:dyDescent="0.55000000000000004">
      <c r="A436" t="s">
        <v>75</v>
      </c>
      <c r="B436" t="s">
        <v>2</v>
      </c>
      <c r="C436" t="s">
        <v>377</v>
      </c>
      <c r="D436" t="s">
        <v>29</v>
      </c>
      <c r="E436" s="1">
        <v>14</v>
      </c>
    </row>
    <row r="437" spans="1:5" x14ac:dyDescent="0.55000000000000004">
      <c r="A437" t="s">
        <v>75</v>
      </c>
      <c r="B437" t="s">
        <v>5</v>
      </c>
      <c r="C437" t="s">
        <v>377</v>
      </c>
      <c r="D437" t="s">
        <v>29</v>
      </c>
      <c r="E437" s="1">
        <v>9</v>
      </c>
    </row>
    <row r="438" spans="1:5" x14ac:dyDescent="0.55000000000000004">
      <c r="A438" t="s">
        <v>75</v>
      </c>
      <c r="B438" t="s">
        <v>6</v>
      </c>
      <c r="C438" t="s">
        <v>377</v>
      </c>
      <c r="D438" t="s">
        <v>29</v>
      </c>
      <c r="E438" s="1">
        <v>6</v>
      </c>
    </row>
    <row r="439" spans="1:5" x14ac:dyDescent="0.55000000000000004">
      <c r="A439" t="s">
        <v>276</v>
      </c>
      <c r="B439" t="s">
        <v>1</v>
      </c>
      <c r="C439" t="s">
        <v>375</v>
      </c>
      <c r="D439" t="s">
        <v>28</v>
      </c>
      <c r="E439" s="1">
        <v>9</v>
      </c>
    </row>
    <row r="440" spans="1:5" x14ac:dyDescent="0.55000000000000004">
      <c r="A440" t="s">
        <v>276</v>
      </c>
      <c r="B440" t="s">
        <v>0</v>
      </c>
      <c r="C440" t="s">
        <v>375</v>
      </c>
      <c r="D440" t="s">
        <v>28</v>
      </c>
      <c r="E440" s="1">
        <v>7</v>
      </c>
    </row>
    <row r="441" spans="1:5" x14ac:dyDescent="0.55000000000000004">
      <c r="A441" t="s">
        <v>276</v>
      </c>
      <c r="B441" t="s">
        <v>3</v>
      </c>
      <c r="C441" t="s">
        <v>375</v>
      </c>
      <c r="D441" t="s">
        <v>28</v>
      </c>
      <c r="E441" s="1">
        <v>13</v>
      </c>
    </row>
    <row r="442" spans="1:5" x14ac:dyDescent="0.55000000000000004">
      <c r="A442" t="s">
        <v>276</v>
      </c>
      <c r="B442" t="s">
        <v>4</v>
      </c>
      <c r="C442" t="s">
        <v>375</v>
      </c>
      <c r="D442" t="s">
        <v>28</v>
      </c>
      <c r="E442" s="1">
        <v>2</v>
      </c>
    </row>
    <row r="443" spans="1:5" x14ac:dyDescent="0.55000000000000004">
      <c r="A443" t="s">
        <v>276</v>
      </c>
      <c r="B443" t="s">
        <v>2</v>
      </c>
      <c r="C443" t="s">
        <v>375</v>
      </c>
      <c r="D443" t="s">
        <v>28</v>
      </c>
      <c r="E443" s="1">
        <v>11</v>
      </c>
    </row>
    <row r="444" spans="1:5" x14ac:dyDescent="0.55000000000000004">
      <c r="A444" t="s">
        <v>276</v>
      </c>
      <c r="B444" t="s">
        <v>5</v>
      </c>
      <c r="C444" t="s">
        <v>375</v>
      </c>
      <c r="D444" t="s">
        <v>28</v>
      </c>
      <c r="E444" s="1">
        <v>5</v>
      </c>
    </row>
    <row r="445" spans="1:5" x14ac:dyDescent="0.55000000000000004">
      <c r="A445" t="s">
        <v>276</v>
      </c>
      <c r="B445" t="s">
        <v>6</v>
      </c>
      <c r="C445" t="s">
        <v>375</v>
      </c>
      <c r="D445" t="s">
        <v>28</v>
      </c>
      <c r="E445" s="1">
        <v>5</v>
      </c>
    </row>
    <row r="446" spans="1:5" x14ac:dyDescent="0.55000000000000004">
      <c r="A446" t="s">
        <v>308</v>
      </c>
      <c r="B446" t="s">
        <v>1</v>
      </c>
      <c r="C446" t="s">
        <v>377</v>
      </c>
      <c r="D446" t="s">
        <v>28</v>
      </c>
      <c r="E446" s="1">
        <v>9</v>
      </c>
    </row>
    <row r="447" spans="1:5" x14ac:dyDescent="0.55000000000000004">
      <c r="A447" t="s">
        <v>308</v>
      </c>
      <c r="B447" t="s">
        <v>0</v>
      </c>
      <c r="C447" t="s">
        <v>377</v>
      </c>
      <c r="D447" t="s">
        <v>28</v>
      </c>
      <c r="E447" s="1">
        <v>5</v>
      </c>
    </row>
    <row r="448" spans="1:5" x14ac:dyDescent="0.55000000000000004">
      <c r="A448" t="s">
        <v>308</v>
      </c>
      <c r="B448" t="s">
        <v>3</v>
      </c>
      <c r="C448" t="s">
        <v>377</v>
      </c>
      <c r="D448" t="s">
        <v>28</v>
      </c>
      <c r="E448" s="1">
        <v>18</v>
      </c>
    </row>
    <row r="449" spans="1:5" x14ac:dyDescent="0.55000000000000004">
      <c r="A449" t="s">
        <v>308</v>
      </c>
      <c r="B449" t="s">
        <v>4</v>
      </c>
      <c r="C449" t="s">
        <v>377</v>
      </c>
      <c r="D449" t="s">
        <v>28</v>
      </c>
      <c r="E449" s="1">
        <v>8</v>
      </c>
    </row>
    <row r="450" spans="1:5" x14ac:dyDescent="0.55000000000000004">
      <c r="A450" t="s">
        <v>308</v>
      </c>
      <c r="B450" t="s">
        <v>2</v>
      </c>
      <c r="C450" t="s">
        <v>377</v>
      </c>
      <c r="D450" t="s">
        <v>28</v>
      </c>
      <c r="E450" s="1">
        <v>13</v>
      </c>
    </row>
    <row r="451" spans="1:5" x14ac:dyDescent="0.55000000000000004">
      <c r="A451" t="s">
        <v>308</v>
      </c>
      <c r="B451" t="s">
        <v>5</v>
      </c>
      <c r="C451" t="s">
        <v>377</v>
      </c>
      <c r="D451" t="s">
        <v>28</v>
      </c>
      <c r="E451" s="1">
        <v>7</v>
      </c>
    </row>
    <row r="452" spans="1:5" x14ac:dyDescent="0.55000000000000004">
      <c r="A452" t="s">
        <v>308</v>
      </c>
      <c r="B452" t="s">
        <v>6</v>
      </c>
      <c r="C452" t="s">
        <v>377</v>
      </c>
      <c r="D452" t="s">
        <v>28</v>
      </c>
      <c r="E452" s="1">
        <v>5</v>
      </c>
    </row>
    <row r="453" spans="1:5" x14ac:dyDescent="0.55000000000000004">
      <c r="A453" t="s">
        <v>249</v>
      </c>
      <c r="B453" t="s">
        <v>1</v>
      </c>
      <c r="C453" t="s">
        <v>375</v>
      </c>
      <c r="D453" t="s">
        <v>28</v>
      </c>
      <c r="E453" s="1">
        <v>9</v>
      </c>
    </row>
    <row r="454" spans="1:5" x14ac:dyDescent="0.55000000000000004">
      <c r="A454" t="s">
        <v>249</v>
      </c>
      <c r="B454" t="s">
        <v>0</v>
      </c>
      <c r="C454" t="s">
        <v>375</v>
      </c>
      <c r="D454" t="s">
        <v>28</v>
      </c>
      <c r="E454" s="1">
        <v>7</v>
      </c>
    </row>
    <row r="455" spans="1:5" x14ac:dyDescent="0.55000000000000004">
      <c r="A455" t="s">
        <v>249</v>
      </c>
      <c r="B455" t="s">
        <v>3</v>
      </c>
      <c r="C455" t="s">
        <v>375</v>
      </c>
      <c r="D455" t="s">
        <v>28</v>
      </c>
      <c r="E455" s="1">
        <v>12</v>
      </c>
    </row>
    <row r="456" spans="1:5" x14ac:dyDescent="0.55000000000000004">
      <c r="A456" t="s">
        <v>249</v>
      </c>
      <c r="B456" t="s">
        <v>4</v>
      </c>
      <c r="C456" t="s">
        <v>375</v>
      </c>
      <c r="D456" t="s">
        <v>28</v>
      </c>
      <c r="E456" s="1">
        <v>3</v>
      </c>
    </row>
    <row r="457" spans="1:5" x14ac:dyDescent="0.55000000000000004">
      <c r="A457" t="s">
        <v>249</v>
      </c>
      <c r="B457" t="s">
        <v>2</v>
      </c>
      <c r="C457" t="s">
        <v>375</v>
      </c>
      <c r="D457" t="s">
        <v>28</v>
      </c>
      <c r="E457" s="1">
        <v>17</v>
      </c>
    </row>
    <row r="458" spans="1:5" x14ac:dyDescent="0.55000000000000004">
      <c r="A458" t="s">
        <v>249</v>
      </c>
      <c r="B458" t="s">
        <v>5</v>
      </c>
      <c r="C458" t="s">
        <v>375</v>
      </c>
      <c r="D458" t="s">
        <v>28</v>
      </c>
      <c r="E458" s="1">
        <v>8</v>
      </c>
    </row>
    <row r="459" spans="1:5" x14ac:dyDescent="0.55000000000000004">
      <c r="A459" t="s">
        <v>249</v>
      </c>
      <c r="B459" t="s">
        <v>6</v>
      </c>
      <c r="C459" t="s">
        <v>375</v>
      </c>
      <c r="D459" t="s">
        <v>28</v>
      </c>
      <c r="E459" s="1">
        <v>3</v>
      </c>
    </row>
    <row r="460" spans="1:5" x14ac:dyDescent="0.55000000000000004">
      <c r="A460" t="s">
        <v>341</v>
      </c>
      <c r="B460" t="s">
        <v>1</v>
      </c>
      <c r="C460" t="s">
        <v>376</v>
      </c>
      <c r="D460" t="s">
        <v>29</v>
      </c>
      <c r="E460" s="1">
        <v>9</v>
      </c>
    </row>
    <row r="461" spans="1:5" x14ac:dyDescent="0.55000000000000004">
      <c r="A461" t="s">
        <v>341</v>
      </c>
      <c r="B461" t="s">
        <v>0</v>
      </c>
      <c r="C461" t="s">
        <v>376</v>
      </c>
      <c r="D461" t="s">
        <v>29</v>
      </c>
      <c r="E461" s="1">
        <v>6</v>
      </c>
    </row>
    <row r="462" spans="1:5" x14ac:dyDescent="0.55000000000000004">
      <c r="A462" t="s">
        <v>341</v>
      </c>
      <c r="B462" t="s">
        <v>3</v>
      </c>
      <c r="C462" t="s">
        <v>376</v>
      </c>
      <c r="D462" t="s">
        <v>29</v>
      </c>
      <c r="E462" s="1">
        <v>18</v>
      </c>
    </row>
    <row r="463" spans="1:5" x14ac:dyDescent="0.55000000000000004">
      <c r="A463" t="s">
        <v>341</v>
      </c>
      <c r="B463" t="s">
        <v>4</v>
      </c>
      <c r="C463" t="s">
        <v>376</v>
      </c>
      <c r="D463" t="s">
        <v>29</v>
      </c>
      <c r="E463" s="1">
        <v>3</v>
      </c>
    </row>
    <row r="464" spans="1:5" x14ac:dyDescent="0.55000000000000004">
      <c r="A464" t="s">
        <v>341</v>
      </c>
      <c r="B464" t="s">
        <v>2</v>
      </c>
      <c r="C464" t="s">
        <v>376</v>
      </c>
      <c r="D464" t="s">
        <v>29</v>
      </c>
      <c r="E464" s="1">
        <v>14</v>
      </c>
    </row>
    <row r="465" spans="1:5" x14ac:dyDescent="0.55000000000000004">
      <c r="A465" t="s">
        <v>341</v>
      </c>
      <c r="B465" t="s">
        <v>5</v>
      </c>
      <c r="C465" t="s">
        <v>376</v>
      </c>
      <c r="D465" t="s">
        <v>29</v>
      </c>
      <c r="E465" s="1">
        <v>9</v>
      </c>
    </row>
    <row r="466" spans="1:5" x14ac:dyDescent="0.55000000000000004">
      <c r="A466" t="s">
        <v>341</v>
      </c>
      <c r="B466" t="s">
        <v>6</v>
      </c>
      <c r="C466" t="s">
        <v>376</v>
      </c>
      <c r="D466" t="s">
        <v>29</v>
      </c>
      <c r="E466" s="1">
        <v>5</v>
      </c>
    </row>
    <row r="467" spans="1:5" x14ac:dyDescent="0.55000000000000004">
      <c r="A467" t="s">
        <v>206</v>
      </c>
      <c r="B467" t="s">
        <v>1</v>
      </c>
      <c r="C467" t="s">
        <v>377</v>
      </c>
      <c r="D467" t="s">
        <v>29</v>
      </c>
      <c r="E467" s="1">
        <v>9</v>
      </c>
    </row>
    <row r="468" spans="1:5" x14ac:dyDescent="0.55000000000000004">
      <c r="A468" t="s">
        <v>206</v>
      </c>
      <c r="B468" t="s">
        <v>0</v>
      </c>
      <c r="C468" t="s">
        <v>377</v>
      </c>
      <c r="D468" t="s">
        <v>29</v>
      </c>
      <c r="E468" s="1">
        <v>7</v>
      </c>
    </row>
    <row r="469" spans="1:5" x14ac:dyDescent="0.55000000000000004">
      <c r="A469" t="s">
        <v>206</v>
      </c>
      <c r="B469" t="s">
        <v>3</v>
      </c>
      <c r="C469" t="s">
        <v>377</v>
      </c>
      <c r="D469" t="s">
        <v>29</v>
      </c>
      <c r="E469" s="1">
        <v>16</v>
      </c>
    </row>
    <row r="470" spans="1:5" x14ac:dyDescent="0.55000000000000004">
      <c r="A470" t="s">
        <v>206</v>
      </c>
      <c r="B470" t="s">
        <v>4</v>
      </c>
      <c r="C470" t="s">
        <v>377</v>
      </c>
      <c r="D470" t="s">
        <v>29</v>
      </c>
      <c r="E470" s="1">
        <v>7</v>
      </c>
    </row>
    <row r="471" spans="1:5" x14ac:dyDescent="0.55000000000000004">
      <c r="A471" t="s">
        <v>206</v>
      </c>
      <c r="B471" t="s">
        <v>2</v>
      </c>
      <c r="C471" t="s">
        <v>377</v>
      </c>
      <c r="D471" t="s">
        <v>29</v>
      </c>
      <c r="E471" s="1">
        <v>15</v>
      </c>
    </row>
    <row r="472" spans="1:5" x14ac:dyDescent="0.55000000000000004">
      <c r="A472" t="s">
        <v>206</v>
      </c>
      <c r="B472" t="s">
        <v>5</v>
      </c>
      <c r="C472" t="s">
        <v>377</v>
      </c>
      <c r="D472" t="s">
        <v>29</v>
      </c>
      <c r="E472" s="1">
        <v>5</v>
      </c>
    </row>
    <row r="473" spans="1:5" x14ac:dyDescent="0.55000000000000004">
      <c r="A473" t="s">
        <v>206</v>
      </c>
      <c r="B473" t="s">
        <v>6</v>
      </c>
      <c r="C473" t="s">
        <v>377</v>
      </c>
      <c r="D473" t="s">
        <v>29</v>
      </c>
      <c r="E473" s="1">
        <v>7</v>
      </c>
    </row>
    <row r="474" spans="1:5" x14ac:dyDescent="0.55000000000000004">
      <c r="A474" t="s">
        <v>180</v>
      </c>
      <c r="B474" t="s">
        <v>1</v>
      </c>
      <c r="C474" t="s">
        <v>376</v>
      </c>
      <c r="D474" t="s">
        <v>29</v>
      </c>
      <c r="E474" s="1">
        <v>8</v>
      </c>
    </row>
    <row r="475" spans="1:5" x14ac:dyDescent="0.55000000000000004">
      <c r="A475" t="s">
        <v>180</v>
      </c>
      <c r="B475" t="s">
        <v>0</v>
      </c>
      <c r="C475" t="s">
        <v>376</v>
      </c>
      <c r="D475" t="s">
        <v>29</v>
      </c>
      <c r="E475" s="1">
        <v>5</v>
      </c>
    </row>
    <row r="476" spans="1:5" x14ac:dyDescent="0.55000000000000004">
      <c r="A476" t="s">
        <v>180</v>
      </c>
      <c r="B476" t="s">
        <v>3</v>
      </c>
      <c r="C476" t="s">
        <v>376</v>
      </c>
      <c r="D476" t="s">
        <v>29</v>
      </c>
      <c r="E476" s="1">
        <v>16</v>
      </c>
    </row>
    <row r="477" spans="1:5" x14ac:dyDescent="0.55000000000000004">
      <c r="A477" t="s">
        <v>180</v>
      </c>
      <c r="B477" t="s">
        <v>4</v>
      </c>
      <c r="C477" t="s">
        <v>376</v>
      </c>
      <c r="D477" t="s">
        <v>29</v>
      </c>
      <c r="E477" s="1">
        <v>1</v>
      </c>
    </row>
    <row r="478" spans="1:5" x14ac:dyDescent="0.55000000000000004">
      <c r="A478" t="s">
        <v>180</v>
      </c>
      <c r="B478" t="s">
        <v>2</v>
      </c>
      <c r="C478" t="s">
        <v>376</v>
      </c>
      <c r="D478" t="s">
        <v>29</v>
      </c>
      <c r="E478" s="1">
        <v>9</v>
      </c>
    </row>
    <row r="479" spans="1:5" x14ac:dyDescent="0.55000000000000004">
      <c r="A479" t="s">
        <v>180</v>
      </c>
      <c r="B479" t="s">
        <v>5</v>
      </c>
      <c r="C479" t="s">
        <v>376</v>
      </c>
      <c r="D479" t="s">
        <v>29</v>
      </c>
      <c r="E479" s="1">
        <v>9</v>
      </c>
    </row>
    <row r="480" spans="1:5" x14ac:dyDescent="0.55000000000000004">
      <c r="A480" t="s">
        <v>180</v>
      </c>
      <c r="B480" t="s">
        <v>6</v>
      </c>
      <c r="C480" t="s">
        <v>376</v>
      </c>
      <c r="D480" t="s">
        <v>29</v>
      </c>
      <c r="E480" s="1">
        <v>4</v>
      </c>
    </row>
    <row r="481" spans="1:5" x14ac:dyDescent="0.55000000000000004">
      <c r="A481" t="s">
        <v>323</v>
      </c>
      <c r="B481" t="s">
        <v>1</v>
      </c>
      <c r="C481" t="s">
        <v>376</v>
      </c>
      <c r="D481" t="s">
        <v>29</v>
      </c>
      <c r="E481" s="1">
        <v>7</v>
      </c>
    </row>
    <row r="482" spans="1:5" x14ac:dyDescent="0.55000000000000004">
      <c r="A482" t="s">
        <v>323</v>
      </c>
      <c r="B482" t="s">
        <v>0</v>
      </c>
      <c r="C482" t="s">
        <v>376</v>
      </c>
      <c r="D482" t="s">
        <v>29</v>
      </c>
      <c r="E482" s="1">
        <v>4</v>
      </c>
    </row>
    <row r="483" spans="1:5" x14ac:dyDescent="0.55000000000000004">
      <c r="A483" t="s">
        <v>323</v>
      </c>
      <c r="B483" t="s">
        <v>3</v>
      </c>
      <c r="C483" t="s">
        <v>376</v>
      </c>
      <c r="D483" t="s">
        <v>29</v>
      </c>
      <c r="E483" s="1">
        <v>6</v>
      </c>
    </row>
    <row r="484" spans="1:5" x14ac:dyDescent="0.55000000000000004">
      <c r="A484" t="s">
        <v>323</v>
      </c>
      <c r="B484" t="s">
        <v>4</v>
      </c>
      <c r="C484" t="s">
        <v>376</v>
      </c>
      <c r="D484" t="s">
        <v>29</v>
      </c>
      <c r="E484" s="1">
        <v>3</v>
      </c>
    </row>
    <row r="485" spans="1:5" x14ac:dyDescent="0.55000000000000004">
      <c r="A485" t="s">
        <v>323</v>
      </c>
      <c r="B485" t="s">
        <v>2</v>
      </c>
      <c r="C485" t="s">
        <v>376</v>
      </c>
      <c r="D485" t="s">
        <v>29</v>
      </c>
      <c r="E485" s="1">
        <v>8</v>
      </c>
    </row>
    <row r="486" spans="1:5" x14ac:dyDescent="0.55000000000000004">
      <c r="A486" t="s">
        <v>323</v>
      </c>
      <c r="B486" t="s">
        <v>5</v>
      </c>
      <c r="C486" t="s">
        <v>376</v>
      </c>
      <c r="D486" t="s">
        <v>29</v>
      </c>
      <c r="E486" s="1">
        <v>8</v>
      </c>
    </row>
    <row r="487" spans="1:5" x14ac:dyDescent="0.55000000000000004">
      <c r="A487" t="s">
        <v>323</v>
      </c>
      <c r="B487" t="s">
        <v>6</v>
      </c>
      <c r="C487" t="s">
        <v>376</v>
      </c>
      <c r="D487" t="s">
        <v>29</v>
      </c>
      <c r="E487" s="1">
        <v>5</v>
      </c>
    </row>
    <row r="488" spans="1:5" x14ac:dyDescent="0.55000000000000004">
      <c r="A488" t="s">
        <v>52</v>
      </c>
      <c r="B488" t="s">
        <v>1</v>
      </c>
      <c r="C488" t="s">
        <v>376</v>
      </c>
      <c r="D488" t="s">
        <v>29</v>
      </c>
      <c r="E488" s="1">
        <v>7</v>
      </c>
    </row>
    <row r="489" spans="1:5" x14ac:dyDescent="0.55000000000000004">
      <c r="A489" t="s">
        <v>52</v>
      </c>
      <c r="B489" t="s">
        <v>0</v>
      </c>
      <c r="C489" t="s">
        <v>376</v>
      </c>
      <c r="D489" t="s">
        <v>29</v>
      </c>
      <c r="E489" s="1">
        <v>7</v>
      </c>
    </row>
    <row r="490" spans="1:5" x14ac:dyDescent="0.55000000000000004">
      <c r="A490" t="s">
        <v>52</v>
      </c>
      <c r="B490" t="s">
        <v>3</v>
      </c>
      <c r="C490" t="s">
        <v>376</v>
      </c>
      <c r="D490" t="s">
        <v>29</v>
      </c>
      <c r="E490" s="1">
        <v>15</v>
      </c>
    </row>
    <row r="491" spans="1:5" x14ac:dyDescent="0.55000000000000004">
      <c r="A491" t="s">
        <v>52</v>
      </c>
      <c r="B491" t="s">
        <v>4</v>
      </c>
      <c r="C491" t="s">
        <v>376</v>
      </c>
      <c r="D491" t="s">
        <v>29</v>
      </c>
      <c r="E491" s="1">
        <v>3</v>
      </c>
    </row>
    <row r="492" spans="1:5" x14ac:dyDescent="0.55000000000000004">
      <c r="A492" t="s">
        <v>52</v>
      </c>
      <c r="B492" t="s">
        <v>2</v>
      </c>
      <c r="C492" t="s">
        <v>376</v>
      </c>
      <c r="D492" t="s">
        <v>29</v>
      </c>
      <c r="E492" s="1">
        <v>14</v>
      </c>
    </row>
    <row r="493" spans="1:5" x14ac:dyDescent="0.55000000000000004">
      <c r="A493" t="s">
        <v>52</v>
      </c>
      <c r="B493" t="s">
        <v>5</v>
      </c>
      <c r="C493" t="s">
        <v>376</v>
      </c>
      <c r="D493" t="s">
        <v>29</v>
      </c>
      <c r="E493" s="1">
        <v>8</v>
      </c>
    </row>
    <row r="494" spans="1:5" x14ac:dyDescent="0.55000000000000004">
      <c r="A494" t="s">
        <v>52</v>
      </c>
      <c r="B494" t="s">
        <v>6</v>
      </c>
      <c r="C494" t="s">
        <v>376</v>
      </c>
      <c r="D494" t="s">
        <v>29</v>
      </c>
      <c r="E494" s="1">
        <v>6</v>
      </c>
    </row>
    <row r="495" spans="1:5" x14ac:dyDescent="0.55000000000000004">
      <c r="A495" t="s">
        <v>226</v>
      </c>
      <c r="B495" t="s">
        <v>1</v>
      </c>
      <c r="C495" t="s">
        <v>377</v>
      </c>
      <c r="D495" t="s">
        <v>28</v>
      </c>
      <c r="E495" s="1">
        <v>8</v>
      </c>
    </row>
    <row r="496" spans="1:5" x14ac:dyDescent="0.55000000000000004">
      <c r="A496" t="s">
        <v>226</v>
      </c>
      <c r="B496" t="s">
        <v>0</v>
      </c>
      <c r="C496" t="s">
        <v>377</v>
      </c>
      <c r="D496" t="s">
        <v>28</v>
      </c>
      <c r="E496" s="1">
        <v>7</v>
      </c>
    </row>
    <row r="497" spans="1:5" x14ac:dyDescent="0.55000000000000004">
      <c r="A497" t="s">
        <v>226</v>
      </c>
      <c r="B497" t="s">
        <v>3</v>
      </c>
      <c r="C497" t="s">
        <v>377</v>
      </c>
      <c r="D497" t="s">
        <v>28</v>
      </c>
      <c r="E497" s="1">
        <v>8</v>
      </c>
    </row>
    <row r="498" spans="1:5" x14ac:dyDescent="0.55000000000000004">
      <c r="A498" t="s">
        <v>226</v>
      </c>
      <c r="B498" t="s">
        <v>4</v>
      </c>
      <c r="C498" t="s">
        <v>377</v>
      </c>
      <c r="D498" t="s">
        <v>28</v>
      </c>
      <c r="E498" s="1">
        <v>0</v>
      </c>
    </row>
    <row r="499" spans="1:5" x14ac:dyDescent="0.55000000000000004">
      <c r="A499" t="s">
        <v>226</v>
      </c>
      <c r="B499" t="s">
        <v>2</v>
      </c>
      <c r="C499" t="s">
        <v>377</v>
      </c>
      <c r="D499" t="s">
        <v>28</v>
      </c>
      <c r="E499" s="1">
        <v>18</v>
      </c>
    </row>
    <row r="500" spans="1:5" x14ac:dyDescent="0.55000000000000004">
      <c r="A500" t="s">
        <v>226</v>
      </c>
      <c r="B500" t="s">
        <v>5</v>
      </c>
      <c r="C500" t="s">
        <v>377</v>
      </c>
      <c r="D500" t="s">
        <v>28</v>
      </c>
      <c r="E500" s="1">
        <v>9</v>
      </c>
    </row>
    <row r="501" spans="1:5" x14ac:dyDescent="0.55000000000000004">
      <c r="A501" t="s">
        <v>226</v>
      </c>
      <c r="B501" t="s">
        <v>6</v>
      </c>
      <c r="C501" t="s">
        <v>377</v>
      </c>
      <c r="D501" t="s">
        <v>28</v>
      </c>
      <c r="E501" s="1">
        <v>8</v>
      </c>
    </row>
    <row r="502" spans="1:5" x14ac:dyDescent="0.55000000000000004">
      <c r="A502" t="s">
        <v>360</v>
      </c>
      <c r="B502" t="s">
        <v>1</v>
      </c>
      <c r="C502" t="s">
        <v>377</v>
      </c>
      <c r="D502" t="s">
        <v>28</v>
      </c>
      <c r="E502" s="1">
        <v>8</v>
      </c>
    </row>
    <row r="503" spans="1:5" x14ac:dyDescent="0.55000000000000004">
      <c r="A503" t="s">
        <v>360</v>
      </c>
      <c r="B503" t="s">
        <v>0</v>
      </c>
      <c r="C503" t="s">
        <v>377</v>
      </c>
      <c r="D503" t="s">
        <v>28</v>
      </c>
      <c r="E503" s="1">
        <v>8</v>
      </c>
    </row>
    <row r="504" spans="1:5" x14ac:dyDescent="0.55000000000000004">
      <c r="A504" t="s">
        <v>360</v>
      </c>
      <c r="B504" t="s">
        <v>3</v>
      </c>
      <c r="C504" t="s">
        <v>377</v>
      </c>
      <c r="D504" t="s">
        <v>28</v>
      </c>
      <c r="E504" s="1">
        <v>14</v>
      </c>
    </row>
    <row r="505" spans="1:5" x14ac:dyDescent="0.55000000000000004">
      <c r="A505" t="s">
        <v>360</v>
      </c>
      <c r="B505" t="s">
        <v>4</v>
      </c>
      <c r="C505" t="s">
        <v>377</v>
      </c>
      <c r="D505" t="s">
        <v>28</v>
      </c>
      <c r="E505" s="1">
        <v>1</v>
      </c>
    </row>
    <row r="506" spans="1:5" x14ac:dyDescent="0.55000000000000004">
      <c r="A506" t="s">
        <v>360</v>
      </c>
      <c r="B506" t="s">
        <v>2</v>
      </c>
      <c r="C506" t="s">
        <v>377</v>
      </c>
      <c r="D506" t="s">
        <v>28</v>
      </c>
      <c r="E506" s="1">
        <v>16</v>
      </c>
    </row>
    <row r="507" spans="1:5" x14ac:dyDescent="0.55000000000000004">
      <c r="A507" t="s">
        <v>360</v>
      </c>
      <c r="B507" t="s">
        <v>5</v>
      </c>
      <c r="C507" t="s">
        <v>377</v>
      </c>
      <c r="D507" t="s">
        <v>28</v>
      </c>
      <c r="E507" s="1">
        <v>8</v>
      </c>
    </row>
    <row r="508" spans="1:5" x14ac:dyDescent="0.55000000000000004">
      <c r="A508" t="s">
        <v>360</v>
      </c>
      <c r="B508" t="s">
        <v>6</v>
      </c>
      <c r="C508" t="s">
        <v>377</v>
      </c>
      <c r="D508" t="s">
        <v>28</v>
      </c>
      <c r="E508" s="1">
        <v>4</v>
      </c>
    </row>
    <row r="509" spans="1:5" x14ac:dyDescent="0.55000000000000004">
      <c r="A509" t="s">
        <v>305</v>
      </c>
      <c r="B509" t="s">
        <v>1</v>
      </c>
      <c r="C509" t="s">
        <v>376</v>
      </c>
      <c r="D509" t="s">
        <v>28</v>
      </c>
      <c r="E509" s="1">
        <v>7</v>
      </c>
    </row>
    <row r="510" spans="1:5" x14ac:dyDescent="0.55000000000000004">
      <c r="A510" t="s">
        <v>305</v>
      </c>
      <c r="B510" t="s">
        <v>0</v>
      </c>
      <c r="C510" t="s">
        <v>376</v>
      </c>
      <c r="D510" t="s">
        <v>28</v>
      </c>
      <c r="E510" s="1">
        <v>8</v>
      </c>
    </row>
    <row r="511" spans="1:5" x14ac:dyDescent="0.55000000000000004">
      <c r="A511" t="s">
        <v>305</v>
      </c>
      <c r="B511" t="s">
        <v>3</v>
      </c>
      <c r="C511" t="s">
        <v>376</v>
      </c>
      <c r="D511" t="s">
        <v>28</v>
      </c>
      <c r="E511" s="1">
        <v>12</v>
      </c>
    </row>
    <row r="512" spans="1:5" x14ac:dyDescent="0.55000000000000004">
      <c r="A512" t="s">
        <v>305</v>
      </c>
      <c r="B512" t="s">
        <v>4</v>
      </c>
      <c r="C512" t="s">
        <v>376</v>
      </c>
      <c r="D512" t="s">
        <v>28</v>
      </c>
      <c r="E512" s="1">
        <v>6</v>
      </c>
    </row>
    <row r="513" spans="1:5" x14ac:dyDescent="0.55000000000000004">
      <c r="A513" t="s">
        <v>305</v>
      </c>
      <c r="B513" t="s">
        <v>2</v>
      </c>
      <c r="C513" t="s">
        <v>376</v>
      </c>
      <c r="D513" t="s">
        <v>28</v>
      </c>
      <c r="E513" s="1">
        <v>17</v>
      </c>
    </row>
    <row r="514" spans="1:5" x14ac:dyDescent="0.55000000000000004">
      <c r="A514" t="s">
        <v>305</v>
      </c>
      <c r="B514" t="s">
        <v>5</v>
      </c>
      <c r="C514" t="s">
        <v>376</v>
      </c>
      <c r="D514" t="s">
        <v>28</v>
      </c>
      <c r="E514" s="1">
        <v>9</v>
      </c>
    </row>
    <row r="515" spans="1:5" x14ac:dyDescent="0.55000000000000004">
      <c r="A515" t="s">
        <v>305</v>
      </c>
      <c r="B515" t="s">
        <v>6</v>
      </c>
      <c r="C515" t="s">
        <v>376</v>
      </c>
      <c r="D515" t="s">
        <v>28</v>
      </c>
      <c r="E515" s="1">
        <v>1</v>
      </c>
    </row>
    <row r="516" spans="1:5" x14ac:dyDescent="0.55000000000000004">
      <c r="A516" t="s">
        <v>68</v>
      </c>
      <c r="B516" t="s">
        <v>1</v>
      </c>
      <c r="C516" t="s">
        <v>377</v>
      </c>
      <c r="D516" t="s">
        <v>28</v>
      </c>
      <c r="E516" s="1">
        <v>9</v>
      </c>
    </row>
    <row r="517" spans="1:5" x14ac:dyDescent="0.55000000000000004">
      <c r="A517" t="s">
        <v>68</v>
      </c>
      <c r="B517" t="s">
        <v>0</v>
      </c>
      <c r="C517" t="s">
        <v>377</v>
      </c>
      <c r="D517" t="s">
        <v>28</v>
      </c>
      <c r="E517" s="1">
        <v>7</v>
      </c>
    </row>
    <row r="518" spans="1:5" x14ac:dyDescent="0.55000000000000004">
      <c r="A518" t="s">
        <v>68</v>
      </c>
      <c r="B518" t="s">
        <v>3</v>
      </c>
      <c r="C518" t="s">
        <v>377</v>
      </c>
      <c r="D518" t="s">
        <v>28</v>
      </c>
      <c r="E518" s="1">
        <v>16</v>
      </c>
    </row>
    <row r="519" spans="1:5" x14ac:dyDescent="0.55000000000000004">
      <c r="A519" t="s">
        <v>68</v>
      </c>
      <c r="B519" t="s">
        <v>4</v>
      </c>
      <c r="C519" t="s">
        <v>377</v>
      </c>
      <c r="D519" t="s">
        <v>28</v>
      </c>
      <c r="E519" s="1">
        <v>2</v>
      </c>
    </row>
    <row r="520" spans="1:5" x14ac:dyDescent="0.55000000000000004">
      <c r="A520" t="s">
        <v>68</v>
      </c>
      <c r="B520" t="s">
        <v>2</v>
      </c>
      <c r="C520" t="s">
        <v>377</v>
      </c>
      <c r="D520" t="s">
        <v>28</v>
      </c>
      <c r="E520" s="1">
        <v>9</v>
      </c>
    </row>
    <row r="521" spans="1:5" x14ac:dyDescent="0.55000000000000004">
      <c r="A521" t="s">
        <v>68</v>
      </c>
      <c r="B521" t="s">
        <v>5</v>
      </c>
      <c r="C521" t="s">
        <v>377</v>
      </c>
      <c r="D521" t="s">
        <v>28</v>
      </c>
      <c r="E521" s="1">
        <v>8</v>
      </c>
    </row>
    <row r="522" spans="1:5" x14ac:dyDescent="0.55000000000000004">
      <c r="A522" t="s">
        <v>68</v>
      </c>
      <c r="B522" t="s">
        <v>6</v>
      </c>
      <c r="C522" t="s">
        <v>377</v>
      </c>
      <c r="D522" t="s">
        <v>28</v>
      </c>
      <c r="E522" s="1">
        <v>5</v>
      </c>
    </row>
    <row r="523" spans="1:5" x14ac:dyDescent="0.55000000000000004">
      <c r="A523" t="s">
        <v>78</v>
      </c>
      <c r="B523" t="s">
        <v>1</v>
      </c>
      <c r="C523" t="s">
        <v>375</v>
      </c>
      <c r="D523" t="s">
        <v>28</v>
      </c>
      <c r="E523" s="1">
        <v>9</v>
      </c>
    </row>
    <row r="524" spans="1:5" x14ac:dyDescent="0.55000000000000004">
      <c r="A524" t="s">
        <v>78</v>
      </c>
      <c r="B524" t="s">
        <v>0</v>
      </c>
      <c r="C524" t="s">
        <v>375</v>
      </c>
      <c r="D524" t="s">
        <v>28</v>
      </c>
      <c r="E524" s="1">
        <v>2</v>
      </c>
    </row>
    <row r="525" spans="1:5" x14ac:dyDescent="0.55000000000000004">
      <c r="A525" t="s">
        <v>78</v>
      </c>
      <c r="B525" t="s">
        <v>3</v>
      </c>
      <c r="C525" t="s">
        <v>375</v>
      </c>
      <c r="D525" t="s">
        <v>28</v>
      </c>
      <c r="E525" s="1">
        <v>16</v>
      </c>
    </row>
    <row r="526" spans="1:5" x14ac:dyDescent="0.55000000000000004">
      <c r="A526" t="s">
        <v>78</v>
      </c>
      <c r="B526" t="s">
        <v>4</v>
      </c>
      <c r="C526" t="s">
        <v>375</v>
      </c>
      <c r="D526" t="s">
        <v>28</v>
      </c>
      <c r="E526" s="1">
        <v>5</v>
      </c>
    </row>
    <row r="527" spans="1:5" x14ac:dyDescent="0.55000000000000004">
      <c r="A527" t="s">
        <v>78</v>
      </c>
      <c r="B527" t="s">
        <v>2</v>
      </c>
      <c r="C527" t="s">
        <v>375</v>
      </c>
      <c r="D527" t="s">
        <v>28</v>
      </c>
      <c r="E527" s="1">
        <v>8</v>
      </c>
    </row>
    <row r="528" spans="1:5" x14ac:dyDescent="0.55000000000000004">
      <c r="A528" t="s">
        <v>78</v>
      </c>
      <c r="B528" t="s">
        <v>5</v>
      </c>
      <c r="C528" t="s">
        <v>375</v>
      </c>
      <c r="D528" t="s">
        <v>28</v>
      </c>
      <c r="E528" s="1">
        <v>4</v>
      </c>
    </row>
    <row r="529" spans="1:5" x14ac:dyDescent="0.55000000000000004">
      <c r="A529" t="s">
        <v>78</v>
      </c>
      <c r="B529" t="s">
        <v>6</v>
      </c>
      <c r="C529" t="s">
        <v>375</v>
      </c>
      <c r="D529" t="s">
        <v>28</v>
      </c>
      <c r="E529" s="1">
        <v>6</v>
      </c>
    </row>
    <row r="530" spans="1:5" x14ac:dyDescent="0.55000000000000004">
      <c r="A530" t="s">
        <v>139</v>
      </c>
      <c r="B530" t="s">
        <v>1</v>
      </c>
      <c r="C530" t="s">
        <v>376</v>
      </c>
      <c r="D530" t="s">
        <v>28</v>
      </c>
      <c r="E530" s="1">
        <v>8</v>
      </c>
    </row>
    <row r="531" spans="1:5" x14ac:dyDescent="0.55000000000000004">
      <c r="A531" t="s">
        <v>139</v>
      </c>
      <c r="B531" t="s">
        <v>0</v>
      </c>
      <c r="C531" t="s">
        <v>376</v>
      </c>
      <c r="D531" t="s">
        <v>28</v>
      </c>
      <c r="E531" s="1">
        <v>7</v>
      </c>
    </row>
    <row r="532" spans="1:5" x14ac:dyDescent="0.55000000000000004">
      <c r="A532" t="s">
        <v>139</v>
      </c>
      <c r="B532" t="s">
        <v>3</v>
      </c>
      <c r="C532" t="s">
        <v>376</v>
      </c>
      <c r="D532" t="s">
        <v>28</v>
      </c>
      <c r="E532" s="1">
        <v>12</v>
      </c>
    </row>
    <row r="533" spans="1:5" x14ac:dyDescent="0.55000000000000004">
      <c r="A533" t="s">
        <v>139</v>
      </c>
      <c r="B533" t="s">
        <v>4</v>
      </c>
      <c r="C533" t="s">
        <v>376</v>
      </c>
      <c r="D533" t="s">
        <v>28</v>
      </c>
      <c r="E533" s="1">
        <v>3</v>
      </c>
    </row>
    <row r="534" spans="1:5" x14ac:dyDescent="0.55000000000000004">
      <c r="A534" t="s">
        <v>139</v>
      </c>
      <c r="B534" t="s">
        <v>2</v>
      </c>
      <c r="C534" t="s">
        <v>376</v>
      </c>
      <c r="D534" t="s">
        <v>28</v>
      </c>
      <c r="E534" s="1">
        <v>17</v>
      </c>
    </row>
    <row r="535" spans="1:5" x14ac:dyDescent="0.55000000000000004">
      <c r="A535" t="s">
        <v>139</v>
      </c>
      <c r="B535" t="s">
        <v>5</v>
      </c>
      <c r="C535" t="s">
        <v>376</v>
      </c>
      <c r="D535" t="s">
        <v>28</v>
      </c>
      <c r="E535" s="1">
        <v>9</v>
      </c>
    </row>
    <row r="536" spans="1:5" x14ac:dyDescent="0.55000000000000004">
      <c r="A536" t="s">
        <v>139</v>
      </c>
      <c r="B536" t="s">
        <v>6</v>
      </c>
      <c r="C536" t="s">
        <v>376</v>
      </c>
      <c r="D536" t="s">
        <v>28</v>
      </c>
      <c r="E536" s="1">
        <v>6</v>
      </c>
    </row>
    <row r="537" spans="1:5" x14ac:dyDescent="0.55000000000000004">
      <c r="A537" t="s">
        <v>195</v>
      </c>
      <c r="B537" t="s">
        <v>1</v>
      </c>
      <c r="C537" t="s">
        <v>377</v>
      </c>
      <c r="D537" t="s">
        <v>28</v>
      </c>
      <c r="E537" s="1">
        <v>9</v>
      </c>
    </row>
    <row r="538" spans="1:5" x14ac:dyDescent="0.55000000000000004">
      <c r="A538" t="s">
        <v>195</v>
      </c>
      <c r="B538" t="s">
        <v>0</v>
      </c>
      <c r="C538" t="s">
        <v>377</v>
      </c>
      <c r="D538" t="s">
        <v>28</v>
      </c>
      <c r="E538" s="1">
        <v>9</v>
      </c>
    </row>
    <row r="539" spans="1:5" x14ac:dyDescent="0.55000000000000004">
      <c r="A539" t="s">
        <v>195</v>
      </c>
      <c r="B539" t="s">
        <v>3</v>
      </c>
      <c r="C539" t="s">
        <v>377</v>
      </c>
      <c r="D539" t="s">
        <v>28</v>
      </c>
      <c r="E539" s="1">
        <v>15</v>
      </c>
    </row>
    <row r="540" spans="1:5" x14ac:dyDescent="0.55000000000000004">
      <c r="A540" t="s">
        <v>195</v>
      </c>
      <c r="B540" t="s">
        <v>4</v>
      </c>
      <c r="C540" t="s">
        <v>377</v>
      </c>
      <c r="D540" t="s">
        <v>28</v>
      </c>
      <c r="E540" s="1">
        <v>4</v>
      </c>
    </row>
    <row r="541" spans="1:5" x14ac:dyDescent="0.55000000000000004">
      <c r="A541" t="s">
        <v>195</v>
      </c>
      <c r="B541" t="s">
        <v>2</v>
      </c>
      <c r="C541" t="s">
        <v>377</v>
      </c>
      <c r="D541" t="s">
        <v>28</v>
      </c>
      <c r="E541" s="1">
        <v>14</v>
      </c>
    </row>
    <row r="542" spans="1:5" x14ac:dyDescent="0.55000000000000004">
      <c r="A542" t="s">
        <v>195</v>
      </c>
      <c r="B542" t="s">
        <v>5</v>
      </c>
      <c r="C542" t="s">
        <v>377</v>
      </c>
      <c r="D542" t="s">
        <v>28</v>
      </c>
      <c r="E542" s="1">
        <v>7</v>
      </c>
    </row>
    <row r="543" spans="1:5" x14ac:dyDescent="0.55000000000000004">
      <c r="A543" t="s">
        <v>195</v>
      </c>
      <c r="B543" t="s">
        <v>6</v>
      </c>
      <c r="C543" t="s">
        <v>377</v>
      </c>
      <c r="D543" t="s">
        <v>28</v>
      </c>
      <c r="E543" s="1">
        <v>5</v>
      </c>
    </row>
    <row r="544" spans="1:5" x14ac:dyDescent="0.55000000000000004">
      <c r="A544" t="s">
        <v>40</v>
      </c>
      <c r="B544" t="s">
        <v>1</v>
      </c>
      <c r="C544" t="s">
        <v>376</v>
      </c>
      <c r="D544" t="s">
        <v>28</v>
      </c>
      <c r="E544" s="1">
        <v>7</v>
      </c>
    </row>
    <row r="545" spans="1:5" x14ac:dyDescent="0.55000000000000004">
      <c r="A545" t="s">
        <v>40</v>
      </c>
      <c r="B545" t="s">
        <v>0</v>
      </c>
      <c r="C545" t="s">
        <v>376</v>
      </c>
      <c r="D545" t="s">
        <v>28</v>
      </c>
      <c r="E545" s="1">
        <v>4</v>
      </c>
    </row>
    <row r="546" spans="1:5" x14ac:dyDescent="0.55000000000000004">
      <c r="A546" t="s">
        <v>40</v>
      </c>
      <c r="B546" t="s">
        <v>3</v>
      </c>
      <c r="C546" t="s">
        <v>376</v>
      </c>
      <c r="D546" t="s">
        <v>28</v>
      </c>
      <c r="E546" s="1">
        <v>9</v>
      </c>
    </row>
    <row r="547" spans="1:5" x14ac:dyDescent="0.55000000000000004">
      <c r="A547" t="s">
        <v>40</v>
      </c>
      <c r="B547" t="s">
        <v>4</v>
      </c>
      <c r="C547" t="s">
        <v>376</v>
      </c>
      <c r="D547" t="s">
        <v>28</v>
      </c>
      <c r="E547" s="1">
        <v>8</v>
      </c>
    </row>
    <row r="548" spans="1:5" x14ac:dyDescent="0.55000000000000004">
      <c r="A548" t="s">
        <v>40</v>
      </c>
      <c r="B548" t="s">
        <v>2</v>
      </c>
      <c r="C548" t="s">
        <v>376</v>
      </c>
      <c r="D548" t="s">
        <v>28</v>
      </c>
      <c r="E548" s="1">
        <v>9</v>
      </c>
    </row>
    <row r="549" spans="1:5" x14ac:dyDescent="0.55000000000000004">
      <c r="A549" t="s">
        <v>40</v>
      </c>
      <c r="B549" t="s">
        <v>5</v>
      </c>
      <c r="C549" t="s">
        <v>376</v>
      </c>
      <c r="D549" t="s">
        <v>28</v>
      </c>
      <c r="E549" s="1">
        <v>7</v>
      </c>
    </row>
    <row r="550" spans="1:5" x14ac:dyDescent="0.55000000000000004">
      <c r="A550" t="s">
        <v>40</v>
      </c>
      <c r="B550" t="s">
        <v>6</v>
      </c>
      <c r="C550" t="s">
        <v>376</v>
      </c>
      <c r="D550" t="s">
        <v>28</v>
      </c>
      <c r="E550" s="1">
        <v>7</v>
      </c>
    </row>
    <row r="551" spans="1:5" x14ac:dyDescent="0.55000000000000004">
      <c r="A551" t="s">
        <v>368</v>
      </c>
      <c r="B551" t="s">
        <v>1</v>
      </c>
      <c r="C551" t="s">
        <v>377</v>
      </c>
      <c r="D551" t="s">
        <v>28</v>
      </c>
      <c r="E551" s="1">
        <v>9</v>
      </c>
    </row>
    <row r="552" spans="1:5" x14ac:dyDescent="0.55000000000000004">
      <c r="A552" t="s">
        <v>368</v>
      </c>
      <c r="B552" t="s">
        <v>0</v>
      </c>
      <c r="C552" t="s">
        <v>377</v>
      </c>
      <c r="D552" t="s">
        <v>28</v>
      </c>
      <c r="E552" s="1">
        <v>6</v>
      </c>
    </row>
    <row r="553" spans="1:5" x14ac:dyDescent="0.55000000000000004">
      <c r="A553" t="s">
        <v>368</v>
      </c>
      <c r="B553" t="s">
        <v>3</v>
      </c>
      <c r="C553" t="s">
        <v>377</v>
      </c>
      <c r="D553" t="s">
        <v>28</v>
      </c>
      <c r="E553" s="1">
        <v>13</v>
      </c>
    </row>
    <row r="554" spans="1:5" x14ac:dyDescent="0.55000000000000004">
      <c r="A554" t="s">
        <v>368</v>
      </c>
      <c r="B554" t="s">
        <v>4</v>
      </c>
      <c r="C554" t="s">
        <v>377</v>
      </c>
      <c r="D554" t="s">
        <v>28</v>
      </c>
      <c r="E554" s="1">
        <v>0</v>
      </c>
    </row>
    <row r="555" spans="1:5" x14ac:dyDescent="0.55000000000000004">
      <c r="A555" t="s">
        <v>368</v>
      </c>
      <c r="B555" t="s">
        <v>2</v>
      </c>
      <c r="C555" t="s">
        <v>377</v>
      </c>
      <c r="D555" t="s">
        <v>28</v>
      </c>
      <c r="E555" s="1">
        <v>16</v>
      </c>
    </row>
    <row r="556" spans="1:5" x14ac:dyDescent="0.55000000000000004">
      <c r="A556" t="s">
        <v>368</v>
      </c>
      <c r="B556" t="s">
        <v>5</v>
      </c>
      <c r="C556" t="s">
        <v>377</v>
      </c>
      <c r="D556" t="s">
        <v>28</v>
      </c>
      <c r="E556" s="1">
        <v>9</v>
      </c>
    </row>
    <row r="557" spans="1:5" x14ac:dyDescent="0.55000000000000004">
      <c r="A557" t="s">
        <v>368</v>
      </c>
      <c r="B557" t="s">
        <v>6</v>
      </c>
      <c r="C557" t="s">
        <v>377</v>
      </c>
      <c r="D557" t="s">
        <v>28</v>
      </c>
      <c r="E557" s="1">
        <v>6</v>
      </c>
    </row>
    <row r="558" spans="1:5" x14ac:dyDescent="0.55000000000000004">
      <c r="A558" t="s">
        <v>337</v>
      </c>
      <c r="B558" t="s">
        <v>1</v>
      </c>
      <c r="C558" t="s">
        <v>376</v>
      </c>
      <c r="D558" t="s">
        <v>28</v>
      </c>
      <c r="E558" s="1">
        <v>8</v>
      </c>
    </row>
    <row r="559" spans="1:5" x14ac:dyDescent="0.55000000000000004">
      <c r="A559" t="s">
        <v>337</v>
      </c>
      <c r="B559" t="s">
        <v>0</v>
      </c>
      <c r="C559" t="s">
        <v>376</v>
      </c>
      <c r="D559" t="s">
        <v>28</v>
      </c>
      <c r="E559" s="1">
        <v>8</v>
      </c>
    </row>
    <row r="560" spans="1:5" x14ac:dyDescent="0.55000000000000004">
      <c r="A560" t="s">
        <v>337</v>
      </c>
      <c r="B560" t="s">
        <v>3</v>
      </c>
      <c r="C560" t="s">
        <v>376</v>
      </c>
      <c r="D560" t="s">
        <v>28</v>
      </c>
      <c r="E560" s="1">
        <v>13</v>
      </c>
    </row>
    <row r="561" spans="1:5" x14ac:dyDescent="0.55000000000000004">
      <c r="A561" t="s">
        <v>337</v>
      </c>
      <c r="B561" t="s">
        <v>4</v>
      </c>
      <c r="C561" t="s">
        <v>376</v>
      </c>
      <c r="D561" t="s">
        <v>28</v>
      </c>
      <c r="E561" s="1">
        <v>4</v>
      </c>
    </row>
    <row r="562" spans="1:5" x14ac:dyDescent="0.55000000000000004">
      <c r="A562" t="s">
        <v>337</v>
      </c>
      <c r="B562" t="s">
        <v>2</v>
      </c>
      <c r="C562" t="s">
        <v>376</v>
      </c>
      <c r="D562" t="s">
        <v>28</v>
      </c>
      <c r="E562" s="1">
        <v>13</v>
      </c>
    </row>
    <row r="563" spans="1:5" x14ac:dyDescent="0.55000000000000004">
      <c r="A563" t="s">
        <v>337</v>
      </c>
      <c r="B563" t="s">
        <v>5</v>
      </c>
      <c r="C563" t="s">
        <v>376</v>
      </c>
      <c r="D563" t="s">
        <v>28</v>
      </c>
      <c r="E563" s="1">
        <v>9</v>
      </c>
    </row>
    <row r="564" spans="1:5" x14ac:dyDescent="0.55000000000000004">
      <c r="A564" t="s">
        <v>337</v>
      </c>
      <c r="B564" t="s">
        <v>6</v>
      </c>
      <c r="C564" t="s">
        <v>376</v>
      </c>
      <c r="D564" t="s">
        <v>28</v>
      </c>
      <c r="E564" s="1">
        <v>4</v>
      </c>
    </row>
    <row r="565" spans="1:5" x14ac:dyDescent="0.55000000000000004">
      <c r="A565" t="s">
        <v>72</v>
      </c>
      <c r="B565" t="s">
        <v>1</v>
      </c>
      <c r="C565" t="s">
        <v>377</v>
      </c>
      <c r="D565" t="s">
        <v>29</v>
      </c>
      <c r="E565" s="1">
        <v>8</v>
      </c>
    </row>
    <row r="566" spans="1:5" x14ac:dyDescent="0.55000000000000004">
      <c r="A566" t="s">
        <v>72</v>
      </c>
      <c r="B566" t="s">
        <v>0</v>
      </c>
      <c r="C566" t="s">
        <v>377</v>
      </c>
      <c r="D566" t="s">
        <v>29</v>
      </c>
      <c r="E566" s="1">
        <v>7</v>
      </c>
    </row>
    <row r="567" spans="1:5" x14ac:dyDescent="0.55000000000000004">
      <c r="A567" t="s">
        <v>72</v>
      </c>
      <c r="B567" t="s">
        <v>3</v>
      </c>
      <c r="C567" t="s">
        <v>377</v>
      </c>
      <c r="D567" t="s">
        <v>29</v>
      </c>
      <c r="E567" s="1">
        <v>6</v>
      </c>
    </row>
    <row r="568" spans="1:5" x14ac:dyDescent="0.55000000000000004">
      <c r="A568" t="s">
        <v>72</v>
      </c>
      <c r="B568" t="s">
        <v>4</v>
      </c>
      <c r="C568" t="s">
        <v>377</v>
      </c>
      <c r="D568" t="s">
        <v>29</v>
      </c>
      <c r="E568" s="1">
        <v>1</v>
      </c>
    </row>
    <row r="569" spans="1:5" x14ac:dyDescent="0.55000000000000004">
      <c r="A569" t="s">
        <v>72</v>
      </c>
      <c r="B569" t="s">
        <v>2</v>
      </c>
      <c r="C569" t="s">
        <v>377</v>
      </c>
      <c r="D569" t="s">
        <v>29</v>
      </c>
      <c r="E569" s="1">
        <v>15</v>
      </c>
    </row>
    <row r="570" spans="1:5" x14ac:dyDescent="0.55000000000000004">
      <c r="A570" t="s">
        <v>72</v>
      </c>
      <c r="B570" t="s">
        <v>5</v>
      </c>
      <c r="C570" t="s">
        <v>377</v>
      </c>
      <c r="D570" t="s">
        <v>29</v>
      </c>
      <c r="E570" s="1">
        <v>9</v>
      </c>
    </row>
    <row r="571" spans="1:5" x14ac:dyDescent="0.55000000000000004">
      <c r="A571" t="s">
        <v>72</v>
      </c>
      <c r="B571" t="s">
        <v>6</v>
      </c>
      <c r="C571" t="s">
        <v>377</v>
      </c>
      <c r="D571" t="s">
        <v>29</v>
      </c>
      <c r="E571" s="1">
        <v>6</v>
      </c>
    </row>
    <row r="572" spans="1:5" x14ac:dyDescent="0.55000000000000004">
      <c r="A572" t="s">
        <v>314</v>
      </c>
      <c r="B572" t="s">
        <v>1</v>
      </c>
      <c r="C572" t="s">
        <v>377</v>
      </c>
      <c r="D572" t="s">
        <v>28</v>
      </c>
      <c r="E572" s="1">
        <v>9</v>
      </c>
    </row>
    <row r="573" spans="1:5" x14ac:dyDescent="0.55000000000000004">
      <c r="A573" t="s">
        <v>314</v>
      </c>
      <c r="B573" t="s">
        <v>0</v>
      </c>
      <c r="C573" t="s">
        <v>377</v>
      </c>
      <c r="D573" t="s">
        <v>28</v>
      </c>
      <c r="E573" s="1">
        <v>4</v>
      </c>
    </row>
    <row r="574" spans="1:5" x14ac:dyDescent="0.55000000000000004">
      <c r="A574" t="s">
        <v>314</v>
      </c>
      <c r="B574" t="s">
        <v>3</v>
      </c>
      <c r="C574" t="s">
        <v>377</v>
      </c>
      <c r="D574" t="s">
        <v>28</v>
      </c>
      <c r="E574" s="1">
        <v>15</v>
      </c>
    </row>
    <row r="575" spans="1:5" x14ac:dyDescent="0.55000000000000004">
      <c r="A575" t="s">
        <v>314</v>
      </c>
      <c r="B575" t="s">
        <v>4</v>
      </c>
      <c r="C575" t="s">
        <v>377</v>
      </c>
      <c r="D575" t="s">
        <v>28</v>
      </c>
      <c r="E575" s="1">
        <v>8</v>
      </c>
    </row>
    <row r="576" spans="1:5" x14ac:dyDescent="0.55000000000000004">
      <c r="A576" t="s">
        <v>314</v>
      </c>
      <c r="B576" t="s">
        <v>2</v>
      </c>
      <c r="C576" t="s">
        <v>377</v>
      </c>
      <c r="D576" t="s">
        <v>28</v>
      </c>
      <c r="E576" s="1">
        <v>13</v>
      </c>
    </row>
    <row r="577" spans="1:5" x14ac:dyDescent="0.55000000000000004">
      <c r="A577" t="s">
        <v>314</v>
      </c>
      <c r="B577" t="s">
        <v>5</v>
      </c>
      <c r="C577" t="s">
        <v>377</v>
      </c>
      <c r="D577" t="s">
        <v>28</v>
      </c>
      <c r="E577" s="1">
        <v>9</v>
      </c>
    </row>
    <row r="578" spans="1:5" x14ac:dyDescent="0.55000000000000004">
      <c r="A578" t="s">
        <v>314</v>
      </c>
      <c r="B578" t="s">
        <v>6</v>
      </c>
      <c r="C578" t="s">
        <v>377</v>
      </c>
      <c r="D578" t="s">
        <v>28</v>
      </c>
      <c r="E578" s="1">
        <v>4</v>
      </c>
    </row>
    <row r="579" spans="1:5" x14ac:dyDescent="0.55000000000000004">
      <c r="A579" t="s">
        <v>127</v>
      </c>
      <c r="B579" t="s">
        <v>1</v>
      </c>
      <c r="C579" t="s">
        <v>375</v>
      </c>
      <c r="D579" t="s">
        <v>28</v>
      </c>
      <c r="E579" s="1">
        <v>7</v>
      </c>
    </row>
    <row r="580" spans="1:5" x14ac:dyDescent="0.55000000000000004">
      <c r="A580" t="s">
        <v>127</v>
      </c>
      <c r="B580" t="s">
        <v>0</v>
      </c>
      <c r="C580" t="s">
        <v>375</v>
      </c>
      <c r="D580" t="s">
        <v>28</v>
      </c>
      <c r="E580" s="1">
        <v>5</v>
      </c>
    </row>
    <row r="581" spans="1:5" x14ac:dyDescent="0.55000000000000004">
      <c r="A581" t="s">
        <v>127</v>
      </c>
      <c r="B581" t="s">
        <v>3</v>
      </c>
      <c r="C581" t="s">
        <v>375</v>
      </c>
      <c r="D581" t="s">
        <v>28</v>
      </c>
      <c r="E581" s="1">
        <v>10</v>
      </c>
    </row>
    <row r="582" spans="1:5" x14ac:dyDescent="0.55000000000000004">
      <c r="A582" t="s">
        <v>127</v>
      </c>
      <c r="B582" t="s">
        <v>4</v>
      </c>
      <c r="C582" t="s">
        <v>375</v>
      </c>
      <c r="D582" t="s">
        <v>28</v>
      </c>
      <c r="E582" s="1">
        <v>7</v>
      </c>
    </row>
    <row r="583" spans="1:5" x14ac:dyDescent="0.55000000000000004">
      <c r="A583" t="s">
        <v>127</v>
      </c>
      <c r="B583" t="s">
        <v>2</v>
      </c>
      <c r="C583" t="s">
        <v>375</v>
      </c>
      <c r="D583" t="s">
        <v>28</v>
      </c>
      <c r="E583" s="1">
        <v>2</v>
      </c>
    </row>
    <row r="584" spans="1:5" x14ac:dyDescent="0.55000000000000004">
      <c r="A584" t="s">
        <v>127</v>
      </c>
      <c r="B584" t="s">
        <v>5</v>
      </c>
      <c r="C584" t="s">
        <v>375</v>
      </c>
      <c r="D584" t="s">
        <v>28</v>
      </c>
      <c r="E584" s="1">
        <v>7</v>
      </c>
    </row>
    <row r="585" spans="1:5" x14ac:dyDescent="0.55000000000000004">
      <c r="A585" t="s">
        <v>127</v>
      </c>
      <c r="B585" t="s">
        <v>6</v>
      </c>
      <c r="C585" t="s">
        <v>375</v>
      </c>
      <c r="D585" t="s">
        <v>28</v>
      </c>
      <c r="E585" s="1">
        <v>6</v>
      </c>
    </row>
    <row r="586" spans="1:5" x14ac:dyDescent="0.55000000000000004">
      <c r="A586" t="s">
        <v>320</v>
      </c>
      <c r="B586" t="s">
        <v>1</v>
      </c>
      <c r="C586" t="s">
        <v>377</v>
      </c>
      <c r="D586" t="s">
        <v>28</v>
      </c>
      <c r="E586" s="1">
        <v>7</v>
      </c>
    </row>
    <row r="587" spans="1:5" x14ac:dyDescent="0.55000000000000004">
      <c r="A587" t="s">
        <v>320</v>
      </c>
      <c r="B587" t="s">
        <v>0</v>
      </c>
      <c r="C587" t="s">
        <v>377</v>
      </c>
      <c r="D587" t="s">
        <v>28</v>
      </c>
      <c r="E587" s="1">
        <v>9</v>
      </c>
    </row>
    <row r="588" spans="1:5" x14ac:dyDescent="0.55000000000000004">
      <c r="A588" t="s">
        <v>320</v>
      </c>
      <c r="B588" t="s">
        <v>3</v>
      </c>
      <c r="C588" t="s">
        <v>377</v>
      </c>
      <c r="D588" t="s">
        <v>28</v>
      </c>
      <c r="E588" s="1">
        <v>11</v>
      </c>
    </row>
    <row r="589" spans="1:5" x14ac:dyDescent="0.55000000000000004">
      <c r="A589" t="s">
        <v>320</v>
      </c>
      <c r="B589" t="s">
        <v>4</v>
      </c>
      <c r="C589" t="s">
        <v>377</v>
      </c>
      <c r="D589" t="s">
        <v>28</v>
      </c>
      <c r="E589" s="1">
        <v>3</v>
      </c>
    </row>
    <row r="590" spans="1:5" x14ac:dyDescent="0.55000000000000004">
      <c r="A590" t="s">
        <v>320</v>
      </c>
      <c r="B590" t="s">
        <v>2</v>
      </c>
      <c r="C590" t="s">
        <v>377</v>
      </c>
      <c r="D590" t="s">
        <v>28</v>
      </c>
      <c r="E590" s="1">
        <v>17</v>
      </c>
    </row>
    <row r="591" spans="1:5" x14ac:dyDescent="0.55000000000000004">
      <c r="A591" t="s">
        <v>320</v>
      </c>
      <c r="B591" t="s">
        <v>5</v>
      </c>
      <c r="C591" t="s">
        <v>377</v>
      </c>
      <c r="D591" t="s">
        <v>28</v>
      </c>
      <c r="E591" s="1">
        <v>9</v>
      </c>
    </row>
    <row r="592" spans="1:5" x14ac:dyDescent="0.55000000000000004">
      <c r="A592" t="s">
        <v>320</v>
      </c>
      <c r="B592" t="s">
        <v>6</v>
      </c>
      <c r="C592" t="s">
        <v>377</v>
      </c>
      <c r="D592" t="s">
        <v>28</v>
      </c>
      <c r="E592" s="1">
        <v>7</v>
      </c>
    </row>
    <row r="593" spans="1:5" x14ac:dyDescent="0.55000000000000004">
      <c r="A593" t="s">
        <v>210</v>
      </c>
      <c r="B593" t="s">
        <v>1</v>
      </c>
      <c r="C593" t="s">
        <v>376</v>
      </c>
      <c r="D593" t="s">
        <v>28</v>
      </c>
      <c r="E593" s="1">
        <v>9</v>
      </c>
    </row>
    <row r="594" spans="1:5" x14ac:dyDescent="0.55000000000000004">
      <c r="A594" t="s">
        <v>210</v>
      </c>
      <c r="B594" t="s">
        <v>0</v>
      </c>
      <c r="C594" t="s">
        <v>376</v>
      </c>
      <c r="D594" t="s">
        <v>28</v>
      </c>
      <c r="E594" s="1">
        <v>9</v>
      </c>
    </row>
    <row r="595" spans="1:5" x14ac:dyDescent="0.55000000000000004">
      <c r="A595" t="s">
        <v>210</v>
      </c>
      <c r="B595" t="s">
        <v>3</v>
      </c>
      <c r="C595" t="s">
        <v>376</v>
      </c>
      <c r="D595" t="s">
        <v>28</v>
      </c>
      <c r="E595" s="1">
        <v>14</v>
      </c>
    </row>
    <row r="596" spans="1:5" x14ac:dyDescent="0.55000000000000004">
      <c r="A596" t="s">
        <v>210</v>
      </c>
      <c r="B596" t="s">
        <v>4</v>
      </c>
      <c r="C596" t="s">
        <v>376</v>
      </c>
      <c r="D596" t="s">
        <v>28</v>
      </c>
      <c r="E596" s="1">
        <v>7</v>
      </c>
    </row>
    <row r="597" spans="1:5" x14ac:dyDescent="0.55000000000000004">
      <c r="A597" t="s">
        <v>210</v>
      </c>
      <c r="B597" t="s">
        <v>2</v>
      </c>
      <c r="C597" t="s">
        <v>376</v>
      </c>
      <c r="D597" t="s">
        <v>28</v>
      </c>
      <c r="E597" s="1">
        <v>11</v>
      </c>
    </row>
    <row r="598" spans="1:5" x14ac:dyDescent="0.55000000000000004">
      <c r="A598" t="s">
        <v>210</v>
      </c>
      <c r="B598" t="s">
        <v>5</v>
      </c>
      <c r="C598" t="s">
        <v>376</v>
      </c>
      <c r="D598" t="s">
        <v>28</v>
      </c>
      <c r="E598" s="1">
        <v>7</v>
      </c>
    </row>
    <row r="599" spans="1:5" x14ac:dyDescent="0.55000000000000004">
      <c r="A599" t="s">
        <v>210</v>
      </c>
      <c r="B599" t="s">
        <v>6</v>
      </c>
      <c r="C599" t="s">
        <v>376</v>
      </c>
      <c r="D599" t="s">
        <v>28</v>
      </c>
      <c r="E599" s="1">
        <v>7</v>
      </c>
    </row>
    <row r="600" spans="1:5" x14ac:dyDescent="0.55000000000000004">
      <c r="A600" t="s">
        <v>187</v>
      </c>
      <c r="B600" t="s">
        <v>1</v>
      </c>
      <c r="C600" t="s">
        <v>376</v>
      </c>
      <c r="D600" t="s">
        <v>29</v>
      </c>
      <c r="E600" s="1">
        <v>9</v>
      </c>
    </row>
    <row r="601" spans="1:5" x14ac:dyDescent="0.55000000000000004">
      <c r="A601" t="s">
        <v>187</v>
      </c>
      <c r="B601" t="s">
        <v>0</v>
      </c>
      <c r="C601" t="s">
        <v>376</v>
      </c>
      <c r="D601" t="s">
        <v>29</v>
      </c>
      <c r="E601" s="1">
        <v>5</v>
      </c>
    </row>
    <row r="602" spans="1:5" x14ac:dyDescent="0.55000000000000004">
      <c r="A602" t="s">
        <v>187</v>
      </c>
      <c r="B602" t="s">
        <v>3</v>
      </c>
      <c r="C602" t="s">
        <v>376</v>
      </c>
      <c r="D602" t="s">
        <v>29</v>
      </c>
      <c r="E602" s="1">
        <v>18</v>
      </c>
    </row>
    <row r="603" spans="1:5" x14ac:dyDescent="0.55000000000000004">
      <c r="A603" t="s">
        <v>187</v>
      </c>
      <c r="B603" t="s">
        <v>4</v>
      </c>
      <c r="C603" t="s">
        <v>376</v>
      </c>
      <c r="D603" t="s">
        <v>29</v>
      </c>
      <c r="E603" s="1">
        <v>5</v>
      </c>
    </row>
    <row r="604" spans="1:5" x14ac:dyDescent="0.55000000000000004">
      <c r="A604" t="s">
        <v>187</v>
      </c>
      <c r="B604" t="s">
        <v>2</v>
      </c>
      <c r="C604" t="s">
        <v>376</v>
      </c>
      <c r="D604" t="s">
        <v>29</v>
      </c>
      <c r="E604" s="1">
        <v>12</v>
      </c>
    </row>
    <row r="605" spans="1:5" x14ac:dyDescent="0.55000000000000004">
      <c r="A605" t="s">
        <v>187</v>
      </c>
      <c r="B605" t="s">
        <v>5</v>
      </c>
      <c r="C605" t="s">
        <v>376</v>
      </c>
      <c r="D605" t="s">
        <v>29</v>
      </c>
      <c r="E605" s="1">
        <v>8</v>
      </c>
    </row>
    <row r="606" spans="1:5" x14ac:dyDescent="0.55000000000000004">
      <c r="A606" t="s">
        <v>187</v>
      </c>
      <c r="B606" t="s">
        <v>6</v>
      </c>
      <c r="C606" t="s">
        <v>376</v>
      </c>
      <c r="D606" t="s">
        <v>29</v>
      </c>
      <c r="E606" s="1">
        <v>9</v>
      </c>
    </row>
    <row r="607" spans="1:5" x14ac:dyDescent="0.55000000000000004">
      <c r="A607" t="s">
        <v>279</v>
      </c>
      <c r="B607" t="s">
        <v>1</v>
      </c>
      <c r="C607" t="s">
        <v>376</v>
      </c>
      <c r="D607" t="s">
        <v>29</v>
      </c>
      <c r="E607" s="1">
        <v>8</v>
      </c>
    </row>
    <row r="608" spans="1:5" x14ac:dyDescent="0.55000000000000004">
      <c r="A608" t="s">
        <v>279</v>
      </c>
      <c r="B608" t="s">
        <v>0</v>
      </c>
      <c r="C608" t="s">
        <v>376</v>
      </c>
      <c r="D608" t="s">
        <v>29</v>
      </c>
      <c r="E608" s="1">
        <v>6</v>
      </c>
    </row>
    <row r="609" spans="1:5" x14ac:dyDescent="0.55000000000000004">
      <c r="A609" t="s">
        <v>279</v>
      </c>
      <c r="B609" t="s">
        <v>3</v>
      </c>
      <c r="C609" t="s">
        <v>376</v>
      </c>
      <c r="D609" t="s">
        <v>29</v>
      </c>
      <c r="E609" s="1">
        <v>14</v>
      </c>
    </row>
    <row r="610" spans="1:5" x14ac:dyDescent="0.55000000000000004">
      <c r="A610" t="s">
        <v>279</v>
      </c>
      <c r="B610" t="s">
        <v>4</v>
      </c>
      <c r="C610" t="s">
        <v>376</v>
      </c>
      <c r="D610" t="s">
        <v>29</v>
      </c>
      <c r="E610" s="1">
        <v>5</v>
      </c>
    </row>
    <row r="611" spans="1:5" x14ac:dyDescent="0.55000000000000004">
      <c r="A611" t="s">
        <v>279</v>
      </c>
      <c r="B611" t="s">
        <v>2</v>
      </c>
      <c r="C611" t="s">
        <v>376</v>
      </c>
      <c r="D611" t="s">
        <v>29</v>
      </c>
      <c r="E611" s="1">
        <v>13</v>
      </c>
    </row>
    <row r="612" spans="1:5" x14ac:dyDescent="0.55000000000000004">
      <c r="A612" t="s">
        <v>279</v>
      </c>
      <c r="B612" t="s">
        <v>5</v>
      </c>
      <c r="C612" t="s">
        <v>376</v>
      </c>
      <c r="D612" t="s">
        <v>29</v>
      </c>
      <c r="E612" s="1">
        <v>5</v>
      </c>
    </row>
    <row r="613" spans="1:5" x14ac:dyDescent="0.55000000000000004">
      <c r="A613" t="s">
        <v>279</v>
      </c>
      <c r="B613" t="s">
        <v>6</v>
      </c>
      <c r="C613" t="s">
        <v>376</v>
      </c>
      <c r="D613" t="s">
        <v>29</v>
      </c>
      <c r="E613" s="1">
        <v>8</v>
      </c>
    </row>
    <row r="614" spans="1:5" x14ac:dyDescent="0.55000000000000004">
      <c r="A614" t="s">
        <v>317</v>
      </c>
      <c r="B614" t="s">
        <v>1</v>
      </c>
      <c r="C614" t="s">
        <v>377</v>
      </c>
      <c r="D614" t="s">
        <v>29</v>
      </c>
      <c r="E614" s="1">
        <v>8</v>
      </c>
    </row>
    <row r="615" spans="1:5" x14ac:dyDescent="0.55000000000000004">
      <c r="A615" t="s">
        <v>317</v>
      </c>
      <c r="B615" t="s">
        <v>0</v>
      </c>
      <c r="C615" t="s">
        <v>377</v>
      </c>
      <c r="D615" t="s">
        <v>29</v>
      </c>
      <c r="E615" s="1">
        <v>8</v>
      </c>
    </row>
    <row r="616" spans="1:5" x14ac:dyDescent="0.55000000000000004">
      <c r="A616" t="s">
        <v>317</v>
      </c>
      <c r="B616" t="s">
        <v>3</v>
      </c>
      <c r="C616" t="s">
        <v>377</v>
      </c>
      <c r="D616" t="s">
        <v>29</v>
      </c>
      <c r="E616" s="1">
        <v>9</v>
      </c>
    </row>
    <row r="617" spans="1:5" x14ac:dyDescent="0.55000000000000004">
      <c r="A617" t="s">
        <v>317</v>
      </c>
      <c r="B617" t="s">
        <v>4</v>
      </c>
      <c r="C617" t="s">
        <v>377</v>
      </c>
      <c r="D617" t="s">
        <v>29</v>
      </c>
      <c r="E617" s="1">
        <v>2</v>
      </c>
    </row>
    <row r="618" spans="1:5" x14ac:dyDescent="0.55000000000000004">
      <c r="A618" t="s">
        <v>317</v>
      </c>
      <c r="B618" t="s">
        <v>2</v>
      </c>
      <c r="C618" t="s">
        <v>377</v>
      </c>
      <c r="D618" t="s">
        <v>29</v>
      </c>
      <c r="E618" s="1">
        <v>18</v>
      </c>
    </row>
    <row r="619" spans="1:5" x14ac:dyDescent="0.55000000000000004">
      <c r="A619" t="s">
        <v>317</v>
      </c>
      <c r="B619" t="s">
        <v>5</v>
      </c>
      <c r="C619" t="s">
        <v>377</v>
      </c>
      <c r="D619" t="s">
        <v>29</v>
      </c>
      <c r="E619" s="1">
        <v>8</v>
      </c>
    </row>
    <row r="620" spans="1:5" x14ac:dyDescent="0.55000000000000004">
      <c r="A620" t="s">
        <v>317</v>
      </c>
      <c r="B620" t="s">
        <v>6</v>
      </c>
      <c r="C620" t="s">
        <v>377</v>
      </c>
      <c r="D620" t="s">
        <v>29</v>
      </c>
      <c r="E620" s="1">
        <v>7</v>
      </c>
    </row>
    <row r="621" spans="1:5" x14ac:dyDescent="0.55000000000000004">
      <c r="A621" t="s">
        <v>352</v>
      </c>
      <c r="B621" t="s">
        <v>1</v>
      </c>
      <c r="C621" t="s">
        <v>376</v>
      </c>
      <c r="D621" t="s">
        <v>29</v>
      </c>
      <c r="E621" s="1">
        <v>9</v>
      </c>
    </row>
    <row r="622" spans="1:5" x14ac:dyDescent="0.55000000000000004">
      <c r="A622" t="s">
        <v>352</v>
      </c>
      <c r="B622" t="s">
        <v>0</v>
      </c>
      <c r="C622" t="s">
        <v>376</v>
      </c>
      <c r="D622" t="s">
        <v>29</v>
      </c>
      <c r="E622" s="1">
        <v>8</v>
      </c>
    </row>
    <row r="623" spans="1:5" x14ac:dyDescent="0.55000000000000004">
      <c r="A623" t="s">
        <v>352</v>
      </c>
      <c r="B623" t="s">
        <v>3</v>
      </c>
      <c r="C623" t="s">
        <v>376</v>
      </c>
      <c r="D623" t="s">
        <v>29</v>
      </c>
      <c r="E623" s="1">
        <v>15</v>
      </c>
    </row>
    <row r="624" spans="1:5" x14ac:dyDescent="0.55000000000000004">
      <c r="A624" t="s">
        <v>352</v>
      </c>
      <c r="B624" t="s">
        <v>4</v>
      </c>
      <c r="C624" t="s">
        <v>376</v>
      </c>
      <c r="D624" t="s">
        <v>29</v>
      </c>
      <c r="E624" s="1">
        <v>6</v>
      </c>
    </row>
    <row r="625" spans="1:5" x14ac:dyDescent="0.55000000000000004">
      <c r="A625" t="s">
        <v>352</v>
      </c>
      <c r="B625" t="s">
        <v>2</v>
      </c>
      <c r="C625" t="s">
        <v>376</v>
      </c>
      <c r="D625" t="s">
        <v>29</v>
      </c>
      <c r="E625" s="1">
        <v>11</v>
      </c>
    </row>
    <row r="626" spans="1:5" x14ac:dyDescent="0.55000000000000004">
      <c r="A626" t="s">
        <v>352</v>
      </c>
      <c r="B626" t="s">
        <v>5</v>
      </c>
      <c r="C626" t="s">
        <v>376</v>
      </c>
      <c r="D626" t="s">
        <v>29</v>
      </c>
      <c r="E626" s="1">
        <v>4</v>
      </c>
    </row>
    <row r="627" spans="1:5" x14ac:dyDescent="0.55000000000000004">
      <c r="A627" t="s">
        <v>352</v>
      </c>
      <c r="B627" t="s">
        <v>6</v>
      </c>
      <c r="C627" t="s">
        <v>376</v>
      </c>
      <c r="D627" t="s">
        <v>29</v>
      </c>
      <c r="E627" s="1">
        <v>7</v>
      </c>
    </row>
    <row r="628" spans="1:5" x14ac:dyDescent="0.55000000000000004">
      <c r="A628" t="s">
        <v>214</v>
      </c>
      <c r="B628" t="s">
        <v>1</v>
      </c>
      <c r="C628" t="s">
        <v>377</v>
      </c>
      <c r="D628" t="s">
        <v>29</v>
      </c>
      <c r="E628" s="1">
        <v>7</v>
      </c>
    </row>
    <row r="629" spans="1:5" x14ac:dyDescent="0.55000000000000004">
      <c r="A629" t="s">
        <v>214</v>
      </c>
      <c r="B629" t="s">
        <v>0</v>
      </c>
      <c r="C629" t="s">
        <v>377</v>
      </c>
      <c r="D629" t="s">
        <v>29</v>
      </c>
      <c r="E629" s="1">
        <v>4</v>
      </c>
    </row>
    <row r="630" spans="1:5" x14ac:dyDescent="0.55000000000000004">
      <c r="A630" t="s">
        <v>214</v>
      </c>
      <c r="B630" t="s">
        <v>3</v>
      </c>
      <c r="C630" t="s">
        <v>377</v>
      </c>
      <c r="D630" t="s">
        <v>29</v>
      </c>
      <c r="E630" s="1">
        <v>5</v>
      </c>
    </row>
    <row r="631" spans="1:5" x14ac:dyDescent="0.55000000000000004">
      <c r="A631" t="s">
        <v>214</v>
      </c>
      <c r="B631" t="s">
        <v>4</v>
      </c>
      <c r="C631" t="s">
        <v>377</v>
      </c>
      <c r="D631" t="s">
        <v>29</v>
      </c>
      <c r="E631" s="1">
        <v>3</v>
      </c>
    </row>
    <row r="632" spans="1:5" x14ac:dyDescent="0.55000000000000004">
      <c r="A632" t="s">
        <v>214</v>
      </c>
      <c r="B632" t="s">
        <v>2</v>
      </c>
      <c r="C632" t="s">
        <v>377</v>
      </c>
      <c r="D632" t="s">
        <v>29</v>
      </c>
      <c r="E632" s="1">
        <v>13</v>
      </c>
    </row>
    <row r="633" spans="1:5" x14ac:dyDescent="0.55000000000000004">
      <c r="A633" t="s">
        <v>214</v>
      </c>
      <c r="B633" t="s">
        <v>5</v>
      </c>
      <c r="C633" t="s">
        <v>377</v>
      </c>
      <c r="D633" t="s">
        <v>29</v>
      </c>
      <c r="E633" s="1">
        <v>3</v>
      </c>
    </row>
    <row r="634" spans="1:5" x14ac:dyDescent="0.55000000000000004">
      <c r="A634" t="s">
        <v>214</v>
      </c>
      <c r="B634" t="s">
        <v>6</v>
      </c>
      <c r="C634" t="s">
        <v>377</v>
      </c>
      <c r="D634" t="s">
        <v>29</v>
      </c>
      <c r="E634" s="1">
        <v>5</v>
      </c>
    </row>
    <row r="635" spans="1:5" x14ac:dyDescent="0.55000000000000004">
      <c r="A635" t="s">
        <v>82</v>
      </c>
      <c r="B635" t="s">
        <v>1</v>
      </c>
      <c r="C635" t="s">
        <v>375</v>
      </c>
      <c r="D635" t="s">
        <v>29</v>
      </c>
      <c r="E635" s="1">
        <v>1</v>
      </c>
    </row>
    <row r="636" spans="1:5" x14ac:dyDescent="0.55000000000000004">
      <c r="A636" t="s">
        <v>82</v>
      </c>
      <c r="B636" t="s">
        <v>0</v>
      </c>
      <c r="C636" t="s">
        <v>375</v>
      </c>
      <c r="D636" t="s">
        <v>29</v>
      </c>
      <c r="E636" s="1">
        <v>2</v>
      </c>
    </row>
    <row r="637" spans="1:5" x14ac:dyDescent="0.55000000000000004">
      <c r="A637" t="s">
        <v>82</v>
      </c>
      <c r="B637" t="s">
        <v>3</v>
      </c>
      <c r="C637" t="s">
        <v>375</v>
      </c>
      <c r="D637" t="s">
        <v>29</v>
      </c>
      <c r="E637" s="1">
        <v>5</v>
      </c>
    </row>
    <row r="638" spans="1:5" x14ac:dyDescent="0.55000000000000004">
      <c r="A638" t="s">
        <v>82</v>
      </c>
      <c r="B638" t="s">
        <v>4</v>
      </c>
      <c r="C638" t="s">
        <v>375</v>
      </c>
      <c r="D638" t="s">
        <v>29</v>
      </c>
      <c r="E638" s="1">
        <v>0</v>
      </c>
    </row>
    <row r="639" spans="1:5" x14ac:dyDescent="0.55000000000000004">
      <c r="A639" t="s">
        <v>82</v>
      </c>
      <c r="B639" t="s">
        <v>2</v>
      </c>
      <c r="C639" t="s">
        <v>375</v>
      </c>
      <c r="D639" t="s">
        <v>29</v>
      </c>
      <c r="E639" s="1">
        <v>1</v>
      </c>
    </row>
    <row r="640" spans="1:5" x14ac:dyDescent="0.55000000000000004">
      <c r="A640" t="s">
        <v>82</v>
      </c>
      <c r="B640" t="s">
        <v>5</v>
      </c>
      <c r="C640" t="s">
        <v>375</v>
      </c>
      <c r="D640" t="s">
        <v>29</v>
      </c>
      <c r="E640" s="1">
        <v>2</v>
      </c>
    </row>
    <row r="641" spans="1:5" x14ac:dyDescent="0.55000000000000004">
      <c r="A641" t="s">
        <v>82</v>
      </c>
      <c r="B641" t="s">
        <v>6</v>
      </c>
      <c r="C641" t="s">
        <v>375</v>
      </c>
      <c r="D641" t="s">
        <v>29</v>
      </c>
      <c r="E641" s="1">
        <v>4</v>
      </c>
    </row>
    <row r="642" spans="1:5" x14ac:dyDescent="0.55000000000000004">
      <c r="A642" t="s">
        <v>331</v>
      </c>
      <c r="B642" t="s">
        <v>1</v>
      </c>
      <c r="C642" t="s">
        <v>376</v>
      </c>
      <c r="D642" t="s">
        <v>29</v>
      </c>
      <c r="E642" s="1">
        <v>8</v>
      </c>
    </row>
    <row r="643" spans="1:5" x14ac:dyDescent="0.55000000000000004">
      <c r="A643" t="s">
        <v>331</v>
      </c>
      <c r="B643" t="s">
        <v>0</v>
      </c>
      <c r="C643" t="s">
        <v>376</v>
      </c>
      <c r="D643" t="s">
        <v>29</v>
      </c>
      <c r="E643" s="1">
        <v>7</v>
      </c>
    </row>
    <row r="644" spans="1:5" x14ac:dyDescent="0.55000000000000004">
      <c r="A644" t="s">
        <v>331</v>
      </c>
      <c r="B644" t="s">
        <v>3</v>
      </c>
      <c r="C644" t="s">
        <v>376</v>
      </c>
      <c r="D644" t="s">
        <v>29</v>
      </c>
      <c r="E644" s="1">
        <v>13</v>
      </c>
    </row>
    <row r="645" spans="1:5" x14ac:dyDescent="0.55000000000000004">
      <c r="A645" t="s">
        <v>331</v>
      </c>
      <c r="B645" t="s">
        <v>4</v>
      </c>
      <c r="C645" t="s">
        <v>376</v>
      </c>
      <c r="D645" t="s">
        <v>29</v>
      </c>
      <c r="E645" s="1">
        <v>3</v>
      </c>
    </row>
    <row r="646" spans="1:5" x14ac:dyDescent="0.55000000000000004">
      <c r="A646" t="s">
        <v>331</v>
      </c>
      <c r="B646" t="s">
        <v>2</v>
      </c>
      <c r="C646" t="s">
        <v>376</v>
      </c>
      <c r="D646" t="s">
        <v>29</v>
      </c>
      <c r="E646" s="1">
        <v>11</v>
      </c>
    </row>
    <row r="647" spans="1:5" x14ac:dyDescent="0.55000000000000004">
      <c r="A647" t="s">
        <v>331</v>
      </c>
      <c r="B647" t="s">
        <v>5</v>
      </c>
      <c r="C647" t="s">
        <v>376</v>
      </c>
      <c r="D647" t="s">
        <v>29</v>
      </c>
      <c r="E647" s="1">
        <v>9</v>
      </c>
    </row>
    <row r="648" spans="1:5" x14ac:dyDescent="0.55000000000000004">
      <c r="A648" t="s">
        <v>331</v>
      </c>
      <c r="B648" t="s">
        <v>6</v>
      </c>
      <c r="C648" t="s">
        <v>376</v>
      </c>
      <c r="D648" t="s">
        <v>29</v>
      </c>
      <c r="E648" s="1">
        <v>7</v>
      </c>
    </row>
    <row r="649" spans="1:5" x14ac:dyDescent="0.55000000000000004">
      <c r="A649" t="s">
        <v>12</v>
      </c>
      <c r="E649" s="1">
        <v>5308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0259B-E5D2-476B-9592-9D6FF5F2C54B}">
  <dimension ref="A1:U7268"/>
  <sheetViews>
    <sheetView topLeftCell="A7242" workbookViewId="0">
      <selection activeCell="L6" sqref="L6"/>
    </sheetView>
  </sheetViews>
  <sheetFormatPr baseColWidth="10" defaultRowHeight="14.4" x14ac:dyDescent="0.55000000000000004"/>
  <cols>
    <col min="1" max="1" width="8.89453125" bestFit="1" customWidth="1"/>
    <col min="2" max="2" width="15.734375" bestFit="1" customWidth="1"/>
    <col min="3" max="3" width="9.89453125" bestFit="1" customWidth="1"/>
    <col min="4" max="4" width="9.5234375" bestFit="1" customWidth="1"/>
    <col min="5" max="5" width="9" bestFit="1" customWidth="1"/>
    <col min="6" max="6" width="10.89453125" bestFit="1" customWidth="1"/>
    <col min="7" max="7" width="6.89453125" bestFit="1" customWidth="1"/>
    <col min="8" max="8" width="6.734375" bestFit="1" customWidth="1"/>
    <col min="9" max="9" width="8.578125" bestFit="1" customWidth="1"/>
    <col min="10" max="10" width="14.3125" bestFit="1" customWidth="1"/>
    <col min="11" max="11" width="12.62890625" bestFit="1" customWidth="1"/>
    <col min="12" max="12" width="8.734375" bestFit="1" customWidth="1"/>
    <col min="13" max="13" width="5.68359375" bestFit="1" customWidth="1"/>
  </cols>
  <sheetData>
    <row r="1" spans="1:21" x14ac:dyDescent="0.55000000000000004">
      <c r="A1" t="s">
        <v>31</v>
      </c>
      <c r="B1" t="s">
        <v>380</v>
      </c>
      <c r="C1" t="s">
        <v>15</v>
      </c>
      <c r="D1" t="s">
        <v>14</v>
      </c>
      <c r="E1" t="s">
        <v>9</v>
      </c>
      <c r="F1" t="s">
        <v>10</v>
      </c>
      <c r="G1" t="s">
        <v>373</v>
      </c>
      <c r="H1" t="s">
        <v>379</v>
      </c>
      <c r="I1" t="s">
        <v>19</v>
      </c>
      <c r="J1" t="s">
        <v>620</v>
      </c>
      <c r="K1" t="s">
        <v>625</v>
      </c>
      <c r="L1" t="s">
        <v>627</v>
      </c>
      <c r="M1" t="s">
        <v>628</v>
      </c>
    </row>
    <row r="2" spans="1:21" x14ac:dyDescent="0.55000000000000004">
      <c r="A2">
        <v>1</v>
      </c>
      <c r="B2" s="1" t="s">
        <v>381</v>
      </c>
      <c r="C2" s="1" t="s">
        <v>0</v>
      </c>
      <c r="D2">
        <v>7</v>
      </c>
      <c r="E2" s="1" t="s">
        <v>36</v>
      </c>
      <c r="F2">
        <v>2</v>
      </c>
      <c r="G2" s="1" t="s">
        <v>375</v>
      </c>
      <c r="H2" s="1" t="s">
        <v>28</v>
      </c>
      <c r="I2">
        <v>1</v>
      </c>
      <c r="J2" s="1" t="str">
        <f>+VLOOKUP(bloques1a3[[#This Row],[respuesta]],respuestas.emociones[],2,0)</f>
        <v>alegria</v>
      </c>
      <c r="K2" s="1">
        <f>+VLOOKUP(bloques1a3[[#This Row],[niño]],BD.niños[[Código]:[edad]],5,0)</f>
        <v>5</v>
      </c>
      <c r="L2" s="1">
        <f>+IF(bloques1a3[[#This Row],[correcta]]=bloques1a3[[#This Row],[respuesta]],1,0)</f>
        <v>0</v>
      </c>
      <c r="M2" s="1">
        <f>+IF(bloques1a3[[#This Row],[Sexo]]="F",1,0)</f>
        <v>0</v>
      </c>
      <c r="S2" t="s">
        <v>623</v>
      </c>
      <c r="U2" t="s">
        <v>373</v>
      </c>
    </row>
    <row r="3" spans="1:21" x14ac:dyDescent="0.55000000000000004">
      <c r="A3">
        <v>1</v>
      </c>
      <c r="B3" s="1" t="s">
        <v>381</v>
      </c>
      <c r="C3" s="1" t="s">
        <v>0</v>
      </c>
      <c r="D3">
        <v>7</v>
      </c>
      <c r="E3" s="1" t="s">
        <v>40</v>
      </c>
      <c r="F3">
        <v>1</v>
      </c>
      <c r="G3" s="1" t="s">
        <v>376</v>
      </c>
      <c r="H3" s="1" t="s">
        <v>28</v>
      </c>
      <c r="I3">
        <v>1</v>
      </c>
      <c r="J3" s="1" t="str">
        <f>+VLOOKUP(bloques1a3[[#This Row],[respuesta]],respuestas.emociones[],2,0)</f>
        <v>neutra</v>
      </c>
      <c r="K3" s="1">
        <f>+VLOOKUP(bloques1a3[[#This Row],[niño]],BD.niños[[Código]:[edad]],5,0)</f>
        <v>7</v>
      </c>
      <c r="L3" s="1">
        <f>+IF(bloques1a3[[#This Row],[correcta]]=bloques1a3[[#This Row],[respuesta]],1,0)</f>
        <v>0</v>
      </c>
      <c r="M3" s="1">
        <f>+IF(bloques1a3[[#This Row],[Sexo]]="F",1,0)</f>
        <v>0</v>
      </c>
      <c r="S3">
        <v>1</v>
      </c>
      <c r="U3" t="s">
        <v>375</v>
      </c>
    </row>
    <row r="4" spans="1:21" x14ac:dyDescent="0.55000000000000004">
      <c r="A4">
        <v>1</v>
      </c>
      <c r="B4" s="1" t="s">
        <v>381</v>
      </c>
      <c r="C4" s="1" t="s">
        <v>0</v>
      </c>
      <c r="D4">
        <v>7</v>
      </c>
      <c r="E4" s="1" t="s">
        <v>44</v>
      </c>
      <c r="F4">
        <v>1</v>
      </c>
      <c r="G4" s="1" t="s">
        <v>376</v>
      </c>
      <c r="H4" s="1" t="s">
        <v>29</v>
      </c>
      <c r="I4">
        <v>1</v>
      </c>
      <c r="J4" s="1" t="str">
        <f>+VLOOKUP(bloques1a3[[#This Row],[respuesta]],respuestas.emociones[],2,0)</f>
        <v>neutra</v>
      </c>
      <c r="K4" s="1">
        <f>+VLOOKUP(bloques1a3[[#This Row],[niño]],BD.niños[[Código]:[edad]],5,0)</f>
        <v>7</v>
      </c>
      <c r="L4" s="1">
        <f>+IF(bloques1a3[[#This Row],[correcta]]=bloques1a3[[#This Row],[respuesta]],1,0)</f>
        <v>0</v>
      </c>
      <c r="M4" s="1">
        <f>+IF(bloques1a3[[#This Row],[Sexo]]="F",1,0)</f>
        <v>1</v>
      </c>
      <c r="S4">
        <v>2</v>
      </c>
      <c r="U4" t="s">
        <v>376</v>
      </c>
    </row>
    <row r="5" spans="1:21" x14ac:dyDescent="0.55000000000000004">
      <c r="A5">
        <v>1</v>
      </c>
      <c r="B5" s="1" t="s">
        <v>381</v>
      </c>
      <c r="C5" s="1" t="s">
        <v>0</v>
      </c>
      <c r="D5">
        <v>7</v>
      </c>
      <c r="E5" s="1" t="s">
        <v>48</v>
      </c>
      <c r="F5">
        <v>1</v>
      </c>
      <c r="G5" s="1" t="s">
        <v>376</v>
      </c>
      <c r="H5" s="1" t="s">
        <v>29</v>
      </c>
      <c r="I5">
        <v>1</v>
      </c>
      <c r="J5" s="1" t="str">
        <f>+VLOOKUP(bloques1a3[[#This Row],[respuesta]],respuestas.emociones[],2,0)</f>
        <v>neutra</v>
      </c>
      <c r="K5" s="1">
        <f>+VLOOKUP(bloques1a3[[#This Row],[niño]],BD.niños[[Código]:[edad]],5,0)</f>
        <v>7</v>
      </c>
      <c r="L5" s="1">
        <f>+IF(bloques1a3[[#This Row],[correcta]]=bloques1a3[[#This Row],[respuesta]],1,0)</f>
        <v>0</v>
      </c>
      <c r="M5" s="1">
        <f>+IF(bloques1a3[[#This Row],[Sexo]]="F",1,0)</f>
        <v>1</v>
      </c>
      <c r="S5">
        <v>3</v>
      </c>
      <c r="U5" t="s">
        <v>377</v>
      </c>
    </row>
    <row r="6" spans="1:21" x14ac:dyDescent="0.55000000000000004">
      <c r="A6">
        <v>1</v>
      </c>
      <c r="B6" s="1" t="s">
        <v>381</v>
      </c>
      <c r="C6" s="1" t="s">
        <v>0</v>
      </c>
      <c r="D6">
        <v>7</v>
      </c>
      <c r="E6" s="1" t="s">
        <v>52</v>
      </c>
      <c r="F6">
        <v>7</v>
      </c>
      <c r="G6" s="1" t="s">
        <v>376</v>
      </c>
      <c r="H6" s="1" t="s">
        <v>29</v>
      </c>
      <c r="I6">
        <v>1</v>
      </c>
      <c r="J6" s="1" t="str">
        <f>+VLOOKUP(bloques1a3[[#This Row],[respuesta]],respuestas.emociones[],2,0)</f>
        <v>asco</v>
      </c>
      <c r="K6" s="1">
        <f>+VLOOKUP(bloques1a3[[#This Row],[niño]],BD.niños[[Código]:[edad]],5,0)</f>
        <v>7</v>
      </c>
      <c r="L6" s="1">
        <f>+IF(bloques1a3[[#This Row],[correcta]]=bloques1a3[[#This Row],[respuesta]],1,0)</f>
        <v>1</v>
      </c>
      <c r="M6" s="1">
        <f>+IF(bloques1a3[[#This Row],[Sexo]]="F",1,0)</f>
        <v>1</v>
      </c>
    </row>
    <row r="7" spans="1:21" x14ac:dyDescent="0.55000000000000004">
      <c r="A7">
        <v>1</v>
      </c>
      <c r="B7" s="1" t="s">
        <v>381</v>
      </c>
      <c r="C7" s="1" t="s">
        <v>0</v>
      </c>
      <c r="D7">
        <v>7</v>
      </c>
      <c r="E7" s="1" t="s">
        <v>56</v>
      </c>
      <c r="F7">
        <v>7</v>
      </c>
      <c r="G7" s="1" t="s">
        <v>376</v>
      </c>
      <c r="H7" s="1" t="s">
        <v>29</v>
      </c>
      <c r="I7">
        <v>1</v>
      </c>
      <c r="J7" s="1" t="str">
        <f>+VLOOKUP(bloques1a3[[#This Row],[respuesta]],respuestas.emociones[],2,0)</f>
        <v>asco</v>
      </c>
      <c r="K7" s="1">
        <f>+VLOOKUP(bloques1a3[[#This Row],[niño]],BD.niños[[Código]:[edad]],5,0)</f>
        <v>8</v>
      </c>
      <c r="L7" s="1">
        <f>+IF(bloques1a3[[#This Row],[correcta]]=bloques1a3[[#This Row],[respuesta]],1,0)</f>
        <v>1</v>
      </c>
      <c r="M7" s="1">
        <f>+IF(bloques1a3[[#This Row],[Sexo]]="F",1,0)</f>
        <v>1</v>
      </c>
    </row>
    <row r="8" spans="1:21" x14ac:dyDescent="0.55000000000000004">
      <c r="A8">
        <v>1</v>
      </c>
      <c r="B8" s="1" t="s">
        <v>381</v>
      </c>
      <c r="C8" s="1" t="s">
        <v>0</v>
      </c>
      <c r="D8">
        <v>7</v>
      </c>
      <c r="E8" s="1" t="s">
        <v>60</v>
      </c>
      <c r="F8">
        <v>3</v>
      </c>
      <c r="G8" s="1" t="s">
        <v>377</v>
      </c>
      <c r="H8" s="1" t="s">
        <v>28</v>
      </c>
      <c r="I8">
        <v>1</v>
      </c>
      <c r="J8" s="1" t="str">
        <f>+VLOOKUP(bloques1a3[[#This Row],[respuesta]],respuestas.emociones[],2,0)</f>
        <v>tristeza</v>
      </c>
      <c r="K8" s="1">
        <f>+VLOOKUP(bloques1a3[[#This Row],[niño]],BD.niños[[Código]:[edad]],5,0)</f>
        <v>10</v>
      </c>
      <c r="L8" s="1">
        <f>+IF(bloques1a3[[#This Row],[correcta]]=bloques1a3[[#This Row],[respuesta]],1,0)</f>
        <v>0</v>
      </c>
      <c r="M8" s="1">
        <f>+IF(bloques1a3[[#This Row],[Sexo]]="F",1,0)</f>
        <v>0</v>
      </c>
    </row>
    <row r="9" spans="1:21" x14ac:dyDescent="0.55000000000000004">
      <c r="A9">
        <v>1</v>
      </c>
      <c r="B9" s="1" t="s">
        <v>381</v>
      </c>
      <c r="C9" s="1" t="s">
        <v>0</v>
      </c>
      <c r="D9">
        <v>7</v>
      </c>
      <c r="E9" s="1" t="s">
        <v>64</v>
      </c>
      <c r="F9">
        <v>3</v>
      </c>
      <c r="G9" s="1" t="s">
        <v>377</v>
      </c>
      <c r="H9" s="1" t="s">
        <v>29</v>
      </c>
      <c r="I9">
        <v>1</v>
      </c>
      <c r="J9" s="1" t="str">
        <f>+VLOOKUP(bloques1a3[[#This Row],[respuesta]],respuestas.emociones[],2,0)</f>
        <v>tristeza</v>
      </c>
      <c r="K9" s="1">
        <f>+VLOOKUP(bloques1a3[[#This Row],[niño]],BD.niños[[Código]:[edad]],5,0)</f>
        <v>9</v>
      </c>
      <c r="L9" s="1">
        <f>+IF(bloques1a3[[#This Row],[correcta]]=bloques1a3[[#This Row],[respuesta]],1,0)</f>
        <v>0</v>
      </c>
      <c r="M9" s="1">
        <f>+IF(bloques1a3[[#This Row],[Sexo]]="F",1,0)</f>
        <v>1</v>
      </c>
    </row>
    <row r="10" spans="1:21" x14ac:dyDescent="0.55000000000000004">
      <c r="A10">
        <v>1</v>
      </c>
      <c r="B10" s="1" t="s">
        <v>381</v>
      </c>
      <c r="C10" s="1" t="s">
        <v>0</v>
      </c>
      <c r="D10">
        <v>7</v>
      </c>
      <c r="E10" s="1" t="s">
        <v>68</v>
      </c>
      <c r="F10">
        <v>1</v>
      </c>
      <c r="G10" s="1" t="s">
        <v>377</v>
      </c>
      <c r="H10" s="1" t="s">
        <v>28</v>
      </c>
      <c r="I10">
        <v>1</v>
      </c>
      <c r="J10" s="1" t="str">
        <f>+VLOOKUP(bloques1a3[[#This Row],[respuesta]],respuestas.emociones[],2,0)</f>
        <v>neutra</v>
      </c>
      <c r="K10" s="1">
        <f>+VLOOKUP(bloques1a3[[#This Row],[niño]],BD.niños[[Código]:[edad]],5,0)</f>
        <v>10</v>
      </c>
      <c r="L10" s="1">
        <f>+IF(bloques1a3[[#This Row],[correcta]]=bloques1a3[[#This Row],[respuesta]],1,0)</f>
        <v>0</v>
      </c>
      <c r="M10" s="1">
        <f>+IF(bloques1a3[[#This Row],[Sexo]]="F",1,0)</f>
        <v>0</v>
      </c>
    </row>
    <row r="11" spans="1:21" x14ac:dyDescent="0.55000000000000004">
      <c r="A11">
        <v>1</v>
      </c>
      <c r="B11" s="1" t="s">
        <v>381</v>
      </c>
      <c r="C11" s="1" t="s">
        <v>0</v>
      </c>
      <c r="D11">
        <v>7</v>
      </c>
      <c r="E11" s="1" t="s">
        <v>72</v>
      </c>
      <c r="F11">
        <v>3</v>
      </c>
      <c r="G11" s="1" t="s">
        <v>377</v>
      </c>
      <c r="H11" s="1" t="s">
        <v>29</v>
      </c>
      <c r="I11">
        <v>1</v>
      </c>
      <c r="J11" s="1" t="str">
        <f>+VLOOKUP(bloques1a3[[#This Row],[respuesta]],respuestas.emociones[],2,0)</f>
        <v>tristeza</v>
      </c>
      <c r="K11" s="1">
        <f>+VLOOKUP(bloques1a3[[#This Row],[niño]],BD.niños[[Código]:[edad]],5,0)</f>
        <v>9</v>
      </c>
      <c r="L11" s="1">
        <f>+IF(bloques1a3[[#This Row],[correcta]]=bloques1a3[[#This Row],[respuesta]],1,0)</f>
        <v>0</v>
      </c>
      <c r="M11" s="1">
        <f>+IF(bloques1a3[[#This Row],[Sexo]]="F",1,0)</f>
        <v>1</v>
      </c>
    </row>
    <row r="12" spans="1:21" x14ac:dyDescent="0.55000000000000004">
      <c r="A12">
        <v>1</v>
      </c>
      <c r="B12" s="1" t="s">
        <v>381</v>
      </c>
      <c r="C12" s="1" t="s">
        <v>0</v>
      </c>
      <c r="D12">
        <v>7</v>
      </c>
      <c r="E12" s="1" t="s">
        <v>75</v>
      </c>
      <c r="F12">
        <v>3</v>
      </c>
      <c r="G12" s="1" t="s">
        <v>377</v>
      </c>
      <c r="H12" s="1" t="s">
        <v>29</v>
      </c>
      <c r="I12">
        <v>1</v>
      </c>
      <c r="J12" s="1" t="str">
        <f>+VLOOKUP(bloques1a3[[#This Row],[respuesta]],respuestas.emociones[],2,0)</f>
        <v>tristeza</v>
      </c>
      <c r="K12" s="1">
        <f>+VLOOKUP(bloques1a3[[#This Row],[niño]],BD.niños[[Código]:[edad]],5,0)</f>
        <v>10</v>
      </c>
      <c r="L12" s="1">
        <f>+IF(bloques1a3[[#This Row],[correcta]]=bloques1a3[[#This Row],[respuesta]],1,0)</f>
        <v>0</v>
      </c>
      <c r="M12" s="1">
        <f>+IF(bloques1a3[[#This Row],[Sexo]]="F",1,0)</f>
        <v>1</v>
      </c>
    </row>
    <row r="13" spans="1:21" x14ac:dyDescent="0.55000000000000004">
      <c r="A13">
        <v>1</v>
      </c>
      <c r="B13" s="1" t="s">
        <v>381</v>
      </c>
      <c r="C13" s="1" t="s">
        <v>0</v>
      </c>
      <c r="D13">
        <v>7</v>
      </c>
      <c r="E13" s="1" t="s">
        <v>78</v>
      </c>
      <c r="F13">
        <v>3</v>
      </c>
      <c r="G13" s="1" t="s">
        <v>375</v>
      </c>
      <c r="H13" s="1" t="s">
        <v>28</v>
      </c>
      <c r="I13">
        <v>1</v>
      </c>
      <c r="J13" s="1" t="str">
        <f>+VLOOKUP(bloques1a3[[#This Row],[respuesta]],respuestas.emociones[],2,0)</f>
        <v>tristeza</v>
      </c>
      <c r="K13" s="1">
        <f>+VLOOKUP(bloques1a3[[#This Row],[niño]],BD.niños[[Código]:[edad]],5,0)</f>
        <v>6</v>
      </c>
      <c r="L13" s="1">
        <f>+IF(bloques1a3[[#This Row],[correcta]]=bloques1a3[[#This Row],[respuesta]],1,0)</f>
        <v>0</v>
      </c>
      <c r="M13" s="1">
        <f>+IF(bloques1a3[[#This Row],[Sexo]]="F",1,0)</f>
        <v>0</v>
      </c>
    </row>
    <row r="14" spans="1:21" x14ac:dyDescent="0.55000000000000004">
      <c r="A14">
        <v>1</v>
      </c>
      <c r="B14" s="1" t="s">
        <v>381</v>
      </c>
      <c r="C14" s="1" t="s">
        <v>0</v>
      </c>
      <c r="D14">
        <v>7</v>
      </c>
      <c r="E14" s="1" t="s">
        <v>82</v>
      </c>
      <c r="F14">
        <v>3</v>
      </c>
      <c r="G14" s="1" t="s">
        <v>375</v>
      </c>
      <c r="H14" s="1" t="s">
        <v>29</v>
      </c>
      <c r="I14">
        <v>1</v>
      </c>
      <c r="J14" s="1" t="str">
        <f>+VLOOKUP(bloques1a3[[#This Row],[respuesta]],respuestas.emociones[],2,0)</f>
        <v>tristeza</v>
      </c>
      <c r="K14" s="1">
        <f>+VLOOKUP(bloques1a3[[#This Row],[niño]],BD.niños[[Código]:[edad]],5,0)</f>
        <v>6</v>
      </c>
      <c r="L14" s="1">
        <f>+IF(bloques1a3[[#This Row],[correcta]]=bloques1a3[[#This Row],[respuesta]],1,0)</f>
        <v>0</v>
      </c>
      <c r="M14" s="1">
        <f>+IF(bloques1a3[[#This Row],[Sexo]]="F",1,0)</f>
        <v>1</v>
      </c>
    </row>
    <row r="15" spans="1:21" x14ac:dyDescent="0.55000000000000004">
      <c r="A15">
        <v>1</v>
      </c>
      <c r="B15" s="1" t="s">
        <v>381</v>
      </c>
      <c r="C15" s="1" t="s">
        <v>0</v>
      </c>
      <c r="D15">
        <v>7</v>
      </c>
      <c r="E15" s="1" t="s">
        <v>85</v>
      </c>
      <c r="F15">
        <v>1</v>
      </c>
      <c r="G15" s="1" t="s">
        <v>375</v>
      </c>
      <c r="H15" s="1" t="s">
        <v>28</v>
      </c>
      <c r="I15">
        <v>1</v>
      </c>
      <c r="J15" s="1" t="str">
        <f>+VLOOKUP(bloques1a3[[#This Row],[respuesta]],respuestas.emociones[],2,0)</f>
        <v>neutra</v>
      </c>
      <c r="K15" s="1">
        <f>+VLOOKUP(bloques1a3[[#This Row],[niño]],BD.niños[[Código]:[edad]],5,0)</f>
        <v>6</v>
      </c>
      <c r="L15" s="1">
        <f>+IF(bloques1a3[[#This Row],[correcta]]=bloques1a3[[#This Row],[respuesta]],1,0)</f>
        <v>0</v>
      </c>
      <c r="M15" s="1">
        <f>+IF(bloques1a3[[#This Row],[Sexo]]="F",1,0)</f>
        <v>0</v>
      </c>
    </row>
    <row r="16" spans="1:21" x14ac:dyDescent="0.55000000000000004">
      <c r="A16">
        <v>1</v>
      </c>
      <c r="B16" s="1" t="s">
        <v>381</v>
      </c>
      <c r="C16" s="1" t="s">
        <v>0</v>
      </c>
      <c r="D16">
        <v>7</v>
      </c>
      <c r="E16" s="1" t="s">
        <v>184</v>
      </c>
      <c r="F16">
        <v>3</v>
      </c>
      <c r="G16" s="1" t="s">
        <v>376</v>
      </c>
      <c r="H16" s="1" t="s">
        <v>28</v>
      </c>
      <c r="I16">
        <v>1</v>
      </c>
      <c r="J16" s="1" t="str">
        <f>+VLOOKUP(bloques1a3[[#This Row],[respuesta]],respuestas.emociones[],2,0)</f>
        <v>tristeza</v>
      </c>
      <c r="K16" s="1">
        <f>+VLOOKUP(bloques1a3[[#This Row],[niño]],BD.niños[[Código]:[edad]],5,0)</f>
        <v>7</v>
      </c>
      <c r="L16" s="1">
        <f>+IF(bloques1a3[[#This Row],[correcta]]=bloques1a3[[#This Row],[respuesta]],1,0)</f>
        <v>0</v>
      </c>
      <c r="M16" s="1">
        <f>+IF(bloques1a3[[#This Row],[Sexo]]="F",1,0)</f>
        <v>0</v>
      </c>
    </row>
    <row r="17" spans="1:13" x14ac:dyDescent="0.55000000000000004">
      <c r="A17">
        <v>1</v>
      </c>
      <c r="B17" s="1" t="s">
        <v>381</v>
      </c>
      <c r="C17" s="1" t="s">
        <v>0</v>
      </c>
      <c r="D17">
        <v>7</v>
      </c>
      <c r="E17" s="1" t="s">
        <v>187</v>
      </c>
      <c r="F17">
        <v>7</v>
      </c>
      <c r="G17" s="1" t="s">
        <v>376</v>
      </c>
      <c r="H17" s="1" t="s">
        <v>29</v>
      </c>
      <c r="I17">
        <v>1</v>
      </c>
      <c r="J17" s="1" t="str">
        <f>+VLOOKUP(bloques1a3[[#This Row],[respuesta]],respuestas.emociones[],2,0)</f>
        <v>asco</v>
      </c>
      <c r="K17" s="1">
        <f>+VLOOKUP(bloques1a3[[#This Row],[niño]],BD.niños[[Código]:[edad]],5,0)</f>
        <v>8</v>
      </c>
      <c r="L17" s="1">
        <f>+IF(bloques1a3[[#This Row],[correcta]]=bloques1a3[[#This Row],[respuesta]],1,0)</f>
        <v>1</v>
      </c>
      <c r="M17" s="1">
        <f>+IF(bloques1a3[[#This Row],[Sexo]]="F",1,0)</f>
        <v>1</v>
      </c>
    </row>
    <row r="18" spans="1:13" x14ac:dyDescent="0.55000000000000004">
      <c r="A18">
        <v>1</v>
      </c>
      <c r="B18" s="1" t="s">
        <v>381</v>
      </c>
      <c r="C18" s="1" t="s">
        <v>0</v>
      </c>
      <c r="D18">
        <v>7</v>
      </c>
      <c r="E18" s="1" t="s">
        <v>192</v>
      </c>
      <c r="F18">
        <v>7</v>
      </c>
      <c r="G18" s="1" t="s">
        <v>376</v>
      </c>
      <c r="H18" s="1" t="s">
        <v>28</v>
      </c>
      <c r="I18">
        <v>1</v>
      </c>
      <c r="J18" s="1" t="str">
        <f>+VLOOKUP(bloques1a3[[#This Row],[respuesta]],respuestas.emociones[],2,0)</f>
        <v>asco</v>
      </c>
      <c r="K18" s="1">
        <f>+VLOOKUP(bloques1a3[[#This Row],[niño]],BD.niños[[Código]:[edad]],5,0)</f>
        <v>7</v>
      </c>
      <c r="L18" s="1">
        <f>+IF(bloques1a3[[#This Row],[correcta]]=bloques1a3[[#This Row],[respuesta]],1,0)</f>
        <v>1</v>
      </c>
      <c r="M18" s="1">
        <f>+IF(bloques1a3[[#This Row],[Sexo]]="F",1,0)</f>
        <v>0</v>
      </c>
    </row>
    <row r="19" spans="1:13" x14ac:dyDescent="0.55000000000000004">
      <c r="A19">
        <v>1</v>
      </c>
      <c r="B19" s="1" t="s">
        <v>381</v>
      </c>
      <c r="C19" s="1" t="s">
        <v>0</v>
      </c>
      <c r="D19">
        <v>7</v>
      </c>
      <c r="E19" s="1" t="s">
        <v>195</v>
      </c>
      <c r="F19">
        <v>7</v>
      </c>
      <c r="G19" s="1" t="s">
        <v>377</v>
      </c>
      <c r="H19" s="1" t="s">
        <v>28</v>
      </c>
      <c r="I19">
        <v>1</v>
      </c>
      <c r="J19" s="1" t="str">
        <f>+VLOOKUP(bloques1a3[[#This Row],[respuesta]],respuestas.emociones[],2,0)</f>
        <v>asco</v>
      </c>
      <c r="K19" s="1">
        <f>+VLOOKUP(bloques1a3[[#This Row],[niño]],BD.niños[[Código]:[edad]],5,0)</f>
        <v>10</v>
      </c>
      <c r="L19" s="1">
        <f>+IF(bloques1a3[[#This Row],[correcta]]=bloques1a3[[#This Row],[respuesta]],1,0)</f>
        <v>1</v>
      </c>
      <c r="M19" s="1">
        <f>+IF(bloques1a3[[#This Row],[Sexo]]="F",1,0)</f>
        <v>0</v>
      </c>
    </row>
    <row r="20" spans="1:13" x14ac:dyDescent="0.55000000000000004">
      <c r="A20">
        <v>1</v>
      </c>
      <c r="B20" s="1" t="s">
        <v>381</v>
      </c>
      <c r="C20" s="1" t="s">
        <v>0</v>
      </c>
      <c r="D20">
        <v>7</v>
      </c>
      <c r="E20" s="1" t="s">
        <v>199</v>
      </c>
      <c r="F20">
        <v>7</v>
      </c>
      <c r="G20" s="1" t="s">
        <v>377</v>
      </c>
      <c r="H20" s="1" t="s">
        <v>28</v>
      </c>
      <c r="I20">
        <v>1</v>
      </c>
      <c r="J20" s="1" t="str">
        <f>+VLOOKUP(bloques1a3[[#This Row],[respuesta]],respuestas.emociones[],2,0)</f>
        <v>asco</v>
      </c>
      <c r="K20" s="1">
        <f>+VLOOKUP(bloques1a3[[#This Row],[niño]],BD.niños[[Código]:[edad]],5,0)</f>
        <v>9</v>
      </c>
      <c r="L20" s="1">
        <f>+IF(bloques1a3[[#This Row],[correcta]]=bloques1a3[[#This Row],[respuesta]],1,0)</f>
        <v>1</v>
      </c>
      <c r="M20" s="1">
        <f>+IF(bloques1a3[[#This Row],[Sexo]]="F",1,0)</f>
        <v>0</v>
      </c>
    </row>
    <row r="21" spans="1:13" x14ac:dyDescent="0.55000000000000004">
      <c r="A21">
        <v>1</v>
      </c>
      <c r="B21" s="1" t="s">
        <v>381</v>
      </c>
      <c r="C21" s="1" t="s">
        <v>0</v>
      </c>
      <c r="D21">
        <v>7</v>
      </c>
      <c r="E21" s="1" t="s">
        <v>203</v>
      </c>
      <c r="F21">
        <v>1</v>
      </c>
      <c r="G21" s="1" t="s">
        <v>377</v>
      </c>
      <c r="H21" s="1" t="s">
        <v>29</v>
      </c>
      <c r="I21">
        <v>1</v>
      </c>
      <c r="J21" s="1" t="str">
        <f>+VLOOKUP(bloques1a3[[#This Row],[respuesta]],respuestas.emociones[],2,0)</f>
        <v>neutra</v>
      </c>
      <c r="K21" s="1">
        <f>+VLOOKUP(bloques1a3[[#This Row],[niño]],BD.niños[[Código]:[edad]],5,0)</f>
        <v>9</v>
      </c>
      <c r="L21" s="1">
        <f>+IF(bloques1a3[[#This Row],[correcta]]=bloques1a3[[#This Row],[respuesta]],1,0)</f>
        <v>0</v>
      </c>
      <c r="M21" s="1">
        <f>+IF(bloques1a3[[#This Row],[Sexo]]="F",1,0)</f>
        <v>1</v>
      </c>
    </row>
    <row r="22" spans="1:13" x14ac:dyDescent="0.55000000000000004">
      <c r="A22">
        <v>1</v>
      </c>
      <c r="B22" s="1" t="s">
        <v>381</v>
      </c>
      <c r="C22" s="1" t="s">
        <v>0</v>
      </c>
      <c r="D22">
        <v>7</v>
      </c>
      <c r="E22" s="1" t="s">
        <v>206</v>
      </c>
      <c r="F22">
        <v>7</v>
      </c>
      <c r="G22" s="1" t="s">
        <v>377</v>
      </c>
      <c r="H22" s="1" t="s">
        <v>29</v>
      </c>
      <c r="I22">
        <v>1</v>
      </c>
      <c r="J22" s="1" t="str">
        <f>+VLOOKUP(bloques1a3[[#This Row],[respuesta]],respuestas.emociones[],2,0)</f>
        <v>asco</v>
      </c>
      <c r="K22" s="1">
        <f>+VLOOKUP(bloques1a3[[#This Row],[niño]],BD.niños[[Código]:[edad]],5,0)</f>
        <v>10</v>
      </c>
      <c r="L22" s="1">
        <f>+IF(bloques1a3[[#This Row],[correcta]]=bloques1a3[[#This Row],[respuesta]],1,0)</f>
        <v>1</v>
      </c>
      <c r="M22" s="1">
        <f>+IF(bloques1a3[[#This Row],[Sexo]]="F",1,0)</f>
        <v>1</v>
      </c>
    </row>
    <row r="23" spans="1:13" x14ac:dyDescent="0.55000000000000004">
      <c r="A23">
        <v>1</v>
      </c>
      <c r="B23" s="1" t="s">
        <v>381</v>
      </c>
      <c r="C23" s="1" t="s">
        <v>0</v>
      </c>
      <c r="D23">
        <v>7</v>
      </c>
      <c r="E23" s="1" t="s">
        <v>210</v>
      </c>
      <c r="F23">
        <v>7</v>
      </c>
      <c r="G23" s="1" t="s">
        <v>376</v>
      </c>
      <c r="H23" s="1" t="s">
        <v>28</v>
      </c>
      <c r="I23">
        <v>1</v>
      </c>
      <c r="J23" s="1" t="str">
        <f>+VLOOKUP(bloques1a3[[#This Row],[respuesta]],respuestas.emociones[],2,0)</f>
        <v>asco</v>
      </c>
      <c r="K23" s="1">
        <f>+VLOOKUP(bloques1a3[[#This Row],[niño]],BD.niños[[Código]:[edad]],5,0)</f>
        <v>7</v>
      </c>
      <c r="L23" s="1">
        <f>+IF(bloques1a3[[#This Row],[correcta]]=bloques1a3[[#This Row],[respuesta]],1,0)</f>
        <v>1</v>
      </c>
      <c r="M23" s="1">
        <f>+IF(bloques1a3[[#This Row],[Sexo]]="F",1,0)</f>
        <v>0</v>
      </c>
    </row>
    <row r="24" spans="1:13" x14ac:dyDescent="0.55000000000000004">
      <c r="A24">
        <v>1</v>
      </c>
      <c r="B24" s="1" t="s">
        <v>381</v>
      </c>
      <c r="C24" s="1" t="s">
        <v>0</v>
      </c>
      <c r="D24">
        <v>7</v>
      </c>
      <c r="E24" s="1" t="s">
        <v>274</v>
      </c>
      <c r="F24">
        <v>3</v>
      </c>
      <c r="G24" s="1" t="s">
        <v>375</v>
      </c>
      <c r="H24" s="1" t="s">
        <v>28</v>
      </c>
      <c r="I24">
        <v>1</v>
      </c>
      <c r="J24" s="1" t="str">
        <f>+VLOOKUP(bloques1a3[[#This Row],[respuesta]],respuestas.emociones[],2,0)</f>
        <v>tristeza</v>
      </c>
      <c r="K24" s="1">
        <f>+VLOOKUP(bloques1a3[[#This Row],[niño]],BD.niños[[Código]:[edad]],5,0)</f>
        <v>6</v>
      </c>
      <c r="L24" s="1">
        <f>+IF(bloques1a3[[#This Row],[correcta]]=bloques1a3[[#This Row],[respuesta]],1,0)</f>
        <v>0</v>
      </c>
      <c r="M24" s="1">
        <f>+IF(bloques1a3[[#This Row],[Sexo]]="F",1,0)</f>
        <v>0</v>
      </c>
    </row>
    <row r="25" spans="1:13" x14ac:dyDescent="0.55000000000000004">
      <c r="A25">
        <v>1</v>
      </c>
      <c r="B25" s="1" t="s">
        <v>381</v>
      </c>
      <c r="C25" s="1" t="s">
        <v>0</v>
      </c>
      <c r="D25">
        <v>7</v>
      </c>
      <c r="E25" s="1" t="s">
        <v>276</v>
      </c>
      <c r="F25">
        <v>3</v>
      </c>
      <c r="G25" s="1" t="s">
        <v>375</v>
      </c>
      <c r="H25" s="1" t="s">
        <v>28</v>
      </c>
      <c r="I25">
        <v>1</v>
      </c>
      <c r="J25" s="1" t="str">
        <f>+VLOOKUP(bloques1a3[[#This Row],[respuesta]],respuestas.emociones[],2,0)</f>
        <v>tristeza</v>
      </c>
      <c r="K25" s="1">
        <f>+VLOOKUP(bloques1a3[[#This Row],[niño]],BD.niños[[Código]:[edad]],5,0)</f>
        <v>6</v>
      </c>
      <c r="L25" s="1">
        <f>+IF(bloques1a3[[#This Row],[correcta]]=bloques1a3[[#This Row],[respuesta]],1,0)</f>
        <v>0</v>
      </c>
      <c r="M25" s="1">
        <f>+IF(bloques1a3[[#This Row],[Sexo]]="F",1,0)</f>
        <v>0</v>
      </c>
    </row>
    <row r="26" spans="1:13" x14ac:dyDescent="0.55000000000000004">
      <c r="A26">
        <v>1</v>
      </c>
      <c r="B26" s="1" t="s">
        <v>381</v>
      </c>
      <c r="C26" s="1" t="s">
        <v>0</v>
      </c>
      <c r="D26">
        <v>7</v>
      </c>
      <c r="E26" s="1" t="s">
        <v>279</v>
      </c>
      <c r="F26">
        <v>3</v>
      </c>
      <c r="G26" s="1" t="s">
        <v>376</v>
      </c>
      <c r="H26" s="1" t="s">
        <v>29</v>
      </c>
      <c r="I26">
        <v>1</v>
      </c>
      <c r="J26" s="1" t="str">
        <f>+VLOOKUP(bloques1a3[[#This Row],[respuesta]],respuestas.emociones[],2,0)</f>
        <v>tristeza</v>
      </c>
      <c r="K26" s="1">
        <f>+VLOOKUP(bloques1a3[[#This Row],[niño]],BD.niños[[Código]:[edad]],5,0)</f>
        <v>7</v>
      </c>
      <c r="L26" s="1">
        <f>+IF(bloques1a3[[#This Row],[correcta]]=bloques1a3[[#This Row],[respuesta]],1,0)</f>
        <v>0</v>
      </c>
      <c r="M26" s="1">
        <f>+IF(bloques1a3[[#This Row],[Sexo]]="F",1,0)</f>
        <v>1</v>
      </c>
    </row>
    <row r="27" spans="1:13" x14ac:dyDescent="0.55000000000000004">
      <c r="A27">
        <v>1</v>
      </c>
      <c r="B27" s="1" t="s">
        <v>381</v>
      </c>
      <c r="C27" s="1" t="s">
        <v>0</v>
      </c>
      <c r="D27">
        <v>7</v>
      </c>
      <c r="E27" s="1" t="s">
        <v>282</v>
      </c>
      <c r="F27">
        <v>1</v>
      </c>
      <c r="G27" s="1" t="s">
        <v>375</v>
      </c>
      <c r="H27" s="1" t="s">
        <v>29</v>
      </c>
      <c r="I27">
        <v>1</v>
      </c>
      <c r="J27" s="1" t="str">
        <f>+VLOOKUP(bloques1a3[[#This Row],[respuesta]],respuestas.emociones[],2,0)</f>
        <v>neutra</v>
      </c>
      <c r="K27" s="1">
        <f>+VLOOKUP(bloques1a3[[#This Row],[niño]],BD.niños[[Código]:[edad]],5,0)</f>
        <v>5</v>
      </c>
      <c r="L27" s="1">
        <f>+IF(bloques1a3[[#This Row],[correcta]]=bloques1a3[[#This Row],[respuesta]],1,0)</f>
        <v>0</v>
      </c>
      <c r="M27" s="1">
        <f>+IF(bloques1a3[[#This Row],[Sexo]]="F",1,0)</f>
        <v>1</v>
      </c>
    </row>
    <row r="28" spans="1:13" x14ac:dyDescent="0.55000000000000004">
      <c r="A28">
        <v>1</v>
      </c>
      <c r="B28" s="1" t="s">
        <v>381</v>
      </c>
      <c r="C28" s="1" t="s">
        <v>0</v>
      </c>
      <c r="D28">
        <v>7</v>
      </c>
      <c r="E28" s="1" t="s">
        <v>352</v>
      </c>
      <c r="F28">
        <v>7</v>
      </c>
      <c r="G28" s="1" t="s">
        <v>376</v>
      </c>
      <c r="H28" s="1" t="s">
        <v>29</v>
      </c>
      <c r="I28">
        <v>1</v>
      </c>
      <c r="J28" s="1" t="str">
        <f>+VLOOKUP(bloques1a3[[#This Row],[respuesta]],respuestas.emociones[],2,0)</f>
        <v>asco</v>
      </c>
      <c r="K28" s="1">
        <f>+VLOOKUP(bloques1a3[[#This Row],[niño]],BD.niños[[Código]:[edad]],5,0)</f>
        <v>8</v>
      </c>
      <c r="L28" s="1">
        <f>+IF(bloques1a3[[#This Row],[correcta]]=bloques1a3[[#This Row],[respuesta]],1,0)</f>
        <v>1</v>
      </c>
      <c r="M28" s="1">
        <f>+IF(bloques1a3[[#This Row],[Sexo]]="F",1,0)</f>
        <v>1</v>
      </c>
    </row>
    <row r="29" spans="1:13" x14ac:dyDescent="0.55000000000000004">
      <c r="A29">
        <v>1</v>
      </c>
      <c r="B29" s="1" t="s">
        <v>381</v>
      </c>
      <c r="C29" s="1" t="s">
        <v>0</v>
      </c>
      <c r="D29">
        <v>7</v>
      </c>
      <c r="E29" s="1" t="s">
        <v>357</v>
      </c>
      <c r="F29">
        <v>3</v>
      </c>
      <c r="G29" s="1" t="s">
        <v>376</v>
      </c>
      <c r="H29" s="1" t="s">
        <v>28</v>
      </c>
      <c r="I29">
        <v>1</v>
      </c>
      <c r="J29" s="1" t="str">
        <f>+VLOOKUP(bloques1a3[[#This Row],[respuesta]],respuestas.emociones[],2,0)</f>
        <v>tristeza</v>
      </c>
      <c r="K29" s="1">
        <f>+VLOOKUP(bloques1a3[[#This Row],[niño]],BD.niños[[Código]:[edad]],5,0)</f>
        <v>7</v>
      </c>
      <c r="L29" s="1">
        <f>+IF(bloques1a3[[#This Row],[correcta]]=bloques1a3[[#This Row],[respuesta]],1,0)</f>
        <v>0</v>
      </c>
      <c r="M29" s="1">
        <f>+IF(bloques1a3[[#This Row],[Sexo]]="F",1,0)</f>
        <v>0</v>
      </c>
    </row>
    <row r="30" spans="1:13" x14ac:dyDescent="0.55000000000000004">
      <c r="A30">
        <v>1</v>
      </c>
      <c r="B30" s="1" t="s">
        <v>381</v>
      </c>
      <c r="C30" s="1" t="s">
        <v>0</v>
      </c>
      <c r="D30">
        <v>7</v>
      </c>
      <c r="E30" s="1" t="s">
        <v>360</v>
      </c>
      <c r="F30">
        <v>7</v>
      </c>
      <c r="G30" s="1" t="s">
        <v>377</v>
      </c>
      <c r="H30" s="1" t="s">
        <v>28</v>
      </c>
      <c r="I30">
        <v>1</v>
      </c>
      <c r="J30" s="1" t="str">
        <f>+VLOOKUP(bloques1a3[[#This Row],[respuesta]],respuestas.emociones[],2,0)</f>
        <v>asco</v>
      </c>
      <c r="K30" s="1">
        <f>+VLOOKUP(bloques1a3[[#This Row],[niño]],BD.niños[[Código]:[edad]],5,0)</f>
        <v>9</v>
      </c>
      <c r="L30" s="1">
        <f>+IF(bloques1a3[[#This Row],[correcta]]=bloques1a3[[#This Row],[respuesta]],1,0)</f>
        <v>1</v>
      </c>
      <c r="M30" s="1">
        <f>+IF(bloques1a3[[#This Row],[Sexo]]="F",1,0)</f>
        <v>0</v>
      </c>
    </row>
    <row r="31" spans="1:13" x14ac:dyDescent="0.55000000000000004">
      <c r="A31">
        <v>1</v>
      </c>
      <c r="B31" s="1" t="s">
        <v>381</v>
      </c>
      <c r="C31" s="1" t="s">
        <v>0</v>
      </c>
      <c r="D31">
        <v>7</v>
      </c>
      <c r="E31" s="1" t="s">
        <v>364</v>
      </c>
      <c r="F31">
        <v>3</v>
      </c>
      <c r="G31" s="1" t="s">
        <v>377</v>
      </c>
      <c r="H31" s="1" t="s">
        <v>28</v>
      </c>
      <c r="I31">
        <v>1</v>
      </c>
      <c r="J31" s="1" t="str">
        <f>+VLOOKUP(bloques1a3[[#This Row],[respuesta]],respuestas.emociones[],2,0)</f>
        <v>tristeza</v>
      </c>
      <c r="K31" s="1">
        <f>+VLOOKUP(bloques1a3[[#This Row],[niño]],BD.niños[[Código]:[edad]],5,0)</f>
        <v>10</v>
      </c>
      <c r="L31" s="1">
        <f>+IF(bloques1a3[[#This Row],[correcta]]=bloques1a3[[#This Row],[respuesta]],1,0)</f>
        <v>0</v>
      </c>
      <c r="M31" s="1">
        <f>+IF(bloques1a3[[#This Row],[Sexo]]="F",1,0)</f>
        <v>0</v>
      </c>
    </row>
    <row r="32" spans="1:13" x14ac:dyDescent="0.55000000000000004">
      <c r="A32">
        <v>1</v>
      </c>
      <c r="B32" s="1" t="s">
        <v>381</v>
      </c>
      <c r="C32" s="1" t="s">
        <v>0</v>
      </c>
      <c r="D32">
        <v>7</v>
      </c>
      <c r="E32" s="1" t="s">
        <v>368</v>
      </c>
      <c r="F32">
        <v>3</v>
      </c>
      <c r="G32" s="1" t="s">
        <v>377</v>
      </c>
      <c r="H32" s="1" t="s">
        <v>28</v>
      </c>
      <c r="I32">
        <v>1</v>
      </c>
      <c r="J32" s="1" t="str">
        <f>+VLOOKUP(bloques1a3[[#This Row],[respuesta]],respuestas.emociones[],2,0)</f>
        <v>tristeza</v>
      </c>
      <c r="K32" s="1">
        <f>+VLOOKUP(bloques1a3[[#This Row],[niño]],BD.niños[[Código]:[edad]],5,0)</f>
        <v>11</v>
      </c>
      <c r="L32" s="1">
        <f>+IF(bloques1a3[[#This Row],[correcta]]=bloques1a3[[#This Row],[respuesta]],1,0)</f>
        <v>0</v>
      </c>
      <c r="M32" s="1">
        <f>+IF(bloques1a3[[#This Row],[Sexo]]="F",1,0)</f>
        <v>0</v>
      </c>
    </row>
    <row r="33" spans="1:13" x14ac:dyDescent="0.55000000000000004">
      <c r="A33">
        <v>1</v>
      </c>
      <c r="B33" s="1" t="s">
        <v>381</v>
      </c>
      <c r="C33" s="1" t="s">
        <v>0</v>
      </c>
      <c r="D33">
        <v>7</v>
      </c>
      <c r="E33" s="1" t="s">
        <v>371</v>
      </c>
      <c r="F33">
        <v>3</v>
      </c>
      <c r="G33" s="1" t="s">
        <v>377</v>
      </c>
      <c r="H33" s="1" t="s">
        <v>29</v>
      </c>
      <c r="I33">
        <v>1</v>
      </c>
      <c r="J33" s="1" t="str">
        <f>+VLOOKUP(bloques1a3[[#This Row],[respuesta]],respuestas.emociones[],2,0)</f>
        <v>tristeza</v>
      </c>
      <c r="K33" s="1">
        <f>+VLOOKUP(bloques1a3[[#This Row],[niño]],BD.niños[[Código]:[edad]],5,0)</f>
        <v>9</v>
      </c>
      <c r="L33" s="1">
        <f>+IF(bloques1a3[[#This Row],[correcta]]=bloques1a3[[#This Row],[respuesta]],1,0)</f>
        <v>0</v>
      </c>
      <c r="M33" s="1">
        <f>+IF(bloques1a3[[#This Row],[Sexo]]="F",1,0)</f>
        <v>1</v>
      </c>
    </row>
    <row r="34" spans="1:13" x14ac:dyDescent="0.55000000000000004">
      <c r="A34">
        <v>2</v>
      </c>
      <c r="B34" s="1" t="s">
        <v>382</v>
      </c>
      <c r="C34" s="1" t="s">
        <v>0</v>
      </c>
      <c r="D34">
        <v>7</v>
      </c>
      <c r="E34" s="1" t="s">
        <v>36</v>
      </c>
      <c r="F34">
        <v>7</v>
      </c>
      <c r="G34" s="1" t="s">
        <v>375</v>
      </c>
      <c r="H34" s="1" t="s">
        <v>28</v>
      </c>
      <c r="I34">
        <v>1</v>
      </c>
      <c r="J34" s="1" t="str">
        <f>+VLOOKUP(bloques1a3[[#This Row],[respuesta]],respuestas.emociones[],2,0)</f>
        <v>asco</v>
      </c>
      <c r="K34" s="1">
        <f>+VLOOKUP(bloques1a3[[#This Row],[niño]],BD.niños[[Código]:[edad]],5,0)</f>
        <v>5</v>
      </c>
      <c r="L34" s="1">
        <f>+IF(bloques1a3[[#This Row],[correcta]]=bloques1a3[[#This Row],[respuesta]],1,0)</f>
        <v>1</v>
      </c>
      <c r="M34" s="1">
        <f>+IF(bloques1a3[[#This Row],[Sexo]]="F",1,0)</f>
        <v>0</v>
      </c>
    </row>
    <row r="35" spans="1:13" x14ac:dyDescent="0.55000000000000004">
      <c r="A35">
        <v>2</v>
      </c>
      <c r="B35" s="1" t="s">
        <v>382</v>
      </c>
      <c r="C35" s="1" t="s">
        <v>0</v>
      </c>
      <c r="D35">
        <v>7</v>
      </c>
      <c r="E35" s="1" t="s">
        <v>40</v>
      </c>
      <c r="F35">
        <v>2</v>
      </c>
      <c r="G35" s="1" t="s">
        <v>376</v>
      </c>
      <c r="H35" s="1" t="s">
        <v>28</v>
      </c>
      <c r="I35">
        <v>1</v>
      </c>
      <c r="J35" s="1" t="str">
        <f>+VLOOKUP(bloques1a3[[#This Row],[respuesta]],respuestas.emociones[],2,0)</f>
        <v>alegria</v>
      </c>
      <c r="K35" s="1">
        <f>+VLOOKUP(bloques1a3[[#This Row],[niño]],BD.niños[[Código]:[edad]],5,0)</f>
        <v>7</v>
      </c>
      <c r="L35" s="1">
        <f>+IF(bloques1a3[[#This Row],[correcta]]=bloques1a3[[#This Row],[respuesta]],1,0)</f>
        <v>0</v>
      </c>
      <c r="M35" s="1">
        <f>+IF(bloques1a3[[#This Row],[Sexo]]="F",1,0)</f>
        <v>0</v>
      </c>
    </row>
    <row r="36" spans="1:13" x14ac:dyDescent="0.55000000000000004">
      <c r="A36">
        <v>2</v>
      </c>
      <c r="B36" s="1" t="s">
        <v>382</v>
      </c>
      <c r="C36" s="1" t="s">
        <v>0</v>
      </c>
      <c r="D36">
        <v>7</v>
      </c>
      <c r="E36" s="1" t="s">
        <v>44</v>
      </c>
      <c r="F36">
        <v>2</v>
      </c>
      <c r="G36" s="1" t="s">
        <v>376</v>
      </c>
      <c r="H36" s="1" t="s">
        <v>29</v>
      </c>
      <c r="I36">
        <v>1</v>
      </c>
      <c r="J36" s="1" t="str">
        <f>+VLOOKUP(bloques1a3[[#This Row],[respuesta]],respuestas.emociones[],2,0)</f>
        <v>alegria</v>
      </c>
      <c r="K36" s="1">
        <f>+VLOOKUP(bloques1a3[[#This Row],[niño]],BD.niños[[Código]:[edad]],5,0)</f>
        <v>7</v>
      </c>
      <c r="L36" s="1">
        <f>+IF(bloques1a3[[#This Row],[correcta]]=bloques1a3[[#This Row],[respuesta]],1,0)</f>
        <v>0</v>
      </c>
      <c r="M36" s="1">
        <f>+IF(bloques1a3[[#This Row],[Sexo]]="F",1,0)</f>
        <v>1</v>
      </c>
    </row>
    <row r="37" spans="1:13" x14ac:dyDescent="0.55000000000000004">
      <c r="A37">
        <v>2</v>
      </c>
      <c r="B37" s="1" t="s">
        <v>382</v>
      </c>
      <c r="C37" s="1" t="s">
        <v>0</v>
      </c>
      <c r="D37">
        <v>7</v>
      </c>
      <c r="E37" s="1" t="s">
        <v>48</v>
      </c>
      <c r="F37">
        <v>7</v>
      </c>
      <c r="G37" s="1" t="s">
        <v>376</v>
      </c>
      <c r="H37" s="1" t="s">
        <v>29</v>
      </c>
      <c r="I37">
        <v>1</v>
      </c>
      <c r="J37" s="1" t="str">
        <f>+VLOOKUP(bloques1a3[[#This Row],[respuesta]],respuestas.emociones[],2,0)</f>
        <v>asco</v>
      </c>
      <c r="K37" s="1">
        <f>+VLOOKUP(bloques1a3[[#This Row],[niño]],BD.niños[[Código]:[edad]],5,0)</f>
        <v>7</v>
      </c>
      <c r="L37" s="1">
        <f>+IF(bloques1a3[[#This Row],[correcta]]=bloques1a3[[#This Row],[respuesta]],1,0)</f>
        <v>1</v>
      </c>
      <c r="M37" s="1">
        <f>+IF(bloques1a3[[#This Row],[Sexo]]="F",1,0)</f>
        <v>1</v>
      </c>
    </row>
    <row r="38" spans="1:13" x14ac:dyDescent="0.55000000000000004">
      <c r="A38">
        <v>2</v>
      </c>
      <c r="B38" s="1" t="s">
        <v>382</v>
      </c>
      <c r="C38" s="1" t="s">
        <v>0</v>
      </c>
      <c r="D38">
        <v>7</v>
      </c>
      <c r="E38" s="1" t="s">
        <v>52</v>
      </c>
      <c r="F38">
        <v>7</v>
      </c>
      <c r="G38" s="1" t="s">
        <v>376</v>
      </c>
      <c r="H38" s="1" t="s">
        <v>29</v>
      </c>
      <c r="I38">
        <v>1</v>
      </c>
      <c r="J38" s="1" t="str">
        <f>+VLOOKUP(bloques1a3[[#This Row],[respuesta]],respuestas.emociones[],2,0)</f>
        <v>asco</v>
      </c>
      <c r="K38" s="1">
        <f>+VLOOKUP(bloques1a3[[#This Row],[niño]],BD.niños[[Código]:[edad]],5,0)</f>
        <v>7</v>
      </c>
      <c r="L38" s="1">
        <f>+IF(bloques1a3[[#This Row],[correcta]]=bloques1a3[[#This Row],[respuesta]],1,0)</f>
        <v>1</v>
      </c>
      <c r="M38" s="1">
        <f>+IF(bloques1a3[[#This Row],[Sexo]]="F",1,0)</f>
        <v>1</v>
      </c>
    </row>
    <row r="39" spans="1:13" x14ac:dyDescent="0.55000000000000004">
      <c r="A39">
        <v>2</v>
      </c>
      <c r="B39" s="1" t="s">
        <v>382</v>
      </c>
      <c r="C39" s="1" t="s">
        <v>0</v>
      </c>
      <c r="D39">
        <v>7</v>
      </c>
      <c r="E39" s="1" t="s">
        <v>56</v>
      </c>
      <c r="F39">
        <v>3</v>
      </c>
      <c r="G39" s="1" t="s">
        <v>376</v>
      </c>
      <c r="H39" s="1" t="s">
        <v>29</v>
      </c>
      <c r="I39">
        <v>1</v>
      </c>
      <c r="J39" s="1" t="str">
        <f>+VLOOKUP(bloques1a3[[#This Row],[respuesta]],respuestas.emociones[],2,0)</f>
        <v>tristeza</v>
      </c>
      <c r="K39" s="1">
        <f>+VLOOKUP(bloques1a3[[#This Row],[niño]],BD.niños[[Código]:[edad]],5,0)</f>
        <v>8</v>
      </c>
      <c r="L39" s="1">
        <f>+IF(bloques1a3[[#This Row],[correcta]]=bloques1a3[[#This Row],[respuesta]],1,0)</f>
        <v>0</v>
      </c>
      <c r="M39" s="1">
        <f>+IF(bloques1a3[[#This Row],[Sexo]]="F",1,0)</f>
        <v>1</v>
      </c>
    </row>
    <row r="40" spans="1:13" x14ac:dyDescent="0.55000000000000004">
      <c r="A40">
        <v>2</v>
      </c>
      <c r="B40" s="1" t="s">
        <v>382</v>
      </c>
      <c r="C40" s="1" t="s">
        <v>0</v>
      </c>
      <c r="D40">
        <v>7</v>
      </c>
      <c r="E40" s="1" t="s">
        <v>60</v>
      </c>
      <c r="F40">
        <v>7</v>
      </c>
      <c r="G40" s="1" t="s">
        <v>377</v>
      </c>
      <c r="H40" s="1" t="s">
        <v>28</v>
      </c>
      <c r="I40">
        <v>1</v>
      </c>
      <c r="J40" s="1" t="str">
        <f>+VLOOKUP(bloques1a3[[#This Row],[respuesta]],respuestas.emociones[],2,0)</f>
        <v>asco</v>
      </c>
      <c r="K40" s="1">
        <f>+VLOOKUP(bloques1a3[[#This Row],[niño]],BD.niños[[Código]:[edad]],5,0)</f>
        <v>10</v>
      </c>
      <c r="L40" s="1">
        <f>+IF(bloques1a3[[#This Row],[correcta]]=bloques1a3[[#This Row],[respuesta]],1,0)</f>
        <v>1</v>
      </c>
      <c r="M40" s="1">
        <f>+IF(bloques1a3[[#This Row],[Sexo]]="F",1,0)</f>
        <v>0</v>
      </c>
    </row>
    <row r="41" spans="1:13" x14ac:dyDescent="0.55000000000000004">
      <c r="A41">
        <v>2</v>
      </c>
      <c r="B41" s="1" t="s">
        <v>382</v>
      </c>
      <c r="C41" s="1" t="s">
        <v>0</v>
      </c>
      <c r="D41">
        <v>7</v>
      </c>
      <c r="E41" s="1" t="s">
        <v>64</v>
      </c>
      <c r="F41">
        <v>7</v>
      </c>
      <c r="G41" s="1" t="s">
        <v>377</v>
      </c>
      <c r="H41" s="1" t="s">
        <v>29</v>
      </c>
      <c r="I41">
        <v>1</v>
      </c>
      <c r="J41" s="1" t="str">
        <f>+VLOOKUP(bloques1a3[[#This Row],[respuesta]],respuestas.emociones[],2,0)</f>
        <v>asco</v>
      </c>
      <c r="K41" s="1">
        <f>+VLOOKUP(bloques1a3[[#This Row],[niño]],BD.niños[[Código]:[edad]],5,0)</f>
        <v>9</v>
      </c>
      <c r="L41" s="1">
        <f>+IF(bloques1a3[[#This Row],[correcta]]=bloques1a3[[#This Row],[respuesta]],1,0)</f>
        <v>1</v>
      </c>
      <c r="M41" s="1">
        <f>+IF(bloques1a3[[#This Row],[Sexo]]="F",1,0)</f>
        <v>1</v>
      </c>
    </row>
    <row r="42" spans="1:13" x14ac:dyDescent="0.55000000000000004">
      <c r="A42">
        <v>2</v>
      </c>
      <c r="B42" s="1" t="s">
        <v>382</v>
      </c>
      <c r="C42" s="1" t="s">
        <v>0</v>
      </c>
      <c r="D42">
        <v>7</v>
      </c>
      <c r="E42" s="1" t="s">
        <v>68</v>
      </c>
      <c r="F42">
        <v>7</v>
      </c>
      <c r="G42" s="1" t="s">
        <v>377</v>
      </c>
      <c r="H42" s="1" t="s">
        <v>28</v>
      </c>
      <c r="I42">
        <v>1</v>
      </c>
      <c r="J42" s="1" t="str">
        <f>+VLOOKUP(bloques1a3[[#This Row],[respuesta]],respuestas.emociones[],2,0)</f>
        <v>asco</v>
      </c>
      <c r="K42" s="1">
        <f>+VLOOKUP(bloques1a3[[#This Row],[niño]],BD.niños[[Código]:[edad]],5,0)</f>
        <v>10</v>
      </c>
      <c r="L42" s="1">
        <f>+IF(bloques1a3[[#This Row],[correcta]]=bloques1a3[[#This Row],[respuesta]],1,0)</f>
        <v>1</v>
      </c>
      <c r="M42" s="1">
        <f>+IF(bloques1a3[[#This Row],[Sexo]]="F",1,0)</f>
        <v>0</v>
      </c>
    </row>
    <row r="43" spans="1:13" x14ac:dyDescent="0.55000000000000004">
      <c r="A43">
        <v>2</v>
      </c>
      <c r="B43" s="1" t="s">
        <v>382</v>
      </c>
      <c r="C43" s="1" t="s">
        <v>0</v>
      </c>
      <c r="D43">
        <v>7</v>
      </c>
      <c r="E43" s="1" t="s">
        <v>72</v>
      </c>
      <c r="F43">
        <v>7</v>
      </c>
      <c r="G43" s="1" t="s">
        <v>377</v>
      </c>
      <c r="H43" s="1" t="s">
        <v>29</v>
      </c>
      <c r="I43">
        <v>1</v>
      </c>
      <c r="J43" s="1" t="str">
        <f>+VLOOKUP(bloques1a3[[#This Row],[respuesta]],respuestas.emociones[],2,0)</f>
        <v>asco</v>
      </c>
      <c r="K43" s="1">
        <f>+VLOOKUP(bloques1a3[[#This Row],[niño]],BD.niños[[Código]:[edad]],5,0)</f>
        <v>9</v>
      </c>
      <c r="L43" s="1">
        <f>+IF(bloques1a3[[#This Row],[correcta]]=bloques1a3[[#This Row],[respuesta]],1,0)</f>
        <v>1</v>
      </c>
      <c r="M43" s="1">
        <f>+IF(bloques1a3[[#This Row],[Sexo]]="F",1,0)</f>
        <v>1</v>
      </c>
    </row>
    <row r="44" spans="1:13" x14ac:dyDescent="0.55000000000000004">
      <c r="A44">
        <v>2</v>
      </c>
      <c r="B44" s="1" t="s">
        <v>382</v>
      </c>
      <c r="C44" s="1" t="s">
        <v>0</v>
      </c>
      <c r="D44">
        <v>7</v>
      </c>
      <c r="E44" s="1" t="s">
        <v>75</v>
      </c>
      <c r="F44">
        <v>7</v>
      </c>
      <c r="G44" s="1" t="s">
        <v>377</v>
      </c>
      <c r="H44" s="1" t="s">
        <v>29</v>
      </c>
      <c r="I44">
        <v>1</v>
      </c>
      <c r="J44" s="1" t="str">
        <f>+VLOOKUP(bloques1a3[[#This Row],[respuesta]],respuestas.emociones[],2,0)</f>
        <v>asco</v>
      </c>
      <c r="K44" s="1">
        <f>+VLOOKUP(bloques1a3[[#This Row],[niño]],BD.niños[[Código]:[edad]],5,0)</f>
        <v>10</v>
      </c>
      <c r="L44" s="1">
        <f>+IF(bloques1a3[[#This Row],[correcta]]=bloques1a3[[#This Row],[respuesta]],1,0)</f>
        <v>1</v>
      </c>
      <c r="M44" s="1">
        <f>+IF(bloques1a3[[#This Row],[Sexo]]="F",1,0)</f>
        <v>1</v>
      </c>
    </row>
    <row r="45" spans="1:13" x14ac:dyDescent="0.55000000000000004">
      <c r="A45">
        <v>2</v>
      </c>
      <c r="B45" s="1" t="s">
        <v>382</v>
      </c>
      <c r="C45" s="1" t="s">
        <v>0</v>
      </c>
      <c r="D45">
        <v>7</v>
      </c>
      <c r="E45" s="1" t="s">
        <v>78</v>
      </c>
      <c r="F45">
        <v>4</v>
      </c>
      <c r="G45" s="1" t="s">
        <v>375</v>
      </c>
      <c r="H45" s="1" t="s">
        <v>28</v>
      </c>
      <c r="I45">
        <v>1</v>
      </c>
      <c r="J45" s="1" t="str">
        <f>+VLOOKUP(bloques1a3[[#This Row],[respuesta]],respuestas.emociones[],2,0)</f>
        <v>enojo</v>
      </c>
      <c r="K45" s="1">
        <f>+VLOOKUP(bloques1a3[[#This Row],[niño]],BD.niños[[Código]:[edad]],5,0)</f>
        <v>6</v>
      </c>
      <c r="L45" s="1">
        <f>+IF(bloques1a3[[#This Row],[correcta]]=bloques1a3[[#This Row],[respuesta]],1,0)</f>
        <v>0</v>
      </c>
      <c r="M45" s="1">
        <f>+IF(bloques1a3[[#This Row],[Sexo]]="F",1,0)</f>
        <v>0</v>
      </c>
    </row>
    <row r="46" spans="1:13" x14ac:dyDescent="0.55000000000000004">
      <c r="A46">
        <v>2</v>
      </c>
      <c r="B46" s="1" t="s">
        <v>382</v>
      </c>
      <c r="C46" s="1" t="s">
        <v>0</v>
      </c>
      <c r="D46">
        <v>7</v>
      </c>
      <c r="E46" s="1" t="s">
        <v>82</v>
      </c>
      <c r="F46">
        <v>1</v>
      </c>
      <c r="G46" s="1" t="s">
        <v>375</v>
      </c>
      <c r="H46" s="1" t="s">
        <v>29</v>
      </c>
      <c r="I46">
        <v>1</v>
      </c>
      <c r="J46" s="1" t="str">
        <f>+VLOOKUP(bloques1a3[[#This Row],[respuesta]],respuestas.emociones[],2,0)</f>
        <v>neutra</v>
      </c>
      <c r="K46" s="1">
        <f>+VLOOKUP(bloques1a3[[#This Row],[niño]],BD.niños[[Código]:[edad]],5,0)</f>
        <v>6</v>
      </c>
      <c r="L46" s="1">
        <f>+IF(bloques1a3[[#This Row],[correcta]]=bloques1a3[[#This Row],[respuesta]],1,0)</f>
        <v>0</v>
      </c>
      <c r="M46" s="1">
        <f>+IF(bloques1a3[[#This Row],[Sexo]]="F",1,0)</f>
        <v>1</v>
      </c>
    </row>
    <row r="47" spans="1:13" x14ac:dyDescent="0.55000000000000004">
      <c r="A47">
        <v>2</v>
      </c>
      <c r="B47" s="1" t="s">
        <v>382</v>
      </c>
      <c r="C47" s="1" t="s">
        <v>0</v>
      </c>
      <c r="D47">
        <v>7</v>
      </c>
      <c r="E47" s="1" t="s">
        <v>85</v>
      </c>
      <c r="F47">
        <v>2</v>
      </c>
      <c r="G47" s="1" t="s">
        <v>375</v>
      </c>
      <c r="H47" s="1" t="s">
        <v>28</v>
      </c>
      <c r="I47">
        <v>1</v>
      </c>
      <c r="J47" s="1" t="str">
        <f>+VLOOKUP(bloques1a3[[#This Row],[respuesta]],respuestas.emociones[],2,0)</f>
        <v>alegria</v>
      </c>
      <c r="K47" s="1">
        <f>+VLOOKUP(bloques1a3[[#This Row],[niño]],BD.niños[[Código]:[edad]],5,0)</f>
        <v>6</v>
      </c>
      <c r="L47" s="1">
        <f>+IF(bloques1a3[[#This Row],[correcta]]=bloques1a3[[#This Row],[respuesta]],1,0)</f>
        <v>0</v>
      </c>
      <c r="M47" s="1">
        <f>+IF(bloques1a3[[#This Row],[Sexo]]="F",1,0)</f>
        <v>0</v>
      </c>
    </row>
    <row r="48" spans="1:13" x14ac:dyDescent="0.55000000000000004">
      <c r="A48">
        <v>2</v>
      </c>
      <c r="B48" s="1" t="s">
        <v>382</v>
      </c>
      <c r="C48" s="1" t="s">
        <v>0</v>
      </c>
      <c r="D48">
        <v>7</v>
      </c>
      <c r="E48" s="1" t="s">
        <v>184</v>
      </c>
      <c r="F48">
        <v>4</v>
      </c>
      <c r="G48" s="1" t="s">
        <v>376</v>
      </c>
      <c r="H48" s="1" t="s">
        <v>28</v>
      </c>
      <c r="I48">
        <v>1</v>
      </c>
      <c r="J48" s="1" t="str">
        <f>+VLOOKUP(bloques1a3[[#This Row],[respuesta]],respuestas.emociones[],2,0)</f>
        <v>enojo</v>
      </c>
      <c r="K48" s="1">
        <f>+VLOOKUP(bloques1a3[[#This Row],[niño]],BD.niños[[Código]:[edad]],5,0)</f>
        <v>7</v>
      </c>
      <c r="L48" s="1">
        <f>+IF(bloques1a3[[#This Row],[correcta]]=bloques1a3[[#This Row],[respuesta]],1,0)</f>
        <v>0</v>
      </c>
      <c r="M48" s="1">
        <f>+IF(bloques1a3[[#This Row],[Sexo]]="F",1,0)</f>
        <v>0</v>
      </c>
    </row>
    <row r="49" spans="1:13" x14ac:dyDescent="0.55000000000000004">
      <c r="A49">
        <v>2</v>
      </c>
      <c r="B49" s="1" t="s">
        <v>382</v>
      </c>
      <c r="C49" s="1" t="s">
        <v>0</v>
      </c>
      <c r="D49">
        <v>7</v>
      </c>
      <c r="E49" s="1" t="s">
        <v>187</v>
      </c>
      <c r="F49">
        <v>4</v>
      </c>
      <c r="G49" s="1" t="s">
        <v>376</v>
      </c>
      <c r="H49" s="1" t="s">
        <v>29</v>
      </c>
      <c r="I49">
        <v>1</v>
      </c>
      <c r="J49" s="1" t="str">
        <f>+VLOOKUP(bloques1a3[[#This Row],[respuesta]],respuestas.emociones[],2,0)</f>
        <v>enojo</v>
      </c>
      <c r="K49" s="1">
        <f>+VLOOKUP(bloques1a3[[#This Row],[niño]],BD.niños[[Código]:[edad]],5,0)</f>
        <v>8</v>
      </c>
      <c r="L49" s="1">
        <f>+IF(bloques1a3[[#This Row],[correcta]]=bloques1a3[[#This Row],[respuesta]],1,0)</f>
        <v>0</v>
      </c>
      <c r="M49" s="1">
        <f>+IF(bloques1a3[[#This Row],[Sexo]]="F",1,0)</f>
        <v>1</v>
      </c>
    </row>
    <row r="50" spans="1:13" x14ac:dyDescent="0.55000000000000004">
      <c r="A50">
        <v>2</v>
      </c>
      <c r="B50" s="1" t="s">
        <v>382</v>
      </c>
      <c r="C50" s="1" t="s">
        <v>0</v>
      </c>
      <c r="D50">
        <v>7</v>
      </c>
      <c r="E50" s="1" t="s">
        <v>192</v>
      </c>
      <c r="F50">
        <v>7</v>
      </c>
      <c r="G50" s="1" t="s">
        <v>376</v>
      </c>
      <c r="H50" s="1" t="s">
        <v>28</v>
      </c>
      <c r="I50">
        <v>1</v>
      </c>
      <c r="J50" s="1" t="str">
        <f>+VLOOKUP(bloques1a3[[#This Row],[respuesta]],respuestas.emociones[],2,0)</f>
        <v>asco</v>
      </c>
      <c r="K50" s="1">
        <f>+VLOOKUP(bloques1a3[[#This Row],[niño]],BD.niños[[Código]:[edad]],5,0)</f>
        <v>7</v>
      </c>
      <c r="L50" s="1">
        <f>+IF(bloques1a3[[#This Row],[correcta]]=bloques1a3[[#This Row],[respuesta]],1,0)</f>
        <v>1</v>
      </c>
      <c r="M50" s="1">
        <f>+IF(bloques1a3[[#This Row],[Sexo]]="F",1,0)</f>
        <v>0</v>
      </c>
    </row>
    <row r="51" spans="1:13" x14ac:dyDescent="0.55000000000000004">
      <c r="A51">
        <v>2</v>
      </c>
      <c r="B51" s="1" t="s">
        <v>382</v>
      </c>
      <c r="C51" s="1" t="s">
        <v>0</v>
      </c>
      <c r="D51">
        <v>7</v>
      </c>
      <c r="E51" s="1" t="s">
        <v>195</v>
      </c>
      <c r="F51">
        <v>7</v>
      </c>
      <c r="G51" s="1" t="s">
        <v>377</v>
      </c>
      <c r="H51" s="1" t="s">
        <v>28</v>
      </c>
      <c r="I51">
        <v>1</v>
      </c>
      <c r="J51" s="1" t="str">
        <f>+VLOOKUP(bloques1a3[[#This Row],[respuesta]],respuestas.emociones[],2,0)</f>
        <v>asco</v>
      </c>
      <c r="K51" s="1">
        <f>+VLOOKUP(bloques1a3[[#This Row],[niño]],BD.niños[[Código]:[edad]],5,0)</f>
        <v>10</v>
      </c>
      <c r="L51" s="1">
        <f>+IF(bloques1a3[[#This Row],[correcta]]=bloques1a3[[#This Row],[respuesta]],1,0)</f>
        <v>1</v>
      </c>
      <c r="M51" s="1">
        <f>+IF(bloques1a3[[#This Row],[Sexo]]="F",1,0)</f>
        <v>0</v>
      </c>
    </row>
    <row r="52" spans="1:13" x14ac:dyDescent="0.55000000000000004">
      <c r="A52">
        <v>2</v>
      </c>
      <c r="B52" s="1" t="s">
        <v>382</v>
      </c>
      <c r="C52" s="1" t="s">
        <v>0</v>
      </c>
      <c r="D52">
        <v>7</v>
      </c>
      <c r="E52" s="1" t="s">
        <v>199</v>
      </c>
      <c r="F52">
        <v>7</v>
      </c>
      <c r="G52" s="1" t="s">
        <v>377</v>
      </c>
      <c r="H52" s="1" t="s">
        <v>28</v>
      </c>
      <c r="I52">
        <v>1</v>
      </c>
      <c r="J52" s="1" t="str">
        <f>+VLOOKUP(bloques1a3[[#This Row],[respuesta]],respuestas.emociones[],2,0)</f>
        <v>asco</v>
      </c>
      <c r="K52" s="1">
        <f>+VLOOKUP(bloques1a3[[#This Row],[niño]],BD.niños[[Código]:[edad]],5,0)</f>
        <v>9</v>
      </c>
      <c r="L52" s="1">
        <f>+IF(bloques1a3[[#This Row],[correcta]]=bloques1a3[[#This Row],[respuesta]],1,0)</f>
        <v>1</v>
      </c>
      <c r="M52" s="1">
        <f>+IF(bloques1a3[[#This Row],[Sexo]]="F",1,0)</f>
        <v>0</v>
      </c>
    </row>
    <row r="53" spans="1:13" x14ac:dyDescent="0.55000000000000004">
      <c r="A53">
        <v>2</v>
      </c>
      <c r="B53" s="1" t="s">
        <v>382</v>
      </c>
      <c r="C53" s="1" t="s">
        <v>0</v>
      </c>
      <c r="D53">
        <v>7</v>
      </c>
      <c r="E53" s="1" t="s">
        <v>203</v>
      </c>
      <c r="F53">
        <v>7</v>
      </c>
      <c r="G53" s="1" t="s">
        <v>377</v>
      </c>
      <c r="H53" s="1" t="s">
        <v>29</v>
      </c>
      <c r="I53">
        <v>1</v>
      </c>
      <c r="J53" s="1" t="str">
        <f>+VLOOKUP(bloques1a3[[#This Row],[respuesta]],respuestas.emociones[],2,0)</f>
        <v>asco</v>
      </c>
      <c r="K53" s="1">
        <f>+VLOOKUP(bloques1a3[[#This Row],[niño]],BD.niños[[Código]:[edad]],5,0)</f>
        <v>9</v>
      </c>
      <c r="L53" s="1">
        <f>+IF(bloques1a3[[#This Row],[correcta]]=bloques1a3[[#This Row],[respuesta]],1,0)</f>
        <v>1</v>
      </c>
      <c r="M53" s="1">
        <f>+IF(bloques1a3[[#This Row],[Sexo]]="F",1,0)</f>
        <v>1</v>
      </c>
    </row>
    <row r="54" spans="1:13" x14ac:dyDescent="0.55000000000000004">
      <c r="A54">
        <v>2</v>
      </c>
      <c r="B54" s="1" t="s">
        <v>382</v>
      </c>
      <c r="C54" s="1" t="s">
        <v>0</v>
      </c>
      <c r="D54">
        <v>7</v>
      </c>
      <c r="E54" s="1" t="s">
        <v>206</v>
      </c>
      <c r="F54">
        <v>7</v>
      </c>
      <c r="G54" s="1" t="s">
        <v>377</v>
      </c>
      <c r="H54" s="1" t="s">
        <v>29</v>
      </c>
      <c r="I54">
        <v>1</v>
      </c>
      <c r="J54" s="1" t="str">
        <f>+VLOOKUP(bloques1a3[[#This Row],[respuesta]],respuestas.emociones[],2,0)</f>
        <v>asco</v>
      </c>
      <c r="K54" s="1">
        <f>+VLOOKUP(bloques1a3[[#This Row],[niño]],BD.niños[[Código]:[edad]],5,0)</f>
        <v>10</v>
      </c>
      <c r="L54" s="1">
        <f>+IF(bloques1a3[[#This Row],[correcta]]=bloques1a3[[#This Row],[respuesta]],1,0)</f>
        <v>1</v>
      </c>
      <c r="M54" s="1">
        <f>+IF(bloques1a3[[#This Row],[Sexo]]="F",1,0)</f>
        <v>1</v>
      </c>
    </row>
    <row r="55" spans="1:13" x14ac:dyDescent="0.55000000000000004">
      <c r="A55">
        <v>2</v>
      </c>
      <c r="B55" s="1" t="s">
        <v>382</v>
      </c>
      <c r="C55" s="1" t="s">
        <v>0</v>
      </c>
      <c r="D55">
        <v>7</v>
      </c>
      <c r="E55" s="1" t="s">
        <v>210</v>
      </c>
      <c r="F55">
        <v>7</v>
      </c>
      <c r="G55" s="1" t="s">
        <v>376</v>
      </c>
      <c r="H55" s="1" t="s">
        <v>28</v>
      </c>
      <c r="I55">
        <v>1</v>
      </c>
      <c r="J55" s="1" t="str">
        <f>+VLOOKUP(bloques1a3[[#This Row],[respuesta]],respuestas.emociones[],2,0)</f>
        <v>asco</v>
      </c>
      <c r="K55" s="1">
        <f>+VLOOKUP(bloques1a3[[#This Row],[niño]],BD.niños[[Código]:[edad]],5,0)</f>
        <v>7</v>
      </c>
      <c r="L55" s="1">
        <f>+IF(bloques1a3[[#This Row],[correcta]]=bloques1a3[[#This Row],[respuesta]],1,0)</f>
        <v>1</v>
      </c>
      <c r="M55" s="1">
        <f>+IF(bloques1a3[[#This Row],[Sexo]]="F",1,0)</f>
        <v>0</v>
      </c>
    </row>
    <row r="56" spans="1:13" x14ac:dyDescent="0.55000000000000004">
      <c r="A56">
        <v>2</v>
      </c>
      <c r="B56" s="1" t="s">
        <v>382</v>
      </c>
      <c r="C56" s="1" t="s">
        <v>0</v>
      </c>
      <c r="D56">
        <v>7</v>
      </c>
      <c r="E56" s="1" t="s">
        <v>274</v>
      </c>
      <c r="F56">
        <v>7</v>
      </c>
      <c r="G56" s="1" t="s">
        <v>375</v>
      </c>
      <c r="H56" s="1" t="s">
        <v>28</v>
      </c>
      <c r="I56">
        <v>1</v>
      </c>
      <c r="J56" s="1" t="str">
        <f>+VLOOKUP(bloques1a3[[#This Row],[respuesta]],respuestas.emociones[],2,0)</f>
        <v>asco</v>
      </c>
      <c r="K56" s="1">
        <f>+VLOOKUP(bloques1a3[[#This Row],[niño]],BD.niños[[Código]:[edad]],5,0)</f>
        <v>6</v>
      </c>
      <c r="L56" s="1">
        <f>+IF(bloques1a3[[#This Row],[correcta]]=bloques1a3[[#This Row],[respuesta]],1,0)</f>
        <v>1</v>
      </c>
      <c r="M56" s="1">
        <f>+IF(bloques1a3[[#This Row],[Sexo]]="F",1,0)</f>
        <v>0</v>
      </c>
    </row>
    <row r="57" spans="1:13" x14ac:dyDescent="0.55000000000000004">
      <c r="A57">
        <v>2</v>
      </c>
      <c r="B57" s="1" t="s">
        <v>382</v>
      </c>
      <c r="C57" s="1" t="s">
        <v>0</v>
      </c>
      <c r="D57">
        <v>7</v>
      </c>
      <c r="E57" s="1" t="s">
        <v>276</v>
      </c>
      <c r="F57">
        <v>7</v>
      </c>
      <c r="G57" s="1" t="s">
        <v>375</v>
      </c>
      <c r="H57" s="1" t="s">
        <v>28</v>
      </c>
      <c r="I57">
        <v>1</v>
      </c>
      <c r="J57" s="1" t="str">
        <f>+VLOOKUP(bloques1a3[[#This Row],[respuesta]],respuestas.emociones[],2,0)</f>
        <v>asco</v>
      </c>
      <c r="K57" s="1">
        <f>+VLOOKUP(bloques1a3[[#This Row],[niño]],BD.niños[[Código]:[edad]],5,0)</f>
        <v>6</v>
      </c>
      <c r="L57" s="1">
        <f>+IF(bloques1a3[[#This Row],[correcta]]=bloques1a3[[#This Row],[respuesta]],1,0)</f>
        <v>1</v>
      </c>
      <c r="M57" s="1">
        <f>+IF(bloques1a3[[#This Row],[Sexo]]="F",1,0)</f>
        <v>0</v>
      </c>
    </row>
    <row r="58" spans="1:13" x14ac:dyDescent="0.55000000000000004">
      <c r="A58">
        <v>2</v>
      </c>
      <c r="B58" s="1" t="s">
        <v>382</v>
      </c>
      <c r="C58" s="1" t="s">
        <v>0</v>
      </c>
      <c r="D58">
        <v>7</v>
      </c>
      <c r="E58" s="1" t="s">
        <v>279</v>
      </c>
      <c r="F58">
        <v>7</v>
      </c>
      <c r="G58" s="1" t="s">
        <v>376</v>
      </c>
      <c r="H58" s="1" t="s">
        <v>29</v>
      </c>
      <c r="I58">
        <v>1</v>
      </c>
      <c r="J58" s="1" t="str">
        <f>+VLOOKUP(bloques1a3[[#This Row],[respuesta]],respuestas.emociones[],2,0)</f>
        <v>asco</v>
      </c>
      <c r="K58" s="1">
        <f>+VLOOKUP(bloques1a3[[#This Row],[niño]],BD.niños[[Código]:[edad]],5,0)</f>
        <v>7</v>
      </c>
      <c r="L58" s="1">
        <f>+IF(bloques1a3[[#This Row],[correcta]]=bloques1a3[[#This Row],[respuesta]],1,0)</f>
        <v>1</v>
      </c>
      <c r="M58" s="1">
        <f>+IF(bloques1a3[[#This Row],[Sexo]]="F",1,0)</f>
        <v>1</v>
      </c>
    </row>
    <row r="59" spans="1:13" x14ac:dyDescent="0.55000000000000004">
      <c r="A59">
        <v>2</v>
      </c>
      <c r="B59" s="1" t="s">
        <v>382</v>
      </c>
      <c r="C59" s="1" t="s">
        <v>0</v>
      </c>
      <c r="D59">
        <v>7</v>
      </c>
      <c r="E59" s="1" t="s">
        <v>282</v>
      </c>
      <c r="F59">
        <v>7</v>
      </c>
      <c r="G59" s="1" t="s">
        <v>375</v>
      </c>
      <c r="H59" s="1" t="s">
        <v>29</v>
      </c>
      <c r="I59">
        <v>1</v>
      </c>
      <c r="J59" s="1" t="str">
        <f>+VLOOKUP(bloques1a3[[#This Row],[respuesta]],respuestas.emociones[],2,0)</f>
        <v>asco</v>
      </c>
      <c r="K59" s="1">
        <f>+VLOOKUP(bloques1a3[[#This Row],[niño]],BD.niños[[Código]:[edad]],5,0)</f>
        <v>5</v>
      </c>
      <c r="L59" s="1">
        <f>+IF(bloques1a3[[#This Row],[correcta]]=bloques1a3[[#This Row],[respuesta]],1,0)</f>
        <v>1</v>
      </c>
      <c r="M59" s="1">
        <f>+IF(bloques1a3[[#This Row],[Sexo]]="F",1,0)</f>
        <v>1</v>
      </c>
    </row>
    <row r="60" spans="1:13" x14ac:dyDescent="0.55000000000000004">
      <c r="A60">
        <v>2</v>
      </c>
      <c r="B60" s="1" t="s">
        <v>382</v>
      </c>
      <c r="C60" s="1" t="s">
        <v>0</v>
      </c>
      <c r="D60">
        <v>7</v>
      </c>
      <c r="E60" s="1" t="s">
        <v>352</v>
      </c>
      <c r="F60">
        <v>7</v>
      </c>
      <c r="G60" s="1" t="s">
        <v>376</v>
      </c>
      <c r="H60" s="1" t="s">
        <v>29</v>
      </c>
      <c r="I60">
        <v>1</v>
      </c>
      <c r="J60" s="1" t="str">
        <f>+VLOOKUP(bloques1a3[[#This Row],[respuesta]],respuestas.emociones[],2,0)</f>
        <v>asco</v>
      </c>
      <c r="K60" s="1">
        <f>+VLOOKUP(bloques1a3[[#This Row],[niño]],BD.niños[[Código]:[edad]],5,0)</f>
        <v>8</v>
      </c>
      <c r="L60" s="1">
        <f>+IF(bloques1a3[[#This Row],[correcta]]=bloques1a3[[#This Row],[respuesta]],1,0)</f>
        <v>1</v>
      </c>
      <c r="M60" s="1">
        <f>+IF(bloques1a3[[#This Row],[Sexo]]="F",1,0)</f>
        <v>1</v>
      </c>
    </row>
    <row r="61" spans="1:13" x14ac:dyDescent="0.55000000000000004">
      <c r="A61">
        <v>2</v>
      </c>
      <c r="B61" s="1" t="s">
        <v>382</v>
      </c>
      <c r="C61" s="1" t="s">
        <v>0</v>
      </c>
      <c r="D61">
        <v>7</v>
      </c>
      <c r="E61" s="1" t="s">
        <v>357</v>
      </c>
      <c r="F61">
        <v>4</v>
      </c>
      <c r="G61" s="1" t="s">
        <v>376</v>
      </c>
      <c r="H61" s="1" t="s">
        <v>28</v>
      </c>
      <c r="I61">
        <v>1</v>
      </c>
      <c r="J61" s="1" t="str">
        <f>+VLOOKUP(bloques1a3[[#This Row],[respuesta]],respuestas.emociones[],2,0)</f>
        <v>enojo</v>
      </c>
      <c r="K61" s="1">
        <f>+VLOOKUP(bloques1a3[[#This Row],[niño]],BD.niños[[Código]:[edad]],5,0)</f>
        <v>7</v>
      </c>
      <c r="L61" s="1">
        <f>+IF(bloques1a3[[#This Row],[correcta]]=bloques1a3[[#This Row],[respuesta]],1,0)</f>
        <v>0</v>
      </c>
      <c r="M61" s="1">
        <f>+IF(bloques1a3[[#This Row],[Sexo]]="F",1,0)</f>
        <v>0</v>
      </c>
    </row>
    <row r="62" spans="1:13" x14ac:dyDescent="0.55000000000000004">
      <c r="A62">
        <v>2</v>
      </c>
      <c r="B62" s="1" t="s">
        <v>382</v>
      </c>
      <c r="C62" s="1" t="s">
        <v>0</v>
      </c>
      <c r="D62">
        <v>7</v>
      </c>
      <c r="E62" s="1" t="s">
        <v>360</v>
      </c>
      <c r="F62">
        <v>7</v>
      </c>
      <c r="G62" s="1" t="s">
        <v>377</v>
      </c>
      <c r="H62" s="1" t="s">
        <v>28</v>
      </c>
      <c r="I62">
        <v>1</v>
      </c>
      <c r="J62" s="1" t="str">
        <f>+VLOOKUP(bloques1a3[[#This Row],[respuesta]],respuestas.emociones[],2,0)</f>
        <v>asco</v>
      </c>
      <c r="K62" s="1">
        <f>+VLOOKUP(bloques1a3[[#This Row],[niño]],BD.niños[[Código]:[edad]],5,0)</f>
        <v>9</v>
      </c>
      <c r="L62" s="1">
        <f>+IF(bloques1a3[[#This Row],[correcta]]=bloques1a3[[#This Row],[respuesta]],1,0)</f>
        <v>1</v>
      </c>
      <c r="M62" s="1">
        <f>+IF(bloques1a3[[#This Row],[Sexo]]="F",1,0)</f>
        <v>0</v>
      </c>
    </row>
    <row r="63" spans="1:13" x14ac:dyDescent="0.55000000000000004">
      <c r="A63">
        <v>2</v>
      </c>
      <c r="B63" s="1" t="s">
        <v>382</v>
      </c>
      <c r="C63" s="1" t="s">
        <v>0</v>
      </c>
      <c r="D63">
        <v>7</v>
      </c>
      <c r="E63" s="1" t="s">
        <v>364</v>
      </c>
      <c r="F63">
        <v>3</v>
      </c>
      <c r="G63" s="1" t="s">
        <v>377</v>
      </c>
      <c r="H63" s="1" t="s">
        <v>28</v>
      </c>
      <c r="I63">
        <v>1</v>
      </c>
      <c r="J63" s="1" t="str">
        <f>+VLOOKUP(bloques1a3[[#This Row],[respuesta]],respuestas.emociones[],2,0)</f>
        <v>tristeza</v>
      </c>
      <c r="K63" s="1">
        <f>+VLOOKUP(bloques1a3[[#This Row],[niño]],BD.niños[[Código]:[edad]],5,0)</f>
        <v>10</v>
      </c>
      <c r="L63" s="1">
        <f>+IF(bloques1a3[[#This Row],[correcta]]=bloques1a3[[#This Row],[respuesta]],1,0)</f>
        <v>0</v>
      </c>
      <c r="M63" s="1">
        <f>+IF(bloques1a3[[#This Row],[Sexo]]="F",1,0)</f>
        <v>0</v>
      </c>
    </row>
    <row r="64" spans="1:13" x14ac:dyDescent="0.55000000000000004">
      <c r="A64">
        <v>2</v>
      </c>
      <c r="B64" s="1" t="s">
        <v>382</v>
      </c>
      <c r="C64" s="1" t="s">
        <v>0</v>
      </c>
      <c r="D64">
        <v>7</v>
      </c>
      <c r="E64" s="1" t="s">
        <v>368</v>
      </c>
      <c r="F64">
        <v>7</v>
      </c>
      <c r="G64" s="1" t="s">
        <v>377</v>
      </c>
      <c r="H64" s="1" t="s">
        <v>28</v>
      </c>
      <c r="I64">
        <v>1</v>
      </c>
      <c r="J64" s="1" t="str">
        <f>+VLOOKUP(bloques1a3[[#This Row],[respuesta]],respuestas.emociones[],2,0)</f>
        <v>asco</v>
      </c>
      <c r="K64" s="1">
        <f>+VLOOKUP(bloques1a3[[#This Row],[niño]],BD.niños[[Código]:[edad]],5,0)</f>
        <v>11</v>
      </c>
      <c r="L64" s="1">
        <f>+IF(bloques1a3[[#This Row],[correcta]]=bloques1a3[[#This Row],[respuesta]],1,0)</f>
        <v>1</v>
      </c>
      <c r="M64" s="1">
        <f>+IF(bloques1a3[[#This Row],[Sexo]]="F",1,0)</f>
        <v>0</v>
      </c>
    </row>
    <row r="65" spans="1:13" x14ac:dyDescent="0.55000000000000004">
      <c r="A65">
        <v>2</v>
      </c>
      <c r="B65" s="1" t="s">
        <v>382</v>
      </c>
      <c r="C65" s="1" t="s">
        <v>0</v>
      </c>
      <c r="D65">
        <v>7</v>
      </c>
      <c r="E65" s="1" t="s">
        <v>371</v>
      </c>
      <c r="F65">
        <v>7</v>
      </c>
      <c r="G65" s="1" t="s">
        <v>377</v>
      </c>
      <c r="H65" s="1" t="s">
        <v>29</v>
      </c>
      <c r="I65">
        <v>1</v>
      </c>
      <c r="J65" s="1" t="str">
        <f>+VLOOKUP(bloques1a3[[#This Row],[respuesta]],respuestas.emociones[],2,0)</f>
        <v>asco</v>
      </c>
      <c r="K65" s="1">
        <f>+VLOOKUP(bloques1a3[[#This Row],[niño]],BD.niños[[Código]:[edad]],5,0)</f>
        <v>9</v>
      </c>
      <c r="L65" s="1">
        <f>+IF(bloques1a3[[#This Row],[correcta]]=bloques1a3[[#This Row],[respuesta]],1,0)</f>
        <v>1</v>
      </c>
      <c r="M65" s="1">
        <f>+IF(bloques1a3[[#This Row],[Sexo]]="F",1,0)</f>
        <v>1</v>
      </c>
    </row>
    <row r="66" spans="1:13" x14ac:dyDescent="0.55000000000000004">
      <c r="A66">
        <v>3</v>
      </c>
      <c r="B66" s="1" t="s">
        <v>383</v>
      </c>
      <c r="C66" s="1" t="s">
        <v>1</v>
      </c>
      <c r="D66">
        <v>2</v>
      </c>
      <c r="E66" s="1" t="s">
        <v>36</v>
      </c>
      <c r="F66">
        <v>3</v>
      </c>
      <c r="G66" s="1" t="s">
        <v>375</v>
      </c>
      <c r="H66" s="1" t="s">
        <v>28</v>
      </c>
      <c r="I66">
        <v>1</v>
      </c>
      <c r="J66" s="1" t="str">
        <f>+VLOOKUP(bloques1a3[[#This Row],[respuesta]],respuestas.emociones[],2,0)</f>
        <v>tristeza</v>
      </c>
      <c r="K66" s="1">
        <f>+VLOOKUP(bloques1a3[[#This Row],[niño]],BD.niños[[Código]:[edad]],5,0)</f>
        <v>5</v>
      </c>
      <c r="L66" s="1">
        <f>+IF(bloques1a3[[#This Row],[correcta]]=bloques1a3[[#This Row],[respuesta]],1,0)</f>
        <v>0</v>
      </c>
      <c r="M66" s="1">
        <f>+IF(bloques1a3[[#This Row],[Sexo]]="F",1,0)</f>
        <v>0</v>
      </c>
    </row>
    <row r="67" spans="1:13" x14ac:dyDescent="0.55000000000000004">
      <c r="A67">
        <v>3</v>
      </c>
      <c r="B67" s="1" t="s">
        <v>383</v>
      </c>
      <c r="C67" s="1" t="s">
        <v>1</v>
      </c>
      <c r="D67">
        <v>2</v>
      </c>
      <c r="E67" s="1" t="s">
        <v>40</v>
      </c>
      <c r="F67">
        <v>7</v>
      </c>
      <c r="G67" s="1" t="s">
        <v>376</v>
      </c>
      <c r="H67" s="1" t="s">
        <v>28</v>
      </c>
      <c r="I67">
        <v>1</v>
      </c>
      <c r="J67" s="1" t="str">
        <f>+VLOOKUP(bloques1a3[[#This Row],[respuesta]],respuestas.emociones[],2,0)</f>
        <v>asco</v>
      </c>
      <c r="K67" s="1">
        <f>+VLOOKUP(bloques1a3[[#This Row],[niño]],BD.niños[[Código]:[edad]],5,0)</f>
        <v>7</v>
      </c>
      <c r="L67" s="1">
        <f>+IF(bloques1a3[[#This Row],[correcta]]=bloques1a3[[#This Row],[respuesta]],1,0)</f>
        <v>0</v>
      </c>
      <c r="M67" s="1">
        <f>+IF(bloques1a3[[#This Row],[Sexo]]="F",1,0)</f>
        <v>0</v>
      </c>
    </row>
    <row r="68" spans="1:13" x14ac:dyDescent="0.55000000000000004">
      <c r="A68">
        <v>3</v>
      </c>
      <c r="B68" s="1" t="s">
        <v>383</v>
      </c>
      <c r="C68" s="1" t="s">
        <v>1</v>
      </c>
      <c r="D68">
        <v>2</v>
      </c>
      <c r="E68" s="1" t="s">
        <v>44</v>
      </c>
      <c r="F68">
        <v>5</v>
      </c>
      <c r="G68" s="1" t="s">
        <v>376</v>
      </c>
      <c r="H68" s="1" t="s">
        <v>29</v>
      </c>
      <c r="I68">
        <v>1</v>
      </c>
      <c r="J68" s="1" t="str">
        <f>+VLOOKUP(bloques1a3[[#This Row],[respuesta]],respuestas.emociones[],2,0)</f>
        <v>miedo</v>
      </c>
      <c r="K68" s="1">
        <f>+VLOOKUP(bloques1a3[[#This Row],[niño]],BD.niños[[Código]:[edad]],5,0)</f>
        <v>7</v>
      </c>
      <c r="L68" s="1">
        <f>+IF(bloques1a3[[#This Row],[correcta]]=bloques1a3[[#This Row],[respuesta]],1,0)</f>
        <v>0</v>
      </c>
      <c r="M68" s="1">
        <f>+IF(bloques1a3[[#This Row],[Sexo]]="F",1,0)</f>
        <v>1</v>
      </c>
    </row>
    <row r="69" spans="1:13" x14ac:dyDescent="0.55000000000000004">
      <c r="A69">
        <v>3</v>
      </c>
      <c r="B69" s="1" t="s">
        <v>383</v>
      </c>
      <c r="C69" s="1" t="s">
        <v>1</v>
      </c>
      <c r="D69">
        <v>2</v>
      </c>
      <c r="E69" s="1" t="s">
        <v>48</v>
      </c>
      <c r="F69">
        <v>2</v>
      </c>
      <c r="G69" s="1" t="s">
        <v>376</v>
      </c>
      <c r="H69" s="1" t="s">
        <v>29</v>
      </c>
      <c r="I69">
        <v>1</v>
      </c>
      <c r="J69" s="1" t="str">
        <f>+VLOOKUP(bloques1a3[[#This Row],[respuesta]],respuestas.emociones[],2,0)</f>
        <v>alegria</v>
      </c>
      <c r="K69" s="1">
        <f>+VLOOKUP(bloques1a3[[#This Row],[niño]],BD.niños[[Código]:[edad]],5,0)</f>
        <v>7</v>
      </c>
      <c r="L69" s="1">
        <f>+IF(bloques1a3[[#This Row],[correcta]]=bloques1a3[[#This Row],[respuesta]],1,0)</f>
        <v>1</v>
      </c>
      <c r="M69" s="1">
        <f>+IF(bloques1a3[[#This Row],[Sexo]]="F",1,0)</f>
        <v>1</v>
      </c>
    </row>
    <row r="70" spans="1:13" x14ac:dyDescent="0.55000000000000004">
      <c r="A70">
        <v>3</v>
      </c>
      <c r="B70" s="1" t="s">
        <v>383</v>
      </c>
      <c r="C70" s="1" t="s">
        <v>1</v>
      </c>
      <c r="D70">
        <v>2</v>
      </c>
      <c r="E70" s="1" t="s">
        <v>52</v>
      </c>
      <c r="F70">
        <v>2</v>
      </c>
      <c r="G70" s="1" t="s">
        <v>376</v>
      </c>
      <c r="H70" s="1" t="s">
        <v>29</v>
      </c>
      <c r="I70">
        <v>1</v>
      </c>
      <c r="J70" s="1" t="str">
        <f>+VLOOKUP(bloques1a3[[#This Row],[respuesta]],respuestas.emociones[],2,0)</f>
        <v>alegria</v>
      </c>
      <c r="K70" s="1">
        <f>+VLOOKUP(bloques1a3[[#This Row],[niño]],BD.niños[[Código]:[edad]],5,0)</f>
        <v>7</v>
      </c>
      <c r="L70" s="1">
        <f>+IF(bloques1a3[[#This Row],[correcta]]=bloques1a3[[#This Row],[respuesta]],1,0)</f>
        <v>1</v>
      </c>
      <c r="M70" s="1">
        <f>+IF(bloques1a3[[#This Row],[Sexo]]="F",1,0)</f>
        <v>1</v>
      </c>
    </row>
    <row r="71" spans="1:13" x14ac:dyDescent="0.55000000000000004">
      <c r="A71">
        <v>3</v>
      </c>
      <c r="B71" s="1" t="s">
        <v>383</v>
      </c>
      <c r="C71" s="1" t="s">
        <v>1</v>
      </c>
      <c r="D71">
        <v>2</v>
      </c>
      <c r="E71" s="1" t="s">
        <v>56</v>
      </c>
      <c r="F71">
        <v>2</v>
      </c>
      <c r="G71" s="1" t="s">
        <v>376</v>
      </c>
      <c r="H71" s="1" t="s">
        <v>29</v>
      </c>
      <c r="I71">
        <v>1</v>
      </c>
      <c r="J71" s="1" t="str">
        <f>+VLOOKUP(bloques1a3[[#This Row],[respuesta]],respuestas.emociones[],2,0)</f>
        <v>alegria</v>
      </c>
      <c r="K71" s="1">
        <f>+VLOOKUP(bloques1a3[[#This Row],[niño]],BD.niños[[Código]:[edad]],5,0)</f>
        <v>8</v>
      </c>
      <c r="L71" s="1">
        <f>+IF(bloques1a3[[#This Row],[correcta]]=bloques1a3[[#This Row],[respuesta]],1,0)</f>
        <v>1</v>
      </c>
      <c r="M71" s="1">
        <f>+IF(bloques1a3[[#This Row],[Sexo]]="F",1,0)</f>
        <v>1</v>
      </c>
    </row>
    <row r="72" spans="1:13" x14ac:dyDescent="0.55000000000000004">
      <c r="A72">
        <v>3</v>
      </c>
      <c r="B72" s="1" t="s">
        <v>383</v>
      </c>
      <c r="C72" s="1" t="s">
        <v>1</v>
      </c>
      <c r="D72">
        <v>2</v>
      </c>
      <c r="E72" s="1" t="s">
        <v>60</v>
      </c>
      <c r="F72">
        <v>2</v>
      </c>
      <c r="G72" s="1" t="s">
        <v>377</v>
      </c>
      <c r="H72" s="1" t="s">
        <v>28</v>
      </c>
      <c r="I72">
        <v>1</v>
      </c>
      <c r="J72" s="1" t="str">
        <f>+VLOOKUP(bloques1a3[[#This Row],[respuesta]],respuestas.emociones[],2,0)</f>
        <v>alegria</v>
      </c>
      <c r="K72" s="1">
        <f>+VLOOKUP(bloques1a3[[#This Row],[niño]],BD.niños[[Código]:[edad]],5,0)</f>
        <v>10</v>
      </c>
      <c r="L72" s="1">
        <f>+IF(bloques1a3[[#This Row],[correcta]]=bloques1a3[[#This Row],[respuesta]],1,0)</f>
        <v>1</v>
      </c>
      <c r="M72" s="1">
        <f>+IF(bloques1a3[[#This Row],[Sexo]]="F",1,0)</f>
        <v>0</v>
      </c>
    </row>
    <row r="73" spans="1:13" x14ac:dyDescent="0.55000000000000004">
      <c r="A73">
        <v>3</v>
      </c>
      <c r="B73" s="1" t="s">
        <v>383</v>
      </c>
      <c r="C73" s="1" t="s">
        <v>1</v>
      </c>
      <c r="D73">
        <v>2</v>
      </c>
      <c r="E73" s="1" t="s">
        <v>64</v>
      </c>
      <c r="F73">
        <v>2</v>
      </c>
      <c r="G73" s="1" t="s">
        <v>377</v>
      </c>
      <c r="H73" s="1" t="s">
        <v>29</v>
      </c>
      <c r="I73">
        <v>1</v>
      </c>
      <c r="J73" s="1" t="str">
        <f>+VLOOKUP(bloques1a3[[#This Row],[respuesta]],respuestas.emociones[],2,0)</f>
        <v>alegria</v>
      </c>
      <c r="K73" s="1">
        <f>+VLOOKUP(bloques1a3[[#This Row],[niño]],BD.niños[[Código]:[edad]],5,0)</f>
        <v>9</v>
      </c>
      <c r="L73" s="1">
        <f>+IF(bloques1a3[[#This Row],[correcta]]=bloques1a3[[#This Row],[respuesta]],1,0)</f>
        <v>1</v>
      </c>
      <c r="M73" s="1">
        <f>+IF(bloques1a3[[#This Row],[Sexo]]="F",1,0)</f>
        <v>1</v>
      </c>
    </row>
    <row r="74" spans="1:13" x14ac:dyDescent="0.55000000000000004">
      <c r="A74">
        <v>3</v>
      </c>
      <c r="B74" s="1" t="s">
        <v>383</v>
      </c>
      <c r="C74" s="1" t="s">
        <v>1</v>
      </c>
      <c r="D74">
        <v>2</v>
      </c>
      <c r="E74" s="1" t="s">
        <v>68</v>
      </c>
      <c r="F74">
        <v>2</v>
      </c>
      <c r="G74" s="1" t="s">
        <v>377</v>
      </c>
      <c r="H74" s="1" t="s">
        <v>28</v>
      </c>
      <c r="I74">
        <v>1</v>
      </c>
      <c r="J74" s="1" t="str">
        <f>+VLOOKUP(bloques1a3[[#This Row],[respuesta]],respuestas.emociones[],2,0)</f>
        <v>alegria</v>
      </c>
      <c r="K74" s="1">
        <f>+VLOOKUP(bloques1a3[[#This Row],[niño]],BD.niños[[Código]:[edad]],5,0)</f>
        <v>10</v>
      </c>
      <c r="L74" s="1">
        <f>+IF(bloques1a3[[#This Row],[correcta]]=bloques1a3[[#This Row],[respuesta]],1,0)</f>
        <v>1</v>
      </c>
      <c r="M74" s="1">
        <f>+IF(bloques1a3[[#This Row],[Sexo]]="F",1,0)</f>
        <v>0</v>
      </c>
    </row>
    <row r="75" spans="1:13" x14ac:dyDescent="0.55000000000000004">
      <c r="A75">
        <v>3</v>
      </c>
      <c r="B75" s="1" t="s">
        <v>383</v>
      </c>
      <c r="C75" s="1" t="s">
        <v>1</v>
      </c>
      <c r="D75">
        <v>2</v>
      </c>
      <c r="E75" s="1" t="s">
        <v>72</v>
      </c>
      <c r="F75">
        <v>2</v>
      </c>
      <c r="G75" s="1" t="s">
        <v>377</v>
      </c>
      <c r="H75" s="1" t="s">
        <v>29</v>
      </c>
      <c r="I75">
        <v>1</v>
      </c>
      <c r="J75" s="1" t="str">
        <f>+VLOOKUP(bloques1a3[[#This Row],[respuesta]],respuestas.emociones[],2,0)</f>
        <v>alegria</v>
      </c>
      <c r="K75" s="1">
        <f>+VLOOKUP(bloques1a3[[#This Row],[niño]],BD.niños[[Código]:[edad]],5,0)</f>
        <v>9</v>
      </c>
      <c r="L75" s="1">
        <f>+IF(bloques1a3[[#This Row],[correcta]]=bloques1a3[[#This Row],[respuesta]],1,0)</f>
        <v>1</v>
      </c>
      <c r="M75" s="1">
        <f>+IF(bloques1a3[[#This Row],[Sexo]]="F",1,0)</f>
        <v>1</v>
      </c>
    </row>
    <row r="76" spans="1:13" x14ac:dyDescent="0.55000000000000004">
      <c r="A76">
        <v>3</v>
      </c>
      <c r="B76" s="1" t="s">
        <v>383</v>
      </c>
      <c r="C76" s="1" t="s">
        <v>1</v>
      </c>
      <c r="D76">
        <v>2</v>
      </c>
      <c r="E76" s="1" t="s">
        <v>75</v>
      </c>
      <c r="F76">
        <v>2</v>
      </c>
      <c r="G76" s="1" t="s">
        <v>377</v>
      </c>
      <c r="H76" s="1" t="s">
        <v>29</v>
      </c>
      <c r="I76">
        <v>1</v>
      </c>
      <c r="J76" s="1" t="str">
        <f>+VLOOKUP(bloques1a3[[#This Row],[respuesta]],respuestas.emociones[],2,0)</f>
        <v>alegria</v>
      </c>
      <c r="K76" s="1">
        <f>+VLOOKUP(bloques1a3[[#This Row],[niño]],BD.niños[[Código]:[edad]],5,0)</f>
        <v>10</v>
      </c>
      <c r="L76" s="1">
        <f>+IF(bloques1a3[[#This Row],[correcta]]=bloques1a3[[#This Row],[respuesta]],1,0)</f>
        <v>1</v>
      </c>
      <c r="M76" s="1">
        <f>+IF(bloques1a3[[#This Row],[Sexo]]="F",1,0)</f>
        <v>1</v>
      </c>
    </row>
    <row r="77" spans="1:13" x14ac:dyDescent="0.55000000000000004">
      <c r="A77">
        <v>3</v>
      </c>
      <c r="B77" s="1" t="s">
        <v>383</v>
      </c>
      <c r="C77" s="1" t="s">
        <v>1</v>
      </c>
      <c r="D77">
        <v>2</v>
      </c>
      <c r="E77" s="1" t="s">
        <v>78</v>
      </c>
      <c r="F77">
        <v>2</v>
      </c>
      <c r="G77" s="1" t="s">
        <v>375</v>
      </c>
      <c r="H77" s="1" t="s">
        <v>28</v>
      </c>
      <c r="I77">
        <v>1</v>
      </c>
      <c r="J77" s="1" t="str">
        <f>+VLOOKUP(bloques1a3[[#This Row],[respuesta]],respuestas.emociones[],2,0)</f>
        <v>alegria</v>
      </c>
      <c r="K77" s="1">
        <f>+VLOOKUP(bloques1a3[[#This Row],[niño]],BD.niños[[Código]:[edad]],5,0)</f>
        <v>6</v>
      </c>
      <c r="L77" s="1">
        <f>+IF(bloques1a3[[#This Row],[correcta]]=bloques1a3[[#This Row],[respuesta]],1,0)</f>
        <v>1</v>
      </c>
      <c r="M77" s="1">
        <f>+IF(bloques1a3[[#This Row],[Sexo]]="F",1,0)</f>
        <v>0</v>
      </c>
    </row>
    <row r="78" spans="1:13" x14ac:dyDescent="0.55000000000000004">
      <c r="A78">
        <v>3</v>
      </c>
      <c r="B78" s="1" t="s">
        <v>383</v>
      </c>
      <c r="C78" s="1" t="s">
        <v>1</v>
      </c>
      <c r="D78">
        <v>2</v>
      </c>
      <c r="E78" s="1" t="s">
        <v>82</v>
      </c>
      <c r="F78">
        <v>2</v>
      </c>
      <c r="G78" s="1" t="s">
        <v>375</v>
      </c>
      <c r="H78" s="1" t="s">
        <v>29</v>
      </c>
      <c r="I78">
        <v>1</v>
      </c>
      <c r="J78" s="1" t="str">
        <f>+VLOOKUP(bloques1a3[[#This Row],[respuesta]],respuestas.emociones[],2,0)</f>
        <v>alegria</v>
      </c>
      <c r="K78" s="1">
        <f>+VLOOKUP(bloques1a3[[#This Row],[niño]],BD.niños[[Código]:[edad]],5,0)</f>
        <v>6</v>
      </c>
      <c r="L78" s="1">
        <f>+IF(bloques1a3[[#This Row],[correcta]]=bloques1a3[[#This Row],[respuesta]],1,0)</f>
        <v>1</v>
      </c>
      <c r="M78" s="1">
        <f>+IF(bloques1a3[[#This Row],[Sexo]]="F",1,0)</f>
        <v>1</v>
      </c>
    </row>
    <row r="79" spans="1:13" x14ac:dyDescent="0.55000000000000004">
      <c r="A79">
        <v>3</v>
      </c>
      <c r="B79" s="1" t="s">
        <v>383</v>
      </c>
      <c r="C79" s="1" t="s">
        <v>1</v>
      </c>
      <c r="D79">
        <v>2</v>
      </c>
      <c r="E79" s="1" t="s">
        <v>85</v>
      </c>
      <c r="F79">
        <v>3</v>
      </c>
      <c r="G79" s="1" t="s">
        <v>375</v>
      </c>
      <c r="H79" s="1" t="s">
        <v>28</v>
      </c>
      <c r="I79">
        <v>1</v>
      </c>
      <c r="J79" s="1" t="str">
        <f>+VLOOKUP(bloques1a3[[#This Row],[respuesta]],respuestas.emociones[],2,0)</f>
        <v>tristeza</v>
      </c>
      <c r="K79" s="1">
        <f>+VLOOKUP(bloques1a3[[#This Row],[niño]],BD.niños[[Código]:[edad]],5,0)</f>
        <v>6</v>
      </c>
      <c r="L79" s="1">
        <f>+IF(bloques1a3[[#This Row],[correcta]]=bloques1a3[[#This Row],[respuesta]],1,0)</f>
        <v>0</v>
      </c>
      <c r="M79" s="1">
        <f>+IF(bloques1a3[[#This Row],[Sexo]]="F",1,0)</f>
        <v>0</v>
      </c>
    </row>
    <row r="80" spans="1:13" x14ac:dyDescent="0.55000000000000004">
      <c r="A80">
        <v>3</v>
      </c>
      <c r="B80" s="1" t="s">
        <v>383</v>
      </c>
      <c r="C80" s="1" t="s">
        <v>1</v>
      </c>
      <c r="D80">
        <v>2</v>
      </c>
      <c r="E80" s="1" t="s">
        <v>184</v>
      </c>
      <c r="F80">
        <v>2</v>
      </c>
      <c r="G80" s="1" t="s">
        <v>376</v>
      </c>
      <c r="H80" s="1" t="s">
        <v>28</v>
      </c>
      <c r="I80">
        <v>1</v>
      </c>
      <c r="J80" s="1" t="str">
        <f>+VLOOKUP(bloques1a3[[#This Row],[respuesta]],respuestas.emociones[],2,0)</f>
        <v>alegria</v>
      </c>
      <c r="K80" s="1">
        <f>+VLOOKUP(bloques1a3[[#This Row],[niño]],BD.niños[[Código]:[edad]],5,0)</f>
        <v>7</v>
      </c>
      <c r="L80" s="1">
        <f>+IF(bloques1a3[[#This Row],[correcta]]=bloques1a3[[#This Row],[respuesta]],1,0)</f>
        <v>1</v>
      </c>
      <c r="M80" s="1">
        <f>+IF(bloques1a3[[#This Row],[Sexo]]="F",1,0)</f>
        <v>0</v>
      </c>
    </row>
    <row r="81" spans="1:13" x14ac:dyDescent="0.55000000000000004">
      <c r="A81">
        <v>3</v>
      </c>
      <c r="B81" s="1" t="s">
        <v>383</v>
      </c>
      <c r="C81" s="1" t="s">
        <v>1</v>
      </c>
      <c r="D81">
        <v>2</v>
      </c>
      <c r="E81" s="1" t="s">
        <v>187</v>
      </c>
      <c r="F81">
        <v>2</v>
      </c>
      <c r="G81" s="1" t="s">
        <v>376</v>
      </c>
      <c r="H81" s="1" t="s">
        <v>29</v>
      </c>
      <c r="I81">
        <v>1</v>
      </c>
      <c r="J81" s="1" t="str">
        <f>+VLOOKUP(bloques1a3[[#This Row],[respuesta]],respuestas.emociones[],2,0)</f>
        <v>alegria</v>
      </c>
      <c r="K81" s="1">
        <f>+VLOOKUP(bloques1a3[[#This Row],[niño]],BD.niños[[Código]:[edad]],5,0)</f>
        <v>8</v>
      </c>
      <c r="L81" s="1">
        <f>+IF(bloques1a3[[#This Row],[correcta]]=bloques1a3[[#This Row],[respuesta]],1,0)</f>
        <v>1</v>
      </c>
      <c r="M81" s="1">
        <f>+IF(bloques1a3[[#This Row],[Sexo]]="F",1,0)</f>
        <v>1</v>
      </c>
    </row>
    <row r="82" spans="1:13" x14ac:dyDescent="0.55000000000000004">
      <c r="A82">
        <v>3</v>
      </c>
      <c r="B82" s="1" t="s">
        <v>383</v>
      </c>
      <c r="C82" s="1" t="s">
        <v>1</v>
      </c>
      <c r="D82">
        <v>2</v>
      </c>
      <c r="E82" s="1" t="s">
        <v>192</v>
      </c>
      <c r="F82">
        <v>2</v>
      </c>
      <c r="G82" s="1" t="s">
        <v>376</v>
      </c>
      <c r="H82" s="1" t="s">
        <v>28</v>
      </c>
      <c r="I82">
        <v>1</v>
      </c>
      <c r="J82" s="1" t="str">
        <f>+VLOOKUP(bloques1a3[[#This Row],[respuesta]],respuestas.emociones[],2,0)</f>
        <v>alegria</v>
      </c>
      <c r="K82" s="1">
        <f>+VLOOKUP(bloques1a3[[#This Row],[niño]],BD.niños[[Código]:[edad]],5,0)</f>
        <v>7</v>
      </c>
      <c r="L82" s="1">
        <f>+IF(bloques1a3[[#This Row],[correcta]]=bloques1a3[[#This Row],[respuesta]],1,0)</f>
        <v>1</v>
      </c>
      <c r="M82" s="1">
        <f>+IF(bloques1a3[[#This Row],[Sexo]]="F",1,0)</f>
        <v>0</v>
      </c>
    </row>
    <row r="83" spans="1:13" x14ac:dyDescent="0.55000000000000004">
      <c r="A83">
        <v>3</v>
      </c>
      <c r="B83" s="1" t="s">
        <v>383</v>
      </c>
      <c r="C83" s="1" t="s">
        <v>1</v>
      </c>
      <c r="D83">
        <v>2</v>
      </c>
      <c r="E83" s="1" t="s">
        <v>195</v>
      </c>
      <c r="F83">
        <v>2</v>
      </c>
      <c r="G83" s="1" t="s">
        <v>377</v>
      </c>
      <c r="H83" s="1" t="s">
        <v>28</v>
      </c>
      <c r="I83">
        <v>1</v>
      </c>
      <c r="J83" s="1" t="str">
        <f>+VLOOKUP(bloques1a3[[#This Row],[respuesta]],respuestas.emociones[],2,0)</f>
        <v>alegria</v>
      </c>
      <c r="K83" s="1">
        <f>+VLOOKUP(bloques1a3[[#This Row],[niño]],BD.niños[[Código]:[edad]],5,0)</f>
        <v>10</v>
      </c>
      <c r="L83" s="1">
        <f>+IF(bloques1a3[[#This Row],[correcta]]=bloques1a3[[#This Row],[respuesta]],1,0)</f>
        <v>1</v>
      </c>
      <c r="M83" s="1">
        <f>+IF(bloques1a3[[#This Row],[Sexo]]="F",1,0)</f>
        <v>0</v>
      </c>
    </row>
    <row r="84" spans="1:13" x14ac:dyDescent="0.55000000000000004">
      <c r="A84">
        <v>3</v>
      </c>
      <c r="B84" s="1" t="s">
        <v>383</v>
      </c>
      <c r="C84" s="1" t="s">
        <v>1</v>
      </c>
      <c r="D84">
        <v>2</v>
      </c>
      <c r="E84" s="1" t="s">
        <v>199</v>
      </c>
      <c r="F84">
        <v>2</v>
      </c>
      <c r="G84" s="1" t="s">
        <v>377</v>
      </c>
      <c r="H84" s="1" t="s">
        <v>28</v>
      </c>
      <c r="I84">
        <v>1</v>
      </c>
      <c r="J84" s="1" t="str">
        <f>+VLOOKUP(bloques1a3[[#This Row],[respuesta]],respuestas.emociones[],2,0)</f>
        <v>alegria</v>
      </c>
      <c r="K84" s="1">
        <f>+VLOOKUP(bloques1a3[[#This Row],[niño]],BD.niños[[Código]:[edad]],5,0)</f>
        <v>9</v>
      </c>
      <c r="L84" s="1">
        <f>+IF(bloques1a3[[#This Row],[correcta]]=bloques1a3[[#This Row],[respuesta]],1,0)</f>
        <v>1</v>
      </c>
      <c r="M84" s="1">
        <f>+IF(bloques1a3[[#This Row],[Sexo]]="F",1,0)</f>
        <v>0</v>
      </c>
    </row>
    <row r="85" spans="1:13" x14ac:dyDescent="0.55000000000000004">
      <c r="A85">
        <v>3</v>
      </c>
      <c r="B85" s="1" t="s">
        <v>383</v>
      </c>
      <c r="C85" s="1" t="s">
        <v>1</v>
      </c>
      <c r="D85">
        <v>2</v>
      </c>
      <c r="E85" s="1" t="s">
        <v>203</v>
      </c>
      <c r="F85">
        <v>2</v>
      </c>
      <c r="G85" s="1" t="s">
        <v>377</v>
      </c>
      <c r="H85" s="1" t="s">
        <v>29</v>
      </c>
      <c r="I85">
        <v>1</v>
      </c>
      <c r="J85" s="1" t="str">
        <f>+VLOOKUP(bloques1a3[[#This Row],[respuesta]],respuestas.emociones[],2,0)</f>
        <v>alegria</v>
      </c>
      <c r="K85" s="1">
        <f>+VLOOKUP(bloques1a3[[#This Row],[niño]],BD.niños[[Código]:[edad]],5,0)</f>
        <v>9</v>
      </c>
      <c r="L85" s="1">
        <f>+IF(bloques1a3[[#This Row],[correcta]]=bloques1a3[[#This Row],[respuesta]],1,0)</f>
        <v>1</v>
      </c>
      <c r="M85" s="1">
        <f>+IF(bloques1a3[[#This Row],[Sexo]]="F",1,0)</f>
        <v>1</v>
      </c>
    </row>
    <row r="86" spans="1:13" x14ac:dyDescent="0.55000000000000004">
      <c r="A86">
        <v>3</v>
      </c>
      <c r="B86" s="1" t="s">
        <v>383</v>
      </c>
      <c r="C86" s="1" t="s">
        <v>1</v>
      </c>
      <c r="D86">
        <v>2</v>
      </c>
      <c r="E86" s="1" t="s">
        <v>206</v>
      </c>
      <c r="F86">
        <v>2</v>
      </c>
      <c r="G86" s="1" t="s">
        <v>377</v>
      </c>
      <c r="H86" s="1" t="s">
        <v>29</v>
      </c>
      <c r="I86">
        <v>1</v>
      </c>
      <c r="J86" s="1" t="str">
        <f>+VLOOKUP(bloques1a3[[#This Row],[respuesta]],respuestas.emociones[],2,0)</f>
        <v>alegria</v>
      </c>
      <c r="K86" s="1">
        <f>+VLOOKUP(bloques1a3[[#This Row],[niño]],BD.niños[[Código]:[edad]],5,0)</f>
        <v>10</v>
      </c>
      <c r="L86" s="1">
        <f>+IF(bloques1a3[[#This Row],[correcta]]=bloques1a3[[#This Row],[respuesta]],1,0)</f>
        <v>1</v>
      </c>
      <c r="M86" s="1">
        <f>+IF(bloques1a3[[#This Row],[Sexo]]="F",1,0)</f>
        <v>1</v>
      </c>
    </row>
    <row r="87" spans="1:13" x14ac:dyDescent="0.55000000000000004">
      <c r="A87">
        <v>3</v>
      </c>
      <c r="B87" s="1" t="s">
        <v>383</v>
      </c>
      <c r="C87" s="1" t="s">
        <v>1</v>
      </c>
      <c r="D87">
        <v>2</v>
      </c>
      <c r="E87" s="1" t="s">
        <v>210</v>
      </c>
      <c r="F87">
        <v>2</v>
      </c>
      <c r="G87" s="1" t="s">
        <v>376</v>
      </c>
      <c r="H87" s="1" t="s">
        <v>28</v>
      </c>
      <c r="I87">
        <v>1</v>
      </c>
      <c r="J87" s="1" t="str">
        <f>+VLOOKUP(bloques1a3[[#This Row],[respuesta]],respuestas.emociones[],2,0)</f>
        <v>alegria</v>
      </c>
      <c r="K87" s="1">
        <f>+VLOOKUP(bloques1a3[[#This Row],[niño]],BD.niños[[Código]:[edad]],5,0)</f>
        <v>7</v>
      </c>
      <c r="L87" s="1">
        <f>+IF(bloques1a3[[#This Row],[correcta]]=bloques1a3[[#This Row],[respuesta]],1,0)</f>
        <v>1</v>
      </c>
      <c r="M87" s="1">
        <f>+IF(bloques1a3[[#This Row],[Sexo]]="F",1,0)</f>
        <v>0</v>
      </c>
    </row>
    <row r="88" spans="1:13" x14ac:dyDescent="0.55000000000000004">
      <c r="A88">
        <v>3</v>
      </c>
      <c r="B88" s="1" t="s">
        <v>383</v>
      </c>
      <c r="C88" s="1" t="s">
        <v>1</v>
      </c>
      <c r="D88">
        <v>2</v>
      </c>
      <c r="E88" s="1" t="s">
        <v>274</v>
      </c>
      <c r="F88">
        <v>2</v>
      </c>
      <c r="G88" s="1" t="s">
        <v>375</v>
      </c>
      <c r="H88" s="1" t="s">
        <v>28</v>
      </c>
      <c r="I88">
        <v>1</v>
      </c>
      <c r="J88" s="1" t="str">
        <f>+VLOOKUP(bloques1a3[[#This Row],[respuesta]],respuestas.emociones[],2,0)</f>
        <v>alegria</v>
      </c>
      <c r="K88" s="1">
        <f>+VLOOKUP(bloques1a3[[#This Row],[niño]],BD.niños[[Código]:[edad]],5,0)</f>
        <v>6</v>
      </c>
      <c r="L88" s="1">
        <f>+IF(bloques1a3[[#This Row],[correcta]]=bloques1a3[[#This Row],[respuesta]],1,0)</f>
        <v>1</v>
      </c>
      <c r="M88" s="1">
        <f>+IF(bloques1a3[[#This Row],[Sexo]]="F",1,0)</f>
        <v>0</v>
      </c>
    </row>
    <row r="89" spans="1:13" x14ac:dyDescent="0.55000000000000004">
      <c r="A89">
        <v>3</v>
      </c>
      <c r="B89" s="1" t="s">
        <v>383</v>
      </c>
      <c r="C89" s="1" t="s">
        <v>1</v>
      </c>
      <c r="D89">
        <v>2</v>
      </c>
      <c r="E89" s="1" t="s">
        <v>276</v>
      </c>
      <c r="F89">
        <v>2</v>
      </c>
      <c r="G89" s="1" t="s">
        <v>375</v>
      </c>
      <c r="H89" s="1" t="s">
        <v>28</v>
      </c>
      <c r="I89">
        <v>1</v>
      </c>
      <c r="J89" s="1" t="str">
        <f>+VLOOKUP(bloques1a3[[#This Row],[respuesta]],respuestas.emociones[],2,0)</f>
        <v>alegria</v>
      </c>
      <c r="K89" s="1">
        <f>+VLOOKUP(bloques1a3[[#This Row],[niño]],BD.niños[[Código]:[edad]],5,0)</f>
        <v>6</v>
      </c>
      <c r="L89" s="1">
        <f>+IF(bloques1a3[[#This Row],[correcta]]=bloques1a3[[#This Row],[respuesta]],1,0)</f>
        <v>1</v>
      </c>
      <c r="M89" s="1">
        <f>+IF(bloques1a3[[#This Row],[Sexo]]="F",1,0)</f>
        <v>0</v>
      </c>
    </row>
    <row r="90" spans="1:13" x14ac:dyDescent="0.55000000000000004">
      <c r="A90">
        <v>3</v>
      </c>
      <c r="B90" s="1" t="s">
        <v>383</v>
      </c>
      <c r="C90" s="1" t="s">
        <v>1</v>
      </c>
      <c r="D90">
        <v>2</v>
      </c>
      <c r="E90" s="1" t="s">
        <v>279</v>
      </c>
      <c r="F90">
        <v>3</v>
      </c>
      <c r="G90" s="1" t="s">
        <v>376</v>
      </c>
      <c r="H90" s="1" t="s">
        <v>29</v>
      </c>
      <c r="I90">
        <v>1</v>
      </c>
      <c r="J90" s="1" t="str">
        <f>+VLOOKUP(bloques1a3[[#This Row],[respuesta]],respuestas.emociones[],2,0)</f>
        <v>tristeza</v>
      </c>
      <c r="K90" s="1">
        <f>+VLOOKUP(bloques1a3[[#This Row],[niño]],BD.niños[[Código]:[edad]],5,0)</f>
        <v>7</v>
      </c>
      <c r="L90" s="1">
        <f>+IF(bloques1a3[[#This Row],[correcta]]=bloques1a3[[#This Row],[respuesta]],1,0)</f>
        <v>0</v>
      </c>
      <c r="M90" s="1">
        <f>+IF(bloques1a3[[#This Row],[Sexo]]="F",1,0)</f>
        <v>1</v>
      </c>
    </row>
    <row r="91" spans="1:13" x14ac:dyDescent="0.55000000000000004">
      <c r="A91">
        <v>3</v>
      </c>
      <c r="B91" s="1" t="s">
        <v>383</v>
      </c>
      <c r="C91" s="1" t="s">
        <v>1</v>
      </c>
      <c r="D91">
        <v>2</v>
      </c>
      <c r="E91" s="1" t="s">
        <v>282</v>
      </c>
      <c r="F91">
        <v>2</v>
      </c>
      <c r="G91" s="1" t="s">
        <v>375</v>
      </c>
      <c r="H91" s="1" t="s">
        <v>29</v>
      </c>
      <c r="I91">
        <v>1</v>
      </c>
      <c r="J91" s="1" t="str">
        <f>+VLOOKUP(bloques1a3[[#This Row],[respuesta]],respuestas.emociones[],2,0)</f>
        <v>alegria</v>
      </c>
      <c r="K91" s="1">
        <f>+VLOOKUP(bloques1a3[[#This Row],[niño]],BD.niños[[Código]:[edad]],5,0)</f>
        <v>5</v>
      </c>
      <c r="L91" s="1">
        <f>+IF(bloques1a3[[#This Row],[correcta]]=bloques1a3[[#This Row],[respuesta]],1,0)</f>
        <v>1</v>
      </c>
      <c r="M91" s="1">
        <f>+IF(bloques1a3[[#This Row],[Sexo]]="F",1,0)</f>
        <v>1</v>
      </c>
    </row>
    <row r="92" spans="1:13" x14ac:dyDescent="0.55000000000000004">
      <c r="A92">
        <v>3</v>
      </c>
      <c r="B92" s="1" t="s">
        <v>383</v>
      </c>
      <c r="C92" s="1" t="s">
        <v>1</v>
      </c>
      <c r="D92">
        <v>2</v>
      </c>
      <c r="E92" s="1" t="s">
        <v>352</v>
      </c>
      <c r="F92">
        <v>2</v>
      </c>
      <c r="G92" s="1" t="s">
        <v>376</v>
      </c>
      <c r="H92" s="1" t="s">
        <v>29</v>
      </c>
      <c r="I92">
        <v>1</v>
      </c>
      <c r="J92" s="1" t="str">
        <f>+VLOOKUP(bloques1a3[[#This Row],[respuesta]],respuestas.emociones[],2,0)</f>
        <v>alegria</v>
      </c>
      <c r="K92" s="1">
        <f>+VLOOKUP(bloques1a3[[#This Row],[niño]],BD.niños[[Código]:[edad]],5,0)</f>
        <v>8</v>
      </c>
      <c r="L92" s="1">
        <f>+IF(bloques1a3[[#This Row],[correcta]]=bloques1a3[[#This Row],[respuesta]],1,0)</f>
        <v>1</v>
      </c>
      <c r="M92" s="1">
        <f>+IF(bloques1a3[[#This Row],[Sexo]]="F",1,0)</f>
        <v>1</v>
      </c>
    </row>
    <row r="93" spans="1:13" x14ac:dyDescent="0.55000000000000004">
      <c r="A93">
        <v>3</v>
      </c>
      <c r="B93" s="1" t="s">
        <v>383</v>
      </c>
      <c r="C93" s="1" t="s">
        <v>1</v>
      </c>
      <c r="D93">
        <v>2</v>
      </c>
      <c r="E93" s="1" t="s">
        <v>357</v>
      </c>
      <c r="F93">
        <v>2</v>
      </c>
      <c r="G93" s="1" t="s">
        <v>376</v>
      </c>
      <c r="H93" s="1" t="s">
        <v>28</v>
      </c>
      <c r="I93">
        <v>1</v>
      </c>
      <c r="J93" s="1" t="str">
        <f>+VLOOKUP(bloques1a3[[#This Row],[respuesta]],respuestas.emociones[],2,0)</f>
        <v>alegria</v>
      </c>
      <c r="K93" s="1">
        <f>+VLOOKUP(bloques1a3[[#This Row],[niño]],BD.niños[[Código]:[edad]],5,0)</f>
        <v>7</v>
      </c>
      <c r="L93" s="1">
        <f>+IF(bloques1a3[[#This Row],[correcta]]=bloques1a3[[#This Row],[respuesta]],1,0)</f>
        <v>1</v>
      </c>
      <c r="M93" s="1">
        <f>+IF(bloques1a3[[#This Row],[Sexo]]="F",1,0)</f>
        <v>0</v>
      </c>
    </row>
    <row r="94" spans="1:13" x14ac:dyDescent="0.55000000000000004">
      <c r="A94">
        <v>3</v>
      </c>
      <c r="B94" s="1" t="s">
        <v>383</v>
      </c>
      <c r="C94" s="1" t="s">
        <v>1</v>
      </c>
      <c r="D94">
        <v>2</v>
      </c>
      <c r="E94" s="1" t="s">
        <v>360</v>
      </c>
      <c r="F94">
        <v>2</v>
      </c>
      <c r="G94" s="1" t="s">
        <v>377</v>
      </c>
      <c r="H94" s="1" t="s">
        <v>28</v>
      </c>
      <c r="I94">
        <v>1</v>
      </c>
      <c r="J94" s="1" t="str">
        <f>+VLOOKUP(bloques1a3[[#This Row],[respuesta]],respuestas.emociones[],2,0)</f>
        <v>alegria</v>
      </c>
      <c r="K94" s="1">
        <f>+VLOOKUP(bloques1a3[[#This Row],[niño]],BD.niños[[Código]:[edad]],5,0)</f>
        <v>9</v>
      </c>
      <c r="L94" s="1">
        <f>+IF(bloques1a3[[#This Row],[correcta]]=bloques1a3[[#This Row],[respuesta]],1,0)</f>
        <v>1</v>
      </c>
      <c r="M94" s="1">
        <f>+IF(bloques1a3[[#This Row],[Sexo]]="F",1,0)</f>
        <v>0</v>
      </c>
    </row>
    <row r="95" spans="1:13" x14ac:dyDescent="0.55000000000000004">
      <c r="A95">
        <v>3</v>
      </c>
      <c r="B95" s="1" t="s">
        <v>383</v>
      </c>
      <c r="C95" s="1" t="s">
        <v>1</v>
      </c>
      <c r="D95">
        <v>2</v>
      </c>
      <c r="E95" s="1" t="s">
        <v>364</v>
      </c>
      <c r="F95">
        <v>2</v>
      </c>
      <c r="G95" s="1" t="s">
        <v>377</v>
      </c>
      <c r="H95" s="1" t="s">
        <v>28</v>
      </c>
      <c r="I95">
        <v>1</v>
      </c>
      <c r="J95" s="1" t="str">
        <f>+VLOOKUP(bloques1a3[[#This Row],[respuesta]],respuestas.emociones[],2,0)</f>
        <v>alegria</v>
      </c>
      <c r="K95" s="1">
        <f>+VLOOKUP(bloques1a3[[#This Row],[niño]],BD.niños[[Código]:[edad]],5,0)</f>
        <v>10</v>
      </c>
      <c r="L95" s="1">
        <f>+IF(bloques1a3[[#This Row],[correcta]]=bloques1a3[[#This Row],[respuesta]],1,0)</f>
        <v>1</v>
      </c>
      <c r="M95" s="1">
        <f>+IF(bloques1a3[[#This Row],[Sexo]]="F",1,0)</f>
        <v>0</v>
      </c>
    </row>
    <row r="96" spans="1:13" x14ac:dyDescent="0.55000000000000004">
      <c r="A96">
        <v>3</v>
      </c>
      <c r="B96" s="1" t="s">
        <v>383</v>
      </c>
      <c r="C96" s="1" t="s">
        <v>1</v>
      </c>
      <c r="D96">
        <v>2</v>
      </c>
      <c r="E96" s="1" t="s">
        <v>368</v>
      </c>
      <c r="F96">
        <v>2</v>
      </c>
      <c r="G96" s="1" t="s">
        <v>377</v>
      </c>
      <c r="H96" s="1" t="s">
        <v>28</v>
      </c>
      <c r="I96">
        <v>1</v>
      </c>
      <c r="J96" s="1" t="str">
        <f>+VLOOKUP(bloques1a3[[#This Row],[respuesta]],respuestas.emociones[],2,0)</f>
        <v>alegria</v>
      </c>
      <c r="K96" s="1">
        <f>+VLOOKUP(bloques1a3[[#This Row],[niño]],BD.niños[[Código]:[edad]],5,0)</f>
        <v>11</v>
      </c>
      <c r="L96" s="1">
        <f>+IF(bloques1a3[[#This Row],[correcta]]=bloques1a3[[#This Row],[respuesta]],1,0)</f>
        <v>1</v>
      </c>
      <c r="M96" s="1">
        <f>+IF(bloques1a3[[#This Row],[Sexo]]="F",1,0)</f>
        <v>0</v>
      </c>
    </row>
    <row r="97" spans="1:13" x14ac:dyDescent="0.55000000000000004">
      <c r="A97">
        <v>3</v>
      </c>
      <c r="B97" s="1" t="s">
        <v>383</v>
      </c>
      <c r="C97" s="1" t="s">
        <v>1</v>
      </c>
      <c r="D97">
        <v>2</v>
      </c>
      <c r="E97" s="1" t="s">
        <v>371</v>
      </c>
      <c r="F97">
        <v>2</v>
      </c>
      <c r="G97" s="1" t="s">
        <v>377</v>
      </c>
      <c r="H97" s="1" t="s">
        <v>29</v>
      </c>
      <c r="I97">
        <v>1</v>
      </c>
      <c r="J97" s="1" t="str">
        <f>+VLOOKUP(bloques1a3[[#This Row],[respuesta]],respuestas.emociones[],2,0)</f>
        <v>alegria</v>
      </c>
      <c r="K97" s="1">
        <f>+VLOOKUP(bloques1a3[[#This Row],[niño]],BD.niños[[Código]:[edad]],5,0)</f>
        <v>9</v>
      </c>
      <c r="L97" s="1">
        <f>+IF(bloques1a3[[#This Row],[correcta]]=bloques1a3[[#This Row],[respuesta]],1,0)</f>
        <v>1</v>
      </c>
      <c r="M97" s="1">
        <f>+IF(bloques1a3[[#This Row],[Sexo]]="F",1,0)</f>
        <v>1</v>
      </c>
    </row>
    <row r="98" spans="1:13" x14ac:dyDescent="0.55000000000000004">
      <c r="A98">
        <v>4</v>
      </c>
      <c r="B98" s="1" t="s">
        <v>384</v>
      </c>
      <c r="C98" s="1" t="s">
        <v>2</v>
      </c>
      <c r="D98">
        <v>1</v>
      </c>
      <c r="E98" s="1" t="s">
        <v>36</v>
      </c>
      <c r="F98">
        <v>1</v>
      </c>
      <c r="G98" s="1" t="s">
        <v>375</v>
      </c>
      <c r="H98" s="1" t="s">
        <v>28</v>
      </c>
      <c r="I98">
        <v>1</v>
      </c>
      <c r="J98" s="1" t="str">
        <f>+VLOOKUP(bloques1a3[[#This Row],[respuesta]],respuestas.emociones[],2,0)</f>
        <v>neutra</v>
      </c>
      <c r="K98" s="1">
        <f>+VLOOKUP(bloques1a3[[#This Row],[niño]],BD.niños[[Código]:[edad]],5,0)</f>
        <v>5</v>
      </c>
      <c r="L98" s="1">
        <f>+IF(bloques1a3[[#This Row],[correcta]]=bloques1a3[[#This Row],[respuesta]],1,0)</f>
        <v>1</v>
      </c>
      <c r="M98" s="1">
        <f>+IF(bloques1a3[[#This Row],[Sexo]]="F",1,0)</f>
        <v>0</v>
      </c>
    </row>
    <row r="99" spans="1:13" x14ac:dyDescent="0.55000000000000004">
      <c r="A99">
        <v>4</v>
      </c>
      <c r="B99" s="1" t="s">
        <v>384</v>
      </c>
      <c r="C99" s="1" t="s">
        <v>2</v>
      </c>
      <c r="D99">
        <v>1</v>
      </c>
      <c r="E99" s="1" t="s">
        <v>40</v>
      </c>
      <c r="F99">
        <v>4</v>
      </c>
      <c r="G99" s="1" t="s">
        <v>376</v>
      </c>
      <c r="H99" s="1" t="s">
        <v>28</v>
      </c>
      <c r="I99">
        <v>1</v>
      </c>
      <c r="J99" s="1" t="str">
        <f>+VLOOKUP(bloques1a3[[#This Row],[respuesta]],respuestas.emociones[],2,0)</f>
        <v>enojo</v>
      </c>
      <c r="K99" s="1">
        <f>+VLOOKUP(bloques1a3[[#This Row],[niño]],BD.niños[[Código]:[edad]],5,0)</f>
        <v>7</v>
      </c>
      <c r="L99" s="1">
        <f>+IF(bloques1a3[[#This Row],[correcta]]=bloques1a3[[#This Row],[respuesta]],1,0)</f>
        <v>0</v>
      </c>
      <c r="M99" s="1">
        <f>+IF(bloques1a3[[#This Row],[Sexo]]="F",1,0)</f>
        <v>0</v>
      </c>
    </row>
    <row r="100" spans="1:13" x14ac:dyDescent="0.55000000000000004">
      <c r="A100">
        <v>4</v>
      </c>
      <c r="B100" s="1" t="s">
        <v>384</v>
      </c>
      <c r="C100" s="1" t="s">
        <v>2</v>
      </c>
      <c r="D100">
        <v>1</v>
      </c>
      <c r="E100" s="1" t="s">
        <v>44</v>
      </c>
      <c r="F100">
        <v>5</v>
      </c>
      <c r="G100" s="1" t="s">
        <v>376</v>
      </c>
      <c r="H100" s="1" t="s">
        <v>29</v>
      </c>
      <c r="I100">
        <v>1</v>
      </c>
      <c r="J100" s="1" t="str">
        <f>+VLOOKUP(bloques1a3[[#This Row],[respuesta]],respuestas.emociones[],2,0)</f>
        <v>miedo</v>
      </c>
      <c r="K100" s="1">
        <f>+VLOOKUP(bloques1a3[[#This Row],[niño]],BD.niños[[Código]:[edad]],5,0)</f>
        <v>7</v>
      </c>
      <c r="L100" s="1">
        <f>+IF(bloques1a3[[#This Row],[correcta]]=bloques1a3[[#This Row],[respuesta]],1,0)</f>
        <v>0</v>
      </c>
      <c r="M100" s="1">
        <f>+IF(bloques1a3[[#This Row],[Sexo]]="F",1,0)</f>
        <v>1</v>
      </c>
    </row>
    <row r="101" spans="1:13" x14ac:dyDescent="0.55000000000000004">
      <c r="A101">
        <v>4</v>
      </c>
      <c r="B101" s="1" t="s">
        <v>384</v>
      </c>
      <c r="C101" s="1" t="s">
        <v>2</v>
      </c>
      <c r="D101">
        <v>1</v>
      </c>
      <c r="E101" s="1" t="s">
        <v>48</v>
      </c>
      <c r="F101">
        <v>6</v>
      </c>
      <c r="G101" s="1" t="s">
        <v>376</v>
      </c>
      <c r="H101" s="1" t="s">
        <v>29</v>
      </c>
      <c r="I101">
        <v>1</v>
      </c>
      <c r="J101" s="1" t="str">
        <f>+VLOOKUP(bloques1a3[[#This Row],[respuesta]],respuestas.emociones[],2,0)</f>
        <v>sorpresa</v>
      </c>
      <c r="K101" s="1">
        <f>+VLOOKUP(bloques1a3[[#This Row],[niño]],BD.niños[[Código]:[edad]],5,0)</f>
        <v>7</v>
      </c>
      <c r="L101" s="1">
        <f>+IF(bloques1a3[[#This Row],[correcta]]=bloques1a3[[#This Row],[respuesta]],1,0)</f>
        <v>0</v>
      </c>
      <c r="M101" s="1">
        <f>+IF(bloques1a3[[#This Row],[Sexo]]="F",1,0)</f>
        <v>1</v>
      </c>
    </row>
    <row r="102" spans="1:13" x14ac:dyDescent="0.55000000000000004">
      <c r="A102">
        <v>4</v>
      </c>
      <c r="B102" s="1" t="s">
        <v>384</v>
      </c>
      <c r="C102" s="1" t="s">
        <v>2</v>
      </c>
      <c r="D102">
        <v>1</v>
      </c>
      <c r="E102" s="1" t="s">
        <v>52</v>
      </c>
      <c r="F102">
        <v>3</v>
      </c>
      <c r="G102" s="1" t="s">
        <v>376</v>
      </c>
      <c r="H102" s="1" t="s">
        <v>29</v>
      </c>
      <c r="I102">
        <v>1</v>
      </c>
      <c r="J102" s="1" t="str">
        <f>+VLOOKUP(bloques1a3[[#This Row],[respuesta]],respuestas.emociones[],2,0)</f>
        <v>tristeza</v>
      </c>
      <c r="K102" s="1">
        <f>+VLOOKUP(bloques1a3[[#This Row],[niño]],BD.niños[[Código]:[edad]],5,0)</f>
        <v>7</v>
      </c>
      <c r="L102" s="1">
        <f>+IF(bloques1a3[[#This Row],[correcta]]=bloques1a3[[#This Row],[respuesta]],1,0)</f>
        <v>0</v>
      </c>
      <c r="M102" s="1">
        <f>+IF(bloques1a3[[#This Row],[Sexo]]="F",1,0)</f>
        <v>1</v>
      </c>
    </row>
    <row r="103" spans="1:13" x14ac:dyDescent="0.55000000000000004">
      <c r="A103">
        <v>4</v>
      </c>
      <c r="B103" s="1" t="s">
        <v>384</v>
      </c>
      <c r="C103" s="1" t="s">
        <v>2</v>
      </c>
      <c r="D103">
        <v>1</v>
      </c>
      <c r="E103" s="1" t="s">
        <v>56</v>
      </c>
      <c r="F103">
        <v>1</v>
      </c>
      <c r="G103" s="1" t="s">
        <v>376</v>
      </c>
      <c r="H103" s="1" t="s">
        <v>29</v>
      </c>
      <c r="I103">
        <v>1</v>
      </c>
      <c r="J103" s="1" t="str">
        <f>+VLOOKUP(bloques1a3[[#This Row],[respuesta]],respuestas.emociones[],2,0)</f>
        <v>neutra</v>
      </c>
      <c r="K103" s="1">
        <f>+VLOOKUP(bloques1a3[[#This Row],[niño]],BD.niños[[Código]:[edad]],5,0)</f>
        <v>8</v>
      </c>
      <c r="L103" s="1">
        <f>+IF(bloques1a3[[#This Row],[correcta]]=bloques1a3[[#This Row],[respuesta]],1,0)</f>
        <v>1</v>
      </c>
      <c r="M103" s="1">
        <f>+IF(bloques1a3[[#This Row],[Sexo]]="F",1,0)</f>
        <v>1</v>
      </c>
    </row>
    <row r="104" spans="1:13" x14ac:dyDescent="0.55000000000000004">
      <c r="A104">
        <v>4</v>
      </c>
      <c r="B104" s="1" t="s">
        <v>384</v>
      </c>
      <c r="C104" s="1" t="s">
        <v>2</v>
      </c>
      <c r="D104">
        <v>1</v>
      </c>
      <c r="E104" s="1" t="s">
        <v>60</v>
      </c>
      <c r="F104">
        <v>1</v>
      </c>
      <c r="G104" s="1" t="s">
        <v>377</v>
      </c>
      <c r="H104" s="1" t="s">
        <v>28</v>
      </c>
      <c r="I104">
        <v>1</v>
      </c>
      <c r="J104" s="1" t="str">
        <f>+VLOOKUP(bloques1a3[[#This Row],[respuesta]],respuestas.emociones[],2,0)</f>
        <v>neutra</v>
      </c>
      <c r="K104" s="1">
        <f>+VLOOKUP(bloques1a3[[#This Row],[niño]],BD.niños[[Código]:[edad]],5,0)</f>
        <v>10</v>
      </c>
      <c r="L104" s="1">
        <f>+IF(bloques1a3[[#This Row],[correcta]]=bloques1a3[[#This Row],[respuesta]],1,0)</f>
        <v>1</v>
      </c>
      <c r="M104" s="1">
        <f>+IF(bloques1a3[[#This Row],[Sexo]]="F",1,0)</f>
        <v>0</v>
      </c>
    </row>
    <row r="105" spans="1:13" x14ac:dyDescent="0.55000000000000004">
      <c r="A105">
        <v>4</v>
      </c>
      <c r="B105" s="1" t="s">
        <v>384</v>
      </c>
      <c r="C105" s="1" t="s">
        <v>2</v>
      </c>
      <c r="D105">
        <v>1</v>
      </c>
      <c r="E105" s="1" t="s">
        <v>64</v>
      </c>
      <c r="F105">
        <v>4</v>
      </c>
      <c r="G105" s="1" t="s">
        <v>377</v>
      </c>
      <c r="H105" s="1" t="s">
        <v>29</v>
      </c>
      <c r="I105">
        <v>1</v>
      </c>
      <c r="J105" s="1" t="str">
        <f>+VLOOKUP(bloques1a3[[#This Row],[respuesta]],respuestas.emociones[],2,0)</f>
        <v>enojo</v>
      </c>
      <c r="K105" s="1">
        <f>+VLOOKUP(bloques1a3[[#This Row],[niño]],BD.niños[[Código]:[edad]],5,0)</f>
        <v>9</v>
      </c>
      <c r="L105" s="1">
        <f>+IF(bloques1a3[[#This Row],[correcta]]=bloques1a3[[#This Row],[respuesta]],1,0)</f>
        <v>0</v>
      </c>
      <c r="M105" s="1">
        <f>+IF(bloques1a3[[#This Row],[Sexo]]="F",1,0)</f>
        <v>1</v>
      </c>
    </row>
    <row r="106" spans="1:13" x14ac:dyDescent="0.55000000000000004">
      <c r="A106">
        <v>4</v>
      </c>
      <c r="B106" s="1" t="s">
        <v>384</v>
      </c>
      <c r="C106" s="1" t="s">
        <v>2</v>
      </c>
      <c r="D106">
        <v>1</v>
      </c>
      <c r="E106" s="1" t="s">
        <v>68</v>
      </c>
      <c r="F106">
        <v>6</v>
      </c>
      <c r="G106" s="1" t="s">
        <v>377</v>
      </c>
      <c r="H106" s="1" t="s">
        <v>28</v>
      </c>
      <c r="I106">
        <v>1</v>
      </c>
      <c r="J106" s="1" t="str">
        <f>+VLOOKUP(bloques1a3[[#This Row],[respuesta]],respuestas.emociones[],2,0)</f>
        <v>sorpresa</v>
      </c>
      <c r="K106" s="1">
        <f>+VLOOKUP(bloques1a3[[#This Row],[niño]],BD.niños[[Código]:[edad]],5,0)</f>
        <v>10</v>
      </c>
      <c r="L106" s="1">
        <f>+IF(bloques1a3[[#This Row],[correcta]]=bloques1a3[[#This Row],[respuesta]],1,0)</f>
        <v>0</v>
      </c>
      <c r="M106" s="1">
        <f>+IF(bloques1a3[[#This Row],[Sexo]]="F",1,0)</f>
        <v>0</v>
      </c>
    </row>
    <row r="107" spans="1:13" x14ac:dyDescent="0.55000000000000004">
      <c r="A107">
        <v>4</v>
      </c>
      <c r="B107" s="1" t="s">
        <v>384</v>
      </c>
      <c r="C107" s="1" t="s">
        <v>2</v>
      </c>
      <c r="D107">
        <v>1</v>
      </c>
      <c r="E107" s="1" t="s">
        <v>72</v>
      </c>
      <c r="F107">
        <v>1</v>
      </c>
      <c r="G107" s="1" t="s">
        <v>377</v>
      </c>
      <c r="H107" s="1" t="s">
        <v>29</v>
      </c>
      <c r="I107">
        <v>1</v>
      </c>
      <c r="J107" s="1" t="str">
        <f>+VLOOKUP(bloques1a3[[#This Row],[respuesta]],respuestas.emociones[],2,0)</f>
        <v>neutra</v>
      </c>
      <c r="K107" s="1">
        <f>+VLOOKUP(bloques1a3[[#This Row],[niño]],BD.niños[[Código]:[edad]],5,0)</f>
        <v>9</v>
      </c>
      <c r="L107" s="1">
        <f>+IF(bloques1a3[[#This Row],[correcta]]=bloques1a3[[#This Row],[respuesta]],1,0)</f>
        <v>1</v>
      </c>
      <c r="M107" s="1">
        <f>+IF(bloques1a3[[#This Row],[Sexo]]="F",1,0)</f>
        <v>1</v>
      </c>
    </row>
    <row r="108" spans="1:13" x14ac:dyDescent="0.55000000000000004">
      <c r="A108">
        <v>4</v>
      </c>
      <c r="B108" s="1" t="s">
        <v>384</v>
      </c>
      <c r="C108" s="1" t="s">
        <v>2</v>
      </c>
      <c r="D108">
        <v>1</v>
      </c>
      <c r="E108" s="1" t="s">
        <v>75</v>
      </c>
      <c r="F108">
        <v>1</v>
      </c>
      <c r="G108" s="1" t="s">
        <v>377</v>
      </c>
      <c r="H108" s="1" t="s">
        <v>29</v>
      </c>
      <c r="I108">
        <v>1</v>
      </c>
      <c r="J108" s="1" t="str">
        <f>+VLOOKUP(bloques1a3[[#This Row],[respuesta]],respuestas.emociones[],2,0)</f>
        <v>neutra</v>
      </c>
      <c r="K108" s="1">
        <f>+VLOOKUP(bloques1a3[[#This Row],[niño]],BD.niños[[Código]:[edad]],5,0)</f>
        <v>10</v>
      </c>
      <c r="L108" s="1">
        <f>+IF(bloques1a3[[#This Row],[correcta]]=bloques1a3[[#This Row],[respuesta]],1,0)</f>
        <v>1</v>
      </c>
      <c r="M108" s="1">
        <f>+IF(bloques1a3[[#This Row],[Sexo]]="F",1,0)</f>
        <v>1</v>
      </c>
    </row>
    <row r="109" spans="1:13" x14ac:dyDescent="0.55000000000000004">
      <c r="A109">
        <v>4</v>
      </c>
      <c r="B109" s="1" t="s">
        <v>384</v>
      </c>
      <c r="C109" s="1" t="s">
        <v>2</v>
      </c>
      <c r="D109">
        <v>1</v>
      </c>
      <c r="E109" s="1" t="s">
        <v>78</v>
      </c>
      <c r="F109">
        <v>1</v>
      </c>
      <c r="G109" s="1" t="s">
        <v>375</v>
      </c>
      <c r="H109" s="1" t="s">
        <v>28</v>
      </c>
      <c r="I109">
        <v>1</v>
      </c>
      <c r="J109" s="1" t="str">
        <f>+VLOOKUP(bloques1a3[[#This Row],[respuesta]],respuestas.emociones[],2,0)</f>
        <v>neutra</v>
      </c>
      <c r="K109" s="1">
        <f>+VLOOKUP(bloques1a3[[#This Row],[niño]],BD.niños[[Código]:[edad]],5,0)</f>
        <v>6</v>
      </c>
      <c r="L109" s="1">
        <f>+IF(bloques1a3[[#This Row],[correcta]]=bloques1a3[[#This Row],[respuesta]],1,0)</f>
        <v>1</v>
      </c>
      <c r="M109" s="1">
        <f>+IF(bloques1a3[[#This Row],[Sexo]]="F",1,0)</f>
        <v>0</v>
      </c>
    </row>
    <row r="110" spans="1:13" x14ac:dyDescent="0.55000000000000004">
      <c r="A110">
        <v>4</v>
      </c>
      <c r="B110" s="1" t="s">
        <v>384</v>
      </c>
      <c r="C110" s="1" t="s">
        <v>2</v>
      </c>
      <c r="D110">
        <v>1</v>
      </c>
      <c r="E110" s="1" t="s">
        <v>82</v>
      </c>
      <c r="F110">
        <v>6</v>
      </c>
      <c r="G110" s="1" t="s">
        <v>375</v>
      </c>
      <c r="H110" s="1" t="s">
        <v>29</v>
      </c>
      <c r="I110">
        <v>1</v>
      </c>
      <c r="J110" s="1" t="str">
        <f>+VLOOKUP(bloques1a3[[#This Row],[respuesta]],respuestas.emociones[],2,0)</f>
        <v>sorpresa</v>
      </c>
      <c r="K110" s="1">
        <f>+VLOOKUP(bloques1a3[[#This Row],[niño]],BD.niños[[Código]:[edad]],5,0)</f>
        <v>6</v>
      </c>
      <c r="L110" s="1">
        <f>+IF(bloques1a3[[#This Row],[correcta]]=bloques1a3[[#This Row],[respuesta]],1,0)</f>
        <v>0</v>
      </c>
      <c r="M110" s="1">
        <f>+IF(bloques1a3[[#This Row],[Sexo]]="F",1,0)</f>
        <v>1</v>
      </c>
    </row>
    <row r="111" spans="1:13" x14ac:dyDescent="0.55000000000000004">
      <c r="A111">
        <v>4</v>
      </c>
      <c r="B111" s="1" t="s">
        <v>384</v>
      </c>
      <c r="C111" s="1" t="s">
        <v>2</v>
      </c>
      <c r="D111">
        <v>1</v>
      </c>
      <c r="E111" s="1" t="s">
        <v>85</v>
      </c>
      <c r="F111">
        <v>4</v>
      </c>
      <c r="G111" s="1" t="s">
        <v>375</v>
      </c>
      <c r="H111" s="1" t="s">
        <v>28</v>
      </c>
      <c r="I111">
        <v>1</v>
      </c>
      <c r="J111" s="1" t="str">
        <f>+VLOOKUP(bloques1a3[[#This Row],[respuesta]],respuestas.emociones[],2,0)</f>
        <v>enojo</v>
      </c>
      <c r="K111" s="1">
        <f>+VLOOKUP(bloques1a3[[#This Row],[niño]],BD.niños[[Código]:[edad]],5,0)</f>
        <v>6</v>
      </c>
      <c r="L111" s="1">
        <f>+IF(bloques1a3[[#This Row],[correcta]]=bloques1a3[[#This Row],[respuesta]],1,0)</f>
        <v>0</v>
      </c>
      <c r="M111" s="1">
        <f>+IF(bloques1a3[[#This Row],[Sexo]]="F",1,0)</f>
        <v>0</v>
      </c>
    </row>
    <row r="112" spans="1:13" x14ac:dyDescent="0.55000000000000004">
      <c r="A112">
        <v>4</v>
      </c>
      <c r="B112" s="1" t="s">
        <v>384</v>
      </c>
      <c r="C112" s="1" t="s">
        <v>2</v>
      </c>
      <c r="D112">
        <v>1</v>
      </c>
      <c r="E112" s="1" t="s">
        <v>184</v>
      </c>
      <c r="F112">
        <v>1</v>
      </c>
      <c r="G112" s="1" t="s">
        <v>376</v>
      </c>
      <c r="H112" s="1" t="s">
        <v>28</v>
      </c>
      <c r="I112">
        <v>1</v>
      </c>
      <c r="J112" s="1" t="str">
        <f>+VLOOKUP(bloques1a3[[#This Row],[respuesta]],respuestas.emociones[],2,0)</f>
        <v>neutra</v>
      </c>
      <c r="K112" s="1">
        <f>+VLOOKUP(bloques1a3[[#This Row],[niño]],BD.niños[[Código]:[edad]],5,0)</f>
        <v>7</v>
      </c>
      <c r="L112" s="1">
        <f>+IF(bloques1a3[[#This Row],[correcta]]=bloques1a3[[#This Row],[respuesta]],1,0)</f>
        <v>1</v>
      </c>
      <c r="M112" s="1">
        <f>+IF(bloques1a3[[#This Row],[Sexo]]="F",1,0)</f>
        <v>0</v>
      </c>
    </row>
    <row r="113" spans="1:13" x14ac:dyDescent="0.55000000000000004">
      <c r="A113">
        <v>4</v>
      </c>
      <c r="B113" s="1" t="s">
        <v>384</v>
      </c>
      <c r="C113" s="1" t="s">
        <v>2</v>
      </c>
      <c r="D113">
        <v>1</v>
      </c>
      <c r="E113" s="1" t="s">
        <v>187</v>
      </c>
      <c r="F113">
        <v>6</v>
      </c>
      <c r="G113" s="1" t="s">
        <v>376</v>
      </c>
      <c r="H113" s="1" t="s">
        <v>29</v>
      </c>
      <c r="I113">
        <v>1</v>
      </c>
      <c r="J113" s="1" t="str">
        <f>+VLOOKUP(bloques1a3[[#This Row],[respuesta]],respuestas.emociones[],2,0)</f>
        <v>sorpresa</v>
      </c>
      <c r="K113" s="1">
        <f>+VLOOKUP(bloques1a3[[#This Row],[niño]],BD.niños[[Código]:[edad]],5,0)</f>
        <v>8</v>
      </c>
      <c r="L113" s="1">
        <f>+IF(bloques1a3[[#This Row],[correcta]]=bloques1a3[[#This Row],[respuesta]],1,0)</f>
        <v>0</v>
      </c>
      <c r="M113" s="1">
        <f>+IF(bloques1a3[[#This Row],[Sexo]]="F",1,0)</f>
        <v>1</v>
      </c>
    </row>
    <row r="114" spans="1:13" x14ac:dyDescent="0.55000000000000004">
      <c r="A114">
        <v>4</v>
      </c>
      <c r="B114" s="1" t="s">
        <v>384</v>
      </c>
      <c r="C114" s="1" t="s">
        <v>2</v>
      </c>
      <c r="D114">
        <v>1</v>
      </c>
      <c r="E114" s="1" t="s">
        <v>192</v>
      </c>
      <c r="F114">
        <v>1</v>
      </c>
      <c r="G114" s="1" t="s">
        <v>376</v>
      </c>
      <c r="H114" s="1" t="s">
        <v>28</v>
      </c>
      <c r="I114">
        <v>1</v>
      </c>
      <c r="J114" s="1" t="str">
        <f>+VLOOKUP(bloques1a3[[#This Row],[respuesta]],respuestas.emociones[],2,0)</f>
        <v>neutra</v>
      </c>
      <c r="K114" s="1">
        <f>+VLOOKUP(bloques1a3[[#This Row],[niño]],BD.niños[[Código]:[edad]],5,0)</f>
        <v>7</v>
      </c>
      <c r="L114" s="1">
        <f>+IF(bloques1a3[[#This Row],[correcta]]=bloques1a3[[#This Row],[respuesta]],1,0)</f>
        <v>1</v>
      </c>
      <c r="M114" s="1">
        <f>+IF(bloques1a3[[#This Row],[Sexo]]="F",1,0)</f>
        <v>0</v>
      </c>
    </row>
    <row r="115" spans="1:13" x14ac:dyDescent="0.55000000000000004">
      <c r="A115">
        <v>4</v>
      </c>
      <c r="B115" s="1" t="s">
        <v>384</v>
      </c>
      <c r="C115" s="1" t="s">
        <v>2</v>
      </c>
      <c r="D115">
        <v>1</v>
      </c>
      <c r="E115" s="1" t="s">
        <v>195</v>
      </c>
      <c r="F115">
        <v>1</v>
      </c>
      <c r="G115" s="1" t="s">
        <v>377</v>
      </c>
      <c r="H115" s="1" t="s">
        <v>28</v>
      </c>
      <c r="I115">
        <v>1</v>
      </c>
      <c r="J115" s="1" t="str">
        <f>+VLOOKUP(bloques1a3[[#This Row],[respuesta]],respuestas.emociones[],2,0)</f>
        <v>neutra</v>
      </c>
      <c r="K115" s="1">
        <f>+VLOOKUP(bloques1a3[[#This Row],[niño]],BD.niños[[Código]:[edad]],5,0)</f>
        <v>10</v>
      </c>
      <c r="L115" s="1">
        <f>+IF(bloques1a3[[#This Row],[correcta]]=bloques1a3[[#This Row],[respuesta]],1,0)</f>
        <v>1</v>
      </c>
      <c r="M115" s="1">
        <f>+IF(bloques1a3[[#This Row],[Sexo]]="F",1,0)</f>
        <v>0</v>
      </c>
    </row>
    <row r="116" spans="1:13" x14ac:dyDescent="0.55000000000000004">
      <c r="A116">
        <v>4</v>
      </c>
      <c r="B116" s="1" t="s">
        <v>384</v>
      </c>
      <c r="C116" s="1" t="s">
        <v>2</v>
      </c>
      <c r="D116">
        <v>1</v>
      </c>
      <c r="E116" s="1" t="s">
        <v>199</v>
      </c>
      <c r="F116">
        <v>1</v>
      </c>
      <c r="G116" s="1" t="s">
        <v>377</v>
      </c>
      <c r="H116" s="1" t="s">
        <v>28</v>
      </c>
      <c r="I116">
        <v>1</v>
      </c>
      <c r="J116" s="1" t="str">
        <f>+VLOOKUP(bloques1a3[[#This Row],[respuesta]],respuestas.emociones[],2,0)</f>
        <v>neutra</v>
      </c>
      <c r="K116" s="1">
        <f>+VLOOKUP(bloques1a3[[#This Row],[niño]],BD.niños[[Código]:[edad]],5,0)</f>
        <v>9</v>
      </c>
      <c r="L116" s="1">
        <f>+IF(bloques1a3[[#This Row],[correcta]]=bloques1a3[[#This Row],[respuesta]],1,0)</f>
        <v>1</v>
      </c>
      <c r="M116" s="1">
        <f>+IF(bloques1a3[[#This Row],[Sexo]]="F",1,0)</f>
        <v>0</v>
      </c>
    </row>
    <row r="117" spans="1:13" x14ac:dyDescent="0.55000000000000004">
      <c r="A117">
        <v>4</v>
      </c>
      <c r="B117" s="1" t="s">
        <v>384</v>
      </c>
      <c r="C117" s="1" t="s">
        <v>2</v>
      </c>
      <c r="D117">
        <v>1</v>
      </c>
      <c r="E117" s="1" t="s">
        <v>203</v>
      </c>
      <c r="F117">
        <v>1</v>
      </c>
      <c r="G117" s="1" t="s">
        <v>377</v>
      </c>
      <c r="H117" s="1" t="s">
        <v>29</v>
      </c>
      <c r="I117">
        <v>1</v>
      </c>
      <c r="J117" s="1" t="str">
        <f>+VLOOKUP(bloques1a3[[#This Row],[respuesta]],respuestas.emociones[],2,0)</f>
        <v>neutra</v>
      </c>
      <c r="K117" s="1">
        <f>+VLOOKUP(bloques1a3[[#This Row],[niño]],BD.niños[[Código]:[edad]],5,0)</f>
        <v>9</v>
      </c>
      <c r="L117" s="1">
        <f>+IF(bloques1a3[[#This Row],[correcta]]=bloques1a3[[#This Row],[respuesta]],1,0)</f>
        <v>1</v>
      </c>
      <c r="M117" s="1">
        <f>+IF(bloques1a3[[#This Row],[Sexo]]="F",1,0)</f>
        <v>1</v>
      </c>
    </row>
    <row r="118" spans="1:13" x14ac:dyDescent="0.55000000000000004">
      <c r="A118">
        <v>4</v>
      </c>
      <c r="B118" s="1" t="s">
        <v>384</v>
      </c>
      <c r="C118" s="1" t="s">
        <v>2</v>
      </c>
      <c r="D118">
        <v>1</v>
      </c>
      <c r="E118" s="1" t="s">
        <v>206</v>
      </c>
      <c r="F118">
        <v>1</v>
      </c>
      <c r="G118" s="1" t="s">
        <v>377</v>
      </c>
      <c r="H118" s="1" t="s">
        <v>29</v>
      </c>
      <c r="I118">
        <v>1</v>
      </c>
      <c r="J118" s="1" t="str">
        <f>+VLOOKUP(bloques1a3[[#This Row],[respuesta]],respuestas.emociones[],2,0)</f>
        <v>neutra</v>
      </c>
      <c r="K118" s="1">
        <f>+VLOOKUP(bloques1a3[[#This Row],[niño]],BD.niños[[Código]:[edad]],5,0)</f>
        <v>10</v>
      </c>
      <c r="L118" s="1">
        <f>+IF(bloques1a3[[#This Row],[correcta]]=bloques1a3[[#This Row],[respuesta]],1,0)</f>
        <v>1</v>
      </c>
      <c r="M118" s="1">
        <f>+IF(bloques1a3[[#This Row],[Sexo]]="F",1,0)</f>
        <v>1</v>
      </c>
    </row>
    <row r="119" spans="1:13" x14ac:dyDescent="0.55000000000000004">
      <c r="A119">
        <v>4</v>
      </c>
      <c r="B119" s="1" t="s">
        <v>384</v>
      </c>
      <c r="C119" s="1" t="s">
        <v>2</v>
      </c>
      <c r="D119">
        <v>1</v>
      </c>
      <c r="E119" s="1" t="s">
        <v>210</v>
      </c>
      <c r="F119">
        <v>1</v>
      </c>
      <c r="G119" s="1" t="s">
        <v>376</v>
      </c>
      <c r="H119" s="1" t="s">
        <v>28</v>
      </c>
      <c r="I119">
        <v>1</v>
      </c>
      <c r="J119" s="1" t="str">
        <f>+VLOOKUP(bloques1a3[[#This Row],[respuesta]],respuestas.emociones[],2,0)</f>
        <v>neutra</v>
      </c>
      <c r="K119" s="1">
        <f>+VLOOKUP(bloques1a3[[#This Row],[niño]],BD.niños[[Código]:[edad]],5,0)</f>
        <v>7</v>
      </c>
      <c r="L119" s="1">
        <f>+IF(bloques1a3[[#This Row],[correcta]]=bloques1a3[[#This Row],[respuesta]],1,0)</f>
        <v>1</v>
      </c>
      <c r="M119" s="1">
        <f>+IF(bloques1a3[[#This Row],[Sexo]]="F",1,0)</f>
        <v>0</v>
      </c>
    </row>
    <row r="120" spans="1:13" x14ac:dyDescent="0.55000000000000004">
      <c r="A120">
        <v>4</v>
      </c>
      <c r="B120" s="1" t="s">
        <v>384</v>
      </c>
      <c r="C120" s="1" t="s">
        <v>2</v>
      </c>
      <c r="D120">
        <v>1</v>
      </c>
      <c r="E120" s="1" t="s">
        <v>274</v>
      </c>
      <c r="F120">
        <v>1</v>
      </c>
      <c r="G120" s="1" t="s">
        <v>375</v>
      </c>
      <c r="H120" s="1" t="s">
        <v>28</v>
      </c>
      <c r="I120">
        <v>1</v>
      </c>
      <c r="J120" s="1" t="str">
        <f>+VLOOKUP(bloques1a3[[#This Row],[respuesta]],respuestas.emociones[],2,0)</f>
        <v>neutra</v>
      </c>
      <c r="K120" s="1">
        <f>+VLOOKUP(bloques1a3[[#This Row],[niño]],BD.niños[[Código]:[edad]],5,0)</f>
        <v>6</v>
      </c>
      <c r="L120" s="1">
        <f>+IF(bloques1a3[[#This Row],[correcta]]=bloques1a3[[#This Row],[respuesta]],1,0)</f>
        <v>1</v>
      </c>
      <c r="M120" s="1">
        <f>+IF(bloques1a3[[#This Row],[Sexo]]="F",1,0)</f>
        <v>0</v>
      </c>
    </row>
    <row r="121" spans="1:13" x14ac:dyDescent="0.55000000000000004">
      <c r="A121">
        <v>4</v>
      </c>
      <c r="B121" s="1" t="s">
        <v>384</v>
      </c>
      <c r="C121" s="1" t="s">
        <v>2</v>
      </c>
      <c r="D121">
        <v>1</v>
      </c>
      <c r="E121" s="1" t="s">
        <v>276</v>
      </c>
      <c r="F121">
        <v>1</v>
      </c>
      <c r="G121" s="1" t="s">
        <v>375</v>
      </c>
      <c r="H121" s="1" t="s">
        <v>28</v>
      </c>
      <c r="I121">
        <v>1</v>
      </c>
      <c r="J121" s="1" t="str">
        <f>+VLOOKUP(bloques1a3[[#This Row],[respuesta]],respuestas.emociones[],2,0)</f>
        <v>neutra</v>
      </c>
      <c r="K121" s="1">
        <f>+VLOOKUP(bloques1a3[[#This Row],[niño]],BD.niños[[Código]:[edad]],5,0)</f>
        <v>6</v>
      </c>
      <c r="L121" s="1">
        <f>+IF(bloques1a3[[#This Row],[correcta]]=bloques1a3[[#This Row],[respuesta]],1,0)</f>
        <v>1</v>
      </c>
      <c r="M121" s="1">
        <f>+IF(bloques1a3[[#This Row],[Sexo]]="F",1,0)</f>
        <v>0</v>
      </c>
    </row>
    <row r="122" spans="1:13" x14ac:dyDescent="0.55000000000000004">
      <c r="A122">
        <v>4</v>
      </c>
      <c r="B122" s="1" t="s">
        <v>384</v>
      </c>
      <c r="C122" s="1" t="s">
        <v>2</v>
      </c>
      <c r="D122">
        <v>1</v>
      </c>
      <c r="E122" s="1" t="s">
        <v>279</v>
      </c>
      <c r="F122">
        <v>1</v>
      </c>
      <c r="G122" s="1" t="s">
        <v>376</v>
      </c>
      <c r="H122" s="1" t="s">
        <v>29</v>
      </c>
      <c r="I122">
        <v>1</v>
      </c>
      <c r="J122" s="1" t="str">
        <f>+VLOOKUP(bloques1a3[[#This Row],[respuesta]],respuestas.emociones[],2,0)</f>
        <v>neutra</v>
      </c>
      <c r="K122" s="1">
        <f>+VLOOKUP(bloques1a3[[#This Row],[niño]],BD.niños[[Código]:[edad]],5,0)</f>
        <v>7</v>
      </c>
      <c r="L122" s="1">
        <f>+IF(bloques1a3[[#This Row],[correcta]]=bloques1a3[[#This Row],[respuesta]],1,0)</f>
        <v>1</v>
      </c>
      <c r="M122" s="1">
        <f>+IF(bloques1a3[[#This Row],[Sexo]]="F",1,0)</f>
        <v>1</v>
      </c>
    </row>
    <row r="123" spans="1:13" x14ac:dyDescent="0.55000000000000004">
      <c r="A123">
        <v>4</v>
      </c>
      <c r="B123" s="1" t="s">
        <v>384</v>
      </c>
      <c r="C123" s="1" t="s">
        <v>2</v>
      </c>
      <c r="D123">
        <v>1</v>
      </c>
      <c r="E123" s="1" t="s">
        <v>282</v>
      </c>
      <c r="F123">
        <v>6</v>
      </c>
      <c r="G123" s="1" t="s">
        <v>375</v>
      </c>
      <c r="H123" s="1" t="s">
        <v>29</v>
      </c>
      <c r="I123">
        <v>1</v>
      </c>
      <c r="J123" s="1" t="str">
        <f>+VLOOKUP(bloques1a3[[#This Row],[respuesta]],respuestas.emociones[],2,0)</f>
        <v>sorpresa</v>
      </c>
      <c r="K123" s="1">
        <f>+VLOOKUP(bloques1a3[[#This Row],[niño]],BD.niños[[Código]:[edad]],5,0)</f>
        <v>5</v>
      </c>
      <c r="L123" s="1">
        <f>+IF(bloques1a3[[#This Row],[correcta]]=bloques1a3[[#This Row],[respuesta]],1,0)</f>
        <v>0</v>
      </c>
      <c r="M123" s="1">
        <f>+IF(bloques1a3[[#This Row],[Sexo]]="F",1,0)</f>
        <v>1</v>
      </c>
    </row>
    <row r="124" spans="1:13" x14ac:dyDescent="0.55000000000000004">
      <c r="A124">
        <v>4</v>
      </c>
      <c r="B124" s="1" t="s">
        <v>384</v>
      </c>
      <c r="C124" s="1" t="s">
        <v>2</v>
      </c>
      <c r="D124">
        <v>1</v>
      </c>
      <c r="E124" s="1" t="s">
        <v>352</v>
      </c>
      <c r="F124">
        <v>1</v>
      </c>
      <c r="G124" s="1" t="s">
        <v>376</v>
      </c>
      <c r="H124" s="1" t="s">
        <v>29</v>
      </c>
      <c r="I124">
        <v>1</v>
      </c>
      <c r="J124" s="1" t="str">
        <f>+VLOOKUP(bloques1a3[[#This Row],[respuesta]],respuestas.emociones[],2,0)</f>
        <v>neutra</v>
      </c>
      <c r="K124" s="1">
        <f>+VLOOKUP(bloques1a3[[#This Row],[niño]],BD.niños[[Código]:[edad]],5,0)</f>
        <v>8</v>
      </c>
      <c r="L124" s="1">
        <f>+IF(bloques1a3[[#This Row],[correcta]]=bloques1a3[[#This Row],[respuesta]],1,0)</f>
        <v>1</v>
      </c>
      <c r="M124" s="1">
        <f>+IF(bloques1a3[[#This Row],[Sexo]]="F",1,0)</f>
        <v>1</v>
      </c>
    </row>
    <row r="125" spans="1:13" x14ac:dyDescent="0.55000000000000004">
      <c r="A125">
        <v>4</v>
      </c>
      <c r="B125" s="1" t="s">
        <v>384</v>
      </c>
      <c r="C125" s="1" t="s">
        <v>2</v>
      </c>
      <c r="D125">
        <v>1</v>
      </c>
      <c r="E125" s="1" t="s">
        <v>357</v>
      </c>
      <c r="F125">
        <v>3</v>
      </c>
      <c r="G125" s="1" t="s">
        <v>376</v>
      </c>
      <c r="H125" s="1" t="s">
        <v>28</v>
      </c>
      <c r="I125">
        <v>1</v>
      </c>
      <c r="J125" s="1" t="str">
        <f>+VLOOKUP(bloques1a3[[#This Row],[respuesta]],respuestas.emociones[],2,0)</f>
        <v>tristeza</v>
      </c>
      <c r="K125" s="1">
        <f>+VLOOKUP(bloques1a3[[#This Row],[niño]],BD.niños[[Código]:[edad]],5,0)</f>
        <v>7</v>
      </c>
      <c r="L125" s="1">
        <f>+IF(bloques1a3[[#This Row],[correcta]]=bloques1a3[[#This Row],[respuesta]],1,0)</f>
        <v>0</v>
      </c>
      <c r="M125" s="1">
        <f>+IF(bloques1a3[[#This Row],[Sexo]]="F",1,0)</f>
        <v>0</v>
      </c>
    </row>
    <row r="126" spans="1:13" x14ac:dyDescent="0.55000000000000004">
      <c r="A126">
        <v>4</v>
      </c>
      <c r="B126" s="1" t="s">
        <v>384</v>
      </c>
      <c r="C126" s="1" t="s">
        <v>2</v>
      </c>
      <c r="D126">
        <v>1</v>
      </c>
      <c r="E126" s="1" t="s">
        <v>360</v>
      </c>
      <c r="F126">
        <v>1</v>
      </c>
      <c r="G126" s="1" t="s">
        <v>377</v>
      </c>
      <c r="H126" s="1" t="s">
        <v>28</v>
      </c>
      <c r="I126">
        <v>1</v>
      </c>
      <c r="J126" s="1" t="str">
        <f>+VLOOKUP(bloques1a3[[#This Row],[respuesta]],respuestas.emociones[],2,0)</f>
        <v>neutra</v>
      </c>
      <c r="K126" s="1">
        <f>+VLOOKUP(bloques1a3[[#This Row],[niño]],BD.niños[[Código]:[edad]],5,0)</f>
        <v>9</v>
      </c>
      <c r="L126" s="1">
        <f>+IF(bloques1a3[[#This Row],[correcta]]=bloques1a3[[#This Row],[respuesta]],1,0)</f>
        <v>1</v>
      </c>
      <c r="M126" s="1">
        <f>+IF(bloques1a3[[#This Row],[Sexo]]="F",1,0)</f>
        <v>0</v>
      </c>
    </row>
    <row r="127" spans="1:13" x14ac:dyDescent="0.55000000000000004">
      <c r="A127">
        <v>4</v>
      </c>
      <c r="B127" s="1" t="s">
        <v>384</v>
      </c>
      <c r="C127" s="1" t="s">
        <v>2</v>
      </c>
      <c r="D127">
        <v>1</v>
      </c>
      <c r="E127" s="1" t="s">
        <v>364</v>
      </c>
      <c r="F127">
        <v>1</v>
      </c>
      <c r="G127" s="1" t="s">
        <v>377</v>
      </c>
      <c r="H127" s="1" t="s">
        <v>28</v>
      </c>
      <c r="I127">
        <v>1</v>
      </c>
      <c r="J127" s="1" t="str">
        <f>+VLOOKUP(bloques1a3[[#This Row],[respuesta]],respuestas.emociones[],2,0)</f>
        <v>neutra</v>
      </c>
      <c r="K127" s="1">
        <f>+VLOOKUP(bloques1a3[[#This Row],[niño]],BD.niños[[Código]:[edad]],5,0)</f>
        <v>10</v>
      </c>
      <c r="L127" s="1">
        <f>+IF(bloques1a3[[#This Row],[correcta]]=bloques1a3[[#This Row],[respuesta]],1,0)</f>
        <v>1</v>
      </c>
      <c r="M127" s="1">
        <f>+IF(bloques1a3[[#This Row],[Sexo]]="F",1,0)</f>
        <v>0</v>
      </c>
    </row>
    <row r="128" spans="1:13" x14ac:dyDescent="0.55000000000000004">
      <c r="A128">
        <v>4</v>
      </c>
      <c r="B128" s="1" t="s">
        <v>384</v>
      </c>
      <c r="C128" s="1" t="s">
        <v>2</v>
      </c>
      <c r="D128">
        <v>1</v>
      </c>
      <c r="E128" s="1" t="s">
        <v>368</v>
      </c>
      <c r="F128">
        <v>1</v>
      </c>
      <c r="G128" s="1" t="s">
        <v>377</v>
      </c>
      <c r="H128" s="1" t="s">
        <v>28</v>
      </c>
      <c r="I128">
        <v>1</v>
      </c>
      <c r="J128" s="1" t="str">
        <f>+VLOOKUP(bloques1a3[[#This Row],[respuesta]],respuestas.emociones[],2,0)</f>
        <v>neutra</v>
      </c>
      <c r="K128" s="1">
        <f>+VLOOKUP(bloques1a3[[#This Row],[niño]],BD.niños[[Código]:[edad]],5,0)</f>
        <v>11</v>
      </c>
      <c r="L128" s="1">
        <f>+IF(bloques1a3[[#This Row],[correcta]]=bloques1a3[[#This Row],[respuesta]],1,0)</f>
        <v>1</v>
      </c>
      <c r="M128" s="1">
        <f>+IF(bloques1a3[[#This Row],[Sexo]]="F",1,0)</f>
        <v>0</v>
      </c>
    </row>
    <row r="129" spans="1:13" x14ac:dyDescent="0.55000000000000004">
      <c r="A129">
        <v>4</v>
      </c>
      <c r="B129" s="1" t="s">
        <v>384</v>
      </c>
      <c r="C129" s="1" t="s">
        <v>2</v>
      </c>
      <c r="D129">
        <v>1</v>
      </c>
      <c r="E129" s="1" t="s">
        <v>371</v>
      </c>
      <c r="F129">
        <v>1</v>
      </c>
      <c r="G129" s="1" t="s">
        <v>377</v>
      </c>
      <c r="H129" s="1" t="s">
        <v>29</v>
      </c>
      <c r="I129">
        <v>1</v>
      </c>
      <c r="J129" s="1" t="str">
        <f>+VLOOKUP(bloques1a3[[#This Row],[respuesta]],respuestas.emociones[],2,0)</f>
        <v>neutra</v>
      </c>
      <c r="K129" s="1">
        <f>+VLOOKUP(bloques1a3[[#This Row],[niño]],BD.niños[[Código]:[edad]],5,0)</f>
        <v>9</v>
      </c>
      <c r="L129" s="1">
        <f>+IF(bloques1a3[[#This Row],[correcta]]=bloques1a3[[#This Row],[respuesta]],1,0)</f>
        <v>1</v>
      </c>
      <c r="M129" s="1">
        <f>+IF(bloques1a3[[#This Row],[Sexo]]="F",1,0)</f>
        <v>1</v>
      </c>
    </row>
    <row r="130" spans="1:13" x14ac:dyDescent="0.55000000000000004">
      <c r="A130">
        <v>5</v>
      </c>
      <c r="B130" s="1" t="s">
        <v>385</v>
      </c>
      <c r="C130" s="1" t="s">
        <v>3</v>
      </c>
      <c r="D130">
        <v>4</v>
      </c>
      <c r="E130" s="1" t="s">
        <v>36</v>
      </c>
      <c r="F130">
        <v>4</v>
      </c>
      <c r="G130" s="1" t="s">
        <v>375</v>
      </c>
      <c r="H130" s="1" t="s">
        <v>28</v>
      </c>
      <c r="I130">
        <v>1</v>
      </c>
      <c r="J130" s="1" t="str">
        <f>+VLOOKUP(bloques1a3[[#This Row],[respuesta]],respuestas.emociones[],2,0)</f>
        <v>enojo</v>
      </c>
      <c r="K130" s="1">
        <f>+VLOOKUP(bloques1a3[[#This Row],[niño]],BD.niños[[Código]:[edad]],5,0)</f>
        <v>5</v>
      </c>
      <c r="L130" s="1">
        <f>+IF(bloques1a3[[#This Row],[correcta]]=bloques1a3[[#This Row],[respuesta]],1,0)</f>
        <v>1</v>
      </c>
      <c r="M130" s="1">
        <f>+IF(bloques1a3[[#This Row],[Sexo]]="F",1,0)</f>
        <v>0</v>
      </c>
    </row>
    <row r="131" spans="1:13" x14ac:dyDescent="0.55000000000000004">
      <c r="A131">
        <v>5</v>
      </c>
      <c r="B131" s="1" t="s">
        <v>385</v>
      </c>
      <c r="C131" s="1" t="s">
        <v>3</v>
      </c>
      <c r="D131">
        <v>4</v>
      </c>
      <c r="E131" s="1" t="s">
        <v>40</v>
      </c>
      <c r="F131">
        <v>5</v>
      </c>
      <c r="G131" s="1" t="s">
        <v>376</v>
      </c>
      <c r="H131" s="1" t="s">
        <v>28</v>
      </c>
      <c r="I131">
        <v>1</v>
      </c>
      <c r="J131" s="1" t="str">
        <f>+VLOOKUP(bloques1a3[[#This Row],[respuesta]],respuestas.emociones[],2,0)</f>
        <v>miedo</v>
      </c>
      <c r="K131" s="1">
        <f>+VLOOKUP(bloques1a3[[#This Row],[niño]],BD.niños[[Código]:[edad]],5,0)</f>
        <v>7</v>
      </c>
      <c r="L131" s="1">
        <f>+IF(bloques1a3[[#This Row],[correcta]]=bloques1a3[[#This Row],[respuesta]],1,0)</f>
        <v>0</v>
      </c>
      <c r="M131" s="1">
        <f>+IF(bloques1a3[[#This Row],[Sexo]]="F",1,0)</f>
        <v>0</v>
      </c>
    </row>
    <row r="132" spans="1:13" x14ac:dyDescent="0.55000000000000004">
      <c r="A132">
        <v>5</v>
      </c>
      <c r="B132" s="1" t="s">
        <v>385</v>
      </c>
      <c r="C132" s="1" t="s">
        <v>3</v>
      </c>
      <c r="D132">
        <v>4</v>
      </c>
      <c r="E132" s="1" t="s">
        <v>44</v>
      </c>
      <c r="F132">
        <v>4</v>
      </c>
      <c r="G132" s="1" t="s">
        <v>376</v>
      </c>
      <c r="H132" s="1" t="s">
        <v>29</v>
      </c>
      <c r="I132">
        <v>1</v>
      </c>
      <c r="J132" s="1" t="str">
        <f>+VLOOKUP(bloques1a3[[#This Row],[respuesta]],respuestas.emociones[],2,0)</f>
        <v>enojo</v>
      </c>
      <c r="K132" s="1">
        <f>+VLOOKUP(bloques1a3[[#This Row],[niño]],BD.niños[[Código]:[edad]],5,0)</f>
        <v>7</v>
      </c>
      <c r="L132" s="1">
        <f>+IF(bloques1a3[[#This Row],[correcta]]=bloques1a3[[#This Row],[respuesta]],1,0)</f>
        <v>1</v>
      </c>
      <c r="M132" s="1">
        <f>+IF(bloques1a3[[#This Row],[Sexo]]="F",1,0)</f>
        <v>1</v>
      </c>
    </row>
    <row r="133" spans="1:13" x14ac:dyDescent="0.55000000000000004">
      <c r="A133">
        <v>5</v>
      </c>
      <c r="B133" s="1" t="s">
        <v>385</v>
      </c>
      <c r="C133" s="1" t="s">
        <v>3</v>
      </c>
      <c r="D133">
        <v>4</v>
      </c>
      <c r="E133" s="1" t="s">
        <v>48</v>
      </c>
      <c r="F133">
        <v>4</v>
      </c>
      <c r="G133" s="1" t="s">
        <v>376</v>
      </c>
      <c r="H133" s="1" t="s">
        <v>29</v>
      </c>
      <c r="I133">
        <v>1</v>
      </c>
      <c r="J133" s="1" t="str">
        <f>+VLOOKUP(bloques1a3[[#This Row],[respuesta]],respuestas.emociones[],2,0)</f>
        <v>enojo</v>
      </c>
      <c r="K133" s="1">
        <f>+VLOOKUP(bloques1a3[[#This Row],[niño]],BD.niños[[Código]:[edad]],5,0)</f>
        <v>7</v>
      </c>
      <c r="L133" s="1">
        <f>+IF(bloques1a3[[#This Row],[correcta]]=bloques1a3[[#This Row],[respuesta]],1,0)</f>
        <v>1</v>
      </c>
      <c r="M133" s="1">
        <f>+IF(bloques1a3[[#This Row],[Sexo]]="F",1,0)</f>
        <v>1</v>
      </c>
    </row>
    <row r="134" spans="1:13" x14ac:dyDescent="0.55000000000000004">
      <c r="A134">
        <v>5</v>
      </c>
      <c r="B134" s="1" t="s">
        <v>385</v>
      </c>
      <c r="C134" s="1" t="s">
        <v>3</v>
      </c>
      <c r="D134">
        <v>4</v>
      </c>
      <c r="E134" s="1" t="s">
        <v>52</v>
      </c>
      <c r="F134">
        <v>4</v>
      </c>
      <c r="G134" s="1" t="s">
        <v>376</v>
      </c>
      <c r="H134" s="1" t="s">
        <v>29</v>
      </c>
      <c r="I134">
        <v>1</v>
      </c>
      <c r="J134" s="1" t="str">
        <f>+VLOOKUP(bloques1a3[[#This Row],[respuesta]],respuestas.emociones[],2,0)</f>
        <v>enojo</v>
      </c>
      <c r="K134" s="1">
        <f>+VLOOKUP(bloques1a3[[#This Row],[niño]],BD.niños[[Código]:[edad]],5,0)</f>
        <v>7</v>
      </c>
      <c r="L134" s="1">
        <f>+IF(bloques1a3[[#This Row],[correcta]]=bloques1a3[[#This Row],[respuesta]],1,0)</f>
        <v>1</v>
      </c>
      <c r="M134" s="1">
        <f>+IF(bloques1a3[[#This Row],[Sexo]]="F",1,0)</f>
        <v>1</v>
      </c>
    </row>
    <row r="135" spans="1:13" x14ac:dyDescent="0.55000000000000004">
      <c r="A135">
        <v>5</v>
      </c>
      <c r="B135" s="1" t="s">
        <v>385</v>
      </c>
      <c r="C135" s="1" t="s">
        <v>3</v>
      </c>
      <c r="D135">
        <v>4</v>
      </c>
      <c r="E135" s="1" t="s">
        <v>56</v>
      </c>
      <c r="F135">
        <v>6</v>
      </c>
      <c r="G135" s="1" t="s">
        <v>376</v>
      </c>
      <c r="H135" s="1" t="s">
        <v>29</v>
      </c>
      <c r="I135">
        <v>1</v>
      </c>
      <c r="J135" s="1" t="str">
        <f>+VLOOKUP(bloques1a3[[#This Row],[respuesta]],respuestas.emociones[],2,0)</f>
        <v>sorpresa</v>
      </c>
      <c r="K135" s="1">
        <f>+VLOOKUP(bloques1a3[[#This Row],[niño]],BD.niños[[Código]:[edad]],5,0)</f>
        <v>8</v>
      </c>
      <c r="L135" s="1">
        <f>+IF(bloques1a3[[#This Row],[correcta]]=bloques1a3[[#This Row],[respuesta]],1,0)</f>
        <v>0</v>
      </c>
      <c r="M135" s="1">
        <f>+IF(bloques1a3[[#This Row],[Sexo]]="F",1,0)</f>
        <v>1</v>
      </c>
    </row>
    <row r="136" spans="1:13" x14ac:dyDescent="0.55000000000000004">
      <c r="A136">
        <v>5</v>
      </c>
      <c r="B136" s="1" t="s">
        <v>385</v>
      </c>
      <c r="C136" s="1" t="s">
        <v>3</v>
      </c>
      <c r="D136">
        <v>4</v>
      </c>
      <c r="E136" s="1" t="s">
        <v>60</v>
      </c>
      <c r="F136">
        <v>4</v>
      </c>
      <c r="G136" s="1" t="s">
        <v>377</v>
      </c>
      <c r="H136" s="1" t="s">
        <v>28</v>
      </c>
      <c r="I136">
        <v>1</v>
      </c>
      <c r="J136" s="1" t="str">
        <f>+VLOOKUP(bloques1a3[[#This Row],[respuesta]],respuestas.emociones[],2,0)</f>
        <v>enojo</v>
      </c>
      <c r="K136" s="1">
        <f>+VLOOKUP(bloques1a3[[#This Row],[niño]],BD.niños[[Código]:[edad]],5,0)</f>
        <v>10</v>
      </c>
      <c r="L136" s="1">
        <f>+IF(bloques1a3[[#This Row],[correcta]]=bloques1a3[[#This Row],[respuesta]],1,0)</f>
        <v>1</v>
      </c>
      <c r="M136" s="1">
        <f>+IF(bloques1a3[[#This Row],[Sexo]]="F",1,0)</f>
        <v>0</v>
      </c>
    </row>
    <row r="137" spans="1:13" x14ac:dyDescent="0.55000000000000004">
      <c r="A137">
        <v>5</v>
      </c>
      <c r="B137" s="1" t="s">
        <v>385</v>
      </c>
      <c r="C137" s="1" t="s">
        <v>3</v>
      </c>
      <c r="D137">
        <v>4</v>
      </c>
      <c r="E137" s="1" t="s">
        <v>64</v>
      </c>
      <c r="F137">
        <v>4</v>
      </c>
      <c r="G137" s="1" t="s">
        <v>377</v>
      </c>
      <c r="H137" s="1" t="s">
        <v>29</v>
      </c>
      <c r="I137">
        <v>1</v>
      </c>
      <c r="J137" s="1" t="str">
        <f>+VLOOKUP(bloques1a3[[#This Row],[respuesta]],respuestas.emociones[],2,0)</f>
        <v>enojo</v>
      </c>
      <c r="K137" s="1">
        <f>+VLOOKUP(bloques1a3[[#This Row],[niño]],BD.niños[[Código]:[edad]],5,0)</f>
        <v>9</v>
      </c>
      <c r="L137" s="1">
        <f>+IF(bloques1a3[[#This Row],[correcta]]=bloques1a3[[#This Row],[respuesta]],1,0)</f>
        <v>1</v>
      </c>
      <c r="M137" s="1">
        <f>+IF(bloques1a3[[#This Row],[Sexo]]="F",1,0)</f>
        <v>1</v>
      </c>
    </row>
    <row r="138" spans="1:13" x14ac:dyDescent="0.55000000000000004">
      <c r="A138">
        <v>5</v>
      </c>
      <c r="B138" s="1" t="s">
        <v>385</v>
      </c>
      <c r="C138" s="1" t="s">
        <v>3</v>
      </c>
      <c r="D138">
        <v>4</v>
      </c>
      <c r="E138" s="1" t="s">
        <v>68</v>
      </c>
      <c r="F138">
        <v>4</v>
      </c>
      <c r="G138" s="1" t="s">
        <v>377</v>
      </c>
      <c r="H138" s="1" t="s">
        <v>28</v>
      </c>
      <c r="I138">
        <v>1</v>
      </c>
      <c r="J138" s="1" t="str">
        <f>+VLOOKUP(bloques1a3[[#This Row],[respuesta]],respuestas.emociones[],2,0)</f>
        <v>enojo</v>
      </c>
      <c r="K138" s="1">
        <f>+VLOOKUP(bloques1a3[[#This Row],[niño]],BD.niños[[Código]:[edad]],5,0)</f>
        <v>10</v>
      </c>
      <c r="L138" s="1">
        <f>+IF(bloques1a3[[#This Row],[correcta]]=bloques1a3[[#This Row],[respuesta]],1,0)</f>
        <v>1</v>
      </c>
      <c r="M138" s="1">
        <f>+IF(bloques1a3[[#This Row],[Sexo]]="F",1,0)</f>
        <v>0</v>
      </c>
    </row>
    <row r="139" spans="1:13" x14ac:dyDescent="0.55000000000000004">
      <c r="A139">
        <v>5</v>
      </c>
      <c r="B139" s="1" t="s">
        <v>385</v>
      </c>
      <c r="C139" s="1" t="s">
        <v>3</v>
      </c>
      <c r="D139">
        <v>4</v>
      </c>
      <c r="E139" s="1" t="s">
        <v>72</v>
      </c>
      <c r="F139">
        <v>5</v>
      </c>
      <c r="G139" s="1" t="s">
        <v>377</v>
      </c>
      <c r="H139" s="1" t="s">
        <v>29</v>
      </c>
      <c r="I139">
        <v>1</v>
      </c>
      <c r="J139" s="1" t="str">
        <f>+VLOOKUP(bloques1a3[[#This Row],[respuesta]],respuestas.emociones[],2,0)</f>
        <v>miedo</v>
      </c>
      <c r="K139" s="1">
        <f>+VLOOKUP(bloques1a3[[#This Row],[niño]],BD.niños[[Código]:[edad]],5,0)</f>
        <v>9</v>
      </c>
      <c r="L139" s="1">
        <f>+IF(bloques1a3[[#This Row],[correcta]]=bloques1a3[[#This Row],[respuesta]],1,0)</f>
        <v>0</v>
      </c>
      <c r="M139" s="1">
        <f>+IF(bloques1a3[[#This Row],[Sexo]]="F",1,0)</f>
        <v>1</v>
      </c>
    </row>
    <row r="140" spans="1:13" x14ac:dyDescent="0.55000000000000004">
      <c r="A140">
        <v>5</v>
      </c>
      <c r="B140" s="1" t="s">
        <v>385</v>
      </c>
      <c r="C140" s="1" t="s">
        <v>3</v>
      </c>
      <c r="D140">
        <v>4</v>
      </c>
      <c r="E140" s="1" t="s">
        <v>75</v>
      </c>
      <c r="F140">
        <v>4</v>
      </c>
      <c r="G140" s="1" t="s">
        <v>377</v>
      </c>
      <c r="H140" s="1" t="s">
        <v>29</v>
      </c>
      <c r="I140">
        <v>1</v>
      </c>
      <c r="J140" s="1" t="str">
        <f>+VLOOKUP(bloques1a3[[#This Row],[respuesta]],respuestas.emociones[],2,0)</f>
        <v>enojo</v>
      </c>
      <c r="K140" s="1">
        <f>+VLOOKUP(bloques1a3[[#This Row],[niño]],BD.niños[[Código]:[edad]],5,0)</f>
        <v>10</v>
      </c>
      <c r="L140" s="1">
        <f>+IF(bloques1a3[[#This Row],[correcta]]=bloques1a3[[#This Row],[respuesta]],1,0)</f>
        <v>1</v>
      </c>
      <c r="M140" s="1">
        <f>+IF(bloques1a3[[#This Row],[Sexo]]="F",1,0)</f>
        <v>1</v>
      </c>
    </row>
    <row r="141" spans="1:13" x14ac:dyDescent="0.55000000000000004">
      <c r="A141">
        <v>5</v>
      </c>
      <c r="B141" s="1" t="s">
        <v>385</v>
      </c>
      <c r="C141" s="1" t="s">
        <v>3</v>
      </c>
      <c r="D141">
        <v>4</v>
      </c>
      <c r="E141" s="1" t="s">
        <v>78</v>
      </c>
      <c r="F141">
        <v>4</v>
      </c>
      <c r="G141" s="1" t="s">
        <v>375</v>
      </c>
      <c r="H141" s="1" t="s">
        <v>28</v>
      </c>
      <c r="I141">
        <v>1</v>
      </c>
      <c r="J141" s="1" t="str">
        <f>+VLOOKUP(bloques1a3[[#This Row],[respuesta]],respuestas.emociones[],2,0)</f>
        <v>enojo</v>
      </c>
      <c r="K141" s="1">
        <f>+VLOOKUP(bloques1a3[[#This Row],[niño]],BD.niños[[Código]:[edad]],5,0)</f>
        <v>6</v>
      </c>
      <c r="L141" s="1">
        <f>+IF(bloques1a3[[#This Row],[correcta]]=bloques1a3[[#This Row],[respuesta]],1,0)</f>
        <v>1</v>
      </c>
      <c r="M141" s="1">
        <f>+IF(bloques1a3[[#This Row],[Sexo]]="F",1,0)</f>
        <v>0</v>
      </c>
    </row>
    <row r="142" spans="1:13" x14ac:dyDescent="0.55000000000000004">
      <c r="A142">
        <v>5</v>
      </c>
      <c r="B142" s="1" t="s">
        <v>385</v>
      </c>
      <c r="C142" s="1" t="s">
        <v>3</v>
      </c>
      <c r="D142">
        <v>4</v>
      </c>
      <c r="E142" s="1" t="s">
        <v>82</v>
      </c>
      <c r="F142">
        <v>4</v>
      </c>
      <c r="G142" s="1" t="s">
        <v>375</v>
      </c>
      <c r="H142" s="1" t="s">
        <v>29</v>
      </c>
      <c r="I142">
        <v>1</v>
      </c>
      <c r="J142" s="1" t="str">
        <f>+VLOOKUP(bloques1a3[[#This Row],[respuesta]],respuestas.emociones[],2,0)</f>
        <v>enojo</v>
      </c>
      <c r="K142" s="1">
        <f>+VLOOKUP(bloques1a3[[#This Row],[niño]],BD.niños[[Código]:[edad]],5,0)</f>
        <v>6</v>
      </c>
      <c r="L142" s="1">
        <f>+IF(bloques1a3[[#This Row],[correcta]]=bloques1a3[[#This Row],[respuesta]],1,0)</f>
        <v>1</v>
      </c>
      <c r="M142" s="1">
        <f>+IF(bloques1a3[[#This Row],[Sexo]]="F",1,0)</f>
        <v>1</v>
      </c>
    </row>
    <row r="143" spans="1:13" x14ac:dyDescent="0.55000000000000004">
      <c r="A143">
        <v>5</v>
      </c>
      <c r="B143" s="1" t="s">
        <v>385</v>
      </c>
      <c r="C143" s="1" t="s">
        <v>3</v>
      </c>
      <c r="D143">
        <v>4</v>
      </c>
      <c r="E143" s="1" t="s">
        <v>85</v>
      </c>
      <c r="F143">
        <v>5</v>
      </c>
      <c r="G143" s="1" t="s">
        <v>375</v>
      </c>
      <c r="H143" s="1" t="s">
        <v>28</v>
      </c>
      <c r="I143">
        <v>1</v>
      </c>
      <c r="J143" s="1" t="str">
        <f>+VLOOKUP(bloques1a3[[#This Row],[respuesta]],respuestas.emociones[],2,0)</f>
        <v>miedo</v>
      </c>
      <c r="K143" s="1">
        <f>+VLOOKUP(bloques1a3[[#This Row],[niño]],BD.niños[[Código]:[edad]],5,0)</f>
        <v>6</v>
      </c>
      <c r="L143" s="1">
        <f>+IF(bloques1a3[[#This Row],[correcta]]=bloques1a3[[#This Row],[respuesta]],1,0)</f>
        <v>0</v>
      </c>
      <c r="M143" s="1">
        <f>+IF(bloques1a3[[#This Row],[Sexo]]="F",1,0)</f>
        <v>0</v>
      </c>
    </row>
    <row r="144" spans="1:13" x14ac:dyDescent="0.55000000000000004">
      <c r="A144">
        <v>5</v>
      </c>
      <c r="B144" s="1" t="s">
        <v>385</v>
      </c>
      <c r="C144" s="1" t="s">
        <v>3</v>
      </c>
      <c r="D144">
        <v>4</v>
      </c>
      <c r="E144" s="1" t="s">
        <v>184</v>
      </c>
      <c r="F144">
        <v>6</v>
      </c>
      <c r="G144" s="1" t="s">
        <v>376</v>
      </c>
      <c r="H144" s="1" t="s">
        <v>28</v>
      </c>
      <c r="I144">
        <v>1</v>
      </c>
      <c r="J144" s="1" t="str">
        <f>+VLOOKUP(bloques1a3[[#This Row],[respuesta]],respuestas.emociones[],2,0)</f>
        <v>sorpresa</v>
      </c>
      <c r="K144" s="1">
        <f>+VLOOKUP(bloques1a3[[#This Row],[niño]],BD.niños[[Código]:[edad]],5,0)</f>
        <v>7</v>
      </c>
      <c r="L144" s="1">
        <f>+IF(bloques1a3[[#This Row],[correcta]]=bloques1a3[[#This Row],[respuesta]],1,0)</f>
        <v>0</v>
      </c>
      <c r="M144" s="1">
        <f>+IF(bloques1a3[[#This Row],[Sexo]]="F",1,0)</f>
        <v>0</v>
      </c>
    </row>
    <row r="145" spans="1:13" x14ac:dyDescent="0.55000000000000004">
      <c r="A145">
        <v>5</v>
      </c>
      <c r="B145" s="1" t="s">
        <v>385</v>
      </c>
      <c r="C145" s="1" t="s">
        <v>3</v>
      </c>
      <c r="D145">
        <v>4</v>
      </c>
      <c r="E145" s="1" t="s">
        <v>187</v>
      </c>
      <c r="F145">
        <v>4</v>
      </c>
      <c r="G145" s="1" t="s">
        <v>376</v>
      </c>
      <c r="H145" s="1" t="s">
        <v>29</v>
      </c>
      <c r="I145">
        <v>1</v>
      </c>
      <c r="J145" s="1" t="str">
        <f>+VLOOKUP(bloques1a3[[#This Row],[respuesta]],respuestas.emociones[],2,0)</f>
        <v>enojo</v>
      </c>
      <c r="K145" s="1">
        <f>+VLOOKUP(bloques1a3[[#This Row],[niño]],BD.niños[[Código]:[edad]],5,0)</f>
        <v>8</v>
      </c>
      <c r="L145" s="1">
        <f>+IF(bloques1a3[[#This Row],[correcta]]=bloques1a3[[#This Row],[respuesta]],1,0)</f>
        <v>1</v>
      </c>
      <c r="M145" s="1">
        <f>+IF(bloques1a3[[#This Row],[Sexo]]="F",1,0)</f>
        <v>1</v>
      </c>
    </row>
    <row r="146" spans="1:13" x14ac:dyDescent="0.55000000000000004">
      <c r="A146">
        <v>5</v>
      </c>
      <c r="B146" s="1" t="s">
        <v>385</v>
      </c>
      <c r="C146" s="1" t="s">
        <v>3</v>
      </c>
      <c r="D146">
        <v>4</v>
      </c>
      <c r="E146" s="1" t="s">
        <v>192</v>
      </c>
      <c r="F146">
        <v>4</v>
      </c>
      <c r="G146" s="1" t="s">
        <v>376</v>
      </c>
      <c r="H146" s="1" t="s">
        <v>28</v>
      </c>
      <c r="I146">
        <v>1</v>
      </c>
      <c r="J146" s="1" t="str">
        <f>+VLOOKUP(bloques1a3[[#This Row],[respuesta]],respuestas.emociones[],2,0)</f>
        <v>enojo</v>
      </c>
      <c r="K146" s="1">
        <f>+VLOOKUP(bloques1a3[[#This Row],[niño]],BD.niños[[Código]:[edad]],5,0)</f>
        <v>7</v>
      </c>
      <c r="L146" s="1">
        <f>+IF(bloques1a3[[#This Row],[correcta]]=bloques1a3[[#This Row],[respuesta]],1,0)</f>
        <v>1</v>
      </c>
      <c r="M146" s="1">
        <f>+IF(bloques1a3[[#This Row],[Sexo]]="F",1,0)</f>
        <v>0</v>
      </c>
    </row>
    <row r="147" spans="1:13" x14ac:dyDescent="0.55000000000000004">
      <c r="A147">
        <v>5</v>
      </c>
      <c r="B147" s="1" t="s">
        <v>385</v>
      </c>
      <c r="C147" s="1" t="s">
        <v>3</v>
      </c>
      <c r="D147">
        <v>4</v>
      </c>
      <c r="E147" s="1" t="s">
        <v>195</v>
      </c>
      <c r="F147">
        <v>4</v>
      </c>
      <c r="G147" s="1" t="s">
        <v>377</v>
      </c>
      <c r="H147" s="1" t="s">
        <v>28</v>
      </c>
      <c r="I147">
        <v>1</v>
      </c>
      <c r="J147" s="1" t="str">
        <f>+VLOOKUP(bloques1a3[[#This Row],[respuesta]],respuestas.emociones[],2,0)</f>
        <v>enojo</v>
      </c>
      <c r="K147" s="1">
        <f>+VLOOKUP(bloques1a3[[#This Row],[niño]],BD.niños[[Código]:[edad]],5,0)</f>
        <v>10</v>
      </c>
      <c r="L147" s="1">
        <f>+IF(bloques1a3[[#This Row],[correcta]]=bloques1a3[[#This Row],[respuesta]],1,0)</f>
        <v>1</v>
      </c>
      <c r="M147" s="1">
        <f>+IF(bloques1a3[[#This Row],[Sexo]]="F",1,0)</f>
        <v>0</v>
      </c>
    </row>
    <row r="148" spans="1:13" x14ac:dyDescent="0.55000000000000004">
      <c r="A148">
        <v>5</v>
      </c>
      <c r="B148" s="1" t="s">
        <v>385</v>
      </c>
      <c r="C148" s="1" t="s">
        <v>3</v>
      </c>
      <c r="D148">
        <v>4</v>
      </c>
      <c r="E148" s="1" t="s">
        <v>199</v>
      </c>
      <c r="F148">
        <v>4</v>
      </c>
      <c r="G148" s="1" t="s">
        <v>377</v>
      </c>
      <c r="H148" s="1" t="s">
        <v>28</v>
      </c>
      <c r="I148">
        <v>1</v>
      </c>
      <c r="J148" s="1" t="str">
        <f>+VLOOKUP(bloques1a3[[#This Row],[respuesta]],respuestas.emociones[],2,0)</f>
        <v>enojo</v>
      </c>
      <c r="K148" s="1">
        <f>+VLOOKUP(bloques1a3[[#This Row],[niño]],BD.niños[[Código]:[edad]],5,0)</f>
        <v>9</v>
      </c>
      <c r="L148" s="1">
        <f>+IF(bloques1a3[[#This Row],[correcta]]=bloques1a3[[#This Row],[respuesta]],1,0)</f>
        <v>1</v>
      </c>
      <c r="M148" s="1">
        <f>+IF(bloques1a3[[#This Row],[Sexo]]="F",1,0)</f>
        <v>0</v>
      </c>
    </row>
    <row r="149" spans="1:13" x14ac:dyDescent="0.55000000000000004">
      <c r="A149">
        <v>5</v>
      </c>
      <c r="B149" s="1" t="s">
        <v>385</v>
      </c>
      <c r="C149" s="1" t="s">
        <v>3</v>
      </c>
      <c r="D149">
        <v>4</v>
      </c>
      <c r="E149" s="1" t="s">
        <v>203</v>
      </c>
      <c r="F149">
        <v>4</v>
      </c>
      <c r="G149" s="1" t="s">
        <v>377</v>
      </c>
      <c r="H149" s="1" t="s">
        <v>29</v>
      </c>
      <c r="I149">
        <v>1</v>
      </c>
      <c r="J149" s="1" t="str">
        <f>+VLOOKUP(bloques1a3[[#This Row],[respuesta]],respuestas.emociones[],2,0)</f>
        <v>enojo</v>
      </c>
      <c r="K149" s="1">
        <f>+VLOOKUP(bloques1a3[[#This Row],[niño]],BD.niños[[Código]:[edad]],5,0)</f>
        <v>9</v>
      </c>
      <c r="L149" s="1">
        <f>+IF(bloques1a3[[#This Row],[correcta]]=bloques1a3[[#This Row],[respuesta]],1,0)</f>
        <v>1</v>
      </c>
      <c r="M149" s="1">
        <f>+IF(bloques1a3[[#This Row],[Sexo]]="F",1,0)</f>
        <v>1</v>
      </c>
    </row>
    <row r="150" spans="1:13" x14ac:dyDescent="0.55000000000000004">
      <c r="A150">
        <v>5</v>
      </c>
      <c r="B150" s="1" t="s">
        <v>385</v>
      </c>
      <c r="C150" s="1" t="s">
        <v>3</v>
      </c>
      <c r="D150">
        <v>4</v>
      </c>
      <c r="E150" s="1" t="s">
        <v>206</v>
      </c>
      <c r="F150">
        <v>5</v>
      </c>
      <c r="G150" s="1" t="s">
        <v>377</v>
      </c>
      <c r="H150" s="1" t="s">
        <v>29</v>
      </c>
      <c r="I150">
        <v>1</v>
      </c>
      <c r="J150" s="1" t="str">
        <f>+VLOOKUP(bloques1a3[[#This Row],[respuesta]],respuestas.emociones[],2,0)</f>
        <v>miedo</v>
      </c>
      <c r="K150" s="1">
        <f>+VLOOKUP(bloques1a3[[#This Row],[niño]],BD.niños[[Código]:[edad]],5,0)</f>
        <v>10</v>
      </c>
      <c r="L150" s="1">
        <f>+IF(bloques1a3[[#This Row],[correcta]]=bloques1a3[[#This Row],[respuesta]],1,0)</f>
        <v>0</v>
      </c>
      <c r="M150" s="1">
        <f>+IF(bloques1a3[[#This Row],[Sexo]]="F",1,0)</f>
        <v>1</v>
      </c>
    </row>
    <row r="151" spans="1:13" x14ac:dyDescent="0.55000000000000004">
      <c r="A151">
        <v>5</v>
      </c>
      <c r="B151" s="1" t="s">
        <v>385</v>
      </c>
      <c r="C151" s="1" t="s">
        <v>3</v>
      </c>
      <c r="D151">
        <v>4</v>
      </c>
      <c r="E151" s="1" t="s">
        <v>210</v>
      </c>
      <c r="F151">
        <v>4</v>
      </c>
      <c r="G151" s="1" t="s">
        <v>376</v>
      </c>
      <c r="H151" s="1" t="s">
        <v>28</v>
      </c>
      <c r="I151">
        <v>1</v>
      </c>
      <c r="J151" s="1" t="str">
        <f>+VLOOKUP(bloques1a3[[#This Row],[respuesta]],respuestas.emociones[],2,0)</f>
        <v>enojo</v>
      </c>
      <c r="K151" s="1">
        <f>+VLOOKUP(bloques1a3[[#This Row],[niño]],BD.niños[[Código]:[edad]],5,0)</f>
        <v>7</v>
      </c>
      <c r="L151" s="1">
        <f>+IF(bloques1a3[[#This Row],[correcta]]=bloques1a3[[#This Row],[respuesta]],1,0)</f>
        <v>1</v>
      </c>
      <c r="M151" s="1">
        <f>+IF(bloques1a3[[#This Row],[Sexo]]="F",1,0)</f>
        <v>0</v>
      </c>
    </row>
    <row r="152" spans="1:13" x14ac:dyDescent="0.55000000000000004">
      <c r="A152">
        <v>5</v>
      </c>
      <c r="B152" s="1" t="s">
        <v>385</v>
      </c>
      <c r="C152" s="1" t="s">
        <v>3</v>
      </c>
      <c r="D152">
        <v>4</v>
      </c>
      <c r="E152" s="1" t="s">
        <v>274</v>
      </c>
      <c r="F152">
        <v>4</v>
      </c>
      <c r="G152" s="1" t="s">
        <v>375</v>
      </c>
      <c r="H152" s="1" t="s">
        <v>28</v>
      </c>
      <c r="I152">
        <v>1</v>
      </c>
      <c r="J152" s="1" t="str">
        <f>+VLOOKUP(bloques1a3[[#This Row],[respuesta]],respuestas.emociones[],2,0)</f>
        <v>enojo</v>
      </c>
      <c r="K152" s="1">
        <f>+VLOOKUP(bloques1a3[[#This Row],[niño]],BD.niños[[Código]:[edad]],5,0)</f>
        <v>6</v>
      </c>
      <c r="L152" s="1">
        <f>+IF(bloques1a3[[#This Row],[correcta]]=bloques1a3[[#This Row],[respuesta]],1,0)</f>
        <v>1</v>
      </c>
      <c r="M152" s="1">
        <f>+IF(bloques1a3[[#This Row],[Sexo]]="F",1,0)</f>
        <v>0</v>
      </c>
    </row>
    <row r="153" spans="1:13" x14ac:dyDescent="0.55000000000000004">
      <c r="A153">
        <v>5</v>
      </c>
      <c r="B153" s="1" t="s">
        <v>385</v>
      </c>
      <c r="C153" s="1" t="s">
        <v>3</v>
      </c>
      <c r="D153">
        <v>4</v>
      </c>
      <c r="E153" s="1" t="s">
        <v>276</v>
      </c>
      <c r="F153">
        <v>4</v>
      </c>
      <c r="G153" s="1" t="s">
        <v>375</v>
      </c>
      <c r="H153" s="1" t="s">
        <v>28</v>
      </c>
      <c r="I153">
        <v>1</v>
      </c>
      <c r="J153" s="1" t="str">
        <f>+VLOOKUP(bloques1a3[[#This Row],[respuesta]],respuestas.emociones[],2,0)</f>
        <v>enojo</v>
      </c>
      <c r="K153" s="1">
        <f>+VLOOKUP(bloques1a3[[#This Row],[niño]],BD.niños[[Código]:[edad]],5,0)</f>
        <v>6</v>
      </c>
      <c r="L153" s="1">
        <f>+IF(bloques1a3[[#This Row],[correcta]]=bloques1a3[[#This Row],[respuesta]],1,0)</f>
        <v>1</v>
      </c>
      <c r="M153" s="1">
        <f>+IF(bloques1a3[[#This Row],[Sexo]]="F",1,0)</f>
        <v>0</v>
      </c>
    </row>
    <row r="154" spans="1:13" x14ac:dyDescent="0.55000000000000004">
      <c r="A154">
        <v>5</v>
      </c>
      <c r="B154" s="1" t="s">
        <v>385</v>
      </c>
      <c r="C154" s="1" t="s">
        <v>3</v>
      </c>
      <c r="D154">
        <v>4</v>
      </c>
      <c r="E154" s="1" t="s">
        <v>279</v>
      </c>
      <c r="F154">
        <v>6</v>
      </c>
      <c r="G154" s="1" t="s">
        <v>376</v>
      </c>
      <c r="H154" s="1" t="s">
        <v>29</v>
      </c>
      <c r="I154">
        <v>1</v>
      </c>
      <c r="J154" s="1" t="str">
        <f>+VLOOKUP(bloques1a3[[#This Row],[respuesta]],respuestas.emociones[],2,0)</f>
        <v>sorpresa</v>
      </c>
      <c r="K154" s="1">
        <f>+VLOOKUP(bloques1a3[[#This Row],[niño]],BD.niños[[Código]:[edad]],5,0)</f>
        <v>7</v>
      </c>
      <c r="L154" s="1">
        <f>+IF(bloques1a3[[#This Row],[correcta]]=bloques1a3[[#This Row],[respuesta]],1,0)</f>
        <v>0</v>
      </c>
      <c r="M154" s="1">
        <f>+IF(bloques1a3[[#This Row],[Sexo]]="F",1,0)</f>
        <v>1</v>
      </c>
    </row>
    <row r="155" spans="1:13" x14ac:dyDescent="0.55000000000000004">
      <c r="A155">
        <v>5</v>
      </c>
      <c r="B155" s="1" t="s">
        <v>385</v>
      </c>
      <c r="C155" s="1" t="s">
        <v>3</v>
      </c>
      <c r="D155">
        <v>4</v>
      </c>
      <c r="E155" s="1" t="s">
        <v>282</v>
      </c>
      <c r="F155">
        <v>5</v>
      </c>
      <c r="G155" s="1" t="s">
        <v>375</v>
      </c>
      <c r="H155" s="1" t="s">
        <v>29</v>
      </c>
      <c r="I155">
        <v>1</v>
      </c>
      <c r="J155" s="1" t="str">
        <f>+VLOOKUP(bloques1a3[[#This Row],[respuesta]],respuestas.emociones[],2,0)</f>
        <v>miedo</v>
      </c>
      <c r="K155" s="1">
        <f>+VLOOKUP(bloques1a3[[#This Row],[niño]],BD.niños[[Código]:[edad]],5,0)</f>
        <v>5</v>
      </c>
      <c r="L155" s="1">
        <f>+IF(bloques1a3[[#This Row],[correcta]]=bloques1a3[[#This Row],[respuesta]],1,0)</f>
        <v>0</v>
      </c>
      <c r="M155" s="1">
        <f>+IF(bloques1a3[[#This Row],[Sexo]]="F",1,0)</f>
        <v>1</v>
      </c>
    </row>
    <row r="156" spans="1:13" x14ac:dyDescent="0.55000000000000004">
      <c r="A156">
        <v>5</v>
      </c>
      <c r="B156" s="1" t="s">
        <v>385</v>
      </c>
      <c r="C156" s="1" t="s">
        <v>3</v>
      </c>
      <c r="D156">
        <v>4</v>
      </c>
      <c r="E156" s="1" t="s">
        <v>352</v>
      </c>
      <c r="F156">
        <v>4</v>
      </c>
      <c r="G156" s="1" t="s">
        <v>376</v>
      </c>
      <c r="H156" s="1" t="s">
        <v>29</v>
      </c>
      <c r="I156">
        <v>1</v>
      </c>
      <c r="J156" s="1" t="str">
        <f>+VLOOKUP(bloques1a3[[#This Row],[respuesta]],respuestas.emociones[],2,0)</f>
        <v>enojo</v>
      </c>
      <c r="K156" s="1">
        <f>+VLOOKUP(bloques1a3[[#This Row],[niño]],BD.niños[[Código]:[edad]],5,0)</f>
        <v>8</v>
      </c>
      <c r="L156" s="1">
        <f>+IF(bloques1a3[[#This Row],[correcta]]=bloques1a3[[#This Row],[respuesta]],1,0)</f>
        <v>1</v>
      </c>
      <c r="M156" s="1">
        <f>+IF(bloques1a3[[#This Row],[Sexo]]="F",1,0)</f>
        <v>1</v>
      </c>
    </row>
    <row r="157" spans="1:13" x14ac:dyDescent="0.55000000000000004">
      <c r="A157">
        <v>5</v>
      </c>
      <c r="B157" s="1" t="s">
        <v>385</v>
      </c>
      <c r="C157" s="1" t="s">
        <v>3</v>
      </c>
      <c r="D157">
        <v>4</v>
      </c>
      <c r="E157" s="1" t="s">
        <v>357</v>
      </c>
      <c r="F157">
        <v>1</v>
      </c>
      <c r="G157" s="1" t="s">
        <v>376</v>
      </c>
      <c r="H157" s="1" t="s">
        <v>28</v>
      </c>
      <c r="I157">
        <v>1</v>
      </c>
      <c r="J157" s="1" t="str">
        <f>+VLOOKUP(bloques1a3[[#This Row],[respuesta]],respuestas.emociones[],2,0)</f>
        <v>neutra</v>
      </c>
      <c r="K157" s="1">
        <f>+VLOOKUP(bloques1a3[[#This Row],[niño]],BD.niños[[Código]:[edad]],5,0)</f>
        <v>7</v>
      </c>
      <c r="L157" s="1">
        <f>+IF(bloques1a3[[#This Row],[correcta]]=bloques1a3[[#This Row],[respuesta]],1,0)</f>
        <v>0</v>
      </c>
      <c r="M157" s="1">
        <f>+IF(bloques1a3[[#This Row],[Sexo]]="F",1,0)</f>
        <v>0</v>
      </c>
    </row>
    <row r="158" spans="1:13" x14ac:dyDescent="0.55000000000000004">
      <c r="A158">
        <v>5</v>
      </c>
      <c r="B158" s="1" t="s">
        <v>385</v>
      </c>
      <c r="C158" s="1" t="s">
        <v>3</v>
      </c>
      <c r="D158">
        <v>4</v>
      </c>
      <c r="E158" s="1" t="s">
        <v>360</v>
      </c>
      <c r="F158">
        <v>4</v>
      </c>
      <c r="G158" s="1" t="s">
        <v>377</v>
      </c>
      <c r="H158" s="1" t="s">
        <v>28</v>
      </c>
      <c r="I158">
        <v>1</v>
      </c>
      <c r="J158" s="1" t="str">
        <f>+VLOOKUP(bloques1a3[[#This Row],[respuesta]],respuestas.emociones[],2,0)</f>
        <v>enojo</v>
      </c>
      <c r="K158" s="1">
        <f>+VLOOKUP(bloques1a3[[#This Row],[niño]],BD.niños[[Código]:[edad]],5,0)</f>
        <v>9</v>
      </c>
      <c r="L158" s="1">
        <f>+IF(bloques1a3[[#This Row],[correcta]]=bloques1a3[[#This Row],[respuesta]],1,0)</f>
        <v>1</v>
      </c>
      <c r="M158" s="1">
        <f>+IF(bloques1a3[[#This Row],[Sexo]]="F",1,0)</f>
        <v>0</v>
      </c>
    </row>
    <row r="159" spans="1:13" x14ac:dyDescent="0.55000000000000004">
      <c r="A159">
        <v>5</v>
      </c>
      <c r="B159" s="1" t="s">
        <v>385</v>
      </c>
      <c r="C159" s="1" t="s">
        <v>3</v>
      </c>
      <c r="D159">
        <v>4</v>
      </c>
      <c r="E159" s="1" t="s">
        <v>364</v>
      </c>
      <c r="F159">
        <v>4</v>
      </c>
      <c r="G159" s="1" t="s">
        <v>377</v>
      </c>
      <c r="H159" s="1" t="s">
        <v>28</v>
      </c>
      <c r="I159">
        <v>1</v>
      </c>
      <c r="J159" s="1" t="str">
        <f>+VLOOKUP(bloques1a3[[#This Row],[respuesta]],respuestas.emociones[],2,0)</f>
        <v>enojo</v>
      </c>
      <c r="K159" s="1">
        <f>+VLOOKUP(bloques1a3[[#This Row],[niño]],BD.niños[[Código]:[edad]],5,0)</f>
        <v>10</v>
      </c>
      <c r="L159" s="1">
        <f>+IF(bloques1a3[[#This Row],[correcta]]=bloques1a3[[#This Row],[respuesta]],1,0)</f>
        <v>1</v>
      </c>
      <c r="M159" s="1">
        <f>+IF(bloques1a3[[#This Row],[Sexo]]="F",1,0)</f>
        <v>0</v>
      </c>
    </row>
    <row r="160" spans="1:13" x14ac:dyDescent="0.55000000000000004">
      <c r="A160">
        <v>5</v>
      </c>
      <c r="B160" s="1" t="s">
        <v>385</v>
      </c>
      <c r="C160" s="1" t="s">
        <v>3</v>
      </c>
      <c r="D160">
        <v>4</v>
      </c>
      <c r="E160" s="1" t="s">
        <v>368</v>
      </c>
      <c r="F160">
        <v>4</v>
      </c>
      <c r="G160" s="1" t="s">
        <v>377</v>
      </c>
      <c r="H160" s="1" t="s">
        <v>28</v>
      </c>
      <c r="I160">
        <v>1</v>
      </c>
      <c r="J160" s="1" t="str">
        <f>+VLOOKUP(bloques1a3[[#This Row],[respuesta]],respuestas.emociones[],2,0)</f>
        <v>enojo</v>
      </c>
      <c r="K160" s="1">
        <f>+VLOOKUP(bloques1a3[[#This Row],[niño]],BD.niños[[Código]:[edad]],5,0)</f>
        <v>11</v>
      </c>
      <c r="L160" s="1">
        <f>+IF(bloques1a3[[#This Row],[correcta]]=bloques1a3[[#This Row],[respuesta]],1,0)</f>
        <v>1</v>
      </c>
      <c r="M160" s="1">
        <f>+IF(bloques1a3[[#This Row],[Sexo]]="F",1,0)</f>
        <v>0</v>
      </c>
    </row>
    <row r="161" spans="1:13" x14ac:dyDescent="0.55000000000000004">
      <c r="A161">
        <v>5</v>
      </c>
      <c r="B161" s="1" t="s">
        <v>385</v>
      </c>
      <c r="C161" s="1" t="s">
        <v>3</v>
      </c>
      <c r="D161">
        <v>4</v>
      </c>
      <c r="E161" s="1" t="s">
        <v>371</v>
      </c>
      <c r="F161">
        <v>4</v>
      </c>
      <c r="G161" s="1" t="s">
        <v>377</v>
      </c>
      <c r="H161" s="1" t="s">
        <v>29</v>
      </c>
      <c r="I161">
        <v>1</v>
      </c>
      <c r="J161" s="1" t="str">
        <f>+VLOOKUP(bloques1a3[[#This Row],[respuesta]],respuestas.emociones[],2,0)</f>
        <v>enojo</v>
      </c>
      <c r="K161" s="1">
        <f>+VLOOKUP(bloques1a3[[#This Row],[niño]],BD.niños[[Código]:[edad]],5,0)</f>
        <v>9</v>
      </c>
      <c r="L161" s="1">
        <f>+IF(bloques1a3[[#This Row],[correcta]]=bloques1a3[[#This Row],[respuesta]],1,0)</f>
        <v>1</v>
      </c>
      <c r="M161" s="1">
        <f>+IF(bloques1a3[[#This Row],[Sexo]]="F",1,0)</f>
        <v>1</v>
      </c>
    </row>
    <row r="162" spans="1:13" x14ac:dyDescent="0.55000000000000004">
      <c r="A162">
        <v>6</v>
      </c>
      <c r="B162" s="1" t="s">
        <v>386</v>
      </c>
      <c r="C162" s="1" t="s">
        <v>2</v>
      </c>
      <c r="D162">
        <v>1</v>
      </c>
      <c r="E162" s="1" t="s">
        <v>36</v>
      </c>
      <c r="F162">
        <v>5</v>
      </c>
      <c r="G162" s="1" t="s">
        <v>375</v>
      </c>
      <c r="H162" s="1" t="s">
        <v>28</v>
      </c>
      <c r="I162">
        <v>1</v>
      </c>
      <c r="J162" s="1" t="str">
        <f>+VLOOKUP(bloques1a3[[#This Row],[respuesta]],respuestas.emociones[],2,0)</f>
        <v>miedo</v>
      </c>
      <c r="K162" s="1">
        <f>+VLOOKUP(bloques1a3[[#This Row],[niño]],BD.niños[[Código]:[edad]],5,0)</f>
        <v>5</v>
      </c>
      <c r="L162" s="1">
        <f>+IF(bloques1a3[[#This Row],[correcta]]=bloques1a3[[#This Row],[respuesta]],1,0)</f>
        <v>0</v>
      </c>
      <c r="M162" s="1">
        <f>+IF(bloques1a3[[#This Row],[Sexo]]="F",1,0)</f>
        <v>0</v>
      </c>
    </row>
    <row r="163" spans="1:13" x14ac:dyDescent="0.55000000000000004">
      <c r="A163">
        <v>6</v>
      </c>
      <c r="B163" s="1" t="s">
        <v>386</v>
      </c>
      <c r="C163" s="1" t="s">
        <v>2</v>
      </c>
      <c r="D163">
        <v>1</v>
      </c>
      <c r="E163" s="1" t="s">
        <v>40</v>
      </c>
      <c r="F163">
        <v>3</v>
      </c>
      <c r="G163" s="1" t="s">
        <v>376</v>
      </c>
      <c r="H163" s="1" t="s">
        <v>28</v>
      </c>
      <c r="I163">
        <v>1</v>
      </c>
      <c r="J163" s="1" t="str">
        <f>+VLOOKUP(bloques1a3[[#This Row],[respuesta]],respuestas.emociones[],2,0)</f>
        <v>tristeza</v>
      </c>
      <c r="K163" s="1">
        <f>+VLOOKUP(bloques1a3[[#This Row],[niño]],BD.niños[[Código]:[edad]],5,0)</f>
        <v>7</v>
      </c>
      <c r="L163" s="1">
        <f>+IF(bloques1a3[[#This Row],[correcta]]=bloques1a3[[#This Row],[respuesta]],1,0)</f>
        <v>0</v>
      </c>
      <c r="M163" s="1">
        <f>+IF(bloques1a3[[#This Row],[Sexo]]="F",1,0)</f>
        <v>0</v>
      </c>
    </row>
    <row r="164" spans="1:13" x14ac:dyDescent="0.55000000000000004">
      <c r="A164">
        <v>6</v>
      </c>
      <c r="B164" s="1" t="s">
        <v>386</v>
      </c>
      <c r="C164" s="1" t="s">
        <v>2</v>
      </c>
      <c r="D164">
        <v>1</v>
      </c>
      <c r="E164" s="1" t="s">
        <v>44</v>
      </c>
      <c r="F164">
        <v>3</v>
      </c>
      <c r="G164" s="1" t="s">
        <v>376</v>
      </c>
      <c r="H164" s="1" t="s">
        <v>29</v>
      </c>
      <c r="I164">
        <v>1</v>
      </c>
      <c r="J164" s="1" t="str">
        <f>+VLOOKUP(bloques1a3[[#This Row],[respuesta]],respuestas.emociones[],2,0)</f>
        <v>tristeza</v>
      </c>
      <c r="K164" s="1">
        <f>+VLOOKUP(bloques1a3[[#This Row],[niño]],BD.niños[[Código]:[edad]],5,0)</f>
        <v>7</v>
      </c>
      <c r="L164" s="1">
        <f>+IF(bloques1a3[[#This Row],[correcta]]=bloques1a3[[#This Row],[respuesta]],1,0)</f>
        <v>0</v>
      </c>
      <c r="M164" s="1">
        <f>+IF(bloques1a3[[#This Row],[Sexo]]="F",1,0)</f>
        <v>1</v>
      </c>
    </row>
    <row r="165" spans="1:13" x14ac:dyDescent="0.55000000000000004">
      <c r="A165">
        <v>6</v>
      </c>
      <c r="B165" s="1" t="s">
        <v>386</v>
      </c>
      <c r="C165" s="1" t="s">
        <v>2</v>
      </c>
      <c r="D165">
        <v>1</v>
      </c>
      <c r="E165" s="1" t="s">
        <v>48</v>
      </c>
      <c r="F165">
        <v>5</v>
      </c>
      <c r="G165" s="1" t="s">
        <v>376</v>
      </c>
      <c r="H165" s="1" t="s">
        <v>29</v>
      </c>
      <c r="I165">
        <v>1</v>
      </c>
      <c r="J165" s="1" t="str">
        <f>+VLOOKUP(bloques1a3[[#This Row],[respuesta]],respuestas.emociones[],2,0)</f>
        <v>miedo</v>
      </c>
      <c r="K165" s="1">
        <f>+VLOOKUP(bloques1a3[[#This Row],[niño]],BD.niños[[Código]:[edad]],5,0)</f>
        <v>7</v>
      </c>
      <c r="L165" s="1">
        <f>+IF(bloques1a3[[#This Row],[correcta]]=bloques1a3[[#This Row],[respuesta]],1,0)</f>
        <v>0</v>
      </c>
      <c r="M165" s="1">
        <f>+IF(bloques1a3[[#This Row],[Sexo]]="F",1,0)</f>
        <v>1</v>
      </c>
    </row>
    <row r="166" spans="1:13" x14ac:dyDescent="0.55000000000000004">
      <c r="A166">
        <v>6</v>
      </c>
      <c r="B166" s="1" t="s">
        <v>386</v>
      </c>
      <c r="C166" s="1" t="s">
        <v>2</v>
      </c>
      <c r="D166">
        <v>1</v>
      </c>
      <c r="E166" s="1" t="s">
        <v>52</v>
      </c>
      <c r="F166">
        <v>1</v>
      </c>
      <c r="G166" s="1" t="s">
        <v>376</v>
      </c>
      <c r="H166" s="1" t="s">
        <v>29</v>
      </c>
      <c r="I166">
        <v>1</v>
      </c>
      <c r="J166" s="1" t="str">
        <f>+VLOOKUP(bloques1a3[[#This Row],[respuesta]],respuestas.emociones[],2,0)</f>
        <v>neutra</v>
      </c>
      <c r="K166" s="1">
        <f>+VLOOKUP(bloques1a3[[#This Row],[niño]],BD.niños[[Código]:[edad]],5,0)</f>
        <v>7</v>
      </c>
      <c r="L166" s="1">
        <f>+IF(bloques1a3[[#This Row],[correcta]]=bloques1a3[[#This Row],[respuesta]],1,0)</f>
        <v>1</v>
      </c>
      <c r="M166" s="1">
        <f>+IF(bloques1a3[[#This Row],[Sexo]]="F",1,0)</f>
        <v>1</v>
      </c>
    </row>
    <row r="167" spans="1:13" x14ac:dyDescent="0.55000000000000004">
      <c r="A167">
        <v>6</v>
      </c>
      <c r="B167" s="1" t="s">
        <v>386</v>
      </c>
      <c r="C167" s="1" t="s">
        <v>2</v>
      </c>
      <c r="D167">
        <v>1</v>
      </c>
      <c r="E167" s="1" t="s">
        <v>56</v>
      </c>
      <c r="F167">
        <v>3</v>
      </c>
      <c r="G167" s="1" t="s">
        <v>376</v>
      </c>
      <c r="H167" s="1" t="s">
        <v>29</v>
      </c>
      <c r="I167">
        <v>1</v>
      </c>
      <c r="J167" s="1" t="str">
        <f>+VLOOKUP(bloques1a3[[#This Row],[respuesta]],respuestas.emociones[],2,0)</f>
        <v>tristeza</v>
      </c>
      <c r="K167" s="1">
        <f>+VLOOKUP(bloques1a3[[#This Row],[niño]],BD.niños[[Código]:[edad]],5,0)</f>
        <v>8</v>
      </c>
      <c r="L167" s="1">
        <f>+IF(bloques1a3[[#This Row],[correcta]]=bloques1a3[[#This Row],[respuesta]],1,0)</f>
        <v>0</v>
      </c>
      <c r="M167" s="1">
        <f>+IF(bloques1a3[[#This Row],[Sexo]]="F",1,0)</f>
        <v>1</v>
      </c>
    </row>
    <row r="168" spans="1:13" x14ac:dyDescent="0.55000000000000004">
      <c r="A168">
        <v>6</v>
      </c>
      <c r="B168" s="1" t="s">
        <v>386</v>
      </c>
      <c r="C168" s="1" t="s">
        <v>2</v>
      </c>
      <c r="D168">
        <v>1</v>
      </c>
      <c r="E168" s="1" t="s">
        <v>60</v>
      </c>
      <c r="F168">
        <v>3</v>
      </c>
      <c r="G168" s="1" t="s">
        <v>377</v>
      </c>
      <c r="H168" s="1" t="s">
        <v>28</v>
      </c>
      <c r="I168">
        <v>1</v>
      </c>
      <c r="J168" s="1" t="str">
        <f>+VLOOKUP(bloques1a3[[#This Row],[respuesta]],respuestas.emociones[],2,0)</f>
        <v>tristeza</v>
      </c>
      <c r="K168" s="1">
        <f>+VLOOKUP(bloques1a3[[#This Row],[niño]],BD.niños[[Código]:[edad]],5,0)</f>
        <v>10</v>
      </c>
      <c r="L168" s="1">
        <f>+IF(bloques1a3[[#This Row],[correcta]]=bloques1a3[[#This Row],[respuesta]],1,0)</f>
        <v>0</v>
      </c>
      <c r="M168" s="1">
        <f>+IF(bloques1a3[[#This Row],[Sexo]]="F",1,0)</f>
        <v>0</v>
      </c>
    </row>
    <row r="169" spans="1:13" x14ac:dyDescent="0.55000000000000004">
      <c r="A169">
        <v>6</v>
      </c>
      <c r="B169" s="1" t="s">
        <v>386</v>
      </c>
      <c r="C169" s="1" t="s">
        <v>2</v>
      </c>
      <c r="D169">
        <v>1</v>
      </c>
      <c r="E169" s="1" t="s">
        <v>64</v>
      </c>
      <c r="F169">
        <v>1</v>
      </c>
      <c r="G169" s="1" t="s">
        <v>377</v>
      </c>
      <c r="H169" s="1" t="s">
        <v>29</v>
      </c>
      <c r="I169">
        <v>1</v>
      </c>
      <c r="J169" s="1" t="str">
        <f>+VLOOKUP(bloques1a3[[#This Row],[respuesta]],respuestas.emociones[],2,0)</f>
        <v>neutra</v>
      </c>
      <c r="K169" s="1">
        <f>+VLOOKUP(bloques1a3[[#This Row],[niño]],BD.niños[[Código]:[edad]],5,0)</f>
        <v>9</v>
      </c>
      <c r="L169" s="1">
        <f>+IF(bloques1a3[[#This Row],[correcta]]=bloques1a3[[#This Row],[respuesta]],1,0)</f>
        <v>1</v>
      </c>
      <c r="M169" s="1">
        <f>+IF(bloques1a3[[#This Row],[Sexo]]="F",1,0)</f>
        <v>1</v>
      </c>
    </row>
    <row r="170" spans="1:13" x14ac:dyDescent="0.55000000000000004">
      <c r="A170">
        <v>6</v>
      </c>
      <c r="B170" s="1" t="s">
        <v>386</v>
      </c>
      <c r="C170" s="1" t="s">
        <v>2</v>
      </c>
      <c r="D170">
        <v>1</v>
      </c>
      <c r="E170" s="1" t="s">
        <v>68</v>
      </c>
      <c r="F170">
        <v>5</v>
      </c>
      <c r="G170" s="1" t="s">
        <v>377</v>
      </c>
      <c r="H170" s="1" t="s">
        <v>28</v>
      </c>
      <c r="I170">
        <v>1</v>
      </c>
      <c r="J170" s="1" t="str">
        <f>+VLOOKUP(bloques1a3[[#This Row],[respuesta]],respuestas.emociones[],2,0)</f>
        <v>miedo</v>
      </c>
      <c r="K170" s="1">
        <f>+VLOOKUP(bloques1a3[[#This Row],[niño]],BD.niños[[Código]:[edad]],5,0)</f>
        <v>10</v>
      </c>
      <c r="L170" s="1">
        <f>+IF(bloques1a3[[#This Row],[correcta]]=bloques1a3[[#This Row],[respuesta]],1,0)</f>
        <v>0</v>
      </c>
      <c r="M170" s="1">
        <f>+IF(bloques1a3[[#This Row],[Sexo]]="F",1,0)</f>
        <v>0</v>
      </c>
    </row>
    <row r="171" spans="1:13" x14ac:dyDescent="0.55000000000000004">
      <c r="A171">
        <v>6</v>
      </c>
      <c r="B171" s="1" t="s">
        <v>386</v>
      </c>
      <c r="C171" s="1" t="s">
        <v>2</v>
      </c>
      <c r="D171">
        <v>1</v>
      </c>
      <c r="E171" s="1" t="s">
        <v>72</v>
      </c>
      <c r="F171">
        <v>1</v>
      </c>
      <c r="G171" s="1" t="s">
        <v>377</v>
      </c>
      <c r="H171" s="1" t="s">
        <v>29</v>
      </c>
      <c r="I171">
        <v>1</v>
      </c>
      <c r="J171" s="1" t="str">
        <f>+VLOOKUP(bloques1a3[[#This Row],[respuesta]],respuestas.emociones[],2,0)</f>
        <v>neutra</v>
      </c>
      <c r="K171" s="1">
        <f>+VLOOKUP(bloques1a3[[#This Row],[niño]],BD.niños[[Código]:[edad]],5,0)</f>
        <v>9</v>
      </c>
      <c r="L171" s="1">
        <f>+IF(bloques1a3[[#This Row],[correcta]]=bloques1a3[[#This Row],[respuesta]],1,0)</f>
        <v>1</v>
      </c>
      <c r="M171" s="1">
        <f>+IF(bloques1a3[[#This Row],[Sexo]]="F",1,0)</f>
        <v>1</v>
      </c>
    </row>
    <row r="172" spans="1:13" x14ac:dyDescent="0.55000000000000004">
      <c r="A172">
        <v>6</v>
      </c>
      <c r="B172" s="1" t="s">
        <v>386</v>
      </c>
      <c r="C172" s="1" t="s">
        <v>2</v>
      </c>
      <c r="D172">
        <v>1</v>
      </c>
      <c r="E172" s="1" t="s">
        <v>75</v>
      </c>
      <c r="F172">
        <v>1</v>
      </c>
      <c r="G172" s="1" t="s">
        <v>377</v>
      </c>
      <c r="H172" s="1" t="s">
        <v>29</v>
      </c>
      <c r="I172">
        <v>1</v>
      </c>
      <c r="J172" s="1" t="str">
        <f>+VLOOKUP(bloques1a3[[#This Row],[respuesta]],respuestas.emociones[],2,0)</f>
        <v>neutra</v>
      </c>
      <c r="K172" s="1">
        <f>+VLOOKUP(bloques1a3[[#This Row],[niño]],BD.niños[[Código]:[edad]],5,0)</f>
        <v>10</v>
      </c>
      <c r="L172" s="1">
        <f>+IF(bloques1a3[[#This Row],[correcta]]=bloques1a3[[#This Row],[respuesta]],1,0)</f>
        <v>1</v>
      </c>
      <c r="M172" s="1">
        <f>+IF(bloques1a3[[#This Row],[Sexo]]="F",1,0)</f>
        <v>1</v>
      </c>
    </row>
    <row r="173" spans="1:13" x14ac:dyDescent="0.55000000000000004">
      <c r="A173">
        <v>6</v>
      </c>
      <c r="B173" s="1" t="s">
        <v>386</v>
      </c>
      <c r="C173" s="1" t="s">
        <v>2</v>
      </c>
      <c r="D173">
        <v>1</v>
      </c>
      <c r="E173" s="1" t="s">
        <v>78</v>
      </c>
      <c r="F173">
        <v>3</v>
      </c>
      <c r="G173" s="1" t="s">
        <v>375</v>
      </c>
      <c r="H173" s="1" t="s">
        <v>28</v>
      </c>
      <c r="I173">
        <v>1</v>
      </c>
      <c r="J173" s="1" t="str">
        <f>+VLOOKUP(bloques1a3[[#This Row],[respuesta]],respuestas.emociones[],2,0)</f>
        <v>tristeza</v>
      </c>
      <c r="K173" s="1">
        <f>+VLOOKUP(bloques1a3[[#This Row],[niño]],BD.niños[[Código]:[edad]],5,0)</f>
        <v>6</v>
      </c>
      <c r="L173" s="1">
        <f>+IF(bloques1a3[[#This Row],[correcta]]=bloques1a3[[#This Row],[respuesta]],1,0)</f>
        <v>0</v>
      </c>
      <c r="M173" s="1">
        <f>+IF(bloques1a3[[#This Row],[Sexo]]="F",1,0)</f>
        <v>0</v>
      </c>
    </row>
    <row r="174" spans="1:13" x14ac:dyDescent="0.55000000000000004">
      <c r="A174">
        <v>6</v>
      </c>
      <c r="B174" s="1" t="s">
        <v>386</v>
      </c>
      <c r="C174" s="1" t="s">
        <v>2</v>
      </c>
      <c r="D174">
        <v>1</v>
      </c>
      <c r="E174" s="1" t="s">
        <v>82</v>
      </c>
      <c r="F174">
        <v>5</v>
      </c>
      <c r="G174" s="1" t="s">
        <v>375</v>
      </c>
      <c r="H174" s="1" t="s">
        <v>29</v>
      </c>
      <c r="I174">
        <v>1</v>
      </c>
      <c r="J174" s="1" t="str">
        <f>+VLOOKUP(bloques1a3[[#This Row],[respuesta]],respuestas.emociones[],2,0)</f>
        <v>miedo</v>
      </c>
      <c r="K174" s="1">
        <f>+VLOOKUP(bloques1a3[[#This Row],[niño]],BD.niños[[Código]:[edad]],5,0)</f>
        <v>6</v>
      </c>
      <c r="L174" s="1">
        <f>+IF(bloques1a3[[#This Row],[correcta]]=bloques1a3[[#This Row],[respuesta]],1,0)</f>
        <v>0</v>
      </c>
      <c r="M174" s="1">
        <f>+IF(bloques1a3[[#This Row],[Sexo]]="F",1,0)</f>
        <v>1</v>
      </c>
    </row>
    <row r="175" spans="1:13" x14ac:dyDescent="0.55000000000000004">
      <c r="A175">
        <v>6</v>
      </c>
      <c r="B175" s="1" t="s">
        <v>386</v>
      </c>
      <c r="C175" s="1" t="s">
        <v>2</v>
      </c>
      <c r="D175">
        <v>1</v>
      </c>
      <c r="E175" s="1" t="s">
        <v>85</v>
      </c>
      <c r="F175">
        <v>6</v>
      </c>
      <c r="G175" s="1" t="s">
        <v>375</v>
      </c>
      <c r="H175" s="1" t="s">
        <v>28</v>
      </c>
      <c r="I175">
        <v>1</v>
      </c>
      <c r="J175" s="1" t="str">
        <f>+VLOOKUP(bloques1a3[[#This Row],[respuesta]],respuestas.emociones[],2,0)</f>
        <v>sorpresa</v>
      </c>
      <c r="K175" s="1">
        <f>+VLOOKUP(bloques1a3[[#This Row],[niño]],BD.niños[[Código]:[edad]],5,0)</f>
        <v>6</v>
      </c>
      <c r="L175" s="1">
        <f>+IF(bloques1a3[[#This Row],[correcta]]=bloques1a3[[#This Row],[respuesta]],1,0)</f>
        <v>0</v>
      </c>
      <c r="M175" s="1">
        <f>+IF(bloques1a3[[#This Row],[Sexo]]="F",1,0)</f>
        <v>0</v>
      </c>
    </row>
    <row r="176" spans="1:13" x14ac:dyDescent="0.55000000000000004">
      <c r="A176">
        <v>6</v>
      </c>
      <c r="B176" s="1" t="s">
        <v>386</v>
      </c>
      <c r="C176" s="1" t="s">
        <v>2</v>
      </c>
      <c r="D176">
        <v>1</v>
      </c>
      <c r="E176" s="1" t="s">
        <v>184</v>
      </c>
      <c r="F176">
        <v>1</v>
      </c>
      <c r="G176" s="1" t="s">
        <v>376</v>
      </c>
      <c r="H176" s="1" t="s">
        <v>28</v>
      </c>
      <c r="I176">
        <v>1</v>
      </c>
      <c r="J176" s="1" t="str">
        <f>+VLOOKUP(bloques1a3[[#This Row],[respuesta]],respuestas.emociones[],2,0)</f>
        <v>neutra</v>
      </c>
      <c r="K176" s="1">
        <f>+VLOOKUP(bloques1a3[[#This Row],[niño]],BD.niños[[Código]:[edad]],5,0)</f>
        <v>7</v>
      </c>
      <c r="L176" s="1">
        <f>+IF(bloques1a3[[#This Row],[correcta]]=bloques1a3[[#This Row],[respuesta]],1,0)</f>
        <v>1</v>
      </c>
      <c r="M176" s="1">
        <f>+IF(bloques1a3[[#This Row],[Sexo]]="F",1,0)</f>
        <v>0</v>
      </c>
    </row>
    <row r="177" spans="1:13" x14ac:dyDescent="0.55000000000000004">
      <c r="A177">
        <v>6</v>
      </c>
      <c r="B177" s="1" t="s">
        <v>386</v>
      </c>
      <c r="C177" s="1" t="s">
        <v>2</v>
      </c>
      <c r="D177">
        <v>1</v>
      </c>
      <c r="E177" s="1" t="s">
        <v>187</v>
      </c>
      <c r="F177">
        <v>1</v>
      </c>
      <c r="G177" s="1" t="s">
        <v>376</v>
      </c>
      <c r="H177" s="1" t="s">
        <v>29</v>
      </c>
      <c r="I177">
        <v>1</v>
      </c>
      <c r="J177" s="1" t="str">
        <f>+VLOOKUP(bloques1a3[[#This Row],[respuesta]],respuestas.emociones[],2,0)</f>
        <v>neutra</v>
      </c>
      <c r="K177" s="1">
        <f>+VLOOKUP(bloques1a3[[#This Row],[niño]],BD.niños[[Código]:[edad]],5,0)</f>
        <v>8</v>
      </c>
      <c r="L177" s="1">
        <f>+IF(bloques1a3[[#This Row],[correcta]]=bloques1a3[[#This Row],[respuesta]],1,0)</f>
        <v>1</v>
      </c>
      <c r="M177" s="1">
        <f>+IF(bloques1a3[[#This Row],[Sexo]]="F",1,0)</f>
        <v>1</v>
      </c>
    </row>
    <row r="178" spans="1:13" x14ac:dyDescent="0.55000000000000004">
      <c r="A178">
        <v>6</v>
      </c>
      <c r="B178" s="1" t="s">
        <v>386</v>
      </c>
      <c r="C178" s="1" t="s">
        <v>2</v>
      </c>
      <c r="D178">
        <v>1</v>
      </c>
      <c r="E178" s="1" t="s">
        <v>192</v>
      </c>
      <c r="F178">
        <v>1</v>
      </c>
      <c r="G178" s="1" t="s">
        <v>376</v>
      </c>
      <c r="H178" s="1" t="s">
        <v>28</v>
      </c>
      <c r="I178">
        <v>1</v>
      </c>
      <c r="J178" s="1" t="str">
        <f>+VLOOKUP(bloques1a3[[#This Row],[respuesta]],respuestas.emociones[],2,0)</f>
        <v>neutra</v>
      </c>
      <c r="K178" s="1">
        <f>+VLOOKUP(bloques1a3[[#This Row],[niño]],BD.niños[[Código]:[edad]],5,0)</f>
        <v>7</v>
      </c>
      <c r="L178" s="1">
        <f>+IF(bloques1a3[[#This Row],[correcta]]=bloques1a3[[#This Row],[respuesta]],1,0)</f>
        <v>1</v>
      </c>
      <c r="M178" s="1">
        <f>+IF(bloques1a3[[#This Row],[Sexo]]="F",1,0)</f>
        <v>0</v>
      </c>
    </row>
    <row r="179" spans="1:13" x14ac:dyDescent="0.55000000000000004">
      <c r="A179">
        <v>6</v>
      </c>
      <c r="B179" s="1" t="s">
        <v>386</v>
      </c>
      <c r="C179" s="1" t="s">
        <v>2</v>
      </c>
      <c r="D179">
        <v>1</v>
      </c>
      <c r="E179" s="1" t="s">
        <v>195</v>
      </c>
      <c r="F179">
        <v>1</v>
      </c>
      <c r="G179" s="1" t="s">
        <v>377</v>
      </c>
      <c r="H179" s="1" t="s">
        <v>28</v>
      </c>
      <c r="I179">
        <v>1</v>
      </c>
      <c r="J179" s="1" t="str">
        <f>+VLOOKUP(bloques1a3[[#This Row],[respuesta]],respuestas.emociones[],2,0)</f>
        <v>neutra</v>
      </c>
      <c r="K179" s="1">
        <f>+VLOOKUP(bloques1a3[[#This Row],[niño]],BD.niños[[Código]:[edad]],5,0)</f>
        <v>10</v>
      </c>
      <c r="L179" s="1">
        <f>+IF(bloques1a3[[#This Row],[correcta]]=bloques1a3[[#This Row],[respuesta]],1,0)</f>
        <v>1</v>
      </c>
      <c r="M179" s="1">
        <f>+IF(bloques1a3[[#This Row],[Sexo]]="F",1,0)</f>
        <v>0</v>
      </c>
    </row>
    <row r="180" spans="1:13" x14ac:dyDescent="0.55000000000000004">
      <c r="A180">
        <v>6</v>
      </c>
      <c r="B180" s="1" t="s">
        <v>386</v>
      </c>
      <c r="C180" s="1" t="s">
        <v>2</v>
      </c>
      <c r="D180">
        <v>1</v>
      </c>
      <c r="E180" s="1" t="s">
        <v>199</v>
      </c>
      <c r="F180">
        <v>1</v>
      </c>
      <c r="G180" s="1" t="s">
        <v>377</v>
      </c>
      <c r="H180" s="1" t="s">
        <v>28</v>
      </c>
      <c r="I180">
        <v>1</v>
      </c>
      <c r="J180" s="1" t="str">
        <f>+VLOOKUP(bloques1a3[[#This Row],[respuesta]],respuestas.emociones[],2,0)</f>
        <v>neutra</v>
      </c>
      <c r="K180" s="1">
        <f>+VLOOKUP(bloques1a3[[#This Row],[niño]],BD.niños[[Código]:[edad]],5,0)</f>
        <v>9</v>
      </c>
      <c r="L180" s="1">
        <f>+IF(bloques1a3[[#This Row],[correcta]]=bloques1a3[[#This Row],[respuesta]],1,0)</f>
        <v>1</v>
      </c>
      <c r="M180" s="1">
        <f>+IF(bloques1a3[[#This Row],[Sexo]]="F",1,0)</f>
        <v>0</v>
      </c>
    </row>
    <row r="181" spans="1:13" x14ac:dyDescent="0.55000000000000004">
      <c r="A181">
        <v>6</v>
      </c>
      <c r="B181" s="1" t="s">
        <v>386</v>
      </c>
      <c r="C181" s="1" t="s">
        <v>2</v>
      </c>
      <c r="D181">
        <v>1</v>
      </c>
      <c r="E181" s="1" t="s">
        <v>203</v>
      </c>
      <c r="F181">
        <v>1</v>
      </c>
      <c r="G181" s="1" t="s">
        <v>377</v>
      </c>
      <c r="H181" s="1" t="s">
        <v>29</v>
      </c>
      <c r="I181">
        <v>1</v>
      </c>
      <c r="J181" s="1" t="str">
        <f>+VLOOKUP(bloques1a3[[#This Row],[respuesta]],respuestas.emociones[],2,0)</f>
        <v>neutra</v>
      </c>
      <c r="K181" s="1">
        <f>+VLOOKUP(bloques1a3[[#This Row],[niño]],BD.niños[[Código]:[edad]],5,0)</f>
        <v>9</v>
      </c>
      <c r="L181" s="1">
        <f>+IF(bloques1a3[[#This Row],[correcta]]=bloques1a3[[#This Row],[respuesta]],1,0)</f>
        <v>1</v>
      </c>
      <c r="M181" s="1">
        <f>+IF(bloques1a3[[#This Row],[Sexo]]="F",1,0)</f>
        <v>1</v>
      </c>
    </row>
    <row r="182" spans="1:13" x14ac:dyDescent="0.55000000000000004">
      <c r="A182">
        <v>6</v>
      </c>
      <c r="B182" s="1" t="s">
        <v>386</v>
      </c>
      <c r="C182" s="1" t="s">
        <v>2</v>
      </c>
      <c r="D182">
        <v>1</v>
      </c>
      <c r="E182" s="1" t="s">
        <v>206</v>
      </c>
      <c r="F182">
        <v>1</v>
      </c>
      <c r="G182" s="1" t="s">
        <v>377</v>
      </c>
      <c r="H182" s="1" t="s">
        <v>29</v>
      </c>
      <c r="I182">
        <v>1</v>
      </c>
      <c r="J182" s="1" t="str">
        <f>+VLOOKUP(bloques1a3[[#This Row],[respuesta]],respuestas.emociones[],2,0)</f>
        <v>neutra</v>
      </c>
      <c r="K182" s="1">
        <f>+VLOOKUP(bloques1a3[[#This Row],[niño]],BD.niños[[Código]:[edad]],5,0)</f>
        <v>10</v>
      </c>
      <c r="L182" s="1">
        <f>+IF(bloques1a3[[#This Row],[correcta]]=bloques1a3[[#This Row],[respuesta]],1,0)</f>
        <v>1</v>
      </c>
      <c r="M182" s="1">
        <f>+IF(bloques1a3[[#This Row],[Sexo]]="F",1,0)</f>
        <v>1</v>
      </c>
    </row>
    <row r="183" spans="1:13" x14ac:dyDescent="0.55000000000000004">
      <c r="A183">
        <v>6</v>
      </c>
      <c r="B183" s="1" t="s">
        <v>386</v>
      </c>
      <c r="C183" s="1" t="s">
        <v>2</v>
      </c>
      <c r="D183">
        <v>1</v>
      </c>
      <c r="E183" s="1" t="s">
        <v>210</v>
      </c>
      <c r="F183">
        <v>3</v>
      </c>
      <c r="G183" s="1" t="s">
        <v>376</v>
      </c>
      <c r="H183" s="1" t="s">
        <v>28</v>
      </c>
      <c r="I183">
        <v>1</v>
      </c>
      <c r="J183" s="1" t="str">
        <f>+VLOOKUP(bloques1a3[[#This Row],[respuesta]],respuestas.emociones[],2,0)</f>
        <v>tristeza</v>
      </c>
      <c r="K183" s="1">
        <f>+VLOOKUP(bloques1a3[[#This Row],[niño]],BD.niños[[Código]:[edad]],5,0)</f>
        <v>7</v>
      </c>
      <c r="L183" s="1">
        <f>+IF(bloques1a3[[#This Row],[correcta]]=bloques1a3[[#This Row],[respuesta]],1,0)</f>
        <v>0</v>
      </c>
      <c r="M183" s="1">
        <f>+IF(bloques1a3[[#This Row],[Sexo]]="F",1,0)</f>
        <v>0</v>
      </c>
    </row>
    <row r="184" spans="1:13" x14ac:dyDescent="0.55000000000000004">
      <c r="A184">
        <v>6</v>
      </c>
      <c r="B184" s="1" t="s">
        <v>386</v>
      </c>
      <c r="C184" s="1" t="s">
        <v>2</v>
      </c>
      <c r="D184">
        <v>1</v>
      </c>
      <c r="E184" s="1" t="s">
        <v>274</v>
      </c>
      <c r="F184">
        <v>5</v>
      </c>
      <c r="G184" s="1" t="s">
        <v>375</v>
      </c>
      <c r="H184" s="1" t="s">
        <v>28</v>
      </c>
      <c r="I184">
        <v>1</v>
      </c>
      <c r="J184" s="1" t="str">
        <f>+VLOOKUP(bloques1a3[[#This Row],[respuesta]],respuestas.emociones[],2,0)</f>
        <v>miedo</v>
      </c>
      <c r="K184" s="1">
        <f>+VLOOKUP(bloques1a3[[#This Row],[niño]],BD.niños[[Código]:[edad]],5,0)</f>
        <v>6</v>
      </c>
      <c r="L184" s="1">
        <f>+IF(bloques1a3[[#This Row],[correcta]]=bloques1a3[[#This Row],[respuesta]],1,0)</f>
        <v>0</v>
      </c>
      <c r="M184" s="1">
        <f>+IF(bloques1a3[[#This Row],[Sexo]]="F",1,0)</f>
        <v>0</v>
      </c>
    </row>
    <row r="185" spans="1:13" x14ac:dyDescent="0.55000000000000004">
      <c r="A185">
        <v>6</v>
      </c>
      <c r="B185" s="1" t="s">
        <v>386</v>
      </c>
      <c r="C185" s="1" t="s">
        <v>2</v>
      </c>
      <c r="D185">
        <v>1</v>
      </c>
      <c r="E185" s="1" t="s">
        <v>276</v>
      </c>
      <c r="F185">
        <v>6</v>
      </c>
      <c r="G185" s="1" t="s">
        <v>375</v>
      </c>
      <c r="H185" s="1" t="s">
        <v>28</v>
      </c>
      <c r="I185">
        <v>1</v>
      </c>
      <c r="J185" s="1" t="str">
        <f>+VLOOKUP(bloques1a3[[#This Row],[respuesta]],respuestas.emociones[],2,0)</f>
        <v>sorpresa</v>
      </c>
      <c r="K185" s="1">
        <f>+VLOOKUP(bloques1a3[[#This Row],[niño]],BD.niños[[Código]:[edad]],5,0)</f>
        <v>6</v>
      </c>
      <c r="L185" s="1">
        <f>+IF(bloques1a3[[#This Row],[correcta]]=bloques1a3[[#This Row],[respuesta]],1,0)</f>
        <v>0</v>
      </c>
      <c r="M185" s="1">
        <f>+IF(bloques1a3[[#This Row],[Sexo]]="F",1,0)</f>
        <v>0</v>
      </c>
    </row>
    <row r="186" spans="1:13" x14ac:dyDescent="0.55000000000000004">
      <c r="A186">
        <v>6</v>
      </c>
      <c r="B186" s="1" t="s">
        <v>386</v>
      </c>
      <c r="C186" s="1" t="s">
        <v>2</v>
      </c>
      <c r="D186">
        <v>1</v>
      </c>
      <c r="E186" s="1" t="s">
        <v>279</v>
      </c>
      <c r="F186">
        <v>1</v>
      </c>
      <c r="G186" s="1" t="s">
        <v>376</v>
      </c>
      <c r="H186" s="1" t="s">
        <v>29</v>
      </c>
      <c r="I186">
        <v>1</v>
      </c>
      <c r="J186" s="1" t="str">
        <f>+VLOOKUP(bloques1a3[[#This Row],[respuesta]],respuestas.emociones[],2,0)</f>
        <v>neutra</v>
      </c>
      <c r="K186" s="1">
        <f>+VLOOKUP(bloques1a3[[#This Row],[niño]],BD.niños[[Código]:[edad]],5,0)</f>
        <v>7</v>
      </c>
      <c r="L186" s="1">
        <f>+IF(bloques1a3[[#This Row],[correcta]]=bloques1a3[[#This Row],[respuesta]],1,0)</f>
        <v>1</v>
      </c>
      <c r="M186" s="1">
        <f>+IF(bloques1a3[[#This Row],[Sexo]]="F",1,0)</f>
        <v>1</v>
      </c>
    </row>
    <row r="187" spans="1:13" x14ac:dyDescent="0.55000000000000004">
      <c r="A187">
        <v>6</v>
      </c>
      <c r="B187" s="1" t="s">
        <v>386</v>
      </c>
      <c r="C187" s="1" t="s">
        <v>2</v>
      </c>
      <c r="D187">
        <v>1</v>
      </c>
      <c r="E187" s="1" t="s">
        <v>282</v>
      </c>
      <c r="F187">
        <v>4</v>
      </c>
      <c r="G187" s="1" t="s">
        <v>375</v>
      </c>
      <c r="H187" s="1" t="s">
        <v>29</v>
      </c>
      <c r="I187">
        <v>1</v>
      </c>
      <c r="J187" s="1" t="str">
        <f>+VLOOKUP(bloques1a3[[#This Row],[respuesta]],respuestas.emociones[],2,0)</f>
        <v>enojo</v>
      </c>
      <c r="K187" s="1">
        <f>+VLOOKUP(bloques1a3[[#This Row],[niño]],BD.niños[[Código]:[edad]],5,0)</f>
        <v>5</v>
      </c>
      <c r="L187" s="1">
        <f>+IF(bloques1a3[[#This Row],[correcta]]=bloques1a3[[#This Row],[respuesta]],1,0)</f>
        <v>0</v>
      </c>
      <c r="M187" s="1">
        <f>+IF(bloques1a3[[#This Row],[Sexo]]="F",1,0)</f>
        <v>1</v>
      </c>
    </row>
    <row r="188" spans="1:13" x14ac:dyDescent="0.55000000000000004">
      <c r="A188">
        <v>6</v>
      </c>
      <c r="B188" s="1" t="s">
        <v>386</v>
      </c>
      <c r="C188" s="1" t="s">
        <v>2</v>
      </c>
      <c r="D188">
        <v>1</v>
      </c>
      <c r="E188" s="1" t="s">
        <v>352</v>
      </c>
      <c r="F188">
        <v>1</v>
      </c>
      <c r="G188" s="1" t="s">
        <v>376</v>
      </c>
      <c r="H188" s="1" t="s">
        <v>29</v>
      </c>
      <c r="I188">
        <v>1</v>
      </c>
      <c r="J188" s="1" t="str">
        <f>+VLOOKUP(bloques1a3[[#This Row],[respuesta]],respuestas.emociones[],2,0)</f>
        <v>neutra</v>
      </c>
      <c r="K188" s="1">
        <f>+VLOOKUP(bloques1a3[[#This Row],[niño]],BD.niños[[Código]:[edad]],5,0)</f>
        <v>8</v>
      </c>
      <c r="L188" s="1">
        <f>+IF(bloques1a3[[#This Row],[correcta]]=bloques1a3[[#This Row],[respuesta]],1,0)</f>
        <v>1</v>
      </c>
      <c r="M188" s="1">
        <f>+IF(bloques1a3[[#This Row],[Sexo]]="F",1,0)</f>
        <v>1</v>
      </c>
    </row>
    <row r="189" spans="1:13" x14ac:dyDescent="0.55000000000000004">
      <c r="A189">
        <v>6</v>
      </c>
      <c r="B189" s="1" t="s">
        <v>386</v>
      </c>
      <c r="C189" s="1" t="s">
        <v>2</v>
      </c>
      <c r="D189">
        <v>1</v>
      </c>
      <c r="E189" s="1" t="s">
        <v>357</v>
      </c>
      <c r="F189">
        <v>6</v>
      </c>
      <c r="G189" s="1" t="s">
        <v>376</v>
      </c>
      <c r="H189" s="1" t="s">
        <v>28</v>
      </c>
      <c r="I189">
        <v>1</v>
      </c>
      <c r="J189" s="1" t="str">
        <f>+VLOOKUP(bloques1a3[[#This Row],[respuesta]],respuestas.emociones[],2,0)</f>
        <v>sorpresa</v>
      </c>
      <c r="K189" s="1">
        <f>+VLOOKUP(bloques1a3[[#This Row],[niño]],BD.niños[[Código]:[edad]],5,0)</f>
        <v>7</v>
      </c>
      <c r="L189" s="1">
        <f>+IF(bloques1a3[[#This Row],[correcta]]=bloques1a3[[#This Row],[respuesta]],1,0)</f>
        <v>0</v>
      </c>
      <c r="M189" s="1">
        <f>+IF(bloques1a3[[#This Row],[Sexo]]="F",1,0)</f>
        <v>0</v>
      </c>
    </row>
    <row r="190" spans="1:13" x14ac:dyDescent="0.55000000000000004">
      <c r="A190">
        <v>6</v>
      </c>
      <c r="B190" s="1" t="s">
        <v>386</v>
      </c>
      <c r="C190" s="1" t="s">
        <v>2</v>
      </c>
      <c r="D190">
        <v>1</v>
      </c>
      <c r="E190" s="1" t="s">
        <v>360</v>
      </c>
      <c r="F190">
        <v>1</v>
      </c>
      <c r="G190" s="1" t="s">
        <v>377</v>
      </c>
      <c r="H190" s="1" t="s">
        <v>28</v>
      </c>
      <c r="I190">
        <v>1</v>
      </c>
      <c r="J190" s="1" t="str">
        <f>+VLOOKUP(bloques1a3[[#This Row],[respuesta]],respuestas.emociones[],2,0)</f>
        <v>neutra</v>
      </c>
      <c r="K190" s="1">
        <f>+VLOOKUP(bloques1a3[[#This Row],[niño]],BD.niños[[Código]:[edad]],5,0)</f>
        <v>9</v>
      </c>
      <c r="L190" s="1">
        <f>+IF(bloques1a3[[#This Row],[correcta]]=bloques1a3[[#This Row],[respuesta]],1,0)</f>
        <v>1</v>
      </c>
      <c r="M190" s="1">
        <f>+IF(bloques1a3[[#This Row],[Sexo]]="F",1,0)</f>
        <v>0</v>
      </c>
    </row>
    <row r="191" spans="1:13" x14ac:dyDescent="0.55000000000000004">
      <c r="A191">
        <v>6</v>
      </c>
      <c r="B191" s="1" t="s">
        <v>386</v>
      </c>
      <c r="C191" s="1" t="s">
        <v>2</v>
      </c>
      <c r="D191">
        <v>1</v>
      </c>
      <c r="E191" s="1" t="s">
        <v>364</v>
      </c>
      <c r="F191">
        <v>1</v>
      </c>
      <c r="G191" s="1" t="s">
        <v>377</v>
      </c>
      <c r="H191" s="1" t="s">
        <v>28</v>
      </c>
      <c r="I191">
        <v>1</v>
      </c>
      <c r="J191" s="1" t="str">
        <f>+VLOOKUP(bloques1a3[[#This Row],[respuesta]],respuestas.emociones[],2,0)</f>
        <v>neutra</v>
      </c>
      <c r="K191" s="1">
        <f>+VLOOKUP(bloques1a3[[#This Row],[niño]],BD.niños[[Código]:[edad]],5,0)</f>
        <v>10</v>
      </c>
      <c r="L191" s="1">
        <f>+IF(bloques1a3[[#This Row],[correcta]]=bloques1a3[[#This Row],[respuesta]],1,0)</f>
        <v>1</v>
      </c>
      <c r="M191" s="1">
        <f>+IF(bloques1a3[[#This Row],[Sexo]]="F",1,0)</f>
        <v>0</v>
      </c>
    </row>
    <row r="192" spans="1:13" x14ac:dyDescent="0.55000000000000004">
      <c r="A192">
        <v>6</v>
      </c>
      <c r="B192" s="1" t="s">
        <v>386</v>
      </c>
      <c r="C192" s="1" t="s">
        <v>2</v>
      </c>
      <c r="D192">
        <v>1</v>
      </c>
      <c r="E192" s="1" t="s">
        <v>368</v>
      </c>
      <c r="F192">
        <v>1</v>
      </c>
      <c r="G192" s="1" t="s">
        <v>377</v>
      </c>
      <c r="H192" s="1" t="s">
        <v>28</v>
      </c>
      <c r="I192">
        <v>1</v>
      </c>
      <c r="J192" s="1" t="str">
        <f>+VLOOKUP(bloques1a3[[#This Row],[respuesta]],respuestas.emociones[],2,0)</f>
        <v>neutra</v>
      </c>
      <c r="K192" s="1">
        <f>+VLOOKUP(bloques1a3[[#This Row],[niño]],BD.niños[[Código]:[edad]],5,0)</f>
        <v>11</v>
      </c>
      <c r="L192" s="1">
        <f>+IF(bloques1a3[[#This Row],[correcta]]=bloques1a3[[#This Row],[respuesta]],1,0)</f>
        <v>1</v>
      </c>
      <c r="M192" s="1">
        <f>+IF(bloques1a3[[#This Row],[Sexo]]="F",1,0)</f>
        <v>0</v>
      </c>
    </row>
    <row r="193" spans="1:13" x14ac:dyDescent="0.55000000000000004">
      <c r="A193">
        <v>6</v>
      </c>
      <c r="B193" s="1" t="s">
        <v>386</v>
      </c>
      <c r="C193" s="1" t="s">
        <v>2</v>
      </c>
      <c r="D193">
        <v>1</v>
      </c>
      <c r="E193" s="1" t="s">
        <v>371</v>
      </c>
      <c r="F193">
        <v>1</v>
      </c>
      <c r="G193" s="1" t="s">
        <v>377</v>
      </c>
      <c r="H193" s="1" t="s">
        <v>29</v>
      </c>
      <c r="I193">
        <v>1</v>
      </c>
      <c r="J193" s="1" t="str">
        <f>+VLOOKUP(bloques1a3[[#This Row],[respuesta]],respuestas.emociones[],2,0)</f>
        <v>neutra</v>
      </c>
      <c r="K193" s="1">
        <f>+VLOOKUP(bloques1a3[[#This Row],[niño]],BD.niños[[Código]:[edad]],5,0)</f>
        <v>9</v>
      </c>
      <c r="L193" s="1">
        <f>+IF(bloques1a3[[#This Row],[correcta]]=bloques1a3[[#This Row],[respuesta]],1,0)</f>
        <v>1</v>
      </c>
      <c r="M193" s="1">
        <f>+IF(bloques1a3[[#This Row],[Sexo]]="F",1,0)</f>
        <v>1</v>
      </c>
    </row>
    <row r="194" spans="1:13" x14ac:dyDescent="0.55000000000000004">
      <c r="A194">
        <v>7</v>
      </c>
      <c r="B194" s="1" t="s">
        <v>387</v>
      </c>
      <c r="C194" s="1" t="s">
        <v>2</v>
      </c>
      <c r="D194">
        <v>1</v>
      </c>
      <c r="E194" s="1" t="s">
        <v>36</v>
      </c>
      <c r="F194">
        <v>1</v>
      </c>
      <c r="G194" s="1" t="s">
        <v>375</v>
      </c>
      <c r="H194" s="1" t="s">
        <v>28</v>
      </c>
      <c r="I194">
        <v>1</v>
      </c>
      <c r="J194" s="1" t="str">
        <f>+VLOOKUP(bloques1a3[[#This Row],[respuesta]],respuestas.emociones[],2,0)</f>
        <v>neutra</v>
      </c>
      <c r="K194" s="1">
        <f>+VLOOKUP(bloques1a3[[#This Row],[niño]],BD.niños[[Código]:[edad]],5,0)</f>
        <v>5</v>
      </c>
      <c r="L194" s="1">
        <f>+IF(bloques1a3[[#This Row],[correcta]]=bloques1a3[[#This Row],[respuesta]],1,0)</f>
        <v>1</v>
      </c>
      <c r="M194" s="1">
        <f>+IF(bloques1a3[[#This Row],[Sexo]]="F",1,0)</f>
        <v>0</v>
      </c>
    </row>
    <row r="195" spans="1:13" x14ac:dyDescent="0.55000000000000004">
      <c r="A195">
        <v>7</v>
      </c>
      <c r="B195" s="1" t="s">
        <v>387</v>
      </c>
      <c r="C195" s="1" t="s">
        <v>2</v>
      </c>
      <c r="D195">
        <v>1</v>
      </c>
      <c r="E195" s="1" t="s">
        <v>40</v>
      </c>
      <c r="F195">
        <v>1</v>
      </c>
      <c r="G195" s="1" t="s">
        <v>376</v>
      </c>
      <c r="H195" s="1" t="s">
        <v>28</v>
      </c>
      <c r="I195">
        <v>1</v>
      </c>
      <c r="J195" s="1" t="str">
        <f>+VLOOKUP(bloques1a3[[#This Row],[respuesta]],respuestas.emociones[],2,0)</f>
        <v>neutra</v>
      </c>
      <c r="K195" s="1">
        <f>+VLOOKUP(bloques1a3[[#This Row],[niño]],BD.niños[[Código]:[edad]],5,0)</f>
        <v>7</v>
      </c>
      <c r="L195" s="1">
        <f>+IF(bloques1a3[[#This Row],[correcta]]=bloques1a3[[#This Row],[respuesta]],1,0)</f>
        <v>1</v>
      </c>
      <c r="M195" s="1">
        <f>+IF(bloques1a3[[#This Row],[Sexo]]="F",1,0)</f>
        <v>0</v>
      </c>
    </row>
    <row r="196" spans="1:13" x14ac:dyDescent="0.55000000000000004">
      <c r="A196">
        <v>7</v>
      </c>
      <c r="B196" s="1" t="s">
        <v>387</v>
      </c>
      <c r="C196" s="1" t="s">
        <v>2</v>
      </c>
      <c r="D196">
        <v>1</v>
      </c>
      <c r="E196" s="1" t="s">
        <v>44</v>
      </c>
      <c r="F196">
        <v>5</v>
      </c>
      <c r="G196" s="1" t="s">
        <v>376</v>
      </c>
      <c r="H196" s="1" t="s">
        <v>29</v>
      </c>
      <c r="I196">
        <v>1</v>
      </c>
      <c r="J196" s="1" t="str">
        <f>+VLOOKUP(bloques1a3[[#This Row],[respuesta]],respuestas.emociones[],2,0)</f>
        <v>miedo</v>
      </c>
      <c r="K196" s="1">
        <f>+VLOOKUP(bloques1a3[[#This Row],[niño]],BD.niños[[Código]:[edad]],5,0)</f>
        <v>7</v>
      </c>
      <c r="L196" s="1">
        <f>+IF(bloques1a3[[#This Row],[correcta]]=bloques1a3[[#This Row],[respuesta]],1,0)</f>
        <v>0</v>
      </c>
      <c r="M196" s="1">
        <f>+IF(bloques1a3[[#This Row],[Sexo]]="F",1,0)</f>
        <v>1</v>
      </c>
    </row>
    <row r="197" spans="1:13" x14ac:dyDescent="0.55000000000000004">
      <c r="A197">
        <v>7</v>
      </c>
      <c r="B197" s="1" t="s">
        <v>387</v>
      </c>
      <c r="C197" s="1" t="s">
        <v>2</v>
      </c>
      <c r="D197">
        <v>1</v>
      </c>
      <c r="E197" s="1" t="s">
        <v>48</v>
      </c>
      <c r="F197">
        <v>3</v>
      </c>
      <c r="G197" s="1" t="s">
        <v>376</v>
      </c>
      <c r="H197" s="1" t="s">
        <v>29</v>
      </c>
      <c r="I197">
        <v>1</v>
      </c>
      <c r="J197" s="1" t="str">
        <f>+VLOOKUP(bloques1a3[[#This Row],[respuesta]],respuestas.emociones[],2,0)</f>
        <v>tristeza</v>
      </c>
      <c r="K197" s="1">
        <f>+VLOOKUP(bloques1a3[[#This Row],[niño]],BD.niños[[Código]:[edad]],5,0)</f>
        <v>7</v>
      </c>
      <c r="L197" s="1">
        <f>+IF(bloques1a3[[#This Row],[correcta]]=bloques1a3[[#This Row],[respuesta]],1,0)</f>
        <v>0</v>
      </c>
      <c r="M197" s="1">
        <f>+IF(bloques1a3[[#This Row],[Sexo]]="F",1,0)</f>
        <v>1</v>
      </c>
    </row>
    <row r="198" spans="1:13" x14ac:dyDescent="0.55000000000000004">
      <c r="A198">
        <v>7</v>
      </c>
      <c r="B198" s="1" t="s">
        <v>387</v>
      </c>
      <c r="C198" s="1" t="s">
        <v>2</v>
      </c>
      <c r="D198">
        <v>1</v>
      </c>
      <c r="E198" s="1" t="s">
        <v>52</v>
      </c>
      <c r="F198">
        <v>6</v>
      </c>
      <c r="G198" s="1" t="s">
        <v>376</v>
      </c>
      <c r="H198" s="1" t="s">
        <v>29</v>
      </c>
      <c r="I198">
        <v>1</v>
      </c>
      <c r="J198" s="1" t="str">
        <f>+VLOOKUP(bloques1a3[[#This Row],[respuesta]],respuestas.emociones[],2,0)</f>
        <v>sorpresa</v>
      </c>
      <c r="K198" s="1">
        <f>+VLOOKUP(bloques1a3[[#This Row],[niño]],BD.niños[[Código]:[edad]],5,0)</f>
        <v>7</v>
      </c>
      <c r="L198" s="1">
        <f>+IF(bloques1a3[[#This Row],[correcta]]=bloques1a3[[#This Row],[respuesta]],1,0)</f>
        <v>0</v>
      </c>
      <c r="M198" s="1">
        <f>+IF(bloques1a3[[#This Row],[Sexo]]="F",1,0)</f>
        <v>1</v>
      </c>
    </row>
    <row r="199" spans="1:13" x14ac:dyDescent="0.55000000000000004">
      <c r="A199">
        <v>7</v>
      </c>
      <c r="B199" s="1" t="s">
        <v>387</v>
      </c>
      <c r="C199" s="1" t="s">
        <v>2</v>
      </c>
      <c r="D199">
        <v>1</v>
      </c>
      <c r="E199" s="1" t="s">
        <v>56</v>
      </c>
      <c r="F199">
        <v>1</v>
      </c>
      <c r="G199" s="1" t="s">
        <v>376</v>
      </c>
      <c r="H199" s="1" t="s">
        <v>29</v>
      </c>
      <c r="I199">
        <v>1</v>
      </c>
      <c r="J199" s="1" t="str">
        <f>+VLOOKUP(bloques1a3[[#This Row],[respuesta]],respuestas.emociones[],2,0)</f>
        <v>neutra</v>
      </c>
      <c r="K199" s="1">
        <f>+VLOOKUP(bloques1a3[[#This Row],[niño]],BD.niños[[Código]:[edad]],5,0)</f>
        <v>8</v>
      </c>
      <c r="L199" s="1">
        <f>+IF(bloques1a3[[#This Row],[correcta]]=bloques1a3[[#This Row],[respuesta]],1,0)</f>
        <v>1</v>
      </c>
      <c r="M199" s="1">
        <f>+IF(bloques1a3[[#This Row],[Sexo]]="F",1,0)</f>
        <v>1</v>
      </c>
    </row>
    <row r="200" spans="1:13" x14ac:dyDescent="0.55000000000000004">
      <c r="A200">
        <v>7</v>
      </c>
      <c r="B200" s="1" t="s">
        <v>387</v>
      </c>
      <c r="C200" s="1" t="s">
        <v>2</v>
      </c>
      <c r="D200">
        <v>1</v>
      </c>
      <c r="E200" s="1" t="s">
        <v>60</v>
      </c>
      <c r="F200">
        <v>1</v>
      </c>
      <c r="G200" s="1" t="s">
        <v>377</v>
      </c>
      <c r="H200" s="1" t="s">
        <v>28</v>
      </c>
      <c r="I200">
        <v>1</v>
      </c>
      <c r="J200" s="1" t="str">
        <f>+VLOOKUP(bloques1a3[[#This Row],[respuesta]],respuestas.emociones[],2,0)</f>
        <v>neutra</v>
      </c>
      <c r="K200" s="1">
        <f>+VLOOKUP(bloques1a3[[#This Row],[niño]],BD.niños[[Código]:[edad]],5,0)</f>
        <v>10</v>
      </c>
      <c r="L200" s="1">
        <f>+IF(bloques1a3[[#This Row],[correcta]]=bloques1a3[[#This Row],[respuesta]],1,0)</f>
        <v>1</v>
      </c>
      <c r="M200" s="1">
        <f>+IF(bloques1a3[[#This Row],[Sexo]]="F",1,0)</f>
        <v>0</v>
      </c>
    </row>
    <row r="201" spans="1:13" x14ac:dyDescent="0.55000000000000004">
      <c r="A201">
        <v>7</v>
      </c>
      <c r="B201" s="1" t="s">
        <v>387</v>
      </c>
      <c r="C201" s="1" t="s">
        <v>2</v>
      </c>
      <c r="D201">
        <v>1</v>
      </c>
      <c r="E201" s="1" t="s">
        <v>64</v>
      </c>
      <c r="F201">
        <v>1</v>
      </c>
      <c r="G201" s="1" t="s">
        <v>377</v>
      </c>
      <c r="H201" s="1" t="s">
        <v>29</v>
      </c>
      <c r="I201">
        <v>1</v>
      </c>
      <c r="J201" s="1" t="str">
        <f>+VLOOKUP(bloques1a3[[#This Row],[respuesta]],respuestas.emociones[],2,0)</f>
        <v>neutra</v>
      </c>
      <c r="K201" s="1">
        <f>+VLOOKUP(bloques1a3[[#This Row],[niño]],BD.niños[[Código]:[edad]],5,0)</f>
        <v>9</v>
      </c>
      <c r="L201" s="1">
        <f>+IF(bloques1a3[[#This Row],[correcta]]=bloques1a3[[#This Row],[respuesta]],1,0)</f>
        <v>1</v>
      </c>
      <c r="M201" s="1">
        <f>+IF(bloques1a3[[#This Row],[Sexo]]="F",1,0)</f>
        <v>1</v>
      </c>
    </row>
    <row r="202" spans="1:13" x14ac:dyDescent="0.55000000000000004">
      <c r="A202">
        <v>7</v>
      </c>
      <c r="B202" s="1" t="s">
        <v>387</v>
      </c>
      <c r="C202" s="1" t="s">
        <v>2</v>
      </c>
      <c r="D202">
        <v>1</v>
      </c>
      <c r="E202" s="1" t="s">
        <v>68</v>
      </c>
      <c r="F202">
        <v>1</v>
      </c>
      <c r="G202" s="1" t="s">
        <v>377</v>
      </c>
      <c r="H202" s="1" t="s">
        <v>28</v>
      </c>
      <c r="I202">
        <v>1</v>
      </c>
      <c r="J202" s="1" t="str">
        <f>+VLOOKUP(bloques1a3[[#This Row],[respuesta]],respuestas.emociones[],2,0)</f>
        <v>neutra</v>
      </c>
      <c r="K202" s="1">
        <f>+VLOOKUP(bloques1a3[[#This Row],[niño]],BD.niños[[Código]:[edad]],5,0)</f>
        <v>10</v>
      </c>
      <c r="L202" s="1">
        <f>+IF(bloques1a3[[#This Row],[correcta]]=bloques1a3[[#This Row],[respuesta]],1,0)</f>
        <v>1</v>
      </c>
      <c r="M202" s="1">
        <f>+IF(bloques1a3[[#This Row],[Sexo]]="F",1,0)</f>
        <v>0</v>
      </c>
    </row>
    <row r="203" spans="1:13" x14ac:dyDescent="0.55000000000000004">
      <c r="A203">
        <v>7</v>
      </c>
      <c r="B203" s="1" t="s">
        <v>387</v>
      </c>
      <c r="C203" s="1" t="s">
        <v>2</v>
      </c>
      <c r="D203">
        <v>1</v>
      </c>
      <c r="E203" s="1" t="s">
        <v>72</v>
      </c>
      <c r="F203">
        <v>1</v>
      </c>
      <c r="G203" s="1" t="s">
        <v>377</v>
      </c>
      <c r="H203" s="1" t="s">
        <v>29</v>
      </c>
      <c r="I203">
        <v>1</v>
      </c>
      <c r="J203" s="1" t="str">
        <f>+VLOOKUP(bloques1a3[[#This Row],[respuesta]],respuestas.emociones[],2,0)</f>
        <v>neutra</v>
      </c>
      <c r="K203" s="1">
        <f>+VLOOKUP(bloques1a3[[#This Row],[niño]],BD.niños[[Código]:[edad]],5,0)</f>
        <v>9</v>
      </c>
      <c r="L203" s="1">
        <f>+IF(bloques1a3[[#This Row],[correcta]]=bloques1a3[[#This Row],[respuesta]],1,0)</f>
        <v>1</v>
      </c>
      <c r="M203" s="1">
        <f>+IF(bloques1a3[[#This Row],[Sexo]]="F",1,0)</f>
        <v>1</v>
      </c>
    </row>
    <row r="204" spans="1:13" x14ac:dyDescent="0.55000000000000004">
      <c r="A204">
        <v>7</v>
      </c>
      <c r="B204" s="1" t="s">
        <v>387</v>
      </c>
      <c r="C204" s="1" t="s">
        <v>2</v>
      </c>
      <c r="D204">
        <v>1</v>
      </c>
      <c r="E204" s="1" t="s">
        <v>75</v>
      </c>
      <c r="F204">
        <v>1</v>
      </c>
      <c r="G204" s="1" t="s">
        <v>377</v>
      </c>
      <c r="H204" s="1" t="s">
        <v>29</v>
      </c>
      <c r="I204">
        <v>1</v>
      </c>
      <c r="J204" s="1" t="str">
        <f>+VLOOKUP(bloques1a3[[#This Row],[respuesta]],respuestas.emociones[],2,0)</f>
        <v>neutra</v>
      </c>
      <c r="K204" s="1">
        <f>+VLOOKUP(bloques1a3[[#This Row],[niño]],BD.niños[[Código]:[edad]],5,0)</f>
        <v>10</v>
      </c>
      <c r="L204" s="1">
        <f>+IF(bloques1a3[[#This Row],[correcta]]=bloques1a3[[#This Row],[respuesta]],1,0)</f>
        <v>1</v>
      </c>
      <c r="M204" s="1">
        <f>+IF(bloques1a3[[#This Row],[Sexo]]="F",1,0)</f>
        <v>1</v>
      </c>
    </row>
    <row r="205" spans="1:13" x14ac:dyDescent="0.55000000000000004">
      <c r="A205">
        <v>7</v>
      </c>
      <c r="B205" s="1" t="s">
        <v>387</v>
      </c>
      <c r="C205" s="1" t="s">
        <v>2</v>
      </c>
      <c r="D205">
        <v>1</v>
      </c>
      <c r="E205" s="1" t="s">
        <v>78</v>
      </c>
      <c r="F205">
        <v>1</v>
      </c>
      <c r="G205" s="1" t="s">
        <v>375</v>
      </c>
      <c r="H205" s="1" t="s">
        <v>28</v>
      </c>
      <c r="I205">
        <v>1</v>
      </c>
      <c r="J205" s="1" t="str">
        <f>+VLOOKUP(bloques1a3[[#This Row],[respuesta]],respuestas.emociones[],2,0)</f>
        <v>neutra</v>
      </c>
      <c r="K205" s="1">
        <f>+VLOOKUP(bloques1a3[[#This Row],[niño]],BD.niños[[Código]:[edad]],5,0)</f>
        <v>6</v>
      </c>
      <c r="L205" s="1">
        <f>+IF(bloques1a3[[#This Row],[correcta]]=bloques1a3[[#This Row],[respuesta]],1,0)</f>
        <v>1</v>
      </c>
      <c r="M205" s="1">
        <f>+IF(bloques1a3[[#This Row],[Sexo]]="F",1,0)</f>
        <v>0</v>
      </c>
    </row>
    <row r="206" spans="1:13" x14ac:dyDescent="0.55000000000000004">
      <c r="A206">
        <v>7</v>
      </c>
      <c r="B206" s="1" t="s">
        <v>387</v>
      </c>
      <c r="C206" s="1" t="s">
        <v>2</v>
      </c>
      <c r="D206">
        <v>1</v>
      </c>
      <c r="E206" s="1" t="s">
        <v>82</v>
      </c>
      <c r="F206">
        <v>6</v>
      </c>
      <c r="G206" s="1" t="s">
        <v>375</v>
      </c>
      <c r="H206" s="1" t="s">
        <v>29</v>
      </c>
      <c r="I206">
        <v>1</v>
      </c>
      <c r="J206" s="1" t="str">
        <f>+VLOOKUP(bloques1a3[[#This Row],[respuesta]],respuestas.emociones[],2,0)</f>
        <v>sorpresa</v>
      </c>
      <c r="K206" s="1">
        <f>+VLOOKUP(bloques1a3[[#This Row],[niño]],BD.niños[[Código]:[edad]],5,0)</f>
        <v>6</v>
      </c>
      <c r="L206" s="1">
        <f>+IF(bloques1a3[[#This Row],[correcta]]=bloques1a3[[#This Row],[respuesta]],1,0)</f>
        <v>0</v>
      </c>
      <c r="M206" s="1">
        <f>+IF(bloques1a3[[#This Row],[Sexo]]="F",1,0)</f>
        <v>1</v>
      </c>
    </row>
    <row r="207" spans="1:13" x14ac:dyDescent="0.55000000000000004">
      <c r="A207">
        <v>7</v>
      </c>
      <c r="B207" s="1" t="s">
        <v>387</v>
      </c>
      <c r="C207" s="1" t="s">
        <v>2</v>
      </c>
      <c r="D207">
        <v>1</v>
      </c>
      <c r="E207" s="1" t="s">
        <v>85</v>
      </c>
      <c r="F207">
        <v>7</v>
      </c>
      <c r="G207" s="1" t="s">
        <v>375</v>
      </c>
      <c r="H207" s="1" t="s">
        <v>28</v>
      </c>
      <c r="I207">
        <v>1</v>
      </c>
      <c r="J207" s="1" t="str">
        <f>+VLOOKUP(bloques1a3[[#This Row],[respuesta]],respuestas.emociones[],2,0)</f>
        <v>asco</v>
      </c>
      <c r="K207" s="1">
        <f>+VLOOKUP(bloques1a3[[#This Row],[niño]],BD.niños[[Código]:[edad]],5,0)</f>
        <v>6</v>
      </c>
      <c r="L207" s="1">
        <f>+IF(bloques1a3[[#This Row],[correcta]]=bloques1a3[[#This Row],[respuesta]],1,0)</f>
        <v>0</v>
      </c>
      <c r="M207" s="1">
        <f>+IF(bloques1a3[[#This Row],[Sexo]]="F",1,0)</f>
        <v>0</v>
      </c>
    </row>
    <row r="208" spans="1:13" x14ac:dyDescent="0.55000000000000004">
      <c r="A208">
        <v>7</v>
      </c>
      <c r="B208" s="1" t="s">
        <v>387</v>
      </c>
      <c r="C208" s="1" t="s">
        <v>2</v>
      </c>
      <c r="D208">
        <v>1</v>
      </c>
      <c r="E208" s="1" t="s">
        <v>184</v>
      </c>
      <c r="F208">
        <v>1</v>
      </c>
      <c r="G208" s="1" t="s">
        <v>376</v>
      </c>
      <c r="H208" s="1" t="s">
        <v>28</v>
      </c>
      <c r="I208">
        <v>1</v>
      </c>
      <c r="J208" s="1" t="str">
        <f>+VLOOKUP(bloques1a3[[#This Row],[respuesta]],respuestas.emociones[],2,0)</f>
        <v>neutra</v>
      </c>
      <c r="K208" s="1">
        <f>+VLOOKUP(bloques1a3[[#This Row],[niño]],BD.niños[[Código]:[edad]],5,0)</f>
        <v>7</v>
      </c>
      <c r="L208" s="1">
        <f>+IF(bloques1a3[[#This Row],[correcta]]=bloques1a3[[#This Row],[respuesta]],1,0)</f>
        <v>1</v>
      </c>
      <c r="M208" s="1">
        <f>+IF(bloques1a3[[#This Row],[Sexo]]="F",1,0)</f>
        <v>0</v>
      </c>
    </row>
    <row r="209" spans="1:13" x14ac:dyDescent="0.55000000000000004">
      <c r="A209">
        <v>7</v>
      </c>
      <c r="B209" s="1" t="s">
        <v>387</v>
      </c>
      <c r="C209" s="1" t="s">
        <v>2</v>
      </c>
      <c r="D209">
        <v>1</v>
      </c>
      <c r="E209" s="1" t="s">
        <v>187</v>
      </c>
      <c r="F209">
        <v>6</v>
      </c>
      <c r="G209" s="1" t="s">
        <v>376</v>
      </c>
      <c r="H209" s="1" t="s">
        <v>29</v>
      </c>
      <c r="I209">
        <v>1</v>
      </c>
      <c r="J209" s="1" t="str">
        <f>+VLOOKUP(bloques1a3[[#This Row],[respuesta]],respuestas.emociones[],2,0)</f>
        <v>sorpresa</v>
      </c>
      <c r="K209" s="1">
        <f>+VLOOKUP(bloques1a3[[#This Row],[niño]],BD.niños[[Código]:[edad]],5,0)</f>
        <v>8</v>
      </c>
      <c r="L209" s="1">
        <f>+IF(bloques1a3[[#This Row],[correcta]]=bloques1a3[[#This Row],[respuesta]],1,0)</f>
        <v>0</v>
      </c>
      <c r="M209" s="1">
        <f>+IF(bloques1a3[[#This Row],[Sexo]]="F",1,0)</f>
        <v>1</v>
      </c>
    </row>
    <row r="210" spans="1:13" x14ac:dyDescent="0.55000000000000004">
      <c r="A210">
        <v>7</v>
      </c>
      <c r="B210" s="1" t="s">
        <v>387</v>
      </c>
      <c r="C210" s="1" t="s">
        <v>2</v>
      </c>
      <c r="D210">
        <v>1</v>
      </c>
      <c r="E210" s="1" t="s">
        <v>192</v>
      </c>
      <c r="F210">
        <v>1</v>
      </c>
      <c r="G210" s="1" t="s">
        <v>376</v>
      </c>
      <c r="H210" s="1" t="s">
        <v>28</v>
      </c>
      <c r="I210">
        <v>1</v>
      </c>
      <c r="J210" s="1" t="str">
        <f>+VLOOKUP(bloques1a3[[#This Row],[respuesta]],respuestas.emociones[],2,0)</f>
        <v>neutra</v>
      </c>
      <c r="K210" s="1">
        <f>+VLOOKUP(bloques1a3[[#This Row],[niño]],BD.niños[[Código]:[edad]],5,0)</f>
        <v>7</v>
      </c>
      <c r="L210" s="1">
        <f>+IF(bloques1a3[[#This Row],[correcta]]=bloques1a3[[#This Row],[respuesta]],1,0)</f>
        <v>1</v>
      </c>
      <c r="M210" s="1">
        <f>+IF(bloques1a3[[#This Row],[Sexo]]="F",1,0)</f>
        <v>0</v>
      </c>
    </row>
    <row r="211" spans="1:13" x14ac:dyDescent="0.55000000000000004">
      <c r="A211">
        <v>7</v>
      </c>
      <c r="B211" s="1" t="s">
        <v>387</v>
      </c>
      <c r="C211" s="1" t="s">
        <v>2</v>
      </c>
      <c r="D211">
        <v>1</v>
      </c>
      <c r="E211" s="1" t="s">
        <v>195</v>
      </c>
      <c r="F211">
        <v>1</v>
      </c>
      <c r="G211" s="1" t="s">
        <v>377</v>
      </c>
      <c r="H211" s="1" t="s">
        <v>28</v>
      </c>
      <c r="I211">
        <v>1</v>
      </c>
      <c r="J211" s="1" t="str">
        <f>+VLOOKUP(bloques1a3[[#This Row],[respuesta]],respuestas.emociones[],2,0)</f>
        <v>neutra</v>
      </c>
      <c r="K211" s="1">
        <f>+VLOOKUP(bloques1a3[[#This Row],[niño]],BD.niños[[Código]:[edad]],5,0)</f>
        <v>10</v>
      </c>
      <c r="L211" s="1">
        <f>+IF(bloques1a3[[#This Row],[correcta]]=bloques1a3[[#This Row],[respuesta]],1,0)</f>
        <v>1</v>
      </c>
      <c r="M211" s="1">
        <f>+IF(bloques1a3[[#This Row],[Sexo]]="F",1,0)</f>
        <v>0</v>
      </c>
    </row>
    <row r="212" spans="1:13" x14ac:dyDescent="0.55000000000000004">
      <c r="A212">
        <v>7</v>
      </c>
      <c r="B212" s="1" t="s">
        <v>387</v>
      </c>
      <c r="C212" s="1" t="s">
        <v>2</v>
      </c>
      <c r="D212">
        <v>1</v>
      </c>
      <c r="E212" s="1" t="s">
        <v>199</v>
      </c>
      <c r="F212">
        <v>1</v>
      </c>
      <c r="G212" s="1" t="s">
        <v>377</v>
      </c>
      <c r="H212" s="1" t="s">
        <v>28</v>
      </c>
      <c r="I212">
        <v>1</v>
      </c>
      <c r="J212" s="1" t="str">
        <f>+VLOOKUP(bloques1a3[[#This Row],[respuesta]],respuestas.emociones[],2,0)</f>
        <v>neutra</v>
      </c>
      <c r="K212" s="1">
        <f>+VLOOKUP(bloques1a3[[#This Row],[niño]],BD.niños[[Código]:[edad]],5,0)</f>
        <v>9</v>
      </c>
      <c r="L212" s="1">
        <f>+IF(bloques1a3[[#This Row],[correcta]]=bloques1a3[[#This Row],[respuesta]],1,0)</f>
        <v>1</v>
      </c>
      <c r="M212" s="1">
        <f>+IF(bloques1a3[[#This Row],[Sexo]]="F",1,0)</f>
        <v>0</v>
      </c>
    </row>
    <row r="213" spans="1:13" x14ac:dyDescent="0.55000000000000004">
      <c r="A213">
        <v>7</v>
      </c>
      <c r="B213" s="1" t="s">
        <v>387</v>
      </c>
      <c r="C213" s="1" t="s">
        <v>2</v>
      </c>
      <c r="D213">
        <v>1</v>
      </c>
      <c r="E213" s="1" t="s">
        <v>203</v>
      </c>
      <c r="F213">
        <v>1</v>
      </c>
      <c r="G213" s="1" t="s">
        <v>377</v>
      </c>
      <c r="H213" s="1" t="s">
        <v>29</v>
      </c>
      <c r="I213">
        <v>1</v>
      </c>
      <c r="J213" s="1" t="str">
        <f>+VLOOKUP(bloques1a3[[#This Row],[respuesta]],respuestas.emociones[],2,0)</f>
        <v>neutra</v>
      </c>
      <c r="K213" s="1">
        <f>+VLOOKUP(bloques1a3[[#This Row],[niño]],BD.niños[[Código]:[edad]],5,0)</f>
        <v>9</v>
      </c>
      <c r="L213" s="1">
        <f>+IF(bloques1a3[[#This Row],[correcta]]=bloques1a3[[#This Row],[respuesta]],1,0)</f>
        <v>1</v>
      </c>
      <c r="M213" s="1">
        <f>+IF(bloques1a3[[#This Row],[Sexo]]="F",1,0)</f>
        <v>1</v>
      </c>
    </row>
    <row r="214" spans="1:13" x14ac:dyDescent="0.55000000000000004">
      <c r="A214">
        <v>7</v>
      </c>
      <c r="B214" s="1" t="s">
        <v>387</v>
      </c>
      <c r="C214" s="1" t="s">
        <v>2</v>
      </c>
      <c r="D214">
        <v>1</v>
      </c>
      <c r="E214" s="1" t="s">
        <v>206</v>
      </c>
      <c r="F214">
        <v>1</v>
      </c>
      <c r="G214" s="1" t="s">
        <v>377</v>
      </c>
      <c r="H214" s="1" t="s">
        <v>29</v>
      </c>
      <c r="I214">
        <v>1</v>
      </c>
      <c r="J214" s="1" t="str">
        <f>+VLOOKUP(bloques1a3[[#This Row],[respuesta]],respuestas.emociones[],2,0)</f>
        <v>neutra</v>
      </c>
      <c r="K214" s="1">
        <f>+VLOOKUP(bloques1a3[[#This Row],[niño]],BD.niños[[Código]:[edad]],5,0)</f>
        <v>10</v>
      </c>
      <c r="L214" s="1">
        <f>+IF(bloques1a3[[#This Row],[correcta]]=bloques1a3[[#This Row],[respuesta]],1,0)</f>
        <v>1</v>
      </c>
      <c r="M214" s="1">
        <f>+IF(bloques1a3[[#This Row],[Sexo]]="F",1,0)</f>
        <v>1</v>
      </c>
    </row>
    <row r="215" spans="1:13" x14ac:dyDescent="0.55000000000000004">
      <c r="A215">
        <v>7</v>
      </c>
      <c r="B215" s="1" t="s">
        <v>387</v>
      </c>
      <c r="C215" s="1" t="s">
        <v>2</v>
      </c>
      <c r="D215">
        <v>1</v>
      </c>
      <c r="E215" s="1" t="s">
        <v>210</v>
      </c>
      <c r="F215">
        <v>1</v>
      </c>
      <c r="G215" s="1" t="s">
        <v>376</v>
      </c>
      <c r="H215" s="1" t="s">
        <v>28</v>
      </c>
      <c r="I215">
        <v>1</v>
      </c>
      <c r="J215" s="1" t="str">
        <f>+VLOOKUP(bloques1a3[[#This Row],[respuesta]],respuestas.emociones[],2,0)</f>
        <v>neutra</v>
      </c>
      <c r="K215" s="1">
        <f>+VLOOKUP(bloques1a3[[#This Row],[niño]],BD.niños[[Código]:[edad]],5,0)</f>
        <v>7</v>
      </c>
      <c r="L215" s="1">
        <f>+IF(bloques1a3[[#This Row],[correcta]]=bloques1a3[[#This Row],[respuesta]],1,0)</f>
        <v>1</v>
      </c>
      <c r="M215" s="1">
        <f>+IF(bloques1a3[[#This Row],[Sexo]]="F",1,0)</f>
        <v>0</v>
      </c>
    </row>
    <row r="216" spans="1:13" x14ac:dyDescent="0.55000000000000004">
      <c r="A216">
        <v>7</v>
      </c>
      <c r="B216" s="1" t="s">
        <v>387</v>
      </c>
      <c r="C216" s="1" t="s">
        <v>2</v>
      </c>
      <c r="D216">
        <v>1</v>
      </c>
      <c r="E216" s="1" t="s">
        <v>274</v>
      </c>
      <c r="F216">
        <v>6</v>
      </c>
      <c r="G216" s="1" t="s">
        <v>375</v>
      </c>
      <c r="H216" s="1" t="s">
        <v>28</v>
      </c>
      <c r="I216">
        <v>1</v>
      </c>
      <c r="J216" s="1" t="str">
        <f>+VLOOKUP(bloques1a3[[#This Row],[respuesta]],respuestas.emociones[],2,0)</f>
        <v>sorpresa</v>
      </c>
      <c r="K216" s="1">
        <f>+VLOOKUP(bloques1a3[[#This Row],[niño]],BD.niños[[Código]:[edad]],5,0)</f>
        <v>6</v>
      </c>
      <c r="L216" s="1">
        <f>+IF(bloques1a3[[#This Row],[correcta]]=bloques1a3[[#This Row],[respuesta]],1,0)</f>
        <v>0</v>
      </c>
      <c r="M216" s="1">
        <f>+IF(bloques1a3[[#This Row],[Sexo]]="F",1,0)</f>
        <v>0</v>
      </c>
    </row>
    <row r="217" spans="1:13" x14ac:dyDescent="0.55000000000000004">
      <c r="A217">
        <v>7</v>
      </c>
      <c r="B217" s="1" t="s">
        <v>387</v>
      </c>
      <c r="C217" s="1" t="s">
        <v>2</v>
      </c>
      <c r="D217">
        <v>1</v>
      </c>
      <c r="E217" s="1" t="s">
        <v>276</v>
      </c>
      <c r="F217">
        <v>5</v>
      </c>
      <c r="G217" s="1" t="s">
        <v>375</v>
      </c>
      <c r="H217" s="1" t="s">
        <v>28</v>
      </c>
      <c r="I217">
        <v>1</v>
      </c>
      <c r="J217" s="1" t="str">
        <f>+VLOOKUP(bloques1a3[[#This Row],[respuesta]],respuestas.emociones[],2,0)</f>
        <v>miedo</v>
      </c>
      <c r="K217" s="1">
        <f>+VLOOKUP(bloques1a3[[#This Row],[niño]],BD.niños[[Código]:[edad]],5,0)</f>
        <v>6</v>
      </c>
      <c r="L217" s="1">
        <f>+IF(bloques1a3[[#This Row],[correcta]]=bloques1a3[[#This Row],[respuesta]],1,0)</f>
        <v>0</v>
      </c>
      <c r="M217" s="1">
        <f>+IF(bloques1a3[[#This Row],[Sexo]]="F",1,0)</f>
        <v>0</v>
      </c>
    </row>
    <row r="218" spans="1:13" x14ac:dyDescent="0.55000000000000004">
      <c r="A218">
        <v>7</v>
      </c>
      <c r="B218" s="1" t="s">
        <v>387</v>
      </c>
      <c r="C218" s="1" t="s">
        <v>2</v>
      </c>
      <c r="D218">
        <v>1</v>
      </c>
      <c r="E218" s="1" t="s">
        <v>279</v>
      </c>
      <c r="F218">
        <v>1</v>
      </c>
      <c r="G218" s="1" t="s">
        <v>376</v>
      </c>
      <c r="H218" s="1" t="s">
        <v>29</v>
      </c>
      <c r="I218">
        <v>1</v>
      </c>
      <c r="J218" s="1" t="str">
        <f>+VLOOKUP(bloques1a3[[#This Row],[respuesta]],respuestas.emociones[],2,0)</f>
        <v>neutra</v>
      </c>
      <c r="K218" s="1">
        <f>+VLOOKUP(bloques1a3[[#This Row],[niño]],BD.niños[[Código]:[edad]],5,0)</f>
        <v>7</v>
      </c>
      <c r="L218" s="1">
        <f>+IF(bloques1a3[[#This Row],[correcta]]=bloques1a3[[#This Row],[respuesta]],1,0)</f>
        <v>1</v>
      </c>
      <c r="M218" s="1">
        <f>+IF(bloques1a3[[#This Row],[Sexo]]="F",1,0)</f>
        <v>1</v>
      </c>
    </row>
    <row r="219" spans="1:13" x14ac:dyDescent="0.55000000000000004">
      <c r="A219">
        <v>7</v>
      </c>
      <c r="B219" s="1" t="s">
        <v>387</v>
      </c>
      <c r="C219" s="1" t="s">
        <v>2</v>
      </c>
      <c r="D219">
        <v>1</v>
      </c>
      <c r="E219" s="1" t="s">
        <v>282</v>
      </c>
      <c r="F219">
        <v>3</v>
      </c>
      <c r="G219" s="1" t="s">
        <v>375</v>
      </c>
      <c r="H219" s="1" t="s">
        <v>29</v>
      </c>
      <c r="I219">
        <v>1</v>
      </c>
      <c r="J219" s="1" t="str">
        <f>+VLOOKUP(bloques1a3[[#This Row],[respuesta]],respuestas.emociones[],2,0)</f>
        <v>tristeza</v>
      </c>
      <c r="K219" s="1">
        <f>+VLOOKUP(bloques1a3[[#This Row],[niño]],BD.niños[[Código]:[edad]],5,0)</f>
        <v>5</v>
      </c>
      <c r="L219" s="1">
        <f>+IF(bloques1a3[[#This Row],[correcta]]=bloques1a3[[#This Row],[respuesta]],1,0)</f>
        <v>0</v>
      </c>
      <c r="M219" s="1">
        <f>+IF(bloques1a3[[#This Row],[Sexo]]="F",1,0)</f>
        <v>1</v>
      </c>
    </row>
    <row r="220" spans="1:13" x14ac:dyDescent="0.55000000000000004">
      <c r="A220">
        <v>7</v>
      </c>
      <c r="B220" s="1" t="s">
        <v>387</v>
      </c>
      <c r="C220" s="1" t="s">
        <v>2</v>
      </c>
      <c r="D220">
        <v>1</v>
      </c>
      <c r="E220" s="1" t="s">
        <v>352</v>
      </c>
      <c r="F220">
        <v>2</v>
      </c>
      <c r="G220" s="1" t="s">
        <v>376</v>
      </c>
      <c r="H220" s="1" t="s">
        <v>29</v>
      </c>
      <c r="I220">
        <v>1</v>
      </c>
      <c r="J220" s="1" t="str">
        <f>+VLOOKUP(bloques1a3[[#This Row],[respuesta]],respuestas.emociones[],2,0)</f>
        <v>alegria</v>
      </c>
      <c r="K220" s="1">
        <f>+VLOOKUP(bloques1a3[[#This Row],[niño]],BD.niños[[Código]:[edad]],5,0)</f>
        <v>8</v>
      </c>
      <c r="L220" s="1">
        <f>+IF(bloques1a3[[#This Row],[correcta]]=bloques1a3[[#This Row],[respuesta]],1,0)</f>
        <v>0</v>
      </c>
      <c r="M220" s="1">
        <f>+IF(bloques1a3[[#This Row],[Sexo]]="F",1,0)</f>
        <v>1</v>
      </c>
    </row>
    <row r="221" spans="1:13" x14ac:dyDescent="0.55000000000000004">
      <c r="A221">
        <v>7</v>
      </c>
      <c r="B221" s="1" t="s">
        <v>387</v>
      </c>
      <c r="C221" s="1" t="s">
        <v>2</v>
      </c>
      <c r="D221">
        <v>1</v>
      </c>
      <c r="E221" s="1" t="s">
        <v>357</v>
      </c>
      <c r="F221">
        <v>5</v>
      </c>
      <c r="G221" s="1" t="s">
        <v>376</v>
      </c>
      <c r="H221" s="1" t="s">
        <v>28</v>
      </c>
      <c r="I221">
        <v>1</v>
      </c>
      <c r="J221" s="1" t="str">
        <f>+VLOOKUP(bloques1a3[[#This Row],[respuesta]],respuestas.emociones[],2,0)</f>
        <v>miedo</v>
      </c>
      <c r="K221" s="1">
        <f>+VLOOKUP(bloques1a3[[#This Row],[niño]],BD.niños[[Código]:[edad]],5,0)</f>
        <v>7</v>
      </c>
      <c r="L221" s="1">
        <f>+IF(bloques1a3[[#This Row],[correcta]]=bloques1a3[[#This Row],[respuesta]],1,0)</f>
        <v>0</v>
      </c>
      <c r="M221" s="1">
        <f>+IF(bloques1a3[[#This Row],[Sexo]]="F",1,0)</f>
        <v>0</v>
      </c>
    </row>
    <row r="222" spans="1:13" x14ac:dyDescent="0.55000000000000004">
      <c r="A222">
        <v>7</v>
      </c>
      <c r="B222" s="1" t="s">
        <v>387</v>
      </c>
      <c r="C222" s="1" t="s">
        <v>2</v>
      </c>
      <c r="D222">
        <v>1</v>
      </c>
      <c r="E222" s="1" t="s">
        <v>360</v>
      </c>
      <c r="F222">
        <v>1</v>
      </c>
      <c r="G222" s="1" t="s">
        <v>377</v>
      </c>
      <c r="H222" s="1" t="s">
        <v>28</v>
      </c>
      <c r="I222">
        <v>1</v>
      </c>
      <c r="J222" s="1" t="str">
        <f>+VLOOKUP(bloques1a3[[#This Row],[respuesta]],respuestas.emociones[],2,0)</f>
        <v>neutra</v>
      </c>
      <c r="K222" s="1">
        <f>+VLOOKUP(bloques1a3[[#This Row],[niño]],BD.niños[[Código]:[edad]],5,0)</f>
        <v>9</v>
      </c>
      <c r="L222" s="1">
        <f>+IF(bloques1a3[[#This Row],[correcta]]=bloques1a3[[#This Row],[respuesta]],1,0)</f>
        <v>1</v>
      </c>
      <c r="M222" s="1">
        <f>+IF(bloques1a3[[#This Row],[Sexo]]="F",1,0)</f>
        <v>0</v>
      </c>
    </row>
    <row r="223" spans="1:13" x14ac:dyDescent="0.55000000000000004">
      <c r="A223">
        <v>7</v>
      </c>
      <c r="B223" s="1" t="s">
        <v>387</v>
      </c>
      <c r="C223" s="1" t="s">
        <v>2</v>
      </c>
      <c r="D223">
        <v>1</v>
      </c>
      <c r="E223" s="1" t="s">
        <v>364</v>
      </c>
      <c r="F223">
        <v>1</v>
      </c>
      <c r="G223" s="1" t="s">
        <v>377</v>
      </c>
      <c r="H223" s="1" t="s">
        <v>28</v>
      </c>
      <c r="I223">
        <v>1</v>
      </c>
      <c r="J223" s="1" t="str">
        <f>+VLOOKUP(bloques1a3[[#This Row],[respuesta]],respuestas.emociones[],2,0)</f>
        <v>neutra</v>
      </c>
      <c r="K223" s="1">
        <f>+VLOOKUP(bloques1a3[[#This Row],[niño]],BD.niños[[Código]:[edad]],5,0)</f>
        <v>10</v>
      </c>
      <c r="L223" s="1">
        <f>+IF(bloques1a3[[#This Row],[correcta]]=bloques1a3[[#This Row],[respuesta]],1,0)</f>
        <v>1</v>
      </c>
      <c r="M223" s="1">
        <f>+IF(bloques1a3[[#This Row],[Sexo]]="F",1,0)</f>
        <v>0</v>
      </c>
    </row>
    <row r="224" spans="1:13" x14ac:dyDescent="0.55000000000000004">
      <c r="A224">
        <v>7</v>
      </c>
      <c r="B224" s="1" t="s">
        <v>387</v>
      </c>
      <c r="C224" s="1" t="s">
        <v>2</v>
      </c>
      <c r="D224">
        <v>1</v>
      </c>
      <c r="E224" s="1" t="s">
        <v>368</v>
      </c>
      <c r="F224">
        <v>1</v>
      </c>
      <c r="G224" s="1" t="s">
        <v>377</v>
      </c>
      <c r="H224" s="1" t="s">
        <v>28</v>
      </c>
      <c r="I224">
        <v>1</v>
      </c>
      <c r="J224" s="1" t="str">
        <f>+VLOOKUP(bloques1a3[[#This Row],[respuesta]],respuestas.emociones[],2,0)</f>
        <v>neutra</v>
      </c>
      <c r="K224" s="1">
        <f>+VLOOKUP(bloques1a3[[#This Row],[niño]],BD.niños[[Código]:[edad]],5,0)</f>
        <v>11</v>
      </c>
      <c r="L224" s="1">
        <f>+IF(bloques1a3[[#This Row],[correcta]]=bloques1a3[[#This Row],[respuesta]],1,0)</f>
        <v>1</v>
      </c>
      <c r="M224" s="1">
        <f>+IF(bloques1a3[[#This Row],[Sexo]]="F",1,0)</f>
        <v>0</v>
      </c>
    </row>
    <row r="225" spans="1:13" x14ac:dyDescent="0.55000000000000004">
      <c r="A225">
        <v>7</v>
      </c>
      <c r="B225" s="1" t="s">
        <v>387</v>
      </c>
      <c r="C225" s="1" t="s">
        <v>2</v>
      </c>
      <c r="D225">
        <v>1</v>
      </c>
      <c r="E225" s="1" t="s">
        <v>371</v>
      </c>
      <c r="F225">
        <v>1</v>
      </c>
      <c r="G225" s="1" t="s">
        <v>377</v>
      </c>
      <c r="H225" s="1" t="s">
        <v>29</v>
      </c>
      <c r="I225">
        <v>1</v>
      </c>
      <c r="J225" s="1" t="str">
        <f>+VLOOKUP(bloques1a3[[#This Row],[respuesta]],respuestas.emociones[],2,0)</f>
        <v>neutra</v>
      </c>
      <c r="K225" s="1">
        <f>+VLOOKUP(bloques1a3[[#This Row],[niño]],BD.niños[[Código]:[edad]],5,0)</f>
        <v>9</v>
      </c>
      <c r="L225" s="1">
        <f>+IF(bloques1a3[[#This Row],[correcta]]=bloques1a3[[#This Row],[respuesta]],1,0)</f>
        <v>1</v>
      </c>
      <c r="M225" s="1">
        <f>+IF(bloques1a3[[#This Row],[Sexo]]="F",1,0)</f>
        <v>1</v>
      </c>
    </row>
    <row r="226" spans="1:13" x14ac:dyDescent="0.55000000000000004">
      <c r="A226">
        <v>8</v>
      </c>
      <c r="B226" s="1" t="s">
        <v>388</v>
      </c>
      <c r="C226" s="1" t="s">
        <v>3</v>
      </c>
      <c r="D226">
        <v>4</v>
      </c>
      <c r="E226" s="1" t="s">
        <v>36</v>
      </c>
      <c r="F226">
        <v>1</v>
      </c>
      <c r="G226" s="1" t="s">
        <v>375</v>
      </c>
      <c r="H226" s="1" t="s">
        <v>28</v>
      </c>
      <c r="I226">
        <v>1</v>
      </c>
      <c r="J226" s="1" t="str">
        <f>+VLOOKUP(bloques1a3[[#This Row],[respuesta]],respuestas.emociones[],2,0)</f>
        <v>neutra</v>
      </c>
      <c r="K226" s="1">
        <f>+VLOOKUP(bloques1a3[[#This Row],[niño]],BD.niños[[Código]:[edad]],5,0)</f>
        <v>5</v>
      </c>
      <c r="L226" s="1">
        <f>+IF(bloques1a3[[#This Row],[correcta]]=bloques1a3[[#This Row],[respuesta]],1,0)</f>
        <v>0</v>
      </c>
      <c r="M226" s="1">
        <f>+IF(bloques1a3[[#This Row],[Sexo]]="F",1,0)</f>
        <v>0</v>
      </c>
    </row>
    <row r="227" spans="1:13" x14ac:dyDescent="0.55000000000000004">
      <c r="A227">
        <v>8</v>
      </c>
      <c r="B227" s="1" t="s">
        <v>388</v>
      </c>
      <c r="C227" s="1" t="s">
        <v>3</v>
      </c>
      <c r="D227">
        <v>4</v>
      </c>
      <c r="E227" s="1" t="s">
        <v>40</v>
      </c>
      <c r="F227">
        <v>1</v>
      </c>
      <c r="G227" s="1" t="s">
        <v>376</v>
      </c>
      <c r="H227" s="1" t="s">
        <v>28</v>
      </c>
      <c r="I227">
        <v>1</v>
      </c>
      <c r="J227" s="1" t="str">
        <f>+VLOOKUP(bloques1a3[[#This Row],[respuesta]],respuestas.emociones[],2,0)</f>
        <v>neutra</v>
      </c>
      <c r="K227" s="1">
        <f>+VLOOKUP(bloques1a3[[#This Row],[niño]],BD.niños[[Código]:[edad]],5,0)</f>
        <v>7</v>
      </c>
      <c r="L227" s="1">
        <f>+IF(bloques1a3[[#This Row],[correcta]]=bloques1a3[[#This Row],[respuesta]],1,0)</f>
        <v>0</v>
      </c>
      <c r="M227" s="1">
        <f>+IF(bloques1a3[[#This Row],[Sexo]]="F",1,0)</f>
        <v>0</v>
      </c>
    </row>
    <row r="228" spans="1:13" x14ac:dyDescent="0.55000000000000004">
      <c r="A228">
        <v>8</v>
      </c>
      <c r="B228" s="1" t="s">
        <v>388</v>
      </c>
      <c r="C228" s="1" t="s">
        <v>3</v>
      </c>
      <c r="D228">
        <v>4</v>
      </c>
      <c r="E228" s="1" t="s">
        <v>44</v>
      </c>
      <c r="F228">
        <v>1</v>
      </c>
      <c r="G228" s="1" t="s">
        <v>376</v>
      </c>
      <c r="H228" s="1" t="s">
        <v>29</v>
      </c>
      <c r="I228">
        <v>1</v>
      </c>
      <c r="J228" s="1" t="str">
        <f>+VLOOKUP(bloques1a3[[#This Row],[respuesta]],respuestas.emociones[],2,0)</f>
        <v>neutra</v>
      </c>
      <c r="K228" s="1">
        <f>+VLOOKUP(bloques1a3[[#This Row],[niño]],BD.niños[[Código]:[edad]],5,0)</f>
        <v>7</v>
      </c>
      <c r="L228" s="1">
        <f>+IF(bloques1a3[[#This Row],[correcta]]=bloques1a3[[#This Row],[respuesta]],1,0)</f>
        <v>0</v>
      </c>
      <c r="M228" s="1">
        <f>+IF(bloques1a3[[#This Row],[Sexo]]="F",1,0)</f>
        <v>1</v>
      </c>
    </row>
    <row r="229" spans="1:13" x14ac:dyDescent="0.55000000000000004">
      <c r="A229">
        <v>8</v>
      </c>
      <c r="B229" s="1" t="s">
        <v>388</v>
      </c>
      <c r="C229" s="1" t="s">
        <v>3</v>
      </c>
      <c r="D229">
        <v>4</v>
      </c>
      <c r="E229" s="1" t="s">
        <v>48</v>
      </c>
      <c r="F229">
        <v>4</v>
      </c>
      <c r="G229" s="1" t="s">
        <v>376</v>
      </c>
      <c r="H229" s="1" t="s">
        <v>29</v>
      </c>
      <c r="I229">
        <v>1</v>
      </c>
      <c r="J229" s="1" t="str">
        <f>+VLOOKUP(bloques1a3[[#This Row],[respuesta]],respuestas.emociones[],2,0)</f>
        <v>enojo</v>
      </c>
      <c r="K229" s="1">
        <f>+VLOOKUP(bloques1a3[[#This Row],[niño]],BD.niños[[Código]:[edad]],5,0)</f>
        <v>7</v>
      </c>
      <c r="L229" s="1">
        <f>+IF(bloques1a3[[#This Row],[correcta]]=bloques1a3[[#This Row],[respuesta]],1,0)</f>
        <v>1</v>
      </c>
      <c r="M229" s="1">
        <f>+IF(bloques1a3[[#This Row],[Sexo]]="F",1,0)</f>
        <v>1</v>
      </c>
    </row>
    <row r="230" spans="1:13" x14ac:dyDescent="0.55000000000000004">
      <c r="A230">
        <v>8</v>
      </c>
      <c r="B230" s="1" t="s">
        <v>388</v>
      </c>
      <c r="C230" s="1" t="s">
        <v>3</v>
      </c>
      <c r="D230">
        <v>4</v>
      </c>
      <c r="E230" s="1" t="s">
        <v>52</v>
      </c>
      <c r="F230">
        <v>4</v>
      </c>
      <c r="G230" s="1" t="s">
        <v>376</v>
      </c>
      <c r="H230" s="1" t="s">
        <v>29</v>
      </c>
      <c r="I230">
        <v>1</v>
      </c>
      <c r="J230" s="1" t="str">
        <f>+VLOOKUP(bloques1a3[[#This Row],[respuesta]],respuestas.emociones[],2,0)</f>
        <v>enojo</v>
      </c>
      <c r="K230" s="1">
        <f>+VLOOKUP(bloques1a3[[#This Row],[niño]],BD.niños[[Código]:[edad]],5,0)</f>
        <v>7</v>
      </c>
      <c r="L230" s="1">
        <f>+IF(bloques1a3[[#This Row],[correcta]]=bloques1a3[[#This Row],[respuesta]],1,0)</f>
        <v>1</v>
      </c>
      <c r="M230" s="1">
        <f>+IF(bloques1a3[[#This Row],[Sexo]]="F",1,0)</f>
        <v>1</v>
      </c>
    </row>
    <row r="231" spans="1:13" x14ac:dyDescent="0.55000000000000004">
      <c r="A231">
        <v>8</v>
      </c>
      <c r="B231" s="1" t="s">
        <v>388</v>
      </c>
      <c r="C231" s="1" t="s">
        <v>3</v>
      </c>
      <c r="D231">
        <v>4</v>
      </c>
      <c r="E231" s="1" t="s">
        <v>56</v>
      </c>
      <c r="F231">
        <v>4</v>
      </c>
      <c r="G231" s="1" t="s">
        <v>376</v>
      </c>
      <c r="H231" s="1" t="s">
        <v>29</v>
      </c>
      <c r="I231">
        <v>1</v>
      </c>
      <c r="J231" s="1" t="str">
        <f>+VLOOKUP(bloques1a3[[#This Row],[respuesta]],respuestas.emociones[],2,0)</f>
        <v>enojo</v>
      </c>
      <c r="K231" s="1">
        <f>+VLOOKUP(bloques1a3[[#This Row],[niño]],BD.niños[[Código]:[edad]],5,0)</f>
        <v>8</v>
      </c>
      <c r="L231" s="1">
        <f>+IF(bloques1a3[[#This Row],[correcta]]=bloques1a3[[#This Row],[respuesta]],1,0)</f>
        <v>1</v>
      </c>
      <c r="M231" s="1">
        <f>+IF(bloques1a3[[#This Row],[Sexo]]="F",1,0)</f>
        <v>1</v>
      </c>
    </row>
    <row r="232" spans="1:13" x14ac:dyDescent="0.55000000000000004">
      <c r="A232">
        <v>8</v>
      </c>
      <c r="B232" s="1" t="s">
        <v>388</v>
      </c>
      <c r="C232" s="1" t="s">
        <v>3</v>
      </c>
      <c r="D232">
        <v>4</v>
      </c>
      <c r="E232" s="1" t="s">
        <v>60</v>
      </c>
      <c r="F232">
        <v>6</v>
      </c>
      <c r="G232" s="1" t="s">
        <v>377</v>
      </c>
      <c r="H232" s="1" t="s">
        <v>28</v>
      </c>
      <c r="I232">
        <v>1</v>
      </c>
      <c r="J232" s="1" t="str">
        <f>+VLOOKUP(bloques1a3[[#This Row],[respuesta]],respuestas.emociones[],2,0)</f>
        <v>sorpresa</v>
      </c>
      <c r="K232" s="1">
        <f>+VLOOKUP(bloques1a3[[#This Row],[niño]],BD.niños[[Código]:[edad]],5,0)</f>
        <v>10</v>
      </c>
      <c r="L232" s="1">
        <f>+IF(bloques1a3[[#This Row],[correcta]]=bloques1a3[[#This Row],[respuesta]],1,0)</f>
        <v>0</v>
      </c>
      <c r="M232" s="1">
        <f>+IF(bloques1a3[[#This Row],[Sexo]]="F",1,0)</f>
        <v>0</v>
      </c>
    </row>
    <row r="233" spans="1:13" x14ac:dyDescent="0.55000000000000004">
      <c r="A233">
        <v>8</v>
      </c>
      <c r="B233" s="1" t="s">
        <v>388</v>
      </c>
      <c r="C233" s="1" t="s">
        <v>3</v>
      </c>
      <c r="D233">
        <v>4</v>
      </c>
      <c r="E233" s="1" t="s">
        <v>64</v>
      </c>
      <c r="F233">
        <v>1</v>
      </c>
      <c r="G233" s="1" t="s">
        <v>377</v>
      </c>
      <c r="H233" s="1" t="s">
        <v>29</v>
      </c>
      <c r="I233">
        <v>1</v>
      </c>
      <c r="J233" s="1" t="str">
        <f>+VLOOKUP(bloques1a3[[#This Row],[respuesta]],respuestas.emociones[],2,0)</f>
        <v>neutra</v>
      </c>
      <c r="K233" s="1">
        <f>+VLOOKUP(bloques1a3[[#This Row],[niño]],BD.niños[[Código]:[edad]],5,0)</f>
        <v>9</v>
      </c>
      <c r="L233" s="1">
        <f>+IF(bloques1a3[[#This Row],[correcta]]=bloques1a3[[#This Row],[respuesta]],1,0)</f>
        <v>0</v>
      </c>
      <c r="M233" s="1">
        <f>+IF(bloques1a3[[#This Row],[Sexo]]="F",1,0)</f>
        <v>1</v>
      </c>
    </row>
    <row r="234" spans="1:13" x14ac:dyDescent="0.55000000000000004">
      <c r="A234">
        <v>8</v>
      </c>
      <c r="B234" s="1" t="s">
        <v>388</v>
      </c>
      <c r="C234" s="1" t="s">
        <v>3</v>
      </c>
      <c r="D234">
        <v>4</v>
      </c>
      <c r="E234" s="1" t="s">
        <v>68</v>
      </c>
      <c r="F234">
        <v>4</v>
      </c>
      <c r="G234" s="1" t="s">
        <v>377</v>
      </c>
      <c r="H234" s="1" t="s">
        <v>28</v>
      </c>
      <c r="I234">
        <v>1</v>
      </c>
      <c r="J234" s="1" t="str">
        <f>+VLOOKUP(bloques1a3[[#This Row],[respuesta]],respuestas.emociones[],2,0)</f>
        <v>enojo</v>
      </c>
      <c r="K234" s="1">
        <f>+VLOOKUP(bloques1a3[[#This Row],[niño]],BD.niños[[Código]:[edad]],5,0)</f>
        <v>10</v>
      </c>
      <c r="L234" s="1">
        <f>+IF(bloques1a3[[#This Row],[correcta]]=bloques1a3[[#This Row],[respuesta]],1,0)</f>
        <v>1</v>
      </c>
      <c r="M234" s="1">
        <f>+IF(bloques1a3[[#This Row],[Sexo]]="F",1,0)</f>
        <v>0</v>
      </c>
    </row>
    <row r="235" spans="1:13" x14ac:dyDescent="0.55000000000000004">
      <c r="A235">
        <v>8</v>
      </c>
      <c r="B235" s="1" t="s">
        <v>388</v>
      </c>
      <c r="C235" s="1" t="s">
        <v>3</v>
      </c>
      <c r="D235">
        <v>4</v>
      </c>
      <c r="E235" s="1" t="s">
        <v>72</v>
      </c>
      <c r="F235">
        <v>1</v>
      </c>
      <c r="G235" s="1" t="s">
        <v>377</v>
      </c>
      <c r="H235" s="1" t="s">
        <v>29</v>
      </c>
      <c r="I235">
        <v>1</v>
      </c>
      <c r="J235" s="1" t="str">
        <f>+VLOOKUP(bloques1a3[[#This Row],[respuesta]],respuestas.emociones[],2,0)</f>
        <v>neutra</v>
      </c>
      <c r="K235" s="1">
        <f>+VLOOKUP(bloques1a3[[#This Row],[niño]],BD.niños[[Código]:[edad]],5,0)</f>
        <v>9</v>
      </c>
      <c r="L235" s="1">
        <f>+IF(bloques1a3[[#This Row],[correcta]]=bloques1a3[[#This Row],[respuesta]],1,0)</f>
        <v>0</v>
      </c>
      <c r="M235" s="1">
        <f>+IF(bloques1a3[[#This Row],[Sexo]]="F",1,0)</f>
        <v>1</v>
      </c>
    </row>
    <row r="236" spans="1:13" x14ac:dyDescent="0.55000000000000004">
      <c r="A236">
        <v>8</v>
      </c>
      <c r="B236" s="1" t="s">
        <v>388</v>
      </c>
      <c r="C236" s="1" t="s">
        <v>3</v>
      </c>
      <c r="D236">
        <v>4</v>
      </c>
      <c r="E236" s="1" t="s">
        <v>75</v>
      </c>
      <c r="F236">
        <v>1</v>
      </c>
      <c r="G236" s="1" t="s">
        <v>377</v>
      </c>
      <c r="H236" s="1" t="s">
        <v>29</v>
      </c>
      <c r="I236">
        <v>1</v>
      </c>
      <c r="J236" s="1" t="str">
        <f>+VLOOKUP(bloques1a3[[#This Row],[respuesta]],respuestas.emociones[],2,0)</f>
        <v>neutra</v>
      </c>
      <c r="K236" s="1">
        <f>+VLOOKUP(bloques1a3[[#This Row],[niño]],BD.niños[[Código]:[edad]],5,0)</f>
        <v>10</v>
      </c>
      <c r="L236" s="1">
        <f>+IF(bloques1a3[[#This Row],[correcta]]=bloques1a3[[#This Row],[respuesta]],1,0)</f>
        <v>0</v>
      </c>
      <c r="M236" s="1">
        <f>+IF(bloques1a3[[#This Row],[Sexo]]="F",1,0)</f>
        <v>1</v>
      </c>
    </row>
    <row r="237" spans="1:13" x14ac:dyDescent="0.55000000000000004">
      <c r="A237">
        <v>8</v>
      </c>
      <c r="B237" s="1" t="s">
        <v>388</v>
      </c>
      <c r="C237" s="1" t="s">
        <v>3</v>
      </c>
      <c r="D237">
        <v>4</v>
      </c>
      <c r="E237" s="1" t="s">
        <v>78</v>
      </c>
      <c r="F237">
        <v>3</v>
      </c>
      <c r="G237" s="1" t="s">
        <v>375</v>
      </c>
      <c r="H237" s="1" t="s">
        <v>28</v>
      </c>
      <c r="I237">
        <v>1</v>
      </c>
      <c r="J237" s="1" t="str">
        <f>+VLOOKUP(bloques1a3[[#This Row],[respuesta]],respuestas.emociones[],2,0)</f>
        <v>tristeza</v>
      </c>
      <c r="K237" s="1">
        <f>+VLOOKUP(bloques1a3[[#This Row],[niño]],BD.niños[[Código]:[edad]],5,0)</f>
        <v>6</v>
      </c>
      <c r="L237" s="1">
        <f>+IF(bloques1a3[[#This Row],[correcta]]=bloques1a3[[#This Row],[respuesta]],1,0)</f>
        <v>0</v>
      </c>
      <c r="M237" s="1">
        <f>+IF(bloques1a3[[#This Row],[Sexo]]="F",1,0)</f>
        <v>0</v>
      </c>
    </row>
    <row r="238" spans="1:13" x14ac:dyDescent="0.55000000000000004">
      <c r="A238">
        <v>8</v>
      </c>
      <c r="B238" s="1" t="s">
        <v>388</v>
      </c>
      <c r="C238" s="1" t="s">
        <v>3</v>
      </c>
      <c r="D238">
        <v>4</v>
      </c>
      <c r="E238" s="1" t="s">
        <v>82</v>
      </c>
      <c r="F238">
        <v>4</v>
      </c>
      <c r="G238" s="1" t="s">
        <v>375</v>
      </c>
      <c r="H238" s="1" t="s">
        <v>29</v>
      </c>
      <c r="I238">
        <v>1</v>
      </c>
      <c r="J238" s="1" t="str">
        <f>+VLOOKUP(bloques1a3[[#This Row],[respuesta]],respuestas.emociones[],2,0)</f>
        <v>enojo</v>
      </c>
      <c r="K238" s="1">
        <f>+VLOOKUP(bloques1a3[[#This Row],[niño]],BD.niños[[Código]:[edad]],5,0)</f>
        <v>6</v>
      </c>
      <c r="L238" s="1">
        <f>+IF(bloques1a3[[#This Row],[correcta]]=bloques1a3[[#This Row],[respuesta]],1,0)</f>
        <v>1</v>
      </c>
      <c r="M238" s="1">
        <f>+IF(bloques1a3[[#This Row],[Sexo]]="F",1,0)</f>
        <v>1</v>
      </c>
    </row>
    <row r="239" spans="1:13" x14ac:dyDescent="0.55000000000000004">
      <c r="A239">
        <v>8</v>
      </c>
      <c r="B239" s="1" t="s">
        <v>388</v>
      </c>
      <c r="C239" s="1" t="s">
        <v>3</v>
      </c>
      <c r="D239">
        <v>4</v>
      </c>
      <c r="E239" s="1" t="s">
        <v>85</v>
      </c>
      <c r="F239">
        <v>3</v>
      </c>
      <c r="G239" s="1" t="s">
        <v>375</v>
      </c>
      <c r="H239" s="1" t="s">
        <v>28</v>
      </c>
      <c r="I239">
        <v>1</v>
      </c>
      <c r="J239" s="1" t="str">
        <f>+VLOOKUP(bloques1a3[[#This Row],[respuesta]],respuestas.emociones[],2,0)</f>
        <v>tristeza</v>
      </c>
      <c r="K239" s="1">
        <f>+VLOOKUP(bloques1a3[[#This Row],[niño]],BD.niños[[Código]:[edad]],5,0)</f>
        <v>6</v>
      </c>
      <c r="L239" s="1">
        <f>+IF(bloques1a3[[#This Row],[correcta]]=bloques1a3[[#This Row],[respuesta]],1,0)</f>
        <v>0</v>
      </c>
      <c r="M239" s="1">
        <f>+IF(bloques1a3[[#This Row],[Sexo]]="F",1,0)</f>
        <v>0</v>
      </c>
    </row>
    <row r="240" spans="1:13" x14ac:dyDescent="0.55000000000000004">
      <c r="A240">
        <v>8</v>
      </c>
      <c r="B240" s="1" t="s">
        <v>388</v>
      </c>
      <c r="C240" s="1" t="s">
        <v>3</v>
      </c>
      <c r="D240">
        <v>4</v>
      </c>
      <c r="E240" s="1" t="s">
        <v>184</v>
      </c>
      <c r="F240">
        <v>7</v>
      </c>
      <c r="G240" s="1" t="s">
        <v>376</v>
      </c>
      <c r="H240" s="1" t="s">
        <v>28</v>
      </c>
      <c r="I240">
        <v>1</v>
      </c>
      <c r="J240" s="1" t="str">
        <f>+VLOOKUP(bloques1a3[[#This Row],[respuesta]],respuestas.emociones[],2,0)</f>
        <v>asco</v>
      </c>
      <c r="K240" s="1">
        <f>+VLOOKUP(bloques1a3[[#This Row],[niño]],BD.niños[[Código]:[edad]],5,0)</f>
        <v>7</v>
      </c>
      <c r="L240" s="1">
        <f>+IF(bloques1a3[[#This Row],[correcta]]=bloques1a3[[#This Row],[respuesta]],1,0)</f>
        <v>0</v>
      </c>
      <c r="M240" s="1">
        <f>+IF(bloques1a3[[#This Row],[Sexo]]="F",1,0)</f>
        <v>0</v>
      </c>
    </row>
    <row r="241" spans="1:13" x14ac:dyDescent="0.55000000000000004">
      <c r="A241">
        <v>8</v>
      </c>
      <c r="B241" s="1" t="s">
        <v>388</v>
      </c>
      <c r="C241" s="1" t="s">
        <v>3</v>
      </c>
      <c r="D241">
        <v>4</v>
      </c>
      <c r="E241" s="1" t="s">
        <v>187</v>
      </c>
      <c r="F241">
        <v>4</v>
      </c>
      <c r="G241" s="1" t="s">
        <v>376</v>
      </c>
      <c r="H241" s="1" t="s">
        <v>29</v>
      </c>
      <c r="I241">
        <v>1</v>
      </c>
      <c r="J241" s="1" t="str">
        <f>+VLOOKUP(bloques1a3[[#This Row],[respuesta]],respuestas.emociones[],2,0)</f>
        <v>enojo</v>
      </c>
      <c r="K241" s="1">
        <f>+VLOOKUP(bloques1a3[[#This Row],[niño]],BD.niños[[Código]:[edad]],5,0)</f>
        <v>8</v>
      </c>
      <c r="L241" s="1">
        <f>+IF(bloques1a3[[#This Row],[correcta]]=bloques1a3[[#This Row],[respuesta]],1,0)</f>
        <v>1</v>
      </c>
      <c r="M241" s="1">
        <f>+IF(bloques1a3[[#This Row],[Sexo]]="F",1,0)</f>
        <v>1</v>
      </c>
    </row>
    <row r="242" spans="1:13" x14ac:dyDescent="0.55000000000000004">
      <c r="A242">
        <v>8</v>
      </c>
      <c r="B242" s="1" t="s">
        <v>388</v>
      </c>
      <c r="C242" s="1" t="s">
        <v>3</v>
      </c>
      <c r="D242">
        <v>4</v>
      </c>
      <c r="E242" s="1" t="s">
        <v>192</v>
      </c>
      <c r="F242">
        <v>4</v>
      </c>
      <c r="G242" s="1" t="s">
        <v>376</v>
      </c>
      <c r="H242" s="1" t="s">
        <v>28</v>
      </c>
      <c r="I242">
        <v>1</v>
      </c>
      <c r="J242" s="1" t="str">
        <f>+VLOOKUP(bloques1a3[[#This Row],[respuesta]],respuestas.emociones[],2,0)</f>
        <v>enojo</v>
      </c>
      <c r="K242" s="1">
        <f>+VLOOKUP(bloques1a3[[#This Row],[niño]],BD.niños[[Código]:[edad]],5,0)</f>
        <v>7</v>
      </c>
      <c r="L242" s="1">
        <f>+IF(bloques1a3[[#This Row],[correcta]]=bloques1a3[[#This Row],[respuesta]],1,0)</f>
        <v>1</v>
      </c>
      <c r="M242" s="1">
        <f>+IF(bloques1a3[[#This Row],[Sexo]]="F",1,0)</f>
        <v>0</v>
      </c>
    </row>
    <row r="243" spans="1:13" x14ac:dyDescent="0.55000000000000004">
      <c r="A243">
        <v>8</v>
      </c>
      <c r="B243" s="1" t="s">
        <v>388</v>
      </c>
      <c r="C243" s="1" t="s">
        <v>3</v>
      </c>
      <c r="D243">
        <v>4</v>
      </c>
      <c r="E243" s="1" t="s">
        <v>195</v>
      </c>
      <c r="F243">
        <v>1</v>
      </c>
      <c r="G243" s="1" t="s">
        <v>377</v>
      </c>
      <c r="H243" s="1" t="s">
        <v>28</v>
      </c>
      <c r="I243">
        <v>1</v>
      </c>
      <c r="J243" s="1" t="str">
        <f>+VLOOKUP(bloques1a3[[#This Row],[respuesta]],respuestas.emociones[],2,0)</f>
        <v>neutra</v>
      </c>
      <c r="K243" s="1">
        <f>+VLOOKUP(bloques1a3[[#This Row],[niño]],BD.niños[[Código]:[edad]],5,0)</f>
        <v>10</v>
      </c>
      <c r="L243" s="1">
        <f>+IF(bloques1a3[[#This Row],[correcta]]=bloques1a3[[#This Row],[respuesta]],1,0)</f>
        <v>0</v>
      </c>
      <c r="M243" s="1">
        <f>+IF(bloques1a3[[#This Row],[Sexo]]="F",1,0)</f>
        <v>0</v>
      </c>
    </row>
    <row r="244" spans="1:13" x14ac:dyDescent="0.55000000000000004">
      <c r="A244">
        <v>8</v>
      </c>
      <c r="B244" s="1" t="s">
        <v>388</v>
      </c>
      <c r="C244" s="1" t="s">
        <v>3</v>
      </c>
      <c r="D244">
        <v>4</v>
      </c>
      <c r="E244" s="1" t="s">
        <v>199</v>
      </c>
      <c r="F244">
        <v>1</v>
      </c>
      <c r="G244" s="1" t="s">
        <v>377</v>
      </c>
      <c r="H244" s="1" t="s">
        <v>28</v>
      </c>
      <c r="I244">
        <v>1</v>
      </c>
      <c r="J244" s="1" t="str">
        <f>+VLOOKUP(bloques1a3[[#This Row],[respuesta]],respuestas.emociones[],2,0)</f>
        <v>neutra</v>
      </c>
      <c r="K244" s="1">
        <f>+VLOOKUP(bloques1a3[[#This Row],[niño]],BD.niños[[Código]:[edad]],5,0)</f>
        <v>9</v>
      </c>
      <c r="L244" s="1">
        <f>+IF(bloques1a3[[#This Row],[correcta]]=bloques1a3[[#This Row],[respuesta]],1,0)</f>
        <v>0</v>
      </c>
      <c r="M244" s="1">
        <f>+IF(bloques1a3[[#This Row],[Sexo]]="F",1,0)</f>
        <v>0</v>
      </c>
    </row>
    <row r="245" spans="1:13" x14ac:dyDescent="0.55000000000000004">
      <c r="A245">
        <v>8</v>
      </c>
      <c r="B245" s="1" t="s">
        <v>388</v>
      </c>
      <c r="C245" s="1" t="s">
        <v>3</v>
      </c>
      <c r="D245">
        <v>4</v>
      </c>
      <c r="E245" s="1" t="s">
        <v>203</v>
      </c>
      <c r="F245">
        <v>7</v>
      </c>
      <c r="G245" s="1" t="s">
        <v>377</v>
      </c>
      <c r="H245" s="1" t="s">
        <v>29</v>
      </c>
      <c r="I245">
        <v>1</v>
      </c>
      <c r="J245" s="1" t="str">
        <f>+VLOOKUP(bloques1a3[[#This Row],[respuesta]],respuestas.emociones[],2,0)</f>
        <v>asco</v>
      </c>
      <c r="K245" s="1">
        <f>+VLOOKUP(bloques1a3[[#This Row],[niño]],BD.niños[[Código]:[edad]],5,0)</f>
        <v>9</v>
      </c>
      <c r="L245" s="1">
        <f>+IF(bloques1a3[[#This Row],[correcta]]=bloques1a3[[#This Row],[respuesta]],1,0)</f>
        <v>0</v>
      </c>
      <c r="M245" s="1">
        <f>+IF(bloques1a3[[#This Row],[Sexo]]="F",1,0)</f>
        <v>1</v>
      </c>
    </row>
    <row r="246" spans="1:13" x14ac:dyDescent="0.55000000000000004">
      <c r="A246">
        <v>8</v>
      </c>
      <c r="B246" s="1" t="s">
        <v>388</v>
      </c>
      <c r="C246" s="1" t="s">
        <v>3</v>
      </c>
      <c r="D246">
        <v>4</v>
      </c>
      <c r="E246" s="1" t="s">
        <v>206</v>
      </c>
      <c r="F246">
        <v>4</v>
      </c>
      <c r="G246" s="1" t="s">
        <v>377</v>
      </c>
      <c r="H246" s="1" t="s">
        <v>29</v>
      </c>
      <c r="I246">
        <v>1</v>
      </c>
      <c r="J246" s="1" t="str">
        <f>+VLOOKUP(bloques1a3[[#This Row],[respuesta]],respuestas.emociones[],2,0)</f>
        <v>enojo</v>
      </c>
      <c r="K246" s="1">
        <f>+VLOOKUP(bloques1a3[[#This Row],[niño]],BD.niños[[Código]:[edad]],5,0)</f>
        <v>10</v>
      </c>
      <c r="L246" s="1">
        <f>+IF(bloques1a3[[#This Row],[correcta]]=bloques1a3[[#This Row],[respuesta]],1,0)</f>
        <v>1</v>
      </c>
      <c r="M246" s="1">
        <f>+IF(bloques1a3[[#This Row],[Sexo]]="F",1,0)</f>
        <v>1</v>
      </c>
    </row>
    <row r="247" spans="1:13" x14ac:dyDescent="0.55000000000000004">
      <c r="A247">
        <v>8</v>
      </c>
      <c r="B247" s="1" t="s">
        <v>388</v>
      </c>
      <c r="C247" s="1" t="s">
        <v>3</v>
      </c>
      <c r="D247">
        <v>4</v>
      </c>
      <c r="E247" s="1" t="s">
        <v>210</v>
      </c>
      <c r="F247">
        <v>7</v>
      </c>
      <c r="G247" s="1" t="s">
        <v>376</v>
      </c>
      <c r="H247" s="1" t="s">
        <v>28</v>
      </c>
      <c r="I247">
        <v>1</v>
      </c>
      <c r="J247" s="1" t="str">
        <f>+VLOOKUP(bloques1a3[[#This Row],[respuesta]],respuestas.emociones[],2,0)</f>
        <v>asco</v>
      </c>
      <c r="K247" s="1">
        <f>+VLOOKUP(bloques1a3[[#This Row],[niño]],BD.niños[[Código]:[edad]],5,0)</f>
        <v>7</v>
      </c>
      <c r="L247" s="1">
        <f>+IF(bloques1a3[[#This Row],[correcta]]=bloques1a3[[#This Row],[respuesta]],1,0)</f>
        <v>0</v>
      </c>
      <c r="M247" s="1">
        <f>+IF(bloques1a3[[#This Row],[Sexo]]="F",1,0)</f>
        <v>0</v>
      </c>
    </row>
    <row r="248" spans="1:13" x14ac:dyDescent="0.55000000000000004">
      <c r="A248">
        <v>8</v>
      </c>
      <c r="B248" s="1" t="s">
        <v>388</v>
      </c>
      <c r="C248" s="1" t="s">
        <v>3</v>
      </c>
      <c r="D248">
        <v>4</v>
      </c>
      <c r="E248" s="1" t="s">
        <v>274</v>
      </c>
      <c r="F248">
        <v>1</v>
      </c>
      <c r="G248" s="1" t="s">
        <v>375</v>
      </c>
      <c r="H248" s="1" t="s">
        <v>28</v>
      </c>
      <c r="I248">
        <v>1</v>
      </c>
      <c r="J248" s="1" t="str">
        <f>+VLOOKUP(bloques1a3[[#This Row],[respuesta]],respuestas.emociones[],2,0)</f>
        <v>neutra</v>
      </c>
      <c r="K248" s="1">
        <f>+VLOOKUP(bloques1a3[[#This Row],[niño]],BD.niños[[Código]:[edad]],5,0)</f>
        <v>6</v>
      </c>
      <c r="L248" s="1">
        <f>+IF(bloques1a3[[#This Row],[correcta]]=bloques1a3[[#This Row],[respuesta]],1,0)</f>
        <v>0</v>
      </c>
      <c r="M248" s="1">
        <f>+IF(bloques1a3[[#This Row],[Sexo]]="F",1,0)</f>
        <v>0</v>
      </c>
    </row>
    <row r="249" spans="1:13" x14ac:dyDescent="0.55000000000000004">
      <c r="A249">
        <v>8</v>
      </c>
      <c r="B249" s="1" t="s">
        <v>388</v>
      </c>
      <c r="C249" s="1" t="s">
        <v>3</v>
      </c>
      <c r="D249">
        <v>4</v>
      </c>
      <c r="E249" s="1" t="s">
        <v>276</v>
      </c>
      <c r="F249">
        <v>1</v>
      </c>
      <c r="G249" s="1" t="s">
        <v>375</v>
      </c>
      <c r="H249" s="1" t="s">
        <v>28</v>
      </c>
      <c r="I249">
        <v>1</v>
      </c>
      <c r="J249" s="1" t="str">
        <f>+VLOOKUP(bloques1a3[[#This Row],[respuesta]],respuestas.emociones[],2,0)</f>
        <v>neutra</v>
      </c>
      <c r="K249" s="1">
        <f>+VLOOKUP(bloques1a3[[#This Row],[niño]],BD.niños[[Código]:[edad]],5,0)</f>
        <v>6</v>
      </c>
      <c r="L249" s="1">
        <f>+IF(bloques1a3[[#This Row],[correcta]]=bloques1a3[[#This Row],[respuesta]],1,0)</f>
        <v>0</v>
      </c>
      <c r="M249" s="1">
        <f>+IF(bloques1a3[[#This Row],[Sexo]]="F",1,0)</f>
        <v>0</v>
      </c>
    </row>
    <row r="250" spans="1:13" x14ac:dyDescent="0.55000000000000004">
      <c r="A250">
        <v>8</v>
      </c>
      <c r="B250" s="1" t="s">
        <v>388</v>
      </c>
      <c r="C250" s="1" t="s">
        <v>3</v>
      </c>
      <c r="D250">
        <v>4</v>
      </c>
      <c r="E250" s="1" t="s">
        <v>279</v>
      </c>
      <c r="F250">
        <v>2</v>
      </c>
      <c r="G250" s="1" t="s">
        <v>376</v>
      </c>
      <c r="H250" s="1" t="s">
        <v>29</v>
      </c>
      <c r="I250">
        <v>1</v>
      </c>
      <c r="J250" s="1" t="str">
        <f>+VLOOKUP(bloques1a3[[#This Row],[respuesta]],respuestas.emociones[],2,0)</f>
        <v>alegria</v>
      </c>
      <c r="K250" s="1">
        <f>+VLOOKUP(bloques1a3[[#This Row],[niño]],BD.niños[[Código]:[edad]],5,0)</f>
        <v>7</v>
      </c>
      <c r="L250" s="1">
        <f>+IF(bloques1a3[[#This Row],[correcta]]=bloques1a3[[#This Row],[respuesta]],1,0)</f>
        <v>0</v>
      </c>
      <c r="M250" s="1">
        <f>+IF(bloques1a3[[#This Row],[Sexo]]="F",1,0)</f>
        <v>1</v>
      </c>
    </row>
    <row r="251" spans="1:13" x14ac:dyDescent="0.55000000000000004">
      <c r="A251">
        <v>8</v>
      </c>
      <c r="B251" s="1" t="s">
        <v>388</v>
      </c>
      <c r="C251" s="1" t="s">
        <v>3</v>
      </c>
      <c r="D251">
        <v>4</v>
      </c>
      <c r="E251" s="1" t="s">
        <v>282</v>
      </c>
      <c r="F251">
        <v>1</v>
      </c>
      <c r="G251" s="1" t="s">
        <v>375</v>
      </c>
      <c r="H251" s="1" t="s">
        <v>29</v>
      </c>
      <c r="I251">
        <v>1</v>
      </c>
      <c r="J251" s="1" t="str">
        <f>+VLOOKUP(bloques1a3[[#This Row],[respuesta]],respuestas.emociones[],2,0)</f>
        <v>neutra</v>
      </c>
      <c r="K251" s="1">
        <f>+VLOOKUP(bloques1a3[[#This Row],[niño]],BD.niños[[Código]:[edad]],5,0)</f>
        <v>5</v>
      </c>
      <c r="L251" s="1">
        <f>+IF(bloques1a3[[#This Row],[correcta]]=bloques1a3[[#This Row],[respuesta]],1,0)</f>
        <v>0</v>
      </c>
      <c r="M251" s="1">
        <f>+IF(bloques1a3[[#This Row],[Sexo]]="F",1,0)</f>
        <v>1</v>
      </c>
    </row>
    <row r="252" spans="1:13" x14ac:dyDescent="0.55000000000000004">
      <c r="A252">
        <v>8</v>
      </c>
      <c r="B252" s="1" t="s">
        <v>388</v>
      </c>
      <c r="C252" s="1" t="s">
        <v>3</v>
      </c>
      <c r="D252">
        <v>4</v>
      </c>
      <c r="E252" s="1" t="s">
        <v>352</v>
      </c>
      <c r="F252">
        <v>1</v>
      </c>
      <c r="G252" s="1" t="s">
        <v>376</v>
      </c>
      <c r="H252" s="1" t="s">
        <v>29</v>
      </c>
      <c r="I252">
        <v>1</v>
      </c>
      <c r="J252" s="1" t="str">
        <f>+VLOOKUP(bloques1a3[[#This Row],[respuesta]],respuestas.emociones[],2,0)</f>
        <v>neutra</v>
      </c>
      <c r="K252" s="1">
        <f>+VLOOKUP(bloques1a3[[#This Row],[niño]],BD.niños[[Código]:[edad]],5,0)</f>
        <v>8</v>
      </c>
      <c r="L252" s="1">
        <f>+IF(bloques1a3[[#This Row],[correcta]]=bloques1a3[[#This Row],[respuesta]],1,0)</f>
        <v>0</v>
      </c>
      <c r="M252" s="1">
        <f>+IF(bloques1a3[[#This Row],[Sexo]]="F",1,0)</f>
        <v>1</v>
      </c>
    </row>
    <row r="253" spans="1:13" x14ac:dyDescent="0.55000000000000004">
      <c r="A253">
        <v>8</v>
      </c>
      <c r="B253" s="1" t="s">
        <v>388</v>
      </c>
      <c r="C253" s="1" t="s">
        <v>3</v>
      </c>
      <c r="D253">
        <v>4</v>
      </c>
      <c r="E253" s="1" t="s">
        <v>357</v>
      </c>
      <c r="F253">
        <v>6</v>
      </c>
      <c r="G253" s="1" t="s">
        <v>376</v>
      </c>
      <c r="H253" s="1" t="s">
        <v>28</v>
      </c>
      <c r="I253">
        <v>1</v>
      </c>
      <c r="J253" s="1" t="str">
        <f>+VLOOKUP(bloques1a3[[#This Row],[respuesta]],respuestas.emociones[],2,0)</f>
        <v>sorpresa</v>
      </c>
      <c r="K253" s="1">
        <f>+VLOOKUP(bloques1a3[[#This Row],[niño]],BD.niños[[Código]:[edad]],5,0)</f>
        <v>7</v>
      </c>
      <c r="L253" s="1">
        <f>+IF(bloques1a3[[#This Row],[correcta]]=bloques1a3[[#This Row],[respuesta]],1,0)</f>
        <v>0</v>
      </c>
      <c r="M253" s="1">
        <f>+IF(bloques1a3[[#This Row],[Sexo]]="F",1,0)</f>
        <v>0</v>
      </c>
    </row>
    <row r="254" spans="1:13" x14ac:dyDescent="0.55000000000000004">
      <c r="A254">
        <v>8</v>
      </c>
      <c r="B254" s="1" t="s">
        <v>388</v>
      </c>
      <c r="C254" s="1" t="s">
        <v>3</v>
      </c>
      <c r="D254">
        <v>4</v>
      </c>
      <c r="E254" s="1" t="s">
        <v>360</v>
      </c>
      <c r="F254">
        <v>1</v>
      </c>
      <c r="G254" s="1" t="s">
        <v>377</v>
      </c>
      <c r="H254" s="1" t="s">
        <v>28</v>
      </c>
      <c r="I254">
        <v>1</v>
      </c>
      <c r="J254" s="1" t="str">
        <f>+VLOOKUP(bloques1a3[[#This Row],[respuesta]],respuestas.emociones[],2,0)</f>
        <v>neutra</v>
      </c>
      <c r="K254" s="1">
        <f>+VLOOKUP(bloques1a3[[#This Row],[niño]],BD.niños[[Código]:[edad]],5,0)</f>
        <v>9</v>
      </c>
      <c r="L254" s="1">
        <f>+IF(bloques1a3[[#This Row],[correcta]]=bloques1a3[[#This Row],[respuesta]],1,0)</f>
        <v>0</v>
      </c>
      <c r="M254" s="1">
        <f>+IF(bloques1a3[[#This Row],[Sexo]]="F",1,0)</f>
        <v>0</v>
      </c>
    </row>
    <row r="255" spans="1:13" x14ac:dyDescent="0.55000000000000004">
      <c r="A255">
        <v>8</v>
      </c>
      <c r="B255" s="1" t="s">
        <v>388</v>
      </c>
      <c r="C255" s="1" t="s">
        <v>3</v>
      </c>
      <c r="D255">
        <v>4</v>
      </c>
      <c r="E255" s="1" t="s">
        <v>364</v>
      </c>
      <c r="F255">
        <v>1</v>
      </c>
      <c r="G255" s="1" t="s">
        <v>377</v>
      </c>
      <c r="H255" s="1" t="s">
        <v>28</v>
      </c>
      <c r="I255">
        <v>1</v>
      </c>
      <c r="J255" s="1" t="str">
        <f>+VLOOKUP(bloques1a3[[#This Row],[respuesta]],respuestas.emociones[],2,0)</f>
        <v>neutra</v>
      </c>
      <c r="K255" s="1">
        <f>+VLOOKUP(bloques1a3[[#This Row],[niño]],BD.niños[[Código]:[edad]],5,0)</f>
        <v>10</v>
      </c>
      <c r="L255" s="1">
        <f>+IF(bloques1a3[[#This Row],[correcta]]=bloques1a3[[#This Row],[respuesta]],1,0)</f>
        <v>0</v>
      </c>
      <c r="M255" s="1">
        <f>+IF(bloques1a3[[#This Row],[Sexo]]="F",1,0)</f>
        <v>0</v>
      </c>
    </row>
    <row r="256" spans="1:13" x14ac:dyDescent="0.55000000000000004">
      <c r="A256">
        <v>8</v>
      </c>
      <c r="B256" s="1" t="s">
        <v>388</v>
      </c>
      <c r="C256" s="1" t="s">
        <v>3</v>
      </c>
      <c r="D256">
        <v>4</v>
      </c>
      <c r="E256" s="1" t="s">
        <v>368</v>
      </c>
      <c r="F256">
        <v>1</v>
      </c>
      <c r="G256" s="1" t="s">
        <v>377</v>
      </c>
      <c r="H256" s="1" t="s">
        <v>28</v>
      </c>
      <c r="I256">
        <v>1</v>
      </c>
      <c r="J256" s="1" t="str">
        <f>+VLOOKUP(bloques1a3[[#This Row],[respuesta]],respuestas.emociones[],2,0)</f>
        <v>neutra</v>
      </c>
      <c r="K256" s="1">
        <f>+VLOOKUP(bloques1a3[[#This Row],[niño]],BD.niños[[Código]:[edad]],5,0)</f>
        <v>11</v>
      </c>
      <c r="L256" s="1">
        <f>+IF(bloques1a3[[#This Row],[correcta]]=bloques1a3[[#This Row],[respuesta]],1,0)</f>
        <v>0</v>
      </c>
      <c r="M256" s="1">
        <f>+IF(bloques1a3[[#This Row],[Sexo]]="F",1,0)</f>
        <v>0</v>
      </c>
    </row>
    <row r="257" spans="1:13" x14ac:dyDescent="0.55000000000000004">
      <c r="A257">
        <v>8</v>
      </c>
      <c r="B257" s="1" t="s">
        <v>388</v>
      </c>
      <c r="C257" s="1" t="s">
        <v>3</v>
      </c>
      <c r="D257">
        <v>4</v>
      </c>
      <c r="E257" s="1" t="s">
        <v>371</v>
      </c>
      <c r="F257">
        <v>1</v>
      </c>
      <c r="G257" s="1" t="s">
        <v>377</v>
      </c>
      <c r="H257" s="1" t="s">
        <v>29</v>
      </c>
      <c r="I257">
        <v>1</v>
      </c>
      <c r="J257" s="1" t="str">
        <f>+VLOOKUP(bloques1a3[[#This Row],[respuesta]],respuestas.emociones[],2,0)</f>
        <v>neutra</v>
      </c>
      <c r="K257" s="1">
        <f>+VLOOKUP(bloques1a3[[#This Row],[niño]],BD.niños[[Código]:[edad]],5,0)</f>
        <v>9</v>
      </c>
      <c r="L257" s="1">
        <f>+IF(bloques1a3[[#This Row],[correcta]]=bloques1a3[[#This Row],[respuesta]],1,0)</f>
        <v>0</v>
      </c>
      <c r="M257" s="1">
        <f>+IF(bloques1a3[[#This Row],[Sexo]]="F",1,0)</f>
        <v>1</v>
      </c>
    </row>
    <row r="258" spans="1:13" x14ac:dyDescent="0.55000000000000004">
      <c r="A258">
        <v>9</v>
      </c>
      <c r="B258" s="1" t="s">
        <v>389</v>
      </c>
      <c r="C258" s="1" t="s">
        <v>3</v>
      </c>
      <c r="D258">
        <v>4</v>
      </c>
      <c r="E258" s="1" t="s">
        <v>36</v>
      </c>
      <c r="F258">
        <v>4</v>
      </c>
      <c r="G258" s="1" t="s">
        <v>375</v>
      </c>
      <c r="H258" s="1" t="s">
        <v>28</v>
      </c>
      <c r="I258">
        <v>1</v>
      </c>
      <c r="J258" s="1" t="str">
        <f>+VLOOKUP(bloques1a3[[#This Row],[respuesta]],respuestas.emociones[],2,0)</f>
        <v>enojo</v>
      </c>
      <c r="K258" s="1">
        <f>+VLOOKUP(bloques1a3[[#This Row],[niño]],BD.niños[[Código]:[edad]],5,0)</f>
        <v>5</v>
      </c>
      <c r="L258" s="1">
        <f>+IF(bloques1a3[[#This Row],[correcta]]=bloques1a3[[#This Row],[respuesta]],1,0)</f>
        <v>1</v>
      </c>
      <c r="M258" s="1">
        <f>+IF(bloques1a3[[#This Row],[Sexo]]="F",1,0)</f>
        <v>0</v>
      </c>
    </row>
    <row r="259" spans="1:13" x14ac:dyDescent="0.55000000000000004">
      <c r="A259">
        <v>9</v>
      </c>
      <c r="B259" s="1" t="s">
        <v>389</v>
      </c>
      <c r="C259" s="1" t="s">
        <v>3</v>
      </c>
      <c r="D259">
        <v>4</v>
      </c>
      <c r="E259" s="1" t="s">
        <v>40</v>
      </c>
      <c r="F259">
        <v>4</v>
      </c>
      <c r="G259" s="1" t="s">
        <v>376</v>
      </c>
      <c r="H259" s="1" t="s">
        <v>28</v>
      </c>
      <c r="I259">
        <v>1</v>
      </c>
      <c r="J259" s="1" t="str">
        <f>+VLOOKUP(bloques1a3[[#This Row],[respuesta]],respuestas.emociones[],2,0)</f>
        <v>enojo</v>
      </c>
      <c r="K259" s="1">
        <f>+VLOOKUP(bloques1a3[[#This Row],[niño]],BD.niños[[Código]:[edad]],5,0)</f>
        <v>7</v>
      </c>
      <c r="L259" s="1">
        <f>+IF(bloques1a3[[#This Row],[correcta]]=bloques1a3[[#This Row],[respuesta]],1,0)</f>
        <v>1</v>
      </c>
      <c r="M259" s="1">
        <f>+IF(bloques1a3[[#This Row],[Sexo]]="F",1,0)</f>
        <v>0</v>
      </c>
    </row>
    <row r="260" spans="1:13" x14ac:dyDescent="0.55000000000000004">
      <c r="A260">
        <v>9</v>
      </c>
      <c r="B260" s="1" t="s">
        <v>389</v>
      </c>
      <c r="C260" s="1" t="s">
        <v>3</v>
      </c>
      <c r="D260">
        <v>4</v>
      </c>
      <c r="E260" s="1" t="s">
        <v>44</v>
      </c>
      <c r="F260">
        <v>4</v>
      </c>
      <c r="G260" s="1" t="s">
        <v>376</v>
      </c>
      <c r="H260" s="1" t="s">
        <v>29</v>
      </c>
      <c r="I260">
        <v>1</v>
      </c>
      <c r="J260" s="1" t="str">
        <f>+VLOOKUP(bloques1a3[[#This Row],[respuesta]],respuestas.emociones[],2,0)</f>
        <v>enojo</v>
      </c>
      <c r="K260" s="1">
        <f>+VLOOKUP(bloques1a3[[#This Row],[niño]],BD.niños[[Código]:[edad]],5,0)</f>
        <v>7</v>
      </c>
      <c r="L260" s="1">
        <f>+IF(bloques1a3[[#This Row],[correcta]]=bloques1a3[[#This Row],[respuesta]],1,0)</f>
        <v>1</v>
      </c>
      <c r="M260" s="1">
        <f>+IF(bloques1a3[[#This Row],[Sexo]]="F",1,0)</f>
        <v>1</v>
      </c>
    </row>
    <row r="261" spans="1:13" x14ac:dyDescent="0.55000000000000004">
      <c r="A261">
        <v>9</v>
      </c>
      <c r="B261" s="1" t="s">
        <v>389</v>
      </c>
      <c r="C261" s="1" t="s">
        <v>3</v>
      </c>
      <c r="D261">
        <v>4</v>
      </c>
      <c r="E261" s="1" t="s">
        <v>48</v>
      </c>
      <c r="F261">
        <v>3</v>
      </c>
      <c r="G261" s="1" t="s">
        <v>376</v>
      </c>
      <c r="H261" s="1" t="s">
        <v>29</v>
      </c>
      <c r="I261">
        <v>1</v>
      </c>
      <c r="J261" s="1" t="str">
        <f>+VLOOKUP(bloques1a3[[#This Row],[respuesta]],respuestas.emociones[],2,0)</f>
        <v>tristeza</v>
      </c>
      <c r="K261" s="1">
        <f>+VLOOKUP(bloques1a3[[#This Row],[niño]],BD.niños[[Código]:[edad]],5,0)</f>
        <v>7</v>
      </c>
      <c r="L261" s="1">
        <f>+IF(bloques1a3[[#This Row],[correcta]]=bloques1a3[[#This Row],[respuesta]],1,0)</f>
        <v>0</v>
      </c>
      <c r="M261" s="1">
        <f>+IF(bloques1a3[[#This Row],[Sexo]]="F",1,0)</f>
        <v>1</v>
      </c>
    </row>
    <row r="262" spans="1:13" x14ac:dyDescent="0.55000000000000004">
      <c r="A262">
        <v>9</v>
      </c>
      <c r="B262" s="1" t="s">
        <v>389</v>
      </c>
      <c r="C262" s="1" t="s">
        <v>3</v>
      </c>
      <c r="D262">
        <v>4</v>
      </c>
      <c r="E262" s="1" t="s">
        <v>52</v>
      </c>
      <c r="F262">
        <v>4</v>
      </c>
      <c r="G262" s="1" t="s">
        <v>376</v>
      </c>
      <c r="H262" s="1" t="s">
        <v>29</v>
      </c>
      <c r="I262">
        <v>1</v>
      </c>
      <c r="J262" s="1" t="str">
        <f>+VLOOKUP(bloques1a3[[#This Row],[respuesta]],respuestas.emociones[],2,0)</f>
        <v>enojo</v>
      </c>
      <c r="K262" s="1">
        <f>+VLOOKUP(bloques1a3[[#This Row],[niño]],BD.niños[[Código]:[edad]],5,0)</f>
        <v>7</v>
      </c>
      <c r="L262" s="1">
        <f>+IF(bloques1a3[[#This Row],[correcta]]=bloques1a3[[#This Row],[respuesta]],1,0)</f>
        <v>1</v>
      </c>
      <c r="M262" s="1">
        <f>+IF(bloques1a3[[#This Row],[Sexo]]="F",1,0)</f>
        <v>1</v>
      </c>
    </row>
    <row r="263" spans="1:13" x14ac:dyDescent="0.55000000000000004">
      <c r="A263">
        <v>9</v>
      </c>
      <c r="B263" s="1" t="s">
        <v>389</v>
      </c>
      <c r="C263" s="1" t="s">
        <v>3</v>
      </c>
      <c r="D263">
        <v>4</v>
      </c>
      <c r="E263" s="1" t="s">
        <v>56</v>
      </c>
      <c r="F263">
        <v>4</v>
      </c>
      <c r="G263" s="1" t="s">
        <v>376</v>
      </c>
      <c r="H263" s="1" t="s">
        <v>29</v>
      </c>
      <c r="I263">
        <v>1</v>
      </c>
      <c r="J263" s="1" t="str">
        <f>+VLOOKUP(bloques1a3[[#This Row],[respuesta]],respuestas.emociones[],2,0)</f>
        <v>enojo</v>
      </c>
      <c r="K263" s="1">
        <f>+VLOOKUP(bloques1a3[[#This Row],[niño]],BD.niños[[Código]:[edad]],5,0)</f>
        <v>8</v>
      </c>
      <c r="L263" s="1">
        <f>+IF(bloques1a3[[#This Row],[correcta]]=bloques1a3[[#This Row],[respuesta]],1,0)</f>
        <v>1</v>
      </c>
      <c r="M263" s="1">
        <f>+IF(bloques1a3[[#This Row],[Sexo]]="F",1,0)</f>
        <v>1</v>
      </c>
    </row>
    <row r="264" spans="1:13" x14ac:dyDescent="0.55000000000000004">
      <c r="A264">
        <v>9</v>
      </c>
      <c r="B264" s="1" t="s">
        <v>389</v>
      </c>
      <c r="C264" s="1" t="s">
        <v>3</v>
      </c>
      <c r="D264">
        <v>4</v>
      </c>
      <c r="E264" s="1" t="s">
        <v>60</v>
      </c>
      <c r="F264">
        <v>4</v>
      </c>
      <c r="G264" s="1" t="s">
        <v>377</v>
      </c>
      <c r="H264" s="1" t="s">
        <v>28</v>
      </c>
      <c r="I264">
        <v>1</v>
      </c>
      <c r="J264" s="1" t="str">
        <f>+VLOOKUP(bloques1a3[[#This Row],[respuesta]],respuestas.emociones[],2,0)</f>
        <v>enojo</v>
      </c>
      <c r="K264" s="1">
        <f>+VLOOKUP(bloques1a3[[#This Row],[niño]],BD.niños[[Código]:[edad]],5,0)</f>
        <v>10</v>
      </c>
      <c r="L264" s="1">
        <f>+IF(bloques1a3[[#This Row],[correcta]]=bloques1a3[[#This Row],[respuesta]],1,0)</f>
        <v>1</v>
      </c>
      <c r="M264" s="1">
        <f>+IF(bloques1a3[[#This Row],[Sexo]]="F",1,0)</f>
        <v>0</v>
      </c>
    </row>
    <row r="265" spans="1:13" x14ac:dyDescent="0.55000000000000004">
      <c r="A265">
        <v>9</v>
      </c>
      <c r="B265" s="1" t="s">
        <v>389</v>
      </c>
      <c r="C265" s="1" t="s">
        <v>3</v>
      </c>
      <c r="D265">
        <v>4</v>
      </c>
      <c r="E265" s="1" t="s">
        <v>64</v>
      </c>
      <c r="F265">
        <v>4</v>
      </c>
      <c r="G265" s="1" t="s">
        <v>377</v>
      </c>
      <c r="H265" s="1" t="s">
        <v>29</v>
      </c>
      <c r="I265">
        <v>1</v>
      </c>
      <c r="J265" s="1" t="str">
        <f>+VLOOKUP(bloques1a3[[#This Row],[respuesta]],respuestas.emociones[],2,0)</f>
        <v>enojo</v>
      </c>
      <c r="K265" s="1">
        <f>+VLOOKUP(bloques1a3[[#This Row],[niño]],BD.niños[[Código]:[edad]],5,0)</f>
        <v>9</v>
      </c>
      <c r="L265" s="1">
        <f>+IF(bloques1a3[[#This Row],[correcta]]=bloques1a3[[#This Row],[respuesta]],1,0)</f>
        <v>1</v>
      </c>
      <c r="M265" s="1">
        <f>+IF(bloques1a3[[#This Row],[Sexo]]="F",1,0)</f>
        <v>1</v>
      </c>
    </row>
    <row r="266" spans="1:13" x14ac:dyDescent="0.55000000000000004">
      <c r="A266">
        <v>9</v>
      </c>
      <c r="B266" s="1" t="s">
        <v>389</v>
      </c>
      <c r="C266" s="1" t="s">
        <v>3</v>
      </c>
      <c r="D266">
        <v>4</v>
      </c>
      <c r="E266" s="1" t="s">
        <v>68</v>
      </c>
      <c r="F266">
        <v>4</v>
      </c>
      <c r="G266" s="1" t="s">
        <v>377</v>
      </c>
      <c r="H266" s="1" t="s">
        <v>28</v>
      </c>
      <c r="I266">
        <v>1</v>
      </c>
      <c r="J266" s="1" t="str">
        <f>+VLOOKUP(bloques1a3[[#This Row],[respuesta]],respuestas.emociones[],2,0)</f>
        <v>enojo</v>
      </c>
      <c r="K266" s="1">
        <f>+VLOOKUP(bloques1a3[[#This Row],[niño]],BD.niños[[Código]:[edad]],5,0)</f>
        <v>10</v>
      </c>
      <c r="L266" s="1">
        <f>+IF(bloques1a3[[#This Row],[correcta]]=bloques1a3[[#This Row],[respuesta]],1,0)</f>
        <v>1</v>
      </c>
      <c r="M266" s="1">
        <f>+IF(bloques1a3[[#This Row],[Sexo]]="F",1,0)</f>
        <v>0</v>
      </c>
    </row>
    <row r="267" spans="1:13" x14ac:dyDescent="0.55000000000000004">
      <c r="A267">
        <v>9</v>
      </c>
      <c r="B267" s="1" t="s">
        <v>389</v>
      </c>
      <c r="C267" s="1" t="s">
        <v>3</v>
      </c>
      <c r="D267">
        <v>4</v>
      </c>
      <c r="E267" s="1" t="s">
        <v>72</v>
      </c>
      <c r="F267">
        <v>4</v>
      </c>
      <c r="G267" s="1" t="s">
        <v>377</v>
      </c>
      <c r="H267" s="1" t="s">
        <v>29</v>
      </c>
      <c r="I267">
        <v>1</v>
      </c>
      <c r="J267" s="1" t="str">
        <f>+VLOOKUP(bloques1a3[[#This Row],[respuesta]],respuestas.emociones[],2,0)</f>
        <v>enojo</v>
      </c>
      <c r="K267" s="1">
        <f>+VLOOKUP(bloques1a3[[#This Row],[niño]],BD.niños[[Código]:[edad]],5,0)</f>
        <v>9</v>
      </c>
      <c r="L267" s="1">
        <f>+IF(bloques1a3[[#This Row],[correcta]]=bloques1a3[[#This Row],[respuesta]],1,0)</f>
        <v>1</v>
      </c>
      <c r="M267" s="1">
        <f>+IF(bloques1a3[[#This Row],[Sexo]]="F",1,0)</f>
        <v>1</v>
      </c>
    </row>
    <row r="268" spans="1:13" x14ac:dyDescent="0.55000000000000004">
      <c r="A268">
        <v>9</v>
      </c>
      <c r="B268" s="1" t="s">
        <v>389</v>
      </c>
      <c r="C268" s="1" t="s">
        <v>3</v>
      </c>
      <c r="D268">
        <v>4</v>
      </c>
      <c r="E268" s="1" t="s">
        <v>75</v>
      </c>
      <c r="F268">
        <v>4</v>
      </c>
      <c r="G268" s="1" t="s">
        <v>377</v>
      </c>
      <c r="H268" s="1" t="s">
        <v>29</v>
      </c>
      <c r="I268">
        <v>1</v>
      </c>
      <c r="J268" s="1" t="str">
        <f>+VLOOKUP(bloques1a3[[#This Row],[respuesta]],respuestas.emociones[],2,0)</f>
        <v>enojo</v>
      </c>
      <c r="K268" s="1">
        <f>+VLOOKUP(bloques1a3[[#This Row],[niño]],BD.niños[[Código]:[edad]],5,0)</f>
        <v>10</v>
      </c>
      <c r="L268" s="1">
        <f>+IF(bloques1a3[[#This Row],[correcta]]=bloques1a3[[#This Row],[respuesta]],1,0)</f>
        <v>1</v>
      </c>
      <c r="M268" s="1">
        <f>+IF(bloques1a3[[#This Row],[Sexo]]="F",1,0)</f>
        <v>1</v>
      </c>
    </row>
    <row r="269" spans="1:13" x14ac:dyDescent="0.55000000000000004">
      <c r="A269">
        <v>9</v>
      </c>
      <c r="B269" s="1" t="s">
        <v>389</v>
      </c>
      <c r="C269" s="1" t="s">
        <v>3</v>
      </c>
      <c r="D269">
        <v>4</v>
      </c>
      <c r="E269" s="1" t="s">
        <v>78</v>
      </c>
      <c r="F269">
        <v>4</v>
      </c>
      <c r="G269" s="1" t="s">
        <v>375</v>
      </c>
      <c r="H269" s="1" t="s">
        <v>28</v>
      </c>
      <c r="I269">
        <v>1</v>
      </c>
      <c r="J269" s="1" t="str">
        <f>+VLOOKUP(bloques1a3[[#This Row],[respuesta]],respuestas.emociones[],2,0)</f>
        <v>enojo</v>
      </c>
      <c r="K269" s="1">
        <f>+VLOOKUP(bloques1a3[[#This Row],[niño]],BD.niños[[Código]:[edad]],5,0)</f>
        <v>6</v>
      </c>
      <c r="L269" s="1">
        <f>+IF(bloques1a3[[#This Row],[correcta]]=bloques1a3[[#This Row],[respuesta]],1,0)</f>
        <v>1</v>
      </c>
      <c r="M269" s="1">
        <f>+IF(bloques1a3[[#This Row],[Sexo]]="F",1,0)</f>
        <v>0</v>
      </c>
    </row>
    <row r="270" spans="1:13" x14ac:dyDescent="0.55000000000000004">
      <c r="A270">
        <v>9</v>
      </c>
      <c r="B270" s="1" t="s">
        <v>389</v>
      </c>
      <c r="C270" s="1" t="s">
        <v>3</v>
      </c>
      <c r="D270">
        <v>4</v>
      </c>
      <c r="E270" s="1" t="s">
        <v>82</v>
      </c>
      <c r="F270">
        <v>7</v>
      </c>
      <c r="G270" s="1" t="s">
        <v>375</v>
      </c>
      <c r="H270" s="1" t="s">
        <v>29</v>
      </c>
      <c r="I270">
        <v>1</v>
      </c>
      <c r="J270" s="1" t="str">
        <f>+VLOOKUP(bloques1a3[[#This Row],[respuesta]],respuestas.emociones[],2,0)</f>
        <v>asco</v>
      </c>
      <c r="K270" s="1">
        <f>+VLOOKUP(bloques1a3[[#This Row],[niño]],BD.niños[[Código]:[edad]],5,0)</f>
        <v>6</v>
      </c>
      <c r="L270" s="1">
        <f>+IF(bloques1a3[[#This Row],[correcta]]=bloques1a3[[#This Row],[respuesta]],1,0)</f>
        <v>0</v>
      </c>
      <c r="M270" s="1">
        <f>+IF(bloques1a3[[#This Row],[Sexo]]="F",1,0)</f>
        <v>1</v>
      </c>
    </row>
    <row r="271" spans="1:13" x14ac:dyDescent="0.55000000000000004">
      <c r="A271">
        <v>9</v>
      </c>
      <c r="B271" s="1" t="s">
        <v>389</v>
      </c>
      <c r="C271" s="1" t="s">
        <v>3</v>
      </c>
      <c r="D271">
        <v>4</v>
      </c>
      <c r="E271" s="1" t="s">
        <v>85</v>
      </c>
      <c r="F271">
        <v>4</v>
      </c>
      <c r="G271" s="1" t="s">
        <v>375</v>
      </c>
      <c r="H271" s="1" t="s">
        <v>28</v>
      </c>
      <c r="I271">
        <v>1</v>
      </c>
      <c r="J271" s="1" t="str">
        <f>+VLOOKUP(bloques1a3[[#This Row],[respuesta]],respuestas.emociones[],2,0)</f>
        <v>enojo</v>
      </c>
      <c r="K271" s="1">
        <f>+VLOOKUP(bloques1a3[[#This Row],[niño]],BD.niños[[Código]:[edad]],5,0)</f>
        <v>6</v>
      </c>
      <c r="L271" s="1">
        <f>+IF(bloques1a3[[#This Row],[correcta]]=bloques1a3[[#This Row],[respuesta]],1,0)</f>
        <v>1</v>
      </c>
      <c r="M271" s="1">
        <f>+IF(bloques1a3[[#This Row],[Sexo]]="F",1,0)</f>
        <v>0</v>
      </c>
    </row>
    <row r="272" spans="1:13" x14ac:dyDescent="0.55000000000000004">
      <c r="A272">
        <v>9</v>
      </c>
      <c r="B272" s="1" t="s">
        <v>389</v>
      </c>
      <c r="C272" s="1" t="s">
        <v>3</v>
      </c>
      <c r="D272">
        <v>4</v>
      </c>
      <c r="E272" s="1" t="s">
        <v>184</v>
      </c>
      <c r="F272">
        <v>4</v>
      </c>
      <c r="G272" s="1" t="s">
        <v>376</v>
      </c>
      <c r="H272" s="1" t="s">
        <v>28</v>
      </c>
      <c r="I272">
        <v>1</v>
      </c>
      <c r="J272" s="1" t="str">
        <f>+VLOOKUP(bloques1a3[[#This Row],[respuesta]],respuestas.emociones[],2,0)</f>
        <v>enojo</v>
      </c>
      <c r="K272" s="1">
        <f>+VLOOKUP(bloques1a3[[#This Row],[niño]],BD.niños[[Código]:[edad]],5,0)</f>
        <v>7</v>
      </c>
      <c r="L272" s="1">
        <f>+IF(bloques1a3[[#This Row],[correcta]]=bloques1a3[[#This Row],[respuesta]],1,0)</f>
        <v>1</v>
      </c>
      <c r="M272" s="1">
        <f>+IF(bloques1a3[[#This Row],[Sexo]]="F",1,0)</f>
        <v>0</v>
      </c>
    </row>
    <row r="273" spans="1:13" x14ac:dyDescent="0.55000000000000004">
      <c r="A273">
        <v>9</v>
      </c>
      <c r="B273" s="1" t="s">
        <v>389</v>
      </c>
      <c r="C273" s="1" t="s">
        <v>3</v>
      </c>
      <c r="D273">
        <v>4</v>
      </c>
      <c r="E273" s="1" t="s">
        <v>187</v>
      </c>
      <c r="F273">
        <v>4</v>
      </c>
      <c r="G273" s="1" t="s">
        <v>376</v>
      </c>
      <c r="H273" s="1" t="s">
        <v>29</v>
      </c>
      <c r="I273">
        <v>1</v>
      </c>
      <c r="J273" s="1" t="str">
        <f>+VLOOKUP(bloques1a3[[#This Row],[respuesta]],respuestas.emociones[],2,0)</f>
        <v>enojo</v>
      </c>
      <c r="K273" s="1">
        <f>+VLOOKUP(bloques1a3[[#This Row],[niño]],BD.niños[[Código]:[edad]],5,0)</f>
        <v>8</v>
      </c>
      <c r="L273" s="1">
        <f>+IF(bloques1a3[[#This Row],[correcta]]=bloques1a3[[#This Row],[respuesta]],1,0)</f>
        <v>1</v>
      </c>
      <c r="M273" s="1">
        <f>+IF(bloques1a3[[#This Row],[Sexo]]="F",1,0)</f>
        <v>1</v>
      </c>
    </row>
    <row r="274" spans="1:13" x14ac:dyDescent="0.55000000000000004">
      <c r="A274">
        <v>9</v>
      </c>
      <c r="B274" s="1" t="s">
        <v>389</v>
      </c>
      <c r="C274" s="1" t="s">
        <v>3</v>
      </c>
      <c r="D274">
        <v>4</v>
      </c>
      <c r="E274" s="1" t="s">
        <v>192</v>
      </c>
      <c r="F274">
        <v>4</v>
      </c>
      <c r="G274" s="1" t="s">
        <v>376</v>
      </c>
      <c r="H274" s="1" t="s">
        <v>28</v>
      </c>
      <c r="I274">
        <v>1</v>
      </c>
      <c r="J274" s="1" t="str">
        <f>+VLOOKUP(bloques1a3[[#This Row],[respuesta]],respuestas.emociones[],2,0)</f>
        <v>enojo</v>
      </c>
      <c r="K274" s="1">
        <f>+VLOOKUP(bloques1a3[[#This Row],[niño]],BD.niños[[Código]:[edad]],5,0)</f>
        <v>7</v>
      </c>
      <c r="L274" s="1">
        <f>+IF(bloques1a3[[#This Row],[correcta]]=bloques1a3[[#This Row],[respuesta]],1,0)</f>
        <v>1</v>
      </c>
      <c r="M274" s="1">
        <f>+IF(bloques1a3[[#This Row],[Sexo]]="F",1,0)</f>
        <v>0</v>
      </c>
    </row>
    <row r="275" spans="1:13" x14ac:dyDescent="0.55000000000000004">
      <c r="A275">
        <v>9</v>
      </c>
      <c r="B275" s="1" t="s">
        <v>389</v>
      </c>
      <c r="C275" s="1" t="s">
        <v>3</v>
      </c>
      <c r="D275">
        <v>4</v>
      </c>
      <c r="E275" s="1" t="s">
        <v>195</v>
      </c>
      <c r="F275">
        <v>4</v>
      </c>
      <c r="G275" s="1" t="s">
        <v>377</v>
      </c>
      <c r="H275" s="1" t="s">
        <v>28</v>
      </c>
      <c r="I275">
        <v>1</v>
      </c>
      <c r="J275" s="1" t="str">
        <f>+VLOOKUP(bloques1a3[[#This Row],[respuesta]],respuestas.emociones[],2,0)</f>
        <v>enojo</v>
      </c>
      <c r="K275" s="1">
        <f>+VLOOKUP(bloques1a3[[#This Row],[niño]],BD.niños[[Código]:[edad]],5,0)</f>
        <v>10</v>
      </c>
      <c r="L275" s="1">
        <f>+IF(bloques1a3[[#This Row],[correcta]]=bloques1a3[[#This Row],[respuesta]],1,0)</f>
        <v>1</v>
      </c>
      <c r="M275" s="1">
        <f>+IF(bloques1a3[[#This Row],[Sexo]]="F",1,0)</f>
        <v>0</v>
      </c>
    </row>
    <row r="276" spans="1:13" x14ac:dyDescent="0.55000000000000004">
      <c r="A276">
        <v>9</v>
      </c>
      <c r="B276" s="1" t="s">
        <v>389</v>
      </c>
      <c r="C276" s="1" t="s">
        <v>3</v>
      </c>
      <c r="D276">
        <v>4</v>
      </c>
      <c r="E276" s="1" t="s">
        <v>199</v>
      </c>
      <c r="F276">
        <v>4</v>
      </c>
      <c r="G276" s="1" t="s">
        <v>377</v>
      </c>
      <c r="H276" s="1" t="s">
        <v>28</v>
      </c>
      <c r="I276">
        <v>1</v>
      </c>
      <c r="J276" s="1" t="str">
        <f>+VLOOKUP(bloques1a3[[#This Row],[respuesta]],respuestas.emociones[],2,0)</f>
        <v>enojo</v>
      </c>
      <c r="K276" s="1">
        <f>+VLOOKUP(bloques1a3[[#This Row],[niño]],BD.niños[[Código]:[edad]],5,0)</f>
        <v>9</v>
      </c>
      <c r="L276" s="1">
        <f>+IF(bloques1a3[[#This Row],[correcta]]=bloques1a3[[#This Row],[respuesta]],1,0)</f>
        <v>1</v>
      </c>
      <c r="M276" s="1">
        <f>+IF(bloques1a3[[#This Row],[Sexo]]="F",1,0)</f>
        <v>0</v>
      </c>
    </row>
    <row r="277" spans="1:13" x14ac:dyDescent="0.55000000000000004">
      <c r="A277">
        <v>9</v>
      </c>
      <c r="B277" s="1" t="s">
        <v>389</v>
      </c>
      <c r="C277" s="1" t="s">
        <v>3</v>
      </c>
      <c r="D277">
        <v>4</v>
      </c>
      <c r="E277" s="1" t="s">
        <v>203</v>
      </c>
      <c r="F277">
        <v>4</v>
      </c>
      <c r="G277" s="1" t="s">
        <v>377</v>
      </c>
      <c r="H277" s="1" t="s">
        <v>29</v>
      </c>
      <c r="I277">
        <v>1</v>
      </c>
      <c r="J277" s="1" t="str">
        <f>+VLOOKUP(bloques1a3[[#This Row],[respuesta]],respuestas.emociones[],2,0)</f>
        <v>enojo</v>
      </c>
      <c r="K277" s="1">
        <f>+VLOOKUP(bloques1a3[[#This Row],[niño]],BD.niños[[Código]:[edad]],5,0)</f>
        <v>9</v>
      </c>
      <c r="L277" s="1">
        <f>+IF(bloques1a3[[#This Row],[correcta]]=bloques1a3[[#This Row],[respuesta]],1,0)</f>
        <v>1</v>
      </c>
      <c r="M277" s="1">
        <f>+IF(bloques1a3[[#This Row],[Sexo]]="F",1,0)</f>
        <v>1</v>
      </c>
    </row>
    <row r="278" spans="1:13" x14ac:dyDescent="0.55000000000000004">
      <c r="A278">
        <v>9</v>
      </c>
      <c r="B278" s="1" t="s">
        <v>389</v>
      </c>
      <c r="C278" s="1" t="s">
        <v>3</v>
      </c>
      <c r="D278">
        <v>4</v>
      </c>
      <c r="E278" s="1" t="s">
        <v>206</v>
      </c>
      <c r="F278">
        <v>4</v>
      </c>
      <c r="G278" s="1" t="s">
        <v>377</v>
      </c>
      <c r="H278" s="1" t="s">
        <v>29</v>
      </c>
      <c r="I278">
        <v>1</v>
      </c>
      <c r="J278" s="1" t="str">
        <f>+VLOOKUP(bloques1a3[[#This Row],[respuesta]],respuestas.emociones[],2,0)</f>
        <v>enojo</v>
      </c>
      <c r="K278" s="1">
        <f>+VLOOKUP(bloques1a3[[#This Row],[niño]],BD.niños[[Código]:[edad]],5,0)</f>
        <v>10</v>
      </c>
      <c r="L278" s="1">
        <f>+IF(bloques1a3[[#This Row],[correcta]]=bloques1a3[[#This Row],[respuesta]],1,0)</f>
        <v>1</v>
      </c>
      <c r="M278" s="1">
        <f>+IF(bloques1a3[[#This Row],[Sexo]]="F",1,0)</f>
        <v>1</v>
      </c>
    </row>
    <row r="279" spans="1:13" x14ac:dyDescent="0.55000000000000004">
      <c r="A279">
        <v>9</v>
      </c>
      <c r="B279" s="1" t="s">
        <v>389</v>
      </c>
      <c r="C279" s="1" t="s">
        <v>3</v>
      </c>
      <c r="D279">
        <v>4</v>
      </c>
      <c r="E279" s="1" t="s">
        <v>210</v>
      </c>
      <c r="F279">
        <v>4</v>
      </c>
      <c r="G279" s="1" t="s">
        <v>376</v>
      </c>
      <c r="H279" s="1" t="s">
        <v>28</v>
      </c>
      <c r="I279">
        <v>1</v>
      </c>
      <c r="J279" s="1" t="str">
        <f>+VLOOKUP(bloques1a3[[#This Row],[respuesta]],respuestas.emociones[],2,0)</f>
        <v>enojo</v>
      </c>
      <c r="K279" s="1">
        <f>+VLOOKUP(bloques1a3[[#This Row],[niño]],BD.niños[[Código]:[edad]],5,0)</f>
        <v>7</v>
      </c>
      <c r="L279" s="1">
        <f>+IF(bloques1a3[[#This Row],[correcta]]=bloques1a3[[#This Row],[respuesta]],1,0)</f>
        <v>1</v>
      </c>
      <c r="M279" s="1">
        <f>+IF(bloques1a3[[#This Row],[Sexo]]="F",1,0)</f>
        <v>0</v>
      </c>
    </row>
    <row r="280" spans="1:13" x14ac:dyDescent="0.55000000000000004">
      <c r="A280">
        <v>9</v>
      </c>
      <c r="B280" s="1" t="s">
        <v>389</v>
      </c>
      <c r="C280" s="1" t="s">
        <v>3</v>
      </c>
      <c r="D280">
        <v>4</v>
      </c>
      <c r="E280" s="1" t="s">
        <v>274</v>
      </c>
      <c r="F280">
        <v>4</v>
      </c>
      <c r="G280" s="1" t="s">
        <v>375</v>
      </c>
      <c r="H280" s="1" t="s">
        <v>28</v>
      </c>
      <c r="I280">
        <v>1</v>
      </c>
      <c r="J280" s="1" t="str">
        <f>+VLOOKUP(bloques1a3[[#This Row],[respuesta]],respuestas.emociones[],2,0)</f>
        <v>enojo</v>
      </c>
      <c r="K280" s="1">
        <f>+VLOOKUP(bloques1a3[[#This Row],[niño]],BD.niños[[Código]:[edad]],5,0)</f>
        <v>6</v>
      </c>
      <c r="L280" s="1">
        <f>+IF(bloques1a3[[#This Row],[correcta]]=bloques1a3[[#This Row],[respuesta]],1,0)</f>
        <v>1</v>
      </c>
      <c r="M280" s="1">
        <f>+IF(bloques1a3[[#This Row],[Sexo]]="F",1,0)</f>
        <v>0</v>
      </c>
    </row>
    <row r="281" spans="1:13" x14ac:dyDescent="0.55000000000000004">
      <c r="A281">
        <v>9</v>
      </c>
      <c r="B281" s="1" t="s">
        <v>389</v>
      </c>
      <c r="C281" s="1" t="s">
        <v>3</v>
      </c>
      <c r="D281">
        <v>4</v>
      </c>
      <c r="E281" s="1" t="s">
        <v>276</v>
      </c>
      <c r="F281">
        <v>4</v>
      </c>
      <c r="G281" s="1" t="s">
        <v>375</v>
      </c>
      <c r="H281" s="1" t="s">
        <v>28</v>
      </c>
      <c r="I281">
        <v>1</v>
      </c>
      <c r="J281" s="1" t="str">
        <f>+VLOOKUP(bloques1a3[[#This Row],[respuesta]],respuestas.emociones[],2,0)</f>
        <v>enojo</v>
      </c>
      <c r="K281" s="1">
        <f>+VLOOKUP(bloques1a3[[#This Row],[niño]],BD.niños[[Código]:[edad]],5,0)</f>
        <v>6</v>
      </c>
      <c r="L281" s="1">
        <f>+IF(bloques1a3[[#This Row],[correcta]]=bloques1a3[[#This Row],[respuesta]],1,0)</f>
        <v>1</v>
      </c>
      <c r="M281" s="1">
        <f>+IF(bloques1a3[[#This Row],[Sexo]]="F",1,0)</f>
        <v>0</v>
      </c>
    </row>
    <row r="282" spans="1:13" x14ac:dyDescent="0.55000000000000004">
      <c r="A282">
        <v>9</v>
      </c>
      <c r="B282" s="1" t="s">
        <v>389</v>
      </c>
      <c r="C282" s="1" t="s">
        <v>3</v>
      </c>
      <c r="D282">
        <v>4</v>
      </c>
      <c r="E282" s="1" t="s">
        <v>279</v>
      </c>
      <c r="F282">
        <v>4</v>
      </c>
      <c r="G282" s="1" t="s">
        <v>376</v>
      </c>
      <c r="H282" s="1" t="s">
        <v>29</v>
      </c>
      <c r="I282">
        <v>1</v>
      </c>
      <c r="J282" s="1" t="str">
        <f>+VLOOKUP(bloques1a3[[#This Row],[respuesta]],respuestas.emociones[],2,0)</f>
        <v>enojo</v>
      </c>
      <c r="K282" s="1">
        <f>+VLOOKUP(bloques1a3[[#This Row],[niño]],BD.niños[[Código]:[edad]],5,0)</f>
        <v>7</v>
      </c>
      <c r="L282" s="1">
        <f>+IF(bloques1a3[[#This Row],[correcta]]=bloques1a3[[#This Row],[respuesta]],1,0)</f>
        <v>1</v>
      </c>
      <c r="M282" s="1">
        <f>+IF(bloques1a3[[#This Row],[Sexo]]="F",1,0)</f>
        <v>1</v>
      </c>
    </row>
    <row r="283" spans="1:13" x14ac:dyDescent="0.55000000000000004">
      <c r="A283">
        <v>9</v>
      </c>
      <c r="B283" s="1" t="s">
        <v>389</v>
      </c>
      <c r="C283" s="1" t="s">
        <v>3</v>
      </c>
      <c r="D283">
        <v>4</v>
      </c>
      <c r="E283" s="1" t="s">
        <v>282</v>
      </c>
      <c r="F283">
        <v>4</v>
      </c>
      <c r="G283" s="1" t="s">
        <v>375</v>
      </c>
      <c r="H283" s="1" t="s">
        <v>29</v>
      </c>
      <c r="I283">
        <v>1</v>
      </c>
      <c r="J283" s="1" t="str">
        <f>+VLOOKUP(bloques1a3[[#This Row],[respuesta]],respuestas.emociones[],2,0)</f>
        <v>enojo</v>
      </c>
      <c r="K283" s="1">
        <f>+VLOOKUP(bloques1a3[[#This Row],[niño]],BD.niños[[Código]:[edad]],5,0)</f>
        <v>5</v>
      </c>
      <c r="L283" s="1">
        <f>+IF(bloques1a3[[#This Row],[correcta]]=bloques1a3[[#This Row],[respuesta]],1,0)</f>
        <v>1</v>
      </c>
      <c r="M283" s="1">
        <f>+IF(bloques1a3[[#This Row],[Sexo]]="F",1,0)</f>
        <v>1</v>
      </c>
    </row>
    <row r="284" spans="1:13" x14ac:dyDescent="0.55000000000000004">
      <c r="A284">
        <v>9</v>
      </c>
      <c r="B284" s="1" t="s">
        <v>389</v>
      </c>
      <c r="C284" s="1" t="s">
        <v>3</v>
      </c>
      <c r="D284">
        <v>4</v>
      </c>
      <c r="E284" s="1" t="s">
        <v>352</v>
      </c>
      <c r="F284">
        <v>4</v>
      </c>
      <c r="G284" s="1" t="s">
        <v>376</v>
      </c>
      <c r="H284" s="1" t="s">
        <v>29</v>
      </c>
      <c r="I284">
        <v>1</v>
      </c>
      <c r="J284" s="1" t="str">
        <f>+VLOOKUP(bloques1a3[[#This Row],[respuesta]],respuestas.emociones[],2,0)</f>
        <v>enojo</v>
      </c>
      <c r="K284" s="1">
        <f>+VLOOKUP(bloques1a3[[#This Row],[niño]],BD.niños[[Código]:[edad]],5,0)</f>
        <v>8</v>
      </c>
      <c r="L284" s="1">
        <f>+IF(bloques1a3[[#This Row],[correcta]]=bloques1a3[[#This Row],[respuesta]],1,0)</f>
        <v>1</v>
      </c>
      <c r="M284" s="1">
        <f>+IF(bloques1a3[[#This Row],[Sexo]]="F",1,0)</f>
        <v>1</v>
      </c>
    </row>
    <row r="285" spans="1:13" x14ac:dyDescent="0.55000000000000004">
      <c r="A285">
        <v>9</v>
      </c>
      <c r="B285" s="1" t="s">
        <v>389</v>
      </c>
      <c r="C285" s="1" t="s">
        <v>3</v>
      </c>
      <c r="D285">
        <v>4</v>
      </c>
      <c r="E285" s="1" t="s">
        <v>357</v>
      </c>
      <c r="F285">
        <v>4</v>
      </c>
      <c r="G285" s="1" t="s">
        <v>376</v>
      </c>
      <c r="H285" s="1" t="s">
        <v>28</v>
      </c>
      <c r="I285">
        <v>1</v>
      </c>
      <c r="J285" s="1" t="str">
        <f>+VLOOKUP(bloques1a3[[#This Row],[respuesta]],respuestas.emociones[],2,0)</f>
        <v>enojo</v>
      </c>
      <c r="K285" s="1">
        <f>+VLOOKUP(bloques1a3[[#This Row],[niño]],BD.niños[[Código]:[edad]],5,0)</f>
        <v>7</v>
      </c>
      <c r="L285" s="1">
        <f>+IF(bloques1a3[[#This Row],[correcta]]=bloques1a3[[#This Row],[respuesta]],1,0)</f>
        <v>1</v>
      </c>
      <c r="M285" s="1">
        <f>+IF(bloques1a3[[#This Row],[Sexo]]="F",1,0)</f>
        <v>0</v>
      </c>
    </row>
    <row r="286" spans="1:13" x14ac:dyDescent="0.55000000000000004">
      <c r="A286">
        <v>9</v>
      </c>
      <c r="B286" s="1" t="s">
        <v>389</v>
      </c>
      <c r="C286" s="1" t="s">
        <v>3</v>
      </c>
      <c r="D286">
        <v>4</v>
      </c>
      <c r="E286" s="1" t="s">
        <v>360</v>
      </c>
      <c r="F286">
        <v>4</v>
      </c>
      <c r="G286" s="1" t="s">
        <v>377</v>
      </c>
      <c r="H286" s="1" t="s">
        <v>28</v>
      </c>
      <c r="I286">
        <v>1</v>
      </c>
      <c r="J286" s="1" t="str">
        <f>+VLOOKUP(bloques1a3[[#This Row],[respuesta]],respuestas.emociones[],2,0)</f>
        <v>enojo</v>
      </c>
      <c r="K286" s="1">
        <f>+VLOOKUP(bloques1a3[[#This Row],[niño]],BD.niños[[Código]:[edad]],5,0)</f>
        <v>9</v>
      </c>
      <c r="L286" s="1">
        <f>+IF(bloques1a3[[#This Row],[correcta]]=bloques1a3[[#This Row],[respuesta]],1,0)</f>
        <v>1</v>
      </c>
      <c r="M286" s="1">
        <f>+IF(bloques1a3[[#This Row],[Sexo]]="F",1,0)</f>
        <v>0</v>
      </c>
    </row>
    <row r="287" spans="1:13" x14ac:dyDescent="0.55000000000000004">
      <c r="A287">
        <v>9</v>
      </c>
      <c r="B287" s="1" t="s">
        <v>389</v>
      </c>
      <c r="C287" s="1" t="s">
        <v>3</v>
      </c>
      <c r="D287">
        <v>4</v>
      </c>
      <c r="E287" s="1" t="s">
        <v>364</v>
      </c>
      <c r="F287">
        <v>4</v>
      </c>
      <c r="G287" s="1" t="s">
        <v>377</v>
      </c>
      <c r="H287" s="1" t="s">
        <v>28</v>
      </c>
      <c r="I287">
        <v>1</v>
      </c>
      <c r="J287" s="1" t="str">
        <f>+VLOOKUP(bloques1a3[[#This Row],[respuesta]],respuestas.emociones[],2,0)</f>
        <v>enojo</v>
      </c>
      <c r="K287" s="1">
        <f>+VLOOKUP(bloques1a3[[#This Row],[niño]],BD.niños[[Código]:[edad]],5,0)</f>
        <v>10</v>
      </c>
      <c r="L287" s="1">
        <f>+IF(bloques1a3[[#This Row],[correcta]]=bloques1a3[[#This Row],[respuesta]],1,0)</f>
        <v>1</v>
      </c>
      <c r="M287" s="1">
        <f>+IF(bloques1a3[[#This Row],[Sexo]]="F",1,0)</f>
        <v>0</v>
      </c>
    </row>
    <row r="288" spans="1:13" x14ac:dyDescent="0.55000000000000004">
      <c r="A288">
        <v>9</v>
      </c>
      <c r="B288" s="1" t="s">
        <v>389</v>
      </c>
      <c r="C288" s="1" t="s">
        <v>3</v>
      </c>
      <c r="D288">
        <v>4</v>
      </c>
      <c r="E288" s="1" t="s">
        <v>368</v>
      </c>
      <c r="F288">
        <v>4</v>
      </c>
      <c r="G288" s="1" t="s">
        <v>377</v>
      </c>
      <c r="H288" s="1" t="s">
        <v>28</v>
      </c>
      <c r="I288">
        <v>1</v>
      </c>
      <c r="J288" s="1" t="str">
        <f>+VLOOKUP(bloques1a3[[#This Row],[respuesta]],respuestas.emociones[],2,0)</f>
        <v>enojo</v>
      </c>
      <c r="K288" s="1">
        <f>+VLOOKUP(bloques1a3[[#This Row],[niño]],BD.niños[[Código]:[edad]],5,0)</f>
        <v>11</v>
      </c>
      <c r="L288" s="1">
        <f>+IF(bloques1a3[[#This Row],[correcta]]=bloques1a3[[#This Row],[respuesta]],1,0)</f>
        <v>1</v>
      </c>
      <c r="M288" s="1">
        <f>+IF(bloques1a3[[#This Row],[Sexo]]="F",1,0)</f>
        <v>0</v>
      </c>
    </row>
    <row r="289" spans="1:13" x14ac:dyDescent="0.55000000000000004">
      <c r="A289">
        <v>9</v>
      </c>
      <c r="B289" s="1" t="s">
        <v>389</v>
      </c>
      <c r="C289" s="1" t="s">
        <v>3</v>
      </c>
      <c r="D289">
        <v>4</v>
      </c>
      <c r="E289" s="1" t="s">
        <v>371</v>
      </c>
      <c r="F289">
        <v>4</v>
      </c>
      <c r="G289" s="1" t="s">
        <v>377</v>
      </c>
      <c r="H289" s="1" t="s">
        <v>29</v>
      </c>
      <c r="I289">
        <v>1</v>
      </c>
      <c r="J289" s="1" t="str">
        <f>+VLOOKUP(bloques1a3[[#This Row],[respuesta]],respuestas.emociones[],2,0)</f>
        <v>enojo</v>
      </c>
      <c r="K289" s="1">
        <f>+VLOOKUP(bloques1a3[[#This Row],[niño]],BD.niños[[Código]:[edad]],5,0)</f>
        <v>9</v>
      </c>
      <c r="L289" s="1">
        <f>+IF(bloques1a3[[#This Row],[correcta]]=bloques1a3[[#This Row],[respuesta]],1,0)</f>
        <v>1</v>
      </c>
      <c r="M289" s="1">
        <f>+IF(bloques1a3[[#This Row],[Sexo]]="F",1,0)</f>
        <v>1</v>
      </c>
    </row>
    <row r="290" spans="1:13" x14ac:dyDescent="0.55000000000000004">
      <c r="A290">
        <v>10</v>
      </c>
      <c r="B290" s="1" t="s">
        <v>390</v>
      </c>
      <c r="C290" s="1" t="s">
        <v>0</v>
      </c>
      <c r="D290">
        <v>7</v>
      </c>
      <c r="E290" s="1" t="s">
        <v>36</v>
      </c>
      <c r="F290">
        <v>1</v>
      </c>
      <c r="G290" s="1" t="s">
        <v>375</v>
      </c>
      <c r="H290" s="1" t="s">
        <v>28</v>
      </c>
      <c r="I290">
        <v>1</v>
      </c>
      <c r="J290" s="1" t="str">
        <f>+VLOOKUP(bloques1a3[[#This Row],[respuesta]],respuestas.emociones[],2,0)</f>
        <v>neutra</v>
      </c>
      <c r="K290" s="1">
        <f>+VLOOKUP(bloques1a3[[#This Row],[niño]],BD.niños[[Código]:[edad]],5,0)</f>
        <v>5</v>
      </c>
      <c r="L290" s="1">
        <f>+IF(bloques1a3[[#This Row],[correcta]]=bloques1a3[[#This Row],[respuesta]],1,0)</f>
        <v>0</v>
      </c>
      <c r="M290" s="1">
        <f>+IF(bloques1a3[[#This Row],[Sexo]]="F",1,0)</f>
        <v>0</v>
      </c>
    </row>
    <row r="291" spans="1:13" x14ac:dyDescent="0.55000000000000004">
      <c r="A291">
        <v>10</v>
      </c>
      <c r="B291" s="1" t="s">
        <v>390</v>
      </c>
      <c r="C291" s="1" t="s">
        <v>0</v>
      </c>
      <c r="D291">
        <v>7</v>
      </c>
      <c r="E291" s="1" t="s">
        <v>40</v>
      </c>
      <c r="F291">
        <v>7</v>
      </c>
      <c r="G291" s="1" t="s">
        <v>376</v>
      </c>
      <c r="H291" s="1" t="s">
        <v>28</v>
      </c>
      <c r="I291">
        <v>1</v>
      </c>
      <c r="J291" s="1" t="str">
        <f>+VLOOKUP(bloques1a3[[#This Row],[respuesta]],respuestas.emociones[],2,0)</f>
        <v>asco</v>
      </c>
      <c r="K291" s="1">
        <f>+VLOOKUP(bloques1a3[[#This Row],[niño]],BD.niños[[Código]:[edad]],5,0)</f>
        <v>7</v>
      </c>
      <c r="L291" s="1">
        <f>+IF(bloques1a3[[#This Row],[correcta]]=bloques1a3[[#This Row],[respuesta]],1,0)</f>
        <v>1</v>
      </c>
      <c r="M291" s="1">
        <f>+IF(bloques1a3[[#This Row],[Sexo]]="F",1,0)</f>
        <v>0</v>
      </c>
    </row>
    <row r="292" spans="1:13" x14ac:dyDescent="0.55000000000000004">
      <c r="A292">
        <v>10</v>
      </c>
      <c r="B292" s="1" t="s">
        <v>390</v>
      </c>
      <c r="C292" s="1" t="s">
        <v>0</v>
      </c>
      <c r="D292">
        <v>7</v>
      </c>
      <c r="E292" s="1" t="s">
        <v>44</v>
      </c>
      <c r="F292">
        <v>5</v>
      </c>
      <c r="G292" s="1" t="s">
        <v>376</v>
      </c>
      <c r="H292" s="1" t="s">
        <v>29</v>
      </c>
      <c r="I292">
        <v>1</v>
      </c>
      <c r="J292" s="1" t="str">
        <f>+VLOOKUP(bloques1a3[[#This Row],[respuesta]],respuestas.emociones[],2,0)</f>
        <v>miedo</v>
      </c>
      <c r="K292" s="1">
        <f>+VLOOKUP(bloques1a3[[#This Row],[niño]],BD.niños[[Código]:[edad]],5,0)</f>
        <v>7</v>
      </c>
      <c r="L292" s="1">
        <f>+IF(bloques1a3[[#This Row],[correcta]]=bloques1a3[[#This Row],[respuesta]],1,0)</f>
        <v>0</v>
      </c>
      <c r="M292" s="1">
        <f>+IF(bloques1a3[[#This Row],[Sexo]]="F",1,0)</f>
        <v>1</v>
      </c>
    </row>
    <row r="293" spans="1:13" x14ac:dyDescent="0.55000000000000004">
      <c r="A293">
        <v>10</v>
      </c>
      <c r="B293" s="1" t="s">
        <v>390</v>
      </c>
      <c r="C293" s="1" t="s">
        <v>0</v>
      </c>
      <c r="D293">
        <v>7</v>
      </c>
      <c r="E293" s="1" t="s">
        <v>48</v>
      </c>
      <c r="F293">
        <v>7</v>
      </c>
      <c r="G293" s="1" t="s">
        <v>376</v>
      </c>
      <c r="H293" s="1" t="s">
        <v>29</v>
      </c>
      <c r="I293">
        <v>1</v>
      </c>
      <c r="J293" s="1" t="str">
        <f>+VLOOKUP(bloques1a3[[#This Row],[respuesta]],respuestas.emociones[],2,0)</f>
        <v>asco</v>
      </c>
      <c r="K293" s="1">
        <f>+VLOOKUP(bloques1a3[[#This Row],[niño]],BD.niños[[Código]:[edad]],5,0)</f>
        <v>7</v>
      </c>
      <c r="L293" s="1">
        <f>+IF(bloques1a3[[#This Row],[correcta]]=bloques1a3[[#This Row],[respuesta]],1,0)</f>
        <v>1</v>
      </c>
      <c r="M293" s="1">
        <f>+IF(bloques1a3[[#This Row],[Sexo]]="F",1,0)</f>
        <v>1</v>
      </c>
    </row>
    <row r="294" spans="1:13" x14ac:dyDescent="0.55000000000000004">
      <c r="A294">
        <v>10</v>
      </c>
      <c r="B294" s="1" t="s">
        <v>390</v>
      </c>
      <c r="C294" s="1" t="s">
        <v>0</v>
      </c>
      <c r="D294">
        <v>7</v>
      </c>
      <c r="E294" s="1" t="s">
        <v>52</v>
      </c>
      <c r="F294">
        <v>7</v>
      </c>
      <c r="G294" s="1" t="s">
        <v>376</v>
      </c>
      <c r="H294" s="1" t="s">
        <v>29</v>
      </c>
      <c r="I294">
        <v>1</v>
      </c>
      <c r="J294" s="1" t="str">
        <f>+VLOOKUP(bloques1a3[[#This Row],[respuesta]],respuestas.emociones[],2,0)</f>
        <v>asco</v>
      </c>
      <c r="K294" s="1">
        <f>+VLOOKUP(bloques1a3[[#This Row],[niño]],BD.niños[[Código]:[edad]],5,0)</f>
        <v>7</v>
      </c>
      <c r="L294" s="1">
        <f>+IF(bloques1a3[[#This Row],[correcta]]=bloques1a3[[#This Row],[respuesta]],1,0)</f>
        <v>1</v>
      </c>
      <c r="M294" s="1">
        <f>+IF(bloques1a3[[#This Row],[Sexo]]="F",1,0)</f>
        <v>1</v>
      </c>
    </row>
    <row r="295" spans="1:13" x14ac:dyDescent="0.55000000000000004">
      <c r="A295">
        <v>10</v>
      </c>
      <c r="B295" s="1" t="s">
        <v>390</v>
      </c>
      <c r="C295" s="1" t="s">
        <v>0</v>
      </c>
      <c r="D295">
        <v>7</v>
      </c>
      <c r="E295" s="1" t="s">
        <v>56</v>
      </c>
      <c r="F295">
        <v>7</v>
      </c>
      <c r="G295" s="1" t="s">
        <v>376</v>
      </c>
      <c r="H295" s="1" t="s">
        <v>29</v>
      </c>
      <c r="I295">
        <v>1</v>
      </c>
      <c r="J295" s="1" t="str">
        <f>+VLOOKUP(bloques1a3[[#This Row],[respuesta]],respuestas.emociones[],2,0)</f>
        <v>asco</v>
      </c>
      <c r="K295" s="1">
        <f>+VLOOKUP(bloques1a3[[#This Row],[niño]],BD.niños[[Código]:[edad]],5,0)</f>
        <v>8</v>
      </c>
      <c r="L295" s="1">
        <f>+IF(bloques1a3[[#This Row],[correcta]]=bloques1a3[[#This Row],[respuesta]],1,0)</f>
        <v>1</v>
      </c>
      <c r="M295" s="1">
        <f>+IF(bloques1a3[[#This Row],[Sexo]]="F",1,0)</f>
        <v>1</v>
      </c>
    </row>
    <row r="296" spans="1:13" x14ac:dyDescent="0.55000000000000004">
      <c r="A296">
        <v>10</v>
      </c>
      <c r="B296" s="1" t="s">
        <v>390</v>
      </c>
      <c r="C296" s="1" t="s">
        <v>0</v>
      </c>
      <c r="D296">
        <v>7</v>
      </c>
      <c r="E296" s="1" t="s">
        <v>60</v>
      </c>
      <c r="F296">
        <v>7</v>
      </c>
      <c r="G296" s="1" t="s">
        <v>377</v>
      </c>
      <c r="H296" s="1" t="s">
        <v>28</v>
      </c>
      <c r="I296">
        <v>1</v>
      </c>
      <c r="J296" s="1" t="str">
        <f>+VLOOKUP(bloques1a3[[#This Row],[respuesta]],respuestas.emociones[],2,0)</f>
        <v>asco</v>
      </c>
      <c r="K296" s="1">
        <f>+VLOOKUP(bloques1a3[[#This Row],[niño]],BD.niños[[Código]:[edad]],5,0)</f>
        <v>10</v>
      </c>
      <c r="L296" s="1">
        <f>+IF(bloques1a3[[#This Row],[correcta]]=bloques1a3[[#This Row],[respuesta]],1,0)</f>
        <v>1</v>
      </c>
      <c r="M296" s="1">
        <f>+IF(bloques1a3[[#This Row],[Sexo]]="F",1,0)</f>
        <v>0</v>
      </c>
    </row>
    <row r="297" spans="1:13" x14ac:dyDescent="0.55000000000000004">
      <c r="A297">
        <v>10</v>
      </c>
      <c r="B297" s="1" t="s">
        <v>390</v>
      </c>
      <c r="C297" s="1" t="s">
        <v>0</v>
      </c>
      <c r="D297">
        <v>7</v>
      </c>
      <c r="E297" s="1" t="s">
        <v>64</v>
      </c>
      <c r="F297">
        <v>7</v>
      </c>
      <c r="G297" s="1" t="s">
        <v>377</v>
      </c>
      <c r="H297" s="1" t="s">
        <v>29</v>
      </c>
      <c r="I297">
        <v>1</v>
      </c>
      <c r="J297" s="1" t="str">
        <f>+VLOOKUP(bloques1a3[[#This Row],[respuesta]],respuestas.emociones[],2,0)</f>
        <v>asco</v>
      </c>
      <c r="K297" s="1">
        <f>+VLOOKUP(bloques1a3[[#This Row],[niño]],BD.niños[[Código]:[edad]],5,0)</f>
        <v>9</v>
      </c>
      <c r="L297" s="1">
        <f>+IF(bloques1a3[[#This Row],[correcta]]=bloques1a3[[#This Row],[respuesta]],1,0)</f>
        <v>1</v>
      </c>
      <c r="M297" s="1">
        <f>+IF(bloques1a3[[#This Row],[Sexo]]="F",1,0)</f>
        <v>1</v>
      </c>
    </row>
    <row r="298" spans="1:13" x14ac:dyDescent="0.55000000000000004">
      <c r="A298">
        <v>10</v>
      </c>
      <c r="B298" s="1" t="s">
        <v>390</v>
      </c>
      <c r="C298" s="1" t="s">
        <v>0</v>
      </c>
      <c r="D298">
        <v>7</v>
      </c>
      <c r="E298" s="1" t="s">
        <v>68</v>
      </c>
      <c r="F298">
        <v>7</v>
      </c>
      <c r="G298" s="1" t="s">
        <v>377</v>
      </c>
      <c r="H298" s="1" t="s">
        <v>28</v>
      </c>
      <c r="I298">
        <v>1</v>
      </c>
      <c r="J298" s="1" t="str">
        <f>+VLOOKUP(bloques1a3[[#This Row],[respuesta]],respuestas.emociones[],2,0)</f>
        <v>asco</v>
      </c>
      <c r="K298" s="1">
        <f>+VLOOKUP(bloques1a3[[#This Row],[niño]],BD.niños[[Código]:[edad]],5,0)</f>
        <v>10</v>
      </c>
      <c r="L298" s="1">
        <f>+IF(bloques1a3[[#This Row],[correcta]]=bloques1a3[[#This Row],[respuesta]],1,0)</f>
        <v>1</v>
      </c>
      <c r="M298" s="1">
        <f>+IF(bloques1a3[[#This Row],[Sexo]]="F",1,0)</f>
        <v>0</v>
      </c>
    </row>
    <row r="299" spans="1:13" x14ac:dyDescent="0.55000000000000004">
      <c r="A299">
        <v>10</v>
      </c>
      <c r="B299" s="1" t="s">
        <v>390</v>
      </c>
      <c r="C299" s="1" t="s">
        <v>0</v>
      </c>
      <c r="D299">
        <v>7</v>
      </c>
      <c r="E299" s="1" t="s">
        <v>72</v>
      </c>
      <c r="F299">
        <v>7</v>
      </c>
      <c r="G299" s="1" t="s">
        <v>377</v>
      </c>
      <c r="H299" s="1" t="s">
        <v>29</v>
      </c>
      <c r="I299">
        <v>1</v>
      </c>
      <c r="J299" s="1" t="str">
        <f>+VLOOKUP(bloques1a3[[#This Row],[respuesta]],respuestas.emociones[],2,0)</f>
        <v>asco</v>
      </c>
      <c r="K299" s="1">
        <f>+VLOOKUP(bloques1a3[[#This Row],[niño]],BD.niños[[Código]:[edad]],5,0)</f>
        <v>9</v>
      </c>
      <c r="L299" s="1">
        <f>+IF(bloques1a3[[#This Row],[correcta]]=bloques1a3[[#This Row],[respuesta]],1,0)</f>
        <v>1</v>
      </c>
      <c r="M299" s="1">
        <f>+IF(bloques1a3[[#This Row],[Sexo]]="F",1,0)</f>
        <v>1</v>
      </c>
    </row>
    <row r="300" spans="1:13" x14ac:dyDescent="0.55000000000000004">
      <c r="A300">
        <v>10</v>
      </c>
      <c r="B300" s="1" t="s">
        <v>390</v>
      </c>
      <c r="C300" s="1" t="s">
        <v>0</v>
      </c>
      <c r="D300">
        <v>7</v>
      </c>
      <c r="E300" s="1" t="s">
        <v>75</v>
      </c>
      <c r="F300">
        <v>7</v>
      </c>
      <c r="G300" s="1" t="s">
        <v>377</v>
      </c>
      <c r="H300" s="1" t="s">
        <v>29</v>
      </c>
      <c r="I300">
        <v>1</v>
      </c>
      <c r="J300" s="1" t="str">
        <f>+VLOOKUP(bloques1a3[[#This Row],[respuesta]],respuestas.emociones[],2,0)</f>
        <v>asco</v>
      </c>
      <c r="K300" s="1">
        <f>+VLOOKUP(bloques1a3[[#This Row],[niño]],BD.niños[[Código]:[edad]],5,0)</f>
        <v>10</v>
      </c>
      <c r="L300" s="1">
        <f>+IF(bloques1a3[[#This Row],[correcta]]=bloques1a3[[#This Row],[respuesta]],1,0)</f>
        <v>1</v>
      </c>
      <c r="M300" s="1">
        <f>+IF(bloques1a3[[#This Row],[Sexo]]="F",1,0)</f>
        <v>1</v>
      </c>
    </row>
    <row r="301" spans="1:13" x14ac:dyDescent="0.55000000000000004">
      <c r="A301">
        <v>10</v>
      </c>
      <c r="B301" s="1" t="s">
        <v>390</v>
      </c>
      <c r="C301" s="1" t="s">
        <v>0</v>
      </c>
      <c r="D301">
        <v>7</v>
      </c>
      <c r="E301" s="1" t="s">
        <v>78</v>
      </c>
      <c r="F301">
        <v>6</v>
      </c>
      <c r="G301" s="1" t="s">
        <v>375</v>
      </c>
      <c r="H301" s="1" t="s">
        <v>28</v>
      </c>
      <c r="I301">
        <v>1</v>
      </c>
      <c r="J301" s="1" t="str">
        <f>+VLOOKUP(bloques1a3[[#This Row],[respuesta]],respuestas.emociones[],2,0)</f>
        <v>sorpresa</v>
      </c>
      <c r="K301" s="1">
        <f>+VLOOKUP(bloques1a3[[#This Row],[niño]],BD.niños[[Código]:[edad]],5,0)</f>
        <v>6</v>
      </c>
      <c r="L301" s="1">
        <f>+IF(bloques1a3[[#This Row],[correcta]]=bloques1a3[[#This Row],[respuesta]],1,0)</f>
        <v>0</v>
      </c>
      <c r="M301" s="1">
        <f>+IF(bloques1a3[[#This Row],[Sexo]]="F",1,0)</f>
        <v>0</v>
      </c>
    </row>
    <row r="302" spans="1:13" x14ac:dyDescent="0.55000000000000004">
      <c r="A302">
        <v>10</v>
      </c>
      <c r="B302" s="1" t="s">
        <v>390</v>
      </c>
      <c r="C302" s="1" t="s">
        <v>0</v>
      </c>
      <c r="D302">
        <v>7</v>
      </c>
      <c r="E302" s="1" t="s">
        <v>82</v>
      </c>
      <c r="F302">
        <v>3</v>
      </c>
      <c r="G302" s="1" t="s">
        <v>375</v>
      </c>
      <c r="H302" s="1" t="s">
        <v>29</v>
      </c>
      <c r="I302">
        <v>1</v>
      </c>
      <c r="J302" s="1" t="str">
        <f>+VLOOKUP(bloques1a3[[#This Row],[respuesta]],respuestas.emociones[],2,0)</f>
        <v>tristeza</v>
      </c>
      <c r="K302" s="1">
        <f>+VLOOKUP(bloques1a3[[#This Row],[niño]],BD.niños[[Código]:[edad]],5,0)</f>
        <v>6</v>
      </c>
      <c r="L302" s="1">
        <f>+IF(bloques1a3[[#This Row],[correcta]]=bloques1a3[[#This Row],[respuesta]],1,0)</f>
        <v>0</v>
      </c>
      <c r="M302" s="1">
        <f>+IF(bloques1a3[[#This Row],[Sexo]]="F",1,0)</f>
        <v>1</v>
      </c>
    </row>
    <row r="303" spans="1:13" x14ac:dyDescent="0.55000000000000004">
      <c r="A303">
        <v>10</v>
      </c>
      <c r="B303" s="1" t="s">
        <v>390</v>
      </c>
      <c r="C303" s="1" t="s">
        <v>0</v>
      </c>
      <c r="D303">
        <v>7</v>
      </c>
      <c r="E303" s="1" t="s">
        <v>85</v>
      </c>
      <c r="F303">
        <v>5</v>
      </c>
      <c r="G303" s="1" t="s">
        <v>375</v>
      </c>
      <c r="H303" s="1" t="s">
        <v>28</v>
      </c>
      <c r="I303">
        <v>1</v>
      </c>
      <c r="J303" s="1" t="str">
        <f>+VLOOKUP(bloques1a3[[#This Row],[respuesta]],respuestas.emociones[],2,0)</f>
        <v>miedo</v>
      </c>
      <c r="K303" s="1">
        <f>+VLOOKUP(bloques1a3[[#This Row],[niño]],BD.niños[[Código]:[edad]],5,0)</f>
        <v>6</v>
      </c>
      <c r="L303" s="1">
        <f>+IF(bloques1a3[[#This Row],[correcta]]=bloques1a3[[#This Row],[respuesta]],1,0)</f>
        <v>0</v>
      </c>
      <c r="M303" s="1">
        <f>+IF(bloques1a3[[#This Row],[Sexo]]="F",1,0)</f>
        <v>0</v>
      </c>
    </row>
    <row r="304" spans="1:13" x14ac:dyDescent="0.55000000000000004">
      <c r="A304">
        <v>10</v>
      </c>
      <c r="B304" s="1" t="s">
        <v>390</v>
      </c>
      <c r="C304" s="1" t="s">
        <v>0</v>
      </c>
      <c r="D304">
        <v>7</v>
      </c>
      <c r="E304" s="1" t="s">
        <v>184</v>
      </c>
      <c r="F304">
        <v>7</v>
      </c>
      <c r="G304" s="1" t="s">
        <v>376</v>
      </c>
      <c r="H304" s="1" t="s">
        <v>28</v>
      </c>
      <c r="I304">
        <v>1</v>
      </c>
      <c r="J304" s="1" t="str">
        <f>+VLOOKUP(bloques1a3[[#This Row],[respuesta]],respuestas.emociones[],2,0)</f>
        <v>asco</v>
      </c>
      <c r="K304" s="1">
        <f>+VLOOKUP(bloques1a3[[#This Row],[niño]],BD.niños[[Código]:[edad]],5,0)</f>
        <v>7</v>
      </c>
      <c r="L304" s="1">
        <f>+IF(bloques1a3[[#This Row],[correcta]]=bloques1a3[[#This Row],[respuesta]],1,0)</f>
        <v>1</v>
      </c>
      <c r="M304" s="1">
        <f>+IF(bloques1a3[[#This Row],[Sexo]]="F",1,0)</f>
        <v>0</v>
      </c>
    </row>
    <row r="305" spans="1:13" x14ac:dyDescent="0.55000000000000004">
      <c r="A305">
        <v>10</v>
      </c>
      <c r="B305" s="1" t="s">
        <v>390</v>
      </c>
      <c r="C305" s="1" t="s">
        <v>0</v>
      </c>
      <c r="D305">
        <v>7</v>
      </c>
      <c r="E305" s="1" t="s">
        <v>187</v>
      </c>
      <c r="F305">
        <v>7</v>
      </c>
      <c r="G305" s="1" t="s">
        <v>376</v>
      </c>
      <c r="H305" s="1" t="s">
        <v>29</v>
      </c>
      <c r="I305">
        <v>1</v>
      </c>
      <c r="J305" s="1" t="str">
        <f>+VLOOKUP(bloques1a3[[#This Row],[respuesta]],respuestas.emociones[],2,0)</f>
        <v>asco</v>
      </c>
      <c r="K305" s="1">
        <f>+VLOOKUP(bloques1a3[[#This Row],[niño]],BD.niños[[Código]:[edad]],5,0)</f>
        <v>8</v>
      </c>
      <c r="L305" s="1">
        <f>+IF(bloques1a3[[#This Row],[correcta]]=bloques1a3[[#This Row],[respuesta]],1,0)</f>
        <v>1</v>
      </c>
      <c r="M305" s="1">
        <f>+IF(bloques1a3[[#This Row],[Sexo]]="F",1,0)</f>
        <v>1</v>
      </c>
    </row>
    <row r="306" spans="1:13" x14ac:dyDescent="0.55000000000000004">
      <c r="A306">
        <v>10</v>
      </c>
      <c r="B306" s="1" t="s">
        <v>390</v>
      </c>
      <c r="C306" s="1" t="s">
        <v>0</v>
      </c>
      <c r="D306">
        <v>7</v>
      </c>
      <c r="E306" s="1" t="s">
        <v>192</v>
      </c>
      <c r="F306">
        <v>7</v>
      </c>
      <c r="G306" s="1" t="s">
        <v>376</v>
      </c>
      <c r="H306" s="1" t="s">
        <v>28</v>
      </c>
      <c r="I306">
        <v>1</v>
      </c>
      <c r="J306" s="1" t="str">
        <f>+VLOOKUP(bloques1a3[[#This Row],[respuesta]],respuestas.emociones[],2,0)</f>
        <v>asco</v>
      </c>
      <c r="K306" s="1">
        <f>+VLOOKUP(bloques1a3[[#This Row],[niño]],BD.niños[[Código]:[edad]],5,0)</f>
        <v>7</v>
      </c>
      <c r="L306" s="1">
        <f>+IF(bloques1a3[[#This Row],[correcta]]=bloques1a3[[#This Row],[respuesta]],1,0)</f>
        <v>1</v>
      </c>
      <c r="M306" s="1">
        <f>+IF(bloques1a3[[#This Row],[Sexo]]="F",1,0)</f>
        <v>0</v>
      </c>
    </row>
    <row r="307" spans="1:13" x14ac:dyDescent="0.55000000000000004">
      <c r="A307">
        <v>10</v>
      </c>
      <c r="B307" s="1" t="s">
        <v>390</v>
      </c>
      <c r="C307" s="1" t="s">
        <v>0</v>
      </c>
      <c r="D307">
        <v>7</v>
      </c>
      <c r="E307" s="1" t="s">
        <v>195</v>
      </c>
      <c r="F307">
        <v>7</v>
      </c>
      <c r="G307" s="1" t="s">
        <v>377</v>
      </c>
      <c r="H307" s="1" t="s">
        <v>28</v>
      </c>
      <c r="I307">
        <v>1</v>
      </c>
      <c r="J307" s="1" t="str">
        <f>+VLOOKUP(bloques1a3[[#This Row],[respuesta]],respuestas.emociones[],2,0)</f>
        <v>asco</v>
      </c>
      <c r="K307" s="1">
        <f>+VLOOKUP(bloques1a3[[#This Row],[niño]],BD.niños[[Código]:[edad]],5,0)</f>
        <v>10</v>
      </c>
      <c r="L307" s="1">
        <f>+IF(bloques1a3[[#This Row],[correcta]]=bloques1a3[[#This Row],[respuesta]],1,0)</f>
        <v>1</v>
      </c>
      <c r="M307" s="1">
        <f>+IF(bloques1a3[[#This Row],[Sexo]]="F",1,0)</f>
        <v>0</v>
      </c>
    </row>
    <row r="308" spans="1:13" x14ac:dyDescent="0.55000000000000004">
      <c r="A308">
        <v>10</v>
      </c>
      <c r="B308" s="1" t="s">
        <v>390</v>
      </c>
      <c r="C308" s="1" t="s">
        <v>0</v>
      </c>
      <c r="D308">
        <v>7</v>
      </c>
      <c r="E308" s="1" t="s">
        <v>199</v>
      </c>
      <c r="F308">
        <v>7</v>
      </c>
      <c r="G308" s="1" t="s">
        <v>377</v>
      </c>
      <c r="H308" s="1" t="s">
        <v>28</v>
      </c>
      <c r="I308">
        <v>1</v>
      </c>
      <c r="J308" s="1" t="str">
        <f>+VLOOKUP(bloques1a3[[#This Row],[respuesta]],respuestas.emociones[],2,0)</f>
        <v>asco</v>
      </c>
      <c r="K308" s="1">
        <f>+VLOOKUP(bloques1a3[[#This Row],[niño]],BD.niños[[Código]:[edad]],5,0)</f>
        <v>9</v>
      </c>
      <c r="L308" s="1">
        <f>+IF(bloques1a3[[#This Row],[correcta]]=bloques1a3[[#This Row],[respuesta]],1,0)</f>
        <v>1</v>
      </c>
      <c r="M308" s="1">
        <f>+IF(bloques1a3[[#This Row],[Sexo]]="F",1,0)</f>
        <v>0</v>
      </c>
    </row>
    <row r="309" spans="1:13" x14ac:dyDescent="0.55000000000000004">
      <c r="A309">
        <v>10</v>
      </c>
      <c r="B309" s="1" t="s">
        <v>390</v>
      </c>
      <c r="C309" s="1" t="s">
        <v>0</v>
      </c>
      <c r="D309">
        <v>7</v>
      </c>
      <c r="E309" s="1" t="s">
        <v>203</v>
      </c>
      <c r="F309">
        <v>7</v>
      </c>
      <c r="G309" s="1" t="s">
        <v>377</v>
      </c>
      <c r="H309" s="1" t="s">
        <v>29</v>
      </c>
      <c r="I309">
        <v>1</v>
      </c>
      <c r="J309" s="1" t="str">
        <f>+VLOOKUP(bloques1a3[[#This Row],[respuesta]],respuestas.emociones[],2,0)</f>
        <v>asco</v>
      </c>
      <c r="K309" s="1">
        <f>+VLOOKUP(bloques1a3[[#This Row],[niño]],BD.niños[[Código]:[edad]],5,0)</f>
        <v>9</v>
      </c>
      <c r="L309" s="1">
        <f>+IF(bloques1a3[[#This Row],[correcta]]=bloques1a3[[#This Row],[respuesta]],1,0)</f>
        <v>1</v>
      </c>
      <c r="M309" s="1">
        <f>+IF(bloques1a3[[#This Row],[Sexo]]="F",1,0)</f>
        <v>1</v>
      </c>
    </row>
    <row r="310" spans="1:13" x14ac:dyDescent="0.55000000000000004">
      <c r="A310">
        <v>10</v>
      </c>
      <c r="B310" s="1" t="s">
        <v>390</v>
      </c>
      <c r="C310" s="1" t="s">
        <v>0</v>
      </c>
      <c r="D310">
        <v>7</v>
      </c>
      <c r="E310" s="1" t="s">
        <v>206</v>
      </c>
      <c r="F310">
        <v>7</v>
      </c>
      <c r="G310" s="1" t="s">
        <v>377</v>
      </c>
      <c r="H310" s="1" t="s">
        <v>29</v>
      </c>
      <c r="I310">
        <v>1</v>
      </c>
      <c r="J310" s="1" t="str">
        <f>+VLOOKUP(bloques1a3[[#This Row],[respuesta]],respuestas.emociones[],2,0)</f>
        <v>asco</v>
      </c>
      <c r="K310" s="1">
        <f>+VLOOKUP(bloques1a3[[#This Row],[niño]],BD.niños[[Código]:[edad]],5,0)</f>
        <v>10</v>
      </c>
      <c r="L310" s="1">
        <f>+IF(bloques1a3[[#This Row],[correcta]]=bloques1a3[[#This Row],[respuesta]],1,0)</f>
        <v>1</v>
      </c>
      <c r="M310" s="1">
        <f>+IF(bloques1a3[[#This Row],[Sexo]]="F",1,0)</f>
        <v>1</v>
      </c>
    </row>
    <row r="311" spans="1:13" x14ac:dyDescent="0.55000000000000004">
      <c r="A311">
        <v>10</v>
      </c>
      <c r="B311" s="1" t="s">
        <v>390</v>
      </c>
      <c r="C311" s="1" t="s">
        <v>0</v>
      </c>
      <c r="D311">
        <v>7</v>
      </c>
      <c r="E311" s="1" t="s">
        <v>210</v>
      </c>
      <c r="F311">
        <v>7</v>
      </c>
      <c r="G311" s="1" t="s">
        <v>376</v>
      </c>
      <c r="H311" s="1" t="s">
        <v>28</v>
      </c>
      <c r="I311">
        <v>1</v>
      </c>
      <c r="J311" s="1" t="str">
        <f>+VLOOKUP(bloques1a3[[#This Row],[respuesta]],respuestas.emociones[],2,0)</f>
        <v>asco</v>
      </c>
      <c r="K311" s="1">
        <f>+VLOOKUP(bloques1a3[[#This Row],[niño]],BD.niños[[Código]:[edad]],5,0)</f>
        <v>7</v>
      </c>
      <c r="L311" s="1">
        <f>+IF(bloques1a3[[#This Row],[correcta]]=bloques1a3[[#This Row],[respuesta]],1,0)</f>
        <v>1</v>
      </c>
      <c r="M311" s="1">
        <f>+IF(bloques1a3[[#This Row],[Sexo]]="F",1,0)</f>
        <v>0</v>
      </c>
    </row>
    <row r="312" spans="1:13" x14ac:dyDescent="0.55000000000000004">
      <c r="A312">
        <v>10</v>
      </c>
      <c r="B312" s="1" t="s">
        <v>390</v>
      </c>
      <c r="C312" s="1" t="s">
        <v>0</v>
      </c>
      <c r="D312">
        <v>7</v>
      </c>
      <c r="E312" s="1" t="s">
        <v>274</v>
      </c>
      <c r="F312">
        <v>7</v>
      </c>
      <c r="G312" s="1" t="s">
        <v>375</v>
      </c>
      <c r="H312" s="1" t="s">
        <v>28</v>
      </c>
      <c r="I312">
        <v>1</v>
      </c>
      <c r="J312" s="1" t="str">
        <f>+VLOOKUP(bloques1a3[[#This Row],[respuesta]],respuestas.emociones[],2,0)</f>
        <v>asco</v>
      </c>
      <c r="K312" s="1">
        <f>+VLOOKUP(bloques1a3[[#This Row],[niño]],BD.niños[[Código]:[edad]],5,0)</f>
        <v>6</v>
      </c>
      <c r="L312" s="1">
        <f>+IF(bloques1a3[[#This Row],[correcta]]=bloques1a3[[#This Row],[respuesta]],1,0)</f>
        <v>1</v>
      </c>
      <c r="M312" s="1">
        <f>+IF(bloques1a3[[#This Row],[Sexo]]="F",1,0)</f>
        <v>0</v>
      </c>
    </row>
    <row r="313" spans="1:13" x14ac:dyDescent="0.55000000000000004">
      <c r="A313">
        <v>10</v>
      </c>
      <c r="B313" s="1" t="s">
        <v>390</v>
      </c>
      <c r="C313" s="1" t="s">
        <v>0</v>
      </c>
      <c r="D313">
        <v>7</v>
      </c>
      <c r="E313" s="1" t="s">
        <v>276</v>
      </c>
      <c r="F313">
        <v>7</v>
      </c>
      <c r="G313" s="1" t="s">
        <v>375</v>
      </c>
      <c r="H313" s="1" t="s">
        <v>28</v>
      </c>
      <c r="I313">
        <v>1</v>
      </c>
      <c r="J313" s="1" t="str">
        <f>+VLOOKUP(bloques1a3[[#This Row],[respuesta]],respuestas.emociones[],2,0)</f>
        <v>asco</v>
      </c>
      <c r="K313" s="1">
        <f>+VLOOKUP(bloques1a3[[#This Row],[niño]],BD.niños[[Código]:[edad]],5,0)</f>
        <v>6</v>
      </c>
      <c r="L313" s="1">
        <f>+IF(bloques1a3[[#This Row],[correcta]]=bloques1a3[[#This Row],[respuesta]],1,0)</f>
        <v>1</v>
      </c>
      <c r="M313" s="1">
        <f>+IF(bloques1a3[[#This Row],[Sexo]]="F",1,0)</f>
        <v>0</v>
      </c>
    </row>
    <row r="314" spans="1:13" x14ac:dyDescent="0.55000000000000004">
      <c r="A314">
        <v>10</v>
      </c>
      <c r="B314" s="1" t="s">
        <v>390</v>
      </c>
      <c r="C314" s="1" t="s">
        <v>0</v>
      </c>
      <c r="D314">
        <v>7</v>
      </c>
      <c r="E314" s="1" t="s">
        <v>279</v>
      </c>
      <c r="F314">
        <v>7</v>
      </c>
      <c r="G314" s="1" t="s">
        <v>376</v>
      </c>
      <c r="H314" s="1" t="s">
        <v>29</v>
      </c>
      <c r="I314">
        <v>1</v>
      </c>
      <c r="J314" s="1" t="str">
        <f>+VLOOKUP(bloques1a3[[#This Row],[respuesta]],respuestas.emociones[],2,0)</f>
        <v>asco</v>
      </c>
      <c r="K314" s="1">
        <f>+VLOOKUP(bloques1a3[[#This Row],[niño]],BD.niños[[Código]:[edad]],5,0)</f>
        <v>7</v>
      </c>
      <c r="L314" s="1">
        <f>+IF(bloques1a3[[#This Row],[correcta]]=bloques1a3[[#This Row],[respuesta]],1,0)</f>
        <v>1</v>
      </c>
      <c r="M314" s="1">
        <f>+IF(bloques1a3[[#This Row],[Sexo]]="F",1,0)</f>
        <v>1</v>
      </c>
    </row>
    <row r="315" spans="1:13" x14ac:dyDescent="0.55000000000000004">
      <c r="A315">
        <v>10</v>
      </c>
      <c r="B315" s="1" t="s">
        <v>390</v>
      </c>
      <c r="C315" s="1" t="s">
        <v>0</v>
      </c>
      <c r="D315">
        <v>7</v>
      </c>
      <c r="E315" s="1" t="s">
        <v>282</v>
      </c>
      <c r="F315">
        <v>7</v>
      </c>
      <c r="G315" s="1" t="s">
        <v>375</v>
      </c>
      <c r="H315" s="1" t="s">
        <v>29</v>
      </c>
      <c r="I315">
        <v>1</v>
      </c>
      <c r="J315" s="1" t="str">
        <f>+VLOOKUP(bloques1a3[[#This Row],[respuesta]],respuestas.emociones[],2,0)</f>
        <v>asco</v>
      </c>
      <c r="K315" s="1">
        <f>+VLOOKUP(bloques1a3[[#This Row],[niño]],BD.niños[[Código]:[edad]],5,0)</f>
        <v>5</v>
      </c>
      <c r="L315" s="1">
        <f>+IF(bloques1a3[[#This Row],[correcta]]=bloques1a3[[#This Row],[respuesta]],1,0)</f>
        <v>1</v>
      </c>
      <c r="M315" s="1">
        <f>+IF(bloques1a3[[#This Row],[Sexo]]="F",1,0)</f>
        <v>1</v>
      </c>
    </row>
    <row r="316" spans="1:13" x14ac:dyDescent="0.55000000000000004">
      <c r="A316">
        <v>10</v>
      </c>
      <c r="B316" s="1" t="s">
        <v>390</v>
      </c>
      <c r="C316" s="1" t="s">
        <v>0</v>
      </c>
      <c r="D316">
        <v>7</v>
      </c>
      <c r="E316" s="1" t="s">
        <v>352</v>
      </c>
      <c r="F316">
        <v>7</v>
      </c>
      <c r="G316" s="1" t="s">
        <v>376</v>
      </c>
      <c r="H316" s="1" t="s">
        <v>29</v>
      </c>
      <c r="I316">
        <v>1</v>
      </c>
      <c r="J316" s="1" t="str">
        <f>+VLOOKUP(bloques1a3[[#This Row],[respuesta]],respuestas.emociones[],2,0)</f>
        <v>asco</v>
      </c>
      <c r="K316" s="1">
        <f>+VLOOKUP(bloques1a3[[#This Row],[niño]],BD.niños[[Código]:[edad]],5,0)</f>
        <v>8</v>
      </c>
      <c r="L316" s="1">
        <f>+IF(bloques1a3[[#This Row],[correcta]]=bloques1a3[[#This Row],[respuesta]],1,0)</f>
        <v>1</v>
      </c>
      <c r="M316" s="1">
        <f>+IF(bloques1a3[[#This Row],[Sexo]]="F",1,0)</f>
        <v>1</v>
      </c>
    </row>
    <row r="317" spans="1:13" x14ac:dyDescent="0.55000000000000004">
      <c r="A317">
        <v>10</v>
      </c>
      <c r="B317" s="1" t="s">
        <v>390</v>
      </c>
      <c r="C317" s="1" t="s">
        <v>0</v>
      </c>
      <c r="D317">
        <v>7</v>
      </c>
      <c r="E317" s="1" t="s">
        <v>357</v>
      </c>
      <c r="F317">
        <v>7</v>
      </c>
      <c r="G317" s="1" t="s">
        <v>376</v>
      </c>
      <c r="H317" s="1" t="s">
        <v>28</v>
      </c>
      <c r="I317">
        <v>1</v>
      </c>
      <c r="J317" s="1" t="str">
        <f>+VLOOKUP(bloques1a3[[#This Row],[respuesta]],respuestas.emociones[],2,0)</f>
        <v>asco</v>
      </c>
      <c r="K317" s="1">
        <f>+VLOOKUP(bloques1a3[[#This Row],[niño]],BD.niños[[Código]:[edad]],5,0)</f>
        <v>7</v>
      </c>
      <c r="L317" s="1">
        <f>+IF(bloques1a3[[#This Row],[correcta]]=bloques1a3[[#This Row],[respuesta]],1,0)</f>
        <v>1</v>
      </c>
      <c r="M317" s="1">
        <f>+IF(bloques1a3[[#This Row],[Sexo]]="F",1,0)</f>
        <v>0</v>
      </c>
    </row>
    <row r="318" spans="1:13" x14ac:dyDescent="0.55000000000000004">
      <c r="A318">
        <v>10</v>
      </c>
      <c r="B318" s="1" t="s">
        <v>390</v>
      </c>
      <c r="C318" s="1" t="s">
        <v>0</v>
      </c>
      <c r="D318">
        <v>7</v>
      </c>
      <c r="E318" s="1" t="s">
        <v>360</v>
      </c>
      <c r="F318">
        <v>7</v>
      </c>
      <c r="G318" s="1" t="s">
        <v>377</v>
      </c>
      <c r="H318" s="1" t="s">
        <v>28</v>
      </c>
      <c r="I318">
        <v>1</v>
      </c>
      <c r="J318" s="1" t="str">
        <f>+VLOOKUP(bloques1a3[[#This Row],[respuesta]],respuestas.emociones[],2,0)</f>
        <v>asco</v>
      </c>
      <c r="K318" s="1">
        <f>+VLOOKUP(bloques1a3[[#This Row],[niño]],BD.niños[[Código]:[edad]],5,0)</f>
        <v>9</v>
      </c>
      <c r="L318" s="1">
        <f>+IF(bloques1a3[[#This Row],[correcta]]=bloques1a3[[#This Row],[respuesta]],1,0)</f>
        <v>1</v>
      </c>
      <c r="M318" s="1">
        <f>+IF(bloques1a3[[#This Row],[Sexo]]="F",1,0)</f>
        <v>0</v>
      </c>
    </row>
    <row r="319" spans="1:13" x14ac:dyDescent="0.55000000000000004">
      <c r="A319">
        <v>10</v>
      </c>
      <c r="B319" s="1" t="s">
        <v>390</v>
      </c>
      <c r="C319" s="1" t="s">
        <v>0</v>
      </c>
      <c r="D319">
        <v>7</v>
      </c>
      <c r="E319" s="1" t="s">
        <v>364</v>
      </c>
      <c r="F319">
        <v>7</v>
      </c>
      <c r="G319" s="1" t="s">
        <v>377</v>
      </c>
      <c r="H319" s="1" t="s">
        <v>28</v>
      </c>
      <c r="I319">
        <v>1</v>
      </c>
      <c r="J319" s="1" t="str">
        <f>+VLOOKUP(bloques1a3[[#This Row],[respuesta]],respuestas.emociones[],2,0)</f>
        <v>asco</v>
      </c>
      <c r="K319" s="1">
        <f>+VLOOKUP(bloques1a3[[#This Row],[niño]],BD.niños[[Código]:[edad]],5,0)</f>
        <v>10</v>
      </c>
      <c r="L319" s="1">
        <f>+IF(bloques1a3[[#This Row],[correcta]]=bloques1a3[[#This Row],[respuesta]],1,0)</f>
        <v>1</v>
      </c>
      <c r="M319" s="1">
        <f>+IF(bloques1a3[[#This Row],[Sexo]]="F",1,0)</f>
        <v>0</v>
      </c>
    </row>
    <row r="320" spans="1:13" x14ac:dyDescent="0.55000000000000004">
      <c r="A320">
        <v>10</v>
      </c>
      <c r="B320" s="1" t="s">
        <v>390</v>
      </c>
      <c r="C320" s="1" t="s">
        <v>0</v>
      </c>
      <c r="D320">
        <v>7</v>
      </c>
      <c r="E320" s="1" t="s">
        <v>368</v>
      </c>
      <c r="F320">
        <v>7</v>
      </c>
      <c r="G320" s="1" t="s">
        <v>377</v>
      </c>
      <c r="H320" s="1" t="s">
        <v>28</v>
      </c>
      <c r="I320">
        <v>1</v>
      </c>
      <c r="J320" s="1" t="str">
        <f>+VLOOKUP(bloques1a3[[#This Row],[respuesta]],respuestas.emociones[],2,0)</f>
        <v>asco</v>
      </c>
      <c r="K320" s="1">
        <f>+VLOOKUP(bloques1a3[[#This Row],[niño]],BD.niños[[Código]:[edad]],5,0)</f>
        <v>11</v>
      </c>
      <c r="L320" s="1">
        <f>+IF(bloques1a3[[#This Row],[correcta]]=bloques1a3[[#This Row],[respuesta]],1,0)</f>
        <v>1</v>
      </c>
      <c r="M320" s="1">
        <f>+IF(bloques1a3[[#This Row],[Sexo]]="F",1,0)</f>
        <v>0</v>
      </c>
    </row>
    <row r="321" spans="1:13" x14ac:dyDescent="0.55000000000000004">
      <c r="A321">
        <v>10</v>
      </c>
      <c r="B321" s="1" t="s">
        <v>390</v>
      </c>
      <c r="C321" s="1" t="s">
        <v>0</v>
      </c>
      <c r="D321">
        <v>7</v>
      </c>
      <c r="E321" s="1" t="s">
        <v>371</v>
      </c>
      <c r="F321">
        <v>7</v>
      </c>
      <c r="G321" s="1" t="s">
        <v>377</v>
      </c>
      <c r="H321" s="1" t="s">
        <v>29</v>
      </c>
      <c r="I321">
        <v>1</v>
      </c>
      <c r="J321" s="1" t="str">
        <f>+VLOOKUP(bloques1a3[[#This Row],[respuesta]],respuestas.emociones[],2,0)</f>
        <v>asco</v>
      </c>
      <c r="K321" s="1">
        <f>+VLOOKUP(bloques1a3[[#This Row],[niño]],BD.niños[[Código]:[edad]],5,0)</f>
        <v>9</v>
      </c>
      <c r="L321" s="1">
        <f>+IF(bloques1a3[[#This Row],[correcta]]=bloques1a3[[#This Row],[respuesta]],1,0)</f>
        <v>1</v>
      </c>
      <c r="M321" s="1">
        <f>+IF(bloques1a3[[#This Row],[Sexo]]="F",1,0)</f>
        <v>1</v>
      </c>
    </row>
    <row r="322" spans="1:13" x14ac:dyDescent="0.55000000000000004">
      <c r="A322">
        <v>11</v>
      </c>
      <c r="B322" s="1" t="s">
        <v>391</v>
      </c>
      <c r="C322" s="1" t="s">
        <v>4</v>
      </c>
      <c r="D322">
        <v>5</v>
      </c>
      <c r="E322" s="1" t="s">
        <v>36</v>
      </c>
      <c r="F322">
        <v>1</v>
      </c>
      <c r="G322" s="1" t="s">
        <v>375</v>
      </c>
      <c r="H322" s="1" t="s">
        <v>28</v>
      </c>
      <c r="I322">
        <v>1</v>
      </c>
      <c r="J322" s="1" t="str">
        <f>+VLOOKUP(bloques1a3[[#This Row],[respuesta]],respuestas.emociones[],2,0)</f>
        <v>neutra</v>
      </c>
      <c r="K322" s="1">
        <f>+VLOOKUP(bloques1a3[[#This Row],[niño]],BD.niños[[Código]:[edad]],5,0)</f>
        <v>5</v>
      </c>
      <c r="L322" s="1">
        <f>+IF(bloques1a3[[#This Row],[correcta]]=bloques1a3[[#This Row],[respuesta]],1,0)</f>
        <v>0</v>
      </c>
      <c r="M322" s="1">
        <f>+IF(bloques1a3[[#This Row],[Sexo]]="F",1,0)</f>
        <v>0</v>
      </c>
    </row>
    <row r="323" spans="1:13" x14ac:dyDescent="0.55000000000000004">
      <c r="A323">
        <v>11</v>
      </c>
      <c r="B323" s="1" t="s">
        <v>391</v>
      </c>
      <c r="C323" s="1" t="s">
        <v>4</v>
      </c>
      <c r="D323">
        <v>5</v>
      </c>
      <c r="E323" s="1" t="s">
        <v>40</v>
      </c>
      <c r="F323">
        <v>5</v>
      </c>
      <c r="G323" s="1" t="s">
        <v>376</v>
      </c>
      <c r="H323" s="1" t="s">
        <v>28</v>
      </c>
      <c r="I323">
        <v>1</v>
      </c>
      <c r="J323" s="1" t="str">
        <f>+VLOOKUP(bloques1a3[[#This Row],[respuesta]],respuestas.emociones[],2,0)</f>
        <v>miedo</v>
      </c>
      <c r="K323" s="1">
        <f>+VLOOKUP(bloques1a3[[#This Row],[niño]],BD.niños[[Código]:[edad]],5,0)</f>
        <v>7</v>
      </c>
      <c r="L323" s="1">
        <f>+IF(bloques1a3[[#This Row],[correcta]]=bloques1a3[[#This Row],[respuesta]],1,0)</f>
        <v>1</v>
      </c>
      <c r="M323" s="1">
        <f>+IF(bloques1a3[[#This Row],[Sexo]]="F",1,0)</f>
        <v>0</v>
      </c>
    </row>
    <row r="324" spans="1:13" x14ac:dyDescent="0.55000000000000004">
      <c r="A324">
        <v>11</v>
      </c>
      <c r="B324" s="1" t="s">
        <v>391</v>
      </c>
      <c r="C324" s="1" t="s">
        <v>4</v>
      </c>
      <c r="D324">
        <v>5</v>
      </c>
      <c r="E324" s="1" t="s">
        <v>44</v>
      </c>
      <c r="F324">
        <v>7</v>
      </c>
      <c r="G324" s="1" t="s">
        <v>376</v>
      </c>
      <c r="H324" s="1" t="s">
        <v>29</v>
      </c>
      <c r="I324">
        <v>1</v>
      </c>
      <c r="J324" s="1" t="str">
        <f>+VLOOKUP(bloques1a3[[#This Row],[respuesta]],respuestas.emociones[],2,0)</f>
        <v>asco</v>
      </c>
      <c r="K324" s="1">
        <f>+VLOOKUP(bloques1a3[[#This Row],[niño]],BD.niños[[Código]:[edad]],5,0)</f>
        <v>7</v>
      </c>
      <c r="L324" s="1">
        <f>+IF(bloques1a3[[#This Row],[correcta]]=bloques1a3[[#This Row],[respuesta]],1,0)</f>
        <v>0</v>
      </c>
      <c r="M324" s="1">
        <f>+IF(bloques1a3[[#This Row],[Sexo]]="F",1,0)</f>
        <v>1</v>
      </c>
    </row>
    <row r="325" spans="1:13" x14ac:dyDescent="0.55000000000000004">
      <c r="A325">
        <v>11</v>
      </c>
      <c r="B325" s="1" t="s">
        <v>391</v>
      </c>
      <c r="C325" s="1" t="s">
        <v>4</v>
      </c>
      <c r="D325">
        <v>5</v>
      </c>
      <c r="E325" s="1" t="s">
        <v>48</v>
      </c>
      <c r="F325">
        <v>6</v>
      </c>
      <c r="G325" s="1" t="s">
        <v>376</v>
      </c>
      <c r="H325" s="1" t="s">
        <v>29</v>
      </c>
      <c r="I325">
        <v>1</v>
      </c>
      <c r="J325" s="1" t="str">
        <f>+VLOOKUP(bloques1a3[[#This Row],[respuesta]],respuestas.emociones[],2,0)</f>
        <v>sorpresa</v>
      </c>
      <c r="K325" s="1">
        <f>+VLOOKUP(bloques1a3[[#This Row],[niño]],BD.niños[[Código]:[edad]],5,0)</f>
        <v>7</v>
      </c>
      <c r="L325" s="1">
        <f>+IF(bloques1a3[[#This Row],[correcta]]=bloques1a3[[#This Row],[respuesta]],1,0)</f>
        <v>0</v>
      </c>
      <c r="M325" s="1">
        <f>+IF(bloques1a3[[#This Row],[Sexo]]="F",1,0)</f>
        <v>1</v>
      </c>
    </row>
    <row r="326" spans="1:13" x14ac:dyDescent="0.55000000000000004">
      <c r="A326">
        <v>11</v>
      </c>
      <c r="B326" s="1" t="s">
        <v>391</v>
      </c>
      <c r="C326" s="1" t="s">
        <v>4</v>
      </c>
      <c r="D326">
        <v>5</v>
      </c>
      <c r="E326" s="1" t="s">
        <v>52</v>
      </c>
      <c r="F326">
        <v>5</v>
      </c>
      <c r="G326" s="1" t="s">
        <v>376</v>
      </c>
      <c r="H326" s="1" t="s">
        <v>29</v>
      </c>
      <c r="I326">
        <v>1</v>
      </c>
      <c r="J326" s="1" t="str">
        <f>+VLOOKUP(bloques1a3[[#This Row],[respuesta]],respuestas.emociones[],2,0)</f>
        <v>miedo</v>
      </c>
      <c r="K326" s="1">
        <f>+VLOOKUP(bloques1a3[[#This Row],[niño]],BD.niños[[Código]:[edad]],5,0)</f>
        <v>7</v>
      </c>
      <c r="L326" s="1">
        <f>+IF(bloques1a3[[#This Row],[correcta]]=bloques1a3[[#This Row],[respuesta]],1,0)</f>
        <v>1</v>
      </c>
      <c r="M326" s="1">
        <f>+IF(bloques1a3[[#This Row],[Sexo]]="F",1,0)</f>
        <v>1</v>
      </c>
    </row>
    <row r="327" spans="1:13" x14ac:dyDescent="0.55000000000000004">
      <c r="A327">
        <v>11</v>
      </c>
      <c r="B327" s="1" t="s">
        <v>391</v>
      </c>
      <c r="C327" s="1" t="s">
        <v>4</v>
      </c>
      <c r="D327">
        <v>5</v>
      </c>
      <c r="E327" s="1" t="s">
        <v>56</v>
      </c>
      <c r="F327">
        <v>5</v>
      </c>
      <c r="G327" s="1" t="s">
        <v>376</v>
      </c>
      <c r="H327" s="1" t="s">
        <v>29</v>
      </c>
      <c r="I327">
        <v>1</v>
      </c>
      <c r="J327" s="1" t="str">
        <f>+VLOOKUP(bloques1a3[[#This Row],[respuesta]],respuestas.emociones[],2,0)</f>
        <v>miedo</v>
      </c>
      <c r="K327" s="1">
        <f>+VLOOKUP(bloques1a3[[#This Row],[niño]],BD.niños[[Código]:[edad]],5,0)</f>
        <v>8</v>
      </c>
      <c r="L327" s="1">
        <f>+IF(bloques1a3[[#This Row],[correcta]]=bloques1a3[[#This Row],[respuesta]],1,0)</f>
        <v>1</v>
      </c>
      <c r="M327" s="1">
        <f>+IF(bloques1a3[[#This Row],[Sexo]]="F",1,0)</f>
        <v>1</v>
      </c>
    </row>
    <row r="328" spans="1:13" x14ac:dyDescent="0.55000000000000004">
      <c r="A328">
        <v>11</v>
      </c>
      <c r="B328" s="1" t="s">
        <v>391</v>
      </c>
      <c r="C328" s="1" t="s">
        <v>4</v>
      </c>
      <c r="D328">
        <v>5</v>
      </c>
      <c r="E328" s="1" t="s">
        <v>60</v>
      </c>
      <c r="F328">
        <v>6</v>
      </c>
      <c r="G328" s="1" t="s">
        <v>377</v>
      </c>
      <c r="H328" s="1" t="s">
        <v>28</v>
      </c>
      <c r="I328">
        <v>1</v>
      </c>
      <c r="J328" s="1" t="str">
        <f>+VLOOKUP(bloques1a3[[#This Row],[respuesta]],respuestas.emociones[],2,0)</f>
        <v>sorpresa</v>
      </c>
      <c r="K328" s="1">
        <f>+VLOOKUP(bloques1a3[[#This Row],[niño]],BD.niños[[Código]:[edad]],5,0)</f>
        <v>10</v>
      </c>
      <c r="L328" s="1">
        <f>+IF(bloques1a3[[#This Row],[correcta]]=bloques1a3[[#This Row],[respuesta]],1,0)</f>
        <v>0</v>
      </c>
      <c r="M328" s="1">
        <f>+IF(bloques1a3[[#This Row],[Sexo]]="F",1,0)</f>
        <v>0</v>
      </c>
    </row>
    <row r="329" spans="1:13" x14ac:dyDescent="0.55000000000000004">
      <c r="A329">
        <v>11</v>
      </c>
      <c r="B329" s="1" t="s">
        <v>391</v>
      </c>
      <c r="C329" s="1" t="s">
        <v>4</v>
      </c>
      <c r="D329">
        <v>5</v>
      </c>
      <c r="E329" s="1" t="s">
        <v>64</v>
      </c>
      <c r="F329">
        <v>6</v>
      </c>
      <c r="G329" s="1" t="s">
        <v>377</v>
      </c>
      <c r="H329" s="1" t="s">
        <v>29</v>
      </c>
      <c r="I329">
        <v>1</v>
      </c>
      <c r="J329" s="1" t="str">
        <f>+VLOOKUP(bloques1a3[[#This Row],[respuesta]],respuestas.emociones[],2,0)</f>
        <v>sorpresa</v>
      </c>
      <c r="K329" s="1">
        <f>+VLOOKUP(bloques1a3[[#This Row],[niño]],BD.niños[[Código]:[edad]],5,0)</f>
        <v>9</v>
      </c>
      <c r="L329" s="1">
        <f>+IF(bloques1a3[[#This Row],[correcta]]=bloques1a3[[#This Row],[respuesta]],1,0)</f>
        <v>0</v>
      </c>
      <c r="M329" s="1">
        <f>+IF(bloques1a3[[#This Row],[Sexo]]="F",1,0)</f>
        <v>1</v>
      </c>
    </row>
    <row r="330" spans="1:13" x14ac:dyDescent="0.55000000000000004">
      <c r="A330">
        <v>11</v>
      </c>
      <c r="B330" s="1" t="s">
        <v>391</v>
      </c>
      <c r="C330" s="1" t="s">
        <v>4</v>
      </c>
      <c r="D330">
        <v>5</v>
      </c>
      <c r="E330" s="1" t="s">
        <v>68</v>
      </c>
      <c r="F330">
        <v>3</v>
      </c>
      <c r="G330" s="1" t="s">
        <v>377</v>
      </c>
      <c r="H330" s="1" t="s">
        <v>28</v>
      </c>
      <c r="I330">
        <v>1</v>
      </c>
      <c r="J330" s="1" t="str">
        <f>+VLOOKUP(bloques1a3[[#This Row],[respuesta]],respuestas.emociones[],2,0)</f>
        <v>tristeza</v>
      </c>
      <c r="K330" s="1">
        <f>+VLOOKUP(bloques1a3[[#This Row],[niño]],BD.niños[[Código]:[edad]],5,0)</f>
        <v>10</v>
      </c>
      <c r="L330" s="1">
        <f>+IF(bloques1a3[[#This Row],[correcta]]=bloques1a3[[#This Row],[respuesta]],1,0)</f>
        <v>0</v>
      </c>
      <c r="M330" s="1">
        <f>+IF(bloques1a3[[#This Row],[Sexo]]="F",1,0)</f>
        <v>0</v>
      </c>
    </row>
    <row r="331" spans="1:13" x14ac:dyDescent="0.55000000000000004">
      <c r="A331">
        <v>11</v>
      </c>
      <c r="B331" s="1" t="s">
        <v>391</v>
      </c>
      <c r="C331" s="1" t="s">
        <v>4</v>
      </c>
      <c r="D331">
        <v>5</v>
      </c>
      <c r="E331" s="1" t="s">
        <v>72</v>
      </c>
      <c r="F331">
        <v>6</v>
      </c>
      <c r="G331" s="1" t="s">
        <v>377</v>
      </c>
      <c r="H331" s="1" t="s">
        <v>29</v>
      </c>
      <c r="I331">
        <v>1</v>
      </c>
      <c r="J331" s="1" t="str">
        <f>+VLOOKUP(bloques1a3[[#This Row],[respuesta]],respuestas.emociones[],2,0)</f>
        <v>sorpresa</v>
      </c>
      <c r="K331" s="1">
        <f>+VLOOKUP(bloques1a3[[#This Row],[niño]],BD.niños[[Código]:[edad]],5,0)</f>
        <v>9</v>
      </c>
      <c r="L331" s="1">
        <f>+IF(bloques1a3[[#This Row],[correcta]]=bloques1a3[[#This Row],[respuesta]],1,0)</f>
        <v>0</v>
      </c>
      <c r="M331" s="1">
        <f>+IF(bloques1a3[[#This Row],[Sexo]]="F",1,0)</f>
        <v>1</v>
      </c>
    </row>
    <row r="332" spans="1:13" x14ac:dyDescent="0.55000000000000004">
      <c r="A332">
        <v>11</v>
      </c>
      <c r="B332" s="1" t="s">
        <v>391</v>
      </c>
      <c r="C332" s="1" t="s">
        <v>4</v>
      </c>
      <c r="D332">
        <v>5</v>
      </c>
      <c r="E332" s="1" t="s">
        <v>75</v>
      </c>
      <c r="F332">
        <v>6</v>
      </c>
      <c r="G332" s="1" t="s">
        <v>377</v>
      </c>
      <c r="H332" s="1" t="s">
        <v>29</v>
      </c>
      <c r="I332">
        <v>1</v>
      </c>
      <c r="J332" s="1" t="str">
        <f>+VLOOKUP(bloques1a3[[#This Row],[respuesta]],respuestas.emociones[],2,0)</f>
        <v>sorpresa</v>
      </c>
      <c r="K332" s="1">
        <f>+VLOOKUP(bloques1a3[[#This Row],[niño]],BD.niños[[Código]:[edad]],5,0)</f>
        <v>10</v>
      </c>
      <c r="L332" s="1">
        <f>+IF(bloques1a3[[#This Row],[correcta]]=bloques1a3[[#This Row],[respuesta]],1,0)</f>
        <v>0</v>
      </c>
      <c r="M332" s="1">
        <f>+IF(bloques1a3[[#This Row],[Sexo]]="F",1,0)</f>
        <v>1</v>
      </c>
    </row>
    <row r="333" spans="1:13" x14ac:dyDescent="0.55000000000000004">
      <c r="A333">
        <v>11</v>
      </c>
      <c r="B333" s="1" t="s">
        <v>391</v>
      </c>
      <c r="C333" s="1" t="s">
        <v>4</v>
      </c>
      <c r="D333">
        <v>5</v>
      </c>
      <c r="E333" s="1" t="s">
        <v>78</v>
      </c>
      <c r="F333">
        <v>5</v>
      </c>
      <c r="G333" s="1" t="s">
        <v>375</v>
      </c>
      <c r="H333" s="1" t="s">
        <v>28</v>
      </c>
      <c r="I333">
        <v>1</v>
      </c>
      <c r="J333" s="1" t="str">
        <f>+VLOOKUP(bloques1a3[[#This Row],[respuesta]],respuestas.emociones[],2,0)</f>
        <v>miedo</v>
      </c>
      <c r="K333" s="1">
        <f>+VLOOKUP(bloques1a3[[#This Row],[niño]],BD.niños[[Código]:[edad]],5,0)</f>
        <v>6</v>
      </c>
      <c r="L333" s="1">
        <f>+IF(bloques1a3[[#This Row],[correcta]]=bloques1a3[[#This Row],[respuesta]],1,0)</f>
        <v>1</v>
      </c>
      <c r="M333" s="1">
        <f>+IF(bloques1a3[[#This Row],[Sexo]]="F",1,0)</f>
        <v>0</v>
      </c>
    </row>
    <row r="334" spans="1:13" x14ac:dyDescent="0.55000000000000004">
      <c r="A334">
        <v>11</v>
      </c>
      <c r="B334" s="1" t="s">
        <v>391</v>
      </c>
      <c r="C334" s="1" t="s">
        <v>4</v>
      </c>
      <c r="D334">
        <v>5</v>
      </c>
      <c r="E334" s="1" t="s">
        <v>82</v>
      </c>
      <c r="F334">
        <v>7</v>
      </c>
      <c r="G334" s="1" t="s">
        <v>375</v>
      </c>
      <c r="H334" s="1" t="s">
        <v>29</v>
      </c>
      <c r="I334">
        <v>1</v>
      </c>
      <c r="J334" s="1" t="str">
        <f>+VLOOKUP(bloques1a3[[#This Row],[respuesta]],respuestas.emociones[],2,0)</f>
        <v>asco</v>
      </c>
      <c r="K334" s="1">
        <f>+VLOOKUP(bloques1a3[[#This Row],[niño]],BD.niños[[Código]:[edad]],5,0)</f>
        <v>6</v>
      </c>
      <c r="L334" s="1">
        <f>+IF(bloques1a3[[#This Row],[correcta]]=bloques1a3[[#This Row],[respuesta]],1,0)</f>
        <v>0</v>
      </c>
      <c r="M334" s="1">
        <f>+IF(bloques1a3[[#This Row],[Sexo]]="F",1,0)</f>
        <v>1</v>
      </c>
    </row>
    <row r="335" spans="1:13" x14ac:dyDescent="0.55000000000000004">
      <c r="A335">
        <v>11</v>
      </c>
      <c r="B335" s="1" t="s">
        <v>391</v>
      </c>
      <c r="C335" s="1" t="s">
        <v>4</v>
      </c>
      <c r="D335">
        <v>5</v>
      </c>
      <c r="E335" s="1" t="s">
        <v>85</v>
      </c>
      <c r="F335">
        <v>1</v>
      </c>
      <c r="G335" s="1" t="s">
        <v>375</v>
      </c>
      <c r="H335" s="1" t="s">
        <v>28</v>
      </c>
      <c r="I335">
        <v>1</v>
      </c>
      <c r="J335" s="1" t="str">
        <f>+VLOOKUP(bloques1a3[[#This Row],[respuesta]],respuestas.emociones[],2,0)</f>
        <v>neutra</v>
      </c>
      <c r="K335" s="1">
        <f>+VLOOKUP(bloques1a3[[#This Row],[niño]],BD.niños[[Código]:[edad]],5,0)</f>
        <v>6</v>
      </c>
      <c r="L335" s="1">
        <f>+IF(bloques1a3[[#This Row],[correcta]]=bloques1a3[[#This Row],[respuesta]],1,0)</f>
        <v>0</v>
      </c>
      <c r="M335" s="1">
        <f>+IF(bloques1a3[[#This Row],[Sexo]]="F",1,0)</f>
        <v>0</v>
      </c>
    </row>
    <row r="336" spans="1:13" x14ac:dyDescent="0.55000000000000004">
      <c r="A336">
        <v>11</v>
      </c>
      <c r="B336" s="1" t="s">
        <v>391</v>
      </c>
      <c r="C336" s="1" t="s">
        <v>4</v>
      </c>
      <c r="D336">
        <v>5</v>
      </c>
      <c r="E336" s="1" t="s">
        <v>184</v>
      </c>
      <c r="F336">
        <v>5</v>
      </c>
      <c r="G336" s="1" t="s">
        <v>376</v>
      </c>
      <c r="H336" s="1" t="s">
        <v>28</v>
      </c>
      <c r="I336">
        <v>1</v>
      </c>
      <c r="J336" s="1" t="str">
        <f>+VLOOKUP(bloques1a3[[#This Row],[respuesta]],respuestas.emociones[],2,0)</f>
        <v>miedo</v>
      </c>
      <c r="K336" s="1">
        <f>+VLOOKUP(bloques1a3[[#This Row],[niño]],BD.niños[[Código]:[edad]],5,0)</f>
        <v>7</v>
      </c>
      <c r="L336" s="1">
        <f>+IF(bloques1a3[[#This Row],[correcta]]=bloques1a3[[#This Row],[respuesta]],1,0)</f>
        <v>1</v>
      </c>
      <c r="M336" s="1">
        <f>+IF(bloques1a3[[#This Row],[Sexo]]="F",1,0)</f>
        <v>0</v>
      </c>
    </row>
    <row r="337" spans="1:13" x14ac:dyDescent="0.55000000000000004">
      <c r="A337">
        <v>11</v>
      </c>
      <c r="B337" s="1" t="s">
        <v>391</v>
      </c>
      <c r="C337" s="1" t="s">
        <v>4</v>
      </c>
      <c r="D337">
        <v>5</v>
      </c>
      <c r="E337" s="1" t="s">
        <v>187</v>
      </c>
      <c r="F337">
        <v>5</v>
      </c>
      <c r="G337" s="1" t="s">
        <v>376</v>
      </c>
      <c r="H337" s="1" t="s">
        <v>29</v>
      </c>
      <c r="I337">
        <v>1</v>
      </c>
      <c r="J337" s="1" t="str">
        <f>+VLOOKUP(bloques1a3[[#This Row],[respuesta]],respuestas.emociones[],2,0)</f>
        <v>miedo</v>
      </c>
      <c r="K337" s="1">
        <f>+VLOOKUP(bloques1a3[[#This Row],[niño]],BD.niños[[Código]:[edad]],5,0)</f>
        <v>8</v>
      </c>
      <c r="L337" s="1">
        <f>+IF(bloques1a3[[#This Row],[correcta]]=bloques1a3[[#This Row],[respuesta]],1,0)</f>
        <v>1</v>
      </c>
      <c r="M337" s="1">
        <f>+IF(bloques1a3[[#This Row],[Sexo]]="F",1,0)</f>
        <v>1</v>
      </c>
    </row>
    <row r="338" spans="1:13" x14ac:dyDescent="0.55000000000000004">
      <c r="A338">
        <v>11</v>
      </c>
      <c r="B338" s="1" t="s">
        <v>391</v>
      </c>
      <c r="C338" s="1" t="s">
        <v>4</v>
      </c>
      <c r="D338">
        <v>5</v>
      </c>
      <c r="E338" s="1" t="s">
        <v>192</v>
      </c>
      <c r="F338">
        <v>6</v>
      </c>
      <c r="G338" s="1" t="s">
        <v>376</v>
      </c>
      <c r="H338" s="1" t="s">
        <v>28</v>
      </c>
      <c r="I338">
        <v>1</v>
      </c>
      <c r="J338" s="1" t="str">
        <f>+VLOOKUP(bloques1a3[[#This Row],[respuesta]],respuestas.emociones[],2,0)</f>
        <v>sorpresa</v>
      </c>
      <c r="K338" s="1">
        <f>+VLOOKUP(bloques1a3[[#This Row],[niño]],BD.niños[[Código]:[edad]],5,0)</f>
        <v>7</v>
      </c>
      <c r="L338" s="1">
        <f>+IF(bloques1a3[[#This Row],[correcta]]=bloques1a3[[#This Row],[respuesta]],1,0)</f>
        <v>0</v>
      </c>
      <c r="M338" s="1">
        <f>+IF(bloques1a3[[#This Row],[Sexo]]="F",1,0)</f>
        <v>0</v>
      </c>
    </row>
    <row r="339" spans="1:13" x14ac:dyDescent="0.55000000000000004">
      <c r="A339">
        <v>11</v>
      </c>
      <c r="B339" s="1" t="s">
        <v>391</v>
      </c>
      <c r="C339" s="1" t="s">
        <v>4</v>
      </c>
      <c r="D339">
        <v>5</v>
      </c>
      <c r="E339" s="1" t="s">
        <v>195</v>
      </c>
      <c r="F339">
        <v>6</v>
      </c>
      <c r="G339" s="1" t="s">
        <v>377</v>
      </c>
      <c r="H339" s="1" t="s">
        <v>28</v>
      </c>
      <c r="I339">
        <v>1</v>
      </c>
      <c r="J339" s="1" t="str">
        <f>+VLOOKUP(bloques1a3[[#This Row],[respuesta]],respuestas.emociones[],2,0)</f>
        <v>sorpresa</v>
      </c>
      <c r="K339" s="1">
        <f>+VLOOKUP(bloques1a3[[#This Row],[niño]],BD.niños[[Código]:[edad]],5,0)</f>
        <v>10</v>
      </c>
      <c r="L339" s="1">
        <f>+IF(bloques1a3[[#This Row],[correcta]]=bloques1a3[[#This Row],[respuesta]],1,0)</f>
        <v>0</v>
      </c>
      <c r="M339" s="1">
        <f>+IF(bloques1a3[[#This Row],[Sexo]]="F",1,0)</f>
        <v>0</v>
      </c>
    </row>
    <row r="340" spans="1:13" x14ac:dyDescent="0.55000000000000004">
      <c r="A340">
        <v>11</v>
      </c>
      <c r="B340" s="1" t="s">
        <v>391</v>
      </c>
      <c r="C340" s="1" t="s">
        <v>4</v>
      </c>
      <c r="D340">
        <v>5</v>
      </c>
      <c r="E340" s="1" t="s">
        <v>199</v>
      </c>
      <c r="F340">
        <v>7</v>
      </c>
      <c r="G340" s="1" t="s">
        <v>377</v>
      </c>
      <c r="H340" s="1" t="s">
        <v>28</v>
      </c>
      <c r="I340">
        <v>1</v>
      </c>
      <c r="J340" s="1" t="str">
        <f>+VLOOKUP(bloques1a3[[#This Row],[respuesta]],respuestas.emociones[],2,0)</f>
        <v>asco</v>
      </c>
      <c r="K340" s="1">
        <f>+VLOOKUP(bloques1a3[[#This Row],[niño]],BD.niños[[Código]:[edad]],5,0)</f>
        <v>9</v>
      </c>
      <c r="L340" s="1">
        <f>+IF(bloques1a3[[#This Row],[correcta]]=bloques1a3[[#This Row],[respuesta]],1,0)</f>
        <v>0</v>
      </c>
      <c r="M340" s="1">
        <f>+IF(bloques1a3[[#This Row],[Sexo]]="F",1,0)</f>
        <v>0</v>
      </c>
    </row>
    <row r="341" spans="1:13" x14ac:dyDescent="0.55000000000000004">
      <c r="A341">
        <v>11</v>
      </c>
      <c r="B341" s="1" t="s">
        <v>391</v>
      </c>
      <c r="C341" s="1" t="s">
        <v>4</v>
      </c>
      <c r="D341">
        <v>5</v>
      </c>
      <c r="E341" s="1" t="s">
        <v>203</v>
      </c>
      <c r="F341">
        <v>6</v>
      </c>
      <c r="G341" s="1" t="s">
        <v>377</v>
      </c>
      <c r="H341" s="1" t="s">
        <v>29</v>
      </c>
      <c r="I341">
        <v>1</v>
      </c>
      <c r="J341" s="1" t="str">
        <f>+VLOOKUP(bloques1a3[[#This Row],[respuesta]],respuestas.emociones[],2,0)</f>
        <v>sorpresa</v>
      </c>
      <c r="K341" s="1">
        <f>+VLOOKUP(bloques1a3[[#This Row],[niño]],BD.niños[[Código]:[edad]],5,0)</f>
        <v>9</v>
      </c>
      <c r="L341" s="1">
        <f>+IF(bloques1a3[[#This Row],[correcta]]=bloques1a3[[#This Row],[respuesta]],1,0)</f>
        <v>0</v>
      </c>
      <c r="M341" s="1">
        <f>+IF(bloques1a3[[#This Row],[Sexo]]="F",1,0)</f>
        <v>1</v>
      </c>
    </row>
    <row r="342" spans="1:13" x14ac:dyDescent="0.55000000000000004">
      <c r="A342">
        <v>11</v>
      </c>
      <c r="B342" s="1" t="s">
        <v>391</v>
      </c>
      <c r="C342" s="1" t="s">
        <v>4</v>
      </c>
      <c r="D342">
        <v>5</v>
      </c>
      <c r="E342" s="1" t="s">
        <v>206</v>
      </c>
      <c r="F342">
        <v>5</v>
      </c>
      <c r="G342" s="1" t="s">
        <v>377</v>
      </c>
      <c r="H342" s="1" t="s">
        <v>29</v>
      </c>
      <c r="I342">
        <v>1</v>
      </c>
      <c r="J342" s="1" t="str">
        <f>+VLOOKUP(bloques1a3[[#This Row],[respuesta]],respuestas.emociones[],2,0)</f>
        <v>miedo</v>
      </c>
      <c r="K342" s="1">
        <f>+VLOOKUP(bloques1a3[[#This Row],[niño]],BD.niños[[Código]:[edad]],5,0)</f>
        <v>10</v>
      </c>
      <c r="L342" s="1">
        <f>+IF(bloques1a3[[#This Row],[correcta]]=bloques1a3[[#This Row],[respuesta]],1,0)</f>
        <v>1</v>
      </c>
      <c r="M342" s="1">
        <f>+IF(bloques1a3[[#This Row],[Sexo]]="F",1,0)</f>
        <v>1</v>
      </c>
    </row>
    <row r="343" spans="1:13" x14ac:dyDescent="0.55000000000000004">
      <c r="A343">
        <v>11</v>
      </c>
      <c r="B343" s="1" t="s">
        <v>391</v>
      </c>
      <c r="C343" s="1" t="s">
        <v>4</v>
      </c>
      <c r="D343">
        <v>5</v>
      </c>
      <c r="E343" s="1" t="s">
        <v>210</v>
      </c>
      <c r="F343">
        <v>6</v>
      </c>
      <c r="G343" s="1" t="s">
        <v>376</v>
      </c>
      <c r="H343" s="1" t="s">
        <v>28</v>
      </c>
      <c r="I343">
        <v>1</v>
      </c>
      <c r="J343" s="1" t="str">
        <f>+VLOOKUP(bloques1a3[[#This Row],[respuesta]],respuestas.emociones[],2,0)</f>
        <v>sorpresa</v>
      </c>
      <c r="K343" s="1">
        <f>+VLOOKUP(bloques1a3[[#This Row],[niño]],BD.niños[[Código]:[edad]],5,0)</f>
        <v>7</v>
      </c>
      <c r="L343" s="1">
        <f>+IF(bloques1a3[[#This Row],[correcta]]=bloques1a3[[#This Row],[respuesta]],1,0)</f>
        <v>0</v>
      </c>
      <c r="M343" s="1">
        <f>+IF(bloques1a3[[#This Row],[Sexo]]="F",1,0)</f>
        <v>0</v>
      </c>
    </row>
    <row r="344" spans="1:13" x14ac:dyDescent="0.55000000000000004">
      <c r="A344">
        <v>11</v>
      </c>
      <c r="B344" s="1" t="s">
        <v>391</v>
      </c>
      <c r="C344" s="1" t="s">
        <v>4</v>
      </c>
      <c r="D344">
        <v>5</v>
      </c>
      <c r="E344" s="1" t="s">
        <v>274</v>
      </c>
      <c r="F344">
        <v>5</v>
      </c>
      <c r="G344" s="1" t="s">
        <v>375</v>
      </c>
      <c r="H344" s="1" t="s">
        <v>28</v>
      </c>
      <c r="I344">
        <v>1</v>
      </c>
      <c r="J344" s="1" t="str">
        <f>+VLOOKUP(bloques1a3[[#This Row],[respuesta]],respuestas.emociones[],2,0)</f>
        <v>miedo</v>
      </c>
      <c r="K344" s="1">
        <f>+VLOOKUP(bloques1a3[[#This Row],[niño]],BD.niños[[Código]:[edad]],5,0)</f>
        <v>6</v>
      </c>
      <c r="L344" s="1">
        <f>+IF(bloques1a3[[#This Row],[correcta]]=bloques1a3[[#This Row],[respuesta]],1,0)</f>
        <v>1</v>
      </c>
      <c r="M344" s="1">
        <f>+IF(bloques1a3[[#This Row],[Sexo]]="F",1,0)</f>
        <v>0</v>
      </c>
    </row>
    <row r="345" spans="1:13" x14ac:dyDescent="0.55000000000000004">
      <c r="A345">
        <v>11</v>
      </c>
      <c r="B345" s="1" t="s">
        <v>391</v>
      </c>
      <c r="C345" s="1" t="s">
        <v>4</v>
      </c>
      <c r="D345">
        <v>5</v>
      </c>
      <c r="E345" s="1" t="s">
        <v>276</v>
      </c>
      <c r="F345">
        <v>6</v>
      </c>
      <c r="G345" s="1" t="s">
        <v>375</v>
      </c>
      <c r="H345" s="1" t="s">
        <v>28</v>
      </c>
      <c r="I345">
        <v>1</v>
      </c>
      <c r="J345" s="1" t="str">
        <f>+VLOOKUP(bloques1a3[[#This Row],[respuesta]],respuestas.emociones[],2,0)</f>
        <v>sorpresa</v>
      </c>
      <c r="K345" s="1">
        <f>+VLOOKUP(bloques1a3[[#This Row],[niño]],BD.niños[[Código]:[edad]],5,0)</f>
        <v>6</v>
      </c>
      <c r="L345" s="1">
        <f>+IF(bloques1a3[[#This Row],[correcta]]=bloques1a3[[#This Row],[respuesta]],1,0)</f>
        <v>0</v>
      </c>
      <c r="M345" s="1">
        <f>+IF(bloques1a3[[#This Row],[Sexo]]="F",1,0)</f>
        <v>0</v>
      </c>
    </row>
    <row r="346" spans="1:13" x14ac:dyDescent="0.55000000000000004">
      <c r="A346">
        <v>11</v>
      </c>
      <c r="B346" s="1" t="s">
        <v>391</v>
      </c>
      <c r="C346" s="1" t="s">
        <v>4</v>
      </c>
      <c r="D346">
        <v>5</v>
      </c>
      <c r="E346" s="1" t="s">
        <v>279</v>
      </c>
      <c r="F346">
        <v>5</v>
      </c>
      <c r="G346" s="1" t="s">
        <v>376</v>
      </c>
      <c r="H346" s="1" t="s">
        <v>29</v>
      </c>
      <c r="I346">
        <v>1</v>
      </c>
      <c r="J346" s="1" t="str">
        <f>+VLOOKUP(bloques1a3[[#This Row],[respuesta]],respuestas.emociones[],2,0)</f>
        <v>miedo</v>
      </c>
      <c r="K346" s="1">
        <f>+VLOOKUP(bloques1a3[[#This Row],[niño]],BD.niños[[Código]:[edad]],5,0)</f>
        <v>7</v>
      </c>
      <c r="L346" s="1">
        <f>+IF(bloques1a3[[#This Row],[correcta]]=bloques1a3[[#This Row],[respuesta]],1,0)</f>
        <v>1</v>
      </c>
      <c r="M346" s="1">
        <f>+IF(bloques1a3[[#This Row],[Sexo]]="F",1,0)</f>
        <v>1</v>
      </c>
    </row>
    <row r="347" spans="1:13" x14ac:dyDescent="0.55000000000000004">
      <c r="A347">
        <v>11</v>
      </c>
      <c r="B347" s="1" t="s">
        <v>391</v>
      </c>
      <c r="C347" s="1" t="s">
        <v>4</v>
      </c>
      <c r="D347">
        <v>5</v>
      </c>
      <c r="E347" s="1" t="s">
        <v>282</v>
      </c>
      <c r="F347">
        <v>6</v>
      </c>
      <c r="G347" s="1" t="s">
        <v>375</v>
      </c>
      <c r="H347" s="1" t="s">
        <v>29</v>
      </c>
      <c r="I347">
        <v>1</v>
      </c>
      <c r="J347" s="1" t="str">
        <f>+VLOOKUP(bloques1a3[[#This Row],[respuesta]],respuestas.emociones[],2,0)</f>
        <v>sorpresa</v>
      </c>
      <c r="K347" s="1">
        <f>+VLOOKUP(bloques1a3[[#This Row],[niño]],BD.niños[[Código]:[edad]],5,0)</f>
        <v>5</v>
      </c>
      <c r="L347" s="1">
        <f>+IF(bloques1a3[[#This Row],[correcta]]=bloques1a3[[#This Row],[respuesta]],1,0)</f>
        <v>0</v>
      </c>
      <c r="M347" s="1">
        <f>+IF(bloques1a3[[#This Row],[Sexo]]="F",1,0)</f>
        <v>1</v>
      </c>
    </row>
    <row r="348" spans="1:13" x14ac:dyDescent="0.55000000000000004">
      <c r="A348">
        <v>11</v>
      </c>
      <c r="B348" s="1" t="s">
        <v>391</v>
      </c>
      <c r="C348" s="1" t="s">
        <v>4</v>
      </c>
      <c r="D348">
        <v>5</v>
      </c>
      <c r="E348" s="1" t="s">
        <v>352</v>
      </c>
      <c r="F348">
        <v>5</v>
      </c>
      <c r="G348" s="1" t="s">
        <v>376</v>
      </c>
      <c r="H348" s="1" t="s">
        <v>29</v>
      </c>
      <c r="I348">
        <v>1</v>
      </c>
      <c r="J348" s="1" t="str">
        <f>+VLOOKUP(bloques1a3[[#This Row],[respuesta]],respuestas.emociones[],2,0)</f>
        <v>miedo</v>
      </c>
      <c r="K348" s="1">
        <f>+VLOOKUP(bloques1a3[[#This Row],[niño]],BD.niños[[Código]:[edad]],5,0)</f>
        <v>8</v>
      </c>
      <c r="L348" s="1">
        <f>+IF(bloques1a3[[#This Row],[correcta]]=bloques1a3[[#This Row],[respuesta]],1,0)</f>
        <v>1</v>
      </c>
      <c r="M348" s="1">
        <f>+IF(bloques1a3[[#This Row],[Sexo]]="F",1,0)</f>
        <v>1</v>
      </c>
    </row>
    <row r="349" spans="1:13" x14ac:dyDescent="0.55000000000000004">
      <c r="A349">
        <v>11</v>
      </c>
      <c r="B349" s="1" t="s">
        <v>391</v>
      </c>
      <c r="C349" s="1" t="s">
        <v>4</v>
      </c>
      <c r="D349">
        <v>5</v>
      </c>
      <c r="E349" s="1" t="s">
        <v>357</v>
      </c>
      <c r="F349">
        <v>5</v>
      </c>
      <c r="G349" s="1" t="s">
        <v>376</v>
      </c>
      <c r="H349" s="1" t="s">
        <v>28</v>
      </c>
      <c r="I349">
        <v>1</v>
      </c>
      <c r="J349" s="1" t="str">
        <f>+VLOOKUP(bloques1a3[[#This Row],[respuesta]],respuestas.emociones[],2,0)</f>
        <v>miedo</v>
      </c>
      <c r="K349" s="1">
        <f>+VLOOKUP(bloques1a3[[#This Row],[niño]],BD.niños[[Código]:[edad]],5,0)</f>
        <v>7</v>
      </c>
      <c r="L349" s="1">
        <f>+IF(bloques1a3[[#This Row],[correcta]]=bloques1a3[[#This Row],[respuesta]],1,0)</f>
        <v>1</v>
      </c>
      <c r="M349" s="1">
        <f>+IF(bloques1a3[[#This Row],[Sexo]]="F",1,0)</f>
        <v>0</v>
      </c>
    </row>
    <row r="350" spans="1:13" x14ac:dyDescent="0.55000000000000004">
      <c r="A350">
        <v>11</v>
      </c>
      <c r="B350" s="1" t="s">
        <v>391</v>
      </c>
      <c r="C350" s="1" t="s">
        <v>4</v>
      </c>
      <c r="D350">
        <v>5</v>
      </c>
      <c r="E350" s="1" t="s">
        <v>360</v>
      </c>
      <c r="F350">
        <v>6</v>
      </c>
      <c r="G350" s="1" t="s">
        <v>377</v>
      </c>
      <c r="H350" s="1" t="s">
        <v>28</v>
      </c>
      <c r="I350">
        <v>1</v>
      </c>
      <c r="J350" s="1" t="str">
        <f>+VLOOKUP(bloques1a3[[#This Row],[respuesta]],respuestas.emociones[],2,0)</f>
        <v>sorpresa</v>
      </c>
      <c r="K350" s="1">
        <f>+VLOOKUP(bloques1a3[[#This Row],[niño]],BD.niños[[Código]:[edad]],5,0)</f>
        <v>9</v>
      </c>
      <c r="L350" s="1">
        <f>+IF(bloques1a3[[#This Row],[correcta]]=bloques1a3[[#This Row],[respuesta]],1,0)</f>
        <v>0</v>
      </c>
      <c r="M350" s="1">
        <f>+IF(bloques1a3[[#This Row],[Sexo]]="F",1,0)</f>
        <v>0</v>
      </c>
    </row>
    <row r="351" spans="1:13" x14ac:dyDescent="0.55000000000000004">
      <c r="A351">
        <v>11</v>
      </c>
      <c r="B351" s="1" t="s">
        <v>391</v>
      </c>
      <c r="C351" s="1" t="s">
        <v>4</v>
      </c>
      <c r="D351">
        <v>5</v>
      </c>
      <c r="E351" s="1" t="s">
        <v>364</v>
      </c>
      <c r="F351">
        <v>6</v>
      </c>
      <c r="G351" s="1" t="s">
        <v>377</v>
      </c>
      <c r="H351" s="1" t="s">
        <v>28</v>
      </c>
      <c r="I351">
        <v>1</v>
      </c>
      <c r="J351" s="1" t="str">
        <f>+VLOOKUP(bloques1a3[[#This Row],[respuesta]],respuestas.emociones[],2,0)</f>
        <v>sorpresa</v>
      </c>
      <c r="K351" s="1">
        <f>+VLOOKUP(bloques1a3[[#This Row],[niño]],BD.niños[[Código]:[edad]],5,0)</f>
        <v>10</v>
      </c>
      <c r="L351" s="1">
        <f>+IF(bloques1a3[[#This Row],[correcta]]=bloques1a3[[#This Row],[respuesta]],1,0)</f>
        <v>0</v>
      </c>
      <c r="M351" s="1">
        <f>+IF(bloques1a3[[#This Row],[Sexo]]="F",1,0)</f>
        <v>0</v>
      </c>
    </row>
    <row r="352" spans="1:13" x14ac:dyDescent="0.55000000000000004">
      <c r="A352">
        <v>11</v>
      </c>
      <c r="B352" s="1" t="s">
        <v>391</v>
      </c>
      <c r="C352" s="1" t="s">
        <v>4</v>
      </c>
      <c r="D352">
        <v>5</v>
      </c>
      <c r="E352" s="1" t="s">
        <v>368</v>
      </c>
      <c r="F352">
        <v>6</v>
      </c>
      <c r="G352" s="1" t="s">
        <v>377</v>
      </c>
      <c r="H352" s="1" t="s">
        <v>28</v>
      </c>
      <c r="I352">
        <v>1</v>
      </c>
      <c r="J352" s="1" t="str">
        <f>+VLOOKUP(bloques1a3[[#This Row],[respuesta]],respuestas.emociones[],2,0)</f>
        <v>sorpresa</v>
      </c>
      <c r="K352" s="1">
        <f>+VLOOKUP(bloques1a3[[#This Row],[niño]],BD.niños[[Código]:[edad]],5,0)</f>
        <v>11</v>
      </c>
      <c r="L352" s="1">
        <f>+IF(bloques1a3[[#This Row],[correcta]]=bloques1a3[[#This Row],[respuesta]],1,0)</f>
        <v>0</v>
      </c>
      <c r="M352" s="1">
        <f>+IF(bloques1a3[[#This Row],[Sexo]]="F",1,0)</f>
        <v>0</v>
      </c>
    </row>
    <row r="353" spans="1:13" x14ac:dyDescent="0.55000000000000004">
      <c r="A353">
        <v>11</v>
      </c>
      <c r="B353" s="1" t="s">
        <v>391</v>
      </c>
      <c r="C353" s="1" t="s">
        <v>4</v>
      </c>
      <c r="D353">
        <v>5</v>
      </c>
      <c r="E353" s="1" t="s">
        <v>371</v>
      </c>
      <c r="F353">
        <v>5</v>
      </c>
      <c r="G353" s="1" t="s">
        <v>377</v>
      </c>
      <c r="H353" s="1" t="s">
        <v>29</v>
      </c>
      <c r="I353">
        <v>1</v>
      </c>
      <c r="J353" s="1" t="str">
        <f>+VLOOKUP(bloques1a3[[#This Row],[respuesta]],respuestas.emociones[],2,0)</f>
        <v>miedo</v>
      </c>
      <c r="K353" s="1">
        <f>+VLOOKUP(bloques1a3[[#This Row],[niño]],BD.niños[[Código]:[edad]],5,0)</f>
        <v>9</v>
      </c>
      <c r="L353" s="1">
        <f>+IF(bloques1a3[[#This Row],[correcta]]=bloques1a3[[#This Row],[respuesta]],1,0)</f>
        <v>1</v>
      </c>
      <c r="M353" s="1">
        <f>+IF(bloques1a3[[#This Row],[Sexo]]="F",1,0)</f>
        <v>1</v>
      </c>
    </row>
    <row r="354" spans="1:13" x14ac:dyDescent="0.55000000000000004">
      <c r="A354">
        <v>12</v>
      </c>
      <c r="B354" s="1" t="s">
        <v>392</v>
      </c>
      <c r="C354" s="1" t="s">
        <v>3</v>
      </c>
      <c r="D354">
        <v>4</v>
      </c>
      <c r="E354" s="1" t="s">
        <v>36</v>
      </c>
      <c r="F354">
        <v>1</v>
      </c>
      <c r="G354" s="1" t="s">
        <v>375</v>
      </c>
      <c r="H354" s="1" t="s">
        <v>28</v>
      </c>
      <c r="I354">
        <v>1</v>
      </c>
      <c r="J354" s="1" t="str">
        <f>+VLOOKUP(bloques1a3[[#This Row],[respuesta]],respuestas.emociones[],2,0)</f>
        <v>neutra</v>
      </c>
      <c r="K354" s="1">
        <f>+VLOOKUP(bloques1a3[[#This Row],[niño]],BD.niños[[Código]:[edad]],5,0)</f>
        <v>5</v>
      </c>
      <c r="L354" s="1">
        <f>+IF(bloques1a3[[#This Row],[correcta]]=bloques1a3[[#This Row],[respuesta]],1,0)</f>
        <v>0</v>
      </c>
      <c r="M354" s="1">
        <f>+IF(bloques1a3[[#This Row],[Sexo]]="F",1,0)</f>
        <v>0</v>
      </c>
    </row>
    <row r="355" spans="1:13" x14ac:dyDescent="0.55000000000000004">
      <c r="A355">
        <v>12</v>
      </c>
      <c r="B355" s="1" t="s">
        <v>392</v>
      </c>
      <c r="C355" s="1" t="s">
        <v>3</v>
      </c>
      <c r="D355">
        <v>4</v>
      </c>
      <c r="E355" s="1" t="s">
        <v>40</v>
      </c>
      <c r="F355">
        <v>7</v>
      </c>
      <c r="G355" s="1" t="s">
        <v>376</v>
      </c>
      <c r="H355" s="1" t="s">
        <v>28</v>
      </c>
      <c r="I355">
        <v>1</v>
      </c>
      <c r="J355" s="1" t="str">
        <f>+VLOOKUP(bloques1a3[[#This Row],[respuesta]],respuestas.emociones[],2,0)</f>
        <v>asco</v>
      </c>
      <c r="K355" s="1">
        <f>+VLOOKUP(bloques1a3[[#This Row],[niño]],BD.niños[[Código]:[edad]],5,0)</f>
        <v>7</v>
      </c>
      <c r="L355" s="1">
        <f>+IF(bloques1a3[[#This Row],[correcta]]=bloques1a3[[#This Row],[respuesta]],1,0)</f>
        <v>0</v>
      </c>
      <c r="M355" s="1">
        <f>+IF(bloques1a3[[#This Row],[Sexo]]="F",1,0)</f>
        <v>0</v>
      </c>
    </row>
    <row r="356" spans="1:13" x14ac:dyDescent="0.55000000000000004">
      <c r="A356">
        <v>12</v>
      </c>
      <c r="B356" s="1" t="s">
        <v>392</v>
      </c>
      <c r="C356" s="1" t="s">
        <v>3</v>
      </c>
      <c r="D356">
        <v>4</v>
      </c>
      <c r="E356" s="1" t="s">
        <v>44</v>
      </c>
      <c r="F356">
        <v>4</v>
      </c>
      <c r="G356" s="1" t="s">
        <v>376</v>
      </c>
      <c r="H356" s="1" t="s">
        <v>29</v>
      </c>
      <c r="I356">
        <v>1</v>
      </c>
      <c r="J356" s="1" t="str">
        <f>+VLOOKUP(bloques1a3[[#This Row],[respuesta]],respuestas.emociones[],2,0)</f>
        <v>enojo</v>
      </c>
      <c r="K356" s="1">
        <f>+VLOOKUP(bloques1a3[[#This Row],[niño]],BD.niños[[Código]:[edad]],5,0)</f>
        <v>7</v>
      </c>
      <c r="L356" s="1">
        <f>+IF(bloques1a3[[#This Row],[correcta]]=bloques1a3[[#This Row],[respuesta]],1,0)</f>
        <v>1</v>
      </c>
      <c r="M356" s="1">
        <f>+IF(bloques1a3[[#This Row],[Sexo]]="F",1,0)</f>
        <v>1</v>
      </c>
    </row>
    <row r="357" spans="1:13" x14ac:dyDescent="0.55000000000000004">
      <c r="A357">
        <v>12</v>
      </c>
      <c r="B357" s="1" t="s">
        <v>392</v>
      </c>
      <c r="C357" s="1" t="s">
        <v>3</v>
      </c>
      <c r="D357">
        <v>4</v>
      </c>
      <c r="E357" s="1" t="s">
        <v>48</v>
      </c>
      <c r="F357">
        <v>1</v>
      </c>
      <c r="G357" s="1" t="s">
        <v>376</v>
      </c>
      <c r="H357" s="1" t="s">
        <v>29</v>
      </c>
      <c r="I357">
        <v>1</v>
      </c>
      <c r="J357" s="1" t="str">
        <f>+VLOOKUP(bloques1a3[[#This Row],[respuesta]],respuestas.emociones[],2,0)</f>
        <v>neutra</v>
      </c>
      <c r="K357" s="1">
        <f>+VLOOKUP(bloques1a3[[#This Row],[niño]],BD.niños[[Código]:[edad]],5,0)</f>
        <v>7</v>
      </c>
      <c r="L357" s="1">
        <f>+IF(bloques1a3[[#This Row],[correcta]]=bloques1a3[[#This Row],[respuesta]],1,0)</f>
        <v>0</v>
      </c>
      <c r="M357" s="1">
        <f>+IF(bloques1a3[[#This Row],[Sexo]]="F",1,0)</f>
        <v>1</v>
      </c>
    </row>
    <row r="358" spans="1:13" x14ac:dyDescent="0.55000000000000004">
      <c r="A358">
        <v>12</v>
      </c>
      <c r="B358" s="1" t="s">
        <v>392</v>
      </c>
      <c r="C358" s="1" t="s">
        <v>3</v>
      </c>
      <c r="D358">
        <v>4</v>
      </c>
      <c r="E358" s="1" t="s">
        <v>52</v>
      </c>
      <c r="F358">
        <v>4</v>
      </c>
      <c r="G358" s="1" t="s">
        <v>376</v>
      </c>
      <c r="H358" s="1" t="s">
        <v>29</v>
      </c>
      <c r="I358">
        <v>1</v>
      </c>
      <c r="J358" s="1" t="str">
        <f>+VLOOKUP(bloques1a3[[#This Row],[respuesta]],respuestas.emociones[],2,0)</f>
        <v>enojo</v>
      </c>
      <c r="K358" s="1">
        <f>+VLOOKUP(bloques1a3[[#This Row],[niño]],BD.niños[[Código]:[edad]],5,0)</f>
        <v>7</v>
      </c>
      <c r="L358" s="1">
        <f>+IF(bloques1a3[[#This Row],[correcta]]=bloques1a3[[#This Row],[respuesta]],1,0)</f>
        <v>1</v>
      </c>
      <c r="M358" s="1">
        <f>+IF(bloques1a3[[#This Row],[Sexo]]="F",1,0)</f>
        <v>1</v>
      </c>
    </row>
    <row r="359" spans="1:13" x14ac:dyDescent="0.55000000000000004">
      <c r="A359">
        <v>12</v>
      </c>
      <c r="B359" s="1" t="s">
        <v>392</v>
      </c>
      <c r="C359" s="1" t="s">
        <v>3</v>
      </c>
      <c r="D359">
        <v>4</v>
      </c>
      <c r="E359" s="1" t="s">
        <v>56</v>
      </c>
      <c r="F359">
        <v>1</v>
      </c>
      <c r="G359" s="1" t="s">
        <v>376</v>
      </c>
      <c r="H359" s="1" t="s">
        <v>29</v>
      </c>
      <c r="I359">
        <v>1</v>
      </c>
      <c r="J359" s="1" t="str">
        <f>+VLOOKUP(bloques1a3[[#This Row],[respuesta]],respuestas.emociones[],2,0)</f>
        <v>neutra</v>
      </c>
      <c r="K359" s="1">
        <f>+VLOOKUP(bloques1a3[[#This Row],[niño]],BD.niños[[Código]:[edad]],5,0)</f>
        <v>8</v>
      </c>
      <c r="L359" s="1">
        <f>+IF(bloques1a3[[#This Row],[correcta]]=bloques1a3[[#This Row],[respuesta]],1,0)</f>
        <v>0</v>
      </c>
      <c r="M359" s="1">
        <f>+IF(bloques1a3[[#This Row],[Sexo]]="F",1,0)</f>
        <v>1</v>
      </c>
    </row>
    <row r="360" spans="1:13" x14ac:dyDescent="0.55000000000000004">
      <c r="A360">
        <v>12</v>
      </c>
      <c r="B360" s="1" t="s">
        <v>392</v>
      </c>
      <c r="C360" s="1" t="s">
        <v>3</v>
      </c>
      <c r="D360">
        <v>4</v>
      </c>
      <c r="E360" s="1" t="s">
        <v>60</v>
      </c>
      <c r="F360">
        <v>6</v>
      </c>
      <c r="G360" s="1" t="s">
        <v>377</v>
      </c>
      <c r="H360" s="1" t="s">
        <v>28</v>
      </c>
      <c r="I360">
        <v>1</v>
      </c>
      <c r="J360" s="1" t="str">
        <f>+VLOOKUP(bloques1a3[[#This Row],[respuesta]],respuestas.emociones[],2,0)</f>
        <v>sorpresa</v>
      </c>
      <c r="K360" s="1">
        <f>+VLOOKUP(bloques1a3[[#This Row],[niño]],BD.niños[[Código]:[edad]],5,0)</f>
        <v>10</v>
      </c>
      <c r="L360" s="1">
        <f>+IF(bloques1a3[[#This Row],[correcta]]=bloques1a3[[#This Row],[respuesta]],1,0)</f>
        <v>0</v>
      </c>
      <c r="M360" s="1">
        <f>+IF(bloques1a3[[#This Row],[Sexo]]="F",1,0)</f>
        <v>0</v>
      </c>
    </row>
    <row r="361" spans="1:13" x14ac:dyDescent="0.55000000000000004">
      <c r="A361">
        <v>12</v>
      </c>
      <c r="B361" s="1" t="s">
        <v>392</v>
      </c>
      <c r="C361" s="1" t="s">
        <v>3</v>
      </c>
      <c r="D361">
        <v>4</v>
      </c>
      <c r="E361" s="1" t="s">
        <v>64</v>
      </c>
      <c r="F361">
        <v>4</v>
      </c>
      <c r="G361" s="1" t="s">
        <v>377</v>
      </c>
      <c r="H361" s="1" t="s">
        <v>29</v>
      </c>
      <c r="I361">
        <v>1</v>
      </c>
      <c r="J361" s="1" t="str">
        <f>+VLOOKUP(bloques1a3[[#This Row],[respuesta]],respuestas.emociones[],2,0)</f>
        <v>enojo</v>
      </c>
      <c r="K361" s="1">
        <f>+VLOOKUP(bloques1a3[[#This Row],[niño]],BD.niños[[Código]:[edad]],5,0)</f>
        <v>9</v>
      </c>
      <c r="L361" s="1">
        <f>+IF(bloques1a3[[#This Row],[correcta]]=bloques1a3[[#This Row],[respuesta]],1,0)</f>
        <v>1</v>
      </c>
      <c r="M361" s="1">
        <f>+IF(bloques1a3[[#This Row],[Sexo]]="F",1,0)</f>
        <v>1</v>
      </c>
    </row>
    <row r="362" spans="1:13" x14ac:dyDescent="0.55000000000000004">
      <c r="A362">
        <v>12</v>
      </c>
      <c r="B362" s="1" t="s">
        <v>392</v>
      </c>
      <c r="C362" s="1" t="s">
        <v>3</v>
      </c>
      <c r="D362">
        <v>4</v>
      </c>
      <c r="E362" s="1" t="s">
        <v>68</v>
      </c>
      <c r="F362">
        <v>4</v>
      </c>
      <c r="G362" s="1" t="s">
        <v>377</v>
      </c>
      <c r="H362" s="1" t="s">
        <v>28</v>
      </c>
      <c r="I362">
        <v>1</v>
      </c>
      <c r="J362" s="1" t="str">
        <f>+VLOOKUP(bloques1a3[[#This Row],[respuesta]],respuestas.emociones[],2,0)</f>
        <v>enojo</v>
      </c>
      <c r="K362" s="1">
        <f>+VLOOKUP(bloques1a3[[#This Row],[niño]],BD.niños[[Código]:[edad]],5,0)</f>
        <v>10</v>
      </c>
      <c r="L362" s="1">
        <f>+IF(bloques1a3[[#This Row],[correcta]]=bloques1a3[[#This Row],[respuesta]],1,0)</f>
        <v>1</v>
      </c>
      <c r="M362" s="1">
        <f>+IF(bloques1a3[[#This Row],[Sexo]]="F",1,0)</f>
        <v>0</v>
      </c>
    </row>
    <row r="363" spans="1:13" x14ac:dyDescent="0.55000000000000004">
      <c r="A363">
        <v>12</v>
      </c>
      <c r="B363" s="1" t="s">
        <v>392</v>
      </c>
      <c r="C363" s="1" t="s">
        <v>3</v>
      </c>
      <c r="D363">
        <v>4</v>
      </c>
      <c r="E363" s="1" t="s">
        <v>72</v>
      </c>
      <c r="F363">
        <v>1</v>
      </c>
      <c r="G363" s="1" t="s">
        <v>377</v>
      </c>
      <c r="H363" s="1" t="s">
        <v>29</v>
      </c>
      <c r="I363">
        <v>1</v>
      </c>
      <c r="J363" s="1" t="str">
        <f>+VLOOKUP(bloques1a3[[#This Row],[respuesta]],respuestas.emociones[],2,0)</f>
        <v>neutra</v>
      </c>
      <c r="K363" s="1">
        <f>+VLOOKUP(bloques1a3[[#This Row],[niño]],BD.niños[[Código]:[edad]],5,0)</f>
        <v>9</v>
      </c>
      <c r="L363" s="1">
        <f>+IF(bloques1a3[[#This Row],[correcta]]=bloques1a3[[#This Row],[respuesta]],1,0)</f>
        <v>0</v>
      </c>
      <c r="M363" s="1">
        <f>+IF(bloques1a3[[#This Row],[Sexo]]="F",1,0)</f>
        <v>1</v>
      </c>
    </row>
    <row r="364" spans="1:13" x14ac:dyDescent="0.55000000000000004">
      <c r="A364">
        <v>12</v>
      </c>
      <c r="B364" s="1" t="s">
        <v>392</v>
      </c>
      <c r="C364" s="1" t="s">
        <v>3</v>
      </c>
      <c r="D364">
        <v>4</v>
      </c>
      <c r="E364" s="1" t="s">
        <v>75</v>
      </c>
      <c r="F364">
        <v>4</v>
      </c>
      <c r="G364" s="1" t="s">
        <v>377</v>
      </c>
      <c r="H364" s="1" t="s">
        <v>29</v>
      </c>
      <c r="I364">
        <v>1</v>
      </c>
      <c r="J364" s="1" t="str">
        <f>+VLOOKUP(bloques1a3[[#This Row],[respuesta]],respuestas.emociones[],2,0)</f>
        <v>enojo</v>
      </c>
      <c r="K364" s="1">
        <f>+VLOOKUP(bloques1a3[[#This Row],[niño]],BD.niños[[Código]:[edad]],5,0)</f>
        <v>10</v>
      </c>
      <c r="L364" s="1">
        <f>+IF(bloques1a3[[#This Row],[correcta]]=bloques1a3[[#This Row],[respuesta]],1,0)</f>
        <v>1</v>
      </c>
      <c r="M364" s="1">
        <f>+IF(bloques1a3[[#This Row],[Sexo]]="F",1,0)</f>
        <v>1</v>
      </c>
    </row>
    <row r="365" spans="1:13" x14ac:dyDescent="0.55000000000000004">
      <c r="A365">
        <v>12</v>
      </c>
      <c r="B365" s="1" t="s">
        <v>392</v>
      </c>
      <c r="C365" s="1" t="s">
        <v>3</v>
      </c>
      <c r="D365">
        <v>4</v>
      </c>
      <c r="E365" s="1" t="s">
        <v>78</v>
      </c>
      <c r="F365">
        <v>4</v>
      </c>
      <c r="G365" s="1" t="s">
        <v>375</v>
      </c>
      <c r="H365" s="1" t="s">
        <v>28</v>
      </c>
      <c r="I365">
        <v>1</v>
      </c>
      <c r="J365" s="1" t="str">
        <f>+VLOOKUP(bloques1a3[[#This Row],[respuesta]],respuestas.emociones[],2,0)</f>
        <v>enojo</v>
      </c>
      <c r="K365" s="1">
        <f>+VLOOKUP(bloques1a3[[#This Row],[niño]],BD.niños[[Código]:[edad]],5,0)</f>
        <v>6</v>
      </c>
      <c r="L365" s="1">
        <f>+IF(bloques1a3[[#This Row],[correcta]]=bloques1a3[[#This Row],[respuesta]],1,0)</f>
        <v>1</v>
      </c>
      <c r="M365" s="1">
        <f>+IF(bloques1a3[[#This Row],[Sexo]]="F",1,0)</f>
        <v>0</v>
      </c>
    </row>
    <row r="366" spans="1:13" x14ac:dyDescent="0.55000000000000004">
      <c r="A366">
        <v>12</v>
      </c>
      <c r="B366" s="1" t="s">
        <v>392</v>
      </c>
      <c r="C366" s="1" t="s">
        <v>3</v>
      </c>
      <c r="D366">
        <v>4</v>
      </c>
      <c r="E366" s="1" t="s">
        <v>82</v>
      </c>
      <c r="F366">
        <v>2</v>
      </c>
      <c r="G366" s="1" t="s">
        <v>375</v>
      </c>
      <c r="H366" s="1" t="s">
        <v>29</v>
      </c>
      <c r="I366">
        <v>1</v>
      </c>
      <c r="J366" s="1" t="str">
        <f>+VLOOKUP(bloques1a3[[#This Row],[respuesta]],respuestas.emociones[],2,0)</f>
        <v>alegria</v>
      </c>
      <c r="K366" s="1">
        <f>+VLOOKUP(bloques1a3[[#This Row],[niño]],BD.niños[[Código]:[edad]],5,0)</f>
        <v>6</v>
      </c>
      <c r="L366" s="1">
        <f>+IF(bloques1a3[[#This Row],[correcta]]=bloques1a3[[#This Row],[respuesta]],1,0)</f>
        <v>0</v>
      </c>
      <c r="M366" s="1">
        <f>+IF(bloques1a3[[#This Row],[Sexo]]="F",1,0)</f>
        <v>1</v>
      </c>
    </row>
    <row r="367" spans="1:13" x14ac:dyDescent="0.55000000000000004">
      <c r="A367">
        <v>12</v>
      </c>
      <c r="B367" s="1" t="s">
        <v>392</v>
      </c>
      <c r="C367" s="1" t="s">
        <v>3</v>
      </c>
      <c r="D367">
        <v>4</v>
      </c>
      <c r="E367" s="1" t="s">
        <v>85</v>
      </c>
      <c r="F367">
        <v>4</v>
      </c>
      <c r="G367" s="1" t="s">
        <v>375</v>
      </c>
      <c r="H367" s="1" t="s">
        <v>28</v>
      </c>
      <c r="I367">
        <v>1</v>
      </c>
      <c r="J367" s="1" t="str">
        <f>+VLOOKUP(bloques1a3[[#This Row],[respuesta]],respuestas.emociones[],2,0)</f>
        <v>enojo</v>
      </c>
      <c r="K367" s="1">
        <f>+VLOOKUP(bloques1a3[[#This Row],[niño]],BD.niños[[Código]:[edad]],5,0)</f>
        <v>6</v>
      </c>
      <c r="L367" s="1">
        <f>+IF(bloques1a3[[#This Row],[correcta]]=bloques1a3[[#This Row],[respuesta]],1,0)</f>
        <v>1</v>
      </c>
      <c r="M367" s="1">
        <f>+IF(bloques1a3[[#This Row],[Sexo]]="F",1,0)</f>
        <v>0</v>
      </c>
    </row>
    <row r="368" spans="1:13" x14ac:dyDescent="0.55000000000000004">
      <c r="A368">
        <v>12</v>
      </c>
      <c r="B368" s="1" t="s">
        <v>392</v>
      </c>
      <c r="C368" s="1" t="s">
        <v>3</v>
      </c>
      <c r="D368">
        <v>4</v>
      </c>
      <c r="E368" s="1" t="s">
        <v>184</v>
      </c>
      <c r="F368">
        <v>4</v>
      </c>
      <c r="G368" s="1" t="s">
        <v>376</v>
      </c>
      <c r="H368" s="1" t="s">
        <v>28</v>
      </c>
      <c r="I368">
        <v>1</v>
      </c>
      <c r="J368" s="1" t="str">
        <f>+VLOOKUP(bloques1a3[[#This Row],[respuesta]],respuestas.emociones[],2,0)</f>
        <v>enojo</v>
      </c>
      <c r="K368" s="1">
        <f>+VLOOKUP(bloques1a3[[#This Row],[niño]],BD.niños[[Código]:[edad]],5,0)</f>
        <v>7</v>
      </c>
      <c r="L368" s="1">
        <f>+IF(bloques1a3[[#This Row],[correcta]]=bloques1a3[[#This Row],[respuesta]],1,0)</f>
        <v>1</v>
      </c>
      <c r="M368" s="1">
        <f>+IF(bloques1a3[[#This Row],[Sexo]]="F",1,0)</f>
        <v>0</v>
      </c>
    </row>
    <row r="369" spans="1:13" x14ac:dyDescent="0.55000000000000004">
      <c r="A369">
        <v>12</v>
      </c>
      <c r="B369" s="1" t="s">
        <v>392</v>
      </c>
      <c r="C369" s="1" t="s">
        <v>3</v>
      </c>
      <c r="D369">
        <v>4</v>
      </c>
      <c r="E369" s="1" t="s">
        <v>187</v>
      </c>
      <c r="F369">
        <v>4</v>
      </c>
      <c r="G369" s="1" t="s">
        <v>376</v>
      </c>
      <c r="H369" s="1" t="s">
        <v>29</v>
      </c>
      <c r="I369">
        <v>1</v>
      </c>
      <c r="J369" s="1" t="str">
        <f>+VLOOKUP(bloques1a3[[#This Row],[respuesta]],respuestas.emociones[],2,0)</f>
        <v>enojo</v>
      </c>
      <c r="K369" s="1">
        <f>+VLOOKUP(bloques1a3[[#This Row],[niño]],BD.niños[[Código]:[edad]],5,0)</f>
        <v>8</v>
      </c>
      <c r="L369" s="1">
        <f>+IF(bloques1a3[[#This Row],[correcta]]=bloques1a3[[#This Row],[respuesta]],1,0)</f>
        <v>1</v>
      </c>
      <c r="M369" s="1">
        <f>+IF(bloques1a3[[#This Row],[Sexo]]="F",1,0)</f>
        <v>1</v>
      </c>
    </row>
    <row r="370" spans="1:13" x14ac:dyDescent="0.55000000000000004">
      <c r="A370">
        <v>12</v>
      </c>
      <c r="B370" s="1" t="s">
        <v>392</v>
      </c>
      <c r="C370" s="1" t="s">
        <v>3</v>
      </c>
      <c r="D370">
        <v>4</v>
      </c>
      <c r="E370" s="1" t="s">
        <v>192</v>
      </c>
      <c r="F370">
        <v>4</v>
      </c>
      <c r="G370" s="1" t="s">
        <v>376</v>
      </c>
      <c r="H370" s="1" t="s">
        <v>28</v>
      </c>
      <c r="I370">
        <v>1</v>
      </c>
      <c r="J370" s="1" t="str">
        <f>+VLOOKUP(bloques1a3[[#This Row],[respuesta]],respuestas.emociones[],2,0)</f>
        <v>enojo</v>
      </c>
      <c r="K370" s="1">
        <f>+VLOOKUP(bloques1a3[[#This Row],[niño]],BD.niños[[Código]:[edad]],5,0)</f>
        <v>7</v>
      </c>
      <c r="L370" s="1">
        <f>+IF(bloques1a3[[#This Row],[correcta]]=bloques1a3[[#This Row],[respuesta]],1,0)</f>
        <v>1</v>
      </c>
      <c r="M370" s="1">
        <f>+IF(bloques1a3[[#This Row],[Sexo]]="F",1,0)</f>
        <v>0</v>
      </c>
    </row>
    <row r="371" spans="1:13" x14ac:dyDescent="0.55000000000000004">
      <c r="A371">
        <v>12</v>
      </c>
      <c r="B371" s="1" t="s">
        <v>392</v>
      </c>
      <c r="C371" s="1" t="s">
        <v>3</v>
      </c>
      <c r="D371">
        <v>4</v>
      </c>
      <c r="E371" s="1" t="s">
        <v>195</v>
      </c>
      <c r="F371">
        <v>4</v>
      </c>
      <c r="G371" s="1" t="s">
        <v>377</v>
      </c>
      <c r="H371" s="1" t="s">
        <v>28</v>
      </c>
      <c r="I371">
        <v>1</v>
      </c>
      <c r="J371" s="1" t="str">
        <f>+VLOOKUP(bloques1a3[[#This Row],[respuesta]],respuestas.emociones[],2,0)</f>
        <v>enojo</v>
      </c>
      <c r="K371" s="1">
        <f>+VLOOKUP(bloques1a3[[#This Row],[niño]],BD.niños[[Código]:[edad]],5,0)</f>
        <v>10</v>
      </c>
      <c r="L371" s="1">
        <f>+IF(bloques1a3[[#This Row],[correcta]]=bloques1a3[[#This Row],[respuesta]],1,0)</f>
        <v>1</v>
      </c>
      <c r="M371" s="1">
        <f>+IF(bloques1a3[[#This Row],[Sexo]]="F",1,0)</f>
        <v>0</v>
      </c>
    </row>
    <row r="372" spans="1:13" x14ac:dyDescent="0.55000000000000004">
      <c r="A372">
        <v>12</v>
      </c>
      <c r="B372" s="1" t="s">
        <v>392</v>
      </c>
      <c r="C372" s="1" t="s">
        <v>3</v>
      </c>
      <c r="D372">
        <v>4</v>
      </c>
      <c r="E372" s="1" t="s">
        <v>199</v>
      </c>
      <c r="F372">
        <v>7</v>
      </c>
      <c r="G372" s="1" t="s">
        <v>377</v>
      </c>
      <c r="H372" s="1" t="s">
        <v>28</v>
      </c>
      <c r="I372">
        <v>1</v>
      </c>
      <c r="J372" s="1" t="str">
        <f>+VLOOKUP(bloques1a3[[#This Row],[respuesta]],respuestas.emociones[],2,0)</f>
        <v>asco</v>
      </c>
      <c r="K372" s="1">
        <f>+VLOOKUP(bloques1a3[[#This Row],[niño]],BD.niños[[Código]:[edad]],5,0)</f>
        <v>9</v>
      </c>
      <c r="L372" s="1">
        <f>+IF(bloques1a3[[#This Row],[correcta]]=bloques1a3[[#This Row],[respuesta]],1,0)</f>
        <v>0</v>
      </c>
      <c r="M372" s="1">
        <f>+IF(bloques1a3[[#This Row],[Sexo]]="F",1,0)</f>
        <v>0</v>
      </c>
    </row>
    <row r="373" spans="1:13" x14ac:dyDescent="0.55000000000000004">
      <c r="A373">
        <v>12</v>
      </c>
      <c r="B373" s="1" t="s">
        <v>392</v>
      </c>
      <c r="C373" s="1" t="s">
        <v>3</v>
      </c>
      <c r="D373">
        <v>4</v>
      </c>
      <c r="E373" s="1" t="s">
        <v>203</v>
      </c>
      <c r="F373">
        <v>4</v>
      </c>
      <c r="G373" s="1" t="s">
        <v>377</v>
      </c>
      <c r="H373" s="1" t="s">
        <v>29</v>
      </c>
      <c r="I373">
        <v>1</v>
      </c>
      <c r="J373" s="1" t="str">
        <f>+VLOOKUP(bloques1a3[[#This Row],[respuesta]],respuestas.emociones[],2,0)</f>
        <v>enojo</v>
      </c>
      <c r="K373" s="1">
        <f>+VLOOKUP(bloques1a3[[#This Row],[niño]],BD.niños[[Código]:[edad]],5,0)</f>
        <v>9</v>
      </c>
      <c r="L373" s="1">
        <f>+IF(bloques1a3[[#This Row],[correcta]]=bloques1a3[[#This Row],[respuesta]],1,0)</f>
        <v>1</v>
      </c>
      <c r="M373" s="1">
        <f>+IF(bloques1a3[[#This Row],[Sexo]]="F",1,0)</f>
        <v>1</v>
      </c>
    </row>
    <row r="374" spans="1:13" x14ac:dyDescent="0.55000000000000004">
      <c r="A374">
        <v>12</v>
      </c>
      <c r="B374" s="1" t="s">
        <v>392</v>
      </c>
      <c r="C374" s="1" t="s">
        <v>3</v>
      </c>
      <c r="D374">
        <v>4</v>
      </c>
      <c r="E374" s="1" t="s">
        <v>206</v>
      </c>
      <c r="F374">
        <v>4</v>
      </c>
      <c r="G374" s="1" t="s">
        <v>377</v>
      </c>
      <c r="H374" s="1" t="s">
        <v>29</v>
      </c>
      <c r="I374">
        <v>1</v>
      </c>
      <c r="J374" s="1" t="str">
        <f>+VLOOKUP(bloques1a3[[#This Row],[respuesta]],respuestas.emociones[],2,0)</f>
        <v>enojo</v>
      </c>
      <c r="K374" s="1">
        <f>+VLOOKUP(bloques1a3[[#This Row],[niño]],BD.niños[[Código]:[edad]],5,0)</f>
        <v>10</v>
      </c>
      <c r="L374" s="1">
        <f>+IF(bloques1a3[[#This Row],[correcta]]=bloques1a3[[#This Row],[respuesta]],1,0)</f>
        <v>1</v>
      </c>
      <c r="M374" s="1">
        <f>+IF(bloques1a3[[#This Row],[Sexo]]="F",1,0)</f>
        <v>1</v>
      </c>
    </row>
    <row r="375" spans="1:13" x14ac:dyDescent="0.55000000000000004">
      <c r="A375">
        <v>12</v>
      </c>
      <c r="B375" s="1" t="s">
        <v>392</v>
      </c>
      <c r="C375" s="1" t="s">
        <v>3</v>
      </c>
      <c r="D375">
        <v>4</v>
      </c>
      <c r="E375" s="1" t="s">
        <v>210</v>
      </c>
      <c r="F375">
        <v>4</v>
      </c>
      <c r="G375" s="1" t="s">
        <v>376</v>
      </c>
      <c r="H375" s="1" t="s">
        <v>28</v>
      </c>
      <c r="I375">
        <v>1</v>
      </c>
      <c r="J375" s="1" t="str">
        <f>+VLOOKUP(bloques1a3[[#This Row],[respuesta]],respuestas.emociones[],2,0)</f>
        <v>enojo</v>
      </c>
      <c r="K375" s="1">
        <f>+VLOOKUP(bloques1a3[[#This Row],[niño]],BD.niños[[Código]:[edad]],5,0)</f>
        <v>7</v>
      </c>
      <c r="L375" s="1">
        <f>+IF(bloques1a3[[#This Row],[correcta]]=bloques1a3[[#This Row],[respuesta]],1,0)</f>
        <v>1</v>
      </c>
      <c r="M375" s="1">
        <f>+IF(bloques1a3[[#This Row],[Sexo]]="F",1,0)</f>
        <v>0</v>
      </c>
    </row>
    <row r="376" spans="1:13" x14ac:dyDescent="0.55000000000000004">
      <c r="A376">
        <v>12</v>
      </c>
      <c r="B376" s="1" t="s">
        <v>392</v>
      </c>
      <c r="C376" s="1" t="s">
        <v>3</v>
      </c>
      <c r="D376">
        <v>4</v>
      </c>
      <c r="E376" s="1" t="s">
        <v>274</v>
      </c>
      <c r="F376">
        <v>4</v>
      </c>
      <c r="G376" s="1" t="s">
        <v>375</v>
      </c>
      <c r="H376" s="1" t="s">
        <v>28</v>
      </c>
      <c r="I376">
        <v>1</v>
      </c>
      <c r="J376" s="1" t="str">
        <f>+VLOOKUP(bloques1a3[[#This Row],[respuesta]],respuestas.emociones[],2,0)</f>
        <v>enojo</v>
      </c>
      <c r="K376" s="1">
        <f>+VLOOKUP(bloques1a3[[#This Row],[niño]],BD.niños[[Código]:[edad]],5,0)</f>
        <v>6</v>
      </c>
      <c r="L376" s="1">
        <f>+IF(bloques1a3[[#This Row],[correcta]]=bloques1a3[[#This Row],[respuesta]],1,0)</f>
        <v>1</v>
      </c>
      <c r="M376" s="1">
        <f>+IF(bloques1a3[[#This Row],[Sexo]]="F",1,0)</f>
        <v>0</v>
      </c>
    </row>
    <row r="377" spans="1:13" x14ac:dyDescent="0.55000000000000004">
      <c r="A377">
        <v>12</v>
      </c>
      <c r="B377" s="1" t="s">
        <v>392</v>
      </c>
      <c r="C377" s="1" t="s">
        <v>3</v>
      </c>
      <c r="D377">
        <v>4</v>
      </c>
      <c r="E377" s="1" t="s">
        <v>276</v>
      </c>
      <c r="F377">
        <v>1</v>
      </c>
      <c r="G377" s="1" t="s">
        <v>375</v>
      </c>
      <c r="H377" s="1" t="s">
        <v>28</v>
      </c>
      <c r="I377">
        <v>1</v>
      </c>
      <c r="J377" s="1" t="str">
        <f>+VLOOKUP(bloques1a3[[#This Row],[respuesta]],respuestas.emociones[],2,0)</f>
        <v>neutra</v>
      </c>
      <c r="K377" s="1">
        <f>+VLOOKUP(bloques1a3[[#This Row],[niño]],BD.niños[[Código]:[edad]],5,0)</f>
        <v>6</v>
      </c>
      <c r="L377" s="1">
        <f>+IF(bloques1a3[[#This Row],[correcta]]=bloques1a3[[#This Row],[respuesta]],1,0)</f>
        <v>0</v>
      </c>
      <c r="M377" s="1">
        <f>+IF(bloques1a3[[#This Row],[Sexo]]="F",1,0)</f>
        <v>0</v>
      </c>
    </row>
    <row r="378" spans="1:13" x14ac:dyDescent="0.55000000000000004">
      <c r="A378">
        <v>12</v>
      </c>
      <c r="B378" s="1" t="s">
        <v>392</v>
      </c>
      <c r="C378" s="1" t="s">
        <v>3</v>
      </c>
      <c r="D378">
        <v>4</v>
      </c>
      <c r="E378" s="1" t="s">
        <v>279</v>
      </c>
      <c r="F378">
        <v>4</v>
      </c>
      <c r="G378" s="1" t="s">
        <v>376</v>
      </c>
      <c r="H378" s="1" t="s">
        <v>29</v>
      </c>
      <c r="I378">
        <v>1</v>
      </c>
      <c r="J378" s="1" t="str">
        <f>+VLOOKUP(bloques1a3[[#This Row],[respuesta]],respuestas.emociones[],2,0)</f>
        <v>enojo</v>
      </c>
      <c r="K378" s="1">
        <f>+VLOOKUP(bloques1a3[[#This Row],[niño]],BD.niños[[Código]:[edad]],5,0)</f>
        <v>7</v>
      </c>
      <c r="L378" s="1">
        <f>+IF(bloques1a3[[#This Row],[correcta]]=bloques1a3[[#This Row],[respuesta]],1,0)</f>
        <v>1</v>
      </c>
      <c r="M378" s="1">
        <f>+IF(bloques1a3[[#This Row],[Sexo]]="F",1,0)</f>
        <v>1</v>
      </c>
    </row>
    <row r="379" spans="1:13" x14ac:dyDescent="0.55000000000000004">
      <c r="A379">
        <v>12</v>
      </c>
      <c r="B379" s="1" t="s">
        <v>392</v>
      </c>
      <c r="C379" s="1" t="s">
        <v>3</v>
      </c>
      <c r="D379">
        <v>4</v>
      </c>
      <c r="E379" s="1" t="s">
        <v>282</v>
      </c>
      <c r="F379">
        <v>1</v>
      </c>
      <c r="G379" s="1" t="s">
        <v>375</v>
      </c>
      <c r="H379" s="1" t="s">
        <v>29</v>
      </c>
      <c r="I379">
        <v>1</v>
      </c>
      <c r="J379" s="1" t="str">
        <f>+VLOOKUP(bloques1a3[[#This Row],[respuesta]],respuestas.emociones[],2,0)</f>
        <v>neutra</v>
      </c>
      <c r="K379" s="1">
        <f>+VLOOKUP(bloques1a3[[#This Row],[niño]],BD.niños[[Código]:[edad]],5,0)</f>
        <v>5</v>
      </c>
      <c r="L379" s="1">
        <f>+IF(bloques1a3[[#This Row],[correcta]]=bloques1a3[[#This Row],[respuesta]],1,0)</f>
        <v>0</v>
      </c>
      <c r="M379" s="1">
        <f>+IF(bloques1a3[[#This Row],[Sexo]]="F",1,0)</f>
        <v>1</v>
      </c>
    </row>
    <row r="380" spans="1:13" x14ac:dyDescent="0.55000000000000004">
      <c r="A380">
        <v>12</v>
      </c>
      <c r="B380" s="1" t="s">
        <v>392</v>
      </c>
      <c r="C380" s="1" t="s">
        <v>3</v>
      </c>
      <c r="D380">
        <v>4</v>
      </c>
      <c r="E380" s="1" t="s">
        <v>352</v>
      </c>
      <c r="F380">
        <v>4</v>
      </c>
      <c r="G380" s="1" t="s">
        <v>376</v>
      </c>
      <c r="H380" s="1" t="s">
        <v>29</v>
      </c>
      <c r="I380">
        <v>1</v>
      </c>
      <c r="J380" s="1" t="str">
        <f>+VLOOKUP(bloques1a3[[#This Row],[respuesta]],respuestas.emociones[],2,0)</f>
        <v>enojo</v>
      </c>
      <c r="K380" s="1">
        <f>+VLOOKUP(bloques1a3[[#This Row],[niño]],BD.niños[[Código]:[edad]],5,0)</f>
        <v>8</v>
      </c>
      <c r="L380" s="1">
        <f>+IF(bloques1a3[[#This Row],[correcta]]=bloques1a3[[#This Row],[respuesta]],1,0)</f>
        <v>1</v>
      </c>
      <c r="M380" s="1">
        <f>+IF(bloques1a3[[#This Row],[Sexo]]="F",1,0)</f>
        <v>1</v>
      </c>
    </row>
    <row r="381" spans="1:13" x14ac:dyDescent="0.55000000000000004">
      <c r="A381">
        <v>12</v>
      </c>
      <c r="B381" s="1" t="s">
        <v>392</v>
      </c>
      <c r="C381" s="1" t="s">
        <v>3</v>
      </c>
      <c r="D381">
        <v>4</v>
      </c>
      <c r="E381" s="1" t="s">
        <v>357</v>
      </c>
      <c r="F381">
        <v>4</v>
      </c>
      <c r="G381" s="1" t="s">
        <v>376</v>
      </c>
      <c r="H381" s="1" t="s">
        <v>28</v>
      </c>
      <c r="I381">
        <v>1</v>
      </c>
      <c r="J381" s="1" t="str">
        <f>+VLOOKUP(bloques1a3[[#This Row],[respuesta]],respuestas.emociones[],2,0)</f>
        <v>enojo</v>
      </c>
      <c r="K381" s="1">
        <f>+VLOOKUP(bloques1a3[[#This Row],[niño]],BD.niños[[Código]:[edad]],5,0)</f>
        <v>7</v>
      </c>
      <c r="L381" s="1">
        <f>+IF(bloques1a3[[#This Row],[correcta]]=bloques1a3[[#This Row],[respuesta]],1,0)</f>
        <v>1</v>
      </c>
      <c r="M381" s="1">
        <f>+IF(bloques1a3[[#This Row],[Sexo]]="F",1,0)</f>
        <v>0</v>
      </c>
    </row>
    <row r="382" spans="1:13" x14ac:dyDescent="0.55000000000000004">
      <c r="A382">
        <v>12</v>
      </c>
      <c r="B382" s="1" t="s">
        <v>392</v>
      </c>
      <c r="C382" s="1" t="s">
        <v>3</v>
      </c>
      <c r="D382">
        <v>4</v>
      </c>
      <c r="E382" s="1" t="s">
        <v>360</v>
      </c>
      <c r="F382">
        <v>7</v>
      </c>
      <c r="G382" s="1" t="s">
        <v>377</v>
      </c>
      <c r="H382" s="1" t="s">
        <v>28</v>
      </c>
      <c r="I382">
        <v>1</v>
      </c>
      <c r="J382" s="1" t="str">
        <f>+VLOOKUP(bloques1a3[[#This Row],[respuesta]],respuestas.emociones[],2,0)</f>
        <v>asco</v>
      </c>
      <c r="K382" s="1">
        <f>+VLOOKUP(bloques1a3[[#This Row],[niño]],BD.niños[[Código]:[edad]],5,0)</f>
        <v>9</v>
      </c>
      <c r="L382" s="1">
        <f>+IF(bloques1a3[[#This Row],[correcta]]=bloques1a3[[#This Row],[respuesta]],1,0)</f>
        <v>0</v>
      </c>
      <c r="M382" s="1">
        <f>+IF(bloques1a3[[#This Row],[Sexo]]="F",1,0)</f>
        <v>0</v>
      </c>
    </row>
    <row r="383" spans="1:13" x14ac:dyDescent="0.55000000000000004">
      <c r="A383">
        <v>12</v>
      </c>
      <c r="B383" s="1" t="s">
        <v>392</v>
      </c>
      <c r="C383" s="1" t="s">
        <v>3</v>
      </c>
      <c r="D383">
        <v>4</v>
      </c>
      <c r="E383" s="1" t="s">
        <v>364</v>
      </c>
      <c r="F383">
        <v>4</v>
      </c>
      <c r="G383" s="1" t="s">
        <v>377</v>
      </c>
      <c r="H383" s="1" t="s">
        <v>28</v>
      </c>
      <c r="I383">
        <v>1</v>
      </c>
      <c r="J383" s="1" t="str">
        <f>+VLOOKUP(bloques1a3[[#This Row],[respuesta]],respuestas.emociones[],2,0)</f>
        <v>enojo</v>
      </c>
      <c r="K383" s="1">
        <f>+VLOOKUP(bloques1a3[[#This Row],[niño]],BD.niños[[Código]:[edad]],5,0)</f>
        <v>10</v>
      </c>
      <c r="L383" s="1">
        <f>+IF(bloques1a3[[#This Row],[correcta]]=bloques1a3[[#This Row],[respuesta]],1,0)</f>
        <v>1</v>
      </c>
      <c r="M383" s="1">
        <f>+IF(bloques1a3[[#This Row],[Sexo]]="F",1,0)</f>
        <v>0</v>
      </c>
    </row>
    <row r="384" spans="1:13" x14ac:dyDescent="0.55000000000000004">
      <c r="A384">
        <v>12</v>
      </c>
      <c r="B384" s="1" t="s">
        <v>392</v>
      </c>
      <c r="C384" s="1" t="s">
        <v>3</v>
      </c>
      <c r="D384">
        <v>4</v>
      </c>
      <c r="E384" s="1" t="s">
        <v>368</v>
      </c>
      <c r="F384">
        <v>7</v>
      </c>
      <c r="G384" s="1" t="s">
        <v>377</v>
      </c>
      <c r="H384" s="1" t="s">
        <v>28</v>
      </c>
      <c r="I384">
        <v>1</v>
      </c>
      <c r="J384" s="1" t="str">
        <f>+VLOOKUP(bloques1a3[[#This Row],[respuesta]],respuestas.emociones[],2,0)</f>
        <v>asco</v>
      </c>
      <c r="K384" s="1">
        <f>+VLOOKUP(bloques1a3[[#This Row],[niño]],BD.niños[[Código]:[edad]],5,0)</f>
        <v>11</v>
      </c>
      <c r="L384" s="1">
        <f>+IF(bloques1a3[[#This Row],[correcta]]=bloques1a3[[#This Row],[respuesta]],1,0)</f>
        <v>0</v>
      </c>
      <c r="M384" s="1">
        <f>+IF(bloques1a3[[#This Row],[Sexo]]="F",1,0)</f>
        <v>0</v>
      </c>
    </row>
    <row r="385" spans="1:13" x14ac:dyDescent="0.55000000000000004">
      <c r="A385">
        <v>12</v>
      </c>
      <c r="B385" s="1" t="s">
        <v>392</v>
      </c>
      <c r="C385" s="1" t="s">
        <v>3</v>
      </c>
      <c r="D385">
        <v>4</v>
      </c>
      <c r="E385" s="1" t="s">
        <v>371</v>
      </c>
      <c r="F385">
        <v>4</v>
      </c>
      <c r="G385" s="1" t="s">
        <v>377</v>
      </c>
      <c r="H385" s="1" t="s">
        <v>29</v>
      </c>
      <c r="I385">
        <v>1</v>
      </c>
      <c r="J385" s="1" t="str">
        <f>+VLOOKUP(bloques1a3[[#This Row],[respuesta]],respuestas.emociones[],2,0)</f>
        <v>enojo</v>
      </c>
      <c r="K385" s="1">
        <f>+VLOOKUP(bloques1a3[[#This Row],[niño]],BD.niños[[Código]:[edad]],5,0)</f>
        <v>9</v>
      </c>
      <c r="L385" s="1">
        <f>+IF(bloques1a3[[#This Row],[correcta]]=bloques1a3[[#This Row],[respuesta]],1,0)</f>
        <v>1</v>
      </c>
      <c r="M385" s="1">
        <f>+IF(bloques1a3[[#This Row],[Sexo]]="F",1,0)</f>
        <v>1</v>
      </c>
    </row>
    <row r="386" spans="1:13" x14ac:dyDescent="0.55000000000000004">
      <c r="A386">
        <v>13</v>
      </c>
      <c r="B386" s="1" t="s">
        <v>393</v>
      </c>
      <c r="C386" s="1" t="s">
        <v>0</v>
      </c>
      <c r="D386">
        <v>7</v>
      </c>
      <c r="E386" s="1" t="s">
        <v>36</v>
      </c>
      <c r="F386">
        <v>1</v>
      </c>
      <c r="G386" s="1" t="s">
        <v>375</v>
      </c>
      <c r="H386" s="1" t="s">
        <v>28</v>
      </c>
      <c r="I386">
        <v>1</v>
      </c>
      <c r="J386" s="1" t="str">
        <f>+VLOOKUP(bloques1a3[[#This Row],[respuesta]],respuestas.emociones[],2,0)</f>
        <v>neutra</v>
      </c>
      <c r="K386" s="1">
        <f>+VLOOKUP(bloques1a3[[#This Row],[niño]],BD.niños[[Código]:[edad]],5,0)</f>
        <v>5</v>
      </c>
      <c r="L386" s="1">
        <f>+IF(bloques1a3[[#This Row],[correcta]]=bloques1a3[[#This Row],[respuesta]],1,0)</f>
        <v>0</v>
      </c>
      <c r="M386" s="1">
        <f>+IF(bloques1a3[[#This Row],[Sexo]]="F",1,0)</f>
        <v>0</v>
      </c>
    </row>
    <row r="387" spans="1:13" x14ac:dyDescent="0.55000000000000004">
      <c r="A387">
        <v>13</v>
      </c>
      <c r="B387" s="1" t="s">
        <v>393</v>
      </c>
      <c r="C387" s="1" t="s">
        <v>0</v>
      </c>
      <c r="D387">
        <v>7</v>
      </c>
      <c r="E387" s="1" t="s">
        <v>40</v>
      </c>
      <c r="F387">
        <v>4</v>
      </c>
      <c r="G387" s="1" t="s">
        <v>376</v>
      </c>
      <c r="H387" s="1" t="s">
        <v>28</v>
      </c>
      <c r="I387">
        <v>1</v>
      </c>
      <c r="J387" s="1" t="str">
        <f>+VLOOKUP(bloques1a3[[#This Row],[respuesta]],respuestas.emociones[],2,0)</f>
        <v>enojo</v>
      </c>
      <c r="K387" s="1">
        <f>+VLOOKUP(bloques1a3[[#This Row],[niño]],BD.niños[[Código]:[edad]],5,0)</f>
        <v>7</v>
      </c>
      <c r="L387" s="1">
        <f>+IF(bloques1a3[[#This Row],[correcta]]=bloques1a3[[#This Row],[respuesta]],1,0)</f>
        <v>0</v>
      </c>
      <c r="M387" s="1">
        <f>+IF(bloques1a3[[#This Row],[Sexo]]="F",1,0)</f>
        <v>0</v>
      </c>
    </row>
    <row r="388" spans="1:13" x14ac:dyDescent="0.55000000000000004">
      <c r="A388">
        <v>13</v>
      </c>
      <c r="B388" s="1" t="s">
        <v>393</v>
      </c>
      <c r="C388" s="1" t="s">
        <v>0</v>
      </c>
      <c r="D388">
        <v>7</v>
      </c>
      <c r="E388" s="1" t="s">
        <v>44</v>
      </c>
      <c r="F388">
        <v>5</v>
      </c>
      <c r="G388" s="1" t="s">
        <v>376</v>
      </c>
      <c r="H388" s="1" t="s">
        <v>29</v>
      </c>
      <c r="I388">
        <v>1</v>
      </c>
      <c r="J388" s="1" t="str">
        <f>+VLOOKUP(bloques1a3[[#This Row],[respuesta]],respuestas.emociones[],2,0)</f>
        <v>miedo</v>
      </c>
      <c r="K388" s="1">
        <f>+VLOOKUP(bloques1a3[[#This Row],[niño]],BD.niños[[Código]:[edad]],5,0)</f>
        <v>7</v>
      </c>
      <c r="L388" s="1">
        <f>+IF(bloques1a3[[#This Row],[correcta]]=bloques1a3[[#This Row],[respuesta]],1,0)</f>
        <v>0</v>
      </c>
      <c r="M388" s="1">
        <f>+IF(bloques1a3[[#This Row],[Sexo]]="F",1,0)</f>
        <v>1</v>
      </c>
    </row>
    <row r="389" spans="1:13" x14ac:dyDescent="0.55000000000000004">
      <c r="A389">
        <v>13</v>
      </c>
      <c r="B389" s="1" t="s">
        <v>393</v>
      </c>
      <c r="C389" s="1" t="s">
        <v>0</v>
      </c>
      <c r="D389">
        <v>7</v>
      </c>
      <c r="E389" s="1" t="s">
        <v>48</v>
      </c>
      <c r="F389">
        <v>4</v>
      </c>
      <c r="G389" s="1" t="s">
        <v>376</v>
      </c>
      <c r="H389" s="1" t="s">
        <v>29</v>
      </c>
      <c r="I389">
        <v>1</v>
      </c>
      <c r="J389" s="1" t="str">
        <f>+VLOOKUP(bloques1a3[[#This Row],[respuesta]],respuestas.emociones[],2,0)</f>
        <v>enojo</v>
      </c>
      <c r="K389" s="1">
        <f>+VLOOKUP(bloques1a3[[#This Row],[niño]],BD.niños[[Código]:[edad]],5,0)</f>
        <v>7</v>
      </c>
      <c r="L389" s="1">
        <f>+IF(bloques1a3[[#This Row],[correcta]]=bloques1a3[[#This Row],[respuesta]],1,0)</f>
        <v>0</v>
      </c>
      <c r="M389" s="1">
        <f>+IF(bloques1a3[[#This Row],[Sexo]]="F",1,0)</f>
        <v>1</v>
      </c>
    </row>
    <row r="390" spans="1:13" x14ac:dyDescent="0.55000000000000004">
      <c r="A390">
        <v>13</v>
      </c>
      <c r="B390" s="1" t="s">
        <v>393</v>
      </c>
      <c r="C390" s="1" t="s">
        <v>0</v>
      </c>
      <c r="D390">
        <v>7</v>
      </c>
      <c r="E390" s="1" t="s">
        <v>52</v>
      </c>
      <c r="F390">
        <v>4</v>
      </c>
      <c r="G390" s="1" t="s">
        <v>376</v>
      </c>
      <c r="H390" s="1" t="s">
        <v>29</v>
      </c>
      <c r="I390">
        <v>1</v>
      </c>
      <c r="J390" s="1" t="str">
        <f>+VLOOKUP(bloques1a3[[#This Row],[respuesta]],respuestas.emociones[],2,0)</f>
        <v>enojo</v>
      </c>
      <c r="K390" s="1">
        <f>+VLOOKUP(bloques1a3[[#This Row],[niño]],BD.niños[[Código]:[edad]],5,0)</f>
        <v>7</v>
      </c>
      <c r="L390" s="1">
        <f>+IF(bloques1a3[[#This Row],[correcta]]=bloques1a3[[#This Row],[respuesta]],1,0)</f>
        <v>0</v>
      </c>
      <c r="M390" s="1">
        <f>+IF(bloques1a3[[#This Row],[Sexo]]="F",1,0)</f>
        <v>1</v>
      </c>
    </row>
    <row r="391" spans="1:13" x14ac:dyDescent="0.55000000000000004">
      <c r="A391">
        <v>13</v>
      </c>
      <c r="B391" s="1" t="s">
        <v>393</v>
      </c>
      <c r="C391" s="1" t="s">
        <v>0</v>
      </c>
      <c r="D391">
        <v>7</v>
      </c>
      <c r="E391" s="1" t="s">
        <v>56</v>
      </c>
      <c r="F391">
        <v>4</v>
      </c>
      <c r="G391" s="1" t="s">
        <v>376</v>
      </c>
      <c r="H391" s="1" t="s">
        <v>29</v>
      </c>
      <c r="I391">
        <v>1</v>
      </c>
      <c r="J391" s="1" t="str">
        <f>+VLOOKUP(bloques1a3[[#This Row],[respuesta]],respuestas.emociones[],2,0)</f>
        <v>enojo</v>
      </c>
      <c r="K391" s="1">
        <f>+VLOOKUP(bloques1a3[[#This Row],[niño]],BD.niños[[Código]:[edad]],5,0)</f>
        <v>8</v>
      </c>
      <c r="L391" s="1">
        <f>+IF(bloques1a3[[#This Row],[correcta]]=bloques1a3[[#This Row],[respuesta]],1,0)</f>
        <v>0</v>
      </c>
      <c r="M391" s="1">
        <f>+IF(bloques1a3[[#This Row],[Sexo]]="F",1,0)</f>
        <v>1</v>
      </c>
    </row>
    <row r="392" spans="1:13" x14ac:dyDescent="0.55000000000000004">
      <c r="A392">
        <v>13</v>
      </c>
      <c r="B392" s="1" t="s">
        <v>393</v>
      </c>
      <c r="C392" s="1" t="s">
        <v>0</v>
      </c>
      <c r="D392">
        <v>7</v>
      </c>
      <c r="E392" s="1" t="s">
        <v>60</v>
      </c>
      <c r="F392">
        <v>7</v>
      </c>
      <c r="G392" s="1" t="s">
        <v>377</v>
      </c>
      <c r="H392" s="1" t="s">
        <v>28</v>
      </c>
      <c r="I392">
        <v>1</v>
      </c>
      <c r="J392" s="1" t="str">
        <f>+VLOOKUP(bloques1a3[[#This Row],[respuesta]],respuestas.emociones[],2,0)</f>
        <v>asco</v>
      </c>
      <c r="K392" s="1">
        <f>+VLOOKUP(bloques1a3[[#This Row],[niño]],BD.niños[[Código]:[edad]],5,0)</f>
        <v>10</v>
      </c>
      <c r="L392" s="1">
        <f>+IF(bloques1a3[[#This Row],[correcta]]=bloques1a3[[#This Row],[respuesta]],1,0)</f>
        <v>1</v>
      </c>
      <c r="M392" s="1">
        <f>+IF(bloques1a3[[#This Row],[Sexo]]="F",1,0)</f>
        <v>0</v>
      </c>
    </row>
    <row r="393" spans="1:13" x14ac:dyDescent="0.55000000000000004">
      <c r="A393">
        <v>13</v>
      </c>
      <c r="B393" s="1" t="s">
        <v>393</v>
      </c>
      <c r="C393" s="1" t="s">
        <v>0</v>
      </c>
      <c r="D393">
        <v>7</v>
      </c>
      <c r="E393" s="1" t="s">
        <v>64</v>
      </c>
      <c r="F393">
        <v>4</v>
      </c>
      <c r="G393" s="1" t="s">
        <v>377</v>
      </c>
      <c r="H393" s="1" t="s">
        <v>29</v>
      </c>
      <c r="I393">
        <v>1</v>
      </c>
      <c r="J393" s="1" t="str">
        <f>+VLOOKUP(bloques1a3[[#This Row],[respuesta]],respuestas.emociones[],2,0)</f>
        <v>enojo</v>
      </c>
      <c r="K393" s="1">
        <f>+VLOOKUP(bloques1a3[[#This Row],[niño]],BD.niños[[Código]:[edad]],5,0)</f>
        <v>9</v>
      </c>
      <c r="L393" s="1">
        <f>+IF(bloques1a3[[#This Row],[correcta]]=bloques1a3[[#This Row],[respuesta]],1,0)</f>
        <v>0</v>
      </c>
      <c r="M393" s="1">
        <f>+IF(bloques1a3[[#This Row],[Sexo]]="F",1,0)</f>
        <v>1</v>
      </c>
    </row>
    <row r="394" spans="1:13" x14ac:dyDescent="0.55000000000000004">
      <c r="A394">
        <v>13</v>
      </c>
      <c r="B394" s="1" t="s">
        <v>393</v>
      </c>
      <c r="C394" s="1" t="s">
        <v>0</v>
      </c>
      <c r="D394">
        <v>7</v>
      </c>
      <c r="E394" s="1" t="s">
        <v>68</v>
      </c>
      <c r="F394">
        <v>7</v>
      </c>
      <c r="G394" s="1" t="s">
        <v>377</v>
      </c>
      <c r="H394" s="1" t="s">
        <v>28</v>
      </c>
      <c r="I394">
        <v>1</v>
      </c>
      <c r="J394" s="1" t="str">
        <f>+VLOOKUP(bloques1a3[[#This Row],[respuesta]],respuestas.emociones[],2,0)</f>
        <v>asco</v>
      </c>
      <c r="K394" s="1">
        <f>+VLOOKUP(bloques1a3[[#This Row],[niño]],BD.niños[[Código]:[edad]],5,0)</f>
        <v>10</v>
      </c>
      <c r="L394" s="1">
        <f>+IF(bloques1a3[[#This Row],[correcta]]=bloques1a3[[#This Row],[respuesta]],1,0)</f>
        <v>1</v>
      </c>
      <c r="M394" s="1">
        <f>+IF(bloques1a3[[#This Row],[Sexo]]="F",1,0)</f>
        <v>0</v>
      </c>
    </row>
    <row r="395" spans="1:13" x14ac:dyDescent="0.55000000000000004">
      <c r="A395">
        <v>13</v>
      </c>
      <c r="B395" s="1" t="s">
        <v>393</v>
      </c>
      <c r="C395" s="1" t="s">
        <v>0</v>
      </c>
      <c r="D395">
        <v>7</v>
      </c>
      <c r="E395" s="1" t="s">
        <v>72</v>
      </c>
      <c r="F395">
        <v>7</v>
      </c>
      <c r="G395" s="1" t="s">
        <v>377</v>
      </c>
      <c r="H395" s="1" t="s">
        <v>29</v>
      </c>
      <c r="I395">
        <v>1</v>
      </c>
      <c r="J395" s="1" t="str">
        <f>+VLOOKUP(bloques1a3[[#This Row],[respuesta]],respuestas.emociones[],2,0)</f>
        <v>asco</v>
      </c>
      <c r="K395" s="1">
        <f>+VLOOKUP(bloques1a3[[#This Row],[niño]],BD.niños[[Código]:[edad]],5,0)</f>
        <v>9</v>
      </c>
      <c r="L395" s="1">
        <f>+IF(bloques1a3[[#This Row],[correcta]]=bloques1a3[[#This Row],[respuesta]],1,0)</f>
        <v>1</v>
      </c>
      <c r="M395" s="1">
        <f>+IF(bloques1a3[[#This Row],[Sexo]]="F",1,0)</f>
        <v>1</v>
      </c>
    </row>
    <row r="396" spans="1:13" x14ac:dyDescent="0.55000000000000004">
      <c r="A396">
        <v>13</v>
      </c>
      <c r="B396" s="1" t="s">
        <v>393</v>
      </c>
      <c r="C396" s="1" t="s">
        <v>0</v>
      </c>
      <c r="D396">
        <v>7</v>
      </c>
      <c r="E396" s="1" t="s">
        <v>75</v>
      </c>
      <c r="F396">
        <v>4</v>
      </c>
      <c r="G396" s="1" t="s">
        <v>377</v>
      </c>
      <c r="H396" s="1" t="s">
        <v>29</v>
      </c>
      <c r="I396">
        <v>1</v>
      </c>
      <c r="J396" s="1" t="str">
        <f>+VLOOKUP(bloques1a3[[#This Row],[respuesta]],respuestas.emociones[],2,0)</f>
        <v>enojo</v>
      </c>
      <c r="K396" s="1">
        <f>+VLOOKUP(bloques1a3[[#This Row],[niño]],BD.niños[[Código]:[edad]],5,0)</f>
        <v>10</v>
      </c>
      <c r="L396" s="1">
        <f>+IF(bloques1a3[[#This Row],[correcta]]=bloques1a3[[#This Row],[respuesta]],1,0)</f>
        <v>0</v>
      </c>
      <c r="M396" s="1">
        <f>+IF(bloques1a3[[#This Row],[Sexo]]="F",1,0)</f>
        <v>1</v>
      </c>
    </row>
    <row r="397" spans="1:13" x14ac:dyDescent="0.55000000000000004">
      <c r="A397">
        <v>13</v>
      </c>
      <c r="B397" s="1" t="s">
        <v>393</v>
      </c>
      <c r="C397" s="1" t="s">
        <v>0</v>
      </c>
      <c r="D397">
        <v>7</v>
      </c>
      <c r="E397" s="1" t="s">
        <v>78</v>
      </c>
      <c r="F397">
        <v>4</v>
      </c>
      <c r="G397" s="1" t="s">
        <v>375</v>
      </c>
      <c r="H397" s="1" t="s">
        <v>28</v>
      </c>
      <c r="I397">
        <v>1</v>
      </c>
      <c r="J397" s="1" t="str">
        <f>+VLOOKUP(bloques1a3[[#This Row],[respuesta]],respuestas.emociones[],2,0)</f>
        <v>enojo</v>
      </c>
      <c r="K397" s="1">
        <f>+VLOOKUP(bloques1a3[[#This Row],[niño]],BD.niños[[Código]:[edad]],5,0)</f>
        <v>6</v>
      </c>
      <c r="L397" s="1">
        <f>+IF(bloques1a3[[#This Row],[correcta]]=bloques1a3[[#This Row],[respuesta]],1,0)</f>
        <v>0</v>
      </c>
      <c r="M397" s="1">
        <f>+IF(bloques1a3[[#This Row],[Sexo]]="F",1,0)</f>
        <v>0</v>
      </c>
    </row>
    <row r="398" spans="1:13" x14ac:dyDescent="0.55000000000000004">
      <c r="A398">
        <v>13</v>
      </c>
      <c r="B398" s="1" t="s">
        <v>393</v>
      </c>
      <c r="C398" s="1" t="s">
        <v>0</v>
      </c>
      <c r="D398">
        <v>7</v>
      </c>
      <c r="E398" s="1" t="s">
        <v>82</v>
      </c>
      <c r="F398">
        <v>3</v>
      </c>
      <c r="G398" s="1" t="s">
        <v>375</v>
      </c>
      <c r="H398" s="1" t="s">
        <v>29</v>
      </c>
      <c r="I398">
        <v>1</v>
      </c>
      <c r="J398" s="1" t="str">
        <f>+VLOOKUP(bloques1a3[[#This Row],[respuesta]],respuestas.emociones[],2,0)</f>
        <v>tristeza</v>
      </c>
      <c r="K398" s="1">
        <f>+VLOOKUP(bloques1a3[[#This Row],[niño]],BD.niños[[Código]:[edad]],5,0)</f>
        <v>6</v>
      </c>
      <c r="L398" s="1">
        <f>+IF(bloques1a3[[#This Row],[correcta]]=bloques1a3[[#This Row],[respuesta]],1,0)</f>
        <v>0</v>
      </c>
      <c r="M398" s="1">
        <f>+IF(bloques1a3[[#This Row],[Sexo]]="F",1,0)</f>
        <v>1</v>
      </c>
    </row>
    <row r="399" spans="1:13" x14ac:dyDescent="0.55000000000000004">
      <c r="A399">
        <v>13</v>
      </c>
      <c r="B399" s="1" t="s">
        <v>393</v>
      </c>
      <c r="C399" s="1" t="s">
        <v>0</v>
      </c>
      <c r="D399">
        <v>7</v>
      </c>
      <c r="E399" s="1" t="s">
        <v>85</v>
      </c>
      <c r="F399">
        <v>5</v>
      </c>
      <c r="G399" s="1" t="s">
        <v>375</v>
      </c>
      <c r="H399" s="1" t="s">
        <v>28</v>
      </c>
      <c r="I399">
        <v>1</v>
      </c>
      <c r="J399" s="1" t="str">
        <f>+VLOOKUP(bloques1a3[[#This Row],[respuesta]],respuestas.emociones[],2,0)</f>
        <v>miedo</v>
      </c>
      <c r="K399" s="1">
        <f>+VLOOKUP(bloques1a3[[#This Row],[niño]],BD.niños[[Código]:[edad]],5,0)</f>
        <v>6</v>
      </c>
      <c r="L399" s="1">
        <f>+IF(bloques1a3[[#This Row],[correcta]]=bloques1a3[[#This Row],[respuesta]],1,0)</f>
        <v>0</v>
      </c>
      <c r="M399" s="1">
        <f>+IF(bloques1a3[[#This Row],[Sexo]]="F",1,0)</f>
        <v>0</v>
      </c>
    </row>
    <row r="400" spans="1:13" x14ac:dyDescent="0.55000000000000004">
      <c r="A400">
        <v>13</v>
      </c>
      <c r="B400" s="1" t="s">
        <v>393</v>
      </c>
      <c r="C400" s="1" t="s">
        <v>0</v>
      </c>
      <c r="D400">
        <v>7</v>
      </c>
      <c r="E400" s="1" t="s">
        <v>184</v>
      </c>
      <c r="F400">
        <v>4</v>
      </c>
      <c r="G400" s="1" t="s">
        <v>376</v>
      </c>
      <c r="H400" s="1" t="s">
        <v>28</v>
      </c>
      <c r="I400">
        <v>1</v>
      </c>
      <c r="J400" s="1" t="str">
        <f>+VLOOKUP(bloques1a3[[#This Row],[respuesta]],respuestas.emociones[],2,0)</f>
        <v>enojo</v>
      </c>
      <c r="K400" s="1">
        <f>+VLOOKUP(bloques1a3[[#This Row],[niño]],BD.niños[[Código]:[edad]],5,0)</f>
        <v>7</v>
      </c>
      <c r="L400" s="1">
        <f>+IF(bloques1a3[[#This Row],[correcta]]=bloques1a3[[#This Row],[respuesta]],1,0)</f>
        <v>0</v>
      </c>
      <c r="M400" s="1">
        <f>+IF(bloques1a3[[#This Row],[Sexo]]="F",1,0)</f>
        <v>0</v>
      </c>
    </row>
    <row r="401" spans="1:13" x14ac:dyDescent="0.55000000000000004">
      <c r="A401">
        <v>13</v>
      </c>
      <c r="B401" s="1" t="s">
        <v>393</v>
      </c>
      <c r="C401" s="1" t="s">
        <v>0</v>
      </c>
      <c r="D401">
        <v>7</v>
      </c>
      <c r="E401" s="1" t="s">
        <v>187</v>
      </c>
      <c r="F401">
        <v>4</v>
      </c>
      <c r="G401" s="1" t="s">
        <v>376</v>
      </c>
      <c r="H401" s="1" t="s">
        <v>29</v>
      </c>
      <c r="I401">
        <v>1</v>
      </c>
      <c r="J401" s="1" t="str">
        <f>+VLOOKUP(bloques1a3[[#This Row],[respuesta]],respuestas.emociones[],2,0)</f>
        <v>enojo</v>
      </c>
      <c r="K401" s="1">
        <f>+VLOOKUP(bloques1a3[[#This Row],[niño]],BD.niños[[Código]:[edad]],5,0)</f>
        <v>8</v>
      </c>
      <c r="L401" s="1">
        <f>+IF(bloques1a3[[#This Row],[correcta]]=bloques1a3[[#This Row],[respuesta]],1,0)</f>
        <v>0</v>
      </c>
      <c r="M401" s="1">
        <f>+IF(bloques1a3[[#This Row],[Sexo]]="F",1,0)</f>
        <v>1</v>
      </c>
    </row>
    <row r="402" spans="1:13" x14ac:dyDescent="0.55000000000000004">
      <c r="A402">
        <v>13</v>
      </c>
      <c r="B402" s="1" t="s">
        <v>393</v>
      </c>
      <c r="C402" s="1" t="s">
        <v>0</v>
      </c>
      <c r="D402">
        <v>7</v>
      </c>
      <c r="E402" s="1" t="s">
        <v>192</v>
      </c>
      <c r="F402">
        <v>7</v>
      </c>
      <c r="G402" s="1" t="s">
        <v>376</v>
      </c>
      <c r="H402" s="1" t="s">
        <v>28</v>
      </c>
      <c r="I402">
        <v>1</v>
      </c>
      <c r="J402" s="1" t="str">
        <f>+VLOOKUP(bloques1a3[[#This Row],[respuesta]],respuestas.emociones[],2,0)</f>
        <v>asco</v>
      </c>
      <c r="K402" s="1">
        <f>+VLOOKUP(bloques1a3[[#This Row],[niño]],BD.niños[[Código]:[edad]],5,0)</f>
        <v>7</v>
      </c>
      <c r="L402" s="1">
        <f>+IF(bloques1a3[[#This Row],[correcta]]=bloques1a3[[#This Row],[respuesta]],1,0)</f>
        <v>1</v>
      </c>
      <c r="M402" s="1">
        <f>+IF(bloques1a3[[#This Row],[Sexo]]="F",1,0)</f>
        <v>0</v>
      </c>
    </row>
    <row r="403" spans="1:13" x14ac:dyDescent="0.55000000000000004">
      <c r="A403">
        <v>13</v>
      </c>
      <c r="B403" s="1" t="s">
        <v>393</v>
      </c>
      <c r="C403" s="1" t="s">
        <v>0</v>
      </c>
      <c r="D403">
        <v>7</v>
      </c>
      <c r="E403" s="1" t="s">
        <v>195</v>
      </c>
      <c r="F403">
        <v>7</v>
      </c>
      <c r="G403" s="1" t="s">
        <v>377</v>
      </c>
      <c r="H403" s="1" t="s">
        <v>28</v>
      </c>
      <c r="I403">
        <v>1</v>
      </c>
      <c r="J403" s="1" t="str">
        <f>+VLOOKUP(bloques1a3[[#This Row],[respuesta]],respuestas.emociones[],2,0)</f>
        <v>asco</v>
      </c>
      <c r="K403" s="1">
        <f>+VLOOKUP(bloques1a3[[#This Row],[niño]],BD.niños[[Código]:[edad]],5,0)</f>
        <v>10</v>
      </c>
      <c r="L403" s="1">
        <f>+IF(bloques1a3[[#This Row],[correcta]]=bloques1a3[[#This Row],[respuesta]],1,0)</f>
        <v>1</v>
      </c>
      <c r="M403" s="1">
        <f>+IF(bloques1a3[[#This Row],[Sexo]]="F",1,0)</f>
        <v>0</v>
      </c>
    </row>
    <row r="404" spans="1:13" x14ac:dyDescent="0.55000000000000004">
      <c r="A404">
        <v>13</v>
      </c>
      <c r="B404" s="1" t="s">
        <v>393</v>
      </c>
      <c r="C404" s="1" t="s">
        <v>0</v>
      </c>
      <c r="D404">
        <v>7</v>
      </c>
      <c r="E404" s="1" t="s">
        <v>199</v>
      </c>
      <c r="F404">
        <v>7</v>
      </c>
      <c r="G404" s="1" t="s">
        <v>377</v>
      </c>
      <c r="H404" s="1" t="s">
        <v>28</v>
      </c>
      <c r="I404">
        <v>1</v>
      </c>
      <c r="J404" s="1" t="str">
        <f>+VLOOKUP(bloques1a3[[#This Row],[respuesta]],respuestas.emociones[],2,0)</f>
        <v>asco</v>
      </c>
      <c r="K404" s="1">
        <f>+VLOOKUP(bloques1a3[[#This Row],[niño]],BD.niños[[Código]:[edad]],5,0)</f>
        <v>9</v>
      </c>
      <c r="L404" s="1">
        <f>+IF(bloques1a3[[#This Row],[correcta]]=bloques1a3[[#This Row],[respuesta]],1,0)</f>
        <v>1</v>
      </c>
      <c r="M404" s="1">
        <f>+IF(bloques1a3[[#This Row],[Sexo]]="F",1,0)</f>
        <v>0</v>
      </c>
    </row>
    <row r="405" spans="1:13" x14ac:dyDescent="0.55000000000000004">
      <c r="A405">
        <v>13</v>
      </c>
      <c r="B405" s="1" t="s">
        <v>393</v>
      </c>
      <c r="C405" s="1" t="s">
        <v>0</v>
      </c>
      <c r="D405">
        <v>7</v>
      </c>
      <c r="E405" s="1" t="s">
        <v>203</v>
      </c>
      <c r="F405">
        <v>4</v>
      </c>
      <c r="G405" s="1" t="s">
        <v>377</v>
      </c>
      <c r="H405" s="1" t="s">
        <v>29</v>
      </c>
      <c r="I405">
        <v>1</v>
      </c>
      <c r="J405" s="1" t="str">
        <f>+VLOOKUP(bloques1a3[[#This Row],[respuesta]],respuestas.emociones[],2,0)</f>
        <v>enojo</v>
      </c>
      <c r="K405" s="1">
        <f>+VLOOKUP(bloques1a3[[#This Row],[niño]],BD.niños[[Código]:[edad]],5,0)</f>
        <v>9</v>
      </c>
      <c r="L405" s="1">
        <f>+IF(bloques1a3[[#This Row],[correcta]]=bloques1a3[[#This Row],[respuesta]],1,0)</f>
        <v>0</v>
      </c>
      <c r="M405" s="1">
        <f>+IF(bloques1a3[[#This Row],[Sexo]]="F",1,0)</f>
        <v>1</v>
      </c>
    </row>
    <row r="406" spans="1:13" x14ac:dyDescent="0.55000000000000004">
      <c r="A406">
        <v>13</v>
      </c>
      <c r="B406" s="1" t="s">
        <v>393</v>
      </c>
      <c r="C406" s="1" t="s">
        <v>0</v>
      </c>
      <c r="D406">
        <v>7</v>
      </c>
      <c r="E406" s="1" t="s">
        <v>206</v>
      </c>
      <c r="F406">
        <v>7</v>
      </c>
      <c r="G406" s="1" t="s">
        <v>377</v>
      </c>
      <c r="H406" s="1" t="s">
        <v>29</v>
      </c>
      <c r="I406">
        <v>1</v>
      </c>
      <c r="J406" s="1" t="str">
        <f>+VLOOKUP(bloques1a3[[#This Row],[respuesta]],respuestas.emociones[],2,0)</f>
        <v>asco</v>
      </c>
      <c r="K406" s="1">
        <f>+VLOOKUP(bloques1a3[[#This Row],[niño]],BD.niños[[Código]:[edad]],5,0)</f>
        <v>10</v>
      </c>
      <c r="L406" s="1">
        <f>+IF(bloques1a3[[#This Row],[correcta]]=bloques1a3[[#This Row],[respuesta]],1,0)</f>
        <v>1</v>
      </c>
      <c r="M406" s="1">
        <f>+IF(bloques1a3[[#This Row],[Sexo]]="F",1,0)</f>
        <v>1</v>
      </c>
    </row>
    <row r="407" spans="1:13" x14ac:dyDescent="0.55000000000000004">
      <c r="A407">
        <v>13</v>
      </c>
      <c r="B407" s="1" t="s">
        <v>393</v>
      </c>
      <c r="C407" s="1" t="s">
        <v>0</v>
      </c>
      <c r="D407">
        <v>7</v>
      </c>
      <c r="E407" s="1" t="s">
        <v>210</v>
      </c>
      <c r="F407">
        <v>7</v>
      </c>
      <c r="G407" s="1" t="s">
        <v>376</v>
      </c>
      <c r="H407" s="1" t="s">
        <v>28</v>
      </c>
      <c r="I407">
        <v>1</v>
      </c>
      <c r="J407" s="1" t="str">
        <f>+VLOOKUP(bloques1a3[[#This Row],[respuesta]],respuestas.emociones[],2,0)</f>
        <v>asco</v>
      </c>
      <c r="K407" s="1">
        <f>+VLOOKUP(bloques1a3[[#This Row],[niño]],BD.niños[[Código]:[edad]],5,0)</f>
        <v>7</v>
      </c>
      <c r="L407" s="1">
        <f>+IF(bloques1a3[[#This Row],[correcta]]=bloques1a3[[#This Row],[respuesta]],1,0)</f>
        <v>1</v>
      </c>
      <c r="M407" s="1">
        <f>+IF(bloques1a3[[#This Row],[Sexo]]="F",1,0)</f>
        <v>0</v>
      </c>
    </row>
    <row r="408" spans="1:13" x14ac:dyDescent="0.55000000000000004">
      <c r="A408">
        <v>13</v>
      </c>
      <c r="B408" s="1" t="s">
        <v>393</v>
      </c>
      <c r="C408" s="1" t="s">
        <v>0</v>
      </c>
      <c r="D408">
        <v>7</v>
      </c>
      <c r="E408" s="1" t="s">
        <v>274</v>
      </c>
      <c r="F408">
        <v>7</v>
      </c>
      <c r="G408" s="1" t="s">
        <v>375</v>
      </c>
      <c r="H408" s="1" t="s">
        <v>28</v>
      </c>
      <c r="I408">
        <v>1</v>
      </c>
      <c r="J408" s="1" t="str">
        <f>+VLOOKUP(bloques1a3[[#This Row],[respuesta]],respuestas.emociones[],2,0)</f>
        <v>asco</v>
      </c>
      <c r="K408" s="1">
        <f>+VLOOKUP(bloques1a3[[#This Row],[niño]],BD.niños[[Código]:[edad]],5,0)</f>
        <v>6</v>
      </c>
      <c r="L408" s="1">
        <f>+IF(bloques1a3[[#This Row],[correcta]]=bloques1a3[[#This Row],[respuesta]],1,0)</f>
        <v>1</v>
      </c>
      <c r="M408" s="1">
        <f>+IF(bloques1a3[[#This Row],[Sexo]]="F",1,0)</f>
        <v>0</v>
      </c>
    </row>
    <row r="409" spans="1:13" x14ac:dyDescent="0.55000000000000004">
      <c r="A409">
        <v>13</v>
      </c>
      <c r="B409" s="1" t="s">
        <v>393</v>
      </c>
      <c r="C409" s="1" t="s">
        <v>0</v>
      </c>
      <c r="D409">
        <v>7</v>
      </c>
      <c r="E409" s="1" t="s">
        <v>276</v>
      </c>
      <c r="F409">
        <v>7</v>
      </c>
      <c r="G409" s="1" t="s">
        <v>375</v>
      </c>
      <c r="H409" s="1" t="s">
        <v>28</v>
      </c>
      <c r="I409">
        <v>1</v>
      </c>
      <c r="J409" s="1" t="str">
        <f>+VLOOKUP(bloques1a3[[#This Row],[respuesta]],respuestas.emociones[],2,0)</f>
        <v>asco</v>
      </c>
      <c r="K409" s="1">
        <f>+VLOOKUP(bloques1a3[[#This Row],[niño]],BD.niños[[Código]:[edad]],5,0)</f>
        <v>6</v>
      </c>
      <c r="L409" s="1">
        <f>+IF(bloques1a3[[#This Row],[correcta]]=bloques1a3[[#This Row],[respuesta]],1,0)</f>
        <v>1</v>
      </c>
      <c r="M409" s="1">
        <f>+IF(bloques1a3[[#This Row],[Sexo]]="F",1,0)</f>
        <v>0</v>
      </c>
    </row>
    <row r="410" spans="1:13" x14ac:dyDescent="0.55000000000000004">
      <c r="A410">
        <v>13</v>
      </c>
      <c r="B410" s="1" t="s">
        <v>393</v>
      </c>
      <c r="C410" s="1" t="s">
        <v>0</v>
      </c>
      <c r="D410">
        <v>7</v>
      </c>
      <c r="E410" s="1" t="s">
        <v>279</v>
      </c>
      <c r="F410">
        <v>4</v>
      </c>
      <c r="G410" s="1" t="s">
        <v>376</v>
      </c>
      <c r="H410" s="1" t="s">
        <v>29</v>
      </c>
      <c r="I410">
        <v>1</v>
      </c>
      <c r="J410" s="1" t="str">
        <f>+VLOOKUP(bloques1a3[[#This Row],[respuesta]],respuestas.emociones[],2,0)</f>
        <v>enojo</v>
      </c>
      <c r="K410" s="1">
        <f>+VLOOKUP(bloques1a3[[#This Row],[niño]],BD.niños[[Código]:[edad]],5,0)</f>
        <v>7</v>
      </c>
      <c r="L410" s="1">
        <f>+IF(bloques1a3[[#This Row],[correcta]]=bloques1a3[[#This Row],[respuesta]],1,0)</f>
        <v>0</v>
      </c>
      <c r="M410" s="1">
        <f>+IF(bloques1a3[[#This Row],[Sexo]]="F",1,0)</f>
        <v>1</v>
      </c>
    </row>
    <row r="411" spans="1:13" x14ac:dyDescent="0.55000000000000004">
      <c r="A411">
        <v>13</v>
      </c>
      <c r="B411" s="1" t="s">
        <v>393</v>
      </c>
      <c r="C411" s="1" t="s">
        <v>0</v>
      </c>
      <c r="D411">
        <v>7</v>
      </c>
      <c r="E411" s="1" t="s">
        <v>282</v>
      </c>
      <c r="F411">
        <v>7</v>
      </c>
      <c r="G411" s="1" t="s">
        <v>375</v>
      </c>
      <c r="H411" s="1" t="s">
        <v>29</v>
      </c>
      <c r="I411">
        <v>1</v>
      </c>
      <c r="J411" s="1" t="str">
        <f>+VLOOKUP(bloques1a3[[#This Row],[respuesta]],respuestas.emociones[],2,0)</f>
        <v>asco</v>
      </c>
      <c r="K411" s="1">
        <f>+VLOOKUP(bloques1a3[[#This Row],[niño]],BD.niños[[Código]:[edad]],5,0)</f>
        <v>5</v>
      </c>
      <c r="L411" s="1">
        <f>+IF(bloques1a3[[#This Row],[correcta]]=bloques1a3[[#This Row],[respuesta]],1,0)</f>
        <v>1</v>
      </c>
      <c r="M411" s="1">
        <f>+IF(bloques1a3[[#This Row],[Sexo]]="F",1,0)</f>
        <v>1</v>
      </c>
    </row>
    <row r="412" spans="1:13" x14ac:dyDescent="0.55000000000000004">
      <c r="A412">
        <v>13</v>
      </c>
      <c r="B412" s="1" t="s">
        <v>393</v>
      </c>
      <c r="C412" s="1" t="s">
        <v>0</v>
      </c>
      <c r="D412">
        <v>7</v>
      </c>
      <c r="E412" s="1" t="s">
        <v>352</v>
      </c>
      <c r="F412">
        <v>7</v>
      </c>
      <c r="G412" s="1" t="s">
        <v>376</v>
      </c>
      <c r="H412" s="1" t="s">
        <v>29</v>
      </c>
      <c r="I412">
        <v>1</v>
      </c>
      <c r="J412" s="1" t="str">
        <f>+VLOOKUP(bloques1a3[[#This Row],[respuesta]],respuestas.emociones[],2,0)</f>
        <v>asco</v>
      </c>
      <c r="K412" s="1">
        <f>+VLOOKUP(bloques1a3[[#This Row],[niño]],BD.niños[[Código]:[edad]],5,0)</f>
        <v>8</v>
      </c>
      <c r="L412" s="1">
        <f>+IF(bloques1a3[[#This Row],[correcta]]=bloques1a3[[#This Row],[respuesta]],1,0)</f>
        <v>1</v>
      </c>
      <c r="M412" s="1">
        <f>+IF(bloques1a3[[#This Row],[Sexo]]="F",1,0)</f>
        <v>1</v>
      </c>
    </row>
    <row r="413" spans="1:13" x14ac:dyDescent="0.55000000000000004">
      <c r="A413">
        <v>13</v>
      </c>
      <c r="B413" s="1" t="s">
        <v>393</v>
      </c>
      <c r="C413" s="1" t="s">
        <v>0</v>
      </c>
      <c r="D413">
        <v>7</v>
      </c>
      <c r="E413" s="1" t="s">
        <v>357</v>
      </c>
      <c r="F413">
        <v>4</v>
      </c>
      <c r="G413" s="1" t="s">
        <v>376</v>
      </c>
      <c r="H413" s="1" t="s">
        <v>28</v>
      </c>
      <c r="I413">
        <v>1</v>
      </c>
      <c r="J413" s="1" t="str">
        <f>+VLOOKUP(bloques1a3[[#This Row],[respuesta]],respuestas.emociones[],2,0)</f>
        <v>enojo</v>
      </c>
      <c r="K413" s="1">
        <f>+VLOOKUP(bloques1a3[[#This Row],[niño]],BD.niños[[Código]:[edad]],5,0)</f>
        <v>7</v>
      </c>
      <c r="L413" s="1">
        <f>+IF(bloques1a3[[#This Row],[correcta]]=bloques1a3[[#This Row],[respuesta]],1,0)</f>
        <v>0</v>
      </c>
      <c r="M413" s="1">
        <f>+IF(bloques1a3[[#This Row],[Sexo]]="F",1,0)</f>
        <v>0</v>
      </c>
    </row>
    <row r="414" spans="1:13" x14ac:dyDescent="0.55000000000000004">
      <c r="A414">
        <v>13</v>
      </c>
      <c r="B414" s="1" t="s">
        <v>393</v>
      </c>
      <c r="C414" s="1" t="s">
        <v>0</v>
      </c>
      <c r="D414">
        <v>7</v>
      </c>
      <c r="E414" s="1" t="s">
        <v>360</v>
      </c>
      <c r="F414">
        <v>4</v>
      </c>
      <c r="G414" s="1" t="s">
        <v>377</v>
      </c>
      <c r="H414" s="1" t="s">
        <v>28</v>
      </c>
      <c r="I414">
        <v>1</v>
      </c>
      <c r="J414" s="1" t="str">
        <f>+VLOOKUP(bloques1a3[[#This Row],[respuesta]],respuestas.emociones[],2,0)</f>
        <v>enojo</v>
      </c>
      <c r="K414" s="1">
        <f>+VLOOKUP(bloques1a3[[#This Row],[niño]],BD.niños[[Código]:[edad]],5,0)</f>
        <v>9</v>
      </c>
      <c r="L414" s="1">
        <f>+IF(bloques1a3[[#This Row],[correcta]]=bloques1a3[[#This Row],[respuesta]],1,0)</f>
        <v>0</v>
      </c>
      <c r="M414" s="1">
        <f>+IF(bloques1a3[[#This Row],[Sexo]]="F",1,0)</f>
        <v>0</v>
      </c>
    </row>
    <row r="415" spans="1:13" x14ac:dyDescent="0.55000000000000004">
      <c r="A415">
        <v>13</v>
      </c>
      <c r="B415" s="1" t="s">
        <v>393</v>
      </c>
      <c r="C415" s="1" t="s">
        <v>0</v>
      </c>
      <c r="D415">
        <v>7</v>
      </c>
      <c r="E415" s="1" t="s">
        <v>364</v>
      </c>
      <c r="F415">
        <v>7</v>
      </c>
      <c r="G415" s="1" t="s">
        <v>377</v>
      </c>
      <c r="H415" s="1" t="s">
        <v>28</v>
      </c>
      <c r="I415">
        <v>1</v>
      </c>
      <c r="J415" s="1" t="str">
        <f>+VLOOKUP(bloques1a3[[#This Row],[respuesta]],respuestas.emociones[],2,0)</f>
        <v>asco</v>
      </c>
      <c r="K415" s="1">
        <f>+VLOOKUP(bloques1a3[[#This Row],[niño]],BD.niños[[Código]:[edad]],5,0)</f>
        <v>10</v>
      </c>
      <c r="L415" s="1">
        <f>+IF(bloques1a3[[#This Row],[correcta]]=bloques1a3[[#This Row],[respuesta]],1,0)</f>
        <v>1</v>
      </c>
      <c r="M415" s="1">
        <f>+IF(bloques1a3[[#This Row],[Sexo]]="F",1,0)</f>
        <v>0</v>
      </c>
    </row>
    <row r="416" spans="1:13" x14ac:dyDescent="0.55000000000000004">
      <c r="A416">
        <v>13</v>
      </c>
      <c r="B416" s="1" t="s">
        <v>393</v>
      </c>
      <c r="C416" s="1" t="s">
        <v>0</v>
      </c>
      <c r="D416">
        <v>7</v>
      </c>
      <c r="E416" s="1" t="s">
        <v>368</v>
      </c>
      <c r="F416">
        <v>7</v>
      </c>
      <c r="G416" s="1" t="s">
        <v>377</v>
      </c>
      <c r="H416" s="1" t="s">
        <v>28</v>
      </c>
      <c r="I416">
        <v>1</v>
      </c>
      <c r="J416" s="1" t="str">
        <f>+VLOOKUP(bloques1a3[[#This Row],[respuesta]],respuestas.emociones[],2,0)</f>
        <v>asco</v>
      </c>
      <c r="K416" s="1">
        <f>+VLOOKUP(bloques1a3[[#This Row],[niño]],BD.niños[[Código]:[edad]],5,0)</f>
        <v>11</v>
      </c>
      <c r="L416" s="1">
        <f>+IF(bloques1a3[[#This Row],[correcta]]=bloques1a3[[#This Row],[respuesta]],1,0)</f>
        <v>1</v>
      </c>
      <c r="M416" s="1">
        <f>+IF(bloques1a3[[#This Row],[Sexo]]="F",1,0)</f>
        <v>0</v>
      </c>
    </row>
    <row r="417" spans="1:13" x14ac:dyDescent="0.55000000000000004">
      <c r="A417">
        <v>13</v>
      </c>
      <c r="B417" s="1" t="s">
        <v>393</v>
      </c>
      <c r="C417" s="1" t="s">
        <v>0</v>
      </c>
      <c r="D417">
        <v>7</v>
      </c>
      <c r="E417" s="1" t="s">
        <v>371</v>
      </c>
      <c r="F417">
        <v>7</v>
      </c>
      <c r="G417" s="1" t="s">
        <v>377</v>
      </c>
      <c r="H417" s="1" t="s">
        <v>29</v>
      </c>
      <c r="I417">
        <v>1</v>
      </c>
      <c r="J417" s="1" t="str">
        <f>+VLOOKUP(bloques1a3[[#This Row],[respuesta]],respuestas.emociones[],2,0)</f>
        <v>asco</v>
      </c>
      <c r="K417" s="1">
        <f>+VLOOKUP(bloques1a3[[#This Row],[niño]],BD.niños[[Código]:[edad]],5,0)</f>
        <v>9</v>
      </c>
      <c r="L417" s="1">
        <f>+IF(bloques1a3[[#This Row],[correcta]]=bloques1a3[[#This Row],[respuesta]],1,0)</f>
        <v>1</v>
      </c>
      <c r="M417" s="1">
        <f>+IF(bloques1a3[[#This Row],[Sexo]]="F",1,0)</f>
        <v>1</v>
      </c>
    </row>
    <row r="418" spans="1:13" x14ac:dyDescent="0.55000000000000004">
      <c r="A418">
        <v>14</v>
      </c>
      <c r="B418" s="1" t="s">
        <v>394</v>
      </c>
      <c r="C418" s="1" t="s">
        <v>4</v>
      </c>
      <c r="D418">
        <v>5</v>
      </c>
      <c r="E418" s="1" t="s">
        <v>36</v>
      </c>
      <c r="F418">
        <v>1</v>
      </c>
      <c r="G418" s="1" t="s">
        <v>375</v>
      </c>
      <c r="H418" s="1" t="s">
        <v>28</v>
      </c>
      <c r="I418">
        <v>1</v>
      </c>
      <c r="J418" s="1" t="str">
        <f>+VLOOKUP(bloques1a3[[#This Row],[respuesta]],respuestas.emociones[],2,0)</f>
        <v>neutra</v>
      </c>
      <c r="K418" s="1">
        <f>+VLOOKUP(bloques1a3[[#This Row],[niño]],BD.niños[[Código]:[edad]],5,0)</f>
        <v>5</v>
      </c>
      <c r="L418" s="1">
        <f>+IF(bloques1a3[[#This Row],[correcta]]=bloques1a3[[#This Row],[respuesta]],1,0)</f>
        <v>0</v>
      </c>
      <c r="M418" s="1">
        <f>+IF(bloques1a3[[#This Row],[Sexo]]="F",1,0)</f>
        <v>0</v>
      </c>
    </row>
    <row r="419" spans="1:13" x14ac:dyDescent="0.55000000000000004">
      <c r="A419">
        <v>14</v>
      </c>
      <c r="B419" s="1" t="s">
        <v>394</v>
      </c>
      <c r="C419" s="1" t="s">
        <v>4</v>
      </c>
      <c r="D419">
        <v>5</v>
      </c>
      <c r="E419" s="1" t="s">
        <v>40</v>
      </c>
      <c r="F419">
        <v>5</v>
      </c>
      <c r="G419" s="1" t="s">
        <v>376</v>
      </c>
      <c r="H419" s="1" t="s">
        <v>28</v>
      </c>
      <c r="I419">
        <v>1</v>
      </c>
      <c r="J419" s="1" t="str">
        <f>+VLOOKUP(bloques1a3[[#This Row],[respuesta]],respuestas.emociones[],2,0)</f>
        <v>miedo</v>
      </c>
      <c r="K419" s="1">
        <f>+VLOOKUP(bloques1a3[[#This Row],[niño]],BD.niños[[Código]:[edad]],5,0)</f>
        <v>7</v>
      </c>
      <c r="L419" s="1">
        <f>+IF(bloques1a3[[#This Row],[correcta]]=bloques1a3[[#This Row],[respuesta]],1,0)</f>
        <v>1</v>
      </c>
      <c r="M419" s="1">
        <f>+IF(bloques1a3[[#This Row],[Sexo]]="F",1,0)</f>
        <v>0</v>
      </c>
    </row>
    <row r="420" spans="1:13" x14ac:dyDescent="0.55000000000000004">
      <c r="A420">
        <v>14</v>
      </c>
      <c r="B420" s="1" t="s">
        <v>394</v>
      </c>
      <c r="C420" s="1" t="s">
        <v>4</v>
      </c>
      <c r="D420">
        <v>5</v>
      </c>
      <c r="E420" s="1" t="s">
        <v>44</v>
      </c>
      <c r="F420">
        <v>5</v>
      </c>
      <c r="G420" s="1" t="s">
        <v>376</v>
      </c>
      <c r="H420" s="1" t="s">
        <v>29</v>
      </c>
      <c r="I420">
        <v>1</v>
      </c>
      <c r="J420" s="1" t="str">
        <f>+VLOOKUP(bloques1a3[[#This Row],[respuesta]],respuestas.emociones[],2,0)</f>
        <v>miedo</v>
      </c>
      <c r="K420" s="1">
        <f>+VLOOKUP(bloques1a3[[#This Row],[niño]],BD.niños[[Código]:[edad]],5,0)</f>
        <v>7</v>
      </c>
      <c r="L420" s="1">
        <f>+IF(bloques1a3[[#This Row],[correcta]]=bloques1a3[[#This Row],[respuesta]],1,0)</f>
        <v>1</v>
      </c>
      <c r="M420" s="1">
        <f>+IF(bloques1a3[[#This Row],[Sexo]]="F",1,0)</f>
        <v>1</v>
      </c>
    </row>
    <row r="421" spans="1:13" x14ac:dyDescent="0.55000000000000004">
      <c r="A421">
        <v>14</v>
      </c>
      <c r="B421" s="1" t="s">
        <v>394</v>
      </c>
      <c r="C421" s="1" t="s">
        <v>4</v>
      </c>
      <c r="D421">
        <v>5</v>
      </c>
      <c r="E421" s="1" t="s">
        <v>48</v>
      </c>
      <c r="F421">
        <v>4</v>
      </c>
      <c r="G421" s="1" t="s">
        <v>376</v>
      </c>
      <c r="H421" s="1" t="s">
        <v>29</v>
      </c>
      <c r="I421">
        <v>1</v>
      </c>
      <c r="J421" s="1" t="str">
        <f>+VLOOKUP(bloques1a3[[#This Row],[respuesta]],respuestas.emociones[],2,0)</f>
        <v>enojo</v>
      </c>
      <c r="K421" s="1">
        <f>+VLOOKUP(bloques1a3[[#This Row],[niño]],BD.niños[[Código]:[edad]],5,0)</f>
        <v>7</v>
      </c>
      <c r="L421" s="1">
        <f>+IF(bloques1a3[[#This Row],[correcta]]=bloques1a3[[#This Row],[respuesta]],1,0)</f>
        <v>0</v>
      </c>
      <c r="M421" s="1">
        <f>+IF(bloques1a3[[#This Row],[Sexo]]="F",1,0)</f>
        <v>1</v>
      </c>
    </row>
    <row r="422" spans="1:13" x14ac:dyDescent="0.55000000000000004">
      <c r="A422">
        <v>14</v>
      </c>
      <c r="B422" s="1" t="s">
        <v>394</v>
      </c>
      <c r="C422" s="1" t="s">
        <v>4</v>
      </c>
      <c r="D422">
        <v>5</v>
      </c>
      <c r="E422" s="1" t="s">
        <v>52</v>
      </c>
      <c r="F422">
        <v>7</v>
      </c>
      <c r="G422" s="1" t="s">
        <v>376</v>
      </c>
      <c r="H422" s="1" t="s">
        <v>29</v>
      </c>
      <c r="I422">
        <v>1</v>
      </c>
      <c r="J422" s="1" t="str">
        <f>+VLOOKUP(bloques1a3[[#This Row],[respuesta]],respuestas.emociones[],2,0)</f>
        <v>asco</v>
      </c>
      <c r="K422" s="1">
        <f>+VLOOKUP(bloques1a3[[#This Row],[niño]],BD.niños[[Código]:[edad]],5,0)</f>
        <v>7</v>
      </c>
      <c r="L422" s="1">
        <f>+IF(bloques1a3[[#This Row],[correcta]]=bloques1a3[[#This Row],[respuesta]],1,0)</f>
        <v>0</v>
      </c>
      <c r="M422" s="1">
        <f>+IF(bloques1a3[[#This Row],[Sexo]]="F",1,0)</f>
        <v>1</v>
      </c>
    </row>
    <row r="423" spans="1:13" x14ac:dyDescent="0.55000000000000004">
      <c r="A423">
        <v>14</v>
      </c>
      <c r="B423" s="1" t="s">
        <v>394</v>
      </c>
      <c r="C423" s="1" t="s">
        <v>4</v>
      </c>
      <c r="D423">
        <v>5</v>
      </c>
      <c r="E423" s="1" t="s">
        <v>56</v>
      </c>
      <c r="F423">
        <v>6</v>
      </c>
      <c r="G423" s="1" t="s">
        <v>376</v>
      </c>
      <c r="H423" s="1" t="s">
        <v>29</v>
      </c>
      <c r="I423">
        <v>1</v>
      </c>
      <c r="J423" s="1" t="str">
        <f>+VLOOKUP(bloques1a3[[#This Row],[respuesta]],respuestas.emociones[],2,0)</f>
        <v>sorpresa</v>
      </c>
      <c r="K423" s="1">
        <f>+VLOOKUP(bloques1a3[[#This Row],[niño]],BD.niños[[Código]:[edad]],5,0)</f>
        <v>8</v>
      </c>
      <c r="L423" s="1">
        <f>+IF(bloques1a3[[#This Row],[correcta]]=bloques1a3[[#This Row],[respuesta]],1,0)</f>
        <v>0</v>
      </c>
      <c r="M423" s="1">
        <f>+IF(bloques1a3[[#This Row],[Sexo]]="F",1,0)</f>
        <v>1</v>
      </c>
    </row>
    <row r="424" spans="1:13" x14ac:dyDescent="0.55000000000000004">
      <c r="A424">
        <v>14</v>
      </c>
      <c r="B424" s="1" t="s">
        <v>394</v>
      </c>
      <c r="C424" s="1" t="s">
        <v>4</v>
      </c>
      <c r="D424">
        <v>5</v>
      </c>
      <c r="E424" s="1" t="s">
        <v>60</v>
      </c>
      <c r="F424">
        <v>6</v>
      </c>
      <c r="G424" s="1" t="s">
        <v>377</v>
      </c>
      <c r="H424" s="1" t="s">
        <v>28</v>
      </c>
      <c r="I424">
        <v>1</v>
      </c>
      <c r="J424" s="1" t="str">
        <f>+VLOOKUP(bloques1a3[[#This Row],[respuesta]],respuestas.emociones[],2,0)</f>
        <v>sorpresa</v>
      </c>
      <c r="K424" s="1">
        <f>+VLOOKUP(bloques1a3[[#This Row],[niño]],BD.niños[[Código]:[edad]],5,0)</f>
        <v>10</v>
      </c>
      <c r="L424" s="1">
        <f>+IF(bloques1a3[[#This Row],[correcta]]=bloques1a3[[#This Row],[respuesta]],1,0)</f>
        <v>0</v>
      </c>
      <c r="M424" s="1">
        <f>+IF(bloques1a3[[#This Row],[Sexo]]="F",1,0)</f>
        <v>0</v>
      </c>
    </row>
    <row r="425" spans="1:13" x14ac:dyDescent="0.55000000000000004">
      <c r="A425">
        <v>14</v>
      </c>
      <c r="B425" s="1" t="s">
        <v>394</v>
      </c>
      <c r="C425" s="1" t="s">
        <v>4</v>
      </c>
      <c r="D425">
        <v>5</v>
      </c>
      <c r="E425" s="1" t="s">
        <v>64</v>
      </c>
      <c r="F425">
        <v>4</v>
      </c>
      <c r="G425" s="1" t="s">
        <v>377</v>
      </c>
      <c r="H425" s="1" t="s">
        <v>29</v>
      </c>
      <c r="I425">
        <v>1</v>
      </c>
      <c r="J425" s="1" t="str">
        <f>+VLOOKUP(bloques1a3[[#This Row],[respuesta]],respuestas.emociones[],2,0)</f>
        <v>enojo</v>
      </c>
      <c r="K425" s="1">
        <f>+VLOOKUP(bloques1a3[[#This Row],[niño]],BD.niños[[Código]:[edad]],5,0)</f>
        <v>9</v>
      </c>
      <c r="L425" s="1">
        <f>+IF(bloques1a3[[#This Row],[correcta]]=bloques1a3[[#This Row],[respuesta]],1,0)</f>
        <v>0</v>
      </c>
      <c r="M425" s="1">
        <f>+IF(bloques1a3[[#This Row],[Sexo]]="F",1,0)</f>
        <v>1</v>
      </c>
    </row>
    <row r="426" spans="1:13" x14ac:dyDescent="0.55000000000000004">
      <c r="A426">
        <v>14</v>
      </c>
      <c r="B426" s="1" t="s">
        <v>394</v>
      </c>
      <c r="C426" s="1" t="s">
        <v>4</v>
      </c>
      <c r="D426">
        <v>5</v>
      </c>
      <c r="E426" s="1" t="s">
        <v>68</v>
      </c>
      <c r="F426">
        <v>6</v>
      </c>
      <c r="G426" s="1" t="s">
        <v>377</v>
      </c>
      <c r="H426" s="1" t="s">
        <v>28</v>
      </c>
      <c r="I426">
        <v>1</v>
      </c>
      <c r="J426" s="1" t="str">
        <f>+VLOOKUP(bloques1a3[[#This Row],[respuesta]],respuestas.emociones[],2,0)</f>
        <v>sorpresa</v>
      </c>
      <c r="K426" s="1">
        <f>+VLOOKUP(bloques1a3[[#This Row],[niño]],BD.niños[[Código]:[edad]],5,0)</f>
        <v>10</v>
      </c>
      <c r="L426" s="1">
        <f>+IF(bloques1a3[[#This Row],[correcta]]=bloques1a3[[#This Row],[respuesta]],1,0)</f>
        <v>0</v>
      </c>
      <c r="M426" s="1">
        <f>+IF(bloques1a3[[#This Row],[Sexo]]="F",1,0)</f>
        <v>0</v>
      </c>
    </row>
    <row r="427" spans="1:13" x14ac:dyDescent="0.55000000000000004">
      <c r="A427">
        <v>14</v>
      </c>
      <c r="B427" s="1" t="s">
        <v>394</v>
      </c>
      <c r="C427" s="1" t="s">
        <v>4</v>
      </c>
      <c r="D427">
        <v>5</v>
      </c>
      <c r="E427" s="1" t="s">
        <v>72</v>
      </c>
      <c r="F427">
        <v>7</v>
      </c>
      <c r="G427" s="1" t="s">
        <v>377</v>
      </c>
      <c r="H427" s="1" t="s">
        <v>29</v>
      </c>
      <c r="I427">
        <v>1</v>
      </c>
      <c r="J427" s="1" t="str">
        <f>+VLOOKUP(bloques1a3[[#This Row],[respuesta]],respuestas.emociones[],2,0)</f>
        <v>asco</v>
      </c>
      <c r="K427" s="1">
        <f>+VLOOKUP(bloques1a3[[#This Row],[niño]],BD.niños[[Código]:[edad]],5,0)</f>
        <v>9</v>
      </c>
      <c r="L427" s="1">
        <f>+IF(bloques1a3[[#This Row],[correcta]]=bloques1a3[[#This Row],[respuesta]],1,0)</f>
        <v>0</v>
      </c>
      <c r="M427" s="1">
        <f>+IF(bloques1a3[[#This Row],[Sexo]]="F",1,0)</f>
        <v>1</v>
      </c>
    </row>
    <row r="428" spans="1:13" x14ac:dyDescent="0.55000000000000004">
      <c r="A428">
        <v>14</v>
      </c>
      <c r="B428" s="1" t="s">
        <v>394</v>
      </c>
      <c r="C428" s="1" t="s">
        <v>4</v>
      </c>
      <c r="D428">
        <v>5</v>
      </c>
      <c r="E428" s="1" t="s">
        <v>75</v>
      </c>
      <c r="F428">
        <v>7</v>
      </c>
      <c r="G428" s="1" t="s">
        <v>377</v>
      </c>
      <c r="H428" s="1" t="s">
        <v>29</v>
      </c>
      <c r="I428">
        <v>1</v>
      </c>
      <c r="J428" s="1" t="str">
        <f>+VLOOKUP(bloques1a3[[#This Row],[respuesta]],respuestas.emociones[],2,0)</f>
        <v>asco</v>
      </c>
      <c r="K428" s="1">
        <f>+VLOOKUP(bloques1a3[[#This Row],[niño]],BD.niños[[Código]:[edad]],5,0)</f>
        <v>10</v>
      </c>
      <c r="L428" s="1">
        <f>+IF(bloques1a3[[#This Row],[correcta]]=bloques1a3[[#This Row],[respuesta]],1,0)</f>
        <v>0</v>
      </c>
      <c r="M428" s="1">
        <f>+IF(bloques1a3[[#This Row],[Sexo]]="F",1,0)</f>
        <v>1</v>
      </c>
    </row>
    <row r="429" spans="1:13" x14ac:dyDescent="0.55000000000000004">
      <c r="A429">
        <v>14</v>
      </c>
      <c r="B429" s="1" t="s">
        <v>394</v>
      </c>
      <c r="C429" s="1" t="s">
        <v>4</v>
      </c>
      <c r="D429">
        <v>5</v>
      </c>
      <c r="E429" s="1" t="s">
        <v>78</v>
      </c>
      <c r="F429">
        <v>4</v>
      </c>
      <c r="G429" s="1" t="s">
        <v>375</v>
      </c>
      <c r="H429" s="1" t="s">
        <v>28</v>
      </c>
      <c r="I429">
        <v>1</v>
      </c>
      <c r="J429" s="1" t="str">
        <f>+VLOOKUP(bloques1a3[[#This Row],[respuesta]],respuestas.emociones[],2,0)</f>
        <v>enojo</v>
      </c>
      <c r="K429" s="1">
        <f>+VLOOKUP(bloques1a3[[#This Row],[niño]],BD.niños[[Código]:[edad]],5,0)</f>
        <v>6</v>
      </c>
      <c r="L429" s="1">
        <f>+IF(bloques1a3[[#This Row],[correcta]]=bloques1a3[[#This Row],[respuesta]],1,0)</f>
        <v>0</v>
      </c>
      <c r="M429" s="1">
        <f>+IF(bloques1a3[[#This Row],[Sexo]]="F",1,0)</f>
        <v>0</v>
      </c>
    </row>
    <row r="430" spans="1:13" x14ac:dyDescent="0.55000000000000004">
      <c r="A430">
        <v>14</v>
      </c>
      <c r="B430" s="1" t="s">
        <v>394</v>
      </c>
      <c r="C430" s="1" t="s">
        <v>4</v>
      </c>
      <c r="D430">
        <v>5</v>
      </c>
      <c r="E430" s="1" t="s">
        <v>82</v>
      </c>
      <c r="F430">
        <v>1</v>
      </c>
      <c r="G430" s="1" t="s">
        <v>375</v>
      </c>
      <c r="H430" s="1" t="s">
        <v>29</v>
      </c>
      <c r="I430">
        <v>1</v>
      </c>
      <c r="J430" s="1" t="str">
        <f>+VLOOKUP(bloques1a3[[#This Row],[respuesta]],respuestas.emociones[],2,0)</f>
        <v>neutra</v>
      </c>
      <c r="K430" s="1">
        <f>+VLOOKUP(bloques1a3[[#This Row],[niño]],BD.niños[[Código]:[edad]],5,0)</f>
        <v>6</v>
      </c>
      <c r="L430" s="1">
        <f>+IF(bloques1a3[[#This Row],[correcta]]=bloques1a3[[#This Row],[respuesta]],1,0)</f>
        <v>0</v>
      </c>
      <c r="M430" s="1">
        <f>+IF(bloques1a3[[#This Row],[Sexo]]="F",1,0)</f>
        <v>1</v>
      </c>
    </row>
    <row r="431" spans="1:13" x14ac:dyDescent="0.55000000000000004">
      <c r="A431">
        <v>14</v>
      </c>
      <c r="B431" s="1" t="s">
        <v>394</v>
      </c>
      <c r="C431" s="1" t="s">
        <v>4</v>
      </c>
      <c r="D431">
        <v>5</v>
      </c>
      <c r="E431" s="1" t="s">
        <v>85</v>
      </c>
      <c r="F431">
        <v>5</v>
      </c>
      <c r="G431" s="1" t="s">
        <v>375</v>
      </c>
      <c r="H431" s="1" t="s">
        <v>28</v>
      </c>
      <c r="I431">
        <v>1</v>
      </c>
      <c r="J431" s="1" t="str">
        <f>+VLOOKUP(bloques1a3[[#This Row],[respuesta]],respuestas.emociones[],2,0)</f>
        <v>miedo</v>
      </c>
      <c r="K431" s="1">
        <f>+VLOOKUP(bloques1a3[[#This Row],[niño]],BD.niños[[Código]:[edad]],5,0)</f>
        <v>6</v>
      </c>
      <c r="L431" s="1">
        <f>+IF(bloques1a3[[#This Row],[correcta]]=bloques1a3[[#This Row],[respuesta]],1,0)</f>
        <v>1</v>
      </c>
      <c r="M431" s="1">
        <f>+IF(bloques1a3[[#This Row],[Sexo]]="F",1,0)</f>
        <v>0</v>
      </c>
    </row>
    <row r="432" spans="1:13" x14ac:dyDescent="0.55000000000000004">
      <c r="A432">
        <v>14</v>
      </c>
      <c r="B432" s="1" t="s">
        <v>394</v>
      </c>
      <c r="C432" s="1" t="s">
        <v>4</v>
      </c>
      <c r="D432">
        <v>5</v>
      </c>
      <c r="E432" s="1" t="s">
        <v>184</v>
      </c>
      <c r="F432">
        <v>6</v>
      </c>
      <c r="G432" s="1" t="s">
        <v>376</v>
      </c>
      <c r="H432" s="1" t="s">
        <v>28</v>
      </c>
      <c r="I432">
        <v>1</v>
      </c>
      <c r="J432" s="1" t="str">
        <f>+VLOOKUP(bloques1a3[[#This Row],[respuesta]],respuestas.emociones[],2,0)</f>
        <v>sorpresa</v>
      </c>
      <c r="K432" s="1">
        <f>+VLOOKUP(bloques1a3[[#This Row],[niño]],BD.niños[[Código]:[edad]],5,0)</f>
        <v>7</v>
      </c>
      <c r="L432" s="1">
        <f>+IF(bloques1a3[[#This Row],[correcta]]=bloques1a3[[#This Row],[respuesta]],1,0)</f>
        <v>0</v>
      </c>
      <c r="M432" s="1">
        <f>+IF(bloques1a3[[#This Row],[Sexo]]="F",1,0)</f>
        <v>0</v>
      </c>
    </row>
    <row r="433" spans="1:13" x14ac:dyDescent="0.55000000000000004">
      <c r="A433">
        <v>14</v>
      </c>
      <c r="B433" s="1" t="s">
        <v>394</v>
      </c>
      <c r="C433" s="1" t="s">
        <v>4</v>
      </c>
      <c r="D433">
        <v>5</v>
      </c>
      <c r="E433" s="1" t="s">
        <v>187</v>
      </c>
      <c r="F433">
        <v>5</v>
      </c>
      <c r="G433" s="1" t="s">
        <v>376</v>
      </c>
      <c r="H433" s="1" t="s">
        <v>29</v>
      </c>
      <c r="I433">
        <v>1</v>
      </c>
      <c r="J433" s="1" t="str">
        <f>+VLOOKUP(bloques1a3[[#This Row],[respuesta]],respuestas.emociones[],2,0)</f>
        <v>miedo</v>
      </c>
      <c r="K433" s="1">
        <f>+VLOOKUP(bloques1a3[[#This Row],[niño]],BD.niños[[Código]:[edad]],5,0)</f>
        <v>8</v>
      </c>
      <c r="L433" s="1">
        <f>+IF(bloques1a3[[#This Row],[correcta]]=bloques1a3[[#This Row],[respuesta]],1,0)</f>
        <v>1</v>
      </c>
      <c r="M433" s="1">
        <f>+IF(bloques1a3[[#This Row],[Sexo]]="F",1,0)</f>
        <v>1</v>
      </c>
    </row>
    <row r="434" spans="1:13" x14ac:dyDescent="0.55000000000000004">
      <c r="A434">
        <v>14</v>
      </c>
      <c r="B434" s="1" t="s">
        <v>394</v>
      </c>
      <c r="C434" s="1" t="s">
        <v>4</v>
      </c>
      <c r="D434">
        <v>5</v>
      </c>
      <c r="E434" s="1" t="s">
        <v>192</v>
      </c>
      <c r="F434">
        <v>6</v>
      </c>
      <c r="G434" s="1" t="s">
        <v>376</v>
      </c>
      <c r="H434" s="1" t="s">
        <v>28</v>
      </c>
      <c r="I434">
        <v>1</v>
      </c>
      <c r="J434" s="1" t="str">
        <f>+VLOOKUP(bloques1a3[[#This Row],[respuesta]],respuestas.emociones[],2,0)</f>
        <v>sorpresa</v>
      </c>
      <c r="K434" s="1">
        <f>+VLOOKUP(bloques1a3[[#This Row],[niño]],BD.niños[[Código]:[edad]],5,0)</f>
        <v>7</v>
      </c>
      <c r="L434" s="1">
        <f>+IF(bloques1a3[[#This Row],[correcta]]=bloques1a3[[#This Row],[respuesta]],1,0)</f>
        <v>0</v>
      </c>
      <c r="M434" s="1">
        <f>+IF(bloques1a3[[#This Row],[Sexo]]="F",1,0)</f>
        <v>0</v>
      </c>
    </row>
    <row r="435" spans="1:13" x14ac:dyDescent="0.55000000000000004">
      <c r="A435">
        <v>14</v>
      </c>
      <c r="B435" s="1" t="s">
        <v>394</v>
      </c>
      <c r="C435" s="1" t="s">
        <v>4</v>
      </c>
      <c r="D435">
        <v>5</v>
      </c>
      <c r="E435" s="1" t="s">
        <v>195</v>
      </c>
      <c r="F435">
        <v>6</v>
      </c>
      <c r="G435" s="1" t="s">
        <v>377</v>
      </c>
      <c r="H435" s="1" t="s">
        <v>28</v>
      </c>
      <c r="I435">
        <v>1</v>
      </c>
      <c r="J435" s="1" t="str">
        <f>+VLOOKUP(bloques1a3[[#This Row],[respuesta]],respuestas.emociones[],2,0)</f>
        <v>sorpresa</v>
      </c>
      <c r="K435" s="1">
        <f>+VLOOKUP(bloques1a3[[#This Row],[niño]],BD.niños[[Código]:[edad]],5,0)</f>
        <v>10</v>
      </c>
      <c r="L435" s="1">
        <f>+IF(bloques1a3[[#This Row],[correcta]]=bloques1a3[[#This Row],[respuesta]],1,0)</f>
        <v>0</v>
      </c>
      <c r="M435" s="1">
        <f>+IF(bloques1a3[[#This Row],[Sexo]]="F",1,0)</f>
        <v>0</v>
      </c>
    </row>
    <row r="436" spans="1:13" x14ac:dyDescent="0.55000000000000004">
      <c r="A436">
        <v>14</v>
      </c>
      <c r="B436" s="1" t="s">
        <v>394</v>
      </c>
      <c r="C436" s="1" t="s">
        <v>4</v>
      </c>
      <c r="D436">
        <v>5</v>
      </c>
      <c r="E436" s="1" t="s">
        <v>199</v>
      </c>
      <c r="F436">
        <v>6</v>
      </c>
      <c r="G436" s="1" t="s">
        <v>377</v>
      </c>
      <c r="H436" s="1" t="s">
        <v>28</v>
      </c>
      <c r="I436">
        <v>1</v>
      </c>
      <c r="J436" s="1" t="str">
        <f>+VLOOKUP(bloques1a3[[#This Row],[respuesta]],respuestas.emociones[],2,0)</f>
        <v>sorpresa</v>
      </c>
      <c r="K436" s="1">
        <f>+VLOOKUP(bloques1a3[[#This Row],[niño]],BD.niños[[Código]:[edad]],5,0)</f>
        <v>9</v>
      </c>
      <c r="L436" s="1">
        <f>+IF(bloques1a3[[#This Row],[correcta]]=bloques1a3[[#This Row],[respuesta]],1,0)</f>
        <v>0</v>
      </c>
      <c r="M436" s="1">
        <f>+IF(bloques1a3[[#This Row],[Sexo]]="F",1,0)</f>
        <v>0</v>
      </c>
    </row>
    <row r="437" spans="1:13" x14ac:dyDescent="0.55000000000000004">
      <c r="A437">
        <v>14</v>
      </c>
      <c r="B437" s="1" t="s">
        <v>394</v>
      </c>
      <c r="C437" s="1" t="s">
        <v>4</v>
      </c>
      <c r="D437">
        <v>5</v>
      </c>
      <c r="E437" s="1" t="s">
        <v>203</v>
      </c>
      <c r="F437">
        <v>5</v>
      </c>
      <c r="G437" s="1" t="s">
        <v>377</v>
      </c>
      <c r="H437" s="1" t="s">
        <v>29</v>
      </c>
      <c r="I437">
        <v>1</v>
      </c>
      <c r="J437" s="1" t="str">
        <f>+VLOOKUP(bloques1a3[[#This Row],[respuesta]],respuestas.emociones[],2,0)</f>
        <v>miedo</v>
      </c>
      <c r="K437" s="1">
        <f>+VLOOKUP(bloques1a3[[#This Row],[niño]],BD.niños[[Código]:[edad]],5,0)</f>
        <v>9</v>
      </c>
      <c r="L437" s="1">
        <f>+IF(bloques1a3[[#This Row],[correcta]]=bloques1a3[[#This Row],[respuesta]],1,0)</f>
        <v>1</v>
      </c>
      <c r="M437" s="1">
        <f>+IF(bloques1a3[[#This Row],[Sexo]]="F",1,0)</f>
        <v>1</v>
      </c>
    </row>
    <row r="438" spans="1:13" x14ac:dyDescent="0.55000000000000004">
      <c r="A438">
        <v>14</v>
      </c>
      <c r="B438" s="1" t="s">
        <v>394</v>
      </c>
      <c r="C438" s="1" t="s">
        <v>4</v>
      </c>
      <c r="D438">
        <v>5</v>
      </c>
      <c r="E438" s="1" t="s">
        <v>206</v>
      </c>
      <c r="F438">
        <v>5</v>
      </c>
      <c r="G438" s="1" t="s">
        <v>377</v>
      </c>
      <c r="H438" s="1" t="s">
        <v>29</v>
      </c>
      <c r="I438">
        <v>1</v>
      </c>
      <c r="J438" s="1" t="str">
        <f>+VLOOKUP(bloques1a3[[#This Row],[respuesta]],respuestas.emociones[],2,0)</f>
        <v>miedo</v>
      </c>
      <c r="K438" s="1">
        <f>+VLOOKUP(bloques1a3[[#This Row],[niño]],BD.niños[[Código]:[edad]],5,0)</f>
        <v>10</v>
      </c>
      <c r="L438" s="1">
        <f>+IF(bloques1a3[[#This Row],[correcta]]=bloques1a3[[#This Row],[respuesta]],1,0)</f>
        <v>1</v>
      </c>
      <c r="M438" s="1">
        <f>+IF(bloques1a3[[#This Row],[Sexo]]="F",1,0)</f>
        <v>1</v>
      </c>
    </row>
    <row r="439" spans="1:13" x14ac:dyDescent="0.55000000000000004">
      <c r="A439">
        <v>14</v>
      </c>
      <c r="B439" s="1" t="s">
        <v>394</v>
      </c>
      <c r="C439" s="1" t="s">
        <v>4</v>
      </c>
      <c r="D439">
        <v>5</v>
      </c>
      <c r="E439" s="1" t="s">
        <v>210</v>
      </c>
      <c r="F439">
        <v>5</v>
      </c>
      <c r="G439" s="1" t="s">
        <v>376</v>
      </c>
      <c r="H439" s="1" t="s">
        <v>28</v>
      </c>
      <c r="I439">
        <v>1</v>
      </c>
      <c r="J439" s="1" t="str">
        <f>+VLOOKUP(bloques1a3[[#This Row],[respuesta]],respuestas.emociones[],2,0)</f>
        <v>miedo</v>
      </c>
      <c r="K439" s="1">
        <f>+VLOOKUP(bloques1a3[[#This Row],[niño]],BD.niños[[Código]:[edad]],5,0)</f>
        <v>7</v>
      </c>
      <c r="L439" s="1">
        <f>+IF(bloques1a3[[#This Row],[correcta]]=bloques1a3[[#This Row],[respuesta]],1,0)</f>
        <v>1</v>
      </c>
      <c r="M439" s="1">
        <f>+IF(bloques1a3[[#This Row],[Sexo]]="F",1,0)</f>
        <v>0</v>
      </c>
    </row>
    <row r="440" spans="1:13" x14ac:dyDescent="0.55000000000000004">
      <c r="A440">
        <v>14</v>
      </c>
      <c r="B440" s="1" t="s">
        <v>394</v>
      </c>
      <c r="C440" s="1" t="s">
        <v>4</v>
      </c>
      <c r="D440">
        <v>5</v>
      </c>
      <c r="E440" s="1" t="s">
        <v>274</v>
      </c>
      <c r="F440">
        <v>5</v>
      </c>
      <c r="G440" s="1" t="s">
        <v>375</v>
      </c>
      <c r="H440" s="1" t="s">
        <v>28</v>
      </c>
      <c r="I440">
        <v>1</v>
      </c>
      <c r="J440" s="1" t="str">
        <f>+VLOOKUP(bloques1a3[[#This Row],[respuesta]],respuestas.emociones[],2,0)</f>
        <v>miedo</v>
      </c>
      <c r="K440" s="1">
        <f>+VLOOKUP(bloques1a3[[#This Row],[niño]],BD.niños[[Código]:[edad]],5,0)</f>
        <v>6</v>
      </c>
      <c r="L440" s="1">
        <f>+IF(bloques1a3[[#This Row],[correcta]]=bloques1a3[[#This Row],[respuesta]],1,0)</f>
        <v>1</v>
      </c>
      <c r="M440" s="1">
        <f>+IF(bloques1a3[[#This Row],[Sexo]]="F",1,0)</f>
        <v>0</v>
      </c>
    </row>
    <row r="441" spans="1:13" x14ac:dyDescent="0.55000000000000004">
      <c r="A441">
        <v>14</v>
      </c>
      <c r="B441" s="1" t="s">
        <v>394</v>
      </c>
      <c r="C441" s="1" t="s">
        <v>4</v>
      </c>
      <c r="D441">
        <v>5</v>
      </c>
      <c r="E441" s="1" t="s">
        <v>276</v>
      </c>
      <c r="F441">
        <v>6</v>
      </c>
      <c r="G441" s="1" t="s">
        <v>375</v>
      </c>
      <c r="H441" s="1" t="s">
        <v>28</v>
      </c>
      <c r="I441">
        <v>1</v>
      </c>
      <c r="J441" s="1" t="str">
        <f>+VLOOKUP(bloques1a3[[#This Row],[respuesta]],respuestas.emociones[],2,0)</f>
        <v>sorpresa</v>
      </c>
      <c r="K441" s="1">
        <f>+VLOOKUP(bloques1a3[[#This Row],[niño]],BD.niños[[Código]:[edad]],5,0)</f>
        <v>6</v>
      </c>
      <c r="L441" s="1">
        <f>+IF(bloques1a3[[#This Row],[correcta]]=bloques1a3[[#This Row],[respuesta]],1,0)</f>
        <v>0</v>
      </c>
      <c r="M441" s="1">
        <f>+IF(bloques1a3[[#This Row],[Sexo]]="F",1,0)</f>
        <v>0</v>
      </c>
    </row>
    <row r="442" spans="1:13" x14ac:dyDescent="0.55000000000000004">
      <c r="A442">
        <v>14</v>
      </c>
      <c r="B442" s="1" t="s">
        <v>394</v>
      </c>
      <c r="C442" s="1" t="s">
        <v>4</v>
      </c>
      <c r="D442">
        <v>5</v>
      </c>
      <c r="E442" s="1" t="s">
        <v>279</v>
      </c>
      <c r="F442">
        <v>6</v>
      </c>
      <c r="G442" s="1" t="s">
        <v>376</v>
      </c>
      <c r="H442" s="1" t="s">
        <v>29</v>
      </c>
      <c r="I442">
        <v>1</v>
      </c>
      <c r="J442" s="1" t="str">
        <f>+VLOOKUP(bloques1a3[[#This Row],[respuesta]],respuestas.emociones[],2,0)</f>
        <v>sorpresa</v>
      </c>
      <c r="K442" s="1">
        <f>+VLOOKUP(bloques1a3[[#This Row],[niño]],BD.niños[[Código]:[edad]],5,0)</f>
        <v>7</v>
      </c>
      <c r="L442" s="1">
        <f>+IF(bloques1a3[[#This Row],[correcta]]=bloques1a3[[#This Row],[respuesta]],1,0)</f>
        <v>0</v>
      </c>
      <c r="M442" s="1">
        <f>+IF(bloques1a3[[#This Row],[Sexo]]="F",1,0)</f>
        <v>1</v>
      </c>
    </row>
    <row r="443" spans="1:13" x14ac:dyDescent="0.55000000000000004">
      <c r="A443">
        <v>14</v>
      </c>
      <c r="B443" s="1" t="s">
        <v>394</v>
      </c>
      <c r="C443" s="1" t="s">
        <v>4</v>
      </c>
      <c r="D443">
        <v>5</v>
      </c>
      <c r="E443" s="1" t="s">
        <v>282</v>
      </c>
      <c r="F443">
        <v>6</v>
      </c>
      <c r="G443" s="1" t="s">
        <v>375</v>
      </c>
      <c r="H443" s="1" t="s">
        <v>29</v>
      </c>
      <c r="I443">
        <v>1</v>
      </c>
      <c r="J443" s="1" t="str">
        <f>+VLOOKUP(bloques1a3[[#This Row],[respuesta]],respuestas.emociones[],2,0)</f>
        <v>sorpresa</v>
      </c>
      <c r="K443" s="1">
        <f>+VLOOKUP(bloques1a3[[#This Row],[niño]],BD.niños[[Código]:[edad]],5,0)</f>
        <v>5</v>
      </c>
      <c r="L443" s="1">
        <f>+IF(bloques1a3[[#This Row],[correcta]]=bloques1a3[[#This Row],[respuesta]],1,0)</f>
        <v>0</v>
      </c>
      <c r="M443" s="1">
        <f>+IF(bloques1a3[[#This Row],[Sexo]]="F",1,0)</f>
        <v>1</v>
      </c>
    </row>
    <row r="444" spans="1:13" x14ac:dyDescent="0.55000000000000004">
      <c r="A444">
        <v>14</v>
      </c>
      <c r="B444" s="1" t="s">
        <v>394</v>
      </c>
      <c r="C444" s="1" t="s">
        <v>4</v>
      </c>
      <c r="D444">
        <v>5</v>
      </c>
      <c r="E444" s="1" t="s">
        <v>352</v>
      </c>
      <c r="F444">
        <v>5</v>
      </c>
      <c r="G444" s="1" t="s">
        <v>376</v>
      </c>
      <c r="H444" s="1" t="s">
        <v>29</v>
      </c>
      <c r="I444">
        <v>1</v>
      </c>
      <c r="J444" s="1" t="str">
        <f>+VLOOKUP(bloques1a3[[#This Row],[respuesta]],respuestas.emociones[],2,0)</f>
        <v>miedo</v>
      </c>
      <c r="K444" s="1">
        <f>+VLOOKUP(bloques1a3[[#This Row],[niño]],BD.niños[[Código]:[edad]],5,0)</f>
        <v>8</v>
      </c>
      <c r="L444" s="1">
        <f>+IF(bloques1a3[[#This Row],[correcta]]=bloques1a3[[#This Row],[respuesta]],1,0)</f>
        <v>1</v>
      </c>
      <c r="M444" s="1">
        <f>+IF(bloques1a3[[#This Row],[Sexo]]="F",1,0)</f>
        <v>1</v>
      </c>
    </row>
    <row r="445" spans="1:13" x14ac:dyDescent="0.55000000000000004">
      <c r="A445">
        <v>14</v>
      </c>
      <c r="B445" s="1" t="s">
        <v>394</v>
      </c>
      <c r="C445" s="1" t="s">
        <v>4</v>
      </c>
      <c r="D445">
        <v>5</v>
      </c>
      <c r="E445" s="1" t="s">
        <v>357</v>
      </c>
      <c r="F445">
        <v>4</v>
      </c>
      <c r="G445" s="1" t="s">
        <v>376</v>
      </c>
      <c r="H445" s="1" t="s">
        <v>28</v>
      </c>
      <c r="I445">
        <v>1</v>
      </c>
      <c r="J445" s="1" t="str">
        <f>+VLOOKUP(bloques1a3[[#This Row],[respuesta]],respuestas.emociones[],2,0)</f>
        <v>enojo</v>
      </c>
      <c r="K445" s="1">
        <f>+VLOOKUP(bloques1a3[[#This Row],[niño]],BD.niños[[Código]:[edad]],5,0)</f>
        <v>7</v>
      </c>
      <c r="L445" s="1">
        <f>+IF(bloques1a3[[#This Row],[correcta]]=bloques1a3[[#This Row],[respuesta]],1,0)</f>
        <v>0</v>
      </c>
      <c r="M445" s="1">
        <f>+IF(bloques1a3[[#This Row],[Sexo]]="F",1,0)</f>
        <v>0</v>
      </c>
    </row>
    <row r="446" spans="1:13" x14ac:dyDescent="0.55000000000000004">
      <c r="A446">
        <v>14</v>
      </c>
      <c r="B446" s="1" t="s">
        <v>394</v>
      </c>
      <c r="C446" s="1" t="s">
        <v>4</v>
      </c>
      <c r="D446">
        <v>5</v>
      </c>
      <c r="E446" s="1" t="s">
        <v>360</v>
      </c>
      <c r="F446">
        <v>6</v>
      </c>
      <c r="G446" s="1" t="s">
        <v>377</v>
      </c>
      <c r="H446" s="1" t="s">
        <v>28</v>
      </c>
      <c r="I446">
        <v>1</v>
      </c>
      <c r="J446" s="1" t="str">
        <f>+VLOOKUP(bloques1a3[[#This Row],[respuesta]],respuestas.emociones[],2,0)</f>
        <v>sorpresa</v>
      </c>
      <c r="K446" s="1">
        <f>+VLOOKUP(bloques1a3[[#This Row],[niño]],BD.niños[[Código]:[edad]],5,0)</f>
        <v>9</v>
      </c>
      <c r="L446" s="1">
        <f>+IF(bloques1a3[[#This Row],[correcta]]=bloques1a3[[#This Row],[respuesta]],1,0)</f>
        <v>0</v>
      </c>
      <c r="M446" s="1">
        <f>+IF(bloques1a3[[#This Row],[Sexo]]="F",1,0)</f>
        <v>0</v>
      </c>
    </row>
    <row r="447" spans="1:13" x14ac:dyDescent="0.55000000000000004">
      <c r="A447">
        <v>14</v>
      </c>
      <c r="B447" s="1" t="s">
        <v>394</v>
      </c>
      <c r="C447" s="1" t="s">
        <v>4</v>
      </c>
      <c r="D447">
        <v>5</v>
      </c>
      <c r="E447" s="1" t="s">
        <v>364</v>
      </c>
      <c r="F447">
        <v>6</v>
      </c>
      <c r="G447" s="1" t="s">
        <v>377</v>
      </c>
      <c r="H447" s="1" t="s">
        <v>28</v>
      </c>
      <c r="I447">
        <v>1</v>
      </c>
      <c r="J447" s="1" t="str">
        <f>+VLOOKUP(bloques1a3[[#This Row],[respuesta]],respuestas.emociones[],2,0)</f>
        <v>sorpresa</v>
      </c>
      <c r="K447" s="1">
        <f>+VLOOKUP(bloques1a3[[#This Row],[niño]],BD.niños[[Código]:[edad]],5,0)</f>
        <v>10</v>
      </c>
      <c r="L447" s="1">
        <f>+IF(bloques1a3[[#This Row],[correcta]]=bloques1a3[[#This Row],[respuesta]],1,0)</f>
        <v>0</v>
      </c>
      <c r="M447" s="1">
        <f>+IF(bloques1a3[[#This Row],[Sexo]]="F",1,0)</f>
        <v>0</v>
      </c>
    </row>
    <row r="448" spans="1:13" x14ac:dyDescent="0.55000000000000004">
      <c r="A448">
        <v>14</v>
      </c>
      <c r="B448" s="1" t="s">
        <v>394</v>
      </c>
      <c r="C448" s="1" t="s">
        <v>4</v>
      </c>
      <c r="D448">
        <v>5</v>
      </c>
      <c r="E448" s="1" t="s">
        <v>368</v>
      </c>
      <c r="F448">
        <v>6</v>
      </c>
      <c r="G448" s="1" t="s">
        <v>377</v>
      </c>
      <c r="H448" s="1" t="s">
        <v>28</v>
      </c>
      <c r="I448">
        <v>1</v>
      </c>
      <c r="J448" s="1" t="str">
        <f>+VLOOKUP(bloques1a3[[#This Row],[respuesta]],respuestas.emociones[],2,0)</f>
        <v>sorpresa</v>
      </c>
      <c r="K448" s="1">
        <f>+VLOOKUP(bloques1a3[[#This Row],[niño]],BD.niños[[Código]:[edad]],5,0)</f>
        <v>11</v>
      </c>
      <c r="L448" s="1">
        <f>+IF(bloques1a3[[#This Row],[correcta]]=bloques1a3[[#This Row],[respuesta]],1,0)</f>
        <v>0</v>
      </c>
      <c r="M448" s="1">
        <f>+IF(bloques1a3[[#This Row],[Sexo]]="F",1,0)</f>
        <v>0</v>
      </c>
    </row>
    <row r="449" spans="1:13" x14ac:dyDescent="0.55000000000000004">
      <c r="A449">
        <v>14</v>
      </c>
      <c r="B449" s="1" t="s">
        <v>394</v>
      </c>
      <c r="C449" s="1" t="s">
        <v>4</v>
      </c>
      <c r="D449">
        <v>5</v>
      </c>
      <c r="E449" s="1" t="s">
        <v>371</v>
      </c>
      <c r="F449">
        <v>5</v>
      </c>
      <c r="G449" s="1" t="s">
        <v>377</v>
      </c>
      <c r="H449" s="1" t="s">
        <v>29</v>
      </c>
      <c r="I449">
        <v>1</v>
      </c>
      <c r="J449" s="1" t="str">
        <f>+VLOOKUP(bloques1a3[[#This Row],[respuesta]],respuestas.emociones[],2,0)</f>
        <v>miedo</v>
      </c>
      <c r="K449" s="1">
        <f>+VLOOKUP(bloques1a3[[#This Row],[niño]],BD.niños[[Código]:[edad]],5,0)</f>
        <v>9</v>
      </c>
      <c r="L449" s="1">
        <f>+IF(bloques1a3[[#This Row],[correcta]]=bloques1a3[[#This Row],[respuesta]],1,0)</f>
        <v>1</v>
      </c>
      <c r="M449" s="1">
        <f>+IF(bloques1a3[[#This Row],[Sexo]]="F",1,0)</f>
        <v>1</v>
      </c>
    </row>
    <row r="450" spans="1:13" x14ac:dyDescent="0.55000000000000004">
      <c r="A450">
        <v>15</v>
      </c>
      <c r="B450" s="1" t="s">
        <v>395</v>
      </c>
      <c r="C450" s="1" t="s">
        <v>2</v>
      </c>
      <c r="D450">
        <v>1</v>
      </c>
      <c r="E450" s="1" t="s">
        <v>36</v>
      </c>
      <c r="F450">
        <v>1</v>
      </c>
      <c r="G450" s="1" t="s">
        <v>375</v>
      </c>
      <c r="H450" s="1" t="s">
        <v>28</v>
      </c>
      <c r="I450">
        <v>1</v>
      </c>
      <c r="J450" s="1" t="str">
        <f>+VLOOKUP(bloques1a3[[#This Row],[respuesta]],respuestas.emociones[],2,0)</f>
        <v>neutra</v>
      </c>
      <c r="K450" s="1">
        <f>+VLOOKUP(bloques1a3[[#This Row],[niño]],BD.niños[[Código]:[edad]],5,0)</f>
        <v>5</v>
      </c>
      <c r="L450" s="1">
        <f>+IF(bloques1a3[[#This Row],[correcta]]=bloques1a3[[#This Row],[respuesta]],1,0)</f>
        <v>1</v>
      </c>
      <c r="M450" s="1">
        <f>+IF(bloques1a3[[#This Row],[Sexo]]="F",1,0)</f>
        <v>0</v>
      </c>
    </row>
    <row r="451" spans="1:13" x14ac:dyDescent="0.55000000000000004">
      <c r="A451">
        <v>15</v>
      </c>
      <c r="B451" s="1" t="s">
        <v>395</v>
      </c>
      <c r="C451" s="1" t="s">
        <v>2</v>
      </c>
      <c r="D451">
        <v>1</v>
      </c>
      <c r="E451" s="1" t="s">
        <v>40</v>
      </c>
      <c r="F451">
        <v>1</v>
      </c>
      <c r="G451" s="1" t="s">
        <v>376</v>
      </c>
      <c r="H451" s="1" t="s">
        <v>28</v>
      </c>
      <c r="I451">
        <v>1</v>
      </c>
      <c r="J451" s="1" t="str">
        <f>+VLOOKUP(bloques1a3[[#This Row],[respuesta]],respuestas.emociones[],2,0)</f>
        <v>neutra</v>
      </c>
      <c r="K451" s="1">
        <f>+VLOOKUP(bloques1a3[[#This Row],[niño]],BD.niños[[Código]:[edad]],5,0)</f>
        <v>7</v>
      </c>
      <c r="L451" s="1">
        <f>+IF(bloques1a3[[#This Row],[correcta]]=bloques1a3[[#This Row],[respuesta]],1,0)</f>
        <v>1</v>
      </c>
      <c r="M451" s="1">
        <f>+IF(bloques1a3[[#This Row],[Sexo]]="F",1,0)</f>
        <v>0</v>
      </c>
    </row>
    <row r="452" spans="1:13" x14ac:dyDescent="0.55000000000000004">
      <c r="A452">
        <v>15</v>
      </c>
      <c r="B452" s="1" t="s">
        <v>395</v>
      </c>
      <c r="C452" s="1" t="s">
        <v>2</v>
      </c>
      <c r="D452">
        <v>1</v>
      </c>
      <c r="E452" s="1" t="s">
        <v>44</v>
      </c>
      <c r="F452">
        <v>1</v>
      </c>
      <c r="G452" s="1" t="s">
        <v>376</v>
      </c>
      <c r="H452" s="1" t="s">
        <v>29</v>
      </c>
      <c r="I452">
        <v>1</v>
      </c>
      <c r="J452" s="1" t="str">
        <f>+VLOOKUP(bloques1a3[[#This Row],[respuesta]],respuestas.emociones[],2,0)</f>
        <v>neutra</v>
      </c>
      <c r="K452" s="1">
        <f>+VLOOKUP(bloques1a3[[#This Row],[niño]],BD.niños[[Código]:[edad]],5,0)</f>
        <v>7</v>
      </c>
      <c r="L452" s="1">
        <f>+IF(bloques1a3[[#This Row],[correcta]]=bloques1a3[[#This Row],[respuesta]],1,0)</f>
        <v>1</v>
      </c>
      <c r="M452" s="1">
        <f>+IF(bloques1a3[[#This Row],[Sexo]]="F",1,0)</f>
        <v>1</v>
      </c>
    </row>
    <row r="453" spans="1:13" x14ac:dyDescent="0.55000000000000004">
      <c r="A453">
        <v>15</v>
      </c>
      <c r="B453" s="1" t="s">
        <v>395</v>
      </c>
      <c r="C453" s="1" t="s">
        <v>2</v>
      </c>
      <c r="D453">
        <v>1</v>
      </c>
      <c r="E453" s="1" t="s">
        <v>48</v>
      </c>
      <c r="F453">
        <v>2</v>
      </c>
      <c r="G453" s="1" t="s">
        <v>376</v>
      </c>
      <c r="H453" s="1" t="s">
        <v>29</v>
      </c>
      <c r="I453">
        <v>1</v>
      </c>
      <c r="J453" s="1" t="str">
        <f>+VLOOKUP(bloques1a3[[#This Row],[respuesta]],respuestas.emociones[],2,0)</f>
        <v>alegria</v>
      </c>
      <c r="K453" s="1">
        <f>+VLOOKUP(bloques1a3[[#This Row],[niño]],BD.niños[[Código]:[edad]],5,0)</f>
        <v>7</v>
      </c>
      <c r="L453" s="1">
        <f>+IF(bloques1a3[[#This Row],[correcta]]=bloques1a3[[#This Row],[respuesta]],1,0)</f>
        <v>0</v>
      </c>
      <c r="M453" s="1">
        <f>+IF(bloques1a3[[#This Row],[Sexo]]="F",1,0)</f>
        <v>1</v>
      </c>
    </row>
    <row r="454" spans="1:13" x14ac:dyDescent="0.55000000000000004">
      <c r="A454">
        <v>15</v>
      </c>
      <c r="B454" s="1" t="s">
        <v>395</v>
      </c>
      <c r="C454" s="1" t="s">
        <v>2</v>
      </c>
      <c r="D454">
        <v>1</v>
      </c>
      <c r="E454" s="1" t="s">
        <v>52</v>
      </c>
      <c r="F454">
        <v>1</v>
      </c>
      <c r="G454" s="1" t="s">
        <v>376</v>
      </c>
      <c r="H454" s="1" t="s">
        <v>29</v>
      </c>
      <c r="I454">
        <v>1</v>
      </c>
      <c r="J454" s="1" t="str">
        <f>+VLOOKUP(bloques1a3[[#This Row],[respuesta]],respuestas.emociones[],2,0)</f>
        <v>neutra</v>
      </c>
      <c r="K454" s="1">
        <f>+VLOOKUP(bloques1a3[[#This Row],[niño]],BD.niños[[Código]:[edad]],5,0)</f>
        <v>7</v>
      </c>
      <c r="L454" s="1">
        <f>+IF(bloques1a3[[#This Row],[correcta]]=bloques1a3[[#This Row],[respuesta]],1,0)</f>
        <v>1</v>
      </c>
      <c r="M454" s="1">
        <f>+IF(bloques1a3[[#This Row],[Sexo]]="F",1,0)</f>
        <v>1</v>
      </c>
    </row>
    <row r="455" spans="1:13" x14ac:dyDescent="0.55000000000000004">
      <c r="A455">
        <v>15</v>
      </c>
      <c r="B455" s="1" t="s">
        <v>395</v>
      </c>
      <c r="C455" s="1" t="s">
        <v>2</v>
      </c>
      <c r="D455">
        <v>1</v>
      </c>
      <c r="E455" s="1" t="s">
        <v>56</v>
      </c>
      <c r="F455">
        <v>1</v>
      </c>
      <c r="G455" s="1" t="s">
        <v>376</v>
      </c>
      <c r="H455" s="1" t="s">
        <v>29</v>
      </c>
      <c r="I455">
        <v>1</v>
      </c>
      <c r="J455" s="1" t="str">
        <f>+VLOOKUP(bloques1a3[[#This Row],[respuesta]],respuestas.emociones[],2,0)</f>
        <v>neutra</v>
      </c>
      <c r="K455" s="1">
        <f>+VLOOKUP(bloques1a3[[#This Row],[niño]],BD.niños[[Código]:[edad]],5,0)</f>
        <v>8</v>
      </c>
      <c r="L455" s="1">
        <f>+IF(bloques1a3[[#This Row],[correcta]]=bloques1a3[[#This Row],[respuesta]],1,0)</f>
        <v>1</v>
      </c>
      <c r="M455" s="1">
        <f>+IF(bloques1a3[[#This Row],[Sexo]]="F",1,0)</f>
        <v>1</v>
      </c>
    </row>
    <row r="456" spans="1:13" x14ac:dyDescent="0.55000000000000004">
      <c r="A456">
        <v>15</v>
      </c>
      <c r="B456" s="1" t="s">
        <v>395</v>
      </c>
      <c r="C456" s="1" t="s">
        <v>2</v>
      </c>
      <c r="D456">
        <v>1</v>
      </c>
      <c r="E456" s="1" t="s">
        <v>60</v>
      </c>
      <c r="F456">
        <v>1</v>
      </c>
      <c r="G456" s="1" t="s">
        <v>377</v>
      </c>
      <c r="H456" s="1" t="s">
        <v>28</v>
      </c>
      <c r="I456">
        <v>1</v>
      </c>
      <c r="J456" s="1" t="str">
        <f>+VLOOKUP(bloques1a3[[#This Row],[respuesta]],respuestas.emociones[],2,0)</f>
        <v>neutra</v>
      </c>
      <c r="K456" s="1">
        <f>+VLOOKUP(bloques1a3[[#This Row],[niño]],BD.niños[[Código]:[edad]],5,0)</f>
        <v>10</v>
      </c>
      <c r="L456" s="1">
        <f>+IF(bloques1a3[[#This Row],[correcta]]=bloques1a3[[#This Row],[respuesta]],1,0)</f>
        <v>1</v>
      </c>
      <c r="M456" s="1">
        <f>+IF(bloques1a3[[#This Row],[Sexo]]="F",1,0)</f>
        <v>0</v>
      </c>
    </row>
    <row r="457" spans="1:13" x14ac:dyDescent="0.55000000000000004">
      <c r="A457">
        <v>15</v>
      </c>
      <c r="B457" s="1" t="s">
        <v>395</v>
      </c>
      <c r="C457" s="1" t="s">
        <v>2</v>
      </c>
      <c r="D457">
        <v>1</v>
      </c>
      <c r="E457" s="1" t="s">
        <v>64</v>
      </c>
      <c r="F457">
        <v>1</v>
      </c>
      <c r="G457" s="1" t="s">
        <v>377</v>
      </c>
      <c r="H457" s="1" t="s">
        <v>29</v>
      </c>
      <c r="I457">
        <v>1</v>
      </c>
      <c r="J457" s="1" t="str">
        <f>+VLOOKUP(bloques1a3[[#This Row],[respuesta]],respuestas.emociones[],2,0)</f>
        <v>neutra</v>
      </c>
      <c r="K457" s="1">
        <f>+VLOOKUP(bloques1a3[[#This Row],[niño]],BD.niños[[Código]:[edad]],5,0)</f>
        <v>9</v>
      </c>
      <c r="L457" s="1">
        <f>+IF(bloques1a3[[#This Row],[correcta]]=bloques1a3[[#This Row],[respuesta]],1,0)</f>
        <v>1</v>
      </c>
      <c r="M457" s="1">
        <f>+IF(bloques1a3[[#This Row],[Sexo]]="F",1,0)</f>
        <v>1</v>
      </c>
    </row>
    <row r="458" spans="1:13" x14ac:dyDescent="0.55000000000000004">
      <c r="A458">
        <v>15</v>
      </c>
      <c r="B458" s="1" t="s">
        <v>395</v>
      </c>
      <c r="C458" s="1" t="s">
        <v>2</v>
      </c>
      <c r="D458">
        <v>1</v>
      </c>
      <c r="E458" s="1" t="s">
        <v>68</v>
      </c>
      <c r="F458">
        <v>1</v>
      </c>
      <c r="G458" s="1" t="s">
        <v>377</v>
      </c>
      <c r="H458" s="1" t="s">
        <v>28</v>
      </c>
      <c r="I458">
        <v>1</v>
      </c>
      <c r="J458" s="1" t="str">
        <f>+VLOOKUP(bloques1a3[[#This Row],[respuesta]],respuestas.emociones[],2,0)</f>
        <v>neutra</v>
      </c>
      <c r="K458" s="1">
        <f>+VLOOKUP(bloques1a3[[#This Row],[niño]],BD.niños[[Código]:[edad]],5,0)</f>
        <v>10</v>
      </c>
      <c r="L458" s="1">
        <f>+IF(bloques1a3[[#This Row],[correcta]]=bloques1a3[[#This Row],[respuesta]],1,0)</f>
        <v>1</v>
      </c>
      <c r="M458" s="1">
        <f>+IF(bloques1a3[[#This Row],[Sexo]]="F",1,0)</f>
        <v>0</v>
      </c>
    </row>
    <row r="459" spans="1:13" x14ac:dyDescent="0.55000000000000004">
      <c r="A459">
        <v>15</v>
      </c>
      <c r="B459" s="1" t="s">
        <v>395</v>
      </c>
      <c r="C459" s="1" t="s">
        <v>2</v>
      </c>
      <c r="D459">
        <v>1</v>
      </c>
      <c r="E459" s="1" t="s">
        <v>72</v>
      </c>
      <c r="F459">
        <v>1</v>
      </c>
      <c r="G459" s="1" t="s">
        <v>377</v>
      </c>
      <c r="H459" s="1" t="s">
        <v>29</v>
      </c>
      <c r="I459">
        <v>1</v>
      </c>
      <c r="J459" s="1" t="str">
        <f>+VLOOKUP(bloques1a3[[#This Row],[respuesta]],respuestas.emociones[],2,0)</f>
        <v>neutra</v>
      </c>
      <c r="K459" s="1">
        <f>+VLOOKUP(bloques1a3[[#This Row],[niño]],BD.niños[[Código]:[edad]],5,0)</f>
        <v>9</v>
      </c>
      <c r="L459" s="1">
        <f>+IF(bloques1a3[[#This Row],[correcta]]=bloques1a3[[#This Row],[respuesta]],1,0)</f>
        <v>1</v>
      </c>
      <c r="M459" s="1">
        <f>+IF(bloques1a3[[#This Row],[Sexo]]="F",1,0)</f>
        <v>1</v>
      </c>
    </row>
    <row r="460" spans="1:13" x14ac:dyDescent="0.55000000000000004">
      <c r="A460">
        <v>15</v>
      </c>
      <c r="B460" s="1" t="s">
        <v>395</v>
      </c>
      <c r="C460" s="1" t="s">
        <v>2</v>
      </c>
      <c r="D460">
        <v>1</v>
      </c>
      <c r="E460" s="1" t="s">
        <v>75</v>
      </c>
      <c r="F460">
        <v>1</v>
      </c>
      <c r="G460" s="1" t="s">
        <v>377</v>
      </c>
      <c r="H460" s="1" t="s">
        <v>29</v>
      </c>
      <c r="I460">
        <v>1</v>
      </c>
      <c r="J460" s="1" t="str">
        <f>+VLOOKUP(bloques1a3[[#This Row],[respuesta]],respuestas.emociones[],2,0)</f>
        <v>neutra</v>
      </c>
      <c r="K460" s="1">
        <f>+VLOOKUP(bloques1a3[[#This Row],[niño]],BD.niños[[Código]:[edad]],5,0)</f>
        <v>10</v>
      </c>
      <c r="L460" s="1">
        <f>+IF(bloques1a3[[#This Row],[correcta]]=bloques1a3[[#This Row],[respuesta]],1,0)</f>
        <v>1</v>
      </c>
      <c r="M460" s="1">
        <f>+IF(bloques1a3[[#This Row],[Sexo]]="F",1,0)</f>
        <v>1</v>
      </c>
    </row>
    <row r="461" spans="1:13" x14ac:dyDescent="0.55000000000000004">
      <c r="A461">
        <v>15</v>
      </c>
      <c r="B461" s="1" t="s">
        <v>395</v>
      </c>
      <c r="C461" s="1" t="s">
        <v>2</v>
      </c>
      <c r="D461">
        <v>1</v>
      </c>
      <c r="E461" s="1" t="s">
        <v>78</v>
      </c>
      <c r="F461">
        <v>1</v>
      </c>
      <c r="G461" s="1" t="s">
        <v>375</v>
      </c>
      <c r="H461" s="1" t="s">
        <v>28</v>
      </c>
      <c r="I461">
        <v>1</v>
      </c>
      <c r="J461" s="1" t="str">
        <f>+VLOOKUP(bloques1a3[[#This Row],[respuesta]],respuestas.emociones[],2,0)</f>
        <v>neutra</v>
      </c>
      <c r="K461" s="1">
        <f>+VLOOKUP(bloques1a3[[#This Row],[niño]],BD.niños[[Código]:[edad]],5,0)</f>
        <v>6</v>
      </c>
      <c r="L461" s="1">
        <f>+IF(bloques1a3[[#This Row],[correcta]]=bloques1a3[[#This Row],[respuesta]],1,0)</f>
        <v>1</v>
      </c>
      <c r="M461" s="1">
        <f>+IF(bloques1a3[[#This Row],[Sexo]]="F",1,0)</f>
        <v>0</v>
      </c>
    </row>
    <row r="462" spans="1:13" x14ac:dyDescent="0.55000000000000004">
      <c r="A462">
        <v>15</v>
      </c>
      <c r="B462" s="1" t="s">
        <v>395</v>
      </c>
      <c r="C462" s="1" t="s">
        <v>2</v>
      </c>
      <c r="D462">
        <v>1</v>
      </c>
      <c r="E462" s="1" t="s">
        <v>82</v>
      </c>
      <c r="F462">
        <v>1</v>
      </c>
      <c r="G462" s="1" t="s">
        <v>375</v>
      </c>
      <c r="H462" s="1" t="s">
        <v>29</v>
      </c>
      <c r="I462">
        <v>1</v>
      </c>
      <c r="J462" s="1" t="str">
        <f>+VLOOKUP(bloques1a3[[#This Row],[respuesta]],respuestas.emociones[],2,0)</f>
        <v>neutra</v>
      </c>
      <c r="K462" s="1">
        <f>+VLOOKUP(bloques1a3[[#This Row],[niño]],BD.niños[[Código]:[edad]],5,0)</f>
        <v>6</v>
      </c>
      <c r="L462" s="1">
        <f>+IF(bloques1a3[[#This Row],[correcta]]=bloques1a3[[#This Row],[respuesta]],1,0)</f>
        <v>1</v>
      </c>
      <c r="M462" s="1">
        <f>+IF(bloques1a3[[#This Row],[Sexo]]="F",1,0)</f>
        <v>1</v>
      </c>
    </row>
    <row r="463" spans="1:13" x14ac:dyDescent="0.55000000000000004">
      <c r="A463">
        <v>15</v>
      </c>
      <c r="B463" s="1" t="s">
        <v>395</v>
      </c>
      <c r="C463" s="1" t="s">
        <v>2</v>
      </c>
      <c r="D463">
        <v>1</v>
      </c>
      <c r="E463" s="1" t="s">
        <v>85</v>
      </c>
      <c r="F463">
        <v>6</v>
      </c>
      <c r="G463" s="1" t="s">
        <v>375</v>
      </c>
      <c r="H463" s="1" t="s">
        <v>28</v>
      </c>
      <c r="I463">
        <v>1</v>
      </c>
      <c r="J463" s="1" t="str">
        <f>+VLOOKUP(bloques1a3[[#This Row],[respuesta]],respuestas.emociones[],2,0)</f>
        <v>sorpresa</v>
      </c>
      <c r="K463" s="1">
        <f>+VLOOKUP(bloques1a3[[#This Row],[niño]],BD.niños[[Código]:[edad]],5,0)</f>
        <v>6</v>
      </c>
      <c r="L463" s="1">
        <f>+IF(bloques1a3[[#This Row],[correcta]]=bloques1a3[[#This Row],[respuesta]],1,0)</f>
        <v>0</v>
      </c>
      <c r="M463" s="1">
        <f>+IF(bloques1a3[[#This Row],[Sexo]]="F",1,0)</f>
        <v>0</v>
      </c>
    </row>
    <row r="464" spans="1:13" x14ac:dyDescent="0.55000000000000004">
      <c r="A464">
        <v>15</v>
      </c>
      <c r="B464" s="1" t="s">
        <v>395</v>
      </c>
      <c r="C464" s="1" t="s">
        <v>2</v>
      </c>
      <c r="D464">
        <v>1</v>
      </c>
      <c r="E464" s="1" t="s">
        <v>184</v>
      </c>
      <c r="F464">
        <v>0</v>
      </c>
      <c r="G464" s="1" t="s">
        <v>376</v>
      </c>
      <c r="H464" s="1" t="s">
        <v>28</v>
      </c>
      <c r="I464">
        <v>1</v>
      </c>
      <c r="J464" s="1" t="str">
        <f>+VLOOKUP(bloques1a3[[#This Row],[respuesta]],respuestas.emociones[],2,0)</f>
        <v>no respondió</v>
      </c>
      <c r="K464" s="1">
        <f>+VLOOKUP(bloques1a3[[#This Row],[niño]],BD.niños[[Código]:[edad]],5,0)</f>
        <v>7</v>
      </c>
      <c r="L464" s="1">
        <f>+IF(bloques1a3[[#This Row],[correcta]]=bloques1a3[[#This Row],[respuesta]],1,0)</f>
        <v>0</v>
      </c>
      <c r="M464" s="1">
        <f>+IF(bloques1a3[[#This Row],[Sexo]]="F",1,0)</f>
        <v>0</v>
      </c>
    </row>
    <row r="465" spans="1:13" x14ac:dyDescent="0.55000000000000004">
      <c r="A465">
        <v>15</v>
      </c>
      <c r="B465" s="1" t="s">
        <v>395</v>
      </c>
      <c r="C465" s="1" t="s">
        <v>2</v>
      </c>
      <c r="D465">
        <v>1</v>
      </c>
      <c r="E465" s="1" t="s">
        <v>187</v>
      </c>
      <c r="F465">
        <v>1</v>
      </c>
      <c r="G465" s="1" t="s">
        <v>376</v>
      </c>
      <c r="H465" s="1" t="s">
        <v>29</v>
      </c>
      <c r="I465">
        <v>1</v>
      </c>
      <c r="J465" s="1" t="str">
        <f>+VLOOKUP(bloques1a3[[#This Row],[respuesta]],respuestas.emociones[],2,0)</f>
        <v>neutra</v>
      </c>
      <c r="K465" s="1">
        <f>+VLOOKUP(bloques1a3[[#This Row],[niño]],BD.niños[[Código]:[edad]],5,0)</f>
        <v>8</v>
      </c>
      <c r="L465" s="1">
        <f>+IF(bloques1a3[[#This Row],[correcta]]=bloques1a3[[#This Row],[respuesta]],1,0)</f>
        <v>1</v>
      </c>
      <c r="M465" s="1">
        <f>+IF(bloques1a3[[#This Row],[Sexo]]="F",1,0)</f>
        <v>1</v>
      </c>
    </row>
    <row r="466" spans="1:13" x14ac:dyDescent="0.55000000000000004">
      <c r="A466">
        <v>15</v>
      </c>
      <c r="B466" s="1" t="s">
        <v>395</v>
      </c>
      <c r="C466" s="1" t="s">
        <v>2</v>
      </c>
      <c r="D466">
        <v>1</v>
      </c>
      <c r="E466" s="1" t="s">
        <v>192</v>
      </c>
      <c r="F466">
        <v>1</v>
      </c>
      <c r="G466" s="1" t="s">
        <v>376</v>
      </c>
      <c r="H466" s="1" t="s">
        <v>28</v>
      </c>
      <c r="I466">
        <v>1</v>
      </c>
      <c r="J466" s="1" t="str">
        <f>+VLOOKUP(bloques1a3[[#This Row],[respuesta]],respuestas.emociones[],2,0)</f>
        <v>neutra</v>
      </c>
      <c r="K466" s="1">
        <f>+VLOOKUP(bloques1a3[[#This Row],[niño]],BD.niños[[Código]:[edad]],5,0)</f>
        <v>7</v>
      </c>
      <c r="L466" s="1">
        <f>+IF(bloques1a3[[#This Row],[correcta]]=bloques1a3[[#This Row],[respuesta]],1,0)</f>
        <v>1</v>
      </c>
      <c r="M466" s="1">
        <f>+IF(bloques1a3[[#This Row],[Sexo]]="F",1,0)</f>
        <v>0</v>
      </c>
    </row>
    <row r="467" spans="1:13" x14ac:dyDescent="0.55000000000000004">
      <c r="A467">
        <v>15</v>
      </c>
      <c r="B467" s="1" t="s">
        <v>395</v>
      </c>
      <c r="C467" s="1" t="s">
        <v>2</v>
      </c>
      <c r="D467">
        <v>1</v>
      </c>
      <c r="E467" s="1" t="s">
        <v>195</v>
      </c>
      <c r="F467">
        <v>1</v>
      </c>
      <c r="G467" s="1" t="s">
        <v>377</v>
      </c>
      <c r="H467" s="1" t="s">
        <v>28</v>
      </c>
      <c r="I467">
        <v>1</v>
      </c>
      <c r="J467" s="1" t="str">
        <f>+VLOOKUP(bloques1a3[[#This Row],[respuesta]],respuestas.emociones[],2,0)</f>
        <v>neutra</v>
      </c>
      <c r="K467" s="1">
        <f>+VLOOKUP(bloques1a3[[#This Row],[niño]],BD.niños[[Código]:[edad]],5,0)</f>
        <v>10</v>
      </c>
      <c r="L467" s="1">
        <f>+IF(bloques1a3[[#This Row],[correcta]]=bloques1a3[[#This Row],[respuesta]],1,0)</f>
        <v>1</v>
      </c>
      <c r="M467" s="1">
        <f>+IF(bloques1a3[[#This Row],[Sexo]]="F",1,0)</f>
        <v>0</v>
      </c>
    </row>
    <row r="468" spans="1:13" x14ac:dyDescent="0.55000000000000004">
      <c r="A468">
        <v>15</v>
      </c>
      <c r="B468" s="1" t="s">
        <v>395</v>
      </c>
      <c r="C468" s="1" t="s">
        <v>2</v>
      </c>
      <c r="D468">
        <v>1</v>
      </c>
      <c r="E468" s="1" t="s">
        <v>199</v>
      </c>
      <c r="F468">
        <v>1</v>
      </c>
      <c r="G468" s="1" t="s">
        <v>377</v>
      </c>
      <c r="H468" s="1" t="s">
        <v>28</v>
      </c>
      <c r="I468">
        <v>1</v>
      </c>
      <c r="J468" s="1" t="str">
        <f>+VLOOKUP(bloques1a3[[#This Row],[respuesta]],respuestas.emociones[],2,0)</f>
        <v>neutra</v>
      </c>
      <c r="K468" s="1">
        <f>+VLOOKUP(bloques1a3[[#This Row],[niño]],BD.niños[[Código]:[edad]],5,0)</f>
        <v>9</v>
      </c>
      <c r="L468" s="1">
        <f>+IF(bloques1a3[[#This Row],[correcta]]=bloques1a3[[#This Row],[respuesta]],1,0)</f>
        <v>1</v>
      </c>
      <c r="M468" s="1">
        <f>+IF(bloques1a3[[#This Row],[Sexo]]="F",1,0)</f>
        <v>0</v>
      </c>
    </row>
    <row r="469" spans="1:13" x14ac:dyDescent="0.55000000000000004">
      <c r="A469">
        <v>15</v>
      </c>
      <c r="B469" s="1" t="s">
        <v>395</v>
      </c>
      <c r="C469" s="1" t="s">
        <v>2</v>
      </c>
      <c r="D469">
        <v>1</v>
      </c>
      <c r="E469" s="1" t="s">
        <v>203</v>
      </c>
      <c r="F469">
        <v>1</v>
      </c>
      <c r="G469" s="1" t="s">
        <v>377</v>
      </c>
      <c r="H469" s="1" t="s">
        <v>29</v>
      </c>
      <c r="I469">
        <v>1</v>
      </c>
      <c r="J469" s="1" t="str">
        <f>+VLOOKUP(bloques1a3[[#This Row],[respuesta]],respuestas.emociones[],2,0)</f>
        <v>neutra</v>
      </c>
      <c r="K469" s="1">
        <f>+VLOOKUP(bloques1a3[[#This Row],[niño]],BD.niños[[Código]:[edad]],5,0)</f>
        <v>9</v>
      </c>
      <c r="L469" s="1">
        <f>+IF(bloques1a3[[#This Row],[correcta]]=bloques1a3[[#This Row],[respuesta]],1,0)</f>
        <v>1</v>
      </c>
      <c r="M469" s="1">
        <f>+IF(bloques1a3[[#This Row],[Sexo]]="F",1,0)</f>
        <v>1</v>
      </c>
    </row>
    <row r="470" spans="1:13" x14ac:dyDescent="0.55000000000000004">
      <c r="A470">
        <v>15</v>
      </c>
      <c r="B470" s="1" t="s">
        <v>395</v>
      </c>
      <c r="C470" s="1" t="s">
        <v>2</v>
      </c>
      <c r="D470">
        <v>1</v>
      </c>
      <c r="E470" s="1" t="s">
        <v>206</v>
      </c>
      <c r="F470">
        <v>1</v>
      </c>
      <c r="G470" s="1" t="s">
        <v>377</v>
      </c>
      <c r="H470" s="1" t="s">
        <v>29</v>
      </c>
      <c r="I470">
        <v>1</v>
      </c>
      <c r="J470" s="1" t="str">
        <f>+VLOOKUP(bloques1a3[[#This Row],[respuesta]],respuestas.emociones[],2,0)</f>
        <v>neutra</v>
      </c>
      <c r="K470" s="1">
        <f>+VLOOKUP(bloques1a3[[#This Row],[niño]],BD.niños[[Código]:[edad]],5,0)</f>
        <v>10</v>
      </c>
      <c r="L470" s="1">
        <f>+IF(bloques1a3[[#This Row],[correcta]]=bloques1a3[[#This Row],[respuesta]],1,0)</f>
        <v>1</v>
      </c>
      <c r="M470" s="1">
        <f>+IF(bloques1a3[[#This Row],[Sexo]]="F",1,0)</f>
        <v>1</v>
      </c>
    </row>
    <row r="471" spans="1:13" x14ac:dyDescent="0.55000000000000004">
      <c r="A471">
        <v>15</v>
      </c>
      <c r="B471" s="1" t="s">
        <v>395</v>
      </c>
      <c r="C471" s="1" t="s">
        <v>2</v>
      </c>
      <c r="D471">
        <v>1</v>
      </c>
      <c r="E471" s="1" t="s">
        <v>210</v>
      </c>
      <c r="F471">
        <v>1</v>
      </c>
      <c r="G471" s="1" t="s">
        <v>376</v>
      </c>
      <c r="H471" s="1" t="s">
        <v>28</v>
      </c>
      <c r="I471">
        <v>1</v>
      </c>
      <c r="J471" s="1" t="str">
        <f>+VLOOKUP(bloques1a3[[#This Row],[respuesta]],respuestas.emociones[],2,0)</f>
        <v>neutra</v>
      </c>
      <c r="K471" s="1">
        <f>+VLOOKUP(bloques1a3[[#This Row],[niño]],BD.niños[[Código]:[edad]],5,0)</f>
        <v>7</v>
      </c>
      <c r="L471" s="1">
        <f>+IF(bloques1a3[[#This Row],[correcta]]=bloques1a3[[#This Row],[respuesta]],1,0)</f>
        <v>1</v>
      </c>
      <c r="M471" s="1">
        <f>+IF(bloques1a3[[#This Row],[Sexo]]="F",1,0)</f>
        <v>0</v>
      </c>
    </row>
    <row r="472" spans="1:13" x14ac:dyDescent="0.55000000000000004">
      <c r="A472">
        <v>15</v>
      </c>
      <c r="B472" s="1" t="s">
        <v>395</v>
      </c>
      <c r="C472" s="1" t="s">
        <v>2</v>
      </c>
      <c r="D472">
        <v>1</v>
      </c>
      <c r="E472" s="1" t="s">
        <v>274</v>
      </c>
      <c r="F472">
        <v>1</v>
      </c>
      <c r="G472" s="1" t="s">
        <v>375</v>
      </c>
      <c r="H472" s="1" t="s">
        <v>28</v>
      </c>
      <c r="I472">
        <v>1</v>
      </c>
      <c r="J472" s="1" t="str">
        <f>+VLOOKUP(bloques1a3[[#This Row],[respuesta]],respuestas.emociones[],2,0)</f>
        <v>neutra</v>
      </c>
      <c r="K472" s="1">
        <f>+VLOOKUP(bloques1a3[[#This Row],[niño]],BD.niños[[Código]:[edad]],5,0)</f>
        <v>6</v>
      </c>
      <c r="L472" s="1">
        <f>+IF(bloques1a3[[#This Row],[correcta]]=bloques1a3[[#This Row],[respuesta]],1,0)</f>
        <v>1</v>
      </c>
      <c r="M472" s="1">
        <f>+IF(bloques1a3[[#This Row],[Sexo]]="F",1,0)</f>
        <v>0</v>
      </c>
    </row>
    <row r="473" spans="1:13" x14ac:dyDescent="0.55000000000000004">
      <c r="A473">
        <v>15</v>
      </c>
      <c r="B473" s="1" t="s">
        <v>395</v>
      </c>
      <c r="C473" s="1" t="s">
        <v>2</v>
      </c>
      <c r="D473">
        <v>1</v>
      </c>
      <c r="E473" s="1" t="s">
        <v>276</v>
      </c>
      <c r="F473">
        <v>1</v>
      </c>
      <c r="G473" s="1" t="s">
        <v>375</v>
      </c>
      <c r="H473" s="1" t="s">
        <v>28</v>
      </c>
      <c r="I473">
        <v>1</v>
      </c>
      <c r="J473" s="1" t="str">
        <f>+VLOOKUP(bloques1a3[[#This Row],[respuesta]],respuestas.emociones[],2,0)</f>
        <v>neutra</v>
      </c>
      <c r="K473" s="1">
        <f>+VLOOKUP(bloques1a3[[#This Row],[niño]],BD.niños[[Código]:[edad]],5,0)</f>
        <v>6</v>
      </c>
      <c r="L473" s="1">
        <f>+IF(bloques1a3[[#This Row],[correcta]]=bloques1a3[[#This Row],[respuesta]],1,0)</f>
        <v>1</v>
      </c>
      <c r="M473" s="1">
        <f>+IF(bloques1a3[[#This Row],[Sexo]]="F",1,0)</f>
        <v>0</v>
      </c>
    </row>
    <row r="474" spans="1:13" x14ac:dyDescent="0.55000000000000004">
      <c r="A474">
        <v>15</v>
      </c>
      <c r="B474" s="1" t="s">
        <v>395</v>
      </c>
      <c r="C474" s="1" t="s">
        <v>2</v>
      </c>
      <c r="D474">
        <v>1</v>
      </c>
      <c r="E474" s="1" t="s">
        <v>279</v>
      </c>
      <c r="F474">
        <v>1</v>
      </c>
      <c r="G474" s="1" t="s">
        <v>376</v>
      </c>
      <c r="H474" s="1" t="s">
        <v>29</v>
      </c>
      <c r="I474">
        <v>1</v>
      </c>
      <c r="J474" s="1" t="str">
        <f>+VLOOKUP(bloques1a3[[#This Row],[respuesta]],respuestas.emociones[],2,0)</f>
        <v>neutra</v>
      </c>
      <c r="K474" s="1">
        <f>+VLOOKUP(bloques1a3[[#This Row],[niño]],BD.niños[[Código]:[edad]],5,0)</f>
        <v>7</v>
      </c>
      <c r="L474" s="1">
        <f>+IF(bloques1a3[[#This Row],[correcta]]=bloques1a3[[#This Row],[respuesta]],1,0)</f>
        <v>1</v>
      </c>
      <c r="M474" s="1">
        <f>+IF(bloques1a3[[#This Row],[Sexo]]="F",1,0)</f>
        <v>1</v>
      </c>
    </row>
    <row r="475" spans="1:13" x14ac:dyDescent="0.55000000000000004">
      <c r="A475">
        <v>15</v>
      </c>
      <c r="B475" s="1" t="s">
        <v>395</v>
      </c>
      <c r="C475" s="1" t="s">
        <v>2</v>
      </c>
      <c r="D475">
        <v>1</v>
      </c>
      <c r="E475" s="1" t="s">
        <v>282</v>
      </c>
      <c r="F475">
        <v>1</v>
      </c>
      <c r="G475" s="1" t="s">
        <v>375</v>
      </c>
      <c r="H475" s="1" t="s">
        <v>29</v>
      </c>
      <c r="I475">
        <v>1</v>
      </c>
      <c r="J475" s="1" t="str">
        <f>+VLOOKUP(bloques1a3[[#This Row],[respuesta]],respuestas.emociones[],2,0)</f>
        <v>neutra</v>
      </c>
      <c r="K475" s="1">
        <f>+VLOOKUP(bloques1a3[[#This Row],[niño]],BD.niños[[Código]:[edad]],5,0)</f>
        <v>5</v>
      </c>
      <c r="L475" s="1">
        <f>+IF(bloques1a3[[#This Row],[correcta]]=bloques1a3[[#This Row],[respuesta]],1,0)</f>
        <v>1</v>
      </c>
      <c r="M475" s="1">
        <f>+IF(bloques1a3[[#This Row],[Sexo]]="F",1,0)</f>
        <v>1</v>
      </c>
    </row>
    <row r="476" spans="1:13" x14ac:dyDescent="0.55000000000000004">
      <c r="A476">
        <v>15</v>
      </c>
      <c r="B476" s="1" t="s">
        <v>395</v>
      </c>
      <c r="C476" s="1" t="s">
        <v>2</v>
      </c>
      <c r="D476">
        <v>1</v>
      </c>
      <c r="E476" s="1" t="s">
        <v>352</v>
      </c>
      <c r="F476">
        <v>1</v>
      </c>
      <c r="G476" s="1" t="s">
        <v>376</v>
      </c>
      <c r="H476" s="1" t="s">
        <v>29</v>
      </c>
      <c r="I476">
        <v>1</v>
      </c>
      <c r="J476" s="1" t="str">
        <f>+VLOOKUP(bloques1a3[[#This Row],[respuesta]],respuestas.emociones[],2,0)</f>
        <v>neutra</v>
      </c>
      <c r="K476" s="1">
        <f>+VLOOKUP(bloques1a3[[#This Row],[niño]],BD.niños[[Código]:[edad]],5,0)</f>
        <v>8</v>
      </c>
      <c r="L476" s="1">
        <f>+IF(bloques1a3[[#This Row],[correcta]]=bloques1a3[[#This Row],[respuesta]],1,0)</f>
        <v>1</v>
      </c>
      <c r="M476" s="1">
        <f>+IF(bloques1a3[[#This Row],[Sexo]]="F",1,0)</f>
        <v>1</v>
      </c>
    </row>
    <row r="477" spans="1:13" x14ac:dyDescent="0.55000000000000004">
      <c r="A477">
        <v>15</v>
      </c>
      <c r="B477" s="1" t="s">
        <v>395</v>
      </c>
      <c r="C477" s="1" t="s">
        <v>2</v>
      </c>
      <c r="D477">
        <v>1</v>
      </c>
      <c r="E477" s="1" t="s">
        <v>357</v>
      </c>
      <c r="F477">
        <v>3</v>
      </c>
      <c r="G477" s="1" t="s">
        <v>376</v>
      </c>
      <c r="H477" s="1" t="s">
        <v>28</v>
      </c>
      <c r="I477">
        <v>1</v>
      </c>
      <c r="J477" s="1" t="str">
        <f>+VLOOKUP(bloques1a3[[#This Row],[respuesta]],respuestas.emociones[],2,0)</f>
        <v>tristeza</v>
      </c>
      <c r="K477" s="1">
        <f>+VLOOKUP(bloques1a3[[#This Row],[niño]],BD.niños[[Código]:[edad]],5,0)</f>
        <v>7</v>
      </c>
      <c r="L477" s="1">
        <f>+IF(bloques1a3[[#This Row],[correcta]]=bloques1a3[[#This Row],[respuesta]],1,0)</f>
        <v>0</v>
      </c>
      <c r="M477" s="1">
        <f>+IF(bloques1a3[[#This Row],[Sexo]]="F",1,0)</f>
        <v>0</v>
      </c>
    </row>
    <row r="478" spans="1:13" x14ac:dyDescent="0.55000000000000004">
      <c r="A478">
        <v>15</v>
      </c>
      <c r="B478" s="1" t="s">
        <v>395</v>
      </c>
      <c r="C478" s="1" t="s">
        <v>2</v>
      </c>
      <c r="D478">
        <v>1</v>
      </c>
      <c r="E478" s="1" t="s">
        <v>360</v>
      </c>
      <c r="F478">
        <v>1</v>
      </c>
      <c r="G478" s="1" t="s">
        <v>377</v>
      </c>
      <c r="H478" s="1" t="s">
        <v>28</v>
      </c>
      <c r="I478">
        <v>1</v>
      </c>
      <c r="J478" s="1" t="str">
        <f>+VLOOKUP(bloques1a3[[#This Row],[respuesta]],respuestas.emociones[],2,0)</f>
        <v>neutra</v>
      </c>
      <c r="K478" s="1">
        <f>+VLOOKUP(bloques1a3[[#This Row],[niño]],BD.niños[[Código]:[edad]],5,0)</f>
        <v>9</v>
      </c>
      <c r="L478" s="1">
        <f>+IF(bloques1a3[[#This Row],[correcta]]=bloques1a3[[#This Row],[respuesta]],1,0)</f>
        <v>1</v>
      </c>
      <c r="M478" s="1">
        <f>+IF(bloques1a3[[#This Row],[Sexo]]="F",1,0)</f>
        <v>0</v>
      </c>
    </row>
    <row r="479" spans="1:13" x14ac:dyDescent="0.55000000000000004">
      <c r="A479">
        <v>15</v>
      </c>
      <c r="B479" s="1" t="s">
        <v>395</v>
      </c>
      <c r="C479" s="1" t="s">
        <v>2</v>
      </c>
      <c r="D479">
        <v>1</v>
      </c>
      <c r="E479" s="1" t="s">
        <v>364</v>
      </c>
      <c r="F479">
        <v>1</v>
      </c>
      <c r="G479" s="1" t="s">
        <v>377</v>
      </c>
      <c r="H479" s="1" t="s">
        <v>28</v>
      </c>
      <c r="I479">
        <v>1</v>
      </c>
      <c r="J479" s="1" t="str">
        <f>+VLOOKUP(bloques1a3[[#This Row],[respuesta]],respuestas.emociones[],2,0)</f>
        <v>neutra</v>
      </c>
      <c r="K479" s="1">
        <f>+VLOOKUP(bloques1a3[[#This Row],[niño]],BD.niños[[Código]:[edad]],5,0)</f>
        <v>10</v>
      </c>
      <c r="L479" s="1">
        <f>+IF(bloques1a3[[#This Row],[correcta]]=bloques1a3[[#This Row],[respuesta]],1,0)</f>
        <v>1</v>
      </c>
      <c r="M479" s="1">
        <f>+IF(bloques1a3[[#This Row],[Sexo]]="F",1,0)</f>
        <v>0</v>
      </c>
    </row>
    <row r="480" spans="1:13" x14ac:dyDescent="0.55000000000000004">
      <c r="A480">
        <v>15</v>
      </c>
      <c r="B480" s="1" t="s">
        <v>395</v>
      </c>
      <c r="C480" s="1" t="s">
        <v>2</v>
      </c>
      <c r="D480">
        <v>1</v>
      </c>
      <c r="E480" s="1" t="s">
        <v>368</v>
      </c>
      <c r="F480">
        <v>1</v>
      </c>
      <c r="G480" s="1" t="s">
        <v>377</v>
      </c>
      <c r="H480" s="1" t="s">
        <v>28</v>
      </c>
      <c r="I480">
        <v>1</v>
      </c>
      <c r="J480" s="1" t="str">
        <f>+VLOOKUP(bloques1a3[[#This Row],[respuesta]],respuestas.emociones[],2,0)</f>
        <v>neutra</v>
      </c>
      <c r="K480" s="1">
        <f>+VLOOKUP(bloques1a3[[#This Row],[niño]],BD.niños[[Código]:[edad]],5,0)</f>
        <v>11</v>
      </c>
      <c r="L480" s="1">
        <f>+IF(bloques1a3[[#This Row],[correcta]]=bloques1a3[[#This Row],[respuesta]],1,0)</f>
        <v>1</v>
      </c>
      <c r="M480" s="1">
        <f>+IF(bloques1a3[[#This Row],[Sexo]]="F",1,0)</f>
        <v>0</v>
      </c>
    </row>
    <row r="481" spans="1:13" x14ac:dyDescent="0.55000000000000004">
      <c r="A481">
        <v>15</v>
      </c>
      <c r="B481" s="1" t="s">
        <v>395</v>
      </c>
      <c r="C481" s="1" t="s">
        <v>2</v>
      </c>
      <c r="D481">
        <v>1</v>
      </c>
      <c r="E481" s="1" t="s">
        <v>371</v>
      </c>
      <c r="F481">
        <v>1</v>
      </c>
      <c r="G481" s="1" t="s">
        <v>377</v>
      </c>
      <c r="H481" s="1" t="s">
        <v>29</v>
      </c>
      <c r="I481">
        <v>1</v>
      </c>
      <c r="J481" s="1" t="str">
        <f>+VLOOKUP(bloques1a3[[#This Row],[respuesta]],respuestas.emociones[],2,0)</f>
        <v>neutra</v>
      </c>
      <c r="K481" s="1">
        <f>+VLOOKUP(bloques1a3[[#This Row],[niño]],BD.niños[[Código]:[edad]],5,0)</f>
        <v>9</v>
      </c>
      <c r="L481" s="1">
        <f>+IF(bloques1a3[[#This Row],[correcta]]=bloques1a3[[#This Row],[respuesta]],1,0)</f>
        <v>1</v>
      </c>
      <c r="M481" s="1">
        <f>+IF(bloques1a3[[#This Row],[Sexo]]="F",1,0)</f>
        <v>1</v>
      </c>
    </row>
    <row r="482" spans="1:13" x14ac:dyDescent="0.55000000000000004">
      <c r="A482">
        <v>16</v>
      </c>
      <c r="B482" s="1" t="s">
        <v>396</v>
      </c>
      <c r="C482" s="1" t="s">
        <v>2</v>
      </c>
      <c r="D482">
        <v>1</v>
      </c>
      <c r="E482" s="1" t="s">
        <v>36</v>
      </c>
      <c r="F482">
        <v>1</v>
      </c>
      <c r="G482" s="1" t="s">
        <v>375</v>
      </c>
      <c r="H482" s="1" t="s">
        <v>28</v>
      </c>
      <c r="I482">
        <v>1</v>
      </c>
      <c r="J482" s="1" t="str">
        <f>+VLOOKUP(bloques1a3[[#This Row],[respuesta]],respuestas.emociones[],2,0)</f>
        <v>neutra</v>
      </c>
      <c r="K482" s="1">
        <f>+VLOOKUP(bloques1a3[[#This Row],[niño]],BD.niños[[Código]:[edad]],5,0)</f>
        <v>5</v>
      </c>
      <c r="L482" s="1">
        <f>+IF(bloques1a3[[#This Row],[correcta]]=bloques1a3[[#This Row],[respuesta]],1,0)</f>
        <v>1</v>
      </c>
      <c r="M482" s="1">
        <f>+IF(bloques1a3[[#This Row],[Sexo]]="F",1,0)</f>
        <v>0</v>
      </c>
    </row>
    <row r="483" spans="1:13" x14ac:dyDescent="0.55000000000000004">
      <c r="A483">
        <v>16</v>
      </c>
      <c r="B483" s="1" t="s">
        <v>396</v>
      </c>
      <c r="C483" s="1" t="s">
        <v>2</v>
      </c>
      <c r="D483">
        <v>1</v>
      </c>
      <c r="E483" s="1" t="s">
        <v>40</v>
      </c>
      <c r="F483">
        <v>5</v>
      </c>
      <c r="G483" s="1" t="s">
        <v>376</v>
      </c>
      <c r="H483" s="1" t="s">
        <v>28</v>
      </c>
      <c r="I483">
        <v>1</v>
      </c>
      <c r="J483" s="1" t="str">
        <f>+VLOOKUP(bloques1a3[[#This Row],[respuesta]],respuestas.emociones[],2,0)</f>
        <v>miedo</v>
      </c>
      <c r="K483" s="1">
        <f>+VLOOKUP(bloques1a3[[#This Row],[niño]],BD.niños[[Código]:[edad]],5,0)</f>
        <v>7</v>
      </c>
      <c r="L483" s="1">
        <f>+IF(bloques1a3[[#This Row],[correcta]]=bloques1a3[[#This Row],[respuesta]],1,0)</f>
        <v>0</v>
      </c>
      <c r="M483" s="1">
        <f>+IF(bloques1a3[[#This Row],[Sexo]]="F",1,0)</f>
        <v>0</v>
      </c>
    </row>
    <row r="484" spans="1:13" x14ac:dyDescent="0.55000000000000004">
      <c r="A484">
        <v>16</v>
      </c>
      <c r="B484" s="1" t="s">
        <v>396</v>
      </c>
      <c r="C484" s="1" t="s">
        <v>2</v>
      </c>
      <c r="D484">
        <v>1</v>
      </c>
      <c r="E484" s="1" t="s">
        <v>44</v>
      </c>
      <c r="F484">
        <v>1</v>
      </c>
      <c r="G484" s="1" t="s">
        <v>376</v>
      </c>
      <c r="H484" s="1" t="s">
        <v>29</v>
      </c>
      <c r="I484">
        <v>1</v>
      </c>
      <c r="J484" s="1" t="str">
        <f>+VLOOKUP(bloques1a3[[#This Row],[respuesta]],respuestas.emociones[],2,0)</f>
        <v>neutra</v>
      </c>
      <c r="K484" s="1">
        <f>+VLOOKUP(bloques1a3[[#This Row],[niño]],BD.niños[[Código]:[edad]],5,0)</f>
        <v>7</v>
      </c>
      <c r="L484" s="1">
        <f>+IF(bloques1a3[[#This Row],[correcta]]=bloques1a3[[#This Row],[respuesta]],1,0)</f>
        <v>1</v>
      </c>
      <c r="M484" s="1">
        <f>+IF(bloques1a3[[#This Row],[Sexo]]="F",1,0)</f>
        <v>1</v>
      </c>
    </row>
    <row r="485" spans="1:13" x14ac:dyDescent="0.55000000000000004">
      <c r="A485">
        <v>16</v>
      </c>
      <c r="B485" s="1" t="s">
        <v>396</v>
      </c>
      <c r="C485" s="1" t="s">
        <v>2</v>
      </c>
      <c r="D485">
        <v>1</v>
      </c>
      <c r="E485" s="1" t="s">
        <v>48</v>
      </c>
      <c r="F485">
        <v>4</v>
      </c>
      <c r="G485" s="1" t="s">
        <v>376</v>
      </c>
      <c r="H485" s="1" t="s">
        <v>29</v>
      </c>
      <c r="I485">
        <v>1</v>
      </c>
      <c r="J485" s="1" t="str">
        <f>+VLOOKUP(bloques1a3[[#This Row],[respuesta]],respuestas.emociones[],2,0)</f>
        <v>enojo</v>
      </c>
      <c r="K485" s="1">
        <f>+VLOOKUP(bloques1a3[[#This Row],[niño]],BD.niños[[Código]:[edad]],5,0)</f>
        <v>7</v>
      </c>
      <c r="L485" s="1">
        <f>+IF(bloques1a3[[#This Row],[correcta]]=bloques1a3[[#This Row],[respuesta]],1,0)</f>
        <v>0</v>
      </c>
      <c r="M485" s="1">
        <f>+IF(bloques1a3[[#This Row],[Sexo]]="F",1,0)</f>
        <v>1</v>
      </c>
    </row>
    <row r="486" spans="1:13" x14ac:dyDescent="0.55000000000000004">
      <c r="A486">
        <v>16</v>
      </c>
      <c r="B486" s="1" t="s">
        <v>396</v>
      </c>
      <c r="C486" s="1" t="s">
        <v>2</v>
      </c>
      <c r="D486">
        <v>1</v>
      </c>
      <c r="E486" s="1" t="s">
        <v>52</v>
      </c>
      <c r="F486">
        <v>1</v>
      </c>
      <c r="G486" s="1" t="s">
        <v>376</v>
      </c>
      <c r="H486" s="1" t="s">
        <v>29</v>
      </c>
      <c r="I486">
        <v>1</v>
      </c>
      <c r="J486" s="1" t="str">
        <f>+VLOOKUP(bloques1a3[[#This Row],[respuesta]],respuestas.emociones[],2,0)</f>
        <v>neutra</v>
      </c>
      <c r="K486" s="1">
        <f>+VLOOKUP(bloques1a3[[#This Row],[niño]],BD.niños[[Código]:[edad]],5,0)</f>
        <v>7</v>
      </c>
      <c r="L486" s="1">
        <f>+IF(bloques1a3[[#This Row],[correcta]]=bloques1a3[[#This Row],[respuesta]],1,0)</f>
        <v>1</v>
      </c>
      <c r="M486" s="1">
        <f>+IF(bloques1a3[[#This Row],[Sexo]]="F",1,0)</f>
        <v>1</v>
      </c>
    </row>
    <row r="487" spans="1:13" x14ac:dyDescent="0.55000000000000004">
      <c r="A487">
        <v>16</v>
      </c>
      <c r="B487" s="1" t="s">
        <v>396</v>
      </c>
      <c r="C487" s="1" t="s">
        <v>2</v>
      </c>
      <c r="D487">
        <v>1</v>
      </c>
      <c r="E487" s="1" t="s">
        <v>56</v>
      </c>
      <c r="F487">
        <v>1</v>
      </c>
      <c r="G487" s="1" t="s">
        <v>376</v>
      </c>
      <c r="H487" s="1" t="s">
        <v>29</v>
      </c>
      <c r="I487">
        <v>1</v>
      </c>
      <c r="J487" s="1" t="str">
        <f>+VLOOKUP(bloques1a3[[#This Row],[respuesta]],respuestas.emociones[],2,0)</f>
        <v>neutra</v>
      </c>
      <c r="K487" s="1">
        <f>+VLOOKUP(bloques1a3[[#This Row],[niño]],BD.niños[[Código]:[edad]],5,0)</f>
        <v>8</v>
      </c>
      <c r="L487" s="1">
        <f>+IF(bloques1a3[[#This Row],[correcta]]=bloques1a3[[#This Row],[respuesta]],1,0)</f>
        <v>1</v>
      </c>
      <c r="M487" s="1">
        <f>+IF(bloques1a3[[#This Row],[Sexo]]="F",1,0)</f>
        <v>1</v>
      </c>
    </row>
    <row r="488" spans="1:13" x14ac:dyDescent="0.55000000000000004">
      <c r="A488">
        <v>16</v>
      </c>
      <c r="B488" s="1" t="s">
        <v>396</v>
      </c>
      <c r="C488" s="1" t="s">
        <v>2</v>
      </c>
      <c r="D488">
        <v>1</v>
      </c>
      <c r="E488" s="1" t="s">
        <v>60</v>
      </c>
      <c r="F488">
        <v>1</v>
      </c>
      <c r="G488" s="1" t="s">
        <v>377</v>
      </c>
      <c r="H488" s="1" t="s">
        <v>28</v>
      </c>
      <c r="I488">
        <v>1</v>
      </c>
      <c r="J488" s="1" t="str">
        <f>+VLOOKUP(bloques1a3[[#This Row],[respuesta]],respuestas.emociones[],2,0)</f>
        <v>neutra</v>
      </c>
      <c r="K488" s="1">
        <f>+VLOOKUP(bloques1a3[[#This Row],[niño]],BD.niños[[Código]:[edad]],5,0)</f>
        <v>10</v>
      </c>
      <c r="L488" s="1">
        <f>+IF(bloques1a3[[#This Row],[correcta]]=bloques1a3[[#This Row],[respuesta]],1,0)</f>
        <v>1</v>
      </c>
      <c r="M488" s="1">
        <f>+IF(bloques1a3[[#This Row],[Sexo]]="F",1,0)</f>
        <v>0</v>
      </c>
    </row>
    <row r="489" spans="1:13" x14ac:dyDescent="0.55000000000000004">
      <c r="A489">
        <v>16</v>
      </c>
      <c r="B489" s="1" t="s">
        <v>396</v>
      </c>
      <c r="C489" s="1" t="s">
        <v>2</v>
      </c>
      <c r="D489">
        <v>1</v>
      </c>
      <c r="E489" s="1" t="s">
        <v>64</v>
      </c>
      <c r="F489">
        <v>1</v>
      </c>
      <c r="G489" s="1" t="s">
        <v>377</v>
      </c>
      <c r="H489" s="1" t="s">
        <v>29</v>
      </c>
      <c r="I489">
        <v>1</v>
      </c>
      <c r="J489" s="1" t="str">
        <f>+VLOOKUP(bloques1a3[[#This Row],[respuesta]],respuestas.emociones[],2,0)</f>
        <v>neutra</v>
      </c>
      <c r="K489" s="1">
        <f>+VLOOKUP(bloques1a3[[#This Row],[niño]],BD.niños[[Código]:[edad]],5,0)</f>
        <v>9</v>
      </c>
      <c r="L489" s="1">
        <f>+IF(bloques1a3[[#This Row],[correcta]]=bloques1a3[[#This Row],[respuesta]],1,0)</f>
        <v>1</v>
      </c>
      <c r="M489" s="1">
        <f>+IF(bloques1a3[[#This Row],[Sexo]]="F",1,0)</f>
        <v>1</v>
      </c>
    </row>
    <row r="490" spans="1:13" x14ac:dyDescent="0.55000000000000004">
      <c r="A490">
        <v>16</v>
      </c>
      <c r="B490" s="1" t="s">
        <v>396</v>
      </c>
      <c r="C490" s="1" t="s">
        <v>2</v>
      </c>
      <c r="D490">
        <v>1</v>
      </c>
      <c r="E490" s="1" t="s">
        <v>68</v>
      </c>
      <c r="F490">
        <v>1</v>
      </c>
      <c r="G490" s="1" t="s">
        <v>377</v>
      </c>
      <c r="H490" s="1" t="s">
        <v>28</v>
      </c>
      <c r="I490">
        <v>1</v>
      </c>
      <c r="J490" s="1" t="str">
        <f>+VLOOKUP(bloques1a3[[#This Row],[respuesta]],respuestas.emociones[],2,0)</f>
        <v>neutra</v>
      </c>
      <c r="K490" s="1">
        <f>+VLOOKUP(bloques1a3[[#This Row],[niño]],BD.niños[[Código]:[edad]],5,0)</f>
        <v>10</v>
      </c>
      <c r="L490" s="1">
        <f>+IF(bloques1a3[[#This Row],[correcta]]=bloques1a3[[#This Row],[respuesta]],1,0)</f>
        <v>1</v>
      </c>
      <c r="M490" s="1">
        <f>+IF(bloques1a3[[#This Row],[Sexo]]="F",1,0)</f>
        <v>0</v>
      </c>
    </row>
    <row r="491" spans="1:13" x14ac:dyDescent="0.55000000000000004">
      <c r="A491">
        <v>16</v>
      </c>
      <c r="B491" s="1" t="s">
        <v>396</v>
      </c>
      <c r="C491" s="1" t="s">
        <v>2</v>
      </c>
      <c r="D491">
        <v>1</v>
      </c>
      <c r="E491" s="1" t="s">
        <v>72</v>
      </c>
      <c r="F491">
        <v>1</v>
      </c>
      <c r="G491" s="1" t="s">
        <v>377</v>
      </c>
      <c r="H491" s="1" t="s">
        <v>29</v>
      </c>
      <c r="I491">
        <v>1</v>
      </c>
      <c r="J491" s="1" t="str">
        <f>+VLOOKUP(bloques1a3[[#This Row],[respuesta]],respuestas.emociones[],2,0)</f>
        <v>neutra</v>
      </c>
      <c r="K491" s="1">
        <f>+VLOOKUP(bloques1a3[[#This Row],[niño]],BD.niños[[Código]:[edad]],5,0)</f>
        <v>9</v>
      </c>
      <c r="L491" s="1">
        <f>+IF(bloques1a3[[#This Row],[correcta]]=bloques1a3[[#This Row],[respuesta]],1,0)</f>
        <v>1</v>
      </c>
      <c r="M491" s="1">
        <f>+IF(bloques1a3[[#This Row],[Sexo]]="F",1,0)</f>
        <v>1</v>
      </c>
    </row>
    <row r="492" spans="1:13" x14ac:dyDescent="0.55000000000000004">
      <c r="A492">
        <v>16</v>
      </c>
      <c r="B492" s="1" t="s">
        <v>396</v>
      </c>
      <c r="C492" s="1" t="s">
        <v>2</v>
      </c>
      <c r="D492">
        <v>1</v>
      </c>
      <c r="E492" s="1" t="s">
        <v>75</v>
      </c>
      <c r="F492">
        <v>1</v>
      </c>
      <c r="G492" s="1" t="s">
        <v>377</v>
      </c>
      <c r="H492" s="1" t="s">
        <v>29</v>
      </c>
      <c r="I492">
        <v>1</v>
      </c>
      <c r="J492" s="1" t="str">
        <f>+VLOOKUP(bloques1a3[[#This Row],[respuesta]],respuestas.emociones[],2,0)</f>
        <v>neutra</v>
      </c>
      <c r="K492" s="1">
        <f>+VLOOKUP(bloques1a3[[#This Row],[niño]],BD.niños[[Código]:[edad]],5,0)</f>
        <v>10</v>
      </c>
      <c r="L492" s="1">
        <f>+IF(bloques1a3[[#This Row],[correcta]]=bloques1a3[[#This Row],[respuesta]],1,0)</f>
        <v>1</v>
      </c>
      <c r="M492" s="1">
        <f>+IF(bloques1a3[[#This Row],[Sexo]]="F",1,0)</f>
        <v>1</v>
      </c>
    </row>
    <row r="493" spans="1:13" x14ac:dyDescent="0.55000000000000004">
      <c r="A493">
        <v>16</v>
      </c>
      <c r="B493" s="1" t="s">
        <v>396</v>
      </c>
      <c r="C493" s="1" t="s">
        <v>2</v>
      </c>
      <c r="D493">
        <v>1</v>
      </c>
      <c r="E493" s="1" t="s">
        <v>78</v>
      </c>
      <c r="F493">
        <v>3</v>
      </c>
      <c r="G493" s="1" t="s">
        <v>375</v>
      </c>
      <c r="H493" s="1" t="s">
        <v>28</v>
      </c>
      <c r="I493">
        <v>1</v>
      </c>
      <c r="J493" s="1" t="str">
        <f>+VLOOKUP(bloques1a3[[#This Row],[respuesta]],respuestas.emociones[],2,0)</f>
        <v>tristeza</v>
      </c>
      <c r="K493" s="1">
        <f>+VLOOKUP(bloques1a3[[#This Row],[niño]],BD.niños[[Código]:[edad]],5,0)</f>
        <v>6</v>
      </c>
      <c r="L493" s="1">
        <f>+IF(bloques1a3[[#This Row],[correcta]]=bloques1a3[[#This Row],[respuesta]],1,0)</f>
        <v>0</v>
      </c>
      <c r="M493" s="1">
        <f>+IF(bloques1a3[[#This Row],[Sexo]]="F",1,0)</f>
        <v>0</v>
      </c>
    </row>
    <row r="494" spans="1:13" x14ac:dyDescent="0.55000000000000004">
      <c r="A494">
        <v>16</v>
      </c>
      <c r="B494" s="1" t="s">
        <v>396</v>
      </c>
      <c r="C494" s="1" t="s">
        <v>2</v>
      </c>
      <c r="D494">
        <v>1</v>
      </c>
      <c r="E494" s="1" t="s">
        <v>82</v>
      </c>
      <c r="F494">
        <v>2</v>
      </c>
      <c r="G494" s="1" t="s">
        <v>375</v>
      </c>
      <c r="H494" s="1" t="s">
        <v>29</v>
      </c>
      <c r="I494">
        <v>1</v>
      </c>
      <c r="J494" s="1" t="str">
        <f>+VLOOKUP(bloques1a3[[#This Row],[respuesta]],respuestas.emociones[],2,0)</f>
        <v>alegria</v>
      </c>
      <c r="K494" s="1">
        <f>+VLOOKUP(bloques1a3[[#This Row],[niño]],BD.niños[[Código]:[edad]],5,0)</f>
        <v>6</v>
      </c>
      <c r="L494" s="1">
        <f>+IF(bloques1a3[[#This Row],[correcta]]=bloques1a3[[#This Row],[respuesta]],1,0)</f>
        <v>0</v>
      </c>
      <c r="M494" s="1">
        <f>+IF(bloques1a3[[#This Row],[Sexo]]="F",1,0)</f>
        <v>1</v>
      </c>
    </row>
    <row r="495" spans="1:13" x14ac:dyDescent="0.55000000000000004">
      <c r="A495">
        <v>16</v>
      </c>
      <c r="B495" s="1" t="s">
        <v>396</v>
      </c>
      <c r="C495" s="1" t="s">
        <v>2</v>
      </c>
      <c r="D495">
        <v>1</v>
      </c>
      <c r="E495" s="1" t="s">
        <v>85</v>
      </c>
      <c r="F495">
        <v>2</v>
      </c>
      <c r="G495" s="1" t="s">
        <v>375</v>
      </c>
      <c r="H495" s="1" t="s">
        <v>28</v>
      </c>
      <c r="I495">
        <v>1</v>
      </c>
      <c r="J495" s="1" t="str">
        <f>+VLOOKUP(bloques1a3[[#This Row],[respuesta]],respuestas.emociones[],2,0)</f>
        <v>alegria</v>
      </c>
      <c r="K495" s="1">
        <f>+VLOOKUP(bloques1a3[[#This Row],[niño]],BD.niños[[Código]:[edad]],5,0)</f>
        <v>6</v>
      </c>
      <c r="L495" s="1">
        <f>+IF(bloques1a3[[#This Row],[correcta]]=bloques1a3[[#This Row],[respuesta]],1,0)</f>
        <v>0</v>
      </c>
      <c r="M495" s="1">
        <f>+IF(bloques1a3[[#This Row],[Sexo]]="F",1,0)</f>
        <v>0</v>
      </c>
    </row>
    <row r="496" spans="1:13" x14ac:dyDescent="0.55000000000000004">
      <c r="A496">
        <v>16</v>
      </c>
      <c r="B496" s="1" t="s">
        <v>396</v>
      </c>
      <c r="C496" s="1" t="s">
        <v>2</v>
      </c>
      <c r="D496">
        <v>1</v>
      </c>
      <c r="E496" s="1" t="s">
        <v>184</v>
      </c>
      <c r="F496">
        <v>1</v>
      </c>
      <c r="G496" s="1" t="s">
        <v>376</v>
      </c>
      <c r="H496" s="1" t="s">
        <v>28</v>
      </c>
      <c r="I496">
        <v>1</v>
      </c>
      <c r="J496" s="1" t="str">
        <f>+VLOOKUP(bloques1a3[[#This Row],[respuesta]],respuestas.emociones[],2,0)</f>
        <v>neutra</v>
      </c>
      <c r="K496" s="1">
        <f>+VLOOKUP(bloques1a3[[#This Row],[niño]],BD.niños[[Código]:[edad]],5,0)</f>
        <v>7</v>
      </c>
      <c r="L496" s="1">
        <f>+IF(bloques1a3[[#This Row],[correcta]]=bloques1a3[[#This Row],[respuesta]],1,0)</f>
        <v>1</v>
      </c>
      <c r="M496" s="1">
        <f>+IF(bloques1a3[[#This Row],[Sexo]]="F",1,0)</f>
        <v>0</v>
      </c>
    </row>
    <row r="497" spans="1:13" x14ac:dyDescent="0.55000000000000004">
      <c r="A497">
        <v>16</v>
      </c>
      <c r="B497" s="1" t="s">
        <v>396</v>
      </c>
      <c r="C497" s="1" t="s">
        <v>2</v>
      </c>
      <c r="D497">
        <v>1</v>
      </c>
      <c r="E497" s="1" t="s">
        <v>187</v>
      </c>
      <c r="F497">
        <v>1</v>
      </c>
      <c r="G497" s="1" t="s">
        <v>376</v>
      </c>
      <c r="H497" s="1" t="s">
        <v>29</v>
      </c>
      <c r="I497">
        <v>1</v>
      </c>
      <c r="J497" s="1" t="str">
        <f>+VLOOKUP(bloques1a3[[#This Row],[respuesta]],respuestas.emociones[],2,0)</f>
        <v>neutra</v>
      </c>
      <c r="K497" s="1">
        <f>+VLOOKUP(bloques1a3[[#This Row],[niño]],BD.niños[[Código]:[edad]],5,0)</f>
        <v>8</v>
      </c>
      <c r="L497" s="1">
        <f>+IF(bloques1a3[[#This Row],[correcta]]=bloques1a3[[#This Row],[respuesta]],1,0)</f>
        <v>1</v>
      </c>
      <c r="M497" s="1">
        <f>+IF(bloques1a3[[#This Row],[Sexo]]="F",1,0)</f>
        <v>1</v>
      </c>
    </row>
    <row r="498" spans="1:13" x14ac:dyDescent="0.55000000000000004">
      <c r="A498">
        <v>16</v>
      </c>
      <c r="B498" s="1" t="s">
        <v>396</v>
      </c>
      <c r="C498" s="1" t="s">
        <v>2</v>
      </c>
      <c r="D498">
        <v>1</v>
      </c>
      <c r="E498" s="1" t="s">
        <v>192</v>
      </c>
      <c r="F498">
        <v>1</v>
      </c>
      <c r="G498" s="1" t="s">
        <v>376</v>
      </c>
      <c r="H498" s="1" t="s">
        <v>28</v>
      </c>
      <c r="I498">
        <v>1</v>
      </c>
      <c r="J498" s="1" t="str">
        <f>+VLOOKUP(bloques1a3[[#This Row],[respuesta]],respuestas.emociones[],2,0)</f>
        <v>neutra</v>
      </c>
      <c r="K498" s="1">
        <f>+VLOOKUP(bloques1a3[[#This Row],[niño]],BD.niños[[Código]:[edad]],5,0)</f>
        <v>7</v>
      </c>
      <c r="L498" s="1">
        <f>+IF(bloques1a3[[#This Row],[correcta]]=bloques1a3[[#This Row],[respuesta]],1,0)</f>
        <v>1</v>
      </c>
      <c r="M498" s="1">
        <f>+IF(bloques1a3[[#This Row],[Sexo]]="F",1,0)</f>
        <v>0</v>
      </c>
    </row>
    <row r="499" spans="1:13" x14ac:dyDescent="0.55000000000000004">
      <c r="A499">
        <v>16</v>
      </c>
      <c r="B499" s="1" t="s">
        <v>396</v>
      </c>
      <c r="C499" s="1" t="s">
        <v>2</v>
      </c>
      <c r="D499">
        <v>1</v>
      </c>
      <c r="E499" s="1" t="s">
        <v>195</v>
      </c>
      <c r="F499">
        <v>1</v>
      </c>
      <c r="G499" s="1" t="s">
        <v>377</v>
      </c>
      <c r="H499" s="1" t="s">
        <v>28</v>
      </c>
      <c r="I499">
        <v>1</v>
      </c>
      <c r="J499" s="1" t="str">
        <f>+VLOOKUP(bloques1a3[[#This Row],[respuesta]],respuestas.emociones[],2,0)</f>
        <v>neutra</v>
      </c>
      <c r="K499" s="1">
        <f>+VLOOKUP(bloques1a3[[#This Row],[niño]],BD.niños[[Código]:[edad]],5,0)</f>
        <v>10</v>
      </c>
      <c r="L499" s="1">
        <f>+IF(bloques1a3[[#This Row],[correcta]]=bloques1a3[[#This Row],[respuesta]],1,0)</f>
        <v>1</v>
      </c>
      <c r="M499" s="1">
        <f>+IF(bloques1a3[[#This Row],[Sexo]]="F",1,0)</f>
        <v>0</v>
      </c>
    </row>
    <row r="500" spans="1:13" x14ac:dyDescent="0.55000000000000004">
      <c r="A500">
        <v>16</v>
      </c>
      <c r="B500" s="1" t="s">
        <v>396</v>
      </c>
      <c r="C500" s="1" t="s">
        <v>2</v>
      </c>
      <c r="D500">
        <v>1</v>
      </c>
      <c r="E500" s="1" t="s">
        <v>199</v>
      </c>
      <c r="F500">
        <v>1</v>
      </c>
      <c r="G500" s="1" t="s">
        <v>377</v>
      </c>
      <c r="H500" s="1" t="s">
        <v>28</v>
      </c>
      <c r="I500">
        <v>1</v>
      </c>
      <c r="J500" s="1" t="str">
        <f>+VLOOKUP(bloques1a3[[#This Row],[respuesta]],respuestas.emociones[],2,0)</f>
        <v>neutra</v>
      </c>
      <c r="K500" s="1">
        <f>+VLOOKUP(bloques1a3[[#This Row],[niño]],BD.niños[[Código]:[edad]],5,0)</f>
        <v>9</v>
      </c>
      <c r="L500" s="1">
        <f>+IF(bloques1a3[[#This Row],[correcta]]=bloques1a3[[#This Row],[respuesta]],1,0)</f>
        <v>1</v>
      </c>
      <c r="M500" s="1">
        <f>+IF(bloques1a3[[#This Row],[Sexo]]="F",1,0)</f>
        <v>0</v>
      </c>
    </row>
    <row r="501" spans="1:13" x14ac:dyDescent="0.55000000000000004">
      <c r="A501">
        <v>16</v>
      </c>
      <c r="B501" s="1" t="s">
        <v>396</v>
      </c>
      <c r="C501" s="1" t="s">
        <v>2</v>
      </c>
      <c r="D501">
        <v>1</v>
      </c>
      <c r="E501" s="1" t="s">
        <v>203</v>
      </c>
      <c r="F501">
        <v>1</v>
      </c>
      <c r="G501" s="1" t="s">
        <v>377</v>
      </c>
      <c r="H501" s="1" t="s">
        <v>29</v>
      </c>
      <c r="I501">
        <v>1</v>
      </c>
      <c r="J501" s="1" t="str">
        <f>+VLOOKUP(bloques1a3[[#This Row],[respuesta]],respuestas.emociones[],2,0)</f>
        <v>neutra</v>
      </c>
      <c r="K501" s="1">
        <f>+VLOOKUP(bloques1a3[[#This Row],[niño]],BD.niños[[Código]:[edad]],5,0)</f>
        <v>9</v>
      </c>
      <c r="L501" s="1">
        <f>+IF(bloques1a3[[#This Row],[correcta]]=bloques1a3[[#This Row],[respuesta]],1,0)</f>
        <v>1</v>
      </c>
      <c r="M501" s="1">
        <f>+IF(bloques1a3[[#This Row],[Sexo]]="F",1,0)</f>
        <v>1</v>
      </c>
    </row>
    <row r="502" spans="1:13" x14ac:dyDescent="0.55000000000000004">
      <c r="A502">
        <v>16</v>
      </c>
      <c r="B502" s="1" t="s">
        <v>396</v>
      </c>
      <c r="C502" s="1" t="s">
        <v>2</v>
      </c>
      <c r="D502">
        <v>1</v>
      </c>
      <c r="E502" s="1" t="s">
        <v>206</v>
      </c>
      <c r="F502">
        <v>1</v>
      </c>
      <c r="G502" s="1" t="s">
        <v>377</v>
      </c>
      <c r="H502" s="1" t="s">
        <v>29</v>
      </c>
      <c r="I502">
        <v>1</v>
      </c>
      <c r="J502" s="1" t="str">
        <f>+VLOOKUP(bloques1a3[[#This Row],[respuesta]],respuestas.emociones[],2,0)</f>
        <v>neutra</v>
      </c>
      <c r="K502" s="1">
        <f>+VLOOKUP(bloques1a3[[#This Row],[niño]],BD.niños[[Código]:[edad]],5,0)</f>
        <v>10</v>
      </c>
      <c r="L502" s="1">
        <f>+IF(bloques1a3[[#This Row],[correcta]]=bloques1a3[[#This Row],[respuesta]],1,0)</f>
        <v>1</v>
      </c>
      <c r="M502" s="1">
        <f>+IF(bloques1a3[[#This Row],[Sexo]]="F",1,0)</f>
        <v>1</v>
      </c>
    </row>
    <row r="503" spans="1:13" x14ac:dyDescent="0.55000000000000004">
      <c r="A503">
        <v>16</v>
      </c>
      <c r="B503" s="1" t="s">
        <v>396</v>
      </c>
      <c r="C503" s="1" t="s">
        <v>2</v>
      </c>
      <c r="D503">
        <v>1</v>
      </c>
      <c r="E503" s="1" t="s">
        <v>210</v>
      </c>
      <c r="F503">
        <v>1</v>
      </c>
      <c r="G503" s="1" t="s">
        <v>376</v>
      </c>
      <c r="H503" s="1" t="s">
        <v>28</v>
      </c>
      <c r="I503">
        <v>1</v>
      </c>
      <c r="J503" s="1" t="str">
        <f>+VLOOKUP(bloques1a3[[#This Row],[respuesta]],respuestas.emociones[],2,0)</f>
        <v>neutra</v>
      </c>
      <c r="K503" s="1">
        <f>+VLOOKUP(bloques1a3[[#This Row],[niño]],BD.niños[[Código]:[edad]],5,0)</f>
        <v>7</v>
      </c>
      <c r="L503" s="1">
        <f>+IF(bloques1a3[[#This Row],[correcta]]=bloques1a3[[#This Row],[respuesta]],1,0)</f>
        <v>1</v>
      </c>
      <c r="M503" s="1">
        <f>+IF(bloques1a3[[#This Row],[Sexo]]="F",1,0)</f>
        <v>0</v>
      </c>
    </row>
    <row r="504" spans="1:13" x14ac:dyDescent="0.55000000000000004">
      <c r="A504">
        <v>16</v>
      </c>
      <c r="B504" s="1" t="s">
        <v>396</v>
      </c>
      <c r="C504" s="1" t="s">
        <v>2</v>
      </c>
      <c r="D504">
        <v>1</v>
      </c>
      <c r="E504" s="1" t="s">
        <v>274</v>
      </c>
      <c r="F504">
        <v>1</v>
      </c>
      <c r="G504" s="1" t="s">
        <v>375</v>
      </c>
      <c r="H504" s="1" t="s">
        <v>28</v>
      </c>
      <c r="I504">
        <v>1</v>
      </c>
      <c r="J504" s="1" t="str">
        <f>+VLOOKUP(bloques1a3[[#This Row],[respuesta]],respuestas.emociones[],2,0)</f>
        <v>neutra</v>
      </c>
      <c r="K504" s="1">
        <f>+VLOOKUP(bloques1a3[[#This Row],[niño]],BD.niños[[Código]:[edad]],5,0)</f>
        <v>6</v>
      </c>
      <c r="L504" s="1">
        <f>+IF(bloques1a3[[#This Row],[correcta]]=bloques1a3[[#This Row],[respuesta]],1,0)</f>
        <v>1</v>
      </c>
      <c r="M504" s="1">
        <f>+IF(bloques1a3[[#This Row],[Sexo]]="F",1,0)</f>
        <v>0</v>
      </c>
    </row>
    <row r="505" spans="1:13" x14ac:dyDescent="0.55000000000000004">
      <c r="A505">
        <v>16</v>
      </c>
      <c r="B505" s="1" t="s">
        <v>396</v>
      </c>
      <c r="C505" s="1" t="s">
        <v>2</v>
      </c>
      <c r="D505">
        <v>1</v>
      </c>
      <c r="E505" s="1" t="s">
        <v>276</v>
      </c>
      <c r="F505">
        <v>3</v>
      </c>
      <c r="G505" s="1" t="s">
        <v>375</v>
      </c>
      <c r="H505" s="1" t="s">
        <v>28</v>
      </c>
      <c r="I505">
        <v>1</v>
      </c>
      <c r="J505" s="1" t="str">
        <f>+VLOOKUP(bloques1a3[[#This Row],[respuesta]],respuestas.emociones[],2,0)</f>
        <v>tristeza</v>
      </c>
      <c r="K505" s="1">
        <f>+VLOOKUP(bloques1a3[[#This Row],[niño]],BD.niños[[Código]:[edad]],5,0)</f>
        <v>6</v>
      </c>
      <c r="L505" s="1">
        <f>+IF(bloques1a3[[#This Row],[correcta]]=bloques1a3[[#This Row],[respuesta]],1,0)</f>
        <v>0</v>
      </c>
      <c r="M505" s="1">
        <f>+IF(bloques1a3[[#This Row],[Sexo]]="F",1,0)</f>
        <v>0</v>
      </c>
    </row>
    <row r="506" spans="1:13" x14ac:dyDescent="0.55000000000000004">
      <c r="A506">
        <v>16</v>
      </c>
      <c r="B506" s="1" t="s">
        <v>396</v>
      </c>
      <c r="C506" s="1" t="s">
        <v>2</v>
      </c>
      <c r="D506">
        <v>1</v>
      </c>
      <c r="E506" s="1" t="s">
        <v>279</v>
      </c>
      <c r="F506">
        <v>5</v>
      </c>
      <c r="G506" s="1" t="s">
        <v>376</v>
      </c>
      <c r="H506" s="1" t="s">
        <v>29</v>
      </c>
      <c r="I506">
        <v>1</v>
      </c>
      <c r="J506" s="1" t="str">
        <f>+VLOOKUP(bloques1a3[[#This Row],[respuesta]],respuestas.emociones[],2,0)</f>
        <v>miedo</v>
      </c>
      <c r="K506" s="1">
        <f>+VLOOKUP(bloques1a3[[#This Row],[niño]],BD.niños[[Código]:[edad]],5,0)</f>
        <v>7</v>
      </c>
      <c r="L506" s="1">
        <f>+IF(bloques1a3[[#This Row],[correcta]]=bloques1a3[[#This Row],[respuesta]],1,0)</f>
        <v>0</v>
      </c>
      <c r="M506" s="1">
        <f>+IF(bloques1a3[[#This Row],[Sexo]]="F",1,0)</f>
        <v>1</v>
      </c>
    </row>
    <row r="507" spans="1:13" x14ac:dyDescent="0.55000000000000004">
      <c r="A507">
        <v>16</v>
      </c>
      <c r="B507" s="1" t="s">
        <v>396</v>
      </c>
      <c r="C507" s="1" t="s">
        <v>2</v>
      </c>
      <c r="D507">
        <v>1</v>
      </c>
      <c r="E507" s="1" t="s">
        <v>282</v>
      </c>
      <c r="F507">
        <v>1</v>
      </c>
      <c r="G507" s="1" t="s">
        <v>375</v>
      </c>
      <c r="H507" s="1" t="s">
        <v>29</v>
      </c>
      <c r="I507">
        <v>1</v>
      </c>
      <c r="J507" s="1" t="str">
        <f>+VLOOKUP(bloques1a3[[#This Row],[respuesta]],respuestas.emociones[],2,0)</f>
        <v>neutra</v>
      </c>
      <c r="K507" s="1">
        <f>+VLOOKUP(bloques1a3[[#This Row],[niño]],BD.niños[[Código]:[edad]],5,0)</f>
        <v>5</v>
      </c>
      <c r="L507" s="1">
        <f>+IF(bloques1a3[[#This Row],[correcta]]=bloques1a3[[#This Row],[respuesta]],1,0)</f>
        <v>1</v>
      </c>
      <c r="M507" s="1">
        <f>+IF(bloques1a3[[#This Row],[Sexo]]="F",1,0)</f>
        <v>1</v>
      </c>
    </row>
    <row r="508" spans="1:13" x14ac:dyDescent="0.55000000000000004">
      <c r="A508">
        <v>16</v>
      </c>
      <c r="B508" s="1" t="s">
        <v>396</v>
      </c>
      <c r="C508" s="1" t="s">
        <v>2</v>
      </c>
      <c r="D508">
        <v>1</v>
      </c>
      <c r="E508" s="1" t="s">
        <v>352</v>
      </c>
      <c r="F508">
        <v>1</v>
      </c>
      <c r="G508" s="1" t="s">
        <v>376</v>
      </c>
      <c r="H508" s="1" t="s">
        <v>29</v>
      </c>
      <c r="I508">
        <v>1</v>
      </c>
      <c r="J508" s="1" t="str">
        <f>+VLOOKUP(bloques1a3[[#This Row],[respuesta]],respuestas.emociones[],2,0)</f>
        <v>neutra</v>
      </c>
      <c r="K508" s="1">
        <f>+VLOOKUP(bloques1a3[[#This Row],[niño]],BD.niños[[Código]:[edad]],5,0)</f>
        <v>8</v>
      </c>
      <c r="L508" s="1">
        <f>+IF(bloques1a3[[#This Row],[correcta]]=bloques1a3[[#This Row],[respuesta]],1,0)</f>
        <v>1</v>
      </c>
      <c r="M508" s="1">
        <f>+IF(bloques1a3[[#This Row],[Sexo]]="F",1,0)</f>
        <v>1</v>
      </c>
    </row>
    <row r="509" spans="1:13" x14ac:dyDescent="0.55000000000000004">
      <c r="A509">
        <v>16</v>
      </c>
      <c r="B509" s="1" t="s">
        <v>396</v>
      </c>
      <c r="C509" s="1" t="s">
        <v>2</v>
      </c>
      <c r="D509">
        <v>1</v>
      </c>
      <c r="E509" s="1" t="s">
        <v>357</v>
      </c>
      <c r="F509">
        <v>3</v>
      </c>
      <c r="G509" s="1" t="s">
        <v>376</v>
      </c>
      <c r="H509" s="1" t="s">
        <v>28</v>
      </c>
      <c r="I509">
        <v>1</v>
      </c>
      <c r="J509" s="1" t="str">
        <f>+VLOOKUP(bloques1a3[[#This Row],[respuesta]],respuestas.emociones[],2,0)</f>
        <v>tristeza</v>
      </c>
      <c r="K509" s="1">
        <f>+VLOOKUP(bloques1a3[[#This Row],[niño]],BD.niños[[Código]:[edad]],5,0)</f>
        <v>7</v>
      </c>
      <c r="L509" s="1">
        <f>+IF(bloques1a3[[#This Row],[correcta]]=bloques1a3[[#This Row],[respuesta]],1,0)</f>
        <v>0</v>
      </c>
      <c r="M509" s="1">
        <f>+IF(bloques1a3[[#This Row],[Sexo]]="F",1,0)</f>
        <v>0</v>
      </c>
    </row>
    <row r="510" spans="1:13" x14ac:dyDescent="0.55000000000000004">
      <c r="A510">
        <v>16</v>
      </c>
      <c r="B510" s="1" t="s">
        <v>396</v>
      </c>
      <c r="C510" s="1" t="s">
        <v>2</v>
      </c>
      <c r="D510">
        <v>1</v>
      </c>
      <c r="E510" s="1" t="s">
        <v>360</v>
      </c>
      <c r="F510">
        <v>1</v>
      </c>
      <c r="G510" s="1" t="s">
        <v>377</v>
      </c>
      <c r="H510" s="1" t="s">
        <v>28</v>
      </c>
      <c r="I510">
        <v>1</v>
      </c>
      <c r="J510" s="1" t="str">
        <f>+VLOOKUP(bloques1a3[[#This Row],[respuesta]],respuestas.emociones[],2,0)</f>
        <v>neutra</v>
      </c>
      <c r="K510" s="1">
        <f>+VLOOKUP(bloques1a3[[#This Row],[niño]],BD.niños[[Código]:[edad]],5,0)</f>
        <v>9</v>
      </c>
      <c r="L510" s="1">
        <f>+IF(bloques1a3[[#This Row],[correcta]]=bloques1a3[[#This Row],[respuesta]],1,0)</f>
        <v>1</v>
      </c>
      <c r="M510" s="1">
        <f>+IF(bloques1a3[[#This Row],[Sexo]]="F",1,0)</f>
        <v>0</v>
      </c>
    </row>
    <row r="511" spans="1:13" x14ac:dyDescent="0.55000000000000004">
      <c r="A511">
        <v>16</v>
      </c>
      <c r="B511" s="1" t="s">
        <v>396</v>
      </c>
      <c r="C511" s="1" t="s">
        <v>2</v>
      </c>
      <c r="D511">
        <v>1</v>
      </c>
      <c r="E511" s="1" t="s">
        <v>364</v>
      </c>
      <c r="F511">
        <v>1</v>
      </c>
      <c r="G511" s="1" t="s">
        <v>377</v>
      </c>
      <c r="H511" s="1" t="s">
        <v>28</v>
      </c>
      <c r="I511">
        <v>1</v>
      </c>
      <c r="J511" s="1" t="str">
        <f>+VLOOKUP(bloques1a3[[#This Row],[respuesta]],respuestas.emociones[],2,0)</f>
        <v>neutra</v>
      </c>
      <c r="K511" s="1">
        <f>+VLOOKUP(bloques1a3[[#This Row],[niño]],BD.niños[[Código]:[edad]],5,0)</f>
        <v>10</v>
      </c>
      <c r="L511" s="1">
        <f>+IF(bloques1a3[[#This Row],[correcta]]=bloques1a3[[#This Row],[respuesta]],1,0)</f>
        <v>1</v>
      </c>
      <c r="M511" s="1">
        <f>+IF(bloques1a3[[#This Row],[Sexo]]="F",1,0)</f>
        <v>0</v>
      </c>
    </row>
    <row r="512" spans="1:13" x14ac:dyDescent="0.55000000000000004">
      <c r="A512">
        <v>16</v>
      </c>
      <c r="B512" s="1" t="s">
        <v>396</v>
      </c>
      <c r="C512" s="1" t="s">
        <v>2</v>
      </c>
      <c r="D512">
        <v>1</v>
      </c>
      <c r="E512" s="1" t="s">
        <v>368</v>
      </c>
      <c r="F512">
        <v>1</v>
      </c>
      <c r="G512" s="1" t="s">
        <v>377</v>
      </c>
      <c r="H512" s="1" t="s">
        <v>28</v>
      </c>
      <c r="I512">
        <v>1</v>
      </c>
      <c r="J512" s="1" t="str">
        <f>+VLOOKUP(bloques1a3[[#This Row],[respuesta]],respuestas.emociones[],2,0)</f>
        <v>neutra</v>
      </c>
      <c r="K512" s="1">
        <f>+VLOOKUP(bloques1a3[[#This Row],[niño]],BD.niños[[Código]:[edad]],5,0)</f>
        <v>11</v>
      </c>
      <c r="L512" s="1">
        <f>+IF(bloques1a3[[#This Row],[correcta]]=bloques1a3[[#This Row],[respuesta]],1,0)</f>
        <v>1</v>
      </c>
      <c r="M512" s="1">
        <f>+IF(bloques1a3[[#This Row],[Sexo]]="F",1,0)</f>
        <v>0</v>
      </c>
    </row>
    <row r="513" spans="1:13" x14ac:dyDescent="0.55000000000000004">
      <c r="A513">
        <v>16</v>
      </c>
      <c r="B513" s="1" t="s">
        <v>396</v>
      </c>
      <c r="C513" s="1" t="s">
        <v>2</v>
      </c>
      <c r="D513">
        <v>1</v>
      </c>
      <c r="E513" s="1" t="s">
        <v>371</v>
      </c>
      <c r="F513">
        <v>1</v>
      </c>
      <c r="G513" s="1" t="s">
        <v>377</v>
      </c>
      <c r="H513" s="1" t="s">
        <v>29</v>
      </c>
      <c r="I513">
        <v>1</v>
      </c>
      <c r="J513" s="1" t="str">
        <f>+VLOOKUP(bloques1a3[[#This Row],[respuesta]],respuestas.emociones[],2,0)</f>
        <v>neutra</v>
      </c>
      <c r="K513" s="1">
        <f>+VLOOKUP(bloques1a3[[#This Row],[niño]],BD.niños[[Código]:[edad]],5,0)</f>
        <v>9</v>
      </c>
      <c r="L513" s="1">
        <f>+IF(bloques1a3[[#This Row],[correcta]]=bloques1a3[[#This Row],[respuesta]],1,0)</f>
        <v>1</v>
      </c>
      <c r="M513" s="1">
        <f>+IF(bloques1a3[[#This Row],[Sexo]]="F",1,0)</f>
        <v>1</v>
      </c>
    </row>
    <row r="514" spans="1:13" x14ac:dyDescent="0.55000000000000004">
      <c r="A514">
        <v>17</v>
      </c>
      <c r="B514" s="1" t="s">
        <v>397</v>
      </c>
      <c r="C514" s="1" t="s">
        <v>1</v>
      </c>
      <c r="D514">
        <v>2</v>
      </c>
      <c r="E514" s="1" t="s">
        <v>36</v>
      </c>
      <c r="F514">
        <v>1</v>
      </c>
      <c r="G514" s="1" t="s">
        <v>375</v>
      </c>
      <c r="H514" s="1" t="s">
        <v>28</v>
      </c>
      <c r="I514">
        <v>1</v>
      </c>
      <c r="J514" s="1" t="str">
        <f>+VLOOKUP(bloques1a3[[#This Row],[respuesta]],respuestas.emociones[],2,0)</f>
        <v>neutra</v>
      </c>
      <c r="K514" s="1">
        <f>+VLOOKUP(bloques1a3[[#This Row],[niño]],BD.niños[[Código]:[edad]],5,0)</f>
        <v>5</v>
      </c>
      <c r="L514" s="1">
        <f>+IF(bloques1a3[[#This Row],[correcta]]=bloques1a3[[#This Row],[respuesta]],1,0)</f>
        <v>0</v>
      </c>
      <c r="M514" s="1">
        <f>+IF(bloques1a3[[#This Row],[Sexo]]="F",1,0)</f>
        <v>0</v>
      </c>
    </row>
    <row r="515" spans="1:13" x14ac:dyDescent="0.55000000000000004">
      <c r="A515">
        <v>17</v>
      </c>
      <c r="B515" s="1" t="s">
        <v>397</v>
      </c>
      <c r="C515" s="1" t="s">
        <v>1</v>
      </c>
      <c r="D515">
        <v>2</v>
      </c>
      <c r="E515" s="1" t="s">
        <v>40</v>
      </c>
      <c r="F515">
        <v>2</v>
      </c>
      <c r="G515" s="1" t="s">
        <v>376</v>
      </c>
      <c r="H515" s="1" t="s">
        <v>28</v>
      </c>
      <c r="I515">
        <v>1</v>
      </c>
      <c r="J515" s="1" t="str">
        <f>+VLOOKUP(bloques1a3[[#This Row],[respuesta]],respuestas.emociones[],2,0)</f>
        <v>alegria</v>
      </c>
      <c r="K515" s="1">
        <f>+VLOOKUP(bloques1a3[[#This Row],[niño]],BD.niños[[Código]:[edad]],5,0)</f>
        <v>7</v>
      </c>
      <c r="L515" s="1">
        <f>+IF(bloques1a3[[#This Row],[correcta]]=bloques1a3[[#This Row],[respuesta]],1,0)</f>
        <v>1</v>
      </c>
      <c r="M515" s="1">
        <f>+IF(bloques1a3[[#This Row],[Sexo]]="F",1,0)</f>
        <v>0</v>
      </c>
    </row>
    <row r="516" spans="1:13" x14ac:dyDescent="0.55000000000000004">
      <c r="A516">
        <v>17</v>
      </c>
      <c r="B516" s="1" t="s">
        <v>397</v>
      </c>
      <c r="C516" s="1" t="s">
        <v>1</v>
      </c>
      <c r="D516">
        <v>2</v>
      </c>
      <c r="E516" s="1" t="s">
        <v>44</v>
      </c>
      <c r="F516">
        <v>2</v>
      </c>
      <c r="G516" s="1" t="s">
        <v>376</v>
      </c>
      <c r="H516" s="1" t="s">
        <v>29</v>
      </c>
      <c r="I516">
        <v>1</v>
      </c>
      <c r="J516" s="1" t="str">
        <f>+VLOOKUP(bloques1a3[[#This Row],[respuesta]],respuestas.emociones[],2,0)</f>
        <v>alegria</v>
      </c>
      <c r="K516" s="1">
        <f>+VLOOKUP(bloques1a3[[#This Row],[niño]],BD.niños[[Código]:[edad]],5,0)</f>
        <v>7</v>
      </c>
      <c r="L516" s="1">
        <f>+IF(bloques1a3[[#This Row],[correcta]]=bloques1a3[[#This Row],[respuesta]],1,0)</f>
        <v>1</v>
      </c>
      <c r="M516" s="1">
        <f>+IF(bloques1a3[[#This Row],[Sexo]]="F",1,0)</f>
        <v>1</v>
      </c>
    </row>
    <row r="517" spans="1:13" x14ac:dyDescent="0.55000000000000004">
      <c r="A517">
        <v>17</v>
      </c>
      <c r="B517" s="1" t="s">
        <v>397</v>
      </c>
      <c r="C517" s="1" t="s">
        <v>1</v>
      </c>
      <c r="D517">
        <v>2</v>
      </c>
      <c r="E517" s="1" t="s">
        <v>48</v>
      </c>
      <c r="F517">
        <v>2</v>
      </c>
      <c r="G517" s="1" t="s">
        <v>376</v>
      </c>
      <c r="H517" s="1" t="s">
        <v>29</v>
      </c>
      <c r="I517">
        <v>1</v>
      </c>
      <c r="J517" s="1" t="str">
        <f>+VLOOKUP(bloques1a3[[#This Row],[respuesta]],respuestas.emociones[],2,0)</f>
        <v>alegria</v>
      </c>
      <c r="K517" s="1">
        <f>+VLOOKUP(bloques1a3[[#This Row],[niño]],BD.niños[[Código]:[edad]],5,0)</f>
        <v>7</v>
      </c>
      <c r="L517" s="1">
        <f>+IF(bloques1a3[[#This Row],[correcta]]=bloques1a3[[#This Row],[respuesta]],1,0)</f>
        <v>1</v>
      </c>
      <c r="M517" s="1">
        <f>+IF(bloques1a3[[#This Row],[Sexo]]="F",1,0)</f>
        <v>1</v>
      </c>
    </row>
    <row r="518" spans="1:13" x14ac:dyDescent="0.55000000000000004">
      <c r="A518">
        <v>17</v>
      </c>
      <c r="B518" s="1" t="s">
        <v>397</v>
      </c>
      <c r="C518" s="1" t="s">
        <v>1</v>
      </c>
      <c r="D518">
        <v>2</v>
      </c>
      <c r="E518" s="1" t="s">
        <v>52</v>
      </c>
      <c r="F518">
        <v>2</v>
      </c>
      <c r="G518" s="1" t="s">
        <v>376</v>
      </c>
      <c r="H518" s="1" t="s">
        <v>29</v>
      </c>
      <c r="I518">
        <v>1</v>
      </c>
      <c r="J518" s="1" t="str">
        <f>+VLOOKUP(bloques1a3[[#This Row],[respuesta]],respuestas.emociones[],2,0)</f>
        <v>alegria</v>
      </c>
      <c r="K518" s="1">
        <f>+VLOOKUP(bloques1a3[[#This Row],[niño]],BD.niños[[Código]:[edad]],5,0)</f>
        <v>7</v>
      </c>
      <c r="L518" s="1">
        <f>+IF(bloques1a3[[#This Row],[correcta]]=bloques1a3[[#This Row],[respuesta]],1,0)</f>
        <v>1</v>
      </c>
      <c r="M518" s="1">
        <f>+IF(bloques1a3[[#This Row],[Sexo]]="F",1,0)</f>
        <v>1</v>
      </c>
    </row>
    <row r="519" spans="1:13" x14ac:dyDescent="0.55000000000000004">
      <c r="A519">
        <v>17</v>
      </c>
      <c r="B519" s="1" t="s">
        <v>397</v>
      </c>
      <c r="C519" s="1" t="s">
        <v>1</v>
      </c>
      <c r="D519">
        <v>2</v>
      </c>
      <c r="E519" s="1" t="s">
        <v>56</v>
      </c>
      <c r="F519">
        <v>2</v>
      </c>
      <c r="G519" s="1" t="s">
        <v>376</v>
      </c>
      <c r="H519" s="1" t="s">
        <v>29</v>
      </c>
      <c r="I519">
        <v>1</v>
      </c>
      <c r="J519" s="1" t="str">
        <f>+VLOOKUP(bloques1a3[[#This Row],[respuesta]],respuestas.emociones[],2,0)</f>
        <v>alegria</v>
      </c>
      <c r="K519" s="1">
        <f>+VLOOKUP(bloques1a3[[#This Row],[niño]],BD.niños[[Código]:[edad]],5,0)</f>
        <v>8</v>
      </c>
      <c r="L519" s="1">
        <f>+IF(bloques1a3[[#This Row],[correcta]]=bloques1a3[[#This Row],[respuesta]],1,0)</f>
        <v>1</v>
      </c>
      <c r="M519" s="1">
        <f>+IF(bloques1a3[[#This Row],[Sexo]]="F",1,0)</f>
        <v>1</v>
      </c>
    </row>
    <row r="520" spans="1:13" x14ac:dyDescent="0.55000000000000004">
      <c r="A520">
        <v>17</v>
      </c>
      <c r="B520" s="1" t="s">
        <v>397</v>
      </c>
      <c r="C520" s="1" t="s">
        <v>1</v>
      </c>
      <c r="D520">
        <v>2</v>
      </c>
      <c r="E520" s="1" t="s">
        <v>60</v>
      </c>
      <c r="F520">
        <v>2</v>
      </c>
      <c r="G520" s="1" t="s">
        <v>377</v>
      </c>
      <c r="H520" s="1" t="s">
        <v>28</v>
      </c>
      <c r="I520">
        <v>1</v>
      </c>
      <c r="J520" s="1" t="str">
        <f>+VLOOKUP(bloques1a3[[#This Row],[respuesta]],respuestas.emociones[],2,0)</f>
        <v>alegria</v>
      </c>
      <c r="K520" s="1">
        <f>+VLOOKUP(bloques1a3[[#This Row],[niño]],BD.niños[[Código]:[edad]],5,0)</f>
        <v>10</v>
      </c>
      <c r="L520" s="1">
        <f>+IF(bloques1a3[[#This Row],[correcta]]=bloques1a3[[#This Row],[respuesta]],1,0)</f>
        <v>1</v>
      </c>
      <c r="M520" s="1">
        <f>+IF(bloques1a3[[#This Row],[Sexo]]="F",1,0)</f>
        <v>0</v>
      </c>
    </row>
    <row r="521" spans="1:13" x14ac:dyDescent="0.55000000000000004">
      <c r="A521">
        <v>17</v>
      </c>
      <c r="B521" s="1" t="s">
        <v>397</v>
      </c>
      <c r="C521" s="1" t="s">
        <v>1</v>
      </c>
      <c r="D521">
        <v>2</v>
      </c>
      <c r="E521" s="1" t="s">
        <v>64</v>
      </c>
      <c r="F521">
        <v>2</v>
      </c>
      <c r="G521" s="1" t="s">
        <v>377</v>
      </c>
      <c r="H521" s="1" t="s">
        <v>29</v>
      </c>
      <c r="I521">
        <v>1</v>
      </c>
      <c r="J521" s="1" t="str">
        <f>+VLOOKUP(bloques1a3[[#This Row],[respuesta]],respuestas.emociones[],2,0)</f>
        <v>alegria</v>
      </c>
      <c r="K521" s="1">
        <f>+VLOOKUP(bloques1a3[[#This Row],[niño]],BD.niños[[Código]:[edad]],5,0)</f>
        <v>9</v>
      </c>
      <c r="L521" s="1">
        <f>+IF(bloques1a3[[#This Row],[correcta]]=bloques1a3[[#This Row],[respuesta]],1,0)</f>
        <v>1</v>
      </c>
      <c r="M521" s="1">
        <f>+IF(bloques1a3[[#This Row],[Sexo]]="F",1,0)</f>
        <v>1</v>
      </c>
    </row>
    <row r="522" spans="1:13" x14ac:dyDescent="0.55000000000000004">
      <c r="A522">
        <v>17</v>
      </c>
      <c r="B522" s="1" t="s">
        <v>397</v>
      </c>
      <c r="C522" s="1" t="s">
        <v>1</v>
      </c>
      <c r="D522">
        <v>2</v>
      </c>
      <c r="E522" s="1" t="s">
        <v>68</v>
      </c>
      <c r="F522">
        <v>2</v>
      </c>
      <c r="G522" s="1" t="s">
        <v>377</v>
      </c>
      <c r="H522" s="1" t="s">
        <v>28</v>
      </c>
      <c r="I522">
        <v>1</v>
      </c>
      <c r="J522" s="1" t="str">
        <f>+VLOOKUP(bloques1a3[[#This Row],[respuesta]],respuestas.emociones[],2,0)</f>
        <v>alegria</v>
      </c>
      <c r="K522" s="1">
        <f>+VLOOKUP(bloques1a3[[#This Row],[niño]],BD.niños[[Código]:[edad]],5,0)</f>
        <v>10</v>
      </c>
      <c r="L522" s="1">
        <f>+IF(bloques1a3[[#This Row],[correcta]]=bloques1a3[[#This Row],[respuesta]],1,0)</f>
        <v>1</v>
      </c>
      <c r="M522" s="1">
        <f>+IF(bloques1a3[[#This Row],[Sexo]]="F",1,0)</f>
        <v>0</v>
      </c>
    </row>
    <row r="523" spans="1:13" x14ac:dyDescent="0.55000000000000004">
      <c r="A523">
        <v>17</v>
      </c>
      <c r="B523" s="1" t="s">
        <v>397</v>
      </c>
      <c r="C523" s="1" t="s">
        <v>1</v>
      </c>
      <c r="D523">
        <v>2</v>
      </c>
      <c r="E523" s="1" t="s">
        <v>72</v>
      </c>
      <c r="F523">
        <v>2</v>
      </c>
      <c r="G523" s="1" t="s">
        <v>377</v>
      </c>
      <c r="H523" s="1" t="s">
        <v>29</v>
      </c>
      <c r="I523">
        <v>1</v>
      </c>
      <c r="J523" s="1" t="str">
        <f>+VLOOKUP(bloques1a3[[#This Row],[respuesta]],respuestas.emociones[],2,0)</f>
        <v>alegria</v>
      </c>
      <c r="K523" s="1">
        <f>+VLOOKUP(bloques1a3[[#This Row],[niño]],BD.niños[[Código]:[edad]],5,0)</f>
        <v>9</v>
      </c>
      <c r="L523" s="1">
        <f>+IF(bloques1a3[[#This Row],[correcta]]=bloques1a3[[#This Row],[respuesta]],1,0)</f>
        <v>1</v>
      </c>
      <c r="M523" s="1">
        <f>+IF(bloques1a3[[#This Row],[Sexo]]="F",1,0)</f>
        <v>1</v>
      </c>
    </row>
    <row r="524" spans="1:13" x14ac:dyDescent="0.55000000000000004">
      <c r="A524">
        <v>17</v>
      </c>
      <c r="B524" s="1" t="s">
        <v>397</v>
      </c>
      <c r="C524" s="1" t="s">
        <v>1</v>
      </c>
      <c r="D524">
        <v>2</v>
      </c>
      <c r="E524" s="1" t="s">
        <v>75</v>
      </c>
      <c r="F524">
        <v>2</v>
      </c>
      <c r="G524" s="1" t="s">
        <v>377</v>
      </c>
      <c r="H524" s="1" t="s">
        <v>29</v>
      </c>
      <c r="I524">
        <v>1</v>
      </c>
      <c r="J524" s="1" t="str">
        <f>+VLOOKUP(bloques1a3[[#This Row],[respuesta]],respuestas.emociones[],2,0)</f>
        <v>alegria</v>
      </c>
      <c r="K524" s="1">
        <f>+VLOOKUP(bloques1a3[[#This Row],[niño]],BD.niños[[Código]:[edad]],5,0)</f>
        <v>10</v>
      </c>
      <c r="L524" s="1">
        <f>+IF(bloques1a3[[#This Row],[correcta]]=bloques1a3[[#This Row],[respuesta]],1,0)</f>
        <v>1</v>
      </c>
      <c r="M524" s="1">
        <f>+IF(bloques1a3[[#This Row],[Sexo]]="F",1,0)</f>
        <v>1</v>
      </c>
    </row>
    <row r="525" spans="1:13" x14ac:dyDescent="0.55000000000000004">
      <c r="A525">
        <v>17</v>
      </c>
      <c r="B525" s="1" t="s">
        <v>397</v>
      </c>
      <c r="C525" s="1" t="s">
        <v>1</v>
      </c>
      <c r="D525">
        <v>2</v>
      </c>
      <c r="E525" s="1" t="s">
        <v>78</v>
      </c>
      <c r="F525">
        <v>2</v>
      </c>
      <c r="G525" s="1" t="s">
        <v>375</v>
      </c>
      <c r="H525" s="1" t="s">
        <v>28</v>
      </c>
      <c r="I525">
        <v>1</v>
      </c>
      <c r="J525" s="1" t="str">
        <f>+VLOOKUP(bloques1a3[[#This Row],[respuesta]],respuestas.emociones[],2,0)</f>
        <v>alegria</v>
      </c>
      <c r="K525" s="1">
        <f>+VLOOKUP(bloques1a3[[#This Row],[niño]],BD.niños[[Código]:[edad]],5,0)</f>
        <v>6</v>
      </c>
      <c r="L525" s="1">
        <f>+IF(bloques1a3[[#This Row],[correcta]]=bloques1a3[[#This Row],[respuesta]],1,0)</f>
        <v>1</v>
      </c>
      <c r="M525" s="1">
        <f>+IF(bloques1a3[[#This Row],[Sexo]]="F",1,0)</f>
        <v>0</v>
      </c>
    </row>
    <row r="526" spans="1:13" x14ac:dyDescent="0.55000000000000004">
      <c r="A526">
        <v>17</v>
      </c>
      <c r="B526" s="1" t="s">
        <v>397</v>
      </c>
      <c r="C526" s="1" t="s">
        <v>1</v>
      </c>
      <c r="D526">
        <v>2</v>
      </c>
      <c r="E526" s="1" t="s">
        <v>82</v>
      </c>
      <c r="F526">
        <v>7</v>
      </c>
      <c r="G526" s="1" t="s">
        <v>375</v>
      </c>
      <c r="H526" s="1" t="s">
        <v>29</v>
      </c>
      <c r="I526">
        <v>1</v>
      </c>
      <c r="J526" s="1" t="str">
        <f>+VLOOKUP(bloques1a3[[#This Row],[respuesta]],respuestas.emociones[],2,0)</f>
        <v>asco</v>
      </c>
      <c r="K526" s="1">
        <f>+VLOOKUP(bloques1a3[[#This Row],[niño]],BD.niños[[Código]:[edad]],5,0)</f>
        <v>6</v>
      </c>
      <c r="L526" s="1">
        <f>+IF(bloques1a3[[#This Row],[correcta]]=bloques1a3[[#This Row],[respuesta]],1,0)</f>
        <v>0</v>
      </c>
      <c r="M526" s="1">
        <f>+IF(bloques1a3[[#This Row],[Sexo]]="F",1,0)</f>
        <v>1</v>
      </c>
    </row>
    <row r="527" spans="1:13" x14ac:dyDescent="0.55000000000000004">
      <c r="A527">
        <v>17</v>
      </c>
      <c r="B527" s="1" t="s">
        <v>397</v>
      </c>
      <c r="C527" s="1" t="s">
        <v>1</v>
      </c>
      <c r="D527">
        <v>2</v>
      </c>
      <c r="E527" s="1" t="s">
        <v>85</v>
      </c>
      <c r="F527">
        <v>2</v>
      </c>
      <c r="G527" s="1" t="s">
        <v>375</v>
      </c>
      <c r="H527" s="1" t="s">
        <v>28</v>
      </c>
      <c r="I527">
        <v>1</v>
      </c>
      <c r="J527" s="1" t="str">
        <f>+VLOOKUP(bloques1a3[[#This Row],[respuesta]],respuestas.emociones[],2,0)</f>
        <v>alegria</v>
      </c>
      <c r="K527" s="1">
        <f>+VLOOKUP(bloques1a3[[#This Row],[niño]],BD.niños[[Código]:[edad]],5,0)</f>
        <v>6</v>
      </c>
      <c r="L527" s="1">
        <f>+IF(bloques1a3[[#This Row],[correcta]]=bloques1a3[[#This Row],[respuesta]],1,0)</f>
        <v>1</v>
      </c>
      <c r="M527" s="1">
        <f>+IF(bloques1a3[[#This Row],[Sexo]]="F",1,0)</f>
        <v>0</v>
      </c>
    </row>
    <row r="528" spans="1:13" x14ac:dyDescent="0.55000000000000004">
      <c r="A528">
        <v>17</v>
      </c>
      <c r="B528" s="1" t="s">
        <v>397</v>
      </c>
      <c r="C528" s="1" t="s">
        <v>1</v>
      </c>
      <c r="D528">
        <v>2</v>
      </c>
      <c r="E528" s="1" t="s">
        <v>184</v>
      </c>
      <c r="F528">
        <v>2</v>
      </c>
      <c r="G528" s="1" t="s">
        <v>376</v>
      </c>
      <c r="H528" s="1" t="s">
        <v>28</v>
      </c>
      <c r="I528">
        <v>1</v>
      </c>
      <c r="J528" s="1" t="str">
        <f>+VLOOKUP(bloques1a3[[#This Row],[respuesta]],respuestas.emociones[],2,0)</f>
        <v>alegria</v>
      </c>
      <c r="K528" s="1">
        <f>+VLOOKUP(bloques1a3[[#This Row],[niño]],BD.niños[[Código]:[edad]],5,0)</f>
        <v>7</v>
      </c>
      <c r="L528" s="1">
        <f>+IF(bloques1a3[[#This Row],[correcta]]=bloques1a3[[#This Row],[respuesta]],1,0)</f>
        <v>1</v>
      </c>
      <c r="M528" s="1">
        <f>+IF(bloques1a3[[#This Row],[Sexo]]="F",1,0)</f>
        <v>0</v>
      </c>
    </row>
    <row r="529" spans="1:13" x14ac:dyDescent="0.55000000000000004">
      <c r="A529">
        <v>17</v>
      </c>
      <c r="B529" s="1" t="s">
        <v>397</v>
      </c>
      <c r="C529" s="1" t="s">
        <v>1</v>
      </c>
      <c r="D529">
        <v>2</v>
      </c>
      <c r="E529" s="1" t="s">
        <v>187</v>
      </c>
      <c r="F529">
        <v>2</v>
      </c>
      <c r="G529" s="1" t="s">
        <v>376</v>
      </c>
      <c r="H529" s="1" t="s">
        <v>29</v>
      </c>
      <c r="I529">
        <v>1</v>
      </c>
      <c r="J529" s="1" t="str">
        <f>+VLOOKUP(bloques1a3[[#This Row],[respuesta]],respuestas.emociones[],2,0)</f>
        <v>alegria</v>
      </c>
      <c r="K529" s="1">
        <f>+VLOOKUP(bloques1a3[[#This Row],[niño]],BD.niños[[Código]:[edad]],5,0)</f>
        <v>8</v>
      </c>
      <c r="L529" s="1">
        <f>+IF(bloques1a3[[#This Row],[correcta]]=bloques1a3[[#This Row],[respuesta]],1,0)</f>
        <v>1</v>
      </c>
      <c r="M529" s="1">
        <f>+IF(bloques1a3[[#This Row],[Sexo]]="F",1,0)</f>
        <v>1</v>
      </c>
    </row>
    <row r="530" spans="1:13" x14ac:dyDescent="0.55000000000000004">
      <c r="A530">
        <v>17</v>
      </c>
      <c r="B530" s="1" t="s">
        <v>397</v>
      </c>
      <c r="C530" s="1" t="s">
        <v>1</v>
      </c>
      <c r="D530">
        <v>2</v>
      </c>
      <c r="E530" s="1" t="s">
        <v>192</v>
      </c>
      <c r="F530">
        <v>2</v>
      </c>
      <c r="G530" s="1" t="s">
        <v>376</v>
      </c>
      <c r="H530" s="1" t="s">
        <v>28</v>
      </c>
      <c r="I530">
        <v>1</v>
      </c>
      <c r="J530" s="1" t="str">
        <f>+VLOOKUP(bloques1a3[[#This Row],[respuesta]],respuestas.emociones[],2,0)</f>
        <v>alegria</v>
      </c>
      <c r="K530" s="1">
        <f>+VLOOKUP(bloques1a3[[#This Row],[niño]],BD.niños[[Código]:[edad]],5,0)</f>
        <v>7</v>
      </c>
      <c r="L530" s="1">
        <f>+IF(bloques1a3[[#This Row],[correcta]]=bloques1a3[[#This Row],[respuesta]],1,0)</f>
        <v>1</v>
      </c>
      <c r="M530" s="1">
        <f>+IF(bloques1a3[[#This Row],[Sexo]]="F",1,0)</f>
        <v>0</v>
      </c>
    </row>
    <row r="531" spans="1:13" x14ac:dyDescent="0.55000000000000004">
      <c r="A531">
        <v>17</v>
      </c>
      <c r="B531" s="1" t="s">
        <v>397</v>
      </c>
      <c r="C531" s="1" t="s">
        <v>1</v>
      </c>
      <c r="D531">
        <v>2</v>
      </c>
      <c r="E531" s="1" t="s">
        <v>195</v>
      </c>
      <c r="F531">
        <v>2</v>
      </c>
      <c r="G531" s="1" t="s">
        <v>377</v>
      </c>
      <c r="H531" s="1" t="s">
        <v>28</v>
      </c>
      <c r="I531">
        <v>1</v>
      </c>
      <c r="J531" s="1" t="str">
        <f>+VLOOKUP(bloques1a3[[#This Row],[respuesta]],respuestas.emociones[],2,0)</f>
        <v>alegria</v>
      </c>
      <c r="K531" s="1">
        <f>+VLOOKUP(bloques1a3[[#This Row],[niño]],BD.niños[[Código]:[edad]],5,0)</f>
        <v>10</v>
      </c>
      <c r="L531" s="1">
        <f>+IF(bloques1a3[[#This Row],[correcta]]=bloques1a3[[#This Row],[respuesta]],1,0)</f>
        <v>1</v>
      </c>
      <c r="M531" s="1">
        <f>+IF(bloques1a3[[#This Row],[Sexo]]="F",1,0)</f>
        <v>0</v>
      </c>
    </row>
    <row r="532" spans="1:13" x14ac:dyDescent="0.55000000000000004">
      <c r="A532">
        <v>17</v>
      </c>
      <c r="B532" s="1" t="s">
        <v>397</v>
      </c>
      <c r="C532" s="1" t="s">
        <v>1</v>
      </c>
      <c r="D532">
        <v>2</v>
      </c>
      <c r="E532" s="1" t="s">
        <v>199</v>
      </c>
      <c r="F532">
        <v>2</v>
      </c>
      <c r="G532" s="1" t="s">
        <v>377</v>
      </c>
      <c r="H532" s="1" t="s">
        <v>28</v>
      </c>
      <c r="I532">
        <v>1</v>
      </c>
      <c r="J532" s="1" t="str">
        <f>+VLOOKUP(bloques1a3[[#This Row],[respuesta]],respuestas.emociones[],2,0)</f>
        <v>alegria</v>
      </c>
      <c r="K532" s="1">
        <f>+VLOOKUP(bloques1a3[[#This Row],[niño]],BD.niños[[Código]:[edad]],5,0)</f>
        <v>9</v>
      </c>
      <c r="L532" s="1">
        <f>+IF(bloques1a3[[#This Row],[correcta]]=bloques1a3[[#This Row],[respuesta]],1,0)</f>
        <v>1</v>
      </c>
      <c r="M532" s="1">
        <f>+IF(bloques1a3[[#This Row],[Sexo]]="F",1,0)</f>
        <v>0</v>
      </c>
    </row>
    <row r="533" spans="1:13" x14ac:dyDescent="0.55000000000000004">
      <c r="A533">
        <v>17</v>
      </c>
      <c r="B533" s="1" t="s">
        <v>397</v>
      </c>
      <c r="C533" s="1" t="s">
        <v>1</v>
      </c>
      <c r="D533">
        <v>2</v>
      </c>
      <c r="E533" s="1" t="s">
        <v>203</v>
      </c>
      <c r="F533">
        <v>2</v>
      </c>
      <c r="G533" s="1" t="s">
        <v>377</v>
      </c>
      <c r="H533" s="1" t="s">
        <v>29</v>
      </c>
      <c r="I533">
        <v>1</v>
      </c>
      <c r="J533" s="1" t="str">
        <f>+VLOOKUP(bloques1a3[[#This Row],[respuesta]],respuestas.emociones[],2,0)</f>
        <v>alegria</v>
      </c>
      <c r="K533" s="1">
        <f>+VLOOKUP(bloques1a3[[#This Row],[niño]],BD.niños[[Código]:[edad]],5,0)</f>
        <v>9</v>
      </c>
      <c r="L533" s="1">
        <f>+IF(bloques1a3[[#This Row],[correcta]]=bloques1a3[[#This Row],[respuesta]],1,0)</f>
        <v>1</v>
      </c>
      <c r="M533" s="1">
        <f>+IF(bloques1a3[[#This Row],[Sexo]]="F",1,0)</f>
        <v>1</v>
      </c>
    </row>
    <row r="534" spans="1:13" x14ac:dyDescent="0.55000000000000004">
      <c r="A534">
        <v>17</v>
      </c>
      <c r="B534" s="1" t="s">
        <v>397</v>
      </c>
      <c r="C534" s="1" t="s">
        <v>1</v>
      </c>
      <c r="D534">
        <v>2</v>
      </c>
      <c r="E534" s="1" t="s">
        <v>206</v>
      </c>
      <c r="F534">
        <v>2</v>
      </c>
      <c r="G534" s="1" t="s">
        <v>377</v>
      </c>
      <c r="H534" s="1" t="s">
        <v>29</v>
      </c>
      <c r="I534">
        <v>1</v>
      </c>
      <c r="J534" s="1" t="str">
        <f>+VLOOKUP(bloques1a3[[#This Row],[respuesta]],respuestas.emociones[],2,0)</f>
        <v>alegria</v>
      </c>
      <c r="K534" s="1">
        <f>+VLOOKUP(bloques1a3[[#This Row],[niño]],BD.niños[[Código]:[edad]],5,0)</f>
        <v>10</v>
      </c>
      <c r="L534" s="1">
        <f>+IF(bloques1a3[[#This Row],[correcta]]=bloques1a3[[#This Row],[respuesta]],1,0)</f>
        <v>1</v>
      </c>
      <c r="M534" s="1">
        <f>+IF(bloques1a3[[#This Row],[Sexo]]="F",1,0)</f>
        <v>1</v>
      </c>
    </row>
    <row r="535" spans="1:13" x14ac:dyDescent="0.55000000000000004">
      <c r="A535">
        <v>17</v>
      </c>
      <c r="B535" s="1" t="s">
        <v>397</v>
      </c>
      <c r="C535" s="1" t="s">
        <v>1</v>
      </c>
      <c r="D535">
        <v>2</v>
      </c>
      <c r="E535" s="1" t="s">
        <v>210</v>
      </c>
      <c r="F535">
        <v>2</v>
      </c>
      <c r="G535" s="1" t="s">
        <v>376</v>
      </c>
      <c r="H535" s="1" t="s">
        <v>28</v>
      </c>
      <c r="I535">
        <v>1</v>
      </c>
      <c r="J535" s="1" t="str">
        <f>+VLOOKUP(bloques1a3[[#This Row],[respuesta]],respuestas.emociones[],2,0)</f>
        <v>alegria</v>
      </c>
      <c r="K535" s="1">
        <f>+VLOOKUP(bloques1a3[[#This Row],[niño]],BD.niños[[Código]:[edad]],5,0)</f>
        <v>7</v>
      </c>
      <c r="L535" s="1">
        <f>+IF(bloques1a3[[#This Row],[correcta]]=bloques1a3[[#This Row],[respuesta]],1,0)</f>
        <v>1</v>
      </c>
      <c r="M535" s="1">
        <f>+IF(bloques1a3[[#This Row],[Sexo]]="F",1,0)</f>
        <v>0</v>
      </c>
    </row>
    <row r="536" spans="1:13" x14ac:dyDescent="0.55000000000000004">
      <c r="A536">
        <v>17</v>
      </c>
      <c r="B536" s="1" t="s">
        <v>397</v>
      </c>
      <c r="C536" s="1" t="s">
        <v>1</v>
      </c>
      <c r="D536">
        <v>2</v>
      </c>
      <c r="E536" s="1" t="s">
        <v>274</v>
      </c>
      <c r="F536">
        <v>2</v>
      </c>
      <c r="G536" s="1" t="s">
        <v>375</v>
      </c>
      <c r="H536" s="1" t="s">
        <v>28</v>
      </c>
      <c r="I536">
        <v>1</v>
      </c>
      <c r="J536" s="1" t="str">
        <f>+VLOOKUP(bloques1a3[[#This Row],[respuesta]],respuestas.emociones[],2,0)</f>
        <v>alegria</v>
      </c>
      <c r="K536" s="1">
        <f>+VLOOKUP(bloques1a3[[#This Row],[niño]],BD.niños[[Código]:[edad]],5,0)</f>
        <v>6</v>
      </c>
      <c r="L536" s="1">
        <f>+IF(bloques1a3[[#This Row],[correcta]]=bloques1a3[[#This Row],[respuesta]],1,0)</f>
        <v>1</v>
      </c>
      <c r="M536" s="1">
        <f>+IF(bloques1a3[[#This Row],[Sexo]]="F",1,0)</f>
        <v>0</v>
      </c>
    </row>
    <row r="537" spans="1:13" x14ac:dyDescent="0.55000000000000004">
      <c r="A537">
        <v>17</v>
      </c>
      <c r="B537" s="1" t="s">
        <v>397</v>
      </c>
      <c r="C537" s="1" t="s">
        <v>1</v>
      </c>
      <c r="D537">
        <v>2</v>
      </c>
      <c r="E537" s="1" t="s">
        <v>276</v>
      </c>
      <c r="F537">
        <v>2</v>
      </c>
      <c r="G537" s="1" t="s">
        <v>375</v>
      </c>
      <c r="H537" s="1" t="s">
        <v>28</v>
      </c>
      <c r="I537">
        <v>1</v>
      </c>
      <c r="J537" s="1" t="str">
        <f>+VLOOKUP(bloques1a3[[#This Row],[respuesta]],respuestas.emociones[],2,0)</f>
        <v>alegria</v>
      </c>
      <c r="K537" s="1">
        <f>+VLOOKUP(bloques1a3[[#This Row],[niño]],BD.niños[[Código]:[edad]],5,0)</f>
        <v>6</v>
      </c>
      <c r="L537" s="1">
        <f>+IF(bloques1a3[[#This Row],[correcta]]=bloques1a3[[#This Row],[respuesta]],1,0)</f>
        <v>1</v>
      </c>
      <c r="M537" s="1">
        <f>+IF(bloques1a3[[#This Row],[Sexo]]="F",1,0)</f>
        <v>0</v>
      </c>
    </row>
    <row r="538" spans="1:13" x14ac:dyDescent="0.55000000000000004">
      <c r="A538">
        <v>17</v>
      </c>
      <c r="B538" s="1" t="s">
        <v>397</v>
      </c>
      <c r="C538" s="1" t="s">
        <v>1</v>
      </c>
      <c r="D538">
        <v>2</v>
      </c>
      <c r="E538" s="1" t="s">
        <v>279</v>
      </c>
      <c r="F538">
        <v>2</v>
      </c>
      <c r="G538" s="1" t="s">
        <v>376</v>
      </c>
      <c r="H538" s="1" t="s">
        <v>29</v>
      </c>
      <c r="I538">
        <v>1</v>
      </c>
      <c r="J538" s="1" t="str">
        <f>+VLOOKUP(bloques1a3[[#This Row],[respuesta]],respuestas.emociones[],2,0)</f>
        <v>alegria</v>
      </c>
      <c r="K538" s="1">
        <f>+VLOOKUP(bloques1a3[[#This Row],[niño]],BD.niños[[Código]:[edad]],5,0)</f>
        <v>7</v>
      </c>
      <c r="L538" s="1">
        <f>+IF(bloques1a3[[#This Row],[correcta]]=bloques1a3[[#This Row],[respuesta]],1,0)</f>
        <v>1</v>
      </c>
      <c r="M538" s="1">
        <f>+IF(bloques1a3[[#This Row],[Sexo]]="F",1,0)</f>
        <v>1</v>
      </c>
    </row>
    <row r="539" spans="1:13" x14ac:dyDescent="0.55000000000000004">
      <c r="A539">
        <v>17</v>
      </c>
      <c r="B539" s="1" t="s">
        <v>397</v>
      </c>
      <c r="C539" s="1" t="s">
        <v>1</v>
      </c>
      <c r="D539">
        <v>2</v>
      </c>
      <c r="E539" s="1" t="s">
        <v>282</v>
      </c>
      <c r="F539">
        <v>2</v>
      </c>
      <c r="G539" s="1" t="s">
        <v>375</v>
      </c>
      <c r="H539" s="1" t="s">
        <v>29</v>
      </c>
      <c r="I539">
        <v>1</v>
      </c>
      <c r="J539" s="1" t="str">
        <f>+VLOOKUP(bloques1a3[[#This Row],[respuesta]],respuestas.emociones[],2,0)</f>
        <v>alegria</v>
      </c>
      <c r="K539" s="1">
        <f>+VLOOKUP(bloques1a3[[#This Row],[niño]],BD.niños[[Código]:[edad]],5,0)</f>
        <v>5</v>
      </c>
      <c r="L539" s="1">
        <f>+IF(bloques1a3[[#This Row],[correcta]]=bloques1a3[[#This Row],[respuesta]],1,0)</f>
        <v>1</v>
      </c>
      <c r="M539" s="1">
        <f>+IF(bloques1a3[[#This Row],[Sexo]]="F",1,0)</f>
        <v>1</v>
      </c>
    </row>
    <row r="540" spans="1:13" x14ac:dyDescent="0.55000000000000004">
      <c r="A540">
        <v>17</v>
      </c>
      <c r="B540" s="1" t="s">
        <v>397</v>
      </c>
      <c r="C540" s="1" t="s">
        <v>1</v>
      </c>
      <c r="D540">
        <v>2</v>
      </c>
      <c r="E540" s="1" t="s">
        <v>352</v>
      </c>
      <c r="F540">
        <v>2</v>
      </c>
      <c r="G540" s="1" t="s">
        <v>376</v>
      </c>
      <c r="H540" s="1" t="s">
        <v>29</v>
      </c>
      <c r="I540">
        <v>1</v>
      </c>
      <c r="J540" s="1" t="str">
        <f>+VLOOKUP(bloques1a3[[#This Row],[respuesta]],respuestas.emociones[],2,0)</f>
        <v>alegria</v>
      </c>
      <c r="K540" s="1">
        <f>+VLOOKUP(bloques1a3[[#This Row],[niño]],BD.niños[[Código]:[edad]],5,0)</f>
        <v>8</v>
      </c>
      <c r="L540" s="1">
        <f>+IF(bloques1a3[[#This Row],[correcta]]=bloques1a3[[#This Row],[respuesta]],1,0)</f>
        <v>1</v>
      </c>
      <c r="M540" s="1">
        <f>+IF(bloques1a3[[#This Row],[Sexo]]="F",1,0)</f>
        <v>1</v>
      </c>
    </row>
    <row r="541" spans="1:13" x14ac:dyDescent="0.55000000000000004">
      <c r="A541">
        <v>17</v>
      </c>
      <c r="B541" s="1" t="s">
        <v>397</v>
      </c>
      <c r="C541" s="1" t="s">
        <v>1</v>
      </c>
      <c r="D541">
        <v>2</v>
      </c>
      <c r="E541" s="1" t="s">
        <v>357</v>
      </c>
      <c r="F541">
        <v>2</v>
      </c>
      <c r="G541" s="1" t="s">
        <v>376</v>
      </c>
      <c r="H541" s="1" t="s">
        <v>28</v>
      </c>
      <c r="I541">
        <v>1</v>
      </c>
      <c r="J541" s="1" t="str">
        <f>+VLOOKUP(bloques1a3[[#This Row],[respuesta]],respuestas.emociones[],2,0)</f>
        <v>alegria</v>
      </c>
      <c r="K541" s="1">
        <f>+VLOOKUP(bloques1a3[[#This Row],[niño]],BD.niños[[Código]:[edad]],5,0)</f>
        <v>7</v>
      </c>
      <c r="L541" s="1">
        <f>+IF(bloques1a3[[#This Row],[correcta]]=bloques1a3[[#This Row],[respuesta]],1,0)</f>
        <v>1</v>
      </c>
      <c r="M541" s="1">
        <f>+IF(bloques1a3[[#This Row],[Sexo]]="F",1,0)</f>
        <v>0</v>
      </c>
    </row>
    <row r="542" spans="1:13" x14ac:dyDescent="0.55000000000000004">
      <c r="A542">
        <v>17</v>
      </c>
      <c r="B542" s="1" t="s">
        <v>397</v>
      </c>
      <c r="C542" s="1" t="s">
        <v>1</v>
      </c>
      <c r="D542">
        <v>2</v>
      </c>
      <c r="E542" s="1" t="s">
        <v>360</v>
      </c>
      <c r="F542">
        <v>2</v>
      </c>
      <c r="G542" s="1" t="s">
        <v>377</v>
      </c>
      <c r="H542" s="1" t="s">
        <v>28</v>
      </c>
      <c r="I542">
        <v>1</v>
      </c>
      <c r="J542" s="1" t="str">
        <f>+VLOOKUP(bloques1a3[[#This Row],[respuesta]],respuestas.emociones[],2,0)</f>
        <v>alegria</v>
      </c>
      <c r="K542" s="1">
        <f>+VLOOKUP(bloques1a3[[#This Row],[niño]],BD.niños[[Código]:[edad]],5,0)</f>
        <v>9</v>
      </c>
      <c r="L542" s="1">
        <f>+IF(bloques1a3[[#This Row],[correcta]]=bloques1a3[[#This Row],[respuesta]],1,0)</f>
        <v>1</v>
      </c>
      <c r="M542" s="1">
        <f>+IF(bloques1a3[[#This Row],[Sexo]]="F",1,0)</f>
        <v>0</v>
      </c>
    </row>
    <row r="543" spans="1:13" x14ac:dyDescent="0.55000000000000004">
      <c r="A543">
        <v>17</v>
      </c>
      <c r="B543" s="1" t="s">
        <v>397</v>
      </c>
      <c r="C543" s="1" t="s">
        <v>1</v>
      </c>
      <c r="D543">
        <v>2</v>
      </c>
      <c r="E543" s="1" t="s">
        <v>364</v>
      </c>
      <c r="F543">
        <v>2</v>
      </c>
      <c r="G543" s="1" t="s">
        <v>377</v>
      </c>
      <c r="H543" s="1" t="s">
        <v>28</v>
      </c>
      <c r="I543">
        <v>1</v>
      </c>
      <c r="J543" s="1" t="str">
        <f>+VLOOKUP(bloques1a3[[#This Row],[respuesta]],respuestas.emociones[],2,0)</f>
        <v>alegria</v>
      </c>
      <c r="K543" s="1">
        <f>+VLOOKUP(bloques1a3[[#This Row],[niño]],BD.niños[[Código]:[edad]],5,0)</f>
        <v>10</v>
      </c>
      <c r="L543" s="1">
        <f>+IF(bloques1a3[[#This Row],[correcta]]=bloques1a3[[#This Row],[respuesta]],1,0)</f>
        <v>1</v>
      </c>
      <c r="M543" s="1">
        <f>+IF(bloques1a3[[#This Row],[Sexo]]="F",1,0)</f>
        <v>0</v>
      </c>
    </row>
    <row r="544" spans="1:13" x14ac:dyDescent="0.55000000000000004">
      <c r="A544">
        <v>17</v>
      </c>
      <c r="B544" s="1" t="s">
        <v>397</v>
      </c>
      <c r="C544" s="1" t="s">
        <v>1</v>
      </c>
      <c r="D544">
        <v>2</v>
      </c>
      <c r="E544" s="1" t="s">
        <v>368</v>
      </c>
      <c r="F544">
        <v>2</v>
      </c>
      <c r="G544" s="1" t="s">
        <v>377</v>
      </c>
      <c r="H544" s="1" t="s">
        <v>28</v>
      </c>
      <c r="I544">
        <v>1</v>
      </c>
      <c r="J544" s="1" t="str">
        <f>+VLOOKUP(bloques1a3[[#This Row],[respuesta]],respuestas.emociones[],2,0)</f>
        <v>alegria</v>
      </c>
      <c r="K544" s="1">
        <f>+VLOOKUP(bloques1a3[[#This Row],[niño]],BD.niños[[Código]:[edad]],5,0)</f>
        <v>11</v>
      </c>
      <c r="L544" s="1">
        <f>+IF(bloques1a3[[#This Row],[correcta]]=bloques1a3[[#This Row],[respuesta]],1,0)</f>
        <v>1</v>
      </c>
      <c r="M544" s="1">
        <f>+IF(bloques1a3[[#This Row],[Sexo]]="F",1,0)</f>
        <v>0</v>
      </c>
    </row>
    <row r="545" spans="1:13" x14ac:dyDescent="0.55000000000000004">
      <c r="A545">
        <v>17</v>
      </c>
      <c r="B545" s="1" t="s">
        <v>397</v>
      </c>
      <c r="C545" s="1" t="s">
        <v>1</v>
      </c>
      <c r="D545">
        <v>2</v>
      </c>
      <c r="E545" s="1" t="s">
        <v>371</v>
      </c>
      <c r="F545">
        <v>2</v>
      </c>
      <c r="G545" s="1" t="s">
        <v>377</v>
      </c>
      <c r="H545" s="1" t="s">
        <v>29</v>
      </c>
      <c r="I545">
        <v>1</v>
      </c>
      <c r="J545" s="1" t="str">
        <f>+VLOOKUP(bloques1a3[[#This Row],[respuesta]],respuestas.emociones[],2,0)</f>
        <v>alegria</v>
      </c>
      <c r="K545" s="1">
        <f>+VLOOKUP(bloques1a3[[#This Row],[niño]],BD.niños[[Código]:[edad]],5,0)</f>
        <v>9</v>
      </c>
      <c r="L545" s="1">
        <f>+IF(bloques1a3[[#This Row],[correcta]]=bloques1a3[[#This Row],[respuesta]],1,0)</f>
        <v>1</v>
      </c>
      <c r="M545" s="1">
        <f>+IF(bloques1a3[[#This Row],[Sexo]]="F",1,0)</f>
        <v>1</v>
      </c>
    </row>
    <row r="546" spans="1:13" x14ac:dyDescent="0.55000000000000004">
      <c r="A546">
        <v>18</v>
      </c>
      <c r="B546" s="1" t="s">
        <v>398</v>
      </c>
      <c r="C546" s="1" t="s">
        <v>2</v>
      </c>
      <c r="D546">
        <v>1</v>
      </c>
      <c r="E546" s="1" t="s">
        <v>36</v>
      </c>
      <c r="F546">
        <v>1</v>
      </c>
      <c r="G546" s="1" t="s">
        <v>375</v>
      </c>
      <c r="H546" s="1" t="s">
        <v>28</v>
      </c>
      <c r="I546">
        <v>1</v>
      </c>
      <c r="J546" s="1" t="str">
        <f>+VLOOKUP(bloques1a3[[#This Row],[respuesta]],respuestas.emociones[],2,0)</f>
        <v>neutra</v>
      </c>
      <c r="K546" s="1">
        <f>+VLOOKUP(bloques1a3[[#This Row],[niño]],BD.niños[[Código]:[edad]],5,0)</f>
        <v>5</v>
      </c>
      <c r="L546" s="1">
        <f>+IF(bloques1a3[[#This Row],[correcta]]=bloques1a3[[#This Row],[respuesta]],1,0)</f>
        <v>1</v>
      </c>
      <c r="M546" s="1">
        <f>+IF(bloques1a3[[#This Row],[Sexo]]="F",1,0)</f>
        <v>0</v>
      </c>
    </row>
    <row r="547" spans="1:13" x14ac:dyDescent="0.55000000000000004">
      <c r="A547">
        <v>18</v>
      </c>
      <c r="B547" s="1" t="s">
        <v>398</v>
      </c>
      <c r="C547" s="1" t="s">
        <v>2</v>
      </c>
      <c r="D547">
        <v>1</v>
      </c>
      <c r="E547" s="1" t="s">
        <v>40</v>
      </c>
      <c r="F547">
        <v>7</v>
      </c>
      <c r="G547" s="1" t="s">
        <v>376</v>
      </c>
      <c r="H547" s="1" t="s">
        <v>28</v>
      </c>
      <c r="I547">
        <v>1</v>
      </c>
      <c r="J547" s="1" t="str">
        <f>+VLOOKUP(bloques1a3[[#This Row],[respuesta]],respuestas.emociones[],2,0)</f>
        <v>asco</v>
      </c>
      <c r="K547" s="1">
        <f>+VLOOKUP(bloques1a3[[#This Row],[niño]],BD.niños[[Código]:[edad]],5,0)</f>
        <v>7</v>
      </c>
      <c r="L547" s="1">
        <f>+IF(bloques1a3[[#This Row],[correcta]]=bloques1a3[[#This Row],[respuesta]],1,0)</f>
        <v>0</v>
      </c>
      <c r="M547" s="1">
        <f>+IF(bloques1a3[[#This Row],[Sexo]]="F",1,0)</f>
        <v>0</v>
      </c>
    </row>
    <row r="548" spans="1:13" x14ac:dyDescent="0.55000000000000004">
      <c r="A548">
        <v>18</v>
      </c>
      <c r="B548" s="1" t="s">
        <v>398</v>
      </c>
      <c r="C548" s="1" t="s">
        <v>2</v>
      </c>
      <c r="D548">
        <v>1</v>
      </c>
      <c r="E548" s="1" t="s">
        <v>44</v>
      </c>
      <c r="F548">
        <v>1</v>
      </c>
      <c r="G548" s="1" t="s">
        <v>376</v>
      </c>
      <c r="H548" s="1" t="s">
        <v>29</v>
      </c>
      <c r="I548">
        <v>1</v>
      </c>
      <c r="J548" s="1" t="str">
        <f>+VLOOKUP(bloques1a3[[#This Row],[respuesta]],respuestas.emociones[],2,0)</f>
        <v>neutra</v>
      </c>
      <c r="K548" s="1">
        <f>+VLOOKUP(bloques1a3[[#This Row],[niño]],BD.niños[[Código]:[edad]],5,0)</f>
        <v>7</v>
      </c>
      <c r="L548" s="1">
        <f>+IF(bloques1a3[[#This Row],[correcta]]=bloques1a3[[#This Row],[respuesta]],1,0)</f>
        <v>1</v>
      </c>
      <c r="M548" s="1">
        <f>+IF(bloques1a3[[#This Row],[Sexo]]="F",1,0)</f>
        <v>1</v>
      </c>
    </row>
    <row r="549" spans="1:13" x14ac:dyDescent="0.55000000000000004">
      <c r="A549">
        <v>18</v>
      </c>
      <c r="B549" s="1" t="s">
        <v>398</v>
      </c>
      <c r="C549" s="1" t="s">
        <v>2</v>
      </c>
      <c r="D549">
        <v>1</v>
      </c>
      <c r="E549" s="1" t="s">
        <v>48</v>
      </c>
      <c r="F549">
        <v>6</v>
      </c>
      <c r="G549" s="1" t="s">
        <v>376</v>
      </c>
      <c r="H549" s="1" t="s">
        <v>29</v>
      </c>
      <c r="I549">
        <v>1</v>
      </c>
      <c r="J549" s="1" t="str">
        <f>+VLOOKUP(bloques1a3[[#This Row],[respuesta]],respuestas.emociones[],2,0)</f>
        <v>sorpresa</v>
      </c>
      <c r="K549" s="1">
        <f>+VLOOKUP(bloques1a3[[#This Row],[niño]],BD.niños[[Código]:[edad]],5,0)</f>
        <v>7</v>
      </c>
      <c r="L549" s="1">
        <f>+IF(bloques1a3[[#This Row],[correcta]]=bloques1a3[[#This Row],[respuesta]],1,0)</f>
        <v>0</v>
      </c>
      <c r="M549" s="1">
        <f>+IF(bloques1a3[[#This Row],[Sexo]]="F",1,0)</f>
        <v>1</v>
      </c>
    </row>
    <row r="550" spans="1:13" x14ac:dyDescent="0.55000000000000004">
      <c r="A550">
        <v>18</v>
      </c>
      <c r="B550" s="1" t="s">
        <v>398</v>
      </c>
      <c r="C550" s="1" t="s">
        <v>2</v>
      </c>
      <c r="D550">
        <v>1</v>
      </c>
      <c r="E550" s="1" t="s">
        <v>52</v>
      </c>
      <c r="F550">
        <v>1</v>
      </c>
      <c r="G550" s="1" t="s">
        <v>376</v>
      </c>
      <c r="H550" s="1" t="s">
        <v>29</v>
      </c>
      <c r="I550">
        <v>1</v>
      </c>
      <c r="J550" s="1" t="str">
        <f>+VLOOKUP(bloques1a3[[#This Row],[respuesta]],respuestas.emociones[],2,0)</f>
        <v>neutra</v>
      </c>
      <c r="K550" s="1">
        <f>+VLOOKUP(bloques1a3[[#This Row],[niño]],BD.niños[[Código]:[edad]],5,0)</f>
        <v>7</v>
      </c>
      <c r="L550" s="1">
        <f>+IF(bloques1a3[[#This Row],[correcta]]=bloques1a3[[#This Row],[respuesta]],1,0)</f>
        <v>1</v>
      </c>
      <c r="M550" s="1">
        <f>+IF(bloques1a3[[#This Row],[Sexo]]="F",1,0)</f>
        <v>1</v>
      </c>
    </row>
    <row r="551" spans="1:13" x14ac:dyDescent="0.55000000000000004">
      <c r="A551">
        <v>18</v>
      </c>
      <c r="B551" s="1" t="s">
        <v>398</v>
      </c>
      <c r="C551" s="1" t="s">
        <v>2</v>
      </c>
      <c r="D551">
        <v>1</v>
      </c>
      <c r="E551" s="1" t="s">
        <v>56</v>
      </c>
      <c r="F551">
        <v>1</v>
      </c>
      <c r="G551" s="1" t="s">
        <v>376</v>
      </c>
      <c r="H551" s="1" t="s">
        <v>29</v>
      </c>
      <c r="I551">
        <v>1</v>
      </c>
      <c r="J551" s="1" t="str">
        <f>+VLOOKUP(bloques1a3[[#This Row],[respuesta]],respuestas.emociones[],2,0)</f>
        <v>neutra</v>
      </c>
      <c r="K551" s="1">
        <f>+VLOOKUP(bloques1a3[[#This Row],[niño]],BD.niños[[Código]:[edad]],5,0)</f>
        <v>8</v>
      </c>
      <c r="L551" s="1">
        <f>+IF(bloques1a3[[#This Row],[correcta]]=bloques1a3[[#This Row],[respuesta]],1,0)</f>
        <v>1</v>
      </c>
      <c r="M551" s="1">
        <f>+IF(bloques1a3[[#This Row],[Sexo]]="F",1,0)</f>
        <v>1</v>
      </c>
    </row>
    <row r="552" spans="1:13" x14ac:dyDescent="0.55000000000000004">
      <c r="A552">
        <v>18</v>
      </c>
      <c r="B552" s="1" t="s">
        <v>398</v>
      </c>
      <c r="C552" s="1" t="s">
        <v>2</v>
      </c>
      <c r="D552">
        <v>1</v>
      </c>
      <c r="E552" s="1" t="s">
        <v>60</v>
      </c>
      <c r="F552">
        <v>1</v>
      </c>
      <c r="G552" s="1" t="s">
        <v>377</v>
      </c>
      <c r="H552" s="1" t="s">
        <v>28</v>
      </c>
      <c r="I552">
        <v>1</v>
      </c>
      <c r="J552" s="1" t="str">
        <f>+VLOOKUP(bloques1a3[[#This Row],[respuesta]],respuestas.emociones[],2,0)</f>
        <v>neutra</v>
      </c>
      <c r="K552" s="1">
        <f>+VLOOKUP(bloques1a3[[#This Row],[niño]],BD.niños[[Código]:[edad]],5,0)</f>
        <v>10</v>
      </c>
      <c r="L552" s="1">
        <f>+IF(bloques1a3[[#This Row],[correcta]]=bloques1a3[[#This Row],[respuesta]],1,0)</f>
        <v>1</v>
      </c>
      <c r="M552" s="1">
        <f>+IF(bloques1a3[[#This Row],[Sexo]]="F",1,0)</f>
        <v>0</v>
      </c>
    </row>
    <row r="553" spans="1:13" x14ac:dyDescent="0.55000000000000004">
      <c r="A553">
        <v>18</v>
      </c>
      <c r="B553" s="1" t="s">
        <v>398</v>
      </c>
      <c r="C553" s="1" t="s">
        <v>2</v>
      </c>
      <c r="D553">
        <v>1</v>
      </c>
      <c r="E553" s="1" t="s">
        <v>64</v>
      </c>
      <c r="F553">
        <v>1</v>
      </c>
      <c r="G553" s="1" t="s">
        <v>377</v>
      </c>
      <c r="H553" s="1" t="s">
        <v>29</v>
      </c>
      <c r="I553">
        <v>1</v>
      </c>
      <c r="J553" s="1" t="str">
        <f>+VLOOKUP(bloques1a3[[#This Row],[respuesta]],respuestas.emociones[],2,0)</f>
        <v>neutra</v>
      </c>
      <c r="K553" s="1">
        <f>+VLOOKUP(bloques1a3[[#This Row],[niño]],BD.niños[[Código]:[edad]],5,0)</f>
        <v>9</v>
      </c>
      <c r="L553" s="1">
        <f>+IF(bloques1a3[[#This Row],[correcta]]=bloques1a3[[#This Row],[respuesta]],1,0)</f>
        <v>1</v>
      </c>
      <c r="M553" s="1">
        <f>+IF(bloques1a3[[#This Row],[Sexo]]="F",1,0)</f>
        <v>1</v>
      </c>
    </row>
    <row r="554" spans="1:13" x14ac:dyDescent="0.55000000000000004">
      <c r="A554">
        <v>18</v>
      </c>
      <c r="B554" s="1" t="s">
        <v>398</v>
      </c>
      <c r="C554" s="1" t="s">
        <v>2</v>
      </c>
      <c r="D554">
        <v>1</v>
      </c>
      <c r="E554" s="1" t="s">
        <v>68</v>
      </c>
      <c r="F554">
        <v>4</v>
      </c>
      <c r="G554" s="1" t="s">
        <v>377</v>
      </c>
      <c r="H554" s="1" t="s">
        <v>28</v>
      </c>
      <c r="I554">
        <v>1</v>
      </c>
      <c r="J554" s="1" t="str">
        <f>+VLOOKUP(bloques1a3[[#This Row],[respuesta]],respuestas.emociones[],2,0)</f>
        <v>enojo</v>
      </c>
      <c r="K554" s="1">
        <f>+VLOOKUP(bloques1a3[[#This Row],[niño]],BD.niños[[Código]:[edad]],5,0)</f>
        <v>10</v>
      </c>
      <c r="L554" s="1">
        <f>+IF(bloques1a3[[#This Row],[correcta]]=bloques1a3[[#This Row],[respuesta]],1,0)</f>
        <v>0</v>
      </c>
      <c r="M554" s="1">
        <f>+IF(bloques1a3[[#This Row],[Sexo]]="F",1,0)</f>
        <v>0</v>
      </c>
    </row>
    <row r="555" spans="1:13" x14ac:dyDescent="0.55000000000000004">
      <c r="A555">
        <v>18</v>
      </c>
      <c r="B555" s="1" t="s">
        <v>398</v>
      </c>
      <c r="C555" s="1" t="s">
        <v>2</v>
      </c>
      <c r="D555">
        <v>1</v>
      </c>
      <c r="E555" s="1" t="s">
        <v>72</v>
      </c>
      <c r="F555">
        <v>1</v>
      </c>
      <c r="G555" s="1" t="s">
        <v>377</v>
      </c>
      <c r="H555" s="1" t="s">
        <v>29</v>
      </c>
      <c r="I555">
        <v>1</v>
      </c>
      <c r="J555" s="1" t="str">
        <f>+VLOOKUP(bloques1a3[[#This Row],[respuesta]],respuestas.emociones[],2,0)</f>
        <v>neutra</v>
      </c>
      <c r="K555" s="1">
        <f>+VLOOKUP(bloques1a3[[#This Row],[niño]],BD.niños[[Código]:[edad]],5,0)</f>
        <v>9</v>
      </c>
      <c r="L555" s="1">
        <f>+IF(bloques1a3[[#This Row],[correcta]]=bloques1a3[[#This Row],[respuesta]],1,0)</f>
        <v>1</v>
      </c>
      <c r="M555" s="1">
        <f>+IF(bloques1a3[[#This Row],[Sexo]]="F",1,0)</f>
        <v>1</v>
      </c>
    </row>
    <row r="556" spans="1:13" x14ac:dyDescent="0.55000000000000004">
      <c r="A556">
        <v>18</v>
      </c>
      <c r="B556" s="1" t="s">
        <v>398</v>
      </c>
      <c r="C556" s="1" t="s">
        <v>2</v>
      </c>
      <c r="D556">
        <v>1</v>
      </c>
      <c r="E556" s="1" t="s">
        <v>75</v>
      </c>
      <c r="F556">
        <v>3</v>
      </c>
      <c r="G556" s="1" t="s">
        <v>377</v>
      </c>
      <c r="H556" s="1" t="s">
        <v>29</v>
      </c>
      <c r="I556">
        <v>1</v>
      </c>
      <c r="J556" s="1" t="str">
        <f>+VLOOKUP(bloques1a3[[#This Row],[respuesta]],respuestas.emociones[],2,0)</f>
        <v>tristeza</v>
      </c>
      <c r="K556" s="1">
        <f>+VLOOKUP(bloques1a3[[#This Row],[niño]],BD.niños[[Código]:[edad]],5,0)</f>
        <v>10</v>
      </c>
      <c r="L556" s="1">
        <f>+IF(bloques1a3[[#This Row],[correcta]]=bloques1a3[[#This Row],[respuesta]],1,0)</f>
        <v>0</v>
      </c>
      <c r="M556" s="1">
        <f>+IF(bloques1a3[[#This Row],[Sexo]]="F",1,0)</f>
        <v>1</v>
      </c>
    </row>
    <row r="557" spans="1:13" x14ac:dyDescent="0.55000000000000004">
      <c r="A557">
        <v>18</v>
      </c>
      <c r="B557" s="1" t="s">
        <v>398</v>
      </c>
      <c r="C557" s="1" t="s">
        <v>2</v>
      </c>
      <c r="D557">
        <v>1</v>
      </c>
      <c r="E557" s="1" t="s">
        <v>78</v>
      </c>
      <c r="F557">
        <v>1</v>
      </c>
      <c r="G557" s="1" t="s">
        <v>375</v>
      </c>
      <c r="H557" s="1" t="s">
        <v>28</v>
      </c>
      <c r="I557">
        <v>1</v>
      </c>
      <c r="J557" s="1" t="str">
        <f>+VLOOKUP(bloques1a3[[#This Row],[respuesta]],respuestas.emociones[],2,0)</f>
        <v>neutra</v>
      </c>
      <c r="K557" s="1">
        <f>+VLOOKUP(bloques1a3[[#This Row],[niño]],BD.niños[[Código]:[edad]],5,0)</f>
        <v>6</v>
      </c>
      <c r="L557" s="1">
        <f>+IF(bloques1a3[[#This Row],[correcta]]=bloques1a3[[#This Row],[respuesta]],1,0)</f>
        <v>1</v>
      </c>
      <c r="M557" s="1">
        <f>+IF(bloques1a3[[#This Row],[Sexo]]="F",1,0)</f>
        <v>0</v>
      </c>
    </row>
    <row r="558" spans="1:13" x14ac:dyDescent="0.55000000000000004">
      <c r="A558">
        <v>18</v>
      </c>
      <c r="B558" s="1" t="s">
        <v>398</v>
      </c>
      <c r="C558" s="1" t="s">
        <v>2</v>
      </c>
      <c r="D558">
        <v>1</v>
      </c>
      <c r="E558" s="1" t="s">
        <v>82</v>
      </c>
      <c r="F558">
        <v>7</v>
      </c>
      <c r="G558" s="1" t="s">
        <v>375</v>
      </c>
      <c r="H558" s="1" t="s">
        <v>29</v>
      </c>
      <c r="I558">
        <v>1</v>
      </c>
      <c r="J558" s="1" t="str">
        <f>+VLOOKUP(bloques1a3[[#This Row],[respuesta]],respuestas.emociones[],2,0)</f>
        <v>asco</v>
      </c>
      <c r="K558" s="1">
        <f>+VLOOKUP(bloques1a3[[#This Row],[niño]],BD.niños[[Código]:[edad]],5,0)</f>
        <v>6</v>
      </c>
      <c r="L558" s="1">
        <f>+IF(bloques1a3[[#This Row],[correcta]]=bloques1a3[[#This Row],[respuesta]],1,0)</f>
        <v>0</v>
      </c>
      <c r="M558" s="1">
        <f>+IF(bloques1a3[[#This Row],[Sexo]]="F",1,0)</f>
        <v>1</v>
      </c>
    </row>
    <row r="559" spans="1:13" x14ac:dyDescent="0.55000000000000004">
      <c r="A559">
        <v>18</v>
      </c>
      <c r="B559" s="1" t="s">
        <v>398</v>
      </c>
      <c r="C559" s="1" t="s">
        <v>2</v>
      </c>
      <c r="D559">
        <v>1</v>
      </c>
      <c r="E559" s="1" t="s">
        <v>85</v>
      </c>
      <c r="F559">
        <v>5</v>
      </c>
      <c r="G559" s="1" t="s">
        <v>375</v>
      </c>
      <c r="H559" s="1" t="s">
        <v>28</v>
      </c>
      <c r="I559">
        <v>1</v>
      </c>
      <c r="J559" s="1" t="str">
        <f>+VLOOKUP(bloques1a3[[#This Row],[respuesta]],respuestas.emociones[],2,0)</f>
        <v>miedo</v>
      </c>
      <c r="K559" s="1">
        <f>+VLOOKUP(bloques1a3[[#This Row],[niño]],BD.niños[[Código]:[edad]],5,0)</f>
        <v>6</v>
      </c>
      <c r="L559" s="1">
        <f>+IF(bloques1a3[[#This Row],[correcta]]=bloques1a3[[#This Row],[respuesta]],1,0)</f>
        <v>0</v>
      </c>
      <c r="M559" s="1">
        <f>+IF(bloques1a3[[#This Row],[Sexo]]="F",1,0)</f>
        <v>0</v>
      </c>
    </row>
    <row r="560" spans="1:13" x14ac:dyDescent="0.55000000000000004">
      <c r="A560">
        <v>18</v>
      </c>
      <c r="B560" s="1" t="s">
        <v>398</v>
      </c>
      <c r="C560" s="1" t="s">
        <v>2</v>
      </c>
      <c r="D560">
        <v>1</v>
      </c>
      <c r="E560" s="1" t="s">
        <v>184</v>
      </c>
      <c r="F560">
        <v>1</v>
      </c>
      <c r="G560" s="1" t="s">
        <v>376</v>
      </c>
      <c r="H560" s="1" t="s">
        <v>28</v>
      </c>
      <c r="I560">
        <v>1</v>
      </c>
      <c r="J560" s="1" t="str">
        <f>+VLOOKUP(bloques1a3[[#This Row],[respuesta]],respuestas.emociones[],2,0)</f>
        <v>neutra</v>
      </c>
      <c r="K560" s="1">
        <f>+VLOOKUP(bloques1a3[[#This Row],[niño]],BD.niños[[Código]:[edad]],5,0)</f>
        <v>7</v>
      </c>
      <c r="L560" s="1">
        <f>+IF(bloques1a3[[#This Row],[correcta]]=bloques1a3[[#This Row],[respuesta]],1,0)</f>
        <v>1</v>
      </c>
      <c r="M560" s="1">
        <f>+IF(bloques1a3[[#This Row],[Sexo]]="F",1,0)</f>
        <v>0</v>
      </c>
    </row>
    <row r="561" spans="1:13" x14ac:dyDescent="0.55000000000000004">
      <c r="A561">
        <v>18</v>
      </c>
      <c r="B561" s="1" t="s">
        <v>398</v>
      </c>
      <c r="C561" s="1" t="s">
        <v>2</v>
      </c>
      <c r="D561">
        <v>1</v>
      </c>
      <c r="E561" s="1" t="s">
        <v>187</v>
      </c>
      <c r="F561">
        <v>1</v>
      </c>
      <c r="G561" s="1" t="s">
        <v>376</v>
      </c>
      <c r="H561" s="1" t="s">
        <v>29</v>
      </c>
      <c r="I561">
        <v>1</v>
      </c>
      <c r="J561" s="1" t="str">
        <f>+VLOOKUP(bloques1a3[[#This Row],[respuesta]],respuestas.emociones[],2,0)</f>
        <v>neutra</v>
      </c>
      <c r="K561" s="1">
        <f>+VLOOKUP(bloques1a3[[#This Row],[niño]],BD.niños[[Código]:[edad]],5,0)</f>
        <v>8</v>
      </c>
      <c r="L561" s="1">
        <f>+IF(bloques1a3[[#This Row],[correcta]]=bloques1a3[[#This Row],[respuesta]],1,0)</f>
        <v>1</v>
      </c>
      <c r="M561" s="1">
        <f>+IF(bloques1a3[[#This Row],[Sexo]]="F",1,0)</f>
        <v>1</v>
      </c>
    </row>
    <row r="562" spans="1:13" x14ac:dyDescent="0.55000000000000004">
      <c r="A562">
        <v>18</v>
      </c>
      <c r="B562" s="1" t="s">
        <v>398</v>
      </c>
      <c r="C562" s="1" t="s">
        <v>2</v>
      </c>
      <c r="D562">
        <v>1</v>
      </c>
      <c r="E562" s="1" t="s">
        <v>192</v>
      </c>
      <c r="F562">
        <v>1</v>
      </c>
      <c r="G562" s="1" t="s">
        <v>376</v>
      </c>
      <c r="H562" s="1" t="s">
        <v>28</v>
      </c>
      <c r="I562">
        <v>1</v>
      </c>
      <c r="J562" s="1" t="str">
        <f>+VLOOKUP(bloques1a3[[#This Row],[respuesta]],respuestas.emociones[],2,0)</f>
        <v>neutra</v>
      </c>
      <c r="K562" s="1">
        <f>+VLOOKUP(bloques1a3[[#This Row],[niño]],BD.niños[[Código]:[edad]],5,0)</f>
        <v>7</v>
      </c>
      <c r="L562" s="1">
        <f>+IF(bloques1a3[[#This Row],[correcta]]=bloques1a3[[#This Row],[respuesta]],1,0)</f>
        <v>1</v>
      </c>
      <c r="M562" s="1">
        <f>+IF(bloques1a3[[#This Row],[Sexo]]="F",1,0)</f>
        <v>0</v>
      </c>
    </row>
    <row r="563" spans="1:13" x14ac:dyDescent="0.55000000000000004">
      <c r="A563">
        <v>18</v>
      </c>
      <c r="B563" s="1" t="s">
        <v>398</v>
      </c>
      <c r="C563" s="1" t="s">
        <v>2</v>
      </c>
      <c r="D563">
        <v>1</v>
      </c>
      <c r="E563" s="1" t="s">
        <v>195</v>
      </c>
      <c r="F563">
        <v>1</v>
      </c>
      <c r="G563" s="1" t="s">
        <v>377</v>
      </c>
      <c r="H563" s="1" t="s">
        <v>28</v>
      </c>
      <c r="I563">
        <v>1</v>
      </c>
      <c r="J563" s="1" t="str">
        <f>+VLOOKUP(bloques1a3[[#This Row],[respuesta]],respuestas.emociones[],2,0)</f>
        <v>neutra</v>
      </c>
      <c r="K563" s="1">
        <f>+VLOOKUP(bloques1a3[[#This Row],[niño]],BD.niños[[Código]:[edad]],5,0)</f>
        <v>10</v>
      </c>
      <c r="L563" s="1">
        <f>+IF(bloques1a3[[#This Row],[correcta]]=bloques1a3[[#This Row],[respuesta]],1,0)</f>
        <v>1</v>
      </c>
      <c r="M563" s="1">
        <f>+IF(bloques1a3[[#This Row],[Sexo]]="F",1,0)</f>
        <v>0</v>
      </c>
    </row>
    <row r="564" spans="1:13" x14ac:dyDescent="0.55000000000000004">
      <c r="A564">
        <v>18</v>
      </c>
      <c r="B564" s="1" t="s">
        <v>398</v>
      </c>
      <c r="C564" s="1" t="s">
        <v>2</v>
      </c>
      <c r="D564">
        <v>1</v>
      </c>
      <c r="E564" s="1" t="s">
        <v>199</v>
      </c>
      <c r="F564">
        <v>1</v>
      </c>
      <c r="G564" s="1" t="s">
        <v>377</v>
      </c>
      <c r="H564" s="1" t="s">
        <v>28</v>
      </c>
      <c r="I564">
        <v>1</v>
      </c>
      <c r="J564" s="1" t="str">
        <f>+VLOOKUP(bloques1a3[[#This Row],[respuesta]],respuestas.emociones[],2,0)</f>
        <v>neutra</v>
      </c>
      <c r="K564" s="1">
        <f>+VLOOKUP(bloques1a3[[#This Row],[niño]],BD.niños[[Código]:[edad]],5,0)</f>
        <v>9</v>
      </c>
      <c r="L564" s="1">
        <f>+IF(bloques1a3[[#This Row],[correcta]]=bloques1a3[[#This Row],[respuesta]],1,0)</f>
        <v>1</v>
      </c>
      <c r="M564" s="1">
        <f>+IF(bloques1a3[[#This Row],[Sexo]]="F",1,0)</f>
        <v>0</v>
      </c>
    </row>
    <row r="565" spans="1:13" x14ac:dyDescent="0.55000000000000004">
      <c r="A565">
        <v>18</v>
      </c>
      <c r="B565" s="1" t="s">
        <v>398</v>
      </c>
      <c r="C565" s="1" t="s">
        <v>2</v>
      </c>
      <c r="D565">
        <v>1</v>
      </c>
      <c r="E565" s="1" t="s">
        <v>203</v>
      </c>
      <c r="F565">
        <v>1</v>
      </c>
      <c r="G565" s="1" t="s">
        <v>377</v>
      </c>
      <c r="H565" s="1" t="s">
        <v>29</v>
      </c>
      <c r="I565">
        <v>1</v>
      </c>
      <c r="J565" s="1" t="str">
        <f>+VLOOKUP(bloques1a3[[#This Row],[respuesta]],respuestas.emociones[],2,0)</f>
        <v>neutra</v>
      </c>
      <c r="K565" s="1">
        <f>+VLOOKUP(bloques1a3[[#This Row],[niño]],BD.niños[[Código]:[edad]],5,0)</f>
        <v>9</v>
      </c>
      <c r="L565" s="1">
        <f>+IF(bloques1a3[[#This Row],[correcta]]=bloques1a3[[#This Row],[respuesta]],1,0)</f>
        <v>1</v>
      </c>
      <c r="M565" s="1">
        <f>+IF(bloques1a3[[#This Row],[Sexo]]="F",1,0)</f>
        <v>1</v>
      </c>
    </row>
    <row r="566" spans="1:13" x14ac:dyDescent="0.55000000000000004">
      <c r="A566">
        <v>18</v>
      </c>
      <c r="B566" s="1" t="s">
        <v>398</v>
      </c>
      <c r="C566" s="1" t="s">
        <v>2</v>
      </c>
      <c r="D566">
        <v>1</v>
      </c>
      <c r="E566" s="1" t="s">
        <v>206</v>
      </c>
      <c r="F566">
        <v>1</v>
      </c>
      <c r="G566" s="1" t="s">
        <v>377</v>
      </c>
      <c r="H566" s="1" t="s">
        <v>29</v>
      </c>
      <c r="I566">
        <v>1</v>
      </c>
      <c r="J566" s="1" t="str">
        <f>+VLOOKUP(bloques1a3[[#This Row],[respuesta]],respuestas.emociones[],2,0)</f>
        <v>neutra</v>
      </c>
      <c r="K566" s="1">
        <f>+VLOOKUP(bloques1a3[[#This Row],[niño]],BD.niños[[Código]:[edad]],5,0)</f>
        <v>10</v>
      </c>
      <c r="L566" s="1">
        <f>+IF(bloques1a3[[#This Row],[correcta]]=bloques1a3[[#This Row],[respuesta]],1,0)</f>
        <v>1</v>
      </c>
      <c r="M566" s="1">
        <f>+IF(bloques1a3[[#This Row],[Sexo]]="F",1,0)</f>
        <v>1</v>
      </c>
    </row>
    <row r="567" spans="1:13" x14ac:dyDescent="0.55000000000000004">
      <c r="A567">
        <v>18</v>
      </c>
      <c r="B567" s="1" t="s">
        <v>398</v>
      </c>
      <c r="C567" s="1" t="s">
        <v>2</v>
      </c>
      <c r="D567">
        <v>1</v>
      </c>
      <c r="E567" s="1" t="s">
        <v>210</v>
      </c>
      <c r="F567">
        <v>1</v>
      </c>
      <c r="G567" s="1" t="s">
        <v>376</v>
      </c>
      <c r="H567" s="1" t="s">
        <v>28</v>
      </c>
      <c r="I567">
        <v>1</v>
      </c>
      <c r="J567" s="1" t="str">
        <f>+VLOOKUP(bloques1a3[[#This Row],[respuesta]],respuestas.emociones[],2,0)</f>
        <v>neutra</v>
      </c>
      <c r="K567" s="1">
        <f>+VLOOKUP(bloques1a3[[#This Row],[niño]],BD.niños[[Código]:[edad]],5,0)</f>
        <v>7</v>
      </c>
      <c r="L567" s="1">
        <f>+IF(bloques1a3[[#This Row],[correcta]]=bloques1a3[[#This Row],[respuesta]],1,0)</f>
        <v>1</v>
      </c>
      <c r="M567" s="1">
        <f>+IF(bloques1a3[[#This Row],[Sexo]]="F",1,0)</f>
        <v>0</v>
      </c>
    </row>
    <row r="568" spans="1:13" x14ac:dyDescent="0.55000000000000004">
      <c r="A568">
        <v>18</v>
      </c>
      <c r="B568" s="1" t="s">
        <v>398</v>
      </c>
      <c r="C568" s="1" t="s">
        <v>2</v>
      </c>
      <c r="D568">
        <v>1</v>
      </c>
      <c r="E568" s="1" t="s">
        <v>274</v>
      </c>
      <c r="F568">
        <v>6</v>
      </c>
      <c r="G568" s="1" t="s">
        <v>375</v>
      </c>
      <c r="H568" s="1" t="s">
        <v>28</v>
      </c>
      <c r="I568">
        <v>1</v>
      </c>
      <c r="J568" s="1" t="str">
        <f>+VLOOKUP(bloques1a3[[#This Row],[respuesta]],respuestas.emociones[],2,0)</f>
        <v>sorpresa</v>
      </c>
      <c r="K568" s="1">
        <f>+VLOOKUP(bloques1a3[[#This Row],[niño]],BD.niños[[Código]:[edad]],5,0)</f>
        <v>6</v>
      </c>
      <c r="L568" s="1">
        <f>+IF(bloques1a3[[#This Row],[correcta]]=bloques1a3[[#This Row],[respuesta]],1,0)</f>
        <v>0</v>
      </c>
      <c r="M568" s="1">
        <f>+IF(bloques1a3[[#This Row],[Sexo]]="F",1,0)</f>
        <v>0</v>
      </c>
    </row>
    <row r="569" spans="1:13" x14ac:dyDescent="0.55000000000000004">
      <c r="A569">
        <v>18</v>
      </c>
      <c r="B569" s="1" t="s">
        <v>398</v>
      </c>
      <c r="C569" s="1" t="s">
        <v>2</v>
      </c>
      <c r="D569">
        <v>1</v>
      </c>
      <c r="E569" s="1" t="s">
        <v>276</v>
      </c>
      <c r="F569">
        <v>7</v>
      </c>
      <c r="G569" s="1" t="s">
        <v>375</v>
      </c>
      <c r="H569" s="1" t="s">
        <v>28</v>
      </c>
      <c r="I569">
        <v>1</v>
      </c>
      <c r="J569" s="1" t="str">
        <f>+VLOOKUP(bloques1a3[[#This Row],[respuesta]],respuestas.emociones[],2,0)</f>
        <v>asco</v>
      </c>
      <c r="K569" s="1">
        <f>+VLOOKUP(bloques1a3[[#This Row],[niño]],BD.niños[[Código]:[edad]],5,0)</f>
        <v>6</v>
      </c>
      <c r="L569" s="1">
        <f>+IF(bloques1a3[[#This Row],[correcta]]=bloques1a3[[#This Row],[respuesta]],1,0)</f>
        <v>0</v>
      </c>
      <c r="M569" s="1">
        <f>+IF(bloques1a3[[#This Row],[Sexo]]="F",1,0)</f>
        <v>0</v>
      </c>
    </row>
    <row r="570" spans="1:13" x14ac:dyDescent="0.55000000000000004">
      <c r="A570">
        <v>18</v>
      </c>
      <c r="B570" s="1" t="s">
        <v>398</v>
      </c>
      <c r="C570" s="1" t="s">
        <v>2</v>
      </c>
      <c r="D570">
        <v>1</v>
      </c>
      <c r="E570" s="1" t="s">
        <v>279</v>
      </c>
      <c r="F570">
        <v>3</v>
      </c>
      <c r="G570" s="1" t="s">
        <v>376</v>
      </c>
      <c r="H570" s="1" t="s">
        <v>29</v>
      </c>
      <c r="I570">
        <v>1</v>
      </c>
      <c r="J570" s="1" t="str">
        <f>+VLOOKUP(bloques1a3[[#This Row],[respuesta]],respuestas.emociones[],2,0)</f>
        <v>tristeza</v>
      </c>
      <c r="K570" s="1">
        <f>+VLOOKUP(bloques1a3[[#This Row],[niño]],BD.niños[[Código]:[edad]],5,0)</f>
        <v>7</v>
      </c>
      <c r="L570" s="1">
        <f>+IF(bloques1a3[[#This Row],[correcta]]=bloques1a3[[#This Row],[respuesta]],1,0)</f>
        <v>0</v>
      </c>
      <c r="M570" s="1">
        <f>+IF(bloques1a3[[#This Row],[Sexo]]="F",1,0)</f>
        <v>1</v>
      </c>
    </row>
    <row r="571" spans="1:13" x14ac:dyDescent="0.55000000000000004">
      <c r="A571">
        <v>18</v>
      </c>
      <c r="B571" s="1" t="s">
        <v>398</v>
      </c>
      <c r="C571" s="1" t="s">
        <v>2</v>
      </c>
      <c r="D571">
        <v>1</v>
      </c>
      <c r="E571" s="1" t="s">
        <v>282</v>
      </c>
      <c r="F571">
        <v>1</v>
      </c>
      <c r="G571" s="1" t="s">
        <v>375</v>
      </c>
      <c r="H571" s="1" t="s">
        <v>29</v>
      </c>
      <c r="I571">
        <v>1</v>
      </c>
      <c r="J571" s="1" t="str">
        <f>+VLOOKUP(bloques1a3[[#This Row],[respuesta]],respuestas.emociones[],2,0)</f>
        <v>neutra</v>
      </c>
      <c r="K571" s="1">
        <f>+VLOOKUP(bloques1a3[[#This Row],[niño]],BD.niños[[Código]:[edad]],5,0)</f>
        <v>5</v>
      </c>
      <c r="L571" s="1">
        <f>+IF(bloques1a3[[#This Row],[correcta]]=bloques1a3[[#This Row],[respuesta]],1,0)</f>
        <v>1</v>
      </c>
      <c r="M571" s="1">
        <f>+IF(bloques1a3[[#This Row],[Sexo]]="F",1,0)</f>
        <v>1</v>
      </c>
    </row>
    <row r="572" spans="1:13" x14ac:dyDescent="0.55000000000000004">
      <c r="A572">
        <v>18</v>
      </c>
      <c r="B572" s="1" t="s">
        <v>398</v>
      </c>
      <c r="C572" s="1" t="s">
        <v>2</v>
      </c>
      <c r="D572">
        <v>1</v>
      </c>
      <c r="E572" s="1" t="s">
        <v>352</v>
      </c>
      <c r="F572">
        <v>3</v>
      </c>
      <c r="G572" s="1" t="s">
        <v>376</v>
      </c>
      <c r="H572" s="1" t="s">
        <v>29</v>
      </c>
      <c r="I572">
        <v>1</v>
      </c>
      <c r="J572" s="1" t="str">
        <f>+VLOOKUP(bloques1a3[[#This Row],[respuesta]],respuestas.emociones[],2,0)</f>
        <v>tristeza</v>
      </c>
      <c r="K572" s="1">
        <f>+VLOOKUP(bloques1a3[[#This Row],[niño]],BD.niños[[Código]:[edad]],5,0)</f>
        <v>8</v>
      </c>
      <c r="L572" s="1">
        <f>+IF(bloques1a3[[#This Row],[correcta]]=bloques1a3[[#This Row],[respuesta]],1,0)</f>
        <v>0</v>
      </c>
      <c r="M572" s="1">
        <f>+IF(bloques1a3[[#This Row],[Sexo]]="F",1,0)</f>
        <v>1</v>
      </c>
    </row>
    <row r="573" spans="1:13" x14ac:dyDescent="0.55000000000000004">
      <c r="A573">
        <v>18</v>
      </c>
      <c r="B573" s="1" t="s">
        <v>398</v>
      </c>
      <c r="C573" s="1" t="s">
        <v>2</v>
      </c>
      <c r="D573">
        <v>1</v>
      </c>
      <c r="E573" s="1" t="s">
        <v>357</v>
      </c>
      <c r="F573">
        <v>3</v>
      </c>
      <c r="G573" s="1" t="s">
        <v>376</v>
      </c>
      <c r="H573" s="1" t="s">
        <v>28</v>
      </c>
      <c r="I573">
        <v>1</v>
      </c>
      <c r="J573" s="1" t="str">
        <f>+VLOOKUP(bloques1a3[[#This Row],[respuesta]],respuestas.emociones[],2,0)</f>
        <v>tristeza</v>
      </c>
      <c r="K573" s="1">
        <f>+VLOOKUP(bloques1a3[[#This Row],[niño]],BD.niños[[Código]:[edad]],5,0)</f>
        <v>7</v>
      </c>
      <c r="L573" s="1">
        <f>+IF(bloques1a3[[#This Row],[correcta]]=bloques1a3[[#This Row],[respuesta]],1,0)</f>
        <v>0</v>
      </c>
      <c r="M573" s="1">
        <f>+IF(bloques1a3[[#This Row],[Sexo]]="F",1,0)</f>
        <v>0</v>
      </c>
    </row>
    <row r="574" spans="1:13" x14ac:dyDescent="0.55000000000000004">
      <c r="A574">
        <v>18</v>
      </c>
      <c r="B574" s="1" t="s">
        <v>398</v>
      </c>
      <c r="C574" s="1" t="s">
        <v>2</v>
      </c>
      <c r="D574">
        <v>1</v>
      </c>
      <c r="E574" s="1" t="s">
        <v>360</v>
      </c>
      <c r="F574">
        <v>1</v>
      </c>
      <c r="G574" s="1" t="s">
        <v>377</v>
      </c>
      <c r="H574" s="1" t="s">
        <v>28</v>
      </c>
      <c r="I574">
        <v>1</v>
      </c>
      <c r="J574" s="1" t="str">
        <f>+VLOOKUP(bloques1a3[[#This Row],[respuesta]],respuestas.emociones[],2,0)</f>
        <v>neutra</v>
      </c>
      <c r="K574" s="1">
        <f>+VLOOKUP(bloques1a3[[#This Row],[niño]],BD.niños[[Código]:[edad]],5,0)</f>
        <v>9</v>
      </c>
      <c r="L574" s="1">
        <f>+IF(bloques1a3[[#This Row],[correcta]]=bloques1a3[[#This Row],[respuesta]],1,0)</f>
        <v>1</v>
      </c>
      <c r="M574" s="1">
        <f>+IF(bloques1a3[[#This Row],[Sexo]]="F",1,0)</f>
        <v>0</v>
      </c>
    </row>
    <row r="575" spans="1:13" x14ac:dyDescent="0.55000000000000004">
      <c r="A575">
        <v>18</v>
      </c>
      <c r="B575" s="1" t="s">
        <v>398</v>
      </c>
      <c r="C575" s="1" t="s">
        <v>2</v>
      </c>
      <c r="D575">
        <v>1</v>
      </c>
      <c r="E575" s="1" t="s">
        <v>364</v>
      </c>
      <c r="F575">
        <v>3</v>
      </c>
      <c r="G575" s="1" t="s">
        <v>377</v>
      </c>
      <c r="H575" s="1" t="s">
        <v>28</v>
      </c>
      <c r="I575">
        <v>1</v>
      </c>
      <c r="J575" s="1" t="str">
        <f>+VLOOKUP(bloques1a3[[#This Row],[respuesta]],respuestas.emociones[],2,0)</f>
        <v>tristeza</v>
      </c>
      <c r="K575" s="1">
        <f>+VLOOKUP(bloques1a3[[#This Row],[niño]],BD.niños[[Código]:[edad]],5,0)</f>
        <v>10</v>
      </c>
      <c r="L575" s="1">
        <f>+IF(bloques1a3[[#This Row],[correcta]]=bloques1a3[[#This Row],[respuesta]],1,0)</f>
        <v>0</v>
      </c>
      <c r="M575" s="1">
        <f>+IF(bloques1a3[[#This Row],[Sexo]]="F",1,0)</f>
        <v>0</v>
      </c>
    </row>
    <row r="576" spans="1:13" x14ac:dyDescent="0.55000000000000004">
      <c r="A576">
        <v>18</v>
      </c>
      <c r="B576" s="1" t="s">
        <v>398</v>
      </c>
      <c r="C576" s="1" t="s">
        <v>2</v>
      </c>
      <c r="D576">
        <v>1</v>
      </c>
      <c r="E576" s="1" t="s">
        <v>368</v>
      </c>
      <c r="F576">
        <v>1</v>
      </c>
      <c r="G576" s="1" t="s">
        <v>377</v>
      </c>
      <c r="H576" s="1" t="s">
        <v>28</v>
      </c>
      <c r="I576">
        <v>1</v>
      </c>
      <c r="J576" s="1" t="str">
        <f>+VLOOKUP(bloques1a3[[#This Row],[respuesta]],respuestas.emociones[],2,0)</f>
        <v>neutra</v>
      </c>
      <c r="K576" s="1">
        <f>+VLOOKUP(bloques1a3[[#This Row],[niño]],BD.niños[[Código]:[edad]],5,0)</f>
        <v>11</v>
      </c>
      <c r="L576" s="1">
        <f>+IF(bloques1a3[[#This Row],[correcta]]=bloques1a3[[#This Row],[respuesta]],1,0)</f>
        <v>1</v>
      </c>
      <c r="M576" s="1">
        <f>+IF(bloques1a3[[#This Row],[Sexo]]="F",1,0)</f>
        <v>0</v>
      </c>
    </row>
    <row r="577" spans="1:13" x14ac:dyDescent="0.55000000000000004">
      <c r="A577">
        <v>18</v>
      </c>
      <c r="B577" s="1" t="s">
        <v>398</v>
      </c>
      <c r="C577" s="1" t="s">
        <v>2</v>
      </c>
      <c r="D577">
        <v>1</v>
      </c>
      <c r="E577" s="1" t="s">
        <v>371</v>
      </c>
      <c r="F577">
        <v>1</v>
      </c>
      <c r="G577" s="1" t="s">
        <v>377</v>
      </c>
      <c r="H577" s="1" t="s">
        <v>29</v>
      </c>
      <c r="I577">
        <v>1</v>
      </c>
      <c r="J577" s="1" t="str">
        <f>+VLOOKUP(bloques1a3[[#This Row],[respuesta]],respuestas.emociones[],2,0)</f>
        <v>neutra</v>
      </c>
      <c r="K577" s="1">
        <f>+VLOOKUP(bloques1a3[[#This Row],[niño]],BD.niños[[Código]:[edad]],5,0)</f>
        <v>9</v>
      </c>
      <c r="L577" s="1">
        <f>+IF(bloques1a3[[#This Row],[correcta]]=bloques1a3[[#This Row],[respuesta]],1,0)</f>
        <v>1</v>
      </c>
      <c r="M577" s="1">
        <f>+IF(bloques1a3[[#This Row],[Sexo]]="F",1,0)</f>
        <v>1</v>
      </c>
    </row>
    <row r="578" spans="1:13" x14ac:dyDescent="0.55000000000000004">
      <c r="A578">
        <v>19</v>
      </c>
      <c r="B578" s="1" t="s">
        <v>399</v>
      </c>
      <c r="C578" s="1" t="s">
        <v>3</v>
      </c>
      <c r="D578">
        <v>4</v>
      </c>
      <c r="E578" s="1" t="s">
        <v>36</v>
      </c>
      <c r="F578">
        <v>1</v>
      </c>
      <c r="G578" s="1" t="s">
        <v>375</v>
      </c>
      <c r="H578" s="1" t="s">
        <v>28</v>
      </c>
      <c r="I578">
        <v>1</v>
      </c>
      <c r="J578" s="1" t="str">
        <f>+VLOOKUP(bloques1a3[[#This Row],[respuesta]],respuestas.emociones[],2,0)</f>
        <v>neutra</v>
      </c>
      <c r="K578" s="1">
        <f>+VLOOKUP(bloques1a3[[#This Row],[niño]],BD.niños[[Código]:[edad]],5,0)</f>
        <v>5</v>
      </c>
      <c r="L578" s="1">
        <f>+IF(bloques1a3[[#This Row],[correcta]]=bloques1a3[[#This Row],[respuesta]],1,0)</f>
        <v>0</v>
      </c>
      <c r="M578" s="1">
        <f>+IF(bloques1a3[[#This Row],[Sexo]]="F",1,0)</f>
        <v>0</v>
      </c>
    </row>
    <row r="579" spans="1:13" x14ac:dyDescent="0.55000000000000004">
      <c r="A579">
        <v>19</v>
      </c>
      <c r="B579" s="1" t="s">
        <v>399</v>
      </c>
      <c r="C579" s="1" t="s">
        <v>3</v>
      </c>
      <c r="D579">
        <v>4</v>
      </c>
      <c r="E579" s="1" t="s">
        <v>40</v>
      </c>
      <c r="F579">
        <v>5</v>
      </c>
      <c r="G579" s="1" t="s">
        <v>376</v>
      </c>
      <c r="H579" s="1" t="s">
        <v>28</v>
      </c>
      <c r="I579">
        <v>1</v>
      </c>
      <c r="J579" s="1" t="str">
        <f>+VLOOKUP(bloques1a3[[#This Row],[respuesta]],respuestas.emociones[],2,0)</f>
        <v>miedo</v>
      </c>
      <c r="K579" s="1">
        <f>+VLOOKUP(bloques1a3[[#This Row],[niño]],BD.niños[[Código]:[edad]],5,0)</f>
        <v>7</v>
      </c>
      <c r="L579" s="1">
        <f>+IF(bloques1a3[[#This Row],[correcta]]=bloques1a3[[#This Row],[respuesta]],1,0)</f>
        <v>0</v>
      </c>
      <c r="M579" s="1">
        <f>+IF(bloques1a3[[#This Row],[Sexo]]="F",1,0)</f>
        <v>0</v>
      </c>
    </row>
    <row r="580" spans="1:13" x14ac:dyDescent="0.55000000000000004">
      <c r="A580">
        <v>19</v>
      </c>
      <c r="B580" s="1" t="s">
        <v>399</v>
      </c>
      <c r="C580" s="1" t="s">
        <v>3</v>
      </c>
      <c r="D580">
        <v>4</v>
      </c>
      <c r="E580" s="1" t="s">
        <v>44</v>
      </c>
      <c r="F580">
        <v>4</v>
      </c>
      <c r="G580" s="1" t="s">
        <v>376</v>
      </c>
      <c r="H580" s="1" t="s">
        <v>29</v>
      </c>
      <c r="I580">
        <v>1</v>
      </c>
      <c r="J580" s="1" t="str">
        <f>+VLOOKUP(bloques1a3[[#This Row],[respuesta]],respuestas.emociones[],2,0)</f>
        <v>enojo</v>
      </c>
      <c r="K580" s="1">
        <f>+VLOOKUP(bloques1a3[[#This Row],[niño]],BD.niños[[Código]:[edad]],5,0)</f>
        <v>7</v>
      </c>
      <c r="L580" s="1">
        <f>+IF(bloques1a3[[#This Row],[correcta]]=bloques1a3[[#This Row],[respuesta]],1,0)</f>
        <v>1</v>
      </c>
      <c r="M580" s="1">
        <f>+IF(bloques1a3[[#This Row],[Sexo]]="F",1,0)</f>
        <v>1</v>
      </c>
    </row>
    <row r="581" spans="1:13" x14ac:dyDescent="0.55000000000000004">
      <c r="A581">
        <v>19</v>
      </c>
      <c r="B581" s="1" t="s">
        <v>399</v>
      </c>
      <c r="C581" s="1" t="s">
        <v>3</v>
      </c>
      <c r="D581">
        <v>4</v>
      </c>
      <c r="E581" s="1" t="s">
        <v>48</v>
      </c>
      <c r="F581">
        <v>4</v>
      </c>
      <c r="G581" s="1" t="s">
        <v>376</v>
      </c>
      <c r="H581" s="1" t="s">
        <v>29</v>
      </c>
      <c r="I581">
        <v>1</v>
      </c>
      <c r="J581" s="1" t="str">
        <f>+VLOOKUP(bloques1a3[[#This Row],[respuesta]],respuestas.emociones[],2,0)</f>
        <v>enojo</v>
      </c>
      <c r="K581" s="1">
        <f>+VLOOKUP(bloques1a3[[#This Row],[niño]],BD.niños[[Código]:[edad]],5,0)</f>
        <v>7</v>
      </c>
      <c r="L581" s="1">
        <f>+IF(bloques1a3[[#This Row],[correcta]]=bloques1a3[[#This Row],[respuesta]],1,0)</f>
        <v>1</v>
      </c>
      <c r="M581" s="1">
        <f>+IF(bloques1a3[[#This Row],[Sexo]]="F",1,0)</f>
        <v>1</v>
      </c>
    </row>
    <row r="582" spans="1:13" x14ac:dyDescent="0.55000000000000004">
      <c r="A582">
        <v>19</v>
      </c>
      <c r="B582" s="1" t="s">
        <v>399</v>
      </c>
      <c r="C582" s="1" t="s">
        <v>3</v>
      </c>
      <c r="D582">
        <v>4</v>
      </c>
      <c r="E582" s="1" t="s">
        <v>52</v>
      </c>
      <c r="F582">
        <v>4</v>
      </c>
      <c r="G582" s="1" t="s">
        <v>376</v>
      </c>
      <c r="H582" s="1" t="s">
        <v>29</v>
      </c>
      <c r="I582">
        <v>1</v>
      </c>
      <c r="J582" s="1" t="str">
        <f>+VLOOKUP(bloques1a3[[#This Row],[respuesta]],respuestas.emociones[],2,0)</f>
        <v>enojo</v>
      </c>
      <c r="K582" s="1">
        <f>+VLOOKUP(bloques1a3[[#This Row],[niño]],BD.niños[[Código]:[edad]],5,0)</f>
        <v>7</v>
      </c>
      <c r="L582" s="1">
        <f>+IF(bloques1a3[[#This Row],[correcta]]=bloques1a3[[#This Row],[respuesta]],1,0)</f>
        <v>1</v>
      </c>
      <c r="M582" s="1">
        <f>+IF(bloques1a3[[#This Row],[Sexo]]="F",1,0)</f>
        <v>1</v>
      </c>
    </row>
    <row r="583" spans="1:13" x14ac:dyDescent="0.55000000000000004">
      <c r="A583">
        <v>19</v>
      </c>
      <c r="B583" s="1" t="s">
        <v>399</v>
      </c>
      <c r="C583" s="1" t="s">
        <v>3</v>
      </c>
      <c r="D583">
        <v>4</v>
      </c>
      <c r="E583" s="1" t="s">
        <v>56</v>
      </c>
      <c r="F583">
        <v>4</v>
      </c>
      <c r="G583" s="1" t="s">
        <v>376</v>
      </c>
      <c r="H583" s="1" t="s">
        <v>29</v>
      </c>
      <c r="I583">
        <v>1</v>
      </c>
      <c r="J583" s="1" t="str">
        <f>+VLOOKUP(bloques1a3[[#This Row],[respuesta]],respuestas.emociones[],2,0)</f>
        <v>enojo</v>
      </c>
      <c r="K583" s="1">
        <f>+VLOOKUP(bloques1a3[[#This Row],[niño]],BD.niños[[Código]:[edad]],5,0)</f>
        <v>8</v>
      </c>
      <c r="L583" s="1">
        <f>+IF(bloques1a3[[#This Row],[correcta]]=bloques1a3[[#This Row],[respuesta]],1,0)</f>
        <v>1</v>
      </c>
      <c r="M583" s="1">
        <f>+IF(bloques1a3[[#This Row],[Sexo]]="F",1,0)</f>
        <v>1</v>
      </c>
    </row>
    <row r="584" spans="1:13" x14ac:dyDescent="0.55000000000000004">
      <c r="A584">
        <v>19</v>
      </c>
      <c r="B584" s="1" t="s">
        <v>399</v>
      </c>
      <c r="C584" s="1" t="s">
        <v>3</v>
      </c>
      <c r="D584">
        <v>4</v>
      </c>
      <c r="E584" s="1" t="s">
        <v>60</v>
      </c>
      <c r="F584">
        <v>4</v>
      </c>
      <c r="G584" s="1" t="s">
        <v>377</v>
      </c>
      <c r="H584" s="1" t="s">
        <v>28</v>
      </c>
      <c r="I584">
        <v>1</v>
      </c>
      <c r="J584" s="1" t="str">
        <f>+VLOOKUP(bloques1a3[[#This Row],[respuesta]],respuestas.emociones[],2,0)</f>
        <v>enojo</v>
      </c>
      <c r="K584" s="1">
        <f>+VLOOKUP(bloques1a3[[#This Row],[niño]],BD.niños[[Código]:[edad]],5,0)</f>
        <v>10</v>
      </c>
      <c r="L584" s="1">
        <f>+IF(bloques1a3[[#This Row],[correcta]]=bloques1a3[[#This Row],[respuesta]],1,0)</f>
        <v>1</v>
      </c>
      <c r="M584" s="1">
        <f>+IF(bloques1a3[[#This Row],[Sexo]]="F",1,0)</f>
        <v>0</v>
      </c>
    </row>
    <row r="585" spans="1:13" x14ac:dyDescent="0.55000000000000004">
      <c r="A585">
        <v>19</v>
      </c>
      <c r="B585" s="1" t="s">
        <v>399</v>
      </c>
      <c r="C585" s="1" t="s">
        <v>3</v>
      </c>
      <c r="D585">
        <v>4</v>
      </c>
      <c r="E585" s="1" t="s">
        <v>64</v>
      </c>
      <c r="F585">
        <v>4</v>
      </c>
      <c r="G585" s="1" t="s">
        <v>377</v>
      </c>
      <c r="H585" s="1" t="s">
        <v>29</v>
      </c>
      <c r="I585">
        <v>1</v>
      </c>
      <c r="J585" s="1" t="str">
        <f>+VLOOKUP(bloques1a3[[#This Row],[respuesta]],respuestas.emociones[],2,0)</f>
        <v>enojo</v>
      </c>
      <c r="K585" s="1">
        <f>+VLOOKUP(bloques1a3[[#This Row],[niño]],BD.niños[[Código]:[edad]],5,0)</f>
        <v>9</v>
      </c>
      <c r="L585" s="1">
        <f>+IF(bloques1a3[[#This Row],[correcta]]=bloques1a3[[#This Row],[respuesta]],1,0)</f>
        <v>1</v>
      </c>
      <c r="M585" s="1">
        <f>+IF(bloques1a3[[#This Row],[Sexo]]="F",1,0)</f>
        <v>1</v>
      </c>
    </row>
    <row r="586" spans="1:13" x14ac:dyDescent="0.55000000000000004">
      <c r="A586">
        <v>19</v>
      </c>
      <c r="B586" s="1" t="s">
        <v>399</v>
      </c>
      <c r="C586" s="1" t="s">
        <v>3</v>
      </c>
      <c r="D586">
        <v>4</v>
      </c>
      <c r="E586" s="1" t="s">
        <v>68</v>
      </c>
      <c r="F586">
        <v>4</v>
      </c>
      <c r="G586" s="1" t="s">
        <v>377</v>
      </c>
      <c r="H586" s="1" t="s">
        <v>28</v>
      </c>
      <c r="I586">
        <v>1</v>
      </c>
      <c r="J586" s="1" t="str">
        <f>+VLOOKUP(bloques1a3[[#This Row],[respuesta]],respuestas.emociones[],2,0)</f>
        <v>enojo</v>
      </c>
      <c r="K586" s="1">
        <f>+VLOOKUP(bloques1a3[[#This Row],[niño]],BD.niños[[Código]:[edad]],5,0)</f>
        <v>10</v>
      </c>
      <c r="L586" s="1">
        <f>+IF(bloques1a3[[#This Row],[correcta]]=bloques1a3[[#This Row],[respuesta]],1,0)</f>
        <v>1</v>
      </c>
      <c r="M586" s="1">
        <f>+IF(bloques1a3[[#This Row],[Sexo]]="F",1,0)</f>
        <v>0</v>
      </c>
    </row>
    <row r="587" spans="1:13" x14ac:dyDescent="0.55000000000000004">
      <c r="A587">
        <v>19</v>
      </c>
      <c r="B587" s="1" t="s">
        <v>399</v>
      </c>
      <c r="C587" s="1" t="s">
        <v>3</v>
      </c>
      <c r="D587">
        <v>4</v>
      </c>
      <c r="E587" s="1" t="s">
        <v>72</v>
      </c>
      <c r="F587">
        <v>5</v>
      </c>
      <c r="G587" s="1" t="s">
        <v>377</v>
      </c>
      <c r="H587" s="1" t="s">
        <v>29</v>
      </c>
      <c r="I587">
        <v>1</v>
      </c>
      <c r="J587" s="1" t="str">
        <f>+VLOOKUP(bloques1a3[[#This Row],[respuesta]],respuestas.emociones[],2,0)</f>
        <v>miedo</v>
      </c>
      <c r="K587" s="1">
        <f>+VLOOKUP(bloques1a3[[#This Row],[niño]],BD.niños[[Código]:[edad]],5,0)</f>
        <v>9</v>
      </c>
      <c r="L587" s="1">
        <f>+IF(bloques1a3[[#This Row],[correcta]]=bloques1a3[[#This Row],[respuesta]],1,0)</f>
        <v>0</v>
      </c>
      <c r="M587" s="1">
        <f>+IF(bloques1a3[[#This Row],[Sexo]]="F",1,0)</f>
        <v>1</v>
      </c>
    </row>
    <row r="588" spans="1:13" x14ac:dyDescent="0.55000000000000004">
      <c r="A588">
        <v>19</v>
      </c>
      <c r="B588" s="1" t="s">
        <v>399</v>
      </c>
      <c r="C588" s="1" t="s">
        <v>3</v>
      </c>
      <c r="D588">
        <v>4</v>
      </c>
      <c r="E588" s="1" t="s">
        <v>75</v>
      </c>
      <c r="F588">
        <v>4</v>
      </c>
      <c r="G588" s="1" t="s">
        <v>377</v>
      </c>
      <c r="H588" s="1" t="s">
        <v>29</v>
      </c>
      <c r="I588">
        <v>1</v>
      </c>
      <c r="J588" s="1" t="str">
        <f>+VLOOKUP(bloques1a3[[#This Row],[respuesta]],respuestas.emociones[],2,0)</f>
        <v>enojo</v>
      </c>
      <c r="K588" s="1">
        <f>+VLOOKUP(bloques1a3[[#This Row],[niño]],BD.niños[[Código]:[edad]],5,0)</f>
        <v>10</v>
      </c>
      <c r="L588" s="1">
        <f>+IF(bloques1a3[[#This Row],[correcta]]=bloques1a3[[#This Row],[respuesta]],1,0)</f>
        <v>1</v>
      </c>
      <c r="M588" s="1">
        <f>+IF(bloques1a3[[#This Row],[Sexo]]="F",1,0)</f>
        <v>1</v>
      </c>
    </row>
    <row r="589" spans="1:13" x14ac:dyDescent="0.55000000000000004">
      <c r="A589">
        <v>19</v>
      </c>
      <c r="B589" s="1" t="s">
        <v>399</v>
      </c>
      <c r="C589" s="1" t="s">
        <v>3</v>
      </c>
      <c r="D589">
        <v>4</v>
      </c>
      <c r="E589" s="1" t="s">
        <v>78</v>
      </c>
      <c r="F589">
        <v>4</v>
      </c>
      <c r="G589" s="1" t="s">
        <v>375</v>
      </c>
      <c r="H589" s="1" t="s">
        <v>28</v>
      </c>
      <c r="I589">
        <v>1</v>
      </c>
      <c r="J589" s="1" t="str">
        <f>+VLOOKUP(bloques1a3[[#This Row],[respuesta]],respuestas.emociones[],2,0)</f>
        <v>enojo</v>
      </c>
      <c r="K589" s="1">
        <f>+VLOOKUP(bloques1a3[[#This Row],[niño]],BD.niños[[Código]:[edad]],5,0)</f>
        <v>6</v>
      </c>
      <c r="L589" s="1">
        <f>+IF(bloques1a3[[#This Row],[correcta]]=bloques1a3[[#This Row],[respuesta]],1,0)</f>
        <v>1</v>
      </c>
      <c r="M589" s="1">
        <f>+IF(bloques1a3[[#This Row],[Sexo]]="F",1,0)</f>
        <v>0</v>
      </c>
    </row>
    <row r="590" spans="1:13" x14ac:dyDescent="0.55000000000000004">
      <c r="A590">
        <v>19</v>
      </c>
      <c r="B590" s="1" t="s">
        <v>399</v>
      </c>
      <c r="C590" s="1" t="s">
        <v>3</v>
      </c>
      <c r="D590">
        <v>4</v>
      </c>
      <c r="E590" s="1" t="s">
        <v>82</v>
      </c>
      <c r="F590">
        <v>6</v>
      </c>
      <c r="G590" s="1" t="s">
        <v>375</v>
      </c>
      <c r="H590" s="1" t="s">
        <v>29</v>
      </c>
      <c r="I590">
        <v>1</v>
      </c>
      <c r="J590" s="1" t="str">
        <f>+VLOOKUP(bloques1a3[[#This Row],[respuesta]],respuestas.emociones[],2,0)</f>
        <v>sorpresa</v>
      </c>
      <c r="K590" s="1">
        <f>+VLOOKUP(bloques1a3[[#This Row],[niño]],BD.niños[[Código]:[edad]],5,0)</f>
        <v>6</v>
      </c>
      <c r="L590" s="1">
        <f>+IF(bloques1a3[[#This Row],[correcta]]=bloques1a3[[#This Row],[respuesta]],1,0)</f>
        <v>0</v>
      </c>
      <c r="M590" s="1">
        <f>+IF(bloques1a3[[#This Row],[Sexo]]="F",1,0)</f>
        <v>1</v>
      </c>
    </row>
    <row r="591" spans="1:13" x14ac:dyDescent="0.55000000000000004">
      <c r="A591">
        <v>19</v>
      </c>
      <c r="B591" s="1" t="s">
        <v>399</v>
      </c>
      <c r="C591" s="1" t="s">
        <v>3</v>
      </c>
      <c r="D591">
        <v>4</v>
      </c>
      <c r="E591" s="1" t="s">
        <v>85</v>
      </c>
      <c r="F591">
        <v>6</v>
      </c>
      <c r="G591" s="1" t="s">
        <v>375</v>
      </c>
      <c r="H591" s="1" t="s">
        <v>28</v>
      </c>
      <c r="I591">
        <v>1</v>
      </c>
      <c r="J591" s="1" t="str">
        <f>+VLOOKUP(bloques1a3[[#This Row],[respuesta]],respuestas.emociones[],2,0)</f>
        <v>sorpresa</v>
      </c>
      <c r="K591" s="1">
        <f>+VLOOKUP(bloques1a3[[#This Row],[niño]],BD.niños[[Código]:[edad]],5,0)</f>
        <v>6</v>
      </c>
      <c r="L591" s="1">
        <f>+IF(bloques1a3[[#This Row],[correcta]]=bloques1a3[[#This Row],[respuesta]],1,0)</f>
        <v>0</v>
      </c>
      <c r="M591" s="1">
        <f>+IF(bloques1a3[[#This Row],[Sexo]]="F",1,0)</f>
        <v>0</v>
      </c>
    </row>
    <row r="592" spans="1:13" x14ac:dyDescent="0.55000000000000004">
      <c r="A592">
        <v>19</v>
      </c>
      <c r="B592" s="1" t="s">
        <v>399</v>
      </c>
      <c r="C592" s="1" t="s">
        <v>3</v>
      </c>
      <c r="D592">
        <v>4</v>
      </c>
      <c r="E592" s="1" t="s">
        <v>184</v>
      </c>
      <c r="F592">
        <v>4</v>
      </c>
      <c r="G592" s="1" t="s">
        <v>376</v>
      </c>
      <c r="H592" s="1" t="s">
        <v>28</v>
      </c>
      <c r="I592">
        <v>1</v>
      </c>
      <c r="J592" s="1" t="str">
        <f>+VLOOKUP(bloques1a3[[#This Row],[respuesta]],respuestas.emociones[],2,0)</f>
        <v>enojo</v>
      </c>
      <c r="K592" s="1">
        <f>+VLOOKUP(bloques1a3[[#This Row],[niño]],BD.niños[[Código]:[edad]],5,0)</f>
        <v>7</v>
      </c>
      <c r="L592" s="1">
        <f>+IF(bloques1a3[[#This Row],[correcta]]=bloques1a3[[#This Row],[respuesta]],1,0)</f>
        <v>1</v>
      </c>
      <c r="M592" s="1">
        <f>+IF(bloques1a3[[#This Row],[Sexo]]="F",1,0)</f>
        <v>0</v>
      </c>
    </row>
    <row r="593" spans="1:13" x14ac:dyDescent="0.55000000000000004">
      <c r="A593">
        <v>19</v>
      </c>
      <c r="B593" s="1" t="s">
        <v>399</v>
      </c>
      <c r="C593" s="1" t="s">
        <v>3</v>
      </c>
      <c r="D593">
        <v>4</v>
      </c>
      <c r="E593" s="1" t="s">
        <v>187</v>
      </c>
      <c r="F593">
        <v>4</v>
      </c>
      <c r="G593" s="1" t="s">
        <v>376</v>
      </c>
      <c r="H593" s="1" t="s">
        <v>29</v>
      </c>
      <c r="I593">
        <v>1</v>
      </c>
      <c r="J593" s="1" t="str">
        <f>+VLOOKUP(bloques1a3[[#This Row],[respuesta]],respuestas.emociones[],2,0)</f>
        <v>enojo</v>
      </c>
      <c r="K593" s="1">
        <f>+VLOOKUP(bloques1a3[[#This Row],[niño]],BD.niños[[Código]:[edad]],5,0)</f>
        <v>8</v>
      </c>
      <c r="L593" s="1">
        <f>+IF(bloques1a3[[#This Row],[correcta]]=bloques1a3[[#This Row],[respuesta]],1,0)</f>
        <v>1</v>
      </c>
      <c r="M593" s="1">
        <f>+IF(bloques1a3[[#This Row],[Sexo]]="F",1,0)</f>
        <v>1</v>
      </c>
    </row>
    <row r="594" spans="1:13" x14ac:dyDescent="0.55000000000000004">
      <c r="A594">
        <v>19</v>
      </c>
      <c r="B594" s="1" t="s">
        <v>399</v>
      </c>
      <c r="C594" s="1" t="s">
        <v>3</v>
      </c>
      <c r="D594">
        <v>4</v>
      </c>
      <c r="E594" s="1" t="s">
        <v>192</v>
      </c>
      <c r="F594">
        <v>4</v>
      </c>
      <c r="G594" s="1" t="s">
        <v>376</v>
      </c>
      <c r="H594" s="1" t="s">
        <v>28</v>
      </c>
      <c r="I594">
        <v>1</v>
      </c>
      <c r="J594" s="1" t="str">
        <f>+VLOOKUP(bloques1a3[[#This Row],[respuesta]],respuestas.emociones[],2,0)</f>
        <v>enojo</v>
      </c>
      <c r="K594" s="1">
        <f>+VLOOKUP(bloques1a3[[#This Row],[niño]],BD.niños[[Código]:[edad]],5,0)</f>
        <v>7</v>
      </c>
      <c r="L594" s="1">
        <f>+IF(bloques1a3[[#This Row],[correcta]]=bloques1a3[[#This Row],[respuesta]],1,0)</f>
        <v>1</v>
      </c>
      <c r="M594" s="1">
        <f>+IF(bloques1a3[[#This Row],[Sexo]]="F",1,0)</f>
        <v>0</v>
      </c>
    </row>
    <row r="595" spans="1:13" x14ac:dyDescent="0.55000000000000004">
      <c r="A595">
        <v>19</v>
      </c>
      <c r="B595" s="1" t="s">
        <v>399</v>
      </c>
      <c r="C595" s="1" t="s">
        <v>3</v>
      </c>
      <c r="D595">
        <v>4</v>
      </c>
      <c r="E595" s="1" t="s">
        <v>195</v>
      </c>
      <c r="F595">
        <v>4</v>
      </c>
      <c r="G595" s="1" t="s">
        <v>377</v>
      </c>
      <c r="H595" s="1" t="s">
        <v>28</v>
      </c>
      <c r="I595">
        <v>1</v>
      </c>
      <c r="J595" s="1" t="str">
        <f>+VLOOKUP(bloques1a3[[#This Row],[respuesta]],respuestas.emociones[],2,0)</f>
        <v>enojo</v>
      </c>
      <c r="K595" s="1">
        <f>+VLOOKUP(bloques1a3[[#This Row],[niño]],BD.niños[[Código]:[edad]],5,0)</f>
        <v>10</v>
      </c>
      <c r="L595" s="1">
        <f>+IF(bloques1a3[[#This Row],[correcta]]=bloques1a3[[#This Row],[respuesta]],1,0)</f>
        <v>1</v>
      </c>
      <c r="M595" s="1">
        <f>+IF(bloques1a3[[#This Row],[Sexo]]="F",1,0)</f>
        <v>0</v>
      </c>
    </row>
    <row r="596" spans="1:13" x14ac:dyDescent="0.55000000000000004">
      <c r="A596">
        <v>19</v>
      </c>
      <c r="B596" s="1" t="s">
        <v>399</v>
      </c>
      <c r="C596" s="1" t="s">
        <v>3</v>
      </c>
      <c r="D596">
        <v>4</v>
      </c>
      <c r="E596" s="1" t="s">
        <v>199</v>
      </c>
      <c r="F596">
        <v>7</v>
      </c>
      <c r="G596" s="1" t="s">
        <v>377</v>
      </c>
      <c r="H596" s="1" t="s">
        <v>28</v>
      </c>
      <c r="I596">
        <v>1</v>
      </c>
      <c r="J596" s="1" t="str">
        <f>+VLOOKUP(bloques1a3[[#This Row],[respuesta]],respuestas.emociones[],2,0)</f>
        <v>asco</v>
      </c>
      <c r="K596" s="1">
        <f>+VLOOKUP(bloques1a3[[#This Row],[niño]],BD.niños[[Código]:[edad]],5,0)</f>
        <v>9</v>
      </c>
      <c r="L596" s="1">
        <f>+IF(bloques1a3[[#This Row],[correcta]]=bloques1a3[[#This Row],[respuesta]],1,0)</f>
        <v>0</v>
      </c>
      <c r="M596" s="1">
        <f>+IF(bloques1a3[[#This Row],[Sexo]]="F",1,0)</f>
        <v>0</v>
      </c>
    </row>
    <row r="597" spans="1:13" x14ac:dyDescent="0.55000000000000004">
      <c r="A597">
        <v>19</v>
      </c>
      <c r="B597" s="1" t="s">
        <v>399</v>
      </c>
      <c r="C597" s="1" t="s">
        <v>3</v>
      </c>
      <c r="D597">
        <v>4</v>
      </c>
      <c r="E597" s="1" t="s">
        <v>203</v>
      </c>
      <c r="F597">
        <v>4</v>
      </c>
      <c r="G597" s="1" t="s">
        <v>377</v>
      </c>
      <c r="H597" s="1" t="s">
        <v>29</v>
      </c>
      <c r="I597">
        <v>1</v>
      </c>
      <c r="J597" s="1" t="str">
        <f>+VLOOKUP(bloques1a3[[#This Row],[respuesta]],respuestas.emociones[],2,0)</f>
        <v>enojo</v>
      </c>
      <c r="K597" s="1">
        <f>+VLOOKUP(bloques1a3[[#This Row],[niño]],BD.niños[[Código]:[edad]],5,0)</f>
        <v>9</v>
      </c>
      <c r="L597" s="1">
        <f>+IF(bloques1a3[[#This Row],[correcta]]=bloques1a3[[#This Row],[respuesta]],1,0)</f>
        <v>1</v>
      </c>
      <c r="M597" s="1">
        <f>+IF(bloques1a3[[#This Row],[Sexo]]="F",1,0)</f>
        <v>1</v>
      </c>
    </row>
    <row r="598" spans="1:13" x14ac:dyDescent="0.55000000000000004">
      <c r="A598">
        <v>19</v>
      </c>
      <c r="B598" s="1" t="s">
        <v>399</v>
      </c>
      <c r="C598" s="1" t="s">
        <v>3</v>
      </c>
      <c r="D598">
        <v>4</v>
      </c>
      <c r="E598" s="1" t="s">
        <v>206</v>
      </c>
      <c r="F598">
        <v>4</v>
      </c>
      <c r="G598" s="1" t="s">
        <v>377</v>
      </c>
      <c r="H598" s="1" t="s">
        <v>29</v>
      </c>
      <c r="I598">
        <v>1</v>
      </c>
      <c r="J598" s="1" t="str">
        <f>+VLOOKUP(bloques1a3[[#This Row],[respuesta]],respuestas.emociones[],2,0)</f>
        <v>enojo</v>
      </c>
      <c r="K598" s="1">
        <f>+VLOOKUP(bloques1a3[[#This Row],[niño]],BD.niños[[Código]:[edad]],5,0)</f>
        <v>10</v>
      </c>
      <c r="L598" s="1">
        <f>+IF(bloques1a3[[#This Row],[correcta]]=bloques1a3[[#This Row],[respuesta]],1,0)</f>
        <v>1</v>
      </c>
      <c r="M598" s="1">
        <f>+IF(bloques1a3[[#This Row],[Sexo]]="F",1,0)</f>
        <v>1</v>
      </c>
    </row>
    <row r="599" spans="1:13" x14ac:dyDescent="0.55000000000000004">
      <c r="A599">
        <v>19</v>
      </c>
      <c r="B599" s="1" t="s">
        <v>399</v>
      </c>
      <c r="C599" s="1" t="s">
        <v>3</v>
      </c>
      <c r="D599">
        <v>4</v>
      </c>
      <c r="E599" s="1" t="s">
        <v>210</v>
      </c>
      <c r="F599">
        <v>7</v>
      </c>
      <c r="G599" s="1" t="s">
        <v>376</v>
      </c>
      <c r="H599" s="1" t="s">
        <v>28</v>
      </c>
      <c r="I599">
        <v>1</v>
      </c>
      <c r="J599" s="1" t="str">
        <f>+VLOOKUP(bloques1a3[[#This Row],[respuesta]],respuestas.emociones[],2,0)</f>
        <v>asco</v>
      </c>
      <c r="K599" s="1">
        <f>+VLOOKUP(bloques1a3[[#This Row],[niño]],BD.niños[[Código]:[edad]],5,0)</f>
        <v>7</v>
      </c>
      <c r="L599" s="1">
        <f>+IF(bloques1a3[[#This Row],[correcta]]=bloques1a3[[#This Row],[respuesta]],1,0)</f>
        <v>0</v>
      </c>
      <c r="M599" s="1">
        <f>+IF(bloques1a3[[#This Row],[Sexo]]="F",1,0)</f>
        <v>0</v>
      </c>
    </row>
    <row r="600" spans="1:13" x14ac:dyDescent="0.55000000000000004">
      <c r="A600">
        <v>19</v>
      </c>
      <c r="B600" s="1" t="s">
        <v>399</v>
      </c>
      <c r="C600" s="1" t="s">
        <v>3</v>
      </c>
      <c r="D600">
        <v>4</v>
      </c>
      <c r="E600" s="1" t="s">
        <v>274</v>
      </c>
      <c r="F600">
        <v>4</v>
      </c>
      <c r="G600" s="1" t="s">
        <v>375</v>
      </c>
      <c r="H600" s="1" t="s">
        <v>28</v>
      </c>
      <c r="I600">
        <v>1</v>
      </c>
      <c r="J600" s="1" t="str">
        <f>+VLOOKUP(bloques1a3[[#This Row],[respuesta]],respuestas.emociones[],2,0)</f>
        <v>enojo</v>
      </c>
      <c r="K600" s="1">
        <f>+VLOOKUP(bloques1a3[[#This Row],[niño]],BD.niños[[Código]:[edad]],5,0)</f>
        <v>6</v>
      </c>
      <c r="L600" s="1">
        <f>+IF(bloques1a3[[#This Row],[correcta]]=bloques1a3[[#This Row],[respuesta]],1,0)</f>
        <v>1</v>
      </c>
      <c r="M600" s="1">
        <f>+IF(bloques1a3[[#This Row],[Sexo]]="F",1,0)</f>
        <v>0</v>
      </c>
    </row>
    <row r="601" spans="1:13" x14ac:dyDescent="0.55000000000000004">
      <c r="A601">
        <v>19</v>
      </c>
      <c r="B601" s="1" t="s">
        <v>399</v>
      </c>
      <c r="C601" s="1" t="s">
        <v>3</v>
      </c>
      <c r="D601">
        <v>4</v>
      </c>
      <c r="E601" s="1" t="s">
        <v>276</v>
      </c>
      <c r="F601">
        <v>4</v>
      </c>
      <c r="G601" s="1" t="s">
        <v>375</v>
      </c>
      <c r="H601" s="1" t="s">
        <v>28</v>
      </c>
      <c r="I601">
        <v>1</v>
      </c>
      <c r="J601" s="1" t="str">
        <f>+VLOOKUP(bloques1a3[[#This Row],[respuesta]],respuestas.emociones[],2,0)</f>
        <v>enojo</v>
      </c>
      <c r="K601" s="1">
        <f>+VLOOKUP(bloques1a3[[#This Row],[niño]],BD.niños[[Código]:[edad]],5,0)</f>
        <v>6</v>
      </c>
      <c r="L601" s="1">
        <f>+IF(bloques1a3[[#This Row],[correcta]]=bloques1a3[[#This Row],[respuesta]],1,0)</f>
        <v>1</v>
      </c>
      <c r="M601" s="1">
        <f>+IF(bloques1a3[[#This Row],[Sexo]]="F",1,0)</f>
        <v>0</v>
      </c>
    </row>
    <row r="602" spans="1:13" x14ac:dyDescent="0.55000000000000004">
      <c r="A602">
        <v>19</v>
      </c>
      <c r="B602" s="1" t="s">
        <v>399</v>
      </c>
      <c r="C602" s="1" t="s">
        <v>3</v>
      </c>
      <c r="D602">
        <v>4</v>
      </c>
      <c r="E602" s="1" t="s">
        <v>279</v>
      </c>
      <c r="F602">
        <v>4</v>
      </c>
      <c r="G602" s="1" t="s">
        <v>376</v>
      </c>
      <c r="H602" s="1" t="s">
        <v>29</v>
      </c>
      <c r="I602">
        <v>1</v>
      </c>
      <c r="J602" s="1" t="str">
        <f>+VLOOKUP(bloques1a3[[#This Row],[respuesta]],respuestas.emociones[],2,0)</f>
        <v>enojo</v>
      </c>
      <c r="K602" s="1">
        <f>+VLOOKUP(bloques1a3[[#This Row],[niño]],BD.niños[[Código]:[edad]],5,0)</f>
        <v>7</v>
      </c>
      <c r="L602" s="1">
        <f>+IF(bloques1a3[[#This Row],[correcta]]=bloques1a3[[#This Row],[respuesta]],1,0)</f>
        <v>1</v>
      </c>
      <c r="M602" s="1">
        <f>+IF(bloques1a3[[#This Row],[Sexo]]="F",1,0)</f>
        <v>1</v>
      </c>
    </row>
    <row r="603" spans="1:13" x14ac:dyDescent="0.55000000000000004">
      <c r="A603">
        <v>19</v>
      </c>
      <c r="B603" s="1" t="s">
        <v>399</v>
      </c>
      <c r="C603" s="1" t="s">
        <v>3</v>
      </c>
      <c r="D603">
        <v>4</v>
      </c>
      <c r="E603" s="1" t="s">
        <v>282</v>
      </c>
      <c r="F603">
        <v>4</v>
      </c>
      <c r="G603" s="1" t="s">
        <v>375</v>
      </c>
      <c r="H603" s="1" t="s">
        <v>29</v>
      </c>
      <c r="I603">
        <v>1</v>
      </c>
      <c r="J603" s="1" t="str">
        <f>+VLOOKUP(bloques1a3[[#This Row],[respuesta]],respuestas.emociones[],2,0)</f>
        <v>enojo</v>
      </c>
      <c r="K603" s="1">
        <f>+VLOOKUP(bloques1a3[[#This Row],[niño]],BD.niños[[Código]:[edad]],5,0)</f>
        <v>5</v>
      </c>
      <c r="L603" s="1">
        <f>+IF(bloques1a3[[#This Row],[correcta]]=bloques1a3[[#This Row],[respuesta]],1,0)</f>
        <v>1</v>
      </c>
      <c r="M603" s="1">
        <f>+IF(bloques1a3[[#This Row],[Sexo]]="F",1,0)</f>
        <v>1</v>
      </c>
    </row>
    <row r="604" spans="1:13" x14ac:dyDescent="0.55000000000000004">
      <c r="A604">
        <v>19</v>
      </c>
      <c r="B604" s="1" t="s">
        <v>399</v>
      </c>
      <c r="C604" s="1" t="s">
        <v>3</v>
      </c>
      <c r="D604">
        <v>4</v>
      </c>
      <c r="E604" s="1" t="s">
        <v>352</v>
      </c>
      <c r="F604">
        <v>4</v>
      </c>
      <c r="G604" s="1" t="s">
        <v>376</v>
      </c>
      <c r="H604" s="1" t="s">
        <v>29</v>
      </c>
      <c r="I604">
        <v>1</v>
      </c>
      <c r="J604" s="1" t="str">
        <f>+VLOOKUP(bloques1a3[[#This Row],[respuesta]],respuestas.emociones[],2,0)</f>
        <v>enojo</v>
      </c>
      <c r="K604" s="1">
        <f>+VLOOKUP(bloques1a3[[#This Row],[niño]],BD.niños[[Código]:[edad]],5,0)</f>
        <v>8</v>
      </c>
      <c r="L604" s="1">
        <f>+IF(bloques1a3[[#This Row],[correcta]]=bloques1a3[[#This Row],[respuesta]],1,0)</f>
        <v>1</v>
      </c>
      <c r="M604" s="1">
        <f>+IF(bloques1a3[[#This Row],[Sexo]]="F",1,0)</f>
        <v>1</v>
      </c>
    </row>
    <row r="605" spans="1:13" x14ac:dyDescent="0.55000000000000004">
      <c r="A605">
        <v>19</v>
      </c>
      <c r="B605" s="1" t="s">
        <v>399</v>
      </c>
      <c r="C605" s="1" t="s">
        <v>3</v>
      </c>
      <c r="D605">
        <v>4</v>
      </c>
      <c r="E605" s="1" t="s">
        <v>357</v>
      </c>
      <c r="F605">
        <v>4</v>
      </c>
      <c r="G605" s="1" t="s">
        <v>376</v>
      </c>
      <c r="H605" s="1" t="s">
        <v>28</v>
      </c>
      <c r="I605">
        <v>1</v>
      </c>
      <c r="J605" s="1" t="str">
        <f>+VLOOKUP(bloques1a3[[#This Row],[respuesta]],respuestas.emociones[],2,0)</f>
        <v>enojo</v>
      </c>
      <c r="K605" s="1">
        <f>+VLOOKUP(bloques1a3[[#This Row],[niño]],BD.niños[[Código]:[edad]],5,0)</f>
        <v>7</v>
      </c>
      <c r="L605" s="1">
        <f>+IF(bloques1a3[[#This Row],[correcta]]=bloques1a3[[#This Row],[respuesta]],1,0)</f>
        <v>1</v>
      </c>
      <c r="M605" s="1">
        <f>+IF(bloques1a3[[#This Row],[Sexo]]="F",1,0)</f>
        <v>0</v>
      </c>
    </row>
    <row r="606" spans="1:13" x14ac:dyDescent="0.55000000000000004">
      <c r="A606">
        <v>19</v>
      </c>
      <c r="B606" s="1" t="s">
        <v>399</v>
      </c>
      <c r="C606" s="1" t="s">
        <v>3</v>
      </c>
      <c r="D606">
        <v>4</v>
      </c>
      <c r="E606" s="1" t="s">
        <v>360</v>
      </c>
      <c r="F606">
        <v>4</v>
      </c>
      <c r="G606" s="1" t="s">
        <v>377</v>
      </c>
      <c r="H606" s="1" t="s">
        <v>28</v>
      </c>
      <c r="I606">
        <v>1</v>
      </c>
      <c r="J606" s="1" t="str">
        <f>+VLOOKUP(bloques1a3[[#This Row],[respuesta]],respuestas.emociones[],2,0)</f>
        <v>enojo</v>
      </c>
      <c r="K606" s="1">
        <f>+VLOOKUP(bloques1a3[[#This Row],[niño]],BD.niños[[Código]:[edad]],5,0)</f>
        <v>9</v>
      </c>
      <c r="L606" s="1">
        <f>+IF(bloques1a3[[#This Row],[correcta]]=bloques1a3[[#This Row],[respuesta]],1,0)</f>
        <v>1</v>
      </c>
      <c r="M606" s="1">
        <f>+IF(bloques1a3[[#This Row],[Sexo]]="F",1,0)</f>
        <v>0</v>
      </c>
    </row>
    <row r="607" spans="1:13" x14ac:dyDescent="0.55000000000000004">
      <c r="A607">
        <v>19</v>
      </c>
      <c r="B607" s="1" t="s">
        <v>399</v>
      </c>
      <c r="C607" s="1" t="s">
        <v>3</v>
      </c>
      <c r="D607">
        <v>4</v>
      </c>
      <c r="E607" s="1" t="s">
        <v>364</v>
      </c>
      <c r="F607">
        <v>4</v>
      </c>
      <c r="G607" s="1" t="s">
        <v>377</v>
      </c>
      <c r="H607" s="1" t="s">
        <v>28</v>
      </c>
      <c r="I607">
        <v>1</v>
      </c>
      <c r="J607" s="1" t="str">
        <f>+VLOOKUP(bloques1a3[[#This Row],[respuesta]],respuestas.emociones[],2,0)</f>
        <v>enojo</v>
      </c>
      <c r="K607" s="1">
        <f>+VLOOKUP(bloques1a3[[#This Row],[niño]],BD.niños[[Código]:[edad]],5,0)</f>
        <v>10</v>
      </c>
      <c r="L607" s="1">
        <f>+IF(bloques1a3[[#This Row],[correcta]]=bloques1a3[[#This Row],[respuesta]],1,0)</f>
        <v>1</v>
      </c>
      <c r="M607" s="1">
        <f>+IF(bloques1a3[[#This Row],[Sexo]]="F",1,0)</f>
        <v>0</v>
      </c>
    </row>
    <row r="608" spans="1:13" x14ac:dyDescent="0.55000000000000004">
      <c r="A608">
        <v>19</v>
      </c>
      <c r="B608" s="1" t="s">
        <v>399</v>
      </c>
      <c r="C608" s="1" t="s">
        <v>3</v>
      </c>
      <c r="D608">
        <v>4</v>
      </c>
      <c r="E608" s="1" t="s">
        <v>368</v>
      </c>
      <c r="F608">
        <v>4</v>
      </c>
      <c r="G608" s="1" t="s">
        <v>377</v>
      </c>
      <c r="H608" s="1" t="s">
        <v>28</v>
      </c>
      <c r="I608">
        <v>1</v>
      </c>
      <c r="J608" s="1" t="str">
        <f>+VLOOKUP(bloques1a3[[#This Row],[respuesta]],respuestas.emociones[],2,0)</f>
        <v>enojo</v>
      </c>
      <c r="K608" s="1">
        <f>+VLOOKUP(bloques1a3[[#This Row],[niño]],BD.niños[[Código]:[edad]],5,0)</f>
        <v>11</v>
      </c>
      <c r="L608" s="1">
        <f>+IF(bloques1a3[[#This Row],[correcta]]=bloques1a3[[#This Row],[respuesta]],1,0)</f>
        <v>1</v>
      </c>
      <c r="M608" s="1">
        <f>+IF(bloques1a3[[#This Row],[Sexo]]="F",1,0)</f>
        <v>0</v>
      </c>
    </row>
    <row r="609" spans="1:13" x14ac:dyDescent="0.55000000000000004">
      <c r="A609">
        <v>19</v>
      </c>
      <c r="B609" s="1" t="s">
        <v>399</v>
      </c>
      <c r="C609" s="1" t="s">
        <v>3</v>
      </c>
      <c r="D609">
        <v>4</v>
      </c>
      <c r="E609" s="1" t="s">
        <v>371</v>
      </c>
      <c r="F609">
        <v>4</v>
      </c>
      <c r="G609" s="1" t="s">
        <v>377</v>
      </c>
      <c r="H609" s="1" t="s">
        <v>29</v>
      </c>
      <c r="I609">
        <v>1</v>
      </c>
      <c r="J609" s="1" t="str">
        <f>+VLOOKUP(bloques1a3[[#This Row],[respuesta]],respuestas.emociones[],2,0)</f>
        <v>enojo</v>
      </c>
      <c r="K609" s="1">
        <f>+VLOOKUP(bloques1a3[[#This Row],[niño]],BD.niños[[Código]:[edad]],5,0)</f>
        <v>9</v>
      </c>
      <c r="L609" s="1">
        <f>+IF(bloques1a3[[#This Row],[correcta]]=bloques1a3[[#This Row],[respuesta]],1,0)</f>
        <v>1</v>
      </c>
      <c r="M609" s="1">
        <f>+IF(bloques1a3[[#This Row],[Sexo]]="F",1,0)</f>
        <v>1</v>
      </c>
    </row>
    <row r="610" spans="1:13" x14ac:dyDescent="0.55000000000000004">
      <c r="A610">
        <v>20</v>
      </c>
      <c r="B610" s="1" t="s">
        <v>400</v>
      </c>
      <c r="C610" s="1" t="s">
        <v>2</v>
      </c>
      <c r="D610">
        <v>1</v>
      </c>
      <c r="E610" s="1" t="s">
        <v>36</v>
      </c>
      <c r="F610">
        <v>1</v>
      </c>
      <c r="G610" s="1" t="s">
        <v>375</v>
      </c>
      <c r="H610" s="1" t="s">
        <v>28</v>
      </c>
      <c r="I610">
        <v>1</v>
      </c>
      <c r="J610" s="1" t="str">
        <f>+VLOOKUP(bloques1a3[[#This Row],[respuesta]],respuestas.emociones[],2,0)</f>
        <v>neutra</v>
      </c>
      <c r="K610" s="1">
        <f>+VLOOKUP(bloques1a3[[#This Row],[niño]],BD.niños[[Código]:[edad]],5,0)</f>
        <v>5</v>
      </c>
      <c r="L610" s="1">
        <f>+IF(bloques1a3[[#This Row],[correcta]]=bloques1a3[[#This Row],[respuesta]],1,0)</f>
        <v>1</v>
      </c>
      <c r="M610" s="1">
        <f>+IF(bloques1a3[[#This Row],[Sexo]]="F",1,0)</f>
        <v>0</v>
      </c>
    </row>
    <row r="611" spans="1:13" x14ac:dyDescent="0.55000000000000004">
      <c r="A611">
        <v>20</v>
      </c>
      <c r="B611" s="1" t="s">
        <v>400</v>
      </c>
      <c r="C611" s="1" t="s">
        <v>2</v>
      </c>
      <c r="D611">
        <v>1</v>
      </c>
      <c r="E611" s="1" t="s">
        <v>40</v>
      </c>
      <c r="F611">
        <v>1</v>
      </c>
      <c r="G611" s="1" t="s">
        <v>376</v>
      </c>
      <c r="H611" s="1" t="s">
        <v>28</v>
      </c>
      <c r="I611">
        <v>1</v>
      </c>
      <c r="J611" s="1" t="str">
        <f>+VLOOKUP(bloques1a3[[#This Row],[respuesta]],respuestas.emociones[],2,0)</f>
        <v>neutra</v>
      </c>
      <c r="K611" s="1">
        <f>+VLOOKUP(bloques1a3[[#This Row],[niño]],BD.niños[[Código]:[edad]],5,0)</f>
        <v>7</v>
      </c>
      <c r="L611" s="1">
        <f>+IF(bloques1a3[[#This Row],[correcta]]=bloques1a3[[#This Row],[respuesta]],1,0)</f>
        <v>1</v>
      </c>
      <c r="M611" s="1">
        <f>+IF(bloques1a3[[#This Row],[Sexo]]="F",1,0)</f>
        <v>0</v>
      </c>
    </row>
    <row r="612" spans="1:13" x14ac:dyDescent="0.55000000000000004">
      <c r="A612">
        <v>20</v>
      </c>
      <c r="B612" s="1" t="s">
        <v>400</v>
      </c>
      <c r="C612" s="1" t="s">
        <v>2</v>
      </c>
      <c r="D612">
        <v>1</v>
      </c>
      <c r="E612" s="1" t="s">
        <v>44</v>
      </c>
      <c r="F612">
        <v>1</v>
      </c>
      <c r="G612" s="1" t="s">
        <v>376</v>
      </c>
      <c r="H612" s="1" t="s">
        <v>29</v>
      </c>
      <c r="I612">
        <v>1</v>
      </c>
      <c r="J612" s="1" t="str">
        <f>+VLOOKUP(bloques1a3[[#This Row],[respuesta]],respuestas.emociones[],2,0)</f>
        <v>neutra</v>
      </c>
      <c r="K612" s="1">
        <f>+VLOOKUP(bloques1a3[[#This Row],[niño]],BD.niños[[Código]:[edad]],5,0)</f>
        <v>7</v>
      </c>
      <c r="L612" s="1">
        <f>+IF(bloques1a3[[#This Row],[correcta]]=bloques1a3[[#This Row],[respuesta]],1,0)</f>
        <v>1</v>
      </c>
      <c r="M612" s="1">
        <f>+IF(bloques1a3[[#This Row],[Sexo]]="F",1,0)</f>
        <v>1</v>
      </c>
    </row>
    <row r="613" spans="1:13" x14ac:dyDescent="0.55000000000000004">
      <c r="A613">
        <v>20</v>
      </c>
      <c r="B613" s="1" t="s">
        <v>400</v>
      </c>
      <c r="C613" s="1" t="s">
        <v>2</v>
      </c>
      <c r="D613">
        <v>1</v>
      </c>
      <c r="E613" s="1" t="s">
        <v>48</v>
      </c>
      <c r="F613">
        <v>1</v>
      </c>
      <c r="G613" s="1" t="s">
        <v>376</v>
      </c>
      <c r="H613" s="1" t="s">
        <v>29</v>
      </c>
      <c r="I613">
        <v>1</v>
      </c>
      <c r="J613" s="1" t="str">
        <f>+VLOOKUP(bloques1a3[[#This Row],[respuesta]],respuestas.emociones[],2,0)</f>
        <v>neutra</v>
      </c>
      <c r="K613" s="1">
        <f>+VLOOKUP(bloques1a3[[#This Row],[niño]],BD.niños[[Código]:[edad]],5,0)</f>
        <v>7</v>
      </c>
      <c r="L613" s="1">
        <f>+IF(bloques1a3[[#This Row],[correcta]]=bloques1a3[[#This Row],[respuesta]],1,0)</f>
        <v>1</v>
      </c>
      <c r="M613" s="1">
        <f>+IF(bloques1a3[[#This Row],[Sexo]]="F",1,0)</f>
        <v>1</v>
      </c>
    </row>
    <row r="614" spans="1:13" x14ac:dyDescent="0.55000000000000004">
      <c r="A614">
        <v>20</v>
      </c>
      <c r="B614" s="1" t="s">
        <v>400</v>
      </c>
      <c r="C614" s="1" t="s">
        <v>2</v>
      </c>
      <c r="D614">
        <v>1</v>
      </c>
      <c r="E614" s="1" t="s">
        <v>52</v>
      </c>
      <c r="F614">
        <v>1</v>
      </c>
      <c r="G614" s="1" t="s">
        <v>376</v>
      </c>
      <c r="H614" s="1" t="s">
        <v>29</v>
      </c>
      <c r="I614">
        <v>1</v>
      </c>
      <c r="J614" s="1" t="str">
        <f>+VLOOKUP(bloques1a3[[#This Row],[respuesta]],respuestas.emociones[],2,0)</f>
        <v>neutra</v>
      </c>
      <c r="K614" s="1">
        <f>+VLOOKUP(bloques1a3[[#This Row],[niño]],BD.niños[[Código]:[edad]],5,0)</f>
        <v>7</v>
      </c>
      <c r="L614" s="1">
        <f>+IF(bloques1a3[[#This Row],[correcta]]=bloques1a3[[#This Row],[respuesta]],1,0)</f>
        <v>1</v>
      </c>
      <c r="M614" s="1">
        <f>+IF(bloques1a3[[#This Row],[Sexo]]="F",1,0)</f>
        <v>1</v>
      </c>
    </row>
    <row r="615" spans="1:13" x14ac:dyDescent="0.55000000000000004">
      <c r="A615">
        <v>20</v>
      </c>
      <c r="B615" s="1" t="s">
        <v>400</v>
      </c>
      <c r="C615" s="1" t="s">
        <v>2</v>
      </c>
      <c r="D615">
        <v>1</v>
      </c>
      <c r="E615" s="1" t="s">
        <v>56</v>
      </c>
      <c r="F615">
        <v>1</v>
      </c>
      <c r="G615" s="1" t="s">
        <v>376</v>
      </c>
      <c r="H615" s="1" t="s">
        <v>29</v>
      </c>
      <c r="I615">
        <v>1</v>
      </c>
      <c r="J615" s="1" t="str">
        <f>+VLOOKUP(bloques1a3[[#This Row],[respuesta]],respuestas.emociones[],2,0)</f>
        <v>neutra</v>
      </c>
      <c r="K615" s="1">
        <f>+VLOOKUP(bloques1a3[[#This Row],[niño]],BD.niños[[Código]:[edad]],5,0)</f>
        <v>8</v>
      </c>
      <c r="L615" s="1">
        <f>+IF(bloques1a3[[#This Row],[correcta]]=bloques1a3[[#This Row],[respuesta]],1,0)</f>
        <v>1</v>
      </c>
      <c r="M615" s="1">
        <f>+IF(bloques1a3[[#This Row],[Sexo]]="F",1,0)</f>
        <v>1</v>
      </c>
    </row>
    <row r="616" spans="1:13" x14ac:dyDescent="0.55000000000000004">
      <c r="A616">
        <v>20</v>
      </c>
      <c r="B616" s="1" t="s">
        <v>400</v>
      </c>
      <c r="C616" s="1" t="s">
        <v>2</v>
      </c>
      <c r="D616">
        <v>1</v>
      </c>
      <c r="E616" s="1" t="s">
        <v>60</v>
      </c>
      <c r="F616">
        <v>1</v>
      </c>
      <c r="G616" s="1" t="s">
        <v>377</v>
      </c>
      <c r="H616" s="1" t="s">
        <v>28</v>
      </c>
      <c r="I616">
        <v>1</v>
      </c>
      <c r="J616" s="1" t="str">
        <f>+VLOOKUP(bloques1a3[[#This Row],[respuesta]],respuestas.emociones[],2,0)</f>
        <v>neutra</v>
      </c>
      <c r="K616" s="1">
        <f>+VLOOKUP(bloques1a3[[#This Row],[niño]],BD.niños[[Código]:[edad]],5,0)</f>
        <v>10</v>
      </c>
      <c r="L616" s="1">
        <f>+IF(bloques1a3[[#This Row],[correcta]]=bloques1a3[[#This Row],[respuesta]],1,0)</f>
        <v>1</v>
      </c>
      <c r="M616" s="1">
        <f>+IF(bloques1a3[[#This Row],[Sexo]]="F",1,0)</f>
        <v>0</v>
      </c>
    </row>
    <row r="617" spans="1:13" x14ac:dyDescent="0.55000000000000004">
      <c r="A617">
        <v>20</v>
      </c>
      <c r="B617" s="1" t="s">
        <v>400</v>
      </c>
      <c r="C617" s="1" t="s">
        <v>2</v>
      </c>
      <c r="D617">
        <v>1</v>
      </c>
      <c r="E617" s="1" t="s">
        <v>64</v>
      </c>
      <c r="F617">
        <v>1</v>
      </c>
      <c r="G617" s="1" t="s">
        <v>377</v>
      </c>
      <c r="H617" s="1" t="s">
        <v>29</v>
      </c>
      <c r="I617">
        <v>1</v>
      </c>
      <c r="J617" s="1" t="str">
        <f>+VLOOKUP(bloques1a3[[#This Row],[respuesta]],respuestas.emociones[],2,0)</f>
        <v>neutra</v>
      </c>
      <c r="K617" s="1">
        <f>+VLOOKUP(bloques1a3[[#This Row],[niño]],BD.niños[[Código]:[edad]],5,0)</f>
        <v>9</v>
      </c>
      <c r="L617" s="1">
        <f>+IF(bloques1a3[[#This Row],[correcta]]=bloques1a3[[#This Row],[respuesta]],1,0)</f>
        <v>1</v>
      </c>
      <c r="M617" s="1">
        <f>+IF(bloques1a3[[#This Row],[Sexo]]="F",1,0)</f>
        <v>1</v>
      </c>
    </row>
    <row r="618" spans="1:13" x14ac:dyDescent="0.55000000000000004">
      <c r="A618">
        <v>20</v>
      </c>
      <c r="B618" s="1" t="s">
        <v>400</v>
      </c>
      <c r="C618" s="1" t="s">
        <v>2</v>
      </c>
      <c r="D618">
        <v>1</v>
      </c>
      <c r="E618" s="1" t="s">
        <v>68</v>
      </c>
      <c r="F618">
        <v>1</v>
      </c>
      <c r="G618" s="1" t="s">
        <v>377</v>
      </c>
      <c r="H618" s="1" t="s">
        <v>28</v>
      </c>
      <c r="I618">
        <v>1</v>
      </c>
      <c r="J618" s="1" t="str">
        <f>+VLOOKUP(bloques1a3[[#This Row],[respuesta]],respuestas.emociones[],2,0)</f>
        <v>neutra</v>
      </c>
      <c r="K618" s="1">
        <f>+VLOOKUP(bloques1a3[[#This Row],[niño]],BD.niños[[Código]:[edad]],5,0)</f>
        <v>10</v>
      </c>
      <c r="L618" s="1">
        <f>+IF(bloques1a3[[#This Row],[correcta]]=bloques1a3[[#This Row],[respuesta]],1,0)</f>
        <v>1</v>
      </c>
      <c r="M618" s="1">
        <f>+IF(bloques1a3[[#This Row],[Sexo]]="F",1,0)</f>
        <v>0</v>
      </c>
    </row>
    <row r="619" spans="1:13" x14ac:dyDescent="0.55000000000000004">
      <c r="A619">
        <v>20</v>
      </c>
      <c r="B619" s="1" t="s">
        <v>400</v>
      </c>
      <c r="C619" s="1" t="s">
        <v>2</v>
      </c>
      <c r="D619">
        <v>1</v>
      </c>
      <c r="E619" s="1" t="s">
        <v>72</v>
      </c>
      <c r="F619">
        <v>1</v>
      </c>
      <c r="G619" s="1" t="s">
        <v>377</v>
      </c>
      <c r="H619" s="1" t="s">
        <v>29</v>
      </c>
      <c r="I619">
        <v>1</v>
      </c>
      <c r="J619" s="1" t="str">
        <f>+VLOOKUP(bloques1a3[[#This Row],[respuesta]],respuestas.emociones[],2,0)</f>
        <v>neutra</v>
      </c>
      <c r="K619" s="1">
        <f>+VLOOKUP(bloques1a3[[#This Row],[niño]],BD.niños[[Código]:[edad]],5,0)</f>
        <v>9</v>
      </c>
      <c r="L619" s="1">
        <f>+IF(bloques1a3[[#This Row],[correcta]]=bloques1a3[[#This Row],[respuesta]],1,0)</f>
        <v>1</v>
      </c>
      <c r="M619" s="1">
        <f>+IF(bloques1a3[[#This Row],[Sexo]]="F",1,0)</f>
        <v>1</v>
      </c>
    </row>
    <row r="620" spans="1:13" x14ac:dyDescent="0.55000000000000004">
      <c r="A620">
        <v>20</v>
      </c>
      <c r="B620" s="1" t="s">
        <v>400</v>
      </c>
      <c r="C620" s="1" t="s">
        <v>2</v>
      </c>
      <c r="D620">
        <v>1</v>
      </c>
      <c r="E620" s="1" t="s">
        <v>75</v>
      </c>
      <c r="F620">
        <v>1</v>
      </c>
      <c r="G620" s="1" t="s">
        <v>377</v>
      </c>
      <c r="H620" s="1" t="s">
        <v>29</v>
      </c>
      <c r="I620">
        <v>1</v>
      </c>
      <c r="J620" s="1" t="str">
        <f>+VLOOKUP(bloques1a3[[#This Row],[respuesta]],respuestas.emociones[],2,0)</f>
        <v>neutra</v>
      </c>
      <c r="K620" s="1">
        <f>+VLOOKUP(bloques1a3[[#This Row],[niño]],BD.niños[[Código]:[edad]],5,0)</f>
        <v>10</v>
      </c>
      <c r="L620" s="1">
        <f>+IF(bloques1a3[[#This Row],[correcta]]=bloques1a3[[#This Row],[respuesta]],1,0)</f>
        <v>1</v>
      </c>
      <c r="M620" s="1">
        <f>+IF(bloques1a3[[#This Row],[Sexo]]="F",1,0)</f>
        <v>1</v>
      </c>
    </row>
    <row r="621" spans="1:13" x14ac:dyDescent="0.55000000000000004">
      <c r="A621">
        <v>20</v>
      </c>
      <c r="B621" s="1" t="s">
        <v>400</v>
      </c>
      <c r="C621" s="1" t="s">
        <v>2</v>
      </c>
      <c r="D621">
        <v>1</v>
      </c>
      <c r="E621" s="1" t="s">
        <v>78</v>
      </c>
      <c r="F621">
        <v>3</v>
      </c>
      <c r="G621" s="1" t="s">
        <v>375</v>
      </c>
      <c r="H621" s="1" t="s">
        <v>28</v>
      </c>
      <c r="I621">
        <v>1</v>
      </c>
      <c r="J621" s="1" t="str">
        <f>+VLOOKUP(bloques1a3[[#This Row],[respuesta]],respuestas.emociones[],2,0)</f>
        <v>tristeza</v>
      </c>
      <c r="K621" s="1">
        <f>+VLOOKUP(bloques1a3[[#This Row],[niño]],BD.niños[[Código]:[edad]],5,0)</f>
        <v>6</v>
      </c>
      <c r="L621" s="1">
        <f>+IF(bloques1a3[[#This Row],[correcta]]=bloques1a3[[#This Row],[respuesta]],1,0)</f>
        <v>0</v>
      </c>
      <c r="M621" s="1">
        <f>+IF(bloques1a3[[#This Row],[Sexo]]="F",1,0)</f>
        <v>0</v>
      </c>
    </row>
    <row r="622" spans="1:13" x14ac:dyDescent="0.55000000000000004">
      <c r="A622">
        <v>20</v>
      </c>
      <c r="B622" s="1" t="s">
        <v>400</v>
      </c>
      <c r="C622" s="1" t="s">
        <v>2</v>
      </c>
      <c r="D622">
        <v>1</v>
      </c>
      <c r="E622" s="1" t="s">
        <v>82</v>
      </c>
      <c r="F622">
        <v>3</v>
      </c>
      <c r="G622" s="1" t="s">
        <v>375</v>
      </c>
      <c r="H622" s="1" t="s">
        <v>29</v>
      </c>
      <c r="I622">
        <v>1</v>
      </c>
      <c r="J622" s="1" t="str">
        <f>+VLOOKUP(bloques1a3[[#This Row],[respuesta]],respuestas.emociones[],2,0)</f>
        <v>tristeza</v>
      </c>
      <c r="K622" s="1">
        <f>+VLOOKUP(bloques1a3[[#This Row],[niño]],BD.niños[[Código]:[edad]],5,0)</f>
        <v>6</v>
      </c>
      <c r="L622" s="1">
        <f>+IF(bloques1a3[[#This Row],[correcta]]=bloques1a3[[#This Row],[respuesta]],1,0)</f>
        <v>0</v>
      </c>
      <c r="M622" s="1">
        <f>+IF(bloques1a3[[#This Row],[Sexo]]="F",1,0)</f>
        <v>1</v>
      </c>
    </row>
    <row r="623" spans="1:13" x14ac:dyDescent="0.55000000000000004">
      <c r="A623">
        <v>20</v>
      </c>
      <c r="B623" s="1" t="s">
        <v>400</v>
      </c>
      <c r="C623" s="1" t="s">
        <v>2</v>
      </c>
      <c r="D623">
        <v>1</v>
      </c>
      <c r="E623" s="1" t="s">
        <v>85</v>
      </c>
      <c r="F623">
        <v>3</v>
      </c>
      <c r="G623" s="1" t="s">
        <v>375</v>
      </c>
      <c r="H623" s="1" t="s">
        <v>28</v>
      </c>
      <c r="I623">
        <v>1</v>
      </c>
      <c r="J623" s="1" t="str">
        <f>+VLOOKUP(bloques1a3[[#This Row],[respuesta]],respuestas.emociones[],2,0)</f>
        <v>tristeza</v>
      </c>
      <c r="K623" s="1">
        <f>+VLOOKUP(bloques1a3[[#This Row],[niño]],BD.niños[[Código]:[edad]],5,0)</f>
        <v>6</v>
      </c>
      <c r="L623" s="1">
        <f>+IF(bloques1a3[[#This Row],[correcta]]=bloques1a3[[#This Row],[respuesta]],1,0)</f>
        <v>0</v>
      </c>
      <c r="M623" s="1">
        <f>+IF(bloques1a3[[#This Row],[Sexo]]="F",1,0)</f>
        <v>0</v>
      </c>
    </row>
    <row r="624" spans="1:13" x14ac:dyDescent="0.55000000000000004">
      <c r="A624">
        <v>20</v>
      </c>
      <c r="B624" s="1" t="s">
        <v>400</v>
      </c>
      <c r="C624" s="1" t="s">
        <v>2</v>
      </c>
      <c r="D624">
        <v>1</v>
      </c>
      <c r="E624" s="1" t="s">
        <v>184</v>
      </c>
      <c r="F624">
        <v>1</v>
      </c>
      <c r="G624" s="1" t="s">
        <v>376</v>
      </c>
      <c r="H624" s="1" t="s">
        <v>28</v>
      </c>
      <c r="I624">
        <v>1</v>
      </c>
      <c r="J624" s="1" t="str">
        <f>+VLOOKUP(bloques1a3[[#This Row],[respuesta]],respuestas.emociones[],2,0)</f>
        <v>neutra</v>
      </c>
      <c r="K624" s="1">
        <f>+VLOOKUP(bloques1a3[[#This Row],[niño]],BD.niños[[Código]:[edad]],5,0)</f>
        <v>7</v>
      </c>
      <c r="L624" s="1">
        <f>+IF(bloques1a3[[#This Row],[correcta]]=bloques1a3[[#This Row],[respuesta]],1,0)</f>
        <v>1</v>
      </c>
      <c r="M624" s="1">
        <f>+IF(bloques1a3[[#This Row],[Sexo]]="F",1,0)</f>
        <v>0</v>
      </c>
    </row>
    <row r="625" spans="1:13" x14ac:dyDescent="0.55000000000000004">
      <c r="A625">
        <v>20</v>
      </c>
      <c r="B625" s="1" t="s">
        <v>400</v>
      </c>
      <c r="C625" s="1" t="s">
        <v>2</v>
      </c>
      <c r="D625">
        <v>1</v>
      </c>
      <c r="E625" s="1" t="s">
        <v>187</v>
      </c>
      <c r="F625">
        <v>1</v>
      </c>
      <c r="G625" s="1" t="s">
        <v>376</v>
      </c>
      <c r="H625" s="1" t="s">
        <v>29</v>
      </c>
      <c r="I625">
        <v>1</v>
      </c>
      <c r="J625" s="1" t="str">
        <f>+VLOOKUP(bloques1a3[[#This Row],[respuesta]],respuestas.emociones[],2,0)</f>
        <v>neutra</v>
      </c>
      <c r="K625" s="1">
        <f>+VLOOKUP(bloques1a3[[#This Row],[niño]],BD.niños[[Código]:[edad]],5,0)</f>
        <v>8</v>
      </c>
      <c r="L625" s="1">
        <f>+IF(bloques1a3[[#This Row],[correcta]]=bloques1a3[[#This Row],[respuesta]],1,0)</f>
        <v>1</v>
      </c>
      <c r="M625" s="1">
        <f>+IF(bloques1a3[[#This Row],[Sexo]]="F",1,0)</f>
        <v>1</v>
      </c>
    </row>
    <row r="626" spans="1:13" x14ac:dyDescent="0.55000000000000004">
      <c r="A626">
        <v>20</v>
      </c>
      <c r="B626" s="1" t="s">
        <v>400</v>
      </c>
      <c r="C626" s="1" t="s">
        <v>2</v>
      </c>
      <c r="D626">
        <v>1</v>
      </c>
      <c r="E626" s="1" t="s">
        <v>192</v>
      </c>
      <c r="F626">
        <v>1</v>
      </c>
      <c r="G626" s="1" t="s">
        <v>376</v>
      </c>
      <c r="H626" s="1" t="s">
        <v>28</v>
      </c>
      <c r="I626">
        <v>1</v>
      </c>
      <c r="J626" s="1" t="str">
        <f>+VLOOKUP(bloques1a3[[#This Row],[respuesta]],respuestas.emociones[],2,0)</f>
        <v>neutra</v>
      </c>
      <c r="K626" s="1">
        <f>+VLOOKUP(bloques1a3[[#This Row],[niño]],BD.niños[[Código]:[edad]],5,0)</f>
        <v>7</v>
      </c>
      <c r="L626" s="1">
        <f>+IF(bloques1a3[[#This Row],[correcta]]=bloques1a3[[#This Row],[respuesta]],1,0)</f>
        <v>1</v>
      </c>
      <c r="M626" s="1">
        <f>+IF(bloques1a3[[#This Row],[Sexo]]="F",1,0)</f>
        <v>0</v>
      </c>
    </row>
    <row r="627" spans="1:13" x14ac:dyDescent="0.55000000000000004">
      <c r="A627">
        <v>20</v>
      </c>
      <c r="B627" s="1" t="s">
        <v>400</v>
      </c>
      <c r="C627" s="1" t="s">
        <v>2</v>
      </c>
      <c r="D627">
        <v>1</v>
      </c>
      <c r="E627" s="1" t="s">
        <v>195</v>
      </c>
      <c r="F627">
        <v>1</v>
      </c>
      <c r="G627" s="1" t="s">
        <v>377</v>
      </c>
      <c r="H627" s="1" t="s">
        <v>28</v>
      </c>
      <c r="I627">
        <v>1</v>
      </c>
      <c r="J627" s="1" t="str">
        <f>+VLOOKUP(bloques1a3[[#This Row],[respuesta]],respuestas.emociones[],2,0)</f>
        <v>neutra</v>
      </c>
      <c r="K627" s="1">
        <f>+VLOOKUP(bloques1a3[[#This Row],[niño]],BD.niños[[Código]:[edad]],5,0)</f>
        <v>10</v>
      </c>
      <c r="L627" s="1">
        <f>+IF(bloques1a3[[#This Row],[correcta]]=bloques1a3[[#This Row],[respuesta]],1,0)</f>
        <v>1</v>
      </c>
      <c r="M627" s="1">
        <f>+IF(bloques1a3[[#This Row],[Sexo]]="F",1,0)</f>
        <v>0</v>
      </c>
    </row>
    <row r="628" spans="1:13" x14ac:dyDescent="0.55000000000000004">
      <c r="A628">
        <v>20</v>
      </c>
      <c r="B628" s="1" t="s">
        <v>400</v>
      </c>
      <c r="C628" s="1" t="s">
        <v>2</v>
      </c>
      <c r="D628">
        <v>1</v>
      </c>
      <c r="E628" s="1" t="s">
        <v>199</v>
      </c>
      <c r="F628">
        <v>1</v>
      </c>
      <c r="G628" s="1" t="s">
        <v>377</v>
      </c>
      <c r="H628" s="1" t="s">
        <v>28</v>
      </c>
      <c r="I628">
        <v>1</v>
      </c>
      <c r="J628" s="1" t="str">
        <f>+VLOOKUP(bloques1a3[[#This Row],[respuesta]],respuestas.emociones[],2,0)</f>
        <v>neutra</v>
      </c>
      <c r="K628" s="1">
        <f>+VLOOKUP(bloques1a3[[#This Row],[niño]],BD.niños[[Código]:[edad]],5,0)</f>
        <v>9</v>
      </c>
      <c r="L628" s="1">
        <f>+IF(bloques1a3[[#This Row],[correcta]]=bloques1a3[[#This Row],[respuesta]],1,0)</f>
        <v>1</v>
      </c>
      <c r="M628" s="1">
        <f>+IF(bloques1a3[[#This Row],[Sexo]]="F",1,0)</f>
        <v>0</v>
      </c>
    </row>
    <row r="629" spans="1:13" x14ac:dyDescent="0.55000000000000004">
      <c r="A629">
        <v>20</v>
      </c>
      <c r="B629" s="1" t="s">
        <v>400</v>
      </c>
      <c r="C629" s="1" t="s">
        <v>2</v>
      </c>
      <c r="D629">
        <v>1</v>
      </c>
      <c r="E629" s="1" t="s">
        <v>203</v>
      </c>
      <c r="F629">
        <v>1</v>
      </c>
      <c r="G629" s="1" t="s">
        <v>377</v>
      </c>
      <c r="H629" s="1" t="s">
        <v>29</v>
      </c>
      <c r="I629">
        <v>1</v>
      </c>
      <c r="J629" s="1" t="str">
        <f>+VLOOKUP(bloques1a3[[#This Row],[respuesta]],respuestas.emociones[],2,0)</f>
        <v>neutra</v>
      </c>
      <c r="K629" s="1">
        <f>+VLOOKUP(bloques1a3[[#This Row],[niño]],BD.niños[[Código]:[edad]],5,0)</f>
        <v>9</v>
      </c>
      <c r="L629" s="1">
        <f>+IF(bloques1a3[[#This Row],[correcta]]=bloques1a3[[#This Row],[respuesta]],1,0)</f>
        <v>1</v>
      </c>
      <c r="M629" s="1">
        <f>+IF(bloques1a3[[#This Row],[Sexo]]="F",1,0)</f>
        <v>1</v>
      </c>
    </row>
    <row r="630" spans="1:13" x14ac:dyDescent="0.55000000000000004">
      <c r="A630">
        <v>20</v>
      </c>
      <c r="B630" s="1" t="s">
        <v>400</v>
      </c>
      <c r="C630" s="1" t="s">
        <v>2</v>
      </c>
      <c r="D630">
        <v>1</v>
      </c>
      <c r="E630" s="1" t="s">
        <v>206</v>
      </c>
      <c r="F630">
        <v>1</v>
      </c>
      <c r="G630" s="1" t="s">
        <v>377</v>
      </c>
      <c r="H630" s="1" t="s">
        <v>29</v>
      </c>
      <c r="I630">
        <v>1</v>
      </c>
      <c r="J630" s="1" t="str">
        <f>+VLOOKUP(bloques1a3[[#This Row],[respuesta]],respuestas.emociones[],2,0)</f>
        <v>neutra</v>
      </c>
      <c r="K630" s="1">
        <f>+VLOOKUP(bloques1a3[[#This Row],[niño]],BD.niños[[Código]:[edad]],5,0)</f>
        <v>10</v>
      </c>
      <c r="L630" s="1">
        <f>+IF(bloques1a3[[#This Row],[correcta]]=bloques1a3[[#This Row],[respuesta]],1,0)</f>
        <v>1</v>
      </c>
      <c r="M630" s="1">
        <f>+IF(bloques1a3[[#This Row],[Sexo]]="F",1,0)</f>
        <v>1</v>
      </c>
    </row>
    <row r="631" spans="1:13" x14ac:dyDescent="0.55000000000000004">
      <c r="A631">
        <v>20</v>
      </c>
      <c r="B631" s="1" t="s">
        <v>400</v>
      </c>
      <c r="C631" s="1" t="s">
        <v>2</v>
      </c>
      <c r="D631">
        <v>1</v>
      </c>
      <c r="E631" s="1" t="s">
        <v>210</v>
      </c>
      <c r="F631">
        <v>1</v>
      </c>
      <c r="G631" s="1" t="s">
        <v>376</v>
      </c>
      <c r="H631" s="1" t="s">
        <v>28</v>
      </c>
      <c r="I631">
        <v>1</v>
      </c>
      <c r="J631" s="1" t="str">
        <f>+VLOOKUP(bloques1a3[[#This Row],[respuesta]],respuestas.emociones[],2,0)</f>
        <v>neutra</v>
      </c>
      <c r="K631" s="1">
        <f>+VLOOKUP(bloques1a3[[#This Row],[niño]],BD.niños[[Código]:[edad]],5,0)</f>
        <v>7</v>
      </c>
      <c r="L631" s="1">
        <f>+IF(bloques1a3[[#This Row],[correcta]]=bloques1a3[[#This Row],[respuesta]],1,0)</f>
        <v>1</v>
      </c>
      <c r="M631" s="1">
        <f>+IF(bloques1a3[[#This Row],[Sexo]]="F",1,0)</f>
        <v>0</v>
      </c>
    </row>
    <row r="632" spans="1:13" x14ac:dyDescent="0.55000000000000004">
      <c r="A632">
        <v>20</v>
      </c>
      <c r="B632" s="1" t="s">
        <v>400</v>
      </c>
      <c r="C632" s="1" t="s">
        <v>2</v>
      </c>
      <c r="D632">
        <v>1</v>
      </c>
      <c r="E632" s="1" t="s">
        <v>274</v>
      </c>
      <c r="F632">
        <v>6</v>
      </c>
      <c r="G632" s="1" t="s">
        <v>375</v>
      </c>
      <c r="H632" s="1" t="s">
        <v>28</v>
      </c>
      <c r="I632">
        <v>1</v>
      </c>
      <c r="J632" s="1" t="str">
        <f>+VLOOKUP(bloques1a3[[#This Row],[respuesta]],respuestas.emociones[],2,0)</f>
        <v>sorpresa</v>
      </c>
      <c r="K632" s="1">
        <f>+VLOOKUP(bloques1a3[[#This Row],[niño]],BD.niños[[Código]:[edad]],5,0)</f>
        <v>6</v>
      </c>
      <c r="L632" s="1">
        <f>+IF(bloques1a3[[#This Row],[correcta]]=bloques1a3[[#This Row],[respuesta]],1,0)</f>
        <v>0</v>
      </c>
      <c r="M632" s="1">
        <f>+IF(bloques1a3[[#This Row],[Sexo]]="F",1,0)</f>
        <v>0</v>
      </c>
    </row>
    <row r="633" spans="1:13" x14ac:dyDescent="0.55000000000000004">
      <c r="A633">
        <v>20</v>
      </c>
      <c r="B633" s="1" t="s">
        <v>400</v>
      </c>
      <c r="C633" s="1" t="s">
        <v>2</v>
      </c>
      <c r="D633">
        <v>1</v>
      </c>
      <c r="E633" s="1" t="s">
        <v>276</v>
      </c>
      <c r="F633">
        <v>1</v>
      </c>
      <c r="G633" s="1" t="s">
        <v>375</v>
      </c>
      <c r="H633" s="1" t="s">
        <v>28</v>
      </c>
      <c r="I633">
        <v>1</v>
      </c>
      <c r="J633" s="1" t="str">
        <f>+VLOOKUP(bloques1a3[[#This Row],[respuesta]],respuestas.emociones[],2,0)</f>
        <v>neutra</v>
      </c>
      <c r="K633" s="1">
        <f>+VLOOKUP(bloques1a3[[#This Row],[niño]],BD.niños[[Código]:[edad]],5,0)</f>
        <v>6</v>
      </c>
      <c r="L633" s="1">
        <f>+IF(bloques1a3[[#This Row],[correcta]]=bloques1a3[[#This Row],[respuesta]],1,0)</f>
        <v>1</v>
      </c>
      <c r="M633" s="1">
        <f>+IF(bloques1a3[[#This Row],[Sexo]]="F",1,0)</f>
        <v>0</v>
      </c>
    </row>
    <row r="634" spans="1:13" x14ac:dyDescent="0.55000000000000004">
      <c r="A634">
        <v>20</v>
      </c>
      <c r="B634" s="1" t="s">
        <v>400</v>
      </c>
      <c r="C634" s="1" t="s">
        <v>2</v>
      </c>
      <c r="D634">
        <v>1</v>
      </c>
      <c r="E634" s="1" t="s">
        <v>279</v>
      </c>
      <c r="F634">
        <v>7</v>
      </c>
      <c r="G634" s="1" t="s">
        <v>376</v>
      </c>
      <c r="H634" s="1" t="s">
        <v>29</v>
      </c>
      <c r="I634">
        <v>1</v>
      </c>
      <c r="J634" s="1" t="str">
        <f>+VLOOKUP(bloques1a3[[#This Row],[respuesta]],respuestas.emociones[],2,0)</f>
        <v>asco</v>
      </c>
      <c r="K634" s="1">
        <f>+VLOOKUP(bloques1a3[[#This Row],[niño]],BD.niños[[Código]:[edad]],5,0)</f>
        <v>7</v>
      </c>
      <c r="L634" s="1">
        <f>+IF(bloques1a3[[#This Row],[correcta]]=bloques1a3[[#This Row],[respuesta]],1,0)</f>
        <v>0</v>
      </c>
      <c r="M634" s="1">
        <f>+IF(bloques1a3[[#This Row],[Sexo]]="F",1,0)</f>
        <v>1</v>
      </c>
    </row>
    <row r="635" spans="1:13" x14ac:dyDescent="0.55000000000000004">
      <c r="A635">
        <v>20</v>
      </c>
      <c r="B635" s="1" t="s">
        <v>400</v>
      </c>
      <c r="C635" s="1" t="s">
        <v>2</v>
      </c>
      <c r="D635">
        <v>1</v>
      </c>
      <c r="E635" s="1" t="s">
        <v>282</v>
      </c>
      <c r="F635">
        <v>1</v>
      </c>
      <c r="G635" s="1" t="s">
        <v>375</v>
      </c>
      <c r="H635" s="1" t="s">
        <v>29</v>
      </c>
      <c r="I635">
        <v>1</v>
      </c>
      <c r="J635" s="1" t="str">
        <f>+VLOOKUP(bloques1a3[[#This Row],[respuesta]],respuestas.emociones[],2,0)</f>
        <v>neutra</v>
      </c>
      <c r="K635" s="1">
        <f>+VLOOKUP(bloques1a3[[#This Row],[niño]],BD.niños[[Código]:[edad]],5,0)</f>
        <v>5</v>
      </c>
      <c r="L635" s="1">
        <f>+IF(bloques1a3[[#This Row],[correcta]]=bloques1a3[[#This Row],[respuesta]],1,0)</f>
        <v>1</v>
      </c>
      <c r="M635" s="1">
        <f>+IF(bloques1a3[[#This Row],[Sexo]]="F",1,0)</f>
        <v>1</v>
      </c>
    </row>
    <row r="636" spans="1:13" x14ac:dyDescent="0.55000000000000004">
      <c r="A636">
        <v>20</v>
      </c>
      <c r="B636" s="1" t="s">
        <v>400</v>
      </c>
      <c r="C636" s="1" t="s">
        <v>2</v>
      </c>
      <c r="D636">
        <v>1</v>
      </c>
      <c r="E636" s="1" t="s">
        <v>352</v>
      </c>
      <c r="F636">
        <v>1</v>
      </c>
      <c r="G636" s="1" t="s">
        <v>376</v>
      </c>
      <c r="H636" s="1" t="s">
        <v>29</v>
      </c>
      <c r="I636">
        <v>1</v>
      </c>
      <c r="J636" s="1" t="str">
        <f>+VLOOKUP(bloques1a3[[#This Row],[respuesta]],respuestas.emociones[],2,0)</f>
        <v>neutra</v>
      </c>
      <c r="K636" s="1">
        <f>+VLOOKUP(bloques1a3[[#This Row],[niño]],BD.niños[[Código]:[edad]],5,0)</f>
        <v>8</v>
      </c>
      <c r="L636" s="1">
        <f>+IF(bloques1a3[[#This Row],[correcta]]=bloques1a3[[#This Row],[respuesta]],1,0)</f>
        <v>1</v>
      </c>
      <c r="M636" s="1">
        <f>+IF(bloques1a3[[#This Row],[Sexo]]="F",1,0)</f>
        <v>1</v>
      </c>
    </row>
    <row r="637" spans="1:13" x14ac:dyDescent="0.55000000000000004">
      <c r="A637">
        <v>20</v>
      </c>
      <c r="B637" s="1" t="s">
        <v>400</v>
      </c>
      <c r="C637" s="1" t="s">
        <v>2</v>
      </c>
      <c r="D637">
        <v>1</v>
      </c>
      <c r="E637" s="1" t="s">
        <v>357</v>
      </c>
      <c r="F637">
        <v>1</v>
      </c>
      <c r="G637" s="1" t="s">
        <v>376</v>
      </c>
      <c r="H637" s="1" t="s">
        <v>28</v>
      </c>
      <c r="I637">
        <v>1</v>
      </c>
      <c r="J637" s="1" t="str">
        <f>+VLOOKUP(bloques1a3[[#This Row],[respuesta]],respuestas.emociones[],2,0)</f>
        <v>neutra</v>
      </c>
      <c r="K637" s="1">
        <f>+VLOOKUP(bloques1a3[[#This Row],[niño]],BD.niños[[Código]:[edad]],5,0)</f>
        <v>7</v>
      </c>
      <c r="L637" s="1">
        <f>+IF(bloques1a3[[#This Row],[correcta]]=bloques1a3[[#This Row],[respuesta]],1,0)</f>
        <v>1</v>
      </c>
      <c r="M637" s="1">
        <f>+IF(bloques1a3[[#This Row],[Sexo]]="F",1,0)</f>
        <v>0</v>
      </c>
    </row>
    <row r="638" spans="1:13" x14ac:dyDescent="0.55000000000000004">
      <c r="A638">
        <v>20</v>
      </c>
      <c r="B638" s="1" t="s">
        <v>400</v>
      </c>
      <c r="C638" s="1" t="s">
        <v>2</v>
      </c>
      <c r="D638">
        <v>1</v>
      </c>
      <c r="E638" s="1" t="s">
        <v>360</v>
      </c>
      <c r="F638">
        <v>1</v>
      </c>
      <c r="G638" s="1" t="s">
        <v>377</v>
      </c>
      <c r="H638" s="1" t="s">
        <v>28</v>
      </c>
      <c r="I638">
        <v>1</v>
      </c>
      <c r="J638" s="1" t="str">
        <f>+VLOOKUP(bloques1a3[[#This Row],[respuesta]],respuestas.emociones[],2,0)</f>
        <v>neutra</v>
      </c>
      <c r="K638" s="1">
        <f>+VLOOKUP(bloques1a3[[#This Row],[niño]],BD.niños[[Código]:[edad]],5,0)</f>
        <v>9</v>
      </c>
      <c r="L638" s="1">
        <f>+IF(bloques1a3[[#This Row],[correcta]]=bloques1a3[[#This Row],[respuesta]],1,0)</f>
        <v>1</v>
      </c>
      <c r="M638" s="1">
        <f>+IF(bloques1a3[[#This Row],[Sexo]]="F",1,0)</f>
        <v>0</v>
      </c>
    </row>
    <row r="639" spans="1:13" x14ac:dyDescent="0.55000000000000004">
      <c r="A639">
        <v>20</v>
      </c>
      <c r="B639" s="1" t="s">
        <v>400</v>
      </c>
      <c r="C639" s="1" t="s">
        <v>2</v>
      </c>
      <c r="D639">
        <v>1</v>
      </c>
      <c r="E639" s="1" t="s">
        <v>364</v>
      </c>
      <c r="F639">
        <v>1</v>
      </c>
      <c r="G639" s="1" t="s">
        <v>377</v>
      </c>
      <c r="H639" s="1" t="s">
        <v>28</v>
      </c>
      <c r="I639">
        <v>1</v>
      </c>
      <c r="J639" s="1" t="str">
        <f>+VLOOKUP(bloques1a3[[#This Row],[respuesta]],respuestas.emociones[],2,0)</f>
        <v>neutra</v>
      </c>
      <c r="K639" s="1">
        <f>+VLOOKUP(bloques1a3[[#This Row],[niño]],BD.niños[[Código]:[edad]],5,0)</f>
        <v>10</v>
      </c>
      <c r="L639" s="1">
        <f>+IF(bloques1a3[[#This Row],[correcta]]=bloques1a3[[#This Row],[respuesta]],1,0)</f>
        <v>1</v>
      </c>
      <c r="M639" s="1">
        <f>+IF(bloques1a3[[#This Row],[Sexo]]="F",1,0)</f>
        <v>0</v>
      </c>
    </row>
    <row r="640" spans="1:13" x14ac:dyDescent="0.55000000000000004">
      <c r="A640">
        <v>20</v>
      </c>
      <c r="B640" s="1" t="s">
        <v>400</v>
      </c>
      <c r="C640" s="1" t="s">
        <v>2</v>
      </c>
      <c r="D640">
        <v>1</v>
      </c>
      <c r="E640" s="1" t="s">
        <v>368</v>
      </c>
      <c r="F640">
        <v>1</v>
      </c>
      <c r="G640" s="1" t="s">
        <v>377</v>
      </c>
      <c r="H640" s="1" t="s">
        <v>28</v>
      </c>
      <c r="I640">
        <v>1</v>
      </c>
      <c r="J640" s="1" t="str">
        <f>+VLOOKUP(bloques1a3[[#This Row],[respuesta]],respuestas.emociones[],2,0)</f>
        <v>neutra</v>
      </c>
      <c r="K640" s="1">
        <f>+VLOOKUP(bloques1a3[[#This Row],[niño]],BD.niños[[Código]:[edad]],5,0)</f>
        <v>11</v>
      </c>
      <c r="L640" s="1">
        <f>+IF(bloques1a3[[#This Row],[correcta]]=bloques1a3[[#This Row],[respuesta]],1,0)</f>
        <v>1</v>
      </c>
      <c r="M640" s="1">
        <f>+IF(bloques1a3[[#This Row],[Sexo]]="F",1,0)</f>
        <v>0</v>
      </c>
    </row>
    <row r="641" spans="1:13" x14ac:dyDescent="0.55000000000000004">
      <c r="A641">
        <v>20</v>
      </c>
      <c r="B641" s="1" t="s">
        <v>400</v>
      </c>
      <c r="C641" s="1" t="s">
        <v>2</v>
      </c>
      <c r="D641">
        <v>1</v>
      </c>
      <c r="E641" s="1" t="s">
        <v>371</v>
      </c>
      <c r="F641">
        <v>1</v>
      </c>
      <c r="G641" s="1" t="s">
        <v>377</v>
      </c>
      <c r="H641" s="1" t="s">
        <v>29</v>
      </c>
      <c r="I641">
        <v>1</v>
      </c>
      <c r="J641" s="1" t="str">
        <f>+VLOOKUP(bloques1a3[[#This Row],[respuesta]],respuestas.emociones[],2,0)</f>
        <v>neutra</v>
      </c>
      <c r="K641" s="1">
        <f>+VLOOKUP(bloques1a3[[#This Row],[niño]],BD.niños[[Código]:[edad]],5,0)</f>
        <v>9</v>
      </c>
      <c r="L641" s="1">
        <f>+IF(bloques1a3[[#This Row],[correcta]]=bloques1a3[[#This Row],[respuesta]],1,0)</f>
        <v>1</v>
      </c>
      <c r="M641" s="1">
        <f>+IF(bloques1a3[[#This Row],[Sexo]]="F",1,0)</f>
        <v>1</v>
      </c>
    </row>
    <row r="642" spans="1:13" x14ac:dyDescent="0.55000000000000004">
      <c r="A642">
        <v>21</v>
      </c>
      <c r="B642" s="1" t="s">
        <v>401</v>
      </c>
      <c r="C642" s="1" t="s">
        <v>0</v>
      </c>
      <c r="D642">
        <v>7</v>
      </c>
      <c r="E642" s="1" t="s">
        <v>36</v>
      </c>
      <c r="F642">
        <v>3</v>
      </c>
      <c r="G642" s="1" t="s">
        <v>375</v>
      </c>
      <c r="H642" s="1" t="s">
        <v>28</v>
      </c>
      <c r="I642">
        <v>1</v>
      </c>
      <c r="J642" s="1" t="str">
        <f>+VLOOKUP(bloques1a3[[#This Row],[respuesta]],respuestas.emociones[],2,0)</f>
        <v>tristeza</v>
      </c>
      <c r="K642" s="1">
        <f>+VLOOKUP(bloques1a3[[#This Row],[niño]],BD.niños[[Código]:[edad]],5,0)</f>
        <v>5</v>
      </c>
      <c r="L642" s="1">
        <f>+IF(bloques1a3[[#This Row],[correcta]]=bloques1a3[[#This Row],[respuesta]],1,0)</f>
        <v>0</v>
      </c>
      <c r="M642" s="1">
        <f>+IF(bloques1a3[[#This Row],[Sexo]]="F",1,0)</f>
        <v>0</v>
      </c>
    </row>
    <row r="643" spans="1:13" x14ac:dyDescent="0.55000000000000004">
      <c r="A643">
        <v>21</v>
      </c>
      <c r="B643" s="1" t="s">
        <v>401</v>
      </c>
      <c r="C643" s="1" t="s">
        <v>0</v>
      </c>
      <c r="D643">
        <v>7</v>
      </c>
      <c r="E643" s="1" t="s">
        <v>40</v>
      </c>
      <c r="F643">
        <v>7</v>
      </c>
      <c r="G643" s="1" t="s">
        <v>376</v>
      </c>
      <c r="H643" s="1" t="s">
        <v>28</v>
      </c>
      <c r="I643">
        <v>1</v>
      </c>
      <c r="J643" s="1" t="str">
        <f>+VLOOKUP(bloques1a3[[#This Row],[respuesta]],respuestas.emociones[],2,0)</f>
        <v>asco</v>
      </c>
      <c r="K643" s="1">
        <f>+VLOOKUP(bloques1a3[[#This Row],[niño]],BD.niños[[Código]:[edad]],5,0)</f>
        <v>7</v>
      </c>
      <c r="L643" s="1">
        <f>+IF(bloques1a3[[#This Row],[correcta]]=bloques1a3[[#This Row],[respuesta]],1,0)</f>
        <v>1</v>
      </c>
      <c r="M643" s="1">
        <f>+IF(bloques1a3[[#This Row],[Sexo]]="F",1,0)</f>
        <v>0</v>
      </c>
    </row>
    <row r="644" spans="1:13" x14ac:dyDescent="0.55000000000000004">
      <c r="A644">
        <v>21</v>
      </c>
      <c r="B644" s="1" t="s">
        <v>401</v>
      </c>
      <c r="C644" s="1" t="s">
        <v>0</v>
      </c>
      <c r="D644">
        <v>7</v>
      </c>
      <c r="E644" s="1" t="s">
        <v>44</v>
      </c>
      <c r="F644">
        <v>5</v>
      </c>
      <c r="G644" s="1" t="s">
        <v>376</v>
      </c>
      <c r="H644" s="1" t="s">
        <v>29</v>
      </c>
      <c r="I644">
        <v>1</v>
      </c>
      <c r="J644" s="1" t="str">
        <f>+VLOOKUP(bloques1a3[[#This Row],[respuesta]],respuestas.emociones[],2,0)</f>
        <v>miedo</v>
      </c>
      <c r="K644" s="1">
        <f>+VLOOKUP(bloques1a3[[#This Row],[niño]],BD.niños[[Código]:[edad]],5,0)</f>
        <v>7</v>
      </c>
      <c r="L644" s="1">
        <f>+IF(bloques1a3[[#This Row],[correcta]]=bloques1a3[[#This Row],[respuesta]],1,0)</f>
        <v>0</v>
      </c>
      <c r="M644" s="1">
        <f>+IF(bloques1a3[[#This Row],[Sexo]]="F",1,0)</f>
        <v>1</v>
      </c>
    </row>
    <row r="645" spans="1:13" x14ac:dyDescent="0.55000000000000004">
      <c r="A645">
        <v>21</v>
      </c>
      <c r="B645" s="1" t="s">
        <v>401</v>
      </c>
      <c r="C645" s="1" t="s">
        <v>0</v>
      </c>
      <c r="D645">
        <v>7</v>
      </c>
      <c r="E645" s="1" t="s">
        <v>48</v>
      </c>
      <c r="F645">
        <v>7</v>
      </c>
      <c r="G645" s="1" t="s">
        <v>376</v>
      </c>
      <c r="H645" s="1" t="s">
        <v>29</v>
      </c>
      <c r="I645">
        <v>1</v>
      </c>
      <c r="J645" s="1" t="str">
        <f>+VLOOKUP(bloques1a3[[#This Row],[respuesta]],respuestas.emociones[],2,0)</f>
        <v>asco</v>
      </c>
      <c r="K645" s="1">
        <f>+VLOOKUP(bloques1a3[[#This Row],[niño]],BD.niños[[Código]:[edad]],5,0)</f>
        <v>7</v>
      </c>
      <c r="L645" s="1">
        <f>+IF(bloques1a3[[#This Row],[correcta]]=bloques1a3[[#This Row],[respuesta]],1,0)</f>
        <v>1</v>
      </c>
      <c r="M645" s="1">
        <f>+IF(bloques1a3[[#This Row],[Sexo]]="F",1,0)</f>
        <v>1</v>
      </c>
    </row>
    <row r="646" spans="1:13" x14ac:dyDescent="0.55000000000000004">
      <c r="A646">
        <v>21</v>
      </c>
      <c r="B646" s="1" t="s">
        <v>401</v>
      </c>
      <c r="C646" s="1" t="s">
        <v>0</v>
      </c>
      <c r="D646">
        <v>7</v>
      </c>
      <c r="E646" s="1" t="s">
        <v>52</v>
      </c>
      <c r="F646">
        <v>7</v>
      </c>
      <c r="G646" s="1" t="s">
        <v>376</v>
      </c>
      <c r="H646" s="1" t="s">
        <v>29</v>
      </c>
      <c r="I646">
        <v>1</v>
      </c>
      <c r="J646" s="1" t="str">
        <f>+VLOOKUP(bloques1a3[[#This Row],[respuesta]],respuestas.emociones[],2,0)</f>
        <v>asco</v>
      </c>
      <c r="K646" s="1">
        <f>+VLOOKUP(bloques1a3[[#This Row],[niño]],BD.niños[[Código]:[edad]],5,0)</f>
        <v>7</v>
      </c>
      <c r="L646" s="1">
        <f>+IF(bloques1a3[[#This Row],[correcta]]=bloques1a3[[#This Row],[respuesta]],1,0)</f>
        <v>1</v>
      </c>
      <c r="M646" s="1">
        <f>+IF(bloques1a3[[#This Row],[Sexo]]="F",1,0)</f>
        <v>1</v>
      </c>
    </row>
    <row r="647" spans="1:13" x14ac:dyDescent="0.55000000000000004">
      <c r="A647">
        <v>21</v>
      </c>
      <c r="B647" s="1" t="s">
        <v>401</v>
      </c>
      <c r="C647" s="1" t="s">
        <v>0</v>
      </c>
      <c r="D647">
        <v>7</v>
      </c>
      <c r="E647" s="1" t="s">
        <v>56</v>
      </c>
      <c r="F647">
        <v>7</v>
      </c>
      <c r="G647" s="1" t="s">
        <v>376</v>
      </c>
      <c r="H647" s="1" t="s">
        <v>29</v>
      </c>
      <c r="I647">
        <v>1</v>
      </c>
      <c r="J647" s="1" t="str">
        <f>+VLOOKUP(bloques1a3[[#This Row],[respuesta]],respuestas.emociones[],2,0)</f>
        <v>asco</v>
      </c>
      <c r="K647" s="1">
        <f>+VLOOKUP(bloques1a3[[#This Row],[niño]],BD.niños[[Código]:[edad]],5,0)</f>
        <v>8</v>
      </c>
      <c r="L647" s="1">
        <f>+IF(bloques1a3[[#This Row],[correcta]]=bloques1a3[[#This Row],[respuesta]],1,0)</f>
        <v>1</v>
      </c>
      <c r="M647" s="1">
        <f>+IF(bloques1a3[[#This Row],[Sexo]]="F",1,0)</f>
        <v>1</v>
      </c>
    </row>
    <row r="648" spans="1:13" x14ac:dyDescent="0.55000000000000004">
      <c r="A648">
        <v>21</v>
      </c>
      <c r="B648" s="1" t="s">
        <v>401</v>
      </c>
      <c r="C648" s="1" t="s">
        <v>0</v>
      </c>
      <c r="D648">
        <v>7</v>
      </c>
      <c r="E648" s="1" t="s">
        <v>60</v>
      </c>
      <c r="F648">
        <v>3</v>
      </c>
      <c r="G648" s="1" t="s">
        <v>377</v>
      </c>
      <c r="H648" s="1" t="s">
        <v>28</v>
      </c>
      <c r="I648">
        <v>1</v>
      </c>
      <c r="J648" s="1" t="str">
        <f>+VLOOKUP(bloques1a3[[#This Row],[respuesta]],respuestas.emociones[],2,0)</f>
        <v>tristeza</v>
      </c>
      <c r="K648" s="1">
        <f>+VLOOKUP(bloques1a3[[#This Row],[niño]],BD.niños[[Código]:[edad]],5,0)</f>
        <v>10</v>
      </c>
      <c r="L648" s="1">
        <f>+IF(bloques1a3[[#This Row],[correcta]]=bloques1a3[[#This Row],[respuesta]],1,0)</f>
        <v>0</v>
      </c>
      <c r="M648" s="1">
        <f>+IF(bloques1a3[[#This Row],[Sexo]]="F",1,0)</f>
        <v>0</v>
      </c>
    </row>
    <row r="649" spans="1:13" x14ac:dyDescent="0.55000000000000004">
      <c r="A649">
        <v>21</v>
      </c>
      <c r="B649" s="1" t="s">
        <v>401</v>
      </c>
      <c r="C649" s="1" t="s">
        <v>0</v>
      </c>
      <c r="D649">
        <v>7</v>
      </c>
      <c r="E649" s="1" t="s">
        <v>64</v>
      </c>
      <c r="F649">
        <v>7</v>
      </c>
      <c r="G649" s="1" t="s">
        <v>377</v>
      </c>
      <c r="H649" s="1" t="s">
        <v>29</v>
      </c>
      <c r="I649">
        <v>1</v>
      </c>
      <c r="J649" s="1" t="str">
        <f>+VLOOKUP(bloques1a3[[#This Row],[respuesta]],respuestas.emociones[],2,0)</f>
        <v>asco</v>
      </c>
      <c r="K649" s="1">
        <f>+VLOOKUP(bloques1a3[[#This Row],[niño]],BD.niños[[Código]:[edad]],5,0)</f>
        <v>9</v>
      </c>
      <c r="L649" s="1">
        <f>+IF(bloques1a3[[#This Row],[correcta]]=bloques1a3[[#This Row],[respuesta]],1,0)</f>
        <v>1</v>
      </c>
      <c r="M649" s="1">
        <f>+IF(bloques1a3[[#This Row],[Sexo]]="F",1,0)</f>
        <v>1</v>
      </c>
    </row>
    <row r="650" spans="1:13" x14ac:dyDescent="0.55000000000000004">
      <c r="A650">
        <v>21</v>
      </c>
      <c r="B650" s="1" t="s">
        <v>401</v>
      </c>
      <c r="C650" s="1" t="s">
        <v>0</v>
      </c>
      <c r="D650">
        <v>7</v>
      </c>
      <c r="E650" s="1" t="s">
        <v>68</v>
      </c>
      <c r="F650">
        <v>7</v>
      </c>
      <c r="G650" s="1" t="s">
        <v>377</v>
      </c>
      <c r="H650" s="1" t="s">
        <v>28</v>
      </c>
      <c r="I650">
        <v>1</v>
      </c>
      <c r="J650" s="1" t="str">
        <f>+VLOOKUP(bloques1a3[[#This Row],[respuesta]],respuestas.emociones[],2,0)</f>
        <v>asco</v>
      </c>
      <c r="K650" s="1">
        <f>+VLOOKUP(bloques1a3[[#This Row],[niño]],BD.niños[[Código]:[edad]],5,0)</f>
        <v>10</v>
      </c>
      <c r="L650" s="1">
        <f>+IF(bloques1a3[[#This Row],[correcta]]=bloques1a3[[#This Row],[respuesta]],1,0)</f>
        <v>1</v>
      </c>
      <c r="M650" s="1">
        <f>+IF(bloques1a3[[#This Row],[Sexo]]="F",1,0)</f>
        <v>0</v>
      </c>
    </row>
    <row r="651" spans="1:13" x14ac:dyDescent="0.55000000000000004">
      <c r="A651">
        <v>21</v>
      </c>
      <c r="B651" s="1" t="s">
        <v>401</v>
      </c>
      <c r="C651" s="1" t="s">
        <v>0</v>
      </c>
      <c r="D651">
        <v>7</v>
      </c>
      <c r="E651" s="1" t="s">
        <v>72</v>
      </c>
      <c r="F651">
        <v>7</v>
      </c>
      <c r="G651" s="1" t="s">
        <v>377</v>
      </c>
      <c r="H651" s="1" t="s">
        <v>29</v>
      </c>
      <c r="I651">
        <v>1</v>
      </c>
      <c r="J651" s="1" t="str">
        <f>+VLOOKUP(bloques1a3[[#This Row],[respuesta]],respuestas.emociones[],2,0)</f>
        <v>asco</v>
      </c>
      <c r="K651" s="1">
        <f>+VLOOKUP(bloques1a3[[#This Row],[niño]],BD.niños[[Código]:[edad]],5,0)</f>
        <v>9</v>
      </c>
      <c r="L651" s="1">
        <f>+IF(bloques1a3[[#This Row],[correcta]]=bloques1a3[[#This Row],[respuesta]],1,0)</f>
        <v>1</v>
      </c>
      <c r="M651" s="1">
        <f>+IF(bloques1a3[[#This Row],[Sexo]]="F",1,0)</f>
        <v>1</v>
      </c>
    </row>
    <row r="652" spans="1:13" x14ac:dyDescent="0.55000000000000004">
      <c r="A652">
        <v>21</v>
      </c>
      <c r="B652" s="1" t="s">
        <v>401</v>
      </c>
      <c r="C652" s="1" t="s">
        <v>0</v>
      </c>
      <c r="D652">
        <v>7</v>
      </c>
      <c r="E652" s="1" t="s">
        <v>75</v>
      </c>
      <c r="F652">
        <v>7</v>
      </c>
      <c r="G652" s="1" t="s">
        <v>377</v>
      </c>
      <c r="H652" s="1" t="s">
        <v>29</v>
      </c>
      <c r="I652">
        <v>1</v>
      </c>
      <c r="J652" s="1" t="str">
        <f>+VLOOKUP(bloques1a3[[#This Row],[respuesta]],respuestas.emociones[],2,0)</f>
        <v>asco</v>
      </c>
      <c r="K652" s="1">
        <f>+VLOOKUP(bloques1a3[[#This Row],[niño]],BD.niños[[Código]:[edad]],5,0)</f>
        <v>10</v>
      </c>
      <c r="L652" s="1">
        <f>+IF(bloques1a3[[#This Row],[correcta]]=bloques1a3[[#This Row],[respuesta]],1,0)</f>
        <v>1</v>
      </c>
      <c r="M652" s="1">
        <f>+IF(bloques1a3[[#This Row],[Sexo]]="F",1,0)</f>
        <v>1</v>
      </c>
    </row>
    <row r="653" spans="1:13" x14ac:dyDescent="0.55000000000000004">
      <c r="A653">
        <v>21</v>
      </c>
      <c r="B653" s="1" t="s">
        <v>401</v>
      </c>
      <c r="C653" s="1" t="s">
        <v>0</v>
      </c>
      <c r="D653">
        <v>7</v>
      </c>
      <c r="E653" s="1" t="s">
        <v>78</v>
      </c>
      <c r="F653">
        <v>3</v>
      </c>
      <c r="G653" s="1" t="s">
        <v>375</v>
      </c>
      <c r="H653" s="1" t="s">
        <v>28</v>
      </c>
      <c r="I653">
        <v>1</v>
      </c>
      <c r="J653" s="1" t="str">
        <f>+VLOOKUP(bloques1a3[[#This Row],[respuesta]],respuestas.emociones[],2,0)</f>
        <v>tristeza</v>
      </c>
      <c r="K653" s="1">
        <f>+VLOOKUP(bloques1a3[[#This Row],[niño]],BD.niños[[Código]:[edad]],5,0)</f>
        <v>6</v>
      </c>
      <c r="L653" s="1">
        <f>+IF(bloques1a3[[#This Row],[correcta]]=bloques1a3[[#This Row],[respuesta]],1,0)</f>
        <v>0</v>
      </c>
      <c r="M653" s="1">
        <f>+IF(bloques1a3[[#This Row],[Sexo]]="F",1,0)</f>
        <v>0</v>
      </c>
    </row>
    <row r="654" spans="1:13" x14ac:dyDescent="0.55000000000000004">
      <c r="A654">
        <v>21</v>
      </c>
      <c r="B654" s="1" t="s">
        <v>401</v>
      </c>
      <c r="C654" s="1" t="s">
        <v>0</v>
      </c>
      <c r="D654">
        <v>7</v>
      </c>
      <c r="E654" s="1" t="s">
        <v>82</v>
      </c>
      <c r="F654">
        <v>2</v>
      </c>
      <c r="G654" s="1" t="s">
        <v>375</v>
      </c>
      <c r="H654" s="1" t="s">
        <v>29</v>
      </c>
      <c r="I654">
        <v>1</v>
      </c>
      <c r="J654" s="1" t="str">
        <f>+VLOOKUP(bloques1a3[[#This Row],[respuesta]],respuestas.emociones[],2,0)</f>
        <v>alegria</v>
      </c>
      <c r="K654" s="1">
        <f>+VLOOKUP(bloques1a3[[#This Row],[niño]],BD.niños[[Código]:[edad]],5,0)</f>
        <v>6</v>
      </c>
      <c r="L654" s="1">
        <f>+IF(bloques1a3[[#This Row],[correcta]]=bloques1a3[[#This Row],[respuesta]],1,0)</f>
        <v>0</v>
      </c>
      <c r="M654" s="1">
        <f>+IF(bloques1a3[[#This Row],[Sexo]]="F",1,0)</f>
        <v>1</v>
      </c>
    </row>
    <row r="655" spans="1:13" x14ac:dyDescent="0.55000000000000004">
      <c r="A655">
        <v>21</v>
      </c>
      <c r="B655" s="1" t="s">
        <v>401</v>
      </c>
      <c r="C655" s="1" t="s">
        <v>0</v>
      </c>
      <c r="D655">
        <v>7</v>
      </c>
      <c r="E655" s="1" t="s">
        <v>85</v>
      </c>
      <c r="F655">
        <v>2</v>
      </c>
      <c r="G655" s="1" t="s">
        <v>375</v>
      </c>
      <c r="H655" s="1" t="s">
        <v>28</v>
      </c>
      <c r="I655">
        <v>1</v>
      </c>
      <c r="J655" s="1" t="str">
        <f>+VLOOKUP(bloques1a3[[#This Row],[respuesta]],respuestas.emociones[],2,0)</f>
        <v>alegria</v>
      </c>
      <c r="K655" s="1">
        <f>+VLOOKUP(bloques1a3[[#This Row],[niño]],BD.niños[[Código]:[edad]],5,0)</f>
        <v>6</v>
      </c>
      <c r="L655" s="1">
        <f>+IF(bloques1a3[[#This Row],[correcta]]=bloques1a3[[#This Row],[respuesta]],1,0)</f>
        <v>0</v>
      </c>
      <c r="M655" s="1">
        <f>+IF(bloques1a3[[#This Row],[Sexo]]="F",1,0)</f>
        <v>0</v>
      </c>
    </row>
    <row r="656" spans="1:13" x14ac:dyDescent="0.55000000000000004">
      <c r="A656">
        <v>21</v>
      </c>
      <c r="B656" s="1" t="s">
        <v>401</v>
      </c>
      <c r="C656" s="1" t="s">
        <v>0</v>
      </c>
      <c r="D656">
        <v>7</v>
      </c>
      <c r="E656" s="1" t="s">
        <v>184</v>
      </c>
      <c r="F656">
        <v>3</v>
      </c>
      <c r="G656" s="1" t="s">
        <v>376</v>
      </c>
      <c r="H656" s="1" t="s">
        <v>28</v>
      </c>
      <c r="I656">
        <v>1</v>
      </c>
      <c r="J656" s="1" t="str">
        <f>+VLOOKUP(bloques1a3[[#This Row],[respuesta]],respuestas.emociones[],2,0)</f>
        <v>tristeza</v>
      </c>
      <c r="K656" s="1">
        <f>+VLOOKUP(bloques1a3[[#This Row],[niño]],BD.niños[[Código]:[edad]],5,0)</f>
        <v>7</v>
      </c>
      <c r="L656" s="1">
        <f>+IF(bloques1a3[[#This Row],[correcta]]=bloques1a3[[#This Row],[respuesta]],1,0)</f>
        <v>0</v>
      </c>
      <c r="M656" s="1">
        <f>+IF(bloques1a3[[#This Row],[Sexo]]="F",1,0)</f>
        <v>0</v>
      </c>
    </row>
    <row r="657" spans="1:13" x14ac:dyDescent="0.55000000000000004">
      <c r="A657">
        <v>21</v>
      </c>
      <c r="B657" s="1" t="s">
        <v>401</v>
      </c>
      <c r="C657" s="1" t="s">
        <v>0</v>
      </c>
      <c r="D657">
        <v>7</v>
      </c>
      <c r="E657" s="1" t="s">
        <v>187</v>
      </c>
      <c r="F657">
        <v>3</v>
      </c>
      <c r="G657" s="1" t="s">
        <v>376</v>
      </c>
      <c r="H657" s="1" t="s">
        <v>29</v>
      </c>
      <c r="I657">
        <v>1</v>
      </c>
      <c r="J657" s="1" t="str">
        <f>+VLOOKUP(bloques1a3[[#This Row],[respuesta]],respuestas.emociones[],2,0)</f>
        <v>tristeza</v>
      </c>
      <c r="K657" s="1">
        <f>+VLOOKUP(bloques1a3[[#This Row],[niño]],BD.niños[[Código]:[edad]],5,0)</f>
        <v>8</v>
      </c>
      <c r="L657" s="1">
        <f>+IF(bloques1a3[[#This Row],[correcta]]=bloques1a3[[#This Row],[respuesta]],1,0)</f>
        <v>0</v>
      </c>
      <c r="M657" s="1">
        <f>+IF(bloques1a3[[#This Row],[Sexo]]="F",1,0)</f>
        <v>1</v>
      </c>
    </row>
    <row r="658" spans="1:13" x14ac:dyDescent="0.55000000000000004">
      <c r="A658">
        <v>21</v>
      </c>
      <c r="B658" s="1" t="s">
        <v>401</v>
      </c>
      <c r="C658" s="1" t="s">
        <v>0</v>
      </c>
      <c r="D658">
        <v>7</v>
      </c>
      <c r="E658" s="1" t="s">
        <v>192</v>
      </c>
      <c r="F658">
        <v>7</v>
      </c>
      <c r="G658" s="1" t="s">
        <v>376</v>
      </c>
      <c r="H658" s="1" t="s">
        <v>28</v>
      </c>
      <c r="I658">
        <v>1</v>
      </c>
      <c r="J658" s="1" t="str">
        <f>+VLOOKUP(bloques1a3[[#This Row],[respuesta]],respuestas.emociones[],2,0)</f>
        <v>asco</v>
      </c>
      <c r="K658" s="1">
        <f>+VLOOKUP(bloques1a3[[#This Row],[niño]],BD.niños[[Código]:[edad]],5,0)</f>
        <v>7</v>
      </c>
      <c r="L658" s="1">
        <f>+IF(bloques1a3[[#This Row],[correcta]]=bloques1a3[[#This Row],[respuesta]],1,0)</f>
        <v>1</v>
      </c>
      <c r="M658" s="1">
        <f>+IF(bloques1a3[[#This Row],[Sexo]]="F",1,0)</f>
        <v>0</v>
      </c>
    </row>
    <row r="659" spans="1:13" x14ac:dyDescent="0.55000000000000004">
      <c r="A659">
        <v>21</v>
      </c>
      <c r="B659" s="1" t="s">
        <v>401</v>
      </c>
      <c r="C659" s="1" t="s">
        <v>0</v>
      </c>
      <c r="D659">
        <v>7</v>
      </c>
      <c r="E659" s="1" t="s">
        <v>195</v>
      </c>
      <c r="F659">
        <v>7</v>
      </c>
      <c r="G659" s="1" t="s">
        <v>377</v>
      </c>
      <c r="H659" s="1" t="s">
        <v>28</v>
      </c>
      <c r="I659">
        <v>1</v>
      </c>
      <c r="J659" s="1" t="str">
        <f>+VLOOKUP(bloques1a3[[#This Row],[respuesta]],respuestas.emociones[],2,0)</f>
        <v>asco</v>
      </c>
      <c r="K659" s="1">
        <f>+VLOOKUP(bloques1a3[[#This Row],[niño]],BD.niños[[Código]:[edad]],5,0)</f>
        <v>10</v>
      </c>
      <c r="L659" s="1">
        <f>+IF(bloques1a3[[#This Row],[correcta]]=bloques1a3[[#This Row],[respuesta]],1,0)</f>
        <v>1</v>
      </c>
      <c r="M659" s="1">
        <f>+IF(bloques1a3[[#This Row],[Sexo]]="F",1,0)</f>
        <v>0</v>
      </c>
    </row>
    <row r="660" spans="1:13" x14ac:dyDescent="0.55000000000000004">
      <c r="A660">
        <v>21</v>
      </c>
      <c r="B660" s="1" t="s">
        <v>401</v>
      </c>
      <c r="C660" s="1" t="s">
        <v>0</v>
      </c>
      <c r="D660">
        <v>7</v>
      </c>
      <c r="E660" s="1" t="s">
        <v>199</v>
      </c>
      <c r="F660">
        <v>7</v>
      </c>
      <c r="G660" s="1" t="s">
        <v>377</v>
      </c>
      <c r="H660" s="1" t="s">
        <v>28</v>
      </c>
      <c r="I660">
        <v>1</v>
      </c>
      <c r="J660" s="1" t="str">
        <f>+VLOOKUP(bloques1a3[[#This Row],[respuesta]],respuestas.emociones[],2,0)</f>
        <v>asco</v>
      </c>
      <c r="K660" s="1">
        <f>+VLOOKUP(bloques1a3[[#This Row],[niño]],BD.niños[[Código]:[edad]],5,0)</f>
        <v>9</v>
      </c>
      <c r="L660" s="1">
        <f>+IF(bloques1a3[[#This Row],[correcta]]=bloques1a3[[#This Row],[respuesta]],1,0)</f>
        <v>1</v>
      </c>
      <c r="M660" s="1">
        <f>+IF(bloques1a3[[#This Row],[Sexo]]="F",1,0)</f>
        <v>0</v>
      </c>
    </row>
    <row r="661" spans="1:13" x14ac:dyDescent="0.55000000000000004">
      <c r="A661">
        <v>21</v>
      </c>
      <c r="B661" s="1" t="s">
        <v>401</v>
      </c>
      <c r="C661" s="1" t="s">
        <v>0</v>
      </c>
      <c r="D661">
        <v>7</v>
      </c>
      <c r="E661" s="1" t="s">
        <v>203</v>
      </c>
      <c r="F661">
        <v>7</v>
      </c>
      <c r="G661" s="1" t="s">
        <v>377</v>
      </c>
      <c r="H661" s="1" t="s">
        <v>29</v>
      </c>
      <c r="I661">
        <v>1</v>
      </c>
      <c r="J661" s="1" t="str">
        <f>+VLOOKUP(bloques1a3[[#This Row],[respuesta]],respuestas.emociones[],2,0)</f>
        <v>asco</v>
      </c>
      <c r="K661" s="1">
        <f>+VLOOKUP(bloques1a3[[#This Row],[niño]],BD.niños[[Código]:[edad]],5,0)</f>
        <v>9</v>
      </c>
      <c r="L661" s="1">
        <f>+IF(bloques1a3[[#This Row],[correcta]]=bloques1a3[[#This Row],[respuesta]],1,0)</f>
        <v>1</v>
      </c>
      <c r="M661" s="1">
        <f>+IF(bloques1a3[[#This Row],[Sexo]]="F",1,0)</f>
        <v>1</v>
      </c>
    </row>
    <row r="662" spans="1:13" x14ac:dyDescent="0.55000000000000004">
      <c r="A662">
        <v>21</v>
      </c>
      <c r="B662" s="1" t="s">
        <v>401</v>
      </c>
      <c r="C662" s="1" t="s">
        <v>0</v>
      </c>
      <c r="D662">
        <v>7</v>
      </c>
      <c r="E662" s="1" t="s">
        <v>206</v>
      </c>
      <c r="F662">
        <v>5</v>
      </c>
      <c r="G662" s="1" t="s">
        <v>377</v>
      </c>
      <c r="H662" s="1" t="s">
        <v>29</v>
      </c>
      <c r="I662">
        <v>1</v>
      </c>
      <c r="J662" s="1" t="str">
        <f>+VLOOKUP(bloques1a3[[#This Row],[respuesta]],respuestas.emociones[],2,0)</f>
        <v>miedo</v>
      </c>
      <c r="K662" s="1">
        <f>+VLOOKUP(bloques1a3[[#This Row],[niño]],BD.niños[[Código]:[edad]],5,0)</f>
        <v>10</v>
      </c>
      <c r="L662" s="1">
        <f>+IF(bloques1a3[[#This Row],[correcta]]=bloques1a3[[#This Row],[respuesta]],1,0)</f>
        <v>0</v>
      </c>
      <c r="M662" s="1">
        <f>+IF(bloques1a3[[#This Row],[Sexo]]="F",1,0)</f>
        <v>1</v>
      </c>
    </row>
    <row r="663" spans="1:13" x14ac:dyDescent="0.55000000000000004">
      <c r="A663">
        <v>21</v>
      </c>
      <c r="B663" s="1" t="s">
        <v>401</v>
      </c>
      <c r="C663" s="1" t="s">
        <v>0</v>
      </c>
      <c r="D663">
        <v>7</v>
      </c>
      <c r="E663" s="1" t="s">
        <v>210</v>
      </c>
      <c r="F663">
        <v>7</v>
      </c>
      <c r="G663" s="1" t="s">
        <v>376</v>
      </c>
      <c r="H663" s="1" t="s">
        <v>28</v>
      </c>
      <c r="I663">
        <v>1</v>
      </c>
      <c r="J663" s="1" t="str">
        <f>+VLOOKUP(bloques1a3[[#This Row],[respuesta]],respuestas.emociones[],2,0)</f>
        <v>asco</v>
      </c>
      <c r="K663" s="1">
        <f>+VLOOKUP(bloques1a3[[#This Row],[niño]],BD.niños[[Código]:[edad]],5,0)</f>
        <v>7</v>
      </c>
      <c r="L663" s="1">
        <f>+IF(bloques1a3[[#This Row],[correcta]]=bloques1a3[[#This Row],[respuesta]],1,0)</f>
        <v>1</v>
      </c>
      <c r="M663" s="1">
        <f>+IF(bloques1a3[[#This Row],[Sexo]]="F",1,0)</f>
        <v>0</v>
      </c>
    </row>
    <row r="664" spans="1:13" x14ac:dyDescent="0.55000000000000004">
      <c r="A664">
        <v>21</v>
      </c>
      <c r="B664" s="1" t="s">
        <v>401</v>
      </c>
      <c r="C664" s="1" t="s">
        <v>0</v>
      </c>
      <c r="D664">
        <v>7</v>
      </c>
      <c r="E664" s="1" t="s">
        <v>274</v>
      </c>
      <c r="F664">
        <v>7</v>
      </c>
      <c r="G664" s="1" t="s">
        <v>375</v>
      </c>
      <c r="H664" s="1" t="s">
        <v>28</v>
      </c>
      <c r="I664">
        <v>1</v>
      </c>
      <c r="J664" s="1" t="str">
        <f>+VLOOKUP(bloques1a3[[#This Row],[respuesta]],respuestas.emociones[],2,0)</f>
        <v>asco</v>
      </c>
      <c r="K664" s="1">
        <f>+VLOOKUP(bloques1a3[[#This Row],[niño]],BD.niños[[Código]:[edad]],5,0)</f>
        <v>6</v>
      </c>
      <c r="L664" s="1">
        <f>+IF(bloques1a3[[#This Row],[correcta]]=bloques1a3[[#This Row],[respuesta]],1,0)</f>
        <v>1</v>
      </c>
      <c r="M664" s="1">
        <f>+IF(bloques1a3[[#This Row],[Sexo]]="F",1,0)</f>
        <v>0</v>
      </c>
    </row>
    <row r="665" spans="1:13" x14ac:dyDescent="0.55000000000000004">
      <c r="A665">
        <v>21</v>
      </c>
      <c r="B665" s="1" t="s">
        <v>401</v>
      </c>
      <c r="C665" s="1" t="s">
        <v>0</v>
      </c>
      <c r="D665">
        <v>7</v>
      </c>
      <c r="E665" s="1" t="s">
        <v>276</v>
      </c>
      <c r="F665">
        <v>7</v>
      </c>
      <c r="G665" s="1" t="s">
        <v>375</v>
      </c>
      <c r="H665" s="1" t="s">
        <v>28</v>
      </c>
      <c r="I665">
        <v>1</v>
      </c>
      <c r="J665" s="1" t="str">
        <f>+VLOOKUP(bloques1a3[[#This Row],[respuesta]],respuestas.emociones[],2,0)</f>
        <v>asco</v>
      </c>
      <c r="K665" s="1">
        <f>+VLOOKUP(bloques1a3[[#This Row],[niño]],BD.niños[[Código]:[edad]],5,0)</f>
        <v>6</v>
      </c>
      <c r="L665" s="1">
        <f>+IF(bloques1a3[[#This Row],[correcta]]=bloques1a3[[#This Row],[respuesta]],1,0)</f>
        <v>1</v>
      </c>
      <c r="M665" s="1">
        <f>+IF(bloques1a3[[#This Row],[Sexo]]="F",1,0)</f>
        <v>0</v>
      </c>
    </row>
    <row r="666" spans="1:13" x14ac:dyDescent="0.55000000000000004">
      <c r="A666">
        <v>21</v>
      </c>
      <c r="B666" s="1" t="s">
        <v>401</v>
      </c>
      <c r="C666" s="1" t="s">
        <v>0</v>
      </c>
      <c r="D666">
        <v>7</v>
      </c>
      <c r="E666" s="1" t="s">
        <v>279</v>
      </c>
      <c r="F666">
        <v>7</v>
      </c>
      <c r="G666" s="1" t="s">
        <v>376</v>
      </c>
      <c r="H666" s="1" t="s">
        <v>29</v>
      </c>
      <c r="I666">
        <v>1</v>
      </c>
      <c r="J666" s="1" t="str">
        <f>+VLOOKUP(bloques1a3[[#This Row],[respuesta]],respuestas.emociones[],2,0)</f>
        <v>asco</v>
      </c>
      <c r="K666" s="1">
        <f>+VLOOKUP(bloques1a3[[#This Row],[niño]],BD.niños[[Código]:[edad]],5,0)</f>
        <v>7</v>
      </c>
      <c r="L666" s="1">
        <f>+IF(bloques1a3[[#This Row],[correcta]]=bloques1a3[[#This Row],[respuesta]],1,0)</f>
        <v>1</v>
      </c>
      <c r="M666" s="1">
        <f>+IF(bloques1a3[[#This Row],[Sexo]]="F",1,0)</f>
        <v>1</v>
      </c>
    </row>
    <row r="667" spans="1:13" x14ac:dyDescent="0.55000000000000004">
      <c r="A667">
        <v>21</v>
      </c>
      <c r="B667" s="1" t="s">
        <v>401</v>
      </c>
      <c r="C667" s="1" t="s">
        <v>0</v>
      </c>
      <c r="D667">
        <v>7</v>
      </c>
      <c r="E667" s="1" t="s">
        <v>282</v>
      </c>
      <c r="F667">
        <v>7</v>
      </c>
      <c r="G667" s="1" t="s">
        <v>375</v>
      </c>
      <c r="H667" s="1" t="s">
        <v>29</v>
      </c>
      <c r="I667">
        <v>1</v>
      </c>
      <c r="J667" s="1" t="str">
        <f>+VLOOKUP(bloques1a3[[#This Row],[respuesta]],respuestas.emociones[],2,0)</f>
        <v>asco</v>
      </c>
      <c r="K667" s="1">
        <f>+VLOOKUP(bloques1a3[[#This Row],[niño]],BD.niños[[Código]:[edad]],5,0)</f>
        <v>5</v>
      </c>
      <c r="L667" s="1">
        <f>+IF(bloques1a3[[#This Row],[correcta]]=bloques1a3[[#This Row],[respuesta]],1,0)</f>
        <v>1</v>
      </c>
      <c r="M667" s="1">
        <f>+IF(bloques1a3[[#This Row],[Sexo]]="F",1,0)</f>
        <v>1</v>
      </c>
    </row>
    <row r="668" spans="1:13" x14ac:dyDescent="0.55000000000000004">
      <c r="A668">
        <v>21</v>
      </c>
      <c r="B668" s="1" t="s">
        <v>401</v>
      </c>
      <c r="C668" s="1" t="s">
        <v>0</v>
      </c>
      <c r="D668">
        <v>7</v>
      </c>
      <c r="E668" s="1" t="s">
        <v>352</v>
      </c>
      <c r="F668">
        <v>7</v>
      </c>
      <c r="G668" s="1" t="s">
        <v>376</v>
      </c>
      <c r="H668" s="1" t="s">
        <v>29</v>
      </c>
      <c r="I668">
        <v>1</v>
      </c>
      <c r="J668" s="1" t="str">
        <f>+VLOOKUP(bloques1a3[[#This Row],[respuesta]],respuestas.emociones[],2,0)</f>
        <v>asco</v>
      </c>
      <c r="K668" s="1">
        <f>+VLOOKUP(bloques1a3[[#This Row],[niño]],BD.niños[[Código]:[edad]],5,0)</f>
        <v>8</v>
      </c>
      <c r="L668" s="1">
        <f>+IF(bloques1a3[[#This Row],[correcta]]=bloques1a3[[#This Row],[respuesta]],1,0)</f>
        <v>1</v>
      </c>
      <c r="M668" s="1">
        <f>+IF(bloques1a3[[#This Row],[Sexo]]="F",1,0)</f>
        <v>1</v>
      </c>
    </row>
    <row r="669" spans="1:13" x14ac:dyDescent="0.55000000000000004">
      <c r="A669">
        <v>21</v>
      </c>
      <c r="B669" s="1" t="s">
        <v>401</v>
      </c>
      <c r="C669" s="1" t="s">
        <v>0</v>
      </c>
      <c r="D669">
        <v>7</v>
      </c>
      <c r="E669" s="1" t="s">
        <v>357</v>
      </c>
      <c r="F669">
        <v>3</v>
      </c>
      <c r="G669" s="1" t="s">
        <v>376</v>
      </c>
      <c r="H669" s="1" t="s">
        <v>28</v>
      </c>
      <c r="I669">
        <v>1</v>
      </c>
      <c r="J669" s="1" t="str">
        <f>+VLOOKUP(bloques1a3[[#This Row],[respuesta]],respuestas.emociones[],2,0)</f>
        <v>tristeza</v>
      </c>
      <c r="K669" s="1">
        <f>+VLOOKUP(bloques1a3[[#This Row],[niño]],BD.niños[[Código]:[edad]],5,0)</f>
        <v>7</v>
      </c>
      <c r="L669" s="1">
        <f>+IF(bloques1a3[[#This Row],[correcta]]=bloques1a3[[#This Row],[respuesta]],1,0)</f>
        <v>0</v>
      </c>
      <c r="M669" s="1">
        <f>+IF(bloques1a3[[#This Row],[Sexo]]="F",1,0)</f>
        <v>0</v>
      </c>
    </row>
    <row r="670" spans="1:13" x14ac:dyDescent="0.55000000000000004">
      <c r="A670">
        <v>21</v>
      </c>
      <c r="B670" s="1" t="s">
        <v>401</v>
      </c>
      <c r="C670" s="1" t="s">
        <v>0</v>
      </c>
      <c r="D670">
        <v>7</v>
      </c>
      <c r="E670" s="1" t="s">
        <v>360</v>
      </c>
      <c r="F670">
        <v>7</v>
      </c>
      <c r="G670" s="1" t="s">
        <v>377</v>
      </c>
      <c r="H670" s="1" t="s">
        <v>28</v>
      </c>
      <c r="I670">
        <v>1</v>
      </c>
      <c r="J670" s="1" t="str">
        <f>+VLOOKUP(bloques1a3[[#This Row],[respuesta]],respuestas.emociones[],2,0)</f>
        <v>asco</v>
      </c>
      <c r="K670" s="1">
        <f>+VLOOKUP(bloques1a3[[#This Row],[niño]],BD.niños[[Código]:[edad]],5,0)</f>
        <v>9</v>
      </c>
      <c r="L670" s="1">
        <f>+IF(bloques1a3[[#This Row],[correcta]]=bloques1a3[[#This Row],[respuesta]],1,0)</f>
        <v>1</v>
      </c>
      <c r="M670" s="1">
        <f>+IF(bloques1a3[[#This Row],[Sexo]]="F",1,0)</f>
        <v>0</v>
      </c>
    </row>
    <row r="671" spans="1:13" x14ac:dyDescent="0.55000000000000004">
      <c r="A671">
        <v>21</v>
      </c>
      <c r="B671" s="1" t="s">
        <v>401</v>
      </c>
      <c r="C671" s="1" t="s">
        <v>0</v>
      </c>
      <c r="D671">
        <v>7</v>
      </c>
      <c r="E671" s="1" t="s">
        <v>364</v>
      </c>
      <c r="F671">
        <v>6</v>
      </c>
      <c r="G671" s="1" t="s">
        <v>377</v>
      </c>
      <c r="H671" s="1" t="s">
        <v>28</v>
      </c>
      <c r="I671">
        <v>1</v>
      </c>
      <c r="J671" s="1" t="str">
        <f>+VLOOKUP(bloques1a3[[#This Row],[respuesta]],respuestas.emociones[],2,0)</f>
        <v>sorpresa</v>
      </c>
      <c r="K671" s="1">
        <f>+VLOOKUP(bloques1a3[[#This Row],[niño]],BD.niños[[Código]:[edad]],5,0)</f>
        <v>10</v>
      </c>
      <c r="L671" s="1">
        <f>+IF(bloques1a3[[#This Row],[correcta]]=bloques1a3[[#This Row],[respuesta]],1,0)</f>
        <v>0</v>
      </c>
      <c r="M671" s="1">
        <f>+IF(bloques1a3[[#This Row],[Sexo]]="F",1,0)</f>
        <v>0</v>
      </c>
    </row>
    <row r="672" spans="1:13" x14ac:dyDescent="0.55000000000000004">
      <c r="A672">
        <v>21</v>
      </c>
      <c r="B672" s="1" t="s">
        <v>401</v>
      </c>
      <c r="C672" s="1" t="s">
        <v>0</v>
      </c>
      <c r="D672">
        <v>7</v>
      </c>
      <c r="E672" s="1" t="s">
        <v>368</v>
      </c>
      <c r="F672">
        <v>3</v>
      </c>
      <c r="G672" s="1" t="s">
        <v>377</v>
      </c>
      <c r="H672" s="1" t="s">
        <v>28</v>
      </c>
      <c r="I672">
        <v>1</v>
      </c>
      <c r="J672" s="1" t="str">
        <f>+VLOOKUP(bloques1a3[[#This Row],[respuesta]],respuestas.emociones[],2,0)</f>
        <v>tristeza</v>
      </c>
      <c r="K672" s="1">
        <f>+VLOOKUP(bloques1a3[[#This Row],[niño]],BD.niños[[Código]:[edad]],5,0)</f>
        <v>11</v>
      </c>
      <c r="L672" s="1">
        <f>+IF(bloques1a3[[#This Row],[correcta]]=bloques1a3[[#This Row],[respuesta]],1,0)</f>
        <v>0</v>
      </c>
      <c r="M672" s="1">
        <f>+IF(bloques1a3[[#This Row],[Sexo]]="F",1,0)</f>
        <v>0</v>
      </c>
    </row>
    <row r="673" spans="1:13" x14ac:dyDescent="0.55000000000000004">
      <c r="A673">
        <v>21</v>
      </c>
      <c r="B673" s="1" t="s">
        <v>401</v>
      </c>
      <c r="C673" s="1" t="s">
        <v>0</v>
      </c>
      <c r="D673">
        <v>7</v>
      </c>
      <c r="E673" s="1" t="s">
        <v>371</v>
      </c>
      <c r="F673">
        <v>7</v>
      </c>
      <c r="G673" s="1" t="s">
        <v>377</v>
      </c>
      <c r="H673" s="1" t="s">
        <v>29</v>
      </c>
      <c r="I673">
        <v>1</v>
      </c>
      <c r="J673" s="1" t="str">
        <f>+VLOOKUP(bloques1a3[[#This Row],[respuesta]],respuestas.emociones[],2,0)</f>
        <v>asco</v>
      </c>
      <c r="K673" s="1">
        <f>+VLOOKUP(bloques1a3[[#This Row],[niño]],BD.niños[[Código]:[edad]],5,0)</f>
        <v>9</v>
      </c>
      <c r="L673" s="1">
        <f>+IF(bloques1a3[[#This Row],[correcta]]=bloques1a3[[#This Row],[respuesta]],1,0)</f>
        <v>1</v>
      </c>
      <c r="M673" s="1">
        <f>+IF(bloques1a3[[#This Row],[Sexo]]="F",1,0)</f>
        <v>1</v>
      </c>
    </row>
    <row r="674" spans="1:13" x14ac:dyDescent="0.55000000000000004">
      <c r="A674">
        <v>22</v>
      </c>
      <c r="B674" s="1" t="s">
        <v>402</v>
      </c>
      <c r="C674" s="1" t="s">
        <v>5</v>
      </c>
      <c r="D674">
        <v>6</v>
      </c>
      <c r="E674" s="1" t="s">
        <v>36</v>
      </c>
      <c r="F674">
        <v>1</v>
      </c>
      <c r="G674" s="1" t="s">
        <v>375</v>
      </c>
      <c r="H674" s="1" t="s">
        <v>28</v>
      </c>
      <c r="I674">
        <v>1</v>
      </c>
      <c r="J674" s="1" t="str">
        <f>+VLOOKUP(bloques1a3[[#This Row],[respuesta]],respuestas.emociones[],2,0)</f>
        <v>neutra</v>
      </c>
      <c r="K674" s="1">
        <f>+VLOOKUP(bloques1a3[[#This Row],[niño]],BD.niños[[Código]:[edad]],5,0)</f>
        <v>5</v>
      </c>
      <c r="L674" s="1">
        <f>+IF(bloques1a3[[#This Row],[correcta]]=bloques1a3[[#This Row],[respuesta]],1,0)</f>
        <v>0</v>
      </c>
      <c r="M674" s="1">
        <f>+IF(bloques1a3[[#This Row],[Sexo]]="F",1,0)</f>
        <v>0</v>
      </c>
    </row>
    <row r="675" spans="1:13" x14ac:dyDescent="0.55000000000000004">
      <c r="A675">
        <v>22</v>
      </c>
      <c r="B675" s="1" t="s">
        <v>402</v>
      </c>
      <c r="C675" s="1" t="s">
        <v>5</v>
      </c>
      <c r="D675">
        <v>6</v>
      </c>
      <c r="E675" s="1" t="s">
        <v>40</v>
      </c>
      <c r="F675">
        <v>6</v>
      </c>
      <c r="G675" s="1" t="s">
        <v>376</v>
      </c>
      <c r="H675" s="1" t="s">
        <v>28</v>
      </c>
      <c r="I675">
        <v>1</v>
      </c>
      <c r="J675" s="1" t="str">
        <f>+VLOOKUP(bloques1a3[[#This Row],[respuesta]],respuestas.emociones[],2,0)</f>
        <v>sorpresa</v>
      </c>
      <c r="K675" s="1">
        <f>+VLOOKUP(bloques1a3[[#This Row],[niño]],BD.niños[[Código]:[edad]],5,0)</f>
        <v>7</v>
      </c>
      <c r="L675" s="1">
        <f>+IF(bloques1a3[[#This Row],[correcta]]=bloques1a3[[#This Row],[respuesta]],1,0)</f>
        <v>1</v>
      </c>
      <c r="M675" s="1">
        <f>+IF(bloques1a3[[#This Row],[Sexo]]="F",1,0)</f>
        <v>0</v>
      </c>
    </row>
    <row r="676" spans="1:13" x14ac:dyDescent="0.55000000000000004">
      <c r="A676">
        <v>22</v>
      </c>
      <c r="B676" s="1" t="s">
        <v>402</v>
      </c>
      <c r="C676" s="1" t="s">
        <v>5</v>
      </c>
      <c r="D676">
        <v>6</v>
      </c>
      <c r="E676" s="1" t="s">
        <v>44</v>
      </c>
      <c r="F676">
        <v>6</v>
      </c>
      <c r="G676" s="1" t="s">
        <v>376</v>
      </c>
      <c r="H676" s="1" t="s">
        <v>29</v>
      </c>
      <c r="I676">
        <v>1</v>
      </c>
      <c r="J676" s="1" t="str">
        <f>+VLOOKUP(bloques1a3[[#This Row],[respuesta]],respuestas.emociones[],2,0)</f>
        <v>sorpresa</v>
      </c>
      <c r="K676" s="1">
        <f>+VLOOKUP(bloques1a3[[#This Row],[niño]],BD.niños[[Código]:[edad]],5,0)</f>
        <v>7</v>
      </c>
      <c r="L676" s="1">
        <f>+IF(bloques1a3[[#This Row],[correcta]]=bloques1a3[[#This Row],[respuesta]],1,0)</f>
        <v>1</v>
      </c>
      <c r="M676" s="1">
        <f>+IF(bloques1a3[[#This Row],[Sexo]]="F",1,0)</f>
        <v>1</v>
      </c>
    </row>
    <row r="677" spans="1:13" x14ac:dyDescent="0.55000000000000004">
      <c r="A677">
        <v>22</v>
      </c>
      <c r="B677" s="1" t="s">
        <v>402</v>
      </c>
      <c r="C677" s="1" t="s">
        <v>5</v>
      </c>
      <c r="D677">
        <v>6</v>
      </c>
      <c r="E677" s="1" t="s">
        <v>48</v>
      </c>
      <c r="F677">
        <v>2</v>
      </c>
      <c r="G677" s="1" t="s">
        <v>376</v>
      </c>
      <c r="H677" s="1" t="s">
        <v>29</v>
      </c>
      <c r="I677">
        <v>1</v>
      </c>
      <c r="J677" s="1" t="str">
        <f>+VLOOKUP(bloques1a3[[#This Row],[respuesta]],respuestas.emociones[],2,0)</f>
        <v>alegria</v>
      </c>
      <c r="K677" s="1">
        <f>+VLOOKUP(bloques1a3[[#This Row],[niño]],BD.niños[[Código]:[edad]],5,0)</f>
        <v>7</v>
      </c>
      <c r="L677" s="1">
        <f>+IF(bloques1a3[[#This Row],[correcta]]=bloques1a3[[#This Row],[respuesta]],1,0)</f>
        <v>0</v>
      </c>
      <c r="M677" s="1">
        <f>+IF(bloques1a3[[#This Row],[Sexo]]="F",1,0)</f>
        <v>1</v>
      </c>
    </row>
    <row r="678" spans="1:13" x14ac:dyDescent="0.55000000000000004">
      <c r="A678">
        <v>22</v>
      </c>
      <c r="B678" s="1" t="s">
        <v>402</v>
      </c>
      <c r="C678" s="1" t="s">
        <v>5</v>
      </c>
      <c r="D678">
        <v>6</v>
      </c>
      <c r="E678" s="1" t="s">
        <v>52</v>
      </c>
      <c r="F678">
        <v>6</v>
      </c>
      <c r="G678" s="1" t="s">
        <v>376</v>
      </c>
      <c r="H678" s="1" t="s">
        <v>29</v>
      </c>
      <c r="I678">
        <v>1</v>
      </c>
      <c r="J678" s="1" t="str">
        <f>+VLOOKUP(bloques1a3[[#This Row],[respuesta]],respuestas.emociones[],2,0)</f>
        <v>sorpresa</v>
      </c>
      <c r="K678" s="1">
        <f>+VLOOKUP(bloques1a3[[#This Row],[niño]],BD.niños[[Código]:[edad]],5,0)</f>
        <v>7</v>
      </c>
      <c r="L678" s="1">
        <f>+IF(bloques1a3[[#This Row],[correcta]]=bloques1a3[[#This Row],[respuesta]],1,0)</f>
        <v>1</v>
      </c>
      <c r="M678" s="1">
        <f>+IF(bloques1a3[[#This Row],[Sexo]]="F",1,0)</f>
        <v>1</v>
      </c>
    </row>
    <row r="679" spans="1:13" x14ac:dyDescent="0.55000000000000004">
      <c r="A679">
        <v>22</v>
      </c>
      <c r="B679" s="1" t="s">
        <v>402</v>
      </c>
      <c r="C679" s="1" t="s">
        <v>5</v>
      </c>
      <c r="D679">
        <v>6</v>
      </c>
      <c r="E679" s="1" t="s">
        <v>56</v>
      </c>
      <c r="F679">
        <v>6</v>
      </c>
      <c r="G679" s="1" t="s">
        <v>376</v>
      </c>
      <c r="H679" s="1" t="s">
        <v>29</v>
      </c>
      <c r="I679">
        <v>1</v>
      </c>
      <c r="J679" s="1" t="str">
        <f>+VLOOKUP(bloques1a3[[#This Row],[respuesta]],respuestas.emociones[],2,0)</f>
        <v>sorpresa</v>
      </c>
      <c r="K679" s="1">
        <f>+VLOOKUP(bloques1a3[[#This Row],[niño]],BD.niños[[Código]:[edad]],5,0)</f>
        <v>8</v>
      </c>
      <c r="L679" s="1">
        <f>+IF(bloques1a3[[#This Row],[correcta]]=bloques1a3[[#This Row],[respuesta]],1,0)</f>
        <v>1</v>
      </c>
      <c r="M679" s="1">
        <f>+IF(bloques1a3[[#This Row],[Sexo]]="F",1,0)</f>
        <v>1</v>
      </c>
    </row>
    <row r="680" spans="1:13" x14ac:dyDescent="0.55000000000000004">
      <c r="A680">
        <v>22</v>
      </c>
      <c r="B680" s="1" t="s">
        <v>402</v>
      </c>
      <c r="C680" s="1" t="s">
        <v>5</v>
      </c>
      <c r="D680">
        <v>6</v>
      </c>
      <c r="E680" s="1" t="s">
        <v>60</v>
      </c>
      <c r="F680">
        <v>6</v>
      </c>
      <c r="G680" s="1" t="s">
        <v>377</v>
      </c>
      <c r="H680" s="1" t="s">
        <v>28</v>
      </c>
      <c r="I680">
        <v>1</v>
      </c>
      <c r="J680" s="1" t="str">
        <f>+VLOOKUP(bloques1a3[[#This Row],[respuesta]],respuestas.emociones[],2,0)</f>
        <v>sorpresa</v>
      </c>
      <c r="K680" s="1">
        <f>+VLOOKUP(bloques1a3[[#This Row],[niño]],BD.niños[[Código]:[edad]],5,0)</f>
        <v>10</v>
      </c>
      <c r="L680" s="1">
        <f>+IF(bloques1a3[[#This Row],[correcta]]=bloques1a3[[#This Row],[respuesta]],1,0)</f>
        <v>1</v>
      </c>
      <c r="M680" s="1">
        <f>+IF(bloques1a3[[#This Row],[Sexo]]="F",1,0)</f>
        <v>0</v>
      </c>
    </row>
    <row r="681" spans="1:13" x14ac:dyDescent="0.55000000000000004">
      <c r="A681">
        <v>22</v>
      </c>
      <c r="B681" s="1" t="s">
        <v>402</v>
      </c>
      <c r="C681" s="1" t="s">
        <v>5</v>
      </c>
      <c r="D681">
        <v>6</v>
      </c>
      <c r="E681" s="1" t="s">
        <v>64</v>
      </c>
      <c r="F681">
        <v>6</v>
      </c>
      <c r="G681" s="1" t="s">
        <v>377</v>
      </c>
      <c r="H681" s="1" t="s">
        <v>29</v>
      </c>
      <c r="I681">
        <v>1</v>
      </c>
      <c r="J681" s="1" t="str">
        <f>+VLOOKUP(bloques1a3[[#This Row],[respuesta]],respuestas.emociones[],2,0)</f>
        <v>sorpresa</v>
      </c>
      <c r="K681" s="1">
        <f>+VLOOKUP(bloques1a3[[#This Row],[niño]],BD.niños[[Código]:[edad]],5,0)</f>
        <v>9</v>
      </c>
      <c r="L681" s="1">
        <f>+IF(bloques1a3[[#This Row],[correcta]]=bloques1a3[[#This Row],[respuesta]],1,0)</f>
        <v>1</v>
      </c>
      <c r="M681" s="1">
        <f>+IF(bloques1a3[[#This Row],[Sexo]]="F",1,0)</f>
        <v>1</v>
      </c>
    </row>
    <row r="682" spans="1:13" x14ac:dyDescent="0.55000000000000004">
      <c r="A682">
        <v>22</v>
      </c>
      <c r="B682" s="1" t="s">
        <v>402</v>
      </c>
      <c r="C682" s="1" t="s">
        <v>5</v>
      </c>
      <c r="D682">
        <v>6</v>
      </c>
      <c r="E682" s="1" t="s">
        <v>68</v>
      </c>
      <c r="F682">
        <v>6</v>
      </c>
      <c r="G682" s="1" t="s">
        <v>377</v>
      </c>
      <c r="H682" s="1" t="s">
        <v>28</v>
      </c>
      <c r="I682">
        <v>1</v>
      </c>
      <c r="J682" s="1" t="str">
        <f>+VLOOKUP(bloques1a3[[#This Row],[respuesta]],respuestas.emociones[],2,0)</f>
        <v>sorpresa</v>
      </c>
      <c r="K682" s="1">
        <f>+VLOOKUP(bloques1a3[[#This Row],[niño]],BD.niños[[Código]:[edad]],5,0)</f>
        <v>10</v>
      </c>
      <c r="L682" s="1">
        <f>+IF(bloques1a3[[#This Row],[correcta]]=bloques1a3[[#This Row],[respuesta]],1,0)</f>
        <v>1</v>
      </c>
      <c r="M682" s="1">
        <f>+IF(bloques1a3[[#This Row],[Sexo]]="F",1,0)</f>
        <v>0</v>
      </c>
    </row>
    <row r="683" spans="1:13" x14ac:dyDescent="0.55000000000000004">
      <c r="A683">
        <v>22</v>
      </c>
      <c r="B683" s="1" t="s">
        <v>402</v>
      </c>
      <c r="C683" s="1" t="s">
        <v>5</v>
      </c>
      <c r="D683">
        <v>6</v>
      </c>
      <c r="E683" s="1" t="s">
        <v>72</v>
      </c>
      <c r="F683">
        <v>6</v>
      </c>
      <c r="G683" s="1" t="s">
        <v>377</v>
      </c>
      <c r="H683" s="1" t="s">
        <v>29</v>
      </c>
      <c r="I683">
        <v>1</v>
      </c>
      <c r="J683" s="1" t="str">
        <f>+VLOOKUP(bloques1a3[[#This Row],[respuesta]],respuestas.emociones[],2,0)</f>
        <v>sorpresa</v>
      </c>
      <c r="K683" s="1">
        <f>+VLOOKUP(bloques1a3[[#This Row],[niño]],BD.niños[[Código]:[edad]],5,0)</f>
        <v>9</v>
      </c>
      <c r="L683" s="1">
        <f>+IF(bloques1a3[[#This Row],[correcta]]=bloques1a3[[#This Row],[respuesta]],1,0)</f>
        <v>1</v>
      </c>
      <c r="M683" s="1">
        <f>+IF(bloques1a3[[#This Row],[Sexo]]="F",1,0)</f>
        <v>1</v>
      </c>
    </row>
    <row r="684" spans="1:13" x14ac:dyDescent="0.55000000000000004">
      <c r="A684">
        <v>22</v>
      </c>
      <c r="B684" s="1" t="s">
        <v>402</v>
      </c>
      <c r="C684" s="1" t="s">
        <v>5</v>
      </c>
      <c r="D684">
        <v>6</v>
      </c>
      <c r="E684" s="1" t="s">
        <v>75</v>
      </c>
      <c r="F684">
        <v>6</v>
      </c>
      <c r="G684" s="1" t="s">
        <v>377</v>
      </c>
      <c r="H684" s="1" t="s">
        <v>29</v>
      </c>
      <c r="I684">
        <v>1</v>
      </c>
      <c r="J684" s="1" t="str">
        <f>+VLOOKUP(bloques1a3[[#This Row],[respuesta]],respuestas.emociones[],2,0)</f>
        <v>sorpresa</v>
      </c>
      <c r="K684" s="1">
        <f>+VLOOKUP(bloques1a3[[#This Row],[niño]],BD.niños[[Código]:[edad]],5,0)</f>
        <v>10</v>
      </c>
      <c r="L684" s="1">
        <f>+IF(bloques1a3[[#This Row],[correcta]]=bloques1a3[[#This Row],[respuesta]],1,0)</f>
        <v>1</v>
      </c>
      <c r="M684" s="1">
        <f>+IF(bloques1a3[[#This Row],[Sexo]]="F",1,0)</f>
        <v>1</v>
      </c>
    </row>
    <row r="685" spans="1:13" x14ac:dyDescent="0.55000000000000004">
      <c r="A685">
        <v>22</v>
      </c>
      <c r="B685" s="1" t="s">
        <v>402</v>
      </c>
      <c r="C685" s="1" t="s">
        <v>5</v>
      </c>
      <c r="D685">
        <v>6</v>
      </c>
      <c r="E685" s="1" t="s">
        <v>78</v>
      </c>
      <c r="F685">
        <v>5</v>
      </c>
      <c r="G685" s="1" t="s">
        <v>375</v>
      </c>
      <c r="H685" s="1" t="s">
        <v>28</v>
      </c>
      <c r="I685">
        <v>1</v>
      </c>
      <c r="J685" s="1" t="str">
        <f>+VLOOKUP(bloques1a3[[#This Row],[respuesta]],respuestas.emociones[],2,0)</f>
        <v>miedo</v>
      </c>
      <c r="K685" s="1">
        <f>+VLOOKUP(bloques1a3[[#This Row],[niño]],BD.niños[[Código]:[edad]],5,0)</f>
        <v>6</v>
      </c>
      <c r="L685" s="1">
        <f>+IF(bloques1a3[[#This Row],[correcta]]=bloques1a3[[#This Row],[respuesta]],1,0)</f>
        <v>0</v>
      </c>
      <c r="M685" s="1">
        <f>+IF(bloques1a3[[#This Row],[Sexo]]="F",1,0)</f>
        <v>0</v>
      </c>
    </row>
    <row r="686" spans="1:13" x14ac:dyDescent="0.55000000000000004">
      <c r="A686">
        <v>22</v>
      </c>
      <c r="B686" s="1" t="s">
        <v>402</v>
      </c>
      <c r="C686" s="1" t="s">
        <v>5</v>
      </c>
      <c r="D686">
        <v>6</v>
      </c>
      <c r="E686" s="1" t="s">
        <v>82</v>
      </c>
      <c r="F686">
        <v>4</v>
      </c>
      <c r="G686" s="1" t="s">
        <v>375</v>
      </c>
      <c r="H686" s="1" t="s">
        <v>29</v>
      </c>
      <c r="I686">
        <v>1</v>
      </c>
      <c r="J686" s="1" t="str">
        <f>+VLOOKUP(bloques1a3[[#This Row],[respuesta]],respuestas.emociones[],2,0)</f>
        <v>enojo</v>
      </c>
      <c r="K686" s="1">
        <f>+VLOOKUP(bloques1a3[[#This Row],[niño]],BD.niños[[Código]:[edad]],5,0)</f>
        <v>6</v>
      </c>
      <c r="L686" s="1">
        <f>+IF(bloques1a3[[#This Row],[correcta]]=bloques1a3[[#This Row],[respuesta]],1,0)</f>
        <v>0</v>
      </c>
      <c r="M686" s="1">
        <f>+IF(bloques1a3[[#This Row],[Sexo]]="F",1,0)</f>
        <v>1</v>
      </c>
    </row>
    <row r="687" spans="1:13" x14ac:dyDescent="0.55000000000000004">
      <c r="A687">
        <v>22</v>
      </c>
      <c r="B687" s="1" t="s">
        <v>402</v>
      </c>
      <c r="C687" s="1" t="s">
        <v>5</v>
      </c>
      <c r="D687">
        <v>6</v>
      </c>
      <c r="E687" s="1" t="s">
        <v>85</v>
      </c>
      <c r="F687">
        <v>4</v>
      </c>
      <c r="G687" s="1" t="s">
        <v>375</v>
      </c>
      <c r="H687" s="1" t="s">
        <v>28</v>
      </c>
      <c r="I687">
        <v>1</v>
      </c>
      <c r="J687" s="1" t="str">
        <f>+VLOOKUP(bloques1a3[[#This Row],[respuesta]],respuestas.emociones[],2,0)</f>
        <v>enojo</v>
      </c>
      <c r="K687" s="1">
        <f>+VLOOKUP(bloques1a3[[#This Row],[niño]],BD.niños[[Código]:[edad]],5,0)</f>
        <v>6</v>
      </c>
      <c r="L687" s="1">
        <f>+IF(bloques1a3[[#This Row],[correcta]]=bloques1a3[[#This Row],[respuesta]],1,0)</f>
        <v>0</v>
      </c>
      <c r="M687" s="1">
        <f>+IF(bloques1a3[[#This Row],[Sexo]]="F",1,0)</f>
        <v>0</v>
      </c>
    </row>
    <row r="688" spans="1:13" x14ac:dyDescent="0.55000000000000004">
      <c r="A688">
        <v>22</v>
      </c>
      <c r="B688" s="1" t="s">
        <v>402</v>
      </c>
      <c r="C688" s="1" t="s">
        <v>5</v>
      </c>
      <c r="D688">
        <v>6</v>
      </c>
      <c r="E688" s="1" t="s">
        <v>184</v>
      </c>
      <c r="F688">
        <v>5</v>
      </c>
      <c r="G688" s="1" t="s">
        <v>376</v>
      </c>
      <c r="H688" s="1" t="s">
        <v>28</v>
      </c>
      <c r="I688">
        <v>1</v>
      </c>
      <c r="J688" s="1" t="str">
        <f>+VLOOKUP(bloques1a3[[#This Row],[respuesta]],respuestas.emociones[],2,0)</f>
        <v>miedo</v>
      </c>
      <c r="K688" s="1">
        <f>+VLOOKUP(bloques1a3[[#This Row],[niño]],BD.niños[[Código]:[edad]],5,0)</f>
        <v>7</v>
      </c>
      <c r="L688" s="1">
        <f>+IF(bloques1a3[[#This Row],[correcta]]=bloques1a3[[#This Row],[respuesta]],1,0)</f>
        <v>0</v>
      </c>
      <c r="M688" s="1">
        <f>+IF(bloques1a3[[#This Row],[Sexo]]="F",1,0)</f>
        <v>0</v>
      </c>
    </row>
    <row r="689" spans="1:13" x14ac:dyDescent="0.55000000000000004">
      <c r="A689">
        <v>22</v>
      </c>
      <c r="B689" s="1" t="s">
        <v>402</v>
      </c>
      <c r="C689" s="1" t="s">
        <v>5</v>
      </c>
      <c r="D689">
        <v>6</v>
      </c>
      <c r="E689" s="1" t="s">
        <v>187</v>
      </c>
      <c r="F689">
        <v>6</v>
      </c>
      <c r="G689" s="1" t="s">
        <v>376</v>
      </c>
      <c r="H689" s="1" t="s">
        <v>29</v>
      </c>
      <c r="I689">
        <v>1</v>
      </c>
      <c r="J689" s="1" t="str">
        <f>+VLOOKUP(bloques1a3[[#This Row],[respuesta]],respuestas.emociones[],2,0)</f>
        <v>sorpresa</v>
      </c>
      <c r="K689" s="1">
        <f>+VLOOKUP(bloques1a3[[#This Row],[niño]],BD.niños[[Código]:[edad]],5,0)</f>
        <v>8</v>
      </c>
      <c r="L689" s="1">
        <f>+IF(bloques1a3[[#This Row],[correcta]]=bloques1a3[[#This Row],[respuesta]],1,0)</f>
        <v>1</v>
      </c>
      <c r="M689" s="1">
        <f>+IF(bloques1a3[[#This Row],[Sexo]]="F",1,0)</f>
        <v>1</v>
      </c>
    </row>
    <row r="690" spans="1:13" x14ac:dyDescent="0.55000000000000004">
      <c r="A690">
        <v>22</v>
      </c>
      <c r="B690" s="1" t="s">
        <v>402</v>
      </c>
      <c r="C690" s="1" t="s">
        <v>5</v>
      </c>
      <c r="D690">
        <v>6</v>
      </c>
      <c r="E690" s="1" t="s">
        <v>192</v>
      </c>
      <c r="F690">
        <v>1</v>
      </c>
      <c r="G690" s="1" t="s">
        <v>376</v>
      </c>
      <c r="H690" s="1" t="s">
        <v>28</v>
      </c>
      <c r="I690">
        <v>1</v>
      </c>
      <c r="J690" s="1" t="str">
        <f>+VLOOKUP(bloques1a3[[#This Row],[respuesta]],respuestas.emociones[],2,0)</f>
        <v>neutra</v>
      </c>
      <c r="K690" s="1">
        <f>+VLOOKUP(bloques1a3[[#This Row],[niño]],BD.niños[[Código]:[edad]],5,0)</f>
        <v>7</v>
      </c>
      <c r="L690" s="1">
        <f>+IF(bloques1a3[[#This Row],[correcta]]=bloques1a3[[#This Row],[respuesta]],1,0)</f>
        <v>0</v>
      </c>
      <c r="M690" s="1">
        <f>+IF(bloques1a3[[#This Row],[Sexo]]="F",1,0)</f>
        <v>0</v>
      </c>
    </row>
    <row r="691" spans="1:13" x14ac:dyDescent="0.55000000000000004">
      <c r="A691">
        <v>22</v>
      </c>
      <c r="B691" s="1" t="s">
        <v>402</v>
      </c>
      <c r="C691" s="1" t="s">
        <v>5</v>
      </c>
      <c r="D691">
        <v>6</v>
      </c>
      <c r="E691" s="1" t="s">
        <v>195</v>
      </c>
      <c r="F691">
        <v>6</v>
      </c>
      <c r="G691" s="1" t="s">
        <v>377</v>
      </c>
      <c r="H691" s="1" t="s">
        <v>28</v>
      </c>
      <c r="I691">
        <v>1</v>
      </c>
      <c r="J691" s="1" t="str">
        <f>+VLOOKUP(bloques1a3[[#This Row],[respuesta]],respuestas.emociones[],2,0)</f>
        <v>sorpresa</v>
      </c>
      <c r="K691" s="1">
        <f>+VLOOKUP(bloques1a3[[#This Row],[niño]],BD.niños[[Código]:[edad]],5,0)</f>
        <v>10</v>
      </c>
      <c r="L691" s="1">
        <f>+IF(bloques1a3[[#This Row],[correcta]]=bloques1a3[[#This Row],[respuesta]],1,0)</f>
        <v>1</v>
      </c>
      <c r="M691" s="1">
        <f>+IF(bloques1a3[[#This Row],[Sexo]]="F",1,0)</f>
        <v>0</v>
      </c>
    </row>
    <row r="692" spans="1:13" x14ac:dyDescent="0.55000000000000004">
      <c r="A692">
        <v>22</v>
      </c>
      <c r="B692" s="1" t="s">
        <v>402</v>
      </c>
      <c r="C692" s="1" t="s">
        <v>5</v>
      </c>
      <c r="D692">
        <v>6</v>
      </c>
      <c r="E692" s="1" t="s">
        <v>199</v>
      </c>
      <c r="F692">
        <v>6</v>
      </c>
      <c r="G692" s="1" t="s">
        <v>377</v>
      </c>
      <c r="H692" s="1" t="s">
        <v>28</v>
      </c>
      <c r="I692">
        <v>1</v>
      </c>
      <c r="J692" s="1" t="str">
        <f>+VLOOKUP(bloques1a3[[#This Row],[respuesta]],respuestas.emociones[],2,0)</f>
        <v>sorpresa</v>
      </c>
      <c r="K692" s="1">
        <f>+VLOOKUP(bloques1a3[[#This Row],[niño]],BD.niños[[Código]:[edad]],5,0)</f>
        <v>9</v>
      </c>
      <c r="L692" s="1">
        <f>+IF(bloques1a3[[#This Row],[correcta]]=bloques1a3[[#This Row],[respuesta]],1,0)</f>
        <v>1</v>
      </c>
      <c r="M692" s="1">
        <f>+IF(bloques1a3[[#This Row],[Sexo]]="F",1,0)</f>
        <v>0</v>
      </c>
    </row>
    <row r="693" spans="1:13" x14ac:dyDescent="0.55000000000000004">
      <c r="A693">
        <v>22</v>
      </c>
      <c r="B693" s="1" t="s">
        <v>402</v>
      </c>
      <c r="C693" s="1" t="s">
        <v>5</v>
      </c>
      <c r="D693">
        <v>6</v>
      </c>
      <c r="E693" s="1" t="s">
        <v>203</v>
      </c>
      <c r="F693">
        <v>6</v>
      </c>
      <c r="G693" s="1" t="s">
        <v>377</v>
      </c>
      <c r="H693" s="1" t="s">
        <v>29</v>
      </c>
      <c r="I693">
        <v>1</v>
      </c>
      <c r="J693" s="1" t="str">
        <f>+VLOOKUP(bloques1a3[[#This Row],[respuesta]],respuestas.emociones[],2,0)</f>
        <v>sorpresa</v>
      </c>
      <c r="K693" s="1">
        <f>+VLOOKUP(bloques1a3[[#This Row],[niño]],BD.niños[[Código]:[edad]],5,0)</f>
        <v>9</v>
      </c>
      <c r="L693" s="1">
        <f>+IF(bloques1a3[[#This Row],[correcta]]=bloques1a3[[#This Row],[respuesta]],1,0)</f>
        <v>1</v>
      </c>
      <c r="M693" s="1">
        <f>+IF(bloques1a3[[#This Row],[Sexo]]="F",1,0)</f>
        <v>1</v>
      </c>
    </row>
    <row r="694" spans="1:13" x14ac:dyDescent="0.55000000000000004">
      <c r="A694">
        <v>22</v>
      </c>
      <c r="B694" s="1" t="s">
        <v>402</v>
      </c>
      <c r="C694" s="1" t="s">
        <v>5</v>
      </c>
      <c r="D694">
        <v>6</v>
      </c>
      <c r="E694" s="1" t="s">
        <v>206</v>
      </c>
      <c r="F694">
        <v>6</v>
      </c>
      <c r="G694" s="1" t="s">
        <v>377</v>
      </c>
      <c r="H694" s="1" t="s">
        <v>29</v>
      </c>
      <c r="I694">
        <v>1</v>
      </c>
      <c r="J694" s="1" t="str">
        <f>+VLOOKUP(bloques1a3[[#This Row],[respuesta]],respuestas.emociones[],2,0)</f>
        <v>sorpresa</v>
      </c>
      <c r="K694" s="1">
        <f>+VLOOKUP(bloques1a3[[#This Row],[niño]],BD.niños[[Código]:[edad]],5,0)</f>
        <v>10</v>
      </c>
      <c r="L694" s="1">
        <f>+IF(bloques1a3[[#This Row],[correcta]]=bloques1a3[[#This Row],[respuesta]],1,0)</f>
        <v>1</v>
      </c>
      <c r="M694" s="1">
        <f>+IF(bloques1a3[[#This Row],[Sexo]]="F",1,0)</f>
        <v>1</v>
      </c>
    </row>
    <row r="695" spans="1:13" x14ac:dyDescent="0.55000000000000004">
      <c r="A695">
        <v>22</v>
      </c>
      <c r="B695" s="1" t="s">
        <v>402</v>
      </c>
      <c r="C695" s="1" t="s">
        <v>5</v>
      </c>
      <c r="D695">
        <v>6</v>
      </c>
      <c r="E695" s="1" t="s">
        <v>210</v>
      </c>
      <c r="F695">
        <v>6</v>
      </c>
      <c r="G695" s="1" t="s">
        <v>376</v>
      </c>
      <c r="H695" s="1" t="s">
        <v>28</v>
      </c>
      <c r="I695">
        <v>1</v>
      </c>
      <c r="J695" s="1" t="str">
        <f>+VLOOKUP(bloques1a3[[#This Row],[respuesta]],respuestas.emociones[],2,0)</f>
        <v>sorpresa</v>
      </c>
      <c r="K695" s="1">
        <f>+VLOOKUP(bloques1a3[[#This Row],[niño]],BD.niños[[Código]:[edad]],5,0)</f>
        <v>7</v>
      </c>
      <c r="L695" s="1">
        <f>+IF(bloques1a3[[#This Row],[correcta]]=bloques1a3[[#This Row],[respuesta]],1,0)</f>
        <v>1</v>
      </c>
      <c r="M695" s="1">
        <f>+IF(bloques1a3[[#This Row],[Sexo]]="F",1,0)</f>
        <v>0</v>
      </c>
    </row>
    <row r="696" spans="1:13" x14ac:dyDescent="0.55000000000000004">
      <c r="A696">
        <v>22</v>
      </c>
      <c r="B696" s="1" t="s">
        <v>402</v>
      </c>
      <c r="C696" s="1" t="s">
        <v>5</v>
      </c>
      <c r="D696">
        <v>6</v>
      </c>
      <c r="E696" s="1" t="s">
        <v>274</v>
      </c>
      <c r="F696">
        <v>6</v>
      </c>
      <c r="G696" s="1" t="s">
        <v>375</v>
      </c>
      <c r="H696" s="1" t="s">
        <v>28</v>
      </c>
      <c r="I696">
        <v>1</v>
      </c>
      <c r="J696" s="1" t="str">
        <f>+VLOOKUP(bloques1a3[[#This Row],[respuesta]],respuestas.emociones[],2,0)</f>
        <v>sorpresa</v>
      </c>
      <c r="K696" s="1">
        <f>+VLOOKUP(bloques1a3[[#This Row],[niño]],BD.niños[[Código]:[edad]],5,0)</f>
        <v>6</v>
      </c>
      <c r="L696" s="1">
        <f>+IF(bloques1a3[[#This Row],[correcta]]=bloques1a3[[#This Row],[respuesta]],1,0)</f>
        <v>1</v>
      </c>
      <c r="M696" s="1">
        <f>+IF(bloques1a3[[#This Row],[Sexo]]="F",1,0)</f>
        <v>0</v>
      </c>
    </row>
    <row r="697" spans="1:13" x14ac:dyDescent="0.55000000000000004">
      <c r="A697">
        <v>22</v>
      </c>
      <c r="B697" s="1" t="s">
        <v>402</v>
      </c>
      <c r="C697" s="1" t="s">
        <v>5</v>
      </c>
      <c r="D697">
        <v>6</v>
      </c>
      <c r="E697" s="1" t="s">
        <v>276</v>
      </c>
      <c r="F697">
        <v>6</v>
      </c>
      <c r="G697" s="1" t="s">
        <v>375</v>
      </c>
      <c r="H697" s="1" t="s">
        <v>28</v>
      </c>
      <c r="I697">
        <v>1</v>
      </c>
      <c r="J697" s="1" t="str">
        <f>+VLOOKUP(bloques1a3[[#This Row],[respuesta]],respuestas.emociones[],2,0)</f>
        <v>sorpresa</v>
      </c>
      <c r="K697" s="1">
        <f>+VLOOKUP(bloques1a3[[#This Row],[niño]],BD.niños[[Código]:[edad]],5,0)</f>
        <v>6</v>
      </c>
      <c r="L697" s="1">
        <f>+IF(bloques1a3[[#This Row],[correcta]]=bloques1a3[[#This Row],[respuesta]],1,0)</f>
        <v>1</v>
      </c>
      <c r="M697" s="1">
        <f>+IF(bloques1a3[[#This Row],[Sexo]]="F",1,0)</f>
        <v>0</v>
      </c>
    </row>
    <row r="698" spans="1:13" x14ac:dyDescent="0.55000000000000004">
      <c r="A698">
        <v>22</v>
      </c>
      <c r="B698" s="1" t="s">
        <v>402</v>
      </c>
      <c r="C698" s="1" t="s">
        <v>5</v>
      </c>
      <c r="D698">
        <v>6</v>
      </c>
      <c r="E698" s="1" t="s">
        <v>279</v>
      </c>
      <c r="F698">
        <v>5</v>
      </c>
      <c r="G698" s="1" t="s">
        <v>376</v>
      </c>
      <c r="H698" s="1" t="s">
        <v>29</v>
      </c>
      <c r="I698">
        <v>1</v>
      </c>
      <c r="J698" s="1" t="str">
        <f>+VLOOKUP(bloques1a3[[#This Row],[respuesta]],respuestas.emociones[],2,0)</f>
        <v>miedo</v>
      </c>
      <c r="K698" s="1">
        <f>+VLOOKUP(bloques1a3[[#This Row],[niño]],BD.niños[[Código]:[edad]],5,0)</f>
        <v>7</v>
      </c>
      <c r="L698" s="1">
        <f>+IF(bloques1a3[[#This Row],[correcta]]=bloques1a3[[#This Row],[respuesta]],1,0)</f>
        <v>0</v>
      </c>
      <c r="M698" s="1">
        <f>+IF(bloques1a3[[#This Row],[Sexo]]="F",1,0)</f>
        <v>1</v>
      </c>
    </row>
    <row r="699" spans="1:13" x14ac:dyDescent="0.55000000000000004">
      <c r="A699">
        <v>22</v>
      </c>
      <c r="B699" s="1" t="s">
        <v>402</v>
      </c>
      <c r="C699" s="1" t="s">
        <v>5</v>
      </c>
      <c r="D699">
        <v>6</v>
      </c>
      <c r="E699" s="1" t="s">
        <v>282</v>
      </c>
      <c r="F699">
        <v>6</v>
      </c>
      <c r="G699" s="1" t="s">
        <v>375</v>
      </c>
      <c r="H699" s="1" t="s">
        <v>29</v>
      </c>
      <c r="I699">
        <v>1</v>
      </c>
      <c r="J699" s="1" t="str">
        <f>+VLOOKUP(bloques1a3[[#This Row],[respuesta]],respuestas.emociones[],2,0)</f>
        <v>sorpresa</v>
      </c>
      <c r="K699" s="1">
        <f>+VLOOKUP(bloques1a3[[#This Row],[niño]],BD.niños[[Código]:[edad]],5,0)</f>
        <v>5</v>
      </c>
      <c r="L699" s="1">
        <f>+IF(bloques1a3[[#This Row],[correcta]]=bloques1a3[[#This Row],[respuesta]],1,0)</f>
        <v>1</v>
      </c>
      <c r="M699" s="1">
        <f>+IF(bloques1a3[[#This Row],[Sexo]]="F",1,0)</f>
        <v>1</v>
      </c>
    </row>
    <row r="700" spans="1:13" x14ac:dyDescent="0.55000000000000004">
      <c r="A700">
        <v>22</v>
      </c>
      <c r="B700" s="1" t="s">
        <v>402</v>
      </c>
      <c r="C700" s="1" t="s">
        <v>5</v>
      </c>
      <c r="D700">
        <v>6</v>
      </c>
      <c r="E700" s="1" t="s">
        <v>352</v>
      </c>
      <c r="F700">
        <v>6</v>
      </c>
      <c r="G700" s="1" t="s">
        <v>376</v>
      </c>
      <c r="H700" s="1" t="s">
        <v>29</v>
      </c>
      <c r="I700">
        <v>1</v>
      </c>
      <c r="J700" s="1" t="str">
        <f>+VLOOKUP(bloques1a3[[#This Row],[respuesta]],respuestas.emociones[],2,0)</f>
        <v>sorpresa</v>
      </c>
      <c r="K700" s="1">
        <f>+VLOOKUP(bloques1a3[[#This Row],[niño]],BD.niños[[Código]:[edad]],5,0)</f>
        <v>8</v>
      </c>
      <c r="L700" s="1">
        <f>+IF(bloques1a3[[#This Row],[correcta]]=bloques1a3[[#This Row],[respuesta]],1,0)</f>
        <v>1</v>
      </c>
      <c r="M700" s="1">
        <f>+IF(bloques1a3[[#This Row],[Sexo]]="F",1,0)</f>
        <v>1</v>
      </c>
    </row>
    <row r="701" spans="1:13" x14ac:dyDescent="0.55000000000000004">
      <c r="A701">
        <v>22</v>
      </c>
      <c r="B701" s="1" t="s">
        <v>402</v>
      </c>
      <c r="C701" s="1" t="s">
        <v>5</v>
      </c>
      <c r="D701">
        <v>6</v>
      </c>
      <c r="E701" s="1" t="s">
        <v>357</v>
      </c>
      <c r="F701">
        <v>6</v>
      </c>
      <c r="G701" s="1" t="s">
        <v>376</v>
      </c>
      <c r="H701" s="1" t="s">
        <v>28</v>
      </c>
      <c r="I701">
        <v>1</v>
      </c>
      <c r="J701" s="1" t="str">
        <f>+VLOOKUP(bloques1a3[[#This Row],[respuesta]],respuestas.emociones[],2,0)</f>
        <v>sorpresa</v>
      </c>
      <c r="K701" s="1">
        <f>+VLOOKUP(bloques1a3[[#This Row],[niño]],BD.niños[[Código]:[edad]],5,0)</f>
        <v>7</v>
      </c>
      <c r="L701" s="1">
        <f>+IF(bloques1a3[[#This Row],[correcta]]=bloques1a3[[#This Row],[respuesta]],1,0)</f>
        <v>1</v>
      </c>
      <c r="M701" s="1">
        <f>+IF(bloques1a3[[#This Row],[Sexo]]="F",1,0)</f>
        <v>0</v>
      </c>
    </row>
    <row r="702" spans="1:13" x14ac:dyDescent="0.55000000000000004">
      <c r="A702">
        <v>22</v>
      </c>
      <c r="B702" s="1" t="s">
        <v>402</v>
      </c>
      <c r="C702" s="1" t="s">
        <v>5</v>
      </c>
      <c r="D702">
        <v>6</v>
      </c>
      <c r="E702" s="1" t="s">
        <v>360</v>
      </c>
      <c r="F702">
        <v>6</v>
      </c>
      <c r="G702" s="1" t="s">
        <v>377</v>
      </c>
      <c r="H702" s="1" t="s">
        <v>28</v>
      </c>
      <c r="I702">
        <v>1</v>
      </c>
      <c r="J702" s="1" t="str">
        <f>+VLOOKUP(bloques1a3[[#This Row],[respuesta]],respuestas.emociones[],2,0)</f>
        <v>sorpresa</v>
      </c>
      <c r="K702" s="1">
        <f>+VLOOKUP(bloques1a3[[#This Row],[niño]],BD.niños[[Código]:[edad]],5,0)</f>
        <v>9</v>
      </c>
      <c r="L702" s="1">
        <f>+IF(bloques1a3[[#This Row],[correcta]]=bloques1a3[[#This Row],[respuesta]],1,0)</f>
        <v>1</v>
      </c>
      <c r="M702" s="1">
        <f>+IF(bloques1a3[[#This Row],[Sexo]]="F",1,0)</f>
        <v>0</v>
      </c>
    </row>
    <row r="703" spans="1:13" x14ac:dyDescent="0.55000000000000004">
      <c r="A703">
        <v>22</v>
      </c>
      <c r="B703" s="1" t="s">
        <v>402</v>
      </c>
      <c r="C703" s="1" t="s">
        <v>5</v>
      </c>
      <c r="D703">
        <v>6</v>
      </c>
      <c r="E703" s="1" t="s">
        <v>364</v>
      </c>
      <c r="F703">
        <v>6</v>
      </c>
      <c r="G703" s="1" t="s">
        <v>377</v>
      </c>
      <c r="H703" s="1" t="s">
        <v>28</v>
      </c>
      <c r="I703">
        <v>1</v>
      </c>
      <c r="J703" s="1" t="str">
        <f>+VLOOKUP(bloques1a3[[#This Row],[respuesta]],respuestas.emociones[],2,0)</f>
        <v>sorpresa</v>
      </c>
      <c r="K703" s="1">
        <f>+VLOOKUP(bloques1a3[[#This Row],[niño]],BD.niños[[Código]:[edad]],5,0)</f>
        <v>10</v>
      </c>
      <c r="L703" s="1">
        <f>+IF(bloques1a3[[#This Row],[correcta]]=bloques1a3[[#This Row],[respuesta]],1,0)</f>
        <v>1</v>
      </c>
      <c r="M703" s="1">
        <f>+IF(bloques1a3[[#This Row],[Sexo]]="F",1,0)</f>
        <v>0</v>
      </c>
    </row>
    <row r="704" spans="1:13" x14ac:dyDescent="0.55000000000000004">
      <c r="A704">
        <v>22</v>
      </c>
      <c r="B704" s="1" t="s">
        <v>402</v>
      </c>
      <c r="C704" s="1" t="s">
        <v>5</v>
      </c>
      <c r="D704">
        <v>6</v>
      </c>
      <c r="E704" s="1" t="s">
        <v>368</v>
      </c>
      <c r="F704">
        <v>6</v>
      </c>
      <c r="G704" s="1" t="s">
        <v>377</v>
      </c>
      <c r="H704" s="1" t="s">
        <v>28</v>
      </c>
      <c r="I704">
        <v>1</v>
      </c>
      <c r="J704" s="1" t="str">
        <f>+VLOOKUP(bloques1a3[[#This Row],[respuesta]],respuestas.emociones[],2,0)</f>
        <v>sorpresa</v>
      </c>
      <c r="K704" s="1">
        <f>+VLOOKUP(bloques1a3[[#This Row],[niño]],BD.niños[[Código]:[edad]],5,0)</f>
        <v>11</v>
      </c>
      <c r="L704" s="1">
        <f>+IF(bloques1a3[[#This Row],[correcta]]=bloques1a3[[#This Row],[respuesta]],1,0)</f>
        <v>1</v>
      </c>
      <c r="M704" s="1">
        <f>+IF(bloques1a3[[#This Row],[Sexo]]="F",1,0)</f>
        <v>0</v>
      </c>
    </row>
    <row r="705" spans="1:13" x14ac:dyDescent="0.55000000000000004">
      <c r="A705">
        <v>22</v>
      </c>
      <c r="B705" s="1" t="s">
        <v>402</v>
      </c>
      <c r="C705" s="1" t="s">
        <v>5</v>
      </c>
      <c r="D705">
        <v>6</v>
      </c>
      <c r="E705" s="1" t="s">
        <v>371</v>
      </c>
      <c r="F705">
        <v>6</v>
      </c>
      <c r="G705" s="1" t="s">
        <v>377</v>
      </c>
      <c r="H705" s="1" t="s">
        <v>29</v>
      </c>
      <c r="I705">
        <v>1</v>
      </c>
      <c r="J705" s="1" t="str">
        <f>+VLOOKUP(bloques1a3[[#This Row],[respuesta]],respuestas.emociones[],2,0)</f>
        <v>sorpresa</v>
      </c>
      <c r="K705" s="1">
        <f>+VLOOKUP(bloques1a3[[#This Row],[niño]],BD.niños[[Código]:[edad]],5,0)</f>
        <v>9</v>
      </c>
      <c r="L705" s="1">
        <f>+IF(bloques1a3[[#This Row],[correcta]]=bloques1a3[[#This Row],[respuesta]],1,0)</f>
        <v>1</v>
      </c>
      <c r="M705" s="1">
        <f>+IF(bloques1a3[[#This Row],[Sexo]]="F",1,0)</f>
        <v>1</v>
      </c>
    </row>
    <row r="706" spans="1:13" x14ac:dyDescent="0.55000000000000004">
      <c r="A706">
        <v>23</v>
      </c>
      <c r="B706" s="1" t="s">
        <v>403</v>
      </c>
      <c r="C706" s="1" t="s">
        <v>3</v>
      </c>
      <c r="D706">
        <v>4</v>
      </c>
      <c r="E706" s="1" t="s">
        <v>36</v>
      </c>
      <c r="F706">
        <v>7</v>
      </c>
      <c r="G706" s="1" t="s">
        <v>375</v>
      </c>
      <c r="H706" s="1" t="s">
        <v>28</v>
      </c>
      <c r="I706">
        <v>1</v>
      </c>
      <c r="J706" s="1" t="str">
        <f>+VLOOKUP(bloques1a3[[#This Row],[respuesta]],respuestas.emociones[],2,0)</f>
        <v>asco</v>
      </c>
      <c r="K706" s="1">
        <f>+VLOOKUP(bloques1a3[[#This Row],[niño]],BD.niños[[Código]:[edad]],5,0)</f>
        <v>5</v>
      </c>
      <c r="L706" s="1">
        <f>+IF(bloques1a3[[#This Row],[correcta]]=bloques1a3[[#This Row],[respuesta]],1,0)</f>
        <v>0</v>
      </c>
      <c r="M706" s="1">
        <f>+IF(bloques1a3[[#This Row],[Sexo]]="F",1,0)</f>
        <v>0</v>
      </c>
    </row>
    <row r="707" spans="1:13" x14ac:dyDescent="0.55000000000000004">
      <c r="A707">
        <v>23</v>
      </c>
      <c r="B707" s="1" t="s">
        <v>403</v>
      </c>
      <c r="C707" s="1" t="s">
        <v>3</v>
      </c>
      <c r="D707">
        <v>4</v>
      </c>
      <c r="E707" s="1" t="s">
        <v>40</v>
      </c>
      <c r="F707">
        <v>4</v>
      </c>
      <c r="G707" s="1" t="s">
        <v>376</v>
      </c>
      <c r="H707" s="1" t="s">
        <v>28</v>
      </c>
      <c r="I707">
        <v>1</v>
      </c>
      <c r="J707" s="1" t="str">
        <f>+VLOOKUP(bloques1a3[[#This Row],[respuesta]],respuestas.emociones[],2,0)</f>
        <v>enojo</v>
      </c>
      <c r="K707" s="1">
        <f>+VLOOKUP(bloques1a3[[#This Row],[niño]],BD.niños[[Código]:[edad]],5,0)</f>
        <v>7</v>
      </c>
      <c r="L707" s="1">
        <f>+IF(bloques1a3[[#This Row],[correcta]]=bloques1a3[[#This Row],[respuesta]],1,0)</f>
        <v>1</v>
      </c>
      <c r="M707" s="1">
        <f>+IF(bloques1a3[[#This Row],[Sexo]]="F",1,0)</f>
        <v>0</v>
      </c>
    </row>
    <row r="708" spans="1:13" x14ac:dyDescent="0.55000000000000004">
      <c r="A708">
        <v>23</v>
      </c>
      <c r="B708" s="1" t="s">
        <v>403</v>
      </c>
      <c r="C708" s="1" t="s">
        <v>3</v>
      </c>
      <c r="D708">
        <v>4</v>
      </c>
      <c r="E708" s="1" t="s">
        <v>44</v>
      </c>
      <c r="F708">
        <v>5</v>
      </c>
      <c r="G708" s="1" t="s">
        <v>376</v>
      </c>
      <c r="H708" s="1" t="s">
        <v>29</v>
      </c>
      <c r="I708">
        <v>1</v>
      </c>
      <c r="J708" s="1" t="str">
        <f>+VLOOKUP(bloques1a3[[#This Row],[respuesta]],respuestas.emociones[],2,0)</f>
        <v>miedo</v>
      </c>
      <c r="K708" s="1">
        <f>+VLOOKUP(bloques1a3[[#This Row],[niño]],BD.niños[[Código]:[edad]],5,0)</f>
        <v>7</v>
      </c>
      <c r="L708" s="1">
        <f>+IF(bloques1a3[[#This Row],[correcta]]=bloques1a3[[#This Row],[respuesta]],1,0)</f>
        <v>0</v>
      </c>
      <c r="M708" s="1">
        <f>+IF(bloques1a3[[#This Row],[Sexo]]="F",1,0)</f>
        <v>1</v>
      </c>
    </row>
    <row r="709" spans="1:13" x14ac:dyDescent="0.55000000000000004">
      <c r="A709">
        <v>23</v>
      </c>
      <c r="B709" s="1" t="s">
        <v>403</v>
      </c>
      <c r="C709" s="1" t="s">
        <v>3</v>
      </c>
      <c r="D709">
        <v>4</v>
      </c>
      <c r="E709" s="1" t="s">
        <v>48</v>
      </c>
      <c r="F709">
        <v>3</v>
      </c>
      <c r="G709" s="1" t="s">
        <v>376</v>
      </c>
      <c r="H709" s="1" t="s">
        <v>29</v>
      </c>
      <c r="I709">
        <v>1</v>
      </c>
      <c r="J709" s="1" t="str">
        <f>+VLOOKUP(bloques1a3[[#This Row],[respuesta]],respuestas.emociones[],2,0)</f>
        <v>tristeza</v>
      </c>
      <c r="K709" s="1">
        <f>+VLOOKUP(bloques1a3[[#This Row],[niño]],BD.niños[[Código]:[edad]],5,0)</f>
        <v>7</v>
      </c>
      <c r="L709" s="1">
        <f>+IF(bloques1a3[[#This Row],[correcta]]=bloques1a3[[#This Row],[respuesta]],1,0)</f>
        <v>0</v>
      </c>
      <c r="M709" s="1">
        <f>+IF(bloques1a3[[#This Row],[Sexo]]="F",1,0)</f>
        <v>1</v>
      </c>
    </row>
    <row r="710" spans="1:13" x14ac:dyDescent="0.55000000000000004">
      <c r="A710">
        <v>23</v>
      </c>
      <c r="B710" s="1" t="s">
        <v>403</v>
      </c>
      <c r="C710" s="1" t="s">
        <v>3</v>
      </c>
      <c r="D710">
        <v>4</v>
      </c>
      <c r="E710" s="1" t="s">
        <v>52</v>
      </c>
      <c r="F710">
        <v>4</v>
      </c>
      <c r="G710" s="1" t="s">
        <v>376</v>
      </c>
      <c r="H710" s="1" t="s">
        <v>29</v>
      </c>
      <c r="I710">
        <v>1</v>
      </c>
      <c r="J710" s="1" t="str">
        <f>+VLOOKUP(bloques1a3[[#This Row],[respuesta]],respuestas.emociones[],2,0)</f>
        <v>enojo</v>
      </c>
      <c r="K710" s="1">
        <f>+VLOOKUP(bloques1a3[[#This Row],[niño]],BD.niños[[Código]:[edad]],5,0)</f>
        <v>7</v>
      </c>
      <c r="L710" s="1">
        <f>+IF(bloques1a3[[#This Row],[correcta]]=bloques1a3[[#This Row],[respuesta]],1,0)</f>
        <v>1</v>
      </c>
      <c r="M710" s="1">
        <f>+IF(bloques1a3[[#This Row],[Sexo]]="F",1,0)</f>
        <v>1</v>
      </c>
    </row>
    <row r="711" spans="1:13" x14ac:dyDescent="0.55000000000000004">
      <c r="A711">
        <v>23</v>
      </c>
      <c r="B711" s="1" t="s">
        <v>403</v>
      </c>
      <c r="C711" s="1" t="s">
        <v>3</v>
      </c>
      <c r="D711">
        <v>4</v>
      </c>
      <c r="E711" s="1" t="s">
        <v>56</v>
      </c>
      <c r="F711">
        <v>4</v>
      </c>
      <c r="G711" s="1" t="s">
        <v>376</v>
      </c>
      <c r="H711" s="1" t="s">
        <v>29</v>
      </c>
      <c r="I711">
        <v>1</v>
      </c>
      <c r="J711" s="1" t="str">
        <f>+VLOOKUP(bloques1a3[[#This Row],[respuesta]],respuestas.emociones[],2,0)</f>
        <v>enojo</v>
      </c>
      <c r="K711" s="1">
        <f>+VLOOKUP(bloques1a3[[#This Row],[niño]],BD.niños[[Código]:[edad]],5,0)</f>
        <v>8</v>
      </c>
      <c r="L711" s="1">
        <f>+IF(bloques1a3[[#This Row],[correcta]]=bloques1a3[[#This Row],[respuesta]],1,0)</f>
        <v>1</v>
      </c>
      <c r="M711" s="1">
        <f>+IF(bloques1a3[[#This Row],[Sexo]]="F",1,0)</f>
        <v>1</v>
      </c>
    </row>
    <row r="712" spans="1:13" x14ac:dyDescent="0.55000000000000004">
      <c r="A712">
        <v>23</v>
      </c>
      <c r="B712" s="1" t="s">
        <v>403</v>
      </c>
      <c r="C712" s="1" t="s">
        <v>3</v>
      </c>
      <c r="D712">
        <v>4</v>
      </c>
      <c r="E712" s="1" t="s">
        <v>60</v>
      </c>
      <c r="F712">
        <v>4</v>
      </c>
      <c r="G712" s="1" t="s">
        <v>377</v>
      </c>
      <c r="H712" s="1" t="s">
        <v>28</v>
      </c>
      <c r="I712">
        <v>1</v>
      </c>
      <c r="J712" s="1" t="str">
        <f>+VLOOKUP(bloques1a3[[#This Row],[respuesta]],respuestas.emociones[],2,0)</f>
        <v>enojo</v>
      </c>
      <c r="K712" s="1">
        <f>+VLOOKUP(bloques1a3[[#This Row],[niño]],BD.niños[[Código]:[edad]],5,0)</f>
        <v>10</v>
      </c>
      <c r="L712" s="1">
        <f>+IF(bloques1a3[[#This Row],[correcta]]=bloques1a3[[#This Row],[respuesta]],1,0)</f>
        <v>1</v>
      </c>
      <c r="M712" s="1">
        <f>+IF(bloques1a3[[#This Row],[Sexo]]="F",1,0)</f>
        <v>0</v>
      </c>
    </row>
    <row r="713" spans="1:13" x14ac:dyDescent="0.55000000000000004">
      <c r="A713">
        <v>23</v>
      </c>
      <c r="B713" s="1" t="s">
        <v>403</v>
      </c>
      <c r="C713" s="1" t="s">
        <v>3</v>
      </c>
      <c r="D713">
        <v>4</v>
      </c>
      <c r="E713" s="1" t="s">
        <v>64</v>
      </c>
      <c r="F713">
        <v>4</v>
      </c>
      <c r="G713" s="1" t="s">
        <v>377</v>
      </c>
      <c r="H713" s="1" t="s">
        <v>29</v>
      </c>
      <c r="I713">
        <v>1</v>
      </c>
      <c r="J713" s="1" t="str">
        <f>+VLOOKUP(bloques1a3[[#This Row],[respuesta]],respuestas.emociones[],2,0)</f>
        <v>enojo</v>
      </c>
      <c r="K713" s="1">
        <f>+VLOOKUP(bloques1a3[[#This Row],[niño]],BD.niños[[Código]:[edad]],5,0)</f>
        <v>9</v>
      </c>
      <c r="L713" s="1">
        <f>+IF(bloques1a3[[#This Row],[correcta]]=bloques1a3[[#This Row],[respuesta]],1,0)</f>
        <v>1</v>
      </c>
      <c r="M713" s="1">
        <f>+IF(bloques1a3[[#This Row],[Sexo]]="F",1,0)</f>
        <v>1</v>
      </c>
    </row>
    <row r="714" spans="1:13" x14ac:dyDescent="0.55000000000000004">
      <c r="A714">
        <v>23</v>
      </c>
      <c r="B714" s="1" t="s">
        <v>403</v>
      </c>
      <c r="C714" s="1" t="s">
        <v>3</v>
      </c>
      <c r="D714">
        <v>4</v>
      </c>
      <c r="E714" s="1" t="s">
        <v>68</v>
      </c>
      <c r="F714">
        <v>4</v>
      </c>
      <c r="G714" s="1" t="s">
        <v>377</v>
      </c>
      <c r="H714" s="1" t="s">
        <v>28</v>
      </c>
      <c r="I714">
        <v>1</v>
      </c>
      <c r="J714" s="1" t="str">
        <f>+VLOOKUP(bloques1a3[[#This Row],[respuesta]],respuestas.emociones[],2,0)</f>
        <v>enojo</v>
      </c>
      <c r="K714" s="1">
        <f>+VLOOKUP(bloques1a3[[#This Row],[niño]],BD.niños[[Código]:[edad]],5,0)</f>
        <v>10</v>
      </c>
      <c r="L714" s="1">
        <f>+IF(bloques1a3[[#This Row],[correcta]]=bloques1a3[[#This Row],[respuesta]],1,0)</f>
        <v>1</v>
      </c>
      <c r="M714" s="1">
        <f>+IF(bloques1a3[[#This Row],[Sexo]]="F",1,0)</f>
        <v>0</v>
      </c>
    </row>
    <row r="715" spans="1:13" x14ac:dyDescent="0.55000000000000004">
      <c r="A715">
        <v>23</v>
      </c>
      <c r="B715" s="1" t="s">
        <v>403</v>
      </c>
      <c r="C715" s="1" t="s">
        <v>3</v>
      </c>
      <c r="D715">
        <v>4</v>
      </c>
      <c r="E715" s="1" t="s">
        <v>72</v>
      </c>
      <c r="F715">
        <v>7</v>
      </c>
      <c r="G715" s="1" t="s">
        <v>377</v>
      </c>
      <c r="H715" s="1" t="s">
        <v>29</v>
      </c>
      <c r="I715">
        <v>1</v>
      </c>
      <c r="J715" s="1" t="str">
        <f>+VLOOKUP(bloques1a3[[#This Row],[respuesta]],respuestas.emociones[],2,0)</f>
        <v>asco</v>
      </c>
      <c r="K715" s="1">
        <f>+VLOOKUP(bloques1a3[[#This Row],[niño]],BD.niños[[Código]:[edad]],5,0)</f>
        <v>9</v>
      </c>
      <c r="L715" s="1">
        <f>+IF(bloques1a3[[#This Row],[correcta]]=bloques1a3[[#This Row],[respuesta]],1,0)</f>
        <v>0</v>
      </c>
      <c r="M715" s="1">
        <f>+IF(bloques1a3[[#This Row],[Sexo]]="F",1,0)</f>
        <v>1</v>
      </c>
    </row>
    <row r="716" spans="1:13" x14ac:dyDescent="0.55000000000000004">
      <c r="A716">
        <v>23</v>
      </c>
      <c r="B716" s="1" t="s">
        <v>403</v>
      </c>
      <c r="C716" s="1" t="s">
        <v>3</v>
      </c>
      <c r="D716">
        <v>4</v>
      </c>
      <c r="E716" s="1" t="s">
        <v>75</v>
      </c>
      <c r="F716">
        <v>4</v>
      </c>
      <c r="G716" s="1" t="s">
        <v>377</v>
      </c>
      <c r="H716" s="1" t="s">
        <v>29</v>
      </c>
      <c r="I716">
        <v>1</v>
      </c>
      <c r="J716" s="1" t="str">
        <f>+VLOOKUP(bloques1a3[[#This Row],[respuesta]],respuestas.emociones[],2,0)</f>
        <v>enojo</v>
      </c>
      <c r="K716" s="1">
        <f>+VLOOKUP(bloques1a3[[#This Row],[niño]],BD.niños[[Código]:[edad]],5,0)</f>
        <v>10</v>
      </c>
      <c r="L716" s="1">
        <f>+IF(bloques1a3[[#This Row],[correcta]]=bloques1a3[[#This Row],[respuesta]],1,0)</f>
        <v>1</v>
      </c>
      <c r="M716" s="1">
        <f>+IF(bloques1a3[[#This Row],[Sexo]]="F",1,0)</f>
        <v>1</v>
      </c>
    </row>
    <row r="717" spans="1:13" x14ac:dyDescent="0.55000000000000004">
      <c r="A717">
        <v>23</v>
      </c>
      <c r="B717" s="1" t="s">
        <v>403</v>
      </c>
      <c r="C717" s="1" t="s">
        <v>3</v>
      </c>
      <c r="D717">
        <v>4</v>
      </c>
      <c r="E717" s="1" t="s">
        <v>78</v>
      </c>
      <c r="F717">
        <v>4</v>
      </c>
      <c r="G717" s="1" t="s">
        <v>375</v>
      </c>
      <c r="H717" s="1" t="s">
        <v>28</v>
      </c>
      <c r="I717">
        <v>1</v>
      </c>
      <c r="J717" s="1" t="str">
        <f>+VLOOKUP(bloques1a3[[#This Row],[respuesta]],respuestas.emociones[],2,0)</f>
        <v>enojo</v>
      </c>
      <c r="K717" s="1">
        <f>+VLOOKUP(bloques1a3[[#This Row],[niño]],BD.niños[[Código]:[edad]],5,0)</f>
        <v>6</v>
      </c>
      <c r="L717" s="1">
        <f>+IF(bloques1a3[[#This Row],[correcta]]=bloques1a3[[#This Row],[respuesta]],1,0)</f>
        <v>1</v>
      </c>
      <c r="M717" s="1">
        <f>+IF(bloques1a3[[#This Row],[Sexo]]="F",1,0)</f>
        <v>0</v>
      </c>
    </row>
    <row r="718" spans="1:13" x14ac:dyDescent="0.55000000000000004">
      <c r="A718">
        <v>23</v>
      </c>
      <c r="B718" s="1" t="s">
        <v>403</v>
      </c>
      <c r="C718" s="1" t="s">
        <v>3</v>
      </c>
      <c r="D718">
        <v>4</v>
      </c>
      <c r="E718" s="1" t="s">
        <v>82</v>
      </c>
      <c r="F718">
        <v>7</v>
      </c>
      <c r="G718" s="1" t="s">
        <v>375</v>
      </c>
      <c r="H718" s="1" t="s">
        <v>29</v>
      </c>
      <c r="I718">
        <v>1</v>
      </c>
      <c r="J718" s="1" t="str">
        <f>+VLOOKUP(bloques1a3[[#This Row],[respuesta]],respuestas.emociones[],2,0)</f>
        <v>asco</v>
      </c>
      <c r="K718" s="1">
        <f>+VLOOKUP(bloques1a3[[#This Row],[niño]],BD.niños[[Código]:[edad]],5,0)</f>
        <v>6</v>
      </c>
      <c r="L718" s="1">
        <f>+IF(bloques1a3[[#This Row],[correcta]]=bloques1a3[[#This Row],[respuesta]],1,0)</f>
        <v>0</v>
      </c>
      <c r="M718" s="1">
        <f>+IF(bloques1a3[[#This Row],[Sexo]]="F",1,0)</f>
        <v>1</v>
      </c>
    </row>
    <row r="719" spans="1:13" x14ac:dyDescent="0.55000000000000004">
      <c r="A719">
        <v>23</v>
      </c>
      <c r="B719" s="1" t="s">
        <v>403</v>
      </c>
      <c r="C719" s="1" t="s">
        <v>3</v>
      </c>
      <c r="D719">
        <v>4</v>
      </c>
      <c r="E719" s="1" t="s">
        <v>85</v>
      </c>
      <c r="F719">
        <v>3</v>
      </c>
      <c r="G719" s="1" t="s">
        <v>375</v>
      </c>
      <c r="H719" s="1" t="s">
        <v>28</v>
      </c>
      <c r="I719">
        <v>1</v>
      </c>
      <c r="J719" s="1" t="str">
        <f>+VLOOKUP(bloques1a3[[#This Row],[respuesta]],respuestas.emociones[],2,0)</f>
        <v>tristeza</v>
      </c>
      <c r="K719" s="1">
        <f>+VLOOKUP(bloques1a3[[#This Row],[niño]],BD.niños[[Código]:[edad]],5,0)</f>
        <v>6</v>
      </c>
      <c r="L719" s="1">
        <f>+IF(bloques1a3[[#This Row],[correcta]]=bloques1a3[[#This Row],[respuesta]],1,0)</f>
        <v>0</v>
      </c>
      <c r="M719" s="1">
        <f>+IF(bloques1a3[[#This Row],[Sexo]]="F",1,0)</f>
        <v>0</v>
      </c>
    </row>
    <row r="720" spans="1:13" x14ac:dyDescent="0.55000000000000004">
      <c r="A720">
        <v>23</v>
      </c>
      <c r="B720" s="1" t="s">
        <v>403</v>
      </c>
      <c r="C720" s="1" t="s">
        <v>3</v>
      </c>
      <c r="D720">
        <v>4</v>
      </c>
      <c r="E720" s="1" t="s">
        <v>184</v>
      </c>
      <c r="F720">
        <v>4</v>
      </c>
      <c r="G720" s="1" t="s">
        <v>376</v>
      </c>
      <c r="H720" s="1" t="s">
        <v>28</v>
      </c>
      <c r="I720">
        <v>1</v>
      </c>
      <c r="J720" s="1" t="str">
        <f>+VLOOKUP(bloques1a3[[#This Row],[respuesta]],respuestas.emociones[],2,0)</f>
        <v>enojo</v>
      </c>
      <c r="K720" s="1">
        <f>+VLOOKUP(bloques1a3[[#This Row],[niño]],BD.niños[[Código]:[edad]],5,0)</f>
        <v>7</v>
      </c>
      <c r="L720" s="1">
        <f>+IF(bloques1a3[[#This Row],[correcta]]=bloques1a3[[#This Row],[respuesta]],1,0)</f>
        <v>1</v>
      </c>
      <c r="M720" s="1">
        <f>+IF(bloques1a3[[#This Row],[Sexo]]="F",1,0)</f>
        <v>0</v>
      </c>
    </row>
    <row r="721" spans="1:13" x14ac:dyDescent="0.55000000000000004">
      <c r="A721">
        <v>23</v>
      </c>
      <c r="B721" s="1" t="s">
        <v>403</v>
      </c>
      <c r="C721" s="1" t="s">
        <v>3</v>
      </c>
      <c r="D721">
        <v>4</v>
      </c>
      <c r="E721" s="1" t="s">
        <v>187</v>
      </c>
      <c r="F721">
        <v>4</v>
      </c>
      <c r="G721" s="1" t="s">
        <v>376</v>
      </c>
      <c r="H721" s="1" t="s">
        <v>29</v>
      </c>
      <c r="I721">
        <v>1</v>
      </c>
      <c r="J721" s="1" t="str">
        <f>+VLOOKUP(bloques1a3[[#This Row],[respuesta]],respuestas.emociones[],2,0)</f>
        <v>enojo</v>
      </c>
      <c r="K721" s="1">
        <f>+VLOOKUP(bloques1a3[[#This Row],[niño]],BD.niños[[Código]:[edad]],5,0)</f>
        <v>8</v>
      </c>
      <c r="L721" s="1">
        <f>+IF(bloques1a3[[#This Row],[correcta]]=bloques1a3[[#This Row],[respuesta]],1,0)</f>
        <v>1</v>
      </c>
      <c r="M721" s="1">
        <f>+IF(bloques1a3[[#This Row],[Sexo]]="F",1,0)</f>
        <v>1</v>
      </c>
    </row>
    <row r="722" spans="1:13" x14ac:dyDescent="0.55000000000000004">
      <c r="A722">
        <v>23</v>
      </c>
      <c r="B722" s="1" t="s">
        <v>403</v>
      </c>
      <c r="C722" s="1" t="s">
        <v>3</v>
      </c>
      <c r="D722">
        <v>4</v>
      </c>
      <c r="E722" s="1" t="s">
        <v>192</v>
      </c>
      <c r="F722">
        <v>4</v>
      </c>
      <c r="G722" s="1" t="s">
        <v>376</v>
      </c>
      <c r="H722" s="1" t="s">
        <v>28</v>
      </c>
      <c r="I722">
        <v>1</v>
      </c>
      <c r="J722" s="1" t="str">
        <f>+VLOOKUP(bloques1a3[[#This Row],[respuesta]],respuestas.emociones[],2,0)</f>
        <v>enojo</v>
      </c>
      <c r="K722" s="1">
        <f>+VLOOKUP(bloques1a3[[#This Row],[niño]],BD.niños[[Código]:[edad]],5,0)</f>
        <v>7</v>
      </c>
      <c r="L722" s="1">
        <f>+IF(bloques1a3[[#This Row],[correcta]]=bloques1a3[[#This Row],[respuesta]],1,0)</f>
        <v>1</v>
      </c>
      <c r="M722" s="1">
        <f>+IF(bloques1a3[[#This Row],[Sexo]]="F",1,0)</f>
        <v>0</v>
      </c>
    </row>
    <row r="723" spans="1:13" x14ac:dyDescent="0.55000000000000004">
      <c r="A723">
        <v>23</v>
      </c>
      <c r="B723" s="1" t="s">
        <v>403</v>
      </c>
      <c r="C723" s="1" t="s">
        <v>3</v>
      </c>
      <c r="D723">
        <v>4</v>
      </c>
      <c r="E723" s="1" t="s">
        <v>195</v>
      </c>
      <c r="F723">
        <v>4</v>
      </c>
      <c r="G723" s="1" t="s">
        <v>377</v>
      </c>
      <c r="H723" s="1" t="s">
        <v>28</v>
      </c>
      <c r="I723">
        <v>1</v>
      </c>
      <c r="J723" s="1" t="str">
        <f>+VLOOKUP(bloques1a3[[#This Row],[respuesta]],respuestas.emociones[],2,0)</f>
        <v>enojo</v>
      </c>
      <c r="K723" s="1">
        <f>+VLOOKUP(bloques1a3[[#This Row],[niño]],BD.niños[[Código]:[edad]],5,0)</f>
        <v>10</v>
      </c>
      <c r="L723" s="1">
        <f>+IF(bloques1a3[[#This Row],[correcta]]=bloques1a3[[#This Row],[respuesta]],1,0)</f>
        <v>1</v>
      </c>
      <c r="M723" s="1">
        <f>+IF(bloques1a3[[#This Row],[Sexo]]="F",1,0)</f>
        <v>0</v>
      </c>
    </row>
    <row r="724" spans="1:13" x14ac:dyDescent="0.55000000000000004">
      <c r="A724">
        <v>23</v>
      </c>
      <c r="B724" s="1" t="s">
        <v>403</v>
      </c>
      <c r="C724" s="1" t="s">
        <v>3</v>
      </c>
      <c r="D724">
        <v>4</v>
      </c>
      <c r="E724" s="1" t="s">
        <v>199</v>
      </c>
      <c r="F724">
        <v>4</v>
      </c>
      <c r="G724" s="1" t="s">
        <v>377</v>
      </c>
      <c r="H724" s="1" t="s">
        <v>28</v>
      </c>
      <c r="I724">
        <v>1</v>
      </c>
      <c r="J724" s="1" t="str">
        <f>+VLOOKUP(bloques1a3[[#This Row],[respuesta]],respuestas.emociones[],2,0)</f>
        <v>enojo</v>
      </c>
      <c r="K724" s="1">
        <f>+VLOOKUP(bloques1a3[[#This Row],[niño]],BD.niños[[Código]:[edad]],5,0)</f>
        <v>9</v>
      </c>
      <c r="L724" s="1">
        <f>+IF(bloques1a3[[#This Row],[correcta]]=bloques1a3[[#This Row],[respuesta]],1,0)</f>
        <v>1</v>
      </c>
      <c r="M724" s="1">
        <f>+IF(bloques1a3[[#This Row],[Sexo]]="F",1,0)</f>
        <v>0</v>
      </c>
    </row>
    <row r="725" spans="1:13" x14ac:dyDescent="0.55000000000000004">
      <c r="A725">
        <v>23</v>
      </c>
      <c r="B725" s="1" t="s">
        <v>403</v>
      </c>
      <c r="C725" s="1" t="s">
        <v>3</v>
      </c>
      <c r="D725">
        <v>4</v>
      </c>
      <c r="E725" s="1" t="s">
        <v>203</v>
      </c>
      <c r="F725">
        <v>5</v>
      </c>
      <c r="G725" s="1" t="s">
        <v>377</v>
      </c>
      <c r="H725" s="1" t="s">
        <v>29</v>
      </c>
      <c r="I725">
        <v>1</v>
      </c>
      <c r="J725" s="1" t="str">
        <f>+VLOOKUP(bloques1a3[[#This Row],[respuesta]],respuestas.emociones[],2,0)</f>
        <v>miedo</v>
      </c>
      <c r="K725" s="1">
        <f>+VLOOKUP(bloques1a3[[#This Row],[niño]],BD.niños[[Código]:[edad]],5,0)</f>
        <v>9</v>
      </c>
      <c r="L725" s="1">
        <f>+IF(bloques1a3[[#This Row],[correcta]]=bloques1a3[[#This Row],[respuesta]],1,0)</f>
        <v>0</v>
      </c>
      <c r="M725" s="1">
        <f>+IF(bloques1a3[[#This Row],[Sexo]]="F",1,0)</f>
        <v>1</v>
      </c>
    </row>
    <row r="726" spans="1:13" x14ac:dyDescent="0.55000000000000004">
      <c r="A726">
        <v>23</v>
      </c>
      <c r="B726" s="1" t="s">
        <v>403</v>
      </c>
      <c r="C726" s="1" t="s">
        <v>3</v>
      </c>
      <c r="D726">
        <v>4</v>
      </c>
      <c r="E726" s="1" t="s">
        <v>206</v>
      </c>
      <c r="F726">
        <v>4</v>
      </c>
      <c r="G726" s="1" t="s">
        <v>377</v>
      </c>
      <c r="H726" s="1" t="s">
        <v>29</v>
      </c>
      <c r="I726">
        <v>1</v>
      </c>
      <c r="J726" s="1" t="str">
        <f>+VLOOKUP(bloques1a3[[#This Row],[respuesta]],respuestas.emociones[],2,0)</f>
        <v>enojo</v>
      </c>
      <c r="K726" s="1">
        <f>+VLOOKUP(bloques1a3[[#This Row],[niño]],BD.niños[[Código]:[edad]],5,0)</f>
        <v>10</v>
      </c>
      <c r="L726" s="1">
        <f>+IF(bloques1a3[[#This Row],[correcta]]=bloques1a3[[#This Row],[respuesta]],1,0)</f>
        <v>1</v>
      </c>
      <c r="M726" s="1">
        <f>+IF(bloques1a3[[#This Row],[Sexo]]="F",1,0)</f>
        <v>1</v>
      </c>
    </row>
    <row r="727" spans="1:13" x14ac:dyDescent="0.55000000000000004">
      <c r="A727">
        <v>23</v>
      </c>
      <c r="B727" s="1" t="s">
        <v>403</v>
      </c>
      <c r="C727" s="1" t="s">
        <v>3</v>
      </c>
      <c r="D727">
        <v>4</v>
      </c>
      <c r="E727" s="1" t="s">
        <v>210</v>
      </c>
      <c r="F727">
        <v>4</v>
      </c>
      <c r="G727" s="1" t="s">
        <v>376</v>
      </c>
      <c r="H727" s="1" t="s">
        <v>28</v>
      </c>
      <c r="I727">
        <v>1</v>
      </c>
      <c r="J727" s="1" t="str">
        <f>+VLOOKUP(bloques1a3[[#This Row],[respuesta]],respuestas.emociones[],2,0)</f>
        <v>enojo</v>
      </c>
      <c r="K727" s="1">
        <f>+VLOOKUP(bloques1a3[[#This Row],[niño]],BD.niños[[Código]:[edad]],5,0)</f>
        <v>7</v>
      </c>
      <c r="L727" s="1">
        <f>+IF(bloques1a3[[#This Row],[correcta]]=bloques1a3[[#This Row],[respuesta]],1,0)</f>
        <v>1</v>
      </c>
      <c r="M727" s="1">
        <f>+IF(bloques1a3[[#This Row],[Sexo]]="F",1,0)</f>
        <v>0</v>
      </c>
    </row>
    <row r="728" spans="1:13" x14ac:dyDescent="0.55000000000000004">
      <c r="A728">
        <v>23</v>
      </c>
      <c r="B728" s="1" t="s">
        <v>403</v>
      </c>
      <c r="C728" s="1" t="s">
        <v>3</v>
      </c>
      <c r="D728">
        <v>4</v>
      </c>
      <c r="E728" s="1" t="s">
        <v>274</v>
      </c>
      <c r="F728">
        <v>4</v>
      </c>
      <c r="G728" s="1" t="s">
        <v>375</v>
      </c>
      <c r="H728" s="1" t="s">
        <v>28</v>
      </c>
      <c r="I728">
        <v>1</v>
      </c>
      <c r="J728" s="1" t="str">
        <f>+VLOOKUP(bloques1a3[[#This Row],[respuesta]],respuestas.emociones[],2,0)</f>
        <v>enojo</v>
      </c>
      <c r="K728" s="1">
        <f>+VLOOKUP(bloques1a3[[#This Row],[niño]],BD.niños[[Código]:[edad]],5,0)</f>
        <v>6</v>
      </c>
      <c r="L728" s="1">
        <f>+IF(bloques1a3[[#This Row],[correcta]]=bloques1a3[[#This Row],[respuesta]],1,0)</f>
        <v>1</v>
      </c>
      <c r="M728" s="1">
        <f>+IF(bloques1a3[[#This Row],[Sexo]]="F",1,0)</f>
        <v>0</v>
      </c>
    </row>
    <row r="729" spans="1:13" x14ac:dyDescent="0.55000000000000004">
      <c r="A729">
        <v>23</v>
      </c>
      <c r="B729" s="1" t="s">
        <v>403</v>
      </c>
      <c r="C729" s="1" t="s">
        <v>3</v>
      </c>
      <c r="D729">
        <v>4</v>
      </c>
      <c r="E729" s="1" t="s">
        <v>276</v>
      </c>
      <c r="F729">
        <v>4</v>
      </c>
      <c r="G729" s="1" t="s">
        <v>375</v>
      </c>
      <c r="H729" s="1" t="s">
        <v>28</v>
      </c>
      <c r="I729">
        <v>1</v>
      </c>
      <c r="J729" s="1" t="str">
        <f>+VLOOKUP(bloques1a3[[#This Row],[respuesta]],respuestas.emociones[],2,0)</f>
        <v>enojo</v>
      </c>
      <c r="K729" s="1">
        <f>+VLOOKUP(bloques1a3[[#This Row],[niño]],BD.niños[[Código]:[edad]],5,0)</f>
        <v>6</v>
      </c>
      <c r="L729" s="1">
        <f>+IF(bloques1a3[[#This Row],[correcta]]=bloques1a3[[#This Row],[respuesta]],1,0)</f>
        <v>1</v>
      </c>
      <c r="M729" s="1">
        <f>+IF(bloques1a3[[#This Row],[Sexo]]="F",1,0)</f>
        <v>0</v>
      </c>
    </row>
    <row r="730" spans="1:13" x14ac:dyDescent="0.55000000000000004">
      <c r="A730">
        <v>23</v>
      </c>
      <c r="B730" s="1" t="s">
        <v>403</v>
      </c>
      <c r="C730" s="1" t="s">
        <v>3</v>
      </c>
      <c r="D730">
        <v>4</v>
      </c>
      <c r="E730" s="1" t="s">
        <v>279</v>
      </c>
      <c r="F730">
        <v>4</v>
      </c>
      <c r="G730" s="1" t="s">
        <v>376</v>
      </c>
      <c r="H730" s="1" t="s">
        <v>29</v>
      </c>
      <c r="I730">
        <v>1</v>
      </c>
      <c r="J730" s="1" t="str">
        <f>+VLOOKUP(bloques1a3[[#This Row],[respuesta]],respuestas.emociones[],2,0)</f>
        <v>enojo</v>
      </c>
      <c r="K730" s="1">
        <f>+VLOOKUP(bloques1a3[[#This Row],[niño]],BD.niños[[Código]:[edad]],5,0)</f>
        <v>7</v>
      </c>
      <c r="L730" s="1">
        <f>+IF(bloques1a3[[#This Row],[correcta]]=bloques1a3[[#This Row],[respuesta]],1,0)</f>
        <v>1</v>
      </c>
      <c r="M730" s="1">
        <f>+IF(bloques1a3[[#This Row],[Sexo]]="F",1,0)</f>
        <v>1</v>
      </c>
    </row>
    <row r="731" spans="1:13" x14ac:dyDescent="0.55000000000000004">
      <c r="A731">
        <v>23</v>
      </c>
      <c r="B731" s="1" t="s">
        <v>403</v>
      </c>
      <c r="C731" s="1" t="s">
        <v>3</v>
      </c>
      <c r="D731">
        <v>4</v>
      </c>
      <c r="E731" s="1" t="s">
        <v>282</v>
      </c>
      <c r="F731">
        <v>4</v>
      </c>
      <c r="G731" s="1" t="s">
        <v>375</v>
      </c>
      <c r="H731" s="1" t="s">
        <v>29</v>
      </c>
      <c r="I731">
        <v>1</v>
      </c>
      <c r="J731" s="1" t="str">
        <f>+VLOOKUP(bloques1a3[[#This Row],[respuesta]],respuestas.emociones[],2,0)</f>
        <v>enojo</v>
      </c>
      <c r="K731" s="1">
        <f>+VLOOKUP(bloques1a3[[#This Row],[niño]],BD.niños[[Código]:[edad]],5,0)</f>
        <v>5</v>
      </c>
      <c r="L731" s="1">
        <f>+IF(bloques1a3[[#This Row],[correcta]]=bloques1a3[[#This Row],[respuesta]],1,0)</f>
        <v>1</v>
      </c>
      <c r="M731" s="1">
        <f>+IF(bloques1a3[[#This Row],[Sexo]]="F",1,0)</f>
        <v>1</v>
      </c>
    </row>
    <row r="732" spans="1:13" x14ac:dyDescent="0.55000000000000004">
      <c r="A732">
        <v>23</v>
      </c>
      <c r="B732" s="1" t="s">
        <v>403</v>
      </c>
      <c r="C732" s="1" t="s">
        <v>3</v>
      </c>
      <c r="D732">
        <v>4</v>
      </c>
      <c r="E732" s="1" t="s">
        <v>352</v>
      </c>
      <c r="F732">
        <v>4</v>
      </c>
      <c r="G732" s="1" t="s">
        <v>376</v>
      </c>
      <c r="H732" s="1" t="s">
        <v>29</v>
      </c>
      <c r="I732">
        <v>1</v>
      </c>
      <c r="J732" s="1" t="str">
        <f>+VLOOKUP(bloques1a3[[#This Row],[respuesta]],respuestas.emociones[],2,0)</f>
        <v>enojo</v>
      </c>
      <c r="K732" s="1">
        <f>+VLOOKUP(bloques1a3[[#This Row],[niño]],BD.niños[[Código]:[edad]],5,0)</f>
        <v>8</v>
      </c>
      <c r="L732" s="1">
        <f>+IF(bloques1a3[[#This Row],[correcta]]=bloques1a3[[#This Row],[respuesta]],1,0)</f>
        <v>1</v>
      </c>
      <c r="M732" s="1">
        <f>+IF(bloques1a3[[#This Row],[Sexo]]="F",1,0)</f>
        <v>1</v>
      </c>
    </row>
    <row r="733" spans="1:13" x14ac:dyDescent="0.55000000000000004">
      <c r="A733">
        <v>23</v>
      </c>
      <c r="B733" s="1" t="s">
        <v>403</v>
      </c>
      <c r="C733" s="1" t="s">
        <v>3</v>
      </c>
      <c r="D733">
        <v>4</v>
      </c>
      <c r="E733" s="1" t="s">
        <v>357</v>
      </c>
      <c r="F733">
        <v>4</v>
      </c>
      <c r="G733" s="1" t="s">
        <v>376</v>
      </c>
      <c r="H733" s="1" t="s">
        <v>28</v>
      </c>
      <c r="I733">
        <v>1</v>
      </c>
      <c r="J733" s="1" t="str">
        <f>+VLOOKUP(bloques1a3[[#This Row],[respuesta]],respuestas.emociones[],2,0)</f>
        <v>enojo</v>
      </c>
      <c r="K733" s="1">
        <f>+VLOOKUP(bloques1a3[[#This Row],[niño]],BD.niños[[Código]:[edad]],5,0)</f>
        <v>7</v>
      </c>
      <c r="L733" s="1">
        <f>+IF(bloques1a3[[#This Row],[correcta]]=bloques1a3[[#This Row],[respuesta]],1,0)</f>
        <v>1</v>
      </c>
      <c r="M733" s="1">
        <f>+IF(bloques1a3[[#This Row],[Sexo]]="F",1,0)</f>
        <v>0</v>
      </c>
    </row>
    <row r="734" spans="1:13" x14ac:dyDescent="0.55000000000000004">
      <c r="A734">
        <v>23</v>
      </c>
      <c r="B734" s="1" t="s">
        <v>403</v>
      </c>
      <c r="C734" s="1" t="s">
        <v>3</v>
      </c>
      <c r="D734">
        <v>4</v>
      </c>
      <c r="E734" s="1" t="s">
        <v>360</v>
      </c>
      <c r="F734">
        <v>4</v>
      </c>
      <c r="G734" s="1" t="s">
        <v>377</v>
      </c>
      <c r="H734" s="1" t="s">
        <v>28</v>
      </c>
      <c r="I734">
        <v>1</v>
      </c>
      <c r="J734" s="1" t="str">
        <f>+VLOOKUP(bloques1a3[[#This Row],[respuesta]],respuestas.emociones[],2,0)</f>
        <v>enojo</v>
      </c>
      <c r="K734" s="1">
        <f>+VLOOKUP(bloques1a3[[#This Row],[niño]],BD.niños[[Código]:[edad]],5,0)</f>
        <v>9</v>
      </c>
      <c r="L734" s="1">
        <f>+IF(bloques1a3[[#This Row],[correcta]]=bloques1a3[[#This Row],[respuesta]],1,0)</f>
        <v>1</v>
      </c>
      <c r="M734" s="1">
        <f>+IF(bloques1a3[[#This Row],[Sexo]]="F",1,0)</f>
        <v>0</v>
      </c>
    </row>
    <row r="735" spans="1:13" x14ac:dyDescent="0.55000000000000004">
      <c r="A735">
        <v>23</v>
      </c>
      <c r="B735" s="1" t="s">
        <v>403</v>
      </c>
      <c r="C735" s="1" t="s">
        <v>3</v>
      </c>
      <c r="D735">
        <v>4</v>
      </c>
      <c r="E735" s="1" t="s">
        <v>364</v>
      </c>
      <c r="F735">
        <v>4</v>
      </c>
      <c r="G735" s="1" t="s">
        <v>377</v>
      </c>
      <c r="H735" s="1" t="s">
        <v>28</v>
      </c>
      <c r="I735">
        <v>1</v>
      </c>
      <c r="J735" s="1" t="str">
        <f>+VLOOKUP(bloques1a3[[#This Row],[respuesta]],respuestas.emociones[],2,0)</f>
        <v>enojo</v>
      </c>
      <c r="K735" s="1">
        <f>+VLOOKUP(bloques1a3[[#This Row],[niño]],BD.niños[[Código]:[edad]],5,0)</f>
        <v>10</v>
      </c>
      <c r="L735" s="1">
        <f>+IF(bloques1a3[[#This Row],[correcta]]=bloques1a3[[#This Row],[respuesta]],1,0)</f>
        <v>1</v>
      </c>
      <c r="M735" s="1">
        <f>+IF(bloques1a3[[#This Row],[Sexo]]="F",1,0)</f>
        <v>0</v>
      </c>
    </row>
    <row r="736" spans="1:13" x14ac:dyDescent="0.55000000000000004">
      <c r="A736">
        <v>23</v>
      </c>
      <c r="B736" s="1" t="s">
        <v>403</v>
      </c>
      <c r="C736" s="1" t="s">
        <v>3</v>
      </c>
      <c r="D736">
        <v>4</v>
      </c>
      <c r="E736" s="1" t="s">
        <v>368</v>
      </c>
      <c r="F736">
        <v>3</v>
      </c>
      <c r="G736" s="1" t="s">
        <v>377</v>
      </c>
      <c r="H736" s="1" t="s">
        <v>28</v>
      </c>
      <c r="I736">
        <v>1</v>
      </c>
      <c r="J736" s="1" t="str">
        <f>+VLOOKUP(bloques1a3[[#This Row],[respuesta]],respuestas.emociones[],2,0)</f>
        <v>tristeza</v>
      </c>
      <c r="K736" s="1">
        <f>+VLOOKUP(bloques1a3[[#This Row],[niño]],BD.niños[[Código]:[edad]],5,0)</f>
        <v>11</v>
      </c>
      <c r="L736" s="1">
        <f>+IF(bloques1a3[[#This Row],[correcta]]=bloques1a3[[#This Row],[respuesta]],1,0)</f>
        <v>0</v>
      </c>
      <c r="M736" s="1">
        <f>+IF(bloques1a3[[#This Row],[Sexo]]="F",1,0)</f>
        <v>0</v>
      </c>
    </row>
    <row r="737" spans="1:13" x14ac:dyDescent="0.55000000000000004">
      <c r="A737">
        <v>23</v>
      </c>
      <c r="B737" s="1" t="s">
        <v>403</v>
      </c>
      <c r="C737" s="1" t="s">
        <v>3</v>
      </c>
      <c r="D737">
        <v>4</v>
      </c>
      <c r="E737" s="1" t="s">
        <v>371</v>
      </c>
      <c r="F737">
        <v>4</v>
      </c>
      <c r="G737" s="1" t="s">
        <v>377</v>
      </c>
      <c r="H737" s="1" t="s">
        <v>29</v>
      </c>
      <c r="I737">
        <v>1</v>
      </c>
      <c r="J737" s="1" t="str">
        <f>+VLOOKUP(bloques1a3[[#This Row],[respuesta]],respuestas.emociones[],2,0)</f>
        <v>enojo</v>
      </c>
      <c r="K737" s="1">
        <f>+VLOOKUP(bloques1a3[[#This Row],[niño]],BD.niños[[Código]:[edad]],5,0)</f>
        <v>9</v>
      </c>
      <c r="L737" s="1">
        <f>+IF(bloques1a3[[#This Row],[correcta]]=bloques1a3[[#This Row],[respuesta]],1,0)</f>
        <v>1</v>
      </c>
      <c r="M737" s="1">
        <f>+IF(bloques1a3[[#This Row],[Sexo]]="F",1,0)</f>
        <v>1</v>
      </c>
    </row>
    <row r="738" spans="1:13" x14ac:dyDescent="0.55000000000000004">
      <c r="A738">
        <v>24</v>
      </c>
      <c r="B738" s="1" t="s">
        <v>404</v>
      </c>
      <c r="C738" s="1" t="s">
        <v>3</v>
      </c>
      <c r="D738">
        <v>4</v>
      </c>
      <c r="E738" s="1" t="s">
        <v>36</v>
      </c>
      <c r="F738">
        <v>4</v>
      </c>
      <c r="G738" s="1" t="s">
        <v>375</v>
      </c>
      <c r="H738" s="1" t="s">
        <v>28</v>
      </c>
      <c r="I738">
        <v>1</v>
      </c>
      <c r="J738" s="1" t="str">
        <f>+VLOOKUP(bloques1a3[[#This Row],[respuesta]],respuestas.emociones[],2,0)</f>
        <v>enojo</v>
      </c>
      <c r="K738" s="1">
        <f>+VLOOKUP(bloques1a3[[#This Row],[niño]],BD.niños[[Código]:[edad]],5,0)</f>
        <v>5</v>
      </c>
      <c r="L738" s="1">
        <f>+IF(bloques1a3[[#This Row],[correcta]]=bloques1a3[[#This Row],[respuesta]],1,0)</f>
        <v>1</v>
      </c>
      <c r="M738" s="1">
        <f>+IF(bloques1a3[[#This Row],[Sexo]]="F",1,0)</f>
        <v>0</v>
      </c>
    </row>
    <row r="739" spans="1:13" x14ac:dyDescent="0.55000000000000004">
      <c r="A739">
        <v>24</v>
      </c>
      <c r="B739" s="1" t="s">
        <v>404</v>
      </c>
      <c r="C739" s="1" t="s">
        <v>3</v>
      </c>
      <c r="D739">
        <v>4</v>
      </c>
      <c r="E739" s="1" t="s">
        <v>40</v>
      </c>
      <c r="F739">
        <v>4</v>
      </c>
      <c r="G739" s="1" t="s">
        <v>376</v>
      </c>
      <c r="H739" s="1" t="s">
        <v>28</v>
      </c>
      <c r="I739">
        <v>1</v>
      </c>
      <c r="J739" s="1" t="str">
        <f>+VLOOKUP(bloques1a3[[#This Row],[respuesta]],respuestas.emociones[],2,0)</f>
        <v>enojo</v>
      </c>
      <c r="K739" s="1">
        <f>+VLOOKUP(bloques1a3[[#This Row],[niño]],BD.niños[[Código]:[edad]],5,0)</f>
        <v>7</v>
      </c>
      <c r="L739" s="1">
        <f>+IF(bloques1a3[[#This Row],[correcta]]=bloques1a3[[#This Row],[respuesta]],1,0)</f>
        <v>1</v>
      </c>
      <c r="M739" s="1">
        <f>+IF(bloques1a3[[#This Row],[Sexo]]="F",1,0)</f>
        <v>0</v>
      </c>
    </row>
    <row r="740" spans="1:13" x14ac:dyDescent="0.55000000000000004">
      <c r="A740">
        <v>24</v>
      </c>
      <c r="B740" s="1" t="s">
        <v>404</v>
      </c>
      <c r="C740" s="1" t="s">
        <v>3</v>
      </c>
      <c r="D740">
        <v>4</v>
      </c>
      <c r="E740" s="1" t="s">
        <v>44</v>
      </c>
      <c r="F740">
        <v>3</v>
      </c>
      <c r="G740" s="1" t="s">
        <v>376</v>
      </c>
      <c r="H740" s="1" t="s">
        <v>29</v>
      </c>
      <c r="I740">
        <v>1</v>
      </c>
      <c r="J740" s="1" t="str">
        <f>+VLOOKUP(bloques1a3[[#This Row],[respuesta]],respuestas.emociones[],2,0)</f>
        <v>tristeza</v>
      </c>
      <c r="K740" s="1">
        <f>+VLOOKUP(bloques1a3[[#This Row],[niño]],BD.niños[[Código]:[edad]],5,0)</f>
        <v>7</v>
      </c>
      <c r="L740" s="1">
        <f>+IF(bloques1a3[[#This Row],[correcta]]=bloques1a3[[#This Row],[respuesta]],1,0)</f>
        <v>0</v>
      </c>
      <c r="M740" s="1">
        <f>+IF(bloques1a3[[#This Row],[Sexo]]="F",1,0)</f>
        <v>1</v>
      </c>
    </row>
    <row r="741" spans="1:13" x14ac:dyDescent="0.55000000000000004">
      <c r="A741">
        <v>24</v>
      </c>
      <c r="B741" s="1" t="s">
        <v>404</v>
      </c>
      <c r="C741" s="1" t="s">
        <v>3</v>
      </c>
      <c r="D741">
        <v>4</v>
      </c>
      <c r="E741" s="1" t="s">
        <v>48</v>
      </c>
      <c r="F741">
        <v>4</v>
      </c>
      <c r="G741" s="1" t="s">
        <v>376</v>
      </c>
      <c r="H741" s="1" t="s">
        <v>29</v>
      </c>
      <c r="I741">
        <v>1</v>
      </c>
      <c r="J741" s="1" t="str">
        <f>+VLOOKUP(bloques1a3[[#This Row],[respuesta]],respuestas.emociones[],2,0)</f>
        <v>enojo</v>
      </c>
      <c r="K741" s="1">
        <f>+VLOOKUP(bloques1a3[[#This Row],[niño]],BD.niños[[Código]:[edad]],5,0)</f>
        <v>7</v>
      </c>
      <c r="L741" s="1">
        <f>+IF(bloques1a3[[#This Row],[correcta]]=bloques1a3[[#This Row],[respuesta]],1,0)</f>
        <v>1</v>
      </c>
      <c r="M741" s="1">
        <f>+IF(bloques1a3[[#This Row],[Sexo]]="F",1,0)</f>
        <v>1</v>
      </c>
    </row>
    <row r="742" spans="1:13" x14ac:dyDescent="0.55000000000000004">
      <c r="A742">
        <v>24</v>
      </c>
      <c r="B742" s="1" t="s">
        <v>404</v>
      </c>
      <c r="C742" s="1" t="s">
        <v>3</v>
      </c>
      <c r="D742">
        <v>4</v>
      </c>
      <c r="E742" s="1" t="s">
        <v>52</v>
      </c>
      <c r="F742">
        <v>4</v>
      </c>
      <c r="G742" s="1" t="s">
        <v>376</v>
      </c>
      <c r="H742" s="1" t="s">
        <v>29</v>
      </c>
      <c r="I742">
        <v>1</v>
      </c>
      <c r="J742" s="1" t="str">
        <f>+VLOOKUP(bloques1a3[[#This Row],[respuesta]],respuestas.emociones[],2,0)</f>
        <v>enojo</v>
      </c>
      <c r="K742" s="1">
        <f>+VLOOKUP(bloques1a3[[#This Row],[niño]],BD.niños[[Código]:[edad]],5,0)</f>
        <v>7</v>
      </c>
      <c r="L742" s="1">
        <f>+IF(bloques1a3[[#This Row],[correcta]]=bloques1a3[[#This Row],[respuesta]],1,0)</f>
        <v>1</v>
      </c>
      <c r="M742" s="1">
        <f>+IF(bloques1a3[[#This Row],[Sexo]]="F",1,0)</f>
        <v>1</v>
      </c>
    </row>
    <row r="743" spans="1:13" x14ac:dyDescent="0.55000000000000004">
      <c r="A743">
        <v>24</v>
      </c>
      <c r="B743" s="1" t="s">
        <v>404</v>
      </c>
      <c r="C743" s="1" t="s">
        <v>3</v>
      </c>
      <c r="D743">
        <v>4</v>
      </c>
      <c r="E743" s="1" t="s">
        <v>56</v>
      </c>
      <c r="F743">
        <v>4</v>
      </c>
      <c r="G743" s="1" t="s">
        <v>376</v>
      </c>
      <c r="H743" s="1" t="s">
        <v>29</v>
      </c>
      <c r="I743">
        <v>1</v>
      </c>
      <c r="J743" s="1" t="str">
        <f>+VLOOKUP(bloques1a3[[#This Row],[respuesta]],respuestas.emociones[],2,0)</f>
        <v>enojo</v>
      </c>
      <c r="K743" s="1">
        <f>+VLOOKUP(bloques1a3[[#This Row],[niño]],BD.niños[[Código]:[edad]],5,0)</f>
        <v>8</v>
      </c>
      <c r="L743" s="1">
        <f>+IF(bloques1a3[[#This Row],[correcta]]=bloques1a3[[#This Row],[respuesta]],1,0)</f>
        <v>1</v>
      </c>
      <c r="M743" s="1">
        <f>+IF(bloques1a3[[#This Row],[Sexo]]="F",1,0)</f>
        <v>1</v>
      </c>
    </row>
    <row r="744" spans="1:13" x14ac:dyDescent="0.55000000000000004">
      <c r="A744">
        <v>24</v>
      </c>
      <c r="B744" s="1" t="s">
        <v>404</v>
      </c>
      <c r="C744" s="1" t="s">
        <v>3</v>
      </c>
      <c r="D744">
        <v>4</v>
      </c>
      <c r="E744" s="1" t="s">
        <v>60</v>
      </c>
      <c r="F744">
        <v>4</v>
      </c>
      <c r="G744" s="1" t="s">
        <v>377</v>
      </c>
      <c r="H744" s="1" t="s">
        <v>28</v>
      </c>
      <c r="I744">
        <v>1</v>
      </c>
      <c r="J744" s="1" t="str">
        <f>+VLOOKUP(bloques1a3[[#This Row],[respuesta]],respuestas.emociones[],2,0)</f>
        <v>enojo</v>
      </c>
      <c r="K744" s="1">
        <f>+VLOOKUP(bloques1a3[[#This Row],[niño]],BD.niños[[Código]:[edad]],5,0)</f>
        <v>10</v>
      </c>
      <c r="L744" s="1">
        <f>+IF(bloques1a3[[#This Row],[correcta]]=bloques1a3[[#This Row],[respuesta]],1,0)</f>
        <v>1</v>
      </c>
      <c r="M744" s="1">
        <f>+IF(bloques1a3[[#This Row],[Sexo]]="F",1,0)</f>
        <v>0</v>
      </c>
    </row>
    <row r="745" spans="1:13" x14ac:dyDescent="0.55000000000000004">
      <c r="A745">
        <v>24</v>
      </c>
      <c r="B745" s="1" t="s">
        <v>404</v>
      </c>
      <c r="C745" s="1" t="s">
        <v>3</v>
      </c>
      <c r="D745">
        <v>4</v>
      </c>
      <c r="E745" s="1" t="s">
        <v>64</v>
      </c>
      <c r="F745">
        <v>7</v>
      </c>
      <c r="G745" s="1" t="s">
        <v>377</v>
      </c>
      <c r="H745" s="1" t="s">
        <v>29</v>
      </c>
      <c r="I745">
        <v>1</v>
      </c>
      <c r="J745" s="1" t="str">
        <f>+VLOOKUP(bloques1a3[[#This Row],[respuesta]],respuestas.emociones[],2,0)</f>
        <v>asco</v>
      </c>
      <c r="K745" s="1">
        <f>+VLOOKUP(bloques1a3[[#This Row],[niño]],BD.niños[[Código]:[edad]],5,0)</f>
        <v>9</v>
      </c>
      <c r="L745" s="1">
        <f>+IF(bloques1a3[[#This Row],[correcta]]=bloques1a3[[#This Row],[respuesta]],1,0)</f>
        <v>0</v>
      </c>
      <c r="M745" s="1">
        <f>+IF(bloques1a3[[#This Row],[Sexo]]="F",1,0)</f>
        <v>1</v>
      </c>
    </row>
    <row r="746" spans="1:13" x14ac:dyDescent="0.55000000000000004">
      <c r="A746">
        <v>24</v>
      </c>
      <c r="B746" s="1" t="s">
        <v>404</v>
      </c>
      <c r="C746" s="1" t="s">
        <v>3</v>
      </c>
      <c r="D746">
        <v>4</v>
      </c>
      <c r="E746" s="1" t="s">
        <v>68</v>
      </c>
      <c r="F746">
        <v>4</v>
      </c>
      <c r="G746" s="1" t="s">
        <v>377</v>
      </c>
      <c r="H746" s="1" t="s">
        <v>28</v>
      </c>
      <c r="I746">
        <v>1</v>
      </c>
      <c r="J746" s="1" t="str">
        <f>+VLOOKUP(bloques1a3[[#This Row],[respuesta]],respuestas.emociones[],2,0)</f>
        <v>enojo</v>
      </c>
      <c r="K746" s="1">
        <f>+VLOOKUP(bloques1a3[[#This Row],[niño]],BD.niños[[Código]:[edad]],5,0)</f>
        <v>10</v>
      </c>
      <c r="L746" s="1">
        <f>+IF(bloques1a3[[#This Row],[correcta]]=bloques1a3[[#This Row],[respuesta]],1,0)</f>
        <v>1</v>
      </c>
      <c r="M746" s="1">
        <f>+IF(bloques1a3[[#This Row],[Sexo]]="F",1,0)</f>
        <v>0</v>
      </c>
    </row>
    <row r="747" spans="1:13" x14ac:dyDescent="0.55000000000000004">
      <c r="A747">
        <v>24</v>
      </c>
      <c r="B747" s="1" t="s">
        <v>404</v>
      </c>
      <c r="C747" s="1" t="s">
        <v>3</v>
      </c>
      <c r="D747">
        <v>4</v>
      </c>
      <c r="E747" s="1" t="s">
        <v>72</v>
      </c>
      <c r="F747">
        <v>4</v>
      </c>
      <c r="G747" s="1" t="s">
        <v>377</v>
      </c>
      <c r="H747" s="1" t="s">
        <v>29</v>
      </c>
      <c r="I747">
        <v>1</v>
      </c>
      <c r="J747" s="1" t="str">
        <f>+VLOOKUP(bloques1a3[[#This Row],[respuesta]],respuestas.emociones[],2,0)</f>
        <v>enojo</v>
      </c>
      <c r="K747" s="1">
        <f>+VLOOKUP(bloques1a3[[#This Row],[niño]],BD.niños[[Código]:[edad]],5,0)</f>
        <v>9</v>
      </c>
      <c r="L747" s="1">
        <f>+IF(bloques1a3[[#This Row],[correcta]]=bloques1a3[[#This Row],[respuesta]],1,0)</f>
        <v>1</v>
      </c>
      <c r="M747" s="1">
        <f>+IF(bloques1a3[[#This Row],[Sexo]]="F",1,0)</f>
        <v>1</v>
      </c>
    </row>
    <row r="748" spans="1:13" x14ac:dyDescent="0.55000000000000004">
      <c r="A748">
        <v>24</v>
      </c>
      <c r="B748" s="1" t="s">
        <v>404</v>
      </c>
      <c r="C748" s="1" t="s">
        <v>3</v>
      </c>
      <c r="D748">
        <v>4</v>
      </c>
      <c r="E748" s="1" t="s">
        <v>75</v>
      </c>
      <c r="F748">
        <v>4</v>
      </c>
      <c r="G748" s="1" t="s">
        <v>377</v>
      </c>
      <c r="H748" s="1" t="s">
        <v>29</v>
      </c>
      <c r="I748">
        <v>1</v>
      </c>
      <c r="J748" s="1" t="str">
        <f>+VLOOKUP(bloques1a3[[#This Row],[respuesta]],respuestas.emociones[],2,0)</f>
        <v>enojo</v>
      </c>
      <c r="K748" s="1">
        <f>+VLOOKUP(bloques1a3[[#This Row],[niño]],BD.niños[[Código]:[edad]],5,0)</f>
        <v>10</v>
      </c>
      <c r="L748" s="1">
        <f>+IF(bloques1a3[[#This Row],[correcta]]=bloques1a3[[#This Row],[respuesta]],1,0)</f>
        <v>1</v>
      </c>
      <c r="M748" s="1">
        <f>+IF(bloques1a3[[#This Row],[Sexo]]="F",1,0)</f>
        <v>1</v>
      </c>
    </row>
    <row r="749" spans="1:13" x14ac:dyDescent="0.55000000000000004">
      <c r="A749">
        <v>24</v>
      </c>
      <c r="B749" s="1" t="s">
        <v>404</v>
      </c>
      <c r="C749" s="1" t="s">
        <v>3</v>
      </c>
      <c r="D749">
        <v>4</v>
      </c>
      <c r="E749" s="1" t="s">
        <v>78</v>
      </c>
      <c r="F749">
        <v>4</v>
      </c>
      <c r="G749" s="1" t="s">
        <v>375</v>
      </c>
      <c r="H749" s="1" t="s">
        <v>28</v>
      </c>
      <c r="I749">
        <v>1</v>
      </c>
      <c r="J749" s="1" t="str">
        <f>+VLOOKUP(bloques1a3[[#This Row],[respuesta]],respuestas.emociones[],2,0)</f>
        <v>enojo</v>
      </c>
      <c r="K749" s="1">
        <f>+VLOOKUP(bloques1a3[[#This Row],[niño]],BD.niños[[Código]:[edad]],5,0)</f>
        <v>6</v>
      </c>
      <c r="L749" s="1">
        <f>+IF(bloques1a3[[#This Row],[correcta]]=bloques1a3[[#This Row],[respuesta]],1,0)</f>
        <v>1</v>
      </c>
      <c r="M749" s="1">
        <f>+IF(bloques1a3[[#This Row],[Sexo]]="F",1,0)</f>
        <v>0</v>
      </c>
    </row>
    <row r="750" spans="1:13" x14ac:dyDescent="0.55000000000000004">
      <c r="A750">
        <v>24</v>
      </c>
      <c r="B750" s="1" t="s">
        <v>404</v>
      </c>
      <c r="C750" s="1" t="s">
        <v>3</v>
      </c>
      <c r="D750">
        <v>4</v>
      </c>
      <c r="E750" s="1" t="s">
        <v>82</v>
      </c>
      <c r="F750">
        <v>3</v>
      </c>
      <c r="G750" s="1" t="s">
        <v>375</v>
      </c>
      <c r="H750" s="1" t="s">
        <v>29</v>
      </c>
      <c r="I750">
        <v>1</v>
      </c>
      <c r="J750" s="1" t="str">
        <f>+VLOOKUP(bloques1a3[[#This Row],[respuesta]],respuestas.emociones[],2,0)</f>
        <v>tristeza</v>
      </c>
      <c r="K750" s="1">
        <f>+VLOOKUP(bloques1a3[[#This Row],[niño]],BD.niños[[Código]:[edad]],5,0)</f>
        <v>6</v>
      </c>
      <c r="L750" s="1">
        <f>+IF(bloques1a3[[#This Row],[correcta]]=bloques1a3[[#This Row],[respuesta]],1,0)</f>
        <v>0</v>
      </c>
      <c r="M750" s="1">
        <f>+IF(bloques1a3[[#This Row],[Sexo]]="F",1,0)</f>
        <v>1</v>
      </c>
    </row>
    <row r="751" spans="1:13" x14ac:dyDescent="0.55000000000000004">
      <c r="A751">
        <v>24</v>
      </c>
      <c r="B751" s="1" t="s">
        <v>404</v>
      </c>
      <c r="C751" s="1" t="s">
        <v>3</v>
      </c>
      <c r="D751">
        <v>4</v>
      </c>
      <c r="E751" s="1" t="s">
        <v>85</v>
      </c>
      <c r="F751">
        <v>4</v>
      </c>
      <c r="G751" s="1" t="s">
        <v>375</v>
      </c>
      <c r="H751" s="1" t="s">
        <v>28</v>
      </c>
      <c r="I751">
        <v>1</v>
      </c>
      <c r="J751" s="1" t="str">
        <f>+VLOOKUP(bloques1a3[[#This Row],[respuesta]],respuestas.emociones[],2,0)</f>
        <v>enojo</v>
      </c>
      <c r="K751" s="1">
        <f>+VLOOKUP(bloques1a3[[#This Row],[niño]],BD.niños[[Código]:[edad]],5,0)</f>
        <v>6</v>
      </c>
      <c r="L751" s="1">
        <f>+IF(bloques1a3[[#This Row],[correcta]]=bloques1a3[[#This Row],[respuesta]],1,0)</f>
        <v>1</v>
      </c>
      <c r="M751" s="1">
        <f>+IF(bloques1a3[[#This Row],[Sexo]]="F",1,0)</f>
        <v>0</v>
      </c>
    </row>
    <row r="752" spans="1:13" x14ac:dyDescent="0.55000000000000004">
      <c r="A752">
        <v>24</v>
      </c>
      <c r="B752" s="1" t="s">
        <v>404</v>
      </c>
      <c r="C752" s="1" t="s">
        <v>3</v>
      </c>
      <c r="D752">
        <v>4</v>
      </c>
      <c r="E752" s="1" t="s">
        <v>184</v>
      </c>
      <c r="F752">
        <v>4</v>
      </c>
      <c r="G752" s="1" t="s">
        <v>376</v>
      </c>
      <c r="H752" s="1" t="s">
        <v>28</v>
      </c>
      <c r="I752">
        <v>1</v>
      </c>
      <c r="J752" s="1" t="str">
        <f>+VLOOKUP(bloques1a3[[#This Row],[respuesta]],respuestas.emociones[],2,0)</f>
        <v>enojo</v>
      </c>
      <c r="K752" s="1">
        <f>+VLOOKUP(bloques1a3[[#This Row],[niño]],BD.niños[[Código]:[edad]],5,0)</f>
        <v>7</v>
      </c>
      <c r="L752" s="1">
        <f>+IF(bloques1a3[[#This Row],[correcta]]=bloques1a3[[#This Row],[respuesta]],1,0)</f>
        <v>1</v>
      </c>
      <c r="M752" s="1">
        <f>+IF(bloques1a3[[#This Row],[Sexo]]="F",1,0)</f>
        <v>0</v>
      </c>
    </row>
    <row r="753" spans="1:13" x14ac:dyDescent="0.55000000000000004">
      <c r="A753">
        <v>24</v>
      </c>
      <c r="B753" s="1" t="s">
        <v>404</v>
      </c>
      <c r="C753" s="1" t="s">
        <v>3</v>
      </c>
      <c r="D753">
        <v>4</v>
      </c>
      <c r="E753" s="1" t="s">
        <v>187</v>
      </c>
      <c r="F753">
        <v>4</v>
      </c>
      <c r="G753" s="1" t="s">
        <v>376</v>
      </c>
      <c r="H753" s="1" t="s">
        <v>29</v>
      </c>
      <c r="I753">
        <v>1</v>
      </c>
      <c r="J753" s="1" t="str">
        <f>+VLOOKUP(bloques1a3[[#This Row],[respuesta]],respuestas.emociones[],2,0)</f>
        <v>enojo</v>
      </c>
      <c r="K753" s="1">
        <f>+VLOOKUP(bloques1a3[[#This Row],[niño]],BD.niños[[Código]:[edad]],5,0)</f>
        <v>8</v>
      </c>
      <c r="L753" s="1">
        <f>+IF(bloques1a3[[#This Row],[correcta]]=bloques1a3[[#This Row],[respuesta]],1,0)</f>
        <v>1</v>
      </c>
      <c r="M753" s="1">
        <f>+IF(bloques1a3[[#This Row],[Sexo]]="F",1,0)</f>
        <v>1</v>
      </c>
    </row>
    <row r="754" spans="1:13" x14ac:dyDescent="0.55000000000000004">
      <c r="A754">
        <v>24</v>
      </c>
      <c r="B754" s="1" t="s">
        <v>404</v>
      </c>
      <c r="C754" s="1" t="s">
        <v>3</v>
      </c>
      <c r="D754">
        <v>4</v>
      </c>
      <c r="E754" s="1" t="s">
        <v>192</v>
      </c>
      <c r="F754">
        <v>4</v>
      </c>
      <c r="G754" s="1" t="s">
        <v>376</v>
      </c>
      <c r="H754" s="1" t="s">
        <v>28</v>
      </c>
      <c r="I754">
        <v>1</v>
      </c>
      <c r="J754" s="1" t="str">
        <f>+VLOOKUP(bloques1a3[[#This Row],[respuesta]],respuestas.emociones[],2,0)</f>
        <v>enojo</v>
      </c>
      <c r="K754" s="1">
        <f>+VLOOKUP(bloques1a3[[#This Row],[niño]],BD.niños[[Código]:[edad]],5,0)</f>
        <v>7</v>
      </c>
      <c r="L754" s="1">
        <f>+IF(bloques1a3[[#This Row],[correcta]]=bloques1a3[[#This Row],[respuesta]],1,0)</f>
        <v>1</v>
      </c>
      <c r="M754" s="1">
        <f>+IF(bloques1a3[[#This Row],[Sexo]]="F",1,0)</f>
        <v>0</v>
      </c>
    </row>
    <row r="755" spans="1:13" x14ac:dyDescent="0.55000000000000004">
      <c r="A755">
        <v>24</v>
      </c>
      <c r="B755" s="1" t="s">
        <v>404</v>
      </c>
      <c r="C755" s="1" t="s">
        <v>3</v>
      </c>
      <c r="D755">
        <v>4</v>
      </c>
      <c r="E755" s="1" t="s">
        <v>195</v>
      </c>
      <c r="F755">
        <v>4</v>
      </c>
      <c r="G755" s="1" t="s">
        <v>377</v>
      </c>
      <c r="H755" s="1" t="s">
        <v>28</v>
      </c>
      <c r="I755">
        <v>1</v>
      </c>
      <c r="J755" s="1" t="str">
        <f>+VLOOKUP(bloques1a3[[#This Row],[respuesta]],respuestas.emociones[],2,0)</f>
        <v>enojo</v>
      </c>
      <c r="K755" s="1">
        <f>+VLOOKUP(bloques1a3[[#This Row],[niño]],BD.niños[[Código]:[edad]],5,0)</f>
        <v>10</v>
      </c>
      <c r="L755" s="1">
        <f>+IF(bloques1a3[[#This Row],[correcta]]=bloques1a3[[#This Row],[respuesta]],1,0)</f>
        <v>1</v>
      </c>
      <c r="M755" s="1">
        <f>+IF(bloques1a3[[#This Row],[Sexo]]="F",1,0)</f>
        <v>0</v>
      </c>
    </row>
    <row r="756" spans="1:13" x14ac:dyDescent="0.55000000000000004">
      <c r="A756">
        <v>24</v>
      </c>
      <c r="B756" s="1" t="s">
        <v>404</v>
      </c>
      <c r="C756" s="1" t="s">
        <v>3</v>
      </c>
      <c r="D756">
        <v>4</v>
      </c>
      <c r="E756" s="1" t="s">
        <v>199</v>
      </c>
      <c r="F756">
        <v>4</v>
      </c>
      <c r="G756" s="1" t="s">
        <v>377</v>
      </c>
      <c r="H756" s="1" t="s">
        <v>28</v>
      </c>
      <c r="I756">
        <v>1</v>
      </c>
      <c r="J756" s="1" t="str">
        <f>+VLOOKUP(bloques1a3[[#This Row],[respuesta]],respuestas.emociones[],2,0)</f>
        <v>enojo</v>
      </c>
      <c r="K756" s="1">
        <f>+VLOOKUP(bloques1a3[[#This Row],[niño]],BD.niños[[Código]:[edad]],5,0)</f>
        <v>9</v>
      </c>
      <c r="L756" s="1">
        <f>+IF(bloques1a3[[#This Row],[correcta]]=bloques1a3[[#This Row],[respuesta]],1,0)</f>
        <v>1</v>
      </c>
      <c r="M756" s="1">
        <f>+IF(bloques1a3[[#This Row],[Sexo]]="F",1,0)</f>
        <v>0</v>
      </c>
    </row>
    <row r="757" spans="1:13" x14ac:dyDescent="0.55000000000000004">
      <c r="A757">
        <v>24</v>
      </c>
      <c r="B757" s="1" t="s">
        <v>404</v>
      </c>
      <c r="C757" s="1" t="s">
        <v>3</v>
      </c>
      <c r="D757">
        <v>4</v>
      </c>
      <c r="E757" s="1" t="s">
        <v>203</v>
      </c>
      <c r="F757">
        <v>4</v>
      </c>
      <c r="G757" s="1" t="s">
        <v>377</v>
      </c>
      <c r="H757" s="1" t="s">
        <v>29</v>
      </c>
      <c r="I757">
        <v>1</v>
      </c>
      <c r="J757" s="1" t="str">
        <f>+VLOOKUP(bloques1a3[[#This Row],[respuesta]],respuestas.emociones[],2,0)</f>
        <v>enojo</v>
      </c>
      <c r="K757" s="1">
        <f>+VLOOKUP(bloques1a3[[#This Row],[niño]],BD.niños[[Código]:[edad]],5,0)</f>
        <v>9</v>
      </c>
      <c r="L757" s="1">
        <f>+IF(bloques1a3[[#This Row],[correcta]]=bloques1a3[[#This Row],[respuesta]],1,0)</f>
        <v>1</v>
      </c>
      <c r="M757" s="1">
        <f>+IF(bloques1a3[[#This Row],[Sexo]]="F",1,0)</f>
        <v>1</v>
      </c>
    </row>
    <row r="758" spans="1:13" x14ac:dyDescent="0.55000000000000004">
      <c r="A758">
        <v>24</v>
      </c>
      <c r="B758" s="1" t="s">
        <v>404</v>
      </c>
      <c r="C758" s="1" t="s">
        <v>3</v>
      </c>
      <c r="D758">
        <v>4</v>
      </c>
      <c r="E758" s="1" t="s">
        <v>206</v>
      </c>
      <c r="F758">
        <v>4</v>
      </c>
      <c r="G758" s="1" t="s">
        <v>377</v>
      </c>
      <c r="H758" s="1" t="s">
        <v>29</v>
      </c>
      <c r="I758">
        <v>1</v>
      </c>
      <c r="J758" s="1" t="str">
        <f>+VLOOKUP(bloques1a3[[#This Row],[respuesta]],respuestas.emociones[],2,0)</f>
        <v>enojo</v>
      </c>
      <c r="K758" s="1">
        <f>+VLOOKUP(bloques1a3[[#This Row],[niño]],BD.niños[[Código]:[edad]],5,0)</f>
        <v>10</v>
      </c>
      <c r="L758" s="1">
        <f>+IF(bloques1a3[[#This Row],[correcta]]=bloques1a3[[#This Row],[respuesta]],1,0)</f>
        <v>1</v>
      </c>
      <c r="M758" s="1">
        <f>+IF(bloques1a3[[#This Row],[Sexo]]="F",1,0)</f>
        <v>1</v>
      </c>
    </row>
    <row r="759" spans="1:13" x14ac:dyDescent="0.55000000000000004">
      <c r="A759">
        <v>24</v>
      </c>
      <c r="B759" s="1" t="s">
        <v>404</v>
      </c>
      <c r="C759" s="1" t="s">
        <v>3</v>
      </c>
      <c r="D759">
        <v>4</v>
      </c>
      <c r="E759" s="1" t="s">
        <v>210</v>
      </c>
      <c r="F759">
        <v>4</v>
      </c>
      <c r="G759" s="1" t="s">
        <v>376</v>
      </c>
      <c r="H759" s="1" t="s">
        <v>28</v>
      </c>
      <c r="I759">
        <v>1</v>
      </c>
      <c r="J759" s="1" t="str">
        <f>+VLOOKUP(bloques1a3[[#This Row],[respuesta]],respuestas.emociones[],2,0)</f>
        <v>enojo</v>
      </c>
      <c r="K759" s="1">
        <f>+VLOOKUP(bloques1a3[[#This Row],[niño]],BD.niños[[Código]:[edad]],5,0)</f>
        <v>7</v>
      </c>
      <c r="L759" s="1">
        <f>+IF(bloques1a3[[#This Row],[correcta]]=bloques1a3[[#This Row],[respuesta]],1,0)</f>
        <v>1</v>
      </c>
      <c r="M759" s="1">
        <f>+IF(bloques1a3[[#This Row],[Sexo]]="F",1,0)</f>
        <v>0</v>
      </c>
    </row>
    <row r="760" spans="1:13" x14ac:dyDescent="0.55000000000000004">
      <c r="A760">
        <v>24</v>
      </c>
      <c r="B760" s="1" t="s">
        <v>404</v>
      </c>
      <c r="C760" s="1" t="s">
        <v>3</v>
      </c>
      <c r="D760">
        <v>4</v>
      </c>
      <c r="E760" s="1" t="s">
        <v>274</v>
      </c>
      <c r="F760">
        <v>4</v>
      </c>
      <c r="G760" s="1" t="s">
        <v>375</v>
      </c>
      <c r="H760" s="1" t="s">
        <v>28</v>
      </c>
      <c r="I760">
        <v>1</v>
      </c>
      <c r="J760" s="1" t="str">
        <f>+VLOOKUP(bloques1a3[[#This Row],[respuesta]],respuestas.emociones[],2,0)</f>
        <v>enojo</v>
      </c>
      <c r="K760" s="1">
        <f>+VLOOKUP(bloques1a3[[#This Row],[niño]],BD.niños[[Código]:[edad]],5,0)</f>
        <v>6</v>
      </c>
      <c r="L760" s="1">
        <f>+IF(bloques1a3[[#This Row],[correcta]]=bloques1a3[[#This Row],[respuesta]],1,0)</f>
        <v>1</v>
      </c>
      <c r="M760" s="1">
        <f>+IF(bloques1a3[[#This Row],[Sexo]]="F",1,0)</f>
        <v>0</v>
      </c>
    </row>
    <row r="761" spans="1:13" x14ac:dyDescent="0.55000000000000004">
      <c r="A761">
        <v>24</v>
      </c>
      <c r="B761" s="1" t="s">
        <v>404</v>
      </c>
      <c r="C761" s="1" t="s">
        <v>3</v>
      </c>
      <c r="D761">
        <v>4</v>
      </c>
      <c r="E761" s="1" t="s">
        <v>276</v>
      </c>
      <c r="F761">
        <v>4</v>
      </c>
      <c r="G761" s="1" t="s">
        <v>375</v>
      </c>
      <c r="H761" s="1" t="s">
        <v>28</v>
      </c>
      <c r="I761">
        <v>1</v>
      </c>
      <c r="J761" s="1" t="str">
        <f>+VLOOKUP(bloques1a3[[#This Row],[respuesta]],respuestas.emociones[],2,0)</f>
        <v>enojo</v>
      </c>
      <c r="K761" s="1">
        <f>+VLOOKUP(bloques1a3[[#This Row],[niño]],BD.niños[[Código]:[edad]],5,0)</f>
        <v>6</v>
      </c>
      <c r="L761" s="1">
        <f>+IF(bloques1a3[[#This Row],[correcta]]=bloques1a3[[#This Row],[respuesta]],1,0)</f>
        <v>1</v>
      </c>
      <c r="M761" s="1">
        <f>+IF(bloques1a3[[#This Row],[Sexo]]="F",1,0)</f>
        <v>0</v>
      </c>
    </row>
    <row r="762" spans="1:13" x14ac:dyDescent="0.55000000000000004">
      <c r="A762">
        <v>24</v>
      </c>
      <c r="B762" s="1" t="s">
        <v>404</v>
      </c>
      <c r="C762" s="1" t="s">
        <v>3</v>
      </c>
      <c r="D762">
        <v>4</v>
      </c>
      <c r="E762" s="1" t="s">
        <v>279</v>
      </c>
      <c r="F762">
        <v>4</v>
      </c>
      <c r="G762" s="1" t="s">
        <v>376</v>
      </c>
      <c r="H762" s="1" t="s">
        <v>29</v>
      </c>
      <c r="I762">
        <v>1</v>
      </c>
      <c r="J762" s="1" t="str">
        <f>+VLOOKUP(bloques1a3[[#This Row],[respuesta]],respuestas.emociones[],2,0)</f>
        <v>enojo</v>
      </c>
      <c r="K762" s="1">
        <f>+VLOOKUP(bloques1a3[[#This Row],[niño]],BD.niños[[Código]:[edad]],5,0)</f>
        <v>7</v>
      </c>
      <c r="L762" s="1">
        <f>+IF(bloques1a3[[#This Row],[correcta]]=bloques1a3[[#This Row],[respuesta]],1,0)</f>
        <v>1</v>
      </c>
      <c r="M762" s="1">
        <f>+IF(bloques1a3[[#This Row],[Sexo]]="F",1,0)</f>
        <v>1</v>
      </c>
    </row>
    <row r="763" spans="1:13" x14ac:dyDescent="0.55000000000000004">
      <c r="A763">
        <v>24</v>
      </c>
      <c r="B763" s="1" t="s">
        <v>404</v>
      </c>
      <c r="C763" s="1" t="s">
        <v>3</v>
      </c>
      <c r="D763">
        <v>4</v>
      </c>
      <c r="E763" s="1" t="s">
        <v>282</v>
      </c>
      <c r="F763">
        <v>4</v>
      </c>
      <c r="G763" s="1" t="s">
        <v>375</v>
      </c>
      <c r="H763" s="1" t="s">
        <v>29</v>
      </c>
      <c r="I763">
        <v>1</v>
      </c>
      <c r="J763" s="1" t="str">
        <f>+VLOOKUP(bloques1a3[[#This Row],[respuesta]],respuestas.emociones[],2,0)</f>
        <v>enojo</v>
      </c>
      <c r="K763" s="1">
        <f>+VLOOKUP(bloques1a3[[#This Row],[niño]],BD.niños[[Código]:[edad]],5,0)</f>
        <v>5</v>
      </c>
      <c r="L763" s="1">
        <f>+IF(bloques1a3[[#This Row],[correcta]]=bloques1a3[[#This Row],[respuesta]],1,0)</f>
        <v>1</v>
      </c>
      <c r="M763" s="1">
        <f>+IF(bloques1a3[[#This Row],[Sexo]]="F",1,0)</f>
        <v>1</v>
      </c>
    </row>
    <row r="764" spans="1:13" x14ac:dyDescent="0.55000000000000004">
      <c r="A764">
        <v>24</v>
      </c>
      <c r="B764" s="1" t="s">
        <v>404</v>
      </c>
      <c r="C764" s="1" t="s">
        <v>3</v>
      </c>
      <c r="D764">
        <v>4</v>
      </c>
      <c r="E764" s="1" t="s">
        <v>352</v>
      </c>
      <c r="F764">
        <v>4</v>
      </c>
      <c r="G764" s="1" t="s">
        <v>376</v>
      </c>
      <c r="H764" s="1" t="s">
        <v>29</v>
      </c>
      <c r="I764">
        <v>1</v>
      </c>
      <c r="J764" s="1" t="str">
        <f>+VLOOKUP(bloques1a3[[#This Row],[respuesta]],respuestas.emociones[],2,0)</f>
        <v>enojo</v>
      </c>
      <c r="K764" s="1">
        <f>+VLOOKUP(bloques1a3[[#This Row],[niño]],BD.niños[[Código]:[edad]],5,0)</f>
        <v>8</v>
      </c>
      <c r="L764" s="1">
        <f>+IF(bloques1a3[[#This Row],[correcta]]=bloques1a3[[#This Row],[respuesta]],1,0)</f>
        <v>1</v>
      </c>
      <c r="M764" s="1">
        <f>+IF(bloques1a3[[#This Row],[Sexo]]="F",1,0)</f>
        <v>1</v>
      </c>
    </row>
    <row r="765" spans="1:13" x14ac:dyDescent="0.55000000000000004">
      <c r="A765">
        <v>24</v>
      </c>
      <c r="B765" s="1" t="s">
        <v>404</v>
      </c>
      <c r="C765" s="1" t="s">
        <v>3</v>
      </c>
      <c r="D765">
        <v>4</v>
      </c>
      <c r="E765" s="1" t="s">
        <v>357</v>
      </c>
      <c r="F765">
        <v>4</v>
      </c>
      <c r="G765" s="1" t="s">
        <v>376</v>
      </c>
      <c r="H765" s="1" t="s">
        <v>28</v>
      </c>
      <c r="I765">
        <v>1</v>
      </c>
      <c r="J765" s="1" t="str">
        <f>+VLOOKUP(bloques1a3[[#This Row],[respuesta]],respuestas.emociones[],2,0)</f>
        <v>enojo</v>
      </c>
      <c r="K765" s="1">
        <f>+VLOOKUP(bloques1a3[[#This Row],[niño]],BD.niños[[Código]:[edad]],5,0)</f>
        <v>7</v>
      </c>
      <c r="L765" s="1">
        <f>+IF(bloques1a3[[#This Row],[correcta]]=bloques1a3[[#This Row],[respuesta]],1,0)</f>
        <v>1</v>
      </c>
      <c r="M765" s="1">
        <f>+IF(bloques1a3[[#This Row],[Sexo]]="F",1,0)</f>
        <v>0</v>
      </c>
    </row>
    <row r="766" spans="1:13" x14ac:dyDescent="0.55000000000000004">
      <c r="A766">
        <v>24</v>
      </c>
      <c r="B766" s="1" t="s">
        <v>404</v>
      </c>
      <c r="C766" s="1" t="s">
        <v>3</v>
      </c>
      <c r="D766">
        <v>4</v>
      </c>
      <c r="E766" s="1" t="s">
        <v>360</v>
      </c>
      <c r="F766">
        <v>4</v>
      </c>
      <c r="G766" s="1" t="s">
        <v>377</v>
      </c>
      <c r="H766" s="1" t="s">
        <v>28</v>
      </c>
      <c r="I766">
        <v>1</v>
      </c>
      <c r="J766" s="1" t="str">
        <f>+VLOOKUP(bloques1a3[[#This Row],[respuesta]],respuestas.emociones[],2,0)</f>
        <v>enojo</v>
      </c>
      <c r="K766" s="1">
        <f>+VLOOKUP(bloques1a3[[#This Row],[niño]],BD.niños[[Código]:[edad]],5,0)</f>
        <v>9</v>
      </c>
      <c r="L766" s="1">
        <f>+IF(bloques1a3[[#This Row],[correcta]]=bloques1a3[[#This Row],[respuesta]],1,0)</f>
        <v>1</v>
      </c>
      <c r="M766" s="1">
        <f>+IF(bloques1a3[[#This Row],[Sexo]]="F",1,0)</f>
        <v>0</v>
      </c>
    </row>
    <row r="767" spans="1:13" x14ac:dyDescent="0.55000000000000004">
      <c r="A767">
        <v>24</v>
      </c>
      <c r="B767" s="1" t="s">
        <v>404</v>
      </c>
      <c r="C767" s="1" t="s">
        <v>3</v>
      </c>
      <c r="D767">
        <v>4</v>
      </c>
      <c r="E767" s="1" t="s">
        <v>364</v>
      </c>
      <c r="F767">
        <v>4</v>
      </c>
      <c r="G767" s="1" t="s">
        <v>377</v>
      </c>
      <c r="H767" s="1" t="s">
        <v>28</v>
      </c>
      <c r="I767">
        <v>1</v>
      </c>
      <c r="J767" s="1" t="str">
        <f>+VLOOKUP(bloques1a3[[#This Row],[respuesta]],respuestas.emociones[],2,0)</f>
        <v>enojo</v>
      </c>
      <c r="K767" s="1">
        <f>+VLOOKUP(bloques1a3[[#This Row],[niño]],BD.niños[[Código]:[edad]],5,0)</f>
        <v>10</v>
      </c>
      <c r="L767" s="1">
        <f>+IF(bloques1a3[[#This Row],[correcta]]=bloques1a3[[#This Row],[respuesta]],1,0)</f>
        <v>1</v>
      </c>
      <c r="M767" s="1">
        <f>+IF(bloques1a3[[#This Row],[Sexo]]="F",1,0)</f>
        <v>0</v>
      </c>
    </row>
    <row r="768" spans="1:13" x14ac:dyDescent="0.55000000000000004">
      <c r="A768">
        <v>24</v>
      </c>
      <c r="B768" s="1" t="s">
        <v>404</v>
      </c>
      <c r="C768" s="1" t="s">
        <v>3</v>
      </c>
      <c r="D768">
        <v>4</v>
      </c>
      <c r="E768" s="1" t="s">
        <v>368</v>
      </c>
      <c r="F768">
        <v>4</v>
      </c>
      <c r="G768" s="1" t="s">
        <v>377</v>
      </c>
      <c r="H768" s="1" t="s">
        <v>28</v>
      </c>
      <c r="I768">
        <v>1</v>
      </c>
      <c r="J768" s="1" t="str">
        <f>+VLOOKUP(bloques1a3[[#This Row],[respuesta]],respuestas.emociones[],2,0)</f>
        <v>enojo</v>
      </c>
      <c r="K768" s="1">
        <f>+VLOOKUP(bloques1a3[[#This Row],[niño]],BD.niños[[Código]:[edad]],5,0)</f>
        <v>11</v>
      </c>
      <c r="L768" s="1">
        <f>+IF(bloques1a3[[#This Row],[correcta]]=bloques1a3[[#This Row],[respuesta]],1,0)</f>
        <v>1</v>
      </c>
      <c r="M768" s="1">
        <f>+IF(bloques1a3[[#This Row],[Sexo]]="F",1,0)</f>
        <v>0</v>
      </c>
    </row>
    <row r="769" spans="1:13" x14ac:dyDescent="0.55000000000000004">
      <c r="A769">
        <v>24</v>
      </c>
      <c r="B769" s="1" t="s">
        <v>404</v>
      </c>
      <c r="C769" s="1" t="s">
        <v>3</v>
      </c>
      <c r="D769">
        <v>4</v>
      </c>
      <c r="E769" s="1" t="s">
        <v>371</v>
      </c>
      <c r="F769">
        <v>4</v>
      </c>
      <c r="G769" s="1" t="s">
        <v>377</v>
      </c>
      <c r="H769" s="1" t="s">
        <v>29</v>
      </c>
      <c r="I769">
        <v>1</v>
      </c>
      <c r="J769" s="1" t="str">
        <f>+VLOOKUP(bloques1a3[[#This Row],[respuesta]],respuestas.emociones[],2,0)</f>
        <v>enojo</v>
      </c>
      <c r="K769" s="1">
        <f>+VLOOKUP(bloques1a3[[#This Row],[niño]],BD.niños[[Código]:[edad]],5,0)</f>
        <v>9</v>
      </c>
      <c r="L769" s="1">
        <f>+IF(bloques1a3[[#This Row],[correcta]]=bloques1a3[[#This Row],[respuesta]],1,0)</f>
        <v>1</v>
      </c>
      <c r="M769" s="1">
        <f>+IF(bloques1a3[[#This Row],[Sexo]]="F",1,0)</f>
        <v>1</v>
      </c>
    </row>
    <row r="770" spans="1:13" x14ac:dyDescent="0.55000000000000004">
      <c r="A770">
        <v>25</v>
      </c>
      <c r="B770" s="1" t="s">
        <v>405</v>
      </c>
      <c r="C770" s="1" t="s">
        <v>0</v>
      </c>
      <c r="D770">
        <v>7</v>
      </c>
      <c r="E770" s="1" t="s">
        <v>36</v>
      </c>
      <c r="F770">
        <v>4</v>
      </c>
      <c r="G770" s="1" t="s">
        <v>375</v>
      </c>
      <c r="H770" s="1" t="s">
        <v>28</v>
      </c>
      <c r="I770">
        <v>1</v>
      </c>
      <c r="J770" s="1" t="str">
        <f>+VLOOKUP(bloques1a3[[#This Row],[respuesta]],respuestas.emociones[],2,0)</f>
        <v>enojo</v>
      </c>
      <c r="K770" s="1">
        <f>+VLOOKUP(bloques1a3[[#This Row],[niño]],BD.niños[[Código]:[edad]],5,0)</f>
        <v>5</v>
      </c>
      <c r="L770" s="1">
        <f>+IF(bloques1a3[[#This Row],[correcta]]=bloques1a3[[#This Row],[respuesta]],1,0)</f>
        <v>0</v>
      </c>
      <c r="M770" s="1">
        <f>+IF(bloques1a3[[#This Row],[Sexo]]="F",1,0)</f>
        <v>0</v>
      </c>
    </row>
    <row r="771" spans="1:13" x14ac:dyDescent="0.55000000000000004">
      <c r="A771">
        <v>25</v>
      </c>
      <c r="B771" s="1" t="s">
        <v>405</v>
      </c>
      <c r="C771" s="1" t="s">
        <v>0</v>
      </c>
      <c r="D771">
        <v>7</v>
      </c>
      <c r="E771" s="1" t="s">
        <v>40</v>
      </c>
      <c r="F771">
        <v>4</v>
      </c>
      <c r="G771" s="1" t="s">
        <v>376</v>
      </c>
      <c r="H771" s="1" t="s">
        <v>28</v>
      </c>
      <c r="I771">
        <v>1</v>
      </c>
      <c r="J771" s="1" t="str">
        <f>+VLOOKUP(bloques1a3[[#This Row],[respuesta]],respuestas.emociones[],2,0)</f>
        <v>enojo</v>
      </c>
      <c r="K771" s="1">
        <f>+VLOOKUP(bloques1a3[[#This Row],[niño]],BD.niños[[Código]:[edad]],5,0)</f>
        <v>7</v>
      </c>
      <c r="L771" s="1">
        <f>+IF(bloques1a3[[#This Row],[correcta]]=bloques1a3[[#This Row],[respuesta]],1,0)</f>
        <v>0</v>
      </c>
      <c r="M771" s="1">
        <f>+IF(bloques1a3[[#This Row],[Sexo]]="F",1,0)</f>
        <v>0</v>
      </c>
    </row>
    <row r="772" spans="1:13" x14ac:dyDescent="0.55000000000000004">
      <c r="A772">
        <v>25</v>
      </c>
      <c r="B772" s="1" t="s">
        <v>405</v>
      </c>
      <c r="C772" s="1" t="s">
        <v>0</v>
      </c>
      <c r="D772">
        <v>7</v>
      </c>
      <c r="E772" s="1" t="s">
        <v>44</v>
      </c>
      <c r="F772">
        <v>5</v>
      </c>
      <c r="G772" s="1" t="s">
        <v>376</v>
      </c>
      <c r="H772" s="1" t="s">
        <v>29</v>
      </c>
      <c r="I772">
        <v>1</v>
      </c>
      <c r="J772" s="1" t="str">
        <f>+VLOOKUP(bloques1a3[[#This Row],[respuesta]],respuestas.emociones[],2,0)</f>
        <v>miedo</v>
      </c>
      <c r="K772" s="1">
        <f>+VLOOKUP(bloques1a3[[#This Row],[niño]],BD.niños[[Código]:[edad]],5,0)</f>
        <v>7</v>
      </c>
      <c r="L772" s="1">
        <f>+IF(bloques1a3[[#This Row],[correcta]]=bloques1a3[[#This Row],[respuesta]],1,0)</f>
        <v>0</v>
      </c>
      <c r="M772" s="1">
        <f>+IF(bloques1a3[[#This Row],[Sexo]]="F",1,0)</f>
        <v>1</v>
      </c>
    </row>
    <row r="773" spans="1:13" x14ac:dyDescent="0.55000000000000004">
      <c r="A773">
        <v>25</v>
      </c>
      <c r="B773" s="1" t="s">
        <v>405</v>
      </c>
      <c r="C773" s="1" t="s">
        <v>0</v>
      </c>
      <c r="D773">
        <v>7</v>
      </c>
      <c r="E773" s="1" t="s">
        <v>48</v>
      </c>
      <c r="F773">
        <v>4</v>
      </c>
      <c r="G773" s="1" t="s">
        <v>376</v>
      </c>
      <c r="H773" s="1" t="s">
        <v>29</v>
      </c>
      <c r="I773">
        <v>1</v>
      </c>
      <c r="J773" s="1" t="str">
        <f>+VLOOKUP(bloques1a3[[#This Row],[respuesta]],respuestas.emociones[],2,0)</f>
        <v>enojo</v>
      </c>
      <c r="K773" s="1">
        <f>+VLOOKUP(bloques1a3[[#This Row],[niño]],BD.niños[[Código]:[edad]],5,0)</f>
        <v>7</v>
      </c>
      <c r="L773" s="1">
        <f>+IF(bloques1a3[[#This Row],[correcta]]=bloques1a3[[#This Row],[respuesta]],1,0)</f>
        <v>0</v>
      </c>
      <c r="M773" s="1">
        <f>+IF(bloques1a3[[#This Row],[Sexo]]="F",1,0)</f>
        <v>1</v>
      </c>
    </row>
    <row r="774" spans="1:13" x14ac:dyDescent="0.55000000000000004">
      <c r="A774">
        <v>25</v>
      </c>
      <c r="B774" s="1" t="s">
        <v>405</v>
      </c>
      <c r="C774" s="1" t="s">
        <v>0</v>
      </c>
      <c r="D774">
        <v>7</v>
      </c>
      <c r="E774" s="1" t="s">
        <v>52</v>
      </c>
      <c r="F774">
        <v>7</v>
      </c>
      <c r="G774" s="1" t="s">
        <v>376</v>
      </c>
      <c r="H774" s="1" t="s">
        <v>29</v>
      </c>
      <c r="I774">
        <v>1</v>
      </c>
      <c r="J774" s="1" t="str">
        <f>+VLOOKUP(bloques1a3[[#This Row],[respuesta]],respuestas.emociones[],2,0)</f>
        <v>asco</v>
      </c>
      <c r="K774" s="1">
        <f>+VLOOKUP(bloques1a3[[#This Row],[niño]],BD.niños[[Código]:[edad]],5,0)</f>
        <v>7</v>
      </c>
      <c r="L774" s="1">
        <f>+IF(bloques1a3[[#This Row],[correcta]]=bloques1a3[[#This Row],[respuesta]],1,0)</f>
        <v>1</v>
      </c>
      <c r="M774" s="1">
        <f>+IF(bloques1a3[[#This Row],[Sexo]]="F",1,0)</f>
        <v>1</v>
      </c>
    </row>
    <row r="775" spans="1:13" x14ac:dyDescent="0.55000000000000004">
      <c r="A775">
        <v>25</v>
      </c>
      <c r="B775" s="1" t="s">
        <v>405</v>
      </c>
      <c r="C775" s="1" t="s">
        <v>0</v>
      </c>
      <c r="D775">
        <v>7</v>
      </c>
      <c r="E775" s="1" t="s">
        <v>56</v>
      </c>
      <c r="F775">
        <v>7</v>
      </c>
      <c r="G775" s="1" t="s">
        <v>376</v>
      </c>
      <c r="H775" s="1" t="s">
        <v>29</v>
      </c>
      <c r="I775">
        <v>1</v>
      </c>
      <c r="J775" s="1" t="str">
        <f>+VLOOKUP(bloques1a3[[#This Row],[respuesta]],respuestas.emociones[],2,0)</f>
        <v>asco</v>
      </c>
      <c r="K775" s="1">
        <f>+VLOOKUP(bloques1a3[[#This Row],[niño]],BD.niños[[Código]:[edad]],5,0)</f>
        <v>8</v>
      </c>
      <c r="L775" s="1">
        <f>+IF(bloques1a3[[#This Row],[correcta]]=bloques1a3[[#This Row],[respuesta]],1,0)</f>
        <v>1</v>
      </c>
      <c r="M775" s="1">
        <f>+IF(bloques1a3[[#This Row],[Sexo]]="F",1,0)</f>
        <v>1</v>
      </c>
    </row>
    <row r="776" spans="1:13" x14ac:dyDescent="0.55000000000000004">
      <c r="A776">
        <v>25</v>
      </c>
      <c r="B776" s="1" t="s">
        <v>405</v>
      </c>
      <c r="C776" s="1" t="s">
        <v>0</v>
      </c>
      <c r="D776">
        <v>7</v>
      </c>
      <c r="E776" s="1" t="s">
        <v>60</v>
      </c>
      <c r="F776">
        <v>7</v>
      </c>
      <c r="G776" s="1" t="s">
        <v>377</v>
      </c>
      <c r="H776" s="1" t="s">
        <v>28</v>
      </c>
      <c r="I776">
        <v>1</v>
      </c>
      <c r="J776" s="1" t="str">
        <f>+VLOOKUP(bloques1a3[[#This Row],[respuesta]],respuestas.emociones[],2,0)</f>
        <v>asco</v>
      </c>
      <c r="K776" s="1">
        <f>+VLOOKUP(bloques1a3[[#This Row],[niño]],BD.niños[[Código]:[edad]],5,0)</f>
        <v>10</v>
      </c>
      <c r="L776" s="1">
        <f>+IF(bloques1a3[[#This Row],[correcta]]=bloques1a3[[#This Row],[respuesta]],1,0)</f>
        <v>1</v>
      </c>
      <c r="M776" s="1">
        <f>+IF(bloques1a3[[#This Row],[Sexo]]="F",1,0)</f>
        <v>0</v>
      </c>
    </row>
    <row r="777" spans="1:13" x14ac:dyDescent="0.55000000000000004">
      <c r="A777">
        <v>25</v>
      </c>
      <c r="B777" s="1" t="s">
        <v>405</v>
      </c>
      <c r="C777" s="1" t="s">
        <v>0</v>
      </c>
      <c r="D777">
        <v>7</v>
      </c>
      <c r="E777" s="1" t="s">
        <v>64</v>
      </c>
      <c r="F777">
        <v>4</v>
      </c>
      <c r="G777" s="1" t="s">
        <v>377</v>
      </c>
      <c r="H777" s="1" t="s">
        <v>29</v>
      </c>
      <c r="I777">
        <v>1</v>
      </c>
      <c r="J777" s="1" t="str">
        <f>+VLOOKUP(bloques1a3[[#This Row],[respuesta]],respuestas.emociones[],2,0)</f>
        <v>enojo</v>
      </c>
      <c r="K777" s="1">
        <f>+VLOOKUP(bloques1a3[[#This Row],[niño]],BD.niños[[Código]:[edad]],5,0)</f>
        <v>9</v>
      </c>
      <c r="L777" s="1">
        <f>+IF(bloques1a3[[#This Row],[correcta]]=bloques1a3[[#This Row],[respuesta]],1,0)</f>
        <v>0</v>
      </c>
      <c r="M777" s="1">
        <f>+IF(bloques1a3[[#This Row],[Sexo]]="F",1,0)</f>
        <v>1</v>
      </c>
    </row>
    <row r="778" spans="1:13" x14ac:dyDescent="0.55000000000000004">
      <c r="A778">
        <v>25</v>
      </c>
      <c r="B778" s="1" t="s">
        <v>405</v>
      </c>
      <c r="C778" s="1" t="s">
        <v>0</v>
      </c>
      <c r="D778">
        <v>7</v>
      </c>
      <c r="E778" s="1" t="s">
        <v>68</v>
      </c>
      <c r="F778">
        <v>4</v>
      </c>
      <c r="G778" s="1" t="s">
        <v>377</v>
      </c>
      <c r="H778" s="1" t="s">
        <v>28</v>
      </c>
      <c r="I778">
        <v>1</v>
      </c>
      <c r="J778" s="1" t="str">
        <f>+VLOOKUP(bloques1a3[[#This Row],[respuesta]],respuestas.emociones[],2,0)</f>
        <v>enojo</v>
      </c>
      <c r="K778" s="1">
        <f>+VLOOKUP(bloques1a3[[#This Row],[niño]],BD.niños[[Código]:[edad]],5,0)</f>
        <v>10</v>
      </c>
      <c r="L778" s="1">
        <f>+IF(bloques1a3[[#This Row],[correcta]]=bloques1a3[[#This Row],[respuesta]],1,0)</f>
        <v>0</v>
      </c>
      <c r="M778" s="1">
        <f>+IF(bloques1a3[[#This Row],[Sexo]]="F",1,0)</f>
        <v>0</v>
      </c>
    </row>
    <row r="779" spans="1:13" x14ac:dyDescent="0.55000000000000004">
      <c r="A779">
        <v>25</v>
      </c>
      <c r="B779" s="1" t="s">
        <v>405</v>
      </c>
      <c r="C779" s="1" t="s">
        <v>0</v>
      </c>
      <c r="D779">
        <v>7</v>
      </c>
      <c r="E779" s="1" t="s">
        <v>72</v>
      </c>
      <c r="F779">
        <v>7</v>
      </c>
      <c r="G779" s="1" t="s">
        <v>377</v>
      </c>
      <c r="H779" s="1" t="s">
        <v>29</v>
      </c>
      <c r="I779">
        <v>1</v>
      </c>
      <c r="J779" s="1" t="str">
        <f>+VLOOKUP(bloques1a3[[#This Row],[respuesta]],respuestas.emociones[],2,0)</f>
        <v>asco</v>
      </c>
      <c r="K779" s="1">
        <f>+VLOOKUP(bloques1a3[[#This Row],[niño]],BD.niños[[Código]:[edad]],5,0)</f>
        <v>9</v>
      </c>
      <c r="L779" s="1">
        <f>+IF(bloques1a3[[#This Row],[correcta]]=bloques1a3[[#This Row],[respuesta]],1,0)</f>
        <v>1</v>
      </c>
      <c r="M779" s="1">
        <f>+IF(bloques1a3[[#This Row],[Sexo]]="F",1,0)</f>
        <v>1</v>
      </c>
    </row>
    <row r="780" spans="1:13" x14ac:dyDescent="0.55000000000000004">
      <c r="A780">
        <v>25</v>
      </c>
      <c r="B780" s="1" t="s">
        <v>405</v>
      </c>
      <c r="C780" s="1" t="s">
        <v>0</v>
      </c>
      <c r="D780">
        <v>7</v>
      </c>
      <c r="E780" s="1" t="s">
        <v>75</v>
      </c>
      <c r="F780">
        <v>7</v>
      </c>
      <c r="G780" s="1" t="s">
        <v>377</v>
      </c>
      <c r="H780" s="1" t="s">
        <v>29</v>
      </c>
      <c r="I780">
        <v>1</v>
      </c>
      <c r="J780" s="1" t="str">
        <f>+VLOOKUP(bloques1a3[[#This Row],[respuesta]],respuestas.emociones[],2,0)</f>
        <v>asco</v>
      </c>
      <c r="K780" s="1">
        <f>+VLOOKUP(bloques1a3[[#This Row],[niño]],BD.niños[[Código]:[edad]],5,0)</f>
        <v>10</v>
      </c>
      <c r="L780" s="1">
        <f>+IF(bloques1a3[[#This Row],[correcta]]=bloques1a3[[#This Row],[respuesta]],1,0)</f>
        <v>1</v>
      </c>
      <c r="M780" s="1">
        <f>+IF(bloques1a3[[#This Row],[Sexo]]="F",1,0)</f>
        <v>1</v>
      </c>
    </row>
    <row r="781" spans="1:13" x14ac:dyDescent="0.55000000000000004">
      <c r="A781">
        <v>25</v>
      </c>
      <c r="B781" s="1" t="s">
        <v>405</v>
      </c>
      <c r="C781" s="1" t="s">
        <v>0</v>
      </c>
      <c r="D781">
        <v>7</v>
      </c>
      <c r="E781" s="1" t="s">
        <v>78</v>
      </c>
      <c r="F781">
        <v>4</v>
      </c>
      <c r="G781" s="1" t="s">
        <v>375</v>
      </c>
      <c r="H781" s="1" t="s">
        <v>28</v>
      </c>
      <c r="I781">
        <v>1</v>
      </c>
      <c r="J781" s="1" t="str">
        <f>+VLOOKUP(bloques1a3[[#This Row],[respuesta]],respuestas.emociones[],2,0)</f>
        <v>enojo</v>
      </c>
      <c r="K781" s="1">
        <f>+VLOOKUP(bloques1a3[[#This Row],[niño]],BD.niños[[Código]:[edad]],5,0)</f>
        <v>6</v>
      </c>
      <c r="L781" s="1">
        <f>+IF(bloques1a3[[#This Row],[correcta]]=bloques1a3[[#This Row],[respuesta]],1,0)</f>
        <v>0</v>
      </c>
      <c r="M781" s="1">
        <f>+IF(bloques1a3[[#This Row],[Sexo]]="F",1,0)</f>
        <v>0</v>
      </c>
    </row>
    <row r="782" spans="1:13" x14ac:dyDescent="0.55000000000000004">
      <c r="A782">
        <v>25</v>
      </c>
      <c r="B782" s="1" t="s">
        <v>405</v>
      </c>
      <c r="C782" s="1" t="s">
        <v>0</v>
      </c>
      <c r="D782">
        <v>7</v>
      </c>
      <c r="E782" s="1" t="s">
        <v>82</v>
      </c>
      <c r="F782">
        <v>3</v>
      </c>
      <c r="G782" s="1" t="s">
        <v>375</v>
      </c>
      <c r="H782" s="1" t="s">
        <v>29</v>
      </c>
      <c r="I782">
        <v>1</v>
      </c>
      <c r="J782" s="1" t="str">
        <f>+VLOOKUP(bloques1a3[[#This Row],[respuesta]],respuestas.emociones[],2,0)</f>
        <v>tristeza</v>
      </c>
      <c r="K782" s="1">
        <f>+VLOOKUP(bloques1a3[[#This Row],[niño]],BD.niños[[Código]:[edad]],5,0)</f>
        <v>6</v>
      </c>
      <c r="L782" s="1">
        <f>+IF(bloques1a3[[#This Row],[correcta]]=bloques1a3[[#This Row],[respuesta]],1,0)</f>
        <v>0</v>
      </c>
      <c r="M782" s="1">
        <f>+IF(bloques1a3[[#This Row],[Sexo]]="F",1,0)</f>
        <v>1</v>
      </c>
    </row>
    <row r="783" spans="1:13" x14ac:dyDescent="0.55000000000000004">
      <c r="A783">
        <v>25</v>
      </c>
      <c r="B783" s="1" t="s">
        <v>405</v>
      </c>
      <c r="C783" s="1" t="s">
        <v>0</v>
      </c>
      <c r="D783">
        <v>7</v>
      </c>
      <c r="E783" s="1" t="s">
        <v>85</v>
      </c>
      <c r="F783">
        <v>5</v>
      </c>
      <c r="G783" s="1" t="s">
        <v>375</v>
      </c>
      <c r="H783" s="1" t="s">
        <v>28</v>
      </c>
      <c r="I783">
        <v>1</v>
      </c>
      <c r="J783" s="1" t="str">
        <f>+VLOOKUP(bloques1a3[[#This Row],[respuesta]],respuestas.emociones[],2,0)</f>
        <v>miedo</v>
      </c>
      <c r="K783" s="1">
        <f>+VLOOKUP(bloques1a3[[#This Row],[niño]],BD.niños[[Código]:[edad]],5,0)</f>
        <v>6</v>
      </c>
      <c r="L783" s="1">
        <f>+IF(bloques1a3[[#This Row],[correcta]]=bloques1a3[[#This Row],[respuesta]],1,0)</f>
        <v>0</v>
      </c>
      <c r="M783" s="1">
        <f>+IF(bloques1a3[[#This Row],[Sexo]]="F",1,0)</f>
        <v>0</v>
      </c>
    </row>
    <row r="784" spans="1:13" x14ac:dyDescent="0.55000000000000004">
      <c r="A784">
        <v>25</v>
      </c>
      <c r="B784" s="1" t="s">
        <v>405</v>
      </c>
      <c r="C784" s="1" t="s">
        <v>0</v>
      </c>
      <c r="D784">
        <v>7</v>
      </c>
      <c r="E784" s="1" t="s">
        <v>184</v>
      </c>
      <c r="F784">
        <v>4</v>
      </c>
      <c r="G784" s="1" t="s">
        <v>376</v>
      </c>
      <c r="H784" s="1" t="s">
        <v>28</v>
      </c>
      <c r="I784">
        <v>1</v>
      </c>
      <c r="J784" s="1" t="str">
        <f>+VLOOKUP(bloques1a3[[#This Row],[respuesta]],respuestas.emociones[],2,0)</f>
        <v>enojo</v>
      </c>
      <c r="K784" s="1">
        <f>+VLOOKUP(bloques1a3[[#This Row],[niño]],BD.niños[[Código]:[edad]],5,0)</f>
        <v>7</v>
      </c>
      <c r="L784" s="1">
        <f>+IF(bloques1a3[[#This Row],[correcta]]=bloques1a3[[#This Row],[respuesta]],1,0)</f>
        <v>0</v>
      </c>
      <c r="M784" s="1">
        <f>+IF(bloques1a3[[#This Row],[Sexo]]="F",1,0)</f>
        <v>0</v>
      </c>
    </row>
    <row r="785" spans="1:13" x14ac:dyDescent="0.55000000000000004">
      <c r="A785">
        <v>25</v>
      </c>
      <c r="B785" s="1" t="s">
        <v>405</v>
      </c>
      <c r="C785" s="1" t="s">
        <v>0</v>
      </c>
      <c r="D785">
        <v>7</v>
      </c>
      <c r="E785" s="1" t="s">
        <v>187</v>
      </c>
      <c r="F785">
        <v>4</v>
      </c>
      <c r="G785" s="1" t="s">
        <v>376</v>
      </c>
      <c r="H785" s="1" t="s">
        <v>29</v>
      </c>
      <c r="I785">
        <v>1</v>
      </c>
      <c r="J785" s="1" t="str">
        <f>+VLOOKUP(bloques1a3[[#This Row],[respuesta]],respuestas.emociones[],2,0)</f>
        <v>enojo</v>
      </c>
      <c r="K785" s="1">
        <f>+VLOOKUP(bloques1a3[[#This Row],[niño]],BD.niños[[Código]:[edad]],5,0)</f>
        <v>8</v>
      </c>
      <c r="L785" s="1">
        <f>+IF(bloques1a3[[#This Row],[correcta]]=bloques1a3[[#This Row],[respuesta]],1,0)</f>
        <v>0</v>
      </c>
      <c r="M785" s="1">
        <f>+IF(bloques1a3[[#This Row],[Sexo]]="F",1,0)</f>
        <v>1</v>
      </c>
    </row>
    <row r="786" spans="1:13" x14ac:dyDescent="0.55000000000000004">
      <c r="A786">
        <v>25</v>
      </c>
      <c r="B786" s="1" t="s">
        <v>405</v>
      </c>
      <c r="C786" s="1" t="s">
        <v>0</v>
      </c>
      <c r="D786">
        <v>7</v>
      </c>
      <c r="E786" s="1" t="s">
        <v>192</v>
      </c>
      <c r="F786">
        <v>7</v>
      </c>
      <c r="G786" s="1" t="s">
        <v>376</v>
      </c>
      <c r="H786" s="1" t="s">
        <v>28</v>
      </c>
      <c r="I786">
        <v>1</v>
      </c>
      <c r="J786" s="1" t="str">
        <f>+VLOOKUP(bloques1a3[[#This Row],[respuesta]],respuestas.emociones[],2,0)</f>
        <v>asco</v>
      </c>
      <c r="K786" s="1">
        <f>+VLOOKUP(bloques1a3[[#This Row],[niño]],BD.niños[[Código]:[edad]],5,0)</f>
        <v>7</v>
      </c>
      <c r="L786" s="1">
        <f>+IF(bloques1a3[[#This Row],[correcta]]=bloques1a3[[#This Row],[respuesta]],1,0)</f>
        <v>1</v>
      </c>
      <c r="M786" s="1">
        <f>+IF(bloques1a3[[#This Row],[Sexo]]="F",1,0)</f>
        <v>0</v>
      </c>
    </row>
    <row r="787" spans="1:13" x14ac:dyDescent="0.55000000000000004">
      <c r="A787">
        <v>25</v>
      </c>
      <c r="B787" s="1" t="s">
        <v>405</v>
      </c>
      <c r="C787" s="1" t="s">
        <v>0</v>
      </c>
      <c r="D787">
        <v>7</v>
      </c>
      <c r="E787" s="1" t="s">
        <v>195</v>
      </c>
      <c r="F787">
        <v>7</v>
      </c>
      <c r="G787" s="1" t="s">
        <v>377</v>
      </c>
      <c r="H787" s="1" t="s">
        <v>28</v>
      </c>
      <c r="I787">
        <v>1</v>
      </c>
      <c r="J787" s="1" t="str">
        <f>+VLOOKUP(bloques1a3[[#This Row],[respuesta]],respuestas.emociones[],2,0)</f>
        <v>asco</v>
      </c>
      <c r="K787" s="1">
        <f>+VLOOKUP(bloques1a3[[#This Row],[niño]],BD.niños[[Código]:[edad]],5,0)</f>
        <v>10</v>
      </c>
      <c r="L787" s="1">
        <f>+IF(bloques1a3[[#This Row],[correcta]]=bloques1a3[[#This Row],[respuesta]],1,0)</f>
        <v>1</v>
      </c>
      <c r="M787" s="1">
        <f>+IF(bloques1a3[[#This Row],[Sexo]]="F",1,0)</f>
        <v>0</v>
      </c>
    </row>
    <row r="788" spans="1:13" x14ac:dyDescent="0.55000000000000004">
      <c r="A788">
        <v>25</v>
      </c>
      <c r="B788" s="1" t="s">
        <v>405</v>
      </c>
      <c r="C788" s="1" t="s">
        <v>0</v>
      </c>
      <c r="D788">
        <v>7</v>
      </c>
      <c r="E788" s="1" t="s">
        <v>199</v>
      </c>
      <c r="F788">
        <v>0</v>
      </c>
      <c r="G788" s="1" t="s">
        <v>377</v>
      </c>
      <c r="H788" s="1" t="s">
        <v>28</v>
      </c>
      <c r="I788">
        <v>1</v>
      </c>
      <c r="J788" s="1" t="str">
        <f>+VLOOKUP(bloques1a3[[#This Row],[respuesta]],respuestas.emociones[],2,0)</f>
        <v>no respondió</v>
      </c>
      <c r="K788" s="1">
        <f>+VLOOKUP(bloques1a3[[#This Row],[niño]],BD.niños[[Código]:[edad]],5,0)</f>
        <v>9</v>
      </c>
      <c r="L788" s="1">
        <f>+IF(bloques1a3[[#This Row],[correcta]]=bloques1a3[[#This Row],[respuesta]],1,0)</f>
        <v>0</v>
      </c>
      <c r="M788" s="1">
        <f>+IF(bloques1a3[[#This Row],[Sexo]]="F",1,0)</f>
        <v>0</v>
      </c>
    </row>
    <row r="789" spans="1:13" x14ac:dyDescent="0.55000000000000004">
      <c r="A789">
        <v>25</v>
      </c>
      <c r="B789" s="1" t="s">
        <v>405</v>
      </c>
      <c r="C789" s="1" t="s">
        <v>0</v>
      </c>
      <c r="D789">
        <v>7</v>
      </c>
      <c r="E789" s="1" t="s">
        <v>203</v>
      </c>
      <c r="F789">
        <v>5</v>
      </c>
      <c r="G789" s="1" t="s">
        <v>377</v>
      </c>
      <c r="H789" s="1" t="s">
        <v>29</v>
      </c>
      <c r="I789">
        <v>1</v>
      </c>
      <c r="J789" s="1" t="str">
        <f>+VLOOKUP(bloques1a3[[#This Row],[respuesta]],respuestas.emociones[],2,0)</f>
        <v>miedo</v>
      </c>
      <c r="K789" s="1">
        <f>+VLOOKUP(bloques1a3[[#This Row],[niño]],BD.niños[[Código]:[edad]],5,0)</f>
        <v>9</v>
      </c>
      <c r="L789" s="1">
        <f>+IF(bloques1a3[[#This Row],[correcta]]=bloques1a3[[#This Row],[respuesta]],1,0)</f>
        <v>0</v>
      </c>
      <c r="M789" s="1">
        <f>+IF(bloques1a3[[#This Row],[Sexo]]="F",1,0)</f>
        <v>1</v>
      </c>
    </row>
    <row r="790" spans="1:13" x14ac:dyDescent="0.55000000000000004">
      <c r="A790">
        <v>25</v>
      </c>
      <c r="B790" s="1" t="s">
        <v>405</v>
      </c>
      <c r="C790" s="1" t="s">
        <v>0</v>
      </c>
      <c r="D790">
        <v>7</v>
      </c>
      <c r="E790" s="1" t="s">
        <v>206</v>
      </c>
      <c r="F790">
        <v>3</v>
      </c>
      <c r="G790" s="1" t="s">
        <v>377</v>
      </c>
      <c r="H790" s="1" t="s">
        <v>29</v>
      </c>
      <c r="I790">
        <v>1</v>
      </c>
      <c r="J790" s="1" t="str">
        <f>+VLOOKUP(bloques1a3[[#This Row],[respuesta]],respuestas.emociones[],2,0)</f>
        <v>tristeza</v>
      </c>
      <c r="K790" s="1">
        <f>+VLOOKUP(bloques1a3[[#This Row],[niño]],BD.niños[[Código]:[edad]],5,0)</f>
        <v>10</v>
      </c>
      <c r="L790" s="1">
        <f>+IF(bloques1a3[[#This Row],[correcta]]=bloques1a3[[#This Row],[respuesta]],1,0)</f>
        <v>0</v>
      </c>
      <c r="M790" s="1">
        <f>+IF(bloques1a3[[#This Row],[Sexo]]="F",1,0)</f>
        <v>1</v>
      </c>
    </row>
    <row r="791" spans="1:13" x14ac:dyDescent="0.55000000000000004">
      <c r="A791">
        <v>25</v>
      </c>
      <c r="B791" s="1" t="s">
        <v>405</v>
      </c>
      <c r="C791" s="1" t="s">
        <v>0</v>
      </c>
      <c r="D791">
        <v>7</v>
      </c>
      <c r="E791" s="1" t="s">
        <v>210</v>
      </c>
      <c r="F791">
        <v>7</v>
      </c>
      <c r="G791" s="1" t="s">
        <v>376</v>
      </c>
      <c r="H791" s="1" t="s">
        <v>28</v>
      </c>
      <c r="I791">
        <v>1</v>
      </c>
      <c r="J791" s="1" t="str">
        <f>+VLOOKUP(bloques1a3[[#This Row],[respuesta]],respuestas.emociones[],2,0)</f>
        <v>asco</v>
      </c>
      <c r="K791" s="1">
        <f>+VLOOKUP(bloques1a3[[#This Row],[niño]],BD.niños[[Código]:[edad]],5,0)</f>
        <v>7</v>
      </c>
      <c r="L791" s="1">
        <f>+IF(bloques1a3[[#This Row],[correcta]]=bloques1a3[[#This Row],[respuesta]],1,0)</f>
        <v>1</v>
      </c>
      <c r="M791" s="1">
        <f>+IF(bloques1a3[[#This Row],[Sexo]]="F",1,0)</f>
        <v>0</v>
      </c>
    </row>
    <row r="792" spans="1:13" x14ac:dyDescent="0.55000000000000004">
      <c r="A792">
        <v>25</v>
      </c>
      <c r="B792" s="1" t="s">
        <v>405</v>
      </c>
      <c r="C792" s="1" t="s">
        <v>0</v>
      </c>
      <c r="D792">
        <v>7</v>
      </c>
      <c r="E792" s="1" t="s">
        <v>274</v>
      </c>
      <c r="F792">
        <v>7</v>
      </c>
      <c r="G792" s="1" t="s">
        <v>375</v>
      </c>
      <c r="H792" s="1" t="s">
        <v>28</v>
      </c>
      <c r="I792">
        <v>1</v>
      </c>
      <c r="J792" s="1" t="str">
        <f>+VLOOKUP(bloques1a3[[#This Row],[respuesta]],respuestas.emociones[],2,0)</f>
        <v>asco</v>
      </c>
      <c r="K792" s="1">
        <f>+VLOOKUP(bloques1a3[[#This Row],[niño]],BD.niños[[Código]:[edad]],5,0)</f>
        <v>6</v>
      </c>
      <c r="L792" s="1">
        <f>+IF(bloques1a3[[#This Row],[correcta]]=bloques1a3[[#This Row],[respuesta]],1,0)</f>
        <v>1</v>
      </c>
      <c r="M792" s="1">
        <f>+IF(bloques1a3[[#This Row],[Sexo]]="F",1,0)</f>
        <v>0</v>
      </c>
    </row>
    <row r="793" spans="1:13" x14ac:dyDescent="0.55000000000000004">
      <c r="A793">
        <v>25</v>
      </c>
      <c r="B793" s="1" t="s">
        <v>405</v>
      </c>
      <c r="C793" s="1" t="s">
        <v>0</v>
      </c>
      <c r="D793">
        <v>7</v>
      </c>
      <c r="E793" s="1" t="s">
        <v>276</v>
      </c>
      <c r="F793">
        <v>7</v>
      </c>
      <c r="G793" s="1" t="s">
        <v>375</v>
      </c>
      <c r="H793" s="1" t="s">
        <v>28</v>
      </c>
      <c r="I793">
        <v>1</v>
      </c>
      <c r="J793" s="1" t="str">
        <f>+VLOOKUP(bloques1a3[[#This Row],[respuesta]],respuestas.emociones[],2,0)</f>
        <v>asco</v>
      </c>
      <c r="K793" s="1">
        <f>+VLOOKUP(bloques1a3[[#This Row],[niño]],BD.niños[[Código]:[edad]],5,0)</f>
        <v>6</v>
      </c>
      <c r="L793" s="1">
        <f>+IF(bloques1a3[[#This Row],[correcta]]=bloques1a3[[#This Row],[respuesta]],1,0)</f>
        <v>1</v>
      </c>
      <c r="M793" s="1">
        <f>+IF(bloques1a3[[#This Row],[Sexo]]="F",1,0)</f>
        <v>0</v>
      </c>
    </row>
    <row r="794" spans="1:13" x14ac:dyDescent="0.55000000000000004">
      <c r="A794">
        <v>25</v>
      </c>
      <c r="B794" s="1" t="s">
        <v>405</v>
      </c>
      <c r="C794" s="1" t="s">
        <v>0</v>
      </c>
      <c r="D794">
        <v>7</v>
      </c>
      <c r="E794" s="1" t="s">
        <v>279</v>
      </c>
      <c r="F794">
        <v>5</v>
      </c>
      <c r="G794" s="1" t="s">
        <v>376</v>
      </c>
      <c r="H794" s="1" t="s">
        <v>29</v>
      </c>
      <c r="I794">
        <v>1</v>
      </c>
      <c r="J794" s="1" t="str">
        <f>+VLOOKUP(bloques1a3[[#This Row],[respuesta]],respuestas.emociones[],2,0)</f>
        <v>miedo</v>
      </c>
      <c r="K794" s="1">
        <f>+VLOOKUP(bloques1a3[[#This Row],[niño]],BD.niños[[Código]:[edad]],5,0)</f>
        <v>7</v>
      </c>
      <c r="L794" s="1">
        <f>+IF(bloques1a3[[#This Row],[correcta]]=bloques1a3[[#This Row],[respuesta]],1,0)</f>
        <v>0</v>
      </c>
      <c r="M794" s="1">
        <f>+IF(bloques1a3[[#This Row],[Sexo]]="F",1,0)</f>
        <v>1</v>
      </c>
    </row>
    <row r="795" spans="1:13" x14ac:dyDescent="0.55000000000000004">
      <c r="A795">
        <v>25</v>
      </c>
      <c r="B795" s="1" t="s">
        <v>405</v>
      </c>
      <c r="C795" s="1" t="s">
        <v>0</v>
      </c>
      <c r="D795">
        <v>7</v>
      </c>
      <c r="E795" s="1" t="s">
        <v>282</v>
      </c>
      <c r="F795">
        <v>7</v>
      </c>
      <c r="G795" s="1" t="s">
        <v>375</v>
      </c>
      <c r="H795" s="1" t="s">
        <v>29</v>
      </c>
      <c r="I795">
        <v>1</v>
      </c>
      <c r="J795" s="1" t="str">
        <f>+VLOOKUP(bloques1a3[[#This Row],[respuesta]],respuestas.emociones[],2,0)</f>
        <v>asco</v>
      </c>
      <c r="K795" s="1">
        <f>+VLOOKUP(bloques1a3[[#This Row],[niño]],BD.niños[[Código]:[edad]],5,0)</f>
        <v>5</v>
      </c>
      <c r="L795" s="1">
        <f>+IF(bloques1a3[[#This Row],[correcta]]=bloques1a3[[#This Row],[respuesta]],1,0)</f>
        <v>1</v>
      </c>
      <c r="M795" s="1">
        <f>+IF(bloques1a3[[#This Row],[Sexo]]="F",1,0)</f>
        <v>1</v>
      </c>
    </row>
    <row r="796" spans="1:13" x14ac:dyDescent="0.55000000000000004">
      <c r="A796">
        <v>25</v>
      </c>
      <c r="B796" s="1" t="s">
        <v>405</v>
      </c>
      <c r="C796" s="1" t="s">
        <v>0</v>
      </c>
      <c r="D796">
        <v>7</v>
      </c>
      <c r="E796" s="1" t="s">
        <v>352</v>
      </c>
      <c r="F796">
        <v>4</v>
      </c>
      <c r="G796" s="1" t="s">
        <v>376</v>
      </c>
      <c r="H796" s="1" t="s">
        <v>29</v>
      </c>
      <c r="I796">
        <v>1</v>
      </c>
      <c r="J796" s="1" t="str">
        <f>+VLOOKUP(bloques1a3[[#This Row],[respuesta]],respuestas.emociones[],2,0)</f>
        <v>enojo</v>
      </c>
      <c r="K796" s="1">
        <f>+VLOOKUP(bloques1a3[[#This Row],[niño]],BD.niños[[Código]:[edad]],5,0)</f>
        <v>8</v>
      </c>
      <c r="L796" s="1">
        <f>+IF(bloques1a3[[#This Row],[correcta]]=bloques1a3[[#This Row],[respuesta]],1,0)</f>
        <v>0</v>
      </c>
      <c r="M796" s="1">
        <f>+IF(bloques1a3[[#This Row],[Sexo]]="F",1,0)</f>
        <v>1</v>
      </c>
    </row>
    <row r="797" spans="1:13" x14ac:dyDescent="0.55000000000000004">
      <c r="A797">
        <v>25</v>
      </c>
      <c r="B797" s="1" t="s">
        <v>405</v>
      </c>
      <c r="C797" s="1" t="s">
        <v>0</v>
      </c>
      <c r="D797">
        <v>7</v>
      </c>
      <c r="E797" s="1" t="s">
        <v>357</v>
      </c>
      <c r="F797">
        <v>4</v>
      </c>
      <c r="G797" s="1" t="s">
        <v>376</v>
      </c>
      <c r="H797" s="1" t="s">
        <v>28</v>
      </c>
      <c r="I797">
        <v>1</v>
      </c>
      <c r="J797" s="1" t="str">
        <f>+VLOOKUP(bloques1a3[[#This Row],[respuesta]],respuestas.emociones[],2,0)</f>
        <v>enojo</v>
      </c>
      <c r="K797" s="1">
        <f>+VLOOKUP(bloques1a3[[#This Row],[niño]],BD.niños[[Código]:[edad]],5,0)</f>
        <v>7</v>
      </c>
      <c r="L797" s="1">
        <f>+IF(bloques1a3[[#This Row],[correcta]]=bloques1a3[[#This Row],[respuesta]],1,0)</f>
        <v>0</v>
      </c>
      <c r="M797" s="1">
        <f>+IF(bloques1a3[[#This Row],[Sexo]]="F",1,0)</f>
        <v>0</v>
      </c>
    </row>
    <row r="798" spans="1:13" x14ac:dyDescent="0.55000000000000004">
      <c r="A798">
        <v>25</v>
      </c>
      <c r="B798" s="1" t="s">
        <v>405</v>
      </c>
      <c r="C798" s="1" t="s">
        <v>0</v>
      </c>
      <c r="D798">
        <v>7</v>
      </c>
      <c r="E798" s="1" t="s">
        <v>360</v>
      </c>
      <c r="F798">
        <v>7</v>
      </c>
      <c r="G798" s="1" t="s">
        <v>377</v>
      </c>
      <c r="H798" s="1" t="s">
        <v>28</v>
      </c>
      <c r="I798">
        <v>1</v>
      </c>
      <c r="J798" s="1" t="str">
        <f>+VLOOKUP(bloques1a3[[#This Row],[respuesta]],respuestas.emociones[],2,0)</f>
        <v>asco</v>
      </c>
      <c r="K798" s="1">
        <f>+VLOOKUP(bloques1a3[[#This Row],[niño]],BD.niños[[Código]:[edad]],5,0)</f>
        <v>9</v>
      </c>
      <c r="L798" s="1">
        <f>+IF(bloques1a3[[#This Row],[correcta]]=bloques1a3[[#This Row],[respuesta]],1,0)</f>
        <v>1</v>
      </c>
      <c r="M798" s="1">
        <f>+IF(bloques1a3[[#This Row],[Sexo]]="F",1,0)</f>
        <v>0</v>
      </c>
    </row>
    <row r="799" spans="1:13" x14ac:dyDescent="0.55000000000000004">
      <c r="A799">
        <v>25</v>
      </c>
      <c r="B799" s="1" t="s">
        <v>405</v>
      </c>
      <c r="C799" s="1" t="s">
        <v>0</v>
      </c>
      <c r="D799">
        <v>7</v>
      </c>
      <c r="E799" s="1" t="s">
        <v>364</v>
      </c>
      <c r="F799">
        <v>4</v>
      </c>
      <c r="G799" s="1" t="s">
        <v>377</v>
      </c>
      <c r="H799" s="1" t="s">
        <v>28</v>
      </c>
      <c r="I799">
        <v>1</v>
      </c>
      <c r="J799" s="1" t="str">
        <f>+VLOOKUP(bloques1a3[[#This Row],[respuesta]],respuestas.emociones[],2,0)</f>
        <v>enojo</v>
      </c>
      <c r="K799" s="1">
        <f>+VLOOKUP(bloques1a3[[#This Row],[niño]],BD.niños[[Código]:[edad]],5,0)</f>
        <v>10</v>
      </c>
      <c r="L799" s="1">
        <f>+IF(bloques1a3[[#This Row],[correcta]]=bloques1a3[[#This Row],[respuesta]],1,0)</f>
        <v>0</v>
      </c>
      <c r="M799" s="1">
        <f>+IF(bloques1a3[[#This Row],[Sexo]]="F",1,0)</f>
        <v>0</v>
      </c>
    </row>
    <row r="800" spans="1:13" x14ac:dyDescent="0.55000000000000004">
      <c r="A800">
        <v>25</v>
      </c>
      <c r="B800" s="1" t="s">
        <v>405</v>
      </c>
      <c r="C800" s="1" t="s">
        <v>0</v>
      </c>
      <c r="D800">
        <v>7</v>
      </c>
      <c r="E800" s="1" t="s">
        <v>368</v>
      </c>
      <c r="F800">
        <v>4</v>
      </c>
      <c r="G800" s="1" t="s">
        <v>377</v>
      </c>
      <c r="H800" s="1" t="s">
        <v>28</v>
      </c>
      <c r="I800">
        <v>1</v>
      </c>
      <c r="J800" s="1" t="str">
        <f>+VLOOKUP(bloques1a3[[#This Row],[respuesta]],respuestas.emociones[],2,0)</f>
        <v>enojo</v>
      </c>
      <c r="K800" s="1">
        <f>+VLOOKUP(bloques1a3[[#This Row],[niño]],BD.niños[[Código]:[edad]],5,0)</f>
        <v>11</v>
      </c>
      <c r="L800" s="1">
        <f>+IF(bloques1a3[[#This Row],[correcta]]=bloques1a3[[#This Row],[respuesta]],1,0)</f>
        <v>0</v>
      </c>
      <c r="M800" s="1">
        <f>+IF(bloques1a3[[#This Row],[Sexo]]="F",1,0)</f>
        <v>0</v>
      </c>
    </row>
    <row r="801" spans="1:13" x14ac:dyDescent="0.55000000000000004">
      <c r="A801">
        <v>25</v>
      </c>
      <c r="B801" s="1" t="s">
        <v>405</v>
      </c>
      <c r="C801" s="1" t="s">
        <v>0</v>
      </c>
      <c r="D801">
        <v>7</v>
      </c>
      <c r="E801" s="1" t="s">
        <v>371</v>
      </c>
      <c r="F801">
        <v>4</v>
      </c>
      <c r="G801" s="1" t="s">
        <v>377</v>
      </c>
      <c r="H801" s="1" t="s">
        <v>29</v>
      </c>
      <c r="I801">
        <v>1</v>
      </c>
      <c r="J801" s="1" t="str">
        <f>+VLOOKUP(bloques1a3[[#This Row],[respuesta]],respuestas.emociones[],2,0)</f>
        <v>enojo</v>
      </c>
      <c r="K801" s="1">
        <f>+VLOOKUP(bloques1a3[[#This Row],[niño]],BD.niños[[Código]:[edad]],5,0)</f>
        <v>9</v>
      </c>
      <c r="L801" s="1">
        <f>+IF(bloques1a3[[#This Row],[correcta]]=bloques1a3[[#This Row],[respuesta]],1,0)</f>
        <v>0</v>
      </c>
      <c r="M801" s="1">
        <f>+IF(bloques1a3[[#This Row],[Sexo]]="F",1,0)</f>
        <v>1</v>
      </c>
    </row>
    <row r="802" spans="1:13" x14ac:dyDescent="0.55000000000000004">
      <c r="A802">
        <v>26</v>
      </c>
      <c r="B802" s="1" t="s">
        <v>406</v>
      </c>
      <c r="C802" s="1" t="s">
        <v>6</v>
      </c>
      <c r="D802">
        <v>3</v>
      </c>
      <c r="E802" s="1" t="s">
        <v>36</v>
      </c>
      <c r="F802">
        <v>7</v>
      </c>
      <c r="G802" s="1" t="s">
        <v>375</v>
      </c>
      <c r="H802" s="1" t="s">
        <v>28</v>
      </c>
      <c r="I802">
        <v>1</v>
      </c>
      <c r="J802" s="1" t="str">
        <f>+VLOOKUP(bloques1a3[[#This Row],[respuesta]],respuestas.emociones[],2,0)</f>
        <v>asco</v>
      </c>
      <c r="K802" s="1">
        <f>+VLOOKUP(bloques1a3[[#This Row],[niño]],BD.niños[[Código]:[edad]],5,0)</f>
        <v>5</v>
      </c>
      <c r="L802" s="1">
        <f>+IF(bloques1a3[[#This Row],[correcta]]=bloques1a3[[#This Row],[respuesta]],1,0)</f>
        <v>0</v>
      </c>
      <c r="M802" s="1">
        <f>+IF(bloques1a3[[#This Row],[Sexo]]="F",1,0)</f>
        <v>0</v>
      </c>
    </row>
    <row r="803" spans="1:13" x14ac:dyDescent="0.55000000000000004">
      <c r="A803">
        <v>26</v>
      </c>
      <c r="B803" s="1" t="s">
        <v>406</v>
      </c>
      <c r="C803" s="1" t="s">
        <v>6</v>
      </c>
      <c r="D803">
        <v>3</v>
      </c>
      <c r="E803" s="1" t="s">
        <v>40</v>
      </c>
      <c r="F803">
        <v>3</v>
      </c>
      <c r="G803" s="1" t="s">
        <v>376</v>
      </c>
      <c r="H803" s="1" t="s">
        <v>28</v>
      </c>
      <c r="I803">
        <v>1</v>
      </c>
      <c r="J803" s="1" t="str">
        <f>+VLOOKUP(bloques1a3[[#This Row],[respuesta]],respuestas.emociones[],2,0)</f>
        <v>tristeza</v>
      </c>
      <c r="K803" s="1">
        <f>+VLOOKUP(bloques1a3[[#This Row],[niño]],BD.niños[[Código]:[edad]],5,0)</f>
        <v>7</v>
      </c>
      <c r="L803" s="1">
        <f>+IF(bloques1a3[[#This Row],[correcta]]=bloques1a3[[#This Row],[respuesta]],1,0)</f>
        <v>1</v>
      </c>
      <c r="M803" s="1">
        <f>+IF(bloques1a3[[#This Row],[Sexo]]="F",1,0)</f>
        <v>0</v>
      </c>
    </row>
    <row r="804" spans="1:13" x14ac:dyDescent="0.55000000000000004">
      <c r="A804">
        <v>26</v>
      </c>
      <c r="B804" s="1" t="s">
        <v>406</v>
      </c>
      <c r="C804" s="1" t="s">
        <v>6</v>
      </c>
      <c r="D804">
        <v>3</v>
      </c>
      <c r="E804" s="1" t="s">
        <v>44</v>
      </c>
      <c r="F804">
        <v>5</v>
      </c>
      <c r="G804" s="1" t="s">
        <v>376</v>
      </c>
      <c r="H804" s="1" t="s">
        <v>29</v>
      </c>
      <c r="I804">
        <v>1</v>
      </c>
      <c r="J804" s="1" t="str">
        <f>+VLOOKUP(bloques1a3[[#This Row],[respuesta]],respuestas.emociones[],2,0)</f>
        <v>miedo</v>
      </c>
      <c r="K804" s="1">
        <f>+VLOOKUP(bloques1a3[[#This Row],[niño]],BD.niños[[Código]:[edad]],5,0)</f>
        <v>7</v>
      </c>
      <c r="L804" s="1">
        <f>+IF(bloques1a3[[#This Row],[correcta]]=bloques1a3[[#This Row],[respuesta]],1,0)</f>
        <v>0</v>
      </c>
      <c r="M804" s="1">
        <f>+IF(bloques1a3[[#This Row],[Sexo]]="F",1,0)</f>
        <v>1</v>
      </c>
    </row>
    <row r="805" spans="1:13" x14ac:dyDescent="0.55000000000000004">
      <c r="A805">
        <v>26</v>
      </c>
      <c r="B805" s="1" t="s">
        <v>406</v>
      </c>
      <c r="C805" s="1" t="s">
        <v>6</v>
      </c>
      <c r="D805">
        <v>3</v>
      </c>
      <c r="E805" s="1" t="s">
        <v>48</v>
      </c>
      <c r="F805">
        <v>3</v>
      </c>
      <c r="G805" s="1" t="s">
        <v>376</v>
      </c>
      <c r="H805" s="1" t="s">
        <v>29</v>
      </c>
      <c r="I805">
        <v>1</v>
      </c>
      <c r="J805" s="1" t="str">
        <f>+VLOOKUP(bloques1a3[[#This Row],[respuesta]],respuestas.emociones[],2,0)</f>
        <v>tristeza</v>
      </c>
      <c r="K805" s="1">
        <f>+VLOOKUP(bloques1a3[[#This Row],[niño]],BD.niños[[Código]:[edad]],5,0)</f>
        <v>7</v>
      </c>
      <c r="L805" s="1">
        <f>+IF(bloques1a3[[#This Row],[correcta]]=bloques1a3[[#This Row],[respuesta]],1,0)</f>
        <v>1</v>
      </c>
      <c r="M805" s="1">
        <f>+IF(bloques1a3[[#This Row],[Sexo]]="F",1,0)</f>
        <v>1</v>
      </c>
    </row>
    <row r="806" spans="1:13" x14ac:dyDescent="0.55000000000000004">
      <c r="A806">
        <v>26</v>
      </c>
      <c r="B806" s="1" t="s">
        <v>406</v>
      </c>
      <c r="C806" s="1" t="s">
        <v>6</v>
      </c>
      <c r="D806">
        <v>3</v>
      </c>
      <c r="E806" s="1" t="s">
        <v>52</v>
      </c>
      <c r="F806">
        <v>3</v>
      </c>
      <c r="G806" s="1" t="s">
        <v>376</v>
      </c>
      <c r="H806" s="1" t="s">
        <v>29</v>
      </c>
      <c r="I806">
        <v>1</v>
      </c>
      <c r="J806" s="1" t="str">
        <f>+VLOOKUP(bloques1a3[[#This Row],[respuesta]],respuestas.emociones[],2,0)</f>
        <v>tristeza</v>
      </c>
      <c r="K806" s="1">
        <f>+VLOOKUP(bloques1a3[[#This Row],[niño]],BD.niños[[Código]:[edad]],5,0)</f>
        <v>7</v>
      </c>
      <c r="L806" s="1">
        <f>+IF(bloques1a3[[#This Row],[correcta]]=bloques1a3[[#This Row],[respuesta]],1,0)</f>
        <v>1</v>
      </c>
      <c r="M806" s="1">
        <f>+IF(bloques1a3[[#This Row],[Sexo]]="F",1,0)</f>
        <v>1</v>
      </c>
    </row>
    <row r="807" spans="1:13" x14ac:dyDescent="0.55000000000000004">
      <c r="A807">
        <v>26</v>
      </c>
      <c r="B807" s="1" t="s">
        <v>406</v>
      </c>
      <c r="C807" s="1" t="s">
        <v>6</v>
      </c>
      <c r="D807">
        <v>3</v>
      </c>
      <c r="E807" s="1" t="s">
        <v>56</v>
      </c>
      <c r="F807">
        <v>3</v>
      </c>
      <c r="G807" s="1" t="s">
        <v>376</v>
      </c>
      <c r="H807" s="1" t="s">
        <v>29</v>
      </c>
      <c r="I807">
        <v>1</v>
      </c>
      <c r="J807" s="1" t="str">
        <f>+VLOOKUP(bloques1a3[[#This Row],[respuesta]],respuestas.emociones[],2,0)</f>
        <v>tristeza</v>
      </c>
      <c r="K807" s="1">
        <f>+VLOOKUP(bloques1a3[[#This Row],[niño]],BD.niños[[Código]:[edad]],5,0)</f>
        <v>8</v>
      </c>
      <c r="L807" s="1">
        <f>+IF(bloques1a3[[#This Row],[correcta]]=bloques1a3[[#This Row],[respuesta]],1,0)</f>
        <v>1</v>
      </c>
      <c r="M807" s="1">
        <f>+IF(bloques1a3[[#This Row],[Sexo]]="F",1,0)</f>
        <v>1</v>
      </c>
    </row>
    <row r="808" spans="1:13" x14ac:dyDescent="0.55000000000000004">
      <c r="A808">
        <v>26</v>
      </c>
      <c r="B808" s="1" t="s">
        <v>406</v>
      </c>
      <c r="C808" s="1" t="s">
        <v>6</v>
      </c>
      <c r="D808">
        <v>3</v>
      </c>
      <c r="E808" s="1" t="s">
        <v>60</v>
      </c>
      <c r="F808">
        <v>3</v>
      </c>
      <c r="G808" s="1" t="s">
        <v>377</v>
      </c>
      <c r="H808" s="1" t="s">
        <v>28</v>
      </c>
      <c r="I808">
        <v>1</v>
      </c>
      <c r="J808" s="1" t="str">
        <f>+VLOOKUP(bloques1a3[[#This Row],[respuesta]],respuestas.emociones[],2,0)</f>
        <v>tristeza</v>
      </c>
      <c r="K808" s="1">
        <f>+VLOOKUP(bloques1a3[[#This Row],[niño]],BD.niños[[Código]:[edad]],5,0)</f>
        <v>10</v>
      </c>
      <c r="L808" s="1">
        <f>+IF(bloques1a3[[#This Row],[correcta]]=bloques1a3[[#This Row],[respuesta]],1,0)</f>
        <v>1</v>
      </c>
      <c r="M808" s="1">
        <f>+IF(bloques1a3[[#This Row],[Sexo]]="F",1,0)</f>
        <v>0</v>
      </c>
    </row>
    <row r="809" spans="1:13" x14ac:dyDescent="0.55000000000000004">
      <c r="A809">
        <v>26</v>
      </c>
      <c r="B809" s="1" t="s">
        <v>406</v>
      </c>
      <c r="C809" s="1" t="s">
        <v>6</v>
      </c>
      <c r="D809">
        <v>3</v>
      </c>
      <c r="E809" s="1" t="s">
        <v>64</v>
      </c>
      <c r="F809">
        <v>3</v>
      </c>
      <c r="G809" s="1" t="s">
        <v>377</v>
      </c>
      <c r="H809" s="1" t="s">
        <v>29</v>
      </c>
      <c r="I809">
        <v>1</v>
      </c>
      <c r="J809" s="1" t="str">
        <f>+VLOOKUP(bloques1a3[[#This Row],[respuesta]],respuestas.emociones[],2,0)</f>
        <v>tristeza</v>
      </c>
      <c r="K809" s="1">
        <f>+VLOOKUP(bloques1a3[[#This Row],[niño]],BD.niños[[Código]:[edad]],5,0)</f>
        <v>9</v>
      </c>
      <c r="L809" s="1">
        <f>+IF(bloques1a3[[#This Row],[correcta]]=bloques1a3[[#This Row],[respuesta]],1,0)</f>
        <v>1</v>
      </c>
      <c r="M809" s="1">
        <f>+IF(bloques1a3[[#This Row],[Sexo]]="F",1,0)</f>
        <v>1</v>
      </c>
    </row>
    <row r="810" spans="1:13" x14ac:dyDescent="0.55000000000000004">
      <c r="A810">
        <v>26</v>
      </c>
      <c r="B810" s="1" t="s">
        <v>406</v>
      </c>
      <c r="C810" s="1" t="s">
        <v>6</v>
      </c>
      <c r="D810">
        <v>3</v>
      </c>
      <c r="E810" s="1" t="s">
        <v>68</v>
      </c>
      <c r="F810">
        <v>3</v>
      </c>
      <c r="G810" s="1" t="s">
        <v>377</v>
      </c>
      <c r="H810" s="1" t="s">
        <v>28</v>
      </c>
      <c r="I810">
        <v>1</v>
      </c>
      <c r="J810" s="1" t="str">
        <f>+VLOOKUP(bloques1a3[[#This Row],[respuesta]],respuestas.emociones[],2,0)</f>
        <v>tristeza</v>
      </c>
      <c r="K810" s="1">
        <f>+VLOOKUP(bloques1a3[[#This Row],[niño]],BD.niños[[Código]:[edad]],5,0)</f>
        <v>10</v>
      </c>
      <c r="L810" s="1">
        <f>+IF(bloques1a3[[#This Row],[correcta]]=bloques1a3[[#This Row],[respuesta]],1,0)</f>
        <v>1</v>
      </c>
      <c r="M810" s="1">
        <f>+IF(bloques1a3[[#This Row],[Sexo]]="F",1,0)</f>
        <v>0</v>
      </c>
    </row>
    <row r="811" spans="1:13" x14ac:dyDescent="0.55000000000000004">
      <c r="A811">
        <v>26</v>
      </c>
      <c r="B811" s="1" t="s">
        <v>406</v>
      </c>
      <c r="C811" s="1" t="s">
        <v>6</v>
      </c>
      <c r="D811">
        <v>3</v>
      </c>
      <c r="E811" s="1" t="s">
        <v>72</v>
      </c>
      <c r="F811">
        <v>3</v>
      </c>
      <c r="G811" s="1" t="s">
        <v>377</v>
      </c>
      <c r="H811" s="1" t="s">
        <v>29</v>
      </c>
      <c r="I811">
        <v>1</v>
      </c>
      <c r="J811" s="1" t="str">
        <f>+VLOOKUP(bloques1a3[[#This Row],[respuesta]],respuestas.emociones[],2,0)</f>
        <v>tristeza</v>
      </c>
      <c r="K811" s="1">
        <f>+VLOOKUP(bloques1a3[[#This Row],[niño]],BD.niños[[Código]:[edad]],5,0)</f>
        <v>9</v>
      </c>
      <c r="L811" s="1">
        <f>+IF(bloques1a3[[#This Row],[correcta]]=bloques1a3[[#This Row],[respuesta]],1,0)</f>
        <v>1</v>
      </c>
      <c r="M811" s="1">
        <f>+IF(bloques1a3[[#This Row],[Sexo]]="F",1,0)</f>
        <v>1</v>
      </c>
    </row>
    <row r="812" spans="1:13" x14ac:dyDescent="0.55000000000000004">
      <c r="A812">
        <v>26</v>
      </c>
      <c r="B812" s="1" t="s">
        <v>406</v>
      </c>
      <c r="C812" s="1" t="s">
        <v>6</v>
      </c>
      <c r="D812">
        <v>3</v>
      </c>
      <c r="E812" s="1" t="s">
        <v>75</v>
      </c>
      <c r="F812">
        <v>3</v>
      </c>
      <c r="G812" s="1" t="s">
        <v>377</v>
      </c>
      <c r="H812" s="1" t="s">
        <v>29</v>
      </c>
      <c r="I812">
        <v>1</v>
      </c>
      <c r="J812" s="1" t="str">
        <f>+VLOOKUP(bloques1a3[[#This Row],[respuesta]],respuestas.emociones[],2,0)</f>
        <v>tristeza</v>
      </c>
      <c r="K812" s="1">
        <f>+VLOOKUP(bloques1a3[[#This Row],[niño]],BD.niños[[Código]:[edad]],5,0)</f>
        <v>10</v>
      </c>
      <c r="L812" s="1">
        <f>+IF(bloques1a3[[#This Row],[correcta]]=bloques1a3[[#This Row],[respuesta]],1,0)</f>
        <v>1</v>
      </c>
      <c r="M812" s="1">
        <f>+IF(bloques1a3[[#This Row],[Sexo]]="F",1,0)</f>
        <v>1</v>
      </c>
    </row>
    <row r="813" spans="1:13" x14ac:dyDescent="0.55000000000000004">
      <c r="A813">
        <v>26</v>
      </c>
      <c r="B813" s="1" t="s">
        <v>406</v>
      </c>
      <c r="C813" s="1" t="s">
        <v>6</v>
      </c>
      <c r="D813">
        <v>3</v>
      </c>
      <c r="E813" s="1" t="s">
        <v>78</v>
      </c>
      <c r="F813">
        <v>3</v>
      </c>
      <c r="G813" s="1" t="s">
        <v>375</v>
      </c>
      <c r="H813" s="1" t="s">
        <v>28</v>
      </c>
      <c r="I813">
        <v>1</v>
      </c>
      <c r="J813" s="1" t="str">
        <f>+VLOOKUP(bloques1a3[[#This Row],[respuesta]],respuestas.emociones[],2,0)</f>
        <v>tristeza</v>
      </c>
      <c r="K813" s="1">
        <f>+VLOOKUP(bloques1a3[[#This Row],[niño]],BD.niños[[Código]:[edad]],5,0)</f>
        <v>6</v>
      </c>
      <c r="L813" s="1">
        <f>+IF(bloques1a3[[#This Row],[correcta]]=bloques1a3[[#This Row],[respuesta]],1,0)</f>
        <v>1</v>
      </c>
      <c r="M813" s="1">
        <f>+IF(bloques1a3[[#This Row],[Sexo]]="F",1,0)</f>
        <v>0</v>
      </c>
    </row>
    <row r="814" spans="1:13" x14ac:dyDescent="0.55000000000000004">
      <c r="A814">
        <v>26</v>
      </c>
      <c r="B814" s="1" t="s">
        <v>406</v>
      </c>
      <c r="C814" s="1" t="s">
        <v>6</v>
      </c>
      <c r="D814">
        <v>3</v>
      </c>
      <c r="E814" s="1" t="s">
        <v>82</v>
      </c>
      <c r="F814">
        <v>2</v>
      </c>
      <c r="G814" s="1" t="s">
        <v>375</v>
      </c>
      <c r="H814" s="1" t="s">
        <v>29</v>
      </c>
      <c r="I814">
        <v>1</v>
      </c>
      <c r="J814" s="1" t="str">
        <f>+VLOOKUP(bloques1a3[[#This Row],[respuesta]],respuestas.emociones[],2,0)</f>
        <v>alegria</v>
      </c>
      <c r="K814" s="1">
        <f>+VLOOKUP(bloques1a3[[#This Row],[niño]],BD.niños[[Código]:[edad]],5,0)</f>
        <v>6</v>
      </c>
      <c r="L814" s="1">
        <f>+IF(bloques1a3[[#This Row],[correcta]]=bloques1a3[[#This Row],[respuesta]],1,0)</f>
        <v>0</v>
      </c>
      <c r="M814" s="1">
        <f>+IF(bloques1a3[[#This Row],[Sexo]]="F",1,0)</f>
        <v>1</v>
      </c>
    </row>
    <row r="815" spans="1:13" x14ac:dyDescent="0.55000000000000004">
      <c r="A815">
        <v>26</v>
      </c>
      <c r="B815" s="1" t="s">
        <v>406</v>
      </c>
      <c r="C815" s="1" t="s">
        <v>6</v>
      </c>
      <c r="D815">
        <v>3</v>
      </c>
      <c r="E815" s="1" t="s">
        <v>85</v>
      </c>
      <c r="F815">
        <v>3</v>
      </c>
      <c r="G815" s="1" t="s">
        <v>375</v>
      </c>
      <c r="H815" s="1" t="s">
        <v>28</v>
      </c>
      <c r="I815">
        <v>1</v>
      </c>
      <c r="J815" s="1" t="str">
        <f>+VLOOKUP(bloques1a3[[#This Row],[respuesta]],respuestas.emociones[],2,0)</f>
        <v>tristeza</v>
      </c>
      <c r="K815" s="1">
        <f>+VLOOKUP(bloques1a3[[#This Row],[niño]],BD.niños[[Código]:[edad]],5,0)</f>
        <v>6</v>
      </c>
      <c r="L815" s="1">
        <f>+IF(bloques1a3[[#This Row],[correcta]]=bloques1a3[[#This Row],[respuesta]],1,0)</f>
        <v>1</v>
      </c>
      <c r="M815" s="1">
        <f>+IF(bloques1a3[[#This Row],[Sexo]]="F",1,0)</f>
        <v>0</v>
      </c>
    </row>
    <row r="816" spans="1:13" x14ac:dyDescent="0.55000000000000004">
      <c r="A816">
        <v>26</v>
      </c>
      <c r="B816" s="1" t="s">
        <v>406</v>
      </c>
      <c r="C816" s="1" t="s">
        <v>6</v>
      </c>
      <c r="D816">
        <v>3</v>
      </c>
      <c r="E816" s="1" t="s">
        <v>184</v>
      </c>
      <c r="F816">
        <v>3</v>
      </c>
      <c r="G816" s="1" t="s">
        <v>376</v>
      </c>
      <c r="H816" s="1" t="s">
        <v>28</v>
      </c>
      <c r="I816">
        <v>1</v>
      </c>
      <c r="J816" s="1" t="str">
        <f>+VLOOKUP(bloques1a3[[#This Row],[respuesta]],respuestas.emociones[],2,0)</f>
        <v>tristeza</v>
      </c>
      <c r="K816" s="1">
        <f>+VLOOKUP(bloques1a3[[#This Row],[niño]],BD.niños[[Código]:[edad]],5,0)</f>
        <v>7</v>
      </c>
      <c r="L816" s="1">
        <f>+IF(bloques1a3[[#This Row],[correcta]]=bloques1a3[[#This Row],[respuesta]],1,0)</f>
        <v>1</v>
      </c>
      <c r="M816" s="1">
        <f>+IF(bloques1a3[[#This Row],[Sexo]]="F",1,0)</f>
        <v>0</v>
      </c>
    </row>
    <row r="817" spans="1:13" x14ac:dyDescent="0.55000000000000004">
      <c r="A817">
        <v>26</v>
      </c>
      <c r="B817" s="1" t="s">
        <v>406</v>
      </c>
      <c r="C817" s="1" t="s">
        <v>6</v>
      </c>
      <c r="D817">
        <v>3</v>
      </c>
      <c r="E817" s="1" t="s">
        <v>187</v>
      </c>
      <c r="F817">
        <v>3</v>
      </c>
      <c r="G817" s="1" t="s">
        <v>376</v>
      </c>
      <c r="H817" s="1" t="s">
        <v>29</v>
      </c>
      <c r="I817">
        <v>1</v>
      </c>
      <c r="J817" s="1" t="str">
        <f>+VLOOKUP(bloques1a3[[#This Row],[respuesta]],respuestas.emociones[],2,0)</f>
        <v>tristeza</v>
      </c>
      <c r="K817" s="1">
        <f>+VLOOKUP(bloques1a3[[#This Row],[niño]],BD.niños[[Código]:[edad]],5,0)</f>
        <v>8</v>
      </c>
      <c r="L817" s="1">
        <f>+IF(bloques1a3[[#This Row],[correcta]]=bloques1a3[[#This Row],[respuesta]],1,0)</f>
        <v>1</v>
      </c>
      <c r="M817" s="1">
        <f>+IF(bloques1a3[[#This Row],[Sexo]]="F",1,0)</f>
        <v>1</v>
      </c>
    </row>
    <row r="818" spans="1:13" x14ac:dyDescent="0.55000000000000004">
      <c r="A818">
        <v>26</v>
      </c>
      <c r="B818" s="1" t="s">
        <v>406</v>
      </c>
      <c r="C818" s="1" t="s">
        <v>6</v>
      </c>
      <c r="D818">
        <v>3</v>
      </c>
      <c r="E818" s="1" t="s">
        <v>192</v>
      </c>
      <c r="F818">
        <v>7</v>
      </c>
      <c r="G818" s="1" t="s">
        <v>376</v>
      </c>
      <c r="H818" s="1" t="s">
        <v>28</v>
      </c>
      <c r="I818">
        <v>1</v>
      </c>
      <c r="J818" s="1" t="str">
        <f>+VLOOKUP(bloques1a3[[#This Row],[respuesta]],respuestas.emociones[],2,0)</f>
        <v>asco</v>
      </c>
      <c r="K818" s="1">
        <f>+VLOOKUP(bloques1a3[[#This Row],[niño]],BD.niños[[Código]:[edad]],5,0)</f>
        <v>7</v>
      </c>
      <c r="L818" s="1">
        <f>+IF(bloques1a3[[#This Row],[correcta]]=bloques1a3[[#This Row],[respuesta]],1,0)</f>
        <v>0</v>
      </c>
      <c r="M818" s="1">
        <f>+IF(bloques1a3[[#This Row],[Sexo]]="F",1,0)</f>
        <v>0</v>
      </c>
    </row>
    <row r="819" spans="1:13" x14ac:dyDescent="0.55000000000000004">
      <c r="A819">
        <v>26</v>
      </c>
      <c r="B819" s="1" t="s">
        <v>406</v>
      </c>
      <c r="C819" s="1" t="s">
        <v>6</v>
      </c>
      <c r="D819">
        <v>3</v>
      </c>
      <c r="E819" s="1" t="s">
        <v>195</v>
      </c>
      <c r="F819">
        <v>3</v>
      </c>
      <c r="G819" s="1" t="s">
        <v>377</v>
      </c>
      <c r="H819" s="1" t="s">
        <v>28</v>
      </c>
      <c r="I819">
        <v>1</v>
      </c>
      <c r="J819" s="1" t="str">
        <f>+VLOOKUP(bloques1a3[[#This Row],[respuesta]],respuestas.emociones[],2,0)</f>
        <v>tristeza</v>
      </c>
      <c r="K819" s="1">
        <f>+VLOOKUP(bloques1a3[[#This Row],[niño]],BD.niños[[Código]:[edad]],5,0)</f>
        <v>10</v>
      </c>
      <c r="L819" s="1">
        <f>+IF(bloques1a3[[#This Row],[correcta]]=bloques1a3[[#This Row],[respuesta]],1,0)</f>
        <v>1</v>
      </c>
      <c r="M819" s="1">
        <f>+IF(bloques1a3[[#This Row],[Sexo]]="F",1,0)</f>
        <v>0</v>
      </c>
    </row>
    <row r="820" spans="1:13" x14ac:dyDescent="0.55000000000000004">
      <c r="A820">
        <v>26</v>
      </c>
      <c r="B820" s="1" t="s">
        <v>406</v>
      </c>
      <c r="C820" s="1" t="s">
        <v>6</v>
      </c>
      <c r="D820">
        <v>3</v>
      </c>
      <c r="E820" s="1" t="s">
        <v>199</v>
      </c>
      <c r="F820">
        <v>7</v>
      </c>
      <c r="G820" s="1" t="s">
        <v>377</v>
      </c>
      <c r="H820" s="1" t="s">
        <v>28</v>
      </c>
      <c r="I820">
        <v>1</v>
      </c>
      <c r="J820" s="1" t="str">
        <f>+VLOOKUP(bloques1a3[[#This Row],[respuesta]],respuestas.emociones[],2,0)</f>
        <v>asco</v>
      </c>
      <c r="K820" s="1">
        <f>+VLOOKUP(bloques1a3[[#This Row],[niño]],BD.niños[[Código]:[edad]],5,0)</f>
        <v>9</v>
      </c>
      <c r="L820" s="1">
        <f>+IF(bloques1a3[[#This Row],[correcta]]=bloques1a3[[#This Row],[respuesta]],1,0)</f>
        <v>0</v>
      </c>
      <c r="M820" s="1">
        <f>+IF(bloques1a3[[#This Row],[Sexo]]="F",1,0)</f>
        <v>0</v>
      </c>
    </row>
    <row r="821" spans="1:13" x14ac:dyDescent="0.55000000000000004">
      <c r="A821">
        <v>26</v>
      </c>
      <c r="B821" s="1" t="s">
        <v>406</v>
      </c>
      <c r="C821" s="1" t="s">
        <v>6</v>
      </c>
      <c r="D821">
        <v>3</v>
      </c>
      <c r="E821" s="1" t="s">
        <v>203</v>
      </c>
      <c r="F821">
        <v>3</v>
      </c>
      <c r="G821" s="1" t="s">
        <v>377</v>
      </c>
      <c r="H821" s="1" t="s">
        <v>29</v>
      </c>
      <c r="I821">
        <v>1</v>
      </c>
      <c r="J821" s="1" t="str">
        <f>+VLOOKUP(bloques1a3[[#This Row],[respuesta]],respuestas.emociones[],2,0)</f>
        <v>tristeza</v>
      </c>
      <c r="K821" s="1">
        <f>+VLOOKUP(bloques1a3[[#This Row],[niño]],BD.niños[[Código]:[edad]],5,0)</f>
        <v>9</v>
      </c>
      <c r="L821" s="1">
        <f>+IF(bloques1a3[[#This Row],[correcta]]=bloques1a3[[#This Row],[respuesta]],1,0)</f>
        <v>1</v>
      </c>
      <c r="M821" s="1">
        <f>+IF(bloques1a3[[#This Row],[Sexo]]="F",1,0)</f>
        <v>1</v>
      </c>
    </row>
    <row r="822" spans="1:13" x14ac:dyDescent="0.55000000000000004">
      <c r="A822">
        <v>26</v>
      </c>
      <c r="B822" s="1" t="s">
        <v>406</v>
      </c>
      <c r="C822" s="1" t="s">
        <v>6</v>
      </c>
      <c r="D822">
        <v>3</v>
      </c>
      <c r="E822" s="1" t="s">
        <v>206</v>
      </c>
      <c r="F822">
        <v>7</v>
      </c>
      <c r="G822" s="1" t="s">
        <v>377</v>
      </c>
      <c r="H822" s="1" t="s">
        <v>29</v>
      </c>
      <c r="I822">
        <v>1</v>
      </c>
      <c r="J822" s="1" t="str">
        <f>+VLOOKUP(bloques1a3[[#This Row],[respuesta]],respuestas.emociones[],2,0)</f>
        <v>asco</v>
      </c>
      <c r="K822" s="1">
        <f>+VLOOKUP(bloques1a3[[#This Row],[niño]],BD.niños[[Código]:[edad]],5,0)</f>
        <v>10</v>
      </c>
      <c r="L822" s="1">
        <f>+IF(bloques1a3[[#This Row],[correcta]]=bloques1a3[[#This Row],[respuesta]],1,0)</f>
        <v>0</v>
      </c>
      <c r="M822" s="1">
        <f>+IF(bloques1a3[[#This Row],[Sexo]]="F",1,0)</f>
        <v>1</v>
      </c>
    </row>
    <row r="823" spans="1:13" x14ac:dyDescent="0.55000000000000004">
      <c r="A823">
        <v>26</v>
      </c>
      <c r="B823" s="1" t="s">
        <v>406</v>
      </c>
      <c r="C823" s="1" t="s">
        <v>6</v>
      </c>
      <c r="D823">
        <v>3</v>
      </c>
      <c r="E823" s="1" t="s">
        <v>210</v>
      </c>
      <c r="F823">
        <v>3</v>
      </c>
      <c r="G823" s="1" t="s">
        <v>376</v>
      </c>
      <c r="H823" s="1" t="s">
        <v>28</v>
      </c>
      <c r="I823">
        <v>1</v>
      </c>
      <c r="J823" s="1" t="str">
        <f>+VLOOKUP(bloques1a3[[#This Row],[respuesta]],respuestas.emociones[],2,0)</f>
        <v>tristeza</v>
      </c>
      <c r="K823" s="1">
        <f>+VLOOKUP(bloques1a3[[#This Row],[niño]],BD.niños[[Código]:[edad]],5,0)</f>
        <v>7</v>
      </c>
      <c r="L823" s="1">
        <f>+IF(bloques1a3[[#This Row],[correcta]]=bloques1a3[[#This Row],[respuesta]],1,0)</f>
        <v>1</v>
      </c>
      <c r="M823" s="1">
        <f>+IF(bloques1a3[[#This Row],[Sexo]]="F",1,0)</f>
        <v>0</v>
      </c>
    </row>
    <row r="824" spans="1:13" x14ac:dyDescent="0.55000000000000004">
      <c r="A824">
        <v>26</v>
      </c>
      <c r="B824" s="1" t="s">
        <v>406</v>
      </c>
      <c r="C824" s="1" t="s">
        <v>6</v>
      </c>
      <c r="D824">
        <v>3</v>
      </c>
      <c r="E824" s="1" t="s">
        <v>274</v>
      </c>
      <c r="F824">
        <v>3</v>
      </c>
      <c r="G824" s="1" t="s">
        <v>375</v>
      </c>
      <c r="H824" s="1" t="s">
        <v>28</v>
      </c>
      <c r="I824">
        <v>1</v>
      </c>
      <c r="J824" s="1" t="str">
        <f>+VLOOKUP(bloques1a3[[#This Row],[respuesta]],respuestas.emociones[],2,0)</f>
        <v>tristeza</v>
      </c>
      <c r="K824" s="1">
        <f>+VLOOKUP(bloques1a3[[#This Row],[niño]],BD.niños[[Código]:[edad]],5,0)</f>
        <v>6</v>
      </c>
      <c r="L824" s="1">
        <f>+IF(bloques1a3[[#This Row],[correcta]]=bloques1a3[[#This Row],[respuesta]],1,0)</f>
        <v>1</v>
      </c>
      <c r="M824" s="1">
        <f>+IF(bloques1a3[[#This Row],[Sexo]]="F",1,0)</f>
        <v>0</v>
      </c>
    </row>
    <row r="825" spans="1:13" x14ac:dyDescent="0.55000000000000004">
      <c r="A825">
        <v>26</v>
      </c>
      <c r="B825" s="1" t="s">
        <v>406</v>
      </c>
      <c r="C825" s="1" t="s">
        <v>6</v>
      </c>
      <c r="D825">
        <v>3</v>
      </c>
      <c r="E825" s="1" t="s">
        <v>276</v>
      </c>
      <c r="F825">
        <v>3</v>
      </c>
      <c r="G825" s="1" t="s">
        <v>375</v>
      </c>
      <c r="H825" s="1" t="s">
        <v>28</v>
      </c>
      <c r="I825">
        <v>1</v>
      </c>
      <c r="J825" s="1" t="str">
        <f>+VLOOKUP(bloques1a3[[#This Row],[respuesta]],respuestas.emociones[],2,0)</f>
        <v>tristeza</v>
      </c>
      <c r="K825" s="1">
        <f>+VLOOKUP(bloques1a3[[#This Row],[niño]],BD.niños[[Código]:[edad]],5,0)</f>
        <v>6</v>
      </c>
      <c r="L825" s="1">
        <f>+IF(bloques1a3[[#This Row],[correcta]]=bloques1a3[[#This Row],[respuesta]],1,0)</f>
        <v>1</v>
      </c>
      <c r="M825" s="1">
        <f>+IF(bloques1a3[[#This Row],[Sexo]]="F",1,0)</f>
        <v>0</v>
      </c>
    </row>
    <row r="826" spans="1:13" x14ac:dyDescent="0.55000000000000004">
      <c r="A826">
        <v>26</v>
      </c>
      <c r="B826" s="1" t="s">
        <v>406</v>
      </c>
      <c r="C826" s="1" t="s">
        <v>6</v>
      </c>
      <c r="D826">
        <v>3</v>
      </c>
      <c r="E826" s="1" t="s">
        <v>279</v>
      </c>
      <c r="F826">
        <v>3</v>
      </c>
      <c r="G826" s="1" t="s">
        <v>376</v>
      </c>
      <c r="H826" s="1" t="s">
        <v>29</v>
      </c>
      <c r="I826">
        <v>1</v>
      </c>
      <c r="J826" s="1" t="str">
        <f>+VLOOKUP(bloques1a3[[#This Row],[respuesta]],respuestas.emociones[],2,0)</f>
        <v>tristeza</v>
      </c>
      <c r="K826" s="1">
        <f>+VLOOKUP(bloques1a3[[#This Row],[niño]],BD.niños[[Código]:[edad]],5,0)</f>
        <v>7</v>
      </c>
      <c r="L826" s="1">
        <f>+IF(bloques1a3[[#This Row],[correcta]]=bloques1a3[[#This Row],[respuesta]],1,0)</f>
        <v>1</v>
      </c>
      <c r="M826" s="1">
        <f>+IF(bloques1a3[[#This Row],[Sexo]]="F",1,0)</f>
        <v>1</v>
      </c>
    </row>
    <row r="827" spans="1:13" x14ac:dyDescent="0.55000000000000004">
      <c r="A827">
        <v>26</v>
      </c>
      <c r="B827" s="1" t="s">
        <v>406</v>
      </c>
      <c r="C827" s="1" t="s">
        <v>6</v>
      </c>
      <c r="D827">
        <v>3</v>
      </c>
      <c r="E827" s="1" t="s">
        <v>282</v>
      </c>
      <c r="F827">
        <v>3</v>
      </c>
      <c r="G827" s="1" t="s">
        <v>375</v>
      </c>
      <c r="H827" s="1" t="s">
        <v>29</v>
      </c>
      <c r="I827">
        <v>1</v>
      </c>
      <c r="J827" s="1" t="str">
        <f>+VLOOKUP(bloques1a3[[#This Row],[respuesta]],respuestas.emociones[],2,0)</f>
        <v>tristeza</v>
      </c>
      <c r="K827" s="1">
        <f>+VLOOKUP(bloques1a3[[#This Row],[niño]],BD.niños[[Código]:[edad]],5,0)</f>
        <v>5</v>
      </c>
      <c r="L827" s="1">
        <f>+IF(bloques1a3[[#This Row],[correcta]]=bloques1a3[[#This Row],[respuesta]],1,0)</f>
        <v>1</v>
      </c>
      <c r="M827" s="1">
        <f>+IF(bloques1a3[[#This Row],[Sexo]]="F",1,0)</f>
        <v>1</v>
      </c>
    </row>
    <row r="828" spans="1:13" x14ac:dyDescent="0.55000000000000004">
      <c r="A828">
        <v>26</v>
      </c>
      <c r="B828" s="1" t="s">
        <v>406</v>
      </c>
      <c r="C828" s="1" t="s">
        <v>6</v>
      </c>
      <c r="D828">
        <v>3</v>
      </c>
      <c r="E828" s="1" t="s">
        <v>352</v>
      </c>
      <c r="F828">
        <v>3</v>
      </c>
      <c r="G828" s="1" t="s">
        <v>376</v>
      </c>
      <c r="H828" s="1" t="s">
        <v>29</v>
      </c>
      <c r="I828">
        <v>1</v>
      </c>
      <c r="J828" s="1" t="str">
        <f>+VLOOKUP(bloques1a3[[#This Row],[respuesta]],respuestas.emociones[],2,0)</f>
        <v>tristeza</v>
      </c>
      <c r="K828" s="1">
        <f>+VLOOKUP(bloques1a3[[#This Row],[niño]],BD.niños[[Código]:[edad]],5,0)</f>
        <v>8</v>
      </c>
      <c r="L828" s="1">
        <f>+IF(bloques1a3[[#This Row],[correcta]]=bloques1a3[[#This Row],[respuesta]],1,0)</f>
        <v>1</v>
      </c>
      <c r="M828" s="1">
        <f>+IF(bloques1a3[[#This Row],[Sexo]]="F",1,0)</f>
        <v>1</v>
      </c>
    </row>
    <row r="829" spans="1:13" x14ac:dyDescent="0.55000000000000004">
      <c r="A829">
        <v>26</v>
      </c>
      <c r="B829" s="1" t="s">
        <v>406</v>
      </c>
      <c r="C829" s="1" t="s">
        <v>6</v>
      </c>
      <c r="D829">
        <v>3</v>
      </c>
      <c r="E829" s="1" t="s">
        <v>357</v>
      </c>
      <c r="F829">
        <v>3</v>
      </c>
      <c r="G829" s="1" t="s">
        <v>376</v>
      </c>
      <c r="H829" s="1" t="s">
        <v>28</v>
      </c>
      <c r="I829">
        <v>1</v>
      </c>
      <c r="J829" s="1" t="str">
        <f>+VLOOKUP(bloques1a3[[#This Row],[respuesta]],respuestas.emociones[],2,0)</f>
        <v>tristeza</v>
      </c>
      <c r="K829" s="1">
        <f>+VLOOKUP(bloques1a3[[#This Row],[niño]],BD.niños[[Código]:[edad]],5,0)</f>
        <v>7</v>
      </c>
      <c r="L829" s="1">
        <f>+IF(bloques1a3[[#This Row],[correcta]]=bloques1a3[[#This Row],[respuesta]],1,0)</f>
        <v>1</v>
      </c>
      <c r="M829" s="1">
        <f>+IF(bloques1a3[[#This Row],[Sexo]]="F",1,0)</f>
        <v>0</v>
      </c>
    </row>
    <row r="830" spans="1:13" x14ac:dyDescent="0.55000000000000004">
      <c r="A830">
        <v>26</v>
      </c>
      <c r="B830" s="1" t="s">
        <v>406</v>
      </c>
      <c r="C830" s="1" t="s">
        <v>6</v>
      </c>
      <c r="D830">
        <v>3</v>
      </c>
      <c r="E830" s="1" t="s">
        <v>360</v>
      </c>
      <c r="F830">
        <v>3</v>
      </c>
      <c r="G830" s="1" t="s">
        <v>377</v>
      </c>
      <c r="H830" s="1" t="s">
        <v>28</v>
      </c>
      <c r="I830">
        <v>1</v>
      </c>
      <c r="J830" s="1" t="str">
        <f>+VLOOKUP(bloques1a3[[#This Row],[respuesta]],respuestas.emociones[],2,0)</f>
        <v>tristeza</v>
      </c>
      <c r="K830" s="1">
        <f>+VLOOKUP(bloques1a3[[#This Row],[niño]],BD.niños[[Código]:[edad]],5,0)</f>
        <v>9</v>
      </c>
      <c r="L830" s="1">
        <f>+IF(bloques1a3[[#This Row],[correcta]]=bloques1a3[[#This Row],[respuesta]],1,0)</f>
        <v>1</v>
      </c>
      <c r="M830" s="1">
        <f>+IF(bloques1a3[[#This Row],[Sexo]]="F",1,0)</f>
        <v>0</v>
      </c>
    </row>
    <row r="831" spans="1:13" x14ac:dyDescent="0.55000000000000004">
      <c r="A831">
        <v>26</v>
      </c>
      <c r="B831" s="1" t="s">
        <v>406</v>
      </c>
      <c r="C831" s="1" t="s">
        <v>6</v>
      </c>
      <c r="D831">
        <v>3</v>
      </c>
      <c r="E831" s="1" t="s">
        <v>364</v>
      </c>
      <c r="F831">
        <v>3</v>
      </c>
      <c r="G831" s="1" t="s">
        <v>377</v>
      </c>
      <c r="H831" s="1" t="s">
        <v>28</v>
      </c>
      <c r="I831">
        <v>1</v>
      </c>
      <c r="J831" s="1" t="str">
        <f>+VLOOKUP(bloques1a3[[#This Row],[respuesta]],respuestas.emociones[],2,0)</f>
        <v>tristeza</v>
      </c>
      <c r="K831" s="1">
        <f>+VLOOKUP(bloques1a3[[#This Row],[niño]],BD.niños[[Código]:[edad]],5,0)</f>
        <v>10</v>
      </c>
      <c r="L831" s="1">
        <f>+IF(bloques1a3[[#This Row],[correcta]]=bloques1a3[[#This Row],[respuesta]],1,0)</f>
        <v>1</v>
      </c>
      <c r="M831" s="1">
        <f>+IF(bloques1a3[[#This Row],[Sexo]]="F",1,0)</f>
        <v>0</v>
      </c>
    </row>
    <row r="832" spans="1:13" x14ac:dyDescent="0.55000000000000004">
      <c r="A832">
        <v>26</v>
      </c>
      <c r="B832" s="1" t="s">
        <v>406</v>
      </c>
      <c r="C832" s="1" t="s">
        <v>6</v>
      </c>
      <c r="D832">
        <v>3</v>
      </c>
      <c r="E832" s="1" t="s">
        <v>368</v>
      </c>
      <c r="F832">
        <v>3</v>
      </c>
      <c r="G832" s="1" t="s">
        <v>377</v>
      </c>
      <c r="H832" s="1" t="s">
        <v>28</v>
      </c>
      <c r="I832">
        <v>1</v>
      </c>
      <c r="J832" s="1" t="str">
        <f>+VLOOKUP(bloques1a3[[#This Row],[respuesta]],respuestas.emociones[],2,0)</f>
        <v>tristeza</v>
      </c>
      <c r="K832" s="1">
        <f>+VLOOKUP(bloques1a3[[#This Row],[niño]],BD.niños[[Código]:[edad]],5,0)</f>
        <v>11</v>
      </c>
      <c r="L832" s="1">
        <f>+IF(bloques1a3[[#This Row],[correcta]]=bloques1a3[[#This Row],[respuesta]],1,0)</f>
        <v>1</v>
      </c>
      <c r="M832" s="1">
        <f>+IF(bloques1a3[[#This Row],[Sexo]]="F",1,0)</f>
        <v>0</v>
      </c>
    </row>
    <row r="833" spans="1:13" x14ac:dyDescent="0.55000000000000004">
      <c r="A833">
        <v>26</v>
      </c>
      <c r="B833" s="1" t="s">
        <v>406</v>
      </c>
      <c r="C833" s="1" t="s">
        <v>6</v>
      </c>
      <c r="D833">
        <v>3</v>
      </c>
      <c r="E833" s="1" t="s">
        <v>371</v>
      </c>
      <c r="F833">
        <v>3</v>
      </c>
      <c r="G833" s="1" t="s">
        <v>377</v>
      </c>
      <c r="H833" s="1" t="s">
        <v>29</v>
      </c>
      <c r="I833">
        <v>1</v>
      </c>
      <c r="J833" s="1" t="str">
        <f>+VLOOKUP(bloques1a3[[#This Row],[respuesta]],respuestas.emociones[],2,0)</f>
        <v>tristeza</v>
      </c>
      <c r="K833" s="1">
        <f>+VLOOKUP(bloques1a3[[#This Row],[niño]],BD.niños[[Código]:[edad]],5,0)</f>
        <v>9</v>
      </c>
      <c r="L833" s="1">
        <f>+IF(bloques1a3[[#This Row],[correcta]]=bloques1a3[[#This Row],[respuesta]],1,0)</f>
        <v>1</v>
      </c>
      <c r="M833" s="1">
        <f>+IF(bloques1a3[[#This Row],[Sexo]]="F",1,0)</f>
        <v>1</v>
      </c>
    </row>
    <row r="834" spans="1:13" x14ac:dyDescent="0.55000000000000004">
      <c r="A834">
        <v>27</v>
      </c>
      <c r="B834" s="1" t="s">
        <v>407</v>
      </c>
      <c r="C834" s="1" t="s">
        <v>5</v>
      </c>
      <c r="D834">
        <v>6</v>
      </c>
      <c r="E834" s="1" t="s">
        <v>36</v>
      </c>
      <c r="F834">
        <v>6</v>
      </c>
      <c r="G834" s="1" t="s">
        <v>375</v>
      </c>
      <c r="H834" s="1" t="s">
        <v>28</v>
      </c>
      <c r="I834">
        <v>1</v>
      </c>
      <c r="J834" s="1" t="str">
        <f>+VLOOKUP(bloques1a3[[#This Row],[respuesta]],respuestas.emociones[],2,0)</f>
        <v>sorpresa</v>
      </c>
      <c r="K834" s="1">
        <f>+VLOOKUP(bloques1a3[[#This Row],[niño]],BD.niños[[Código]:[edad]],5,0)</f>
        <v>5</v>
      </c>
      <c r="L834" s="1">
        <f>+IF(bloques1a3[[#This Row],[correcta]]=bloques1a3[[#This Row],[respuesta]],1,0)</f>
        <v>1</v>
      </c>
      <c r="M834" s="1">
        <f>+IF(bloques1a3[[#This Row],[Sexo]]="F",1,0)</f>
        <v>0</v>
      </c>
    </row>
    <row r="835" spans="1:13" x14ac:dyDescent="0.55000000000000004">
      <c r="A835">
        <v>27</v>
      </c>
      <c r="B835" s="1" t="s">
        <v>407</v>
      </c>
      <c r="C835" s="1" t="s">
        <v>5</v>
      </c>
      <c r="D835">
        <v>6</v>
      </c>
      <c r="E835" s="1" t="s">
        <v>40</v>
      </c>
      <c r="F835">
        <v>2</v>
      </c>
      <c r="G835" s="1" t="s">
        <v>376</v>
      </c>
      <c r="H835" s="1" t="s">
        <v>28</v>
      </c>
      <c r="I835">
        <v>1</v>
      </c>
      <c r="J835" s="1" t="str">
        <f>+VLOOKUP(bloques1a3[[#This Row],[respuesta]],respuestas.emociones[],2,0)</f>
        <v>alegria</v>
      </c>
      <c r="K835" s="1">
        <f>+VLOOKUP(bloques1a3[[#This Row],[niño]],BD.niños[[Código]:[edad]],5,0)</f>
        <v>7</v>
      </c>
      <c r="L835" s="1">
        <f>+IF(bloques1a3[[#This Row],[correcta]]=bloques1a3[[#This Row],[respuesta]],1,0)</f>
        <v>0</v>
      </c>
      <c r="M835" s="1">
        <f>+IF(bloques1a3[[#This Row],[Sexo]]="F",1,0)</f>
        <v>0</v>
      </c>
    </row>
    <row r="836" spans="1:13" x14ac:dyDescent="0.55000000000000004">
      <c r="A836">
        <v>27</v>
      </c>
      <c r="B836" s="1" t="s">
        <v>407</v>
      </c>
      <c r="C836" s="1" t="s">
        <v>5</v>
      </c>
      <c r="D836">
        <v>6</v>
      </c>
      <c r="E836" s="1" t="s">
        <v>44</v>
      </c>
      <c r="F836">
        <v>6</v>
      </c>
      <c r="G836" s="1" t="s">
        <v>376</v>
      </c>
      <c r="H836" s="1" t="s">
        <v>29</v>
      </c>
      <c r="I836">
        <v>1</v>
      </c>
      <c r="J836" s="1" t="str">
        <f>+VLOOKUP(bloques1a3[[#This Row],[respuesta]],respuestas.emociones[],2,0)</f>
        <v>sorpresa</v>
      </c>
      <c r="K836" s="1">
        <f>+VLOOKUP(bloques1a3[[#This Row],[niño]],BD.niños[[Código]:[edad]],5,0)</f>
        <v>7</v>
      </c>
      <c r="L836" s="1">
        <f>+IF(bloques1a3[[#This Row],[correcta]]=bloques1a3[[#This Row],[respuesta]],1,0)</f>
        <v>1</v>
      </c>
      <c r="M836" s="1">
        <f>+IF(bloques1a3[[#This Row],[Sexo]]="F",1,0)</f>
        <v>1</v>
      </c>
    </row>
    <row r="837" spans="1:13" x14ac:dyDescent="0.55000000000000004">
      <c r="A837">
        <v>27</v>
      </c>
      <c r="B837" s="1" t="s">
        <v>407</v>
      </c>
      <c r="C837" s="1" t="s">
        <v>5</v>
      </c>
      <c r="D837">
        <v>6</v>
      </c>
      <c r="E837" s="1" t="s">
        <v>48</v>
      </c>
      <c r="F837">
        <v>1</v>
      </c>
      <c r="G837" s="1" t="s">
        <v>376</v>
      </c>
      <c r="H837" s="1" t="s">
        <v>29</v>
      </c>
      <c r="I837">
        <v>1</v>
      </c>
      <c r="J837" s="1" t="str">
        <f>+VLOOKUP(bloques1a3[[#This Row],[respuesta]],respuestas.emociones[],2,0)</f>
        <v>neutra</v>
      </c>
      <c r="K837" s="1">
        <f>+VLOOKUP(bloques1a3[[#This Row],[niño]],BD.niños[[Código]:[edad]],5,0)</f>
        <v>7</v>
      </c>
      <c r="L837" s="1">
        <f>+IF(bloques1a3[[#This Row],[correcta]]=bloques1a3[[#This Row],[respuesta]],1,0)</f>
        <v>0</v>
      </c>
      <c r="M837" s="1">
        <f>+IF(bloques1a3[[#This Row],[Sexo]]="F",1,0)</f>
        <v>1</v>
      </c>
    </row>
    <row r="838" spans="1:13" x14ac:dyDescent="0.55000000000000004">
      <c r="A838">
        <v>27</v>
      </c>
      <c r="B838" s="1" t="s">
        <v>407</v>
      </c>
      <c r="C838" s="1" t="s">
        <v>5</v>
      </c>
      <c r="D838">
        <v>6</v>
      </c>
      <c r="E838" s="1" t="s">
        <v>52</v>
      </c>
      <c r="F838">
        <v>3</v>
      </c>
      <c r="G838" s="1" t="s">
        <v>376</v>
      </c>
      <c r="H838" s="1" t="s">
        <v>29</v>
      </c>
      <c r="I838">
        <v>1</v>
      </c>
      <c r="J838" s="1" t="str">
        <f>+VLOOKUP(bloques1a3[[#This Row],[respuesta]],respuestas.emociones[],2,0)</f>
        <v>tristeza</v>
      </c>
      <c r="K838" s="1">
        <f>+VLOOKUP(bloques1a3[[#This Row],[niño]],BD.niños[[Código]:[edad]],5,0)</f>
        <v>7</v>
      </c>
      <c r="L838" s="1">
        <f>+IF(bloques1a3[[#This Row],[correcta]]=bloques1a3[[#This Row],[respuesta]],1,0)</f>
        <v>0</v>
      </c>
      <c r="M838" s="1">
        <f>+IF(bloques1a3[[#This Row],[Sexo]]="F",1,0)</f>
        <v>1</v>
      </c>
    </row>
    <row r="839" spans="1:13" x14ac:dyDescent="0.55000000000000004">
      <c r="A839">
        <v>27</v>
      </c>
      <c r="B839" s="1" t="s">
        <v>407</v>
      </c>
      <c r="C839" s="1" t="s">
        <v>5</v>
      </c>
      <c r="D839">
        <v>6</v>
      </c>
      <c r="E839" s="1" t="s">
        <v>56</v>
      </c>
      <c r="F839">
        <v>7</v>
      </c>
      <c r="G839" s="1" t="s">
        <v>376</v>
      </c>
      <c r="H839" s="1" t="s">
        <v>29</v>
      </c>
      <c r="I839">
        <v>1</v>
      </c>
      <c r="J839" s="1" t="str">
        <f>+VLOOKUP(bloques1a3[[#This Row],[respuesta]],respuestas.emociones[],2,0)</f>
        <v>asco</v>
      </c>
      <c r="K839" s="1">
        <f>+VLOOKUP(bloques1a3[[#This Row],[niño]],BD.niños[[Código]:[edad]],5,0)</f>
        <v>8</v>
      </c>
      <c r="L839" s="1">
        <f>+IF(bloques1a3[[#This Row],[correcta]]=bloques1a3[[#This Row],[respuesta]],1,0)</f>
        <v>0</v>
      </c>
      <c r="M839" s="1">
        <f>+IF(bloques1a3[[#This Row],[Sexo]]="F",1,0)</f>
        <v>1</v>
      </c>
    </row>
    <row r="840" spans="1:13" x14ac:dyDescent="0.55000000000000004">
      <c r="A840">
        <v>27</v>
      </c>
      <c r="B840" s="1" t="s">
        <v>407</v>
      </c>
      <c r="C840" s="1" t="s">
        <v>5</v>
      </c>
      <c r="D840">
        <v>6</v>
      </c>
      <c r="E840" s="1" t="s">
        <v>60</v>
      </c>
      <c r="F840">
        <v>6</v>
      </c>
      <c r="G840" s="1" t="s">
        <v>377</v>
      </c>
      <c r="H840" s="1" t="s">
        <v>28</v>
      </c>
      <c r="I840">
        <v>1</v>
      </c>
      <c r="J840" s="1" t="str">
        <f>+VLOOKUP(bloques1a3[[#This Row],[respuesta]],respuestas.emociones[],2,0)</f>
        <v>sorpresa</v>
      </c>
      <c r="K840" s="1">
        <f>+VLOOKUP(bloques1a3[[#This Row],[niño]],BD.niños[[Código]:[edad]],5,0)</f>
        <v>10</v>
      </c>
      <c r="L840" s="1">
        <f>+IF(bloques1a3[[#This Row],[correcta]]=bloques1a3[[#This Row],[respuesta]],1,0)</f>
        <v>1</v>
      </c>
      <c r="M840" s="1">
        <f>+IF(bloques1a3[[#This Row],[Sexo]]="F",1,0)</f>
        <v>0</v>
      </c>
    </row>
    <row r="841" spans="1:13" x14ac:dyDescent="0.55000000000000004">
      <c r="A841">
        <v>27</v>
      </c>
      <c r="B841" s="1" t="s">
        <v>407</v>
      </c>
      <c r="C841" s="1" t="s">
        <v>5</v>
      </c>
      <c r="D841">
        <v>6</v>
      </c>
      <c r="E841" s="1" t="s">
        <v>64</v>
      </c>
      <c r="F841">
        <v>6</v>
      </c>
      <c r="G841" s="1" t="s">
        <v>377</v>
      </c>
      <c r="H841" s="1" t="s">
        <v>29</v>
      </c>
      <c r="I841">
        <v>1</v>
      </c>
      <c r="J841" s="1" t="str">
        <f>+VLOOKUP(bloques1a3[[#This Row],[respuesta]],respuestas.emociones[],2,0)</f>
        <v>sorpresa</v>
      </c>
      <c r="K841" s="1">
        <f>+VLOOKUP(bloques1a3[[#This Row],[niño]],BD.niños[[Código]:[edad]],5,0)</f>
        <v>9</v>
      </c>
      <c r="L841" s="1">
        <f>+IF(bloques1a3[[#This Row],[correcta]]=bloques1a3[[#This Row],[respuesta]],1,0)</f>
        <v>1</v>
      </c>
      <c r="M841" s="1">
        <f>+IF(bloques1a3[[#This Row],[Sexo]]="F",1,0)</f>
        <v>1</v>
      </c>
    </row>
    <row r="842" spans="1:13" x14ac:dyDescent="0.55000000000000004">
      <c r="A842">
        <v>27</v>
      </c>
      <c r="B842" s="1" t="s">
        <v>407</v>
      </c>
      <c r="C842" s="1" t="s">
        <v>5</v>
      </c>
      <c r="D842">
        <v>6</v>
      </c>
      <c r="E842" s="1" t="s">
        <v>68</v>
      </c>
      <c r="F842">
        <v>2</v>
      </c>
      <c r="G842" s="1" t="s">
        <v>377</v>
      </c>
      <c r="H842" s="1" t="s">
        <v>28</v>
      </c>
      <c r="I842">
        <v>1</v>
      </c>
      <c r="J842" s="1" t="str">
        <f>+VLOOKUP(bloques1a3[[#This Row],[respuesta]],respuestas.emociones[],2,0)</f>
        <v>alegria</v>
      </c>
      <c r="K842" s="1">
        <f>+VLOOKUP(bloques1a3[[#This Row],[niño]],BD.niños[[Código]:[edad]],5,0)</f>
        <v>10</v>
      </c>
      <c r="L842" s="1">
        <f>+IF(bloques1a3[[#This Row],[correcta]]=bloques1a3[[#This Row],[respuesta]],1,0)</f>
        <v>0</v>
      </c>
      <c r="M842" s="1">
        <f>+IF(bloques1a3[[#This Row],[Sexo]]="F",1,0)</f>
        <v>0</v>
      </c>
    </row>
    <row r="843" spans="1:13" x14ac:dyDescent="0.55000000000000004">
      <c r="A843">
        <v>27</v>
      </c>
      <c r="B843" s="1" t="s">
        <v>407</v>
      </c>
      <c r="C843" s="1" t="s">
        <v>5</v>
      </c>
      <c r="D843">
        <v>6</v>
      </c>
      <c r="E843" s="1" t="s">
        <v>72</v>
      </c>
      <c r="F843">
        <v>6</v>
      </c>
      <c r="G843" s="1" t="s">
        <v>377</v>
      </c>
      <c r="H843" s="1" t="s">
        <v>29</v>
      </c>
      <c r="I843">
        <v>1</v>
      </c>
      <c r="J843" s="1" t="str">
        <f>+VLOOKUP(bloques1a3[[#This Row],[respuesta]],respuestas.emociones[],2,0)</f>
        <v>sorpresa</v>
      </c>
      <c r="K843" s="1">
        <f>+VLOOKUP(bloques1a3[[#This Row],[niño]],BD.niños[[Código]:[edad]],5,0)</f>
        <v>9</v>
      </c>
      <c r="L843" s="1">
        <f>+IF(bloques1a3[[#This Row],[correcta]]=bloques1a3[[#This Row],[respuesta]],1,0)</f>
        <v>1</v>
      </c>
      <c r="M843" s="1">
        <f>+IF(bloques1a3[[#This Row],[Sexo]]="F",1,0)</f>
        <v>1</v>
      </c>
    </row>
    <row r="844" spans="1:13" x14ac:dyDescent="0.55000000000000004">
      <c r="A844">
        <v>27</v>
      </c>
      <c r="B844" s="1" t="s">
        <v>407</v>
      </c>
      <c r="C844" s="1" t="s">
        <v>5</v>
      </c>
      <c r="D844">
        <v>6</v>
      </c>
      <c r="E844" s="1" t="s">
        <v>75</v>
      </c>
      <c r="F844">
        <v>6</v>
      </c>
      <c r="G844" s="1" t="s">
        <v>377</v>
      </c>
      <c r="H844" s="1" t="s">
        <v>29</v>
      </c>
      <c r="I844">
        <v>1</v>
      </c>
      <c r="J844" s="1" t="str">
        <f>+VLOOKUP(bloques1a3[[#This Row],[respuesta]],respuestas.emociones[],2,0)</f>
        <v>sorpresa</v>
      </c>
      <c r="K844" s="1">
        <f>+VLOOKUP(bloques1a3[[#This Row],[niño]],BD.niños[[Código]:[edad]],5,0)</f>
        <v>10</v>
      </c>
      <c r="L844" s="1">
        <f>+IF(bloques1a3[[#This Row],[correcta]]=bloques1a3[[#This Row],[respuesta]],1,0)</f>
        <v>1</v>
      </c>
      <c r="M844" s="1">
        <f>+IF(bloques1a3[[#This Row],[Sexo]]="F",1,0)</f>
        <v>1</v>
      </c>
    </row>
    <row r="845" spans="1:13" x14ac:dyDescent="0.55000000000000004">
      <c r="A845">
        <v>27</v>
      </c>
      <c r="B845" s="1" t="s">
        <v>407</v>
      </c>
      <c r="C845" s="1" t="s">
        <v>5</v>
      </c>
      <c r="D845">
        <v>6</v>
      </c>
      <c r="E845" s="1" t="s">
        <v>78</v>
      </c>
      <c r="F845">
        <v>2</v>
      </c>
      <c r="G845" s="1" t="s">
        <v>375</v>
      </c>
      <c r="H845" s="1" t="s">
        <v>28</v>
      </c>
      <c r="I845">
        <v>1</v>
      </c>
      <c r="J845" s="1" t="str">
        <f>+VLOOKUP(bloques1a3[[#This Row],[respuesta]],respuestas.emociones[],2,0)</f>
        <v>alegria</v>
      </c>
      <c r="K845" s="1">
        <f>+VLOOKUP(bloques1a3[[#This Row],[niño]],BD.niños[[Código]:[edad]],5,0)</f>
        <v>6</v>
      </c>
      <c r="L845" s="1">
        <f>+IF(bloques1a3[[#This Row],[correcta]]=bloques1a3[[#This Row],[respuesta]],1,0)</f>
        <v>0</v>
      </c>
      <c r="M845" s="1">
        <f>+IF(bloques1a3[[#This Row],[Sexo]]="F",1,0)</f>
        <v>0</v>
      </c>
    </row>
    <row r="846" spans="1:13" x14ac:dyDescent="0.55000000000000004">
      <c r="A846">
        <v>27</v>
      </c>
      <c r="B846" s="1" t="s">
        <v>407</v>
      </c>
      <c r="C846" s="1" t="s">
        <v>5</v>
      </c>
      <c r="D846">
        <v>6</v>
      </c>
      <c r="E846" s="1" t="s">
        <v>82</v>
      </c>
      <c r="F846">
        <v>2</v>
      </c>
      <c r="G846" s="1" t="s">
        <v>375</v>
      </c>
      <c r="H846" s="1" t="s">
        <v>29</v>
      </c>
      <c r="I846">
        <v>1</v>
      </c>
      <c r="J846" s="1" t="str">
        <f>+VLOOKUP(bloques1a3[[#This Row],[respuesta]],respuestas.emociones[],2,0)</f>
        <v>alegria</v>
      </c>
      <c r="K846" s="1">
        <f>+VLOOKUP(bloques1a3[[#This Row],[niño]],BD.niños[[Código]:[edad]],5,0)</f>
        <v>6</v>
      </c>
      <c r="L846" s="1">
        <f>+IF(bloques1a3[[#This Row],[correcta]]=bloques1a3[[#This Row],[respuesta]],1,0)</f>
        <v>0</v>
      </c>
      <c r="M846" s="1">
        <f>+IF(bloques1a3[[#This Row],[Sexo]]="F",1,0)</f>
        <v>1</v>
      </c>
    </row>
    <row r="847" spans="1:13" x14ac:dyDescent="0.55000000000000004">
      <c r="A847">
        <v>27</v>
      </c>
      <c r="B847" s="1" t="s">
        <v>407</v>
      </c>
      <c r="C847" s="1" t="s">
        <v>5</v>
      </c>
      <c r="D847">
        <v>6</v>
      </c>
      <c r="E847" s="1" t="s">
        <v>85</v>
      </c>
      <c r="F847">
        <v>2</v>
      </c>
      <c r="G847" s="1" t="s">
        <v>375</v>
      </c>
      <c r="H847" s="1" t="s">
        <v>28</v>
      </c>
      <c r="I847">
        <v>1</v>
      </c>
      <c r="J847" s="1" t="str">
        <f>+VLOOKUP(bloques1a3[[#This Row],[respuesta]],respuestas.emociones[],2,0)</f>
        <v>alegria</v>
      </c>
      <c r="K847" s="1">
        <f>+VLOOKUP(bloques1a3[[#This Row],[niño]],BD.niños[[Código]:[edad]],5,0)</f>
        <v>6</v>
      </c>
      <c r="L847" s="1">
        <f>+IF(bloques1a3[[#This Row],[correcta]]=bloques1a3[[#This Row],[respuesta]],1,0)</f>
        <v>0</v>
      </c>
      <c r="M847" s="1">
        <f>+IF(bloques1a3[[#This Row],[Sexo]]="F",1,0)</f>
        <v>0</v>
      </c>
    </row>
    <row r="848" spans="1:13" x14ac:dyDescent="0.55000000000000004">
      <c r="A848">
        <v>27</v>
      </c>
      <c r="B848" s="1" t="s">
        <v>407</v>
      </c>
      <c r="C848" s="1" t="s">
        <v>5</v>
      </c>
      <c r="D848">
        <v>6</v>
      </c>
      <c r="E848" s="1" t="s">
        <v>184</v>
      </c>
      <c r="F848">
        <v>2</v>
      </c>
      <c r="G848" s="1" t="s">
        <v>376</v>
      </c>
      <c r="H848" s="1" t="s">
        <v>28</v>
      </c>
      <c r="I848">
        <v>1</v>
      </c>
      <c r="J848" s="1" t="str">
        <f>+VLOOKUP(bloques1a3[[#This Row],[respuesta]],respuestas.emociones[],2,0)</f>
        <v>alegria</v>
      </c>
      <c r="K848" s="1">
        <f>+VLOOKUP(bloques1a3[[#This Row],[niño]],BD.niños[[Código]:[edad]],5,0)</f>
        <v>7</v>
      </c>
      <c r="L848" s="1">
        <f>+IF(bloques1a3[[#This Row],[correcta]]=bloques1a3[[#This Row],[respuesta]],1,0)</f>
        <v>0</v>
      </c>
      <c r="M848" s="1">
        <f>+IF(bloques1a3[[#This Row],[Sexo]]="F",1,0)</f>
        <v>0</v>
      </c>
    </row>
    <row r="849" spans="1:13" x14ac:dyDescent="0.55000000000000004">
      <c r="A849">
        <v>27</v>
      </c>
      <c r="B849" s="1" t="s">
        <v>407</v>
      </c>
      <c r="C849" s="1" t="s">
        <v>5</v>
      </c>
      <c r="D849">
        <v>6</v>
      </c>
      <c r="E849" s="1" t="s">
        <v>187</v>
      </c>
      <c r="F849">
        <v>6</v>
      </c>
      <c r="G849" s="1" t="s">
        <v>376</v>
      </c>
      <c r="H849" s="1" t="s">
        <v>29</v>
      </c>
      <c r="I849">
        <v>1</v>
      </c>
      <c r="J849" s="1" t="str">
        <f>+VLOOKUP(bloques1a3[[#This Row],[respuesta]],respuestas.emociones[],2,0)</f>
        <v>sorpresa</v>
      </c>
      <c r="K849" s="1">
        <f>+VLOOKUP(bloques1a3[[#This Row],[niño]],BD.niños[[Código]:[edad]],5,0)</f>
        <v>8</v>
      </c>
      <c r="L849" s="1">
        <f>+IF(bloques1a3[[#This Row],[correcta]]=bloques1a3[[#This Row],[respuesta]],1,0)</f>
        <v>1</v>
      </c>
      <c r="M849" s="1">
        <f>+IF(bloques1a3[[#This Row],[Sexo]]="F",1,0)</f>
        <v>1</v>
      </c>
    </row>
    <row r="850" spans="1:13" x14ac:dyDescent="0.55000000000000004">
      <c r="A850">
        <v>27</v>
      </c>
      <c r="B850" s="1" t="s">
        <v>407</v>
      </c>
      <c r="C850" s="1" t="s">
        <v>5</v>
      </c>
      <c r="D850">
        <v>6</v>
      </c>
      <c r="E850" s="1" t="s">
        <v>192</v>
      </c>
      <c r="F850">
        <v>2</v>
      </c>
      <c r="G850" s="1" t="s">
        <v>376</v>
      </c>
      <c r="H850" s="1" t="s">
        <v>28</v>
      </c>
      <c r="I850">
        <v>1</v>
      </c>
      <c r="J850" s="1" t="str">
        <f>+VLOOKUP(bloques1a3[[#This Row],[respuesta]],respuestas.emociones[],2,0)</f>
        <v>alegria</v>
      </c>
      <c r="K850" s="1">
        <f>+VLOOKUP(bloques1a3[[#This Row],[niño]],BD.niños[[Código]:[edad]],5,0)</f>
        <v>7</v>
      </c>
      <c r="L850" s="1">
        <f>+IF(bloques1a3[[#This Row],[correcta]]=bloques1a3[[#This Row],[respuesta]],1,0)</f>
        <v>0</v>
      </c>
      <c r="M850" s="1">
        <f>+IF(bloques1a3[[#This Row],[Sexo]]="F",1,0)</f>
        <v>0</v>
      </c>
    </row>
    <row r="851" spans="1:13" x14ac:dyDescent="0.55000000000000004">
      <c r="A851">
        <v>27</v>
      </c>
      <c r="B851" s="1" t="s">
        <v>407</v>
      </c>
      <c r="C851" s="1" t="s">
        <v>5</v>
      </c>
      <c r="D851">
        <v>6</v>
      </c>
      <c r="E851" s="1" t="s">
        <v>195</v>
      </c>
      <c r="F851">
        <v>2</v>
      </c>
      <c r="G851" s="1" t="s">
        <v>377</v>
      </c>
      <c r="H851" s="1" t="s">
        <v>28</v>
      </c>
      <c r="I851">
        <v>1</v>
      </c>
      <c r="J851" s="1" t="str">
        <f>+VLOOKUP(bloques1a3[[#This Row],[respuesta]],respuestas.emociones[],2,0)</f>
        <v>alegria</v>
      </c>
      <c r="K851" s="1">
        <f>+VLOOKUP(bloques1a3[[#This Row],[niño]],BD.niños[[Código]:[edad]],5,0)</f>
        <v>10</v>
      </c>
      <c r="L851" s="1">
        <f>+IF(bloques1a3[[#This Row],[correcta]]=bloques1a3[[#This Row],[respuesta]],1,0)</f>
        <v>0</v>
      </c>
      <c r="M851" s="1">
        <f>+IF(bloques1a3[[#This Row],[Sexo]]="F",1,0)</f>
        <v>0</v>
      </c>
    </row>
    <row r="852" spans="1:13" x14ac:dyDescent="0.55000000000000004">
      <c r="A852">
        <v>27</v>
      </c>
      <c r="B852" s="1" t="s">
        <v>407</v>
      </c>
      <c r="C852" s="1" t="s">
        <v>5</v>
      </c>
      <c r="D852">
        <v>6</v>
      </c>
      <c r="E852" s="1" t="s">
        <v>199</v>
      </c>
      <c r="F852">
        <v>5</v>
      </c>
      <c r="G852" s="1" t="s">
        <v>377</v>
      </c>
      <c r="H852" s="1" t="s">
        <v>28</v>
      </c>
      <c r="I852">
        <v>1</v>
      </c>
      <c r="J852" s="1" t="str">
        <f>+VLOOKUP(bloques1a3[[#This Row],[respuesta]],respuestas.emociones[],2,0)</f>
        <v>miedo</v>
      </c>
      <c r="K852" s="1">
        <f>+VLOOKUP(bloques1a3[[#This Row],[niño]],BD.niños[[Código]:[edad]],5,0)</f>
        <v>9</v>
      </c>
      <c r="L852" s="1">
        <f>+IF(bloques1a3[[#This Row],[correcta]]=bloques1a3[[#This Row],[respuesta]],1,0)</f>
        <v>0</v>
      </c>
      <c r="M852" s="1">
        <f>+IF(bloques1a3[[#This Row],[Sexo]]="F",1,0)</f>
        <v>0</v>
      </c>
    </row>
    <row r="853" spans="1:13" x14ac:dyDescent="0.55000000000000004">
      <c r="A853">
        <v>27</v>
      </c>
      <c r="B853" s="1" t="s">
        <v>407</v>
      </c>
      <c r="C853" s="1" t="s">
        <v>5</v>
      </c>
      <c r="D853">
        <v>6</v>
      </c>
      <c r="E853" s="1" t="s">
        <v>203</v>
      </c>
      <c r="F853">
        <v>6</v>
      </c>
      <c r="G853" s="1" t="s">
        <v>377</v>
      </c>
      <c r="H853" s="1" t="s">
        <v>29</v>
      </c>
      <c r="I853">
        <v>1</v>
      </c>
      <c r="J853" s="1" t="str">
        <f>+VLOOKUP(bloques1a3[[#This Row],[respuesta]],respuestas.emociones[],2,0)</f>
        <v>sorpresa</v>
      </c>
      <c r="K853" s="1">
        <f>+VLOOKUP(bloques1a3[[#This Row],[niño]],BD.niños[[Código]:[edad]],5,0)</f>
        <v>9</v>
      </c>
      <c r="L853" s="1">
        <f>+IF(bloques1a3[[#This Row],[correcta]]=bloques1a3[[#This Row],[respuesta]],1,0)</f>
        <v>1</v>
      </c>
      <c r="M853" s="1">
        <f>+IF(bloques1a3[[#This Row],[Sexo]]="F",1,0)</f>
        <v>1</v>
      </c>
    </row>
    <row r="854" spans="1:13" x14ac:dyDescent="0.55000000000000004">
      <c r="A854">
        <v>27</v>
      </c>
      <c r="B854" s="1" t="s">
        <v>407</v>
      </c>
      <c r="C854" s="1" t="s">
        <v>5</v>
      </c>
      <c r="D854">
        <v>6</v>
      </c>
      <c r="E854" s="1" t="s">
        <v>206</v>
      </c>
      <c r="F854">
        <v>6</v>
      </c>
      <c r="G854" s="1" t="s">
        <v>377</v>
      </c>
      <c r="H854" s="1" t="s">
        <v>29</v>
      </c>
      <c r="I854">
        <v>1</v>
      </c>
      <c r="J854" s="1" t="str">
        <f>+VLOOKUP(bloques1a3[[#This Row],[respuesta]],respuestas.emociones[],2,0)</f>
        <v>sorpresa</v>
      </c>
      <c r="K854" s="1">
        <f>+VLOOKUP(bloques1a3[[#This Row],[niño]],BD.niños[[Código]:[edad]],5,0)</f>
        <v>10</v>
      </c>
      <c r="L854" s="1">
        <f>+IF(bloques1a3[[#This Row],[correcta]]=bloques1a3[[#This Row],[respuesta]],1,0)</f>
        <v>1</v>
      </c>
      <c r="M854" s="1">
        <f>+IF(bloques1a3[[#This Row],[Sexo]]="F",1,0)</f>
        <v>1</v>
      </c>
    </row>
    <row r="855" spans="1:13" x14ac:dyDescent="0.55000000000000004">
      <c r="A855">
        <v>27</v>
      </c>
      <c r="B855" s="1" t="s">
        <v>407</v>
      </c>
      <c r="C855" s="1" t="s">
        <v>5</v>
      </c>
      <c r="D855">
        <v>6</v>
      </c>
      <c r="E855" s="1" t="s">
        <v>210</v>
      </c>
      <c r="F855">
        <v>5</v>
      </c>
      <c r="G855" s="1" t="s">
        <v>376</v>
      </c>
      <c r="H855" s="1" t="s">
        <v>28</v>
      </c>
      <c r="I855">
        <v>1</v>
      </c>
      <c r="J855" s="1" t="str">
        <f>+VLOOKUP(bloques1a3[[#This Row],[respuesta]],respuestas.emociones[],2,0)</f>
        <v>miedo</v>
      </c>
      <c r="K855" s="1">
        <f>+VLOOKUP(bloques1a3[[#This Row],[niño]],BD.niños[[Código]:[edad]],5,0)</f>
        <v>7</v>
      </c>
      <c r="L855" s="1">
        <f>+IF(bloques1a3[[#This Row],[correcta]]=bloques1a3[[#This Row],[respuesta]],1,0)</f>
        <v>0</v>
      </c>
      <c r="M855" s="1">
        <f>+IF(bloques1a3[[#This Row],[Sexo]]="F",1,0)</f>
        <v>0</v>
      </c>
    </row>
    <row r="856" spans="1:13" x14ac:dyDescent="0.55000000000000004">
      <c r="A856">
        <v>27</v>
      </c>
      <c r="B856" s="1" t="s">
        <v>407</v>
      </c>
      <c r="C856" s="1" t="s">
        <v>5</v>
      </c>
      <c r="D856">
        <v>6</v>
      </c>
      <c r="E856" s="1" t="s">
        <v>274</v>
      </c>
      <c r="F856">
        <v>6</v>
      </c>
      <c r="G856" s="1" t="s">
        <v>375</v>
      </c>
      <c r="H856" s="1" t="s">
        <v>28</v>
      </c>
      <c r="I856">
        <v>1</v>
      </c>
      <c r="J856" s="1" t="str">
        <f>+VLOOKUP(bloques1a3[[#This Row],[respuesta]],respuestas.emociones[],2,0)</f>
        <v>sorpresa</v>
      </c>
      <c r="K856" s="1">
        <f>+VLOOKUP(bloques1a3[[#This Row],[niño]],BD.niños[[Código]:[edad]],5,0)</f>
        <v>6</v>
      </c>
      <c r="L856" s="1">
        <f>+IF(bloques1a3[[#This Row],[correcta]]=bloques1a3[[#This Row],[respuesta]],1,0)</f>
        <v>1</v>
      </c>
      <c r="M856" s="1">
        <f>+IF(bloques1a3[[#This Row],[Sexo]]="F",1,0)</f>
        <v>0</v>
      </c>
    </row>
    <row r="857" spans="1:13" x14ac:dyDescent="0.55000000000000004">
      <c r="A857">
        <v>27</v>
      </c>
      <c r="B857" s="1" t="s">
        <v>407</v>
      </c>
      <c r="C857" s="1" t="s">
        <v>5</v>
      </c>
      <c r="D857">
        <v>6</v>
      </c>
      <c r="E857" s="1" t="s">
        <v>276</v>
      </c>
      <c r="F857">
        <v>2</v>
      </c>
      <c r="G857" s="1" t="s">
        <v>375</v>
      </c>
      <c r="H857" s="1" t="s">
        <v>28</v>
      </c>
      <c r="I857">
        <v>1</v>
      </c>
      <c r="J857" s="1" t="str">
        <f>+VLOOKUP(bloques1a3[[#This Row],[respuesta]],respuestas.emociones[],2,0)</f>
        <v>alegria</v>
      </c>
      <c r="K857" s="1">
        <f>+VLOOKUP(bloques1a3[[#This Row],[niño]],BD.niños[[Código]:[edad]],5,0)</f>
        <v>6</v>
      </c>
      <c r="L857" s="1">
        <f>+IF(bloques1a3[[#This Row],[correcta]]=bloques1a3[[#This Row],[respuesta]],1,0)</f>
        <v>0</v>
      </c>
      <c r="M857" s="1">
        <f>+IF(bloques1a3[[#This Row],[Sexo]]="F",1,0)</f>
        <v>0</v>
      </c>
    </row>
    <row r="858" spans="1:13" x14ac:dyDescent="0.55000000000000004">
      <c r="A858">
        <v>27</v>
      </c>
      <c r="B858" s="1" t="s">
        <v>407</v>
      </c>
      <c r="C858" s="1" t="s">
        <v>5</v>
      </c>
      <c r="D858">
        <v>6</v>
      </c>
      <c r="E858" s="1" t="s">
        <v>279</v>
      </c>
      <c r="F858">
        <v>6</v>
      </c>
      <c r="G858" s="1" t="s">
        <v>376</v>
      </c>
      <c r="H858" s="1" t="s">
        <v>29</v>
      </c>
      <c r="I858">
        <v>1</v>
      </c>
      <c r="J858" s="1" t="str">
        <f>+VLOOKUP(bloques1a3[[#This Row],[respuesta]],respuestas.emociones[],2,0)</f>
        <v>sorpresa</v>
      </c>
      <c r="K858" s="1">
        <f>+VLOOKUP(bloques1a3[[#This Row],[niño]],BD.niños[[Código]:[edad]],5,0)</f>
        <v>7</v>
      </c>
      <c r="L858" s="1">
        <f>+IF(bloques1a3[[#This Row],[correcta]]=bloques1a3[[#This Row],[respuesta]],1,0)</f>
        <v>1</v>
      </c>
      <c r="M858" s="1">
        <f>+IF(bloques1a3[[#This Row],[Sexo]]="F",1,0)</f>
        <v>1</v>
      </c>
    </row>
    <row r="859" spans="1:13" x14ac:dyDescent="0.55000000000000004">
      <c r="A859">
        <v>27</v>
      </c>
      <c r="B859" s="1" t="s">
        <v>407</v>
      </c>
      <c r="C859" s="1" t="s">
        <v>5</v>
      </c>
      <c r="D859">
        <v>6</v>
      </c>
      <c r="E859" s="1" t="s">
        <v>282</v>
      </c>
      <c r="F859">
        <v>6</v>
      </c>
      <c r="G859" s="1" t="s">
        <v>375</v>
      </c>
      <c r="H859" s="1" t="s">
        <v>29</v>
      </c>
      <c r="I859">
        <v>1</v>
      </c>
      <c r="J859" s="1" t="str">
        <f>+VLOOKUP(bloques1a3[[#This Row],[respuesta]],respuestas.emociones[],2,0)</f>
        <v>sorpresa</v>
      </c>
      <c r="K859" s="1">
        <f>+VLOOKUP(bloques1a3[[#This Row],[niño]],BD.niños[[Código]:[edad]],5,0)</f>
        <v>5</v>
      </c>
      <c r="L859" s="1">
        <f>+IF(bloques1a3[[#This Row],[correcta]]=bloques1a3[[#This Row],[respuesta]],1,0)</f>
        <v>1</v>
      </c>
      <c r="M859" s="1">
        <f>+IF(bloques1a3[[#This Row],[Sexo]]="F",1,0)</f>
        <v>1</v>
      </c>
    </row>
    <row r="860" spans="1:13" x14ac:dyDescent="0.55000000000000004">
      <c r="A860">
        <v>27</v>
      </c>
      <c r="B860" s="1" t="s">
        <v>407</v>
      </c>
      <c r="C860" s="1" t="s">
        <v>5</v>
      </c>
      <c r="D860">
        <v>6</v>
      </c>
      <c r="E860" s="1" t="s">
        <v>352</v>
      </c>
      <c r="F860">
        <v>2</v>
      </c>
      <c r="G860" s="1" t="s">
        <v>376</v>
      </c>
      <c r="H860" s="1" t="s">
        <v>29</v>
      </c>
      <c r="I860">
        <v>1</v>
      </c>
      <c r="J860" s="1" t="str">
        <f>+VLOOKUP(bloques1a3[[#This Row],[respuesta]],respuestas.emociones[],2,0)</f>
        <v>alegria</v>
      </c>
      <c r="K860" s="1">
        <f>+VLOOKUP(bloques1a3[[#This Row],[niño]],BD.niños[[Código]:[edad]],5,0)</f>
        <v>8</v>
      </c>
      <c r="L860" s="1">
        <f>+IF(bloques1a3[[#This Row],[correcta]]=bloques1a3[[#This Row],[respuesta]],1,0)</f>
        <v>0</v>
      </c>
      <c r="M860" s="1">
        <f>+IF(bloques1a3[[#This Row],[Sexo]]="F",1,0)</f>
        <v>1</v>
      </c>
    </row>
    <row r="861" spans="1:13" x14ac:dyDescent="0.55000000000000004">
      <c r="A861">
        <v>27</v>
      </c>
      <c r="B861" s="1" t="s">
        <v>407</v>
      </c>
      <c r="C861" s="1" t="s">
        <v>5</v>
      </c>
      <c r="D861">
        <v>6</v>
      </c>
      <c r="E861" s="1" t="s">
        <v>357</v>
      </c>
      <c r="F861">
        <v>6</v>
      </c>
      <c r="G861" s="1" t="s">
        <v>376</v>
      </c>
      <c r="H861" s="1" t="s">
        <v>28</v>
      </c>
      <c r="I861">
        <v>1</v>
      </c>
      <c r="J861" s="1" t="str">
        <f>+VLOOKUP(bloques1a3[[#This Row],[respuesta]],respuestas.emociones[],2,0)</f>
        <v>sorpresa</v>
      </c>
      <c r="K861" s="1">
        <f>+VLOOKUP(bloques1a3[[#This Row],[niño]],BD.niños[[Código]:[edad]],5,0)</f>
        <v>7</v>
      </c>
      <c r="L861" s="1">
        <f>+IF(bloques1a3[[#This Row],[correcta]]=bloques1a3[[#This Row],[respuesta]],1,0)</f>
        <v>1</v>
      </c>
      <c r="M861" s="1">
        <f>+IF(bloques1a3[[#This Row],[Sexo]]="F",1,0)</f>
        <v>0</v>
      </c>
    </row>
    <row r="862" spans="1:13" x14ac:dyDescent="0.55000000000000004">
      <c r="A862">
        <v>27</v>
      </c>
      <c r="B862" s="1" t="s">
        <v>407</v>
      </c>
      <c r="C862" s="1" t="s">
        <v>5</v>
      </c>
      <c r="D862">
        <v>6</v>
      </c>
      <c r="E862" s="1" t="s">
        <v>360</v>
      </c>
      <c r="F862">
        <v>6</v>
      </c>
      <c r="G862" s="1" t="s">
        <v>377</v>
      </c>
      <c r="H862" s="1" t="s">
        <v>28</v>
      </c>
      <c r="I862">
        <v>1</v>
      </c>
      <c r="J862" s="1" t="str">
        <f>+VLOOKUP(bloques1a3[[#This Row],[respuesta]],respuestas.emociones[],2,0)</f>
        <v>sorpresa</v>
      </c>
      <c r="K862" s="1">
        <f>+VLOOKUP(bloques1a3[[#This Row],[niño]],BD.niños[[Código]:[edad]],5,0)</f>
        <v>9</v>
      </c>
      <c r="L862" s="1">
        <f>+IF(bloques1a3[[#This Row],[correcta]]=bloques1a3[[#This Row],[respuesta]],1,0)</f>
        <v>1</v>
      </c>
      <c r="M862" s="1">
        <f>+IF(bloques1a3[[#This Row],[Sexo]]="F",1,0)</f>
        <v>0</v>
      </c>
    </row>
    <row r="863" spans="1:13" x14ac:dyDescent="0.55000000000000004">
      <c r="A863">
        <v>27</v>
      </c>
      <c r="B863" s="1" t="s">
        <v>407</v>
      </c>
      <c r="C863" s="1" t="s">
        <v>5</v>
      </c>
      <c r="D863">
        <v>6</v>
      </c>
      <c r="E863" s="1" t="s">
        <v>364</v>
      </c>
      <c r="F863">
        <v>6</v>
      </c>
      <c r="G863" s="1" t="s">
        <v>377</v>
      </c>
      <c r="H863" s="1" t="s">
        <v>28</v>
      </c>
      <c r="I863">
        <v>1</v>
      </c>
      <c r="J863" s="1" t="str">
        <f>+VLOOKUP(bloques1a3[[#This Row],[respuesta]],respuestas.emociones[],2,0)</f>
        <v>sorpresa</v>
      </c>
      <c r="K863" s="1">
        <f>+VLOOKUP(bloques1a3[[#This Row],[niño]],BD.niños[[Código]:[edad]],5,0)</f>
        <v>10</v>
      </c>
      <c r="L863" s="1">
        <f>+IF(bloques1a3[[#This Row],[correcta]]=bloques1a3[[#This Row],[respuesta]],1,0)</f>
        <v>1</v>
      </c>
      <c r="M863" s="1">
        <f>+IF(bloques1a3[[#This Row],[Sexo]]="F",1,0)</f>
        <v>0</v>
      </c>
    </row>
    <row r="864" spans="1:13" x14ac:dyDescent="0.55000000000000004">
      <c r="A864">
        <v>27</v>
      </c>
      <c r="B864" s="1" t="s">
        <v>407</v>
      </c>
      <c r="C864" s="1" t="s">
        <v>5</v>
      </c>
      <c r="D864">
        <v>6</v>
      </c>
      <c r="E864" s="1" t="s">
        <v>368</v>
      </c>
      <c r="F864">
        <v>6</v>
      </c>
      <c r="G864" s="1" t="s">
        <v>377</v>
      </c>
      <c r="H864" s="1" t="s">
        <v>28</v>
      </c>
      <c r="I864">
        <v>1</v>
      </c>
      <c r="J864" s="1" t="str">
        <f>+VLOOKUP(bloques1a3[[#This Row],[respuesta]],respuestas.emociones[],2,0)</f>
        <v>sorpresa</v>
      </c>
      <c r="K864" s="1">
        <f>+VLOOKUP(bloques1a3[[#This Row],[niño]],BD.niños[[Código]:[edad]],5,0)</f>
        <v>11</v>
      </c>
      <c r="L864" s="1">
        <f>+IF(bloques1a3[[#This Row],[correcta]]=bloques1a3[[#This Row],[respuesta]],1,0)</f>
        <v>1</v>
      </c>
      <c r="M864" s="1">
        <f>+IF(bloques1a3[[#This Row],[Sexo]]="F",1,0)</f>
        <v>0</v>
      </c>
    </row>
    <row r="865" spans="1:13" x14ac:dyDescent="0.55000000000000004">
      <c r="A865">
        <v>27</v>
      </c>
      <c r="B865" s="1" t="s">
        <v>407</v>
      </c>
      <c r="C865" s="1" t="s">
        <v>5</v>
      </c>
      <c r="D865">
        <v>6</v>
      </c>
      <c r="E865" s="1" t="s">
        <v>371</v>
      </c>
      <c r="F865">
        <v>2</v>
      </c>
      <c r="G865" s="1" t="s">
        <v>377</v>
      </c>
      <c r="H865" s="1" t="s">
        <v>29</v>
      </c>
      <c r="I865">
        <v>1</v>
      </c>
      <c r="J865" s="1" t="str">
        <f>+VLOOKUP(bloques1a3[[#This Row],[respuesta]],respuestas.emociones[],2,0)</f>
        <v>alegria</v>
      </c>
      <c r="K865" s="1">
        <f>+VLOOKUP(bloques1a3[[#This Row],[niño]],BD.niños[[Código]:[edad]],5,0)</f>
        <v>9</v>
      </c>
      <c r="L865" s="1">
        <f>+IF(bloques1a3[[#This Row],[correcta]]=bloques1a3[[#This Row],[respuesta]],1,0)</f>
        <v>0</v>
      </c>
      <c r="M865" s="1">
        <f>+IF(bloques1a3[[#This Row],[Sexo]]="F",1,0)</f>
        <v>1</v>
      </c>
    </row>
    <row r="866" spans="1:13" x14ac:dyDescent="0.55000000000000004">
      <c r="A866">
        <v>28</v>
      </c>
      <c r="B866" s="1" t="s">
        <v>408</v>
      </c>
      <c r="C866" s="1" t="s">
        <v>1</v>
      </c>
      <c r="D866">
        <v>2</v>
      </c>
      <c r="E866" s="1" t="s">
        <v>36</v>
      </c>
      <c r="F866">
        <v>5</v>
      </c>
      <c r="G866" s="1" t="s">
        <v>375</v>
      </c>
      <c r="H866" s="1" t="s">
        <v>28</v>
      </c>
      <c r="I866">
        <v>1</v>
      </c>
      <c r="J866" s="1" t="str">
        <f>+VLOOKUP(bloques1a3[[#This Row],[respuesta]],respuestas.emociones[],2,0)</f>
        <v>miedo</v>
      </c>
      <c r="K866" s="1">
        <f>+VLOOKUP(bloques1a3[[#This Row],[niño]],BD.niños[[Código]:[edad]],5,0)</f>
        <v>5</v>
      </c>
      <c r="L866" s="1">
        <f>+IF(bloques1a3[[#This Row],[correcta]]=bloques1a3[[#This Row],[respuesta]],1,0)</f>
        <v>0</v>
      </c>
      <c r="M866" s="1">
        <f>+IF(bloques1a3[[#This Row],[Sexo]]="F",1,0)</f>
        <v>0</v>
      </c>
    </row>
    <row r="867" spans="1:13" x14ac:dyDescent="0.55000000000000004">
      <c r="A867">
        <v>28</v>
      </c>
      <c r="B867" s="1" t="s">
        <v>408</v>
      </c>
      <c r="C867" s="1" t="s">
        <v>1</v>
      </c>
      <c r="D867">
        <v>2</v>
      </c>
      <c r="E867" s="1" t="s">
        <v>40</v>
      </c>
      <c r="F867">
        <v>2</v>
      </c>
      <c r="G867" s="1" t="s">
        <v>376</v>
      </c>
      <c r="H867" s="1" t="s">
        <v>28</v>
      </c>
      <c r="I867">
        <v>1</v>
      </c>
      <c r="J867" s="1" t="str">
        <f>+VLOOKUP(bloques1a3[[#This Row],[respuesta]],respuestas.emociones[],2,0)</f>
        <v>alegria</v>
      </c>
      <c r="K867" s="1">
        <f>+VLOOKUP(bloques1a3[[#This Row],[niño]],BD.niños[[Código]:[edad]],5,0)</f>
        <v>7</v>
      </c>
      <c r="L867" s="1">
        <f>+IF(bloques1a3[[#This Row],[correcta]]=bloques1a3[[#This Row],[respuesta]],1,0)</f>
        <v>1</v>
      </c>
      <c r="M867" s="1">
        <f>+IF(bloques1a3[[#This Row],[Sexo]]="F",1,0)</f>
        <v>0</v>
      </c>
    </row>
    <row r="868" spans="1:13" x14ac:dyDescent="0.55000000000000004">
      <c r="A868">
        <v>28</v>
      </c>
      <c r="B868" s="1" t="s">
        <v>408</v>
      </c>
      <c r="C868" s="1" t="s">
        <v>1</v>
      </c>
      <c r="D868">
        <v>2</v>
      </c>
      <c r="E868" s="1" t="s">
        <v>44</v>
      </c>
      <c r="F868">
        <v>2</v>
      </c>
      <c r="G868" s="1" t="s">
        <v>376</v>
      </c>
      <c r="H868" s="1" t="s">
        <v>29</v>
      </c>
      <c r="I868">
        <v>1</v>
      </c>
      <c r="J868" s="1" t="str">
        <f>+VLOOKUP(bloques1a3[[#This Row],[respuesta]],respuestas.emociones[],2,0)</f>
        <v>alegria</v>
      </c>
      <c r="K868" s="1">
        <f>+VLOOKUP(bloques1a3[[#This Row],[niño]],BD.niños[[Código]:[edad]],5,0)</f>
        <v>7</v>
      </c>
      <c r="L868" s="1">
        <f>+IF(bloques1a3[[#This Row],[correcta]]=bloques1a3[[#This Row],[respuesta]],1,0)</f>
        <v>1</v>
      </c>
      <c r="M868" s="1">
        <f>+IF(bloques1a3[[#This Row],[Sexo]]="F",1,0)</f>
        <v>1</v>
      </c>
    </row>
    <row r="869" spans="1:13" x14ac:dyDescent="0.55000000000000004">
      <c r="A869">
        <v>28</v>
      </c>
      <c r="B869" s="1" t="s">
        <v>408</v>
      </c>
      <c r="C869" s="1" t="s">
        <v>1</v>
      </c>
      <c r="D869">
        <v>2</v>
      </c>
      <c r="E869" s="1" t="s">
        <v>48</v>
      </c>
      <c r="F869">
        <v>1</v>
      </c>
      <c r="G869" s="1" t="s">
        <v>376</v>
      </c>
      <c r="H869" s="1" t="s">
        <v>29</v>
      </c>
      <c r="I869">
        <v>1</v>
      </c>
      <c r="J869" s="1" t="str">
        <f>+VLOOKUP(bloques1a3[[#This Row],[respuesta]],respuestas.emociones[],2,0)</f>
        <v>neutra</v>
      </c>
      <c r="K869" s="1">
        <f>+VLOOKUP(bloques1a3[[#This Row],[niño]],BD.niños[[Código]:[edad]],5,0)</f>
        <v>7</v>
      </c>
      <c r="L869" s="1">
        <f>+IF(bloques1a3[[#This Row],[correcta]]=bloques1a3[[#This Row],[respuesta]],1,0)</f>
        <v>0</v>
      </c>
      <c r="M869" s="1">
        <f>+IF(bloques1a3[[#This Row],[Sexo]]="F",1,0)</f>
        <v>1</v>
      </c>
    </row>
    <row r="870" spans="1:13" x14ac:dyDescent="0.55000000000000004">
      <c r="A870">
        <v>28</v>
      </c>
      <c r="B870" s="1" t="s">
        <v>408</v>
      </c>
      <c r="C870" s="1" t="s">
        <v>1</v>
      </c>
      <c r="D870">
        <v>2</v>
      </c>
      <c r="E870" s="1" t="s">
        <v>52</v>
      </c>
      <c r="F870">
        <v>3</v>
      </c>
      <c r="G870" s="1" t="s">
        <v>376</v>
      </c>
      <c r="H870" s="1" t="s">
        <v>29</v>
      </c>
      <c r="I870">
        <v>1</v>
      </c>
      <c r="J870" s="1" t="str">
        <f>+VLOOKUP(bloques1a3[[#This Row],[respuesta]],respuestas.emociones[],2,0)</f>
        <v>tristeza</v>
      </c>
      <c r="K870" s="1">
        <f>+VLOOKUP(bloques1a3[[#This Row],[niño]],BD.niños[[Código]:[edad]],5,0)</f>
        <v>7</v>
      </c>
      <c r="L870" s="1">
        <f>+IF(bloques1a3[[#This Row],[correcta]]=bloques1a3[[#This Row],[respuesta]],1,0)</f>
        <v>0</v>
      </c>
      <c r="M870" s="1">
        <f>+IF(bloques1a3[[#This Row],[Sexo]]="F",1,0)</f>
        <v>1</v>
      </c>
    </row>
    <row r="871" spans="1:13" x14ac:dyDescent="0.55000000000000004">
      <c r="A871">
        <v>28</v>
      </c>
      <c r="B871" s="1" t="s">
        <v>408</v>
      </c>
      <c r="C871" s="1" t="s">
        <v>1</v>
      </c>
      <c r="D871">
        <v>2</v>
      </c>
      <c r="E871" s="1" t="s">
        <v>56</v>
      </c>
      <c r="F871">
        <v>2</v>
      </c>
      <c r="G871" s="1" t="s">
        <v>376</v>
      </c>
      <c r="H871" s="1" t="s">
        <v>29</v>
      </c>
      <c r="I871">
        <v>1</v>
      </c>
      <c r="J871" s="1" t="str">
        <f>+VLOOKUP(bloques1a3[[#This Row],[respuesta]],respuestas.emociones[],2,0)</f>
        <v>alegria</v>
      </c>
      <c r="K871" s="1">
        <f>+VLOOKUP(bloques1a3[[#This Row],[niño]],BD.niños[[Código]:[edad]],5,0)</f>
        <v>8</v>
      </c>
      <c r="L871" s="1">
        <f>+IF(bloques1a3[[#This Row],[correcta]]=bloques1a3[[#This Row],[respuesta]],1,0)</f>
        <v>1</v>
      </c>
      <c r="M871" s="1">
        <f>+IF(bloques1a3[[#This Row],[Sexo]]="F",1,0)</f>
        <v>1</v>
      </c>
    </row>
    <row r="872" spans="1:13" x14ac:dyDescent="0.55000000000000004">
      <c r="A872">
        <v>28</v>
      </c>
      <c r="B872" s="1" t="s">
        <v>408</v>
      </c>
      <c r="C872" s="1" t="s">
        <v>1</v>
      </c>
      <c r="D872">
        <v>2</v>
      </c>
      <c r="E872" s="1" t="s">
        <v>60</v>
      </c>
      <c r="F872">
        <v>2</v>
      </c>
      <c r="G872" s="1" t="s">
        <v>377</v>
      </c>
      <c r="H872" s="1" t="s">
        <v>28</v>
      </c>
      <c r="I872">
        <v>1</v>
      </c>
      <c r="J872" s="1" t="str">
        <f>+VLOOKUP(bloques1a3[[#This Row],[respuesta]],respuestas.emociones[],2,0)</f>
        <v>alegria</v>
      </c>
      <c r="K872" s="1">
        <f>+VLOOKUP(bloques1a3[[#This Row],[niño]],BD.niños[[Código]:[edad]],5,0)</f>
        <v>10</v>
      </c>
      <c r="L872" s="1">
        <f>+IF(bloques1a3[[#This Row],[correcta]]=bloques1a3[[#This Row],[respuesta]],1,0)</f>
        <v>1</v>
      </c>
      <c r="M872" s="1">
        <f>+IF(bloques1a3[[#This Row],[Sexo]]="F",1,0)</f>
        <v>0</v>
      </c>
    </row>
    <row r="873" spans="1:13" x14ac:dyDescent="0.55000000000000004">
      <c r="A873">
        <v>28</v>
      </c>
      <c r="B873" s="1" t="s">
        <v>408</v>
      </c>
      <c r="C873" s="1" t="s">
        <v>1</v>
      </c>
      <c r="D873">
        <v>2</v>
      </c>
      <c r="E873" s="1" t="s">
        <v>64</v>
      </c>
      <c r="F873">
        <v>2</v>
      </c>
      <c r="G873" s="1" t="s">
        <v>377</v>
      </c>
      <c r="H873" s="1" t="s">
        <v>29</v>
      </c>
      <c r="I873">
        <v>1</v>
      </c>
      <c r="J873" s="1" t="str">
        <f>+VLOOKUP(bloques1a3[[#This Row],[respuesta]],respuestas.emociones[],2,0)</f>
        <v>alegria</v>
      </c>
      <c r="K873" s="1">
        <f>+VLOOKUP(bloques1a3[[#This Row],[niño]],BD.niños[[Código]:[edad]],5,0)</f>
        <v>9</v>
      </c>
      <c r="L873" s="1">
        <f>+IF(bloques1a3[[#This Row],[correcta]]=bloques1a3[[#This Row],[respuesta]],1,0)</f>
        <v>1</v>
      </c>
      <c r="M873" s="1">
        <f>+IF(bloques1a3[[#This Row],[Sexo]]="F",1,0)</f>
        <v>1</v>
      </c>
    </row>
    <row r="874" spans="1:13" x14ac:dyDescent="0.55000000000000004">
      <c r="A874">
        <v>28</v>
      </c>
      <c r="B874" s="1" t="s">
        <v>408</v>
      </c>
      <c r="C874" s="1" t="s">
        <v>1</v>
      </c>
      <c r="D874">
        <v>2</v>
      </c>
      <c r="E874" s="1" t="s">
        <v>68</v>
      </c>
      <c r="F874">
        <v>2</v>
      </c>
      <c r="G874" s="1" t="s">
        <v>377</v>
      </c>
      <c r="H874" s="1" t="s">
        <v>28</v>
      </c>
      <c r="I874">
        <v>1</v>
      </c>
      <c r="J874" s="1" t="str">
        <f>+VLOOKUP(bloques1a3[[#This Row],[respuesta]],respuestas.emociones[],2,0)</f>
        <v>alegria</v>
      </c>
      <c r="K874" s="1">
        <f>+VLOOKUP(bloques1a3[[#This Row],[niño]],BD.niños[[Código]:[edad]],5,0)</f>
        <v>10</v>
      </c>
      <c r="L874" s="1">
        <f>+IF(bloques1a3[[#This Row],[correcta]]=bloques1a3[[#This Row],[respuesta]],1,0)</f>
        <v>1</v>
      </c>
      <c r="M874" s="1">
        <f>+IF(bloques1a3[[#This Row],[Sexo]]="F",1,0)</f>
        <v>0</v>
      </c>
    </row>
    <row r="875" spans="1:13" x14ac:dyDescent="0.55000000000000004">
      <c r="A875">
        <v>28</v>
      </c>
      <c r="B875" s="1" t="s">
        <v>408</v>
      </c>
      <c r="C875" s="1" t="s">
        <v>1</v>
      </c>
      <c r="D875">
        <v>2</v>
      </c>
      <c r="E875" s="1" t="s">
        <v>72</v>
      </c>
      <c r="F875">
        <v>2</v>
      </c>
      <c r="G875" s="1" t="s">
        <v>377</v>
      </c>
      <c r="H875" s="1" t="s">
        <v>29</v>
      </c>
      <c r="I875">
        <v>1</v>
      </c>
      <c r="J875" s="1" t="str">
        <f>+VLOOKUP(bloques1a3[[#This Row],[respuesta]],respuestas.emociones[],2,0)</f>
        <v>alegria</v>
      </c>
      <c r="K875" s="1">
        <f>+VLOOKUP(bloques1a3[[#This Row],[niño]],BD.niños[[Código]:[edad]],5,0)</f>
        <v>9</v>
      </c>
      <c r="L875" s="1">
        <f>+IF(bloques1a3[[#This Row],[correcta]]=bloques1a3[[#This Row],[respuesta]],1,0)</f>
        <v>1</v>
      </c>
      <c r="M875" s="1">
        <f>+IF(bloques1a3[[#This Row],[Sexo]]="F",1,0)</f>
        <v>1</v>
      </c>
    </row>
    <row r="876" spans="1:13" x14ac:dyDescent="0.55000000000000004">
      <c r="A876">
        <v>28</v>
      </c>
      <c r="B876" s="1" t="s">
        <v>408</v>
      </c>
      <c r="C876" s="1" t="s">
        <v>1</v>
      </c>
      <c r="D876">
        <v>2</v>
      </c>
      <c r="E876" s="1" t="s">
        <v>75</v>
      </c>
      <c r="F876">
        <v>1</v>
      </c>
      <c r="G876" s="1" t="s">
        <v>377</v>
      </c>
      <c r="H876" s="1" t="s">
        <v>29</v>
      </c>
      <c r="I876">
        <v>1</v>
      </c>
      <c r="J876" s="1" t="str">
        <f>+VLOOKUP(bloques1a3[[#This Row],[respuesta]],respuestas.emociones[],2,0)</f>
        <v>neutra</v>
      </c>
      <c r="K876" s="1">
        <f>+VLOOKUP(bloques1a3[[#This Row],[niño]],BD.niños[[Código]:[edad]],5,0)</f>
        <v>10</v>
      </c>
      <c r="L876" s="1">
        <f>+IF(bloques1a3[[#This Row],[correcta]]=bloques1a3[[#This Row],[respuesta]],1,0)</f>
        <v>0</v>
      </c>
      <c r="M876" s="1">
        <f>+IF(bloques1a3[[#This Row],[Sexo]]="F",1,0)</f>
        <v>1</v>
      </c>
    </row>
    <row r="877" spans="1:13" x14ac:dyDescent="0.55000000000000004">
      <c r="A877">
        <v>28</v>
      </c>
      <c r="B877" s="1" t="s">
        <v>408</v>
      </c>
      <c r="C877" s="1" t="s">
        <v>1</v>
      </c>
      <c r="D877">
        <v>2</v>
      </c>
      <c r="E877" s="1" t="s">
        <v>78</v>
      </c>
      <c r="F877">
        <v>2</v>
      </c>
      <c r="G877" s="1" t="s">
        <v>375</v>
      </c>
      <c r="H877" s="1" t="s">
        <v>28</v>
      </c>
      <c r="I877">
        <v>1</v>
      </c>
      <c r="J877" s="1" t="str">
        <f>+VLOOKUP(bloques1a3[[#This Row],[respuesta]],respuestas.emociones[],2,0)</f>
        <v>alegria</v>
      </c>
      <c r="K877" s="1">
        <f>+VLOOKUP(bloques1a3[[#This Row],[niño]],BD.niños[[Código]:[edad]],5,0)</f>
        <v>6</v>
      </c>
      <c r="L877" s="1">
        <f>+IF(bloques1a3[[#This Row],[correcta]]=bloques1a3[[#This Row],[respuesta]],1,0)</f>
        <v>1</v>
      </c>
      <c r="M877" s="1">
        <f>+IF(bloques1a3[[#This Row],[Sexo]]="F",1,0)</f>
        <v>0</v>
      </c>
    </row>
    <row r="878" spans="1:13" x14ac:dyDescent="0.55000000000000004">
      <c r="A878">
        <v>28</v>
      </c>
      <c r="B878" s="1" t="s">
        <v>408</v>
      </c>
      <c r="C878" s="1" t="s">
        <v>1</v>
      </c>
      <c r="D878">
        <v>2</v>
      </c>
      <c r="E878" s="1" t="s">
        <v>82</v>
      </c>
      <c r="F878">
        <v>7</v>
      </c>
      <c r="G878" s="1" t="s">
        <v>375</v>
      </c>
      <c r="H878" s="1" t="s">
        <v>29</v>
      </c>
      <c r="I878">
        <v>1</v>
      </c>
      <c r="J878" s="1" t="str">
        <f>+VLOOKUP(bloques1a3[[#This Row],[respuesta]],respuestas.emociones[],2,0)</f>
        <v>asco</v>
      </c>
      <c r="K878" s="1">
        <f>+VLOOKUP(bloques1a3[[#This Row],[niño]],BD.niños[[Código]:[edad]],5,0)</f>
        <v>6</v>
      </c>
      <c r="L878" s="1">
        <f>+IF(bloques1a3[[#This Row],[correcta]]=bloques1a3[[#This Row],[respuesta]],1,0)</f>
        <v>0</v>
      </c>
      <c r="M878" s="1">
        <f>+IF(bloques1a3[[#This Row],[Sexo]]="F",1,0)</f>
        <v>1</v>
      </c>
    </row>
    <row r="879" spans="1:13" x14ac:dyDescent="0.55000000000000004">
      <c r="A879">
        <v>28</v>
      </c>
      <c r="B879" s="1" t="s">
        <v>408</v>
      </c>
      <c r="C879" s="1" t="s">
        <v>1</v>
      </c>
      <c r="D879">
        <v>2</v>
      </c>
      <c r="E879" s="1" t="s">
        <v>85</v>
      </c>
      <c r="F879">
        <v>2</v>
      </c>
      <c r="G879" s="1" t="s">
        <v>375</v>
      </c>
      <c r="H879" s="1" t="s">
        <v>28</v>
      </c>
      <c r="I879">
        <v>1</v>
      </c>
      <c r="J879" s="1" t="str">
        <f>+VLOOKUP(bloques1a3[[#This Row],[respuesta]],respuestas.emociones[],2,0)</f>
        <v>alegria</v>
      </c>
      <c r="K879" s="1">
        <f>+VLOOKUP(bloques1a3[[#This Row],[niño]],BD.niños[[Código]:[edad]],5,0)</f>
        <v>6</v>
      </c>
      <c r="L879" s="1">
        <f>+IF(bloques1a3[[#This Row],[correcta]]=bloques1a3[[#This Row],[respuesta]],1,0)</f>
        <v>1</v>
      </c>
      <c r="M879" s="1">
        <f>+IF(bloques1a3[[#This Row],[Sexo]]="F",1,0)</f>
        <v>0</v>
      </c>
    </row>
    <row r="880" spans="1:13" x14ac:dyDescent="0.55000000000000004">
      <c r="A880">
        <v>28</v>
      </c>
      <c r="B880" s="1" t="s">
        <v>408</v>
      </c>
      <c r="C880" s="1" t="s">
        <v>1</v>
      </c>
      <c r="D880">
        <v>2</v>
      </c>
      <c r="E880" s="1" t="s">
        <v>184</v>
      </c>
      <c r="F880">
        <v>2</v>
      </c>
      <c r="G880" s="1" t="s">
        <v>376</v>
      </c>
      <c r="H880" s="1" t="s">
        <v>28</v>
      </c>
      <c r="I880">
        <v>1</v>
      </c>
      <c r="J880" s="1" t="str">
        <f>+VLOOKUP(bloques1a3[[#This Row],[respuesta]],respuestas.emociones[],2,0)</f>
        <v>alegria</v>
      </c>
      <c r="K880" s="1">
        <f>+VLOOKUP(bloques1a3[[#This Row],[niño]],BD.niños[[Código]:[edad]],5,0)</f>
        <v>7</v>
      </c>
      <c r="L880" s="1">
        <f>+IF(bloques1a3[[#This Row],[correcta]]=bloques1a3[[#This Row],[respuesta]],1,0)</f>
        <v>1</v>
      </c>
      <c r="M880" s="1">
        <f>+IF(bloques1a3[[#This Row],[Sexo]]="F",1,0)</f>
        <v>0</v>
      </c>
    </row>
    <row r="881" spans="1:13" x14ac:dyDescent="0.55000000000000004">
      <c r="A881">
        <v>28</v>
      </c>
      <c r="B881" s="1" t="s">
        <v>408</v>
      </c>
      <c r="C881" s="1" t="s">
        <v>1</v>
      </c>
      <c r="D881">
        <v>2</v>
      </c>
      <c r="E881" s="1" t="s">
        <v>187</v>
      </c>
      <c r="F881">
        <v>2</v>
      </c>
      <c r="G881" s="1" t="s">
        <v>376</v>
      </c>
      <c r="H881" s="1" t="s">
        <v>29</v>
      </c>
      <c r="I881">
        <v>1</v>
      </c>
      <c r="J881" s="1" t="str">
        <f>+VLOOKUP(bloques1a3[[#This Row],[respuesta]],respuestas.emociones[],2,0)</f>
        <v>alegria</v>
      </c>
      <c r="K881" s="1">
        <f>+VLOOKUP(bloques1a3[[#This Row],[niño]],BD.niños[[Código]:[edad]],5,0)</f>
        <v>8</v>
      </c>
      <c r="L881" s="1">
        <f>+IF(bloques1a3[[#This Row],[correcta]]=bloques1a3[[#This Row],[respuesta]],1,0)</f>
        <v>1</v>
      </c>
      <c r="M881" s="1">
        <f>+IF(bloques1a3[[#This Row],[Sexo]]="F",1,0)</f>
        <v>1</v>
      </c>
    </row>
    <row r="882" spans="1:13" x14ac:dyDescent="0.55000000000000004">
      <c r="A882">
        <v>28</v>
      </c>
      <c r="B882" s="1" t="s">
        <v>408</v>
      </c>
      <c r="C882" s="1" t="s">
        <v>1</v>
      </c>
      <c r="D882">
        <v>2</v>
      </c>
      <c r="E882" s="1" t="s">
        <v>192</v>
      </c>
      <c r="F882">
        <v>2</v>
      </c>
      <c r="G882" s="1" t="s">
        <v>376</v>
      </c>
      <c r="H882" s="1" t="s">
        <v>28</v>
      </c>
      <c r="I882">
        <v>1</v>
      </c>
      <c r="J882" s="1" t="str">
        <f>+VLOOKUP(bloques1a3[[#This Row],[respuesta]],respuestas.emociones[],2,0)</f>
        <v>alegria</v>
      </c>
      <c r="K882" s="1">
        <f>+VLOOKUP(bloques1a3[[#This Row],[niño]],BD.niños[[Código]:[edad]],5,0)</f>
        <v>7</v>
      </c>
      <c r="L882" s="1">
        <f>+IF(bloques1a3[[#This Row],[correcta]]=bloques1a3[[#This Row],[respuesta]],1,0)</f>
        <v>1</v>
      </c>
      <c r="M882" s="1">
        <f>+IF(bloques1a3[[#This Row],[Sexo]]="F",1,0)</f>
        <v>0</v>
      </c>
    </row>
    <row r="883" spans="1:13" x14ac:dyDescent="0.55000000000000004">
      <c r="A883">
        <v>28</v>
      </c>
      <c r="B883" s="1" t="s">
        <v>408</v>
      </c>
      <c r="C883" s="1" t="s">
        <v>1</v>
      </c>
      <c r="D883">
        <v>2</v>
      </c>
      <c r="E883" s="1" t="s">
        <v>195</v>
      </c>
      <c r="F883">
        <v>2</v>
      </c>
      <c r="G883" s="1" t="s">
        <v>377</v>
      </c>
      <c r="H883" s="1" t="s">
        <v>28</v>
      </c>
      <c r="I883">
        <v>1</v>
      </c>
      <c r="J883" s="1" t="str">
        <f>+VLOOKUP(bloques1a3[[#This Row],[respuesta]],respuestas.emociones[],2,0)</f>
        <v>alegria</v>
      </c>
      <c r="K883" s="1">
        <f>+VLOOKUP(bloques1a3[[#This Row],[niño]],BD.niños[[Código]:[edad]],5,0)</f>
        <v>10</v>
      </c>
      <c r="L883" s="1">
        <f>+IF(bloques1a3[[#This Row],[correcta]]=bloques1a3[[#This Row],[respuesta]],1,0)</f>
        <v>1</v>
      </c>
      <c r="M883" s="1">
        <f>+IF(bloques1a3[[#This Row],[Sexo]]="F",1,0)</f>
        <v>0</v>
      </c>
    </row>
    <row r="884" spans="1:13" x14ac:dyDescent="0.55000000000000004">
      <c r="A884">
        <v>28</v>
      </c>
      <c r="B884" s="1" t="s">
        <v>408</v>
      </c>
      <c r="C884" s="1" t="s">
        <v>1</v>
      </c>
      <c r="D884">
        <v>2</v>
      </c>
      <c r="E884" s="1" t="s">
        <v>199</v>
      </c>
      <c r="F884">
        <v>2</v>
      </c>
      <c r="G884" s="1" t="s">
        <v>377</v>
      </c>
      <c r="H884" s="1" t="s">
        <v>28</v>
      </c>
      <c r="I884">
        <v>1</v>
      </c>
      <c r="J884" s="1" t="str">
        <f>+VLOOKUP(bloques1a3[[#This Row],[respuesta]],respuestas.emociones[],2,0)</f>
        <v>alegria</v>
      </c>
      <c r="K884" s="1">
        <f>+VLOOKUP(bloques1a3[[#This Row],[niño]],BD.niños[[Código]:[edad]],5,0)</f>
        <v>9</v>
      </c>
      <c r="L884" s="1">
        <f>+IF(bloques1a3[[#This Row],[correcta]]=bloques1a3[[#This Row],[respuesta]],1,0)</f>
        <v>1</v>
      </c>
      <c r="M884" s="1">
        <f>+IF(bloques1a3[[#This Row],[Sexo]]="F",1,0)</f>
        <v>0</v>
      </c>
    </row>
    <row r="885" spans="1:13" x14ac:dyDescent="0.55000000000000004">
      <c r="A885">
        <v>28</v>
      </c>
      <c r="B885" s="1" t="s">
        <v>408</v>
      </c>
      <c r="C885" s="1" t="s">
        <v>1</v>
      </c>
      <c r="D885">
        <v>2</v>
      </c>
      <c r="E885" s="1" t="s">
        <v>203</v>
      </c>
      <c r="F885">
        <v>2</v>
      </c>
      <c r="G885" s="1" t="s">
        <v>377</v>
      </c>
      <c r="H885" s="1" t="s">
        <v>29</v>
      </c>
      <c r="I885">
        <v>1</v>
      </c>
      <c r="J885" s="1" t="str">
        <f>+VLOOKUP(bloques1a3[[#This Row],[respuesta]],respuestas.emociones[],2,0)</f>
        <v>alegria</v>
      </c>
      <c r="K885" s="1">
        <f>+VLOOKUP(bloques1a3[[#This Row],[niño]],BD.niños[[Código]:[edad]],5,0)</f>
        <v>9</v>
      </c>
      <c r="L885" s="1">
        <f>+IF(bloques1a3[[#This Row],[correcta]]=bloques1a3[[#This Row],[respuesta]],1,0)</f>
        <v>1</v>
      </c>
      <c r="M885" s="1">
        <f>+IF(bloques1a3[[#This Row],[Sexo]]="F",1,0)</f>
        <v>1</v>
      </c>
    </row>
    <row r="886" spans="1:13" x14ac:dyDescent="0.55000000000000004">
      <c r="A886">
        <v>28</v>
      </c>
      <c r="B886" s="1" t="s">
        <v>408</v>
      </c>
      <c r="C886" s="1" t="s">
        <v>1</v>
      </c>
      <c r="D886">
        <v>2</v>
      </c>
      <c r="E886" s="1" t="s">
        <v>206</v>
      </c>
      <c r="F886">
        <v>2</v>
      </c>
      <c r="G886" s="1" t="s">
        <v>377</v>
      </c>
      <c r="H886" s="1" t="s">
        <v>29</v>
      </c>
      <c r="I886">
        <v>1</v>
      </c>
      <c r="J886" s="1" t="str">
        <f>+VLOOKUP(bloques1a3[[#This Row],[respuesta]],respuestas.emociones[],2,0)</f>
        <v>alegria</v>
      </c>
      <c r="K886" s="1">
        <f>+VLOOKUP(bloques1a3[[#This Row],[niño]],BD.niños[[Código]:[edad]],5,0)</f>
        <v>10</v>
      </c>
      <c r="L886" s="1">
        <f>+IF(bloques1a3[[#This Row],[correcta]]=bloques1a3[[#This Row],[respuesta]],1,0)</f>
        <v>1</v>
      </c>
      <c r="M886" s="1">
        <f>+IF(bloques1a3[[#This Row],[Sexo]]="F",1,0)</f>
        <v>1</v>
      </c>
    </row>
    <row r="887" spans="1:13" x14ac:dyDescent="0.55000000000000004">
      <c r="A887">
        <v>28</v>
      </c>
      <c r="B887" s="1" t="s">
        <v>408</v>
      </c>
      <c r="C887" s="1" t="s">
        <v>1</v>
      </c>
      <c r="D887">
        <v>2</v>
      </c>
      <c r="E887" s="1" t="s">
        <v>210</v>
      </c>
      <c r="F887">
        <v>2</v>
      </c>
      <c r="G887" s="1" t="s">
        <v>376</v>
      </c>
      <c r="H887" s="1" t="s">
        <v>28</v>
      </c>
      <c r="I887">
        <v>1</v>
      </c>
      <c r="J887" s="1" t="str">
        <f>+VLOOKUP(bloques1a3[[#This Row],[respuesta]],respuestas.emociones[],2,0)</f>
        <v>alegria</v>
      </c>
      <c r="K887" s="1">
        <f>+VLOOKUP(bloques1a3[[#This Row],[niño]],BD.niños[[Código]:[edad]],5,0)</f>
        <v>7</v>
      </c>
      <c r="L887" s="1">
        <f>+IF(bloques1a3[[#This Row],[correcta]]=bloques1a3[[#This Row],[respuesta]],1,0)</f>
        <v>1</v>
      </c>
      <c r="M887" s="1">
        <f>+IF(bloques1a3[[#This Row],[Sexo]]="F",1,0)</f>
        <v>0</v>
      </c>
    </row>
    <row r="888" spans="1:13" x14ac:dyDescent="0.55000000000000004">
      <c r="A888">
        <v>28</v>
      </c>
      <c r="B888" s="1" t="s">
        <v>408</v>
      </c>
      <c r="C888" s="1" t="s">
        <v>1</v>
      </c>
      <c r="D888">
        <v>2</v>
      </c>
      <c r="E888" s="1" t="s">
        <v>274</v>
      </c>
      <c r="F888">
        <v>2</v>
      </c>
      <c r="G888" s="1" t="s">
        <v>375</v>
      </c>
      <c r="H888" s="1" t="s">
        <v>28</v>
      </c>
      <c r="I888">
        <v>1</v>
      </c>
      <c r="J888" s="1" t="str">
        <f>+VLOOKUP(bloques1a3[[#This Row],[respuesta]],respuestas.emociones[],2,0)</f>
        <v>alegria</v>
      </c>
      <c r="K888" s="1">
        <f>+VLOOKUP(bloques1a3[[#This Row],[niño]],BD.niños[[Código]:[edad]],5,0)</f>
        <v>6</v>
      </c>
      <c r="L888" s="1">
        <f>+IF(bloques1a3[[#This Row],[correcta]]=bloques1a3[[#This Row],[respuesta]],1,0)</f>
        <v>1</v>
      </c>
      <c r="M888" s="1">
        <f>+IF(bloques1a3[[#This Row],[Sexo]]="F",1,0)</f>
        <v>0</v>
      </c>
    </row>
    <row r="889" spans="1:13" x14ac:dyDescent="0.55000000000000004">
      <c r="A889">
        <v>28</v>
      </c>
      <c r="B889" s="1" t="s">
        <v>408</v>
      </c>
      <c r="C889" s="1" t="s">
        <v>1</v>
      </c>
      <c r="D889">
        <v>2</v>
      </c>
      <c r="E889" s="1" t="s">
        <v>276</v>
      </c>
      <c r="F889">
        <v>2</v>
      </c>
      <c r="G889" s="1" t="s">
        <v>375</v>
      </c>
      <c r="H889" s="1" t="s">
        <v>28</v>
      </c>
      <c r="I889">
        <v>1</v>
      </c>
      <c r="J889" s="1" t="str">
        <f>+VLOOKUP(bloques1a3[[#This Row],[respuesta]],respuestas.emociones[],2,0)</f>
        <v>alegria</v>
      </c>
      <c r="K889" s="1">
        <f>+VLOOKUP(bloques1a3[[#This Row],[niño]],BD.niños[[Código]:[edad]],5,0)</f>
        <v>6</v>
      </c>
      <c r="L889" s="1">
        <f>+IF(bloques1a3[[#This Row],[correcta]]=bloques1a3[[#This Row],[respuesta]],1,0)</f>
        <v>1</v>
      </c>
      <c r="M889" s="1">
        <f>+IF(bloques1a3[[#This Row],[Sexo]]="F",1,0)</f>
        <v>0</v>
      </c>
    </row>
    <row r="890" spans="1:13" x14ac:dyDescent="0.55000000000000004">
      <c r="A890">
        <v>28</v>
      </c>
      <c r="B890" s="1" t="s">
        <v>408</v>
      </c>
      <c r="C890" s="1" t="s">
        <v>1</v>
      </c>
      <c r="D890">
        <v>2</v>
      </c>
      <c r="E890" s="1" t="s">
        <v>279</v>
      </c>
      <c r="F890">
        <v>2</v>
      </c>
      <c r="G890" s="1" t="s">
        <v>376</v>
      </c>
      <c r="H890" s="1" t="s">
        <v>29</v>
      </c>
      <c r="I890">
        <v>1</v>
      </c>
      <c r="J890" s="1" t="str">
        <f>+VLOOKUP(bloques1a3[[#This Row],[respuesta]],respuestas.emociones[],2,0)</f>
        <v>alegria</v>
      </c>
      <c r="K890" s="1">
        <f>+VLOOKUP(bloques1a3[[#This Row],[niño]],BD.niños[[Código]:[edad]],5,0)</f>
        <v>7</v>
      </c>
      <c r="L890" s="1">
        <f>+IF(bloques1a3[[#This Row],[correcta]]=bloques1a3[[#This Row],[respuesta]],1,0)</f>
        <v>1</v>
      </c>
      <c r="M890" s="1">
        <f>+IF(bloques1a3[[#This Row],[Sexo]]="F",1,0)</f>
        <v>1</v>
      </c>
    </row>
    <row r="891" spans="1:13" x14ac:dyDescent="0.55000000000000004">
      <c r="A891">
        <v>28</v>
      </c>
      <c r="B891" s="1" t="s">
        <v>408</v>
      </c>
      <c r="C891" s="1" t="s">
        <v>1</v>
      </c>
      <c r="D891">
        <v>2</v>
      </c>
      <c r="E891" s="1" t="s">
        <v>282</v>
      </c>
      <c r="F891">
        <v>2</v>
      </c>
      <c r="G891" s="1" t="s">
        <v>375</v>
      </c>
      <c r="H891" s="1" t="s">
        <v>29</v>
      </c>
      <c r="I891">
        <v>1</v>
      </c>
      <c r="J891" s="1" t="str">
        <f>+VLOOKUP(bloques1a3[[#This Row],[respuesta]],respuestas.emociones[],2,0)</f>
        <v>alegria</v>
      </c>
      <c r="K891" s="1">
        <f>+VLOOKUP(bloques1a3[[#This Row],[niño]],BD.niños[[Código]:[edad]],5,0)</f>
        <v>5</v>
      </c>
      <c r="L891" s="1">
        <f>+IF(bloques1a3[[#This Row],[correcta]]=bloques1a3[[#This Row],[respuesta]],1,0)</f>
        <v>1</v>
      </c>
      <c r="M891" s="1">
        <f>+IF(bloques1a3[[#This Row],[Sexo]]="F",1,0)</f>
        <v>1</v>
      </c>
    </row>
    <row r="892" spans="1:13" x14ac:dyDescent="0.55000000000000004">
      <c r="A892">
        <v>28</v>
      </c>
      <c r="B892" s="1" t="s">
        <v>408</v>
      </c>
      <c r="C892" s="1" t="s">
        <v>1</v>
      </c>
      <c r="D892">
        <v>2</v>
      </c>
      <c r="E892" s="1" t="s">
        <v>352</v>
      </c>
      <c r="F892">
        <v>2</v>
      </c>
      <c r="G892" s="1" t="s">
        <v>376</v>
      </c>
      <c r="H892" s="1" t="s">
        <v>29</v>
      </c>
      <c r="I892">
        <v>1</v>
      </c>
      <c r="J892" s="1" t="str">
        <f>+VLOOKUP(bloques1a3[[#This Row],[respuesta]],respuestas.emociones[],2,0)</f>
        <v>alegria</v>
      </c>
      <c r="K892" s="1">
        <f>+VLOOKUP(bloques1a3[[#This Row],[niño]],BD.niños[[Código]:[edad]],5,0)</f>
        <v>8</v>
      </c>
      <c r="L892" s="1">
        <f>+IF(bloques1a3[[#This Row],[correcta]]=bloques1a3[[#This Row],[respuesta]],1,0)</f>
        <v>1</v>
      </c>
      <c r="M892" s="1">
        <f>+IF(bloques1a3[[#This Row],[Sexo]]="F",1,0)</f>
        <v>1</v>
      </c>
    </row>
    <row r="893" spans="1:13" x14ac:dyDescent="0.55000000000000004">
      <c r="A893">
        <v>28</v>
      </c>
      <c r="B893" s="1" t="s">
        <v>408</v>
      </c>
      <c r="C893" s="1" t="s">
        <v>1</v>
      </c>
      <c r="D893">
        <v>2</v>
      </c>
      <c r="E893" s="1" t="s">
        <v>357</v>
      </c>
      <c r="F893">
        <v>2</v>
      </c>
      <c r="G893" s="1" t="s">
        <v>376</v>
      </c>
      <c r="H893" s="1" t="s">
        <v>28</v>
      </c>
      <c r="I893">
        <v>1</v>
      </c>
      <c r="J893" s="1" t="str">
        <f>+VLOOKUP(bloques1a3[[#This Row],[respuesta]],respuestas.emociones[],2,0)</f>
        <v>alegria</v>
      </c>
      <c r="K893" s="1">
        <f>+VLOOKUP(bloques1a3[[#This Row],[niño]],BD.niños[[Código]:[edad]],5,0)</f>
        <v>7</v>
      </c>
      <c r="L893" s="1">
        <f>+IF(bloques1a3[[#This Row],[correcta]]=bloques1a3[[#This Row],[respuesta]],1,0)</f>
        <v>1</v>
      </c>
      <c r="M893" s="1">
        <f>+IF(bloques1a3[[#This Row],[Sexo]]="F",1,0)</f>
        <v>0</v>
      </c>
    </row>
    <row r="894" spans="1:13" x14ac:dyDescent="0.55000000000000004">
      <c r="A894">
        <v>28</v>
      </c>
      <c r="B894" s="1" t="s">
        <v>408</v>
      </c>
      <c r="C894" s="1" t="s">
        <v>1</v>
      </c>
      <c r="D894">
        <v>2</v>
      </c>
      <c r="E894" s="1" t="s">
        <v>360</v>
      </c>
      <c r="F894">
        <v>1</v>
      </c>
      <c r="G894" s="1" t="s">
        <v>377</v>
      </c>
      <c r="H894" s="1" t="s">
        <v>28</v>
      </c>
      <c r="I894">
        <v>1</v>
      </c>
      <c r="J894" s="1" t="str">
        <f>+VLOOKUP(bloques1a3[[#This Row],[respuesta]],respuestas.emociones[],2,0)</f>
        <v>neutra</v>
      </c>
      <c r="K894" s="1">
        <f>+VLOOKUP(bloques1a3[[#This Row],[niño]],BD.niños[[Código]:[edad]],5,0)</f>
        <v>9</v>
      </c>
      <c r="L894" s="1">
        <f>+IF(bloques1a3[[#This Row],[correcta]]=bloques1a3[[#This Row],[respuesta]],1,0)</f>
        <v>0</v>
      </c>
      <c r="M894" s="1">
        <f>+IF(bloques1a3[[#This Row],[Sexo]]="F",1,0)</f>
        <v>0</v>
      </c>
    </row>
    <row r="895" spans="1:13" x14ac:dyDescent="0.55000000000000004">
      <c r="A895">
        <v>28</v>
      </c>
      <c r="B895" s="1" t="s">
        <v>408</v>
      </c>
      <c r="C895" s="1" t="s">
        <v>1</v>
      </c>
      <c r="D895">
        <v>2</v>
      </c>
      <c r="E895" s="1" t="s">
        <v>364</v>
      </c>
      <c r="F895">
        <v>2</v>
      </c>
      <c r="G895" s="1" t="s">
        <v>377</v>
      </c>
      <c r="H895" s="1" t="s">
        <v>28</v>
      </c>
      <c r="I895">
        <v>1</v>
      </c>
      <c r="J895" s="1" t="str">
        <f>+VLOOKUP(bloques1a3[[#This Row],[respuesta]],respuestas.emociones[],2,0)</f>
        <v>alegria</v>
      </c>
      <c r="K895" s="1">
        <f>+VLOOKUP(bloques1a3[[#This Row],[niño]],BD.niños[[Código]:[edad]],5,0)</f>
        <v>10</v>
      </c>
      <c r="L895" s="1">
        <f>+IF(bloques1a3[[#This Row],[correcta]]=bloques1a3[[#This Row],[respuesta]],1,0)</f>
        <v>1</v>
      </c>
      <c r="M895" s="1">
        <f>+IF(bloques1a3[[#This Row],[Sexo]]="F",1,0)</f>
        <v>0</v>
      </c>
    </row>
    <row r="896" spans="1:13" x14ac:dyDescent="0.55000000000000004">
      <c r="A896">
        <v>28</v>
      </c>
      <c r="B896" s="1" t="s">
        <v>408</v>
      </c>
      <c r="C896" s="1" t="s">
        <v>1</v>
      </c>
      <c r="D896">
        <v>2</v>
      </c>
      <c r="E896" s="1" t="s">
        <v>368</v>
      </c>
      <c r="F896">
        <v>2</v>
      </c>
      <c r="G896" s="1" t="s">
        <v>377</v>
      </c>
      <c r="H896" s="1" t="s">
        <v>28</v>
      </c>
      <c r="I896">
        <v>1</v>
      </c>
      <c r="J896" s="1" t="str">
        <f>+VLOOKUP(bloques1a3[[#This Row],[respuesta]],respuestas.emociones[],2,0)</f>
        <v>alegria</v>
      </c>
      <c r="K896" s="1">
        <f>+VLOOKUP(bloques1a3[[#This Row],[niño]],BD.niños[[Código]:[edad]],5,0)</f>
        <v>11</v>
      </c>
      <c r="L896" s="1">
        <f>+IF(bloques1a3[[#This Row],[correcta]]=bloques1a3[[#This Row],[respuesta]],1,0)</f>
        <v>1</v>
      </c>
      <c r="M896" s="1">
        <f>+IF(bloques1a3[[#This Row],[Sexo]]="F",1,0)</f>
        <v>0</v>
      </c>
    </row>
    <row r="897" spans="1:13" x14ac:dyDescent="0.55000000000000004">
      <c r="A897">
        <v>28</v>
      </c>
      <c r="B897" s="1" t="s">
        <v>408</v>
      </c>
      <c r="C897" s="1" t="s">
        <v>1</v>
      </c>
      <c r="D897">
        <v>2</v>
      </c>
      <c r="E897" s="1" t="s">
        <v>371</v>
      </c>
      <c r="F897">
        <v>2</v>
      </c>
      <c r="G897" s="1" t="s">
        <v>377</v>
      </c>
      <c r="H897" s="1" t="s">
        <v>29</v>
      </c>
      <c r="I897">
        <v>1</v>
      </c>
      <c r="J897" s="1" t="str">
        <f>+VLOOKUP(bloques1a3[[#This Row],[respuesta]],respuestas.emociones[],2,0)</f>
        <v>alegria</v>
      </c>
      <c r="K897" s="1">
        <f>+VLOOKUP(bloques1a3[[#This Row],[niño]],BD.niños[[Código]:[edad]],5,0)</f>
        <v>9</v>
      </c>
      <c r="L897" s="1">
        <f>+IF(bloques1a3[[#This Row],[correcta]]=bloques1a3[[#This Row],[respuesta]],1,0)</f>
        <v>1</v>
      </c>
      <c r="M897" s="1">
        <f>+IF(bloques1a3[[#This Row],[Sexo]]="F",1,0)</f>
        <v>1</v>
      </c>
    </row>
    <row r="898" spans="1:13" x14ac:dyDescent="0.55000000000000004">
      <c r="A898">
        <v>29</v>
      </c>
      <c r="B898" s="1" t="s">
        <v>409</v>
      </c>
      <c r="C898" s="1" t="s">
        <v>0</v>
      </c>
      <c r="D898">
        <v>7</v>
      </c>
      <c r="E898" s="1" t="s">
        <v>36</v>
      </c>
      <c r="F898">
        <v>7</v>
      </c>
      <c r="G898" s="1" t="s">
        <v>375</v>
      </c>
      <c r="H898" s="1" t="s">
        <v>28</v>
      </c>
      <c r="I898">
        <v>1</v>
      </c>
      <c r="J898" s="1" t="str">
        <f>+VLOOKUP(bloques1a3[[#This Row],[respuesta]],respuestas.emociones[],2,0)</f>
        <v>asco</v>
      </c>
      <c r="K898" s="1">
        <f>+VLOOKUP(bloques1a3[[#This Row],[niño]],BD.niños[[Código]:[edad]],5,0)</f>
        <v>5</v>
      </c>
      <c r="L898" s="1">
        <f>+IF(bloques1a3[[#This Row],[correcta]]=bloques1a3[[#This Row],[respuesta]],1,0)</f>
        <v>1</v>
      </c>
      <c r="M898" s="1">
        <f>+IF(bloques1a3[[#This Row],[Sexo]]="F",1,0)</f>
        <v>0</v>
      </c>
    </row>
    <row r="899" spans="1:13" x14ac:dyDescent="0.55000000000000004">
      <c r="A899">
        <v>29</v>
      </c>
      <c r="B899" s="1" t="s">
        <v>409</v>
      </c>
      <c r="C899" s="1" t="s">
        <v>0</v>
      </c>
      <c r="D899">
        <v>7</v>
      </c>
      <c r="E899" s="1" t="s">
        <v>40</v>
      </c>
      <c r="F899">
        <v>7</v>
      </c>
      <c r="G899" s="1" t="s">
        <v>376</v>
      </c>
      <c r="H899" s="1" t="s">
        <v>28</v>
      </c>
      <c r="I899">
        <v>1</v>
      </c>
      <c r="J899" s="1" t="str">
        <f>+VLOOKUP(bloques1a3[[#This Row],[respuesta]],respuestas.emociones[],2,0)</f>
        <v>asco</v>
      </c>
      <c r="K899" s="1">
        <f>+VLOOKUP(bloques1a3[[#This Row],[niño]],BD.niños[[Código]:[edad]],5,0)</f>
        <v>7</v>
      </c>
      <c r="L899" s="1">
        <f>+IF(bloques1a3[[#This Row],[correcta]]=bloques1a3[[#This Row],[respuesta]],1,0)</f>
        <v>1</v>
      </c>
      <c r="M899" s="1">
        <f>+IF(bloques1a3[[#This Row],[Sexo]]="F",1,0)</f>
        <v>0</v>
      </c>
    </row>
    <row r="900" spans="1:13" x14ac:dyDescent="0.55000000000000004">
      <c r="A900">
        <v>29</v>
      </c>
      <c r="B900" s="1" t="s">
        <v>409</v>
      </c>
      <c r="C900" s="1" t="s">
        <v>0</v>
      </c>
      <c r="D900">
        <v>7</v>
      </c>
      <c r="E900" s="1" t="s">
        <v>44</v>
      </c>
      <c r="F900">
        <v>5</v>
      </c>
      <c r="G900" s="1" t="s">
        <v>376</v>
      </c>
      <c r="H900" s="1" t="s">
        <v>29</v>
      </c>
      <c r="I900">
        <v>1</v>
      </c>
      <c r="J900" s="1" t="str">
        <f>+VLOOKUP(bloques1a3[[#This Row],[respuesta]],respuestas.emociones[],2,0)</f>
        <v>miedo</v>
      </c>
      <c r="K900" s="1">
        <f>+VLOOKUP(bloques1a3[[#This Row],[niño]],BD.niños[[Código]:[edad]],5,0)</f>
        <v>7</v>
      </c>
      <c r="L900" s="1">
        <f>+IF(bloques1a3[[#This Row],[correcta]]=bloques1a3[[#This Row],[respuesta]],1,0)</f>
        <v>0</v>
      </c>
      <c r="M900" s="1">
        <f>+IF(bloques1a3[[#This Row],[Sexo]]="F",1,0)</f>
        <v>1</v>
      </c>
    </row>
    <row r="901" spans="1:13" x14ac:dyDescent="0.55000000000000004">
      <c r="A901">
        <v>29</v>
      </c>
      <c r="B901" s="1" t="s">
        <v>409</v>
      </c>
      <c r="C901" s="1" t="s">
        <v>0</v>
      </c>
      <c r="D901">
        <v>7</v>
      </c>
      <c r="E901" s="1" t="s">
        <v>48</v>
      </c>
      <c r="F901">
        <v>7</v>
      </c>
      <c r="G901" s="1" t="s">
        <v>376</v>
      </c>
      <c r="H901" s="1" t="s">
        <v>29</v>
      </c>
      <c r="I901">
        <v>1</v>
      </c>
      <c r="J901" s="1" t="str">
        <f>+VLOOKUP(bloques1a3[[#This Row],[respuesta]],respuestas.emociones[],2,0)</f>
        <v>asco</v>
      </c>
      <c r="K901" s="1">
        <f>+VLOOKUP(bloques1a3[[#This Row],[niño]],BD.niños[[Código]:[edad]],5,0)</f>
        <v>7</v>
      </c>
      <c r="L901" s="1">
        <f>+IF(bloques1a3[[#This Row],[correcta]]=bloques1a3[[#This Row],[respuesta]],1,0)</f>
        <v>1</v>
      </c>
      <c r="M901" s="1">
        <f>+IF(bloques1a3[[#This Row],[Sexo]]="F",1,0)</f>
        <v>1</v>
      </c>
    </row>
    <row r="902" spans="1:13" x14ac:dyDescent="0.55000000000000004">
      <c r="A902">
        <v>29</v>
      </c>
      <c r="B902" s="1" t="s">
        <v>409</v>
      </c>
      <c r="C902" s="1" t="s">
        <v>0</v>
      </c>
      <c r="D902">
        <v>7</v>
      </c>
      <c r="E902" s="1" t="s">
        <v>52</v>
      </c>
      <c r="F902">
        <v>0</v>
      </c>
      <c r="G902" s="1" t="s">
        <v>376</v>
      </c>
      <c r="H902" s="1" t="s">
        <v>29</v>
      </c>
      <c r="I902">
        <v>1</v>
      </c>
      <c r="J902" s="1" t="str">
        <f>+VLOOKUP(bloques1a3[[#This Row],[respuesta]],respuestas.emociones[],2,0)</f>
        <v>no respondió</v>
      </c>
      <c r="K902" s="1">
        <f>+VLOOKUP(bloques1a3[[#This Row],[niño]],BD.niños[[Código]:[edad]],5,0)</f>
        <v>7</v>
      </c>
      <c r="L902" s="1">
        <f>+IF(bloques1a3[[#This Row],[correcta]]=bloques1a3[[#This Row],[respuesta]],1,0)</f>
        <v>0</v>
      </c>
      <c r="M902" s="1">
        <f>+IF(bloques1a3[[#This Row],[Sexo]]="F",1,0)</f>
        <v>1</v>
      </c>
    </row>
    <row r="903" spans="1:13" x14ac:dyDescent="0.55000000000000004">
      <c r="A903">
        <v>29</v>
      </c>
      <c r="B903" s="1" t="s">
        <v>409</v>
      </c>
      <c r="C903" s="1" t="s">
        <v>0</v>
      </c>
      <c r="D903">
        <v>7</v>
      </c>
      <c r="E903" s="1" t="s">
        <v>56</v>
      </c>
      <c r="F903">
        <v>4</v>
      </c>
      <c r="G903" s="1" t="s">
        <v>376</v>
      </c>
      <c r="H903" s="1" t="s">
        <v>29</v>
      </c>
      <c r="I903">
        <v>1</v>
      </c>
      <c r="J903" s="1" t="str">
        <f>+VLOOKUP(bloques1a3[[#This Row],[respuesta]],respuestas.emociones[],2,0)</f>
        <v>enojo</v>
      </c>
      <c r="K903" s="1">
        <f>+VLOOKUP(bloques1a3[[#This Row],[niño]],BD.niños[[Código]:[edad]],5,0)</f>
        <v>8</v>
      </c>
      <c r="L903" s="1">
        <f>+IF(bloques1a3[[#This Row],[correcta]]=bloques1a3[[#This Row],[respuesta]],1,0)</f>
        <v>0</v>
      </c>
      <c r="M903" s="1">
        <f>+IF(bloques1a3[[#This Row],[Sexo]]="F",1,0)</f>
        <v>1</v>
      </c>
    </row>
    <row r="904" spans="1:13" x14ac:dyDescent="0.55000000000000004">
      <c r="A904">
        <v>29</v>
      </c>
      <c r="B904" s="1" t="s">
        <v>409</v>
      </c>
      <c r="C904" s="1" t="s">
        <v>0</v>
      </c>
      <c r="D904">
        <v>7</v>
      </c>
      <c r="E904" s="1" t="s">
        <v>60</v>
      </c>
      <c r="F904">
        <v>7</v>
      </c>
      <c r="G904" s="1" t="s">
        <v>377</v>
      </c>
      <c r="H904" s="1" t="s">
        <v>28</v>
      </c>
      <c r="I904">
        <v>1</v>
      </c>
      <c r="J904" s="1" t="str">
        <f>+VLOOKUP(bloques1a3[[#This Row],[respuesta]],respuestas.emociones[],2,0)</f>
        <v>asco</v>
      </c>
      <c r="K904" s="1">
        <f>+VLOOKUP(bloques1a3[[#This Row],[niño]],BD.niños[[Código]:[edad]],5,0)</f>
        <v>10</v>
      </c>
      <c r="L904" s="1">
        <f>+IF(bloques1a3[[#This Row],[correcta]]=bloques1a3[[#This Row],[respuesta]],1,0)</f>
        <v>1</v>
      </c>
      <c r="M904" s="1">
        <f>+IF(bloques1a3[[#This Row],[Sexo]]="F",1,0)</f>
        <v>0</v>
      </c>
    </row>
    <row r="905" spans="1:13" x14ac:dyDescent="0.55000000000000004">
      <c r="A905">
        <v>29</v>
      </c>
      <c r="B905" s="1" t="s">
        <v>409</v>
      </c>
      <c r="C905" s="1" t="s">
        <v>0</v>
      </c>
      <c r="D905">
        <v>7</v>
      </c>
      <c r="E905" s="1" t="s">
        <v>64</v>
      </c>
      <c r="F905">
        <v>7</v>
      </c>
      <c r="G905" s="1" t="s">
        <v>377</v>
      </c>
      <c r="H905" s="1" t="s">
        <v>29</v>
      </c>
      <c r="I905">
        <v>1</v>
      </c>
      <c r="J905" s="1" t="str">
        <f>+VLOOKUP(bloques1a3[[#This Row],[respuesta]],respuestas.emociones[],2,0)</f>
        <v>asco</v>
      </c>
      <c r="K905" s="1">
        <f>+VLOOKUP(bloques1a3[[#This Row],[niño]],BD.niños[[Código]:[edad]],5,0)</f>
        <v>9</v>
      </c>
      <c r="L905" s="1">
        <f>+IF(bloques1a3[[#This Row],[correcta]]=bloques1a3[[#This Row],[respuesta]],1,0)</f>
        <v>1</v>
      </c>
      <c r="M905" s="1">
        <f>+IF(bloques1a3[[#This Row],[Sexo]]="F",1,0)</f>
        <v>1</v>
      </c>
    </row>
    <row r="906" spans="1:13" x14ac:dyDescent="0.55000000000000004">
      <c r="A906">
        <v>29</v>
      </c>
      <c r="B906" s="1" t="s">
        <v>409</v>
      </c>
      <c r="C906" s="1" t="s">
        <v>0</v>
      </c>
      <c r="D906">
        <v>7</v>
      </c>
      <c r="E906" s="1" t="s">
        <v>68</v>
      </c>
      <c r="F906">
        <v>7</v>
      </c>
      <c r="G906" s="1" t="s">
        <v>377</v>
      </c>
      <c r="H906" s="1" t="s">
        <v>28</v>
      </c>
      <c r="I906">
        <v>1</v>
      </c>
      <c r="J906" s="1" t="str">
        <f>+VLOOKUP(bloques1a3[[#This Row],[respuesta]],respuestas.emociones[],2,0)</f>
        <v>asco</v>
      </c>
      <c r="K906" s="1">
        <f>+VLOOKUP(bloques1a3[[#This Row],[niño]],BD.niños[[Código]:[edad]],5,0)</f>
        <v>10</v>
      </c>
      <c r="L906" s="1">
        <f>+IF(bloques1a3[[#This Row],[correcta]]=bloques1a3[[#This Row],[respuesta]],1,0)</f>
        <v>1</v>
      </c>
      <c r="M906" s="1">
        <f>+IF(bloques1a3[[#This Row],[Sexo]]="F",1,0)</f>
        <v>0</v>
      </c>
    </row>
    <row r="907" spans="1:13" x14ac:dyDescent="0.55000000000000004">
      <c r="A907">
        <v>29</v>
      </c>
      <c r="B907" s="1" t="s">
        <v>409</v>
      </c>
      <c r="C907" s="1" t="s">
        <v>0</v>
      </c>
      <c r="D907">
        <v>7</v>
      </c>
      <c r="E907" s="1" t="s">
        <v>72</v>
      </c>
      <c r="F907">
        <v>7</v>
      </c>
      <c r="G907" s="1" t="s">
        <v>377</v>
      </c>
      <c r="H907" s="1" t="s">
        <v>29</v>
      </c>
      <c r="I907">
        <v>1</v>
      </c>
      <c r="J907" s="1" t="str">
        <f>+VLOOKUP(bloques1a3[[#This Row],[respuesta]],respuestas.emociones[],2,0)</f>
        <v>asco</v>
      </c>
      <c r="K907" s="1">
        <f>+VLOOKUP(bloques1a3[[#This Row],[niño]],BD.niños[[Código]:[edad]],5,0)</f>
        <v>9</v>
      </c>
      <c r="L907" s="1">
        <f>+IF(bloques1a3[[#This Row],[correcta]]=bloques1a3[[#This Row],[respuesta]],1,0)</f>
        <v>1</v>
      </c>
      <c r="M907" s="1">
        <f>+IF(bloques1a3[[#This Row],[Sexo]]="F",1,0)</f>
        <v>1</v>
      </c>
    </row>
    <row r="908" spans="1:13" x14ac:dyDescent="0.55000000000000004">
      <c r="A908">
        <v>29</v>
      </c>
      <c r="B908" s="1" t="s">
        <v>409</v>
      </c>
      <c r="C908" s="1" t="s">
        <v>0</v>
      </c>
      <c r="D908">
        <v>7</v>
      </c>
      <c r="E908" s="1" t="s">
        <v>75</v>
      </c>
      <c r="F908">
        <v>7</v>
      </c>
      <c r="G908" s="1" t="s">
        <v>377</v>
      </c>
      <c r="H908" s="1" t="s">
        <v>29</v>
      </c>
      <c r="I908">
        <v>1</v>
      </c>
      <c r="J908" s="1" t="str">
        <f>+VLOOKUP(bloques1a3[[#This Row],[respuesta]],respuestas.emociones[],2,0)</f>
        <v>asco</v>
      </c>
      <c r="K908" s="1">
        <f>+VLOOKUP(bloques1a3[[#This Row],[niño]],BD.niños[[Código]:[edad]],5,0)</f>
        <v>10</v>
      </c>
      <c r="L908" s="1">
        <f>+IF(bloques1a3[[#This Row],[correcta]]=bloques1a3[[#This Row],[respuesta]],1,0)</f>
        <v>1</v>
      </c>
      <c r="M908" s="1">
        <f>+IF(bloques1a3[[#This Row],[Sexo]]="F",1,0)</f>
        <v>1</v>
      </c>
    </row>
    <row r="909" spans="1:13" x14ac:dyDescent="0.55000000000000004">
      <c r="A909">
        <v>29</v>
      </c>
      <c r="B909" s="1" t="s">
        <v>409</v>
      </c>
      <c r="C909" s="1" t="s">
        <v>0</v>
      </c>
      <c r="D909">
        <v>7</v>
      </c>
      <c r="E909" s="1" t="s">
        <v>78</v>
      </c>
      <c r="F909">
        <v>7</v>
      </c>
      <c r="G909" s="1" t="s">
        <v>375</v>
      </c>
      <c r="H909" s="1" t="s">
        <v>28</v>
      </c>
      <c r="I909">
        <v>1</v>
      </c>
      <c r="J909" s="1" t="str">
        <f>+VLOOKUP(bloques1a3[[#This Row],[respuesta]],respuestas.emociones[],2,0)</f>
        <v>asco</v>
      </c>
      <c r="K909" s="1">
        <f>+VLOOKUP(bloques1a3[[#This Row],[niño]],BD.niños[[Código]:[edad]],5,0)</f>
        <v>6</v>
      </c>
      <c r="L909" s="1">
        <f>+IF(bloques1a3[[#This Row],[correcta]]=bloques1a3[[#This Row],[respuesta]],1,0)</f>
        <v>1</v>
      </c>
      <c r="M909" s="1">
        <f>+IF(bloques1a3[[#This Row],[Sexo]]="F",1,0)</f>
        <v>0</v>
      </c>
    </row>
    <row r="910" spans="1:13" x14ac:dyDescent="0.55000000000000004">
      <c r="A910">
        <v>29</v>
      </c>
      <c r="B910" s="1" t="s">
        <v>409</v>
      </c>
      <c r="C910" s="1" t="s">
        <v>0</v>
      </c>
      <c r="D910">
        <v>7</v>
      </c>
      <c r="E910" s="1" t="s">
        <v>82</v>
      </c>
      <c r="F910">
        <v>4</v>
      </c>
      <c r="G910" s="1" t="s">
        <v>375</v>
      </c>
      <c r="H910" s="1" t="s">
        <v>29</v>
      </c>
      <c r="I910">
        <v>1</v>
      </c>
      <c r="J910" s="1" t="str">
        <f>+VLOOKUP(bloques1a3[[#This Row],[respuesta]],respuestas.emociones[],2,0)</f>
        <v>enojo</v>
      </c>
      <c r="K910" s="1">
        <f>+VLOOKUP(bloques1a3[[#This Row],[niño]],BD.niños[[Código]:[edad]],5,0)</f>
        <v>6</v>
      </c>
      <c r="L910" s="1">
        <f>+IF(bloques1a3[[#This Row],[correcta]]=bloques1a3[[#This Row],[respuesta]],1,0)</f>
        <v>0</v>
      </c>
      <c r="M910" s="1">
        <f>+IF(bloques1a3[[#This Row],[Sexo]]="F",1,0)</f>
        <v>1</v>
      </c>
    </row>
    <row r="911" spans="1:13" x14ac:dyDescent="0.55000000000000004">
      <c r="A911">
        <v>29</v>
      </c>
      <c r="B911" s="1" t="s">
        <v>409</v>
      </c>
      <c r="C911" s="1" t="s">
        <v>0</v>
      </c>
      <c r="D911">
        <v>7</v>
      </c>
      <c r="E911" s="1" t="s">
        <v>85</v>
      </c>
      <c r="F911">
        <v>7</v>
      </c>
      <c r="G911" s="1" t="s">
        <v>375</v>
      </c>
      <c r="H911" s="1" t="s">
        <v>28</v>
      </c>
      <c r="I911">
        <v>1</v>
      </c>
      <c r="J911" s="1" t="str">
        <f>+VLOOKUP(bloques1a3[[#This Row],[respuesta]],respuestas.emociones[],2,0)</f>
        <v>asco</v>
      </c>
      <c r="K911" s="1">
        <f>+VLOOKUP(bloques1a3[[#This Row],[niño]],BD.niños[[Código]:[edad]],5,0)</f>
        <v>6</v>
      </c>
      <c r="L911" s="1">
        <f>+IF(bloques1a3[[#This Row],[correcta]]=bloques1a3[[#This Row],[respuesta]],1,0)</f>
        <v>1</v>
      </c>
      <c r="M911" s="1">
        <f>+IF(bloques1a3[[#This Row],[Sexo]]="F",1,0)</f>
        <v>0</v>
      </c>
    </row>
    <row r="912" spans="1:13" x14ac:dyDescent="0.55000000000000004">
      <c r="A912">
        <v>29</v>
      </c>
      <c r="B912" s="1" t="s">
        <v>409</v>
      </c>
      <c r="C912" s="1" t="s">
        <v>0</v>
      </c>
      <c r="D912">
        <v>7</v>
      </c>
      <c r="E912" s="1" t="s">
        <v>184</v>
      </c>
      <c r="F912">
        <v>4</v>
      </c>
      <c r="G912" s="1" t="s">
        <v>376</v>
      </c>
      <c r="H912" s="1" t="s">
        <v>28</v>
      </c>
      <c r="I912">
        <v>1</v>
      </c>
      <c r="J912" s="1" t="str">
        <f>+VLOOKUP(bloques1a3[[#This Row],[respuesta]],respuestas.emociones[],2,0)</f>
        <v>enojo</v>
      </c>
      <c r="K912" s="1">
        <f>+VLOOKUP(bloques1a3[[#This Row],[niño]],BD.niños[[Código]:[edad]],5,0)</f>
        <v>7</v>
      </c>
      <c r="L912" s="1">
        <f>+IF(bloques1a3[[#This Row],[correcta]]=bloques1a3[[#This Row],[respuesta]],1,0)</f>
        <v>0</v>
      </c>
      <c r="M912" s="1">
        <f>+IF(bloques1a3[[#This Row],[Sexo]]="F",1,0)</f>
        <v>0</v>
      </c>
    </row>
    <row r="913" spans="1:13" x14ac:dyDescent="0.55000000000000004">
      <c r="A913">
        <v>29</v>
      </c>
      <c r="B913" s="1" t="s">
        <v>409</v>
      </c>
      <c r="C913" s="1" t="s">
        <v>0</v>
      </c>
      <c r="D913">
        <v>7</v>
      </c>
      <c r="E913" s="1" t="s">
        <v>187</v>
      </c>
      <c r="F913">
        <v>7</v>
      </c>
      <c r="G913" s="1" t="s">
        <v>376</v>
      </c>
      <c r="H913" s="1" t="s">
        <v>29</v>
      </c>
      <c r="I913">
        <v>1</v>
      </c>
      <c r="J913" s="1" t="str">
        <f>+VLOOKUP(bloques1a3[[#This Row],[respuesta]],respuestas.emociones[],2,0)</f>
        <v>asco</v>
      </c>
      <c r="K913" s="1">
        <f>+VLOOKUP(bloques1a3[[#This Row],[niño]],BD.niños[[Código]:[edad]],5,0)</f>
        <v>8</v>
      </c>
      <c r="L913" s="1">
        <f>+IF(bloques1a3[[#This Row],[correcta]]=bloques1a3[[#This Row],[respuesta]],1,0)</f>
        <v>1</v>
      </c>
      <c r="M913" s="1">
        <f>+IF(bloques1a3[[#This Row],[Sexo]]="F",1,0)</f>
        <v>1</v>
      </c>
    </row>
    <row r="914" spans="1:13" x14ac:dyDescent="0.55000000000000004">
      <c r="A914">
        <v>29</v>
      </c>
      <c r="B914" s="1" t="s">
        <v>409</v>
      </c>
      <c r="C914" s="1" t="s">
        <v>0</v>
      </c>
      <c r="D914">
        <v>7</v>
      </c>
      <c r="E914" s="1" t="s">
        <v>192</v>
      </c>
      <c r="F914">
        <v>7</v>
      </c>
      <c r="G914" s="1" t="s">
        <v>376</v>
      </c>
      <c r="H914" s="1" t="s">
        <v>28</v>
      </c>
      <c r="I914">
        <v>1</v>
      </c>
      <c r="J914" s="1" t="str">
        <f>+VLOOKUP(bloques1a3[[#This Row],[respuesta]],respuestas.emociones[],2,0)</f>
        <v>asco</v>
      </c>
      <c r="K914" s="1">
        <f>+VLOOKUP(bloques1a3[[#This Row],[niño]],BD.niños[[Código]:[edad]],5,0)</f>
        <v>7</v>
      </c>
      <c r="L914" s="1">
        <f>+IF(bloques1a3[[#This Row],[correcta]]=bloques1a3[[#This Row],[respuesta]],1,0)</f>
        <v>1</v>
      </c>
      <c r="M914" s="1">
        <f>+IF(bloques1a3[[#This Row],[Sexo]]="F",1,0)</f>
        <v>0</v>
      </c>
    </row>
    <row r="915" spans="1:13" x14ac:dyDescent="0.55000000000000004">
      <c r="A915">
        <v>29</v>
      </c>
      <c r="B915" s="1" t="s">
        <v>409</v>
      </c>
      <c r="C915" s="1" t="s">
        <v>0</v>
      </c>
      <c r="D915">
        <v>7</v>
      </c>
      <c r="E915" s="1" t="s">
        <v>195</v>
      </c>
      <c r="F915">
        <v>7</v>
      </c>
      <c r="G915" s="1" t="s">
        <v>377</v>
      </c>
      <c r="H915" s="1" t="s">
        <v>28</v>
      </c>
      <c r="I915">
        <v>1</v>
      </c>
      <c r="J915" s="1" t="str">
        <f>+VLOOKUP(bloques1a3[[#This Row],[respuesta]],respuestas.emociones[],2,0)</f>
        <v>asco</v>
      </c>
      <c r="K915" s="1">
        <f>+VLOOKUP(bloques1a3[[#This Row],[niño]],BD.niños[[Código]:[edad]],5,0)</f>
        <v>10</v>
      </c>
      <c r="L915" s="1">
        <f>+IF(bloques1a3[[#This Row],[correcta]]=bloques1a3[[#This Row],[respuesta]],1,0)</f>
        <v>1</v>
      </c>
      <c r="M915" s="1">
        <f>+IF(bloques1a3[[#This Row],[Sexo]]="F",1,0)</f>
        <v>0</v>
      </c>
    </row>
    <row r="916" spans="1:13" x14ac:dyDescent="0.55000000000000004">
      <c r="A916">
        <v>29</v>
      </c>
      <c r="B916" s="1" t="s">
        <v>409</v>
      </c>
      <c r="C916" s="1" t="s">
        <v>0</v>
      </c>
      <c r="D916">
        <v>7</v>
      </c>
      <c r="E916" s="1" t="s">
        <v>199</v>
      </c>
      <c r="F916">
        <v>7</v>
      </c>
      <c r="G916" s="1" t="s">
        <v>377</v>
      </c>
      <c r="H916" s="1" t="s">
        <v>28</v>
      </c>
      <c r="I916">
        <v>1</v>
      </c>
      <c r="J916" s="1" t="str">
        <f>+VLOOKUP(bloques1a3[[#This Row],[respuesta]],respuestas.emociones[],2,0)</f>
        <v>asco</v>
      </c>
      <c r="K916" s="1">
        <f>+VLOOKUP(bloques1a3[[#This Row],[niño]],BD.niños[[Código]:[edad]],5,0)</f>
        <v>9</v>
      </c>
      <c r="L916" s="1">
        <f>+IF(bloques1a3[[#This Row],[correcta]]=bloques1a3[[#This Row],[respuesta]],1,0)</f>
        <v>1</v>
      </c>
      <c r="M916" s="1">
        <f>+IF(bloques1a3[[#This Row],[Sexo]]="F",1,0)</f>
        <v>0</v>
      </c>
    </row>
    <row r="917" spans="1:13" x14ac:dyDescent="0.55000000000000004">
      <c r="A917">
        <v>29</v>
      </c>
      <c r="B917" s="1" t="s">
        <v>409</v>
      </c>
      <c r="C917" s="1" t="s">
        <v>0</v>
      </c>
      <c r="D917">
        <v>7</v>
      </c>
      <c r="E917" s="1" t="s">
        <v>203</v>
      </c>
      <c r="F917">
        <v>7</v>
      </c>
      <c r="G917" s="1" t="s">
        <v>377</v>
      </c>
      <c r="H917" s="1" t="s">
        <v>29</v>
      </c>
      <c r="I917">
        <v>1</v>
      </c>
      <c r="J917" s="1" t="str">
        <f>+VLOOKUP(bloques1a3[[#This Row],[respuesta]],respuestas.emociones[],2,0)</f>
        <v>asco</v>
      </c>
      <c r="K917" s="1">
        <f>+VLOOKUP(bloques1a3[[#This Row],[niño]],BD.niños[[Código]:[edad]],5,0)</f>
        <v>9</v>
      </c>
      <c r="L917" s="1">
        <f>+IF(bloques1a3[[#This Row],[correcta]]=bloques1a3[[#This Row],[respuesta]],1,0)</f>
        <v>1</v>
      </c>
      <c r="M917" s="1">
        <f>+IF(bloques1a3[[#This Row],[Sexo]]="F",1,0)</f>
        <v>1</v>
      </c>
    </row>
    <row r="918" spans="1:13" x14ac:dyDescent="0.55000000000000004">
      <c r="A918">
        <v>29</v>
      </c>
      <c r="B918" s="1" t="s">
        <v>409</v>
      </c>
      <c r="C918" s="1" t="s">
        <v>0</v>
      </c>
      <c r="D918">
        <v>7</v>
      </c>
      <c r="E918" s="1" t="s">
        <v>206</v>
      </c>
      <c r="F918">
        <v>7</v>
      </c>
      <c r="G918" s="1" t="s">
        <v>377</v>
      </c>
      <c r="H918" s="1" t="s">
        <v>29</v>
      </c>
      <c r="I918">
        <v>1</v>
      </c>
      <c r="J918" s="1" t="str">
        <f>+VLOOKUP(bloques1a3[[#This Row],[respuesta]],respuestas.emociones[],2,0)</f>
        <v>asco</v>
      </c>
      <c r="K918" s="1">
        <f>+VLOOKUP(bloques1a3[[#This Row],[niño]],BD.niños[[Código]:[edad]],5,0)</f>
        <v>10</v>
      </c>
      <c r="L918" s="1">
        <f>+IF(bloques1a3[[#This Row],[correcta]]=bloques1a3[[#This Row],[respuesta]],1,0)</f>
        <v>1</v>
      </c>
      <c r="M918" s="1">
        <f>+IF(bloques1a3[[#This Row],[Sexo]]="F",1,0)</f>
        <v>1</v>
      </c>
    </row>
    <row r="919" spans="1:13" x14ac:dyDescent="0.55000000000000004">
      <c r="A919">
        <v>29</v>
      </c>
      <c r="B919" s="1" t="s">
        <v>409</v>
      </c>
      <c r="C919" s="1" t="s">
        <v>0</v>
      </c>
      <c r="D919">
        <v>7</v>
      </c>
      <c r="E919" s="1" t="s">
        <v>210</v>
      </c>
      <c r="F919">
        <v>7</v>
      </c>
      <c r="G919" s="1" t="s">
        <v>376</v>
      </c>
      <c r="H919" s="1" t="s">
        <v>28</v>
      </c>
      <c r="I919">
        <v>1</v>
      </c>
      <c r="J919" s="1" t="str">
        <f>+VLOOKUP(bloques1a3[[#This Row],[respuesta]],respuestas.emociones[],2,0)</f>
        <v>asco</v>
      </c>
      <c r="K919" s="1">
        <f>+VLOOKUP(bloques1a3[[#This Row],[niño]],BD.niños[[Código]:[edad]],5,0)</f>
        <v>7</v>
      </c>
      <c r="L919" s="1">
        <f>+IF(bloques1a3[[#This Row],[correcta]]=bloques1a3[[#This Row],[respuesta]],1,0)</f>
        <v>1</v>
      </c>
      <c r="M919" s="1">
        <f>+IF(bloques1a3[[#This Row],[Sexo]]="F",1,0)</f>
        <v>0</v>
      </c>
    </row>
    <row r="920" spans="1:13" x14ac:dyDescent="0.55000000000000004">
      <c r="A920">
        <v>29</v>
      </c>
      <c r="B920" s="1" t="s">
        <v>409</v>
      </c>
      <c r="C920" s="1" t="s">
        <v>0</v>
      </c>
      <c r="D920">
        <v>7</v>
      </c>
      <c r="E920" s="1" t="s">
        <v>274</v>
      </c>
      <c r="F920">
        <v>7</v>
      </c>
      <c r="G920" s="1" t="s">
        <v>375</v>
      </c>
      <c r="H920" s="1" t="s">
        <v>28</v>
      </c>
      <c r="I920">
        <v>1</v>
      </c>
      <c r="J920" s="1" t="str">
        <f>+VLOOKUP(bloques1a3[[#This Row],[respuesta]],respuestas.emociones[],2,0)</f>
        <v>asco</v>
      </c>
      <c r="K920" s="1">
        <f>+VLOOKUP(bloques1a3[[#This Row],[niño]],BD.niños[[Código]:[edad]],5,0)</f>
        <v>6</v>
      </c>
      <c r="L920" s="1">
        <f>+IF(bloques1a3[[#This Row],[correcta]]=bloques1a3[[#This Row],[respuesta]],1,0)</f>
        <v>1</v>
      </c>
      <c r="M920" s="1">
        <f>+IF(bloques1a3[[#This Row],[Sexo]]="F",1,0)</f>
        <v>0</v>
      </c>
    </row>
    <row r="921" spans="1:13" x14ac:dyDescent="0.55000000000000004">
      <c r="A921">
        <v>29</v>
      </c>
      <c r="B921" s="1" t="s">
        <v>409</v>
      </c>
      <c r="C921" s="1" t="s">
        <v>0</v>
      </c>
      <c r="D921">
        <v>7</v>
      </c>
      <c r="E921" s="1" t="s">
        <v>276</v>
      </c>
      <c r="F921">
        <v>7</v>
      </c>
      <c r="G921" s="1" t="s">
        <v>375</v>
      </c>
      <c r="H921" s="1" t="s">
        <v>28</v>
      </c>
      <c r="I921">
        <v>1</v>
      </c>
      <c r="J921" s="1" t="str">
        <f>+VLOOKUP(bloques1a3[[#This Row],[respuesta]],respuestas.emociones[],2,0)</f>
        <v>asco</v>
      </c>
      <c r="K921" s="1">
        <f>+VLOOKUP(bloques1a3[[#This Row],[niño]],BD.niños[[Código]:[edad]],5,0)</f>
        <v>6</v>
      </c>
      <c r="L921" s="1">
        <f>+IF(bloques1a3[[#This Row],[correcta]]=bloques1a3[[#This Row],[respuesta]],1,0)</f>
        <v>1</v>
      </c>
      <c r="M921" s="1">
        <f>+IF(bloques1a3[[#This Row],[Sexo]]="F",1,0)</f>
        <v>0</v>
      </c>
    </row>
    <row r="922" spans="1:13" x14ac:dyDescent="0.55000000000000004">
      <c r="A922">
        <v>29</v>
      </c>
      <c r="B922" s="1" t="s">
        <v>409</v>
      </c>
      <c r="C922" s="1" t="s">
        <v>0</v>
      </c>
      <c r="D922">
        <v>7</v>
      </c>
      <c r="E922" s="1" t="s">
        <v>279</v>
      </c>
      <c r="F922">
        <v>7</v>
      </c>
      <c r="G922" s="1" t="s">
        <v>376</v>
      </c>
      <c r="H922" s="1" t="s">
        <v>29</v>
      </c>
      <c r="I922">
        <v>1</v>
      </c>
      <c r="J922" s="1" t="str">
        <f>+VLOOKUP(bloques1a3[[#This Row],[respuesta]],respuestas.emociones[],2,0)</f>
        <v>asco</v>
      </c>
      <c r="K922" s="1">
        <f>+VLOOKUP(bloques1a3[[#This Row],[niño]],BD.niños[[Código]:[edad]],5,0)</f>
        <v>7</v>
      </c>
      <c r="L922" s="1">
        <f>+IF(bloques1a3[[#This Row],[correcta]]=bloques1a3[[#This Row],[respuesta]],1,0)</f>
        <v>1</v>
      </c>
      <c r="M922" s="1">
        <f>+IF(bloques1a3[[#This Row],[Sexo]]="F",1,0)</f>
        <v>1</v>
      </c>
    </row>
    <row r="923" spans="1:13" x14ac:dyDescent="0.55000000000000004">
      <c r="A923">
        <v>29</v>
      </c>
      <c r="B923" s="1" t="s">
        <v>409</v>
      </c>
      <c r="C923" s="1" t="s">
        <v>0</v>
      </c>
      <c r="D923">
        <v>7</v>
      </c>
      <c r="E923" s="1" t="s">
        <v>282</v>
      </c>
      <c r="F923">
        <v>7</v>
      </c>
      <c r="G923" s="1" t="s">
        <v>375</v>
      </c>
      <c r="H923" s="1" t="s">
        <v>29</v>
      </c>
      <c r="I923">
        <v>1</v>
      </c>
      <c r="J923" s="1" t="str">
        <f>+VLOOKUP(bloques1a3[[#This Row],[respuesta]],respuestas.emociones[],2,0)</f>
        <v>asco</v>
      </c>
      <c r="K923" s="1">
        <f>+VLOOKUP(bloques1a3[[#This Row],[niño]],BD.niños[[Código]:[edad]],5,0)</f>
        <v>5</v>
      </c>
      <c r="L923" s="1">
        <f>+IF(bloques1a3[[#This Row],[correcta]]=bloques1a3[[#This Row],[respuesta]],1,0)</f>
        <v>1</v>
      </c>
      <c r="M923" s="1">
        <f>+IF(bloques1a3[[#This Row],[Sexo]]="F",1,0)</f>
        <v>1</v>
      </c>
    </row>
    <row r="924" spans="1:13" x14ac:dyDescent="0.55000000000000004">
      <c r="A924">
        <v>29</v>
      </c>
      <c r="B924" s="1" t="s">
        <v>409</v>
      </c>
      <c r="C924" s="1" t="s">
        <v>0</v>
      </c>
      <c r="D924">
        <v>7</v>
      </c>
      <c r="E924" s="1" t="s">
        <v>352</v>
      </c>
      <c r="F924">
        <v>7</v>
      </c>
      <c r="G924" s="1" t="s">
        <v>376</v>
      </c>
      <c r="H924" s="1" t="s">
        <v>29</v>
      </c>
      <c r="I924">
        <v>1</v>
      </c>
      <c r="J924" s="1" t="str">
        <f>+VLOOKUP(bloques1a3[[#This Row],[respuesta]],respuestas.emociones[],2,0)</f>
        <v>asco</v>
      </c>
      <c r="K924" s="1">
        <f>+VLOOKUP(bloques1a3[[#This Row],[niño]],BD.niños[[Código]:[edad]],5,0)</f>
        <v>8</v>
      </c>
      <c r="L924" s="1">
        <f>+IF(bloques1a3[[#This Row],[correcta]]=bloques1a3[[#This Row],[respuesta]],1,0)</f>
        <v>1</v>
      </c>
      <c r="M924" s="1">
        <f>+IF(bloques1a3[[#This Row],[Sexo]]="F",1,0)</f>
        <v>1</v>
      </c>
    </row>
    <row r="925" spans="1:13" x14ac:dyDescent="0.55000000000000004">
      <c r="A925">
        <v>29</v>
      </c>
      <c r="B925" s="1" t="s">
        <v>409</v>
      </c>
      <c r="C925" s="1" t="s">
        <v>0</v>
      </c>
      <c r="D925">
        <v>7</v>
      </c>
      <c r="E925" s="1" t="s">
        <v>357</v>
      </c>
      <c r="F925">
        <v>7</v>
      </c>
      <c r="G925" s="1" t="s">
        <v>376</v>
      </c>
      <c r="H925" s="1" t="s">
        <v>28</v>
      </c>
      <c r="I925">
        <v>1</v>
      </c>
      <c r="J925" s="1" t="str">
        <f>+VLOOKUP(bloques1a3[[#This Row],[respuesta]],respuestas.emociones[],2,0)</f>
        <v>asco</v>
      </c>
      <c r="K925" s="1">
        <f>+VLOOKUP(bloques1a3[[#This Row],[niño]],BD.niños[[Código]:[edad]],5,0)</f>
        <v>7</v>
      </c>
      <c r="L925" s="1">
        <f>+IF(bloques1a3[[#This Row],[correcta]]=bloques1a3[[#This Row],[respuesta]],1,0)</f>
        <v>1</v>
      </c>
      <c r="M925" s="1">
        <f>+IF(bloques1a3[[#This Row],[Sexo]]="F",1,0)</f>
        <v>0</v>
      </c>
    </row>
    <row r="926" spans="1:13" x14ac:dyDescent="0.55000000000000004">
      <c r="A926">
        <v>29</v>
      </c>
      <c r="B926" s="1" t="s">
        <v>409</v>
      </c>
      <c r="C926" s="1" t="s">
        <v>0</v>
      </c>
      <c r="D926">
        <v>7</v>
      </c>
      <c r="E926" s="1" t="s">
        <v>360</v>
      </c>
      <c r="F926">
        <v>7</v>
      </c>
      <c r="G926" s="1" t="s">
        <v>377</v>
      </c>
      <c r="H926" s="1" t="s">
        <v>28</v>
      </c>
      <c r="I926">
        <v>1</v>
      </c>
      <c r="J926" s="1" t="str">
        <f>+VLOOKUP(bloques1a3[[#This Row],[respuesta]],respuestas.emociones[],2,0)</f>
        <v>asco</v>
      </c>
      <c r="K926" s="1">
        <f>+VLOOKUP(bloques1a3[[#This Row],[niño]],BD.niños[[Código]:[edad]],5,0)</f>
        <v>9</v>
      </c>
      <c r="L926" s="1">
        <f>+IF(bloques1a3[[#This Row],[correcta]]=bloques1a3[[#This Row],[respuesta]],1,0)</f>
        <v>1</v>
      </c>
      <c r="M926" s="1">
        <f>+IF(bloques1a3[[#This Row],[Sexo]]="F",1,0)</f>
        <v>0</v>
      </c>
    </row>
    <row r="927" spans="1:13" x14ac:dyDescent="0.55000000000000004">
      <c r="A927">
        <v>29</v>
      </c>
      <c r="B927" s="1" t="s">
        <v>409</v>
      </c>
      <c r="C927" s="1" t="s">
        <v>0</v>
      </c>
      <c r="D927">
        <v>7</v>
      </c>
      <c r="E927" s="1" t="s">
        <v>364</v>
      </c>
      <c r="F927">
        <v>7</v>
      </c>
      <c r="G927" s="1" t="s">
        <v>377</v>
      </c>
      <c r="H927" s="1" t="s">
        <v>28</v>
      </c>
      <c r="I927">
        <v>1</v>
      </c>
      <c r="J927" s="1" t="str">
        <f>+VLOOKUP(bloques1a3[[#This Row],[respuesta]],respuestas.emociones[],2,0)</f>
        <v>asco</v>
      </c>
      <c r="K927" s="1">
        <f>+VLOOKUP(bloques1a3[[#This Row],[niño]],BD.niños[[Código]:[edad]],5,0)</f>
        <v>10</v>
      </c>
      <c r="L927" s="1">
        <f>+IF(bloques1a3[[#This Row],[correcta]]=bloques1a3[[#This Row],[respuesta]],1,0)</f>
        <v>1</v>
      </c>
      <c r="M927" s="1">
        <f>+IF(bloques1a3[[#This Row],[Sexo]]="F",1,0)</f>
        <v>0</v>
      </c>
    </row>
    <row r="928" spans="1:13" x14ac:dyDescent="0.55000000000000004">
      <c r="A928">
        <v>29</v>
      </c>
      <c r="B928" s="1" t="s">
        <v>409</v>
      </c>
      <c r="C928" s="1" t="s">
        <v>0</v>
      </c>
      <c r="D928">
        <v>7</v>
      </c>
      <c r="E928" s="1" t="s">
        <v>368</v>
      </c>
      <c r="F928">
        <v>7</v>
      </c>
      <c r="G928" s="1" t="s">
        <v>377</v>
      </c>
      <c r="H928" s="1" t="s">
        <v>28</v>
      </c>
      <c r="I928">
        <v>1</v>
      </c>
      <c r="J928" s="1" t="str">
        <f>+VLOOKUP(bloques1a3[[#This Row],[respuesta]],respuestas.emociones[],2,0)</f>
        <v>asco</v>
      </c>
      <c r="K928" s="1">
        <f>+VLOOKUP(bloques1a3[[#This Row],[niño]],BD.niños[[Código]:[edad]],5,0)</f>
        <v>11</v>
      </c>
      <c r="L928" s="1">
        <f>+IF(bloques1a3[[#This Row],[correcta]]=bloques1a3[[#This Row],[respuesta]],1,0)</f>
        <v>1</v>
      </c>
      <c r="M928" s="1">
        <f>+IF(bloques1a3[[#This Row],[Sexo]]="F",1,0)</f>
        <v>0</v>
      </c>
    </row>
    <row r="929" spans="1:13" x14ac:dyDescent="0.55000000000000004">
      <c r="A929">
        <v>29</v>
      </c>
      <c r="B929" s="1" t="s">
        <v>409</v>
      </c>
      <c r="C929" s="1" t="s">
        <v>0</v>
      </c>
      <c r="D929">
        <v>7</v>
      </c>
      <c r="E929" s="1" t="s">
        <v>371</v>
      </c>
      <c r="F929">
        <v>7</v>
      </c>
      <c r="G929" s="1" t="s">
        <v>377</v>
      </c>
      <c r="H929" s="1" t="s">
        <v>29</v>
      </c>
      <c r="I929">
        <v>1</v>
      </c>
      <c r="J929" s="1" t="str">
        <f>+VLOOKUP(bloques1a3[[#This Row],[respuesta]],respuestas.emociones[],2,0)</f>
        <v>asco</v>
      </c>
      <c r="K929" s="1">
        <f>+VLOOKUP(bloques1a3[[#This Row],[niño]],BD.niños[[Código]:[edad]],5,0)</f>
        <v>9</v>
      </c>
      <c r="L929" s="1">
        <f>+IF(bloques1a3[[#This Row],[correcta]]=bloques1a3[[#This Row],[respuesta]],1,0)</f>
        <v>1</v>
      </c>
      <c r="M929" s="1">
        <f>+IF(bloques1a3[[#This Row],[Sexo]]="F",1,0)</f>
        <v>1</v>
      </c>
    </row>
    <row r="930" spans="1:13" x14ac:dyDescent="0.55000000000000004">
      <c r="A930">
        <v>30</v>
      </c>
      <c r="B930" s="1" t="s">
        <v>410</v>
      </c>
      <c r="C930" s="1" t="s">
        <v>3</v>
      </c>
      <c r="D930">
        <v>4</v>
      </c>
      <c r="E930" s="1" t="s">
        <v>36</v>
      </c>
      <c r="F930">
        <v>4</v>
      </c>
      <c r="G930" s="1" t="s">
        <v>375</v>
      </c>
      <c r="H930" s="1" t="s">
        <v>28</v>
      </c>
      <c r="I930">
        <v>1</v>
      </c>
      <c r="J930" s="1" t="str">
        <f>+VLOOKUP(bloques1a3[[#This Row],[respuesta]],respuestas.emociones[],2,0)</f>
        <v>enojo</v>
      </c>
      <c r="K930" s="1">
        <f>+VLOOKUP(bloques1a3[[#This Row],[niño]],BD.niños[[Código]:[edad]],5,0)</f>
        <v>5</v>
      </c>
      <c r="L930" s="1">
        <f>+IF(bloques1a3[[#This Row],[correcta]]=bloques1a3[[#This Row],[respuesta]],1,0)</f>
        <v>1</v>
      </c>
      <c r="M930" s="1">
        <f>+IF(bloques1a3[[#This Row],[Sexo]]="F",1,0)</f>
        <v>0</v>
      </c>
    </row>
    <row r="931" spans="1:13" x14ac:dyDescent="0.55000000000000004">
      <c r="A931">
        <v>30</v>
      </c>
      <c r="B931" s="1" t="s">
        <v>410</v>
      </c>
      <c r="C931" s="1" t="s">
        <v>3</v>
      </c>
      <c r="D931">
        <v>4</v>
      </c>
      <c r="E931" s="1" t="s">
        <v>40</v>
      </c>
      <c r="F931">
        <v>4</v>
      </c>
      <c r="G931" s="1" t="s">
        <v>376</v>
      </c>
      <c r="H931" s="1" t="s">
        <v>28</v>
      </c>
      <c r="I931">
        <v>1</v>
      </c>
      <c r="J931" s="1" t="str">
        <f>+VLOOKUP(bloques1a3[[#This Row],[respuesta]],respuestas.emociones[],2,0)</f>
        <v>enojo</v>
      </c>
      <c r="K931" s="1">
        <f>+VLOOKUP(bloques1a3[[#This Row],[niño]],BD.niños[[Código]:[edad]],5,0)</f>
        <v>7</v>
      </c>
      <c r="L931" s="1">
        <f>+IF(bloques1a3[[#This Row],[correcta]]=bloques1a3[[#This Row],[respuesta]],1,0)</f>
        <v>1</v>
      </c>
      <c r="M931" s="1">
        <f>+IF(bloques1a3[[#This Row],[Sexo]]="F",1,0)</f>
        <v>0</v>
      </c>
    </row>
    <row r="932" spans="1:13" x14ac:dyDescent="0.55000000000000004">
      <c r="A932">
        <v>30</v>
      </c>
      <c r="B932" s="1" t="s">
        <v>410</v>
      </c>
      <c r="C932" s="1" t="s">
        <v>3</v>
      </c>
      <c r="D932">
        <v>4</v>
      </c>
      <c r="E932" s="1" t="s">
        <v>44</v>
      </c>
      <c r="F932">
        <v>4</v>
      </c>
      <c r="G932" s="1" t="s">
        <v>376</v>
      </c>
      <c r="H932" s="1" t="s">
        <v>29</v>
      </c>
      <c r="I932">
        <v>1</v>
      </c>
      <c r="J932" s="1" t="str">
        <f>+VLOOKUP(bloques1a3[[#This Row],[respuesta]],respuestas.emociones[],2,0)</f>
        <v>enojo</v>
      </c>
      <c r="K932" s="1">
        <f>+VLOOKUP(bloques1a3[[#This Row],[niño]],BD.niños[[Código]:[edad]],5,0)</f>
        <v>7</v>
      </c>
      <c r="L932" s="1">
        <f>+IF(bloques1a3[[#This Row],[correcta]]=bloques1a3[[#This Row],[respuesta]],1,0)</f>
        <v>1</v>
      </c>
      <c r="M932" s="1">
        <f>+IF(bloques1a3[[#This Row],[Sexo]]="F",1,0)</f>
        <v>1</v>
      </c>
    </row>
    <row r="933" spans="1:13" x14ac:dyDescent="0.55000000000000004">
      <c r="A933">
        <v>30</v>
      </c>
      <c r="B933" s="1" t="s">
        <v>410</v>
      </c>
      <c r="C933" s="1" t="s">
        <v>3</v>
      </c>
      <c r="D933">
        <v>4</v>
      </c>
      <c r="E933" s="1" t="s">
        <v>48</v>
      </c>
      <c r="F933">
        <v>4</v>
      </c>
      <c r="G933" s="1" t="s">
        <v>376</v>
      </c>
      <c r="H933" s="1" t="s">
        <v>29</v>
      </c>
      <c r="I933">
        <v>1</v>
      </c>
      <c r="J933" s="1" t="str">
        <f>+VLOOKUP(bloques1a3[[#This Row],[respuesta]],respuestas.emociones[],2,0)</f>
        <v>enojo</v>
      </c>
      <c r="K933" s="1">
        <f>+VLOOKUP(bloques1a3[[#This Row],[niño]],BD.niños[[Código]:[edad]],5,0)</f>
        <v>7</v>
      </c>
      <c r="L933" s="1">
        <f>+IF(bloques1a3[[#This Row],[correcta]]=bloques1a3[[#This Row],[respuesta]],1,0)</f>
        <v>1</v>
      </c>
      <c r="M933" s="1">
        <f>+IF(bloques1a3[[#This Row],[Sexo]]="F",1,0)</f>
        <v>1</v>
      </c>
    </row>
    <row r="934" spans="1:13" x14ac:dyDescent="0.55000000000000004">
      <c r="A934">
        <v>30</v>
      </c>
      <c r="B934" s="1" t="s">
        <v>410</v>
      </c>
      <c r="C934" s="1" t="s">
        <v>3</v>
      </c>
      <c r="D934">
        <v>4</v>
      </c>
      <c r="E934" s="1" t="s">
        <v>52</v>
      </c>
      <c r="F934">
        <v>2</v>
      </c>
      <c r="G934" s="1" t="s">
        <v>376</v>
      </c>
      <c r="H934" s="1" t="s">
        <v>29</v>
      </c>
      <c r="I934">
        <v>1</v>
      </c>
      <c r="J934" s="1" t="str">
        <f>+VLOOKUP(bloques1a3[[#This Row],[respuesta]],respuestas.emociones[],2,0)</f>
        <v>alegria</v>
      </c>
      <c r="K934" s="1">
        <f>+VLOOKUP(bloques1a3[[#This Row],[niño]],BD.niños[[Código]:[edad]],5,0)</f>
        <v>7</v>
      </c>
      <c r="L934" s="1">
        <f>+IF(bloques1a3[[#This Row],[correcta]]=bloques1a3[[#This Row],[respuesta]],1,0)</f>
        <v>0</v>
      </c>
      <c r="M934" s="1">
        <f>+IF(bloques1a3[[#This Row],[Sexo]]="F",1,0)</f>
        <v>1</v>
      </c>
    </row>
    <row r="935" spans="1:13" x14ac:dyDescent="0.55000000000000004">
      <c r="A935">
        <v>30</v>
      </c>
      <c r="B935" s="1" t="s">
        <v>410</v>
      </c>
      <c r="C935" s="1" t="s">
        <v>3</v>
      </c>
      <c r="D935">
        <v>4</v>
      </c>
      <c r="E935" s="1" t="s">
        <v>56</v>
      </c>
      <c r="F935">
        <v>4</v>
      </c>
      <c r="G935" s="1" t="s">
        <v>376</v>
      </c>
      <c r="H935" s="1" t="s">
        <v>29</v>
      </c>
      <c r="I935">
        <v>1</v>
      </c>
      <c r="J935" s="1" t="str">
        <f>+VLOOKUP(bloques1a3[[#This Row],[respuesta]],respuestas.emociones[],2,0)</f>
        <v>enojo</v>
      </c>
      <c r="K935" s="1">
        <f>+VLOOKUP(bloques1a3[[#This Row],[niño]],BD.niños[[Código]:[edad]],5,0)</f>
        <v>8</v>
      </c>
      <c r="L935" s="1">
        <f>+IF(bloques1a3[[#This Row],[correcta]]=bloques1a3[[#This Row],[respuesta]],1,0)</f>
        <v>1</v>
      </c>
      <c r="M935" s="1">
        <f>+IF(bloques1a3[[#This Row],[Sexo]]="F",1,0)</f>
        <v>1</v>
      </c>
    </row>
    <row r="936" spans="1:13" x14ac:dyDescent="0.55000000000000004">
      <c r="A936">
        <v>30</v>
      </c>
      <c r="B936" s="1" t="s">
        <v>410</v>
      </c>
      <c r="C936" s="1" t="s">
        <v>3</v>
      </c>
      <c r="D936">
        <v>4</v>
      </c>
      <c r="E936" s="1" t="s">
        <v>60</v>
      </c>
      <c r="F936">
        <v>4</v>
      </c>
      <c r="G936" s="1" t="s">
        <v>377</v>
      </c>
      <c r="H936" s="1" t="s">
        <v>28</v>
      </c>
      <c r="I936">
        <v>1</v>
      </c>
      <c r="J936" s="1" t="str">
        <f>+VLOOKUP(bloques1a3[[#This Row],[respuesta]],respuestas.emociones[],2,0)</f>
        <v>enojo</v>
      </c>
      <c r="K936" s="1">
        <f>+VLOOKUP(bloques1a3[[#This Row],[niño]],BD.niños[[Código]:[edad]],5,0)</f>
        <v>10</v>
      </c>
      <c r="L936" s="1">
        <f>+IF(bloques1a3[[#This Row],[correcta]]=bloques1a3[[#This Row],[respuesta]],1,0)</f>
        <v>1</v>
      </c>
      <c r="M936" s="1">
        <f>+IF(bloques1a3[[#This Row],[Sexo]]="F",1,0)</f>
        <v>0</v>
      </c>
    </row>
    <row r="937" spans="1:13" x14ac:dyDescent="0.55000000000000004">
      <c r="A937">
        <v>30</v>
      </c>
      <c r="B937" s="1" t="s">
        <v>410</v>
      </c>
      <c r="C937" s="1" t="s">
        <v>3</v>
      </c>
      <c r="D937">
        <v>4</v>
      </c>
      <c r="E937" s="1" t="s">
        <v>64</v>
      </c>
      <c r="F937">
        <v>4</v>
      </c>
      <c r="G937" s="1" t="s">
        <v>377</v>
      </c>
      <c r="H937" s="1" t="s">
        <v>29</v>
      </c>
      <c r="I937">
        <v>1</v>
      </c>
      <c r="J937" s="1" t="str">
        <f>+VLOOKUP(bloques1a3[[#This Row],[respuesta]],respuestas.emociones[],2,0)</f>
        <v>enojo</v>
      </c>
      <c r="K937" s="1">
        <f>+VLOOKUP(bloques1a3[[#This Row],[niño]],BD.niños[[Código]:[edad]],5,0)</f>
        <v>9</v>
      </c>
      <c r="L937" s="1">
        <f>+IF(bloques1a3[[#This Row],[correcta]]=bloques1a3[[#This Row],[respuesta]],1,0)</f>
        <v>1</v>
      </c>
      <c r="M937" s="1">
        <f>+IF(bloques1a3[[#This Row],[Sexo]]="F",1,0)</f>
        <v>1</v>
      </c>
    </row>
    <row r="938" spans="1:13" x14ac:dyDescent="0.55000000000000004">
      <c r="A938">
        <v>30</v>
      </c>
      <c r="B938" s="1" t="s">
        <v>410</v>
      </c>
      <c r="C938" s="1" t="s">
        <v>3</v>
      </c>
      <c r="D938">
        <v>4</v>
      </c>
      <c r="E938" s="1" t="s">
        <v>68</v>
      </c>
      <c r="F938">
        <v>4</v>
      </c>
      <c r="G938" s="1" t="s">
        <v>377</v>
      </c>
      <c r="H938" s="1" t="s">
        <v>28</v>
      </c>
      <c r="I938">
        <v>1</v>
      </c>
      <c r="J938" s="1" t="str">
        <f>+VLOOKUP(bloques1a3[[#This Row],[respuesta]],respuestas.emociones[],2,0)</f>
        <v>enojo</v>
      </c>
      <c r="K938" s="1">
        <f>+VLOOKUP(bloques1a3[[#This Row],[niño]],BD.niños[[Código]:[edad]],5,0)</f>
        <v>10</v>
      </c>
      <c r="L938" s="1">
        <f>+IF(bloques1a3[[#This Row],[correcta]]=bloques1a3[[#This Row],[respuesta]],1,0)</f>
        <v>1</v>
      </c>
      <c r="M938" s="1">
        <f>+IF(bloques1a3[[#This Row],[Sexo]]="F",1,0)</f>
        <v>0</v>
      </c>
    </row>
    <row r="939" spans="1:13" x14ac:dyDescent="0.55000000000000004">
      <c r="A939">
        <v>30</v>
      </c>
      <c r="B939" s="1" t="s">
        <v>410</v>
      </c>
      <c r="C939" s="1" t="s">
        <v>3</v>
      </c>
      <c r="D939">
        <v>4</v>
      </c>
      <c r="E939" s="1" t="s">
        <v>72</v>
      </c>
      <c r="F939">
        <v>4</v>
      </c>
      <c r="G939" s="1" t="s">
        <v>377</v>
      </c>
      <c r="H939" s="1" t="s">
        <v>29</v>
      </c>
      <c r="I939">
        <v>1</v>
      </c>
      <c r="J939" s="1" t="str">
        <f>+VLOOKUP(bloques1a3[[#This Row],[respuesta]],respuestas.emociones[],2,0)</f>
        <v>enojo</v>
      </c>
      <c r="K939" s="1">
        <f>+VLOOKUP(bloques1a3[[#This Row],[niño]],BD.niños[[Código]:[edad]],5,0)</f>
        <v>9</v>
      </c>
      <c r="L939" s="1">
        <f>+IF(bloques1a3[[#This Row],[correcta]]=bloques1a3[[#This Row],[respuesta]],1,0)</f>
        <v>1</v>
      </c>
      <c r="M939" s="1">
        <f>+IF(bloques1a3[[#This Row],[Sexo]]="F",1,0)</f>
        <v>1</v>
      </c>
    </row>
    <row r="940" spans="1:13" x14ac:dyDescent="0.55000000000000004">
      <c r="A940">
        <v>30</v>
      </c>
      <c r="B940" s="1" t="s">
        <v>410</v>
      </c>
      <c r="C940" s="1" t="s">
        <v>3</v>
      </c>
      <c r="D940">
        <v>4</v>
      </c>
      <c r="E940" s="1" t="s">
        <v>75</v>
      </c>
      <c r="F940">
        <v>4</v>
      </c>
      <c r="G940" s="1" t="s">
        <v>377</v>
      </c>
      <c r="H940" s="1" t="s">
        <v>29</v>
      </c>
      <c r="I940">
        <v>1</v>
      </c>
      <c r="J940" s="1" t="str">
        <f>+VLOOKUP(bloques1a3[[#This Row],[respuesta]],respuestas.emociones[],2,0)</f>
        <v>enojo</v>
      </c>
      <c r="K940" s="1">
        <f>+VLOOKUP(bloques1a3[[#This Row],[niño]],BD.niños[[Código]:[edad]],5,0)</f>
        <v>10</v>
      </c>
      <c r="L940" s="1">
        <f>+IF(bloques1a3[[#This Row],[correcta]]=bloques1a3[[#This Row],[respuesta]],1,0)</f>
        <v>1</v>
      </c>
      <c r="M940" s="1">
        <f>+IF(bloques1a3[[#This Row],[Sexo]]="F",1,0)</f>
        <v>1</v>
      </c>
    </row>
    <row r="941" spans="1:13" x14ac:dyDescent="0.55000000000000004">
      <c r="A941">
        <v>30</v>
      </c>
      <c r="B941" s="1" t="s">
        <v>410</v>
      </c>
      <c r="C941" s="1" t="s">
        <v>3</v>
      </c>
      <c r="D941">
        <v>4</v>
      </c>
      <c r="E941" s="1" t="s">
        <v>78</v>
      </c>
      <c r="F941">
        <v>4</v>
      </c>
      <c r="G941" s="1" t="s">
        <v>375</v>
      </c>
      <c r="H941" s="1" t="s">
        <v>28</v>
      </c>
      <c r="I941">
        <v>1</v>
      </c>
      <c r="J941" s="1" t="str">
        <f>+VLOOKUP(bloques1a3[[#This Row],[respuesta]],respuestas.emociones[],2,0)</f>
        <v>enojo</v>
      </c>
      <c r="K941" s="1">
        <f>+VLOOKUP(bloques1a3[[#This Row],[niño]],BD.niños[[Código]:[edad]],5,0)</f>
        <v>6</v>
      </c>
      <c r="L941" s="1">
        <f>+IF(bloques1a3[[#This Row],[correcta]]=bloques1a3[[#This Row],[respuesta]],1,0)</f>
        <v>1</v>
      </c>
      <c r="M941" s="1">
        <f>+IF(bloques1a3[[#This Row],[Sexo]]="F",1,0)</f>
        <v>0</v>
      </c>
    </row>
    <row r="942" spans="1:13" x14ac:dyDescent="0.55000000000000004">
      <c r="A942">
        <v>30</v>
      </c>
      <c r="B942" s="1" t="s">
        <v>410</v>
      </c>
      <c r="C942" s="1" t="s">
        <v>3</v>
      </c>
      <c r="D942">
        <v>4</v>
      </c>
      <c r="E942" s="1" t="s">
        <v>82</v>
      </c>
      <c r="F942">
        <v>1</v>
      </c>
      <c r="G942" s="1" t="s">
        <v>375</v>
      </c>
      <c r="H942" s="1" t="s">
        <v>29</v>
      </c>
      <c r="I942">
        <v>1</v>
      </c>
      <c r="J942" s="1" t="str">
        <f>+VLOOKUP(bloques1a3[[#This Row],[respuesta]],respuestas.emociones[],2,0)</f>
        <v>neutra</v>
      </c>
      <c r="K942" s="1">
        <f>+VLOOKUP(bloques1a3[[#This Row],[niño]],BD.niños[[Código]:[edad]],5,0)</f>
        <v>6</v>
      </c>
      <c r="L942" s="1">
        <f>+IF(bloques1a3[[#This Row],[correcta]]=bloques1a3[[#This Row],[respuesta]],1,0)</f>
        <v>0</v>
      </c>
      <c r="M942" s="1">
        <f>+IF(bloques1a3[[#This Row],[Sexo]]="F",1,0)</f>
        <v>1</v>
      </c>
    </row>
    <row r="943" spans="1:13" x14ac:dyDescent="0.55000000000000004">
      <c r="A943">
        <v>30</v>
      </c>
      <c r="B943" s="1" t="s">
        <v>410</v>
      </c>
      <c r="C943" s="1" t="s">
        <v>3</v>
      </c>
      <c r="D943">
        <v>4</v>
      </c>
      <c r="E943" s="1" t="s">
        <v>85</v>
      </c>
      <c r="F943">
        <v>4</v>
      </c>
      <c r="G943" s="1" t="s">
        <v>375</v>
      </c>
      <c r="H943" s="1" t="s">
        <v>28</v>
      </c>
      <c r="I943">
        <v>1</v>
      </c>
      <c r="J943" s="1" t="str">
        <f>+VLOOKUP(bloques1a3[[#This Row],[respuesta]],respuestas.emociones[],2,0)</f>
        <v>enojo</v>
      </c>
      <c r="K943" s="1">
        <f>+VLOOKUP(bloques1a3[[#This Row],[niño]],BD.niños[[Código]:[edad]],5,0)</f>
        <v>6</v>
      </c>
      <c r="L943" s="1">
        <f>+IF(bloques1a3[[#This Row],[correcta]]=bloques1a3[[#This Row],[respuesta]],1,0)</f>
        <v>1</v>
      </c>
      <c r="M943" s="1">
        <f>+IF(bloques1a3[[#This Row],[Sexo]]="F",1,0)</f>
        <v>0</v>
      </c>
    </row>
    <row r="944" spans="1:13" x14ac:dyDescent="0.55000000000000004">
      <c r="A944">
        <v>30</v>
      </c>
      <c r="B944" s="1" t="s">
        <v>410</v>
      </c>
      <c r="C944" s="1" t="s">
        <v>3</v>
      </c>
      <c r="D944">
        <v>4</v>
      </c>
      <c r="E944" s="1" t="s">
        <v>184</v>
      </c>
      <c r="F944">
        <v>4</v>
      </c>
      <c r="G944" s="1" t="s">
        <v>376</v>
      </c>
      <c r="H944" s="1" t="s">
        <v>28</v>
      </c>
      <c r="I944">
        <v>1</v>
      </c>
      <c r="J944" s="1" t="str">
        <f>+VLOOKUP(bloques1a3[[#This Row],[respuesta]],respuestas.emociones[],2,0)</f>
        <v>enojo</v>
      </c>
      <c r="K944" s="1">
        <f>+VLOOKUP(bloques1a3[[#This Row],[niño]],BD.niños[[Código]:[edad]],5,0)</f>
        <v>7</v>
      </c>
      <c r="L944" s="1">
        <f>+IF(bloques1a3[[#This Row],[correcta]]=bloques1a3[[#This Row],[respuesta]],1,0)</f>
        <v>1</v>
      </c>
      <c r="M944" s="1">
        <f>+IF(bloques1a3[[#This Row],[Sexo]]="F",1,0)</f>
        <v>0</v>
      </c>
    </row>
    <row r="945" spans="1:13" x14ac:dyDescent="0.55000000000000004">
      <c r="A945">
        <v>30</v>
      </c>
      <c r="B945" s="1" t="s">
        <v>410</v>
      </c>
      <c r="C945" s="1" t="s">
        <v>3</v>
      </c>
      <c r="D945">
        <v>4</v>
      </c>
      <c r="E945" s="1" t="s">
        <v>187</v>
      </c>
      <c r="F945">
        <v>4</v>
      </c>
      <c r="G945" s="1" t="s">
        <v>376</v>
      </c>
      <c r="H945" s="1" t="s">
        <v>29</v>
      </c>
      <c r="I945">
        <v>1</v>
      </c>
      <c r="J945" s="1" t="str">
        <f>+VLOOKUP(bloques1a3[[#This Row],[respuesta]],respuestas.emociones[],2,0)</f>
        <v>enojo</v>
      </c>
      <c r="K945" s="1">
        <f>+VLOOKUP(bloques1a3[[#This Row],[niño]],BD.niños[[Código]:[edad]],5,0)</f>
        <v>8</v>
      </c>
      <c r="L945" s="1">
        <f>+IF(bloques1a3[[#This Row],[correcta]]=bloques1a3[[#This Row],[respuesta]],1,0)</f>
        <v>1</v>
      </c>
      <c r="M945" s="1">
        <f>+IF(bloques1a3[[#This Row],[Sexo]]="F",1,0)</f>
        <v>1</v>
      </c>
    </row>
    <row r="946" spans="1:13" x14ac:dyDescent="0.55000000000000004">
      <c r="A946">
        <v>30</v>
      </c>
      <c r="B946" s="1" t="s">
        <v>410</v>
      </c>
      <c r="C946" s="1" t="s">
        <v>3</v>
      </c>
      <c r="D946">
        <v>4</v>
      </c>
      <c r="E946" s="1" t="s">
        <v>192</v>
      </c>
      <c r="F946">
        <v>4</v>
      </c>
      <c r="G946" s="1" t="s">
        <v>376</v>
      </c>
      <c r="H946" s="1" t="s">
        <v>28</v>
      </c>
      <c r="I946">
        <v>1</v>
      </c>
      <c r="J946" s="1" t="str">
        <f>+VLOOKUP(bloques1a3[[#This Row],[respuesta]],respuestas.emociones[],2,0)</f>
        <v>enojo</v>
      </c>
      <c r="K946" s="1">
        <f>+VLOOKUP(bloques1a3[[#This Row],[niño]],BD.niños[[Código]:[edad]],5,0)</f>
        <v>7</v>
      </c>
      <c r="L946" s="1">
        <f>+IF(bloques1a3[[#This Row],[correcta]]=bloques1a3[[#This Row],[respuesta]],1,0)</f>
        <v>1</v>
      </c>
      <c r="M946" s="1">
        <f>+IF(bloques1a3[[#This Row],[Sexo]]="F",1,0)</f>
        <v>0</v>
      </c>
    </row>
    <row r="947" spans="1:13" x14ac:dyDescent="0.55000000000000004">
      <c r="A947">
        <v>30</v>
      </c>
      <c r="B947" s="1" t="s">
        <v>410</v>
      </c>
      <c r="C947" s="1" t="s">
        <v>3</v>
      </c>
      <c r="D947">
        <v>4</v>
      </c>
      <c r="E947" s="1" t="s">
        <v>195</v>
      </c>
      <c r="F947">
        <v>4</v>
      </c>
      <c r="G947" s="1" t="s">
        <v>377</v>
      </c>
      <c r="H947" s="1" t="s">
        <v>28</v>
      </c>
      <c r="I947">
        <v>1</v>
      </c>
      <c r="J947" s="1" t="str">
        <f>+VLOOKUP(bloques1a3[[#This Row],[respuesta]],respuestas.emociones[],2,0)</f>
        <v>enojo</v>
      </c>
      <c r="K947" s="1">
        <f>+VLOOKUP(bloques1a3[[#This Row],[niño]],BD.niños[[Código]:[edad]],5,0)</f>
        <v>10</v>
      </c>
      <c r="L947" s="1">
        <f>+IF(bloques1a3[[#This Row],[correcta]]=bloques1a3[[#This Row],[respuesta]],1,0)</f>
        <v>1</v>
      </c>
      <c r="M947" s="1">
        <f>+IF(bloques1a3[[#This Row],[Sexo]]="F",1,0)</f>
        <v>0</v>
      </c>
    </row>
    <row r="948" spans="1:13" x14ac:dyDescent="0.55000000000000004">
      <c r="A948">
        <v>30</v>
      </c>
      <c r="B948" s="1" t="s">
        <v>410</v>
      </c>
      <c r="C948" s="1" t="s">
        <v>3</v>
      </c>
      <c r="D948">
        <v>4</v>
      </c>
      <c r="E948" s="1" t="s">
        <v>199</v>
      </c>
      <c r="F948">
        <v>4</v>
      </c>
      <c r="G948" s="1" t="s">
        <v>377</v>
      </c>
      <c r="H948" s="1" t="s">
        <v>28</v>
      </c>
      <c r="I948">
        <v>1</v>
      </c>
      <c r="J948" s="1" t="str">
        <f>+VLOOKUP(bloques1a3[[#This Row],[respuesta]],respuestas.emociones[],2,0)</f>
        <v>enojo</v>
      </c>
      <c r="K948" s="1">
        <f>+VLOOKUP(bloques1a3[[#This Row],[niño]],BD.niños[[Código]:[edad]],5,0)</f>
        <v>9</v>
      </c>
      <c r="L948" s="1">
        <f>+IF(bloques1a3[[#This Row],[correcta]]=bloques1a3[[#This Row],[respuesta]],1,0)</f>
        <v>1</v>
      </c>
      <c r="M948" s="1">
        <f>+IF(bloques1a3[[#This Row],[Sexo]]="F",1,0)</f>
        <v>0</v>
      </c>
    </row>
    <row r="949" spans="1:13" x14ac:dyDescent="0.55000000000000004">
      <c r="A949">
        <v>30</v>
      </c>
      <c r="B949" s="1" t="s">
        <v>410</v>
      </c>
      <c r="C949" s="1" t="s">
        <v>3</v>
      </c>
      <c r="D949">
        <v>4</v>
      </c>
      <c r="E949" s="1" t="s">
        <v>203</v>
      </c>
      <c r="F949">
        <v>4</v>
      </c>
      <c r="G949" s="1" t="s">
        <v>377</v>
      </c>
      <c r="H949" s="1" t="s">
        <v>29</v>
      </c>
      <c r="I949">
        <v>1</v>
      </c>
      <c r="J949" s="1" t="str">
        <f>+VLOOKUP(bloques1a3[[#This Row],[respuesta]],respuestas.emociones[],2,0)</f>
        <v>enojo</v>
      </c>
      <c r="K949" s="1">
        <f>+VLOOKUP(bloques1a3[[#This Row],[niño]],BD.niños[[Código]:[edad]],5,0)</f>
        <v>9</v>
      </c>
      <c r="L949" s="1">
        <f>+IF(bloques1a3[[#This Row],[correcta]]=bloques1a3[[#This Row],[respuesta]],1,0)</f>
        <v>1</v>
      </c>
      <c r="M949" s="1">
        <f>+IF(bloques1a3[[#This Row],[Sexo]]="F",1,0)</f>
        <v>1</v>
      </c>
    </row>
    <row r="950" spans="1:13" x14ac:dyDescent="0.55000000000000004">
      <c r="A950">
        <v>30</v>
      </c>
      <c r="B950" s="1" t="s">
        <v>410</v>
      </c>
      <c r="C950" s="1" t="s">
        <v>3</v>
      </c>
      <c r="D950">
        <v>4</v>
      </c>
      <c r="E950" s="1" t="s">
        <v>206</v>
      </c>
      <c r="F950">
        <v>4</v>
      </c>
      <c r="G950" s="1" t="s">
        <v>377</v>
      </c>
      <c r="H950" s="1" t="s">
        <v>29</v>
      </c>
      <c r="I950">
        <v>1</v>
      </c>
      <c r="J950" s="1" t="str">
        <f>+VLOOKUP(bloques1a3[[#This Row],[respuesta]],respuestas.emociones[],2,0)</f>
        <v>enojo</v>
      </c>
      <c r="K950" s="1">
        <f>+VLOOKUP(bloques1a3[[#This Row],[niño]],BD.niños[[Código]:[edad]],5,0)</f>
        <v>10</v>
      </c>
      <c r="L950" s="1">
        <f>+IF(bloques1a3[[#This Row],[correcta]]=bloques1a3[[#This Row],[respuesta]],1,0)</f>
        <v>1</v>
      </c>
      <c r="M950" s="1">
        <f>+IF(bloques1a3[[#This Row],[Sexo]]="F",1,0)</f>
        <v>1</v>
      </c>
    </row>
    <row r="951" spans="1:13" x14ac:dyDescent="0.55000000000000004">
      <c r="A951">
        <v>30</v>
      </c>
      <c r="B951" s="1" t="s">
        <v>410</v>
      </c>
      <c r="C951" s="1" t="s">
        <v>3</v>
      </c>
      <c r="D951">
        <v>4</v>
      </c>
      <c r="E951" s="1" t="s">
        <v>210</v>
      </c>
      <c r="F951">
        <v>4</v>
      </c>
      <c r="G951" s="1" t="s">
        <v>376</v>
      </c>
      <c r="H951" s="1" t="s">
        <v>28</v>
      </c>
      <c r="I951">
        <v>1</v>
      </c>
      <c r="J951" s="1" t="str">
        <f>+VLOOKUP(bloques1a3[[#This Row],[respuesta]],respuestas.emociones[],2,0)</f>
        <v>enojo</v>
      </c>
      <c r="K951" s="1">
        <f>+VLOOKUP(bloques1a3[[#This Row],[niño]],BD.niños[[Código]:[edad]],5,0)</f>
        <v>7</v>
      </c>
      <c r="L951" s="1">
        <f>+IF(bloques1a3[[#This Row],[correcta]]=bloques1a3[[#This Row],[respuesta]],1,0)</f>
        <v>1</v>
      </c>
      <c r="M951" s="1">
        <f>+IF(bloques1a3[[#This Row],[Sexo]]="F",1,0)</f>
        <v>0</v>
      </c>
    </row>
    <row r="952" spans="1:13" x14ac:dyDescent="0.55000000000000004">
      <c r="A952">
        <v>30</v>
      </c>
      <c r="B952" s="1" t="s">
        <v>410</v>
      </c>
      <c r="C952" s="1" t="s">
        <v>3</v>
      </c>
      <c r="D952">
        <v>4</v>
      </c>
      <c r="E952" s="1" t="s">
        <v>274</v>
      </c>
      <c r="F952">
        <v>3</v>
      </c>
      <c r="G952" s="1" t="s">
        <v>375</v>
      </c>
      <c r="H952" s="1" t="s">
        <v>28</v>
      </c>
      <c r="I952">
        <v>1</v>
      </c>
      <c r="J952" s="1" t="str">
        <f>+VLOOKUP(bloques1a3[[#This Row],[respuesta]],respuestas.emociones[],2,0)</f>
        <v>tristeza</v>
      </c>
      <c r="K952" s="1">
        <f>+VLOOKUP(bloques1a3[[#This Row],[niño]],BD.niños[[Código]:[edad]],5,0)</f>
        <v>6</v>
      </c>
      <c r="L952" s="1">
        <f>+IF(bloques1a3[[#This Row],[correcta]]=bloques1a3[[#This Row],[respuesta]],1,0)</f>
        <v>0</v>
      </c>
      <c r="M952" s="1">
        <f>+IF(bloques1a3[[#This Row],[Sexo]]="F",1,0)</f>
        <v>0</v>
      </c>
    </row>
    <row r="953" spans="1:13" x14ac:dyDescent="0.55000000000000004">
      <c r="A953">
        <v>30</v>
      </c>
      <c r="B953" s="1" t="s">
        <v>410</v>
      </c>
      <c r="C953" s="1" t="s">
        <v>3</v>
      </c>
      <c r="D953">
        <v>4</v>
      </c>
      <c r="E953" s="1" t="s">
        <v>276</v>
      </c>
      <c r="F953">
        <v>4</v>
      </c>
      <c r="G953" s="1" t="s">
        <v>375</v>
      </c>
      <c r="H953" s="1" t="s">
        <v>28</v>
      </c>
      <c r="I953">
        <v>1</v>
      </c>
      <c r="J953" s="1" t="str">
        <f>+VLOOKUP(bloques1a3[[#This Row],[respuesta]],respuestas.emociones[],2,0)</f>
        <v>enojo</v>
      </c>
      <c r="K953" s="1">
        <f>+VLOOKUP(bloques1a3[[#This Row],[niño]],BD.niños[[Código]:[edad]],5,0)</f>
        <v>6</v>
      </c>
      <c r="L953" s="1">
        <f>+IF(bloques1a3[[#This Row],[correcta]]=bloques1a3[[#This Row],[respuesta]],1,0)</f>
        <v>1</v>
      </c>
      <c r="M953" s="1">
        <f>+IF(bloques1a3[[#This Row],[Sexo]]="F",1,0)</f>
        <v>0</v>
      </c>
    </row>
    <row r="954" spans="1:13" x14ac:dyDescent="0.55000000000000004">
      <c r="A954">
        <v>30</v>
      </c>
      <c r="B954" s="1" t="s">
        <v>410</v>
      </c>
      <c r="C954" s="1" t="s">
        <v>3</v>
      </c>
      <c r="D954">
        <v>4</v>
      </c>
      <c r="E954" s="1" t="s">
        <v>279</v>
      </c>
      <c r="F954">
        <v>3</v>
      </c>
      <c r="G954" s="1" t="s">
        <v>376</v>
      </c>
      <c r="H954" s="1" t="s">
        <v>29</v>
      </c>
      <c r="I954">
        <v>1</v>
      </c>
      <c r="J954" s="1" t="str">
        <f>+VLOOKUP(bloques1a3[[#This Row],[respuesta]],respuestas.emociones[],2,0)</f>
        <v>tristeza</v>
      </c>
      <c r="K954" s="1">
        <f>+VLOOKUP(bloques1a3[[#This Row],[niño]],BD.niños[[Código]:[edad]],5,0)</f>
        <v>7</v>
      </c>
      <c r="L954" s="1">
        <f>+IF(bloques1a3[[#This Row],[correcta]]=bloques1a3[[#This Row],[respuesta]],1,0)</f>
        <v>0</v>
      </c>
      <c r="M954" s="1">
        <f>+IF(bloques1a3[[#This Row],[Sexo]]="F",1,0)</f>
        <v>1</v>
      </c>
    </row>
    <row r="955" spans="1:13" x14ac:dyDescent="0.55000000000000004">
      <c r="A955">
        <v>30</v>
      </c>
      <c r="B955" s="1" t="s">
        <v>410</v>
      </c>
      <c r="C955" s="1" t="s">
        <v>3</v>
      </c>
      <c r="D955">
        <v>4</v>
      </c>
      <c r="E955" s="1" t="s">
        <v>282</v>
      </c>
      <c r="F955">
        <v>4</v>
      </c>
      <c r="G955" s="1" t="s">
        <v>375</v>
      </c>
      <c r="H955" s="1" t="s">
        <v>29</v>
      </c>
      <c r="I955">
        <v>1</v>
      </c>
      <c r="J955" s="1" t="str">
        <f>+VLOOKUP(bloques1a3[[#This Row],[respuesta]],respuestas.emociones[],2,0)</f>
        <v>enojo</v>
      </c>
      <c r="K955" s="1">
        <f>+VLOOKUP(bloques1a3[[#This Row],[niño]],BD.niños[[Código]:[edad]],5,0)</f>
        <v>5</v>
      </c>
      <c r="L955" s="1">
        <f>+IF(bloques1a3[[#This Row],[correcta]]=bloques1a3[[#This Row],[respuesta]],1,0)</f>
        <v>1</v>
      </c>
      <c r="M955" s="1">
        <f>+IF(bloques1a3[[#This Row],[Sexo]]="F",1,0)</f>
        <v>1</v>
      </c>
    </row>
    <row r="956" spans="1:13" x14ac:dyDescent="0.55000000000000004">
      <c r="A956">
        <v>30</v>
      </c>
      <c r="B956" s="1" t="s">
        <v>410</v>
      </c>
      <c r="C956" s="1" t="s">
        <v>3</v>
      </c>
      <c r="D956">
        <v>4</v>
      </c>
      <c r="E956" s="1" t="s">
        <v>352</v>
      </c>
      <c r="F956">
        <v>4</v>
      </c>
      <c r="G956" s="1" t="s">
        <v>376</v>
      </c>
      <c r="H956" s="1" t="s">
        <v>29</v>
      </c>
      <c r="I956">
        <v>1</v>
      </c>
      <c r="J956" s="1" t="str">
        <f>+VLOOKUP(bloques1a3[[#This Row],[respuesta]],respuestas.emociones[],2,0)</f>
        <v>enojo</v>
      </c>
      <c r="K956" s="1">
        <f>+VLOOKUP(bloques1a3[[#This Row],[niño]],BD.niños[[Código]:[edad]],5,0)</f>
        <v>8</v>
      </c>
      <c r="L956" s="1">
        <f>+IF(bloques1a3[[#This Row],[correcta]]=bloques1a3[[#This Row],[respuesta]],1,0)</f>
        <v>1</v>
      </c>
      <c r="M956" s="1">
        <f>+IF(bloques1a3[[#This Row],[Sexo]]="F",1,0)</f>
        <v>1</v>
      </c>
    </row>
    <row r="957" spans="1:13" x14ac:dyDescent="0.55000000000000004">
      <c r="A957">
        <v>30</v>
      </c>
      <c r="B957" s="1" t="s">
        <v>410</v>
      </c>
      <c r="C957" s="1" t="s">
        <v>3</v>
      </c>
      <c r="D957">
        <v>4</v>
      </c>
      <c r="E957" s="1" t="s">
        <v>357</v>
      </c>
      <c r="F957">
        <v>4</v>
      </c>
      <c r="G957" s="1" t="s">
        <v>376</v>
      </c>
      <c r="H957" s="1" t="s">
        <v>28</v>
      </c>
      <c r="I957">
        <v>1</v>
      </c>
      <c r="J957" s="1" t="str">
        <f>+VLOOKUP(bloques1a3[[#This Row],[respuesta]],respuestas.emociones[],2,0)</f>
        <v>enojo</v>
      </c>
      <c r="K957" s="1">
        <f>+VLOOKUP(bloques1a3[[#This Row],[niño]],BD.niños[[Código]:[edad]],5,0)</f>
        <v>7</v>
      </c>
      <c r="L957" s="1">
        <f>+IF(bloques1a3[[#This Row],[correcta]]=bloques1a3[[#This Row],[respuesta]],1,0)</f>
        <v>1</v>
      </c>
      <c r="M957" s="1">
        <f>+IF(bloques1a3[[#This Row],[Sexo]]="F",1,0)</f>
        <v>0</v>
      </c>
    </row>
    <row r="958" spans="1:13" x14ac:dyDescent="0.55000000000000004">
      <c r="A958">
        <v>30</v>
      </c>
      <c r="B958" s="1" t="s">
        <v>410</v>
      </c>
      <c r="C958" s="1" t="s">
        <v>3</v>
      </c>
      <c r="D958">
        <v>4</v>
      </c>
      <c r="E958" s="1" t="s">
        <v>360</v>
      </c>
      <c r="F958">
        <v>4</v>
      </c>
      <c r="G958" s="1" t="s">
        <v>377</v>
      </c>
      <c r="H958" s="1" t="s">
        <v>28</v>
      </c>
      <c r="I958">
        <v>1</v>
      </c>
      <c r="J958" s="1" t="str">
        <f>+VLOOKUP(bloques1a3[[#This Row],[respuesta]],respuestas.emociones[],2,0)</f>
        <v>enojo</v>
      </c>
      <c r="K958" s="1">
        <f>+VLOOKUP(bloques1a3[[#This Row],[niño]],BD.niños[[Código]:[edad]],5,0)</f>
        <v>9</v>
      </c>
      <c r="L958" s="1">
        <f>+IF(bloques1a3[[#This Row],[correcta]]=bloques1a3[[#This Row],[respuesta]],1,0)</f>
        <v>1</v>
      </c>
      <c r="M958" s="1">
        <f>+IF(bloques1a3[[#This Row],[Sexo]]="F",1,0)</f>
        <v>0</v>
      </c>
    </row>
    <row r="959" spans="1:13" x14ac:dyDescent="0.55000000000000004">
      <c r="A959">
        <v>30</v>
      </c>
      <c r="B959" s="1" t="s">
        <v>410</v>
      </c>
      <c r="C959" s="1" t="s">
        <v>3</v>
      </c>
      <c r="D959">
        <v>4</v>
      </c>
      <c r="E959" s="1" t="s">
        <v>364</v>
      </c>
      <c r="F959">
        <v>4</v>
      </c>
      <c r="G959" s="1" t="s">
        <v>377</v>
      </c>
      <c r="H959" s="1" t="s">
        <v>28</v>
      </c>
      <c r="I959">
        <v>1</v>
      </c>
      <c r="J959" s="1" t="str">
        <f>+VLOOKUP(bloques1a3[[#This Row],[respuesta]],respuestas.emociones[],2,0)</f>
        <v>enojo</v>
      </c>
      <c r="K959" s="1">
        <f>+VLOOKUP(bloques1a3[[#This Row],[niño]],BD.niños[[Código]:[edad]],5,0)</f>
        <v>10</v>
      </c>
      <c r="L959" s="1">
        <f>+IF(bloques1a3[[#This Row],[correcta]]=bloques1a3[[#This Row],[respuesta]],1,0)</f>
        <v>1</v>
      </c>
      <c r="M959" s="1">
        <f>+IF(bloques1a3[[#This Row],[Sexo]]="F",1,0)</f>
        <v>0</v>
      </c>
    </row>
    <row r="960" spans="1:13" x14ac:dyDescent="0.55000000000000004">
      <c r="A960">
        <v>30</v>
      </c>
      <c r="B960" s="1" t="s">
        <v>410</v>
      </c>
      <c r="C960" s="1" t="s">
        <v>3</v>
      </c>
      <c r="D960">
        <v>4</v>
      </c>
      <c r="E960" s="1" t="s">
        <v>368</v>
      </c>
      <c r="F960">
        <v>4</v>
      </c>
      <c r="G960" s="1" t="s">
        <v>377</v>
      </c>
      <c r="H960" s="1" t="s">
        <v>28</v>
      </c>
      <c r="I960">
        <v>1</v>
      </c>
      <c r="J960" s="1" t="str">
        <f>+VLOOKUP(bloques1a3[[#This Row],[respuesta]],respuestas.emociones[],2,0)</f>
        <v>enojo</v>
      </c>
      <c r="K960" s="1">
        <f>+VLOOKUP(bloques1a3[[#This Row],[niño]],BD.niños[[Código]:[edad]],5,0)</f>
        <v>11</v>
      </c>
      <c r="L960" s="1">
        <f>+IF(bloques1a3[[#This Row],[correcta]]=bloques1a3[[#This Row],[respuesta]],1,0)</f>
        <v>1</v>
      </c>
      <c r="M960" s="1">
        <f>+IF(bloques1a3[[#This Row],[Sexo]]="F",1,0)</f>
        <v>0</v>
      </c>
    </row>
    <row r="961" spans="1:13" x14ac:dyDescent="0.55000000000000004">
      <c r="A961">
        <v>30</v>
      </c>
      <c r="B961" s="1" t="s">
        <v>410</v>
      </c>
      <c r="C961" s="1" t="s">
        <v>3</v>
      </c>
      <c r="D961">
        <v>4</v>
      </c>
      <c r="E961" s="1" t="s">
        <v>371</v>
      </c>
      <c r="F961">
        <v>4</v>
      </c>
      <c r="G961" s="1" t="s">
        <v>377</v>
      </c>
      <c r="H961" s="1" t="s">
        <v>29</v>
      </c>
      <c r="I961">
        <v>1</v>
      </c>
      <c r="J961" s="1" t="str">
        <f>+VLOOKUP(bloques1a3[[#This Row],[respuesta]],respuestas.emociones[],2,0)</f>
        <v>enojo</v>
      </c>
      <c r="K961" s="1">
        <f>+VLOOKUP(bloques1a3[[#This Row],[niño]],BD.niños[[Código]:[edad]],5,0)</f>
        <v>9</v>
      </c>
      <c r="L961" s="1">
        <f>+IF(bloques1a3[[#This Row],[correcta]]=bloques1a3[[#This Row],[respuesta]],1,0)</f>
        <v>1</v>
      </c>
      <c r="M961" s="1">
        <f>+IF(bloques1a3[[#This Row],[Sexo]]="F",1,0)</f>
        <v>1</v>
      </c>
    </row>
    <row r="962" spans="1:13" x14ac:dyDescent="0.55000000000000004">
      <c r="A962">
        <v>31</v>
      </c>
      <c r="B962" s="1" t="s">
        <v>411</v>
      </c>
      <c r="C962" s="1" t="s">
        <v>2</v>
      </c>
      <c r="D962">
        <v>1</v>
      </c>
      <c r="E962" s="1" t="s">
        <v>36</v>
      </c>
      <c r="F962">
        <v>1</v>
      </c>
      <c r="G962" s="1" t="s">
        <v>375</v>
      </c>
      <c r="H962" s="1" t="s">
        <v>28</v>
      </c>
      <c r="I962">
        <v>1</v>
      </c>
      <c r="J962" s="1" t="str">
        <f>+VLOOKUP(bloques1a3[[#This Row],[respuesta]],respuestas.emociones[],2,0)</f>
        <v>neutra</v>
      </c>
      <c r="K962" s="1">
        <f>+VLOOKUP(bloques1a3[[#This Row],[niño]],BD.niños[[Código]:[edad]],5,0)</f>
        <v>5</v>
      </c>
      <c r="L962" s="1">
        <f>+IF(bloques1a3[[#This Row],[correcta]]=bloques1a3[[#This Row],[respuesta]],1,0)</f>
        <v>1</v>
      </c>
      <c r="M962" s="1">
        <f>+IF(bloques1a3[[#This Row],[Sexo]]="F",1,0)</f>
        <v>0</v>
      </c>
    </row>
    <row r="963" spans="1:13" x14ac:dyDescent="0.55000000000000004">
      <c r="A963">
        <v>31</v>
      </c>
      <c r="B963" s="1" t="s">
        <v>411</v>
      </c>
      <c r="C963" s="1" t="s">
        <v>2</v>
      </c>
      <c r="D963">
        <v>1</v>
      </c>
      <c r="E963" s="1" t="s">
        <v>40</v>
      </c>
      <c r="F963">
        <v>1</v>
      </c>
      <c r="G963" s="1" t="s">
        <v>376</v>
      </c>
      <c r="H963" s="1" t="s">
        <v>28</v>
      </c>
      <c r="I963">
        <v>1</v>
      </c>
      <c r="J963" s="1" t="str">
        <f>+VLOOKUP(bloques1a3[[#This Row],[respuesta]],respuestas.emociones[],2,0)</f>
        <v>neutra</v>
      </c>
      <c r="K963" s="1">
        <f>+VLOOKUP(bloques1a3[[#This Row],[niño]],BD.niños[[Código]:[edad]],5,0)</f>
        <v>7</v>
      </c>
      <c r="L963" s="1">
        <f>+IF(bloques1a3[[#This Row],[correcta]]=bloques1a3[[#This Row],[respuesta]],1,0)</f>
        <v>1</v>
      </c>
      <c r="M963" s="1">
        <f>+IF(bloques1a3[[#This Row],[Sexo]]="F",1,0)</f>
        <v>0</v>
      </c>
    </row>
    <row r="964" spans="1:13" x14ac:dyDescent="0.55000000000000004">
      <c r="A964">
        <v>31</v>
      </c>
      <c r="B964" s="1" t="s">
        <v>411</v>
      </c>
      <c r="C964" s="1" t="s">
        <v>2</v>
      </c>
      <c r="D964">
        <v>1</v>
      </c>
      <c r="E964" s="1" t="s">
        <v>44</v>
      </c>
      <c r="F964">
        <v>1</v>
      </c>
      <c r="G964" s="1" t="s">
        <v>376</v>
      </c>
      <c r="H964" s="1" t="s">
        <v>29</v>
      </c>
      <c r="I964">
        <v>1</v>
      </c>
      <c r="J964" s="1" t="str">
        <f>+VLOOKUP(bloques1a3[[#This Row],[respuesta]],respuestas.emociones[],2,0)</f>
        <v>neutra</v>
      </c>
      <c r="K964" s="1">
        <f>+VLOOKUP(bloques1a3[[#This Row],[niño]],BD.niños[[Código]:[edad]],5,0)</f>
        <v>7</v>
      </c>
      <c r="L964" s="1">
        <f>+IF(bloques1a3[[#This Row],[correcta]]=bloques1a3[[#This Row],[respuesta]],1,0)</f>
        <v>1</v>
      </c>
      <c r="M964" s="1">
        <f>+IF(bloques1a3[[#This Row],[Sexo]]="F",1,0)</f>
        <v>1</v>
      </c>
    </row>
    <row r="965" spans="1:13" x14ac:dyDescent="0.55000000000000004">
      <c r="A965">
        <v>31</v>
      </c>
      <c r="B965" s="1" t="s">
        <v>411</v>
      </c>
      <c r="C965" s="1" t="s">
        <v>2</v>
      </c>
      <c r="D965">
        <v>1</v>
      </c>
      <c r="E965" s="1" t="s">
        <v>48</v>
      </c>
      <c r="F965">
        <v>6</v>
      </c>
      <c r="G965" s="1" t="s">
        <v>376</v>
      </c>
      <c r="H965" s="1" t="s">
        <v>29</v>
      </c>
      <c r="I965">
        <v>1</v>
      </c>
      <c r="J965" s="1" t="str">
        <f>+VLOOKUP(bloques1a3[[#This Row],[respuesta]],respuestas.emociones[],2,0)</f>
        <v>sorpresa</v>
      </c>
      <c r="K965" s="1">
        <f>+VLOOKUP(bloques1a3[[#This Row],[niño]],BD.niños[[Código]:[edad]],5,0)</f>
        <v>7</v>
      </c>
      <c r="L965" s="1">
        <f>+IF(bloques1a3[[#This Row],[correcta]]=bloques1a3[[#This Row],[respuesta]],1,0)</f>
        <v>0</v>
      </c>
      <c r="M965" s="1">
        <f>+IF(bloques1a3[[#This Row],[Sexo]]="F",1,0)</f>
        <v>1</v>
      </c>
    </row>
    <row r="966" spans="1:13" x14ac:dyDescent="0.55000000000000004">
      <c r="A966">
        <v>31</v>
      </c>
      <c r="B966" s="1" t="s">
        <v>411</v>
      </c>
      <c r="C966" s="1" t="s">
        <v>2</v>
      </c>
      <c r="D966">
        <v>1</v>
      </c>
      <c r="E966" s="1" t="s">
        <v>52</v>
      </c>
      <c r="F966">
        <v>1</v>
      </c>
      <c r="G966" s="1" t="s">
        <v>376</v>
      </c>
      <c r="H966" s="1" t="s">
        <v>29</v>
      </c>
      <c r="I966">
        <v>1</v>
      </c>
      <c r="J966" s="1" t="str">
        <f>+VLOOKUP(bloques1a3[[#This Row],[respuesta]],respuestas.emociones[],2,0)</f>
        <v>neutra</v>
      </c>
      <c r="K966" s="1">
        <f>+VLOOKUP(bloques1a3[[#This Row],[niño]],BD.niños[[Código]:[edad]],5,0)</f>
        <v>7</v>
      </c>
      <c r="L966" s="1">
        <f>+IF(bloques1a3[[#This Row],[correcta]]=bloques1a3[[#This Row],[respuesta]],1,0)</f>
        <v>1</v>
      </c>
      <c r="M966" s="1">
        <f>+IF(bloques1a3[[#This Row],[Sexo]]="F",1,0)</f>
        <v>1</v>
      </c>
    </row>
    <row r="967" spans="1:13" x14ac:dyDescent="0.55000000000000004">
      <c r="A967">
        <v>31</v>
      </c>
      <c r="B967" s="1" t="s">
        <v>411</v>
      </c>
      <c r="C967" s="1" t="s">
        <v>2</v>
      </c>
      <c r="D967">
        <v>1</v>
      </c>
      <c r="E967" s="1" t="s">
        <v>56</v>
      </c>
      <c r="F967">
        <v>1</v>
      </c>
      <c r="G967" s="1" t="s">
        <v>376</v>
      </c>
      <c r="H967" s="1" t="s">
        <v>29</v>
      </c>
      <c r="I967">
        <v>1</v>
      </c>
      <c r="J967" s="1" t="str">
        <f>+VLOOKUP(bloques1a3[[#This Row],[respuesta]],respuestas.emociones[],2,0)</f>
        <v>neutra</v>
      </c>
      <c r="K967" s="1">
        <f>+VLOOKUP(bloques1a3[[#This Row],[niño]],BD.niños[[Código]:[edad]],5,0)</f>
        <v>8</v>
      </c>
      <c r="L967" s="1">
        <f>+IF(bloques1a3[[#This Row],[correcta]]=bloques1a3[[#This Row],[respuesta]],1,0)</f>
        <v>1</v>
      </c>
      <c r="M967" s="1">
        <f>+IF(bloques1a3[[#This Row],[Sexo]]="F",1,0)</f>
        <v>1</v>
      </c>
    </row>
    <row r="968" spans="1:13" x14ac:dyDescent="0.55000000000000004">
      <c r="A968">
        <v>31</v>
      </c>
      <c r="B968" s="1" t="s">
        <v>411</v>
      </c>
      <c r="C968" s="1" t="s">
        <v>2</v>
      </c>
      <c r="D968">
        <v>1</v>
      </c>
      <c r="E968" s="1" t="s">
        <v>60</v>
      </c>
      <c r="F968">
        <v>1</v>
      </c>
      <c r="G968" s="1" t="s">
        <v>377</v>
      </c>
      <c r="H968" s="1" t="s">
        <v>28</v>
      </c>
      <c r="I968">
        <v>1</v>
      </c>
      <c r="J968" s="1" t="str">
        <f>+VLOOKUP(bloques1a3[[#This Row],[respuesta]],respuestas.emociones[],2,0)</f>
        <v>neutra</v>
      </c>
      <c r="K968" s="1">
        <f>+VLOOKUP(bloques1a3[[#This Row],[niño]],BD.niños[[Código]:[edad]],5,0)</f>
        <v>10</v>
      </c>
      <c r="L968" s="1">
        <f>+IF(bloques1a3[[#This Row],[correcta]]=bloques1a3[[#This Row],[respuesta]],1,0)</f>
        <v>1</v>
      </c>
      <c r="M968" s="1">
        <f>+IF(bloques1a3[[#This Row],[Sexo]]="F",1,0)</f>
        <v>0</v>
      </c>
    </row>
    <row r="969" spans="1:13" x14ac:dyDescent="0.55000000000000004">
      <c r="A969">
        <v>31</v>
      </c>
      <c r="B969" s="1" t="s">
        <v>411</v>
      </c>
      <c r="C969" s="1" t="s">
        <v>2</v>
      </c>
      <c r="D969">
        <v>1</v>
      </c>
      <c r="E969" s="1" t="s">
        <v>64</v>
      </c>
      <c r="F969">
        <v>1</v>
      </c>
      <c r="G969" s="1" t="s">
        <v>377</v>
      </c>
      <c r="H969" s="1" t="s">
        <v>29</v>
      </c>
      <c r="I969">
        <v>1</v>
      </c>
      <c r="J969" s="1" t="str">
        <f>+VLOOKUP(bloques1a3[[#This Row],[respuesta]],respuestas.emociones[],2,0)</f>
        <v>neutra</v>
      </c>
      <c r="K969" s="1">
        <f>+VLOOKUP(bloques1a3[[#This Row],[niño]],BD.niños[[Código]:[edad]],5,0)</f>
        <v>9</v>
      </c>
      <c r="L969" s="1">
        <f>+IF(bloques1a3[[#This Row],[correcta]]=bloques1a3[[#This Row],[respuesta]],1,0)</f>
        <v>1</v>
      </c>
      <c r="M969" s="1">
        <f>+IF(bloques1a3[[#This Row],[Sexo]]="F",1,0)</f>
        <v>1</v>
      </c>
    </row>
    <row r="970" spans="1:13" x14ac:dyDescent="0.55000000000000004">
      <c r="A970">
        <v>31</v>
      </c>
      <c r="B970" s="1" t="s">
        <v>411</v>
      </c>
      <c r="C970" s="1" t="s">
        <v>2</v>
      </c>
      <c r="D970">
        <v>1</v>
      </c>
      <c r="E970" s="1" t="s">
        <v>68</v>
      </c>
      <c r="F970">
        <v>1</v>
      </c>
      <c r="G970" s="1" t="s">
        <v>377</v>
      </c>
      <c r="H970" s="1" t="s">
        <v>28</v>
      </c>
      <c r="I970">
        <v>1</v>
      </c>
      <c r="J970" s="1" t="str">
        <f>+VLOOKUP(bloques1a3[[#This Row],[respuesta]],respuestas.emociones[],2,0)</f>
        <v>neutra</v>
      </c>
      <c r="K970" s="1">
        <f>+VLOOKUP(bloques1a3[[#This Row],[niño]],BD.niños[[Código]:[edad]],5,0)</f>
        <v>10</v>
      </c>
      <c r="L970" s="1">
        <f>+IF(bloques1a3[[#This Row],[correcta]]=bloques1a3[[#This Row],[respuesta]],1,0)</f>
        <v>1</v>
      </c>
      <c r="M970" s="1">
        <f>+IF(bloques1a3[[#This Row],[Sexo]]="F",1,0)</f>
        <v>0</v>
      </c>
    </row>
    <row r="971" spans="1:13" x14ac:dyDescent="0.55000000000000004">
      <c r="A971">
        <v>31</v>
      </c>
      <c r="B971" s="1" t="s">
        <v>411</v>
      </c>
      <c r="C971" s="1" t="s">
        <v>2</v>
      </c>
      <c r="D971">
        <v>1</v>
      </c>
      <c r="E971" s="1" t="s">
        <v>72</v>
      </c>
      <c r="F971">
        <v>1</v>
      </c>
      <c r="G971" s="1" t="s">
        <v>377</v>
      </c>
      <c r="H971" s="1" t="s">
        <v>29</v>
      </c>
      <c r="I971">
        <v>1</v>
      </c>
      <c r="J971" s="1" t="str">
        <f>+VLOOKUP(bloques1a3[[#This Row],[respuesta]],respuestas.emociones[],2,0)</f>
        <v>neutra</v>
      </c>
      <c r="K971" s="1">
        <f>+VLOOKUP(bloques1a3[[#This Row],[niño]],BD.niños[[Código]:[edad]],5,0)</f>
        <v>9</v>
      </c>
      <c r="L971" s="1">
        <f>+IF(bloques1a3[[#This Row],[correcta]]=bloques1a3[[#This Row],[respuesta]],1,0)</f>
        <v>1</v>
      </c>
      <c r="M971" s="1">
        <f>+IF(bloques1a3[[#This Row],[Sexo]]="F",1,0)</f>
        <v>1</v>
      </c>
    </row>
    <row r="972" spans="1:13" x14ac:dyDescent="0.55000000000000004">
      <c r="A972">
        <v>31</v>
      </c>
      <c r="B972" s="1" t="s">
        <v>411</v>
      </c>
      <c r="C972" s="1" t="s">
        <v>2</v>
      </c>
      <c r="D972">
        <v>1</v>
      </c>
      <c r="E972" s="1" t="s">
        <v>75</v>
      </c>
      <c r="F972">
        <v>1</v>
      </c>
      <c r="G972" s="1" t="s">
        <v>377</v>
      </c>
      <c r="H972" s="1" t="s">
        <v>29</v>
      </c>
      <c r="I972">
        <v>1</v>
      </c>
      <c r="J972" s="1" t="str">
        <f>+VLOOKUP(bloques1a3[[#This Row],[respuesta]],respuestas.emociones[],2,0)</f>
        <v>neutra</v>
      </c>
      <c r="K972" s="1">
        <f>+VLOOKUP(bloques1a3[[#This Row],[niño]],BD.niños[[Código]:[edad]],5,0)</f>
        <v>10</v>
      </c>
      <c r="L972" s="1">
        <f>+IF(bloques1a3[[#This Row],[correcta]]=bloques1a3[[#This Row],[respuesta]],1,0)</f>
        <v>1</v>
      </c>
      <c r="M972" s="1">
        <f>+IF(bloques1a3[[#This Row],[Sexo]]="F",1,0)</f>
        <v>1</v>
      </c>
    </row>
    <row r="973" spans="1:13" x14ac:dyDescent="0.55000000000000004">
      <c r="A973">
        <v>31</v>
      </c>
      <c r="B973" s="1" t="s">
        <v>411</v>
      </c>
      <c r="C973" s="1" t="s">
        <v>2</v>
      </c>
      <c r="D973">
        <v>1</v>
      </c>
      <c r="E973" s="1" t="s">
        <v>78</v>
      </c>
      <c r="F973">
        <v>1</v>
      </c>
      <c r="G973" s="1" t="s">
        <v>375</v>
      </c>
      <c r="H973" s="1" t="s">
        <v>28</v>
      </c>
      <c r="I973">
        <v>1</v>
      </c>
      <c r="J973" s="1" t="str">
        <f>+VLOOKUP(bloques1a3[[#This Row],[respuesta]],respuestas.emociones[],2,0)</f>
        <v>neutra</v>
      </c>
      <c r="K973" s="1">
        <f>+VLOOKUP(bloques1a3[[#This Row],[niño]],BD.niños[[Código]:[edad]],5,0)</f>
        <v>6</v>
      </c>
      <c r="L973" s="1">
        <f>+IF(bloques1a3[[#This Row],[correcta]]=bloques1a3[[#This Row],[respuesta]],1,0)</f>
        <v>1</v>
      </c>
      <c r="M973" s="1">
        <f>+IF(bloques1a3[[#This Row],[Sexo]]="F",1,0)</f>
        <v>0</v>
      </c>
    </row>
    <row r="974" spans="1:13" x14ac:dyDescent="0.55000000000000004">
      <c r="A974">
        <v>31</v>
      </c>
      <c r="B974" s="1" t="s">
        <v>411</v>
      </c>
      <c r="C974" s="1" t="s">
        <v>2</v>
      </c>
      <c r="D974">
        <v>1</v>
      </c>
      <c r="E974" s="1" t="s">
        <v>82</v>
      </c>
      <c r="F974">
        <v>2</v>
      </c>
      <c r="G974" s="1" t="s">
        <v>375</v>
      </c>
      <c r="H974" s="1" t="s">
        <v>29</v>
      </c>
      <c r="I974">
        <v>1</v>
      </c>
      <c r="J974" s="1" t="str">
        <f>+VLOOKUP(bloques1a3[[#This Row],[respuesta]],respuestas.emociones[],2,0)</f>
        <v>alegria</v>
      </c>
      <c r="K974" s="1">
        <f>+VLOOKUP(bloques1a3[[#This Row],[niño]],BD.niños[[Código]:[edad]],5,0)</f>
        <v>6</v>
      </c>
      <c r="L974" s="1">
        <f>+IF(bloques1a3[[#This Row],[correcta]]=bloques1a3[[#This Row],[respuesta]],1,0)</f>
        <v>0</v>
      </c>
      <c r="M974" s="1">
        <f>+IF(bloques1a3[[#This Row],[Sexo]]="F",1,0)</f>
        <v>1</v>
      </c>
    </row>
    <row r="975" spans="1:13" x14ac:dyDescent="0.55000000000000004">
      <c r="A975">
        <v>31</v>
      </c>
      <c r="B975" s="1" t="s">
        <v>411</v>
      </c>
      <c r="C975" s="1" t="s">
        <v>2</v>
      </c>
      <c r="D975">
        <v>1</v>
      </c>
      <c r="E975" s="1" t="s">
        <v>85</v>
      </c>
      <c r="F975">
        <v>5</v>
      </c>
      <c r="G975" s="1" t="s">
        <v>375</v>
      </c>
      <c r="H975" s="1" t="s">
        <v>28</v>
      </c>
      <c r="I975">
        <v>1</v>
      </c>
      <c r="J975" s="1" t="str">
        <f>+VLOOKUP(bloques1a3[[#This Row],[respuesta]],respuestas.emociones[],2,0)</f>
        <v>miedo</v>
      </c>
      <c r="K975" s="1">
        <f>+VLOOKUP(bloques1a3[[#This Row],[niño]],BD.niños[[Código]:[edad]],5,0)</f>
        <v>6</v>
      </c>
      <c r="L975" s="1">
        <f>+IF(bloques1a3[[#This Row],[correcta]]=bloques1a3[[#This Row],[respuesta]],1,0)</f>
        <v>0</v>
      </c>
      <c r="M975" s="1">
        <f>+IF(bloques1a3[[#This Row],[Sexo]]="F",1,0)</f>
        <v>0</v>
      </c>
    </row>
    <row r="976" spans="1:13" x14ac:dyDescent="0.55000000000000004">
      <c r="A976">
        <v>31</v>
      </c>
      <c r="B976" s="1" t="s">
        <v>411</v>
      </c>
      <c r="C976" s="1" t="s">
        <v>2</v>
      </c>
      <c r="D976">
        <v>1</v>
      </c>
      <c r="E976" s="1" t="s">
        <v>184</v>
      </c>
      <c r="F976">
        <v>1</v>
      </c>
      <c r="G976" s="1" t="s">
        <v>376</v>
      </c>
      <c r="H976" s="1" t="s">
        <v>28</v>
      </c>
      <c r="I976">
        <v>1</v>
      </c>
      <c r="J976" s="1" t="str">
        <f>+VLOOKUP(bloques1a3[[#This Row],[respuesta]],respuestas.emociones[],2,0)</f>
        <v>neutra</v>
      </c>
      <c r="K976" s="1">
        <f>+VLOOKUP(bloques1a3[[#This Row],[niño]],BD.niños[[Código]:[edad]],5,0)</f>
        <v>7</v>
      </c>
      <c r="L976" s="1">
        <f>+IF(bloques1a3[[#This Row],[correcta]]=bloques1a3[[#This Row],[respuesta]],1,0)</f>
        <v>1</v>
      </c>
      <c r="M976" s="1">
        <f>+IF(bloques1a3[[#This Row],[Sexo]]="F",1,0)</f>
        <v>0</v>
      </c>
    </row>
    <row r="977" spans="1:13" x14ac:dyDescent="0.55000000000000004">
      <c r="A977">
        <v>31</v>
      </c>
      <c r="B977" s="1" t="s">
        <v>411</v>
      </c>
      <c r="C977" s="1" t="s">
        <v>2</v>
      </c>
      <c r="D977">
        <v>1</v>
      </c>
      <c r="E977" s="1" t="s">
        <v>187</v>
      </c>
      <c r="F977">
        <v>7</v>
      </c>
      <c r="G977" s="1" t="s">
        <v>376</v>
      </c>
      <c r="H977" s="1" t="s">
        <v>29</v>
      </c>
      <c r="I977">
        <v>1</v>
      </c>
      <c r="J977" s="1" t="str">
        <f>+VLOOKUP(bloques1a3[[#This Row],[respuesta]],respuestas.emociones[],2,0)</f>
        <v>asco</v>
      </c>
      <c r="K977" s="1">
        <f>+VLOOKUP(bloques1a3[[#This Row],[niño]],BD.niños[[Código]:[edad]],5,0)</f>
        <v>8</v>
      </c>
      <c r="L977" s="1">
        <f>+IF(bloques1a3[[#This Row],[correcta]]=bloques1a3[[#This Row],[respuesta]],1,0)</f>
        <v>0</v>
      </c>
      <c r="M977" s="1">
        <f>+IF(bloques1a3[[#This Row],[Sexo]]="F",1,0)</f>
        <v>1</v>
      </c>
    </row>
    <row r="978" spans="1:13" x14ac:dyDescent="0.55000000000000004">
      <c r="A978">
        <v>31</v>
      </c>
      <c r="B978" s="1" t="s">
        <v>411</v>
      </c>
      <c r="C978" s="1" t="s">
        <v>2</v>
      </c>
      <c r="D978">
        <v>1</v>
      </c>
      <c r="E978" s="1" t="s">
        <v>192</v>
      </c>
      <c r="F978">
        <v>1</v>
      </c>
      <c r="G978" s="1" t="s">
        <v>376</v>
      </c>
      <c r="H978" s="1" t="s">
        <v>28</v>
      </c>
      <c r="I978">
        <v>1</v>
      </c>
      <c r="J978" s="1" t="str">
        <f>+VLOOKUP(bloques1a3[[#This Row],[respuesta]],respuestas.emociones[],2,0)</f>
        <v>neutra</v>
      </c>
      <c r="K978" s="1">
        <f>+VLOOKUP(bloques1a3[[#This Row],[niño]],BD.niños[[Código]:[edad]],5,0)</f>
        <v>7</v>
      </c>
      <c r="L978" s="1">
        <f>+IF(bloques1a3[[#This Row],[correcta]]=bloques1a3[[#This Row],[respuesta]],1,0)</f>
        <v>1</v>
      </c>
      <c r="M978" s="1">
        <f>+IF(bloques1a3[[#This Row],[Sexo]]="F",1,0)</f>
        <v>0</v>
      </c>
    </row>
    <row r="979" spans="1:13" x14ac:dyDescent="0.55000000000000004">
      <c r="A979">
        <v>31</v>
      </c>
      <c r="B979" s="1" t="s">
        <v>411</v>
      </c>
      <c r="C979" s="1" t="s">
        <v>2</v>
      </c>
      <c r="D979">
        <v>1</v>
      </c>
      <c r="E979" s="1" t="s">
        <v>195</v>
      </c>
      <c r="F979">
        <v>1</v>
      </c>
      <c r="G979" s="1" t="s">
        <v>377</v>
      </c>
      <c r="H979" s="1" t="s">
        <v>28</v>
      </c>
      <c r="I979">
        <v>1</v>
      </c>
      <c r="J979" s="1" t="str">
        <f>+VLOOKUP(bloques1a3[[#This Row],[respuesta]],respuestas.emociones[],2,0)</f>
        <v>neutra</v>
      </c>
      <c r="K979" s="1">
        <f>+VLOOKUP(bloques1a3[[#This Row],[niño]],BD.niños[[Código]:[edad]],5,0)</f>
        <v>10</v>
      </c>
      <c r="L979" s="1">
        <f>+IF(bloques1a3[[#This Row],[correcta]]=bloques1a3[[#This Row],[respuesta]],1,0)</f>
        <v>1</v>
      </c>
      <c r="M979" s="1">
        <f>+IF(bloques1a3[[#This Row],[Sexo]]="F",1,0)</f>
        <v>0</v>
      </c>
    </row>
    <row r="980" spans="1:13" x14ac:dyDescent="0.55000000000000004">
      <c r="A980">
        <v>31</v>
      </c>
      <c r="B980" s="1" t="s">
        <v>411</v>
      </c>
      <c r="C980" s="1" t="s">
        <v>2</v>
      </c>
      <c r="D980">
        <v>1</v>
      </c>
      <c r="E980" s="1" t="s">
        <v>199</v>
      </c>
      <c r="F980">
        <v>1</v>
      </c>
      <c r="G980" s="1" t="s">
        <v>377</v>
      </c>
      <c r="H980" s="1" t="s">
        <v>28</v>
      </c>
      <c r="I980">
        <v>1</v>
      </c>
      <c r="J980" s="1" t="str">
        <f>+VLOOKUP(bloques1a3[[#This Row],[respuesta]],respuestas.emociones[],2,0)</f>
        <v>neutra</v>
      </c>
      <c r="K980" s="1">
        <f>+VLOOKUP(bloques1a3[[#This Row],[niño]],BD.niños[[Código]:[edad]],5,0)</f>
        <v>9</v>
      </c>
      <c r="L980" s="1">
        <f>+IF(bloques1a3[[#This Row],[correcta]]=bloques1a3[[#This Row],[respuesta]],1,0)</f>
        <v>1</v>
      </c>
      <c r="M980" s="1">
        <f>+IF(bloques1a3[[#This Row],[Sexo]]="F",1,0)</f>
        <v>0</v>
      </c>
    </row>
    <row r="981" spans="1:13" x14ac:dyDescent="0.55000000000000004">
      <c r="A981">
        <v>31</v>
      </c>
      <c r="B981" s="1" t="s">
        <v>411</v>
      </c>
      <c r="C981" s="1" t="s">
        <v>2</v>
      </c>
      <c r="D981">
        <v>1</v>
      </c>
      <c r="E981" s="1" t="s">
        <v>203</v>
      </c>
      <c r="F981">
        <v>1</v>
      </c>
      <c r="G981" s="1" t="s">
        <v>377</v>
      </c>
      <c r="H981" s="1" t="s">
        <v>29</v>
      </c>
      <c r="I981">
        <v>1</v>
      </c>
      <c r="J981" s="1" t="str">
        <f>+VLOOKUP(bloques1a3[[#This Row],[respuesta]],respuestas.emociones[],2,0)</f>
        <v>neutra</v>
      </c>
      <c r="K981" s="1">
        <f>+VLOOKUP(bloques1a3[[#This Row],[niño]],BD.niños[[Código]:[edad]],5,0)</f>
        <v>9</v>
      </c>
      <c r="L981" s="1">
        <f>+IF(bloques1a3[[#This Row],[correcta]]=bloques1a3[[#This Row],[respuesta]],1,0)</f>
        <v>1</v>
      </c>
      <c r="M981" s="1">
        <f>+IF(bloques1a3[[#This Row],[Sexo]]="F",1,0)</f>
        <v>1</v>
      </c>
    </row>
    <row r="982" spans="1:13" x14ac:dyDescent="0.55000000000000004">
      <c r="A982">
        <v>31</v>
      </c>
      <c r="B982" s="1" t="s">
        <v>411</v>
      </c>
      <c r="C982" s="1" t="s">
        <v>2</v>
      </c>
      <c r="D982">
        <v>1</v>
      </c>
      <c r="E982" s="1" t="s">
        <v>206</v>
      </c>
      <c r="F982">
        <v>1</v>
      </c>
      <c r="G982" s="1" t="s">
        <v>377</v>
      </c>
      <c r="H982" s="1" t="s">
        <v>29</v>
      </c>
      <c r="I982">
        <v>1</v>
      </c>
      <c r="J982" s="1" t="str">
        <f>+VLOOKUP(bloques1a3[[#This Row],[respuesta]],respuestas.emociones[],2,0)</f>
        <v>neutra</v>
      </c>
      <c r="K982" s="1">
        <f>+VLOOKUP(bloques1a3[[#This Row],[niño]],BD.niños[[Código]:[edad]],5,0)</f>
        <v>10</v>
      </c>
      <c r="L982" s="1">
        <f>+IF(bloques1a3[[#This Row],[correcta]]=bloques1a3[[#This Row],[respuesta]],1,0)</f>
        <v>1</v>
      </c>
      <c r="M982" s="1">
        <f>+IF(bloques1a3[[#This Row],[Sexo]]="F",1,0)</f>
        <v>1</v>
      </c>
    </row>
    <row r="983" spans="1:13" x14ac:dyDescent="0.55000000000000004">
      <c r="A983">
        <v>31</v>
      </c>
      <c r="B983" s="1" t="s">
        <v>411</v>
      </c>
      <c r="C983" s="1" t="s">
        <v>2</v>
      </c>
      <c r="D983">
        <v>1</v>
      </c>
      <c r="E983" s="1" t="s">
        <v>210</v>
      </c>
      <c r="F983">
        <v>1</v>
      </c>
      <c r="G983" s="1" t="s">
        <v>376</v>
      </c>
      <c r="H983" s="1" t="s">
        <v>28</v>
      </c>
      <c r="I983">
        <v>1</v>
      </c>
      <c r="J983" s="1" t="str">
        <f>+VLOOKUP(bloques1a3[[#This Row],[respuesta]],respuestas.emociones[],2,0)</f>
        <v>neutra</v>
      </c>
      <c r="K983" s="1">
        <f>+VLOOKUP(bloques1a3[[#This Row],[niño]],BD.niños[[Código]:[edad]],5,0)</f>
        <v>7</v>
      </c>
      <c r="L983" s="1">
        <f>+IF(bloques1a3[[#This Row],[correcta]]=bloques1a3[[#This Row],[respuesta]],1,0)</f>
        <v>1</v>
      </c>
      <c r="M983" s="1">
        <f>+IF(bloques1a3[[#This Row],[Sexo]]="F",1,0)</f>
        <v>0</v>
      </c>
    </row>
    <row r="984" spans="1:13" x14ac:dyDescent="0.55000000000000004">
      <c r="A984">
        <v>31</v>
      </c>
      <c r="B984" s="1" t="s">
        <v>411</v>
      </c>
      <c r="C984" s="1" t="s">
        <v>2</v>
      </c>
      <c r="D984">
        <v>1</v>
      </c>
      <c r="E984" s="1" t="s">
        <v>274</v>
      </c>
      <c r="F984">
        <v>1</v>
      </c>
      <c r="G984" s="1" t="s">
        <v>375</v>
      </c>
      <c r="H984" s="1" t="s">
        <v>28</v>
      </c>
      <c r="I984">
        <v>1</v>
      </c>
      <c r="J984" s="1" t="str">
        <f>+VLOOKUP(bloques1a3[[#This Row],[respuesta]],respuestas.emociones[],2,0)</f>
        <v>neutra</v>
      </c>
      <c r="K984" s="1">
        <f>+VLOOKUP(bloques1a3[[#This Row],[niño]],BD.niños[[Código]:[edad]],5,0)</f>
        <v>6</v>
      </c>
      <c r="L984" s="1">
        <f>+IF(bloques1a3[[#This Row],[correcta]]=bloques1a3[[#This Row],[respuesta]],1,0)</f>
        <v>1</v>
      </c>
      <c r="M984" s="1">
        <f>+IF(bloques1a3[[#This Row],[Sexo]]="F",1,0)</f>
        <v>0</v>
      </c>
    </row>
    <row r="985" spans="1:13" x14ac:dyDescent="0.55000000000000004">
      <c r="A985">
        <v>31</v>
      </c>
      <c r="B985" s="1" t="s">
        <v>411</v>
      </c>
      <c r="C985" s="1" t="s">
        <v>2</v>
      </c>
      <c r="D985">
        <v>1</v>
      </c>
      <c r="E985" s="1" t="s">
        <v>276</v>
      </c>
      <c r="F985">
        <v>1</v>
      </c>
      <c r="G985" s="1" t="s">
        <v>375</v>
      </c>
      <c r="H985" s="1" t="s">
        <v>28</v>
      </c>
      <c r="I985">
        <v>1</v>
      </c>
      <c r="J985" s="1" t="str">
        <f>+VLOOKUP(bloques1a3[[#This Row],[respuesta]],respuestas.emociones[],2,0)</f>
        <v>neutra</v>
      </c>
      <c r="K985" s="1">
        <f>+VLOOKUP(bloques1a3[[#This Row],[niño]],BD.niños[[Código]:[edad]],5,0)</f>
        <v>6</v>
      </c>
      <c r="L985" s="1">
        <f>+IF(bloques1a3[[#This Row],[correcta]]=bloques1a3[[#This Row],[respuesta]],1,0)</f>
        <v>1</v>
      </c>
      <c r="M985" s="1">
        <f>+IF(bloques1a3[[#This Row],[Sexo]]="F",1,0)</f>
        <v>0</v>
      </c>
    </row>
    <row r="986" spans="1:13" x14ac:dyDescent="0.55000000000000004">
      <c r="A986">
        <v>31</v>
      </c>
      <c r="B986" s="1" t="s">
        <v>411</v>
      </c>
      <c r="C986" s="1" t="s">
        <v>2</v>
      </c>
      <c r="D986">
        <v>1</v>
      </c>
      <c r="E986" s="1" t="s">
        <v>279</v>
      </c>
      <c r="F986">
        <v>1</v>
      </c>
      <c r="G986" s="1" t="s">
        <v>376</v>
      </c>
      <c r="H986" s="1" t="s">
        <v>29</v>
      </c>
      <c r="I986">
        <v>1</v>
      </c>
      <c r="J986" s="1" t="str">
        <f>+VLOOKUP(bloques1a3[[#This Row],[respuesta]],respuestas.emociones[],2,0)</f>
        <v>neutra</v>
      </c>
      <c r="K986" s="1">
        <f>+VLOOKUP(bloques1a3[[#This Row],[niño]],BD.niños[[Código]:[edad]],5,0)</f>
        <v>7</v>
      </c>
      <c r="L986" s="1">
        <f>+IF(bloques1a3[[#This Row],[correcta]]=bloques1a3[[#This Row],[respuesta]],1,0)</f>
        <v>1</v>
      </c>
      <c r="M986" s="1">
        <f>+IF(bloques1a3[[#This Row],[Sexo]]="F",1,0)</f>
        <v>1</v>
      </c>
    </row>
    <row r="987" spans="1:13" x14ac:dyDescent="0.55000000000000004">
      <c r="A987">
        <v>31</v>
      </c>
      <c r="B987" s="1" t="s">
        <v>411</v>
      </c>
      <c r="C987" s="1" t="s">
        <v>2</v>
      </c>
      <c r="D987">
        <v>1</v>
      </c>
      <c r="E987" s="1" t="s">
        <v>282</v>
      </c>
      <c r="F987">
        <v>1</v>
      </c>
      <c r="G987" s="1" t="s">
        <v>375</v>
      </c>
      <c r="H987" s="1" t="s">
        <v>29</v>
      </c>
      <c r="I987">
        <v>1</v>
      </c>
      <c r="J987" s="1" t="str">
        <f>+VLOOKUP(bloques1a3[[#This Row],[respuesta]],respuestas.emociones[],2,0)</f>
        <v>neutra</v>
      </c>
      <c r="K987" s="1">
        <f>+VLOOKUP(bloques1a3[[#This Row],[niño]],BD.niños[[Código]:[edad]],5,0)</f>
        <v>5</v>
      </c>
      <c r="L987" s="1">
        <f>+IF(bloques1a3[[#This Row],[correcta]]=bloques1a3[[#This Row],[respuesta]],1,0)</f>
        <v>1</v>
      </c>
      <c r="M987" s="1">
        <f>+IF(bloques1a3[[#This Row],[Sexo]]="F",1,0)</f>
        <v>1</v>
      </c>
    </row>
    <row r="988" spans="1:13" x14ac:dyDescent="0.55000000000000004">
      <c r="A988">
        <v>31</v>
      </c>
      <c r="B988" s="1" t="s">
        <v>411</v>
      </c>
      <c r="C988" s="1" t="s">
        <v>2</v>
      </c>
      <c r="D988">
        <v>1</v>
      </c>
      <c r="E988" s="1" t="s">
        <v>352</v>
      </c>
      <c r="F988">
        <v>1</v>
      </c>
      <c r="G988" s="1" t="s">
        <v>376</v>
      </c>
      <c r="H988" s="1" t="s">
        <v>29</v>
      </c>
      <c r="I988">
        <v>1</v>
      </c>
      <c r="J988" s="1" t="str">
        <f>+VLOOKUP(bloques1a3[[#This Row],[respuesta]],respuestas.emociones[],2,0)</f>
        <v>neutra</v>
      </c>
      <c r="K988" s="1">
        <f>+VLOOKUP(bloques1a3[[#This Row],[niño]],BD.niños[[Código]:[edad]],5,0)</f>
        <v>8</v>
      </c>
      <c r="L988" s="1">
        <f>+IF(bloques1a3[[#This Row],[correcta]]=bloques1a3[[#This Row],[respuesta]],1,0)</f>
        <v>1</v>
      </c>
      <c r="M988" s="1">
        <f>+IF(bloques1a3[[#This Row],[Sexo]]="F",1,0)</f>
        <v>1</v>
      </c>
    </row>
    <row r="989" spans="1:13" x14ac:dyDescent="0.55000000000000004">
      <c r="A989">
        <v>31</v>
      </c>
      <c r="B989" s="1" t="s">
        <v>411</v>
      </c>
      <c r="C989" s="1" t="s">
        <v>2</v>
      </c>
      <c r="D989">
        <v>1</v>
      </c>
      <c r="E989" s="1" t="s">
        <v>357</v>
      </c>
      <c r="F989">
        <v>1</v>
      </c>
      <c r="G989" s="1" t="s">
        <v>376</v>
      </c>
      <c r="H989" s="1" t="s">
        <v>28</v>
      </c>
      <c r="I989">
        <v>1</v>
      </c>
      <c r="J989" s="1" t="str">
        <f>+VLOOKUP(bloques1a3[[#This Row],[respuesta]],respuestas.emociones[],2,0)</f>
        <v>neutra</v>
      </c>
      <c r="K989" s="1">
        <f>+VLOOKUP(bloques1a3[[#This Row],[niño]],BD.niños[[Código]:[edad]],5,0)</f>
        <v>7</v>
      </c>
      <c r="L989" s="1">
        <f>+IF(bloques1a3[[#This Row],[correcta]]=bloques1a3[[#This Row],[respuesta]],1,0)</f>
        <v>1</v>
      </c>
      <c r="M989" s="1">
        <f>+IF(bloques1a3[[#This Row],[Sexo]]="F",1,0)</f>
        <v>0</v>
      </c>
    </row>
    <row r="990" spans="1:13" x14ac:dyDescent="0.55000000000000004">
      <c r="A990">
        <v>31</v>
      </c>
      <c r="B990" s="1" t="s">
        <v>411</v>
      </c>
      <c r="C990" s="1" t="s">
        <v>2</v>
      </c>
      <c r="D990">
        <v>1</v>
      </c>
      <c r="E990" s="1" t="s">
        <v>360</v>
      </c>
      <c r="F990">
        <v>1</v>
      </c>
      <c r="G990" s="1" t="s">
        <v>377</v>
      </c>
      <c r="H990" s="1" t="s">
        <v>28</v>
      </c>
      <c r="I990">
        <v>1</v>
      </c>
      <c r="J990" s="1" t="str">
        <f>+VLOOKUP(bloques1a3[[#This Row],[respuesta]],respuestas.emociones[],2,0)</f>
        <v>neutra</v>
      </c>
      <c r="K990" s="1">
        <f>+VLOOKUP(bloques1a3[[#This Row],[niño]],BD.niños[[Código]:[edad]],5,0)</f>
        <v>9</v>
      </c>
      <c r="L990" s="1">
        <f>+IF(bloques1a3[[#This Row],[correcta]]=bloques1a3[[#This Row],[respuesta]],1,0)</f>
        <v>1</v>
      </c>
      <c r="M990" s="1">
        <f>+IF(bloques1a3[[#This Row],[Sexo]]="F",1,0)</f>
        <v>0</v>
      </c>
    </row>
    <row r="991" spans="1:13" x14ac:dyDescent="0.55000000000000004">
      <c r="A991">
        <v>31</v>
      </c>
      <c r="B991" s="1" t="s">
        <v>411</v>
      </c>
      <c r="C991" s="1" t="s">
        <v>2</v>
      </c>
      <c r="D991">
        <v>1</v>
      </c>
      <c r="E991" s="1" t="s">
        <v>364</v>
      </c>
      <c r="F991">
        <v>1</v>
      </c>
      <c r="G991" s="1" t="s">
        <v>377</v>
      </c>
      <c r="H991" s="1" t="s">
        <v>28</v>
      </c>
      <c r="I991">
        <v>1</v>
      </c>
      <c r="J991" s="1" t="str">
        <f>+VLOOKUP(bloques1a3[[#This Row],[respuesta]],respuestas.emociones[],2,0)</f>
        <v>neutra</v>
      </c>
      <c r="K991" s="1">
        <f>+VLOOKUP(bloques1a3[[#This Row],[niño]],BD.niños[[Código]:[edad]],5,0)</f>
        <v>10</v>
      </c>
      <c r="L991" s="1">
        <f>+IF(bloques1a3[[#This Row],[correcta]]=bloques1a3[[#This Row],[respuesta]],1,0)</f>
        <v>1</v>
      </c>
      <c r="M991" s="1">
        <f>+IF(bloques1a3[[#This Row],[Sexo]]="F",1,0)</f>
        <v>0</v>
      </c>
    </row>
    <row r="992" spans="1:13" x14ac:dyDescent="0.55000000000000004">
      <c r="A992">
        <v>31</v>
      </c>
      <c r="B992" s="1" t="s">
        <v>411</v>
      </c>
      <c r="C992" s="1" t="s">
        <v>2</v>
      </c>
      <c r="D992">
        <v>1</v>
      </c>
      <c r="E992" s="1" t="s">
        <v>368</v>
      </c>
      <c r="F992">
        <v>1</v>
      </c>
      <c r="G992" s="1" t="s">
        <v>377</v>
      </c>
      <c r="H992" s="1" t="s">
        <v>28</v>
      </c>
      <c r="I992">
        <v>1</v>
      </c>
      <c r="J992" s="1" t="str">
        <f>+VLOOKUP(bloques1a3[[#This Row],[respuesta]],respuestas.emociones[],2,0)</f>
        <v>neutra</v>
      </c>
      <c r="K992" s="1">
        <f>+VLOOKUP(bloques1a3[[#This Row],[niño]],BD.niños[[Código]:[edad]],5,0)</f>
        <v>11</v>
      </c>
      <c r="L992" s="1">
        <f>+IF(bloques1a3[[#This Row],[correcta]]=bloques1a3[[#This Row],[respuesta]],1,0)</f>
        <v>1</v>
      </c>
      <c r="M992" s="1">
        <f>+IF(bloques1a3[[#This Row],[Sexo]]="F",1,0)</f>
        <v>0</v>
      </c>
    </row>
    <row r="993" spans="1:13" x14ac:dyDescent="0.55000000000000004">
      <c r="A993">
        <v>31</v>
      </c>
      <c r="B993" s="1" t="s">
        <v>411</v>
      </c>
      <c r="C993" s="1" t="s">
        <v>2</v>
      </c>
      <c r="D993">
        <v>1</v>
      </c>
      <c r="E993" s="1" t="s">
        <v>371</v>
      </c>
      <c r="F993">
        <v>1</v>
      </c>
      <c r="G993" s="1" t="s">
        <v>377</v>
      </c>
      <c r="H993" s="1" t="s">
        <v>29</v>
      </c>
      <c r="I993">
        <v>1</v>
      </c>
      <c r="J993" s="1" t="str">
        <f>+VLOOKUP(bloques1a3[[#This Row],[respuesta]],respuestas.emociones[],2,0)</f>
        <v>neutra</v>
      </c>
      <c r="K993" s="1">
        <f>+VLOOKUP(bloques1a3[[#This Row],[niño]],BD.niños[[Código]:[edad]],5,0)</f>
        <v>9</v>
      </c>
      <c r="L993" s="1">
        <f>+IF(bloques1a3[[#This Row],[correcta]]=bloques1a3[[#This Row],[respuesta]],1,0)</f>
        <v>1</v>
      </c>
      <c r="M993" s="1">
        <f>+IF(bloques1a3[[#This Row],[Sexo]]="F",1,0)</f>
        <v>1</v>
      </c>
    </row>
    <row r="994" spans="1:13" x14ac:dyDescent="0.55000000000000004">
      <c r="A994">
        <v>32</v>
      </c>
      <c r="B994" s="1" t="s">
        <v>412</v>
      </c>
      <c r="C994" s="1" t="s">
        <v>1</v>
      </c>
      <c r="D994">
        <v>2</v>
      </c>
      <c r="E994" s="1" t="s">
        <v>36</v>
      </c>
      <c r="F994">
        <v>2</v>
      </c>
      <c r="G994" s="1" t="s">
        <v>375</v>
      </c>
      <c r="H994" s="1" t="s">
        <v>28</v>
      </c>
      <c r="I994">
        <v>1</v>
      </c>
      <c r="J994" s="1" t="str">
        <f>+VLOOKUP(bloques1a3[[#This Row],[respuesta]],respuestas.emociones[],2,0)</f>
        <v>alegria</v>
      </c>
      <c r="K994" s="1">
        <f>+VLOOKUP(bloques1a3[[#This Row],[niño]],BD.niños[[Código]:[edad]],5,0)</f>
        <v>5</v>
      </c>
      <c r="L994" s="1">
        <f>+IF(bloques1a3[[#This Row],[correcta]]=bloques1a3[[#This Row],[respuesta]],1,0)</f>
        <v>1</v>
      </c>
      <c r="M994" s="1">
        <f>+IF(bloques1a3[[#This Row],[Sexo]]="F",1,0)</f>
        <v>0</v>
      </c>
    </row>
    <row r="995" spans="1:13" x14ac:dyDescent="0.55000000000000004">
      <c r="A995">
        <v>32</v>
      </c>
      <c r="B995" s="1" t="s">
        <v>412</v>
      </c>
      <c r="C995" s="1" t="s">
        <v>1</v>
      </c>
      <c r="D995">
        <v>2</v>
      </c>
      <c r="E995" s="1" t="s">
        <v>40</v>
      </c>
      <c r="F995">
        <v>2</v>
      </c>
      <c r="G995" s="1" t="s">
        <v>376</v>
      </c>
      <c r="H995" s="1" t="s">
        <v>28</v>
      </c>
      <c r="I995">
        <v>1</v>
      </c>
      <c r="J995" s="1" t="str">
        <f>+VLOOKUP(bloques1a3[[#This Row],[respuesta]],respuestas.emociones[],2,0)</f>
        <v>alegria</v>
      </c>
      <c r="K995" s="1">
        <f>+VLOOKUP(bloques1a3[[#This Row],[niño]],BD.niños[[Código]:[edad]],5,0)</f>
        <v>7</v>
      </c>
      <c r="L995" s="1">
        <f>+IF(bloques1a3[[#This Row],[correcta]]=bloques1a3[[#This Row],[respuesta]],1,0)</f>
        <v>1</v>
      </c>
      <c r="M995" s="1">
        <f>+IF(bloques1a3[[#This Row],[Sexo]]="F",1,0)</f>
        <v>0</v>
      </c>
    </row>
    <row r="996" spans="1:13" x14ac:dyDescent="0.55000000000000004">
      <c r="A996">
        <v>32</v>
      </c>
      <c r="B996" s="1" t="s">
        <v>412</v>
      </c>
      <c r="C996" s="1" t="s">
        <v>1</v>
      </c>
      <c r="D996">
        <v>2</v>
      </c>
      <c r="E996" s="1" t="s">
        <v>44</v>
      </c>
      <c r="F996">
        <v>2</v>
      </c>
      <c r="G996" s="1" t="s">
        <v>376</v>
      </c>
      <c r="H996" s="1" t="s">
        <v>29</v>
      </c>
      <c r="I996">
        <v>1</v>
      </c>
      <c r="J996" s="1" t="str">
        <f>+VLOOKUP(bloques1a3[[#This Row],[respuesta]],respuestas.emociones[],2,0)</f>
        <v>alegria</v>
      </c>
      <c r="K996" s="1">
        <f>+VLOOKUP(bloques1a3[[#This Row],[niño]],BD.niños[[Código]:[edad]],5,0)</f>
        <v>7</v>
      </c>
      <c r="L996" s="1">
        <f>+IF(bloques1a3[[#This Row],[correcta]]=bloques1a3[[#This Row],[respuesta]],1,0)</f>
        <v>1</v>
      </c>
      <c r="M996" s="1">
        <f>+IF(bloques1a3[[#This Row],[Sexo]]="F",1,0)</f>
        <v>1</v>
      </c>
    </row>
    <row r="997" spans="1:13" x14ac:dyDescent="0.55000000000000004">
      <c r="A997">
        <v>32</v>
      </c>
      <c r="B997" s="1" t="s">
        <v>412</v>
      </c>
      <c r="C997" s="1" t="s">
        <v>1</v>
      </c>
      <c r="D997">
        <v>2</v>
      </c>
      <c r="E997" s="1" t="s">
        <v>48</v>
      </c>
      <c r="F997">
        <v>1</v>
      </c>
      <c r="G997" s="1" t="s">
        <v>376</v>
      </c>
      <c r="H997" s="1" t="s">
        <v>29</v>
      </c>
      <c r="I997">
        <v>1</v>
      </c>
      <c r="J997" s="1" t="str">
        <f>+VLOOKUP(bloques1a3[[#This Row],[respuesta]],respuestas.emociones[],2,0)</f>
        <v>neutra</v>
      </c>
      <c r="K997" s="1">
        <f>+VLOOKUP(bloques1a3[[#This Row],[niño]],BD.niños[[Código]:[edad]],5,0)</f>
        <v>7</v>
      </c>
      <c r="L997" s="1">
        <f>+IF(bloques1a3[[#This Row],[correcta]]=bloques1a3[[#This Row],[respuesta]],1,0)</f>
        <v>0</v>
      </c>
      <c r="M997" s="1">
        <f>+IF(bloques1a3[[#This Row],[Sexo]]="F",1,0)</f>
        <v>1</v>
      </c>
    </row>
    <row r="998" spans="1:13" x14ac:dyDescent="0.55000000000000004">
      <c r="A998">
        <v>32</v>
      </c>
      <c r="B998" s="1" t="s">
        <v>412</v>
      </c>
      <c r="C998" s="1" t="s">
        <v>1</v>
      </c>
      <c r="D998">
        <v>2</v>
      </c>
      <c r="E998" s="1" t="s">
        <v>52</v>
      </c>
      <c r="F998">
        <v>2</v>
      </c>
      <c r="G998" s="1" t="s">
        <v>376</v>
      </c>
      <c r="H998" s="1" t="s">
        <v>29</v>
      </c>
      <c r="I998">
        <v>1</v>
      </c>
      <c r="J998" s="1" t="str">
        <f>+VLOOKUP(bloques1a3[[#This Row],[respuesta]],respuestas.emociones[],2,0)</f>
        <v>alegria</v>
      </c>
      <c r="K998" s="1">
        <f>+VLOOKUP(bloques1a3[[#This Row],[niño]],BD.niños[[Código]:[edad]],5,0)</f>
        <v>7</v>
      </c>
      <c r="L998" s="1">
        <f>+IF(bloques1a3[[#This Row],[correcta]]=bloques1a3[[#This Row],[respuesta]],1,0)</f>
        <v>1</v>
      </c>
      <c r="M998" s="1">
        <f>+IF(bloques1a3[[#This Row],[Sexo]]="F",1,0)</f>
        <v>1</v>
      </c>
    </row>
    <row r="999" spans="1:13" x14ac:dyDescent="0.55000000000000004">
      <c r="A999">
        <v>32</v>
      </c>
      <c r="B999" s="1" t="s">
        <v>412</v>
      </c>
      <c r="C999" s="1" t="s">
        <v>1</v>
      </c>
      <c r="D999">
        <v>2</v>
      </c>
      <c r="E999" s="1" t="s">
        <v>56</v>
      </c>
      <c r="F999">
        <v>2</v>
      </c>
      <c r="G999" s="1" t="s">
        <v>376</v>
      </c>
      <c r="H999" s="1" t="s">
        <v>29</v>
      </c>
      <c r="I999">
        <v>1</v>
      </c>
      <c r="J999" s="1" t="str">
        <f>+VLOOKUP(bloques1a3[[#This Row],[respuesta]],respuestas.emociones[],2,0)</f>
        <v>alegria</v>
      </c>
      <c r="K999" s="1">
        <f>+VLOOKUP(bloques1a3[[#This Row],[niño]],BD.niños[[Código]:[edad]],5,0)</f>
        <v>8</v>
      </c>
      <c r="L999" s="1">
        <f>+IF(bloques1a3[[#This Row],[correcta]]=bloques1a3[[#This Row],[respuesta]],1,0)</f>
        <v>1</v>
      </c>
      <c r="M999" s="1">
        <f>+IF(bloques1a3[[#This Row],[Sexo]]="F",1,0)</f>
        <v>1</v>
      </c>
    </row>
    <row r="1000" spans="1:13" x14ac:dyDescent="0.55000000000000004">
      <c r="A1000">
        <v>32</v>
      </c>
      <c r="B1000" s="1" t="s">
        <v>412</v>
      </c>
      <c r="C1000" s="1" t="s">
        <v>1</v>
      </c>
      <c r="D1000">
        <v>2</v>
      </c>
      <c r="E1000" s="1" t="s">
        <v>60</v>
      </c>
      <c r="F1000">
        <v>2</v>
      </c>
      <c r="G1000" s="1" t="s">
        <v>377</v>
      </c>
      <c r="H1000" s="1" t="s">
        <v>28</v>
      </c>
      <c r="I1000">
        <v>1</v>
      </c>
      <c r="J1000" s="1" t="str">
        <f>+VLOOKUP(bloques1a3[[#This Row],[respuesta]],respuestas.emociones[],2,0)</f>
        <v>alegria</v>
      </c>
      <c r="K1000" s="1">
        <f>+VLOOKUP(bloques1a3[[#This Row],[niño]],BD.niños[[Código]:[edad]],5,0)</f>
        <v>10</v>
      </c>
      <c r="L1000" s="1">
        <f>+IF(bloques1a3[[#This Row],[correcta]]=bloques1a3[[#This Row],[respuesta]],1,0)</f>
        <v>1</v>
      </c>
      <c r="M1000" s="1">
        <f>+IF(bloques1a3[[#This Row],[Sexo]]="F",1,0)</f>
        <v>0</v>
      </c>
    </row>
    <row r="1001" spans="1:13" x14ac:dyDescent="0.55000000000000004">
      <c r="A1001">
        <v>32</v>
      </c>
      <c r="B1001" s="1" t="s">
        <v>412</v>
      </c>
      <c r="C1001" s="1" t="s">
        <v>1</v>
      </c>
      <c r="D1001">
        <v>2</v>
      </c>
      <c r="E1001" s="1" t="s">
        <v>64</v>
      </c>
      <c r="F1001">
        <v>2</v>
      </c>
      <c r="G1001" s="1" t="s">
        <v>377</v>
      </c>
      <c r="H1001" s="1" t="s">
        <v>29</v>
      </c>
      <c r="I1001">
        <v>1</v>
      </c>
      <c r="J1001" s="1" t="str">
        <f>+VLOOKUP(bloques1a3[[#This Row],[respuesta]],respuestas.emociones[],2,0)</f>
        <v>alegria</v>
      </c>
      <c r="K1001" s="1">
        <f>+VLOOKUP(bloques1a3[[#This Row],[niño]],BD.niños[[Código]:[edad]],5,0)</f>
        <v>9</v>
      </c>
      <c r="L1001" s="1">
        <f>+IF(bloques1a3[[#This Row],[correcta]]=bloques1a3[[#This Row],[respuesta]],1,0)</f>
        <v>1</v>
      </c>
      <c r="M1001" s="1">
        <f>+IF(bloques1a3[[#This Row],[Sexo]]="F",1,0)</f>
        <v>1</v>
      </c>
    </row>
    <row r="1002" spans="1:13" x14ac:dyDescent="0.55000000000000004">
      <c r="A1002">
        <v>32</v>
      </c>
      <c r="B1002" s="1" t="s">
        <v>412</v>
      </c>
      <c r="C1002" s="1" t="s">
        <v>1</v>
      </c>
      <c r="D1002">
        <v>2</v>
      </c>
      <c r="E1002" s="1" t="s">
        <v>68</v>
      </c>
      <c r="F1002">
        <v>2</v>
      </c>
      <c r="G1002" s="1" t="s">
        <v>377</v>
      </c>
      <c r="H1002" s="1" t="s">
        <v>28</v>
      </c>
      <c r="I1002">
        <v>1</v>
      </c>
      <c r="J1002" s="1" t="str">
        <f>+VLOOKUP(bloques1a3[[#This Row],[respuesta]],respuestas.emociones[],2,0)</f>
        <v>alegria</v>
      </c>
      <c r="K1002" s="1">
        <f>+VLOOKUP(bloques1a3[[#This Row],[niño]],BD.niños[[Código]:[edad]],5,0)</f>
        <v>10</v>
      </c>
      <c r="L1002" s="1">
        <f>+IF(bloques1a3[[#This Row],[correcta]]=bloques1a3[[#This Row],[respuesta]],1,0)</f>
        <v>1</v>
      </c>
      <c r="M1002" s="1">
        <f>+IF(bloques1a3[[#This Row],[Sexo]]="F",1,0)</f>
        <v>0</v>
      </c>
    </row>
    <row r="1003" spans="1:13" x14ac:dyDescent="0.55000000000000004">
      <c r="A1003">
        <v>32</v>
      </c>
      <c r="B1003" s="1" t="s">
        <v>412</v>
      </c>
      <c r="C1003" s="1" t="s">
        <v>1</v>
      </c>
      <c r="D1003">
        <v>2</v>
      </c>
      <c r="E1003" s="1" t="s">
        <v>72</v>
      </c>
      <c r="F1003">
        <v>2</v>
      </c>
      <c r="G1003" s="1" t="s">
        <v>377</v>
      </c>
      <c r="H1003" s="1" t="s">
        <v>29</v>
      </c>
      <c r="I1003">
        <v>1</v>
      </c>
      <c r="J1003" s="1" t="str">
        <f>+VLOOKUP(bloques1a3[[#This Row],[respuesta]],respuestas.emociones[],2,0)</f>
        <v>alegria</v>
      </c>
      <c r="K1003" s="1">
        <f>+VLOOKUP(bloques1a3[[#This Row],[niño]],BD.niños[[Código]:[edad]],5,0)</f>
        <v>9</v>
      </c>
      <c r="L1003" s="1">
        <f>+IF(bloques1a3[[#This Row],[correcta]]=bloques1a3[[#This Row],[respuesta]],1,0)</f>
        <v>1</v>
      </c>
      <c r="M1003" s="1">
        <f>+IF(bloques1a3[[#This Row],[Sexo]]="F",1,0)</f>
        <v>1</v>
      </c>
    </row>
    <row r="1004" spans="1:13" x14ac:dyDescent="0.55000000000000004">
      <c r="A1004">
        <v>32</v>
      </c>
      <c r="B1004" s="1" t="s">
        <v>412</v>
      </c>
      <c r="C1004" s="1" t="s">
        <v>1</v>
      </c>
      <c r="D1004">
        <v>2</v>
      </c>
      <c r="E1004" s="1" t="s">
        <v>75</v>
      </c>
      <c r="F1004">
        <v>2</v>
      </c>
      <c r="G1004" s="1" t="s">
        <v>377</v>
      </c>
      <c r="H1004" s="1" t="s">
        <v>29</v>
      </c>
      <c r="I1004">
        <v>1</v>
      </c>
      <c r="J1004" s="1" t="str">
        <f>+VLOOKUP(bloques1a3[[#This Row],[respuesta]],respuestas.emociones[],2,0)</f>
        <v>alegria</v>
      </c>
      <c r="K1004" s="1">
        <f>+VLOOKUP(bloques1a3[[#This Row],[niño]],BD.niños[[Código]:[edad]],5,0)</f>
        <v>10</v>
      </c>
      <c r="L1004" s="1">
        <f>+IF(bloques1a3[[#This Row],[correcta]]=bloques1a3[[#This Row],[respuesta]],1,0)</f>
        <v>1</v>
      </c>
      <c r="M1004" s="1">
        <f>+IF(bloques1a3[[#This Row],[Sexo]]="F",1,0)</f>
        <v>1</v>
      </c>
    </row>
    <row r="1005" spans="1:13" x14ac:dyDescent="0.55000000000000004">
      <c r="A1005">
        <v>32</v>
      </c>
      <c r="B1005" s="1" t="s">
        <v>412</v>
      </c>
      <c r="C1005" s="1" t="s">
        <v>1</v>
      </c>
      <c r="D1005">
        <v>2</v>
      </c>
      <c r="E1005" s="1" t="s">
        <v>78</v>
      </c>
      <c r="F1005">
        <v>2</v>
      </c>
      <c r="G1005" s="1" t="s">
        <v>375</v>
      </c>
      <c r="H1005" s="1" t="s">
        <v>28</v>
      </c>
      <c r="I1005">
        <v>1</v>
      </c>
      <c r="J1005" s="1" t="str">
        <f>+VLOOKUP(bloques1a3[[#This Row],[respuesta]],respuestas.emociones[],2,0)</f>
        <v>alegria</v>
      </c>
      <c r="K1005" s="1">
        <f>+VLOOKUP(bloques1a3[[#This Row],[niño]],BD.niños[[Código]:[edad]],5,0)</f>
        <v>6</v>
      </c>
      <c r="L1005" s="1">
        <f>+IF(bloques1a3[[#This Row],[correcta]]=bloques1a3[[#This Row],[respuesta]],1,0)</f>
        <v>1</v>
      </c>
      <c r="M1005" s="1">
        <f>+IF(bloques1a3[[#This Row],[Sexo]]="F",1,0)</f>
        <v>0</v>
      </c>
    </row>
    <row r="1006" spans="1:13" x14ac:dyDescent="0.55000000000000004">
      <c r="A1006">
        <v>32</v>
      </c>
      <c r="B1006" s="1" t="s">
        <v>412</v>
      </c>
      <c r="C1006" s="1" t="s">
        <v>1</v>
      </c>
      <c r="D1006">
        <v>2</v>
      </c>
      <c r="E1006" s="1" t="s">
        <v>82</v>
      </c>
      <c r="F1006">
        <v>1</v>
      </c>
      <c r="G1006" s="1" t="s">
        <v>375</v>
      </c>
      <c r="H1006" s="1" t="s">
        <v>29</v>
      </c>
      <c r="I1006">
        <v>1</v>
      </c>
      <c r="J1006" s="1" t="str">
        <f>+VLOOKUP(bloques1a3[[#This Row],[respuesta]],respuestas.emociones[],2,0)</f>
        <v>neutra</v>
      </c>
      <c r="K1006" s="1">
        <f>+VLOOKUP(bloques1a3[[#This Row],[niño]],BD.niños[[Código]:[edad]],5,0)</f>
        <v>6</v>
      </c>
      <c r="L1006" s="1">
        <f>+IF(bloques1a3[[#This Row],[correcta]]=bloques1a3[[#This Row],[respuesta]],1,0)</f>
        <v>0</v>
      </c>
      <c r="M1006" s="1">
        <f>+IF(bloques1a3[[#This Row],[Sexo]]="F",1,0)</f>
        <v>1</v>
      </c>
    </row>
    <row r="1007" spans="1:13" x14ac:dyDescent="0.55000000000000004">
      <c r="A1007">
        <v>32</v>
      </c>
      <c r="B1007" s="1" t="s">
        <v>412</v>
      </c>
      <c r="C1007" s="1" t="s">
        <v>1</v>
      </c>
      <c r="D1007">
        <v>2</v>
      </c>
      <c r="E1007" s="1" t="s">
        <v>85</v>
      </c>
      <c r="F1007">
        <v>2</v>
      </c>
      <c r="G1007" s="1" t="s">
        <v>375</v>
      </c>
      <c r="H1007" s="1" t="s">
        <v>28</v>
      </c>
      <c r="I1007">
        <v>1</v>
      </c>
      <c r="J1007" s="1" t="str">
        <f>+VLOOKUP(bloques1a3[[#This Row],[respuesta]],respuestas.emociones[],2,0)</f>
        <v>alegria</v>
      </c>
      <c r="K1007" s="1">
        <f>+VLOOKUP(bloques1a3[[#This Row],[niño]],BD.niños[[Código]:[edad]],5,0)</f>
        <v>6</v>
      </c>
      <c r="L1007" s="1">
        <f>+IF(bloques1a3[[#This Row],[correcta]]=bloques1a3[[#This Row],[respuesta]],1,0)</f>
        <v>1</v>
      </c>
      <c r="M1007" s="1">
        <f>+IF(bloques1a3[[#This Row],[Sexo]]="F",1,0)</f>
        <v>0</v>
      </c>
    </row>
    <row r="1008" spans="1:13" x14ac:dyDescent="0.55000000000000004">
      <c r="A1008">
        <v>32</v>
      </c>
      <c r="B1008" s="1" t="s">
        <v>412</v>
      </c>
      <c r="C1008" s="1" t="s">
        <v>1</v>
      </c>
      <c r="D1008">
        <v>2</v>
      </c>
      <c r="E1008" s="1" t="s">
        <v>184</v>
      </c>
      <c r="F1008">
        <v>2</v>
      </c>
      <c r="G1008" s="1" t="s">
        <v>376</v>
      </c>
      <c r="H1008" s="1" t="s">
        <v>28</v>
      </c>
      <c r="I1008">
        <v>1</v>
      </c>
      <c r="J1008" s="1" t="str">
        <f>+VLOOKUP(bloques1a3[[#This Row],[respuesta]],respuestas.emociones[],2,0)</f>
        <v>alegria</v>
      </c>
      <c r="K1008" s="1">
        <f>+VLOOKUP(bloques1a3[[#This Row],[niño]],BD.niños[[Código]:[edad]],5,0)</f>
        <v>7</v>
      </c>
      <c r="L1008" s="1">
        <f>+IF(bloques1a3[[#This Row],[correcta]]=bloques1a3[[#This Row],[respuesta]],1,0)</f>
        <v>1</v>
      </c>
      <c r="M1008" s="1">
        <f>+IF(bloques1a3[[#This Row],[Sexo]]="F",1,0)</f>
        <v>0</v>
      </c>
    </row>
    <row r="1009" spans="1:13" x14ac:dyDescent="0.55000000000000004">
      <c r="A1009">
        <v>32</v>
      </c>
      <c r="B1009" s="1" t="s">
        <v>412</v>
      </c>
      <c r="C1009" s="1" t="s">
        <v>1</v>
      </c>
      <c r="D1009">
        <v>2</v>
      </c>
      <c r="E1009" s="1" t="s">
        <v>187</v>
      </c>
      <c r="F1009">
        <v>2</v>
      </c>
      <c r="G1009" s="1" t="s">
        <v>376</v>
      </c>
      <c r="H1009" s="1" t="s">
        <v>29</v>
      </c>
      <c r="I1009">
        <v>1</v>
      </c>
      <c r="J1009" s="1" t="str">
        <f>+VLOOKUP(bloques1a3[[#This Row],[respuesta]],respuestas.emociones[],2,0)</f>
        <v>alegria</v>
      </c>
      <c r="K1009" s="1">
        <f>+VLOOKUP(bloques1a3[[#This Row],[niño]],BD.niños[[Código]:[edad]],5,0)</f>
        <v>8</v>
      </c>
      <c r="L1009" s="1">
        <f>+IF(bloques1a3[[#This Row],[correcta]]=bloques1a3[[#This Row],[respuesta]],1,0)</f>
        <v>1</v>
      </c>
      <c r="M1009" s="1">
        <f>+IF(bloques1a3[[#This Row],[Sexo]]="F",1,0)</f>
        <v>1</v>
      </c>
    </row>
    <row r="1010" spans="1:13" x14ac:dyDescent="0.55000000000000004">
      <c r="A1010">
        <v>32</v>
      </c>
      <c r="B1010" s="1" t="s">
        <v>412</v>
      </c>
      <c r="C1010" s="1" t="s">
        <v>1</v>
      </c>
      <c r="D1010">
        <v>2</v>
      </c>
      <c r="E1010" s="1" t="s">
        <v>192</v>
      </c>
      <c r="F1010">
        <v>2</v>
      </c>
      <c r="G1010" s="1" t="s">
        <v>376</v>
      </c>
      <c r="H1010" s="1" t="s">
        <v>28</v>
      </c>
      <c r="I1010">
        <v>1</v>
      </c>
      <c r="J1010" s="1" t="str">
        <f>+VLOOKUP(bloques1a3[[#This Row],[respuesta]],respuestas.emociones[],2,0)</f>
        <v>alegria</v>
      </c>
      <c r="K1010" s="1">
        <f>+VLOOKUP(bloques1a3[[#This Row],[niño]],BD.niños[[Código]:[edad]],5,0)</f>
        <v>7</v>
      </c>
      <c r="L1010" s="1">
        <f>+IF(bloques1a3[[#This Row],[correcta]]=bloques1a3[[#This Row],[respuesta]],1,0)</f>
        <v>1</v>
      </c>
      <c r="M1010" s="1">
        <f>+IF(bloques1a3[[#This Row],[Sexo]]="F",1,0)</f>
        <v>0</v>
      </c>
    </row>
    <row r="1011" spans="1:13" x14ac:dyDescent="0.55000000000000004">
      <c r="A1011">
        <v>32</v>
      </c>
      <c r="B1011" s="1" t="s">
        <v>412</v>
      </c>
      <c r="C1011" s="1" t="s">
        <v>1</v>
      </c>
      <c r="D1011">
        <v>2</v>
      </c>
      <c r="E1011" s="1" t="s">
        <v>195</v>
      </c>
      <c r="F1011">
        <v>2</v>
      </c>
      <c r="G1011" s="1" t="s">
        <v>377</v>
      </c>
      <c r="H1011" s="1" t="s">
        <v>28</v>
      </c>
      <c r="I1011">
        <v>1</v>
      </c>
      <c r="J1011" s="1" t="str">
        <f>+VLOOKUP(bloques1a3[[#This Row],[respuesta]],respuestas.emociones[],2,0)</f>
        <v>alegria</v>
      </c>
      <c r="K1011" s="1">
        <f>+VLOOKUP(bloques1a3[[#This Row],[niño]],BD.niños[[Código]:[edad]],5,0)</f>
        <v>10</v>
      </c>
      <c r="L1011" s="1">
        <f>+IF(bloques1a3[[#This Row],[correcta]]=bloques1a3[[#This Row],[respuesta]],1,0)</f>
        <v>1</v>
      </c>
      <c r="M1011" s="1">
        <f>+IF(bloques1a3[[#This Row],[Sexo]]="F",1,0)</f>
        <v>0</v>
      </c>
    </row>
    <row r="1012" spans="1:13" x14ac:dyDescent="0.55000000000000004">
      <c r="A1012">
        <v>32</v>
      </c>
      <c r="B1012" s="1" t="s">
        <v>412</v>
      </c>
      <c r="C1012" s="1" t="s">
        <v>1</v>
      </c>
      <c r="D1012">
        <v>2</v>
      </c>
      <c r="E1012" s="1" t="s">
        <v>199</v>
      </c>
      <c r="F1012">
        <v>2</v>
      </c>
      <c r="G1012" s="1" t="s">
        <v>377</v>
      </c>
      <c r="H1012" s="1" t="s">
        <v>28</v>
      </c>
      <c r="I1012">
        <v>1</v>
      </c>
      <c r="J1012" s="1" t="str">
        <f>+VLOOKUP(bloques1a3[[#This Row],[respuesta]],respuestas.emociones[],2,0)</f>
        <v>alegria</v>
      </c>
      <c r="K1012" s="1">
        <f>+VLOOKUP(bloques1a3[[#This Row],[niño]],BD.niños[[Código]:[edad]],5,0)</f>
        <v>9</v>
      </c>
      <c r="L1012" s="1">
        <f>+IF(bloques1a3[[#This Row],[correcta]]=bloques1a3[[#This Row],[respuesta]],1,0)</f>
        <v>1</v>
      </c>
      <c r="M1012" s="1">
        <f>+IF(bloques1a3[[#This Row],[Sexo]]="F",1,0)</f>
        <v>0</v>
      </c>
    </row>
    <row r="1013" spans="1:13" x14ac:dyDescent="0.55000000000000004">
      <c r="A1013">
        <v>32</v>
      </c>
      <c r="B1013" s="1" t="s">
        <v>412</v>
      </c>
      <c r="C1013" s="1" t="s">
        <v>1</v>
      </c>
      <c r="D1013">
        <v>2</v>
      </c>
      <c r="E1013" s="1" t="s">
        <v>203</v>
      </c>
      <c r="F1013">
        <v>2</v>
      </c>
      <c r="G1013" s="1" t="s">
        <v>377</v>
      </c>
      <c r="H1013" s="1" t="s">
        <v>29</v>
      </c>
      <c r="I1013">
        <v>1</v>
      </c>
      <c r="J1013" s="1" t="str">
        <f>+VLOOKUP(bloques1a3[[#This Row],[respuesta]],respuestas.emociones[],2,0)</f>
        <v>alegria</v>
      </c>
      <c r="K1013" s="1">
        <f>+VLOOKUP(bloques1a3[[#This Row],[niño]],BD.niños[[Código]:[edad]],5,0)</f>
        <v>9</v>
      </c>
      <c r="L1013" s="1">
        <f>+IF(bloques1a3[[#This Row],[correcta]]=bloques1a3[[#This Row],[respuesta]],1,0)</f>
        <v>1</v>
      </c>
      <c r="M1013" s="1">
        <f>+IF(bloques1a3[[#This Row],[Sexo]]="F",1,0)</f>
        <v>1</v>
      </c>
    </row>
    <row r="1014" spans="1:13" x14ac:dyDescent="0.55000000000000004">
      <c r="A1014">
        <v>32</v>
      </c>
      <c r="B1014" s="1" t="s">
        <v>412</v>
      </c>
      <c r="C1014" s="1" t="s">
        <v>1</v>
      </c>
      <c r="D1014">
        <v>2</v>
      </c>
      <c r="E1014" s="1" t="s">
        <v>206</v>
      </c>
      <c r="F1014">
        <v>2</v>
      </c>
      <c r="G1014" s="1" t="s">
        <v>377</v>
      </c>
      <c r="H1014" s="1" t="s">
        <v>29</v>
      </c>
      <c r="I1014">
        <v>1</v>
      </c>
      <c r="J1014" s="1" t="str">
        <f>+VLOOKUP(bloques1a3[[#This Row],[respuesta]],respuestas.emociones[],2,0)</f>
        <v>alegria</v>
      </c>
      <c r="K1014" s="1">
        <f>+VLOOKUP(bloques1a3[[#This Row],[niño]],BD.niños[[Código]:[edad]],5,0)</f>
        <v>10</v>
      </c>
      <c r="L1014" s="1">
        <f>+IF(bloques1a3[[#This Row],[correcta]]=bloques1a3[[#This Row],[respuesta]],1,0)</f>
        <v>1</v>
      </c>
      <c r="M1014" s="1">
        <f>+IF(bloques1a3[[#This Row],[Sexo]]="F",1,0)</f>
        <v>1</v>
      </c>
    </row>
    <row r="1015" spans="1:13" x14ac:dyDescent="0.55000000000000004">
      <c r="A1015">
        <v>32</v>
      </c>
      <c r="B1015" s="1" t="s">
        <v>412</v>
      </c>
      <c r="C1015" s="1" t="s">
        <v>1</v>
      </c>
      <c r="D1015">
        <v>2</v>
      </c>
      <c r="E1015" s="1" t="s">
        <v>210</v>
      </c>
      <c r="F1015">
        <v>2</v>
      </c>
      <c r="G1015" s="1" t="s">
        <v>376</v>
      </c>
      <c r="H1015" s="1" t="s">
        <v>28</v>
      </c>
      <c r="I1015">
        <v>1</v>
      </c>
      <c r="J1015" s="1" t="str">
        <f>+VLOOKUP(bloques1a3[[#This Row],[respuesta]],respuestas.emociones[],2,0)</f>
        <v>alegria</v>
      </c>
      <c r="K1015" s="1">
        <f>+VLOOKUP(bloques1a3[[#This Row],[niño]],BD.niños[[Código]:[edad]],5,0)</f>
        <v>7</v>
      </c>
      <c r="L1015" s="1">
        <f>+IF(bloques1a3[[#This Row],[correcta]]=bloques1a3[[#This Row],[respuesta]],1,0)</f>
        <v>1</v>
      </c>
      <c r="M1015" s="1">
        <f>+IF(bloques1a3[[#This Row],[Sexo]]="F",1,0)</f>
        <v>0</v>
      </c>
    </row>
    <row r="1016" spans="1:13" x14ac:dyDescent="0.55000000000000004">
      <c r="A1016">
        <v>32</v>
      </c>
      <c r="B1016" s="1" t="s">
        <v>412</v>
      </c>
      <c r="C1016" s="1" t="s">
        <v>1</v>
      </c>
      <c r="D1016">
        <v>2</v>
      </c>
      <c r="E1016" s="1" t="s">
        <v>274</v>
      </c>
      <c r="F1016">
        <v>2</v>
      </c>
      <c r="G1016" s="1" t="s">
        <v>375</v>
      </c>
      <c r="H1016" s="1" t="s">
        <v>28</v>
      </c>
      <c r="I1016">
        <v>1</v>
      </c>
      <c r="J1016" s="1" t="str">
        <f>+VLOOKUP(bloques1a3[[#This Row],[respuesta]],respuestas.emociones[],2,0)</f>
        <v>alegria</v>
      </c>
      <c r="K1016" s="1">
        <f>+VLOOKUP(bloques1a3[[#This Row],[niño]],BD.niños[[Código]:[edad]],5,0)</f>
        <v>6</v>
      </c>
      <c r="L1016" s="1">
        <f>+IF(bloques1a3[[#This Row],[correcta]]=bloques1a3[[#This Row],[respuesta]],1,0)</f>
        <v>1</v>
      </c>
      <c r="M1016" s="1">
        <f>+IF(bloques1a3[[#This Row],[Sexo]]="F",1,0)</f>
        <v>0</v>
      </c>
    </row>
    <row r="1017" spans="1:13" x14ac:dyDescent="0.55000000000000004">
      <c r="A1017">
        <v>32</v>
      </c>
      <c r="B1017" s="1" t="s">
        <v>412</v>
      </c>
      <c r="C1017" s="1" t="s">
        <v>1</v>
      </c>
      <c r="D1017">
        <v>2</v>
      </c>
      <c r="E1017" s="1" t="s">
        <v>276</v>
      </c>
      <c r="F1017">
        <v>2</v>
      </c>
      <c r="G1017" s="1" t="s">
        <v>375</v>
      </c>
      <c r="H1017" s="1" t="s">
        <v>28</v>
      </c>
      <c r="I1017">
        <v>1</v>
      </c>
      <c r="J1017" s="1" t="str">
        <f>+VLOOKUP(bloques1a3[[#This Row],[respuesta]],respuestas.emociones[],2,0)</f>
        <v>alegria</v>
      </c>
      <c r="K1017" s="1">
        <f>+VLOOKUP(bloques1a3[[#This Row],[niño]],BD.niños[[Código]:[edad]],5,0)</f>
        <v>6</v>
      </c>
      <c r="L1017" s="1">
        <f>+IF(bloques1a3[[#This Row],[correcta]]=bloques1a3[[#This Row],[respuesta]],1,0)</f>
        <v>1</v>
      </c>
      <c r="M1017" s="1">
        <f>+IF(bloques1a3[[#This Row],[Sexo]]="F",1,0)</f>
        <v>0</v>
      </c>
    </row>
    <row r="1018" spans="1:13" x14ac:dyDescent="0.55000000000000004">
      <c r="A1018">
        <v>32</v>
      </c>
      <c r="B1018" s="1" t="s">
        <v>412</v>
      </c>
      <c r="C1018" s="1" t="s">
        <v>1</v>
      </c>
      <c r="D1018">
        <v>2</v>
      </c>
      <c r="E1018" s="1" t="s">
        <v>279</v>
      </c>
      <c r="F1018">
        <v>2</v>
      </c>
      <c r="G1018" s="1" t="s">
        <v>376</v>
      </c>
      <c r="H1018" s="1" t="s">
        <v>29</v>
      </c>
      <c r="I1018">
        <v>1</v>
      </c>
      <c r="J1018" s="1" t="str">
        <f>+VLOOKUP(bloques1a3[[#This Row],[respuesta]],respuestas.emociones[],2,0)</f>
        <v>alegria</v>
      </c>
      <c r="K1018" s="1">
        <f>+VLOOKUP(bloques1a3[[#This Row],[niño]],BD.niños[[Código]:[edad]],5,0)</f>
        <v>7</v>
      </c>
      <c r="L1018" s="1">
        <f>+IF(bloques1a3[[#This Row],[correcta]]=bloques1a3[[#This Row],[respuesta]],1,0)</f>
        <v>1</v>
      </c>
      <c r="M1018" s="1">
        <f>+IF(bloques1a3[[#This Row],[Sexo]]="F",1,0)</f>
        <v>1</v>
      </c>
    </row>
    <row r="1019" spans="1:13" x14ac:dyDescent="0.55000000000000004">
      <c r="A1019">
        <v>32</v>
      </c>
      <c r="B1019" s="1" t="s">
        <v>412</v>
      </c>
      <c r="C1019" s="1" t="s">
        <v>1</v>
      </c>
      <c r="D1019">
        <v>2</v>
      </c>
      <c r="E1019" s="1" t="s">
        <v>282</v>
      </c>
      <c r="F1019">
        <v>2</v>
      </c>
      <c r="G1019" s="1" t="s">
        <v>375</v>
      </c>
      <c r="H1019" s="1" t="s">
        <v>29</v>
      </c>
      <c r="I1019">
        <v>1</v>
      </c>
      <c r="J1019" s="1" t="str">
        <f>+VLOOKUP(bloques1a3[[#This Row],[respuesta]],respuestas.emociones[],2,0)</f>
        <v>alegria</v>
      </c>
      <c r="K1019" s="1">
        <f>+VLOOKUP(bloques1a3[[#This Row],[niño]],BD.niños[[Código]:[edad]],5,0)</f>
        <v>5</v>
      </c>
      <c r="L1019" s="1">
        <f>+IF(bloques1a3[[#This Row],[correcta]]=bloques1a3[[#This Row],[respuesta]],1,0)</f>
        <v>1</v>
      </c>
      <c r="M1019" s="1">
        <f>+IF(bloques1a3[[#This Row],[Sexo]]="F",1,0)</f>
        <v>1</v>
      </c>
    </row>
    <row r="1020" spans="1:13" x14ac:dyDescent="0.55000000000000004">
      <c r="A1020">
        <v>32</v>
      </c>
      <c r="B1020" s="1" t="s">
        <v>412</v>
      </c>
      <c r="C1020" s="1" t="s">
        <v>1</v>
      </c>
      <c r="D1020">
        <v>2</v>
      </c>
      <c r="E1020" s="1" t="s">
        <v>352</v>
      </c>
      <c r="F1020">
        <v>2</v>
      </c>
      <c r="G1020" s="1" t="s">
        <v>376</v>
      </c>
      <c r="H1020" s="1" t="s">
        <v>29</v>
      </c>
      <c r="I1020">
        <v>1</v>
      </c>
      <c r="J1020" s="1" t="str">
        <f>+VLOOKUP(bloques1a3[[#This Row],[respuesta]],respuestas.emociones[],2,0)</f>
        <v>alegria</v>
      </c>
      <c r="K1020" s="1">
        <f>+VLOOKUP(bloques1a3[[#This Row],[niño]],BD.niños[[Código]:[edad]],5,0)</f>
        <v>8</v>
      </c>
      <c r="L1020" s="1">
        <f>+IF(bloques1a3[[#This Row],[correcta]]=bloques1a3[[#This Row],[respuesta]],1,0)</f>
        <v>1</v>
      </c>
      <c r="M1020" s="1">
        <f>+IF(bloques1a3[[#This Row],[Sexo]]="F",1,0)</f>
        <v>1</v>
      </c>
    </row>
    <row r="1021" spans="1:13" x14ac:dyDescent="0.55000000000000004">
      <c r="A1021">
        <v>32</v>
      </c>
      <c r="B1021" s="1" t="s">
        <v>412</v>
      </c>
      <c r="C1021" s="1" t="s">
        <v>1</v>
      </c>
      <c r="D1021">
        <v>2</v>
      </c>
      <c r="E1021" s="1" t="s">
        <v>357</v>
      </c>
      <c r="F1021">
        <v>2</v>
      </c>
      <c r="G1021" s="1" t="s">
        <v>376</v>
      </c>
      <c r="H1021" s="1" t="s">
        <v>28</v>
      </c>
      <c r="I1021">
        <v>1</v>
      </c>
      <c r="J1021" s="1" t="str">
        <f>+VLOOKUP(bloques1a3[[#This Row],[respuesta]],respuestas.emociones[],2,0)</f>
        <v>alegria</v>
      </c>
      <c r="K1021" s="1">
        <f>+VLOOKUP(bloques1a3[[#This Row],[niño]],BD.niños[[Código]:[edad]],5,0)</f>
        <v>7</v>
      </c>
      <c r="L1021" s="1">
        <f>+IF(bloques1a3[[#This Row],[correcta]]=bloques1a3[[#This Row],[respuesta]],1,0)</f>
        <v>1</v>
      </c>
      <c r="M1021" s="1">
        <f>+IF(bloques1a3[[#This Row],[Sexo]]="F",1,0)</f>
        <v>0</v>
      </c>
    </row>
    <row r="1022" spans="1:13" x14ac:dyDescent="0.55000000000000004">
      <c r="A1022">
        <v>32</v>
      </c>
      <c r="B1022" s="1" t="s">
        <v>412</v>
      </c>
      <c r="C1022" s="1" t="s">
        <v>1</v>
      </c>
      <c r="D1022">
        <v>2</v>
      </c>
      <c r="E1022" s="1" t="s">
        <v>360</v>
      </c>
      <c r="F1022">
        <v>2</v>
      </c>
      <c r="G1022" s="1" t="s">
        <v>377</v>
      </c>
      <c r="H1022" s="1" t="s">
        <v>28</v>
      </c>
      <c r="I1022">
        <v>1</v>
      </c>
      <c r="J1022" s="1" t="str">
        <f>+VLOOKUP(bloques1a3[[#This Row],[respuesta]],respuestas.emociones[],2,0)</f>
        <v>alegria</v>
      </c>
      <c r="K1022" s="1">
        <f>+VLOOKUP(bloques1a3[[#This Row],[niño]],BD.niños[[Código]:[edad]],5,0)</f>
        <v>9</v>
      </c>
      <c r="L1022" s="1">
        <f>+IF(bloques1a3[[#This Row],[correcta]]=bloques1a3[[#This Row],[respuesta]],1,0)</f>
        <v>1</v>
      </c>
      <c r="M1022" s="1">
        <f>+IF(bloques1a3[[#This Row],[Sexo]]="F",1,0)</f>
        <v>0</v>
      </c>
    </row>
    <row r="1023" spans="1:13" x14ac:dyDescent="0.55000000000000004">
      <c r="A1023">
        <v>32</v>
      </c>
      <c r="B1023" s="1" t="s">
        <v>412</v>
      </c>
      <c r="C1023" s="1" t="s">
        <v>1</v>
      </c>
      <c r="D1023">
        <v>2</v>
      </c>
      <c r="E1023" s="1" t="s">
        <v>364</v>
      </c>
      <c r="F1023">
        <v>2</v>
      </c>
      <c r="G1023" s="1" t="s">
        <v>377</v>
      </c>
      <c r="H1023" s="1" t="s">
        <v>28</v>
      </c>
      <c r="I1023">
        <v>1</v>
      </c>
      <c r="J1023" s="1" t="str">
        <f>+VLOOKUP(bloques1a3[[#This Row],[respuesta]],respuestas.emociones[],2,0)</f>
        <v>alegria</v>
      </c>
      <c r="K1023" s="1">
        <f>+VLOOKUP(bloques1a3[[#This Row],[niño]],BD.niños[[Código]:[edad]],5,0)</f>
        <v>10</v>
      </c>
      <c r="L1023" s="1">
        <f>+IF(bloques1a3[[#This Row],[correcta]]=bloques1a3[[#This Row],[respuesta]],1,0)</f>
        <v>1</v>
      </c>
      <c r="M1023" s="1">
        <f>+IF(bloques1a3[[#This Row],[Sexo]]="F",1,0)</f>
        <v>0</v>
      </c>
    </row>
    <row r="1024" spans="1:13" x14ac:dyDescent="0.55000000000000004">
      <c r="A1024">
        <v>32</v>
      </c>
      <c r="B1024" s="1" t="s">
        <v>412</v>
      </c>
      <c r="C1024" s="1" t="s">
        <v>1</v>
      </c>
      <c r="D1024">
        <v>2</v>
      </c>
      <c r="E1024" s="1" t="s">
        <v>368</v>
      </c>
      <c r="F1024">
        <v>2</v>
      </c>
      <c r="G1024" s="1" t="s">
        <v>377</v>
      </c>
      <c r="H1024" s="1" t="s">
        <v>28</v>
      </c>
      <c r="I1024">
        <v>1</v>
      </c>
      <c r="J1024" s="1" t="str">
        <f>+VLOOKUP(bloques1a3[[#This Row],[respuesta]],respuestas.emociones[],2,0)</f>
        <v>alegria</v>
      </c>
      <c r="K1024" s="1">
        <f>+VLOOKUP(bloques1a3[[#This Row],[niño]],BD.niños[[Código]:[edad]],5,0)</f>
        <v>11</v>
      </c>
      <c r="L1024" s="1">
        <f>+IF(bloques1a3[[#This Row],[correcta]]=bloques1a3[[#This Row],[respuesta]],1,0)</f>
        <v>1</v>
      </c>
      <c r="M1024" s="1">
        <f>+IF(bloques1a3[[#This Row],[Sexo]]="F",1,0)</f>
        <v>0</v>
      </c>
    </row>
    <row r="1025" spans="1:13" x14ac:dyDescent="0.55000000000000004">
      <c r="A1025">
        <v>32</v>
      </c>
      <c r="B1025" s="1" t="s">
        <v>412</v>
      </c>
      <c r="C1025" s="1" t="s">
        <v>1</v>
      </c>
      <c r="D1025">
        <v>2</v>
      </c>
      <c r="E1025" s="1" t="s">
        <v>371</v>
      </c>
      <c r="F1025">
        <v>2</v>
      </c>
      <c r="G1025" s="1" t="s">
        <v>377</v>
      </c>
      <c r="H1025" s="1" t="s">
        <v>29</v>
      </c>
      <c r="I1025">
        <v>1</v>
      </c>
      <c r="J1025" s="1" t="str">
        <f>+VLOOKUP(bloques1a3[[#This Row],[respuesta]],respuestas.emociones[],2,0)</f>
        <v>alegria</v>
      </c>
      <c r="K1025" s="1">
        <f>+VLOOKUP(bloques1a3[[#This Row],[niño]],BD.niños[[Código]:[edad]],5,0)</f>
        <v>9</v>
      </c>
      <c r="L1025" s="1">
        <f>+IF(bloques1a3[[#This Row],[correcta]]=bloques1a3[[#This Row],[respuesta]],1,0)</f>
        <v>1</v>
      </c>
      <c r="M1025" s="1">
        <f>+IF(bloques1a3[[#This Row],[Sexo]]="F",1,0)</f>
        <v>1</v>
      </c>
    </row>
    <row r="1026" spans="1:13" x14ac:dyDescent="0.55000000000000004">
      <c r="A1026">
        <v>33</v>
      </c>
      <c r="B1026" s="1" t="s">
        <v>413</v>
      </c>
      <c r="C1026" s="1" t="s">
        <v>1</v>
      </c>
      <c r="D1026">
        <v>2</v>
      </c>
      <c r="E1026" s="1" t="s">
        <v>36</v>
      </c>
      <c r="F1026">
        <v>2</v>
      </c>
      <c r="G1026" s="1" t="s">
        <v>375</v>
      </c>
      <c r="H1026" s="1" t="s">
        <v>28</v>
      </c>
      <c r="I1026">
        <v>1</v>
      </c>
      <c r="J1026" s="1" t="str">
        <f>+VLOOKUP(bloques1a3[[#This Row],[respuesta]],respuestas.emociones[],2,0)</f>
        <v>alegria</v>
      </c>
      <c r="K1026" s="1">
        <f>+VLOOKUP(bloques1a3[[#This Row],[niño]],BD.niños[[Código]:[edad]],5,0)</f>
        <v>5</v>
      </c>
      <c r="L1026" s="1">
        <f>+IF(bloques1a3[[#This Row],[correcta]]=bloques1a3[[#This Row],[respuesta]],1,0)</f>
        <v>1</v>
      </c>
      <c r="M1026" s="1">
        <f>+IF(bloques1a3[[#This Row],[Sexo]]="F",1,0)</f>
        <v>0</v>
      </c>
    </row>
    <row r="1027" spans="1:13" x14ac:dyDescent="0.55000000000000004">
      <c r="A1027">
        <v>33</v>
      </c>
      <c r="B1027" s="1" t="s">
        <v>413</v>
      </c>
      <c r="C1027" s="1" t="s">
        <v>1</v>
      </c>
      <c r="D1027">
        <v>2</v>
      </c>
      <c r="E1027" s="1" t="s">
        <v>40</v>
      </c>
      <c r="F1027">
        <v>2</v>
      </c>
      <c r="G1027" s="1" t="s">
        <v>376</v>
      </c>
      <c r="H1027" s="1" t="s">
        <v>28</v>
      </c>
      <c r="I1027">
        <v>1</v>
      </c>
      <c r="J1027" s="1" t="str">
        <f>+VLOOKUP(bloques1a3[[#This Row],[respuesta]],respuestas.emociones[],2,0)</f>
        <v>alegria</v>
      </c>
      <c r="K1027" s="1">
        <f>+VLOOKUP(bloques1a3[[#This Row],[niño]],BD.niños[[Código]:[edad]],5,0)</f>
        <v>7</v>
      </c>
      <c r="L1027" s="1">
        <f>+IF(bloques1a3[[#This Row],[correcta]]=bloques1a3[[#This Row],[respuesta]],1,0)</f>
        <v>1</v>
      </c>
      <c r="M1027" s="1">
        <f>+IF(bloques1a3[[#This Row],[Sexo]]="F",1,0)</f>
        <v>0</v>
      </c>
    </row>
    <row r="1028" spans="1:13" x14ac:dyDescent="0.55000000000000004">
      <c r="A1028">
        <v>33</v>
      </c>
      <c r="B1028" s="1" t="s">
        <v>413</v>
      </c>
      <c r="C1028" s="1" t="s">
        <v>1</v>
      </c>
      <c r="D1028">
        <v>2</v>
      </c>
      <c r="E1028" s="1" t="s">
        <v>44</v>
      </c>
      <c r="F1028">
        <v>2</v>
      </c>
      <c r="G1028" s="1" t="s">
        <v>376</v>
      </c>
      <c r="H1028" s="1" t="s">
        <v>29</v>
      </c>
      <c r="I1028">
        <v>1</v>
      </c>
      <c r="J1028" s="1" t="str">
        <f>+VLOOKUP(bloques1a3[[#This Row],[respuesta]],respuestas.emociones[],2,0)</f>
        <v>alegria</v>
      </c>
      <c r="K1028" s="1">
        <f>+VLOOKUP(bloques1a3[[#This Row],[niño]],BD.niños[[Código]:[edad]],5,0)</f>
        <v>7</v>
      </c>
      <c r="L1028" s="1">
        <f>+IF(bloques1a3[[#This Row],[correcta]]=bloques1a3[[#This Row],[respuesta]],1,0)</f>
        <v>1</v>
      </c>
      <c r="M1028" s="1">
        <f>+IF(bloques1a3[[#This Row],[Sexo]]="F",1,0)</f>
        <v>1</v>
      </c>
    </row>
    <row r="1029" spans="1:13" x14ac:dyDescent="0.55000000000000004">
      <c r="A1029">
        <v>33</v>
      </c>
      <c r="B1029" s="1" t="s">
        <v>413</v>
      </c>
      <c r="C1029" s="1" t="s">
        <v>1</v>
      </c>
      <c r="D1029">
        <v>2</v>
      </c>
      <c r="E1029" s="1" t="s">
        <v>48</v>
      </c>
      <c r="F1029">
        <v>1</v>
      </c>
      <c r="G1029" s="1" t="s">
        <v>376</v>
      </c>
      <c r="H1029" s="1" t="s">
        <v>29</v>
      </c>
      <c r="I1029">
        <v>1</v>
      </c>
      <c r="J1029" s="1" t="str">
        <f>+VLOOKUP(bloques1a3[[#This Row],[respuesta]],respuestas.emociones[],2,0)</f>
        <v>neutra</v>
      </c>
      <c r="K1029" s="1">
        <f>+VLOOKUP(bloques1a3[[#This Row],[niño]],BD.niños[[Código]:[edad]],5,0)</f>
        <v>7</v>
      </c>
      <c r="L1029" s="1">
        <f>+IF(bloques1a3[[#This Row],[correcta]]=bloques1a3[[#This Row],[respuesta]],1,0)</f>
        <v>0</v>
      </c>
      <c r="M1029" s="1">
        <f>+IF(bloques1a3[[#This Row],[Sexo]]="F",1,0)</f>
        <v>1</v>
      </c>
    </row>
    <row r="1030" spans="1:13" x14ac:dyDescent="0.55000000000000004">
      <c r="A1030">
        <v>33</v>
      </c>
      <c r="B1030" s="1" t="s">
        <v>413</v>
      </c>
      <c r="C1030" s="1" t="s">
        <v>1</v>
      </c>
      <c r="D1030">
        <v>2</v>
      </c>
      <c r="E1030" s="1" t="s">
        <v>52</v>
      </c>
      <c r="F1030">
        <v>2</v>
      </c>
      <c r="G1030" s="1" t="s">
        <v>376</v>
      </c>
      <c r="H1030" s="1" t="s">
        <v>29</v>
      </c>
      <c r="I1030">
        <v>1</v>
      </c>
      <c r="J1030" s="1" t="str">
        <f>+VLOOKUP(bloques1a3[[#This Row],[respuesta]],respuestas.emociones[],2,0)</f>
        <v>alegria</v>
      </c>
      <c r="K1030" s="1">
        <f>+VLOOKUP(bloques1a3[[#This Row],[niño]],BD.niños[[Código]:[edad]],5,0)</f>
        <v>7</v>
      </c>
      <c r="L1030" s="1">
        <f>+IF(bloques1a3[[#This Row],[correcta]]=bloques1a3[[#This Row],[respuesta]],1,0)</f>
        <v>1</v>
      </c>
      <c r="M1030" s="1">
        <f>+IF(bloques1a3[[#This Row],[Sexo]]="F",1,0)</f>
        <v>1</v>
      </c>
    </row>
    <row r="1031" spans="1:13" x14ac:dyDescent="0.55000000000000004">
      <c r="A1031">
        <v>33</v>
      </c>
      <c r="B1031" s="1" t="s">
        <v>413</v>
      </c>
      <c r="C1031" s="1" t="s">
        <v>1</v>
      </c>
      <c r="D1031">
        <v>2</v>
      </c>
      <c r="E1031" s="1" t="s">
        <v>56</v>
      </c>
      <c r="F1031">
        <v>2</v>
      </c>
      <c r="G1031" s="1" t="s">
        <v>376</v>
      </c>
      <c r="H1031" s="1" t="s">
        <v>29</v>
      </c>
      <c r="I1031">
        <v>1</v>
      </c>
      <c r="J1031" s="1" t="str">
        <f>+VLOOKUP(bloques1a3[[#This Row],[respuesta]],respuestas.emociones[],2,0)</f>
        <v>alegria</v>
      </c>
      <c r="K1031" s="1">
        <f>+VLOOKUP(bloques1a3[[#This Row],[niño]],BD.niños[[Código]:[edad]],5,0)</f>
        <v>8</v>
      </c>
      <c r="L1031" s="1">
        <f>+IF(bloques1a3[[#This Row],[correcta]]=bloques1a3[[#This Row],[respuesta]],1,0)</f>
        <v>1</v>
      </c>
      <c r="M1031" s="1">
        <f>+IF(bloques1a3[[#This Row],[Sexo]]="F",1,0)</f>
        <v>1</v>
      </c>
    </row>
    <row r="1032" spans="1:13" x14ac:dyDescent="0.55000000000000004">
      <c r="A1032">
        <v>33</v>
      </c>
      <c r="B1032" s="1" t="s">
        <v>413</v>
      </c>
      <c r="C1032" s="1" t="s">
        <v>1</v>
      </c>
      <c r="D1032">
        <v>2</v>
      </c>
      <c r="E1032" s="1" t="s">
        <v>60</v>
      </c>
      <c r="F1032">
        <v>2</v>
      </c>
      <c r="G1032" s="1" t="s">
        <v>377</v>
      </c>
      <c r="H1032" s="1" t="s">
        <v>28</v>
      </c>
      <c r="I1032">
        <v>1</v>
      </c>
      <c r="J1032" s="1" t="str">
        <f>+VLOOKUP(bloques1a3[[#This Row],[respuesta]],respuestas.emociones[],2,0)</f>
        <v>alegria</v>
      </c>
      <c r="K1032" s="1">
        <f>+VLOOKUP(bloques1a3[[#This Row],[niño]],BD.niños[[Código]:[edad]],5,0)</f>
        <v>10</v>
      </c>
      <c r="L1032" s="1">
        <f>+IF(bloques1a3[[#This Row],[correcta]]=bloques1a3[[#This Row],[respuesta]],1,0)</f>
        <v>1</v>
      </c>
      <c r="M1032" s="1">
        <f>+IF(bloques1a3[[#This Row],[Sexo]]="F",1,0)</f>
        <v>0</v>
      </c>
    </row>
    <row r="1033" spans="1:13" x14ac:dyDescent="0.55000000000000004">
      <c r="A1033">
        <v>33</v>
      </c>
      <c r="B1033" s="1" t="s">
        <v>413</v>
      </c>
      <c r="C1033" s="1" t="s">
        <v>1</v>
      </c>
      <c r="D1033">
        <v>2</v>
      </c>
      <c r="E1033" s="1" t="s">
        <v>64</v>
      </c>
      <c r="F1033">
        <v>2</v>
      </c>
      <c r="G1033" s="1" t="s">
        <v>377</v>
      </c>
      <c r="H1033" s="1" t="s">
        <v>29</v>
      </c>
      <c r="I1033">
        <v>1</v>
      </c>
      <c r="J1033" s="1" t="str">
        <f>+VLOOKUP(bloques1a3[[#This Row],[respuesta]],respuestas.emociones[],2,0)</f>
        <v>alegria</v>
      </c>
      <c r="K1033" s="1">
        <f>+VLOOKUP(bloques1a3[[#This Row],[niño]],BD.niños[[Código]:[edad]],5,0)</f>
        <v>9</v>
      </c>
      <c r="L1033" s="1">
        <f>+IF(bloques1a3[[#This Row],[correcta]]=bloques1a3[[#This Row],[respuesta]],1,0)</f>
        <v>1</v>
      </c>
      <c r="M1033" s="1">
        <f>+IF(bloques1a3[[#This Row],[Sexo]]="F",1,0)</f>
        <v>1</v>
      </c>
    </row>
    <row r="1034" spans="1:13" x14ac:dyDescent="0.55000000000000004">
      <c r="A1034">
        <v>33</v>
      </c>
      <c r="B1034" s="1" t="s">
        <v>413</v>
      </c>
      <c r="C1034" s="1" t="s">
        <v>1</v>
      </c>
      <c r="D1034">
        <v>2</v>
      </c>
      <c r="E1034" s="1" t="s">
        <v>68</v>
      </c>
      <c r="F1034">
        <v>2</v>
      </c>
      <c r="G1034" s="1" t="s">
        <v>377</v>
      </c>
      <c r="H1034" s="1" t="s">
        <v>28</v>
      </c>
      <c r="I1034">
        <v>1</v>
      </c>
      <c r="J1034" s="1" t="str">
        <f>+VLOOKUP(bloques1a3[[#This Row],[respuesta]],respuestas.emociones[],2,0)</f>
        <v>alegria</v>
      </c>
      <c r="K1034" s="1">
        <f>+VLOOKUP(bloques1a3[[#This Row],[niño]],BD.niños[[Código]:[edad]],5,0)</f>
        <v>10</v>
      </c>
      <c r="L1034" s="1">
        <f>+IF(bloques1a3[[#This Row],[correcta]]=bloques1a3[[#This Row],[respuesta]],1,0)</f>
        <v>1</v>
      </c>
      <c r="M1034" s="1">
        <f>+IF(bloques1a3[[#This Row],[Sexo]]="F",1,0)</f>
        <v>0</v>
      </c>
    </row>
    <row r="1035" spans="1:13" x14ac:dyDescent="0.55000000000000004">
      <c r="A1035">
        <v>33</v>
      </c>
      <c r="B1035" s="1" t="s">
        <v>413</v>
      </c>
      <c r="C1035" s="1" t="s">
        <v>1</v>
      </c>
      <c r="D1035">
        <v>2</v>
      </c>
      <c r="E1035" s="1" t="s">
        <v>72</v>
      </c>
      <c r="F1035">
        <v>2</v>
      </c>
      <c r="G1035" s="1" t="s">
        <v>377</v>
      </c>
      <c r="H1035" s="1" t="s">
        <v>29</v>
      </c>
      <c r="I1035">
        <v>1</v>
      </c>
      <c r="J1035" s="1" t="str">
        <f>+VLOOKUP(bloques1a3[[#This Row],[respuesta]],respuestas.emociones[],2,0)</f>
        <v>alegria</v>
      </c>
      <c r="K1035" s="1">
        <f>+VLOOKUP(bloques1a3[[#This Row],[niño]],BD.niños[[Código]:[edad]],5,0)</f>
        <v>9</v>
      </c>
      <c r="L1035" s="1">
        <f>+IF(bloques1a3[[#This Row],[correcta]]=bloques1a3[[#This Row],[respuesta]],1,0)</f>
        <v>1</v>
      </c>
      <c r="M1035" s="1">
        <f>+IF(bloques1a3[[#This Row],[Sexo]]="F",1,0)</f>
        <v>1</v>
      </c>
    </row>
    <row r="1036" spans="1:13" x14ac:dyDescent="0.55000000000000004">
      <c r="A1036">
        <v>33</v>
      </c>
      <c r="B1036" s="1" t="s">
        <v>413</v>
      </c>
      <c r="C1036" s="1" t="s">
        <v>1</v>
      </c>
      <c r="D1036">
        <v>2</v>
      </c>
      <c r="E1036" s="1" t="s">
        <v>75</v>
      </c>
      <c r="F1036">
        <v>2</v>
      </c>
      <c r="G1036" s="1" t="s">
        <v>377</v>
      </c>
      <c r="H1036" s="1" t="s">
        <v>29</v>
      </c>
      <c r="I1036">
        <v>1</v>
      </c>
      <c r="J1036" s="1" t="str">
        <f>+VLOOKUP(bloques1a3[[#This Row],[respuesta]],respuestas.emociones[],2,0)</f>
        <v>alegria</v>
      </c>
      <c r="K1036" s="1">
        <f>+VLOOKUP(bloques1a3[[#This Row],[niño]],BD.niños[[Código]:[edad]],5,0)</f>
        <v>10</v>
      </c>
      <c r="L1036" s="1">
        <f>+IF(bloques1a3[[#This Row],[correcta]]=bloques1a3[[#This Row],[respuesta]],1,0)</f>
        <v>1</v>
      </c>
      <c r="M1036" s="1">
        <f>+IF(bloques1a3[[#This Row],[Sexo]]="F",1,0)</f>
        <v>1</v>
      </c>
    </row>
    <row r="1037" spans="1:13" x14ac:dyDescent="0.55000000000000004">
      <c r="A1037">
        <v>33</v>
      </c>
      <c r="B1037" s="1" t="s">
        <v>413</v>
      </c>
      <c r="C1037" s="1" t="s">
        <v>1</v>
      </c>
      <c r="D1037">
        <v>2</v>
      </c>
      <c r="E1037" s="1" t="s">
        <v>78</v>
      </c>
      <c r="F1037">
        <v>2</v>
      </c>
      <c r="G1037" s="1" t="s">
        <v>375</v>
      </c>
      <c r="H1037" s="1" t="s">
        <v>28</v>
      </c>
      <c r="I1037">
        <v>1</v>
      </c>
      <c r="J1037" s="1" t="str">
        <f>+VLOOKUP(bloques1a3[[#This Row],[respuesta]],respuestas.emociones[],2,0)</f>
        <v>alegria</v>
      </c>
      <c r="K1037" s="1">
        <f>+VLOOKUP(bloques1a3[[#This Row],[niño]],BD.niños[[Código]:[edad]],5,0)</f>
        <v>6</v>
      </c>
      <c r="L1037" s="1">
        <f>+IF(bloques1a3[[#This Row],[correcta]]=bloques1a3[[#This Row],[respuesta]],1,0)</f>
        <v>1</v>
      </c>
      <c r="M1037" s="1">
        <f>+IF(bloques1a3[[#This Row],[Sexo]]="F",1,0)</f>
        <v>0</v>
      </c>
    </row>
    <row r="1038" spans="1:13" x14ac:dyDescent="0.55000000000000004">
      <c r="A1038">
        <v>33</v>
      </c>
      <c r="B1038" s="1" t="s">
        <v>413</v>
      </c>
      <c r="C1038" s="1" t="s">
        <v>1</v>
      </c>
      <c r="D1038">
        <v>2</v>
      </c>
      <c r="E1038" s="1" t="s">
        <v>82</v>
      </c>
      <c r="F1038">
        <v>3</v>
      </c>
      <c r="G1038" s="1" t="s">
        <v>375</v>
      </c>
      <c r="H1038" s="1" t="s">
        <v>29</v>
      </c>
      <c r="I1038">
        <v>1</v>
      </c>
      <c r="J1038" s="1" t="str">
        <f>+VLOOKUP(bloques1a3[[#This Row],[respuesta]],respuestas.emociones[],2,0)</f>
        <v>tristeza</v>
      </c>
      <c r="K1038" s="1">
        <f>+VLOOKUP(bloques1a3[[#This Row],[niño]],BD.niños[[Código]:[edad]],5,0)</f>
        <v>6</v>
      </c>
      <c r="L1038" s="1">
        <f>+IF(bloques1a3[[#This Row],[correcta]]=bloques1a3[[#This Row],[respuesta]],1,0)</f>
        <v>0</v>
      </c>
      <c r="M1038" s="1">
        <f>+IF(bloques1a3[[#This Row],[Sexo]]="F",1,0)</f>
        <v>1</v>
      </c>
    </row>
    <row r="1039" spans="1:13" x14ac:dyDescent="0.55000000000000004">
      <c r="A1039">
        <v>33</v>
      </c>
      <c r="B1039" s="1" t="s">
        <v>413</v>
      </c>
      <c r="C1039" s="1" t="s">
        <v>1</v>
      </c>
      <c r="D1039">
        <v>2</v>
      </c>
      <c r="E1039" s="1" t="s">
        <v>85</v>
      </c>
      <c r="F1039">
        <v>2</v>
      </c>
      <c r="G1039" s="1" t="s">
        <v>375</v>
      </c>
      <c r="H1039" s="1" t="s">
        <v>28</v>
      </c>
      <c r="I1039">
        <v>1</v>
      </c>
      <c r="J1039" s="1" t="str">
        <f>+VLOOKUP(bloques1a3[[#This Row],[respuesta]],respuestas.emociones[],2,0)</f>
        <v>alegria</v>
      </c>
      <c r="K1039" s="1">
        <f>+VLOOKUP(bloques1a3[[#This Row],[niño]],BD.niños[[Código]:[edad]],5,0)</f>
        <v>6</v>
      </c>
      <c r="L1039" s="1">
        <f>+IF(bloques1a3[[#This Row],[correcta]]=bloques1a3[[#This Row],[respuesta]],1,0)</f>
        <v>1</v>
      </c>
      <c r="M1039" s="1">
        <f>+IF(bloques1a3[[#This Row],[Sexo]]="F",1,0)</f>
        <v>0</v>
      </c>
    </row>
    <row r="1040" spans="1:13" x14ac:dyDescent="0.55000000000000004">
      <c r="A1040">
        <v>33</v>
      </c>
      <c r="B1040" s="1" t="s">
        <v>413</v>
      </c>
      <c r="C1040" s="1" t="s">
        <v>1</v>
      </c>
      <c r="D1040">
        <v>2</v>
      </c>
      <c r="E1040" s="1" t="s">
        <v>184</v>
      </c>
      <c r="F1040">
        <v>2</v>
      </c>
      <c r="G1040" s="1" t="s">
        <v>376</v>
      </c>
      <c r="H1040" s="1" t="s">
        <v>28</v>
      </c>
      <c r="I1040">
        <v>1</v>
      </c>
      <c r="J1040" s="1" t="str">
        <f>+VLOOKUP(bloques1a3[[#This Row],[respuesta]],respuestas.emociones[],2,0)</f>
        <v>alegria</v>
      </c>
      <c r="K1040" s="1">
        <f>+VLOOKUP(bloques1a3[[#This Row],[niño]],BD.niños[[Código]:[edad]],5,0)</f>
        <v>7</v>
      </c>
      <c r="L1040" s="1">
        <f>+IF(bloques1a3[[#This Row],[correcta]]=bloques1a3[[#This Row],[respuesta]],1,0)</f>
        <v>1</v>
      </c>
      <c r="M1040" s="1">
        <f>+IF(bloques1a3[[#This Row],[Sexo]]="F",1,0)</f>
        <v>0</v>
      </c>
    </row>
    <row r="1041" spans="1:13" x14ac:dyDescent="0.55000000000000004">
      <c r="A1041">
        <v>33</v>
      </c>
      <c r="B1041" s="1" t="s">
        <v>413</v>
      </c>
      <c r="C1041" s="1" t="s">
        <v>1</v>
      </c>
      <c r="D1041">
        <v>2</v>
      </c>
      <c r="E1041" s="1" t="s">
        <v>187</v>
      </c>
      <c r="F1041">
        <v>2</v>
      </c>
      <c r="G1041" s="1" t="s">
        <v>376</v>
      </c>
      <c r="H1041" s="1" t="s">
        <v>29</v>
      </c>
      <c r="I1041">
        <v>1</v>
      </c>
      <c r="J1041" s="1" t="str">
        <f>+VLOOKUP(bloques1a3[[#This Row],[respuesta]],respuestas.emociones[],2,0)</f>
        <v>alegria</v>
      </c>
      <c r="K1041" s="1">
        <f>+VLOOKUP(bloques1a3[[#This Row],[niño]],BD.niños[[Código]:[edad]],5,0)</f>
        <v>8</v>
      </c>
      <c r="L1041" s="1">
        <f>+IF(bloques1a3[[#This Row],[correcta]]=bloques1a3[[#This Row],[respuesta]],1,0)</f>
        <v>1</v>
      </c>
      <c r="M1041" s="1">
        <f>+IF(bloques1a3[[#This Row],[Sexo]]="F",1,0)</f>
        <v>1</v>
      </c>
    </row>
    <row r="1042" spans="1:13" x14ac:dyDescent="0.55000000000000004">
      <c r="A1042">
        <v>33</v>
      </c>
      <c r="B1042" s="1" t="s">
        <v>413</v>
      </c>
      <c r="C1042" s="1" t="s">
        <v>1</v>
      </c>
      <c r="D1042">
        <v>2</v>
      </c>
      <c r="E1042" s="1" t="s">
        <v>192</v>
      </c>
      <c r="F1042">
        <v>2</v>
      </c>
      <c r="G1042" s="1" t="s">
        <v>376</v>
      </c>
      <c r="H1042" s="1" t="s">
        <v>28</v>
      </c>
      <c r="I1042">
        <v>1</v>
      </c>
      <c r="J1042" s="1" t="str">
        <f>+VLOOKUP(bloques1a3[[#This Row],[respuesta]],respuestas.emociones[],2,0)</f>
        <v>alegria</v>
      </c>
      <c r="K1042" s="1">
        <f>+VLOOKUP(bloques1a3[[#This Row],[niño]],BD.niños[[Código]:[edad]],5,0)</f>
        <v>7</v>
      </c>
      <c r="L1042" s="1">
        <f>+IF(bloques1a3[[#This Row],[correcta]]=bloques1a3[[#This Row],[respuesta]],1,0)</f>
        <v>1</v>
      </c>
      <c r="M1042" s="1">
        <f>+IF(bloques1a3[[#This Row],[Sexo]]="F",1,0)</f>
        <v>0</v>
      </c>
    </row>
    <row r="1043" spans="1:13" x14ac:dyDescent="0.55000000000000004">
      <c r="A1043">
        <v>33</v>
      </c>
      <c r="B1043" s="1" t="s">
        <v>413</v>
      </c>
      <c r="C1043" s="1" t="s">
        <v>1</v>
      </c>
      <c r="D1043">
        <v>2</v>
      </c>
      <c r="E1043" s="1" t="s">
        <v>195</v>
      </c>
      <c r="F1043">
        <v>2</v>
      </c>
      <c r="G1043" s="1" t="s">
        <v>377</v>
      </c>
      <c r="H1043" s="1" t="s">
        <v>28</v>
      </c>
      <c r="I1043">
        <v>1</v>
      </c>
      <c r="J1043" s="1" t="str">
        <f>+VLOOKUP(bloques1a3[[#This Row],[respuesta]],respuestas.emociones[],2,0)</f>
        <v>alegria</v>
      </c>
      <c r="K1043" s="1">
        <f>+VLOOKUP(bloques1a3[[#This Row],[niño]],BD.niños[[Código]:[edad]],5,0)</f>
        <v>10</v>
      </c>
      <c r="L1043" s="1">
        <f>+IF(bloques1a3[[#This Row],[correcta]]=bloques1a3[[#This Row],[respuesta]],1,0)</f>
        <v>1</v>
      </c>
      <c r="M1043" s="1">
        <f>+IF(bloques1a3[[#This Row],[Sexo]]="F",1,0)</f>
        <v>0</v>
      </c>
    </row>
    <row r="1044" spans="1:13" x14ac:dyDescent="0.55000000000000004">
      <c r="A1044">
        <v>33</v>
      </c>
      <c r="B1044" s="1" t="s">
        <v>413</v>
      </c>
      <c r="C1044" s="1" t="s">
        <v>1</v>
      </c>
      <c r="D1044">
        <v>2</v>
      </c>
      <c r="E1044" s="1" t="s">
        <v>199</v>
      </c>
      <c r="F1044">
        <v>2</v>
      </c>
      <c r="G1044" s="1" t="s">
        <v>377</v>
      </c>
      <c r="H1044" s="1" t="s">
        <v>28</v>
      </c>
      <c r="I1044">
        <v>1</v>
      </c>
      <c r="J1044" s="1" t="str">
        <f>+VLOOKUP(bloques1a3[[#This Row],[respuesta]],respuestas.emociones[],2,0)</f>
        <v>alegria</v>
      </c>
      <c r="K1044" s="1">
        <f>+VLOOKUP(bloques1a3[[#This Row],[niño]],BD.niños[[Código]:[edad]],5,0)</f>
        <v>9</v>
      </c>
      <c r="L1044" s="1">
        <f>+IF(bloques1a3[[#This Row],[correcta]]=bloques1a3[[#This Row],[respuesta]],1,0)</f>
        <v>1</v>
      </c>
      <c r="M1044" s="1">
        <f>+IF(bloques1a3[[#This Row],[Sexo]]="F",1,0)</f>
        <v>0</v>
      </c>
    </row>
    <row r="1045" spans="1:13" x14ac:dyDescent="0.55000000000000004">
      <c r="A1045">
        <v>33</v>
      </c>
      <c r="B1045" s="1" t="s">
        <v>413</v>
      </c>
      <c r="C1045" s="1" t="s">
        <v>1</v>
      </c>
      <c r="D1045">
        <v>2</v>
      </c>
      <c r="E1045" s="1" t="s">
        <v>203</v>
      </c>
      <c r="F1045">
        <v>2</v>
      </c>
      <c r="G1045" s="1" t="s">
        <v>377</v>
      </c>
      <c r="H1045" s="1" t="s">
        <v>29</v>
      </c>
      <c r="I1045">
        <v>1</v>
      </c>
      <c r="J1045" s="1" t="str">
        <f>+VLOOKUP(bloques1a3[[#This Row],[respuesta]],respuestas.emociones[],2,0)</f>
        <v>alegria</v>
      </c>
      <c r="K1045" s="1">
        <f>+VLOOKUP(bloques1a3[[#This Row],[niño]],BD.niños[[Código]:[edad]],5,0)</f>
        <v>9</v>
      </c>
      <c r="L1045" s="1">
        <f>+IF(bloques1a3[[#This Row],[correcta]]=bloques1a3[[#This Row],[respuesta]],1,0)</f>
        <v>1</v>
      </c>
      <c r="M1045" s="1">
        <f>+IF(bloques1a3[[#This Row],[Sexo]]="F",1,0)</f>
        <v>1</v>
      </c>
    </row>
    <row r="1046" spans="1:13" x14ac:dyDescent="0.55000000000000004">
      <c r="A1046">
        <v>33</v>
      </c>
      <c r="B1046" s="1" t="s">
        <v>413</v>
      </c>
      <c r="C1046" s="1" t="s">
        <v>1</v>
      </c>
      <c r="D1046">
        <v>2</v>
      </c>
      <c r="E1046" s="1" t="s">
        <v>206</v>
      </c>
      <c r="F1046">
        <v>2</v>
      </c>
      <c r="G1046" s="1" t="s">
        <v>377</v>
      </c>
      <c r="H1046" s="1" t="s">
        <v>29</v>
      </c>
      <c r="I1046">
        <v>1</v>
      </c>
      <c r="J1046" s="1" t="str">
        <f>+VLOOKUP(bloques1a3[[#This Row],[respuesta]],respuestas.emociones[],2,0)</f>
        <v>alegria</v>
      </c>
      <c r="K1046" s="1">
        <f>+VLOOKUP(bloques1a3[[#This Row],[niño]],BD.niños[[Código]:[edad]],5,0)</f>
        <v>10</v>
      </c>
      <c r="L1046" s="1">
        <f>+IF(bloques1a3[[#This Row],[correcta]]=bloques1a3[[#This Row],[respuesta]],1,0)</f>
        <v>1</v>
      </c>
      <c r="M1046" s="1">
        <f>+IF(bloques1a3[[#This Row],[Sexo]]="F",1,0)</f>
        <v>1</v>
      </c>
    </row>
    <row r="1047" spans="1:13" x14ac:dyDescent="0.55000000000000004">
      <c r="A1047">
        <v>33</v>
      </c>
      <c r="B1047" s="1" t="s">
        <v>413</v>
      </c>
      <c r="C1047" s="1" t="s">
        <v>1</v>
      </c>
      <c r="D1047">
        <v>2</v>
      </c>
      <c r="E1047" s="1" t="s">
        <v>210</v>
      </c>
      <c r="F1047">
        <v>2</v>
      </c>
      <c r="G1047" s="1" t="s">
        <v>376</v>
      </c>
      <c r="H1047" s="1" t="s">
        <v>28</v>
      </c>
      <c r="I1047">
        <v>1</v>
      </c>
      <c r="J1047" s="1" t="str">
        <f>+VLOOKUP(bloques1a3[[#This Row],[respuesta]],respuestas.emociones[],2,0)</f>
        <v>alegria</v>
      </c>
      <c r="K1047" s="1">
        <f>+VLOOKUP(bloques1a3[[#This Row],[niño]],BD.niños[[Código]:[edad]],5,0)</f>
        <v>7</v>
      </c>
      <c r="L1047" s="1">
        <f>+IF(bloques1a3[[#This Row],[correcta]]=bloques1a3[[#This Row],[respuesta]],1,0)</f>
        <v>1</v>
      </c>
      <c r="M1047" s="1">
        <f>+IF(bloques1a3[[#This Row],[Sexo]]="F",1,0)</f>
        <v>0</v>
      </c>
    </row>
    <row r="1048" spans="1:13" x14ac:dyDescent="0.55000000000000004">
      <c r="A1048">
        <v>33</v>
      </c>
      <c r="B1048" s="1" t="s">
        <v>413</v>
      </c>
      <c r="C1048" s="1" t="s">
        <v>1</v>
      </c>
      <c r="D1048">
        <v>2</v>
      </c>
      <c r="E1048" s="1" t="s">
        <v>274</v>
      </c>
      <c r="F1048">
        <v>3</v>
      </c>
      <c r="G1048" s="1" t="s">
        <v>375</v>
      </c>
      <c r="H1048" s="1" t="s">
        <v>28</v>
      </c>
      <c r="I1048">
        <v>1</v>
      </c>
      <c r="J1048" s="1" t="str">
        <f>+VLOOKUP(bloques1a3[[#This Row],[respuesta]],respuestas.emociones[],2,0)</f>
        <v>tristeza</v>
      </c>
      <c r="K1048" s="1">
        <f>+VLOOKUP(bloques1a3[[#This Row],[niño]],BD.niños[[Código]:[edad]],5,0)</f>
        <v>6</v>
      </c>
      <c r="L1048" s="1">
        <f>+IF(bloques1a3[[#This Row],[correcta]]=bloques1a3[[#This Row],[respuesta]],1,0)</f>
        <v>0</v>
      </c>
      <c r="M1048" s="1">
        <f>+IF(bloques1a3[[#This Row],[Sexo]]="F",1,0)</f>
        <v>0</v>
      </c>
    </row>
    <row r="1049" spans="1:13" x14ac:dyDescent="0.55000000000000004">
      <c r="A1049">
        <v>33</v>
      </c>
      <c r="B1049" s="1" t="s">
        <v>413</v>
      </c>
      <c r="C1049" s="1" t="s">
        <v>1</v>
      </c>
      <c r="D1049">
        <v>2</v>
      </c>
      <c r="E1049" s="1" t="s">
        <v>276</v>
      </c>
      <c r="F1049">
        <v>2</v>
      </c>
      <c r="G1049" s="1" t="s">
        <v>375</v>
      </c>
      <c r="H1049" s="1" t="s">
        <v>28</v>
      </c>
      <c r="I1049">
        <v>1</v>
      </c>
      <c r="J1049" s="1" t="str">
        <f>+VLOOKUP(bloques1a3[[#This Row],[respuesta]],respuestas.emociones[],2,0)</f>
        <v>alegria</v>
      </c>
      <c r="K1049" s="1">
        <f>+VLOOKUP(bloques1a3[[#This Row],[niño]],BD.niños[[Código]:[edad]],5,0)</f>
        <v>6</v>
      </c>
      <c r="L1049" s="1">
        <f>+IF(bloques1a3[[#This Row],[correcta]]=bloques1a3[[#This Row],[respuesta]],1,0)</f>
        <v>1</v>
      </c>
      <c r="M1049" s="1">
        <f>+IF(bloques1a3[[#This Row],[Sexo]]="F",1,0)</f>
        <v>0</v>
      </c>
    </row>
    <row r="1050" spans="1:13" x14ac:dyDescent="0.55000000000000004">
      <c r="A1050">
        <v>33</v>
      </c>
      <c r="B1050" s="1" t="s">
        <v>413</v>
      </c>
      <c r="C1050" s="1" t="s">
        <v>1</v>
      </c>
      <c r="D1050">
        <v>2</v>
      </c>
      <c r="E1050" s="1" t="s">
        <v>279</v>
      </c>
      <c r="F1050">
        <v>2</v>
      </c>
      <c r="G1050" s="1" t="s">
        <v>376</v>
      </c>
      <c r="H1050" s="1" t="s">
        <v>29</v>
      </c>
      <c r="I1050">
        <v>1</v>
      </c>
      <c r="J1050" s="1" t="str">
        <f>+VLOOKUP(bloques1a3[[#This Row],[respuesta]],respuestas.emociones[],2,0)</f>
        <v>alegria</v>
      </c>
      <c r="K1050" s="1">
        <f>+VLOOKUP(bloques1a3[[#This Row],[niño]],BD.niños[[Código]:[edad]],5,0)</f>
        <v>7</v>
      </c>
      <c r="L1050" s="1">
        <f>+IF(bloques1a3[[#This Row],[correcta]]=bloques1a3[[#This Row],[respuesta]],1,0)</f>
        <v>1</v>
      </c>
      <c r="M1050" s="1">
        <f>+IF(bloques1a3[[#This Row],[Sexo]]="F",1,0)</f>
        <v>1</v>
      </c>
    </row>
    <row r="1051" spans="1:13" x14ac:dyDescent="0.55000000000000004">
      <c r="A1051">
        <v>33</v>
      </c>
      <c r="B1051" s="1" t="s">
        <v>413</v>
      </c>
      <c r="C1051" s="1" t="s">
        <v>1</v>
      </c>
      <c r="D1051">
        <v>2</v>
      </c>
      <c r="E1051" s="1" t="s">
        <v>282</v>
      </c>
      <c r="F1051">
        <v>2</v>
      </c>
      <c r="G1051" s="1" t="s">
        <v>375</v>
      </c>
      <c r="H1051" s="1" t="s">
        <v>29</v>
      </c>
      <c r="I1051">
        <v>1</v>
      </c>
      <c r="J1051" s="1" t="str">
        <f>+VLOOKUP(bloques1a3[[#This Row],[respuesta]],respuestas.emociones[],2,0)</f>
        <v>alegria</v>
      </c>
      <c r="K1051" s="1">
        <f>+VLOOKUP(bloques1a3[[#This Row],[niño]],BD.niños[[Código]:[edad]],5,0)</f>
        <v>5</v>
      </c>
      <c r="L1051" s="1">
        <f>+IF(bloques1a3[[#This Row],[correcta]]=bloques1a3[[#This Row],[respuesta]],1,0)</f>
        <v>1</v>
      </c>
      <c r="M1051" s="1">
        <f>+IF(bloques1a3[[#This Row],[Sexo]]="F",1,0)</f>
        <v>1</v>
      </c>
    </row>
    <row r="1052" spans="1:13" x14ac:dyDescent="0.55000000000000004">
      <c r="A1052">
        <v>33</v>
      </c>
      <c r="B1052" s="1" t="s">
        <v>413</v>
      </c>
      <c r="C1052" s="1" t="s">
        <v>1</v>
      </c>
      <c r="D1052">
        <v>2</v>
      </c>
      <c r="E1052" s="1" t="s">
        <v>352</v>
      </c>
      <c r="F1052">
        <v>2</v>
      </c>
      <c r="G1052" s="1" t="s">
        <v>376</v>
      </c>
      <c r="H1052" s="1" t="s">
        <v>29</v>
      </c>
      <c r="I1052">
        <v>1</v>
      </c>
      <c r="J1052" s="1" t="str">
        <f>+VLOOKUP(bloques1a3[[#This Row],[respuesta]],respuestas.emociones[],2,0)</f>
        <v>alegria</v>
      </c>
      <c r="K1052" s="1">
        <f>+VLOOKUP(bloques1a3[[#This Row],[niño]],BD.niños[[Código]:[edad]],5,0)</f>
        <v>8</v>
      </c>
      <c r="L1052" s="1">
        <f>+IF(bloques1a3[[#This Row],[correcta]]=bloques1a3[[#This Row],[respuesta]],1,0)</f>
        <v>1</v>
      </c>
      <c r="M1052" s="1">
        <f>+IF(bloques1a3[[#This Row],[Sexo]]="F",1,0)</f>
        <v>1</v>
      </c>
    </row>
    <row r="1053" spans="1:13" x14ac:dyDescent="0.55000000000000004">
      <c r="A1053">
        <v>33</v>
      </c>
      <c r="B1053" s="1" t="s">
        <v>413</v>
      </c>
      <c r="C1053" s="1" t="s">
        <v>1</v>
      </c>
      <c r="D1053">
        <v>2</v>
      </c>
      <c r="E1053" s="1" t="s">
        <v>357</v>
      </c>
      <c r="F1053">
        <v>2</v>
      </c>
      <c r="G1053" s="1" t="s">
        <v>376</v>
      </c>
      <c r="H1053" s="1" t="s">
        <v>28</v>
      </c>
      <c r="I1053">
        <v>1</v>
      </c>
      <c r="J1053" s="1" t="str">
        <f>+VLOOKUP(bloques1a3[[#This Row],[respuesta]],respuestas.emociones[],2,0)</f>
        <v>alegria</v>
      </c>
      <c r="K1053" s="1">
        <f>+VLOOKUP(bloques1a3[[#This Row],[niño]],BD.niños[[Código]:[edad]],5,0)</f>
        <v>7</v>
      </c>
      <c r="L1053" s="1">
        <f>+IF(bloques1a3[[#This Row],[correcta]]=bloques1a3[[#This Row],[respuesta]],1,0)</f>
        <v>1</v>
      </c>
      <c r="M1053" s="1">
        <f>+IF(bloques1a3[[#This Row],[Sexo]]="F",1,0)</f>
        <v>0</v>
      </c>
    </row>
    <row r="1054" spans="1:13" x14ac:dyDescent="0.55000000000000004">
      <c r="A1054">
        <v>33</v>
      </c>
      <c r="B1054" s="1" t="s">
        <v>413</v>
      </c>
      <c r="C1054" s="1" t="s">
        <v>1</v>
      </c>
      <c r="D1054">
        <v>2</v>
      </c>
      <c r="E1054" s="1" t="s">
        <v>360</v>
      </c>
      <c r="F1054">
        <v>2</v>
      </c>
      <c r="G1054" s="1" t="s">
        <v>377</v>
      </c>
      <c r="H1054" s="1" t="s">
        <v>28</v>
      </c>
      <c r="I1054">
        <v>1</v>
      </c>
      <c r="J1054" s="1" t="str">
        <f>+VLOOKUP(bloques1a3[[#This Row],[respuesta]],respuestas.emociones[],2,0)</f>
        <v>alegria</v>
      </c>
      <c r="K1054" s="1">
        <f>+VLOOKUP(bloques1a3[[#This Row],[niño]],BD.niños[[Código]:[edad]],5,0)</f>
        <v>9</v>
      </c>
      <c r="L1054" s="1">
        <f>+IF(bloques1a3[[#This Row],[correcta]]=bloques1a3[[#This Row],[respuesta]],1,0)</f>
        <v>1</v>
      </c>
      <c r="M1054" s="1">
        <f>+IF(bloques1a3[[#This Row],[Sexo]]="F",1,0)</f>
        <v>0</v>
      </c>
    </row>
    <row r="1055" spans="1:13" x14ac:dyDescent="0.55000000000000004">
      <c r="A1055">
        <v>33</v>
      </c>
      <c r="B1055" s="1" t="s">
        <v>413</v>
      </c>
      <c r="C1055" s="1" t="s">
        <v>1</v>
      </c>
      <c r="D1055">
        <v>2</v>
      </c>
      <c r="E1055" s="1" t="s">
        <v>364</v>
      </c>
      <c r="F1055">
        <v>2</v>
      </c>
      <c r="G1055" s="1" t="s">
        <v>377</v>
      </c>
      <c r="H1055" s="1" t="s">
        <v>28</v>
      </c>
      <c r="I1055">
        <v>1</v>
      </c>
      <c r="J1055" s="1" t="str">
        <f>+VLOOKUP(bloques1a3[[#This Row],[respuesta]],respuestas.emociones[],2,0)</f>
        <v>alegria</v>
      </c>
      <c r="K1055" s="1">
        <f>+VLOOKUP(bloques1a3[[#This Row],[niño]],BD.niños[[Código]:[edad]],5,0)</f>
        <v>10</v>
      </c>
      <c r="L1055" s="1">
        <f>+IF(bloques1a3[[#This Row],[correcta]]=bloques1a3[[#This Row],[respuesta]],1,0)</f>
        <v>1</v>
      </c>
      <c r="M1055" s="1">
        <f>+IF(bloques1a3[[#This Row],[Sexo]]="F",1,0)</f>
        <v>0</v>
      </c>
    </row>
    <row r="1056" spans="1:13" x14ac:dyDescent="0.55000000000000004">
      <c r="A1056">
        <v>33</v>
      </c>
      <c r="B1056" s="1" t="s">
        <v>413</v>
      </c>
      <c r="C1056" s="1" t="s">
        <v>1</v>
      </c>
      <c r="D1056">
        <v>2</v>
      </c>
      <c r="E1056" s="1" t="s">
        <v>368</v>
      </c>
      <c r="F1056">
        <v>2</v>
      </c>
      <c r="G1056" s="1" t="s">
        <v>377</v>
      </c>
      <c r="H1056" s="1" t="s">
        <v>28</v>
      </c>
      <c r="I1056">
        <v>1</v>
      </c>
      <c r="J1056" s="1" t="str">
        <f>+VLOOKUP(bloques1a3[[#This Row],[respuesta]],respuestas.emociones[],2,0)</f>
        <v>alegria</v>
      </c>
      <c r="K1056" s="1">
        <f>+VLOOKUP(bloques1a3[[#This Row],[niño]],BD.niños[[Código]:[edad]],5,0)</f>
        <v>11</v>
      </c>
      <c r="L1056" s="1">
        <f>+IF(bloques1a3[[#This Row],[correcta]]=bloques1a3[[#This Row],[respuesta]],1,0)</f>
        <v>1</v>
      </c>
      <c r="M1056" s="1">
        <f>+IF(bloques1a3[[#This Row],[Sexo]]="F",1,0)</f>
        <v>0</v>
      </c>
    </row>
    <row r="1057" spans="1:13" x14ac:dyDescent="0.55000000000000004">
      <c r="A1057">
        <v>33</v>
      </c>
      <c r="B1057" s="1" t="s">
        <v>413</v>
      </c>
      <c r="C1057" s="1" t="s">
        <v>1</v>
      </c>
      <c r="D1057">
        <v>2</v>
      </c>
      <c r="E1057" s="1" t="s">
        <v>371</v>
      </c>
      <c r="F1057">
        <v>2</v>
      </c>
      <c r="G1057" s="1" t="s">
        <v>377</v>
      </c>
      <c r="H1057" s="1" t="s">
        <v>29</v>
      </c>
      <c r="I1057">
        <v>1</v>
      </c>
      <c r="J1057" s="1" t="str">
        <f>+VLOOKUP(bloques1a3[[#This Row],[respuesta]],respuestas.emociones[],2,0)</f>
        <v>alegria</v>
      </c>
      <c r="K1057" s="1">
        <f>+VLOOKUP(bloques1a3[[#This Row],[niño]],BD.niños[[Código]:[edad]],5,0)</f>
        <v>9</v>
      </c>
      <c r="L1057" s="1">
        <f>+IF(bloques1a3[[#This Row],[correcta]]=bloques1a3[[#This Row],[respuesta]],1,0)</f>
        <v>1</v>
      </c>
      <c r="M1057" s="1">
        <f>+IF(bloques1a3[[#This Row],[Sexo]]="F",1,0)</f>
        <v>1</v>
      </c>
    </row>
    <row r="1058" spans="1:13" x14ac:dyDescent="0.55000000000000004">
      <c r="A1058">
        <v>34</v>
      </c>
      <c r="B1058" s="1" t="s">
        <v>414</v>
      </c>
      <c r="C1058" s="1" t="s">
        <v>6</v>
      </c>
      <c r="D1058">
        <v>3</v>
      </c>
      <c r="E1058" s="1" t="s">
        <v>36</v>
      </c>
      <c r="F1058">
        <v>5</v>
      </c>
      <c r="G1058" s="1" t="s">
        <v>375</v>
      </c>
      <c r="H1058" s="1" t="s">
        <v>28</v>
      </c>
      <c r="I1058">
        <v>1</v>
      </c>
      <c r="J1058" s="1" t="str">
        <f>+VLOOKUP(bloques1a3[[#This Row],[respuesta]],respuestas.emociones[],2,0)</f>
        <v>miedo</v>
      </c>
      <c r="K1058" s="1">
        <f>+VLOOKUP(bloques1a3[[#This Row],[niño]],BD.niños[[Código]:[edad]],5,0)</f>
        <v>5</v>
      </c>
      <c r="L1058" s="1">
        <f>+IF(bloques1a3[[#This Row],[correcta]]=bloques1a3[[#This Row],[respuesta]],1,0)</f>
        <v>0</v>
      </c>
      <c r="M1058" s="1">
        <f>+IF(bloques1a3[[#This Row],[Sexo]]="F",1,0)</f>
        <v>0</v>
      </c>
    </row>
    <row r="1059" spans="1:13" x14ac:dyDescent="0.55000000000000004">
      <c r="A1059">
        <v>34</v>
      </c>
      <c r="B1059" s="1" t="s">
        <v>414</v>
      </c>
      <c r="C1059" s="1" t="s">
        <v>6</v>
      </c>
      <c r="D1059">
        <v>3</v>
      </c>
      <c r="E1059" s="1" t="s">
        <v>40</v>
      </c>
      <c r="F1059">
        <v>3</v>
      </c>
      <c r="G1059" s="1" t="s">
        <v>376</v>
      </c>
      <c r="H1059" s="1" t="s">
        <v>28</v>
      </c>
      <c r="I1059">
        <v>1</v>
      </c>
      <c r="J1059" s="1" t="str">
        <f>+VLOOKUP(bloques1a3[[#This Row],[respuesta]],respuestas.emociones[],2,0)</f>
        <v>tristeza</v>
      </c>
      <c r="K1059" s="1">
        <f>+VLOOKUP(bloques1a3[[#This Row],[niño]],BD.niños[[Código]:[edad]],5,0)</f>
        <v>7</v>
      </c>
      <c r="L1059" s="1">
        <f>+IF(bloques1a3[[#This Row],[correcta]]=bloques1a3[[#This Row],[respuesta]],1,0)</f>
        <v>1</v>
      </c>
      <c r="M1059" s="1">
        <f>+IF(bloques1a3[[#This Row],[Sexo]]="F",1,0)</f>
        <v>0</v>
      </c>
    </row>
    <row r="1060" spans="1:13" x14ac:dyDescent="0.55000000000000004">
      <c r="A1060">
        <v>34</v>
      </c>
      <c r="B1060" s="1" t="s">
        <v>414</v>
      </c>
      <c r="C1060" s="1" t="s">
        <v>6</v>
      </c>
      <c r="D1060">
        <v>3</v>
      </c>
      <c r="E1060" s="1" t="s">
        <v>44</v>
      </c>
      <c r="F1060">
        <v>3</v>
      </c>
      <c r="G1060" s="1" t="s">
        <v>376</v>
      </c>
      <c r="H1060" s="1" t="s">
        <v>29</v>
      </c>
      <c r="I1060">
        <v>1</v>
      </c>
      <c r="J1060" s="1" t="str">
        <f>+VLOOKUP(bloques1a3[[#This Row],[respuesta]],respuestas.emociones[],2,0)</f>
        <v>tristeza</v>
      </c>
      <c r="K1060" s="1">
        <f>+VLOOKUP(bloques1a3[[#This Row],[niño]],BD.niños[[Código]:[edad]],5,0)</f>
        <v>7</v>
      </c>
      <c r="L1060" s="1">
        <f>+IF(bloques1a3[[#This Row],[correcta]]=bloques1a3[[#This Row],[respuesta]],1,0)</f>
        <v>1</v>
      </c>
      <c r="M1060" s="1">
        <f>+IF(bloques1a3[[#This Row],[Sexo]]="F",1,0)</f>
        <v>1</v>
      </c>
    </row>
    <row r="1061" spans="1:13" x14ac:dyDescent="0.55000000000000004">
      <c r="A1061">
        <v>34</v>
      </c>
      <c r="B1061" s="1" t="s">
        <v>414</v>
      </c>
      <c r="C1061" s="1" t="s">
        <v>6</v>
      </c>
      <c r="D1061">
        <v>3</v>
      </c>
      <c r="E1061" s="1" t="s">
        <v>48</v>
      </c>
      <c r="F1061">
        <v>3</v>
      </c>
      <c r="G1061" s="1" t="s">
        <v>376</v>
      </c>
      <c r="H1061" s="1" t="s">
        <v>29</v>
      </c>
      <c r="I1061">
        <v>1</v>
      </c>
      <c r="J1061" s="1" t="str">
        <f>+VLOOKUP(bloques1a3[[#This Row],[respuesta]],respuestas.emociones[],2,0)</f>
        <v>tristeza</v>
      </c>
      <c r="K1061" s="1">
        <f>+VLOOKUP(bloques1a3[[#This Row],[niño]],BD.niños[[Código]:[edad]],5,0)</f>
        <v>7</v>
      </c>
      <c r="L1061" s="1">
        <f>+IF(bloques1a3[[#This Row],[correcta]]=bloques1a3[[#This Row],[respuesta]],1,0)</f>
        <v>1</v>
      </c>
      <c r="M1061" s="1">
        <f>+IF(bloques1a3[[#This Row],[Sexo]]="F",1,0)</f>
        <v>1</v>
      </c>
    </row>
    <row r="1062" spans="1:13" x14ac:dyDescent="0.55000000000000004">
      <c r="A1062">
        <v>34</v>
      </c>
      <c r="B1062" s="1" t="s">
        <v>414</v>
      </c>
      <c r="C1062" s="1" t="s">
        <v>6</v>
      </c>
      <c r="D1062">
        <v>3</v>
      </c>
      <c r="E1062" s="1" t="s">
        <v>52</v>
      </c>
      <c r="F1062">
        <v>3</v>
      </c>
      <c r="G1062" s="1" t="s">
        <v>376</v>
      </c>
      <c r="H1062" s="1" t="s">
        <v>29</v>
      </c>
      <c r="I1062">
        <v>1</v>
      </c>
      <c r="J1062" s="1" t="str">
        <f>+VLOOKUP(bloques1a3[[#This Row],[respuesta]],respuestas.emociones[],2,0)</f>
        <v>tristeza</v>
      </c>
      <c r="K1062" s="1">
        <f>+VLOOKUP(bloques1a3[[#This Row],[niño]],BD.niños[[Código]:[edad]],5,0)</f>
        <v>7</v>
      </c>
      <c r="L1062" s="1">
        <f>+IF(bloques1a3[[#This Row],[correcta]]=bloques1a3[[#This Row],[respuesta]],1,0)</f>
        <v>1</v>
      </c>
      <c r="M1062" s="1">
        <f>+IF(bloques1a3[[#This Row],[Sexo]]="F",1,0)</f>
        <v>1</v>
      </c>
    </row>
    <row r="1063" spans="1:13" x14ac:dyDescent="0.55000000000000004">
      <c r="A1063">
        <v>34</v>
      </c>
      <c r="B1063" s="1" t="s">
        <v>414</v>
      </c>
      <c r="C1063" s="1" t="s">
        <v>6</v>
      </c>
      <c r="D1063">
        <v>3</v>
      </c>
      <c r="E1063" s="1" t="s">
        <v>56</v>
      </c>
      <c r="F1063">
        <v>3</v>
      </c>
      <c r="G1063" s="1" t="s">
        <v>376</v>
      </c>
      <c r="H1063" s="1" t="s">
        <v>29</v>
      </c>
      <c r="I1063">
        <v>1</v>
      </c>
      <c r="J1063" s="1" t="str">
        <f>+VLOOKUP(bloques1a3[[#This Row],[respuesta]],respuestas.emociones[],2,0)</f>
        <v>tristeza</v>
      </c>
      <c r="K1063" s="1">
        <f>+VLOOKUP(bloques1a3[[#This Row],[niño]],BD.niños[[Código]:[edad]],5,0)</f>
        <v>8</v>
      </c>
      <c r="L1063" s="1">
        <f>+IF(bloques1a3[[#This Row],[correcta]]=bloques1a3[[#This Row],[respuesta]],1,0)</f>
        <v>1</v>
      </c>
      <c r="M1063" s="1">
        <f>+IF(bloques1a3[[#This Row],[Sexo]]="F",1,0)</f>
        <v>1</v>
      </c>
    </row>
    <row r="1064" spans="1:13" x14ac:dyDescent="0.55000000000000004">
      <c r="A1064">
        <v>34</v>
      </c>
      <c r="B1064" s="1" t="s">
        <v>414</v>
      </c>
      <c r="C1064" s="1" t="s">
        <v>6</v>
      </c>
      <c r="D1064">
        <v>3</v>
      </c>
      <c r="E1064" s="1" t="s">
        <v>60</v>
      </c>
      <c r="F1064">
        <v>3</v>
      </c>
      <c r="G1064" s="1" t="s">
        <v>377</v>
      </c>
      <c r="H1064" s="1" t="s">
        <v>28</v>
      </c>
      <c r="I1064">
        <v>1</v>
      </c>
      <c r="J1064" s="1" t="str">
        <f>+VLOOKUP(bloques1a3[[#This Row],[respuesta]],respuestas.emociones[],2,0)</f>
        <v>tristeza</v>
      </c>
      <c r="K1064" s="1">
        <f>+VLOOKUP(bloques1a3[[#This Row],[niño]],BD.niños[[Código]:[edad]],5,0)</f>
        <v>10</v>
      </c>
      <c r="L1064" s="1">
        <f>+IF(bloques1a3[[#This Row],[correcta]]=bloques1a3[[#This Row],[respuesta]],1,0)</f>
        <v>1</v>
      </c>
      <c r="M1064" s="1">
        <f>+IF(bloques1a3[[#This Row],[Sexo]]="F",1,0)</f>
        <v>0</v>
      </c>
    </row>
    <row r="1065" spans="1:13" x14ac:dyDescent="0.55000000000000004">
      <c r="A1065">
        <v>34</v>
      </c>
      <c r="B1065" s="1" t="s">
        <v>414</v>
      </c>
      <c r="C1065" s="1" t="s">
        <v>6</v>
      </c>
      <c r="D1065">
        <v>3</v>
      </c>
      <c r="E1065" s="1" t="s">
        <v>64</v>
      </c>
      <c r="F1065">
        <v>3</v>
      </c>
      <c r="G1065" s="1" t="s">
        <v>377</v>
      </c>
      <c r="H1065" s="1" t="s">
        <v>29</v>
      </c>
      <c r="I1065">
        <v>1</v>
      </c>
      <c r="J1065" s="1" t="str">
        <f>+VLOOKUP(bloques1a3[[#This Row],[respuesta]],respuestas.emociones[],2,0)</f>
        <v>tristeza</v>
      </c>
      <c r="K1065" s="1">
        <f>+VLOOKUP(bloques1a3[[#This Row],[niño]],BD.niños[[Código]:[edad]],5,0)</f>
        <v>9</v>
      </c>
      <c r="L1065" s="1">
        <f>+IF(bloques1a3[[#This Row],[correcta]]=bloques1a3[[#This Row],[respuesta]],1,0)</f>
        <v>1</v>
      </c>
      <c r="M1065" s="1">
        <f>+IF(bloques1a3[[#This Row],[Sexo]]="F",1,0)</f>
        <v>1</v>
      </c>
    </row>
    <row r="1066" spans="1:13" x14ac:dyDescent="0.55000000000000004">
      <c r="A1066">
        <v>34</v>
      </c>
      <c r="B1066" s="1" t="s">
        <v>414</v>
      </c>
      <c r="C1066" s="1" t="s">
        <v>6</v>
      </c>
      <c r="D1066">
        <v>3</v>
      </c>
      <c r="E1066" s="1" t="s">
        <v>68</v>
      </c>
      <c r="F1066">
        <v>3</v>
      </c>
      <c r="G1066" s="1" t="s">
        <v>377</v>
      </c>
      <c r="H1066" s="1" t="s">
        <v>28</v>
      </c>
      <c r="I1066">
        <v>1</v>
      </c>
      <c r="J1066" s="1" t="str">
        <f>+VLOOKUP(bloques1a3[[#This Row],[respuesta]],respuestas.emociones[],2,0)</f>
        <v>tristeza</v>
      </c>
      <c r="K1066" s="1">
        <f>+VLOOKUP(bloques1a3[[#This Row],[niño]],BD.niños[[Código]:[edad]],5,0)</f>
        <v>10</v>
      </c>
      <c r="L1066" s="1">
        <f>+IF(bloques1a3[[#This Row],[correcta]]=bloques1a3[[#This Row],[respuesta]],1,0)</f>
        <v>1</v>
      </c>
      <c r="M1066" s="1">
        <f>+IF(bloques1a3[[#This Row],[Sexo]]="F",1,0)</f>
        <v>0</v>
      </c>
    </row>
    <row r="1067" spans="1:13" x14ac:dyDescent="0.55000000000000004">
      <c r="A1067">
        <v>34</v>
      </c>
      <c r="B1067" s="1" t="s">
        <v>414</v>
      </c>
      <c r="C1067" s="1" t="s">
        <v>6</v>
      </c>
      <c r="D1067">
        <v>3</v>
      </c>
      <c r="E1067" s="1" t="s">
        <v>72</v>
      </c>
      <c r="F1067">
        <v>3</v>
      </c>
      <c r="G1067" s="1" t="s">
        <v>377</v>
      </c>
      <c r="H1067" s="1" t="s">
        <v>29</v>
      </c>
      <c r="I1067">
        <v>1</v>
      </c>
      <c r="J1067" s="1" t="str">
        <f>+VLOOKUP(bloques1a3[[#This Row],[respuesta]],respuestas.emociones[],2,0)</f>
        <v>tristeza</v>
      </c>
      <c r="K1067" s="1">
        <f>+VLOOKUP(bloques1a3[[#This Row],[niño]],BD.niños[[Código]:[edad]],5,0)</f>
        <v>9</v>
      </c>
      <c r="L1067" s="1">
        <f>+IF(bloques1a3[[#This Row],[correcta]]=bloques1a3[[#This Row],[respuesta]],1,0)</f>
        <v>1</v>
      </c>
      <c r="M1067" s="1">
        <f>+IF(bloques1a3[[#This Row],[Sexo]]="F",1,0)</f>
        <v>1</v>
      </c>
    </row>
    <row r="1068" spans="1:13" x14ac:dyDescent="0.55000000000000004">
      <c r="A1068">
        <v>34</v>
      </c>
      <c r="B1068" s="1" t="s">
        <v>414</v>
      </c>
      <c r="C1068" s="1" t="s">
        <v>6</v>
      </c>
      <c r="D1068">
        <v>3</v>
      </c>
      <c r="E1068" s="1" t="s">
        <v>75</v>
      </c>
      <c r="F1068">
        <v>3</v>
      </c>
      <c r="G1068" s="1" t="s">
        <v>377</v>
      </c>
      <c r="H1068" s="1" t="s">
        <v>29</v>
      </c>
      <c r="I1068">
        <v>1</v>
      </c>
      <c r="J1068" s="1" t="str">
        <f>+VLOOKUP(bloques1a3[[#This Row],[respuesta]],respuestas.emociones[],2,0)</f>
        <v>tristeza</v>
      </c>
      <c r="K1068" s="1">
        <f>+VLOOKUP(bloques1a3[[#This Row],[niño]],BD.niños[[Código]:[edad]],5,0)</f>
        <v>10</v>
      </c>
      <c r="L1068" s="1">
        <f>+IF(bloques1a3[[#This Row],[correcta]]=bloques1a3[[#This Row],[respuesta]],1,0)</f>
        <v>1</v>
      </c>
      <c r="M1068" s="1">
        <f>+IF(bloques1a3[[#This Row],[Sexo]]="F",1,0)</f>
        <v>1</v>
      </c>
    </row>
    <row r="1069" spans="1:13" x14ac:dyDescent="0.55000000000000004">
      <c r="A1069">
        <v>34</v>
      </c>
      <c r="B1069" s="1" t="s">
        <v>414</v>
      </c>
      <c r="C1069" s="1" t="s">
        <v>6</v>
      </c>
      <c r="D1069">
        <v>3</v>
      </c>
      <c r="E1069" s="1" t="s">
        <v>78</v>
      </c>
      <c r="F1069">
        <v>3</v>
      </c>
      <c r="G1069" s="1" t="s">
        <v>375</v>
      </c>
      <c r="H1069" s="1" t="s">
        <v>28</v>
      </c>
      <c r="I1069">
        <v>1</v>
      </c>
      <c r="J1069" s="1" t="str">
        <f>+VLOOKUP(bloques1a3[[#This Row],[respuesta]],respuestas.emociones[],2,0)</f>
        <v>tristeza</v>
      </c>
      <c r="K1069" s="1">
        <f>+VLOOKUP(bloques1a3[[#This Row],[niño]],BD.niños[[Código]:[edad]],5,0)</f>
        <v>6</v>
      </c>
      <c r="L1069" s="1">
        <f>+IF(bloques1a3[[#This Row],[correcta]]=bloques1a3[[#This Row],[respuesta]],1,0)</f>
        <v>1</v>
      </c>
      <c r="M1069" s="1">
        <f>+IF(bloques1a3[[#This Row],[Sexo]]="F",1,0)</f>
        <v>0</v>
      </c>
    </row>
    <row r="1070" spans="1:13" x14ac:dyDescent="0.55000000000000004">
      <c r="A1070">
        <v>34</v>
      </c>
      <c r="B1070" s="1" t="s">
        <v>414</v>
      </c>
      <c r="C1070" s="1" t="s">
        <v>6</v>
      </c>
      <c r="D1070">
        <v>3</v>
      </c>
      <c r="E1070" s="1" t="s">
        <v>82</v>
      </c>
      <c r="F1070">
        <v>2</v>
      </c>
      <c r="G1070" s="1" t="s">
        <v>375</v>
      </c>
      <c r="H1070" s="1" t="s">
        <v>29</v>
      </c>
      <c r="I1070">
        <v>1</v>
      </c>
      <c r="J1070" s="1" t="str">
        <f>+VLOOKUP(bloques1a3[[#This Row],[respuesta]],respuestas.emociones[],2,0)</f>
        <v>alegria</v>
      </c>
      <c r="K1070" s="1">
        <f>+VLOOKUP(bloques1a3[[#This Row],[niño]],BD.niños[[Código]:[edad]],5,0)</f>
        <v>6</v>
      </c>
      <c r="L1070" s="1">
        <f>+IF(bloques1a3[[#This Row],[correcta]]=bloques1a3[[#This Row],[respuesta]],1,0)</f>
        <v>0</v>
      </c>
      <c r="M1070" s="1">
        <f>+IF(bloques1a3[[#This Row],[Sexo]]="F",1,0)</f>
        <v>1</v>
      </c>
    </row>
    <row r="1071" spans="1:13" x14ac:dyDescent="0.55000000000000004">
      <c r="A1071">
        <v>34</v>
      </c>
      <c r="B1071" s="1" t="s">
        <v>414</v>
      </c>
      <c r="C1071" s="1" t="s">
        <v>6</v>
      </c>
      <c r="D1071">
        <v>3</v>
      </c>
      <c r="E1071" s="1" t="s">
        <v>85</v>
      </c>
      <c r="F1071">
        <v>5</v>
      </c>
      <c r="G1071" s="1" t="s">
        <v>375</v>
      </c>
      <c r="H1071" s="1" t="s">
        <v>28</v>
      </c>
      <c r="I1071">
        <v>1</v>
      </c>
      <c r="J1071" s="1" t="str">
        <f>+VLOOKUP(bloques1a3[[#This Row],[respuesta]],respuestas.emociones[],2,0)</f>
        <v>miedo</v>
      </c>
      <c r="K1071" s="1">
        <f>+VLOOKUP(bloques1a3[[#This Row],[niño]],BD.niños[[Código]:[edad]],5,0)</f>
        <v>6</v>
      </c>
      <c r="L1071" s="1">
        <f>+IF(bloques1a3[[#This Row],[correcta]]=bloques1a3[[#This Row],[respuesta]],1,0)</f>
        <v>0</v>
      </c>
      <c r="M1071" s="1">
        <f>+IF(bloques1a3[[#This Row],[Sexo]]="F",1,0)</f>
        <v>0</v>
      </c>
    </row>
    <row r="1072" spans="1:13" x14ac:dyDescent="0.55000000000000004">
      <c r="A1072">
        <v>34</v>
      </c>
      <c r="B1072" s="1" t="s">
        <v>414</v>
      </c>
      <c r="C1072" s="1" t="s">
        <v>6</v>
      </c>
      <c r="D1072">
        <v>3</v>
      </c>
      <c r="E1072" s="1" t="s">
        <v>184</v>
      </c>
      <c r="F1072">
        <v>3</v>
      </c>
      <c r="G1072" s="1" t="s">
        <v>376</v>
      </c>
      <c r="H1072" s="1" t="s">
        <v>28</v>
      </c>
      <c r="I1072">
        <v>1</v>
      </c>
      <c r="J1072" s="1" t="str">
        <f>+VLOOKUP(bloques1a3[[#This Row],[respuesta]],respuestas.emociones[],2,0)</f>
        <v>tristeza</v>
      </c>
      <c r="K1072" s="1">
        <f>+VLOOKUP(bloques1a3[[#This Row],[niño]],BD.niños[[Código]:[edad]],5,0)</f>
        <v>7</v>
      </c>
      <c r="L1072" s="1">
        <f>+IF(bloques1a3[[#This Row],[correcta]]=bloques1a3[[#This Row],[respuesta]],1,0)</f>
        <v>1</v>
      </c>
      <c r="M1072" s="1">
        <f>+IF(bloques1a3[[#This Row],[Sexo]]="F",1,0)</f>
        <v>0</v>
      </c>
    </row>
    <row r="1073" spans="1:13" x14ac:dyDescent="0.55000000000000004">
      <c r="A1073">
        <v>34</v>
      </c>
      <c r="B1073" s="1" t="s">
        <v>414</v>
      </c>
      <c r="C1073" s="1" t="s">
        <v>6</v>
      </c>
      <c r="D1073">
        <v>3</v>
      </c>
      <c r="E1073" s="1" t="s">
        <v>187</v>
      </c>
      <c r="F1073">
        <v>3</v>
      </c>
      <c r="G1073" s="1" t="s">
        <v>376</v>
      </c>
      <c r="H1073" s="1" t="s">
        <v>29</v>
      </c>
      <c r="I1073">
        <v>1</v>
      </c>
      <c r="J1073" s="1" t="str">
        <f>+VLOOKUP(bloques1a3[[#This Row],[respuesta]],respuestas.emociones[],2,0)</f>
        <v>tristeza</v>
      </c>
      <c r="K1073" s="1">
        <f>+VLOOKUP(bloques1a3[[#This Row],[niño]],BD.niños[[Código]:[edad]],5,0)</f>
        <v>8</v>
      </c>
      <c r="L1073" s="1">
        <f>+IF(bloques1a3[[#This Row],[correcta]]=bloques1a3[[#This Row],[respuesta]],1,0)</f>
        <v>1</v>
      </c>
      <c r="M1073" s="1">
        <f>+IF(bloques1a3[[#This Row],[Sexo]]="F",1,0)</f>
        <v>1</v>
      </c>
    </row>
    <row r="1074" spans="1:13" x14ac:dyDescent="0.55000000000000004">
      <c r="A1074">
        <v>34</v>
      </c>
      <c r="B1074" s="1" t="s">
        <v>414</v>
      </c>
      <c r="C1074" s="1" t="s">
        <v>6</v>
      </c>
      <c r="D1074">
        <v>3</v>
      </c>
      <c r="E1074" s="1" t="s">
        <v>192</v>
      </c>
      <c r="F1074">
        <v>3</v>
      </c>
      <c r="G1074" s="1" t="s">
        <v>376</v>
      </c>
      <c r="H1074" s="1" t="s">
        <v>28</v>
      </c>
      <c r="I1074">
        <v>1</v>
      </c>
      <c r="J1074" s="1" t="str">
        <f>+VLOOKUP(bloques1a3[[#This Row],[respuesta]],respuestas.emociones[],2,0)</f>
        <v>tristeza</v>
      </c>
      <c r="K1074" s="1">
        <f>+VLOOKUP(bloques1a3[[#This Row],[niño]],BD.niños[[Código]:[edad]],5,0)</f>
        <v>7</v>
      </c>
      <c r="L1074" s="1">
        <f>+IF(bloques1a3[[#This Row],[correcta]]=bloques1a3[[#This Row],[respuesta]],1,0)</f>
        <v>1</v>
      </c>
      <c r="M1074" s="1">
        <f>+IF(bloques1a3[[#This Row],[Sexo]]="F",1,0)</f>
        <v>0</v>
      </c>
    </row>
    <row r="1075" spans="1:13" x14ac:dyDescent="0.55000000000000004">
      <c r="A1075">
        <v>34</v>
      </c>
      <c r="B1075" s="1" t="s">
        <v>414</v>
      </c>
      <c r="C1075" s="1" t="s">
        <v>6</v>
      </c>
      <c r="D1075">
        <v>3</v>
      </c>
      <c r="E1075" s="1" t="s">
        <v>195</v>
      </c>
      <c r="F1075">
        <v>3</v>
      </c>
      <c r="G1075" s="1" t="s">
        <v>377</v>
      </c>
      <c r="H1075" s="1" t="s">
        <v>28</v>
      </c>
      <c r="I1075">
        <v>1</v>
      </c>
      <c r="J1075" s="1" t="str">
        <f>+VLOOKUP(bloques1a3[[#This Row],[respuesta]],respuestas.emociones[],2,0)</f>
        <v>tristeza</v>
      </c>
      <c r="K1075" s="1">
        <f>+VLOOKUP(bloques1a3[[#This Row],[niño]],BD.niños[[Código]:[edad]],5,0)</f>
        <v>10</v>
      </c>
      <c r="L1075" s="1">
        <f>+IF(bloques1a3[[#This Row],[correcta]]=bloques1a3[[#This Row],[respuesta]],1,0)</f>
        <v>1</v>
      </c>
      <c r="M1075" s="1">
        <f>+IF(bloques1a3[[#This Row],[Sexo]]="F",1,0)</f>
        <v>0</v>
      </c>
    </row>
    <row r="1076" spans="1:13" x14ac:dyDescent="0.55000000000000004">
      <c r="A1076">
        <v>34</v>
      </c>
      <c r="B1076" s="1" t="s">
        <v>414</v>
      </c>
      <c r="C1076" s="1" t="s">
        <v>6</v>
      </c>
      <c r="D1076">
        <v>3</v>
      </c>
      <c r="E1076" s="1" t="s">
        <v>199</v>
      </c>
      <c r="F1076">
        <v>3</v>
      </c>
      <c r="G1076" s="1" t="s">
        <v>377</v>
      </c>
      <c r="H1076" s="1" t="s">
        <v>28</v>
      </c>
      <c r="I1076">
        <v>1</v>
      </c>
      <c r="J1076" s="1" t="str">
        <f>+VLOOKUP(bloques1a3[[#This Row],[respuesta]],respuestas.emociones[],2,0)</f>
        <v>tristeza</v>
      </c>
      <c r="K1076" s="1">
        <f>+VLOOKUP(bloques1a3[[#This Row],[niño]],BD.niños[[Código]:[edad]],5,0)</f>
        <v>9</v>
      </c>
      <c r="L1076" s="1">
        <f>+IF(bloques1a3[[#This Row],[correcta]]=bloques1a3[[#This Row],[respuesta]],1,0)</f>
        <v>1</v>
      </c>
      <c r="M1076" s="1">
        <f>+IF(bloques1a3[[#This Row],[Sexo]]="F",1,0)</f>
        <v>0</v>
      </c>
    </row>
    <row r="1077" spans="1:13" x14ac:dyDescent="0.55000000000000004">
      <c r="A1077">
        <v>34</v>
      </c>
      <c r="B1077" s="1" t="s">
        <v>414</v>
      </c>
      <c r="C1077" s="1" t="s">
        <v>6</v>
      </c>
      <c r="D1077">
        <v>3</v>
      </c>
      <c r="E1077" s="1" t="s">
        <v>203</v>
      </c>
      <c r="F1077">
        <v>3</v>
      </c>
      <c r="G1077" s="1" t="s">
        <v>377</v>
      </c>
      <c r="H1077" s="1" t="s">
        <v>29</v>
      </c>
      <c r="I1077">
        <v>1</v>
      </c>
      <c r="J1077" s="1" t="str">
        <f>+VLOOKUP(bloques1a3[[#This Row],[respuesta]],respuestas.emociones[],2,0)</f>
        <v>tristeza</v>
      </c>
      <c r="K1077" s="1">
        <f>+VLOOKUP(bloques1a3[[#This Row],[niño]],BD.niños[[Código]:[edad]],5,0)</f>
        <v>9</v>
      </c>
      <c r="L1077" s="1">
        <f>+IF(bloques1a3[[#This Row],[correcta]]=bloques1a3[[#This Row],[respuesta]],1,0)</f>
        <v>1</v>
      </c>
      <c r="M1077" s="1">
        <f>+IF(bloques1a3[[#This Row],[Sexo]]="F",1,0)</f>
        <v>1</v>
      </c>
    </row>
    <row r="1078" spans="1:13" x14ac:dyDescent="0.55000000000000004">
      <c r="A1078">
        <v>34</v>
      </c>
      <c r="B1078" s="1" t="s">
        <v>414</v>
      </c>
      <c r="C1078" s="1" t="s">
        <v>6</v>
      </c>
      <c r="D1078">
        <v>3</v>
      </c>
      <c r="E1078" s="1" t="s">
        <v>206</v>
      </c>
      <c r="F1078">
        <v>3</v>
      </c>
      <c r="G1078" s="1" t="s">
        <v>377</v>
      </c>
      <c r="H1078" s="1" t="s">
        <v>29</v>
      </c>
      <c r="I1078">
        <v>1</v>
      </c>
      <c r="J1078" s="1" t="str">
        <f>+VLOOKUP(bloques1a3[[#This Row],[respuesta]],respuestas.emociones[],2,0)</f>
        <v>tristeza</v>
      </c>
      <c r="K1078" s="1">
        <f>+VLOOKUP(bloques1a3[[#This Row],[niño]],BD.niños[[Código]:[edad]],5,0)</f>
        <v>10</v>
      </c>
      <c r="L1078" s="1">
        <f>+IF(bloques1a3[[#This Row],[correcta]]=bloques1a3[[#This Row],[respuesta]],1,0)</f>
        <v>1</v>
      </c>
      <c r="M1078" s="1">
        <f>+IF(bloques1a3[[#This Row],[Sexo]]="F",1,0)</f>
        <v>1</v>
      </c>
    </row>
    <row r="1079" spans="1:13" x14ac:dyDescent="0.55000000000000004">
      <c r="A1079">
        <v>34</v>
      </c>
      <c r="B1079" s="1" t="s">
        <v>414</v>
      </c>
      <c r="C1079" s="1" t="s">
        <v>6</v>
      </c>
      <c r="D1079">
        <v>3</v>
      </c>
      <c r="E1079" s="1" t="s">
        <v>210</v>
      </c>
      <c r="F1079">
        <v>3</v>
      </c>
      <c r="G1079" s="1" t="s">
        <v>376</v>
      </c>
      <c r="H1079" s="1" t="s">
        <v>28</v>
      </c>
      <c r="I1079">
        <v>1</v>
      </c>
      <c r="J1079" s="1" t="str">
        <f>+VLOOKUP(bloques1a3[[#This Row],[respuesta]],respuestas.emociones[],2,0)</f>
        <v>tristeza</v>
      </c>
      <c r="K1079" s="1">
        <f>+VLOOKUP(bloques1a3[[#This Row],[niño]],BD.niños[[Código]:[edad]],5,0)</f>
        <v>7</v>
      </c>
      <c r="L1079" s="1">
        <f>+IF(bloques1a3[[#This Row],[correcta]]=bloques1a3[[#This Row],[respuesta]],1,0)</f>
        <v>1</v>
      </c>
      <c r="M1079" s="1">
        <f>+IF(bloques1a3[[#This Row],[Sexo]]="F",1,0)</f>
        <v>0</v>
      </c>
    </row>
    <row r="1080" spans="1:13" x14ac:dyDescent="0.55000000000000004">
      <c r="A1080">
        <v>34</v>
      </c>
      <c r="B1080" s="1" t="s">
        <v>414</v>
      </c>
      <c r="C1080" s="1" t="s">
        <v>6</v>
      </c>
      <c r="D1080">
        <v>3</v>
      </c>
      <c r="E1080" s="1" t="s">
        <v>274</v>
      </c>
      <c r="F1080">
        <v>1</v>
      </c>
      <c r="G1080" s="1" t="s">
        <v>375</v>
      </c>
      <c r="H1080" s="1" t="s">
        <v>28</v>
      </c>
      <c r="I1080">
        <v>1</v>
      </c>
      <c r="J1080" s="1" t="str">
        <f>+VLOOKUP(bloques1a3[[#This Row],[respuesta]],respuestas.emociones[],2,0)</f>
        <v>neutra</v>
      </c>
      <c r="K1080" s="1">
        <f>+VLOOKUP(bloques1a3[[#This Row],[niño]],BD.niños[[Código]:[edad]],5,0)</f>
        <v>6</v>
      </c>
      <c r="L1080" s="1">
        <f>+IF(bloques1a3[[#This Row],[correcta]]=bloques1a3[[#This Row],[respuesta]],1,0)</f>
        <v>0</v>
      </c>
      <c r="M1080" s="1">
        <f>+IF(bloques1a3[[#This Row],[Sexo]]="F",1,0)</f>
        <v>0</v>
      </c>
    </row>
    <row r="1081" spans="1:13" x14ac:dyDescent="0.55000000000000004">
      <c r="A1081">
        <v>34</v>
      </c>
      <c r="B1081" s="1" t="s">
        <v>414</v>
      </c>
      <c r="C1081" s="1" t="s">
        <v>6</v>
      </c>
      <c r="D1081">
        <v>3</v>
      </c>
      <c r="E1081" s="1" t="s">
        <v>276</v>
      </c>
      <c r="F1081">
        <v>3</v>
      </c>
      <c r="G1081" s="1" t="s">
        <v>375</v>
      </c>
      <c r="H1081" s="1" t="s">
        <v>28</v>
      </c>
      <c r="I1081">
        <v>1</v>
      </c>
      <c r="J1081" s="1" t="str">
        <f>+VLOOKUP(bloques1a3[[#This Row],[respuesta]],respuestas.emociones[],2,0)</f>
        <v>tristeza</v>
      </c>
      <c r="K1081" s="1">
        <f>+VLOOKUP(bloques1a3[[#This Row],[niño]],BD.niños[[Código]:[edad]],5,0)</f>
        <v>6</v>
      </c>
      <c r="L1081" s="1">
        <f>+IF(bloques1a3[[#This Row],[correcta]]=bloques1a3[[#This Row],[respuesta]],1,0)</f>
        <v>1</v>
      </c>
      <c r="M1081" s="1">
        <f>+IF(bloques1a3[[#This Row],[Sexo]]="F",1,0)</f>
        <v>0</v>
      </c>
    </row>
    <row r="1082" spans="1:13" x14ac:dyDescent="0.55000000000000004">
      <c r="A1082">
        <v>34</v>
      </c>
      <c r="B1082" s="1" t="s">
        <v>414</v>
      </c>
      <c r="C1082" s="1" t="s">
        <v>6</v>
      </c>
      <c r="D1082">
        <v>3</v>
      </c>
      <c r="E1082" s="1" t="s">
        <v>279</v>
      </c>
      <c r="F1082">
        <v>3</v>
      </c>
      <c r="G1082" s="1" t="s">
        <v>376</v>
      </c>
      <c r="H1082" s="1" t="s">
        <v>29</v>
      </c>
      <c r="I1082">
        <v>1</v>
      </c>
      <c r="J1082" s="1" t="str">
        <f>+VLOOKUP(bloques1a3[[#This Row],[respuesta]],respuestas.emociones[],2,0)</f>
        <v>tristeza</v>
      </c>
      <c r="K1082" s="1">
        <f>+VLOOKUP(bloques1a3[[#This Row],[niño]],BD.niños[[Código]:[edad]],5,0)</f>
        <v>7</v>
      </c>
      <c r="L1082" s="1">
        <f>+IF(bloques1a3[[#This Row],[correcta]]=bloques1a3[[#This Row],[respuesta]],1,0)</f>
        <v>1</v>
      </c>
      <c r="M1082" s="1">
        <f>+IF(bloques1a3[[#This Row],[Sexo]]="F",1,0)</f>
        <v>1</v>
      </c>
    </row>
    <row r="1083" spans="1:13" x14ac:dyDescent="0.55000000000000004">
      <c r="A1083">
        <v>34</v>
      </c>
      <c r="B1083" s="1" t="s">
        <v>414</v>
      </c>
      <c r="C1083" s="1" t="s">
        <v>6</v>
      </c>
      <c r="D1083">
        <v>3</v>
      </c>
      <c r="E1083" s="1" t="s">
        <v>282</v>
      </c>
      <c r="F1083">
        <v>3</v>
      </c>
      <c r="G1083" s="1" t="s">
        <v>375</v>
      </c>
      <c r="H1083" s="1" t="s">
        <v>29</v>
      </c>
      <c r="I1083">
        <v>1</v>
      </c>
      <c r="J1083" s="1" t="str">
        <f>+VLOOKUP(bloques1a3[[#This Row],[respuesta]],respuestas.emociones[],2,0)</f>
        <v>tristeza</v>
      </c>
      <c r="K1083" s="1">
        <f>+VLOOKUP(bloques1a3[[#This Row],[niño]],BD.niños[[Código]:[edad]],5,0)</f>
        <v>5</v>
      </c>
      <c r="L1083" s="1">
        <f>+IF(bloques1a3[[#This Row],[correcta]]=bloques1a3[[#This Row],[respuesta]],1,0)</f>
        <v>1</v>
      </c>
      <c r="M1083" s="1">
        <f>+IF(bloques1a3[[#This Row],[Sexo]]="F",1,0)</f>
        <v>1</v>
      </c>
    </row>
    <row r="1084" spans="1:13" x14ac:dyDescent="0.55000000000000004">
      <c r="A1084">
        <v>34</v>
      </c>
      <c r="B1084" s="1" t="s">
        <v>414</v>
      </c>
      <c r="C1084" s="1" t="s">
        <v>6</v>
      </c>
      <c r="D1084">
        <v>3</v>
      </c>
      <c r="E1084" s="1" t="s">
        <v>352</v>
      </c>
      <c r="F1084">
        <v>3</v>
      </c>
      <c r="G1084" s="1" t="s">
        <v>376</v>
      </c>
      <c r="H1084" s="1" t="s">
        <v>29</v>
      </c>
      <c r="I1084">
        <v>1</v>
      </c>
      <c r="J1084" s="1" t="str">
        <f>+VLOOKUP(bloques1a3[[#This Row],[respuesta]],respuestas.emociones[],2,0)</f>
        <v>tristeza</v>
      </c>
      <c r="K1084" s="1">
        <f>+VLOOKUP(bloques1a3[[#This Row],[niño]],BD.niños[[Código]:[edad]],5,0)</f>
        <v>8</v>
      </c>
      <c r="L1084" s="1">
        <f>+IF(bloques1a3[[#This Row],[correcta]]=bloques1a3[[#This Row],[respuesta]],1,0)</f>
        <v>1</v>
      </c>
      <c r="M1084" s="1">
        <f>+IF(bloques1a3[[#This Row],[Sexo]]="F",1,0)</f>
        <v>1</v>
      </c>
    </row>
    <row r="1085" spans="1:13" x14ac:dyDescent="0.55000000000000004">
      <c r="A1085">
        <v>34</v>
      </c>
      <c r="B1085" s="1" t="s">
        <v>414</v>
      </c>
      <c r="C1085" s="1" t="s">
        <v>6</v>
      </c>
      <c r="D1085">
        <v>3</v>
      </c>
      <c r="E1085" s="1" t="s">
        <v>357</v>
      </c>
      <c r="F1085">
        <v>3</v>
      </c>
      <c r="G1085" s="1" t="s">
        <v>376</v>
      </c>
      <c r="H1085" s="1" t="s">
        <v>28</v>
      </c>
      <c r="I1085">
        <v>1</v>
      </c>
      <c r="J1085" s="1" t="str">
        <f>+VLOOKUP(bloques1a3[[#This Row],[respuesta]],respuestas.emociones[],2,0)</f>
        <v>tristeza</v>
      </c>
      <c r="K1085" s="1">
        <f>+VLOOKUP(bloques1a3[[#This Row],[niño]],BD.niños[[Código]:[edad]],5,0)</f>
        <v>7</v>
      </c>
      <c r="L1085" s="1">
        <f>+IF(bloques1a3[[#This Row],[correcta]]=bloques1a3[[#This Row],[respuesta]],1,0)</f>
        <v>1</v>
      </c>
      <c r="M1085" s="1">
        <f>+IF(bloques1a3[[#This Row],[Sexo]]="F",1,0)</f>
        <v>0</v>
      </c>
    </row>
    <row r="1086" spans="1:13" x14ac:dyDescent="0.55000000000000004">
      <c r="A1086">
        <v>34</v>
      </c>
      <c r="B1086" s="1" t="s">
        <v>414</v>
      </c>
      <c r="C1086" s="1" t="s">
        <v>6</v>
      </c>
      <c r="D1086">
        <v>3</v>
      </c>
      <c r="E1086" s="1" t="s">
        <v>360</v>
      </c>
      <c r="F1086">
        <v>3</v>
      </c>
      <c r="G1086" s="1" t="s">
        <v>377</v>
      </c>
      <c r="H1086" s="1" t="s">
        <v>28</v>
      </c>
      <c r="I1086">
        <v>1</v>
      </c>
      <c r="J1086" s="1" t="str">
        <f>+VLOOKUP(bloques1a3[[#This Row],[respuesta]],respuestas.emociones[],2,0)</f>
        <v>tristeza</v>
      </c>
      <c r="K1086" s="1">
        <f>+VLOOKUP(bloques1a3[[#This Row],[niño]],BD.niños[[Código]:[edad]],5,0)</f>
        <v>9</v>
      </c>
      <c r="L1086" s="1">
        <f>+IF(bloques1a3[[#This Row],[correcta]]=bloques1a3[[#This Row],[respuesta]],1,0)</f>
        <v>1</v>
      </c>
      <c r="M1086" s="1">
        <f>+IF(bloques1a3[[#This Row],[Sexo]]="F",1,0)</f>
        <v>0</v>
      </c>
    </row>
    <row r="1087" spans="1:13" x14ac:dyDescent="0.55000000000000004">
      <c r="A1087">
        <v>34</v>
      </c>
      <c r="B1087" s="1" t="s">
        <v>414</v>
      </c>
      <c r="C1087" s="1" t="s">
        <v>6</v>
      </c>
      <c r="D1087">
        <v>3</v>
      </c>
      <c r="E1087" s="1" t="s">
        <v>364</v>
      </c>
      <c r="F1087">
        <v>3</v>
      </c>
      <c r="G1087" s="1" t="s">
        <v>377</v>
      </c>
      <c r="H1087" s="1" t="s">
        <v>28</v>
      </c>
      <c r="I1087">
        <v>1</v>
      </c>
      <c r="J1087" s="1" t="str">
        <f>+VLOOKUP(bloques1a3[[#This Row],[respuesta]],respuestas.emociones[],2,0)</f>
        <v>tristeza</v>
      </c>
      <c r="K1087" s="1">
        <f>+VLOOKUP(bloques1a3[[#This Row],[niño]],BD.niños[[Código]:[edad]],5,0)</f>
        <v>10</v>
      </c>
      <c r="L1087" s="1">
        <f>+IF(bloques1a3[[#This Row],[correcta]]=bloques1a3[[#This Row],[respuesta]],1,0)</f>
        <v>1</v>
      </c>
      <c r="M1087" s="1">
        <f>+IF(bloques1a3[[#This Row],[Sexo]]="F",1,0)</f>
        <v>0</v>
      </c>
    </row>
    <row r="1088" spans="1:13" x14ac:dyDescent="0.55000000000000004">
      <c r="A1088">
        <v>34</v>
      </c>
      <c r="B1088" s="1" t="s">
        <v>414</v>
      </c>
      <c r="C1088" s="1" t="s">
        <v>6</v>
      </c>
      <c r="D1088">
        <v>3</v>
      </c>
      <c r="E1088" s="1" t="s">
        <v>368</v>
      </c>
      <c r="F1088">
        <v>3</v>
      </c>
      <c r="G1088" s="1" t="s">
        <v>377</v>
      </c>
      <c r="H1088" s="1" t="s">
        <v>28</v>
      </c>
      <c r="I1088">
        <v>1</v>
      </c>
      <c r="J1088" s="1" t="str">
        <f>+VLOOKUP(bloques1a3[[#This Row],[respuesta]],respuestas.emociones[],2,0)</f>
        <v>tristeza</v>
      </c>
      <c r="K1088" s="1">
        <f>+VLOOKUP(bloques1a3[[#This Row],[niño]],BD.niños[[Código]:[edad]],5,0)</f>
        <v>11</v>
      </c>
      <c r="L1088" s="1">
        <f>+IF(bloques1a3[[#This Row],[correcta]]=bloques1a3[[#This Row],[respuesta]],1,0)</f>
        <v>1</v>
      </c>
      <c r="M1088" s="1">
        <f>+IF(bloques1a3[[#This Row],[Sexo]]="F",1,0)</f>
        <v>0</v>
      </c>
    </row>
    <row r="1089" spans="1:13" x14ac:dyDescent="0.55000000000000004">
      <c r="A1089">
        <v>34</v>
      </c>
      <c r="B1089" s="1" t="s">
        <v>414</v>
      </c>
      <c r="C1089" s="1" t="s">
        <v>6</v>
      </c>
      <c r="D1089">
        <v>3</v>
      </c>
      <c r="E1089" s="1" t="s">
        <v>371</v>
      </c>
      <c r="F1089">
        <v>3</v>
      </c>
      <c r="G1089" s="1" t="s">
        <v>377</v>
      </c>
      <c r="H1089" s="1" t="s">
        <v>29</v>
      </c>
      <c r="I1089">
        <v>1</v>
      </c>
      <c r="J1089" s="1" t="str">
        <f>+VLOOKUP(bloques1a3[[#This Row],[respuesta]],respuestas.emociones[],2,0)</f>
        <v>tristeza</v>
      </c>
      <c r="K1089" s="1">
        <f>+VLOOKUP(bloques1a3[[#This Row],[niño]],BD.niños[[Código]:[edad]],5,0)</f>
        <v>9</v>
      </c>
      <c r="L1089" s="1">
        <f>+IF(bloques1a3[[#This Row],[correcta]]=bloques1a3[[#This Row],[respuesta]],1,0)</f>
        <v>1</v>
      </c>
      <c r="M1089" s="1">
        <f>+IF(bloques1a3[[#This Row],[Sexo]]="F",1,0)</f>
        <v>1</v>
      </c>
    </row>
    <row r="1090" spans="1:13" x14ac:dyDescent="0.55000000000000004">
      <c r="A1090">
        <v>35</v>
      </c>
      <c r="B1090" s="1" t="s">
        <v>415</v>
      </c>
      <c r="C1090" s="1" t="s">
        <v>1</v>
      </c>
      <c r="D1090">
        <v>2</v>
      </c>
      <c r="E1090" s="1" t="s">
        <v>36</v>
      </c>
      <c r="F1090">
        <v>1</v>
      </c>
      <c r="G1090" s="1" t="s">
        <v>375</v>
      </c>
      <c r="H1090" s="1" t="s">
        <v>28</v>
      </c>
      <c r="I1090">
        <v>1</v>
      </c>
      <c r="J1090" s="1" t="str">
        <f>+VLOOKUP(bloques1a3[[#This Row],[respuesta]],respuestas.emociones[],2,0)</f>
        <v>neutra</v>
      </c>
      <c r="K1090" s="1">
        <f>+VLOOKUP(bloques1a3[[#This Row],[niño]],BD.niños[[Código]:[edad]],5,0)</f>
        <v>5</v>
      </c>
      <c r="L1090" s="1">
        <f>+IF(bloques1a3[[#This Row],[correcta]]=bloques1a3[[#This Row],[respuesta]],1,0)</f>
        <v>0</v>
      </c>
      <c r="M1090" s="1">
        <f>+IF(bloques1a3[[#This Row],[Sexo]]="F",1,0)</f>
        <v>0</v>
      </c>
    </row>
    <row r="1091" spans="1:13" x14ac:dyDescent="0.55000000000000004">
      <c r="A1091">
        <v>35</v>
      </c>
      <c r="B1091" s="1" t="s">
        <v>415</v>
      </c>
      <c r="C1091" s="1" t="s">
        <v>1</v>
      </c>
      <c r="D1091">
        <v>2</v>
      </c>
      <c r="E1091" s="1" t="s">
        <v>40</v>
      </c>
      <c r="F1091">
        <v>2</v>
      </c>
      <c r="G1091" s="1" t="s">
        <v>376</v>
      </c>
      <c r="H1091" s="1" t="s">
        <v>28</v>
      </c>
      <c r="I1091">
        <v>1</v>
      </c>
      <c r="J1091" s="1" t="str">
        <f>+VLOOKUP(bloques1a3[[#This Row],[respuesta]],respuestas.emociones[],2,0)</f>
        <v>alegria</v>
      </c>
      <c r="K1091" s="1">
        <f>+VLOOKUP(bloques1a3[[#This Row],[niño]],BD.niños[[Código]:[edad]],5,0)</f>
        <v>7</v>
      </c>
      <c r="L1091" s="1">
        <f>+IF(bloques1a3[[#This Row],[correcta]]=bloques1a3[[#This Row],[respuesta]],1,0)</f>
        <v>1</v>
      </c>
      <c r="M1091" s="1">
        <f>+IF(bloques1a3[[#This Row],[Sexo]]="F",1,0)</f>
        <v>0</v>
      </c>
    </row>
    <row r="1092" spans="1:13" x14ac:dyDescent="0.55000000000000004">
      <c r="A1092">
        <v>35</v>
      </c>
      <c r="B1092" s="1" t="s">
        <v>415</v>
      </c>
      <c r="C1092" s="1" t="s">
        <v>1</v>
      </c>
      <c r="D1092">
        <v>2</v>
      </c>
      <c r="E1092" s="1" t="s">
        <v>44</v>
      </c>
      <c r="F1092">
        <v>2</v>
      </c>
      <c r="G1092" s="1" t="s">
        <v>376</v>
      </c>
      <c r="H1092" s="1" t="s">
        <v>29</v>
      </c>
      <c r="I1092">
        <v>1</v>
      </c>
      <c r="J1092" s="1" t="str">
        <f>+VLOOKUP(bloques1a3[[#This Row],[respuesta]],respuestas.emociones[],2,0)</f>
        <v>alegria</v>
      </c>
      <c r="K1092" s="1">
        <f>+VLOOKUP(bloques1a3[[#This Row],[niño]],BD.niños[[Código]:[edad]],5,0)</f>
        <v>7</v>
      </c>
      <c r="L1092" s="1">
        <f>+IF(bloques1a3[[#This Row],[correcta]]=bloques1a3[[#This Row],[respuesta]],1,0)</f>
        <v>1</v>
      </c>
      <c r="M1092" s="1">
        <f>+IF(bloques1a3[[#This Row],[Sexo]]="F",1,0)</f>
        <v>1</v>
      </c>
    </row>
    <row r="1093" spans="1:13" x14ac:dyDescent="0.55000000000000004">
      <c r="A1093">
        <v>35</v>
      </c>
      <c r="B1093" s="1" t="s">
        <v>415</v>
      </c>
      <c r="C1093" s="1" t="s">
        <v>1</v>
      </c>
      <c r="D1093">
        <v>2</v>
      </c>
      <c r="E1093" s="1" t="s">
        <v>48</v>
      </c>
      <c r="F1093">
        <v>1</v>
      </c>
      <c r="G1093" s="1" t="s">
        <v>376</v>
      </c>
      <c r="H1093" s="1" t="s">
        <v>29</v>
      </c>
      <c r="I1093">
        <v>1</v>
      </c>
      <c r="J1093" s="1" t="str">
        <f>+VLOOKUP(bloques1a3[[#This Row],[respuesta]],respuestas.emociones[],2,0)</f>
        <v>neutra</v>
      </c>
      <c r="K1093" s="1">
        <f>+VLOOKUP(bloques1a3[[#This Row],[niño]],BD.niños[[Código]:[edad]],5,0)</f>
        <v>7</v>
      </c>
      <c r="L1093" s="1">
        <f>+IF(bloques1a3[[#This Row],[correcta]]=bloques1a3[[#This Row],[respuesta]],1,0)</f>
        <v>0</v>
      </c>
      <c r="M1093" s="1">
        <f>+IF(bloques1a3[[#This Row],[Sexo]]="F",1,0)</f>
        <v>1</v>
      </c>
    </row>
    <row r="1094" spans="1:13" x14ac:dyDescent="0.55000000000000004">
      <c r="A1094">
        <v>35</v>
      </c>
      <c r="B1094" s="1" t="s">
        <v>415</v>
      </c>
      <c r="C1094" s="1" t="s">
        <v>1</v>
      </c>
      <c r="D1094">
        <v>2</v>
      </c>
      <c r="E1094" s="1" t="s">
        <v>52</v>
      </c>
      <c r="F1094">
        <v>2</v>
      </c>
      <c r="G1094" s="1" t="s">
        <v>376</v>
      </c>
      <c r="H1094" s="1" t="s">
        <v>29</v>
      </c>
      <c r="I1094">
        <v>1</v>
      </c>
      <c r="J1094" s="1" t="str">
        <f>+VLOOKUP(bloques1a3[[#This Row],[respuesta]],respuestas.emociones[],2,0)</f>
        <v>alegria</v>
      </c>
      <c r="K1094" s="1">
        <f>+VLOOKUP(bloques1a3[[#This Row],[niño]],BD.niños[[Código]:[edad]],5,0)</f>
        <v>7</v>
      </c>
      <c r="L1094" s="1">
        <f>+IF(bloques1a3[[#This Row],[correcta]]=bloques1a3[[#This Row],[respuesta]],1,0)</f>
        <v>1</v>
      </c>
      <c r="M1094" s="1">
        <f>+IF(bloques1a3[[#This Row],[Sexo]]="F",1,0)</f>
        <v>1</v>
      </c>
    </row>
    <row r="1095" spans="1:13" x14ac:dyDescent="0.55000000000000004">
      <c r="A1095">
        <v>35</v>
      </c>
      <c r="B1095" s="1" t="s">
        <v>415</v>
      </c>
      <c r="C1095" s="1" t="s">
        <v>1</v>
      </c>
      <c r="D1095">
        <v>2</v>
      </c>
      <c r="E1095" s="1" t="s">
        <v>56</v>
      </c>
      <c r="F1095">
        <v>2</v>
      </c>
      <c r="G1095" s="1" t="s">
        <v>376</v>
      </c>
      <c r="H1095" s="1" t="s">
        <v>29</v>
      </c>
      <c r="I1095">
        <v>1</v>
      </c>
      <c r="J1095" s="1" t="str">
        <f>+VLOOKUP(bloques1a3[[#This Row],[respuesta]],respuestas.emociones[],2,0)</f>
        <v>alegria</v>
      </c>
      <c r="K1095" s="1">
        <f>+VLOOKUP(bloques1a3[[#This Row],[niño]],BD.niños[[Código]:[edad]],5,0)</f>
        <v>8</v>
      </c>
      <c r="L1095" s="1">
        <f>+IF(bloques1a3[[#This Row],[correcta]]=bloques1a3[[#This Row],[respuesta]],1,0)</f>
        <v>1</v>
      </c>
      <c r="M1095" s="1">
        <f>+IF(bloques1a3[[#This Row],[Sexo]]="F",1,0)</f>
        <v>1</v>
      </c>
    </row>
    <row r="1096" spans="1:13" x14ac:dyDescent="0.55000000000000004">
      <c r="A1096">
        <v>35</v>
      </c>
      <c r="B1096" s="1" t="s">
        <v>415</v>
      </c>
      <c r="C1096" s="1" t="s">
        <v>1</v>
      </c>
      <c r="D1096">
        <v>2</v>
      </c>
      <c r="E1096" s="1" t="s">
        <v>60</v>
      </c>
      <c r="F1096">
        <v>2</v>
      </c>
      <c r="G1096" s="1" t="s">
        <v>377</v>
      </c>
      <c r="H1096" s="1" t="s">
        <v>28</v>
      </c>
      <c r="I1096">
        <v>1</v>
      </c>
      <c r="J1096" s="1" t="str">
        <f>+VLOOKUP(bloques1a3[[#This Row],[respuesta]],respuestas.emociones[],2,0)</f>
        <v>alegria</v>
      </c>
      <c r="K1096" s="1">
        <f>+VLOOKUP(bloques1a3[[#This Row],[niño]],BD.niños[[Código]:[edad]],5,0)</f>
        <v>10</v>
      </c>
      <c r="L1096" s="1">
        <f>+IF(bloques1a3[[#This Row],[correcta]]=bloques1a3[[#This Row],[respuesta]],1,0)</f>
        <v>1</v>
      </c>
      <c r="M1096" s="1">
        <f>+IF(bloques1a3[[#This Row],[Sexo]]="F",1,0)</f>
        <v>0</v>
      </c>
    </row>
    <row r="1097" spans="1:13" x14ac:dyDescent="0.55000000000000004">
      <c r="A1097">
        <v>35</v>
      </c>
      <c r="B1097" s="1" t="s">
        <v>415</v>
      </c>
      <c r="C1097" s="1" t="s">
        <v>1</v>
      </c>
      <c r="D1097">
        <v>2</v>
      </c>
      <c r="E1097" s="1" t="s">
        <v>64</v>
      </c>
      <c r="F1097">
        <v>2</v>
      </c>
      <c r="G1097" s="1" t="s">
        <v>377</v>
      </c>
      <c r="H1097" s="1" t="s">
        <v>29</v>
      </c>
      <c r="I1097">
        <v>1</v>
      </c>
      <c r="J1097" s="1" t="str">
        <f>+VLOOKUP(bloques1a3[[#This Row],[respuesta]],respuestas.emociones[],2,0)</f>
        <v>alegria</v>
      </c>
      <c r="K1097" s="1">
        <f>+VLOOKUP(bloques1a3[[#This Row],[niño]],BD.niños[[Código]:[edad]],5,0)</f>
        <v>9</v>
      </c>
      <c r="L1097" s="1">
        <f>+IF(bloques1a3[[#This Row],[correcta]]=bloques1a3[[#This Row],[respuesta]],1,0)</f>
        <v>1</v>
      </c>
      <c r="M1097" s="1">
        <f>+IF(bloques1a3[[#This Row],[Sexo]]="F",1,0)</f>
        <v>1</v>
      </c>
    </row>
    <row r="1098" spans="1:13" x14ac:dyDescent="0.55000000000000004">
      <c r="A1098">
        <v>35</v>
      </c>
      <c r="B1098" s="1" t="s">
        <v>415</v>
      </c>
      <c r="C1098" s="1" t="s">
        <v>1</v>
      </c>
      <c r="D1098">
        <v>2</v>
      </c>
      <c r="E1098" s="1" t="s">
        <v>68</v>
      </c>
      <c r="F1098">
        <v>2</v>
      </c>
      <c r="G1098" s="1" t="s">
        <v>377</v>
      </c>
      <c r="H1098" s="1" t="s">
        <v>28</v>
      </c>
      <c r="I1098">
        <v>1</v>
      </c>
      <c r="J1098" s="1" t="str">
        <f>+VLOOKUP(bloques1a3[[#This Row],[respuesta]],respuestas.emociones[],2,0)</f>
        <v>alegria</v>
      </c>
      <c r="K1098" s="1">
        <f>+VLOOKUP(bloques1a3[[#This Row],[niño]],BD.niños[[Código]:[edad]],5,0)</f>
        <v>10</v>
      </c>
      <c r="L1098" s="1">
        <f>+IF(bloques1a3[[#This Row],[correcta]]=bloques1a3[[#This Row],[respuesta]],1,0)</f>
        <v>1</v>
      </c>
      <c r="M1098" s="1">
        <f>+IF(bloques1a3[[#This Row],[Sexo]]="F",1,0)</f>
        <v>0</v>
      </c>
    </row>
    <row r="1099" spans="1:13" x14ac:dyDescent="0.55000000000000004">
      <c r="A1099">
        <v>35</v>
      </c>
      <c r="B1099" s="1" t="s">
        <v>415</v>
      </c>
      <c r="C1099" s="1" t="s">
        <v>1</v>
      </c>
      <c r="D1099">
        <v>2</v>
      </c>
      <c r="E1099" s="1" t="s">
        <v>72</v>
      </c>
      <c r="F1099">
        <v>1</v>
      </c>
      <c r="G1099" s="1" t="s">
        <v>377</v>
      </c>
      <c r="H1099" s="1" t="s">
        <v>29</v>
      </c>
      <c r="I1099">
        <v>1</v>
      </c>
      <c r="J1099" s="1" t="str">
        <f>+VLOOKUP(bloques1a3[[#This Row],[respuesta]],respuestas.emociones[],2,0)</f>
        <v>neutra</v>
      </c>
      <c r="K1099" s="1">
        <f>+VLOOKUP(bloques1a3[[#This Row],[niño]],BD.niños[[Código]:[edad]],5,0)</f>
        <v>9</v>
      </c>
      <c r="L1099" s="1">
        <f>+IF(bloques1a3[[#This Row],[correcta]]=bloques1a3[[#This Row],[respuesta]],1,0)</f>
        <v>0</v>
      </c>
      <c r="M1099" s="1">
        <f>+IF(bloques1a3[[#This Row],[Sexo]]="F",1,0)</f>
        <v>1</v>
      </c>
    </row>
    <row r="1100" spans="1:13" x14ac:dyDescent="0.55000000000000004">
      <c r="A1100">
        <v>35</v>
      </c>
      <c r="B1100" s="1" t="s">
        <v>415</v>
      </c>
      <c r="C1100" s="1" t="s">
        <v>1</v>
      </c>
      <c r="D1100">
        <v>2</v>
      </c>
      <c r="E1100" s="1" t="s">
        <v>75</v>
      </c>
      <c r="F1100">
        <v>7</v>
      </c>
      <c r="G1100" s="1" t="s">
        <v>377</v>
      </c>
      <c r="H1100" s="1" t="s">
        <v>29</v>
      </c>
      <c r="I1100">
        <v>1</v>
      </c>
      <c r="J1100" s="1" t="str">
        <f>+VLOOKUP(bloques1a3[[#This Row],[respuesta]],respuestas.emociones[],2,0)</f>
        <v>asco</v>
      </c>
      <c r="K1100" s="1">
        <f>+VLOOKUP(bloques1a3[[#This Row],[niño]],BD.niños[[Código]:[edad]],5,0)</f>
        <v>10</v>
      </c>
      <c r="L1100" s="1">
        <f>+IF(bloques1a3[[#This Row],[correcta]]=bloques1a3[[#This Row],[respuesta]],1,0)</f>
        <v>0</v>
      </c>
      <c r="M1100" s="1">
        <f>+IF(bloques1a3[[#This Row],[Sexo]]="F",1,0)</f>
        <v>1</v>
      </c>
    </row>
    <row r="1101" spans="1:13" x14ac:dyDescent="0.55000000000000004">
      <c r="A1101">
        <v>35</v>
      </c>
      <c r="B1101" s="1" t="s">
        <v>415</v>
      </c>
      <c r="C1101" s="1" t="s">
        <v>1</v>
      </c>
      <c r="D1101">
        <v>2</v>
      </c>
      <c r="E1101" s="1" t="s">
        <v>78</v>
      </c>
      <c r="F1101">
        <v>2</v>
      </c>
      <c r="G1101" s="1" t="s">
        <v>375</v>
      </c>
      <c r="H1101" s="1" t="s">
        <v>28</v>
      </c>
      <c r="I1101">
        <v>1</v>
      </c>
      <c r="J1101" s="1" t="str">
        <f>+VLOOKUP(bloques1a3[[#This Row],[respuesta]],respuestas.emociones[],2,0)</f>
        <v>alegria</v>
      </c>
      <c r="K1101" s="1">
        <f>+VLOOKUP(bloques1a3[[#This Row],[niño]],BD.niños[[Código]:[edad]],5,0)</f>
        <v>6</v>
      </c>
      <c r="L1101" s="1">
        <f>+IF(bloques1a3[[#This Row],[correcta]]=bloques1a3[[#This Row],[respuesta]],1,0)</f>
        <v>1</v>
      </c>
      <c r="M1101" s="1">
        <f>+IF(bloques1a3[[#This Row],[Sexo]]="F",1,0)</f>
        <v>0</v>
      </c>
    </row>
    <row r="1102" spans="1:13" x14ac:dyDescent="0.55000000000000004">
      <c r="A1102">
        <v>35</v>
      </c>
      <c r="B1102" s="1" t="s">
        <v>415</v>
      </c>
      <c r="C1102" s="1" t="s">
        <v>1</v>
      </c>
      <c r="D1102">
        <v>2</v>
      </c>
      <c r="E1102" s="1" t="s">
        <v>82</v>
      </c>
      <c r="F1102">
        <v>1</v>
      </c>
      <c r="G1102" s="1" t="s">
        <v>375</v>
      </c>
      <c r="H1102" s="1" t="s">
        <v>29</v>
      </c>
      <c r="I1102">
        <v>1</v>
      </c>
      <c r="J1102" s="1" t="str">
        <f>+VLOOKUP(bloques1a3[[#This Row],[respuesta]],respuestas.emociones[],2,0)</f>
        <v>neutra</v>
      </c>
      <c r="K1102" s="1">
        <f>+VLOOKUP(bloques1a3[[#This Row],[niño]],BD.niños[[Código]:[edad]],5,0)</f>
        <v>6</v>
      </c>
      <c r="L1102" s="1">
        <f>+IF(bloques1a3[[#This Row],[correcta]]=bloques1a3[[#This Row],[respuesta]],1,0)</f>
        <v>0</v>
      </c>
      <c r="M1102" s="1">
        <f>+IF(bloques1a3[[#This Row],[Sexo]]="F",1,0)</f>
        <v>1</v>
      </c>
    </row>
    <row r="1103" spans="1:13" x14ac:dyDescent="0.55000000000000004">
      <c r="A1103">
        <v>35</v>
      </c>
      <c r="B1103" s="1" t="s">
        <v>415</v>
      </c>
      <c r="C1103" s="1" t="s">
        <v>1</v>
      </c>
      <c r="D1103">
        <v>2</v>
      </c>
      <c r="E1103" s="1" t="s">
        <v>85</v>
      </c>
      <c r="F1103">
        <v>2</v>
      </c>
      <c r="G1103" s="1" t="s">
        <v>375</v>
      </c>
      <c r="H1103" s="1" t="s">
        <v>28</v>
      </c>
      <c r="I1103">
        <v>1</v>
      </c>
      <c r="J1103" s="1" t="str">
        <f>+VLOOKUP(bloques1a3[[#This Row],[respuesta]],respuestas.emociones[],2,0)</f>
        <v>alegria</v>
      </c>
      <c r="K1103" s="1">
        <f>+VLOOKUP(bloques1a3[[#This Row],[niño]],BD.niños[[Código]:[edad]],5,0)</f>
        <v>6</v>
      </c>
      <c r="L1103" s="1">
        <f>+IF(bloques1a3[[#This Row],[correcta]]=bloques1a3[[#This Row],[respuesta]],1,0)</f>
        <v>1</v>
      </c>
      <c r="M1103" s="1">
        <f>+IF(bloques1a3[[#This Row],[Sexo]]="F",1,0)</f>
        <v>0</v>
      </c>
    </row>
    <row r="1104" spans="1:13" x14ac:dyDescent="0.55000000000000004">
      <c r="A1104">
        <v>35</v>
      </c>
      <c r="B1104" s="1" t="s">
        <v>415</v>
      </c>
      <c r="C1104" s="1" t="s">
        <v>1</v>
      </c>
      <c r="D1104">
        <v>2</v>
      </c>
      <c r="E1104" s="1" t="s">
        <v>184</v>
      </c>
      <c r="F1104">
        <v>2</v>
      </c>
      <c r="G1104" s="1" t="s">
        <v>376</v>
      </c>
      <c r="H1104" s="1" t="s">
        <v>28</v>
      </c>
      <c r="I1104">
        <v>1</v>
      </c>
      <c r="J1104" s="1" t="str">
        <f>+VLOOKUP(bloques1a3[[#This Row],[respuesta]],respuestas.emociones[],2,0)</f>
        <v>alegria</v>
      </c>
      <c r="K1104" s="1">
        <f>+VLOOKUP(bloques1a3[[#This Row],[niño]],BD.niños[[Código]:[edad]],5,0)</f>
        <v>7</v>
      </c>
      <c r="L1104" s="1">
        <f>+IF(bloques1a3[[#This Row],[correcta]]=bloques1a3[[#This Row],[respuesta]],1,0)</f>
        <v>1</v>
      </c>
      <c r="M1104" s="1">
        <f>+IF(bloques1a3[[#This Row],[Sexo]]="F",1,0)</f>
        <v>0</v>
      </c>
    </row>
    <row r="1105" spans="1:13" x14ac:dyDescent="0.55000000000000004">
      <c r="A1105">
        <v>35</v>
      </c>
      <c r="B1105" s="1" t="s">
        <v>415</v>
      </c>
      <c r="C1105" s="1" t="s">
        <v>1</v>
      </c>
      <c r="D1105">
        <v>2</v>
      </c>
      <c r="E1105" s="1" t="s">
        <v>187</v>
      </c>
      <c r="F1105">
        <v>2</v>
      </c>
      <c r="G1105" s="1" t="s">
        <v>376</v>
      </c>
      <c r="H1105" s="1" t="s">
        <v>29</v>
      </c>
      <c r="I1105">
        <v>1</v>
      </c>
      <c r="J1105" s="1" t="str">
        <f>+VLOOKUP(bloques1a3[[#This Row],[respuesta]],respuestas.emociones[],2,0)</f>
        <v>alegria</v>
      </c>
      <c r="K1105" s="1">
        <f>+VLOOKUP(bloques1a3[[#This Row],[niño]],BD.niños[[Código]:[edad]],5,0)</f>
        <v>8</v>
      </c>
      <c r="L1105" s="1">
        <f>+IF(bloques1a3[[#This Row],[correcta]]=bloques1a3[[#This Row],[respuesta]],1,0)</f>
        <v>1</v>
      </c>
      <c r="M1105" s="1">
        <f>+IF(bloques1a3[[#This Row],[Sexo]]="F",1,0)</f>
        <v>1</v>
      </c>
    </row>
    <row r="1106" spans="1:13" x14ac:dyDescent="0.55000000000000004">
      <c r="A1106">
        <v>35</v>
      </c>
      <c r="B1106" s="1" t="s">
        <v>415</v>
      </c>
      <c r="C1106" s="1" t="s">
        <v>1</v>
      </c>
      <c r="D1106">
        <v>2</v>
      </c>
      <c r="E1106" s="1" t="s">
        <v>192</v>
      </c>
      <c r="F1106">
        <v>2</v>
      </c>
      <c r="G1106" s="1" t="s">
        <v>376</v>
      </c>
      <c r="H1106" s="1" t="s">
        <v>28</v>
      </c>
      <c r="I1106">
        <v>1</v>
      </c>
      <c r="J1106" s="1" t="str">
        <f>+VLOOKUP(bloques1a3[[#This Row],[respuesta]],respuestas.emociones[],2,0)</f>
        <v>alegria</v>
      </c>
      <c r="K1106" s="1">
        <f>+VLOOKUP(bloques1a3[[#This Row],[niño]],BD.niños[[Código]:[edad]],5,0)</f>
        <v>7</v>
      </c>
      <c r="L1106" s="1">
        <f>+IF(bloques1a3[[#This Row],[correcta]]=bloques1a3[[#This Row],[respuesta]],1,0)</f>
        <v>1</v>
      </c>
      <c r="M1106" s="1">
        <f>+IF(bloques1a3[[#This Row],[Sexo]]="F",1,0)</f>
        <v>0</v>
      </c>
    </row>
    <row r="1107" spans="1:13" x14ac:dyDescent="0.55000000000000004">
      <c r="A1107">
        <v>35</v>
      </c>
      <c r="B1107" s="1" t="s">
        <v>415</v>
      </c>
      <c r="C1107" s="1" t="s">
        <v>1</v>
      </c>
      <c r="D1107">
        <v>2</v>
      </c>
      <c r="E1107" s="1" t="s">
        <v>195</v>
      </c>
      <c r="F1107">
        <v>2</v>
      </c>
      <c r="G1107" s="1" t="s">
        <v>377</v>
      </c>
      <c r="H1107" s="1" t="s">
        <v>28</v>
      </c>
      <c r="I1107">
        <v>1</v>
      </c>
      <c r="J1107" s="1" t="str">
        <f>+VLOOKUP(bloques1a3[[#This Row],[respuesta]],respuestas.emociones[],2,0)</f>
        <v>alegria</v>
      </c>
      <c r="K1107" s="1">
        <f>+VLOOKUP(bloques1a3[[#This Row],[niño]],BD.niños[[Código]:[edad]],5,0)</f>
        <v>10</v>
      </c>
      <c r="L1107" s="1">
        <f>+IF(bloques1a3[[#This Row],[correcta]]=bloques1a3[[#This Row],[respuesta]],1,0)</f>
        <v>1</v>
      </c>
      <c r="M1107" s="1">
        <f>+IF(bloques1a3[[#This Row],[Sexo]]="F",1,0)</f>
        <v>0</v>
      </c>
    </row>
    <row r="1108" spans="1:13" x14ac:dyDescent="0.55000000000000004">
      <c r="A1108">
        <v>35</v>
      </c>
      <c r="B1108" s="1" t="s">
        <v>415</v>
      </c>
      <c r="C1108" s="1" t="s">
        <v>1</v>
      </c>
      <c r="D1108">
        <v>2</v>
      </c>
      <c r="E1108" s="1" t="s">
        <v>199</v>
      </c>
      <c r="F1108">
        <v>2</v>
      </c>
      <c r="G1108" s="1" t="s">
        <v>377</v>
      </c>
      <c r="H1108" s="1" t="s">
        <v>28</v>
      </c>
      <c r="I1108">
        <v>1</v>
      </c>
      <c r="J1108" s="1" t="str">
        <f>+VLOOKUP(bloques1a3[[#This Row],[respuesta]],respuestas.emociones[],2,0)</f>
        <v>alegria</v>
      </c>
      <c r="K1108" s="1">
        <f>+VLOOKUP(bloques1a3[[#This Row],[niño]],BD.niños[[Código]:[edad]],5,0)</f>
        <v>9</v>
      </c>
      <c r="L1108" s="1">
        <f>+IF(bloques1a3[[#This Row],[correcta]]=bloques1a3[[#This Row],[respuesta]],1,0)</f>
        <v>1</v>
      </c>
      <c r="M1108" s="1">
        <f>+IF(bloques1a3[[#This Row],[Sexo]]="F",1,0)</f>
        <v>0</v>
      </c>
    </row>
    <row r="1109" spans="1:13" x14ac:dyDescent="0.55000000000000004">
      <c r="A1109">
        <v>35</v>
      </c>
      <c r="B1109" s="1" t="s">
        <v>415</v>
      </c>
      <c r="C1109" s="1" t="s">
        <v>1</v>
      </c>
      <c r="D1109">
        <v>2</v>
      </c>
      <c r="E1109" s="1" t="s">
        <v>203</v>
      </c>
      <c r="F1109">
        <v>1</v>
      </c>
      <c r="G1109" s="1" t="s">
        <v>377</v>
      </c>
      <c r="H1109" s="1" t="s">
        <v>29</v>
      </c>
      <c r="I1109">
        <v>1</v>
      </c>
      <c r="J1109" s="1" t="str">
        <f>+VLOOKUP(bloques1a3[[#This Row],[respuesta]],respuestas.emociones[],2,0)</f>
        <v>neutra</v>
      </c>
      <c r="K1109" s="1">
        <f>+VLOOKUP(bloques1a3[[#This Row],[niño]],BD.niños[[Código]:[edad]],5,0)</f>
        <v>9</v>
      </c>
      <c r="L1109" s="1">
        <f>+IF(bloques1a3[[#This Row],[correcta]]=bloques1a3[[#This Row],[respuesta]],1,0)</f>
        <v>0</v>
      </c>
      <c r="M1109" s="1">
        <f>+IF(bloques1a3[[#This Row],[Sexo]]="F",1,0)</f>
        <v>1</v>
      </c>
    </row>
    <row r="1110" spans="1:13" x14ac:dyDescent="0.55000000000000004">
      <c r="A1110">
        <v>35</v>
      </c>
      <c r="B1110" s="1" t="s">
        <v>415</v>
      </c>
      <c r="C1110" s="1" t="s">
        <v>1</v>
      </c>
      <c r="D1110">
        <v>2</v>
      </c>
      <c r="E1110" s="1" t="s">
        <v>206</v>
      </c>
      <c r="F1110">
        <v>2</v>
      </c>
      <c r="G1110" s="1" t="s">
        <v>377</v>
      </c>
      <c r="H1110" s="1" t="s">
        <v>29</v>
      </c>
      <c r="I1110">
        <v>1</v>
      </c>
      <c r="J1110" s="1" t="str">
        <f>+VLOOKUP(bloques1a3[[#This Row],[respuesta]],respuestas.emociones[],2,0)</f>
        <v>alegria</v>
      </c>
      <c r="K1110" s="1">
        <f>+VLOOKUP(bloques1a3[[#This Row],[niño]],BD.niños[[Código]:[edad]],5,0)</f>
        <v>10</v>
      </c>
      <c r="L1110" s="1">
        <f>+IF(bloques1a3[[#This Row],[correcta]]=bloques1a3[[#This Row],[respuesta]],1,0)</f>
        <v>1</v>
      </c>
      <c r="M1110" s="1">
        <f>+IF(bloques1a3[[#This Row],[Sexo]]="F",1,0)</f>
        <v>1</v>
      </c>
    </row>
    <row r="1111" spans="1:13" x14ac:dyDescent="0.55000000000000004">
      <c r="A1111">
        <v>35</v>
      </c>
      <c r="B1111" s="1" t="s">
        <v>415</v>
      </c>
      <c r="C1111" s="1" t="s">
        <v>1</v>
      </c>
      <c r="D1111">
        <v>2</v>
      </c>
      <c r="E1111" s="1" t="s">
        <v>210</v>
      </c>
      <c r="F1111">
        <v>2</v>
      </c>
      <c r="G1111" s="1" t="s">
        <v>376</v>
      </c>
      <c r="H1111" s="1" t="s">
        <v>28</v>
      </c>
      <c r="I1111">
        <v>1</v>
      </c>
      <c r="J1111" s="1" t="str">
        <f>+VLOOKUP(bloques1a3[[#This Row],[respuesta]],respuestas.emociones[],2,0)</f>
        <v>alegria</v>
      </c>
      <c r="K1111" s="1">
        <f>+VLOOKUP(bloques1a3[[#This Row],[niño]],BD.niños[[Código]:[edad]],5,0)</f>
        <v>7</v>
      </c>
      <c r="L1111" s="1">
        <f>+IF(bloques1a3[[#This Row],[correcta]]=bloques1a3[[#This Row],[respuesta]],1,0)</f>
        <v>1</v>
      </c>
      <c r="M1111" s="1">
        <f>+IF(bloques1a3[[#This Row],[Sexo]]="F",1,0)</f>
        <v>0</v>
      </c>
    </row>
    <row r="1112" spans="1:13" x14ac:dyDescent="0.55000000000000004">
      <c r="A1112">
        <v>35</v>
      </c>
      <c r="B1112" s="1" t="s">
        <v>415</v>
      </c>
      <c r="C1112" s="1" t="s">
        <v>1</v>
      </c>
      <c r="D1112">
        <v>2</v>
      </c>
      <c r="E1112" s="1" t="s">
        <v>274</v>
      </c>
      <c r="F1112">
        <v>2</v>
      </c>
      <c r="G1112" s="1" t="s">
        <v>375</v>
      </c>
      <c r="H1112" s="1" t="s">
        <v>28</v>
      </c>
      <c r="I1112">
        <v>1</v>
      </c>
      <c r="J1112" s="1" t="str">
        <f>+VLOOKUP(bloques1a3[[#This Row],[respuesta]],respuestas.emociones[],2,0)</f>
        <v>alegria</v>
      </c>
      <c r="K1112" s="1">
        <f>+VLOOKUP(bloques1a3[[#This Row],[niño]],BD.niños[[Código]:[edad]],5,0)</f>
        <v>6</v>
      </c>
      <c r="L1112" s="1">
        <f>+IF(bloques1a3[[#This Row],[correcta]]=bloques1a3[[#This Row],[respuesta]],1,0)</f>
        <v>1</v>
      </c>
      <c r="M1112" s="1">
        <f>+IF(bloques1a3[[#This Row],[Sexo]]="F",1,0)</f>
        <v>0</v>
      </c>
    </row>
    <row r="1113" spans="1:13" x14ac:dyDescent="0.55000000000000004">
      <c r="A1113">
        <v>35</v>
      </c>
      <c r="B1113" s="1" t="s">
        <v>415</v>
      </c>
      <c r="C1113" s="1" t="s">
        <v>1</v>
      </c>
      <c r="D1113">
        <v>2</v>
      </c>
      <c r="E1113" s="1" t="s">
        <v>276</v>
      </c>
      <c r="F1113">
        <v>2</v>
      </c>
      <c r="G1113" s="1" t="s">
        <v>375</v>
      </c>
      <c r="H1113" s="1" t="s">
        <v>28</v>
      </c>
      <c r="I1113">
        <v>1</v>
      </c>
      <c r="J1113" s="1" t="str">
        <f>+VLOOKUP(bloques1a3[[#This Row],[respuesta]],respuestas.emociones[],2,0)</f>
        <v>alegria</v>
      </c>
      <c r="K1113" s="1">
        <f>+VLOOKUP(bloques1a3[[#This Row],[niño]],BD.niños[[Código]:[edad]],5,0)</f>
        <v>6</v>
      </c>
      <c r="L1113" s="1">
        <f>+IF(bloques1a3[[#This Row],[correcta]]=bloques1a3[[#This Row],[respuesta]],1,0)</f>
        <v>1</v>
      </c>
      <c r="M1113" s="1">
        <f>+IF(bloques1a3[[#This Row],[Sexo]]="F",1,0)</f>
        <v>0</v>
      </c>
    </row>
    <row r="1114" spans="1:13" x14ac:dyDescent="0.55000000000000004">
      <c r="A1114">
        <v>35</v>
      </c>
      <c r="B1114" s="1" t="s">
        <v>415</v>
      </c>
      <c r="C1114" s="1" t="s">
        <v>1</v>
      </c>
      <c r="D1114">
        <v>2</v>
      </c>
      <c r="E1114" s="1" t="s">
        <v>279</v>
      </c>
      <c r="F1114">
        <v>2</v>
      </c>
      <c r="G1114" s="1" t="s">
        <v>376</v>
      </c>
      <c r="H1114" s="1" t="s">
        <v>29</v>
      </c>
      <c r="I1114">
        <v>1</v>
      </c>
      <c r="J1114" s="1" t="str">
        <f>+VLOOKUP(bloques1a3[[#This Row],[respuesta]],respuestas.emociones[],2,0)</f>
        <v>alegria</v>
      </c>
      <c r="K1114" s="1">
        <f>+VLOOKUP(bloques1a3[[#This Row],[niño]],BD.niños[[Código]:[edad]],5,0)</f>
        <v>7</v>
      </c>
      <c r="L1114" s="1">
        <f>+IF(bloques1a3[[#This Row],[correcta]]=bloques1a3[[#This Row],[respuesta]],1,0)</f>
        <v>1</v>
      </c>
      <c r="M1114" s="1">
        <f>+IF(bloques1a3[[#This Row],[Sexo]]="F",1,0)</f>
        <v>1</v>
      </c>
    </row>
    <row r="1115" spans="1:13" x14ac:dyDescent="0.55000000000000004">
      <c r="A1115">
        <v>35</v>
      </c>
      <c r="B1115" s="1" t="s">
        <v>415</v>
      </c>
      <c r="C1115" s="1" t="s">
        <v>1</v>
      </c>
      <c r="D1115">
        <v>2</v>
      </c>
      <c r="E1115" s="1" t="s">
        <v>282</v>
      </c>
      <c r="F1115">
        <v>2</v>
      </c>
      <c r="G1115" s="1" t="s">
        <v>375</v>
      </c>
      <c r="H1115" s="1" t="s">
        <v>29</v>
      </c>
      <c r="I1115">
        <v>1</v>
      </c>
      <c r="J1115" s="1" t="str">
        <f>+VLOOKUP(bloques1a3[[#This Row],[respuesta]],respuestas.emociones[],2,0)</f>
        <v>alegria</v>
      </c>
      <c r="K1115" s="1">
        <f>+VLOOKUP(bloques1a3[[#This Row],[niño]],BD.niños[[Código]:[edad]],5,0)</f>
        <v>5</v>
      </c>
      <c r="L1115" s="1">
        <f>+IF(bloques1a3[[#This Row],[correcta]]=bloques1a3[[#This Row],[respuesta]],1,0)</f>
        <v>1</v>
      </c>
      <c r="M1115" s="1">
        <f>+IF(bloques1a3[[#This Row],[Sexo]]="F",1,0)</f>
        <v>1</v>
      </c>
    </row>
    <row r="1116" spans="1:13" x14ac:dyDescent="0.55000000000000004">
      <c r="A1116">
        <v>35</v>
      </c>
      <c r="B1116" s="1" t="s">
        <v>415</v>
      </c>
      <c r="C1116" s="1" t="s">
        <v>1</v>
      </c>
      <c r="D1116">
        <v>2</v>
      </c>
      <c r="E1116" s="1" t="s">
        <v>352</v>
      </c>
      <c r="F1116">
        <v>2</v>
      </c>
      <c r="G1116" s="1" t="s">
        <v>376</v>
      </c>
      <c r="H1116" s="1" t="s">
        <v>29</v>
      </c>
      <c r="I1116">
        <v>1</v>
      </c>
      <c r="J1116" s="1" t="str">
        <f>+VLOOKUP(bloques1a3[[#This Row],[respuesta]],respuestas.emociones[],2,0)</f>
        <v>alegria</v>
      </c>
      <c r="K1116" s="1">
        <f>+VLOOKUP(bloques1a3[[#This Row],[niño]],BD.niños[[Código]:[edad]],5,0)</f>
        <v>8</v>
      </c>
      <c r="L1116" s="1">
        <f>+IF(bloques1a3[[#This Row],[correcta]]=bloques1a3[[#This Row],[respuesta]],1,0)</f>
        <v>1</v>
      </c>
      <c r="M1116" s="1">
        <f>+IF(bloques1a3[[#This Row],[Sexo]]="F",1,0)</f>
        <v>1</v>
      </c>
    </row>
    <row r="1117" spans="1:13" x14ac:dyDescent="0.55000000000000004">
      <c r="A1117">
        <v>35</v>
      </c>
      <c r="B1117" s="1" t="s">
        <v>415</v>
      </c>
      <c r="C1117" s="1" t="s">
        <v>1</v>
      </c>
      <c r="D1117">
        <v>2</v>
      </c>
      <c r="E1117" s="1" t="s">
        <v>357</v>
      </c>
      <c r="F1117">
        <v>2</v>
      </c>
      <c r="G1117" s="1" t="s">
        <v>376</v>
      </c>
      <c r="H1117" s="1" t="s">
        <v>28</v>
      </c>
      <c r="I1117">
        <v>1</v>
      </c>
      <c r="J1117" s="1" t="str">
        <f>+VLOOKUP(bloques1a3[[#This Row],[respuesta]],respuestas.emociones[],2,0)</f>
        <v>alegria</v>
      </c>
      <c r="K1117" s="1">
        <f>+VLOOKUP(bloques1a3[[#This Row],[niño]],BD.niños[[Código]:[edad]],5,0)</f>
        <v>7</v>
      </c>
      <c r="L1117" s="1">
        <f>+IF(bloques1a3[[#This Row],[correcta]]=bloques1a3[[#This Row],[respuesta]],1,0)</f>
        <v>1</v>
      </c>
      <c r="M1117" s="1">
        <f>+IF(bloques1a3[[#This Row],[Sexo]]="F",1,0)</f>
        <v>0</v>
      </c>
    </row>
    <row r="1118" spans="1:13" x14ac:dyDescent="0.55000000000000004">
      <c r="A1118">
        <v>35</v>
      </c>
      <c r="B1118" s="1" t="s">
        <v>415</v>
      </c>
      <c r="C1118" s="1" t="s">
        <v>1</v>
      </c>
      <c r="D1118">
        <v>2</v>
      </c>
      <c r="E1118" s="1" t="s">
        <v>360</v>
      </c>
      <c r="F1118">
        <v>2</v>
      </c>
      <c r="G1118" s="1" t="s">
        <v>377</v>
      </c>
      <c r="H1118" s="1" t="s">
        <v>28</v>
      </c>
      <c r="I1118">
        <v>1</v>
      </c>
      <c r="J1118" s="1" t="str">
        <f>+VLOOKUP(bloques1a3[[#This Row],[respuesta]],respuestas.emociones[],2,0)</f>
        <v>alegria</v>
      </c>
      <c r="K1118" s="1">
        <f>+VLOOKUP(bloques1a3[[#This Row],[niño]],BD.niños[[Código]:[edad]],5,0)</f>
        <v>9</v>
      </c>
      <c r="L1118" s="1">
        <f>+IF(bloques1a3[[#This Row],[correcta]]=bloques1a3[[#This Row],[respuesta]],1,0)</f>
        <v>1</v>
      </c>
      <c r="M1118" s="1">
        <f>+IF(bloques1a3[[#This Row],[Sexo]]="F",1,0)</f>
        <v>0</v>
      </c>
    </row>
    <row r="1119" spans="1:13" x14ac:dyDescent="0.55000000000000004">
      <c r="A1119">
        <v>35</v>
      </c>
      <c r="B1119" s="1" t="s">
        <v>415</v>
      </c>
      <c r="C1119" s="1" t="s">
        <v>1</v>
      </c>
      <c r="D1119">
        <v>2</v>
      </c>
      <c r="E1119" s="1" t="s">
        <v>364</v>
      </c>
      <c r="F1119">
        <v>1</v>
      </c>
      <c r="G1119" s="1" t="s">
        <v>377</v>
      </c>
      <c r="H1119" s="1" t="s">
        <v>28</v>
      </c>
      <c r="I1119">
        <v>1</v>
      </c>
      <c r="J1119" s="1" t="str">
        <f>+VLOOKUP(bloques1a3[[#This Row],[respuesta]],respuestas.emociones[],2,0)</f>
        <v>neutra</v>
      </c>
      <c r="K1119" s="1">
        <f>+VLOOKUP(bloques1a3[[#This Row],[niño]],BD.niños[[Código]:[edad]],5,0)</f>
        <v>10</v>
      </c>
      <c r="L1119" s="1">
        <f>+IF(bloques1a3[[#This Row],[correcta]]=bloques1a3[[#This Row],[respuesta]],1,0)</f>
        <v>0</v>
      </c>
      <c r="M1119" s="1">
        <f>+IF(bloques1a3[[#This Row],[Sexo]]="F",1,0)</f>
        <v>0</v>
      </c>
    </row>
    <row r="1120" spans="1:13" x14ac:dyDescent="0.55000000000000004">
      <c r="A1120">
        <v>35</v>
      </c>
      <c r="B1120" s="1" t="s">
        <v>415</v>
      </c>
      <c r="C1120" s="1" t="s">
        <v>1</v>
      </c>
      <c r="D1120">
        <v>2</v>
      </c>
      <c r="E1120" s="1" t="s">
        <v>368</v>
      </c>
      <c r="F1120">
        <v>2</v>
      </c>
      <c r="G1120" s="1" t="s">
        <v>377</v>
      </c>
      <c r="H1120" s="1" t="s">
        <v>28</v>
      </c>
      <c r="I1120">
        <v>1</v>
      </c>
      <c r="J1120" s="1" t="str">
        <f>+VLOOKUP(bloques1a3[[#This Row],[respuesta]],respuestas.emociones[],2,0)</f>
        <v>alegria</v>
      </c>
      <c r="K1120" s="1">
        <f>+VLOOKUP(bloques1a3[[#This Row],[niño]],BD.niños[[Código]:[edad]],5,0)</f>
        <v>11</v>
      </c>
      <c r="L1120" s="1">
        <f>+IF(bloques1a3[[#This Row],[correcta]]=bloques1a3[[#This Row],[respuesta]],1,0)</f>
        <v>1</v>
      </c>
      <c r="M1120" s="1">
        <f>+IF(bloques1a3[[#This Row],[Sexo]]="F",1,0)</f>
        <v>0</v>
      </c>
    </row>
    <row r="1121" spans="1:13" x14ac:dyDescent="0.55000000000000004">
      <c r="A1121">
        <v>35</v>
      </c>
      <c r="B1121" s="1" t="s">
        <v>415</v>
      </c>
      <c r="C1121" s="1" t="s">
        <v>1</v>
      </c>
      <c r="D1121">
        <v>2</v>
      </c>
      <c r="E1121" s="1" t="s">
        <v>371</v>
      </c>
      <c r="F1121">
        <v>2</v>
      </c>
      <c r="G1121" s="1" t="s">
        <v>377</v>
      </c>
      <c r="H1121" s="1" t="s">
        <v>29</v>
      </c>
      <c r="I1121">
        <v>1</v>
      </c>
      <c r="J1121" s="1" t="str">
        <f>+VLOOKUP(bloques1a3[[#This Row],[respuesta]],respuestas.emociones[],2,0)</f>
        <v>alegria</v>
      </c>
      <c r="K1121" s="1">
        <f>+VLOOKUP(bloques1a3[[#This Row],[niño]],BD.niños[[Código]:[edad]],5,0)</f>
        <v>9</v>
      </c>
      <c r="L1121" s="1">
        <f>+IF(bloques1a3[[#This Row],[correcta]]=bloques1a3[[#This Row],[respuesta]],1,0)</f>
        <v>1</v>
      </c>
      <c r="M1121" s="1">
        <f>+IF(bloques1a3[[#This Row],[Sexo]]="F",1,0)</f>
        <v>1</v>
      </c>
    </row>
    <row r="1122" spans="1:13" x14ac:dyDescent="0.55000000000000004">
      <c r="A1122">
        <v>36</v>
      </c>
      <c r="B1122" s="1" t="s">
        <v>416</v>
      </c>
      <c r="C1122" s="1" t="s">
        <v>5</v>
      </c>
      <c r="D1122">
        <v>6</v>
      </c>
      <c r="E1122" s="1" t="s">
        <v>36</v>
      </c>
      <c r="F1122">
        <v>1</v>
      </c>
      <c r="G1122" s="1" t="s">
        <v>375</v>
      </c>
      <c r="H1122" s="1" t="s">
        <v>28</v>
      </c>
      <c r="I1122">
        <v>1</v>
      </c>
      <c r="J1122" s="1" t="str">
        <f>+VLOOKUP(bloques1a3[[#This Row],[respuesta]],respuestas.emociones[],2,0)</f>
        <v>neutra</v>
      </c>
      <c r="K1122" s="1">
        <f>+VLOOKUP(bloques1a3[[#This Row],[niño]],BD.niños[[Código]:[edad]],5,0)</f>
        <v>5</v>
      </c>
      <c r="L1122" s="1">
        <f>+IF(bloques1a3[[#This Row],[correcta]]=bloques1a3[[#This Row],[respuesta]],1,0)</f>
        <v>0</v>
      </c>
      <c r="M1122" s="1">
        <f>+IF(bloques1a3[[#This Row],[Sexo]]="F",1,0)</f>
        <v>0</v>
      </c>
    </row>
    <row r="1123" spans="1:13" x14ac:dyDescent="0.55000000000000004">
      <c r="A1123">
        <v>36</v>
      </c>
      <c r="B1123" s="1" t="s">
        <v>416</v>
      </c>
      <c r="C1123" s="1" t="s">
        <v>5</v>
      </c>
      <c r="D1123">
        <v>6</v>
      </c>
      <c r="E1123" s="1" t="s">
        <v>40</v>
      </c>
      <c r="F1123">
        <v>6</v>
      </c>
      <c r="G1123" s="1" t="s">
        <v>376</v>
      </c>
      <c r="H1123" s="1" t="s">
        <v>28</v>
      </c>
      <c r="I1123">
        <v>1</v>
      </c>
      <c r="J1123" s="1" t="str">
        <f>+VLOOKUP(bloques1a3[[#This Row],[respuesta]],respuestas.emociones[],2,0)</f>
        <v>sorpresa</v>
      </c>
      <c r="K1123" s="1">
        <f>+VLOOKUP(bloques1a3[[#This Row],[niño]],BD.niños[[Código]:[edad]],5,0)</f>
        <v>7</v>
      </c>
      <c r="L1123" s="1">
        <f>+IF(bloques1a3[[#This Row],[correcta]]=bloques1a3[[#This Row],[respuesta]],1,0)</f>
        <v>1</v>
      </c>
      <c r="M1123" s="1">
        <f>+IF(bloques1a3[[#This Row],[Sexo]]="F",1,0)</f>
        <v>0</v>
      </c>
    </row>
    <row r="1124" spans="1:13" x14ac:dyDescent="0.55000000000000004">
      <c r="A1124">
        <v>36</v>
      </c>
      <c r="B1124" s="1" t="s">
        <v>416</v>
      </c>
      <c r="C1124" s="1" t="s">
        <v>5</v>
      </c>
      <c r="D1124">
        <v>6</v>
      </c>
      <c r="E1124" s="1" t="s">
        <v>44</v>
      </c>
      <c r="F1124">
        <v>2</v>
      </c>
      <c r="G1124" s="1" t="s">
        <v>376</v>
      </c>
      <c r="H1124" s="1" t="s">
        <v>29</v>
      </c>
      <c r="I1124">
        <v>1</v>
      </c>
      <c r="J1124" s="1" t="str">
        <f>+VLOOKUP(bloques1a3[[#This Row],[respuesta]],respuestas.emociones[],2,0)</f>
        <v>alegria</v>
      </c>
      <c r="K1124" s="1">
        <f>+VLOOKUP(bloques1a3[[#This Row],[niño]],BD.niños[[Código]:[edad]],5,0)</f>
        <v>7</v>
      </c>
      <c r="L1124" s="1">
        <f>+IF(bloques1a3[[#This Row],[correcta]]=bloques1a3[[#This Row],[respuesta]],1,0)</f>
        <v>0</v>
      </c>
      <c r="M1124" s="1">
        <f>+IF(bloques1a3[[#This Row],[Sexo]]="F",1,0)</f>
        <v>1</v>
      </c>
    </row>
    <row r="1125" spans="1:13" x14ac:dyDescent="0.55000000000000004">
      <c r="A1125">
        <v>36</v>
      </c>
      <c r="B1125" s="1" t="s">
        <v>416</v>
      </c>
      <c r="C1125" s="1" t="s">
        <v>5</v>
      </c>
      <c r="D1125">
        <v>6</v>
      </c>
      <c r="E1125" s="1" t="s">
        <v>48</v>
      </c>
      <c r="F1125">
        <v>6</v>
      </c>
      <c r="G1125" s="1" t="s">
        <v>376</v>
      </c>
      <c r="H1125" s="1" t="s">
        <v>29</v>
      </c>
      <c r="I1125">
        <v>1</v>
      </c>
      <c r="J1125" s="1" t="str">
        <f>+VLOOKUP(bloques1a3[[#This Row],[respuesta]],respuestas.emociones[],2,0)</f>
        <v>sorpresa</v>
      </c>
      <c r="K1125" s="1">
        <f>+VLOOKUP(bloques1a3[[#This Row],[niño]],BD.niños[[Código]:[edad]],5,0)</f>
        <v>7</v>
      </c>
      <c r="L1125" s="1">
        <f>+IF(bloques1a3[[#This Row],[correcta]]=bloques1a3[[#This Row],[respuesta]],1,0)</f>
        <v>1</v>
      </c>
      <c r="M1125" s="1">
        <f>+IF(bloques1a3[[#This Row],[Sexo]]="F",1,0)</f>
        <v>1</v>
      </c>
    </row>
    <row r="1126" spans="1:13" x14ac:dyDescent="0.55000000000000004">
      <c r="A1126">
        <v>36</v>
      </c>
      <c r="B1126" s="1" t="s">
        <v>416</v>
      </c>
      <c r="C1126" s="1" t="s">
        <v>5</v>
      </c>
      <c r="D1126">
        <v>6</v>
      </c>
      <c r="E1126" s="1" t="s">
        <v>52</v>
      </c>
      <c r="F1126">
        <v>6</v>
      </c>
      <c r="G1126" s="1" t="s">
        <v>376</v>
      </c>
      <c r="H1126" s="1" t="s">
        <v>29</v>
      </c>
      <c r="I1126">
        <v>1</v>
      </c>
      <c r="J1126" s="1" t="str">
        <f>+VLOOKUP(bloques1a3[[#This Row],[respuesta]],respuestas.emociones[],2,0)</f>
        <v>sorpresa</v>
      </c>
      <c r="K1126" s="1">
        <f>+VLOOKUP(bloques1a3[[#This Row],[niño]],BD.niños[[Código]:[edad]],5,0)</f>
        <v>7</v>
      </c>
      <c r="L1126" s="1">
        <f>+IF(bloques1a3[[#This Row],[correcta]]=bloques1a3[[#This Row],[respuesta]],1,0)</f>
        <v>1</v>
      </c>
      <c r="M1126" s="1">
        <f>+IF(bloques1a3[[#This Row],[Sexo]]="F",1,0)</f>
        <v>1</v>
      </c>
    </row>
    <row r="1127" spans="1:13" x14ac:dyDescent="0.55000000000000004">
      <c r="A1127">
        <v>36</v>
      </c>
      <c r="B1127" s="1" t="s">
        <v>416</v>
      </c>
      <c r="C1127" s="1" t="s">
        <v>5</v>
      </c>
      <c r="D1127">
        <v>6</v>
      </c>
      <c r="E1127" s="1" t="s">
        <v>56</v>
      </c>
      <c r="F1127">
        <v>6</v>
      </c>
      <c r="G1127" s="1" t="s">
        <v>376</v>
      </c>
      <c r="H1127" s="1" t="s">
        <v>29</v>
      </c>
      <c r="I1127">
        <v>1</v>
      </c>
      <c r="J1127" s="1" t="str">
        <f>+VLOOKUP(bloques1a3[[#This Row],[respuesta]],respuestas.emociones[],2,0)</f>
        <v>sorpresa</v>
      </c>
      <c r="K1127" s="1">
        <f>+VLOOKUP(bloques1a3[[#This Row],[niño]],BD.niños[[Código]:[edad]],5,0)</f>
        <v>8</v>
      </c>
      <c r="L1127" s="1">
        <f>+IF(bloques1a3[[#This Row],[correcta]]=bloques1a3[[#This Row],[respuesta]],1,0)</f>
        <v>1</v>
      </c>
      <c r="M1127" s="1">
        <f>+IF(bloques1a3[[#This Row],[Sexo]]="F",1,0)</f>
        <v>1</v>
      </c>
    </row>
    <row r="1128" spans="1:13" x14ac:dyDescent="0.55000000000000004">
      <c r="A1128">
        <v>36</v>
      </c>
      <c r="B1128" s="1" t="s">
        <v>416</v>
      </c>
      <c r="C1128" s="1" t="s">
        <v>5</v>
      </c>
      <c r="D1128">
        <v>6</v>
      </c>
      <c r="E1128" s="1" t="s">
        <v>60</v>
      </c>
      <c r="F1128">
        <v>6</v>
      </c>
      <c r="G1128" s="1" t="s">
        <v>377</v>
      </c>
      <c r="H1128" s="1" t="s">
        <v>28</v>
      </c>
      <c r="I1128">
        <v>1</v>
      </c>
      <c r="J1128" s="1" t="str">
        <f>+VLOOKUP(bloques1a3[[#This Row],[respuesta]],respuestas.emociones[],2,0)</f>
        <v>sorpresa</v>
      </c>
      <c r="K1128" s="1">
        <f>+VLOOKUP(bloques1a3[[#This Row],[niño]],BD.niños[[Código]:[edad]],5,0)</f>
        <v>10</v>
      </c>
      <c r="L1128" s="1">
        <f>+IF(bloques1a3[[#This Row],[correcta]]=bloques1a3[[#This Row],[respuesta]],1,0)</f>
        <v>1</v>
      </c>
      <c r="M1128" s="1">
        <f>+IF(bloques1a3[[#This Row],[Sexo]]="F",1,0)</f>
        <v>0</v>
      </c>
    </row>
    <row r="1129" spans="1:13" x14ac:dyDescent="0.55000000000000004">
      <c r="A1129">
        <v>36</v>
      </c>
      <c r="B1129" s="1" t="s">
        <v>416</v>
      </c>
      <c r="C1129" s="1" t="s">
        <v>5</v>
      </c>
      <c r="D1129">
        <v>6</v>
      </c>
      <c r="E1129" s="1" t="s">
        <v>64</v>
      </c>
      <c r="F1129">
        <v>6</v>
      </c>
      <c r="G1129" s="1" t="s">
        <v>377</v>
      </c>
      <c r="H1129" s="1" t="s">
        <v>29</v>
      </c>
      <c r="I1129">
        <v>1</v>
      </c>
      <c r="J1129" s="1" t="str">
        <f>+VLOOKUP(bloques1a3[[#This Row],[respuesta]],respuestas.emociones[],2,0)</f>
        <v>sorpresa</v>
      </c>
      <c r="K1129" s="1">
        <f>+VLOOKUP(bloques1a3[[#This Row],[niño]],BD.niños[[Código]:[edad]],5,0)</f>
        <v>9</v>
      </c>
      <c r="L1129" s="1">
        <f>+IF(bloques1a3[[#This Row],[correcta]]=bloques1a3[[#This Row],[respuesta]],1,0)</f>
        <v>1</v>
      </c>
      <c r="M1129" s="1">
        <f>+IF(bloques1a3[[#This Row],[Sexo]]="F",1,0)</f>
        <v>1</v>
      </c>
    </row>
    <row r="1130" spans="1:13" x14ac:dyDescent="0.55000000000000004">
      <c r="A1130">
        <v>36</v>
      </c>
      <c r="B1130" s="1" t="s">
        <v>416</v>
      </c>
      <c r="C1130" s="1" t="s">
        <v>5</v>
      </c>
      <c r="D1130">
        <v>6</v>
      </c>
      <c r="E1130" s="1" t="s">
        <v>68</v>
      </c>
      <c r="F1130">
        <v>6</v>
      </c>
      <c r="G1130" s="1" t="s">
        <v>377</v>
      </c>
      <c r="H1130" s="1" t="s">
        <v>28</v>
      </c>
      <c r="I1130">
        <v>1</v>
      </c>
      <c r="J1130" s="1" t="str">
        <f>+VLOOKUP(bloques1a3[[#This Row],[respuesta]],respuestas.emociones[],2,0)</f>
        <v>sorpresa</v>
      </c>
      <c r="K1130" s="1">
        <f>+VLOOKUP(bloques1a3[[#This Row],[niño]],BD.niños[[Código]:[edad]],5,0)</f>
        <v>10</v>
      </c>
      <c r="L1130" s="1">
        <f>+IF(bloques1a3[[#This Row],[correcta]]=bloques1a3[[#This Row],[respuesta]],1,0)</f>
        <v>1</v>
      </c>
      <c r="M1130" s="1">
        <f>+IF(bloques1a3[[#This Row],[Sexo]]="F",1,0)</f>
        <v>0</v>
      </c>
    </row>
    <row r="1131" spans="1:13" x14ac:dyDescent="0.55000000000000004">
      <c r="A1131">
        <v>36</v>
      </c>
      <c r="B1131" s="1" t="s">
        <v>416</v>
      </c>
      <c r="C1131" s="1" t="s">
        <v>5</v>
      </c>
      <c r="D1131">
        <v>6</v>
      </c>
      <c r="E1131" s="1" t="s">
        <v>72</v>
      </c>
      <c r="F1131">
        <v>6</v>
      </c>
      <c r="G1131" s="1" t="s">
        <v>377</v>
      </c>
      <c r="H1131" s="1" t="s">
        <v>29</v>
      </c>
      <c r="I1131">
        <v>1</v>
      </c>
      <c r="J1131" s="1" t="str">
        <f>+VLOOKUP(bloques1a3[[#This Row],[respuesta]],respuestas.emociones[],2,0)</f>
        <v>sorpresa</v>
      </c>
      <c r="K1131" s="1">
        <f>+VLOOKUP(bloques1a3[[#This Row],[niño]],BD.niños[[Código]:[edad]],5,0)</f>
        <v>9</v>
      </c>
      <c r="L1131" s="1">
        <f>+IF(bloques1a3[[#This Row],[correcta]]=bloques1a3[[#This Row],[respuesta]],1,0)</f>
        <v>1</v>
      </c>
      <c r="M1131" s="1">
        <f>+IF(bloques1a3[[#This Row],[Sexo]]="F",1,0)</f>
        <v>1</v>
      </c>
    </row>
    <row r="1132" spans="1:13" x14ac:dyDescent="0.55000000000000004">
      <c r="A1132">
        <v>36</v>
      </c>
      <c r="B1132" s="1" t="s">
        <v>416</v>
      </c>
      <c r="C1132" s="1" t="s">
        <v>5</v>
      </c>
      <c r="D1132">
        <v>6</v>
      </c>
      <c r="E1132" s="1" t="s">
        <v>75</v>
      </c>
      <c r="F1132">
        <v>6</v>
      </c>
      <c r="G1132" s="1" t="s">
        <v>377</v>
      </c>
      <c r="H1132" s="1" t="s">
        <v>29</v>
      </c>
      <c r="I1132">
        <v>1</v>
      </c>
      <c r="J1132" s="1" t="str">
        <f>+VLOOKUP(bloques1a3[[#This Row],[respuesta]],respuestas.emociones[],2,0)</f>
        <v>sorpresa</v>
      </c>
      <c r="K1132" s="1">
        <f>+VLOOKUP(bloques1a3[[#This Row],[niño]],BD.niños[[Código]:[edad]],5,0)</f>
        <v>10</v>
      </c>
      <c r="L1132" s="1">
        <f>+IF(bloques1a3[[#This Row],[correcta]]=bloques1a3[[#This Row],[respuesta]],1,0)</f>
        <v>1</v>
      </c>
      <c r="M1132" s="1">
        <f>+IF(bloques1a3[[#This Row],[Sexo]]="F",1,0)</f>
        <v>1</v>
      </c>
    </row>
    <row r="1133" spans="1:13" x14ac:dyDescent="0.55000000000000004">
      <c r="A1133">
        <v>36</v>
      </c>
      <c r="B1133" s="1" t="s">
        <v>416</v>
      </c>
      <c r="C1133" s="1" t="s">
        <v>5</v>
      </c>
      <c r="D1133">
        <v>6</v>
      </c>
      <c r="E1133" s="1" t="s">
        <v>78</v>
      </c>
      <c r="F1133">
        <v>6</v>
      </c>
      <c r="G1133" s="1" t="s">
        <v>375</v>
      </c>
      <c r="H1133" s="1" t="s">
        <v>28</v>
      </c>
      <c r="I1133">
        <v>1</v>
      </c>
      <c r="J1133" s="1" t="str">
        <f>+VLOOKUP(bloques1a3[[#This Row],[respuesta]],respuestas.emociones[],2,0)</f>
        <v>sorpresa</v>
      </c>
      <c r="K1133" s="1">
        <f>+VLOOKUP(bloques1a3[[#This Row],[niño]],BD.niños[[Código]:[edad]],5,0)</f>
        <v>6</v>
      </c>
      <c r="L1133" s="1">
        <f>+IF(bloques1a3[[#This Row],[correcta]]=bloques1a3[[#This Row],[respuesta]],1,0)</f>
        <v>1</v>
      </c>
      <c r="M1133" s="1">
        <f>+IF(bloques1a3[[#This Row],[Sexo]]="F",1,0)</f>
        <v>0</v>
      </c>
    </row>
    <row r="1134" spans="1:13" x14ac:dyDescent="0.55000000000000004">
      <c r="A1134">
        <v>36</v>
      </c>
      <c r="B1134" s="1" t="s">
        <v>416</v>
      </c>
      <c r="C1134" s="1" t="s">
        <v>5</v>
      </c>
      <c r="D1134">
        <v>6</v>
      </c>
      <c r="E1134" s="1" t="s">
        <v>82</v>
      </c>
      <c r="F1134">
        <v>4</v>
      </c>
      <c r="G1134" s="1" t="s">
        <v>375</v>
      </c>
      <c r="H1134" s="1" t="s">
        <v>29</v>
      </c>
      <c r="I1134">
        <v>1</v>
      </c>
      <c r="J1134" s="1" t="str">
        <f>+VLOOKUP(bloques1a3[[#This Row],[respuesta]],respuestas.emociones[],2,0)</f>
        <v>enojo</v>
      </c>
      <c r="K1134" s="1">
        <f>+VLOOKUP(bloques1a3[[#This Row],[niño]],BD.niños[[Código]:[edad]],5,0)</f>
        <v>6</v>
      </c>
      <c r="L1134" s="1">
        <f>+IF(bloques1a3[[#This Row],[correcta]]=bloques1a3[[#This Row],[respuesta]],1,0)</f>
        <v>0</v>
      </c>
      <c r="M1134" s="1">
        <f>+IF(bloques1a3[[#This Row],[Sexo]]="F",1,0)</f>
        <v>1</v>
      </c>
    </row>
    <row r="1135" spans="1:13" x14ac:dyDescent="0.55000000000000004">
      <c r="A1135">
        <v>36</v>
      </c>
      <c r="B1135" s="1" t="s">
        <v>416</v>
      </c>
      <c r="C1135" s="1" t="s">
        <v>5</v>
      </c>
      <c r="D1135">
        <v>6</v>
      </c>
      <c r="E1135" s="1" t="s">
        <v>85</v>
      </c>
      <c r="F1135">
        <v>6</v>
      </c>
      <c r="G1135" s="1" t="s">
        <v>375</v>
      </c>
      <c r="H1135" s="1" t="s">
        <v>28</v>
      </c>
      <c r="I1135">
        <v>1</v>
      </c>
      <c r="J1135" s="1" t="str">
        <f>+VLOOKUP(bloques1a3[[#This Row],[respuesta]],respuestas.emociones[],2,0)</f>
        <v>sorpresa</v>
      </c>
      <c r="K1135" s="1">
        <f>+VLOOKUP(bloques1a3[[#This Row],[niño]],BD.niños[[Código]:[edad]],5,0)</f>
        <v>6</v>
      </c>
      <c r="L1135" s="1">
        <f>+IF(bloques1a3[[#This Row],[correcta]]=bloques1a3[[#This Row],[respuesta]],1,0)</f>
        <v>1</v>
      </c>
      <c r="M1135" s="1">
        <f>+IF(bloques1a3[[#This Row],[Sexo]]="F",1,0)</f>
        <v>0</v>
      </c>
    </row>
    <row r="1136" spans="1:13" x14ac:dyDescent="0.55000000000000004">
      <c r="A1136">
        <v>36</v>
      </c>
      <c r="B1136" s="1" t="s">
        <v>416</v>
      </c>
      <c r="C1136" s="1" t="s">
        <v>5</v>
      </c>
      <c r="D1136">
        <v>6</v>
      </c>
      <c r="E1136" s="1" t="s">
        <v>184</v>
      </c>
      <c r="F1136">
        <v>6</v>
      </c>
      <c r="G1136" s="1" t="s">
        <v>376</v>
      </c>
      <c r="H1136" s="1" t="s">
        <v>28</v>
      </c>
      <c r="I1136">
        <v>1</v>
      </c>
      <c r="J1136" s="1" t="str">
        <f>+VLOOKUP(bloques1a3[[#This Row],[respuesta]],respuestas.emociones[],2,0)</f>
        <v>sorpresa</v>
      </c>
      <c r="K1136" s="1">
        <f>+VLOOKUP(bloques1a3[[#This Row],[niño]],BD.niños[[Código]:[edad]],5,0)</f>
        <v>7</v>
      </c>
      <c r="L1136" s="1">
        <f>+IF(bloques1a3[[#This Row],[correcta]]=bloques1a3[[#This Row],[respuesta]],1,0)</f>
        <v>1</v>
      </c>
      <c r="M1136" s="1">
        <f>+IF(bloques1a3[[#This Row],[Sexo]]="F",1,0)</f>
        <v>0</v>
      </c>
    </row>
    <row r="1137" spans="1:13" x14ac:dyDescent="0.55000000000000004">
      <c r="A1137">
        <v>36</v>
      </c>
      <c r="B1137" s="1" t="s">
        <v>416</v>
      </c>
      <c r="C1137" s="1" t="s">
        <v>5</v>
      </c>
      <c r="D1137">
        <v>6</v>
      </c>
      <c r="E1137" s="1" t="s">
        <v>187</v>
      </c>
      <c r="F1137">
        <v>0</v>
      </c>
      <c r="G1137" s="1" t="s">
        <v>376</v>
      </c>
      <c r="H1137" s="1" t="s">
        <v>29</v>
      </c>
      <c r="I1137">
        <v>1</v>
      </c>
      <c r="J1137" s="1" t="str">
        <f>+VLOOKUP(bloques1a3[[#This Row],[respuesta]],respuestas.emociones[],2,0)</f>
        <v>no respondió</v>
      </c>
      <c r="K1137" s="1">
        <f>+VLOOKUP(bloques1a3[[#This Row],[niño]],BD.niños[[Código]:[edad]],5,0)</f>
        <v>8</v>
      </c>
      <c r="L1137" s="1">
        <f>+IF(bloques1a3[[#This Row],[correcta]]=bloques1a3[[#This Row],[respuesta]],1,0)</f>
        <v>0</v>
      </c>
      <c r="M1137" s="1">
        <f>+IF(bloques1a3[[#This Row],[Sexo]]="F",1,0)</f>
        <v>1</v>
      </c>
    </row>
    <row r="1138" spans="1:13" x14ac:dyDescent="0.55000000000000004">
      <c r="A1138">
        <v>36</v>
      </c>
      <c r="B1138" s="1" t="s">
        <v>416</v>
      </c>
      <c r="C1138" s="1" t="s">
        <v>5</v>
      </c>
      <c r="D1138">
        <v>6</v>
      </c>
      <c r="E1138" s="1" t="s">
        <v>192</v>
      </c>
      <c r="F1138">
        <v>6</v>
      </c>
      <c r="G1138" s="1" t="s">
        <v>376</v>
      </c>
      <c r="H1138" s="1" t="s">
        <v>28</v>
      </c>
      <c r="I1138">
        <v>1</v>
      </c>
      <c r="J1138" s="1" t="str">
        <f>+VLOOKUP(bloques1a3[[#This Row],[respuesta]],respuestas.emociones[],2,0)</f>
        <v>sorpresa</v>
      </c>
      <c r="K1138" s="1">
        <f>+VLOOKUP(bloques1a3[[#This Row],[niño]],BD.niños[[Código]:[edad]],5,0)</f>
        <v>7</v>
      </c>
      <c r="L1138" s="1">
        <f>+IF(bloques1a3[[#This Row],[correcta]]=bloques1a3[[#This Row],[respuesta]],1,0)</f>
        <v>1</v>
      </c>
      <c r="M1138" s="1">
        <f>+IF(bloques1a3[[#This Row],[Sexo]]="F",1,0)</f>
        <v>0</v>
      </c>
    </row>
    <row r="1139" spans="1:13" x14ac:dyDescent="0.55000000000000004">
      <c r="A1139">
        <v>36</v>
      </c>
      <c r="B1139" s="1" t="s">
        <v>416</v>
      </c>
      <c r="C1139" s="1" t="s">
        <v>5</v>
      </c>
      <c r="D1139">
        <v>6</v>
      </c>
      <c r="E1139" s="1" t="s">
        <v>195</v>
      </c>
      <c r="F1139">
        <v>6</v>
      </c>
      <c r="G1139" s="1" t="s">
        <v>377</v>
      </c>
      <c r="H1139" s="1" t="s">
        <v>28</v>
      </c>
      <c r="I1139">
        <v>1</v>
      </c>
      <c r="J1139" s="1" t="str">
        <f>+VLOOKUP(bloques1a3[[#This Row],[respuesta]],respuestas.emociones[],2,0)</f>
        <v>sorpresa</v>
      </c>
      <c r="K1139" s="1">
        <f>+VLOOKUP(bloques1a3[[#This Row],[niño]],BD.niños[[Código]:[edad]],5,0)</f>
        <v>10</v>
      </c>
      <c r="L1139" s="1">
        <f>+IF(bloques1a3[[#This Row],[correcta]]=bloques1a3[[#This Row],[respuesta]],1,0)</f>
        <v>1</v>
      </c>
      <c r="M1139" s="1">
        <f>+IF(bloques1a3[[#This Row],[Sexo]]="F",1,0)</f>
        <v>0</v>
      </c>
    </row>
    <row r="1140" spans="1:13" x14ac:dyDescent="0.55000000000000004">
      <c r="A1140">
        <v>36</v>
      </c>
      <c r="B1140" s="1" t="s">
        <v>416</v>
      </c>
      <c r="C1140" s="1" t="s">
        <v>5</v>
      </c>
      <c r="D1140">
        <v>6</v>
      </c>
      <c r="E1140" s="1" t="s">
        <v>199</v>
      </c>
      <c r="F1140">
        <v>6</v>
      </c>
      <c r="G1140" s="1" t="s">
        <v>377</v>
      </c>
      <c r="H1140" s="1" t="s">
        <v>28</v>
      </c>
      <c r="I1140">
        <v>1</v>
      </c>
      <c r="J1140" s="1" t="str">
        <f>+VLOOKUP(bloques1a3[[#This Row],[respuesta]],respuestas.emociones[],2,0)</f>
        <v>sorpresa</v>
      </c>
      <c r="K1140" s="1">
        <f>+VLOOKUP(bloques1a3[[#This Row],[niño]],BD.niños[[Código]:[edad]],5,0)</f>
        <v>9</v>
      </c>
      <c r="L1140" s="1">
        <f>+IF(bloques1a3[[#This Row],[correcta]]=bloques1a3[[#This Row],[respuesta]],1,0)</f>
        <v>1</v>
      </c>
      <c r="M1140" s="1">
        <f>+IF(bloques1a3[[#This Row],[Sexo]]="F",1,0)</f>
        <v>0</v>
      </c>
    </row>
    <row r="1141" spans="1:13" x14ac:dyDescent="0.55000000000000004">
      <c r="A1141">
        <v>36</v>
      </c>
      <c r="B1141" s="1" t="s">
        <v>416</v>
      </c>
      <c r="C1141" s="1" t="s">
        <v>5</v>
      </c>
      <c r="D1141">
        <v>6</v>
      </c>
      <c r="E1141" s="1" t="s">
        <v>203</v>
      </c>
      <c r="F1141">
        <v>6</v>
      </c>
      <c r="G1141" s="1" t="s">
        <v>377</v>
      </c>
      <c r="H1141" s="1" t="s">
        <v>29</v>
      </c>
      <c r="I1141">
        <v>1</v>
      </c>
      <c r="J1141" s="1" t="str">
        <f>+VLOOKUP(bloques1a3[[#This Row],[respuesta]],respuestas.emociones[],2,0)</f>
        <v>sorpresa</v>
      </c>
      <c r="K1141" s="1">
        <f>+VLOOKUP(bloques1a3[[#This Row],[niño]],BD.niños[[Código]:[edad]],5,0)</f>
        <v>9</v>
      </c>
      <c r="L1141" s="1">
        <f>+IF(bloques1a3[[#This Row],[correcta]]=bloques1a3[[#This Row],[respuesta]],1,0)</f>
        <v>1</v>
      </c>
      <c r="M1141" s="1">
        <f>+IF(bloques1a3[[#This Row],[Sexo]]="F",1,0)</f>
        <v>1</v>
      </c>
    </row>
    <row r="1142" spans="1:13" x14ac:dyDescent="0.55000000000000004">
      <c r="A1142">
        <v>36</v>
      </c>
      <c r="B1142" s="1" t="s">
        <v>416</v>
      </c>
      <c r="C1142" s="1" t="s">
        <v>5</v>
      </c>
      <c r="D1142">
        <v>6</v>
      </c>
      <c r="E1142" s="1" t="s">
        <v>206</v>
      </c>
      <c r="F1142">
        <v>6</v>
      </c>
      <c r="G1142" s="1" t="s">
        <v>377</v>
      </c>
      <c r="H1142" s="1" t="s">
        <v>29</v>
      </c>
      <c r="I1142">
        <v>1</v>
      </c>
      <c r="J1142" s="1" t="str">
        <f>+VLOOKUP(bloques1a3[[#This Row],[respuesta]],respuestas.emociones[],2,0)</f>
        <v>sorpresa</v>
      </c>
      <c r="K1142" s="1">
        <f>+VLOOKUP(bloques1a3[[#This Row],[niño]],BD.niños[[Código]:[edad]],5,0)</f>
        <v>10</v>
      </c>
      <c r="L1142" s="1">
        <f>+IF(bloques1a3[[#This Row],[correcta]]=bloques1a3[[#This Row],[respuesta]],1,0)</f>
        <v>1</v>
      </c>
      <c r="M1142" s="1">
        <f>+IF(bloques1a3[[#This Row],[Sexo]]="F",1,0)</f>
        <v>1</v>
      </c>
    </row>
    <row r="1143" spans="1:13" x14ac:dyDescent="0.55000000000000004">
      <c r="A1143">
        <v>36</v>
      </c>
      <c r="B1143" s="1" t="s">
        <v>416</v>
      </c>
      <c r="C1143" s="1" t="s">
        <v>5</v>
      </c>
      <c r="D1143">
        <v>6</v>
      </c>
      <c r="E1143" s="1" t="s">
        <v>210</v>
      </c>
      <c r="F1143">
        <v>6</v>
      </c>
      <c r="G1143" s="1" t="s">
        <v>376</v>
      </c>
      <c r="H1143" s="1" t="s">
        <v>28</v>
      </c>
      <c r="I1143">
        <v>1</v>
      </c>
      <c r="J1143" s="1" t="str">
        <f>+VLOOKUP(bloques1a3[[#This Row],[respuesta]],respuestas.emociones[],2,0)</f>
        <v>sorpresa</v>
      </c>
      <c r="K1143" s="1">
        <f>+VLOOKUP(bloques1a3[[#This Row],[niño]],BD.niños[[Código]:[edad]],5,0)</f>
        <v>7</v>
      </c>
      <c r="L1143" s="1">
        <f>+IF(bloques1a3[[#This Row],[correcta]]=bloques1a3[[#This Row],[respuesta]],1,0)</f>
        <v>1</v>
      </c>
      <c r="M1143" s="1">
        <f>+IF(bloques1a3[[#This Row],[Sexo]]="F",1,0)</f>
        <v>0</v>
      </c>
    </row>
    <row r="1144" spans="1:13" x14ac:dyDescent="0.55000000000000004">
      <c r="A1144">
        <v>36</v>
      </c>
      <c r="B1144" s="1" t="s">
        <v>416</v>
      </c>
      <c r="C1144" s="1" t="s">
        <v>5</v>
      </c>
      <c r="D1144">
        <v>6</v>
      </c>
      <c r="E1144" s="1" t="s">
        <v>274</v>
      </c>
      <c r="F1144">
        <v>6</v>
      </c>
      <c r="G1144" s="1" t="s">
        <v>375</v>
      </c>
      <c r="H1144" s="1" t="s">
        <v>28</v>
      </c>
      <c r="I1144">
        <v>1</v>
      </c>
      <c r="J1144" s="1" t="str">
        <f>+VLOOKUP(bloques1a3[[#This Row],[respuesta]],respuestas.emociones[],2,0)</f>
        <v>sorpresa</v>
      </c>
      <c r="K1144" s="1">
        <f>+VLOOKUP(bloques1a3[[#This Row],[niño]],BD.niños[[Código]:[edad]],5,0)</f>
        <v>6</v>
      </c>
      <c r="L1144" s="1">
        <f>+IF(bloques1a3[[#This Row],[correcta]]=bloques1a3[[#This Row],[respuesta]],1,0)</f>
        <v>1</v>
      </c>
      <c r="M1144" s="1">
        <f>+IF(bloques1a3[[#This Row],[Sexo]]="F",1,0)</f>
        <v>0</v>
      </c>
    </row>
    <row r="1145" spans="1:13" x14ac:dyDescent="0.55000000000000004">
      <c r="A1145">
        <v>36</v>
      </c>
      <c r="B1145" s="1" t="s">
        <v>416</v>
      </c>
      <c r="C1145" s="1" t="s">
        <v>5</v>
      </c>
      <c r="D1145">
        <v>6</v>
      </c>
      <c r="E1145" s="1" t="s">
        <v>276</v>
      </c>
      <c r="F1145">
        <v>6</v>
      </c>
      <c r="G1145" s="1" t="s">
        <v>375</v>
      </c>
      <c r="H1145" s="1" t="s">
        <v>28</v>
      </c>
      <c r="I1145">
        <v>1</v>
      </c>
      <c r="J1145" s="1" t="str">
        <f>+VLOOKUP(bloques1a3[[#This Row],[respuesta]],respuestas.emociones[],2,0)</f>
        <v>sorpresa</v>
      </c>
      <c r="K1145" s="1">
        <f>+VLOOKUP(bloques1a3[[#This Row],[niño]],BD.niños[[Código]:[edad]],5,0)</f>
        <v>6</v>
      </c>
      <c r="L1145" s="1">
        <f>+IF(bloques1a3[[#This Row],[correcta]]=bloques1a3[[#This Row],[respuesta]],1,0)</f>
        <v>1</v>
      </c>
      <c r="M1145" s="1">
        <f>+IF(bloques1a3[[#This Row],[Sexo]]="F",1,0)</f>
        <v>0</v>
      </c>
    </row>
    <row r="1146" spans="1:13" x14ac:dyDescent="0.55000000000000004">
      <c r="A1146">
        <v>36</v>
      </c>
      <c r="B1146" s="1" t="s">
        <v>416</v>
      </c>
      <c r="C1146" s="1" t="s">
        <v>5</v>
      </c>
      <c r="D1146">
        <v>6</v>
      </c>
      <c r="E1146" s="1" t="s">
        <v>279</v>
      </c>
      <c r="F1146">
        <v>6</v>
      </c>
      <c r="G1146" s="1" t="s">
        <v>376</v>
      </c>
      <c r="H1146" s="1" t="s">
        <v>29</v>
      </c>
      <c r="I1146">
        <v>1</v>
      </c>
      <c r="J1146" s="1" t="str">
        <f>+VLOOKUP(bloques1a3[[#This Row],[respuesta]],respuestas.emociones[],2,0)</f>
        <v>sorpresa</v>
      </c>
      <c r="K1146" s="1">
        <f>+VLOOKUP(bloques1a3[[#This Row],[niño]],BD.niños[[Código]:[edad]],5,0)</f>
        <v>7</v>
      </c>
      <c r="L1146" s="1">
        <f>+IF(bloques1a3[[#This Row],[correcta]]=bloques1a3[[#This Row],[respuesta]],1,0)</f>
        <v>1</v>
      </c>
      <c r="M1146" s="1">
        <f>+IF(bloques1a3[[#This Row],[Sexo]]="F",1,0)</f>
        <v>1</v>
      </c>
    </row>
    <row r="1147" spans="1:13" x14ac:dyDescent="0.55000000000000004">
      <c r="A1147">
        <v>36</v>
      </c>
      <c r="B1147" s="1" t="s">
        <v>416</v>
      </c>
      <c r="C1147" s="1" t="s">
        <v>5</v>
      </c>
      <c r="D1147">
        <v>6</v>
      </c>
      <c r="E1147" s="1" t="s">
        <v>282</v>
      </c>
      <c r="F1147">
        <v>5</v>
      </c>
      <c r="G1147" s="1" t="s">
        <v>375</v>
      </c>
      <c r="H1147" s="1" t="s">
        <v>29</v>
      </c>
      <c r="I1147">
        <v>1</v>
      </c>
      <c r="J1147" s="1" t="str">
        <f>+VLOOKUP(bloques1a3[[#This Row],[respuesta]],respuestas.emociones[],2,0)</f>
        <v>miedo</v>
      </c>
      <c r="K1147" s="1">
        <f>+VLOOKUP(bloques1a3[[#This Row],[niño]],BD.niños[[Código]:[edad]],5,0)</f>
        <v>5</v>
      </c>
      <c r="L1147" s="1">
        <f>+IF(bloques1a3[[#This Row],[correcta]]=bloques1a3[[#This Row],[respuesta]],1,0)</f>
        <v>0</v>
      </c>
      <c r="M1147" s="1">
        <f>+IF(bloques1a3[[#This Row],[Sexo]]="F",1,0)</f>
        <v>1</v>
      </c>
    </row>
    <row r="1148" spans="1:13" x14ac:dyDescent="0.55000000000000004">
      <c r="A1148">
        <v>36</v>
      </c>
      <c r="B1148" s="1" t="s">
        <v>416</v>
      </c>
      <c r="C1148" s="1" t="s">
        <v>5</v>
      </c>
      <c r="D1148">
        <v>6</v>
      </c>
      <c r="E1148" s="1" t="s">
        <v>352</v>
      </c>
      <c r="F1148">
        <v>6</v>
      </c>
      <c r="G1148" s="1" t="s">
        <v>376</v>
      </c>
      <c r="H1148" s="1" t="s">
        <v>29</v>
      </c>
      <c r="I1148">
        <v>1</v>
      </c>
      <c r="J1148" s="1" t="str">
        <f>+VLOOKUP(bloques1a3[[#This Row],[respuesta]],respuestas.emociones[],2,0)</f>
        <v>sorpresa</v>
      </c>
      <c r="K1148" s="1">
        <f>+VLOOKUP(bloques1a3[[#This Row],[niño]],BD.niños[[Código]:[edad]],5,0)</f>
        <v>8</v>
      </c>
      <c r="L1148" s="1">
        <f>+IF(bloques1a3[[#This Row],[correcta]]=bloques1a3[[#This Row],[respuesta]],1,0)</f>
        <v>1</v>
      </c>
      <c r="M1148" s="1">
        <f>+IF(bloques1a3[[#This Row],[Sexo]]="F",1,0)</f>
        <v>1</v>
      </c>
    </row>
    <row r="1149" spans="1:13" x14ac:dyDescent="0.55000000000000004">
      <c r="A1149">
        <v>36</v>
      </c>
      <c r="B1149" s="1" t="s">
        <v>416</v>
      </c>
      <c r="C1149" s="1" t="s">
        <v>5</v>
      </c>
      <c r="D1149">
        <v>6</v>
      </c>
      <c r="E1149" s="1" t="s">
        <v>357</v>
      </c>
      <c r="F1149">
        <v>5</v>
      </c>
      <c r="G1149" s="1" t="s">
        <v>376</v>
      </c>
      <c r="H1149" s="1" t="s">
        <v>28</v>
      </c>
      <c r="I1149">
        <v>1</v>
      </c>
      <c r="J1149" s="1" t="str">
        <f>+VLOOKUP(bloques1a3[[#This Row],[respuesta]],respuestas.emociones[],2,0)</f>
        <v>miedo</v>
      </c>
      <c r="K1149" s="1">
        <f>+VLOOKUP(bloques1a3[[#This Row],[niño]],BD.niños[[Código]:[edad]],5,0)</f>
        <v>7</v>
      </c>
      <c r="L1149" s="1">
        <f>+IF(bloques1a3[[#This Row],[correcta]]=bloques1a3[[#This Row],[respuesta]],1,0)</f>
        <v>0</v>
      </c>
      <c r="M1149" s="1">
        <f>+IF(bloques1a3[[#This Row],[Sexo]]="F",1,0)</f>
        <v>0</v>
      </c>
    </row>
    <row r="1150" spans="1:13" x14ac:dyDescent="0.55000000000000004">
      <c r="A1150">
        <v>36</v>
      </c>
      <c r="B1150" s="1" t="s">
        <v>416</v>
      </c>
      <c r="C1150" s="1" t="s">
        <v>5</v>
      </c>
      <c r="D1150">
        <v>6</v>
      </c>
      <c r="E1150" s="1" t="s">
        <v>360</v>
      </c>
      <c r="F1150">
        <v>6</v>
      </c>
      <c r="G1150" s="1" t="s">
        <v>377</v>
      </c>
      <c r="H1150" s="1" t="s">
        <v>28</v>
      </c>
      <c r="I1150">
        <v>1</v>
      </c>
      <c r="J1150" s="1" t="str">
        <f>+VLOOKUP(bloques1a3[[#This Row],[respuesta]],respuestas.emociones[],2,0)</f>
        <v>sorpresa</v>
      </c>
      <c r="K1150" s="1">
        <f>+VLOOKUP(bloques1a3[[#This Row],[niño]],BD.niños[[Código]:[edad]],5,0)</f>
        <v>9</v>
      </c>
      <c r="L1150" s="1">
        <f>+IF(bloques1a3[[#This Row],[correcta]]=bloques1a3[[#This Row],[respuesta]],1,0)</f>
        <v>1</v>
      </c>
      <c r="M1150" s="1">
        <f>+IF(bloques1a3[[#This Row],[Sexo]]="F",1,0)</f>
        <v>0</v>
      </c>
    </row>
    <row r="1151" spans="1:13" x14ac:dyDescent="0.55000000000000004">
      <c r="A1151">
        <v>36</v>
      </c>
      <c r="B1151" s="1" t="s">
        <v>416</v>
      </c>
      <c r="C1151" s="1" t="s">
        <v>5</v>
      </c>
      <c r="D1151">
        <v>6</v>
      </c>
      <c r="E1151" s="1" t="s">
        <v>364</v>
      </c>
      <c r="F1151">
        <v>6</v>
      </c>
      <c r="G1151" s="1" t="s">
        <v>377</v>
      </c>
      <c r="H1151" s="1" t="s">
        <v>28</v>
      </c>
      <c r="I1151">
        <v>1</v>
      </c>
      <c r="J1151" s="1" t="str">
        <f>+VLOOKUP(bloques1a3[[#This Row],[respuesta]],respuestas.emociones[],2,0)</f>
        <v>sorpresa</v>
      </c>
      <c r="K1151" s="1">
        <f>+VLOOKUP(bloques1a3[[#This Row],[niño]],BD.niños[[Código]:[edad]],5,0)</f>
        <v>10</v>
      </c>
      <c r="L1151" s="1">
        <f>+IF(bloques1a3[[#This Row],[correcta]]=bloques1a3[[#This Row],[respuesta]],1,0)</f>
        <v>1</v>
      </c>
      <c r="M1151" s="1">
        <f>+IF(bloques1a3[[#This Row],[Sexo]]="F",1,0)</f>
        <v>0</v>
      </c>
    </row>
    <row r="1152" spans="1:13" x14ac:dyDescent="0.55000000000000004">
      <c r="A1152">
        <v>36</v>
      </c>
      <c r="B1152" s="1" t="s">
        <v>416</v>
      </c>
      <c r="C1152" s="1" t="s">
        <v>5</v>
      </c>
      <c r="D1152">
        <v>6</v>
      </c>
      <c r="E1152" s="1" t="s">
        <v>368</v>
      </c>
      <c r="F1152">
        <v>6</v>
      </c>
      <c r="G1152" s="1" t="s">
        <v>377</v>
      </c>
      <c r="H1152" s="1" t="s">
        <v>28</v>
      </c>
      <c r="I1152">
        <v>1</v>
      </c>
      <c r="J1152" s="1" t="str">
        <f>+VLOOKUP(bloques1a3[[#This Row],[respuesta]],respuestas.emociones[],2,0)</f>
        <v>sorpresa</v>
      </c>
      <c r="K1152" s="1">
        <f>+VLOOKUP(bloques1a3[[#This Row],[niño]],BD.niños[[Código]:[edad]],5,0)</f>
        <v>11</v>
      </c>
      <c r="L1152" s="1">
        <f>+IF(bloques1a3[[#This Row],[correcta]]=bloques1a3[[#This Row],[respuesta]],1,0)</f>
        <v>1</v>
      </c>
      <c r="M1152" s="1">
        <f>+IF(bloques1a3[[#This Row],[Sexo]]="F",1,0)</f>
        <v>0</v>
      </c>
    </row>
    <row r="1153" spans="1:13" x14ac:dyDescent="0.55000000000000004">
      <c r="A1153">
        <v>36</v>
      </c>
      <c r="B1153" s="1" t="s">
        <v>416</v>
      </c>
      <c r="C1153" s="1" t="s">
        <v>5</v>
      </c>
      <c r="D1153">
        <v>6</v>
      </c>
      <c r="E1153" s="1" t="s">
        <v>371</v>
      </c>
      <c r="F1153">
        <v>6</v>
      </c>
      <c r="G1153" s="1" t="s">
        <v>377</v>
      </c>
      <c r="H1153" s="1" t="s">
        <v>29</v>
      </c>
      <c r="I1153">
        <v>1</v>
      </c>
      <c r="J1153" s="1" t="str">
        <f>+VLOOKUP(bloques1a3[[#This Row],[respuesta]],respuestas.emociones[],2,0)</f>
        <v>sorpresa</v>
      </c>
      <c r="K1153" s="1">
        <f>+VLOOKUP(bloques1a3[[#This Row],[niño]],BD.niños[[Código]:[edad]],5,0)</f>
        <v>9</v>
      </c>
      <c r="L1153" s="1">
        <f>+IF(bloques1a3[[#This Row],[correcta]]=bloques1a3[[#This Row],[respuesta]],1,0)</f>
        <v>1</v>
      </c>
      <c r="M1153" s="1">
        <f>+IF(bloques1a3[[#This Row],[Sexo]]="F",1,0)</f>
        <v>1</v>
      </c>
    </row>
    <row r="1154" spans="1:13" x14ac:dyDescent="0.55000000000000004">
      <c r="A1154">
        <v>37</v>
      </c>
      <c r="B1154" s="1" t="s">
        <v>417</v>
      </c>
      <c r="C1154" s="1" t="s">
        <v>3</v>
      </c>
      <c r="D1154">
        <v>4</v>
      </c>
      <c r="E1154" s="1" t="s">
        <v>36</v>
      </c>
      <c r="F1154">
        <v>4</v>
      </c>
      <c r="G1154" s="1" t="s">
        <v>375</v>
      </c>
      <c r="H1154" s="1" t="s">
        <v>28</v>
      </c>
      <c r="I1154">
        <v>1</v>
      </c>
      <c r="J1154" s="1" t="str">
        <f>+VLOOKUP(bloques1a3[[#This Row],[respuesta]],respuestas.emociones[],2,0)</f>
        <v>enojo</v>
      </c>
      <c r="K1154" s="1">
        <f>+VLOOKUP(bloques1a3[[#This Row],[niño]],BD.niños[[Código]:[edad]],5,0)</f>
        <v>5</v>
      </c>
      <c r="L1154" s="1">
        <f>+IF(bloques1a3[[#This Row],[correcta]]=bloques1a3[[#This Row],[respuesta]],1,0)</f>
        <v>1</v>
      </c>
      <c r="M1154" s="1">
        <f>+IF(bloques1a3[[#This Row],[Sexo]]="F",1,0)</f>
        <v>0</v>
      </c>
    </row>
    <row r="1155" spans="1:13" x14ac:dyDescent="0.55000000000000004">
      <c r="A1155">
        <v>37</v>
      </c>
      <c r="B1155" s="1" t="s">
        <v>417</v>
      </c>
      <c r="C1155" s="1" t="s">
        <v>3</v>
      </c>
      <c r="D1155">
        <v>4</v>
      </c>
      <c r="E1155" s="1" t="s">
        <v>40</v>
      </c>
      <c r="F1155">
        <v>5</v>
      </c>
      <c r="G1155" s="1" t="s">
        <v>376</v>
      </c>
      <c r="H1155" s="1" t="s">
        <v>28</v>
      </c>
      <c r="I1155">
        <v>1</v>
      </c>
      <c r="J1155" s="1" t="str">
        <f>+VLOOKUP(bloques1a3[[#This Row],[respuesta]],respuestas.emociones[],2,0)</f>
        <v>miedo</v>
      </c>
      <c r="K1155" s="1">
        <f>+VLOOKUP(bloques1a3[[#This Row],[niño]],BD.niños[[Código]:[edad]],5,0)</f>
        <v>7</v>
      </c>
      <c r="L1155" s="1">
        <f>+IF(bloques1a3[[#This Row],[correcta]]=bloques1a3[[#This Row],[respuesta]],1,0)</f>
        <v>0</v>
      </c>
      <c r="M1155" s="1">
        <f>+IF(bloques1a3[[#This Row],[Sexo]]="F",1,0)</f>
        <v>0</v>
      </c>
    </row>
    <row r="1156" spans="1:13" x14ac:dyDescent="0.55000000000000004">
      <c r="A1156">
        <v>37</v>
      </c>
      <c r="B1156" s="1" t="s">
        <v>417</v>
      </c>
      <c r="C1156" s="1" t="s">
        <v>3</v>
      </c>
      <c r="D1156">
        <v>4</v>
      </c>
      <c r="E1156" s="1" t="s">
        <v>44</v>
      </c>
      <c r="F1156">
        <v>4</v>
      </c>
      <c r="G1156" s="1" t="s">
        <v>376</v>
      </c>
      <c r="H1156" s="1" t="s">
        <v>29</v>
      </c>
      <c r="I1156">
        <v>1</v>
      </c>
      <c r="J1156" s="1" t="str">
        <f>+VLOOKUP(bloques1a3[[#This Row],[respuesta]],respuestas.emociones[],2,0)</f>
        <v>enojo</v>
      </c>
      <c r="K1156" s="1">
        <f>+VLOOKUP(bloques1a3[[#This Row],[niño]],BD.niños[[Código]:[edad]],5,0)</f>
        <v>7</v>
      </c>
      <c r="L1156" s="1">
        <f>+IF(bloques1a3[[#This Row],[correcta]]=bloques1a3[[#This Row],[respuesta]],1,0)</f>
        <v>1</v>
      </c>
      <c r="M1156" s="1">
        <f>+IF(bloques1a3[[#This Row],[Sexo]]="F",1,0)</f>
        <v>1</v>
      </c>
    </row>
    <row r="1157" spans="1:13" x14ac:dyDescent="0.55000000000000004">
      <c r="A1157">
        <v>37</v>
      </c>
      <c r="B1157" s="1" t="s">
        <v>417</v>
      </c>
      <c r="C1157" s="1" t="s">
        <v>3</v>
      </c>
      <c r="D1157">
        <v>4</v>
      </c>
      <c r="E1157" s="1" t="s">
        <v>48</v>
      </c>
      <c r="F1157">
        <v>4</v>
      </c>
      <c r="G1157" s="1" t="s">
        <v>376</v>
      </c>
      <c r="H1157" s="1" t="s">
        <v>29</v>
      </c>
      <c r="I1157">
        <v>1</v>
      </c>
      <c r="J1157" s="1" t="str">
        <f>+VLOOKUP(bloques1a3[[#This Row],[respuesta]],respuestas.emociones[],2,0)</f>
        <v>enojo</v>
      </c>
      <c r="K1157" s="1">
        <f>+VLOOKUP(bloques1a3[[#This Row],[niño]],BD.niños[[Código]:[edad]],5,0)</f>
        <v>7</v>
      </c>
      <c r="L1157" s="1">
        <f>+IF(bloques1a3[[#This Row],[correcta]]=bloques1a3[[#This Row],[respuesta]],1,0)</f>
        <v>1</v>
      </c>
      <c r="M1157" s="1">
        <f>+IF(bloques1a3[[#This Row],[Sexo]]="F",1,0)</f>
        <v>1</v>
      </c>
    </row>
    <row r="1158" spans="1:13" x14ac:dyDescent="0.55000000000000004">
      <c r="A1158">
        <v>37</v>
      </c>
      <c r="B1158" s="1" t="s">
        <v>417</v>
      </c>
      <c r="C1158" s="1" t="s">
        <v>3</v>
      </c>
      <c r="D1158">
        <v>4</v>
      </c>
      <c r="E1158" s="1" t="s">
        <v>52</v>
      </c>
      <c r="F1158">
        <v>4</v>
      </c>
      <c r="G1158" s="1" t="s">
        <v>376</v>
      </c>
      <c r="H1158" s="1" t="s">
        <v>29</v>
      </c>
      <c r="I1158">
        <v>1</v>
      </c>
      <c r="J1158" s="1" t="str">
        <f>+VLOOKUP(bloques1a3[[#This Row],[respuesta]],respuestas.emociones[],2,0)</f>
        <v>enojo</v>
      </c>
      <c r="K1158" s="1">
        <f>+VLOOKUP(bloques1a3[[#This Row],[niño]],BD.niños[[Código]:[edad]],5,0)</f>
        <v>7</v>
      </c>
      <c r="L1158" s="1">
        <f>+IF(bloques1a3[[#This Row],[correcta]]=bloques1a3[[#This Row],[respuesta]],1,0)</f>
        <v>1</v>
      </c>
      <c r="M1158" s="1">
        <f>+IF(bloques1a3[[#This Row],[Sexo]]="F",1,0)</f>
        <v>1</v>
      </c>
    </row>
    <row r="1159" spans="1:13" x14ac:dyDescent="0.55000000000000004">
      <c r="A1159">
        <v>37</v>
      </c>
      <c r="B1159" s="1" t="s">
        <v>417</v>
      </c>
      <c r="C1159" s="1" t="s">
        <v>3</v>
      </c>
      <c r="D1159">
        <v>4</v>
      </c>
      <c r="E1159" s="1" t="s">
        <v>56</v>
      </c>
      <c r="F1159">
        <v>4</v>
      </c>
      <c r="G1159" s="1" t="s">
        <v>376</v>
      </c>
      <c r="H1159" s="1" t="s">
        <v>29</v>
      </c>
      <c r="I1159">
        <v>1</v>
      </c>
      <c r="J1159" s="1" t="str">
        <f>+VLOOKUP(bloques1a3[[#This Row],[respuesta]],respuestas.emociones[],2,0)</f>
        <v>enojo</v>
      </c>
      <c r="K1159" s="1">
        <f>+VLOOKUP(bloques1a3[[#This Row],[niño]],BD.niños[[Código]:[edad]],5,0)</f>
        <v>8</v>
      </c>
      <c r="L1159" s="1">
        <f>+IF(bloques1a3[[#This Row],[correcta]]=bloques1a3[[#This Row],[respuesta]],1,0)</f>
        <v>1</v>
      </c>
      <c r="M1159" s="1">
        <f>+IF(bloques1a3[[#This Row],[Sexo]]="F",1,0)</f>
        <v>1</v>
      </c>
    </row>
    <row r="1160" spans="1:13" x14ac:dyDescent="0.55000000000000004">
      <c r="A1160">
        <v>37</v>
      </c>
      <c r="B1160" s="1" t="s">
        <v>417</v>
      </c>
      <c r="C1160" s="1" t="s">
        <v>3</v>
      </c>
      <c r="D1160">
        <v>4</v>
      </c>
      <c r="E1160" s="1" t="s">
        <v>60</v>
      </c>
      <c r="F1160">
        <v>4</v>
      </c>
      <c r="G1160" s="1" t="s">
        <v>377</v>
      </c>
      <c r="H1160" s="1" t="s">
        <v>28</v>
      </c>
      <c r="I1160">
        <v>1</v>
      </c>
      <c r="J1160" s="1" t="str">
        <f>+VLOOKUP(bloques1a3[[#This Row],[respuesta]],respuestas.emociones[],2,0)</f>
        <v>enojo</v>
      </c>
      <c r="K1160" s="1">
        <f>+VLOOKUP(bloques1a3[[#This Row],[niño]],BD.niños[[Código]:[edad]],5,0)</f>
        <v>10</v>
      </c>
      <c r="L1160" s="1">
        <f>+IF(bloques1a3[[#This Row],[correcta]]=bloques1a3[[#This Row],[respuesta]],1,0)</f>
        <v>1</v>
      </c>
      <c r="M1160" s="1">
        <f>+IF(bloques1a3[[#This Row],[Sexo]]="F",1,0)</f>
        <v>0</v>
      </c>
    </row>
    <row r="1161" spans="1:13" x14ac:dyDescent="0.55000000000000004">
      <c r="A1161">
        <v>37</v>
      </c>
      <c r="B1161" s="1" t="s">
        <v>417</v>
      </c>
      <c r="C1161" s="1" t="s">
        <v>3</v>
      </c>
      <c r="D1161">
        <v>4</v>
      </c>
      <c r="E1161" s="1" t="s">
        <v>64</v>
      </c>
      <c r="F1161">
        <v>4</v>
      </c>
      <c r="G1161" s="1" t="s">
        <v>377</v>
      </c>
      <c r="H1161" s="1" t="s">
        <v>29</v>
      </c>
      <c r="I1161">
        <v>1</v>
      </c>
      <c r="J1161" s="1" t="str">
        <f>+VLOOKUP(bloques1a3[[#This Row],[respuesta]],respuestas.emociones[],2,0)</f>
        <v>enojo</v>
      </c>
      <c r="K1161" s="1">
        <f>+VLOOKUP(bloques1a3[[#This Row],[niño]],BD.niños[[Código]:[edad]],5,0)</f>
        <v>9</v>
      </c>
      <c r="L1161" s="1">
        <f>+IF(bloques1a3[[#This Row],[correcta]]=bloques1a3[[#This Row],[respuesta]],1,0)</f>
        <v>1</v>
      </c>
      <c r="M1161" s="1">
        <f>+IF(bloques1a3[[#This Row],[Sexo]]="F",1,0)</f>
        <v>1</v>
      </c>
    </row>
    <row r="1162" spans="1:13" x14ac:dyDescent="0.55000000000000004">
      <c r="A1162">
        <v>37</v>
      </c>
      <c r="B1162" s="1" t="s">
        <v>417</v>
      </c>
      <c r="C1162" s="1" t="s">
        <v>3</v>
      </c>
      <c r="D1162">
        <v>4</v>
      </c>
      <c r="E1162" s="1" t="s">
        <v>68</v>
      </c>
      <c r="F1162">
        <v>4</v>
      </c>
      <c r="G1162" s="1" t="s">
        <v>377</v>
      </c>
      <c r="H1162" s="1" t="s">
        <v>28</v>
      </c>
      <c r="I1162">
        <v>1</v>
      </c>
      <c r="J1162" s="1" t="str">
        <f>+VLOOKUP(bloques1a3[[#This Row],[respuesta]],respuestas.emociones[],2,0)</f>
        <v>enojo</v>
      </c>
      <c r="K1162" s="1">
        <f>+VLOOKUP(bloques1a3[[#This Row],[niño]],BD.niños[[Código]:[edad]],5,0)</f>
        <v>10</v>
      </c>
      <c r="L1162" s="1">
        <f>+IF(bloques1a3[[#This Row],[correcta]]=bloques1a3[[#This Row],[respuesta]],1,0)</f>
        <v>1</v>
      </c>
      <c r="M1162" s="1">
        <f>+IF(bloques1a3[[#This Row],[Sexo]]="F",1,0)</f>
        <v>0</v>
      </c>
    </row>
    <row r="1163" spans="1:13" x14ac:dyDescent="0.55000000000000004">
      <c r="A1163">
        <v>37</v>
      </c>
      <c r="B1163" s="1" t="s">
        <v>417</v>
      </c>
      <c r="C1163" s="1" t="s">
        <v>3</v>
      </c>
      <c r="D1163">
        <v>4</v>
      </c>
      <c r="E1163" s="1" t="s">
        <v>72</v>
      </c>
      <c r="F1163">
        <v>7</v>
      </c>
      <c r="G1163" s="1" t="s">
        <v>377</v>
      </c>
      <c r="H1163" s="1" t="s">
        <v>29</v>
      </c>
      <c r="I1163">
        <v>1</v>
      </c>
      <c r="J1163" s="1" t="str">
        <f>+VLOOKUP(bloques1a3[[#This Row],[respuesta]],respuestas.emociones[],2,0)</f>
        <v>asco</v>
      </c>
      <c r="K1163" s="1">
        <f>+VLOOKUP(bloques1a3[[#This Row],[niño]],BD.niños[[Código]:[edad]],5,0)</f>
        <v>9</v>
      </c>
      <c r="L1163" s="1">
        <f>+IF(bloques1a3[[#This Row],[correcta]]=bloques1a3[[#This Row],[respuesta]],1,0)</f>
        <v>0</v>
      </c>
      <c r="M1163" s="1">
        <f>+IF(bloques1a3[[#This Row],[Sexo]]="F",1,0)</f>
        <v>1</v>
      </c>
    </row>
    <row r="1164" spans="1:13" x14ac:dyDescent="0.55000000000000004">
      <c r="A1164">
        <v>37</v>
      </c>
      <c r="B1164" s="1" t="s">
        <v>417</v>
      </c>
      <c r="C1164" s="1" t="s">
        <v>3</v>
      </c>
      <c r="D1164">
        <v>4</v>
      </c>
      <c r="E1164" s="1" t="s">
        <v>75</v>
      </c>
      <c r="F1164">
        <v>4</v>
      </c>
      <c r="G1164" s="1" t="s">
        <v>377</v>
      </c>
      <c r="H1164" s="1" t="s">
        <v>29</v>
      </c>
      <c r="I1164">
        <v>1</v>
      </c>
      <c r="J1164" s="1" t="str">
        <f>+VLOOKUP(bloques1a3[[#This Row],[respuesta]],respuestas.emociones[],2,0)</f>
        <v>enojo</v>
      </c>
      <c r="K1164" s="1">
        <f>+VLOOKUP(bloques1a3[[#This Row],[niño]],BD.niños[[Código]:[edad]],5,0)</f>
        <v>10</v>
      </c>
      <c r="L1164" s="1">
        <f>+IF(bloques1a3[[#This Row],[correcta]]=bloques1a3[[#This Row],[respuesta]],1,0)</f>
        <v>1</v>
      </c>
      <c r="M1164" s="1">
        <f>+IF(bloques1a3[[#This Row],[Sexo]]="F",1,0)</f>
        <v>1</v>
      </c>
    </row>
    <row r="1165" spans="1:13" x14ac:dyDescent="0.55000000000000004">
      <c r="A1165">
        <v>37</v>
      </c>
      <c r="B1165" s="1" t="s">
        <v>417</v>
      </c>
      <c r="C1165" s="1" t="s">
        <v>3</v>
      </c>
      <c r="D1165">
        <v>4</v>
      </c>
      <c r="E1165" s="1" t="s">
        <v>78</v>
      </c>
      <c r="F1165">
        <v>4</v>
      </c>
      <c r="G1165" s="1" t="s">
        <v>375</v>
      </c>
      <c r="H1165" s="1" t="s">
        <v>28</v>
      </c>
      <c r="I1165">
        <v>1</v>
      </c>
      <c r="J1165" s="1" t="str">
        <f>+VLOOKUP(bloques1a3[[#This Row],[respuesta]],respuestas.emociones[],2,0)</f>
        <v>enojo</v>
      </c>
      <c r="K1165" s="1">
        <f>+VLOOKUP(bloques1a3[[#This Row],[niño]],BD.niños[[Código]:[edad]],5,0)</f>
        <v>6</v>
      </c>
      <c r="L1165" s="1">
        <f>+IF(bloques1a3[[#This Row],[correcta]]=bloques1a3[[#This Row],[respuesta]],1,0)</f>
        <v>1</v>
      </c>
      <c r="M1165" s="1">
        <f>+IF(bloques1a3[[#This Row],[Sexo]]="F",1,0)</f>
        <v>0</v>
      </c>
    </row>
    <row r="1166" spans="1:13" x14ac:dyDescent="0.55000000000000004">
      <c r="A1166">
        <v>37</v>
      </c>
      <c r="B1166" s="1" t="s">
        <v>417</v>
      </c>
      <c r="C1166" s="1" t="s">
        <v>3</v>
      </c>
      <c r="D1166">
        <v>4</v>
      </c>
      <c r="E1166" s="1" t="s">
        <v>82</v>
      </c>
      <c r="F1166">
        <v>2</v>
      </c>
      <c r="G1166" s="1" t="s">
        <v>375</v>
      </c>
      <c r="H1166" s="1" t="s">
        <v>29</v>
      </c>
      <c r="I1166">
        <v>1</v>
      </c>
      <c r="J1166" s="1" t="str">
        <f>+VLOOKUP(bloques1a3[[#This Row],[respuesta]],respuestas.emociones[],2,0)</f>
        <v>alegria</v>
      </c>
      <c r="K1166" s="1">
        <f>+VLOOKUP(bloques1a3[[#This Row],[niño]],BD.niños[[Código]:[edad]],5,0)</f>
        <v>6</v>
      </c>
      <c r="L1166" s="1">
        <f>+IF(bloques1a3[[#This Row],[correcta]]=bloques1a3[[#This Row],[respuesta]],1,0)</f>
        <v>0</v>
      </c>
      <c r="M1166" s="1">
        <f>+IF(bloques1a3[[#This Row],[Sexo]]="F",1,0)</f>
        <v>1</v>
      </c>
    </row>
    <row r="1167" spans="1:13" x14ac:dyDescent="0.55000000000000004">
      <c r="A1167">
        <v>37</v>
      </c>
      <c r="B1167" s="1" t="s">
        <v>417</v>
      </c>
      <c r="C1167" s="1" t="s">
        <v>3</v>
      </c>
      <c r="D1167">
        <v>4</v>
      </c>
      <c r="E1167" s="1" t="s">
        <v>85</v>
      </c>
      <c r="F1167">
        <v>4</v>
      </c>
      <c r="G1167" s="1" t="s">
        <v>375</v>
      </c>
      <c r="H1167" s="1" t="s">
        <v>28</v>
      </c>
      <c r="I1167">
        <v>1</v>
      </c>
      <c r="J1167" s="1" t="str">
        <f>+VLOOKUP(bloques1a3[[#This Row],[respuesta]],respuestas.emociones[],2,0)</f>
        <v>enojo</v>
      </c>
      <c r="K1167" s="1">
        <f>+VLOOKUP(bloques1a3[[#This Row],[niño]],BD.niños[[Código]:[edad]],5,0)</f>
        <v>6</v>
      </c>
      <c r="L1167" s="1">
        <f>+IF(bloques1a3[[#This Row],[correcta]]=bloques1a3[[#This Row],[respuesta]],1,0)</f>
        <v>1</v>
      </c>
      <c r="M1167" s="1">
        <f>+IF(bloques1a3[[#This Row],[Sexo]]="F",1,0)</f>
        <v>0</v>
      </c>
    </row>
    <row r="1168" spans="1:13" x14ac:dyDescent="0.55000000000000004">
      <c r="A1168">
        <v>37</v>
      </c>
      <c r="B1168" s="1" t="s">
        <v>417</v>
      </c>
      <c r="C1168" s="1" t="s">
        <v>3</v>
      </c>
      <c r="D1168">
        <v>4</v>
      </c>
      <c r="E1168" s="1" t="s">
        <v>184</v>
      </c>
      <c r="F1168">
        <v>4</v>
      </c>
      <c r="G1168" s="1" t="s">
        <v>376</v>
      </c>
      <c r="H1168" s="1" t="s">
        <v>28</v>
      </c>
      <c r="I1168">
        <v>1</v>
      </c>
      <c r="J1168" s="1" t="str">
        <f>+VLOOKUP(bloques1a3[[#This Row],[respuesta]],respuestas.emociones[],2,0)</f>
        <v>enojo</v>
      </c>
      <c r="K1168" s="1">
        <f>+VLOOKUP(bloques1a3[[#This Row],[niño]],BD.niños[[Código]:[edad]],5,0)</f>
        <v>7</v>
      </c>
      <c r="L1168" s="1">
        <f>+IF(bloques1a3[[#This Row],[correcta]]=bloques1a3[[#This Row],[respuesta]],1,0)</f>
        <v>1</v>
      </c>
      <c r="M1168" s="1">
        <f>+IF(bloques1a3[[#This Row],[Sexo]]="F",1,0)</f>
        <v>0</v>
      </c>
    </row>
    <row r="1169" spans="1:13" x14ac:dyDescent="0.55000000000000004">
      <c r="A1169">
        <v>37</v>
      </c>
      <c r="B1169" s="1" t="s">
        <v>417</v>
      </c>
      <c r="C1169" s="1" t="s">
        <v>3</v>
      </c>
      <c r="D1169">
        <v>4</v>
      </c>
      <c r="E1169" s="1" t="s">
        <v>187</v>
      </c>
      <c r="F1169">
        <v>4</v>
      </c>
      <c r="G1169" s="1" t="s">
        <v>376</v>
      </c>
      <c r="H1169" s="1" t="s">
        <v>29</v>
      </c>
      <c r="I1169">
        <v>1</v>
      </c>
      <c r="J1169" s="1" t="str">
        <f>+VLOOKUP(bloques1a3[[#This Row],[respuesta]],respuestas.emociones[],2,0)</f>
        <v>enojo</v>
      </c>
      <c r="K1169" s="1">
        <f>+VLOOKUP(bloques1a3[[#This Row],[niño]],BD.niños[[Código]:[edad]],5,0)</f>
        <v>8</v>
      </c>
      <c r="L1169" s="1">
        <f>+IF(bloques1a3[[#This Row],[correcta]]=bloques1a3[[#This Row],[respuesta]],1,0)</f>
        <v>1</v>
      </c>
      <c r="M1169" s="1">
        <f>+IF(bloques1a3[[#This Row],[Sexo]]="F",1,0)</f>
        <v>1</v>
      </c>
    </row>
    <row r="1170" spans="1:13" x14ac:dyDescent="0.55000000000000004">
      <c r="A1170">
        <v>37</v>
      </c>
      <c r="B1170" s="1" t="s">
        <v>417</v>
      </c>
      <c r="C1170" s="1" t="s">
        <v>3</v>
      </c>
      <c r="D1170">
        <v>4</v>
      </c>
      <c r="E1170" s="1" t="s">
        <v>192</v>
      </c>
      <c r="F1170">
        <v>4</v>
      </c>
      <c r="G1170" s="1" t="s">
        <v>376</v>
      </c>
      <c r="H1170" s="1" t="s">
        <v>28</v>
      </c>
      <c r="I1170">
        <v>1</v>
      </c>
      <c r="J1170" s="1" t="str">
        <f>+VLOOKUP(bloques1a3[[#This Row],[respuesta]],respuestas.emociones[],2,0)</f>
        <v>enojo</v>
      </c>
      <c r="K1170" s="1">
        <f>+VLOOKUP(bloques1a3[[#This Row],[niño]],BD.niños[[Código]:[edad]],5,0)</f>
        <v>7</v>
      </c>
      <c r="L1170" s="1">
        <f>+IF(bloques1a3[[#This Row],[correcta]]=bloques1a3[[#This Row],[respuesta]],1,0)</f>
        <v>1</v>
      </c>
      <c r="M1170" s="1">
        <f>+IF(bloques1a3[[#This Row],[Sexo]]="F",1,0)</f>
        <v>0</v>
      </c>
    </row>
    <row r="1171" spans="1:13" x14ac:dyDescent="0.55000000000000004">
      <c r="A1171">
        <v>37</v>
      </c>
      <c r="B1171" s="1" t="s">
        <v>417</v>
      </c>
      <c r="C1171" s="1" t="s">
        <v>3</v>
      </c>
      <c r="D1171">
        <v>4</v>
      </c>
      <c r="E1171" s="1" t="s">
        <v>195</v>
      </c>
      <c r="F1171">
        <v>4</v>
      </c>
      <c r="G1171" s="1" t="s">
        <v>377</v>
      </c>
      <c r="H1171" s="1" t="s">
        <v>28</v>
      </c>
      <c r="I1171">
        <v>1</v>
      </c>
      <c r="J1171" s="1" t="str">
        <f>+VLOOKUP(bloques1a3[[#This Row],[respuesta]],respuestas.emociones[],2,0)</f>
        <v>enojo</v>
      </c>
      <c r="K1171" s="1">
        <f>+VLOOKUP(bloques1a3[[#This Row],[niño]],BD.niños[[Código]:[edad]],5,0)</f>
        <v>10</v>
      </c>
      <c r="L1171" s="1">
        <f>+IF(bloques1a3[[#This Row],[correcta]]=bloques1a3[[#This Row],[respuesta]],1,0)</f>
        <v>1</v>
      </c>
      <c r="M1171" s="1">
        <f>+IF(bloques1a3[[#This Row],[Sexo]]="F",1,0)</f>
        <v>0</v>
      </c>
    </row>
    <row r="1172" spans="1:13" x14ac:dyDescent="0.55000000000000004">
      <c r="A1172">
        <v>37</v>
      </c>
      <c r="B1172" s="1" t="s">
        <v>417</v>
      </c>
      <c r="C1172" s="1" t="s">
        <v>3</v>
      </c>
      <c r="D1172">
        <v>4</v>
      </c>
      <c r="E1172" s="1" t="s">
        <v>199</v>
      </c>
      <c r="F1172">
        <v>4</v>
      </c>
      <c r="G1172" s="1" t="s">
        <v>377</v>
      </c>
      <c r="H1172" s="1" t="s">
        <v>28</v>
      </c>
      <c r="I1172">
        <v>1</v>
      </c>
      <c r="J1172" s="1" t="str">
        <f>+VLOOKUP(bloques1a3[[#This Row],[respuesta]],respuestas.emociones[],2,0)</f>
        <v>enojo</v>
      </c>
      <c r="K1172" s="1">
        <f>+VLOOKUP(bloques1a3[[#This Row],[niño]],BD.niños[[Código]:[edad]],5,0)</f>
        <v>9</v>
      </c>
      <c r="L1172" s="1">
        <f>+IF(bloques1a3[[#This Row],[correcta]]=bloques1a3[[#This Row],[respuesta]],1,0)</f>
        <v>1</v>
      </c>
      <c r="M1172" s="1">
        <f>+IF(bloques1a3[[#This Row],[Sexo]]="F",1,0)</f>
        <v>0</v>
      </c>
    </row>
    <row r="1173" spans="1:13" x14ac:dyDescent="0.55000000000000004">
      <c r="A1173">
        <v>37</v>
      </c>
      <c r="B1173" s="1" t="s">
        <v>417</v>
      </c>
      <c r="C1173" s="1" t="s">
        <v>3</v>
      </c>
      <c r="D1173">
        <v>4</v>
      </c>
      <c r="E1173" s="1" t="s">
        <v>203</v>
      </c>
      <c r="F1173">
        <v>4</v>
      </c>
      <c r="G1173" s="1" t="s">
        <v>377</v>
      </c>
      <c r="H1173" s="1" t="s">
        <v>29</v>
      </c>
      <c r="I1173">
        <v>1</v>
      </c>
      <c r="J1173" s="1" t="str">
        <f>+VLOOKUP(bloques1a3[[#This Row],[respuesta]],respuestas.emociones[],2,0)</f>
        <v>enojo</v>
      </c>
      <c r="K1173" s="1">
        <f>+VLOOKUP(bloques1a3[[#This Row],[niño]],BD.niños[[Código]:[edad]],5,0)</f>
        <v>9</v>
      </c>
      <c r="L1173" s="1">
        <f>+IF(bloques1a3[[#This Row],[correcta]]=bloques1a3[[#This Row],[respuesta]],1,0)</f>
        <v>1</v>
      </c>
      <c r="M1173" s="1">
        <f>+IF(bloques1a3[[#This Row],[Sexo]]="F",1,0)</f>
        <v>1</v>
      </c>
    </row>
    <row r="1174" spans="1:13" x14ac:dyDescent="0.55000000000000004">
      <c r="A1174">
        <v>37</v>
      </c>
      <c r="B1174" s="1" t="s">
        <v>417</v>
      </c>
      <c r="C1174" s="1" t="s">
        <v>3</v>
      </c>
      <c r="D1174">
        <v>4</v>
      </c>
      <c r="E1174" s="1" t="s">
        <v>206</v>
      </c>
      <c r="F1174">
        <v>4</v>
      </c>
      <c r="G1174" s="1" t="s">
        <v>377</v>
      </c>
      <c r="H1174" s="1" t="s">
        <v>29</v>
      </c>
      <c r="I1174">
        <v>1</v>
      </c>
      <c r="J1174" s="1" t="str">
        <f>+VLOOKUP(bloques1a3[[#This Row],[respuesta]],respuestas.emociones[],2,0)</f>
        <v>enojo</v>
      </c>
      <c r="K1174" s="1">
        <f>+VLOOKUP(bloques1a3[[#This Row],[niño]],BD.niños[[Código]:[edad]],5,0)</f>
        <v>10</v>
      </c>
      <c r="L1174" s="1">
        <f>+IF(bloques1a3[[#This Row],[correcta]]=bloques1a3[[#This Row],[respuesta]],1,0)</f>
        <v>1</v>
      </c>
      <c r="M1174" s="1">
        <f>+IF(bloques1a3[[#This Row],[Sexo]]="F",1,0)</f>
        <v>1</v>
      </c>
    </row>
    <row r="1175" spans="1:13" x14ac:dyDescent="0.55000000000000004">
      <c r="A1175">
        <v>37</v>
      </c>
      <c r="B1175" s="1" t="s">
        <v>417</v>
      </c>
      <c r="C1175" s="1" t="s">
        <v>3</v>
      </c>
      <c r="D1175">
        <v>4</v>
      </c>
      <c r="E1175" s="1" t="s">
        <v>210</v>
      </c>
      <c r="F1175">
        <v>4</v>
      </c>
      <c r="G1175" s="1" t="s">
        <v>376</v>
      </c>
      <c r="H1175" s="1" t="s">
        <v>28</v>
      </c>
      <c r="I1175">
        <v>1</v>
      </c>
      <c r="J1175" s="1" t="str">
        <f>+VLOOKUP(bloques1a3[[#This Row],[respuesta]],respuestas.emociones[],2,0)</f>
        <v>enojo</v>
      </c>
      <c r="K1175" s="1">
        <f>+VLOOKUP(bloques1a3[[#This Row],[niño]],BD.niños[[Código]:[edad]],5,0)</f>
        <v>7</v>
      </c>
      <c r="L1175" s="1">
        <f>+IF(bloques1a3[[#This Row],[correcta]]=bloques1a3[[#This Row],[respuesta]],1,0)</f>
        <v>1</v>
      </c>
      <c r="M1175" s="1">
        <f>+IF(bloques1a3[[#This Row],[Sexo]]="F",1,0)</f>
        <v>0</v>
      </c>
    </row>
    <row r="1176" spans="1:13" x14ac:dyDescent="0.55000000000000004">
      <c r="A1176">
        <v>37</v>
      </c>
      <c r="B1176" s="1" t="s">
        <v>417</v>
      </c>
      <c r="C1176" s="1" t="s">
        <v>3</v>
      </c>
      <c r="D1176">
        <v>4</v>
      </c>
      <c r="E1176" s="1" t="s">
        <v>274</v>
      </c>
      <c r="F1176">
        <v>4</v>
      </c>
      <c r="G1176" s="1" t="s">
        <v>375</v>
      </c>
      <c r="H1176" s="1" t="s">
        <v>28</v>
      </c>
      <c r="I1176">
        <v>1</v>
      </c>
      <c r="J1176" s="1" t="str">
        <f>+VLOOKUP(bloques1a3[[#This Row],[respuesta]],respuestas.emociones[],2,0)</f>
        <v>enojo</v>
      </c>
      <c r="K1176" s="1">
        <f>+VLOOKUP(bloques1a3[[#This Row],[niño]],BD.niños[[Código]:[edad]],5,0)</f>
        <v>6</v>
      </c>
      <c r="L1176" s="1">
        <f>+IF(bloques1a3[[#This Row],[correcta]]=bloques1a3[[#This Row],[respuesta]],1,0)</f>
        <v>1</v>
      </c>
      <c r="M1176" s="1">
        <f>+IF(bloques1a3[[#This Row],[Sexo]]="F",1,0)</f>
        <v>0</v>
      </c>
    </row>
    <row r="1177" spans="1:13" x14ac:dyDescent="0.55000000000000004">
      <c r="A1177">
        <v>37</v>
      </c>
      <c r="B1177" s="1" t="s">
        <v>417</v>
      </c>
      <c r="C1177" s="1" t="s">
        <v>3</v>
      </c>
      <c r="D1177">
        <v>4</v>
      </c>
      <c r="E1177" s="1" t="s">
        <v>276</v>
      </c>
      <c r="F1177">
        <v>4</v>
      </c>
      <c r="G1177" s="1" t="s">
        <v>375</v>
      </c>
      <c r="H1177" s="1" t="s">
        <v>28</v>
      </c>
      <c r="I1177">
        <v>1</v>
      </c>
      <c r="J1177" s="1" t="str">
        <f>+VLOOKUP(bloques1a3[[#This Row],[respuesta]],respuestas.emociones[],2,0)</f>
        <v>enojo</v>
      </c>
      <c r="K1177" s="1">
        <f>+VLOOKUP(bloques1a3[[#This Row],[niño]],BD.niños[[Código]:[edad]],5,0)</f>
        <v>6</v>
      </c>
      <c r="L1177" s="1">
        <f>+IF(bloques1a3[[#This Row],[correcta]]=bloques1a3[[#This Row],[respuesta]],1,0)</f>
        <v>1</v>
      </c>
      <c r="M1177" s="1">
        <f>+IF(bloques1a3[[#This Row],[Sexo]]="F",1,0)</f>
        <v>0</v>
      </c>
    </row>
    <row r="1178" spans="1:13" x14ac:dyDescent="0.55000000000000004">
      <c r="A1178">
        <v>37</v>
      </c>
      <c r="B1178" s="1" t="s">
        <v>417</v>
      </c>
      <c r="C1178" s="1" t="s">
        <v>3</v>
      </c>
      <c r="D1178">
        <v>4</v>
      </c>
      <c r="E1178" s="1" t="s">
        <v>279</v>
      </c>
      <c r="F1178">
        <v>4</v>
      </c>
      <c r="G1178" s="1" t="s">
        <v>376</v>
      </c>
      <c r="H1178" s="1" t="s">
        <v>29</v>
      </c>
      <c r="I1178">
        <v>1</v>
      </c>
      <c r="J1178" s="1" t="str">
        <f>+VLOOKUP(bloques1a3[[#This Row],[respuesta]],respuestas.emociones[],2,0)</f>
        <v>enojo</v>
      </c>
      <c r="K1178" s="1">
        <f>+VLOOKUP(bloques1a3[[#This Row],[niño]],BD.niños[[Código]:[edad]],5,0)</f>
        <v>7</v>
      </c>
      <c r="L1178" s="1">
        <f>+IF(bloques1a3[[#This Row],[correcta]]=bloques1a3[[#This Row],[respuesta]],1,0)</f>
        <v>1</v>
      </c>
      <c r="M1178" s="1">
        <f>+IF(bloques1a3[[#This Row],[Sexo]]="F",1,0)</f>
        <v>1</v>
      </c>
    </row>
    <row r="1179" spans="1:13" x14ac:dyDescent="0.55000000000000004">
      <c r="A1179">
        <v>37</v>
      </c>
      <c r="B1179" s="1" t="s">
        <v>417</v>
      </c>
      <c r="C1179" s="1" t="s">
        <v>3</v>
      </c>
      <c r="D1179">
        <v>4</v>
      </c>
      <c r="E1179" s="1" t="s">
        <v>282</v>
      </c>
      <c r="F1179">
        <v>4</v>
      </c>
      <c r="G1179" s="1" t="s">
        <v>375</v>
      </c>
      <c r="H1179" s="1" t="s">
        <v>29</v>
      </c>
      <c r="I1179">
        <v>1</v>
      </c>
      <c r="J1179" s="1" t="str">
        <f>+VLOOKUP(bloques1a3[[#This Row],[respuesta]],respuestas.emociones[],2,0)</f>
        <v>enojo</v>
      </c>
      <c r="K1179" s="1">
        <f>+VLOOKUP(bloques1a3[[#This Row],[niño]],BD.niños[[Código]:[edad]],5,0)</f>
        <v>5</v>
      </c>
      <c r="L1179" s="1">
        <f>+IF(bloques1a3[[#This Row],[correcta]]=bloques1a3[[#This Row],[respuesta]],1,0)</f>
        <v>1</v>
      </c>
      <c r="M1179" s="1">
        <f>+IF(bloques1a3[[#This Row],[Sexo]]="F",1,0)</f>
        <v>1</v>
      </c>
    </row>
    <row r="1180" spans="1:13" x14ac:dyDescent="0.55000000000000004">
      <c r="A1180">
        <v>37</v>
      </c>
      <c r="B1180" s="1" t="s">
        <v>417</v>
      </c>
      <c r="C1180" s="1" t="s">
        <v>3</v>
      </c>
      <c r="D1180">
        <v>4</v>
      </c>
      <c r="E1180" s="1" t="s">
        <v>352</v>
      </c>
      <c r="F1180">
        <v>4</v>
      </c>
      <c r="G1180" s="1" t="s">
        <v>376</v>
      </c>
      <c r="H1180" s="1" t="s">
        <v>29</v>
      </c>
      <c r="I1180">
        <v>1</v>
      </c>
      <c r="J1180" s="1" t="str">
        <f>+VLOOKUP(bloques1a3[[#This Row],[respuesta]],respuestas.emociones[],2,0)</f>
        <v>enojo</v>
      </c>
      <c r="K1180" s="1">
        <f>+VLOOKUP(bloques1a3[[#This Row],[niño]],BD.niños[[Código]:[edad]],5,0)</f>
        <v>8</v>
      </c>
      <c r="L1180" s="1">
        <f>+IF(bloques1a3[[#This Row],[correcta]]=bloques1a3[[#This Row],[respuesta]],1,0)</f>
        <v>1</v>
      </c>
      <c r="M1180" s="1">
        <f>+IF(bloques1a3[[#This Row],[Sexo]]="F",1,0)</f>
        <v>1</v>
      </c>
    </row>
    <row r="1181" spans="1:13" x14ac:dyDescent="0.55000000000000004">
      <c r="A1181">
        <v>37</v>
      </c>
      <c r="B1181" s="1" t="s">
        <v>417</v>
      </c>
      <c r="C1181" s="1" t="s">
        <v>3</v>
      </c>
      <c r="D1181">
        <v>4</v>
      </c>
      <c r="E1181" s="1" t="s">
        <v>357</v>
      </c>
      <c r="F1181">
        <v>4</v>
      </c>
      <c r="G1181" s="1" t="s">
        <v>376</v>
      </c>
      <c r="H1181" s="1" t="s">
        <v>28</v>
      </c>
      <c r="I1181">
        <v>1</v>
      </c>
      <c r="J1181" s="1" t="str">
        <f>+VLOOKUP(bloques1a3[[#This Row],[respuesta]],respuestas.emociones[],2,0)</f>
        <v>enojo</v>
      </c>
      <c r="K1181" s="1">
        <f>+VLOOKUP(bloques1a3[[#This Row],[niño]],BD.niños[[Código]:[edad]],5,0)</f>
        <v>7</v>
      </c>
      <c r="L1181" s="1">
        <f>+IF(bloques1a3[[#This Row],[correcta]]=bloques1a3[[#This Row],[respuesta]],1,0)</f>
        <v>1</v>
      </c>
      <c r="M1181" s="1">
        <f>+IF(bloques1a3[[#This Row],[Sexo]]="F",1,0)</f>
        <v>0</v>
      </c>
    </row>
    <row r="1182" spans="1:13" x14ac:dyDescent="0.55000000000000004">
      <c r="A1182">
        <v>37</v>
      </c>
      <c r="B1182" s="1" t="s">
        <v>417</v>
      </c>
      <c r="C1182" s="1" t="s">
        <v>3</v>
      </c>
      <c r="D1182">
        <v>4</v>
      </c>
      <c r="E1182" s="1" t="s">
        <v>360</v>
      </c>
      <c r="F1182">
        <v>4</v>
      </c>
      <c r="G1182" s="1" t="s">
        <v>377</v>
      </c>
      <c r="H1182" s="1" t="s">
        <v>28</v>
      </c>
      <c r="I1182">
        <v>1</v>
      </c>
      <c r="J1182" s="1" t="str">
        <f>+VLOOKUP(bloques1a3[[#This Row],[respuesta]],respuestas.emociones[],2,0)</f>
        <v>enojo</v>
      </c>
      <c r="K1182" s="1">
        <f>+VLOOKUP(bloques1a3[[#This Row],[niño]],BD.niños[[Código]:[edad]],5,0)</f>
        <v>9</v>
      </c>
      <c r="L1182" s="1">
        <f>+IF(bloques1a3[[#This Row],[correcta]]=bloques1a3[[#This Row],[respuesta]],1,0)</f>
        <v>1</v>
      </c>
      <c r="M1182" s="1">
        <f>+IF(bloques1a3[[#This Row],[Sexo]]="F",1,0)</f>
        <v>0</v>
      </c>
    </row>
    <row r="1183" spans="1:13" x14ac:dyDescent="0.55000000000000004">
      <c r="A1183">
        <v>37</v>
      </c>
      <c r="B1183" s="1" t="s">
        <v>417</v>
      </c>
      <c r="C1183" s="1" t="s">
        <v>3</v>
      </c>
      <c r="D1183">
        <v>4</v>
      </c>
      <c r="E1183" s="1" t="s">
        <v>364</v>
      </c>
      <c r="F1183">
        <v>4</v>
      </c>
      <c r="G1183" s="1" t="s">
        <v>377</v>
      </c>
      <c r="H1183" s="1" t="s">
        <v>28</v>
      </c>
      <c r="I1183">
        <v>1</v>
      </c>
      <c r="J1183" s="1" t="str">
        <f>+VLOOKUP(bloques1a3[[#This Row],[respuesta]],respuestas.emociones[],2,0)</f>
        <v>enojo</v>
      </c>
      <c r="K1183" s="1">
        <f>+VLOOKUP(bloques1a3[[#This Row],[niño]],BD.niños[[Código]:[edad]],5,0)</f>
        <v>10</v>
      </c>
      <c r="L1183" s="1">
        <f>+IF(bloques1a3[[#This Row],[correcta]]=bloques1a3[[#This Row],[respuesta]],1,0)</f>
        <v>1</v>
      </c>
      <c r="M1183" s="1">
        <f>+IF(bloques1a3[[#This Row],[Sexo]]="F",1,0)</f>
        <v>0</v>
      </c>
    </row>
    <row r="1184" spans="1:13" x14ac:dyDescent="0.55000000000000004">
      <c r="A1184">
        <v>37</v>
      </c>
      <c r="B1184" s="1" t="s">
        <v>417</v>
      </c>
      <c r="C1184" s="1" t="s">
        <v>3</v>
      </c>
      <c r="D1184">
        <v>4</v>
      </c>
      <c r="E1184" s="1" t="s">
        <v>368</v>
      </c>
      <c r="F1184">
        <v>4</v>
      </c>
      <c r="G1184" s="1" t="s">
        <v>377</v>
      </c>
      <c r="H1184" s="1" t="s">
        <v>28</v>
      </c>
      <c r="I1184">
        <v>1</v>
      </c>
      <c r="J1184" s="1" t="str">
        <f>+VLOOKUP(bloques1a3[[#This Row],[respuesta]],respuestas.emociones[],2,0)</f>
        <v>enojo</v>
      </c>
      <c r="K1184" s="1">
        <f>+VLOOKUP(bloques1a3[[#This Row],[niño]],BD.niños[[Código]:[edad]],5,0)</f>
        <v>11</v>
      </c>
      <c r="L1184" s="1">
        <f>+IF(bloques1a3[[#This Row],[correcta]]=bloques1a3[[#This Row],[respuesta]],1,0)</f>
        <v>1</v>
      </c>
      <c r="M1184" s="1">
        <f>+IF(bloques1a3[[#This Row],[Sexo]]="F",1,0)</f>
        <v>0</v>
      </c>
    </row>
    <row r="1185" spans="1:13" x14ac:dyDescent="0.55000000000000004">
      <c r="A1185">
        <v>37</v>
      </c>
      <c r="B1185" s="1" t="s">
        <v>417</v>
      </c>
      <c r="C1185" s="1" t="s">
        <v>3</v>
      </c>
      <c r="D1185">
        <v>4</v>
      </c>
      <c r="E1185" s="1" t="s">
        <v>371</v>
      </c>
      <c r="F1185">
        <v>4</v>
      </c>
      <c r="G1185" s="1" t="s">
        <v>377</v>
      </c>
      <c r="H1185" s="1" t="s">
        <v>29</v>
      </c>
      <c r="I1185">
        <v>1</v>
      </c>
      <c r="J1185" s="1" t="str">
        <f>+VLOOKUP(bloques1a3[[#This Row],[respuesta]],respuestas.emociones[],2,0)</f>
        <v>enojo</v>
      </c>
      <c r="K1185" s="1">
        <f>+VLOOKUP(bloques1a3[[#This Row],[niño]],BD.niños[[Código]:[edad]],5,0)</f>
        <v>9</v>
      </c>
      <c r="L1185" s="1">
        <f>+IF(bloques1a3[[#This Row],[correcta]]=bloques1a3[[#This Row],[respuesta]],1,0)</f>
        <v>1</v>
      </c>
      <c r="M1185" s="1">
        <f>+IF(bloques1a3[[#This Row],[Sexo]]="F",1,0)</f>
        <v>1</v>
      </c>
    </row>
    <row r="1186" spans="1:13" x14ac:dyDescent="0.55000000000000004">
      <c r="A1186">
        <v>38</v>
      </c>
      <c r="B1186" s="1" t="s">
        <v>418</v>
      </c>
      <c r="C1186" s="1" t="s">
        <v>1</v>
      </c>
      <c r="D1186">
        <v>2</v>
      </c>
      <c r="E1186" s="1" t="s">
        <v>36</v>
      </c>
      <c r="F1186">
        <v>2</v>
      </c>
      <c r="G1186" s="1" t="s">
        <v>375</v>
      </c>
      <c r="H1186" s="1" t="s">
        <v>28</v>
      </c>
      <c r="I1186">
        <v>1</v>
      </c>
      <c r="J1186" s="1" t="str">
        <f>+VLOOKUP(bloques1a3[[#This Row],[respuesta]],respuestas.emociones[],2,0)</f>
        <v>alegria</v>
      </c>
      <c r="K1186" s="1">
        <f>+VLOOKUP(bloques1a3[[#This Row],[niño]],BD.niños[[Código]:[edad]],5,0)</f>
        <v>5</v>
      </c>
      <c r="L1186" s="1">
        <f>+IF(bloques1a3[[#This Row],[correcta]]=bloques1a3[[#This Row],[respuesta]],1,0)</f>
        <v>1</v>
      </c>
      <c r="M1186" s="1">
        <f>+IF(bloques1a3[[#This Row],[Sexo]]="F",1,0)</f>
        <v>0</v>
      </c>
    </row>
    <row r="1187" spans="1:13" x14ac:dyDescent="0.55000000000000004">
      <c r="A1187">
        <v>38</v>
      </c>
      <c r="B1187" s="1" t="s">
        <v>418</v>
      </c>
      <c r="C1187" s="1" t="s">
        <v>1</v>
      </c>
      <c r="D1187">
        <v>2</v>
      </c>
      <c r="E1187" s="1" t="s">
        <v>40</v>
      </c>
      <c r="F1187">
        <v>2</v>
      </c>
      <c r="G1187" s="1" t="s">
        <v>376</v>
      </c>
      <c r="H1187" s="1" t="s">
        <v>28</v>
      </c>
      <c r="I1187">
        <v>1</v>
      </c>
      <c r="J1187" s="1" t="str">
        <f>+VLOOKUP(bloques1a3[[#This Row],[respuesta]],respuestas.emociones[],2,0)</f>
        <v>alegria</v>
      </c>
      <c r="K1187" s="1">
        <f>+VLOOKUP(bloques1a3[[#This Row],[niño]],BD.niños[[Código]:[edad]],5,0)</f>
        <v>7</v>
      </c>
      <c r="L1187" s="1">
        <f>+IF(bloques1a3[[#This Row],[correcta]]=bloques1a3[[#This Row],[respuesta]],1,0)</f>
        <v>1</v>
      </c>
      <c r="M1187" s="1">
        <f>+IF(bloques1a3[[#This Row],[Sexo]]="F",1,0)</f>
        <v>0</v>
      </c>
    </row>
    <row r="1188" spans="1:13" x14ac:dyDescent="0.55000000000000004">
      <c r="A1188">
        <v>38</v>
      </c>
      <c r="B1188" s="1" t="s">
        <v>418</v>
      </c>
      <c r="C1188" s="1" t="s">
        <v>1</v>
      </c>
      <c r="D1188">
        <v>2</v>
      </c>
      <c r="E1188" s="1" t="s">
        <v>44</v>
      </c>
      <c r="F1188">
        <v>2</v>
      </c>
      <c r="G1188" s="1" t="s">
        <v>376</v>
      </c>
      <c r="H1188" s="1" t="s">
        <v>29</v>
      </c>
      <c r="I1188">
        <v>1</v>
      </c>
      <c r="J1188" s="1" t="str">
        <f>+VLOOKUP(bloques1a3[[#This Row],[respuesta]],respuestas.emociones[],2,0)</f>
        <v>alegria</v>
      </c>
      <c r="K1188" s="1">
        <f>+VLOOKUP(bloques1a3[[#This Row],[niño]],BD.niños[[Código]:[edad]],5,0)</f>
        <v>7</v>
      </c>
      <c r="L1188" s="1">
        <f>+IF(bloques1a3[[#This Row],[correcta]]=bloques1a3[[#This Row],[respuesta]],1,0)</f>
        <v>1</v>
      </c>
      <c r="M1188" s="1">
        <f>+IF(bloques1a3[[#This Row],[Sexo]]="F",1,0)</f>
        <v>1</v>
      </c>
    </row>
    <row r="1189" spans="1:13" x14ac:dyDescent="0.55000000000000004">
      <c r="A1189">
        <v>38</v>
      </c>
      <c r="B1189" s="1" t="s">
        <v>418</v>
      </c>
      <c r="C1189" s="1" t="s">
        <v>1</v>
      </c>
      <c r="D1189">
        <v>2</v>
      </c>
      <c r="E1189" s="1" t="s">
        <v>48</v>
      </c>
      <c r="F1189">
        <v>2</v>
      </c>
      <c r="G1189" s="1" t="s">
        <v>376</v>
      </c>
      <c r="H1189" s="1" t="s">
        <v>29</v>
      </c>
      <c r="I1189">
        <v>1</v>
      </c>
      <c r="J1189" s="1" t="str">
        <f>+VLOOKUP(bloques1a3[[#This Row],[respuesta]],respuestas.emociones[],2,0)</f>
        <v>alegria</v>
      </c>
      <c r="K1189" s="1">
        <f>+VLOOKUP(bloques1a3[[#This Row],[niño]],BD.niños[[Código]:[edad]],5,0)</f>
        <v>7</v>
      </c>
      <c r="L1189" s="1">
        <f>+IF(bloques1a3[[#This Row],[correcta]]=bloques1a3[[#This Row],[respuesta]],1,0)</f>
        <v>1</v>
      </c>
      <c r="M1189" s="1">
        <f>+IF(bloques1a3[[#This Row],[Sexo]]="F",1,0)</f>
        <v>1</v>
      </c>
    </row>
    <row r="1190" spans="1:13" x14ac:dyDescent="0.55000000000000004">
      <c r="A1190">
        <v>38</v>
      </c>
      <c r="B1190" s="1" t="s">
        <v>418</v>
      </c>
      <c r="C1190" s="1" t="s">
        <v>1</v>
      </c>
      <c r="D1190">
        <v>2</v>
      </c>
      <c r="E1190" s="1" t="s">
        <v>52</v>
      </c>
      <c r="F1190">
        <v>0</v>
      </c>
      <c r="G1190" s="1" t="s">
        <v>376</v>
      </c>
      <c r="H1190" s="1" t="s">
        <v>29</v>
      </c>
      <c r="I1190">
        <v>1</v>
      </c>
      <c r="J1190" s="1" t="str">
        <f>+VLOOKUP(bloques1a3[[#This Row],[respuesta]],respuestas.emociones[],2,0)</f>
        <v>no respondió</v>
      </c>
      <c r="K1190" s="1">
        <f>+VLOOKUP(bloques1a3[[#This Row],[niño]],BD.niños[[Código]:[edad]],5,0)</f>
        <v>7</v>
      </c>
      <c r="L1190" s="1">
        <f>+IF(bloques1a3[[#This Row],[correcta]]=bloques1a3[[#This Row],[respuesta]],1,0)</f>
        <v>0</v>
      </c>
      <c r="M1190" s="1">
        <f>+IF(bloques1a3[[#This Row],[Sexo]]="F",1,0)</f>
        <v>1</v>
      </c>
    </row>
    <row r="1191" spans="1:13" x14ac:dyDescent="0.55000000000000004">
      <c r="A1191">
        <v>38</v>
      </c>
      <c r="B1191" s="1" t="s">
        <v>418</v>
      </c>
      <c r="C1191" s="1" t="s">
        <v>1</v>
      </c>
      <c r="D1191">
        <v>2</v>
      </c>
      <c r="E1191" s="1" t="s">
        <v>56</v>
      </c>
      <c r="F1191">
        <v>2</v>
      </c>
      <c r="G1191" s="1" t="s">
        <v>376</v>
      </c>
      <c r="H1191" s="1" t="s">
        <v>29</v>
      </c>
      <c r="I1191">
        <v>1</v>
      </c>
      <c r="J1191" s="1" t="str">
        <f>+VLOOKUP(bloques1a3[[#This Row],[respuesta]],respuestas.emociones[],2,0)</f>
        <v>alegria</v>
      </c>
      <c r="K1191" s="1">
        <f>+VLOOKUP(bloques1a3[[#This Row],[niño]],BD.niños[[Código]:[edad]],5,0)</f>
        <v>8</v>
      </c>
      <c r="L1191" s="1">
        <f>+IF(bloques1a3[[#This Row],[correcta]]=bloques1a3[[#This Row],[respuesta]],1,0)</f>
        <v>1</v>
      </c>
      <c r="M1191" s="1">
        <f>+IF(bloques1a3[[#This Row],[Sexo]]="F",1,0)</f>
        <v>1</v>
      </c>
    </row>
    <row r="1192" spans="1:13" x14ac:dyDescent="0.55000000000000004">
      <c r="A1192">
        <v>38</v>
      </c>
      <c r="B1192" s="1" t="s">
        <v>418</v>
      </c>
      <c r="C1192" s="1" t="s">
        <v>1</v>
      </c>
      <c r="D1192">
        <v>2</v>
      </c>
      <c r="E1192" s="1" t="s">
        <v>60</v>
      </c>
      <c r="F1192">
        <v>2</v>
      </c>
      <c r="G1192" s="1" t="s">
        <v>377</v>
      </c>
      <c r="H1192" s="1" t="s">
        <v>28</v>
      </c>
      <c r="I1192">
        <v>1</v>
      </c>
      <c r="J1192" s="1" t="str">
        <f>+VLOOKUP(bloques1a3[[#This Row],[respuesta]],respuestas.emociones[],2,0)</f>
        <v>alegria</v>
      </c>
      <c r="K1192" s="1">
        <f>+VLOOKUP(bloques1a3[[#This Row],[niño]],BD.niños[[Código]:[edad]],5,0)</f>
        <v>10</v>
      </c>
      <c r="L1192" s="1">
        <f>+IF(bloques1a3[[#This Row],[correcta]]=bloques1a3[[#This Row],[respuesta]],1,0)</f>
        <v>1</v>
      </c>
      <c r="M1192" s="1">
        <f>+IF(bloques1a3[[#This Row],[Sexo]]="F",1,0)</f>
        <v>0</v>
      </c>
    </row>
    <row r="1193" spans="1:13" x14ac:dyDescent="0.55000000000000004">
      <c r="A1193">
        <v>38</v>
      </c>
      <c r="B1193" s="1" t="s">
        <v>418</v>
      </c>
      <c r="C1193" s="1" t="s">
        <v>1</v>
      </c>
      <c r="D1193">
        <v>2</v>
      </c>
      <c r="E1193" s="1" t="s">
        <v>64</v>
      </c>
      <c r="F1193">
        <v>2</v>
      </c>
      <c r="G1193" s="1" t="s">
        <v>377</v>
      </c>
      <c r="H1193" s="1" t="s">
        <v>29</v>
      </c>
      <c r="I1193">
        <v>1</v>
      </c>
      <c r="J1193" s="1" t="str">
        <f>+VLOOKUP(bloques1a3[[#This Row],[respuesta]],respuestas.emociones[],2,0)</f>
        <v>alegria</v>
      </c>
      <c r="K1193" s="1">
        <f>+VLOOKUP(bloques1a3[[#This Row],[niño]],BD.niños[[Código]:[edad]],5,0)</f>
        <v>9</v>
      </c>
      <c r="L1193" s="1">
        <f>+IF(bloques1a3[[#This Row],[correcta]]=bloques1a3[[#This Row],[respuesta]],1,0)</f>
        <v>1</v>
      </c>
      <c r="M1193" s="1">
        <f>+IF(bloques1a3[[#This Row],[Sexo]]="F",1,0)</f>
        <v>1</v>
      </c>
    </row>
    <row r="1194" spans="1:13" x14ac:dyDescent="0.55000000000000004">
      <c r="A1194">
        <v>38</v>
      </c>
      <c r="B1194" s="1" t="s">
        <v>418</v>
      </c>
      <c r="C1194" s="1" t="s">
        <v>1</v>
      </c>
      <c r="D1194">
        <v>2</v>
      </c>
      <c r="E1194" s="1" t="s">
        <v>68</v>
      </c>
      <c r="F1194">
        <v>2</v>
      </c>
      <c r="G1194" s="1" t="s">
        <v>377</v>
      </c>
      <c r="H1194" s="1" t="s">
        <v>28</v>
      </c>
      <c r="I1194">
        <v>1</v>
      </c>
      <c r="J1194" s="1" t="str">
        <f>+VLOOKUP(bloques1a3[[#This Row],[respuesta]],respuestas.emociones[],2,0)</f>
        <v>alegria</v>
      </c>
      <c r="K1194" s="1">
        <f>+VLOOKUP(bloques1a3[[#This Row],[niño]],BD.niños[[Código]:[edad]],5,0)</f>
        <v>10</v>
      </c>
      <c r="L1194" s="1">
        <f>+IF(bloques1a3[[#This Row],[correcta]]=bloques1a3[[#This Row],[respuesta]],1,0)</f>
        <v>1</v>
      </c>
      <c r="M1194" s="1">
        <f>+IF(bloques1a3[[#This Row],[Sexo]]="F",1,0)</f>
        <v>0</v>
      </c>
    </row>
    <row r="1195" spans="1:13" x14ac:dyDescent="0.55000000000000004">
      <c r="A1195">
        <v>38</v>
      </c>
      <c r="B1195" s="1" t="s">
        <v>418</v>
      </c>
      <c r="C1195" s="1" t="s">
        <v>1</v>
      </c>
      <c r="D1195">
        <v>2</v>
      </c>
      <c r="E1195" s="1" t="s">
        <v>72</v>
      </c>
      <c r="F1195">
        <v>2</v>
      </c>
      <c r="G1195" s="1" t="s">
        <v>377</v>
      </c>
      <c r="H1195" s="1" t="s">
        <v>29</v>
      </c>
      <c r="I1195">
        <v>1</v>
      </c>
      <c r="J1195" s="1" t="str">
        <f>+VLOOKUP(bloques1a3[[#This Row],[respuesta]],respuestas.emociones[],2,0)</f>
        <v>alegria</v>
      </c>
      <c r="K1195" s="1">
        <f>+VLOOKUP(bloques1a3[[#This Row],[niño]],BD.niños[[Código]:[edad]],5,0)</f>
        <v>9</v>
      </c>
      <c r="L1195" s="1">
        <f>+IF(bloques1a3[[#This Row],[correcta]]=bloques1a3[[#This Row],[respuesta]],1,0)</f>
        <v>1</v>
      </c>
      <c r="M1195" s="1">
        <f>+IF(bloques1a3[[#This Row],[Sexo]]="F",1,0)</f>
        <v>1</v>
      </c>
    </row>
    <row r="1196" spans="1:13" x14ac:dyDescent="0.55000000000000004">
      <c r="A1196">
        <v>38</v>
      </c>
      <c r="B1196" s="1" t="s">
        <v>418</v>
      </c>
      <c r="C1196" s="1" t="s">
        <v>1</v>
      </c>
      <c r="D1196">
        <v>2</v>
      </c>
      <c r="E1196" s="1" t="s">
        <v>75</v>
      </c>
      <c r="F1196">
        <v>2</v>
      </c>
      <c r="G1196" s="1" t="s">
        <v>377</v>
      </c>
      <c r="H1196" s="1" t="s">
        <v>29</v>
      </c>
      <c r="I1196">
        <v>1</v>
      </c>
      <c r="J1196" s="1" t="str">
        <f>+VLOOKUP(bloques1a3[[#This Row],[respuesta]],respuestas.emociones[],2,0)</f>
        <v>alegria</v>
      </c>
      <c r="K1196" s="1">
        <f>+VLOOKUP(bloques1a3[[#This Row],[niño]],BD.niños[[Código]:[edad]],5,0)</f>
        <v>10</v>
      </c>
      <c r="L1196" s="1">
        <f>+IF(bloques1a3[[#This Row],[correcta]]=bloques1a3[[#This Row],[respuesta]],1,0)</f>
        <v>1</v>
      </c>
      <c r="M1196" s="1">
        <f>+IF(bloques1a3[[#This Row],[Sexo]]="F",1,0)</f>
        <v>1</v>
      </c>
    </row>
    <row r="1197" spans="1:13" x14ac:dyDescent="0.55000000000000004">
      <c r="A1197">
        <v>38</v>
      </c>
      <c r="B1197" s="1" t="s">
        <v>418</v>
      </c>
      <c r="C1197" s="1" t="s">
        <v>1</v>
      </c>
      <c r="D1197">
        <v>2</v>
      </c>
      <c r="E1197" s="1" t="s">
        <v>78</v>
      </c>
      <c r="F1197">
        <v>2</v>
      </c>
      <c r="G1197" s="1" t="s">
        <v>375</v>
      </c>
      <c r="H1197" s="1" t="s">
        <v>28</v>
      </c>
      <c r="I1197">
        <v>1</v>
      </c>
      <c r="J1197" s="1" t="str">
        <f>+VLOOKUP(bloques1a3[[#This Row],[respuesta]],respuestas.emociones[],2,0)</f>
        <v>alegria</v>
      </c>
      <c r="K1197" s="1">
        <f>+VLOOKUP(bloques1a3[[#This Row],[niño]],BD.niños[[Código]:[edad]],5,0)</f>
        <v>6</v>
      </c>
      <c r="L1197" s="1">
        <f>+IF(bloques1a3[[#This Row],[correcta]]=bloques1a3[[#This Row],[respuesta]],1,0)</f>
        <v>1</v>
      </c>
      <c r="M1197" s="1">
        <f>+IF(bloques1a3[[#This Row],[Sexo]]="F",1,0)</f>
        <v>0</v>
      </c>
    </row>
    <row r="1198" spans="1:13" x14ac:dyDescent="0.55000000000000004">
      <c r="A1198">
        <v>38</v>
      </c>
      <c r="B1198" s="1" t="s">
        <v>418</v>
      </c>
      <c r="C1198" s="1" t="s">
        <v>1</v>
      </c>
      <c r="D1198">
        <v>2</v>
      </c>
      <c r="E1198" s="1" t="s">
        <v>82</v>
      </c>
      <c r="F1198">
        <v>7</v>
      </c>
      <c r="G1198" s="1" t="s">
        <v>375</v>
      </c>
      <c r="H1198" s="1" t="s">
        <v>29</v>
      </c>
      <c r="I1198">
        <v>1</v>
      </c>
      <c r="J1198" s="1" t="str">
        <f>+VLOOKUP(bloques1a3[[#This Row],[respuesta]],respuestas.emociones[],2,0)</f>
        <v>asco</v>
      </c>
      <c r="K1198" s="1">
        <f>+VLOOKUP(bloques1a3[[#This Row],[niño]],BD.niños[[Código]:[edad]],5,0)</f>
        <v>6</v>
      </c>
      <c r="L1198" s="1">
        <f>+IF(bloques1a3[[#This Row],[correcta]]=bloques1a3[[#This Row],[respuesta]],1,0)</f>
        <v>0</v>
      </c>
      <c r="M1198" s="1">
        <f>+IF(bloques1a3[[#This Row],[Sexo]]="F",1,0)</f>
        <v>1</v>
      </c>
    </row>
    <row r="1199" spans="1:13" x14ac:dyDescent="0.55000000000000004">
      <c r="A1199">
        <v>38</v>
      </c>
      <c r="B1199" s="1" t="s">
        <v>418</v>
      </c>
      <c r="C1199" s="1" t="s">
        <v>1</v>
      </c>
      <c r="D1199">
        <v>2</v>
      </c>
      <c r="E1199" s="1" t="s">
        <v>85</v>
      </c>
      <c r="F1199">
        <v>2</v>
      </c>
      <c r="G1199" s="1" t="s">
        <v>375</v>
      </c>
      <c r="H1199" s="1" t="s">
        <v>28</v>
      </c>
      <c r="I1199">
        <v>1</v>
      </c>
      <c r="J1199" s="1" t="str">
        <f>+VLOOKUP(bloques1a3[[#This Row],[respuesta]],respuestas.emociones[],2,0)</f>
        <v>alegria</v>
      </c>
      <c r="K1199" s="1">
        <f>+VLOOKUP(bloques1a3[[#This Row],[niño]],BD.niños[[Código]:[edad]],5,0)</f>
        <v>6</v>
      </c>
      <c r="L1199" s="1">
        <f>+IF(bloques1a3[[#This Row],[correcta]]=bloques1a3[[#This Row],[respuesta]],1,0)</f>
        <v>1</v>
      </c>
      <c r="M1199" s="1">
        <f>+IF(bloques1a3[[#This Row],[Sexo]]="F",1,0)</f>
        <v>0</v>
      </c>
    </row>
    <row r="1200" spans="1:13" x14ac:dyDescent="0.55000000000000004">
      <c r="A1200">
        <v>38</v>
      </c>
      <c r="B1200" s="1" t="s">
        <v>418</v>
      </c>
      <c r="C1200" s="1" t="s">
        <v>1</v>
      </c>
      <c r="D1200">
        <v>2</v>
      </c>
      <c r="E1200" s="1" t="s">
        <v>184</v>
      </c>
      <c r="F1200">
        <v>2</v>
      </c>
      <c r="G1200" s="1" t="s">
        <v>376</v>
      </c>
      <c r="H1200" s="1" t="s">
        <v>28</v>
      </c>
      <c r="I1200">
        <v>1</v>
      </c>
      <c r="J1200" s="1" t="str">
        <f>+VLOOKUP(bloques1a3[[#This Row],[respuesta]],respuestas.emociones[],2,0)</f>
        <v>alegria</v>
      </c>
      <c r="K1200" s="1">
        <f>+VLOOKUP(bloques1a3[[#This Row],[niño]],BD.niños[[Código]:[edad]],5,0)</f>
        <v>7</v>
      </c>
      <c r="L1200" s="1">
        <f>+IF(bloques1a3[[#This Row],[correcta]]=bloques1a3[[#This Row],[respuesta]],1,0)</f>
        <v>1</v>
      </c>
      <c r="M1200" s="1">
        <f>+IF(bloques1a3[[#This Row],[Sexo]]="F",1,0)</f>
        <v>0</v>
      </c>
    </row>
    <row r="1201" spans="1:13" x14ac:dyDescent="0.55000000000000004">
      <c r="A1201">
        <v>38</v>
      </c>
      <c r="B1201" s="1" t="s">
        <v>418</v>
      </c>
      <c r="C1201" s="1" t="s">
        <v>1</v>
      </c>
      <c r="D1201">
        <v>2</v>
      </c>
      <c r="E1201" s="1" t="s">
        <v>187</v>
      </c>
      <c r="F1201">
        <v>2</v>
      </c>
      <c r="G1201" s="1" t="s">
        <v>376</v>
      </c>
      <c r="H1201" s="1" t="s">
        <v>29</v>
      </c>
      <c r="I1201">
        <v>1</v>
      </c>
      <c r="J1201" s="1" t="str">
        <f>+VLOOKUP(bloques1a3[[#This Row],[respuesta]],respuestas.emociones[],2,0)</f>
        <v>alegria</v>
      </c>
      <c r="K1201" s="1">
        <f>+VLOOKUP(bloques1a3[[#This Row],[niño]],BD.niños[[Código]:[edad]],5,0)</f>
        <v>8</v>
      </c>
      <c r="L1201" s="1">
        <f>+IF(bloques1a3[[#This Row],[correcta]]=bloques1a3[[#This Row],[respuesta]],1,0)</f>
        <v>1</v>
      </c>
      <c r="M1201" s="1">
        <f>+IF(bloques1a3[[#This Row],[Sexo]]="F",1,0)</f>
        <v>1</v>
      </c>
    </row>
    <row r="1202" spans="1:13" x14ac:dyDescent="0.55000000000000004">
      <c r="A1202">
        <v>38</v>
      </c>
      <c r="B1202" s="1" t="s">
        <v>418</v>
      </c>
      <c r="C1202" s="1" t="s">
        <v>1</v>
      </c>
      <c r="D1202">
        <v>2</v>
      </c>
      <c r="E1202" s="1" t="s">
        <v>192</v>
      </c>
      <c r="F1202">
        <v>2</v>
      </c>
      <c r="G1202" s="1" t="s">
        <v>376</v>
      </c>
      <c r="H1202" s="1" t="s">
        <v>28</v>
      </c>
      <c r="I1202">
        <v>1</v>
      </c>
      <c r="J1202" s="1" t="str">
        <f>+VLOOKUP(bloques1a3[[#This Row],[respuesta]],respuestas.emociones[],2,0)</f>
        <v>alegria</v>
      </c>
      <c r="K1202" s="1">
        <f>+VLOOKUP(bloques1a3[[#This Row],[niño]],BD.niños[[Código]:[edad]],5,0)</f>
        <v>7</v>
      </c>
      <c r="L1202" s="1">
        <f>+IF(bloques1a3[[#This Row],[correcta]]=bloques1a3[[#This Row],[respuesta]],1,0)</f>
        <v>1</v>
      </c>
      <c r="M1202" s="1">
        <f>+IF(bloques1a3[[#This Row],[Sexo]]="F",1,0)</f>
        <v>0</v>
      </c>
    </row>
    <row r="1203" spans="1:13" x14ac:dyDescent="0.55000000000000004">
      <c r="A1203">
        <v>38</v>
      </c>
      <c r="B1203" s="1" t="s">
        <v>418</v>
      </c>
      <c r="C1203" s="1" t="s">
        <v>1</v>
      </c>
      <c r="D1203">
        <v>2</v>
      </c>
      <c r="E1203" s="1" t="s">
        <v>195</v>
      </c>
      <c r="F1203">
        <v>2</v>
      </c>
      <c r="G1203" s="1" t="s">
        <v>377</v>
      </c>
      <c r="H1203" s="1" t="s">
        <v>28</v>
      </c>
      <c r="I1203">
        <v>1</v>
      </c>
      <c r="J1203" s="1" t="str">
        <f>+VLOOKUP(bloques1a3[[#This Row],[respuesta]],respuestas.emociones[],2,0)</f>
        <v>alegria</v>
      </c>
      <c r="K1203" s="1">
        <f>+VLOOKUP(bloques1a3[[#This Row],[niño]],BD.niños[[Código]:[edad]],5,0)</f>
        <v>10</v>
      </c>
      <c r="L1203" s="1">
        <f>+IF(bloques1a3[[#This Row],[correcta]]=bloques1a3[[#This Row],[respuesta]],1,0)</f>
        <v>1</v>
      </c>
      <c r="M1203" s="1">
        <f>+IF(bloques1a3[[#This Row],[Sexo]]="F",1,0)</f>
        <v>0</v>
      </c>
    </row>
    <row r="1204" spans="1:13" x14ac:dyDescent="0.55000000000000004">
      <c r="A1204">
        <v>38</v>
      </c>
      <c r="B1204" s="1" t="s">
        <v>418</v>
      </c>
      <c r="C1204" s="1" t="s">
        <v>1</v>
      </c>
      <c r="D1204">
        <v>2</v>
      </c>
      <c r="E1204" s="1" t="s">
        <v>199</v>
      </c>
      <c r="F1204">
        <v>2</v>
      </c>
      <c r="G1204" s="1" t="s">
        <v>377</v>
      </c>
      <c r="H1204" s="1" t="s">
        <v>28</v>
      </c>
      <c r="I1204">
        <v>1</v>
      </c>
      <c r="J1204" s="1" t="str">
        <f>+VLOOKUP(bloques1a3[[#This Row],[respuesta]],respuestas.emociones[],2,0)</f>
        <v>alegria</v>
      </c>
      <c r="K1204" s="1">
        <f>+VLOOKUP(bloques1a3[[#This Row],[niño]],BD.niños[[Código]:[edad]],5,0)</f>
        <v>9</v>
      </c>
      <c r="L1204" s="1">
        <f>+IF(bloques1a3[[#This Row],[correcta]]=bloques1a3[[#This Row],[respuesta]],1,0)</f>
        <v>1</v>
      </c>
      <c r="M1204" s="1">
        <f>+IF(bloques1a3[[#This Row],[Sexo]]="F",1,0)</f>
        <v>0</v>
      </c>
    </row>
    <row r="1205" spans="1:13" x14ac:dyDescent="0.55000000000000004">
      <c r="A1205">
        <v>38</v>
      </c>
      <c r="B1205" s="1" t="s">
        <v>418</v>
      </c>
      <c r="C1205" s="1" t="s">
        <v>1</v>
      </c>
      <c r="D1205">
        <v>2</v>
      </c>
      <c r="E1205" s="1" t="s">
        <v>203</v>
      </c>
      <c r="F1205">
        <v>2</v>
      </c>
      <c r="G1205" s="1" t="s">
        <v>377</v>
      </c>
      <c r="H1205" s="1" t="s">
        <v>29</v>
      </c>
      <c r="I1205">
        <v>1</v>
      </c>
      <c r="J1205" s="1" t="str">
        <f>+VLOOKUP(bloques1a3[[#This Row],[respuesta]],respuestas.emociones[],2,0)</f>
        <v>alegria</v>
      </c>
      <c r="K1205" s="1">
        <f>+VLOOKUP(bloques1a3[[#This Row],[niño]],BD.niños[[Código]:[edad]],5,0)</f>
        <v>9</v>
      </c>
      <c r="L1205" s="1">
        <f>+IF(bloques1a3[[#This Row],[correcta]]=bloques1a3[[#This Row],[respuesta]],1,0)</f>
        <v>1</v>
      </c>
      <c r="M1205" s="1">
        <f>+IF(bloques1a3[[#This Row],[Sexo]]="F",1,0)</f>
        <v>1</v>
      </c>
    </row>
    <row r="1206" spans="1:13" x14ac:dyDescent="0.55000000000000004">
      <c r="A1206">
        <v>38</v>
      </c>
      <c r="B1206" s="1" t="s">
        <v>418</v>
      </c>
      <c r="C1206" s="1" t="s">
        <v>1</v>
      </c>
      <c r="D1206">
        <v>2</v>
      </c>
      <c r="E1206" s="1" t="s">
        <v>206</v>
      </c>
      <c r="F1206">
        <v>2</v>
      </c>
      <c r="G1206" s="1" t="s">
        <v>377</v>
      </c>
      <c r="H1206" s="1" t="s">
        <v>29</v>
      </c>
      <c r="I1206">
        <v>1</v>
      </c>
      <c r="J1206" s="1" t="str">
        <f>+VLOOKUP(bloques1a3[[#This Row],[respuesta]],respuestas.emociones[],2,0)</f>
        <v>alegria</v>
      </c>
      <c r="K1206" s="1">
        <f>+VLOOKUP(bloques1a3[[#This Row],[niño]],BD.niños[[Código]:[edad]],5,0)</f>
        <v>10</v>
      </c>
      <c r="L1206" s="1">
        <f>+IF(bloques1a3[[#This Row],[correcta]]=bloques1a3[[#This Row],[respuesta]],1,0)</f>
        <v>1</v>
      </c>
      <c r="M1206" s="1">
        <f>+IF(bloques1a3[[#This Row],[Sexo]]="F",1,0)</f>
        <v>1</v>
      </c>
    </row>
    <row r="1207" spans="1:13" x14ac:dyDescent="0.55000000000000004">
      <c r="A1207">
        <v>38</v>
      </c>
      <c r="B1207" s="1" t="s">
        <v>418</v>
      </c>
      <c r="C1207" s="1" t="s">
        <v>1</v>
      </c>
      <c r="D1207">
        <v>2</v>
      </c>
      <c r="E1207" s="1" t="s">
        <v>210</v>
      </c>
      <c r="F1207">
        <v>2</v>
      </c>
      <c r="G1207" s="1" t="s">
        <v>376</v>
      </c>
      <c r="H1207" s="1" t="s">
        <v>28</v>
      </c>
      <c r="I1207">
        <v>1</v>
      </c>
      <c r="J1207" s="1" t="str">
        <f>+VLOOKUP(bloques1a3[[#This Row],[respuesta]],respuestas.emociones[],2,0)</f>
        <v>alegria</v>
      </c>
      <c r="K1207" s="1">
        <f>+VLOOKUP(bloques1a3[[#This Row],[niño]],BD.niños[[Código]:[edad]],5,0)</f>
        <v>7</v>
      </c>
      <c r="L1207" s="1">
        <f>+IF(bloques1a3[[#This Row],[correcta]]=bloques1a3[[#This Row],[respuesta]],1,0)</f>
        <v>1</v>
      </c>
      <c r="M1207" s="1">
        <f>+IF(bloques1a3[[#This Row],[Sexo]]="F",1,0)</f>
        <v>0</v>
      </c>
    </row>
    <row r="1208" spans="1:13" x14ac:dyDescent="0.55000000000000004">
      <c r="A1208">
        <v>38</v>
      </c>
      <c r="B1208" s="1" t="s">
        <v>418</v>
      </c>
      <c r="C1208" s="1" t="s">
        <v>1</v>
      </c>
      <c r="D1208">
        <v>2</v>
      </c>
      <c r="E1208" s="1" t="s">
        <v>274</v>
      </c>
      <c r="F1208">
        <v>2</v>
      </c>
      <c r="G1208" s="1" t="s">
        <v>375</v>
      </c>
      <c r="H1208" s="1" t="s">
        <v>28</v>
      </c>
      <c r="I1208">
        <v>1</v>
      </c>
      <c r="J1208" s="1" t="str">
        <f>+VLOOKUP(bloques1a3[[#This Row],[respuesta]],respuestas.emociones[],2,0)</f>
        <v>alegria</v>
      </c>
      <c r="K1208" s="1">
        <f>+VLOOKUP(bloques1a3[[#This Row],[niño]],BD.niños[[Código]:[edad]],5,0)</f>
        <v>6</v>
      </c>
      <c r="L1208" s="1">
        <f>+IF(bloques1a3[[#This Row],[correcta]]=bloques1a3[[#This Row],[respuesta]],1,0)</f>
        <v>1</v>
      </c>
      <c r="M1208" s="1">
        <f>+IF(bloques1a3[[#This Row],[Sexo]]="F",1,0)</f>
        <v>0</v>
      </c>
    </row>
    <row r="1209" spans="1:13" x14ac:dyDescent="0.55000000000000004">
      <c r="A1209">
        <v>38</v>
      </c>
      <c r="B1209" s="1" t="s">
        <v>418</v>
      </c>
      <c r="C1209" s="1" t="s">
        <v>1</v>
      </c>
      <c r="D1209">
        <v>2</v>
      </c>
      <c r="E1209" s="1" t="s">
        <v>276</v>
      </c>
      <c r="F1209">
        <v>2</v>
      </c>
      <c r="G1209" s="1" t="s">
        <v>375</v>
      </c>
      <c r="H1209" s="1" t="s">
        <v>28</v>
      </c>
      <c r="I1209">
        <v>1</v>
      </c>
      <c r="J1209" s="1" t="str">
        <f>+VLOOKUP(bloques1a3[[#This Row],[respuesta]],respuestas.emociones[],2,0)</f>
        <v>alegria</v>
      </c>
      <c r="K1209" s="1">
        <f>+VLOOKUP(bloques1a3[[#This Row],[niño]],BD.niños[[Código]:[edad]],5,0)</f>
        <v>6</v>
      </c>
      <c r="L1209" s="1">
        <f>+IF(bloques1a3[[#This Row],[correcta]]=bloques1a3[[#This Row],[respuesta]],1,0)</f>
        <v>1</v>
      </c>
      <c r="M1209" s="1">
        <f>+IF(bloques1a3[[#This Row],[Sexo]]="F",1,0)</f>
        <v>0</v>
      </c>
    </row>
    <row r="1210" spans="1:13" x14ac:dyDescent="0.55000000000000004">
      <c r="A1210">
        <v>38</v>
      </c>
      <c r="B1210" s="1" t="s">
        <v>418</v>
      </c>
      <c r="C1210" s="1" t="s">
        <v>1</v>
      </c>
      <c r="D1210">
        <v>2</v>
      </c>
      <c r="E1210" s="1" t="s">
        <v>279</v>
      </c>
      <c r="F1210">
        <v>2</v>
      </c>
      <c r="G1210" s="1" t="s">
        <v>376</v>
      </c>
      <c r="H1210" s="1" t="s">
        <v>29</v>
      </c>
      <c r="I1210">
        <v>1</v>
      </c>
      <c r="J1210" s="1" t="str">
        <f>+VLOOKUP(bloques1a3[[#This Row],[respuesta]],respuestas.emociones[],2,0)</f>
        <v>alegria</v>
      </c>
      <c r="K1210" s="1">
        <f>+VLOOKUP(bloques1a3[[#This Row],[niño]],BD.niños[[Código]:[edad]],5,0)</f>
        <v>7</v>
      </c>
      <c r="L1210" s="1">
        <f>+IF(bloques1a3[[#This Row],[correcta]]=bloques1a3[[#This Row],[respuesta]],1,0)</f>
        <v>1</v>
      </c>
      <c r="M1210" s="1">
        <f>+IF(bloques1a3[[#This Row],[Sexo]]="F",1,0)</f>
        <v>1</v>
      </c>
    </row>
    <row r="1211" spans="1:13" x14ac:dyDescent="0.55000000000000004">
      <c r="A1211">
        <v>38</v>
      </c>
      <c r="B1211" s="1" t="s">
        <v>418</v>
      </c>
      <c r="C1211" s="1" t="s">
        <v>1</v>
      </c>
      <c r="D1211">
        <v>2</v>
      </c>
      <c r="E1211" s="1" t="s">
        <v>282</v>
      </c>
      <c r="F1211">
        <v>2</v>
      </c>
      <c r="G1211" s="1" t="s">
        <v>375</v>
      </c>
      <c r="H1211" s="1" t="s">
        <v>29</v>
      </c>
      <c r="I1211">
        <v>1</v>
      </c>
      <c r="J1211" s="1" t="str">
        <f>+VLOOKUP(bloques1a3[[#This Row],[respuesta]],respuestas.emociones[],2,0)</f>
        <v>alegria</v>
      </c>
      <c r="K1211" s="1">
        <f>+VLOOKUP(bloques1a3[[#This Row],[niño]],BD.niños[[Código]:[edad]],5,0)</f>
        <v>5</v>
      </c>
      <c r="L1211" s="1">
        <f>+IF(bloques1a3[[#This Row],[correcta]]=bloques1a3[[#This Row],[respuesta]],1,0)</f>
        <v>1</v>
      </c>
      <c r="M1211" s="1">
        <f>+IF(bloques1a3[[#This Row],[Sexo]]="F",1,0)</f>
        <v>1</v>
      </c>
    </row>
    <row r="1212" spans="1:13" x14ac:dyDescent="0.55000000000000004">
      <c r="A1212">
        <v>38</v>
      </c>
      <c r="B1212" s="1" t="s">
        <v>418</v>
      </c>
      <c r="C1212" s="1" t="s">
        <v>1</v>
      </c>
      <c r="D1212">
        <v>2</v>
      </c>
      <c r="E1212" s="1" t="s">
        <v>352</v>
      </c>
      <c r="F1212">
        <v>2</v>
      </c>
      <c r="G1212" s="1" t="s">
        <v>376</v>
      </c>
      <c r="H1212" s="1" t="s">
        <v>29</v>
      </c>
      <c r="I1212">
        <v>1</v>
      </c>
      <c r="J1212" s="1" t="str">
        <f>+VLOOKUP(bloques1a3[[#This Row],[respuesta]],respuestas.emociones[],2,0)</f>
        <v>alegria</v>
      </c>
      <c r="K1212" s="1">
        <f>+VLOOKUP(bloques1a3[[#This Row],[niño]],BD.niños[[Código]:[edad]],5,0)</f>
        <v>8</v>
      </c>
      <c r="L1212" s="1">
        <f>+IF(bloques1a3[[#This Row],[correcta]]=bloques1a3[[#This Row],[respuesta]],1,0)</f>
        <v>1</v>
      </c>
      <c r="M1212" s="1">
        <f>+IF(bloques1a3[[#This Row],[Sexo]]="F",1,0)</f>
        <v>1</v>
      </c>
    </row>
    <row r="1213" spans="1:13" x14ac:dyDescent="0.55000000000000004">
      <c r="A1213">
        <v>38</v>
      </c>
      <c r="B1213" s="1" t="s">
        <v>418</v>
      </c>
      <c r="C1213" s="1" t="s">
        <v>1</v>
      </c>
      <c r="D1213">
        <v>2</v>
      </c>
      <c r="E1213" s="1" t="s">
        <v>357</v>
      </c>
      <c r="F1213">
        <v>2</v>
      </c>
      <c r="G1213" s="1" t="s">
        <v>376</v>
      </c>
      <c r="H1213" s="1" t="s">
        <v>28</v>
      </c>
      <c r="I1213">
        <v>1</v>
      </c>
      <c r="J1213" s="1" t="str">
        <f>+VLOOKUP(bloques1a3[[#This Row],[respuesta]],respuestas.emociones[],2,0)</f>
        <v>alegria</v>
      </c>
      <c r="K1213" s="1">
        <f>+VLOOKUP(bloques1a3[[#This Row],[niño]],BD.niños[[Código]:[edad]],5,0)</f>
        <v>7</v>
      </c>
      <c r="L1213" s="1">
        <f>+IF(bloques1a3[[#This Row],[correcta]]=bloques1a3[[#This Row],[respuesta]],1,0)</f>
        <v>1</v>
      </c>
      <c r="M1213" s="1">
        <f>+IF(bloques1a3[[#This Row],[Sexo]]="F",1,0)</f>
        <v>0</v>
      </c>
    </row>
    <row r="1214" spans="1:13" x14ac:dyDescent="0.55000000000000004">
      <c r="A1214">
        <v>38</v>
      </c>
      <c r="B1214" s="1" t="s">
        <v>418</v>
      </c>
      <c r="C1214" s="1" t="s">
        <v>1</v>
      </c>
      <c r="D1214">
        <v>2</v>
      </c>
      <c r="E1214" s="1" t="s">
        <v>360</v>
      </c>
      <c r="F1214">
        <v>2</v>
      </c>
      <c r="G1214" s="1" t="s">
        <v>377</v>
      </c>
      <c r="H1214" s="1" t="s">
        <v>28</v>
      </c>
      <c r="I1214">
        <v>1</v>
      </c>
      <c r="J1214" s="1" t="str">
        <f>+VLOOKUP(bloques1a3[[#This Row],[respuesta]],respuestas.emociones[],2,0)</f>
        <v>alegria</v>
      </c>
      <c r="K1214" s="1">
        <f>+VLOOKUP(bloques1a3[[#This Row],[niño]],BD.niños[[Código]:[edad]],5,0)</f>
        <v>9</v>
      </c>
      <c r="L1214" s="1">
        <f>+IF(bloques1a3[[#This Row],[correcta]]=bloques1a3[[#This Row],[respuesta]],1,0)</f>
        <v>1</v>
      </c>
      <c r="M1214" s="1">
        <f>+IF(bloques1a3[[#This Row],[Sexo]]="F",1,0)</f>
        <v>0</v>
      </c>
    </row>
    <row r="1215" spans="1:13" x14ac:dyDescent="0.55000000000000004">
      <c r="A1215">
        <v>38</v>
      </c>
      <c r="B1215" s="1" t="s">
        <v>418</v>
      </c>
      <c r="C1215" s="1" t="s">
        <v>1</v>
      </c>
      <c r="D1215">
        <v>2</v>
      </c>
      <c r="E1215" s="1" t="s">
        <v>364</v>
      </c>
      <c r="F1215">
        <v>2</v>
      </c>
      <c r="G1215" s="1" t="s">
        <v>377</v>
      </c>
      <c r="H1215" s="1" t="s">
        <v>28</v>
      </c>
      <c r="I1215">
        <v>1</v>
      </c>
      <c r="J1215" s="1" t="str">
        <f>+VLOOKUP(bloques1a3[[#This Row],[respuesta]],respuestas.emociones[],2,0)</f>
        <v>alegria</v>
      </c>
      <c r="K1215" s="1">
        <f>+VLOOKUP(bloques1a3[[#This Row],[niño]],BD.niños[[Código]:[edad]],5,0)</f>
        <v>10</v>
      </c>
      <c r="L1215" s="1">
        <f>+IF(bloques1a3[[#This Row],[correcta]]=bloques1a3[[#This Row],[respuesta]],1,0)</f>
        <v>1</v>
      </c>
      <c r="M1215" s="1">
        <f>+IF(bloques1a3[[#This Row],[Sexo]]="F",1,0)</f>
        <v>0</v>
      </c>
    </row>
    <row r="1216" spans="1:13" x14ac:dyDescent="0.55000000000000004">
      <c r="A1216">
        <v>38</v>
      </c>
      <c r="B1216" s="1" t="s">
        <v>418</v>
      </c>
      <c r="C1216" s="1" t="s">
        <v>1</v>
      </c>
      <c r="D1216">
        <v>2</v>
      </c>
      <c r="E1216" s="1" t="s">
        <v>368</v>
      </c>
      <c r="F1216">
        <v>2</v>
      </c>
      <c r="G1216" s="1" t="s">
        <v>377</v>
      </c>
      <c r="H1216" s="1" t="s">
        <v>28</v>
      </c>
      <c r="I1216">
        <v>1</v>
      </c>
      <c r="J1216" s="1" t="str">
        <f>+VLOOKUP(bloques1a3[[#This Row],[respuesta]],respuestas.emociones[],2,0)</f>
        <v>alegria</v>
      </c>
      <c r="K1216" s="1">
        <f>+VLOOKUP(bloques1a3[[#This Row],[niño]],BD.niños[[Código]:[edad]],5,0)</f>
        <v>11</v>
      </c>
      <c r="L1216" s="1">
        <f>+IF(bloques1a3[[#This Row],[correcta]]=bloques1a3[[#This Row],[respuesta]],1,0)</f>
        <v>1</v>
      </c>
      <c r="M1216" s="1">
        <f>+IF(bloques1a3[[#This Row],[Sexo]]="F",1,0)</f>
        <v>0</v>
      </c>
    </row>
    <row r="1217" spans="1:13" x14ac:dyDescent="0.55000000000000004">
      <c r="A1217">
        <v>38</v>
      </c>
      <c r="B1217" s="1" t="s">
        <v>418</v>
      </c>
      <c r="C1217" s="1" t="s">
        <v>1</v>
      </c>
      <c r="D1217">
        <v>2</v>
      </c>
      <c r="E1217" s="1" t="s">
        <v>371</v>
      </c>
      <c r="F1217">
        <v>2</v>
      </c>
      <c r="G1217" s="1" t="s">
        <v>377</v>
      </c>
      <c r="H1217" s="1" t="s">
        <v>29</v>
      </c>
      <c r="I1217">
        <v>1</v>
      </c>
      <c r="J1217" s="1" t="str">
        <f>+VLOOKUP(bloques1a3[[#This Row],[respuesta]],respuestas.emociones[],2,0)</f>
        <v>alegria</v>
      </c>
      <c r="K1217" s="1">
        <f>+VLOOKUP(bloques1a3[[#This Row],[niño]],BD.niños[[Código]:[edad]],5,0)</f>
        <v>9</v>
      </c>
      <c r="L1217" s="1">
        <f>+IF(bloques1a3[[#This Row],[correcta]]=bloques1a3[[#This Row],[respuesta]],1,0)</f>
        <v>1</v>
      </c>
      <c r="M1217" s="1">
        <f>+IF(bloques1a3[[#This Row],[Sexo]]="F",1,0)</f>
        <v>1</v>
      </c>
    </row>
    <row r="1218" spans="1:13" x14ac:dyDescent="0.55000000000000004">
      <c r="A1218">
        <v>39</v>
      </c>
      <c r="B1218" s="1" t="s">
        <v>419</v>
      </c>
      <c r="C1218" s="1" t="s">
        <v>1</v>
      </c>
      <c r="D1218">
        <v>2</v>
      </c>
      <c r="E1218" s="1" t="s">
        <v>36</v>
      </c>
      <c r="F1218">
        <v>2</v>
      </c>
      <c r="G1218" s="1" t="s">
        <v>375</v>
      </c>
      <c r="H1218" s="1" t="s">
        <v>28</v>
      </c>
      <c r="I1218">
        <v>1</v>
      </c>
      <c r="J1218" s="1" t="str">
        <f>+VLOOKUP(bloques1a3[[#This Row],[respuesta]],respuestas.emociones[],2,0)</f>
        <v>alegria</v>
      </c>
      <c r="K1218" s="1">
        <f>+VLOOKUP(bloques1a3[[#This Row],[niño]],BD.niños[[Código]:[edad]],5,0)</f>
        <v>5</v>
      </c>
      <c r="L1218" s="1">
        <f>+IF(bloques1a3[[#This Row],[correcta]]=bloques1a3[[#This Row],[respuesta]],1,0)</f>
        <v>1</v>
      </c>
      <c r="M1218" s="1">
        <f>+IF(bloques1a3[[#This Row],[Sexo]]="F",1,0)</f>
        <v>0</v>
      </c>
    </row>
    <row r="1219" spans="1:13" x14ac:dyDescent="0.55000000000000004">
      <c r="A1219">
        <v>39</v>
      </c>
      <c r="B1219" s="1" t="s">
        <v>419</v>
      </c>
      <c r="C1219" s="1" t="s">
        <v>1</v>
      </c>
      <c r="D1219">
        <v>2</v>
      </c>
      <c r="E1219" s="1" t="s">
        <v>40</v>
      </c>
      <c r="F1219">
        <v>1</v>
      </c>
      <c r="G1219" s="1" t="s">
        <v>376</v>
      </c>
      <c r="H1219" s="1" t="s">
        <v>28</v>
      </c>
      <c r="I1219">
        <v>1</v>
      </c>
      <c r="J1219" s="1" t="str">
        <f>+VLOOKUP(bloques1a3[[#This Row],[respuesta]],respuestas.emociones[],2,0)</f>
        <v>neutra</v>
      </c>
      <c r="K1219" s="1">
        <f>+VLOOKUP(bloques1a3[[#This Row],[niño]],BD.niños[[Código]:[edad]],5,0)</f>
        <v>7</v>
      </c>
      <c r="L1219" s="1">
        <f>+IF(bloques1a3[[#This Row],[correcta]]=bloques1a3[[#This Row],[respuesta]],1,0)</f>
        <v>0</v>
      </c>
      <c r="M1219" s="1">
        <f>+IF(bloques1a3[[#This Row],[Sexo]]="F",1,0)</f>
        <v>0</v>
      </c>
    </row>
    <row r="1220" spans="1:13" x14ac:dyDescent="0.55000000000000004">
      <c r="A1220">
        <v>39</v>
      </c>
      <c r="B1220" s="1" t="s">
        <v>419</v>
      </c>
      <c r="C1220" s="1" t="s">
        <v>1</v>
      </c>
      <c r="D1220">
        <v>2</v>
      </c>
      <c r="E1220" s="1" t="s">
        <v>44</v>
      </c>
      <c r="F1220">
        <v>2</v>
      </c>
      <c r="G1220" s="1" t="s">
        <v>376</v>
      </c>
      <c r="H1220" s="1" t="s">
        <v>29</v>
      </c>
      <c r="I1220">
        <v>1</v>
      </c>
      <c r="J1220" s="1" t="str">
        <f>+VLOOKUP(bloques1a3[[#This Row],[respuesta]],respuestas.emociones[],2,0)</f>
        <v>alegria</v>
      </c>
      <c r="K1220" s="1">
        <f>+VLOOKUP(bloques1a3[[#This Row],[niño]],BD.niños[[Código]:[edad]],5,0)</f>
        <v>7</v>
      </c>
      <c r="L1220" s="1">
        <f>+IF(bloques1a3[[#This Row],[correcta]]=bloques1a3[[#This Row],[respuesta]],1,0)</f>
        <v>1</v>
      </c>
      <c r="M1220" s="1">
        <f>+IF(bloques1a3[[#This Row],[Sexo]]="F",1,0)</f>
        <v>1</v>
      </c>
    </row>
    <row r="1221" spans="1:13" x14ac:dyDescent="0.55000000000000004">
      <c r="A1221">
        <v>39</v>
      </c>
      <c r="B1221" s="1" t="s">
        <v>419</v>
      </c>
      <c r="C1221" s="1" t="s">
        <v>1</v>
      </c>
      <c r="D1221">
        <v>2</v>
      </c>
      <c r="E1221" s="1" t="s">
        <v>48</v>
      </c>
      <c r="F1221">
        <v>2</v>
      </c>
      <c r="G1221" s="1" t="s">
        <v>376</v>
      </c>
      <c r="H1221" s="1" t="s">
        <v>29</v>
      </c>
      <c r="I1221">
        <v>1</v>
      </c>
      <c r="J1221" s="1" t="str">
        <f>+VLOOKUP(bloques1a3[[#This Row],[respuesta]],respuestas.emociones[],2,0)</f>
        <v>alegria</v>
      </c>
      <c r="K1221" s="1">
        <f>+VLOOKUP(bloques1a3[[#This Row],[niño]],BD.niños[[Código]:[edad]],5,0)</f>
        <v>7</v>
      </c>
      <c r="L1221" s="1">
        <f>+IF(bloques1a3[[#This Row],[correcta]]=bloques1a3[[#This Row],[respuesta]],1,0)</f>
        <v>1</v>
      </c>
      <c r="M1221" s="1">
        <f>+IF(bloques1a3[[#This Row],[Sexo]]="F",1,0)</f>
        <v>1</v>
      </c>
    </row>
    <row r="1222" spans="1:13" x14ac:dyDescent="0.55000000000000004">
      <c r="A1222">
        <v>39</v>
      </c>
      <c r="B1222" s="1" t="s">
        <v>419</v>
      </c>
      <c r="C1222" s="1" t="s">
        <v>1</v>
      </c>
      <c r="D1222">
        <v>2</v>
      </c>
      <c r="E1222" s="1" t="s">
        <v>52</v>
      </c>
      <c r="F1222">
        <v>2</v>
      </c>
      <c r="G1222" s="1" t="s">
        <v>376</v>
      </c>
      <c r="H1222" s="1" t="s">
        <v>29</v>
      </c>
      <c r="I1222">
        <v>1</v>
      </c>
      <c r="J1222" s="1" t="str">
        <f>+VLOOKUP(bloques1a3[[#This Row],[respuesta]],respuestas.emociones[],2,0)</f>
        <v>alegria</v>
      </c>
      <c r="K1222" s="1">
        <f>+VLOOKUP(bloques1a3[[#This Row],[niño]],BD.niños[[Código]:[edad]],5,0)</f>
        <v>7</v>
      </c>
      <c r="L1222" s="1">
        <f>+IF(bloques1a3[[#This Row],[correcta]]=bloques1a3[[#This Row],[respuesta]],1,0)</f>
        <v>1</v>
      </c>
      <c r="M1222" s="1">
        <f>+IF(bloques1a3[[#This Row],[Sexo]]="F",1,0)</f>
        <v>1</v>
      </c>
    </row>
    <row r="1223" spans="1:13" x14ac:dyDescent="0.55000000000000004">
      <c r="A1223">
        <v>39</v>
      </c>
      <c r="B1223" s="1" t="s">
        <v>419</v>
      </c>
      <c r="C1223" s="1" t="s">
        <v>1</v>
      </c>
      <c r="D1223">
        <v>2</v>
      </c>
      <c r="E1223" s="1" t="s">
        <v>56</v>
      </c>
      <c r="F1223">
        <v>2</v>
      </c>
      <c r="G1223" s="1" t="s">
        <v>376</v>
      </c>
      <c r="H1223" s="1" t="s">
        <v>29</v>
      </c>
      <c r="I1223">
        <v>1</v>
      </c>
      <c r="J1223" s="1" t="str">
        <f>+VLOOKUP(bloques1a3[[#This Row],[respuesta]],respuestas.emociones[],2,0)</f>
        <v>alegria</v>
      </c>
      <c r="K1223" s="1">
        <f>+VLOOKUP(bloques1a3[[#This Row],[niño]],BD.niños[[Código]:[edad]],5,0)</f>
        <v>8</v>
      </c>
      <c r="L1223" s="1">
        <f>+IF(bloques1a3[[#This Row],[correcta]]=bloques1a3[[#This Row],[respuesta]],1,0)</f>
        <v>1</v>
      </c>
      <c r="M1223" s="1">
        <f>+IF(bloques1a3[[#This Row],[Sexo]]="F",1,0)</f>
        <v>1</v>
      </c>
    </row>
    <row r="1224" spans="1:13" x14ac:dyDescent="0.55000000000000004">
      <c r="A1224">
        <v>39</v>
      </c>
      <c r="B1224" s="1" t="s">
        <v>419</v>
      </c>
      <c r="C1224" s="1" t="s">
        <v>1</v>
      </c>
      <c r="D1224">
        <v>2</v>
      </c>
      <c r="E1224" s="1" t="s">
        <v>60</v>
      </c>
      <c r="F1224">
        <v>2</v>
      </c>
      <c r="G1224" s="1" t="s">
        <v>377</v>
      </c>
      <c r="H1224" s="1" t="s">
        <v>28</v>
      </c>
      <c r="I1224">
        <v>1</v>
      </c>
      <c r="J1224" s="1" t="str">
        <f>+VLOOKUP(bloques1a3[[#This Row],[respuesta]],respuestas.emociones[],2,0)</f>
        <v>alegria</v>
      </c>
      <c r="K1224" s="1">
        <f>+VLOOKUP(bloques1a3[[#This Row],[niño]],BD.niños[[Código]:[edad]],5,0)</f>
        <v>10</v>
      </c>
      <c r="L1224" s="1">
        <f>+IF(bloques1a3[[#This Row],[correcta]]=bloques1a3[[#This Row],[respuesta]],1,0)</f>
        <v>1</v>
      </c>
      <c r="M1224" s="1">
        <f>+IF(bloques1a3[[#This Row],[Sexo]]="F",1,0)</f>
        <v>0</v>
      </c>
    </row>
    <row r="1225" spans="1:13" x14ac:dyDescent="0.55000000000000004">
      <c r="A1225">
        <v>39</v>
      </c>
      <c r="B1225" s="1" t="s">
        <v>419</v>
      </c>
      <c r="C1225" s="1" t="s">
        <v>1</v>
      </c>
      <c r="D1225">
        <v>2</v>
      </c>
      <c r="E1225" s="1" t="s">
        <v>64</v>
      </c>
      <c r="F1225">
        <v>2</v>
      </c>
      <c r="G1225" s="1" t="s">
        <v>377</v>
      </c>
      <c r="H1225" s="1" t="s">
        <v>29</v>
      </c>
      <c r="I1225">
        <v>1</v>
      </c>
      <c r="J1225" s="1" t="str">
        <f>+VLOOKUP(bloques1a3[[#This Row],[respuesta]],respuestas.emociones[],2,0)</f>
        <v>alegria</v>
      </c>
      <c r="K1225" s="1">
        <f>+VLOOKUP(bloques1a3[[#This Row],[niño]],BD.niños[[Código]:[edad]],5,0)</f>
        <v>9</v>
      </c>
      <c r="L1225" s="1">
        <f>+IF(bloques1a3[[#This Row],[correcta]]=bloques1a3[[#This Row],[respuesta]],1,0)</f>
        <v>1</v>
      </c>
      <c r="M1225" s="1">
        <f>+IF(bloques1a3[[#This Row],[Sexo]]="F",1,0)</f>
        <v>1</v>
      </c>
    </row>
    <row r="1226" spans="1:13" x14ac:dyDescent="0.55000000000000004">
      <c r="A1226">
        <v>39</v>
      </c>
      <c r="B1226" s="1" t="s">
        <v>419</v>
      </c>
      <c r="C1226" s="1" t="s">
        <v>1</v>
      </c>
      <c r="D1226">
        <v>2</v>
      </c>
      <c r="E1226" s="1" t="s">
        <v>68</v>
      </c>
      <c r="F1226">
        <v>2</v>
      </c>
      <c r="G1226" s="1" t="s">
        <v>377</v>
      </c>
      <c r="H1226" s="1" t="s">
        <v>28</v>
      </c>
      <c r="I1226">
        <v>1</v>
      </c>
      <c r="J1226" s="1" t="str">
        <f>+VLOOKUP(bloques1a3[[#This Row],[respuesta]],respuestas.emociones[],2,0)</f>
        <v>alegria</v>
      </c>
      <c r="K1226" s="1">
        <f>+VLOOKUP(bloques1a3[[#This Row],[niño]],BD.niños[[Código]:[edad]],5,0)</f>
        <v>10</v>
      </c>
      <c r="L1226" s="1">
        <f>+IF(bloques1a3[[#This Row],[correcta]]=bloques1a3[[#This Row],[respuesta]],1,0)</f>
        <v>1</v>
      </c>
      <c r="M1226" s="1">
        <f>+IF(bloques1a3[[#This Row],[Sexo]]="F",1,0)</f>
        <v>0</v>
      </c>
    </row>
    <row r="1227" spans="1:13" x14ac:dyDescent="0.55000000000000004">
      <c r="A1227">
        <v>39</v>
      </c>
      <c r="B1227" s="1" t="s">
        <v>419</v>
      </c>
      <c r="C1227" s="1" t="s">
        <v>1</v>
      </c>
      <c r="D1227">
        <v>2</v>
      </c>
      <c r="E1227" s="1" t="s">
        <v>72</v>
      </c>
      <c r="F1227">
        <v>2</v>
      </c>
      <c r="G1227" s="1" t="s">
        <v>377</v>
      </c>
      <c r="H1227" s="1" t="s">
        <v>29</v>
      </c>
      <c r="I1227">
        <v>1</v>
      </c>
      <c r="J1227" s="1" t="str">
        <f>+VLOOKUP(bloques1a3[[#This Row],[respuesta]],respuestas.emociones[],2,0)</f>
        <v>alegria</v>
      </c>
      <c r="K1227" s="1">
        <f>+VLOOKUP(bloques1a3[[#This Row],[niño]],BD.niños[[Código]:[edad]],5,0)</f>
        <v>9</v>
      </c>
      <c r="L1227" s="1">
        <f>+IF(bloques1a3[[#This Row],[correcta]]=bloques1a3[[#This Row],[respuesta]],1,0)</f>
        <v>1</v>
      </c>
      <c r="M1227" s="1">
        <f>+IF(bloques1a3[[#This Row],[Sexo]]="F",1,0)</f>
        <v>1</v>
      </c>
    </row>
    <row r="1228" spans="1:13" x14ac:dyDescent="0.55000000000000004">
      <c r="A1228">
        <v>39</v>
      </c>
      <c r="B1228" s="1" t="s">
        <v>419</v>
      </c>
      <c r="C1228" s="1" t="s">
        <v>1</v>
      </c>
      <c r="D1228">
        <v>2</v>
      </c>
      <c r="E1228" s="1" t="s">
        <v>75</v>
      </c>
      <c r="F1228">
        <v>1</v>
      </c>
      <c r="G1228" s="1" t="s">
        <v>377</v>
      </c>
      <c r="H1228" s="1" t="s">
        <v>29</v>
      </c>
      <c r="I1228">
        <v>1</v>
      </c>
      <c r="J1228" s="1" t="str">
        <f>+VLOOKUP(bloques1a3[[#This Row],[respuesta]],respuestas.emociones[],2,0)</f>
        <v>neutra</v>
      </c>
      <c r="K1228" s="1">
        <f>+VLOOKUP(bloques1a3[[#This Row],[niño]],BD.niños[[Código]:[edad]],5,0)</f>
        <v>10</v>
      </c>
      <c r="L1228" s="1">
        <f>+IF(bloques1a3[[#This Row],[correcta]]=bloques1a3[[#This Row],[respuesta]],1,0)</f>
        <v>0</v>
      </c>
      <c r="M1228" s="1">
        <f>+IF(bloques1a3[[#This Row],[Sexo]]="F",1,0)</f>
        <v>1</v>
      </c>
    </row>
    <row r="1229" spans="1:13" x14ac:dyDescent="0.55000000000000004">
      <c r="A1229">
        <v>39</v>
      </c>
      <c r="B1229" s="1" t="s">
        <v>419</v>
      </c>
      <c r="C1229" s="1" t="s">
        <v>1</v>
      </c>
      <c r="D1229">
        <v>2</v>
      </c>
      <c r="E1229" s="1" t="s">
        <v>78</v>
      </c>
      <c r="F1229">
        <v>2</v>
      </c>
      <c r="G1229" s="1" t="s">
        <v>375</v>
      </c>
      <c r="H1229" s="1" t="s">
        <v>28</v>
      </c>
      <c r="I1229">
        <v>1</v>
      </c>
      <c r="J1229" s="1" t="str">
        <f>+VLOOKUP(bloques1a3[[#This Row],[respuesta]],respuestas.emociones[],2,0)</f>
        <v>alegria</v>
      </c>
      <c r="K1229" s="1">
        <f>+VLOOKUP(bloques1a3[[#This Row],[niño]],BD.niños[[Código]:[edad]],5,0)</f>
        <v>6</v>
      </c>
      <c r="L1229" s="1">
        <f>+IF(bloques1a3[[#This Row],[correcta]]=bloques1a3[[#This Row],[respuesta]],1,0)</f>
        <v>1</v>
      </c>
      <c r="M1229" s="1">
        <f>+IF(bloques1a3[[#This Row],[Sexo]]="F",1,0)</f>
        <v>0</v>
      </c>
    </row>
    <row r="1230" spans="1:13" x14ac:dyDescent="0.55000000000000004">
      <c r="A1230">
        <v>39</v>
      </c>
      <c r="B1230" s="1" t="s">
        <v>419</v>
      </c>
      <c r="C1230" s="1" t="s">
        <v>1</v>
      </c>
      <c r="D1230">
        <v>2</v>
      </c>
      <c r="E1230" s="1" t="s">
        <v>82</v>
      </c>
      <c r="F1230">
        <v>5</v>
      </c>
      <c r="G1230" s="1" t="s">
        <v>375</v>
      </c>
      <c r="H1230" s="1" t="s">
        <v>29</v>
      </c>
      <c r="I1230">
        <v>1</v>
      </c>
      <c r="J1230" s="1" t="str">
        <f>+VLOOKUP(bloques1a3[[#This Row],[respuesta]],respuestas.emociones[],2,0)</f>
        <v>miedo</v>
      </c>
      <c r="K1230" s="1">
        <f>+VLOOKUP(bloques1a3[[#This Row],[niño]],BD.niños[[Código]:[edad]],5,0)</f>
        <v>6</v>
      </c>
      <c r="L1230" s="1">
        <f>+IF(bloques1a3[[#This Row],[correcta]]=bloques1a3[[#This Row],[respuesta]],1,0)</f>
        <v>0</v>
      </c>
      <c r="M1230" s="1">
        <f>+IF(bloques1a3[[#This Row],[Sexo]]="F",1,0)</f>
        <v>1</v>
      </c>
    </row>
    <row r="1231" spans="1:13" x14ac:dyDescent="0.55000000000000004">
      <c r="A1231">
        <v>39</v>
      </c>
      <c r="B1231" s="1" t="s">
        <v>419</v>
      </c>
      <c r="C1231" s="1" t="s">
        <v>1</v>
      </c>
      <c r="D1231">
        <v>2</v>
      </c>
      <c r="E1231" s="1" t="s">
        <v>85</v>
      </c>
      <c r="F1231">
        <v>2</v>
      </c>
      <c r="G1231" s="1" t="s">
        <v>375</v>
      </c>
      <c r="H1231" s="1" t="s">
        <v>28</v>
      </c>
      <c r="I1231">
        <v>1</v>
      </c>
      <c r="J1231" s="1" t="str">
        <f>+VLOOKUP(bloques1a3[[#This Row],[respuesta]],respuestas.emociones[],2,0)</f>
        <v>alegria</v>
      </c>
      <c r="K1231" s="1">
        <f>+VLOOKUP(bloques1a3[[#This Row],[niño]],BD.niños[[Código]:[edad]],5,0)</f>
        <v>6</v>
      </c>
      <c r="L1231" s="1">
        <f>+IF(bloques1a3[[#This Row],[correcta]]=bloques1a3[[#This Row],[respuesta]],1,0)</f>
        <v>1</v>
      </c>
      <c r="M1231" s="1">
        <f>+IF(bloques1a3[[#This Row],[Sexo]]="F",1,0)</f>
        <v>0</v>
      </c>
    </row>
    <row r="1232" spans="1:13" x14ac:dyDescent="0.55000000000000004">
      <c r="A1232">
        <v>39</v>
      </c>
      <c r="B1232" s="1" t="s">
        <v>419</v>
      </c>
      <c r="C1232" s="1" t="s">
        <v>1</v>
      </c>
      <c r="D1232">
        <v>2</v>
      </c>
      <c r="E1232" s="1" t="s">
        <v>184</v>
      </c>
      <c r="F1232">
        <v>2</v>
      </c>
      <c r="G1232" s="1" t="s">
        <v>376</v>
      </c>
      <c r="H1232" s="1" t="s">
        <v>28</v>
      </c>
      <c r="I1232">
        <v>1</v>
      </c>
      <c r="J1232" s="1" t="str">
        <f>+VLOOKUP(bloques1a3[[#This Row],[respuesta]],respuestas.emociones[],2,0)</f>
        <v>alegria</v>
      </c>
      <c r="K1232" s="1">
        <f>+VLOOKUP(bloques1a3[[#This Row],[niño]],BD.niños[[Código]:[edad]],5,0)</f>
        <v>7</v>
      </c>
      <c r="L1232" s="1">
        <f>+IF(bloques1a3[[#This Row],[correcta]]=bloques1a3[[#This Row],[respuesta]],1,0)</f>
        <v>1</v>
      </c>
      <c r="M1232" s="1">
        <f>+IF(bloques1a3[[#This Row],[Sexo]]="F",1,0)</f>
        <v>0</v>
      </c>
    </row>
    <row r="1233" spans="1:13" x14ac:dyDescent="0.55000000000000004">
      <c r="A1233">
        <v>39</v>
      </c>
      <c r="B1233" s="1" t="s">
        <v>419</v>
      </c>
      <c r="C1233" s="1" t="s">
        <v>1</v>
      </c>
      <c r="D1233">
        <v>2</v>
      </c>
      <c r="E1233" s="1" t="s">
        <v>187</v>
      </c>
      <c r="F1233">
        <v>2</v>
      </c>
      <c r="G1233" s="1" t="s">
        <v>376</v>
      </c>
      <c r="H1233" s="1" t="s">
        <v>29</v>
      </c>
      <c r="I1233">
        <v>1</v>
      </c>
      <c r="J1233" s="1" t="str">
        <f>+VLOOKUP(bloques1a3[[#This Row],[respuesta]],respuestas.emociones[],2,0)</f>
        <v>alegria</v>
      </c>
      <c r="K1233" s="1">
        <f>+VLOOKUP(bloques1a3[[#This Row],[niño]],BD.niños[[Código]:[edad]],5,0)</f>
        <v>8</v>
      </c>
      <c r="L1233" s="1">
        <f>+IF(bloques1a3[[#This Row],[correcta]]=bloques1a3[[#This Row],[respuesta]],1,0)</f>
        <v>1</v>
      </c>
      <c r="M1233" s="1">
        <f>+IF(bloques1a3[[#This Row],[Sexo]]="F",1,0)</f>
        <v>1</v>
      </c>
    </row>
    <row r="1234" spans="1:13" x14ac:dyDescent="0.55000000000000004">
      <c r="A1234">
        <v>39</v>
      </c>
      <c r="B1234" s="1" t="s">
        <v>419</v>
      </c>
      <c r="C1234" s="1" t="s">
        <v>1</v>
      </c>
      <c r="D1234">
        <v>2</v>
      </c>
      <c r="E1234" s="1" t="s">
        <v>192</v>
      </c>
      <c r="F1234">
        <v>2</v>
      </c>
      <c r="G1234" s="1" t="s">
        <v>376</v>
      </c>
      <c r="H1234" s="1" t="s">
        <v>28</v>
      </c>
      <c r="I1234">
        <v>1</v>
      </c>
      <c r="J1234" s="1" t="str">
        <f>+VLOOKUP(bloques1a3[[#This Row],[respuesta]],respuestas.emociones[],2,0)</f>
        <v>alegria</v>
      </c>
      <c r="K1234" s="1">
        <f>+VLOOKUP(bloques1a3[[#This Row],[niño]],BD.niños[[Código]:[edad]],5,0)</f>
        <v>7</v>
      </c>
      <c r="L1234" s="1">
        <f>+IF(bloques1a3[[#This Row],[correcta]]=bloques1a3[[#This Row],[respuesta]],1,0)</f>
        <v>1</v>
      </c>
      <c r="M1234" s="1">
        <f>+IF(bloques1a3[[#This Row],[Sexo]]="F",1,0)</f>
        <v>0</v>
      </c>
    </row>
    <row r="1235" spans="1:13" x14ac:dyDescent="0.55000000000000004">
      <c r="A1235">
        <v>39</v>
      </c>
      <c r="B1235" s="1" t="s">
        <v>419</v>
      </c>
      <c r="C1235" s="1" t="s">
        <v>1</v>
      </c>
      <c r="D1235">
        <v>2</v>
      </c>
      <c r="E1235" s="1" t="s">
        <v>195</v>
      </c>
      <c r="F1235">
        <v>2</v>
      </c>
      <c r="G1235" s="1" t="s">
        <v>377</v>
      </c>
      <c r="H1235" s="1" t="s">
        <v>28</v>
      </c>
      <c r="I1235">
        <v>1</v>
      </c>
      <c r="J1235" s="1" t="str">
        <f>+VLOOKUP(bloques1a3[[#This Row],[respuesta]],respuestas.emociones[],2,0)</f>
        <v>alegria</v>
      </c>
      <c r="K1235" s="1">
        <f>+VLOOKUP(bloques1a3[[#This Row],[niño]],BD.niños[[Código]:[edad]],5,0)</f>
        <v>10</v>
      </c>
      <c r="L1235" s="1">
        <f>+IF(bloques1a3[[#This Row],[correcta]]=bloques1a3[[#This Row],[respuesta]],1,0)</f>
        <v>1</v>
      </c>
      <c r="M1235" s="1">
        <f>+IF(bloques1a3[[#This Row],[Sexo]]="F",1,0)</f>
        <v>0</v>
      </c>
    </row>
    <row r="1236" spans="1:13" x14ac:dyDescent="0.55000000000000004">
      <c r="A1236">
        <v>39</v>
      </c>
      <c r="B1236" s="1" t="s">
        <v>419</v>
      </c>
      <c r="C1236" s="1" t="s">
        <v>1</v>
      </c>
      <c r="D1236">
        <v>2</v>
      </c>
      <c r="E1236" s="1" t="s">
        <v>199</v>
      </c>
      <c r="F1236">
        <v>2</v>
      </c>
      <c r="G1236" s="1" t="s">
        <v>377</v>
      </c>
      <c r="H1236" s="1" t="s">
        <v>28</v>
      </c>
      <c r="I1236">
        <v>1</v>
      </c>
      <c r="J1236" s="1" t="str">
        <f>+VLOOKUP(bloques1a3[[#This Row],[respuesta]],respuestas.emociones[],2,0)</f>
        <v>alegria</v>
      </c>
      <c r="K1236" s="1">
        <f>+VLOOKUP(bloques1a3[[#This Row],[niño]],BD.niños[[Código]:[edad]],5,0)</f>
        <v>9</v>
      </c>
      <c r="L1236" s="1">
        <f>+IF(bloques1a3[[#This Row],[correcta]]=bloques1a3[[#This Row],[respuesta]],1,0)</f>
        <v>1</v>
      </c>
      <c r="M1236" s="1">
        <f>+IF(bloques1a3[[#This Row],[Sexo]]="F",1,0)</f>
        <v>0</v>
      </c>
    </row>
    <row r="1237" spans="1:13" x14ac:dyDescent="0.55000000000000004">
      <c r="A1237">
        <v>39</v>
      </c>
      <c r="B1237" s="1" t="s">
        <v>419</v>
      </c>
      <c r="C1237" s="1" t="s">
        <v>1</v>
      </c>
      <c r="D1237">
        <v>2</v>
      </c>
      <c r="E1237" s="1" t="s">
        <v>203</v>
      </c>
      <c r="F1237">
        <v>2</v>
      </c>
      <c r="G1237" s="1" t="s">
        <v>377</v>
      </c>
      <c r="H1237" s="1" t="s">
        <v>29</v>
      </c>
      <c r="I1237">
        <v>1</v>
      </c>
      <c r="J1237" s="1" t="str">
        <f>+VLOOKUP(bloques1a3[[#This Row],[respuesta]],respuestas.emociones[],2,0)</f>
        <v>alegria</v>
      </c>
      <c r="K1237" s="1">
        <f>+VLOOKUP(bloques1a3[[#This Row],[niño]],BD.niños[[Código]:[edad]],5,0)</f>
        <v>9</v>
      </c>
      <c r="L1237" s="1">
        <f>+IF(bloques1a3[[#This Row],[correcta]]=bloques1a3[[#This Row],[respuesta]],1,0)</f>
        <v>1</v>
      </c>
      <c r="M1237" s="1">
        <f>+IF(bloques1a3[[#This Row],[Sexo]]="F",1,0)</f>
        <v>1</v>
      </c>
    </row>
    <row r="1238" spans="1:13" x14ac:dyDescent="0.55000000000000004">
      <c r="A1238">
        <v>39</v>
      </c>
      <c r="B1238" s="1" t="s">
        <v>419</v>
      </c>
      <c r="C1238" s="1" t="s">
        <v>1</v>
      </c>
      <c r="D1238">
        <v>2</v>
      </c>
      <c r="E1238" s="1" t="s">
        <v>206</v>
      </c>
      <c r="F1238">
        <v>2</v>
      </c>
      <c r="G1238" s="1" t="s">
        <v>377</v>
      </c>
      <c r="H1238" s="1" t="s">
        <v>29</v>
      </c>
      <c r="I1238">
        <v>1</v>
      </c>
      <c r="J1238" s="1" t="str">
        <f>+VLOOKUP(bloques1a3[[#This Row],[respuesta]],respuestas.emociones[],2,0)</f>
        <v>alegria</v>
      </c>
      <c r="K1238" s="1">
        <f>+VLOOKUP(bloques1a3[[#This Row],[niño]],BD.niños[[Código]:[edad]],5,0)</f>
        <v>10</v>
      </c>
      <c r="L1238" s="1">
        <f>+IF(bloques1a3[[#This Row],[correcta]]=bloques1a3[[#This Row],[respuesta]],1,0)</f>
        <v>1</v>
      </c>
      <c r="M1238" s="1">
        <f>+IF(bloques1a3[[#This Row],[Sexo]]="F",1,0)</f>
        <v>1</v>
      </c>
    </row>
    <row r="1239" spans="1:13" x14ac:dyDescent="0.55000000000000004">
      <c r="A1239">
        <v>39</v>
      </c>
      <c r="B1239" s="1" t="s">
        <v>419</v>
      </c>
      <c r="C1239" s="1" t="s">
        <v>1</v>
      </c>
      <c r="D1239">
        <v>2</v>
      </c>
      <c r="E1239" s="1" t="s">
        <v>210</v>
      </c>
      <c r="F1239">
        <v>2</v>
      </c>
      <c r="G1239" s="1" t="s">
        <v>376</v>
      </c>
      <c r="H1239" s="1" t="s">
        <v>28</v>
      </c>
      <c r="I1239">
        <v>1</v>
      </c>
      <c r="J1239" s="1" t="str">
        <f>+VLOOKUP(bloques1a3[[#This Row],[respuesta]],respuestas.emociones[],2,0)</f>
        <v>alegria</v>
      </c>
      <c r="K1239" s="1">
        <f>+VLOOKUP(bloques1a3[[#This Row],[niño]],BD.niños[[Código]:[edad]],5,0)</f>
        <v>7</v>
      </c>
      <c r="L1239" s="1">
        <f>+IF(bloques1a3[[#This Row],[correcta]]=bloques1a3[[#This Row],[respuesta]],1,0)</f>
        <v>1</v>
      </c>
      <c r="M1239" s="1">
        <f>+IF(bloques1a3[[#This Row],[Sexo]]="F",1,0)</f>
        <v>0</v>
      </c>
    </row>
    <row r="1240" spans="1:13" x14ac:dyDescent="0.55000000000000004">
      <c r="A1240">
        <v>39</v>
      </c>
      <c r="B1240" s="1" t="s">
        <v>419</v>
      </c>
      <c r="C1240" s="1" t="s">
        <v>1</v>
      </c>
      <c r="D1240">
        <v>2</v>
      </c>
      <c r="E1240" s="1" t="s">
        <v>274</v>
      </c>
      <c r="F1240">
        <v>2</v>
      </c>
      <c r="G1240" s="1" t="s">
        <v>375</v>
      </c>
      <c r="H1240" s="1" t="s">
        <v>28</v>
      </c>
      <c r="I1240">
        <v>1</v>
      </c>
      <c r="J1240" s="1" t="str">
        <f>+VLOOKUP(bloques1a3[[#This Row],[respuesta]],respuestas.emociones[],2,0)</f>
        <v>alegria</v>
      </c>
      <c r="K1240" s="1">
        <f>+VLOOKUP(bloques1a3[[#This Row],[niño]],BD.niños[[Código]:[edad]],5,0)</f>
        <v>6</v>
      </c>
      <c r="L1240" s="1">
        <f>+IF(bloques1a3[[#This Row],[correcta]]=bloques1a3[[#This Row],[respuesta]],1,0)</f>
        <v>1</v>
      </c>
      <c r="M1240" s="1">
        <f>+IF(bloques1a3[[#This Row],[Sexo]]="F",1,0)</f>
        <v>0</v>
      </c>
    </row>
    <row r="1241" spans="1:13" x14ac:dyDescent="0.55000000000000004">
      <c r="A1241">
        <v>39</v>
      </c>
      <c r="B1241" s="1" t="s">
        <v>419</v>
      </c>
      <c r="C1241" s="1" t="s">
        <v>1</v>
      </c>
      <c r="D1241">
        <v>2</v>
      </c>
      <c r="E1241" s="1" t="s">
        <v>276</v>
      </c>
      <c r="F1241">
        <v>2</v>
      </c>
      <c r="G1241" s="1" t="s">
        <v>375</v>
      </c>
      <c r="H1241" s="1" t="s">
        <v>28</v>
      </c>
      <c r="I1241">
        <v>1</v>
      </c>
      <c r="J1241" s="1" t="str">
        <f>+VLOOKUP(bloques1a3[[#This Row],[respuesta]],respuestas.emociones[],2,0)</f>
        <v>alegria</v>
      </c>
      <c r="K1241" s="1">
        <f>+VLOOKUP(bloques1a3[[#This Row],[niño]],BD.niños[[Código]:[edad]],5,0)</f>
        <v>6</v>
      </c>
      <c r="L1241" s="1">
        <f>+IF(bloques1a3[[#This Row],[correcta]]=bloques1a3[[#This Row],[respuesta]],1,0)</f>
        <v>1</v>
      </c>
      <c r="M1241" s="1">
        <f>+IF(bloques1a3[[#This Row],[Sexo]]="F",1,0)</f>
        <v>0</v>
      </c>
    </row>
    <row r="1242" spans="1:13" x14ac:dyDescent="0.55000000000000004">
      <c r="A1242">
        <v>39</v>
      </c>
      <c r="B1242" s="1" t="s">
        <v>419</v>
      </c>
      <c r="C1242" s="1" t="s">
        <v>1</v>
      </c>
      <c r="D1242">
        <v>2</v>
      </c>
      <c r="E1242" s="1" t="s">
        <v>279</v>
      </c>
      <c r="F1242">
        <v>2</v>
      </c>
      <c r="G1242" s="1" t="s">
        <v>376</v>
      </c>
      <c r="H1242" s="1" t="s">
        <v>29</v>
      </c>
      <c r="I1242">
        <v>1</v>
      </c>
      <c r="J1242" s="1" t="str">
        <f>+VLOOKUP(bloques1a3[[#This Row],[respuesta]],respuestas.emociones[],2,0)</f>
        <v>alegria</v>
      </c>
      <c r="K1242" s="1">
        <f>+VLOOKUP(bloques1a3[[#This Row],[niño]],BD.niños[[Código]:[edad]],5,0)</f>
        <v>7</v>
      </c>
      <c r="L1242" s="1">
        <f>+IF(bloques1a3[[#This Row],[correcta]]=bloques1a3[[#This Row],[respuesta]],1,0)</f>
        <v>1</v>
      </c>
      <c r="M1242" s="1">
        <f>+IF(bloques1a3[[#This Row],[Sexo]]="F",1,0)</f>
        <v>1</v>
      </c>
    </row>
    <row r="1243" spans="1:13" x14ac:dyDescent="0.55000000000000004">
      <c r="A1243">
        <v>39</v>
      </c>
      <c r="B1243" s="1" t="s">
        <v>419</v>
      </c>
      <c r="C1243" s="1" t="s">
        <v>1</v>
      </c>
      <c r="D1243">
        <v>2</v>
      </c>
      <c r="E1243" s="1" t="s">
        <v>282</v>
      </c>
      <c r="F1243">
        <v>2</v>
      </c>
      <c r="G1243" s="1" t="s">
        <v>375</v>
      </c>
      <c r="H1243" s="1" t="s">
        <v>29</v>
      </c>
      <c r="I1243">
        <v>1</v>
      </c>
      <c r="J1243" s="1" t="str">
        <f>+VLOOKUP(bloques1a3[[#This Row],[respuesta]],respuestas.emociones[],2,0)</f>
        <v>alegria</v>
      </c>
      <c r="K1243" s="1">
        <f>+VLOOKUP(bloques1a3[[#This Row],[niño]],BD.niños[[Código]:[edad]],5,0)</f>
        <v>5</v>
      </c>
      <c r="L1243" s="1">
        <f>+IF(bloques1a3[[#This Row],[correcta]]=bloques1a3[[#This Row],[respuesta]],1,0)</f>
        <v>1</v>
      </c>
      <c r="M1243" s="1">
        <f>+IF(bloques1a3[[#This Row],[Sexo]]="F",1,0)</f>
        <v>1</v>
      </c>
    </row>
    <row r="1244" spans="1:13" x14ac:dyDescent="0.55000000000000004">
      <c r="A1244">
        <v>39</v>
      </c>
      <c r="B1244" s="1" t="s">
        <v>419</v>
      </c>
      <c r="C1244" s="1" t="s">
        <v>1</v>
      </c>
      <c r="D1244">
        <v>2</v>
      </c>
      <c r="E1244" s="1" t="s">
        <v>352</v>
      </c>
      <c r="F1244">
        <v>2</v>
      </c>
      <c r="G1244" s="1" t="s">
        <v>376</v>
      </c>
      <c r="H1244" s="1" t="s">
        <v>29</v>
      </c>
      <c r="I1244">
        <v>1</v>
      </c>
      <c r="J1244" s="1" t="str">
        <f>+VLOOKUP(bloques1a3[[#This Row],[respuesta]],respuestas.emociones[],2,0)</f>
        <v>alegria</v>
      </c>
      <c r="K1244" s="1">
        <f>+VLOOKUP(bloques1a3[[#This Row],[niño]],BD.niños[[Código]:[edad]],5,0)</f>
        <v>8</v>
      </c>
      <c r="L1244" s="1">
        <f>+IF(bloques1a3[[#This Row],[correcta]]=bloques1a3[[#This Row],[respuesta]],1,0)</f>
        <v>1</v>
      </c>
      <c r="M1244" s="1">
        <f>+IF(bloques1a3[[#This Row],[Sexo]]="F",1,0)</f>
        <v>1</v>
      </c>
    </row>
    <row r="1245" spans="1:13" x14ac:dyDescent="0.55000000000000004">
      <c r="A1245">
        <v>39</v>
      </c>
      <c r="B1245" s="1" t="s">
        <v>419</v>
      </c>
      <c r="C1245" s="1" t="s">
        <v>1</v>
      </c>
      <c r="D1245">
        <v>2</v>
      </c>
      <c r="E1245" s="1" t="s">
        <v>357</v>
      </c>
      <c r="F1245">
        <v>2</v>
      </c>
      <c r="G1245" s="1" t="s">
        <v>376</v>
      </c>
      <c r="H1245" s="1" t="s">
        <v>28</v>
      </c>
      <c r="I1245">
        <v>1</v>
      </c>
      <c r="J1245" s="1" t="str">
        <f>+VLOOKUP(bloques1a3[[#This Row],[respuesta]],respuestas.emociones[],2,0)</f>
        <v>alegria</v>
      </c>
      <c r="K1245" s="1">
        <f>+VLOOKUP(bloques1a3[[#This Row],[niño]],BD.niños[[Código]:[edad]],5,0)</f>
        <v>7</v>
      </c>
      <c r="L1245" s="1">
        <f>+IF(bloques1a3[[#This Row],[correcta]]=bloques1a3[[#This Row],[respuesta]],1,0)</f>
        <v>1</v>
      </c>
      <c r="M1245" s="1">
        <f>+IF(bloques1a3[[#This Row],[Sexo]]="F",1,0)</f>
        <v>0</v>
      </c>
    </row>
    <row r="1246" spans="1:13" x14ac:dyDescent="0.55000000000000004">
      <c r="A1246">
        <v>39</v>
      </c>
      <c r="B1246" s="1" t="s">
        <v>419</v>
      </c>
      <c r="C1246" s="1" t="s">
        <v>1</v>
      </c>
      <c r="D1246">
        <v>2</v>
      </c>
      <c r="E1246" s="1" t="s">
        <v>360</v>
      </c>
      <c r="F1246">
        <v>2</v>
      </c>
      <c r="G1246" s="1" t="s">
        <v>377</v>
      </c>
      <c r="H1246" s="1" t="s">
        <v>28</v>
      </c>
      <c r="I1246">
        <v>1</v>
      </c>
      <c r="J1246" s="1" t="str">
        <f>+VLOOKUP(bloques1a3[[#This Row],[respuesta]],respuestas.emociones[],2,0)</f>
        <v>alegria</v>
      </c>
      <c r="K1246" s="1">
        <f>+VLOOKUP(bloques1a3[[#This Row],[niño]],BD.niños[[Código]:[edad]],5,0)</f>
        <v>9</v>
      </c>
      <c r="L1246" s="1">
        <f>+IF(bloques1a3[[#This Row],[correcta]]=bloques1a3[[#This Row],[respuesta]],1,0)</f>
        <v>1</v>
      </c>
      <c r="M1246" s="1">
        <f>+IF(bloques1a3[[#This Row],[Sexo]]="F",1,0)</f>
        <v>0</v>
      </c>
    </row>
    <row r="1247" spans="1:13" x14ac:dyDescent="0.55000000000000004">
      <c r="A1247">
        <v>39</v>
      </c>
      <c r="B1247" s="1" t="s">
        <v>419</v>
      </c>
      <c r="C1247" s="1" t="s">
        <v>1</v>
      </c>
      <c r="D1247">
        <v>2</v>
      </c>
      <c r="E1247" s="1" t="s">
        <v>364</v>
      </c>
      <c r="F1247">
        <v>1</v>
      </c>
      <c r="G1247" s="1" t="s">
        <v>377</v>
      </c>
      <c r="H1247" s="1" t="s">
        <v>28</v>
      </c>
      <c r="I1247">
        <v>1</v>
      </c>
      <c r="J1247" s="1" t="str">
        <f>+VLOOKUP(bloques1a3[[#This Row],[respuesta]],respuestas.emociones[],2,0)</f>
        <v>neutra</v>
      </c>
      <c r="K1247" s="1">
        <f>+VLOOKUP(bloques1a3[[#This Row],[niño]],BD.niños[[Código]:[edad]],5,0)</f>
        <v>10</v>
      </c>
      <c r="L1247" s="1">
        <f>+IF(bloques1a3[[#This Row],[correcta]]=bloques1a3[[#This Row],[respuesta]],1,0)</f>
        <v>0</v>
      </c>
      <c r="M1247" s="1">
        <f>+IF(bloques1a3[[#This Row],[Sexo]]="F",1,0)</f>
        <v>0</v>
      </c>
    </row>
    <row r="1248" spans="1:13" x14ac:dyDescent="0.55000000000000004">
      <c r="A1248">
        <v>39</v>
      </c>
      <c r="B1248" s="1" t="s">
        <v>419</v>
      </c>
      <c r="C1248" s="1" t="s">
        <v>1</v>
      </c>
      <c r="D1248">
        <v>2</v>
      </c>
      <c r="E1248" s="1" t="s">
        <v>368</v>
      </c>
      <c r="F1248">
        <v>2</v>
      </c>
      <c r="G1248" s="1" t="s">
        <v>377</v>
      </c>
      <c r="H1248" s="1" t="s">
        <v>28</v>
      </c>
      <c r="I1248">
        <v>1</v>
      </c>
      <c r="J1248" s="1" t="str">
        <f>+VLOOKUP(bloques1a3[[#This Row],[respuesta]],respuestas.emociones[],2,0)</f>
        <v>alegria</v>
      </c>
      <c r="K1248" s="1">
        <f>+VLOOKUP(bloques1a3[[#This Row],[niño]],BD.niños[[Código]:[edad]],5,0)</f>
        <v>11</v>
      </c>
      <c r="L1248" s="1">
        <f>+IF(bloques1a3[[#This Row],[correcta]]=bloques1a3[[#This Row],[respuesta]],1,0)</f>
        <v>1</v>
      </c>
      <c r="M1248" s="1">
        <f>+IF(bloques1a3[[#This Row],[Sexo]]="F",1,0)</f>
        <v>0</v>
      </c>
    </row>
    <row r="1249" spans="1:13" x14ac:dyDescent="0.55000000000000004">
      <c r="A1249">
        <v>39</v>
      </c>
      <c r="B1249" s="1" t="s">
        <v>419</v>
      </c>
      <c r="C1249" s="1" t="s">
        <v>1</v>
      </c>
      <c r="D1249">
        <v>2</v>
      </c>
      <c r="E1249" s="1" t="s">
        <v>371</v>
      </c>
      <c r="F1249">
        <v>2</v>
      </c>
      <c r="G1249" s="1" t="s">
        <v>377</v>
      </c>
      <c r="H1249" s="1" t="s">
        <v>29</v>
      </c>
      <c r="I1249">
        <v>1</v>
      </c>
      <c r="J1249" s="1" t="str">
        <f>+VLOOKUP(bloques1a3[[#This Row],[respuesta]],respuestas.emociones[],2,0)</f>
        <v>alegria</v>
      </c>
      <c r="K1249" s="1">
        <f>+VLOOKUP(bloques1a3[[#This Row],[niño]],BD.niños[[Código]:[edad]],5,0)</f>
        <v>9</v>
      </c>
      <c r="L1249" s="1">
        <f>+IF(bloques1a3[[#This Row],[correcta]]=bloques1a3[[#This Row],[respuesta]],1,0)</f>
        <v>1</v>
      </c>
      <c r="M1249" s="1">
        <f>+IF(bloques1a3[[#This Row],[Sexo]]="F",1,0)</f>
        <v>1</v>
      </c>
    </row>
    <row r="1250" spans="1:13" x14ac:dyDescent="0.55000000000000004">
      <c r="A1250">
        <v>40</v>
      </c>
      <c r="B1250" s="1" t="s">
        <v>420</v>
      </c>
      <c r="C1250" s="1" t="s">
        <v>2</v>
      </c>
      <c r="D1250">
        <v>1</v>
      </c>
      <c r="E1250" s="1" t="s">
        <v>36</v>
      </c>
      <c r="F1250">
        <v>1</v>
      </c>
      <c r="G1250" s="1" t="s">
        <v>375</v>
      </c>
      <c r="H1250" s="1" t="s">
        <v>28</v>
      </c>
      <c r="I1250">
        <v>1</v>
      </c>
      <c r="J1250" s="1" t="str">
        <f>+VLOOKUP(bloques1a3[[#This Row],[respuesta]],respuestas.emociones[],2,0)</f>
        <v>neutra</v>
      </c>
      <c r="K1250" s="1">
        <f>+VLOOKUP(bloques1a3[[#This Row],[niño]],BD.niños[[Código]:[edad]],5,0)</f>
        <v>5</v>
      </c>
      <c r="L1250" s="1">
        <f>+IF(bloques1a3[[#This Row],[correcta]]=bloques1a3[[#This Row],[respuesta]],1,0)</f>
        <v>1</v>
      </c>
      <c r="M1250" s="1">
        <f>+IF(bloques1a3[[#This Row],[Sexo]]="F",1,0)</f>
        <v>0</v>
      </c>
    </row>
    <row r="1251" spans="1:13" x14ac:dyDescent="0.55000000000000004">
      <c r="A1251">
        <v>40</v>
      </c>
      <c r="B1251" s="1" t="s">
        <v>420</v>
      </c>
      <c r="C1251" s="1" t="s">
        <v>2</v>
      </c>
      <c r="D1251">
        <v>1</v>
      </c>
      <c r="E1251" s="1" t="s">
        <v>40</v>
      </c>
      <c r="F1251">
        <v>1</v>
      </c>
      <c r="G1251" s="1" t="s">
        <v>376</v>
      </c>
      <c r="H1251" s="1" t="s">
        <v>28</v>
      </c>
      <c r="I1251">
        <v>1</v>
      </c>
      <c r="J1251" s="1" t="str">
        <f>+VLOOKUP(bloques1a3[[#This Row],[respuesta]],respuestas.emociones[],2,0)</f>
        <v>neutra</v>
      </c>
      <c r="K1251" s="1">
        <f>+VLOOKUP(bloques1a3[[#This Row],[niño]],BD.niños[[Código]:[edad]],5,0)</f>
        <v>7</v>
      </c>
      <c r="L1251" s="1">
        <f>+IF(bloques1a3[[#This Row],[correcta]]=bloques1a3[[#This Row],[respuesta]],1,0)</f>
        <v>1</v>
      </c>
      <c r="M1251" s="1">
        <f>+IF(bloques1a3[[#This Row],[Sexo]]="F",1,0)</f>
        <v>0</v>
      </c>
    </row>
    <row r="1252" spans="1:13" x14ac:dyDescent="0.55000000000000004">
      <c r="A1252">
        <v>40</v>
      </c>
      <c r="B1252" s="1" t="s">
        <v>420</v>
      </c>
      <c r="C1252" s="1" t="s">
        <v>2</v>
      </c>
      <c r="D1252">
        <v>1</v>
      </c>
      <c r="E1252" s="1" t="s">
        <v>44</v>
      </c>
      <c r="F1252">
        <v>1</v>
      </c>
      <c r="G1252" s="1" t="s">
        <v>376</v>
      </c>
      <c r="H1252" s="1" t="s">
        <v>29</v>
      </c>
      <c r="I1252">
        <v>1</v>
      </c>
      <c r="J1252" s="1" t="str">
        <f>+VLOOKUP(bloques1a3[[#This Row],[respuesta]],respuestas.emociones[],2,0)</f>
        <v>neutra</v>
      </c>
      <c r="K1252" s="1">
        <f>+VLOOKUP(bloques1a3[[#This Row],[niño]],BD.niños[[Código]:[edad]],5,0)</f>
        <v>7</v>
      </c>
      <c r="L1252" s="1">
        <f>+IF(bloques1a3[[#This Row],[correcta]]=bloques1a3[[#This Row],[respuesta]],1,0)</f>
        <v>1</v>
      </c>
      <c r="M1252" s="1">
        <f>+IF(bloques1a3[[#This Row],[Sexo]]="F",1,0)</f>
        <v>1</v>
      </c>
    </row>
    <row r="1253" spans="1:13" x14ac:dyDescent="0.55000000000000004">
      <c r="A1253">
        <v>40</v>
      </c>
      <c r="B1253" s="1" t="s">
        <v>420</v>
      </c>
      <c r="C1253" s="1" t="s">
        <v>2</v>
      </c>
      <c r="D1253">
        <v>1</v>
      </c>
      <c r="E1253" s="1" t="s">
        <v>48</v>
      </c>
      <c r="F1253">
        <v>1</v>
      </c>
      <c r="G1253" s="1" t="s">
        <v>376</v>
      </c>
      <c r="H1253" s="1" t="s">
        <v>29</v>
      </c>
      <c r="I1253">
        <v>1</v>
      </c>
      <c r="J1253" s="1" t="str">
        <f>+VLOOKUP(bloques1a3[[#This Row],[respuesta]],respuestas.emociones[],2,0)</f>
        <v>neutra</v>
      </c>
      <c r="K1253" s="1">
        <f>+VLOOKUP(bloques1a3[[#This Row],[niño]],BD.niños[[Código]:[edad]],5,0)</f>
        <v>7</v>
      </c>
      <c r="L1253" s="1">
        <f>+IF(bloques1a3[[#This Row],[correcta]]=bloques1a3[[#This Row],[respuesta]],1,0)</f>
        <v>1</v>
      </c>
      <c r="M1253" s="1">
        <f>+IF(bloques1a3[[#This Row],[Sexo]]="F",1,0)</f>
        <v>1</v>
      </c>
    </row>
    <row r="1254" spans="1:13" x14ac:dyDescent="0.55000000000000004">
      <c r="A1254">
        <v>40</v>
      </c>
      <c r="B1254" s="1" t="s">
        <v>420</v>
      </c>
      <c r="C1254" s="1" t="s">
        <v>2</v>
      </c>
      <c r="D1254">
        <v>1</v>
      </c>
      <c r="E1254" s="1" t="s">
        <v>52</v>
      </c>
      <c r="F1254">
        <v>1</v>
      </c>
      <c r="G1254" s="1" t="s">
        <v>376</v>
      </c>
      <c r="H1254" s="1" t="s">
        <v>29</v>
      </c>
      <c r="I1254">
        <v>1</v>
      </c>
      <c r="J1254" s="1" t="str">
        <f>+VLOOKUP(bloques1a3[[#This Row],[respuesta]],respuestas.emociones[],2,0)</f>
        <v>neutra</v>
      </c>
      <c r="K1254" s="1">
        <f>+VLOOKUP(bloques1a3[[#This Row],[niño]],BD.niños[[Código]:[edad]],5,0)</f>
        <v>7</v>
      </c>
      <c r="L1254" s="1">
        <f>+IF(bloques1a3[[#This Row],[correcta]]=bloques1a3[[#This Row],[respuesta]],1,0)</f>
        <v>1</v>
      </c>
      <c r="M1254" s="1">
        <f>+IF(bloques1a3[[#This Row],[Sexo]]="F",1,0)</f>
        <v>1</v>
      </c>
    </row>
    <row r="1255" spans="1:13" x14ac:dyDescent="0.55000000000000004">
      <c r="A1255">
        <v>40</v>
      </c>
      <c r="B1255" s="1" t="s">
        <v>420</v>
      </c>
      <c r="C1255" s="1" t="s">
        <v>2</v>
      </c>
      <c r="D1255">
        <v>1</v>
      </c>
      <c r="E1255" s="1" t="s">
        <v>56</v>
      </c>
      <c r="F1255">
        <v>1</v>
      </c>
      <c r="G1255" s="1" t="s">
        <v>376</v>
      </c>
      <c r="H1255" s="1" t="s">
        <v>29</v>
      </c>
      <c r="I1255">
        <v>1</v>
      </c>
      <c r="J1255" s="1" t="str">
        <f>+VLOOKUP(bloques1a3[[#This Row],[respuesta]],respuestas.emociones[],2,0)</f>
        <v>neutra</v>
      </c>
      <c r="K1255" s="1">
        <f>+VLOOKUP(bloques1a3[[#This Row],[niño]],BD.niños[[Código]:[edad]],5,0)</f>
        <v>8</v>
      </c>
      <c r="L1255" s="1">
        <f>+IF(bloques1a3[[#This Row],[correcta]]=bloques1a3[[#This Row],[respuesta]],1,0)</f>
        <v>1</v>
      </c>
      <c r="M1255" s="1">
        <f>+IF(bloques1a3[[#This Row],[Sexo]]="F",1,0)</f>
        <v>1</v>
      </c>
    </row>
    <row r="1256" spans="1:13" x14ac:dyDescent="0.55000000000000004">
      <c r="A1256">
        <v>40</v>
      </c>
      <c r="B1256" s="1" t="s">
        <v>420</v>
      </c>
      <c r="C1256" s="1" t="s">
        <v>2</v>
      </c>
      <c r="D1256">
        <v>1</v>
      </c>
      <c r="E1256" s="1" t="s">
        <v>60</v>
      </c>
      <c r="F1256">
        <v>4</v>
      </c>
      <c r="G1256" s="1" t="s">
        <v>377</v>
      </c>
      <c r="H1256" s="1" t="s">
        <v>28</v>
      </c>
      <c r="I1256">
        <v>1</v>
      </c>
      <c r="J1256" s="1" t="str">
        <f>+VLOOKUP(bloques1a3[[#This Row],[respuesta]],respuestas.emociones[],2,0)</f>
        <v>enojo</v>
      </c>
      <c r="K1256" s="1">
        <f>+VLOOKUP(bloques1a3[[#This Row],[niño]],BD.niños[[Código]:[edad]],5,0)</f>
        <v>10</v>
      </c>
      <c r="L1256" s="1">
        <f>+IF(bloques1a3[[#This Row],[correcta]]=bloques1a3[[#This Row],[respuesta]],1,0)</f>
        <v>0</v>
      </c>
      <c r="M1256" s="1">
        <f>+IF(bloques1a3[[#This Row],[Sexo]]="F",1,0)</f>
        <v>0</v>
      </c>
    </row>
    <row r="1257" spans="1:13" x14ac:dyDescent="0.55000000000000004">
      <c r="A1257">
        <v>40</v>
      </c>
      <c r="B1257" s="1" t="s">
        <v>420</v>
      </c>
      <c r="C1257" s="1" t="s">
        <v>2</v>
      </c>
      <c r="D1257">
        <v>1</v>
      </c>
      <c r="E1257" s="1" t="s">
        <v>64</v>
      </c>
      <c r="F1257">
        <v>1</v>
      </c>
      <c r="G1257" s="1" t="s">
        <v>377</v>
      </c>
      <c r="H1257" s="1" t="s">
        <v>29</v>
      </c>
      <c r="I1257">
        <v>1</v>
      </c>
      <c r="J1257" s="1" t="str">
        <f>+VLOOKUP(bloques1a3[[#This Row],[respuesta]],respuestas.emociones[],2,0)</f>
        <v>neutra</v>
      </c>
      <c r="K1257" s="1">
        <f>+VLOOKUP(bloques1a3[[#This Row],[niño]],BD.niños[[Código]:[edad]],5,0)</f>
        <v>9</v>
      </c>
      <c r="L1257" s="1">
        <f>+IF(bloques1a3[[#This Row],[correcta]]=bloques1a3[[#This Row],[respuesta]],1,0)</f>
        <v>1</v>
      </c>
      <c r="M1257" s="1">
        <f>+IF(bloques1a3[[#This Row],[Sexo]]="F",1,0)</f>
        <v>1</v>
      </c>
    </row>
    <row r="1258" spans="1:13" x14ac:dyDescent="0.55000000000000004">
      <c r="A1258">
        <v>40</v>
      </c>
      <c r="B1258" s="1" t="s">
        <v>420</v>
      </c>
      <c r="C1258" s="1" t="s">
        <v>2</v>
      </c>
      <c r="D1258">
        <v>1</v>
      </c>
      <c r="E1258" s="1" t="s">
        <v>68</v>
      </c>
      <c r="F1258">
        <v>1</v>
      </c>
      <c r="G1258" s="1" t="s">
        <v>377</v>
      </c>
      <c r="H1258" s="1" t="s">
        <v>28</v>
      </c>
      <c r="I1258">
        <v>1</v>
      </c>
      <c r="J1258" s="1" t="str">
        <f>+VLOOKUP(bloques1a3[[#This Row],[respuesta]],respuestas.emociones[],2,0)</f>
        <v>neutra</v>
      </c>
      <c r="K1258" s="1">
        <f>+VLOOKUP(bloques1a3[[#This Row],[niño]],BD.niños[[Código]:[edad]],5,0)</f>
        <v>10</v>
      </c>
      <c r="L1258" s="1">
        <f>+IF(bloques1a3[[#This Row],[correcta]]=bloques1a3[[#This Row],[respuesta]],1,0)</f>
        <v>1</v>
      </c>
      <c r="M1258" s="1">
        <f>+IF(bloques1a3[[#This Row],[Sexo]]="F",1,0)</f>
        <v>0</v>
      </c>
    </row>
    <row r="1259" spans="1:13" x14ac:dyDescent="0.55000000000000004">
      <c r="A1259">
        <v>40</v>
      </c>
      <c r="B1259" s="1" t="s">
        <v>420</v>
      </c>
      <c r="C1259" s="1" t="s">
        <v>2</v>
      </c>
      <c r="D1259">
        <v>1</v>
      </c>
      <c r="E1259" s="1" t="s">
        <v>72</v>
      </c>
      <c r="F1259">
        <v>1</v>
      </c>
      <c r="G1259" s="1" t="s">
        <v>377</v>
      </c>
      <c r="H1259" s="1" t="s">
        <v>29</v>
      </c>
      <c r="I1259">
        <v>1</v>
      </c>
      <c r="J1259" s="1" t="str">
        <f>+VLOOKUP(bloques1a3[[#This Row],[respuesta]],respuestas.emociones[],2,0)</f>
        <v>neutra</v>
      </c>
      <c r="K1259" s="1">
        <f>+VLOOKUP(bloques1a3[[#This Row],[niño]],BD.niños[[Código]:[edad]],5,0)</f>
        <v>9</v>
      </c>
      <c r="L1259" s="1">
        <f>+IF(bloques1a3[[#This Row],[correcta]]=bloques1a3[[#This Row],[respuesta]],1,0)</f>
        <v>1</v>
      </c>
      <c r="M1259" s="1">
        <f>+IF(bloques1a3[[#This Row],[Sexo]]="F",1,0)</f>
        <v>1</v>
      </c>
    </row>
    <row r="1260" spans="1:13" x14ac:dyDescent="0.55000000000000004">
      <c r="A1260">
        <v>40</v>
      </c>
      <c r="B1260" s="1" t="s">
        <v>420</v>
      </c>
      <c r="C1260" s="1" t="s">
        <v>2</v>
      </c>
      <c r="D1260">
        <v>1</v>
      </c>
      <c r="E1260" s="1" t="s">
        <v>75</v>
      </c>
      <c r="F1260">
        <v>7</v>
      </c>
      <c r="G1260" s="1" t="s">
        <v>377</v>
      </c>
      <c r="H1260" s="1" t="s">
        <v>29</v>
      </c>
      <c r="I1260">
        <v>1</v>
      </c>
      <c r="J1260" s="1" t="str">
        <f>+VLOOKUP(bloques1a3[[#This Row],[respuesta]],respuestas.emociones[],2,0)</f>
        <v>asco</v>
      </c>
      <c r="K1260" s="1">
        <f>+VLOOKUP(bloques1a3[[#This Row],[niño]],BD.niños[[Código]:[edad]],5,0)</f>
        <v>10</v>
      </c>
      <c r="L1260" s="1">
        <f>+IF(bloques1a3[[#This Row],[correcta]]=bloques1a3[[#This Row],[respuesta]],1,0)</f>
        <v>0</v>
      </c>
      <c r="M1260" s="1">
        <f>+IF(bloques1a3[[#This Row],[Sexo]]="F",1,0)</f>
        <v>1</v>
      </c>
    </row>
    <row r="1261" spans="1:13" x14ac:dyDescent="0.55000000000000004">
      <c r="A1261">
        <v>40</v>
      </c>
      <c r="B1261" s="1" t="s">
        <v>420</v>
      </c>
      <c r="C1261" s="1" t="s">
        <v>2</v>
      </c>
      <c r="D1261">
        <v>1</v>
      </c>
      <c r="E1261" s="1" t="s">
        <v>78</v>
      </c>
      <c r="F1261">
        <v>1</v>
      </c>
      <c r="G1261" s="1" t="s">
        <v>375</v>
      </c>
      <c r="H1261" s="1" t="s">
        <v>28</v>
      </c>
      <c r="I1261">
        <v>1</v>
      </c>
      <c r="J1261" s="1" t="str">
        <f>+VLOOKUP(bloques1a3[[#This Row],[respuesta]],respuestas.emociones[],2,0)</f>
        <v>neutra</v>
      </c>
      <c r="K1261" s="1">
        <f>+VLOOKUP(bloques1a3[[#This Row],[niño]],BD.niños[[Código]:[edad]],5,0)</f>
        <v>6</v>
      </c>
      <c r="L1261" s="1">
        <f>+IF(bloques1a3[[#This Row],[correcta]]=bloques1a3[[#This Row],[respuesta]],1,0)</f>
        <v>1</v>
      </c>
      <c r="M1261" s="1">
        <f>+IF(bloques1a3[[#This Row],[Sexo]]="F",1,0)</f>
        <v>0</v>
      </c>
    </row>
    <row r="1262" spans="1:13" x14ac:dyDescent="0.55000000000000004">
      <c r="A1262">
        <v>40</v>
      </c>
      <c r="B1262" s="1" t="s">
        <v>420</v>
      </c>
      <c r="C1262" s="1" t="s">
        <v>2</v>
      </c>
      <c r="D1262">
        <v>1</v>
      </c>
      <c r="E1262" s="1" t="s">
        <v>82</v>
      </c>
      <c r="F1262">
        <v>7</v>
      </c>
      <c r="G1262" s="1" t="s">
        <v>375</v>
      </c>
      <c r="H1262" s="1" t="s">
        <v>29</v>
      </c>
      <c r="I1262">
        <v>1</v>
      </c>
      <c r="J1262" s="1" t="str">
        <f>+VLOOKUP(bloques1a3[[#This Row],[respuesta]],respuestas.emociones[],2,0)</f>
        <v>asco</v>
      </c>
      <c r="K1262" s="1">
        <f>+VLOOKUP(bloques1a3[[#This Row],[niño]],BD.niños[[Código]:[edad]],5,0)</f>
        <v>6</v>
      </c>
      <c r="L1262" s="1">
        <f>+IF(bloques1a3[[#This Row],[correcta]]=bloques1a3[[#This Row],[respuesta]],1,0)</f>
        <v>0</v>
      </c>
      <c r="M1262" s="1">
        <f>+IF(bloques1a3[[#This Row],[Sexo]]="F",1,0)</f>
        <v>1</v>
      </c>
    </row>
    <row r="1263" spans="1:13" x14ac:dyDescent="0.55000000000000004">
      <c r="A1263">
        <v>40</v>
      </c>
      <c r="B1263" s="1" t="s">
        <v>420</v>
      </c>
      <c r="C1263" s="1" t="s">
        <v>2</v>
      </c>
      <c r="D1263">
        <v>1</v>
      </c>
      <c r="E1263" s="1" t="s">
        <v>85</v>
      </c>
      <c r="F1263">
        <v>4</v>
      </c>
      <c r="G1263" s="1" t="s">
        <v>375</v>
      </c>
      <c r="H1263" s="1" t="s">
        <v>28</v>
      </c>
      <c r="I1263">
        <v>1</v>
      </c>
      <c r="J1263" s="1" t="str">
        <f>+VLOOKUP(bloques1a3[[#This Row],[respuesta]],respuestas.emociones[],2,0)</f>
        <v>enojo</v>
      </c>
      <c r="K1263" s="1">
        <f>+VLOOKUP(bloques1a3[[#This Row],[niño]],BD.niños[[Código]:[edad]],5,0)</f>
        <v>6</v>
      </c>
      <c r="L1263" s="1">
        <f>+IF(bloques1a3[[#This Row],[correcta]]=bloques1a3[[#This Row],[respuesta]],1,0)</f>
        <v>0</v>
      </c>
      <c r="M1263" s="1">
        <f>+IF(bloques1a3[[#This Row],[Sexo]]="F",1,0)</f>
        <v>0</v>
      </c>
    </row>
    <row r="1264" spans="1:13" x14ac:dyDescent="0.55000000000000004">
      <c r="A1264">
        <v>40</v>
      </c>
      <c r="B1264" s="1" t="s">
        <v>420</v>
      </c>
      <c r="C1264" s="1" t="s">
        <v>2</v>
      </c>
      <c r="D1264">
        <v>1</v>
      </c>
      <c r="E1264" s="1" t="s">
        <v>184</v>
      </c>
      <c r="F1264">
        <v>1</v>
      </c>
      <c r="G1264" s="1" t="s">
        <v>376</v>
      </c>
      <c r="H1264" s="1" t="s">
        <v>28</v>
      </c>
      <c r="I1264">
        <v>1</v>
      </c>
      <c r="J1264" s="1" t="str">
        <f>+VLOOKUP(bloques1a3[[#This Row],[respuesta]],respuestas.emociones[],2,0)</f>
        <v>neutra</v>
      </c>
      <c r="K1264" s="1">
        <f>+VLOOKUP(bloques1a3[[#This Row],[niño]],BD.niños[[Código]:[edad]],5,0)</f>
        <v>7</v>
      </c>
      <c r="L1264" s="1">
        <f>+IF(bloques1a3[[#This Row],[correcta]]=bloques1a3[[#This Row],[respuesta]],1,0)</f>
        <v>1</v>
      </c>
      <c r="M1264" s="1">
        <f>+IF(bloques1a3[[#This Row],[Sexo]]="F",1,0)</f>
        <v>0</v>
      </c>
    </row>
    <row r="1265" spans="1:13" x14ac:dyDescent="0.55000000000000004">
      <c r="A1265">
        <v>40</v>
      </c>
      <c r="B1265" s="1" t="s">
        <v>420</v>
      </c>
      <c r="C1265" s="1" t="s">
        <v>2</v>
      </c>
      <c r="D1265">
        <v>1</v>
      </c>
      <c r="E1265" s="1" t="s">
        <v>187</v>
      </c>
      <c r="F1265">
        <v>1</v>
      </c>
      <c r="G1265" s="1" t="s">
        <v>376</v>
      </c>
      <c r="H1265" s="1" t="s">
        <v>29</v>
      </c>
      <c r="I1265">
        <v>1</v>
      </c>
      <c r="J1265" s="1" t="str">
        <f>+VLOOKUP(bloques1a3[[#This Row],[respuesta]],respuestas.emociones[],2,0)</f>
        <v>neutra</v>
      </c>
      <c r="K1265" s="1">
        <f>+VLOOKUP(bloques1a3[[#This Row],[niño]],BD.niños[[Código]:[edad]],5,0)</f>
        <v>8</v>
      </c>
      <c r="L1265" s="1">
        <f>+IF(bloques1a3[[#This Row],[correcta]]=bloques1a3[[#This Row],[respuesta]],1,0)</f>
        <v>1</v>
      </c>
      <c r="M1265" s="1">
        <f>+IF(bloques1a3[[#This Row],[Sexo]]="F",1,0)</f>
        <v>1</v>
      </c>
    </row>
    <row r="1266" spans="1:13" x14ac:dyDescent="0.55000000000000004">
      <c r="A1266">
        <v>40</v>
      </c>
      <c r="B1266" s="1" t="s">
        <v>420</v>
      </c>
      <c r="C1266" s="1" t="s">
        <v>2</v>
      </c>
      <c r="D1266">
        <v>1</v>
      </c>
      <c r="E1266" s="1" t="s">
        <v>192</v>
      </c>
      <c r="F1266">
        <v>1</v>
      </c>
      <c r="G1266" s="1" t="s">
        <v>376</v>
      </c>
      <c r="H1266" s="1" t="s">
        <v>28</v>
      </c>
      <c r="I1266">
        <v>1</v>
      </c>
      <c r="J1266" s="1" t="str">
        <f>+VLOOKUP(bloques1a3[[#This Row],[respuesta]],respuestas.emociones[],2,0)</f>
        <v>neutra</v>
      </c>
      <c r="K1266" s="1">
        <f>+VLOOKUP(bloques1a3[[#This Row],[niño]],BD.niños[[Código]:[edad]],5,0)</f>
        <v>7</v>
      </c>
      <c r="L1266" s="1">
        <f>+IF(bloques1a3[[#This Row],[correcta]]=bloques1a3[[#This Row],[respuesta]],1,0)</f>
        <v>1</v>
      </c>
      <c r="M1266" s="1">
        <f>+IF(bloques1a3[[#This Row],[Sexo]]="F",1,0)</f>
        <v>0</v>
      </c>
    </row>
    <row r="1267" spans="1:13" x14ac:dyDescent="0.55000000000000004">
      <c r="A1267">
        <v>40</v>
      </c>
      <c r="B1267" s="1" t="s">
        <v>420</v>
      </c>
      <c r="C1267" s="1" t="s">
        <v>2</v>
      </c>
      <c r="D1267">
        <v>1</v>
      </c>
      <c r="E1267" s="1" t="s">
        <v>195</v>
      </c>
      <c r="F1267">
        <v>1</v>
      </c>
      <c r="G1267" s="1" t="s">
        <v>377</v>
      </c>
      <c r="H1267" s="1" t="s">
        <v>28</v>
      </c>
      <c r="I1267">
        <v>1</v>
      </c>
      <c r="J1267" s="1" t="str">
        <f>+VLOOKUP(bloques1a3[[#This Row],[respuesta]],respuestas.emociones[],2,0)</f>
        <v>neutra</v>
      </c>
      <c r="K1267" s="1">
        <f>+VLOOKUP(bloques1a3[[#This Row],[niño]],BD.niños[[Código]:[edad]],5,0)</f>
        <v>10</v>
      </c>
      <c r="L1267" s="1">
        <f>+IF(bloques1a3[[#This Row],[correcta]]=bloques1a3[[#This Row],[respuesta]],1,0)</f>
        <v>1</v>
      </c>
      <c r="M1267" s="1">
        <f>+IF(bloques1a3[[#This Row],[Sexo]]="F",1,0)</f>
        <v>0</v>
      </c>
    </row>
    <row r="1268" spans="1:13" x14ac:dyDescent="0.55000000000000004">
      <c r="A1268">
        <v>40</v>
      </c>
      <c r="B1268" s="1" t="s">
        <v>420</v>
      </c>
      <c r="C1268" s="1" t="s">
        <v>2</v>
      </c>
      <c r="D1268">
        <v>1</v>
      </c>
      <c r="E1268" s="1" t="s">
        <v>199</v>
      </c>
      <c r="F1268">
        <v>1</v>
      </c>
      <c r="G1268" s="1" t="s">
        <v>377</v>
      </c>
      <c r="H1268" s="1" t="s">
        <v>28</v>
      </c>
      <c r="I1268">
        <v>1</v>
      </c>
      <c r="J1268" s="1" t="str">
        <f>+VLOOKUP(bloques1a3[[#This Row],[respuesta]],respuestas.emociones[],2,0)</f>
        <v>neutra</v>
      </c>
      <c r="K1268" s="1">
        <f>+VLOOKUP(bloques1a3[[#This Row],[niño]],BD.niños[[Código]:[edad]],5,0)</f>
        <v>9</v>
      </c>
      <c r="L1268" s="1">
        <f>+IF(bloques1a3[[#This Row],[correcta]]=bloques1a3[[#This Row],[respuesta]],1,0)</f>
        <v>1</v>
      </c>
      <c r="M1268" s="1">
        <f>+IF(bloques1a3[[#This Row],[Sexo]]="F",1,0)</f>
        <v>0</v>
      </c>
    </row>
    <row r="1269" spans="1:13" x14ac:dyDescent="0.55000000000000004">
      <c r="A1269">
        <v>40</v>
      </c>
      <c r="B1269" s="1" t="s">
        <v>420</v>
      </c>
      <c r="C1269" s="1" t="s">
        <v>2</v>
      </c>
      <c r="D1269">
        <v>1</v>
      </c>
      <c r="E1269" s="1" t="s">
        <v>203</v>
      </c>
      <c r="F1269">
        <v>1</v>
      </c>
      <c r="G1269" s="1" t="s">
        <v>377</v>
      </c>
      <c r="H1269" s="1" t="s">
        <v>29</v>
      </c>
      <c r="I1269">
        <v>1</v>
      </c>
      <c r="J1269" s="1" t="str">
        <f>+VLOOKUP(bloques1a3[[#This Row],[respuesta]],respuestas.emociones[],2,0)</f>
        <v>neutra</v>
      </c>
      <c r="K1269" s="1">
        <f>+VLOOKUP(bloques1a3[[#This Row],[niño]],BD.niños[[Código]:[edad]],5,0)</f>
        <v>9</v>
      </c>
      <c r="L1269" s="1">
        <f>+IF(bloques1a3[[#This Row],[correcta]]=bloques1a3[[#This Row],[respuesta]],1,0)</f>
        <v>1</v>
      </c>
      <c r="M1269" s="1">
        <f>+IF(bloques1a3[[#This Row],[Sexo]]="F",1,0)</f>
        <v>1</v>
      </c>
    </row>
    <row r="1270" spans="1:13" x14ac:dyDescent="0.55000000000000004">
      <c r="A1270">
        <v>40</v>
      </c>
      <c r="B1270" s="1" t="s">
        <v>420</v>
      </c>
      <c r="C1270" s="1" t="s">
        <v>2</v>
      </c>
      <c r="D1270">
        <v>1</v>
      </c>
      <c r="E1270" s="1" t="s">
        <v>206</v>
      </c>
      <c r="F1270">
        <v>1</v>
      </c>
      <c r="G1270" s="1" t="s">
        <v>377</v>
      </c>
      <c r="H1270" s="1" t="s">
        <v>29</v>
      </c>
      <c r="I1270">
        <v>1</v>
      </c>
      <c r="J1270" s="1" t="str">
        <f>+VLOOKUP(bloques1a3[[#This Row],[respuesta]],respuestas.emociones[],2,0)</f>
        <v>neutra</v>
      </c>
      <c r="K1270" s="1">
        <f>+VLOOKUP(bloques1a3[[#This Row],[niño]],BD.niños[[Código]:[edad]],5,0)</f>
        <v>10</v>
      </c>
      <c r="L1270" s="1">
        <f>+IF(bloques1a3[[#This Row],[correcta]]=bloques1a3[[#This Row],[respuesta]],1,0)</f>
        <v>1</v>
      </c>
      <c r="M1270" s="1">
        <f>+IF(bloques1a3[[#This Row],[Sexo]]="F",1,0)</f>
        <v>1</v>
      </c>
    </row>
    <row r="1271" spans="1:13" x14ac:dyDescent="0.55000000000000004">
      <c r="A1271">
        <v>40</v>
      </c>
      <c r="B1271" s="1" t="s">
        <v>420</v>
      </c>
      <c r="C1271" s="1" t="s">
        <v>2</v>
      </c>
      <c r="D1271">
        <v>1</v>
      </c>
      <c r="E1271" s="1" t="s">
        <v>210</v>
      </c>
      <c r="F1271">
        <v>1</v>
      </c>
      <c r="G1271" s="1" t="s">
        <v>376</v>
      </c>
      <c r="H1271" s="1" t="s">
        <v>28</v>
      </c>
      <c r="I1271">
        <v>1</v>
      </c>
      <c r="J1271" s="1" t="str">
        <f>+VLOOKUP(bloques1a3[[#This Row],[respuesta]],respuestas.emociones[],2,0)</f>
        <v>neutra</v>
      </c>
      <c r="K1271" s="1">
        <f>+VLOOKUP(bloques1a3[[#This Row],[niño]],BD.niños[[Código]:[edad]],5,0)</f>
        <v>7</v>
      </c>
      <c r="L1271" s="1">
        <f>+IF(bloques1a3[[#This Row],[correcta]]=bloques1a3[[#This Row],[respuesta]],1,0)</f>
        <v>1</v>
      </c>
      <c r="M1271" s="1">
        <f>+IF(bloques1a3[[#This Row],[Sexo]]="F",1,0)</f>
        <v>0</v>
      </c>
    </row>
    <row r="1272" spans="1:13" x14ac:dyDescent="0.55000000000000004">
      <c r="A1272">
        <v>40</v>
      </c>
      <c r="B1272" s="1" t="s">
        <v>420</v>
      </c>
      <c r="C1272" s="1" t="s">
        <v>2</v>
      </c>
      <c r="D1272">
        <v>1</v>
      </c>
      <c r="E1272" s="1" t="s">
        <v>274</v>
      </c>
      <c r="F1272">
        <v>1</v>
      </c>
      <c r="G1272" s="1" t="s">
        <v>375</v>
      </c>
      <c r="H1272" s="1" t="s">
        <v>28</v>
      </c>
      <c r="I1272">
        <v>1</v>
      </c>
      <c r="J1272" s="1" t="str">
        <f>+VLOOKUP(bloques1a3[[#This Row],[respuesta]],respuestas.emociones[],2,0)</f>
        <v>neutra</v>
      </c>
      <c r="K1272" s="1">
        <f>+VLOOKUP(bloques1a3[[#This Row],[niño]],BD.niños[[Código]:[edad]],5,0)</f>
        <v>6</v>
      </c>
      <c r="L1272" s="1">
        <f>+IF(bloques1a3[[#This Row],[correcta]]=bloques1a3[[#This Row],[respuesta]],1,0)</f>
        <v>1</v>
      </c>
      <c r="M1272" s="1">
        <f>+IF(bloques1a3[[#This Row],[Sexo]]="F",1,0)</f>
        <v>0</v>
      </c>
    </row>
    <row r="1273" spans="1:13" x14ac:dyDescent="0.55000000000000004">
      <c r="A1273">
        <v>40</v>
      </c>
      <c r="B1273" s="1" t="s">
        <v>420</v>
      </c>
      <c r="C1273" s="1" t="s">
        <v>2</v>
      </c>
      <c r="D1273">
        <v>1</v>
      </c>
      <c r="E1273" s="1" t="s">
        <v>276</v>
      </c>
      <c r="F1273">
        <v>1</v>
      </c>
      <c r="G1273" s="1" t="s">
        <v>375</v>
      </c>
      <c r="H1273" s="1" t="s">
        <v>28</v>
      </c>
      <c r="I1273">
        <v>1</v>
      </c>
      <c r="J1273" s="1" t="str">
        <f>+VLOOKUP(bloques1a3[[#This Row],[respuesta]],respuestas.emociones[],2,0)</f>
        <v>neutra</v>
      </c>
      <c r="K1273" s="1">
        <f>+VLOOKUP(bloques1a3[[#This Row],[niño]],BD.niños[[Código]:[edad]],5,0)</f>
        <v>6</v>
      </c>
      <c r="L1273" s="1">
        <f>+IF(bloques1a3[[#This Row],[correcta]]=bloques1a3[[#This Row],[respuesta]],1,0)</f>
        <v>1</v>
      </c>
      <c r="M1273" s="1">
        <f>+IF(bloques1a3[[#This Row],[Sexo]]="F",1,0)</f>
        <v>0</v>
      </c>
    </row>
    <row r="1274" spans="1:13" x14ac:dyDescent="0.55000000000000004">
      <c r="A1274">
        <v>40</v>
      </c>
      <c r="B1274" s="1" t="s">
        <v>420</v>
      </c>
      <c r="C1274" s="1" t="s">
        <v>2</v>
      </c>
      <c r="D1274">
        <v>1</v>
      </c>
      <c r="E1274" s="1" t="s">
        <v>279</v>
      </c>
      <c r="F1274">
        <v>1</v>
      </c>
      <c r="G1274" s="1" t="s">
        <v>376</v>
      </c>
      <c r="H1274" s="1" t="s">
        <v>29</v>
      </c>
      <c r="I1274">
        <v>1</v>
      </c>
      <c r="J1274" s="1" t="str">
        <f>+VLOOKUP(bloques1a3[[#This Row],[respuesta]],respuestas.emociones[],2,0)</f>
        <v>neutra</v>
      </c>
      <c r="K1274" s="1">
        <f>+VLOOKUP(bloques1a3[[#This Row],[niño]],BD.niños[[Código]:[edad]],5,0)</f>
        <v>7</v>
      </c>
      <c r="L1274" s="1">
        <f>+IF(bloques1a3[[#This Row],[correcta]]=bloques1a3[[#This Row],[respuesta]],1,0)</f>
        <v>1</v>
      </c>
      <c r="M1274" s="1">
        <f>+IF(bloques1a3[[#This Row],[Sexo]]="F",1,0)</f>
        <v>1</v>
      </c>
    </row>
    <row r="1275" spans="1:13" x14ac:dyDescent="0.55000000000000004">
      <c r="A1275">
        <v>40</v>
      </c>
      <c r="B1275" s="1" t="s">
        <v>420</v>
      </c>
      <c r="C1275" s="1" t="s">
        <v>2</v>
      </c>
      <c r="D1275">
        <v>1</v>
      </c>
      <c r="E1275" s="1" t="s">
        <v>282</v>
      </c>
      <c r="F1275">
        <v>1</v>
      </c>
      <c r="G1275" s="1" t="s">
        <v>375</v>
      </c>
      <c r="H1275" s="1" t="s">
        <v>29</v>
      </c>
      <c r="I1275">
        <v>1</v>
      </c>
      <c r="J1275" s="1" t="str">
        <f>+VLOOKUP(bloques1a3[[#This Row],[respuesta]],respuestas.emociones[],2,0)</f>
        <v>neutra</v>
      </c>
      <c r="K1275" s="1">
        <f>+VLOOKUP(bloques1a3[[#This Row],[niño]],BD.niños[[Código]:[edad]],5,0)</f>
        <v>5</v>
      </c>
      <c r="L1275" s="1">
        <f>+IF(bloques1a3[[#This Row],[correcta]]=bloques1a3[[#This Row],[respuesta]],1,0)</f>
        <v>1</v>
      </c>
      <c r="M1275" s="1">
        <f>+IF(bloques1a3[[#This Row],[Sexo]]="F",1,0)</f>
        <v>1</v>
      </c>
    </row>
    <row r="1276" spans="1:13" x14ac:dyDescent="0.55000000000000004">
      <c r="A1276">
        <v>40</v>
      </c>
      <c r="B1276" s="1" t="s">
        <v>420</v>
      </c>
      <c r="C1276" s="1" t="s">
        <v>2</v>
      </c>
      <c r="D1276">
        <v>1</v>
      </c>
      <c r="E1276" s="1" t="s">
        <v>352</v>
      </c>
      <c r="F1276">
        <v>1</v>
      </c>
      <c r="G1276" s="1" t="s">
        <v>376</v>
      </c>
      <c r="H1276" s="1" t="s">
        <v>29</v>
      </c>
      <c r="I1276">
        <v>1</v>
      </c>
      <c r="J1276" s="1" t="str">
        <f>+VLOOKUP(bloques1a3[[#This Row],[respuesta]],respuestas.emociones[],2,0)</f>
        <v>neutra</v>
      </c>
      <c r="K1276" s="1">
        <f>+VLOOKUP(bloques1a3[[#This Row],[niño]],BD.niños[[Código]:[edad]],5,0)</f>
        <v>8</v>
      </c>
      <c r="L1276" s="1">
        <f>+IF(bloques1a3[[#This Row],[correcta]]=bloques1a3[[#This Row],[respuesta]],1,0)</f>
        <v>1</v>
      </c>
      <c r="M1276" s="1">
        <f>+IF(bloques1a3[[#This Row],[Sexo]]="F",1,0)</f>
        <v>1</v>
      </c>
    </row>
    <row r="1277" spans="1:13" x14ac:dyDescent="0.55000000000000004">
      <c r="A1277">
        <v>40</v>
      </c>
      <c r="B1277" s="1" t="s">
        <v>420</v>
      </c>
      <c r="C1277" s="1" t="s">
        <v>2</v>
      </c>
      <c r="D1277">
        <v>1</v>
      </c>
      <c r="E1277" s="1" t="s">
        <v>357</v>
      </c>
      <c r="F1277">
        <v>1</v>
      </c>
      <c r="G1277" s="1" t="s">
        <v>376</v>
      </c>
      <c r="H1277" s="1" t="s">
        <v>28</v>
      </c>
      <c r="I1277">
        <v>1</v>
      </c>
      <c r="J1277" s="1" t="str">
        <f>+VLOOKUP(bloques1a3[[#This Row],[respuesta]],respuestas.emociones[],2,0)</f>
        <v>neutra</v>
      </c>
      <c r="K1277" s="1">
        <f>+VLOOKUP(bloques1a3[[#This Row],[niño]],BD.niños[[Código]:[edad]],5,0)</f>
        <v>7</v>
      </c>
      <c r="L1277" s="1">
        <f>+IF(bloques1a3[[#This Row],[correcta]]=bloques1a3[[#This Row],[respuesta]],1,0)</f>
        <v>1</v>
      </c>
      <c r="M1277" s="1">
        <f>+IF(bloques1a3[[#This Row],[Sexo]]="F",1,0)</f>
        <v>0</v>
      </c>
    </row>
    <row r="1278" spans="1:13" x14ac:dyDescent="0.55000000000000004">
      <c r="A1278">
        <v>40</v>
      </c>
      <c r="B1278" s="1" t="s">
        <v>420</v>
      </c>
      <c r="C1278" s="1" t="s">
        <v>2</v>
      </c>
      <c r="D1278">
        <v>1</v>
      </c>
      <c r="E1278" s="1" t="s">
        <v>360</v>
      </c>
      <c r="F1278">
        <v>1</v>
      </c>
      <c r="G1278" s="1" t="s">
        <v>377</v>
      </c>
      <c r="H1278" s="1" t="s">
        <v>28</v>
      </c>
      <c r="I1278">
        <v>1</v>
      </c>
      <c r="J1278" s="1" t="str">
        <f>+VLOOKUP(bloques1a3[[#This Row],[respuesta]],respuestas.emociones[],2,0)</f>
        <v>neutra</v>
      </c>
      <c r="K1278" s="1">
        <f>+VLOOKUP(bloques1a3[[#This Row],[niño]],BD.niños[[Código]:[edad]],5,0)</f>
        <v>9</v>
      </c>
      <c r="L1278" s="1">
        <f>+IF(bloques1a3[[#This Row],[correcta]]=bloques1a3[[#This Row],[respuesta]],1,0)</f>
        <v>1</v>
      </c>
      <c r="M1278" s="1">
        <f>+IF(bloques1a3[[#This Row],[Sexo]]="F",1,0)</f>
        <v>0</v>
      </c>
    </row>
    <row r="1279" spans="1:13" x14ac:dyDescent="0.55000000000000004">
      <c r="A1279">
        <v>40</v>
      </c>
      <c r="B1279" s="1" t="s">
        <v>420</v>
      </c>
      <c r="C1279" s="1" t="s">
        <v>2</v>
      </c>
      <c r="D1279">
        <v>1</v>
      </c>
      <c r="E1279" s="1" t="s">
        <v>364</v>
      </c>
      <c r="F1279">
        <v>1</v>
      </c>
      <c r="G1279" s="1" t="s">
        <v>377</v>
      </c>
      <c r="H1279" s="1" t="s">
        <v>28</v>
      </c>
      <c r="I1279">
        <v>1</v>
      </c>
      <c r="J1279" s="1" t="str">
        <f>+VLOOKUP(bloques1a3[[#This Row],[respuesta]],respuestas.emociones[],2,0)</f>
        <v>neutra</v>
      </c>
      <c r="K1279" s="1">
        <f>+VLOOKUP(bloques1a3[[#This Row],[niño]],BD.niños[[Código]:[edad]],5,0)</f>
        <v>10</v>
      </c>
      <c r="L1279" s="1">
        <f>+IF(bloques1a3[[#This Row],[correcta]]=bloques1a3[[#This Row],[respuesta]],1,0)</f>
        <v>1</v>
      </c>
      <c r="M1279" s="1">
        <f>+IF(bloques1a3[[#This Row],[Sexo]]="F",1,0)</f>
        <v>0</v>
      </c>
    </row>
    <row r="1280" spans="1:13" x14ac:dyDescent="0.55000000000000004">
      <c r="A1280">
        <v>40</v>
      </c>
      <c r="B1280" s="1" t="s">
        <v>420</v>
      </c>
      <c r="C1280" s="1" t="s">
        <v>2</v>
      </c>
      <c r="D1280">
        <v>1</v>
      </c>
      <c r="E1280" s="1" t="s">
        <v>368</v>
      </c>
      <c r="F1280">
        <v>1</v>
      </c>
      <c r="G1280" s="1" t="s">
        <v>377</v>
      </c>
      <c r="H1280" s="1" t="s">
        <v>28</v>
      </c>
      <c r="I1280">
        <v>1</v>
      </c>
      <c r="J1280" s="1" t="str">
        <f>+VLOOKUP(bloques1a3[[#This Row],[respuesta]],respuestas.emociones[],2,0)</f>
        <v>neutra</v>
      </c>
      <c r="K1280" s="1">
        <f>+VLOOKUP(bloques1a3[[#This Row],[niño]],BD.niños[[Código]:[edad]],5,0)</f>
        <v>11</v>
      </c>
      <c r="L1280" s="1">
        <f>+IF(bloques1a3[[#This Row],[correcta]]=bloques1a3[[#This Row],[respuesta]],1,0)</f>
        <v>1</v>
      </c>
      <c r="M1280" s="1">
        <f>+IF(bloques1a3[[#This Row],[Sexo]]="F",1,0)</f>
        <v>0</v>
      </c>
    </row>
    <row r="1281" spans="1:13" x14ac:dyDescent="0.55000000000000004">
      <c r="A1281">
        <v>40</v>
      </c>
      <c r="B1281" s="1" t="s">
        <v>420</v>
      </c>
      <c r="C1281" s="1" t="s">
        <v>2</v>
      </c>
      <c r="D1281">
        <v>1</v>
      </c>
      <c r="E1281" s="1" t="s">
        <v>371</v>
      </c>
      <c r="F1281">
        <v>1</v>
      </c>
      <c r="G1281" s="1" t="s">
        <v>377</v>
      </c>
      <c r="H1281" s="1" t="s">
        <v>29</v>
      </c>
      <c r="I1281">
        <v>1</v>
      </c>
      <c r="J1281" s="1" t="str">
        <f>+VLOOKUP(bloques1a3[[#This Row],[respuesta]],respuestas.emociones[],2,0)</f>
        <v>neutra</v>
      </c>
      <c r="K1281" s="1">
        <f>+VLOOKUP(bloques1a3[[#This Row],[niño]],BD.niños[[Código]:[edad]],5,0)</f>
        <v>9</v>
      </c>
      <c r="L1281" s="1">
        <f>+IF(bloques1a3[[#This Row],[correcta]]=bloques1a3[[#This Row],[respuesta]],1,0)</f>
        <v>1</v>
      </c>
      <c r="M1281" s="1">
        <f>+IF(bloques1a3[[#This Row],[Sexo]]="F",1,0)</f>
        <v>1</v>
      </c>
    </row>
    <row r="1282" spans="1:13" x14ac:dyDescent="0.55000000000000004">
      <c r="A1282">
        <v>41</v>
      </c>
      <c r="B1282" s="1" t="s">
        <v>421</v>
      </c>
      <c r="C1282" s="1" t="s">
        <v>0</v>
      </c>
      <c r="D1282">
        <v>7</v>
      </c>
      <c r="E1282" s="1" t="s">
        <v>36</v>
      </c>
      <c r="F1282">
        <v>7</v>
      </c>
      <c r="G1282" s="1" t="s">
        <v>375</v>
      </c>
      <c r="H1282" s="1" t="s">
        <v>28</v>
      </c>
      <c r="I1282">
        <v>1</v>
      </c>
      <c r="J1282" s="1" t="str">
        <f>+VLOOKUP(bloques1a3[[#This Row],[respuesta]],respuestas.emociones[],2,0)</f>
        <v>asco</v>
      </c>
      <c r="K1282" s="1">
        <f>+VLOOKUP(bloques1a3[[#This Row],[niño]],BD.niños[[Código]:[edad]],5,0)</f>
        <v>5</v>
      </c>
      <c r="L1282" s="1">
        <f>+IF(bloques1a3[[#This Row],[correcta]]=bloques1a3[[#This Row],[respuesta]],1,0)</f>
        <v>1</v>
      </c>
      <c r="M1282" s="1">
        <f>+IF(bloques1a3[[#This Row],[Sexo]]="F",1,0)</f>
        <v>0</v>
      </c>
    </row>
    <row r="1283" spans="1:13" x14ac:dyDescent="0.55000000000000004">
      <c r="A1283">
        <v>41</v>
      </c>
      <c r="B1283" s="1" t="s">
        <v>421</v>
      </c>
      <c r="C1283" s="1" t="s">
        <v>0</v>
      </c>
      <c r="D1283">
        <v>7</v>
      </c>
      <c r="E1283" s="1" t="s">
        <v>40</v>
      </c>
      <c r="F1283">
        <v>7</v>
      </c>
      <c r="G1283" s="1" t="s">
        <v>376</v>
      </c>
      <c r="H1283" s="1" t="s">
        <v>28</v>
      </c>
      <c r="I1283">
        <v>1</v>
      </c>
      <c r="J1283" s="1" t="str">
        <f>+VLOOKUP(bloques1a3[[#This Row],[respuesta]],respuestas.emociones[],2,0)</f>
        <v>asco</v>
      </c>
      <c r="K1283" s="1">
        <f>+VLOOKUP(bloques1a3[[#This Row],[niño]],BD.niños[[Código]:[edad]],5,0)</f>
        <v>7</v>
      </c>
      <c r="L1283" s="1">
        <f>+IF(bloques1a3[[#This Row],[correcta]]=bloques1a3[[#This Row],[respuesta]],1,0)</f>
        <v>1</v>
      </c>
      <c r="M1283" s="1">
        <f>+IF(bloques1a3[[#This Row],[Sexo]]="F",1,0)</f>
        <v>0</v>
      </c>
    </row>
    <row r="1284" spans="1:13" x14ac:dyDescent="0.55000000000000004">
      <c r="A1284">
        <v>41</v>
      </c>
      <c r="B1284" s="1" t="s">
        <v>421</v>
      </c>
      <c r="C1284" s="1" t="s">
        <v>0</v>
      </c>
      <c r="D1284">
        <v>7</v>
      </c>
      <c r="E1284" s="1" t="s">
        <v>44</v>
      </c>
      <c r="F1284">
        <v>5</v>
      </c>
      <c r="G1284" s="1" t="s">
        <v>376</v>
      </c>
      <c r="H1284" s="1" t="s">
        <v>29</v>
      </c>
      <c r="I1284">
        <v>1</v>
      </c>
      <c r="J1284" s="1" t="str">
        <f>+VLOOKUP(bloques1a3[[#This Row],[respuesta]],respuestas.emociones[],2,0)</f>
        <v>miedo</v>
      </c>
      <c r="K1284" s="1">
        <f>+VLOOKUP(bloques1a3[[#This Row],[niño]],BD.niños[[Código]:[edad]],5,0)</f>
        <v>7</v>
      </c>
      <c r="L1284" s="1">
        <f>+IF(bloques1a3[[#This Row],[correcta]]=bloques1a3[[#This Row],[respuesta]],1,0)</f>
        <v>0</v>
      </c>
      <c r="M1284" s="1">
        <f>+IF(bloques1a3[[#This Row],[Sexo]]="F",1,0)</f>
        <v>1</v>
      </c>
    </row>
    <row r="1285" spans="1:13" x14ac:dyDescent="0.55000000000000004">
      <c r="A1285">
        <v>41</v>
      </c>
      <c r="B1285" s="1" t="s">
        <v>421</v>
      </c>
      <c r="C1285" s="1" t="s">
        <v>0</v>
      </c>
      <c r="D1285">
        <v>7</v>
      </c>
      <c r="E1285" s="1" t="s">
        <v>48</v>
      </c>
      <c r="F1285">
        <v>1</v>
      </c>
      <c r="G1285" s="1" t="s">
        <v>376</v>
      </c>
      <c r="H1285" s="1" t="s">
        <v>29</v>
      </c>
      <c r="I1285">
        <v>1</v>
      </c>
      <c r="J1285" s="1" t="str">
        <f>+VLOOKUP(bloques1a3[[#This Row],[respuesta]],respuestas.emociones[],2,0)</f>
        <v>neutra</v>
      </c>
      <c r="K1285" s="1">
        <f>+VLOOKUP(bloques1a3[[#This Row],[niño]],BD.niños[[Código]:[edad]],5,0)</f>
        <v>7</v>
      </c>
      <c r="L1285" s="1">
        <f>+IF(bloques1a3[[#This Row],[correcta]]=bloques1a3[[#This Row],[respuesta]],1,0)</f>
        <v>0</v>
      </c>
      <c r="M1285" s="1">
        <f>+IF(bloques1a3[[#This Row],[Sexo]]="F",1,0)</f>
        <v>1</v>
      </c>
    </row>
    <row r="1286" spans="1:13" x14ac:dyDescent="0.55000000000000004">
      <c r="A1286">
        <v>41</v>
      </c>
      <c r="B1286" s="1" t="s">
        <v>421</v>
      </c>
      <c r="C1286" s="1" t="s">
        <v>0</v>
      </c>
      <c r="D1286">
        <v>7</v>
      </c>
      <c r="E1286" s="1" t="s">
        <v>52</v>
      </c>
      <c r="F1286">
        <v>7</v>
      </c>
      <c r="G1286" s="1" t="s">
        <v>376</v>
      </c>
      <c r="H1286" s="1" t="s">
        <v>29</v>
      </c>
      <c r="I1286">
        <v>1</v>
      </c>
      <c r="J1286" s="1" t="str">
        <f>+VLOOKUP(bloques1a3[[#This Row],[respuesta]],respuestas.emociones[],2,0)</f>
        <v>asco</v>
      </c>
      <c r="K1286" s="1">
        <f>+VLOOKUP(bloques1a3[[#This Row],[niño]],BD.niños[[Código]:[edad]],5,0)</f>
        <v>7</v>
      </c>
      <c r="L1286" s="1">
        <f>+IF(bloques1a3[[#This Row],[correcta]]=bloques1a3[[#This Row],[respuesta]],1,0)</f>
        <v>1</v>
      </c>
      <c r="M1286" s="1">
        <f>+IF(bloques1a3[[#This Row],[Sexo]]="F",1,0)</f>
        <v>1</v>
      </c>
    </row>
    <row r="1287" spans="1:13" x14ac:dyDescent="0.55000000000000004">
      <c r="A1287">
        <v>41</v>
      </c>
      <c r="B1287" s="1" t="s">
        <v>421</v>
      </c>
      <c r="C1287" s="1" t="s">
        <v>0</v>
      </c>
      <c r="D1287">
        <v>7</v>
      </c>
      <c r="E1287" s="1" t="s">
        <v>56</v>
      </c>
      <c r="F1287">
        <v>6</v>
      </c>
      <c r="G1287" s="1" t="s">
        <v>376</v>
      </c>
      <c r="H1287" s="1" t="s">
        <v>29</v>
      </c>
      <c r="I1287">
        <v>1</v>
      </c>
      <c r="J1287" s="1" t="str">
        <f>+VLOOKUP(bloques1a3[[#This Row],[respuesta]],respuestas.emociones[],2,0)</f>
        <v>sorpresa</v>
      </c>
      <c r="K1287" s="1">
        <f>+VLOOKUP(bloques1a3[[#This Row],[niño]],BD.niños[[Código]:[edad]],5,0)</f>
        <v>8</v>
      </c>
      <c r="L1287" s="1">
        <f>+IF(bloques1a3[[#This Row],[correcta]]=bloques1a3[[#This Row],[respuesta]],1,0)</f>
        <v>0</v>
      </c>
      <c r="M1287" s="1">
        <f>+IF(bloques1a3[[#This Row],[Sexo]]="F",1,0)</f>
        <v>1</v>
      </c>
    </row>
    <row r="1288" spans="1:13" x14ac:dyDescent="0.55000000000000004">
      <c r="A1288">
        <v>41</v>
      </c>
      <c r="B1288" s="1" t="s">
        <v>421</v>
      </c>
      <c r="C1288" s="1" t="s">
        <v>0</v>
      </c>
      <c r="D1288">
        <v>7</v>
      </c>
      <c r="E1288" s="1" t="s">
        <v>60</v>
      </c>
      <c r="F1288">
        <v>7</v>
      </c>
      <c r="G1288" s="1" t="s">
        <v>377</v>
      </c>
      <c r="H1288" s="1" t="s">
        <v>28</v>
      </c>
      <c r="I1288">
        <v>1</v>
      </c>
      <c r="J1288" s="1" t="str">
        <f>+VLOOKUP(bloques1a3[[#This Row],[respuesta]],respuestas.emociones[],2,0)</f>
        <v>asco</v>
      </c>
      <c r="K1288" s="1">
        <f>+VLOOKUP(bloques1a3[[#This Row],[niño]],BD.niños[[Código]:[edad]],5,0)</f>
        <v>10</v>
      </c>
      <c r="L1288" s="1">
        <f>+IF(bloques1a3[[#This Row],[correcta]]=bloques1a3[[#This Row],[respuesta]],1,0)</f>
        <v>1</v>
      </c>
      <c r="M1288" s="1">
        <f>+IF(bloques1a3[[#This Row],[Sexo]]="F",1,0)</f>
        <v>0</v>
      </c>
    </row>
    <row r="1289" spans="1:13" x14ac:dyDescent="0.55000000000000004">
      <c r="A1289">
        <v>41</v>
      </c>
      <c r="B1289" s="1" t="s">
        <v>421</v>
      </c>
      <c r="C1289" s="1" t="s">
        <v>0</v>
      </c>
      <c r="D1289">
        <v>7</v>
      </c>
      <c r="E1289" s="1" t="s">
        <v>64</v>
      </c>
      <c r="F1289">
        <v>7</v>
      </c>
      <c r="G1289" s="1" t="s">
        <v>377</v>
      </c>
      <c r="H1289" s="1" t="s">
        <v>29</v>
      </c>
      <c r="I1289">
        <v>1</v>
      </c>
      <c r="J1289" s="1" t="str">
        <f>+VLOOKUP(bloques1a3[[#This Row],[respuesta]],respuestas.emociones[],2,0)</f>
        <v>asco</v>
      </c>
      <c r="K1289" s="1">
        <f>+VLOOKUP(bloques1a3[[#This Row],[niño]],BD.niños[[Código]:[edad]],5,0)</f>
        <v>9</v>
      </c>
      <c r="L1289" s="1">
        <f>+IF(bloques1a3[[#This Row],[correcta]]=bloques1a3[[#This Row],[respuesta]],1,0)</f>
        <v>1</v>
      </c>
      <c r="M1289" s="1">
        <f>+IF(bloques1a3[[#This Row],[Sexo]]="F",1,0)</f>
        <v>1</v>
      </c>
    </row>
    <row r="1290" spans="1:13" x14ac:dyDescent="0.55000000000000004">
      <c r="A1290">
        <v>41</v>
      </c>
      <c r="B1290" s="1" t="s">
        <v>421</v>
      </c>
      <c r="C1290" s="1" t="s">
        <v>0</v>
      </c>
      <c r="D1290">
        <v>7</v>
      </c>
      <c r="E1290" s="1" t="s">
        <v>68</v>
      </c>
      <c r="F1290">
        <v>7</v>
      </c>
      <c r="G1290" s="1" t="s">
        <v>377</v>
      </c>
      <c r="H1290" s="1" t="s">
        <v>28</v>
      </c>
      <c r="I1290">
        <v>1</v>
      </c>
      <c r="J1290" s="1" t="str">
        <f>+VLOOKUP(bloques1a3[[#This Row],[respuesta]],respuestas.emociones[],2,0)</f>
        <v>asco</v>
      </c>
      <c r="K1290" s="1">
        <f>+VLOOKUP(bloques1a3[[#This Row],[niño]],BD.niños[[Código]:[edad]],5,0)</f>
        <v>10</v>
      </c>
      <c r="L1290" s="1">
        <f>+IF(bloques1a3[[#This Row],[correcta]]=bloques1a3[[#This Row],[respuesta]],1,0)</f>
        <v>1</v>
      </c>
      <c r="M1290" s="1">
        <f>+IF(bloques1a3[[#This Row],[Sexo]]="F",1,0)</f>
        <v>0</v>
      </c>
    </row>
    <row r="1291" spans="1:13" x14ac:dyDescent="0.55000000000000004">
      <c r="A1291">
        <v>41</v>
      </c>
      <c r="B1291" s="1" t="s">
        <v>421</v>
      </c>
      <c r="C1291" s="1" t="s">
        <v>0</v>
      </c>
      <c r="D1291">
        <v>7</v>
      </c>
      <c r="E1291" s="1" t="s">
        <v>72</v>
      </c>
      <c r="F1291">
        <v>2</v>
      </c>
      <c r="G1291" s="1" t="s">
        <v>377</v>
      </c>
      <c r="H1291" s="1" t="s">
        <v>29</v>
      </c>
      <c r="I1291">
        <v>1</v>
      </c>
      <c r="J1291" s="1" t="str">
        <f>+VLOOKUP(bloques1a3[[#This Row],[respuesta]],respuestas.emociones[],2,0)</f>
        <v>alegria</v>
      </c>
      <c r="K1291" s="1">
        <f>+VLOOKUP(bloques1a3[[#This Row],[niño]],BD.niños[[Código]:[edad]],5,0)</f>
        <v>9</v>
      </c>
      <c r="L1291" s="1">
        <f>+IF(bloques1a3[[#This Row],[correcta]]=bloques1a3[[#This Row],[respuesta]],1,0)</f>
        <v>0</v>
      </c>
      <c r="M1291" s="1">
        <f>+IF(bloques1a3[[#This Row],[Sexo]]="F",1,0)</f>
        <v>1</v>
      </c>
    </row>
    <row r="1292" spans="1:13" x14ac:dyDescent="0.55000000000000004">
      <c r="A1292">
        <v>41</v>
      </c>
      <c r="B1292" s="1" t="s">
        <v>421</v>
      </c>
      <c r="C1292" s="1" t="s">
        <v>0</v>
      </c>
      <c r="D1292">
        <v>7</v>
      </c>
      <c r="E1292" s="1" t="s">
        <v>75</v>
      </c>
      <c r="F1292">
        <v>7</v>
      </c>
      <c r="G1292" s="1" t="s">
        <v>377</v>
      </c>
      <c r="H1292" s="1" t="s">
        <v>29</v>
      </c>
      <c r="I1292">
        <v>1</v>
      </c>
      <c r="J1292" s="1" t="str">
        <f>+VLOOKUP(bloques1a3[[#This Row],[respuesta]],respuestas.emociones[],2,0)</f>
        <v>asco</v>
      </c>
      <c r="K1292" s="1">
        <f>+VLOOKUP(bloques1a3[[#This Row],[niño]],BD.niños[[Código]:[edad]],5,0)</f>
        <v>10</v>
      </c>
      <c r="L1292" s="1">
        <f>+IF(bloques1a3[[#This Row],[correcta]]=bloques1a3[[#This Row],[respuesta]],1,0)</f>
        <v>1</v>
      </c>
      <c r="M1292" s="1">
        <f>+IF(bloques1a3[[#This Row],[Sexo]]="F",1,0)</f>
        <v>1</v>
      </c>
    </row>
    <row r="1293" spans="1:13" x14ac:dyDescent="0.55000000000000004">
      <c r="A1293">
        <v>41</v>
      </c>
      <c r="B1293" s="1" t="s">
        <v>421</v>
      </c>
      <c r="C1293" s="1" t="s">
        <v>0</v>
      </c>
      <c r="D1293">
        <v>7</v>
      </c>
      <c r="E1293" s="1" t="s">
        <v>78</v>
      </c>
      <c r="F1293">
        <v>4</v>
      </c>
      <c r="G1293" s="1" t="s">
        <v>375</v>
      </c>
      <c r="H1293" s="1" t="s">
        <v>28</v>
      </c>
      <c r="I1293">
        <v>1</v>
      </c>
      <c r="J1293" s="1" t="str">
        <f>+VLOOKUP(bloques1a3[[#This Row],[respuesta]],respuestas.emociones[],2,0)</f>
        <v>enojo</v>
      </c>
      <c r="K1293" s="1">
        <f>+VLOOKUP(bloques1a3[[#This Row],[niño]],BD.niños[[Código]:[edad]],5,0)</f>
        <v>6</v>
      </c>
      <c r="L1293" s="1">
        <f>+IF(bloques1a3[[#This Row],[correcta]]=bloques1a3[[#This Row],[respuesta]],1,0)</f>
        <v>0</v>
      </c>
      <c r="M1293" s="1">
        <f>+IF(bloques1a3[[#This Row],[Sexo]]="F",1,0)</f>
        <v>0</v>
      </c>
    </row>
    <row r="1294" spans="1:13" x14ac:dyDescent="0.55000000000000004">
      <c r="A1294">
        <v>41</v>
      </c>
      <c r="B1294" s="1" t="s">
        <v>421</v>
      </c>
      <c r="C1294" s="1" t="s">
        <v>0</v>
      </c>
      <c r="D1294">
        <v>7</v>
      </c>
      <c r="E1294" s="1" t="s">
        <v>82</v>
      </c>
      <c r="F1294">
        <v>7</v>
      </c>
      <c r="G1294" s="1" t="s">
        <v>375</v>
      </c>
      <c r="H1294" s="1" t="s">
        <v>29</v>
      </c>
      <c r="I1294">
        <v>1</v>
      </c>
      <c r="J1294" s="1" t="str">
        <f>+VLOOKUP(bloques1a3[[#This Row],[respuesta]],respuestas.emociones[],2,0)</f>
        <v>asco</v>
      </c>
      <c r="K1294" s="1">
        <f>+VLOOKUP(bloques1a3[[#This Row],[niño]],BD.niños[[Código]:[edad]],5,0)</f>
        <v>6</v>
      </c>
      <c r="L1294" s="1">
        <f>+IF(bloques1a3[[#This Row],[correcta]]=bloques1a3[[#This Row],[respuesta]],1,0)</f>
        <v>1</v>
      </c>
      <c r="M1294" s="1">
        <f>+IF(bloques1a3[[#This Row],[Sexo]]="F",1,0)</f>
        <v>1</v>
      </c>
    </row>
    <row r="1295" spans="1:13" x14ac:dyDescent="0.55000000000000004">
      <c r="A1295">
        <v>41</v>
      </c>
      <c r="B1295" s="1" t="s">
        <v>421</v>
      </c>
      <c r="C1295" s="1" t="s">
        <v>0</v>
      </c>
      <c r="D1295">
        <v>7</v>
      </c>
      <c r="E1295" s="1" t="s">
        <v>85</v>
      </c>
      <c r="F1295">
        <v>6</v>
      </c>
      <c r="G1295" s="1" t="s">
        <v>375</v>
      </c>
      <c r="H1295" s="1" t="s">
        <v>28</v>
      </c>
      <c r="I1295">
        <v>1</v>
      </c>
      <c r="J1295" s="1" t="str">
        <f>+VLOOKUP(bloques1a3[[#This Row],[respuesta]],respuestas.emociones[],2,0)</f>
        <v>sorpresa</v>
      </c>
      <c r="K1295" s="1">
        <f>+VLOOKUP(bloques1a3[[#This Row],[niño]],BD.niños[[Código]:[edad]],5,0)</f>
        <v>6</v>
      </c>
      <c r="L1295" s="1">
        <f>+IF(bloques1a3[[#This Row],[correcta]]=bloques1a3[[#This Row],[respuesta]],1,0)</f>
        <v>0</v>
      </c>
      <c r="M1295" s="1">
        <f>+IF(bloques1a3[[#This Row],[Sexo]]="F",1,0)</f>
        <v>0</v>
      </c>
    </row>
    <row r="1296" spans="1:13" x14ac:dyDescent="0.55000000000000004">
      <c r="A1296">
        <v>41</v>
      </c>
      <c r="B1296" s="1" t="s">
        <v>421</v>
      </c>
      <c r="C1296" s="1" t="s">
        <v>0</v>
      </c>
      <c r="D1296">
        <v>7</v>
      </c>
      <c r="E1296" s="1" t="s">
        <v>184</v>
      </c>
      <c r="F1296">
        <v>7</v>
      </c>
      <c r="G1296" s="1" t="s">
        <v>376</v>
      </c>
      <c r="H1296" s="1" t="s">
        <v>28</v>
      </c>
      <c r="I1296">
        <v>1</v>
      </c>
      <c r="J1296" s="1" t="str">
        <f>+VLOOKUP(bloques1a3[[#This Row],[respuesta]],respuestas.emociones[],2,0)</f>
        <v>asco</v>
      </c>
      <c r="K1296" s="1">
        <f>+VLOOKUP(bloques1a3[[#This Row],[niño]],BD.niños[[Código]:[edad]],5,0)</f>
        <v>7</v>
      </c>
      <c r="L1296" s="1">
        <f>+IF(bloques1a3[[#This Row],[correcta]]=bloques1a3[[#This Row],[respuesta]],1,0)</f>
        <v>1</v>
      </c>
      <c r="M1296" s="1">
        <f>+IF(bloques1a3[[#This Row],[Sexo]]="F",1,0)</f>
        <v>0</v>
      </c>
    </row>
    <row r="1297" spans="1:13" x14ac:dyDescent="0.55000000000000004">
      <c r="A1297">
        <v>41</v>
      </c>
      <c r="B1297" s="1" t="s">
        <v>421</v>
      </c>
      <c r="C1297" s="1" t="s">
        <v>0</v>
      </c>
      <c r="D1297">
        <v>7</v>
      </c>
      <c r="E1297" s="1" t="s">
        <v>187</v>
      </c>
      <c r="F1297">
        <v>7</v>
      </c>
      <c r="G1297" s="1" t="s">
        <v>376</v>
      </c>
      <c r="H1297" s="1" t="s">
        <v>29</v>
      </c>
      <c r="I1297">
        <v>1</v>
      </c>
      <c r="J1297" s="1" t="str">
        <f>+VLOOKUP(bloques1a3[[#This Row],[respuesta]],respuestas.emociones[],2,0)</f>
        <v>asco</v>
      </c>
      <c r="K1297" s="1">
        <f>+VLOOKUP(bloques1a3[[#This Row],[niño]],BD.niños[[Código]:[edad]],5,0)</f>
        <v>8</v>
      </c>
      <c r="L1297" s="1">
        <f>+IF(bloques1a3[[#This Row],[correcta]]=bloques1a3[[#This Row],[respuesta]],1,0)</f>
        <v>1</v>
      </c>
      <c r="M1297" s="1">
        <f>+IF(bloques1a3[[#This Row],[Sexo]]="F",1,0)</f>
        <v>1</v>
      </c>
    </row>
    <row r="1298" spans="1:13" x14ac:dyDescent="0.55000000000000004">
      <c r="A1298">
        <v>41</v>
      </c>
      <c r="B1298" s="1" t="s">
        <v>421</v>
      </c>
      <c r="C1298" s="1" t="s">
        <v>0</v>
      </c>
      <c r="D1298">
        <v>7</v>
      </c>
      <c r="E1298" s="1" t="s">
        <v>192</v>
      </c>
      <c r="F1298">
        <v>7</v>
      </c>
      <c r="G1298" s="1" t="s">
        <v>376</v>
      </c>
      <c r="H1298" s="1" t="s">
        <v>28</v>
      </c>
      <c r="I1298">
        <v>1</v>
      </c>
      <c r="J1298" s="1" t="str">
        <f>+VLOOKUP(bloques1a3[[#This Row],[respuesta]],respuestas.emociones[],2,0)</f>
        <v>asco</v>
      </c>
      <c r="K1298" s="1">
        <f>+VLOOKUP(bloques1a3[[#This Row],[niño]],BD.niños[[Código]:[edad]],5,0)</f>
        <v>7</v>
      </c>
      <c r="L1298" s="1">
        <f>+IF(bloques1a3[[#This Row],[correcta]]=bloques1a3[[#This Row],[respuesta]],1,0)</f>
        <v>1</v>
      </c>
      <c r="M1298" s="1">
        <f>+IF(bloques1a3[[#This Row],[Sexo]]="F",1,0)</f>
        <v>0</v>
      </c>
    </row>
    <row r="1299" spans="1:13" x14ac:dyDescent="0.55000000000000004">
      <c r="A1299">
        <v>41</v>
      </c>
      <c r="B1299" s="1" t="s">
        <v>421</v>
      </c>
      <c r="C1299" s="1" t="s">
        <v>0</v>
      </c>
      <c r="D1299">
        <v>7</v>
      </c>
      <c r="E1299" s="1" t="s">
        <v>195</v>
      </c>
      <c r="F1299">
        <v>7</v>
      </c>
      <c r="G1299" s="1" t="s">
        <v>377</v>
      </c>
      <c r="H1299" s="1" t="s">
        <v>28</v>
      </c>
      <c r="I1299">
        <v>1</v>
      </c>
      <c r="J1299" s="1" t="str">
        <f>+VLOOKUP(bloques1a3[[#This Row],[respuesta]],respuestas.emociones[],2,0)</f>
        <v>asco</v>
      </c>
      <c r="K1299" s="1">
        <f>+VLOOKUP(bloques1a3[[#This Row],[niño]],BD.niños[[Código]:[edad]],5,0)</f>
        <v>10</v>
      </c>
      <c r="L1299" s="1">
        <f>+IF(bloques1a3[[#This Row],[correcta]]=bloques1a3[[#This Row],[respuesta]],1,0)</f>
        <v>1</v>
      </c>
      <c r="M1299" s="1">
        <f>+IF(bloques1a3[[#This Row],[Sexo]]="F",1,0)</f>
        <v>0</v>
      </c>
    </row>
    <row r="1300" spans="1:13" x14ac:dyDescent="0.55000000000000004">
      <c r="A1300">
        <v>41</v>
      </c>
      <c r="B1300" s="1" t="s">
        <v>421</v>
      </c>
      <c r="C1300" s="1" t="s">
        <v>0</v>
      </c>
      <c r="D1300">
        <v>7</v>
      </c>
      <c r="E1300" s="1" t="s">
        <v>199</v>
      </c>
      <c r="F1300">
        <v>7</v>
      </c>
      <c r="G1300" s="1" t="s">
        <v>377</v>
      </c>
      <c r="H1300" s="1" t="s">
        <v>28</v>
      </c>
      <c r="I1300">
        <v>1</v>
      </c>
      <c r="J1300" s="1" t="str">
        <f>+VLOOKUP(bloques1a3[[#This Row],[respuesta]],respuestas.emociones[],2,0)</f>
        <v>asco</v>
      </c>
      <c r="K1300" s="1">
        <f>+VLOOKUP(bloques1a3[[#This Row],[niño]],BD.niños[[Código]:[edad]],5,0)</f>
        <v>9</v>
      </c>
      <c r="L1300" s="1">
        <f>+IF(bloques1a3[[#This Row],[correcta]]=bloques1a3[[#This Row],[respuesta]],1,0)</f>
        <v>1</v>
      </c>
      <c r="M1300" s="1">
        <f>+IF(bloques1a3[[#This Row],[Sexo]]="F",1,0)</f>
        <v>0</v>
      </c>
    </row>
    <row r="1301" spans="1:13" x14ac:dyDescent="0.55000000000000004">
      <c r="A1301">
        <v>41</v>
      </c>
      <c r="B1301" s="1" t="s">
        <v>421</v>
      </c>
      <c r="C1301" s="1" t="s">
        <v>0</v>
      </c>
      <c r="D1301">
        <v>7</v>
      </c>
      <c r="E1301" s="1" t="s">
        <v>203</v>
      </c>
      <c r="F1301">
        <v>7</v>
      </c>
      <c r="G1301" s="1" t="s">
        <v>377</v>
      </c>
      <c r="H1301" s="1" t="s">
        <v>29</v>
      </c>
      <c r="I1301">
        <v>1</v>
      </c>
      <c r="J1301" s="1" t="str">
        <f>+VLOOKUP(bloques1a3[[#This Row],[respuesta]],respuestas.emociones[],2,0)</f>
        <v>asco</v>
      </c>
      <c r="K1301" s="1">
        <f>+VLOOKUP(bloques1a3[[#This Row],[niño]],BD.niños[[Código]:[edad]],5,0)</f>
        <v>9</v>
      </c>
      <c r="L1301" s="1">
        <f>+IF(bloques1a3[[#This Row],[correcta]]=bloques1a3[[#This Row],[respuesta]],1,0)</f>
        <v>1</v>
      </c>
      <c r="M1301" s="1">
        <f>+IF(bloques1a3[[#This Row],[Sexo]]="F",1,0)</f>
        <v>1</v>
      </c>
    </row>
    <row r="1302" spans="1:13" x14ac:dyDescent="0.55000000000000004">
      <c r="A1302">
        <v>41</v>
      </c>
      <c r="B1302" s="1" t="s">
        <v>421</v>
      </c>
      <c r="C1302" s="1" t="s">
        <v>0</v>
      </c>
      <c r="D1302">
        <v>7</v>
      </c>
      <c r="E1302" s="1" t="s">
        <v>206</v>
      </c>
      <c r="F1302">
        <v>7</v>
      </c>
      <c r="G1302" s="1" t="s">
        <v>377</v>
      </c>
      <c r="H1302" s="1" t="s">
        <v>29</v>
      </c>
      <c r="I1302">
        <v>1</v>
      </c>
      <c r="J1302" s="1" t="str">
        <f>+VLOOKUP(bloques1a3[[#This Row],[respuesta]],respuestas.emociones[],2,0)</f>
        <v>asco</v>
      </c>
      <c r="K1302" s="1">
        <f>+VLOOKUP(bloques1a3[[#This Row],[niño]],BD.niños[[Código]:[edad]],5,0)</f>
        <v>10</v>
      </c>
      <c r="L1302" s="1">
        <f>+IF(bloques1a3[[#This Row],[correcta]]=bloques1a3[[#This Row],[respuesta]],1,0)</f>
        <v>1</v>
      </c>
      <c r="M1302" s="1">
        <f>+IF(bloques1a3[[#This Row],[Sexo]]="F",1,0)</f>
        <v>1</v>
      </c>
    </row>
    <row r="1303" spans="1:13" x14ac:dyDescent="0.55000000000000004">
      <c r="A1303">
        <v>41</v>
      </c>
      <c r="B1303" s="1" t="s">
        <v>421</v>
      </c>
      <c r="C1303" s="1" t="s">
        <v>0</v>
      </c>
      <c r="D1303">
        <v>7</v>
      </c>
      <c r="E1303" s="1" t="s">
        <v>210</v>
      </c>
      <c r="F1303">
        <v>7</v>
      </c>
      <c r="G1303" s="1" t="s">
        <v>376</v>
      </c>
      <c r="H1303" s="1" t="s">
        <v>28</v>
      </c>
      <c r="I1303">
        <v>1</v>
      </c>
      <c r="J1303" s="1" t="str">
        <f>+VLOOKUP(bloques1a3[[#This Row],[respuesta]],respuestas.emociones[],2,0)</f>
        <v>asco</v>
      </c>
      <c r="K1303" s="1">
        <f>+VLOOKUP(bloques1a3[[#This Row],[niño]],BD.niños[[Código]:[edad]],5,0)</f>
        <v>7</v>
      </c>
      <c r="L1303" s="1">
        <f>+IF(bloques1a3[[#This Row],[correcta]]=bloques1a3[[#This Row],[respuesta]],1,0)</f>
        <v>1</v>
      </c>
      <c r="M1303" s="1">
        <f>+IF(bloques1a3[[#This Row],[Sexo]]="F",1,0)</f>
        <v>0</v>
      </c>
    </row>
    <row r="1304" spans="1:13" x14ac:dyDescent="0.55000000000000004">
      <c r="A1304">
        <v>41</v>
      </c>
      <c r="B1304" s="1" t="s">
        <v>421</v>
      </c>
      <c r="C1304" s="1" t="s">
        <v>0</v>
      </c>
      <c r="D1304">
        <v>7</v>
      </c>
      <c r="E1304" s="1" t="s">
        <v>274</v>
      </c>
      <c r="F1304">
        <v>7</v>
      </c>
      <c r="G1304" s="1" t="s">
        <v>375</v>
      </c>
      <c r="H1304" s="1" t="s">
        <v>28</v>
      </c>
      <c r="I1304">
        <v>1</v>
      </c>
      <c r="J1304" s="1" t="str">
        <f>+VLOOKUP(bloques1a3[[#This Row],[respuesta]],respuestas.emociones[],2,0)</f>
        <v>asco</v>
      </c>
      <c r="K1304" s="1">
        <f>+VLOOKUP(bloques1a3[[#This Row],[niño]],BD.niños[[Código]:[edad]],5,0)</f>
        <v>6</v>
      </c>
      <c r="L1304" s="1">
        <f>+IF(bloques1a3[[#This Row],[correcta]]=bloques1a3[[#This Row],[respuesta]],1,0)</f>
        <v>1</v>
      </c>
      <c r="M1304" s="1">
        <f>+IF(bloques1a3[[#This Row],[Sexo]]="F",1,0)</f>
        <v>0</v>
      </c>
    </row>
    <row r="1305" spans="1:13" x14ac:dyDescent="0.55000000000000004">
      <c r="A1305">
        <v>41</v>
      </c>
      <c r="B1305" s="1" t="s">
        <v>421</v>
      </c>
      <c r="C1305" s="1" t="s">
        <v>0</v>
      </c>
      <c r="D1305">
        <v>7</v>
      </c>
      <c r="E1305" s="1" t="s">
        <v>276</v>
      </c>
      <c r="F1305">
        <v>7</v>
      </c>
      <c r="G1305" s="1" t="s">
        <v>375</v>
      </c>
      <c r="H1305" s="1" t="s">
        <v>28</v>
      </c>
      <c r="I1305">
        <v>1</v>
      </c>
      <c r="J1305" s="1" t="str">
        <f>+VLOOKUP(bloques1a3[[#This Row],[respuesta]],respuestas.emociones[],2,0)</f>
        <v>asco</v>
      </c>
      <c r="K1305" s="1">
        <f>+VLOOKUP(bloques1a3[[#This Row],[niño]],BD.niños[[Código]:[edad]],5,0)</f>
        <v>6</v>
      </c>
      <c r="L1305" s="1">
        <f>+IF(bloques1a3[[#This Row],[correcta]]=bloques1a3[[#This Row],[respuesta]],1,0)</f>
        <v>1</v>
      </c>
      <c r="M1305" s="1">
        <f>+IF(bloques1a3[[#This Row],[Sexo]]="F",1,0)</f>
        <v>0</v>
      </c>
    </row>
    <row r="1306" spans="1:13" x14ac:dyDescent="0.55000000000000004">
      <c r="A1306">
        <v>41</v>
      </c>
      <c r="B1306" s="1" t="s">
        <v>421</v>
      </c>
      <c r="C1306" s="1" t="s">
        <v>0</v>
      </c>
      <c r="D1306">
        <v>7</v>
      </c>
      <c r="E1306" s="1" t="s">
        <v>279</v>
      </c>
      <c r="F1306">
        <v>7</v>
      </c>
      <c r="G1306" s="1" t="s">
        <v>376</v>
      </c>
      <c r="H1306" s="1" t="s">
        <v>29</v>
      </c>
      <c r="I1306">
        <v>1</v>
      </c>
      <c r="J1306" s="1" t="str">
        <f>+VLOOKUP(bloques1a3[[#This Row],[respuesta]],respuestas.emociones[],2,0)</f>
        <v>asco</v>
      </c>
      <c r="K1306" s="1">
        <f>+VLOOKUP(bloques1a3[[#This Row],[niño]],BD.niños[[Código]:[edad]],5,0)</f>
        <v>7</v>
      </c>
      <c r="L1306" s="1">
        <f>+IF(bloques1a3[[#This Row],[correcta]]=bloques1a3[[#This Row],[respuesta]],1,0)</f>
        <v>1</v>
      </c>
      <c r="M1306" s="1">
        <f>+IF(bloques1a3[[#This Row],[Sexo]]="F",1,0)</f>
        <v>1</v>
      </c>
    </row>
    <row r="1307" spans="1:13" x14ac:dyDescent="0.55000000000000004">
      <c r="A1307">
        <v>41</v>
      </c>
      <c r="B1307" s="1" t="s">
        <v>421</v>
      </c>
      <c r="C1307" s="1" t="s">
        <v>0</v>
      </c>
      <c r="D1307">
        <v>7</v>
      </c>
      <c r="E1307" s="1" t="s">
        <v>282</v>
      </c>
      <c r="F1307">
        <v>7</v>
      </c>
      <c r="G1307" s="1" t="s">
        <v>375</v>
      </c>
      <c r="H1307" s="1" t="s">
        <v>29</v>
      </c>
      <c r="I1307">
        <v>1</v>
      </c>
      <c r="J1307" s="1" t="str">
        <f>+VLOOKUP(bloques1a3[[#This Row],[respuesta]],respuestas.emociones[],2,0)</f>
        <v>asco</v>
      </c>
      <c r="K1307" s="1">
        <f>+VLOOKUP(bloques1a3[[#This Row],[niño]],BD.niños[[Código]:[edad]],5,0)</f>
        <v>5</v>
      </c>
      <c r="L1307" s="1">
        <f>+IF(bloques1a3[[#This Row],[correcta]]=bloques1a3[[#This Row],[respuesta]],1,0)</f>
        <v>1</v>
      </c>
      <c r="M1307" s="1">
        <f>+IF(bloques1a3[[#This Row],[Sexo]]="F",1,0)</f>
        <v>1</v>
      </c>
    </row>
    <row r="1308" spans="1:13" x14ac:dyDescent="0.55000000000000004">
      <c r="A1308">
        <v>41</v>
      </c>
      <c r="B1308" s="1" t="s">
        <v>421</v>
      </c>
      <c r="C1308" s="1" t="s">
        <v>0</v>
      </c>
      <c r="D1308">
        <v>7</v>
      </c>
      <c r="E1308" s="1" t="s">
        <v>352</v>
      </c>
      <c r="F1308">
        <v>7</v>
      </c>
      <c r="G1308" s="1" t="s">
        <v>376</v>
      </c>
      <c r="H1308" s="1" t="s">
        <v>29</v>
      </c>
      <c r="I1308">
        <v>1</v>
      </c>
      <c r="J1308" s="1" t="str">
        <f>+VLOOKUP(bloques1a3[[#This Row],[respuesta]],respuestas.emociones[],2,0)</f>
        <v>asco</v>
      </c>
      <c r="K1308" s="1">
        <f>+VLOOKUP(bloques1a3[[#This Row],[niño]],BD.niños[[Código]:[edad]],5,0)</f>
        <v>8</v>
      </c>
      <c r="L1308" s="1">
        <f>+IF(bloques1a3[[#This Row],[correcta]]=bloques1a3[[#This Row],[respuesta]],1,0)</f>
        <v>1</v>
      </c>
      <c r="M1308" s="1">
        <f>+IF(bloques1a3[[#This Row],[Sexo]]="F",1,0)</f>
        <v>1</v>
      </c>
    </row>
    <row r="1309" spans="1:13" x14ac:dyDescent="0.55000000000000004">
      <c r="A1309">
        <v>41</v>
      </c>
      <c r="B1309" s="1" t="s">
        <v>421</v>
      </c>
      <c r="C1309" s="1" t="s">
        <v>0</v>
      </c>
      <c r="D1309">
        <v>7</v>
      </c>
      <c r="E1309" s="1" t="s">
        <v>357</v>
      </c>
      <c r="F1309">
        <v>7</v>
      </c>
      <c r="G1309" s="1" t="s">
        <v>376</v>
      </c>
      <c r="H1309" s="1" t="s">
        <v>28</v>
      </c>
      <c r="I1309">
        <v>1</v>
      </c>
      <c r="J1309" s="1" t="str">
        <f>+VLOOKUP(bloques1a3[[#This Row],[respuesta]],respuestas.emociones[],2,0)</f>
        <v>asco</v>
      </c>
      <c r="K1309" s="1">
        <f>+VLOOKUP(bloques1a3[[#This Row],[niño]],BD.niños[[Código]:[edad]],5,0)</f>
        <v>7</v>
      </c>
      <c r="L1309" s="1">
        <f>+IF(bloques1a3[[#This Row],[correcta]]=bloques1a3[[#This Row],[respuesta]],1,0)</f>
        <v>1</v>
      </c>
      <c r="M1309" s="1">
        <f>+IF(bloques1a3[[#This Row],[Sexo]]="F",1,0)</f>
        <v>0</v>
      </c>
    </row>
    <row r="1310" spans="1:13" x14ac:dyDescent="0.55000000000000004">
      <c r="A1310">
        <v>41</v>
      </c>
      <c r="B1310" s="1" t="s">
        <v>421</v>
      </c>
      <c r="C1310" s="1" t="s">
        <v>0</v>
      </c>
      <c r="D1310">
        <v>7</v>
      </c>
      <c r="E1310" s="1" t="s">
        <v>360</v>
      </c>
      <c r="F1310">
        <v>7</v>
      </c>
      <c r="G1310" s="1" t="s">
        <v>377</v>
      </c>
      <c r="H1310" s="1" t="s">
        <v>28</v>
      </c>
      <c r="I1310">
        <v>1</v>
      </c>
      <c r="J1310" s="1" t="str">
        <f>+VLOOKUP(bloques1a3[[#This Row],[respuesta]],respuestas.emociones[],2,0)</f>
        <v>asco</v>
      </c>
      <c r="K1310" s="1">
        <f>+VLOOKUP(bloques1a3[[#This Row],[niño]],BD.niños[[Código]:[edad]],5,0)</f>
        <v>9</v>
      </c>
      <c r="L1310" s="1">
        <f>+IF(bloques1a3[[#This Row],[correcta]]=bloques1a3[[#This Row],[respuesta]],1,0)</f>
        <v>1</v>
      </c>
      <c r="M1310" s="1">
        <f>+IF(bloques1a3[[#This Row],[Sexo]]="F",1,0)</f>
        <v>0</v>
      </c>
    </row>
    <row r="1311" spans="1:13" x14ac:dyDescent="0.55000000000000004">
      <c r="A1311">
        <v>41</v>
      </c>
      <c r="B1311" s="1" t="s">
        <v>421</v>
      </c>
      <c r="C1311" s="1" t="s">
        <v>0</v>
      </c>
      <c r="D1311">
        <v>7</v>
      </c>
      <c r="E1311" s="1" t="s">
        <v>364</v>
      </c>
      <c r="F1311">
        <v>7</v>
      </c>
      <c r="G1311" s="1" t="s">
        <v>377</v>
      </c>
      <c r="H1311" s="1" t="s">
        <v>28</v>
      </c>
      <c r="I1311">
        <v>1</v>
      </c>
      <c r="J1311" s="1" t="str">
        <f>+VLOOKUP(bloques1a3[[#This Row],[respuesta]],respuestas.emociones[],2,0)</f>
        <v>asco</v>
      </c>
      <c r="K1311" s="1">
        <f>+VLOOKUP(bloques1a3[[#This Row],[niño]],BD.niños[[Código]:[edad]],5,0)</f>
        <v>10</v>
      </c>
      <c r="L1311" s="1">
        <f>+IF(bloques1a3[[#This Row],[correcta]]=bloques1a3[[#This Row],[respuesta]],1,0)</f>
        <v>1</v>
      </c>
      <c r="M1311" s="1">
        <f>+IF(bloques1a3[[#This Row],[Sexo]]="F",1,0)</f>
        <v>0</v>
      </c>
    </row>
    <row r="1312" spans="1:13" x14ac:dyDescent="0.55000000000000004">
      <c r="A1312">
        <v>41</v>
      </c>
      <c r="B1312" s="1" t="s">
        <v>421</v>
      </c>
      <c r="C1312" s="1" t="s">
        <v>0</v>
      </c>
      <c r="D1312">
        <v>7</v>
      </c>
      <c r="E1312" s="1" t="s">
        <v>368</v>
      </c>
      <c r="F1312">
        <v>7</v>
      </c>
      <c r="G1312" s="1" t="s">
        <v>377</v>
      </c>
      <c r="H1312" s="1" t="s">
        <v>28</v>
      </c>
      <c r="I1312">
        <v>1</v>
      </c>
      <c r="J1312" s="1" t="str">
        <f>+VLOOKUP(bloques1a3[[#This Row],[respuesta]],respuestas.emociones[],2,0)</f>
        <v>asco</v>
      </c>
      <c r="K1312" s="1">
        <f>+VLOOKUP(bloques1a3[[#This Row],[niño]],BD.niños[[Código]:[edad]],5,0)</f>
        <v>11</v>
      </c>
      <c r="L1312" s="1">
        <f>+IF(bloques1a3[[#This Row],[correcta]]=bloques1a3[[#This Row],[respuesta]],1,0)</f>
        <v>1</v>
      </c>
      <c r="M1312" s="1">
        <f>+IF(bloques1a3[[#This Row],[Sexo]]="F",1,0)</f>
        <v>0</v>
      </c>
    </row>
    <row r="1313" spans="1:13" x14ac:dyDescent="0.55000000000000004">
      <c r="A1313">
        <v>41</v>
      </c>
      <c r="B1313" s="1" t="s">
        <v>421</v>
      </c>
      <c r="C1313" s="1" t="s">
        <v>0</v>
      </c>
      <c r="D1313">
        <v>7</v>
      </c>
      <c r="E1313" s="1" t="s">
        <v>371</v>
      </c>
      <c r="F1313">
        <v>7</v>
      </c>
      <c r="G1313" s="1" t="s">
        <v>377</v>
      </c>
      <c r="H1313" s="1" t="s">
        <v>29</v>
      </c>
      <c r="I1313">
        <v>1</v>
      </c>
      <c r="J1313" s="1" t="str">
        <f>+VLOOKUP(bloques1a3[[#This Row],[respuesta]],respuestas.emociones[],2,0)</f>
        <v>asco</v>
      </c>
      <c r="K1313" s="1">
        <f>+VLOOKUP(bloques1a3[[#This Row],[niño]],BD.niños[[Código]:[edad]],5,0)</f>
        <v>9</v>
      </c>
      <c r="L1313" s="1">
        <f>+IF(bloques1a3[[#This Row],[correcta]]=bloques1a3[[#This Row],[respuesta]],1,0)</f>
        <v>1</v>
      </c>
      <c r="M1313" s="1">
        <f>+IF(bloques1a3[[#This Row],[Sexo]]="F",1,0)</f>
        <v>1</v>
      </c>
    </row>
    <row r="1314" spans="1:13" x14ac:dyDescent="0.55000000000000004">
      <c r="A1314">
        <v>42</v>
      </c>
      <c r="B1314" s="1" t="s">
        <v>422</v>
      </c>
      <c r="C1314" s="1" t="s">
        <v>4</v>
      </c>
      <c r="D1314">
        <v>5</v>
      </c>
      <c r="E1314" s="1" t="s">
        <v>36</v>
      </c>
      <c r="F1314">
        <v>6</v>
      </c>
      <c r="G1314" s="1" t="s">
        <v>375</v>
      </c>
      <c r="H1314" s="1" t="s">
        <v>28</v>
      </c>
      <c r="I1314">
        <v>1</v>
      </c>
      <c r="J1314" s="1" t="str">
        <f>+VLOOKUP(bloques1a3[[#This Row],[respuesta]],respuestas.emociones[],2,0)</f>
        <v>sorpresa</v>
      </c>
      <c r="K1314" s="1">
        <f>+VLOOKUP(bloques1a3[[#This Row],[niño]],BD.niños[[Código]:[edad]],5,0)</f>
        <v>5</v>
      </c>
      <c r="L1314" s="1">
        <f>+IF(bloques1a3[[#This Row],[correcta]]=bloques1a3[[#This Row],[respuesta]],1,0)</f>
        <v>0</v>
      </c>
      <c r="M1314" s="1">
        <f>+IF(bloques1a3[[#This Row],[Sexo]]="F",1,0)</f>
        <v>0</v>
      </c>
    </row>
    <row r="1315" spans="1:13" x14ac:dyDescent="0.55000000000000004">
      <c r="A1315">
        <v>42</v>
      </c>
      <c r="B1315" s="1" t="s">
        <v>422</v>
      </c>
      <c r="C1315" s="1" t="s">
        <v>4</v>
      </c>
      <c r="D1315">
        <v>5</v>
      </c>
      <c r="E1315" s="1" t="s">
        <v>40</v>
      </c>
      <c r="F1315">
        <v>5</v>
      </c>
      <c r="G1315" s="1" t="s">
        <v>376</v>
      </c>
      <c r="H1315" s="1" t="s">
        <v>28</v>
      </c>
      <c r="I1315">
        <v>1</v>
      </c>
      <c r="J1315" s="1" t="str">
        <f>+VLOOKUP(bloques1a3[[#This Row],[respuesta]],respuestas.emociones[],2,0)</f>
        <v>miedo</v>
      </c>
      <c r="K1315" s="1">
        <f>+VLOOKUP(bloques1a3[[#This Row],[niño]],BD.niños[[Código]:[edad]],5,0)</f>
        <v>7</v>
      </c>
      <c r="L1315" s="1">
        <f>+IF(bloques1a3[[#This Row],[correcta]]=bloques1a3[[#This Row],[respuesta]],1,0)</f>
        <v>1</v>
      </c>
      <c r="M1315" s="1">
        <f>+IF(bloques1a3[[#This Row],[Sexo]]="F",1,0)</f>
        <v>0</v>
      </c>
    </row>
    <row r="1316" spans="1:13" x14ac:dyDescent="0.55000000000000004">
      <c r="A1316">
        <v>42</v>
      </c>
      <c r="B1316" s="1" t="s">
        <v>422</v>
      </c>
      <c r="C1316" s="1" t="s">
        <v>4</v>
      </c>
      <c r="D1316">
        <v>5</v>
      </c>
      <c r="E1316" s="1" t="s">
        <v>44</v>
      </c>
      <c r="F1316">
        <v>6</v>
      </c>
      <c r="G1316" s="1" t="s">
        <v>376</v>
      </c>
      <c r="H1316" s="1" t="s">
        <v>29</v>
      </c>
      <c r="I1316">
        <v>1</v>
      </c>
      <c r="J1316" s="1" t="str">
        <f>+VLOOKUP(bloques1a3[[#This Row],[respuesta]],respuestas.emociones[],2,0)</f>
        <v>sorpresa</v>
      </c>
      <c r="K1316" s="1">
        <f>+VLOOKUP(bloques1a3[[#This Row],[niño]],BD.niños[[Código]:[edad]],5,0)</f>
        <v>7</v>
      </c>
      <c r="L1316" s="1">
        <f>+IF(bloques1a3[[#This Row],[correcta]]=bloques1a3[[#This Row],[respuesta]],1,0)</f>
        <v>0</v>
      </c>
      <c r="M1316" s="1">
        <f>+IF(bloques1a3[[#This Row],[Sexo]]="F",1,0)</f>
        <v>1</v>
      </c>
    </row>
    <row r="1317" spans="1:13" x14ac:dyDescent="0.55000000000000004">
      <c r="A1317">
        <v>42</v>
      </c>
      <c r="B1317" s="1" t="s">
        <v>422</v>
      </c>
      <c r="C1317" s="1" t="s">
        <v>4</v>
      </c>
      <c r="D1317">
        <v>5</v>
      </c>
      <c r="E1317" s="1" t="s">
        <v>48</v>
      </c>
      <c r="F1317">
        <v>6</v>
      </c>
      <c r="G1317" s="1" t="s">
        <v>376</v>
      </c>
      <c r="H1317" s="1" t="s">
        <v>29</v>
      </c>
      <c r="I1317">
        <v>1</v>
      </c>
      <c r="J1317" s="1" t="str">
        <f>+VLOOKUP(bloques1a3[[#This Row],[respuesta]],respuestas.emociones[],2,0)</f>
        <v>sorpresa</v>
      </c>
      <c r="K1317" s="1">
        <f>+VLOOKUP(bloques1a3[[#This Row],[niño]],BD.niños[[Código]:[edad]],5,0)</f>
        <v>7</v>
      </c>
      <c r="L1317" s="1">
        <f>+IF(bloques1a3[[#This Row],[correcta]]=bloques1a3[[#This Row],[respuesta]],1,0)</f>
        <v>0</v>
      </c>
      <c r="M1317" s="1">
        <f>+IF(bloques1a3[[#This Row],[Sexo]]="F",1,0)</f>
        <v>1</v>
      </c>
    </row>
    <row r="1318" spans="1:13" x14ac:dyDescent="0.55000000000000004">
      <c r="A1318">
        <v>42</v>
      </c>
      <c r="B1318" s="1" t="s">
        <v>422</v>
      </c>
      <c r="C1318" s="1" t="s">
        <v>4</v>
      </c>
      <c r="D1318">
        <v>5</v>
      </c>
      <c r="E1318" s="1" t="s">
        <v>52</v>
      </c>
      <c r="F1318">
        <v>6</v>
      </c>
      <c r="G1318" s="1" t="s">
        <v>376</v>
      </c>
      <c r="H1318" s="1" t="s">
        <v>29</v>
      </c>
      <c r="I1318">
        <v>1</v>
      </c>
      <c r="J1318" s="1" t="str">
        <f>+VLOOKUP(bloques1a3[[#This Row],[respuesta]],respuestas.emociones[],2,0)</f>
        <v>sorpresa</v>
      </c>
      <c r="K1318" s="1">
        <f>+VLOOKUP(bloques1a3[[#This Row],[niño]],BD.niños[[Código]:[edad]],5,0)</f>
        <v>7</v>
      </c>
      <c r="L1318" s="1">
        <f>+IF(bloques1a3[[#This Row],[correcta]]=bloques1a3[[#This Row],[respuesta]],1,0)</f>
        <v>0</v>
      </c>
      <c r="M1318" s="1">
        <f>+IF(bloques1a3[[#This Row],[Sexo]]="F",1,0)</f>
        <v>1</v>
      </c>
    </row>
    <row r="1319" spans="1:13" x14ac:dyDescent="0.55000000000000004">
      <c r="A1319">
        <v>42</v>
      </c>
      <c r="B1319" s="1" t="s">
        <v>422</v>
      </c>
      <c r="C1319" s="1" t="s">
        <v>4</v>
      </c>
      <c r="D1319">
        <v>5</v>
      </c>
      <c r="E1319" s="1" t="s">
        <v>56</v>
      </c>
      <c r="F1319">
        <v>7</v>
      </c>
      <c r="G1319" s="1" t="s">
        <v>376</v>
      </c>
      <c r="H1319" s="1" t="s">
        <v>29</v>
      </c>
      <c r="I1319">
        <v>1</v>
      </c>
      <c r="J1319" s="1" t="str">
        <f>+VLOOKUP(bloques1a3[[#This Row],[respuesta]],respuestas.emociones[],2,0)</f>
        <v>asco</v>
      </c>
      <c r="K1319" s="1">
        <f>+VLOOKUP(bloques1a3[[#This Row],[niño]],BD.niños[[Código]:[edad]],5,0)</f>
        <v>8</v>
      </c>
      <c r="L1319" s="1">
        <f>+IF(bloques1a3[[#This Row],[correcta]]=bloques1a3[[#This Row],[respuesta]],1,0)</f>
        <v>0</v>
      </c>
      <c r="M1319" s="1">
        <f>+IF(bloques1a3[[#This Row],[Sexo]]="F",1,0)</f>
        <v>1</v>
      </c>
    </row>
    <row r="1320" spans="1:13" x14ac:dyDescent="0.55000000000000004">
      <c r="A1320">
        <v>42</v>
      </c>
      <c r="B1320" s="1" t="s">
        <v>422</v>
      </c>
      <c r="C1320" s="1" t="s">
        <v>4</v>
      </c>
      <c r="D1320">
        <v>5</v>
      </c>
      <c r="E1320" s="1" t="s">
        <v>60</v>
      </c>
      <c r="F1320">
        <v>6</v>
      </c>
      <c r="G1320" s="1" t="s">
        <v>377</v>
      </c>
      <c r="H1320" s="1" t="s">
        <v>28</v>
      </c>
      <c r="I1320">
        <v>1</v>
      </c>
      <c r="J1320" s="1" t="str">
        <f>+VLOOKUP(bloques1a3[[#This Row],[respuesta]],respuestas.emociones[],2,0)</f>
        <v>sorpresa</v>
      </c>
      <c r="K1320" s="1">
        <f>+VLOOKUP(bloques1a3[[#This Row],[niño]],BD.niños[[Código]:[edad]],5,0)</f>
        <v>10</v>
      </c>
      <c r="L1320" s="1">
        <f>+IF(bloques1a3[[#This Row],[correcta]]=bloques1a3[[#This Row],[respuesta]],1,0)</f>
        <v>0</v>
      </c>
      <c r="M1320" s="1">
        <f>+IF(bloques1a3[[#This Row],[Sexo]]="F",1,0)</f>
        <v>0</v>
      </c>
    </row>
    <row r="1321" spans="1:13" x14ac:dyDescent="0.55000000000000004">
      <c r="A1321">
        <v>42</v>
      </c>
      <c r="B1321" s="1" t="s">
        <v>422</v>
      </c>
      <c r="C1321" s="1" t="s">
        <v>4</v>
      </c>
      <c r="D1321">
        <v>5</v>
      </c>
      <c r="E1321" s="1" t="s">
        <v>64</v>
      </c>
      <c r="F1321">
        <v>6</v>
      </c>
      <c r="G1321" s="1" t="s">
        <v>377</v>
      </c>
      <c r="H1321" s="1" t="s">
        <v>29</v>
      </c>
      <c r="I1321">
        <v>1</v>
      </c>
      <c r="J1321" s="1" t="str">
        <f>+VLOOKUP(bloques1a3[[#This Row],[respuesta]],respuestas.emociones[],2,0)</f>
        <v>sorpresa</v>
      </c>
      <c r="K1321" s="1">
        <f>+VLOOKUP(bloques1a3[[#This Row],[niño]],BD.niños[[Código]:[edad]],5,0)</f>
        <v>9</v>
      </c>
      <c r="L1321" s="1">
        <f>+IF(bloques1a3[[#This Row],[correcta]]=bloques1a3[[#This Row],[respuesta]],1,0)</f>
        <v>0</v>
      </c>
      <c r="M1321" s="1">
        <f>+IF(bloques1a3[[#This Row],[Sexo]]="F",1,0)</f>
        <v>1</v>
      </c>
    </row>
    <row r="1322" spans="1:13" x14ac:dyDescent="0.55000000000000004">
      <c r="A1322">
        <v>42</v>
      </c>
      <c r="B1322" s="1" t="s">
        <v>422</v>
      </c>
      <c r="C1322" s="1" t="s">
        <v>4</v>
      </c>
      <c r="D1322">
        <v>5</v>
      </c>
      <c r="E1322" s="1" t="s">
        <v>68</v>
      </c>
      <c r="F1322">
        <v>6</v>
      </c>
      <c r="G1322" s="1" t="s">
        <v>377</v>
      </c>
      <c r="H1322" s="1" t="s">
        <v>28</v>
      </c>
      <c r="I1322">
        <v>1</v>
      </c>
      <c r="J1322" s="1" t="str">
        <f>+VLOOKUP(bloques1a3[[#This Row],[respuesta]],respuestas.emociones[],2,0)</f>
        <v>sorpresa</v>
      </c>
      <c r="K1322" s="1">
        <f>+VLOOKUP(bloques1a3[[#This Row],[niño]],BD.niños[[Código]:[edad]],5,0)</f>
        <v>10</v>
      </c>
      <c r="L1322" s="1">
        <f>+IF(bloques1a3[[#This Row],[correcta]]=bloques1a3[[#This Row],[respuesta]],1,0)</f>
        <v>0</v>
      </c>
      <c r="M1322" s="1">
        <f>+IF(bloques1a3[[#This Row],[Sexo]]="F",1,0)</f>
        <v>0</v>
      </c>
    </row>
    <row r="1323" spans="1:13" x14ac:dyDescent="0.55000000000000004">
      <c r="A1323">
        <v>42</v>
      </c>
      <c r="B1323" s="1" t="s">
        <v>422</v>
      </c>
      <c r="C1323" s="1" t="s">
        <v>4</v>
      </c>
      <c r="D1323">
        <v>5</v>
      </c>
      <c r="E1323" s="1" t="s">
        <v>72</v>
      </c>
      <c r="F1323">
        <v>7</v>
      </c>
      <c r="G1323" s="1" t="s">
        <v>377</v>
      </c>
      <c r="H1323" s="1" t="s">
        <v>29</v>
      </c>
      <c r="I1323">
        <v>1</v>
      </c>
      <c r="J1323" s="1" t="str">
        <f>+VLOOKUP(bloques1a3[[#This Row],[respuesta]],respuestas.emociones[],2,0)</f>
        <v>asco</v>
      </c>
      <c r="K1323" s="1">
        <f>+VLOOKUP(bloques1a3[[#This Row],[niño]],BD.niños[[Código]:[edad]],5,0)</f>
        <v>9</v>
      </c>
      <c r="L1323" s="1">
        <f>+IF(bloques1a3[[#This Row],[correcta]]=bloques1a3[[#This Row],[respuesta]],1,0)</f>
        <v>0</v>
      </c>
      <c r="M1323" s="1">
        <f>+IF(bloques1a3[[#This Row],[Sexo]]="F",1,0)</f>
        <v>1</v>
      </c>
    </row>
    <row r="1324" spans="1:13" x14ac:dyDescent="0.55000000000000004">
      <c r="A1324">
        <v>42</v>
      </c>
      <c r="B1324" s="1" t="s">
        <v>422</v>
      </c>
      <c r="C1324" s="1" t="s">
        <v>4</v>
      </c>
      <c r="D1324">
        <v>5</v>
      </c>
      <c r="E1324" s="1" t="s">
        <v>75</v>
      </c>
      <c r="F1324">
        <v>7</v>
      </c>
      <c r="G1324" s="1" t="s">
        <v>377</v>
      </c>
      <c r="H1324" s="1" t="s">
        <v>29</v>
      </c>
      <c r="I1324">
        <v>1</v>
      </c>
      <c r="J1324" s="1" t="str">
        <f>+VLOOKUP(bloques1a3[[#This Row],[respuesta]],respuestas.emociones[],2,0)</f>
        <v>asco</v>
      </c>
      <c r="K1324" s="1">
        <f>+VLOOKUP(bloques1a3[[#This Row],[niño]],BD.niños[[Código]:[edad]],5,0)</f>
        <v>10</v>
      </c>
      <c r="L1324" s="1">
        <f>+IF(bloques1a3[[#This Row],[correcta]]=bloques1a3[[#This Row],[respuesta]],1,0)</f>
        <v>0</v>
      </c>
      <c r="M1324" s="1">
        <f>+IF(bloques1a3[[#This Row],[Sexo]]="F",1,0)</f>
        <v>1</v>
      </c>
    </row>
    <row r="1325" spans="1:13" x14ac:dyDescent="0.55000000000000004">
      <c r="A1325">
        <v>42</v>
      </c>
      <c r="B1325" s="1" t="s">
        <v>422</v>
      </c>
      <c r="C1325" s="1" t="s">
        <v>4</v>
      </c>
      <c r="D1325">
        <v>5</v>
      </c>
      <c r="E1325" s="1" t="s">
        <v>78</v>
      </c>
      <c r="F1325">
        <v>5</v>
      </c>
      <c r="G1325" s="1" t="s">
        <v>375</v>
      </c>
      <c r="H1325" s="1" t="s">
        <v>28</v>
      </c>
      <c r="I1325">
        <v>1</v>
      </c>
      <c r="J1325" s="1" t="str">
        <f>+VLOOKUP(bloques1a3[[#This Row],[respuesta]],respuestas.emociones[],2,0)</f>
        <v>miedo</v>
      </c>
      <c r="K1325" s="1">
        <f>+VLOOKUP(bloques1a3[[#This Row],[niño]],BD.niños[[Código]:[edad]],5,0)</f>
        <v>6</v>
      </c>
      <c r="L1325" s="1">
        <f>+IF(bloques1a3[[#This Row],[correcta]]=bloques1a3[[#This Row],[respuesta]],1,0)</f>
        <v>1</v>
      </c>
      <c r="M1325" s="1">
        <f>+IF(bloques1a3[[#This Row],[Sexo]]="F",1,0)</f>
        <v>0</v>
      </c>
    </row>
    <row r="1326" spans="1:13" x14ac:dyDescent="0.55000000000000004">
      <c r="A1326">
        <v>42</v>
      </c>
      <c r="B1326" s="1" t="s">
        <v>422</v>
      </c>
      <c r="C1326" s="1" t="s">
        <v>4</v>
      </c>
      <c r="D1326">
        <v>5</v>
      </c>
      <c r="E1326" s="1" t="s">
        <v>82</v>
      </c>
      <c r="F1326">
        <v>3</v>
      </c>
      <c r="G1326" s="1" t="s">
        <v>375</v>
      </c>
      <c r="H1326" s="1" t="s">
        <v>29</v>
      </c>
      <c r="I1326">
        <v>1</v>
      </c>
      <c r="J1326" s="1" t="str">
        <f>+VLOOKUP(bloques1a3[[#This Row],[respuesta]],respuestas.emociones[],2,0)</f>
        <v>tristeza</v>
      </c>
      <c r="K1326" s="1">
        <f>+VLOOKUP(bloques1a3[[#This Row],[niño]],BD.niños[[Código]:[edad]],5,0)</f>
        <v>6</v>
      </c>
      <c r="L1326" s="1">
        <f>+IF(bloques1a3[[#This Row],[correcta]]=bloques1a3[[#This Row],[respuesta]],1,0)</f>
        <v>0</v>
      </c>
      <c r="M1326" s="1">
        <f>+IF(bloques1a3[[#This Row],[Sexo]]="F",1,0)</f>
        <v>1</v>
      </c>
    </row>
    <row r="1327" spans="1:13" x14ac:dyDescent="0.55000000000000004">
      <c r="A1327">
        <v>42</v>
      </c>
      <c r="B1327" s="1" t="s">
        <v>422</v>
      </c>
      <c r="C1327" s="1" t="s">
        <v>4</v>
      </c>
      <c r="D1327">
        <v>5</v>
      </c>
      <c r="E1327" s="1" t="s">
        <v>85</v>
      </c>
      <c r="F1327">
        <v>5</v>
      </c>
      <c r="G1327" s="1" t="s">
        <v>375</v>
      </c>
      <c r="H1327" s="1" t="s">
        <v>28</v>
      </c>
      <c r="I1327">
        <v>1</v>
      </c>
      <c r="J1327" s="1" t="str">
        <f>+VLOOKUP(bloques1a3[[#This Row],[respuesta]],respuestas.emociones[],2,0)</f>
        <v>miedo</v>
      </c>
      <c r="K1327" s="1">
        <f>+VLOOKUP(bloques1a3[[#This Row],[niño]],BD.niños[[Código]:[edad]],5,0)</f>
        <v>6</v>
      </c>
      <c r="L1327" s="1">
        <f>+IF(bloques1a3[[#This Row],[correcta]]=bloques1a3[[#This Row],[respuesta]],1,0)</f>
        <v>1</v>
      </c>
      <c r="M1327" s="1">
        <f>+IF(bloques1a3[[#This Row],[Sexo]]="F",1,0)</f>
        <v>0</v>
      </c>
    </row>
    <row r="1328" spans="1:13" x14ac:dyDescent="0.55000000000000004">
      <c r="A1328">
        <v>42</v>
      </c>
      <c r="B1328" s="1" t="s">
        <v>422</v>
      </c>
      <c r="C1328" s="1" t="s">
        <v>4</v>
      </c>
      <c r="D1328">
        <v>5</v>
      </c>
      <c r="E1328" s="1" t="s">
        <v>184</v>
      </c>
      <c r="F1328">
        <v>5</v>
      </c>
      <c r="G1328" s="1" t="s">
        <v>376</v>
      </c>
      <c r="H1328" s="1" t="s">
        <v>28</v>
      </c>
      <c r="I1328">
        <v>1</v>
      </c>
      <c r="J1328" s="1" t="str">
        <f>+VLOOKUP(bloques1a3[[#This Row],[respuesta]],respuestas.emociones[],2,0)</f>
        <v>miedo</v>
      </c>
      <c r="K1328" s="1">
        <f>+VLOOKUP(bloques1a3[[#This Row],[niño]],BD.niños[[Código]:[edad]],5,0)</f>
        <v>7</v>
      </c>
      <c r="L1328" s="1">
        <f>+IF(bloques1a3[[#This Row],[correcta]]=bloques1a3[[#This Row],[respuesta]],1,0)</f>
        <v>1</v>
      </c>
      <c r="M1328" s="1">
        <f>+IF(bloques1a3[[#This Row],[Sexo]]="F",1,0)</f>
        <v>0</v>
      </c>
    </row>
    <row r="1329" spans="1:13" x14ac:dyDescent="0.55000000000000004">
      <c r="A1329">
        <v>42</v>
      </c>
      <c r="B1329" s="1" t="s">
        <v>422</v>
      </c>
      <c r="C1329" s="1" t="s">
        <v>4</v>
      </c>
      <c r="D1329">
        <v>5</v>
      </c>
      <c r="E1329" s="1" t="s">
        <v>187</v>
      </c>
      <c r="F1329">
        <v>5</v>
      </c>
      <c r="G1329" s="1" t="s">
        <v>376</v>
      </c>
      <c r="H1329" s="1" t="s">
        <v>29</v>
      </c>
      <c r="I1329">
        <v>1</v>
      </c>
      <c r="J1329" s="1" t="str">
        <f>+VLOOKUP(bloques1a3[[#This Row],[respuesta]],respuestas.emociones[],2,0)</f>
        <v>miedo</v>
      </c>
      <c r="K1329" s="1">
        <f>+VLOOKUP(bloques1a3[[#This Row],[niño]],BD.niños[[Código]:[edad]],5,0)</f>
        <v>8</v>
      </c>
      <c r="L1329" s="1">
        <f>+IF(bloques1a3[[#This Row],[correcta]]=bloques1a3[[#This Row],[respuesta]],1,0)</f>
        <v>1</v>
      </c>
      <c r="M1329" s="1">
        <f>+IF(bloques1a3[[#This Row],[Sexo]]="F",1,0)</f>
        <v>1</v>
      </c>
    </row>
    <row r="1330" spans="1:13" x14ac:dyDescent="0.55000000000000004">
      <c r="A1330">
        <v>42</v>
      </c>
      <c r="B1330" s="1" t="s">
        <v>422</v>
      </c>
      <c r="C1330" s="1" t="s">
        <v>4</v>
      </c>
      <c r="D1330">
        <v>5</v>
      </c>
      <c r="E1330" s="1" t="s">
        <v>192</v>
      </c>
      <c r="F1330">
        <v>6</v>
      </c>
      <c r="G1330" s="1" t="s">
        <v>376</v>
      </c>
      <c r="H1330" s="1" t="s">
        <v>28</v>
      </c>
      <c r="I1330">
        <v>1</v>
      </c>
      <c r="J1330" s="1" t="str">
        <f>+VLOOKUP(bloques1a3[[#This Row],[respuesta]],respuestas.emociones[],2,0)</f>
        <v>sorpresa</v>
      </c>
      <c r="K1330" s="1">
        <f>+VLOOKUP(bloques1a3[[#This Row],[niño]],BD.niños[[Código]:[edad]],5,0)</f>
        <v>7</v>
      </c>
      <c r="L1330" s="1">
        <f>+IF(bloques1a3[[#This Row],[correcta]]=bloques1a3[[#This Row],[respuesta]],1,0)</f>
        <v>0</v>
      </c>
      <c r="M1330" s="1">
        <f>+IF(bloques1a3[[#This Row],[Sexo]]="F",1,0)</f>
        <v>0</v>
      </c>
    </row>
    <row r="1331" spans="1:13" x14ac:dyDescent="0.55000000000000004">
      <c r="A1331">
        <v>42</v>
      </c>
      <c r="B1331" s="1" t="s">
        <v>422</v>
      </c>
      <c r="C1331" s="1" t="s">
        <v>4</v>
      </c>
      <c r="D1331">
        <v>5</v>
      </c>
      <c r="E1331" s="1" t="s">
        <v>195</v>
      </c>
      <c r="F1331">
        <v>6</v>
      </c>
      <c r="G1331" s="1" t="s">
        <v>377</v>
      </c>
      <c r="H1331" s="1" t="s">
        <v>28</v>
      </c>
      <c r="I1331">
        <v>1</v>
      </c>
      <c r="J1331" s="1" t="str">
        <f>+VLOOKUP(bloques1a3[[#This Row],[respuesta]],respuestas.emociones[],2,0)</f>
        <v>sorpresa</v>
      </c>
      <c r="K1331" s="1">
        <f>+VLOOKUP(bloques1a3[[#This Row],[niño]],BD.niños[[Código]:[edad]],5,0)</f>
        <v>10</v>
      </c>
      <c r="L1331" s="1">
        <f>+IF(bloques1a3[[#This Row],[correcta]]=bloques1a3[[#This Row],[respuesta]],1,0)</f>
        <v>0</v>
      </c>
      <c r="M1331" s="1">
        <f>+IF(bloques1a3[[#This Row],[Sexo]]="F",1,0)</f>
        <v>0</v>
      </c>
    </row>
    <row r="1332" spans="1:13" x14ac:dyDescent="0.55000000000000004">
      <c r="A1332">
        <v>42</v>
      </c>
      <c r="B1332" s="1" t="s">
        <v>422</v>
      </c>
      <c r="C1332" s="1" t="s">
        <v>4</v>
      </c>
      <c r="D1332">
        <v>5</v>
      </c>
      <c r="E1332" s="1" t="s">
        <v>199</v>
      </c>
      <c r="F1332">
        <v>6</v>
      </c>
      <c r="G1332" s="1" t="s">
        <v>377</v>
      </c>
      <c r="H1332" s="1" t="s">
        <v>28</v>
      </c>
      <c r="I1332">
        <v>1</v>
      </c>
      <c r="J1332" s="1" t="str">
        <f>+VLOOKUP(bloques1a3[[#This Row],[respuesta]],respuestas.emociones[],2,0)</f>
        <v>sorpresa</v>
      </c>
      <c r="K1332" s="1">
        <f>+VLOOKUP(bloques1a3[[#This Row],[niño]],BD.niños[[Código]:[edad]],5,0)</f>
        <v>9</v>
      </c>
      <c r="L1332" s="1">
        <f>+IF(bloques1a3[[#This Row],[correcta]]=bloques1a3[[#This Row],[respuesta]],1,0)</f>
        <v>0</v>
      </c>
      <c r="M1332" s="1">
        <f>+IF(bloques1a3[[#This Row],[Sexo]]="F",1,0)</f>
        <v>0</v>
      </c>
    </row>
    <row r="1333" spans="1:13" x14ac:dyDescent="0.55000000000000004">
      <c r="A1333">
        <v>42</v>
      </c>
      <c r="B1333" s="1" t="s">
        <v>422</v>
      </c>
      <c r="C1333" s="1" t="s">
        <v>4</v>
      </c>
      <c r="D1333">
        <v>5</v>
      </c>
      <c r="E1333" s="1" t="s">
        <v>203</v>
      </c>
      <c r="F1333">
        <v>5</v>
      </c>
      <c r="G1333" s="1" t="s">
        <v>377</v>
      </c>
      <c r="H1333" s="1" t="s">
        <v>29</v>
      </c>
      <c r="I1333">
        <v>1</v>
      </c>
      <c r="J1333" s="1" t="str">
        <f>+VLOOKUP(bloques1a3[[#This Row],[respuesta]],respuestas.emociones[],2,0)</f>
        <v>miedo</v>
      </c>
      <c r="K1333" s="1">
        <f>+VLOOKUP(bloques1a3[[#This Row],[niño]],BD.niños[[Código]:[edad]],5,0)</f>
        <v>9</v>
      </c>
      <c r="L1333" s="1">
        <f>+IF(bloques1a3[[#This Row],[correcta]]=bloques1a3[[#This Row],[respuesta]],1,0)</f>
        <v>1</v>
      </c>
      <c r="M1333" s="1">
        <f>+IF(bloques1a3[[#This Row],[Sexo]]="F",1,0)</f>
        <v>1</v>
      </c>
    </row>
    <row r="1334" spans="1:13" x14ac:dyDescent="0.55000000000000004">
      <c r="A1334">
        <v>42</v>
      </c>
      <c r="B1334" s="1" t="s">
        <v>422</v>
      </c>
      <c r="C1334" s="1" t="s">
        <v>4</v>
      </c>
      <c r="D1334">
        <v>5</v>
      </c>
      <c r="E1334" s="1" t="s">
        <v>206</v>
      </c>
      <c r="F1334">
        <v>6</v>
      </c>
      <c r="G1334" s="1" t="s">
        <v>377</v>
      </c>
      <c r="H1334" s="1" t="s">
        <v>29</v>
      </c>
      <c r="I1334">
        <v>1</v>
      </c>
      <c r="J1334" s="1" t="str">
        <f>+VLOOKUP(bloques1a3[[#This Row],[respuesta]],respuestas.emociones[],2,0)</f>
        <v>sorpresa</v>
      </c>
      <c r="K1334" s="1">
        <f>+VLOOKUP(bloques1a3[[#This Row],[niño]],BD.niños[[Código]:[edad]],5,0)</f>
        <v>10</v>
      </c>
      <c r="L1334" s="1">
        <f>+IF(bloques1a3[[#This Row],[correcta]]=bloques1a3[[#This Row],[respuesta]],1,0)</f>
        <v>0</v>
      </c>
      <c r="M1334" s="1">
        <f>+IF(bloques1a3[[#This Row],[Sexo]]="F",1,0)</f>
        <v>1</v>
      </c>
    </row>
    <row r="1335" spans="1:13" x14ac:dyDescent="0.55000000000000004">
      <c r="A1335">
        <v>42</v>
      </c>
      <c r="B1335" s="1" t="s">
        <v>422</v>
      </c>
      <c r="C1335" s="1" t="s">
        <v>4</v>
      </c>
      <c r="D1335">
        <v>5</v>
      </c>
      <c r="E1335" s="1" t="s">
        <v>210</v>
      </c>
      <c r="F1335">
        <v>5</v>
      </c>
      <c r="G1335" s="1" t="s">
        <v>376</v>
      </c>
      <c r="H1335" s="1" t="s">
        <v>28</v>
      </c>
      <c r="I1335">
        <v>1</v>
      </c>
      <c r="J1335" s="1" t="str">
        <f>+VLOOKUP(bloques1a3[[#This Row],[respuesta]],respuestas.emociones[],2,0)</f>
        <v>miedo</v>
      </c>
      <c r="K1335" s="1">
        <f>+VLOOKUP(bloques1a3[[#This Row],[niño]],BD.niños[[Código]:[edad]],5,0)</f>
        <v>7</v>
      </c>
      <c r="L1335" s="1">
        <f>+IF(bloques1a3[[#This Row],[correcta]]=bloques1a3[[#This Row],[respuesta]],1,0)</f>
        <v>1</v>
      </c>
      <c r="M1335" s="1">
        <f>+IF(bloques1a3[[#This Row],[Sexo]]="F",1,0)</f>
        <v>0</v>
      </c>
    </row>
    <row r="1336" spans="1:13" x14ac:dyDescent="0.55000000000000004">
      <c r="A1336">
        <v>42</v>
      </c>
      <c r="B1336" s="1" t="s">
        <v>422</v>
      </c>
      <c r="C1336" s="1" t="s">
        <v>4</v>
      </c>
      <c r="D1336">
        <v>5</v>
      </c>
      <c r="E1336" s="1" t="s">
        <v>274</v>
      </c>
      <c r="F1336">
        <v>5</v>
      </c>
      <c r="G1336" s="1" t="s">
        <v>375</v>
      </c>
      <c r="H1336" s="1" t="s">
        <v>28</v>
      </c>
      <c r="I1336">
        <v>1</v>
      </c>
      <c r="J1336" s="1" t="str">
        <f>+VLOOKUP(bloques1a3[[#This Row],[respuesta]],respuestas.emociones[],2,0)</f>
        <v>miedo</v>
      </c>
      <c r="K1336" s="1">
        <f>+VLOOKUP(bloques1a3[[#This Row],[niño]],BD.niños[[Código]:[edad]],5,0)</f>
        <v>6</v>
      </c>
      <c r="L1336" s="1">
        <f>+IF(bloques1a3[[#This Row],[correcta]]=bloques1a3[[#This Row],[respuesta]],1,0)</f>
        <v>1</v>
      </c>
      <c r="M1336" s="1">
        <f>+IF(bloques1a3[[#This Row],[Sexo]]="F",1,0)</f>
        <v>0</v>
      </c>
    </row>
    <row r="1337" spans="1:13" x14ac:dyDescent="0.55000000000000004">
      <c r="A1337">
        <v>42</v>
      </c>
      <c r="B1337" s="1" t="s">
        <v>422</v>
      </c>
      <c r="C1337" s="1" t="s">
        <v>4</v>
      </c>
      <c r="D1337">
        <v>5</v>
      </c>
      <c r="E1337" s="1" t="s">
        <v>276</v>
      </c>
      <c r="F1337">
        <v>6</v>
      </c>
      <c r="G1337" s="1" t="s">
        <v>375</v>
      </c>
      <c r="H1337" s="1" t="s">
        <v>28</v>
      </c>
      <c r="I1337">
        <v>1</v>
      </c>
      <c r="J1337" s="1" t="str">
        <f>+VLOOKUP(bloques1a3[[#This Row],[respuesta]],respuestas.emociones[],2,0)</f>
        <v>sorpresa</v>
      </c>
      <c r="K1337" s="1">
        <f>+VLOOKUP(bloques1a3[[#This Row],[niño]],BD.niños[[Código]:[edad]],5,0)</f>
        <v>6</v>
      </c>
      <c r="L1337" s="1">
        <f>+IF(bloques1a3[[#This Row],[correcta]]=bloques1a3[[#This Row],[respuesta]],1,0)</f>
        <v>0</v>
      </c>
      <c r="M1337" s="1">
        <f>+IF(bloques1a3[[#This Row],[Sexo]]="F",1,0)</f>
        <v>0</v>
      </c>
    </row>
    <row r="1338" spans="1:13" x14ac:dyDescent="0.55000000000000004">
      <c r="A1338">
        <v>42</v>
      </c>
      <c r="B1338" s="1" t="s">
        <v>422</v>
      </c>
      <c r="C1338" s="1" t="s">
        <v>4</v>
      </c>
      <c r="D1338">
        <v>5</v>
      </c>
      <c r="E1338" s="1" t="s">
        <v>279</v>
      </c>
      <c r="F1338">
        <v>5</v>
      </c>
      <c r="G1338" s="1" t="s">
        <v>376</v>
      </c>
      <c r="H1338" s="1" t="s">
        <v>29</v>
      </c>
      <c r="I1338">
        <v>1</v>
      </c>
      <c r="J1338" s="1" t="str">
        <f>+VLOOKUP(bloques1a3[[#This Row],[respuesta]],respuestas.emociones[],2,0)</f>
        <v>miedo</v>
      </c>
      <c r="K1338" s="1">
        <f>+VLOOKUP(bloques1a3[[#This Row],[niño]],BD.niños[[Código]:[edad]],5,0)</f>
        <v>7</v>
      </c>
      <c r="L1338" s="1">
        <f>+IF(bloques1a3[[#This Row],[correcta]]=bloques1a3[[#This Row],[respuesta]],1,0)</f>
        <v>1</v>
      </c>
      <c r="M1338" s="1">
        <f>+IF(bloques1a3[[#This Row],[Sexo]]="F",1,0)</f>
        <v>1</v>
      </c>
    </row>
    <row r="1339" spans="1:13" x14ac:dyDescent="0.55000000000000004">
      <c r="A1339">
        <v>42</v>
      </c>
      <c r="B1339" s="1" t="s">
        <v>422</v>
      </c>
      <c r="C1339" s="1" t="s">
        <v>4</v>
      </c>
      <c r="D1339">
        <v>5</v>
      </c>
      <c r="E1339" s="1" t="s">
        <v>282</v>
      </c>
      <c r="F1339">
        <v>6</v>
      </c>
      <c r="G1339" s="1" t="s">
        <v>375</v>
      </c>
      <c r="H1339" s="1" t="s">
        <v>29</v>
      </c>
      <c r="I1339">
        <v>1</v>
      </c>
      <c r="J1339" s="1" t="str">
        <f>+VLOOKUP(bloques1a3[[#This Row],[respuesta]],respuestas.emociones[],2,0)</f>
        <v>sorpresa</v>
      </c>
      <c r="K1339" s="1">
        <f>+VLOOKUP(bloques1a3[[#This Row],[niño]],BD.niños[[Código]:[edad]],5,0)</f>
        <v>5</v>
      </c>
      <c r="L1339" s="1">
        <f>+IF(bloques1a3[[#This Row],[correcta]]=bloques1a3[[#This Row],[respuesta]],1,0)</f>
        <v>0</v>
      </c>
      <c r="M1339" s="1">
        <f>+IF(bloques1a3[[#This Row],[Sexo]]="F",1,0)</f>
        <v>1</v>
      </c>
    </row>
    <row r="1340" spans="1:13" x14ac:dyDescent="0.55000000000000004">
      <c r="A1340">
        <v>42</v>
      </c>
      <c r="B1340" s="1" t="s">
        <v>422</v>
      </c>
      <c r="C1340" s="1" t="s">
        <v>4</v>
      </c>
      <c r="D1340">
        <v>5</v>
      </c>
      <c r="E1340" s="1" t="s">
        <v>352</v>
      </c>
      <c r="F1340">
        <v>5</v>
      </c>
      <c r="G1340" s="1" t="s">
        <v>376</v>
      </c>
      <c r="H1340" s="1" t="s">
        <v>29</v>
      </c>
      <c r="I1340">
        <v>1</v>
      </c>
      <c r="J1340" s="1" t="str">
        <f>+VLOOKUP(bloques1a3[[#This Row],[respuesta]],respuestas.emociones[],2,0)</f>
        <v>miedo</v>
      </c>
      <c r="K1340" s="1">
        <f>+VLOOKUP(bloques1a3[[#This Row],[niño]],BD.niños[[Código]:[edad]],5,0)</f>
        <v>8</v>
      </c>
      <c r="L1340" s="1">
        <f>+IF(bloques1a3[[#This Row],[correcta]]=bloques1a3[[#This Row],[respuesta]],1,0)</f>
        <v>1</v>
      </c>
      <c r="M1340" s="1">
        <f>+IF(bloques1a3[[#This Row],[Sexo]]="F",1,0)</f>
        <v>1</v>
      </c>
    </row>
    <row r="1341" spans="1:13" x14ac:dyDescent="0.55000000000000004">
      <c r="A1341">
        <v>42</v>
      </c>
      <c r="B1341" s="1" t="s">
        <v>422</v>
      </c>
      <c r="C1341" s="1" t="s">
        <v>4</v>
      </c>
      <c r="D1341">
        <v>5</v>
      </c>
      <c r="E1341" s="1" t="s">
        <v>357</v>
      </c>
      <c r="F1341">
        <v>5</v>
      </c>
      <c r="G1341" s="1" t="s">
        <v>376</v>
      </c>
      <c r="H1341" s="1" t="s">
        <v>28</v>
      </c>
      <c r="I1341">
        <v>1</v>
      </c>
      <c r="J1341" s="1" t="str">
        <f>+VLOOKUP(bloques1a3[[#This Row],[respuesta]],respuestas.emociones[],2,0)</f>
        <v>miedo</v>
      </c>
      <c r="K1341" s="1">
        <f>+VLOOKUP(bloques1a3[[#This Row],[niño]],BD.niños[[Código]:[edad]],5,0)</f>
        <v>7</v>
      </c>
      <c r="L1341" s="1">
        <f>+IF(bloques1a3[[#This Row],[correcta]]=bloques1a3[[#This Row],[respuesta]],1,0)</f>
        <v>1</v>
      </c>
      <c r="M1341" s="1">
        <f>+IF(bloques1a3[[#This Row],[Sexo]]="F",1,0)</f>
        <v>0</v>
      </c>
    </row>
    <row r="1342" spans="1:13" x14ac:dyDescent="0.55000000000000004">
      <c r="A1342">
        <v>42</v>
      </c>
      <c r="B1342" s="1" t="s">
        <v>422</v>
      </c>
      <c r="C1342" s="1" t="s">
        <v>4</v>
      </c>
      <c r="D1342">
        <v>5</v>
      </c>
      <c r="E1342" s="1" t="s">
        <v>360</v>
      </c>
      <c r="F1342">
        <v>6</v>
      </c>
      <c r="G1342" s="1" t="s">
        <v>377</v>
      </c>
      <c r="H1342" s="1" t="s">
        <v>28</v>
      </c>
      <c r="I1342">
        <v>1</v>
      </c>
      <c r="J1342" s="1" t="str">
        <f>+VLOOKUP(bloques1a3[[#This Row],[respuesta]],respuestas.emociones[],2,0)</f>
        <v>sorpresa</v>
      </c>
      <c r="K1342" s="1">
        <f>+VLOOKUP(bloques1a3[[#This Row],[niño]],BD.niños[[Código]:[edad]],5,0)</f>
        <v>9</v>
      </c>
      <c r="L1342" s="1">
        <f>+IF(bloques1a3[[#This Row],[correcta]]=bloques1a3[[#This Row],[respuesta]],1,0)</f>
        <v>0</v>
      </c>
      <c r="M1342" s="1">
        <f>+IF(bloques1a3[[#This Row],[Sexo]]="F",1,0)</f>
        <v>0</v>
      </c>
    </row>
    <row r="1343" spans="1:13" x14ac:dyDescent="0.55000000000000004">
      <c r="A1343">
        <v>42</v>
      </c>
      <c r="B1343" s="1" t="s">
        <v>422</v>
      </c>
      <c r="C1343" s="1" t="s">
        <v>4</v>
      </c>
      <c r="D1343">
        <v>5</v>
      </c>
      <c r="E1343" s="1" t="s">
        <v>364</v>
      </c>
      <c r="F1343">
        <v>6</v>
      </c>
      <c r="G1343" s="1" t="s">
        <v>377</v>
      </c>
      <c r="H1343" s="1" t="s">
        <v>28</v>
      </c>
      <c r="I1343">
        <v>1</v>
      </c>
      <c r="J1343" s="1" t="str">
        <f>+VLOOKUP(bloques1a3[[#This Row],[respuesta]],respuestas.emociones[],2,0)</f>
        <v>sorpresa</v>
      </c>
      <c r="K1343" s="1">
        <f>+VLOOKUP(bloques1a3[[#This Row],[niño]],BD.niños[[Código]:[edad]],5,0)</f>
        <v>10</v>
      </c>
      <c r="L1343" s="1">
        <f>+IF(bloques1a3[[#This Row],[correcta]]=bloques1a3[[#This Row],[respuesta]],1,0)</f>
        <v>0</v>
      </c>
      <c r="M1343" s="1">
        <f>+IF(bloques1a3[[#This Row],[Sexo]]="F",1,0)</f>
        <v>0</v>
      </c>
    </row>
    <row r="1344" spans="1:13" x14ac:dyDescent="0.55000000000000004">
      <c r="A1344">
        <v>42</v>
      </c>
      <c r="B1344" s="1" t="s">
        <v>422</v>
      </c>
      <c r="C1344" s="1" t="s">
        <v>4</v>
      </c>
      <c r="D1344">
        <v>5</v>
      </c>
      <c r="E1344" s="1" t="s">
        <v>368</v>
      </c>
      <c r="F1344">
        <v>6</v>
      </c>
      <c r="G1344" s="1" t="s">
        <v>377</v>
      </c>
      <c r="H1344" s="1" t="s">
        <v>28</v>
      </c>
      <c r="I1344">
        <v>1</v>
      </c>
      <c r="J1344" s="1" t="str">
        <f>+VLOOKUP(bloques1a3[[#This Row],[respuesta]],respuestas.emociones[],2,0)</f>
        <v>sorpresa</v>
      </c>
      <c r="K1344" s="1">
        <f>+VLOOKUP(bloques1a3[[#This Row],[niño]],BD.niños[[Código]:[edad]],5,0)</f>
        <v>11</v>
      </c>
      <c r="L1344" s="1">
        <f>+IF(bloques1a3[[#This Row],[correcta]]=bloques1a3[[#This Row],[respuesta]],1,0)</f>
        <v>0</v>
      </c>
      <c r="M1344" s="1">
        <f>+IF(bloques1a3[[#This Row],[Sexo]]="F",1,0)</f>
        <v>0</v>
      </c>
    </row>
    <row r="1345" spans="1:13" x14ac:dyDescent="0.55000000000000004">
      <c r="A1345">
        <v>42</v>
      </c>
      <c r="B1345" s="1" t="s">
        <v>422</v>
      </c>
      <c r="C1345" s="1" t="s">
        <v>4</v>
      </c>
      <c r="D1345">
        <v>5</v>
      </c>
      <c r="E1345" s="1" t="s">
        <v>371</v>
      </c>
      <c r="F1345">
        <v>6</v>
      </c>
      <c r="G1345" s="1" t="s">
        <v>377</v>
      </c>
      <c r="H1345" s="1" t="s">
        <v>29</v>
      </c>
      <c r="I1345">
        <v>1</v>
      </c>
      <c r="J1345" s="1" t="str">
        <f>+VLOOKUP(bloques1a3[[#This Row],[respuesta]],respuestas.emociones[],2,0)</f>
        <v>sorpresa</v>
      </c>
      <c r="K1345" s="1">
        <f>+VLOOKUP(bloques1a3[[#This Row],[niño]],BD.niños[[Código]:[edad]],5,0)</f>
        <v>9</v>
      </c>
      <c r="L1345" s="1">
        <f>+IF(bloques1a3[[#This Row],[correcta]]=bloques1a3[[#This Row],[respuesta]],1,0)</f>
        <v>0</v>
      </c>
      <c r="M1345" s="1">
        <f>+IF(bloques1a3[[#This Row],[Sexo]]="F",1,0)</f>
        <v>1</v>
      </c>
    </row>
    <row r="1346" spans="1:13" x14ac:dyDescent="0.55000000000000004">
      <c r="A1346">
        <v>43</v>
      </c>
      <c r="B1346" s="1" t="s">
        <v>423</v>
      </c>
      <c r="C1346" s="1" t="s">
        <v>2</v>
      </c>
      <c r="D1346">
        <v>1</v>
      </c>
      <c r="E1346" s="1" t="s">
        <v>36</v>
      </c>
      <c r="F1346">
        <v>2</v>
      </c>
      <c r="G1346" s="1" t="s">
        <v>375</v>
      </c>
      <c r="H1346" s="1" t="s">
        <v>28</v>
      </c>
      <c r="I1346">
        <v>1</v>
      </c>
      <c r="J1346" s="1" t="str">
        <f>+VLOOKUP(bloques1a3[[#This Row],[respuesta]],respuestas.emociones[],2,0)</f>
        <v>alegria</v>
      </c>
      <c r="K1346" s="1">
        <f>+VLOOKUP(bloques1a3[[#This Row],[niño]],BD.niños[[Código]:[edad]],5,0)</f>
        <v>5</v>
      </c>
      <c r="L1346" s="1">
        <f>+IF(bloques1a3[[#This Row],[correcta]]=bloques1a3[[#This Row],[respuesta]],1,0)</f>
        <v>0</v>
      </c>
      <c r="M1346" s="1">
        <f>+IF(bloques1a3[[#This Row],[Sexo]]="F",1,0)</f>
        <v>0</v>
      </c>
    </row>
    <row r="1347" spans="1:13" x14ac:dyDescent="0.55000000000000004">
      <c r="A1347">
        <v>43</v>
      </c>
      <c r="B1347" s="1" t="s">
        <v>423</v>
      </c>
      <c r="C1347" s="1" t="s">
        <v>2</v>
      </c>
      <c r="D1347">
        <v>1</v>
      </c>
      <c r="E1347" s="1" t="s">
        <v>40</v>
      </c>
      <c r="F1347">
        <v>5</v>
      </c>
      <c r="G1347" s="1" t="s">
        <v>376</v>
      </c>
      <c r="H1347" s="1" t="s">
        <v>28</v>
      </c>
      <c r="I1347">
        <v>1</v>
      </c>
      <c r="J1347" s="1" t="str">
        <f>+VLOOKUP(bloques1a3[[#This Row],[respuesta]],respuestas.emociones[],2,0)</f>
        <v>miedo</v>
      </c>
      <c r="K1347" s="1">
        <f>+VLOOKUP(bloques1a3[[#This Row],[niño]],BD.niños[[Código]:[edad]],5,0)</f>
        <v>7</v>
      </c>
      <c r="L1347" s="1">
        <f>+IF(bloques1a3[[#This Row],[correcta]]=bloques1a3[[#This Row],[respuesta]],1,0)</f>
        <v>0</v>
      </c>
      <c r="M1347" s="1">
        <f>+IF(bloques1a3[[#This Row],[Sexo]]="F",1,0)</f>
        <v>0</v>
      </c>
    </row>
    <row r="1348" spans="1:13" x14ac:dyDescent="0.55000000000000004">
      <c r="A1348">
        <v>43</v>
      </c>
      <c r="B1348" s="1" t="s">
        <v>423</v>
      </c>
      <c r="C1348" s="1" t="s">
        <v>2</v>
      </c>
      <c r="D1348">
        <v>1</v>
      </c>
      <c r="E1348" s="1" t="s">
        <v>44</v>
      </c>
      <c r="F1348">
        <v>1</v>
      </c>
      <c r="G1348" s="1" t="s">
        <v>376</v>
      </c>
      <c r="H1348" s="1" t="s">
        <v>29</v>
      </c>
      <c r="I1348">
        <v>1</v>
      </c>
      <c r="J1348" s="1" t="str">
        <f>+VLOOKUP(bloques1a3[[#This Row],[respuesta]],respuestas.emociones[],2,0)</f>
        <v>neutra</v>
      </c>
      <c r="K1348" s="1">
        <f>+VLOOKUP(bloques1a3[[#This Row],[niño]],BD.niños[[Código]:[edad]],5,0)</f>
        <v>7</v>
      </c>
      <c r="L1348" s="1">
        <f>+IF(bloques1a3[[#This Row],[correcta]]=bloques1a3[[#This Row],[respuesta]],1,0)</f>
        <v>1</v>
      </c>
      <c r="M1348" s="1">
        <f>+IF(bloques1a3[[#This Row],[Sexo]]="F",1,0)</f>
        <v>1</v>
      </c>
    </row>
    <row r="1349" spans="1:13" x14ac:dyDescent="0.55000000000000004">
      <c r="A1349">
        <v>43</v>
      </c>
      <c r="B1349" s="1" t="s">
        <v>423</v>
      </c>
      <c r="C1349" s="1" t="s">
        <v>2</v>
      </c>
      <c r="D1349">
        <v>1</v>
      </c>
      <c r="E1349" s="1" t="s">
        <v>48</v>
      </c>
      <c r="F1349">
        <v>3</v>
      </c>
      <c r="G1349" s="1" t="s">
        <v>376</v>
      </c>
      <c r="H1349" s="1" t="s">
        <v>29</v>
      </c>
      <c r="I1349">
        <v>1</v>
      </c>
      <c r="J1349" s="1" t="str">
        <f>+VLOOKUP(bloques1a3[[#This Row],[respuesta]],respuestas.emociones[],2,0)</f>
        <v>tristeza</v>
      </c>
      <c r="K1349" s="1">
        <f>+VLOOKUP(bloques1a3[[#This Row],[niño]],BD.niños[[Código]:[edad]],5,0)</f>
        <v>7</v>
      </c>
      <c r="L1349" s="1">
        <f>+IF(bloques1a3[[#This Row],[correcta]]=bloques1a3[[#This Row],[respuesta]],1,0)</f>
        <v>0</v>
      </c>
      <c r="M1349" s="1">
        <f>+IF(bloques1a3[[#This Row],[Sexo]]="F",1,0)</f>
        <v>1</v>
      </c>
    </row>
    <row r="1350" spans="1:13" x14ac:dyDescent="0.55000000000000004">
      <c r="A1350">
        <v>43</v>
      </c>
      <c r="B1350" s="1" t="s">
        <v>423</v>
      </c>
      <c r="C1350" s="1" t="s">
        <v>2</v>
      </c>
      <c r="D1350">
        <v>1</v>
      </c>
      <c r="E1350" s="1" t="s">
        <v>52</v>
      </c>
      <c r="F1350">
        <v>1</v>
      </c>
      <c r="G1350" s="1" t="s">
        <v>376</v>
      </c>
      <c r="H1350" s="1" t="s">
        <v>29</v>
      </c>
      <c r="I1350">
        <v>1</v>
      </c>
      <c r="J1350" s="1" t="str">
        <f>+VLOOKUP(bloques1a3[[#This Row],[respuesta]],respuestas.emociones[],2,0)</f>
        <v>neutra</v>
      </c>
      <c r="K1350" s="1">
        <f>+VLOOKUP(bloques1a3[[#This Row],[niño]],BD.niños[[Código]:[edad]],5,0)</f>
        <v>7</v>
      </c>
      <c r="L1350" s="1">
        <f>+IF(bloques1a3[[#This Row],[correcta]]=bloques1a3[[#This Row],[respuesta]],1,0)</f>
        <v>1</v>
      </c>
      <c r="M1350" s="1">
        <f>+IF(bloques1a3[[#This Row],[Sexo]]="F",1,0)</f>
        <v>1</v>
      </c>
    </row>
    <row r="1351" spans="1:13" x14ac:dyDescent="0.55000000000000004">
      <c r="A1351">
        <v>43</v>
      </c>
      <c r="B1351" s="1" t="s">
        <v>423</v>
      </c>
      <c r="C1351" s="1" t="s">
        <v>2</v>
      </c>
      <c r="D1351">
        <v>1</v>
      </c>
      <c r="E1351" s="1" t="s">
        <v>56</v>
      </c>
      <c r="F1351">
        <v>3</v>
      </c>
      <c r="G1351" s="1" t="s">
        <v>376</v>
      </c>
      <c r="H1351" s="1" t="s">
        <v>29</v>
      </c>
      <c r="I1351">
        <v>1</v>
      </c>
      <c r="J1351" s="1" t="str">
        <f>+VLOOKUP(bloques1a3[[#This Row],[respuesta]],respuestas.emociones[],2,0)</f>
        <v>tristeza</v>
      </c>
      <c r="K1351" s="1">
        <f>+VLOOKUP(bloques1a3[[#This Row],[niño]],BD.niños[[Código]:[edad]],5,0)</f>
        <v>8</v>
      </c>
      <c r="L1351" s="1">
        <f>+IF(bloques1a3[[#This Row],[correcta]]=bloques1a3[[#This Row],[respuesta]],1,0)</f>
        <v>0</v>
      </c>
      <c r="M1351" s="1">
        <f>+IF(bloques1a3[[#This Row],[Sexo]]="F",1,0)</f>
        <v>1</v>
      </c>
    </row>
    <row r="1352" spans="1:13" x14ac:dyDescent="0.55000000000000004">
      <c r="A1352">
        <v>43</v>
      </c>
      <c r="B1352" s="1" t="s">
        <v>423</v>
      </c>
      <c r="C1352" s="1" t="s">
        <v>2</v>
      </c>
      <c r="D1352">
        <v>1</v>
      </c>
      <c r="E1352" s="1" t="s">
        <v>60</v>
      </c>
      <c r="F1352">
        <v>1</v>
      </c>
      <c r="G1352" s="1" t="s">
        <v>377</v>
      </c>
      <c r="H1352" s="1" t="s">
        <v>28</v>
      </c>
      <c r="I1352">
        <v>1</v>
      </c>
      <c r="J1352" s="1" t="str">
        <f>+VLOOKUP(bloques1a3[[#This Row],[respuesta]],respuestas.emociones[],2,0)</f>
        <v>neutra</v>
      </c>
      <c r="K1352" s="1">
        <f>+VLOOKUP(bloques1a3[[#This Row],[niño]],BD.niños[[Código]:[edad]],5,0)</f>
        <v>10</v>
      </c>
      <c r="L1352" s="1">
        <f>+IF(bloques1a3[[#This Row],[correcta]]=bloques1a3[[#This Row],[respuesta]],1,0)</f>
        <v>1</v>
      </c>
      <c r="M1352" s="1">
        <f>+IF(bloques1a3[[#This Row],[Sexo]]="F",1,0)</f>
        <v>0</v>
      </c>
    </row>
    <row r="1353" spans="1:13" x14ac:dyDescent="0.55000000000000004">
      <c r="A1353">
        <v>43</v>
      </c>
      <c r="B1353" s="1" t="s">
        <v>423</v>
      </c>
      <c r="C1353" s="1" t="s">
        <v>2</v>
      </c>
      <c r="D1353">
        <v>1</v>
      </c>
      <c r="E1353" s="1" t="s">
        <v>64</v>
      </c>
      <c r="F1353">
        <v>1</v>
      </c>
      <c r="G1353" s="1" t="s">
        <v>377</v>
      </c>
      <c r="H1353" s="1" t="s">
        <v>29</v>
      </c>
      <c r="I1353">
        <v>1</v>
      </c>
      <c r="J1353" s="1" t="str">
        <f>+VLOOKUP(bloques1a3[[#This Row],[respuesta]],respuestas.emociones[],2,0)</f>
        <v>neutra</v>
      </c>
      <c r="K1353" s="1">
        <f>+VLOOKUP(bloques1a3[[#This Row],[niño]],BD.niños[[Código]:[edad]],5,0)</f>
        <v>9</v>
      </c>
      <c r="L1353" s="1">
        <f>+IF(bloques1a3[[#This Row],[correcta]]=bloques1a3[[#This Row],[respuesta]],1,0)</f>
        <v>1</v>
      </c>
      <c r="M1353" s="1">
        <f>+IF(bloques1a3[[#This Row],[Sexo]]="F",1,0)</f>
        <v>1</v>
      </c>
    </row>
    <row r="1354" spans="1:13" x14ac:dyDescent="0.55000000000000004">
      <c r="A1354">
        <v>43</v>
      </c>
      <c r="B1354" s="1" t="s">
        <v>423</v>
      </c>
      <c r="C1354" s="1" t="s">
        <v>2</v>
      </c>
      <c r="D1354">
        <v>1</v>
      </c>
      <c r="E1354" s="1" t="s">
        <v>68</v>
      </c>
      <c r="F1354">
        <v>3</v>
      </c>
      <c r="G1354" s="1" t="s">
        <v>377</v>
      </c>
      <c r="H1354" s="1" t="s">
        <v>28</v>
      </c>
      <c r="I1354">
        <v>1</v>
      </c>
      <c r="J1354" s="1" t="str">
        <f>+VLOOKUP(bloques1a3[[#This Row],[respuesta]],respuestas.emociones[],2,0)</f>
        <v>tristeza</v>
      </c>
      <c r="K1354" s="1">
        <f>+VLOOKUP(bloques1a3[[#This Row],[niño]],BD.niños[[Código]:[edad]],5,0)</f>
        <v>10</v>
      </c>
      <c r="L1354" s="1">
        <f>+IF(bloques1a3[[#This Row],[correcta]]=bloques1a3[[#This Row],[respuesta]],1,0)</f>
        <v>0</v>
      </c>
      <c r="M1354" s="1">
        <f>+IF(bloques1a3[[#This Row],[Sexo]]="F",1,0)</f>
        <v>0</v>
      </c>
    </row>
    <row r="1355" spans="1:13" x14ac:dyDescent="0.55000000000000004">
      <c r="A1355">
        <v>43</v>
      </c>
      <c r="B1355" s="1" t="s">
        <v>423</v>
      </c>
      <c r="C1355" s="1" t="s">
        <v>2</v>
      </c>
      <c r="D1355">
        <v>1</v>
      </c>
      <c r="E1355" s="1" t="s">
        <v>72</v>
      </c>
      <c r="F1355">
        <v>6</v>
      </c>
      <c r="G1355" s="1" t="s">
        <v>377</v>
      </c>
      <c r="H1355" s="1" t="s">
        <v>29</v>
      </c>
      <c r="I1355">
        <v>1</v>
      </c>
      <c r="J1355" s="1" t="str">
        <f>+VLOOKUP(bloques1a3[[#This Row],[respuesta]],respuestas.emociones[],2,0)</f>
        <v>sorpresa</v>
      </c>
      <c r="K1355" s="1">
        <f>+VLOOKUP(bloques1a3[[#This Row],[niño]],BD.niños[[Código]:[edad]],5,0)</f>
        <v>9</v>
      </c>
      <c r="L1355" s="1">
        <f>+IF(bloques1a3[[#This Row],[correcta]]=bloques1a3[[#This Row],[respuesta]],1,0)</f>
        <v>0</v>
      </c>
      <c r="M1355" s="1">
        <f>+IF(bloques1a3[[#This Row],[Sexo]]="F",1,0)</f>
        <v>1</v>
      </c>
    </row>
    <row r="1356" spans="1:13" x14ac:dyDescent="0.55000000000000004">
      <c r="A1356">
        <v>43</v>
      </c>
      <c r="B1356" s="1" t="s">
        <v>423</v>
      </c>
      <c r="C1356" s="1" t="s">
        <v>2</v>
      </c>
      <c r="D1356">
        <v>1</v>
      </c>
      <c r="E1356" s="1" t="s">
        <v>75</v>
      </c>
      <c r="F1356">
        <v>1</v>
      </c>
      <c r="G1356" s="1" t="s">
        <v>377</v>
      </c>
      <c r="H1356" s="1" t="s">
        <v>29</v>
      </c>
      <c r="I1356">
        <v>1</v>
      </c>
      <c r="J1356" s="1" t="str">
        <f>+VLOOKUP(bloques1a3[[#This Row],[respuesta]],respuestas.emociones[],2,0)</f>
        <v>neutra</v>
      </c>
      <c r="K1356" s="1">
        <f>+VLOOKUP(bloques1a3[[#This Row],[niño]],BD.niños[[Código]:[edad]],5,0)</f>
        <v>10</v>
      </c>
      <c r="L1356" s="1">
        <f>+IF(bloques1a3[[#This Row],[correcta]]=bloques1a3[[#This Row],[respuesta]],1,0)</f>
        <v>1</v>
      </c>
      <c r="M1356" s="1">
        <f>+IF(bloques1a3[[#This Row],[Sexo]]="F",1,0)</f>
        <v>1</v>
      </c>
    </row>
    <row r="1357" spans="1:13" x14ac:dyDescent="0.55000000000000004">
      <c r="A1357">
        <v>43</v>
      </c>
      <c r="B1357" s="1" t="s">
        <v>423</v>
      </c>
      <c r="C1357" s="1" t="s">
        <v>2</v>
      </c>
      <c r="D1357">
        <v>1</v>
      </c>
      <c r="E1357" s="1" t="s">
        <v>78</v>
      </c>
      <c r="F1357">
        <v>1</v>
      </c>
      <c r="G1357" s="1" t="s">
        <v>375</v>
      </c>
      <c r="H1357" s="1" t="s">
        <v>28</v>
      </c>
      <c r="I1357">
        <v>1</v>
      </c>
      <c r="J1357" s="1" t="str">
        <f>+VLOOKUP(bloques1a3[[#This Row],[respuesta]],respuestas.emociones[],2,0)</f>
        <v>neutra</v>
      </c>
      <c r="K1357" s="1">
        <f>+VLOOKUP(bloques1a3[[#This Row],[niño]],BD.niños[[Código]:[edad]],5,0)</f>
        <v>6</v>
      </c>
      <c r="L1357" s="1">
        <f>+IF(bloques1a3[[#This Row],[correcta]]=bloques1a3[[#This Row],[respuesta]],1,0)</f>
        <v>1</v>
      </c>
      <c r="M1357" s="1">
        <f>+IF(bloques1a3[[#This Row],[Sexo]]="F",1,0)</f>
        <v>0</v>
      </c>
    </row>
    <row r="1358" spans="1:13" x14ac:dyDescent="0.55000000000000004">
      <c r="A1358">
        <v>43</v>
      </c>
      <c r="B1358" s="1" t="s">
        <v>423</v>
      </c>
      <c r="C1358" s="1" t="s">
        <v>2</v>
      </c>
      <c r="D1358">
        <v>1</v>
      </c>
      <c r="E1358" s="1" t="s">
        <v>82</v>
      </c>
      <c r="F1358">
        <v>3</v>
      </c>
      <c r="G1358" s="1" t="s">
        <v>375</v>
      </c>
      <c r="H1358" s="1" t="s">
        <v>29</v>
      </c>
      <c r="I1358">
        <v>1</v>
      </c>
      <c r="J1358" s="1" t="str">
        <f>+VLOOKUP(bloques1a3[[#This Row],[respuesta]],respuestas.emociones[],2,0)</f>
        <v>tristeza</v>
      </c>
      <c r="K1358" s="1">
        <f>+VLOOKUP(bloques1a3[[#This Row],[niño]],BD.niños[[Código]:[edad]],5,0)</f>
        <v>6</v>
      </c>
      <c r="L1358" s="1">
        <f>+IF(bloques1a3[[#This Row],[correcta]]=bloques1a3[[#This Row],[respuesta]],1,0)</f>
        <v>0</v>
      </c>
      <c r="M1358" s="1">
        <f>+IF(bloques1a3[[#This Row],[Sexo]]="F",1,0)</f>
        <v>1</v>
      </c>
    </row>
    <row r="1359" spans="1:13" x14ac:dyDescent="0.55000000000000004">
      <c r="A1359">
        <v>43</v>
      </c>
      <c r="B1359" s="1" t="s">
        <v>423</v>
      </c>
      <c r="C1359" s="1" t="s">
        <v>2</v>
      </c>
      <c r="D1359">
        <v>1</v>
      </c>
      <c r="E1359" s="1" t="s">
        <v>85</v>
      </c>
      <c r="F1359">
        <v>3</v>
      </c>
      <c r="G1359" s="1" t="s">
        <v>375</v>
      </c>
      <c r="H1359" s="1" t="s">
        <v>28</v>
      </c>
      <c r="I1359">
        <v>1</v>
      </c>
      <c r="J1359" s="1" t="str">
        <f>+VLOOKUP(bloques1a3[[#This Row],[respuesta]],respuestas.emociones[],2,0)</f>
        <v>tristeza</v>
      </c>
      <c r="K1359" s="1">
        <f>+VLOOKUP(bloques1a3[[#This Row],[niño]],BD.niños[[Código]:[edad]],5,0)</f>
        <v>6</v>
      </c>
      <c r="L1359" s="1">
        <f>+IF(bloques1a3[[#This Row],[correcta]]=bloques1a3[[#This Row],[respuesta]],1,0)</f>
        <v>0</v>
      </c>
      <c r="M1359" s="1">
        <f>+IF(bloques1a3[[#This Row],[Sexo]]="F",1,0)</f>
        <v>0</v>
      </c>
    </row>
    <row r="1360" spans="1:13" x14ac:dyDescent="0.55000000000000004">
      <c r="A1360">
        <v>43</v>
      </c>
      <c r="B1360" s="1" t="s">
        <v>423</v>
      </c>
      <c r="C1360" s="1" t="s">
        <v>2</v>
      </c>
      <c r="D1360">
        <v>1</v>
      </c>
      <c r="E1360" s="1" t="s">
        <v>184</v>
      </c>
      <c r="F1360">
        <v>1</v>
      </c>
      <c r="G1360" s="1" t="s">
        <v>376</v>
      </c>
      <c r="H1360" s="1" t="s">
        <v>28</v>
      </c>
      <c r="I1360">
        <v>1</v>
      </c>
      <c r="J1360" s="1" t="str">
        <f>+VLOOKUP(bloques1a3[[#This Row],[respuesta]],respuestas.emociones[],2,0)</f>
        <v>neutra</v>
      </c>
      <c r="K1360" s="1">
        <f>+VLOOKUP(bloques1a3[[#This Row],[niño]],BD.niños[[Código]:[edad]],5,0)</f>
        <v>7</v>
      </c>
      <c r="L1360" s="1">
        <f>+IF(bloques1a3[[#This Row],[correcta]]=bloques1a3[[#This Row],[respuesta]],1,0)</f>
        <v>1</v>
      </c>
      <c r="M1360" s="1">
        <f>+IF(bloques1a3[[#This Row],[Sexo]]="F",1,0)</f>
        <v>0</v>
      </c>
    </row>
    <row r="1361" spans="1:13" x14ac:dyDescent="0.55000000000000004">
      <c r="A1361">
        <v>43</v>
      </c>
      <c r="B1361" s="1" t="s">
        <v>423</v>
      </c>
      <c r="C1361" s="1" t="s">
        <v>2</v>
      </c>
      <c r="D1361">
        <v>1</v>
      </c>
      <c r="E1361" s="1" t="s">
        <v>187</v>
      </c>
      <c r="F1361">
        <v>1</v>
      </c>
      <c r="G1361" s="1" t="s">
        <v>376</v>
      </c>
      <c r="H1361" s="1" t="s">
        <v>29</v>
      </c>
      <c r="I1361">
        <v>1</v>
      </c>
      <c r="J1361" s="1" t="str">
        <f>+VLOOKUP(bloques1a3[[#This Row],[respuesta]],respuestas.emociones[],2,0)</f>
        <v>neutra</v>
      </c>
      <c r="K1361" s="1">
        <f>+VLOOKUP(bloques1a3[[#This Row],[niño]],BD.niños[[Código]:[edad]],5,0)</f>
        <v>8</v>
      </c>
      <c r="L1361" s="1">
        <f>+IF(bloques1a3[[#This Row],[correcta]]=bloques1a3[[#This Row],[respuesta]],1,0)</f>
        <v>1</v>
      </c>
      <c r="M1361" s="1">
        <f>+IF(bloques1a3[[#This Row],[Sexo]]="F",1,0)</f>
        <v>1</v>
      </c>
    </row>
    <row r="1362" spans="1:13" x14ac:dyDescent="0.55000000000000004">
      <c r="A1362">
        <v>43</v>
      </c>
      <c r="B1362" s="1" t="s">
        <v>423</v>
      </c>
      <c r="C1362" s="1" t="s">
        <v>2</v>
      </c>
      <c r="D1362">
        <v>1</v>
      </c>
      <c r="E1362" s="1" t="s">
        <v>192</v>
      </c>
      <c r="F1362">
        <v>1</v>
      </c>
      <c r="G1362" s="1" t="s">
        <v>376</v>
      </c>
      <c r="H1362" s="1" t="s">
        <v>28</v>
      </c>
      <c r="I1362">
        <v>1</v>
      </c>
      <c r="J1362" s="1" t="str">
        <f>+VLOOKUP(bloques1a3[[#This Row],[respuesta]],respuestas.emociones[],2,0)</f>
        <v>neutra</v>
      </c>
      <c r="K1362" s="1">
        <f>+VLOOKUP(bloques1a3[[#This Row],[niño]],BD.niños[[Código]:[edad]],5,0)</f>
        <v>7</v>
      </c>
      <c r="L1362" s="1">
        <f>+IF(bloques1a3[[#This Row],[correcta]]=bloques1a3[[#This Row],[respuesta]],1,0)</f>
        <v>1</v>
      </c>
      <c r="M1362" s="1">
        <f>+IF(bloques1a3[[#This Row],[Sexo]]="F",1,0)</f>
        <v>0</v>
      </c>
    </row>
    <row r="1363" spans="1:13" x14ac:dyDescent="0.55000000000000004">
      <c r="A1363">
        <v>43</v>
      </c>
      <c r="B1363" s="1" t="s">
        <v>423</v>
      </c>
      <c r="C1363" s="1" t="s">
        <v>2</v>
      </c>
      <c r="D1363">
        <v>1</v>
      </c>
      <c r="E1363" s="1" t="s">
        <v>195</v>
      </c>
      <c r="F1363">
        <v>1</v>
      </c>
      <c r="G1363" s="1" t="s">
        <v>377</v>
      </c>
      <c r="H1363" s="1" t="s">
        <v>28</v>
      </c>
      <c r="I1363">
        <v>1</v>
      </c>
      <c r="J1363" s="1" t="str">
        <f>+VLOOKUP(bloques1a3[[#This Row],[respuesta]],respuestas.emociones[],2,0)</f>
        <v>neutra</v>
      </c>
      <c r="K1363" s="1">
        <f>+VLOOKUP(bloques1a3[[#This Row],[niño]],BD.niños[[Código]:[edad]],5,0)</f>
        <v>10</v>
      </c>
      <c r="L1363" s="1">
        <f>+IF(bloques1a3[[#This Row],[correcta]]=bloques1a3[[#This Row],[respuesta]],1,0)</f>
        <v>1</v>
      </c>
      <c r="M1363" s="1">
        <f>+IF(bloques1a3[[#This Row],[Sexo]]="F",1,0)</f>
        <v>0</v>
      </c>
    </row>
    <row r="1364" spans="1:13" x14ac:dyDescent="0.55000000000000004">
      <c r="A1364">
        <v>43</v>
      </c>
      <c r="B1364" s="1" t="s">
        <v>423</v>
      </c>
      <c r="C1364" s="1" t="s">
        <v>2</v>
      </c>
      <c r="D1364">
        <v>1</v>
      </c>
      <c r="E1364" s="1" t="s">
        <v>199</v>
      </c>
      <c r="F1364">
        <v>1</v>
      </c>
      <c r="G1364" s="1" t="s">
        <v>377</v>
      </c>
      <c r="H1364" s="1" t="s">
        <v>28</v>
      </c>
      <c r="I1364">
        <v>1</v>
      </c>
      <c r="J1364" s="1" t="str">
        <f>+VLOOKUP(bloques1a3[[#This Row],[respuesta]],respuestas.emociones[],2,0)</f>
        <v>neutra</v>
      </c>
      <c r="K1364" s="1">
        <f>+VLOOKUP(bloques1a3[[#This Row],[niño]],BD.niños[[Código]:[edad]],5,0)</f>
        <v>9</v>
      </c>
      <c r="L1364" s="1">
        <f>+IF(bloques1a3[[#This Row],[correcta]]=bloques1a3[[#This Row],[respuesta]],1,0)</f>
        <v>1</v>
      </c>
      <c r="M1364" s="1">
        <f>+IF(bloques1a3[[#This Row],[Sexo]]="F",1,0)</f>
        <v>0</v>
      </c>
    </row>
    <row r="1365" spans="1:13" x14ac:dyDescent="0.55000000000000004">
      <c r="A1365">
        <v>43</v>
      </c>
      <c r="B1365" s="1" t="s">
        <v>423</v>
      </c>
      <c r="C1365" s="1" t="s">
        <v>2</v>
      </c>
      <c r="D1365">
        <v>1</v>
      </c>
      <c r="E1365" s="1" t="s">
        <v>203</v>
      </c>
      <c r="F1365">
        <v>1</v>
      </c>
      <c r="G1365" s="1" t="s">
        <v>377</v>
      </c>
      <c r="H1365" s="1" t="s">
        <v>29</v>
      </c>
      <c r="I1365">
        <v>1</v>
      </c>
      <c r="J1365" s="1" t="str">
        <f>+VLOOKUP(bloques1a3[[#This Row],[respuesta]],respuestas.emociones[],2,0)</f>
        <v>neutra</v>
      </c>
      <c r="K1365" s="1">
        <f>+VLOOKUP(bloques1a3[[#This Row],[niño]],BD.niños[[Código]:[edad]],5,0)</f>
        <v>9</v>
      </c>
      <c r="L1365" s="1">
        <f>+IF(bloques1a3[[#This Row],[correcta]]=bloques1a3[[#This Row],[respuesta]],1,0)</f>
        <v>1</v>
      </c>
      <c r="M1365" s="1">
        <f>+IF(bloques1a3[[#This Row],[Sexo]]="F",1,0)</f>
        <v>1</v>
      </c>
    </row>
    <row r="1366" spans="1:13" x14ac:dyDescent="0.55000000000000004">
      <c r="A1366">
        <v>43</v>
      </c>
      <c r="B1366" s="1" t="s">
        <v>423</v>
      </c>
      <c r="C1366" s="1" t="s">
        <v>2</v>
      </c>
      <c r="D1366">
        <v>1</v>
      </c>
      <c r="E1366" s="1" t="s">
        <v>206</v>
      </c>
      <c r="F1366">
        <v>3</v>
      </c>
      <c r="G1366" s="1" t="s">
        <v>377</v>
      </c>
      <c r="H1366" s="1" t="s">
        <v>29</v>
      </c>
      <c r="I1366">
        <v>1</v>
      </c>
      <c r="J1366" s="1" t="str">
        <f>+VLOOKUP(bloques1a3[[#This Row],[respuesta]],respuestas.emociones[],2,0)</f>
        <v>tristeza</v>
      </c>
      <c r="K1366" s="1">
        <f>+VLOOKUP(bloques1a3[[#This Row],[niño]],BD.niños[[Código]:[edad]],5,0)</f>
        <v>10</v>
      </c>
      <c r="L1366" s="1">
        <f>+IF(bloques1a3[[#This Row],[correcta]]=bloques1a3[[#This Row],[respuesta]],1,0)</f>
        <v>0</v>
      </c>
      <c r="M1366" s="1">
        <f>+IF(bloques1a3[[#This Row],[Sexo]]="F",1,0)</f>
        <v>1</v>
      </c>
    </row>
    <row r="1367" spans="1:13" x14ac:dyDescent="0.55000000000000004">
      <c r="A1367">
        <v>43</v>
      </c>
      <c r="B1367" s="1" t="s">
        <v>423</v>
      </c>
      <c r="C1367" s="1" t="s">
        <v>2</v>
      </c>
      <c r="D1367">
        <v>1</v>
      </c>
      <c r="E1367" s="1" t="s">
        <v>210</v>
      </c>
      <c r="F1367">
        <v>6</v>
      </c>
      <c r="G1367" s="1" t="s">
        <v>376</v>
      </c>
      <c r="H1367" s="1" t="s">
        <v>28</v>
      </c>
      <c r="I1367">
        <v>1</v>
      </c>
      <c r="J1367" s="1" t="str">
        <f>+VLOOKUP(bloques1a3[[#This Row],[respuesta]],respuestas.emociones[],2,0)</f>
        <v>sorpresa</v>
      </c>
      <c r="K1367" s="1">
        <f>+VLOOKUP(bloques1a3[[#This Row],[niño]],BD.niños[[Código]:[edad]],5,0)</f>
        <v>7</v>
      </c>
      <c r="L1367" s="1">
        <f>+IF(bloques1a3[[#This Row],[correcta]]=bloques1a3[[#This Row],[respuesta]],1,0)</f>
        <v>0</v>
      </c>
      <c r="M1367" s="1">
        <f>+IF(bloques1a3[[#This Row],[Sexo]]="F",1,0)</f>
        <v>0</v>
      </c>
    </row>
    <row r="1368" spans="1:13" x14ac:dyDescent="0.55000000000000004">
      <c r="A1368">
        <v>43</v>
      </c>
      <c r="B1368" s="1" t="s">
        <v>423</v>
      </c>
      <c r="C1368" s="1" t="s">
        <v>2</v>
      </c>
      <c r="D1368">
        <v>1</v>
      </c>
      <c r="E1368" s="1" t="s">
        <v>274</v>
      </c>
      <c r="F1368">
        <v>1</v>
      </c>
      <c r="G1368" s="1" t="s">
        <v>375</v>
      </c>
      <c r="H1368" s="1" t="s">
        <v>28</v>
      </c>
      <c r="I1368">
        <v>1</v>
      </c>
      <c r="J1368" s="1" t="str">
        <f>+VLOOKUP(bloques1a3[[#This Row],[respuesta]],respuestas.emociones[],2,0)</f>
        <v>neutra</v>
      </c>
      <c r="K1368" s="1">
        <f>+VLOOKUP(bloques1a3[[#This Row],[niño]],BD.niños[[Código]:[edad]],5,0)</f>
        <v>6</v>
      </c>
      <c r="L1368" s="1">
        <f>+IF(bloques1a3[[#This Row],[correcta]]=bloques1a3[[#This Row],[respuesta]],1,0)</f>
        <v>1</v>
      </c>
      <c r="M1368" s="1">
        <f>+IF(bloques1a3[[#This Row],[Sexo]]="F",1,0)</f>
        <v>0</v>
      </c>
    </row>
    <row r="1369" spans="1:13" x14ac:dyDescent="0.55000000000000004">
      <c r="A1369">
        <v>43</v>
      </c>
      <c r="B1369" s="1" t="s">
        <v>423</v>
      </c>
      <c r="C1369" s="1" t="s">
        <v>2</v>
      </c>
      <c r="D1369">
        <v>1</v>
      </c>
      <c r="E1369" s="1" t="s">
        <v>276</v>
      </c>
      <c r="F1369">
        <v>1</v>
      </c>
      <c r="G1369" s="1" t="s">
        <v>375</v>
      </c>
      <c r="H1369" s="1" t="s">
        <v>28</v>
      </c>
      <c r="I1369">
        <v>1</v>
      </c>
      <c r="J1369" s="1" t="str">
        <f>+VLOOKUP(bloques1a3[[#This Row],[respuesta]],respuestas.emociones[],2,0)</f>
        <v>neutra</v>
      </c>
      <c r="K1369" s="1">
        <f>+VLOOKUP(bloques1a3[[#This Row],[niño]],BD.niños[[Código]:[edad]],5,0)</f>
        <v>6</v>
      </c>
      <c r="L1369" s="1">
        <f>+IF(bloques1a3[[#This Row],[correcta]]=bloques1a3[[#This Row],[respuesta]],1,0)</f>
        <v>1</v>
      </c>
      <c r="M1369" s="1">
        <f>+IF(bloques1a3[[#This Row],[Sexo]]="F",1,0)</f>
        <v>0</v>
      </c>
    </row>
    <row r="1370" spans="1:13" x14ac:dyDescent="0.55000000000000004">
      <c r="A1370">
        <v>43</v>
      </c>
      <c r="B1370" s="1" t="s">
        <v>423</v>
      </c>
      <c r="C1370" s="1" t="s">
        <v>2</v>
      </c>
      <c r="D1370">
        <v>1</v>
      </c>
      <c r="E1370" s="1" t="s">
        <v>279</v>
      </c>
      <c r="F1370">
        <v>1</v>
      </c>
      <c r="G1370" s="1" t="s">
        <v>376</v>
      </c>
      <c r="H1370" s="1" t="s">
        <v>29</v>
      </c>
      <c r="I1370">
        <v>1</v>
      </c>
      <c r="J1370" s="1" t="str">
        <f>+VLOOKUP(bloques1a3[[#This Row],[respuesta]],respuestas.emociones[],2,0)</f>
        <v>neutra</v>
      </c>
      <c r="K1370" s="1">
        <f>+VLOOKUP(bloques1a3[[#This Row],[niño]],BD.niños[[Código]:[edad]],5,0)</f>
        <v>7</v>
      </c>
      <c r="L1370" s="1">
        <f>+IF(bloques1a3[[#This Row],[correcta]]=bloques1a3[[#This Row],[respuesta]],1,0)</f>
        <v>1</v>
      </c>
      <c r="M1370" s="1">
        <f>+IF(bloques1a3[[#This Row],[Sexo]]="F",1,0)</f>
        <v>1</v>
      </c>
    </row>
    <row r="1371" spans="1:13" x14ac:dyDescent="0.55000000000000004">
      <c r="A1371">
        <v>43</v>
      </c>
      <c r="B1371" s="1" t="s">
        <v>423</v>
      </c>
      <c r="C1371" s="1" t="s">
        <v>2</v>
      </c>
      <c r="D1371">
        <v>1</v>
      </c>
      <c r="E1371" s="1" t="s">
        <v>282</v>
      </c>
      <c r="F1371">
        <v>1</v>
      </c>
      <c r="G1371" s="1" t="s">
        <v>375</v>
      </c>
      <c r="H1371" s="1" t="s">
        <v>29</v>
      </c>
      <c r="I1371">
        <v>1</v>
      </c>
      <c r="J1371" s="1" t="str">
        <f>+VLOOKUP(bloques1a3[[#This Row],[respuesta]],respuestas.emociones[],2,0)</f>
        <v>neutra</v>
      </c>
      <c r="K1371" s="1">
        <f>+VLOOKUP(bloques1a3[[#This Row],[niño]],BD.niños[[Código]:[edad]],5,0)</f>
        <v>5</v>
      </c>
      <c r="L1371" s="1">
        <f>+IF(bloques1a3[[#This Row],[correcta]]=bloques1a3[[#This Row],[respuesta]],1,0)</f>
        <v>1</v>
      </c>
      <c r="M1371" s="1">
        <f>+IF(bloques1a3[[#This Row],[Sexo]]="F",1,0)</f>
        <v>1</v>
      </c>
    </row>
    <row r="1372" spans="1:13" x14ac:dyDescent="0.55000000000000004">
      <c r="A1372">
        <v>43</v>
      </c>
      <c r="B1372" s="1" t="s">
        <v>423</v>
      </c>
      <c r="C1372" s="1" t="s">
        <v>2</v>
      </c>
      <c r="D1372">
        <v>1</v>
      </c>
      <c r="E1372" s="1" t="s">
        <v>352</v>
      </c>
      <c r="F1372">
        <v>1</v>
      </c>
      <c r="G1372" s="1" t="s">
        <v>376</v>
      </c>
      <c r="H1372" s="1" t="s">
        <v>29</v>
      </c>
      <c r="I1372">
        <v>1</v>
      </c>
      <c r="J1372" s="1" t="str">
        <f>+VLOOKUP(bloques1a3[[#This Row],[respuesta]],respuestas.emociones[],2,0)</f>
        <v>neutra</v>
      </c>
      <c r="K1372" s="1">
        <f>+VLOOKUP(bloques1a3[[#This Row],[niño]],BD.niños[[Código]:[edad]],5,0)</f>
        <v>8</v>
      </c>
      <c r="L1372" s="1">
        <f>+IF(bloques1a3[[#This Row],[correcta]]=bloques1a3[[#This Row],[respuesta]],1,0)</f>
        <v>1</v>
      </c>
      <c r="M1372" s="1">
        <f>+IF(bloques1a3[[#This Row],[Sexo]]="F",1,0)</f>
        <v>1</v>
      </c>
    </row>
    <row r="1373" spans="1:13" x14ac:dyDescent="0.55000000000000004">
      <c r="A1373">
        <v>43</v>
      </c>
      <c r="B1373" s="1" t="s">
        <v>423</v>
      </c>
      <c r="C1373" s="1" t="s">
        <v>2</v>
      </c>
      <c r="D1373">
        <v>1</v>
      </c>
      <c r="E1373" s="1" t="s">
        <v>357</v>
      </c>
      <c r="F1373">
        <v>6</v>
      </c>
      <c r="G1373" s="1" t="s">
        <v>376</v>
      </c>
      <c r="H1373" s="1" t="s">
        <v>28</v>
      </c>
      <c r="I1373">
        <v>1</v>
      </c>
      <c r="J1373" s="1" t="str">
        <f>+VLOOKUP(bloques1a3[[#This Row],[respuesta]],respuestas.emociones[],2,0)</f>
        <v>sorpresa</v>
      </c>
      <c r="K1373" s="1">
        <f>+VLOOKUP(bloques1a3[[#This Row],[niño]],BD.niños[[Código]:[edad]],5,0)</f>
        <v>7</v>
      </c>
      <c r="L1373" s="1">
        <f>+IF(bloques1a3[[#This Row],[correcta]]=bloques1a3[[#This Row],[respuesta]],1,0)</f>
        <v>0</v>
      </c>
      <c r="M1373" s="1">
        <f>+IF(bloques1a3[[#This Row],[Sexo]]="F",1,0)</f>
        <v>0</v>
      </c>
    </row>
    <row r="1374" spans="1:13" x14ac:dyDescent="0.55000000000000004">
      <c r="A1374">
        <v>43</v>
      </c>
      <c r="B1374" s="1" t="s">
        <v>423</v>
      </c>
      <c r="C1374" s="1" t="s">
        <v>2</v>
      </c>
      <c r="D1374">
        <v>1</v>
      </c>
      <c r="E1374" s="1" t="s">
        <v>360</v>
      </c>
      <c r="F1374">
        <v>1</v>
      </c>
      <c r="G1374" s="1" t="s">
        <v>377</v>
      </c>
      <c r="H1374" s="1" t="s">
        <v>28</v>
      </c>
      <c r="I1374">
        <v>1</v>
      </c>
      <c r="J1374" s="1" t="str">
        <f>+VLOOKUP(bloques1a3[[#This Row],[respuesta]],respuestas.emociones[],2,0)</f>
        <v>neutra</v>
      </c>
      <c r="K1374" s="1">
        <f>+VLOOKUP(bloques1a3[[#This Row],[niño]],BD.niños[[Código]:[edad]],5,0)</f>
        <v>9</v>
      </c>
      <c r="L1374" s="1">
        <f>+IF(bloques1a3[[#This Row],[correcta]]=bloques1a3[[#This Row],[respuesta]],1,0)</f>
        <v>1</v>
      </c>
      <c r="M1374" s="1">
        <f>+IF(bloques1a3[[#This Row],[Sexo]]="F",1,0)</f>
        <v>0</v>
      </c>
    </row>
    <row r="1375" spans="1:13" x14ac:dyDescent="0.55000000000000004">
      <c r="A1375">
        <v>43</v>
      </c>
      <c r="B1375" s="1" t="s">
        <v>423</v>
      </c>
      <c r="C1375" s="1" t="s">
        <v>2</v>
      </c>
      <c r="D1375">
        <v>1</v>
      </c>
      <c r="E1375" s="1" t="s">
        <v>364</v>
      </c>
      <c r="F1375">
        <v>1</v>
      </c>
      <c r="G1375" s="1" t="s">
        <v>377</v>
      </c>
      <c r="H1375" s="1" t="s">
        <v>28</v>
      </c>
      <c r="I1375">
        <v>1</v>
      </c>
      <c r="J1375" s="1" t="str">
        <f>+VLOOKUP(bloques1a3[[#This Row],[respuesta]],respuestas.emociones[],2,0)</f>
        <v>neutra</v>
      </c>
      <c r="K1375" s="1">
        <f>+VLOOKUP(bloques1a3[[#This Row],[niño]],BD.niños[[Código]:[edad]],5,0)</f>
        <v>10</v>
      </c>
      <c r="L1375" s="1">
        <f>+IF(bloques1a3[[#This Row],[correcta]]=bloques1a3[[#This Row],[respuesta]],1,0)</f>
        <v>1</v>
      </c>
      <c r="M1375" s="1">
        <f>+IF(bloques1a3[[#This Row],[Sexo]]="F",1,0)</f>
        <v>0</v>
      </c>
    </row>
    <row r="1376" spans="1:13" x14ac:dyDescent="0.55000000000000004">
      <c r="A1376">
        <v>43</v>
      </c>
      <c r="B1376" s="1" t="s">
        <v>423</v>
      </c>
      <c r="C1376" s="1" t="s">
        <v>2</v>
      </c>
      <c r="D1376">
        <v>1</v>
      </c>
      <c r="E1376" s="1" t="s">
        <v>368</v>
      </c>
      <c r="F1376">
        <v>1</v>
      </c>
      <c r="G1376" s="1" t="s">
        <v>377</v>
      </c>
      <c r="H1376" s="1" t="s">
        <v>28</v>
      </c>
      <c r="I1376">
        <v>1</v>
      </c>
      <c r="J1376" s="1" t="str">
        <f>+VLOOKUP(bloques1a3[[#This Row],[respuesta]],respuestas.emociones[],2,0)</f>
        <v>neutra</v>
      </c>
      <c r="K1376" s="1">
        <f>+VLOOKUP(bloques1a3[[#This Row],[niño]],BD.niños[[Código]:[edad]],5,0)</f>
        <v>11</v>
      </c>
      <c r="L1376" s="1">
        <f>+IF(bloques1a3[[#This Row],[correcta]]=bloques1a3[[#This Row],[respuesta]],1,0)</f>
        <v>1</v>
      </c>
      <c r="M1376" s="1">
        <f>+IF(bloques1a3[[#This Row],[Sexo]]="F",1,0)</f>
        <v>0</v>
      </c>
    </row>
    <row r="1377" spans="1:13" x14ac:dyDescent="0.55000000000000004">
      <c r="A1377">
        <v>43</v>
      </c>
      <c r="B1377" s="1" t="s">
        <v>423</v>
      </c>
      <c r="C1377" s="1" t="s">
        <v>2</v>
      </c>
      <c r="D1377">
        <v>1</v>
      </c>
      <c r="E1377" s="1" t="s">
        <v>371</v>
      </c>
      <c r="F1377">
        <v>1</v>
      </c>
      <c r="G1377" s="1" t="s">
        <v>377</v>
      </c>
      <c r="H1377" s="1" t="s">
        <v>29</v>
      </c>
      <c r="I1377">
        <v>1</v>
      </c>
      <c r="J1377" s="1" t="str">
        <f>+VLOOKUP(bloques1a3[[#This Row],[respuesta]],respuestas.emociones[],2,0)</f>
        <v>neutra</v>
      </c>
      <c r="K1377" s="1">
        <f>+VLOOKUP(bloques1a3[[#This Row],[niño]],BD.niños[[Código]:[edad]],5,0)</f>
        <v>9</v>
      </c>
      <c r="L1377" s="1">
        <f>+IF(bloques1a3[[#This Row],[correcta]]=bloques1a3[[#This Row],[respuesta]],1,0)</f>
        <v>1</v>
      </c>
      <c r="M1377" s="1">
        <f>+IF(bloques1a3[[#This Row],[Sexo]]="F",1,0)</f>
        <v>1</v>
      </c>
    </row>
    <row r="1378" spans="1:13" x14ac:dyDescent="0.55000000000000004">
      <c r="A1378">
        <v>44</v>
      </c>
      <c r="B1378" s="1" t="s">
        <v>424</v>
      </c>
      <c r="C1378" s="1" t="s">
        <v>3</v>
      </c>
      <c r="D1378">
        <v>4</v>
      </c>
      <c r="E1378" s="1" t="s">
        <v>36</v>
      </c>
      <c r="F1378">
        <v>1</v>
      </c>
      <c r="G1378" s="1" t="s">
        <v>375</v>
      </c>
      <c r="H1378" s="1" t="s">
        <v>28</v>
      </c>
      <c r="I1378">
        <v>1</v>
      </c>
      <c r="J1378" s="1" t="str">
        <f>+VLOOKUP(bloques1a3[[#This Row],[respuesta]],respuestas.emociones[],2,0)</f>
        <v>neutra</v>
      </c>
      <c r="K1378" s="1">
        <f>+VLOOKUP(bloques1a3[[#This Row],[niño]],BD.niños[[Código]:[edad]],5,0)</f>
        <v>5</v>
      </c>
      <c r="L1378" s="1">
        <f>+IF(bloques1a3[[#This Row],[correcta]]=bloques1a3[[#This Row],[respuesta]],1,0)</f>
        <v>0</v>
      </c>
      <c r="M1378" s="1">
        <f>+IF(bloques1a3[[#This Row],[Sexo]]="F",1,0)</f>
        <v>0</v>
      </c>
    </row>
    <row r="1379" spans="1:13" x14ac:dyDescent="0.55000000000000004">
      <c r="A1379">
        <v>44</v>
      </c>
      <c r="B1379" s="1" t="s">
        <v>424</v>
      </c>
      <c r="C1379" s="1" t="s">
        <v>3</v>
      </c>
      <c r="D1379">
        <v>4</v>
      </c>
      <c r="E1379" s="1" t="s">
        <v>40</v>
      </c>
      <c r="F1379">
        <v>4</v>
      </c>
      <c r="G1379" s="1" t="s">
        <v>376</v>
      </c>
      <c r="H1379" s="1" t="s">
        <v>28</v>
      </c>
      <c r="I1379">
        <v>1</v>
      </c>
      <c r="J1379" s="1" t="str">
        <f>+VLOOKUP(bloques1a3[[#This Row],[respuesta]],respuestas.emociones[],2,0)</f>
        <v>enojo</v>
      </c>
      <c r="K1379" s="1">
        <f>+VLOOKUP(bloques1a3[[#This Row],[niño]],BD.niños[[Código]:[edad]],5,0)</f>
        <v>7</v>
      </c>
      <c r="L1379" s="1">
        <f>+IF(bloques1a3[[#This Row],[correcta]]=bloques1a3[[#This Row],[respuesta]],1,0)</f>
        <v>1</v>
      </c>
      <c r="M1379" s="1">
        <f>+IF(bloques1a3[[#This Row],[Sexo]]="F",1,0)</f>
        <v>0</v>
      </c>
    </row>
    <row r="1380" spans="1:13" x14ac:dyDescent="0.55000000000000004">
      <c r="A1380">
        <v>44</v>
      </c>
      <c r="B1380" s="1" t="s">
        <v>424</v>
      </c>
      <c r="C1380" s="1" t="s">
        <v>3</v>
      </c>
      <c r="D1380">
        <v>4</v>
      </c>
      <c r="E1380" s="1" t="s">
        <v>44</v>
      </c>
      <c r="F1380">
        <v>4</v>
      </c>
      <c r="G1380" s="1" t="s">
        <v>376</v>
      </c>
      <c r="H1380" s="1" t="s">
        <v>29</v>
      </c>
      <c r="I1380">
        <v>1</v>
      </c>
      <c r="J1380" s="1" t="str">
        <f>+VLOOKUP(bloques1a3[[#This Row],[respuesta]],respuestas.emociones[],2,0)</f>
        <v>enojo</v>
      </c>
      <c r="K1380" s="1">
        <f>+VLOOKUP(bloques1a3[[#This Row],[niño]],BD.niños[[Código]:[edad]],5,0)</f>
        <v>7</v>
      </c>
      <c r="L1380" s="1">
        <f>+IF(bloques1a3[[#This Row],[correcta]]=bloques1a3[[#This Row],[respuesta]],1,0)</f>
        <v>1</v>
      </c>
      <c r="M1380" s="1">
        <f>+IF(bloques1a3[[#This Row],[Sexo]]="F",1,0)</f>
        <v>1</v>
      </c>
    </row>
    <row r="1381" spans="1:13" x14ac:dyDescent="0.55000000000000004">
      <c r="A1381">
        <v>44</v>
      </c>
      <c r="B1381" s="1" t="s">
        <v>424</v>
      </c>
      <c r="C1381" s="1" t="s">
        <v>3</v>
      </c>
      <c r="D1381">
        <v>4</v>
      </c>
      <c r="E1381" s="1" t="s">
        <v>48</v>
      </c>
      <c r="F1381">
        <v>4</v>
      </c>
      <c r="G1381" s="1" t="s">
        <v>376</v>
      </c>
      <c r="H1381" s="1" t="s">
        <v>29</v>
      </c>
      <c r="I1381">
        <v>1</v>
      </c>
      <c r="J1381" s="1" t="str">
        <f>+VLOOKUP(bloques1a3[[#This Row],[respuesta]],respuestas.emociones[],2,0)</f>
        <v>enojo</v>
      </c>
      <c r="K1381" s="1">
        <f>+VLOOKUP(bloques1a3[[#This Row],[niño]],BD.niños[[Código]:[edad]],5,0)</f>
        <v>7</v>
      </c>
      <c r="L1381" s="1">
        <f>+IF(bloques1a3[[#This Row],[correcta]]=bloques1a3[[#This Row],[respuesta]],1,0)</f>
        <v>1</v>
      </c>
      <c r="M1381" s="1">
        <f>+IF(bloques1a3[[#This Row],[Sexo]]="F",1,0)</f>
        <v>1</v>
      </c>
    </row>
    <row r="1382" spans="1:13" x14ac:dyDescent="0.55000000000000004">
      <c r="A1382">
        <v>44</v>
      </c>
      <c r="B1382" s="1" t="s">
        <v>424</v>
      </c>
      <c r="C1382" s="1" t="s">
        <v>3</v>
      </c>
      <c r="D1382">
        <v>4</v>
      </c>
      <c r="E1382" s="1" t="s">
        <v>52</v>
      </c>
      <c r="F1382">
        <v>4</v>
      </c>
      <c r="G1382" s="1" t="s">
        <v>376</v>
      </c>
      <c r="H1382" s="1" t="s">
        <v>29</v>
      </c>
      <c r="I1382">
        <v>1</v>
      </c>
      <c r="J1382" s="1" t="str">
        <f>+VLOOKUP(bloques1a3[[#This Row],[respuesta]],respuestas.emociones[],2,0)</f>
        <v>enojo</v>
      </c>
      <c r="K1382" s="1">
        <f>+VLOOKUP(bloques1a3[[#This Row],[niño]],BD.niños[[Código]:[edad]],5,0)</f>
        <v>7</v>
      </c>
      <c r="L1382" s="1">
        <f>+IF(bloques1a3[[#This Row],[correcta]]=bloques1a3[[#This Row],[respuesta]],1,0)</f>
        <v>1</v>
      </c>
      <c r="M1382" s="1">
        <f>+IF(bloques1a3[[#This Row],[Sexo]]="F",1,0)</f>
        <v>1</v>
      </c>
    </row>
    <row r="1383" spans="1:13" x14ac:dyDescent="0.55000000000000004">
      <c r="A1383">
        <v>44</v>
      </c>
      <c r="B1383" s="1" t="s">
        <v>424</v>
      </c>
      <c r="C1383" s="1" t="s">
        <v>3</v>
      </c>
      <c r="D1383">
        <v>4</v>
      </c>
      <c r="E1383" s="1" t="s">
        <v>56</v>
      </c>
      <c r="F1383">
        <v>2</v>
      </c>
      <c r="G1383" s="1" t="s">
        <v>376</v>
      </c>
      <c r="H1383" s="1" t="s">
        <v>29</v>
      </c>
      <c r="I1383">
        <v>1</v>
      </c>
      <c r="J1383" s="1" t="str">
        <f>+VLOOKUP(bloques1a3[[#This Row],[respuesta]],respuestas.emociones[],2,0)</f>
        <v>alegria</v>
      </c>
      <c r="K1383" s="1">
        <f>+VLOOKUP(bloques1a3[[#This Row],[niño]],BD.niños[[Código]:[edad]],5,0)</f>
        <v>8</v>
      </c>
      <c r="L1383" s="1">
        <f>+IF(bloques1a3[[#This Row],[correcta]]=bloques1a3[[#This Row],[respuesta]],1,0)</f>
        <v>0</v>
      </c>
      <c r="M1383" s="1">
        <f>+IF(bloques1a3[[#This Row],[Sexo]]="F",1,0)</f>
        <v>1</v>
      </c>
    </row>
    <row r="1384" spans="1:13" x14ac:dyDescent="0.55000000000000004">
      <c r="A1384">
        <v>44</v>
      </c>
      <c r="B1384" s="1" t="s">
        <v>424</v>
      </c>
      <c r="C1384" s="1" t="s">
        <v>3</v>
      </c>
      <c r="D1384">
        <v>4</v>
      </c>
      <c r="E1384" s="1" t="s">
        <v>60</v>
      </c>
      <c r="F1384">
        <v>4</v>
      </c>
      <c r="G1384" s="1" t="s">
        <v>377</v>
      </c>
      <c r="H1384" s="1" t="s">
        <v>28</v>
      </c>
      <c r="I1384">
        <v>1</v>
      </c>
      <c r="J1384" s="1" t="str">
        <f>+VLOOKUP(bloques1a3[[#This Row],[respuesta]],respuestas.emociones[],2,0)</f>
        <v>enojo</v>
      </c>
      <c r="K1384" s="1">
        <f>+VLOOKUP(bloques1a3[[#This Row],[niño]],BD.niños[[Código]:[edad]],5,0)</f>
        <v>10</v>
      </c>
      <c r="L1384" s="1">
        <f>+IF(bloques1a3[[#This Row],[correcta]]=bloques1a3[[#This Row],[respuesta]],1,0)</f>
        <v>1</v>
      </c>
      <c r="M1384" s="1">
        <f>+IF(bloques1a3[[#This Row],[Sexo]]="F",1,0)</f>
        <v>0</v>
      </c>
    </row>
    <row r="1385" spans="1:13" x14ac:dyDescent="0.55000000000000004">
      <c r="A1385">
        <v>44</v>
      </c>
      <c r="B1385" s="1" t="s">
        <v>424</v>
      </c>
      <c r="C1385" s="1" t="s">
        <v>3</v>
      </c>
      <c r="D1385">
        <v>4</v>
      </c>
      <c r="E1385" s="1" t="s">
        <v>64</v>
      </c>
      <c r="F1385">
        <v>4</v>
      </c>
      <c r="G1385" s="1" t="s">
        <v>377</v>
      </c>
      <c r="H1385" s="1" t="s">
        <v>29</v>
      </c>
      <c r="I1385">
        <v>1</v>
      </c>
      <c r="J1385" s="1" t="str">
        <f>+VLOOKUP(bloques1a3[[#This Row],[respuesta]],respuestas.emociones[],2,0)</f>
        <v>enojo</v>
      </c>
      <c r="K1385" s="1">
        <f>+VLOOKUP(bloques1a3[[#This Row],[niño]],BD.niños[[Código]:[edad]],5,0)</f>
        <v>9</v>
      </c>
      <c r="L1385" s="1">
        <f>+IF(bloques1a3[[#This Row],[correcta]]=bloques1a3[[#This Row],[respuesta]],1,0)</f>
        <v>1</v>
      </c>
      <c r="M1385" s="1">
        <f>+IF(bloques1a3[[#This Row],[Sexo]]="F",1,0)</f>
        <v>1</v>
      </c>
    </row>
    <row r="1386" spans="1:13" x14ac:dyDescent="0.55000000000000004">
      <c r="A1386">
        <v>44</v>
      </c>
      <c r="B1386" s="1" t="s">
        <v>424</v>
      </c>
      <c r="C1386" s="1" t="s">
        <v>3</v>
      </c>
      <c r="D1386">
        <v>4</v>
      </c>
      <c r="E1386" s="1" t="s">
        <v>68</v>
      </c>
      <c r="F1386">
        <v>4</v>
      </c>
      <c r="G1386" s="1" t="s">
        <v>377</v>
      </c>
      <c r="H1386" s="1" t="s">
        <v>28</v>
      </c>
      <c r="I1386">
        <v>1</v>
      </c>
      <c r="J1386" s="1" t="str">
        <f>+VLOOKUP(bloques1a3[[#This Row],[respuesta]],respuestas.emociones[],2,0)</f>
        <v>enojo</v>
      </c>
      <c r="K1386" s="1">
        <f>+VLOOKUP(bloques1a3[[#This Row],[niño]],BD.niños[[Código]:[edad]],5,0)</f>
        <v>10</v>
      </c>
      <c r="L1386" s="1">
        <f>+IF(bloques1a3[[#This Row],[correcta]]=bloques1a3[[#This Row],[respuesta]],1,0)</f>
        <v>1</v>
      </c>
      <c r="M1386" s="1">
        <f>+IF(bloques1a3[[#This Row],[Sexo]]="F",1,0)</f>
        <v>0</v>
      </c>
    </row>
    <row r="1387" spans="1:13" x14ac:dyDescent="0.55000000000000004">
      <c r="A1387">
        <v>44</v>
      </c>
      <c r="B1387" s="1" t="s">
        <v>424</v>
      </c>
      <c r="C1387" s="1" t="s">
        <v>3</v>
      </c>
      <c r="D1387">
        <v>4</v>
      </c>
      <c r="E1387" s="1" t="s">
        <v>72</v>
      </c>
      <c r="F1387">
        <v>7</v>
      </c>
      <c r="G1387" s="1" t="s">
        <v>377</v>
      </c>
      <c r="H1387" s="1" t="s">
        <v>29</v>
      </c>
      <c r="I1387">
        <v>1</v>
      </c>
      <c r="J1387" s="1" t="str">
        <f>+VLOOKUP(bloques1a3[[#This Row],[respuesta]],respuestas.emociones[],2,0)</f>
        <v>asco</v>
      </c>
      <c r="K1387" s="1">
        <f>+VLOOKUP(bloques1a3[[#This Row],[niño]],BD.niños[[Código]:[edad]],5,0)</f>
        <v>9</v>
      </c>
      <c r="L1387" s="1">
        <f>+IF(bloques1a3[[#This Row],[correcta]]=bloques1a3[[#This Row],[respuesta]],1,0)</f>
        <v>0</v>
      </c>
      <c r="M1387" s="1">
        <f>+IF(bloques1a3[[#This Row],[Sexo]]="F",1,0)</f>
        <v>1</v>
      </c>
    </row>
    <row r="1388" spans="1:13" x14ac:dyDescent="0.55000000000000004">
      <c r="A1388">
        <v>44</v>
      </c>
      <c r="B1388" s="1" t="s">
        <v>424</v>
      </c>
      <c r="C1388" s="1" t="s">
        <v>3</v>
      </c>
      <c r="D1388">
        <v>4</v>
      </c>
      <c r="E1388" s="1" t="s">
        <v>75</v>
      </c>
      <c r="F1388">
        <v>4</v>
      </c>
      <c r="G1388" s="1" t="s">
        <v>377</v>
      </c>
      <c r="H1388" s="1" t="s">
        <v>29</v>
      </c>
      <c r="I1388">
        <v>1</v>
      </c>
      <c r="J1388" s="1" t="str">
        <f>+VLOOKUP(bloques1a3[[#This Row],[respuesta]],respuestas.emociones[],2,0)</f>
        <v>enojo</v>
      </c>
      <c r="K1388" s="1">
        <f>+VLOOKUP(bloques1a3[[#This Row],[niño]],BD.niños[[Código]:[edad]],5,0)</f>
        <v>10</v>
      </c>
      <c r="L1388" s="1">
        <f>+IF(bloques1a3[[#This Row],[correcta]]=bloques1a3[[#This Row],[respuesta]],1,0)</f>
        <v>1</v>
      </c>
      <c r="M1388" s="1">
        <f>+IF(bloques1a3[[#This Row],[Sexo]]="F",1,0)</f>
        <v>1</v>
      </c>
    </row>
    <row r="1389" spans="1:13" x14ac:dyDescent="0.55000000000000004">
      <c r="A1389">
        <v>44</v>
      </c>
      <c r="B1389" s="1" t="s">
        <v>424</v>
      </c>
      <c r="C1389" s="1" t="s">
        <v>3</v>
      </c>
      <c r="D1389">
        <v>4</v>
      </c>
      <c r="E1389" s="1" t="s">
        <v>78</v>
      </c>
      <c r="F1389">
        <v>4</v>
      </c>
      <c r="G1389" s="1" t="s">
        <v>375</v>
      </c>
      <c r="H1389" s="1" t="s">
        <v>28</v>
      </c>
      <c r="I1389">
        <v>1</v>
      </c>
      <c r="J1389" s="1" t="str">
        <f>+VLOOKUP(bloques1a3[[#This Row],[respuesta]],respuestas.emociones[],2,0)</f>
        <v>enojo</v>
      </c>
      <c r="K1389" s="1">
        <f>+VLOOKUP(bloques1a3[[#This Row],[niño]],BD.niños[[Código]:[edad]],5,0)</f>
        <v>6</v>
      </c>
      <c r="L1389" s="1">
        <f>+IF(bloques1a3[[#This Row],[correcta]]=bloques1a3[[#This Row],[respuesta]],1,0)</f>
        <v>1</v>
      </c>
      <c r="M1389" s="1">
        <f>+IF(bloques1a3[[#This Row],[Sexo]]="F",1,0)</f>
        <v>0</v>
      </c>
    </row>
    <row r="1390" spans="1:13" x14ac:dyDescent="0.55000000000000004">
      <c r="A1390">
        <v>44</v>
      </c>
      <c r="B1390" s="1" t="s">
        <v>424</v>
      </c>
      <c r="C1390" s="1" t="s">
        <v>3</v>
      </c>
      <c r="D1390">
        <v>4</v>
      </c>
      <c r="E1390" s="1" t="s">
        <v>82</v>
      </c>
      <c r="F1390">
        <v>2</v>
      </c>
      <c r="G1390" s="1" t="s">
        <v>375</v>
      </c>
      <c r="H1390" s="1" t="s">
        <v>29</v>
      </c>
      <c r="I1390">
        <v>1</v>
      </c>
      <c r="J1390" s="1" t="str">
        <f>+VLOOKUP(bloques1a3[[#This Row],[respuesta]],respuestas.emociones[],2,0)</f>
        <v>alegria</v>
      </c>
      <c r="K1390" s="1">
        <f>+VLOOKUP(bloques1a3[[#This Row],[niño]],BD.niños[[Código]:[edad]],5,0)</f>
        <v>6</v>
      </c>
      <c r="L1390" s="1">
        <f>+IF(bloques1a3[[#This Row],[correcta]]=bloques1a3[[#This Row],[respuesta]],1,0)</f>
        <v>0</v>
      </c>
      <c r="M1390" s="1">
        <f>+IF(bloques1a3[[#This Row],[Sexo]]="F",1,0)</f>
        <v>1</v>
      </c>
    </row>
    <row r="1391" spans="1:13" x14ac:dyDescent="0.55000000000000004">
      <c r="A1391">
        <v>44</v>
      </c>
      <c r="B1391" s="1" t="s">
        <v>424</v>
      </c>
      <c r="C1391" s="1" t="s">
        <v>3</v>
      </c>
      <c r="D1391">
        <v>4</v>
      </c>
      <c r="E1391" s="1" t="s">
        <v>85</v>
      </c>
      <c r="F1391">
        <v>1</v>
      </c>
      <c r="G1391" s="1" t="s">
        <v>375</v>
      </c>
      <c r="H1391" s="1" t="s">
        <v>28</v>
      </c>
      <c r="I1391">
        <v>1</v>
      </c>
      <c r="J1391" s="1" t="str">
        <f>+VLOOKUP(bloques1a3[[#This Row],[respuesta]],respuestas.emociones[],2,0)</f>
        <v>neutra</v>
      </c>
      <c r="K1391" s="1">
        <f>+VLOOKUP(bloques1a3[[#This Row],[niño]],BD.niños[[Código]:[edad]],5,0)</f>
        <v>6</v>
      </c>
      <c r="L1391" s="1">
        <f>+IF(bloques1a3[[#This Row],[correcta]]=bloques1a3[[#This Row],[respuesta]],1,0)</f>
        <v>0</v>
      </c>
      <c r="M1391" s="1">
        <f>+IF(bloques1a3[[#This Row],[Sexo]]="F",1,0)</f>
        <v>0</v>
      </c>
    </row>
    <row r="1392" spans="1:13" x14ac:dyDescent="0.55000000000000004">
      <c r="A1392">
        <v>44</v>
      </c>
      <c r="B1392" s="1" t="s">
        <v>424</v>
      </c>
      <c r="C1392" s="1" t="s">
        <v>3</v>
      </c>
      <c r="D1392">
        <v>4</v>
      </c>
      <c r="E1392" s="1" t="s">
        <v>184</v>
      </c>
      <c r="F1392">
        <v>4</v>
      </c>
      <c r="G1392" s="1" t="s">
        <v>376</v>
      </c>
      <c r="H1392" s="1" t="s">
        <v>28</v>
      </c>
      <c r="I1392">
        <v>1</v>
      </c>
      <c r="J1392" s="1" t="str">
        <f>+VLOOKUP(bloques1a3[[#This Row],[respuesta]],respuestas.emociones[],2,0)</f>
        <v>enojo</v>
      </c>
      <c r="K1392" s="1">
        <f>+VLOOKUP(bloques1a3[[#This Row],[niño]],BD.niños[[Código]:[edad]],5,0)</f>
        <v>7</v>
      </c>
      <c r="L1392" s="1">
        <f>+IF(bloques1a3[[#This Row],[correcta]]=bloques1a3[[#This Row],[respuesta]],1,0)</f>
        <v>1</v>
      </c>
      <c r="M1392" s="1">
        <f>+IF(bloques1a3[[#This Row],[Sexo]]="F",1,0)</f>
        <v>0</v>
      </c>
    </row>
    <row r="1393" spans="1:13" x14ac:dyDescent="0.55000000000000004">
      <c r="A1393">
        <v>44</v>
      </c>
      <c r="B1393" s="1" t="s">
        <v>424</v>
      </c>
      <c r="C1393" s="1" t="s">
        <v>3</v>
      </c>
      <c r="D1393">
        <v>4</v>
      </c>
      <c r="E1393" s="1" t="s">
        <v>187</v>
      </c>
      <c r="F1393">
        <v>4</v>
      </c>
      <c r="G1393" s="1" t="s">
        <v>376</v>
      </c>
      <c r="H1393" s="1" t="s">
        <v>29</v>
      </c>
      <c r="I1393">
        <v>1</v>
      </c>
      <c r="J1393" s="1" t="str">
        <f>+VLOOKUP(bloques1a3[[#This Row],[respuesta]],respuestas.emociones[],2,0)</f>
        <v>enojo</v>
      </c>
      <c r="K1393" s="1">
        <f>+VLOOKUP(bloques1a3[[#This Row],[niño]],BD.niños[[Código]:[edad]],5,0)</f>
        <v>8</v>
      </c>
      <c r="L1393" s="1">
        <f>+IF(bloques1a3[[#This Row],[correcta]]=bloques1a3[[#This Row],[respuesta]],1,0)</f>
        <v>1</v>
      </c>
      <c r="M1393" s="1">
        <f>+IF(bloques1a3[[#This Row],[Sexo]]="F",1,0)</f>
        <v>1</v>
      </c>
    </row>
    <row r="1394" spans="1:13" x14ac:dyDescent="0.55000000000000004">
      <c r="A1394">
        <v>44</v>
      </c>
      <c r="B1394" s="1" t="s">
        <v>424</v>
      </c>
      <c r="C1394" s="1" t="s">
        <v>3</v>
      </c>
      <c r="D1394">
        <v>4</v>
      </c>
      <c r="E1394" s="1" t="s">
        <v>192</v>
      </c>
      <c r="F1394">
        <v>4</v>
      </c>
      <c r="G1394" s="1" t="s">
        <v>376</v>
      </c>
      <c r="H1394" s="1" t="s">
        <v>28</v>
      </c>
      <c r="I1394">
        <v>1</v>
      </c>
      <c r="J1394" s="1" t="str">
        <f>+VLOOKUP(bloques1a3[[#This Row],[respuesta]],respuestas.emociones[],2,0)</f>
        <v>enojo</v>
      </c>
      <c r="K1394" s="1">
        <f>+VLOOKUP(bloques1a3[[#This Row],[niño]],BD.niños[[Código]:[edad]],5,0)</f>
        <v>7</v>
      </c>
      <c r="L1394" s="1">
        <f>+IF(bloques1a3[[#This Row],[correcta]]=bloques1a3[[#This Row],[respuesta]],1,0)</f>
        <v>1</v>
      </c>
      <c r="M1394" s="1">
        <f>+IF(bloques1a3[[#This Row],[Sexo]]="F",1,0)</f>
        <v>0</v>
      </c>
    </row>
    <row r="1395" spans="1:13" x14ac:dyDescent="0.55000000000000004">
      <c r="A1395">
        <v>44</v>
      </c>
      <c r="B1395" s="1" t="s">
        <v>424</v>
      </c>
      <c r="C1395" s="1" t="s">
        <v>3</v>
      </c>
      <c r="D1395">
        <v>4</v>
      </c>
      <c r="E1395" s="1" t="s">
        <v>195</v>
      </c>
      <c r="F1395">
        <v>4</v>
      </c>
      <c r="G1395" s="1" t="s">
        <v>377</v>
      </c>
      <c r="H1395" s="1" t="s">
        <v>28</v>
      </c>
      <c r="I1395">
        <v>1</v>
      </c>
      <c r="J1395" s="1" t="str">
        <f>+VLOOKUP(bloques1a3[[#This Row],[respuesta]],respuestas.emociones[],2,0)</f>
        <v>enojo</v>
      </c>
      <c r="K1395" s="1">
        <f>+VLOOKUP(bloques1a3[[#This Row],[niño]],BD.niños[[Código]:[edad]],5,0)</f>
        <v>10</v>
      </c>
      <c r="L1395" s="1">
        <f>+IF(bloques1a3[[#This Row],[correcta]]=bloques1a3[[#This Row],[respuesta]],1,0)</f>
        <v>1</v>
      </c>
      <c r="M1395" s="1">
        <f>+IF(bloques1a3[[#This Row],[Sexo]]="F",1,0)</f>
        <v>0</v>
      </c>
    </row>
    <row r="1396" spans="1:13" x14ac:dyDescent="0.55000000000000004">
      <c r="A1396">
        <v>44</v>
      </c>
      <c r="B1396" s="1" t="s">
        <v>424</v>
      </c>
      <c r="C1396" s="1" t="s">
        <v>3</v>
      </c>
      <c r="D1396">
        <v>4</v>
      </c>
      <c r="E1396" s="1" t="s">
        <v>199</v>
      </c>
      <c r="F1396">
        <v>4</v>
      </c>
      <c r="G1396" s="1" t="s">
        <v>377</v>
      </c>
      <c r="H1396" s="1" t="s">
        <v>28</v>
      </c>
      <c r="I1396">
        <v>1</v>
      </c>
      <c r="J1396" s="1" t="str">
        <f>+VLOOKUP(bloques1a3[[#This Row],[respuesta]],respuestas.emociones[],2,0)</f>
        <v>enojo</v>
      </c>
      <c r="K1396" s="1">
        <f>+VLOOKUP(bloques1a3[[#This Row],[niño]],BD.niños[[Código]:[edad]],5,0)</f>
        <v>9</v>
      </c>
      <c r="L1396" s="1">
        <f>+IF(bloques1a3[[#This Row],[correcta]]=bloques1a3[[#This Row],[respuesta]],1,0)</f>
        <v>1</v>
      </c>
      <c r="M1396" s="1">
        <f>+IF(bloques1a3[[#This Row],[Sexo]]="F",1,0)</f>
        <v>0</v>
      </c>
    </row>
    <row r="1397" spans="1:13" x14ac:dyDescent="0.55000000000000004">
      <c r="A1397">
        <v>44</v>
      </c>
      <c r="B1397" s="1" t="s">
        <v>424</v>
      </c>
      <c r="C1397" s="1" t="s">
        <v>3</v>
      </c>
      <c r="D1397">
        <v>4</v>
      </c>
      <c r="E1397" s="1" t="s">
        <v>203</v>
      </c>
      <c r="F1397">
        <v>4</v>
      </c>
      <c r="G1397" s="1" t="s">
        <v>377</v>
      </c>
      <c r="H1397" s="1" t="s">
        <v>29</v>
      </c>
      <c r="I1397">
        <v>1</v>
      </c>
      <c r="J1397" s="1" t="str">
        <f>+VLOOKUP(bloques1a3[[#This Row],[respuesta]],respuestas.emociones[],2,0)</f>
        <v>enojo</v>
      </c>
      <c r="K1397" s="1">
        <f>+VLOOKUP(bloques1a3[[#This Row],[niño]],BD.niños[[Código]:[edad]],5,0)</f>
        <v>9</v>
      </c>
      <c r="L1397" s="1">
        <f>+IF(bloques1a3[[#This Row],[correcta]]=bloques1a3[[#This Row],[respuesta]],1,0)</f>
        <v>1</v>
      </c>
      <c r="M1397" s="1">
        <f>+IF(bloques1a3[[#This Row],[Sexo]]="F",1,0)</f>
        <v>1</v>
      </c>
    </row>
    <row r="1398" spans="1:13" x14ac:dyDescent="0.55000000000000004">
      <c r="A1398">
        <v>44</v>
      </c>
      <c r="B1398" s="1" t="s">
        <v>424</v>
      </c>
      <c r="C1398" s="1" t="s">
        <v>3</v>
      </c>
      <c r="D1398">
        <v>4</v>
      </c>
      <c r="E1398" s="1" t="s">
        <v>206</v>
      </c>
      <c r="F1398">
        <v>4</v>
      </c>
      <c r="G1398" s="1" t="s">
        <v>377</v>
      </c>
      <c r="H1398" s="1" t="s">
        <v>29</v>
      </c>
      <c r="I1398">
        <v>1</v>
      </c>
      <c r="J1398" s="1" t="str">
        <f>+VLOOKUP(bloques1a3[[#This Row],[respuesta]],respuestas.emociones[],2,0)</f>
        <v>enojo</v>
      </c>
      <c r="K1398" s="1">
        <f>+VLOOKUP(bloques1a3[[#This Row],[niño]],BD.niños[[Código]:[edad]],5,0)</f>
        <v>10</v>
      </c>
      <c r="L1398" s="1">
        <f>+IF(bloques1a3[[#This Row],[correcta]]=bloques1a3[[#This Row],[respuesta]],1,0)</f>
        <v>1</v>
      </c>
      <c r="M1398" s="1">
        <f>+IF(bloques1a3[[#This Row],[Sexo]]="F",1,0)</f>
        <v>1</v>
      </c>
    </row>
    <row r="1399" spans="1:13" x14ac:dyDescent="0.55000000000000004">
      <c r="A1399">
        <v>44</v>
      </c>
      <c r="B1399" s="1" t="s">
        <v>424</v>
      </c>
      <c r="C1399" s="1" t="s">
        <v>3</v>
      </c>
      <c r="D1399">
        <v>4</v>
      </c>
      <c r="E1399" s="1" t="s">
        <v>210</v>
      </c>
      <c r="F1399">
        <v>4</v>
      </c>
      <c r="G1399" s="1" t="s">
        <v>376</v>
      </c>
      <c r="H1399" s="1" t="s">
        <v>28</v>
      </c>
      <c r="I1399">
        <v>1</v>
      </c>
      <c r="J1399" s="1" t="str">
        <f>+VLOOKUP(bloques1a3[[#This Row],[respuesta]],respuestas.emociones[],2,0)</f>
        <v>enojo</v>
      </c>
      <c r="K1399" s="1">
        <f>+VLOOKUP(bloques1a3[[#This Row],[niño]],BD.niños[[Código]:[edad]],5,0)</f>
        <v>7</v>
      </c>
      <c r="L1399" s="1">
        <f>+IF(bloques1a3[[#This Row],[correcta]]=bloques1a3[[#This Row],[respuesta]],1,0)</f>
        <v>1</v>
      </c>
      <c r="M1399" s="1">
        <f>+IF(bloques1a3[[#This Row],[Sexo]]="F",1,0)</f>
        <v>0</v>
      </c>
    </row>
    <row r="1400" spans="1:13" x14ac:dyDescent="0.55000000000000004">
      <c r="A1400">
        <v>44</v>
      </c>
      <c r="B1400" s="1" t="s">
        <v>424</v>
      </c>
      <c r="C1400" s="1" t="s">
        <v>3</v>
      </c>
      <c r="D1400">
        <v>4</v>
      </c>
      <c r="E1400" s="1" t="s">
        <v>274</v>
      </c>
      <c r="F1400">
        <v>4</v>
      </c>
      <c r="G1400" s="1" t="s">
        <v>375</v>
      </c>
      <c r="H1400" s="1" t="s">
        <v>28</v>
      </c>
      <c r="I1400">
        <v>1</v>
      </c>
      <c r="J1400" s="1" t="str">
        <f>+VLOOKUP(bloques1a3[[#This Row],[respuesta]],respuestas.emociones[],2,0)</f>
        <v>enojo</v>
      </c>
      <c r="K1400" s="1">
        <f>+VLOOKUP(bloques1a3[[#This Row],[niño]],BD.niños[[Código]:[edad]],5,0)</f>
        <v>6</v>
      </c>
      <c r="L1400" s="1">
        <f>+IF(bloques1a3[[#This Row],[correcta]]=bloques1a3[[#This Row],[respuesta]],1,0)</f>
        <v>1</v>
      </c>
      <c r="M1400" s="1">
        <f>+IF(bloques1a3[[#This Row],[Sexo]]="F",1,0)</f>
        <v>0</v>
      </c>
    </row>
    <row r="1401" spans="1:13" x14ac:dyDescent="0.55000000000000004">
      <c r="A1401">
        <v>44</v>
      </c>
      <c r="B1401" s="1" t="s">
        <v>424</v>
      </c>
      <c r="C1401" s="1" t="s">
        <v>3</v>
      </c>
      <c r="D1401">
        <v>4</v>
      </c>
      <c r="E1401" s="1" t="s">
        <v>276</v>
      </c>
      <c r="F1401">
        <v>4</v>
      </c>
      <c r="G1401" s="1" t="s">
        <v>375</v>
      </c>
      <c r="H1401" s="1" t="s">
        <v>28</v>
      </c>
      <c r="I1401">
        <v>1</v>
      </c>
      <c r="J1401" s="1" t="str">
        <f>+VLOOKUP(bloques1a3[[#This Row],[respuesta]],respuestas.emociones[],2,0)</f>
        <v>enojo</v>
      </c>
      <c r="K1401" s="1">
        <f>+VLOOKUP(bloques1a3[[#This Row],[niño]],BD.niños[[Código]:[edad]],5,0)</f>
        <v>6</v>
      </c>
      <c r="L1401" s="1">
        <f>+IF(bloques1a3[[#This Row],[correcta]]=bloques1a3[[#This Row],[respuesta]],1,0)</f>
        <v>1</v>
      </c>
      <c r="M1401" s="1">
        <f>+IF(bloques1a3[[#This Row],[Sexo]]="F",1,0)</f>
        <v>0</v>
      </c>
    </row>
    <row r="1402" spans="1:13" x14ac:dyDescent="0.55000000000000004">
      <c r="A1402">
        <v>44</v>
      </c>
      <c r="B1402" s="1" t="s">
        <v>424</v>
      </c>
      <c r="C1402" s="1" t="s">
        <v>3</v>
      </c>
      <c r="D1402">
        <v>4</v>
      </c>
      <c r="E1402" s="1" t="s">
        <v>279</v>
      </c>
      <c r="F1402">
        <v>4</v>
      </c>
      <c r="G1402" s="1" t="s">
        <v>376</v>
      </c>
      <c r="H1402" s="1" t="s">
        <v>29</v>
      </c>
      <c r="I1402">
        <v>1</v>
      </c>
      <c r="J1402" s="1" t="str">
        <f>+VLOOKUP(bloques1a3[[#This Row],[respuesta]],respuestas.emociones[],2,0)</f>
        <v>enojo</v>
      </c>
      <c r="K1402" s="1">
        <f>+VLOOKUP(bloques1a3[[#This Row],[niño]],BD.niños[[Código]:[edad]],5,0)</f>
        <v>7</v>
      </c>
      <c r="L1402" s="1">
        <f>+IF(bloques1a3[[#This Row],[correcta]]=bloques1a3[[#This Row],[respuesta]],1,0)</f>
        <v>1</v>
      </c>
      <c r="M1402" s="1">
        <f>+IF(bloques1a3[[#This Row],[Sexo]]="F",1,0)</f>
        <v>1</v>
      </c>
    </row>
    <row r="1403" spans="1:13" x14ac:dyDescent="0.55000000000000004">
      <c r="A1403">
        <v>44</v>
      </c>
      <c r="B1403" s="1" t="s">
        <v>424</v>
      </c>
      <c r="C1403" s="1" t="s">
        <v>3</v>
      </c>
      <c r="D1403">
        <v>4</v>
      </c>
      <c r="E1403" s="1" t="s">
        <v>282</v>
      </c>
      <c r="F1403">
        <v>4</v>
      </c>
      <c r="G1403" s="1" t="s">
        <v>375</v>
      </c>
      <c r="H1403" s="1" t="s">
        <v>29</v>
      </c>
      <c r="I1403">
        <v>1</v>
      </c>
      <c r="J1403" s="1" t="str">
        <f>+VLOOKUP(bloques1a3[[#This Row],[respuesta]],respuestas.emociones[],2,0)</f>
        <v>enojo</v>
      </c>
      <c r="K1403" s="1">
        <f>+VLOOKUP(bloques1a3[[#This Row],[niño]],BD.niños[[Código]:[edad]],5,0)</f>
        <v>5</v>
      </c>
      <c r="L1403" s="1">
        <f>+IF(bloques1a3[[#This Row],[correcta]]=bloques1a3[[#This Row],[respuesta]],1,0)</f>
        <v>1</v>
      </c>
      <c r="M1403" s="1">
        <f>+IF(bloques1a3[[#This Row],[Sexo]]="F",1,0)</f>
        <v>1</v>
      </c>
    </row>
    <row r="1404" spans="1:13" x14ac:dyDescent="0.55000000000000004">
      <c r="A1404">
        <v>44</v>
      </c>
      <c r="B1404" s="1" t="s">
        <v>424</v>
      </c>
      <c r="C1404" s="1" t="s">
        <v>3</v>
      </c>
      <c r="D1404">
        <v>4</v>
      </c>
      <c r="E1404" s="1" t="s">
        <v>352</v>
      </c>
      <c r="F1404">
        <v>4</v>
      </c>
      <c r="G1404" s="1" t="s">
        <v>376</v>
      </c>
      <c r="H1404" s="1" t="s">
        <v>29</v>
      </c>
      <c r="I1404">
        <v>1</v>
      </c>
      <c r="J1404" s="1" t="str">
        <f>+VLOOKUP(bloques1a3[[#This Row],[respuesta]],respuestas.emociones[],2,0)</f>
        <v>enojo</v>
      </c>
      <c r="K1404" s="1">
        <f>+VLOOKUP(bloques1a3[[#This Row],[niño]],BD.niños[[Código]:[edad]],5,0)</f>
        <v>8</v>
      </c>
      <c r="L1404" s="1">
        <f>+IF(bloques1a3[[#This Row],[correcta]]=bloques1a3[[#This Row],[respuesta]],1,0)</f>
        <v>1</v>
      </c>
      <c r="M1404" s="1">
        <f>+IF(bloques1a3[[#This Row],[Sexo]]="F",1,0)</f>
        <v>1</v>
      </c>
    </row>
    <row r="1405" spans="1:13" x14ac:dyDescent="0.55000000000000004">
      <c r="A1405">
        <v>44</v>
      </c>
      <c r="B1405" s="1" t="s">
        <v>424</v>
      </c>
      <c r="C1405" s="1" t="s">
        <v>3</v>
      </c>
      <c r="D1405">
        <v>4</v>
      </c>
      <c r="E1405" s="1" t="s">
        <v>357</v>
      </c>
      <c r="F1405">
        <v>4</v>
      </c>
      <c r="G1405" s="1" t="s">
        <v>376</v>
      </c>
      <c r="H1405" s="1" t="s">
        <v>28</v>
      </c>
      <c r="I1405">
        <v>1</v>
      </c>
      <c r="J1405" s="1" t="str">
        <f>+VLOOKUP(bloques1a3[[#This Row],[respuesta]],respuestas.emociones[],2,0)</f>
        <v>enojo</v>
      </c>
      <c r="K1405" s="1">
        <f>+VLOOKUP(bloques1a3[[#This Row],[niño]],BD.niños[[Código]:[edad]],5,0)</f>
        <v>7</v>
      </c>
      <c r="L1405" s="1">
        <f>+IF(bloques1a3[[#This Row],[correcta]]=bloques1a3[[#This Row],[respuesta]],1,0)</f>
        <v>1</v>
      </c>
      <c r="M1405" s="1">
        <f>+IF(bloques1a3[[#This Row],[Sexo]]="F",1,0)</f>
        <v>0</v>
      </c>
    </row>
    <row r="1406" spans="1:13" x14ac:dyDescent="0.55000000000000004">
      <c r="A1406">
        <v>44</v>
      </c>
      <c r="B1406" s="1" t="s">
        <v>424</v>
      </c>
      <c r="C1406" s="1" t="s">
        <v>3</v>
      </c>
      <c r="D1406">
        <v>4</v>
      </c>
      <c r="E1406" s="1" t="s">
        <v>360</v>
      </c>
      <c r="F1406">
        <v>4</v>
      </c>
      <c r="G1406" s="1" t="s">
        <v>377</v>
      </c>
      <c r="H1406" s="1" t="s">
        <v>28</v>
      </c>
      <c r="I1406">
        <v>1</v>
      </c>
      <c r="J1406" s="1" t="str">
        <f>+VLOOKUP(bloques1a3[[#This Row],[respuesta]],respuestas.emociones[],2,0)</f>
        <v>enojo</v>
      </c>
      <c r="K1406" s="1">
        <f>+VLOOKUP(bloques1a3[[#This Row],[niño]],BD.niños[[Código]:[edad]],5,0)</f>
        <v>9</v>
      </c>
      <c r="L1406" s="1">
        <f>+IF(bloques1a3[[#This Row],[correcta]]=bloques1a3[[#This Row],[respuesta]],1,0)</f>
        <v>1</v>
      </c>
      <c r="M1406" s="1">
        <f>+IF(bloques1a3[[#This Row],[Sexo]]="F",1,0)</f>
        <v>0</v>
      </c>
    </row>
    <row r="1407" spans="1:13" x14ac:dyDescent="0.55000000000000004">
      <c r="A1407">
        <v>44</v>
      </c>
      <c r="B1407" s="1" t="s">
        <v>424</v>
      </c>
      <c r="C1407" s="1" t="s">
        <v>3</v>
      </c>
      <c r="D1407">
        <v>4</v>
      </c>
      <c r="E1407" s="1" t="s">
        <v>364</v>
      </c>
      <c r="F1407">
        <v>4</v>
      </c>
      <c r="G1407" s="1" t="s">
        <v>377</v>
      </c>
      <c r="H1407" s="1" t="s">
        <v>28</v>
      </c>
      <c r="I1407">
        <v>1</v>
      </c>
      <c r="J1407" s="1" t="str">
        <f>+VLOOKUP(bloques1a3[[#This Row],[respuesta]],respuestas.emociones[],2,0)</f>
        <v>enojo</v>
      </c>
      <c r="K1407" s="1">
        <f>+VLOOKUP(bloques1a3[[#This Row],[niño]],BD.niños[[Código]:[edad]],5,0)</f>
        <v>10</v>
      </c>
      <c r="L1407" s="1">
        <f>+IF(bloques1a3[[#This Row],[correcta]]=bloques1a3[[#This Row],[respuesta]],1,0)</f>
        <v>1</v>
      </c>
      <c r="M1407" s="1">
        <f>+IF(bloques1a3[[#This Row],[Sexo]]="F",1,0)</f>
        <v>0</v>
      </c>
    </row>
    <row r="1408" spans="1:13" x14ac:dyDescent="0.55000000000000004">
      <c r="A1408">
        <v>44</v>
      </c>
      <c r="B1408" s="1" t="s">
        <v>424</v>
      </c>
      <c r="C1408" s="1" t="s">
        <v>3</v>
      </c>
      <c r="D1408">
        <v>4</v>
      </c>
      <c r="E1408" s="1" t="s">
        <v>368</v>
      </c>
      <c r="F1408">
        <v>4</v>
      </c>
      <c r="G1408" s="1" t="s">
        <v>377</v>
      </c>
      <c r="H1408" s="1" t="s">
        <v>28</v>
      </c>
      <c r="I1408">
        <v>1</v>
      </c>
      <c r="J1408" s="1" t="str">
        <f>+VLOOKUP(bloques1a3[[#This Row],[respuesta]],respuestas.emociones[],2,0)</f>
        <v>enojo</v>
      </c>
      <c r="K1408" s="1">
        <f>+VLOOKUP(bloques1a3[[#This Row],[niño]],BD.niños[[Código]:[edad]],5,0)</f>
        <v>11</v>
      </c>
      <c r="L1408" s="1">
        <f>+IF(bloques1a3[[#This Row],[correcta]]=bloques1a3[[#This Row],[respuesta]],1,0)</f>
        <v>1</v>
      </c>
      <c r="M1408" s="1">
        <f>+IF(bloques1a3[[#This Row],[Sexo]]="F",1,0)</f>
        <v>0</v>
      </c>
    </row>
    <row r="1409" spans="1:13" x14ac:dyDescent="0.55000000000000004">
      <c r="A1409">
        <v>44</v>
      </c>
      <c r="B1409" s="1" t="s">
        <v>424</v>
      </c>
      <c r="C1409" s="1" t="s">
        <v>3</v>
      </c>
      <c r="D1409">
        <v>4</v>
      </c>
      <c r="E1409" s="1" t="s">
        <v>371</v>
      </c>
      <c r="F1409">
        <v>4</v>
      </c>
      <c r="G1409" s="1" t="s">
        <v>377</v>
      </c>
      <c r="H1409" s="1" t="s">
        <v>29</v>
      </c>
      <c r="I1409">
        <v>1</v>
      </c>
      <c r="J1409" s="1" t="str">
        <f>+VLOOKUP(bloques1a3[[#This Row],[respuesta]],respuestas.emociones[],2,0)</f>
        <v>enojo</v>
      </c>
      <c r="K1409" s="1">
        <f>+VLOOKUP(bloques1a3[[#This Row],[niño]],BD.niños[[Código]:[edad]],5,0)</f>
        <v>9</v>
      </c>
      <c r="L1409" s="1">
        <f>+IF(bloques1a3[[#This Row],[correcta]]=bloques1a3[[#This Row],[respuesta]],1,0)</f>
        <v>1</v>
      </c>
      <c r="M1409" s="1">
        <f>+IF(bloques1a3[[#This Row],[Sexo]]="F",1,0)</f>
        <v>1</v>
      </c>
    </row>
    <row r="1410" spans="1:13" x14ac:dyDescent="0.55000000000000004">
      <c r="A1410">
        <v>45</v>
      </c>
      <c r="B1410" s="1" t="s">
        <v>425</v>
      </c>
      <c r="C1410" s="1" t="s">
        <v>2</v>
      </c>
      <c r="D1410">
        <v>1</v>
      </c>
      <c r="E1410" s="1" t="s">
        <v>36</v>
      </c>
      <c r="F1410">
        <v>1</v>
      </c>
      <c r="G1410" s="1" t="s">
        <v>375</v>
      </c>
      <c r="H1410" s="1" t="s">
        <v>28</v>
      </c>
      <c r="I1410">
        <v>1</v>
      </c>
      <c r="J1410" s="1" t="str">
        <f>+VLOOKUP(bloques1a3[[#This Row],[respuesta]],respuestas.emociones[],2,0)</f>
        <v>neutra</v>
      </c>
      <c r="K1410" s="1">
        <f>+VLOOKUP(bloques1a3[[#This Row],[niño]],BD.niños[[Código]:[edad]],5,0)</f>
        <v>5</v>
      </c>
      <c r="L1410" s="1">
        <f>+IF(bloques1a3[[#This Row],[correcta]]=bloques1a3[[#This Row],[respuesta]],1,0)</f>
        <v>1</v>
      </c>
      <c r="M1410" s="1">
        <f>+IF(bloques1a3[[#This Row],[Sexo]]="F",1,0)</f>
        <v>0</v>
      </c>
    </row>
    <row r="1411" spans="1:13" x14ac:dyDescent="0.55000000000000004">
      <c r="A1411">
        <v>45</v>
      </c>
      <c r="B1411" s="1" t="s">
        <v>425</v>
      </c>
      <c r="C1411" s="1" t="s">
        <v>2</v>
      </c>
      <c r="D1411">
        <v>1</v>
      </c>
      <c r="E1411" s="1" t="s">
        <v>40</v>
      </c>
      <c r="F1411">
        <v>1</v>
      </c>
      <c r="G1411" s="1" t="s">
        <v>376</v>
      </c>
      <c r="H1411" s="1" t="s">
        <v>28</v>
      </c>
      <c r="I1411">
        <v>1</v>
      </c>
      <c r="J1411" s="1" t="str">
        <f>+VLOOKUP(bloques1a3[[#This Row],[respuesta]],respuestas.emociones[],2,0)</f>
        <v>neutra</v>
      </c>
      <c r="K1411" s="1">
        <f>+VLOOKUP(bloques1a3[[#This Row],[niño]],BD.niños[[Código]:[edad]],5,0)</f>
        <v>7</v>
      </c>
      <c r="L1411" s="1">
        <f>+IF(bloques1a3[[#This Row],[correcta]]=bloques1a3[[#This Row],[respuesta]],1,0)</f>
        <v>1</v>
      </c>
      <c r="M1411" s="1">
        <f>+IF(bloques1a3[[#This Row],[Sexo]]="F",1,0)</f>
        <v>0</v>
      </c>
    </row>
    <row r="1412" spans="1:13" x14ac:dyDescent="0.55000000000000004">
      <c r="A1412">
        <v>45</v>
      </c>
      <c r="B1412" s="1" t="s">
        <v>425</v>
      </c>
      <c r="C1412" s="1" t="s">
        <v>2</v>
      </c>
      <c r="D1412">
        <v>1</v>
      </c>
      <c r="E1412" s="1" t="s">
        <v>44</v>
      </c>
      <c r="F1412">
        <v>1</v>
      </c>
      <c r="G1412" s="1" t="s">
        <v>376</v>
      </c>
      <c r="H1412" s="1" t="s">
        <v>29</v>
      </c>
      <c r="I1412">
        <v>1</v>
      </c>
      <c r="J1412" s="1" t="str">
        <f>+VLOOKUP(bloques1a3[[#This Row],[respuesta]],respuestas.emociones[],2,0)</f>
        <v>neutra</v>
      </c>
      <c r="K1412" s="1">
        <f>+VLOOKUP(bloques1a3[[#This Row],[niño]],BD.niños[[Código]:[edad]],5,0)</f>
        <v>7</v>
      </c>
      <c r="L1412" s="1">
        <f>+IF(bloques1a3[[#This Row],[correcta]]=bloques1a3[[#This Row],[respuesta]],1,0)</f>
        <v>1</v>
      </c>
      <c r="M1412" s="1">
        <f>+IF(bloques1a3[[#This Row],[Sexo]]="F",1,0)</f>
        <v>1</v>
      </c>
    </row>
    <row r="1413" spans="1:13" x14ac:dyDescent="0.55000000000000004">
      <c r="A1413">
        <v>45</v>
      </c>
      <c r="B1413" s="1" t="s">
        <v>425</v>
      </c>
      <c r="C1413" s="1" t="s">
        <v>2</v>
      </c>
      <c r="D1413">
        <v>1</v>
      </c>
      <c r="E1413" s="1" t="s">
        <v>48</v>
      </c>
      <c r="F1413">
        <v>1</v>
      </c>
      <c r="G1413" s="1" t="s">
        <v>376</v>
      </c>
      <c r="H1413" s="1" t="s">
        <v>29</v>
      </c>
      <c r="I1413">
        <v>1</v>
      </c>
      <c r="J1413" s="1" t="str">
        <f>+VLOOKUP(bloques1a3[[#This Row],[respuesta]],respuestas.emociones[],2,0)</f>
        <v>neutra</v>
      </c>
      <c r="K1413" s="1">
        <f>+VLOOKUP(bloques1a3[[#This Row],[niño]],BD.niños[[Código]:[edad]],5,0)</f>
        <v>7</v>
      </c>
      <c r="L1413" s="1">
        <f>+IF(bloques1a3[[#This Row],[correcta]]=bloques1a3[[#This Row],[respuesta]],1,0)</f>
        <v>1</v>
      </c>
      <c r="M1413" s="1">
        <f>+IF(bloques1a3[[#This Row],[Sexo]]="F",1,0)</f>
        <v>1</v>
      </c>
    </row>
    <row r="1414" spans="1:13" x14ac:dyDescent="0.55000000000000004">
      <c r="A1414">
        <v>45</v>
      </c>
      <c r="B1414" s="1" t="s">
        <v>425</v>
      </c>
      <c r="C1414" s="1" t="s">
        <v>2</v>
      </c>
      <c r="D1414">
        <v>1</v>
      </c>
      <c r="E1414" s="1" t="s">
        <v>52</v>
      </c>
      <c r="F1414">
        <v>1</v>
      </c>
      <c r="G1414" s="1" t="s">
        <v>376</v>
      </c>
      <c r="H1414" s="1" t="s">
        <v>29</v>
      </c>
      <c r="I1414">
        <v>1</v>
      </c>
      <c r="J1414" s="1" t="str">
        <f>+VLOOKUP(bloques1a3[[#This Row],[respuesta]],respuestas.emociones[],2,0)</f>
        <v>neutra</v>
      </c>
      <c r="K1414" s="1">
        <f>+VLOOKUP(bloques1a3[[#This Row],[niño]],BD.niños[[Código]:[edad]],5,0)</f>
        <v>7</v>
      </c>
      <c r="L1414" s="1">
        <f>+IF(bloques1a3[[#This Row],[correcta]]=bloques1a3[[#This Row],[respuesta]],1,0)</f>
        <v>1</v>
      </c>
      <c r="M1414" s="1">
        <f>+IF(bloques1a3[[#This Row],[Sexo]]="F",1,0)</f>
        <v>1</v>
      </c>
    </row>
    <row r="1415" spans="1:13" x14ac:dyDescent="0.55000000000000004">
      <c r="A1415">
        <v>45</v>
      </c>
      <c r="B1415" s="1" t="s">
        <v>425</v>
      </c>
      <c r="C1415" s="1" t="s">
        <v>2</v>
      </c>
      <c r="D1415">
        <v>1</v>
      </c>
      <c r="E1415" s="1" t="s">
        <v>56</v>
      </c>
      <c r="F1415">
        <v>1</v>
      </c>
      <c r="G1415" s="1" t="s">
        <v>376</v>
      </c>
      <c r="H1415" s="1" t="s">
        <v>29</v>
      </c>
      <c r="I1415">
        <v>1</v>
      </c>
      <c r="J1415" s="1" t="str">
        <f>+VLOOKUP(bloques1a3[[#This Row],[respuesta]],respuestas.emociones[],2,0)</f>
        <v>neutra</v>
      </c>
      <c r="K1415" s="1">
        <f>+VLOOKUP(bloques1a3[[#This Row],[niño]],BD.niños[[Código]:[edad]],5,0)</f>
        <v>8</v>
      </c>
      <c r="L1415" s="1">
        <f>+IF(bloques1a3[[#This Row],[correcta]]=bloques1a3[[#This Row],[respuesta]],1,0)</f>
        <v>1</v>
      </c>
      <c r="M1415" s="1">
        <f>+IF(bloques1a3[[#This Row],[Sexo]]="F",1,0)</f>
        <v>1</v>
      </c>
    </row>
    <row r="1416" spans="1:13" x14ac:dyDescent="0.55000000000000004">
      <c r="A1416">
        <v>45</v>
      </c>
      <c r="B1416" s="1" t="s">
        <v>425</v>
      </c>
      <c r="C1416" s="1" t="s">
        <v>2</v>
      </c>
      <c r="D1416">
        <v>1</v>
      </c>
      <c r="E1416" s="1" t="s">
        <v>60</v>
      </c>
      <c r="F1416">
        <v>1</v>
      </c>
      <c r="G1416" s="1" t="s">
        <v>377</v>
      </c>
      <c r="H1416" s="1" t="s">
        <v>28</v>
      </c>
      <c r="I1416">
        <v>1</v>
      </c>
      <c r="J1416" s="1" t="str">
        <f>+VLOOKUP(bloques1a3[[#This Row],[respuesta]],respuestas.emociones[],2,0)</f>
        <v>neutra</v>
      </c>
      <c r="K1416" s="1">
        <f>+VLOOKUP(bloques1a3[[#This Row],[niño]],BD.niños[[Código]:[edad]],5,0)</f>
        <v>10</v>
      </c>
      <c r="L1416" s="1">
        <f>+IF(bloques1a3[[#This Row],[correcta]]=bloques1a3[[#This Row],[respuesta]],1,0)</f>
        <v>1</v>
      </c>
      <c r="M1416" s="1">
        <f>+IF(bloques1a3[[#This Row],[Sexo]]="F",1,0)</f>
        <v>0</v>
      </c>
    </row>
    <row r="1417" spans="1:13" x14ac:dyDescent="0.55000000000000004">
      <c r="A1417">
        <v>45</v>
      </c>
      <c r="B1417" s="1" t="s">
        <v>425</v>
      </c>
      <c r="C1417" s="1" t="s">
        <v>2</v>
      </c>
      <c r="D1417">
        <v>1</v>
      </c>
      <c r="E1417" s="1" t="s">
        <v>64</v>
      </c>
      <c r="F1417">
        <v>1</v>
      </c>
      <c r="G1417" s="1" t="s">
        <v>377</v>
      </c>
      <c r="H1417" s="1" t="s">
        <v>29</v>
      </c>
      <c r="I1417">
        <v>1</v>
      </c>
      <c r="J1417" s="1" t="str">
        <f>+VLOOKUP(bloques1a3[[#This Row],[respuesta]],respuestas.emociones[],2,0)</f>
        <v>neutra</v>
      </c>
      <c r="K1417" s="1">
        <f>+VLOOKUP(bloques1a3[[#This Row],[niño]],BD.niños[[Código]:[edad]],5,0)</f>
        <v>9</v>
      </c>
      <c r="L1417" s="1">
        <f>+IF(bloques1a3[[#This Row],[correcta]]=bloques1a3[[#This Row],[respuesta]],1,0)</f>
        <v>1</v>
      </c>
      <c r="M1417" s="1">
        <f>+IF(bloques1a3[[#This Row],[Sexo]]="F",1,0)</f>
        <v>1</v>
      </c>
    </row>
    <row r="1418" spans="1:13" x14ac:dyDescent="0.55000000000000004">
      <c r="A1418">
        <v>45</v>
      </c>
      <c r="B1418" s="1" t="s">
        <v>425</v>
      </c>
      <c r="C1418" s="1" t="s">
        <v>2</v>
      </c>
      <c r="D1418">
        <v>1</v>
      </c>
      <c r="E1418" s="1" t="s">
        <v>68</v>
      </c>
      <c r="F1418">
        <v>1</v>
      </c>
      <c r="G1418" s="1" t="s">
        <v>377</v>
      </c>
      <c r="H1418" s="1" t="s">
        <v>28</v>
      </c>
      <c r="I1418">
        <v>1</v>
      </c>
      <c r="J1418" s="1" t="str">
        <f>+VLOOKUP(bloques1a3[[#This Row],[respuesta]],respuestas.emociones[],2,0)</f>
        <v>neutra</v>
      </c>
      <c r="K1418" s="1">
        <f>+VLOOKUP(bloques1a3[[#This Row],[niño]],BD.niños[[Código]:[edad]],5,0)</f>
        <v>10</v>
      </c>
      <c r="L1418" s="1">
        <f>+IF(bloques1a3[[#This Row],[correcta]]=bloques1a3[[#This Row],[respuesta]],1,0)</f>
        <v>1</v>
      </c>
      <c r="M1418" s="1">
        <f>+IF(bloques1a3[[#This Row],[Sexo]]="F",1,0)</f>
        <v>0</v>
      </c>
    </row>
    <row r="1419" spans="1:13" x14ac:dyDescent="0.55000000000000004">
      <c r="A1419">
        <v>45</v>
      </c>
      <c r="B1419" s="1" t="s">
        <v>425</v>
      </c>
      <c r="C1419" s="1" t="s">
        <v>2</v>
      </c>
      <c r="D1419">
        <v>1</v>
      </c>
      <c r="E1419" s="1" t="s">
        <v>72</v>
      </c>
      <c r="F1419">
        <v>1</v>
      </c>
      <c r="G1419" s="1" t="s">
        <v>377</v>
      </c>
      <c r="H1419" s="1" t="s">
        <v>29</v>
      </c>
      <c r="I1419">
        <v>1</v>
      </c>
      <c r="J1419" s="1" t="str">
        <f>+VLOOKUP(bloques1a3[[#This Row],[respuesta]],respuestas.emociones[],2,0)</f>
        <v>neutra</v>
      </c>
      <c r="K1419" s="1">
        <f>+VLOOKUP(bloques1a3[[#This Row],[niño]],BD.niños[[Código]:[edad]],5,0)</f>
        <v>9</v>
      </c>
      <c r="L1419" s="1">
        <f>+IF(bloques1a3[[#This Row],[correcta]]=bloques1a3[[#This Row],[respuesta]],1,0)</f>
        <v>1</v>
      </c>
      <c r="M1419" s="1">
        <f>+IF(bloques1a3[[#This Row],[Sexo]]="F",1,0)</f>
        <v>1</v>
      </c>
    </row>
    <row r="1420" spans="1:13" x14ac:dyDescent="0.55000000000000004">
      <c r="A1420">
        <v>45</v>
      </c>
      <c r="B1420" s="1" t="s">
        <v>425</v>
      </c>
      <c r="C1420" s="1" t="s">
        <v>2</v>
      </c>
      <c r="D1420">
        <v>1</v>
      </c>
      <c r="E1420" s="1" t="s">
        <v>75</v>
      </c>
      <c r="F1420">
        <v>1</v>
      </c>
      <c r="G1420" s="1" t="s">
        <v>377</v>
      </c>
      <c r="H1420" s="1" t="s">
        <v>29</v>
      </c>
      <c r="I1420">
        <v>1</v>
      </c>
      <c r="J1420" s="1" t="str">
        <f>+VLOOKUP(bloques1a3[[#This Row],[respuesta]],respuestas.emociones[],2,0)</f>
        <v>neutra</v>
      </c>
      <c r="K1420" s="1">
        <f>+VLOOKUP(bloques1a3[[#This Row],[niño]],BD.niños[[Código]:[edad]],5,0)</f>
        <v>10</v>
      </c>
      <c r="L1420" s="1">
        <f>+IF(bloques1a3[[#This Row],[correcta]]=bloques1a3[[#This Row],[respuesta]],1,0)</f>
        <v>1</v>
      </c>
      <c r="M1420" s="1">
        <f>+IF(bloques1a3[[#This Row],[Sexo]]="F",1,0)</f>
        <v>1</v>
      </c>
    </row>
    <row r="1421" spans="1:13" x14ac:dyDescent="0.55000000000000004">
      <c r="A1421">
        <v>45</v>
      </c>
      <c r="B1421" s="1" t="s">
        <v>425</v>
      </c>
      <c r="C1421" s="1" t="s">
        <v>2</v>
      </c>
      <c r="D1421">
        <v>1</v>
      </c>
      <c r="E1421" s="1" t="s">
        <v>78</v>
      </c>
      <c r="F1421">
        <v>5</v>
      </c>
      <c r="G1421" s="1" t="s">
        <v>375</v>
      </c>
      <c r="H1421" s="1" t="s">
        <v>28</v>
      </c>
      <c r="I1421">
        <v>1</v>
      </c>
      <c r="J1421" s="1" t="str">
        <f>+VLOOKUP(bloques1a3[[#This Row],[respuesta]],respuestas.emociones[],2,0)</f>
        <v>miedo</v>
      </c>
      <c r="K1421" s="1">
        <f>+VLOOKUP(bloques1a3[[#This Row],[niño]],BD.niños[[Código]:[edad]],5,0)</f>
        <v>6</v>
      </c>
      <c r="L1421" s="1">
        <f>+IF(bloques1a3[[#This Row],[correcta]]=bloques1a3[[#This Row],[respuesta]],1,0)</f>
        <v>0</v>
      </c>
      <c r="M1421" s="1">
        <f>+IF(bloques1a3[[#This Row],[Sexo]]="F",1,0)</f>
        <v>0</v>
      </c>
    </row>
    <row r="1422" spans="1:13" x14ac:dyDescent="0.55000000000000004">
      <c r="A1422">
        <v>45</v>
      </c>
      <c r="B1422" s="1" t="s">
        <v>425</v>
      </c>
      <c r="C1422" s="1" t="s">
        <v>2</v>
      </c>
      <c r="D1422">
        <v>1</v>
      </c>
      <c r="E1422" s="1" t="s">
        <v>82</v>
      </c>
      <c r="F1422">
        <v>7</v>
      </c>
      <c r="G1422" s="1" t="s">
        <v>375</v>
      </c>
      <c r="H1422" s="1" t="s">
        <v>29</v>
      </c>
      <c r="I1422">
        <v>1</v>
      </c>
      <c r="J1422" s="1" t="str">
        <f>+VLOOKUP(bloques1a3[[#This Row],[respuesta]],respuestas.emociones[],2,0)</f>
        <v>asco</v>
      </c>
      <c r="K1422" s="1">
        <f>+VLOOKUP(bloques1a3[[#This Row],[niño]],BD.niños[[Código]:[edad]],5,0)</f>
        <v>6</v>
      </c>
      <c r="L1422" s="1">
        <f>+IF(bloques1a3[[#This Row],[correcta]]=bloques1a3[[#This Row],[respuesta]],1,0)</f>
        <v>0</v>
      </c>
      <c r="M1422" s="1">
        <f>+IF(bloques1a3[[#This Row],[Sexo]]="F",1,0)</f>
        <v>1</v>
      </c>
    </row>
    <row r="1423" spans="1:13" x14ac:dyDescent="0.55000000000000004">
      <c r="A1423">
        <v>45</v>
      </c>
      <c r="B1423" s="1" t="s">
        <v>425</v>
      </c>
      <c r="C1423" s="1" t="s">
        <v>2</v>
      </c>
      <c r="D1423">
        <v>1</v>
      </c>
      <c r="E1423" s="1" t="s">
        <v>85</v>
      </c>
      <c r="F1423">
        <v>4</v>
      </c>
      <c r="G1423" s="1" t="s">
        <v>375</v>
      </c>
      <c r="H1423" s="1" t="s">
        <v>28</v>
      </c>
      <c r="I1423">
        <v>1</v>
      </c>
      <c r="J1423" s="1" t="str">
        <f>+VLOOKUP(bloques1a3[[#This Row],[respuesta]],respuestas.emociones[],2,0)</f>
        <v>enojo</v>
      </c>
      <c r="K1423" s="1">
        <f>+VLOOKUP(bloques1a3[[#This Row],[niño]],BD.niños[[Código]:[edad]],5,0)</f>
        <v>6</v>
      </c>
      <c r="L1423" s="1">
        <f>+IF(bloques1a3[[#This Row],[correcta]]=bloques1a3[[#This Row],[respuesta]],1,0)</f>
        <v>0</v>
      </c>
      <c r="M1423" s="1">
        <f>+IF(bloques1a3[[#This Row],[Sexo]]="F",1,0)</f>
        <v>0</v>
      </c>
    </row>
    <row r="1424" spans="1:13" x14ac:dyDescent="0.55000000000000004">
      <c r="A1424">
        <v>45</v>
      </c>
      <c r="B1424" s="1" t="s">
        <v>425</v>
      </c>
      <c r="C1424" s="1" t="s">
        <v>2</v>
      </c>
      <c r="D1424">
        <v>1</v>
      </c>
      <c r="E1424" s="1" t="s">
        <v>184</v>
      </c>
      <c r="F1424">
        <v>1</v>
      </c>
      <c r="G1424" s="1" t="s">
        <v>376</v>
      </c>
      <c r="H1424" s="1" t="s">
        <v>28</v>
      </c>
      <c r="I1424">
        <v>1</v>
      </c>
      <c r="J1424" s="1" t="str">
        <f>+VLOOKUP(bloques1a3[[#This Row],[respuesta]],respuestas.emociones[],2,0)</f>
        <v>neutra</v>
      </c>
      <c r="K1424" s="1">
        <f>+VLOOKUP(bloques1a3[[#This Row],[niño]],BD.niños[[Código]:[edad]],5,0)</f>
        <v>7</v>
      </c>
      <c r="L1424" s="1">
        <f>+IF(bloques1a3[[#This Row],[correcta]]=bloques1a3[[#This Row],[respuesta]],1,0)</f>
        <v>1</v>
      </c>
      <c r="M1424" s="1">
        <f>+IF(bloques1a3[[#This Row],[Sexo]]="F",1,0)</f>
        <v>0</v>
      </c>
    </row>
    <row r="1425" spans="1:13" x14ac:dyDescent="0.55000000000000004">
      <c r="A1425">
        <v>45</v>
      </c>
      <c r="B1425" s="1" t="s">
        <v>425</v>
      </c>
      <c r="C1425" s="1" t="s">
        <v>2</v>
      </c>
      <c r="D1425">
        <v>1</v>
      </c>
      <c r="E1425" s="1" t="s">
        <v>187</v>
      </c>
      <c r="F1425">
        <v>1</v>
      </c>
      <c r="G1425" s="1" t="s">
        <v>376</v>
      </c>
      <c r="H1425" s="1" t="s">
        <v>29</v>
      </c>
      <c r="I1425">
        <v>1</v>
      </c>
      <c r="J1425" s="1" t="str">
        <f>+VLOOKUP(bloques1a3[[#This Row],[respuesta]],respuestas.emociones[],2,0)</f>
        <v>neutra</v>
      </c>
      <c r="K1425" s="1">
        <f>+VLOOKUP(bloques1a3[[#This Row],[niño]],BD.niños[[Código]:[edad]],5,0)</f>
        <v>8</v>
      </c>
      <c r="L1425" s="1">
        <f>+IF(bloques1a3[[#This Row],[correcta]]=bloques1a3[[#This Row],[respuesta]],1,0)</f>
        <v>1</v>
      </c>
      <c r="M1425" s="1">
        <f>+IF(bloques1a3[[#This Row],[Sexo]]="F",1,0)</f>
        <v>1</v>
      </c>
    </row>
    <row r="1426" spans="1:13" x14ac:dyDescent="0.55000000000000004">
      <c r="A1426">
        <v>45</v>
      </c>
      <c r="B1426" s="1" t="s">
        <v>425</v>
      </c>
      <c r="C1426" s="1" t="s">
        <v>2</v>
      </c>
      <c r="D1426">
        <v>1</v>
      </c>
      <c r="E1426" s="1" t="s">
        <v>192</v>
      </c>
      <c r="F1426">
        <v>1</v>
      </c>
      <c r="G1426" s="1" t="s">
        <v>376</v>
      </c>
      <c r="H1426" s="1" t="s">
        <v>28</v>
      </c>
      <c r="I1426">
        <v>1</v>
      </c>
      <c r="J1426" s="1" t="str">
        <f>+VLOOKUP(bloques1a3[[#This Row],[respuesta]],respuestas.emociones[],2,0)</f>
        <v>neutra</v>
      </c>
      <c r="K1426" s="1">
        <f>+VLOOKUP(bloques1a3[[#This Row],[niño]],BD.niños[[Código]:[edad]],5,0)</f>
        <v>7</v>
      </c>
      <c r="L1426" s="1">
        <f>+IF(bloques1a3[[#This Row],[correcta]]=bloques1a3[[#This Row],[respuesta]],1,0)</f>
        <v>1</v>
      </c>
      <c r="M1426" s="1">
        <f>+IF(bloques1a3[[#This Row],[Sexo]]="F",1,0)</f>
        <v>0</v>
      </c>
    </row>
    <row r="1427" spans="1:13" x14ac:dyDescent="0.55000000000000004">
      <c r="A1427">
        <v>45</v>
      </c>
      <c r="B1427" s="1" t="s">
        <v>425</v>
      </c>
      <c r="C1427" s="1" t="s">
        <v>2</v>
      </c>
      <c r="D1427">
        <v>1</v>
      </c>
      <c r="E1427" s="1" t="s">
        <v>195</v>
      </c>
      <c r="F1427">
        <v>1</v>
      </c>
      <c r="G1427" s="1" t="s">
        <v>377</v>
      </c>
      <c r="H1427" s="1" t="s">
        <v>28</v>
      </c>
      <c r="I1427">
        <v>1</v>
      </c>
      <c r="J1427" s="1" t="str">
        <f>+VLOOKUP(bloques1a3[[#This Row],[respuesta]],respuestas.emociones[],2,0)</f>
        <v>neutra</v>
      </c>
      <c r="K1427" s="1">
        <f>+VLOOKUP(bloques1a3[[#This Row],[niño]],BD.niños[[Código]:[edad]],5,0)</f>
        <v>10</v>
      </c>
      <c r="L1427" s="1">
        <f>+IF(bloques1a3[[#This Row],[correcta]]=bloques1a3[[#This Row],[respuesta]],1,0)</f>
        <v>1</v>
      </c>
      <c r="M1427" s="1">
        <f>+IF(bloques1a3[[#This Row],[Sexo]]="F",1,0)</f>
        <v>0</v>
      </c>
    </row>
    <row r="1428" spans="1:13" x14ac:dyDescent="0.55000000000000004">
      <c r="A1428">
        <v>45</v>
      </c>
      <c r="B1428" s="1" t="s">
        <v>425</v>
      </c>
      <c r="C1428" s="1" t="s">
        <v>2</v>
      </c>
      <c r="D1428">
        <v>1</v>
      </c>
      <c r="E1428" s="1" t="s">
        <v>199</v>
      </c>
      <c r="F1428">
        <v>1</v>
      </c>
      <c r="G1428" s="1" t="s">
        <v>377</v>
      </c>
      <c r="H1428" s="1" t="s">
        <v>28</v>
      </c>
      <c r="I1428">
        <v>1</v>
      </c>
      <c r="J1428" s="1" t="str">
        <f>+VLOOKUP(bloques1a3[[#This Row],[respuesta]],respuestas.emociones[],2,0)</f>
        <v>neutra</v>
      </c>
      <c r="K1428" s="1">
        <f>+VLOOKUP(bloques1a3[[#This Row],[niño]],BD.niños[[Código]:[edad]],5,0)</f>
        <v>9</v>
      </c>
      <c r="L1428" s="1">
        <f>+IF(bloques1a3[[#This Row],[correcta]]=bloques1a3[[#This Row],[respuesta]],1,0)</f>
        <v>1</v>
      </c>
      <c r="M1428" s="1">
        <f>+IF(bloques1a3[[#This Row],[Sexo]]="F",1,0)</f>
        <v>0</v>
      </c>
    </row>
    <row r="1429" spans="1:13" x14ac:dyDescent="0.55000000000000004">
      <c r="A1429">
        <v>45</v>
      </c>
      <c r="B1429" s="1" t="s">
        <v>425</v>
      </c>
      <c r="C1429" s="1" t="s">
        <v>2</v>
      </c>
      <c r="D1429">
        <v>1</v>
      </c>
      <c r="E1429" s="1" t="s">
        <v>203</v>
      </c>
      <c r="F1429">
        <v>1</v>
      </c>
      <c r="G1429" s="1" t="s">
        <v>377</v>
      </c>
      <c r="H1429" s="1" t="s">
        <v>29</v>
      </c>
      <c r="I1429">
        <v>1</v>
      </c>
      <c r="J1429" s="1" t="str">
        <f>+VLOOKUP(bloques1a3[[#This Row],[respuesta]],respuestas.emociones[],2,0)</f>
        <v>neutra</v>
      </c>
      <c r="K1429" s="1">
        <f>+VLOOKUP(bloques1a3[[#This Row],[niño]],BD.niños[[Código]:[edad]],5,0)</f>
        <v>9</v>
      </c>
      <c r="L1429" s="1">
        <f>+IF(bloques1a3[[#This Row],[correcta]]=bloques1a3[[#This Row],[respuesta]],1,0)</f>
        <v>1</v>
      </c>
      <c r="M1429" s="1">
        <f>+IF(bloques1a3[[#This Row],[Sexo]]="F",1,0)</f>
        <v>1</v>
      </c>
    </row>
    <row r="1430" spans="1:13" x14ac:dyDescent="0.55000000000000004">
      <c r="A1430">
        <v>45</v>
      </c>
      <c r="B1430" s="1" t="s">
        <v>425</v>
      </c>
      <c r="C1430" s="1" t="s">
        <v>2</v>
      </c>
      <c r="D1430">
        <v>1</v>
      </c>
      <c r="E1430" s="1" t="s">
        <v>206</v>
      </c>
      <c r="F1430">
        <v>1</v>
      </c>
      <c r="G1430" s="1" t="s">
        <v>377</v>
      </c>
      <c r="H1430" s="1" t="s">
        <v>29</v>
      </c>
      <c r="I1430">
        <v>1</v>
      </c>
      <c r="J1430" s="1" t="str">
        <f>+VLOOKUP(bloques1a3[[#This Row],[respuesta]],respuestas.emociones[],2,0)</f>
        <v>neutra</v>
      </c>
      <c r="K1430" s="1">
        <f>+VLOOKUP(bloques1a3[[#This Row],[niño]],BD.niños[[Código]:[edad]],5,0)</f>
        <v>10</v>
      </c>
      <c r="L1430" s="1">
        <f>+IF(bloques1a3[[#This Row],[correcta]]=bloques1a3[[#This Row],[respuesta]],1,0)</f>
        <v>1</v>
      </c>
      <c r="M1430" s="1">
        <f>+IF(bloques1a3[[#This Row],[Sexo]]="F",1,0)</f>
        <v>1</v>
      </c>
    </row>
    <row r="1431" spans="1:13" x14ac:dyDescent="0.55000000000000004">
      <c r="A1431">
        <v>45</v>
      </c>
      <c r="B1431" s="1" t="s">
        <v>425</v>
      </c>
      <c r="C1431" s="1" t="s">
        <v>2</v>
      </c>
      <c r="D1431">
        <v>1</v>
      </c>
      <c r="E1431" s="1" t="s">
        <v>210</v>
      </c>
      <c r="F1431">
        <v>6</v>
      </c>
      <c r="G1431" s="1" t="s">
        <v>376</v>
      </c>
      <c r="H1431" s="1" t="s">
        <v>28</v>
      </c>
      <c r="I1431">
        <v>1</v>
      </c>
      <c r="J1431" s="1" t="str">
        <f>+VLOOKUP(bloques1a3[[#This Row],[respuesta]],respuestas.emociones[],2,0)</f>
        <v>sorpresa</v>
      </c>
      <c r="K1431" s="1">
        <f>+VLOOKUP(bloques1a3[[#This Row],[niño]],BD.niños[[Código]:[edad]],5,0)</f>
        <v>7</v>
      </c>
      <c r="L1431" s="1">
        <f>+IF(bloques1a3[[#This Row],[correcta]]=bloques1a3[[#This Row],[respuesta]],1,0)</f>
        <v>0</v>
      </c>
      <c r="M1431" s="1">
        <f>+IF(bloques1a3[[#This Row],[Sexo]]="F",1,0)</f>
        <v>0</v>
      </c>
    </row>
    <row r="1432" spans="1:13" x14ac:dyDescent="0.55000000000000004">
      <c r="A1432">
        <v>45</v>
      </c>
      <c r="B1432" s="1" t="s">
        <v>425</v>
      </c>
      <c r="C1432" s="1" t="s">
        <v>2</v>
      </c>
      <c r="D1432">
        <v>1</v>
      </c>
      <c r="E1432" s="1" t="s">
        <v>274</v>
      </c>
      <c r="F1432">
        <v>1</v>
      </c>
      <c r="G1432" s="1" t="s">
        <v>375</v>
      </c>
      <c r="H1432" s="1" t="s">
        <v>28</v>
      </c>
      <c r="I1432">
        <v>1</v>
      </c>
      <c r="J1432" s="1" t="str">
        <f>+VLOOKUP(bloques1a3[[#This Row],[respuesta]],respuestas.emociones[],2,0)</f>
        <v>neutra</v>
      </c>
      <c r="K1432" s="1">
        <f>+VLOOKUP(bloques1a3[[#This Row],[niño]],BD.niños[[Código]:[edad]],5,0)</f>
        <v>6</v>
      </c>
      <c r="L1432" s="1">
        <f>+IF(bloques1a3[[#This Row],[correcta]]=bloques1a3[[#This Row],[respuesta]],1,0)</f>
        <v>1</v>
      </c>
      <c r="M1432" s="1">
        <f>+IF(bloques1a3[[#This Row],[Sexo]]="F",1,0)</f>
        <v>0</v>
      </c>
    </row>
    <row r="1433" spans="1:13" x14ac:dyDescent="0.55000000000000004">
      <c r="A1433">
        <v>45</v>
      </c>
      <c r="B1433" s="1" t="s">
        <v>425</v>
      </c>
      <c r="C1433" s="1" t="s">
        <v>2</v>
      </c>
      <c r="D1433">
        <v>1</v>
      </c>
      <c r="E1433" s="1" t="s">
        <v>276</v>
      </c>
      <c r="F1433">
        <v>1</v>
      </c>
      <c r="G1433" s="1" t="s">
        <v>375</v>
      </c>
      <c r="H1433" s="1" t="s">
        <v>28</v>
      </c>
      <c r="I1433">
        <v>1</v>
      </c>
      <c r="J1433" s="1" t="str">
        <f>+VLOOKUP(bloques1a3[[#This Row],[respuesta]],respuestas.emociones[],2,0)</f>
        <v>neutra</v>
      </c>
      <c r="K1433" s="1">
        <f>+VLOOKUP(bloques1a3[[#This Row],[niño]],BD.niños[[Código]:[edad]],5,0)</f>
        <v>6</v>
      </c>
      <c r="L1433" s="1">
        <f>+IF(bloques1a3[[#This Row],[correcta]]=bloques1a3[[#This Row],[respuesta]],1,0)</f>
        <v>1</v>
      </c>
      <c r="M1433" s="1">
        <f>+IF(bloques1a3[[#This Row],[Sexo]]="F",1,0)</f>
        <v>0</v>
      </c>
    </row>
    <row r="1434" spans="1:13" x14ac:dyDescent="0.55000000000000004">
      <c r="A1434">
        <v>45</v>
      </c>
      <c r="B1434" s="1" t="s">
        <v>425</v>
      </c>
      <c r="C1434" s="1" t="s">
        <v>2</v>
      </c>
      <c r="D1434">
        <v>1</v>
      </c>
      <c r="E1434" s="1" t="s">
        <v>279</v>
      </c>
      <c r="F1434">
        <v>1</v>
      </c>
      <c r="G1434" s="1" t="s">
        <v>376</v>
      </c>
      <c r="H1434" s="1" t="s">
        <v>29</v>
      </c>
      <c r="I1434">
        <v>1</v>
      </c>
      <c r="J1434" s="1" t="str">
        <f>+VLOOKUP(bloques1a3[[#This Row],[respuesta]],respuestas.emociones[],2,0)</f>
        <v>neutra</v>
      </c>
      <c r="K1434" s="1">
        <f>+VLOOKUP(bloques1a3[[#This Row],[niño]],BD.niños[[Código]:[edad]],5,0)</f>
        <v>7</v>
      </c>
      <c r="L1434" s="1">
        <f>+IF(bloques1a3[[#This Row],[correcta]]=bloques1a3[[#This Row],[respuesta]],1,0)</f>
        <v>1</v>
      </c>
      <c r="M1434" s="1">
        <f>+IF(bloques1a3[[#This Row],[Sexo]]="F",1,0)</f>
        <v>1</v>
      </c>
    </row>
    <row r="1435" spans="1:13" x14ac:dyDescent="0.55000000000000004">
      <c r="A1435">
        <v>45</v>
      </c>
      <c r="B1435" s="1" t="s">
        <v>425</v>
      </c>
      <c r="C1435" s="1" t="s">
        <v>2</v>
      </c>
      <c r="D1435">
        <v>1</v>
      </c>
      <c r="E1435" s="1" t="s">
        <v>282</v>
      </c>
      <c r="F1435">
        <v>1</v>
      </c>
      <c r="G1435" s="1" t="s">
        <v>375</v>
      </c>
      <c r="H1435" s="1" t="s">
        <v>29</v>
      </c>
      <c r="I1435">
        <v>1</v>
      </c>
      <c r="J1435" s="1" t="str">
        <f>+VLOOKUP(bloques1a3[[#This Row],[respuesta]],respuestas.emociones[],2,0)</f>
        <v>neutra</v>
      </c>
      <c r="K1435" s="1">
        <f>+VLOOKUP(bloques1a3[[#This Row],[niño]],BD.niños[[Código]:[edad]],5,0)</f>
        <v>5</v>
      </c>
      <c r="L1435" s="1">
        <f>+IF(bloques1a3[[#This Row],[correcta]]=bloques1a3[[#This Row],[respuesta]],1,0)</f>
        <v>1</v>
      </c>
      <c r="M1435" s="1">
        <f>+IF(bloques1a3[[#This Row],[Sexo]]="F",1,0)</f>
        <v>1</v>
      </c>
    </row>
    <row r="1436" spans="1:13" x14ac:dyDescent="0.55000000000000004">
      <c r="A1436">
        <v>45</v>
      </c>
      <c r="B1436" s="1" t="s">
        <v>425</v>
      </c>
      <c r="C1436" s="1" t="s">
        <v>2</v>
      </c>
      <c r="D1436">
        <v>1</v>
      </c>
      <c r="E1436" s="1" t="s">
        <v>352</v>
      </c>
      <c r="F1436">
        <v>3</v>
      </c>
      <c r="G1436" s="1" t="s">
        <v>376</v>
      </c>
      <c r="H1436" s="1" t="s">
        <v>29</v>
      </c>
      <c r="I1436">
        <v>1</v>
      </c>
      <c r="J1436" s="1" t="str">
        <f>+VLOOKUP(bloques1a3[[#This Row],[respuesta]],respuestas.emociones[],2,0)</f>
        <v>tristeza</v>
      </c>
      <c r="K1436" s="1">
        <f>+VLOOKUP(bloques1a3[[#This Row],[niño]],BD.niños[[Código]:[edad]],5,0)</f>
        <v>8</v>
      </c>
      <c r="L1436" s="1">
        <f>+IF(bloques1a3[[#This Row],[correcta]]=bloques1a3[[#This Row],[respuesta]],1,0)</f>
        <v>0</v>
      </c>
      <c r="M1436" s="1">
        <f>+IF(bloques1a3[[#This Row],[Sexo]]="F",1,0)</f>
        <v>1</v>
      </c>
    </row>
    <row r="1437" spans="1:13" x14ac:dyDescent="0.55000000000000004">
      <c r="A1437">
        <v>45</v>
      </c>
      <c r="B1437" s="1" t="s">
        <v>425</v>
      </c>
      <c r="C1437" s="1" t="s">
        <v>2</v>
      </c>
      <c r="D1437">
        <v>1</v>
      </c>
      <c r="E1437" s="1" t="s">
        <v>357</v>
      </c>
      <c r="F1437">
        <v>1</v>
      </c>
      <c r="G1437" s="1" t="s">
        <v>376</v>
      </c>
      <c r="H1437" s="1" t="s">
        <v>28</v>
      </c>
      <c r="I1437">
        <v>1</v>
      </c>
      <c r="J1437" s="1" t="str">
        <f>+VLOOKUP(bloques1a3[[#This Row],[respuesta]],respuestas.emociones[],2,0)</f>
        <v>neutra</v>
      </c>
      <c r="K1437" s="1">
        <f>+VLOOKUP(bloques1a3[[#This Row],[niño]],BD.niños[[Código]:[edad]],5,0)</f>
        <v>7</v>
      </c>
      <c r="L1437" s="1">
        <f>+IF(bloques1a3[[#This Row],[correcta]]=bloques1a3[[#This Row],[respuesta]],1,0)</f>
        <v>1</v>
      </c>
      <c r="M1437" s="1">
        <f>+IF(bloques1a3[[#This Row],[Sexo]]="F",1,0)</f>
        <v>0</v>
      </c>
    </row>
    <row r="1438" spans="1:13" x14ac:dyDescent="0.55000000000000004">
      <c r="A1438">
        <v>45</v>
      </c>
      <c r="B1438" s="1" t="s">
        <v>425</v>
      </c>
      <c r="C1438" s="1" t="s">
        <v>2</v>
      </c>
      <c r="D1438">
        <v>1</v>
      </c>
      <c r="E1438" s="1" t="s">
        <v>360</v>
      </c>
      <c r="F1438">
        <v>1</v>
      </c>
      <c r="G1438" s="1" t="s">
        <v>377</v>
      </c>
      <c r="H1438" s="1" t="s">
        <v>28</v>
      </c>
      <c r="I1438">
        <v>1</v>
      </c>
      <c r="J1438" s="1" t="str">
        <f>+VLOOKUP(bloques1a3[[#This Row],[respuesta]],respuestas.emociones[],2,0)</f>
        <v>neutra</v>
      </c>
      <c r="K1438" s="1">
        <f>+VLOOKUP(bloques1a3[[#This Row],[niño]],BD.niños[[Código]:[edad]],5,0)</f>
        <v>9</v>
      </c>
      <c r="L1438" s="1">
        <f>+IF(bloques1a3[[#This Row],[correcta]]=bloques1a3[[#This Row],[respuesta]],1,0)</f>
        <v>1</v>
      </c>
      <c r="M1438" s="1">
        <f>+IF(bloques1a3[[#This Row],[Sexo]]="F",1,0)</f>
        <v>0</v>
      </c>
    </row>
    <row r="1439" spans="1:13" x14ac:dyDescent="0.55000000000000004">
      <c r="A1439">
        <v>45</v>
      </c>
      <c r="B1439" s="1" t="s">
        <v>425</v>
      </c>
      <c r="C1439" s="1" t="s">
        <v>2</v>
      </c>
      <c r="D1439">
        <v>1</v>
      </c>
      <c r="E1439" s="1" t="s">
        <v>364</v>
      </c>
      <c r="F1439">
        <v>1</v>
      </c>
      <c r="G1439" s="1" t="s">
        <v>377</v>
      </c>
      <c r="H1439" s="1" t="s">
        <v>28</v>
      </c>
      <c r="I1439">
        <v>1</v>
      </c>
      <c r="J1439" s="1" t="str">
        <f>+VLOOKUP(bloques1a3[[#This Row],[respuesta]],respuestas.emociones[],2,0)</f>
        <v>neutra</v>
      </c>
      <c r="K1439" s="1">
        <f>+VLOOKUP(bloques1a3[[#This Row],[niño]],BD.niños[[Código]:[edad]],5,0)</f>
        <v>10</v>
      </c>
      <c r="L1439" s="1">
        <f>+IF(bloques1a3[[#This Row],[correcta]]=bloques1a3[[#This Row],[respuesta]],1,0)</f>
        <v>1</v>
      </c>
      <c r="M1439" s="1">
        <f>+IF(bloques1a3[[#This Row],[Sexo]]="F",1,0)</f>
        <v>0</v>
      </c>
    </row>
    <row r="1440" spans="1:13" x14ac:dyDescent="0.55000000000000004">
      <c r="A1440">
        <v>45</v>
      </c>
      <c r="B1440" s="1" t="s">
        <v>425</v>
      </c>
      <c r="C1440" s="1" t="s">
        <v>2</v>
      </c>
      <c r="D1440">
        <v>1</v>
      </c>
      <c r="E1440" s="1" t="s">
        <v>368</v>
      </c>
      <c r="F1440">
        <v>1</v>
      </c>
      <c r="G1440" s="1" t="s">
        <v>377</v>
      </c>
      <c r="H1440" s="1" t="s">
        <v>28</v>
      </c>
      <c r="I1440">
        <v>1</v>
      </c>
      <c r="J1440" s="1" t="str">
        <f>+VLOOKUP(bloques1a3[[#This Row],[respuesta]],respuestas.emociones[],2,0)</f>
        <v>neutra</v>
      </c>
      <c r="K1440" s="1">
        <f>+VLOOKUP(bloques1a3[[#This Row],[niño]],BD.niños[[Código]:[edad]],5,0)</f>
        <v>11</v>
      </c>
      <c r="L1440" s="1">
        <f>+IF(bloques1a3[[#This Row],[correcta]]=bloques1a3[[#This Row],[respuesta]],1,0)</f>
        <v>1</v>
      </c>
      <c r="M1440" s="1">
        <f>+IF(bloques1a3[[#This Row],[Sexo]]="F",1,0)</f>
        <v>0</v>
      </c>
    </row>
    <row r="1441" spans="1:13" x14ac:dyDescent="0.55000000000000004">
      <c r="A1441">
        <v>45</v>
      </c>
      <c r="B1441" s="1" t="s">
        <v>425</v>
      </c>
      <c r="C1441" s="1" t="s">
        <v>2</v>
      </c>
      <c r="D1441">
        <v>1</v>
      </c>
      <c r="E1441" s="1" t="s">
        <v>371</v>
      </c>
      <c r="F1441">
        <v>1</v>
      </c>
      <c r="G1441" s="1" t="s">
        <v>377</v>
      </c>
      <c r="H1441" s="1" t="s">
        <v>29</v>
      </c>
      <c r="I1441">
        <v>1</v>
      </c>
      <c r="J1441" s="1" t="str">
        <f>+VLOOKUP(bloques1a3[[#This Row],[respuesta]],respuestas.emociones[],2,0)</f>
        <v>neutra</v>
      </c>
      <c r="K1441" s="1">
        <f>+VLOOKUP(bloques1a3[[#This Row],[niño]],BD.niños[[Código]:[edad]],5,0)</f>
        <v>9</v>
      </c>
      <c r="L1441" s="1">
        <f>+IF(bloques1a3[[#This Row],[correcta]]=bloques1a3[[#This Row],[respuesta]],1,0)</f>
        <v>1</v>
      </c>
      <c r="M1441" s="1">
        <f>+IF(bloques1a3[[#This Row],[Sexo]]="F",1,0)</f>
        <v>1</v>
      </c>
    </row>
    <row r="1442" spans="1:13" x14ac:dyDescent="0.55000000000000004">
      <c r="A1442">
        <v>46</v>
      </c>
      <c r="B1442" s="1" t="s">
        <v>426</v>
      </c>
      <c r="C1442" s="1" t="s">
        <v>3</v>
      </c>
      <c r="D1442">
        <v>4</v>
      </c>
      <c r="E1442" s="1" t="s">
        <v>36</v>
      </c>
      <c r="F1442">
        <v>2</v>
      </c>
      <c r="G1442" s="1" t="s">
        <v>375</v>
      </c>
      <c r="H1442" s="1" t="s">
        <v>28</v>
      </c>
      <c r="I1442">
        <v>1</v>
      </c>
      <c r="J1442" s="1" t="str">
        <f>+VLOOKUP(bloques1a3[[#This Row],[respuesta]],respuestas.emociones[],2,0)</f>
        <v>alegria</v>
      </c>
      <c r="K1442" s="1">
        <f>+VLOOKUP(bloques1a3[[#This Row],[niño]],BD.niños[[Código]:[edad]],5,0)</f>
        <v>5</v>
      </c>
      <c r="L1442" s="1">
        <f>+IF(bloques1a3[[#This Row],[correcta]]=bloques1a3[[#This Row],[respuesta]],1,0)</f>
        <v>0</v>
      </c>
      <c r="M1442" s="1">
        <f>+IF(bloques1a3[[#This Row],[Sexo]]="F",1,0)</f>
        <v>0</v>
      </c>
    </row>
    <row r="1443" spans="1:13" x14ac:dyDescent="0.55000000000000004">
      <c r="A1443">
        <v>46</v>
      </c>
      <c r="B1443" s="1" t="s">
        <v>426</v>
      </c>
      <c r="C1443" s="1" t="s">
        <v>3</v>
      </c>
      <c r="D1443">
        <v>4</v>
      </c>
      <c r="E1443" s="1" t="s">
        <v>40</v>
      </c>
      <c r="F1443">
        <v>3</v>
      </c>
      <c r="G1443" s="1" t="s">
        <v>376</v>
      </c>
      <c r="H1443" s="1" t="s">
        <v>28</v>
      </c>
      <c r="I1443">
        <v>1</v>
      </c>
      <c r="J1443" s="1" t="str">
        <f>+VLOOKUP(bloques1a3[[#This Row],[respuesta]],respuestas.emociones[],2,0)</f>
        <v>tristeza</v>
      </c>
      <c r="K1443" s="1">
        <f>+VLOOKUP(bloques1a3[[#This Row],[niño]],BD.niños[[Código]:[edad]],5,0)</f>
        <v>7</v>
      </c>
      <c r="L1443" s="1">
        <f>+IF(bloques1a3[[#This Row],[correcta]]=bloques1a3[[#This Row],[respuesta]],1,0)</f>
        <v>0</v>
      </c>
      <c r="M1443" s="1">
        <f>+IF(bloques1a3[[#This Row],[Sexo]]="F",1,0)</f>
        <v>0</v>
      </c>
    </row>
    <row r="1444" spans="1:13" x14ac:dyDescent="0.55000000000000004">
      <c r="A1444">
        <v>46</v>
      </c>
      <c r="B1444" s="1" t="s">
        <v>426</v>
      </c>
      <c r="C1444" s="1" t="s">
        <v>3</v>
      </c>
      <c r="D1444">
        <v>4</v>
      </c>
      <c r="E1444" s="1" t="s">
        <v>44</v>
      </c>
      <c r="F1444">
        <v>3</v>
      </c>
      <c r="G1444" s="1" t="s">
        <v>376</v>
      </c>
      <c r="H1444" s="1" t="s">
        <v>29</v>
      </c>
      <c r="I1444">
        <v>1</v>
      </c>
      <c r="J1444" s="1" t="str">
        <f>+VLOOKUP(bloques1a3[[#This Row],[respuesta]],respuestas.emociones[],2,0)</f>
        <v>tristeza</v>
      </c>
      <c r="K1444" s="1">
        <f>+VLOOKUP(bloques1a3[[#This Row],[niño]],BD.niños[[Código]:[edad]],5,0)</f>
        <v>7</v>
      </c>
      <c r="L1444" s="1">
        <f>+IF(bloques1a3[[#This Row],[correcta]]=bloques1a3[[#This Row],[respuesta]],1,0)</f>
        <v>0</v>
      </c>
      <c r="M1444" s="1">
        <f>+IF(bloques1a3[[#This Row],[Sexo]]="F",1,0)</f>
        <v>1</v>
      </c>
    </row>
    <row r="1445" spans="1:13" x14ac:dyDescent="0.55000000000000004">
      <c r="A1445">
        <v>46</v>
      </c>
      <c r="B1445" s="1" t="s">
        <v>426</v>
      </c>
      <c r="C1445" s="1" t="s">
        <v>3</v>
      </c>
      <c r="D1445">
        <v>4</v>
      </c>
      <c r="E1445" s="1" t="s">
        <v>48</v>
      </c>
      <c r="F1445">
        <v>3</v>
      </c>
      <c r="G1445" s="1" t="s">
        <v>376</v>
      </c>
      <c r="H1445" s="1" t="s">
        <v>29</v>
      </c>
      <c r="I1445">
        <v>1</v>
      </c>
      <c r="J1445" s="1" t="str">
        <f>+VLOOKUP(bloques1a3[[#This Row],[respuesta]],respuestas.emociones[],2,0)</f>
        <v>tristeza</v>
      </c>
      <c r="K1445" s="1">
        <f>+VLOOKUP(bloques1a3[[#This Row],[niño]],BD.niños[[Código]:[edad]],5,0)</f>
        <v>7</v>
      </c>
      <c r="L1445" s="1">
        <f>+IF(bloques1a3[[#This Row],[correcta]]=bloques1a3[[#This Row],[respuesta]],1,0)</f>
        <v>0</v>
      </c>
      <c r="M1445" s="1">
        <f>+IF(bloques1a3[[#This Row],[Sexo]]="F",1,0)</f>
        <v>1</v>
      </c>
    </row>
    <row r="1446" spans="1:13" x14ac:dyDescent="0.55000000000000004">
      <c r="A1446">
        <v>46</v>
      </c>
      <c r="B1446" s="1" t="s">
        <v>426</v>
      </c>
      <c r="C1446" s="1" t="s">
        <v>3</v>
      </c>
      <c r="D1446">
        <v>4</v>
      </c>
      <c r="E1446" s="1" t="s">
        <v>52</v>
      </c>
      <c r="F1446">
        <v>3</v>
      </c>
      <c r="G1446" s="1" t="s">
        <v>376</v>
      </c>
      <c r="H1446" s="1" t="s">
        <v>29</v>
      </c>
      <c r="I1446">
        <v>1</v>
      </c>
      <c r="J1446" s="1" t="str">
        <f>+VLOOKUP(bloques1a3[[#This Row],[respuesta]],respuestas.emociones[],2,0)</f>
        <v>tristeza</v>
      </c>
      <c r="K1446" s="1">
        <f>+VLOOKUP(bloques1a3[[#This Row],[niño]],BD.niños[[Código]:[edad]],5,0)</f>
        <v>7</v>
      </c>
      <c r="L1446" s="1">
        <f>+IF(bloques1a3[[#This Row],[correcta]]=bloques1a3[[#This Row],[respuesta]],1,0)</f>
        <v>0</v>
      </c>
      <c r="M1446" s="1">
        <f>+IF(bloques1a3[[#This Row],[Sexo]]="F",1,0)</f>
        <v>1</v>
      </c>
    </row>
    <row r="1447" spans="1:13" x14ac:dyDescent="0.55000000000000004">
      <c r="A1447">
        <v>46</v>
      </c>
      <c r="B1447" s="1" t="s">
        <v>426</v>
      </c>
      <c r="C1447" s="1" t="s">
        <v>3</v>
      </c>
      <c r="D1447">
        <v>4</v>
      </c>
      <c r="E1447" s="1" t="s">
        <v>56</v>
      </c>
      <c r="F1447">
        <v>3</v>
      </c>
      <c r="G1447" s="1" t="s">
        <v>376</v>
      </c>
      <c r="H1447" s="1" t="s">
        <v>29</v>
      </c>
      <c r="I1447">
        <v>1</v>
      </c>
      <c r="J1447" s="1" t="str">
        <f>+VLOOKUP(bloques1a3[[#This Row],[respuesta]],respuestas.emociones[],2,0)</f>
        <v>tristeza</v>
      </c>
      <c r="K1447" s="1">
        <f>+VLOOKUP(bloques1a3[[#This Row],[niño]],BD.niños[[Código]:[edad]],5,0)</f>
        <v>8</v>
      </c>
      <c r="L1447" s="1">
        <f>+IF(bloques1a3[[#This Row],[correcta]]=bloques1a3[[#This Row],[respuesta]],1,0)</f>
        <v>0</v>
      </c>
      <c r="M1447" s="1">
        <f>+IF(bloques1a3[[#This Row],[Sexo]]="F",1,0)</f>
        <v>1</v>
      </c>
    </row>
    <row r="1448" spans="1:13" x14ac:dyDescent="0.55000000000000004">
      <c r="A1448">
        <v>46</v>
      </c>
      <c r="B1448" s="1" t="s">
        <v>426</v>
      </c>
      <c r="C1448" s="1" t="s">
        <v>3</v>
      </c>
      <c r="D1448">
        <v>4</v>
      </c>
      <c r="E1448" s="1" t="s">
        <v>60</v>
      </c>
      <c r="F1448">
        <v>3</v>
      </c>
      <c r="G1448" s="1" t="s">
        <v>377</v>
      </c>
      <c r="H1448" s="1" t="s">
        <v>28</v>
      </c>
      <c r="I1448">
        <v>1</v>
      </c>
      <c r="J1448" s="1" t="str">
        <f>+VLOOKUP(bloques1a3[[#This Row],[respuesta]],respuestas.emociones[],2,0)</f>
        <v>tristeza</v>
      </c>
      <c r="K1448" s="1">
        <f>+VLOOKUP(bloques1a3[[#This Row],[niño]],BD.niños[[Código]:[edad]],5,0)</f>
        <v>10</v>
      </c>
      <c r="L1448" s="1">
        <f>+IF(bloques1a3[[#This Row],[correcta]]=bloques1a3[[#This Row],[respuesta]],1,0)</f>
        <v>0</v>
      </c>
      <c r="M1448" s="1">
        <f>+IF(bloques1a3[[#This Row],[Sexo]]="F",1,0)</f>
        <v>0</v>
      </c>
    </row>
    <row r="1449" spans="1:13" x14ac:dyDescent="0.55000000000000004">
      <c r="A1449">
        <v>46</v>
      </c>
      <c r="B1449" s="1" t="s">
        <v>426</v>
      </c>
      <c r="C1449" s="1" t="s">
        <v>3</v>
      </c>
      <c r="D1449">
        <v>4</v>
      </c>
      <c r="E1449" s="1" t="s">
        <v>64</v>
      </c>
      <c r="F1449">
        <v>3</v>
      </c>
      <c r="G1449" s="1" t="s">
        <v>377</v>
      </c>
      <c r="H1449" s="1" t="s">
        <v>29</v>
      </c>
      <c r="I1449">
        <v>1</v>
      </c>
      <c r="J1449" s="1" t="str">
        <f>+VLOOKUP(bloques1a3[[#This Row],[respuesta]],respuestas.emociones[],2,0)</f>
        <v>tristeza</v>
      </c>
      <c r="K1449" s="1">
        <f>+VLOOKUP(bloques1a3[[#This Row],[niño]],BD.niños[[Código]:[edad]],5,0)</f>
        <v>9</v>
      </c>
      <c r="L1449" s="1">
        <f>+IF(bloques1a3[[#This Row],[correcta]]=bloques1a3[[#This Row],[respuesta]],1,0)</f>
        <v>0</v>
      </c>
      <c r="M1449" s="1">
        <f>+IF(bloques1a3[[#This Row],[Sexo]]="F",1,0)</f>
        <v>1</v>
      </c>
    </row>
    <row r="1450" spans="1:13" x14ac:dyDescent="0.55000000000000004">
      <c r="A1450">
        <v>46</v>
      </c>
      <c r="B1450" s="1" t="s">
        <v>426</v>
      </c>
      <c r="C1450" s="1" t="s">
        <v>3</v>
      </c>
      <c r="D1450">
        <v>4</v>
      </c>
      <c r="E1450" s="1" t="s">
        <v>68</v>
      </c>
      <c r="F1450">
        <v>3</v>
      </c>
      <c r="G1450" s="1" t="s">
        <v>377</v>
      </c>
      <c r="H1450" s="1" t="s">
        <v>28</v>
      </c>
      <c r="I1450">
        <v>1</v>
      </c>
      <c r="J1450" s="1" t="str">
        <f>+VLOOKUP(bloques1a3[[#This Row],[respuesta]],respuestas.emociones[],2,0)</f>
        <v>tristeza</v>
      </c>
      <c r="K1450" s="1">
        <f>+VLOOKUP(bloques1a3[[#This Row],[niño]],BD.niños[[Código]:[edad]],5,0)</f>
        <v>10</v>
      </c>
      <c r="L1450" s="1">
        <f>+IF(bloques1a3[[#This Row],[correcta]]=bloques1a3[[#This Row],[respuesta]],1,0)</f>
        <v>0</v>
      </c>
      <c r="M1450" s="1">
        <f>+IF(bloques1a3[[#This Row],[Sexo]]="F",1,0)</f>
        <v>0</v>
      </c>
    </row>
    <row r="1451" spans="1:13" x14ac:dyDescent="0.55000000000000004">
      <c r="A1451">
        <v>46</v>
      </c>
      <c r="B1451" s="1" t="s">
        <v>426</v>
      </c>
      <c r="C1451" s="1" t="s">
        <v>3</v>
      </c>
      <c r="D1451">
        <v>4</v>
      </c>
      <c r="E1451" s="1" t="s">
        <v>72</v>
      </c>
      <c r="F1451">
        <v>3</v>
      </c>
      <c r="G1451" s="1" t="s">
        <v>377</v>
      </c>
      <c r="H1451" s="1" t="s">
        <v>29</v>
      </c>
      <c r="I1451">
        <v>1</v>
      </c>
      <c r="J1451" s="1" t="str">
        <f>+VLOOKUP(bloques1a3[[#This Row],[respuesta]],respuestas.emociones[],2,0)</f>
        <v>tristeza</v>
      </c>
      <c r="K1451" s="1">
        <f>+VLOOKUP(bloques1a3[[#This Row],[niño]],BD.niños[[Código]:[edad]],5,0)</f>
        <v>9</v>
      </c>
      <c r="L1451" s="1">
        <f>+IF(bloques1a3[[#This Row],[correcta]]=bloques1a3[[#This Row],[respuesta]],1,0)</f>
        <v>0</v>
      </c>
      <c r="M1451" s="1">
        <f>+IF(bloques1a3[[#This Row],[Sexo]]="F",1,0)</f>
        <v>1</v>
      </c>
    </row>
    <row r="1452" spans="1:13" x14ac:dyDescent="0.55000000000000004">
      <c r="A1452">
        <v>46</v>
      </c>
      <c r="B1452" s="1" t="s">
        <v>426</v>
      </c>
      <c r="C1452" s="1" t="s">
        <v>3</v>
      </c>
      <c r="D1452">
        <v>4</v>
      </c>
      <c r="E1452" s="1" t="s">
        <v>75</v>
      </c>
      <c r="F1452">
        <v>3</v>
      </c>
      <c r="G1452" s="1" t="s">
        <v>377</v>
      </c>
      <c r="H1452" s="1" t="s">
        <v>29</v>
      </c>
      <c r="I1452">
        <v>1</v>
      </c>
      <c r="J1452" s="1" t="str">
        <f>+VLOOKUP(bloques1a3[[#This Row],[respuesta]],respuestas.emociones[],2,0)</f>
        <v>tristeza</v>
      </c>
      <c r="K1452" s="1">
        <f>+VLOOKUP(bloques1a3[[#This Row],[niño]],BD.niños[[Código]:[edad]],5,0)</f>
        <v>10</v>
      </c>
      <c r="L1452" s="1">
        <f>+IF(bloques1a3[[#This Row],[correcta]]=bloques1a3[[#This Row],[respuesta]],1,0)</f>
        <v>0</v>
      </c>
      <c r="M1452" s="1">
        <f>+IF(bloques1a3[[#This Row],[Sexo]]="F",1,0)</f>
        <v>1</v>
      </c>
    </row>
    <row r="1453" spans="1:13" x14ac:dyDescent="0.55000000000000004">
      <c r="A1453">
        <v>46</v>
      </c>
      <c r="B1453" s="1" t="s">
        <v>426</v>
      </c>
      <c r="C1453" s="1" t="s">
        <v>3</v>
      </c>
      <c r="D1453">
        <v>4</v>
      </c>
      <c r="E1453" s="1" t="s">
        <v>78</v>
      </c>
      <c r="F1453">
        <v>7</v>
      </c>
      <c r="G1453" s="1" t="s">
        <v>375</v>
      </c>
      <c r="H1453" s="1" t="s">
        <v>28</v>
      </c>
      <c r="I1453">
        <v>1</v>
      </c>
      <c r="J1453" s="1" t="str">
        <f>+VLOOKUP(bloques1a3[[#This Row],[respuesta]],respuestas.emociones[],2,0)</f>
        <v>asco</v>
      </c>
      <c r="K1453" s="1">
        <f>+VLOOKUP(bloques1a3[[#This Row],[niño]],BD.niños[[Código]:[edad]],5,0)</f>
        <v>6</v>
      </c>
      <c r="L1453" s="1">
        <f>+IF(bloques1a3[[#This Row],[correcta]]=bloques1a3[[#This Row],[respuesta]],1,0)</f>
        <v>0</v>
      </c>
      <c r="M1453" s="1">
        <f>+IF(bloques1a3[[#This Row],[Sexo]]="F",1,0)</f>
        <v>0</v>
      </c>
    </row>
    <row r="1454" spans="1:13" x14ac:dyDescent="0.55000000000000004">
      <c r="A1454">
        <v>46</v>
      </c>
      <c r="B1454" s="1" t="s">
        <v>426</v>
      </c>
      <c r="C1454" s="1" t="s">
        <v>3</v>
      </c>
      <c r="D1454">
        <v>4</v>
      </c>
      <c r="E1454" s="1" t="s">
        <v>82</v>
      </c>
      <c r="F1454">
        <v>6</v>
      </c>
      <c r="G1454" s="1" t="s">
        <v>375</v>
      </c>
      <c r="H1454" s="1" t="s">
        <v>29</v>
      </c>
      <c r="I1454">
        <v>1</v>
      </c>
      <c r="J1454" s="1" t="str">
        <f>+VLOOKUP(bloques1a3[[#This Row],[respuesta]],respuestas.emociones[],2,0)</f>
        <v>sorpresa</v>
      </c>
      <c r="K1454" s="1">
        <f>+VLOOKUP(bloques1a3[[#This Row],[niño]],BD.niños[[Código]:[edad]],5,0)</f>
        <v>6</v>
      </c>
      <c r="L1454" s="1">
        <f>+IF(bloques1a3[[#This Row],[correcta]]=bloques1a3[[#This Row],[respuesta]],1,0)</f>
        <v>0</v>
      </c>
      <c r="M1454" s="1">
        <f>+IF(bloques1a3[[#This Row],[Sexo]]="F",1,0)</f>
        <v>1</v>
      </c>
    </row>
    <row r="1455" spans="1:13" x14ac:dyDescent="0.55000000000000004">
      <c r="A1455">
        <v>46</v>
      </c>
      <c r="B1455" s="1" t="s">
        <v>426</v>
      </c>
      <c r="C1455" s="1" t="s">
        <v>3</v>
      </c>
      <c r="D1455">
        <v>4</v>
      </c>
      <c r="E1455" s="1" t="s">
        <v>85</v>
      </c>
      <c r="F1455">
        <v>2</v>
      </c>
      <c r="G1455" s="1" t="s">
        <v>375</v>
      </c>
      <c r="H1455" s="1" t="s">
        <v>28</v>
      </c>
      <c r="I1455">
        <v>1</v>
      </c>
      <c r="J1455" s="1" t="str">
        <f>+VLOOKUP(bloques1a3[[#This Row],[respuesta]],respuestas.emociones[],2,0)</f>
        <v>alegria</v>
      </c>
      <c r="K1455" s="1">
        <f>+VLOOKUP(bloques1a3[[#This Row],[niño]],BD.niños[[Código]:[edad]],5,0)</f>
        <v>6</v>
      </c>
      <c r="L1455" s="1">
        <f>+IF(bloques1a3[[#This Row],[correcta]]=bloques1a3[[#This Row],[respuesta]],1,0)</f>
        <v>0</v>
      </c>
      <c r="M1455" s="1">
        <f>+IF(bloques1a3[[#This Row],[Sexo]]="F",1,0)</f>
        <v>0</v>
      </c>
    </row>
    <row r="1456" spans="1:13" x14ac:dyDescent="0.55000000000000004">
      <c r="A1456">
        <v>46</v>
      </c>
      <c r="B1456" s="1" t="s">
        <v>426</v>
      </c>
      <c r="C1456" s="1" t="s">
        <v>3</v>
      </c>
      <c r="D1456">
        <v>4</v>
      </c>
      <c r="E1456" s="1" t="s">
        <v>184</v>
      </c>
      <c r="F1456">
        <v>3</v>
      </c>
      <c r="G1456" s="1" t="s">
        <v>376</v>
      </c>
      <c r="H1456" s="1" t="s">
        <v>28</v>
      </c>
      <c r="I1456">
        <v>1</v>
      </c>
      <c r="J1456" s="1" t="str">
        <f>+VLOOKUP(bloques1a3[[#This Row],[respuesta]],respuestas.emociones[],2,0)</f>
        <v>tristeza</v>
      </c>
      <c r="K1456" s="1">
        <f>+VLOOKUP(bloques1a3[[#This Row],[niño]],BD.niños[[Código]:[edad]],5,0)</f>
        <v>7</v>
      </c>
      <c r="L1456" s="1">
        <f>+IF(bloques1a3[[#This Row],[correcta]]=bloques1a3[[#This Row],[respuesta]],1,0)</f>
        <v>0</v>
      </c>
      <c r="M1456" s="1">
        <f>+IF(bloques1a3[[#This Row],[Sexo]]="F",1,0)</f>
        <v>0</v>
      </c>
    </row>
    <row r="1457" spans="1:13" x14ac:dyDescent="0.55000000000000004">
      <c r="A1457">
        <v>46</v>
      </c>
      <c r="B1457" s="1" t="s">
        <v>426</v>
      </c>
      <c r="C1457" s="1" t="s">
        <v>3</v>
      </c>
      <c r="D1457">
        <v>4</v>
      </c>
      <c r="E1457" s="1" t="s">
        <v>187</v>
      </c>
      <c r="F1457">
        <v>4</v>
      </c>
      <c r="G1457" s="1" t="s">
        <v>376</v>
      </c>
      <c r="H1457" s="1" t="s">
        <v>29</v>
      </c>
      <c r="I1457">
        <v>1</v>
      </c>
      <c r="J1457" s="1" t="str">
        <f>+VLOOKUP(bloques1a3[[#This Row],[respuesta]],respuestas.emociones[],2,0)</f>
        <v>enojo</v>
      </c>
      <c r="K1457" s="1">
        <f>+VLOOKUP(bloques1a3[[#This Row],[niño]],BD.niños[[Código]:[edad]],5,0)</f>
        <v>8</v>
      </c>
      <c r="L1457" s="1">
        <f>+IF(bloques1a3[[#This Row],[correcta]]=bloques1a3[[#This Row],[respuesta]],1,0)</f>
        <v>1</v>
      </c>
      <c r="M1457" s="1">
        <f>+IF(bloques1a3[[#This Row],[Sexo]]="F",1,0)</f>
        <v>1</v>
      </c>
    </row>
    <row r="1458" spans="1:13" x14ac:dyDescent="0.55000000000000004">
      <c r="A1458">
        <v>46</v>
      </c>
      <c r="B1458" s="1" t="s">
        <v>426</v>
      </c>
      <c r="C1458" s="1" t="s">
        <v>3</v>
      </c>
      <c r="D1458">
        <v>4</v>
      </c>
      <c r="E1458" s="1" t="s">
        <v>192</v>
      </c>
      <c r="F1458">
        <v>3</v>
      </c>
      <c r="G1458" s="1" t="s">
        <v>376</v>
      </c>
      <c r="H1458" s="1" t="s">
        <v>28</v>
      </c>
      <c r="I1458">
        <v>1</v>
      </c>
      <c r="J1458" s="1" t="str">
        <f>+VLOOKUP(bloques1a3[[#This Row],[respuesta]],respuestas.emociones[],2,0)</f>
        <v>tristeza</v>
      </c>
      <c r="K1458" s="1">
        <f>+VLOOKUP(bloques1a3[[#This Row],[niño]],BD.niños[[Código]:[edad]],5,0)</f>
        <v>7</v>
      </c>
      <c r="L1458" s="1">
        <f>+IF(bloques1a3[[#This Row],[correcta]]=bloques1a3[[#This Row],[respuesta]],1,0)</f>
        <v>0</v>
      </c>
      <c r="M1458" s="1">
        <f>+IF(bloques1a3[[#This Row],[Sexo]]="F",1,0)</f>
        <v>0</v>
      </c>
    </row>
    <row r="1459" spans="1:13" x14ac:dyDescent="0.55000000000000004">
      <c r="A1459">
        <v>46</v>
      </c>
      <c r="B1459" s="1" t="s">
        <v>426</v>
      </c>
      <c r="C1459" s="1" t="s">
        <v>3</v>
      </c>
      <c r="D1459">
        <v>4</v>
      </c>
      <c r="E1459" s="1" t="s">
        <v>195</v>
      </c>
      <c r="F1459">
        <v>3</v>
      </c>
      <c r="G1459" s="1" t="s">
        <v>377</v>
      </c>
      <c r="H1459" s="1" t="s">
        <v>28</v>
      </c>
      <c r="I1459">
        <v>1</v>
      </c>
      <c r="J1459" s="1" t="str">
        <f>+VLOOKUP(bloques1a3[[#This Row],[respuesta]],respuestas.emociones[],2,0)</f>
        <v>tristeza</v>
      </c>
      <c r="K1459" s="1">
        <f>+VLOOKUP(bloques1a3[[#This Row],[niño]],BD.niños[[Código]:[edad]],5,0)</f>
        <v>10</v>
      </c>
      <c r="L1459" s="1">
        <f>+IF(bloques1a3[[#This Row],[correcta]]=bloques1a3[[#This Row],[respuesta]],1,0)</f>
        <v>0</v>
      </c>
      <c r="M1459" s="1">
        <f>+IF(bloques1a3[[#This Row],[Sexo]]="F",1,0)</f>
        <v>0</v>
      </c>
    </row>
    <row r="1460" spans="1:13" x14ac:dyDescent="0.55000000000000004">
      <c r="A1460">
        <v>46</v>
      </c>
      <c r="B1460" s="1" t="s">
        <v>426</v>
      </c>
      <c r="C1460" s="1" t="s">
        <v>3</v>
      </c>
      <c r="D1460">
        <v>4</v>
      </c>
      <c r="E1460" s="1" t="s">
        <v>199</v>
      </c>
      <c r="F1460">
        <v>3</v>
      </c>
      <c r="G1460" s="1" t="s">
        <v>377</v>
      </c>
      <c r="H1460" s="1" t="s">
        <v>28</v>
      </c>
      <c r="I1460">
        <v>1</v>
      </c>
      <c r="J1460" s="1" t="str">
        <f>+VLOOKUP(bloques1a3[[#This Row],[respuesta]],respuestas.emociones[],2,0)</f>
        <v>tristeza</v>
      </c>
      <c r="K1460" s="1">
        <f>+VLOOKUP(bloques1a3[[#This Row],[niño]],BD.niños[[Código]:[edad]],5,0)</f>
        <v>9</v>
      </c>
      <c r="L1460" s="1">
        <f>+IF(bloques1a3[[#This Row],[correcta]]=bloques1a3[[#This Row],[respuesta]],1,0)</f>
        <v>0</v>
      </c>
      <c r="M1460" s="1">
        <f>+IF(bloques1a3[[#This Row],[Sexo]]="F",1,0)</f>
        <v>0</v>
      </c>
    </row>
    <row r="1461" spans="1:13" x14ac:dyDescent="0.55000000000000004">
      <c r="A1461">
        <v>46</v>
      </c>
      <c r="B1461" s="1" t="s">
        <v>426</v>
      </c>
      <c r="C1461" s="1" t="s">
        <v>3</v>
      </c>
      <c r="D1461">
        <v>4</v>
      </c>
      <c r="E1461" s="1" t="s">
        <v>203</v>
      </c>
      <c r="F1461">
        <v>3</v>
      </c>
      <c r="G1461" s="1" t="s">
        <v>377</v>
      </c>
      <c r="H1461" s="1" t="s">
        <v>29</v>
      </c>
      <c r="I1461">
        <v>1</v>
      </c>
      <c r="J1461" s="1" t="str">
        <f>+VLOOKUP(bloques1a3[[#This Row],[respuesta]],respuestas.emociones[],2,0)</f>
        <v>tristeza</v>
      </c>
      <c r="K1461" s="1">
        <f>+VLOOKUP(bloques1a3[[#This Row],[niño]],BD.niños[[Código]:[edad]],5,0)</f>
        <v>9</v>
      </c>
      <c r="L1461" s="1">
        <f>+IF(bloques1a3[[#This Row],[correcta]]=bloques1a3[[#This Row],[respuesta]],1,0)</f>
        <v>0</v>
      </c>
      <c r="M1461" s="1">
        <f>+IF(bloques1a3[[#This Row],[Sexo]]="F",1,0)</f>
        <v>1</v>
      </c>
    </row>
    <row r="1462" spans="1:13" x14ac:dyDescent="0.55000000000000004">
      <c r="A1462">
        <v>46</v>
      </c>
      <c r="B1462" s="1" t="s">
        <v>426</v>
      </c>
      <c r="C1462" s="1" t="s">
        <v>3</v>
      </c>
      <c r="D1462">
        <v>4</v>
      </c>
      <c r="E1462" s="1" t="s">
        <v>206</v>
      </c>
      <c r="F1462">
        <v>3</v>
      </c>
      <c r="G1462" s="1" t="s">
        <v>377</v>
      </c>
      <c r="H1462" s="1" t="s">
        <v>29</v>
      </c>
      <c r="I1462">
        <v>1</v>
      </c>
      <c r="J1462" s="1" t="str">
        <f>+VLOOKUP(bloques1a3[[#This Row],[respuesta]],respuestas.emociones[],2,0)</f>
        <v>tristeza</v>
      </c>
      <c r="K1462" s="1">
        <f>+VLOOKUP(bloques1a3[[#This Row],[niño]],BD.niños[[Código]:[edad]],5,0)</f>
        <v>10</v>
      </c>
      <c r="L1462" s="1">
        <f>+IF(bloques1a3[[#This Row],[correcta]]=bloques1a3[[#This Row],[respuesta]],1,0)</f>
        <v>0</v>
      </c>
      <c r="M1462" s="1">
        <f>+IF(bloques1a3[[#This Row],[Sexo]]="F",1,0)</f>
        <v>1</v>
      </c>
    </row>
    <row r="1463" spans="1:13" x14ac:dyDescent="0.55000000000000004">
      <c r="A1463">
        <v>46</v>
      </c>
      <c r="B1463" s="1" t="s">
        <v>426</v>
      </c>
      <c r="C1463" s="1" t="s">
        <v>3</v>
      </c>
      <c r="D1463">
        <v>4</v>
      </c>
      <c r="E1463" s="1" t="s">
        <v>210</v>
      </c>
      <c r="F1463">
        <v>4</v>
      </c>
      <c r="G1463" s="1" t="s">
        <v>376</v>
      </c>
      <c r="H1463" s="1" t="s">
        <v>28</v>
      </c>
      <c r="I1463">
        <v>1</v>
      </c>
      <c r="J1463" s="1" t="str">
        <f>+VLOOKUP(bloques1a3[[#This Row],[respuesta]],respuestas.emociones[],2,0)</f>
        <v>enojo</v>
      </c>
      <c r="K1463" s="1">
        <f>+VLOOKUP(bloques1a3[[#This Row],[niño]],BD.niños[[Código]:[edad]],5,0)</f>
        <v>7</v>
      </c>
      <c r="L1463" s="1">
        <f>+IF(bloques1a3[[#This Row],[correcta]]=bloques1a3[[#This Row],[respuesta]],1,0)</f>
        <v>1</v>
      </c>
      <c r="M1463" s="1">
        <f>+IF(bloques1a3[[#This Row],[Sexo]]="F",1,0)</f>
        <v>0</v>
      </c>
    </row>
    <row r="1464" spans="1:13" x14ac:dyDescent="0.55000000000000004">
      <c r="A1464">
        <v>46</v>
      </c>
      <c r="B1464" s="1" t="s">
        <v>426</v>
      </c>
      <c r="C1464" s="1" t="s">
        <v>3</v>
      </c>
      <c r="D1464">
        <v>4</v>
      </c>
      <c r="E1464" s="1" t="s">
        <v>274</v>
      </c>
      <c r="F1464">
        <v>3</v>
      </c>
      <c r="G1464" s="1" t="s">
        <v>375</v>
      </c>
      <c r="H1464" s="1" t="s">
        <v>28</v>
      </c>
      <c r="I1464">
        <v>1</v>
      </c>
      <c r="J1464" s="1" t="str">
        <f>+VLOOKUP(bloques1a3[[#This Row],[respuesta]],respuestas.emociones[],2,0)</f>
        <v>tristeza</v>
      </c>
      <c r="K1464" s="1">
        <f>+VLOOKUP(bloques1a3[[#This Row],[niño]],BD.niños[[Código]:[edad]],5,0)</f>
        <v>6</v>
      </c>
      <c r="L1464" s="1">
        <f>+IF(bloques1a3[[#This Row],[correcta]]=bloques1a3[[#This Row],[respuesta]],1,0)</f>
        <v>0</v>
      </c>
      <c r="M1464" s="1">
        <f>+IF(bloques1a3[[#This Row],[Sexo]]="F",1,0)</f>
        <v>0</v>
      </c>
    </row>
    <row r="1465" spans="1:13" x14ac:dyDescent="0.55000000000000004">
      <c r="A1465">
        <v>46</v>
      </c>
      <c r="B1465" s="1" t="s">
        <v>426</v>
      </c>
      <c r="C1465" s="1" t="s">
        <v>3</v>
      </c>
      <c r="D1465">
        <v>4</v>
      </c>
      <c r="E1465" s="1" t="s">
        <v>276</v>
      </c>
      <c r="F1465">
        <v>3</v>
      </c>
      <c r="G1465" s="1" t="s">
        <v>375</v>
      </c>
      <c r="H1465" s="1" t="s">
        <v>28</v>
      </c>
      <c r="I1465">
        <v>1</v>
      </c>
      <c r="J1465" s="1" t="str">
        <f>+VLOOKUP(bloques1a3[[#This Row],[respuesta]],respuestas.emociones[],2,0)</f>
        <v>tristeza</v>
      </c>
      <c r="K1465" s="1">
        <f>+VLOOKUP(bloques1a3[[#This Row],[niño]],BD.niños[[Código]:[edad]],5,0)</f>
        <v>6</v>
      </c>
      <c r="L1465" s="1">
        <f>+IF(bloques1a3[[#This Row],[correcta]]=bloques1a3[[#This Row],[respuesta]],1,0)</f>
        <v>0</v>
      </c>
      <c r="M1465" s="1">
        <f>+IF(bloques1a3[[#This Row],[Sexo]]="F",1,0)</f>
        <v>0</v>
      </c>
    </row>
    <row r="1466" spans="1:13" x14ac:dyDescent="0.55000000000000004">
      <c r="A1466">
        <v>46</v>
      </c>
      <c r="B1466" s="1" t="s">
        <v>426</v>
      </c>
      <c r="C1466" s="1" t="s">
        <v>3</v>
      </c>
      <c r="D1466">
        <v>4</v>
      </c>
      <c r="E1466" s="1" t="s">
        <v>279</v>
      </c>
      <c r="F1466">
        <v>3</v>
      </c>
      <c r="G1466" s="1" t="s">
        <v>376</v>
      </c>
      <c r="H1466" s="1" t="s">
        <v>29</v>
      </c>
      <c r="I1466">
        <v>1</v>
      </c>
      <c r="J1466" s="1" t="str">
        <f>+VLOOKUP(bloques1a3[[#This Row],[respuesta]],respuestas.emociones[],2,0)</f>
        <v>tristeza</v>
      </c>
      <c r="K1466" s="1">
        <f>+VLOOKUP(bloques1a3[[#This Row],[niño]],BD.niños[[Código]:[edad]],5,0)</f>
        <v>7</v>
      </c>
      <c r="L1466" s="1">
        <f>+IF(bloques1a3[[#This Row],[correcta]]=bloques1a3[[#This Row],[respuesta]],1,0)</f>
        <v>0</v>
      </c>
      <c r="M1466" s="1">
        <f>+IF(bloques1a3[[#This Row],[Sexo]]="F",1,0)</f>
        <v>1</v>
      </c>
    </row>
    <row r="1467" spans="1:13" x14ac:dyDescent="0.55000000000000004">
      <c r="A1467">
        <v>46</v>
      </c>
      <c r="B1467" s="1" t="s">
        <v>426</v>
      </c>
      <c r="C1467" s="1" t="s">
        <v>3</v>
      </c>
      <c r="D1467">
        <v>4</v>
      </c>
      <c r="E1467" s="1" t="s">
        <v>282</v>
      </c>
      <c r="F1467">
        <v>2</v>
      </c>
      <c r="G1467" s="1" t="s">
        <v>375</v>
      </c>
      <c r="H1467" s="1" t="s">
        <v>29</v>
      </c>
      <c r="I1467">
        <v>1</v>
      </c>
      <c r="J1467" s="1" t="str">
        <f>+VLOOKUP(bloques1a3[[#This Row],[respuesta]],respuestas.emociones[],2,0)</f>
        <v>alegria</v>
      </c>
      <c r="K1467" s="1">
        <f>+VLOOKUP(bloques1a3[[#This Row],[niño]],BD.niños[[Código]:[edad]],5,0)</f>
        <v>5</v>
      </c>
      <c r="L1467" s="1">
        <f>+IF(bloques1a3[[#This Row],[correcta]]=bloques1a3[[#This Row],[respuesta]],1,0)</f>
        <v>0</v>
      </c>
      <c r="M1467" s="1">
        <f>+IF(bloques1a3[[#This Row],[Sexo]]="F",1,0)</f>
        <v>1</v>
      </c>
    </row>
    <row r="1468" spans="1:13" x14ac:dyDescent="0.55000000000000004">
      <c r="A1468">
        <v>46</v>
      </c>
      <c r="B1468" s="1" t="s">
        <v>426</v>
      </c>
      <c r="C1468" s="1" t="s">
        <v>3</v>
      </c>
      <c r="D1468">
        <v>4</v>
      </c>
      <c r="E1468" s="1" t="s">
        <v>352</v>
      </c>
      <c r="F1468">
        <v>3</v>
      </c>
      <c r="G1468" s="1" t="s">
        <v>376</v>
      </c>
      <c r="H1468" s="1" t="s">
        <v>29</v>
      </c>
      <c r="I1468">
        <v>1</v>
      </c>
      <c r="J1468" s="1" t="str">
        <f>+VLOOKUP(bloques1a3[[#This Row],[respuesta]],respuestas.emociones[],2,0)</f>
        <v>tristeza</v>
      </c>
      <c r="K1468" s="1">
        <f>+VLOOKUP(bloques1a3[[#This Row],[niño]],BD.niños[[Código]:[edad]],5,0)</f>
        <v>8</v>
      </c>
      <c r="L1468" s="1">
        <f>+IF(bloques1a3[[#This Row],[correcta]]=bloques1a3[[#This Row],[respuesta]],1,0)</f>
        <v>0</v>
      </c>
      <c r="M1468" s="1">
        <f>+IF(bloques1a3[[#This Row],[Sexo]]="F",1,0)</f>
        <v>1</v>
      </c>
    </row>
    <row r="1469" spans="1:13" x14ac:dyDescent="0.55000000000000004">
      <c r="A1469">
        <v>46</v>
      </c>
      <c r="B1469" s="1" t="s">
        <v>426</v>
      </c>
      <c r="C1469" s="1" t="s">
        <v>3</v>
      </c>
      <c r="D1469">
        <v>4</v>
      </c>
      <c r="E1469" s="1" t="s">
        <v>357</v>
      </c>
      <c r="F1469">
        <v>4</v>
      </c>
      <c r="G1469" s="1" t="s">
        <v>376</v>
      </c>
      <c r="H1469" s="1" t="s">
        <v>28</v>
      </c>
      <c r="I1469">
        <v>1</v>
      </c>
      <c r="J1469" s="1" t="str">
        <f>+VLOOKUP(bloques1a3[[#This Row],[respuesta]],respuestas.emociones[],2,0)</f>
        <v>enojo</v>
      </c>
      <c r="K1469" s="1">
        <f>+VLOOKUP(bloques1a3[[#This Row],[niño]],BD.niños[[Código]:[edad]],5,0)</f>
        <v>7</v>
      </c>
      <c r="L1469" s="1">
        <f>+IF(bloques1a3[[#This Row],[correcta]]=bloques1a3[[#This Row],[respuesta]],1,0)</f>
        <v>1</v>
      </c>
      <c r="M1469" s="1">
        <f>+IF(bloques1a3[[#This Row],[Sexo]]="F",1,0)</f>
        <v>0</v>
      </c>
    </row>
    <row r="1470" spans="1:13" x14ac:dyDescent="0.55000000000000004">
      <c r="A1470">
        <v>46</v>
      </c>
      <c r="B1470" s="1" t="s">
        <v>426</v>
      </c>
      <c r="C1470" s="1" t="s">
        <v>3</v>
      </c>
      <c r="D1470">
        <v>4</v>
      </c>
      <c r="E1470" s="1" t="s">
        <v>360</v>
      </c>
      <c r="F1470">
        <v>3</v>
      </c>
      <c r="G1470" s="1" t="s">
        <v>377</v>
      </c>
      <c r="H1470" s="1" t="s">
        <v>28</v>
      </c>
      <c r="I1470">
        <v>1</v>
      </c>
      <c r="J1470" s="1" t="str">
        <f>+VLOOKUP(bloques1a3[[#This Row],[respuesta]],respuestas.emociones[],2,0)</f>
        <v>tristeza</v>
      </c>
      <c r="K1470" s="1">
        <f>+VLOOKUP(bloques1a3[[#This Row],[niño]],BD.niños[[Código]:[edad]],5,0)</f>
        <v>9</v>
      </c>
      <c r="L1470" s="1">
        <f>+IF(bloques1a3[[#This Row],[correcta]]=bloques1a3[[#This Row],[respuesta]],1,0)</f>
        <v>0</v>
      </c>
      <c r="M1470" s="1">
        <f>+IF(bloques1a3[[#This Row],[Sexo]]="F",1,0)</f>
        <v>0</v>
      </c>
    </row>
    <row r="1471" spans="1:13" x14ac:dyDescent="0.55000000000000004">
      <c r="A1471">
        <v>46</v>
      </c>
      <c r="B1471" s="1" t="s">
        <v>426</v>
      </c>
      <c r="C1471" s="1" t="s">
        <v>3</v>
      </c>
      <c r="D1471">
        <v>4</v>
      </c>
      <c r="E1471" s="1" t="s">
        <v>364</v>
      </c>
      <c r="F1471">
        <v>3</v>
      </c>
      <c r="G1471" s="1" t="s">
        <v>377</v>
      </c>
      <c r="H1471" s="1" t="s">
        <v>28</v>
      </c>
      <c r="I1471">
        <v>1</v>
      </c>
      <c r="J1471" s="1" t="str">
        <f>+VLOOKUP(bloques1a3[[#This Row],[respuesta]],respuestas.emociones[],2,0)</f>
        <v>tristeza</v>
      </c>
      <c r="K1471" s="1">
        <f>+VLOOKUP(bloques1a3[[#This Row],[niño]],BD.niños[[Código]:[edad]],5,0)</f>
        <v>10</v>
      </c>
      <c r="L1471" s="1">
        <f>+IF(bloques1a3[[#This Row],[correcta]]=bloques1a3[[#This Row],[respuesta]],1,0)</f>
        <v>0</v>
      </c>
      <c r="M1471" s="1">
        <f>+IF(bloques1a3[[#This Row],[Sexo]]="F",1,0)</f>
        <v>0</v>
      </c>
    </row>
    <row r="1472" spans="1:13" x14ac:dyDescent="0.55000000000000004">
      <c r="A1472">
        <v>46</v>
      </c>
      <c r="B1472" s="1" t="s">
        <v>426</v>
      </c>
      <c r="C1472" s="1" t="s">
        <v>3</v>
      </c>
      <c r="D1472">
        <v>4</v>
      </c>
      <c r="E1472" s="1" t="s">
        <v>368</v>
      </c>
      <c r="F1472">
        <v>3</v>
      </c>
      <c r="G1472" s="1" t="s">
        <v>377</v>
      </c>
      <c r="H1472" s="1" t="s">
        <v>28</v>
      </c>
      <c r="I1472">
        <v>1</v>
      </c>
      <c r="J1472" s="1" t="str">
        <f>+VLOOKUP(bloques1a3[[#This Row],[respuesta]],respuestas.emociones[],2,0)</f>
        <v>tristeza</v>
      </c>
      <c r="K1472" s="1">
        <f>+VLOOKUP(bloques1a3[[#This Row],[niño]],BD.niños[[Código]:[edad]],5,0)</f>
        <v>11</v>
      </c>
      <c r="L1472" s="1">
        <f>+IF(bloques1a3[[#This Row],[correcta]]=bloques1a3[[#This Row],[respuesta]],1,0)</f>
        <v>0</v>
      </c>
      <c r="M1472" s="1">
        <f>+IF(bloques1a3[[#This Row],[Sexo]]="F",1,0)</f>
        <v>0</v>
      </c>
    </row>
    <row r="1473" spans="1:13" x14ac:dyDescent="0.55000000000000004">
      <c r="A1473">
        <v>46</v>
      </c>
      <c r="B1473" s="1" t="s">
        <v>426</v>
      </c>
      <c r="C1473" s="1" t="s">
        <v>3</v>
      </c>
      <c r="D1473">
        <v>4</v>
      </c>
      <c r="E1473" s="1" t="s">
        <v>371</v>
      </c>
      <c r="F1473">
        <v>3</v>
      </c>
      <c r="G1473" s="1" t="s">
        <v>377</v>
      </c>
      <c r="H1473" s="1" t="s">
        <v>29</v>
      </c>
      <c r="I1473">
        <v>1</v>
      </c>
      <c r="J1473" s="1" t="str">
        <f>+VLOOKUP(bloques1a3[[#This Row],[respuesta]],respuestas.emociones[],2,0)</f>
        <v>tristeza</v>
      </c>
      <c r="K1473" s="1">
        <f>+VLOOKUP(bloques1a3[[#This Row],[niño]],BD.niños[[Código]:[edad]],5,0)</f>
        <v>9</v>
      </c>
      <c r="L1473" s="1">
        <f>+IF(bloques1a3[[#This Row],[correcta]]=bloques1a3[[#This Row],[respuesta]],1,0)</f>
        <v>0</v>
      </c>
      <c r="M1473" s="1">
        <f>+IF(bloques1a3[[#This Row],[Sexo]]="F",1,0)</f>
        <v>1</v>
      </c>
    </row>
    <row r="1474" spans="1:13" x14ac:dyDescent="0.55000000000000004">
      <c r="A1474">
        <v>47</v>
      </c>
      <c r="B1474" s="1" t="s">
        <v>427</v>
      </c>
      <c r="C1474" s="1" t="s">
        <v>2</v>
      </c>
      <c r="D1474">
        <v>1</v>
      </c>
      <c r="E1474" s="1" t="s">
        <v>36</v>
      </c>
      <c r="F1474">
        <v>1</v>
      </c>
      <c r="G1474" s="1" t="s">
        <v>375</v>
      </c>
      <c r="H1474" s="1" t="s">
        <v>28</v>
      </c>
      <c r="I1474">
        <v>1</v>
      </c>
      <c r="J1474" s="1" t="str">
        <f>+VLOOKUP(bloques1a3[[#This Row],[respuesta]],respuestas.emociones[],2,0)</f>
        <v>neutra</v>
      </c>
      <c r="K1474" s="1">
        <f>+VLOOKUP(bloques1a3[[#This Row],[niño]],BD.niños[[Código]:[edad]],5,0)</f>
        <v>5</v>
      </c>
      <c r="L1474" s="1">
        <f>+IF(bloques1a3[[#This Row],[correcta]]=bloques1a3[[#This Row],[respuesta]],1,0)</f>
        <v>1</v>
      </c>
      <c r="M1474" s="1">
        <f>+IF(bloques1a3[[#This Row],[Sexo]]="F",1,0)</f>
        <v>0</v>
      </c>
    </row>
    <row r="1475" spans="1:13" x14ac:dyDescent="0.55000000000000004">
      <c r="A1475">
        <v>47</v>
      </c>
      <c r="B1475" s="1" t="s">
        <v>427</v>
      </c>
      <c r="C1475" s="1" t="s">
        <v>2</v>
      </c>
      <c r="D1475">
        <v>1</v>
      </c>
      <c r="E1475" s="1" t="s">
        <v>40</v>
      </c>
      <c r="F1475">
        <v>5</v>
      </c>
      <c r="G1475" s="1" t="s">
        <v>376</v>
      </c>
      <c r="H1475" s="1" t="s">
        <v>28</v>
      </c>
      <c r="I1475">
        <v>1</v>
      </c>
      <c r="J1475" s="1" t="str">
        <f>+VLOOKUP(bloques1a3[[#This Row],[respuesta]],respuestas.emociones[],2,0)</f>
        <v>miedo</v>
      </c>
      <c r="K1475" s="1">
        <f>+VLOOKUP(bloques1a3[[#This Row],[niño]],BD.niños[[Código]:[edad]],5,0)</f>
        <v>7</v>
      </c>
      <c r="L1475" s="1">
        <f>+IF(bloques1a3[[#This Row],[correcta]]=bloques1a3[[#This Row],[respuesta]],1,0)</f>
        <v>0</v>
      </c>
      <c r="M1475" s="1">
        <f>+IF(bloques1a3[[#This Row],[Sexo]]="F",1,0)</f>
        <v>0</v>
      </c>
    </row>
    <row r="1476" spans="1:13" x14ac:dyDescent="0.55000000000000004">
      <c r="A1476">
        <v>47</v>
      </c>
      <c r="B1476" s="1" t="s">
        <v>427</v>
      </c>
      <c r="C1476" s="1" t="s">
        <v>2</v>
      </c>
      <c r="D1476">
        <v>1</v>
      </c>
      <c r="E1476" s="1" t="s">
        <v>44</v>
      </c>
      <c r="F1476">
        <v>6</v>
      </c>
      <c r="G1476" s="1" t="s">
        <v>376</v>
      </c>
      <c r="H1476" s="1" t="s">
        <v>29</v>
      </c>
      <c r="I1476">
        <v>1</v>
      </c>
      <c r="J1476" s="1" t="str">
        <f>+VLOOKUP(bloques1a3[[#This Row],[respuesta]],respuestas.emociones[],2,0)</f>
        <v>sorpresa</v>
      </c>
      <c r="K1476" s="1">
        <f>+VLOOKUP(bloques1a3[[#This Row],[niño]],BD.niños[[Código]:[edad]],5,0)</f>
        <v>7</v>
      </c>
      <c r="L1476" s="1">
        <f>+IF(bloques1a3[[#This Row],[correcta]]=bloques1a3[[#This Row],[respuesta]],1,0)</f>
        <v>0</v>
      </c>
      <c r="M1476" s="1">
        <f>+IF(bloques1a3[[#This Row],[Sexo]]="F",1,0)</f>
        <v>1</v>
      </c>
    </row>
    <row r="1477" spans="1:13" x14ac:dyDescent="0.55000000000000004">
      <c r="A1477">
        <v>47</v>
      </c>
      <c r="B1477" s="1" t="s">
        <v>427</v>
      </c>
      <c r="C1477" s="1" t="s">
        <v>2</v>
      </c>
      <c r="D1477">
        <v>1</v>
      </c>
      <c r="E1477" s="1" t="s">
        <v>48</v>
      </c>
      <c r="F1477">
        <v>1</v>
      </c>
      <c r="G1477" s="1" t="s">
        <v>376</v>
      </c>
      <c r="H1477" s="1" t="s">
        <v>29</v>
      </c>
      <c r="I1477">
        <v>1</v>
      </c>
      <c r="J1477" s="1" t="str">
        <f>+VLOOKUP(bloques1a3[[#This Row],[respuesta]],respuestas.emociones[],2,0)</f>
        <v>neutra</v>
      </c>
      <c r="K1477" s="1">
        <f>+VLOOKUP(bloques1a3[[#This Row],[niño]],BD.niños[[Código]:[edad]],5,0)</f>
        <v>7</v>
      </c>
      <c r="L1477" s="1">
        <f>+IF(bloques1a3[[#This Row],[correcta]]=bloques1a3[[#This Row],[respuesta]],1,0)</f>
        <v>1</v>
      </c>
      <c r="M1477" s="1">
        <f>+IF(bloques1a3[[#This Row],[Sexo]]="F",1,0)</f>
        <v>1</v>
      </c>
    </row>
    <row r="1478" spans="1:13" x14ac:dyDescent="0.55000000000000004">
      <c r="A1478">
        <v>47</v>
      </c>
      <c r="B1478" s="1" t="s">
        <v>427</v>
      </c>
      <c r="C1478" s="1" t="s">
        <v>2</v>
      </c>
      <c r="D1478">
        <v>1</v>
      </c>
      <c r="E1478" s="1" t="s">
        <v>52</v>
      </c>
      <c r="F1478">
        <v>1</v>
      </c>
      <c r="G1478" s="1" t="s">
        <v>376</v>
      </c>
      <c r="H1478" s="1" t="s">
        <v>29</v>
      </c>
      <c r="I1478">
        <v>1</v>
      </c>
      <c r="J1478" s="1" t="str">
        <f>+VLOOKUP(bloques1a3[[#This Row],[respuesta]],respuestas.emociones[],2,0)</f>
        <v>neutra</v>
      </c>
      <c r="K1478" s="1">
        <f>+VLOOKUP(bloques1a3[[#This Row],[niño]],BD.niños[[Código]:[edad]],5,0)</f>
        <v>7</v>
      </c>
      <c r="L1478" s="1">
        <f>+IF(bloques1a3[[#This Row],[correcta]]=bloques1a3[[#This Row],[respuesta]],1,0)</f>
        <v>1</v>
      </c>
      <c r="M1478" s="1">
        <f>+IF(bloques1a3[[#This Row],[Sexo]]="F",1,0)</f>
        <v>1</v>
      </c>
    </row>
    <row r="1479" spans="1:13" x14ac:dyDescent="0.55000000000000004">
      <c r="A1479">
        <v>47</v>
      </c>
      <c r="B1479" s="1" t="s">
        <v>427</v>
      </c>
      <c r="C1479" s="1" t="s">
        <v>2</v>
      </c>
      <c r="D1479">
        <v>1</v>
      </c>
      <c r="E1479" s="1" t="s">
        <v>56</v>
      </c>
      <c r="F1479">
        <v>1</v>
      </c>
      <c r="G1479" s="1" t="s">
        <v>376</v>
      </c>
      <c r="H1479" s="1" t="s">
        <v>29</v>
      </c>
      <c r="I1479">
        <v>1</v>
      </c>
      <c r="J1479" s="1" t="str">
        <f>+VLOOKUP(bloques1a3[[#This Row],[respuesta]],respuestas.emociones[],2,0)</f>
        <v>neutra</v>
      </c>
      <c r="K1479" s="1">
        <f>+VLOOKUP(bloques1a3[[#This Row],[niño]],BD.niños[[Código]:[edad]],5,0)</f>
        <v>8</v>
      </c>
      <c r="L1479" s="1">
        <f>+IF(bloques1a3[[#This Row],[correcta]]=bloques1a3[[#This Row],[respuesta]],1,0)</f>
        <v>1</v>
      </c>
      <c r="M1479" s="1">
        <f>+IF(bloques1a3[[#This Row],[Sexo]]="F",1,0)</f>
        <v>1</v>
      </c>
    </row>
    <row r="1480" spans="1:13" x14ac:dyDescent="0.55000000000000004">
      <c r="A1480">
        <v>47</v>
      </c>
      <c r="B1480" s="1" t="s">
        <v>427</v>
      </c>
      <c r="C1480" s="1" t="s">
        <v>2</v>
      </c>
      <c r="D1480">
        <v>1</v>
      </c>
      <c r="E1480" s="1" t="s">
        <v>60</v>
      </c>
      <c r="F1480">
        <v>1</v>
      </c>
      <c r="G1480" s="1" t="s">
        <v>377</v>
      </c>
      <c r="H1480" s="1" t="s">
        <v>28</v>
      </c>
      <c r="I1480">
        <v>1</v>
      </c>
      <c r="J1480" s="1" t="str">
        <f>+VLOOKUP(bloques1a3[[#This Row],[respuesta]],respuestas.emociones[],2,0)</f>
        <v>neutra</v>
      </c>
      <c r="K1480" s="1">
        <f>+VLOOKUP(bloques1a3[[#This Row],[niño]],BD.niños[[Código]:[edad]],5,0)</f>
        <v>10</v>
      </c>
      <c r="L1480" s="1">
        <f>+IF(bloques1a3[[#This Row],[correcta]]=bloques1a3[[#This Row],[respuesta]],1,0)</f>
        <v>1</v>
      </c>
      <c r="M1480" s="1">
        <f>+IF(bloques1a3[[#This Row],[Sexo]]="F",1,0)</f>
        <v>0</v>
      </c>
    </row>
    <row r="1481" spans="1:13" x14ac:dyDescent="0.55000000000000004">
      <c r="A1481">
        <v>47</v>
      </c>
      <c r="B1481" s="1" t="s">
        <v>427</v>
      </c>
      <c r="C1481" s="1" t="s">
        <v>2</v>
      </c>
      <c r="D1481">
        <v>1</v>
      </c>
      <c r="E1481" s="1" t="s">
        <v>64</v>
      </c>
      <c r="F1481">
        <v>6</v>
      </c>
      <c r="G1481" s="1" t="s">
        <v>377</v>
      </c>
      <c r="H1481" s="1" t="s">
        <v>29</v>
      </c>
      <c r="I1481">
        <v>1</v>
      </c>
      <c r="J1481" s="1" t="str">
        <f>+VLOOKUP(bloques1a3[[#This Row],[respuesta]],respuestas.emociones[],2,0)</f>
        <v>sorpresa</v>
      </c>
      <c r="K1481" s="1">
        <f>+VLOOKUP(bloques1a3[[#This Row],[niño]],BD.niños[[Código]:[edad]],5,0)</f>
        <v>9</v>
      </c>
      <c r="L1481" s="1">
        <f>+IF(bloques1a3[[#This Row],[correcta]]=bloques1a3[[#This Row],[respuesta]],1,0)</f>
        <v>0</v>
      </c>
      <c r="M1481" s="1">
        <f>+IF(bloques1a3[[#This Row],[Sexo]]="F",1,0)</f>
        <v>1</v>
      </c>
    </row>
    <row r="1482" spans="1:13" x14ac:dyDescent="0.55000000000000004">
      <c r="A1482">
        <v>47</v>
      </c>
      <c r="B1482" s="1" t="s">
        <v>427</v>
      </c>
      <c r="C1482" s="1" t="s">
        <v>2</v>
      </c>
      <c r="D1482">
        <v>1</v>
      </c>
      <c r="E1482" s="1" t="s">
        <v>68</v>
      </c>
      <c r="F1482">
        <v>4</v>
      </c>
      <c r="G1482" s="1" t="s">
        <v>377</v>
      </c>
      <c r="H1482" s="1" t="s">
        <v>28</v>
      </c>
      <c r="I1482">
        <v>1</v>
      </c>
      <c r="J1482" s="1" t="str">
        <f>+VLOOKUP(bloques1a3[[#This Row],[respuesta]],respuestas.emociones[],2,0)</f>
        <v>enojo</v>
      </c>
      <c r="K1482" s="1">
        <f>+VLOOKUP(bloques1a3[[#This Row],[niño]],BD.niños[[Código]:[edad]],5,0)</f>
        <v>10</v>
      </c>
      <c r="L1482" s="1">
        <f>+IF(bloques1a3[[#This Row],[correcta]]=bloques1a3[[#This Row],[respuesta]],1,0)</f>
        <v>0</v>
      </c>
      <c r="M1482" s="1">
        <f>+IF(bloques1a3[[#This Row],[Sexo]]="F",1,0)</f>
        <v>0</v>
      </c>
    </row>
    <row r="1483" spans="1:13" x14ac:dyDescent="0.55000000000000004">
      <c r="A1483">
        <v>47</v>
      </c>
      <c r="B1483" s="1" t="s">
        <v>427</v>
      </c>
      <c r="C1483" s="1" t="s">
        <v>2</v>
      </c>
      <c r="D1483">
        <v>1</v>
      </c>
      <c r="E1483" s="1" t="s">
        <v>72</v>
      </c>
      <c r="F1483">
        <v>6</v>
      </c>
      <c r="G1483" s="1" t="s">
        <v>377</v>
      </c>
      <c r="H1483" s="1" t="s">
        <v>29</v>
      </c>
      <c r="I1483">
        <v>1</v>
      </c>
      <c r="J1483" s="1" t="str">
        <f>+VLOOKUP(bloques1a3[[#This Row],[respuesta]],respuestas.emociones[],2,0)</f>
        <v>sorpresa</v>
      </c>
      <c r="K1483" s="1">
        <f>+VLOOKUP(bloques1a3[[#This Row],[niño]],BD.niños[[Código]:[edad]],5,0)</f>
        <v>9</v>
      </c>
      <c r="L1483" s="1">
        <f>+IF(bloques1a3[[#This Row],[correcta]]=bloques1a3[[#This Row],[respuesta]],1,0)</f>
        <v>0</v>
      </c>
      <c r="M1483" s="1">
        <f>+IF(bloques1a3[[#This Row],[Sexo]]="F",1,0)</f>
        <v>1</v>
      </c>
    </row>
    <row r="1484" spans="1:13" x14ac:dyDescent="0.55000000000000004">
      <c r="A1484">
        <v>47</v>
      </c>
      <c r="B1484" s="1" t="s">
        <v>427</v>
      </c>
      <c r="C1484" s="1" t="s">
        <v>2</v>
      </c>
      <c r="D1484">
        <v>1</v>
      </c>
      <c r="E1484" s="1" t="s">
        <v>75</v>
      </c>
      <c r="F1484">
        <v>1</v>
      </c>
      <c r="G1484" s="1" t="s">
        <v>377</v>
      </c>
      <c r="H1484" s="1" t="s">
        <v>29</v>
      </c>
      <c r="I1484">
        <v>1</v>
      </c>
      <c r="J1484" s="1" t="str">
        <f>+VLOOKUP(bloques1a3[[#This Row],[respuesta]],respuestas.emociones[],2,0)</f>
        <v>neutra</v>
      </c>
      <c r="K1484" s="1">
        <f>+VLOOKUP(bloques1a3[[#This Row],[niño]],BD.niños[[Código]:[edad]],5,0)</f>
        <v>10</v>
      </c>
      <c r="L1484" s="1">
        <f>+IF(bloques1a3[[#This Row],[correcta]]=bloques1a3[[#This Row],[respuesta]],1,0)</f>
        <v>1</v>
      </c>
      <c r="M1484" s="1">
        <f>+IF(bloques1a3[[#This Row],[Sexo]]="F",1,0)</f>
        <v>1</v>
      </c>
    </row>
    <row r="1485" spans="1:13" x14ac:dyDescent="0.55000000000000004">
      <c r="A1485">
        <v>47</v>
      </c>
      <c r="B1485" s="1" t="s">
        <v>427</v>
      </c>
      <c r="C1485" s="1" t="s">
        <v>2</v>
      </c>
      <c r="D1485">
        <v>1</v>
      </c>
      <c r="E1485" s="1" t="s">
        <v>78</v>
      </c>
      <c r="F1485">
        <v>6</v>
      </c>
      <c r="G1485" s="1" t="s">
        <v>375</v>
      </c>
      <c r="H1485" s="1" t="s">
        <v>28</v>
      </c>
      <c r="I1485">
        <v>1</v>
      </c>
      <c r="J1485" s="1" t="str">
        <f>+VLOOKUP(bloques1a3[[#This Row],[respuesta]],respuestas.emociones[],2,0)</f>
        <v>sorpresa</v>
      </c>
      <c r="K1485" s="1">
        <f>+VLOOKUP(bloques1a3[[#This Row],[niño]],BD.niños[[Código]:[edad]],5,0)</f>
        <v>6</v>
      </c>
      <c r="L1485" s="1">
        <f>+IF(bloques1a3[[#This Row],[correcta]]=bloques1a3[[#This Row],[respuesta]],1,0)</f>
        <v>0</v>
      </c>
      <c r="M1485" s="1">
        <f>+IF(bloques1a3[[#This Row],[Sexo]]="F",1,0)</f>
        <v>0</v>
      </c>
    </row>
    <row r="1486" spans="1:13" x14ac:dyDescent="0.55000000000000004">
      <c r="A1486">
        <v>47</v>
      </c>
      <c r="B1486" s="1" t="s">
        <v>427</v>
      </c>
      <c r="C1486" s="1" t="s">
        <v>2</v>
      </c>
      <c r="D1486">
        <v>1</v>
      </c>
      <c r="E1486" s="1" t="s">
        <v>82</v>
      </c>
      <c r="F1486">
        <v>5</v>
      </c>
      <c r="G1486" s="1" t="s">
        <v>375</v>
      </c>
      <c r="H1486" s="1" t="s">
        <v>29</v>
      </c>
      <c r="I1486">
        <v>1</v>
      </c>
      <c r="J1486" s="1" t="str">
        <f>+VLOOKUP(bloques1a3[[#This Row],[respuesta]],respuestas.emociones[],2,0)</f>
        <v>miedo</v>
      </c>
      <c r="K1486" s="1">
        <f>+VLOOKUP(bloques1a3[[#This Row],[niño]],BD.niños[[Código]:[edad]],5,0)</f>
        <v>6</v>
      </c>
      <c r="L1486" s="1">
        <f>+IF(bloques1a3[[#This Row],[correcta]]=bloques1a3[[#This Row],[respuesta]],1,0)</f>
        <v>0</v>
      </c>
      <c r="M1486" s="1">
        <f>+IF(bloques1a3[[#This Row],[Sexo]]="F",1,0)</f>
        <v>1</v>
      </c>
    </row>
    <row r="1487" spans="1:13" x14ac:dyDescent="0.55000000000000004">
      <c r="A1487">
        <v>47</v>
      </c>
      <c r="B1487" s="1" t="s">
        <v>427</v>
      </c>
      <c r="C1487" s="1" t="s">
        <v>2</v>
      </c>
      <c r="D1487">
        <v>1</v>
      </c>
      <c r="E1487" s="1" t="s">
        <v>85</v>
      </c>
      <c r="F1487">
        <v>5</v>
      </c>
      <c r="G1487" s="1" t="s">
        <v>375</v>
      </c>
      <c r="H1487" s="1" t="s">
        <v>28</v>
      </c>
      <c r="I1487">
        <v>1</v>
      </c>
      <c r="J1487" s="1" t="str">
        <f>+VLOOKUP(bloques1a3[[#This Row],[respuesta]],respuestas.emociones[],2,0)</f>
        <v>miedo</v>
      </c>
      <c r="K1487" s="1">
        <f>+VLOOKUP(bloques1a3[[#This Row],[niño]],BD.niños[[Código]:[edad]],5,0)</f>
        <v>6</v>
      </c>
      <c r="L1487" s="1">
        <f>+IF(bloques1a3[[#This Row],[correcta]]=bloques1a3[[#This Row],[respuesta]],1,0)</f>
        <v>0</v>
      </c>
      <c r="M1487" s="1">
        <f>+IF(bloques1a3[[#This Row],[Sexo]]="F",1,0)</f>
        <v>0</v>
      </c>
    </row>
    <row r="1488" spans="1:13" x14ac:dyDescent="0.55000000000000004">
      <c r="A1488">
        <v>47</v>
      </c>
      <c r="B1488" s="1" t="s">
        <v>427</v>
      </c>
      <c r="C1488" s="1" t="s">
        <v>2</v>
      </c>
      <c r="D1488">
        <v>1</v>
      </c>
      <c r="E1488" s="1" t="s">
        <v>184</v>
      </c>
      <c r="F1488">
        <v>1</v>
      </c>
      <c r="G1488" s="1" t="s">
        <v>376</v>
      </c>
      <c r="H1488" s="1" t="s">
        <v>28</v>
      </c>
      <c r="I1488">
        <v>1</v>
      </c>
      <c r="J1488" s="1" t="str">
        <f>+VLOOKUP(bloques1a3[[#This Row],[respuesta]],respuestas.emociones[],2,0)</f>
        <v>neutra</v>
      </c>
      <c r="K1488" s="1">
        <f>+VLOOKUP(bloques1a3[[#This Row],[niño]],BD.niños[[Código]:[edad]],5,0)</f>
        <v>7</v>
      </c>
      <c r="L1488" s="1">
        <f>+IF(bloques1a3[[#This Row],[correcta]]=bloques1a3[[#This Row],[respuesta]],1,0)</f>
        <v>1</v>
      </c>
      <c r="M1488" s="1">
        <f>+IF(bloques1a3[[#This Row],[Sexo]]="F",1,0)</f>
        <v>0</v>
      </c>
    </row>
    <row r="1489" spans="1:13" x14ac:dyDescent="0.55000000000000004">
      <c r="A1489">
        <v>47</v>
      </c>
      <c r="B1489" s="1" t="s">
        <v>427</v>
      </c>
      <c r="C1489" s="1" t="s">
        <v>2</v>
      </c>
      <c r="D1489">
        <v>1</v>
      </c>
      <c r="E1489" s="1" t="s">
        <v>187</v>
      </c>
      <c r="F1489">
        <v>1</v>
      </c>
      <c r="G1489" s="1" t="s">
        <v>376</v>
      </c>
      <c r="H1489" s="1" t="s">
        <v>29</v>
      </c>
      <c r="I1489">
        <v>1</v>
      </c>
      <c r="J1489" s="1" t="str">
        <f>+VLOOKUP(bloques1a3[[#This Row],[respuesta]],respuestas.emociones[],2,0)</f>
        <v>neutra</v>
      </c>
      <c r="K1489" s="1">
        <f>+VLOOKUP(bloques1a3[[#This Row],[niño]],BD.niños[[Código]:[edad]],5,0)</f>
        <v>8</v>
      </c>
      <c r="L1489" s="1">
        <f>+IF(bloques1a3[[#This Row],[correcta]]=bloques1a3[[#This Row],[respuesta]],1,0)</f>
        <v>1</v>
      </c>
      <c r="M1489" s="1">
        <f>+IF(bloques1a3[[#This Row],[Sexo]]="F",1,0)</f>
        <v>1</v>
      </c>
    </row>
    <row r="1490" spans="1:13" x14ac:dyDescent="0.55000000000000004">
      <c r="A1490">
        <v>47</v>
      </c>
      <c r="B1490" s="1" t="s">
        <v>427</v>
      </c>
      <c r="C1490" s="1" t="s">
        <v>2</v>
      </c>
      <c r="D1490">
        <v>1</v>
      </c>
      <c r="E1490" s="1" t="s">
        <v>192</v>
      </c>
      <c r="F1490">
        <v>2</v>
      </c>
      <c r="G1490" s="1" t="s">
        <v>376</v>
      </c>
      <c r="H1490" s="1" t="s">
        <v>28</v>
      </c>
      <c r="I1490">
        <v>1</v>
      </c>
      <c r="J1490" s="1" t="str">
        <f>+VLOOKUP(bloques1a3[[#This Row],[respuesta]],respuestas.emociones[],2,0)</f>
        <v>alegria</v>
      </c>
      <c r="K1490" s="1">
        <f>+VLOOKUP(bloques1a3[[#This Row],[niño]],BD.niños[[Código]:[edad]],5,0)</f>
        <v>7</v>
      </c>
      <c r="L1490" s="1">
        <f>+IF(bloques1a3[[#This Row],[correcta]]=bloques1a3[[#This Row],[respuesta]],1,0)</f>
        <v>0</v>
      </c>
      <c r="M1490" s="1">
        <f>+IF(bloques1a3[[#This Row],[Sexo]]="F",1,0)</f>
        <v>0</v>
      </c>
    </row>
    <row r="1491" spans="1:13" x14ac:dyDescent="0.55000000000000004">
      <c r="A1491">
        <v>47</v>
      </c>
      <c r="B1491" s="1" t="s">
        <v>427</v>
      </c>
      <c r="C1491" s="1" t="s">
        <v>2</v>
      </c>
      <c r="D1491">
        <v>1</v>
      </c>
      <c r="E1491" s="1" t="s">
        <v>195</v>
      </c>
      <c r="F1491">
        <v>6</v>
      </c>
      <c r="G1491" s="1" t="s">
        <v>377</v>
      </c>
      <c r="H1491" s="1" t="s">
        <v>28</v>
      </c>
      <c r="I1491">
        <v>1</v>
      </c>
      <c r="J1491" s="1" t="str">
        <f>+VLOOKUP(bloques1a3[[#This Row],[respuesta]],respuestas.emociones[],2,0)</f>
        <v>sorpresa</v>
      </c>
      <c r="K1491" s="1">
        <f>+VLOOKUP(bloques1a3[[#This Row],[niño]],BD.niños[[Código]:[edad]],5,0)</f>
        <v>10</v>
      </c>
      <c r="L1491" s="1">
        <f>+IF(bloques1a3[[#This Row],[correcta]]=bloques1a3[[#This Row],[respuesta]],1,0)</f>
        <v>0</v>
      </c>
      <c r="M1491" s="1">
        <f>+IF(bloques1a3[[#This Row],[Sexo]]="F",1,0)</f>
        <v>0</v>
      </c>
    </row>
    <row r="1492" spans="1:13" x14ac:dyDescent="0.55000000000000004">
      <c r="A1492">
        <v>47</v>
      </c>
      <c r="B1492" s="1" t="s">
        <v>427</v>
      </c>
      <c r="C1492" s="1" t="s">
        <v>2</v>
      </c>
      <c r="D1492">
        <v>1</v>
      </c>
      <c r="E1492" s="1" t="s">
        <v>199</v>
      </c>
      <c r="F1492">
        <v>6</v>
      </c>
      <c r="G1492" s="1" t="s">
        <v>377</v>
      </c>
      <c r="H1492" s="1" t="s">
        <v>28</v>
      </c>
      <c r="I1492">
        <v>1</v>
      </c>
      <c r="J1492" s="1" t="str">
        <f>+VLOOKUP(bloques1a3[[#This Row],[respuesta]],respuestas.emociones[],2,0)</f>
        <v>sorpresa</v>
      </c>
      <c r="K1492" s="1">
        <f>+VLOOKUP(bloques1a3[[#This Row],[niño]],BD.niños[[Código]:[edad]],5,0)</f>
        <v>9</v>
      </c>
      <c r="L1492" s="1">
        <f>+IF(bloques1a3[[#This Row],[correcta]]=bloques1a3[[#This Row],[respuesta]],1,0)</f>
        <v>0</v>
      </c>
      <c r="M1492" s="1">
        <f>+IF(bloques1a3[[#This Row],[Sexo]]="F",1,0)</f>
        <v>0</v>
      </c>
    </row>
    <row r="1493" spans="1:13" x14ac:dyDescent="0.55000000000000004">
      <c r="A1493">
        <v>47</v>
      </c>
      <c r="B1493" s="1" t="s">
        <v>427</v>
      </c>
      <c r="C1493" s="1" t="s">
        <v>2</v>
      </c>
      <c r="D1493">
        <v>1</v>
      </c>
      <c r="E1493" s="1" t="s">
        <v>203</v>
      </c>
      <c r="F1493">
        <v>1</v>
      </c>
      <c r="G1493" s="1" t="s">
        <v>377</v>
      </c>
      <c r="H1493" s="1" t="s">
        <v>29</v>
      </c>
      <c r="I1493">
        <v>1</v>
      </c>
      <c r="J1493" s="1" t="str">
        <f>+VLOOKUP(bloques1a3[[#This Row],[respuesta]],respuestas.emociones[],2,0)</f>
        <v>neutra</v>
      </c>
      <c r="K1493" s="1">
        <f>+VLOOKUP(bloques1a3[[#This Row],[niño]],BD.niños[[Código]:[edad]],5,0)</f>
        <v>9</v>
      </c>
      <c r="L1493" s="1">
        <f>+IF(bloques1a3[[#This Row],[correcta]]=bloques1a3[[#This Row],[respuesta]],1,0)</f>
        <v>1</v>
      </c>
      <c r="M1493" s="1">
        <f>+IF(bloques1a3[[#This Row],[Sexo]]="F",1,0)</f>
        <v>1</v>
      </c>
    </row>
    <row r="1494" spans="1:13" x14ac:dyDescent="0.55000000000000004">
      <c r="A1494">
        <v>47</v>
      </c>
      <c r="B1494" s="1" t="s">
        <v>427</v>
      </c>
      <c r="C1494" s="1" t="s">
        <v>2</v>
      </c>
      <c r="D1494">
        <v>1</v>
      </c>
      <c r="E1494" s="1" t="s">
        <v>206</v>
      </c>
      <c r="F1494">
        <v>1</v>
      </c>
      <c r="G1494" s="1" t="s">
        <v>377</v>
      </c>
      <c r="H1494" s="1" t="s">
        <v>29</v>
      </c>
      <c r="I1494">
        <v>1</v>
      </c>
      <c r="J1494" s="1" t="str">
        <f>+VLOOKUP(bloques1a3[[#This Row],[respuesta]],respuestas.emociones[],2,0)</f>
        <v>neutra</v>
      </c>
      <c r="K1494" s="1">
        <f>+VLOOKUP(bloques1a3[[#This Row],[niño]],BD.niños[[Código]:[edad]],5,0)</f>
        <v>10</v>
      </c>
      <c r="L1494" s="1">
        <f>+IF(bloques1a3[[#This Row],[correcta]]=bloques1a3[[#This Row],[respuesta]],1,0)</f>
        <v>1</v>
      </c>
      <c r="M1494" s="1">
        <f>+IF(bloques1a3[[#This Row],[Sexo]]="F",1,0)</f>
        <v>1</v>
      </c>
    </row>
    <row r="1495" spans="1:13" x14ac:dyDescent="0.55000000000000004">
      <c r="A1495">
        <v>47</v>
      </c>
      <c r="B1495" s="1" t="s">
        <v>427</v>
      </c>
      <c r="C1495" s="1" t="s">
        <v>2</v>
      </c>
      <c r="D1495">
        <v>1</v>
      </c>
      <c r="E1495" s="1" t="s">
        <v>210</v>
      </c>
      <c r="F1495">
        <v>6</v>
      </c>
      <c r="G1495" s="1" t="s">
        <v>376</v>
      </c>
      <c r="H1495" s="1" t="s">
        <v>28</v>
      </c>
      <c r="I1495">
        <v>1</v>
      </c>
      <c r="J1495" s="1" t="str">
        <f>+VLOOKUP(bloques1a3[[#This Row],[respuesta]],respuestas.emociones[],2,0)</f>
        <v>sorpresa</v>
      </c>
      <c r="K1495" s="1">
        <f>+VLOOKUP(bloques1a3[[#This Row],[niño]],BD.niños[[Código]:[edad]],5,0)</f>
        <v>7</v>
      </c>
      <c r="L1495" s="1">
        <f>+IF(bloques1a3[[#This Row],[correcta]]=bloques1a3[[#This Row],[respuesta]],1,0)</f>
        <v>0</v>
      </c>
      <c r="M1495" s="1">
        <f>+IF(bloques1a3[[#This Row],[Sexo]]="F",1,0)</f>
        <v>0</v>
      </c>
    </row>
    <row r="1496" spans="1:13" x14ac:dyDescent="0.55000000000000004">
      <c r="A1496">
        <v>47</v>
      </c>
      <c r="B1496" s="1" t="s">
        <v>427</v>
      </c>
      <c r="C1496" s="1" t="s">
        <v>2</v>
      </c>
      <c r="D1496">
        <v>1</v>
      </c>
      <c r="E1496" s="1" t="s">
        <v>274</v>
      </c>
      <c r="F1496">
        <v>1</v>
      </c>
      <c r="G1496" s="1" t="s">
        <v>375</v>
      </c>
      <c r="H1496" s="1" t="s">
        <v>28</v>
      </c>
      <c r="I1496">
        <v>1</v>
      </c>
      <c r="J1496" s="1" t="str">
        <f>+VLOOKUP(bloques1a3[[#This Row],[respuesta]],respuestas.emociones[],2,0)</f>
        <v>neutra</v>
      </c>
      <c r="K1496" s="1">
        <f>+VLOOKUP(bloques1a3[[#This Row],[niño]],BD.niños[[Código]:[edad]],5,0)</f>
        <v>6</v>
      </c>
      <c r="L1496" s="1">
        <f>+IF(bloques1a3[[#This Row],[correcta]]=bloques1a3[[#This Row],[respuesta]],1,0)</f>
        <v>1</v>
      </c>
      <c r="M1496" s="1">
        <f>+IF(bloques1a3[[#This Row],[Sexo]]="F",1,0)</f>
        <v>0</v>
      </c>
    </row>
    <row r="1497" spans="1:13" x14ac:dyDescent="0.55000000000000004">
      <c r="A1497">
        <v>47</v>
      </c>
      <c r="B1497" s="1" t="s">
        <v>427</v>
      </c>
      <c r="C1497" s="1" t="s">
        <v>2</v>
      </c>
      <c r="D1497">
        <v>1</v>
      </c>
      <c r="E1497" s="1" t="s">
        <v>276</v>
      </c>
      <c r="F1497">
        <v>1</v>
      </c>
      <c r="G1497" s="1" t="s">
        <v>375</v>
      </c>
      <c r="H1497" s="1" t="s">
        <v>28</v>
      </c>
      <c r="I1497">
        <v>1</v>
      </c>
      <c r="J1497" s="1" t="str">
        <f>+VLOOKUP(bloques1a3[[#This Row],[respuesta]],respuestas.emociones[],2,0)</f>
        <v>neutra</v>
      </c>
      <c r="K1497" s="1">
        <f>+VLOOKUP(bloques1a3[[#This Row],[niño]],BD.niños[[Código]:[edad]],5,0)</f>
        <v>6</v>
      </c>
      <c r="L1497" s="1">
        <f>+IF(bloques1a3[[#This Row],[correcta]]=bloques1a3[[#This Row],[respuesta]],1,0)</f>
        <v>1</v>
      </c>
      <c r="M1497" s="1">
        <f>+IF(bloques1a3[[#This Row],[Sexo]]="F",1,0)</f>
        <v>0</v>
      </c>
    </row>
    <row r="1498" spans="1:13" x14ac:dyDescent="0.55000000000000004">
      <c r="A1498">
        <v>47</v>
      </c>
      <c r="B1498" s="1" t="s">
        <v>427</v>
      </c>
      <c r="C1498" s="1" t="s">
        <v>2</v>
      </c>
      <c r="D1498">
        <v>1</v>
      </c>
      <c r="E1498" s="1" t="s">
        <v>279</v>
      </c>
      <c r="F1498">
        <v>1</v>
      </c>
      <c r="G1498" s="1" t="s">
        <v>376</v>
      </c>
      <c r="H1498" s="1" t="s">
        <v>29</v>
      </c>
      <c r="I1498">
        <v>1</v>
      </c>
      <c r="J1498" s="1" t="str">
        <f>+VLOOKUP(bloques1a3[[#This Row],[respuesta]],respuestas.emociones[],2,0)</f>
        <v>neutra</v>
      </c>
      <c r="K1498" s="1">
        <f>+VLOOKUP(bloques1a3[[#This Row],[niño]],BD.niños[[Código]:[edad]],5,0)</f>
        <v>7</v>
      </c>
      <c r="L1498" s="1">
        <f>+IF(bloques1a3[[#This Row],[correcta]]=bloques1a3[[#This Row],[respuesta]],1,0)</f>
        <v>1</v>
      </c>
      <c r="M1498" s="1">
        <f>+IF(bloques1a3[[#This Row],[Sexo]]="F",1,0)</f>
        <v>1</v>
      </c>
    </row>
    <row r="1499" spans="1:13" x14ac:dyDescent="0.55000000000000004">
      <c r="A1499">
        <v>47</v>
      </c>
      <c r="B1499" s="1" t="s">
        <v>427</v>
      </c>
      <c r="C1499" s="1" t="s">
        <v>2</v>
      </c>
      <c r="D1499">
        <v>1</v>
      </c>
      <c r="E1499" s="1" t="s">
        <v>282</v>
      </c>
      <c r="F1499">
        <v>6</v>
      </c>
      <c r="G1499" s="1" t="s">
        <v>375</v>
      </c>
      <c r="H1499" s="1" t="s">
        <v>29</v>
      </c>
      <c r="I1499">
        <v>1</v>
      </c>
      <c r="J1499" s="1" t="str">
        <f>+VLOOKUP(bloques1a3[[#This Row],[respuesta]],respuestas.emociones[],2,0)</f>
        <v>sorpresa</v>
      </c>
      <c r="K1499" s="1">
        <f>+VLOOKUP(bloques1a3[[#This Row],[niño]],BD.niños[[Código]:[edad]],5,0)</f>
        <v>5</v>
      </c>
      <c r="L1499" s="1">
        <f>+IF(bloques1a3[[#This Row],[correcta]]=bloques1a3[[#This Row],[respuesta]],1,0)</f>
        <v>0</v>
      </c>
      <c r="M1499" s="1">
        <f>+IF(bloques1a3[[#This Row],[Sexo]]="F",1,0)</f>
        <v>1</v>
      </c>
    </row>
    <row r="1500" spans="1:13" x14ac:dyDescent="0.55000000000000004">
      <c r="A1500">
        <v>47</v>
      </c>
      <c r="B1500" s="1" t="s">
        <v>427</v>
      </c>
      <c r="C1500" s="1" t="s">
        <v>2</v>
      </c>
      <c r="D1500">
        <v>1</v>
      </c>
      <c r="E1500" s="1" t="s">
        <v>352</v>
      </c>
      <c r="F1500">
        <v>2</v>
      </c>
      <c r="G1500" s="1" t="s">
        <v>376</v>
      </c>
      <c r="H1500" s="1" t="s">
        <v>29</v>
      </c>
      <c r="I1500">
        <v>1</v>
      </c>
      <c r="J1500" s="1" t="str">
        <f>+VLOOKUP(bloques1a3[[#This Row],[respuesta]],respuestas.emociones[],2,0)</f>
        <v>alegria</v>
      </c>
      <c r="K1500" s="1">
        <f>+VLOOKUP(bloques1a3[[#This Row],[niño]],BD.niños[[Código]:[edad]],5,0)</f>
        <v>8</v>
      </c>
      <c r="L1500" s="1">
        <f>+IF(bloques1a3[[#This Row],[correcta]]=bloques1a3[[#This Row],[respuesta]],1,0)</f>
        <v>0</v>
      </c>
      <c r="M1500" s="1">
        <f>+IF(bloques1a3[[#This Row],[Sexo]]="F",1,0)</f>
        <v>1</v>
      </c>
    </row>
    <row r="1501" spans="1:13" x14ac:dyDescent="0.55000000000000004">
      <c r="A1501">
        <v>47</v>
      </c>
      <c r="B1501" s="1" t="s">
        <v>427</v>
      </c>
      <c r="C1501" s="1" t="s">
        <v>2</v>
      </c>
      <c r="D1501">
        <v>1</v>
      </c>
      <c r="E1501" s="1" t="s">
        <v>357</v>
      </c>
      <c r="F1501">
        <v>6</v>
      </c>
      <c r="G1501" s="1" t="s">
        <v>376</v>
      </c>
      <c r="H1501" s="1" t="s">
        <v>28</v>
      </c>
      <c r="I1501">
        <v>1</v>
      </c>
      <c r="J1501" s="1" t="str">
        <f>+VLOOKUP(bloques1a3[[#This Row],[respuesta]],respuestas.emociones[],2,0)</f>
        <v>sorpresa</v>
      </c>
      <c r="K1501" s="1">
        <f>+VLOOKUP(bloques1a3[[#This Row],[niño]],BD.niños[[Código]:[edad]],5,0)</f>
        <v>7</v>
      </c>
      <c r="L1501" s="1">
        <f>+IF(bloques1a3[[#This Row],[correcta]]=bloques1a3[[#This Row],[respuesta]],1,0)</f>
        <v>0</v>
      </c>
      <c r="M1501" s="1">
        <f>+IF(bloques1a3[[#This Row],[Sexo]]="F",1,0)</f>
        <v>0</v>
      </c>
    </row>
    <row r="1502" spans="1:13" x14ac:dyDescent="0.55000000000000004">
      <c r="A1502">
        <v>47</v>
      </c>
      <c r="B1502" s="1" t="s">
        <v>427</v>
      </c>
      <c r="C1502" s="1" t="s">
        <v>2</v>
      </c>
      <c r="D1502">
        <v>1</v>
      </c>
      <c r="E1502" s="1" t="s">
        <v>360</v>
      </c>
      <c r="F1502">
        <v>6</v>
      </c>
      <c r="G1502" s="1" t="s">
        <v>377</v>
      </c>
      <c r="H1502" s="1" t="s">
        <v>28</v>
      </c>
      <c r="I1502">
        <v>1</v>
      </c>
      <c r="J1502" s="1" t="str">
        <f>+VLOOKUP(bloques1a3[[#This Row],[respuesta]],respuestas.emociones[],2,0)</f>
        <v>sorpresa</v>
      </c>
      <c r="K1502" s="1">
        <f>+VLOOKUP(bloques1a3[[#This Row],[niño]],BD.niños[[Código]:[edad]],5,0)</f>
        <v>9</v>
      </c>
      <c r="L1502" s="1">
        <f>+IF(bloques1a3[[#This Row],[correcta]]=bloques1a3[[#This Row],[respuesta]],1,0)</f>
        <v>0</v>
      </c>
      <c r="M1502" s="1">
        <f>+IF(bloques1a3[[#This Row],[Sexo]]="F",1,0)</f>
        <v>0</v>
      </c>
    </row>
    <row r="1503" spans="1:13" x14ac:dyDescent="0.55000000000000004">
      <c r="A1503">
        <v>47</v>
      </c>
      <c r="B1503" s="1" t="s">
        <v>427</v>
      </c>
      <c r="C1503" s="1" t="s">
        <v>2</v>
      </c>
      <c r="D1503">
        <v>1</v>
      </c>
      <c r="E1503" s="1" t="s">
        <v>364</v>
      </c>
      <c r="F1503">
        <v>1</v>
      </c>
      <c r="G1503" s="1" t="s">
        <v>377</v>
      </c>
      <c r="H1503" s="1" t="s">
        <v>28</v>
      </c>
      <c r="I1503">
        <v>1</v>
      </c>
      <c r="J1503" s="1" t="str">
        <f>+VLOOKUP(bloques1a3[[#This Row],[respuesta]],respuestas.emociones[],2,0)</f>
        <v>neutra</v>
      </c>
      <c r="K1503" s="1">
        <f>+VLOOKUP(bloques1a3[[#This Row],[niño]],BD.niños[[Código]:[edad]],5,0)</f>
        <v>10</v>
      </c>
      <c r="L1503" s="1">
        <f>+IF(bloques1a3[[#This Row],[correcta]]=bloques1a3[[#This Row],[respuesta]],1,0)</f>
        <v>1</v>
      </c>
      <c r="M1503" s="1">
        <f>+IF(bloques1a3[[#This Row],[Sexo]]="F",1,0)</f>
        <v>0</v>
      </c>
    </row>
    <row r="1504" spans="1:13" x14ac:dyDescent="0.55000000000000004">
      <c r="A1504">
        <v>47</v>
      </c>
      <c r="B1504" s="1" t="s">
        <v>427</v>
      </c>
      <c r="C1504" s="1" t="s">
        <v>2</v>
      </c>
      <c r="D1504">
        <v>1</v>
      </c>
      <c r="E1504" s="1" t="s">
        <v>368</v>
      </c>
      <c r="F1504">
        <v>2</v>
      </c>
      <c r="G1504" s="1" t="s">
        <v>377</v>
      </c>
      <c r="H1504" s="1" t="s">
        <v>28</v>
      </c>
      <c r="I1504">
        <v>1</v>
      </c>
      <c r="J1504" s="1" t="str">
        <f>+VLOOKUP(bloques1a3[[#This Row],[respuesta]],respuestas.emociones[],2,0)</f>
        <v>alegria</v>
      </c>
      <c r="K1504" s="1">
        <f>+VLOOKUP(bloques1a3[[#This Row],[niño]],BD.niños[[Código]:[edad]],5,0)</f>
        <v>11</v>
      </c>
      <c r="L1504" s="1">
        <f>+IF(bloques1a3[[#This Row],[correcta]]=bloques1a3[[#This Row],[respuesta]],1,0)</f>
        <v>0</v>
      </c>
      <c r="M1504" s="1">
        <f>+IF(bloques1a3[[#This Row],[Sexo]]="F",1,0)</f>
        <v>0</v>
      </c>
    </row>
    <row r="1505" spans="1:13" x14ac:dyDescent="0.55000000000000004">
      <c r="A1505">
        <v>47</v>
      </c>
      <c r="B1505" s="1" t="s">
        <v>427</v>
      </c>
      <c r="C1505" s="1" t="s">
        <v>2</v>
      </c>
      <c r="D1505">
        <v>1</v>
      </c>
      <c r="E1505" s="1" t="s">
        <v>371</v>
      </c>
      <c r="F1505">
        <v>1</v>
      </c>
      <c r="G1505" s="1" t="s">
        <v>377</v>
      </c>
      <c r="H1505" s="1" t="s">
        <v>29</v>
      </c>
      <c r="I1505">
        <v>1</v>
      </c>
      <c r="J1505" s="1" t="str">
        <f>+VLOOKUP(bloques1a3[[#This Row],[respuesta]],respuestas.emociones[],2,0)</f>
        <v>neutra</v>
      </c>
      <c r="K1505" s="1">
        <f>+VLOOKUP(bloques1a3[[#This Row],[niño]],BD.niños[[Código]:[edad]],5,0)</f>
        <v>9</v>
      </c>
      <c r="L1505" s="1">
        <f>+IF(bloques1a3[[#This Row],[correcta]]=bloques1a3[[#This Row],[respuesta]],1,0)</f>
        <v>1</v>
      </c>
      <c r="M1505" s="1">
        <f>+IF(bloques1a3[[#This Row],[Sexo]]="F",1,0)</f>
        <v>1</v>
      </c>
    </row>
    <row r="1506" spans="1:13" x14ac:dyDescent="0.55000000000000004">
      <c r="A1506">
        <v>48</v>
      </c>
      <c r="B1506" s="1" t="s">
        <v>428</v>
      </c>
      <c r="C1506" s="1" t="s">
        <v>2</v>
      </c>
      <c r="D1506">
        <v>1</v>
      </c>
      <c r="E1506" s="1" t="s">
        <v>36</v>
      </c>
      <c r="F1506">
        <v>1</v>
      </c>
      <c r="G1506" s="1" t="s">
        <v>375</v>
      </c>
      <c r="H1506" s="1" t="s">
        <v>28</v>
      </c>
      <c r="I1506">
        <v>1</v>
      </c>
      <c r="J1506" s="1" t="str">
        <f>+VLOOKUP(bloques1a3[[#This Row],[respuesta]],respuestas.emociones[],2,0)</f>
        <v>neutra</v>
      </c>
      <c r="K1506" s="1">
        <f>+VLOOKUP(bloques1a3[[#This Row],[niño]],BD.niños[[Código]:[edad]],5,0)</f>
        <v>5</v>
      </c>
      <c r="L1506" s="1">
        <f>+IF(bloques1a3[[#This Row],[correcta]]=bloques1a3[[#This Row],[respuesta]],1,0)</f>
        <v>1</v>
      </c>
      <c r="M1506" s="1">
        <f>+IF(bloques1a3[[#This Row],[Sexo]]="F",1,0)</f>
        <v>0</v>
      </c>
    </row>
    <row r="1507" spans="1:13" x14ac:dyDescent="0.55000000000000004">
      <c r="A1507">
        <v>48</v>
      </c>
      <c r="B1507" s="1" t="s">
        <v>428</v>
      </c>
      <c r="C1507" s="1" t="s">
        <v>2</v>
      </c>
      <c r="D1507">
        <v>1</v>
      </c>
      <c r="E1507" s="1" t="s">
        <v>40</v>
      </c>
      <c r="F1507">
        <v>7</v>
      </c>
      <c r="G1507" s="1" t="s">
        <v>376</v>
      </c>
      <c r="H1507" s="1" t="s">
        <v>28</v>
      </c>
      <c r="I1507">
        <v>1</v>
      </c>
      <c r="J1507" s="1" t="str">
        <f>+VLOOKUP(bloques1a3[[#This Row],[respuesta]],respuestas.emociones[],2,0)</f>
        <v>asco</v>
      </c>
      <c r="K1507" s="1">
        <f>+VLOOKUP(bloques1a3[[#This Row],[niño]],BD.niños[[Código]:[edad]],5,0)</f>
        <v>7</v>
      </c>
      <c r="L1507" s="1">
        <f>+IF(bloques1a3[[#This Row],[correcta]]=bloques1a3[[#This Row],[respuesta]],1,0)</f>
        <v>0</v>
      </c>
      <c r="M1507" s="1">
        <f>+IF(bloques1a3[[#This Row],[Sexo]]="F",1,0)</f>
        <v>0</v>
      </c>
    </row>
    <row r="1508" spans="1:13" x14ac:dyDescent="0.55000000000000004">
      <c r="A1508">
        <v>48</v>
      </c>
      <c r="B1508" s="1" t="s">
        <v>428</v>
      </c>
      <c r="C1508" s="1" t="s">
        <v>2</v>
      </c>
      <c r="D1508">
        <v>1</v>
      </c>
      <c r="E1508" s="1" t="s">
        <v>44</v>
      </c>
      <c r="F1508">
        <v>1</v>
      </c>
      <c r="G1508" s="1" t="s">
        <v>376</v>
      </c>
      <c r="H1508" s="1" t="s">
        <v>29</v>
      </c>
      <c r="I1508">
        <v>1</v>
      </c>
      <c r="J1508" s="1" t="str">
        <f>+VLOOKUP(bloques1a3[[#This Row],[respuesta]],respuestas.emociones[],2,0)</f>
        <v>neutra</v>
      </c>
      <c r="K1508" s="1">
        <f>+VLOOKUP(bloques1a3[[#This Row],[niño]],BD.niños[[Código]:[edad]],5,0)</f>
        <v>7</v>
      </c>
      <c r="L1508" s="1">
        <f>+IF(bloques1a3[[#This Row],[correcta]]=bloques1a3[[#This Row],[respuesta]],1,0)</f>
        <v>1</v>
      </c>
      <c r="M1508" s="1">
        <f>+IF(bloques1a3[[#This Row],[Sexo]]="F",1,0)</f>
        <v>1</v>
      </c>
    </row>
    <row r="1509" spans="1:13" x14ac:dyDescent="0.55000000000000004">
      <c r="A1509">
        <v>48</v>
      </c>
      <c r="B1509" s="1" t="s">
        <v>428</v>
      </c>
      <c r="C1509" s="1" t="s">
        <v>2</v>
      </c>
      <c r="D1509">
        <v>1</v>
      </c>
      <c r="E1509" s="1" t="s">
        <v>48</v>
      </c>
      <c r="F1509">
        <v>1</v>
      </c>
      <c r="G1509" s="1" t="s">
        <v>376</v>
      </c>
      <c r="H1509" s="1" t="s">
        <v>29</v>
      </c>
      <c r="I1509">
        <v>1</v>
      </c>
      <c r="J1509" s="1" t="str">
        <f>+VLOOKUP(bloques1a3[[#This Row],[respuesta]],respuestas.emociones[],2,0)</f>
        <v>neutra</v>
      </c>
      <c r="K1509" s="1">
        <f>+VLOOKUP(bloques1a3[[#This Row],[niño]],BD.niños[[Código]:[edad]],5,0)</f>
        <v>7</v>
      </c>
      <c r="L1509" s="1">
        <f>+IF(bloques1a3[[#This Row],[correcta]]=bloques1a3[[#This Row],[respuesta]],1,0)</f>
        <v>1</v>
      </c>
      <c r="M1509" s="1">
        <f>+IF(bloques1a3[[#This Row],[Sexo]]="F",1,0)</f>
        <v>1</v>
      </c>
    </row>
    <row r="1510" spans="1:13" x14ac:dyDescent="0.55000000000000004">
      <c r="A1510">
        <v>48</v>
      </c>
      <c r="B1510" s="1" t="s">
        <v>428</v>
      </c>
      <c r="C1510" s="1" t="s">
        <v>2</v>
      </c>
      <c r="D1510">
        <v>1</v>
      </c>
      <c r="E1510" s="1" t="s">
        <v>52</v>
      </c>
      <c r="F1510">
        <v>6</v>
      </c>
      <c r="G1510" s="1" t="s">
        <v>376</v>
      </c>
      <c r="H1510" s="1" t="s">
        <v>29</v>
      </c>
      <c r="I1510">
        <v>1</v>
      </c>
      <c r="J1510" s="1" t="str">
        <f>+VLOOKUP(bloques1a3[[#This Row],[respuesta]],respuestas.emociones[],2,0)</f>
        <v>sorpresa</v>
      </c>
      <c r="K1510" s="1">
        <f>+VLOOKUP(bloques1a3[[#This Row],[niño]],BD.niños[[Código]:[edad]],5,0)</f>
        <v>7</v>
      </c>
      <c r="L1510" s="1">
        <f>+IF(bloques1a3[[#This Row],[correcta]]=bloques1a3[[#This Row],[respuesta]],1,0)</f>
        <v>0</v>
      </c>
      <c r="M1510" s="1">
        <f>+IF(bloques1a3[[#This Row],[Sexo]]="F",1,0)</f>
        <v>1</v>
      </c>
    </row>
    <row r="1511" spans="1:13" x14ac:dyDescent="0.55000000000000004">
      <c r="A1511">
        <v>48</v>
      </c>
      <c r="B1511" s="1" t="s">
        <v>428</v>
      </c>
      <c r="C1511" s="1" t="s">
        <v>2</v>
      </c>
      <c r="D1511">
        <v>1</v>
      </c>
      <c r="E1511" s="1" t="s">
        <v>56</v>
      </c>
      <c r="F1511">
        <v>1</v>
      </c>
      <c r="G1511" s="1" t="s">
        <v>376</v>
      </c>
      <c r="H1511" s="1" t="s">
        <v>29</v>
      </c>
      <c r="I1511">
        <v>1</v>
      </c>
      <c r="J1511" s="1" t="str">
        <f>+VLOOKUP(bloques1a3[[#This Row],[respuesta]],respuestas.emociones[],2,0)</f>
        <v>neutra</v>
      </c>
      <c r="K1511" s="1">
        <f>+VLOOKUP(bloques1a3[[#This Row],[niño]],BD.niños[[Código]:[edad]],5,0)</f>
        <v>8</v>
      </c>
      <c r="L1511" s="1">
        <f>+IF(bloques1a3[[#This Row],[correcta]]=bloques1a3[[#This Row],[respuesta]],1,0)</f>
        <v>1</v>
      </c>
      <c r="M1511" s="1">
        <f>+IF(bloques1a3[[#This Row],[Sexo]]="F",1,0)</f>
        <v>1</v>
      </c>
    </row>
    <row r="1512" spans="1:13" x14ac:dyDescent="0.55000000000000004">
      <c r="A1512">
        <v>48</v>
      </c>
      <c r="B1512" s="1" t="s">
        <v>428</v>
      </c>
      <c r="C1512" s="1" t="s">
        <v>2</v>
      </c>
      <c r="D1512">
        <v>1</v>
      </c>
      <c r="E1512" s="1" t="s">
        <v>60</v>
      </c>
      <c r="F1512">
        <v>7</v>
      </c>
      <c r="G1512" s="1" t="s">
        <v>377</v>
      </c>
      <c r="H1512" s="1" t="s">
        <v>28</v>
      </c>
      <c r="I1512">
        <v>1</v>
      </c>
      <c r="J1512" s="1" t="str">
        <f>+VLOOKUP(bloques1a3[[#This Row],[respuesta]],respuestas.emociones[],2,0)</f>
        <v>asco</v>
      </c>
      <c r="K1512" s="1">
        <f>+VLOOKUP(bloques1a3[[#This Row],[niño]],BD.niños[[Código]:[edad]],5,0)</f>
        <v>10</v>
      </c>
      <c r="L1512" s="1">
        <f>+IF(bloques1a3[[#This Row],[correcta]]=bloques1a3[[#This Row],[respuesta]],1,0)</f>
        <v>0</v>
      </c>
      <c r="M1512" s="1">
        <f>+IF(bloques1a3[[#This Row],[Sexo]]="F",1,0)</f>
        <v>0</v>
      </c>
    </row>
    <row r="1513" spans="1:13" x14ac:dyDescent="0.55000000000000004">
      <c r="A1513">
        <v>48</v>
      </c>
      <c r="B1513" s="1" t="s">
        <v>428</v>
      </c>
      <c r="C1513" s="1" t="s">
        <v>2</v>
      </c>
      <c r="D1513">
        <v>1</v>
      </c>
      <c r="E1513" s="1" t="s">
        <v>64</v>
      </c>
      <c r="F1513">
        <v>1</v>
      </c>
      <c r="G1513" s="1" t="s">
        <v>377</v>
      </c>
      <c r="H1513" s="1" t="s">
        <v>29</v>
      </c>
      <c r="I1513">
        <v>1</v>
      </c>
      <c r="J1513" s="1" t="str">
        <f>+VLOOKUP(bloques1a3[[#This Row],[respuesta]],respuestas.emociones[],2,0)</f>
        <v>neutra</v>
      </c>
      <c r="K1513" s="1">
        <f>+VLOOKUP(bloques1a3[[#This Row],[niño]],BD.niños[[Código]:[edad]],5,0)</f>
        <v>9</v>
      </c>
      <c r="L1513" s="1">
        <f>+IF(bloques1a3[[#This Row],[correcta]]=bloques1a3[[#This Row],[respuesta]],1,0)</f>
        <v>1</v>
      </c>
      <c r="M1513" s="1">
        <f>+IF(bloques1a3[[#This Row],[Sexo]]="F",1,0)</f>
        <v>1</v>
      </c>
    </row>
    <row r="1514" spans="1:13" x14ac:dyDescent="0.55000000000000004">
      <c r="A1514">
        <v>48</v>
      </c>
      <c r="B1514" s="1" t="s">
        <v>428</v>
      </c>
      <c r="C1514" s="1" t="s">
        <v>2</v>
      </c>
      <c r="D1514">
        <v>1</v>
      </c>
      <c r="E1514" s="1" t="s">
        <v>68</v>
      </c>
      <c r="F1514">
        <v>3</v>
      </c>
      <c r="G1514" s="1" t="s">
        <v>377</v>
      </c>
      <c r="H1514" s="1" t="s">
        <v>28</v>
      </c>
      <c r="I1514">
        <v>1</v>
      </c>
      <c r="J1514" s="1" t="str">
        <f>+VLOOKUP(bloques1a3[[#This Row],[respuesta]],respuestas.emociones[],2,0)</f>
        <v>tristeza</v>
      </c>
      <c r="K1514" s="1">
        <f>+VLOOKUP(bloques1a3[[#This Row],[niño]],BD.niños[[Código]:[edad]],5,0)</f>
        <v>10</v>
      </c>
      <c r="L1514" s="1">
        <f>+IF(bloques1a3[[#This Row],[correcta]]=bloques1a3[[#This Row],[respuesta]],1,0)</f>
        <v>0</v>
      </c>
      <c r="M1514" s="1">
        <f>+IF(bloques1a3[[#This Row],[Sexo]]="F",1,0)</f>
        <v>0</v>
      </c>
    </row>
    <row r="1515" spans="1:13" x14ac:dyDescent="0.55000000000000004">
      <c r="A1515">
        <v>48</v>
      </c>
      <c r="B1515" s="1" t="s">
        <v>428</v>
      </c>
      <c r="C1515" s="1" t="s">
        <v>2</v>
      </c>
      <c r="D1515">
        <v>1</v>
      </c>
      <c r="E1515" s="1" t="s">
        <v>72</v>
      </c>
      <c r="F1515">
        <v>1</v>
      </c>
      <c r="G1515" s="1" t="s">
        <v>377</v>
      </c>
      <c r="H1515" s="1" t="s">
        <v>29</v>
      </c>
      <c r="I1515">
        <v>1</v>
      </c>
      <c r="J1515" s="1" t="str">
        <f>+VLOOKUP(bloques1a3[[#This Row],[respuesta]],respuestas.emociones[],2,0)</f>
        <v>neutra</v>
      </c>
      <c r="K1515" s="1">
        <f>+VLOOKUP(bloques1a3[[#This Row],[niño]],BD.niños[[Código]:[edad]],5,0)</f>
        <v>9</v>
      </c>
      <c r="L1515" s="1">
        <f>+IF(bloques1a3[[#This Row],[correcta]]=bloques1a3[[#This Row],[respuesta]],1,0)</f>
        <v>1</v>
      </c>
      <c r="M1515" s="1">
        <f>+IF(bloques1a3[[#This Row],[Sexo]]="F",1,0)</f>
        <v>1</v>
      </c>
    </row>
    <row r="1516" spans="1:13" x14ac:dyDescent="0.55000000000000004">
      <c r="A1516">
        <v>48</v>
      </c>
      <c r="B1516" s="1" t="s">
        <v>428</v>
      </c>
      <c r="C1516" s="1" t="s">
        <v>2</v>
      </c>
      <c r="D1516">
        <v>1</v>
      </c>
      <c r="E1516" s="1" t="s">
        <v>75</v>
      </c>
      <c r="F1516">
        <v>1</v>
      </c>
      <c r="G1516" s="1" t="s">
        <v>377</v>
      </c>
      <c r="H1516" s="1" t="s">
        <v>29</v>
      </c>
      <c r="I1516">
        <v>1</v>
      </c>
      <c r="J1516" s="1" t="str">
        <f>+VLOOKUP(bloques1a3[[#This Row],[respuesta]],respuestas.emociones[],2,0)</f>
        <v>neutra</v>
      </c>
      <c r="K1516" s="1">
        <f>+VLOOKUP(bloques1a3[[#This Row],[niño]],BD.niños[[Código]:[edad]],5,0)</f>
        <v>10</v>
      </c>
      <c r="L1516" s="1">
        <f>+IF(bloques1a3[[#This Row],[correcta]]=bloques1a3[[#This Row],[respuesta]],1,0)</f>
        <v>1</v>
      </c>
      <c r="M1516" s="1">
        <f>+IF(bloques1a3[[#This Row],[Sexo]]="F",1,0)</f>
        <v>1</v>
      </c>
    </row>
    <row r="1517" spans="1:13" x14ac:dyDescent="0.55000000000000004">
      <c r="A1517">
        <v>48</v>
      </c>
      <c r="B1517" s="1" t="s">
        <v>428</v>
      </c>
      <c r="C1517" s="1" t="s">
        <v>2</v>
      </c>
      <c r="D1517">
        <v>1</v>
      </c>
      <c r="E1517" s="1" t="s">
        <v>78</v>
      </c>
      <c r="F1517">
        <v>7</v>
      </c>
      <c r="G1517" s="1" t="s">
        <v>375</v>
      </c>
      <c r="H1517" s="1" t="s">
        <v>28</v>
      </c>
      <c r="I1517">
        <v>1</v>
      </c>
      <c r="J1517" s="1" t="str">
        <f>+VLOOKUP(bloques1a3[[#This Row],[respuesta]],respuestas.emociones[],2,0)</f>
        <v>asco</v>
      </c>
      <c r="K1517" s="1">
        <f>+VLOOKUP(bloques1a3[[#This Row],[niño]],BD.niños[[Código]:[edad]],5,0)</f>
        <v>6</v>
      </c>
      <c r="L1517" s="1">
        <f>+IF(bloques1a3[[#This Row],[correcta]]=bloques1a3[[#This Row],[respuesta]],1,0)</f>
        <v>0</v>
      </c>
      <c r="M1517" s="1">
        <f>+IF(bloques1a3[[#This Row],[Sexo]]="F",1,0)</f>
        <v>0</v>
      </c>
    </row>
    <row r="1518" spans="1:13" x14ac:dyDescent="0.55000000000000004">
      <c r="A1518">
        <v>48</v>
      </c>
      <c r="B1518" s="1" t="s">
        <v>428</v>
      </c>
      <c r="C1518" s="1" t="s">
        <v>2</v>
      </c>
      <c r="D1518">
        <v>1</v>
      </c>
      <c r="E1518" s="1" t="s">
        <v>82</v>
      </c>
      <c r="F1518">
        <v>4</v>
      </c>
      <c r="G1518" s="1" t="s">
        <v>375</v>
      </c>
      <c r="H1518" s="1" t="s">
        <v>29</v>
      </c>
      <c r="I1518">
        <v>1</v>
      </c>
      <c r="J1518" s="1" t="str">
        <f>+VLOOKUP(bloques1a3[[#This Row],[respuesta]],respuestas.emociones[],2,0)</f>
        <v>enojo</v>
      </c>
      <c r="K1518" s="1">
        <f>+VLOOKUP(bloques1a3[[#This Row],[niño]],BD.niños[[Código]:[edad]],5,0)</f>
        <v>6</v>
      </c>
      <c r="L1518" s="1">
        <f>+IF(bloques1a3[[#This Row],[correcta]]=bloques1a3[[#This Row],[respuesta]],1,0)</f>
        <v>0</v>
      </c>
      <c r="M1518" s="1">
        <f>+IF(bloques1a3[[#This Row],[Sexo]]="F",1,0)</f>
        <v>1</v>
      </c>
    </row>
    <row r="1519" spans="1:13" x14ac:dyDescent="0.55000000000000004">
      <c r="A1519">
        <v>48</v>
      </c>
      <c r="B1519" s="1" t="s">
        <v>428</v>
      </c>
      <c r="C1519" s="1" t="s">
        <v>2</v>
      </c>
      <c r="D1519">
        <v>1</v>
      </c>
      <c r="E1519" s="1" t="s">
        <v>85</v>
      </c>
      <c r="F1519">
        <v>5</v>
      </c>
      <c r="G1519" s="1" t="s">
        <v>375</v>
      </c>
      <c r="H1519" s="1" t="s">
        <v>28</v>
      </c>
      <c r="I1519">
        <v>1</v>
      </c>
      <c r="J1519" s="1" t="str">
        <f>+VLOOKUP(bloques1a3[[#This Row],[respuesta]],respuestas.emociones[],2,0)</f>
        <v>miedo</v>
      </c>
      <c r="K1519" s="1">
        <f>+VLOOKUP(bloques1a3[[#This Row],[niño]],BD.niños[[Código]:[edad]],5,0)</f>
        <v>6</v>
      </c>
      <c r="L1519" s="1">
        <f>+IF(bloques1a3[[#This Row],[correcta]]=bloques1a3[[#This Row],[respuesta]],1,0)</f>
        <v>0</v>
      </c>
      <c r="M1519" s="1">
        <f>+IF(bloques1a3[[#This Row],[Sexo]]="F",1,0)</f>
        <v>0</v>
      </c>
    </row>
    <row r="1520" spans="1:13" x14ac:dyDescent="0.55000000000000004">
      <c r="A1520">
        <v>48</v>
      </c>
      <c r="B1520" s="1" t="s">
        <v>428</v>
      </c>
      <c r="C1520" s="1" t="s">
        <v>2</v>
      </c>
      <c r="D1520">
        <v>1</v>
      </c>
      <c r="E1520" s="1" t="s">
        <v>184</v>
      </c>
      <c r="F1520">
        <v>1</v>
      </c>
      <c r="G1520" s="1" t="s">
        <v>376</v>
      </c>
      <c r="H1520" s="1" t="s">
        <v>28</v>
      </c>
      <c r="I1520">
        <v>1</v>
      </c>
      <c r="J1520" s="1" t="str">
        <f>+VLOOKUP(bloques1a3[[#This Row],[respuesta]],respuestas.emociones[],2,0)</f>
        <v>neutra</v>
      </c>
      <c r="K1520" s="1">
        <f>+VLOOKUP(bloques1a3[[#This Row],[niño]],BD.niños[[Código]:[edad]],5,0)</f>
        <v>7</v>
      </c>
      <c r="L1520" s="1">
        <f>+IF(bloques1a3[[#This Row],[correcta]]=bloques1a3[[#This Row],[respuesta]],1,0)</f>
        <v>1</v>
      </c>
      <c r="M1520" s="1">
        <f>+IF(bloques1a3[[#This Row],[Sexo]]="F",1,0)</f>
        <v>0</v>
      </c>
    </row>
    <row r="1521" spans="1:13" x14ac:dyDescent="0.55000000000000004">
      <c r="A1521">
        <v>48</v>
      </c>
      <c r="B1521" s="1" t="s">
        <v>428</v>
      </c>
      <c r="C1521" s="1" t="s">
        <v>2</v>
      </c>
      <c r="D1521">
        <v>1</v>
      </c>
      <c r="E1521" s="1" t="s">
        <v>187</v>
      </c>
      <c r="F1521">
        <v>6</v>
      </c>
      <c r="G1521" s="1" t="s">
        <v>376</v>
      </c>
      <c r="H1521" s="1" t="s">
        <v>29</v>
      </c>
      <c r="I1521">
        <v>1</v>
      </c>
      <c r="J1521" s="1" t="str">
        <f>+VLOOKUP(bloques1a3[[#This Row],[respuesta]],respuestas.emociones[],2,0)</f>
        <v>sorpresa</v>
      </c>
      <c r="K1521" s="1">
        <f>+VLOOKUP(bloques1a3[[#This Row],[niño]],BD.niños[[Código]:[edad]],5,0)</f>
        <v>8</v>
      </c>
      <c r="L1521" s="1">
        <f>+IF(bloques1a3[[#This Row],[correcta]]=bloques1a3[[#This Row],[respuesta]],1,0)</f>
        <v>0</v>
      </c>
      <c r="M1521" s="1">
        <f>+IF(bloques1a3[[#This Row],[Sexo]]="F",1,0)</f>
        <v>1</v>
      </c>
    </row>
    <row r="1522" spans="1:13" x14ac:dyDescent="0.55000000000000004">
      <c r="A1522">
        <v>48</v>
      </c>
      <c r="B1522" s="1" t="s">
        <v>428</v>
      </c>
      <c r="C1522" s="1" t="s">
        <v>2</v>
      </c>
      <c r="D1522">
        <v>1</v>
      </c>
      <c r="E1522" s="1" t="s">
        <v>192</v>
      </c>
      <c r="F1522">
        <v>1</v>
      </c>
      <c r="G1522" s="1" t="s">
        <v>376</v>
      </c>
      <c r="H1522" s="1" t="s">
        <v>28</v>
      </c>
      <c r="I1522">
        <v>1</v>
      </c>
      <c r="J1522" s="1" t="str">
        <f>+VLOOKUP(bloques1a3[[#This Row],[respuesta]],respuestas.emociones[],2,0)</f>
        <v>neutra</v>
      </c>
      <c r="K1522" s="1">
        <f>+VLOOKUP(bloques1a3[[#This Row],[niño]],BD.niños[[Código]:[edad]],5,0)</f>
        <v>7</v>
      </c>
      <c r="L1522" s="1">
        <f>+IF(bloques1a3[[#This Row],[correcta]]=bloques1a3[[#This Row],[respuesta]],1,0)</f>
        <v>1</v>
      </c>
      <c r="M1522" s="1">
        <f>+IF(bloques1a3[[#This Row],[Sexo]]="F",1,0)</f>
        <v>0</v>
      </c>
    </row>
    <row r="1523" spans="1:13" x14ac:dyDescent="0.55000000000000004">
      <c r="A1523">
        <v>48</v>
      </c>
      <c r="B1523" s="1" t="s">
        <v>428</v>
      </c>
      <c r="C1523" s="1" t="s">
        <v>2</v>
      </c>
      <c r="D1523">
        <v>1</v>
      </c>
      <c r="E1523" s="1" t="s">
        <v>195</v>
      </c>
      <c r="F1523">
        <v>6</v>
      </c>
      <c r="G1523" s="1" t="s">
        <v>377</v>
      </c>
      <c r="H1523" s="1" t="s">
        <v>28</v>
      </c>
      <c r="I1523">
        <v>1</v>
      </c>
      <c r="J1523" s="1" t="str">
        <f>+VLOOKUP(bloques1a3[[#This Row],[respuesta]],respuestas.emociones[],2,0)</f>
        <v>sorpresa</v>
      </c>
      <c r="K1523" s="1">
        <f>+VLOOKUP(bloques1a3[[#This Row],[niño]],BD.niños[[Código]:[edad]],5,0)</f>
        <v>10</v>
      </c>
      <c r="L1523" s="1">
        <f>+IF(bloques1a3[[#This Row],[correcta]]=bloques1a3[[#This Row],[respuesta]],1,0)</f>
        <v>0</v>
      </c>
      <c r="M1523" s="1">
        <f>+IF(bloques1a3[[#This Row],[Sexo]]="F",1,0)</f>
        <v>0</v>
      </c>
    </row>
    <row r="1524" spans="1:13" x14ac:dyDescent="0.55000000000000004">
      <c r="A1524">
        <v>48</v>
      </c>
      <c r="B1524" s="1" t="s">
        <v>428</v>
      </c>
      <c r="C1524" s="1" t="s">
        <v>2</v>
      </c>
      <c r="D1524">
        <v>1</v>
      </c>
      <c r="E1524" s="1" t="s">
        <v>199</v>
      </c>
      <c r="F1524">
        <v>6</v>
      </c>
      <c r="G1524" s="1" t="s">
        <v>377</v>
      </c>
      <c r="H1524" s="1" t="s">
        <v>28</v>
      </c>
      <c r="I1524">
        <v>1</v>
      </c>
      <c r="J1524" s="1" t="str">
        <f>+VLOOKUP(bloques1a3[[#This Row],[respuesta]],respuestas.emociones[],2,0)</f>
        <v>sorpresa</v>
      </c>
      <c r="K1524" s="1">
        <f>+VLOOKUP(bloques1a3[[#This Row],[niño]],BD.niños[[Código]:[edad]],5,0)</f>
        <v>9</v>
      </c>
      <c r="L1524" s="1">
        <f>+IF(bloques1a3[[#This Row],[correcta]]=bloques1a3[[#This Row],[respuesta]],1,0)</f>
        <v>0</v>
      </c>
      <c r="M1524" s="1">
        <f>+IF(bloques1a3[[#This Row],[Sexo]]="F",1,0)</f>
        <v>0</v>
      </c>
    </row>
    <row r="1525" spans="1:13" x14ac:dyDescent="0.55000000000000004">
      <c r="A1525">
        <v>48</v>
      </c>
      <c r="B1525" s="1" t="s">
        <v>428</v>
      </c>
      <c r="C1525" s="1" t="s">
        <v>2</v>
      </c>
      <c r="D1525">
        <v>1</v>
      </c>
      <c r="E1525" s="1" t="s">
        <v>203</v>
      </c>
      <c r="F1525">
        <v>1</v>
      </c>
      <c r="G1525" s="1" t="s">
        <v>377</v>
      </c>
      <c r="H1525" s="1" t="s">
        <v>29</v>
      </c>
      <c r="I1525">
        <v>1</v>
      </c>
      <c r="J1525" s="1" t="str">
        <f>+VLOOKUP(bloques1a3[[#This Row],[respuesta]],respuestas.emociones[],2,0)</f>
        <v>neutra</v>
      </c>
      <c r="K1525" s="1">
        <f>+VLOOKUP(bloques1a3[[#This Row],[niño]],BD.niños[[Código]:[edad]],5,0)</f>
        <v>9</v>
      </c>
      <c r="L1525" s="1">
        <f>+IF(bloques1a3[[#This Row],[correcta]]=bloques1a3[[#This Row],[respuesta]],1,0)</f>
        <v>1</v>
      </c>
      <c r="M1525" s="1">
        <f>+IF(bloques1a3[[#This Row],[Sexo]]="F",1,0)</f>
        <v>1</v>
      </c>
    </row>
    <row r="1526" spans="1:13" x14ac:dyDescent="0.55000000000000004">
      <c r="A1526">
        <v>48</v>
      </c>
      <c r="B1526" s="1" t="s">
        <v>428</v>
      </c>
      <c r="C1526" s="1" t="s">
        <v>2</v>
      </c>
      <c r="D1526">
        <v>1</v>
      </c>
      <c r="E1526" s="1" t="s">
        <v>206</v>
      </c>
      <c r="F1526">
        <v>1</v>
      </c>
      <c r="G1526" s="1" t="s">
        <v>377</v>
      </c>
      <c r="H1526" s="1" t="s">
        <v>29</v>
      </c>
      <c r="I1526">
        <v>1</v>
      </c>
      <c r="J1526" s="1" t="str">
        <f>+VLOOKUP(bloques1a3[[#This Row],[respuesta]],respuestas.emociones[],2,0)</f>
        <v>neutra</v>
      </c>
      <c r="K1526" s="1">
        <f>+VLOOKUP(bloques1a3[[#This Row],[niño]],BD.niños[[Código]:[edad]],5,0)</f>
        <v>10</v>
      </c>
      <c r="L1526" s="1">
        <f>+IF(bloques1a3[[#This Row],[correcta]]=bloques1a3[[#This Row],[respuesta]],1,0)</f>
        <v>1</v>
      </c>
      <c r="M1526" s="1">
        <f>+IF(bloques1a3[[#This Row],[Sexo]]="F",1,0)</f>
        <v>1</v>
      </c>
    </row>
    <row r="1527" spans="1:13" x14ac:dyDescent="0.55000000000000004">
      <c r="A1527">
        <v>48</v>
      </c>
      <c r="B1527" s="1" t="s">
        <v>428</v>
      </c>
      <c r="C1527" s="1" t="s">
        <v>2</v>
      </c>
      <c r="D1527">
        <v>1</v>
      </c>
      <c r="E1527" s="1" t="s">
        <v>210</v>
      </c>
      <c r="F1527">
        <v>5</v>
      </c>
      <c r="G1527" s="1" t="s">
        <v>376</v>
      </c>
      <c r="H1527" s="1" t="s">
        <v>28</v>
      </c>
      <c r="I1527">
        <v>1</v>
      </c>
      <c r="J1527" s="1" t="str">
        <f>+VLOOKUP(bloques1a3[[#This Row],[respuesta]],respuestas.emociones[],2,0)</f>
        <v>miedo</v>
      </c>
      <c r="K1527" s="1">
        <f>+VLOOKUP(bloques1a3[[#This Row],[niño]],BD.niños[[Código]:[edad]],5,0)</f>
        <v>7</v>
      </c>
      <c r="L1527" s="1">
        <f>+IF(bloques1a3[[#This Row],[correcta]]=bloques1a3[[#This Row],[respuesta]],1,0)</f>
        <v>0</v>
      </c>
      <c r="M1527" s="1">
        <f>+IF(bloques1a3[[#This Row],[Sexo]]="F",1,0)</f>
        <v>0</v>
      </c>
    </row>
    <row r="1528" spans="1:13" x14ac:dyDescent="0.55000000000000004">
      <c r="A1528">
        <v>48</v>
      </c>
      <c r="B1528" s="1" t="s">
        <v>428</v>
      </c>
      <c r="C1528" s="1" t="s">
        <v>2</v>
      </c>
      <c r="D1528">
        <v>1</v>
      </c>
      <c r="E1528" s="1" t="s">
        <v>274</v>
      </c>
      <c r="F1528">
        <v>3</v>
      </c>
      <c r="G1528" s="1" t="s">
        <v>375</v>
      </c>
      <c r="H1528" s="1" t="s">
        <v>28</v>
      </c>
      <c r="I1528">
        <v>1</v>
      </c>
      <c r="J1528" s="1" t="str">
        <f>+VLOOKUP(bloques1a3[[#This Row],[respuesta]],respuestas.emociones[],2,0)</f>
        <v>tristeza</v>
      </c>
      <c r="K1528" s="1">
        <f>+VLOOKUP(bloques1a3[[#This Row],[niño]],BD.niños[[Código]:[edad]],5,0)</f>
        <v>6</v>
      </c>
      <c r="L1528" s="1">
        <f>+IF(bloques1a3[[#This Row],[correcta]]=bloques1a3[[#This Row],[respuesta]],1,0)</f>
        <v>0</v>
      </c>
      <c r="M1528" s="1">
        <f>+IF(bloques1a3[[#This Row],[Sexo]]="F",1,0)</f>
        <v>0</v>
      </c>
    </row>
    <row r="1529" spans="1:13" x14ac:dyDescent="0.55000000000000004">
      <c r="A1529">
        <v>48</v>
      </c>
      <c r="B1529" s="1" t="s">
        <v>428</v>
      </c>
      <c r="C1529" s="1" t="s">
        <v>2</v>
      </c>
      <c r="D1529">
        <v>1</v>
      </c>
      <c r="E1529" s="1" t="s">
        <v>276</v>
      </c>
      <c r="F1529">
        <v>1</v>
      </c>
      <c r="G1529" s="1" t="s">
        <v>375</v>
      </c>
      <c r="H1529" s="1" t="s">
        <v>28</v>
      </c>
      <c r="I1529">
        <v>1</v>
      </c>
      <c r="J1529" s="1" t="str">
        <f>+VLOOKUP(bloques1a3[[#This Row],[respuesta]],respuestas.emociones[],2,0)</f>
        <v>neutra</v>
      </c>
      <c r="K1529" s="1">
        <f>+VLOOKUP(bloques1a3[[#This Row],[niño]],BD.niños[[Código]:[edad]],5,0)</f>
        <v>6</v>
      </c>
      <c r="L1529" s="1">
        <f>+IF(bloques1a3[[#This Row],[correcta]]=bloques1a3[[#This Row],[respuesta]],1,0)</f>
        <v>1</v>
      </c>
      <c r="M1529" s="1">
        <f>+IF(bloques1a3[[#This Row],[Sexo]]="F",1,0)</f>
        <v>0</v>
      </c>
    </row>
    <row r="1530" spans="1:13" x14ac:dyDescent="0.55000000000000004">
      <c r="A1530">
        <v>48</v>
      </c>
      <c r="B1530" s="1" t="s">
        <v>428</v>
      </c>
      <c r="C1530" s="1" t="s">
        <v>2</v>
      </c>
      <c r="D1530">
        <v>1</v>
      </c>
      <c r="E1530" s="1" t="s">
        <v>279</v>
      </c>
      <c r="F1530">
        <v>3</v>
      </c>
      <c r="G1530" s="1" t="s">
        <v>376</v>
      </c>
      <c r="H1530" s="1" t="s">
        <v>29</v>
      </c>
      <c r="I1530">
        <v>1</v>
      </c>
      <c r="J1530" s="1" t="str">
        <f>+VLOOKUP(bloques1a3[[#This Row],[respuesta]],respuestas.emociones[],2,0)</f>
        <v>tristeza</v>
      </c>
      <c r="K1530" s="1">
        <f>+VLOOKUP(bloques1a3[[#This Row],[niño]],BD.niños[[Código]:[edad]],5,0)</f>
        <v>7</v>
      </c>
      <c r="L1530" s="1">
        <f>+IF(bloques1a3[[#This Row],[correcta]]=bloques1a3[[#This Row],[respuesta]],1,0)</f>
        <v>0</v>
      </c>
      <c r="M1530" s="1">
        <f>+IF(bloques1a3[[#This Row],[Sexo]]="F",1,0)</f>
        <v>1</v>
      </c>
    </row>
    <row r="1531" spans="1:13" x14ac:dyDescent="0.55000000000000004">
      <c r="A1531">
        <v>48</v>
      </c>
      <c r="B1531" s="1" t="s">
        <v>428</v>
      </c>
      <c r="C1531" s="1" t="s">
        <v>2</v>
      </c>
      <c r="D1531">
        <v>1</v>
      </c>
      <c r="E1531" s="1" t="s">
        <v>282</v>
      </c>
      <c r="F1531">
        <v>7</v>
      </c>
      <c r="G1531" s="1" t="s">
        <v>375</v>
      </c>
      <c r="H1531" s="1" t="s">
        <v>29</v>
      </c>
      <c r="I1531">
        <v>1</v>
      </c>
      <c r="J1531" s="1" t="str">
        <f>+VLOOKUP(bloques1a3[[#This Row],[respuesta]],respuestas.emociones[],2,0)</f>
        <v>asco</v>
      </c>
      <c r="K1531" s="1">
        <f>+VLOOKUP(bloques1a3[[#This Row],[niño]],BD.niños[[Código]:[edad]],5,0)</f>
        <v>5</v>
      </c>
      <c r="L1531" s="1">
        <f>+IF(bloques1a3[[#This Row],[correcta]]=bloques1a3[[#This Row],[respuesta]],1,0)</f>
        <v>0</v>
      </c>
      <c r="M1531" s="1">
        <f>+IF(bloques1a3[[#This Row],[Sexo]]="F",1,0)</f>
        <v>1</v>
      </c>
    </row>
    <row r="1532" spans="1:13" x14ac:dyDescent="0.55000000000000004">
      <c r="A1532">
        <v>48</v>
      </c>
      <c r="B1532" s="1" t="s">
        <v>428</v>
      </c>
      <c r="C1532" s="1" t="s">
        <v>2</v>
      </c>
      <c r="D1532">
        <v>1</v>
      </c>
      <c r="E1532" s="1" t="s">
        <v>352</v>
      </c>
      <c r="F1532">
        <v>6</v>
      </c>
      <c r="G1532" s="1" t="s">
        <v>376</v>
      </c>
      <c r="H1532" s="1" t="s">
        <v>29</v>
      </c>
      <c r="I1532">
        <v>1</v>
      </c>
      <c r="J1532" s="1" t="str">
        <f>+VLOOKUP(bloques1a3[[#This Row],[respuesta]],respuestas.emociones[],2,0)</f>
        <v>sorpresa</v>
      </c>
      <c r="K1532" s="1">
        <f>+VLOOKUP(bloques1a3[[#This Row],[niño]],BD.niños[[Código]:[edad]],5,0)</f>
        <v>8</v>
      </c>
      <c r="L1532" s="1">
        <f>+IF(bloques1a3[[#This Row],[correcta]]=bloques1a3[[#This Row],[respuesta]],1,0)</f>
        <v>0</v>
      </c>
      <c r="M1532" s="1">
        <f>+IF(bloques1a3[[#This Row],[Sexo]]="F",1,0)</f>
        <v>1</v>
      </c>
    </row>
    <row r="1533" spans="1:13" x14ac:dyDescent="0.55000000000000004">
      <c r="A1533">
        <v>48</v>
      </c>
      <c r="B1533" s="1" t="s">
        <v>428</v>
      </c>
      <c r="C1533" s="1" t="s">
        <v>2</v>
      </c>
      <c r="D1533">
        <v>1</v>
      </c>
      <c r="E1533" s="1" t="s">
        <v>357</v>
      </c>
      <c r="F1533">
        <v>5</v>
      </c>
      <c r="G1533" s="1" t="s">
        <v>376</v>
      </c>
      <c r="H1533" s="1" t="s">
        <v>28</v>
      </c>
      <c r="I1533">
        <v>1</v>
      </c>
      <c r="J1533" s="1" t="str">
        <f>+VLOOKUP(bloques1a3[[#This Row],[respuesta]],respuestas.emociones[],2,0)</f>
        <v>miedo</v>
      </c>
      <c r="K1533" s="1">
        <f>+VLOOKUP(bloques1a3[[#This Row],[niño]],BD.niños[[Código]:[edad]],5,0)</f>
        <v>7</v>
      </c>
      <c r="L1533" s="1">
        <f>+IF(bloques1a3[[#This Row],[correcta]]=bloques1a3[[#This Row],[respuesta]],1,0)</f>
        <v>0</v>
      </c>
      <c r="M1533" s="1">
        <f>+IF(bloques1a3[[#This Row],[Sexo]]="F",1,0)</f>
        <v>0</v>
      </c>
    </row>
    <row r="1534" spans="1:13" x14ac:dyDescent="0.55000000000000004">
      <c r="A1534">
        <v>48</v>
      </c>
      <c r="B1534" s="1" t="s">
        <v>428</v>
      </c>
      <c r="C1534" s="1" t="s">
        <v>2</v>
      </c>
      <c r="D1534">
        <v>1</v>
      </c>
      <c r="E1534" s="1" t="s">
        <v>360</v>
      </c>
      <c r="F1534">
        <v>1</v>
      </c>
      <c r="G1534" s="1" t="s">
        <v>377</v>
      </c>
      <c r="H1534" s="1" t="s">
        <v>28</v>
      </c>
      <c r="I1534">
        <v>1</v>
      </c>
      <c r="J1534" s="1" t="str">
        <f>+VLOOKUP(bloques1a3[[#This Row],[respuesta]],respuestas.emociones[],2,0)</f>
        <v>neutra</v>
      </c>
      <c r="K1534" s="1">
        <f>+VLOOKUP(bloques1a3[[#This Row],[niño]],BD.niños[[Código]:[edad]],5,0)</f>
        <v>9</v>
      </c>
      <c r="L1534" s="1">
        <f>+IF(bloques1a3[[#This Row],[correcta]]=bloques1a3[[#This Row],[respuesta]],1,0)</f>
        <v>1</v>
      </c>
      <c r="M1534" s="1">
        <f>+IF(bloques1a3[[#This Row],[Sexo]]="F",1,0)</f>
        <v>0</v>
      </c>
    </row>
    <row r="1535" spans="1:13" x14ac:dyDescent="0.55000000000000004">
      <c r="A1535">
        <v>48</v>
      </c>
      <c r="B1535" s="1" t="s">
        <v>428</v>
      </c>
      <c r="C1535" s="1" t="s">
        <v>2</v>
      </c>
      <c r="D1535">
        <v>1</v>
      </c>
      <c r="E1535" s="1" t="s">
        <v>364</v>
      </c>
      <c r="F1535">
        <v>1</v>
      </c>
      <c r="G1535" s="1" t="s">
        <v>377</v>
      </c>
      <c r="H1535" s="1" t="s">
        <v>28</v>
      </c>
      <c r="I1535">
        <v>1</v>
      </c>
      <c r="J1535" s="1" t="str">
        <f>+VLOOKUP(bloques1a3[[#This Row],[respuesta]],respuestas.emociones[],2,0)</f>
        <v>neutra</v>
      </c>
      <c r="K1535" s="1">
        <f>+VLOOKUP(bloques1a3[[#This Row],[niño]],BD.niños[[Código]:[edad]],5,0)</f>
        <v>10</v>
      </c>
      <c r="L1535" s="1">
        <f>+IF(bloques1a3[[#This Row],[correcta]]=bloques1a3[[#This Row],[respuesta]],1,0)</f>
        <v>1</v>
      </c>
      <c r="M1535" s="1">
        <f>+IF(bloques1a3[[#This Row],[Sexo]]="F",1,0)</f>
        <v>0</v>
      </c>
    </row>
    <row r="1536" spans="1:13" x14ac:dyDescent="0.55000000000000004">
      <c r="A1536">
        <v>48</v>
      </c>
      <c r="B1536" s="1" t="s">
        <v>428</v>
      </c>
      <c r="C1536" s="1" t="s">
        <v>2</v>
      </c>
      <c r="D1536">
        <v>1</v>
      </c>
      <c r="E1536" s="1" t="s">
        <v>368</v>
      </c>
      <c r="F1536">
        <v>1</v>
      </c>
      <c r="G1536" s="1" t="s">
        <v>377</v>
      </c>
      <c r="H1536" s="1" t="s">
        <v>28</v>
      </c>
      <c r="I1536">
        <v>1</v>
      </c>
      <c r="J1536" s="1" t="str">
        <f>+VLOOKUP(bloques1a3[[#This Row],[respuesta]],respuestas.emociones[],2,0)</f>
        <v>neutra</v>
      </c>
      <c r="K1536" s="1">
        <f>+VLOOKUP(bloques1a3[[#This Row],[niño]],BD.niños[[Código]:[edad]],5,0)</f>
        <v>11</v>
      </c>
      <c r="L1536" s="1">
        <f>+IF(bloques1a3[[#This Row],[correcta]]=bloques1a3[[#This Row],[respuesta]],1,0)</f>
        <v>1</v>
      </c>
      <c r="M1536" s="1">
        <f>+IF(bloques1a3[[#This Row],[Sexo]]="F",1,0)</f>
        <v>0</v>
      </c>
    </row>
    <row r="1537" spans="1:13" x14ac:dyDescent="0.55000000000000004">
      <c r="A1537">
        <v>48</v>
      </c>
      <c r="B1537" s="1" t="s">
        <v>428</v>
      </c>
      <c r="C1537" s="1" t="s">
        <v>2</v>
      </c>
      <c r="D1537">
        <v>1</v>
      </c>
      <c r="E1537" s="1" t="s">
        <v>371</v>
      </c>
      <c r="F1537">
        <v>1</v>
      </c>
      <c r="G1537" s="1" t="s">
        <v>377</v>
      </c>
      <c r="H1537" s="1" t="s">
        <v>29</v>
      </c>
      <c r="I1537">
        <v>1</v>
      </c>
      <c r="J1537" s="1" t="str">
        <f>+VLOOKUP(bloques1a3[[#This Row],[respuesta]],respuestas.emociones[],2,0)</f>
        <v>neutra</v>
      </c>
      <c r="K1537" s="1">
        <f>+VLOOKUP(bloques1a3[[#This Row],[niño]],BD.niños[[Código]:[edad]],5,0)</f>
        <v>9</v>
      </c>
      <c r="L1537" s="1">
        <f>+IF(bloques1a3[[#This Row],[correcta]]=bloques1a3[[#This Row],[respuesta]],1,0)</f>
        <v>1</v>
      </c>
      <c r="M1537" s="1">
        <f>+IF(bloques1a3[[#This Row],[Sexo]]="F",1,0)</f>
        <v>1</v>
      </c>
    </row>
    <row r="1538" spans="1:13" x14ac:dyDescent="0.55000000000000004">
      <c r="A1538">
        <v>49</v>
      </c>
      <c r="B1538" s="1" t="s">
        <v>429</v>
      </c>
      <c r="C1538" s="1" t="s">
        <v>4</v>
      </c>
      <c r="D1538">
        <v>5</v>
      </c>
      <c r="E1538" s="1" t="s">
        <v>36</v>
      </c>
      <c r="F1538">
        <v>2</v>
      </c>
      <c r="G1538" s="1" t="s">
        <v>375</v>
      </c>
      <c r="H1538" s="1" t="s">
        <v>28</v>
      </c>
      <c r="I1538">
        <v>1</v>
      </c>
      <c r="J1538" s="1" t="str">
        <f>+VLOOKUP(bloques1a3[[#This Row],[respuesta]],respuestas.emociones[],2,0)</f>
        <v>alegria</v>
      </c>
      <c r="K1538" s="1">
        <f>+VLOOKUP(bloques1a3[[#This Row],[niño]],BD.niños[[Código]:[edad]],5,0)</f>
        <v>5</v>
      </c>
      <c r="L1538" s="1">
        <f>+IF(bloques1a3[[#This Row],[correcta]]=bloques1a3[[#This Row],[respuesta]],1,0)</f>
        <v>0</v>
      </c>
      <c r="M1538" s="1">
        <f>+IF(bloques1a3[[#This Row],[Sexo]]="F",1,0)</f>
        <v>0</v>
      </c>
    </row>
    <row r="1539" spans="1:13" x14ac:dyDescent="0.55000000000000004">
      <c r="A1539">
        <v>49</v>
      </c>
      <c r="B1539" s="1" t="s">
        <v>429</v>
      </c>
      <c r="C1539" s="1" t="s">
        <v>4</v>
      </c>
      <c r="D1539">
        <v>5</v>
      </c>
      <c r="E1539" s="1" t="s">
        <v>40</v>
      </c>
      <c r="F1539">
        <v>5</v>
      </c>
      <c r="G1539" s="1" t="s">
        <v>376</v>
      </c>
      <c r="H1539" s="1" t="s">
        <v>28</v>
      </c>
      <c r="I1539">
        <v>1</v>
      </c>
      <c r="J1539" s="1" t="str">
        <f>+VLOOKUP(bloques1a3[[#This Row],[respuesta]],respuestas.emociones[],2,0)</f>
        <v>miedo</v>
      </c>
      <c r="K1539" s="1">
        <f>+VLOOKUP(bloques1a3[[#This Row],[niño]],BD.niños[[Código]:[edad]],5,0)</f>
        <v>7</v>
      </c>
      <c r="L1539" s="1">
        <f>+IF(bloques1a3[[#This Row],[correcta]]=bloques1a3[[#This Row],[respuesta]],1,0)</f>
        <v>1</v>
      </c>
      <c r="M1539" s="1">
        <f>+IF(bloques1a3[[#This Row],[Sexo]]="F",1,0)</f>
        <v>0</v>
      </c>
    </row>
    <row r="1540" spans="1:13" x14ac:dyDescent="0.55000000000000004">
      <c r="A1540">
        <v>49</v>
      </c>
      <c r="B1540" s="1" t="s">
        <v>429</v>
      </c>
      <c r="C1540" s="1" t="s">
        <v>4</v>
      </c>
      <c r="D1540">
        <v>5</v>
      </c>
      <c r="E1540" s="1" t="s">
        <v>44</v>
      </c>
      <c r="F1540">
        <v>7</v>
      </c>
      <c r="G1540" s="1" t="s">
        <v>376</v>
      </c>
      <c r="H1540" s="1" t="s">
        <v>29</v>
      </c>
      <c r="I1540">
        <v>1</v>
      </c>
      <c r="J1540" s="1" t="str">
        <f>+VLOOKUP(bloques1a3[[#This Row],[respuesta]],respuestas.emociones[],2,0)</f>
        <v>asco</v>
      </c>
      <c r="K1540" s="1">
        <f>+VLOOKUP(bloques1a3[[#This Row],[niño]],BD.niños[[Código]:[edad]],5,0)</f>
        <v>7</v>
      </c>
      <c r="L1540" s="1">
        <f>+IF(bloques1a3[[#This Row],[correcta]]=bloques1a3[[#This Row],[respuesta]],1,0)</f>
        <v>0</v>
      </c>
      <c r="M1540" s="1">
        <f>+IF(bloques1a3[[#This Row],[Sexo]]="F",1,0)</f>
        <v>1</v>
      </c>
    </row>
    <row r="1541" spans="1:13" x14ac:dyDescent="0.55000000000000004">
      <c r="A1541">
        <v>49</v>
      </c>
      <c r="B1541" s="1" t="s">
        <v>429</v>
      </c>
      <c r="C1541" s="1" t="s">
        <v>4</v>
      </c>
      <c r="D1541">
        <v>5</v>
      </c>
      <c r="E1541" s="1" t="s">
        <v>48</v>
      </c>
      <c r="F1541">
        <v>2</v>
      </c>
      <c r="G1541" s="1" t="s">
        <v>376</v>
      </c>
      <c r="H1541" s="1" t="s">
        <v>29</v>
      </c>
      <c r="I1541">
        <v>1</v>
      </c>
      <c r="J1541" s="1" t="str">
        <f>+VLOOKUP(bloques1a3[[#This Row],[respuesta]],respuestas.emociones[],2,0)</f>
        <v>alegria</v>
      </c>
      <c r="K1541" s="1">
        <f>+VLOOKUP(bloques1a3[[#This Row],[niño]],BD.niños[[Código]:[edad]],5,0)</f>
        <v>7</v>
      </c>
      <c r="L1541" s="1">
        <f>+IF(bloques1a3[[#This Row],[correcta]]=bloques1a3[[#This Row],[respuesta]],1,0)</f>
        <v>0</v>
      </c>
      <c r="M1541" s="1">
        <f>+IF(bloques1a3[[#This Row],[Sexo]]="F",1,0)</f>
        <v>1</v>
      </c>
    </row>
    <row r="1542" spans="1:13" x14ac:dyDescent="0.55000000000000004">
      <c r="A1542">
        <v>49</v>
      </c>
      <c r="B1542" s="1" t="s">
        <v>429</v>
      </c>
      <c r="C1542" s="1" t="s">
        <v>4</v>
      </c>
      <c r="D1542">
        <v>5</v>
      </c>
      <c r="E1542" s="1" t="s">
        <v>52</v>
      </c>
      <c r="F1542">
        <v>0</v>
      </c>
      <c r="G1542" s="1" t="s">
        <v>376</v>
      </c>
      <c r="H1542" s="1" t="s">
        <v>29</v>
      </c>
      <c r="I1542">
        <v>1</v>
      </c>
      <c r="J1542" s="1" t="str">
        <f>+VLOOKUP(bloques1a3[[#This Row],[respuesta]],respuestas.emociones[],2,0)</f>
        <v>no respondió</v>
      </c>
      <c r="K1542" s="1">
        <f>+VLOOKUP(bloques1a3[[#This Row],[niño]],BD.niños[[Código]:[edad]],5,0)</f>
        <v>7</v>
      </c>
      <c r="L1542" s="1">
        <f>+IF(bloques1a3[[#This Row],[correcta]]=bloques1a3[[#This Row],[respuesta]],1,0)</f>
        <v>0</v>
      </c>
      <c r="M1542" s="1">
        <f>+IF(bloques1a3[[#This Row],[Sexo]]="F",1,0)</f>
        <v>1</v>
      </c>
    </row>
    <row r="1543" spans="1:13" x14ac:dyDescent="0.55000000000000004">
      <c r="A1543">
        <v>49</v>
      </c>
      <c r="B1543" s="1" t="s">
        <v>429</v>
      </c>
      <c r="C1543" s="1" t="s">
        <v>4</v>
      </c>
      <c r="D1543">
        <v>5</v>
      </c>
      <c r="E1543" s="1" t="s">
        <v>56</v>
      </c>
      <c r="F1543">
        <v>3</v>
      </c>
      <c r="G1543" s="1" t="s">
        <v>376</v>
      </c>
      <c r="H1543" s="1" t="s">
        <v>29</v>
      </c>
      <c r="I1543">
        <v>1</v>
      </c>
      <c r="J1543" s="1" t="str">
        <f>+VLOOKUP(bloques1a3[[#This Row],[respuesta]],respuestas.emociones[],2,0)</f>
        <v>tristeza</v>
      </c>
      <c r="K1543" s="1">
        <f>+VLOOKUP(bloques1a3[[#This Row],[niño]],BD.niños[[Código]:[edad]],5,0)</f>
        <v>8</v>
      </c>
      <c r="L1543" s="1">
        <f>+IF(bloques1a3[[#This Row],[correcta]]=bloques1a3[[#This Row],[respuesta]],1,0)</f>
        <v>0</v>
      </c>
      <c r="M1543" s="1">
        <f>+IF(bloques1a3[[#This Row],[Sexo]]="F",1,0)</f>
        <v>1</v>
      </c>
    </row>
    <row r="1544" spans="1:13" x14ac:dyDescent="0.55000000000000004">
      <c r="A1544">
        <v>49</v>
      </c>
      <c r="B1544" s="1" t="s">
        <v>429</v>
      </c>
      <c r="C1544" s="1" t="s">
        <v>4</v>
      </c>
      <c r="D1544">
        <v>5</v>
      </c>
      <c r="E1544" s="1" t="s">
        <v>60</v>
      </c>
      <c r="F1544">
        <v>6</v>
      </c>
      <c r="G1544" s="1" t="s">
        <v>377</v>
      </c>
      <c r="H1544" s="1" t="s">
        <v>28</v>
      </c>
      <c r="I1544">
        <v>1</v>
      </c>
      <c r="J1544" s="1" t="str">
        <f>+VLOOKUP(bloques1a3[[#This Row],[respuesta]],respuestas.emociones[],2,0)</f>
        <v>sorpresa</v>
      </c>
      <c r="K1544" s="1">
        <f>+VLOOKUP(bloques1a3[[#This Row],[niño]],BD.niños[[Código]:[edad]],5,0)</f>
        <v>10</v>
      </c>
      <c r="L1544" s="1">
        <f>+IF(bloques1a3[[#This Row],[correcta]]=bloques1a3[[#This Row],[respuesta]],1,0)</f>
        <v>0</v>
      </c>
      <c r="M1544" s="1">
        <f>+IF(bloques1a3[[#This Row],[Sexo]]="F",1,0)</f>
        <v>0</v>
      </c>
    </row>
    <row r="1545" spans="1:13" x14ac:dyDescent="0.55000000000000004">
      <c r="A1545">
        <v>49</v>
      </c>
      <c r="B1545" s="1" t="s">
        <v>429</v>
      </c>
      <c r="C1545" s="1" t="s">
        <v>4</v>
      </c>
      <c r="D1545">
        <v>5</v>
      </c>
      <c r="E1545" s="1" t="s">
        <v>64</v>
      </c>
      <c r="F1545">
        <v>5</v>
      </c>
      <c r="G1545" s="1" t="s">
        <v>377</v>
      </c>
      <c r="H1545" s="1" t="s">
        <v>29</v>
      </c>
      <c r="I1545">
        <v>1</v>
      </c>
      <c r="J1545" s="1" t="str">
        <f>+VLOOKUP(bloques1a3[[#This Row],[respuesta]],respuestas.emociones[],2,0)</f>
        <v>miedo</v>
      </c>
      <c r="K1545" s="1">
        <f>+VLOOKUP(bloques1a3[[#This Row],[niño]],BD.niños[[Código]:[edad]],5,0)</f>
        <v>9</v>
      </c>
      <c r="L1545" s="1">
        <f>+IF(bloques1a3[[#This Row],[correcta]]=bloques1a3[[#This Row],[respuesta]],1,0)</f>
        <v>1</v>
      </c>
      <c r="M1545" s="1">
        <f>+IF(bloques1a3[[#This Row],[Sexo]]="F",1,0)</f>
        <v>1</v>
      </c>
    </row>
    <row r="1546" spans="1:13" x14ac:dyDescent="0.55000000000000004">
      <c r="A1546">
        <v>49</v>
      </c>
      <c r="B1546" s="1" t="s">
        <v>429</v>
      </c>
      <c r="C1546" s="1" t="s">
        <v>4</v>
      </c>
      <c r="D1546">
        <v>5</v>
      </c>
      <c r="E1546" s="1" t="s">
        <v>68</v>
      </c>
      <c r="F1546">
        <v>5</v>
      </c>
      <c r="G1546" s="1" t="s">
        <v>377</v>
      </c>
      <c r="H1546" s="1" t="s">
        <v>28</v>
      </c>
      <c r="I1546">
        <v>1</v>
      </c>
      <c r="J1546" s="1" t="str">
        <f>+VLOOKUP(bloques1a3[[#This Row],[respuesta]],respuestas.emociones[],2,0)</f>
        <v>miedo</v>
      </c>
      <c r="K1546" s="1">
        <f>+VLOOKUP(bloques1a3[[#This Row],[niño]],BD.niños[[Código]:[edad]],5,0)</f>
        <v>10</v>
      </c>
      <c r="L1546" s="1">
        <f>+IF(bloques1a3[[#This Row],[correcta]]=bloques1a3[[#This Row],[respuesta]],1,0)</f>
        <v>1</v>
      </c>
      <c r="M1546" s="1">
        <f>+IF(bloques1a3[[#This Row],[Sexo]]="F",1,0)</f>
        <v>0</v>
      </c>
    </row>
    <row r="1547" spans="1:13" x14ac:dyDescent="0.55000000000000004">
      <c r="A1547">
        <v>49</v>
      </c>
      <c r="B1547" s="1" t="s">
        <v>429</v>
      </c>
      <c r="C1547" s="1" t="s">
        <v>4</v>
      </c>
      <c r="D1547">
        <v>5</v>
      </c>
      <c r="E1547" s="1" t="s">
        <v>72</v>
      </c>
      <c r="F1547">
        <v>7</v>
      </c>
      <c r="G1547" s="1" t="s">
        <v>377</v>
      </c>
      <c r="H1547" s="1" t="s">
        <v>29</v>
      </c>
      <c r="I1547">
        <v>1</v>
      </c>
      <c r="J1547" s="1" t="str">
        <f>+VLOOKUP(bloques1a3[[#This Row],[respuesta]],respuestas.emociones[],2,0)</f>
        <v>asco</v>
      </c>
      <c r="K1547" s="1">
        <f>+VLOOKUP(bloques1a3[[#This Row],[niño]],BD.niños[[Código]:[edad]],5,0)</f>
        <v>9</v>
      </c>
      <c r="L1547" s="1">
        <f>+IF(bloques1a3[[#This Row],[correcta]]=bloques1a3[[#This Row],[respuesta]],1,0)</f>
        <v>0</v>
      </c>
      <c r="M1547" s="1">
        <f>+IF(bloques1a3[[#This Row],[Sexo]]="F",1,0)</f>
        <v>1</v>
      </c>
    </row>
    <row r="1548" spans="1:13" x14ac:dyDescent="0.55000000000000004">
      <c r="A1548">
        <v>49</v>
      </c>
      <c r="B1548" s="1" t="s">
        <v>429</v>
      </c>
      <c r="C1548" s="1" t="s">
        <v>4</v>
      </c>
      <c r="D1548">
        <v>5</v>
      </c>
      <c r="E1548" s="1" t="s">
        <v>75</v>
      </c>
      <c r="F1548">
        <v>5</v>
      </c>
      <c r="G1548" s="1" t="s">
        <v>377</v>
      </c>
      <c r="H1548" s="1" t="s">
        <v>29</v>
      </c>
      <c r="I1548">
        <v>1</v>
      </c>
      <c r="J1548" s="1" t="str">
        <f>+VLOOKUP(bloques1a3[[#This Row],[respuesta]],respuestas.emociones[],2,0)</f>
        <v>miedo</v>
      </c>
      <c r="K1548" s="1">
        <f>+VLOOKUP(bloques1a3[[#This Row],[niño]],BD.niños[[Código]:[edad]],5,0)</f>
        <v>10</v>
      </c>
      <c r="L1548" s="1">
        <f>+IF(bloques1a3[[#This Row],[correcta]]=bloques1a3[[#This Row],[respuesta]],1,0)</f>
        <v>1</v>
      </c>
      <c r="M1548" s="1">
        <f>+IF(bloques1a3[[#This Row],[Sexo]]="F",1,0)</f>
        <v>1</v>
      </c>
    </row>
    <row r="1549" spans="1:13" x14ac:dyDescent="0.55000000000000004">
      <c r="A1549">
        <v>49</v>
      </c>
      <c r="B1549" s="1" t="s">
        <v>429</v>
      </c>
      <c r="C1549" s="1" t="s">
        <v>4</v>
      </c>
      <c r="D1549">
        <v>5</v>
      </c>
      <c r="E1549" s="1" t="s">
        <v>78</v>
      </c>
      <c r="F1549">
        <v>5</v>
      </c>
      <c r="G1549" s="1" t="s">
        <v>375</v>
      </c>
      <c r="H1549" s="1" t="s">
        <v>28</v>
      </c>
      <c r="I1549">
        <v>1</v>
      </c>
      <c r="J1549" s="1" t="str">
        <f>+VLOOKUP(bloques1a3[[#This Row],[respuesta]],respuestas.emociones[],2,0)</f>
        <v>miedo</v>
      </c>
      <c r="K1549" s="1">
        <f>+VLOOKUP(bloques1a3[[#This Row],[niño]],BD.niños[[Código]:[edad]],5,0)</f>
        <v>6</v>
      </c>
      <c r="L1549" s="1">
        <f>+IF(bloques1a3[[#This Row],[correcta]]=bloques1a3[[#This Row],[respuesta]],1,0)</f>
        <v>1</v>
      </c>
      <c r="M1549" s="1">
        <f>+IF(bloques1a3[[#This Row],[Sexo]]="F",1,0)</f>
        <v>0</v>
      </c>
    </row>
    <row r="1550" spans="1:13" x14ac:dyDescent="0.55000000000000004">
      <c r="A1550">
        <v>49</v>
      </c>
      <c r="B1550" s="1" t="s">
        <v>429</v>
      </c>
      <c r="C1550" s="1" t="s">
        <v>4</v>
      </c>
      <c r="D1550">
        <v>5</v>
      </c>
      <c r="E1550" s="1" t="s">
        <v>82</v>
      </c>
      <c r="F1550">
        <v>3</v>
      </c>
      <c r="G1550" s="1" t="s">
        <v>375</v>
      </c>
      <c r="H1550" s="1" t="s">
        <v>29</v>
      </c>
      <c r="I1550">
        <v>1</v>
      </c>
      <c r="J1550" s="1" t="str">
        <f>+VLOOKUP(bloques1a3[[#This Row],[respuesta]],respuestas.emociones[],2,0)</f>
        <v>tristeza</v>
      </c>
      <c r="K1550" s="1">
        <f>+VLOOKUP(bloques1a3[[#This Row],[niño]],BD.niños[[Código]:[edad]],5,0)</f>
        <v>6</v>
      </c>
      <c r="L1550" s="1">
        <f>+IF(bloques1a3[[#This Row],[correcta]]=bloques1a3[[#This Row],[respuesta]],1,0)</f>
        <v>0</v>
      </c>
      <c r="M1550" s="1">
        <f>+IF(bloques1a3[[#This Row],[Sexo]]="F",1,0)</f>
        <v>1</v>
      </c>
    </row>
    <row r="1551" spans="1:13" x14ac:dyDescent="0.55000000000000004">
      <c r="A1551">
        <v>49</v>
      </c>
      <c r="B1551" s="1" t="s">
        <v>429</v>
      </c>
      <c r="C1551" s="1" t="s">
        <v>4</v>
      </c>
      <c r="D1551">
        <v>5</v>
      </c>
      <c r="E1551" s="1" t="s">
        <v>85</v>
      </c>
      <c r="F1551">
        <v>3</v>
      </c>
      <c r="G1551" s="1" t="s">
        <v>375</v>
      </c>
      <c r="H1551" s="1" t="s">
        <v>28</v>
      </c>
      <c r="I1551">
        <v>1</v>
      </c>
      <c r="J1551" s="1" t="str">
        <f>+VLOOKUP(bloques1a3[[#This Row],[respuesta]],respuestas.emociones[],2,0)</f>
        <v>tristeza</v>
      </c>
      <c r="K1551" s="1">
        <f>+VLOOKUP(bloques1a3[[#This Row],[niño]],BD.niños[[Código]:[edad]],5,0)</f>
        <v>6</v>
      </c>
      <c r="L1551" s="1">
        <f>+IF(bloques1a3[[#This Row],[correcta]]=bloques1a3[[#This Row],[respuesta]],1,0)</f>
        <v>0</v>
      </c>
      <c r="M1551" s="1">
        <f>+IF(bloques1a3[[#This Row],[Sexo]]="F",1,0)</f>
        <v>0</v>
      </c>
    </row>
    <row r="1552" spans="1:13" x14ac:dyDescent="0.55000000000000004">
      <c r="A1552">
        <v>49</v>
      </c>
      <c r="B1552" s="1" t="s">
        <v>429</v>
      </c>
      <c r="C1552" s="1" t="s">
        <v>4</v>
      </c>
      <c r="D1552">
        <v>5</v>
      </c>
      <c r="E1552" s="1" t="s">
        <v>184</v>
      </c>
      <c r="F1552">
        <v>5</v>
      </c>
      <c r="G1552" s="1" t="s">
        <v>376</v>
      </c>
      <c r="H1552" s="1" t="s">
        <v>28</v>
      </c>
      <c r="I1552">
        <v>1</v>
      </c>
      <c r="J1552" s="1" t="str">
        <f>+VLOOKUP(bloques1a3[[#This Row],[respuesta]],respuestas.emociones[],2,0)</f>
        <v>miedo</v>
      </c>
      <c r="K1552" s="1">
        <f>+VLOOKUP(bloques1a3[[#This Row],[niño]],BD.niños[[Código]:[edad]],5,0)</f>
        <v>7</v>
      </c>
      <c r="L1552" s="1">
        <f>+IF(bloques1a3[[#This Row],[correcta]]=bloques1a3[[#This Row],[respuesta]],1,0)</f>
        <v>1</v>
      </c>
      <c r="M1552" s="1">
        <f>+IF(bloques1a3[[#This Row],[Sexo]]="F",1,0)</f>
        <v>0</v>
      </c>
    </row>
    <row r="1553" spans="1:13" x14ac:dyDescent="0.55000000000000004">
      <c r="A1553">
        <v>49</v>
      </c>
      <c r="B1553" s="1" t="s">
        <v>429</v>
      </c>
      <c r="C1553" s="1" t="s">
        <v>4</v>
      </c>
      <c r="D1553">
        <v>5</v>
      </c>
      <c r="E1553" s="1" t="s">
        <v>187</v>
      </c>
      <c r="F1553">
        <v>5</v>
      </c>
      <c r="G1553" s="1" t="s">
        <v>376</v>
      </c>
      <c r="H1553" s="1" t="s">
        <v>29</v>
      </c>
      <c r="I1553">
        <v>1</v>
      </c>
      <c r="J1553" s="1" t="str">
        <f>+VLOOKUP(bloques1a3[[#This Row],[respuesta]],respuestas.emociones[],2,0)</f>
        <v>miedo</v>
      </c>
      <c r="K1553" s="1">
        <f>+VLOOKUP(bloques1a3[[#This Row],[niño]],BD.niños[[Código]:[edad]],5,0)</f>
        <v>8</v>
      </c>
      <c r="L1553" s="1">
        <f>+IF(bloques1a3[[#This Row],[correcta]]=bloques1a3[[#This Row],[respuesta]],1,0)</f>
        <v>1</v>
      </c>
      <c r="M1553" s="1">
        <f>+IF(bloques1a3[[#This Row],[Sexo]]="F",1,0)</f>
        <v>1</v>
      </c>
    </row>
    <row r="1554" spans="1:13" x14ac:dyDescent="0.55000000000000004">
      <c r="A1554">
        <v>49</v>
      </c>
      <c r="B1554" s="1" t="s">
        <v>429</v>
      </c>
      <c r="C1554" s="1" t="s">
        <v>4</v>
      </c>
      <c r="D1554">
        <v>5</v>
      </c>
      <c r="E1554" s="1" t="s">
        <v>192</v>
      </c>
      <c r="F1554">
        <v>6</v>
      </c>
      <c r="G1554" s="1" t="s">
        <v>376</v>
      </c>
      <c r="H1554" s="1" t="s">
        <v>28</v>
      </c>
      <c r="I1554">
        <v>1</v>
      </c>
      <c r="J1554" s="1" t="str">
        <f>+VLOOKUP(bloques1a3[[#This Row],[respuesta]],respuestas.emociones[],2,0)</f>
        <v>sorpresa</v>
      </c>
      <c r="K1554" s="1">
        <f>+VLOOKUP(bloques1a3[[#This Row],[niño]],BD.niños[[Código]:[edad]],5,0)</f>
        <v>7</v>
      </c>
      <c r="L1554" s="1">
        <f>+IF(bloques1a3[[#This Row],[correcta]]=bloques1a3[[#This Row],[respuesta]],1,0)</f>
        <v>0</v>
      </c>
      <c r="M1554" s="1">
        <f>+IF(bloques1a3[[#This Row],[Sexo]]="F",1,0)</f>
        <v>0</v>
      </c>
    </row>
    <row r="1555" spans="1:13" x14ac:dyDescent="0.55000000000000004">
      <c r="A1555">
        <v>49</v>
      </c>
      <c r="B1555" s="1" t="s">
        <v>429</v>
      </c>
      <c r="C1555" s="1" t="s">
        <v>4</v>
      </c>
      <c r="D1555">
        <v>5</v>
      </c>
      <c r="E1555" s="1" t="s">
        <v>195</v>
      </c>
      <c r="F1555">
        <v>5</v>
      </c>
      <c r="G1555" s="1" t="s">
        <v>377</v>
      </c>
      <c r="H1555" s="1" t="s">
        <v>28</v>
      </c>
      <c r="I1555">
        <v>1</v>
      </c>
      <c r="J1555" s="1" t="str">
        <f>+VLOOKUP(bloques1a3[[#This Row],[respuesta]],respuestas.emociones[],2,0)</f>
        <v>miedo</v>
      </c>
      <c r="K1555" s="1">
        <f>+VLOOKUP(bloques1a3[[#This Row],[niño]],BD.niños[[Código]:[edad]],5,0)</f>
        <v>10</v>
      </c>
      <c r="L1555" s="1">
        <f>+IF(bloques1a3[[#This Row],[correcta]]=bloques1a3[[#This Row],[respuesta]],1,0)</f>
        <v>1</v>
      </c>
      <c r="M1555" s="1">
        <f>+IF(bloques1a3[[#This Row],[Sexo]]="F",1,0)</f>
        <v>0</v>
      </c>
    </row>
    <row r="1556" spans="1:13" x14ac:dyDescent="0.55000000000000004">
      <c r="A1556">
        <v>49</v>
      </c>
      <c r="B1556" s="1" t="s">
        <v>429</v>
      </c>
      <c r="C1556" s="1" t="s">
        <v>4</v>
      </c>
      <c r="D1556">
        <v>5</v>
      </c>
      <c r="E1556" s="1" t="s">
        <v>199</v>
      </c>
      <c r="F1556">
        <v>5</v>
      </c>
      <c r="G1556" s="1" t="s">
        <v>377</v>
      </c>
      <c r="H1556" s="1" t="s">
        <v>28</v>
      </c>
      <c r="I1556">
        <v>1</v>
      </c>
      <c r="J1556" s="1" t="str">
        <f>+VLOOKUP(bloques1a3[[#This Row],[respuesta]],respuestas.emociones[],2,0)</f>
        <v>miedo</v>
      </c>
      <c r="K1556" s="1">
        <f>+VLOOKUP(bloques1a3[[#This Row],[niño]],BD.niños[[Código]:[edad]],5,0)</f>
        <v>9</v>
      </c>
      <c r="L1556" s="1">
        <f>+IF(bloques1a3[[#This Row],[correcta]]=bloques1a3[[#This Row],[respuesta]],1,0)</f>
        <v>1</v>
      </c>
      <c r="M1556" s="1">
        <f>+IF(bloques1a3[[#This Row],[Sexo]]="F",1,0)</f>
        <v>0</v>
      </c>
    </row>
    <row r="1557" spans="1:13" x14ac:dyDescent="0.55000000000000004">
      <c r="A1557">
        <v>49</v>
      </c>
      <c r="B1557" s="1" t="s">
        <v>429</v>
      </c>
      <c r="C1557" s="1" t="s">
        <v>4</v>
      </c>
      <c r="D1557">
        <v>5</v>
      </c>
      <c r="E1557" s="1" t="s">
        <v>203</v>
      </c>
      <c r="F1557">
        <v>5</v>
      </c>
      <c r="G1557" s="1" t="s">
        <v>377</v>
      </c>
      <c r="H1557" s="1" t="s">
        <v>29</v>
      </c>
      <c r="I1557">
        <v>1</v>
      </c>
      <c r="J1557" s="1" t="str">
        <f>+VLOOKUP(bloques1a3[[#This Row],[respuesta]],respuestas.emociones[],2,0)</f>
        <v>miedo</v>
      </c>
      <c r="K1557" s="1">
        <f>+VLOOKUP(bloques1a3[[#This Row],[niño]],BD.niños[[Código]:[edad]],5,0)</f>
        <v>9</v>
      </c>
      <c r="L1557" s="1">
        <f>+IF(bloques1a3[[#This Row],[correcta]]=bloques1a3[[#This Row],[respuesta]],1,0)</f>
        <v>1</v>
      </c>
      <c r="M1557" s="1">
        <f>+IF(bloques1a3[[#This Row],[Sexo]]="F",1,0)</f>
        <v>1</v>
      </c>
    </row>
    <row r="1558" spans="1:13" x14ac:dyDescent="0.55000000000000004">
      <c r="A1558">
        <v>49</v>
      </c>
      <c r="B1558" s="1" t="s">
        <v>429</v>
      </c>
      <c r="C1558" s="1" t="s">
        <v>4</v>
      </c>
      <c r="D1558">
        <v>5</v>
      </c>
      <c r="E1558" s="1" t="s">
        <v>206</v>
      </c>
      <c r="F1558">
        <v>5</v>
      </c>
      <c r="G1558" s="1" t="s">
        <v>377</v>
      </c>
      <c r="H1558" s="1" t="s">
        <v>29</v>
      </c>
      <c r="I1558">
        <v>1</v>
      </c>
      <c r="J1558" s="1" t="str">
        <f>+VLOOKUP(bloques1a3[[#This Row],[respuesta]],respuestas.emociones[],2,0)</f>
        <v>miedo</v>
      </c>
      <c r="K1558" s="1">
        <f>+VLOOKUP(bloques1a3[[#This Row],[niño]],BD.niños[[Código]:[edad]],5,0)</f>
        <v>10</v>
      </c>
      <c r="L1558" s="1">
        <f>+IF(bloques1a3[[#This Row],[correcta]]=bloques1a3[[#This Row],[respuesta]],1,0)</f>
        <v>1</v>
      </c>
      <c r="M1558" s="1">
        <f>+IF(bloques1a3[[#This Row],[Sexo]]="F",1,0)</f>
        <v>1</v>
      </c>
    </row>
    <row r="1559" spans="1:13" x14ac:dyDescent="0.55000000000000004">
      <c r="A1559">
        <v>49</v>
      </c>
      <c r="B1559" s="1" t="s">
        <v>429</v>
      </c>
      <c r="C1559" s="1" t="s">
        <v>4</v>
      </c>
      <c r="D1559">
        <v>5</v>
      </c>
      <c r="E1559" s="1" t="s">
        <v>210</v>
      </c>
      <c r="F1559">
        <v>5</v>
      </c>
      <c r="G1559" s="1" t="s">
        <v>376</v>
      </c>
      <c r="H1559" s="1" t="s">
        <v>28</v>
      </c>
      <c r="I1559">
        <v>1</v>
      </c>
      <c r="J1559" s="1" t="str">
        <f>+VLOOKUP(bloques1a3[[#This Row],[respuesta]],respuestas.emociones[],2,0)</f>
        <v>miedo</v>
      </c>
      <c r="K1559" s="1">
        <f>+VLOOKUP(bloques1a3[[#This Row],[niño]],BD.niños[[Código]:[edad]],5,0)</f>
        <v>7</v>
      </c>
      <c r="L1559" s="1">
        <f>+IF(bloques1a3[[#This Row],[correcta]]=bloques1a3[[#This Row],[respuesta]],1,0)</f>
        <v>1</v>
      </c>
      <c r="M1559" s="1">
        <f>+IF(bloques1a3[[#This Row],[Sexo]]="F",1,0)</f>
        <v>0</v>
      </c>
    </row>
    <row r="1560" spans="1:13" x14ac:dyDescent="0.55000000000000004">
      <c r="A1560">
        <v>49</v>
      </c>
      <c r="B1560" s="1" t="s">
        <v>429</v>
      </c>
      <c r="C1560" s="1" t="s">
        <v>4</v>
      </c>
      <c r="D1560">
        <v>5</v>
      </c>
      <c r="E1560" s="1" t="s">
        <v>274</v>
      </c>
      <c r="F1560">
        <v>5</v>
      </c>
      <c r="G1560" s="1" t="s">
        <v>375</v>
      </c>
      <c r="H1560" s="1" t="s">
        <v>28</v>
      </c>
      <c r="I1560">
        <v>1</v>
      </c>
      <c r="J1560" s="1" t="str">
        <f>+VLOOKUP(bloques1a3[[#This Row],[respuesta]],respuestas.emociones[],2,0)</f>
        <v>miedo</v>
      </c>
      <c r="K1560" s="1">
        <f>+VLOOKUP(bloques1a3[[#This Row],[niño]],BD.niños[[Código]:[edad]],5,0)</f>
        <v>6</v>
      </c>
      <c r="L1560" s="1">
        <f>+IF(bloques1a3[[#This Row],[correcta]]=bloques1a3[[#This Row],[respuesta]],1,0)</f>
        <v>1</v>
      </c>
      <c r="M1560" s="1">
        <f>+IF(bloques1a3[[#This Row],[Sexo]]="F",1,0)</f>
        <v>0</v>
      </c>
    </row>
    <row r="1561" spans="1:13" x14ac:dyDescent="0.55000000000000004">
      <c r="A1561">
        <v>49</v>
      </c>
      <c r="B1561" s="1" t="s">
        <v>429</v>
      </c>
      <c r="C1561" s="1" t="s">
        <v>4</v>
      </c>
      <c r="D1561">
        <v>5</v>
      </c>
      <c r="E1561" s="1" t="s">
        <v>276</v>
      </c>
      <c r="F1561">
        <v>5</v>
      </c>
      <c r="G1561" s="1" t="s">
        <v>375</v>
      </c>
      <c r="H1561" s="1" t="s">
        <v>28</v>
      </c>
      <c r="I1561">
        <v>1</v>
      </c>
      <c r="J1561" s="1" t="str">
        <f>+VLOOKUP(bloques1a3[[#This Row],[respuesta]],respuestas.emociones[],2,0)</f>
        <v>miedo</v>
      </c>
      <c r="K1561" s="1">
        <f>+VLOOKUP(bloques1a3[[#This Row],[niño]],BD.niños[[Código]:[edad]],5,0)</f>
        <v>6</v>
      </c>
      <c r="L1561" s="1">
        <f>+IF(bloques1a3[[#This Row],[correcta]]=bloques1a3[[#This Row],[respuesta]],1,0)</f>
        <v>1</v>
      </c>
      <c r="M1561" s="1">
        <f>+IF(bloques1a3[[#This Row],[Sexo]]="F",1,0)</f>
        <v>0</v>
      </c>
    </row>
    <row r="1562" spans="1:13" x14ac:dyDescent="0.55000000000000004">
      <c r="A1562">
        <v>49</v>
      </c>
      <c r="B1562" s="1" t="s">
        <v>429</v>
      </c>
      <c r="C1562" s="1" t="s">
        <v>4</v>
      </c>
      <c r="D1562">
        <v>5</v>
      </c>
      <c r="E1562" s="1" t="s">
        <v>279</v>
      </c>
      <c r="F1562">
        <v>5</v>
      </c>
      <c r="G1562" s="1" t="s">
        <v>376</v>
      </c>
      <c r="H1562" s="1" t="s">
        <v>29</v>
      </c>
      <c r="I1562">
        <v>1</v>
      </c>
      <c r="J1562" s="1" t="str">
        <f>+VLOOKUP(bloques1a3[[#This Row],[respuesta]],respuestas.emociones[],2,0)</f>
        <v>miedo</v>
      </c>
      <c r="K1562" s="1">
        <f>+VLOOKUP(bloques1a3[[#This Row],[niño]],BD.niños[[Código]:[edad]],5,0)</f>
        <v>7</v>
      </c>
      <c r="L1562" s="1">
        <f>+IF(bloques1a3[[#This Row],[correcta]]=bloques1a3[[#This Row],[respuesta]],1,0)</f>
        <v>1</v>
      </c>
      <c r="M1562" s="1">
        <f>+IF(bloques1a3[[#This Row],[Sexo]]="F",1,0)</f>
        <v>1</v>
      </c>
    </row>
    <row r="1563" spans="1:13" x14ac:dyDescent="0.55000000000000004">
      <c r="A1563">
        <v>49</v>
      </c>
      <c r="B1563" s="1" t="s">
        <v>429</v>
      </c>
      <c r="C1563" s="1" t="s">
        <v>4</v>
      </c>
      <c r="D1563">
        <v>5</v>
      </c>
      <c r="E1563" s="1" t="s">
        <v>282</v>
      </c>
      <c r="F1563">
        <v>5</v>
      </c>
      <c r="G1563" s="1" t="s">
        <v>375</v>
      </c>
      <c r="H1563" s="1" t="s">
        <v>29</v>
      </c>
      <c r="I1563">
        <v>1</v>
      </c>
      <c r="J1563" s="1" t="str">
        <f>+VLOOKUP(bloques1a3[[#This Row],[respuesta]],respuestas.emociones[],2,0)</f>
        <v>miedo</v>
      </c>
      <c r="K1563" s="1">
        <f>+VLOOKUP(bloques1a3[[#This Row],[niño]],BD.niños[[Código]:[edad]],5,0)</f>
        <v>5</v>
      </c>
      <c r="L1563" s="1">
        <f>+IF(bloques1a3[[#This Row],[correcta]]=bloques1a3[[#This Row],[respuesta]],1,0)</f>
        <v>1</v>
      </c>
      <c r="M1563" s="1">
        <f>+IF(bloques1a3[[#This Row],[Sexo]]="F",1,0)</f>
        <v>1</v>
      </c>
    </row>
    <row r="1564" spans="1:13" x14ac:dyDescent="0.55000000000000004">
      <c r="A1564">
        <v>49</v>
      </c>
      <c r="B1564" s="1" t="s">
        <v>429</v>
      </c>
      <c r="C1564" s="1" t="s">
        <v>4</v>
      </c>
      <c r="D1564">
        <v>5</v>
      </c>
      <c r="E1564" s="1" t="s">
        <v>352</v>
      </c>
      <c r="F1564">
        <v>5</v>
      </c>
      <c r="G1564" s="1" t="s">
        <v>376</v>
      </c>
      <c r="H1564" s="1" t="s">
        <v>29</v>
      </c>
      <c r="I1564">
        <v>1</v>
      </c>
      <c r="J1564" s="1" t="str">
        <f>+VLOOKUP(bloques1a3[[#This Row],[respuesta]],respuestas.emociones[],2,0)</f>
        <v>miedo</v>
      </c>
      <c r="K1564" s="1">
        <f>+VLOOKUP(bloques1a3[[#This Row],[niño]],BD.niños[[Código]:[edad]],5,0)</f>
        <v>8</v>
      </c>
      <c r="L1564" s="1">
        <f>+IF(bloques1a3[[#This Row],[correcta]]=bloques1a3[[#This Row],[respuesta]],1,0)</f>
        <v>1</v>
      </c>
      <c r="M1564" s="1">
        <f>+IF(bloques1a3[[#This Row],[Sexo]]="F",1,0)</f>
        <v>1</v>
      </c>
    </row>
    <row r="1565" spans="1:13" x14ac:dyDescent="0.55000000000000004">
      <c r="A1565">
        <v>49</v>
      </c>
      <c r="B1565" s="1" t="s">
        <v>429</v>
      </c>
      <c r="C1565" s="1" t="s">
        <v>4</v>
      </c>
      <c r="D1565">
        <v>5</v>
      </c>
      <c r="E1565" s="1" t="s">
        <v>357</v>
      </c>
      <c r="F1565">
        <v>5</v>
      </c>
      <c r="G1565" s="1" t="s">
        <v>376</v>
      </c>
      <c r="H1565" s="1" t="s">
        <v>28</v>
      </c>
      <c r="I1565">
        <v>1</v>
      </c>
      <c r="J1565" s="1" t="str">
        <f>+VLOOKUP(bloques1a3[[#This Row],[respuesta]],respuestas.emociones[],2,0)</f>
        <v>miedo</v>
      </c>
      <c r="K1565" s="1">
        <f>+VLOOKUP(bloques1a3[[#This Row],[niño]],BD.niños[[Código]:[edad]],5,0)</f>
        <v>7</v>
      </c>
      <c r="L1565" s="1">
        <f>+IF(bloques1a3[[#This Row],[correcta]]=bloques1a3[[#This Row],[respuesta]],1,0)</f>
        <v>1</v>
      </c>
      <c r="M1565" s="1">
        <f>+IF(bloques1a3[[#This Row],[Sexo]]="F",1,0)</f>
        <v>0</v>
      </c>
    </row>
    <row r="1566" spans="1:13" x14ac:dyDescent="0.55000000000000004">
      <c r="A1566">
        <v>49</v>
      </c>
      <c r="B1566" s="1" t="s">
        <v>429</v>
      </c>
      <c r="C1566" s="1" t="s">
        <v>4</v>
      </c>
      <c r="D1566">
        <v>5</v>
      </c>
      <c r="E1566" s="1" t="s">
        <v>360</v>
      </c>
      <c r="F1566">
        <v>5</v>
      </c>
      <c r="G1566" s="1" t="s">
        <v>377</v>
      </c>
      <c r="H1566" s="1" t="s">
        <v>28</v>
      </c>
      <c r="I1566">
        <v>1</v>
      </c>
      <c r="J1566" s="1" t="str">
        <f>+VLOOKUP(bloques1a3[[#This Row],[respuesta]],respuestas.emociones[],2,0)</f>
        <v>miedo</v>
      </c>
      <c r="K1566" s="1">
        <f>+VLOOKUP(bloques1a3[[#This Row],[niño]],BD.niños[[Código]:[edad]],5,0)</f>
        <v>9</v>
      </c>
      <c r="L1566" s="1">
        <f>+IF(bloques1a3[[#This Row],[correcta]]=bloques1a3[[#This Row],[respuesta]],1,0)</f>
        <v>1</v>
      </c>
      <c r="M1566" s="1">
        <f>+IF(bloques1a3[[#This Row],[Sexo]]="F",1,0)</f>
        <v>0</v>
      </c>
    </row>
    <row r="1567" spans="1:13" x14ac:dyDescent="0.55000000000000004">
      <c r="A1567">
        <v>49</v>
      </c>
      <c r="B1567" s="1" t="s">
        <v>429</v>
      </c>
      <c r="C1567" s="1" t="s">
        <v>4</v>
      </c>
      <c r="D1567">
        <v>5</v>
      </c>
      <c r="E1567" s="1" t="s">
        <v>364</v>
      </c>
      <c r="F1567">
        <v>5</v>
      </c>
      <c r="G1567" s="1" t="s">
        <v>377</v>
      </c>
      <c r="H1567" s="1" t="s">
        <v>28</v>
      </c>
      <c r="I1567">
        <v>1</v>
      </c>
      <c r="J1567" s="1" t="str">
        <f>+VLOOKUP(bloques1a3[[#This Row],[respuesta]],respuestas.emociones[],2,0)</f>
        <v>miedo</v>
      </c>
      <c r="K1567" s="1">
        <f>+VLOOKUP(bloques1a3[[#This Row],[niño]],BD.niños[[Código]:[edad]],5,0)</f>
        <v>10</v>
      </c>
      <c r="L1567" s="1">
        <f>+IF(bloques1a3[[#This Row],[correcta]]=bloques1a3[[#This Row],[respuesta]],1,0)</f>
        <v>1</v>
      </c>
      <c r="M1567" s="1">
        <f>+IF(bloques1a3[[#This Row],[Sexo]]="F",1,0)</f>
        <v>0</v>
      </c>
    </row>
    <row r="1568" spans="1:13" x14ac:dyDescent="0.55000000000000004">
      <c r="A1568">
        <v>49</v>
      </c>
      <c r="B1568" s="1" t="s">
        <v>429</v>
      </c>
      <c r="C1568" s="1" t="s">
        <v>4</v>
      </c>
      <c r="D1568">
        <v>5</v>
      </c>
      <c r="E1568" s="1" t="s">
        <v>368</v>
      </c>
      <c r="F1568">
        <v>3</v>
      </c>
      <c r="G1568" s="1" t="s">
        <v>377</v>
      </c>
      <c r="H1568" s="1" t="s">
        <v>28</v>
      </c>
      <c r="I1568">
        <v>1</v>
      </c>
      <c r="J1568" s="1" t="str">
        <f>+VLOOKUP(bloques1a3[[#This Row],[respuesta]],respuestas.emociones[],2,0)</f>
        <v>tristeza</v>
      </c>
      <c r="K1568" s="1">
        <f>+VLOOKUP(bloques1a3[[#This Row],[niño]],BD.niños[[Código]:[edad]],5,0)</f>
        <v>11</v>
      </c>
      <c r="L1568" s="1">
        <f>+IF(bloques1a3[[#This Row],[correcta]]=bloques1a3[[#This Row],[respuesta]],1,0)</f>
        <v>0</v>
      </c>
      <c r="M1568" s="1">
        <f>+IF(bloques1a3[[#This Row],[Sexo]]="F",1,0)</f>
        <v>0</v>
      </c>
    </row>
    <row r="1569" spans="1:13" x14ac:dyDescent="0.55000000000000004">
      <c r="A1569">
        <v>49</v>
      </c>
      <c r="B1569" s="1" t="s">
        <v>429</v>
      </c>
      <c r="C1569" s="1" t="s">
        <v>4</v>
      </c>
      <c r="D1569">
        <v>5</v>
      </c>
      <c r="E1569" s="1" t="s">
        <v>371</v>
      </c>
      <c r="F1569">
        <v>5</v>
      </c>
      <c r="G1569" s="1" t="s">
        <v>377</v>
      </c>
      <c r="H1569" s="1" t="s">
        <v>29</v>
      </c>
      <c r="I1569">
        <v>1</v>
      </c>
      <c r="J1569" s="1" t="str">
        <f>+VLOOKUP(bloques1a3[[#This Row],[respuesta]],respuestas.emociones[],2,0)</f>
        <v>miedo</v>
      </c>
      <c r="K1569" s="1">
        <f>+VLOOKUP(bloques1a3[[#This Row],[niño]],BD.niños[[Código]:[edad]],5,0)</f>
        <v>9</v>
      </c>
      <c r="L1569" s="1">
        <f>+IF(bloques1a3[[#This Row],[correcta]]=bloques1a3[[#This Row],[respuesta]],1,0)</f>
        <v>1</v>
      </c>
      <c r="M1569" s="1">
        <f>+IF(bloques1a3[[#This Row],[Sexo]]="F",1,0)</f>
        <v>1</v>
      </c>
    </row>
    <row r="1570" spans="1:13" x14ac:dyDescent="0.55000000000000004">
      <c r="A1570">
        <v>50</v>
      </c>
      <c r="B1570" s="1" t="s">
        <v>430</v>
      </c>
      <c r="C1570" s="1" t="s">
        <v>3</v>
      </c>
      <c r="D1570">
        <v>4</v>
      </c>
      <c r="E1570" s="1" t="s">
        <v>36</v>
      </c>
      <c r="F1570">
        <v>4</v>
      </c>
      <c r="G1570" s="1" t="s">
        <v>375</v>
      </c>
      <c r="H1570" s="1" t="s">
        <v>28</v>
      </c>
      <c r="I1570">
        <v>1</v>
      </c>
      <c r="J1570" s="1" t="str">
        <f>+VLOOKUP(bloques1a3[[#This Row],[respuesta]],respuestas.emociones[],2,0)</f>
        <v>enojo</v>
      </c>
      <c r="K1570" s="1">
        <f>+VLOOKUP(bloques1a3[[#This Row],[niño]],BD.niños[[Código]:[edad]],5,0)</f>
        <v>5</v>
      </c>
      <c r="L1570" s="1">
        <f>+IF(bloques1a3[[#This Row],[correcta]]=bloques1a3[[#This Row],[respuesta]],1,0)</f>
        <v>1</v>
      </c>
      <c r="M1570" s="1">
        <f>+IF(bloques1a3[[#This Row],[Sexo]]="F",1,0)</f>
        <v>0</v>
      </c>
    </row>
    <row r="1571" spans="1:13" x14ac:dyDescent="0.55000000000000004">
      <c r="A1571">
        <v>50</v>
      </c>
      <c r="B1571" s="1" t="s">
        <v>430</v>
      </c>
      <c r="C1571" s="1" t="s">
        <v>3</v>
      </c>
      <c r="D1571">
        <v>4</v>
      </c>
      <c r="E1571" s="1" t="s">
        <v>40</v>
      </c>
      <c r="F1571">
        <v>1</v>
      </c>
      <c r="G1571" s="1" t="s">
        <v>376</v>
      </c>
      <c r="H1571" s="1" t="s">
        <v>28</v>
      </c>
      <c r="I1571">
        <v>1</v>
      </c>
      <c r="J1571" s="1" t="str">
        <f>+VLOOKUP(bloques1a3[[#This Row],[respuesta]],respuestas.emociones[],2,0)</f>
        <v>neutra</v>
      </c>
      <c r="K1571" s="1">
        <f>+VLOOKUP(bloques1a3[[#This Row],[niño]],BD.niños[[Código]:[edad]],5,0)</f>
        <v>7</v>
      </c>
      <c r="L1571" s="1">
        <f>+IF(bloques1a3[[#This Row],[correcta]]=bloques1a3[[#This Row],[respuesta]],1,0)</f>
        <v>0</v>
      </c>
      <c r="M1571" s="1">
        <f>+IF(bloques1a3[[#This Row],[Sexo]]="F",1,0)</f>
        <v>0</v>
      </c>
    </row>
    <row r="1572" spans="1:13" x14ac:dyDescent="0.55000000000000004">
      <c r="A1572">
        <v>50</v>
      </c>
      <c r="B1572" s="1" t="s">
        <v>430</v>
      </c>
      <c r="C1572" s="1" t="s">
        <v>3</v>
      </c>
      <c r="D1572">
        <v>4</v>
      </c>
      <c r="E1572" s="1" t="s">
        <v>44</v>
      </c>
      <c r="F1572">
        <v>1</v>
      </c>
      <c r="G1572" s="1" t="s">
        <v>376</v>
      </c>
      <c r="H1572" s="1" t="s">
        <v>29</v>
      </c>
      <c r="I1572">
        <v>1</v>
      </c>
      <c r="J1572" s="1" t="str">
        <f>+VLOOKUP(bloques1a3[[#This Row],[respuesta]],respuestas.emociones[],2,0)</f>
        <v>neutra</v>
      </c>
      <c r="K1572" s="1">
        <f>+VLOOKUP(bloques1a3[[#This Row],[niño]],BD.niños[[Código]:[edad]],5,0)</f>
        <v>7</v>
      </c>
      <c r="L1572" s="1">
        <f>+IF(bloques1a3[[#This Row],[correcta]]=bloques1a3[[#This Row],[respuesta]],1,0)</f>
        <v>0</v>
      </c>
      <c r="M1572" s="1">
        <f>+IF(bloques1a3[[#This Row],[Sexo]]="F",1,0)</f>
        <v>1</v>
      </c>
    </row>
    <row r="1573" spans="1:13" x14ac:dyDescent="0.55000000000000004">
      <c r="A1573">
        <v>50</v>
      </c>
      <c r="B1573" s="1" t="s">
        <v>430</v>
      </c>
      <c r="C1573" s="1" t="s">
        <v>3</v>
      </c>
      <c r="D1573">
        <v>4</v>
      </c>
      <c r="E1573" s="1" t="s">
        <v>48</v>
      </c>
      <c r="F1573">
        <v>4</v>
      </c>
      <c r="G1573" s="1" t="s">
        <v>376</v>
      </c>
      <c r="H1573" s="1" t="s">
        <v>29</v>
      </c>
      <c r="I1573">
        <v>1</v>
      </c>
      <c r="J1573" s="1" t="str">
        <f>+VLOOKUP(bloques1a3[[#This Row],[respuesta]],respuestas.emociones[],2,0)</f>
        <v>enojo</v>
      </c>
      <c r="K1573" s="1">
        <f>+VLOOKUP(bloques1a3[[#This Row],[niño]],BD.niños[[Código]:[edad]],5,0)</f>
        <v>7</v>
      </c>
      <c r="L1573" s="1">
        <f>+IF(bloques1a3[[#This Row],[correcta]]=bloques1a3[[#This Row],[respuesta]],1,0)</f>
        <v>1</v>
      </c>
      <c r="M1573" s="1">
        <f>+IF(bloques1a3[[#This Row],[Sexo]]="F",1,0)</f>
        <v>1</v>
      </c>
    </row>
    <row r="1574" spans="1:13" x14ac:dyDescent="0.55000000000000004">
      <c r="A1574">
        <v>50</v>
      </c>
      <c r="B1574" s="1" t="s">
        <v>430</v>
      </c>
      <c r="C1574" s="1" t="s">
        <v>3</v>
      </c>
      <c r="D1574">
        <v>4</v>
      </c>
      <c r="E1574" s="1" t="s">
        <v>52</v>
      </c>
      <c r="F1574">
        <v>4</v>
      </c>
      <c r="G1574" s="1" t="s">
        <v>376</v>
      </c>
      <c r="H1574" s="1" t="s">
        <v>29</v>
      </c>
      <c r="I1574">
        <v>1</v>
      </c>
      <c r="J1574" s="1" t="str">
        <f>+VLOOKUP(bloques1a3[[#This Row],[respuesta]],respuestas.emociones[],2,0)</f>
        <v>enojo</v>
      </c>
      <c r="K1574" s="1">
        <f>+VLOOKUP(bloques1a3[[#This Row],[niño]],BD.niños[[Código]:[edad]],5,0)</f>
        <v>7</v>
      </c>
      <c r="L1574" s="1">
        <f>+IF(bloques1a3[[#This Row],[correcta]]=bloques1a3[[#This Row],[respuesta]],1,0)</f>
        <v>1</v>
      </c>
      <c r="M1574" s="1">
        <f>+IF(bloques1a3[[#This Row],[Sexo]]="F",1,0)</f>
        <v>1</v>
      </c>
    </row>
    <row r="1575" spans="1:13" x14ac:dyDescent="0.55000000000000004">
      <c r="A1575">
        <v>50</v>
      </c>
      <c r="B1575" s="1" t="s">
        <v>430</v>
      </c>
      <c r="C1575" s="1" t="s">
        <v>3</v>
      </c>
      <c r="D1575">
        <v>4</v>
      </c>
      <c r="E1575" s="1" t="s">
        <v>56</v>
      </c>
      <c r="F1575">
        <v>4</v>
      </c>
      <c r="G1575" s="1" t="s">
        <v>376</v>
      </c>
      <c r="H1575" s="1" t="s">
        <v>29</v>
      </c>
      <c r="I1575">
        <v>1</v>
      </c>
      <c r="J1575" s="1" t="str">
        <f>+VLOOKUP(bloques1a3[[#This Row],[respuesta]],respuestas.emociones[],2,0)</f>
        <v>enojo</v>
      </c>
      <c r="K1575" s="1">
        <f>+VLOOKUP(bloques1a3[[#This Row],[niño]],BD.niños[[Código]:[edad]],5,0)</f>
        <v>8</v>
      </c>
      <c r="L1575" s="1">
        <f>+IF(bloques1a3[[#This Row],[correcta]]=bloques1a3[[#This Row],[respuesta]],1,0)</f>
        <v>1</v>
      </c>
      <c r="M1575" s="1">
        <f>+IF(bloques1a3[[#This Row],[Sexo]]="F",1,0)</f>
        <v>1</v>
      </c>
    </row>
    <row r="1576" spans="1:13" x14ac:dyDescent="0.55000000000000004">
      <c r="A1576">
        <v>50</v>
      </c>
      <c r="B1576" s="1" t="s">
        <v>430</v>
      </c>
      <c r="C1576" s="1" t="s">
        <v>3</v>
      </c>
      <c r="D1576">
        <v>4</v>
      </c>
      <c r="E1576" s="1" t="s">
        <v>60</v>
      </c>
      <c r="F1576">
        <v>1</v>
      </c>
      <c r="G1576" s="1" t="s">
        <v>377</v>
      </c>
      <c r="H1576" s="1" t="s">
        <v>28</v>
      </c>
      <c r="I1576">
        <v>1</v>
      </c>
      <c r="J1576" s="1" t="str">
        <f>+VLOOKUP(bloques1a3[[#This Row],[respuesta]],respuestas.emociones[],2,0)</f>
        <v>neutra</v>
      </c>
      <c r="K1576" s="1">
        <f>+VLOOKUP(bloques1a3[[#This Row],[niño]],BD.niños[[Código]:[edad]],5,0)</f>
        <v>10</v>
      </c>
      <c r="L1576" s="1">
        <f>+IF(bloques1a3[[#This Row],[correcta]]=bloques1a3[[#This Row],[respuesta]],1,0)</f>
        <v>0</v>
      </c>
      <c r="M1576" s="1">
        <f>+IF(bloques1a3[[#This Row],[Sexo]]="F",1,0)</f>
        <v>0</v>
      </c>
    </row>
    <row r="1577" spans="1:13" x14ac:dyDescent="0.55000000000000004">
      <c r="A1577">
        <v>50</v>
      </c>
      <c r="B1577" s="1" t="s">
        <v>430</v>
      </c>
      <c r="C1577" s="1" t="s">
        <v>3</v>
      </c>
      <c r="D1577">
        <v>4</v>
      </c>
      <c r="E1577" s="1" t="s">
        <v>64</v>
      </c>
      <c r="F1577">
        <v>4</v>
      </c>
      <c r="G1577" s="1" t="s">
        <v>377</v>
      </c>
      <c r="H1577" s="1" t="s">
        <v>29</v>
      </c>
      <c r="I1577">
        <v>1</v>
      </c>
      <c r="J1577" s="1" t="str">
        <f>+VLOOKUP(bloques1a3[[#This Row],[respuesta]],respuestas.emociones[],2,0)</f>
        <v>enojo</v>
      </c>
      <c r="K1577" s="1">
        <f>+VLOOKUP(bloques1a3[[#This Row],[niño]],BD.niños[[Código]:[edad]],5,0)</f>
        <v>9</v>
      </c>
      <c r="L1577" s="1">
        <f>+IF(bloques1a3[[#This Row],[correcta]]=bloques1a3[[#This Row],[respuesta]],1,0)</f>
        <v>1</v>
      </c>
      <c r="M1577" s="1">
        <f>+IF(bloques1a3[[#This Row],[Sexo]]="F",1,0)</f>
        <v>1</v>
      </c>
    </row>
    <row r="1578" spans="1:13" x14ac:dyDescent="0.55000000000000004">
      <c r="A1578">
        <v>50</v>
      </c>
      <c r="B1578" s="1" t="s">
        <v>430</v>
      </c>
      <c r="C1578" s="1" t="s">
        <v>3</v>
      </c>
      <c r="D1578">
        <v>4</v>
      </c>
      <c r="E1578" s="1" t="s">
        <v>68</v>
      </c>
      <c r="F1578">
        <v>4</v>
      </c>
      <c r="G1578" s="1" t="s">
        <v>377</v>
      </c>
      <c r="H1578" s="1" t="s">
        <v>28</v>
      </c>
      <c r="I1578">
        <v>1</v>
      </c>
      <c r="J1578" s="1" t="str">
        <f>+VLOOKUP(bloques1a3[[#This Row],[respuesta]],respuestas.emociones[],2,0)</f>
        <v>enojo</v>
      </c>
      <c r="K1578" s="1">
        <f>+VLOOKUP(bloques1a3[[#This Row],[niño]],BD.niños[[Código]:[edad]],5,0)</f>
        <v>10</v>
      </c>
      <c r="L1578" s="1">
        <f>+IF(bloques1a3[[#This Row],[correcta]]=bloques1a3[[#This Row],[respuesta]],1,0)</f>
        <v>1</v>
      </c>
      <c r="M1578" s="1">
        <f>+IF(bloques1a3[[#This Row],[Sexo]]="F",1,0)</f>
        <v>0</v>
      </c>
    </row>
    <row r="1579" spans="1:13" x14ac:dyDescent="0.55000000000000004">
      <c r="A1579">
        <v>50</v>
      </c>
      <c r="B1579" s="1" t="s">
        <v>430</v>
      </c>
      <c r="C1579" s="1" t="s">
        <v>3</v>
      </c>
      <c r="D1579">
        <v>4</v>
      </c>
      <c r="E1579" s="1" t="s">
        <v>72</v>
      </c>
      <c r="F1579">
        <v>1</v>
      </c>
      <c r="G1579" s="1" t="s">
        <v>377</v>
      </c>
      <c r="H1579" s="1" t="s">
        <v>29</v>
      </c>
      <c r="I1579">
        <v>1</v>
      </c>
      <c r="J1579" s="1" t="str">
        <f>+VLOOKUP(bloques1a3[[#This Row],[respuesta]],respuestas.emociones[],2,0)</f>
        <v>neutra</v>
      </c>
      <c r="K1579" s="1">
        <f>+VLOOKUP(bloques1a3[[#This Row],[niño]],BD.niños[[Código]:[edad]],5,0)</f>
        <v>9</v>
      </c>
      <c r="L1579" s="1">
        <f>+IF(bloques1a3[[#This Row],[correcta]]=bloques1a3[[#This Row],[respuesta]],1,0)</f>
        <v>0</v>
      </c>
      <c r="M1579" s="1">
        <f>+IF(bloques1a3[[#This Row],[Sexo]]="F",1,0)</f>
        <v>1</v>
      </c>
    </row>
    <row r="1580" spans="1:13" x14ac:dyDescent="0.55000000000000004">
      <c r="A1580">
        <v>50</v>
      </c>
      <c r="B1580" s="1" t="s">
        <v>430</v>
      </c>
      <c r="C1580" s="1" t="s">
        <v>3</v>
      </c>
      <c r="D1580">
        <v>4</v>
      </c>
      <c r="E1580" s="1" t="s">
        <v>75</v>
      </c>
      <c r="F1580">
        <v>4</v>
      </c>
      <c r="G1580" s="1" t="s">
        <v>377</v>
      </c>
      <c r="H1580" s="1" t="s">
        <v>29</v>
      </c>
      <c r="I1580">
        <v>1</v>
      </c>
      <c r="J1580" s="1" t="str">
        <f>+VLOOKUP(bloques1a3[[#This Row],[respuesta]],respuestas.emociones[],2,0)</f>
        <v>enojo</v>
      </c>
      <c r="K1580" s="1">
        <f>+VLOOKUP(bloques1a3[[#This Row],[niño]],BD.niños[[Código]:[edad]],5,0)</f>
        <v>10</v>
      </c>
      <c r="L1580" s="1">
        <f>+IF(bloques1a3[[#This Row],[correcta]]=bloques1a3[[#This Row],[respuesta]],1,0)</f>
        <v>1</v>
      </c>
      <c r="M1580" s="1">
        <f>+IF(bloques1a3[[#This Row],[Sexo]]="F",1,0)</f>
        <v>1</v>
      </c>
    </row>
    <row r="1581" spans="1:13" x14ac:dyDescent="0.55000000000000004">
      <c r="A1581">
        <v>50</v>
      </c>
      <c r="B1581" s="1" t="s">
        <v>430</v>
      </c>
      <c r="C1581" s="1" t="s">
        <v>3</v>
      </c>
      <c r="D1581">
        <v>4</v>
      </c>
      <c r="E1581" s="1" t="s">
        <v>78</v>
      </c>
      <c r="F1581">
        <v>4</v>
      </c>
      <c r="G1581" s="1" t="s">
        <v>375</v>
      </c>
      <c r="H1581" s="1" t="s">
        <v>28</v>
      </c>
      <c r="I1581">
        <v>1</v>
      </c>
      <c r="J1581" s="1" t="str">
        <f>+VLOOKUP(bloques1a3[[#This Row],[respuesta]],respuestas.emociones[],2,0)</f>
        <v>enojo</v>
      </c>
      <c r="K1581" s="1">
        <f>+VLOOKUP(bloques1a3[[#This Row],[niño]],BD.niños[[Código]:[edad]],5,0)</f>
        <v>6</v>
      </c>
      <c r="L1581" s="1">
        <f>+IF(bloques1a3[[#This Row],[correcta]]=bloques1a3[[#This Row],[respuesta]],1,0)</f>
        <v>1</v>
      </c>
      <c r="M1581" s="1">
        <f>+IF(bloques1a3[[#This Row],[Sexo]]="F",1,0)</f>
        <v>0</v>
      </c>
    </row>
    <row r="1582" spans="1:13" x14ac:dyDescent="0.55000000000000004">
      <c r="A1582">
        <v>50</v>
      </c>
      <c r="B1582" s="1" t="s">
        <v>430</v>
      </c>
      <c r="C1582" s="1" t="s">
        <v>3</v>
      </c>
      <c r="D1582">
        <v>4</v>
      </c>
      <c r="E1582" s="1" t="s">
        <v>82</v>
      </c>
      <c r="F1582">
        <v>3</v>
      </c>
      <c r="G1582" s="1" t="s">
        <v>375</v>
      </c>
      <c r="H1582" s="1" t="s">
        <v>29</v>
      </c>
      <c r="I1582">
        <v>1</v>
      </c>
      <c r="J1582" s="1" t="str">
        <f>+VLOOKUP(bloques1a3[[#This Row],[respuesta]],respuestas.emociones[],2,0)</f>
        <v>tristeza</v>
      </c>
      <c r="K1582" s="1">
        <f>+VLOOKUP(bloques1a3[[#This Row],[niño]],BD.niños[[Código]:[edad]],5,0)</f>
        <v>6</v>
      </c>
      <c r="L1582" s="1">
        <f>+IF(bloques1a3[[#This Row],[correcta]]=bloques1a3[[#This Row],[respuesta]],1,0)</f>
        <v>0</v>
      </c>
      <c r="M1582" s="1">
        <f>+IF(bloques1a3[[#This Row],[Sexo]]="F",1,0)</f>
        <v>1</v>
      </c>
    </row>
    <row r="1583" spans="1:13" x14ac:dyDescent="0.55000000000000004">
      <c r="A1583">
        <v>50</v>
      </c>
      <c r="B1583" s="1" t="s">
        <v>430</v>
      </c>
      <c r="C1583" s="1" t="s">
        <v>3</v>
      </c>
      <c r="D1583">
        <v>4</v>
      </c>
      <c r="E1583" s="1" t="s">
        <v>85</v>
      </c>
      <c r="F1583">
        <v>4</v>
      </c>
      <c r="G1583" s="1" t="s">
        <v>375</v>
      </c>
      <c r="H1583" s="1" t="s">
        <v>28</v>
      </c>
      <c r="I1583">
        <v>1</v>
      </c>
      <c r="J1583" s="1" t="str">
        <f>+VLOOKUP(bloques1a3[[#This Row],[respuesta]],respuestas.emociones[],2,0)</f>
        <v>enojo</v>
      </c>
      <c r="K1583" s="1">
        <f>+VLOOKUP(bloques1a3[[#This Row],[niño]],BD.niños[[Código]:[edad]],5,0)</f>
        <v>6</v>
      </c>
      <c r="L1583" s="1">
        <f>+IF(bloques1a3[[#This Row],[correcta]]=bloques1a3[[#This Row],[respuesta]],1,0)</f>
        <v>1</v>
      </c>
      <c r="M1583" s="1">
        <f>+IF(bloques1a3[[#This Row],[Sexo]]="F",1,0)</f>
        <v>0</v>
      </c>
    </row>
    <row r="1584" spans="1:13" x14ac:dyDescent="0.55000000000000004">
      <c r="A1584">
        <v>50</v>
      </c>
      <c r="B1584" s="1" t="s">
        <v>430</v>
      </c>
      <c r="C1584" s="1" t="s">
        <v>3</v>
      </c>
      <c r="D1584">
        <v>4</v>
      </c>
      <c r="E1584" s="1" t="s">
        <v>184</v>
      </c>
      <c r="F1584">
        <v>4</v>
      </c>
      <c r="G1584" s="1" t="s">
        <v>376</v>
      </c>
      <c r="H1584" s="1" t="s">
        <v>28</v>
      </c>
      <c r="I1584">
        <v>1</v>
      </c>
      <c r="J1584" s="1" t="str">
        <f>+VLOOKUP(bloques1a3[[#This Row],[respuesta]],respuestas.emociones[],2,0)</f>
        <v>enojo</v>
      </c>
      <c r="K1584" s="1">
        <f>+VLOOKUP(bloques1a3[[#This Row],[niño]],BD.niños[[Código]:[edad]],5,0)</f>
        <v>7</v>
      </c>
      <c r="L1584" s="1">
        <f>+IF(bloques1a3[[#This Row],[correcta]]=bloques1a3[[#This Row],[respuesta]],1,0)</f>
        <v>1</v>
      </c>
      <c r="M1584" s="1">
        <f>+IF(bloques1a3[[#This Row],[Sexo]]="F",1,0)</f>
        <v>0</v>
      </c>
    </row>
    <row r="1585" spans="1:13" x14ac:dyDescent="0.55000000000000004">
      <c r="A1585">
        <v>50</v>
      </c>
      <c r="B1585" s="1" t="s">
        <v>430</v>
      </c>
      <c r="C1585" s="1" t="s">
        <v>3</v>
      </c>
      <c r="D1585">
        <v>4</v>
      </c>
      <c r="E1585" s="1" t="s">
        <v>187</v>
      </c>
      <c r="F1585">
        <v>4</v>
      </c>
      <c r="G1585" s="1" t="s">
        <v>376</v>
      </c>
      <c r="H1585" s="1" t="s">
        <v>29</v>
      </c>
      <c r="I1585">
        <v>1</v>
      </c>
      <c r="J1585" s="1" t="str">
        <f>+VLOOKUP(bloques1a3[[#This Row],[respuesta]],respuestas.emociones[],2,0)</f>
        <v>enojo</v>
      </c>
      <c r="K1585" s="1">
        <f>+VLOOKUP(bloques1a3[[#This Row],[niño]],BD.niños[[Código]:[edad]],5,0)</f>
        <v>8</v>
      </c>
      <c r="L1585" s="1">
        <f>+IF(bloques1a3[[#This Row],[correcta]]=bloques1a3[[#This Row],[respuesta]],1,0)</f>
        <v>1</v>
      </c>
      <c r="M1585" s="1">
        <f>+IF(bloques1a3[[#This Row],[Sexo]]="F",1,0)</f>
        <v>1</v>
      </c>
    </row>
    <row r="1586" spans="1:13" x14ac:dyDescent="0.55000000000000004">
      <c r="A1586">
        <v>50</v>
      </c>
      <c r="B1586" s="1" t="s">
        <v>430</v>
      </c>
      <c r="C1586" s="1" t="s">
        <v>3</v>
      </c>
      <c r="D1586">
        <v>4</v>
      </c>
      <c r="E1586" s="1" t="s">
        <v>192</v>
      </c>
      <c r="F1586">
        <v>1</v>
      </c>
      <c r="G1586" s="1" t="s">
        <v>376</v>
      </c>
      <c r="H1586" s="1" t="s">
        <v>28</v>
      </c>
      <c r="I1586">
        <v>1</v>
      </c>
      <c r="J1586" s="1" t="str">
        <f>+VLOOKUP(bloques1a3[[#This Row],[respuesta]],respuestas.emociones[],2,0)</f>
        <v>neutra</v>
      </c>
      <c r="K1586" s="1">
        <f>+VLOOKUP(bloques1a3[[#This Row],[niño]],BD.niños[[Código]:[edad]],5,0)</f>
        <v>7</v>
      </c>
      <c r="L1586" s="1">
        <f>+IF(bloques1a3[[#This Row],[correcta]]=bloques1a3[[#This Row],[respuesta]],1,0)</f>
        <v>0</v>
      </c>
      <c r="M1586" s="1">
        <f>+IF(bloques1a3[[#This Row],[Sexo]]="F",1,0)</f>
        <v>0</v>
      </c>
    </row>
    <row r="1587" spans="1:13" x14ac:dyDescent="0.55000000000000004">
      <c r="A1587">
        <v>50</v>
      </c>
      <c r="B1587" s="1" t="s">
        <v>430</v>
      </c>
      <c r="C1587" s="1" t="s">
        <v>3</v>
      </c>
      <c r="D1587">
        <v>4</v>
      </c>
      <c r="E1587" s="1" t="s">
        <v>195</v>
      </c>
      <c r="F1587">
        <v>4</v>
      </c>
      <c r="G1587" s="1" t="s">
        <v>377</v>
      </c>
      <c r="H1587" s="1" t="s">
        <v>28</v>
      </c>
      <c r="I1587">
        <v>1</v>
      </c>
      <c r="J1587" s="1" t="str">
        <f>+VLOOKUP(bloques1a3[[#This Row],[respuesta]],respuestas.emociones[],2,0)</f>
        <v>enojo</v>
      </c>
      <c r="K1587" s="1">
        <f>+VLOOKUP(bloques1a3[[#This Row],[niño]],BD.niños[[Código]:[edad]],5,0)</f>
        <v>10</v>
      </c>
      <c r="L1587" s="1">
        <f>+IF(bloques1a3[[#This Row],[correcta]]=bloques1a3[[#This Row],[respuesta]],1,0)</f>
        <v>1</v>
      </c>
      <c r="M1587" s="1">
        <f>+IF(bloques1a3[[#This Row],[Sexo]]="F",1,0)</f>
        <v>0</v>
      </c>
    </row>
    <row r="1588" spans="1:13" x14ac:dyDescent="0.55000000000000004">
      <c r="A1588">
        <v>50</v>
      </c>
      <c r="B1588" s="1" t="s">
        <v>430</v>
      </c>
      <c r="C1588" s="1" t="s">
        <v>3</v>
      </c>
      <c r="D1588">
        <v>4</v>
      </c>
      <c r="E1588" s="1" t="s">
        <v>199</v>
      </c>
      <c r="F1588">
        <v>4</v>
      </c>
      <c r="G1588" s="1" t="s">
        <v>377</v>
      </c>
      <c r="H1588" s="1" t="s">
        <v>28</v>
      </c>
      <c r="I1588">
        <v>1</v>
      </c>
      <c r="J1588" s="1" t="str">
        <f>+VLOOKUP(bloques1a3[[#This Row],[respuesta]],respuestas.emociones[],2,0)</f>
        <v>enojo</v>
      </c>
      <c r="K1588" s="1">
        <f>+VLOOKUP(bloques1a3[[#This Row],[niño]],BD.niños[[Código]:[edad]],5,0)</f>
        <v>9</v>
      </c>
      <c r="L1588" s="1">
        <f>+IF(bloques1a3[[#This Row],[correcta]]=bloques1a3[[#This Row],[respuesta]],1,0)</f>
        <v>1</v>
      </c>
      <c r="M1588" s="1">
        <f>+IF(bloques1a3[[#This Row],[Sexo]]="F",1,0)</f>
        <v>0</v>
      </c>
    </row>
    <row r="1589" spans="1:13" x14ac:dyDescent="0.55000000000000004">
      <c r="A1589">
        <v>50</v>
      </c>
      <c r="B1589" s="1" t="s">
        <v>430</v>
      </c>
      <c r="C1589" s="1" t="s">
        <v>3</v>
      </c>
      <c r="D1589">
        <v>4</v>
      </c>
      <c r="E1589" s="1" t="s">
        <v>203</v>
      </c>
      <c r="F1589">
        <v>1</v>
      </c>
      <c r="G1589" s="1" t="s">
        <v>377</v>
      </c>
      <c r="H1589" s="1" t="s">
        <v>29</v>
      </c>
      <c r="I1589">
        <v>1</v>
      </c>
      <c r="J1589" s="1" t="str">
        <f>+VLOOKUP(bloques1a3[[#This Row],[respuesta]],respuestas.emociones[],2,0)</f>
        <v>neutra</v>
      </c>
      <c r="K1589" s="1">
        <f>+VLOOKUP(bloques1a3[[#This Row],[niño]],BD.niños[[Código]:[edad]],5,0)</f>
        <v>9</v>
      </c>
      <c r="L1589" s="1">
        <f>+IF(bloques1a3[[#This Row],[correcta]]=bloques1a3[[#This Row],[respuesta]],1,0)</f>
        <v>0</v>
      </c>
      <c r="M1589" s="1">
        <f>+IF(bloques1a3[[#This Row],[Sexo]]="F",1,0)</f>
        <v>1</v>
      </c>
    </row>
    <row r="1590" spans="1:13" x14ac:dyDescent="0.55000000000000004">
      <c r="A1590">
        <v>50</v>
      </c>
      <c r="B1590" s="1" t="s">
        <v>430</v>
      </c>
      <c r="C1590" s="1" t="s">
        <v>3</v>
      </c>
      <c r="D1590">
        <v>4</v>
      </c>
      <c r="E1590" s="1" t="s">
        <v>206</v>
      </c>
      <c r="F1590">
        <v>4</v>
      </c>
      <c r="G1590" s="1" t="s">
        <v>377</v>
      </c>
      <c r="H1590" s="1" t="s">
        <v>29</v>
      </c>
      <c r="I1590">
        <v>1</v>
      </c>
      <c r="J1590" s="1" t="str">
        <f>+VLOOKUP(bloques1a3[[#This Row],[respuesta]],respuestas.emociones[],2,0)</f>
        <v>enojo</v>
      </c>
      <c r="K1590" s="1">
        <f>+VLOOKUP(bloques1a3[[#This Row],[niño]],BD.niños[[Código]:[edad]],5,0)</f>
        <v>10</v>
      </c>
      <c r="L1590" s="1">
        <f>+IF(bloques1a3[[#This Row],[correcta]]=bloques1a3[[#This Row],[respuesta]],1,0)</f>
        <v>1</v>
      </c>
      <c r="M1590" s="1">
        <f>+IF(bloques1a3[[#This Row],[Sexo]]="F",1,0)</f>
        <v>1</v>
      </c>
    </row>
    <row r="1591" spans="1:13" x14ac:dyDescent="0.55000000000000004">
      <c r="A1591">
        <v>50</v>
      </c>
      <c r="B1591" s="1" t="s">
        <v>430</v>
      </c>
      <c r="C1591" s="1" t="s">
        <v>3</v>
      </c>
      <c r="D1591">
        <v>4</v>
      </c>
      <c r="E1591" s="1" t="s">
        <v>210</v>
      </c>
      <c r="F1591">
        <v>1</v>
      </c>
      <c r="G1591" s="1" t="s">
        <v>376</v>
      </c>
      <c r="H1591" s="1" t="s">
        <v>28</v>
      </c>
      <c r="I1591">
        <v>1</v>
      </c>
      <c r="J1591" s="1" t="str">
        <f>+VLOOKUP(bloques1a3[[#This Row],[respuesta]],respuestas.emociones[],2,0)</f>
        <v>neutra</v>
      </c>
      <c r="K1591" s="1">
        <f>+VLOOKUP(bloques1a3[[#This Row],[niño]],BD.niños[[Código]:[edad]],5,0)</f>
        <v>7</v>
      </c>
      <c r="L1591" s="1">
        <f>+IF(bloques1a3[[#This Row],[correcta]]=bloques1a3[[#This Row],[respuesta]],1,0)</f>
        <v>0</v>
      </c>
      <c r="M1591" s="1">
        <f>+IF(bloques1a3[[#This Row],[Sexo]]="F",1,0)</f>
        <v>0</v>
      </c>
    </row>
    <row r="1592" spans="1:13" x14ac:dyDescent="0.55000000000000004">
      <c r="A1592">
        <v>50</v>
      </c>
      <c r="B1592" s="1" t="s">
        <v>430</v>
      </c>
      <c r="C1592" s="1" t="s">
        <v>3</v>
      </c>
      <c r="D1592">
        <v>4</v>
      </c>
      <c r="E1592" s="1" t="s">
        <v>274</v>
      </c>
      <c r="F1592">
        <v>4</v>
      </c>
      <c r="G1592" s="1" t="s">
        <v>375</v>
      </c>
      <c r="H1592" s="1" t="s">
        <v>28</v>
      </c>
      <c r="I1592">
        <v>1</v>
      </c>
      <c r="J1592" s="1" t="str">
        <f>+VLOOKUP(bloques1a3[[#This Row],[respuesta]],respuestas.emociones[],2,0)</f>
        <v>enojo</v>
      </c>
      <c r="K1592" s="1">
        <f>+VLOOKUP(bloques1a3[[#This Row],[niño]],BD.niños[[Código]:[edad]],5,0)</f>
        <v>6</v>
      </c>
      <c r="L1592" s="1">
        <f>+IF(bloques1a3[[#This Row],[correcta]]=bloques1a3[[#This Row],[respuesta]],1,0)</f>
        <v>1</v>
      </c>
      <c r="M1592" s="1">
        <f>+IF(bloques1a3[[#This Row],[Sexo]]="F",1,0)</f>
        <v>0</v>
      </c>
    </row>
    <row r="1593" spans="1:13" x14ac:dyDescent="0.55000000000000004">
      <c r="A1593">
        <v>50</v>
      </c>
      <c r="B1593" s="1" t="s">
        <v>430</v>
      </c>
      <c r="C1593" s="1" t="s">
        <v>3</v>
      </c>
      <c r="D1593">
        <v>4</v>
      </c>
      <c r="E1593" s="1" t="s">
        <v>276</v>
      </c>
      <c r="F1593">
        <v>4</v>
      </c>
      <c r="G1593" s="1" t="s">
        <v>375</v>
      </c>
      <c r="H1593" s="1" t="s">
        <v>28</v>
      </c>
      <c r="I1593">
        <v>1</v>
      </c>
      <c r="J1593" s="1" t="str">
        <f>+VLOOKUP(bloques1a3[[#This Row],[respuesta]],respuestas.emociones[],2,0)</f>
        <v>enojo</v>
      </c>
      <c r="K1593" s="1">
        <f>+VLOOKUP(bloques1a3[[#This Row],[niño]],BD.niños[[Código]:[edad]],5,0)</f>
        <v>6</v>
      </c>
      <c r="L1593" s="1">
        <f>+IF(bloques1a3[[#This Row],[correcta]]=bloques1a3[[#This Row],[respuesta]],1,0)</f>
        <v>1</v>
      </c>
      <c r="M1593" s="1">
        <f>+IF(bloques1a3[[#This Row],[Sexo]]="F",1,0)</f>
        <v>0</v>
      </c>
    </row>
    <row r="1594" spans="1:13" x14ac:dyDescent="0.55000000000000004">
      <c r="A1594">
        <v>50</v>
      </c>
      <c r="B1594" s="1" t="s">
        <v>430</v>
      </c>
      <c r="C1594" s="1" t="s">
        <v>3</v>
      </c>
      <c r="D1594">
        <v>4</v>
      </c>
      <c r="E1594" s="1" t="s">
        <v>279</v>
      </c>
      <c r="F1594">
        <v>4</v>
      </c>
      <c r="G1594" s="1" t="s">
        <v>376</v>
      </c>
      <c r="H1594" s="1" t="s">
        <v>29</v>
      </c>
      <c r="I1594">
        <v>1</v>
      </c>
      <c r="J1594" s="1" t="str">
        <f>+VLOOKUP(bloques1a3[[#This Row],[respuesta]],respuestas.emociones[],2,0)</f>
        <v>enojo</v>
      </c>
      <c r="K1594" s="1">
        <f>+VLOOKUP(bloques1a3[[#This Row],[niño]],BD.niños[[Código]:[edad]],5,0)</f>
        <v>7</v>
      </c>
      <c r="L1594" s="1">
        <f>+IF(bloques1a3[[#This Row],[correcta]]=bloques1a3[[#This Row],[respuesta]],1,0)</f>
        <v>1</v>
      </c>
      <c r="M1594" s="1">
        <f>+IF(bloques1a3[[#This Row],[Sexo]]="F",1,0)</f>
        <v>1</v>
      </c>
    </row>
    <row r="1595" spans="1:13" x14ac:dyDescent="0.55000000000000004">
      <c r="A1595">
        <v>50</v>
      </c>
      <c r="B1595" s="1" t="s">
        <v>430</v>
      </c>
      <c r="C1595" s="1" t="s">
        <v>3</v>
      </c>
      <c r="D1595">
        <v>4</v>
      </c>
      <c r="E1595" s="1" t="s">
        <v>282</v>
      </c>
      <c r="F1595">
        <v>4</v>
      </c>
      <c r="G1595" s="1" t="s">
        <v>375</v>
      </c>
      <c r="H1595" s="1" t="s">
        <v>29</v>
      </c>
      <c r="I1595">
        <v>1</v>
      </c>
      <c r="J1595" s="1" t="str">
        <f>+VLOOKUP(bloques1a3[[#This Row],[respuesta]],respuestas.emociones[],2,0)</f>
        <v>enojo</v>
      </c>
      <c r="K1595" s="1">
        <f>+VLOOKUP(bloques1a3[[#This Row],[niño]],BD.niños[[Código]:[edad]],5,0)</f>
        <v>5</v>
      </c>
      <c r="L1595" s="1">
        <f>+IF(bloques1a3[[#This Row],[correcta]]=bloques1a3[[#This Row],[respuesta]],1,0)</f>
        <v>1</v>
      </c>
      <c r="M1595" s="1">
        <f>+IF(bloques1a3[[#This Row],[Sexo]]="F",1,0)</f>
        <v>1</v>
      </c>
    </row>
    <row r="1596" spans="1:13" x14ac:dyDescent="0.55000000000000004">
      <c r="A1596">
        <v>50</v>
      </c>
      <c r="B1596" s="1" t="s">
        <v>430</v>
      </c>
      <c r="C1596" s="1" t="s">
        <v>3</v>
      </c>
      <c r="D1596">
        <v>4</v>
      </c>
      <c r="E1596" s="1" t="s">
        <v>352</v>
      </c>
      <c r="F1596">
        <v>1</v>
      </c>
      <c r="G1596" s="1" t="s">
        <v>376</v>
      </c>
      <c r="H1596" s="1" t="s">
        <v>29</v>
      </c>
      <c r="I1596">
        <v>1</v>
      </c>
      <c r="J1596" s="1" t="str">
        <f>+VLOOKUP(bloques1a3[[#This Row],[respuesta]],respuestas.emociones[],2,0)</f>
        <v>neutra</v>
      </c>
      <c r="K1596" s="1">
        <f>+VLOOKUP(bloques1a3[[#This Row],[niño]],BD.niños[[Código]:[edad]],5,0)</f>
        <v>8</v>
      </c>
      <c r="L1596" s="1">
        <f>+IF(bloques1a3[[#This Row],[correcta]]=bloques1a3[[#This Row],[respuesta]],1,0)</f>
        <v>0</v>
      </c>
      <c r="M1596" s="1">
        <f>+IF(bloques1a3[[#This Row],[Sexo]]="F",1,0)</f>
        <v>1</v>
      </c>
    </row>
    <row r="1597" spans="1:13" x14ac:dyDescent="0.55000000000000004">
      <c r="A1597">
        <v>50</v>
      </c>
      <c r="B1597" s="1" t="s">
        <v>430</v>
      </c>
      <c r="C1597" s="1" t="s">
        <v>3</v>
      </c>
      <c r="D1597">
        <v>4</v>
      </c>
      <c r="E1597" s="1" t="s">
        <v>357</v>
      </c>
      <c r="F1597">
        <v>4</v>
      </c>
      <c r="G1597" s="1" t="s">
        <v>376</v>
      </c>
      <c r="H1597" s="1" t="s">
        <v>28</v>
      </c>
      <c r="I1597">
        <v>1</v>
      </c>
      <c r="J1597" s="1" t="str">
        <f>+VLOOKUP(bloques1a3[[#This Row],[respuesta]],respuestas.emociones[],2,0)</f>
        <v>enojo</v>
      </c>
      <c r="K1597" s="1">
        <f>+VLOOKUP(bloques1a3[[#This Row],[niño]],BD.niños[[Código]:[edad]],5,0)</f>
        <v>7</v>
      </c>
      <c r="L1597" s="1">
        <f>+IF(bloques1a3[[#This Row],[correcta]]=bloques1a3[[#This Row],[respuesta]],1,0)</f>
        <v>1</v>
      </c>
      <c r="M1597" s="1">
        <f>+IF(bloques1a3[[#This Row],[Sexo]]="F",1,0)</f>
        <v>0</v>
      </c>
    </row>
    <row r="1598" spans="1:13" x14ac:dyDescent="0.55000000000000004">
      <c r="A1598">
        <v>50</v>
      </c>
      <c r="B1598" s="1" t="s">
        <v>430</v>
      </c>
      <c r="C1598" s="1" t="s">
        <v>3</v>
      </c>
      <c r="D1598">
        <v>4</v>
      </c>
      <c r="E1598" s="1" t="s">
        <v>360</v>
      </c>
      <c r="F1598">
        <v>1</v>
      </c>
      <c r="G1598" s="1" t="s">
        <v>377</v>
      </c>
      <c r="H1598" s="1" t="s">
        <v>28</v>
      </c>
      <c r="I1598">
        <v>1</v>
      </c>
      <c r="J1598" s="1" t="str">
        <f>+VLOOKUP(bloques1a3[[#This Row],[respuesta]],respuestas.emociones[],2,0)</f>
        <v>neutra</v>
      </c>
      <c r="K1598" s="1">
        <f>+VLOOKUP(bloques1a3[[#This Row],[niño]],BD.niños[[Código]:[edad]],5,0)</f>
        <v>9</v>
      </c>
      <c r="L1598" s="1">
        <f>+IF(bloques1a3[[#This Row],[correcta]]=bloques1a3[[#This Row],[respuesta]],1,0)</f>
        <v>0</v>
      </c>
      <c r="M1598" s="1">
        <f>+IF(bloques1a3[[#This Row],[Sexo]]="F",1,0)</f>
        <v>0</v>
      </c>
    </row>
    <row r="1599" spans="1:13" x14ac:dyDescent="0.55000000000000004">
      <c r="A1599">
        <v>50</v>
      </c>
      <c r="B1599" s="1" t="s">
        <v>430</v>
      </c>
      <c r="C1599" s="1" t="s">
        <v>3</v>
      </c>
      <c r="D1599">
        <v>4</v>
      </c>
      <c r="E1599" s="1" t="s">
        <v>364</v>
      </c>
      <c r="F1599">
        <v>4</v>
      </c>
      <c r="G1599" s="1" t="s">
        <v>377</v>
      </c>
      <c r="H1599" s="1" t="s">
        <v>28</v>
      </c>
      <c r="I1599">
        <v>1</v>
      </c>
      <c r="J1599" s="1" t="str">
        <f>+VLOOKUP(bloques1a3[[#This Row],[respuesta]],respuestas.emociones[],2,0)</f>
        <v>enojo</v>
      </c>
      <c r="K1599" s="1">
        <f>+VLOOKUP(bloques1a3[[#This Row],[niño]],BD.niños[[Código]:[edad]],5,0)</f>
        <v>10</v>
      </c>
      <c r="L1599" s="1">
        <f>+IF(bloques1a3[[#This Row],[correcta]]=bloques1a3[[#This Row],[respuesta]],1,0)</f>
        <v>1</v>
      </c>
      <c r="M1599" s="1">
        <f>+IF(bloques1a3[[#This Row],[Sexo]]="F",1,0)</f>
        <v>0</v>
      </c>
    </row>
    <row r="1600" spans="1:13" x14ac:dyDescent="0.55000000000000004">
      <c r="A1600">
        <v>50</v>
      </c>
      <c r="B1600" s="1" t="s">
        <v>430</v>
      </c>
      <c r="C1600" s="1" t="s">
        <v>3</v>
      </c>
      <c r="D1600">
        <v>4</v>
      </c>
      <c r="E1600" s="1" t="s">
        <v>368</v>
      </c>
      <c r="F1600">
        <v>1</v>
      </c>
      <c r="G1600" s="1" t="s">
        <v>377</v>
      </c>
      <c r="H1600" s="1" t="s">
        <v>28</v>
      </c>
      <c r="I1600">
        <v>1</v>
      </c>
      <c r="J1600" s="1" t="str">
        <f>+VLOOKUP(bloques1a3[[#This Row],[respuesta]],respuestas.emociones[],2,0)</f>
        <v>neutra</v>
      </c>
      <c r="K1600" s="1">
        <f>+VLOOKUP(bloques1a3[[#This Row],[niño]],BD.niños[[Código]:[edad]],5,0)</f>
        <v>11</v>
      </c>
      <c r="L1600" s="1">
        <f>+IF(bloques1a3[[#This Row],[correcta]]=bloques1a3[[#This Row],[respuesta]],1,0)</f>
        <v>0</v>
      </c>
      <c r="M1600" s="1">
        <f>+IF(bloques1a3[[#This Row],[Sexo]]="F",1,0)</f>
        <v>0</v>
      </c>
    </row>
    <row r="1601" spans="1:13" x14ac:dyDescent="0.55000000000000004">
      <c r="A1601">
        <v>50</v>
      </c>
      <c r="B1601" s="1" t="s">
        <v>430</v>
      </c>
      <c r="C1601" s="1" t="s">
        <v>3</v>
      </c>
      <c r="D1601">
        <v>4</v>
      </c>
      <c r="E1601" s="1" t="s">
        <v>371</v>
      </c>
      <c r="F1601">
        <v>1</v>
      </c>
      <c r="G1601" s="1" t="s">
        <v>377</v>
      </c>
      <c r="H1601" s="1" t="s">
        <v>29</v>
      </c>
      <c r="I1601">
        <v>1</v>
      </c>
      <c r="J1601" s="1" t="str">
        <f>+VLOOKUP(bloques1a3[[#This Row],[respuesta]],respuestas.emociones[],2,0)</f>
        <v>neutra</v>
      </c>
      <c r="K1601" s="1">
        <f>+VLOOKUP(bloques1a3[[#This Row],[niño]],BD.niños[[Código]:[edad]],5,0)</f>
        <v>9</v>
      </c>
      <c r="L1601" s="1">
        <f>+IF(bloques1a3[[#This Row],[correcta]]=bloques1a3[[#This Row],[respuesta]],1,0)</f>
        <v>0</v>
      </c>
      <c r="M1601" s="1">
        <f>+IF(bloques1a3[[#This Row],[Sexo]]="F",1,0)</f>
        <v>1</v>
      </c>
    </row>
    <row r="1602" spans="1:13" x14ac:dyDescent="0.55000000000000004">
      <c r="A1602">
        <v>51</v>
      </c>
      <c r="B1602" s="1" t="s">
        <v>431</v>
      </c>
      <c r="C1602" s="1" t="s">
        <v>6</v>
      </c>
      <c r="D1602">
        <v>3</v>
      </c>
      <c r="E1602" s="1" t="s">
        <v>36</v>
      </c>
      <c r="F1602">
        <v>5</v>
      </c>
      <c r="G1602" s="1" t="s">
        <v>375</v>
      </c>
      <c r="H1602" s="1" t="s">
        <v>28</v>
      </c>
      <c r="I1602">
        <v>1</v>
      </c>
      <c r="J1602" s="1" t="str">
        <f>+VLOOKUP(bloques1a3[[#This Row],[respuesta]],respuestas.emociones[],2,0)</f>
        <v>miedo</v>
      </c>
      <c r="K1602" s="1">
        <f>+VLOOKUP(bloques1a3[[#This Row],[niño]],BD.niños[[Código]:[edad]],5,0)</f>
        <v>5</v>
      </c>
      <c r="L1602" s="1">
        <f>+IF(bloques1a3[[#This Row],[correcta]]=bloques1a3[[#This Row],[respuesta]],1,0)</f>
        <v>0</v>
      </c>
      <c r="M1602" s="1">
        <f>+IF(bloques1a3[[#This Row],[Sexo]]="F",1,0)</f>
        <v>0</v>
      </c>
    </row>
    <row r="1603" spans="1:13" x14ac:dyDescent="0.55000000000000004">
      <c r="A1603">
        <v>51</v>
      </c>
      <c r="B1603" s="1" t="s">
        <v>431</v>
      </c>
      <c r="C1603" s="1" t="s">
        <v>6</v>
      </c>
      <c r="D1603">
        <v>3</v>
      </c>
      <c r="E1603" s="1" t="s">
        <v>40</v>
      </c>
      <c r="F1603">
        <v>3</v>
      </c>
      <c r="G1603" s="1" t="s">
        <v>376</v>
      </c>
      <c r="H1603" s="1" t="s">
        <v>28</v>
      </c>
      <c r="I1603">
        <v>1</v>
      </c>
      <c r="J1603" s="1" t="str">
        <f>+VLOOKUP(bloques1a3[[#This Row],[respuesta]],respuestas.emociones[],2,0)</f>
        <v>tristeza</v>
      </c>
      <c r="K1603" s="1">
        <f>+VLOOKUP(bloques1a3[[#This Row],[niño]],BD.niños[[Código]:[edad]],5,0)</f>
        <v>7</v>
      </c>
      <c r="L1603" s="1">
        <f>+IF(bloques1a3[[#This Row],[correcta]]=bloques1a3[[#This Row],[respuesta]],1,0)</f>
        <v>1</v>
      </c>
      <c r="M1603" s="1">
        <f>+IF(bloques1a3[[#This Row],[Sexo]]="F",1,0)</f>
        <v>0</v>
      </c>
    </row>
    <row r="1604" spans="1:13" x14ac:dyDescent="0.55000000000000004">
      <c r="A1604">
        <v>51</v>
      </c>
      <c r="B1604" s="1" t="s">
        <v>431</v>
      </c>
      <c r="C1604" s="1" t="s">
        <v>6</v>
      </c>
      <c r="D1604">
        <v>3</v>
      </c>
      <c r="E1604" s="1" t="s">
        <v>44</v>
      </c>
      <c r="F1604">
        <v>3</v>
      </c>
      <c r="G1604" s="1" t="s">
        <v>376</v>
      </c>
      <c r="H1604" s="1" t="s">
        <v>29</v>
      </c>
      <c r="I1604">
        <v>1</v>
      </c>
      <c r="J1604" s="1" t="str">
        <f>+VLOOKUP(bloques1a3[[#This Row],[respuesta]],respuestas.emociones[],2,0)</f>
        <v>tristeza</v>
      </c>
      <c r="K1604" s="1">
        <f>+VLOOKUP(bloques1a3[[#This Row],[niño]],BD.niños[[Código]:[edad]],5,0)</f>
        <v>7</v>
      </c>
      <c r="L1604" s="1">
        <f>+IF(bloques1a3[[#This Row],[correcta]]=bloques1a3[[#This Row],[respuesta]],1,0)</f>
        <v>1</v>
      </c>
      <c r="M1604" s="1">
        <f>+IF(bloques1a3[[#This Row],[Sexo]]="F",1,0)</f>
        <v>1</v>
      </c>
    </row>
    <row r="1605" spans="1:13" x14ac:dyDescent="0.55000000000000004">
      <c r="A1605">
        <v>51</v>
      </c>
      <c r="B1605" s="1" t="s">
        <v>431</v>
      </c>
      <c r="C1605" s="1" t="s">
        <v>6</v>
      </c>
      <c r="D1605">
        <v>3</v>
      </c>
      <c r="E1605" s="1" t="s">
        <v>48</v>
      </c>
      <c r="F1605">
        <v>3</v>
      </c>
      <c r="G1605" s="1" t="s">
        <v>376</v>
      </c>
      <c r="H1605" s="1" t="s">
        <v>29</v>
      </c>
      <c r="I1605">
        <v>1</v>
      </c>
      <c r="J1605" s="1" t="str">
        <f>+VLOOKUP(bloques1a3[[#This Row],[respuesta]],respuestas.emociones[],2,0)</f>
        <v>tristeza</v>
      </c>
      <c r="K1605" s="1">
        <f>+VLOOKUP(bloques1a3[[#This Row],[niño]],BD.niños[[Código]:[edad]],5,0)</f>
        <v>7</v>
      </c>
      <c r="L1605" s="1">
        <f>+IF(bloques1a3[[#This Row],[correcta]]=bloques1a3[[#This Row],[respuesta]],1,0)</f>
        <v>1</v>
      </c>
      <c r="M1605" s="1">
        <f>+IF(bloques1a3[[#This Row],[Sexo]]="F",1,0)</f>
        <v>1</v>
      </c>
    </row>
    <row r="1606" spans="1:13" x14ac:dyDescent="0.55000000000000004">
      <c r="A1606">
        <v>51</v>
      </c>
      <c r="B1606" s="1" t="s">
        <v>431</v>
      </c>
      <c r="C1606" s="1" t="s">
        <v>6</v>
      </c>
      <c r="D1606">
        <v>3</v>
      </c>
      <c r="E1606" s="1" t="s">
        <v>52</v>
      </c>
      <c r="F1606">
        <v>3</v>
      </c>
      <c r="G1606" s="1" t="s">
        <v>376</v>
      </c>
      <c r="H1606" s="1" t="s">
        <v>29</v>
      </c>
      <c r="I1606">
        <v>1</v>
      </c>
      <c r="J1606" s="1" t="str">
        <f>+VLOOKUP(bloques1a3[[#This Row],[respuesta]],respuestas.emociones[],2,0)</f>
        <v>tristeza</v>
      </c>
      <c r="K1606" s="1">
        <f>+VLOOKUP(bloques1a3[[#This Row],[niño]],BD.niños[[Código]:[edad]],5,0)</f>
        <v>7</v>
      </c>
      <c r="L1606" s="1">
        <f>+IF(bloques1a3[[#This Row],[correcta]]=bloques1a3[[#This Row],[respuesta]],1,0)</f>
        <v>1</v>
      </c>
      <c r="M1606" s="1">
        <f>+IF(bloques1a3[[#This Row],[Sexo]]="F",1,0)</f>
        <v>1</v>
      </c>
    </row>
    <row r="1607" spans="1:13" x14ac:dyDescent="0.55000000000000004">
      <c r="A1607">
        <v>51</v>
      </c>
      <c r="B1607" s="1" t="s">
        <v>431</v>
      </c>
      <c r="C1607" s="1" t="s">
        <v>6</v>
      </c>
      <c r="D1607">
        <v>3</v>
      </c>
      <c r="E1607" s="1" t="s">
        <v>56</v>
      </c>
      <c r="F1607">
        <v>3</v>
      </c>
      <c r="G1607" s="1" t="s">
        <v>376</v>
      </c>
      <c r="H1607" s="1" t="s">
        <v>29</v>
      </c>
      <c r="I1607">
        <v>1</v>
      </c>
      <c r="J1607" s="1" t="str">
        <f>+VLOOKUP(bloques1a3[[#This Row],[respuesta]],respuestas.emociones[],2,0)</f>
        <v>tristeza</v>
      </c>
      <c r="K1607" s="1">
        <f>+VLOOKUP(bloques1a3[[#This Row],[niño]],BD.niños[[Código]:[edad]],5,0)</f>
        <v>8</v>
      </c>
      <c r="L1607" s="1">
        <f>+IF(bloques1a3[[#This Row],[correcta]]=bloques1a3[[#This Row],[respuesta]],1,0)</f>
        <v>1</v>
      </c>
      <c r="M1607" s="1">
        <f>+IF(bloques1a3[[#This Row],[Sexo]]="F",1,0)</f>
        <v>1</v>
      </c>
    </row>
    <row r="1608" spans="1:13" x14ac:dyDescent="0.55000000000000004">
      <c r="A1608">
        <v>51</v>
      </c>
      <c r="B1608" s="1" t="s">
        <v>431</v>
      </c>
      <c r="C1608" s="1" t="s">
        <v>6</v>
      </c>
      <c r="D1608">
        <v>3</v>
      </c>
      <c r="E1608" s="1" t="s">
        <v>60</v>
      </c>
      <c r="F1608">
        <v>3</v>
      </c>
      <c r="G1608" s="1" t="s">
        <v>377</v>
      </c>
      <c r="H1608" s="1" t="s">
        <v>28</v>
      </c>
      <c r="I1608">
        <v>1</v>
      </c>
      <c r="J1608" s="1" t="str">
        <f>+VLOOKUP(bloques1a3[[#This Row],[respuesta]],respuestas.emociones[],2,0)</f>
        <v>tristeza</v>
      </c>
      <c r="K1608" s="1">
        <f>+VLOOKUP(bloques1a3[[#This Row],[niño]],BD.niños[[Código]:[edad]],5,0)</f>
        <v>10</v>
      </c>
      <c r="L1608" s="1">
        <f>+IF(bloques1a3[[#This Row],[correcta]]=bloques1a3[[#This Row],[respuesta]],1,0)</f>
        <v>1</v>
      </c>
      <c r="M1608" s="1">
        <f>+IF(bloques1a3[[#This Row],[Sexo]]="F",1,0)</f>
        <v>0</v>
      </c>
    </row>
    <row r="1609" spans="1:13" x14ac:dyDescent="0.55000000000000004">
      <c r="A1609">
        <v>51</v>
      </c>
      <c r="B1609" s="1" t="s">
        <v>431</v>
      </c>
      <c r="C1609" s="1" t="s">
        <v>6</v>
      </c>
      <c r="D1609">
        <v>3</v>
      </c>
      <c r="E1609" s="1" t="s">
        <v>64</v>
      </c>
      <c r="F1609">
        <v>3</v>
      </c>
      <c r="G1609" s="1" t="s">
        <v>377</v>
      </c>
      <c r="H1609" s="1" t="s">
        <v>29</v>
      </c>
      <c r="I1609">
        <v>1</v>
      </c>
      <c r="J1609" s="1" t="str">
        <f>+VLOOKUP(bloques1a3[[#This Row],[respuesta]],respuestas.emociones[],2,0)</f>
        <v>tristeza</v>
      </c>
      <c r="K1609" s="1">
        <f>+VLOOKUP(bloques1a3[[#This Row],[niño]],BD.niños[[Código]:[edad]],5,0)</f>
        <v>9</v>
      </c>
      <c r="L1609" s="1">
        <f>+IF(bloques1a3[[#This Row],[correcta]]=bloques1a3[[#This Row],[respuesta]],1,0)</f>
        <v>1</v>
      </c>
      <c r="M1609" s="1">
        <f>+IF(bloques1a3[[#This Row],[Sexo]]="F",1,0)</f>
        <v>1</v>
      </c>
    </row>
    <row r="1610" spans="1:13" x14ac:dyDescent="0.55000000000000004">
      <c r="A1610">
        <v>51</v>
      </c>
      <c r="B1610" s="1" t="s">
        <v>431</v>
      </c>
      <c r="C1610" s="1" t="s">
        <v>6</v>
      </c>
      <c r="D1610">
        <v>3</v>
      </c>
      <c r="E1610" s="1" t="s">
        <v>68</v>
      </c>
      <c r="F1610">
        <v>3</v>
      </c>
      <c r="G1610" s="1" t="s">
        <v>377</v>
      </c>
      <c r="H1610" s="1" t="s">
        <v>28</v>
      </c>
      <c r="I1610">
        <v>1</v>
      </c>
      <c r="J1610" s="1" t="str">
        <f>+VLOOKUP(bloques1a3[[#This Row],[respuesta]],respuestas.emociones[],2,0)</f>
        <v>tristeza</v>
      </c>
      <c r="K1610" s="1">
        <f>+VLOOKUP(bloques1a3[[#This Row],[niño]],BD.niños[[Código]:[edad]],5,0)</f>
        <v>10</v>
      </c>
      <c r="L1610" s="1">
        <f>+IF(bloques1a3[[#This Row],[correcta]]=bloques1a3[[#This Row],[respuesta]],1,0)</f>
        <v>1</v>
      </c>
      <c r="M1610" s="1">
        <f>+IF(bloques1a3[[#This Row],[Sexo]]="F",1,0)</f>
        <v>0</v>
      </c>
    </row>
    <row r="1611" spans="1:13" x14ac:dyDescent="0.55000000000000004">
      <c r="A1611">
        <v>51</v>
      </c>
      <c r="B1611" s="1" t="s">
        <v>431</v>
      </c>
      <c r="C1611" s="1" t="s">
        <v>6</v>
      </c>
      <c r="D1611">
        <v>3</v>
      </c>
      <c r="E1611" s="1" t="s">
        <v>72</v>
      </c>
      <c r="F1611">
        <v>3</v>
      </c>
      <c r="G1611" s="1" t="s">
        <v>377</v>
      </c>
      <c r="H1611" s="1" t="s">
        <v>29</v>
      </c>
      <c r="I1611">
        <v>1</v>
      </c>
      <c r="J1611" s="1" t="str">
        <f>+VLOOKUP(bloques1a3[[#This Row],[respuesta]],respuestas.emociones[],2,0)</f>
        <v>tristeza</v>
      </c>
      <c r="K1611" s="1">
        <f>+VLOOKUP(bloques1a3[[#This Row],[niño]],BD.niños[[Código]:[edad]],5,0)</f>
        <v>9</v>
      </c>
      <c r="L1611" s="1">
        <f>+IF(bloques1a3[[#This Row],[correcta]]=bloques1a3[[#This Row],[respuesta]],1,0)</f>
        <v>1</v>
      </c>
      <c r="M1611" s="1">
        <f>+IF(bloques1a3[[#This Row],[Sexo]]="F",1,0)</f>
        <v>1</v>
      </c>
    </row>
    <row r="1612" spans="1:13" x14ac:dyDescent="0.55000000000000004">
      <c r="A1612">
        <v>51</v>
      </c>
      <c r="B1612" s="1" t="s">
        <v>431</v>
      </c>
      <c r="C1612" s="1" t="s">
        <v>6</v>
      </c>
      <c r="D1612">
        <v>3</v>
      </c>
      <c r="E1612" s="1" t="s">
        <v>75</v>
      </c>
      <c r="F1612">
        <v>3</v>
      </c>
      <c r="G1612" s="1" t="s">
        <v>377</v>
      </c>
      <c r="H1612" s="1" t="s">
        <v>29</v>
      </c>
      <c r="I1612">
        <v>1</v>
      </c>
      <c r="J1612" s="1" t="str">
        <f>+VLOOKUP(bloques1a3[[#This Row],[respuesta]],respuestas.emociones[],2,0)</f>
        <v>tristeza</v>
      </c>
      <c r="K1612" s="1">
        <f>+VLOOKUP(bloques1a3[[#This Row],[niño]],BD.niños[[Código]:[edad]],5,0)</f>
        <v>10</v>
      </c>
      <c r="L1612" s="1">
        <f>+IF(bloques1a3[[#This Row],[correcta]]=bloques1a3[[#This Row],[respuesta]],1,0)</f>
        <v>1</v>
      </c>
      <c r="M1612" s="1">
        <f>+IF(bloques1a3[[#This Row],[Sexo]]="F",1,0)</f>
        <v>1</v>
      </c>
    </row>
    <row r="1613" spans="1:13" x14ac:dyDescent="0.55000000000000004">
      <c r="A1613">
        <v>51</v>
      </c>
      <c r="B1613" s="1" t="s">
        <v>431</v>
      </c>
      <c r="C1613" s="1" t="s">
        <v>6</v>
      </c>
      <c r="D1613">
        <v>3</v>
      </c>
      <c r="E1613" s="1" t="s">
        <v>78</v>
      </c>
      <c r="F1613">
        <v>3</v>
      </c>
      <c r="G1613" s="1" t="s">
        <v>375</v>
      </c>
      <c r="H1613" s="1" t="s">
        <v>28</v>
      </c>
      <c r="I1613">
        <v>1</v>
      </c>
      <c r="J1613" s="1" t="str">
        <f>+VLOOKUP(bloques1a3[[#This Row],[respuesta]],respuestas.emociones[],2,0)</f>
        <v>tristeza</v>
      </c>
      <c r="K1613" s="1">
        <f>+VLOOKUP(bloques1a3[[#This Row],[niño]],BD.niños[[Código]:[edad]],5,0)</f>
        <v>6</v>
      </c>
      <c r="L1613" s="1">
        <f>+IF(bloques1a3[[#This Row],[correcta]]=bloques1a3[[#This Row],[respuesta]],1,0)</f>
        <v>1</v>
      </c>
      <c r="M1613" s="1">
        <f>+IF(bloques1a3[[#This Row],[Sexo]]="F",1,0)</f>
        <v>0</v>
      </c>
    </row>
    <row r="1614" spans="1:13" x14ac:dyDescent="0.55000000000000004">
      <c r="A1614">
        <v>51</v>
      </c>
      <c r="B1614" s="1" t="s">
        <v>431</v>
      </c>
      <c r="C1614" s="1" t="s">
        <v>6</v>
      </c>
      <c r="D1614">
        <v>3</v>
      </c>
      <c r="E1614" s="1" t="s">
        <v>82</v>
      </c>
      <c r="F1614">
        <v>4</v>
      </c>
      <c r="G1614" s="1" t="s">
        <v>375</v>
      </c>
      <c r="H1614" s="1" t="s">
        <v>29</v>
      </c>
      <c r="I1614">
        <v>1</v>
      </c>
      <c r="J1614" s="1" t="str">
        <f>+VLOOKUP(bloques1a3[[#This Row],[respuesta]],respuestas.emociones[],2,0)</f>
        <v>enojo</v>
      </c>
      <c r="K1614" s="1">
        <f>+VLOOKUP(bloques1a3[[#This Row],[niño]],BD.niños[[Código]:[edad]],5,0)</f>
        <v>6</v>
      </c>
      <c r="L1614" s="1">
        <f>+IF(bloques1a3[[#This Row],[correcta]]=bloques1a3[[#This Row],[respuesta]],1,0)</f>
        <v>0</v>
      </c>
      <c r="M1614" s="1">
        <f>+IF(bloques1a3[[#This Row],[Sexo]]="F",1,0)</f>
        <v>1</v>
      </c>
    </row>
    <row r="1615" spans="1:13" x14ac:dyDescent="0.55000000000000004">
      <c r="A1615">
        <v>51</v>
      </c>
      <c r="B1615" s="1" t="s">
        <v>431</v>
      </c>
      <c r="C1615" s="1" t="s">
        <v>6</v>
      </c>
      <c r="D1615">
        <v>3</v>
      </c>
      <c r="E1615" s="1" t="s">
        <v>85</v>
      </c>
      <c r="F1615">
        <v>3</v>
      </c>
      <c r="G1615" s="1" t="s">
        <v>375</v>
      </c>
      <c r="H1615" s="1" t="s">
        <v>28</v>
      </c>
      <c r="I1615">
        <v>1</v>
      </c>
      <c r="J1615" s="1" t="str">
        <f>+VLOOKUP(bloques1a3[[#This Row],[respuesta]],respuestas.emociones[],2,0)</f>
        <v>tristeza</v>
      </c>
      <c r="K1615" s="1">
        <f>+VLOOKUP(bloques1a3[[#This Row],[niño]],BD.niños[[Código]:[edad]],5,0)</f>
        <v>6</v>
      </c>
      <c r="L1615" s="1">
        <f>+IF(bloques1a3[[#This Row],[correcta]]=bloques1a3[[#This Row],[respuesta]],1,0)</f>
        <v>1</v>
      </c>
      <c r="M1615" s="1">
        <f>+IF(bloques1a3[[#This Row],[Sexo]]="F",1,0)</f>
        <v>0</v>
      </c>
    </row>
    <row r="1616" spans="1:13" x14ac:dyDescent="0.55000000000000004">
      <c r="A1616">
        <v>51</v>
      </c>
      <c r="B1616" s="1" t="s">
        <v>431</v>
      </c>
      <c r="C1616" s="1" t="s">
        <v>6</v>
      </c>
      <c r="D1616">
        <v>3</v>
      </c>
      <c r="E1616" s="1" t="s">
        <v>184</v>
      </c>
      <c r="F1616">
        <v>3</v>
      </c>
      <c r="G1616" s="1" t="s">
        <v>376</v>
      </c>
      <c r="H1616" s="1" t="s">
        <v>28</v>
      </c>
      <c r="I1616">
        <v>1</v>
      </c>
      <c r="J1616" s="1" t="str">
        <f>+VLOOKUP(bloques1a3[[#This Row],[respuesta]],respuestas.emociones[],2,0)</f>
        <v>tristeza</v>
      </c>
      <c r="K1616" s="1">
        <f>+VLOOKUP(bloques1a3[[#This Row],[niño]],BD.niños[[Código]:[edad]],5,0)</f>
        <v>7</v>
      </c>
      <c r="L1616" s="1">
        <f>+IF(bloques1a3[[#This Row],[correcta]]=bloques1a3[[#This Row],[respuesta]],1,0)</f>
        <v>1</v>
      </c>
      <c r="M1616" s="1">
        <f>+IF(bloques1a3[[#This Row],[Sexo]]="F",1,0)</f>
        <v>0</v>
      </c>
    </row>
    <row r="1617" spans="1:13" x14ac:dyDescent="0.55000000000000004">
      <c r="A1617">
        <v>51</v>
      </c>
      <c r="B1617" s="1" t="s">
        <v>431</v>
      </c>
      <c r="C1617" s="1" t="s">
        <v>6</v>
      </c>
      <c r="D1617">
        <v>3</v>
      </c>
      <c r="E1617" s="1" t="s">
        <v>187</v>
      </c>
      <c r="F1617">
        <v>3</v>
      </c>
      <c r="G1617" s="1" t="s">
        <v>376</v>
      </c>
      <c r="H1617" s="1" t="s">
        <v>29</v>
      </c>
      <c r="I1617">
        <v>1</v>
      </c>
      <c r="J1617" s="1" t="str">
        <f>+VLOOKUP(bloques1a3[[#This Row],[respuesta]],respuestas.emociones[],2,0)</f>
        <v>tristeza</v>
      </c>
      <c r="K1617" s="1">
        <f>+VLOOKUP(bloques1a3[[#This Row],[niño]],BD.niños[[Código]:[edad]],5,0)</f>
        <v>8</v>
      </c>
      <c r="L1617" s="1">
        <f>+IF(bloques1a3[[#This Row],[correcta]]=bloques1a3[[#This Row],[respuesta]],1,0)</f>
        <v>1</v>
      </c>
      <c r="M1617" s="1">
        <f>+IF(bloques1a3[[#This Row],[Sexo]]="F",1,0)</f>
        <v>1</v>
      </c>
    </row>
    <row r="1618" spans="1:13" x14ac:dyDescent="0.55000000000000004">
      <c r="A1618">
        <v>51</v>
      </c>
      <c r="B1618" s="1" t="s">
        <v>431</v>
      </c>
      <c r="C1618" s="1" t="s">
        <v>6</v>
      </c>
      <c r="D1618">
        <v>3</v>
      </c>
      <c r="E1618" s="1" t="s">
        <v>192</v>
      </c>
      <c r="F1618">
        <v>3</v>
      </c>
      <c r="G1618" s="1" t="s">
        <v>376</v>
      </c>
      <c r="H1618" s="1" t="s">
        <v>28</v>
      </c>
      <c r="I1618">
        <v>1</v>
      </c>
      <c r="J1618" s="1" t="str">
        <f>+VLOOKUP(bloques1a3[[#This Row],[respuesta]],respuestas.emociones[],2,0)</f>
        <v>tristeza</v>
      </c>
      <c r="K1618" s="1">
        <f>+VLOOKUP(bloques1a3[[#This Row],[niño]],BD.niños[[Código]:[edad]],5,0)</f>
        <v>7</v>
      </c>
      <c r="L1618" s="1">
        <f>+IF(bloques1a3[[#This Row],[correcta]]=bloques1a3[[#This Row],[respuesta]],1,0)</f>
        <v>1</v>
      </c>
      <c r="M1618" s="1">
        <f>+IF(bloques1a3[[#This Row],[Sexo]]="F",1,0)</f>
        <v>0</v>
      </c>
    </row>
    <row r="1619" spans="1:13" x14ac:dyDescent="0.55000000000000004">
      <c r="A1619">
        <v>51</v>
      </c>
      <c r="B1619" s="1" t="s">
        <v>431</v>
      </c>
      <c r="C1619" s="1" t="s">
        <v>6</v>
      </c>
      <c r="D1619">
        <v>3</v>
      </c>
      <c r="E1619" s="1" t="s">
        <v>195</v>
      </c>
      <c r="F1619">
        <v>3</v>
      </c>
      <c r="G1619" s="1" t="s">
        <v>377</v>
      </c>
      <c r="H1619" s="1" t="s">
        <v>28</v>
      </c>
      <c r="I1619">
        <v>1</v>
      </c>
      <c r="J1619" s="1" t="str">
        <f>+VLOOKUP(bloques1a3[[#This Row],[respuesta]],respuestas.emociones[],2,0)</f>
        <v>tristeza</v>
      </c>
      <c r="K1619" s="1">
        <f>+VLOOKUP(bloques1a3[[#This Row],[niño]],BD.niños[[Código]:[edad]],5,0)</f>
        <v>10</v>
      </c>
      <c r="L1619" s="1">
        <f>+IF(bloques1a3[[#This Row],[correcta]]=bloques1a3[[#This Row],[respuesta]],1,0)</f>
        <v>1</v>
      </c>
      <c r="M1619" s="1">
        <f>+IF(bloques1a3[[#This Row],[Sexo]]="F",1,0)</f>
        <v>0</v>
      </c>
    </row>
    <row r="1620" spans="1:13" x14ac:dyDescent="0.55000000000000004">
      <c r="A1620">
        <v>51</v>
      </c>
      <c r="B1620" s="1" t="s">
        <v>431</v>
      </c>
      <c r="C1620" s="1" t="s">
        <v>6</v>
      </c>
      <c r="D1620">
        <v>3</v>
      </c>
      <c r="E1620" s="1" t="s">
        <v>199</v>
      </c>
      <c r="F1620">
        <v>3</v>
      </c>
      <c r="G1620" s="1" t="s">
        <v>377</v>
      </c>
      <c r="H1620" s="1" t="s">
        <v>28</v>
      </c>
      <c r="I1620">
        <v>1</v>
      </c>
      <c r="J1620" s="1" t="str">
        <f>+VLOOKUP(bloques1a3[[#This Row],[respuesta]],respuestas.emociones[],2,0)</f>
        <v>tristeza</v>
      </c>
      <c r="K1620" s="1">
        <f>+VLOOKUP(bloques1a3[[#This Row],[niño]],BD.niños[[Código]:[edad]],5,0)</f>
        <v>9</v>
      </c>
      <c r="L1620" s="1">
        <f>+IF(bloques1a3[[#This Row],[correcta]]=bloques1a3[[#This Row],[respuesta]],1,0)</f>
        <v>1</v>
      </c>
      <c r="M1620" s="1">
        <f>+IF(bloques1a3[[#This Row],[Sexo]]="F",1,0)</f>
        <v>0</v>
      </c>
    </row>
    <row r="1621" spans="1:13" x14ac:dyDescent="0.55000000000000004">
      <c r="A1621">
        <v>51</v>
      </c>
      <c r="B1621" s="1" t="s">
        <v>431</v>
      </c>
      <c r="C1621" s="1" t="s">
        <v>6</v>
      </c>
      <c r="D1621">
        <v>3</v>
      </c>
      <c r="E1621" s="1" t="s">
        <v>203</v>
      </c>
      <c r="F1621">
        <v>3</v>
      </c>
      <c r="G1621" s="1" t="s">
        <v>377</v>
      </c>
      <c r="H1621" s="1" t="s">
        <v>29</v>
      </c>
      <c r="I1621">
        <v>1</v>
      </c>
      <c r="J1621" s="1" t="str">
        <f>+VLOOKUP(bloques1a3[[#This Row],[respuesta]],respuestas.emociones[],2,0)</f>
        <v>tristeza</v>
      </c>
      <c r="K1621" s="1">
        <f>+VLOOKUP(bloques1a3[[#This Row],[niño]],BD.niños[[Código]:[edad]],5,0)</f>
        <v>9</v>
      </c>
      <c r="L1621" s="1">
        <f>+IF(bloques1a3[[#This Row],[correcta]]=bloques1a3[[#This Row],[respuesta]],1,0)</f>
        <v>1</v>
      </c>
      <c r="M1621" s="1">
        <f>+IF(bloques1a3[[#This Row],[Sexo]]="F",1,0)</f>
        <v>1</v>
      </c>
    </row>
    <row r="1622" spans="1:13" x14ac:dyDescent="0.55000000000000004">
      <c r="A1622">
        <v>51</v>
      </c>
      <c r="B1622" s="1" t="s">
        <v>431</v>
      </c>
      <c r="C1622" s="1" t="s">
        <v>6</v>
      </c>
      <c r="D1622">
        <v>3</v>
      </c>
      <c r="E1622" s="1" t="s">
        <v>206</v>
      </c>
      <c r="F1622">
        <v>3</v>
      </c>
      <c r="G1622" s="1" t="s">
        <v>377</v>
      </c>
      <c r="H1622" s="1" t="s">
        <v>29</v>
      </c>
      <c r="I1622">
        <v>1</v>
      </c>
      <c r="J1622" s="1" t="str">
        <f>+VLOOKUP(bloques1a3[[#This Row],[respuesta]],respuestas.emociones[],2,0)</f>
        <v>tristeza</v>
      </c>
      <c r="K1622" s="1">
        <f>+VLOOKUP(bloques1a3[[#This Row],[niño]],BD.niños[[Código]:[edad]],5,0)</f>
        <v>10</v>
      </c>
      <c r="L1622" s="1">
        <f>+IF(bloques1a3[[#This Row],[correcta]]=bloques1a3[[#This Row],[respuesta]],1,0)</f>
        <v>1</v>
      </c>
      <c r="M1622" s="1">
        <f>+IF(bloques1a3[[#This Row],[Sexo]]="F",1,0)</f>
        <v>1</v>
      </c>
    </row>
    <row r="1623" spans="1:13" x14ac:dyDescent="0.55000000000000004">
      <c r="A1623">
        <v>51</v>
      </c>
      <c r="B1623" s="1" t="s">
        <v>431</v>
      </c>
      <c r="C1623" s="1" t="s">
        <v>6</v>
      </c>
      <c r="D1623">
        <v>3</v>
      </c>
      <c r="E1623" s="1" t="s">
        <v>210</v>
      </c>
      <c r="F1623">
        <v>3</v>
      </c>
      <c r="G1623" s="1" t="s">
        <v>376</v>
      </c>
      <c r="H1623" s="1" t="s">
        <v>28</v>
      </c>
      <c r="I1623">
        <v>1</v>
      </c>
      <c r="J1623" s="1" t="str">
        <f>+VLOOKUP(bloques1a3[[#This Row],[respuesta]],respuestas.emociones[],2,0)</f>
        <v>tristeza</v>
      </c>
      <c r="K1623" s="1">
        <f>+VLOOKUP(bloques1a3[[#This Row],[niño]],BD.niños[[Código]:[edad]],5,0)</f>
        <v>7</v>
      </c>
      <c r="L1623" s="1">
        <f>+IF(bloques1a3[[#This Row],[correcta]]=bloques1a3[[#This Row],[respuesta]],1,0)</f>
        <v>1</v>
      </c>
      <c r="M1623" s="1">
        <f>+IF(bloques1a3[[#This Row],[Sexo]]="F",1,0)</f>
        <v>0</v>
      </c>
    </row>
    <row r="1624" spans="1:13" x14ac:dyDescent="0.55000000000000004">
      <c r="A1624">
        <v>51</v>
      </c>
      <c r="B1624" s="1" t="s">
        <v>431</v>
      </c>
      <c r="C1624" s="1" t="s">
        <v>6</v>
      </c>
      <c r="D1624">
        <v>3</v>
      </c>
      <c r="E1624" s="1" t="s">
        <v>274</v>
      </c>
      <c r="F1624">
        <v>3</v>
      </c>
      <c r="G1624" s="1" t="s">
        <v>375</v>
      </c>
      <c r="H1624" s="1" t="s">
        <v>28</v>
      </c>
      <c r="I1624">
        <v>1</v>
      </c>
      <c r="J1624" s="1" t="str">
        <f>+VLOOKUP(bloques1a3[[#This Row],[respuesta]],respuestas.emociones[],2,0)</f>
        <v>tristeza</v>
      </c>
      <c r="K1624" s="1">
        <f>+VLOOKUP(bloques1a3[[#This Row],[niño]],BD.niños[[Código]:[edad]],5,0)</f>
        <v>6</v>
      </c>
      <c r="L1624" s="1">
        <f>+IF(bloques1a3[[#This Row],[correcta]]=bloques1a3[[#This Row],[respuesta]],1,0)</f>
        <v>1</v>
      </c>
      <c r="M1624" s="1">
        <f>+IF(bloques1a3[[#This Row],[Sexo]]="F",1,0)</f>
        <v>0</v>
      </c>
    </row>
    <row r="1625" spans="1:13" x14ac:dyDescent="0.55000000000000004">
      <c r="A1625">
        <v>51</v>
      </c>
      <c r="B1625" s="1" t="s">
        <v>431</v>
      </c>
      <c r="C1625" s="1" t="s">
        <v>6</v>
      </c>
      <c r="D1625">
        <v>3</v>
      </c>
      <c r="E1625" s="1" t="s">
        <v>276</v>
      </c>
      <c r="F1625">
        <v>3</v>
      </c>
      <c r="G1625" s="1" t="s">
        <v>375</v>
      </c>
      <c r="H1625" s="1" t="s">
        <v>28</v>
      </c>
      <c r="I1625">
        <v>1</v>
      </c>
      <c r="J1625" s="1" t="str">
        <f>+VLOOKUP(bloques1a3[[#This Row],[respuesta]],respuestas.emociones[],2,0)</f>
        <v>tristeza</v>
      </c>
      <c r="K1625" s="1">
        <f>+VLOOKUP(bloques1a3[[#This Row],[niño]],BD.niños[[Código]:[edad]],5,0)</f>
        <v>6</v>
      </c>
      <c r="L1625" s="1">
        <f>+IF(bloques1a3[[#This Row],[correcta]]=bloques1a3[[#This Row],[respuesta]],1,0)</f>
        <v>1</v>
      </c>
      <c r="M1625" s="1">
        <f>+IF(bloques1a3[[#This Row],[Sexo]]="F",1,0)</f>
        <v>0</v>
      </c>
    </row>
    <row r="1626" spans="1:13" x14ac:dyDescent="0.55000000000000004">
      <c r="A1626">
        <v>51</v>
      </c>
      <c r="B1626" s="1" t="s">
        <v>431</v>
      </c>
      <c r="C1626" s="1" t="s">
        <v>6</v>
      </c>
      <c r="D1626">
        <v>3</v>
      </c>
      <c r="E1626" s="1" t="s">
        <v>279</v>
      </c>
      <c r="F1626">
        <v>3</v>
      </c>
      <c r="G1626" s="1" t="s">
        <v>376</v>
      </c>
      <c r="H1626" s="1" t="s">
        <v>29</v>
      </c>
      <c r="I1626">
        <v>1</v>
      </c>
      <c r="J1626" s="1" t="str">
        <f>+VLOOKUP(bloques1a3[[#This Row],[respuesta]],respuestas.emociones[],2,0)</f>
        <v>tristeza</v>
      </c>
      <c r="K1626" s="1">
        <f>+VLOOKUP(bloques1a3[[#This Row],[niño]],BD.niños[[Código]:[edad]],5,0)</f>
        <v>7</v>
      </c>
      <c r="L1626" s="1">
        <f>+IF(bloques1a3[[#This Row],[correcta]]=bloques1a3[[#This Row],[respuesta]],1,0)</f>
        <v>1</v>
      </c>
      <c r="M1626" s="1">
        <f>+IF(bloques1a3[[#This Row],[Sexo]]="F",1,0)</f>
        <v>1</v>
      </c>
    </row>
    <row r="1627" spans="1:13" x14ac:dyDescent="0.55000000000000004">
      <c r="A1627">
        <v>51</v>
      </c>
      <c r="B1627" s="1" t="s">
        <v>431</v>
      </c>
      <c r="C1627" s="1" t="s">
        <v>6</v>
      </c>
      <c r="D1627">
        <v>3</v>
      </c>
      <c r="E1627" s="1" t="s">
        <v>282</v>
      </c>
      <c r="F1627">
        <v>2</v>
      </c>
      <c r="G1627" s="1" t="s">
        <v>375</v>
      </c>
      <c r="H1627" s="1" t="s">
        <v>29</v>
      </c>
      <c r="I1627">
        <v>1</v>
      </c>
      <c r="J1627" s="1" t="str">
        <f>+VLOOKUP(bloques1a3[[#This Row],[respuesta]],respuestas.emociones[],2,0)</f>
        <v>alegria</v>
      </c>
      <c r="K1627" s="1">
        <f>+VLOOKUP(bloques1a3[[#This Row],[niño]],BD.niños[[Código]:[edad]],5,0)</f>
        <v>5</v>
      </c>
      <c r="L1627" s="1">
        <f>+IF(bloques1a3[[#This Row],[correcta]]=bloques1a3[[#This Row],[respuesta]],1,0)</f>
        <v>0</v>
      </c>
      <c r="M1627" s="1">
        <f>+IF(bloques1a3[[#This Row],[Sexo]]="F",1,0)</f>
        <v>1</v>
      </c>
    </row>
    <row r="1628" spans="1:13" x14ac:dyDescent="0.55000000000000004">
      <c r="A1628">
        <v>51</v>
      </c>
      <c r="B1628" s="1" t="s">
        <v>431</v>
      </c>
      <c r="C1628" s="1" t="s">
        <v>6</v>
      </c>
      <c r="D1628">
        <v>3</v>
      </c>
      <c r="E1628" s="1" t="s">
        <v>352</v>
      </c>
      <c r="F1628">
        <v>3</v>
      </c>
      <c r="G1628" s="1" t="s">
        <v>376</v>
      </c>
      <c r="H1628" s="1" t="s">
        <v>29</v>
      </c>
      <c r="I1628">
        <v>1</v>
      </c>
      <c r="J1628" s="1" t="str">
        <f>+VLOOKUP(bloques1a3[[#This Row],[respuesta]],respuestas.emociones[],2,0)</f>
        <v>tristeza</v>
      </c>
      <c r="K1628" s="1">
        <f>+VLOOKUP(bloques1a3[[#This Row],[niño]],BD.niños[[Código]:[edad]],5,0)</f>
        <v>8</v>
      </c>
      <c r="L1628" s="1">
        <f>+IF(bloques1a3[[#This Row],[correcta]]=bloques1a3[[#This Row],[respuesta]],1,0)</f>
        <v>1</v>
      </c>
      <c r="M1628" s="1">
        <f>+IF(bloques1a3[[#This Row],[Sexo]]="F",1,0)</f>
        <v>1</v>
      </c>
    </row>
    <row r="1629" spans="1:13" x14ac:dyDescent="0.55000000000000004">
      <c r="A1629">
        <v>51</v>
      </c>
      <c r="B1629" s="1" t="s">
        <v>431</v>
      </c>
      <c r="C1629" s="1" t="s">
        <v>6</v>
      </c>
      <c r="D1629">
        <v>3</v>
      </c>
      <c r="E1629" s="1" t="s">
        <v>357</v>
      </c>
      <c r="F1629">
        <v>3</v>
      </c>
      <c r="G1629" s="1" t="s">
        <v>376</v>
      </c>
      <c r="H1629" s="1" t="s">
        <v>28</v>
      </c>
      <c r="I1629">
        <v>1</v>
      </c>
      <c r="J1629" s="1" t="str">
        <f>+VLOOKUP(bloques1a3[[#This Row],[respuesta]],respuestas.emociones[],2,0)</f>
        <v>tristeza</v>
      </c>
      <c r="K1629" s="1">
        <f>+VLOOKUP(bloques1a3[[#This Row],[niño]],BD.niños[[Código]:[edad]],5,0)</f>
        <v>7</v>
      </c>
      <c r="L1629" s="1">
        <f>+IF(bloques1a3[[#This Row],[correcta]]=bloques1a3[[#This Row],[respuesta]],1,0)</f>
        <v>1</v>
      </c>
      <c r="M1629" s="1">
        <f>+IF(bloques1a3[[#This Row],[Sexo]]="F",1,0)</f>
        <v>0</v>
      </c>
    </row>
    <row r="1630" spans="1:13" x14ac:dyDescent="0.55000000000000004">
      <c r="A1630">
        <v>51</v>
      </c>
      <c r="B1630" s="1" t="s">
        <v>431</v>
      </c>
      <c r="C1630" s="1" t="s">
        <v>6</v>
      </c>
      <c r="D1630">
        <v>3</v>
      </c>
      <c r="E1630" s="1" t="s">
        <v>360</v>
      </c>
      <c r="F1630">
        <v>3</v>
      </c>
      <c r="G1630" s="1" t="s">
        <v>377</v>
      </c>
      <c r="H1630" s="1" t="s">
        <v>28</v>
      </c>
      <c r="I1630">
        <v>1</v>
      </c>
      <c r="J1630" s="1" t="str">
        <f>+VLOOKUP(bloques1a3[[#This Row],[respuesta]],respuestas.emociones[],2,0)</f>
        <v>tristeza</v>
      </c>
      <c r="K1630" s="1">
        <f>+VLOOKUP(bloques1a3[[#This Row],[niño]],BD.niños[[Código]:[edad]],5,0)</f>
        <v>9</v>
      </c>
      <c r="L1630" s="1">
        <f>+IF(bloques1a3[[#This Row],[correcta]]=bloques1a3[[#This Row],[respuesta]],1,0)</f>
        <v>1</v>
      </c>
      <c r="M1630" s="1">
        <f>+IF(bloques1a3[[#This Row],[Sexo]]="F",1,0)</f>
        <v>0</v>
      </c>
    </row>
    <row r="1631" spans="1:13" x14ac:dyDescent="0.55000000000000004">
      <c r="A1631">
        <v>51</v>
      </c>
      <c r="B1631" s="1" t="s">
        <v>431</v>
      </c>
      <c r="C1631" s="1" t="s">
        <v>6</v>
      </c>
      <c r="D1631">
        <v>3</v>
      </c>
      <c r="E1631" s="1" t="s">
        <v>364</v>
      </c>
      <c r="F1631">
        <v>3</v>
      </c>
      <c r="G1631" s="1" t="s">
        <v>377</v>
      </c>
      <c r="H1631" s="1" t="s">
        <v>28</v>
      </c>
      <c r="I1631">
        <v>1</v>
      </c>
      <c r="J1631" s="1" t="str">
        <f>+VLOOKUP(bloques1a3[[#This Row],[respuesta]],respuestas.emociones[],2,0)</f>
        <v>tristeza</v>
      </c>
      <c r="K1631" s="1">
        <f>+VLOOKUP(bloques1a3[[#This Row],[niño]],BD.niños[[Código]:[edad]],5,0)</f>
        <v>10</v>
      </c>
      <c r="L1631" s="1">
        <f>+IF(bloques1a3[[#This Row],[correcta]]=bloques1a3[[#This Row],[respuesta]],1,0)</f>
        <v>1</v>
      </c>
      <c r="M1631" s="1">
        <f>+IF(bloques1a3[[#This Row],[Sexo]]="F",1,0)</f>
        <v>0</v>
      </c>
    </row>
    <row r="1632" spans="1:13" x14ac:dyDescent="0.55000000000000004">
      <c r="A1632">
        <v>51</v>
      </c>
      <c r="B1632" s="1" t="s">
        <v>431</v>
      </c>
      <c r="C1632" s="1" t="s">
        <v>6</v>
      </c>
      <c r="D1632">
        <v>3</v>
      </c>
      <c r="E1632" s="1" t="s">
        <v>368</v>
      </c>
      <c r="F1632">
        <v>3</v>
      </c>
      <c r="G1632" s="1" t="s">
        <v>377</v>
      </c>
      <c r="H1632" s="1" t="s">
        <v>28</v>
      </c>
      <c r="I1632">
        <v>1</v>
      </c>
      <c r="J1632" s="1" t="str">
        <f>+VLOOKUP(bloques1a3[[#This Row],[respuesta]],respuestas.emociones[],2,0)</f>
        <v>tristeza</v>
      </c>
      <c r="K1632" s="1">
        <f>+VLOOKUP(bloques1a3[[#This Row],[niño]],BD.niños[[Código]:[edad]],5,0)</f>
        <v>11</v>
      </c>
      <c r="L1632" s="1">
        <f>+IF(bloques1a3[[#This Row],[correcta]]=bloques1a3[[#This Row],[respuesta]],1,0)</f>
        <v>1</v>
      </c>
      <c r="M1632" s="1">
        <f>+IF(bloques1a3[[#This Row],[Sexo]]="F",1,0)</f>
        <v>0</v>
      </c>
    </row>
    <row r="1633" spans="1:13" x14ac:dyDescent="0.55000000000000004">
      <c r="A1633">
        <v>51</v>
      </c>
      <c r="B1633" s="1" t="s">
        <v>431</v>
      </c>
      <c r="C1633" s="1" t="s">
        <v>6</v>
      </c>
      <c r="D1633">
        <v>3</v>
      </c>
      <c r="E1633" s="1" t="s">
        <v>371</v>
      </c>
      <c r="F1633">
        <v>3</v>
      </c>
      <c r="G1633" s="1" t="s">
        <v>377</v>
      </c>
      <c r="H1633" s="1" t="s">
        <v>29</v>
      </c>
      <c r="I1633">
        <v>1</v>
      </c>
      <c r="J1633" s="1" t="str">
        <f>+VLOOKUP(bloques1a3[[#This Row],[respuesta]],respuestas.emociones[],2,0)</f>
        <v>tristeza</v>
      </c>
      <c r="K1633" s="1">
        <f>+VLOOKUP(bloques1a3[[#This Row],[niño]],BD.niños[[Código]:[edad]],5,0)</f>
        <v>9</v>
      </c>
      <c r="L1633" s="1">
        <f>+IF(bloques1a3[[#This Row],[correcta]]=bloques1a3[[#This Row],[respuesta]],1,0)</f>
        <v>1</v>
      </c>
      <c r="M1633" s="1">
        <f>+IF(bloques1a3[[#This Row],[Sexo]]="F",1,0)</f>
        <v>1</v>
      </c>
    </row>
    <row r="1634" spans="1:13" x14ac:dyDescent="0.55000000000000004">
      <c r="A1634">
        <v>52</v>
      </c>
      <c r="B1634" s="1" t="s">
        <v>432</v>
      </c>
      <c r="C1634" s="1" t="s">
        <v>4</v>
      </c>
      <c r="D1634">
        <v>5</v>
      </c>
      <c r="E1634" s="1" t="s">
        <v>36</v>
      </c>
      <c r="F1634">
        <v>7</v>
      </c>
      <c r="G1634" s="1" t="s">
        <v>375</v>
      </c>
      <c r="H1634" s="1" t="s">
        <v>28</v>
      </c>
      <c r="I1634">
        <v>1</v>
      </c>
      <c r="J1634" s="1" t="str">
        <f>+VLOOKUP(bloques1a3[[#This Row],[respuesta]],respuestas.emociones[],2,0)</f>
        <v>asco</v>
      </c>
      <c r="K1634" s="1">
        <f>+VLOOKUP(bloques1a3[[#This Row],[niño]],BD.niños[[Código]:[edad]],5,0)</f>
        <v>5</v>
      </c>
      <c r="L1634" s="1">
        <f>+IF(bloques1a3[[#This Row],[correcta]]=bloques1a3[[#This Row],[respuesta]],1,0)</f>
        <v>0</v>
      </c>
      <c r="M1634" s="1">
        <f>+IF(bloques1a3[[#This Row],[Sexo]]="F",1,0)</f>
        <v>0</v>
      </c>
    </row>
    <row r="1635" spans="1:13" x14ac:dyDescent="0.55000000000000004">
      <c r="A1635">
        <v>52</v>
      </c>
      <c r="B1635" s="1" t="s">
        <v>432</v>
      </c>
      <c r="C1635" s="1" t="s">
        <v>4</v>
      </c>
      <c r="D1635">
        <v>5</v>
      </c>
      <c r="E1635" s="1" t="s">
        <v>40</v>
      </c>
      <c r="F1635">
        <v>5</v>
      </c>
      <c r="G1635" s="1" t="s">
        <v>376</v>
      </c>
      <c r="H1635" s="1" t="s">
        <v>28</v>
      </c>
      <c r="I1635">
        <v>1</v>
      </c>
      <c r="J1635" s="1" t="str">
        <f>+VLOOKUP(bloques1a3[[#This Row],[respuesta]],respuestas.emociones[],2,0)</f>
        <v>miedo</v>
      </c>
      <c r="K1635" s="1">
        <f>+VLOOKUP(bloques1a3[[#This Row],[niño]],BD.niños[[Código]:[edad]],5,0)</f>
        <v>7</v>
      </c>
      <c r="L1635" s="1">
        <f>+IF(bloques1a3[[#This Row],[correcta]]=bloques1a3[[#This Row],[respuesta]],1,0)</f>
        <v>1</v>
      </c>
      <c r="M1635" s="1">
        <f>+IF(bloques1a3[[#This Row],[Sexo]]="F",1,0)</f>
        <v>0</v>
      </c>
    </row>
    <row r="1636" spans="1:13" x14ac:dyDescent="0.55000000000000004">
      <c r="A1636">
        <v>52</v>
      </c>
      <c r="B1636" s="1" t="s">
        <v>432</v>
      </c>
      <c r="C1636" s="1" t="s">
        <v>4</v>
      </c>
      <c r="D1636">
        <v>5</v>
      </c>
      <c r="E1636" s="1" t="s">
        <v>44</v>
      </c>
      <c r="F1636">
        <v>5</v>
      </c>
      <c r="G1636" s="1" t="s">
        <v>376</v>
      </c>
      <c r="H1636" s="1" t="s">
        <v>29</v>
      </c>
      <c r="I1636">
        <v>1</v>
      </c>
      <c r="J1636" s="1" t="str">
        <f>+VLOOKUP(bloques1a3[[#This Row],[respuesta]],respuestas.emociones[],2,0)</f>
        <v>miedo</v>
      </c>
      <c r="K1636" s="1">
        <f>+VLOOKUP(bloques1a3[[#This Row],[niño]],BD.niños[[Código]:[edad]],5,0)</f>
        <v>7</v>
      </c>
      <c r="L1636" s="1">
        <f>+IF(bloques1a3[[#This Row],[correcta]]=bloques1a3[[#This Row],[respuesta]],1,0)</f>
        <v>1</v>
      </c>
      <c r="M1636" s="1">
        <f>+IF(bloques1a3[[#This Row],[Sexo]]="F",1,0)</f>
        <v>1</v>
      </c>
    </row>
    <row r="1637" spans="1:13" x14ac:dyDescent="0.55000000000000004">
      <c r="A1637">
        <v>52</v>
      </c>
      <c r="B1637" s="1" t="s">
        <v>432</v>
      </c>
      <c r="C1637" s="1" t="s">
        <v>4</v>
      </c>
      <c r="D1637">
        <v>5</v>
      </c>
      <c r="E1637" s="1" t="s">
        <v>48</v>
      </c>
      <c r="F1637">
        <v>7</v>
      </c>
      <c r="G1637" s="1" t="s">
        <v>376</v>
      </c>
      <c r="H1637" s="1" t="s">
        <v>29</v>
      </c>
      <c r="I1637">
        <v>1</v>
      </c>
      <c r="J1637" s="1" t="str">
        <f>+VLOOKUP(bloques1a3[[#This Row],[respuesta]],respuestas.emociones[],2,0)</f>
        <v>asco</v>
      </c>
      <c r="K1637" s="1">
        <f>+VLOOKUP(bloques1a3[[#This Row],[niño]],BD.niños[[Código]:[edad]],5,0)</f>
        <v>7</v>
      </c>
      <c r="L1637" s="1">
        <f>+IF(bloques1a3[[#This Row],[correcta]]=bloques1a3[[#This Row],[respuesta]],1,0)</f>
        <v>0</v>
      </c>
      <c r="M1637" s="1">
        <f>+IF(bloques1a3[[#This Row],[Sexo]]="F",1,0)</f>
        <v>1</v>
      </c>
    </row>
    <row r="1638" spans="1:13" x14ac:dyDescent="0.55000000000000004">
      <c r="A1638">
        <v>52</v>
      </c>
      <c r="B1638" s="1" t="s">
        <v>432</v>
      </c>
      <c r="C1638" s="1" t="s">
        <v>4</v>
      </c>
      <c r="D1638">
        <v>5</v>
      </c>
      <c r="E1638" s="1" t="s">
        <v>52</v>
      </c>
      <c r="F1638">
        <v>7</v>
      </c>
      <c r="G1638" s="1" t="s">
        <v>376</v>
      </c>
      <c r="H1638" s="1" t="s">
        <v>29</v>
      </c>
      <c r="I1638">
        <v>1</v>
      </c>
      <c r="J1638" s="1" t="str">
        <f>+VLOOKUP(bloques1a3[[#This Row],[respuesta]],respuestas.emociones[],2,0)</f>
        <v>asco</v>
      </c>
      <c r="K1638" s="1">
        <f>+VLOOKUP(bloques1a3[[#This Row],[niño]],BD.niños[[Código]:[edad]],5,0)</f>
        <v>7</v>
      </c>
      <c r="L1638" s="1">
        <f>+IF(bloques1a3[[#This Row],[correcta]]=bloques1a3[[#This Row],[respuesta]],1,0)</f>
        <v>0</v>
      </c>
      <c r="M1638" s="1">
        <f>+IF(bloques1a3[[#This Row],[Sexo]]="F",1,0)</f>
        <v>1</v>
      </c>
    </row>
    <row r="1639" spans="1:13" x14ac:dyDescent="0.55000000000000004">
      <c r="A1639">
        <v>52</v>
      </c>
      <c r="B1639" s="1" t="s">
        <v>432</v>
      </c>
      <c r="C1639" s="1" t="s">
        <v>4</v>
      </c>
      <c r="D1639">
        <v>5</v>
      </c>
      <c r="E1639" s="1" t="s">
        <v>56</v>
      </c>
      <c r="F1639">
        <v>6</v>
      </c>
      <c r="G1639" s="1" t="s">
        <v>376</v>
      </c>
      <c r="H1639" s="1" t="s">
        <v>29</v>
      </c>
      <c r="I1639">
        <v>1</v>
      </c>
      <c r="J1639" s="1" t="str">
        <f>+VLOOKUP(bloques1a3[[#This Row],[respuesta]],respuestas.emociones[],2,0)</f>
        <v>sorpresa</v>
      </c>
      <c r="K1639" s="1">
        <f>+VLOOKUP(bloques1a3[[#This Row],[niño]],BD.niños[[Código]:[edad]],5,0)</f>
        <v>8</v>
      </c>
      <c r="L1639" s="1">
        <f>+IF(bloques1a3[[#This Row],[correcta]]=bloques1a3[[#This Row],[respuesta]],1,0)</f>
        <v>0</v>
      </c>
      <c r="M1639" s="1">
        <f>+IF(bloques1a3[[#This Row],[Sexo]]="F",1,0)</f>
        <v>1</v>
      </c>
    </row>
    <row r="1640" spans="1:13" x14ac:dyDescent="0.55000000000000004">
      <c r="A1640">
        <v>52</v>
      </c>
      <c r="B1640" s="1" t="s">
        <v>432</v>
      </c>
      <c r="C1640" s="1" t="s">
        <v>4</v>
      </c>
      <c r="D1640">
        <v>5</v>
      </c>
      <c r="E1640" s="1" t="s">
        <v>60</v>
      </c>
      <c r="F1640">
        <v>6</v>
      </c>
      <c r="G1640" s="1" t="s">
        <v>377</v>
      </c>
      <c r="H1640" s="1" t="s">
        <v>28</v>
      </c>
      <c r="I1640">
        <v>1</v>
      </c>
      <c r="J1640" s="1" t="str">
        <f>+VLOOKUP(bloques1a3[[#This Row],[respuesta]],respuestas.emociones[],2,0)</f>
        <v>sorpresa</v>
      </c>
      <c r="K1640" s="1">
        <f>+VLOOKUP(bloques1a3[[#This Row],[niño]],BD.niños[[Código]:[edad]],5,0)</f>
        <v>10</v>
      </c>
      <c r="L1640" s="1">
        <f>+IF(bloques1a3[[#This Row],[correcta]]=bloques1a3[[#This Row],[respuesta]],1,0)</f>
        <v>0</v>
      </c>
      <c r="M1640" s="1">
        <f>+IF(bloques1a3[[#This Row],[Sexo]]="F",1,0)</f>
        <v>0</v>
      </c>
    </row>
    <row r="1641" spans="1:13" x14ac:dyDescent="0.55000000000000004">
      <c r="A1641">
        <v>52</v>
      </c>
      <c r="B1641" s="1" t="s">
        <v>432</v>
      </c>
      <c r="C1641" s="1" t="s">
        <v>4</v>
      </c>
      <c r="D1641">
        <v>5</v>
      </c>
      <c r="E1641" s="1" t="s">
        <v>64</v>
      </c>
      <c r="F1641">
        <v>0</v>
      </c>
      <c r="G1641" s="1" t="s">
        <v>377</v>
      </c>
      <c r="H1641" s="1" t="s">
        <v>29</v>
      </c>
      <c r="I1641">
        <v>1</v>
      </c>
      <c r="J1641" s="1" t="str">
        <f>+VLOOKUP(bloques1a3[[#This Row],[respuesta]],respuestas.emociones[],2,0)</f>
        <v>no respondió</v>
      </c>
      <c r="K1641" s="1">
        <f>+VLOOKUP(bloques1a3[[#This Row],[niño]],BD.niños[[Código]:[edad]],5,0)</f>
        <v>9</v>
      </c>
      <c r="L1641" s="1">
        <f>+IF(bloques1a3[[#This Row],[correcta]]=bloques1a3[[#This Row],[respuesta]],1,0)</f>
        <v>0</v>
      </c>
      <c r="M1641" s="1">
        <f>+IF(bloques1a3[[#This Row],[Sexo]]="F",1,0)</f>
        <v>1</v>
      </c>
    </row>
    <row r="1642" spans="1:13" x14ac:dyDescent="0.55000000000000004">
      <c r="A1642">
        <v>52</v>
      </c>
      <c r="B1642" s="1" t="s">
        <v>432</v>
      </c>
      <c r="C1642" s="1" t="s">
        <v>4</v>
      </c>
      <c r="D1642">
        <v>5</v>
      </c>
      <c r="E1642" s="1" t="s">
        <v>68</v>
      </c>
      <c r="F1642">
        <v>7</v>
      </c>
      <c r="G1642" s="1" t="s">
        <v>377</v>
      </c>
      <c r="H1642" s="1" t="s">
        <v>28</v>
      </c>
      <c r="I1642">
        <v>1</v>
      </c>
      <c r="J1642" s="1" t="str">
        <f>+VLOOKUP(bloques1a3[[#This Row],[respuesta]],respuestas.emociones[],2,0)</f>
        <v>asco</v>
      </c>
      <c r="K1642" s="1">
        <f>+VLOOKUP(bloques1a3[[#This Row],[niño]],BD.niños[[Código]:[edad]],5,0)</f>
        <v>10</v>
      </c>
      <c r="L1642" s="1">
        <f>+IF(bloques1a3[[#This Row],[correcta]]=bloques1a3[[#This Row],[respuesta]],1,0)</f>
        <v>0</v>
      </c>
      <c r="M1642" s="1">
        <f>+IF(bloques1a3[[#This Row],[Sexo]]="F",1,0)</f>
        <v>0</v>
      </c>
    </row>
    <row r="1643" spans="1:13" x14ac:dyDescent="0.55000000000000004">
      <c r="A1643">
        <v>52</v>
      </c>
      <c r="B1643" s="1" t="s">
        <v>432</v>
      </c>
      <c r="C1643" s="1" t="s">
        <v>4</v>
      </c>
      <c r="D1643">
        <v>5</v>
      </c>
      <c r="E1643" s="1" t="s">
        <v>72</v>
      </c>
      <c r="F1643">
        <v>5</v>
      </c>
      <c r="G1643" s="1" t="s">
        <v>377</v>
      </c>
      <c r="H1643" s="1" t="s">
        <v>29</v>
      </c>
      <c r="I1643">
        <v>1</v>
      </c>
      <c r="J1643" s="1" t="str">
        <f>+VLOOKUP(bloques1a3[[#This Row],[respuesta]],respuestas.emociones[],2,0)</f>
        <v>miedo</v>
      </c>
      <c r="K1643" s="1">
        <f>+VLOOKUP(bloques1a3[[#This Row],[niño]],BD.niños[[Código]:[edad]],5,0)</f>
        <v>9</v>
      </c>
      <c r="L1643" s="1">
        <f>+IF(bloques1a3[[#This Row],[correcta]]=bloques1a3[[#This Row],[respuesta]],1,0)</f>
        <v>1</v>
      </c>
      <c r="M1643" s="1">
        <f>+IF(bloques1a3[[#This Row],[Sexo]]="F",1,0)</f>
        <v>1</v>
      </c>
    </row>
    <row r="1644" spans="1:13" x14ac:dyDescent="0.55000000000000004">
      <c r="A1644">
        <v>52</v>
      </c>
      <c r="B1644" s="1" t="s">
        <v>432</v>
      </c>
      <c r="C1644" s="1" t="s">
        <v>4</v>
      </c>
      <c r="D1644">
        <v>5</v>
      </c>
      <c r="E1644" s="1" t="s">
        <v>75</v>
      </c>
      <c r="F1644">
        <v>7</v>
      </c>
      <c r="G1644" s="1" t="s">
        <v>377</v>
      </c>
      <c r="H1644" s="1" t="s">
        <v>29</v>
      </c>
      <c r="I1644">
        <v>1</v>
      </c>
      <c r="J1644" s="1" t="str">
        <f>+VLOOKUP(bloques1a3[[#This Row],[respuesta]],respuestas.emociones[],2,0)</f>
        <v>asco</v>
      </c>
      <c r="K1644" s="1">
        <f>+VLOOKUP(bloques1a3[[#This Row],[niño]],BD.niños[[Código]:[edad]],5,0)</f>
        <v>10</v>
      </c>
      <c r="L1644" s="1">
        <f>+IF(bloques1a3[[#This Row],[correcta]]=bloques1a3[[#This Row],[respuesta]],1,0)</f>
        <v>0</v>
      </c>
      <c r="M1644" s="1">
        <f>+IF(bloques1a3[[#This Row],[Sexo]]="F",1,0)</f>
        <v>1</v>
      </c>
    </row>
    <row r="1645" spans="1:13" x14ac:dyDescent="0.55000000000000004">
      <c r="A1645">
        <v>52</v>
      </c>
      <c r="B1645" s="1" t="s">
        <v>432</v>
      </c>
      <c r="C1645" s="1" t="s">
        <v>4</v>
      </c>
      <c r="D1645">
        <v>5</v>
      </c>
      <c r="E1645" s="1" t="s">
        <v>78</v>
      </c>
      <c r="F1645">
        <v>5</v>
      </c>
      <c r="G1645" s="1" t="s">
        <v>375</v>
      </c>
      <c r="H1645" s="1" t="s">
        <v>28</v>
      </c>
      <c r="I1645">
        <v>1</v>
      </c>
      <c r="J1645" s="1" t="str">
        <f>+VLOOKUP(bloques1a3[[#This Row],[respuesta]],respuestas.emociones[],2,0)</f>
        <v>miedo</v>
      </c>
      <c r="K1645" s="1">
        <f>+VLOOKUP(bloques1a3[[#This Row],[niño]],BD.niños[[Código]:[edad]],5,0)</f>
        <v>6</v>
      </c>
      <c r="L1645" s="1">
        <f>+IF(bloques1a3[[#This Row],[correcta]]=bloques1a3[[#This Row],[respuesta]],1,0)</f>
        <v>1</v>
      </c>
      <c r="M1645" s="1">
        <f>+IF(bloques1a3[[#This Row],[Sexo]]="F",1,0)</f>
        <v>0</v>
      </c>
    </row>
    <row r="1646" spans="1:13" x14ac:dyDescent="0.55000000000000004">
      <c r="A1646">
        <v>52</v>
      </c>
      <c r="B1646" s="1" t="s">
        <v>432</v>
      </c>
      <c r="C1646" s="1" t="s">
        <v>4</v>
      </c>
      <c r="D1646">
        <v>5</v>
      </c>
      <c r="E1646" s="1" t="s">
        <v>82</v>
      </c>
      <c r="F1646">
        <v>4</v>
      </c>
      <c r="G1646" s="1" t="s">
        <v>375</v>
      </c>
      <c r="H1646" s="1" t="s">
        <v>29</v>
      </c>
      <c r="I1646">
        <v>1</v>
      </c>
      <c r="J1646" s="1" t="str">
        <f>+VLOOKUP(bloques1a3[[#This Row],[respuesta]],respuestas.emociones[],2,0)</f>
        <v>enojo</v>
      </c>
      <c r="K1646" s="1">
        <f>+VLOOKUP(bloques1a3[[#This Row],[niño]],BD.niños[[Código]:[edad]],5,0)</f>
        <v>6</v>
      </c>
      <c r="L1646" s="1">
        <f>+IF(bloques1a3[[#This Row],[correcta]]=bloques1a3[[#This Row],[respuesta]],1,0)</f>
        <v>0</v>
      </c>
      <c r="M1646" s="1">
        <f>+IF(bloques1a3[[#This Row],[Sexo]]="F",1,0)</f>
        <v>1</v>
      </c>
    </row>
    <row r="1647" spans="1:13" x14ac:dyDescent="0.55000000000000004">
      <c r="A1647">
        <v>52</v>
      </c>
      <c r="B1647" s="1" t="s">
        <v>432</v>
      </c>
      <c r="C1647" s="1" t="s">
        <v>4</v>
      </c>
      <c r="D1647">
        <v>5</v>
      </c>
      <c r="E1647" s="1" t="s">
        <v>85</v>
      </c>
      <c r="F1647">
        <v>6</v>
      </c>
      <c r="G1647" s="1" t="s">
        <v>375</v>
      </c>
      <c r="H1647" s="1" t="s">
        <v>28</v>
      </c>
      <c r="I1647">
        <v>1</v>
      </c>
      <c r="J1647" s="1" t="str">
        <f>+VLOOKUP(bloques1a3[[#This Row],[respuesta]],respuestas.emociones[],2,0)</f>
        <v>sorpresa</v>
      </c>
      <c r="K1647" s="1">
        <f>+VLOOKUP(bloques1a3[[#This Row],[niño]],BD.niños[[Código]:[edad]],5,0)</f>
        <v>6</v>
      </c>
      <c r="L1647" s="1">
        <f>+IF(bloques1a3[[#This Row],[correcta]]=bloques1a3[[#This Row],[respuesta]],1,0)</f>
        <v>0</v>
      </c>
      <c r="M1647" s="1">
        <f>+IF(bloques1a3[[#This Row],[Sexo]]="F",1,0)</f>
        <v>0</v>
      </c>
    </row>
    <row r="1648" spans="1:13" x14ac:dyDescent="0.55000000000000004">
      <c r="A1648">
        <v>52</v>
      </c>
      <c r="B1648" s="1" t="s">
        <v>432</v>
      </c>
      <c r="C1648" s="1" t="s">
        <v>4</v>
      </c>
      <c r="D1648">
        <v>5</v>
      </c>
      <c r="E1648" s="1" t="s">
        <v>184</v>
      </c>
      <c r="F1648">
        <v>6</v>
      </c>
      <c r="G1648" s="1" t="s">
        <v>376</v>
      </c>
      <c r="H1648" s="1" t="s">
        <v>28</v>
      </c>
      <c r="I1648">
        <v>1</v>
      </c>
      <c r="J1648" s="1" t="str">
        <f>+VLOOKUP(bloques1a3[[#This Row],[respuesta]],respuestas.emociones[],2,0)</f>
        <v>sorpresa</v>
      </c>
      <c r="K1648" s="1">
        <f>+VLOOKUP(bloques1a3[[#This Row],[niño]],BD.niños[[Código]:[edad]],5,0)</f>
        <v>7</v>
      </c>
      <c r="L1648" s="1">
        <f>+IF(bloques1a3[[#This Row],[correcta]]=bloques1a3[[#This Row],[respuesta]],1,0)</f>
        <v>0</v>
      </c>
      <c r="M1648" s="1">
        <f>+IF(bloques1a3[[#This Row],[Sexo]]="F",1,0)</f>
        <v>0</v>
      </c>
    </row>
    <row r="1649" spans="1:13" x14ac:dyDescent="0.55000000000000004">
      <c r="A1649">
        <v>52</v>
      </c>
      <c r="B1649" s="1" t="s">
        <v>432</v>
      </c>
      <c r="C1649" s="1" t="s">
        <v>4</v>
      </c>
      <c r="D1649">
        <v>5</v>
      </c>
      <c r="E1649" s="1" t="s">
        <v>187</v>
      </c>
      <c r="F1649">
        <v>6</v>
      </c>
      <c r="G1649" s="1" t="s">
        <v>376</v>
      </c>
      <c r="H1649" s="1" t="s">
        <v>29</v>
      </c>
      <c r="I1649">
        <v>1</v>
      </c>
      <c r="J1649" s="1" t="str">
        <f>+VLOOKUP(bloques1a3[[#This Row],[respuesta]],respuestas.emociones[],2,0)</f>
        <v>sorpresa</v>
      </c>
      <c r="K1649" s="1">
        <f>+VLOOKUP(bloques1a3[[#This Row],[niño]],BD.niños[[Código]:[edad]],5,0)</f>
        <v>8</v>
      </c>
      <c r="L1649" s="1">
        <f>+IF(bloques1a3[[#This Row],[correcta]]=bloques1a3[[#This Row],[respuesta]],1,0)</f>
        <v>0</v>
      </c>
      <c r="M1649" s="1">
        <f>+IF(bloques1a3[[#This Row],[Sexo]]="F",1,0)</f>
        <v>1</v>
      </c>
    </row>
    <row r="1650" spans="1:13" x14ac:dyDescent="0.55000000000000004">
      <c r="A1650">
        <v>52</v>
      </c>
      <c r="B1650" s="1" t="s">
        <v>432</v>
      </c>
      <c r="C1650" s="1" t="s">
        <v>4</v>
      </c>
      <c r="D1650">
        <v>5</v>
      </c>
      <c r="E1650" s="1" t="s">
        <v>192</v>
      </c>
      <c r="F1650">
        <v>1</v>
      </c>
      <c r="G1650" s="1" t="s">
        <v>376</v>
      </c>
      <c r="H1650" s="1" t="s">
        <v>28</v>
      </c>
      <c r="I1650">
        <v>1</v>
      </c>
      <c r="J1650" s="1" t="str">
        <f>+VLOOKUP(bloques1a3[[#This Row],[respuesta]],respuestas.emociones[],2,0)</f>
        <v>neutra</v>
      </c>
      <c r="K1650" s="1">
        <f>+VLOOKUP(bloques1a3[[#This Row],[niño]],BD.niños[[Código]:[edad]],5,0)</f>
        <v>7</v>
      </c>
      <c r="L1650" s="1">
        <f>+IF(bloques1a3[[#This Row],[correcta]]=bloques1a3[[#This Row],[respuesta]],1,0)</f>
        <v>0</v>
      </c>
      <c r="M1650" s="1">
        <f>+IF(bloques1a3[[#This Row],[Sexo]]="F",1,0)</f>
        <v>0</v>
      </c>
    </row>
    <row r="1651" spans="1:13" x14ac:dyDescent="0.55000000000000004">
      <c r="A1651">
        <v>52</v>
      </c>
      <c r="B1651" s="1" t="s">
        <v>432</v>
      </c>
      <c r="C1651" s="1" t="s">
        <v>4</v>
      </c>
      <c r="D1651">
        <v>5</v>
      </c>
      <c r="E1651" s="1" t="s">
        <v>195</v>
      </c>
      <c r="F1651">
        <v>5</v>
      </c>
      <c r="G1651" s="1" t="s">
        <v>377</v>
      </c>
      <c r="H1651" s="1" t="s">
        <v>28</v>
      </c>
      <c r="I1651">
        <v>1</v>
      </c>
      <c r="J1651" s="1" t="str">
        <f>+VLOOKUP(bloques1a3[[#This Row],[respuesta]],respuestas.emociones[],2,0)</f>
        <v>miedo</v>
      </c>
      <c r="K1651" s="1">
        <f>+VLOOKUP(bloques1a3[[#This Row],[niño]],BD.niños[[Código]:[edad]],5,0)</f>
        <v>10</v>
      </c>
      <c r="L1651" s="1">
        <f>+IF(bloques1a3[[#This Row],[correcta]]=bloques1a3[[#This Row],[respuesta]],1,0)</f>
        <v>1</v>
      </c>
      <c r="M1651" s="1">
        <f>+IF(bloques1a3[[#This Row],[Sexo]]="F",1,0)</f>
        <v>0</v>
      </c>
    </row>
    <row r="1652" spans="1:13" x14ac:dyDescent="0.55000000000000004">
      <c r="A1652">
        <v>52</v>
      </c>
      <c r="B1652" s="1" t="s">
        <v>432</v>
      </c>
      <c r="C1652" s="1" t="s">
        <v>4</v>
      </c>
      <c r="D1652">
        <v>5</v>
      </c>
      <c r="E1652" s="1" t="s">
        <v>199</v>
      </c>
      <c r="F1652">
        <v>5</v>
      </c>
      <c r="G1652" s="1" t="s">
        <v>377</v>
      </c>
      <c r="H1652" s="1" t="s">
        <v>28</v>
      </c>
      <c r="I1652">
        <v>1</v>
      </c>
      <c r="J1652" s="1" t="str">
        <f>+VLOOKUP(bloques1a3[[#This Row],[respuesta]],respuestas.emociones[],2,0)</f>
        <v>miedo</v>
      </c>
      <c r="K1652" s="1">
        <f>+VLOOKUP(bloques1a3[[#This Row],[niño]],BD.niños[[Código]:[edad]],5,0)</f>
        <v>9</v>
      </c>
      <c r="L1652" s="1">
        <f>+IF(bloques1a3[[#This Row],[correcta]]=bloques1a3[[#This Row],[respuesta]],1,0)</f>
        <v>1</v>
      </c>
      <c r="M1652" s="1">
        <f>+IF(bloques1a3[[#This Row],[Sexo]]="F",1,0)</f>
        <v>0</v>
      </c>
    </row>
    <row r="1653" spans="1:13" x14ac:dyDescent="0.55000000000000004">
      <c r="A1653">
        <v>52</v>
      </c>
      <c r="B1653" s="1" t="s">
        <v>432</v>
      </c>
      <c r="C1653" s="1" t="s">
        <v>4</v>
      </c>
      <c r="D1653">
        <v>5</v>
      </c>
      <c r="E1653" s="1" t="s">
        <v>203</v>
      </c>
      <c r="F1653">
        <v>5</v>
      </c>
      <c r="G1653" s="1" t="s">
        <v>377</v>
      </c>
      <c r="H1653" s="1" t="s">
        <v>29</v>
      </c>
      <c r="I1653">
        <v>1</v>
      </c>
      <c r="J1653" s="1" t="str">
        <f>+VLOOKUP(bloques1a3[[#This Row],[respuesta]],respuestas.emociones[],2,0)</f>
        <v>miedo</v>
      </c>
      <c r="K1653" s="1">
        <f>+VLOOKUP(bloques1a3[[#This Row],[niño]],BD.niños[[Código]:[edad]],5,0)</f>
        <v>9</v>
      </c>
      <c r="L1653" s="1">
        <f>+IF(bloques1a3[[#This Row],[correcta]]=bloques1a3[[#This Row],[respuesta]],1,0)</f>
        <v>1</v>
      </c>
      <c r="M1653" s="1">
        <f>+IF(bloques1a3[[#This Row],[Sexo]]="F",1,0)</f>
        <v>1</v>
      </c>
    </row>
    <row r="1654" spans="1:13" x14ac:dyDescent="0.55000000000000004">
      <c r="A1654">
        <v>52</v>
      </c>
      <c r="B1654" s="1" t="s">
        <v>432</v>
      </c>
      <c r="C1654" s="1" t="s">
        <v>4</v>
      </c>
      <c r="D1654">
        <v>5</v>
      </c>
      <c r="E1654" s="1" t="s">
        <v>206</v>
      </c>
      <c r="F1654">
        <v>5</v>
      </c>
      <c r="G1654" s="1" t="s">
        <v>377</v>
      </c>
      <c r="H1654" s="1" t="s">
        <v>29</v>
      </c>
      <c r="I1654">
        <v>1</v>
      </c>
      <c r="J1654" s="1" t="str">
        <f>+VLOOKUP(bloques1a3[[#This Row],[respuesta]],respuestas.emociones[],2,0)</f>
        <v>miedo</v>
      </c>
      <c r="K1654" s="1">
        <f>+VLOOKUP(bloques1a3[[#This Row],[niño]],BD.niños[[Código]:[edad]],5,0)</f>
        <v>10</v>
      </c>
      <c r="L1654" s="1">
        <f>+IF(bloques1a3[[#This Row],[correcta]]=bloques1a3[[#This Row],[respuesta]],1,0)</f>
        <v>1</v>
      </c>
      <c r="M1654" s="1">
        <f>+IF(bloques1a3[[#This Row],[Sexo]]="F",1,0)</f>
        <v>1</v>
      </c>
    </row>
    <row r="1655" spans="1:13" x14ac:dyDescent="0.55000000000000004">
      <c r="A1655">
        <v>52</v>
      </c>
      <c r="B1655" s="1" t="s">
        <v>432</v>
      </c>
      <c r="C1655" s="1" t="s">
        <v>4</v>
      </c>
      <c r="D1655">
        <v>5</v>
      </c>
      <c r="E1655" s="1" t="s">
        <v>210</v>
      </c>
      <c r="F1655">
        <v>5</v>
      </c>
      <c r="G1655" s="1" t="s">
        <v>376</v>
      </c>
      <c r="H1655" s="1" t="s">
        <v>28</v>
      </c>
      <c r="I1655">
        <v>1</v>
      </c>
      <c r="J1655" s="1" t="str">
        <f>+VLOOKUP(bloques1a3[[#This Row],[respuesta]],respuestas.emociones[],2,0)</f>
        <v>miedo</v>
      </c>
      <c r="K1655" s="1">
        <f>+VLOOKUP(bloques1a3[[#This Row],[niño]],BD.niños[[Código]:[edad]],5,0)</f>
        <v>7</v>
      </c>
      <c r="L1655" s="1">
        <f>+IF(bloques1a3[[#This Row],[correcta]]=bloques1a3[[#This Row],[respuesta]],1,0)</f>
        <v>1</v>
      </c>
      <c r="M1655" s="1">
        <f>+IF(bloques1a3[[#This Row],[Sexo]]="F",1,0)</f>
        <v>0</v>
      </c>
    </row>
    <row r="1656" spans="1:13" x14ac:dyDescent="0.55000000000000004">
      <c r="A1656">
        <v>52</v>
      </c>
      <c r="B1656" s="1" t="s">
        <v>432</v>
      </c>
      <c r="C1656" s="1" t="s">
        <v>4</v>
      </c>
      <c r="D1656">
        <v>5</v>
      </c>
      <c r="E1656" s="1" t="s">
        <v>274</v>
      </c>
      <c r="F1656">
        <v>5</v>
      </c>
      <c r="G1656" s="1" t="s">
        <v>375</v>
      </c>
      <c r="H1656" s="1" t="s">
        <v>28</v>
      </c>
      <c r="I1656">
        <v>1</v>
      </c>
      <c r="J1656" s="1" t="str">
        <f>+VLOOKUP(bloques1a3[[#This Row],[respuesta]],respuestas.emociones[],2,0)</f>
        <v>miedo</v>
      </c>
      <c r="K1656" s="1">
        <f>+VLOOKUP(bloques1a3[[#This Row],[niño]],BD.niños[[Código]:[edad]],5,0)</f>
        <v>6</v>
      </c>
      <c r="L1656" s="1">
        <f>+IF(bloques1a3[[#This Row],[correcta]]=bloques1a3[[#This Row],[respuesta]],1,0)</f>
        <v>1</v>
      </c>
      <c r="M1656" s="1">
        <f>+IF(bloques1a3[[#This Row],[Sexo]]="F",1,0)</f>
        <v>0</v>
      </c>
    </row>
    <row r="1657" spans="1:13" x14ac:dyDescent="0.55000000000000004">
      <c r="A1657">
        <v>52</v>
      </c>
      <c r="B1657" s="1" t="s">
        <v>432</v>
      </c>
      <c r="C1657" s="1" t="s">
        <v>4</v>
      </c>
      <c r="D1657">
        <v>5</v>
      </c>
      <c r="E1657" s="1" t="s">
        <v>276</v>
      </c>
      <c r="F1657">
        <v>7</v>
      </c>
      <c r="G1657" s="1" t="s">
        <v>375</v>
      </c>
      <c r="H1657" s="1" t="s">
        <v>28</v>
      </c>
      <c r="I1657">
        <v>1</v>
      </c>
      <c r="J1657" s="1" t="str">
        <f>+VLOOKUP(bloques1a3[[#This Row],[respuesta]],respuestas.emociones[],2,0)</f>
        <v>asco</v>
      </c>
      <c r="K1657" s="1">
        <f>+VLOOKUP(bloques1a3[[#This Row],[niño]],BD.niños[[Código]:[edad]],5,0)</f>
        <v>6</v>
      </c>
      <c r="L1657" s="1">
        <f>+IF(bloques1a3[[#This Row],[correcta]]=bloques1a3[[#This Row],[respuesta]],1,0)</f>
        <v>0</v>
      </c>
      <c r="M1657" s="1">
        <f>+IF(bloques1a3[[#This Row],[Sexo]]="F",1,0)</f>
        <v>0</v>
      </c>
    </row>
    <row r="1658" spans="1:13" x14ac:dyDescent="0.55000000000000004">
      <c r="A1658">
        <v>52</v>
      </c>
      <c r="B1658" s="1" t="s">
        <v>432</v>
      </c>
      <c r="C1658" s="1" t="s">
        <v>4</v>
      </c>
      <c r="D1658">
        <v>5</v>
      </c>
      <c r="E1658" s="1" t="s">
        <v>279</v>
      </c>
      <c r="F1658">
        <v>6</v>
      </c>
      <c r="G1658" s="1" t="s">
        <v>376</v>
      </c>
      <c r="H1658" s="1" t="s">
        <v>29</v>
      </c>
      <c r="I1658">
        <v>1</v>
      </c>
      <c r="J1658" s="1" t="str">
        <f>+VLOOKUP(bloques1a3[[#This Row],[respuesta]],respuestas.emociones[],2,0)</f>
        <v>sorpresa</v>
      </c>
      <c r="K1658" s="1">
        <f>+VLOOKUP(bloques1a3[[#This Row],[niño]],BD.niños[[Código]:[edad]],5,0)</f>
        <v>7</v>
      </c>
      <c r="L1658" s="1">
        <f>+IF(bloques1a3[[#This Row],[correcta]]=bloques1a3[[#This Row],[respuesta]],1,0)</f>
        <v>0</v>
      </c>
      <c r="M1658" s="1">
        <f>+IF(bloques1a3[[#This Row],[Sexo]]="F",1,0)</f>
        <v>1</v>
      </c>
    </row>
    <row r="1659" spans="1:13" x14ac:dyDescent="0.55000000000000004">
      <c r="A1659">
        <v>52</v>
      </c>
      <c r="B1659" s="1" t="s">
        <v>432</v>
      </c>
      <c r="C1659" s="1" t="s">
        <v>4</v>
      </c>
      <c r="D1659">
        <v>5</v>
      </c>
      <c r="E1659" s="1" t="s">
        <v>282</v>
      </c>
      <c r="F1659">
        <v>6</v>
      </c>
      <c r="G1659" s="1" t="s">
        <v>375</v>
      </c>
      <c r="H1659" s="1" t="s">
        <v>29</v>
      </c>
      <c r="I1659">
        <v>1</v>
      </c>
      <c r="J1659" s="1" t="str">
        <f>+VLOOKUP(bloques1a3[[#This Row],[respuesta]],respuestas.emociones[],2,0)</f>
        <v>sorpresa</v>
      </c>
      <c r="K1659" s="1">
        <f>+VLOOKUP(bloques1a3[[#This Row],[niño]],BD.niños[[Código]:[edad]],5,0)</f>
        <v>5</v>
      </c>
      <c r="L1659" s="1">
        <f>+IF(bloques1a3[[#This Row],[correcta]]=bloques1a3[[#This Row],[respuesta]],1,0)</f>
        <v>0</v>
      </c>
      <c r="M1659" s="1">
        <f>+IF(bloques1a3[[#This Row],[Sexo]]="F",1,0)</f>
        <v>1</v>
      </c>
    </row>
    <row r="1660" spans="1:13" x14ac:dyDescent="0.55000000000000004">
      <c r="A1660">
        <v>52</v>
      </c>
      <c r="B1660" s="1" t="s">
        <v>432</v>
      </c>
      <c r="C1660" s="1" t="s">
        <v>4</v>
      </c>
      <c r="D1660">
        <v>5</v>
      </c>
      <c r="E1660" s="1" t="s">
        <v>352</v>
      </c>
      <c r="F1660">
        <v>5</v>
      </c>
      <c r="G1660" s="1" t="s">
        <v>376</v>
      </c>
      <c r="H1660" s="1" t="s">
        <v>29</v>
      </c>
      <c r="I1660">
        <v>1</v>
      </c>
      <c r="J1660" s="1" t="str">
        <f>+VLOOKUP(bloques1a3[[#This Row],[respuesta]],respuestas.emociones[],2,0)</f>
        <v>miedo</v>
      </c>
      <c r="K1660" s="1">
        <f>+VLOOKUP(bloques1a3[[#This Row],[niño]],BD.niños[[Código]:[edad]],5,0)</f>
        <v>8</v>
      </c>
      <c r="L1660" s="1">
        <f>+IF(bloques1a3[[#This Row],[correcta]]=bloques1a3[[#This Row],[respuesta]],1,0)</f>
        <v>1</v>
      </c>
      <c r="M1660" s="1">
        <f>+IF(bloques1a3[[#This Row],[Sexo]]="F",1,0)</f>
        <v>1</v>
      </c>
    </row>
    <row r="1661" spans="1:13" x14ac:dyDescent="0.55000000000000004">
      <c r="A1661">
        <v>52</v>
      </c>
      <c r="B1661" s="1" t="s">
        <v>432</v>
      </c>
      <c r="C1661" s="1" t="s">
        <v>4</v>
      </c>
      <c r="D1661">
        <v>5</v>
      </c>
      <c r="E1661" s="1" t="s">
        <v>357</v>
      </c>
      <c r="F1661">
        <v>6</v>
      </c>
      <c r="G1661" s="1" t="s">
        <v>376</v>
      </c>
      <c r="H1661" s="1" t="s">
        <v>28</v>
      </c>
      <c r="I1661">
        <v>1</v>
      </c>
      <c r="J1661" s="1" t="str">
        <f>+VLOOKUP(bloques1a3[[#This Row],[respuesta]],respuestas.emociones[],2,0)</f>
        <v>sorpresa</v>
      </c>
      <c r="K1661" s="1">
        <f>+VLOOKUP(bloques1a3[[#This Row],[niño]],BD.niños[[Código]:[edad]],5,0)</f>
        <v>7</v>
      </c>
      <c r="L1661" s="1">
        <f>+IF(bloques1a3[[#This Row],[correcta]]=bloques1a3[[#This Row],[respuesta]],1,0)</f>
        <v>0</v>
      </c>
      <c r="M1661" s="1">
        <f>+IF(bloques1a3[[#This Row],[Sexo]]="F",1,0)</f>
        <v>0</v>
      </c>
    </row>
    <row r="1662" spans="1:13" x14ac:dyDescent="0.55000000000000004">
      <c r="A1662">
        <v>52</v>
      </c>
      <c r="B1662" s="1" t="s">
        <v>432</v>
      </c>
      <c r="C1662" s="1" t="s">
        <v>4</v>
      </c>
      <c r="D1662">
        <v>5</v>
      </c>
      <c r="E1662" s="1" t="s">
        <v>360</v>
      </c>
      <c r="F1662">
        <v>6</v>
      </c>
      <c r="G1662" s="1" t="s">
        <v>377</v>
      </c>
      <c r="H1662" s="1" t="s">
        <v>28</v>
      </c>
      <c r="I1662">
        <v>1</v>
      </c>
      <c r="J1662" s="1" t="str">
        <f>+VLOOKUP(bloques1a3[[#This Row],[respuesta]],respuestas.emociones[],2,0)</f>
        <v>sorpresa</v>
      </c>
      <c r="K1662" s="1">
        <f>+VLOOKUP(bloques1a3[[#This Row],[niño]],BD.niños[[Código]:[edad]],5,0)</f>
        <v>9</v>
      </c>
      <c r="L1662" s="1">
        <f>+IF(bloques1a3[[#This Row],[correcta]]=bloques1a3[[#This Row],[respuesta]],1,0)</f>
        <v>0</v>
      </c>
      <c r="M1662" s="1">
        <f>+IF(bloques1a3[[#This Row],[Sexo]]="F",1,0)</f>
        <v>0</v>
      </c>
    </row>
    <row r="1663" spans="1:13" x14ac:dyDescent="0.55000000000000004">
      <c r="A1663">
        <v>52</v>
      </c>
      <c r="B1663" s="1" t="s">
        <v>432</v>
      </c>
      <c r="C1663" s="1" t="s">
        <v>4</v>
      </c>
      <c r="D1663">
        <v>5</v>
      </c>
      <c r="E1663" s="1" t="s">
        <v>364</v>
      </c>
      <c r="F1663">
        <v>6</v>
      </c>
      <c r="G1663" s="1" t="s">
        <v>377</v>
      </c>
      <c r="H1663" s="1" t="s">
        <v>28</v>
      </c>
      <c r="I1663">
        <v>1</v>
      </c>
      <c r="J1663" s="1" t="str">
        <f>+VLOOKUP(bloques1a3[[#This Row],[respuesta]],respuestas.emociones[],2,0)</f>
        <v>sorpresa</v>
      </c>
      <c r="K1663" s="1">
        <f>+VLOOKUP(bloques1a3[[#This Row],[niño]],BD.niños[[Código]:[edad]],5,0)</f>
        <v>10</v>
      </c>
      <c r="L1663" s="1">
        <f>+IF(bloques1a3[[#This Row],[correcta]]=bloques1a3[[#This Row],[respuesta]],1,0)</f>
        <v>0</v>
      </c>
      <c r="M1663" s="1">
        <f>+IF(bloques1a3[[#This Row],[Sexo]]="F",1,0)</f>
        <v>0</v>
      </c>
    </row>
    <row r="1664" spans="1:13" x14ac:dyDescent="0.55000000000000004">
      <c r="A1664">
        <v>52</v>
      </c>
      <c r="B1664" s="1" t="s">
        <v>432</v>
      </c>
      <c r="C1664" s="1" t="s">
        <v>4</v>
      </c>
      <c r="D1664">
        <v>5</v>
      </c>
      <c r="E1664" s="1" t="s">
        <v>368</v>
      </c>
      <c r="F1664">
        <v>7</v>
      </c>
      <c r="G1664" s="1" t="s">
        <v>377</v>
      </c>
      <c r="H1664" s="1" t="s">
        <v>28</v>
      </c>
      <c r="I1664">
        <v>1</v>
      </c>
      <c r="J1664" s="1" t="str">
        <f>+VLOOKUP(bloques1a3[[#This Row],[respuesta]],respuestas.emociones[],2,0)</f>
        <v>asco</v>
      </c>
      <c r="K1664" s="1">
        <f>+VLOOKUP(bloques1a3[[#This Row],[niño]],BD.niños[[Código]:[edad]],5,0)</f>
        <v>11</v>
      </c>
      <c r="L1664" s="1">
        <f>+IF(bloques1a3[[#This Row],[correcta]]=bloques1a3[[#This Row],[respuesta]],1,0)</f>
        <v>0</v>
      </c>
      <c r="M1664" s="1">
        <f>+IF(bloques1a3[[#This Row],[Sexo]]="F",1,0)</f>
        <v>0</v>
      </c>
    </row>
    <row r="1665" spans="1:13" x14ac:dyDescent="0.55000000000000004">
      <c r="A1665">
        <v>52</v>
      </c>
      <c r="B1665" s="1" t="s">
        <v>432</v>
      </c>
      <c r="C1665" s="1" t="s">
        <v>4</v>
      </c>
      <c r="D1665">
        <v>5</v>
      </c>
      <c r="E1665" s="1" t="s">
        <v>371</v>
      </c>
      <c r="F1665">
        <v>5</v>
      </c>
      <c r="G1665" s="1" t="s">
        <v>377</v>
      </c>
      <c r="H1665" s="1" t="s">
        <v>29</v>
      </c>
      <c r="I1665">
        <v>1</v>
      </c>
      <c r="J1665" s="1" t="str">
        <f>+VLOOKUP(bloques1a3[[#This Row],[respuesta]],respuestas.emociones[],2,0)</f>
        <v>miedo</v>
      </c>
      <c r="K1665" s="1">
        <f>+VLOOKUP(bloques1a3[[#This Row],[niño]],BD.niños[[Código]:[edad]],5,0)</f>
        <v>9</v>
      </c>
      <c r="L1665" s="1">
        <f>+IF(bloques1a3[[#This Row],[correcta]]=bloques1a3[[#This Row],[respuesta]],1,0)</f>
        <v>1</v>
      </c>
      <c r="M1665" s="1">
        <f>+IF(bloques1a3[[#This Row],[Sexo]]="F",1,0)</f>
        <v>1</v>
      </c>
    </row>
    <row r="1666" spans="1:13" x14ac:dyDescent="0.55000000000000004">
      <c r="A1666">
        <v>53</v>
      </c>
      <c r="B1666" s="1" t="s">
        <v>433</v>
      </c>
      <c r="C1666" s="1" t="s">
        <v>3</v>
      </c>
      <c r="D1666">
        <v>4</v>
      </c>
      <c r="E1666" s="1" t="s">
        <v>36</v>
      </c>
      <c r="F1666">
        <v>4</v>
      </c>
      <c r="G1666" s="1" t="s">
        <v>375</v>
      </c>
      <c r="H1666" s="1" t="s">
        <v>28</v>
      </c>
      <c r="I1666">
        <v>1</v>
      </c>
      <c r="J1666" s="1" t="str">
        <f>+VLOOKUP(bloques1a3[[#This Row],[respuesta]],respuestas.emociones[],2,0)</f>
        <v>enojo</v>
      </c>
      <c r="K1666" s="1">
        <f>+VLOOKUP(bloques1a3[[#This Row],[niño]],BD.niños[[Código]:[edad]],5,0)</f>
        <v>5</v>
      </c>
      <c r="L1666" s="1">
        <f>+IF(bloques1a3[[#This Row],[correcta]]=bloques1a3[[#This Row],[respuesta]],1,0)</f>
        <v>1</v>
      </c>
      <c r="M1666" s="1">
        <f>+IF(bloques1a3[[#This Row],[Sexo]]="F",1,0)</f>
        <v>0</v>
      </c>
    </row>
    <row r="1667" spans="1:13" x14ac:dyDescent="0.55000000000000004">
      <c r="A1667">
        <v>53</v>
      </c>
      <c r="B1667" s="1" t="s">
        <v>433</v>
      </c>
      <c r="C1667" s="1" t="s">
        <v>3</v>
      </c>
      <c r="D1667">
        <v>4</v>
      </c>
      <c r="E1667" s="1" t="s">
        <v>40</v>
      </c>
      <c r="F1667">
        <v>1</v>
      </c>
      <c r="G1667" s="1" t="s">
        <v>376</v>
      </c>
      <c r="H1667" s="1" t="s">
        <v>28</v>
      </c>
      <c r="I1667">
        <v>1</v>
      </c>
      <c r="J1667" s="1" t="str">
        <f>+VLOOKUP(bloques1a3[[#This Row],[respuesta]],respuestas.emociones[],2,0)</f>
        <v>neutra</v>
      </c>
      <c r="K1667" s="1">
        <f>+VLOOKUP(bloques1a3[[#This Row],[niño]],BD.niños[[Código]:[edad]],5,0)</f>
        <v>7</v>
      </c>
      <c r="L1667" s="1">
        <f>+IF(bloques1a3[[#This Row],[correcta]]=bloques1a3[[#This Row],[respuesta]],1,0)</f>
        <v>0</v>
      </c>
      <c r="M1667" s="1">
        <f>+IF(bloques1a3[[#This Row],[Sexo]]="F",1,0)</f>
        <v>0</v>
      </c>
    </row>
    <row r="1668" spans="1:13" x14ac:dyDescent="0.55000000000000004">
      <c r="A1668">
        <v>53</v>
      </c>
      <c r="B1668" s="1" t="s">
        <v>433</v>
      </c>
      <c r="C1668" s="1" t="s">
        <v>3</v>
      </c>
      <c r="D1668">
        <v>4</v>
      </c>
      <c r="E1668" s="1" t="s">
        <v>44</v>
      </c>
      <c r="F1668">
        <v>4</v>
      </c>
      <c r="G1668" s="1" t="s">
        <v>376</v>
      </c>
      <c r="H1668" s="1" t="s">
        <v>29</v>
      </c>
      <c r="I1668">
        <v>1</v>
      </c>
      <c r="J1668" s="1" t="str">
        <f>+VLOOKUP(bloques1a3[[#This Row],[respuesta]],respuestas.emociones[],2,0)</f>
        <v>enojo</v>
      </c>
      <c r="K1668" s="1">
        <f>+VLOOKUP(bloques1a3[[#This Row],[niño]],BD.niños[[Código]:[edad]],5,0)</f>
        <v>7</v>
      </c>
      <c r="L1668" s="1">
        <f>+IF(bloques1a3[[#This Row],[correcta]]=bloques1a3[[#This Row],[respuesta]],1,0)</f>
        <v>1</v>
      </c>
      <c r="M1668" s="1">
        <f>+IF(bloques1a3[[#This Row],[Sexo]]="F",1,0)</f>
        <v>1</v>
      </c>
    </row>
    <row r="1669" spans="1:13" x14ac:dyDescent="0.55000000000000004">
      <c r="A1669">
        <v>53</v>
      </c>
      <c r="B1669" s="1" t="s">
        <v>433</v>
      </c>
      <c r="C1669" s="1" t="s">
        <v>3</v>
      </c>
      <c r="D1669">
        <v>4</v>
      </c>
      <c r="E1669" s="1" t="s">
        <v>48</v>
      </c>
      <c r="F1669">
        <v>3</v>
      </c>
      <c r="G1669" s="1" t="s">
        <v>376</v>
      </c>
      <c r="H1669" s="1" t="s">
        <v>29</v>
      </c>
      <c r="I1669">
        <v>1</v>
      </c>
      <c r="J1669" s="1" t="str">
        <f>+VLOOKUP(bloques1a3[[#This Row],[respuesta]],respuestas.emociones[],2,0)</f>
        <v>tristeza</v>
      </c>
      <c r="K1669" s="1">
        <f>+VLOOKUP(bloques1a3[[#This Row],[niño]],BD.niños[[Código]:[edad]],5,0)</f>
        <v>7</v>
      </c>
      <c r="L1669" s="1">
        <f>+IF(bloques1a3[[#This Row],[correcta]]=bloques1a3[[#This Row],[respuesta]],1,0)</f>
        <v>0</v>
      </c>
      <c r="M1669" s="1">
        <f>+IF(bloques1a3[[#This Row],[Sexo]]="F",1,0)</f>
        <v>1</v>
      </c>
    </row>
    <row r="1670" spans="1:13" x14ac:dyDescent="0.55000000000000004">
      <c r="A1670">
        <v>53</v>
      </c>
      <c r="B1670" s="1" t="s">
        <v>433</v>
      </c>
      <c r="C1670" s="1" t="s">
        <v>3</v>
      </c>
      <c r="D1670">
        <v>4</v>
      </c>
      <c r="E1670" s="1" t="s">
        <v>52</v>
      </c>
      <c r="F1670">
        <v>4</v>
      </c>
      <c r="G1670" s="1" t="s">
        <v>376</v>
      </c>
      <c r="H1670" s="1" t="s">
        <v>29</v>
      </c>
      <c r="I1670">
        <v>1</v>
      </c>
      <c r="J1670" s="1" t="str">
        <f>+VLOOKUP(bloques1a3[[#This Row],[respuesta]],respuestas.emociones[],2,0)</f>
        <v>enojo</v>
      </c>
      <c r="K1670" s="1">
        <f>+VLOOKUP(bloques1a3[[#This Row],[niño]],BD.niños[[Código]:[edad]],5,0)</f>
        <v>7</v>
      </c>
      <c r="L1670" s="1">
        <f>+IF(bloques1a3[[#This Row],[correcta]]=bloques1a3[[#This Row],[respuesta]],1,0)</f>
        <v>1</v>
      </c>
      <c r="M1670" s="1">
        <f>+IF(bloques1a3[[#This Row],[Sexo]]="F",1,0)</f>
        <v>1</v>
      </c>
    </row>
    <row r="1671" spans="1:13" x14ac:dyDescent="0.55000000000000004">
      <c r="A1671">
        <v>53</v>
      </c>
      <c r="B1671" s="1" t="s">
        <v>433</v>
      </c>
      <c r="C1671" s="1" t="s">
        <v>3</v>
      </c>
      <c r="D1671">
        <v>4</v>
      </c>
      <c r="E1671" s="1" t="s">
        <v>56</v>
      </c>
      <c r="F1671">
        <v>4</v>
      </c>
      <c r="G1671" s="1" t="s">
        <v>376</v>
      </c>
      <c r="H1671" s="1" t="s">
        <v>29</v>
      </c>
      <c r="I1671">
        <v>1</v>
      </c>
      <c r="J1671" s="1" t="str">
        <f>+VLOOKUP(bloques1a3[[#This Row],[respuesta]],respuestas.emociones[],2,0)</f>
        <v>enojo</v>
      </c>
      <c r="K1671" s="1">
        <f>+VLOOKUP(bloques1a3[[#This Row],[niño]],BD.niños[[Código]:[edad]],5,0)</f>
        <v>8</v>
      </c>
      <c r="L1671" s="1">
        <f>+IF(bloques1a3[[#This Row],[correcta]]=bloques1a3[[#This Row],[respuesta]],1,0)</f>
        <v>1</v>
      </c>
      <c r="M1671" s="1">
        <f>+IF(bloques1a3[[#This Row],[Sexo]]="F",1,0)</f>
        <v>1</v>
      </c>
    </row>
    <row r="1672" spans="1:13" x14ac:dyDescent="0.55000000000000004">
      <c r="A1672">
        <v>53</v>
      </c>
      <c r="B1672" s="1" t="s">
        <v>433</v>
      </c>
      <c r="C1672" s="1" t="s">
        <v>3</v>
      </c>
      <c r="D1672">
        <v>4</v>
      </c>
      <c r="E1672" s="1" t="s">
        <v>60</v>
      </c>
      <c r="F1672">
        <v>4</v>
      </c>
      <c r="G1672" s="1" t="s">
        <v>377</v>
      </c>
      <c r="H1672" s="1" t="s">
        <v>28</v>
      </c>
      <c r="I1672">
        <v>1</v>
      </c>
      <c r="J1672" s="1" t="str">
        <f>+VLOOKUP(bloques1a3[[#This Row],[respuesta]],respuestas.emociones[],2,0)</f>
        <v>enojo</v>
      </c>
      <c r="K1672" s="1">
        <f>+VLOOKUP(bloques1a3[[#This Row],[niño]],BD.niños[[Código]:[edad]],5,0)</f>
        <v>10</v>
      </c>
      <c r="L1672" s="1">
        <f>+IF(bloques1a3[[#This Row],[correcta]]=bloques1a3[[#This Row],[respuesta]],1,0)</f>
        <v>1</v>
      </c>
      <c r="M1672" s="1">
        <f>+IF(bloques1a3[[#This Row],[Sexo]]="F",1,0)</f>
        <v>0</v>
      </c>
    </row>
    <row r="1673" spans="1:13" x14ac:dyDescent="0.55000000000000004">
      <c r="A1673">
        <v>53</v>
      </c>
      <c r="B1673" s="1" t="s">
        <v>433</v>
      </c>
      <c r="C1673" s="1" t="s">
        <v>3</v>
      </c>
      <c r="D1673">
        <v>4</v>
      </c>
      <c r="E1673" s="1" t="s">
        <v>64</v>
      </c>
      <c r="F1673">
        <v>4</v>
      </c>
      <c r="G1673" s="1" t="s">
        <v>377</v>
      </c>
      <c r="H1673" s="1" t="s">
        <v>29</v>
      </c>
      <c r="I1673">
        <v>1</v>
      </c>
      <c r="J1673" s="1" t="str">
        <f>+VLOOKUP(bloques1a3[[#This Row],[respuesta]],respuestas.emociones[],2,0)</f>
        <v>enojo</v>
      </c>
      <c r="K1673" s="1">
        <f>+VLOOKUP(bloques1a3[[#This Row],[niño]],BD.niños[[Código]:[edad]],5,0)</f>
        <v>9</v>
      </c>
      <c r="L1673" s="1">
        <f>+IF(bloques1a3[[#This Row],[correcta]]=bloques1a3[[#This Row],[respuesta]],1,0)</f>
        <v>1</v>
      </c>
      <c r="M1673" s="1">
        <f>+IF(bloques1a3[[#This Row],[Sexo]]="F",1,0)</f>
        <v>1</v>
      </c>
    </row>
    <row r="1674" spans="1:13" x14ac:dyDescent="0.55000000000000004">
      <c r="A1674">
        <v>53</v>
      </c>
      <c r="B1674" s="1" t="s">
        <v>433</v>
      </c>
      <c r="C1674" s="1" t="s">
        <v>3</v>
      </c>
      <c r="D1674">
        <v>4</v>
      </c>
      <c r="E1674" s="1" t="s">
        <v>68</v>
      </c>
      <c r="F1674">
        <v>4</v>
      </c>
      <c r="G1674" s="1" t="s">
        <v>377</v>
      </c>
      <c r="H1674" s="1" t="s">
        <v>28</v>
      </c>
      <c r="I1674">
        <v>1</v>
      </c>
      <c r="J1674" s="1" t="str">
        <f>+VLOOKUP(bloques1a3[[#This Row],[respuesta]],respuestas.emociones[],2,0)</f>
        <v>enojo</v>
      </c>
      <c r="K1674" s="1">
        <f>+VLOOKUP(bloques1a3[[#This Row],[niño]],BD.niños[[Código]:[edad]],5,0)</f>
        <v>10</v>
      </c>
      <c r="L1674" s="1">
        <f>+IF(bloques1a3[[#This Row],[correcta]]=bloques1a3[[#This Row],[respuesta]],1,0)</f>
        <v>1</v>
      </c>
      <c r="M1674" s="1">
        <f>+IF(bloques1a3[[#This Row],[Sexo]]="F",1,0)</f>
        <v>0</v>
      </c>
    </row>
    <row r="1675" spans="1:13" x14ac:dyDescent="0.55000000000000004">
      <c r="A1675">
        <v>53</v>
      </c>
      <c r="B1675" s="1" t="s">
        <v>433</v>
      </c>
      <c r="C1675" s="1" t="s">
        <v>3</v>
      </c>
      <c r="D1675">
        <v>4</v>
      </c>
      <c r="E1675" s="1" t="s">
        <v>72</v>
      </c>
      <c r="F1675">
        <v>1</v>
      </c>
      <c r="G1675" s="1" t="s">
        <v>377</v>
      </c>
      <c r="H1675" s="1" t="s">
        <v>29</v>
      </c>
      <c r="I1675">
        <v>1</v>
      </c>
      <c r="J1675" s="1" t="str">
        <f>+VLOOKUP(bloques1a3[[#This Row],[respuesta]],respuestas.emociones[],2,0)</f>
        <v>neutra</v>
      </c>
      <c r="K1675" s="1">
        <f>+VLOOKUP(bloques1a3[[#This Row],[niño]],BD.niños[[Código]:[edad]],5,0)</f>
        <v>9</v>
      </c>
      <c r="L1675" s="1">
        <f>+IF(bloques1a3[[#This Row],[correcta]]=bloques1a3[[#This Row],[respuesta]],1,0)</f>
        <v>0</v>
      </c>
      <c r="M1675" s="1">
        <f>+IF(bloques1a3[[#This Row],[Sexo]]="F",1,0)</f>
        <v>1</v>
      </c>
    </row>
    <row r="1676" spans="1:13" x14ac:dyDescent="0.55000000000000004">
      <c r="A1676">
        <v>53</v>
      </c>
      <c r="B1676" s="1" t="s">
        <v>433</v>
      </c>
      <c r="C1676" s="1" t="s">
        <v>3</v>
      </c>
      <c r="D1676">
        <v>4</v>
      </c>
      <c r="E1676" s="1" t="s">
        <v>75</v>
      </c>
      <c r="F1676">
        <v>4</v>
      </c>
      <c r="G1676" s="1" t="s">
        <v>377</v>
      </c>
      <c r="H1676" s="1" t="s">
        <v>29</v>
      </c>
      <c r="I1676">
        <v>1</v>
      </c>
      <c r="J1676" s="1" t="str">
        <f>+VLOOKUP(bloques1a3[[#This Row],[respuesta]],respuestas.emociones[],2,0)</f>
        <v>enojo</v>
      </c>
      <c r="K1676" s="1">
        <f>+VLOOKUP(bloques1a3[[#This Row],[niño]],BD.niños[[Código]:[edad]],5,0)</f>
        <v>10</v>
      </c>
      <c r="L1676" s="1">
        <f>+IF(bloques1a3[[#This Row],[correcta]]=bloques1a3[[#This Row],[respuesta]],1,0)</f>
        <v>1</v>
      </c>
      <c r="M1676" s="1">
        <f>+IF(bloques1a3[[#This Row],[Sexo]]="F",1,0)</f>
        <v>1</v>
      </c>
    </row>
    <row r="1677" spans="1:13" x14ac:dyDescent="0.55000000000000004">
      <c r="A1677">
        <v>53</v>
      </c>
      <c r="B1677" s="1" t="s">
        <v>433</v>
      </c>
      <c r="C1677" s="1" t="s">
        <v>3</v>
      </c>
      <c r="D1677">
        <v>4</v>
      </c>
      <c r="E1677" s="1" t="s">
        <v>78</v>
      </c>
      <c r="F1677">
        <v>4</v>
      </c>
      <c r="G1677" s="1" t="s">
        <v>375</v>
      </c>
      <c r="H1677" s="1" t="s">
        <v>28</v>
      </c>
      <c r="I1677">
        <v>1</v>
      </c>
      <c r="J1677" s="1" t="str">
        <f>+VLOOKUP(bloques1a3[[#This Row],[respuesta]],respuestas.emociones[],2,0)</f>
        <v>enojo</v>
      </c>
      <c r="K1677" s="1">
        <f>+VLOOKUP(bloques1a3[[#This Row],[niño]],BD.niños[[Código]:[edad]],5,0)</f>
        <v>6</v>
      </c>
      <c r="L1677" s="1">
        <f>+IF(bloques1a3[[#This Row],[correcta]]=bloques1a3[[#This Row],[respuesta]],1,0)</f>
        <v>1</v>
      </c>
      <c r="M1677" s="1">
        <f>+IF(bloques1a3[[#This Row],[Sexo]]="F",1,0)</f>
        <v>0</v>
      </c>
    </row>
    <row r="1678" spans="1:13" x14ac:dyDescent="0.55000000000000004">
      <c r="A1678">
        <v>53</v>
      </c>
      <c r="B1678" s="1" t="s">
        <v>433</v>
      </c>
      <c r="C1678" s="1" t="s">
        <v>3</v>
      </c>
      <c r="D1678">
        <v>4</v>
      </c>
      <c r="E1678" s="1" t="s">
        <v>82</v>
      </c>
      <c r="F1678">
        <v>3</v>
      </c>
      <c r="G1678" s="1" t="s">
        <v>375</v>
      </c>
      <c r="H1678" s="1" t="s">
        <v>29</v>
      </c>
      <c r="I1678">
        <v>1</v>
      </c>
      <c r="J1678" s="1" t="str">
        <f>+VLOOKUP(bloques1a3[[#This Row],[respuesta]],respuestas.emociones[],2,0)</f>
        <v>tristeza</v>
      </c>
      <c r="K1678" s="1">
        <f>+VLOOKUP(bloques1a3[[#This Row],[niño]],BD.niños[[Código]:[edad]],5,0)</f>
        <v>6</v>
      </c>
      <c r="L1678" s="1">
        <f>+IF(bloques1a3[[#This Row],[correcta]]=bloques1a3[[#This Row],[respuesta]],1,0)</f>
        <v>0</v>
      </c>
      <c r="M1678" s="1">
        <f>+IF(bloques1a3[[#This Row],[Sexo]]="F",1,0)</f>
        <v>1</v>
      </c>
    </row>
    <row r="1679" spans="1:13" x14ac:dyDescent="0.55000000000000004">
      <c r="A1679">
        <v>53</v>
      </c>
      <c r="B1679" s="1" t="s">
        <v>433</v>
      </c>
      <c r="C1679" s="1" t="s">
        <v>3</v>
      </c>
      <c r="D1679">
        <v>4</v>
      </c>
      <c r="E1679" s="1" t="s">
        <v>85</v>
      </c>
      <c r="F1679">
        <v>1</v>
      </c>
      <c r="G1679" s="1" t="s">
        <v>375</v>
      </c>
      <c r="H1679" s="1" t="s">
        <v>28</v>
      </c>
      <c r="I1679">
        <v>1</v>
      </c>
      <c r="J1679" s="1" t="str">
        <f>+VLOOKUP(bloques1a3[[#This Row],[respuesta]],respuestas.emociones[],2,0)</f>
        <v>neutra</v>
      </c>
      <c r="K1679" s="1">
        <f>+VLOOKUP(bloques1a3[[#This Row],[niño]],BD.niños[[Código]:[edad]],5,0)</f>
        <v>6</v>
      </c>
      <c r="L1679" s="1">
        <f>+IF(bloques1a3[[#This Row],[correcta]]=bloques1a3[[#This Row],[respuesta]],1,0)</f>
        <v>0</v>
      </c>
      <c r="M1679" s="1">
        <f>+IF(bloques1a3[[#This Row],[Sexo]]="F",1,0)</f>
        <v>0</v>
      </c>
    </row>
    <row r="1680" spans="1:13" x14ac:dyDescent="0.55000000000000004">
      <c r="A1680">
        <v>53</v>
      </c>
      <c r="B1680" s="1" t="s">
        <v>433</v>
      </c>
      <c r="C1680" s="1" t="s">
        <v>3</v>
      </c>
      <c r="D1680">
        <v>4</v>
      </c>
      <c r="E1680" s="1" t="s">
        <v>184</v>
      </c>
      <c r="F1680">
        <v>4</v>
      </c>
      <c r="G1680" s="1" t="s">
        <v>376</v>
      </c>
      <c r="H1680" s="1" t="s">
        <v>28</v>
      </c>
      <c r="I1680">
        <v>1</v>
      </c>
      <c r="J1680" s="1" t="str">
        <f>+VLOOKUP(bloques1a3[[#This Row],[respuesta]],respuestas.emociones[],2,0)</f>
        <v>enojo</v>
      </c>
      <c r="K1680" s="1">
        <f>+VLOOKUP(bloques1a3[[#This Row],[niño]],BD.niños[[Código]:[edad]],5,0)</f>
        <v>7</v>
      </c>
      <c r="L1680" s="1">
        <f>+IF(bloques1a3[[#This Row],[correcta]]=bloques1a3[[#This Row],[respuesta]],1,0)</f>
        <v>1</v>
      </c>
      <c r="M1680" s="1">
        <f>+IF(bloques1a3[[#This Row],[Sexo]]="F",1,0)</f>
        <v>0</v>
      </c>
    </row>
    <row r="1681" spans="1:13" x14ac:dyDescent="0.55000000000000004">
      <c r="A1681">
        <v>53</v>
      </c>
      <c r="B1681" s="1" t="s">
        <v>433</v>
      </c>
      <c r="C1681" s="1" t="s">
        <v>3</v>
      </c>
      <c r="D1681">
        <v>4</v>
      </c>
      <c r="E1681" s="1" t="s">
        <v>187</v>
      </c>
      <c r="F1681">
        <v>4</v>
      </c>
      <c r="G1681" s="1" t="s">
        <v>376</v>
      </c>
      <c r="H1681" s="1" t="s">
        <v>29</v>
      </c>
      <c r="I1681">
        <v>1</v>
      </c>
      <c r="J1681" s="1" t="str">
        <f>+VLOOKUP(bloques1a3[[#This Row],[respuesta]],respuestas.emociones[],2,0)</f>
        <v>enojo</v>
      </c>
      <c r="K1681" s="1">
        <f>+VLOOKUP(bloques1a3[[#This Row],[niño]],BD.niños[[Código]:[edad]],5,0)</f>
        <v>8</v>
      </c>
      <c r="L1681" s="1">
        <f>+IF(bloques1a3[[#This Row],[correcta]]=bloques1a3[[#This Row],[respuesta]],1,0)</f>
        <v>1</v>
      </c>
      <c r="M1681" s="1">
        <f>+IF(bloques1a3[[#This Row],[Sexo]]="F",1,0)</f>
        <v>1</v>
      </c>
    </row>
    <row r="1682" spans="1:13" x14ac:dyDescent="0.55000000000000004">
      <c r="A1682">
        <v>53</v>
      </c>
      <c r="B1682" s="1" t="s">
        <v>433</v>
      </c>
      <c r="C1682" s="1" t="s">
        <v>3</v>
      </c>
      <c r="D1682">
        <v>4</v>
      </c>
      <c r="E1682" s="1" t="s">
        <v>192</v>
      </c>
      <c r="F1682">
        <v>4</v>
      </c>
      <c r="G1682" s="1" t="s">
        <v>376</v>
      </c>
      <c r="H1682" s="1" t="s">
        <v>28</v>
      </c>
      <c r="I1682">
        <v>1</v>
      </c>
      <c r="J1682" s="1" t="str">
        <f>+VLOOKUP(bloques1a3[[#This Row],[respuesta]],respuestas.emociones[],2,0)</f>
        <v>enojo</v>
      </c>
      <c r="K1682" s="1">
        <f>+VLOOKUP(bloques1a3[[#This Row],[niño]],BD.niños[[Código]:[edad]],5,0)</f>
        <v>7</v>
      </c>
      <c r="L1682" s="1">
        <f>+IF(bloques1a3[[#This Row],[correcta]]=bloques1a3[[#This Row],[respuesta]],1,0)</f>
        <v>1</v>
      </c>
      <c r="M1682" s="1">
        <f>+IF(bloques1a3[[#This Row],[Sexo]]="F",1,0)</f>
        <v>0</v>
      </c>
    </row>
    <row r="1683" spans="1:13" x14ac:dyDescent="0.55000000000000004">
      <c r="A1683">
        <v>53</v>
      </c>
      <c r="B1683" s="1" t="s">
        <v>433</v>
      </c>
      <c r="C1683" s="1" t="s">
        <v>3</v>
      </c>
      <c r="D1683">
        <v>4</v>
      </c>
      <c r="E1683" s="1" t="s">
        <v>195</v>
      </c>
      <c r="F1683">
        <v>4</v>
      </c>
      <c r="G1683" s="1" t="s">
        <v>377</v>
      </c>
      <c r="H1683" s="1" t="s">
        <v>28</v>
      </c>
      <c r="I1683">
        <v>1</v>
      </c>
      <c r="J1683" s="1" t="str">
        <f>+VLOOKUP(bloques1a3[[#This Row],[respuesta]],respuestas.emociones[],2,0)</f>
        <v>enojo</v>
      </c>
      <c r="K1683" s="1">
        <f>+VLOOKUP(bloques1a3[[#This Row],[niño]],BD.niños[[Código]:[edad]],5,0)</f>
        <v>10</v>
      </c>
      <c r="L1683" s="1">
        <f>+IF(bloques1a3[[#This Row],[correcta]]=bloques1a3[[#This Row],[respuesta]],1,0)</f>
        <v>1</v>
      </c>
      <c r="M1683" s="1">
        <f>+IF(bloques1a3[[#This Row],[Sexo]]="F",1,0)</f>
        <v>0</v>
      </c>
    </row>
    <row r="1684" spans="1:13" x14ac:dyDescent="0.55000000000000004">
      <c r="A1684">
        <v>53</v>
      </c>
      <c r="B1684" s="1" t="s">
        <v>433</v>
      </c>
      <c r="C1684" s="1" t="s">
        <v>3</v>
      </c>
      <c r="D1684">
        <v>4</v>
      </c>
      <c r="E1684" s="1" t="s">
        <v>199</v>
      </c>
      <c r="F1684">
        <v>4</v>
      </c>
      <c r="G1684" s="1" t="s">
        <v>377</v>
      </c>
      <c r="H1684" s="1" t="s">
        <v>28</v>
      </c>
      <c r="I1684">
        <v>1</v>
      </c>
      <c r="J1684" s="1" t="str">
        <f>+VLOOKUP(bloques1a3[[#This Row],[respuesta]],respuestas.emociones[],2,0)</f>
        <v>enojo</v>
      </c>
      <c r="K1684" s="1">
        <f>+VLOOKUP(bloques1a3[[#This Row],[niño]],BD.niños[[Código]:[edad]],5,0)</f>
        <v>9</v>
      </c>
      <c r="L1684" s="1">
        <f>+IF(bloques1a3[[#This Row],[correcta]]=bloques1a3[[#This Row],[respuesta]],1,0)</f>
        <v>1</v>
      </c>
      <c r="M1684" s="1">
        <f>+IF(bloques1a3[[#This Row],[Sexo]]="F",1,0)</f>
        <v>0</v>
      </c>
    </row>
    <row r="1685" spans="1:13" x14ac:dyDescent="0.55000000000000004">
      <c r="A1685">
        <v>53</v>
      </c>
      <c r="B1685" s="1" t="s">
        <v>433</v>
      </c>
      <c r="C1685" s="1" t="s">
        <v>3</v>
      </c>
      <c r="D1685">
        <v>4</v>
      </c>
      <c r="E1685" s="1" t="s">
        <v>203</v>
      </c>
      <c r="F1685">
        <v>4</v>
      </c>
      <c r="G1685" s="1" t="s">
        <v>377</v>
      </c>
      <c r="H1685" s="1" t="s">
        <v>29</v>
      </c>
      <c r="I1685">
        <v>1</v>
      </c>
      <c r="J1685" s="1" t="str">
        <f>+VLOOKUP(bloques1a3[[#This Row],[respuesta]],respuestas.emociones[],2,0)</f>
        <v>enojo</v>
      </c>
      <c r="K1685" s="1">
        <f>+VLOOKUP(bloques1a3[[#This Row],[niño]],BD.niños[[Código]:[edad]],5,0)</f>
        <v>9</v>
      </c>
      <c r="L1685" s="1">
        <f>+IF(bloques1a3[[#This Row],[correcta]]=bloques1a3[[#This Row],[respuesta]],1,0)</f>
        <v>1</v>
      </c>
      <c r="M1685" s="1">
        <f>+IF(bloques1a3[[#This Row],[Sexo]]="F",1,0)</f>
        <v>1</v>
      </c>
    </row>
    <row r="1686" spans="1:13" x14ac:dyDescent="0.55000000000000004">
      <c r="A1686">
        <v>53</v>
      </c>
      <c r="B1686" s="1" t="s">
        <v>433</v>
      </c>
      <c r="C1686" s="1" t="s">
        <v>3</v>
      </c>
      <c r="D1686">
        <v>4</v>
      </c>
      <c r="E1686" s="1" t="s">
        <v>206</v>
      </c>
      <c r="F1686">
        <v>4</v>
      </c>
      <c r="G1686" s="1" t="s">
        <v>377</v>
      </c>
      <c r="H1686" s="1" t="s">
        <v>29</v>
      </c>
      <c r="I1686">
        <v>1</v>
      </c>
      <c r="J1686" s="1" t="str">
        <f>+VLOOKUP(bloques1a3[[#This Row],[respuesta]],respuestas.emociones[],2,0)</f>
        <v>enojo</v>
      </c>
      <c r="K1686" s="1">
        <f>+VLOOKUP(bloques1a3[[#This Row],[niño]],BD.niños[[Código]:[edad]],5,0)</f>
        <v>10</v>
      </c>
      <c r="L1686" s="1">
        <f>+IF(bloques1a3[[#This Row],[correcta]]=bloques1a3[[#This Row],[respuesta]],1,0)</f>
        <v>1</v>
      </c>
      <c r="M1686" s="1">
        <f>+IF(bloques1a3[[#This Row],[Sexo]]="F",1,0)</f>
        <v>1</v>
      </c>
    </row>
    <row r="1687" spans="1:13" x14ac:dyDescent="0.55000000000000004">
      <c r="A1687">
        <v>53</v>
      </c>
      <c r="B1687" s="1" t="s">
        <v>433</v>
      </c>
      <c r="C1687" s="1" t="s">
        <v>3</v>
      </c>
      <c r="D1687">
        <v>4</v>
      </c>
      <c r="E1687" s="1" t="s">
        <v>210</v>
      </c>
      <c r="F1687">
        <v>4</v>
      </c>
      <c r="G1687" s="1" t="s">
        <v>376</v>
      </c>
      <c r="H1687" s="1" t="s">
        <v>28</v>
      </c>
      <c r="I1687">
        <v>1</v>
      </c>
      <c r="J1687" s="1" t="str">
        <f>+VLOOKUP(bloques1a3[[#This Row],[respuesta]],respuestas.emociones[],2,0)</f>
        <v>enojo</v>
      </c>
      <c r="K1687" s="1">
        <f>+VLOOKUP(bloques1a3[[#This Row],[niño]],BD.niños[[Código]:[edad]],5,0)</f>
        <v>7</v>
      </c>
      <c r="L1687" s="1">
        <f>+IF(bloques1a3[[#This Row],[correcta]]=bloques1a3[[#This Row],[respuesta]],1,0)</f>
        <v>1</v>
      </c>
      <c r="M1687" s="1">
        <f>+IF(bloques1a3[[#This Row],[Sexo]]="F",1,0)</f>
        <v>0</v>
      </c>
    </row>
    <row r="1688" spans="1:13" x14ac:dyDescent="0.55000000000000004">
      <c r="A1688">
        <v>53</v>
      </c>
      <c r="B1688" s="1" t="s">
        <v>433</v>
      </c>
      <c r="C1688" s="1" t="s">
        <v>3</v>
      </c>
      <c r="D1688">
        <v>4</v>
      </c>
      <c r="E1688" s="1" t="s">
        <v>274</v>
      </c>
      <c r="F1688">
        <v>4</v>
      </c>
      <c r="G1688" s="1" t="s">
        <v>375</v>
      </c>
      <c r="H1688" s="1" t="s">
        <v>28</v>
      </c>
      <c r="I1688">
        <v>1</v>
      </c>
      <c r="J1688" s="1" t="str">
        <f>+VLOOKUP(bloques1a3[[#This Row],[respuesta]],respuestas.emociones[],2,0)</f>
        <v>enojo</v>
      </c>
      <c r="K1688" s="1">
        <f>+VLOOKUP(bloques1a3[[#This Row],[niño]],BD.niños[[Código]:[edad]],5,0)</f>
        <v>6</v>
      </c>
      <c r="L1688" s="1">
        <f>+IF(bloques1a3[[#This Row],[correcta]]=bloques1a3[[#This Row],[respuesta]],1,0)</f>
        <v>1</v>
      </c>
      <c r="M1688" s="1">
        <f>+IF(bloques1a3[[#This Row],[Sexo]]="F",1,0)</f>
        <v>0</v>
      </c>
    </row>
    <row r="1689" spans="1:13" x14ac:dyDescent="0.55000000000000004">
      <c r="A1689">
        <v>53</v>
      </c>
      <c r="B1689" s="1" t="s">
        <v>433</v>
      </c>
      <c r="C1689" s="1" t="s">
        <v>3</v>
      </c>
      <c r="D1689">
        <v>4</v>
      </c>
      <c r="E1689" s="1" t="s">
        <v>276</v>
      </c>
      <c r="F1689">
        <v>4</v>
      </c>
      <c r="G1689" s="1" t="s">
        <v>375</v>
      </c>
      <c r="H1689" s="1" t="s">
        <v>28</v>
      </c>
      <c r="I1689">
        <v>1</v>
      </c>
      <c r="J1689" s="1" t="str">
        <f>+VLOOKUP(bloques1a3[[#This Row],[respuesta]],respuestas.emociones[],2,0)</f>
        <v>enojo</v>
      </c>
      <c r="K1689" s="1">
        <f>+VLOOKUP(bloques1a3[[#This Row],[niño]],BD.niños[[Código]:[edad]],5,0)</f>
        <v>6</v>
      </c>
      <c r="L1689" s="1">
        <f>+IF(bloques1a3[[#This Row],[correcta]]=bloques1a3[[#This Row],[respuesta]],1,0)</f>
        <v>1</v>
      </c>
      <c r="M1689" s="1">
        <f>+IF(bloques1a3[[#This Row],[Sexo]]="F",1,0)</f>
        <v>0</v>
      </c>
    </row>
    <row r="1690" spans="1:13" x14ac:dyDescent="0.55000000000000004">
      <c r="A1690">
        <v>53</v>
      </c>
      <c r="B1690" s="1" t="s">
        <v>433</v>
      </c>
      <c r="C1690" s="1" t="s">
        <v>3</v>
      </c>
      <c r="D1690">
        <v>4</v>
      </c>
      <c r="E1690" s="1" t="s">
        <v>279</v>
      </c>
      <c r="F1690">
        <v>4</v>
      </c>
      <c r="G1690" s="1" t="s">
        <v>376</v>
      </c>
      <c r="H1690" s="1" t="s">
        <v>29</v>
      </c>
      <c r="I1690">
        <v>1</v>
      </c>
      <c r="J1690" s="1" t="str">
        <f>+VLOOKUP(bloques1a3[[#This Row],[respuesta]],respuestas.emociones[],2,0)</f>
        <v>enojo</v>
      </c>
      <c r="K1690" s="1">
        <f>+VLOOKUP(bloques1a3[[#This Row],[niño]],BD.niños[[Código]:[edad]],5,0)</f>
        <v>7</v>
      </c>
      <c r="L1690" s="1">
        <f>+IF(bloques1a3[[#This Row],[correcta]]=bloques1a3[[#This Row],[respuesta]],1,0)</f>
        <v>1</v>
      </c>
      <c r="M1690" s="1">
        <f>+IF(bloques1a3[[#This Row],[Sexo]]="F",1,0)</f>
        <v>1</v>
      </c>
    </row>
    <row r="1691" spans="1:13" x14ac:dyDescent="0.55000000000000004">
      <c r="A1691">
        <v>53</v>
      </c>
      <c r="B1691" s="1" t="s">
        <v>433</v>
      </c>
      <c r="C1691" s="1" t="s">
        <v>3</v>
      </c>
      <c r="D1691">
        <v>4</v>
      </c>
      <c r="E1691" s="1" t="s">
        <v>282</v>
      </c>
      <c r="F1691">
        <v>4</v>
      </c>
      <c r="G1691" s="1" t="s">
        <v>375</v>
      </c>
      <c r="H1691" s="1" t="s">
        <v>29</v>
      </c>
      <c r="I1691">
        <v>1</v>
      </c>
      <c r="J1691" s="1" t="str">
        <f>+VLOOKUP(bloques1a3[[#This Row],[respuesta]],respuestas.emociones[],2,0)</f>
        <v>enojo</v>
      </c>
      <c r="K1691" s="1">
        <f>+VLOOKUP(bloques1a3[[#This Row],[niño]],BD.niños[[Código]:[edad]],5,0)</f>
        <v>5</v>
      </c>
      <c r="L1691" s="1">
        <f>+IF(bloques1a3[[#This Row],[correcta]]=bloques1a3[[#This Row],[respuesta]],1,0)</f>
        <v>1</v>
      </c>
      <c r="M1691" s="1">
        <f>+IF(bloques1a3[[#This Row],[Sexo]]="F",1,0)</f>
        <v>1</v>
      </c>
    </row>
    <row r="1692" spans="1:13" x14ac:dyDescent="0.55000000000000004">
      <c r="A1692">
        <v>53</v>
      </c>
      <c r="B1692" s="1" t="s">
        <v>433</v>
      </c>
      <c r="C1692" s="1" t="s">
        <v>3</v>
      </c>
      <c r="D1692">
        <v>4</v>
      </c>
      <c r="E1692" s="1" t="s">
        <v>352</v>
      </c>
      <c r="F1692">
        <v>4</v>
      </c>
      <c r="G1692" s="1" t="s">
        <v>376</v>
      </c>
      <c r="H1692" s="1" t="s">
        <v>29</v>
      </c>
      <c r="I1692">
        <v>1</v>
      </c>
      <c r="J1692" s="1" t="str">
        <f>+VLOOKUP(bloques1a3[[#This Row],[respuesta]],respuestas.emociones[],2,0)</f>
        <v>enojo</v>
      </c>
      <c r="K1692" s="1">
        <f>+VLOOKUP(bloques1a3[[#This Row],[niño]],BD.niños[[Código]:[edad]],5,0)</f>
        <v>8</v>
      </c>
      <c r="L1692" s="1">
        <f>+IF(bloques1a3[[#This Row],[correcta]]=bloques1a3[[#This Row],[respuesta]],1,0)</f>
        <v>1</v>
      </c>
      <c r="M1692" s="1">
        <f>+IF(bloques1a3[[#This Row],[Sexo]]="F",1,0)</f>
        <v>1</v>
      </c>
    </row>
    <row r="1693" spans="1:13" x14ac:dyDescent="0.55000000000000004">
      <c r="A1693">
        <v>53</v>
      </c>
      <c r="B1693" s="1" t="s">
        <v>433</v>
      </c>
      <c r="C1693" s="1" t="s">
        <v>3</v>
      </c>
      <c r="D1693">
        <v>4</v>
      </c>
      <c r="E1693" s="1" t="s">
        <v>357</v>
      </c>
      <c r="F1693">
        <v>4</v>
      </c>
      <c r="G1693" s="1" t="s">
        <v>376</v>
      </c>
      <c r="H1693" s="1" t="s">
        <v>28</v>
      </c>
      <c r="I1693">
        <v>1</v>
      </c>
      <c r="J1693" s="1" t="str">
        <f>+VLOOKUP(bloques1a3[[#This Row],[respuesta]],respuestas.emociones[],2,0)</f>
        <v>enojo</v>
      </c>
      <c r="K1693" s="1">
        <f>+VLOOKUP(bloques1a3[[#This Row],[niño]],BD.niños[[Código]:[edad]],5,0)</f>
        <v>7</v>
      </c>
      <c r="L1693" s="1">
        <f>+IF(bloques1a3[[#This Row],[correcta]]=bloques1a3[[#This Row],[respuesta]],1,0)</f>
        <v>1</v>
      </c>
      <c r="M1693" s="1">
        <f>+IF(bloques1a3[[#This Row],[Sexo]]="F",1,0)</f>
        <v>0</v>
      </c>
    </row>
    <row r="1694" spans="1:13" x14ac:dyDescent="0.55000000000000004">
      <c r="A1694">
        <v>53</v>
      </c>
      <c r="B1694" s="1" t="s">
        <v>433</v>
      </c>
      <c r="C1694" s="1" t="s">
        <v>3</v>
      </c>
      <c r="D1694">
        <v>4</v>
      </c>
      <c r="E1694" s="1" t="s">
        <v>360</v>
      </c>
      <c r="F1694">
        <v>4</v>
      </c>
      <c r="G1694" s="1" t="s">
        <v>377</v>
      </c>
      <c r="H1694" s="1" t="s">
        <v>28</v>
      </c>
      <c r="I1694">
        <v>1</v>
      </c>
      <c r="J1694" s="1" t="str">
        <f>+VLOOKUP(bloques1a3[[#This Row],[respuesta]],respuestas.emociones[],2,0)</f>
        <v>enojo</v>
      </c>
      <c r="K1694" s="1">
        <f>+VLOOKUP(bloques1a3[[#This Row],[niño]],BD.niños[[Código]:[edad]],5,0)</f>
        <v>9</v>
      </c>
      <c r="L1694" s="1">
        <f>+IF(bloques1a3[[#This Row],[correcta]]=bloques1a3[[#This Row],[respuesta]],1,0)</f>
        <v>1</v>
      </c>
      <c r="M1694" s="1">
        <f>+IF(bloques1a3[[#This Row],[Sexo]]="F",1,0)</f>
        <v>0</v>
      </c>
    </row>
    <row r="1695" spans="1:13" x14ac:dyDescent="0.55000000000000004">
      <c r="A1695">
        <v>53</v>
      </c>
      <c r="B1695" s="1" t="s">
        <v>433</v>
      </c>
      <c r="C1695" s="1" t="s">
        <v>3</v>
      </c>
      <c r="D1695">
        <v>4</v>
      </c>
      <c r="E1695" s="1" t="s">
        <v>364</v>
      </c>
      <c r="F1695">
        <v>4</v>
      </c>
      <c r="G1695" s="1" t="s">
        <v>377</v>
      </c>
      <c r="H1695" s="1" t="s">
        <v>28</v>
      </c>
      <c r="I1695">
        <v>1</v>
      </c>
      <c r="J1695" s="1" t="str">
        <f>+VLOOKUP(bloques1a3[[#This Row],[respuesta]],respuestas.emociones[],2,0)</f>
        <v>enojo</v>
      </c>
      <c r="K1695" s="1">
        <f>+VLOOKUP(bloques1a3[[#This Row],[niño]],BD.niños[[Código]:[edad]],5,0)</f>
        <v>10</v>
      </c>
      <c r="L1695" s="1">
        <f>+IF(bloques1a3[[#This Row],[correcta]]=bloques1a3[[#This Row],[respuesta]],1,0)</f>
        <v>1</v>
      </c>
      <c r="M1695" s="1">
        <f>+IF(bloques1a3[[#This Row],[Sexo]]="F",1,0)</f>
        <v>0</v>
      </c>
    </row>
    <row r="1696" spans="1:13" x14ac:dyDescent="0.55000000000000004">
      <c r="A1696">
        <v>53</v>
      </c>
      <c r="B1696" s="1" t="s">
        <v>433</v>
      </c>
      <c r="C1696" s="1" t="s">
        <v>3</v>
      </c>
      <c r="D1696">
        <v>4</v>
      </c>
      <c r="E1696" s="1" t="s">
        <v>368</v>
      </c>
      <c r="F1696">
        <v>4</v>
      </c>
      <c r="G1696" s="1" t="s">
        <v>377</v>
      </c>
      <c r="H1696" s="1" t="s">
        <v>28</v>
      </c>
      <c r="I1696">
        <v>1</v>
      </c>
      <c r="J1696" s="1" t="str">
        <f>+VLOOKUP(bloques1a3[[#This Row],[respuesta]],respuestas.emociones[],2,0)</f>
        <v>enojo</v>
      </c>
      <c r="K1696" s="1">
        <f>+VLOOKUP(bloques1a3[[#This Row],[niño]],BD.niños[[Código]:[edad]],5,0)</f>
        <v>11</v>
      </c>
      <c r="L1696" s="1">
        <f>+IF(bloques1a3[[#This Row],[correcta]]=bloques1a3[[#This Row],[respuesta]],1,0)</f>
        <v>1</v>
      </c>
      <c r="M1696" s="1">
        <f>+IF(bloques1a3[[#This Row],[Sexo]]="F",1,0)</f>
        <v>0</v>
      </c>
    </row>
    <row r="1697" spans="1:13" x14ac:dyDescent="0.55000000000000004">
      <c r="A1697">
        <v>53</v>
      </c>
      <c r="B1697" s="1" t="s">
        <v>433</v>
      </c>
      <c r="C1697" s="1" t="s">
        <v>3</v>
      </c>
      <c r="D1697">
        <v>4</v>
      </c>
      <c r="E1697" s="1" t="s">
        <v>371</v>
      </c>
      <c r="F1697">
        <v>4</v>
      </c>
      <c r="G1697" s="1" t="s">
        <v>377</v>
      </c>
      <c r="H1697" s="1" t="s">
        <v>29</v>
      </c>
      <c r="I1697">
        <v>1</v>
      </c>
      <c r="J1697" s="1" t="str">
        <f>+VLOOKUP(bloques1a3[[#This Row],[respuesta]],respuestas.emociones[],2,0)</f>
        <v>enojo</v>
      </c>
      <c r="K1697" s="1">
        <f>+VLOOKUP(bloques1a3[[#This Row],[niño]],BD.niños[[Código]:[edad]],5,0)</f>
        <v>9</v>
      </c>
      <c r="L1697" s="1">
        <f>+IF(bloques1a3[[#This Row],[correcta]]=bloques1a3[[#This Row],[respuesta]],1,0)</f>
        <v>1</v>
      </c>
      <c r="M1697" s="1">
        <f>+IF(bloques1a3[[#This Row],[Sexo]]="F",1,0)</f>
        <v>1</v>
      </c>
    </row>
    <row r="1698" spans="1:13" x14ac:dyDescent="0.55000000000000004">
      <c r="A1698">
        <v>54</v>
      </c>
      <c r="B1698" s="1" t="s">
        <v>434</v>
      </c>
      <c r="C1698" s="1" t="s">
        <v>6</v>
      </c>
      <c r="D1698">
        <v>3</v>
      </c>
      <c r="E1698" s="1" t="s">
        <v>36</v>
      </c>
      <c r="F1698">
        <v>5</v>
      </c>
      <c r="G1698" s="1" t="s">
        <v>375</v>
      </c>
      <c r="H1698" s="1" t="s">
        <v>28</v>
      </c>
      <c r="I1698">
        <v>1</v>
      </c>
      <c r="J1698" s="1" t="str">
        <f>+VLOOKUP(bloques1a3[[#This Row],[respuesta]],respuestas.emociones[],2,0)</f>
        <v>miedo</v>
      </c>
      <c r="K1698" s="1">
        <f>+VLOOKUP(bloques1a3[[#This Row],[niño]],BD.niños[[Código]:[edad]],5,0)</f>
        <v>5</v>
      </c>
      <c r="L1698" s="1">
        <f>+IF(bloques1a3[[#This Row],[correcta]]=bloques1a3[[#This Row],[respuesta]],1,0)</f>
        <v>0</v>
      </c>
      <c r="M1698" s="1">
        <f>+IF(bloques1a3[[#This Row],[Sexo]]="F",1,0)</f>
        <v>0</v>
      </c>
    </row>
    <row r="1699" spans="1:13" x14ac:dyDescent="0.55000000000000004">
      <c r="A1699">
        <v>54</v>
      </c>
      <c r="B1699" s="1" t="s">
        <v>434</v>
      </c>
      <c r="C1699" s="1" t="s">
        <v>6</v>
      </c>
      <c r="D1699">
        <v>3</v>
      </c>
      <c r="E1699" s="1" t="s">
        <v>40</v>
      </c>
      <c r="F1699">
        <v>3</v>
      </c>
      <c r="G1699" s="1" t="s">
        <v>376</v>
      </c>
      <c r="H1699" s="1" t="s">
        <v>28</v>
      </c>
      <c r="I1699">
        <v>1</v>
      </c>
      <c r="J1699" s="1" t="str">
        <f>+VLOOKUP(bloques1a3[[#This Row],[respuesta]],respuestas.emociones[],2,0)</f>
        <v>tristeza</v>
      </c>
      <c r="K1699" s="1">
        <f>+VLOOKUP(bloques1a3[[#This Row],[niño]],BD.niños[[Código]:[edad]],5,0)</f>
        <v>7</v>
      </c>
      <c r="L1699" s="1">
        <f>+IF(bloques1a3[[#This Row],[correcta]]=bloques1a3[[#This Row],[respuesta]],1,0)</f>
        <v>1</v>
      </c>
      <c r="M1699" s="1">
        <f>+IF(bloques1a3[[#This Row],[Sexo]]="F",1,0)</f>
        <v>0</v>
      </c>
    </row>
    <row r="1700" spans="1:13" x14ac:dyDescent="0.55000000000000004">
      <c r="A1700">
        <v>54</v>
      </c>
      <c r="B1700" s="1" t="s">
        <v>434</v>
      </c>
      <c r="C1700" s="1" t="s">
        <v>6</v>
      </c>
      <c r="D1700">
        <v>3</v>
      </c>
      <c r="E1700" s="1" t="s">
        <v>44</v>
      </c>
      <c r="F1700">
        <v>3</v>
      </c>
      <c r="G1700" s="1" t="s">
        <v>376</v>
      </c>
      <c r="H1700" s="1" t="s">
        <v>29</v>
      </c>
      <c r="I1700">
        <v>1</v>
      </c>
      <c r="J1700" s="1" t="str">
        <f>+VLOOKUP(bloques1a3[[#This Row],[respuesta]],respuestas.emociones[],2,0)</f>
        <v>tristeza</v>
      </c>
      <c r="K1700" s="1">
        <f>+VLOOKUP(bloques1a3[[#This Row],[niño]],BD.niños[[Código]:[edad]],5,0)</f>
        <v>7</v>
      </c>
      <c r="L1700" s="1">
        <f>+IF(bloques1a3[[#This Row],[correcta]]=bloques1a3[[#This Row],[respuesta]],1,0)</f>
        <v>1</v>
      </c>
      <c r="M1700" s="1">
        <f>+IF(bloques1a3[[#This Row],[Sexo]]="F",1,0)</f>
        <v>1</v>
      </c>
    </row>
    <row r="1701" spans="1:13" x14ac:dyDescent="0.55000000000000004">
      <c r="A1701">
        <v>54</v>
      </c>
      <c r="B1701" s="1" t="s">
        <v>434</v>
      </c>
      <c r="C1701" s="1" t="s">
        <v>6</v>
      </c>
      <c r="D1701">
        <v>3</v>
      </c>
      <c r="E1701" s="1" t="s">
        <v>48</v>
      </c>
      <c r="F1701">
        <v>3</v>
      </c>
      <c r="G1701" s="1" t="s">
        <v>376</v>
      </c>
      <c r="H1701" s="1" t="s">
        <v>29</v>
      </c>
      <c r="I1701">
        <v>1</v>
      </c>
      <c r="J1701" s="1" t="str">
        <f>+VLOOKUP(bloques1a3[[#This Row],[respuesta]],respuestas.emociones[],2,0)</f>
        <v>tristeza</v>
      </c>
      <c r="K1701" s="1">
        <f>+VLOOKUP(bloques1a3[[#This Row],[niño]],BD.niños[[Código]:[edad]],5,0)</f>
        <v>7</v>
      </c>
      <c r="L1701" s="1">
        <f>+IF(bloques1a3[[#This Row],[correcta]]=bloques1a3[[#This Row],[respuesta]],1,0)</f>
        <v>1</v>
      </c>
      <c r="M1701" s="1">
        <f>+IF(bloques1a3[[#This Row],[Sexo]]="F",1,0)</f>
        <v>1</v>
      </c>
    </row>
    <row r="1702" spans="1:13" x14ac:dyDescent="0.55000000000000004">
      <c r="A1702">
        <v>54</v>
      </c>
      <c r="B1702" s="1" t="s">
        <v>434</v>
      </c>
      <c r="C1702" s="1" t="s">
        <v>6</v>
      </c>
      <c r="D1702">
        <v>3</v>
      </c>
      <c r="E1702" s="1" t="s">
        <v>52</v>
      </c>
      <c r="F1702">
        <v>4</v>
      </c>
      <c r="G1702" s="1" t="s">
        <v>376</v>
      </c>
      <c r="H1702" s="1" t="s">
        <v>29</v>
      </c>
      <c r="I1702">
        <v>1</v>
      </c>
      <c r="J1702" s="1" t="str">
        <f>+VLOOKUP(bloques1a3[[#This Row],[respuesta]],respuestas.emociones[],2,0)</f>
        <v>enojo</v>
      </c>
      <c r="K1702" s="1">
        <f>+VLOOKUP(bloques1a3[[#This Row],[niño]],BD.niños[[Código]:[edad]],5,0)</f>
        <v>7</v>
      </c>
      <c r="L1702" s="1">
        <f>+IF(bloques1a3[[#This Row],[correcta]]=bloques1a3[[#This Row],[respuesta]],1,0)</f>
        <v>0</v>
      </c>
      <c r="M1702" s="1">
        <f>+IF(bloques1a3[[#This Row],[Sexo]]="F",1,0)</f>
        <v>1</v>
      </c>
    </row>
    <row r="1703" spans="1:13" x14ac:dyDescent="0.55000000000000004">
      <c r="A1703">
        <v>54</v>
      </c>
      <c r="B1703" s="1" t="s">
        <v>434</v>
      </c>
      <c r="C1703" s="1" t="s">
        <v>6</v>
      </c>
      <c r="D1703">
        <v>3</v>
      </c>
      <c r="E1703" s="1" t="s">
        <v>56</v>
      </c>
      <c r="F1703">
        <v>3</v>
      </c>
      <c r="G1703" s="1" t="s">
        <v>376</v>
      </c>
      <c r="H1703" s="1" t="s">
        <v>29</v>
      </c>
      <c r="I1703">
        <v>1</v>
      </c>
      <c r="J1703" s="1" t="str">
        <f>+VLOOKUP(bloques1a3[[#This Row],[respuesta]],respuestas.emociones[],2,0)</f>
        <v>tristeza</v>
      </c>
      <c r="K1703" s="1">
        <f>+VLOOKUP(bloques1a3[[#This Row],[niño]],BD.niños[[Código]:[edad]],5,0)</f>
        <v>8</v>
      </c>
      <c r="L1703" s="1">
        <f>+IF(bloques1a3[[#This Row],[correcta]]=bloques1a3[[#This Row],[respuesta]],1,0)</f>
        <v>1</v>
      </c>
      <c r="M1703" s="1">
        <f>+IF(bloques1a3[[#This Row],[Sexo]]="F",1,0)</f>
        <v>1</v>
      </c>
    </row>
    <row r="1704" spans="1:13" x14ac:dyDescent="0.55000000000000004">
      <c r="A1704">
        <v>54</v>
      </c>
      <c r="B1704" s="1" t="s">
        <v>434</v>
      </c>
      <c r="C1704" s="1" t="s">
        <v>6</v>
      </c>
      <c r="D1704">
        <v>3</v>
      </c>
      <c r="E1704" s="1" t="s">
        <v>60</v>
      </c>
      <c r="F1704">
        <v>3</v>
      </c>
      <c r="G1704" s="1" t="s">
        <v>377</v>
      </c>
      <c r="H1704" s="1" t="s">
        <v>28</v>
      </c>
      <c r="I1704">
        <v>1</v>
      </c>
      <c r="J1704" s="1" t="str">
        <f>+VLOOKUP(bloques1a3[[#This Row],[respuesta]],respuestas.emociones[],2,0)</f>
        <v>tristeza</v>
      </c>
      <c r="K1704" s="1">
        <f>+VLOOKUP(bloques1a3[[#This Row],[niño]],BD.niños[[Código]:[edad]],5,0)</f>
        <v>10</v>
      </c>
      <c r="L1704" s="1">
        <f>+IF(bloques1a3[[#This Row],[correcta]]=bloques1a3[[#This Row],[respuesta]],1,0)</f>
        <v>1</v>
      </c>
      <c r="M1704" s="1">
        <f>+IF(bloques1a3[[#This Row],[Sexo]]="F",1,0)</f>
        <v>0</v>
      </c>
    </row>
    <row r="1705" spans="1:13" x14ac:dyDescent="0.55000000000000004">
      <c r="A1705">
        <v>54</v>
      </c>
      <c r="B1705" s="1" t="s">
        <v>434</v>
      </c>
      <c r="C1705" s="1" t="s">
        <v>6</v>
      </c>
      <c r="D1705">
        <v>3</v>
      </c>
      <c r="E1705" s="1" t="s">
        <v>64</v>
      </c>
      <c r="F1705">
        <v>3</v>
      </c>
      <c r="G1705" s="1" t="s">
        <v>377</v>
      </c>
      <c r="H1705" s="1" t="s">
        <v>29</v>
      </c>
      <c r="I1705">
        <v>1</v>
      </c>
      <c r="J1705" s="1" t="str">
        <f>+VLOOKUP(bloques1a3[[#This Row],[respuesta]],respuestas.emociones[],2,0)</f>
        <v>tristeza</v>
      </c>
      <c r="K1705" s="1">
        <f>+VLOOKUP(bloques1a3[[#This Row],[niño]],BD.niños[[Código]:[edad]],5,0)</f>
        <v>9</v>
      </c>
      <c r="L1705" s="1">
        <f>+IF(bloques1a3[[#This Row],[correcta]]=bloques1a3[[#This Row],[respuesta]],1,0)</f>
        <v>1</v>
      </c>
      <c r="M1705" s="1">
        <f>+IF(bloques1a3[[#This Row],[Sexo]]="F",1,0)</f>
        <v>1</v>
      </c>
    </row>
    <row r="1706" spans="1:13" x14ac:dyDescent="0.55000000000000004">
      <c r="A1706">
        <v>54</v>
      </c>
      <c r="B1706" s="1" t="s">
        <v>434</v>
      </c>
      <c r="C1706" s="1" t="s">
        <v>6</v>
      </c>
      <c r="D1706">
        <v>3</v>
      </c>
      <c r="E1706" s="1" t="s">
        <v>68</v>
      </c>
      <c r="F1706">
        <v>5</v>
      </c>
      <c r="G1706" s="1" t="s">
        <v>377</v>
      </c>
      <c r="H1706" s="1" t="s">
        <v>28</v>
      </c>
      <c r="I1706">
        <v>1</v>
      </c>
      <c r="J1706" s="1" t="str">
        <f>+VLOOKUP(bloques1a3[[#This Row],[respuesta]],respuestas.emociones[],2,0)</f>
        <v>miedo</v>
      </c>
      <c r="K1706" s="1">
        <f>+VLOOKUP(bloques1a3[[#This Row],[niño]],BD.niños[[Código]:[edad]],5,0)</f>
        <v>10</v>
      </c>
      <c r="L1706" s="1">
        <f>+IF(bloques1a3[[#This Row],[correcta]]=bloques1a3[[#This Row],[respuesta]],1,0)</f>
        <v>0</v>
      </c>
      <c r="M1706" s="1">
        <f>+IF(bloques1a3[[#This Row],[Sexo]]="F",1,0)</f>
        <v>0</v>
      </c>
    </row>
    <row r="1707" spans="1:13" x14ac:dyDescent="0.55000000000000004">
      <c r="A1707">
        <v>54</v>
      </c>
      <c r="B1707" s="1" t="s">
        <v>434</v>
      </c>
      <c r="C1707" s="1" t="s">
        <v>6</v>
      </c>
      <c r="D1707">
        <v>3</v>
      </c>
      <c r="E1707" s="1" t="s">
        <v>72</v>
      </c>
      <c r="F1707">
        <v>3</v>
      </c>
      <c r="G1707" s="1" t="s">
        <v>377</v>
      </c>
      <c r="H1707" s="1" t="s">
        <v>29</v>
      </c>
      <c r="I1707">
        <v>1</v>
      </c>
      <c r="J1707" s="1" t="str">
        <f>+VLOOKUP(bloques1a3[[#This Row],[respuesta]],respuestas.emociones[],2,0)</f>
        <v>tristeza</v>
      </c>
      <c r="K1707" s="1">
        <f>+VLOOKUP(bloques1a3[[#This Row],[niño]],BD.niños[[Código]:[edad]],5,0)</f>
        <v>9</v>
      </c>
      <c r="L1707" s="1">
        <f>+IF(bloques1a3[[#This Row],[correcta]]=bloques1a3[[#This Row],[respuesta]],1,0)</f>
        <v>1</v>
      </c>
      <c r="M1707" s="1">
        <f>+IF(bloques1a3[[#This Row],[Sexo]]="F",1,0)</f>
        <v>1</v>
      </c>
    </row>
    <row r="1708" spans="1:13" x14ac:dyDescent="0.55000000000000004">
      <c r="A1708">
        <v>54</v>
      </c>
      <c r="B1708" s="1" t="s">
        <v>434</v>
      </c>
      <c r="C1708" s="1" t="s">
        <v>6</v>
      </c>
      <c r="D1708">
        <v>3</v>
      </c>
      <c r="E1708" s="1" t="s">
        <v>75</v>
      </c>
      <c r="F1708">
        <v>7</v>
      </c>
      <c r="G1708" s="1" t="s">
        <v>377</v>
      </c>
      <c r="H1708" s="1" t="s">
        <v>29</v>
      </c>
      <c r="I1708">
        <v>1</v>
      </c>
      <c r="J1708" s="1" t="str">
        <f>+VLOOKUP(bloques1a3[[#This Row],[respuesta]],respuestas.emociones[],2,0)</f>
        <v>asco</v>
      </c>
      <c r="K1708" s="1">
        <f>+VLOOKUP(bloques1a3[[#This Row],[niño]],BD.niños[[Código]:[edad]],5,0)</f>
        <v>10</v>
      </c>
      <c r="L1708" s="1">
        <f>+IF(bloques1a3[[#This Row],[correcta]]=bloques1a3[[#This Row],[respuesta]],1,0)</f>
        <v>0</v>
      </c>
      <c r="M1708" s="1">
        <f>+IF(bloques1a3[[#This Row],[Sexo]]="F",1,0)</f>
        <v>1</v>
      </c>
    </row>
    <row r="1709" spans="1:13" x14ac:dyDescent="0.55000000000000004">
      <c r="A1709">
        <v>54</v>
      </c>
      <c r="B1709" s="1" t="s">
        <v>434</v>
      </c>
      <c r="C1709" s="1" t="s">
        <v>6</v>
      </c>
      <c r="D1709">
        <v>3</v>
      </c>
      <c r="E1709" s="1" t="s">
        <v>78</v>
      </c>
      <c r="F1709">
        <v>4</v>
      </c>
      <c r="G1709" s="1" t="s">
        <v>375</v>
      </c>
      <c r="H1709" s="1" t="s">
        <v>28</v>
      </c>
      <c r="I1709">
        <v>1</v>
      </c>
      <c r="J1709" s="1" t="str">
        <f>+VLOOKUP(bloques1a3[[#This Row],[respuesta]],respuestas.emociones[],2,0)</f>
        <v>enojo</v>
      </c>
      <c r="K1709" s="1">
        <f>+VLOOKUP(bloques1a3[[#This Row],[niño]],BD.niños[[Código]:[edad]],5,0)</f>
        <v>6</v>
      </c>
      <c r="L1709" s="1">
        <f>+IF(bloques1a3[[#This Row],[correcta]]=bloques1a3[[#This Row],[respuesta]],1,0)</f>
        <v>0</v>
      </c>
      <c r="M1709" s="1">
        <f>+IF(bloques1a3[[#This Row],[Sexo]]="F",1,0)</f>
        <v>0</v>
      </c>
    </row>
    <row r="1710" spans="1:13" x14ac:dyDescent="0.55000000000000004">
      <c r="A1710">
        <v>54</v>
      </c>
      <c r="B1710" s="1" t="s">
        <v>434</v>
      </c>
      <c r="C1710" s="1" t="s">
        <v>6</v>
      </c>
      <c r="D1710">
        <v>3</v>
      </c>
      <c r="E1710" s="1" t="s">
        <v>82</v>
      </c>
      <c r="F1710">
        <v>2</v>
      </c>
      <c r="G1710" s="1" t="s">
        <v>375</v>
      </c>
      <c r="H1710" s="1" t="s">
        <v>29</v>
      </c>
      <c r="I1710">
        <v>1</v>
      </c>
      <c r="J1710" s="1" t="str">
        <f>+VLOOKUP(bloques1a3[[#This Row],[respuesta]],respuestas.emociones[],2,0)</f>
        <v>alegria</v>
      </c>
      <c r="K1710" s="1">
        <f>+VLOOKUP(bloques1a3[[#This Row],[niño]],BD.niños[[Código]:[edad]],5,0)</f>
        <v>6</v>
      </c>
      <c r="L1710" s="1">
        <f>+IF(bloques1a3[[#This Row],[correcta]]=bloques1a3[[#This Row],[respuesta]],1,0)</f>
        <v>0</v>
      </c>
      <c r="M1710" s="1">
        <f>+IF(bloques1a3[[#This Row],[Sexo]]="F",1,0)</f>
        <v>1</v>
      </c>
    </row>
    <row r="1711" spans="1:13" x14ac:dyDescent="0.55000000000000004">
      <c r="A1711">
        <v>54</v>
      </c>
      <c r="B1711" s="1" t="s">
        <v>434</v>
      </c>
      <c r="C1711" s="1" t="s">
        <v>6</v>
      </c>
      <c r="D1711">
        <v>3</v>
      </c>
      <c r="E1711" s="1" t="s">
        <v>85</v>
      </c>
      <c r="F1711">
        <v>5</v>
      </c>
      <c r="G1711" s="1" t="s">
        <v>375</v>
      </c>
      <c r="H1711" s="1" t="s">
        <v>28</v>
      </c>
      <c r="I1711">
        <v>1</v>
      </c>
      <c r="J1711" s="1" t="str">
        <f>+VLOOKUP(bloques1a3[[#This Row],[respuesta]],respuestas.emociones[],2,0)</f>
        <v>miedo</v>
      </c>
      <c r="K1711" s="1">
        <f>+VLOOKUP(bloques1a3[[#This Row],[niño]],BD.niños[[Código]:[edad]],5,0)</f>
        <v>6</v>
      </c>
      <c r="L1711" s="1">
        <f>+IF(bloques1a3[[#This Row],[correcta]]=bloques1a3[[#This Row],[respuesta]],1,0)</f>
        <v>0</v>
      </c>
      <c r="M1711" s="1">
        <f>+IF(bloques1a3[[#This Row],[Sexo]]="F",1,0)</f>
        <v>0</v>
      </c>
    </row>
    <row r="1712" spans="1:13" x14ac:dyDescent="0.55000000000000004">
      <c r="A1712">
        <v>54</v>
      </c>
      <c r="B1712" s="1" t="s">
        <v>434</v>
      </c>
      <c r="C1712" s="1" t="s">
        <v>6</v>
      </c>
      <c r="D1712">
        <v>3</v>
      </c>
      <c r="E1712" s="1" t="s">
        <v>184</v>
      </c>
      <c r="F1712">
        <v>3</v>
      </c>
      <c r="G1712" s="1" t="s">
        <v>376</v>
      </c>
      <c r="H1712" s="1" t="s">
        <v>28</v>
      </c>
      <c r="I1712">
        <v>1</v>
      </c>
      <c r="J1712" s="1" t="str">
        <f>+VLOOKUP(bloques1a3[[#This Row],[respuesta]],respuestas.emociones[],2,0)</f>
        <v>tristeza</v>
      </c>
      <c r="K1712" s="1">
        <f>+VLOOKUP(bloques1a3[[#This Row],[niño]],BD.niños[[Código]:[edad]],5,0)</f>
        <v>7</v>
      </c>
      <c r="L1712" s="1">
        <f>+IF(bloques1a3[[#This Row],[correcta]]=bloques1a3[[#This Row],[respuesta]],1,0)</f>
        <v>1</v>
      </c>
      <c r="M1712" s="1">
        <f>+IF(bloques1a3[[#This Row],[Sexo]]="F",1,0)</f>
        <v>0</v>
      </c>
    </row>
    <row r="1713" spans="1:13" x14ac:dyDescent="0.55000000000000004">
      <c r="A1713">
        <v>54</v>
      </c>
      <c r="B1713" s="1" t="s">
        <v>434</v>
      </c>
      <c r="C1713" s="1" t="s">
        <v>6</v>
      </c>
      <c r="D1713">
        <v>3</v>
      </c>
      <c r="E1713" s="1" t="s">
        <v>187</v>
      </c>
      <c r="F1713">
        <v>3</v>
      </c>
      <c r="G1713" s="1" t="s">
        <v>376</v>
      </c>
      <c r="H1713" s="1" t="s">
        <v>29</v>
      </c>
      <c r="I1713">
        <v>1</v>
      </c>
      <c r="J1713" s="1" t="str">
        <f>+VLOOKUP(bloques1a3[[#This Row],[respuesta]],respuestas.emociones[],2,0)</f>
        <v>tristeza</v>
      </c>
      <c r="K1713" s="1">
        <f>+VLOOKUP(bloques1a3[[#This Row],[niño]],BD.niños[[Código]:[edad]],5,0)</f>
        <v>8</v>
      </c>
      <c r="L1713" s="1">
        <f>+IF(bloques1a3[[#This Row],[correcta]]=bloques1a3[[#This Row],[respuesta]],1,0)</f>
        <v>1</v>
      </c>
      <c r="M1713" s="1">
        <f>+IF(bloques1a3[[#This Row],[Sexo]]="F",1,0)</f>
        <v>1</v>
      </c>
    </row>
    <row r="1714" spans="1:13" x14ac:dyDescent="0.55000000000000004">
      <c r="A1714">
        <v>54</v>
      </c>
      <c r="B1714" s="1" t="s">
        <v>434</v>
      </c>
      <c r="C1714" s="1" t="s">
        <v>6</v>
      </c>
      <c r="D1714">
        <v>3</v>
      </c>
      <c r="E1714" s="1" t="s">
        <v>192</v>
      </c>
      <c r="F1714">
        <v>3</v>
      </c>
      <c r="G1714" s="1" t="s">
        <v>376</v>
      </c>
      <c r="H1714" s="1" t="s">
        <v>28</v>
      </c>
      <c r="I1714">
        <v>1</v>
      </c>
      <c r="J1714" s="1" t="str">
        <f>+VLOOKUP(bloques1a3[[#This Row],[respuesta]],respuestas.emociones[],2,0)</f>
        <v>tristeza</v>
      </c>
      <c r="K1714" s="1">
        <f>+VLOOKUP(bloques1a3[[#This Row],[niño]],BD.niños[[Código]:[edad]],5,0)</f>
        <v>7</v>
      </c>
      <c r="L1714" s="1">
        <f>+IF(bloques1a3[[#This Row],[correcta]]=bloques1a3[[#This Row],[respuesta]],1,0)</f>
        <v>1</v>
      </c>
      <c r="M1714" s="1">
        <f>+IF(bloques1a3[[#This Row],[Sexo]]="F",1,0)</f>
        <v>0</v>
      </c>
    </row>
    <row r="1715" spans="1:13" x14ac:dyDescent="0.55000000000000004">
      <c r="A1715">
        <v>54</v>
      </c>
      <c r="B1715" s="1" t="s">
        <v>434</v>
      </c>
      <c r="C1715" s="1" t="s">
        <v>6</v>
      </c>
      <c r="D1715">
        <v>3</v>
      </c>
      <c r="E1715" s="1" t="s">
        <v>195</v>
      </c>
      <c r="F1715">
        <v>7</v>
      </c>
      <c r="G1715" s="1" t="s">
        <v>377</v>
      </c>
      <c r="H1715" s="1" t="s">
        <v>28</v>
      </c>
      <c r="I1715">
        <v>1</v>
      </c>
      <c r="J1715" s="1" t="str">
        <f>+VLOOKUP(bloques1a3[[#This Row],[respuesta]],respuestas.emociones[],2,0)</f>
        <v>asco</v>
      </c>
      <c r="K1715" s="1">
        <f>+VLOOKUP(bloques1a3[[#This Row],[niño]],BD.niños[[Código]:[edad]],5,0)</f>
        <v>10</v>
      </c>
      <c r="L1715" s="1">
        <f>+IF(bloques1a3[[#This Row],[correcta]]=bloques1a3[[#This Row],[respuesta]],1,0)</f>
        <v>0</v>
      </c>
      <c r="M1715" s="1">
        <f>+IF(bloques1a3[[#This Row],[Sexo]]="F",1,0)</f>
        <v>0</v>
      </c>
    </row>
    <row r="1716" spans="1:13" x14ac:dyDescent="0.55000000000000004">
      <c r="A1716">
        <v>54</v>
      </c>
      <c r="B1716" s="1" t="s">
        <v>434</v>
      </c>
      <c r="C1716" s="1" t="s">
        <v>6</v>
      </c>
      <c r="D1716">
        <v>3</v>
      </c>
      <c r="E1716" s="1" t="s">
        <v>199</v>
      </c>
      <c r="F1716">
        <v>7</v>
      </c>
      <c r="G1716" s="1" t="s">
        <v>377</v>
      </c>
      <c r="H1716" s="1" t="s">
        <v>28</v>
      </c>
      <c r="I1716">
        <v>1</v>
      </c>
      <c r="J1716" s="1" t="str">
        <f>+VLOOKUP(bloques1a3[[#This Row],[respuesta]],respuestas.emociones[],2,0)</f>
        <v>asco</v>
      </c>
      <c r="K1716" s="1">
        <f>+VLOOKUP(bloques1a3[[#This Row],[niño]],BD.niños[[Código]:[edad]],5,0)</f>
        <v>9</v>
      </c>
      <c r="L1716" s="1">
        <f>+IF(bloques1a3[[#This Row],[correcta]]=bloques1a3[[#This Row],[respuesta]],1,0)</f>
        <v>0</v>
      </c>
      <c r="M1716" s="1">
        <f>+IF(bloques1a3[[#This Row],[Sexo]]="F",1,0)</f>
        <v>0</v>
      </c>
    </row>
    <row r="1717" spans="1:13" x14ac:dyDescent="0.55000000000000004">
      <c r="A1717">
        <v>54</v>
      </c>
      <c r="B1717" s="1" t="s">
        <v>434</v>
      </c>
      <c r="C1717" s="1" t="s">
        <v>6</v>
      </c>
      <c r="D1717">
        <v>3</v>
      </c>
      <c r="E1717" s="1" t="s">
        <v>203</v>
      </c>
      <c r="F1717">
        <v>3</v>
      </c>
      <c r="G1717" s="1" t="s">
        <v>377</v>
      </c>
      <c r="H1717" s="1" t="s">
        <v>29</v>
      </c>
      <c r="I1717">
        <v>1</v>
      </c>
      <c r="J1717" s="1" t="str">
        <f>+VLOOKUP(bloques1a3[[#This Row],[respuesta]],respuestas.emociones[],2,0)</f>
        <v>tristeza</v>
      </c>
      <c r="K1717" s="1">
        <f>+VLOOKUP(bloques1a3[[#This Row],[niño]],BD.niños[[Código]:[edad]],5,0)</f>
        <v>9</v>
      </c>
      <c r="L1717" s="1">
        <f>+IF(bloques1a3[[#This Row],[correcta]]=bloques1a3[[#This Row],[respuesta]],1,0)</f>
        <v>1</v>
      </c>
      <c r="M1717" s="1">
        <f>+IF(bloques1a3[[#This Row],[Sexo]]="F",1,0)</f>
        <v>1</v>
      </c>
    </row>
    <row r="1718" spans="1:13" x14ac:dyDescent="0.55000000000000004">
      <c r="A1718">
        <v>54</v>
      </c>
      <c r="B1718" s="1" t="s">
        <v>434</v>
      </c>
      <c r="C1718" s="1" t="s">
        <v>6</v>
      </c>
      <c r="D1718">
        <v>3</v>
      </c>
      <c r="E1718" s="1" t="s">
        <v>206</v>
      </c>
      <c r="F1718">
        <v>3</v>
      </c>
      <c r="G1718" s="1" t="s">
        <v>377</v>
      </c>
      <c r="H1718" s="1" t="s">
        <v>29</v>
      </c>
      <c r="I1718">
        <v>1</v>
      </c>
      <c r="J1718" s="1" t="str">
        <f>+VLOOKUP(bloques1a3[[#This Row],[respuesta]],respuestas.emociones[],2,0)</f>
        <v>tristeza</v>
      </c>
      <c r="K1718" s="1">
        <f>+VLOOKUP(bloques1a3[[#This Row],[niño]],BD.niños[[Código]:[edad]],5,0)</f>
        <v>10</v>
      </c>
      <c r="L1718" s="1">
        <f>+IF(bloques1a3[[#This Row],[correcta]]=bloques1a3[[#This Row],[respuesta]],1,0)</f>
        <v>1</v>
      </c>
      <c r="M1718" s="1">
        <f>+IF(bloques1a3[[#This Row],[Sexo]]="F",1,0)</f>
        <v>1</v>
      </c>
    </row>
    <row r="1719" spans="1:13" x14ac:dyDescent="0.55000000000000004">
      <c r="A1719">
        <v>54</v>
      </c>
      <c r="B1719" s="1" t="s">
        <v>434</v>
      </c>
      <c r="C1719" s="1" t="s">
        <v>6</v>
      </c>
      <c r="D1719">
        <v>3</v>
      </c>
      <c r="E1719" s="1" t="s">
        <v>210</v>
      </c>
      <c r="F1719">
        <v>7</v>
      </c>
      <c r="G1719" s="1" t="s">
        <v>376</v>
      </c>
      <c r="H1719" s="1" t="s">
        <v>28</v>
      </c>
      <c r="I1719">
        <v>1</v>
      </c>
      <c r="J1719" s="1" t="str">
        <f>+VLOOKUP(bloques1a3[[#This Row],[respuesta]],respuestas.emociones[],2,0)</f>
        <v>asco</v>
      </c>
      <c r="K1719" s="1">
        <f>+VLOOKUP(bloques1a3[[#This Row],[niño]],BD.niños[[Código]:[edad]],5,0)</f>
        <v>7</v>
      </c>
      <c r="L1719" s="1">
        <f>+IF(bloques1a3[[#This Row],[correcta]]=bloques1a3[[#This Row],[respuesta]],1,0)</f>
        <v>0</v>
      </c>
      <c r="M1719" s="1">
        <f>+IF(bloques1a3[[#This Row],[Sexo]]="F",1,0)</f>
        <v>0</v>
      </c>
    </row>
    <row r="1720" spans="1:13" x14ac:dyDescent="0.55000000000000004">
      <c r="A1720">
        <v>54</v>
      </c>
      <c r="B1720" s="1" t="s">
        <v>434</v>
      </c>
      <c r="C1720" s="1" t="s">
        <v>6</v>
      </c>
      <c r="D1720">
        <v>3</v>
      </c>
      <c r="E1720" s="1" t="s">
        <v>274</v>
      </c>
      <c r="F1720">
        <v>7</v>
      </c>
      <c r="G1720" s="1" t="s">
        <v>375</v>
      </c>
      <c r="H1720" s="1" t="s">
        <v>28</v>
      </c>
      <c r="I1720">
        <v>1</v>
      </c>
      <c r="J1720" s="1" t="str">
        <f>+VLOOKUP(bloques1a3[[#This Row],[respuesta]],respuestas.emociones[],2,0)</f>
        <v>asco</v>
      </c>
      <c r="K1720" s="1">
        <f>+VLOOKUP(bloques1a3[[#This Row],[niño]],BD.niños[[Código]:[edad]],5,0)</f>
        <v>6</v>
      </c>
      <c r="L1720" s="1">
        <f>+IF(bloques1a3[[#This Row],[correcta]]=bloques1a3[[#This Row],[respuesta]],1,0)</f>
        <v>0</v>
      </c>
      <c r="M1720" s="1">
        <f>+IF(bloques1a3[[#This Row],[Sexo]]="F",1,0)</f>
        <v>0</v>
      </c>
    </row>
    <row r="1721" spans="1:13" x14ac:dyDescent="0.55000000000000004">
      <c r="A1721">
        <v>54</v>
      </c>
      <c r="B1721" s="1" t="s">
        <v>434</v>
      </c>
      <c r="C1721" s="1" t="s">
        <v>6</v>
      </c>
      <c r="D1721">
        <v>3</v>
      </c>
      <c r="E1721" s="1" t="s">
        <v>276</v>
      </c>
      <c r="F1721">
        <v>7</v>
      </c>
      <c r="G1721" s="1" t="s">
        <v>375</v>
      </c>
      <c r="H1721" s="1" t="s">
        <v>28</v>
      </c>
      <c r="I1721">
        <v>1</v>
      </c>
      <c r="J1721" s="1" t="str">
        <f>+VLOOKUP(bloques1a3[[#This Row],[respuesta]],respuestas.emociones[],2,0)</f>
        <v>asco</v>
      </c>
      <c r="K1721" s="1">
        <f>+VLOOKUP(bloques1a3[[#This Row],[niño]],BD.niños[[Código]:[edad]],5,0)</f>
        <v>6</v>
      </c>
      <c r="L1721" s="1">
        <f>+IF(bloques1a3[[#This Row],[correcta]]=bloques1a3[[#This Row],[respuesta]],1,0)</f>
        <v>0</v>
      </c>
      <c r="M1721" s="1">
        <f>+IF(bloques1a3[[#This Row],[Sexo]]="F",1,0)</f>
        <v>0</v>
      </c>
    </row>
    <row r="1722" spans="1:13" x14ac:dyDescent="0.55000000000000004">
      <c r="A1722">
        <v>54</v>
      </c>
      <c r="B1722" s="1" t="s">
        <v>434</v>
      </c>
      <c r="C1722" s="1" t="s">
        <v>6</v>
      </c>
      <c r="D1722">
        <v>3</v>
      </c>
      <c r="E1722" s="1" t="s">
        <v>279</v>
      </c>
      <c r="F1722">
        <v>3</v>
      </c>
      <c r="G1722" s="1" t="s">
        <v>376</v>
      </c>
      <c r="H1722" s="1" t="s">
        <v>29</v>
      </c>
      <c r="I1722">
        <v>1</v>
      </c>
      <c r="J1722" s="1" t="str">
        <f>+VLOOKUP(bloques1a3[[#This Row],[respuesta]],respuestas.emociones[],2,0)</f>
        <v>tristeza</v>
      </c>
      <c r="K1722" s="1">
        <f>+VLOOKUP(bloques1a3[[#This Row],[niño]],BD.niños[[Código]:[edad]],5,0)</f>
        <v>7</v>
      </c>
      <c r="L1722" s="1">
        <f>+IF(bloques1a3[[#This Row],[correcta]]=bloques1a3[[#This Row],[respuesta]],1,0)</f>
        <v>1</v>
      </c>
      <c r="M1722" s="1">
        <f>+IF(bloques1a3[[#This Row],[Sexo]]="F",1,0)</f>
        <v>1</v>
      </c>
    </row>
    <row r="1723" spans="1:13" x14ac:dyDescent="0.55000000000000004">
      <c r="A1723">
        <v>54</v>
      </c>
      <c r="B1723" s="1" t="s">
        <v>434</v>
      </c>
      <c r="C1723" s="1" t="s">
        <v>6</v>
      </c>
      <c r="D1723">
        <v>3</v>
      </c>
      <c r="E1723" s="1" t="s">
        <v>282</v>
      </c>
      <c r="F1723">
        <v>3</v>
      </c>
      <c r="G1723" s="1" t="s">
        <v>375</v>
      </c>
      <c r="H1723" s="1" t="s">
        <v>29</v>
      </c>
      <c r="I1723">
        <v>1</v>
      </c>
      <c r="J1723" s="1" t="str">
        <f>+VLOOKUP(bloques1a3[[#This Row],[respuesta]],respuestas.emociones[],2,0)</f>
        <v>tristeza</v>
      </c>
      <c r="K1723" s="1">
        <f>+VLOOKUP(bloques1a3[[#This Row],[niño]],BD.niños[[Código]:[edad]],5,0)</f>
        <v>5</v>
      </c>
      <c r="L1723" s="1">
        <f>+IF(bloques1a3[[#This Row],[correcta]]=bloques1a3[[#This Row],[respuesta]],1,0)</f>
        <v>1</v>
      </c>
      <c r="M1723" s="1">
        <f>+IF(bloques1a3[[#This Row],[Sexo]]="F",1,0)</f>
        <v>1</v>
      </c>
    </row>
    <row r="1724" spans="1:13" x14ac:dyDescent="0.55000000000000004">
      <c r="A1724">
        <v>54</v>
      </c>
      <c r="B1724" s="1" t="s">
        <v>434</v>
      </c>
      <c r="C1724" s="1" t="s">
        <v>6</v>
      </c>
      <c r="D1724">
        <v>3</v>
      </c>
      <c r="E1724" s="1" t="s">
        <v>352</v>
      </c>
      <c r="F1724">
        <v>3</v>
      </c>
      <c r="G1724" s="1" t="s">
        <v>376</v>
      </c>
      <c r="H1724" s="1" t="s">
        <v>29</v>
      </c>
      <c r="I1724">
        <v>1</v>
      </c>
      <c r="J1724" s="1" t="str">
        <f>+VLOOKUP(bloques1a3[[#This Row],[respuesta]],respuestas.emociones[],2,0)</f>
        <v>tristeza</v>
      </c>
      <c r="K1724" s="1">
        <f>+VLOOKUP(bloques1a3[[#This Row],[niño]],BD.niños[[Código]:[edad]],5,0)</f>
        <v>8</v>
      </c>
      <c r="L1724" s="1">
        <f>+IF(bloques1a3[[#This Row],[correcta]]=bloques1a3[[#This Row],[respuesta]],1,0)</f>
        <v>1</v>
      </c>
      <c r="M1724" s="1">
        <f>+IF(bloques1a3[[#This Row],[Sexo]]="F",1,0)</f>
        <v>1</v>
      </c>
    </row>
    <row r="1725" spans="1:13" x14ac:dyDescent="0.55000000000000004">
      <c r="A1725">
        <v>54</v>
      </c>
      <c r="B1725" s="1" t="s">
        <v>434</v>
      </c>
      <c r="C1725" s="1" t="s">
        <v>6</v>
      </c>
      <c r="D1725">
        <v>3</v>
      </c>
      <c r="E1725" s="1" t="s">
        <v>357</v>
      </c>
      <c r="F1725">
        <v>3</v>
      </c>
      <c r="G1725" s="1" t="s">
        <v>376</v>
      </c>
      <c r="H1725" s="1" t="s">
        <v>28</v>
      </c>
      <c r="I1725">
        <v>1</v>
      </c>
      <c r="J1725" s="1" t="str">
        <f>+VLOOKUP(bloques1a3[[#This Row],[respuesta]],respuestas.emociones[],2,0)</f>
        <v>tristeza</v>
      </c>
      <c r="K1725" s="1">
        <f>+VLOOKUP(bloques1a3[[#This Row],[niño]],BD.niños[[Código]:[edad]],5,0)</f>
        <v>7</v>
      </c>
      <c r="L1725" s="1">
        <f>+IF(bloques1a3[[#This Row],[correcta]]=bloques1a3[[#This Row],[respuesta]],1,0)</f>
        <v>1</v>
      </c>
      <c r="M1725" s="1">
        <f>+IF(bloques1a3[[#This Row],[Sexo]]="F",1,0)</f>
        <v>0</v>
      </c>
    </row>
    <row r="1726" spans="1:13" x14ac:dyDescent="0.55000000000000004">
      <c r="A1726">
        <v>54</v>
      </c>
      <c r="B1726" s="1" t="s">
        <v>434</v>
      </c>
      <c r="C1726" s="1" t="s">
        <v>6</v>
      </c>
      <c r="D1726">
        <v>3</v>
      </c>
      <c r="E1726" s="1" t="s">
        <v>360</v>
      </c>
      <c r="F1726">
        <v>3</v>
      </c>
      <c r="G1726" s="1" t="s">
        <v>377</v>
      </c>
      <c r="H1726" s="1" t="s">
        <v>28</v>
      </c>
      <c r="I1726">
        <v>1</v>
      </c>
      <c r="J1726" s="1" t="str">
        <f>+VLOOKUP(bloques1a3[[#This Row],[respuesta]],respuestas.emociones[],2,0)</f>
        <v>tristeza</v>
      </c>
      <c r="K1726" s="1">
        <f>+VLOOKUP(bloques1a3[[#This Row],[niño]],BD.niños[[Código]:[edad]],5,0)</f>
        <v>9</v>
      </c>
      <c r="L1726" s="1">
        <f>+IF(bloques1a3[[#This Row],[correcta]]=bloques1a3[[#This Row],[respuesta]],1,0)</f>
        <v>1</v>
      </c>
      <c r="M1726" s="1">
        <f>+IF(bloques1a3[[#This Row],[Sexo]]="F",1,0)</f>
        <v>0</v>
      </c>
    </row>
    <row r="1727" spans="1:13" x14ac:dyDescent="0.55000000000000004">
      <c r="A1727">
        <v>54</v>
      </c>
      <c r="B1727" s="1" t="s">
        <v>434</v>
      </c>
      <c r="C1727" s="1" t="s">
        <v>6</v>
      </c>
      <c r="D1727">
        <v>3</v>
      </c>
      <c r="E1727" s="1" t="s">
        <v>364</v>
      </c>
      <c r="F1727">
        <v>7</v>
      </c>
      <c r="G1727" s="1" t="s">
        <v>377</v>
      </c>
      <c r="H1727" s="1" t="s">
        <v>28</v>
      </c>
      <c r="I1727">
        <v>1</v>
      </c>
      <c r="J1727" s="1" t="str">
        <f>+VLOOKUP(bloques1a3[[#This Row],[respuesta]],respuestas.emociones[],2,0)</f>
        <v>asco</v>
      </c>
      <c r="K1727" s="1">
        <f>+VLOOKUP(bloques1a3[[#This Row],[niño]],BD.niños[[Código]:[edad]],5,0)</f>
        <v>10</v>
      </c>
      <c r="L1727" s="1">
        <f>+IF(bloques1a3[[#This Row],[correcta]]=bloques1a3[[#This Row],[respuesta]],1,0)</f>
        <v>0</v>
      </c>
      <c r="M1727" s="1">
        <f>+IF(bloques1a3[[#This Row],[Sexo]]="F",1,0)</f>
        <v>0</v>
      </c>
    </row>
    <row r="1728" spans="1:13" x14ac:dyDescent="0.55000000000000004">
      <c r="A1728">
        <v>54</v>
      </c>
      <c r="B1728" s="1" t="s">
        <v>434</v>
      </c>
      <c r="C1728" s="1" t="s">
        <v>6</v>
      </c>
      <c r="D1728">
        <v>3</v>
      </c>
      <c r="E1728" s="1" t="s">
        <v>368</v>
      </c>
      <c r="F1728">
        <v>1</v>
      </c>
      <c r="G1728" s="1" t="s">
        <v>377</v>
      </c>
      <c r="H1728" s="1" t="s">
        <v>28</v>
      </c>
      <c r="I1728">
        <v>1</v>
      </c>
      <c r="J1728" s="1" t="str">
        <f>+VLOOKUP(bloques1a3[[#This Row],[respuesta]],respuestas.emociones[],2,0)</f>
        <v>neutra</v>
      </c>
      <c r="K1728" s="1">
        <f>+VLOOKUP(bloques1a3[[#This Row],[niño]],BD.niños[[Código]:[edad]],5,0)</f>
        <v>11</v>
      </c>
      <c r="L1728" s="1">
        <f>+IF(bloques1a3[[#This Row],[correcta]]=bloques1a3[[#This Row],[respuesta]],1,0)</f>
        <v>0</v>
      </c>
      <c r="M1728" s="1">
        <f>+IF(bloques1a3[[#This Row],[Sexo]]="F",1,0)</f>
        <v>0</v>
      </c>
    </row>
    <row r="1729" spans="1:13" x14ac:dyDescent="0.55000000000000004">
      <c r="A1729">
        <v>54</v>
      </c>
      <c r="B1729" s="1" t="s">
        <v>434</v>
      </c>
      <c r="C1729" s="1" t="s">
        <v>6</v>
      </c>
      <c r="D1729">
        <v>3</v>
      </c>
      <c r="E1729" s="1" t="s">
        <v>371</v>
      </c>
      <c r="F1729">
        <v>3</v>
      </c>
      <c r="G1729" s="1" t="s">
        <v>377</v>
      </c>
      <c r="H1729" s="1" t="s">
        <v>29</v>
      </c>
      <c r="I1729">
        <v>1</v>
      </c>
      <c r="J1729" s="1" t="str">
        <f>+VLOOKUP(bloques1a3[[#This Row],[respuesta]],respuestas.emociones[],2,0)</f>
        <v>tristeza</v>
      </c>
      <c r="K1729" s="1">
        <f>+VLOOKUP(bloques1a3[[#This Row],[niño]],BD.niños[[Código]:[edad]],5,0)</f>
        <v>9</v>
      </c>
      <c r="L1729" s="1">
        <f>+IF(bloques1a3[[#This Row],[correcta]]=bloques1a3[[#This Row],[respuesta]],1,0)</f>
        <v>1</v>
      </c>
      <c r="M1729" s="1">
        <f>+IF(bloques1a3[[#This Row],[Sexo]]="F",1,0)</f>
        <v>1</v>
      </c>
    </row>
    <row r="1730" spans="1:13" x14ac:dyDescent="0.55000000000000004">
      <c r="A1730">
        <v>55</v>
      </c>
      <c r="B1730" s="1" t="s">
        <v>435</v>
      </c>
      <c r="C1730" s="1" t="s">
        <v>1</v>
      </c>
      <c r="D1730">
        <v>2</v>
      </c>
      <c r="E1730" s="1" t="s">
        <v>36</v>
      </c>
      <c r="F1730">
        <v>2</v>
      </c>
      <c r="G1730" s="1" t="s">
        <v>375</v>
      </c>
      <c r="H1730" s="1" t="s">
        <v>28</v>
      </c>
      <c r="I1730">
        <v>1</v>
      </c>
      <c r="J1730" s="1" t="str">
        <f>+VLOOKUP(bloques1a3[[#This Row],[respuesta]],respuestas.emociones[],2,0)</f>
        <v>alegria</v>
      </c>
      <c r="K1730" s="1">
        <f>+VLOOKUP(bloques1a3[[#This Row],[niño]],BD.niños[[Código]:[edad]],5,0)</f>
        <v>5</v>
      </c>
      <c r="L1730" s="1">
        <f>+IF(bloques1a3[[#This Row],[correcta]]=bloques1a3[[#This Row],[respuesta]],1,0)</f>
        <v>1</v>
      </c>
      <c r="M1730" s="1">
        <f>+IF(bloques1a3[[#This Row],[Sexo]]="F",1,0)</f>
        <v>0</v>
      </c>
    </row>
    <row r="1731" spans="1:13" x14ac:dyDescent="0.55000000000000004">
      <c r="A1731">
        <v>55</v>
      </c>
      <c r="B1731" s="1" t="s">
        <v>435</v>
      </c>
      <c r="C1731" s="1" t="s">
        <v>1</v>
      </c>
      <c r="D1731">
        <v>2</v>
      </c>
      <c r="E1731" s="1" t="s">
        <v>40</v>
      </c>
      <c r="F1731">
        <v>2</v>
      </c>
      <c r="G1731" s="1" t="s">
        <v>376</v>
      </c>
      <c r="H1731" s="1" t="s">
        <v>28</v>
      </c>
      <c r="I1731">
        <v>1</v>
      </c>
      <c r="J1731" s="1" t="str">
        <f>+VLOOKUP(bloques1a3[[#This Row],[respuesta]],respuestas.emociones[],2,0)</f>
        <v>alegria</v>
      </c>
      <c r="K1731" s="1">
        <f>+VLOOKUP(bloques1a3[[#This Row],[niño]],BD.niños[[Código]:[edad]],5,0)</f>
        <v>7</v>
      </c>
      <c r="L1731" s="1">
        <f>+IF(bloques1a3[[#This Row],[correcta]]=bloques1a3[[#This Row],[respuesta]],1,0)</f>
        <v>1</v>
      </c>
      <c r="M1731" s="1">
        <f>+IF(bloques1a3[[#This Row],[Sexo]]="F",1,0)</f>
        <v>0</v>
      </c>
    </row>
    <row r="1732" spans="1:13" x14ac:dyDescent="0.55000000000000004">
      <c r="A1732">
        <v>55</v>
      </c>
      <c r="B1732" s="1" t="s">
        <v>435</v>
      </c>
      <c r="C1732" s="1" t="s">
        <v>1</v>
      </c>
      <c r="D1732">
        <v>2</v>
      </c>
      <c r="E1732" s="1" t="s">
        <v>44</v>
      </c>
      <c r="F1732">
        <v>2</v>
      </c>
      <c r="G1732" s="1" t="s">
        <v>376</v>
      </c>
      <c r="H1732" s="1" t="s">
        <v>29</v>
      </c>
      <c r="I1732">
        <v>1</v>
      </c>
      <c r="J1732" s="1" t="str">
        <f>+VLOOKUP(bloques1a3[[#This Row],[respuesta]],respuestas.emociones[],2,0)</f>
        <v>alegria</v>
      </c>
      <c r="K1732" s="1">
        <f>+VLOOKUP(bloques1a3[[#This Row],[niño]],BD.niños[[Código]:[edad]],5,0)</f>
        <v>7</v>
      </c>
      <c r="L1732" s="1">
        <f>+IF(bloques1a3[[#This Row],[correcta]]=bloques1a3[[#This Row],[respuesta]],1,0)</f>
        <v>1</v>
      </c>
      <c r="M1732" s="1">
        <f>+IF(bloques1a3[[#This Row],[Sexo]]="F",1,0)</f>
        <v>1</v>
      </c>
    </row>
    <row r="1733" spans="1:13" x14ac:dyDescent="0.55000000000000004">
      <c r="A1733">
        <v>55</v>
      </c>
      <c r="B1733" s="1" t="s">
        <v>435</v>
      </c>
      <c r="C1733" s="1" t="s">
        <v>1</v>
      </c>
      <c r="D1733">
        <v>2</v>
      </c>
      <c r="E1733" s="1" t="s">
        <v>48</v>
      </c>
      <c r="F1733">
        <v>2</v>
      </c>
      <c r="G1733" s="1" t="s">
        <v>376</v>
      </c>
      <c r="H1733" s="1" t="s">
        <v>29</v>
      </c>
      <c r="I1733">
        <v>1</v>
      </c>
      <c r="J1733" s="1" t="str">
        <f>+VLOOKUP(bloques1a3[[#This Row],[respuesta]],respuestas.emociones[],2,0)</f>
        <v>alegria</v>
      </c>
      <c r="K1733" s="1">
        <f>+VLOOKUP(bloques1a3[[#This Row],[niño]],BD.niños[[Código]:[edad]],5,0)</f>
        <v>7</v>
      </c>
      <c r="L1733" s="1">
        <f>+IF(bloques1a3[[#This Row],[correcta]]=bloques1a3[[#This Row],[respuesta]],1,0)</f>
        <v>1</v>
      </c>
      <c r="M1733" s="1">
        <f>+IF(bloques1a3[[#This Row],[Sexo]]="F",1,0)</f>
        <v>1</v>
      </c>
    </row>
    <row r="1734" spans="1:13" x14ac:dyDescent="0.55000000000000004">
      <c r="A1734">
        <v>55</v>
      </c>
      <c r="B1734" s="1" t="s">
        <v>435</v>
      </c>
      <c r="C1734" s="1" t="s">
        <v>1</v>
      </c>
      <c r="D1734">
        <v>2</v>
      </c>
      <c r="E1734" s="1" t="s">
        <v>52</v>
      </c>
      <c r="F1734">
        <v>2</v>
      </c>
      <c r="G1734" s="1" t="s">
        <v>376</v>
      </c>
      <c r="H1734" s="1" t="s">
        <v>29</v>
      </c>
      <c r="I1734">
        <v>1</v>
      </c>
      <c r="J1734" s="1" t="str">
        <f>+VLOOKUP(bloques1a3[[#This Row],[respuesta]],respuestas.emociones[],2,0)</f>
        <v>alegria</v>
      </c>
      <c r="K1734" s="1">
        <f>+VLOOKUP(bloques1a3[[#This Row],[niño]],BD.niños[[Código]:[edad]],5,0)</f>
        <v>7</v>
      </c>
      <c r="L1734" s="1">
        <f>+IF(bloques1a3[[#This Row],[correcta]]=bloques1a3[[#This Row],[respuesta]],1,0)</f>
        <v>1</v>
      </c>
      <c r="M1734" s="1">
        <f>+IF(bloques1a3[[#This Row],[Sexo]]="F",1,0)</f>
        <v>1</v>
      </c>
    </row>
    <row r="1735" spans="1:13" x14ac:dyDescent="0.55000000000000004">
      <c r="A1735">
        <v>55</v>
      </c>
      <c r="B1735" s="1" t="s">
        <v>435</v>
      </c>
      <c r="C1735" s="1" t="s">
        <v>1</v>
      </c>
      <c r="D1735">
        <v>2</v>
      </c>
      <c r="E1735" s="1" t="s">
        <v>56</v>
      </c>
      <c r="F1735">
        <v>2</v>
      </c>
      <c r="G1735" s="1" t="s">
        <v>376</v>
      </c>
      <c r="H1735" s="1" t="s">
        <v>29</v>
      </c>
      <c r="I1735">
        <v>1</v>
      </c>
      <c r="J1735" s="1" t="str">
        <f>+VLOOKUP(bloques1a3[[#This Row],[respuesta]],respuestas.emociones[],2,0)</f>
        <v>alegria</v>
      </c>
      <c r="K1735" s="1">
        <f>+VLOOKUP(bloques1a3[[#This Row],[niño]],BD.niños[[Código]:[edad]],5,0)</f>
        <v>8</v>
      </c>
      <c r="L1735" s="1">
        <f>+IF(bloques1a3[[#This Row],[correcta]]=bloques1a3[[#This Row],[respuesta]],1,0)</f>
        <v>1</v>
      </c>
      <c r="M1735" s="1">
        <f>+IF(bloques1a3[[#This Row],[Sexo]]="F",1,0)</f>
        <v>1</v>
      </c>
    </row>
    <row r="1736" spans="1:13" x14ac:dyDescent="0.55000000000000004">
      <c r="A1736">
        <v>55</v>
      </c>
      <c r="B1736" s="1" t="s">
        <v>435</v>
      </c>
      <c r="C1736" s="1" t="s">
        <v>1</v>
      </c>
      <c r="D1736">
        <v>2</v>
      </c>
      <c r="E1736" s="1" t="s">
        <v>60</v>
      </c>
      <c r="F1736">
        <v>2</v>
      </c>
      <c r="G1736" s="1" t="s">
        <v>377</v>
      </c>
      <c r="H1736" s="1" t="s">
        <v>28</v>
      </c>
      <c r="I1736">
        <v>1</v>
      </c>
      <c r="J1736" s="1" t="str">
        <f>+VLOOKUP(bloques1a3[[#This Row],[respuesta]],respuestas.emociones[],2,0)</f>
        <v>alegria</v>
      </c>
      <c r="K1736" s="1">
        <f>+VLOOKUP(bloques1a3[[#This Row],[niño]],BD.niños[[Código]:[edad]],5,0)</f>
        <v>10</v>
      </c>
      <c r="L1736" s="1">
        <f>+IF(bloques1a3[[#This Row],[correcta]]=bloques1a3[[#This Row],[respuesta]],1,0)</f>
        <v>1</v>
      </c>
      <c r="M1736" s="1">
        <f>+IF(bloques1a3[[#This Row],[Sexo]]="F",1,0)</f>
        <v>0</v>
      </c>
    </row>
    <row r="1737" spans="1:13" x14ac:dyDescent="0.55000000000000004">
      <c r="A1737">
        <v>55</v>
      </c>
      <c r="B1737" s="1" t="s">
        <v>435</v>
      </c>
      <c r="C1737" s="1" t="s">
        <v>1</v>
      </c>
      <c r="D1737">
        <v>2</v>
      </c>
      <c r="E1737" s="1" t="s">
        <v>64</v>
      </c>
      <c r="F1737">
        <v>2</v>
      </c>
      <c r="G1737" s="1" t="s">
        <v>377</v>
      </c>
      <c r="H1737" s="1" t="s">
        <v>29</v>
      </c>
      <c r="I1737">
        <v>1</v>
      </c>
      <c r="J1737" s="1" t="str">
        <f>+VLOOKUP(bloques1a3[[#This Row],[respuesta]],respuestas.emociones[],2,0)</f>
        <v>alegria</v>
      </c>
      <c r="K1737" s="1">
        <f>+VLOOKUP(bloques1a3[[#This Row],[niño]],BD.niños[[Código]:[edad]],5,0)</f>
        <v>9</v>
      </c>
      <c r="L1737" s="1">
        <f>+IF(bloques1a3[[#This Row],[correcta]]=bloques1a3[[#This Row],[respuesta]],1,0)</f>
        <v>1</v>
      </c>
      <c r="M1737" s="1">
        <f>+IF(bloques1a3[[#This Row],[Sexo]]="F",1,0)</f>
        <v>1</v>
      </c>
    </row>
    <row r="1738" spans="1:13" x14ac:dyDescent="0.55000000000000004">
      <c r="A1738">
        <v>55</v>
      </c>
      <c r="B1738" s="1" t="s">
        <v>435</v>
      </c>
      <c r="C1738" s="1" t="s">
        <v>1</v>
      </c>
      <c r="D1738">
        <v>2</v>
      </c>
      <c r="E1738" s="1" t="s">
        <v>68</v>
      </c>
      <c r="F1738">
        <v>2</v>
      </c>
      <c r="G1738" s="1" t="s">
        <v>377</v>
      </c>
      <c r="H1738" s="1" t="s">
        <v>28</v>
      </c>
      <c r="I1738">
        <v>1</v>
      </c>
      <c r="J1738" s="1" t="str">
        <f>+VLOOKUP(bloques1a3[[#This Row],[respuesta]],respuestas.emociones[],2,0)</f>
        <v>alegria</v>
      </c>
      <c r="K1738" s="1">
        <f>+VLOOKUP(bloques1a3[[#This Row],[niño]],BD.niños[[Código]:[edad]],5,0)</f>
        <v>10</v>
      </c>
      <c r="L1738" s="1">
        <f>+IF(bloques1a3[[#This Row],[correcta]]=bloques1a3[[#This Row],[respuesta]],1,0)</f>
        <v>1</v>
      </c>
      <c r="M1738" s="1">
        <f>+IF(bloques1a3[[#This Row],[Sexo]]="F",1,0)</f>
        <v>0</v>
      </c>
    </row>
    <row r="1739" spans="1:13" x14ac:dyDescent="0.55000000000000004">
      <c r="A1739">
        <v>55</v>
      </c>
      <c r="B1739" s="1" t="s">
        <v>435</v>
      </c>
      <c r="C1739" s="1" t="s">
        <v>1</v>
      </c>
      <c r="D1739">
        <v>2</v>
      </c>
      <c r="E1739" s="1" t="s">
        <v>72</v>
      </c>
      <c r="F1739">
        <v>2</v>
      </c>
      <c r="G1739" s="1" t="s">
        <v>377</v>
      </c>
      <c r="H1739" s="1" t="s">
        <v>29</v>
      </c>
      <c r="I1739">
        <v>1</v>
      </c>
      <c r="J1739" s="1" t="str">
        <f>+VLOOKUP(bloques1a3[[#This Row],[respuesta]],respuestas.emociones[],2,0)</f>
        <v>alegria</v>
      </c>
      <c r="K1739" s="1">
        <f>+VLOOKUP(bloques1a3[[#This Row],[niño]],BD.niños[[Código]:[edad]],5,0)</f>
        <v>9</v>
      </c>
      <c r="L1739" s="1">
        <f>+IF(bloques1a3[[#This Row],[correcta]]=bloques1a3[[#This Row],[respuesta]],1,0)</f>
        <v>1</v>
      </c>
      <c r="M1739" s="1">
        <f>+IF(bloques1a3[[#This Row],[Sexo]]="F",1,0)</f>
        <v>1</v>
      </c>
    </row>
    <row r="1740" spans="1:13" x14ac:dyDescent="0.55000000000000004">
      <c r="A1740">
        <v>55</v>
      </c>
      <c r="B1740" s="1" t="s">
        <v>435</v>
      </c>
      <c r="C1740" s="1" t="s">
        <v>1</v>
      </c>
      <c r="D1740">
        <v>2</v>
      </c>
      <c r="E1740" s="1" t="s">
        <v>75</v>
      </c>
      <c r="F1740">
        <v>2</v>
      </c>
      <c r="G1740" s="1" t="s">
        <v>377</v>
      </c>
      <c r="H1740" s="1" t="s">
        <v>29</v>
      </c>
      <c r="I1740">
        <v>1</v>
      </c>
      <c r="J1740" s="1" t="str">
        <f>+VLOOKUP(bloques1a3[[#This Row],[respuesta]],respuestas.emociones[],2,0)</f>
        <v>alegria</v>
      </c>
      <c r="K1740" s="1">
        <f>+VLOOKUP(bloques1a3[[#This Row],[niño]],BD.niños[[Código]:[edad]],5,0)</f>
        <v>10</v>
      </c>
      <c r="L1740" s="1">
        <f>+IF(bloques1a3[[#This Row],[correcta]]=bloques1a3[[#This Row],[respuesta]],1,0)</f>
        <v>1</v>
      </c>
      <c r="M1740" s="1">
        <f>+IF(bloques1a3[[#This Row],[Sexo]]="F",1,0)</f>
        <v>1</v>
      </c>
    </row>
    <row r="1741" spans="1:13" x14ac:dyDescent="0.55000000000000004">
      <c r="A1741">
        <v>55</v>
      </c>
      <c r="B1741" s="1" t="s">
        <v>435</v>
      </c>
      <c r="C1741" s="1" t="s">
        <v>1</v>
      </c>
      <c r="D1741">
        <v>2</v>
      </c>
      <c r="E1741" s="1" t="s">
        <v>78</v>
      </c>
      <c r="F1741">
        <v>2</v>
      </c>
      <c r="G1741" s="1" t="s">
        <v>375</v>
      </c>
      <c r="H1741" s="1" t="s">
        <v>28</v>
      </c>
      <c r="I1741">
        <v>1</v>
      </c>
      <c r="J1741" s="1" t="str">
        <f>+VLOOKUP(bloques1a3[[#This Row],[respuesta]],respuestas.emociones[],2,0)</f>
        <v>alegria</v>
      </c>
      <c r="K1741" s="1">
        <f>+VLOOKUP(bloques1a3[[#This Row],[niño]],BD.niños[[Código]:[edad]],5,0)</f>
        <v>6</v>
      </c>
      <c r="L1741" s="1">
        <f>+IF(bloques1a3[[#This Row],[correcta]]=bloques1a3[[#This Row],[respuesta]],1,0)</f>
        <v>1</v>
      </c>
      <c r="M1741" s="1">
        <f>+IF(bloques1a3[[#This Row],[Sexo]]="F",1,0)</f>
        <v>0</v>
      </c>
    </row>
    <row r="1742" spans="1:13" x14ac:dyDescent="0.55000000000000004">
      <c r="A1742">
        <v>55</v>
      </c>
      <c r="B1742" s="1" t="s">
        <v>435</v>
      </c>
      <c r="C1742" s="1" t="s">
        <v>1</v>
      </c>
      <c r="D1742">
        <v>2</v>
      </c>
      <c r="E1742" s="1" t="s">
        <v>82</v>
      </c>
      <c r="F1742">
        <v>3</v>
      </c>
      <c r="G1742" s="1" t="s">
        <v>375</v>
      </c>
      <c r="H1742" s="1" t="s">
        <v>29</v>
      </c>
      <c r="I1742">
        <v>1</v>
      </c>
      <c r="J1742" s="1" t="str">
        <f>+VLOOKUP(bloques1a3[[#This Row],[respuesta]],respuestas.emociones[],2,0)</f>
        <v>tristeza</v>
      </c>
      <c r="K1742" s="1">
        <f>+VLOOKUP(bloques1a3[[#This Row],[niño]],BD.niños[[Código]:[edad]],5,0)</f>
        <v>6</v>
      </c>
      <c r="L1742" s="1">
        <f>+IF(bloques1a3[[#This Row],[correcta]]=bloques1a3[[#This Row],[respuesta]],1,0)</f>
        <v>0</v>
      </c>
      <c r="M1742" s="1">
        <f>+IF(bloques1a3[[#This Row],[Sexo]]="F",1,0)</f>
        <v>1</v>
      </c>
    </row>
    <row r="1743" spans="1:13" x14ac:dyDescent="0.55000000000000004">
      <c r="A1743">
        <v>55</v>
      </c>
      <c r="B1743" s="1" t="s">
        <v>435</v>
      </c>
      <c r="C1743" s="1" t="s">
        <v>1</v>
      </c>
      <c r="D1743">
        <v>2</v>
      </c>
      <c r="E1743" s="1" t="s">
        <v>85</v>
      </c>
      <c r="F1743">
        <v>2</v>
      </c>
      <c r="G1743" s="1" t="s">
        <v>375</v>
      </c>
      <c r="H1743" s="1" t="s">
        <v>28</v>
      </c>
      <c r="I1743">
        <v>1</v>
      </c>
      <c r="J1743" s="1" t="str">
        <f>+VLOOKUP(bloques1a3[[#This Row],[respuesta]],respuestas.emociones[],2,0)</f>
        <v>alegria</v>
      </c>
      <c r="K1743" s="1">
        <f>+VLOOKUP(bloques1a3[[#This Row],[niño]],BD.niños[[Código]:[edad]],5,0)</f>
        <v>6</v>
      </c>
      <c r="L1743" s="1">
        <f>+IF(bloques1a3[[#This Row],[correcta]]=bloques1a3[[#This Row],[respuesta]],1,0)</f>
        <v>1</v>
      </c>
      <c r="M1743" s="1">
        <f>+IF(bloques1a3[[#This Row],[Sexo]]="F",1,0)</f>
        <v>0</v>
      </c>
    </row>
    <row r="1744" spans="1:13" x14ac:dyDescent="0.55000000000000004">
      <c r="A1744">
        <v>55</v>
      </c>
      <c r="B1744" s="1" t="s">
        <v>435</v>
      </c>
      <c r="C1744" s="1" t="s">
        <v>1</v>
      </c>
      <c r="D1744">
        <v>2</v>
      </c>
      <c r="E1744" s="1" t="s">
        <v>184</v>
      </c>
      <c r="F1744">
        <v>2</v>
      </c>
      <c r="G1744" s="1" t="s">
        <v>376</v>
      </c>
      <c r="H1744" s="1" t="s">
        <v>28</v>
      </c>
      <c r="I1744">
        <v>1</v>
      </c>
      <c r="J1744" s="1" t="str">
        <f>+VLOOKUP(bloques1a3[[#This Row],[respuesta]],respuestas.emociones[],2,0)</f>
        <v>alegria</v>
      </c>
      <c r="K1744" s="1">
        <f>+VLOOKUP(bloques1a3[[#This Row],[niño]],BD.niños[[Código]:[edad]],5,0)</f>
        <v>7</v>
      </c>
      <c r="L1744" s="1">
        <f>+IF(bloques1a3[[#This Row],[correcta]]=bloques1a3[[#This Row],[respuesta]],1,0)</f>
        <v>1</v>
      </c>
      <c r="M1744" s="1">
        <f>+IF(bloques1a3[[#This Row],[Sexo]]="F",1,0)</f>
        <v>0</v>
      </c>
    </row>
    <row r="1745" spans="1:13" x14ac:dyDescent="0.55000000000000004">
      <c r="A1745">
        <v>55</v>
      </c>
      <c r="B1745" s="1" t="s">
        <v>435</v>
      </c>
      <c r="C1745" s="1" t="s">
        <v>1</v>
      </c>
      <c r="D1745">
        <v>2</v>
      </c>
      <c r="E1745" s="1" t="s">
        <v>187</v>
      </c>
      <c r="F1745">
        <v>2</v>
      </c>
      <c r="G1745" s="1" t="s">
        <v>376</v>
      </c>
      <c r="H1745" s="1" t="s">
        <v>29</v>
      </c>
      <c r="I1745">
        <v>1</v>
      </c>
      <c r="J1745" s="1" t="str">
        <f>+VLOOKUP(bloques1a3[[#This Row],[respuesta]],respuestas.emociones[],2,0)</f>
        <v>alegria</v>
      </c>
      <c r="K1745" s="1">
        <f>+VLOOKUP(bloques1a3[[#This Row],[niño]],BD.niños[[Código]:[edad]],5,0)</f>
        <v>8</v>
      </c>
      <c r="L1745" s="1">
        <f>+IF(bloques1a3[[#This Row],[correcta]]=bloques1a3[[#This Row],[respuesta]],1,0)</f>
        <v>1</v>
      </c>
      <c r="M1745" s="1">
        <f>+IF(bloques1a3[[#This Row],[Sexo]]="F",1,0)</f>
        <v>1</v>
      </c>
    </row>
    <row r="1746" spans="1:13" x14ac:dyDescent="0.55000000000000004">
      <c r="A1746">
        <v>55</v>
      </c>
      <c r="B1746" s="1" t="s">
        <v>435</v>
      </c>
      <c r="C1746" s="1" t="s">
        <v>1</v>
      </c>
      <c r="D1746">
        <v>2</v>
      </c>
      <c r="E1746" s="1" t="s">
        <v>192</v>
      </c>
      <c r="F1746">
        <v>2</v>
      </c>
      <c r="G1746" s="1" t="s">
        <v>376</v>
      </c>
      <c r="H1746" s="1" t="s">
        <v>28</v>
      </c>
      <c r="I1746">
        <v>1</v>
      </c>
      <c r="J1746" s="1" t="str">
        <f>+VLOOKUP(bloques1a3[[#This Row],[respuesta]],respuestas.emociones[],2,0)</f>
        <v>alegria</v>
      </c>
      <c r="K1746" s="1">
        <f>+VLOOKUP(bloques1a3[[#This Row],[niño]],BD.niños[[Código]:[edad]],5,0)</f>
        <v>7</v>
      </c>
      <c r="L1746" s="1">
        <f>+IF(bloques1a3[[#This Row],[correcta]]=bloques1a3[[#This Row],[respuesta]],1,0)</f>
        <v>1</v>
      </c>
      <c r="M1746" s="1">
        <f>+IF(bloques1a3[[#This Row],[Sexo]]="F",1,0)</f>
        <v>0</v>
      </c>
    </row>
    <row r="1747" spans="1:13" x14ac:dyDescent="0.55000000000000004">
      <c r="A1747">
        <v>55</v>
      </c>
      <c r="B1747" s="1" t="s">
        <v>435</v>
      </c>
      <c r="C1747" s="1" t="s">
        <v>1</v>
      </c>
      <c r="D1747">
        <v>2</v>
      </c>
      <c r="E1747" s="1" t="s">
        <v>195</v>
      </c>
      <c r="F1747">
        <v>2</v>
      </c>
      <c r="G1747" s="1" t="s">
        <v>377</v>
      </c>
      <c r="H1747" s="1" t="s">
        <v>28</v>
      </c>
      <c r="I1747">
        <v>1</v>
      </c>
      <c r="J1747" s="1" t="str">
        <f>+VLOOKUP(bloques1a3[[#This Row],[respuesta]],respuestas.emociones[],2,0)</f>
        <v>alegria</v>
      </c>
      <c r="K1747" s="1">
        <f>+VLOOKUP(bloques1a3[[#This Row],[niño]],BD.niños[[Código]:[edad]],5,0)</f>
        <v>10</v>
      </c>
      <c r="L1747" s="1">
        <f>+IF(bloques1a3[[#This Row],[correcta]]=bloques1a3[[#This Row],[respuesta]],1,0)</f>
        <v>1</v>
      </c>
      <c r="M1747" s="1">
        <f>+IF(bloques1a3[[#This Row],[Sexo]]="F",1,0)</f>
        <v>0</v>
      </c>
    </row>
    <row r="1748" spans="1:13" x14ac:dyDescent="0.55000000000000004">
      <c r="A1748">
        <v>55</v>
      </c>
      <c r="B1748" s="1" t="s">
        <v>435</v>
      </c>
      <c r="C1748" s="1" t="s">
        <v>1</v>
      </c>
      <c r="D1748">
        <v>2</v>
      </c>
      <c r="E1748" s="1" t="s">
        <v>199</v>
      </c>
      <c r="F1748">
        <v>2</v>
      </c>
      <c r="G1748" s="1" t="s">
        <v>377</v>
      </c>
      <c r="H1748" s="1" t="s">
        <v>28</v>
      </c>
      <c r="I1748">
        <v>1</v>
      </c>
      <c r="J1748" s="1" t="str">
        <f>+VLOOKUP(bloques1a3[[#This Row],[respuesta]],respuestas.emociones[],2,0)</f>
        <v>alegria</v>
      </c>
      <c r="K1748" s="1">
        <f>+VLOOKUP(bloques1a3[[#This Row],[niño]],BD.niños[[Código]:[edad]],5,0)</f>
        <v>9</v>
      </c>
      <c r="L1748" s="1">
        <f>+IF(bloques1a3[[#This Row],[correcta]]=bloques1a3[[#This Row],[respuesta]],1,0)</f>
        <v>1</v>
      </c>
      <c r="M1748" s="1">
        <f>+IF(bloques1a3[[#This Row],[Sexo]]="F",1,0)</f>
        <v>0</v>
      </c>
    </row>
    <row r="1749" spans="1:13" x14ac:dyDescent="0.55000000000000004">
      <c r="A1749">
        <v>55</v>
      </c>
      <c r="B1749" s="1" t="s">
        <v>435</v>
      </c>
      <c r="C1749" s="1" t="s">
        <v>1</v>
      </c>
      <c r="D1749">
        <v>2</v>
      </c>
      <c r="E1749" s="1" t="s">
        <v>203</v>
      </c>
      <c r="F1749">
        <v>2</v>
      </c>
      <c r="G1749" s="1" t="s">
        <v>377</v>
      </c>
      <c r="H1749" s="1" t="s">
        <v>29</v>
      </c>
      <c r="I1749">
        <v>1</v>
      </c>
      <c r="J1749" s="1" t="str">
        <f>+VLOOKUP(bloques1a3[[#This Row],[respuesta]],respuestas.emociones[],2,0)</f>
        <v>alegria</v>
      </c>
      <c r="K1749" s="1">
        <f>+VLOOKUP(bloques1a3[[#This Row],[niño]],BD.niños[[Código]:[edad]],5,0)</f>
        <v>9</v>
      </c>
      <c r="L1749" s="1">
        <f>+IF(bloques1a3[[#This Row],[correcta]]=bloques1a3[[#This Row],[respuesta]],1,0)</f>
        <v>1</v>
      </c>
      <c r="M1749" s="1">
        <f>+IF(bloques1a3[[#This Row],[Sexo]]="F",1,0)</f>
        <v>1</v>
      </c>
    </row>
    <row r="1750" spans="1:13" x14ac:dyDescent="0.55000000000000004">
      <c r="A1750">
        <v>55</v>
      </c>
      <c r="B1750" s="1" t="s">
        <v>435</v>
      </c>
      <c r="C1750" s="1" t="s">
        <v>1</v>
      </c>
      <c r="D1750">
        <v>2</v>
      </c>
      <c r="E1750" s="1" t="s">
        <v>206</v>
      </c>
      <c r="F1750">
        <v>2</v>
      </c>
      <c r="G1750" s="1" t="s">
        <v>377</v>
      </c>
      <c r="H1750" s="1" t="s">
        <v>29</v>
      </c>
      <c r="I1750">
        <v>1</v>
      </c>
      <c r="J1750" s="1" t="str">
        <f>+VLOOKUP(bloques1a3[[#This Row],[respuesta]],respuestas.emociones[],2,0)</f>
        <v>alegria</v>
      </c>
      <c r="K1750" s="1">
        <f>+VLOOKUP(bloques1a3[[#This Row],[niño]],BD.niños[[Código]:[edad]],5,0)</f>
        <v>10</v>
      </c>
      <c r="L1750" s="1">
        <f>+IF(bloques1a3[[#This Row],[correcta]]=bloques1a3[[#This Row],[respuesta]],1,0)</f>
        <v>1</v>
      </c>
      <c r="M1750" s="1">
        <f>+IF(bloques1a3[[#This Row],[Sexo]]="F",1,0)</f>
        <v>1</v>
      </c>
    </row>
    <row r="1751" spans="1:13" x14ac:dyDescent="0.55000000000000004">
      <c r="A1751">
        <v>55</v>
      </c>
      <c r="B1751" s="1" t="s">
        <v>435</v>
      </c>
      <c r="C1751" s="1" t="s">
        <v>1</v>
      </c>
      <c r="D1751">
        <v>2</v>
      </c>
      <c r="E1751" s="1" t="s">
        <v>210</v>
      </c>
      <c r="F1751">
        <v>2</v>
      </c>
      <c r="G1751" s="1" t="s">
        <v>376</v>
      </c>
      <c r="H1751" s="1" t="s">
        <v>28</v>
      </c>
      <c r="I1751">
        <v>1</v>
      </c>
      <c r="J1751" s="1" t="str">
        <f>+VLOOKUP(bloques1a3[[#This Row],[respuesta]],respuestas.emociones[],2,0)</f>
        <v>alegria</v>
      </c>
      <c r="K1751" s="1">
        <f>+VLOOKUP(bloques1a3[[#This Row],[niño]],BD.niños[[Código]:[edad]],5,0)</f>
        <v>7</v>
      </c>
      <c r="L1751" s="1">
        <f>+IF(bloques1a3[[#This Row],[correcta]]=bloques1a3[[#This Row],[respuesta]],1,0)</f>
        <v>1</v>
      </c>
      <c r="M1751" s="1">
        <f>+IF(bloques1a3[[#This Row],[Sexo]]="F",1,0)</f>
        <v>0</v>
      </c>
    </row>
    <row r="1752" spans="1:13" x14ac:dyDescent="0.55000000000000004">
      <c r="A1752">
        <v>55</v>
      </c>
      <c r="B1752" s="1" t="s">
        <v>435</v>
      </c>
      <c r="C1752" s="1" t="s">
        <v>1</v>
      </c>
      <c r="D1752">
        <v>2</v>
      </c>
      <c r="E1752" s="1" t="s">
        <v>274</v>
      </c>
      <c r="F1752">
        <v>2</v>
      </c>
      <c r="G1752" s="1" t="s">
        <v>375</v>
      </c>
      <c r="H1752" s="1" t="s">
        <v>28</v>
      </c>
      <c r="I1752">
        <v>1</v>
      </c>
      <c r="J1752" s="1" t="str">
        <f>+VLOOKUP(bloques1a3[[#This Row],[respuesta]],respuestas.emociones[],2,0)</f>
        <v>alegria</v>
      </c>
      <c r="K1752" s="1">
        <f>+VLOOKUP(bloques1a3[[#This Row],[niño]],BD.niños[[Código]:[edad]],5,0)</f>
        <v>6</v>
      </c>
      <c r="L1752" s="1">
        <f>+IF(bloques1a3[[#This Row],[correcta]]=bloques1a3[[#This Row],[respuesta]],1,0)</f>
        <v>1</v>
      </c>
      <c r="M1752" s="1">
        <f>+IF(bloques1a3[[#This Row],[Sexo]]="F",1,0)</f>
        <v>0</v>
      </c>
    </row>
    <row r="1753" spans="1:13" x14ac:dyDescent="0.55000000000000004">
      <c r="A1753">
        <v>55</v>
      </c>
      <c r="B1753" s="1" t="s">
        <v>435</v>
      </c>
      <c r="C1753" s="1" t="s">
        <v>1</v>
      </c>
      <c r="D1753">
        <v>2</v>
      </c>
      <c r="E1753" s="1" t="s">
        <v>276</v>
      </c>
      <c r="F1753">
        <v>2</v>
      </c>
      <c r="G1753" s="1" t="s">
        <v>375</v>
      </c>
      <c r="H1753" s="1" t="s">
        <v>28</v>
      </c>
      <c r="I1753">
        <v>1</v>
      </c>
      <c r="J1753" s="1" t="str">
        <f>+VLOOKUP(bloques1a3[[#This Row],[respuesta]],respuestas.emociones[],2,0)</f>
        <v>alegria</v>
      </c>
      <c r="K1753" s="1">
        <f>+VLOOKUP(bloques1a3[[#This Row],[niño]],BD.niños[[Código]:[edad]],5,0)</f>
        <v>6</v>
      </c>
      <c r="L1753" s="1">
        <f>+IF(bloques1a3[[#This Row],[correcta]]=bloques1a3[[#This Row],[respuesta]],1,0)</f>
        <v>1</v>
      </c>
      <c r="M1753" s="1">
        <f>+IF(bloques1a3[[#This Row],[Sexo]]="F",1,0)</f>
        <v>0</v>
      </c>
    </row>
    <row r="1754" spans="1:13" x14ac:dyDescent="0.55000000000000004">
      <c r="A1754">
        <v>55</v>
      </c>
      <c r="B1754" s="1" t="s">
        <v>435</v>
      </c>
      <c r="C1754" s="1" t="s">
        <v>1</v>
      </c>
      <c r="D1754">
        <v>2</v>
      </c>
      <c r="E1754" s="1" t="s">
        <v>279</v>
      </c>
      <c r="F1754">
        <v>2</v>
      </c>
      <c r="G1754" s="1" t="s">
        <v>376</v>
      </c>
      <c r="H1754" s="1" t="s">
        <v>29</v>
      </c>
      <c r="I1754">
        <v>1</v>
      </c>
      <c r="J1754" s="1" t="str">
        <f>+VLOOKUP(bloques1a3[[#This Row],[respuesta]],respuestas.emociones[],2,0)</f>
        <v>alegria</v>
      </c>
      <c r="K1754" s="1">
        <f>+VLOOKUP(bloques1a3[[#This Row],[niño]],BD.niños[[Código]:[edad]],5,0)</f>
        <v>7</v>
      </c>
      <c r="L1754" s="1">
        <f>+IF(bloques1a3[[#This Row],[correcta]]=bloques1a3[[#This Row],[respuesta]],1,0)</f>
        <v>1</v>
      </c>
      <c r="M1754" s="1">
        <f>+IF(bloques1a3[[#This Row],[Sexo]]="F",1,0)</f>
        <v>1</v>
      </c>
    </row>
    <row r="1755" spans="1:13" x14ac:dyDescent="0.55000000000000004">
      <c r="A1755">
        <v>55</v>
      </c>
      <c r="B1755" s="1" t="s">
        <v>435</v>
      </c>
      <c r="C1755" s="1" t="s">
        <v>1</v>
      </c>
      <c r="D1755">
        <v>2</v>
      </c>
      <c r="E1755" s="1" t="s">
        <v>282</v>
      </c>
      <c r="F1755">
        <v>2</v>
      </c>
      <c r="G1755" s="1" t="s">
        <v>375</v>
      </c>
      <c r="H1755" s="1" t="s">
        <v>29</v>
      </c>
      <c r="I1755">
        <v>1</v>
      </c>
      <c r="J1755" s="1" t="str">
        <f>+VLOOKUP(bloques1a3[[#This Row],[respuesta]],respuestas.emociones[],2,0)</f>
        <v>alegria</v>
      </c>
      <c r="K1755" s="1">
        <f>+VLOOKUP(bloques1a3[[#This Row],[niño]],BD.niños[[Código]:[edad]],5,0)</f>
        <v>5</v>
      </c>
      <c r="L1755" s="1">
        <f>+IF(bloques1a3[[#This Row],[correcta]]=bloques1a3[[#This Row],[respuesta]],1,0)</f>
        <v>1</v>
      </c>
      <c r="M1755" s="1">
        <f>+IF(bloques1a3[[#This Row],[Sexo]]="F",1,0)</f>
        <v>1</v>
      </c>
    </row>
    <row r="1756" spans="1:13" x14ac:dyDescent="0.55000000000000004">
      <c r="A1756">
        <v>55</v>
      </c>
      <c r="B1756" s="1" t="s">
        <v>435</v>
      </c>
      <c r="C1756" s="1" t="s">
        <v>1</v>
      </c>
      <c r="D1756">
        <v>2</v>
      </c>
      <c r="E1756" s="1" t="s">
        <v>352</v>
      </c>
      <c r="F1756">
        <v>2</v>
      </c>
      <c r="G1756" s="1" t="s">
        <v>376</v>
      </c>
      <c r="H1756" s="1" t="s">
        <v>29</v>
      </c>
      <c r="I1756">
        <v>1</v>
      </c>
      <c r="J1756" s="1" t="str">
        <f>+VLOOKUP(bloques1a3[[#This Row],[respuesta]],respuestas.emociones[],2,0)</f>
        <v>alegria</v>
      </c>
      <c r="K1756" s="1">
        <f>+VLOOKUP(bloques1a3[[#This Row],[niño]],BD.niños[[Código]:[edad]],5,0)</f>
        <v>8</v>
      </c>
      <c r="L1756" s="1">
        <f>+IF(bloques1a3[[#This Row],[correcta]]=bloques1a3[[#This Row],[respuesta]],1,0)</f>
        <v>1</v>
      </c>
      <c r="M1756" s="1">
        <f>+IF(bloques1a3[[#This Row],[Sexo]]="F",1,0)</f>
        <v>1</v>
      </c>
    </row>
    <row r="1757" spans="1:13" x14ac:dyDescent="0.55000000000000004">
      <c r="A1757">
        <v>55</v>
      </c>
      <c r="B1757" s="1" t="s">
        <v>435</v>
      </c>
      <c r="C1757" s="1" t="s">
        <v>1</v>
      </c>
      <c r="D1757">
        <v>2</v>
      </c>
      <c r="E1757" s="1" t="s">
        <v>357</v>
      </c>
      <c r="F1757">
        <v>2</v>
      </c>
      <c r="G1757" s="1" t="s">
        <v>376</v>
      </c>
      <c r="H1757" s="1" t="s">
        <v>28</v>
      </c>
      <c r="I1757">
        <v>1</v>
      </c>
      <c r="J1757" s="1" t="str">
        <f>+VLOOKUP(bloques1a3[[#This Row],[respuesta]],respuestas.emociones[],2,0)</f>
        <v>alegria</v>
      </c>
      <c r="K1757" s="1">
        <f>+VLOOKUP(bloques1a3[[#This Row],[niño]],BD.niños[[Código]:[edad]],5,0)</f>
        <v>7</v>
      </c>
      <c r="L1757" s="1">
        <f>+IF(bloques1a3[[#This Row],[correcta]]=bloques1a3[[#This Row],[respuesta]],1,0)</f>
        <v>1</v>
      </c>
      <c r="M1757" s="1">
        <f>+IF(bloques1a3[[#This Row],[Sexo]]="F",1,0)</f>
        <v>0</v>
      </c>
    </row>
    <row r="1758" spans="1:13" x14ac:dyDescent="0.55000000000000004">
      <c r="A1758">
        <v>55</v>
      </c>
      <c r="B1758" s="1" t="s">
        <v>435</v>
      </c>
      <c r="C1758" s="1" t="s">
        <v>1</v>
      </c>
      <c r="D1758">
        <v>2</v>
      </c>
      <c r="E1758" s="1" t="s">
        <v>360</v>
      </c>
      <c r="F1758">
        <v>2</v>
      </c>
      <c r="G1758" s="1" t="s">
        <v>377</v>
      </c>
      <c r="H1758" s="1" t="s">
        <v>28</v>
      </c>
      <c r="I1758">
        <v>1</v>
      </c>
      <c r="J1758" s="1" t="str">
        <f>+VLOOKUP(bloques1a3[[#This Row],[respuesta]],respuestas.emociones[],2,0)</f>
        <v>alegria</v>
      </c>
      <c r="K1758" s="1">
        <f>+VLOOKUP(bloques1a3[[#This Row],[niño]],BD.niños[[Código]:[edad]],5,0)</f>
        <v>9</v>
      </c>
      <c r="L1758" s="1">
        <f>+IF(bloques1a3[[#This Row],[correcta]]=bloques1a3[[#This Row],[respuesta]],1,0)</f>
        <v>1</v>
      </c>
      <c r="M1758" s="1">
        <f>+IF(bloques1a3[[#This Row],[Sexo]]="F",1,0)</f>
        <v>0</v>
      </c>
    </row>
    <row r="1759" spans="1:13" x14ac:dyDescent="0.55000000000000004">
      <c r="A1759">
        <v>55</v>
      </c>
      <c r="B1759" s="1" t="s">
        <v>435</v>
      </c>
      <c r="C1759" s="1" t="s">
        <v>1</v>
      </c>
      <c r="D1759">
        <v>2</v>
      </c>
      <c r="E1759" s="1" t="s">
        <v>364</v>
      </c>
      <c r="F1759">
        <v>2</v>
      </c>
      <c r="G1759" s="1" t="s">
        <v>377</v>
      </c>
      <c r="H1759" s="1" t="s">
        <v>28</v>
      </c>
      <c r="I1759">
        <v>1</v>
      </c>
      <c r="J1759" s="1" t="str">
        <f>+VLOOKUP(bloques1a3[[#This Row],[respuesta]],respuestas.emociones[],2,0)</f>
        <v>alegria</v>
      </c>
      <c r="K1759" s="1">
        <f>+VLOOKUP(bloques1a3[[#This Row],[niño]],BD.niños[[Código]:[edad]],5,0)</f>
        <v>10</v>
      </c>
      <c r="L1759" s="1">
        <f>+IF(bloques1a3[[#This Row],[correcta]]=bloques1a3[[#This Row],[respuesta]],1,0)</f>
        <v>1</v>
      </c>
      <c r="M1759" s="1">
        <f>+IF(bloques1a3[[#This Row],[Sexo]]="F",1,0)</f>
        <v>0</v>
      </c>
    </row>
    <row r="1760" spans="1:13" x14ac:dyDescent="0.55000000000000004">
      <c r="A1760">
        <v>55</v>
      </c>
      <c r="B1760" s="1" t="s">
        <v>435</v>
      </c>
      <c r="C1760" s="1" t="s">
        <v>1</v>
      </c>
      <c r="D1760">
        <v>2</v>
      </c>
      <c r="E1760" s="1" t="s">
        <v>368</v>
      </c>
      <c r="F1760">
        <v>2</v>
      </c>
      <c r="G1760" s="1" t="s">
        <v>377</v>
      </c>
      <c r="H1760" s="1" t="s">
        <v>28</v>
      </c>
      <c r="I1760">
        <v>1</v>
      </c>
      <c r="J1760" s="1" t="str">
        <f>+VLOOKUP(bloques1a3[[#This Row],[respuesta]],respuestas.emociones[],2,0)</f>
        <v>alegria</v>
      </c>
      <c r="K1760" s="1">
        <f>+VLOOKUP(bloques1a3[[#This Row],[niño]],BD.niños[[Código]:[edad]],5,0)</f>
        <v>11</v>
      </c>
      <c r="L1760" s="1">
        <f>+IF(bloques1a3[[#This Row],[correcta]]=bloques1a3[[#This Row],[respuesta]],1,0)</f>
        <v>1</v>
      </c>
      <c r="M1760" s="1">
        <f>+IF(bloques1a3[[#This Row],[Sexo]]="F",1,0)</f>
        <v>0</v>
      </c>
    </row>
    <row r="1761" spans="1:13" x14ac:dyDescent="0.55000000000000004">
      <c r="A1761">
        <v>55</v>
      </c>
      <c r="B1761" s="1" t="s">
        <v>435</v>
      </c>
      <c r="C1761" s="1" t="s">
        <v>1</v>
      </c>
      <c r="D1761">
        <v>2</v>
      </c>
      <c r="E1761" s="1" t="s">
        <v>371</v>
      </c>
      <c r="F1761">
        <v>2</v>
      </c>
      <c r="G1761" s="1" t="s">
        <v>377</v>
      </c>
      <c r="H1761" s="1" t="s">
        <v>29</v>
      </c>
      <c r="I1761">
        <v>1</v>
      </c>
      <c r="J1761" s="1" t="str">
        <f>+VLOOKUP(bloques1a3[[#This Row],[respuesta]],respuestas.emociones[],2,0)</f>
        <v>alegria</v>
      </c>
      <c r="K1761" s="1">
        <f>+VLOOKUP(bloques1a3[[#This Row],[niño]],BD.niños[[Código]:[edad]],5,0)</f>
        <v>9</v>
      </c>
      <c r="L1761" s="1">
        <f>+IF(bloques1a3[[#This Row],[correcta]]=bloques1a3[[#This Row],[respuesta]],1,0)</f>
        <v>1</v>
      </c>
      <c r="M1761" s="1">
        <f>+IF(bloques1a3[[#This Row],[Sexo]]="F",1,0)</f>
        <v>1</v>
      </c>
    </row>
    <row r="1762" spans="1:13" x14ac:dyDescent="0.55000000000000004">
      <c r="A1762">
        <v>56</v>
      </c>
      <c r="B1762" s="1" t="s">
        <v>436</v>
      </c>
      <c r="C1762" s="1" t="s">
        <v>2</v>
      </c>
      <c r="D1762">
        <v>1</v>
      </c>
      <c r="E1762" s="1" t="s">
        <v>36</v>
      </c>
      <c r="F1762">
        <v>5</v>
      </c>
      <c r="G1762" s="1" t="s">
        <v>375</v>
      </c>
      <c r="H1762" s="1" t="s">
        <v>28</v>
      </c>
      <c r="I1762">
        <v>1</v>
      </c>
      <c r="J1762" s="1" t="str">
        <f>+VLOOKUP(bloques1a3[[#This Row],[respuesta]],respuestas.emociones[],2,0)</f>
        <v>miedo</v>
      </c>
      <c r="K1762" s="1">
        <f>+VLOOKUP(bloques1a3[[#This Row],[niño]],BD.niños[[Código]:[edad]],5,0)</f>
        <v>5</v>
      </c>
      <c r="L1762" s="1">
        <f>+IF(bloques1a3[[#This Row],[correcta]]=bloques1a3[[#This Row],[respuesta]],1,0)</f>
        <v>0</v>
      </c>
      <c r="M1762" s="1">
        <f>+IF(bloques1a3[[#This Row],[Sexo]]="F",1,0)</f>
        <v>0</v>
      </c>
    </row>
    <row r="1763" spans="1:13" x14ac:dyDescent="0.55000000000000004">
      <c r="A1763">
        <v>56</v>
      </c>
      <c r="B1763" s="1" t="s">
        <v>436</v>
      </c>
      <c r="C1763" s="1" t="s">
        <v>2</v>
      </c>
      <c r="D1763">
        <v>1</v>
      </c>
      <c r="E1763" s="1" t="s">
        <v>40</v>
      </c>
      <c r="F1763">
        <v>1</v>
      </c>
      <c r="G1763" s="1" t="s">
        <v>376</v>
      </c>
      <c r="H1763" s="1" t="s">
        <v>28</v>
      </c>
      <c r="I1763">
        <v>1</v>
      </c>
      <c r="J1763" s="1" t="str">
        <f>+VLOOKUP(bloques1a3[[#This Row],[respuesta]],respuestas.emociones[],2,0)</f>
        <v>neutra</v>
      </c>
      <c r="K1763" s="1">
        <f>+VLOOKUP(bloques1a3[[#This Row],[niño]],BD.niños[[Código]:[edad]],5,0)</f>
        <v>7</v>
      </c>
      <c r="L1763" s="1">
        <f>+IF(bloques1a3[[#This Row],[correcta]]=bloques1a3[[#This Row],[respuesta]],1,0)</f>
        <v>1</v>
      </c>
      <c r="M1763" s="1">
        <f>+IF(bloques1a3[[#This Row],[Sexo]]="F",1,0)</f>
        <v>0</v>
      </c>
    </row>
    <row r="1764" spans="1:13" x14ac:dyDescent="0.55000000000000004">
      <c r="A1764">
        <v>56</v>
      </c>
      <c r="B1764" s="1" t="s">
        <v>436</v>
      </c>
      <c r="C1764" s="1" t="s">
        <v>2</v>
      </c>
      <c r="D1764">
        <v>1</v>
      </c>
      <c r="E1764" s="1" t="s">
        <v>44</v>
      </c>
      <c r="F1764">
        <v>1</v>
      </c>
      <c r="G1764" s="1" t="s">
        <v>376</v>
      </c>
      <c r="H1764" s="1" t="s">
        <v>29</v>
      </c>
      <c r="I1764">
        <v>1</v>
      </c>
      <c r="J1764" s="1" t="str">
        <f>+VLOOKUP(bloques1a3[[#This Row],[respuesta]],respuestas.emociones[],2,0)</f>
        <v>neutra</v>
      </c>
      <c r="K1764" s="1">
        <f>+VLOOKUP(bloques1a3[[#This Row],[niño]],BD.niños[[Código]:[edad]],5,0)</f>
        <v>7</v>
      </c>
      <c r="L1764" s="1">
        <f>+IF(bloques1a3[[#This Row],[correcta]]=bloques1a3[[#This Row],[respuesta]],1,0)</f>
        <v>1</v>
      </c>
      <c r="M1764" s="1">
        <f>+IF(bloques1a3[[#This Row],[Sexo]]="F",1,0)</f>
        <v>1</v>
      </c>
    </row>
    <row r="1765" spans="1:13" x14ac:dyDescent="0.55000000000000004">
      <c r="A1765">
        <v>56</v>
      </c>
      <c r="B1765" s="1" t="s">
        <v>436</v>
      </c>
      <c r="C1765" s="1" t="s">
        <v>2</v>
      </c>
      <c r="D1765">
        <v>1</v>
      </c>
      <c r="E1765" s="1" t="s">
        <v>48</v>
      </c>
      <c r="F1765">
        <v>1</v>
      </c>
      <c r="G1765" s="1" t="s">
        <v>376</v>
      </c>
      <c r="H1765" s="1" t="s">
        <v>29</v>
      </c>
      <c r="I1765">
        <v>1</v>
      </c>
      <c r="J1765" s="1" t="str">
        <f>+VLOOKUP(bloques1a3[[#This Row],[respuesta]],respuestas.emociones[],2,0)</f>
        <v>neutra</v>
      </c>
      <c r="K1765" s="1">
        <f>+VLOOKUP(bloques1a3[[#This Row],[niño]],BD.niños[[Código]:[edad]],5,0)</f>
        <v>7</v>
      </c>
      <c r="L1765" s="1">
        <f>+IF(bloques1a3[[#This Row],[correcta]]=bloques1a3[[#This Row],[respuesta]],1,0)</f>
        <v>1</v>
      </c>
      <c r="M1765" s="1">
        <f>+IF(bloques1a3[[#This Row],[Sexo]]="F",1,0)</f>
        <v>1</v>
      </c>
    </row>
    <row r="1766" spans="1:13" x14ac:dyDescent="0.55000000000000004">
      <c r="A1766">
        <v>56</v>
      </c>
      <c r="B1766" s="1" t="s">
        <v>436</v>
      </c>
      <c r="C1766" s="1" t="s">
        <v>2</v>
      </c>
      <c r="D1766">
        <v>1</v>
      </c>
      <c r="E1766" s="1" t="s">
        <v>52</v>
      </c>
      <c r="F1766">
        <v>1</v>
      </c>
      <c r="G1766" s="1" t="s">
        <v>376</v>
      </c>
      <c r="H1766" s="1" t="s">
        <v>29</v>
      </c>
      <c r="I1766">
        <v>1</v>
      </c>
      <c r="J1766" s="1" t="str">
        <f>+VLOOKUP(bloques1a3[[#This Row],[respuesta]],respuestas.emociones[],2,0)</f>
        <v>neutra</v>
      </c>
      <c r="K1766" s="1">
        <f>+VLOOKUP(bloques1a3[[#This Row],[niño]],BD.niños[[Código]:[edad]],5,0)</f>
        <v>7</v>
      </c>
      <c r="L1766" s="1">
        <f>+IF(bloques1a3[[#This Row],[correcta]]=bloques1a3[[#This Row],[respuesta]],1,0)</f>
        <v>1</v>
      </c>
      <c r="M1766" s="1">
        <f>+IF(bloques1a3[[#This Row],[Sexo]]="F",1,0)</f>
        <v>1</v>
      </c>
    </row>
    <row r="1767" spans="1:13" x14ac:dyDescent="0.55000000000000004">
      <c r="A1767">
        <v>56</v>
      </c>
      <c r="B1767" s="1" t="s">
        <v>436</v>
      </c>
      <c r="C1767" s="1" t="s">
        <v>2</v>
      </c>
      <c r="D1767">
        <v>1</v>
      </c>
      <c r="E1767" s="1" t="s">
        <v>56</v>
      </c>
      <c r="F1767">
        <v>1</v>
      </c>
      <c r="G1767" s="1" t="s">
        <v>376</v>
      </c>
      <c r="H1767" s="1" t="s">
        <v>29</v>
      </c>
      <c r="I1767">
        <v>1</v>
      </c>
      <c r="J1767" s="1" t="str">
        <f>+VLOOKUP(bloques1a3[[#This Row],[respuesta]],respuestas.emociones[],2,0)</f>
        <v>neutra</v>
      </c>
      <c r="K1767" s="1">
        <f>+VLOOKUP(bloques1a3[[#This Row],[niño]],BD.niños[[Código]:[edad]],5,0)</f>
        <v>8</v>
      </c>
      <c r="L1767" s="1">
        <f>+IF(bloques1a3[[#This Row],[correcta]]=bloques1a3[[#This Row],[respuesta]],1,0)</f>
        <v>1</v>
      </c>
      <c r="M1767" s="1">
        <f>+IF(bloques1a3[[#This Row],[Sexo]]="F",1,0)</f>
        <v>1</v>
      </c>
    </row>
    <row r="1768" spans="1:13" x14ac:dyDescent="0.55000000000000004">
      <c r="A1768">
        <v>56</v>
      </c>
      <c r="B1768" s="1" t="s">
        <v>436</v>
      </c>
      <c r="C1768" s="1" t="s">
        <v>2</v>
      </c>
      <c r="D1768">
        <v>1</v>
      </c>
      <c r="E1768" s="1" t="s">
        <v>60</v>
      </c>
      <c r="F1768">
        <v>1</v>
      </c>
      <c r="G1768" s="1" t="s">
        <v>377</v>
      </c>
      <c r="H1768" s="1" t="s">
        <v>28</v>
      </c>
      <c r="I1768">
        <v>1</v>
      </c>
      <c r="J1768" s="1" t="str">
        <f>+VLOOKUP(bloques1a3[[#This Row],[respuesta]],respuestas.emociones[],2,0)</f>
        <v>neutra</v>
      </c>
      <c r="K1768" s="1">
        <f>+VLOOKUP(bloques1a3[[#This Row],[niño]],BD.niños[[Código]:[edad]],5,0)</f>
        <v>10</v>
      </c>
      <c r="L1768" s="1">
        <f>+IF(bloques1a3[[#This Row],[correcta]]=bloques1a3[[#This Row],[respuesta]],1,0)</f>
        <v>1</v>
      </c>
      <c r="M1768" s="1">
        <f>+IF(bloques1a3[[#This Row],[Sexo]]="F",1,0)</f>
        <v>0</v>
      </c>
    </row>
    <row r="1769" spans="1:13" x14ac:dyDescent="0.55000000000000004">
      <c r="A1769">
        <v>56</v>
      </c>
      <c r="B1769" s="1" t="s">
        <v>436</v>
      </c>
      <c r="C1769" s="1" t="s">
        <v>2</v>
      </c>
      <c r="D1769">
        <v>1</v>
      </c>
      <c r="E1769" s="1" t="s">
        <v>64</v>
      </c>
      <c r="F1769">
        <v>1</v>
      </c>
      <c r="G1769" s="1" t="s">
        <v>377</v>
      </c>
      <c r="H1769" s="1" t="s">
        <v>29</v>
      </c>
      <c r="I1769">
        <v>1</v>
      </c>
      <c r="J1769" s="1" t="str">
        <f>+VLOOKUP(bloques1a3[[#This Row],[respuesta]],respuestas.emociones[],2,0)</f>
        <v>neutra</v>
      </c>
      <c r="K1769" s="1">
        <f>+VLOOKUP(bloques1a3[[#This Row],[niño]],BD.niños[[Código]:[edad]],5,0)</f>
        <v>9</v>
      </c>
      <c r="L1769" s="1">
        <f>+IF(bloques1a3[[#This Row],[correcta]]=bloques1a3[[#This Row],[respuesta]],1,0)</f>
        <v>1</v>
      </c>
      <c r="M1769" s="1">
        <f>+IF(bloques1a3[[#This Row],[Sexo]]="F",1,0)</f>
        <v>1</v>
      </c>
    </row>
    <row r="1770" spans="1:13" x14ac:dyDescent="0.55000000000000004">
      <c r="A1770">
        <v>56</v>
      </c>
      <c r="B1770" s="1" t="s">
        <v>436</v>
      </c>
      <c r="C1770" s="1" t="s">
        <v>2</v>
      </c>
      <c r="D1770">
        <v>1</v>
      </c>
      <c r="E1770" s="1" t="s">
        <v>68</v>
      </c>
      <c r="F1770">
        <v>1</v>
      </c>
      <c r="G1770" s="1" t="s">
        <v>377</v>
      </c>
      <c r="H1770" s="1" t="s">
        <v>28</v>
      </c>
      <c r="I1770">
        <v>1</v>
      </c>
      <c r="J1770" s="1" t="str">
        <f>+VLOOKUP(bloques1a3[[#This Row],[respuesta]],respuestas.emociones[],2,0)</f>
        <v>neutra</v>
      </c>
      <c r="K1770" s="1">
        <f>+VLOOKUP(bloques1a3[[#This Row],[niño]],BD.niños[[Código]:[edad]],5,0)</f>
        <v>10</v>
      </c>
      <c r="L1770" s="1">
        <f>+IF(bloques1a3[[#This Row],[correcta]]=bloques1a3[[#This Row],[respuesta]],1,0)</f>
        <v>1</v>
      </c>
      <c r="M1770" s="1">
        <f>+IF(bloques1a3[[#This Row],[Sexo]]="F",1,0)</f>
        <v>0</v>
      </c>
    </row>
    <row r="1771" spans="1:13" x14ac:dyDescent="0.55000000000000004">
      <c r="A1771">
        <v>56</v>
      </c>
      <c r="B1771" s="1" t="s">
        <v>436</v>
      </c>
      <c r="C1771" s="1" t="s">
        <v>2</v>
      </c>
      <c r="D1771">
        <v>1</v>
      </c>
      <c r="E1771" s="1" t="s">
        <v>72</v>
      </c>
      <c r="F1771">
        <v>1</v>
      </c>
      <c r="G1771" s="1" t="s">
        <v>377</v>
      </c>
      <c r="H1771" s="1" t="s">
        <v>29</v>
      </c>
      <c r="I1771">
        <v>1</v>
      </c>
      <c r="J1771" s="1" t="str">
        <f>+VLOOKUP(bloques1a3[[#This Row],[respuesta]],respuestas.emociones[],2,0)</f>
        <v>neutra</v>
      </c>
      <c r="K1771" s="1">
        <f>+VLOOKUP(bloques1a3[[#This Row],[niño]],BD.niños[[Código]:[edad]],5,0)</f>
        <v>9</v>
      </c>
      <c r="L1771" s="1">
        <f>+IF(bloques1a3[[#This Row],[correcta]]=bloques1a3[[#This Row],[respuesta]],1,0)</f>
        <v>1</v>
      </c>
      <c r="M1771" s="1">
        <f>+IF(bloques1a3[[#This Row],[Sexo]]="F",1,0)</f>
        <v>1</v>
      </c>
    </row>
    <row r="1772" spans="1:13" x14ac:dyDescent="0.55000000000000004">
      <c r="A1772">
        <v>56</v>
      </c>
      <c r="B1772" s="1" t="s">
        <v>436</v>
      </c>
      <c r="C1772" s="1" t="s">
        <v>2</v>
      </c>
      <c r="D1772">
        <v>1</v>
      </c>
      <c r="E1772" s="1" t="s">
        <v>75</v>
      </c>
      <c r="F1772">
        <v>1</v>
      </c>
      <c r="G1772" s="1" t="s">
        <v>377</v>
      </c>
      <c r="H1772" s="1" t="s">
        <v>29</v>
      </c>
      <c r="I1772">
        <v>1</v>
      </c>
      <c r="J1772" s="1" t="str">
        <f>+VLOOKUP(bloques1a3[[#This Row],[respuesta]],respuestas.emociones[],2,0)</f>
        <v>neutra</v>
      </c>
      <c r="K1772" s="1">
        <f>+VLOOKUP(bloques1a3[[#This Row],[niño]],BD.niños[[Código]:[edad]],5,0)</f>
        <v>10</v>
      </c>
      <c r="L1772" s="1">
        <f>+IF(bloques1a3[[#This Row],[correcta]]=bloques1a3[[#This Row],[respuesta]],1,0)</f>
        <v>1</v>
      </c>
      <c r="M1772" s="1">
        <f>+IF(bloques1a3[[#This Row],[Sexo]]="F",1,0)</f>
        <v>1</v>
      </c>
    </row>
    <row r="1773" spans="1:13" x14ac:dyDescent="0.55000000000000004">
      <c r="A1773">
        <v>56</v>
      </c>
      <c r="B1773" s="1" t="s">
        <v>436</v>
      </c>
      <c r="C1773" s="1" t="s">
        <v>2</v>
      </c>
      <c r="D1773">
        <v>1</v>
      </c>
      <c r="E1773" s="1" t="s">
        <v>78</v>
      </c>
      <c r="F1773">
        <v>5</v>
      </c>
      <c r="G1773" s="1" t="s">
        <v>375</v>
      </c>
      <c r="H1773" s="1" t="s">
        <v>28</v>
      </c>
      <c r="I1773">
        <v>1</v>
      </c>
      <c r="J1773" s="1" t="str">
        <f>+VLOOKUP(bloques1a3[[#This Row],[respuesta]],respuestas.emociones[],2,0)</f>
        <v>miedo</v>
      </c>
      <c r="K1773" s="1">
        <f>+VLOOKUP(bloques1a3[[#This Row],[niño]],BD.niños[[Código]:[edad]],5,0)</f>
        <v>6</v>
      </c>
      <c r="L1773" s="1">
        <f>+IF(bloques1a3[[#This Row],[correcta]]=bloques1a3[[#This Row],[respuesta]],1,0)</f>
        <v>0</v>
      </c>
      <c r="M1773" s="1">
        <f>+IF(bloques1a3[[#This Row],[Sexo]]="F",1,0)</f>
        <v>0</v>
      </c>
    </row>
    <row r="1774" spans="1:13" x14ac:dyDescent="0.55000000000000004">
      <c r="A1774">
        <v>56</v>
      </c>
      <c r="B1774" s="1" t="s">
        <v>436</v>
      </c>
      <c r="C1774" s="1" t="s">
        <v>2</v>
      </c>
      <c r="D1774">
        <v>1</v>
      </c>
      <c r="E1774" s="1" t="s">
        <v>82</v>
      </c>
      <c r="F1774">
        <v>6</v>
      </c>
      <c r="G1774" s="1" t="s">
        <v>375</v>
      </c>
      <c r="H1774" s="1" t="s">
        <v>29</v>
      </c>
      <c r="I1774">
        <v>1</v>
      </c>
      <c r="J1774" s="1" t="str">
        <f>+VLOOKUP(bloques1a3[[#This Row],[respuesta]],respuestas.emociones[],2,0)</f>
        <v>sorpresa</v>
      </c>
      <c r="K1774" s="1">
        <f>+VLOOKUP(bloques1a3[[#This Row],[niño]],BD.niños[[Código]:[edad]],5,0)</f>
        <v>6</v>
      </c>
      <c r="L1774" s="1">
        <f>+IF(bloques1a3[[#This Row],[correcta]]=bloques1a3[[#This Row],[respuesta]],1,0)</f>
        <v>0</v>
      </c>
      <c r="M1774" s="1">
        <f>+IF(bloques1a3[[#This Row],[Sexo]]="F",1,0)</f>
        <v>1</v>
      </c>
    </row>
    <row r="1775" spans="1:13" x14ac:dyDescent="0.55000000000000004">
      <c r="A1775">
        <v>56</v>
      </c>
      <c r="B1775" s="1" t="s">
        <v>436</v>
      </c>
      <c r="C1775" s="1" t="s">
        <v>2</v>
      </c>
      <c r="D1775">
        <v>1</v>
      </c>
      <c r="E1775" s="1" t="s">
        <v>85</v>
      </c>
      <c r="F1775">
        <v>1</v>
      </c>
      <c r="G1775" s="1" t="s">
        <v>375</v>
      </c>
      <c r="H1775" s="1" t="s">
        <v>28</v>
      </c>
      <c r="I1775">
        <v>1</v>
      </c>
      <c r="J1775" s="1" t="str">
        <f>+VLOOKUP(bloques1a3[[#This Row],[respuesta]],respuestas.emociones[],2,0)</f>
        <v>neutra</v>
      </c>
      <c r="K1775" s="1">
        <f>+VLOOKUP(bloques1a3[[#This Row],[niño]],BD.niños[[Código]:[edad]],5,0)</f>
        <v>6</v>
      </c>
      <c r="L1775" s="1">
        <f>+IF(bloques1a3[[#This Row],[correcta]]=bloques1a3[[#This Row],[respuesta]],1,0)</f>
        <v>1</v>
      </c>
      <c r="M1775" s="1">
        <f>+IF(bloques1a3[[#This Row],[Sexo]]="F",1,0)</f>
        <v>0</v>
      </c>
    </row>
    <row r="1776" spans="1:13" x14ac:dyDescent="0.55000000000000004">
      <c r="A1776">
        <v>56</v>
      </c>
      <c r="B1776" s="1" t="s">
        <v>436</v>
      </c>
      <c r="C1776" s="1" t="s">
        <v>2</v>
      </c>
      <c r="D1776">
        <v>1</v>
      </c>
      <c r="E1776" s="1" t="s">
        <v>184</v>
      </c>
      <c r="F1776">
        <v>1</v>
      </c>
      <c r="G1776" s="1" t="s">
        <v>376</v>
      </c>
      <c r="H1776" s="1" t="s">
        <v>28</v>
      </c>
      <c r="I1776">
        <v>1</v>
      </c>
      <c r="J1776" s="1" t="str">
        <f>+VLOOKUP(bloques1a3[[#This Row],[respuesta]],respuestas.emociones[],2,0)</f>
        <v>neutra</v>
      </c>
      <c r="K1776" s="1">
        <f>+VLOOKUP(bloques1a3[[#This Row],[niño]],BD.niños[[Código]:[edad]],5,0)</f>
        <v>7</v>
      </c>
      <c r="L1776" s="1">
        <f>+IF(bloques1a3[[#This Row],[correcta]]=bloques1a3[[#This Row],[respuesta]],1,0)</f>
        <v>1</v>
      </c>
      <c r="M1776" s="1">
        <f>+IF(bloques1a3[[#This Row],[Sexo]]="F",1,0)</f>
        <v>0</v>
      </c>
    </row>
    <row r="1777" spans="1:13" x14ac:dyDescent="0.55000000000000004">
      <c r="A1777">
        <v>56</v>
      </c>
      <c r="B1777" s="1" t="s">
        <v>436</v>
      </c>
      <c r="C1777" s="1" t="s">
        <v>2</v>
      </c>
      <c r="D1777">
        <v>1</v>
      </c>
      <c r="E1777" s="1" t="s">
        <v>187</v>
      </c>
      <c r="F1777">
        <v>1</v>
      </c>
      <c r="G1777" s="1" t="s">
        <v>376</v>
      </c>
      <c r="H1777" s="1" t="s">
        <v>29</v>
      </c>
      <c r="I1777">
        <v>1</v>
      </c>
      <c r="J1777" s="1" t="str">
        <f>+VLOOKUP(bloques1a3[[#This Row],[respuesta]],respuestas.emociones[],2,0)</f>
        <v>neutra</v>
      </c>
      <c r="K1777" s="1">
        <f>+VLOOKUP(bloques1a3[[#This Row],[niño]],BD.niños[[Código]:[edad]],5,0)</f>
        <v>8</v>
      </c>
      <c r="L1777" s="1">
        <f>+IF(bloques1a3[[#This Row],[correcta]]=bloques1a3[[#This Row],[respuesta]],1,0)</f>
        <v>1</v>
      </c>
      <c r="M1777" s="1">
        <f>+IF(bloques1a3[[#This Row],[Sexo]]="F",1,0)</f>
        <v>1</v>
      </c>
    </row>
    <row r="1778" spans="1:13" x14ac:dyDescent="0.55000000000000004">
      <c r="A1778">
        <v>56</v>
      </c>
      <c r="B1778" s="1" t="s">
        <v>436</v>
      </c>
      <c r="C1778" s="1" t="s">
        <v>2</v>
      </c>
      <c r="D1778">
        <v>1</v>
      </c>
      <c r="E1778" s="1" t="s">
        <v>192</v>
      </c>
      <c r="F1778">
        <v>1</v>
      </c>
      <c r="G1778" s="1" t="s">
        <v>376</v>
      </c>
      <c r="H1778" s="1" t="s">
        <v>28</v>
      </c>
      <c r="I1778">
        <v>1</v>
      </c>
      <c r="J1778" s="1" t="str">
        <f>+VLOOKUP(bloques1a3[[#This Row],[respuesta]],respuestas.emociones[],2,0)</f>
        <v>neutra</v>
      </c>
      <c r="K1778" s="1">
        <f>+VLOOKUP(bloques1a3[[#This Row],[niño]],BD.niños[[Código]:[edad]],5,0)</f>
        <v>7</v>
      </c>
      <c r="L1778" s="1">
        <f>+IF(bloques1a3[[#This Row],[correcta]]=bloques1a3[[#This Row],[respuesta]],1,0)</f>
        <v>1</v>
      </c>
      <c r="M1778" s="1">
        <f>+IF(bloques1a3[[#This Row],[Sexo]]="F",1,0)</f>
        <v>0</v>
      </c>
    </row>
    <row r="1779" spans="1:13" x14ac:dyDescent="0.55000000000000004">
      <c r="A1779">
        <v>56</v>
      </c>
      <c r="B1779" s="1" t="s">
        <v>436</v>
      </c>
      <c r="C1779" s="1" t="s">
        <v>2</v>
      </c>
      <c r="D1779">
        <v>1</v>
      </c>
      <c r="E1779" s="1" t="s">
        <v>195</v>
      </c>
      <c r="F1779">
        <v>1</v>
      </c>
      <c r="G1779" s="1" t="s">
        <v>377</v>
      </c>
      <c r="H1779" s="1" t="s">
        <v>28</v>
      </c>
      <c r="I1779">
        <v>1</v>
      </c>
      <c r="J1779" s="1" t="str">
        <f>+VLOOKUP(bloques1a3[[#This Row],[respuesta]],respuestas.emociones[],2,0)</f>
        <v>neutra</v>
      </c>
      <c r="K1779" s="1">
        <f>+VLOOKUP(bloques1a3[[#This Row],[niño]],BD.niños[[Código]:[edad]],5,0)</f>
        <v>10</v>
      </c>
      <c r="L1779" s="1">
        <f>+IF(bloques1a3[[#This Row],[correcta]]=bloques1a3[[#This Row],[respuesta]],1,0)</f>
        <v>1</v>
      </c>
      <c r="M1779" s="1">
        <f>+IF(bloques1a3[[#This Row],[Sexo]]="F",1,0)</f>
        <v>0</v>
      </c>
    </row>
    <row r="1780" spans="1:13" x14ac:dyDescent="0.55000000000000004">
      <c r="A1780">
        <v>56</v>
      </c>
      <c r="B1780" s="1" t="s">
        <v>436</v>
      </c>
      <c r="C1780" s="1" t="s">
        <v>2</v>
      </c>
      <c r="D1780">
        <v>1</v>
      </c>
      <c r="E1780" s="1" t="s">
        <v>199</v>
      </c>
      <c r="F1780">
        <v>1</v>
      </c>
      <c r="G1780" s="1" t="s">
        <v>377</v>
      </c>
      <c r="H1780" s="1" t="s">
        <v>28</v>
      </c>
      <c r="I1780">
        <v>1</v>
      </c>
      <c r="J1780" s="1" t="str">
        <f>+VLOOKUP(bloques1a3[[#This Row],[respuesta]],respuestas.emociones[],2,0)</f>
        <v>neutra</v>
      </c>
      <c r="K1780" s="1">
        <f>+VLOOKUP(bloques1a3[[#This Row],[niño]],BD.niños[[Código]:[edad]],5,0)</f>
        <v>9</v>
      </c>
      <c r="L1780" s="1">
        <f>+IF(bloques1a3[[#This Row],[correcta]]=bloques1a3[[#This Row],[respuesta]],1,0)</f>
        <v>1</v>
      </c>
      <c r="M1780" s="1">
        <f>+IF(bloques1a3[[#This Row],[Sexo]]="F",1,0)</f>
        <v>0</v>
      </c>
    </row>
    <row r="1781" spans="1:13" x14ac:dyDescent="0.55000000000000004">
      <c r="A1781">
        <v>56</v>
      </c>
      <c r="B1781" s="1" t="s">
        <v>436</v>
      </c>
      <c r="C1781" s="1" t="s">
        <v>2</v>
      </c>
      <c r="D1781">
        <v>1</v>
      </c>
      <c r="E1781" s="1" t="s">
        <v>203</v>
      </c>
      <c r="F1781">
        <v>1</v>
      </c>
      <c r="G1781" s="1" t="s">
        <v>377</v>
      </c>
      <c r="H1781" s="1" t="s">
        <v>29</v>
      </c>
      <c r="I1781">
        <v>1</v>
      </c>
      <c r="J1781" s="1" t="str">
        <f>+VLOOKUP(bloques1a3[[#This Row],[respuesta]],respuestas.emociones[],2,0)</f>
        <v>neutra</v>
      </c>
      <c r="K1781" s="1">
        <f>+VLOOKUP(bloques1a3[[#This Row],[niño]],BD.niños[[Código]:[edad]],5,0)</f>
        <v>9</v>
      </c>
      <c r="L1781" s="1">
        <f>+IF(bloques1a3[[#This Row],[correcta]]=bloques1a3[[#This Row],[respuesta]],1,0)</f>
        <v>1</v>
      </c>
      <c r="M1781" s="1">
        <f>+IF(bloques1a3[[#This Row],[Sexo]]="F",1,0)</f>
        <v>1</v>
      </c>
    </row>
    <row r="1782" spans="1:13" x14ac:dyDescent="0.55000000000000004">
      <c r="A1782">
        <v>56</v>
      </c>
      <c r="B1782" s="1" t="s">
        <v>436</v>
      </c>
      <c r="C1782" s="1" t="s">
        <v>2</v>
      </c>
      <c r="D1782">
        <v>1</v>
      </c>
      <c r="E1782" s="1" t="s">
        <v>206</v>
      </c>
      <c r="F1782">
        <v>1</v>
      </c>
      <c r="G1782" s="1" t="s">
        <v>377</v>
      </c>
      <c r="H1782" s="1" t="s">
        <v>29</v>
      </c>
      <c r="I1782">
        <v>1</v>
      </c>
      <c r="J1782" s="1" t="str">
        <f>+VLOOKUP(bloques1a3[[#This Row],[respuesta]],respuestas.emociones[],2,0)</f>
        <v>neutra</v>
      </c>
      <c r="K1782" s="1">
        <f>+VLOOKUP(bloques1a3[[#This Row],[niño]],BD.niños[[Código]:[edad]],5,0)</f>
        <v>10</v>
      </c>
      <c r="L1782" s="1">
        <f>+IF(bloques1a3[[#This Row],[correcta]]=bloques1a3[[#This Row],[respuesta]],1,0)</f>
        <v>1</v>
      </c>
      <c r="M1782" s="1">
        <f>+IF(bloques1a3[[#This Row],[Sexo]]="F",1,0)</f>
        <v>1</v>
      </c>
    </row>
    <row r="1783" spans="1:13" x14ac:dyDescent="0.55000000000000004">
      <c r="A1783">
        <v>56</v>
      </c>
      <c r="B1783" s="1" t="s">
        <v>436</v>
      </c>
      <c r="C1783" s="1" t="s">
        <v>2</v>
      </c>
      <c r="D1783">
        <v>1</v>
      </c>
      <c r="E1783" s="1" t="s">
        <v>210</v>
      </c>
      <c r="F1783">
        <v>1</v>
      </c>
      <c r="G1783" s="1" t="s">
        <v>376</v>
      </c>
      <c r="H1783" s="1" t="s">
        <v>28</v>
      </c>
      <c r="I1783">
        <v>1</v>
      </c>
      <c r="J1783" s="1" t="str">
        <f>+VLOOKUP(bloques1a3[[#This Row],[respuesta]],respuestas.emociones[],2,0)</f>
        <v>neutra</v>
      </c>
      <c r="K1783" s="1">
        <f>+VLOOKUP(bloques1a3[[#This Row],[niño]],BD.niños[[Código]:[edad]],5,0)</f>
        <v>7</v>
      </c>
      <c r="L1783" s="1">
        <f>+IF(bloques1a3[[#This Row],[correcta]]=bloques1a3[[#This Row],[respuesta]],1,0)</f>
        <v>1</v>
      </c>
      <c r="M1783" s="1">
        <f>+IF(bloques1a3[[#This Row],[Sexo]]="F",1,0)</f>
        <v>0</v>
      </c>
    </row>
    <row r="1784" spans="1:13" x14ac:dyDescent="0.55000000000000004">
      <c r="A1784">
        <v>56</v>
      </c>
      <c r="B1784" s="1" t="s">
        <v>436</v>
      </c>
      <c r="C1784" s="1" t="s">
        <v>2</v>
      </c>
      <c r="D1784">
        <v>1</v>
      </c>
      <c r="E1784" s="1" t="s">
        <v>274</v>
      </c>
      <c r="F1784">
        <v>1</v>
      </c>
      <c r="G1784" s="1" t="s">
        <v>375</v>
      </c>
      <c r="H1784" s="1" t="s">
        <v>28</v>
      </c>
      <c r="I1784">
        <v>1</v>
      </c>
      <c r="J1784" s="1" t="str">
        <f>+VLOOKUP(bloques1a3[[#This Row],[respuesta]],respuestas.emociones[],2,0)</f>
        <v>neutra</v>
      </c>
      <c r="K1784" s="1">
        <f>+VLOOKUP(bloques1a3[[#This Row],[niño]],BD.niños[[Código]:[edad]],5,0)</f>
        <v>6</v>
      </c>
      <c r="L1784" s="1">
        <f>+IF(bloques1a3[[#This Row],[correcta]]=bloques1a3[[#This Row],[respuesta]],1,0)</f>
        <v>1</v>
      </c>
      <c r="M1784" s="1">
        <f>+IF(bloques1a3[[#This Row],[Sexo]]="F",1,0)</f>
        <v>0</v>
      </c>
    </row>
    <row r="1785" spans="1:13" x14ac:dyDescent="0.55000000000000004">
      <c r="A1785">
        <v>56</v>
      </c>
      <c r="B1785" s="1" t="s">
        <v>436</v>
      </c>
      <c r="C1785" s="1" t="s">
        <v>2</v>
      </c>
      <c r="D1785">
        <v>1</v>
      </c>
      <c r="E1785" s="1" t="s">
        <v>276</v>
      </c>
      <c r="F1785">
        <v>1</v>
      </c>
      <c r="G1785" s="1" t="s">
        <v>375</v>
      </c>
      <c r="H1785" s="1" t="s">
        <v>28</v>
      </c>
      <c r="I1785">
        <v>1</v>
      </c>
      <c r="J1785" s="1" t="str">
        <f>+VLOOKUP(bloques1a3[[#This Row],[respuesta]],respuestas.emociones[],2,0)</f>
        <v>neutra</v>
      </c>
      <c r="K1785" s="1">
        <f>+VLOOKUP(bloques1a3[[#This Row],[niño]],BD.niños[[Código]:[edad]],5,0)</f>
        <v>6</v>
      </c>
      <c r="L1785" s="1">
        <f>+IF(bloques1a3[[#This Row],[correcta]]=bloques1a3[[#This Row],[respuesta]],1,0)</f>
        <v>1</v>
      </c>
      <c r="M1785" s="1">
        <f>+IF(bloques1a3[[#This Row],[Sexo]]="F",1,0)</f>
        <v>0</v>
      </c>
    </row>
    <row r="1786" spans="1:13" x14ac:dyDescent="0.55000000000000004">
      <c r="A1786">
        <v>56</v>
      </c>
      <c r="B1786" s="1" t="s">
        <v>436</v>
      </c>
      <c r="C1786" s="1" t="s">
        <v>2</v>
      </c>
      <c r="D1786">
        <v>1</v>
      </c>
      <c r="E1786" s="1" t="s">
        <v>279</v>
      </c>
      <c r="F1786">
        <v>1</v>
      </c>
      <c r="G1786" s="1" t="s">
        <v>376</v>
      </c>
      <c r="H1786" s="1" t="s">
        <v>29</v>
      </c>
      <c r="I1786">
        <v>1</v>
      </c>
      <c r="J1786" s="1" t="str">
        <f>+VLOOKUP(bloques1a3[[#This Row],[respuesta]],respuestas.emociones[],2,0)</f>
        <v>neutra</v>
      </c>
      <c r="K1786" s="1">
        <f>+VLOOKUP(bloques1a3[[#This Row],[niño]],BD.niños[[Código]:[edad]],5,0)</f>
        <v>7</v>
      </c>
      <c r="L1786" s="1">
        <f>+IF(bloques1a3[[#This Row],[correcta]]=bloques1a3[[#This Row],[respuesta]],1,0)</f>
        <v>1</v>
      </c>
      <c r="M1786" s="1">
        <f>+IF(bloques1a3[[#This Row],[Sexo]]="F",1,0)</f>
        <v>1</v>
      </c>
    </row>
    <row r="1787" spans="1:13" x14ac:dyDescent="0.55000000000000004">
      <c r="A1787">
        <v>56</v>
      </c>
      <c r="B1787" s="1" t="s">
        <v>436</v>
      </c>
      <c r="C1787" s="1" t="s">
        <v>2</v>
      </c>
      <c r="D1787">
        <v>1</v>
      </c>
      <c r="E1787" s="1" t="s">
        <v>282</v>
      </c>
      <c r="F1787">
        <v>1</v>
      </c>
      <c r="G1787" s="1" t="s">
        <v>375</v>
      </c>
      <c r="H1787" s="1" t="s">
        <v>29</v>
      </c>
      <c r="I1787">
        <v>1</v>
      </c>
      <c r="J1787" s="1" t="str">
        <f>+VLOOKUP(bloques1a3[[#This Row],[respuesta]],respuestas.emociones[],2,0)</f>
        <v>neutra</v>
      </c>
      <c r="K1787" s="1">
        <f>+VLOOKUP(bloques1a3[[#This Row],[niño]],BD.niños[[Código]:[edad]],5,0)</f>
        <v>5</v>
      </c>
      <c r="L1787" s="1">
        <f>+IF(bloques1a3[[#This Row],[correcta]]=bloques1a3[[#This Row],[respuesta]],1,0)</f>
        <v>1</v>
      </c>
      <c r="M1787" s="1">
        <f>+IF(bloques1a3[[#This Row],[Sexo]]="F",1,0)</f>
        <v>1</v>
      </c>
    </row>
    <row r="1788" spans="1:13" x14ac:dyDescent="0.55000000000000004">
      <c r="A1788">
        <v>56</v>
      </c>
      <c r="B1788" s="1" t="s">
        <v>436</v>
      </c>
      <c r="C1788" s="1" t="s">
        <v>2</v>
      </c>
      <c r="D1788">
        <v>1</v>
      </c>
      <c r="E1788" s="1" t="s">
        <v>352</v>
      </c>
      <c r="F1788">
        <v>1</v>
      </c>
      <c r="G1788" s="1" t="s">
        <v>376</v>
      </c>
      <c r="H1788" s="1" t="s">
        <v>29</v>
      </c>
      <c r="I1788">
        <v>1</v>
      </c>
      <c r="J1788" s="1" t="str">
        <f>+VLOOKUP(bloques1a3[[#This Row],[respuesta]],respuestas.emociones[],2,0)</f>
        <v>neutra</v>
      </c>
      <c r="K1788" s="1">
        <f>+VLOOKUP(bloques1a3[[#This Row],[niño]],BD.niños[[Código]:[edad]],5,0)</f>
        <v>8</v>
      </c>
      <c r="L1788" s="1">
        <f>+IF(bloques1a3[[#This Row],[correcta]]=bloques1a3[[#This Row],[respuesta]],1,0)</f>
        <v>1</v>
      </c>
      <c r="M1788" s="1">
        <f>+IF(bloques1a3[[#This Row],[Sexo]]="F",1,0)</f>
        <v>1</v>
      </c>
    </row>
    <row r="1789" spans="1:13" x14ac:dyDescent="0.55000000000000004">
      <c r="A1789">
        <v>56</v>
      </c>
      <c r="B1789" s="1" t="s">
        <v>436</v>
      </c>
      <c r="C1789" s="1" t="s">
        <v>2</v>
      </c>
      <c r="D1789">
        <v>1</v>
      </c>
      <c r="E1789" s="1" t="s">
        <v>357</v>
      </c>
      <c r="F1789">
        <v>1</v>
      </c>
      <c r="G1789" s="1" t="s">
        <v>376</v>
      </c>
      <c r="H1789" s="1" t="s">
        <v>28</v>
      </c>
      <c r="I1789">
        <v>1</v>
      </c>
      <c r="J1789" s="1" t="str">
        <f>+VLOOKUP(bloques1a3[[#This Row],[respuesta]],respuestas.emociones[],2,0)</f>
        <v>neutra</v>
      </c>
      <c r="K1789" s="1">
        <f>+VLOOKUP(bloques1a3[[#This Row],[niño]],BD.niños[[Código]:[edad]],5,0)</f>
        <v>7</v>
      </c>
      <c r="L1789" s="1">
        <f>+IF(bloques1a3[[#This Row],[correcta]]=bloques1a3[[#This Row],[respuesta]],1,0)</f>
        <v>1</v>
      </c>
      <c r="M1789" s="1">
        <f>+IF(bloques1a3[[#This Row],[Sexo]]="F",1,0)</f>
        <v>0</v>
      </c>
    </row>
    <row r="1790" spans="1:13" x14ac:dyDescent="0.55000000000000004">
      <c r="A1790">
        <v>56</v>
      </c>
      <c r="B1790" s="1" t="s">
        <v>436</v>
      </c>
      <c r="C1790" s="1" t="s">
        <v>2</v>
      </c>
      <c r="D1790">
        <v>1</v>
      </c>
      <c r="E1790" s="1" t="s">
        <v>360</v>
      </c>
      <c r="F1790">
        <v>1</v>
      </c>
      <c r="G1790" s="1" t="s">
        <v>377</v>
      </c>
      <c r="H1790" s="1" t="s">
        <v>28</v>
      </c>
      <c r="I1790">
        <v>1</v>
      </c>
      <c r="J1790" s="1" t="str">
        <f>+VLOOKUP(bloques1a3[[#This Row],[respuesta]],respuestas.emociones[],2,0)</f>
        <v>neutra</v>
      </c>
      <c r="K1790" s="1">
        <f>+VLOOKUP(bloques1a3[[#This Row],[niño]],BD.niños[[Código]:[edad]],5,0)</f>
        <v>9</v>
      </c>
      <c r="L1790" s="1">
        <f>+IF(bloques1a3[[#This Row],[correcta]]=bloques1a3[[#This Row],[respuesta]],1,0)</f>
        <v>1</v>
      </c>
      <c r="M1790" s="1">
        <f>+IF(bloques1a3[[#This Row],[Sexo]]="F",1,0)</f>
        <v>0</v>
      </c>
    </row>
    <row r="1791" spans="1:13" x14ac:dyDescent="0.55000000000000004">
      <c r="A1791">
        <v>56</v>
      </c>
      <c r="B1791" s="1" t="s">
        <v>436</v>
      </c>
      <c r="C1791" s="1" t="s">
        <v>2</v>
      </c>
      <c r="D1791">
        <v>1</v>
      </c>
      <c r="E1791" s="1" t="s">
        <v>364</v>
      </c>
      <c r="F1791">
        <v>1</v>
      </c>
      <c r="G1791" s="1" t="s">
        <v>377</v>
      </c>
      <c r="H1791" s="1" t="s">
        <v>28</v>
      </c>
      <c r="I1791">
        <v>1</v>
      </c>
      <c r="J1791" s="1" t="str">
        <f>+VLOOKUP(bloques1a3[[#This Row],[respuesta]],respuestas.emociones[],2,0)</f>
        <v>neutra</v>
      </c>
      <c r="K1791" s="1">
        <f>+VLOOKUP(bloques1a3[[#This Row],[niño]],BD.niños[[Código]:[edad]],5,0)</f>
        <v>10</v>
      </c>
      <c r="L1791" s="1">
        <f>+IF(bloques1a3[[#This Row],[correcta]]=bloques1a3[[#This Row],[respuesta]],1,0)</f>
        <v>1</v>
      </c>
      <c r="M1791" s="1">
        <f>+IF(bloques1a3[[#This Row],[Sexo]]="F",1,0)</f>
        <v>0</v>
      </c>
    </row>
    <row r="1792" spans="1:13" x14ac:dyDescent="0.55000000000000004">
      <c r="A1792">
        <v>56</v>
      </c>
      <c r="B1792" s="1" t="s">
        <v>436</v>
      </c>
      <c r="C1792" s="1" t="s">
        <v>2</v>
      </c>
      <c r="D1792">
        <v>1</v>
      </c>
      <c r="E1792" s="1" t="s">
        <v>368</v>
      </c>
      <c r="F1792">
        <v>1</v>
      </c>
      <c r="G1792" s="1" t="s">
        <v>377</v>
      </c>
      <c r="H1792" s="1" t="s">
        <v>28</v>
      </c>
      <c r="I1792">
        <v>1</v>
      </c>
      <c r="J1792" s="1" t="str">
        <f>+VLOOKUP(bloques1a3[[#This Row],[respuesta]],respuestas.emociones[],2,0)</f>
        <v>neutra</v>
      </c>
      <c r="K1792" s="1">
        <f>+VLOOKUP(bloques1a3[[#This Row],[niño]],BD.niños[[Código]:[edad]],5,0)</f>
        <v>11</v>
      </c>
      <c r="L1792" s="1">
        <f>+IF(bloques1a3[[#This Row],[correcta]]=bloques1a3[[#This Row],[respuesta]],1,0)</f>
        <v>1</v>
      </c>
      <c r="M1792" s="1">
        <f>+IF(bloques1a3[[#This Row],[Sexo]]="F",1,0)</f>
        <v>0</v>
      </c>
    </row>
    <row r="1793" spans="1:13" x14ac:dyDescent="0.55000000000000004">
      <c r="A1793">
        <v>56</v>
      </c>
      <c r="B1793" s="1" t="s">
        <v>436</v>
      </c>
      <c r="C1793" s="1" t="s">
        <v>2</v>
      </c>
      <c r="D1793">
        <v>1</v>
      </c>
      <c r="E1793" s="1" t="s">
        <v>371</v>
      </c>
      <c r="F1793">
        <v>1</v>
      </c>
      <c r="G1793" s="1" t="s">
        <v>377</v>
      </c>
      <c r="H1793" s="1" t="s">
        <v>29</v>
      </c>
      <c r="I1793">
        <v>1</v>
      </c>
      <c r="J1793" s="1" t="str">
        <f>+VLOOKUP(bloques1a3[[#This Row],[respuesta]],respuestas.emociones[],2,0)</f>
        <v>neutra</v>
      </c>
      <c r="K1793" s="1">
        <f>+VLOOKUP(bloques1a3[[#This Row],[niño]],BD.niños[[Código]:[edad]],5,0)</f>
        <v>9</v>
      </c>
      <c r="L1793" s="1">
        <f>+IF(bloques1a3[[#This Row],[correcta]]=bloques1a3[[#This Row],[respuesta]],1,0)</f>
        <v>1</v>
      </c>
      <c r="M1793" s="1">
        <f>+IF(bloques1a3[[#This Row],[Sexo]]="F",1,0)</f>
        <v>1</v>
      </c>
    </row>
    <row r="1794" spans="1:13" x14ac:dyDescent="0.55000000000000004">
      <c r="A1794">
        <v>57</v>
      </c>
      <c r="B1794" s="1" t="s">
        <v>437</v>
      </c>
      <c r="C1794" s="1" t="s">
        <v>5</v>
      </c>
      <c r="D1794">
        <v>6</v>
      </c>
      <c r="E1794" s="1" t="s">
        <v>36</v>
      </c>
      <c r="F1794">
        <v>6</v>
      </c>
      <c r="G1794" s="1" t="s">
        <v>375</v>
      </c>
      <c r="H1794" s="1" t="s">
        <v>28</v>
      </c>
      <c r="I1794">
        <v>1</v>
      </c>
      <c r="J1794" s="1" t="str">
        <f>+VLOOKUP(bloques1a3[[#This Row],[respuesta]],respuestas.emociones[],2,0)</f>
        <v>sorpresa</v>
      </c>
      <c r="K1794" s="1">
        <f>+VLOOKUP(bloques1a3[[#This Row],[niño]],BD.niños[[Código]:[edad]],5,0)</f>
        <v>5</v>
      </c>
      <c r="L1794" s="1">
        <f>+IF(bloques1a3[[#This Row],[correcta]]=bloques1a3[[#This Row],[respuesta]],1,0)</f>
        <v>1</v>
      </c>
      <c r="M1794" s="1">
        <f>+IF(bloques1a3[[#This Row],[Sexo]]="F",1,0)</f>
        <v>0</v>
      </c>
    </row>
    <row r="1795" spans="1:13" x14ac:dyDescent="0.55000000000000004">
      <c r="A1795">
        <v>57</v>
      </c>
      <c r="B1795" s="1" t="s">
        <v>437</v>
      </c>
      <c r="C1795" s="1" t="s">
        <v>5</v>
      </c>
      <c r="D1795">
        <v>6</v>
      </c>
      <c r="E1795" s="1" t="s">
        <v>40</v>
      </c>
      <c r="F1795">
        <v>5</v>
      </c>
      <c r="G1795" s="1" t="s">
        <v>376</v>
      </c>
      <c r="H1795" s="1" t="s">
        <v>28</v>
      </c>
      <c r="I1795">
        <v>1</v>
      </c>
      <c r="J1795" s="1" t="str">
        <f>+VLOOKUP(bloques1a3[[#This Row],[respuesta]],respuestas.emociones[],2,0)</f>
        <v>miedo</v>
      </c>
      <c r="K1795" s="1">
        <f>+VLOOKUP(bloques1a3[[#This Row],[niño]],BD.niños[[Código]:[edad]],5,0)</f>
        <v>7</v>
      </c>
      <c r="L1795" s="1">
        <f>+IF(bloques1a3[[#This Row],[correcta]]=bloques1a3[[#This Row],[respuesta]],1,0)</f>
        <v>0</v>
      </c>
      <c r="M1795" s="1">
        <f>+IF(bloques1a3[[#This Row],[Sexo]]="F",1,0)</f>
        <v>0</v>
      </c>
    </row>
    <row r="1796" spans="1:13" x14ac:dyDescent="0.55000000000000004">
      <c r="A1796">
        <v>57</v>
      </c>
      <c r="B1796" s="1" t="s">
        <v>437</v>
      </c>
      <c r="C1796" s="1" t="s">
        <v>5</v>
      </c>
      <c r="D1796">
        <v>6</v>
      </c>
      <c r="E1796" s="1" t="s">
        <v>44</v>
      </c>
      <c r="F1796">
        <v>5</v>
      </c>
      <c r="G1796" s="1" t="s">
        <v>376</v>
      </c>
      <c r="H1796" s="1" t="s">
        <v>29</v>
      </c>
      <c r="I1796">
        <v>1</v>
      </c>
      <c r="J1796" s="1" t="str">
        <f>+VLOOKUP(bloques1a3[[#This Row],[respuesta]],respuestas.emociones[],2,0)</f>
        <v>miedo</v>
      </c>
      <c r="K1796" s="1">
        <f>+VLOOKUP(bloques1a3[[#This Row],[niño]],BD.niños[[Código]:[edad]],5,0)</f>
        <v>7</v>
      </c>
      <c r="L1796" s="1">
        <f>+IF(bloques1a3[[#This Row],[correcta]]=bloques1a3[[#This Row],[respuesta]],1,0)</f>
        <v>0</v>
      </c>
      <c r="M1796" s="1">
        <f>+IF(bloques1a3[[#This Row],[Sexo]]="F",1,0)</f>
        <v>1</v>
      </c>
    </row>
    <row r="1797" spans="1:13" x14ac:dyDescent="0.55000000000000004">
      <c r="A1797">
        <v>57</v>
      </c>
      <c r="B1797" s="1" t="s">
        <v>437</v>
      </c>
      <c r="C1797" s="1" t="s">
        <v>5</v>
      </c>
      <c r="D1797">
        <v>6</v>
      </c>
      <c r="E1797" s="1" t="s">
        <v>48</v>
      </c>
      <c r="F1797">
        <v>7</v>
      </c>
      <c r="G1797" s="1" t="s">
        <v>376</v>
      </c>
      <c r="H1797" s="1" t="s">
        <v>29</v>
      </c>
      <c r="I1797">
        <v>1</v>
      </c>
      <c r="J1797" s="1" t="str">
        <f>+VLOOKUP(bloques1a3[[#This Row],[respuesta]],respuestas.emociones[],2,0)</f>
        <v>asco</v>
      </c>
      <c r="K1797" s="1">
        <f>+VLOOKUP(bloques1a3[[#This Row],[niño]],BD.niños[[Código]:[edad]],5,0)</f>
        <v>7</v>
      </c>
      <c r="L1797" s="1">
        <f>+IF(bloques1a3[[#This Row],[correcta]]=bloques1a3[[#This Row],[respuesta]],1,0)</f>
        <v>0</v>
      </c>
      <c r="M1797" s="1">
        <f>+IF(bloques1a3[[#This Row],[Sexo]]="F",1,0)</f>
        <v>1</v>
      </c>
    </row>
    <row r="1798" spans="1:13" x14ac:dyDescent="0.55000000000000004">
      <c r="A1798">
        <v>57</v>
      </c>
      <c r="B1798" s="1" t="s">
        <v>437</v>
      </c>
      <c r="C1798" s="1" t="s">
        <v>5</v>
      </c>
      <c r="D1798">
        <v>6</v>
      </c>
      <c r="E1798" s="1" t="s">
        <v>52</v>
      </c>
      <c r="F1798">
        <v>6</v>
      </c>
      <c r="G1798" s="1" t="s">
        <v>376</v>
      </c>
      <c r="H1798" s="1" t="s">
        <v>29</v>
      </c>
      <c r="I1798">
        <v>1</v>
      </c>
      <c r="J1798" s="1" t="str">
        <f>+VLOOKUP(bloques1a3[[#This Row],[respuesta]],respuestas.emociones[],2,0)</f>
        <v>sorpresa</v>
      </c>
      <c r="K1798" s="1">
        <f>+VLOOKUP(bloques1a3[[#This Row],[niño]],BD.niños[[Código]:[edad]],5,0)</f>
        <v>7</v>
      </c>
      <c r="L1798" s="1">
        <f>+IF(bloques1a3[[#This Row],[correcta]]=bloques1a3[[#This Row],[respuesta]],1,0)</f>
        <v>1</v>
      </c>
      <c r="M1798" s="1">
        <f>+IF(bloques1a3[[#This Row],[Sexo]]="F",1,0)</f>
        <v>1</v>
      </c>
    </row>
    <row r="1799" spans="1:13" x14ac:dyDescent="0.55000000000000004">
      <c r="A1799">
        <v>57</v>
      </c>
      <c r="B1799" s="1" t="s">
        <v>437</v>
      </c>
      <c r="C1799" s="1" t="s">
        <v>5</v>
      </c>
      <c r="D1799">
        <v>6</v>
      </c>
      <c r="E1799" s="1" t="s">
        <v>56</v>
      </c>
      <c r="F1799">
        <v>6</v>
      </c>
      <c r="G1799" s="1" t="s">
        <v>376</v>
      </c>
      <c r="H1799" s="1" t="s">
        <v>29</v>
      </c>
      <c r="I1799">
        <v>1</v>
      </c>
      <c r="J1799" s="1" t="str">
        <f>+VLOOKUP(bloques1a3[[#This Row],[respuesta]],respuestas.emociones[],2,0)</f>
        <v>sorpresa</v>
      </c>
      <c r="K1799" s="1">
        <f>+VLOOKUP(bloques1a3[[#This Row],[niño]],BD.niños[[Código]:[edad]],5,0)</f>
        <v>8</v>
      </c>
      <c r="L1799" s="1">
        <f>+IF(bloques1a3[[#This Row],[correcta]]=bloques1a3[[#This Row],[respuesta]],1,0)</f>
        <v>1</v>
      </c>
      <c r="M1799" s="1">
        <f>+IF(bloques1a3[[#This Row],[Sexo]]="F",1,0)</f>
        <v>1</v>
      </c>
    </row>
    <row r="1800" spans="1:13" x14ac:dyDescent="0.55000000000000004">
      <c r="A1800">
        <v>57</v>
      </c>
      <c r="B1800" s="1" t="s">
        <v>437</v>
      </c>
      <c r="C1800" s="1" t="s">
        <v>5</v>
      </c>
      <c r="D1800">
        <v>6</v>
      </c>
      <c r="E1800" s="1" t="s">
        <v>60</v>
      </c>
      <c r="F1800">
        <v>6</v>
      </c>
      <c r="G1800" s="1" t="s">
        <v>377</v>
      </c>
      <c r="H1800" s="1" t="s">
        <v>28</v>
      </c>
      <c r="I1800">
        <v>1</v>
      </c>
      <c r="J1800" s="1" t="str">
        <f>+VLOOKUP(bloques1a3[[#This Row],[respuesta]],respuestas.emociones[],2,0)</f>
        <v>sorpresa</v>
      </c>
      <c r="K1800" s="1">
        <f>+VLOOKUP(bloques1a3[[#This Row],[niño]],BD.niños[[Código]:[edad]],5,0)</f>
        <v>10</v>
      </c>
      <c r="L1800" s="1">
        <f>+IF(bloques1a3[[#This Row],[correcta]]=bloques1a3[[#This Row],[respuesta]],1,0)</f>
        <v>1</v>
      </c>
      <c r="M1800" s="1">
        <f>+IF(bloques1a3[[#This Row],[Sexo]]="F",1,0)</f>
        <v>0</v>
      </c>
    </row>
    <row r="1801" spans="1:13" x14ac:dyDescent="0.55000000000000004">
      <c r="A1801">
        <v>57</v>
      </c>
      <c r="B1801" s="1" t="s">
        <v>437</v>
      </c>
      <c r="C1801" s="1" t="s">
        <v>5</v>
      </c>
      <c r="D1801">
        <v>6</v>
      </c>
      <c r="E1801" s="1" t="s">
        <v>64</v>
      </c>
      <c r="F1801">
        <v>6</v>
      </c>
      <c r="G1801" s="1" t="s">
        <v>377</v>
      </c>
      <c r="H1801" s="1" t="s">
        <v>29</v>
      </c>
      <c r="I1801">
        <v>1</v>
      </c>
      <c r="J1801" s="1" t="str">
        <f>+VLOOKUP(bloques1a3[[#This Row],[respuesta]],respuestas.emociones[],2,0)</f>
        <v>sorpresa</v>
      </c>
      <c r="K1801" s="1">
        <f>+VLOOKUP(bloques1a3[[#This Row],[niño]],BD.niños[[Código]:[edad]],5,0)</f>
        <v>9</v>
      </c>
      <c r="L1801" s="1">
        <f>+IF(bloques1a3[[#This Row],[correcta]]=bloques1a3[[#This Row],[respuesta]],1,0)</f>
        <v>1</v>
      </c>
      <c r="M1801" s="1">
        <f>+IF(bloques1a3[[#This Row],[Sexo]]="F",1,0)</f>
        <v>1</v>
      </c>
    </row>
    <row r="1802" spans="1:13" x14ac:dyDescent="0.55000000000000004">
      <c r="A1802">
        <v>57</v>
      </c>
      <c r="B1802" s="1" t="s">
        <v>437</v>
      </c>
      <c r="C1802" s="1" t="s">
        <v>5</v>
      </c>
      <c r="D1802">
        <v>6</v>
      </c>
      <c r="E1802" s="1" t="s">
        <v>68</v>
      </c>
      <c r="F1802">
        <v>6</v>
      </c>
      <c r="G1802" s="1" t="s">
        <v>377</v>
      </c>
      <c r="H1802" s="1" t="s">
        <v>28</v>
      </c>
      <c r="I1802">
        <v>1</v>
      </c>
      <c r="J1802" s="1" t="str">
        <f>+VLOOKUP(bloques1a3[[#This Row],[respuesta]],respuestas.emociones[],2,0)</f>
        <v>sorpresa</v>
      </c>
      <c r="K1802" s="1">
        <f>+VLOOKUP(bloques1a3[[#This Row],[niño]],BD.niños[[Código]:[edad]],5,0)</f>
        <v>10</v>
      </c>
      <c r="L1802" s="1">
        <f>+IF(bloques1a3[[#This Row],[correcta]]=bloques1a3[[#This Row],[respuesta]],1,0)</f>
        <v>1</v>
      </c>
      <c r="M1802" s="1">
        <f>+IF(bloques1a3[[#This Row],[Sexo]]="F",1,0)</f>
        <v>0</v>
      </c>
    </row>
    <row r="1803" spans="1:13" x14ac:dyDescent="0.55000000000000004">
      <c r="A1803">
        <v>57</v>
      </c>
      <c r="B1803" s="1" t="s">
        <v>437</v>
      </c>
      <c r="C1803" s="1" t="s">
        <v>5</v>
      </c>
      <c r="D1803">
        <v>6</v>
      </c>
      <c r="E1803" s="1" t="s">
        <v>72</v>
      </c>
      <c r="F1803">
        <v>6</v>
      </c>
      <c r="G1803" s="1" t="s">
        <v>377</v>
      </c>
      <c r="H1803" s="1" t="s">
        <v>29</v>
      </c>
      <c r="I1803">
        <v>1</v>
      </c>
      <c r="J1803" s="1" t="str">
        <f>+VLOOKUP(bloques1a3[[#This Row],[respuesta]],respuestas.emociones[],2,0)</f>
        <v>sorpresa</v>
      </c>
      <c r="K1803" s="1">
        <f>+VLOOKUP(bloques1a3[[#This Row],[niño]],BD.niños[[Código]:[edad]],5,0)</f>
        <v>9</v>
      </c>
      <c r="L1803" s="1">
        <f>+IF(bloques1a3[[#This Row],[correcta]]=bloques1a3[[#This Row],[respuesta]],1,0)</f>
        <v>1</v>
      </c>
      <c r="M1803" s="1">
        <f>+IF(bloques1a3[[#This Row],[Sexo]]="F",1,0)</f>
        <v>1</v>
      </c>
    </row>
    <row r="1804" spans="1:13" x14ac:dyDescent="0.55000000000000004">
      <c r="A1804">
        <v>57</v>
      </c>
      <c r="B1804" s="1" t="s">
        <v>437</v>
      </c>
      <c r="C1804" s="1" t="s">
        <v>5</v>
      </c>
      <c r="D1804">
        <v>6</v>
      </c>
      <c r="E1804" s="1" t="s">
        <v>75</v>
      </c>
      <c r="F1804">
        <v>6</v>
      </c>
      <c r="G1804" s="1" t="s">
        <v>377</v>
      </c>
      <c r="H1804" s="1" t="s">
        <v>29</v>
      </c>
      <c r="I1804">
        <v>1</v>
      </c>
      <c r="J1804" s="1" t="str">
        <f>+VLOOKUP(bloques1a3[[#This Row],[respuesta]],respuestas.emociones[],2,0)</f>
        <v>sorpresa</v>
      </c>
      <c r="K1804" s="1">
        <f>+VLOOKUP(bloques1a3[[#This Row],[niño]],BD.niños[[Código]:[edad]],5,0)</f>
        <v>10</v>
      </c>
      <c r="L1804" s="1">
        <f>+IF(bloques1a3[[#This Row],[correcta]]=bloques1a3[[#This Row],[respuesta]],1,0)</f>
        <v>1</v>
      </c>
      <c r="M1804" s="1">
        <f>+IF(bloques1a3[[#This Row],[Sexo]]="F",1,0)</f>
        <v>1</v>
      </c>
    </row>
    <row r="1805" spans="1:13" x14ac:dyDescent="0.55000000000000004">
      <c r="A1805">
        <v>57</v>
      </c>
      <c r="B1805" s="1" t="s">
        <v>437</v>
      </c>
      <c r="C1805" s="1" t="s">
        <v>5</v>
      </c>
      <c r="D1805">
        <v>6</v>
      </c>
      <c r="E1805" s="1" t="s">
        <v>78</v>
      </c>
      <c r="F1805">
        <v>6</v>
      </c>
      <c r="G1805" s="1" t="s">
        <v>375</v>
      </c>
      <c r="H1805" s="1" t="s">
        <v>28</v>
      </c>
      <c r="I1805">
        <v>1</v>
      </c>
      <c r="J1805" s="1" t="str">
        <f>+VLOOKUP(bloques1a3[[#This Row],[respuesta]],respuestas.emociones[],2,0)</f>
        <v>sorpresa</v>
      </c>
      <c r="K1805" s="1">
        <f>+VLOOKUP(bloques1a3[[#This Row],[niño]],BD.niños[[Código]:[edad]],5,0)</f>
        <v>6</v>
      </c>
      <c r="L1805" s="1">
        <f>+IF(bloques1a3[[#This Row],[correcta]]=bloques1a3[[#This Row],[respuesta]],1,0)</f>
        <v>1</v>
      </c>
      <c r="M1805" s="1">
        <f>+IF(bloques1a3[[#This Row],[Sexo]]="F",1,0)</f>
        <v>0</v>
      </c>
    </row>
    <row r="1806" spans="1:13" x14ac:dyDescent="0.55000000000000004">
      <c r="A1806">
        <v>57</v>
      </c>
      <c r="B1806" s="1" t="s">
        <v>437</v>
      </c>
      <c r="C1806" s="1" t="s">
        <v>5</v>
      </c>
      <c r="D1806">
        <v>6</v>
      </c>
      <c r="E1806" s="1" t="s">
        <v>82</v>
      </c>
      <c r="F1806">
        <v>6</v>
      </c>
      <c r="G1806" s="1" t="s">
        <v>375</v>
      </c>
      <c r="H1806" s="1" t="s">
        <v>29</v>
      </c>
      <c r="I1806">
        <v>1</v>
      </c>
      <c r="J1806" s="1" t="str">
        <f>+VLOOKUP(bloques1a3[[#This Row],[respuesta]],respuestas.emociones[],2,0)</f>
        <v>sorpresa</v>
      </c>
      <c r="K1806" s="1">
        <f>+VLOOKUP(bloques1a3[[#This Row],[niño]],BD.niños[[Código]:[edad]],5,0)</f>
        <v>6</v>
      </c>
      <c r="L1806" s="1">
        <f>+IF(bloques1a3[[#This Row],[correcta]]=bloques1a3[[#This Row],[respuesta]],1,0)</f>
        <v>1</v>
      </c>
      <c r="M1806" s="1">
        <f>+IF(bloques1a3[[#This Row],[Sexo]]="F",1,0)</f>
        <v>1</v>
      </c>
    </row>
    <row r="1807" spans="1:13" x14ac:dyDescent="0.55000000000000004">
      <c r="A1807">
        <v>57</v>
      </c>
      <c r="B1807" s="1" t="s">
        <v>437</v>
      </c>
      <c r="C1807" s="1" t="s">
        <v>5</v>
      </c>
      <c r="D1807">
        <v>6</v>
      </c>
      <c r="E1807" s="1" t="s">
        <v>85</v>
      </c>
      <c r="F1807">
        <v>7</v>
      </c>
      <c r="G1807" s="1" t="s">
        <v>375</v>
      </c>
      <c r="H1807" s="1" t="s">
        <v>28</v>
      </c>
      <c r="I1807">
        <v>1</v>
      </c>
      <c r="J1807" s="1" t="str">
        <f>+VLOOKUP(bloques1a3[[#This Row],[respuesta]],respuestas.emociones[],2,0)</f>
        <v>asco</v>
      </c>
      <c r="K1807" s="1">
        <f>+VLOOKUP(bloques1a3[[#This Row],[niño]],BD.niños[[Código]:[edad]],5,0)</f>
        <v>6</v>
      </c>
      <c r="L1807" s="1">
        <f>+IF(bloques1a3[[#This Row],[correcta]]=bloques1a3[[#This Row],[respuesta]],1,0)</f>
        <v>0</v>
      </c>
      <c r="M1807" s="1">
        <f>+IF(bloques1a3[[#This Row],[Sexo]]="F",1,0)</f>
        <v>0</v>
      </c>
    </row>
    <row r="1808" spans="1:13" x14ac:dyDescent="0.55000000000000004">
      <c r="A1808">
        <v>57</v>
      </c>
      <c r="B1808" s="1" t="s">
        <v>437</v>
      </c>
      <c r="C1808" s="1" t="s">
        <v>5</v>
      </c>
      <c r="D1808">
        <v>6</v>
      </c>
      <c r="E1808" s="1" t="s">
        <v>184</v>
      </c>
      <c r="F1808">
        <v>6</v>
      </c>
      <c r="G1808" s="1" t="s">
        <v>376</v>
      </c>
      <c r="H1808" s="1" t="s">
        <v>28</v>
      </c>
      <c r="I1808">
        <v>1</v>
      </c>
      <c r="J1808" s="1" t="str">
        <f>+VLOOKUP(bloques1a3[[#This Row],[respuesta]],respuestas.emociones[],2,0)</f>
        <v>sorpresa</v>
      </c>
      <c r="K1808" s="1">
        <f>+VLOOKUP(bloques1a3[[#This Row],[niño]],BD.niños[[Código]:[edad]],5,0)</f>
        <v>7</v>
      </c>
      <c r="L1808" s="1">
        <f>+IF(bloques1a3[[#This Row],[correcta]]=bloques1a3[[#This Row],[respuesta]],1,0)</f>
        <v>1</v>
      </c>
      <c r="M1808" s="1">
        <f>+IF(bloques1a3[[#This Row],[Sexo]]="F",1,0)</f>
        <v>0</v>
      </c>
    </row>
    <row r="1809" spans="1:13" x14ac:dyDescent="0.55000000000000004">
      <c r="A1809">
        <v>57</v>
      </c>
      <c r="B1809" s="1" t="s">
        <v>437</v>
      </c>
      <c r="C1809" s="1" t="s">
        <v>5</v>
      </c>
      <c r="D1809">
        <v>6</v>
      </c>
      <c r="E1809" s="1" t="s">
        <v>187</v>
      </c>
      <c r="F1809">
        <v>6</v>
      </c>
      <c r="G1809" s="1" t="s">
        <v>376</v>
      </c>
      <c r="H1809" s="1" t="s">
        <v>29</v>
      </c>
      <c r="I1809">
        <v>1</v>
      </c>
      <c r="J1809" s="1" t="str">
        <f>+VLOOKUP(bloques1a3[[#This Row],[respuesta]],respuestas.emociones[],2,0)</f>
        <v>sorpresa</v>
      </c>
      <c r="K1809" s="1">
        <f>+VLOOKUP(bloques1a3[[#This Row],[niño]],BD.niños[[Código]:[edad]],5,0)</f>
        <v>8</v>
      </c>
      <c r="L1809" s="1">
        <f>+IF(bloques1a3[[#This Row],[correcta]]=bloques1a3[[#This Row],[respuesta]],1,0)</f>
        <v>1</v>
      </c>
      <c r="M1809" s="1">
        <f>+IF(bloques1a3[[#This Row],[Sexo]]="F",1,0)</f>
        <v>1</v>
      </c>
    </row>
    <row r="1810" spans="1:13" x14ac:dyDescent="0.55000000000000004">
      <c r="A1810">
        <v>57</v>
      </c>
      <c r="B1810" s="1" t="s">
        <v>437</v>
      </c>
      <c r="C1810" s="1" t="s">
        <v>5</v>
      </c>
      <c r="D1810">
        <v>6</v>
      </c>
      <c r="E1810" s="1" t="s">
        <v>192</v>
      </c>
      <c r="F1810">
        <v>6</v>
      </c>
      <c r="G1810" s="1" t="s">
        <v>376</v>
      </c>
      <c r="H1810" s="1" t="s">
        <v>28</v>
      </c>
      <c r="I1810">
        <v>1</v>
      </c>
      <c r="J1810" s="1" t="str">
        <f>+VLOOKUP(bloques1a3[[#This Row],[respuesta]],respuestas.emociones[],2,0)</f>
        <v>sorpresa</v>
      </c>
      <c r="K1810" s="1">
        <f>+VLOOKUP(bloques1a3[[#This Row],[niño]],BD.niños[[Código]:[edad]],5,0)</f>
        <v>7</v>
      </c>
      <c r="L1810" s="1">
        <f>+IF(bloques1a3[[#This Row],[correcta]]=bloques1a3[[#This Row],[respuesta]],1,0)</f>
        <v>1</v>
      </c>
      <c r="M1810" s="1">
        <f>+IF(bloques1a3[[#This Row],[Sexo]]="F",1,0)</f>
        <v>0</v>
      </c>
    </row>
    <row r="1811" spans="1:13" x14ac:dyDescent="0.55000000000000004">
      <c r="A1811">
        <v>57</v>
      </c>
      <c r="B1811" s="1" t="s">
        <v>437</v>
      </c>
      <c r="C1811" s="1" t="s">
        <v>5</v>
      </c>
      <c r="D1811">
        <v>6</v>
      </c>
      <c r="E1811" s="1" t="s">
        <v>195</v>
      </c>
      <c r="F1811">
        <v>6</v>
      </c>
      <c r="G1811" s="1" t="s">
        <v>377</v>
      </c>
      <c r="H1811" s="1" t="s">
        <v>28</v>
      </c>
      <c r="I1811">
        <v>1</v>
      </c>
      <c r="J1811" s="1" t="str">
        <f>+VLOOKUP(bloques1a3[[#This Row],[respuesta]],respuestas.emociones[],2,0)</f>
        <v>sorpresa</v>
      </c>
      <c r="K1811" s="1">
        <f>+VLOOKUP(bloques1a3[[#This Row],[niño]],BD.niños[[Código]:[edad]],5,0)</f>
        <v>10</v>
      </c>
      <c r="L1811" s="1">
        <f>+IF(bloques1a3[[#This Row],[correcta]]=bloques1a3[[#This Row],[respuesta]],1,0)</f>
        <v>1</v>
      </c>
      <c r="M1811" s="1">
        <f>+IF(bloques1a3[[#This Row],[Sexo]]="F",1,0)</f>
        <v>0</v>
      </c>
    </row>
    <row r="1812" spans="1:13" x14ac:dyDescent="0.55000000000000004">
      <c r="A1812">
        <v>57</v>
      </c>
      <c r="B1812" s="1" t="s">
        <v>437</v>
      </c>
      <c r="C1812" s="1" t="s">
        <v>5</v>
      </c>
      <c r="D1812">
        <v>6</v>
      </c>
      <c r="E1812" s="1" t="s">
        <v>199</v>
      </c>
      <c r="F1812">
        <v>6</v>
      </c>
      <c r="G1812" s="1" t="s">
        <v>377</v>
      </c>
      <c r="H1812" s="1" t="s">
        <v>28</v>
      </c>
      <c r="I1812">
        <v>1</v>
      </c>
      <c r="J1812" s="1" t="str">
        <f>+VLOOKUP(bloques1a3[[#This Row],[respuesta]],respuestas.emociones[],2,0)</f>
        <v>sorpresa</v>
      </c>
      <c r="K1812" s="1">
        <f>+VLOOKUP(bloques1a3[[#This Row],[niño]],BD.niños[[Código]:[edad]],5,0)</f>
        <v>9</v>
      </c>
      <c r="L1812" s="1">
        <f>+IF(bloques1a3[[#This Row],[correcta]]=bloques1a3[[#This Row],[respuesta]],1,0)</f>
        <v>1</v>
      </c>
      <c r="M1812" s="1">
        <f>+IF(bloques1a3[[#This Row],[Sexo]]="F",1,0)</f>
        <v>0</v>
      </c>
    </row>
    <row r="1813" spans="1:13" x14ac:dyDescent="0.55000000000000004">
      <c r="A1813">
        <v>57</v>
      </c>
      <c r="B1813" s="1" t="s">
        <v>437</v>
      </c>
      <c r="C1813" s="1" t="s">
        <v>5</v>
      </c>
      <c r="D1813">
        <v>6</v>
      </c>
      <c r="E1813" s="1" t="s">
        <v>203</v>
      </c>
      <c r="F1813">
        <v>5</v>
      </c>
      <c r="G1813" s="1" t="s">
        <v>377</v>
      </c>
      <c r="H1813" s="1" t="s">
        <v>29</v>
      </c>
      <c r="I1813">
        <v>1</v>
      </c>
      <c r="J1813" s="1" t="str">
        <f>+VLOOKUP(bloques1a3[[#This Row],[respuesta]],respuestas.emociones[],2,0)</f>
        <v>miedo</v>
      </c>
      <c r="K1813" s="1">
        <f>+VLOOKUP(bloques1a3[[#This Row],[niño]],BD.niños[[Código]:[edad]],5,0)</f>
        <v>9</v>
      </c>
      <c r="L1813" s="1">
        <f>+IF(bloques1a3[[#This Row],[correcta]]=bloques1a3[[#This Row],[respuesta]],1,0)</f>
        <v>0</v>
      </c>
      <c r="M1813" s="1">
        <f>+IF(bloques1a3[[#This Row],[Sexo]]="F",1,0)</f>
        <v>1</v>
      </c>
    </row>
    <row r="1814" spans="1:13" x14ac:dyDescent="0.55000000000000004">
      <c r="A1814">
        <v>57</v>
      </c>
      <c r="B1814" s="1" t="s">
        <v>437</v>
      </c>
      <c r="C1814" s="1" t="s">
        <v>5</v>
      </c>
      <c r="D1814">
        <v>6</v>
      </c>
      <c r="E1814" s="1" t="s">
        <v>206</v>
      </c>
      <c r="F1814">
        <v>6</v>
      </c>
      <c r="G1814" s="1" t="s">
        <v>377</v>
      </c>
      <c r="H1814" s="1" t="s">
        <v>29</v>
      </c>
      <c r="I1814">
        <v>1</v>
      </c>
      <c r="J1814" s="1" t="str">
        <f>+VLOOKUP(bloques1a3[[#This Row],[respuesta]],respuestas.emociones[],2,0)</f>
        <v>sorpresa</v>
      </c>
      <c r="K1814" s="1">
        <f>+VLOOKUP(bloques1a3[[#This Row],[niño]],BD.niños[[Código]:[edad]],5,0)</f>
        <v>10</v>
      </c>
      <c r="L1814" s="1">
        <f>+IF(bloques1a3[[#This Row],[correcta]]=bloques1a3[[#This Row],[respuesta]],1,0)</f>
        <v>1</v>
      </c>
      <c r="M1814" s="1">
        <f>+IF(bloques1a3[[#This Row],[Sexo]]="F",1,0)</f>
        <v>1</v>
      </c>
    </row>
    <row r="1815" spans="1:13" x14ac:dyDescent="0.55000000000000004">
      <c r="A1815">
        <v>57</v>
      </c>
      <c r="B1815" s="1" t="s">
        <v>437</v>
      </c>
      <c r="C1815" s="1" t="s">
        <v>5</v>
      </c>
      <c r="D1815">
        <v>6</v>
      </c>
      <c r="E1815" s="1" t="s">
        <v>210</v>
      </c>
      <c r="F1815">
        <v>5</v>
      </c>
      <c r="G1815" s="1" t="s">
        <v>376</v>
      </c>
      <c r="H1815" s="1" t="s">
        <v>28</v>
      </c>
      <c r="I1815">
        <v>1</v>
      </c>
      <c r="J1815" s="1" t="str">
        <f>+VLOOKUP(bloques1a3[[#This Row],[respuesta]],respuestas.emociones[],2,0)</f>
        <v>miedo</v>
      </c>
      <c r="K1815" s="1">
        <f>+VLOOKUP(bloques1a3[[#This Row],[niño]],BD.niños[[Código]:[edad]],5,0)</f>
        <v>7</v>
      </c>
      <c r="L1815" s="1">
        <f>+IF(bloques1a3[[#This Row],[correcta]]=bloques1a3[[#This Row],[respuesta]],1,0)</f>
        <v>0</v>
      </c>
      <c r="M1815" s="1">
        <f>+IF(bloques1a3[[#This Row],[Sexo]]="F",1,0)</f>
        <v>0</v>
      </c>
    </row>
    <row r="1816" spans="1:13" x14ac:dyDescent="0.55000000000000004">
      <c r="A1816">
        <v>57</v>
      </c>
      <c r="B1816" s="1" t="s">
        <v>437</v>
      </c>
      <c r="C1816" s="1" t="s">
        <v>5</v>
      </c>
      <c r="D1816">
        <v>6</v>
      </c>
      <c r="E1816" s="1" t="s">
        <v>274</v>
      </c>
      <c r="F1816">
        <v>6</v>
      </c>
      <c r="G1816" s="1" t="s">
        <v>375</v>
      </c>
      <c r="H1816" s="1" t="s">
        <v>28</v>
      </c>
      <c r="I1816">
        <v>1</v>
      </c>
      <c r="J1816" s="1" t="str">
        <f>+VLOOKUP(bloques1a3[[#This Row],[respuesta]],respuestas.emociones[],2,0)</f>
        <v>sorpresa</v>
      </c>
      <c r="K1816" s="1">
        <f>+VLOOKUP(bloques1a3[[#This Row],[niño]],BD.niños[[Código]:[edad]],5,0)</f>
        <v>6</v>
      </c>
      <c r="L1816" s="1">
        <f>+IF(bloques1a3[[#This Row],[correcta]]=bloques1a3[[#This Row],[respuesta]],1,0)</f>
        <v>1</v>
      </c>
      <c r="M1816" s="1">
        <f>+IF(bloques1a3[[#This Row],[Sexo]]="F",1,0)</f>
        <v>0</v>
      </c>
    </row>
    <row r="1817" spans="1:13" x14ac:dyDescent="0.55000000000000004">
      <c r="A1817">
        <v>57</v>
      </c>
      <c r="B1817" s="1" t="s">
        <v>437</v>
      </c>
      <c r="C1817" s="1" t="s">
        <v>5</v>
      </c>
      <c r="D1817">
        <v>6</v>
      </c>
      <c r="E1817" s="1" t="s">
        <v>276</v>
      </c>
      <c r="F1817">
        <v>6</v>
      </c>
      <c r="G1817" s="1" t="s">
        <v>375</v>
      </c>
      <c r="H1817" s="1" t="s">
        <v>28</v>
      </c>
      <c r="I1817">
        <v>1</v>
      </c>
      <c r="J1817" s="1" t="str">
        <f>+VLOOKUP(bloques1a3[[#This Row],[respuesta]],respuestas.emociones[],2,0)</f>
        <v>sorpresa</v>
      </c>
      <c r="K1817" s="1">
        <f>+VLOOKUP(bloques1a3[[#This Row],[niño]],BD.niños[[Código]:[edad]],5,0)</f>
        <v>6</v>
      </c>
      <c r="L1817" s="1">
        <f>+IF(bloques1a3[[#This Row],[correcta]]=bloques1a3[[#This Row],[respuesta]],1,0)</f>
        <v>1</v>
      </c>
      <c r="M1817" s="1">
        <f>+IF(bloques1a3[[#This Row],[Sexo]]="F",1,0)</f>
        <v>0</v>
      </c>
    </row>
    <row r="1818" spans="1:13" x14ac:dyDescent="0.55000000000000004">
      <c r="A1818">
        <v>57</v>
      </c>
      <c r="B1818" s="1" t="s">
        <v>437</v>
      </c>
      <c r="C1818" s="1" t="s">
        <v>5</v>
      </c>
      <c r="D1818">
        <v>6</v>
      </c>
      <c r="E1818" s="1" t="s">
        <v>279</v>
      </c>
      <c r="F1818">
        <v>5</v>
      </c>
      <c r="G1818" s="1" t="s">
        <v>376</v>
      </c>
      <c r="H1818" s="1" t="s">
        <v>29</v>
      </c>
      <c r="I1818">
        <v>1</v>
      </c>
      <c r="J1818" s="1" t="str">
        <f>+VLOOKUP(bloques1a3[[#This Row],[respuesta]],respuestas.emociones[],2,0)</f>
        <v>miedo</v>
      </c>
      <c r="K1818" s="1">
        <f>+VLOOKUP(bloques1a3[[#This Row],[niño]],BD.niños[[Código]:[edad]],5,0)</f>
        <v>7</v>
      </c>
      <c r="L1818" s="1">
        <f>+IF(bloques1a3[[#This Row],[correcta]]=bloques1a3[[#This Row],[respuesta]],1,0)</f>
        <v>0</v>
      </c>
      <c r="M1818" s="1">
        <f>+IF(bloques1a3[[#This Row],[Sexo]]="F",1,0)</f>
        <v>1</v>
      </c>
    </row>
    <row r="1819" spans="1:13" x14ac:dyDescent="0.55000000000000004">
      <c r="A1819">
        <v>57</v>
      </c>
      <c r="B1819" s="1" t="s">
        <v>437</v>
      </c>
      <c r="C1819" s="1" t="s">
        <v>5</v>
      </c>
      <c r="D1819">
        <v>6</v>
      </c>
      <c r="E1819" s="1" t="s">
        <v>282</v>
      </c>
      <c r="F1819">
        <v>5</v>
      </c>
      <c r="G1819" s="1" t="s">
        <v>375</v>
      </c>
      <c r="H1819" s="1" t="s">
        <v>29</v>
      </c>
      <c r="I1819">
        <v>1</v>
      </c>
      <c r="J1819" s="1" t="str">
        <f>+VLOOKUP(bloques1a3[[#This Row],[respuesta]],respuestas.emociones[],2,0)</f>
        <v>miedo</v>
      </c>
      <c r="K1819" s="1">
        <f>+VLOOKUP(bloques1a3[[#This Row],[niño]],BD.niños[[Código]:[edad]],5,0)</f>
        <v>5</v>
      </c>
      <c r="L1819" s="1">
        <f>+IF(bloques1a3[[#This Row],[correcta]]=bloques1a3[[#This Row],[respuesta]],1,0)</f>
        <v>0</v>
      </c>
      <c r="M1819" s="1">
        <f>+IF(bloques1a3[[#This Row],[Sexo]]="F",1,0)</f>
        <v>1</v>
      </c>
    </row>
    <row r="1820" spans="1:13" x14ac:dyDescent="0.55000000000000004">
      <c r="A1820">
        <v>57</v>
      </c>
      <c r="B1820" s="1" t="s">
        <v>437</v>
      </c>
      <c r="C1820" s="1" t="s">
        <v>5</v>
      </c>
      <c r="D1820">
        <v>6</v>
      </c>
      <c r="E1820" s="1" t="s">
        <v>352</v>
      </c>
      <c r="F1820">
        <v>5</v>
      </c>
      <c r="G1820" s="1" t="s">
        <v>376</v>
      </c>
      <c r="H1820" s="1" t="s">
        <v>29</v>
      </c>
      <c r="I1820">
        <v>1</v>
      </c>
      <c r="J1820" s="1" t="str">
        <f>+VLOOKUP(bloques1a3[[#This Row],[respuesta]],respuestas.emociones[],2,0)</f>
        <v>miedo</v>
      </c>
      <c r="K1820" s="1">
        <f>+VLOOKUP(bloques1a3[[#This Row],[niño]],BD.niños[[Código]:[edad]],5,0)</f>
        <v>8</v>
      </c>
      <c r="L1820" s="1">
        <f>+IF(bloques1a3[[#This Row],[correcta]]=bloques1a3[[#This Row],[respuesta]],1,0)</f>
        <v>0</v>
      </c>
      <c r="M1820" s="1">
        <f>+IF(bloques1a3[[#This Row],[Sexo]]="F",1,0)</f>
        <v>1</v>
      </c>
    </row>
    <row r="1821" spans="1:13" x14ac:dyDescent="0.55000000000000004">
      <c r="A1821">
        <v>57</v>
      </c>
      <c r="B1821" s="1" t="s">
        <v>437</v>
      </c>
      <c r="C1821" s="1" t="s">
        <v>5</v>
      </c>
      <c r="D1821">
        <v>6</v>
      </c>
      <c r="E1821" s="1" t="s">
        <v>357</v>
      </c>
      <c r="F1821">
        <v>5</v>
      </c>
      <c r="G1821" s="1" t="s">
        <v>376</v>
      </c>
      <c r="H1821" s="1" t="s">
        <v>28</v>
      </c>
      <c r="I1821">
        <v>1</v>
      </c>
      <c r="J1821" s="1" t="str">
        <f>+VLOOKUP(bloques1a3[[#This Row],[respuesta]],respuestas.emociones[],2,0)</f>
        <v>miedo</v>
      </c>
      <c r="K1821" s="1">
        <f>+VLOOKUP(bloques1a3[[#This Row],[niño]],BD.niños[[Código]:[edad]],5,0)</f>
        <v>7</v>
      </c>
      <c r="L1821" s="1">
        <f>+IF(bloques1a3[[#This Row],[correcta]]=bloques1a3[[#This Row],[respuesta]],1,0)</f>
        <v>0</v>
      </c>
      <c r="M1821" s="1">
        <f>+IF(bloques1a3[[#This Row],[Sexo]]="F",1,0)</f>
        <v>0</v>
      </c>
    </row>
    <row r="1822" spans="1:13" x14ac:dyDescent="0.55000000000000004">
      <c r="A1822">
        <v>57</v>
      </c>
      <c r="B1822" s="1" t="s">
        <v>437</v>
      </c>
      <c r="C1822" s="1" t="s">
        <v>5</v>
      </c>
      <c r="D1822">
        <v>6</v>
      </c>
      <c r="E1822" s="1" t="s">
        <v>360</v>
      </c>
      <c r="F1822">
        <v>6</v>
      </c>
      <c r="G1822" s="1" t="s">
        <v>377</v>
      </c>
      <c r="H1822" s="1" t="s">
        <v>28</v>
      </c>
      <c r="I1822">
        <v>1</v>
      </c>
      <c r="J1822" s="1" t="str">
        <f>+VLOOKUP(bloques1a3[[#This Row],[respuesta]],respuestas.emociones[],2,0)</f>
        <v>sorpresa</v>
      </c>
      <c r="K1822" s="1">
        <f>+VLOOKUP(bloques1a3[[#This Row],[niño]],BD.niños[[Código]:[edad]],5,0)</f>
        <v>9</v>
      </c>
      <c r="L1822" s="1">
        <f>+IF(bloques1a3[[#This Row],[correcta]]=bloques1a3[[#This Row],[respuesta]],1,0)</f>
        <v>1</v>
      </c>
      <c r="M1822" s="1">
        <f>+IF(bloques1a3[[#This Row],[Sexo]]="F",1,0)</f>
        <v>0</v>
      </c>
    </row>
    <row r="1823" spans="1:13" x14ac:dyDescent="0.55000000000000004">
      <c r="A1823">
        <v>57</v>
      </c>
      <c r="B1823" s="1" t="s">
        <v>437</v>
      </c>
      <c r="C1823" s="1" t="s">
        <v>5</v>
      </c>
      <c r="D1823">
        <v>6</v>
      </c>
      <c r="E1823" s="1" t="s">
        <v>364</v>
      </c>
      <c r="F1823">
        <v>6</v>
      </c>
      <c r="G1823" s="1" t="s">
        <v>377</v>
      </c>
      <c r="H1823" s="1" t="s">
        <v>28</v>
      </c>
      <c r="I1823">
        <v>1</v>
      </c>
      <c r="J1823" s="1" t="str">
        <f>+VLOOKUP(bloques1a3[[#This Row],[respuesta]],respuestas.emociones[],2,0)</f>
        <v>sorpresa</v>
      </c>
      <c r="K1823" s="1">
        <f>+VLOOKUP(bloques1a3[[#This Row],[niño]],BD.niños[[Código]:[edad]],5,0)</f>
        <v>10</v>
      </c>
      <c r="L1823" s="1">
        <f>+IF(bloques1a3[[#This Row],[correcta]]=bloques1a3[[#This Row],[respuesta]],1,0)</f>
        <v>1</v>
      </c>
      <c r="M1823" s="1">
        <f>+IF(bloques1a3[[#This Row],[Sexo]]="F",1,0)</f>
        <v>0</v>
      </c>
    </row>
    <row r="1824" spans="1:13" x14ac:dyDescent="0.55000000000000004">
      <c r="A1824">
        <v>57</v>
      </c>
      <c r="B1824" s="1" t="s">
        <v>437</v>
      </c>
      <c r="C1824" s="1" t="s">
        <v>5</v>
      </c>
      <c r="D1824">
        <v>6</v>
      </c>
      <c r="E1824" s="1" t="s">
        <v>368</v>
      </c>
      <c r="F1824">
        <v>6</v>
      </c>
      <c r="G1824" s="1" t="s">
        <v>377</v>
      </c>
      <c r="H1824" s="1" t="s">
        <v>28</v>
      </c>
      <c r="I1824">
        <v>1</v>
      </c>
      <c r="J1824" s="1" t="str">
        <f>+VLOOKUP(bloques1a3[[#This Row],[respuesta]],respuestas.emociones[],2,0)</f>
        <v>sorpresa</v>
      </c>
      <c r="K1824" s="1">
        <f>+VLOOKUP(bloques1a3[[#This Row],[niño]],BD.niños[[Código]:[edad]],5,0)</f>
        <v>11</v>
      </c>
      <c r="L1824" s="1">
        <f>+IF(bloques1a3[[#This Row],[correcta]]=bloques1a3[[#This Row],[respuesta]],1,0)</f>
        <v>1</v>
      </c>
      <c r="M1824" s="1">
        <f>+IF(bloques1a3[[#This Row],[Sexo]]="F",1,0)</f>
        <v>0</v>
      </c>
    </row>
    <row r="1825" spans="1:13" x14ac:dyDescent="0.55000000000000004">
      <c r="A1825">
        <v>57</v>
      </c>
      <c r="B1825" s="1" t="s">
        <v>437</v>
      </c>
      <c r="C1825" s="1" t="s">
        <v>5</v>
      </c>
      <c r="D1825">
        <v>6</v>
      </c>
      <c r="E1825" s="1" t="s">
        <v>371</v>
      </c>
      <c r="F1825">
        <v>6</v>
      </c>
      <c r="G1825" s="1" t="s">
        <v>377</v>
      </c>
      <c r="H1825" s="1" t="s">
        <v>29</v>
      </c>
      <c r="I1825">
        <v>1</v>
      </c>
      <c r="J1825" s="1" t="str">
        <f>+VLOOKUP(bloques1a3[[#This Row],[respuesta]],respuestas.emociones[],2,0)</f>
        <v>sorpresa</v>
      </c>
      <c r="K1825" s="1">
        <f>+VLOOKUP(bloques1a3[[#This Row],[niño]],BD.niños[[Código]:[edad]],5,0)</f>
        <v>9</v>
      </c>
      <c r="L1825" s="1">
        <f>+IF(bloques1a3[[#This Row],[correcta]]=bloques1a3[[#This Row],[respuesta]],1,0)</f>
        <v>1</v>
      </c>
      <c r="M1825" s="1">
        <f>+IF(bloques1a3[[#This Row],[Sexo]]="F",1,0)</f>
        <v>1</v>
      </c>
    </row>
    <row r="1826" spans="1:13" x14ac:dyDescent="0.55000000000000004">
      <c r="A1826">
        <v>58</v>
      </c>
      <c r="B1826" s="1" t="s">
        <v>438</v>
      </c>
      <c r="C1826" s="1" t="s">
        <v>4</v>
      </c>
      <c r="D1826">
        <v>5</v>
      </c>
      <c r="E1826" s="1" t="s">
        <v>36</v>
      </c>
      <c r="F1826">
        <v>3</v>
      </c>
      <c r="G1826" s="1" t="s">
        <v>375</v>
      </c>
      <c r="H1826" s="1" t="s">
        <v>28</v>
      </c>
      <c r="I1826">
        <v>1</v>
      </c>
      <c r="J1826" s="1" t="str">
        <f>+VLOOKUP(bloques1a3[[#This Row],[respuesta]],respuestas.emociones[],2,0)</f>
        <v>tristeza</v>
      </c>
      <c r="K1826" s="1">
        <f>+VLOOKUP(bloques1a3[[#This Row],[niño]],BD.niños[[Código]:[edad]],5,0)</f>
        <v>5</v>
      </c>
      <c r="L1826" s="1">
        <f>+IF(bloques1a3[[#This Row],[correcta]]=bloques1a3[[#This Row],[respuesta]],1,0)</f>
        <v>0</v>
      </c>
      <c r="M1826" s="1">
        <f>+IF(bloques1a3[[#This Row],[Sexo]]="F",1,0)</f>
        <v>0</v>
      </c>
    </row>
    <row r="1827" spans="1:13" x14ac:dyDescent="0.55000000000000004">
      <c r="A1827">
        <v>58</v>
      </c>
      <c r="B1827" s="1" t="s">
        <v>438</v>
      </c>
      <c r="C1827" s="1" t="s">
        <v>4</v>
      </c>
      <c r="D1827">
        <v>5</v>
      </c>
      <c r="E1827" s="1" t="s">
        <v>40</v>
      </c>
      <c r="F1827">
        <v>5</v>
      </c>
      <c r="G1827" s="1" t="s">
        <v>376</v>
      </c>
      <c r="H1827" s="1" t="s">
        <v>28</v>
      </c>
      <c r="I1827">
        <v>1</v>
      </c>
      <c r="J1827" s="1" t="str">
        <f>+VLOOKUP(bloques1a3[[#This Row],[respuesta]],respuestas.emociones[],2,0)</f>
        <v>miedo</v>
      </c>
      <c r="K1827" s="1">
        <f>+VLOOKUP(bloques1a3[[#This Row],[niño]],BD.niños[[Código]:[edad]],5,0)</f>
        <v>7</v>
      </c>
      <c r="L1827" s="1">
        <f>+IF(bloques1a3[[#This Row],[correcta]]=bloques1a3[[#This Row],[respuesta]],1,0)</f>
        <v>1</v>
      </c>
      <c r="M1827" s="1">
        <f>+IF(bloques1a3[[#This Row],[Sexo]]="F",1,0)</f>
        <v>0</v>
      </c>
    </row>
    <row r="1828" spans="1:13" x14ac:dyDescent="0.55000000000000004">
      <c r="A1828">
        <v>58</v>
      </c>
      <c r="B1828" s="1" t="s">
        <v>438</v>
      </c>
      <c r="C1828" s="1" t="s">
        <v>4</v>
      </c>
      <c r="D1828">
        <v>5</v>
      </c>
      <c r="E1828" s="1" t="s">
        <v>44</v>
      </c>
      <c r="F1828">
        <v>7</v>
      </c>
      <c r="G1828" s="1" t="s">
        <v>376</v>
      </c>
      <c r="H1828" s="1" t="s">
        <v>29</v>
      </c>
      <c r="I1828">
        <v>1</v>
      </c>
      <c r="J1828" s="1" t="str">
        <f>+VLOOKUP(bloques1a3[[#This Row],[respuesta]],respuestas.emociones[],2,0)</f>
        <v>asco</v>
      </c>
      <c r="K1828" s="1">
        <f>+VLOOKUP(bloques1a3[[#This Row],[niño]],BD.niños[[Código]:[edad]],5,0)</f>
        <v>7</v>
      </c>
      <c r="L1828" s="1">
        <f>+IF(bloques1a3[[#This Row],[correcta]]=bloques1a3[[#This Row],[respuesta]],1,0)</f>
        <v>0</v>
      </c>
      <c r="M1828" s="1">
        <f>+IF(bloques1a3[[#This Row],[Sexo]]="F",1,0)</f>
        <v>1</v>
      </c>
    </row>
    <row r="1829" spans="1:13" x14ac:dyDescent="0.55000000000000004">
      <c r="A1829">
        <v>58</v>
      </c>
      <c r="B1829" s="1" t="s">
        <v>438</v>
      </c>
      <c r="C1829" s="1" t="s">
        <v>4</v>
      </c>
      <c r="D1829">
        <v>5</v>
      </c>
      <c r="E1829" s="1" t="s">
        <v>48</v>
      </c>
      <c r="F1829">
        <v>5</v>
      </c>
      <c r="G1829" s="1" t="s">
        <v>376</v>
      </c>
      <c r="H1829" s="1" t="s">
        <v>29</v>
      </c>
      <c r="I1829">
        <v>1</v>
      </c>
      <c r="J1829" s="1" t="str">
        <f>+VLOOKUP(bloques1a3[[#This Row],[respuesta]],respuestas.emociones[],2,0)</f>
        <v>miedo</v>
      </c>
      <c r="K1829" s="1">
        <f>+VLOOKUP(bloques1a3[[#This Row],[niño]],BD.niños[[Código]:[edad]],5,0)</f>
        <v>7</v>
      </c>
      <c r="L1829" s="1">
        <f>+IF(bloques1a3[[#This Row],[correcta]]=bloques1a3[[#This Row],[respuesta]],1,0)</f>
        <v>1</v>
      </c>
      <c r="M1829" s="1">
        <f>+IF(bloques1a3[[#This Row],[Sexo]]="F",1,0)</f>
        <v>1</v>
      </c>
    </row>
    <row r="1830" spans="1:13" x14ac:dyDescent="0.55000000000000004">
      <c r="A1830">
        <v>58</v>
      </c>
      <c r="B1830" s="1" t="s">
        <v>438</v>
      </c>
      <c r="C1830" s="1" t="s">
        <v>4</v>
      </c>
      <c r="D1830">
        <v>5</v>
      </c>
      <c r="E1830" s="1" t="s">
        <v>52</v>
      </c>
      <c r="F1830">
        <v>5</v>
      </c>
      <c r="G1830" s="1" t="s">
        <v>376</v>
      </c>
      <c r="H1830" s="1" t="s">
        <v>29</v>
      </c>
      <c r="I1830">
        <v>1</v>
      </c>
      <c r="J1830" s="1" t="str">
        <f>+VLOOKUP(bloques1a3[[#This Row],[respuesta]],respuestas.emociones[],2,0)</f>
        <v>miedo</v>
      </c>
      <c r="K1830" s="1">
        <f>+VLOOKUP(bloques1a3[[#This Row],[niño]],BD.niños[[Código]:[edad]],5,0)</f>
        <v>7</v>
      </c>
      <c r="L1830" s="1">
        <f>+IF(bloques1a3[[#This Row],[correcta]]=bloques1a3[[#This Row],[respuesta]],1,0)</f>
        <v>1</v>
      </c>
      <c r="M1830" s="1">
        <f>+IF(bloques1a3[[#This Row],[Sexo]]="F",1,0)</f>
        <v>1</v>
      </c>
    </row>
    <row r="1831" spans="1:13" x14ac:dyDescent="0.55000000000000004">
      <c r="A1831">
        <v>58</v>
      </c>
      <c r="B1831" s="1" t="s">
        <v>438</v>
      </c>
      <c r="C1831" s="1" t="s">
        <v>4</v>
      </c>
      <c r="D1831">
        <v>5</v>
      </c>
      <c r="E1831" s="1" t="s">
        <v>56</v>
      </c>
      <c r="F1831">
        <v>6</v>
      </c>
      <c r="G1831" s="1" t="s">
        <v>376</v>
      </c>
      <c r="H1831" s="1" t="s">
        <v>29</v>
      </c>
      <c r="I1831">
        <v>1</v>
      </c>
      <c r="J1831" s="1" t="str">
        <f>+VLOOKUP(bloques1a3[[#This Row],[respuesta]],respuestas.emociones[],2,0)</f>
        <v>sorpresa</v>
      </c>
      <c r="K1831" s="1">
        <f>+VLOOKUP(bloques1a3[[#This Row],[niño]],BD.niños[[Código]:[edad]],5,0)</f>
        <v>8</v>
      </c>
      <c r="L1831" s="1">
        <f>+IF(bloques1a3[[#This Row],[correcta]]=bloques1a3[[#This Row],[respuesta]],1,0)</f>
        <v>0</v>
      </c>
      <c r="M1831" s="1">
        <f>+IF(bloques1a3[[#This Row],[Sexo]]="F",1,0)</f>
        <v>1</v>
      </c>
    </row>
    <row r="1832" spans="1:13" x14ac:dyDescent="0.55000000000000004">
      <c r="A1832">
        <v>58</v>
      </c>
      <c r="B1832" s="1" t="s">
        <v>438</v>
      </c>
      <c r="C1832" s="1" t="s">
        <v>4</v>
      </c>
      <c r="D1832">
        <v>5</v>
      </c>
      <c r="E1832" s="1" t="s">
        <v>60</v>
      </c>
      <c r="F1832">
        <v>6</v>
      </c>
      <c r="G1832" s="1" t="s">
        <v>377</v>
      </c>
      <c r="H1832" s="1" t="s">
        <v>28</v>
      </c>
      <c r="I1832">
        <v>1</v>
      </c>
      <c r="J1832" s="1" t="str">
        <f>+VLOOKUP(bloques1a3[[#This Row],[respuesta]],respuestas.emociones[],2,0)</f>
        <v>sorpresa</v>
      </c>
      <c r="K1832" s="1">
        <f>+VLOOKUP(bloques1a3[[#This Row],[niño]],BD.niños[[Código]:[edad]],5,0)</f>
        <v>10</v>
      </c>
      <c r="L1832" s="1">
        <f>+IF(bloques1a3[[#This Row],[correcta]]=bloques1a3[[#This Row],[respuesta]],1,0)</f>
        <v>0</v>
      </c>
      <c r="M1832" s="1">
        <f>+IF(bloques1a3[[#This Row],[Sexo]]="F",1,0)</f>
        <v>0</v>
      </c>
    </row>
    <row r="1833" spans="1:13" x14ac:dyDescent="0.55000000000000004">
      <c r="A1833">
        <v>58</v>
      </c>
      <c r="B1833" s="1" t="s">
        <v>438</v>
      </c>
      <c r="C1833" s="1" t="s">
        <v>4</v>
      </c>
      <c r="D1833">
        <v>5</v>
      </c>
      <c r="E1833" s="1" t="s">
        <v>64</v>
      </c>
      <c r="F1833">
        <v>5</v>
      </c>
      <c r="G1833" s="1" t="s">
        <v>377</v>
      </c>
      <c r="H1833" s="1" t="s">
        <v>29</v>
      </c>
      <c r="I1833">
        <v>1</v>
      </c>
      <c r="J1833" s="1" t="str">
        <f>+VLOOKUP(bloques1a3[[#This Row],[respuesta]],respuestas.emociones[],2,0)</f>
        <v>miedo</v>
      </c>
      <c r="K1833" s="1">
        <f>+VLOOKUP(bloques1a3[[#This Row],[niño]],BD.niños[[Código]:[edad]],5,0)</f>
        <v>9</v>
      </c>
      <c r="L1833" s="1">
        <f>+IF(bloques1a3[[#This Row],[correcta]]=bloques1a3[[#This Row],[respuesta]],1,0)</f>
        <v>1</v>
      </c>
      <c r="M1833" s="1">
        <f>+IF(bloques1a3[[#This Row],[Sexo]]="F",1,0)</f>
        <v>1</v>
      </c>
    </row>
    <row r="1834" spans="1:13" x14ac:dyDescent="0.55000000000000004">
      <c r="A1834">
        <v>58</v>
      </c>
      <c r="B1834" s="1" t="s">
        <v>438</v>
      </c>
      <c r="C1834" s="1" t="s">
        <v>4</v>
      </c>
      <c r="D1834">
        <v>5</v>
      </c>
      <c r="E1834" s="1" t="s">
        <v>68</v>
      </c>
      <c r="F1834">
        <v>5</v>
      </c>
      <c r="G1834" s="1" t="s">
        <v>377</v>
      </c>
      <c r="H1834" s="1" t="s">
        <v>28</v>
      </c>
      <c r="I1834">
        <v>1</v>
      </c>
      <c r="J1834" s="1" t="str">
        <f>+VLOOKUP(bloques1a3[[#This Row],[respuesta]],respuestas.emociones[],2,0)</f>
        <v>miedo</v>
      </c>
      <c r="K1834" s="1">
        <f>+VLOOKUP(bloques1a3[[#This Row],[niño]],BD.niños[[Código]:[edad]],5,0)</f>
        <v>10</v>
      </c>
      <c r="L1834" s="1">
        <f>+IF(bloques1a3[[#This Row],[correcta]]=bloques1a3[[#This Row],[respuesta]],1,0)</f>
        <v>1</v>
      </c>
      <c r="M1834" s="1">
        <f>+IF(bloques1a3[[#This Row],[Sexo]]="F",1,0)</f>
        <v>0</v>
      </c>
    </row>
    <row r="1835" spans="1:13" x14ac:dyDescent="0.55000000000000004">
      <c r="A1835">
        <v>58</v>
      </c>
      <c r="B1835" s="1" t="s">
        <v>438</v>
      </c>
      <c r="C1835" s="1" t="s">
        <v>4</v>
      </c>
      <c r="D1835">
        <v>5</v>
      </c>
      <c r="E1835" s="1" t="s">
        <v>72</v>
      </c>
      <c r="F1835">
        <v>6</v>
      </c>
      <c r="G1835" s="1" t="s">
        <v>377</v>
      </c>
      <c r="H1835" s="1" t="s">
        <v>29</v>
      </c>
      <c r="I1835">
        <v>1</v>
      </c>
      <c r="J1835" s="1" t="str">
        <f>+VLOOKUP(bloques1a3[[#This Row],[respuesta]],respuestas.emociones[],2,0)</f>
        <v>sorpresa</v>
      </c>
      <c r="K1835" s="1">
        <f>+VLOOKUP(bloques1a3[[#This Row],[niño]],BD.niños[[Código]:[edad]],5,0)</f>
        <v>9</v>
      </c>
      <c r="L1835" s="1">
        <f>+IF(bloques1a3[[#This Row],[correcta]]=bloques1a3[[#This Row],[respuesta]],1,0)</f>
        <v>0</v>
      </c>
      <c r="M1835" s="1">
        <f>+IF(bloques1a3[[#This Row],[Sexo]]="F",1,0)</f>
        <v>1</v>
      </c>
    </row>
    <row r="1836" spans="1:13" x14ac:dyDescent="0.55000000000000004">
      <c r="A1836">
        <v>58</v>
      </c>
      <c r="B1836" s="1" t="s">
        <v>438</v>
      </c>
      <c r="C1836" s="1" t="s">
        <v>4</v>
      </c>
      <c r="D1836">
        <v>5</v>
      </c>
      <c r="E1836" s="1" t="s">
        <v>75</v>
      </c>
      <c r="F1836">
        <v>6</v>
      </c>
      <c r="G1836" s="1" t="s">
        <v>377</v>
      </c>
      <c r="H1836" s="1" t="s">
        <v>29</v>
      </c>
      <c r="I1836">
        <v>1</v>
      </c>
      <c r="J1836" s="1" t="str">
        <f>+VLOOKUP(bloques1a3[[#This Row],[respuesta]],respuestas.emociones[],2,0)</f>
        <v>sorpresa</v>
      </c>
      <c r="K1836" s="1">
        <f>+VLOOKUP(bloques1a3[[#This Row],[niño]],BD.niños[[Código]:[edad]],5,0)</f>
        <v>10</v>
      </c>
      <c r="L1836" s="1">
        <f>+IF(bloques1a3[[#This Row],[correcta]]=bloques1a3[[#This Row],[respuesta]],1,0)</f>
        <v>0</v>
      </c>
      <c r="M1836" s="1">
        <f>+IF(bloques1a3[[#This Row],[Sexo]]="F",1,0)</f>
        <v>1</v>
      </c>
    </row>
    <row r="1837" spans="1:13" x14ac:dyDescent="0.55000000000000004">
      <c r="A1837">
        <v>58</v>
      </c>
      <c r="B1837" s="1" t="s">
        <v>438</v>
      </c>
      <c r="C1837" s="1" t="s">
        <v>4</v>
      </c>
      <c r="D1837">
        <v>5</v>
      </c>
      <c r="E1837" s="1" t="s">
        <v>78</v>
      </c>
      <c r="F1837">
        <v>5</v>
      </c>
      <c r="G1837" s="1" t="s">
        <v>375</v>
      </c>
      <c r="H1837" s="1" t="s">
        <v>28</v>
      </c>
      <c r="I1837">
        <v>1</v>
      </c>
      <c r="J1837" s="1" t="str">
        <f>+VLOOKUP(bloques1a3[[#This Row],[respuesta]],respuestas.emociones[],2,0)</f>
        <v>miedo</v>
      </c>
      <c r="K1837" s="1">
        <f>+VLOOKUP(bloques1a3[[#This Row],[niño]],BD.niños[[Código]:[edad]],5,0)</f>
        <v>6</v>
      </c>
      <c r="L1837" s="1">
        <f>+IF(bloques1a3[[#This Row],[correcta]]=bloques1a3[[#This Row],[respuesta]],1,0)</f>
        <v>1</v>
      </c>
      <c r="M1837" s="1">
        <f>+IF(bloques1a3[[#This Row],[Sexo]]="F",1,0)</f>
        <v>0</v>
      </c>
    </row>
    <row r="1838" spans="1:13" x14ac:dyDescent="0.55000000000000004">
      <c r="A1838">
        <v>58</v>
      </c>
      <c r="B1838" s="1" t="s">
        <v>438</v>
      </c>
      <c r="C1838" s="1" t="s">
        <v>4</v>
      </c>
      <c r="D1838">
        <v>5</v>
      </c>
      <c r="E1838" s="1" t="s">
        <v>82</v>
      </c>
      <c r="F1838">
        <v>7</v>
      </c>
      <c r="G1838" s="1" t="s">
        <v>375</v>
      </c>
      <c r="H1838" s="1" t="s">
        <v>29</v>
      </c>
      <c r="I1838">
        <v>1</v>
      </c>
      <c r="J1838" s="1" t="str">
        <f>+VLOOKUP(bloques1a3[[#This Row],[respuesta]],respuestas.emociones[],2,0)</f>
        <v>asco</v>
      </c>
      <c r="K1838" s="1">
        <f>+VLOOKUP(bloques1a3[[#This Row],[niño]],BD.niños[[Código]:[edad]],5,0)</f>
        <v>6</v>
      </c>
      <c r="L1838" s="1">
        <f>+IF(bloques1a3[[#This Row],[correcta]]=bloques1a3[[#This Row],[respuesta]],1,0)</f>
        <v>0</v>
      </c>
      <c r="M1838" s="1">
        <f>+IF(bloques1a3[[#This Row],[Sexo]]="F",1,0)</f>
        <v>1</v>
      </c>
    </row>
    <row r="1839" spans="1:13" x14ac:dyDescent="0.55000000000000004">
      <c r="A1839">
        <v>58</v>
      </c>
      <c r="B1839" s="1" t="s">
        <v>438</v>
      </c>
      <c r="C1839" s="1" t="s">
        <v>4</v>
      </c>
      <c r="D1839">
        <v>5</v>
      </c>
      <c r="E1839" s="1" t="s">
        <v>85</v>
      </c>
      <c r="F1839">
        <v>5</v>
      </c>
      <c r="G1839" s="1" t="s">
        <v>375</v>
      </c>
      <c r="H1839" s="1" t="s">
        <v>28</v>
      </c>
      <c r="I1839">
        <v>1</v>
      </c>
      <c r="J1839" s="1" t="str">
        <f>+VLOOKUP(bloques1a3[[#This Row],[respuesta]],respuestas.emociones[],2,0)</f>
        <v>miedo</v>
      </c>
      <c r="K1839" s="1">
        <f>+VLOOKUP(bloques1a3[[#This Row],[niño]],BD.niños[[Código]:[edad]],5,0)</f>
        <v>6</v>
      </c>
      <c r="L1839" s="1">
        <f>+IF(bloques1a3[[#This Row],[correcta]]=bloques1a3[[#This Row],[respuesta]],1,0)</f>
        <v>1</v>
      </c>
      <c r="M1839" s="1">
        <f>+IF(bloques1a3[[#This Row],[Sexo]]="F",1,0)</f>
        <v>0</v>
      </c>
    </row>
    <row r="1840" spans="1:13" x14ac:dyDescent="0.55000000000000004">
      <c r="A1840">
        <v>58</v>
      </c>
      <c r="B1840" s="1" t="s">
        <v>438</v>
      </c>
      <c r="C1840" s="1" t="s">
        <v>4</v>
      </c>
      <c r="D1840">
        <v>5</v>
      </c>
      <c r="E1840" s="1" t="s">
        <v>184</v>
      </c>
      <c r="F1840">
        <v>5</v>
      </c>
      <c r="G1840" s="1" t="s">
        <v>376</v>
      </c>
      <c r="H1840" s="1" t="s">
        <v>28</v>
      </c>
      <c r="I1840">
        <v>1</v>
      </c>
      <c r="J1840" s="1" t="str">
        <f>+VLOOKUP(bloques1a3[[#This Row],[respuesta]],respuestas.emociones[],2,0)</f>
        <v>miedo</v>
      </c>
      <c r="K1840" s="1">
        <f>+VLOOKUP(bloques1a3[[#This Row],[niño]],BD.niños[[Código]:[edad]],5,0)</f>
        <v>7</v>
      </c>
      <c r="L1840" s="1">
        <f>+IF(bloques1a3[[#This Row],[correcta]]=bloques1a3[[#This Row],[respuesta]],1,0)</f>
        <v>1</v>
      </c>
      <c r="M1840" s="1">
        <f>+IF(bloques1a3[[#This Row],[Sexo]]="F",1,0)</f>
        <v>0</v>
      </c>
    </row>
    <row r="1841" spans="1:13" x14ac:dyDescent="0.55000000000000004">
      <c r="A1841">
        <v>58</v>
      </c>
      <c r="B1841" s="1" t="s">
        <v>438</v>
      </c>
      <c r="C1841" s="1" t="s">
        <v>4</v>
      </c>
      <c r="D1841">
        <v>5</v>
      </c>
      <c r="E1841" s="1" t="s">
        <v>187</v>
      </c>
      <c r="F1841">
        <v>5</v>
      </c>
      <c r="G1841" s="1" t="s">
        <v>376</v>
      </c>
      <c r="H1841" s="1" t="s">
        <v>29</v>
      </c>
      <c r="I1841">
        <v>1</v>
      </c>
      <c r="J1841" s="1" t="str">
        <f>+VLOOKUP(bloques1a3[[#This Row],[respuesta]],respuestas.emociones[],2,0)</f>
        <v>miedo</v>
      </c>
      <c r="K1841" s="1">
        <f>+VLOOKUP(bloques1a3[[#This Row],[niño]],BD.niños[[Código]:[edad]],5,0)</f>
        <v>8</v>
      </c>
      <c r="L1841" s="1">
        <f>+IF(bloques1a3[[#This Row],[correcta]]=bloques1a3[[#This Row],[respuesta]],1,0)</f>
        <v>1</v>
      </c>
      <c r="M1841" s="1">
        <f>+IF(bloques1a3[[#This Row],[Sexo]]="F",1,0)</f>
        <v>1</v>
      </c>
    </row>
    <row r="1842" spans="1:13" x14ac:dyDescent="0.55000000000000004">
      <c r="A1842">
        <v>58</v>
      </c>
      <c r="B1842" s="1" t="s">
        <v>438</v>
      </c>
      <c r="C1842" s="1" t="s">
        <v>4</v>
      </c>
      <c r="D1842">
        <v>5</v>
      </c>
      <c r="E1842" s="1" t="s">
        <v>192</v>
      </c>
      <c r="F1842">
        <v>7</v>
      </c>
      <c r="G1842" s="1" t="s">
        <v>376</v>
      </c>
      <c r="H1842" s="1" t="s">
        <v>28</v>
      </c>
      <c r="I1842">
        <v>1</v>
      </c>
      <c r="J1842" s="1" t="str">
        <f>+VLOOKUP(bloques1a3[[#This Row],[respuesta]],respuestas.emociones[],2,0)</f>
        <v>asco</v>
      </c>
      <c r="K1842" s="1">
        <f>+VLOOKUP(bloques1a3[[#This Row],[niño]],BD.niños[[Código]:[edad]],5,0)</f>
        <v>7</v>
      </c>
      <c r="L1842" s="1">
        <f>+IF(bloques1a3[[#This Row],[correcta]]=bloques1a3[[#This Row],[respuesta]],1,0)</f>
        <v>0</v>
      </c>
      <c r="M1842" s="1">
        <f>+IF(bloques1a3[[#This Row],[Sexo]]="F",1,0)</f>
        <v>0</v>
      </c>
    </row>
    <row r="1843" spans="1:13" x14ac:dyDescent="0.55000000000000004">
      <c r="A1843">
        <v>58</v>
      </c>
      <c r="B1843" s="1" t="s">
        <v>438</v>
      </c>
      <c r="C1843" s="1" t="s">
        <v>4</v>
      </c>
      <c r="D1843">
        <v>5</v>
      </c>
      <c r="E1843" s="1" t="s">
        <v>195</v>
      </c>
      <c r="F1843">
        <v>5</v>
      </c>
      <c r="G1843" s="1" t="s">
        <v>377</v>
      </c>
      <c r="H1843" s="1" t="s">
        <v>28</v>
      </c>
      <c r="I1843">
        <v>1</v>
      </c>
      <c r="J1843" s="1" t="str">
        <f>+VLOOKUP(bloques1a3[[#This Row],[respuesta]],respuestas.emociones[],2,0)</f>
        <v>miedo</v>
      </c>
      <c r="K1843" s="1">
        <f>+VLOOKUP(bloques1a3[[#This Row],[niño]],BD.niños[[Código]:[edad]],5,0)</f>
        <v>10</v>
      </c>
      <c r="L1843" s="1">
        <f>+IF(bloques1a3[[#This Row],[correcta]]=bloques1a3[[#This Row],[respuesta]],1,0)</f>
        <v>1</v>
      </c>
      <c r="M1843" s="1">
        <f>+IF(bloques1a3[[#This Row],[Sexo]]="F",1,0)</f>
        <v>0</v>
      </c>
    </row>
    <row r="1844" spans="1:13" x14ac:dyDescent="0.55000000000000004">
      <c r="A1844">
        <v>58</v>
      </c>
      <c r="B1844" s="1" t="s">
        <v>438</v>
      </c>
      <c r="C1844" s="1" t="s">
        <v>4</v>
      </c>
      <c r="D1844">
        <v>5</v>
      </c>
      <c r="E1844" s="1" t="s">
        <v>199</v>
      </c>
      <c r="F1844">
        <v>5</v>
      </c>
      <c r="G1844" s="1" t="s">
        <v>377</v>
      </c>
      <c r="H1844" s="1" t="s">
        <v>28</v>
      </c>
      <c r="I1844">
        <v>1</v>
      </c>
      <c r="J1844" s="1" t="str">
        <f>+VLOOKUP(bloques1a3[[#This Row],[respuesta]],respuestas.emociones[],2,0)</f>
        <v>miedo</v>
      </c>
      <c r="K1844" s="1">
        <f>+VLOOKUP(bloques1a3[[#This Row],[niño]],BD.niños[[Código]:[edad]],5,0)</f>
        <v>9</v>
      </c>
      <c r="L1844" s="1">
        <f>+IF(bloques1a3[[#This Row],[correcta]]=bloques1a3[[#This Row],[respuesta]],1,0)</f>
        <v>1</v>
      </c>
      <c r="M1844" s="1">
        <f>+IF(bloques1a3[[#This Row],[Sexo]]="F",1,0)</f>
        <v>0</v>
      </c>
    </row>
    <row r="1845" spans="1:13" x14ac:dyDescent="0.55000000000000004">
      <c r="A1845">
        <v>58</v>
      </c>
      <c r="B1845" s="1" t="s">
        <v>438</v>
      </c>
      <c r="C1845" s="1" t="s">
        <v>4</v>
      </c>
      <c r="D1845">
        <v>5</v>
      </c>
      <c r="E1845" s="1" t="s">
        <v>203</v>
      </c>
      <c r="F1845">
        <v>1</v>
      </c>
      <c r="G1845" s="1" t="s">
        <v>377</v>
      </c>
      <c r="H1845" s="1" t="s">
        <v>29</v>
      </c>
      <c r="I1845">
        <v>1</v>
      </c>
      <c r="J1845" s="1" t="str">
        <f>+VLOOKUP(bloques1a3[[#This Row],[respuesta]],respuestas.emociones[],2,0)</f>
        <v>neutra</v>
      </c>
      <c r="K1845" s="1">
        <f>+VLOOKUP(bloques1a3[[#This Row],[niño]],BD.niños[[Código]:[edad]],5,0)</f>
        <v>9</v>
      </c>
      <c r="L1845" s="1">
        <f>+IF(bloques1a3[[#This Row],[correcta]]=bloques1a3[[#This Row],[respuesta]],1,0)</f>
        <v>0</v>
      </c>
      <c r="M1845" s="1">
        <f>+IF(bloques1a3[[#This Row],[Sexo]]="F",1,0)</f>
        <v>1</v>
      </c>
    </row>
    <row r="1846" spans="1:13" x14ac:dyDescent="0.55000000000000004">
      <c r="A1846">
        <v>58</v>
      </c>
      <c r="B1846" s="1" t="s">
        <v>438</v>
      </c>
      <c r="C1846" s="1" t="s">
        <v>4</v>
      </c>
      <c r="D1846">
        <v>5</v>
      </c>
      <c r="E1846" s="1" t="s">
        <v>206</v>
      </c>
      <c r="F1846">
        <v>5</v>
      </c>
      <c r="G1846" s="1" t="s">
        <v>377</v>
      </c>
      <c r="H1846" s="1" t="s">
        <v>29</v>
      </c>
      <c r="I1846">
        <v>1</v>
      </c>
      <c r="J1846" s="1" t="str">
        <f>+VLOOKUP(bloques1a3[[#This Row],[respuesta]],respuestas.emociones[],2,0)</f>
        <v>miedo</v>
      </c>
      <c r="K1846" s="1">
        <f>+VLOOKUP(bloques1a3[[#This Row],[niño]],BD.niños[[Código]:[edad]],5,0)</f>
        <v>10</v>
      </c>
      <c r="L1846" s="1">
        <f>+IF(bloques1a3[[#This Row],[correcta]]=bloques1a3[[#This Row],[respuesta]],1,0)</f>
        <v>1</v>
      </c>
      <c r="M1846" s="1">
        <f>+IF(bloques1a3[[#This Row],[Sexo]]="F",1,0)</f>
        <v>1</v>
      </c>
    </row>
    <row r="1847" spans="1:13" x14ac:dyDescent="0.55000000000000004">
      <c r="A1847">
        <v>58</v>
      </c>
      <c r="B1847" s="1" t="s">
        <v>438</v>
      </c>
      <c r="C1847" s="1" t="s">
        <v>4</v>
      </c>
      <c r="D1847">
        <v>5</v>
      </c>
      <c r="E1847" s="1" t="s">
        <v>210</v>
      </c>
      <c r="F1847">
        <v>5</v>
      </c>
      <c r="G1847" s="1" t="s">
        <v>376</v>
      </c>
      <c r="H1847" s="1" t="s">
        <v>28</v>
      </c>
      <c r="I1847">
        <v>1</v>
      </c>
      <c r="J1847" s="1" t="str">
        <f>+VLOOKUP(bloques1a3[[#This Row],[respuesta]],respuestas.emociones[],2,0)</f>
        <v>miedo</v>
      </c>
      <c r="K1847" s="1">
        <f>+VLOOKUP(bloques1a3[[#This Row],[niño]],BD.niños[[Código]:[edad]],5,0)</f>
        <v>7</v>
      </c>
      <c r="L1847" s="1">
        <f>+IF(bloques1a3[[#This Row],[correcta]]=bloques1a3[[#This Row],[respuesta]],1,0)</f>
        <v>1</v>
      </c>
      <c r="M1847" s="1">
        <f>+IF(bloques1a3[[#This Row],[Sexo]]="F",1,0)</f>
        <v>0</v>
      </c>
    </row>
    <row r="1848" spans="1:13" x14ac:dyDescent="0.55000000000000004">
      <c r="A1848">
        <v>58</v>
      </c>
      <c r="B1848" s="1" t="s">
        <v>438</v>
      </c>
      <c r="C1848" s="1" t="s">
        <v>4</v>
      </c>
      <c r="D1848">
        <v>5</v>
      </c>
      <c r="E1848" s="1" t="s">
        <v>274</v>
      </c>
      <c r="F1848">
        <v>5</v>
      </c>
      <c r="G1848" s="1" t="s">
        <v>375</v>
      </c>
      <c r="H1848" s="1" t="s">
        <v>28</v>
      </c>
      <c r="I1848">
        <v>1</v>
      </c>
      <c r="J1848" s="1" t="str">
        <f>+VLOOKUP(bloques1a3[[#This Row],[respuesta]],respuestas.emociones[],2,0)</f>
        <v>miedo</v>
      </c>
      <c r="K1848" s="1">
        <f>+VLOOKUP(bloques1a3[[#This Row],[niño]],BD.niños[[Código]:[edad]],5,0)</f>
        <v>6</v>
      </c>
      <c r="L1848" s="1">
        <f>+IF(bloques1a3[[#This Row],[correcta]]=bloques1a3[[#This Row],[respuesta]],1,0)</f>
        <v>1</v>
      </c>
      <c r="M1848" s="1">
        <f>+IF(bloques1a3[[#This Row],[Sexo]]="F",1,0)</f>
        <v>0</v>
      </c>
    </row>
    <row r="1849" spans="1:13" x14ac:dyDescent="0.55000000000000004">
      <c r="A1849">
        <v>58</v>
      </c>
      <c r="B1849" s="1" t="s">
        <v>438</v>
      </c>
      <c r="C1849" s="1" t="s">
        <v>4</v>
      </c>
      <c r="D1849">
        <v>5</v>
      </c>
      <c r="E1849" s="1" t="s">
        <v>276</v>
      </c>
      <c r="F1849">
        <v>5</v>
      </c>
      <c r="G1849" s="1" t="s">
        <v>375</v>
      </c>
      <c r="H1849" s="1" t="s">
        <v>28</v>
      </c>
      <c r="I1849">
        <v>1</v>
      </c>
      <c r="J1849" s="1" t="str">
        <f>+VLOOKUP(bloques1a3[[#This Row],[respuesta]],respuestas.emociones[],2,0)</f>
        <v>miedo</v>
      </c>
      <c r="K1849" s="1">
        <f>+VLOOKUP(bloques1a3[[#This Row],[niño]],BD.niños[[Código]:[edad]],5,0)</f>
        <v>6</v>
      </c>
      <c r="L1849" s="1">
        <f>+IF(bloques1a3[[#This Row],[correcta]]=bloques1a3[[#This Row],[respuesta]],1,0)</f>
        <v>1</v>
      </c>
      <c r="M1849" s="1">
        <f>+IF(bloques1a3[[#This Row],[Sexo]]="F",1,0)</f>
        <v>0</v>
      </c>
    </row>
    <row r="1850" spans="1:13" x14ac:dyDescent="0.55000000000000004">
      <c r="A1850">
        <v>58</v>
      </c>
      <c r="B1850" s="1" t="s">
        <v>438</v>
      </c>
      <c r="C1850" s="1" t="s">
        <v>4</v>
      </c>
      <c r="D1850">
        <v>5</v>
      </c>
      <c r="E1850" s="1" t="s">
        <v>279</v>
      </c>
      <c r="F1850">
        <v>6</v>
      </c>
      <c r="G1850" s="1" t="s">
        <v>376</v>
      </c>
      <c r="H1850" s="1" t="s">
        <v>29</v>
      </c>
      <c r="I1850">
        <v>1</v>
      </c>
      <c r="J1850" s="1" t="str">
        <f>+VLOOKUP(bloques1a3[[#This Row],[respuesta]],respuestas.emociones[],2,0)</f>
        <v>sorpresa</v>
      </c>
      <c r="K1850" s="1">
        <f>+VLOOKUP(bloques1a3[[#This Row],[niño]],BD.niños[[Código]:[edad]],5,0)</f>
        <v>7</v>
      </c>
      <c r="L1850" s="1">
        <f>+IF(bloques1a3[[#This Row],[correcta]]=bloques1a3[[#This Row],[respuesta]],1,0)</f>
        <v>0</v>
      </c>
      <c r="M1850" s="1">
        <f>+IF(bloques1a3[[#This Row],[Sexo]]="F",1,0)</f>
        <v>1</v>
      </c>
    </row>
    <row r="1851" spans="1:13" x14ac:dyDescent="0.55000000000000004">
      <c r="A1851">
        <v>58</v>
      </c>
      <c r="B1851" s="1" t="s">
        <v>438</v>
      </c>
      <c r="C1851" s="1" t="s">
        <v>4</v>
      </c>
      <c r="D1851">
        <v>5</v>
      </c>
      <c r="E1851" s="1" t="s">
        <v>282</v>
      </c>
      <c r="F1851">
        <v>6</v>
      </c>
      <c r="G1851" s="1" t="s">
        <v>375</v>
      </c>
      <c r="H1851" s="1" t="s">
        <v>29</v>
      </c>
      <c r="I1851">
        <v>1</v>
      </c>
      <c r="J1851" s="1" t="str">
        <f>+VLOOKUP(bloques1a3[[#This Row],[respuesta]],respuestas.emociones[],2,0)</f>
        <v>sorpresa</v>
      </c>
      <c r="K1851" s="1">
        <f>+VLOOKUP(bloques1a3[[#This Row],[niño]],BD.niños[[Código]:[edad]],5,0)</f>
        <v>5</v>
      </c>
      <c r="L1851" s="1">
        <f>+IF(bloques1a3[[#This Row],[correcta]]=bloques1a3[[#This Row],[respuesta]],1,0)</f>
        <v>0</v>
      </c>
      <c r="M1851" s="1">
        <f>+IF(bloques1a3[[#This Row],[Sexo]]="F",1,0)</f>
        <v>1</v>
      </c>
    </row>
    <row r="1852" spans="1:13" x14ac:dyDescent="0.55000000000000004">
      <c r="A1852">
        <v>58</v>
      </c>
      <c r="B1852" s="1" t="s">
        <v>438</v>
      </c>
      <c r="C1852" s="1" t="s">
        <v>4</v>
      </c>
      <c r="D1852">
        <v>5</v>
      </c>
      <c r="E1852" s="1" t="s">
        <v>352</v>
      </c>
      <c r="F1852">
        <v>6</v>
      </c>
      <c r="G1852" s="1" t="s">
        <v>376</v>
      </c>
      <c r="H1852" s="1" t="s">
        <v>29</v>
      </c>
      <c r="I1852">
        <v>1</v>
      </c>
      <c r="J1852" s="1" t="str">
        <f>+VLOOKUP(bloques1a3[[#This Row],[respuesta]],respuestas.emociones[],2,0)</f>
        <v>sorpresa</v>
      </c>
      <c r="K1852" s="1">
        <f>+VLOOKUP(bloques1a3[[#This Row],[niño]],BD.niños[[Código]:[edad]],5,0)</f>
        <v>8</v>
      </c>
      <c r="L1852" s="1">
        <f>+IF(bloques1a3[[#This Row],[correcta]]=bloques1a3[[#This Row],[respuesta]],1,0)</f>
        <v>0</v>
      </c>
      <c r="M1852" s="1">
        <f>+IF(bloques1a3[[#This Row],[Sexo]]="F",1,0)</f>
        <v>1</v>
      </c>
    </row>
    <row r="1853" spans="1:13" x14ac:dyDescent="0.55000000000000004">
      <c r="A1853">
        <v>58</v>
      </c>
      <c r="B1853" s="1" t="s">
        <v>438</v>
      </c>
      <c r="C1853" s="1" t="s">
        <v>4</v>
      </c>
      <c r="D1853">
        <v>5</v>
      </c>
      <c r="E1853" s="1" t="s">
        <v>357</v>
      </c>
      <c r="F1853">
        <v>5</v>
      </c>
      <c r="G1853" s="1" t="s">
        <v>376</v>
      </c>
      <c r="H1853" s="1" t="s">
        <v>28</v>
      </c>
      <c r="I1853">
        <v>1</v>
      </c>
      <c r="J1853" s="1" t="str">
        <f>+VLOOKUP(bloques1a3[[#This Row],[respuesta]],respuestas.emociones[],2,0)</f>
        <v>miedo</v>
      </c>
      <c r="K1853" s="1">
        <f>+VLOOKUP(bloques1a3[[#This Row],[niño]],BD.niños[[Código]:[edad]],5,0)</f>
        <v>7</v>
      </c>
      <c r="L1853" s="1">
        <f>+IF(bloques1a3[[#This Row],[correcta]]=bloques1a3[[#This Row],[respuesta]],1,0)</f>
        <v>1</v>
      </c>
      <c r="M1853" s="1">
        <f>+IF(bloques1a3[[#This Row],[Sexo]]="F",1,0)</f>
        <v>0</v>
      </c>
    </row>
    <row r="1854" spans="1:13" x14ac:dyDescent="0.55000000000000004">
      <c r="A1854">
        <v>58</v>
      </c>
      <c r="B1854" s="1" t="s">
        <v>438</v>
      </c>
      <c r="C1854" s="1" t="s">
        <v>4</v>
      </c>
      <c r="D1854">
        <v>5</v>
      </c>
      <c r="E1854" s="1" t="s">
        <v>360</v>
      </c>
      <c r="F1854">
        <v>6</v>
      </c>
      <c r="G1854" s="1" t="s">
        <v>377</v>
      </c>
      <c r="H1854" s="1" t="s">
        <v>28</v>
      </c>
      <c r="I1854">
        <v>1</v>
      </c>
      <c r="J1854" s="1" t="str">
        <f>+VLOOKUP(bloques1a3[[#This Row],[respuesta]],respuestas.emociones[],2,0)</f>
        <v>sorpresa</v>
      </c>
      <c r="K1854" s="1">
        <f>+VLOOKUP(bloques1a3[[#This Row],[niño]],BD.niños[[Código]:[edad]],5,0)</f>
        <v>9</v>
      </c>
      <c r="L1854" s="1">
        <f>+IF(bloques1a3[[#This Row],[correcta]]=bloques1a3[[#This Row],[respuesta]],1,0)</f>
        <v>0</v>
      </c>
      <c r="M1854" s="1">
        <f>+IF(bloques1a3[[#This Row],[Sexo]]="F",1,0)</f>
        <v>0</v>
      </c>
    </row>
    <row r="1855" spans="1:13" x14ac:dyDescent="0.55000000000000004">
      <c r="A1855">
        <v>58</v>
      </c>
      <c r="B1855" s="1" t="s">
        <v>438</v>
      </c>
      <c r="C1855" s="1" t="s">
        <v>4</v>
      </c>
      <c r="D1855">
        <v>5</v>
      </c>
      <c r="E1855" s="1" t="s">
        <v>364</v>
      </c>
      <c r="F1855">
        <v>6</v>
      </c>
      <c r="G1855" s="1" t="s">
        <v>377</v>
      </c>
      <c r="H1855" s="1" t="s">
        <v>28</v>
      </c>
      <c r="I1855">
        <v>1</v>
      </c>
      <c r="J1855" s="1" t="str">
        <f>+VLOOKUP(bloques1a3[[#This Row],[respuesta]],respuestas.emociones[],2,0)</f>
        <v>sorpresa</v>
      </c>
      <c r="K1855" s="1">
        <f>+VLOOKUP(bloques1a3[[#This Row],[niño]],BD.niños[[Código]:[edad]],5,0)</f>
        <v>10</v>
      </c>
      <c r="L1855" s="1">
        <f>+IF(bloques1a3[[#This Row],[correcta]]=bloques1a3[[#This Row],[respuesta]],1,0)</f>
        <v>0</v>
      </c>
      <c r="M1855" s="1">
        <f>+IF(bloques1a3[[#This Row],[Sexo]]="F",1,0)</f>
        <v>0</v>
      </c>
    </row>
    <row r="1856" spans="1:13" x14ac:dyDescent="0.55000000000000004">
      <c r="A1856">
        <v>58</v>
      </c>
      <c r="B1856" s="1" t="s">
        <v>438</v>
      </c>
      <c r="C1856" s="1" t="s">
        <v>4</v>
      </c>
      <c r="D1856">
        <v>5</v>
      </c>
      <c r="E1856" s="1" t="s">
        <v>368</v>
      </c>
      <c r="F1856">
        <v>6</v>
      </c>
      <c r="G1856" s="1" t="s">
        <v>377</v>
      </c>
      <c r="H1856" s="1" t="s">
        <v>28</v>
      </c>
      <c r="I1856">
        <v>1</v>
      </c>
      <c r="J1856" s="1" t="str">
        <f>+VLOOKUP(bloques1a3[[#This Row],[respuesta]],respuestas.emociones[],2,0)</f>
        <v>sorpresa</v>
      </c>
      <c r="K1856" s="1">
        <f>+VLOOKUP(bloques1a3[[#This Row],[niño]],BD.niños[[Código]:[edad]],5,0)</f>
        <v>11</v>
      </c>
      <c r="L1856" s="1">
        <f>+IF(bloques1a3[[#This Row],[correcta]]=bloques1a3[[#This Row],[respuesta]],1,0)</f>
        <v>0</v>
      </c>
      <c r="M1856" s="1">
        <f>+IF(bloques1a3[[#This Row],[Sexo]]="F",1,0)</f>
        <v>0</v>
      </c>
    </row>
    <row r="1857" spans="1:13" x14ac:dyDescent="0.55000000000000004">
      <c r="A1857">
        <v>58</v>
      </c>
      <c r="B1857" s="1" t="s">
        <v>438</v>
      </c>
      <c r="C1857" s="1" t="s">
        <v>4</v>
      </c>
      <c r="D1857">
        <v>5</v>
      </c>
      <c r="E1857" s="1" t="s">
        <v>371</v>
      </c>
      <c r="F1857">
        <v>5</v>
      </c>
      <c r="G1857" s="1" t="s">
        <v>377</v>
      </c>
      <c r="H1857" s="1" t="s">
        <v>29</v>
      </c>
      <c r="I1857">
        <v>1</v>
      </c>
      <c r="J1857" s="1" t="str">
        <f>+VLOOKUP(bloques1a3[[#This Row],[respuesta]],respuestas.emociones[],2,0)</f>
        <v>miedo</v>
      </c>
      <c r="K1857" s="1">
        <f>+VLOOKUP(bloques1a3[[#This Row],[niño]],BD.niños[[Código]:[edad]],5,0)</f>
        <v>9</v>
      </c>
      <c r="L1857" s="1">
        <f>+IF(bloques1a3[[#This Row],[correcta]]=bloques1a3[[#This Row],[respuesta]],1,0)</f>
        <v>1</v>
      </c>
      <c r="M1857" s="1">
        <f>+IF(bloques1a3[[#This Row],[Sexo]]="F",1,0)</f>
        <v>1</v>
      </c>
    </row>
    <row r="1858" spans="1:13" x14ac:dyDescent="0.55000000000000004">
      <c r="A1858">
        <v>59</v>
      </c>
      <c r="B1858" s="1" t="s">
        <v>439</v>
      </c>
      <c r="C1858" s="1" t="s">
        <v>6</v>
      </c>
      <c r="D1858">
        <v>3</v>
      </c>
      <c r="E1858" s="1" t="s">
        <v>36</v>
      </c>
      <c r="F1858">
        <v>3</v>
      </c>
      <c r="G1858" s="1" t="s">
        <v>375</v>
      </c>
      <c r="H1858" s="1" t="s">
        <v>28</v>
      </c>
      <c r="I1858">
        <v>1</v>
      </c>
      <c r="J1858" s="1" t="str">
        <f>+VLOOKUP(bloques1a3[[#This Row],[respuesta]],respuestas.emociones[],2,0)</f>
        <v>tristeza</v>
      </c>
      <c r="K1858" s="1">
        <f>+VLOOKUP(bloques1a3[[#This Row],[niño]],BD.niños[[Código]:[edad]],5,0)</f>
        <v>5</v>
      </c>
      <c r="L1858" s="1">
        <f>+IF(bloques1a3[[#This Row],[correcta]]=bloques1a3[[#This Row],[respuesta]],1,0)</f>
        <v>1</v>
      </c>
      <c r="M1858" s="1">
        <f>+IF(bloques1a3[[#This Row],[Sexo]]="F",1,0)</f>
        <v>0</v>
      </c>
    </row>
    <row r="1859" spans="1:13" x14ac:dyDescent="0.55000000000000004">
      <c r="A1859">
        <v>59</v>
      </c>
      <c r="B1859" s="1" t="s">
        <v>439</v>
      </c>
      <c r="C1859" s="1" t="s">
        <v>6</v>
      </c>
      <c r="D1859">
        <v>3</v>
      </c>
      <c r="E1859" s="1" t="s">
        <v>40</v>
      </c>
      <c r="F1859">
        <v>3</v>
      </c>
      <c r="G1859" s="1" t="s">
        <v>376</v>
      </c>
      <c r="H1859" s="1" t="s">
        <v>28</v>
      </c>
      <c r="I1859">
        <v>1</v>
      </c>
      <c r="J1859" s="1" t="str">
        <f>+VLOOKUP(bloques1a3[[#This Row],[respuesta]],respuestas.emociones[],2,0)</f>
        <v>tristeza</v>
      </c>
      <c r="K1859" s="1">
        <f>+VLOOKUP(bloques1a3[[#This Row],[niño]],BD.niños[[Código]:[edad]],5,0)</f>
        <v>7</v>
      </c>
      <c r="L1859" s="1">
        <f>+IF(bloques1a3[[#This Row],[correcta]]=bloques1a3[[#This Row],[respuesta]],1,0)</f>
        <v>1</v>
      </c>
      <c r="M1859" s="1">
        <f>+IF(bloques1a3[[#This Row],[Sexo]]="F",1,0)</f>
        <v>0</v>
      </c>
    </row>
    <row r="1860" spans="1:13" x14ac:dyDescent="0.55000000000000004">
      <c r="A1860">
        <v>59</v>
      </c>
      <c r="B1860" s="1" t="s">
        <v>439</v>
      </c>
      <c r="C1860" s="1" t="s">
        <v>6</v>
      </c>
      <c r="D1860">
        <v>3</v>
      </c>
      <c r="E1860" s="1" t="s">
        <v>44</v>
      </c>
      <c r="F1860">
        <v>3</v>
      </c>
      <c r="G1860" s="1" t="s">
        <v>376</v>
      </c>
      <c r="H1860" s="1" t="s">
        <v>29</v>
      </c>
      <c r="I1860">
        <v>1</v>
      </c>
      <c r="J1860" s="1" t="str">
        <f>+VLOOKUP(bloques1a3[[#This Row],[respuesta]],respuestas.emociones[],2,0)</f>
        <v>tristeza</v>
      </c>
      <c r="K1860" s="1">
        <f>+VLOOKUP(bloques1a3[[#This Row],[niño]],BD.niños[[Código]:[edad]],5,0)</f>
        <v>7</v>
      </c>
      <c r="L1860" s="1">
        <f>+IF(bloques1a3[[#This Row],[correcta]]=bloques1a3[[#This Row],[respuesta]],1,0)</f>
        <v>1</v>
      </c>
      <c r="M1860" s="1">
        <f>+IF(bloques1a3[[#This Row],[Sexo]]="F",1,0)</f>
        <v>1</v>
      </c>
    </row>
    <row r="1861" spans="1:13" x14ac:dyDescent="0.55000000000000004">
      <c r="A1861">
        <v>59</v>
      </c>
      <c r="B1861" s="1" t="s">
        <v>439</v>
      </c>
      <c r="C1861" s="1" t="s">
        <v>6</v>
      </c>
      <c r="D1861">
        <v>3</v>
      </c>
      <c r="E1861" s="1" t="s">
        <v>48</v>
      </c>
      <c r="F1861">
        <v>5</v>
      </c>
      <c r="G1861" s="1" t="s">
        <v>376</v>
      </c>
      <c r="H1861" s="1" t="s">
        <v>29</v>
      </c>
      <c r="I1861">
        <v>1</v>
      </c>
      <c r="J1861" s="1" t="str">
        <f>+VLOOKUP(bloques1a3[[#This Row],[respuesta]],respuestas.emociones[],2,0)</f>
        <v>miedo</v>
      </c>
      <c r="K1861" s="1">
        <f>+VLOOKUP(bloques1a3[[#This Row],[niño]],BD.niños[[Código]:[edad]],5,0)</f>
        <v>7</v>
      </c>
      <c r="L1861" s="1">
        <f>+IF(bloques1a3[[#This Row],[correcta]]=bloques1a3[[#This Row],[respuesta]],1,0)</f>
        <v>0</v>
      </c>
      <c r="M1861" s="1">
        <f>+IF(bloques1a3[[#This Row],[Sexo]]="F",1,0)</f>
        <v>1</v>
      </c>
    </row>
    <row r="1862" spans="1:13" x14ac:dyDescent="0.55000000000000004">
      <c r="A1862">
        <v>59</v>
      </c>
      <c r="B1862" s="1" t="s">
        <v>439</v>
      </c>
      <c r="C1862" s="1" t="s">
        <v>6</v>
      </c>
      <c r="D1862">
        <v>3</v>
      </c>
      <c r="E1862" s="1" t="s">
        <v>52</v>
      </c>
      <c r="F1862">
        <v>3</v>
      </c>
      <c r="G1862" s="1" t="s">
        <v>376</v>
      </c>
      <c r="H1862" s="1" t="s">
        <v>29</v>
      </c>
      <c r="I1862">
        <v>1</v>
      </c>
      <c r="J1862" s="1" t="str">
        <f>+VLOOKUP(bloques1a3[[#This Row],[respuesta]],respuestas.emociones[],2,0)</f>
        <v>tristeza</v>
      </c>
      <c r="K1862" s="1">
        <f>+VLOOKUP(bloques1a3[[#This Row],[niño]],BD.niños[[Código]:[edad]],5,0)</f>
        <v>7</v>
      </c>
      <c r="L1862" s="1">
        <f>+IF(bloques1a3[[#This Row],[correcta]]=bloques1a3[[#This Row],[respuesta]],1,0)</f>
        <v>1</v>
      </c>
      <c r="M1862" s="1">
        <f>+IF(bloques1a3[[#This Row],[Sexo]]="F",1,0)</f>
        <v>1</v>
      </c>
    </row>
    <row r="1863" spans="1:13" x14ac:dyDescent="0.55000000000000004">
      <c r="A1863">
        <v>59</v>
      </c>
      <c r="B1863" s="1" t="s">
        <v>439</v>
      </c>
      <c r="C1863" s="1" t="s">
        <v>6</v>
      </c>
      <c r="D1863">
        <v>3</v>
      </c>
      <c r="E1863" s="1" t="s">
        <v>56</v>
      </c>
      <c r="F1863">
        <v>6</v>
      </c>
      <c r="G1863" s="1" t="s">
        <v>376</v>
      </c>
      <c r="H1863" s="1" t="s">
        <v>29</v>
      </c>
      <c r="I1863">
        <v>1</v>
      </c>
      <c r="J1863" s="1" t="str">
        <f>+VLOOKUP(bloques1a3[[#This Row],[respuesta]],respuestas.emociones[],2,0)</f>
        <v>sorpresa</v>
      </c>
      <c r="K1863" s="1">
        <f>+VLOOKUP(bloques1a3[[#This Row],[niño]],BD.niños[[Código]:[edad]],5,0)</f>
        <v>8</v>
      </c>
      <c r="L1863" s="1">
        <f>+IF(bloques1a3[[#This Row],[correcta]]=bloques1a3[[#This Row],[respuesta]],1,0)</f>
        <v>0</v>
      </c>
      <c r="M1863" s="1">
        <f>+IF(bloques1a3[[#This Row],[Sexo]]="F",1,0)</f>
        <v>1</v>
      </c>
    </row>
    <row r="1864" spans="1:13" x14ac:dyDescent="0.55000000000000004">
      <c r="A1864">
        <v>59</v>
      </c>
      <c r="B1864" s="1" t="s">
        <v>439</v>
      </c>
      <c r="C1864" s="1" t="s">
        <v>6</v>
      </c>
      <c r="D1864">
        <v>3</v>
      </c>
      <c r="E1864" s="1" t="s">
        <v>60</v>
      </c>
      <c r="F1864">
        <v>3</v>
      </c>
      <c r="G1864" s="1" t="s">
        <v>377</v>
      </c>
      <c r="H1864" s="1" t="s">
        <v>28</v>
      </c>
      <c r="I1864">
        <v>1</v>
      </c>
      <c r="J1864" s="1" t="str">
        <f>+VLOOKUP(bloques1a3[[#This Row],[respuesta]],respuestas.emociones[],2,0)</f>
        <v>tristeza</v>
      </c>
      <c r="K1864" s="1">
        <f>+VLOOKUP(bloques1a3[[#This Row],[niño]],BD.niños[[Código]:[edad]],5,0)</f>
        <v>10</v>
      </c>
      <c r="L1864" s="1">
        <f>+IF(bloques1a3[[#This Row],[correcta]]=bloques1a3[[#This Row],[respuesta]],1,0)</f>
        <v>1</v>
      </c>
      <c r="M1864" s="1">
        <f>+IF(bloques1a3[[#This Row],[Sexo]]="F",1,0)</f>
        <v>0</v>
      </c>
    </row>
    <row r="1865" spans="1:13" x14ac:dyDescent="0.55000000000000004">
      <c r="A1865">
        <v>59</v>
      </c>
      <c r="B1865" s="1" t="s">
        <v>439</v>
      </c>
      <c r="C1865" s="1" t="s">
        <v>6</v>
      </c>
      <c r="D1865">
        <v>3</v>
      </c>
      <c r="E1865" s="1" t="s">
        <v>64</v>
      </c>
      <c r="F1865">
        <v>2</v>
      </c>
      <c r="G1865" s="1" t="s">
        <v>377</v>
      </c>
      <c r="H1865" s="1" t="s">
        <v>29</v>
      </c>
      <c r="I1865">
        <v>1</v>
      </c>
      <c r="J1865" s="1" t="str">
        <f>+VLOOKUP(bloques1a3[[#This Row],[respuesta]],respuestas.emociones[],2,0)</f>
        <v>alegria</v>
      </c>
      <c r="K1865" s="1">
        <f>+VLOOKUP(bloques1a3[[#This Row],[niño]],BD.niños[[Código]:[edad]],5,0)</f>
        <v>9</v>
      </c>
      <c r="L1865" s="1">
        <f>+IF(bloques1a3[[#This Row],[correcta]]=bloques1a3[[#This Row],[respuesta]],1,0)</f>
        <v>0</v>
      </c>
      <c r="M1865" s="1">
        <f>+IF(bloques1a3[[#This Row],[Sexo]]="F",1,0)</f>
        <v>1</v>
      </c>
    </row>
    <row r="1866" spans="1:13" x14ac:dyDescent="0.55000000000000004">
      <c r="A1866">
        <v>59</v>
      </c>
      <c r="B1866" s="1" t="s">
        <v>439</v>
      </c>
      <c r="C1866" s="1" t="s">
        <v>6</v>
      </c>
      <c r="D1866">
        <v>3</v>
      </c>
      <c r="E1866" s="1" t="s">
        <v>68</v>
      </c>
      <c r="F1866">
        <v>3</v>
      </c>
      <c r="G1866" s="1" t="s">
        <v>377</v>
      </c>
      <c r="H1866" s="1" t="s">
        <v>28</v>
      </c>
      <c r="I1866">
        <v>1</v>
      </c>
      <c r="J1866" s="1" t="str">
        <f>+VLOOKUP(bloques1a3[[#This Row],[respuesta]],respuestas.emociones[],2,0)</f>
        <v>tristeza</v>
      </c>
      <c r="K1866" s="1">
        <f>+VLOOKUP(bloques1a3[[#This Row],[niño]],BD.niños[[Código]:[edad]],5,0)</f>
        <v>10</v>
      </c>
      <c r="L1866" s="1">
        <f>+IF(bloques1a3[[#This Row],[correcta]]=bloques1a3[[#This Row],[respuesta]],1,0)</f>
        <v>1</v>
      </c>
      <c r="M1866" s="1">
        <f>+IF(bloques1a3[[#This Row],[Sexo]]="F",1,0)</f>
        <v>0</v>
      </c>
    </row>
    <row r="1867" spans="1:13" x14ac:dyDescent="0.55000000000000004">
      <c r="A1867">
        <v>59</v>
      </c>
      <c r="B1867" s="1" t="s">
        <v>439</v>
      </c>
      <c r="C1867" s="1" t="s">
        <v>6</v>
      </c>
      <c r="D1867">
        <v>3</v>
      </c>
      <c r="E1867" s="1" t="s">
        <v>72</v>
      </c>
      <c r="F1867">
        <v>1</v>
      </c>
      <c r="G1867" s="1" t="s">
        <v>377</v>
      </c>
      <c r="H1867" s="1" t="s">
        <v>29</v>
      </c>
      <c r="I1867">
        <v>1</v>
      </c>
      <c r="J1867" s="1" t="str">
        <f>+VLOOKUP(bloques1a3[[#This Row],[respuesta]],respuestas.emociones[],2,0)</f>
        <v>neutra</v>
      </c>
      <c r="K1867" s="1">
        <f>+VLOOKUP(bloques1a3[[#This Row],[niño]],BD.niños[[Código]:[edad]],5,0)</f>
        <v>9</v>
      </c>
      <c r="L1867" s="1">
        <f>+IF(bloques1a3[[#This Row],[correcta]]=bloques1a3[[#This Row],[respuesta]],1,0)</f>
        <v>0</v>
      </c>
      <c r="M1867" s="1">
        <f>+IF(bloques1a3[[#This Row],[Sexo]]="F",1,0)</f>
        <v>1</v>
      </c>
    </row>
    <row r="1868" spans="1:13" x14ac:dyDescent="0.55000000000000004">
      <c r="A1868">
        <v>59</v>
      </c>
      <c r="B1868" s="1" t="s">
        <v>439</v>
      </c>
      <c r="C1868" s="1" t="s">
        <v>6</v>
      </c>
      <c r="D1868">
        <v>3</v>
      </c>
      <c r="E1868" s="1" t="s">
        <v>75</v>
      </c>
      <c r="F1868">
        <v>7</v>
      </c>
      <c r="G1868" s="1" t="s">
        <v>377</v>
      </c>
      <c r="H1868" s="1" t="s">
        <v>29</v>
      </c>
      <c r="I1868">
        <v>1</v>
      </c>
      <c r="J1868" s="1" t="str">
        <f>+VLOOKUP(bloques1a3[[#This Row],[respuesta]],respuestas.emociones[],2,0)</f>
        <v>asco</v>
      </c>
      <c r="K1868" s="1">
        <f>+VLOOKUP(bloques1a3[[#This Row],[niño]],BD.niños[[Código]:[edad]],5,0)</f>
        <v>10</v>
      </c>
      <c r="L1868" s="1">
        <f>+IF(bloques1a3[[#This Row],[correcta]]=bloques1a3[[#This Row],[respuesta]],1,0)</f>
        <v>0</v>
      </c>
      <c r="M1868" s="1">
        <f>+IF(bloques1a3[[#This Row],[Sexo]]="F",1,0)</f>
        <v>1</v>
      </c>
    </row>
    <row r="1869" spans="1:13" x14ac:dyDescent="0.55000000000000004">
      <c r="A1869">
        <v>59</v>
      </c>
      <c r="B1869" s="1" t="s">
        <v>439</v>
      </c>
      <c r="C1869" s="1" t="s">
        <v>6</v>
      </c>
      <c r="D1869">
        <v>3</v>
      </c>
      <c r="E1869" s="1" t="s">
        <v>78</v>
      </c>
      <c r="F1869">
        <v>4</v>
      </c>
      <c r="G1869" s="1" t="s">
        <v>375</v>
      </c>
      <c r="H1869" s="1" t="s">
        <v>28</v>
      </c>
      <c r="I1869">
        <v>1</v>
      </c>
      <c r="J1869" s="1" t="str">
        <f>+VLOOKUP(bloques1a3[[#This Row],[respuesta]],respuestas.emociones[],2,0)</f>
        <v>enojo</v>
      </c>
      <c r="K1869" s="1">
        <f>+VLOOKUP(bloques1a3[[#This Row],[niño]],BD.niños[[Código]:[edad]],5,0)</f>
        <v>6</v>
      </c>
      <c r="L1869" s="1">
        <f>+IF(bloques1a3[[#This Row],[correcta]]=bloques1a3[[#This Row],[respuesta]],1,0)</f>
        <v>0</v>
      </c>
      <c r="M1869" s="1">
        <f>+IF(bloques1a3[[#This Row],[Sexo]]="F",1,0)</f>
        <v>0</v>
      </c>
    </row>
    <row r="1870" spans="1:13" x14ac:dyDescent="0.55000000000000004">
      <c r="A1870">
        <v>59</v>
      </c>
      <c r="B1870" s="1" t="s">
        <v>439</v>
      </c>
      <c r="C1870" s="1" t="s">
        <v>6</v>
      </c>
      <c r="D1870">
        <v>3</v>
      </c>
      <c r="E1870" s="1" t="s">
        <v>82</v>
      </c>
      <c r="F1870">
        <v>3</v>
      </c>
      <c r="G1870" s="1" t="s">
        <v>375</v>
      </c>
      <c r="H1870" s="1" t="s">
        <v>29</v>
      </c>
      <c r="I1870">
        <v>1</v>
      </c>
      <c r="J1870" s="1" t="str">
        <f>+VLOOKUP(bloques1a3[[#This Row],[respuesta]],respuestas.emociones[],2,0)</f>
        <v>tristeza</v>
      </c>
      <c r="K1870" s="1">
        <f>+VLOOKUP(bloques1a3[[#This Row],[niño]],BD.niños[[Código]:[edad]],5,0)</f>
        <v>6</v>
      </c>
      <c r="L1870" s="1">
        <f>+IF(bloques1a3[[#This Row],[correcta]]=bloques1a3[[#This Row],[respuesta]],1,0)</f>
        <v>1</v>
      </c>
      <c r="M1870" s="1">
        <f>+IF(bloques1a3[[#This Row],[Sexo]]="F",1,0)</f>
        <v>1</v>
      </c>
    </row>
    <row r="1871" spans="1:13" x14ac:dyDescent="0.55000000000000004">
      <c r="A1871">
        <v>59</v>
      </c>
      <c r="B1871" s="1" t="s">
        <v>439</v>
      </c>
      <c r="C1871" s="1" t="s">
        <v>6</v>
      </c>
      <c r="D1871">
        <v>3</v>
      </c>
      <c r="E1871" s="1" t="s">
        <v>85</v>
      </c>
      <c r="F1871">
        <v>4</v>
      </c>
      <c r="G1871" s="1" t="s">
        <v>375</v>
      </c>
      <c r="H1871" s="1" t="s">
        <v>28</v>
      </c>
      <c r="I1871">
        <v>1</v>
      </c>
      <c r="J1871" s="1" t="str">
        <f>+VLOOKUP(bloques1a3[[#This Row],[respuesta]],respuestas.emociones[],2,0)</f>
        <v>enojo</v>
      </c>
      <c r="K1871" s="1">
        <f>+VLOOKUP(bloques1a3[[#This Row],[niño]],BD.niños[[Código]:[edad]],5,0)</f>
        <v>6</v>
      </c>
      <c r="L1871" s="1">
        <f>+IF(bloques1a3[[#This Row],[correcta]]=bloques1a3[[#This Row],[respuesta]],1,0)</f>
        <v>0</v>
      </c>
      <c r="M1871" s="1">
        <f>+IF(bloques1a3[[#This Row],[Sexo]]="F",1,0)</f>
        <v>0</v>
      </c>
    </row>
    <row r="1872" spans="1:13" x14ac:dyDescent="0.55000000000000004">
      <c r="A1872">
        <v>59</v>
      </c>
      <c r="B1872" s="1" t="s">
        <v>439</v>
      </c>
      <c r="C1872" s="1" t="s">
        <v>6</v>
      </c>
      <c r="D1872">
        <v>3</v>
      </c>
      <c r="E1872" s="1" t="s">
        <v>184</v>
      </c>
      <c r="F1872">
        <v>4</v>
      </c>
      <c r="G1872" s="1" t="s">
        <v>376</v>
      </c>
      <c r="H1872" s="1" t="s">
        <v>28</v>
      </c>
      <c r="I1872">
        <v>1</v>
      </c>
      <c r="J1872" s="1" t="str">
        <f>+VLOOKUP(bloques1a3[[#This Row],[respuesta]],respuestas.emociones[],2,0)</f>
        <v>enojo</v>
      </c>
      <c r="K1872" s="1">
        <f>+VLOOKUP(bloques1a3[[#This Row],[niño]],BD.niños[[Código]:[edad]],5,0)</f>
        <v>7</v>
      </c>
      <c r="L1872" s="1">
        <f>+IF(bloques1a3[[#This Row],[correcta]]=bloques1a3[[#This Row],[respuesta]],1,0)</f>
        <v>0</v>
      </c>
      <c r="M1872" s="1">
        <f>+IF(bloques1a3[[#This Row],[Sexo]]="F",1,0)</f>
        <v>0</v>
      </c>
    </row>
    <row r="1873" spans="1:13" x14ac:dyDescent="0.55000000000000004">
      <c r="A1873">
        <v>59</v>
      </c>
      <c r="B1873" s="1" t="s">
        <v>439</v>
      </c>
      <c r="C1873" s="1" t="s">
        <v>6</v>
      </c>
      <c r="D1873">
        <v>3</v>
      </c>
      <c r="E1873" s="1" t="s">
        <v>187</v>
      </c>
      <c r="F1873">
        <v>3</v>
      </c>
      <c r="G1873" s="1" t="s">
        <v>376</v>
      </c>
      <c r="H1873" s="1" t="s">
        <v>29</v>
      </c>
      <c r="I1873">
        <v>1</v>
      </c>
      <c r="J1873" s="1" t="str">
        <f>+VLOOKUP(bloques1a3[[#This Row],[respuesta]],respuestas.emociones[],2,0)</f>
        <v>tristeza</v>
      </c>
      <c r="K1873" s="1">
        <f>+VLOOKUP(bloques1a3[[#This Row],[niño]],BD.niños[[Código]:[edad]],5,0)</f>
        <v>8</v>
      </c>
      <c r="L1873" s="1">
        <f>+IF(bloques1a3[[#This Row],[correcta]]=bloques1a3[[#This Row],[respuesta]],1,0)</f>
        <v>1</v>
      </c>
      <c r="M1873" s="1">
        <f>+IF(bloques1a3[[#This Row],[Sexo]]="F",1,0)</f>
        <v>1</v>
      </c>
    </row>
    <row r="1874" spans="1:13" x14ac:dyDescent="0.55000000000000004">
      <c r="A1874">
        <v>59</v>
      </c>
      <c r="B1874" s="1" t="s">
        <v>439</v>
      </c>
      <c r="C1874" s="1" t="s">
        <v>6</v>
      </c>
      <c r="D1874">
        <v>3</v>
      </c>
      <c r="E1874" s="1" t="s">
        <v>192</v>
      </c>
      <c r="F1874">
        <v>3</v>
      </c>
      <c r="G1874" s="1" t="s">
        <v>376</v>
      </c>
      <c r="H1874" s="1" t="s">
        <v>28</v>
      </c>
      <c r="I1874">
        <v>1</v>
      </c>
      <c r="J1874" s="1" t="str">
        <f>+VLOOKUP(bloques1a3[[#This Row],[respuesta]],respuestas.emociones[],2,0)</f>
        <v>tristeza</v>
      </c>
      <c r="K1874" s="1">
        <f>+VLOOKUP(bloques1a3[[#This Row],[niño]],BD.niños[[Código]:[edad]],5,0)</f>
        <v>7</v>
      </c>
      <c r="L1874" s="1">
        <f>+IF(bloques1a3[[#This Row],[correcta]]=bloques1a3[[#This Row],[respuesta]],1,0)</f>
        <v>1</v>
      </c>
      <c r="M1874" s="1">
        <f>+IF(bloques1a3[[#This Row],[Sexo]]="F",1,0)</f>
        <v>0</v>
      </c>
    </row>
    <row r="1875" spans="1:13" x14ac:dyDescent="0.55000000000000004">
      <c r="A1875">
        <v>59</v>
      </c>
      <c r="B1875" s="1" t="s">
        <v>439</v>
      </c>
      <c r="C1875" s="1" t="s">
        <v>6</v>
      </c>
      <c r="D1875">
        <v>3</v>
      </c>
      <c r="E1875" s="1" t="s">
        <v>195</v>
      </c>
      <c r="F1875">
        <v>3</v>
      </c>
      <c r="G1875" s="1" t="s">
        <v>377</v>
      </c>
      <c r="H1875" s="1" t="s">
        <v>28</v>
      </c>
      <c r="I1875">
        <v>1</v>
      </c>
      <c r="J1875" s="1" t="str">
        <f>+VLOOKUP(bloques1a3[[#This Row],[respuesta]],respuestas.emociones[],2,0)</f>
        <v>tristeza</v>
      </c>
      <c r="K1875" s="1">
        <f>+VLOOKUP(bloques1a3[[#This Row],[niño]],BD.niños[[Código]:[edad]],5,0)</f>
        <v>10</v>
      </c>
      <c r="L1875" s="1">
        <f>+IF(bloques1a3[[#This Row],[correcta]]=bloques1a3[[#This Row],[respuesta]],1,0)</f>
        <v>1</v>
      </c>
      <c r="M1875" s="1">
        <f>+IF(bloques1a3[[#This Row],[Sexo]]="F",1,0)</f>
        <v>0</v>
      </c>
    </row>
    <row r="1876" spans="1:13" x14ac:dyDescent="0.55000000000000004">
      <c r="A1876">
        <v>59</v>
      </c>
      <c r="B1876" s="1" t="s">
        <v>439</v>
      </c>
      <c r="C1876" s="1" t="s">
        <v>6</v>
      </c>
      <c r="D1876">
        <v>3</v>
      </c>
      <c r="E1876" s="1" t="s">
        <v>199</v>
      </c>
      <c r="F1876">
        <v>3</v>
      </c>
      <c r="G1876" s="1" t="s">
        <v>377</v>
      </c>
      <c r="H1876" s="1" t="s">
        <v>28</v>
      </c>
      <c r="I1876">
        <v>1</v>
      </c>
      <c r="J1876" s="1" t="str">
        <f>+VLOOKUP(bloques1a3[[#This Row],[respuesta]],respuestas.emociones[],2,0)</f>
        <v>tristeza</v>
      </c>
      <c r="K1876" s="1">
        <f>+VLOOKUP(bloques1a3[[#This Row],[niño]],BD.niños[[Código]:[edad]],5,0)</f>
        <v>9</v>
      </c>
      <c r="L1876" s="1">
        <f>+IF(bloques1a3[[#This Row],[correcta]]=bloques1a3[[#This Row],[respuesta]],1,0)</f>
        <v>1</v>
      </c>
      <c r="M1876" s="1">
        <f>+IF(bloques1a3[[#This Row],[Sexo]]="F",1,0)</f>
        <v>0</v>
      </c>
    </row>
    <row r="1877" spans="1:13" x14ac:dyDescent="0.55000000000000004">
      <c r="A1877">
        <v>59</v>
      </c>
      <c r="B1877" s="1" t="s">
        <v>439</v>
      </c>
      <c r="C1877" s="1" t="s">
        <v>6</v>
      </c>
      <c r="D1877">
        <v>3</v>
      </c>
      <c r="E1877" s="1" t="s">
        <v>203</v>
      </c>
      <c r="F1877">
        <v>3</v>
      </c>
      <c r="G1877" s="1" t="s">
        <v>377</v>
      </c>
      <c r="H1877" s="1" t="s">
        <v>29</v>
      </c>
      <c r="I1877">
        <v>1</v>
      </c>
      <c r="J1877" s="1" t="str">
        <f>+VLOOKUP(bloques1a3[[#This Row],[respuesta]],respuestas.emociones[],2,0)</f>
        <v>tristeza</v>
      </c>
      <c r="K1877" s="1">
        <f>+VLOOKUP(bloques1a3[[#This Row],[niño]],BD.niños[[Código]:[edad]],5,0)</f>
        <v>9</v>
      </c>
      <c r="L1877" s="1">
        <f>+IF(bloques1a3[[#This Row],[correcta]]=bloques1a3[[#This Row],[respuesta]],1,0)</f>
        <v>1</v>
      </c>
      <c r="M1877" s="1">
        <f>+IF(bloques1a3[[#This Row],[Sexo]]="F",1,0)</f>
        <v>1</v>
      </c>
    </row>
    <row r="1878" spans="1:13" x14ac:dyDescent="0.55000000000000004">
      <c r="A1878">
        <v>59</v>
      </c>
      <c r="B1878" s="1" t="s">
        <v>439</v>
      </c>
      <c r="C1878" s="1" t="s">
        <v>6</v>
      </c>
      <c r="D1878">
        <v>3</v>
      </c>
      <c r="E1878" s="1" t="s">
        <v>206</v>
      </c>
      <c r="F1878">
        <v>3</v>
      </c>
      <c r="G1878" s="1" t="s">
        <v>377</v>
      </c>
      <c r="H1878" s="1" t="s">
        <v>29</v>
      </c>
      <c r="I1878">
        <v>1</v>
      </c>
      <c r="J1878" s="1" t="str">
        <f>+VLOOKUP(bloques1a3[[#This Row],[respuesta]],respuestas.emociones[],2,0)</f>
        <v>tristeza</v>
      </c>
      <c r="K1878" s="1">
        <f>+VLOOKUP(bloques1a3[[#This Row],[niño]],BD.niños[[Código]:[edad]],5,0)</f>
        <v>10</v>
      </c>
      <c r="L1878" s="1">
        <f>+IF(bloques1a3[[#This Row],[correcta]]=bloques1a3[[#This Row],[respuesta]],1,0)</f>
        <v>1</v>
      </c>
      <c r="M1878" s="1">
        <f>+IF(bloques1a3[[#This Row],[Sexo]]="F",1,0)</f>
        <v>1</v>
      </c>
    </row>
    <row r="1879" spans="1:13" x14ac:dyDescent="0.55000000000000004">
      <c r="A1879">
        <v>59</v>
      </c>
      <c r="B1879" s="1" t="s">
        <v>439</v>
      </c>
      <c r="C1879" s="1" t="s">
        <v>6</v>
      </c>
      <c r="D1879">
        <v>3</v>
      </c>
      <c r="E1879" s="1" t="s">
        <v>210</v>
      </c>
      <c r="F1879">
        <v>3</v>
      </c>
      <c r="G1879" s="1" t="s">
        <v>376</v>
      </c>
      <c r="H1879" s="1" t="s">
        <v>28</v>
      </c>
      <c r="I1879">
        <v>1</v>
      </c>
      <c r="J1879" s="1" t="str">
        <f>+VLOOKUP(bloques1a3[[#This Row],[respuesta]],respuestas.emociones[],2,0)</f>
        <v>tristeza</v>
      </c>
      <c r="K1879" s="1">
        <f>+VLOOKUP(bloques1a3[[#This Row],[niño]],BD.niños[[Código]:[edad]],5,0)</f>
        <v>7</v>
      </c>
      <c r="L1879" s="1">
        <f>+IF(bloques1a3[[#This Row],[correcta]]=bloques1a3[[#This Row],[respuesta]],1,0)</f>
        <v>1</v>
      </c>
      <c r="M1879" s="1">
        <f>+IF(bloques1a3[[#This Row],[Sexo]]="F",1,0)</f>
        <v>0</v>
      </c>
    </row>
    <row r="1880" spans="1:13" x14ac:dyDescent="0.55000000000000004">
      <c r="A1880">
        <v>59</v>
      </c>
      <c r="B1880" s="1" t="s">
        <v>439</v>
      </c>
      <c r="C1880" s="1" t="s">
        <v>6</v>
      </c>
      <c r="D1880">
        <v>3</v>
      </c>
      <c r="E1880" s="1" t="s">
        <v>274</v>
      </c>
      <c r="F1880">
        <v>3</v>
      </c>
      <c r="G1880" s="1" t="s">
        <v>375</v>
      </c>
      <c r="H1880" s="1" t="s">
        <v>28</v>
      </c>
      <c r="I1880">
        <v>1</v>
      </c>
      <c r="J1880" s="1" t="str">
        <f>+VLOOKUP(bloques1a3[[#This Row],[respuesta]],respuestas.emociones[],2,0)</f>
        <v>tristeza</v>
      </c>
      <c r="K1880" s="1">
        <f>+VLOOKUP(bloques1a3[[#This Row],[niño]],BD.niños[[Código]:[edad]],5,0)</f>
        <v>6</v>
      </c>
      <c r="L1880" s="1">
        <f>+IF(bloques1a3[[#This Row],[correcta]]=bloques1a3[[#This Row],[respuesta]],1,0)</f>
        <v>1</v>
      </c>
      <c r="M1880" s="1">
        <f>+IF(bloques1a3[[#This Row],[Sexo]]="F",1,0)</f>
        <v>0</v>
      </c>
    </row>
    <row r="1881" spans="1:13" x14ac:dyDescent="0.55000000000000004">
      <c r="A1881">
        <v>59</v>
      </c>
      <c r="B1881" s="1" t="s">
        <v>439</v>
      </c>
      <c r="C1881" s="1" t="s">
        <v>6</v>
      </c>
      <c r="D1881">
        <v>3</v>
      </c>
      <c r="E1881" s="1" t="s">
        <v>276</v>
      </c>
      <c r="F1881">
        <v>3</v>
      </c>
      <c r="G1881" s="1" t="s">
        <v>375</v>
      </c>
      <c r="H1881" s="1" t="s">
        <v>28</v>
      </c>
      <c r="I1881">
        <v>1</v>
      </c>
      <c r="J1881" s="1" t="str">
        <f>+VLOOKUP(bloques1a3[[#This Row],[respuesta]],respuestas.emociones[],2,0)</f>
        <v>tristeza</v>
      </c>
      <c r="K1881" s="1">
        <f>+VLOOKUP(bloques1a3[[#This Row],[niño]],BD.niños[[Código]:[edad]],5,0)</f>
        <v>6</v>
      </c>
      <c r="L1881" s="1">
        <f>+IF(bloques1a3[[#This Row],[correcta]]=bloques1a3[[#This Row],[respuesta]],1,0)</f>
        <v>1</v>
      </c>
      <c r="M1881" s="1">
        <f>+IF(bloques1a3[[#This Row],[Sexo]]="F",1,0)</f>
        <v>0</v>
      </c>
    </row>
    <row r="1882" spans="1:13" x14ac:dyDescent="0.55000000000000004">
      <c r="A1882">
        <v>59</v>
      </c>
      <c r="B1882" s="1" t="s">
        <v>439</v>
      </c>
      <c r="C1882" s="1" t="s">
        <v>6</v>
      </c>
      <c r="D1882">
        <v>3</v>
      </c>
      <c r="E1882" s="1" t="s">
        <v>279</v>
      </c>
      <c r="F1882">
        <v>3</v>
      </c>
      <c r="G1882" s="1" t="s">
        <v>376</v>
      </c>
      <c r="H1882" s="1" t="s">
        <v>29</v>
      </c>
      <c r="I1882">
        <v>1</v>
      </c>
      <c r="J1882" s="1" t="str">
        <f>+VLOOKUP(bloques1a3[[#This Row],[respuesta]],respuestas.emociones[],2,0)</f>
        <v>tristeza</v>
      </c>
      <c r="K1882" s="1">
        <f>+VLOOKUP(bloques1a3[[#This Row],[niño]],BD.niños[[Código]:[edad]],5,0)</f>
        <v>7</v>
      </c>
      <c r="L1882" s="1">
        <f>+IF(bloques1a3[[#This Row],[correcta]]=bloques1a3[[#This Row],[respuesta]],1,0)</f>
        <v>1</v>
      </c>
      <c r="M1882" s="1">
        <f>+IF(bloques1a3[[#This Row],[Sexo]]="F",1,0)</f>
        <v>1</v>
      </c>
    </row>
    <row r="1883" spans="1:13" x14ac:dyDescent="0.55000000000000004">
      <c r="A1883">
        <v>59</v>
      </c>
      <c r="B1883" s="1" t="s">
        <v>439</v>
      </c>
      <c r="C1883" s="1" t="s">
        <v>6</v>
      </c>
      <c r="D1883">
        <v>3</v>
      </c>
      <c r="E1883" s="1" t="s">
        <v>282</v>
      </c>
      <c r="F1883">
        <v>3</v>
      </c>
      <c r="G1883" s="1" t="s">
        <v>375</v>
      </c>
      <c r="H1883" s="1" t="s">
        <v>29</v>
      </c>
      <c r="I1883">
        <v>1</v>
      </c>
      <c r="J1883" s="1" t="str">
        <f>+VLOOKUP(bloques1a3[[#This Row],[respuesta]],respuestas.emociones[],2,0)</f>
        <v>tristeza</v>
      </c>
      <c r="K1883" s="1">
        <f>+VLOOKUP(bloques1a3[[#This Row],[niño]],BD.niños[[Código]:[edad]],5,0)</f>
        <v>5</v>
      </c>
      <c r="L1883" s="1">
        <f>+IF(bloques1a3[[#This Row],[correcta]]=bloques1a3[[#This Row],[respuesta]],1,0)</f>
        <v>1</v>
      </c>
      <c r="M1883" s="1">
        <f>+IF(bloques1a3[[#This Row],[Sexo]]="F",1,0)</f>
        <v>1</v>
      </c>
    </row>
    <row r="1884" spans="1:13" x14ac:dyDescent="0.55000000000000004">
      <c r="A1884">
        <v>59</v>
      </c>
      <c r="B1884" s="1" t="s">
        <v>439</v>
      </c>
      <c r="C1884" s="1" t="s">
        <v>6</v>
      </c>
      <c r="D1884">
        <v>3</v>
      </c>
      <c r="E1884" s="1" t="s">
        <v>352</v>
      </c>
      <c r="F1884">
        <v>2</v>
      </c>
      <c r="G1884" s="1" t="s">
        <v>376</v>
      </c>
      <c r="H1884" s="1" t="s">
        <v>29</v>
      </c>
      <c r="I1884">
        <v>1</v>
      </c>
      <c r="J1884" s="1" t="str">
        <f>+VLOOKUP(bloques1a3[[#This Row],[respuesta]],respuestas.emociones[],2,0)</f>
        <v>alegria</v>
      </c>
      <c r="K1884" s="1">
        <f>+VLOOKUP(bloques1a3[[#This Row],[niño]],BD.niños[[Código]:[edad]],5,0)</f>
        <v>8</v>
      </c>
      <c r="L1884" s="1">
        <f>+IF(bloques1a3[[#This Row],[correcta]]=bloques1a3[[#This Row],[respuesta]],1,0)</f>
        <v>0</v>
      </c>
      <c r="M1884" s="1">
        <f>+IF(bloques1a3[[#This Row],[Sexo]]="F",1,0)</f>
        <v>1</v>
      </c>
    </row>
    <row r="1885" spans="1:13" x14ac:dyDescent="0.55000000000000004">
      <c r="A1885">
        <v>59</v>
      </c>
      <c r="B1885" s="1" t="s">
        <v>439</v>
      </c>
      <c r="C1885" s="1" t="s">
        <v>6</v>
      </c>
      <c r="D1885">
        <v>3</v>
      </c>
      <c r="E1885" s="1" t="s">
        <v>357</v>
      </c>
      <c r="F1885">
        <v>4</v>
      </c>
      <c r="G1885" s="1" t="s">
        <v>376</v>
      </c>
      <c r="H1885" s="1" t="s">
        <v>28</v>
      </c>
      <c r="I1885">
        <v>1</v>
      </c>
      <c r="J1885" s="1" t="str">
        <f>+VLOOKUP(bloques1a3[[#This Row],[respuesta]],respuestas.emociones[],2,0)</f>
        <v>enojo</v>
      </c>
      <c r="K1885" s="1">
        <f>+VLOOKUP(bloques1a3[[#This Row],[niño]],BD.niños[[Código]:[edad]],5,0)</f>
        <v>7</v>
      </c>
      <c r="L1885" s="1">
        <f>+IF(bloques1a3[[#This Row],[correcta]]=bloques1a3[[#This Row],[respuesta]],1,0)</f>
        <v>0</v>
      </c>
      <c r="M1885" s="1">
        <f>+IF(bloques1a3[[#This Row],[Sexo]]="F",1,0)</f>
        <v>0</v>
      </c>
    </row>
    <row r="1886" spans="1:13" x14ac:dyDescent="0.55000000000000004">
      <c r="A1886">
        <v>59</v>
      </c>
      <c r="B1886" s="1" t="s">
        <v>439</v>
      </c>
      <c r="C1886" s="1" t="s">
        <v>6</v>
      </c>
      <c r="D1886">
        <v>3</v>
      </c>
      <c r="E1886" s="1" t="s">
        <v>360</v>
      </c>
      <c r="F1886">
        <v>4</v>
      </c>
      <c r="G1886" s="1" t="s">
        <v>377</v>
      </c>
      <c r="H1886" s="1" t="s">
        <v>28</v>
      </c>
      <c r="I1886">
        <v>1</v>
      </c>
      <c r="J1886" s="1" t="str">
        <f>+VLOOKUP(bloques1a3[[#This Row],[respuesta]],respuestas.emociones[],2,0)</f>
        <v>enojo</v>
      </c>
      <c r="K1886" s="1">
        <f>+VLOOKUP(bloques1a3[[#This Row],[niño]],BD.niños[[Código]:[edad]],5,0)</f>
        <v>9</v>
      </c>
      <c r="L1886" s="1">
        <f>+IF(bloques1a3[[#This Row],[correcta]]=bloques1a3[[#This Row],[respuesta]],1,0)</f>
        <v>0</v>
      </c>
      <c r="M1886" s="1">
        <f>+IF(bloques1a3[[#This Row],[Sexo]]="F",1,0)</f>
        <v>0</v>
      </c>
    </row>
    <row r="1887" spans="1:13" x14ac:dyDescent="0.55000000000000004">
      <c r="A1887">
        <v>59</v>
      </c>
      <c r="B1887" s="1" t="s">
        <v>439</v>
      </c>
      <c r="C1887" s="1" t="s">
        <v>6</v>
      </c>
      <c r="D1887">
        <v>3</v>
      </c>
      <c r="E1887" s="1" t="s">
        <v>364</v>
      </c>
      <c r="F1887">
        <v>3</v>
      </c>
      <c r="G1887" s="1" t="s">
        <v>377</v>
      </c>
      <c r="H1887" s="1" t="s">
        <v>28</v>
      </c>
      <c r="I1887">
        <v>1</v>
      </c>
      <c r="J1887" s="1" t="str">
        <f>+VLOOKUP(bloques1a3[[#This Row],[respuesta]],respuestas.emociones[],2,0)</f>
        <v>tristeza</v>
      </c>
      <c r="K1887" s="1">
        <f>+VLOOKUP(bloques1a3[[#This Row],[niño]],BD.niños[[Código]:[edad]],5,0)</f>
        <v>10</v>
      </c>
      <c r="L1887" s="1">
        <f>+IF(bloques1a3[[#This Row],[correcta]]=bloques1a3[[#This Row],[respuesta]],1,0)</f>
        <v>1</v>
      </c>
      <c r="M1887" s="1">
        <f>+IF(bloques1a3[[#This Row],[Sexo]]="F",1,0)</f>
        <v>0</v>
      </c>
    </row>
    <row r="1888" spans="1:13" x14ac:dyDescent="0.55000000000000004">
      <c r="A1888">
        <v>59</v>
      </c>
      <c r="B1888" s="1" t="s">
        <v>439</v>
      </c>
      <c r="C1888" s="1" t="s">
        <v>6</v>
      </c>
      <c r="D1888">
        <v>3</v>
      </c>
      <c r="E1888" s="1" t="s">
        <v>368</v>
      </c>
      <c r="F1888">
        <v>3</v>
      </c>
      <c r="G1888" s="1" t="s">
        <v>377</v>
      </c>
      <c r="H1888" s="1" t="s">
        <v>28</v>
      </c>
      <c r="I1888">
        <v>1</v>
      </c>
      <c r="J1888" s="1" t="str">
        <f>+VLOOKUP(bloques1a3[[#This Row],[respuesta]],respuestas.emociones[],2,0)</f>
        <v>tristeza</v>
      </c>
      <c r="K1888" s="1">
        <f>+VLOOKUP(bloques1a3[[#This Row],[niño]],BD.niños[[Código]:[edad]],5,0)</f>
        <v>11</v>
      </c>
      <c r="L1888" s="1">
        <f>+IF(bloques1a3[[#This Row],[correcta]]=bloques1a3[[#This Row],[respuesta]],1,0)</f>
        <v>1</v>
      </c>
      <c r="M1888" s="1">
        <f>+IF(bloques1a3[[#This Row],[Sexo]]="F",1,0)</f>
        <v>0</v>
      </c>
    </row>
    <row r="1889" spans="1:13" x14ac:dyDescent="0.55000000000000004">
      <c r="A1889">
        <v>59</v>
      </c>
      <c r="B1889" s="1" t="s">
        <v>439</v>
      </c>
      <c r="C1889" s="1" t="s">
        <v>6</v>
      </c>
      <c r="D1889">
        <v>3</v>
      </c>
      <c r="E1889" s="1" t="s">
        <v>371</v>
      </c>
      <c r="F1889">
        <v>3</v>
      </c>
      <c r="G1889" s="1" t="s">
        <v>377</v>
      </c>
      <c r="H1889" s="1" t="s">
        <v>29</v>
      </c>
      <c r="I1889">
        <v>1</v>
      </c>
      <c r="J1889" s="1" t="str">
        <f>+VLOOKUP(bloques1a3[[#This Row],[respuesta]],respuestas.emociones[],2,0)</f>
        <v>tristeza</v>
      </c>
      <c r="K1889" s="1">
        <f>+VLOOKUP(bloques1a3[[#This Row],[niño]],BD.niños[[Código]:[edad]],5,0)</f>
        <v>9</v>
      </c>
      <c r="L1889" s="1">
        <f>+IF(bloques1a3[[#This Row],[correcta]]=bloques1a3[[#This Row],[respuesta]],1,0)</f>
        <v>1</v>
      </c>
      <c r="M1889" s="1">
        <f>+IF(bloques1a3[[#This Row],[Sexo]]="F",1,0)</f>
        <v>1</v>
      </c>
    </row>
    <row r="1890" spans="1:13" x14ac:dyDescent="0.55000000000000004">
      <c r="A1890">
        <v>60</v>
      </c>
      <c r="B1890" s="1" t="s">
        <v>440</v>
      </c>
      <c r="C1890" s="1" t="s">
        <v>5</v>
      </c>
      <c r="D1890">
        <v>6</v>
      </c>
      <c r="E1890" s="1" t="s">
        <v>36</v>
      </c>
      <c r="F1890">
        <v>1</v>
      </c>
      <c r="G1890" s="1" t="s">
        <v>375</v>
      </c>
      <c r="H1890" s="1" t="s">
        <v>28</v>
      </c>
      <c r="I1890">
        <v>1</v>
      </c>
      <c r="J1890" s="1" t="str">
        <f>+VLOOKUP(bloques1a3[[#This Row],[respuesta]],respuestas.emociones[],2,0)</f>
        <v>neutra</v>
      </c>
      <c r="K1890" s="1">
        <f>+VLOOKUP(bloques1a3[[#This Row],[niño]],BD.niños[[Código]:[edad]],5,0)</f>
        <v>5</v>
      </c>
      <c r="L1890" s="1">
        <f>+IF(bloques1a3[[#This Row],[correcta]]=bloques1a3[[#This Row],[respuesta]],1,0)</f>
        <v>0</v>
      </c>
      <c r="M1890" s="1">
        <f>+IF(bloques1a3[[#This Row],[Sexo]]="F",1,0)</f>
        <v>0</v>
      </c>
    </row>
    <row r="1891" spans="1:13" x14ac:dyDescent="0.55000000000000004">
      <c r="A1891">
        <v>60</v>
      </c>
      <c r="B1891" s="1" t="s">
        <v>440</v>
      </c>
      <c r="C1891" s="1" t="s">
        <v>5</v>
      </c>
      <c r="D1891">
        <v>6</v>
      </c>
      <c r="E1891" s="1" t="s">
        <v>40</v>
      </c>
      <c r="F1891">
        <v>6</v>
      </c>
      <c r="G1891" s="1" t="s">
        <v>376</v>
      </c>
      <c r="H1891" s="1" t="s">
        <v>28</v>
      </c>
      <c r="I1891">
        <v>1</v>
      </c>
      <c r="J1891" s="1" t="str">
        <f>+VLOOKUP(bloques1a3[[#This Row],[respuesta]],respuestas.emociones[],2,0)</f>
        <v>sorpresa</v>
      </c>
      <c r="K1891" s="1">
        <f>+VLOOKUP(bloques1a3[[#This Row],[niño]],BD.niños[[Código]:[edad]],5,0)</f>
        <v>7</v>
      </c>
      <c r="L1891" s="1">
        <f>+IF(bloques1a3[[#This Row],[correcta]]=bloques1a3[[#This Row],[respuesta]],1,0)</f>
        <v>1</v>
      </c>
      <c r="M1891" s="1">
        <f>+IF(bloques1a3[[#This Row],[Sexo]]="F",1,0)</f>
        <v>0</v>
      </c>
    </row>
    <row r="1892" spans="1:13" x14ac:dyDescent="0.55000000000000004">
      <c r="A1892">
        <v>60</v>
      </c>
      <c r="B1892" s="1" t="s">
        <v>440</v>
      </c>
      <c r="C1892" s="1" t="s">
        <v>5</v>
      </c>
      <c r="D1892">
        <v>6</v>
      </c>
      <c r="E1892" s="1" t="s">
        <v>44</v>
      </c>
      <c r="F1892">
        <v>6</v>
      </c>
      <c r="G1892" s="1" t="s">
        <v>376</v>
      </c>
      <c r="H1892" s="1" t="s">
        <v>29</v>
      </c>
      <c r="I1892">
        <v>1</v>
      </c>
      <c r="J1892" s="1" t="str">
        <f>+VLOOKUP(bloques1a3[[#This Row],[respuesta]],respuestas.emociones[],2,0)</f>
        <v>sorpresa</v>
      </c>
      <c r="K1892" s="1">
        <f>+VLOOKUP(bloques1a3[[#This Row],[niño]],BD.niños[[Código]:[edad]],5,0)</f>
        <v>7</v>
      </c>
      <c r="L1892" s="1">
        <f>+IF(bloques1a3[[#This Row],[correcta]]=bloques1a3[[#This Row],[respuesta]],1,0)</f>
        <v>1</v>
      </c>
      <c r="M1892" s="1">
        <f>+IF(bloques1a3[[#This Row],[Sexo]]="F",1,0)</f>
        <v>1</v>
      </c>
    </row>
    <row r="1893" spans="1:13" x14ac:dyDescent="0.55000000000000004">
      <c r="A1893">
        <v>60</v>
      </c>
      <c r="B1893" s="1" t="s">
        <v>440</v>
      </c>
      <c r="C1893" s="1" t="s">
        <v>5</v>
      </c>
      <c r="D1893">
        <v>6</v>
      </c>
      <c r="E1893" s="1" t="s">
        <v>48</v>
      </c>
      <c r="F1893">
        <v>2</v>
      </c>
      <c r="G1893" s="1" t="s">
        <v>376</v>
      </c>
      <c r="H1893" s="1" t="s">
        <v>29</v>
      </c>
      <c r="I1893">
        <v>1</v>
      </c>
      <c r="J1893" s="1" t="str">
        <f>+VLOOKUP(bloques1a3[[#This Row],[respuesta]],respuestas.emociones[],2,0)</f>
        <v>alegria</v>
      </c>
      <c r="K1893" s="1">
        <f>+VLOOKUP(bloques1a3[[#This Row],[niño]],BD.niños[[Código]:[edad]],5,0)</f>
        <v>7</v>
      </c>
      <c r="L1893" s="1">
        <f>+IF(bloques1a3[[#This Row],[correcta]]=bloques1a3[[#This Row],[respuesta]],1,0)</f>
        <v>0</v>
      </c>
      <c r="M1893" s="1">
        <f>+IF(bloques1a3[[#This Row],[Sexo]]="F",1,0)</f>
        <v>1</v>
      </c>
    </row>
    <row r="1894" spans="1:13" x14ac:dyDescent="0.55000000000000004">
      <c r="A1894">
        <v>60</v>
      </c>
      <c r="B1894" s="1" t="s">
        <v>440</v>
      </c>
      <c r="C1894" s="1" t="s">
        <v>5</v>
      </c>
      <c r="D1894">
        <v>6</v>
      </c>
      <c r="E1894" s="1" t="s">
        <v>52</v>
      </c>
      <c r="F1894">
        <v>6</v>
      </c>
      <c r="G1894" s="1" t="s">
        <v>376</v>
      </c>
      <c r="H1894" s="1" t="s">
        <v>29</v>
      </c>
      <c r="I1894">
        <v>1</v>
      </c>
      <c r="J1894" s="1" t="str">
        <f>+VLOOKUP(bloques1a3[[#This Row],[respuesta]],respuestas.emociones[],2,0)</f>
        <v>sorpresa</v>
      </c>
      <c r="K1894" s="1">
        <f>+VLOOKUP(bloques1a3[[#This Row],[niño]],BD.niños[[Código]:[edad]],5,0)</f>
        <v>7</v>
      </c>
      <c r="L1894" s="1">
        <f>+IF(bloques1a3[[#This Row],[correcta]]=bloques1a3[[#This Row],[respuesta]],1,0)</f>
        <v>1</v>
      </c>
      <c r="M1894" s="1">
        <f>+IF(bloques1a3[[#This Row],[Sexo]]="F",1,0)</f>
        <v>1</v>
      </c>
    </row>
    <row r="1895" spans="1:13" x14ac:dyDescent="0.55000000000000004">
      <c r="A1895">
        <v>60</v>
      </c>
      <c r="B1895" s="1" t="s">
        <v>440</v>
      </c>
      <c r="C1895" s="1" t="s">
        <v>5</v>
      </c>
      <c r="D1895">
        <v>6</v>
      </c>
      <c r="E1895" s="1" t="s">
        <v>56</v>
      </c>
      <c r="F1895">
        <v>6</v>
      </c>
      <c r="G1895" s="1" t="s">
        <v>376</v>
      </c>
      <c r="H1895" s="1" t="s">
        <v>29</v>
      </c>
      <c r="I1895">
        <v>1</v>
      </c>
      <c r="J1895" s="1" t="str">
        <f>+VLOOKUP(bloques1a3[[#This Row],[respuesta]],respuestas.emociones[],2,0)</f>
        <v>sorpresa</v>
      </c>
      <c r="K1895" s="1">
        <f>+VLOOKUP(bloques1a3[[#This Row],[niño]],BD.niños[[Código]:[edad]],5,0)</f>
        <v>8</v>
      </c>
      <c r="L1895" s="1">
        <f>+IF(bloques1a3[[#This Row],[correcta]]=bloques1a3[[#This Row],[respuesta]],1,0)</f>
        <v>1</v>
      </c>
      <c r="M1895" s="1">
        <f>+IF(bloques1a3[[#This Row],[Sexo]]="F",1,0)</f>
        <v>1</v>
      </c>
    </row>
    <row r="1896" spans="1:13" x14ac:dyDescent="0.55000000000000004">
      <c r="A1896">
        <v>60</v>
      </c>
      <c r="B1896" s="1" t="s">
        <v>440</v>
      </c>
      <c r="C1896" s="1" t="s">
        <v>5</v>
      </c>
      <c r="D1896">
        <v>6</v>
      </c>
      <c r="E1896" s="1" t="s">
        <v>60</v>
      </c>
      <c r="F1896">
        <v>6</v>
      </c>
      <c r="G1896" s="1" t="s">
        <v>377</v>
      </c>
      <c r="H1896" s="1" t="s">
        <v>28</v>
      </c>
      <c r="I1896">
        <v>1</v>
      </c>
      <c r="J1896" s="1" t="str">
        <f>+VLOOKUP(bloques1a3[[#This Row],[respuesta]],respuestas.emociones[],2,0)</f>
        <v>sorpresa</v>
      </c>
      <c r="K1896" s="1">
        <f>+VLOOKUP(bloques1a3[[#This Row],[niño]],BD.niños[[Código]:[edad]],5,0)</f>
        <v>10</v>
      </c>
      <c r="L1896" s="1">
        <f>+IF(bloques1a3[[#This Row],[correcta]]=bloques1a3[[#This Row],[respuesta]],1,0)</f>
        <v>1</v>
      </c>
      <c r="M1896" s="1">
        <f>+IF(bloques1a3[[#This Row],[Sexo]]="F",1,0)</f>
        <v>0</v>
      </c>
    </row>
    <row r="1897" spans="1:13" x14ac:dyDescent="0.55000000000000004">
      <c r="A1897">
        <v>60</v>
      </c>
      <c r="B1897" s="1" t="s">
        <v>440</v>
      </c>
      <c r="C1897" s="1" t="s">
        <v>5</v>
      </c>
      <c r="D1897">
        <v>6</v>
      </c>
      <c r="E1897" s="1" t="s">
        <v>64</v>
      </c>
      <c r="F1897">
        <v>6</v>
      </c>
      <c r="G1897" s="1" t="s">
        <v>377</v>
      </c>
      <c r="H1897" s="1" t="s">
        <v>29</v>
      </c>
      <c r="I1897">
        <v>1</v>
      </c>
      <c r="J1897" s="1" t="str">
        <f>+VLOOKUP(bloques1a3[[#This Row],[respuesta]],respuestas.emociones[],2,0)</f>
        <v>sorpresa</v>
      </c>
      <c r="K1897" s="1">
        <f>+VLOOKUP(bloques1a3[[#This Row],[niño]],BD.niños[[Código]:[edad]],5,0)</f>
        <v>9</v>
      </c>
      <c r="L1897" s="1">
        <f>+IF(bloques1a3[[#This Row],[correcta]]=bloques1a3[[#This Row],[respuesta]],1,0)</f>
        <v>1</v>
      </c>
      <c r="M1897" s="1">
        <f>+IF(bloques1a3[[#This Row],[Sexo]]="F",1,0)</f>
        <v>1</v>
      </c>
    </row>
    <row r="1898" spans="1:13" x14ac:dyDescent="0.55000000000000004">
      <c r="A1898">
        <v>60</v>
      </c>
      <c r="B1898" s="1" t="s">
        <v>440</v>
      </c>
      <c r="C1898" s="1" t="s">
        <v>5</v>
      </c>
      <c r="D1898">
        <v>6</v>
      </c>
      <c r="E1898" s="1" t="s">
        <v>68</v>
      </c>
      <c r="F1898">
        <v>6</v>
      </c>
      <c r="G1898" s="1" t="s">
        <v>377</v>
      </c>
      <c r="H1898" s="1" t="s">
        <v>28</v>
      </c>
      <c r="I1898">
        <v>1</v>
      </c>
      <c r="J1898" s="1" t="str">
        <f>+VLOOKUP(bloques1a3[[#This Row],[respuesta]],respuestas.emociones[],2,0)</f>
        <v>sorpresa</v>
      </c>
      <c r="K1898" s="1">
        <f>+VLOOKUP(bloques1a3[[#This Row],[niño]],BD.niños[[Código]:[edad]],5,0)</f>
        <v>10</v>
      </c>
      <c r="L1898" s="1">
        <f>+IF(bloques1a3[[#This Row],[correcta]]=bloques1a3[[#This Row],[respuesta]],1,0)</f>
        <v>1</v>
      </c>
      <c r="M1898" s="1">
        <f>+IF(bloques1a3[[#This Row],[Sexo]]="F",1,0)</f>
        <v>0</v>
      </c>
    </row>
    <row r="1899" spans="1:13" x14ac:dyDescent="0.55000000000000004">
      <c r="A1899">
        <v>60</v>
      </c>
      <c r="B1899" s="1" t="s">
        <v>440</v>
      </c>
      <c r="C1899" s="1" t="s">
        <v>5</v>
      </c>
      <c r="D1899">
        <v>6</v>
      </c>
      <c r="E1899" s="1" t="s">
        <v>72</v>
      </c>
      <c r="F1899">
        <v>6</v>
      </c>
      <c r="G1899" s="1" t="s">
        <v>377</v>
      </c>
      <c r="H1899" s="1" t="s">
        <v>29</v>
      </c>
      <c r="I1899">
        <v>1</v>
      </c>
      <c r="J1899" s="1" t="str">
        <f>+VLOOKUP(bloques1a3[[#This Row],[respuesta]],respuestas.emociones[],2,0)</f>
        <v>sorpresa</v>
      </c>
      <c r="K1899" s="1">
        <f>+VLOOKUP(bloques1a3[[#This Row],[niño]],BD.niños[[Código]:[edad]],5,0)</f>
        <v>9</v>
      </c>
      <c r="L1899" s="1">
        <f>+IF(bloques1a3[[#This Row],[correcta]]=bloques1a3[[#This Row],[respuesta]],1,0)</f>
        <v>1</v>
      </c>
      <c r="M1899" s="1">
        <f>+IF(bloques1a3[[#This Row],[Sexo]]="F",1,0)</f>
        <v>1</v>
      </c>
    </row>
    <row r="1900" spans="1:13" x14ac:dyDescent="0.55000000000000004">
      <c r="A1900">
        <v>60</v>
      </c>
      <c r="B1900" s="1" t="s">
        <v>440</v>
      </c>
      <c r="C1900" s="1" t="s">
        <v>5</v>
      </c>
      <c r="D1900">
        <v>6</v>
      </c>
      <c r="E1900" s="1" t="s">
        <v>75</v>
      </c>
      <c r="F1900">
        <v>6</v>
      </c>
      <c r="G1900" s="1" t="s">
        <v>377</v>
      </c>
      <c r="H1900" s="1" t="s">
        <v>29</v>
      </c>
      <c r="I1900">
        <v>1</v>
      </c>
      <c r="J1900" s="1" t="str">
        <f>+VLOOKUP(bloques1a3[[#This Row],[respuesta]],respuestas.emociones[],2,0)</f>
        <v>sorpresa</v>
      </c>
      <c r="K1900" s="1">
        <f>+VLOOKUP(bloques1a3[[#This Row],[niño]],BD.niños[[Código]:[edad]],5,0)</f>
        <v>10</v>
      </c>
      <c r="L1900" s="1">
        <f>+IF(bloques1a3[[#This Row],[correcta]]=bloques1a3[[#This Row],[respuesta]],1,0)</f>
        <v>1</v>
      </c>
      <c r="M1900" s="1">
        <f>+IF(bloques1a3[[#This Row],[Sexo]]="F",1,0)</f>
        <v>1</v>
      </c>
    </row>
    <row r="1901" spans="1:13" x14ac:dyDescent="0.55000000000000004">
      <c r="A1901">
        <v>60</v>
      </c>
      <c r="B1901" s="1" t="s">
        <v>440</v>
      </c>
      <c r="C1901" s="1" t="s">
        <v>5</v>
      </c>
      <c r="D1901">
        <v>6</v>
      </c>
      <c r="E1901" s="1" t="s">
        <v>78</v>
      </c>
      <c r="F1901">
        <v>2</v>
      </c>
      <c r="G1901" s="1" t="s">
        <v>375</v>
      </c>
      <c r="H1901" s="1" t="s">
        <v>28</v>
      </c>
      <c r="I1901">
        <v>1</v>
      </c>
      <c r="J1901" s="1" t="str">
        <f>+VLOOKUP(bloques1a3[[#This Row],[respuesta]],respuestas.emociones[],2,0)</f>
        <v>alegria</v>
      </c>
      <c r="K1901" s="1">
        <f>+VLOOKUP(bloques1a3[[#This Row],[niño]],BD.niños[[Código]:[edad]],5,0)</f>
        <v>6</v>
      </c>
      <c r="L1901" s="1">
        <f>+IF(bloques1a3[[#This Row],[correcta]]=bloques1a3[[#This Row],[respuesta]],1,0)</f>
        <v>0</v>
      </c>
      <c r="M1901" s="1">
        <f>+IF(bloques1a3[[#This Row],[Sexo]]="F",1,0)</f>
        <v>0</v>
      </c>
    </row>
    <row r="1902" spans="1:13" x14ac:dyDescent="0.55000000000000004">
      <c r="A1902">
        <v>60</v>
      </c>
      <c r="B1902" s="1" t="s">
        <v>440</v>
      </c>
      <c r="C1902" s="1" t="s">
        <v>5</v>
      </c>
      <c r="D1902">
        <v>6</v>
      </c>
      <c r="E1902" s="1" t="s">
        <v>82</v>
      </c>
      <c r="F1902">
        <v>7</v>
      </c>
      <c r="G1902" s="1" t="s">
        <v>375</v>
      </c>
      <c r="H1902" s="1" t="s">
        <v>29</v>
      </c>
      <c r="I1902">
        <v>1</v>
      </c>
      <c r="J1902" s="1" t="str">
        <f>+VLOOKUP(bloques1a3[[#This Row],[respuesta]],respuestas.emociones[],2,0)</f>
        <v>asco</v>
      </c>
      <c r="K1902" s="1">
        <f>+VLOOKUP(bloques1a3[[#This Row],[niño]],BD.niños[[Código]:[edad]],5,0)</f>
        <v>6</v>
      </c>
      <c r="L1902" s="1">
        <f>+IF(bloques1a3[[#This Row],[correcta]]=bloques1a3[[#This Row],[respuesta]],1,0)</f>
        <v>0</v>
      </c>
      <c r="M1902" s="1">
        <f>+IF(bloques1a3[[#This Row],[Sexo]]="F",1,0)</f>
        <v>1</v>
      </c>
    </row>
    <row r="1903" spans="1:13" x14ac:dyDescent="0.55000000000000004">
      <c r="A1903">
        <v>60</v>
      </c>
      <c r="B1903" s="1" t="s">
        <v>440</v>
      </c>
      <c r="C1903" s="1" t="s">
        <v>5</v>
      </c>
      <c r="D1903">
        <v>6</v>
      </c>
      <c r="E1903" s="1" t="s">
        <v>85</v>
      </c>
      <c r="F1903">
        <v>7</v>
      </c>
      <c r="G1903" s="1" t="s">
        <v>375</v>
      </c>
      <c r="H1903" s="1" t="s">
        <v>28</v>
      </c>
      <c r="I1903">
        <v>1</v>
      </c>
      <c r="J1903" s="1" t="str">
        <f>+VLOOKUP(bloques1a3[[#This Row],[respuesta]],respuestas.emociones[],2,0)</f>
        <v>asco</v>
      </c>
      <c r="K1903" s="1">
        <f>+VLOOKUP(bloques1a3[[#This Row],[niño]],BD.niños[[Código]:[edad]],5,0)</f>
        <v>6</v>
      </c>
      <c r="L1903" s="1">
        <f>+IF(bloques1a3[[#This Row],[correcta]]=bloques1a3[[#This Row],[respuesta]],1,0)</f>
        <v>0</v>
      </c>
      <c r="M1903" s="1">
        <f>+IF(bloques1a3[[#This Row],[Sexo]]="F",1,0)</f>
        <v>0</v>
      </c>
    </row>
    <row r="1904" spans="1:13" x14ac:dyDescent="0.55000000000000004">
      <c r="A1904">
        <v>60</v>
      </c>
      <c r="B1904" s="1" t="s">
        <v>440</v>
      </c>
      <c r="C1904" s="1" t="s">
        <v>5</v>
      </c>
      <c r="D1904">
        <v>6</v>
      </c>
      <c r="E1904" s="1" t="s">
        <v>184</v>
      </c>
      <c r="F1904">
        <v>6</v>
      </c>
      <c r="G1904" s="1" t="s">
        <v>376</v>
      </c>
      <c r="H1904" s="1" t="s">
        <v>28</v>
      </c>
      <c r="I1904">
        <v>1</v>
      </c>
      <c r="J1904" s="1" t="str">
        <f>+VLOOKUP(bloques1a3[[#This Row],[respuesta]],respuestas.emociones[],2,0)</f>
        <v>sorpresa</v>
      </c>
      <c r="K1904" s="1">
        <f>+VLOOKUP(bloques1a3[[#This Row],[niño]],BD.niños[[Código]:[edad]],5,0)</f>
        <v>7</v>
      </c>
      <c r="L1904" s="1">
        <f>+IF(bloques1a3[[#This Row],[correcta]]=bloques1a3[[#This Row],[respuesta]],1,0)</f>
        <v>1</v>
      </c>
      <c r="M1904" s="1">
        <f>+IF(bloques1a3[[#This Row],[Sexo]]="F",1,0)</f>
        <v>0</v>
      </c>
    </row>
    <row r="1905" spans="1:13" x14ac:dyDescent="0.55000000000000004">
      <c r="A1905">
        <v>60</v>
      </c>
      <c r="B1905" s="1" t="s">
        <v>440</v>
      </c>
      <c r="C1905" s="1" t="s">
        <v>5</v>
      </c>
      <c r="D1905">
        <v>6</v>
      </c>
      <c r="E1905" s="1" t="s">
        <v>187</v>
      </c>
      <c r="F1905">
        <v>6</v>
      </c>
      <c r="G1905" s="1" t="s">
        <v>376</v>
      </c>
      <c r="H1905" s="1" t="s">
        <v>29</v>
      </c>
      <c r="I1905">
        <v>1</v>
      </c>
      <c r="J1905" s="1" t="str">
        <f>+VLOOKUP(bloques1a3[[#This Row],[respuesta]],respuestas.emociones[],2,0)</f>
        <v>sorpresa</v>
      </c>
      <c r="K1905" s="1">
        <f>+VLOOKUP(bloques1a3[[#This Row],[niño]],BD.niños[[Código]:[edad]],5,0)</f>
        <v>8</v>
      </c>
      <c r="L1905" s="1">
        <f>+IF(bloques1a3[[#This Row],[correcta]]=bloques1a3[[#This Row],[respuesta]],1,0)</f>
        <v>1</v>
      </c>
      <c r="M1905" s="1">
        <f>+IF(bloques1a3[[#This Row],[Sexo]]="F",1,0)</f>
        <v>1</v>
      </c>
    </row>
    <row r="1906" spans="1:13" x14ac:dyDescent="0.55000000000000004">
      <c r="A1906">
        <v>60</v>
      </c>
      <c r="B1906" s="1" t="s">
        <v>440</v>
      </c>
      <c r="C1906" s="1" t="s">
        <v>5</v>
      </c>
      <c r="D1906">
        <v>6</v>
      </c>
      <c r="E1906" s="1" t="s">
        <v>192</v>
      </c>
      <c r="F1906">
        <v>2</v>
      </c>
      <c r="G1906" s="1" t="s">
        <v>376</v>
      </c>
      <c r="H1906" s="1" t="s">
        <v>28</v>
      </c>
      <c r="I1906">
        <v>1</v>
      </c>
      <c r="J1906" s="1" t="str">
        <f>+VLOOKUP(bloques1a3[[#This Row],[respuesta]],respuestas.emociones[],2,0)</f>
        <v>alegria</v>
      </c>
      <c r="K1906" s="1">
        <f>+VLOOKUP(bloques1a3[[#This Row],[niño]],BD.niños[[Código]:[edad]],5,0)</f>
        <v>7</v>
      </c>
      <c r="L1906" s="1">
        <f>+IF(bloques1a3[[#This Row],[correcta]]=bloques1a3[[#This Row],[respuesta]],1,0)</f>
        <v>0</v>
      </c>
      <c r="M1906" s="1">
        <f>+IF(bloques1a3[[#This Row],[Sexo]]="F",1,0)</f>
        <v>0</v>
      </c>
    </row>
    <row r="1907" spans="1:13" x14ac:dyDescent="0.55000000000000004">
      <c r="A1907">
        <v>60</v>
      </c>
      <c r="B1907" s="1" t="s">
        <v>440</v>
      </c>
      <c r="C1907" s="1" t="s">
        <v>5</v>
      </c>
      <c r="D1907">
        <v>6</v>
      </c>
      <c r="E1907" s="1" t="s">
        <v>195</v>
      </c>
      <c r="F1907">
        <v>6</v>
      </c>
      <c r="G1907" s="1" t="s">
        <v>377</v>
      </c>
      <c r="H1907" s="1" t="s">
        <v>28</v>
      </c>
      <c r="I1907">
        <v>1</v>
      </c>
      <c r="J1907" s="1" t="str">
        <f>+VLOOKUP(bloques1a3[[#This Row],[respuesta]],respuestas.emociones[],2,0)</f>
        <v>sorpresa</v>
      </c>
      <c r="K1907" s="1">
        <f>+VLOOKUP(bloques1a3[[#This Row],[niño]],BD.niños[[Código]:[edad]],5,0)</f>
        <v>10</v>
      </c>
      <c r="L1907" s="1">
        <f>+IF(bloques1a3[[#This Row],[correcta]]=bloques1a3[[#This Row],[respuesta]],1,0)</f>
        <v>1</v>
      </c>
      <c r="M1907" s="1">
        <f>+IF(bloques1a3[[#This Row],[Sexo]]="F",1,0)</f>
        <v>0</v>
      </c>
    </row>
    <row r="1908" spans="1:13" x14ac:dyDescent="0.55000000000000004">
      <c r="A1908">
        <v>60</v>
      </c>
      <c r="B1908" s="1" t="s">
        <v>440</v>
      </c>
      <c r="C1908" s="1" t="s">
        <v>5</v>
      </c>
      <c r="D1908">
        <v>6</v>
      </c>
      <c r="E1908" s="1" t="s">
        <v>199</v>
      </c>
      <c r="F1908">
        <v>6</v>
      </c>
      <c r="G1908" s="1" t="s">
        <v>377</v>
      </c>
      <c r="H1908" s="1" t="s">
        <v>28</v>
      </c>
      <c r="I1908">
        <v>1</v>
      </c>
      <c r="J1908" s="1" t="str">
        <f>+VLOOKUP(bloques1a3[[#This Row],[respuesta]],respuestas.emociones[],2,0)</f>
        <v>sorpresa</v>
      </c>
      <c r="K1908" s="1">
        <f>+VLOOKUP(bloques1a3[[#This Row],[niño]],BD.niños[[Código]:[edad]],5,0)</f>
        <v>9</v>
      </c>
      <c r="L1908" s="1">
        <f>+IF(bloques1a3[[#This Row],[correcta]]=bloques1a3[[#This Row],[respuesta]],1,0)</f>
        <v>1</v>
      </c>
      <c r="M1908" s="1">
        <f>+IF(bloques1a3[[#This Row],[Sexo]]="F",1,0)</f>
        <v>0</v>
      </c>
    </row>
    <row r="1909" spans="1:13" x14ac:dyDescent="0.55000000000000004">
      <c r="A1909">
        <v>60</v>
      </c>
      <c r="B1909" s="1" t="s">
        <v>440</v>
      </c>
      <c r="C1909" s="1" t="s">
        <v>5</v>
      </c>
      <c r="D1909">
        <v>6</v>
      </c>
      <c r="E1909" s="1" t="s">
        <v>203</v>
      </c>
      <c r="F1909">
        <v>6</v>
      </c>
      <c r="G1909" s="1" t="s">
        <v>377</v>
      </c>
      <c r="H1909" s="1" t="s">
        <v>29</v>
      </c>
      <c r="I1909">
        <v>1</v>
      </c>
      <c r="J1909" s="1" t="str">
        <f>+VLOOKUP(bloques1a3[[#This Row],[respuesta]],respuestas.emociones[],2,0)</f>
        <v>sorpresa</v>
      </c>
      <c r="K1909" s="1">
        <f>+VLOOKUP(bloques1a3[[#This Row],[niño]],BD.niños[[Código]:[edad]],5,0)</f>
        <v>9</v>
      </c>
      <c r="L1909" s="1">
        <f>+IF(bloques1a3[[#This Row],[correcta]]=bloques1a3[[#This Row],[respuesta]],1,0)</f>
        <v>1</v>
      </c>
      <c r="M1909" s="1">
        <f>+IF(bloques1a3[[#This Row],[Sexo]]="F",1,0)</f>
        <v>1</v>
      </c>
    </row>
    <row r="1910" spans="1:13" x14ac:dyDescent="0.55000000000000004">
      <c r="A1910">
        <v>60</v>
      </c>
      <c r="B1910" s="1" t="s">
        <v>440</v>
      </c>
      <c r="C1910" s="1" t="s">
        <v>5</v>
      </c>
      <c r="D1910">
        <v>6</v>
      </c>
      <c r="E1910" s="1" t="s">
        <v>206</v>
      </c>
      <c r="F1910">
        <v>1</v>
      </c>
      <c r="G1910" s="1" t="s">
        <v>377</v>
      </c>
      <c r="H1910" s="1" t="s">
        <v>29</v>
      </c>
      <c r="I1910">
        <v>1</v>
      </c>
      <c r="J1910" s="1" t="str">
        <f>+VLOOKUP(bloques1a3[[#This Row],[respuesta]],respuestas.emociones[],2,0)</f>
        <v>neutra</v>
      </c>
      <c r="K1910" s="1">
        <f>+VLOOKUP(bloques1a3[[#This Row],[niño]],BD.niños[[Código]:[edad]],5,0)</f>
        <v>10</v>
      </c>
      <c r="L1910" s="1">
        <f>+IF(bloques1a3[[#This Row],[correcta]]=bloques1a3[[#This Row],[respuesta]],1,0)</f>
        <v>0</v>
      </c>
      <c r="M1910" s="1">
        <f>+IF(bloques1a3[[#This Row],[Sexo]]="F",1,0)</f>
        <v>1</v>
      </c>
    </row>
    <row r="1911" spans="1:13" x14ac:dyDescent="0.55000000000000004">
      <c r="A1911">
        <v>60</v>
      </c>
      <c r="B1911" s="1" t="s">
        <v>440</v>
      </c>
      <c r="C1911" s="1" t="s">
        <v>5</v>
      </c>
      <c r="D1911">
        <v>6</v>
      </c>
      <c r="E1911" s="1" t="s">
        <v>210</v>
      </c>
      <c r="F1911">
        <v>6</v>
      </c>
      <c r="G1911" s="1" t="s">
        <v>376</v>
      </c>
      <c r="H1911" s="1" t="s">
        <v>28</v>
      </c>
      <c r="I1911">
        <v>1</v>
      </c>
      <c r="J1911" s="1" t="str">
        <f>+VLOOKUP(bloques1a3[[#This Row],[respuesta]],respuestas.emociones[],2,0)</f>
        <v>sorpresa</v>
      </c>
      <c r="K1911" s="1">
        <f>+VLOOKUP(bloques1a3[[#This Row],[niño]],BD.niños[[Código]:[edad]],5,0)</f>
        <v>7</v>
      </c>
      <c r="L1911" s="1">
        <f>+IF(bloques1a3[[#This Row],[correcta]]=bloques1a3[[#This Row],[respuesta]],1,0)</f>
        <v>1</v>
      </c>
      <c r="M1911" s="1">
        <f>+IF(bloques1a3[[#This Row],[Sexo]]="F",1,0)</f>
        <v>0</v>
      </c>
    </row>
    <row r="1912" spans="1:13" x14ac:dyDescent="0.55000000000000004">
      <c r="A1912">
        <v>60</v>
      </c>
      <c r="B1912" s="1" t="s">
        <v>440</v>
      </c>
      <c r="C1912" s="1" t="s">
        <v>5</v>
      </c>
      <c r="D1912">
        <v>6</v>
      </c>
      <c r="E1912" s="1" t="s">
        <v>274</v>
      </c>
      <c r="F1912">
        <v>6</v>
      </c>
      <c r="G1912" s="1" t="s">
        <v>375</v>
      </c>
      <c r="H1912" s="1" t="s">
        <v>28</v>
      </c>
      <c r="I1912">
        <v>1</v>
      </c>
      <c r="J1912" s="1" t="str">
        <f>+VLOOKUP(bloques1a3[[#This Row],[respuesta]],respuestas.emociones[],2,0)</f>
        <v>sorpresa</v>
      </c>
      <c r="K1912" s="1">
        <f>+VLOOKUP(bloques1a3[[#This Row],[niño]],BD.niños[[Código]:[edad]],5,0)</f>
        <v>6</v>
      </c>
      <c r="L1912" s="1">
        <f>+IF(bloques1a3[[#This Row],[correcta]]=bloques1a3[[#This Row],[respuesta]],1,0)</f>
        <v>1</v>
      </c>
      <c r="M1912" s="1">
        <f>+IF(bloques1a3[[#This Row],[Sexo]]="F",1,0)</f>
        <v>0</v>
      </c>
    </row>
    <row r="1913" spans="1:13" x14ac:dyDescent="0.55000000000000004">
      <c r="A1913">
        <v>60</v>
      </c>
      <c r="B1913" s="1" t="s">
        <v>440</v>
      </c>
      <c r="C1913" s="1" t="s">
        <v>5</v>
      </c>
      <c r="D1913">
        <v>6</v>
      </c>
      <c r="E1913" s="1" t="s">
        <v>276</v>
      </c>
      <c r="F1913">
        <v>6</v>
      </c>
      <c r="G1913" s="1" t="s">
        <v>375</v>
      </c>
      <c r="H1913" s="1" t="s">
        <v>28</v>
      </c>
      <c r="I1913">
        <v>1</v>
      </c>
      <c r="J1913" s="1" t="str">
        <f>+VLOOKUP(bloques1a3[[#This Row],[respuesta]],respuestas.emociones[],2,0)</f>
        <v>sorpresa</v>
      </c>
      <c r="K1913" s="1">
        <f>+VLOOKUP(bloques1a3[[#This Row],[niño]],BD.niños[[Código]:[edad]],5,0)</f>
        <v>6</v>
      </c>
      <c r="L1913" s="1">
        <f>+IF(bloques1a3[[#This Row],[correcta]]=bloques1a3[[#This Row],[respuesta]],1,0)</f>
        <v>1</v>
      </c>
      <c r="M1913" s="1">
        <f>+IF(bloques1a3[[#This Row],[Sexo]]="F",1,0)</f>
        <v>0</v>
      </c>
    </row>
    <row r="1914" spans="1:13" x14ac:dyDescent="0.55000000000000004">
      <c r="A1914">
        <v>60</v>
      </c>
      <c r="B1914" s="1" t="s">
        <v>440</v>
      </c>
      <c r="C1914" s="1" t="s">
        <v>5</v>
      </c>
      <c r="D1914">
        <v>6</v>
      </c>
      <c r="E1914" s="1" t="s">
        <v>279</v>
      </c>
      <c r="F1914">
        <v>5</v>
      </c>
      <c r="G1914" s="1" t="s">
        <v>376</v>
      </c>
      <c r="H1914" s="1" t="s">
        <v>29</v>
      </c>
      <c r="I1914">
        <v>1</v>
      </c>
      <c r="J1914" s="1" t="str">
        <f>+VLOOKUP(bloques1a3[[#This Row],[respuesta]],respuestas.emociones[],2,0)</f>
        <v>miedo</v>
      </c>
      <c r="K1914" s="1">
        <f>+VLOOKUP(bloques1a3[[#This Row],[niño]],BD.niños[[Código]:[edad]],5,0)</f>
        <v>7</v>
      </c>
      <c r="L1914" s="1">
        <f>+IF(bloques1a3[[#This Row],[correcta]]=bloques1a3[[#This Row],[respuesta]],1,0)</f>
        <v>0</v>
      </c>
      <c r="M1914" s="1">
        <f>+IF(bloques1a3[[#This Row],[Sexo]]="F",1,0)</f>
        <v>1</v>
      </c>
    </row>
    <row r="1915" spans="1:13" x14ac:dyDescent="0.55000000000000004">
      <c r="A1915">
        <v>60</v>
      </c>
      <c r="B1915" s="1" t="s">
        <v>440</v>
      </c>
      <c r="C1915" s="1" t="s">
        <v>5</v>
      </c>
      <c r="D1915">
        <v>6</v>
      </c>
      <c r="E1915" s="1" t="s">
        <v>282</v>
      </c>
      <c r="F1915">
        <v>5</v>
      </c>
      <c r="G1915" s="1" t="s">
        <v>375</v>
      </c>
      <c r="H1915" s="1" t="s">
        <v>29</v>
      </c>
      <c r="I1915">
        <v>1</v>
      </c>
      <c r="J1915" s="1" t="str">
        <f>+VLOOKUP(bloques1a3[[#This Row],[respuesta]],respuestas.emociones[],2,0)</f>
        <v>miedo</v>
      </c>
      <c r="K1915" s="1">
        <f>+VLOOKUP(bloques1a3[[#This Row],[niño]],BD.niños[[Código]:[edad]],5,0)</f>
        <v>5</v>
      </c>
      <c r="L1915" s="1">
        <f>+IF(bloques1a3[[#This Row],[correcta]]=bloques1a3[[#This Row],[respuesta]],1,0)</f>
        <v>0</v>
      </c>
      <c r="M1915" s="1">
        <f>+IF(bloques1a3[[#This Row],[Sexo]]="F",1,0)</f>
        <v>1</v>
      </c>
    </row>
    <row r="1916" spans="1:13" x14ac:dyDescent="0.55000000000000004">
      <c r="A1916">
        <v>60</v>
      </c>
      <c r="B1916" s="1" t="s">
        <v>440</v>
      </c>
      <c r="C1916" s="1" t="s">
        <v>5</v>
      </c>
      <c r="D1916">
        <v>6</v>
      </c>
      <c r="E1916" s="1" t="s">
        <v>352</v>
      </c>
      <c r="F1916">
        <v>2</v>
      </c>
      <c r="G1916" s="1" t="s">
        <v>376</v>
      </c>
      <c r="H1916" s="1" t="s">
        <v>29</v>
      </c>
      <c r="I1916">
        <v>1</v>
      </c>
      <c r="J1916" s="1" t="str">
        <f>+VLOOKUP(bloques1a3[[#This Row],[respuesta]],respuestas.emociones[],2,0)</f>
        <v>alegria</v>
      </c>
      <c r="K1916" s="1">
        <f>+VLOOKUP(bloques1a3[[#This Row],[niño]],BD.niños[[Código]:[edad]],5,0)</f>
        <v>8</v>
      </c>
      <c r="L1916" s="1">
        <f>+IF(bloques1a3[[#This Row],[correcta]]=bloques1a3[[#This Row],[respuesta]],1,0)</f>
        <v>0</v>
      </c>
      <c r="M1916" s="1">
        <f>+IF(bloques1a3[[#This Row],[Sexo]]="F",1,0)</f>
        <v>1</v>
      </c>
    </row>
    <row r="1917" spans="1:13" x14ac:dyDescent="0.55000000000000004">
      <c r="A1917">
        <v>60</v>
      </c>
      <c r="B1917" s="1" t="s">
        <v>440</v>
      </c>
      <c r="C1917" s="1" t="s">
        <v>5</v>
      </c>
      <c r="D1917">
        <v>6</v>
      </c>
      <c r="E1917" s="1" t="s">
        <v>357</v>
      </c>
      <c r="F1917">
        <v>6</v>
      </c>
      <c r="G1917" s="1" t="s">
        <v>376</v>
      </c>
      <c r="H1917" s="1" t="s">
        <v>28</v>
      </c>
      <c r="I1917">
        <v>1</v>
      </c>
      <c r="J1917" s="1" t="str">
        <f>+VLOOKUP(bloques1a3[[#This Row],[respuesta]],respuestas.emociones[],2,0)</f>
        <v>sorpresa</v>
      </c>
      <c r="K1917" s="1">
        <f>+VLOOKUP(bloques1a3[[#This Row],[niño]],BD.niños[[Código]:[edad]],5,0)</f>
        <v>7</v>
      </c>
      <c r="L1917" s="1">
        <f>+IF(bloques1a3[[#This Row],[correcta]]=bloques1a3[[#This Row],[respuesta]],1,0)</f>
        <v>1</v>
      </c>
      <c r="M1917" s="1">
        <f>+IF(bloques1a3[[#This Row],[Sexo]]="F",1,0)</f>
        <v>0</v>
      </c>
    </row>
    <row r="1918" spans="1:13" x14ac:dyDescent="0.55000000000000004">
      <c r="A1918">
        <v>60</v>
      </c>
      <c r="B1918" s="1" t="s">
        <v>440</v>
      </c>
      <c r="C1918" s="1" t="s">
        <v>5</v>
      </c>
      <c r="D1918">
        <v>6</v>
      </c>
      <c r="E1918" s="1" t="s">
        <v>360</v>
      </c>
      <c r="F1918">
        <v>6</v>
      </c>
      <c r="G1918" s="1" t="s">
        <v>377</v>
      </c>
      <c r="H1918" s="1" t="s">
        <v>28</v>
      </c>
      <c r="I1918">
        <v>1</v>
      </c>
      <c r="J1918" s="1" t="str">
        <f>+VLOOKUP(bloques1a3[[#This Row],[respuesta]],respuestas.emociones[],2,0)</f>
        <v>sorpresa</v>
      </c>
      <c r="K1918" s="1">
        <f>+VLOOKUP(bloques1a3[[#This Row],[niño]],BD.niños[[Código]:[edad]],5,0)</f>
        <v>9</v>
      </c>
      <c r="L1918" s="1">
        <f>+IF(bloques1a3[[#This Row],[correcta]]=bloques1a3[[#This Row],[respuesta]],1,0)</f>
        <v>1</v>
      </c>
      <c r="M1918" s="1">
        <f>+IF(bloques1a3[[#This Row],[Sexo]]="F",1,0)</f>
        <v>0</v>
      </c>
    </row>
    <row r="1919" spans="1:13" x14ac:dyDescent="0.55000000000000004">
      <c r="A1919">
        <v>60</v>
      </c>
      <c r="B1919" s="1" t="s">
        <v>440</v>
      </c>
      <c r="C1919" s="1" t="s">
        <v>5</v>
      </c>
      <c r="D1919">
        <v>6</v>
      </c>
      <c r="E1919" s="1" t="s">
        <v>364</v>
      </c>
      <c r="F1919">
        <v>6</v>
      </c>
      <c r="G1919" s="1" t="s">
        <v>377</v>
      </c>
      <c r="H1919" s="1" t="s">
        <v>28</v>
      </c>
      <c r="I1919">
        <v>1</v>
      </c>
      <c r="J1919" s="1" t="str">
        <f>+VLOOKUP(bloques1a3[[#This Row],[respuesta]],respuestas.emociones[],2,0)</f>
        <v>sorpresa</v>
      </c>
      <c r="K1919" s="1">
        <f>+VLOOKUP(bloques1a3[[#This Row],[niño]],BD.niños[[Código]:[edad]],5,0)</f>
        <v>10</v>
      </c>
      <c r="L1919" s="1">
        <f>+IF(bloques1a3[[#This Row],[correcta]]=bloques1a3[[#This Row],[respuesta]],1,0)</f>
        <v>1</v>
      </c>
      <c r="M1919" s="1">
        <f>+IF(bloques1a3[[#This Row],[Sexo]]="F",1,0)</f>
        <v>0</v>
      </c>
    </row>
    <row r="1920" spans="1:13" x14ac:dyDescent="0.55000000000000004">
      <c r="A1920">
        <v>60</v>
      </c>
      <c r="B1920" s="1" t="s">
        <v>440</v>
      </c>
      <c r="C1920" s="1" t="s">
        <v>5</v>
      </c>
      <c r="D1920">
        <v>6</v>
      </c>
      <c r="E1920" s="1" t="s">
        <v>368</v>
      </c>
      <c r="F1920">
        <v>6</v>
      </c>
      <c r="G1920" s="1" t="s">
        <v>377</v>
      </c>
      <c r="H1920" s="1" t="s">
        <v>28</v>
      </c>
      <c r="I1920">
        <v>1</v>
      </c>
      <c r="J1920" s="1" t="str">
        <f>+VLOOKUP(bloques1a3[[#This Row],[respuesta]],respuestas.emociones[],2,0)</f>
        <v>sorpresa</v>
      </c>
      <c r="K1920" s="1">
        <f>+VLOOKUP(bloques1a3[[#This Row],[niño]],BD.niños[[Código]:[edad]],5,0)</f>
        <v>11</v>
      </c>
      <c r="L1920" s="1">
        <f>+IF(bloques1a3[[#This Row],[correcta]]=bloques1a3[[#This Row],[respuesta]],1,0)</f>
        <v>1</v>
      </c>
      <c r="M1920" s="1">
        <f>+IF(bloques1a3[[#This Row],[Sexo]]="F",1,0)</f>
        <v>0</v>
      </c>
    </row>
    <row r="1921" spans="1:13" x14ac:dyDescent="0.55000000000000004">
      <c r="A1921">
        <v>60</v>
      </c>
      <c r="B1921" s="1" t="s">
        <v>440</v>
      </c>
      <c r="C1921" s="1" t="s">
        <v>5</v>
      </c>
      <c r="D1921">
        <v>6</v>
      </c>
      <c r="E1921" s="1" t="s">
        <v>371</v>
      </c>
      <c r="F1921">
        <v>6</v>
      </c>
      <c r="G1921" s="1" t="s">
        <v>377</v>
      </c>
      <c r="H1921" s="1" t="s">
        <v>29</v>
      </c>
      <c r="I1921">
        <v>1</v>
      </c>
      <c r="J1921" s="1" t="str">
        <f>+VLOOKUP(bloques1a3[[#This Row],[respuesta]],respuestas.emociones[],2,0)</f>
        <v>sorpresa</v>
      </c>
      <c r="K1921" s="1">
        <f>+VLOOKUP(bloques1a3[[#This Row],[niño]],BD.niños[[Código]:[edad]],5,0)</f>
        <v>9</v>
      </c>
      <c r="L1921" s="1">
        <f>+IF(bloques1a3[[#This Row],[correcta]]=bloques1a3[[#This Row],[respuesta]],1,0)</f>
        <v>1</v>
      </c>
      <c r="M1921" s="1">
        <f>+IF(bloques1a3[[#This Row],[Sexo]]="F",1,0)</f>
        <v>1</v>
      </c>
    </row>
    <row r="1922" spans="1:13" x14ac:dyDescent="0.55000000000000004">
      <c r="A1922">
        <v>61</v>
      </c>
      <c r="B1922" s="1" t="s">
        <v>441</v>
      </c>
      <c r="C1922" s="1" t="s">
        <v>2</v>
      </c>
      <c r="D1922">
        <v>1</v>
      </c>
      <c r="E1922" s="1" t="s">
        <v>36</v>
      </c>
      <c r="F1922">
        <v>5</v>
      </c>
      <c r="G1922" s="1" t="s">
        <v>375</v>
      </c>
      <c r="H1922" s="1" t="s">
        <v>28</v>
      </c>
      <c r="I1922">
        <v>1</v>
      </c>
      <c r="J1922" s="1" t="str">
        <f>+VLOOKUP(bloques1a3[[#This Row],[respuesta]],respuestas.emociones[],2,0)</f>
        <v>miedo</v>
      </c>
      <c r="K1922" s="1">
        <f>+VLOOKUP(bloques1a3[[#This Row],[niño]],BD.niños[[Código]:[edad]],5,0)</f>
        <v>5</v>
      </c>
      <c r="L1922" s="1">
        <f>+IF(bloques1a3[[#This Row],[correcta]]=bloques1a3[[#This Row],[respuesta]],1,0)</f>
        <v>0</v>
      </c>
      <c r="M1922" s="1">
        <f>+IF(bloques1a3[[#This Row],[Sexo]]="F",1,0)</f>
        <v>0</v>
      </c>
    </row>
    <row r="1923" spans="1:13" x14ac:dyDescent="0.55000000000000004">
      <c r="A1923">
        <v>61</v>
      </c>
      <c r="B1923" s="1" t="s">
        <v>441</v>
      </c>
      <c r="C1923" s="1" t="s">
        <v>2</v>
      </c>
      <c r="D1923">
        <v>1</v>
      </c>
      <c r="E1923" s="1" t="s">
        <v>40</v>
      </c>
      <c r="F1923">
        <v>1</v>
      </c>
      <c r="G1923" s="1" t="s">
        <v>376</v>
      </c>
      <c r="H1923" s="1" t="s">
        <v>28</v>
      </c>
      <c r="I1923">
        <v>1</v>
      </c>
      <c r="J1923" s="1" t="str">
        <f>+VLOOKUP(bloques1a3[[#This Row],[respuesta]],respuestas.emociones[],2,0)</f>
        <v>neutra</v>
      </c>
      <c r="K1923" s="1">
        <f>+VLOOKUP(bloques1a3[[#This Row],[niño]],BD.niños[[Código]:[edad]],5,0)</f>
        <v>7</v>
      </c>
      <c r="L1923" s="1">
        <f>+IF(bloques1a3[[#This Row],[correcta]]=bloques1a3[[#This Row],[respuesta]],1,0)</f>
        <v>1</v>
      </c>
      <c r="M1923" s="1">
        <f>+IF(bloques1a3[[#This Row],[Sexo]]="F",1,0)</f>
        <v>0</v>
      </c>
    </row>
    <row r="1924" spans="1:13" x14ac:dyDescent="0.55000000000000004">
      <c r="A1924">
        <v>61</v>
      </c>
      <c r="B1924" s="1" t="s">
        <v>441</v>
      </c>
      <c r="C1924" s="1" t="s">
        <v>2</v>
      </c>
      <c r="D1924">
        <v>1</v>
      </c>
      <c r="E1924" s="1" t="s">
        <v>44</v>
      </c>
      <c r="F1924">
        <v>1</v>
      </c>
      <c r="G1924" s="1" t="s">
        <v>376</v>
      </c>
      <c r="H1924" s="1" t="s">
        <v>29</v>
      </c>
      <c r="I1924">
        <v>1</v>
      </c>
      <c r="J1924" s="1" t="str">
        <f>+VLOOKUP(bloques1a3[[#This Row],[respuesta]],respuestas.emociones[],2,0)</f>
        <v>neutra</v>
      </c>
      <c r="K1924" s="1">
        <f>+VLOOKUP(bloques1a3[[#This Row],[niño]],BD.niños[[Código]:[edad]],5,0)</f>
        <v>7</v>
      </c>
      <c r="L1924" s="1">
        <f>+IF(bloques1a3[[#This Row],[correcta]]=bloques1a3[[#This Row],[respuesta]],1,0)</f>
        <v>1</v>
      </c>
      <c r="M1924" s="1">
        <f>+IF(bloques1a3[[#This Row],[Sexo]]="F",1,0)</f>
        <v>1</v>
      </c>
    </row>
    <row r="1925" spans="1:13" x14ac:dyDescent="0.55000000000000004">
      <c r="A1925">
        <v>61</v>
      </c>
      <c r="B1925" s="1" t="s">
        <v>441</v>
      </c>
      <c r="C1925" s="1" t="s">
        <v>2</v>
      </c>
      <c r="D1925">
        <v>1</v>
      </c>
      <c r="E1925" s="1" t="s">
        <v>48</v>
      </c>
      <c r="F1925">
        <v>1</v>
      </c>
      <c r="G1925" s="1" t="s">
        <v>376</v>
      </c>
      <c r="H1925" s="1" t="s">
        <v>29</v>
      </c>
      <c r="I1925">
        <v>1</v>
      </c>
      <c r="J1925" s="1" t="str">
        <f>+VLOOKUP(bloques1a3[[#This Row],[respuesta]],respuestas.emociones[],2,0)</f>
        <v>neutra</v>
      </c>
      <c r="K1925" s="1">
        <f>+VLOOKUP(bloques1a3[[#This Row],[niño]],BD.niños[[Código]:[edad]],5,0)</f>
        <v>7</v>
      </c>
      <c r="L1925" s="1">
        <f>+IF(bloques1a3[[#This Row],[correcta]]=bloques1a3[[#This Row],[respuesta]],1,0)</f>
        <v>1</v>
      </c>
      <c r="M1925" s="1">
        <f>+IF(bloques1a3[[#This Row],[Sexo]]="F",1,0)</f>
        <v>1</v>
      </c>
    </row>
    <row r="1926" spans="1:13" x14ac:dyDescent="0.55000000000000004">
      <c r="A1926">
        <v>61</v>
      </c>
      <c r="B1926" s="1" t="s">
        <v>441</v>
      </c>
      <c r="C1926" s="1" t="s">
        <v>2</v>
      </c>
      <c r="D1926">
        <v>1</v>
      </c>
      <c r="E1926" s="1" t="s">
        <v>52</v>
      </c>
      <c r="F1926">
        <v>1</v>
      </c>
      <c r="G1926" s="1" t="s">
        <v>376</v>
      </c>
      <c r="H1926" s="1" t="s">
        <v>29</v>
      </c>
      <c r="I1926">
        <v>1</v>
      </c>
      <c r="J1926" s="1" t="str">
        <f>+VLOOKUP(bloques1a3[[#This Row],[respuesta]],respuestas.emociones[],2,0)</f>
        <v>neutra</v>
      </c>
      <c r="K1926" s="1">
        <f>+VLOOKUP(bloques1a3[[#This Row],[niño]],BD.niños[[Código]:[edad]],5,0)</f>
        <v>7</v>
      </c>
      <c r="L1926" s="1">
        <f>+IF(bloques1a3[[#This Row],[correcta]]=bloques1a3[[#This Row],[respuesta]],1,0)</f>
        <v>1</v>
      </c>
      <c r="M1926" s="1">
        <f>+IF(bloques1a3[[#This Row],[Sexo]]="F",1,0)</f>
        <v>1</v>
      </c>
    </row>
    <row r="1927" spans="1:13" x14ac:dyDescent="0.55000000000000004">
      <c r="A1927">
        <v>61</v>
      </c>
      <c r="B1927" s="1" t="s">
        <v>441</v>
      </c>
      <c r="C1927" s="1" t="s">
        <v>2</v>
      </c>
      <c r="D1927">
        <v>1</v>
      </c>
      <c r="E1927" s="1" t="s">
        <v>56</v>
      </c>
      <c r="F1927">
        <v>3</v>
      </c>
      <c r="G1927" s="1" t="s">
        <v>376</v>
      </c>
      <c r="H1927" s="1" t="s">
        <v>29</v>
      </c>
      <c r="I1927">
        <v>1</v>
      </c>
      <c r="J1927" s="1" t="str">
        <f>+VLOOKUP(bloques1a3[[#This Row],[respuesta]],respuestas.emociones[],2,0)</f>
        <v>tristeza</v>
      </c>
      <c r="K1927" s="1">
        <f>+VLOOKUP(bloques1a3[[#This Row],[niño]],BD.niños[[Código]:[edad]],5,0)</f>
        <v>8</v>
      </c>
      <c r="L1927" s="1">
        <f>+IF(bloques1a3[[#This Row],[correcta]]=bloques1a3[[#This Row],[respuesta]],1,0)</f>
        <v>0</v>
      </c>
      <c r="M1927" s="1">
        <f>+IF(bloques1a3[[#This Row],[Sexo]]="F",1,0)</f>
        <v>1</v>
      </c>
    </row>
    <row r="1928" spans="1:13" x14ac:dyDescent="0.55000000000000004">
      <c r="A1928">
        <v>61</v>
      </c>
      <c r="B1928" s="1" t="s">
        <v>441</v>
      </c>
      <c r="C1928" s="1" t="s">
        <v>2</v>
      </c>
      <c r="D1928">
        <v>1</v>
      </c>
      <c r="E1928" s="1" t="s">
        <v>60</v>
      </c>
      <c r="F1928">
        <v>1</v>
      </c>
      <c r="G1928" s="1" t="s">
        <v>377</v>
      </c>
      <c r="H1928" s="1" t="s">
        <v>28</v>
      </c>
      <c r="I1928">
        <v>1</v>
      </c>
      <c r="J1928" s="1" t="str">
        <f>+VLOOKUP(bloques1a3[[#This Row],[respuesta]],respuestas.emociones[],2,0)</f>
        <v>neutra</v>
      </c>
      <c r="K1928" s="1">
        <f>+VLOOKUP(bloques1a3[[#This Row],[niño]],BD.niños[[Código]:[edad]],5,0)</f>
        <v>10</v>
      </c>
      <c r="L1928" s="1">
        <f>+IF(bloques1a3[[#This Row],[correcta]]=bloques1a3[[#This Row],[respuesta]],1,0)</f>
        <v>1</v>
      </c>
      <c r="M1928" s="1">
        <f>+IF(bloques1a3[[#This Row],[Sexo]]="F",1,0)</f>
        <v>0</v>
      </c>
    </row>
    <row r="1929" spans="1:13" x14ac:dyDescent="0.55000000000000004">
      <c r="A1929">
        <v>61</v>
      </c>
      <c r="B1929" s="1" t="s">
        <v>441</v>
      </c>
      <c r="C1929" s="1" t="s">
        <v>2</v>
      </c>
      <c r="D1929">
        <v>1</v>
      </c>
      <c r="E1929" s="1" t="s">
        <v>64</v>
      </c>
      <c r="F1929">
        <v>1</v>
      </c>
      <c r="G1929" s="1" t="s">
        <v>377</v>
      </c>
      <c r="H1929" s="1" t="s">
        <v>29</v>
      </c>
      <c r="I1929">
        <v>1</v>
      </c>
      <c r="J1929" s="1" t="str">
        <f>+VLOOKUP(bloques1a3[[#This Row],[respuesta]],respuestas.emociones[],2,0)</f>
        <v>neutra</v>
      </c>
      <c r="K1929" s="1">
        <f>+VLOOKUP(bloques1a3[[#This Row],[niño]],BD.niños[[Código]:[edad]],5,0)</f>
        <v>9</v>
      </c>
      <c r="L1929" s="1">
        <f>+IF(bloques1a3[[#This Row],[correcta]]=bloques1a3[[#This Row],[respuesta]],1,0)</f>
        <v>1</v>
      </c>
      <c r="M1929" s="1">
        <f>+IF(bloques1a3[[#This Row],[Sexo]]="F",1,0)</f>
        <v>1</v>
      </c>
    </row>
    <row r="1930" spans="1:13" x14ac:dyDescent="0.55000000000000004">
      <c r="A1930">
        <v>61</v>
      </c>
      <c r="B1930" s="1" t="s">
        <v>441</v>
      </c>
      <c r="C1930" s="1" t="s">
        <v>2</v>
      </c>
      <c r="D1930">
        <v>1</v>
      </c>
      <c r="E1930" s="1" t="s">
        <v>68</v>
      </c>
      <c r="F1930">
        <v>1</v>
      </c>
      <c r="G1930" s="1" t="s">
        <v>377</v>
      </c>
      <c r="H1930" s="1" t="s">
        <v>28</v>
      </c>
      <c r="I1930">
        <v>1</v>
      </c>
      <c r="J1930" s="1" t="str">
        <f>+VLOOKUP(bloques1a3[[#This Row],[respuesta]],respuestas.emociones[],2,0)</f>
        <v>neutra</v>
      </c>
      <c r="K1930" s="1">
        <f>+VLOOKUP(bloques1a3[[#This Row],[niño]],BD.niños[[Código]:[edad]],5,0)</f>
        <v>10</v>
      </c>
      <c r="L1930" s="1">
        <f>+IF(bloques1a3[[#This Row],[correcta]]=bloques1a3[[#This Row],[respuesta]],1,0)</f>
        <v>1</v>
      </c>
      <c r="M1930" s="1">
        <f>+IF(bloques1a3[[#This Row],[Sexo]]="F",1,0)</f>
        <v>0</v>
      </c>
    </row>
    <row r="1931" spans="1:13" x14ac:dyDescent="0.55000000000000004">
      <c r="A1931">
        <v>61</v>
      </c>
      <c r="B1931" s="1" t="s">
        <v>441</v>
      </c>
      <c r="C1931" s="1" t="s">
        <v>2</v>
      </c>
      <c r="D1931">
        <v>1</v>
      </c>
      <c r="E1931" s="1" t="s">
        <v>72</v>
      </c>
      <c r="F1931">
        <v>1</v>
      </c>
      <c r="G1931" s="1" t="s">
        <v>377</v>
      </c>
      <c r="H1931" s="1" t="s">
        <v>29</v>
      </c>
      <c r="I1931">
        <v>1</v>
      </c>
      <c r="J1931" s="1" t="str">
        <f>+VLOOKUP(bloques1a3[[#This Row],[respuesta]],respuestas.emociones[],2,0)</f>
        <v>neutra</v>
      </c>
      <c r="K1931" s="1">
        <f>+VLOOKUP(bloques1a3[[#This Row],[niño]],BD.niños[[Código]:[edad]],5,0)</f>
        <v>9</v>
      </c>
      <c r="L1931" s="1">
        <f>+IF(bloques1a3[[#This Row],[correcta]]=bloques1a3[[#This Row],[respuesta]],1,0)</f>
        <v>1</v>
      </c>
      <c r="M1931" s="1">
        <f>+IF(bloques1a3[[#This Row],[Sexo]]="F",1,0)</f>
        <v>1</v>
      </c>
    </row>
    <row r="1932" spans="1:13" x14ac:dyDescent="0.55000000000000004">
      <c r="A1932">
        <v>61</v>
      </c>
      <c r="B1932" s="1" t="s">
        <v>441</v>
      </c>
      <c r="C1932" s="1" t="s">
        <v>2</v>
      </c>
      <c r="D1932">
        <v>1</v>
      </c>
      <c r="E1932" s="1" t="s">
        <v>75</v>
      </c>
      <c r="F1932">
        <v>1</v>
      </c>
      <c r="G1932" s="1" t="s">
        <v>377</v>
      </c>
      <c r="H1932" s="1" t="s">
        <v>29</v>
      </c>
      <c r="I1932">
        <v>1</v>
      </c>
      <c r="J1932" s="1" t="str">
        <f>+VLOOKUP(bloques1a3[[#This Row],[respuesta]],respuestas.emociones[],2,0)</f>
        <v>neutra</v>
      </c>
      <c r="K1932" s="1">
        <f>+VLOOKUP(bloques1a3[[#This Row],[niño]],BD.niños[[Código]:[edad]],5,0)</f>
        <v>10</v>
      </c>
      <c r="L1932" s="1">
        <f>+IF(bloques1a3[[#This Row],[correcta]]=bloques1a3[[#This Row],[respuesta]],1,0)</f>
        <v>1</v>
      </c>
      <c r="M1932" s="1">
        <f>+IF(bloques1a3[[#This Row],[Sexo]]="F",1,0)</f>
        <v>1</v>
      </c>
    </row>
    <row r="1933" spans="1:13" x14ac:dyDescent="0.55000000000000004">
      <c r="A1933">
        <v>61</v>
      </c>
      <c r="B1933" s="1" t="s">
        <v>441</v>
      </c>
      <c r="C1933" s="1" t="s">
        <v>2</v>
      </c>
      <c r="D1933">
        <v>1</v>
      </c>
      <c r="E1933" s="1" t="s">
        <v>78</v>
      </c>
      <c r="F1933">
        <v>3</v>
      </c>
      <c r="G1933" s="1" t="s">
        <v>375</v>
      </c>
      <c r="H1933" s="1" t="s">
        <v>28</v>
      </c>
      <c r="I1933">
        <v>1</v>
      </c>
      <c r="J1933" s="1" t="str">
        <f>+VLOOKUP(bloques1a3[[#This Row],[respuesta]],respuestas.emociones[],2,0)</f>
        <v>tristeza</v>
      </c>
      <c r="K1933" s="1">
        <f>+VLOOKUP(bloques1a3[[#This Row],[niño]],BD.niños[[Código]:[edad]],5,0)</f>
        <v>6</v>
      </c>
      <c r="L1933" s="1">
        <f>+IF(bloques1a3[[#This Row],[correcta]]=bloques1a3[[#This Row],[respuesta]],1,0)</f>
        <v>0</v>
      </c>
      <c r="M1933" s="1">
        <f>+IF(bloques1a3[[#This Row],[Sexo]]="F",1,0)</f>
        <v>0</v>
      </c>
    </row>
    <row r="1934" spans="1:13" x14ac:dyDescent="0.55000000000000004">
      <c r="A1934">
        <v>61</v>
      </c>
      <c r="B1934" s="1" t="s">
        <v>441</v>
      </c>
      <c r="C1934" s="1" t="s">
        <v>2</v>
      </c>
      <c r="D1934">
        <v>1</v>
      </c>
      <c r="E1934" s="1" t="s">
        <v>82</v>
      </c>
      <c r="F1934">
        <v>7</v>
      </c>
      <c r="G1934" s="1" t="s">
        <v>375</v>
      </c>
      <c r="H1934" s="1" t="s">
        <v>29</v>
      </c>
      <c r="I1934">
        <v>1</v>
      </c>
      <c r="J1934" s="1" t="str">
        <f>+VLOOKUP(bloques1a3[[#This Row],[respuesta]],respuestas.emociones[],2,0)</f>
        <v>asco</v>
      </c>
      <c r="K1934" s="1">
        <f>+VLOOKUP(bloques1a3[[#This Row],[niño]],BD.niños[[Código]:[edad]],5,0)</f>
        <v>6</v>
      </c>
      <c r="L1934" s="1">
        <f>+IF(bloques1a3[[#This Row],[correcta]]=bloques1a3[[#This Row],[respuesta]],1,0)</f>
        <v>0</v>
      </c>
      <c r="M1934" s="1">
        <f>+IF(bloques1a3[[#This Row],[Sexo]]="F",1,0)</f>
        <v>1</v>
      </c>
    </row>
    <row r="1935" spans="1:13" x14ac:dyDescent="0.55000000000000004">
      <c r="A1935">
        <v>61</v>
      </c>
      <c r="B1935" s="1" t="s">
        <v>441</v>
      </c>
      <c r="C1935" s="1" t="s">
        <v>2</v>
      </c>
      <c r="D1935">
        <v>1</v>
      </c>
      <c r="E1935" s="1" t="s">
        <v>85</v>
      </c>
      <c r="F1935">
        <v>6</v>
      </c>
      <c r="G1935" s="1" t="s">
        <v>375</v>
      </c>
      <c r="H1935" s="1" t="s">
        <v>28</v>
      </c>
      <c r="I1935">
        <v>1</v>
      </c>
      <c r="J1935" s="1" t="str">
        <f>+VLOOKUP(bloques1a3[[#This Row],[respuesta]],respuestas.emociones[],2,0)</f>
        <v>sorpresa</v>
      </c>
      <c r="K1935" s="1">
        <f>+VLOOKUP(bloques1a3[[#This Row],[niño]],BD.niños[[Código]:[edad]],5,0)</f>
        <v>6</v>
      </c>
      <c r="L1935" s="1">
        <f>+IF(bloques1a3[[#This Row],[correcta]]=bloques1a3[[#This Row],[respuesta]],1,0)</f>
        <v>0</v>
      </c>
      <c r="M1935" s="1">
        <f>+IF(bloques1a3[[#This Row],[Sexo]]="F",1,0)</f>
        <v>0</v>
      </c>
    </row>
    <row r="1936" spans="1:13" x14ac:dyDescent="0.55000000000000004">
      <c r="A1936">
        <v>61</v>
      </c>
      <c r="B1936" s="1" t="s">
        <v>441</v>
      </c>
      <c r="C1936" s="1" t="s">
        <v>2</v>
      </c>
      <c r="D1936">
        <v>1</v>
      </c>
      <c r="E1936" s="1" t="s">
        <v>184</v>
      </c>
      <c r="F1936">
        <v>1</v>
      </c>
      <c r="G1936" s="1" t="s">
        <v>376</v>
      </c>
      <c r="H1936" s="1" t="s">
        <v>28</v>
      </c>
      <c r="I1936">
        <v>1</v>
      </c>
      <c r="J1936" s="1" t="str">
        <f>+VLOOKUP(bloques1a3[[#This Row],[respuesta]],respuestas.emociones[],2,0)</f>
        <v>neutra</v>
      </c>
      <c r="K1936" s="1">
        <f>+VLOOKUP(bloques1a3[[#This Row],[niño]],BD.niños[[Código]:[edad]],5,0)</f>
        <v>7</v>
      </c>
      <c r="L1936" s="1">
        <f>+IF(bloques1a3[[#This Row],[correcta]]=bloques1a3[[#This Row],[respuesta]],1,0)</f>
        <v>1</v>
      </c>
      <c r="M1936" s="1">
        <f>+IF(bloques1a3[[#This Row],[Sexo]]="F",1,0)</f>
        <v>0</v>
      </c>
    </row>
    <row r="1937" spans="1:13" x14ac:dyDescent="0.55000000000000004">
      <c r="A1937">
        <v>61</v>
      </c>
      <c r="B1937" s="1" t="s">
        <v>441</v>
      </c>
      <c r="C1937" s="1" t="s">
        <v>2</v>
      </c>
      <c r="D1937">
        <v>1</v>
      </c>
      <c r="E1937" s="1" t="s">
        <v>187</v>
      </c>
      <c r="F1937">
        <v>1</v>
      </c>
      <c r="G1937" s="1" t="s">
        <v>376</v>
      </c>
      <c r="H1937" s="1" t="s">
        <v>29</v>
      </c>
      <c r="I1937">
        <v>1</v>
      </c>
      <c r="J1937" s="1" t="str">
        <f>+VLOOKUP(bloques1a3[[#This Row],[respuesta]],respuestas.emociones[],2,0)</f>
        <v>neutra</v>
      </c>
      <c r="K1937" s="1">
        <f>+VLOOKUP(bloques1a3[[#This Row],[niño]],BD.niños[[Código]:[edad]],5,0)</f>
        <v>8</v>
      </c>
      <c r="L1937" s="1">
        <f>+IF(bloques1a3[[#This Row],[correcta]]=bloques1a3[[#This Row],[respuesta]],1,0)</f>
        <v>1</v>
      </c>
      <c r="M1937" s="1">
        <f>+IF(bloques1a3[[#This Row],[Sexo]]="F",1,0)</f>
        <v>1</v>
      </c>
    </row>
    <row r="1938" spans="1:13" x14ac:dyDescent="0.55000000000000004">
      <c r="A1938">
        <v>61</v>
      </c>
      <c r="B1938" s="1" t="s">
        <v>441</v>
      </c>
      <c r="C1938" s="1" t="s">
        <v>2</v>
      </c>
      <c r="D1938">
        <v>1</v>
      </c>
      <c r="E1938" s="1" t="s">
        <v>192</v>
      </c>
      <c r="F1938">
        <v>1</v>
      </c>
      <c r="G1938" s="1" t="s">
        <v>376</v>
      </c>
      <c r="H1938" s="1" t="s">
        <v>28</v>
      </c>
      <c r="I1938">
        <v>1</v>
      </c>
      <c r="J1938" s="1" t="str">
        <f>+VLOOKUP(bloques1a3[[#This Row],[respuesta]],respuestas.emociones[],2,0)</f>
        <v>neutra</v>
      </c>
      <c r="K1938" s="1">
        <f>+VLOOKUP(bloques1a3[[#This Row],[niño]],BD.niños[[Código]:[edad]],5,0)</f>
        <v>7</v>
      </c>
      <c r="L1938" s="1">
        <f>+IF(bloques1a3[[#This Row],[correcta]]=bloques1a3[[#This Row],[respuesta]],1,0)</f>
        <v>1</v>
      </c>
      <c r="M1938" s="1">
        <f>+IF(bloques1a3[[#This Row],[Sexo]]="F",1,0)</f>
        <v>0</v>
      </c>
    </row>
    <row r="1939" spans="1:13" x14ac:dyDescent="0.55000000000000004">
      <c r="A1939">
        <v>61</v>
      </c>
      <c r="B1939" s="1" t="s">
        <v>441</v>
      </c>
      <c r="C1939" s="1" t="s">
        <v>2</v>
      </c>
      <c r="D1939">
        <v>1</v>
      </c>
      <c r="E1939" s="1" t="s">
        <v>195</v>
      </c>
      <c r="F1939">
        <v>1</v>
      </c>
      <c r="G1939" s="1" t="s">
        <v>377</v>
      </c>
      <c r="H1939" s="1" t="s">
        <v>28</v>
      </c>
      <c r="I1939">
        <v>1</v>
      </c>
      <c r="J1939" s="1" t="str">
        <f>+VLOOKUP(bloques1a3[[#This Row],[respuesta]],respuestas.emociones[],2,0)</f>
        <v>neutra</v>
      </c>
      <c r="K1939" s="1">
        <f>+VLOOKUP(bloques1a3[[#This Row],[niño]],BD.niños[[Código]:[edad]],5,0)</f>
        <v>10</v>
      </c>
      <c r="L1939" s="1">
        <f>+IF(bloques1a3[[#This Row],[correcta]]=bloques1a3[[#This Row],[respuesta]],1,0)</f>
        <v>1</v>
      </c>
      <c r="M1939" s="1">
        <f>+IF(bloques1a3[[#This Row],[Sexo]]="F",1,0)</f>
        <v>0</v>
      </c>
    </row>
    <row r="1940" spans="1:13" x14ac:dyDescent="0.55000000000000004">
      <c r="A1940">
        <v>61</v>
      </c>
      <c r="B1940" s="1" t="s">
        <v>441</v>
      </c>
      <c r="C1940" s="1" t="s">
        <v>2</v>
      </c>
      <c r="D1940">
        <v>1</v>
      </c>
      <c r="E1940" s="1" t="s">
        <v>199</v>
      </c>
      <c r="F1940">
        <v>1</v>
      </c>
      <c r="G1940" s="1" t="s">
        <v>377</v>
      </c>
      <c r="H1940" s="1" t="s">
        <v>28</v>
      </c>
      <c r="I1940">
        <v>1</v>
      </c>
      <c r="J1940" s="1" t="str">
        <f>+VLOOKUP(bloques1a3[[#This Row],[respuesta]],respuestas.emociones[],2,0)</f>
        <v>neutra</v>
      </c>
      <c r="K1940" s="1">
        <f>+VLOOKUP(bloques1a3[[#This Row],[niño]],BD.niños[[Código]:[edad]],5,0)</f>
        <v>9</v>
      </c>
      <c r="L1940" s="1">
        <f>+IF(bloques1a3[[#This Row],[correcta]]=bloques1a3[[#This Row],[respuesta]],1,0)</f>
        <v>1</v>
      </c>
      <c r="M1940" s="1">
        <f>+IF(bloques1a3[[#This Row],[Sexo]]="F",1,0)</f>
        <v>0</v>
      </c>
    </row>
    <row r="1941" spans="1:13" x14ac:dyDescent="0.55000000000000004">
      <c r="A1941">
        <v>61</v>
      </c>
      <c r="B1941" s="1" t="s">
        <v>441</v>
      </c>
      <c r="C1941" s="1" t="s">
        <v>2</v>
      </c>
      <c r="D1941">
        <v>1</v>
      </c>
      <c r="E1941" s="1" t="s">
        <v>203</v>
      </c>
      <c r="F1941">
        <v>1</v>
      </c>
      <c r="G1941" s="1" t="s">
        <v>377</v>
      </c>
      <c r="H1941" s="1" t="s">
        <v>29</v>
      </c>
      <c r="I1941">
        <v>1</v>
      </c>
      <c r="J1941" s="1" t="str">
        <f>+VLOOKUP(bloques1a3[[#This Row],[respuesta]],respuestas.emociones[],2,0)</f>
        <v>neutra</v>
      </c>
      <c r="K1941" s="1">
        <f>+VLOOKUP(bloques1a3[[#This Row],[niño]],BD.niños[[Código]:[edad]],5,0)</f>
        <v>9</v>
      </c>
      <c r="L1941" s="1">
        <f>+IF(bloques1a3[[#This Row],[correcta]]=bloques1a3[[#This Row],[respuesta]],1,0)</f>
        <v>1</v>
      </c>
      <c r="M1941" s="1">
        <f>+IF(bloques1a3[[#This Row],[Sexo]]="F",1,0)</f>
        <v>1</v>
      </c>
    </row>
    <row r="1942" spans="1:13" x14ac:dyDescent="0.55000000000000004">
      <c r="A1942">
        <v>61</v>
      </c>
      <c r="B1942" s="1" t="s">
        <v>441</v>
      </c>
      <c r="C1942" s="1" t="s">
        <v>2</v>
      </c>
      <c r="D1942">
        <v>1</v>
      </c>
      <c r="E1942" s="1" t="s">
        <v>206</v>
      </c>
      <c r="F1942">
        <v>6</v>
      </c>
      <c r="G1942" s="1" t="s">
        <v>377</v>
      </c>
      <c r="H1942" s="1" t="s">
        <v>29</v>
      </c>
      <c r="I1942">
        <v>1</v>
      </c>
      <c r="J1942" s="1" t="str">
        <f>+VLOOKUP(bloques1a3[[#This Row],[respuesta]],respuestas.emociones[],2,0)</f>
        <v>sorpresa</v>
      </c>
      <c r="K1942" s="1">
        <f>+VLOOKUP(bloques1a3[[#This Row],[niño]],BD.niños[[Código]:[edad]],5,0)</f>
        <v>10</v>
      </c>
      <c r="L1942" s="1">
        <f>+IF(bloques1a3[[#This Row],[correcta]]=bloques1a3[[#This Row],[respuesta]],1,0)</f>
        <v>0</v>
      </c>
      <c r="M1942" s="1">
        <f>+IF(bloques1a3[[#This Row],[Sexo]]="F",1,0)</f>
        <v>1</v>
      </c>
    </row>
    <row r="1943" spans="1:13" x14ac:dyDescent="0.55000000000000004">
      <c r="A1943">
        <v>61</v>
      </c>
      <c r="B1943" s="1" t="s">
        <v>441</v>
      </c>
      <c r="C1943" s="1" t="s">
        <v>2</v>
      </c>
      <c r="D1943">
        <v>1</v>
      </c>
      <c r="E1943" s="1" t="s">
        <v>210</v>
      </c>
      <c r="F1943">
        <v>1</v>
      </c>
      <c r="G1943" s="1" t="s">
        <v>376</v>
      </c>
      <c r="H1943" s="1" t="s">
        <v>28</v>
      </c>
      <c r="I1943">
        <v>1</v>
      </c>
      <c r="J1943" s="1" t="str">
        <f>+VLOOKUP(bloques1a3[[#This Row],[respuesta]],respuestas.emociones[],2,0)</f>
        <v>neutra</v>
      </c>
      <c r="K1943" s="1">
        <f>+VLOOKUP(bloques1a3[[#This Row],[niño]],BD.niños[[Código]:[edad]],5,0)</f>
        <v>7</v>
      </c>
      <c r="L1943" s="1">
        <f>+IF(bloques1a3[[#This Row],[correcta]]=bloques1a3[[#This Row],[respuesta]],1,0)</f>
        <v>1</v>
      </c>
      <c r="M1943" s="1">
        <f>+IF(bloques1a3[[#This Row],[Sexo]]="F",1,0)</f>
        <v>0</v>
      </c>
    </row>
    <row r="1944" spans="1:13" x14ac:dyDescent="0.55000000000000004">
      <c r="A1944">
        <v>61</v>
      </c>
      <c r="B1944" s="1" t="s">
        <v>441</v>
      </c>
      <c r="C1944" s="1" t="s">
        <v>2</v>
      </c>
      <c r="D1944">
        <v>1</v>
      </c>
      <c r="E1944" s="1" t="s">
        <v>274</v>
      </c>
      <c r="F1944">
        <v>1</v>
      </c>
      <c r="G1944" s="1" t="s">
        <v>375</v>
      </c>
      <c r="H1944" s="1" t="s">
        <v>28</v>
      </c>
      <c r="I1944">
        <v>1</v>
      </c>
      <c r="J1944" s="1" t="str">
        <f>+VLOOKUP(bloques1a3[[#This Row],[respuesta]],respuestas.emociones[],2,0)</f>
        <v>neutra</v>
      </c>
      <c r="K1944" s="1">
        <f>+VLOOKUP(bloques1a3[[#This Row],[niño]],BD.niños[[Código]:[edad]],5,0)</f>
        <v>6</v>
      </c>
      <c r="L1944" s="1">
        <f>+IF(bloques1a3[[#This Row],[correcta]]=bloques1a3[[#This Row],[respuesta]],1,0)</f>
        <v>1</v>
      </c>
      <c r="M1944" s="1">
        <f>+IF(bloques1a3[[#This Row],[Sexo]]="F",1,0)</f>
        <v>0</v>
      </c>
    </row>
    <row r="1945" spans="1:13" x14ac:dyDescent="0.55000000000000004">
      <c r="A1945">
        <v>61</v>
      </c>
      <c r="B1945" s="1" t="s">
        <v>441</v>
      </c>
      <c r="C1945" s="1" t="s">
        <v>2</v>
      </c>
      <c r="D1945">
        <v>1</v>
      </c>
      <c r="E1945" s="1" t="s">
        <v>276</v>
      </c>
      <c r="F1945">
        <v>7</v>
      </c>
      <c r="G1945" s="1" t="s">
        <v>375</v>
      </c>
      <c r="H1945" s="1" t="s">
        <v>28</v>
      </c>
      <c r="I1945">
        <v>1</v>
      </c>
      <c r="J1945" s="1" t="str">
        <f>+VLOOKUP(bloques1a3[[#This Row],[respuesta]],respuestas.emociones[],2,0)</f>
        <v>asco</v>
      </c>
      <c r="K1945" s="1">
        <f>+VLOOKUP(bloques1a3[[#This Row],[niño]],BD.niños[[Código]:[edad]],5,0)</f>
        <v>6</v>
      </c>
      <c r="L1945" s="1">
        <f>+IF(bloques1a3[[#This Row],[correcta]]=bloques1a3[[#This Row],[respuesta]],1,0)</f>
        <v>0</v>
      </c>
      <c r="M1945" s="1">
        <f>+IF(bloques1a3[[#This Row],[Sexo]]="F",1,0)</f>
        <v>0</v>
      </c>
    </row>
    <row r="1946" spans="1:13" x14ac:dyDescent="0.55000000000000004">
      <c r="A1946">
        <v>61</v>
      </c>
      <c r="B1946" s="1" t="s">
        <v>441</v>
      </c>
      <c r="C1946" s="1" t="s">
        <v>2</v>
      </c>
      <c r="D1946">
        <v>1</v>
      </c>
      <c r="E1946" s="1" t="s">
        <v>279</v>
      </c>
      <c r="F1946">
        <v>1</v>
      </c>
      <c r="G1946" s="1" t="s">
        <v>376</v>
      </c>
      <c r="H1946" s="1" t="s">
        <v>29</v>
      </c>
      <c r="I1946">
        <v>1</v>
      </c>
      <c r="J1946" s="1" t="str">
        <f>+VLOOKUP(bloques1a3[[#This Row],[respuesta]],respuestas.emociones[],2,0)</f>
        <v>neutra</v>
      </c>
      <c r="K1946" s="1">
        <f>+VLOOKUP(bloques1a3[[#This Row],[niño]],BD.niños[[Código]:[edad]],5,0)</f>
        <v>7</v>
      </c>
      <c r="L1946" s="1">
        <f>+IF(bloques1a3[[#This Row],[correcta]]=bloques1a3[[#This Row],[respuesta]],1,0)</f>
        <v>1</v>
      </c>
      <c r="M1946" s="1">
        <f>+IF(bloques1a3[[#This Row],[Sexo]]="F",1,0)</f>
        <v>1</v>
      </c>
    </row>
    <row r="1947" spans="1:13" x14ac:dyDescent="0.55000000000000004">
      <c r="A1947">
        <v>61</v>
      </c>
      <c r="B1947" s="1" t="s">
        <v>441</v>
      </c>
      <c r="C1947" s="1" t="s">
        <v>2</v>
      </c>
      <c r="D1947">
        <v>1</v>
      </c>
      <c r="E1947" s="1" t="s">
        <v>282</v>
      </c>
      <c r="F1947">
        <v>1</v>
      </c>
      <c r="G1947" s="1" t="s">
        <v>375</v>
      </c>
      <c r="H1947" s="1" t="s">
        <v>29</v>
      </c>
      <c r="I1947">
        <v>1</v>
      </c>
      <c r="J1947" s="1" t="str">
        <f>+VLOOKUP(bloques1a3[[#This Row],[respuesta]],respuestas.emociones[],2,0)</f>
        <v>neutra</v>
      </c>
      <c r="K1947" s="1">
        <f>+VLOOKUP(bloques1a3[[#This Row],[niño]],BD.niños[[Código]:[edad]],5,0)</f>
        <v>5</v>
      </c>
      <c r="L1947" s="1">
        <f>+IF(bloques1a3[[#This Row],[correcta]]=bloques1a3[[#This Row],[respuesta]],1,0)</f>
        <v>1</v>
      </c>
      <c r="M1947" s="1">
        <f>+IF(bloques1a3[[#This Row],[Sexo]]="F",1,0)</f>
        <v>1</v>
      </c>
    </row>
    <row r="1948" spans="1:13" x14ac:dyDescent="0.55000000000000004">
      <c r="A1948">
        <v>61</v>
      </c>
      <c r="B1948" s="1" t="s">
        <v>441</v>
      </c>
      <c r="C1948" s="1" t="s">
        <v>2</v>
      </c>
      <c r="D1948">
        <v>1</v>
      </c>
      <c r="E1948" s="1" t="s">
        <v>352</v>
      </c>
      <c r="F1948">
        <v>1</v>
      </c>
      <c r="G1948" s="1" t="s">
        <v>376</v>
      </c>
      <c r="H1948" s="1" t="s">
        <v>29</v>
      </c>
      <c r="I1948">
        <v>1</v>
      </c>
      <c r="J1948" s="1" t="str">
        <f>+VLOOKUP(bloques1a3[[#This Row],[respuesta]],respuestas.emociones[],2,0)</f>
        <v>neutra</v>
      </c>
      <c r="K1948" s="1">
        <f>+VLOOKUP(bloques1a3[[#This Row],[niño]],BD.niños[[Código]:[edad]],5,0)</f>
        <v>8</v>
      </c>
      <c r="L1948" s="1">
        <f>+IF(bloques1a3[[#This Row],[correcta]]=bloques1a3[[#This Row],[respuesta]],1,0)</f>
        <v>1</v>
      </c>
      <c r="M1948" s="1">
        <f>+IF(bloques1a3[[#This Row],[Sexo]]="F",1,0)</f>
        <v>1</v>
      </c>
    </row>
    <row r="1949" spans="1:13" x14ac:dyDescent="0.55000000000000004">
      <c r="A1949">
        <v>61</v>
      </c>
      <c r="B1949" s="1" t="s">
        <v>441</v>
      </c>
      <c r="C1949" s="1" t="s">
        <v>2</v>
      </c>
      <c r="D1949">
        <v>1</v>
      </c>
      <c r="E1949" s="1" t="s">
        <v>357</v>
      </c>
      <c r="F1949">
        <v>1</v>
      </c>
      <c r="G1949" s="1" t="s">
        <v>376</v>
      </c>
      <c r="H1949" s="1" t="s">
        <v>28</v>
      </c>
      <c r="I1949">
        <v>1</v>
      </c>
      <c r="J1949" s="1" t="str">
        <f>+VLOOKUP(bloques1a3[[#This Row],[respuesta]],respuestas.emociones[],2,0)</f>
        <v>neutra</v>
      </c>
      <c r="K1949" s="1">
        <f>+VLOOKUP(bloques1a3[[#This Row],[niño]],BD.niños[[Código]:[edad]],5,0)</f>
        <v>7</v>
      </c>
      <c r="L1949" s="1">
        <f>+IF(bloques1a3[[#This Row],[correcta]]=bloques1a3[[#This Row],[respuesta]],1,0)</f>
        <v>1</v>
      </c>
      <c r="M1949" s="1">
        <f>+IF(bloques1a3[[#This Row],[Sexo]]="F",1,0)</f>
        <v>0</v>
      </c>
    </row>
    <row r="1950" spans="1:13" x14ac:dyDescent="0.55000000000000004">
      <c r="A1950">
        <v>61</v>
      </c>
      <c r="B1950" s="1" t="s">
        <v>441</v>
      </c>
      <c r="C1950" s="1" t="s">
        <v>2</v>
      </c>
      <c r="D1950">
        <v>1</v>
      </c>
      <c r="E1950" s="1" t="s">
        <v>360</v>
      </c>
      <c r="F1950">
        <v>1</v>
      </c>
      <c r="G1950" s="1" t="s">
        <v>377</v>
      </c>
      <c r="H1950" s="1" t="s">
        <v>28</v>
      </c>
      <c r="I1950">
        <v>1</v>
      </c>
      <c r="J1950" s="1" t="str">
        <f>+VLOOKUP(bloques1a3[[#This Row],[respuesta]],respuestas.emociones[],2,0)</f>
        <v>neutra</v>
      </c>
      <c r="K1950" s="1">
        <f>+VLOOKUP(bloques1a3[[#This Row],[niño]],BD.niños[[Código]:[edad]],5,0)</f>
        <v>9</v>
      </c>
      <c r="L1950" s="1">
        <f>+IF(bloques1a3[[#This Row],[correcta]]=bloques1a3[[#This Row],[respuesta]],1,0)</f>
        <v>1</v>
      </c>
      <c r="M1950" s="1">
        <f>+IF(bloques1a3[[#This Row],[Sexo]]="F",1,0)</f>
        <v>0</v>
      </c>
    </row>
    <row r="1951" spans="1:13" x14ac:dyDescent="0.55000000000000004">
      <c r="A1951">
        <v>61</v>
      </c>
      <c r="B1951" s="1" t="s">
        <v>441</v>
      </c>
      <c r="C1951" s="1" t="s">
        <v>2</v>
      </c>
      <c r="D1951">
        <v>1</v>
      </c>
      <c r="E1951" s="1" t="s">
        <v>364</v>
      </c>
      <c r="F1951">
        <v>3</v>
      </c>
      <c r="G1951" s="1" t="s">
        <v>377</v>
      </c>
      <c r="H1951" s="1" t="s">
        <v>28</v>
      </c>
      <c r="I1951">
        <v>1</v>
      </c>
      <c r="J1951" s="1" t="str">
        <f>+VLOOKUP(bloques1a3[[#This Row],[respuesta]],respuestas.emociones[],2,0)</f>
        <v>tristeza</v>
      </c>
      <c r="K1951" s="1">
        <f>+VLOOKUP(bloques1a3[[#This Row],[niño]],BD.niños[[Código]:[edad]],5,0)</f>
        <v>10</v>
      </c>
      <c r="L1951" s="1">
        <f>+IF(bloques1a3[[#This Row],[correcta]]=bloques1a3[[#This Row],[respuesta]],1,0)</f>
        <v>0</v>
      </c>
      <c r="M1951" s="1">
        <f>+IF(bloques1a3[[#This Row],[Sexo]]="F",1,0)</f>
        <v>0</v>
      </c>
    </row>
    <row r="1952" spans="1:13" x14ac:dyDescent="0.55000000000000004">
      <c r="A1952">
        <v>61</v>
      </c>
      <c r="B1952" s="1" t="s">
        <v>441</v>
      </c>
      <c r="C1952" s="1" t="s">
        <v>2</v>
      </c>
      <c r="D1952">
        <v>1</v>
      </c>
      <c r="E1952" s="1" t="s">
        <v>368</v>
      </c>
      <c r="F1952">
        <v>1</v>
      </c>
      <c r="G1952" s="1" t="s">
        <v>377</v>
      </c>
      <c r="H1952" s="1" t="s">
        <v>28</v>
      </c>
      <c r="I1952">
        <v>1</v>
      </c>
      <c r="J1952" s="1" t="str">
        <f>+VLOOKUP(bloques1a3[[#This Row],[respuesta]],respuestas.emociones[],2,0)</f>
        <v>neutra</v>
      </c>
      <c r="K1952" s="1">
        <f>+VLOOKUP(bloques1a3[[#This Row],[niño]],BD.niños[[Código]:[edad]],5,0)</f>
        <v>11</v>
      </c>
      <c r="L1952" s="1">
        <f>+IF(bloques1a3[[#This Row],[correcta]]=bloques1a3[[#This Row],[respuesta]],1,0)</f>
        <v>1</v>
      </c>
      <c r="M1952" s="1">
        <f>+IF(bloques1a3[[#This Row],[Sexo]]="F",1,0)</f>
        <v>0</v>
      </c>
    </row>
    <row r="1953" spans="1:13" x14ac:dyDescent="0.55000000000000004">
      <c r="A1953">
        <v>61</v>
      </c>
      <c r="B1953" s="1" t="s">
        <v>441</v>
      </c>
      <c r="C1953" s="1" t="s">
        <v>2</v>
      </c>
      <c r="D1953">
        <v>1</v>
      </c>
      <c r="E1953" s="1" t="s">
        <v>371</v>
      </c>
      <c r="F1953">
        <v>1</v>
      </c>
      <c r="G1953" s="1" t="s">
        <v>377</v>
      </c>
      <c r="H1953" s="1" t="s">
        <v>29</v>
      </c>
      <c r="I1953">
        <v>1</v>
      </c>
      <c r="J1953" s="1" t="str">
        <f>+VLOOKUP(bloques1a3[[#This Row],[respuesta]],respuestas.emociones[],2,0)</f>
        <v>neutra</v>
      </c>
      <c r="K1953" s="1">
        <f>+VLOOKUP(bloques1a3[[#This Row],[niño]],BD.niños[[Código]:[edad]],5,0)</f>
        <v>9</v>
      </c>
      <c r="L1953" s="1">
        <f>+IF(bloques1a3[[#This Row],[correcta]]=bloques1a3[[#This Row],[respuesta]],1,0)</f>
        <v>1</v>
      </c>
      <c r="M1953" s="1">
        <f>+IF(bloques1a3[[#This Row],[Sexo]]="F",1,0)</f>
        <v>1</v>
      </c>
    </row>
    <row r="1954" spans="1:13" x14ac:dyDescent="0.55000000000000004">
      <c r="A1954">
        <v>62</v>
      </c>
      <c r="B1954" s="1" t="s">
        <v>442</v>
      </c>
      <c r="C1954" s="1" t="s">
        <v>0</v>
      </c>
      <c r="D1954">
        <v>7</v>
      </c>
      <c r="E1954" s="1" t="s">
        <v>36</v>
      </c>
      <c r="F1954">
        <v>7</v>
      </c>
      <c r="G1954" s="1" t="s">
        <v>375</v>
      </c>
      <c r="H1954" s="1" t="s">
        <v>28</v>
      </c>
      <c r="I1954">
        <v>1</v>
      </c>
      <c r="J1954" s="1" t="str">
        <f>+VLOOKUP(bloques1a3[[#This Row],[respuesta]],respuestas.emociones[],2,0)</f>
        <v>asco</v>
      </c>
      <c r="K1954" s="1">
        <f>+VLOOKUP(bloques1a3[[#This Row],[niño]],BD.niños[[Código]:[edad]],5,0)</f>
        <v>5</v>
      </c>
      <c r="L1954" s="1">
        <f>+IF(bloques1a3[[#This Row],[correcta]]=bloques1a3[[#This Row],[respuesta]],1,0)</f>
        <v>1</v>
      </c>
      <c r="M1954" s="1">
        <f>+IF(bloques1a3[[#This Row],[Sexo]]="F",1,0)</f>
        <v>0</v>
      </c>
    </row>
    <row r="1955" spans="1:13" x14ac:dyDescent="0.55000000000000004">
      <c r="A1955">
        <v>62</v>
      </c>
      <c r="B1955" s="1" t="s">
        <v>442</v>
      </c>
      <c r="C1955" s="1" t="s">
        <v>0</v>
      </c>
      <c r="D1955">
        <v>7</v>
      </c>
      <c r="E1955" s="1" t="s">
        <v>40</v>
      </c>
      <c r="F1955">
        <v>5</v>
      </c>
      <c r="G1955" s="1" t="s">
        <v>376</v>
      </c>
      <c r="H1955" s="1" t="s">
        <v>28</v>
      </c>
      <c r="I1955">
        <v>1</v>
      </c>
      <c r="J1955" s="1" t="str">
        <f>+VLOOKUP(bloques1a3[[#This Row],[respuesta]],respuestas.emociones[],2,0)</f>
        <v>miedo</v>
      </c>
      <c r="K1955" s="1">
        <f>+VLOOKUP(bloques1a3[[#This Row],[niño]],BD.niños[[Código]:[edad]],5,0)</f>
        <v>7</v>
      </c>
      <c r="L1955" s="1">
        <f>+IF(bloques1a3[[#This Row],[correcta]]=bloques1a3[[#This Row],[respuesta]],1,0)</f>
        <v>0</v>
      </c>
      <c r="M1955" s="1">
        <f>+IF(bloques1a3[[#This Row],[Sexo]]="F",1,0)</f>
        <v>0</v>
      </c>
    </row>
    <row r="1956" spans="1:13" x14ac:dyDescent="0.55000000000000004">
      <c r="A1956">
        <v>62</v>
      </c>
      <c r="B1956" s="1" t="s">
        <v>442</v>
      </c>
      <c r="C1956" s="1" t="s">
        <v>0</v>
      </c>
      <c r="D1956">
        <v>7</v>
      </c>
      <c r="E1956" s="1" t="s">
        <v>44</v>
      </c>
      <c r="F1956">
        <v>5</v>
      </c>
      <c r="G1956" s="1" t="s">
        <v>376</v>
      </c>
      <c r="H1956" s="1" t="s">
        <v>29</v>
      </c>
      <c r="I1956">
        <v>1</v>
      </c>
      <c r="J1956" s="1" t="str">
        <f>+VLOOKUP(bloques1a3[[#This Row],[respuesta]],respuestas.emociones[],2,0)</f>
        <v>miedo</v>
      </c>
      <c r="K1956" s="1">
        <f>+VLOOKUP(bloques1a3[[#This Row],[niño]],BD.niños[[Código]:[edad]],5,0)</f>
        <v>7</v>
      </c>
      <c r="L1956" s="1">
        <f>+IF(bloques1a3[[#This Row],[correcta]]=bloques1a3[[#This Row],[respuesta]],1,0)</f>
        <v>0</v>
      </c>
      <c r="M1956" s="1">
        <f>+IF(bloques1a3[[#This Row],[Sexo]]="F",1,0)</f>
        <v>1</v>
      </c>
    </row>
    <row r="1957" spans="1:13" x14ac:dyDescent="0.55000000000000004">
      <c r="A1957">
        <v>62</v>
      </c>
      <c r="B1957" s="1" t="s">
        <v>442</v>
      </c>
      <c r="C1957" s="1" t="s">
        <v>0</v>
      </c>
      <c r="D1957">
        <v>7</v>
      </c>
      <c r="E1957" s="1" t="s">
        <v>48</v>
      </c>
      <c r="F1957">
        <v>7</v>
      </c>
      <c r="G1957" s="1" t="s">
        <v>376</v>
      </c>
      <c r="H1957" s="1" t="s">
        <v>29</v>
      </c>
      <c r="I1957">
        <v>1</v>
      </c>
      <c r="J1957" s="1" t="str">
        <f>+VLOOKUP(bloques1a3[[#This Row],[respuesta]],respuestas.emociones[],2,0)</f>
        <v>asco</v>
      </c>
      <c r="K1957" s="1">
        <f>+VLOOKUP(bloques1a3[[#This Row],[niño]],BD.niños[[Código]:[edad]],5,0)</f>
        <v>7</v>
      </c>
      <c r="L1957" s="1">
        <f>+IF(bloques1a3[[#This Row],[correcta]]=bloques1a3[[#This Row],[respuesta]],1,0)</f>
        <v>1</v>
      </c>
      <c r="M1957" s="1">
        <f>+IF(bloques1a3[[#This Row],[Sexo]]="F",1,0)</f>
        <v>1</v>
      </c>
    </row>
    <row r="1958" spans="1:13" x14ac:dyDescent="0.55000000000000004">
      <c r="A1958">
        <v>62</v>
      </c>
      <c r="B1958" s="1" t="s">
        <v>442</v>
      </c>
      <c r="C1958" s="1" t="s">
        <v>0</v>
      </c>
      <c r="D1958">
        <v>7</v>
      </c>
      <c r="E1958" s="1" t="s">
        <v>52</v>
      </c>
      <c r="F1958">
        <v>7</v>
      </c>
      <c r="G1958" s="1" t="s">
        <v>376</v>
      </c>
      <c r="H1958" s="1" t="s">
        <v>29</v>
      </c>
      <c r="I1958">
        <v>1</v>
      </c>
      <c r="J1958" s="1" t="str">
        <f>+VLOOKUP(bloques1a3[[#This Row],[respuesta]],respuestas.emociones[],2,0)</f>
        <v>asco</v>
      </c>
      <c r="K1958" s="1">
        <f>+VLOOKUP(bloques1a3[[#This Row],[niño]],BD.niños[[Código]:[edad]],5,0)</f>
        <v>7</v>
      </c>
      <c r="L1958" s="1">
        <f>+IF(bloques1a3[[#This Row],[correcta]]=bloques1a3[[#This Row],[respuesta]],1,0)</f>
        <v>1</v>
      </c>
      <c r="M1958" s="1">
        <f>+IF(bloques1a3[[#This Row],[Sexo]]="F",1,0)</f>
        <v>1</v>
      </c>
    </row>
    <row r="1959" spans="1:13" x14ac:dyDescent="0.55000000000000004">
      <c r="A1959">
        <v>62</v>
      </c>
      <c r="B1959" s="1" t="s">
        <v>442</v>
      </c>
      <c r="C1959" s="1" t="s">
        <v>0</v>
      </c>
      <c r="D1959">
        <v>7</v>
      </c>
      <c r="E1959" s="1" t="s">
        <v>56</v>
      </c>
      <c r="F1959">
        <v>6</v>
      </c>
      <c r="G1959" s="1" t="s">
        <v>376</v>
      </c>
      <c r="H1959" s="1" t="s">
        <v>29</v>
      </c>
      <c r="I1959">
        <v>1</v>
      </c>
      <c r="J1959" s="1" t="str">
        <f>+VLOOKUP(bloques1a3[[#This Row],[respuesta]],respuestas.emociones[],2,0)</f>
        <v>sorpresa</v>
      </c>
      <c r="K1959" s="1">
        <f>+VLOOKUP(bloques1a3[[#This Row],[niño]],BD.niños[[Código]:[edad]],5,0)</f>
        <v>8</v>
      </c>
      <c r="L1959" s="1">
        <f>+IF(bloques1a3[[#This Row],[correcta]]=bloques1a3[[#This Row],[respuesta]],1,0)</f>
        <v>0</v>
      </c>
      <c r="M1959" s="1">
        <f>+IF(bloques1a3[[#This Row],[Sexo]]="F",1,0)</f>
        <v>1</v>
      </c>
    </row>
    <row r="1960" spans="1:13" x14ac:dyDescent="0.55000000000000004">
      <c r="A1960">
        <v>62</v>
      </c>
      <c r="B1960" s="1" t="s">
        <v>442</v>
      </c>
      <c r="C1960" s="1" t="s">
        <v>0</v>
      </c>
      <c r="D1960">
        <v>7</v>
      </c>
      <c r="E1960" s="1" t="s">
        <v>60</v>
      </c>
      <c r="F1960">
        <v>7</v>
      </c>
      <c r="G1960" s="1" t="s">
        <v>377</v>
      </c>
      <c r="H1960" s="1" t="s">
        <v>28</v>
      </c>
      <c r="I1960">
        <v>1</v>
      </c>
      <c r="J1960" s="1" t="str">
        <f>+VLOOKUP(bloques1a3[[#This Row],[respuesta]],respuestas.emociones[],2,0)</f>
        <v>asco</v>
      </c>
      <c r="K1960" s="1">
        <f>+VLOOKUP(bloques1a3[[#This Row],[niño]],BD.niños[[Código]:[edad]],5,0)</f>
        <v>10</v>
      </c>
      <c r="L1960" s="1">
        <f>+IF(bloques1a3[[#This Row],[correcta]]=bloques1a3[[#This Row],[respuesta]],1,0)</f>
        <v>1</v>
      </c>
      <c r="M1960" s="1">
        <f>+IF(bloques1a3[[#This Row],[Sexo]]="F",1,0)</f>
        <v>0</v>
      </c>
    </row>
    <row r="1961" spans="1:13" x14ac:dyDescent="0.55000000000000004">
      <c r="A1961">
        <v>62</v>
      </c>
      <c r="B1961" s="1" t="s">
        <v>442</v>
      </c>
      <c r="C1961" s="1" t="s">
        <v>0</v>
      </c>
      <c r="D1961">
        <v>7</v>
      </c>
      <c r="E1961" s="1" t="s">
        <v>64</v>
      </c>
      <c r="F1961">
        <v>5</v>
      </c>
      <c r="G1961" s="1" t="s">
        <v>377</v>
      </c>
      <c r="H1961" s="1" t="s">
        <v>29</v>
      </c>
      <c r="I1961">
        <v>1</v>
      </c>
      <c r="J1961" s="1" t="str">
        <f>+VLOOKUP(bloques1a3[[#This Row],[respuesta]],respuestas.emociones[],2,0)</f>
        <v>miedo</v>
      </c>
      <c r="K1961" s="1">
        <f>+VLOOKUP(bloques1a3[[#This Row],[niño]],BD.niños[[Código]:[edad]],5,0)</f>
        <v>9</v>
      </c>
      <c r="L1961" s="1">
        <f>+IF(bloques1a3[[#This Row],[correcta]]=bloques1a3[[#This Row],[respuesta]],1,0)</f>
        <v>0</v>
      </c>
      <c r="M1961" s="1">
        <f>+IF(bloques1a3[[#This Row],[Sexo]]="F",1,0)</f>
        <v>1</v>
      </c>
    </row>
    <row r="1962" spans="1:13" x14ac:dyDescent="0.55000000000000004">
      <c r="A1962">
        <v>62</v>
      </c>
      <c r="B1962" s="1" t="s">
        <v>442</v>
      </c>
      <c r="C1962" s="1" t="s">
        <v>0</v>
      </c>
      <c r="D1962">
        <v>7</v>
      </c>
      <c r="E1962" s="1" t="s">
        <v>68</v>
      </c>
      <c r="F1962">
        <v>7</v>
      </c>
      <c r="G1962" s="1" t="s">
        <v>377</v>
      </c>
      <c r="H1962" s="1" t="s">
        <v>28</v>
      </c>
      <c r="I1962">
        <v>1</v>
      </c>
      <c r="J1962" s="1" t="str">
        <f>+VLOOKUP(bloques1a3[[#This Row],[respuesta]],respuestas.emociones[],2,0)</f>
        <v>asco</v>
      </c>
      <c r="K1962" s="1">
        <f>+VLOOKUP(bloques1a3[[#This Row],[niño]],BD.niños[[Código]:[edad]],5,0)</f>
        <v>10</v>
      </c>
      <c r="L1962" s="1">
        <f>+IF(bloques1a3[[#This Row],[correcta]]=bloques1a3[[#This Row],[respuesta]],1,0)</f>
        <v>1</v>
      </c>
      <c r="M1962" s="1">
        <f>+IF(bloques1a3[[#This Row],[Sexo]]="F",1,0)</f>
        <v>0</v>
      </c>
    </row>
    <row r="1963" spans="1:13" x14ac:dyDescent="0.55000000000000004">
      <c r="A1963">
        <v>62</v>
      </c>
      <c r="B1963" s="1" t="s">
        <v>442</v>
      </c>
      <c r="C1963" s="1" t="s">
        <v>0</v>
      </c>
      <c r="D1963">
        <v>7</v>
      </c>
      <c r="E1963" s="1" t="s">
        <v>72</v>
      </c>
      <c r="F1963">
        <v>7</v>
      </c>
      <c r="G1963" s="1" t="s">
        <v>377</v>
      </c>
      <c r="H1963" s="1" t="s">
        <v>29</v>
      </c>
      <c r="I1963">
        <v>1</v>
      </c>
      <c r="J1963" s="1" t="str">
        <f>+VLOOKUP(bloques1a3[[#This Row],[respuesta]],respuestas.emociones[],2,0)</f>
        <v>asco</v>
      </c>
      <c r="K1963" s="1">
        <f>+VLOOKUP(bloques1a3[[#This Row],[niño]],BD.niños[[Código]:[edad]],5,0)</f>
        <v>9</v>
      </c>
      <c r="L1963" s="1">
        <f>+IF(bloques1a3[[#This Row],[correcta]]=bloques1a3[[#This Row],[respuesta]],1,0)</f>
        <v>1</v>
      </c>
      <c r="M1963" s="1">
        <f>+IF(bloques1a3[[#This Row],[Sexo]]="F",1,0)</f>
        <v>1</v>
      </c>
    </row>
    <row r="1964" spans="1:13" x14ac:dyDescent="0.55000000000000004">
      <c r="A1964">
        <v>62</v>
      </c>
      <c r="B1964" s="1" t="s">
        <v>442</v>
      </c>
      <c r="C1964" s="1" t="s">
        <v>0</v>
      </c>
      <c r="D1964">
        <v>7</v>
      </c>
      <c r="E1964" s="1" t="s">
        <v>75</v>
      </c>
      <c r="F1964">
        <v>7</v>
      </c>
      <c r="G1964" s="1" t="s">
        <v>377</v>
      </c>
      <c r="H1964" s="1" t="s">
        <v>29</v>
      </c>
      <c r="I1964">
        <v>1</v>
      </c>
      <c r="J1964" s="1" t="str">
        <f>+VLOOKUP(bloques1a3[[#This Row],[respuesta]],respuestas.emociones[],2,0)</f>
        <v>asco</v>
      </c>
      <c r="K1964" s="1">
        <f>+VLOOKUP(bloques1a3[[#This Row],[niño]],BD.niños[[Código]:[edad]],5,0)</f>
        <v>10</v>
      </c>
      <c r="L1964" s="1">
        <f>+IF(bloques1a3[[#This Row],[correcta]]=bloques1a3[[#This Row],[respuesta]],1,0)</f>
        <v>1</v>
      </c>
      <c r="M1964" s="1">
        <f>+IF(bloques1a3[[#This Row],[Sexo]]="F",1,0)</f>
        <v>1</v>
      </c>
    </row>
    <row r="1965" spans="1:13" x14ac:dyDescent="0.55000000000000004">
      <c r="A1965">
        <v>62</v>
      </c>
      <c r="B1965" s="1" t="s">
        <v>442</v>
      </c>
      <c r="C1965" s="1" t="s">
        <v>0</v>
      </c>
      <c r="D1965">
        <v>7</v>
      </c>
      <c r="E1965" s="1" t="s">
        <v>78</v>
      </c>
      <c r="F1965">
        <v>7</v>
      </c>
      <c r="G1965" s="1" t="s">
        <v>375</v>
      </c>
      <c r="H1965" s="1" t="s">
        <v>28</v>
      </c>
      <c r="I1965">
        <v>1</v>
      </c>
      <c r="J1965" s="1" t="str">
        <f>+VLOOKUP(bloques1a3[[#This Row],[respuesta]],respuestas.emociones[],2,0)</f>
        <v>asco</v>
      </c>
      <c r="K1965" s="1">
        <f>+VLOOKUP(bloques1a3[[#This Row],[niño]],BD.niños[[Código]:[edad]],5,0)</f>
        <v>6</v>
      </c>
      <c r="L1965" s="1">
        <f>+IF(bloques1a3[[#This Row],[correcta]]=bloques1a3[[#This Row],[respuesta]],1,0)</f>
        <v>1</v>
      </c>
      <c r="M1965" s="1">
        <f>+IF(bloques1a3[[#This Row],[Sexo]]="F",1,0)</f>
        <v>0</v>
      </c>
    </row>
    <row r="1966" spans="1:13" x14ac:dyDescent="0.55000000000000004">
      <c r="A1966">
        <v>62</v>
      </c>
      <c r="B1966" s="1" t="s">
        <v>442</v>
      </c>
      <c r="C1966" s="1" t="s">
        <v>0</v>
      </c>
      <c r="D1966">
        <v>7</v>
      </c>
      <c r="E1966" s="1" t="s">
        <v>82</v>
      </c>
      <c r="F1966">
        <v>7</v>
      </c>
      <c r="G1966" s="1" t="s">
        <v>375</v>
      </c>
      <c r="H1966" s="1" t="s">
        <v>29</v>
      </c>
      <c r="I1966">
        <v>1</v>
      </c>
      <c r="J1966" s="1" t="str">
        <f>+VLOOKUP(bloques1a3[[#This Row],[respuesta]],respuestas.emociones[],2,0)</f>
        <v>asco</v>
      </c>
      <c r="K1966" s="1">
        <f>+VLOOKUP(bloques1a3[[#This Row],[niño]],BD.niños[[Código]:[edad]],5,0)</f>
        <v>6</v>
      </c>
      <c r="L1966" s="1">
        <f>+IF(bloques1a3[[#This Row],[correcta]]=bloques1a3[[#This Row],[respuesta]],1,0)</f>
        <v>1</v>
      </c>
      <c r="M1966" s="1">
        <f>+IF(bloques1a3[[#This Row],[Sexo]]="F",1,0)</f>
        <v>1</v>
      </c>
    </row>
    <row r="1967" spans="1:13" x14ac:dyDescent="0.55000000000000004">
      <c r="A1967">
        <v>62</v>
      </c>
      <c r="B1967" s="1" t="s">
        <v>442</v>
      </c>
      <c r="C1967" s="1" t="s">
        <v>0</v>
      </c>
      <c r="D1967">
        <v>7</v>
      </c>
      <c r="E1967" s="1" t="s">
        <v>85</v>
      </c>
      <c r="F1967">
        <v>4</v>
      </c>
      <c r="G1967" s="1" t="s">
        <v>375</v>
      </c>
      <c r="H1967" s="1" t="s">
        <v>28</v>
      </c>
      <c r="I1967">
        <v>1</v>
      </c>
      <c r="J1967" s="1" t="str">
        <f>+VLOOKUP(bloques1a3[[#This Row],[respuesta]],respuestas.emociones[],2,0)</f>
        <v>enojo</v>
      </c>
      <c r="K1967" s="1">
        <f>+VLOOKUP(bloques1a3[[#This Row],[niño]],BD.niños[[Código]:[edad]],5,0)</f>
        <v>6</v>
      </c>
      <c r="L1967" s="1">
        <f>+IF(bloques1a3[[#This Row],[correcta]]=bloques1a3[[#This Row],[respuesta]],1,0)</f>
        <v>0</v>
      </c>
      <c r="M1967" s="1">
        <f>+IF(bloques1a3[[#This Row],[Sexo]]="F",1,0)</f>
        <v>0</v>
      </c>
    </row>
    <row r="1968" spans="1:13" x14ac:dyDescent="0.55000000000000004">
      <c r="A1968">
        <v>62</v>
      </c>
      <c r="B1968" s="1" t="s">
        <v>442</v>
      </c>
      <c r="C1968" s="1" t="s">
        <v>0</v>
      </c>
      <c r="D1968">
        <v>7</v>
      </c>
      <c r="E1968" s="1" t="s">
        <v>184</v>
      </c>
      <c r="F1968">
        <v>7</v>
      </c>
      <c r="G1968" s="1" t="s">
        <v>376</v>
      </c>
      <c r="H1968" s="1" t="s">
        <v>28</v>
      </c>
      <c r="I1968">
        <v>1</v>
      </c>
      <c r="J1968" s="1" t="str">
        <f>+VLOOKUP(bloques1a3[[#This Row],[respuesta]],respuestas.emociones[],2,0)</f>
        <v>asco</v>
      </c>
      <c r="K1968" s="1">
        <f>+VLOOKUP(bloques1a3[[#This Row],[niño]],BD.niños[[Código]:[edad]],5,0)</f>
        <v>7</v>
      </c>
      <c r="L1968" s="1">
        <f>+IF(bloques1a3[[#This Row],[correcta]]=bloques1a3[[#This Row],[respuesta]],1,0)</f>
        <v>1</v>
      </c>
      <c r="M1968" s="1">
        <f>+IF(bloques1a3[[#This Row],[Sexo]]="F",1,0)</f>
        <v>0</v>
      </c>
    </row>
    <row r="1969" spans="1:13" x14ac:dyDescent="0.55000000000000004">
      <c r="A1969">
        <v>62</v>
      </c>
      <c r="B1969" s="1" t="s">
        <v>442</v>
      </c>
      <c r="C1969" s="1" t="s">
        <v>0</v>
      </c>
      <c r="D1969">
        <v>7</v>
      </c>
      <c r="E1969" s="1" t="s">
        <v>187</v>
      </c>
      <c r="F1969">
        <v>7</v>
      </c>
      <c r="G1969" s="1" t="s">
        <v>376</v>
      </c>
      <c r="H1969" s="1" t="s">
        <v>29</v>
      </c>
      <c r="I1969">
        <v>1</v>
      </c>
      <c r="J1969" s="1" t="str">
        <f>+VLOOKUP(bloques1a3[[#This Row],[respuesta]],respuestas.emociones[],2,0)</f>
        <v>asco</v>
      </c>
      <c r="K1969" s="1">
        <f>+VLOOKUP(bloques1a3[[#This Row],[niño]],BD.niños[[Código]:[edad]],5,0)</f>
        <v>8</v>
      </c>
      <c r="L1969" s="1">
        <f>+IF(bloques1a3[[#This Row],[correcta]]=bloques1a3[[#This Row],[respuesta]],1,0)</f>
        <v>1</v>
      </c>
      <c r="M1969" s="1">
        <f>+IF(bloques1a3[[#This Row],[Sexo]]="F",1,0)</f>
        <v>1</v>
      </c>
    </row>
    <row r="1970" spans="1:13" x14ac:dyDescent="0.55000000000000004">
      <c r="A1970">
        <v>62</v>
      </c>
      <c r="B1970" s="1" t="s">
        <v>442</v>
      </c>
      <c r="C1970" s="1" t="s">
        <v>0</v>
      </c>
      <c r="D1970">
        <v>7</v>
      </c>
      <c r="E1970" s="1" t="s">
        <v>192</v>
      </c>
      <c r="F1970">
        <v>7</v>
      </c>
      <c r="G1970" s="1" t="s">
        <v>376</v>
      </c>
      <c r="H1970" s="1" t="s">
        <v>28</v>
      </c>
      <c r="I1970">
        <v>1</v>
      </c>
      <c r="J1970" s="1" t="str">
        <f>+VLOOKUP(bloques1a3[[#This Row],[respuesta]],respuestas.emociones[],2,0)</f>
        <v>asco</v>
      </c>
      <c r="K1970" s="1">
        <f>+VLOOKUP(bloques1a3[[#This Row],[niño]],BD.niños[[Código]:[edad]],5,0)</f>
        <v>7</v>
      </c>
      <c r="L1970" s="1">
        <f>+IF(bloques1a3[[#This Row],[correcta]]=bloques1a3[[#This Row],[respuesta]],1,0)</f>
        <v>1</v>
      </c>
      <c r="M1970" s="1">
        <f>+IF(bloques1a3[[#This Row],[Sexo]]="F",1,0)</f>
        <v>0</v>
      </c>
    </row>
    <row r="1971" spans="1:13" x14ac:dyDescent="0.55000000000000004">
      <c r="A1971">
        <v>62</v>
      </c>
      <c r="B1971" s="1" t="s">
        <v>442</v>
      </c>
      <c r="C1971" s="1" t="s">
        <v>0</v>
      </c>
      <c r="D1971">
        <v>7</v>
      </c>
      <c r="E1971" s="1" t="s">
        <v>195</v>
      </c>
      <c r="F1971">
        <v>7</v>
      </c>
      <c r="G1971" s="1" t="s">
        <v>377</v>
      </c>
      <c r="H1971" s="1" t="s">
        <v>28</v>
      </c>
      <c r="I1971">
        <v>1</v>
      </c>
      <c r="J1971" s="1" t="str">
        <f>+VLOOKUP(bloques1a3[[#This Row],[respuesta]],respuestas.emociones[],2,0)</f>
        <v>asco</v>
      </c>
      <c r="K1971" s="1">
        <f>+VLOOKUP(bloques1a3[[#This Row],[niño]],BD.niños[[Código]:[edad]],5,0)</f>
        <v>10</v>
      </c>
      <c r="L1971" s="1">
        <f>+IF(bloques1a3[[#This Row],[correcta]]=bloques1a3[[#This Row],[respuesta]],1,0)</f>
        <v>1</v>
      </c>
      <c r="M1971" s="1">
        <f>+IF(bloques1a3[[#This Row],[Sexo]]="F",1,0)</f>
        <v>0</v>
      </c>
    </row>
    <row r="1972" spans="1:13" x14ac:dyDescent="0.55000000000000004">
      <c r="A1972">
        <v>62</v>
      </c>
      <c r="B1972" s="1" t="s">
        <v>442</v>
      </c>
      <c r="C1972" s="1" t="s">
        <v>0</v>
      </c>
      <c r="D1972">
        <v>7</v>
      </c>
      <c r="E1972" s="1" t="s">
        <v>199</v>
      </c>
      <c r="F1972">
        <v>7</v>
      </c>
      <c r="G1972" s="1" t="s">
        <v>377</v>
      </c>
      <c r="H1972" s="1" t="s">
        <v>28</v>
      </c>
      <c r="I1972">
        <v>1</v>
      </c>
      <c r="J1972" s="1" t="str">
        <f>+VLOOKUP(bloques1a3[[#This Row],[respuesta]],respuestas.emociones[],2,0)</f>
        <v>asco</v>
      </c>
      <c r="K1972" s="1">
        <f>+VLOOKUP(bloques1a3[[#This Row],[niño]],BD.niños[[Código]:[edad]],5,0)</f>
        <v>9</v>
      </c>
      <c r="L1972" s="1">
        <f>+IF(bloques1a3[[#This Row],[correcta]]=bloques1a3[[#This Row],[respuesta]],1,0)</f>
        <v>1</v>
      </c>
      <c r="M1972" s="1">
        <f>+IF(bloques1a3[[#This Row],[Sexo]]="F",1,0)</f>
        <v>0</v>
      </c>
    </row>
    <row r="1973" spans="1:13" x14ac:dyDescent="0.55000000000000004">
      <c r="A1973">
        <v>62</v>
      </c>
      <c r="B1973" s="1" t="s">
        <v>442</v>
      </c>
      <c r="C1973" s="1" t="s">
        <v>0</v>
      </c>
      <c r="D1973">
        <v>7</v>
      </c>
      <c r="E1973" s="1" t="s">
        <v>203</v>
      </c>
      <c r="F1973">
        <v>7</v>
      </c>
      <c r="G1973" s="1" t="s">
        <v>377</v>
      </c>
      <c r="H1973" s="1" t="s">
        <v>29</v>
      </c>
      <c r="I1973">
        <v>1</v>
      </c>
      <c r="J1973" s="1" t="str">
        <f>+VLOOKUP(bloques1a3[[#This Row],[respuesta]],respuestas.emociones[],2,0)</f>
        <v>asco</v>
      </c>
      <c r="K1973" s="1">
        <f>+VLOOKUP(bloques1a3[[#This Row],[niño]],BD.niños[[Código]:[edad]],5,0)</f>
        <v>9</v>
      </c>
      <c r="L1973" s="1">
        <f>+IF(bloques1a3[[#This Row],[correcta]]=bloques1a3[[#This Row],[respuesta]],1,0)</f>
        <v>1</v>
      </c>
      <c r="M1973" s="1">
        <f>+IF(bloques1a3[[#This Row],[Sexo]]="F",1,0)</f>
        <v>1</v>
      </c>
    </row>
    <row r="1974" spans="1:13" x14ac:dyDescent="0.55000000000000004">
      <c r="A1974">
        <v>62</v>
      </c>
      <c r="B1974" s="1" t="s">
        <v>442</v>
      </c>
      <c r="C1974" s="1" t="s">
        <v>0</v>
      </c>
      <c r="D1974">
        <v>7</v>
      </c>
      <c r="E1974" s="1" t="s">
        <v>206</v>
      </c>
      <c r="F1974">
        <v>7</v>
      </c>
      <c r="G1974" s="1" t="s">
        <v>377</v>
      </c>
      <c r="H1974" s="1" t="s">
        <v>29</v>
      </c>
      <c r="I1974">
        <v>1</v>
      </c>
      <c r="J1974" s="1" t="str">
        <f>+VLOOKUP(bloques1a3[[#This Row],[respuesta]],respuestas.emociones[],2,0)</f>
        <v>asco</v>
      </c>
      <c r="K1974" s="1">
        <f>+VLOOKUP(bloques1a3[[#This Row],[niño]],BD.niños[[Código]:[edad]],5,0)</f>
        <v>10</v>
      </c>
      <c r="L1974" s="1">
        <f>+IF(bloques1a3[[#This Row],[correcta]]=bloques1a3[[#This Row],[respuesta]],1,0)</f>
        <v>1</v>
      </c>
      <c r="M1974" s="1">
        <f>+IF(bloques1a3[[#This Row],[Sexo]]="F",1,0)</f>
        <v>1</v>
      </c>
    </row>
    <row r="1975" spans="1:13" x14ac:dyDescent="0.55000000000000004">
      <c r="A1975">
        <v>62</v>
      </c>
      <c r="B1975" s="1" t="s">
        <v>442</v>
      </c>
      <c r="C1975" s="1" t="s">
        <v>0</v>
      </c>
      <c r="D1975">
        <v>7</v>
      </c>
      <c r="E1975" s="1" t="s">
        <v>210</v>
      </c>
      <c r="F1975">
        <v>7</v>
      </c>
      <c r="G1975" s="1" t="s">
        <v>376</v>
      </c>
      <c r="H1975" s="1" t="s">
        <v>28</v>
      </c>
      <c r="I1975">
        <v>1</v>
      </c>
      <c r="J1975" s="1" t="str">
        <f>+VLOOKUP(bloques1a3[[#This Row],[respuesta]],respuestas.emociones[],2,0)</f>
        <v>asco</v>
      </c>
      <c r="K1975" s="1">
        <f>+VLOOKUP(bloques1a3[[#This Row],[niño]],BD.niños[[Código]:[edad]],5,0)</f>
        <v>7</v>
      </c>
      <c r="L1975" s="1">
        <f>+IF(bloques1a3[[#This Row],[correcta]]=bloques1a3[[#This Row],[respuesta]],1,0)</f>
        <v>1</v>
      </c>
      <c r="M1975" s="1">
        <f>+IF(bloques1a3[[#This Row],[Sexo]]="F",1,0)</f>
        <v>0</v>
      </c>
    </row>
    <row r="1976" spans="1:13" x14ac:dyDescent="0.55000000000000004">
      <c r="A1976">
        <v>62</v>
      </c>
      <c r="B1976" s="1" t="s">
        <v>442</v>
      </c>
      <c r="C1976" s="1" t="s">
        <v>0</v>
      </c>
      <c r="D1976">
        <v>7</v>
      </c>
      <c r="E1976" s="1" t="s">
        <v>274</v>
      </c>
      <c r="F1976">
        <v>7</v>
      </c>
      <c r="G1976" s="1" t="s">
        <v>375</v>
      </c>
      <c r="H1976" s="1" t="s">
        <v>28</v>
      </c>
      <c r="I1976">
        <v>1</v>
      </c>
      <c r="J1976" s="1" t="str">
        <f>+VLOOKUP(bloques1a3[[#This Row],[respuesta]],respuestas.emociones[],2,0)</f>
        <v>asco</v>
      </c>
      <c r="K1976" s="1">
        <f>+VLOOKUP(bloques1a3[[#This Row],[niño]],BD.niños[[Código]:[edad]],5,0)</f>
        <v>6</v>
      </c>
      <c r="L1976" s="1">
        <f>+IF(bloques1a3[[#This Row],[correcta]]=bloques1a3[[#This Row],[respuesta]],1,0)</f>
        <v>1</v>
      </c>
      <c r="M1976" s="1">
        <f>+IF(bloques1a3[[#This Row],[Sexo]]="F",1,0)</f>
        <v>0</v>
      </c>
    </row>
    <row r="1977" spans="1:13" x14ac:dyDescent="0.55000000000000004">
      <c r="A1977">
        <v>62</v>
      </c>
      <c r="B1977" s="1" t="s">
        <v>442</v>
      </c>
      <c r="C1977" s="1" t="s">
        <v>0</v>
      </c>
      <c r="D1977">
        <v>7</v>
      </c>
      <c r="E1977" s="1" t="s">
        <v>276</v>
      </c>
      <c r="F1977">
        <v>6</v>
      </c>
      <c r="G1977" s="1" t="s">
        <v>375</v>
      </c>
      <c r="H1977" s="1" t="s">
        <v>28</v>
      </c>
      <c r="I1977">
        <v>1</v>
      </c>
      <c r="J1977" s="1" t="str">
        <f>+VLOOKUP(bloques1a3[[#This Row],[respuesta]],respuestas.emociones[],2,0)</f>
        <v>sorpresa</v>
      </c>
      <c r="K1977" s="1">
        <f>+VLOOKUP(bloques1a3[[#This Row],[niño]],BD.niños[[Código]:[edad]],5,0)</f>
        <v>6</v>
      </c>
      <c r="L1977" s="1">
        <f>+IF(bloques1a3[[#This Row],[correcta]]=bloques1a3[[#This Row],[respuesta]],1,0)</f>
        <v>0</v>
      </c>
      <c r="M1977" s="1">
        <f>+IF(bloques1a3[[#This Row],[Sexo]]="F",1,0)</f>
        <v>0</v>
      </c>
    </row>
    <row r="1978" spans="1:13" x14ac:dyDescent="0.55000000000000004">
      <c r="A1978">
        <v>62</v>
      </c>
      <c r="B1978" s="1" t="s">
        <v>442</v>
      </c>
      <c r="C1978" s="1" t="s">
        <v>0</v>
      </c>
      <c r="D1978">
        <v>7</v>
      </c>
      <c r="E1978" s="1" t="s">
        <v>279</v>
      </c>
      <c r="F1978">
        <v>7</v>
      </c>
      <c r="G1978" s="1" t="s">
        <v>376</v>
      </c>
      <c r="H1978" s="1" t="s">
        <v>29</v>
      </c>
      <c r="I1978">
        <v>1</v>
      </c>
      <c r="J1978" s="1" t="str">
        <f>+VLOOKUP(bloques1a3[[#This Row],[respuesta]],respuestas.emociones[],2,0)</f>
        <v>asco</v>
      </c>
      <c r="K1978" s="1">
        <f>+VLOOKUP(bloques1a3[[#This Row],[niño]],BD.niños[[Código]:[edad]],5,0)</f>
        <v>7</v>
      </c>
      <c r="L1978" s="1">
        <f>+IF(bloques1a3[[#This Row],[correcta]]=bloques1a3[[#This Row],[respuesta]],1,0)</f>
        <v>1</v>
      </c>
      <c r="M1978" s="1">
        <f>+IF(bloques1a3[[#This Row],[Sexo]]="F",1,0)</f>
        <v>1</v>
      </c>
    </row>
    <row r="1979" spans="1:13" x14ac:dyDescent="0.55000000000000004">
      <c r="A1979">
        <v>62</v>
      </c>
      <c r="B1979" s="1" t="s">
        <v>442</v>
      </c>
      <c r="C1979" s="1" t="s">
        <v>0</v>
      </c>
      <c r="D1979">
        <v>7</v>
      </c>
      <c r="E1979" s="1" t="s">
        <v>282</v>
      </c>
      <c r="F1979">
        <v>7</v>
      </c>
      <c r="G1979" s="1" t="s">
        <v>375</v>
      </c>
      <c r="H1979" s="1" t="s">
        <v>29</v>
      </c>
      <c r="I1979">
        <v>1</v>
      </c>
      <c r="J1979" s="1" t="str">
        <f>+VLOOKUP(bloques1a3[[#This Row],[respuesta]],respuestas.emociones[],2,0)</f>
        <v>asco</v>
      </c>
      <c r="K1979" s="1">
        <f>+VLOOKUP(bloques1a3[[#This Row],[niño]],BD.niños[[Código]:[edad]],5,0)</f>
        <v>5</v>
      </c>
      <c r="L1979" s="1">
        <f>+IF(bloques1a3[[#This Row],[correcta]]=bloques1a3[[#This Row],[respuesta]],1,0)</f>
        <v>1</v>
      </c>
      <c r="M1979" s="1">
        <f>+IF(bloques1a3[[#This Row],[Sexo]]="F",1,0)</f>
        <v>1</v>
      </c>
    </row>
    <row r="1980" spans="1:13" x14ac:dyDescent="0.55000000000000004">
      <c r="A1980">
        <v>62</v>
      </c>
      <c r="B1980" s="1" t="s">
        <v>442</v>
      </c>
      <c r="C1980" s="1" t="s">
        <v>0</v>
      </c>
      <c r="D1980">
        <v>7</v>
      </c>
      <c r="E1980" s="1" t="s">
        <v>352</v>
      </c>
      <c r="F1980">
        <v>7</v>
      </c>
      <c r="G1980" s="1" t="s">
        <v>376</v>
      </c>
      <c r="H1980" s="1" t="s">
        <v>29</v>
      </c>
      <c r="I1980">
        <v>1</v>
      </c>
      <c r="J1980" s="1" t="str">
        <f>+VLOOKUP(bloques1a3[[#This Row],[respuesta]],respuestas.emociones[],2,0)</f>
        <v>asco</v>
      </c>
      <c r="K1980" s="1">
        <f>+VLOOKUP(bloques1a3[[#This Row],[niño]],BD.niños[[Código]:[edad]],5,0)</f>
        <v>8</v>
      </c>
      <c r="L1980" s="1">
        <f>+IF(bloques1a3[[#This Row],[correcta]]=bloques1a3[[#This Row],[respuesta]],1,0)</f>
        <v>1</v>
      </c>
      <c r="M1980" s="1">
        <f>+IF(bloques1a3[[#This Row],[Sexo]]="F",1,0)</f>
        <v>1</v>
      </c>
    </row>
    <row r="1981" spans="1:13" x14ac:dyDescent="0.55000000000000004">
      <c r="A1981">
        <v>62</v>
      </c>
      <c r="B1981" s="1" t="s">
        <v>442</v>
      </c>
      <c r="C1981" s="1" t="s">
        <v>0</v>
      </c>
      <c r="D1981">
        <v>7</v>
      </c>
      <c r="E1981" s="1" t="s">
        <v>357</v>
      </c>
      <c r="F1981">
        <v>7</v>
      </c>
      <c r="G1981" s="1" t="s">
        <v>376</v>
      </c>
      <c r="H1981" s="1" t="s">
        <v>28</v>
      </c>
      <c r="I1981">
        <v>1</v>
      </c>
      <c r="J1981" s="1" t="str">
        <f>+VLOOKUP(bloques1a3[[#This Row],[respuesta]],respuestas.emociones[],2,0)</f>
        <v>asco</v>
      </c>
      <c r="K1981" s="1">
        <f>+VLOOKUP(bloques1a3[[#This Row],[niño]],BD.niños[[Código]:[edad]],5,0)</f>
        <v>7</v>
      </c>
      <c r="L1981" s="1">
        <f>+IF(bloques1a3[[#This Row],[correcta]]=bloques1a3[[#This Row],[respuesta]],1,0)</f>
        <v>1</v>
      </c>
      <c r="M1981" s="1">
        <f>+IF(bloques1a3[[#This Row],[Sexo]]="F",1,0)</f>
        <v>0</v>
      </c>
    </row>
    <row r="1982" spans="1:13" x14ac:dyDescent="0.55000000000000004">
      <c r="A1982">
        <v>62</v>
      </c>
      <c r="B1982" s="1" t="s">
        <v>442</v>
      </c>
      <c r="C1982" s="1" t="s">
        <v>0</v>
      </c>
      <c r="D1982">
        <v>7</v>
      </c>
      <c r="E1982" s="1" t="s">
        <v>360</v>
      </c>
      <c r="F1982">
        <v>7</v>
      </c>
      <c r="G1982" s="1" t="s">
        <v>377</v>
      </c>
      <c r="H1982" s="1" t="s">
        <v>28</v>
      </c>
      <c r="I1982">
        <v>1</v>
      </c>
      <c r="J1982" s="1" t="str">
        <f>+VLOOKUP(bloques1a3[[#This Row],[respuesta]],respuestas.emociones[],2,0)</f>
        <v>asco</v>
      </c>
      <c r="K1982" s="1">
        <f>+VLOOKUP(bloques1a3[[#This Row],[niño]],BD.niños[[Código]:[edad]],5,0)</f>
        <v>9</v>
      </c>
      <c r="L1982" s="1">
        <f>+IF(bloques1a3[[#This Row],[correcta]]=bloques1a3[[#This Row],[respuesta]],1,0)</f>
        <v>1</v>
      </c>
      <c r="M1982" s="1">
        <f>+IF(bloques1a3[[#This Row],[Sexo]]="F",1,0)</f>
        <v>0</v>
      </c>
    </row>
    <row r="1983" spans="1:13" x14ac:dyDescent="0.55000000000000004">
      <c r="A1983">
        <v>62</v>
      </c>
      <c r="B1983" s="1" t="s">
        <v>442</v>
      </c>
      <c r="C1983" s="1" t="s">
        <v>0</v>
      </c>
      <c r="D1983">
        <v>7</v>
      </c>
      <c r="E1983" s="1" t="s">
        <v>364</v>
      </c>
      <c r="F1983">
        <v>7</v>
      </c>
      <c r="G1983" s="1" t="s">
        <v>377</v>
      </c>
      <c r="H1983" s="1" t="s">
        <v>28</v>
      </c>
      <c r="I1983">
        <v>1</v>
      </c>
      <c r="J1983" s="1" t="str">
        <f>+VLOOKUP(bloques1a3[[#This Row],[respuesta]],respuestas.emociones[],2,0)</f>
        <v>asco</v>
      </c>
      <c r="K1983" s="1">
        <f>+VLOOKUP(bloques1a3[[#This Row],[niño]],BD.niños[[Código]:[edad]],5,0)</f>
        <v>10</v>
      </c>
      <c r="L1983" s="1">
        <f>+IF(bloques1a3[[#This Row],[correcta]]=bloques1a3[[#This Row],[respuesta]],1,0)</f>
        <v>1</v>
      </c>
      <c r="M1983" s="1">
        <f>+IF(bloques1a3[[#This Row],[Sexo]]="F",1,0)</f>
        <v>0</v>
      </c>
    </row>
    <row r="1984" spans="1:13" x14ac:dyDescent="0.55000000000000004">
      <c r="A1984">
        <v>62</v>
      </c>
      <c r="B1984" s="1" t="s">
        <v>442</v>
      </c>
      <c r="C1984" s="1" t="s">
        <v>0</v>
      </c>
      <c r="D1984">
        <v>7</v>
      </c>
      <c r="E1984" s="1" t="s">
        <v>368</v>
      </c>
      <c r="F1984">
        <v>7</v>
      </c>
      <c r="G1984" s="1" t="s">
        <v>377</v>
      </c>
      <c r="H1984" s="1" t="s">
        <v>28</v>
      </c>
      <c r="I1984">
        <v>1</v>
      </c>
      <c r="J1984" s="1" t="str">
        <f>+VLOOKUP(bloques1a3[[#This Row],[respuesta]],respuestas.emociones[],2,0)</f>
        <v>asco</v>
      </c>
      <c r="K1984" s="1">
        <f>+VLOOKUP(bloques1a3[[#This Row],[niño]],BD.niños[[Código]:[edad]],5,0)</f>
        <v>11</v>
      </c>
      <c r="L1984" s="1">
        <f>+IF(bloques1a3[[#This Row],[correcta]]=bloques1a3[[#This Row],[respuesta]],1,0)</f>
        <v>1</v>
      </c>
      <c r="M1984" s="1">
        <f>+IF(bloques1a3[[#This Row],[Sexo]]="F",1,0)</f>
        <v>0</v>
      </c>
    </row>
    <row r="1985" spans="1:13" x14ac:dyDescent="0.55000000000000004">
      <c r="A1985">
        <v>62</v>
      </c>
      <c r="B1985" s="1" t="s">
        <v>442</v>
      </c>
      <c r="C1985" s="1" t="s">
        <v>0</v>
      </c>
      <c r="D1985">
        <v>7</v>
      </c>
      <c r="E1985" s="1" t="s">
        <v>371</v>
      </c>
      <c r="F1985">
        <v>7</v>
      </c>
      <c r="G1985" s="1" t="s">
        <v>377</v>
      </c>
      <c r="H1985" s="1" t="s">
        <v>29</v>
      </c>
      <c r="I1985">
        <v>1</v>
      </c>
      <c r="J1985" s="1" t="str">
        <f>+VLOOKUP(bloques1a3[[#This Row],[respuesta]],respuestas.emociones[],2,0)</f>
        <v>asco</v>
      </c>
      <c r="K1985" s="1">
        <f>+VLOOKUP(bloques1a3[[#This Row],[niño]],BD.niños[[Código]:[edad]],5,0)</f>
        <v>9</v>
      </c>
      <c r="L1985" s="1">
        <f>+IF(bloques1a3[[#This Row],[correcta]]=bloques1a3[[#This Row],[respuesta]],1,0)</f>
        <v>1</v>
      </c>
      <c r="M1985" s="1">
        <f>+IF(bloques1a3[[#This Row],[Sexo]]="F",1,0)</f>
        <v>1</v>
      </c>
    </row>
    <row r="1986" spans="1:13" x14ac:dyDescent="0.55000000000000004">
      <c r="A1986">
        <v>63</v>
      </c>
      <c r="B1986" s="1" t="s">
        <v>443</v>
      </c>
      <c r="C1986" s="1" t="s">
        <v>5</v>
      </c>
      <c r="D1986">
        <v>6</v>
      </c>
      <c r="E1986" s="1" t="s">
        <v>36</v>
      </c>
      <c r="F1986">
        <v>6</v>
      </c>
      <c r="G1986" s="1" t="s">
        <v>375</v>
      </c>
      <c r="H1986" s="1" t="s">
        <v>28</v>
      </c>
      <c r="I1986">
        <v>1</v>
      </c>
      <c r="J1986" s="1" t="str">
        <f>+VLOOKUP(bloques1a3[[#This Row],[respuesta]],respuestas.emociones[],2,0)</f>
        <v>sorpresa</v>
      </c>
      <c r="K1986" s="1">
        <f>+VLOOKUP(bloques1a3[[#This Row],[niño]],BD.niños[[Código]:[edad]],5,0)</f>
        <v>5</v>
      </c>
      <c r="L1986" s="1">
        <f>+IF(bloques1a3[[#This Row],[correcta]]=bloques1a3[[#This Row],[respuesta]],1,0)</f>
        <v>1</v>
      </c>
      <c r="M1986" s="1">
        <f>+IF(bloques1a3[[#This Row],[Sexo]]="F",1,0)</f>
        <v>0</v>
      </c>
    </row>
    <row r="1987" spans="1:13" x14ac:dyDescent="0.55000000000000004">
      <c r="A1987">
        <v>63</v>
      </c>
      <c r="B1987" s="1" t="s">
        <v>443</v>
      </c>
      <c r="C1987" s="1" t="s">
        <v>5</v>
      </c>
      <c r="D1987">
        <v>6</v>
      </c>
      <c r="E1987" s="1" t="s">
        <v>40</v>
      </c>
      <c r="F1987">
        <v>6</v>
      </c>
      <c r="G1987" s="1" t="s">
        <v>376</v>
      </c>
      <c r="H1987" s="1" t="s">
        <v>28</v>
      </c>
      <c r="I1987">
        <v>1</v>
      </c>
      <c r="J1987" s="1" t="str">
        <f>+VLOOKUP(bloques1a3[[#This Row],[respuesta]],respuestas.emociones[],2,0)</f>
        <v>sorpresa</v>
      </c>
      <c r="K1987" s="1">
        <f>+VLOOKUP(bloques1a3[[#This Row],[niño]],BD.niños[[Código]:[edad]],5,0)</f>
        <v>7</v>
      </c>
      <c r="L1987" s="1">
        <f>+IF(bloques1a3[[#This Row],[correcta]]=bloques1a3[[#This Row],[respuesta]],1,0)</f>
        <v>1</v>
      </c>
      <c r="M1987" s="1">
        <f>+IF(bloques1a3[[#This Row],[Sexo]]="F",1,0)</f>
        <v>0</v>
      </c>
    </row>
    <row r="1988" spans="1:13" x14ac:dyDescent="0.55000000000000004">
      <c r="A1988">
        <v>63</v>
      </c>
      <c r="B1988" s="1" t="s">
        <v>443</v>
      </c>
      <c r="C1988" s="1" t="s">
        <v>5</v>
      </c>
      <c r="D1988">
        <v>6</v>
      </c>
      <c r="E1988" s="1" t="s">
        <v>44</v>
      </c>
      <c r="F1988">
        <v>5</v>
      </c>
      <c r="G1988" s="1" t="s">
        <v>376</v>
      </c>
      <c r="H1988" s="1" t="s">
        <v>29</v>
      </c>
      <c r="I1988">
        <v>1</v>
      </c>
      <c r="J1988" s="1" t="str">
        <f>+VLOOKUP(bloques1a3[[#This Row],[respuesta]],respuestas.emociones[],2,0)</f>
        <v>miedo</v>
      </c>
      <c r="K1988" s="1">
        <f>+VLOOKUP(bloques1a3[[#This Row],[niño]],BD.niños[[Código]:[edad]],5,0)</f>
        <v>7</v>
      </c>
      <c r="L1988" s="1">
        <f>+IF(bloques1a3[[#This Row],[correcta]]=bloques1a3[[#This Row],[respuesta]],1,0)</f>
        <v>0</v>
      </c>
      <c r="M1988" s="1">
        <f>+IF(bloques1a3[[#This Row],[Sexo]]="F",1,0)</f>
        <v>1</v>
      </c>
    </row>
    <row r="1989" spans="1:13" x14ac:dyDescent="0.55000000000000004">
      <c r="A1989">
        <v>63</v>
      </c>
      <c r="B1989" s="1" t="s">
        <v>443</v>
      </c>
      <c r="C1989" s="1" t="s">
        <v>5</v>
      </c>
      <c r="D1989">
        <v>6</v>
      </c>
      <c r="E1989" s="1" t="s">
        <v>48</v>
      </c>
      <c r="F1989">
        <v>6</v>
      </c>
      <c r="G1989" s="1" t="s">
        <v>376</v>
      </c>
      <c r="H1989" s="1" t="s">
        <v>29</v>
      </c>
      <c r="I1989">
        <v>1</v>
      </c>
      <c r="J1989" s="1" t="str">
        <f>+VLOOKUP(bloques1a3[[#This Row],[respuesta]],respuestas.emociones[],2,0)</f>
        <v>sorpresa</v>
      </c>
      <c r="K1989" s="1">
        <f>+VLOOKUP(bloques1a3[[#This Row],[niño]],BD.niños[[Código]:[edad]],5,0)</f>
        <v>7</v>
      </c>
      <c r="L1989" s="1">
        <f>+IF(bloques1a3[[#This Row],[correcta]]=bloques1a3[[#This Row],[respuesta]],1,0)</f>
        <v>1</v>
      </c>
      <c r="M1989" s="1">
        <f>+IF(bloques1a3[[#This Row],[Sexo]]="F",1,0)</f>
        <v>1</v>
      </c>
    </row>
    <row r="1990" spans="1:13" x14ac:dyDescent="0.55000000000000004">
      <c r="A1990">
        <v>63</v>
      </c>
      <c r="B1990" s="1" t="s">
        <v>443</v>
      </c>
      <c r="C1990" s="1" t="s">
        <v>5</v>
      </c>
      <c r="D1990">
        <v>6</v>
      </c>
      <c r="E1990" s="1" t="s">
        <v>52</v>
      </c>
      <c r="F1990">
        <v>6</v>
      </c>
      <c r="G1990" s="1" t="s">
        <v>376</v>
      </c>
      <c r="H1990" s="1" t="s">
        <v>29</v>
      </c>
      <c r="I1990">
        <v>1</v>
      </c>
      <c r="J1990" s="1" t="str">
        <f>+VLOOKUP(bloques1a3[[#This Row],[respuesta]],respuestas.emociones[],2,0)</f>
        <v>sorpresa</v>
      </c>
      <c r="K1990" s="1">
        <f>+VLOOKUP(bloques1a3[[#This Row],[niño]],BD.niños[[Código]:[edad]],5,0)</f>
        <v>7</v>
      </c>
      <c r="L1990" s="1">
        <f>+IF(bloques1a3[[#This Row],[correcta]]=bloques1a3[[#This Row],[respuesta]],1,0)</f>
        <v>1</v>
      </c>
      <c r="M1990" s="1">
        <f>+IF(bloques1a3[[#This Row],[Sexo]]="F",1,0)</f>
        <v>1</v>
      </c>
    </row>
    <row r="1991" spans="1:13" x14ac:dyDescent="0.55000000000000004">
      <c r="A1991">
        <v>63</v>
      </c>
      <c r="B1991" s="1" t="s">
        <v>443</v>
      </c>
      <c r="C1991" s="1" t="s">
        <v>5</v>
      </c>
      <c r="D1991">
        <v>6</v>
      </c>
      <c r="E1991" s="1" t="s">
        <v>56</v>
      </c>
      <c r="F1991">
        <v>6</v>
      </c>
      <c r="G1991" s="1" t="s">
        <v>376</v>
      </c>
      <c r="H1991" s="1" t="s">
        <v>29</v>
      </c>
      <c r="I1991">
        <v>1</v>
      </c>
      <c r="J1991" s="1" t="str">
        <f>+VLOOKUP(bloques1a3[[#This Row],[respuesta]],respuestas.emociones[],2,0)</f>
        <v>sorpresa</v>
      </c>
      <c r="K1991" s="1">
        <f>+VLOOKUP(bloques1a3[[#This Row],[niño]],BD.niños[[Código]:[edad]],5,0)</f>
        <v>8</v>
      </c>
      <c r="L1991" s="1">
        <f>+IF(bloques1a3[[#This Row],[correcta]]=bloques1a3[[#This Row],[respuesta]],1,0)</f>
        <v>1</v>
      </c>
      <c r="M1991" s="1">
        <f>+IF(bloques1a3[[#This Row],[Sexo]]="F",1,0)</f>
        <v>1</v>
      </c>
    </row>
    <row r="1992" spans="1:13" x14ac:dyDescent="0.55000000000000004">
      <c r="A1992">
        <v>63</v>
      </c>
      <c r="B1992" s="1" t="s">
        <v>443</v>
      </c>
      <c r="C1992" s="1" t="s">
        <v>5</v>
      </c>
      <c r="D1992">
        <v>6</v>
      </c>
      <c r="E1992" s="1" t="s">
        <v>60</v>
      </c>
      <c r="F1992">
        <v>7</v>
      </c>
      <c r="G1992" s="1" t="s">
        <v>377</v>
      </c>
      <c r="H1992" s="1" t="s">
        <v>28</v>
      </c>
      <c r="I1992">
        <v>1</v>
      </c>
      <c r="J1992" s="1" t="str">
        <f>+VLOOKUP(bloques1a3[[#This Row],[respuesta]],respuestas.emociones[],2,0)</f>
        <v>asco</v>
      </c>
      <c r="K1992" s="1">
        <f>+VLOOKUP(bloques1a3[[#This Row],[niño]],BD.niños[[Código]:[edad]],5,0)</f>
        <v>10</v>
      </c>
      <c r="L1992" s="1">
        <f>+IF(bloques1a3[[#This Row],[correcta]]=bloques1a3[[#This Row],[respuesta]],1,0)</f>
        <v>0</v>
      </c>
      <c r="M1992" s="1">
        <f>+IF(bloques1a3[[#This Row],[Sexo]]="F",1,0)</f>
        <v>0</v>
      </c>
    </row>
    <row r="1993" spans="1:13" x14ac:dyDescent="0.55000000000000004">
      <c r="A1993">
        <v>63</v>
      </c>
      <c r="B1993" s="1" t="s">
        <v>443</v>
      </c>
      <c r="C1993" s="1" t="s">
        <v>5</v>
      </c>
      <c r="D1993">
        <v>6</v>
      </c>
      <c r="E1993" s="1" t="s">
        <v>64</v>
      </c>
      <c r="F1993">
        <v>6</v>
      </c>
      <c r="G1993" s="1" t="s">
        <v>377</v>
      </c>
      <c r="H1993" s="1" t="s">
        <v>29</v>
      </c>
      <c r="I1993">
        <v>1</v>
      </c>
      <c r="J1993" s="1" t="str">
        <f>+VLOOKUP(bloques1a3[[#This Row],[respuesta]],respuestas.emociones[],2,0)</f>
        <v>sorpresa</v>
      </c>
      <c r="K1993" s="1">
        <f>+VLOOKUP(bloques1a3[[#This Row],[niño]],BD.niños[[Código]:[edad]],5,0)</f>
        <v>9</v>
      </c>
      <c r="L1993" s="1">
        <f>+IF(bloques1a3[[#This Row],[correcta]]=bloques1a3[[#This Row],[respuesta]],1,0)</f>
        <v>1</v>
      </c>
      <c r="M1993" s="1">
        <f>+IF(bloques1a3[[#This Row],[Sexo]]="F",1,0)</f>
        <v>1</v>
      </c>
    </row>
    <row r="1994" spans="1:13" x14ac:dyDescent="0.55000000000000004">
      <c r="A1994">
        <v>63</v>
      </c>
      <c r="B1994" s="1" t="s">
        <v>443</v>
      </c>
      <c r="C1994" s="1" t="s">
        <v>5</v>
      </c>
      <c r="D1994">
        <v>6</v>
      </c>
      <c r="E1994" s="1" t="s">
        <v>68</v>
      </c>
      <c r="F1994">
        <v>6</v>
      </c>
      <c r="G1994" s="1" t="s">
        <v>377</v>
      </c>
      <c r="H1994" s="1" t="s">
        <v>28</v>
      </c>
      <c r="I1994">
        <v>1</v>
      </c>
      <c r="J1994" s="1" t="str">
        <f>+VLOOKUP(bloques1a3[[#This Row],[respuesta]],respuestas.emociones[],2,0)</f>
        <v>sorpresa</v>
      </c>
      <c r="K1994" s="1">
        <f>+VLOOKUP(bloques1a3[[#This Row],[niño]],BD.niños[[Código]:[edad]],5,0)</f>
        <v>10</v>
      </c>
      <c r="L1994" s="1">
        <f>+IF(bloques1a3[[#This Row],[correcta]]=bloques1a3[[#This Row],[respuesta]],1,0)</f>
        <v>1</v>
      </c>
      <c r="M1994" s="1">
        <f>+IF(bloques1a3[[#This Row],[Sexo]]="F",1,0)</f>
        <v>0</v>
      </c>
    </row>
    <row r="1995" spans="1:13" x14ac:dyDescent="0.55000000000000004">
      <c r="A1995">
        <v>63</v>
      </c>
      <c r="B1995" s="1" t="s">
        <v>443</v>
      </c>
      <c r="C1995" s="1" t="s">
        <v>5</v>
      </c>
      <c r="D1995">
        <v>6</v>
      </c>
      <c r="E1995" s="1" t="s">
        <v>72</v>
      </c>
      <c r="F1995">
        <v>6</v>
      </c>
      <c r="G1995" s="1" t="s">
        <v>377</v>
      </c>
      <c r="H1995" s="1" t="s">
        <v>29</v>
      </c>
      <c r="I1995">
        <v>1</v>
      </c>
      <c r="J1995" s="1" t="str">
        <f>+VLOOKUP(bloques1a3[[#This Row],[respuesta]],respuestas.emociones[],2,0)</f>
        <v>sorpresa</v>
      </c>
      <c r="K1995" s="1">
        <f>+VLOOKUP(bloques1a3[[#This Row],[niño]],BD.niños[[Código]:[edad]],5,0)</f>
        <v>9</v>
      </c>
      <c r="L1995" s="1">
        <f>+IF(bloques1a3[[#This Row],[correcta]]=bloques1a3[[#This Row],[respuesta]],1,0)</f>
        <v>1</v>
      </c>
      <c r="M1995" s="1">
        <f>+IF(bloques1a3[[#This Row],[Sexo]]="F",1,0)</f>
        <v>1</v>
      </c>
    </row>
    <row r="1996" spans="1:13" x14ac:dyDescent="0.55000000000000004">
      <c r="A1996">
        <v>63</v>
      </c>
      <c r="B1996" s="1" t="s">
        <v>443</v>
      </c>
      <c r="C1996" s="1" t="s">
        <v>5</v>
      </c>
      <c r="D1996">
        <v>6</v>
      </c>
      <c r="E1996" s="1" t="s">
        <v>75</v>
      </c>
      <c r="F1996">
        <v>6</v>
      </c>
      <c r="G1996" s="1" t="s">
        <v>377</v>
      </c>
      <c r="H1996" s="1" t="s">
        <v>29</v>
      </c>
      <c r="I1996">
        <v>1</v>
      </c>
      <c r="J1996" s="1" t="str">
        <f>+VLOOKUP(bloques1a3[[#This Row],[respuesta]],respuestas.emociones[],2,0)</f>
        <v>sorpresa</v>
      </c>
      <c r="K1996" s="1">
        <f>+VLOOKUP(bloques1a3[[#This Row],[niño]],BD.niños[[Código]:[edad]],5,0)</f>
        <v>10</v>
      </c>
      <c r="L1996" s="1">
        <f>+IF(bloques1a3[[#This Row],[correcta]]=bloques1a3[[#This Row],[respuesta]],1,0)</f>
        <v>1</v>
      </c>
      <c r="M1996" s="1">
        <f>+IF(bloques1a3[[#This Row],[Sexo]]="F",1,0)</f>
        <v>1</v>
      </c>
    </row>
    <row r="1997" spans="1:13" x14ac:dyDescent="0.55000000000000004">
      <c r="A1997">
        <v>63</v>
      </c>
      <c r="B1997" s="1" t="s">
        <v>443</v>
      </c>
      <c r="C1997" s="1" t="s">
        <v>5</v>
      </c>
      <c r="D1997">
        <v>6</v>
      </c>
      <c r="E1997" s="1" t="s">
        <v>78</v>
      </c>
      <c r="F1997">
        <v>2</v>
      </c>
      <c r="G1997" s="1" t="s">
        <v>375</v>
      </c>
      <c r="H1997" s="1" t="s">
        <v>28</v>
      </c>
      <c r="I1997">
        <v>1</v>
      </c>
      <c r="J1997" s="1" t="str">
        <f>+VLOOKUP(bloques1a3[[#This Row],[respuesta]],respuestas.emociones[],2,0)</f>
        <v>alegria</v>
      </c>
      <c r="K1997" s="1">
        <f>+VLOOKUP(bloques1a3[[#This Row],[niño]],BD.niños[[Código]:[edad]],5,0)</f>
        <v>6</v>
      </c>
      <c r="L1997" s="1">
        <f>+IF(bloques1a3[[#This Row],[correcta]]=bloques1a3[[#This Row],[respuesta]],1,0)</f>
        <v>0</v>
      </c>
      <c r="M1997" s="1">
        <f>+IF(bloques1a3[[#This Row],[Sexo]]="F",1,0)</f>
        <v>0</v>
      </c>
    </row>
    <row r="1998" spans="1:13" x14ac:dyDescent="0.55000000000000004">
      <c r="A1998">
        <v>63</v>
      </c>
      <c r="B1998" s="1" t="s">
        <v>443</v>
      </c>
      <c r="C1998" s="1" t="s">
        <v>5</v>
      </c>
      <c r="D1998">
        <v>6</v>
      </c>
      <c r="E1998" s="1" t="s">
        <v>82</v>
      </c>
      <c r="F1998">
        <v>3</v>
      </c>
      <c r="G1998" s="1" t="s">
        <v>375</v>
      </c>
      <c r="H1998" s="1" t="s">
        <v>29</v>
      </c>
      <c r="I1998">
        <v>1</v>
      </c>
      <c r="J1998" s="1" t="str">
        <f>+VLOOKUP(bloques1a3[[#This Row],[respuesta]],respuestas.emociones[],2,0)</f>
        <v>tristeza</v>
      </c>
      <c r="K1998" s="1">
        <f>+VLOOKUP(bloques1a3[[#This Row],[niño]],BD.niños[[Código]:[edad]],5,0)</f>
        <v>6</v>
      </c>
      <c r="L1998" s="1">
        <f>+IF(bloques1a3[[#This Row],[correcta]]=bloques1a3[[#This Row],[respuesta]],1,0)</f>
        <v>0</v>
      </c>
      <c r="M1998" s="1">
        <f>+IF(bloques1a3[[#This Row],[Sexo]]="F",1,0)</f>
        <v>1</v>
      </c>
    </row>
    <row r="1999" spans="1:13" x14ac:dyDescent="0.55000000000000004">
      <c r="A1999">
        <v>63</v>
      </c>
      <c r="B1999" s="1" t="s">
        <v>443</v>
      </c>
      <c r="C1999" s="1" t="s">
        <v>5</v>
      </c>
      <c r="D1999">
        <v>6</v>
      </c>
      <c r="E1999" s="1" t="s">
        <v>85</v>
      </c>
      <c r="F1999">
        <v>6</v>
      </c>
      <c r="G1999" s="1" t="s">
        <v>375</v>
      </c>
      <c r="H1999" s="1" t="s">
        <v>28</v>
      </c>
      <c r="I1999">
        <v>1</v>
      </c>
      <c r="J1999" s="1" t="str">
        <f>+VLOOKUP(bloques1a3[[#This Row],[respuesta]],respuestas.emociones[],2,0)</f>
        <v>sorpresa</v>
      </c>
      <c r="K1999" s="1">
        <f>+VLOOKUP(bloques1a3[[#This Row],[niño]],BD.niños[[Código]:[edad]],5,0)</f>
        <v>6</v>
      </c>
      <c r="L1999" s="1">
        <f>+IF(bloques1a3[[#This Row],[correcta]]=bloques1a3[[#This Row],[respuesta]],1,0)</f>
        <v>1</v>
      </c>
      <c r="M1999" s="1">
        <f>+IF(bloques1a3[[#This Row],[Sexo]]="F",1,0)</f>
        <v>0</v>
      </c>
    </row>
    <row r="2000" spans="1:13" x14ac:dyDescent="0.55000000000000004">
      <c r="A2000">
        <v>63</v>
      </c>
      <c r="B2000" s="1" t="s">
        <v>443</v>
      </c>
      <c r="C2000" s="1" t="s">
        <v>5</v>
      </c>
      <c r="D2000">
        <v>6</v>
      </c>
      <c r="E2000" s="1" t="s">
        <v>184</v>
      </c>
      <c r="F2000">
        <v>2</v>
      </c>
      <c r="G2000" s="1" t="s">
        <v>376</v>
      </c>
      <c r="H2000" s="1" t="s">
        <v>28</v>
      </c>
      <c r="I2000">
        <v>1</v>
      </c>
      <c r="J2000" s="1" t="str">
        <f>+VLOOKUP(bloques1a3[[#This Row],[respuesta]],respuestas.emociones[],2,0)</f>
        <v>alegria</v>
      </c>
      <c r="K2000" s="1">
        <f>+VLOOKUP(bloques1a3[[#This Row],[niño]],BD.niños[[Código]:[edad]],5,0)</f>
        <v>7</v>
      </c>
      <c r="L2000" s="1">
        <f>+IF(bloques1a3[[#This Row],[correcta]]=bloques1a3[[#This Row],[respuesta]],1,0)</f>
        <v>0</v>
      </c>
      <c r="M2000" s="1">
        <f>+IF(bloques1a3[[#This Row],[Sexo]]="F",1,0)</f>
        <v>0</v>
      </c>
    </row>
    <row r="2001" spans="1:13" x14ac:dyDescent="0.55000000000000004">
      <c r="A2001">
        <v>63</v>
      </c>
      <c r="B2001" s="1" t="s">
        <v>443</v>
      </c>
      <c r="C2001" s="1" t="s">
        <v>5</v>
      </c>
      <c r="D2001">
        <v>6</v>
      </c>
      <c r="E2001" s="1" t="s">
        <v>187</v>
      </c>
      <c r="F2001">
        <v>6</v>
      </c>
      <c r="G2001" s="1" t="s">
        <v>376</v>
      </c>
      <c r="H2001" s="1" t="s">
        <v>29</v>
      </c>
      <c r="I2001">
        <v>1</v>
      </c>
      <c r="J2001" s="1" t="str">
        <f>+VLOOKUP(bloques1a3[[#This Row],[respuesta]],respuestas.emociones[],2,0)</f>
        <v>sorpresa</v>
      </c>
      <c r="K2001" s="1">
        <f>+VLOOKUP(bloques1a3[[#This Row],[niño]],BD.niños[[Código]:[edad]],5,0)</f>
        <v>8</v>
      </c>
      <c r="L2001" s="1">
        <f>+IF(bloques1a3[[#This Row],[correcta]]=bloques1a3[[#This Row],[respuesta]],1,0)</f>
        <v>1</v>
      </c>
      <c r="M2001" s="1">
        <f>+IF(bloques1a3[[#This Row],[Sexo]]="F",1,0)</f>
        <v>1</v>
      </c>
    </row>
    <row r="2002" spans="1:13" x14ac:dyDescent="0.55000000000000004">
      <c r="A2002">
        <v>63</v>
      </c>
      <c r="B2002" s="1" t="s">
        <v>443</v>
      </c>
      <c r="C2002" s="1" t="s">
        <v>5</v>
      </c>
      <c r="D2002">
        <v>6</v>
      </c>
      <c r="E2002" s="1" t="s">
        <v>192</v>
      </c>
      <c r="F2002">
        <v>2</v>
      </c>
      <c r="G2002" s="1" t="s">
        <v>376</v>
      </c>
      <c r="H2002" s="1" t="s">
        <v>28</v>
      </c>
      <c r="I2002">
        <v>1</v>
      </c>
      <c r="J2002" s="1" t="str">
        <f>+VLOOKUP(bloques1a3[[#This Row],[respuesta]],respuestas.emociones[],2,0)</f>
        <v>alegria</v>
      </c>
      <c r="K2002" s="1">
        <f>+VLOOKUP(bloques1a3[[#This Row],[niño]],BD.niños[[Código]:[edad]],5,0)</f>
        <v>7</v>
      </c>
      <c r="L2002" s="1">
        <f>+IF(bloques1a3[[#This Row],[correcta]]=bloques1a3[[#This Row],[respuesta]],1,0)</f>
        <v>0</v>
      </c>
      <c r="M2002" s="1">
        <f>+IF(bloques1a3[[#This Row],[Sexo]]="F",1,0)</f>
        <v>0</v>
      </c>
    </row>
    <row r="2003" spans="1:13" x14ac:dyDescent="0.55000000000000004">
      <c r="A2003">
        <v>63</v>
      </c>
      <c r="B2003" s="1" t="s">
        <v>443</v>
      </c>
      <c r="C2003" s="1" t="s">
        <v>5</v>
      </c>
      <c r="D2003">
        <v>6</v>
      </c>
      <c r="E2003" s="1" t="s">
        <v>195</v>
      </c>
      <c r="F2003">
        <v>6</v>
      </c>
      <c r="G2003" s="1" t="s">
        <v>377</v>
      </c>
      <c r="H2003" s="1" t="s">
        <v>28</v>
      </c>
      <c r="I2003">
        <v>1</v>
      </c>
      <c r="J2003" s="1" t="str">
        <f>+VLOOKUP(bloques1a3[[#This Row],[respuesta]],respuestas.emociones[],2,0)</f>
        <v>sorpresa</v>
      </c>
      <c r="K2003" s="1">
        <f>+VLOOKUP(bloques1a3[[#This Row],[niño]],BD.niños[[Código]:[edad]],5,0)</f>
        <v>10</v>
      </c>
      <c r="L2003" s="1">
        <f>+IF(bloques1a3[[#This Row],[correcta]]=bloques1a3[[#This Row],[respuesta]],1,0)</f>
        <v>1</v>
      </c>
      <c r="M2003" s="1">
        <f>+IF(bloques1a3[[#This Row],[Sexo]]="F",1,0)</f>
        <v>0</v>
      </c>
    </row>
    <row r="2004" spans="1:13" x14ac:dyDescent="0.55000000000000004">
      <c r="A2004">
        <v>63</v>
      </c>
      <c r="B2004" s="1" t="s">
        <v>443</v>
      </c>
      <c r="C2004" s="1" t="s">
        <v>5</v>
      </c>
      <c r="D2004">
        <v>6</v>
      </c>
      <c r="E2004" s="1" t="s">
        <v>199</v>
      </c>
      <c r="F2004">
        <v>6</v>
      </c>
      <c r="G2004" s="1" t="s">
        <v>377</v>
      </c>
      <c r="H2004" s="1" t="s">
        <v>28</v>
      </c>
      <c r="I2004">
        <v>1</v>
      </c>
      <c r="J2004" s="1" t="str">
        <f>+VLOOKUP(bloques1a3[[#This Row],[respuesta]],respuestas.emociones[],2,0)</f>
        <v>sorpresa</v>
      </c>
      <c r="K2004" s="1">
        <f>+VLOOKUP(bloques1a3[[#This Row],[niño]],BD.niños[[Código]:[edad]],5,0)</f>
        <v>9</v>
      </c>
      <c r="L2004" s="1">
        <f>+IF(bloques1a3[[#This Row],[correcta]]=bloques1a3[[#This Row],[respuesta]],1,0)</f>
        <v>1</v>
      </c>
      <c r="M2004" s="1">
        <f>+IF(bloques1a3[[#This Row],[Sexo]]="F",1,0)</f>
        <v>0</v>
      </c>
    </row>
    <row r="2005" spans="1:13" x14ac:dyDescent="0.55000000000000004">
      <c r="A2005">
        <v>63</v>
      </c>
      <c r="B2005" s="1" t="s">
        <v>443</v>
      </c>
      <c r="C2005" s="1" t="s">
        <v>5</v>
      </c>
      <c r="D2005">
        <v>6</v>
      </c>
      <c r="E2005" s="1" t="s">
        <v>203</v>
      </c>
      <c r="F2005">
        <v>6</v>
      </c>
      <c r="G2005" s="1" t="s">
        <v>377</v>
      </c>
      <c r="H2005" s="1" t="s">
        <v>29</v>
      </c>
      <c r="I2005">
        <v>1</v>
      </c>
      <c r="J2005" s="1" t="str">
        <f>+VLOOKUP(bloques1a3[[#This Row],[respuesta]],respuestas.emociones[],2,0)</f>
        <v>sorpresa</v>
      </c>
      <c r="K2005" s="1">
        <f>+VLOOKUP(bloques1a3[[#This Row],[niño]],BD.niños[[Código]:[edad]],5,0)</f>
        <v>9</v>
      </c>
      <c r="L2005" s="1">
        <f>+IF(bloques1a3[[#This Row],[correcta]]=bloques1a3[[#This Row],[respuesta]],1,0)</f>
        <v>1</v>
      </c>
      <c r="M2005" s="1">
        <f>+IF(bloques1a3[[#This Row],[Sexo]]="F",1,0)</f>
        <v>1</v>
      </c>
    </row>
    <row r="2006" spans="1:13" x14ac:dyDescent="0.55000000000000004">
      <c r="A2006">
        <v>63</v>
      </c>
      <c r="B2006" s="1" t="s">
        <v>443</v>
      </c>
      <c r="C2006" s="1" t="s">
        <v>5</v>
      </c>
      <c r="D2006">
        <v>6</v>
      </c>
      <c r="E2006" s="1" t="s">
        <v>206</v>
      </c>
      <c r="F2006">
        <v>5</v>
      </c>
      <c r="G2006" s="1" t="s">
        <v>377</v>
      </c>
      <c r="H2006" s="1" t="s">
        <v>29</v>
      </c>
      <c r="I2006">
        <v>1</v>
      </c>
      <c r="J2006" s="1" t="str">
        <f>+VLOOKUP(bloques1a3[[#This Row],[respuesta]],respuestas.emociones[],2,0)</f>
        <v>miedo</v>
      </c>
      <c r="K2006" s="1">
        <f>+VLOOKUP(bloques1a3[[#This Row],[niño]],BD.niños[[Código]:[edad]],5,0)</f>
        <v>10</v>
      </c>
      <c r="L2006" s="1">
        <f>+IF(bloques1a3[[#This Row],[correcta]]=bloques1a3[[#This Row],[respuesta]],1,0)</f>
        <v>0</v>
      </c>
      <c r="M2006" s="1">
        <f>+IF(bloques1a3[[#This Row],[Sexo]]="F",1,0)</f>
        <v>1</v>
      </c>
    </row>
    <row r="2007" spans="1:13" x14ac:dyDescent="0.55000000000000004">
      <c r="A2007">
        <v>63</v>
      </c>
      <c r="B2007" s="1" t="s">
        <v>443</v>
      </c>
      <c r="C2007" s="1" t="s">
        <v>5</v>
      </c>
      <c r="D2007">
        <v>6</v>
      </c>
      <c r="E2007" s="1" t="s">
        <v>210</v>
      </c>
      <c r="F2007">
        <v>6</v>
      </c>
      <c r="G2007" s="1" t="s">
        <v>376</v>
      </c>
      <c r="H2007" s="1" t="s">
        <v>28</v>
      </c>
      <c r="I2007">
        <v>1</v>
      </c>
      <c r="J2007" s="1" t="str">
        <f>+VLOOKUP(bloques1a3[[#This Row],[respuesta]],respuestas.emociones[],2,0)</f>
        <v>sorpresa</v>
      </c>
      <c r="K2007" s="1">
        <f>+VLOOKUP(bloques1a3[[#This Row],[niño]],BD.niños[[Código]:[edad]],5,0)</f>
        <v>7</v>
      </c>
      <c r="L2007" s="1">
        <f>+IF(bloques1a3[[#This Row],[correcta]]=bloques1a3[[#This Row],[respuesta]],1,0)</f>
        <v>1</v>
      </c>
      <c r="M2007" s="1">
        <f>+IF(bloques1a3[[#This Row],[Sexo]]="F",1,0)</f>
        <v>0</v>
      </c>
    </row>
    <row r="2008" spans="1:13" x14ac:dyDescent="0.55000000000000004">
      <c r="A2008">
        <v>63</v>
      </c>
      <c r="B2008" s="1" t="s">
        <v>443</v>
      </c>
      <c r="C2008" s="1" t="s">
        <v>5</v>
      </c>
      <c r="D2008">
        <v>6</v>
      </c>
      <c r="E2008" s="1" t="s">
        <v>274</v>
      </c>
      <c r="F2008">
        <v>6</v>
      </c>
      <c r="G2008" s="1" t="s">
        <v>375</v>
      </c>
      <c r="H2008" s="1" t="s">
        <v>28</v>
      </c>
      <c r="I2008">
        <v>1</v>
      </c>
      <c r="J2008" s="1" t="str">
        <f>+VLOOKUP(bloques1a3[[#This Row],[respuesta]],respuestas.emociones[],2,0)</f>
        <v>sorpresa</v>
      </c>
      <c r="K2008" s="1">
        <f>+VLOOKUP(bloques1a3[[#This Row],[niño]],BD.niños[[Código]:[edad]],5,0)</f>
        <v>6</v>
      </c>
      <c r="L2008" s="1">
        <f>+IF(bloques1a3[[#This Row],[correcta]]=bloques1a3[[#This Row],[respuesta]],1,0)</f>
        <v>1</v>
      </c>
      <c r="M2008" s="1">
        <f>+IF(bloques1a3[[#This Row],[Sexo]]="F",1,0)</f>
        <v>0</v>
      </c>
    </row>
    <row r="2009" spans="1:13" x14ac:dyDescent="0.55000000000000004">
      <c r="A2009">
        <v>63</v>
      </c>
      <c r="B2009" s="1" t="s">
        <v>443</v>
      </c>
      <c r="C2009" s="1" t="s">
        <v>5</v>
      </c>
      <c r="D2009">
        <v>6</v>
      </c>
      <c r="E2009" s="1" t="s">
        <v>276</v>
      </c>
      <c r="F2009">
        <v>1</v>
      </c>
      <c r="G2009" s="1" t="s">
        <v>375</v>
      </c>
      <c r="H2009" s="1" t="s">
        <v>28</v>
      </c>
      <c r="I2009">
        <v>1</v>
      </c>
      <c r="J2009" s="1" t="str">
        <f>+VLOOKUP(bloques1a3[[#This Row],[respuesta]],respuestas.emociones[],2,0)</f>
        <v>neutra</v>
      </c>
      <c r="K2009" s="1">
        <f>+VLOOKUP(bloques1a3[[#This Row],[niño]],BD.niños[[Código]:[edad]],5,0)</f>
        <v>6</v>
      </c>
      <c r="L2009" s="1">
        <f>+IF(bloques1a3[[#This Row],[correcta]]=bloques1a3[[#This Row],[respuesta]],1,0)</f>
        <v>0</v>
      </c>
      <c r="M2009" s="1">
        <f>+IF(bloques1a3[[#This Row],[Sexo]]="F",1,0)</f>
        <v>0</v>
      </c>
    </row>
    <row r="2010" spans="1:13" x14ac:dyDescent="0.55000000000000004">
      <c r="A2010">
        <v>63</v>
      </c>
      <c r="B2010" s="1" t="s">
        <v>443</v>
      </c>
      <c r="C2010" s="1" t="s">
        <v>5</v>
      </c>
      <c r="D2010">
        <v>6</v>
      </c>
      <c r="E2010" s="1" t="s">
        <v>279</v>
      </c>
      <c r="F2010">
        <v>6</v>
      </c>
      <c r="G2010" s="1" t="s">
        <v>376</v>
      </c>
      <c r="H2010" s="1" t="s">
        <v>29</v>
      </c>
      <c r="I2010">
        <v>1</v>
      </c>
      <c r="J2010" s="1" t="str">
        <f>+VLOOKUP(bloques1a3[[#This Row],[respuesta]],respuestas.emociones[],2,0)</f>
        <v>sorpresa</v>
      </c>
      <c r="K2010" s="1">
        <f>+VLOOKUP(bloques1a3[[#This Row],[niño]],BD.niños[[Código]:[edad]],5,0)</f>
        <v>7</v>
      </c>
      <c r="L2010" s="1">
        <f>+IF(bloques1a3[[#This Row],[correcta]]=bloques1a3[[#This Row],[respuesta]],1,0)</f>
        <v>1</v>
      </c>
      <c r="M2010" s="1">
        <f>+IF(bloques1a3[[#This Row],[Sexo]]="F",1,0)</f>
        <v>1</v>
      </c>
    </row>
    <row r="2011" spans="1:13" x14ac:dyDescent="0.55000000000000004">
      <c r="A2011">
        <v>63</v>
      </c>
      <c r="B2011" s="1" t="s">
        <v>443</v>
      </c>
      <c r="C2011" s="1" t="s">
        <v>5</v>
      </c>
      <c r="D2011">
        <v>6</v>
      </c>
      <c r="E2011" s="1" t="s">
        <v>282</v>
      </c>
      <c r="F2011">
        <v>6</v>
      </c>
      <c r="G2011" s="1" t="s">
        <v>375</v>
      </c>
      <c r="H2011" s="1" t="s">
        <v>29</v>
      </c>
      <c r="I2011">
        <v>1</v>
      </c>
      <c r="J2011" s="1" t="str">
        <f>+VLOOKUP(bloques1a3[[#This Row],[respuesta]],respuestas.emociones[],2,0)</f>
        <v>sorpresa</v>
      </c>
      <c r="K2011" s="1">
        <f>+VLOOKUP(bloques1a3[[#This Row],[niño]],BD.niños[[Código]:[edad]],5,0)</f>
        <v>5</v>
      </c>
      <c r="L2011" s="1">
        <f>+IF(bloques1a3[[#This Row],[correcta]]=bloques1a3[[#This Row],[respuesta]],1,0)</f>
        <v>1</v>
      </c>
      <c r="M2011" s="1">
        <f>+IF(bloques1a3[[#This Row],[Sexo]]="F",1,0)</f>
        <v>1</v>
      </c>
    </row>
    <row r="2012" spans="1:13" x14ac:dyDescent="0.55000000000000004">
      <c r="A2012">
        <v>63</v>
      </c>
      <c r="B2012" s="1" t="s">
        <v>443</v>
      </c>
      <c r="C2012" s="1" t="s">
        <v>5</v>
      </c>
      <c r="D2012">
        <v>6</v>
      </c>
      <c r="E2012" s="1" t="s">
        <v>352</v>
      </c>
      <c r="F2012">
        <v>2</v>
      </c>
      <c r="G2012" s="1" t="s">
        <v>376</v>
      </c>
      <c r="H2012" s="1" t="s">
        <v>29</v>
      </c>
      <c r="I2012">
        <v>1</v>
      </c>
      <c r="J2012" s="1" t="str">
        <f>+VLOOKUP(bloques1a3[[#This Row],[respuesta]],respuestas.emociones[],2,0)</f>
        <v>alegria</v>
      </c>
      <c r="K2012" s="1">
        <f>+VLOOKUP(bloques1a3[[#This Row],[niño]],BD.niños[[Código]:[edad]],5,0)</f>
        <v>8</v>
      </c>
      <c r="L2012" s="1">
        <f>+IF(bloques1a3[[#This Row],[correcta]]=bloques1a3[[#This Row],[respuesta]],1,0)</f>
        <v>0</v>
      </c>
      <c r="M2012" s="1">
        <f>+IF(bloques1a3[[#This Row],[Sexo]]="F",1,0)</f>
        <v>1</v>
      </c>
    </row>
    <row r="2013" spans="1:13" x14ac:dyDescent="0.55000000000000004">
      <c r="A2013">
        <v>63</v>
      </c>
      <c r="B2013" s="1" t="s">
        <v>443</v>
      </c>
      <c r="C2013" s="1" t="s">
        <v>5</v>
      </c>
      <c r="D2013">
        <v>6</v>
      </c>
      <c r="E2013" s="1" t="s">
        <v>357</v>
      </c>
      <c r="F2013">
        <v>6</v>
      </c>
      <c r="G2013" s="1" t="s">
        <v>376</v>
      </c>
      <c r="H2013" s="1" t="s">
        <v>28</v>
      </c>
      <c r="I2013">
        <v>1</v>
      </c>
      <c r="J2013" s="1" t="str">
        <f>+VLOOKUP(bloques1a3[[#This Row],[respuesta]],respuestas.emociones[],2,0)</f>
        <v>sorpresa</v>
      </c>
      <c r="K2013" s="1">
        <f>+VLOOKUP(bloques1a3[[#This Row],[niño]],BD.niños[[Código]:[edad]],5,0)</f>
        <v>7</v>
      </c>
      <c r="L2013" s="1">
        <f>+IF(bloques1a3[[#This Row],[correcta]]=bloques1a3[[#This Row],[respuesta]],1,0)</f>
        <v>1</v>
      </c>
      <c r="M2013" s="1">
        <f>+IF(bloques1a3[[#This Row],[Sexo]]="F",1,0)</f>
        <v>0</v>
      </c>
    </row>
    <row r="2014" spans="1:13" x14ac:dyDescent="0.55000000000000004">
      <c r="A2014">
        <v>63</v>
      </c>
      <c r="B2014" s="1" t="s">
        <v>443</v>
      </c>
      <c r="C2014" s="1" t="s">
        <v>5</v>
      </c>
      <c r="D2014">
        <v>6</v>
      </c>
      <c r="E2014" s="1" t="s">
        <v>360</v>
      </c>
      <c r="F2014">
        <v>7</v>
      </c>
      <c r="G2014" s="1" t="s">
        <v>377</v>
      </c>
      <c r="H2014" s="1" t="s">
        <v>28</v>
      </c>
      <c r="I2014">
        <v>1</v>
      </c>
      <c r="J2014" s="1" t="str">
        <f>+VLOOKUP(bloques1a3[[#This Row],[respuesta]],respuestas.emociones[],2,0)</f>
        <v>asco</v>
      </c>
      <c r="K2014" s="1">
        <f>+VLOOKUP(bloques1a3[[#This Row],[niño]],BD.niños[[Código]:[edad]],5,0)</f>
        <v>9</v>
      </c>
      <c r="L2014" s="1">
        <f>+IF(bloques1a3[[#This Row],[correcta]]=bloques1a3[[#This Row],[respuesta]],1,0)</f>
        <v>0</v>
      </c>
      <c r="M2014" s="1">
        <f>+IF(bloques1a3[[#This Row],[Sexo]]="F",1,0)</f>
        <v>0</v>
      </c>
    </row>
    <row r="2015" spans="1:13" x14ac:dyDescent="0.55000000000000004">
      <c r="A2015">
        <v>63</v>
      </c>
      <c r="B2015" s="1" t="s">
        <v>443</v>
      </c>
      <c r="C2015" s="1" t="s">
        <v>5</v>
      </c>
      <c r="D2015">
        <v>6</v>
      </c>
      <c r="E2015" s="1" t="s">
        <v>364</v>
      </c>
      <c r="F2015">
        <v>6</v>
      </c>
      <c r="G2015" s="1" t="s">
        <v>377</v>
      </c>
      <c r="H2015" s="1" t="s">
        <v>28</v>
      </c>
      <c r="I2015">
        <v>1</v>
      </c>
      <c r="J2015" s="1" t="str">
        <f>+VLOOKUP(bloques1a3[[#This Row],[respuesta]],respuestas.emociones[],2,0)</f>
        <v>sorpresa</v>
      </c>
      <c r="K2015" s="1">
        <f>+VLOOKUP(bloques1a3[[#This Row],[niño]],BD.niños[[Código]:[edad]],5,0)</f>
        <v>10</v>
      </c>
      <c r="L2015" s="1">
        <f>+IF(bloques1a3[[#This Row],[correcta]]=bloques1a3[[#This Row],[respuesta]],1,0)</f>
        <v>1</v>
      </c>
      <c r="M2015" s="1">
        <f>+IF(bloques1a3[[#This Row],[Sexo]]="F",1,0)</f>
        <v>0</v>
      </c>
    </row>
    <row r="2016" spans="1:13" x14ac:dyDescent="0.55000000000000004">
      <c r="A2016">
        <v>63</v>
      </c>
      <c r="B2016" s="1" t="s">
        <v>443</v>
      </c>
      <c r="C2016" s="1" t="s">
        <v>5</v>
      </c>
      <c r="D2016">
        <v>6</v>
      </c>
      <c r="E2016" s="1" t="s">
        <v>368</v>
      </c>
      <c r="F2016">
        <v>6</v>
      </c>
      <c r="G2016" s="1" t="s">
        <v>377</v>
      </c>
      <c r="H2016" s="1" t="s">
        <v>28</v>
      </c>
      <c r="I2016">
        <v>1</v>
      </c>
      <c r="J2016" s="1" t="str">
        <f>+VLOOKUP(bloques1a3[[#This Row],[respuesta]],respuestas.emociones[],2,0)</f>
        <v>sorpresa</v>
      </c>
      <c r="K2016" s="1">
        <f>+VLOOKUP(bloques1a3[[#This Row],[niño]],BD.niños[[Código]:[edad]],5,0)</f>
        <v>11</v>
      </c>
      <c r="L2016" s="1">
        <f>+IF(bloques1a3[[#This Row],[correcta]]=bloques1a3[[#This Row],[respuesta]],1,0)</f>
        <v>1</v>
      </c>
      <c r="M2016" s="1">
        <f>+IF(bloques1a3[[#This Row],[Sexo]]="F",1,0)</f>
        <v>0</v>
      </c>
    </row>
    <row r="2017" spans="1:13" x14ac:dyDescent="0.55000000000000004">
      <c r="A2017">
        <v>63</v>
      </c>
      <c r="B2017" s="1" t="s">
        <v>443</v>
      </c>
      <c r="C2017" s="1" t="s">
        <v>5</v>
      </c>
      <c r="D2017">
        <v>6</v>
      </c>
      <c r="E2017" s="1" t="s">
        <v>371</v>
      </c>
      <c r="F2017">
        <v>6</v>
      </c>
      <c r="G2017" s="1" t="s">
        <v>377</v>
      </c>
      <c r="H2017" s="1" t="s">
        <v>29</v>
      </c>
      <c r="I2017">
        <v>1</v>
      </c>
      <c r="J2017" s="1" t="str">
        <f>+VLOOKUP(bloques1a3[[#This Row],[respuesta]],respuestas.emociones[],2,0)</f>
        <v>sorpresa</v>
      </c>
      <c r="K2017" s="1">
        <f>+VLOOKUP(bloques1a3[[#This Row],[niño]],BD.niños[[Código]:[edad]],5,0)</f>
        <v>9</v>
      </c>
      <c r="L2017" s="1">
        <f>+IF(bloques1a3[[#This Row],[correcta]]=bloques1a3[[#This Row],[respuesta]],1,0)</f>
        <v>1</v>
      </c>
      <c r="M2017" s="1">
        <f>+IF(bloques1a3[[#This Row],[Sexo]]="F",1,0)</f>
        <v>1</v>
      </c>
    </row>
    <row r="2018" spans="1:13" x14ac:dyDescent="0.55000000000000004">
      <c r="A2018">
        <v>64</v>
      </c>
      <c r="B2018" s="1" t="s">
        <v>444</v>
      </c>
      <c r="C2018" s="1" t="s">
        <v>2</v>
      </c>
      <c r="D2018">
        <v>1</v>
      </c>
      <c r="E2018" s="1" t="s">
        <v>36</v>
      </c>
      <c r="F2018">
        <v>5</v>
      </c>
      <c r="G2018" s="1" t="s">
        <v>375</v>
      </c>
      <c r="H2018" s="1" t="s">
        <v>28</v>
      </c>
      <c r="I2018">
        <v>1</v>
      </c>
      <c r="J2018" s="1" t="str">
        <f>+VLOOKUP(bloques1a3[[#This Row],[respuesta]],respuestas.emociones[],2,0)</f>
        <v>miedo</v>
      </c>
      <c r="K2018" s="1">
        <f>+VLOOKUP(bloques1a3[[#This Row],[niño]],BD.niños[[Código]:[edad]],5,0)</f>
        <v>5</v>
      </c>
      <c r="L2018" s="1">
        <f>+IF(bloques1a3[[#This Row],[correcta]]=bloques1a3[[#This Row],[respuesta]],1,0)</f>
        <v>0</v>
      </c>
      <c r="M2018" s="1">
        <f>+IF(bloques1a3[[#This Row],[Sexo]]="F",1,0)</f>
        <v>0</v>
      </c>
    </row>
    <row r="2019" spans="1:13" x14ac:dyDescent="0.55000000000000004">
      <c r="A2019">
        <v>64</v>
      </c>
      <c r="B2019" s="1" t="s">
        <v>444</v>
      </c>
      <c r="C2019" s="1" t="s">
        <v>2</v>
      </c>
      <c r="D2019">
        <v>1</v>
      </c>
      <c r="E2019" s="1" t="s">
        <v>40</v>
      </c>
      <c r="F2019">
        <v>6</v>
      </c>
      <c r="G2019" s="1" t="s">
        <v>376</v>
      </c>
      <c r="H2019" s="1" t="s">
        <v>28</v>
      </c>
      <c r="I2019">
        <v>1</v>
      </c>
      <c r="J2019" s="1" t="str">
        <f>+VLOOKUP(bloques1a3[[#This Row],[respuesta]],respuestas.emociones[],2,0)</f>
        <v>sorpresa</v>
      </c>
      <c r="K2019" s="1">
        <f>+VLOOKUP(bloques1a3[[#This Row],[niño]],BD.niños[[Código]:[edad]],5,0)</f>
        <v>7</v>
      </c>
      <c r="L2019" s="1">
        <f>+IF(bloques1a3[[#This Row],[correcta]]=bloques1a3[[#This Row],[respuesta]],1,0)</f>
        <v>0</v>
      </c>
      <c r="M2019" s="1">
        <f>+IF(bloques1a3[[#This Row],[Sexo]]="F",1,0)</f>
        <v>0</v>
      </c>
    </row>
    <row r="2020" spans="1:13" x14ac:dyDescent="0.55000000000000004">
      <c r="A2020">
        <v>64</v>
      </c>
      <c r="B2020" s="1" t="s">
        <v>444</v>
      </c>
      <c r="C2020" s="1" t="s">
        <v>2</v>
      </c>
      <c r="D2020">
        <v>1</v>
      </c>
      <c r="E2020" s="1" t="s">
        <v>44</v>
      </c>
      <c r="F2020">
        <v>1</v>
      </c>
      <c r="G2020" s="1" t="s">
        <v>376</v>
      </c>
      <c r="H2020" s="1" t="s">
        <v>29</v>
      </c>
      <c r="I2020">
        <v>1</v>
      </c>
      <c r="J2020" s="1" t="str">
        <f>+VLOOKUP(bloques1a3[[#This Row],[respuesta]],respuestas.emociones[],2,0)</f>
        <v>neutra</v>
      </c>
      <c r="K2020" s="1">
        <f>+VLOOKUP(bloques1a3[[#This Row],[niño]],BD.niños[[Código]:[edad]],5,0)</f>
        <v>7</v>
      </c>
      <c r="L2020" s="1">
        <f>+IF(bloques1a3[[#This Row],[correcta]]=bloques1a3[[#This Row],[respuesta]],1,0)</f>
        <v>1</v>
      </c>
      <c r="M2020" s="1">
        <f>+IF(bloques1a3[[#This Row],[Sexo]]="F",1,0)</f>
        <v>1</v>
      </c>
    </row>
    <row r="2021" spans="1:13" x14ac:dyDescent="0.55000000000000004">
      <c r="A2021">
        <v>64</v>
      </c>
      <c r="B2021" s="1" t="s">
        <v>444</v>
      </c>
      <c r="C2021" s="1" t="s">
        <v>2</v>
      </c>
      <c r="D2021">
        <v>1</v>
      </c>
      <c r="E2021" s="1" t="s">
        <v>48</v>
      </c>
      <c r="F2021">
        <v>4</v>
      </c>
      <c r="G2021" s="1" t="s">
        <v>376</v>
      </c>
      <c r="H2021" s="1" t="s">
        <v>29</v>
      </c>
      <c r="I2021">
        <v>1</v>
      </c>
      <c r="J2021" s="1" t="str">
        <f>+VLOOKUP(bloques1a3[[#This Row],[respuesta]],respuestas.emociones[],2,0)</f>
        <v>enojo</v>
      </c>
      <c r="K2021" s="1">
        <f>+VLOOKUP(bloques1a3[[#This Row],[niño]],BD.niños[[Código]:[edad]],5,0)</f>
        <v>7</v>
      </c>
      <c r="L2021" s="1">
        <f>+IF(bloques1a3[[#This Row],[correcta]]=bloques1a3[[#This Row],[respuesta]],1,0)</f>
        <v>0</v>
      </c>
      <c r="M2021" s="1">
        <f>+IF(bloques1a3[[#This Row],[Sexo]]="F",1,0)</f>
        <v>1</v>
      </c>
    </row>
    <row r="2022" spans="1:13" x14ac:dyDescent="0.55000000000000004">
      <c r="A2022">
        <v>64</v>
      </c>
      <c r="B2022" s="1" t="s">
        <v>444</v>
      </c>
      <c r="C2022" s="1" t="s">
        <v>2</v>
      </c>
      <c r="D2022">
        <v>1</v>
      </c>
      <c r="E2022" s="1" t="s">
        <v>52</v>
      </c>
      <c r="F2022">
        <v>1</v>
      </c>
      <c r="G2022" s="1" t="s">
        <v>376</v>
      </c>
      <c r="H2022" s="1" t="s">
        <v>29</v>
      </c>
      <c r="I2022">
        <v>1</v>
      </c>
      <c r="J2022" s="1" t="str">
        <f>+VLOOKUP(bloques1a3[[#This Row],[respuesta]],respuestas.emociones[],2,0)</f>
        <v>neutra</v>
      </c>
      <c r="K2022" s="1">
        <f>+VLOOKUP(bloques1a3[[#This Row],[niño]],BD.niños[[Código]:[edad]],5,0)</f>
        <v>7</v>
      </c>
      <c r="L2022" s="1">
        <f>+IF(bloques1a3[[#This Row],[correcta]]=bloques1a3[[#This Row],[respuesta]],1,0)</f>
        <v>1</v>
      </c>
      <c r="M2022" s="1">
        <f>+IF(bloques1a3[[#This Row],[Sexo]]="F",1,0)</f>
        <v>1</v>
      </c>
    </row>
    <row r="2023" spans="1:13" x14ac:dyDescent="0.55000000000000004">
      <c r="A2023">
        <v>64</v>
      </c>
      <c r="B2023" s="1" t="s">
        <v>444</v>
      </c>
      <c r="C2023" s="1" t="s">
        <v>2</v>
      </c>
      <c r="D2023">
        <v>1</v>
      </c>
      <c r="E2023" s="1" t="s">
        <v>56</v>
      </c>
      <c r="F2023">
        <v>0</v>
      </c>
      <c r="G2023" s="1" t="s">
        <v>376</v>
      </c>
      <c r="H2023" s="1" t="s">
        <v>29</v>
      </c>
      <c r="I2023">
        <v>1</v>
      </c>
      <c r="J2023" s="1" t="str">
        <f>+VLOOKUP(bloques1a3[[#This Row],[respuesta]],respuestas.emociones[],2,0)</f>
        <v>no respondió</v>
      </c>
      <c r="K2023" s="1">
        <f>+VLOOKUP(bloques1a3[[#This Row],[niño]],BD.niños[[Código]:[edad]],5,0)</f>
        <v>8</v>
      </c>
      <c r="L2023" s="1">
        <f>+IF(bloques1a3[[#This Row],[correcta]]=bloques1a3[[#This Row],[respuesta]],1,0)</f>
        <v>0</v>
      </c>
      <c r="M2023" s="1">
        <f>+IF(bloques1a3[[#This Row],[Sexo]]="F",1,0)</f>
        <v>1</v>
      </c>
    </row>
    <row r="2024" spans="1:13" x14ac:dyDescent="0.55000000000000004">
      <c r="A2024">
        <v>64</v>
      </c>
      <c r="B2024" s="1" t="s">
        <v>444</v>
      </c>
      <c r="C2024" s="1" t="s">
        <v>2</v>
      </c>
      <c r="D2024">
        <v>1</v>
      </c>
      <c r="E2024" s="1" t="s">
        <v>60</v>
      </c>
      <c r="F2024">
        <v>6</v>
      </c>
      <c r="G2024" s="1" t="s">
        <v>377</v>
      </c>
      <c r="H2024" s="1" t="s">
        <v>28</v>
      </c>
      <c r="I2024">
        <v>1</v>
      </c>
      <c r="J2024" s="1" t="str">
        <f>+VLOOKUP(bloques1a3[[#This Row],[respuesta]],respuestas.emociones[],2,0)</f>
        <v>sorpresa</v>
      </c>
      <c r="K2024" s="1">
        <f>+VLOOKUP(bloques1a3[[#This Row],[niño]],BD.niños[[Código]:[edad]],5,0)</f>
        <v>10</v>
      </c>
      <c r="L2024" s="1">
        <f>+IF(bloques1a3[[#This Row],[correcta]]=bloques1a3[[#This Row],[respuesta]],1,0)</f>
        <v>0</v>
      </c>
      <c r="M2024" s="1">
        <f>+IF(bloques1a3[[#This Row],[Sexo]]="F",1,0)</f>
        <v>0</v>
      </c>
    </row>
    <row r="2025" spans="1:13" x14ac:dyDescent="0.55000000000000004">
      <c r="A2025">
        <v>64</v>
      </c>
      <c r="B2025" s="1" t="s">
        <v>444</v>
      </c>
      <c r="C2025" s="1" t="s">
        <v>2</v>
      </c>
      <c r="D2025">
        <v>1</v>
      </c>
      <c r="E2025" s="1" t="s">
        <v>64</v>
      </c>
      <c r="F2025">
        <v>1</v>
      </c>
      <c r="G2025" s="1" t="s">
        <v>377</v>
      </c>
      <c r="H2025" s="1" t="s">
        <v>29</v>
      </c>
      <c r="I2025">
        <v>1</v>
      </c>
      <c r="J2025" s="1" t="str">
        <f>+VLOOKUP(bloques1a3[[#This Row],[respuesta]],respuestas.emociones[],2,0)</f>
        <v>neutra</v>
      </c>
      <c r="K2025" s="1">
        <f>+VLOOKUP(bloques1a3[[#This Row],[niño]],BD.niños[[Código]:[edad]],5,0)</f>
        <v>9</v>
      </c>
      <c r="L2025" s="1">
        <f>+IF(bloques1a3[[#This Row],[correcta]]=bloques1a3[[#This Row],[respuesta]],1,0)</f>
        <v>1</v>
      </c>
      <c r="M2025" s="1">
        <f>+IF(bloques1a3[[#This Row],[Sexo]]="F",1,0)</f>
        <v>1</v>
      </c>
    </row>
    <row r="2026" spans="1:13" x14ac:dyDescent="0.55000000000000004">
      <c r="A2026">
        <v>64</v>
      </c>
      <c r="B2026" s="1" t="s">
        <v>444</v>
      </c>
      <c r="C2026" s="1" t="s">
        <v>2</v>
      </c>
      <c r="D2026">
        <v>1</v>
      </c>
      <c r="E2026" s="1" t="s">
        <v>68</v>
      </c>
      <c r="F2026">
        <v>3</v>
      </c>
      <c r="G2026" s="1" t="s">
        <v>377</v>
      </c>
      <c r="H2026" s="1" t="s">
        <v>28</v>
      </c>
      <c r="I2026">
        <v>1</v>
      </c>
      <c r="J2026" s="1" t="str">
        <f>+VLOOKUP(bloques1a3[[#This Row],[respuesta]],respuestas.emociones[],2,0)</f>
        <v>tristeza</v>
      </c>
      <c r="K2026" s="1">
        <f>+VLOOKUP(bloques1a3[[#This Row],[niño]],BD.niños[[Código]:[edad]],5,0)</f>
        <v>10</v>
      </c>
      <c r="L2026" s="1">
        <f>+IF(bloques1a3[[#This Row],[correcta]]=bloques1a3[[#This Row],[respuesta]],1,0)</f>
        <v>0</v>
      </c>
      <c r="M2026" s="1">
        <f>+IF(bloques1a3[[#This Row],[Sexo]]="F",1,0)</f>
        <v>0</v>
      </c>
    </row>
    <row r="2027" spans="1:13" x14ac:dyDescent="0.55000000000000004">
      <c r="A2027">
        <v>64</v>
      </c>
      <c r="B2027" s="1" t="s">
        <v>444</v>
      </c>
      <c r="C2027" s="1" t="s">
        <v>2</v>
      </c>
      <c r="D2027">
        <v>1</v>
      </c>
      <c r="E2027" s="1" t="s">
        <v>72</v>
      </c>
      <c r="F2027">
        <v>1</v>
      </c>
      <c r="G2027" s="1" t="s">
        <v>377</v>
      </c>
      <c r="H2027" s="1" t="s">
        <v>29</v>
      </c>
      <c r="I2027">
        <v>1</v>
      </c>
      <c r="J2027" s="1" t="str">
        <f>+VLOOKUP(bloques1a3[[#This Row],[respuesta]],respuestas.emociones[],2,0)</f>
        <v>neutra</v>
      </c>
      <c r="K2027" s="1">
        <f>+VLOOKUP(bloques1a3[[#This Row],[niño]],BD.niños[[Código]:[edad]],5,0)</f>
        <v>9</v>
      </c>
      <c r="L2027" s="1">
        <f>+IF(bloques1a3[[#This Row],[correcta]]=bloques1a3[[#This Row],[respuesta]],1,0)</f>
        <v>1</v>
      </c>
      <c r="M2027" s="1">
        <f>+IF(bloques1a3[[#This Row],[Sexo]]="F",1,0)</f>
        <v>1</v>
      </c>
    </row>
    <row r="2028" spans="1:13" x14ac:dyDescent="0.55000000000000004">
      <c r="A2028">
        <v>64</v>
      </c>
      <c r="B2028" s="1" t="s">
        <v>444</v>
      </c>
      <c r="C2028" s="1" t="s">
        <v>2</v>
      </c>
      <c r="D2028">
        <v>1</v>
      </c>
      <c r="E2028" s="1" t="s">
        <v>75</v>
      </c>
      <c r="F2028">
        <v>6</v>
      </c>
      <c r="G2028" s="1" t="s">
        <v>377</v>
      </c>
      <c r="H2028" s="1" t="s">
        <v>29</v>
      </c>
      <c r="I2028">
        <v>1</v>
      </c>
      <c r="J2028" s="1" t="str">
        <f>+VLOOKUP(bloques1a3[[#This Row],[respuesta]],respuestas.emociones[],2,0)</f>
        <v>sorpresa</v>
      </c>
      <c r="K2028" s="1">
        <f>+VLOOKUP(bloques1a3[[#This Row],[niño]],BD.niños[[Código]:[edad]],5,0)</f>
        <v>10</v>
      </c>
      <c r="L2028" s="1">
        <f>+IF(bloques1a3[[#This Row],[correcta]]=bloques1a3[[#This Row],[respuesta]],1,0)</f>
        <v>0</v>
      </c>
      <c r="M2028" s="1">
        <f>+IF(bloques1a3[[#This Row],[Sexo]]="F",1,0)</f>
        <v>1</v>
      </c>
    </row>
    <row r="2029" spans="1:13" x14ac:dyDescent="0.55000000000000004">
      <c r="A2029">
        <v>64</v>
      </c>
      <c r="B2029" s="1" t="s">
        <v>444</v>
      </c>
      <c r="C2029" s="1" t="s">
        <v>2</v>
      </c>
      <c r="D2029">
        <v>1</v>
      </c>
      <c r="E2029" s="1" t="s">
        <v>78</v>
      </c>
      <c r="F2029">
        <v>5</v>
      </c>
      <c r="G2029" s="1" t="s">
        <v>375</v>
      </c>
      <c r="H2029" s="1" t="s">
        <v>28</v>
      </c>
      <c r="I2029">
        <v>1</v>
      </c>
      <c r="J2029" s="1" t="str">
        <f>+VLOOKUP(bloques1a3[[#This Row],[respuesta]],respuestas.emociones[],2,0)</f>
        <v>miedo</v>
      </c>
      <c r="K2029" s="1">
        <f>+VLOOKUP(bloques1a3[[#This Row],[niño]],BD.niños[[Código]:[edad]],5,0)</f>
        <v>6</v>
      </c>
      <c r="L2029" s="1">
        <f>+IF(bloques1a3[[#This Row],[correcta]]=bloques1a3[[#This Row],[respuesta]],1,0)</f>
        <v>0</v>
      </c>
      <c r="M2029" s="1">
        <f>+IF(bloques1a3[[#This Row],[Sexo]]="F",1,0)</f>
        <v>0</v>
      </c>
    </row>
    <row r="2030" spans="1:13" x14ac:dyDescent="0.55000000000000004">
      <c r="A2030">
        <v>64</v>
      </c>
      <c r="B2030" s="1" t="s">
        <v>444</v>
      </c>
      <c r="C2030" s="1" t="s">
        <v>2</v>
      </c>
      <c r="D2030">
        <v>1</v>
      </c>
      <c r="E2030" s="1" t="s">
        <v>82</v>
      </c>
      <c r="F2030">
        <v>3</v>
      </c>
      <c r="G2030" s="1" t="s">
        <v>375</v>
      </c>
      <c r="H2030" s="1" t="s">
        <v>29</v>
      </c>
      <c r="I2030">
        <v>1</v>
      </c>
      <c r="J2030" s="1" t="str">
        <f>+VLOOKUP(bloques1a3[[#This Row],[respuesta]],respuestas.emociones[],2,0)</f>
        <v>tristeza</v>
      </c>
      <c r="K2030" s="1">
        <f>+VLOOKUP(bloques1a3[[#This Row],[niño]],BD.niños[[Código]:[edad]],5,0)</f>
        <v>6</v>
      </c>
      <c r="L2030" s="1">
        <f>+IF(bloques1a3[[#This Row],[correcta]]=bloques1a3[[#This Row],[respuesta]],1,0)</f>
        <v>0</v>
      </c>
      <c r="M2030" s="1">
        <f>+IF(bloques1a3[[#This Row],[Sexo]]="F",1,0)</f>
        <v>1</v>
      </c>
    </row>
    <row r="2031" spans="1:13" x14ac:dyDescent="0.55000000000000004">
      <c r="A2031">
        <v>64</v>
      </c>
      <c r="B2031" s="1" t="s">
        <v>444</v>
      </c>
      <c r="C2031" s="1" t="s">
        <v>2</v>
      </c>
      <c r="D2031">
        <v>1</v>
      </c>
      <c r="E2031" s="1" t="s">
        <v>85</v>
      </c>
      <c r="F2031">
        <v>7</v>
      </c>
      <c r="G2031" s="1" t="s">
        <v>375</v>
      </c>
      <c r="H2031" s="1" t="s">
        <v>28</v>
      </c>
      <c r="I2031">
        <v>1</v>
      </c>
      <c r="J2031" s="1" t="str">
        <f>+VLOOKUP(bloques1a3[[#This Row],[respuesta]],respuestas.emociones[],2,0)</f>
        <v>asco</v>
      </c>
      <c r="K2031" s="1">
        <f>+VLOOKUP(bloques1a3[[#This Row],[niño]],BD.niños[[Código]:[edad]],5,0)</f>
        <v>6</v>
      </c>
      <c r="L2031" s="1">
        <f>+IF(bloques1a3[[#This Row],[correcta]]=bloques1a3[[#This Row],[respuesta]],1,0)</f>
        <v>0</v>
      </c>
      <c r="M2031" s="1">
        <f>+IF(bloques1a3[[#This Row],[Sexo]]="F",1,0)</f>
        <v>0</v>
      </c>
    </row>
    <row r="2032" spans="1:13" x14ac:dyDescent="0.55000000000000004">
      <c r="A2032">
        <v>64</v>
      </c>
      <c r="B2032" s="1" t="s">
        <v>444</v>
      </c>
      <c r="C2032" s="1" t="s">
        <v>2</v>
      </c>
      <c r="D2032">
        <v>1</v>
      </c>
      <c r="E2032" s="1" t="s">
        <v>184</v>
      </c>
      <c r="F2032">
        <v>1</v>
      </c>
      <c r="G2032" s="1" t="s">
        <v>376</v>
      </c>
      <c r="H2032" s="1" t="s">
        <v>28</v>
      </c>
      <c r="I2032">
        <v>1</v>
      </c>
      <c r="J2032" s="1" t="str">
        <f>+VLOOKUP(bloques1a3[[#This Row],[respuesta]],respuestas.emociones[],2,0)</f>
        <v>neutra</v>
      </c>
      <c r="K2032" s="1">
        <f>+VLOOKUP(bloques1a3[[#This Row],[niño]],BD.niños[[Código]:[edad]],5,0)</f>
        <v>7</v>
      </c>
      <c r="L2032" s="1">
        <f>+IF(bloques1a3[[#This Row],[correcta]]=bloques1a3[[#This Row],[respuesta]],1,0)</f>
        <v>1</v>
      </c>
      <c r="M2032" s="1">
        <f>+IF(bloques1a3[[#This Row],[Sexo]]="F",1,0)</f>
        <v>0</v>
      </c>
    </row>
    <row r="2033" spans="1:13" x14ac:dyDescent="0.55000000000000004">
      <c r="A2033">
        <v>64</v>
      </c>
      <c r="B2033" s="1" t="s">
        <v>444</v>
      </c>
      <c r="C2033" s="1" t="s">
        <v>2</v>
      </c>
      <c r="D2033">
        <v>1</v>
      </c>
      <c r="E2033" s="1" t="s">
        <v>187</v>
      </c>
      <c r="F2033">
        <v>6</v>
      </c>
      <c r="G2033" s="1" t="s">
        <v>376</v>
      </c>
      <c r="H2033" s="1" t="s">
        <v>29</v>
      </c>
      <c r="I2033">
        <v>1</v>
      </c>
      <c r="J2033" s="1" t="str">
        <f>+VLOOKUP(bloques1a3[[#This Row],[respuesta]],respuestas.emociones[],2,0)</f>
        <v>sorpresa</v>
      </c>
      <c r="K2033" s="1">
        <f>+VLOOKUP(bloques1a3[[#This Row],[niño]],BD.niños[[Código]:[edad]],5,0)</f>
        <v>8</v>
      </c>
      <c r="L2033" s="1">
        <f>+IF(bloques1a3[[#This Row],[correcta]]=bloques1a3[[#This Row],[respuesta]],1,0)</f>
        <v>0</v>
      </c>
      <c r="M2033" s="1">
        <f>+IF(bloques1a3[[#This Row],[Sexo]]="F",1,0)</f>
        <v>1</v>
      </c>
    </row>
    <row r="2034" spans="1:13" x14ac:dyDescent="0.55000000000000004">
      <c r="A2034">
        <v>64</v>
      </c>
      <c r="B2034" s="1" t="s">
        <v>444</v>
      </c>
      <c r="C2034" s="1" t="s">
        <v>2</v>
      </c>
      <c r="D2034">
        <v>1</v>
      </c>
      <c r="E2034" s="1" t="s">
        <v>192</v>
      </c>
      <c r="F2034">
        <v>1</v>
      </c>
      <c r="G2034" s="1" t="s">
        <v>376</v>
      </c>
      <c r="H2034" s="1" t="s">
        <v>28</v>
      </c>
      <c r="I2034">
        <v>1</v>
      </c>
      <c r="J2034" s="1" t="str">
        <f>+VLOOKUP(bloques1a3[[#This Row],[respuesta]],respuestas.emociones[],2,0)</f>
        <v>neutra</v>
      </c>
      <c r="K2034" s="1">
        <f>+VLOOKUP(bloques1a3[[#This Row],[niño]],BD.niños[[Código]:[edad]],5,0)</f>
        <v>7</v>
      </c>
      <c r="L2034" s="1">
        <f>+IF(bloques1a3[[#This Row],[correcta]]=bloques1a3[[#This Row],[respuesta]],1,0)</f>
        <v>1</v>
      </c>
      <c r="M2034" s="1">
        <f>+IF(bloques1a3[[#This Row],[Sexo]]="F",1,0)</f>
        <v>0</v>
      </c>
    </row>
    <row r="2035" spans="1:13" x14ac:dyDescent="0.55000000000000004">
      <c r="A2035">
        <v>64</v>
      </c>
      <c r="B2035" s="1" t="s">
        <v>444</v>
      </c>
      <c r="C2035" s="1" t="s">
        <v>2</v>
      </c>
      <c r="D2035">
        <v>1</v>
      </c>
      <c r="E2035" s="1" t="s">
        <v>195</v>
      </c>
      <c r="F2035">
        <v>6</v>
      </c>
      <c r="G2035" s="1" t="s">
        <v>377</v>
      </c>
      <c r="H2035" s="1" t="s">
        <v>28</v>
      </c>
      <c r="I2035">
        <v>1</v>
      </c>
      <c r="J2035" s="1" t="str">
        <f>+VLOOKUP(bloques1a3[[#This Row],[respuesta]],respuestas.emociones[],2,0)</f>
        <v>sorpresa</v>
      </c>
      <c r="K2035" s="1">
        <f>+VLOOKUP(bloques1a3[[#This Row],[niño]],BD.niños[[Código]:[edad]],5,0)</f>
        <v>10</v>
      </c>
      <c r="L2035" s="1">
        <f>+IF(bloques1a3[[#This Row],[correcta]]=bloques1a3[[#This Row],[respuesta]],1,0)</f>
        <v>0</v>
      </c>
      <c r="M2035" s="1">
        <f>+IF(bloques1a3[[#This Row],[Sexo]]="F",1,0)</f>
        <v>0</v>
      </c>
    </row>
    <row r="2036" spans="1:13" x14ac:dyDescent="0.55000000000000004">
      <c r="A2036">
        <v>64</v>
      </c>
      <c r="B2036" s="1" t="s">
        <v>444</v>
      </c>
      <c r="C2036" s="1" t="s">
        <v>2</v>
      </c>
      <c r="D2036">
        <v>1</v>
      </c>
      <c r="E2036" s="1" t="s">
        <v>199</v>
      </c>
      <c r="F2036">
        <v>6</v>
      </c>
      <c r="G2036" s="1" t="s">
        <v>377</v>
      </c>
      <c r="H2036" s="1" t="s">
        <v>28</v>
      </c>
      <c r="I2036">
        <v>1</v>
      </c>
      <c r="J2036" s="1" t="str">
        <f>+VLOOKUP(bloques1a3[[#This Row],[respuesta]],respuestas.emociones[],2,0)</f>
        <v>sorpresa</v>
      </c>
      <c r="K2036" s="1">
        <f>+VLOOKUP(bloques1a3[[#This Row],[niño]],BD.niños[[Código]:[edad]],5,0)</f>
        <v>9</v>
      </c>
      <c r="L2036" s="1">
        <f>+IF(bloques1a3[[#This Row],[correcta]]=bloques1a3[[#This Row],[respuesta]],1,0)</f>
        <v>0</v>
      </c>
      <c r="M2036" s="1">
        <f>+IF(bloques1a3[[#This Row],[Sexo]]="F",1,0)</f>
        <v>0</v>
      </c>
    </row>
    <row r="2037" spans="1:13" x14ac:dyDescent="0.55000000000000004">
      <c r="A2037">
        <v>64</v>
      </c>
      <c r="B2037" s="1" t="s">
        <v>444</v>
      </c>
      <c r="C2037" s="1" t="s">
        <v>2</v>
      </c>
      <c r="D2037">
        <v>1</v>
      </c>
      <c r="E2037" s="1" t="s">
        <v>203</v>
      </c>
      <c r="F2037">
        <v>1</v>
      </c>
      <c r="G2037" s="1" t="s">
        <v>377</v>
      </c>
      <c r="H2037" s="1" t="s">
        <v>29</v>
      </c>
      <c r="I2037">
        <v>1</v>
      </c>
      <c r="J2037" s="1" t="str">
        <f>+VLOOKUP(bloques1a3[[#This Row],[respuesta]],respuestas.emociones[],2,0)</f>
        <v>neutra</v>
      </c>
      <c r="K2037" s="1">
        <f>+VLOOKUP(bloques1a3[[#This Row],[niño]],BD.niños[[Código]:[edad]],5,0)</f>
        <v>9</v>
      </c>
      <c r="L2037" s="1">
        <f>+IF(bloques1a3[[#This Row],[correcta]]=bloques1a3[[#This Row],[respuesta]],1,0)</f>
        <v>1</v>
      </c>
      <c r="M2037" s="1">
        <f>+IF(bloques1a3[[#This Row],[Sexo]]="F",1,0)</f>
        <v>1</v>
      </c>
    </row>
    <row r="2038" spans="1:13" x14ac:dyDescent="0.55000000000000004">
      <c r="A2038">
        <v>64</v>
      </c>
      <c r="B2038" s="1" t="s">
        <v>444</v>
      </c>
      <c r="C2038" s="1" t="s">
        <v>2</v>
      </c>
      <c r="D2038">
        <v>1</v>
      </c>
      <c r="E2038" s="1" t="s">
        <v>206</v>
      </c>
      <c r="F2038">
        <v>1</v>
      </c>
      <c r="G2038" s="1" t="s">
        <v>377</v>
      </c>
      <c r="H2038" s="1" t="s">
        <v>29</v>
      </c>
      <c r="I2038">
        <v>1</v>
      </c>
      <c r="J2038" s="1" t="str">
        <f>+VLOOKUP(bloques1a3[[#This Row],[respuesta]],respuestas.emociones[],2,0)</f>
        <v>neutra</v>
      </c>
      <c r="K2038" s="1">
        <f>+VLOOKUP(bloques1a3[[#This Row],[niño]],BD.niños[[Código]:[edad]],5,0)</f>
        <v>10</v>
      </c>
      <c r="L2038" s="1">
        <f>+IF(bloques1a3[[#This Row],[correcta]]=bloques1a3[[#This Row],[respuesta]],1,0)</f>
        <v>1</v>
      </c>
      <c r="M2038" s="1">
        <f>+IF(bloques1a3[[#This Row],[Sexo]]="F",1,0)</f>
        <v>1</v>
      </c>
    </row>
    <row r="2039" spans="1:13" x14ac:dyDescent="0.55000000000000004">
      <c r="A2039">
        <v>64</v>
      </c>
      <c r="B2039" s="1" t="s">
        <v>444</v>
      </c>
      <c r="C2039" s="1" t="s">
        <v>2</v>
      </c>
      <c r="D2039">
        <v>1</v>
      </c>
      <c r="E2039" s="1" t="s">
        <v>210</v>
      </c>
      <c r="F2039">
        <v>5</v>
      </c>
      <c r="G2039" s="1" t="s">
        <v>376</v>
      </c>
      <c r="H2039" s="1" t="s">
        <v>28</v>
      </c>
      <c r="I2039">
        <v>1</v>
      </c>
      <c r="J2039" s="1" t="str">
        <f>+VLOOKUP(bloques1a3[[#This Row],[respuesta]],respuestas.emociones[],2,0)</f>
        <v>miedo</v>
      </c>
      <c r="K2039" s="1">
        <f>+VLOOKUP(bloques1a3[[#This Row],[niño]],BD.niños[[Código]:[edad]],5,0)</f>
        <v>7</v>
      </c>
      <c r="L2039" s="1">
        <f>+IF(bloques1a3[[#This Row],[correcta]]=bloques1a3[[#This Row],[respuesta]],1,0)</f>
        <v>0</v>
      </c>
      <c r="M2039" s="1">
        <f>+IF(bloques1a3[[#This Row],[Sexo]]="F",1,0)</f>
        <v>0</v>
      </c>
    </row>
    <row r="2040" spans="1:13" x14ac:dyDescent="0.55000000000000004">
      <c r="A2040">
        <v>64</v>
      </c>
      <c r="B2040" s="1" t="s">
        <v>444</v>
      </c>
      <c r="C2040" s="1" t="s">
        <v>2</v>
      </c>
      <c r="D2040">
        <v>1</v>
      </c>
      <c r="E2040" s="1" t="s">
        <v>274</v>
      </c>
      <c r="F2040">
        <v>4</v>
      </c>
      <c r="G2040" s="1" t="s">
        <v>375</v>
      </c>
      <c r="H2040" s="1" t="s">
        <v>28</v>
      </c>
      <c r="I2040">
        <v>1</v>
      </c>
      <c r="J2040" s="1" t="str">
        <f>+VLOOKUP(bloques1a3[[#This Row],[respuesta]],respuestas.emociones[],2,0)</f>
        <v>enojo</v>
      </c>
      <c r="K2040" s="1">
        <f>+VLOOKUP(bloques1a3[[#This Row],[niño]],BD.niños[[Código]:[edad]],5,0)</f>
        <v>6</v>
      </c>
      <c r="L2040" s="1">
        <f>+IF(bloques1a3[[#This Row],[correcta]]=bloques1a3[[#This Row],[respuesta]],1,0)</f>
        <v>0</v>
      </c>
      <c r="M2040" s="1">
        <f>+IF(bloques1a3[[#This Row],[Sexo]]="F",1,0)</f>
        <v>0</v>
      </c>
    </row>
    <row r="2041" spans="1:13" x14ac:dyDescent="0.55000000000000004">
      <c r="A2041">
        <v>64</v>
      </c>
      <c r="B2041" s="1" t="s">
        <v>444</v>
      </c>
      <c r="C2041" s="1" t="s">
        <v>2</v>
      </c>
      <c r="D2041">
        <v>1</v>
      </c>
      <c r="E2041" s="1" t="s">
        <v>276</v>
      </c>
      <c r="F2041">
        <v>6</v>
      </c>
      <c r="G2041" s="1" t="s">
        <v>375</v>
      </c>
      <c r="H2041" s="1" t="s">
        <v>28</v>
      </c>
      <c r="I2041">
        <v>1</v>
      </c>
      <c r="J2041" s="1" t="str">
        <f>+VLOOKUP(bloques1a3[[#This Row],[respuesta]],respuestas.emociones[],2,0)</f>
        <v>sorpresa</v>
      </c>
      <c r="K2041" s="1">
        <f>+VLOOKUP(bloques1a3[[#This Row],[niño]],BD.niños[[Código]:[edad]],5,0)</f>
        <v>6</v>
      </c>
      <c r="L2041" s="1">
        <f>+IF(bloques1a3[[#This Row],[correcta]]=bloques1a3[[#This Row],[respuesta]],1,0)</f>
        <v>0</v>
      </c>
      <c r="M2041" s="1">
        <f>+IF(bloques1a3[[#This Row],[Sexo]]="F",1,0)</f>
        <v>0</v>
      </c>
    </row>
    <row r="2042" spans="1:13" x14ac:dyDescent="0.55000000000000004">
      <c r="A2042">
        <v>64</v>
      </c>
      <c r="B2042" s="1" t="s">
        <v>444</v>
      </c>
      <c r="C2042" s="1" t="s">
        <v>2</v>
      </c>
      <c r="D2042">
        <v>1</v>
      </c>
      <c r="E2042" s="1" t="s">
        <v>279</v>
      </c>
      <c r="F2042">
        <v>1</v>
      </c>
      <c r="G2042" s="1" t="s">
        <v>376</v>
      </c>
      <c r="H2042" s="1" t="s">
        <v>29</v>
      </c>
      <c r="I2042">
        <v>1</v>
      </c>
      <c r="J2042" s="1" t="str">
        <f>+VLOOKUP(bloques1a3[[#This Row],[respuesta]],respuestas.emociones[],2,0)</f>
        <v>neutra</v>
      </c>
      <c r="K2042" s="1">
        <f>+VLOOKUP(bloques1a3[[#This Row],[niño]],BD.niños[[Código]:[edad]],5,0)</f>
        <v>7</v>
      </c>
      <c r="L2042" s="1">
        <f>+IF(bloques1a3[[#This Row],[correcta]]=bloques1a3[[#This Row],[respuesta]],1,0)</f>
        <v>1</v>
      </c>
      <c r="M2042" s="1">
        <f>+IF(bloques1a3[[#This Row],[Sexo]]="F",1,0)</f>
        <v>1</v>
      </c>
    </row>
    <row r="2043" spans="1:13" x14ac:dyDescent="0.55000000000000004">
      <c r="A2043">
        <v>64</v>
      </c>
      <c r="B2043" s="1" t="s">
        <v>444</v>
      </c>
      <c r="C2043" s="1" t="s">
        <v>2</v>
      </c>
      <c r="D2043">
        <v>1</v>
      </c>
      <c r="E2043" s="1" t="s">
        <v>282</v>
      </c>
      <c r="F2043">
        <v>1</v>
      </c>
      <c r="G2043" s="1" t="s">
        <v>375</v>
      </c>
      <c r="H2043" s="1" t="s">
        <v>29</v>
      </c>
      <c r="I2043">
        <v>1</v>
      </c>
      <c r="J2043" s="1" t="str">
        <f>+VLOOKUP(bloques1a3[[#This Row],[respuesta]],respuestas.emociones[],2,0)</f>
        <v>neutra</v>
      </c>
      <c r="K2043" s="1">
        <f>+VLOOKUP(bloques1a3[[#This Row],[niño]],BD.niños[[Código]:[edad]],5,0)</f>
        <v>5</v>
      </c>
      <c r="L2043" s="1">
        <f>+IF(bloques1a3[[#This Row],[correcta]]=bloques1a3[[#This Row],[respuesta]],1,0)</f>
        <v>1</v>
      </c>
      <c r="M2043" s="1">
        <f>+IF(bloques1a3[[#This Row],[Sexo]]="F",1,0)</f>
        <v>1</v>
      </c>
    </row>
    <row r="2044" spans="1:13" x14ac:dyDescent="0.55000000000000004">
      <c r="A2044">
        <v>64</v>
      </c>
      <c r="B2044" s="1" t="s">
        <v>444</v>
      </c>
      <c r="C2044" s="1" t="s">
        <v>2</v>
      </c>
      <c r="D2044">
        <v>1</v>
      </c>
      <c r="E2044" s="1" t="s">
        <v>352</v>
      </c>
      <c r="F2044">
        <v>6</v>
      </c>
      <c r="G2044" s="1" t="s">
        <v>376</v>
      </c>
      <c r="H2044" s="1" t="s">
        <v>29</v>
      </c>
      <c r="I2044">
        <v>1</v>
      </c>
      <c r="J2044" s="1" t="str">
        <f>+VLOOKUP(bloques1a3[[#This Row],[respuesta]],respuestas.emociones[],2,0)</f>
        <v>sorpresa</v>
      </c>
      <c r="K2044" s="1">
        <f>+VLOOKUP(bloques1a3[[#This Row],[niño]],BD.niños[[Código]:[edad]],5,0)</f>
        <v>8</v>
      </c>
      <c r="L2044" s="1">
        <f>+IF(bloques1a3[[#This Row],[correcta]]=bloques1a3[[#This Row],[respuesta]],1,0)</f>
        <v>0</v>
      </c>
      <c r="M2044" s="1">
        <f>+IF(bloques1a3[[#This Row],[Sexo]]="F",1,0)</f>
        <v>1</v>
      </c>
    </row>
    <row r="2045" spans="1:13" x14ac:dyDescent="0.55000000000000004">
      <c r="A2045">
        <v>64</v>
      </c>
      <c r="B2045" s="1" t="s">
        <v>444</v>
      </c>
      <c r="C2045" s="1" t="s">
        <v>2</v>
      </c>
      <c r="D2045">
        <v>1</v>
      </c>
      <c r="E2045" s="1" t="s">
        <v>357</v>
      </c>
      <c r="F2045">
        <v>3</v>
      </c>
      <c r="G2045" s="1" t="s">
        <v>376</v>
      </c>
      <c r="H2045" s="1" t="s">
        <v>28</v>
      </c>
      <c r="I2045">
        <v>1</v>
      </c>
      <c r="J2045" s="1" t="str">
        <f>+VLOOKUP(bloques1a3[[#This Row],[respuesta]],respuestas.emociones[],2,0)</f>
        <v>tristeza</v>
      </c>
      <c r="K2045" s="1">
        <f>+VLOOKUP(bloques1a3[[#This Row],[niño]],BD.niños[[Código]:[edad]],5,0)</f>
        <v>7</v>
      </c>
      <c r="L2045" s="1">
        <f>+IF(bloques1a3[[#This Row],[correcta]]=bloques1a3[[#This Row],[respuesta]],1,0)</f>
        <v>0</v>
      </c>
      <c r="M2045" s="1">
        <f>+IF(bloques1a3[[#This Row],[Sexo]]="F",1,0)</f>
        <v>0</v>
      </c>
    </row>
    <row r="2046" spans="1:13" x14ac:dyDescent="0.55000000000000004">
      <c r="A2046">
        <v>64</v>
      </c>
      <c r="B2046" s="1" t="s">
        <v>444</v>
      </c>
      <c r="C2046" s="1" t="s">
        <v>2</v>
      </c>
      <c r="D2046">
        <v>1</v>
      </c>
      <c r="E2046" s="1" t="s">
        <v>360</v>
      </c>
      <c r="F2046">
        <v>1</v>
      </c>
      <c r="G2046" s="1" t="s">
        <v>377</v>
      </c>
      <c r="H2046" s="1" t="s">
        <v>28</v>
      </c>
      <c r="I2046">
        <v>1</v>
      </c>
      <c r="J2046" s="1" t="str">
        <f>+VLOOKUP(bloques1a3[[#This Row],[respuesta]],respuestas.emociones[],2,0)</f>
        <v>neutra</v>
      </c>
      <c r="K2046" s="1">
        <f>+VLOOKUP(bloques1a3[[#This Row],[niño]],BD.niños[[Código]:[edad]],5,0)</f>
        <v>9</v>
      </c>
      <c r="L2046" s="1">
        <f>+IF(bloques1a3[[#This Row],[correcta]]=bloques1a3[[#This Row],[respuesta]],1,0)</f>
        <v>1</v>
      </c>
      <c r="M2046" s="1">
        <f>+IF(bloques1a3[[#This Row],[Sexo]]="F",1,0)</f>
        <v>0</v>
      </c>
    </row>
    <row r="2047" spans="1:13" x14ac:dyDescent="0.55000000000000004">
      <c r="A2047">
        <v>64</v>
      </c>
      <c r="B2047" s="1" t="s">
        <v>444</v>
      </c>
      <c r="C2047" s="1" t="s">
        <v>2</v>
      </c>
      <c r="D2047">
        <v>1</v>
      </c>
      <c r="E2047" s="1" t="s">
        <v>364</v>
      </c>
      <c r="F2047">
        <v>3</v>
      </c>
      <c r="G2047" s="1" t="s">
        <v>377</v>
      </c>
      <c r="H2047" s="1" t="s">
        <v>28</v>
      </c>
      <c r="I2047">
        <v>1</v>
      </c>
      <c r="J2047" s="1" t="str">
        <f>+VLOOKUP(bloques1a3[[#This Row],[respuesta]],respuestas.emociones[],2,0)</f>
        <v>tristeza</v>
      </c>
      <c r="K2047" s="1">
        <f>+VLOOKUP(bloques1a3[[#This Row],[niño]],BD.niños[[Código]:[edad]],5,0)</f>
        <v>10</v>
      </c>
      <c r="L2047" s="1">
        <f>+IF(bloques1a3[[#This Row],[correcta]]=bloques1a3[[#This Row],[respuesta]],1,0)</f>
        <v>0</v>
      </c>
      <c r="M2047" s="1">
        <f>+IF(bloques1a3[[#This Row],[Sexo]]="F",1,0)</f>
        <v>0</v>
      </c>
    </row>
    <row r="2048" spans="1:13" x14ac:dyDescent="0.55000000000000004">
      <c r="A2048">
        <v>64</v>
      </c>
      <c r="B2048" s="1" t="s">
        <v>444</v>
      </c>
      <c r="C2048" s="1" t="s">
        <v>2</v>
      </c>
      <c r="D2048">
        <v>1</v>
      </c>
      <c r="E2048" s="1" t="s">
        <v>368</v>
      </c>
      <c r="F2048">
        <v>1</v>
      </c>
      <c r="G2048" s="1" t="s">
        <v>377</v>
      </c>
      <c r="H2048" s="1" t="s">
        <v>28</v>
      </c>
      <c r="I2048">
        <v>1</v>
      </c>
      <c r="J2048" s="1" t="str">
        <f>+VLOOKUP(bloques1a3[[#This Row],[respuesta]],respuestas.emociones[],2,0)</f>
        <v>neutra</v>
      </c>
      <c r="K2048" s="1">
        <f>+VLOOKUP(bloques1a3[[#This Row],[niño]],BD.niños[[Código]:[edad]],5,0)</f>
        <v>11</v>
      </c>
      <c r="L2048" s="1">
        <f>+IF(bloques1a3[[#This Row],[correcta]]=bloques1a3[[#This Row],[respuesta]],1,0)</f>
        <v>1</v>
      </c>
      <c r="M2048" s="1">
        <f>+IF(bloques1a3[[#This Row],[Sexo]]="F",1,0)</f>
        <v>0</v>
      </c>
    </row>
    <row r="2049" spans="1:13" x14ac:dyDescent="0.55000000000000004">
      <c r="A2049">
        <v>64</v>
      </c>
      <c r="B2049" s="1" t="s">
        <v>444</v>
      </c>
      <c r="C2049" s="1" t="s">
        <v>2</v>
      </c>
      <c r="D2049">
        <v>1</v>
      </c>
      <c r="E2049" s="1" t="s">
        <v>371</v>
      </c>
      <c r="F2049">
        <v>6</v>
      </c>
      <c r="G2049" s="1" t="s">
        <v>377</v>
      </c>
      <c r="H2049" s="1" t="s">
        <v>29</v>
      </c>
      <c r="I2049">
        <v>1</v>
      </c>
      <c r="J2049" s="1" t="str">
        <f>+VLOOKUP(bloques1a3[[#This Row],[respuesta]],respuestas.emociones[],2,0)</f>
        <v>sorpresa</v>
      </c>
      <c r="K2049" s="1">
        <f>+VLOOKUP(bloques1a3[[#This Row],[niño]],BD.niños[[Código]:[edad]],5,0)</f>
        <v>9</v>
      </c>
      <c r="L2049" s="1">
        <f>+IF(bloques1a3[[#This Row],[correcta]]=bloques1a3[[#This Row],[respuesta]],1,0)</f>
        <v>0</v>
      </c>
      <c r="M2049" s="1">
        <f>+IF(bloques1a3[[#This Row],[Sexo]]="F",1,0)</f>
        <v>1</v>
      </c>
    </row>
    <row r="2050" spans="1:13" x14ac:dyDescent="0.55000000000000004">
      <c r="A2050">
        <v>65</v>
      </c>
      <c r="B2050" s="1" t="s">
        <v>445</v>
      </c>
      <c r="C2050" s="1" t="s">
        <v>5</v>
      </c>
      <c r="D2050">
        <v>6</v>
      </c>
      <c r="E2050" s="1" t="s">
        <v>36</v>
      </c>
      <c r="F2050">
        <v>4</v>
      </c>
      <c r="G2050" s="1" t="s">
        <v>375</v>
      </c>
      <c r="H2050" s="1" t="s">
        <v>28</v>
      </c>
      <c r="I2050">
        <v>1</v>
      </c>
      <c r="J2050" s="1" t="str">
        <f>+VLOOKUP(bloques1a3[[#This Row],[respuesta]],respuestas.emociones[],2,0)</f>
        <v>enojo</v>
      </c>
      <c r="K2050" s="1">
        <f>+VLOOKUP(bloques1a3[[#This Row],[niño]],BD.niños[[Código]:[edad]],5,0)</f>
        <v>5</v>
      </c>
      <c r="L2050" s="1">
        <f>+IF(bloques1a3[[#This Row],[correcta]]=bloques1a3[[#This Row],[respuesta]],1,0)</f>
        <v>0</v>
      </c>
      <c r="M2050" s="1">
        <f>+IF(bloques1a3[[#This Row],[Sexo]]="F",1,0)</f>
        <v>0</v>
      </c>
    </row>
    <row r="2051" spans="1:13" x14ac:dyDescent="0.55000000000000004">
      <c r="A2051">
        <v>65</v>
      </c>
      <c r="B2051" s="1" t="s">
        <v>445</v>
      </c>
      <c r="C2051" s="1" t="s">
        <v>5</v>
      </c>
      <c r="D2051">
        <v>6</v>
      </c>
      <c r="E2051" s="1" t="s">
        <v>40</v>
      </c>
      <c r="F2051">
        <v>6</v>
      </c>
      <c r="G2051" s="1" t="s">
        <v>376</v>
      </c>
      <c r="H2051" s="1" t="s">
        <v>28</v>
      </c>
      <c r="I2051">
        <v>1</v>
      </c>
      <c r="J2051" s="1" t="str">
        <f>+VLOOKUP(bloques1a3[[#This Row],[respuesta]],respuestas.emociones[],2,0)</f>
        <v>sorpresa</v>
      </c>
      <c r="K2051" s="1">
        <f>+VLOOKUP(bloques1a3[[#This Row],[niño]],BD.niños[[Código]:[edad]],5,0)</f>
        <v>7</v>
      </c>
      <c r="L2051" s="1">
        <f>+IF(bloques1a3[[#This Row],[correcta]]=bloques1a3[[#This Row],[respuesta]],1,0)</f>
        <v>1</v>
      </c>
      <c r="M2051" s="1">
        <f>+IF(bloques1a3[[#This Row],[Sexo]]="F",1,0)</f>
        <v>0</v>
      </c>
    </row>
    <row r="2052" spans="1:13" x14ac:dyDescent="0.55000000000000004">
      <c r="A2052">
        <v>65</v>
      </c>
      <c r="B2052" s="1" t="s">
        <v>445</v>
      </c>
      <c r="C2052" s="1" t="s">
        <v>5</v>
      </c>
      <c r="D2052">
        <v>6</v>
      </c>
      <c r="E2052" s="1" t="s">
        <v>44</v>
      </c>
      <c r="F2052">
        <v>6</v>
      </c>
      <c r="G2052" s="1" t="s">
        <v>376</v>
      </c>
      <c r="H2052" s="1" t="s">
        <v>29</v>
      </c>
      <c r="I2052">
        <v>1</v>
      </c>
      <c r="J2052" s="1" t="str">
        <f>+VLOOKUP(bloques1a3[[#This Row],[respuesta]],respuestas.emociones[],2,0)</f>
        <v>sorpresa</v>
      </c>
      <c r="K2052" s="1">
        <f>+VLOOKUP(bloques1a3[[#This Row],[niño]],BD.niños[[Código]:[edad]],5,0)</f>
        <v>7</v>
      </c>
      <c r="L2052" s="1">
        <f>+IF(bloques1a3[[#This Row],[correcta]]=bloques1a3[[#This Row],[respuesta]],1,0)</f>
        <v>1</v>
      </c>
      <c r="M2052" s="1">
        <f>+IF(bloques1a3[[#This Row],[Sexo]]="F",1,0)</f>
        <v>1</v>
      </c>
    </row>
    <row r="2053" spans="1:13" x14ac:dyDescent="0.55000000000000004">
      <c r="A2053">
        <v>65</v>
      </c>
      <c r="B2053" s="1" t="s">
        <v>445</v>
      </c>
      <c r="C2053" s="1" t="s">
        <v>5</v>
      </c>
      <c r="D2053">
        <v>6</v>
      </c>
      <c r="E2053" s="1" t="s">
        <v>48</v>
      </c>
      <c r="F2053">
        <v>6</v>
      </c>
      <c r="G2053" s="1" t="s">
        <v>376</v>
      </c>
      <c r="H2053" s="1" t="s">
        <v>29</v>
      </c>
      <c r="I2053">
        <v>1</v>
      </c>
      <c r="J2053" s="1" t="str">
        <f>+VLOOKUP(bloques1a3[[#This Row],[respuesta]],respuestas.emociones[],2,0)</f>
        <v>sorpresa</v>
      </c>
      <c r="K2053" s="1">
        <f>+VLOOKUP(bloques1a3[[#This Row],[niño]],BD.niños[[Código]:[edad]],5,0)</f>
        <v>7</v>
      </c>
      <c r="L2053" s="1">
        <f>+IF(bloques1a3[[#This Row],[correcta]]=bloques1a3[[#This Row],[respuesta]],1,0)</f>
        <v>1</v>
      </c>
      <c r="M2053" s="1">
        <f>+IF(bloques1a3[[#This Row],[Sexo]]="F",1,0)</f>
        <v>1</v>
      </c>
    </row>
    <row r="2054" spans="1:13" x14ac:dyDescent="0.55000000000000004">
      <c r="A2054">
        <v>65</v>
      </c>
      <c r="B2054" s="1" t="s">
        <v>445</v>
      </c>
      <c r="C2054" s="1" t="s">
        <v>5</v>
      </c>
      <c r="D2054">
        <v>6</v>
      </c>
      <c r="E2054" s="1" t="s">
        <v>52</v>
      </c>
      <c r="F2054">
        <v>6</v>
      </c>
      <c r="G2054" s="1" t="s">
        <v>376</v>
      </c>
      <c r="H2054" s="1" t="s">
        <v>29</v>
      </c>
      <c r="I2054">
        <v>1</v>
      </c>
      <c r="J2054" s="1" t="str">
        <f>+VLOOKUP(bloques1a3[[#This Row],[respuesta]],respuestas.emociones[],2,0)</f>
        <v>sorpresa</v>
      </c>
      <c r="K2054" s="1">
        <f>+VLOOKUP(bloques1a3[[#This Row],[niño]],BD.niños[[Código]:[edad]],5,0)</f>
        <v>7</v>
      </c>
      <c r="L2054" s="1">
        <f>+IF(bloques1a3[[#This Row],[correcta]]=bloques1a3[[#This Row],[respuesta]],1,0)</f>
        <v>1</v>
      </c>
      <c r="M2054" s="1">
        <f>+IF(bloques1a3[[#This Row],[Sexo]]="F",1,0)</f>
        <v>1</v>
      </c>
    </row>
    <row r="2055" spans="1:13" x14ac:dyDescent="0.55000000000000004">
      <c r="A2055">
        <v>65</v>
      </c>
      <c r="B2055" s="1" t="s">
        <v>445</v>
      </c>
      <c r="C2055" s="1" t="s">
        <v>5</v>
      </c>
      <c r="D2055">
        <v>6</v>
      </c>
      <c r="E2055" s="1" t="s">
        <v>56</v>
      </c>
      <c r="F2055">
        <v>2</v>
      </c>
      <c r="G2055" s="1" t="s">
        <v>376</v>
      </c>
      <c r="H2055" s="1" t="s">
        <v>29</v>
      </c>
      <c r="I2055">
        <v>1</v>
      </c>
      <c r="J2055" s="1" t="str">
        <f>+VLOOKUP(bloques1a3[[#This Row],[respuesta]],respuestas.emociones[],2,0)</f>
        <v>alegria</v>
      </c>
      <c r="K2055" s="1">
        <f>+VLOOKUP(bloques1a3[[#This Row],[niño]],BD.niños[[Código]:[edad]],5,0)</f>
        <v>8</v>
      </c>
      <c r="L2055" s="1">
        <f>+IF(bloques1a3[[#This Row],[correcta]]=bloques1a3[[#This Row],[respuesta]],1,0)</f>
        <v>0</v>
      </c>
      <c r="M2055" s="1">
        <f>+IF(bloques1a3[[#This Row],[Sexo]]="F",1,0)</f>
        <v>1</v>
      </c>
    </row>
    <row r="2056" spans="1:13" x14ac:dyDescent="0.55000000000000004">
      <c r="A2056">
        <v>65</v>
      </c>
      <c r="B2056" s="1" t="s">
        <v>445</v>
      </c>
      <c r="C2056" s="1" t="s">
        <v>5</v>
      </c>
      <c r="D2056">
        <v>6</v>
      </c>
      <c r="E2056" s="1" t="s">
        <v>60</v>
      </c>
      <c r="F2056">
        <v>6</v>
      </c>
      <c r="G2056" s="1" t="s">
        <v>377</v>
      </c>
      <c r="H2056" s="1" t="s">
        <v>28</v>
      </c>
      <c r="I2056">
        <v>1</v>
      </c>
      <c r="J2056" s="1" t="str">
        <f>+VLOOKUP(bloques1a3[[#This Row],[respuesta]],respuestas.emociones[],2,0)</f>
        <v>sorpresa</v>
      </c>
      <c r="K2056" s="1">
        <f>+VLOOKUP(bloques1a3[[#This Row],[niño]],BD.niños[[Código]:[edad]],5,0)</f>
        <v>10</v>
      </c>
      <c r="L2056" s="1">
        <f>+IF(bloques1a3[[#This Row],[correcta]]=bloques1a3[[#This Row],[respuesta]],1,0)</f>
        <v>1</v>
      </c>
      <c r="M2056" s="1">
        <f>+IF(bloques1a3[[#This Row],[Sexo]]="F",1,0)</f>
        <v>0</v>
      </c>
    </row>
    <row r="2057" spans="1:13" x14ac:dyDescent="0.55000000000000004">
      <c r="A2057">
        <v>65</v>
      </c>
      <c r="B2057" s="1" t="s">
        <v>445</v>
      </c>
      <c r="C2057" s="1" t="s">
        <v>5</v>
      </c>
      <c r="D2057">
        <v>6</v>
      </c>
      <c r="E2057" s="1" t="s">
        <v>64</v>
      </c>
      <c r="F2057">
        <v>6</v>
      </c>
      <c r="G2057" s="1" t="s">
        <v>377</v>
      </c>
      <c r="H2057" s="1" t="s">
        <v>29</v>
      </c>
      <c r="I2057">
        <v>1</v>
      </c>
      <c r="J2057" s="1" t="str">
        <f>+VLOOKUP(bloques1a3[[#This Row],[respuesta]],respuestas.emociones[],2,0)</f>
        <v>sorpresa</v>
      </c>
      <c r="K2057" s="1">
        <f>+VLOOKUP(bloques1a3[[#This Row],[niño]],BD.niños[[Código]:[edad]],5,0)</f>
        <v>9</v>
      </c>
      <c r="L2057" s="1">
        <f>+IF(bloques1a3[[#This Row],[correcta]]=bloques1a3[[#This Row],[respuesta]],1,0)</f>
        <v>1</v>
      </c>
      <c r="M2057" s="1">
        <f>+IF(bloques1a3[[#This Row],[Sexo]]="F",1,0)</f>
        <v>1</v>
      </c>
    </row>
    <row r="2058" spans="1:13" x14ac:dyDescent="0.55000000000000004">
      <c r="A2058">
        <v>65</v>
      </c>
      <c r="B2058" s="1" t="s">
        <v>445</v>
      </c>
      <c r="C2058" s="1" t="s">
        <v>5</v>
      </c>
      <c r="D2058">
        <v>6</v>
      </c>
      <c r="E2058" s="1" t="s">
        <v>68</v>
      </c>
      <c r="F2058">
        <v>6</v>
      </c>
      <c r="G2058" s="1" t="s">
        <v>377</v>
      </c>
      <c r="H2058" s="1" t="s">
        <v>28</v>
      </c>
      <c r="I2058">
        <v>1</v>
      </c>
      <c r="J2058" s="1" t="str">
        <f>+VLOOKUP(bloques1a3[[#This Row],[respuesta]],respuestas.emociones[],2,0)</f>
        <v>sorpresa</v>
      </c>
      <c r="K2058" s="1">
        <f>+VLOOKUP(bloques1a3[[#This Row],[niño]],BD.niños[[Código]:[edad]],5,0)</f>
        <v>10</v>
      </c>
      <c r="L2058" s="1">
        <f>+IF(bloques1a3[[#This Row],[correcta]]=bloques1a3[[#This Row],[respuesta]],1,0)</f>
        <v>1</v>
      </c>
      <c r="M2058" s="1">
        <f>+IF(bloques1a3[[#This Row],[Sexo]]="F",1,0)</f>
        <v>0</v>
      </c>
    </row>
    <row r="2059" spans="1:13" x14ac:dyDescent="0.55000000000000004">
      <c r="A2059">
        <v>65</v>
      </c>
      <c r="B2059" s="1" t="s">
        <v>445</v>
      </c>
      <c r="C2059" s="1" t="s">
        <v>5</v>
      </c>
      <c r="D2059">
        <v>6</v>
      </c>
      <c r="E2059" s="1" t="s">
        <v>72</v>
      </c>
      <c r="F2059">
        <v>6</v>
      </c>
      <c r="G2059" s="1" t="s">
        <v>377</v>
      </c>
      <c r="H2059" s="1" t="s">
        <v>29</v>
      </c>
      <c r="I2059">
        <v>1</v>
      </c>
      <c r="J2059" s="1" t="str">
        <f>+VLOOKUP(bloques1a3[[#This Row],[respuesta]],respuestas.emociones[],2,0)</f>
        <v>sorpresa</v>
      </c>
      <c r="K2059" s="1">
        <f>+VLOOKUP(bloques1a3[[#This Row],[niño]],BD.niños[[Código]:[edad]],5,0)</f>
        <v>9</v>
      </c>
      <c r="L2059" s="1">
        <f>+IF(bloques1a3[[#This Row],[correcta]]=bloques1a3[[#This Row],[respuesta]],1,0)</f>
        <v>1</v>
      </c>
      <c r="M2059" s="1">
        <f>+IF(bloques1a3[[#This Row],[Sexo]]="F",1,0)</f>
        <v>1</v>
      </c>
    </row>
    <row r="2060" spans="1:13" x14ac:dyDescent="0.55000000000000004">
      <c r="A2060">
        <v>65</v>
      </c>
      <c r="B2060" s="1" t="s">
        <v>445</v>
      </c>
      <c r="C2060" s="1" t="s">
        <v>5</v>
      </c>
      <c r="D2060">
        <v>6</v>
      </c>
      <c r="E2060" s="1" t="s">
        <v>75</v>
      </c>
      <c r="F2060">
        <v>6</v>
      </c>
      <c r="G2060" s="1" t="s">
        <v>377</v>
      </c>
      <c r="H2060" s="1" t="s">
        <v>29</v>
      </c>
      <c r="I2060">
        <v>1</v>
      </c>
      <c r="J2060" s="1" t="str">
        <f>+VLOOKUP(bloques1a3[[#This Row],[respuesta]],respuestas.emociones[],2,0)</f>
        <v>sorpresa</v>
      </c>
      <c r="K2060" s="1">
        <f>+VLOOKUP(bloques1a3[[#This Row],[niño]],BD.niños[[Código]:[edad]],5,0)</f>
        <v>10</v>
      </c>
      <c r="L2060" s="1">
        <f>+IF(bloques1a3[[#This Row],[correcta]]=bloques1a3[[#This Row],[respuesta]],1,0)</f>
        <v>1</v>
      </c>
      <c r="M2060" s="1">
        <f>+IF(bloques1a3[[#This Row],[Sexo]]="F",1,0)</f>
        <v>1</v>
      </c>
    </row>
    <row r="2061" spans="1:13" x14ac:dyDescent="0.55000000000000004">
      <c r="A2061">
        <v>65</v>
      </c>
      <c r="B2061" s="1" t="s">
        <v>445</v>
      </c>
      <c r="C2061" s="1" t="s">
        <v>5</v>
      </c>
      <c r="D2061">
        <v>6</v>
      </c>
      <c r="E2061" s="1" t="s">
        <v>78</v>
      </c>
      <c r="F2061">
        <v>6</v>
      </c>
      <c r="G2061" s="1" t="s">
        <v>375</v>
      </c>
      <c r="H2061" s="1" t="s">
        <v>28</v>
      </c>
      <c r="I2061">
        <v>1</v>
      </c>
      <c r="J2061" s="1" t="str">
        <f>+VLOOKUP(bloques1a3[[#This Row],[respuesta]],respuestas.emociones[],2,0)</f>
        <v>sorpresa</v>
      </c>
      <c r="K2061" s="1">
        <f>+VLOOKUP(bloques1a3[[#This Row],[niño]],BD.niños[[Código]:[edad]],5,0)</f>
        <v>6</v>
      </c>
      <c r="L2061" s="1">
        <f>+IF(bloques1a3[[#This Row],[correcta]]=bloques1a3[[#This Row],[respuesta]],1,0)</f>
        <v>1</v>
      </c>
      <c r="M2061" s="1">
        <f>+IF(bloques1a3[[#This Row],[Sexo]]="F",1,0)</f>
        <v>0</v>
      </c>
    </row>
    <row r="2062" spans="1:13" x14ac:dyDescent="0.55000000000000004">
      <c r="A2062">
        <v>65</v>
      </c>
      <c r="B2062" s="1" t="s">
        <v>445</v>
      </c>
      <c r="C2062" s="1" t="s">
        <v>5</v>
      </c>
      <c r="D2062">
        <v>6</v>
      </c>
      <c r="E2062" s="1" t="s">
        <v>82</v>
      </c>
      <c r="F2062">
        <v>1</v>
      </c>
      <c r="G2062" s="1" t="s">
        <v>375</v>
      </c>
      <c r="H2062" s="1" t="s">
        <v>29</v>
      </c>
      <c r="I2062">
        <v>1</v>
      </c>
      <c r="J2062" s="1" t="str">
        <f>+VLOOKUP(bloques1a3[[#This Row],[respuesta]],respuestas.emociones[],2,0)</f>
        <v>neutra</v>
      </c>
      <c r="K2062" s="1">
        <f>+VLOOKUP(bloques1a3[[#This Row],[niño]],BD.niños[[Código]:[edad]],5,0)</f>
        <v>6</v>
      </c>
      <c r="L2062" s="1">
        <f>+IF(bloques1a3[[#This Row],[correcta]]=bloques1a3[[#This Row],[respuesta]],1,0)</f>
        <v>0</v>
      </c>
      <c r="M2062" s="1">
        <f>+IF(bloques1a3[[#This Row],[Sexo]]="F",1,0)</f>
        <v>1</v>
      </c>
    </row>
    <row r="2063" spans="1:13" x14ac:dyDescent="0.55000000000000004">
      <c r="A2063">
        <v>65</v>
      </c>
      <c r="B2063" s="1" t="s">
        <v>445</v>
      </c>
      <c r="C2063" s="1" t="s">
        <v>5</v>
      </c>
      <c r="D2063">
        <v>6</v>
      </c>
      <c r="E2063" s="1" t="s">
        <v>85</v>
      </c>
      <c r="F2063">
        <v>6</v>
      </c>
      <c r="G2063" s="1" t="s">
        <v>375</v>
      </c>
      <c r="H2063" s="1" t="s">
        <v>28</v>
      </c>
      <c r="I2063">
        <v>1</v>
      </c>
      <c r="J2063" s="1" t="str">
        <f>+VLOOKUP(bloques1a3[[#This Row],[respuesta]],respuestas.emociones[],2,0)</f>
        <v>sorpresa</v>
      </c>
      <c r="K2063" s="1">
        <f>+VLOOKUP(bloques1a3[[#This Row],[niño]],BD.niños[[Código]:[edad]],5,0)</f>
        <v>6</v>
      </c>
      <c r="L2063" s="1">
        <f>+IF(bloques1a3[[#This Row],[correcta]]=bloques1a3[[#This Row],[respuesta]],1,0)</f>
        <v>1</v>
      </c>
      <c r="M2063" s="1">
        <f>+IF(bloques1a3[[#This Row],[Sexo]]="F",1,0)</f>
        <v>0</v>
      </c>
    </row>
    <row r="2064" spans="1:13" x14ac:dyDescent="0.55000000000000004">
      <c r="A2064">
        <v>65</v>
      </c>
      <c r="B2064" s="1" t="s">
        <v>445</v>
      </c>
      <c r="C2064" s="1" t="s">
        <v>5</v>
      </c>
      <c r="D2064">
        <v>6</v>
      </c>
      <c r="E2064" s="1" t="s">
        <v>184</v>
      </c>
      <c r="F2064">
        <v>5</v>
      </c>
      <c r="G2064" s="1" t="s">
        <v>376</v>
      </c>
      <c r="H2064" s="1" t="s">
        <v>28</v>
      </c>
      <c r="I2064">
        <v>1</v>
      </c>
      <c r="J2064" s="1" t="str">
        <f>+VLOOKUP(bloques1a3[[#This Row],[respuesta]],respuestas.emociones[],2,0)</f>
        <v>miedo</v>
      </c>
      <c r="K2064" s="1">
        <f>+VLOOKUP(bloques1a3[[#This Row],[niño]],BD.niños[[Código]:[edad]],5,0)</f>
        <v>7</v>
      </c>
      <c r="L2064" s="1">
        <f>+IF(bloques1a3[[#This Row],[correcta]]=bloques1a3[[#This Row],[respuesta]],1,0)</f>
        <v>0</v>
      </c>
      <c r="M2064" s="1">
        <f>+IF(bloques1a3[[#This Row],[Sexo]]="F",1,0)</f>
        <v>0</v>
      </c>
    </row>
    <row r="2065" spans="1:13" x14ac:dyDescent="0.55000000000000004">
      <c r="A2065">
        <v>65</v>
      </c>
      <c r="B2065" s="1" t="s">
        <v>445</v>
      </c>
      <c r="C2065" s="1" t="s">
        <v>5</v>
      </c>
      <c r="D2065">
        <v>6</v>
      </c>
      <c r="E2065" s="1" t="s">
        <v>187</v>
      </c>
      <c r="F2065">
        <v>6</v>
      </c>
      <c r="G2065" s="1" t="s">
        <v>376</v>
      </c>
      <c r="H2065" s="1" t="s">
        <v>29</v>
      </c>
      <c r="I2065">
        <v>1</v>
      </c>
      <c r="J2065" s="1" t="str">
        <f>+VLOOKUP(bloques1a3[[#This Row],[respuesta]],respuestas.emociones[],2,0)</f>
        <v>sorpresa</v>
      </c>
      <c r="K2065" s="1">
        <f>+VLOOKUP(bloques1a3[[#This Row],[niño]],BD.niños[[Código]:[edad]],5,0)</f>
        <v>8</v>
      </c>
      <c r="L2065" s="1">
        <f>+IF(bloques1a3[[#This Row],[correcta]]=bloques1a3[[#This Row],[respuesta]],1,0)</f>
        <v>1</v>
      </c>
      <c r="M2065" s="1">
        <f>+IF(bloques1a3[[#This Row],[Sexo]]="F",1,0)</f>
        <v>1</v>
      </c>
    </row>
    <row r="2066" spans="1:13" x14ac:dyDescent="0.55000000000000004">
      <c r="A2066">
        <v>65</v>
      </c>
      <c r="B2066" s="1" t="s">
        <v>445</v>
      </c>
      <c r="C2066" s="1" t="s">
        <v>5</v>
      </c>
      <c r="D2066">
        <v>6</v>
      </c>
      <c r="E2066" s="1" t="s">
        <v>192</v>
      </c>
      <c r="F2066">
        <v>6</v>
      </c>
      <c r="G2066" s="1" t="s">
        <v>376</v>
      </c>
      <c r="H2066" s="1" t="s">
        <v>28</v>
      </c>
      <c r="I2066">
        <v>1</v>
      </c>
      <c r="J2066" s="1" t="str">
        <f>+VLOOKUP(bloques1a3[[#This Row],[respuesta]],respuestas.emociones[],2,0)</f>
        <v>sorpresa</v>
      </c>
      <c r="K2066" s="1">
        <f>+VLOOKUP(bloques1a3[[#This Row],[niño]],BD.niños[[Código]:[edad]],5,0)</f>
        <v>7</v>
      </c>
      <c r="L2066" s="1">
        <f>+IF(bloques1a3[[#This Row],[correcta]]=bloques1a3[[#This Row],[respuesta]],1,0)</f>
        <v>1</v>
      </c>
      <c r="M2066" s="1">
        <f>+IF(bloques1a3[[#This Row],[Sexo]]="F",1,0)</f>
        <v>0</v>
      </c>
    </row>
    <row r="2067" spans="1:13" x14ac:dyDescent="0.55000000000000004">
      <c r="A2067">
        <v>65</v>
      </c>
      <c r="B2067" s="1" t="s">
        <v>445</v>
      </c>
      <c r="C2067" s="1" t="s">
        <v>5</v>
      </c>
      <c r="D2067">
        <v>6</v>
      </c>
      <c r="E2067" s="1" t="s">
        <v>195</v>
      </c>
      <c r="F2067">
        <v>6</v>
      </c>
      <c r="G2067" s="1" t="s">
        <v>377</v>
      </c>
      <c r="H2067" s="1" t="s">
        <v>28</v>
      </c>
      <c r="I2067">
        <v>1</v>
      </c>
      <c r="J2067" s="1" t="str">
        <f>+VLOOKUP(bloques1a3[[#This Row],[respuesta]],respuestas.emociones[],2,0)</f>
        <v>sorpresa</v>
      </c>
      <c r="K2067" s="1">
        <f>+VLOOKUP(bloques1a3[[#This Row],[niño]],BD.niños[[Código]:[edad]],5,0)</f>
        <v>10</v>
      </c>
      <c r="L2067" s="1">
        <f>+IF(bloques1a3[[#This Row],[correcta]]=bloques1a3[[#This Row],[respuesta]],1,0)</f>
        <v>1</v>
      </c>
      <c r="M2067" s="1">
        <f>+IF(bloques1a3[[#This Row],[Sexo]]="F",1,0)</f>
        <v>0</v>
      </c>
    </row>
    <row r="2068" spans="1:13" x14ac:dyDescent="0.55000000000000004">
      <c r="A2068">
        <v>65</v>
      </c>
      <c r="B2068" s="1" t="s">
        <v>445</v>
      </c>
      <c r="C2068" s="1" t="s">
        <v>5</v>
      </c>
      <c r="D2068">
        <v>6</v>
      </c>
      <c r="E2068" s="1" t="s">
        <v>199</v>
      </c>
      <c r="F2068">
        <v>6</v>
      </c>
      <c r="G2068" s="1" t="s">
        <v>377</v>
      </c>
      <c r="H2068" s="1" t="s">
        <v>28</v>
      </c>
      <c r="I2068">
        <v>1</v>
      </c>
      <c r="J2068" s="1" t="str">
        <f>+VLOOKUP(bloques1a3[[#This Row],[respuesta]],respuestas.emociones[],2,0)</f>
        <v>sorpresa</v>
      </c>
      <c r="K2068" s="1">
        <f>+VLOOKUP(bloques1a3[[#This Row],[niño]],BD.niños[[Código]:[edad]],5,0)</f>
        <v>9</v>
      </c>
      <c r="L2068" s="1">
        <f>+IF(bloques1a3[[#This Row],[correcta]]=bloques1a3[[#This Row],[respuesta]],1,0)</f>
        <v>1</v>
      </c>
      <c r="M2068" s="1">
        <f>+IF(bloques1a3[[#This Row],[Sexo]]="F",1,0)</f>
        <v>0</v>
      </c>
    </row>
    <row r="2069" spans="1:13" x14ac:dyDescent="0.55000000000000004">
      <c r="A2069">
        <v>65</v>
      </c>
      <c r="B2069" s="1" t="s">
        <v>445</v>
      </c>
      <c r="C2069" s="1" t="s">
        <v>5</v>
      </c>
      <c r="D2069">
        <v>6</v>
      </c>
      <c r="E2069" s="1" t="s">
        <v>203</v>
      </c>
      <c r="F2069">
        <v>6</v>
      </c>
      <c r="G2069" s="1" t="s">
        <v>377</v>
      </c>
      <c r="H2069" s="1" t="s">
        <v>29</v>
      </c>
      <c r="I2069">
        <v>1</v>
      </c>
      <c r="J2069" s="1" t="str">
        <f>+VLOOKUP(bloques1a3[[#This Row],[respuesta]],respuestas.emociones[],2,0)</f>
        <v>sorpresa</v>
      </c>
      <c r="K2069" s="1">
        <f>+VLOOKUP(bloques1a3[[#This Row],[niño]],BD.niños[[Código]:[edad]],5,0)</f>
        <v>9</v>
      </c>
      <c r="L2069" s="1">
        <f>+IF(bloques1a3[[#This Row],[correcta]]=bloques1a3[[#This Row],[respuesta]],1,0)</f>
        <v>1</v>
      </c>
      <c r="M2069" s="1">
        <f>+IF(bloques1a3[[#This Row],[Sexo]]="F",1,0)</f>
        <v>1</v>
      </c>
    </row>
    <row r="2070" spans="1:13" x14ac:dyDescent="0.55000000000000004">
      <c r="A2070">
        <v>65</v>
      </c>
      <c r="B2070" s="1" t="s">
        <v>445</v>
      </c>
      <c r="C2070" s="1" t="s">
        <v>5</v>
      </c>
      <c r="D2070">
        <v>6</v>
      </c>
      <c r="E2070" s="1" t="s">
        <v>206</v>
      </c>
      <c r="F2070">
        <v>5</v>
      </c>
      <c r="G2070" s="1" t="s">
        <v>377</v>
      </c>
      <c r="H2070" s="1" t="s">
        <v>29</v>
      </c>
      <c r="I2070">
        <v>1</v>
      </c>
      <c r="J2070" s="1" t="str">
        <f>+VLOOKUP(bloques1a3[[#This Row],[respuesta]],respuestas.emociones[],2,0)</f>
        <v>miedo</v>
      </c>
      <c r="K2070" s="1">
        <f>+VLOOKUP(bloques1a3[[#This Row],[niño]],BD.niños[[Código]:[edad]],5,0)</f>
        <v>10</v>
      </c>
      <c r="L2070" s="1">
        <f>+IF(bloques1a3[[#This Row],[correcta]]=bloques1a3[[#This Row],[respuesta]],1,0)</f>
        <v>0</v>
      </c>
      <c r="M2070" s="1">
        <f>+IF(bloques1a3[[#This Row],[Sexo]]="F",1,0)</f>
        <v>1</v>
      </c>
    </row>
    <row r="2071" spans="1:13" x14ac:dyDescent="0.55000000000000004">
      <c r="A2071">
        <v>65</v>
      </c>
      <c r="B2071" s="1" t="s">
        <v>445</v>
      </c>
      <c r="C2071" s="1" t="s">
        <v>5</v>
      </c>
      <c r="D2071">
        <v>6</v>
      </c>
      <c r="E2071" s="1" t="s">
        <v>210</v>
      </c>
      <c r="F2071">
        <v>6</v>
      </c>
      <c r="G2071" s="1" t="s">
        <v>376</v>
      </c>
      <c r="H2071" s="1" t="s">
        <v>28</v>
      </c>
      <c r="I2071">
        <v>1</v>
      </c>
      <c r="J2071" s="1" t="str">
        <f>+VLOOKUP(bloques1a3[[#This Row],[respuesta]],respuestas.emociones[],2,0)</f>
        <v>sorpresa</v>
      </c>
      <c r="K2071" s="1">
        <f>+VLOOKUP(bloques1a3[[#This Row],[niño]],BD.niños[[Código]:[edad]],5,0)</f>
        <v>7</v>
      </c>
      <c r="L2071" s="1">
        <f>+IF(bloques1a3[[#This Row],[correcta]]=bloques1a3[[#This Row],[respuesta]],1,0)</f>
        <v>1</v>
      </c>
      <c r="M2071" s="1">
        <f>+IF(bloques1a3[[#This Row],[Sexo]]="F",1,0)</f>
        <v>0</v>
      </c>
    </row>
    <row r="2072" spans="1:13" x14ac:dyDescent="0.55000000000000004">
      <c r="A2072">
        <v>65</v>
      </c>
      <c r="B2072" s="1" t="s">
        <v>445</v>
      </c>
      <c r="C2072" s="1" t="s">
        <v>5</v>
      </c>
      <c r="D2072">
        <v>6</v>
      </c>
      <c r="E2072" s="1" t="s">
        <v>274</v>
      </c>
      <c r="F2072">
        <v>6</v>
      </c>
      <c r="G2072" s="1" t="s">
        <v>375</v>
      </c>
      <c r="H2072" s="1" t="s">
        <v>28</v>
      </c>
      <c r="I2072">
        <v>1</v>
      </c>
      <c r="J2072" s="1" t="str">
        <f>+VLOOKUP(bloques1a3[[#This Row],[respuesta]],respuestas.emociones[],2,0)</f>
        <v>sorpresa</v>
      </c>
      <c r="K2072" s="1">
        <f>+VLOOKUP(bloques1a3[[#This Row],[niño]],BD.niños[[Código]:[edad]],5,0)</f>
        <v>6</v>
      </c>
      <c r="L2072" s="1">
        <f>+IF(bloques1a3[[#This Row],[correcta]]=bloques1a3[[#This Row],[respuesta]],1,0)</f>
        <v>1</v>
      </c>
      <c r="M2072" s="1">
        <f>+IF(bloques1a3[[#This Row],[Sexo]]="F",1,0)</f>
        <v>0</v>
      </c>
    </row>
    <row r="2073" spans="1:13" x14ac:dyDescent="0.55000000000000004">
      <c r="A2073">
        <v>65</v>
      </c>
      <c r="B2073" s="1" t="s">
        <v>445</v>
      </c>
      <c r="C2073" s="1" t="s">
        <v>5</v>
      </c>
      <c r="D2073">
        <v>6</v>
      </c>
      <c r="E2073" s="1" t="s">
        <v>276</v>
      </c>
      <c r="F2073">
        <v>4</v>
      </c>
      <c r="G2073" s="1" t="s">
        <v>375</v>
      </c>
      <c r="H2073" s="1" t="s">
        <v>28</v>
      </c>
      <c r="I2073">
        <v>1</v>
      </c>
      <c r="J2073" s="1" t="str">
        <f>+VLOOKUP(bloques1a3[[#This Row],[respuesta]],respuestas.emociones[],2,0)</f>
        <v>enojo</v>
      </c>
      <c r="K2073" s="1">
        <f>+VLOOKUP(bloques1a3[[#This Row],[niño]],BD.niños[[Código]:[edad]],5,0)</f>
        <v>6</v>
      </c>
      <c r="L2073" s="1">
        <f>+IF(bloques1a3[[#This Row],[correcta]]=bloques1a3[[#This Row],[respuesta]],1,0)</f>
        <v>0</v>
      </c>
      <c r="M2073" s="1">
        <f>+IF(bloques1a3[[#This Row],[Sexo]]="F",1,0)</f>
        <v>0</v>
      </c>
    </row>
    <row r="2074" spans="1:13" x14ac:dyDescent="0.55000000000000004">
      <c r="A2074">
        <v>65</v>
      </c>
      <c r="B2074" s="1" t="s">
        <v>445</v>
      </c>
      <c r="C2074" s="1" t="s">
        <v>5</v>
      </c>
      <c r="D2074">
        <v>6</v>
      </c>
      <c r="E2074" s="1" t="s">
        <v>279</v>
      </c>
      <c r="F2074">
        <v>6</v>
      </c>
      <c r="G2074" s="1" t="s">
        <v>376</v>
      </c>
      <c r="H2074" s="1" t="s">
        <v>29</v>
      </c>
      <c r="I2074">
        <v>1</v>
      </c>
      <c r="J2074" s="1" t="str">
        <f>+VLOOKUP(bloques1a3[[#This Row],[respuesta]],respuestas.emociones[],2,0)</f>
        <v>sorpresa</v>
      </c>
      <c r="K2074" s="1">
        <f>+VLOOKUP(bloques1a3[[#This Row],[niño]],BD.niños[[Código]:[edad]],5,0)</f>
        <v>7</v>
      </c>
      <c r="L2074" s="1">
        <f>+IF(bloques1a3[[#This Row],[correcta]]=bloques1a3[[#This Row],[respuesta]],1,0)</f>
        <v>1</v>
      </c>
      <c r="M2074" s="1">
        <f>+IF(bloques1a3[[#This Row],[Sexo]]="F",1,0)</f>
        <v>1</v>
      </c>
    </row>
    <row r="2075" spans="1:13" x14ac:dyDescent="0.55000000000000004">
      <c r="A2075">
        <v>65</v>
      </c>
      <c r="B2075" s="1" t="s">
        <v>445</v>
      </c>
      <c r="C2075" s="1" t="s">
        <v>5</v>
      </c>
      <c r="D2075">
        <v>6</v>
      </c>
      <c r="E2075" s="1" t="s">
        <v>282</v>
      </c>
      <c r="F2075">
        <v>6</v>
      </c>
      <c r="G2075" s="1" t="s">
        <v>375</v>
      </c>
      <c r="H2075" s="1" t="s">
        <v>29</v>
      </c>
      <c r="I2075">
        <v>1</v>
      </c>
      <c r="J2075" s="1" t="str">
        <f>+VLOOKUP(bloques1a3[[#This Row],[respuesta]],respuestas.emociones[],2,0)</f>
        <v>sorpresa</v>
      </c>
      <c r="K2075" s="1">
        <f>+VLOOKUP(bloques1a3[[#This Row],[niño]],BD.niños[[Código]:[edad]],5,0)</f>
        <v>5</v>
      </c>
      <c r="L2075" s="1">
        <f>+IF(bloques1a3[[#This Row],[correcta]]=bloques1a3[[#This Row],[respuesta]],1,0)</f>
        <v>1</v>
      </c>
      <c r="M2075" s="1">
        <f>+IF(bloques1a3[[#This Row],[Sexo]]="F",1,0)</f>
        <v>1</v>
      </c>
    </row>
    <row r="2076" spans="1:13" x14ac:dyDescent="0.55000000000000004">
      <c r="A2076">
        <v>65</v>
      </c>
      <c r="B2076" s="1" t="s">
        <v>445</v>
      </c>
      <c r="C2076" s="1" t="s">
        <v>5</v>
      </c>
      <c r="D2076">
        <v>6</v>
      </c>
      <c r="E2076" s="1" t="s">
        <v>352</v>
      </c>
      <c r="F2076">
        <v>6</v>
      </c>
      <c r="G2076" s="1" t="s">
        <v>376</v>
      </c>
      <c r="H2076" s="1" t="s">
        <v>29</v>
      </c>
      <c r="I2076">
        <v>1</v>
      </c>
      <c r="J2076" s="1" t="str">
        <f>+VLOOKUP(bloques1a3[[#This Row],[respuesta]],respuestas.emociones[],2,0)</f>
        <v>sorpresa</v>
      </c>
      <c r="K2076" s="1">
        <f>+VLOOKUP(bloques1a3[[#This Row],[niño]],BD.niños[[Código]:[edad]],5,0)</f>
        <v>8</v>
      </c>
      <c r="L2076" s="1">
        <f>+IF(bloques1a3[[#This Row],[correcta]]=bloques1a3[[#This Row],[respuesta]],1,0)</f>
        <v>1</v>
      </c>
      <c r="M2076" s="1">
        <f>+IF(bloques1a3[[#This Row],[Sexo]]="F",1,0)</f>
        <v>1</v>
      </c>
    </row>
    <row r="2077" spans="1:13" x14ac:dyDescent="0.55000000000000004">
      <c r="A2077">
        <v>65</v>
      </c>
      <c r="B2077" s="1" t="s">
        <v>445</v>
      </c>
      <c r="C2077" s="1" t="s">
        <v>5</v>
      </c>
      <c r="D2077">
        <v>6</v>
      </c>
      <c r="E2077" s="1" t="s">
        <v>357</v>
      </c>
      <c r="F2077">
        <v>6</v>
      </c>
      <c r="G2077" s="1" t="s">
        <v>376</v>
      </c>
      <c r="H2077" s="1" t="s">
        <v>28</v>
      </c>
      <c r="I2077">
        <v>1</v>
      </c>
      <c r="J2077" s="1" t="str">
        <f>+VLOOKUP(bloques1a3[[#This Row],[respuesta]],respuestas.emociones[],2,0)</f>
        <v>sorpresa</v>
      </c>
      <c r="K2077" s="1">
        <f>+VLOOKUP(bloques1a3[[#This Row],[niño]],BD.niños[[Código]:[edad]],5,0)</f>
        <v>7</v>
      </c>
      <c r="L2077" s="1">
        <f>+IF(bloques1a3[[#This Row],[correcta]]=bloques1a3[[#This Row],[respuesta]],1,0)</f>
        <v>1</v>
      </c>
      <c r="M2077" s="1">
        <f>+IF(bloques1a3[[#This Row],[Sexo]]="F",1,0)</f>
        <v>0</v>
      </c>
    </row>
    <row r="2078" spans="1:13" x14ac:dyDescent="0.55000000000000004">
      <c r="A2078">
        <v>65</v>
      </c>
      <c r="B2078" s="1" t="s">
        <v>445</v>
      </c>
      <c r="C2078" s="1" t="s">
        <v>5</v>
      </c>
      <c r="D2078">
        <v>6</v>
      </c>
      <c r="E2078" s="1" t="s">
        <v>360</v>
      </c>
      <c r="F2078">
        <v>6</v>
      </c>
      <c r="G2078" s="1" t="s">
        <v>377</v>
      </c>
      <c r="H2078" s="1" t="s">
        <v>28</v>
      </c>
      <c r="I2078">
        <v>1</v>
      </c>
      <c r="J2078" s="1" t="str">
        <f>+VLOOKUP(bloques1a3[[#This Row],[respuesta]],respuestas.emociones[],2,0)</f>
        <v>sorpresa</v>
      </c>
      <c r="K2078" s="1">
        <f>+VLOOKUP(bloques1a3[[#This Row],[niño]],BD.niños[[Código]:[edad]],5,0)</f>
        <v>9</v>
      </c>
      <c r="L2078" s="1">
        <f>+IF(bloques1a3[[#This Row],[correcta]]=bloques1a3[[#This Row],[respuesta]],1,0)</f>
        <v>1</v>
      </c>
      <c r="M2078" s="1">
        <f>+IF(bloques1a3[[#This Row],[Sexo]]="F",1,0)</f>
        <v>0</v>
      </c>
    </row>
    <row r="2079" spans="1:13" x14ac:dyDescent="0.55000000000000004">
      <c r="A2079">
        <v>65</v>
      </c>
      <c r="B2079" s="1" t="s">
        <v>445</v>
      </c>
      <c r="C2079" s="1" t="s">
        <v>5</v>
      </c>
      <c r="D2079">
        <v>6</v>
      </c>
      <c r="E2079" s="1" t="s">
        <v>364</v>
      </c>
      <c r="F2079">
        <v>6</v>
      </c>
      <c r="G2079" s="1" t="s">
        <v>377</v>
      </c>
      <c r="H2079" s="1" t="s">
        <v>28</v>
      </c>
      <c r="I2079">
        <v>1</v>
      </c>
      <c r="J2079" s="1" t="str">
        <f>+VLOOKUP(bloques1a3[[#This Row],[respuesta]],respuestas.emociones[],2,0)</f>
        <v>sorpresa</v>
      </c>
      <c r="K2079" s="1">
        <f>+VLOOKUP(bloques1a3[[#This Row],[niño]],BD.niños[[Código]:[edad]],5,0)</f>
        <v>10</v>
      </c>
      <c r="L2079" s="1">
        <f>+IF(bloques1a3[[#This Row],[correcta]]=bloques1a3[[#This Row],[respuesta]],1,0)</f>
        <v>1</v>
      </c>
      <c r="M2079" s="1">
        <f>+IF(bloques1a3[[#This Row],[Sexo]]="F",1,0)</f>
        <v>0</v>
      </c>
    </row>
    <row r="2080" spans="1:13" x14ac:dyDescent="0.55000000000000004">
      <c r="A2080">
        <v>65</v>
      </c>
      <c r="B2080" s="1" t="s">
        <v>445</v>
      </c>
      <c r="C2080" s="1" t="s">
        <v>5</v>
      </c>
      <c r="D2080">
        <v>6</v>
      </c>
      <c r="E2080" s="1" t="s">
        <v>368</v>
      </c>
      <c r="F2080">
        <v>6</v>
      </c>
      <c r="G2080" s="1" t="s">
        <v>377</v>
      </c>
      <c r="H2080" s="1" t="s">
        <v>28</v>
      </c>
      <c r="I2080">
        <v>1</v>
      </c>
      <c r="J2080" s="1" t="str">
        <f>+VLOOKUP(bloques1a3[[#This Row],[respuesta]],respuestas.emociones[],2,0)</f>
        <v>sorpresa</v>
      </c>
      <c r="K2080" s="1">
        <f>+VLOOKUP(bloques1a3[[#This Row],[niño]],BD.niños[[Código]:[edad]],5,0)</f>
        <v>11</v>
      </c>
      <c r="L2080" s="1">
        <f>+IF(bloques1a3[[#This Row],[correcta]]=bloques1a3[[#This Row],[respuesta]],1,0)</f>
        <v>1</v>
      </c>
      <c r="M2080" s="1">
        <f>+IF(bloques1a3[[#This Row],[Sexo]]="F",1,0)</f>
        <v>0</v>
      </c>
    </row>
    <row r="2081" spans="1:13" x14ac:dyDescent="0.55000000000000004">
      <c r="A2081">
        <v>65</v>
      </c>
      <c r="B2081" s="1" t="s">
        <v>445</v>
      </c>
      <c r="C2081" s="1" t="s">
        <v>5</v>
      </c>
      <c r="D2081">
        <v>6</v>
      </c>
      <c r="E2081" s="1" t="s">
        <v>371</v>
      </c>
      <c r="F2081">
        <v>6</v>
      </c>
      <c r="G2081" s="1" t="s">
        <v>377</v>
      </c>
      <c r="H2081" s="1" t="s">
        <v>29</v>
      </c>
      <c r="I2081">
        <v>1</v>
      </c>
      <c r="J2081" s="1" t="str">
        <f>+VLOOKUP(bloques1a3[[#This Row],[respuesta]],respuestas.emociones[],2,0)</f>
        <v>sorpresa</v>
      </c>
      <c r="K2081" s="1">
        <f>+VLOOKUP(bloques1a3[[#This Row],[niño]],BD.niños[[Código]:[edad]],5,0)</f>
        <v>9</v>
      </c>
      <c r="L2081" s="1">
        <f>+IF(bloques1a3[[#This Row],[correcta]]=bloques1a3[[#This Row],[respuesta]],1,0)</f>
        <v>1</v>
      </c>
      <c r="M2081" s="1">
        <f>+IF(bloques1a3[[#This Row],[Sexo]]="F",1,0)</f>
        <v>1</v>
      </c>
    </row>
    <row r="2082" spans="1:13" x14ac:dyDescent="0.55000000000000004">
      <c r="A2082">
        <v>66</v>
      </c>
      <c r="B2082" s="1" t="s">
        <v>446</v>
      </c>
      <c r="C2082" s="1" t="s">
        <v>3</v>
      </c>
      <c r="D2082">
        <v>4</v>
      </c>
      <c r="E2082" s="1" t="s">
        <v>36</v>
      </c>
      <c r="F2082">
        <v>5</v>
      </c>
      <c r="G2082" s="1" t="s">
        <v>375</v>
      </c>
      <c r="H2082" s="1" t="s">
        <v>28</v>
      </c>
      <c r="I2082">
        <v>1</v>
      </c>
      <c r="J2082" s="1" t="str">
        <f>+VLOOKUP(bloques1a3[[#This Row],[respuesta]],respuestas.emociones[],2,0)</f>
        <v>miedo</v>
      </c>
      <c r="K2082" s="1">
        <f>+VLOOKUP(bloques1a3[[#This Row],[niño]],BD.niños[[Código]:[edad]],5,0)</f>
        <v>5</v>
      </c>
      <c r="L2082" s="1">
        <f>+IF(bloques1a3[[#This Row],[correcta]]=bloques1a3[[#This Row],[respuesta]],1,0)</f>
        <v>0</v>
      </c>
      <c r="M2082" s="1">
        <f>+IF(bloques1a3[[#This Row],[Sexo]]="F",1,0)</f>
        <v>0</v>
      </c>
    </row>
    <row r="2083" spans="1:13" x14ac:dyDescent="0.55000000000000004">
      <c r="A2083">
        <v>66</v>
      </c>
      <c r="B2083" s="1" t="s">
        <v>446</v>
      </c>
      <c r="C2083" s="1" t="s">
        <v>3</v>
      </c>
      <c r="D2083">
        <v>4</v>
      </c>
      <c r="E2083" s="1" t="s">
        <v>40</v>
      </c>
      <c r="F2083">
        <v>4</v>
      </c>
      <c r="G2083" s="1" t="s">
        <v>376</v>
      </c>
      <c r="H2083" s="1" t="s">
        <v>28</v>
      </c>
      <c r="I2083">
        <v>1</v>
      </c>
      <c r="J2083" s="1" t="str">
        <f>+VLOOKUP(bloques1a3[[#This Row],[respuesta]],respuestas.emociones[],2,0)</f>
        <v>enojo</v>
      </c>
      <c r="K2083" s="1">
        <f>+VLOOKUP(bloques1a3[[#This Row],[niño]],BD.niños[[Código]:[edad]],5,0)</f>
        <v>7</v>
      </c>
      <c r="L2083" s="1">
        <f>+IF(bloques1a3[[#This Row],[correcta]]=bloques1a3[[#This Row],[respuesta]],1,0)</f>
        <v>1</v>
      </c>
      <c r="M2083" s="1">
        <f>+IF(bloques1a3[[#This Row],[Sexo]]="F",1,0)</f>
        <v>0</v>
      </c>
    </row>
    <row r="2084" spans="1:13" x14ac:dyDescent="0.55000000000000004">
      <c r="A2084">
        <v>66</v>
      </c>
      <c r="B2084" s="1" t="s">
        <v>446</v>
      </c>
      <c r="C2084" s="1" t="s">
        <v>3</v>
      </c>
      <c r="D2084">
        <v>4</v>
      </c>
      <c r="E2084" s="1" t="s">
        <v>44</v>
      </c>
      <c r="F2084">
        <v>4</v>
      </c>
      <c r="G2084" s="1" t="s">
        <v>376</v>
      </c>
      <c r="H2084" s="1" t="s">
        <v>29</v>
      </c>
      <c r="I2084">
        <v>1</v>
      </c>
      <c r="J2084" s="1" t="str">
        <f>+VLOOKUP(bloques1a3[[#This Row],[respuesta]],respuestas.emociones[],2,0)</f>
        <v>enojo</v>
      </c>
      <c r="K2084" s="1">
        <f>+VLOOKUP(bloques1a3[[#This Row],[niño]],BD.niños[[Código]:[edad]],5,0)</f>
        <v>7</v>
      </c>
      <c r="L2084" s="1">
        <f>+IF(bloques1a3[[#This Row],[correcta]]=bloques1a3[[#This Row],[respuesta]],1,0)</f>
        <v>1</v>
      </c>
      <c r="M2084" s="1">
        <f>+IF(bloques1a3[[#This Row],[Sexo]]="F",1,0)</f>
        <v>1</v>
      </c>
    </row>
    <row r="2085" spans="1:13" x14ac:dyDescent="0.55000000000000004">
      <c r="A2085">
        <v>66</v>
      </c>
      <c r="B2085" s="1" t="s">
        <v>446</v>
      </c>
      <c r="C2085" s="1" t="s">
        <v>3</v>
      </c>
      <c r="D2085">
        <v>4</v>
      </c>
      <c r="E2085" s="1" t="s">
        <v>48</v>
      </c>
      <c r="F2085">
        <v>4</v>
      </c>
      <c r="G2085" s="1" t="s">
        <v>376</v>
      </c>
      <c r="H2085" s="1" t="s">
        <v>29</v>
      </c>
      <c r="I2085">
        <v>1</v>
      </c>
      <c r="J2085" s="1" t="str">
        <f>+VLOOKUP(bloques1a3[[#This Row],[respuesta]],respuestas.emociones[],2,0)</f>
        <v>enojo</v>
      </c>
      <c r="K2085" s="1">
        <f>+VLOOKUP(bloques1a3[[#This Row],[niño]],BD.niños[[Código]:[edad]],5,0)</f>
        <v>7</v>
      </c>
      <c r="L2085" s="1">
        <f>+IF(bloques1a3[[#This Row],[correcta]]=bloques1a3[[#This Row],[respuesta]],1,0)</f>
        <v>1</v>
      </c>
      <c r="M2085" s="1">
        <f>+IF(bloques1a3[[#This Row],[Sexo]]="F",1,0)</f>
        <v>1</v>
      </c>
    </row>
    <row r="2086" spans="1:13" x14ac:dyDescent="0.55000000000000004">
      <c r="A2086">
        <v>66</v>
      </c>
      <c r="B2086" s="1" t="s">
        <v>446</v>
      </c>
      <c r="C2086" s="1" t="s">
        <v>3</v>
      </c>
      <c r="D2086">
        <v>4</v>
      </c>
      <c r="E2086" s="1" t="s">
        <v>52</v>
      </c>
      <c r="F2086">
        <v>4</v>
      </c>
      <c r="G2086" s="1" t="s">
        <v>376</v>
      </c>
      <c r="H2086" s="1" t="s">
        <v>29</v>
      </c>
      <c r="I2086">
        <v>1</v>
      </c>
      <c r="J2086" s="1" t="str">
        <f>+VLOOKUP(bloques1a3[[#This Row],[respuesta]],respuestas.emociones[],2,0)</f>
        <v>enojo</v>
      </c>
      <c r="K2086" s="1">
        <f>+VLOOKUP(bloques1a3[[#This Row],[niño]],BD.niños[[Código]:[edad]],5,0)</f>
        <v>7</v>
      </c>
      <c r="L2086" s="1">
        <f>+IF(bloques1a3[[#This Row],[correcta]]=bloques1a3[[#This Row],[respuesta]],1,0)</f>
        <v>1</v>
      </c>
      <c r="M2086" s="1">
        <f>+IF(bloques1a3[[#This Row],[Sexo]]="F",1,0)</f>
        <v>1</v>
      </c>
    </row>
    <row r="2087" spans="1:13" x14ac:dyDescent="0.55000000000000004">
      <c r="A2087">
        <v>66</v>
      </c>
      <c r="B2087" s="1" t="s">
        <v>446</v>
      </c>
      <c r="C2087" s="1" t="s">
        <v>3</v>
      </c>
      <c r="D2087">
        <v>4</v>
      </c>
      <c r="E2087" s="1" t="s">
        <v>56</v>
      </c>
      <c r="F2087">
        <v>4</v>
      </c>
      <c r="G2087" s="1" t="s">
        <v>376</v>
      </c>
      <c r="H2087" s="1" t="s">
        <v>29</v>
      </c>
      <c r="I2087">
        <v>1</v>
      </c>
      <c r="J2087" s="1" t="str">
        <f>+VLOOKUP(bloques1a3[[#This Row],[respuesta]],respuestas.emociones[],2,0)</f>
        <v>enojo</v>
      </c>
      <c r="K2087" s="1">
        <f>+VLOOKUP(bloques1a3[[#This Row],[niño]],BD.niños[[Código]:[edad]],5,0)</f>
        <v>8</v>
      </c>
      <c r="L2087" s="1">
        <f>+IF(bloques1a3[[#This Row],[correcta]]=bloques1a3[[#This Row],[respuesta]],1,0)</f>
        <v>1</v>
      </c>
      <c r="M2087" s="1">
        <f>+IF(bloques1a3[[#This Row],[Sexo]]="F",1,0)</f>
        <v>1</v>
      </c>
    </row>
    <row r="2088" spans="1:13" x14ac:dyDescent="0.55000000000000004">
      <c r="A2088">
        <v>66</v>
      </c>
      <c r="B2088" s="1" t="s">
        <v>446</v>
      </c>
      <c r="C2088" s="1" t="s">
        <v>3</v>
      </c>
      <c r="D2088">
        <v>4</v>
      </c>
      <c r="E2088" s="1" t="s">
        <v>60</v>
      </c>
      <c r="F2088">
        <v>4</v>
      </c>
      <c r="G2088" s="1" t="s">
        <v>377</v>
      </c>
      <c r="H2088" s="1" t="s">
        <v>28</v>
      </c>
      <c r="I2088">
        <v>1</v>
      </c>
      <c r="J2088" s="1" t="str">
        <f>+VLOOKUP(bloques1a3[[#This Row],[respuesta]],respuestas.emociones[],2,0)</f>
        <v>enojo</v>
      </c>
      <c r="K2088" s="1">
        <f>+VLOOKUP(bloques1a3[[#This Row],[niño]],BD.niños[[Código]:[edad]],5,0)</f>
        <v>10</v>
      </c>
      <c r="L2088" s="1">
        <f>+IF(bloques1a3[[#This Row],[correcta]]=bloques1a3[[#This Row],[respuesta]],1,0)</f>
        <v>1</v>
      </c>
      <c r="M2088" s="1">
        <f>+IF(bloques1a3[[#This Row],[Sexo]]="F",1,0)</f>
        <v>0</v>
      </c>
    </row>
    <row r="2089" spans="1:13" x14ac:dyDescent="0.55000000000000004">
      <c r="A2089">
        <v>66</v>
      </c>
      <c r="B2089" s="1" t="s">
        <v>446</v>
      </c>
      <c r="C2089" s="1" t="s">
        <v>3</v>
      </c>
      <c r="D2089">
        <v>4</v>
      </c>
      <c r="E2089" s="1" t="s">
        <v>64</v>
      </c>
      <c r="F2089">
        <v>4</v>
      </c>
      <c r="G2089" s="1" t="s">
        <v>377</v>
      </c>
      <c r="H2089" s="1" t="s">
        <v>29</v>
      </c>
      <c r="I2089">
        <v>1</v>
      </c>
      <c r="J2089" s="1" t="str">
        <f>+VLOOKUP(bloques1a3[[#This Row],[respuesta]],respuestas.emociones[],2,0)</f>
        <v>enojo</v>
      </c>
      <c r="K2089" s="1">
        <f>+VLOOKUP(bloques1a3[[#This Row],[niño]],BD.niños[[Código]:[edad]],5,0)</f>
        <v>9</v>
      </c>
      <c r="L2089" s="1">
        <f>+IF(bloques1a3[[#This Row],[correcta]]=bloques1a3[[#This Row],[respuesta]],1,0)</f>
        <v>1</v>
      </c>
      <c r="M2089" s="1">
        <f>+IF(bloques1a3[[#This Row],[Sexo]]="F",1,0)</f>
        <v>1</v>
      </c>
    </row>
    <row r="2090" spans="1:13" x14ac:dyDescent="0.55000000000000004">
      <c r="A2090">
        <v>66</v>
      </c>
      <c r="B2090" s="1" t="s">
        <v>446</v>
      </c>
      <c r="C2090" s="1" t="s">
        <v>3</v>
      </c>
      <c r="D2090">
        <v>4</v>
      </c>
      <c r="E2090" s="1" t="s">
        <v>68</v>
      </c>
      <c r="F2090">
        <v>4</v>
      </c>
      <c r="G2090" s="1" t="s">
        <v>377</v>
      </c>
      <c r="H2090" s="1" t="s">
        <v>28</v>
      </c>
      <c r="I2090">
        <v>1</v>
      </c>
      <c r="J2090" s="1" t="str">
        <f>+VLOOKUP(bloques1a3[[#This Row],[respuesta]],respuestas.emociones[],2,0)</f>
        <v>enojo</v>
      </c>
      <c r="K2090" s="1">
        <f>+VLOOKUP(bloques1a3[[#This Row],[niño]],BD.niños[[Código]:[edad]],5,0)</f>
        <v>10</v>
      </c>
      <c r="L2090" s="1">
        <f>+IF(bloques1a3[[#This Row],[correcta]]=bloques1a3[[#This Row],[respuesta]],1,0)</f>
        <v>1</v>
      </c>
      <c r="M2090" s="1">
        <f>+IF(bloques1a3[[#This Row],[Sexo]]="F",1,0)</f>
        <v>0</v>
      </c>
    </row>
    <row r="2091" spans="1:13" x14ac:dyDescent="0.55000000000000004">
      <c r="A2091">
        <v>66</v>
      </c>
      <c r="B2091" s="1" t="s">
        <v>446</v>
      </c>
      <c r="C2091" s="1" t="s">
        <v>3</v>
      </c>
      <c r="D2091">
        <v>4</v>
      </c>
      <c r="E2091" s="1" t="s">
        <v>72</v>
      </c>
      <c r="F2091">
        <v>7</v>
      </c>
      <c r="G2091" s="1" t="s">
        <v>377</v>
      </c>
      <c r="H2091" s="1" t="s">
        <v>29</v>
      </c>
      <c r="I2091">
        <v>1</v>
      </c>
      <c r="J2091" s="1" t="str">
        <f>+VLOOKUP(bloques1a3[[#This Row],[respuesta]],respuestas.emociones[],2,0)</f>
        <v>asco</v>
      </c>
      <c r="K2091" s="1">
        <f>+VLOOKUP(bloques1a3[[#This Row],[niño]],BD.niños[[Código]:[edad]],5,0)</f>
        <v>9</v>
      </c>
      <c r="L2091" s="1">
        <f>+IF(bloques1a3[[#This Row],[correcta]]=bloques1a3[[#This Row],[respuesta]],1,0)</f>
        <v>0</v>
      </c>
      <c r="M2091" s="1">
        <f>+IF(bloques1a3[[#This Row],[Sexo]]="F",1,0)</f>
        <v>1</v>
      </c>
    </row>
    <row r="2092" spans="1:13" x14ac:dyDescent="0.55000000000000004">
      <c r="A2092">
        <v>66</v>
      </c>
      <c r="B2092" s="1" t="s">
        <v>446</v>
      </c>
      <c r="C2092" s="1" t="s">
        <v>3</v>
      </c>
      <c r="D2092">
        <v>4</v>
      </c>
      <c r="E2092" s="1" t="s">
        <v>75</v>
      </c>
      <c r="F2092">
        <v>4</v>
      </c>
      <c r="G2092" s="1" t="s">
        <v>377</v>
      </c>
      <c r="H2092" s="1" t="s">
        <v>29</v>
      </c>
      <c r="I2092">
        <v>1</v>
      </c>
      <c r="J2092" s="1" t="str">
        <f>+VLOOKUP(bloques1a3[[#This Row],[respuesta]],respuestas.emociones[],2,0)</f>
        <v>enojo</v>
      </c>
      <c r="K2092" s="1">
        <f>+VLOOKUP(bloques1a3[[#This Row],[niño]],BD.niños[[Código]:[edad]],5,0)</f>
        <v>10</v>
      </c>
      <c r="L2092" s="1">
        <f>+IF(bloques1a3[[#This Row],[correcta]]=bloques1a3[[#This Row],[respuesta]],1,0)</f>
        <v>1</v>
      </c>
      <c r="M2092" s="1">
        <f>+IF(bloques1a3[[#This Row],[Sexo]]="F",1,0)</f>
        <v>1</v>
      </c>
    </row>
    <row r="2093" spans="1:13" x14ac:dyDescent="0.55000000000000004">
      <c r="A2093">
        <v>66</v>
      </c>
      <c r="B2093" s="1" t="s">
        <v>446</v>
      </c>
      <c r="C2093" s="1" t="s">
        <v>3</v>
      </c>
      <c r="D2093">
        <v>4</v>
      </c>
      <c r="E2093" s="1" t="s">
        <v>78</v>
      </c>
      <c r="F2093">
        <v>4</v>
      </c>
      <c r="G2093" s="1" t="s">
        <v>375</v>
      </c>
      <c r="H2093" s="1" t="s">
        <v>28</v>
      </c>
      <c r="I2093">
        <v>1</v>
      </c>
      <c r="J2093" s="1" t="str">
        <f>+VLOOKUP(bloques1a3[[#This Row],[respuesta]],respuestas.emociones[],2,0)</f>
        <v>enojo</v>
      </c>
      <c r="K2093" s="1">
        <f>+VLOOKUP(bloques1a3[[#This Row],[niño]],BD.niños[[Código]:[edad]],5,0)</f>
        <v>6</v>
      </c>
      <c r="L2093" s="1">
        <f>+IF(bloques1a3[[#This Row],[correcta]]=bloques1a3[[#This Row],[respuesta]],1,0)</f>
        <v>1</v>
      </c>
      <c r="M2093" s="1">
        <f>+IF(bloques1a3[[#This Row],[Sexo]]="F",1,0)</f>
        <v>0</v>
      </c>
    </row>
    <row r="2094" spans="1:13" x14ac:dyDescent="0.55000000000000004">
      <c r="A2094">
        <v>66</v>
      </c>
      <c r="B2094" s="1" t="s">
        <v>446</v>
      </c>
      <c r="C2094" s="1" t="s">
        <v>3</v>
      </c>
      <c r="D2094">
        <v>4</v>
      </c>
      <c r="E2094" s="1" t="s">
        <v>82</v>
      </c>
      <c r="F2094">
        <v>4</v>
      </c>
      <c r="G2094" s="1" t="s">
        <v>375</v>
      </c>
      <c r="H2094" s="1" t="s">
        <v>29</v>
      </c>
      <c r="I2094">
        <v>1</v>
      </c>
      <c r="J2094" s="1" t="str">
        <f>+VLOOKUP(bloques1a3[[#This Row],[respuesta]],respuestas.emociones[],2,0)</f>
        <v>enojo</v>
      </c>
      <c r="K2094" s="1">
        <f>+VLOOKUP(bloques1a3[[#This Row],[niño]],BD.niños[[Código]:[edad]],5,0)</f>
        <v>6</v>
      </c>
      <c r="L2094" s="1">
        <f>+IF(bloques1a3[[#This Row],[correcta]]=bloques1a3[[#This Row],[respuesta]],1,0)</f>
        <v>1</v>
      </c>
      <c r="M2094" s="1">
        <f>+IF(bloques1a3[[#This Row],[Sexo]]="F",1,0)</f>
        <v>1</v>
      </c>
    </row>
    <row r="2095" spans="1:13" x14ac:dyDescent="0.55000000000000004">
      <c r="A2095">
        <v>66</v>
      </c>
      <c r="B2095" s="1" t="s">
        <v>446</v>
      </c>
      <c r="C2095" s="1" t="s">
        <v>3</v>
      </c>
      <c r="D2095">
        <v>4</v>
      </c>
      <c r="E2095" s="1" t="s">
        <v>85</v>
      </c>
      <c r="F2095">
        <v>4</v>
      </c>
      <c r="G2095" s="1" t="s">
        <v>375</v>
      </c>
      <c r="H2095" s="1" t="s">
        <v>28</v>
      </c>
      <c r="I2095">
        <v>1</v>
      </c>
      <c r="J2095" s="1" t="str">
        <f>+VLOOKUP(bloques1a3[[#This Row],[respuesta]],respuestas.emociones[],2,0)</f>
        <v>enojo</v>
      </c>
      <c r="K2095" s="1">
        <f>+VLOOKUP(bloques1a3[[#This Row],[niño]],BD.niños[[Código]:[edad]],5,0)</f>
        <v>6</v>
      </c>
      <c r="L2095" s="1">
        <f>+IF(bloques1a3[[#This Row],[correcta]]=bloques1a3[[#This Row],[respuesta]],1,0)</f>
        <v>1</v>
      </c>
      <c r="M2095" s="1">
        <f>+IF(bloques1a3[[#This Row],[Sexo]]="F",1,0)</f>
        <v>0</v>
      </c>
    </row>
    <row r="2096" spans="1:13" x14ac:dyDescent="0.55000000000000004">
      <c r="A2096">
        <v>66</v>
      </c>
      <c r="B2096" s="1" t="s">
        <v>446</v>
      </c>
      <c r="C2096" s="1" t="s">
        <v>3</v>
      </c>
      <c r="D2096">
        <v>4</v>
      </c>
      <c r="E2096" s="1" t="s">
        <v>184</v>
      </c>
      <c r="F2096">
        <v>4</v>
      </c>
      <c r="G2096" s="1" t="s">
        <v>376</v>
      </c>
      <c r="H2096" s="1" t="s">
        <v>28</v>
      </c>
      <c r="I2096">
        <v>1</v>
      </c>
      <c r="J2096" s="1" t="str">
        <f>+VLOOKUP(bloques1a3[[#This Row],[respuesta]],respuestas.emociones[],2,0)</f>
        <v>enojo</v>
      </c>
      <c r="K2096" s="1">
        <f>+VLOOKUP(bloques1a3[[#This Row],[niño]],BD.niños[[Código]:[edad]],5,0)</f>
        <v>7</v>
      </c>
      <c r="L2096" s="1">
        <f>+IF(bloques1a3[[#This Row],[correcta]]=bloques1a3[[#This Row],[respuesta]],1,0)</f>
        <v>1</v>
      </c>
      <c r="M2096" s="1">
        <f>+IF(bloques1a3[[#This Row],[Sexo]]="F",1,0)</f>
        <v>0</v>
      </c>
    </row>
    <row r="2097" spans="1:13" x14ac:dyDescent="0.55000000000000004">
      <c r="A2097">
        <v>66</v>
      </c>
      <c r="B2097" s="1" t="s">
        <v>446</v>
      </c>
      <c r="C2097" s="1" t="s">
        <v>3</v>
      </c>
      <c r="D2097">
        <v>4</v>
      </c>
      <c r="E2097" s="1" t="s">
        <v>187</v>
      </c>
      <c r="F2097">
        <v>4</v>
      </c>
      <c r="G2097" s="1" t="s">
        <v>376</v>
      </c>
      <c r="H2097" s="1" t="s">
        <v>29</v>
      </c>
      <c r="I2097">
        <v>1</v>
      </c>
      <c r="J2097" s="1" t="str">
        <f>+VLOOKUP(bloques1a3[[#This Row],[respuesta]],respuestas.emociones[],2,0)</f>
        <v>enojo</v>
      </c>
      <c r="K2097" s="1">
        <f>+VLOOKUP(bloques1a3[[#This Row],[niño]],BD.niños[[Código]:[edad]],5,0)</f>
        <v>8</v>
      </c>
      <c r="L2097" s="1">
        <f>+IF(bloques1a3[[#This Row],[correcta]]=bloques1a3[[#This Row],[respuesta]],1,0)</f>
        <v>1</v>
      </c>
      <c r="M2097" s="1">
        <f>+IF(bloques1a3[[#This Row],[Sexo]]="F",1,0)</f>
        <v>1</v>
      </c>
    </row>
    <row r="2098" spans="1:13" x14ac:dyDescent="0.55000000000000004">
      <c r="A2098">
        <v>66</v>
      </c>
      <c r="B2098" s="1" t="s">
        <v>446</v>
      </c>
      <c r="C2098" s="1" t="s">
        <v>3</v>
      </c>
      <c r="D2098">
        <v>4</v>
      </c>
      <c r="E2098" s="1" t="s">
        <v>192</v>
      </c>
      <c r="F2098">
        <v>4</v>
      </c>
      <c r="G2098" s="1" t="s">
        <v>376</v>
      </c>
      <c r="H2098" s="1" t="s">
        <v>28</v>
      </c>
      <c r="I2098">
        <v>1</v>
      </c>
      <c r="J2098" s="1" t="str">
        <f>+VLOOKUP(bloques1a3[[#This Row],[respuesta]],respuestas.emociones[],2,0)</f>
        <v>enojo</v>
      </c>
      <c r="K2098" s="1">
        <f>+VLOOKUP(bloques1a3[[#This Row],[niño]],BD.niños[[Código]:[edad]],5,0)</f>
        <v>7</v>
      </c>
      <c r="L2098" s="1">
        <f>+IF(bloques1a3[[#This Row],[correcta]]=bloques1a3[[#This Row],[respuesta]],1,0)</f>
        <v>1</v>
      </c>
      <c r="M2098" s="1">
        <f>+IF(bloques1a3[[#This Row],[Sexo]]="F",1,0)</f>
        <v>0</v>
      </c>
    </row>
    <row r="2099" spans="1:13" x14ac:dyDescent="0.55000000000000004">
      <c r="A2099">
        <v>66</v>
      </c>
      <c r="B2099" s="1" t="s">
        <v>446</v>
      </c>
      <c r="C2099" s="1" t="s">
        <v>3</v>
      </c>
      <c r="D2099">
        <v>4</v>
      </c>
      <c r="E2099" s="1" t="s">
        <v>195</v>
      </c>
      <c r="F2099">
        <v>4</v>
      </c>
      <c r="G2099" s="1" t="s">
        <v>377</v>
      </c>
      <c r="H2099" s="1" t="s">
        <v>28</v>
      </c>
      <c r="I2099">
        <v>1</v>
      </c>
      <c r="J2099" s="1" t="str">
        <f>+VLOOKUP(bloques1a3[[#This Row],[respuesta]],respuestas.emociones[],2,0)</f>
        <v>enojo</v>
      </c>
      <c r="K2099" s="1">
        <f>+VLOOKUP(bloques1a3[[#This Row],[niño]],BD.niños[[Código]:[edad]],5,0)</f>
        <v>10</v>
      </c>
      <c r="L2099" s="1">
        <f>+IF(bloques1a3[[#This Row],[correcta]]=bloques1a3[[#This Row],[respuesta]],1,0)</f>
        <v>1</v>
      </c>
      <c r="M2099" s="1">
        <f>+IF(bloques1a3[[#This Row],[Sexo]]="F",1,0)</f>
        <v>0</v>
      </c>
    </row>
    <row r="2100" spans="1:13" x14ac:dyDescent="0.55000000000000004">
      <c r="A2100">
        <v>66</v>
      </c>
      <c r="B2100" s="1" t="s">
        <v>446</v>
      </c>
      <c r="C2100" s="1" t="s">
        <v>3</v>
      </c>
      <c r="D2100">
        <v>4</v>
      </c>
      <c r="E2100" s="1" t="s">
        <v>199</v>
      </c>
      <c r="F2100">
        <v>4</v>
      </c>
      <c r="G2100" s="1" t="s">
        <v>377</v>
      </c>
      <c r="H2100" s="1" t="s">
        <v>28</v>
      </c>
      <c r="I2100">
        <v>1</v>
      </c>
      <c r="J2100" s="1" t="str">
        <f>+VLOOKUP(bloques1a3[[#This Row],[respuesta]],respuestas.emociones[],2,0)</f>
        <v>enojo</v>
      </c>
      <c r="K2100" s="1">
        <f>+VLOOKUP(bloques1a3[[#This Row],[niño]],BD.niños[[Código]:[edad]],5,0)</f>
        <v>9</v>
      </c>
      <c r="L2100" s="1">
        <f>+IF(bloques1a3[[#This Row],[correcta]]=bloques1a3[[#This Row],[respuesta]],1,0)</f>
        <v>1</v>
      </c>
      <c r="M2100" s="1">
        <f>+IF(bloques1a3[[#This Row],[Sexo]]="F",1,0)</f>
        <v>0</v>
      </c>
    </row>
    <row r="2101" spans="1:13" x14ac:dyDescent="0.55000000000000004">
      <c r="A2101">
        <v>66</v>
      </c>
      <c r="B2101" s="1" t="s">
        <v>446</v>
      </c>
      <c r="C2101" s="1" t="s">
        <v>3</v>
      </c>
      <c r="D2101">
        <v>4</v>
      </c>
      <c r="E2101" s="1" t="s">
        <v>203</v>
      </c>
      <c r="F2101">
        <v>4</v>
      </c>
      <c r="G2101" s="1" t="s">
        <v>377</v>
      </c>
      <c r="H2101" s="1" t="s">
        <v>29</v>
      </c>
      <c r="I2101">
        <v>1</v>
      </c>
      <c r="J2101" s="1" t="str">
        <f>+VLOOKUP(bloques1a3[[#This Row],[respuesta]],respuestas.emociones[],2,0)</f>
        <v>enojo</v>
      </c>
      <c r="K2101" s="1">
        <f>+VLOOKUP(bloques1a3[[#This Row],[niño]],BD.niños[[Código]:[edad]],5,0)</f>
        <v>9</v>
      </c>
      <c r="L2101" s="1">
        <f>+IF(bloques1a3[[#This Row],[correcta]]=bloques1a3[[#This Row],[respuesta]],1,0)</f>
        <v>1</v>
      </c>
      <c r="M2101" s="1">
        <f>+IF(bloques1a3[[#This Row],[Sexo]]="F",1,0)</f>
        <v>1</v>
      </c>
    </row>
    <row r="2102" spans="1:13" x14ac:dyDescent="0.55000000000000004">
      <c r="A2102">
        <v>66</v>
      </c>
      <c r="B2102" s="1" t="s">
        <v>446</v>
      </c>
      <c r="C2102" s="1" t="s">
        <v>3</v>
      </c>
      <c r="D2102">
        <v>4</v>
      </c>
      <c r="E2102" s="1" t="s">
        <v>206</v>
      </c>
      <c r="F2102">
        <v>4</v>
      </c>
      <c r="G2102" s="1" t="s">
        <v>377</v>
      </c>
      <c r="H2102" s="1" t="s">
        <v>29</v>
      </c>
      <c r="I2102">
        <v>1</v>
      </c>
      <c r="J2102" s="1" t="str">
        <f>+VLOOKUP(bloques1a3[[#This Row],[respuesta]],respuestas.emociones[],2,0)</f>
        <v>enojo</v>
      </c>
      <c r="K2102" s="1">
        <f>+VLOOKUP(bloques1a3[[#This Row],[niño]],BD.niños[[Código]:[edad]],5,0)</f>
        <v>10</v>
      </c>
      <c r="L2102" s="1">
        <f>+IF(bloques1a3[[#This Row],[correcta]]=bloques1a3[[#This Row],[respuesta]],1,0)</f>
        <v>1</v>
      </c>
      <c r="M2102" s="1">
        <f>+IF(bloques1a3[[#This Row],[Sexo]]="F",1,0)</f>
        <v>1</v>
      </c>
    </row>
    <row r="2103" spans="1:13" x14ac:dyDescent="0.55000000000000004">
      <c r="A2103">
        <v>66</v>
      </c>
      <c r="B2103" s="1" t="s">
        <v>446</v>
      </c>
      <c r="C2103" s="1" t="s">
        <v>3</v>
      </c>
      <c r="D2103">
        <v>4</v>
      </c>
      <c r="E2103" s="1" t="s">
        <v>210</v>
      </c>
      <c r="F2103">
        <v>4</v>
      </c>
      <c r="G2103" s="1" t="s">
        <v>376</v>
      </c>
      <c r="H2103" s="1" t="s">
        <v>28</v>
      </c>
      <c r="I2103">
        <v>1</v>
      </c>
      <c r="J2103" s="1" t="str">
        <f>+VLOOKUP(bloques1a3[[#This Row],[respuesta]],respuestas.emociones[],2,0)</f>
        <v>enojo</v>
      </c>
      <c r="K2103" s="1">
        <f>+VLOOKUP(bloques1a3[[#This Row],[niño]],BD.niños[[Código]:[edad]],5,0)</f>
        <v>7</v>
      </c>
      <c r="L2103" s="1">
        <f>+IF(bloques1a3[[#This Row],[correcta]]=bloques1a3[[#This Row],[respuesta]],1,0)</f>
        <v>1</v>
      </c>
      <c r="M2103" s="1">
        <f>+IF(bloques1a3[[#This Row],[Sexo]]="F",1,0)</f>
        <v>0</v>
      </c>
    </row>
    <row r="2104" spans="1:13" x14ac:dyDescent="0.55000000000000004">
      <c r="A2104">
        <v>66</v>
      </c>
      <c r="B2104" s="1" t="s">
        <v>446</v>
      </c>
      <c r="C2104" s="1" t="s">
        <v>3</v>
      </c>
      <c r="D2104">
        <v>4</v>
      </c>
      <c r="E2104" s="1" t="s">
        <v>274</v>
      </c>
      <c r="F2104">
        <v>5</v>
      </c>
      <c r="G2104" s="1" t="s">
        <v>375</v>
      </c>
      <c r="H2104" s="1" t="s">
        <v>28</v>
      </c>
      <c r="I2104">
        <v>1</v>
      </c>
      <c r="J2104" s="1" t="str">
        <f>+VLOOKUP(bloques1a3[[#This Row],[respuesta]],respuestas.emociones[],2,0)</f>
        <v>miedo</v>
      </c>
      <c r="K2104" s="1">
        <f>+VLOOKUP(bloques1a3[[#This Row],[niño]],BD.niños[[Código]:[edad]],5,0)</f>
        <v>6</v>
      </c>
      <c r="L2104" s="1">
        <f>+IF(bloques1a3[[#This Row],[correcta]]=bloques1a3[[#This Row],[respuesta]],1,0)</f>
        <v>0</v>
      </c>
      <c r="M2104" s="1">
        <f>+IF(bloques1a3[[#This Row],[Sexo]]="F",1,0)</f>
        <v>0</v>
      </c>
    </row>
    <row r="2105" spans="1:13" x14ac:dyDescent="0.55000000000000004">
      <c r="A2105">
        <v>66</v>
      </c>
      <c r="B2105" s="1" t="s">
        <v>446</v>
      </c>
      <c r="C2105" s="1" t="s">
        <v>3</v>
      </c>
      <c r="D2105">
        <v>4</v>
      </c>
      <c r="E2105" s="1" t="s">
        <v>276</v>
      </c>
      <c r="F2105">
        <v>5</v>
      </c>
      <c r="G2105" s="1" t="s">
        <v>375</v>
      </c>
      <c r="H2105" s="1" t="s">
        <v>28</v>
      </c>
      <c r="I2105">
        <v>1</v>
      </c>
      <c r="J2105" s="1" t="str">
        <f>+VLOOKUP(bloques1a3[[#This Row],[respuesta]],respuestas.emociones[],2,0)</f>
        <v>miedo</v>
      </c>
      <c r="K2105" s="1">
        <f>+VLOOKUP(bloques1a3[[#This Row],[niño]],BD.niños[[Código]:[edad]],5,0)</f>
        <v>6</v>
      </c>
      <c r="L2105" s="1">
        <f>+IF(bloques1a3[[#This Row],[correcta]]=bloques1a3[[#This Row],[respuesta]],1,0)</f>
        <v>0</v>
      </c>
      <c r="M2105" s="1">
        <f>+IF(bloques1a3[[#This Row],[Sexo]]="F",1,0)</f>
        <v>0</v>
      </c>
    </row>
    <row r="2106" spans="1:13" x14ac:dyDescent="0.55000000000000004">
      <c r="A2106">
        <v>66</v>
      </c>
      <c r="B2106" s="1" t="s">
        <v>446</v>
      </c>
      <c r="C2106" s="1" t="s">
        <v>3</v>
      </c>
      <c r="D2106">
        <v>4</v>
      </c>
      <c r="E2106" s="1" t="s">
        <v>279</v>
      </c>
      <c r="F2106">
        <v>4</v>
      </c>
      <c r="G2106" s="1" t="s">
        <v>376</v>
      </c>
      <c r="H2106" s="1" t="s">
        <v>29</v>
      </c>
      <c r="I2106">
        <v>1</v>
      </c>
      <c r="J2106" s="1" t="str">
        <f>+VLOOKUP(bloques1a3[[#This Row],[respuesta]],respuestas.emociones[],2,0)</f>
        <v>enojo</v>
      </c>
      <c r="K2106" s="1">
        <f>+VLOOKUP(bloques1a3[[#This Row],[niño]],BD.niños[[Código]:[edad]],5,0)</f>
        <v>7</v>
      </c>
      <c r="L2106" s="1">
        <f>+IF(bloques1a3[[#This Row],[correcta]]=bloques1a3[[#This Row],[respuesta]],1,0)</f>
        <v>1</v>
      </c>
      <c r="M2106" s="1">
        <f>+IF(bloques1a3[[#This Row],[Sexo]]="F",1,0)</f>
        <v>1</v>
      </c>
    </row>
    <row r="2107" spans="1:13" x14ac:dyDescent="0.55000000000000004">
      <c r="A2107">
        <v>66</v>
      </c>
      <c r="B2107" s="1" t="s">
        <v>446</v>
      </c>
      <c r="C2107" s="1" t="s">
        <v>3</v>
      </c>
      <c r="D2107">
        <v>4</v>
      </c>
      <c r="E2107" s="1" t="s">
        <v>282</v>
      </c>
      <c r="F2107">
        <v>4</v>
      </c>
      <c r="G2107" s="1" t="s">
        <v>375</v>
      </c>
      <c r="H2107" s="1" t="s">
        <v>29</v>
      </c>
      <c r="I2107">
        <v>1</v>
      </c>
      <c r="J2107" s="1" t="str">
        <f>+VLOOKUP(bloques1a3[[#This Row],[respuesta]],respuestas.emociones[],2,0)</f>
        <v>enojo</v>
      </c>
      <c r="K2107" s="1">
        <f>+VLOOKUP(bloques1a3[[#This Row],[niño]],BD.niños[[Código]:[edad]],5,0)</f>
        <v>5</v>
      </c>
      <c r="L2107" s="1">
        <f>+IF(bloques1a3[[#This Row],[correcta]]=bloques1a3[[#This Row],[respuesta]],1,0)</f>
        <v>1</v>
      </c>
      <c r="M2107" s="1">
        <f>+IF(bloques1a3[[#This Row],[Sexo]]="F",1,0)</f>
        <v>1</v>
      </c>
    </row>
    <row r="2108" spans="1:13" x14ac:dyDescent="0.55000000000000004">
      <c r="A2108">
        <v>66</v>
      </c>
      <c r="B2108" s="1" t="s">
        <v>446</v>
      </c>
      <c r="C2108" s="1" t="s">
        <v>3</v>
      </c>
      <c r="D2108">
        <v>4</v>
      </c>
      <c r="E2108" s="1" t="s">
        <v>352</v>
      </c>
      <c r="F2108">
        <v>4</v>
      </c>
      <c r="G2108" s="1" t="s">
        <v>376</v>
      </c>
      <c r="H2108" s="1" t="s">
        <v>29</v>
      </c>
      <c r="I2108">
        <v>1</v>
      </c>
      <c r="J2108" s="1" t="str">
        <f>+VLOOKUP(bloques1a3[[#This Row],[respuesta]],respuestas.emociones[],2,0)</f>
        <v>enojo</v>
      </c>
      <c r="K2108" s="1">
        <f>+VLOOKUP(bloques1a3[[#This Row],[niño]],BD.niños[[Código]:[edad]],5,0)</f>
        <v>8</v>
      </c>
      <c r="L2108" s="1">
        <f>+IF(bloques1a3[[#This Row],[correcta]]=bloques1a3[[#This Row],[respuesta]],1,0)</f>
        <v>1</v>
      </c>
      <c r="M2108" s="1">
        <f>+IF(bloques1a3[[#This Row],[Sexo]]="F",1,0)</f>
        <v>1</v>
      </c>
    </row>
    <row r="2109" spans="1:13" x14ac:dyDescent="0.55000000000000004">
      <c r="A2109">
        <v>66</v>
      </c>
      <c r="B2109" s="1" t="s">
        <v>446</v>
      </c>
      <c r="C2109" s="1" t="s">
        <v>3</v>
      </c>
      <c r="D2109">
        <v>4</v>
      </c>
      <c r="E2109" s="1" t="s">
        <v>357</v>
      </c>
      <c r="F2109">
        <v>4</v>
      </c>
      <c r="G2109" s="1" t="s">
        <v>376</v>
      </c>
      <c r="H2109" s="1" t="s">
        <v>28</v>
      </c>
      <c r="I2109">
        <v>1</v>
      </c>
      <c r="J2109" s="1" t="str">
        <f>+VLOOKUP(bloques1a3[[#This Row],[respuesta]],respuestas.emociones[],2,0)</f>
        <v>enojo</v>
      </c>
      <c r="K2109" s="1">
        <f>+VLOOKUP(bloques1a3[[#This Row],[niño]],BD.niños[[Código]:[edad]],5,0)</f>
        <v>7</v>
      </c>
      <c r="L2109" s="1">
        <f>+IF(bloques1a3[[#This Row],[correcta]]=bloques1a3[[#This Row],[respuesta]],1,0)</f>
        <v>1</v>
      </c>
      <c r="M2109" s="1">
        <f>+IF(bloques1a3[[#This Row],[Sexo]]="F",1,0)</f>
        <v>0</v>
      </c>
    </row>
    <row r="2110" spans="1:13" x14ac:dyDescent="0.55000000000000004">
      <c r="A2110">
        <v>66</v>
      </c>
      <c r="B2110" s="1" t="s">
        <v>446</v>
      </c>
      <c r="C2110" s="1" t="s">
        <v>3</v>
      </c>
      <c r="D2110">
        <v>4</v>
      </c>
      <c r="E2110" s="1" t="s">
        <v>360</v>
      </c>
      <c r="F2110">
        <v>4</v>
      </c>
      <c r="G2110" s="1" t="s">
        <v>377</v>
      </c>
      <c r="H2110" s="1" t="s">
        <v>28</v>
      </c>
      <c r="I2110">
        <v>1</v>
      </c>
      <c r="J2110" s="1" t="str">
        <f>+VLOOKUP(bloques1a3[[#This Row],[respuesta]],respuestas.emociones[],2,0)</f>
        <v>enojo</v>
      </c>
      <c r="K2110" s="1">
        <f>+VLOOKUP(bloques1a3[[#This Row],[niño]],BD.niños[[Código]:[edad]],5,0)</f>
        <v>9</v>
      </c>
      <c r="L2110" s="1">
        <f>+IF(bloques1a3[[#This Row],[correcta]]=bloques1a3[[#This Row],[respuesta]],1,0)</f>
        <v>1</v>
      </c>
      <c r="M2110" s="1">
        <f>+IF(bloques1a3[[#This Row],[Sexo]]="F",1,0)</f>
        <v>0</v>
      </c>
    </row>
    <row r="2111" spans="1:13" x14ac:dyDescent="0.55000000000000004">
      <c r="A2111">
        <v>66</v>
      </c>
      <c r="B2111" s="1" t="s">
        <v>446</v>
      </c>
      <c r="C2111" s="1" t="s">
        <v>3</v>
      </c>
      <c r="D2111">
        <v>4</v>
      </c>
      <c r="E2111" s="1" t="s">
        <v>364</v>
      </c>
      <c r="F2111">
        <v>4</v>
      </c>
      <c r="G2111" s="1" t="s">
        <v>377</v>
      </c>
      <c r="H2111" s="1" t="s">
        <v>28</v>
      </c>
      <c r="I2111">
        <v>1</v>
      </c>
      <c r="J2111" s="1" t="str">
        <f>+VLOOKUP(bloques1a3[[#This Row],[respuesta]],respuestas.emociones[],2,0)</f>
        <v>enojo</v>
      </c>
      <c r="K2111" s="1">
        <f>+VLOOKUP(bloques1a3[[#This Row],[niño]],BD.niños[[Código]:[edad]],5,0)</f>
        <v>10</v>
      </c>
      <c r="L2111" s="1">
        <f>+IF(bloques1a3[[#This Row],[correcta]]=bloques1a3[[#This Row],[respuesta]],1,0)</f>
        <v>1</v>
      </c>
      <c r="M2111" s="1">
        <f>+IF(bloques1a3[[#This Row],[Sexo]]="F",1,0)</f>
        <v>0</v>
      </c>
    </row>
    <row r="2112" spans="1:13" x14ac:dyDescent="0.55000000000000004">
      <c r="A2112">
        <v>66</v>
      </c>
      <c r="B2112" s="1" t="s">
        <v>446</v>
      </c>
      <c r="C2112" s="1" t="s">
        <v>3</v>
      </c>
      <c r="D2112">
        <v>4</v>
      </c>
      <c r="E2112" s="1" t="s">
        <v>368</v>
      </c>
      <c r="F2112">
        <v>4</v>
      </c>
      <c r="G2112" s="1" t="s">
        <v>377</v>
      </c>
      <c r="H2112" s="1" t="s">
        <v>28</v>
      </c>
      <c r="I2112">
        <v>1</v>
      </c>
      <c r="J2112" s="1" t="str">
        <f>+VLOOKUP(bloques1a3[[#This Row],[respuesta]],respuestas.emociones[],2,0)</f>
        <v>enojo</v>
      </c>
      <c r="K2112" s="1">
        <f>+VLOOKUP(bloques1a3[[#This Row],[niño]],BD.niños[[Código]:[edad]],5,0)</f>
        <v>11</v>
      </c>
      <c r="L2112" s="1">
        <f>+IF(bloques1a3[[#This Row],[correcta]]=bloques1a3[[#This Row],[respuesta]],1,0)</f>
        <v>1</v>
      </c>
      <c r="M2112" s="1">
        <f>+IF(bloques1a3[[#This Row],[Sexo]]="F",1,0)</f>
        <v>0</v>
      </c>
    </row>
    <row r="2113" spans="1:13" x14ac:dyDescent="0.55000000000000004">
      <c r="A2113">
        <v>66</v>
      </c>
      <c r="B2113" s="1" t="s">
        <v>446</v>
      </c>
      <c r="C2113" s="1" t="s">
        <v>3</v>
      </c>
      <c r="D2113">
        <v>4</v>
      </c>
      <c r="E2113" s="1" t="s">
        <v>371</v>
      </c>
      <c r="F2113">
        <v>7</v>
      </c>
      <c r="G2113" s="1" t="s">
        <v>377</v>
      </c>
      <c r="H2113" s="1" t="s">
        <v>29</v>
      </c>
      <c r="I2113">
        <v>1</v>
      </c>
      <c r="J2113" s="1" t="str">
        <f>+VLOOKUP(bloques1a3[[#This Row],[respuesta]],respuestas.emociones[],2,0)</f>
        <v>asco</v>
      </c>
      <c r="K2113" s="1">
        <f>+VLOOKUP(bloques1a3[[#This Row],[niño]],BD.niños[[Código]:[edad]],5,0)</f>
        <v>9</v>
      </c>
      <c r="L2113" s="1">
        <f>+IF(bloques1a3[[#This Row],[correcta]]=bloques1a3[[#This Row],[respuesta]],1,0)</f>
        <v>0</v>
      </c>
      <c r="M2113" s="1">
        <f>+IF(bloques1a3[[#This Row],[Sexo]]="F",1,0)</f>
        <v>1</v>
      </c>
    </row>
    <row r="2114" spans="1:13" x14ac:dyDescent="0.55000000000000004">
      <c r="A2114">
        <v>67</v>
      </c>
      <c r="B2114" s="1" t="s">
        <v>447</v>
      </c>
      <c r="C2114" s="1" t="s">
        <v>4</v>
      </c>
      <c r="D2114">
        <v>5</v>
      </c>
      <c r="E2114" s="1" t="s">
        <v>36</v>
      </c>
      <c r="F2114">
        <v>6</v>
      </c>
      <c r="G2114" s="1" t="s">
        <v>375</v>
      </c>
      <c r="H2114" s="1" t="s">
        <v>28</v>
      </c>
      <c r="I2114">
        <v>1</v>
      </c>
      <c r="J2114" s="1" t="str">
        <f>+VLOOKUP(bloques1a3[[#This Row],[respuesta]],respuestas.emociones[],2,0)</f>
        <v>sorpresa</v>
      </c>
      <c r="K2114" s="1">
        <f>+VLOOKUP(bloques1a3[[#This Row],[niño]],BD.niños[[Código]:[edad]],5,0)</f>
        <v>5</v>
      </c>
      <c r="L2114" s="1">
        <f>+IF(bloques1a3[[#This Row],[correcta]]=bloques1a3[[#This Row],[respuesta]],1,0)</f>
        <v>0</v>
      </c>
      <c r="M2114" s="1">
        <f>+IF(bloques1a3[[#This Row],[Sexo]]="F",1,0)</f>
        <v>0</v>
      </c>
    </row>
    <row r="2115" spans="1:13" x14ac:dyDescent="0.55000000000000004">
      <c r="A2115">
        <v>67</v>
      </c>
      <c r="B2115" s="1" t="s">
        <v>447</v>
      </c>
      <c r="C2115" s="1" t="s">
        <v>4</v>
      </c>
      <c r="D2115">
        <v>5</v>
      </c>
      <c r="E2115" s="1" t="s">
        <v>40</v>
      </c>
      <c r="F2115">
        <v>5</v>
      </c>
      <c r="G2115" s="1" t="s">
        <v>376</v>
      </c>
      <c r="H2115" s="1" t="s">
        <v>28</v>
      </c>
      <c r="I2115">
        <v>1</v>
      </c>
      <c r="J2115" s="1" t="str">
        <f>+VLOOKUP(bloques1a3[[#This Row],[respuesta]],respuestas.emociones[],2,0)</f>
        <v>miedo</v>
      </c>
      <c r="K2115" s="1">
        <f>+VLOOKUP(bloques1a3[[#This Row],[niño]],BD.niños[[Código]:[edad]],5,0)</f>
        <v>7</v>
      </c>
      <c r="L2115" s="1">
        <f>+IF(bloques1a3[[#This Row],[correcta]]=bloques1a3[[#This Row],[respuesta]],1,0)</f>
        <v>1</v>
      </c>
      <c r="M2115" s="1">
        <f>+IF(bloques1a3[[#This Row],[Sexo]]="F",1,0)</f>
        <v>0</v>
      </c>
    </row>
    <row r="2116" spans="1:13" x14ac:dyDescent="0.55000000000000004">
      <c r="A2116">
        <v>67</v>
      </c>
      <c r="B2116" s="1" t="s">
        <v>447</v>
      </c>
      <c r="C2116" s="1" t="s">
        <v>4</v>
      </c>
      <c r="D2116">
        <v>5</v>
      </c>
      <c r="E2116" s="1" t="s">
        <v>44</v>
      </c>
      <c r="F2116">
        <v>7</v>
      </c>
      <c r="G2116" s="1" t="s">
        <v>376</v>
      </c>
      <c r="H2116" s="1" t="s">
        <v>29</v>
      </c>
      <c r="I2116">
        <v>1</v>
      </c>
      <c r="J2116" s="1" t="str">
        <f>+VLOOKUP(bloques1a3[[#This Row],[respuesta]],respuestas.emociones[],2,0)</f>
        <v>asco</v>
      </c>
      <c r="K2116" s="1">
        <f>+VLOOKUP(bloques1a3[[#This Row],[niño]],BD.niños[[Código]:[edad]],5,0)</f>
        <v>7</v>
      </c>
      <c r="L2116" s="1">
        <f>+IF(bloques1a3[[#This Row],[correcta]]=bloques1a3[[#This Row],[respuesta]],1,0)</f>
        <v>0</v>
      </c>
      <c r="M2116" s="1">
        <f>+IF(bloques1a3[[#This Row],[Sexo]]="F",1,0)</f>
        <v>1</v>
      </c>
    </row>
    <row r="2117" spans="1:13" x14ac:dyDescent="0.55000000000000004">
      <c r="A2117">
        <v>67</v>
      </c>
      <c r="B2117" s="1" t="s">
        <v>447</v>
      </c>
      <c r="C2117" s="1" t="s">
        <v>4</v>
      </c>
      <c r="D2117">
        <v>5</v>
      </c>
      <c r="E2117" s="1" t="s">
        <v>48</v>
      </c>
      <c r="F2117">
        <v>5</v>
      </c>
      <c r="G2117" s="1" t="s">
        <v>376</v>
      </c>
      <c r="H2117" s="1" t="s">
        <v>29</v>
      </c>
      <c r="I2117">
        <v>1</v>
      </c>
      <c r="J2117" s="1" t="str">
        <f>+VLOOKUP(bloques1a3[[#This Row],[respuesta]],respuestas.emociones[],2,0)</f>
        <v>miedo</v>
      </c>
      <c r="K2117" s="1">
        <f>+VLOOKUP(bloques1a3[[#This Row],[niño]],BD.niños[[Código]:[edad]],5,0)</f>
        <v>7</v>
      </c>
      <c r="L2117" s="1">
        <f>+IF(bloques1a3[[#This Row],[correcta]]=bloques1a3[[#This Row],[respuesta]],1,0)</f>
        <v>1</v>
      </c>
      <c r="M2117" s="1">
        <f>+IF(bloques1a3[[#This Row],[Sexo]]="F",1,0)</f>
        <v>1</v>
      </c>
    </row>
    <row r="2118" spans="1:13" x14ac:dyDescent="0.55000000000000004">
      <c r="A2118">
        <v>67</v>
      </c>
      <c r="B2118" s="1" t="s">
        <v>447</v>
      </c>
      <c r="C2118" s="1" t="s">
        <v>4</v>
      </c>
      <c r="D2118">
        <v>5</v>
      </c>
      <c r="E2118" s="1" t="s">
        <v>52</v>
      </c>
      <c r="F2118">
        <v>7</v>
      </c>
      <c r="G2118" s="1" t="s">
        <v>376</v>
      </c>
      <c r="H2118" s="1" t="s">
        <v>29</v>
      </c>
      <c r="I2118">
        <v>1</v>
      </c>
      <c r="J2118" s="1" t="str">
        <f>+VLOOKUP(bloques1a3[[#This Row],[respuesta]],respuestas.emociones[],2,0)</f>
        <v>asco</v>
      </c>
      <c r="K2118" s="1">
        <f>+VLOOKUP(bloques1a3[[#This Row],[niño]],BD.niños[[Código]:[edad]],5,0)</f>
        <v>7</v>
      </c>
      <c r="L2118" s="1">
        <f>+IF(bloques1a3[[#This Row],[correcta]]=bloques1a3[[#This Row],[respuesta]],1,0)</f>
        <v>0</v>
      </c>
      <c r="M2118" s="1">
        <f>+IF(bloques1a3[[#This Row],[Sexo]]="F",1,0)</f>
        <v>1</v>
      </c>
    </row>
    <row r="2119" spans="1:13" x14ac:dyDescent="0.55000000000000004">
      <c r="A2119">
        <v>67</v>
      </c>
      <c r="B2119" s="1" t="s">
        <v>447</v>
      </c>
      <c r="C2119" s="1" t="s">
        <v>4</v>
      </c>
      <c r="D2119">
        <v>5</v>
      </c>
      <c r="E2119" s="1" t="s">
        <v>56</v>
      </c>
      <c r="F2119">
        <v>5</v>
      </c>
      <c r="G2119" s="1" t="s">
        <v>376</v>
      </c>
      <c r="H2119" s="1" t="s">
        <v>29</v>
      </c>
      <c r="I2119">
        <v>1</v>
      </c>
      <c r="J2119" s="1" t="str">
        <f>+VLOOKUP(bloques1a3[[#This Row],[respuesta]],respuestas.emociones[],2,0)</f>
        <v>miedo</v>
      </c>
      <c r="K2119" s="1">
        <f>+VLOOKUP(bloques1a3[[#This Row],[niño]],BD.niños[[Código]:[edad]],5,0)</f>
        <v>8</v>
      </c>
      <c r="L2119" s="1">
        <f>+IF(bloques1a3[[#This Row],[correcta]]=bloques1a3[[#This Row],[respuesta]],1,0)</f>
        <v>1</v>
      </c>
      <c r="M2119" s="1">
        <f>+IF(bloques1a3[[#This Row],[Sexo]]="F",1,0)</f>
        <v>1</v>
      </c>
    </row>
    <row r="2120" spans="1:13" x14ac:dyDescent="0.55000000000000004">
      <c r="A2120">
        <v>67</v>
      </c>
      <c r="B2120" s="1" t="s">
        <v>447</v>
      </c>
      <c r="C2120" s="1" t="s">
        <v>4</v>
      </c>
      <c r="D2120">
        <v>5</v>
      </c>
      <c r="E2120" s="1" t="s">
        <v>60</v>
      </c>
      <c r="F2120">
        <v>5</v>
      </c>
      <c r="G2120" s="1" t="s">
        <v>377</v>
      </c>
      <c r="H2120" s="1" t="s">
        <v>28</v>
      </c>
      <c r="I2120">
        <v>1</v>
      </c>
      <c r="J2120" s="1" t="str">
        <f>+VLOOKUP(bloques1a3[[#This Row],[respuesta]],respuestas.emociones[],2,0)</f>
        <v>miedo</v>
      </c>
      <c r="K2120" s="1">
        <f>+VLOOKUP(bloques1a3[[#This Row],[niño]],BD.niños[[Código]:[edad]],5,0)</f>
        <v>10</v>
      </c>
      <c r="L2120" s="1">
        <f>+IF(bloques1a3[[#This Row],[correcta]]=bloques1a3[[#This Row],[respuesta]],1,0)</f>
        <v>1</v>
      </c>
      <c r="M2120" s="1">
        <f>+IF(bloques1a3[[#This Row],[Sexo]]="F",1,0)</f>
        <v>0</v>
      </c>
    </row>
    <row r="2121" spans="1:13" x14ac:dyDescent="0.55000000000000004">
      <c r="A2121">
        <v>67</v>
      </c>
      <c r="B2121" s="1" t="s">
        <v>447</v>
      </c>
      <c r="C2121" s="1" t="s">
        <v>4</v>
      </c>
      <c r="D2121">
        <v>5</v>
      </c>
      <c r="E2121" s="1" t="s">
        <v>64</v>
      </c>
      <c r="F2121">
        <v>5</v>
      </c>
      <c r="G2121" s="1" t="s">
        <v>377</v>
      </c>
      <c r="H2121" s="1" t="s">
        <v>29</v>
      </c>
      <c r="I2121">
        <v>1</v>
      </c>
      <c r="J2121" s="1" t="str">
        <f>+VLOOKUP(bloques1a3[[#This Row],[respuesta]],respuestas.emociones[],2,0)</f>
        <v>miedo</v>
      </c>
      <c r="K2121" s="1">
        <f>+VLOOKUP(bloques1a3[[#This Row],[niño]],BD.niños[[Código]:[edad]],5,0)</f>
        <v>9</v>
      </c>
      <c r="L2121" s="1">
        <f>+IF(bloques1a3[[#This Row],[correcta]]=bloques1a3[[#This Row],[respuesta]],1,0)</f>
        <v>1</v>
      </c>
      <c r="M2121" s="1">
        <f>+IF(bloques1a3[[#This Row],[Sexo]]="F",1,0)</f>
        <v>1</v>
      </c>
    </row>
    <row r="2122" spans="1:13" x14ac:dyDescent="0.55000000000000004">
      <c r="A2122">
        <v>67</v>
      </c>
      <c r="B2122" s="1" t="s">
        <v>447</v>
      </c>
      <c r="C2122" s="1" t="s">
        <v>4</v>
      </c>
      <c r="D2122">
        <v>5</v>
      </c>
      <c r="E2122" s="1" t="s">
        <v>68</v>
      </c>
      <c r="F2122">
        <v>3</v>
      </c>
      <c r="G2122" s="1" t="s">
        <v>377</v>
      </c>
      <c r="H2122" s="1" t="s">
        <v>28</v>
      </c>
      <c r="I2122">
        <v>1</v>
      </c>
      <c r="J2122" s="1" t="str">
        <f>+VLOOKUP(bloques1a3[[#This Row],[respuesta]],respuestas.emociones[],2,0)</f>
        <v>tristeza</v>
      </c>
      <c r="K2122" s="1">
        <f>+VLOOKUP(bloques1a3[[#This Row],[niño]],BD.niños[[Código]:[edad]],5,0)</f>
        <v>10</v>
      </c>
      <c r="L2122" s="1">
        <f>+IF(bloques1a3[[#This Row],[correcta]]=bloques1a3[[#This Row],[respuesta]],1,0)</f>
        <v>0</v>
      </c>
      <c r="M2122" s="1">
        <f>+IF(bloques1a3[[#This Row],[Sexo]]="F",1,0)</f>
        <v>0</v>
      </c>
    </row>
    <row r="2123" spans="1:13" x14ac:dyDescent="0.55000000000000004">
      <c r="A2123">
        <v>67</v>
      </c>
      <c r="B2123" s="1" t="s">
        <v>447</v>
      </c>
      <c r="C2123" s="1" t="s">
        <v>4</v>
      </c>
      <c r="D2123">
        <v>5</v>
      </c>
      <c r="E2123" s="1" t="s">
        <v>72</v>
      </c>
      <c r="F2123">
        <v>7</v>
      </c>
      <c r="G2123" s="1" t="s">
        <v>377</v>
      </c>
      <c r="H2123" s="1" t="s">
        <v>29</v>
      </c>
      <c r="I2123">
        <v>1</v>
      </c>
      <c r="J2123" s="1" t="str">
        <f>+VLOOKUP(bloques1a3[[#This Row],[respuesta]],respuestas.emociones[],2,0)</f>
        <v>asco</v>
      </c>
      <c r="K2123" s="1">
        <f>+VLOOKUP(bloques1a3[[#This Row],[niño]],BD.niños[[Código]:[edad]],5,0)</f>
        <v>9</v>
      </c>
      <c r="L2123" s="1">
        <f>+IF(bloques1a3[[#This Row],[correcta]]=bloques1a3[[#This Row],[respuesta]],1,0)</f>
        <v>0</v>
      </c>
      <c r="M2123" s="1">
        <f>+IF(bloques1a3[[#This Row],[Sexo]]="F",1,0)</f>
        <v>1</v>
      </c>
    </row>
    <row r="2124" spans="1:13" x14ac:dyDescent="0.55000000000000004">
      <c r="A2124">
        <v>67</v>
      </c>
      <c r="B2124" s="1" t="s">
        <v>447</v>
      </c>
      <c r="C2124" s="1" t="s">
        <v>4</v>
      </c>
      <c r="D2124">
        <v>5</v>
      </c>
      <c r="E2124" s="1" t="s">
        <v>75</v>
      </c>
      <c r="F2124">
        <v>7</v>
      </c>
      <c r="G2124" s="1" t="s">
        <v>377</v>
      </c>
      <c r="H2124" s="1" t="s">
        <v>29</v>
      </c>
      <c r="I2124">
        <v>1</v>
      </c>
      <c r="J2124" s="1" t="str">
        <f>+VLOOKUP(bloques1a3[[#This Row],[respuesta]],respuestas.emociones[],2,0)</f>
        <v>asco</v>
      </c>
      <c r="K2124" s="1">
        <f>+VLOOKUP(bloques1a3[[#This Row],[niño]],BD.niños[[Código]:[edad]],5,0)</f>
        <v>10</v>
      </c>
      <c r="L2124" s="1">
        <f>+IF(bloques1a3[[#This Row],[correcta]]=bloques1a3[[#This Row],[respuesta]],1,0)</f>
        <v>0</v>
      </c>
      <c r="M2124" s="1">
        <f>+IF(bloques1a3[[#This Row],[Sexo]]="F",1,0)</f>
        <v>1</v>
      </c>
    </row>
    <row r="2125" spans="1:13" x14ac:dyDescent="0.55000000000000004">
      <c r="A2125">
        <v>67</v>
      </c>
      <c r="B2125" s="1" t="s">
        <v>447</v>
      </c>
      <c r="C2125" s="1" t="s">
        <v>4</v>
      </c>
      <c r="D2125">
        <v>5</v>
      </c>
      <c r="E2125" s="1" t="s">
        <v>78</v>
      </c>
      <c r="F2125">
        <v>1</v>
      </c>
      <c r="G2125" s="1" t="s">
        <v>375</v>
      </c>
      <c r="H2125" s="1" t="s">
        <v>28</v>
      </c>
      <c r="I2125">
        <v>1</v>
      </c>
      <c r="J2125" s="1" t="str">
        <f>+VLOOKUP(bloques1a3[[#This Row],[respuesta]],respuestas.emociones[],2,0)</f>
        <v>neutra</v>
      </c>
      <c r="K2125" s="1">
        <f>+VLOOKUP(bloques1a3[[#This Row],[niño]],BD.niños[[Código]:[edad]],5,0)</f>
        <v>6</v>
      </c>
      <c r="L2125" s="1">
        <f>+IF(bloques1a3[[#This Row],[correcta]]=bloques1a3[[#This Row],[respuesta]],1,0)</f>
        <v>0</v>
      </c>
      <c r="M2125" s="1">
        <f>+IF(bloques1a3[[#This Row],[Sexo]]="F",1,0)</f>
        <v>0</v>
      </c>
    </row>
    <row r="2126" spans="1:13" x14ac:dyDescent="0.55000000000000004">
      <c r="A2126">
        <v>67</v>
      </c>
      <c r="B2126" s="1" t="s">
        <v>447</v>
      </c>
      <c r="C2126" s="1" t="s">
        <v>4</v>
      </c>
      <c r="D2126">
        <v>5</v>
      </c>
      <c r="E2126" s="1" t="s">
        <v>82</v>
      </c>
      <c r="F2126">
        <v>3</v>
      </c>
      <c r="G2126" s="1" t="s">
        <v>375</v>
      </c>
      <c r="H2126" s="1" t="s">
        <v>29</v>
      </c>
      <c r="I2126">
        <v>1</v>
      </c>
      <c r="J2126" s="1" t="str">
        <f>+VLOOKUP(bloques1a3[[#This Row],[respuesta]],respuestas.emociones[],2,0)</f>
        <v>tristeza</v>
      </c>
      <c r="K2126" s="1">
        <f>+VLOOKUP(bloques1a3[[#This Row],[niño]],BD.niños[[Código]:[edad]],5,0)</f>
        <v>6</v>
      </c>
      <c r="L2126" s="1">
        <f>+IF(bloques1a3[[#This Row],[correcta]]=bloques1a3[[#This Row],[respuesta]],1,0)</f>
        <v>0</v>
      </c>
      <c r="M2126" s="1">
        <f>+IF(bloques1a3[[#This Row],[Sexo]]="F",1,0)</f>
        <v>1</v>
      </c>
    </row>
    <row r="2127" spans="1:13" x14ac:dyDescent="0.55000000000000004">
      <c r="A2127">
        <v>67</v>
      </c>
      <c r="B2127" s="1" t="s">
        <v>447</v>
      </c>
      <c r="C2127" s="1" t="s">
        <v>4</v>
      </c>
      <c r="D2127">
        <v>5</v>
      </c>
      <c r="E2127" s="1" t="s">
        <v>85</v>
      </c>
      <c r="F2127">
        <v>1</v>
      </c>
      <c r="G2127" s="1" t="s">
        <v>375</v>
      </c>
      <c r="H2127" s="1" t="s">
        <v>28</v>
      </c>
      <c r="I2127">
        <v>1</v>
      </c>
      <c r="J2127" s="1" t="str">
        <f>+VLOOKUP(bloques1a3[[#This Row],[respuesta]],respuestas.emociones[],2,0)</f>
        <v>neutra</v>
      </c>
      <c r="K2127" s="1">
        <f>+VLOOKUP(bloques1a3[[#This Row],[niño]],BD.niños[[Código]:[edad]],5,0)</f>
        <v>6</v>
      </c>
      <c r="L2127" s="1">
        <f>+IF(bloques1a3[[#This Row],[correcta]]=bloques1a3[[#This Row],[respuesta]],1,0)</f>
        <v>0</v>
      </c>
      <c r="M2127" s="1">
        <f>+IF(bloques1a3[[#This Row],[Sexo]]="F",1,0)</f>
        <v>0</v>
      </c>
    </row>
    <row r="2128" spans="1:13" x14ac:dyDescent="0.55000000000000004">
      <c r="A2128">
        <v>67</v>
      </c>
      <c r="B2128" s="1" t="s">
        <v>447</v>
      </c>
      <c r="C2128" s="1" t="s">
        <v>4</v>
      </c>
      <c r="D2128">
        <v>5</v>
      </c>
      <c r="E2128" s="1" t="s">
        <v>184</v>
      </c>
      <c r="F2128">
        <v>6</v>
      </c>
      <c r="G2128" s="1" t="s">
        <v>376</v>
      </c>
      <c r="H2128" s="1" t="s">
        <v>28</v>
      </c>
      <c r="I2128">
        <v>1</v>
      </c>
      <c r="J2128" s="1" t="str">
        <f>+VLOOKUP(bloques1a3[[#This Row],[respuesta]],respuestas.emociones[],2,0)</f>
        <v>sorpresa</v>
      </c>
      <c r="K2128" s="1">
        <f>+VLOOKUP(bloques1a3[[#This Row],[niño]],BD.niños[[Código]:[edad]],5,0)</f>
        <v>7</v>
      </c>
      <c r="L2128" s="1">
        <f>+IF(bloques1a3[[#This Row],[correcta]]=bloques1a3[[#This Row],[respuesta]],1,0)</f>
        <v>0</v>
      </c>
      <c r="M2128" s="1">
        <f>+IF(bloques1a3[[#This Row],[Sexo]]="F",1,0)</f>
        <v>0</v>
      </c>
    </row>
    <row r="2129" spans="1:13" x14ac:dyDescent="0.55000000000000004">
      <c r="A2129">
        <v>67</v>
      </c>
      <c r="B2129" s="1" t="s">
        <v>447</v>
      </c>
      <c r="C2129" s="1" t="s">
        <v>4</v>
      </c>
      <c r="D2129">
        <v>5</v>
      </c>
      <c r="E2129" s="1" t="s">
        <v>187</v>
      </c>
      <c r="F2129">
        <v>6</v>
      </c>
      <c r="G2129" s="1" t="s">
        <v>376</v>
      </c>
      <c r="H2129" s="1" t="s">
        <v>29</v>
      </c>
      <c r="I2129">
        <v>1</v>
      </c>
      <c r="J2129" s="1" t="str">
        <f>+VLOOKUP(bloques1a3[[#This Row],[respuesta]],respuestas.emociones[],2,0)</f>
        <v>sorpresa</v>
      </c>
      <c r="K2129" s="1">
        <f>+VLOOKUP(bloques1a3[[#This Row],[niño]],BD.niños[[Código]:[edad]],5,0)</f>
        <v>8</v>
      </c>
      <c r="L2129" s="1">
        <f>+IF(bloques1a3[[#This Row],[correcta]]=bloques1a3[[#This Row],[respuesta]],1,0)</f>
        <v>0</v>
      </c>
      <c r="M2129" s="1">
        <f>+IF(bloques1a3[[#This Row],[Sexo]]="F",1,0)</f>
        <v>1</v>
      </c>
    </row>
    <row r="2130" spans="1:13" x14ac:dyDescent="0.55000000000000004">
      <c r="A2130">
        <v>67</v>
      </c>
      <c r="B2130" s="1" t="s">
        <v>447</v>
      </c>
      <c r="C2130" s="1" t="s">
        <v>4</v>
      </c>
      <c r="D2130">
        <v>5</v>
      </c>
      <c r="E2130" s="1" t="s">
        <v>192</v>
      </c>
      <c r="F2130">
        <v>6</v>
      </c>
      <c r="G2130" s="1" t="s">
        <v>376</v>
      </c>
      <c r="H2130" s="1" t="s">
        <v>28</v>
      </c>
      <c r="I2130">
        <v>1</v>
      </c>
      <c r="J2130" s="1" t="str">
        <f>+VLOOKUP(bloques1a3[[#This Row],[respuesta]],respuestas.emociones[],2,0)</f>
        <v>sorpresa</v>
      </c>
      <c r="K2130" s="1">
        <f>+VLOOKUP(bloques1a3[[#This Row],[niño]],BD.niños[[Código]:[edad]],5,0)</f>
        <v>7</v>
      </c>
      <c r="L2130" s="1">
        <f>+IF(bloques1a3[[#This Row],[correcta]]=bloques1a3[[#This Row],[respuesta]],1,0)</f>
        <v>0</v>
      </c>
      <c r="M2130" s="1">
        <f>+IF(bloques1a3[[#This Row],[Sexo]]="F",1,0)</f>
        <v>0</v>
      </c>
    </row>
    <row r="2131" spans="1:13" x14ac:dyDescent="0.55000000000000004">
      <c r="A2131">
        <v>67</v>
      </c>
      <c r="B2131" s="1" t="s">
        <v>447</v>
      </c>
      <c r="C2131" s="1" t="s">
        <v>4</v>
      </c>
      <c r="D2131">
        <v>5</v>
      </c>
      <c r="E2131" s="1" t="s">
        <v>195</v>
      </c>
      <c r="F2131">
        <v>7</v>
      </c>
      <c r="G2131" s="1" t="s">
        <v>377</v>
      </c>
      <c r="H2131" s="1" t="s">
        <v>28</v>
      </c>
      <c r="I2131">
        <v>1</v>
      </c>
      <c r="J2131" s="1" t="str">
        <f>+VLOOKUP(bloques1a3[[#This Row],[respuesta]],respuestas.emociones[],2,0)</f>
        <v>asco</v>
      </c>
      <c r="K2131" s="1">
        <f>+VLOOKUP(bloques1a3[[#This Row],[niño]],BD.niños[[Código]:[edad]],5,0)</f>
        <v>10</v>
      </c>
      <c r="L2131" s="1">
        <f>+IF(bloques1a3[[#This Row],[correcta]]=bloques1a3[[#This Row],[respuesta]],1,0)</f>
        <v>0</v>
      </c>
      <c r="M2131" s="1">
        <f>+IF(bloques1a3[[#This Row],[Sexo]]="F",1,0)</f>
        <v>0</v>
      </c>
    </row>
    <row r="2132" spans="1:13" x14ac:dyDescent="0.55000000000000004">
      <c r="A2132">
        <v>67</v>
      </c>
      <c r="B2132" s="1" t="s">
        <v>447</v>
      </c>
      <c r="C2132" s="1" t="s">
        <v>4</v>
      </c>
      <c r="D2132">
        <v>5</v>
      </c>
      <c r="E2132" s="1" t="s">
        <v>199</v>
      </c>
      <c r="F2132">
        <v>7</v>
      </c>
      <c r="G2132" s="1" t="s">
        <v>377</v>
      </c>
      <c r="H2132" s="1" t="s">
        <v>28</v>
      </c>
      <c r="I2132">
        <v>1</v>
      </c>
      <c r="J2132" s="1" t="str">
        <f>+VLOOKUP(bloques1a3[[#This Row],[respuesta]],respuestas.emociones[],2,0)</f>
        <v>asco</v>
      </c>
      <c r="K2132" s="1">
        <f>+VLOOKUP(bloques1a3[[#This Row],[niño]],BD.niños[[Código]:[edad]],5,0)</f>
        <v>9</v>
      </c>
      <c r="L2132" s="1">
        <f>+IF(bloques1a3[[#This Row],[correcta]]=bloques1a3[[#This Row],[respuesta]],1,0)</f>
        <v>0</v>
      </c>
      <c r="M2132" s="1">
        <f>+IF(bloques1a3[[#This Row],[Sexo]]="F",1,0)</f>
        <v>0</v>
      </c>
    </row>
    <row r="2133" spans="1:13" x14ac:dyDescent="0.55000000000000004">
      <c r="A2133">
        <v>67</v>
      </c>
      <c r="B2133" s="1" t="s">
        <v>447</v>
      </c>
      <c r="C2133" s="1" t="s">
        <v>4</v>
      </c>
      <c r="D2133">
        <v>5</v>
      </c>
      <c r="E2133" s="1" t="s">
        <v>203</v>
      </c>
      <c r="F2133">
        <v>1</v>
      </c>
      <c r="G2133" s="1" t="s">
        <v>377</v>
      </c>
      <c r="H2133" s="1" t="s">
        <v>29</v>
      </c>
      <c r="I2133">
        <v>1</v>
      </c>
      <c r="J2133" s="1" t="str">
        <f>+VLOOKUP(bloques1a3[[#This Row],[respuesta]],respuestas.emociones[],2,0)</f>
        <v>neutra</v>
      </c>
      <c r="K2133" s="1">
        <f>+VLOOKUP(bloques1a3[[#This Row],[niño]],BD.niños[[Código]:[edad]],5,0)</f>
        <v>9</v>
      </c>
      <c r="L2133" s="1">
        <f>+IF(bloques1a3[[#This Row],[correcta]]=bloques1a3[[#This Row],[respuesta]],1,0)</f>
        <v>0</v>
      </c>
      <c r="M2133" s="1">
        <f>+IF(bloques1a3[[#This Row],[Sexo]]="F",1,0)</f>
        <v>1</v>
      </c>
    </row>
    <row r="2134" spans="1:13" x14ac:dyDescent="0.55000000000000004">
      <c r="A2134">
        <v>67</v>
      </c>
      <c r="B2134" s="1" t="s">
        <v>447</v>
      </c>
      <c r="C2134" s="1" t="s">
        <v>4</v>
      </c>
      <c r="D2134">
        <v>5</v>
      </c>
      <c r="E2134" s="1" t="s">
        <v>206</v>
      </c>
      <c r="F2134">
        <v>5</v>
      </c>
      <c r="G2134" s="1" t="s">
        <v>377</v>
      </c>
      <c r="H2134" s="1" t="s">
        <v>29</v>
      </c>
      <c r="I2134">
        <v>1</v>
      </c>
      <c r="J2134" s="1" t="str">
        <f>+VLOOKUP(bloques1a3[[#This Row],[respuesta]],respuestas.emociones[],2,0)</f>
        <v>miedo</v>
      </c>
      <c r="K2134" s="1">
        <f>+VLOOKUP(bloques1a3[[#This Row],[niño]],BD.niños[[Código]:[edad]],5,0)</f>
        <v>10</v>
      </c>
      <c r="L2134" s="1">
        <f>+IF(bloques1a3[[#This Row],[correcta]]=bloques1a3[[#This Row],[respuesta]],1,0)</f>
        <v>1</v>
      </c>
      <c r="M2134" s="1">
        <f>+IF(bloques1a3[[#This Row],[Sexo]]="F",1,0)</f>
        <v>1</v>
      </c>
    </row>
    <row r="2135" spans="1:13" x14ac:dyDescent="0.55000000000000004">
      <c r="A2135">
        <v>67</v>
      </c>
      <c r="B2135" s="1" t="s">
        <v>447</v>
      </c>
      <c r="C2135" s="1" t="s">
        <v>4</v>
      </c>
      <c r="D2135">
        <v>5</v>
      </c>
      <c r="E2135" s="1" t="s">
        <v>210</v>
      </c>
      <c r="F2135">
        <v>5</v>
      </c>
      <c r="G2135" s="1" t="s">
        <v>376</v>
      </c>
      <c r="H2135" s="1" t="s">
        <v>28</v>
      </c>
      <c r="I2135">
        <v>1</v>
      </c>
      <c r="J2135" s="1" t="str">
        <f>+VLOOKUP(bloques1a3[[#This Row],[respuesta]],respuestas.emociones[],2,0)</f>
        <v>miedo</v>
      </c>
      <c r="K2135" s="1">
        <f>+VLOOKUP(bloques1a3[[#This Row],[niño]],BD.niños[[Código]:[edad]],5,0)</f>
        <v>7</v>
      </c>
      <c r="L2135" s="1">
        <f>+IF(bloques1a3[[#This Row],[correcta]]=bloques1a3[[#This Row],[respuesta]],1,0)</f>
        <v>1</v>
      </c>
      <c r="M2135" s="1">
        <f>+IF(bloques1a3[[#This Row],[Sexo]]="F",1,0)</f>
        <v>0</v>
      </c>
    </row>
    <row r="2136" spans="1:13" x14ac:dyDescent="0.55000000000000004">
      <c r="A2136">
        <v>67</v>
      </c>
      <c r="B2136" s="1" t="s">
        <v>447</v>
      </c>
      <c r="C2136" s="1" t="s">
        <v>4</v>
      </c>
      <c r="D2136">
        <v>5</v>
      </c>
      <c r="E2136" s="1" t="s">
        <v>274</v>
      </c>
      <c r="F2136">
        <v>5</v>
      </c>
      <c r="G2136" s="1" t="s">
        <v>375</v>
      </c>
      <c r="H2136" s="1" t="s">
        <v>28</v>
      </c>
      <c r="I2136">
        <v>1</v>
      </c>
      <c r="J2136" s="1" t="str">
        <f>+VLOOKUP(bloques1a3[[#This Row],[respuesta]],respuestas.emociones[],2,0)</f>
        <v>miedo</v>
      </c>
      <c r="K2136" s="1">
        <f>+VLOOKUP(bloques1a3[[#This Row],[niño]],BD.niños[[Código]:[edad]],5,0)</f>
        <v>6</v>
      </c>
      <c r="L2136" s="1">
        <f>+IF(bloques1a3[[#This Row],[correcta]]=bloques1a3[[#This Row],[respuesta]],1,0)</f>
        <v>1</v>
      </c>
      <c r="M2136" s="1">
        <f>+IF(bloques1a3[[#This Row],[Sexo]]="F",1,0)</f>
        <v>0</v>
      </c>
    </row>
    <row r="2137" spans="1:13" x14ac:dyDescent="0.55000000000000004">
      <c r="A2137">
        <v>67</v>
      </c>
      <c r="B2137" s="1" t="s">
        <v>447</v>
      </c>
      <c r="C2137" s="1" t="s">
        <v>4</v>
      </c>
      <c r="D2137">
        <v>5</v>
      </c>
      <c r="E2137" s="1" t="s">
        <v>276</v>
      </c>
      <c r="F2137">
        <v>3</v>
      </c>
      <c r="G2137" s="1" t="s">
        <v>375</v>
      </c>
      <c r="H2137" s="1" t="s">
        <v>28</v>
      </c>
      <c r="I2137">
        <v>1</v>
      </c>
      <c r="J2137" s="1" t="str">
        <f>+VLOOKUP(bloques1a3[[#This Row],[respuesta]],respuestas.emociones[],2,0)</f>
        <v>tristeza</v>
      </c>
      <c r="K2137" s="1">
        <f>+VLOOKUP(bloques1a3[[#This Row],[niño]],BD.niños[[Código]:[edad]],5,0)</f>
        <v>6</v>
      </c>
      <c r="L2137" s="1">
        <f>+IF(bloques1a3[[#This Row],[correcta]]=bloques1a3[[#This Row],[respuesta]],1,0)</f>
        <v>0</v>
      </c>
      <c r="M2137" s="1">
        <f>+IF(bloques1a3[[#This Row],[Sexo]]="F",1,0)</f>
        <v>0</v>
      </c>
    </row>
    <row r="2138" spans="1:13" x14ac:dyDescent="0.55000000000000004">
      <c r="A2138">
        <v>67</v>
      </c>
      <c r="B2138" s="1" t="s">
        <v>447</v>
      </c>
      <c r="C2138" s="1" t="s">
        <v>4</v>
      </c>
      <c r="D2138">
        <v>5</v>
      </c>
      <c r="E2138" s="1" t="s">
        <v>279</v>
      </c>
      <c r="F2138">
        <v>5</v>
      </c>
      <c r="G2138" s="1" t="s">
        <v>376</v>
      </c>
      <c r="H2138" s="1" t="s">
        <v>29</v>
      </c>
      <c r="I2138">
        <v>1</v>
      </c>
      <c r="J2138" s="1" t="str">
        <f>+VLOOKUP(bloques1a3[[#This Row],[respuesta]],respuestas.emociones[],2,0)</f>
        <v>miedo</v>
      </c>
      <c r="K2138" s="1">
        <f>+VLOOKUP(bloques1a3[[#This Row],[niño]],BD.niños[[Código]:[edad]],5,0)</f>
        <v>7</v>
      </c>
      <c r="L2138" s="1">
        <f>+IF(bloques1a3[[#This Row],[correcta]]=bloques1a3[[#This Row],[respuesta]],1,0)</f>
        <v>1</v>
      </c>
      <c r="M2138" s="1">
        <f>+IF(bloques1a3[[#This Row],[Sexo]]="F",1,0)</f>
        <v>1</v>
      </c>
    </row>
    <row r="2139" spans="1:13" x14ac:dyDescent="0.55000000000000004">
      <c r="A2139">
        <v>67</v>
      </c>
      <c r="B2139" s="1" t="s">
        <v>447</v>
      </c>
      <c r="C2139" s="1" t="s">
        <v>4</v>
      </c>
      <c r="D2139">
        <v>5</v>
      </c>
      <c r="E2139" s="1" t="s">
        <v>282</v>
      </c>
      <c r="F2139">
        <v>5</v>
      </c>
      <c r="G2139" s="1" t="s">
        <v>375</v>
      </c>
      <c r="H2139" s="1" t="s">
        <v>29</v>
      </c>
      <c r="I2139">
        <v>1</v>
      </c>
      <c r="J2139" s="1" t="str">
        <f>+VLOOKUP(bloques1a3[[#This Row],[respuesta]],respuestas.emociones[],2,0)</f>
        <v>miedo</v>
      </c>
      <c r="K2139" s="1">
        <f>+VLOOKUP(bloques1a3[[#This Row],[niño]],BD.niños[[Código]:[edad]],5,0)</f>
        <v>5</v>
      </c>
      <c r="L2139" s="1">
        <f>+IF(bloques1a3[[#This Row],[correcta]]=bloques1a3[[#This Row],[respuesta]],1,0)</f>
        <v>1</v>
      </c>
      <c r="M2139" s="1">
        <f>+IF(bloques1a3[[#This Row],[Sexo]]="F",1,0)</f>
        <v>1</v>
      </c>
    </row>
    <row r="2140" spans="1:13" x14ac:dyDescent="0.55000000000000004">
      <c r="A2140">
        <v>67</v>
      </c>
      <c r="B2140" s="1" t="s">
        <v>447</v>
      </c>
      <c r="C2140" s="1" t="s">
        <v>4</v>
      </c>
      <c r="D2140">
        <v>5</v>
      </c>
      <c r="E2140" s="1" t="s">
        <v>352</v>
      </c>
      <c r="F2140">
        <v>5</v>
      </c>
      <c r="G2140" s="1" t="s">
        <v>376</v>
      </c>
      <c r="H2140" s="1" t="s">
        <v>29</v>
      </c>
      <c r="I2140">
        <v>1</v>
      </c>
      <c r="J2140" s="1" t="str">
        <f>+VLOOKUP(bloques1a3[[#This Row],[respuesta]],respuestas.emociones[],2,0)</f>
        <v>miedo</v>
      </c>
      <c r="K2140" s="1">
        <f>+VLOOKUP(bloques1a3[[#This Row],[niño]],BD.niños[[Código]:[edad]],5,0)</f>
        <v>8</v>
      </c>
      <c r="L2140" s="1">
        <f>+IF(bloques1a3[[#This Row],[correcta]]=bloques1a3[[#This Row],[respuesta]],1,0)</f>
        <v>1</v>
      </c>
      <c r="M2140" s="1">
        <f>+IF(bloques1a3[[#This Row],[Sexo]]="F",1,0)</f>
        <v>1</v>
      </c>
    </row>
    <row r="2141" spans="1:13" x14ac:dyDescent="0.55000000000000004">
      <c r="A2141">
        <v>67</v>
      </c>
      <c r="B2141" s="1" t="s">
        <v>447</v>
      </c>
      <c r="C2141" s="1" t="s">
        <v>4</v>
      </c>
      <c r="D2141">
        <v>5</v>
      </c>
      <c r="E2141" s="1" t="s">
        <v>357</v>
      </c>
      <c r="F2141">
        <v>6</v>
      </c>
      <c r="G2141" s="1" t="s">
        <v>376</v>
      </c>
      <c r="H2141" s="1" t="s">
        <v>28</v>
      </c>
      <c r="I2141">
        <v>1</v>
      </c>
      <c r="J2141" s="1" t="str">
        <f>+VLOOKUP(bloques1a3[[#This Row],[respuesta]],respuestas.emociones[],2,0)</f>
        <v>sorpresa</v>
      </c>
      <c r="K2141" s="1">
        <f>+VLOOKUP(bloques1a3[[#This Row],[niño]],BD.niños[[Código]:[edad]],5,0)</f>
        <v>7</v>
      </c>
      <c r="L2141" s="1">
        <f>+IF(bloques1a3[[#This Row],[correcta]]=bloques1a3[[#This Row],[respuesta]],1,0)</f>
        <v>0</v>
      </c>
      <c r="M2141" s="1">
        <f>+IF(bloques1a3[[#This Row],[Sexo]]="F",1,0)</f>
        <v>0</v>
      </c>
    </row>
    <row r="2142" spans="1:13" x14ac:dyDescent="0.55000000000000004">
      <c r="A2142">
        <v>67</v>
      </c>
      <c r="B2142" s="1" t="s">
        <v>447</v>
      </c>
      <c r="C2142" s="1" t="s">
        <v>4</v>
      </c>
      <c r="D2142">
        <v>5</v>
      </c>
      <c r="E2142" s="1" t="s">
        <v>360</v>
      </c>
      <c r="F2142">
        <v>7</v>
      </c>
      <c r="G2142" s="1" t="s">
        <v>377</v>
      </c>
      <c r="H2142" s="1" t="s">
        <v>28</v>
      </c>
      <c r="I2142">
        <v>1</v>
      </c>
      <c r="J2142" s="1" t="str">
        <f>+VLOOKUP(bloques1a3[[#This Row],[respuesta]],respuestas.emociones[],2,0)</f>
        <v>asco</v>
      </c>
      <c r="K2142" s="1">
        <f>+VLOOKUP(bloques1a3[[#This Row],[niño]],BD.niños[[Código]:[edad]],5,0)</f>
        <v>9</v>
      </c>
      <c r="L2142" s="1">
        <f>+IF(bloques1a3[[#This Row],[correcta]]=bloques1a3[[#This Row],[respuesta]],1,0)</f>
        <v>0</v>
      </c>
      <c r="M2142" s="1">
        <f>+IF(bloques1a3[[#This Row],[Sexo]]="F",1,0)</f>
        <v>0</v>
      </c>
    </row>
    <row r="2143" spans="1:13" x14ac:dyDescent="0.55000000000000004">
      <c r="A2143">
        <v>67</v>
      </c>
      <c r="B2143" s="1" t="s">
        <v>447</v>
      </c>
      <c r="C2143" s="1" t="s">
        <v>4</v>
      </c>
      <c r="D2143">
        <v>5</v>
      </c>
      <c r="E2143" s="1" t="s">
        <v>364</v>
      </c>
      <c r="F2143">
        <v>7</v>
      </c>
      <c r="G2143" s="1" t="s">
        <v>377</v>
      </c>
      <c r="H2143" s="1" t="s">
        <v>28</v>
      </c>
      <c r="I2143">
        <v>1</v>
      </c>
      <c r="J2143" s="1" t="str">
        <f>+VLOOKUP(bloques1a3[[#This Row],[respuesta]],respuestas.emociones[],2,0)</f>
        <v>asco</v>
      </c>
      <c r="K2143" s="1">
        <f>+VLOOKUP(bloques1a3[[#This Row],[niño]],BD.niños[[Código]:[edad]],5,0)</f>
        <v>10</v>
      </c>
      <c r="L2143" s="1">
        <f>+IF(bloques1a3[[#This Row],[correcta]]=bloques1a3[[#This Row],[respuesta]],1,0)</f>
        <v>0</v>
      </c>
      <c r="M2143" s="1">
        <f>+IF(bloques1a3[[#This Row],[Sexo]]="F",1,0)</f>
        <v>0</v>
      </c>
    </row>
    <row r="2144" spans="1:13" x14ac:dyDescent="0.55000000000000004">
      <c r="A2144">
        <v>67</v>
      </c>
      <c r="B2144" s="1" t="s">
        <v>447</v>
      </c>
      <c r="C2144" s="1" t="s">
        <v>4</v>
      </c>
      <c r="D2144">
        <v>5</v>
      </c>
      <c r="E2144" s="1" t="s">
        <v>368</v>
      </c>
      <c r="F2144">
        <v>7</v>
      </c>
      <c r="G2144" s="1" t="s">
        <v>377</v>
      </c>
      <c r="H2144" s="1" t="s">
        <v>28</v>
      </c>
      <c r="I2144">
        <v>1</v>
      </c>
      <c r="J2144" s="1" t="str">
        <f>+VLOOKUP(bloques1a3[[#This Row],[respuesta]],respuestas.emociones[],2,0)</f>
        <v>asco</v>
      </c>
      <c r="K2144" s="1">
        <f>+VLOOKUP(bloques1a3[[#This Row],[niño]],BD.niños[[Código]:[edad]],5,0)</f>
        <v>11</v>
      </c>
      <c r="L2144" s="1">
        <f>+IF(bloques1a3[[#This Row],[correcta]]=bloques1a3[[#This Row],[respuesta]],1,0)</f>
        <v>0</v>
      </c>
      <c r="M2144" s="1">
        <f>+IF(bloques1a3[[#This Row],[Sexo]]="F",1,0)</f>
        <v>0</v>
      </c>
    </row>
    <row r="2145" spans="1:13" x14ac:dyDescent="0.55000000000000004">
      <c r="A2145">
        <v>67</v>
      </c>
      <c r="B2145" s="1" t="s">
        <v>447</v>
      </c>
      <c r="C2145" s="1" t="s">
        <v>4</v>
      </c>
      <c r="D2145">
        <v>5</v>
      </c>
      <c r="E2145" s="1" t="s">
        <v>371</v>
      </c>
      <c r="F2145">
        <v>5</v>
      </c>
      <c r="G2145" s="1" t="s">
        <v>377</v>
      </c>
      <c r="H2145" s="1" t="s">
        <v>29</v>
      </c>
      <c r="I2145">
        <v>1</v>
      </c>
      <c r="J2145" s="1" t="str">
        <f>+VLOOKUP(bloques1a3[[#This Row],[respuesta]],respuestas.emociones[],2,0)</f>
        <v>miedo</v>
      </c>
      <c r="K2145" s="1">
        <f>+VLOOKUP(bloques1a3[[#This Row],[niño]],BD.niños[[Código]:[edad]],5,0)</f>
        <v>9</v>
      </c>
      <c r="L2145" s="1">
        <f>+IF(bloques1a3[[#This Row],[correcta]]=bloques1a3[[#This Row],[respuesta]],1,0)</f>
        <v>1</v>
      </c>
      <c r="M2145" s="1">
        <f>+IF(bloques1a3[[#This Row],[Sexo]]="F",1,0)</f>
        <v>1</v>
      </c>
    </row>
    <row r="2146" spans="1:13" x14ac:dyDescent="0.55000000000000004">
      <c r="A2146">
        <v>68</v>
      </c>
      <c r="B2146" s="1" t="s">
        <v>448</v>
      </c>
      <c r="C2146" s="1" t="s">
        <v>6</v>
      </c>
      <c r="D2146">
        <v>3</v>
      </c>
      <c r="E2146" s="1" t="s">
        <v>36</v>
      </c>
      <c r="F2146">
        <v>1</v>
      </c>
      <c r="G2146" s="1" t="s">
        <v>375</v>
      </c>
      <c r="H2146" s="1" t="s">
        <v>28</v>
      </c>
      <c r="I2146">
        <v>1</v>
      </c>
      <c r="J2146" s="1" t="str">
        <f>+VLOOKUP(bloques1a3[[#This Row],[respuesta]],respuestas.emociones[],2,0)</f>
        <v>neutra</v>
      </c>
      <c r="K2146" s="1">
        <f>+VLOOKUP(bloques1a3[[#This Row],[niño]],BD.niños[[Código]:[edad]],5,0)</f>
        <v>5</v>
      </c>
      <c r="L2146" s="1">
        <f>+IF(bloques1a3[[#This Row],[correcta]]=bloques1a3[[#This Row],[respuesta]],1,0)</f>
        <v>0</v>
      </c>
      <c r="M2146" s="1">
        <f>+IF(bloques1a3[[#This Row],[Sexo]]="F",1,0)</f>
        <v>0</v>
      </c>
    </row>
    <row r="2147" spans="1:13" x14ac:dyDescent="0.55000000000000004">
      <c r="A2147">
        <v>68</v>
      </c>
      <c r="B2147" s="1" t="s">
        <v>448</v>
      </c>
      <c r="C2147" s="1" t="s">
        <v>6</v>
      </c>
      <c r="D2147">
        <v>3</v>
      </c>
      <c r="E2147" s="1" t="s">
        <v>40</v>
      </c>
      <c r="F2147">
        <v>3</v>
      </c>
      <c r="G2147" s="1" t="s">
        <v>376</v>
      </c>
      <c r="H2147" s="1" t="s">
        <v>28</v>
      </c>
      <c r="I2147">
        <v>1</v>
      </c>
      <c r="J2147" s="1" t="str">
        <f>+VLOOKUP(bloques1a3[[#This Row],[respuesta]],respuestas.emociones[],2,0)</f>
        <v>tristeza</v>
      </c>
      <c r="K2147" s="1">
        <f>+VLOOKUP(bloques1a3[[#This Row],[niño]],BD.niños[[Código]:[edad]],5,0)</f>
        <v>7</v>
      </c>
      <c r="L2147" s="1">
        <f>+IF(bloques1a3[[#This Row],[correcta]]=bloques1a3[[#This Row],[respuesta]],1,0)</f>
        <v>1</v>
      </c>
      <c r="M2147" s="1">
        <f>+IF(bloques1a3[[#This Row],[Sexo]]="F",1,0)</f>
        <v>0</v>
      </c>
    </row>
    <row r="2148" spans="1:13" x14ac:dyDescent="0.55000000000000004">
      <c r="A2148">
        <v>68</v>
      </c>
      <c r="B2148" s="1" t="s">
        <v>448</v>
      </c>
      <c r="C2148" s="1" t="s">
        <v>6</v>
      </c>
      <c r="D2148">
        <v>3</v>
      </c>
      <c r="E2148" s="1" t="s">
        <v>44</v>
      </c>
      <c r="F2148">
        <v>3</v>
      </c>
      <c r="G2148" s="1" t="s">
        <v>376</v>
      </c>
      <c r="H2148" s="1" t="s">
        <v>29</v>
      </c>
      <c r="I2148">
        <v>1</v>
      </c>
      <c r="J2148" s="1" t="str">
        <f>+VLOOKUP(bloques1a3[[#This Row],[respuesta]],respuestas.emociones[],2,0)</f>
        <v>tristeza</v>
      </c>
      <c r="K2148" s="1">
        <f>+VLOOKUP(bloques1a3[[#This Row],[niño]],BD.niños[[Código]:[edad]],5,0)</f>
        <v>7</v>
      </c>
      <c r="L2148" s="1">
        <f>+IF(bloques1a3[[#This Row],[correcta]]=bloques1a3[[#This Row],[respuesta]],1,0)</f>
        <v>1</v>
      </c>
      <c r="M2148" s="1">
        <f>+IF(bloques1a3[[#This Row],[Sexo]]="F",1,0)</f>
        <v>1</v>
      </c>
    </row>
    <row r="2149" spans="1:13" x14ac:dyDescent="0.55000000000000004">
      <c r="A2149">
        <v>68</v>
      </c>
      <c r="B2149" s="1" t="s">
        <v>448</v>
      </c>
      <c r="C2149" s="1" t="s">
        <v>6</v>
      </c>
      <c r="D2149">
        <v>3</v>
      </c>
      <c r="E2149" s="1" t="s">
        <v>48</v>
      </c>
      <c r="F2149">
        <v>3</v>
      </c>
      <c r="G2149" s="1" t="s">
        <v>376</v>
      </c>
      <c r="H2149" s="1" t="s">
        <v>29</v>
      </c>
      <c r="I2149">
        <v>1</v>
      </c>
      <c r="J2149" s="1" t="str">
        <f>+VLOOKUP(bloques1a3[[#This Row],[respuesta]],respuestas.emociones[],2,0)</f>
        <v>tristeza</v>
      </c>
      <c r="K2149" s="1">
        <f>+VLOOKUP(bloques1a3[[#This Row],[niño]],BD.niños[[Código]:[edad]],5,0)</f>
        <v>7</v>
      </c>
      <c r="L2149" s="1">
        <f>+IF(bloques1a3[[#This Row],[correcta]]=bloques1a3[[#This Row],[respuesta]],1,0)</f>
        <v>1</v>
      </c>
      <c r="M2149" s="1">
        <f>+IF(bloques1a3[[#This Row],[Sexo]]="F",1,0)</f>
        <v>1</v>
      </c>
    </row>
    <row r="2150" spans="1:13" x14ac:dyDescent="0.55000000000000004">
      <c r="A2150">
        <v>68</v>
      </c>
      <c r="B2150" s="1" t="s">
        <v>448</v>
      </c>
      <c r="C2150" s="1" t="s">
        <v>6</v>
      </c>
      <c r="D2150">
        <v>3</v>
      </c>
      <c r="E2150" s="1" t="s">
        <v>52</v>
      </c>
      <c r="F2150">
        <v>3</v>
      </c>
      <c r="G2150" s="1" t="s">
        <v>376</v>
      </c>
      <c r="H2150" s="1" t="s">
        <v>29</v>
      </c>
      <c r="I2150">
        <v>1</v>
      </c>
      <c r="J2150" s="1" t="str">
        <f>+VLOOKUP(bloques1a3[[#This Row],[respuesta]],respuestas.emociones[],2,0)</f>
        <v>tristeza</v>
      </c>
      <c r="K2150" s="1">
        <f>+VLOOKUP(bloques1a3[[#This Row],[niño]],BD.niños[[Código]:[edad]],5,0)</f>
        <v>7</v>
      </c>
      <c r="L2150" s="1">
        <f>+IF(bloques1a3[[#This Row],[correcta]]=bloques1a3[[#This Row],[respuesta]],1,0)</f>
        <v>1</v>
      </c>
      <c r="M2150" s="1">
        <f>+IF(bloques1a3[[#This Row],[Sexo]]="F",1,0)</f>
        <v>1</v>
      </c>
    </row>
    <row r="2151" spans="1:13" x14ac:dyDescent="0.55000000000000004">
      <c r="A2151">
        <v>68</v>
      </c>
      <c r="B2151" s="1" t="s">
        <v>448</v>
      </c>
      <c r="C2151" s="1" t="s">
        <v>6</v>
      </c>
      <c r="D2151">
        <v>3</v>
      </c>
      <c r="E2151" s="1" t="s">
        <v>56</v>
      </c>
      <c r="F2151">
        <v>3</v>
      </c>
      <c r="G2151" s="1" t="s">
        <v>376</v>
      </c>
      <c r="H2151" s="1" t="s">
        <v>29</v>
      </c>
      <c r="I2151">
        <v>1</v>
      </c>
      <c r="J2151" s="1" t="str">
        <f>+VLOOKUP(bloques1a3[[#This Row],[respuesta]],respuestas.emociones[],2,0)</f>
        <v>tristeza</v>
      </c>
      <c r="K2151" s="1">
        <f>+VLOOKUP(bloques1a3[[#This Row],[niño]],BD.niños[[Código]:[edad]],5,0)</f>
        <v>8</v>
      </c>
      <c r="L2151" s="1">
        <f>+IF(bloques1a3[[#This Row],[correcta]]=bloques1a3[[#This Row],[respuesta]],1,0)</f>
        <v>1</v>
      </c>
      <c r="M2151" s="1">
        <f>+IF(bloques1a3[[#This Row],[Sexo]]="F",1,0)</f>
        <v>1</v>
      </c>
    </row>
    <row r="2152" spans="1:13" x14ac:dyDescent="0.55000000000000004">
      <c r="A2152">
        <v>68</v>
      </c>
      <c r="B2152" s="1" t="s">
        <v>448</v>
      </c>
      <c r="C2152" s="1" t="s">
        <v>6</v>
      </c>
      <c r="D2152">
        <v>3</v>
      </c>
      <c r="E2152" s="1" t="s">
        <v>60</v>
      </c>
      <c r="F2152">
        <v>3</v>
      </c>
      <c r="G2152" s="1" t="s">
        <v>377</v>
      </c>
      <c r="H2152" s="1" t="s">
        <v>28</v>
      </c>
      <c r="I2152">
        <v>1</v>
      </c>
      <c r="J2152" s="1" t="str">
        <f>+VLOOKUP(bloques1a3[[#This Row],[respuesta]],respuestas.emociones[],2,0)</f>
        <v>tristeza</v>
      </c>
      <c r="K2152" s="1">
        <f>+VLOOKUP(bloques1a3[[#This Row],[niño]],BD.niños[[Código]:[edad]],5,0)</f>
        <v>10</v>
      </c>
      <c r="L2152" s="1">
        <f>+IF(bloques1a3[[#This Row],[correcta]]=bloques1a3[[#This Row],[respuesta]],1,0)</f>
        <v>1</v>
      </c>
      <c r="M2152" s="1">
        <f>+IF(bloques1a3[[#This Row],[Sexo]]="F",1,0)</f>
        <v>0</v>
      </c>
    </row>
    <row r="2153" spans="1:13" x14ac:dyDescent="0.55000000000000004">
      <c r="A2153">
        <v>68</v>
      </c>
      <c r="B2153" s="1" t="s">
        <v>448</v>
      </c>
      <c r="C2153" s="1" t="s">
        <v>6</v>
      </c>
      <c r="D2153">
        <v>3</v>
      </c>
      <c r="E2153" s="1" t="s">
        <v>64</v>
      </c>
      <c r="F2153">
        <v>3</v>
      </c>
      <c r="G2153" s="1" t="s">
        <v>377</v>
      </c>
      <c r="H2153" s="1" t="s">
        <v>29</v>
      </c>
      <c r="I2153">
        <v>1</v>
      </c>
      <c r="J2153" s="1" t="str">
        <f>+VLOOKUP(bloques1a3[[#This Row],[respuesta]],respuestas.emociones[],2,0)</f>
        <v>tristeza</v>
      </c>
      <c r="K2153" s="1">
        <f>+VLOOKUP(bloques1a3[[#This Row],[niño]],BD.niños[[Código]:[edad]],5,0)</f>
        <v>9</v>
      </c>
      <c r="L2153" s="1">
        <f>+IF(bloques1a3[[#This Row],[correcta]]=bloques1a3[[#This Row],[respuesta]],1,0)</f>
        <v>1</v>
      </c>
      <c r="M2153" s="1">
        <f>+IF(bloques1a3[[#This Row],[Sexo]]="F",1,0)</f>
        <v>1</v>
      </c>
    </row>
    <row r="2154" spans="1:13" x14ac:dyDescent="0.55000000000000004">
      <c r="A2154">
        <v>68</v>
      </c>
      <c r="B2154" s="1" t="s">
        <v>448</v>
      </c>
      <c r="C2154" s="1" t="s">
        <v>6</v>
      </c>
      <c r="D2154">
        <v>3</v>
      </c>
      <c r="E2154" s="1" t="s">
        <v>68</v>
      </c>
      <c r="F2154">
        <v>1</v>
      </c>
      <c r="G2154" s="1" t="s">
        <v>377</v>
      </c>
      <c r="H2154" s="1" t="s">
        <v>28</v>
      </c>
      <c r="I2154">
        <v>1</v>
      </c>
      <c r="J2154" s="1" t="str">
        <f>+VLOOKUP(bloques1a3[[#This Row],[respuesta]],respuestas.emociones[],2,0)</f>
        <v>neutra</v>
      </c>
      <c r="K2154" s="1">
        <f>+VLOOKUP(bloques1a3[[#This Row],[niño]],BD.niños[[Código]:[edad]],5,0)</f>
        <v>10</v>
      </c>
      <c r="L2154" s="1">
        <f>+IF(bloques1a3[[#This Row],[correcta]]=bloques1a3[[#This Row],[respuesta]],1,0)</f>
        <v>0</v>
      </c>
      <c r="M2154" s="1">
        <f>+IF(bloques1a3[[#This Row],[Sexo]]="F",1,0)</f>
        <v>0</v>
      </c>
    </row>
    <row r="2155" spans="1:13" x14ac:dyDescent="0.55000000000000004">
      <c r="A2155">
        <v>68</v>
      </c>
      <c r="B2155" s="1" t="s">
        <v>448</v>
      </c>
      <c r="C2155" s="1" t="s">
        <v>6</v>
      </c>
      <c r="D2155">
        <v>3</v>
      </c>
      <c r="E2155" s="1" t="s">
        <v>72</v>
      </c>
      <c r="F2155">
        <v>7</v>
      </c>
      <c r="G2155" s="1" t="s">
        <v>377</v>
      </c>
      <c r="H2155" s="1" t="s">
        <v>29</v>
      </c>
      <c r="I2155">
        <v>1</v>
      </c>
      <c r="J2155" s="1" t="str">
        <f>+VLOOKUP(bloques1a3[[#This Row],[respuesta]],respuestas.emociones[],2,0)</f>
        <v>asco</v>
      </c>
      <c r="K2155" s="1">
        <f>+VLOOKUP(bloques1a3[[#This Row],[niño]],BD.niños[[Código]:[edad]],5,0)</f>
        <v>9</v>
      </c>
      <c r="L2155" s="1">
        <f>+IF(bloques1a3[[#This Row],[correcta]]=bloques1a3[[#This Row],[respuesta]],1,0)</f>
        <v>0</v>
      </c>
      <c r="M2155" s="1">
        <f>+IF(bloques1a3[[#This Row],[Sexo]]="F",1,0)</f>
        <v>1</v>
      </c>
    </row>
    <row r="2156" spans="1:13" x14ac:dyDescent="0.55000000000000004">
      <c r="A2156">
        <v>68</v>
      </c>
      <c r="B2156" s="1" t="s">
        <v>448</v>
      </c>
      <c r="C2156" s="1" t="s">
        <v>6</v>
      </c>
      <c r="D2156">
        <v>3</v>
      </c>
      <c r="E2156" s="1" t="s">
        <v>75</v>
      </c>
      <c r="F2156">
        <v>3</v>
      </c>
      <c r="G2156" s="1" t="s">
        <v>377</v>
      </c>
      <c r="H2156" s="1" t="s">
        <v>29</v>
      </c>
      <c r="I2156">
        <v>1</v>
      </c>
      <c r="J2156" s="1" t="str">
        <f>+VLOOKUP(bloques1a3[[#This Row],[respuesta]],respuestas.emociones[],2,0)</f>
        <v>tristeza</v>
      </c>
      <c r="K2156" s="1">
        <f>+VLOOKUP(bloques1a3[[#This Row],[niño]],BD.niños[[Código]:[edad]],5,0)</f>
        <v>10</v>
      </c>
      <c r="L2156" s="1">
        <f>+IF(bloques1a3[[#This Row],[correcta]]=bloques1a3[[#This Row],[respuesta]],1,0)</f>
        <v>1</v>
      </c>
      <c r="M2156" s="1">
        <f>+IF(bloques1a3[[#This Row],[Sexo]]="F",1,0)</f>
        <v>1</v>
      </c>
    </row>
    <row r="2157" spans="1:13" x14ac:dyDescent="0.55000000000000004">
      <c r="A2157">
        <v>68</v>
      </c>
      <c r="B2157" s="1" t="s">
        <v>448</v>
      </c>
      <c r="C2157" s="1" t="s">
        <v>6</v>
      </c>
      <c r="D2157">
        <v>3</v>
      </c>
      <c r="E2157" s="1" t="s">
        <v>78</v>
      </c>
      <c r="F2157">
        <v>3</v>
      </c>
      <c r="G2157" s="1" t="s">
        <v>375</v>
      </c>
      <c r="H2157" s="1" t="s">
        <v>28</v>
      </c>
      <c r="I2157">
        <v>1</v>
      </c>
      <c r="J2157" s="1" t="str">
        <f>+VLOOKUP(bloques1a3[[#This Row],[respuesta]],respuestas.emociones[],2,0)</f>
        <v>tristeza</v>
      </c>
      <c r="K2157" s="1">
        <f>+VLOOKUP(bloques1a3[[#This Row],[niño]],BD.niños[[Código]:[edad]],5,0)</f>
        <v>6</v>
      </c>
      <c r="L2157" s="1">
        <f>+IF(bloques1a3[[#This Row],[correcta]]=bloques1a3[[#This Row],[respuesta]],1,0)</f>
        <v>1</v>
      </c>
      <c r="M2157" s="1">
        <f>+IF(bloques1a3[[#This Row],[Sexo]]="F",1,0)</f>
        <v>0</v>
      </c>
    </row>
    <row r="2158" spans="1:13" x14ac:dyDescent="0.55000000000000004">
      <c r="A2158">
        <v>68</v>
      </c>
      <c r="B2158" s="1" t="s">
        <v>448</v>
      </c>
      <c r="C2158" s="1" t="s">
        <v>6</v>
      </c>
      <c r="D2158">
        <v>3</v>
      </c>
      <c r="E2158" s="1" t="s">
        <v>82</v>
      </c>
      <c r="F2158">
        <v>3</v>
      </c>
      <c r="G2158" s="1" t="s">
        <v>375</v>
      </c>
      <c r="H2158" s="1" t="s">
        <v>29</v>
      </c>
      <c r="I2158">
        <v>1</v>
      </c>
      <c r="J2158" s="1" t="str">
        <f>+VLOOKUP(bloques1a3[[#This Row],[respuesta]],respuestas.emociones[],2,0)</f>
        <v>tristeza</v>
      </c>
      <c r="K2158" s="1">
        <f>+VLOOKUP(bloques1a3[[#This Row],[niño]],BD.niños[[Código]:[edad]],5,0)</f>
        <v>6</v>
      </c>
      <c r="L2158" s="1">
        <f>+IF(bloques1a3[[#This Row],[correcta]]=bloques1a3[[#This Row],[respuesta]],1,0)</f>
        <v>1</v>
      </c>
      <c r="M2158" s="1">
        <f>+IF(bloques1a3[[#This Row],[Sexo]]="F",1,0)</f>
        <v>1</v>
      </c>
    </row>
    <row r="2159" spans="1:13" x14ac:dyDescent="0.55000000000000004">
      <c r="A2159">
        <v>68</v>
      </c>
      <c r="B2159" s="1" t="s">
        <v>448</v>
      </c>
      <c r="C2159" s="1" t="s">
        <v>6</v>
      </c>
      <c r="D2159">
        <v>3</v>
      </c>
      <c r="E2159" s="1" t="s">
        <v>85</v>
      </c>
      <c r="F2159">
        <v>7</v>
      </c>
      <c r="G2159" s="1" t="s">
        <v>375</v>
      </c>
      <c r="H2159" s="1" t="s">
        <v>28</v>
      </c>
      <c r="I2159">
        <v>1</v>
      </c>
      <c r="J2159" s="1" t="str">
        <f>+VLOOKUP(bloques1a3[[#This Row],[respuesta]],respuestas.emociones[],2,0)</f>
        <v>asco</v>
      </c>
      <c r="K2159" s="1">
        <f>+VLOOKUP(bloques1a3[[#This Row],[niño]],BD.niños[[Código]:[edad]],5,0)</f>
        <v>6</v>
      </c>
      <c r="L2159" s="1">
        <f>+IF(bloques1a3[[#This Row],[correcta]]=bloques1a3[[#This Row],[respuesta]],1,0)</f>
        <v>0</v>
      </c>
      <c r="M2159" s="1">
        <f>+IF(bloques1a3[[#This Row],[Sexo]]="F",1,0)</f>
        <v>0</v>
      </c>
    </row>
    <row r="2160" spans="1:13" x14ac:dyDescent="0.55000000000000004">
      <c r="A2160">
        <v>68</v>
      </c>
      <c r="B2160" s="1" t="s">
        <v>448</v>
      </c>
      <c r="C2160" s="1" t="s">
        <v>6</v>
      </c>
      <c r="D2160">
        <v>3</v>
      </c>
      <c r="E2160" s="1" t="s">
        <v>184</v>
      </c>
      <c r="F2160">
        <v>3</v>
      </c>
      <c r="G2160" s="1" t="s">
        <v>376</v>
      </c>
      <c r="H2160" s="1" t="s">
        <v>28</v>
      </c>
      <c r="I2160">
        <v>1</v>
      </c>
      <c r="J2160" s="1" t="str">
        <f>+VLOOKUP(bloques1a3[[#This Row],[respuesta]],respuestas.emociones[],2,0)</f>
        <v>tristeza</v>
      </c>
      <c r="K2160" s="1">
        <f>+VLOOKUP(bloques1a3[[#This Row],[niño]],BD.niños[[Código]:[edad]],5,0)</f>
        <v>7</v>
      </c>
      <c r="L2160" s="1">
        <f>+IF(bloques1a3[[#This Row],[correcta]]=bloques1a3[[#This Row],[respuesta]],1,0)</f>
        <v>1</v>
      </c>
      <c r="M2160" s="1">
        <f>+IF(bloques1a3[[#This Row],[Sexo]]="F",1,0)</f>
        <v>0</v>
      </c>
    </row>
    <row r="2161" spans="1:13" x14ac:dyDescent="0.55000000000000004">
      <c r="A2161">
        <v>68</v>
      </c>
      <c r="B2161" s="1" t="s">
        <v>448</v>
      </c>
      <c r="C2161" s="1" t="s">
        <v>6</v>
      </c>
      <c r="D2161">
        <v>3</v>
      </c>
      <c r="E2161" s="1" t="s">
        <v>187</v>
      </c>
      <c r="F2161">
        <v>3</v>
      </c>
      <c r="G2161" s="1" t="s">
        <v>376</v>
      </c>
      <c r="H2161" s="1" t="s">
        <v>29</v>
      </c>
      <c r="I2161">
        <v>1</v>
      </c>
      <c r="J2161" s="1" t="str">
        <f>+VLOOKUP(bloques1a3[[#This Row],[respuesta]],respuestas.emociones[],2,0)</f>
        <v>tristeza</v>
      </c>
      <c r="K2161" s="1">
        <f>+VLOOKUP(bloques1a3[[#This Row],[niño]],BD.niños[[Código]:[edad]],5,0)</f>
        <v>8</v>
      </c>
      <c r="L2161" s="1">
        <f>+IF(bloques1a3[[#This Row],[correcta]]=bloques1a3[[#This Row],[respuesta]],1,0)</f>
        <v>1</v>
      </c>
      <c r="M2161" s="1">
        <f>+IF(bloques1a3[[#This Row],[Sexo]]="F",1,0)</f>
        <v>1</v>
      </c>
    </row>
    <row r="2162" spans="1:13" x14ac:dyDescent="0.55000000000000004">
      <c r="A2162">
        <v>68</v>
      </c>
      <c r="B2162" s="1" t="s">
        <v>448</v>
      </c>
      <c r="C2162" s="1" t="s">
        <v>6</v>
      </c>
      <c r="D2162">
        <v>3</v>
      </c>
      <c r="E2162" s="1" t="s">
        <v>192</v>
      </c>
      <c r="F2162">
        <v>1</v>
      </c>
      <c r="G2162" s="1" t="s">
        <v>376</v>
      </c>
      <c r="H2162" s="1" t="s">
        <v>28</v>
      </c>
      <c r="I2162">
        <v>1</v>
      </c>
      <c r="J2162" s="1" t="str">
        <f>+VLOOKUP(bloques1a3[[#This Row],[respuesta]],respuestas.emociones[],2,0)</f>
        <v>neutra</v>
      </c>
      <c r="K2162" s="1">
        <f>+VLOOKUP(bloques1a3[[#This Row],[niño]],BD.niños[[Código]:[edad]],5,0)</f>
        <v>7</v>
      </c>
      <c r="L2162" s="1">
        <f>+IF(bloques1a3[[#This Row],[correcta]]=bloques1a3[[#This Row],[respuesta]],1,0)</f>
        <v>0</v>
      </c>
      <c r="M2162" s="1">
        <f>+IF(bloques1a3[[#This Row],[Sexo]]="F",1,0)</f>
        <v>0</v>
      </c>
    </row>
    <row r="2163" spans="1:13" x14ac:dyDescent="0.55000000000000004">
      <c r="A2163">
        <v>68</v>
      </c>
      <c r="B2163" s="1" t="s">
        <v>448</v>
      </c>
      <c r="C2163" s="1" t="s">
        <v>6</v>
      </c>
      <c r="D2163">
        <v>3</v>
      </c>
      <c r="E2163" s="1" t="s">
        <v>195</v>
      </c>
      <c r="F2163">
        <v>1</v>
      </c>
      <c r="G2163" s="1" t="s">
        <v>377</v>
      </c>
      <c r="H2163" s="1" t="s">
        <v>28</v>
      </c>
      <c r="I2163">
        <v>1</v>
      </c>
      <c r="J2163" s="1" t="str">
        <f>+VLOOKUP(bloques1a3[[#This Row],[respuesta]],respuestas.emociones[],2,0)</f>
        <v>neutra</v>
      </c>
      <c r="K2163" s="1">
        <f>+VLOOKUP(bloques1a3[[#This Row],[niño]],BD.niños[[Código]:[edad]],5,0)</f>
        <v>10</v>
      </c>
      <c r="L2163" s="1">
        <f>+IF(bloques1a3[[#This Row],[correcta]]=bloques1a3[[#This Row],[respuesta]],1,0)</f>
        <v>0</v>
      </c>
      <c r="M2163" s="1">
        <f>+IF(bloques1a3[[#This Row],[Sexo]]="F",1,0)</f>
        <v>0</v>
      </c>
    </row>
    <row r="2164" spans="1:13" x14ac:dyDescent="0.55000000000000004">
      <c r="A2164">
        <v>68</v>
      </c>
      <c r="B2164" s="1" t="s">
        <v>448</v>
      </c>
      <c r="C2164" s="1" t="s">
        <v>6</v>
      </c>
      <c r="D2164">
        <v>3</v>
      </c>
      <c r="E2164" s="1" t="s">
        <v>199</v>
      </c>
      <c r="F2164">
        <v>3</v>
      </c>
      <c r="G2164" s="1" t="s">
        <v>377</v>
      </c>
      <c r="H2164" s="1" t="s">
        <v>28</v>
      </c>
      <c r="I2164">
        <v>1</v>
      </c>
      <c r="J2164" s="1" t="str">
        <f>+VLOOKUP(bloques1a3[[#This Row],[respuesta]],respuestas.emociones[],2,0)</f>
        <v>tristeza</v>
      </c>
      <c r="K2164" s="1">
        <f>+VLOOKUP(bloques1a3[[#This Row],[niño]],BD.niños[[Código]:[edad]],5,0)</f>
        <v>9</v>
      </c>
      <c r="L2164" s="1">
        <f>+IF(bloques1a3[[#This Row],[correcta]]=bloques1a3[[#This Row],[respuesta]],1,0)</f>
        <v>1</v>
      </c>
      <c r="M2164" s="1">
        <f>+IF(bloques1a3[[#This Row],[Sexo]]="F",1,0)</f>
        <v>0</v>
      </c>
    </row>
    <row r="2165" spans="1:13" x14ac:dyDescent="0.55000000000000004">
      <c r="A2165">
        <v>68</v>
      </c>
      <c r="B2165" s="1" t="s">
        <v>448</v>
      </c>
      <c r="C2165" s="1" t="s">
        <v>6</v>
      </c>
      <c r="D2165">
        <v>3</v>
      </c>
      <c r="E2165" s="1" t="s">
        <v>203</v>
      </c>
      <c r="F2165">
        <v>3</v>
      </c>
      <c r="G2165" s="1" t="s">
        <v>377</v>
      </c>
      <c r="H2165" s="1" t="s">
        <v>29</v>
      </c>
      <c r="I2165">
        <v>1</v>
      </c>
      <c r="J2165" s="1" t="str">
        <f>+VLOOKUP(bloques1a3[[#This Row],[respuesta]],respuestas.emociones[],2,0)</f>
        <v>tristeza</v>
      </c>
      <c r="K2165" s="1">
        <f>+VLOOKUP(bloques1a3[[#This Row],[niño]],BD.niños[[Código]:[edad]],5,0)</f>
        <v>9</v>
      </c>
      <c r="L2165" s="1">
        <f>+IF(bloques1a3[[#This Row],[correcta]]=bloques1a3[[#This Row],[respuesta]],1,0)</f>
        <v>1</v>
      </c>
      <c r="M2165" s="1">
        <f>+IF(bloques1a3[[#This Row],[Sexo]]="F",1,0)</f>
        <v>1</v>
      </c>
    </row>
    <row r="2166" spans="1:13" x14ac:dyDescent="0.55000000000000004">
      <c r="A2166">
        <v>68</v>
      </c>
      <c r="B2166" s="1" t="s">
        <v>448</v>
      </c>
      <c r="C2166" s="1" t="s">
        <v>6</v>
      </c>
      <c r="D2166">
        <v>3</v>
      </c>
      <c r="E2166" s="1" t="s">
        <v>206</v>
      </c>
      <c r="F2166">
        <v>3</v>
      </c>
      <c r="G2166" s="1" t="s">
        <v>377</v>
      </c>
      <c r="H2166" s="1" t="s">
        <v>29</v>
      </c>
      <c r="I2166">
        <v>1</v>
      </c>
      <c r="J2166" s="1" t="str">
        <f>+VLOOKUP(bloques1a3[[#This Row],[respuesta]],respuestas.emociones[],2,0)</f>
        <v>tristeza</v>
      </c>
      <c r="K2166" s="1">
        <f>+VLOOKUP(bloques1a3[[#This Row],[niño]],BD.niños[[Código]:[edad]],5,0)</f>
        <v>10</v>
      </c>
      <c r="L2166" s="1">
        <f>+IF(bloques1a3[[#This Row],[correcta]]=bloques1a3[[#This Row],[respuesta]],1,0)</f>
        <v>1</v>
      </c>
      <c r="M2166" s="1">
        <f>+IF(bloques1a3[[#This Row],[Sexo]]="F",1,0)</f>
        <v>1</v>
      </c>
    </row>
    <row r="2167" spans="1:13" x14ac:dyDescent="0.55000000000000004">
      <c r="A2167">
        <v>68</v>
      </c>
      <c r="B2167" s="1" t="s">
        <v>448</v>
      </c>
      <c r="C2167" s="1" t="s">
        <v>6</v>
      </c>
      <c r="D2167">
        <v>3</v>
      </c>
      <c r="E2167" s="1" t="s">
        <v>210</v>
      </c>
      <c r="F2167">
        <v>3</v>
      </c>
      <c r="G2167" s="1" t="s">
        <v>376</v>
      </c>
      <c r="H2167" s="1" t="s">
        <v>28</v>
      </c>
      <c r="I2167">
        <v>1</v>
      </c>
      <c r="J2167" s="1" t="str">
        <f>+VLOOKUP(bloques1a3[[#This Row],[respuesta]],respuestas.emociones[],2,0)</f>
        <v>tristeza</v>
      </c>
      <c r="K2167" s="1">
        <f>+VLOOKUP(bloques1a3[[#This Row],[niño]],BD.niños[[Código]:[edad]],5,0)</f>
        <v>7</v>
      </c>
      <c r="L2167" s="1">
        <f>+IF(bloques1a3[[#This Row],[correcta]]=bloques1a3[[#This Row],[respuesta]],1,0)</f>
        <v>1</v>
      </c>
      <c r="M2167" s="1">
        <f>+IF(bloques1a3[[#This Row],[Sexo]]="F",1,0)</f>
        <v>0</v>
      </c>
    </row>
    <row r="2168" spans="1:13" x14ac:dyDescent="0.55000000000000004">
      <c r="A2168">
        <v>68</v>
      </c>
      <c r="B2168" s="1" t="s">
        <v>448</v>
      </c>
      <c r="C2168" s="1" t="s">
        <v>6</v>
      </c>
      <c r="D2168">
        <v>3</v>
      </c>
      <c r="E2168" s="1" t="s">
        <v>274</v>
      </c>
      <c r="F2168">
        <v>3</v>
      </c>
      <c r="G2168" s="1" t="s">
        <v>375</v>
      </c>
      <c r="H2168" s="1" t="s">
        <v>28</v>
      </c>
      <c r="I2168">
        <v>1</v>
      </c>
      <c r="J2168" s="1" t="str">
        <f>+VLOOKUP(bloques1a3[[#This Row],[respuesta]],respuestas.emociones[],2,0)</f>
        <v>tristeza</v>
      </c>
      <c r="K2168" s="1">
        <f>+VLOOKUP(bloques1a3[[#This Row],[niño]],BD.niños[[Código]:[edad]],5,0)</f>
        <v>6</v>
      </c>
      <c r="L2168" s="1">
        <f>+IF(bloques1a3[[#This Row],[correcta]]=bloques1a3[[#This Row],[respuesta]],1,0)</f>
        <v>1</v>
      </c>
      <c r="M2168" s="1">
        <f>+IF(bloques1a3[[#This Row],[Sexo]]="F",1,0)</f>
        <v>0</v>
      </c>
    </row>
    <row r="2169" spans="1:13" x14ac:dyDescent="0.55000000000000004">
      <c r="A2169">
        <v>68</v>
      </c>
      <c r="B2169" s="1" t="s">
        <v>448</v>
      </c>
      <c r="C2169" s="1" t="s">
        <v>6</v>
      </c>
      <c r="D2169">
        <v>3</v>
      </c>
      <c r="E2169" s="1" t="s">
        <v>276</v>
      </c>
      <c r="F2169">
        <v>4</v>
      </c>
      <c r="G2169" s="1" t="s">
        <v>375</v>
      </c>
      <c r="H2169" s="1" t="s">
        <v>28</v>
      </c>
      <c r="I2169">
        <v>1</v>
      </c>
      <c r="J2169" s="1" t="str">
        <f>+VLOOKUP(bloques1a3[[#This Row],[respuesta]],respuestas.emociones[],2,0)</f>
        <v>enojo</v>
      </c>
      <c r="K2169" s="1">
        <f>+VLOOKUP(bloques1a3[[#This Row],[niño]],BD.niños[[Código]:[edad]],5,0)</f>
        <v>6</v>
      </c>
      <c r="L2169" s="1">
        <f>+IF(bloques1a3[[#This Row],[correcta]]=bloques1a3[[#This Row],[respuesta]],1,0)</f>
        <v>0</v>
      </c>
      <c r="M2169" s="1">
        <f>+IF(bloques1a3[[#This Row],[Sexo]]="F",1,0)</f>
        <v>0</v>
      </c>
    </row>
    <row r="2170" spans="1:13" x14ac:dyDescent="0.55000000000000004">
      <c r="A2170">
        <v>68</v>
      </c>
      <c r="B2170" s="1" t="s">
        <v>448</v>
      </c>
      <c r="C2170" s="1" t="s">
        <v>6</v>
      </c>
      <c r="D2170">
        <v>3</v>
      </c>
      <c r="E2170" s="1" t="s">
        <v>279</v>
      </c>
      <c r="F2170">
        <v>3</v>
      </c>
      <c r="G2170" s="1" t="s">
        <v>376</v>
      </c>
      <c r="H2170" s="1" t="s">
        <v>29</v>
      </c>
      <c r="I2170">
        <v>1</v>
      </c>
      <c r="J2170" s="1" t="str">
        <f>+VLOOKUP(bloques1a3[[#This Row],[respuesta]],respuestas.emociones[],2,0)</f>
        <v>tristeza</v>
      </c>
      <c r="K2170" s="1">
        <f>+VLOOKUP(bloques1a3[[#This Row],[niño]],BD.niños[[Código]:[edad]],5,0)</f>
        <v>7</v>
      </c>
      <c r="L2170" s="1">
        <f>+IF(bloques1a3[[#This Row],[correcta]]=bloques1a3[[#This Row],[respuesta]],1,0)</f>
        <v>1</v>
      </c>
      <c r="M2170" s="1">
        <f>+IF(bloques1a3[[#This Row],[Sexo]]="F",1,0)</f>
        <v>1</v>
      </c>
    </row>
    <row r="2171" spans="1:13" x14ac:dyDescent="0.55000000000000004">
      <c r="A2171">
        <v>68</v>
      </c>
      <c r="B2171" s="1" t="s">
        <v>448</v>
      </c>
      <c r="C2171" s="1" t="s">
        <v>6</v>
      </c>
      <c r="D2171">
        <v>3</v>
      </c>
      <c r="E2171" s="1" t="s">
        <v>282</v>
      </c>
      <c r="F2171">
        <v>1</v>
      </c>
      <c r="G2171" s="1" t="s">
        <v>375</v>
      </c>
      <c r="H2171" s="1" t="s">
        <v>29</v>
      </c>
      <c r="I2171">
        <v>1</v>
      </c>
      <c r="J2171" s="1" t="str">
        <f>+VLOOKUP(bloques1a3[[#This Row],[respuesta]],respuestas.emociones[],2,0)</f>
        <v>neutra</v>
      </c>
      <c r="K2171" s="1">
        <f>+VLOOKUP(bloques1a3[[#This Row],[niño]],BD.niños[[Código]:[edad]],5,0)</f>
        <v>5</v>
      </c>
      <c r="L2171" s="1">
        <f>+IF(bloques1a3[[#This Row],[correcta]]=bloques1a3[[#This Row],[respuesta]],1,0)</f>
        <v>0</v>
      </c>
      <c r="M2171" s="1">
        <f>+IF(bloques1a3[[#This Row],[Sexo]]="F",1,0)</f>
        <v>1</v>
      </c>
    </row>
    <row r="2172" spans="1:13" x14ac:dyDescent="0.55000000000000004">
      <c r="A2172">
        <v>68</v>
      </c>
      <c r="B2172" s="1" t="s">
        <v>448</v>
      </c>
      <c r="C2172" s="1" t="s">
        <v>6</v>
      </c>
      <c r="D2172">
        <v>3</v>
      </c>
      <c r="E2172" s="1" t="s">
        <v>352</v>
      </c>
      <c r="F2172">
        <v>3</v>
      </c>
      <c r="G2172" s="1" t="s">
        <v>376</v>
      </c>
      <c r="H2172" s="1" t="s">
        <v>29</v>
      </c>
      <c r="I2172">
        <v>1</v>
      </c>
      <c r="J2172" s="1" t="str">
        <f>+VLOOKUP(bloques1a3[[#This Row],[respuesta]],respuestas.emociones[],2,0)</f>
        <v>tristeza</v>
      </c>
      <c r="K2172" s="1">
        <f>+VLOOKUP(bloques1a3[[#This Row],[niño]],BD.niños[[Código]:[edad]],5,0)</f>
        <v>8</v>
      </c>
      <c r="L2172" s="1">
        <f>+IF(bloques1a3[[#This Row],[correcta]]=bloques1a3[[#This Row],[respuesta]],1,0)</f>
        <v>1</v>
      </c>
      <c r="M2172" s="1">
        <f>+IF(bloques1a3[[#This Row],[Sexo]]="F",1,0)</f>
        <v>1</v>
      </c>
    </row>
    <row r="2173" spans="1:13" x14ac:dyDescent="0.55000000000000004">
      <c r="A2173">
        <v>68</v>
      </c>
      <c r="B2173" s="1" t="s">
        <v>448</v>
      </c>
      <c r="C2173" s="1" t="s">
        <v>6</v>
      </c>
      <c r="D2173">
        <v>3</v>
      </c>
      <c r="E2173" s="1" t="s">
        <v>357</v>
      </c>
      <c r="F2173">
        <v>3</v>
      </c>
      <c r="G2173" s="1" t="s">
        <v>376</v>
      </c>
      <c r="H2173" s="1" t="s">
        <v>28</v>
      </c>
      <c r="I2173">
        <v>1</v>
      </c>
      <c r="J2173" s="1" t="str">
        <f>+VLOOKUP(bloques1a3[[#This Row],[respuesta]],respuestas.emociones[],2,0)</f>
        <v>tristeza</v>
      </c>
      <c r="K2173" s="1">
        <f>+VLOOKUP(bloques1a3[[#This Row],[niño]],BD.niños[[Código]:[edad]],5,0)</f>
        <v>7</v>
      </c>
      <c r="L2173" s="1">
        <f>+IF(bloques1a3[[#This Row],[correcta]]=bloques1a3[[#This Row],[respuesta]],1,0)</f>
        <v>1</v>
      </c>
      <c r="M2173" s="1">
        <f>+IF(bloques1a3[[#This Row],[Sexo]]="F",1,0)</f>
        <v>0</v>
      </c>
    </row>
    <row r="2174" spans="1:13" x14ac:dyDescent="0.55000000000000004">
      <c r="A2174">
        <v>68</v>
      </c>
      <c r="B2174" s="1" t="s">
        <v>448</v>
      </c>
      <c r="C2174" s="1" t="s">
        <v>6</v>
      </c>
      <c r="D2174">
        <v>3</v>
      </c>
      <c r="E2174" s="1" t="s">
        <v>360</v>
      </c>
      <c r="F2174">
        <v>1</v>
      </c>
      <c r="G2174" s="1" t="s">
        <v>377</v>
      </c>
      <c r="H2174" s="1" t="s">
        <v>28</v>
      </c>
      <c r="I2174">
        <v>1</v>
      </c>
      <c r="J2174" s="1" t="str">
        <f>+VLOOKUP(bloques1a3[[#This Row],[respuesta]],respuestas.emociones[],2,0)</f>
        <v>neutra</v>
      </c>
      <c r="K2174" s="1">
        <f>+VLOOKUP(bloques1a3[[#This Row],[niño]],BD.niños[[Código]:[edad]],5,0)</f>
        <v>9</v>
      </c>
      <c r="L2174" s="1">
        <f>+IF(bloques1a3[[#This Row],[correcta]]=bloques1a3[[#This Row],[respuesta]],1,0)</f>
        <v>0</v>
      </c>
      <c r="M2174" s="1">
        <f>+IF(bloques1a3[[#This Row],[Sexo]]="F",1,0)</f>
        <v>0</v>
      </c>
    </row>
    <row r="2175" spans="1:13" x14ac:dyDescent="0.55000000000000004">
      <c r="A2175">
        <v>68</v>
      </c>
      <c r="B2175" s="1" t="s">
        <v>448</v>
      </c>
      <c r="C2175" s="1" t="s">
        <v>6</v>
      </c>
      <c r="D2175">
        <v>3</v>
      </c>
      <c r="E2175" s="1" t="s">
        <v>364</v>
      </c>
      <c r="F2175">
        <v>1</v>
      </c>
      <c r="G2175" s="1" t="s">
        <v>377</v>
      </c>
      <c r="H2175" s="1" t="s">
        <v>28</v>
      </c>
      <c r="I2175">
        <v>1</v>
      </c>
      <c r="J2175" s="1" t="str">
        <f>+VLOOKUP(bloques1a3[[#This Row],[respuesta]],respuestas.emociones[],2,0)</f>
        <v>neutra</v>
      </c>
      <c r="K2175" s="1">
        <f>+VLOOKUP(bloques1a3[[#This Row],[niño]],BD.niños[[Código]:[edad]],5,0)</f>
        <v>10</v>
      </c>
      <c r="L2175" s="1">
        <f>+IF(bloques1a3[[#This Row],[correcta]]=bloques1a3[[#This Row],[respuesta]],1,0)</f>
        <v>0</v>
      </c>
      <c r="M2175" s="1">
        <f>+IF(bloques1a3[[#This Row],[Sexo]]="F",1,0)</f>
        <v>0</v>
      </c>
    </row>
    <row r="2176" spans="1:13" x14ac:dyDescent="0.55000000000000004">
      <c r="A2176">
        <v>68</v>
      </c>
      <c r="B2176" s="1" t="s">
        <v>448</v>
      </c>
      <c r="C2176" s="1" t="s">
        <v>6</v>
      </c>
      <c r="D2176">
        <v>3</v>
      </c>
      <c r="E2176" s="1" t="s">
        <v>368</v>
      </c>
      <c r="F2176">
        <v>7</v>
      </c>
      <c r="G2176" s="1" t="s">
        <v>377</v>
      </c>
      <c r="H2176" s="1" t="s">
        <v>28</v>
      </c>
      <c r="I2176">
        <v>1</v>
      </c>
      <c r="J2176" s="1" t="str">
        <f>+VLOOKUP(bloques1a3[[#This Row],[respuesta]],respuestas.emociones[],2,0)</f>
        <v>asco</v>
      </c>
      <c r="K2176" s="1">
        <f>+VLOOKUP(bloques1a3[[#This Row],[niño]],BD.niños[[Código]:[edad]],5,0)</f>
        <v>11</v>
      </c>
      <c r="L2176" s="1">
        <f>+IF(bloques1a3[[#This Row],[correcta]]=bloques1a3[[#This Row],[respuesta]],1,0)</f>
        <v>0</v>
      </c>
      <c r="M2176" s="1">
        <f>+IF(bloques1a3[[#This Row],[Sexo]]="F",1,0)</f>
        <v>0</v>
      </c>
    </row>
    <row r="2177" spans="1:13" x14ac:dyDescent="0.55000000000000004">
      <c r="A2177">
        <v>68</v>
      </c>
      <c r="B2177" s="1" t="s">
        <v>448</v>
      </c>
      <c r="C2177" s="1" t="s">
        <v>6</v>
      </c>
      <c r="D2177">
        <v>3</v>
      </c>
      <c r="E2177" s="1" t="s">
        <v>371</v>
      </c>
      <c r="F2177">
        <v>3</v>
      </c>
      <c r="G2177" s="1" t="s">
        <v>377</v>
      </c>
      <c r="H2177" s="1" t="s">
        <v>29</v>
      </c>
      <c r="I2177">
        <v>1</v>
      </c>
      <c r="J2177" s="1" t="str">
        <f>+VLOOKUP(bloques1a3[[#This Row],[respuesta]],respuestas.emociones[],2,0)</f>
        <v>tristeza</v>
      </c>
      <c r="K2177" s="1">
        <f>+VLOOKUP(bloques1a3[[#This Row],[niño]],BD.niños[[Código]:[edad]],5,0)</f>
        <v>9</v>
      </c>
      <c r="L2177" s="1">
        <f>+IF(bloques1a3[[#This Row],[correcta]]=bloques1a3[[#This Row],[respuesta]],1,0)</f>
        <v>1</v>
      </c>
      <c r="M2177" s="1">
        <f>+IF(bloques1a3[[#This Row],[Sexo]]="F",1,0)</f>
        <v>1</v>
      </c>
    </row>
    <row r="2178" spans="1:13" x14ac:dyDescent="0.55000000000000004">
      <c r="A2178">
        <v>69</v>
      </c>
      <c r="B2178" s="1" t="s">
        <v>449</v>
      </c>
      <c r="C2178" s="1" t="s">
        <v>3</v>
      </c>
      <c r="D2178">
        <v>4</v>
      </c>
      <c r="E2178" s="1" t="s">
        <v>36</v>
      </c>
      <c r="F2178">
        <v>4</v>
      </c>
      <c r="G2178" s="1" t="s">
        <v>375</v>
      </c>
      <c r="H2178" s="1" t="s">
        <v>28</v>
      </c>
      <c r="I2178">
        <v>1</v>
      </c>
      <c r="J2178" s="1" t="str">
        <f>+VLOOKUP(bloques1a3[[#This Row],[respuesta]],respuestas.emociones[],2,0)</f>
        <v>enojo</v>
      </c>
      <c r="K2178" s="1">
        <f>+VLOOKUP(bloques1a3[[#This Row],[niño]],BD.niños[[Código]:[edad]],5,0)</f>
        <v>5</v>
      </c>
      <c r="L2178" s="1">
        <f>+IF(bloques1a3[[#This Row],[correcta]]=bloques1a3[[#This Row],[respuesta]],1,0)</f>
        <v>1</v>
      </c>
      <c r="M2178" s="1">
        <f>+IF(bloques1a3[[#This Row],[Sexo]]="F",1,0)</f>
        <v>0</v>
      </c>
    </row>
    <row r="2179" spans="1:13" x14ac:dyDescent="0.55000000000000004">
      <c r="A2179">
        <v>69</v>
      </c>
      <c r="B2179" s="1" t="s">
        <v>449</v>
      </c>
      <c r="C2179" s="1" t="s">
        <v>3</v>
      </c>
      <c r="D2179">
        <v>4</v>
      </c>
      <c r="E2179" s="1" t="s">
        <v>40</v>
      </c>
      <c r="F2179">
        <v>4</v>
      </c>
      <c r="G2179" s="1" t="s">
        <v>376</v>
      </c>
      <c r="H2179" s="1" t="s">
        <v>28</v>
      </c>
      <c r="I2179">
        <v>1</v>
      </c>
      <c r="J2179" s="1" t="str">
        <f>+VLOOKUP(bloques1a3[[#This Row],[respuesta]],respuestas.emociones[],2,0)</f>
        <v>enojo</v>
      </c>
      <c r="K2179" s="1">
        <f>+VLOOKUP(bloques1a3[[#This Row],[niño]],BD.niños[[Código]:[edad]],5,0)</f>
        <v>7</v>
      </c>
      <c r="L2179" s="1">
        <f>+IF(bloques1a3[[#This Row],[correcta]]=bloques1a3[[#This Row],[respuesta]],1,0)</f>
        <v>1</v>
      </c>
      <c r="M2179" s="1">
        <f>+IF(bloques1a3[[#This Row],[Sexo]]="F",1,0)</f>
        <v>0</v>
      </c>
    </row>
    <row r="2180" spans="1:13" x14ac:dyDescent="0.55000000000000004">
      <c r="A2180">
        <v>69</v>
      </c>
      <c r="B2180" s="1" t="s">
        <v>449</v>
      </c>
      <c r="C2180" s="1" t="s">
        <v>3</v>
      </c>
      <c r="D2180">
        <v>4</v>
      </c>
      <c r="E2180" s="1" t="s">
        <v>44</v>
      </c>
      <c r="F2180">
        <v>4</v>
      </c>
      <c r="G2180" s="1" t="s">
        <v>376</v>
      </c>
      <c r="H2180" s="1" t="s">
        <v>29</v>
      </c>
      <c r="I2180">
        <v>1</v>
      </c>
      <c r="J2180" s="1" t="str">
        <f>+VLOOKUP(bloques1a3[[#This Row],[respuesta]],respuestas.emociones[],2,0)</f>
        <v>enojo</v>
      </c>
      <c r="K2180" s="1">
        <f>+VLOOKUP(bloques1a3[[#This Row],[niño]],BD.niños[[Código]:[edad]],5,0)</f>
        <v>7</v>
      </c>
      <c r="L2180" s="1">
        <f>+IF(bloques1a3[[#This Row],[correcta]]=bloques1a3[[#This Row],[respuesta]],1,0)</f>
        <v>1</v>
      </c>
      <c r="M2180" s="1">
        <f>+IF(bloques1a3[[#This Row],[Sexo]]="F",1,0)</f>
        <v>1</v>
      </c>
    </row>
    <row r="2181" spans="1:13" x14ac:dyDescent="0.55000000000000004">
      <c r="A2181">
        <v>69</v>
      </c>
      <c r="B2181" s="1" t="s">
        <v>449</v>
      </c>
      <c r="C2181" s="1" t="s">
        <v>3</v>
      </c>
      <c r="D2181">
        <v>4</v>
      </c>
      <c r="E2181" s="1" t="s">
        <v>48</v>
      </c>
      <c r="F2181">
        <v>7</v>
      </c>
      <c r="G2181" s="1" t="s">
        <v>376</v>
      </c>
      <c r="H2181" s="1" t="s">
        <v>29</v>
      </c>
      <c r="I2181">
        <v>1</v>
      </c>
      <c r="J2181" s="1" t="str">
        <f>+VLOOKUP(bloques1a3[[#This Row],[respuesta]],respuestas.emociones[],2,0)</f>
        <v>asco</v>
      </c>
      <c r="K2181" s="1">
        <f>+VLOOKUP(bloques1a3[[#This Row],[niño]],BD.niños[[Código]:[edad]],5,0)</f>
        <v>7</v>
      </c>
      <c r="L2181" s="1">
        <f>+IF(bloques1a3[[#This Row],[correcta]]=bloques1a3[[#This Row],[respuesta]],1,0)</f>
        <v>0</v>
      </c>
      <c r="M2181" s="1">
        <f>+IF(bloques1a3[[#This Row],[Sexo]]="F",1,0)</f>
        <v>1</v>
      </c>
    </row>
    <row r="2182" spans="1:13" x14ac:dyDescent="0.55000000000000004">
      <c r="A2182">
        <v>69</v>
      </c>
      <c r="B2182" s="1" t="s">
        <v>449</v>
      </c>
      <c r="C2182" s="1" t="s">
        <v>3</v>
      </c>
      <c r="D2182">
        <v>4</v>
      </c>
      <c r="E2182" s="1" t="s">
        <v>52</v>
      </c>
      <c r="F2182">
        <v>4</v>
      </c>
      <c r="G2182" s="1" t="s">
        <v>376</v>
      </c>
      <c r="H2182" s="1" t="s">
        <v>29</v>
      </c>
      <c r="I2182">
        <v>1</v>
      </c>
      <c r="J2182" s="1" t="str">
        <f>+VLOOKUP(bloques1a3[[#This Row],[respuesta]],respuestas.emociones[],2,0)</f>
        <v>enojo</v>
      </c>
      <c r="K2182" s="1">
        <f>+VLOOKUP(bloques1a3[[#This Row],[niño]],BD.niños[[Código]:[edad]],5,0)</f>
        <v>7</v>
      </c>
      <c r="L2182" s="1">
        <f>+IF(bloques1a3[[#This Row],[correcta]]=bloques1a3[[#This Row],[respuesta]],1,0)</f>
        <v>1</v>
      </c>
      <c r="M2182" s="1">
        <f>+IF(bloques1a3[[#This Row],[Sexo]]="F",1,0)</f>
        <v>1</v>
      </c>
    </row>
    <row r="2183" spans="1:13" x14ac:dyDescent="0.55000000000000004">
      <c r="A2183">
        <v>69</v>
      </c>
      <c r="B2183" s="1" t="s">
        <v>449</v>
      </c>
      <c r="C2183" s="1" t="s">
        <v>3</v>
      </c>
      <c r="D2183">
        <v>4</v>
      </c>
      <c r="E2183" s="1" t="s">
        <v>56</v>
      </c>
      <c r="F2183">
        <v>4</v>
      </c>
      <c r="G2183" s="1" t="s">
        <v>376</v>
      </c>
      <c r="H2183" s="1" t="s">
        <v>29</v>
      </c>
      <c r="I2183">
        <v>1</v>
      </c>
      <c r="J2183" s="1" t="str">
        <f>+VLOOKUP(bloques1a3[[#This Row],[respuesta]],respuestas.emociones[],2,0)</f>
        <v>enojo</v>
      </c>
      <c r="K2183" s="1">
        <f>+VLOOKUP(bloques1a3[[#This Row],[niño]],BD.niños[[Código]:[edad]],5,0)</f>
        <v>8</v>
      </c>
      <c r="L2183" s="1">
        <f>+IF(bloques1a3[[#This Row],[correcta]]=bloques1a3[[#This Row],[respuesta]],1,0)</f>
        <v>1</v>
      </c>
      <c r="M2183" s="1">
        <f>+IF(bloques1a3[[#This Row],[Sexo]]="F",1,0)</f>
        <v>1</v>
      </c>
    </row>
    <row r="2184" spans="1:13" x14ac:dyDescent="0.55000000000000004">
      <c r="A2184">
        <v>69</v>
      </c>
      <c r="B2184" s="1" t="s">
        <v>449</v>
      </c>
      <c r="C2184" s="1" t="s">
        <v>3</v>
      </c>
      <c r="D2184">
        <v>4</v>
      </c>
      <c r="E2184" s="1" t="s">
        <v>60</v>
      </c>
      <c r="F2184">
        <v>4</v>
      </c>
      <c r="G2184" s="1" t="s">
        <v>377</v>
      </c>
      <c r="H2184" s="1" t="s">
        <v>28</v>
      </c>
      <c r="I2184">
        <v>1</v>
      </c>
      <c r="J2184" s="1" t="str">
        <f>+VLOOKUP(bloques1a3[[#This Row],[respuesta]],respuestas.emociones[],2,0)</f>
        <v>enojo</v>
      </c>
      <c r="K2184" s="1">
        <f>+VLOOKUP(bloques1a3[[#This Row],[niño]],BD.niños[[Código]:[edad]],5,0)</f>
        <v>10</v>
      </c>
      <c r="L2184" s="1">
        <f>+IF(bloques1a3[[#This Row],[correcta]]=bloques1a3[[#This Row],[respuesta]],1,0)</f>
        <v>1</v>
      </c>
      <c r="M2184" s="1">
        <f>+IF(bloques1a3[[#This Row],[Sexo]]="F",1,0)</f>
        <v>0</v>
      </c>
    </row>
    <row r="2185" spans="1:13" x14ac:dyDescent="0.55000000000000004">
      <c r="A2185">
        <v>69</v>
      </c>
      <c r="B2185" s="1" t="s">
        <v>449</v>
      </c>
      <c r="C2185" s="1" t="s">
        <v>3</v>
      </c>
      <c r="D2185">
        <v>4</v>
      </c>
      <c r="E2185" s="1" t="s">
        <v>64</v>
      </c>
      <c r="F2185">
        <v>3</v>
      </c>
      <c r="G2185" s="1" t="s">
        <v>377</v>
      </c>
      <c r="H2185" s="1" t="s">
        <v>29</v>
      </c>
      <c r="I2185">
        <v>1</v>
      </c>
      <c r="J2185" s="1" t="str">
        <f>+VLOOKUP(bloques1a3[[#This Row],[respuesta]],respuestas.emociones[],2,0)</f>
        <v>tristeza</v>
      </c>
      <c r="K2185" s="1">
        <f>+VLOOKUP(bloques1a3[[#This Row],[niño]],BD.niños[[Código]:[edad]],5,0)</f>
        <v>9</v>
      </c>
      <c r="L2185" s="1">
        <f>+IF(bloques1a3[[#This Row],[correcta]]=bloques1a3[[#This Row],[respuesta]],1,0)</f>
        <v>0</v>
      </c>
      <c r="M2185" s="1">
        <f>+IF(bloques1a3[[#This Row],[Sexo]]="F",1,0)</f>
        <v>1</v>
      </c>
    </row>
    <row r="2186" spans="1:13" x14ac:dyDescent="0.55000000000000004">
      <c r="A2186">
        <v>69</v>
      </c>
      <c r="B2186" s="1" t="s">
        <v>449</v>
      </c>
      <c r="C2186" s="1" t="s">
        <v>3</v>
      </c>
      <c r="D2186">
        <v>4</v>
      </c>
      <c r="E2186" s="1" t="s">
        <v>68</v>
      </c>
      <c r="F2186">
        <v>4</v>
      </c>
      <c r="G2186" s="1" t="s">
        <v>377</v>
      </c>
      <c r="H2186" s="1" t="s">
        <v>28</v>
      </c>
      <c r="I2186">
        <v>1</v>
      </c>
      <c r="J2186" s="1" t="str">
        <f>+VLOOKUP(bloques1a3[[#This Row],[respuesta]],respuestas.emociones[],2,0)</f>
        <v>enojo</v>
      </c>
      <c r="K2186" s="1">
        <f>+VLOOKUP(bloques1a3[[#This Row],[niño]],BD.niños[[Código]:[edad]],5,0)</f>
        <v>10</v>
      </c>
      <c r="L2186" s="1">
        <f>+IF(bloques1a3[[#This Row],[correcta]]=bloques1a3[[#This Row],[respuesta]],1,0)</f>
        <v>1</v>
      </c>
      <c r="M2186" s="1">
        <f>+IF(bloques1a3[[#This Row],[Sexo]]="F",1,0)</f>
        <v>0</v>
      </c>
    </row>
    <row r="2187" spans="1:13" x14ac:dyDescent="0.55000000000000004">
      <c r="A2187">
        <v>69</v>
      </c>
      <c r="B2187" s="1" t="s">
        <v>449</v>
      </c>
      <c r="C2187" s="1" t="s">
        <v>3</v>
      </c>
      <c r="D2187">
        <v>4</v>
      </c>
      <c r="E2187" s="1" t="s">
        <v>72</v>
      </c>
      <c r="F2187">
        <v>7</v>
      </c>
      <c r="G2187" s="1" t="s">
        <v>377</v>
      </c>
      <c r="H2187" s="1" t="s">
        <v>29</v>
      </c>
      <c r="I2187">
        <v>1</v>
      </c>
      <c r="J2187" s="1" t="str">
        <f>+VLOOKUP(bloques1a3[[#This Row],[respuesta]],respuestas.emociones[],2,0)</f>
        <v>asco</v>
      </c>
      <c r="K2187" s="1">
        <f>+VLOOKUP(bloques1a3[[#This Row],[niño]],BD.niños[[Código]:[edad]],5,0)</f>
        <v>9</v>
      </c>
      <c r="L2187" s="1">
        <f>+IF(bloques1a3[[#This Row],[correcta]]=bloques1a3[[#This Row],[respuesta]],1,0)</f>
        <v>0</v>
      </c>
      <c r="M2187" s="1">
        <f>+IF(bloques1a3[[#This Row],[Sexo]]="F",1,0)</f>
        <v>1</v>
      </c>
    </row>
    <row r="2188" spans="1:13" x14ac:dyDescent="0.55000000000000004">
      <c r="A2188">
        <v>69</v>
      </c>
      <c r="B2188" s="1" t="s">
        <v>449</v>
      </c>
      <c r="C2188" s="1" t="s">
        <v>3</v>
      </c>
      <c r="D2188">
        <v>4</v>
      </c>
      <c r="E2188" s="1" t="s">
        <v>75</v>
      </c>
      <c r="F2188">
        <v>7</v>
      </c>
      <c r="G2188" s="1" t="s">
        <v>377</v>
      </c>
      <c r="H2188" s="1" t="s">
        <v>29</v>
      </c>
      <c r="I2188">
        <v>1</v>
      </c>
      <c r="J2188" s="1" t="str">
        <f>+VLOOKUP(bloques1a3[[#This Row],[respuesta]],respuestas.emociones[],2,0)</f>
        <v>asco</v>
      </c>
      <c r="K2188" s="1">
        <f>+VLOOKUP(bloques1a3[[#This Row],[niño]],BD.niños[[Código]:[edad]],5,0)</f>
        <v>10</v>
      </c>
      <c r="L2188" s="1">
        <f>+IF(bloques1a3[[#This Row],[correcta]]=bloques1a3[[#This Row],[respuesta]],1,0)</f>
        <v>0</v>
      </c>
      <c r="M2188" s="1">
        <f>+IF(bloques1a3[[#This Row],[Sexo]]="F",1,0)</f>
        <v>1</v>
      </c>
    </row>
    <row r="2189" spans="1:13" x14ac:dyDescent="0.55000000000000004">
      <c r="A2189">
        <v>69</v>
      </c>
      <c r="B2189" s="1" t="s">
        <v>449</v>
      </c>
      <c r="C2189" s="1" t="s">
        <v>3</v>
      </c>
      <c r="D2189">
        <v>4</v>
      </c>
      <c r="E2189" s="1" t="s">
        <v>78</v>
      </c>
      <c r="F2189">
        <v>4</v>
      </c>
      <c r="G2189" s="1" t="s">
        <v>375</v>
      </c>
      <c r="H2189" s="1" t="s">
        <v>28</v>
      </c>
      <c r="I2189">
        <v>1</v>
      </c>
      <c r="J2189" s="1" t="str">
        <f>+VLOOKUP(bloques1a3[[#This Row],[respuesta]],respuestas.emociones[],2,0)</f>
        <v>enojo</v>
      </c>
      <c r="K2189" s="1">
        <f>+VLOOKUP(bloques1a3[[#This Row],[niño]],BD.niños[[Código]:[edad]],5,0)</f>
        <v>6</v>
      </c>
      <c r="L2189" s="1">
        <f>+IF(bloques1a3[[#This Row],[correcta]]=bloques1a3[[#This Row],[respuesta]],1,0)</f>
        <v>1</v>
      </c>
      <c r="M2189" s="1">
        <f>+IF(bloques1a3[[#This Row],[Sexo]]="F",1,0)</f>
        <v>0</v>
      </c>
    </row>
    <row r="2190" spans="1:13" x14ac:dyDescent="0.55000000000000004">
      <c r="A2190">
        <v>69</v>
      </c>
      <c r="B2190" s="1" t="s">
        <v>449</v>
      </c>
      <c r="C2190" s="1" t="s">
        <v>3</v>
      </c>
      <c r="D2190">
        <v>4</v>
      </c>
      <c r="E2190" s="1" t="s">
        <v>82</v>
      </c>
      <c r="F2190">
        <v>5</v>
      </c>
      <c r="G2190" s="1" t="s">
        <v>375</v>
      </c>
      <c r="H2190" s="1" t="s">
        <v>29</v>
      </c>
      <c r="I2190">
        <v>1</v>
      </c>
      <c r="J2190" s="1" t="str">
        <f>+VLOOKUP(bloques1a3[[#This Row],[respuesta]],respuestas.emociones[],2,0)</f>
        <v>miedo</v>
      </c>
      <c r="K2190" s="1">
        <f>+VLOOKUP(bloques1a3[[#This Row],[niño]],BD.niños[[Código]:[edad]],5,0)</f>
        <v>6</v>
      </c>
      <c r="L2190" s="1">
        <f>+IF(bloques1a3[[#This Row],[correcta]]=bloques1a3[[#This Row],[respuesta]],1,0)</f>
        <v>0</v>
      </c>
      <c r="M2190" s="1">
        <f>+IF(bloques1a3[[#This Row],[Sexo]]="F",1,0)</f>
        <v>1</v>
      </c>
    </row>
    <row r="2191" spans="1:13" x14ac:dyDescent="0.55000000000000004">
      <c r="A2191">
        <v>69</v>
      </c>
      <c r="B2191" s="1" t="s">
        <v>449</v>
      </c>
      <c r="C2191" s="1" t="s">
        <v>3</v>
      </c>
      <c r="D2191">
        <v>4</v>
      </c>
      <c r="E2191" s="1" t="s">
        <v>85</v>
      </c>
      <c r="F2191">
        <v>4</v>
      </c>
      <c r="G2191" s="1" t="s">
        <v>375</v>
      </c>
      <c r="H2191" s="1" t="s">
        <v>28</v>
      </c>
      <c r="I2191">
        <v>1</v>
      </c>
      <c r="J2191" s="1" t="str">
        <f>+VLOOKUP(bloques1a3[[#This Row],[respuesta]],respuestas.emociones[],2,0)</f>
        <v>enojo</v>
      </c>
      <c r="K2191" s="1">
        <f>+VLOOKUP(bloques1a3[[#This Row],[niño]],BD.niños[[Código]:[edad]],5,0)</f>
        <v>6</v>
      </c>
      <c r="L2191" s="1">
        <f>+IF(bloques1a3[[#This Row],[correcta]]=bloques1a3[[#This Row],[respuesta]],1,0)</f>
        <v>1</v>
      </c>
      <c r="M2191" s="1">
        <f>+IF(bloques1a3[[#This Row],[Sexo]]="F",1,0)</f>
        <v>0</v>
      </c>
    </row>
    <row r="2192" spans="1:13" x14ac:dyDescent="0.55000000000000004">
      <c r="A2192">
        <v>69</v>
      </c>
      <c r="B2192" s="1" t="s">
        <v>449</v>
      </c>
      <c r="C2192" s="1" t="s">
        <v>3</v>
      </c>
      <c r="D2192">
        <v>4</v>
      </c>
      <c r="E2192" s="1" t="s">
        <v>184</v>
      </c>
      <c r="F2192">
        <v>4</v>
      </c>
      <c r="G2192" s="1" t="s">
        <v>376</v>
      </c>
      <c r="H2192" s="1" t="s">
        <v>28</v>
      </c>
      <c r="I2192">
        <v>1</v>
      </c>
      <c r="J2192" s="1" t="str">
        <f>+VLOOKUP(bloques1a3[[#This Row],[respuesta]],respuestas.emociones[],2,0)</f>
        <v>enojo</v>
      </c>
      <c r="K2192" s="1">
        <f>+VLOOKUP(bloques1a3[[#This Row],[niño]],BD.niños[[Código]:[edad]],5,0)</f>
        <v>7</v>
      </c>
      <c r="L2192" s="1">
        <f>+IF(bloques1a3[[#This Row],[correcta]]=bloques1a3[[#This Row],[respuesta]],1,0)</f>
        <v>1</v>
      </c>
      <c r="M2192" s="1">
        <f>+IF(bloques1a3[[#This Row],[Sexo]]="F",1,0)</f>
        <v>0</v>
      </c>
    </row>
    <row r="2193" spans="1:13" x14ac:dyDescent="0.55000000000000004">
      <c r="A2193">
        <v>69</v>
      </c>
      <c r="B2193" s="1" t="s">
        <v>449</v>
      </c>
      <c r="C2193" s="1" t="s">
        <v>3</v>
      </c>
      <c r="D2193">
        <v>4</v>
      </c>
      <c r="E2193" s="1" t="s">
        <v>187</v>
      </c>
      <c r="F2193">
        <v>4</v>
      </c>
      <c r="G2193" s="1" t="s">
        <v>376</v>
      </c>
      <c r="H2193" s="1" t="s">
        <v>29</v>
      </c>
      <c r="I2193">
        <v>1</v>
      </c>
      <c r="J2193" s="1" t="str">
        <f>+VLOOKUP(bloques1a3[[#This Row],[respuesta]],respuestas.emociones[],2,0)</f>
        <v>enojo</v>
      </c>
      <c r="K2193" s="1">
        <f>+VLOOKUP(bloques1a3[[#This Row],[niño]],BD.niños[[Código]:[edad]],5,0)</f>
        <v>8</v>
      </c>
      <c r="L2193" s="1">
        <f>+IF(bloques1a3[[#This Row],[correcta]]=bloques1a3[[#This Row],[respuesta]],1,0)</f>
        <v>1</v>
      </c>
      <c r="M2193" s="1">
        <f>+IF(bloques1a3[[#This Row],[Sexo]]="F",1,0)</f>
        <v>1</v>
      </c>
    </row>
    <row r="2194" spans="1:13" x14ac:dyDescent="0.55000000000000004">
      <c r="A2194">
        <v>69</v>
      </c>
      <c r="B2194" s="1" t="s">
        <v>449</v>
      </c>
      <c r="C2194" s="1" t="s">
        <v>3</v>
      </c>
      <c r="D2194">
        <v>4</v>
      </c>
      <c r="E2194" s="1" t="s">
        <v>192</v>
      </c>
      <c r="F2194">
        <v>4</v>
      </c>
      <c r="G2194" s="1" t="s">
        <v>376</v>
      </c>
      <c r="H2194" s="1" t="s">
        <v>28</v>
      </c>
      <c r="I2194">
        <v>1</v>
      </c>
      <c r="J2194" s="1" t="str">
        <f>+VLOOKUP(bloques1a3[[#This Row],[respuesta]],respuestas.emociones[],2,0)</f>
        <v>enojo</v>
      </c>
      <c r="K2194" s="1">
        <f>+VLOOKUP(bloques1a3[[#This Row],[niño]],BD.niños[[Código]:[edad]],5,0)</f>
        <v>7</v>
      </c>
      <c r="L2194" s="1">
        <f>+IF(bloques1a3[[#This Row],[correcta]]=bloques1a3[[#This Row],[respuesta]],1,0)</f>
        <v>1</v>
      </c>
      <c r="M2194" s="1">
        <f>+IF(bloques1a3[[#This Row],[Sexo]]="F",1,0)</f>
        <v>0</v>
      </c>
    </row>
    <row r="2195" spans="1:13" x14ac:dyDescent="0.55000000000000004">
      <c r="A2195">
        <v>69</v>
      </c>
      <c r="B2195" s="1" t="s">
        <v>449</v>
      </c>
      <c r="C2195" s="1" t="s">
        <v>3</v>
      </c>
      <c r="D2195">
        <v>4</v>
      </c>
      <c r="E2195" s="1" t="s">
        <v>195</v>
      </c>
      <c r="F2195">
        <v>7</v>
      </c>
      <c r="G2195" s="1" t="s">
        <v>377</v>
      </c>
      <c r="H2195" s="1" t="s">
        <v>28</v>
      </c>
      <c r="I2195">
        <v>1</v>
      </c>
      <c r="J2195" s="1" t="str">
        <f>+VLOOKUP(bloques1a3[[#This Row],[respuesta]],respuestas.emociones[],2,0)</f>
        <v>asco</v>
      </c>
      <c r="K2195" s="1">
        <f>+VLOOKUP(bloques1a3[[#This Row],[niño]],BD.niños[[Código]:[edad]],5,0)</f>
        <v>10</v>
      </c>
      <c r="L2195" s="1">
        <f>+IF(bloques1a3[[#This Row],[correcta]]=bloques1a3[[#This Row],[respuesta]],1,0)</f>
        <v>0</v>
      </c>
      <c r="M2195" s="1">
        <f>+IF(bloques1a3[[#This Row],[Sexo]]="F",1,0)</f>
        <v>0</v>
      </c>
    </row>
    <row r="2196" spans="1:13" x14ac:dyDescent="0.55000000000000004">
      <c r="A2196">
        <v>69</v>
      </c>
      <c r="B2196" s="1" t="s">
        <v>449</v>
      </c>
      <c r="C2196" s="1" t="s">
        <v>3</v>
      </c>
      <c r="D2196">
        <v>4</v>
      </c>
      <c r="E2196" s="1" t="s">
        <v>199</v>
      </c>
      <c r="F2196">
        <v>7</v>
      </c>
      <c r="G2196" s="1" t="s">
        <v>377</v>
      </c>
      <c r="H2196" s="1" t="s">
        <v>28</v>
      </c>
      <c r="I2196">
        <v>1</v>
      </c>
      <c r="J2196" s="1" t="str">
        <f>+VLOOKUP(bloques1a3[[#This Row],[respuesta]],respuestas.emociones[],2,0)</f>
        <v>asco</v>
      </c>
      <c r="K2196" s="1">
        <f>+VLOOKUP(bloques1a3[[#This Row],[niño]],BD.niños[[Código]:[edad]],5,0)</f>
        <v>9</v>
      </c>
      <c r="L2196" s="1">
        <f>+IF(bloques1a3[[#This Row],[correcta]]=bloques1a3[[#This Row],[respuesta]],1,0)</f>
        <v>0</v>
      </c>
      <c r="M2196" s="1">
        <f>+IF(bloques1a3[[#This Row],[Sexo]]="F",1,0)</f>
        <v>0</v>
      </c>
    </row>
    <row r="2197" spans="1:13" x14ac:dyDescent="0.55000000000000004">
      <c r="A2197">
        <v>69</v>
      </c>
      <c r="B2197" s="1" t="s">
        <v>449</v>
      </c>
      <c r="C2197" s="1" t="s">
        <v>3</v>
      </c>
      <c r="D2197">
        <v>4</v>
      </c>
      <c r="E2197" s="1" t="s">
        <v>203</v>
      </c>
      <c r="F2197">
        <v>7</v>
      </c>
      <c r="G2197" s="1" t="s">
        <v>377</v>
      </c>
      <c r="H2197" s="1" t="s">
        <v>29</v>
      </c>
      <c r="I2197">
        <v>1</v>
      </c>
      <c r="J2197" s="1" t="str">
        <f>+VLOOKUP(bloques1a3[[#This Row],[respuesta]],respuestas.emociones[],2,0)</f>
        <v>asco</v>
      </c>
      <c r="K2197" s="1">
        <f>+VLOOKUP(bloques1a3[[#This Row],[niño]],BD.niños[[Código]:[edad]],5,0)</f>
        <v>9</v>
      </c>
      <c r="L2197" s="1">
        <f>+IF(bloques1a3[[#This Row],[correcta]]=bloques1a3[[#This Row],[respuesta]],1,0)</f>
        <v>0</v>
      </c>
      <c r="M2197" s="1">
        <f>+IF(bloques1a3[[#This Row],[Sexo]]="F",1,0)</f>
        <v>1</v>
      </c>
    </row>
    <row r="2198" spans="1:13" x14ac:dyDescent="0.55000000000000004">
      <c r="A2198">
        <v>69</v>
      </c>
      <c r="B2198" s="1" t="s">
        <v>449</v>
      </c>
      <c r="C2198" s="1" t="s">
        <v>3</v>
      </c>
      <c r="D2198">
        <v>4</v>
      </c>
      <c r="E2198" s="1" t="s">
        <v>206</v>
      </c>
      <c r="F2198">
        <v>4</v>
      </c>
      <c r="G2198" s="1" t="s">
        <v>377</v>
      </c>
      <c r="H2198" s="1" t="s">
        <v>29</v>
      </c>
      <c r="I2198">
        <v>1</v>
      </c>
      <c r="J2198" s="1" t="str">
        <f>+VLOOKUP(bloques1a3[[#This Row],[respuesta]],respuestas.emociones[],2,0)</f>
        <v>enojo</v>
      </c>
      <c r="K2198" s="1">
        <f>+VLOOKUP(bloques1a3[[#This Row],[niño]],BD.niños[[Código]:[edad]],5,0)</f>
        <v>10</v>
      </c>
      <c r="L2198" s="1">
        <f>+IF(bloques1a3[[#This Row],[correcta]]=bloques1a3[[#This Row],[respuesta]],1,0)</f>
        <v>1</v>
      </c>
      <c r="M2198" s="1">
        <f>+IF(bloques1a3[[#This Row],[Sexo]]="F",1,0)</f>
        <v>1</v>
      </c>
    </row>
    <row r="2199" spans="1:13" x14ac:dyDescent="0.55000000000000004">
      <c r="A2199">
        <v>69</v>
      </c>
      <c r="B2199" s="1" t="s">
        <v>449</v>
      </c>
      <c r="C2199" s="1" t="s">
        <v>3</v>
      </c>
      <c r="D2199">
        <v>4</v>
      </c>
      <c r="E2199" s="1" t="s">
        <v>210</v>
      </c>
      <c r="F2199">
        <v>0</v>
      </c>
      <c r="G2199" s="1" t="s">
        <v>376</v>
      </c>
      <c r="H2199" s="1" t="s">
        <v>28</v>
      </c>
      <c r="I2199">
        <v>1</v>
      </c>
      <c r="J2199" s="1" t="str">
        <f>+VLOOKUP(bloques1a3[[#This Row],[respuesta]],respuestas.emociones[],2,0)</f>
        <v>no respondió</v>
      </c>
      <c r="K2199" s="1">
        <f>+VLOOKUP(bloques1a3[[#This Row],[niño]],BD.niños[[Código]:[edad]],5,0)</f>
        <v>7</v>
      </c>
      <c r="L2199" s="1">
        <f>+IF(bloques1a3[[#This Row],[correcta]]=bloques1a3[[#This Row],[respuesta]],1,0)</f>
        <v>0</v>
      </c>
      <c r="M2199" s="1">
        <f>+IF(bloques1a3[[#This Row],[Sexo]]="F",1,0)</f>
        <v>0</v>
      </c>
    </row>
    <row r="2200" spans="1:13" x14ac:dyDescent="0.55000000000000004">
      <c r="A2200">
        <v>69</v>
      </c>
      <c r="B2200" s="1" t="s">
        <v>449</v>
      </c>
      <c r="C2200" s="1" t="s">
        <v>3</v>
      </c>
      <c r="D2200">
        <v>4</v>
      </c>
      <c r="E2200" s="1" t="s">
        <v>274</v>
      </c>
      <c r="F2200">
        <v>4</v>
      </c>
      <c r="G2200" s="1" t="s">
        <v>375</v>
      </c>
      <c r="H2200" s="1" t="s">
        <v>28</v>
      </c>
      <c r="I2200">
        <v>1</v>
      </c>
      <c r="J2200" s="1" t="str">
        <f>+VLOOKUP(bloques1a3[[#This Row],[respuesta]],respuestas.emociones[],2,0)</f>
        <v>enojo</v>
      </c>
      <c r="K2200" s="1">
        <f>+VLOOKUP(bloques1a3[[#This Row],[niño]],BD.niños[[Código]:[edad]],5,0)</f>
        <v>6</v>
      </c>
      <c r="L2200" s="1">
        <f>+IF(bloques1a3[[#This Row],[correcta]]=bloques1a3[[#This Row],[respuesta]],1,0)</f>
        <v>1</v>
      </c>
      <c r="M2200" s="1">
        <f>+IF(bloques1a3[[#This Row],[Sexo]]="F",1,0)</f>
        <v>0</v>
      </c>
    </row>
    <row r="2201" spans="1:13" x14ac:dyDescent="0.55000000000000004">
      <c r="A2201">
        <v>69</v>
      </c>
      <c r="B2201" s="1" t="s">
        <v>449</v>
      </c>
      <c r="C2201" s="1" t="s">
        <v>3</v>
      </c>
      <c r="D2201">
        <v>4</v>
      </c>
      <c r="E2201" s="1" t="s">
        <v>276</v>
      </c>
      <c r="F2201">
        <v>3</v>
      </c>
      <c r="G2201" s="1" t="s">
        <v>375</v>
      </c>
      <c r="H2201" s="1" t="s">
        <v>28</v>
      </c>
      <c r="I2201">
        <v>1</v>
      </c>
      <c r="J2201" s="1" t="str">
        <f>+VLOOKUP(bloques1a3[[#This Row],[respuesta]],respuestas.emociones[],2,0)</f>
        <v>tristeza</v>
      </c>
      <c r="K2201" s="1">
        <f>+VLOOKUP(bloques1a3[[#This Row],[niño]],BD.niños[[Código]:[edad]],5,0)</f>
        <v>6</v>
      </c>
      <c r="L2201" s="1">
        <f>+IF(bloques1a3[[#This Row],[correcta]]=bloques1a3[[#This Row],[respuesta]],1,0)</f>
        <v>0</v>
      </c>
      <c r="M2201" s="1">
        <f>+IF(bloques1a3[[#This Row],[Sexo]]="F",1,0)</f>
        <v>0</v>
      </c>
    </row>
    <row r="2202" spans="1:13" x14ac:dyDescent="0.55000000000000004">
      <c r="A2202">
        <v>69</v>
      </c>
      <c r="B2202" s="1" t="s">
        <v>449</v>
      </c>
      <c r="C2202" s="1" t="s">
        <v>3</v>
      </c>
      <c r="D2202">
        <v>4</v>
      </c>
      <c r="E2202" s="1" t="s">
        <v>279</v>
      </c>
      <c r="F2202">
        <v>4</v>
      </c>
      <c r="G2202" s="1" t="s">
        <v>376</v>
      </c>
      <c r="H2202" s="1" t="s">
        <v>29</v>
      </c>
      <c r="I2202">
        <v>1</v>
      </c>
      <c r="J2202" s="1" t="str">
        <f>+VLOOKUP(bloques1a3[[#This Row],[respuesta]],respuestas.emociones[],2,0)</f>
        <v>enojo</v>
      </c>
      <c r="K2202" s="1">
        <f>+VLOOKUP(bloques1a3[[#This Row],[niño]],BD.niños[[Código]:[edad]],5,0)</f>
        <v>7</v>
      </c>
      <c r="L2202" s="1">
        <f>+IF(bloques1a3[[#This Row],[correcta]]=bloques1a3[[#This Row],[respuesta]],1,0)</f>
        <v>1</v>
      </c>
      <c r="M2202" s="1">
        <f>+IF(bloques1a3[[#This Row],[Sexo]]="F",1,0)</f>
        <v>1</v>
      </c>
    </row>
    <row r="2203" spans="1:13" x14ac:dyDescent="0.55000000000000004">
      <c r="A2203">
        <v>69</v>
      </c>
      <c r="B2203" s="1" t="s">
        <v>449</v>
      </c>
      <c r="C2203" s="1" t="s">
        <v>3</v>
      </c>
      <c r="D2203">
        <v>4</v>
      </c>
      <c r="E2203" s="1" t="s">
        <v>282</v>
      </c>
      <c r="F2203">
        <v>4</v>
      </c>
      <c r="G2203" s="1" t="s">
        <v>375</v>
      </c>
      <c r="H2203" s="1" t="s">
        <v>29</v>
      </c>
      <c r="I2203">
        <v>1</v>
      </c>
      <c r="J2203" s="1" t="str">
        <f>+VLOOKUP(bloques1a3[[#This Row],[respuesta]],respuestas.emociones[],2,0)</f>
        <v>enojo</v>
      </c>
      <c r="K2203" s="1">
        <f>+VLOOKUP(bloques1a3[[#This Row],[niño]],BD.niños[[Código]:[edad]],5,0)</f>
        <v>5</v>
      </c>
      <c r="L2203" s="1">
        <f>+IF(bloques1a3[[#This Row],[correcta]]=bloques1a3[[#This Row],[respuesta]],1,0)</f>
        <v>1</v>
      </c>
      <c r="M2203" s="1">
        <f>+IF(bloques1a3[[#This Row],[Sexo]]="F",1,0)</f>
        <v>1</v>
      </c>
    </row>
    <row r="2204" spans="1:13" x14ac:dyDescent="0.55000000000000004">
      <c r="A2204">
        <v>69</v>
      </c>
      <c r="B2204" s="1" t="s">
        <v>449</v>
      </c>
      <c r="C2204" s="1" t="s">
        <v>3</v>
      </c>
      <c r="D2204">
        <v>4</v>
      </c>
      <c r="E2204" s="1" t="s">
        <v>352</v>
      </c>
      <c r="F2204">
        <v>4</v>
      </c>
      <c r="G2204" s="1" t="s">
        <v>376</v>
      </c>
      <c r="H2204" s="1" t="s">
        <v>29</v>
      </c>
      <c r="I2204">
        <v>1</v>
      </c>
      <c r="J2204" s="1" t="str">
        <f>+VLOOKUP(bloques1a3[[#This Row],[respuesta]],respuestas.emociones[],2,0)</f>
        <v>enojo</v>
      </c>
      <c r="K2204" s="1">
        <f>+VLOOKUP(bloques1a3[[#This Row],[niño]],BD.niños[[Código]:[edad]],5,0)</f>
        <v>8</v>
      </c>
      <c r="L2204" s="1">
        <f>+IF(bloques1a3[[#This Row],[correcta]]=bloques1a3[[#This Row],[respuesta]],1,0)</f>
        <v>1</v>
      </c>
      <c r="M2204" s="1">
        <f>+IF(bloques1a3[[#This Row],[Sexo]]="F",1,0)</f>
        <v>1</v>
      </c>
    </row>
    <row r="2205" spans="1:13" x14ac:dyDescent="0.55000000000000004">
      <c r="A2205">
        <v>69</v>
      </c>
      <c r="B2205" s="1" t="s">
        <v>449</v>
      </c>
      <c r="C2205" s="1" t="s">
        <v>3</v>
      </c>
      <c r="D2205">
        <v>4</v>
      </c>
      <c r="E2205" s="1" t="s">
        <v>357</v>
      </c>
      <c r="F2205">
        <v>4</v>
      </c>
      <c r="G2205" s="1" t="s">
        <v>376</v>
      </c>
      <c r="H2205" s="1" t="s">
        <v>28</v>
      </c>
      <c r="I2205">
        <v>1</v>
      </c>
      <c r="J2205" s="1" t="str">
        <f>+VLOOKUP(bloques1a3[[#This Row],[respuesta]],respuestas.emociones[],2,0)</f>
        <v>enojo</v>
      </c>
      <c r="K2205" s="1">
        <f>+VLOOKUP(bloques1a3[[#This Row],[niño]],BD.niños[[Código]:[edad]],5,0)</f>
        <v>7</v>
      </c>
      <c r="L2205" s="1">
        <f>+IF(bloques1a3[[#This Row],[correcta]]=bloques1a3[[#This Row],[respuesta]],1,0)</f>
        <v>1</v>
      </c>
      <c r="M2205" s="1">
        <f>+IF(bloques1a3[[#This Row],[Sexo]]="F",1,0)</f>
        <v>0</v>
      </c>
    </row>
    <row r="2206" spans="1:13" x14ac:dyDescent="0.55000000000000004">
      <c r="A2206">
        <v>69</v>
      </c>
      <c r="B2206" s="1" t="s">
        <v>449</v>
      </c>
      <c r="C2206" s="1" t="s">
        <v>3</v>
      </c>
      <c r="D2206">
        <v>4</v>
      </c>
      <c r="E2206" s="1" t="s">
        <v>360</v>
      </c>
      <c r="F2206">
        <v>4</v>
      </c>
      <c r="G2206" s="1" t="s">
        <v>377</v>
      </c>
      <c r="H2206" s="1" t="s">
        <v>28</v>
      </c>
      <c r="I2206">
        <v>1</v>
      </c>
      <c r="J2206" s="1" t="str">
        <f>+VLOOKUP(bloques1a3[[#This Row],[respuesta]],respuestas.emociones[],2,0)</f>
        <v>enojo</v>
      </c>
      <c r="K2206" s="1">
        <f>+VLOOKUP(bloques1a3[[#This Row],[niño]],BD.niños[[Código]:[edad]],5,0)</f>
        <v>9</v>
      </c>
      <c r="L2206" s="1">
        <f>+IF(bloques1a3[[#This Row],[correcta]]=bloques1a3[[#This Row],[respuesta]],1,0)</f>
        <v>1</v>
      </c>
      <c r="M2206" s="1">
        <f>+IF(bloques1a3[[#This Row],[Sexo]]="F",1,0)</f>
        <v>0</v>
      </c>
    </row>
    <row r="2207" spans="1:13" x14ac:dyDescent="0.55000000000000004">
      <c r="A2207">
        <v>69</v>
      </c>
      <c r="B2207" s="1" t="s">
        <v>449</v>
      </c>
      <c r="C2207" s="1" t="s">
        <v>3</v>
      </c>
      <c r="D2207">
        <v>4</v>
      </c>
      <c r="E2207" s="1" t="s">
        <v>364</v>
      </c>
      <c r="F2207">
        <v>7</v>
      </c>
      <c r="G2207" s="1" t="s">
        <v>377</v>
      </c>
      <c r="H2207" s="1" t="s">
        <v>28</v>
      </c>
      <c r="I2207">
        <v>1</v>
      </c>
      <c r="J2207" s="1" t="str">
        <f>+VLOOKUP(bloques1a3[[#This Row],[respuesta]],respuestas.emociones[],2,0)</f>
        <v>asco</v>
      </c>
      <c r="K2207" s="1">
        <f>+VLOOKUP(bloques1a3[[#This Row],[niño]],BD.niños[[Código]:[edad]],5,0)</f>
        <v>10</v>
      </c>
      <c r="L2207" s="1">
        <f>+IF(bloques1a3[[#This Row],[correcta]]=bloques1a3[[#This Row],[respuesta]],1,0)</f>
        <v>0</v>
      </c>
      <c r="M2207" s="1">
        <f>+IF(bloques1a3[[#This Row],[Sexo]]="F",1,0)</f>
        <v>0</v>
      </c>
    </row>
    <row r="2208" spans="1:13" x14ac:dyDescent="0.55000000000000004">
      <c r="A2208">
        <v>69</v>
      </c>
      <c r="B2208" s="1" t="s">
        <v>449</v>
      </c>
      <c r="C2208" s="1" t="s">
        <v>3</v>
      </c>
      <c r="D2208">
        <v>4</v>
      </c>
      <c r="E2208" s="1" t="s">
        <v>368</v>
      </c>
      <c r="F2208">
        <v>4</v>
      </c>
      <c r="G2208" s="1" t="s">
        <v>377</v>
      </c>
      <c r="H2208" s="1" t="s">
        <v>28</v>
      </c>
      <c r="I2208">
        <v>1</v>
      </c>
      <c r="J2208" s="1" t="str">
        <f>+VLOOKUP(bloques1a3[[#This Row],[respuesta]],respuestas.emociones[],2,0)</f>
        <v>enojo</v>
      </c>
      <c r="K2208" s="1">
        <f>+VLOOKUP(bloques1a3[[#This Row],[niño]],BD.niños[[Código]:[edad]],5,0)</f>
        <v>11</v>
      </c>
      <c r="L2208" s="1">
        <f>+IF(bloques1a3[[#This Row],[correcta]]=bloques1a3[[#This Row],[respuesta]],1,0)</f>
        <v>1</v>
      </c>
      <c r="M2208" s="1">
        <f>+IF(bloques1a3[[#This Row],[Sexo]]="F",1,0)</f>
        <v>0</v>
      </c>
    </row>
    <row r="2209" spans="1:13" x14ac:dyDescent="0.55000000000000004">
      <c r="A2209">
        <v>69</v>
      </c>
      <c r="B2209" s="1" t="s">
        <v>449</v>
      </c>
      <c r="C2209" s="1" t="s">
        <v>3</v>
      </c>
      <c r="D2209">
        <v>4</v>
      </c>
      <c r="E2209" s="1" t="s">
        <v>371</v>
      </c>
      <c r="F2209">
        <v>4</v>
      </c>
      <c r="G2209" s="1" t="s">
        <v>377</v>
      </c>
      <c r="H2209" s="1" t="s">
        <v>29</v>
      </c>
      <c r="I2209">
        <v>1</v>
      </c>
      <c r="J2209" s="1" t="str">
        <f>+VLOOKUP(bloques1a3[[#This Row],[respuesta]],respuestas.emociones[],2,0)</f>
        <v>enojo</v>
      </c>
      <c r="K2209" s="1">
        <f>+VLOOKUP(bloques1a3[[#This Row],[niño]],BD.niños[[Código]:[edad]],5,0)</f>
        <v>9</v>
      </c>
      <c r="L2209" s="1">
        <f>+IF(bloques1a3[[#This Row],[correcta]]=bloques1a3[[#This Row],[respuesta]],1,0)</f>
        <v>1</v>
      </c>
      <c r="M2209" s="1">
        <f>+IF(bloques1a3[[#This Row],[Sexo]]="F",1,0)</f>
        <v>1</v>
      </c>
    </row>
    <row r="2210" spans="1:13" x14ac:dyDescent="0.55000000000000004">
      <c r="A2210">
        <v>70</v>
      </c>
      <c r="B2210" s="1" t="s">
        <v>450</v>
      </c>
      <c r="C2210" s="1" t="s">
        <v>6</v>
      </c>
      <c r="D2210">
        <v>3</v>
      </c>
      <c r="E2210" s="1" t="s">
        <v>36</v>
      </c>
      <c r="F2210">
        <v>4</v>
      </c>
      <c r="G2210" s="1" t="s">
        <v>375</v>
      </c>
      <c r="H2210" s="1" t="s">
        <v>28</v>
      </c>
      <c r="I2210">
        <v>1</v>
      </c>
      <c r="J2210" s="1" t="str">
        <f>+VLOOKUP(bloques1a3[[#This Row],[respuesta]],respuestas.emociones[],2,0)</f>
        <v>enojo</v>
      </c>
      <c r="K2210" s="1">
        <f>+VLOOKUP(bloques1a3[[#This Row],[niño]],BD.niños[[Código]:[edad]],5,0)</f>
        <v>5</v>
      </c>
      <c r="L2210" s="1">
        <f>+IF(bloques1a3[[#This Row],[correcta]]=bloques1a3[[#This Row],[respuesta]],1,0)</f>
        <v>0</v>
      </c>
      <c r="M2210" s="1">
        <f>+IF(bloques1a3[[#This Row],[Sexo]]="F",1,0)</f>
        <v>0</v>
      </c>
    </row>
    <row r="2211" spans="1:13" x14ac:dyDescent="0.55000000000000004">
      <c r="A2211">
        <v>70</v>
      </c>
      <c r="B2211" s="1" t="s">
        <v>450</v>
      </c>
      <c r="C2211" s="1" t="s">
        <v>6</v>
      </c>
      <c r="D2211">
        <v>3</v>
      </c>
      <c r="E2211" s="1" t="s">
        <v>40</v>
      </c>
      <c r="F2211">
        <v>3</v>
      </c>
      <c r="G2211" s="1" t="s">
        <v>376</v>
      </c>
      <c r="H2211" s="1" t="s">
        <v>28</v>
      </c>
      <c r="I2211">
        <v>1</v>
      </c>
      <c r="J2211" s="1" t="str">
        <f>+VLOOKUP(bloques1a3[[#This Row],[respuesta]],respuestas.emociones[],2,0)</f>
        <v>tristeza</v>
      </c>
      <c r="K2211" s="1">
        <f>+VLOOKUP(bloques1a3[[#This Row],[niño]],BD.niños[[Código]:[edad]],5,0)</f>
        <v>7</v>
      </c>
      <c r="L2211" s="1">
        <f>+IF(bloques1a3[[#This Row],[correcta]]=bloques1a3[[#This Row],[respuesta]],1,0)</f>
        <v>1</v>
      </c>
      <c r="M2211" s="1">
        <f>+IF(bloques1a3[[#This Row],[Sexo]]="F",1,0)</f>
        <v>0</v>
      </c>
    </row>
    <row r="2212" spans="1:13" x14ac:dyDescent="0.55000000000000004">
      <c r="A2212">
        <v>70</v>
      </c>
      <c r="B2212" s="1" t="s">
        <v>450</v>
      </c>
      <c r="C2212" s="1" t="s">
        <v>6</v>
      </c>
      <c r="D2212">
        <v>3</v>
      </c>
      <c r="E2212" s="1" t="s">
        <v>44</v>
      </c>
      <c r="F2212">
        <v>1</v>
      </c>
      <c r="G2212" s="1" t="s">
        <v>376</v>
      </c>
      <c r="H2212" s="1" t="s">
        <v>29</v>
      </c>
      <c r="I2212">
        <v>1</v>
      </c>
      <c r="J2212" s="1" t="str">
        <f>+VLOOKUP(bloques1a3[[#This Row],[respuesta]],respuestas.emociones[],2,0)</f>
        <v>neutra</v>
      </c>
      <c r="K2212" s="1">
        <f>+VLOOKUP(bloques1a3[[#This Row],[niño]],BD.niños[[Código]:[edad]],5,0)</f>
        <v>7</v>
      </c>
      <c r="L2212" s="1">
        <f>+IF(bloques1a3[[#This Row],[correcta]]=bloques1a3[[#This Row],[respuesta]],1,0)</f>
        <v>0</v>
      </c>
      <c r="M2212" s="1">
        <f>+IF(bloques1a3[[#This Row],[Sexo]]="F",1,0)</f>
        <v>1</v>
      </c>
    </row>
    <row r="2213" spans="1:13" x14ac:dyDescent="0.55000000000000004">
      <c r="A2213">
        <v>70</v>
      </c>
      <c r="B2213" s="1" t="s">
        <v>450</v>
      </c>
      <c r="C2213" s="1" t="s">
        <v>6</v>
      </c>
      <c r="D2213">
        <v>3</v>
      </c>
      <c r="E2213" s="1" t="s">
        <v>48</v>
      </c>
      <c r="F2213">
        <v>3</v>
      </c>
      <c r="G2213" s="1" t="s">
        <v>376</v>
      </c>
      <c r="H2213" s="1" t="s">
        <v>29</v>
      </c>
      <c r="I2213">
        <v>1</v>
      </c>
      <c r="J2213" s="1" t="str">
        <f>+VLOOKUP(bloques1a3[[#This Row],[respuesta]],respuestas.emociones[],2,0)</f>
        <v>tristeza</v>
      </c>
      <c r="K2213" s="1">
        <f>+VLOOKUP(bloques1a3[[#This Row],[niño]],BD.niños[[Código]:[edad]],5,0)</f>
        <v>7</v>
      </c>
      <c r="L2213" s="1">
        <f>+IF(bloques1a3[[#This Row],[correcta]]=bloques1a3[[#This Row],[respuesta]],1,0)</f>
        <v>1</v>
      </c>
      <c r="M2213" s="1">
        <f>+IF(bloques1a3[[#This Row],[Sexo]]="F",1,0)</f>
        <v>1</v>
      </c>
    </row>
    <row r="2214" spans="1:13" x14ac:dyDescent="0.55000000000000004">
      <c r="A2214">
        <v>70</v>
      </c>
      <c r="B2214" s="1" t="s">
        <v>450</v>
      </c>
      <c r="C2214" s="1" t="s">
        <v>6</v>
      </c>
      <c r="D2214">
        <v>3</v>
      </c>
      <c r="E2214" s="1" t="s">
        <v>52</v>
      </c>
      <c r="F2214">
        <v>4</v>
      </c>
      <c r="G2214" s="1" t="s">
        <v>376</v>
      </c>
      <c r="H2214" s="1" t="s">
        <v>29</v>
      </c>
      <c r="I2214">
        <v>1</v>
      </c>
      <c r="J2214" s="1" t="str">
        <f>+VLOOKUP(bloques1a3[[#This Row],[respuesta]],respuestas.emociones[],2,0)</f>
        <v>enojo</v>
      </c>
      <c r="K2214" s="1">
        <f>+VLOOKUP(bloques1a3[[#This Row],[niño]],BD.niños[[Código]:[edad]],5,0)</f>
        <v>7</v>
      </c>
      <c r="L2214" s="1">
        <f>+IF(bloques1a3[[#This Row],[correcta]]=bloques1a3[[#This Row],[respuesta]],1,0)</f>
        <v>0</v>
      </c>
      <c r="M2214" s="1">
        <f>+IF(bloques1a3[[#This Row],[Sexo]]="F",1,0)</f>
        <v>1</v>
      </c>
    </row>
    <row r="2215" spans="1:13" x14ac:dyDescent="0.55000000000000004">
      <c r="A2215">
        <v>70</v>
      </c>
      <c r="B2215" s="1" t="s">
        <v>450</v>
      </c>
      <c r="C2215" s="1" t="s">
        <v>6</v>
      </c>
      <c r="D2215">
        <v>3</v>
      </c>
      <c r="E2215" s="1" t="s">
        <v>56</v>
      </c>
      <c r="F2215">
        <v>3</v>
      </c>
      <c r="G2215" s="1" t="s">
        <v>376</v>
      </c>
      <c r="H2215" s="1" t="s">
        <v>29</v>
      </c>
      <c r="I2215">
        <v>1</v>
      </c>
      <c r="J2215" s="1" t="str">
        <f>+VLOOKUP(bloques1a3[[#This Row],[respuesta]],respuestas.emociones[],2,0)</f>
        <v>tristeza</v>
      </c>
      <c r="K2215" s="1">
        <f>+VLOOKUP(bloques1a3[[#This Row],[niño]],BD.niños[[Código]:[edad]],5,0)</f>
        <v>8</v>
      </c>
      <c r="L2215" s="1">
        <f>+IF(bloques1a3[[#This Row],[correcta]]=bloques1a3[[#This Row],[respuesta]],1,0)</f>
        <v>1</v>
      </c>
      <c r="M2215" s="1">
        <f>+IF(bloques1a3[[#This Row],[Sexo]]="F",1,0)</f>
        <v>1</v>
      </c>
    </row>
    <row r="2216" spans="1:13" x14ac:dyDescent="0.55000000000000004">
      <c r="A2216">
        <v>70</v>
      </c>
      <c r="B2216" s="1" t="s">
        <v>450</v>
      </c>
      <c r="C2216" s="1" t="s">
        <v>6</v>
      </c>
      <c r="D2216">
        <v>3</v>
      </c>
      <c r="E2216" s="1" t="s">
        <v>60</v>
      </c>
      <c r="F2216">
        <v>3</v>
      </c>
      <c r="G2216" s="1" t="s">
        <v>377</v>
      </c>
      <c r="H2216" s="1" t="s">
        <v>28</v>
      </c>
      <c r="I2216">
        <v>1</v>
      </c>
      <c r="J2216" s="1" t="str">
        <f>+VLOOKUP(bloques1a3[[#This Row],[respuesta]],respuestas.emociones[],2,0)</f>
        <v>tristeza</v>
      </c>
      <c r="K2216" s="1">
        <f>+VLOOKUP(bloques1a3[[#This Row],[niño]],BD.niños[[Código]:[edad]],5,0)</f>
        <v>10</v>
      </c>
      <c r="L2216" s="1">
        <f>+IF(bloques1a3[[#This Row],[correcta]]=bloques1a3[[#This Row],[respuesta]],1,0)</f>
        <v>1</v>
      </c>
      <c r="M2216" s="1">
        <f>+IF(bloques1a3[[#This Row],[Sexo]]="F",1,0)</f>
        <v>0</v>
      </c>
    </row>
    <row r="2217" spans="1:13" x14ac:dyDescent="0.55000000000000004">
      <c r="A2217">
        <v>70</v>
      </c>
      <c r="B2217" s="1" t="s">
        <v>450</v>
      </c>
      <c r="C2217" s="1" t="s">
        <v>6</v>
      </c>
      <c r="D2217">
        <v>3</v>
      </c>
      <c r="E2217" s="1" t="s">
        <v>64</v>
      </c>
      <c r="F2217">
        <v>3</v>
      </c>
      <c r="G2217" s="1" t="s">
        <v>377</v>
      </c>
      <c r="H2217" s="1" t="s">
        <v>29</v>
      </c>
      <c r="I2217">
        <v>1</v>
      </c>
      <c r="J2217" s="1" t="str">
        <f>+VLOOKUP(bloques1a3[[#This Row],[respuesta]],respuestas.emociones[],2,0)</f>
        <v>tristeza</v>
      </c>
      <c r="K2217" s="1">
        <f>+VLOOKUP(bloques1a3[[#This Row],[niño]],BD.niños[[Código]:[edad]],5,0)</f>
        <v>9</v>
      </c>
      <c r="L2217" s="1">
        <f>+IF(bloques1a3[[#This Row],[correcta]]=bloques1a3[[#This Row],[respuesta]],1,0)</f>
        <v>1</v>
      </c>
      <c r="M2217" s="1">
        <f>+IF(bloques1a3[[#This Row],[Sexo]]="F",1,0)</f>
        <v>1</v>
      </c>
    </row>
    <row r="2218" spans="1:13" x14ac:dyDescent="0.55000000000000004">
      <c r="A2218">
        <v>70</v>
      </c>
      <c r="B2218" s="1" t="s">
        <v>450</v>
      </c>
      <c r="C2218" s="1" t="s">
        <v>6</v>
      </c>
      <c r="D2218">
        <v>3</v>
      </c>
      <c r="E2218" s="1" t="s">
        <v>68</v>
      </c>
      <c r="F2218">
        <v>3</v>
      </c>
      <c r="G2218" s="1" t="s">
        <v>377</v>
      </c>
      <c r="H2218" s="1" t="s">
        <v>28</v>
      </c>
      <c r="I2218">
        <v>1</v>
      </c>
      <c r="J2218" s="1" t="str">
        <f>+VLOOKUP(bloques1a3[[#This Row],[respuesta]],respuestas.emociones[],2,0)</f>
        <v>tristeza</v>
      </c>
      <c r="K2218" s="1">
        <f>+VLOOKUP(bloques1a3[[#This Row],[niño]],BD.niños[[Código]:[edad]],5,0)</f>
        <v>10</v>
      </c>
      <c r="L2218" s="1">
        <f>+IF(bloques1a3[[#This Row],[correcta]]=bloques1a3[[#This Row],[respuesta]],1,0)</f>
        <v>1</v>
      </c>
      <c r="M2218" s="1">
        <f>+IF(bloques1a3[[#This Row],[Sexo]]="F",1,0)</f>
        <v>0</v>
      </c>
    </row>
    <row r="2219" spans="1:13" x14ac:dyDescent="0.55000000000000004">
      <c r="A2219">
        <v>70</v>
      </c>
      <c r="B2219" s="1" t="s">
        <v>450</v>
      </c>
      <c r="C2219" s="1" t="s">
        <v>6</v>
      </c>
      <c r="D2219">
        <v>3</v>
      </c>
      <c r="E2219" s="1" t="s">
        <v>72</v>
      </c>
      <c r="F2219">
        <v>3</v>
      </c>
      <c r="G2219" s="1" t="s">
        <v>377</v>
      </c>
      <c r="H2219" s="1" t="s">
        <v>29</v>
      </c>
      <c r="I2219">
        <v>1</v>
      </c>
      <c r="J2219" s="1" t="str">
        <f>+VLOOKUP(bloques1a3[[#This Row],[respuesta]],respuestas.emociones[],2,0)</f>
        <v>tristeza</v>
      </c>
      <c r="K2219" s="1">
        <f>+VLOOKUP(bloques1a3[[#This Row],[niño]],BD.niños[[Código]:[edad]],5,0)</f>
        <v>9</v>
      </c>
      <c r="L2219" s="1">
        <f>+IF(bloques1a3[[#This Row],[correcta]]=bloques1a3[[#This Row],[respuesta]],1,0)</f>
        <v>1</v>
      </c>
      <c r="M2219" s="1">
        <f>+IF(bloques1a3[[#This Row],[Sexo]]="F",1,0)</f>
        <v>1</v>
      </c>
    </row>
    <row r="2220" spans="1:13" x14ac:dyDescent="0.55000000000000004">
      <c r="A2220">
        <v>70</v>
      </c>
      <c r="B2220" s="1" t="s">
        <v>450</v>
      </c>
      <c r="C2220" s="1" t="s">
        <v>6</v>
      </c>
      <c r="D2220">
        <v>3</v>
      </c>
      <c r="E2220" s="1" t="s">
        <v>75</v>
      </c>
      <c r="F2220">
        <v>3</v>
      </c>
      <c r="G2220" s="1" t="s">
        <v>377</v>
      </c>
      <c r="H2220" s="1" t="s">
        <v>29</v>
      </c>
      <c r="I2220">
        <v>1</v>
      </c>
      <c r="J2220" s="1" t="str">
        <f>+VLOOKUP(bloques1a3[[#This Row],[respuesta]],respuestas.emociones[],2,0)</f>
        <v>tristeza</v>
      </c>
      <c r="K2220" s="1">
        <f>+VLOOKUP(bloques1a3[[#This Row],[niño]],BD.niños[[Código]:[edad]],5,0)</f>
        <v>10</v>
      </c>
      <c r="L2220" s="1">
        <f>+IF(bloques1a3[[#This Row],[correcta]]=bloques1a3[[#This Row],[respuesta]],1,0)</f>
        <v>1</v>
      </c>
      <c r="M2220" s="1">
        <f>+IF(bloques1a3[[#This Row],[Sexo]]="F",1,0)</f>
        <v>1</v>
      </c>
    </row>
    <row r="2221" spans="1:13" x14ac:dyDescent="0.55000000000000004">
      <c r="A2221">
        <v>70</v>
      </c>
      <c r="B2221" s="1" t="s">
        <v>450</v>
      </c>
      <c r="C2221" s="1" t="s">
        <v>6</v>
      </c>
      <c r="D2221">
        <v>3</v>
      </c>
      <c r="E2221" s="1" t="s">
        <v>78</v>
      </c>
      <c r="F2221">
        <v>3</v>
      </c>
      <c r="G2221" s="1" t="s">
        <v>375</v>
      </c>
      <c r="H2221" s="1" t="s">
        <v>28</v>
      </c>
      <c r="I2221">
        <v>1</v>
      </c>
      <c r="J2221" s="1" t="str">
        <f>+VLOOKUP(bloques1a3[[#This Row],[respuesta]],respuestas.emociones[],2,0)</f>
        <v>tristeza</v>
      </c>
      <c r="K2221" s="1">
        <f>+VLOOKUP(bloques1a3[[#This Row],[niño]],BD.niños[[Código]:[edad]],5,0)</f>
        <v>6</v>
      </c>
      <c r="L2221" s="1">
        <f>+IF(bloques1a3[[#This Row],[correcta]]=bloques1a3[[#This Row],[respuesta]],1,0)</f>
        <v>1</v>
      </c>
      <c r="M2221" s="1">
        <f>+IF(bloques1a3[[#This Row],[Sexo]]="F",1,0)</f>
        <v>0</v>
      </c>
    </row>
    <row r="2222" spans="1:13" x14ac:dyDescent="0.55000000000000004">
      <c r="A2222">
        <v>70</v>
      </c>
      <c r="B2222" s="1" t="s">
        <v>450</v>
      </c>
      <c r="C2222" s="1" t="s">
        <v>6</v>
      </c>
      <c r="D2222">
        <v>3</v>
      </c>
      <c r="E2222" s="1" t="s">
        <v>82</v>
      </c>
      <c r="F2222">
        <v>3</v>
      </c>
      <c r="G2222" s="1" t="s">
        <v>375</v>
      </c>
      <c r="H2222" s="1" t="s">
        <v>29</v>
      </c>
      <c r="I2222">
        <v>1</v>
      </c>
      <c r="J2222" s="1" t="str">
        <f>+VLOOKUP(bloques1a3[[#This Row],[respuesta]],respuestas.emociones[],2,0)</f>
        <v>tristeza</v>
      </c>
      <c r="K2222" s="1">
        <f>+VLOOKUP(bloques1a3[[#This Row],[niño]],BD.niños[[Código]:[edad]],5,0)</f>
        <v>6</v>
      </c>
      <c r="L2222" s="1">
        <f>+IF(bloques1a3[[#This Row],[correcta]]=bloques1a3[[#This Row],[respuesta]],1,0)</f>
        <v>1</v>
      </c>
      <c r="M2222" s="1">
        <f>+IF(bloques1a3[[#This Row],[Sexo]]="F",1,0)</f>
        <v>1</v>
      </c>
    </row>
    <row r="2223" spans="1:13" x14ac:dyDescent="0.55000000000000004">
      <c r="A2223">
        <v>70</v>
      </c>
      <c r="B2223" s="1" t="s">
        <v>450</v>
      </c>
      <c r="C2223" s="1" t="s">
        <v>6</v>
      </c>
      <c r="D2223">
        <v>3</v>
      </c>
      <c r="E2223" s="1" t="s">
        <v>85</v>
      </c>
      <c r="F2223">
        <v>3</v>
      </c>
      <c r="G2223" s="1" t="s">
        <v>375</v>
      </c>
      <c r="H2223" s="1" t="s">
        <v>28</v>
      </c>
      <c r="I2223">
        <v>1</v>
      </c>
      <c r="J2223" s="1" t="str">
        <f>+VLOOKUP(bloques1a3[[#This Row],[respuesta]],respuestas.emociones[],2,0)</f>
        <v>tristeza</v>
      </c>
      <c r="K2223" s="1">
        <f>+VLOOKUP(bloques1a3[[#This Row],[niño]],BD.niños[[Código]:[edad]],5,0)</f>
        <v>6</v>
      </c>
      <c r="L2223" s="1">
        <f>+IF(bloques1a3[[#This Row],[correcta]]=bloques1a3[[#This Row],[respuesta]],1,0)</f>
        <v>1</v>
      </c>
      <c r="M2223" s="1">
        <f>+IF(bloques1a3[[#This Row],[Sexo]]="F",1,0)</f>
        <v>0</v>
      </c>
    </row>
    <row r="2224" spans="1:13" x14ac:dyDescent="0.55000000000000004">
      <c r="A2224">
        <v>70</v>
      </c>
      <c r="B2224" s="1" t="s">
        <v>450</v>
      </c>
      <c r="C2224" s="1" t="s">
        <v>6</v>
      </c>
      <c r="D2224">
        <v>3</v>
      </c>
      <c r="E2224" s="1" t="s">
        <v>184</v>
      </c>
      <c r="F2224">
        <v>3</v>
      </c>
      <c r="G2224" s="1" t="s">
        <v>376</v>
      </c>
      <c r="H2224" s="1" t="s">
        <v>28</v>
      </c>
      <c r="I2224">
        <v>1</v>
      </c>
      <c r="J2224" s="1" t="str">
        <f>+VLOOKUP(bloques1a3[[#This Row],[respuesta]],respuestas.emociones[],2,0)</f>
        <v>tristeza</v>
      </c>
      <c r="K2224" s="1">
        <f>+VLOOKUP(bloques1a3[[#This Row],[niño]],BD.niños[[Código]:[edad]],5,0)</f>
        <v>7</v>
      </c>
      <c r="L2224" s="1">
        <f>+IF(bloques1a3[[#This Row],[correcta]]=bloques1a3[[#This Row],[respuesta]],1,0)</f>
        <v>1</v>
      </c>
      <c r="M2224" s="1">
        <f>+IF(bloques1a3[[#This Row],[Sexo]]="F",1,0)</f>
        <v>0</v>
      </c>
    </row>
    <row r="2225" spans="1:13" x14ac:dyDescent="0.55000000000000004">
      <c r="A2225">
        <v>70</v>
      </c>
      <c r="B2225" s="1" t="s">
        <v>450</v>
      </c>
      <c r="C2225" s="1" t="s">
        <v>6</v>
      </c>
      <c r="D2225">
        <v>3</v>
      </c>
      <c r="E2225" s="1" t="s">
        <v>187</v>
      </c>
      <c r="F2225">
        <v>3</v>
      </c>
      <c r="G2225" s="1" t="s">
        <v>376</v>
      </c>
      <c r="H2225" s="1" t="s">
        <v>29</v>
      </c>
      <c r="I2225">
        <v>1</v>
      </c>
      <c r="J2225" s="1" t="str">
        <f>+VLOOKUP(bloques1a3[[#This Row],[respuesta]],respuestas.emociones[],2,0)</f>
        <v>tristeza</v>
      </c>
      <c r="K2225" s="1">
        <f>+VLOOKUP(bloques1a3[[#This Row],[niño]],BD.niños[[Código]:[edad]],5,0)</f>
        <v>8</v>
      </c>
      <c r="L2225" s="1">
        <f>+IF(bloques1a3[[#This Row],[correcta]]=bloques1a3[[#This Row],[respuesta]],1,0)</f>
        <v>1</v>
      </c>
      <c r="M2225" s="1">
        <f>+IF(bloques1a3[[#This Row],[Sexo]]="F",1,0)</f>
        <v>1</v>
      </c>
    </row>
    <row r="2226" spans="1:13" x14ac:dyDescent="0.55000000000000004">
      <c r="A2226">
        <v>70</v>
      </c>
      <c r="B2226" s="1" t="s">
        <v>450</v>
      </c>
      <c r="C2226" s="1" t="s">
        <v>6</v>
      </c>
      <c r="D2226">
        <v>3</v>
      </c>
      <c r="E2226" s="1" t="s">
        <v>192</v>
      </c>
      <c r="F2226">
        <v>7</v>
      </c>
      <c r="G2226" s="1" t="s">
        <v>376</v>
      </c>
      <c r="H2226" s="1" t="s">
        <v>28</v>
      </c>
      <c r="I2226">
        <v>1</v>
      </c>
      <c r="J2226" s="1" t="str">
        <f>+VLOOKUP(bloques1a3[[#This Row],[respuesta]],respuestas.emociones[],2,0)</f>
        <v>asco</v>
      </c>
      <c r="K2226" s="1">
        <f>+VLOOKUP(bloques1a3[[#This Row],[niño]],BD.niños[[Código]:[edad]],5,0)</f>
        <v>7</v>
      </c>
      <c r="L2226" s="1">
        <f>+IF(bloques1a3[[#This Row],[correcta]]=bloques1a3[[#This Row],[respuesta]],1,0)</f>
        <v>0</v>
      </c>
      <c r="M2226" s="1">
        <f>+IF(bloques1a3[[#This Row],[Sexo]]="F",1,0)</f>
        <v>0</v>
      </c>
    </row>
    <row r="2227" spans="1:13" x14ac:dyDescent="0.55000000000000004">
      <c r="A2227">
        <v>70</v>
      </c>
      <c r="B2227" s="1" t="s">
        <v>450</v>
      </c>
      <c r="C2227" s="1" t="s">
        <v>6</v>
      </c>
      <c r="D2227">
        <v>3</v>
      </c>
      <c r="E2227" s="1" t="s">
        <v>195</v>
      </c>
      <c r="F2227">
        <v>3</v>
      </c>
      <c r="G2227" s="1" t="s">
        <v>377</v>
      </c>
      <c r="H2227" s="1" t="s">
        <v>28</v>
      </c>
      <c r="I2227">
        <v>1</v>
      </c>
      <c r="J2227" s="1" t="str">
        <f>+VLOOKUP(bloques1a3[[#This Row],[respuesta]],respuestas.emociones[],2,0)</f>
        <v>tristeza</v>
      </c>
      <c r="K2227" s="1">
        <f>+VLOOKUP(bloques1a3[[#This Row],[niño]],BD.niños[[Código]:[edad]],5,0)</f>
        <v>10</v>
      </c>
      <c r="L2227" s="1">
        <f>+IF(bloques1a3[[#This Row],[correcta]]=bloques1a3[[#This Row],[respuesta]],1,0)</f>
        <v>1</v>
      </c>
      <c r="M2227" s="1">
        <f>+IF(bloques1a3[[#This Row],[Sexo]]="F",1,0)</f>
        <v>0</v>
      </c>
    </row>
    <row r="2228" spans="1:13" x14ac:dyDescent="0.55000000000000004">
      <c r="A2228">
        <v>70</v>
      </c>
      <c r="B2228" s="1" t="s">
        <v>450</v>
      </c>
      <c r="C2228" s="1" t="s">
        <v>6</v>
      </c>
      <c r="D2228">
        <v>3</v>
      </c>
      <c r="E2228" s="1" t="s">
        <v>199</v>
      </c>
      <c r="F2228">
        <v>3</v>
      </c>
      <c r="G2228" s="1" t="s">
        <v>377</v>
      </c>
      <c r="H2228" s="1" t="s">
        <v>28</v>
      </c>
      <c r="I2228">
        <v>1</v>
      </c>
      <c r="J2228" s="1" t="str">
        <f>+VLOOKUP(bloques1a3[[#This Row],[respuesta]],respuestas.emociones[],2,0)</f>
        <v>tristeza</v>
      </c>
      <c r="K2228" s="1">
        <f>+VLOOKUP(bloques1a3[[#This Row],[niño]],BD.niños[[Código]:[edad]],5,0)</f>
        <v>9</v>
      </c>
      <c r="L2228" s="1">
        <f>+IF(bloques1a3[[#This Row],[correcta]]=bloques1a3[[#This Row],[respuesta]],1,0)</f>
        <v>1</v>
      </c>
      <c r="M2228" s="1">
        <f>+IF(bloques1a3[[#This Row],[Sexo]]="F",1,0)</f>
        <v>0</v>
      </c>
    </row>
    <row r="2229" spans="1:13" x14ac:dyDescent="0.55000000000000004">
      <c r="A2229">
        <v>70</v>
      </c>
      <c r="B2229" s="1" t="s">
        <v>450</v>
      </c>
      <c r="C2229" s="1" t="s">
        <v>6</v>
      </c>
      <c r="D2229">
        <v>3</v>
      </c>
      <c r="E2229" s="1" t="s">
        <v>203</v>
      </c>
      <c r="F2229">
        <v>3</v>
      </c>
      <c r="G2229" s="1" t="s">
        <v>377</v>
      </c>
      <c r="H2229" s="1" t="s">
        <v>29</v>
      </c>
      <c r="I2229">
        <v>1</v>
      </c>
      <c r="J2229" s="1" t="str">
        <f>+VLOOKUP(bloques1a3[[#This Row],[respuesta]],respuestas.emociones[],2,0)</f>
        <v>tristeza</v>
      </c>
      <c r="K2229" s="1">
        <f>+VLOOKUP(bloques1a3[[#This Row],[niño]],BD.niños[[Código]:[edad]],5,0)</f>
        <v>9</v>
      </c>
      <c r="L2229" s="1">
        <f>+IF(bloques1a3[[#This Row],[correcta]]=bloques1a3[[#This Row],[respuesta]],1,0)</f>
        <v>1</v>
      </c>
      <c r="M2229" s="1">
        <f>+IF(bloques1a3[[#This Row],[Sexo]]="F",1,0)</f>
        <v>1</v>
      </c>
    </row>
    <row r="2230" spans="1:13" x14ac:dyDescent="0.55000000000000004">
      <c r="A2230">
        <v>70</v>
      </c>
      <c r="B2230" s="1" t="s">
        <v>450</v>
      </c>
      <c r="C2230" s="1" t="s">
        <v>6</v>
      </c>
      <c r="D2230">
        <v>3</v>
      </c>
      <c r="E2230" s="1" t="s">
        <v>206</v>
      </c>
      <c r="F2230">
        <v>3</v>
      </c>
      <c r="G2230" s="1" t="s">
        <v>377</v>
      </c>
      <c r="H2230" s="1" t="s">
        <v>29</v>
      </c>
      <c r="I2230">
        <v>1</v>
      </c>
      <c r="J2230" s="1" t="str">
        <f>+VLOOKUP(bloques1a3[[#This Row],[respuesta]],respuestas.emociones[],2,0)</f>
        <v>tristeza</v>
      </c>
      <c r="K2230" s="1">
        <f>+VLOOKUP(bloques1a3[[#This Row],[niño]],BD.niños[[Código]:[edad]],5,0)</f>
        <v>10</v>
      </c>
      <c r="L2230" s="1">
        <f>+IF(bloques1a3[[#This Row],[correcta]]=bloques1a3[[#This Row],[respuesta]],1,0)</f>
        <v>1</v>
      </c>
      <c r="M2230" s="1">
        <f>+IF(bloques1a3[[#This Row],[Sexo]]="F",1,0)</f>
        <v>1</v>
      </c>
    </row>
    <row r="2231" spans="1:13" x14ac:dyDescent="0.55000000000000004">
      <c r="A2231">
        <v>70</v>
      </c>
      <c r="B2231" s="1" t="s">
        <v>450</v>
      </c>
      <c r="C2231" s="1" t="s">
        <v>6</v>
      </c>
      <c r="D2231">
        <v>3</v>
      </c>
      <c r="E2231" s="1" t="s">
        <v>210</v>
      </c>
      <c r="F2231">
        <v>3</v>
      </c>
      <c r="G2231" s="1" t="s">
        <v>376</v>
      </c>
      <c r="H2231" s="1" t="s">
        <v>28</v>
      </c>
      <c r="I2231">
        <v>1</v>
      </c>
      <c r="J2231" s="1" t="str">
        <f>+VLOOKUP(bloques1a3[[#This Row],[respuesta]],respuestas.emociones[],2,0)</f>
        <v>tristeza</v>
      </c>
      <c r="K2231" s="1">
        <f>+VLOOKUP(bloques1a3[[#This Row],[niño]],BD.niños[[Código]:[edad]],5,0)</f>
        <v>7</v>
      </c>
      <c r="L2231" s="1">
        <f>+IF(bloques1a3[[#This Row],[correcta]]=bloques1a3[[#This Row],[respuesta]],1,0)</f>
        <v>1</v>
      </c>
      <c r="M2231" s="1">
        <f>+IF(bloques1a3[[#This Row],[Sexo]]="F",1,0)</f>
        <v>0</v>
      </c>
    </row>
    <row r="2232" spans="1:13" x14ac:dyDescent="0.55000000000000004">
      <c r="A2232">
        <v>70</v>
      </c>
      <c r="B2232" s="1" t="s">
        <v>450</v>
      </c>
      <c r="C2232" s="1" t="s">
        <v>6</v>
      </c>
      <c r="D2232">
        <v>3</v>
      </c>
      <c r="E2232" s="1" t="s">
        <v>274</v>
      </c>
      <c r="F2232">
        <v>5</v>
      </c>
      <c r="G2232" s="1" t="s">
        <v>375</v>
      </c>
      <c r="H2232" s="1" t="s">
        <v>28</v>
      </c>
      <c r="I2232">
        <v>1</v>
      </c>
      <c r="J2232" s="1" t="str">
        <f>+VLOOKUP(bloques1a3[[#This Row],[respuesta]],respuestas.emociones[],2,0)</f>
        <v>miedo</v>
      </c>
      <c r="K2232" s="1">
        <f>+VLOOKUP(bloques1a3[[#This Row],[niño]],BD.niños[[Código]:[edad]],5,0)</f>
        <v>6</v>
      </c>
      <c r="L2232" s="1">
        <f>+IF(bloques1a3[[#This Row],[correcta]]=bloques1a3[[#This Row],[respuesta]],1,0)</f>
        <v>0</v>
      </c>
      <c r="M2232" s="1">
        <f>+IF(bloques1a3[[#This Row],[Sexo]]="F",1,0)</f>
        <v>0</v>
      </c>
    </row>
    <row r="2233" spans="1:13" x14ac:dyDescent="0.55000000000000004">
      <c r="A2233">
        <v>70</v>
      </c>
      <c r="B2233" s="1" t="s">
        <v>450</v>
      </c>
      <c r="C2233" s="1" t="s">
        <v>6</v>
      </c>
      <c r="D2233">
        <v>3</v>
      </c>
      <c r="E2233" s="1" t="s">
        <v>276</v>
      </c>
      <c r="F2233">
        <v>6</v>
      </c>
      <c r="G2233" s="1" t="s">
        <v>375</v>
      </c>
      <c r="H2233" s="1" t="s">
        <v>28</v>
      </c>
      <c r="I2233">
        <v>1</v>
      </c>
      <c r="J2233" s="1" t="str">
        <f>+VLOOKUP(bloques1a3[[#This Row],[respuesta]],respuestas.emociones[],2,0)</f>
        <v>sorpresa</v>
      </c>
      <c r="K2233" s="1">
        <f>+VLOOKUP(bloques1a3[[#This Row],[niño]],BD.niños[[Código]:[edad]],5,0)</f>
        <v>6</v>
      </c>
      <c r="L2233" s="1">
        <f>+IF(bloques1a3[[#This Row],[correcta]]=bloques1a3[[#This Row],[respuesta]],1,0)</f>
        <v>0</v>
      </c>
      <c r="M2233" s="1">
        <f>+IF(bloques1a3[[#This Row],[Sexo]]="F",1,0)</f>
        <v>0</v>
      </c>
    </row>
    <row r="2234" spans="1:13" x14ac:dyDescent="0.55000000000000004">
      <c r="A2234">
        <v>70</v>
      </c>
      <c r="B2234" s="1" t="s">
        <v>450</v>
      </c>
      <c r="C2234" s="1" t="s">
        <v>6</v>
      </c>
      <c r="D2234">
        <v>3</v>
      </c>
      <c r="E2234" s="1" t="s">
        <v>279</v>
      </c>
      <c r="F2234">
        <v>3</v>
      </c>
      <c r="G2234" s="1" t="s">
        <v>376</v>
      </c>
      <c r="H2234" s="1" t="s">
        <v>29</v>
      </c>
      <c r="I2234">
        <v>1</v>
      </c>
      <c r="J2234" s="1" t="str">
        <f>+VLOOKUP(bloques1a3[[#This Row],[respuesta]],respuestas.emociones[],2,0)</f>
        <v>tristeza</v>
      </c>
      <c r="K2234" s="1">
        <f>+VLOOKUP(bloques1a3[[#This Row],[niño]],BD.niños[[Código]:[edad]],5,0)</f>
        <v>7</v>
      </c>
      <c r="L2234" s="1">
        <f>+IF(bloques1a3[[#This Row],[correcta]]=bloques1a3[[#This Row],[respuesta]],1,0)</f>
        <v>1</v>
      </c>
      <c r="M2234" s="1">
        <f>+IF(bloques1a3[[#This Row],[Sexo]]="F",1,0)</f>
        <v>1</v>
      </c>
    </row>
    <row r="2235" spans="1:13" x14ac:dyDescent="0.55000000000000004">
      <c r="A2235">
        <v>70</v>
      </c>
      <c r="B2235" s="1" t="s">
        <v>450</v>
      </c>
      <c r="C2235" s="1" t="s">
        <v>6</v>
      </c>
      <c r="D2235">
        <v>3</v>
      </c>
      <c r="E2235" s="1" t="s">
        <v>282</v>
      </c>
      <c r="F2235">
        <v>1</v>
      </c>
      <c r="G2235" s="1" t="s">
        <v>375</v>
      </c>
      <c r="H2235" s="1" t="s">
        <v>29</v>
      </c>
      <c r="I2235">
        <v>1</v>
      </c>
      <c r="J2235" s="1" t="str">
        <f>+VLOOKUP(bloques1a3[[#This Row],[respuesta]],respuestas.emociones[],2,0)</f>
        <v>neutra</v>
      </c>
      <c r="K2235" s="1">
        <f>+VLOOKUP(bloques1a3[[#This Row],[niño]],BD.niños[[Código]:[edad]],5,0)</f>
        <v>5</v>
      </c>
      <c r="L2235" s="1">
        <f>+IF(bloques1a3[[#This Row],[correcta]]=bloques1a3[[#This Row],[respuesta]],1,0)</f>
        <v>0</v>
      </c>
      <c r="M2235" s="1">
        <f>+IF(bloques1a3[[#This Row],[Sexo]]="F",1,0)</f>
        <v>1</v>
      </c>
    </row>
    <row r="2236" spans="1:13" x14ac:dyDescent="0.55000000000000004">
      <c r="A2236">
        <v>70</v>
      </c>
      <c r="B2236" s="1" t="s">
        <v>450</v>
      </c>
      <c r="C2236" s="1" t="s">
        <v>6</v>
      </c>
      <c r="D2236">
        <v>3</v>
      </c>
      <c r="E2236" s="1" t="s">
        <v>352</v>
      </c>
      <c r="F2236">
        <v>3</v>
      </c>
      <c r="G2236" s="1" t="s">
        <v>376</v>
      </c>
      <c r="H2236" s="1" t="s">
        <v>29</v>
      </c>
      <c r="I2236">
        <v>1</v>
      </c>
      <c r="J2236" s="1" t="str">
        <f>+VLOOKUP(bloques1a3[[#This Row],[respuesta]],respuestas.emociones[],2,0)</f>
        <v>tristeza</v>
      </c>
      <c r="K2236" s="1">
        <f>+VLOOKUP(bloques1a3[[#This Row],[niño]],BD.niños[[Código]:[edad]],5,0)</f>
        <v>8</v>
      </c>
      <c r="L2236" s="1">
        <f>+IF(bloques1a3[[#This Row],[correcta]]=bloques1a3[[#This Row],[respuesta]],1,0)</f>
        <v>1</v>
      </c>
      <c r="M2236" s="1">
        <f>+IF(bloques1a3[[#This Row],[Sexo]]="F",1,0)</f>
        <v>1</v>
      </c>
    </row>
    <row r="2237" spans="1:13" x14ac:dyDescent="0.55000000000000004">
      <c r="A2237">
        <v>70</v>
      </c>
      <c r="B2237" s="1" t="s">
        <v>450</v>
      </c>
      <c r="C2237" s="1" t="s">
        <v>6</v>
      </c>
      <c r="D2237">
        <v>3</v>
      </c>
      <c r="E2237" s="1" t="s">
        <v>357</v>
      </c>
      <c r="F2237">
        <v>3</v>
      </c>
      <c r="G2237" s="1" t="s">
        <v>376</v>
      </c>
      <c r="H2237" s="1" t="s">
        <v>28</v>
      </c>
      <c r="I2237">
        <v>1</v>
      </c>
      <c r="J2237" s="1" t="str">
        <f>+VLOOKUP(bloques1a3[[#This Row],[respuesta]],respuestas.emociones[],2,0)</f>
        <v>tristeza</v>
      </c>
      <c r="K2237" s="1">
        <f>+VLOOKUP(bloques1a3[[#This Row],[niño]],BD.niños[[Código]:[edad]],5,0)</f>
        <v>7</v>
      </c>
      <c r="L2237" s="1">
        <f>+IF(bloques1a3[[#This Row],[correcta]]=bloques1a3[[#This Row],[respuesta]],1,0)</f>
        <v>1</v>
      </c>
      <c r="M2237" s="1">
        <f>+IF(bloques1a3[[#This Row],[Sexo]]="F",1,0)</f>
        <v>0</v>
      </c>
    </row>
    <row r="2238" spans="1:13" x14ac:dyDescent="0.55000000000000004">
      <c r="A2238">
        <v>70</v>
      </c>
      <c r="B2238" s="1" t="s">
        <v>450</v>
      </c>
      <c r="C2238" s="1" t="s">
        <v>6</v>
      </c>
      <c r="D2238">
        <v>3</v>
      </c>
      <c r="E2238" s="1" t="s">
        <v>360</v>
      </c>
      <c r="F2238">
        <v>7</v>
      </c>
      <c r="G2238" s="1" t="s">
        <v>377</v>
      </c>
      <c r="H2238" s="1" t="s">
        <v>28</v>
      </c>
      <c r="I2238">
        <v>1</v>
      </c>
      <c r="J2238" s="1" t="str">
        <f>+VLOOKUP(bloques1a3[[#This Row],[respuesta]],respuestas.emociones[],2,0)</f>
        <v>asco</v>
      </c>
      <c r="K2238" s="1">
        <f>+VLOOKUP(bloques1a3[[#This Row],[niño]],BD.niños[[Código]:[edad]],5,0)</f>
        <v>9</v>
      </c>
      <c r="L2238" s="1">
        <f>+IF(bloques1a3[[#This Row],[correcta]]=bloques1a3[[#This Row],[respuesta]],1,0)</f>
        <v>0</v>
      </c>
      <c r="M2238" s="1">
        <f>+IF(bloques1a3[[#This Row],[Sexo]]="F",1,0)</f>
        <v>0</v>
      </c>
    </row>
    <row r="2239" spans="1:13" x14ac:dyDescent="0.55000000000000004">
      <c r="A2239">
        <v>70</v>
      </c>
      <c r="B2239" s="1" t="s">
        <v>450</v>
      </c>
      <c r="C2239" s="1" t="s">
        <v>6</v>
      </c>
      <c r="D2239">
        <v>3</v>
      </c>
      <c r="E2239" s="1" t="s">
        <v>364</v>
      </c>
      <c r="F2239">
        <v>3</v>
      </c>
      <c r="G2239" s="1" t="s">
        <v>377</v>
      </c>
      <c r="H2239" s="1" t="s">
        <v>28</v>
      </c>
      <c r="I2239">
        <v>1</v>
      </c>
      <c r="J2239" s="1" t="str">
        <f>+VLOOKUP(bloques1a3[[#This Row],[respuesta]],respuestas.emociones[],2,0)</f>
        <v>tristeza</v>
      </c>
      <c r="K2239" s="1">
        <f>+VLOOKUP(bloques1a3[[#This Row],[niño]],BD.niños[[Código]:[edad]],5,0)</f>
        <v>10</v>
      </c>
      <c r="L2239" s="1">
        <f>+IF(bloques1a3[[#This Row],[correcta]]=bloques1a3[[#This Row],[respuesta]],1,0)</f>
        <v>1</v>
      </c>
      <c r="M2239" s="1">
        <f>+IF(bloques1a3[[#This Row],[Sexo]]="F",1,0)</f>
        <v>0</v>
      </c>
    </row>
    <row r="2240" spans="1:13" x14ac:dyDescent="0.55000000000000004">
      <c r="A2240">
        <v>70</v>
      </c>
      <c r="B2240" s="1" t="s">
        <v>450</v>
      </c>
      <c r="C2240" s="1" t="s">
        <v>6</v>
      </c>
      <c r="D2240">
        <v>3</v>
      </c>
      <c r="E2240" s="1" t="s">
        <v>368</v>
      </c>
      <c r="F2240">
        <v>3</v>
      </c>
      <c r="G2240" s="1" t="s">
        <v>377</v>
      </c>
      <c r="H2240" s="1" t="s">
        <v>28</v>
      </c>
      <c r="I2240">
        <v>1</v>
      </c>
      <c r="J2240" s="1" t="str">
        <f>+VLOOKUP(bloques1a3[[#This Row],[respuesta]],respuestas.emociones[],2,0)</f>
        <v>tristeza</v>
      </c>
      <c r="K2240" s="1">
        <f>+VLOOKUP(bloques1a3[[#This Row],[niño]],BD.niños[[Código]:[edad]],5,0)</f>
        <v>11</v>
      </c>
      <c r="L2240" s="1">
        <f>+IF(bloques1a3[[#This Row],[correcta]]=bloques1a3[[#This Row],[respuesta]],1,0)</f>
        <v>1</v>
      </c>
      <c r="M2240" s="1">
        <f>+IF(bloques1a3[[#This Row],[Sexo]]="F",1,0)</f>
        <v>0</v>
      </c>
    </row>
    <row r="2241" spans="1:13" x14ac:dyDescent="0.55000000000000004">
      <c r="A2241">
        <v>70</v>
      </c>
      <c r="B2241" s="1" t="s">
        <v>450</v>
      </c>
      <c r="C2241" s="1" t="s">
        <v>6</v>
      </c>
      <c r="D2241">
        <v>3</v>
      </c>
      <c r="E2241" s="1" t="s">
        <v>371</v>
      </c>
      <c r="F2241">
        <v>3</v>
      </c>
      <c r="G2241" s="1" t="s">
        <v>377</v>
      </c>
      <c r="H2241" s="1" t="s">
        <v>29</v>
      </c>
      <c r="I2241">
        <v>1</v>
      </c>
      <c r="J2241" s="1" t="str">
        <f>+VLOOKUP(bloques1a3[[#This Row],[respuesta]],respuestas.emociones[],2,0)</f>
        <v>tristeza</v>
      </c>
      <c r="K2241" s="1">
        <f>+VLOOKUP(bloques1a3[[#This Row],[niño]],BD.niños[[Código]:[edad]],5,0)</f>
        <v>9</v>
      </c>
      <c r="L2241" s="1">
        <f>+IF(bloques1a3[[#This Row],[correcta]]=bloques1a3[[#This Row],[respuesta]],1,0)</f>
        <v>1</v>
      </c>
      <c r="M2241" s="1">
        <f>+IF(bloques1a3[[#This Row],[Sexo]]="F",1,0)</f>
        <v>1</v>
      </c>
    </row>
    <row r="2242" spans="1:13" x14ac:dyDescent="0.55000000000000004">
      <c r="A2242">
        <v>71</v>
      </c>
      <c r="B2242" s="1" t="s">
        <v>451</v>
      </c>
      <c r="C2242" s="1" t="s">
        <v>5</v>
      </c>
      <c r="D2242">
        <v>6</v>
      </c>
      <c r="E2242" s="1" t="s">
        <v>36</v>
      </c>
      <c r="F2242">
        <v>6</v>
      </c>
      <c r="G2242" s="1" t="s">
        <v>375</v>
      </c>
      <c r="H2242" s="1" t="s">
        <v>28</v>
      </c>
      <c r="I2242">
        <v>1</v>
      </c>
      <c r="J2242" s="1" t="str">
        <f>+VLOOKUP(bloques1a3[[#This Row],[respuesta]],respuestas.emociones[],2,0)</f>
        <v>sorpresa</v>
      </c>
      <c r="K2242" s="1">
        <f>+VLOOKUP(bloques1a3[[#This Row],[niño]],BD.niños[[Código]:[edad]],5,0)</f>
        <v>5</v>
      </c>
      <c r="L2242" s="1">
        <f>+IF(bloques1a3[[#This Row],[correcta]]=bloques1a3[[#This Row],[respuesta]],1,0)</f>
        <v>1</v>
      </c>
      <c r="M2242" s="1">
        <f>+IF(bloques1a3[[#This Row],[Sexo]]="F",1,0)</f>
        <v>0</v>
      </c>
    </row>
    <row r="2243" spans="1:13" x14ac:dyDescent="0.55000000000000004">
      <c r="A2243">
        <v>71</v>
      </c>
      <c r="B2243" s="1" t="s">
        <v>451</v>
      </c>
      <c r="C2243" s="1" t="s">
        <v>5</v>
      </c>
      <c r="D2243">
        <v>6</v>
      </c>
      <c r="E2243" s="1" t="s">
        <v>40</v>
      </c>
      <c r="F2243">
        <v>6</v>
      </c>
      <c r="G2243" s="1" t="s">
        <v>376</v>
      </c>
      <c r="H2243" s="1" t="s">
        <v>28</v>
      </c>
      <c r="I2243">
        <v>1</v>
      </c>
      <c r="J2243" s="1" t="str">
        <f>+VLOOKUP(bloques1a3[[#This Row],[respuesta]],respuestas.emociones[],2,0)</f>
        <v>sorpresa</v>
      </c>
      <c r="K2243" s="1">
        <f>+VLOOKUP(bloques1a3[[#This Row],[niño]],BD.niños[[Código]:[edad]],5,0)</f>
        <v>7</v>
      </c>
      <c r="L2243" s="1">
        <f>+IF(bloques1a3[[#This Row],[correcta]]=bloques1a3[[#This Row],[respuesta]],1,0)</f>
        <v>1</v>
      </c>
      <c r="M2243" s="1">
        <f>+IF(bloques1a3[[#This Row],[Sexo]]="F",1,0)</f>
        <v>0</v>
      </c>
    </row>
    <row r="2244" spans="1:13" x14ac:dyDescent="0.55000000000000004">
      <c r="A2244">
        <v>71</v>
      </c>
      <c r="B2244" s="1" t="s">
        <v>451</v>
      </c>
      <c r="C2244" s="1" t="s">
        <v>5</v>
      </c>
      <c r="D2244">
        <v>6</v>
      </c>
      <c r="E2244" s="1" t="s">
        <v>44</v>
      </c>
      <c r="F2244">
        <v>6</v>
      </c>
      <c r="G2244" s="1" t="s">
        <v>376</v>
      </c>
      <c r="H2244" s="1" t="s">
        <v>29</v>
      </c>
      <c r="I2244">
        <v>1</v>
      </c>
      <c r="J2244" s="1" t="str">
        <f>+VLOOKUP(bloques1a3[[#This Row],[respuesta]],respuestas.emociones[],2,0)</f>
        <v>sorpresa</v>
      </c>
      <c r="K2244" s="1">
        <f>+VLOOKUP(bloques1a3[[#This Row],[niño]],BD.niños[[Código]:[edad]],5,0)</f>
        <v>7</v>
      </c>
      <c r="L2244" s="1">
        <f>+IF(bloques1a3[[#This Row],[correcta]]=bloques1a3[[#This Row],[respuesta]],1,0)</f>
        <v>1</v>
      </c>
      <c r="M2244" s="1">
        <f>+IF(bloques1a3[[#This Row],[Sexo]]="F",1,0)</f>
        <v>1</v>
      </c>
    </row>
    <row r="2245" spans="1:13" x14ac:dyDescent="0.55000000000000004">
      <c r="A2245">
        <v>71</v>
      </c>
      <c r="B2245" s="1" t="s">
        <v>451</v>
      </c>
      <c r="C2245" s="1" t="s">
        <v>5</v>
      </c>
      <c r="D2245">
        <v>6</v>
      </c>
      <c r="E2245" s="1" t="s">
        <v>48</v>
      </c>
      <c r="F2245">
        <v>5</v>
      </c>
      <c r="G2245" s="1" t="s">
        <v>376</v>
      </c>
      <c r="H2245" s="1" t="s">
        <v>29</v>
      </c>
      <c r="I2245">
        <v>1</v>
      </c>
      <c r="J2245" s="1" t="str">
        <f>+VLOOKUP(bloques1a3[[#This Row],[respuesta]],respuestas.emociones[],2,0)</f>
        <v>miedo</v>
      </c>
      <c r="K2245" s="1">
        <f>+VLOOKUP(bloques1a3[[#This Row],[niño]],BD.niños[[Código]:[edad]],5,0)</f>
        <v>7</v>
      </c>
      <c r="L2245" s="1">
        <f>+IF(bloques1a3[[#This Row],[correcta]]=bloques1a3[[#This Row],[respuesta]],1,0)</f>
        <v>0</v>
      </c>
      <c r="M2245" s="1">
        <f>+IF(bloques1a3[[#This Row],[Sexo]]="F",1,0)</f>
        <v>1</v>
      </c>
    </row>
    <row r="2246" spans="1:13" x14ac:dyDescent="0.55000000000000004">
      <c r="A2246">
        <v>71</v>
      </c>
      <c r="B2246" s="1" t="s">
        <v>451</v>
      </c>
      <c r="C2246" s="1" t="s">
        <v>5</v>
      </c>
      <c r="D2246">
        <v>6</v>
      </c>
      <c r="E2246" s="1" t="s">
        <v>52</v>
      </c>
      <c r="F2246">
        <v>6</v>
      </c>
      <c r="G2246" s="1" t="s">
        <v>376</v>
      </c>
      <c r="H2246" s="1" t="s">
        <v>29</v>
      </c>
      <c r="I2246">
        <v>1</v>
      </c>
      <c r="J2246" s="1" t="str">
        <f>+VLOOKUP(bloques1a3[[#This Row],[respuesta]],respuestas.emociones[],2,0)</f>
        <v>sorpresa</v>
      </c>
      <c r="K2246" s="1">
        <f>+VLOOKUP(bloques1a3[[#This Row],[niño]],BD.niños[[Código]:[edad]],5,0)</f>
        <v>7</v>
      </c>
      <c r="L2246" s="1">
        <f>+IF(bloques1a3[[#This Row],[correcta]]=bloques1a3[[#This Row],[respuesta]],1,0)</f>
        <v>1</v>
      </c>
      <c r="M2246" s="1">
        <f>+IF(bloques1a3[[#This Row],[Sexo]]="F",1,0)</f>
        <v>1</v>
      </c>
    </row>
    <row r="2247" spans="1:13" x14ac:dyDescent="0.55000000000000004">
      <c r="A2247">
        <v>71</v>
      </c>
      <c r="B2247" s="1" t="s">
        <v>451</v>
      </c>
      <c r="C2247" s="1" t="s">
        <v>5</v>
      </c>
      <c r="D2247">
        <v>6</v>
      </c>
      <c r="E2247" s="1" t="s">
        <v>56</v>
      </c>
      <c r="F2247">
        <v>6</v>
      </c>
      <c r="G2247" s="1" t="s">
        <v>376</v>
      </c>
      <c r="H2247" s="1" t="s">
        <v>29</v>
      </c>
      <c r="I2247">
        <v>1</v>
      </c>
      <c r="J2247" s="1" t="str">
        <f>+VLOOKUP(bloques1a3[[#This Row],[respuesta]],respuestas.emociones[],2,0)</f>
        <v>sorpresa</v>
      </c>
      <c r="K2247" s="1">
        <f>+VLOOKUP(bloques1a3[[#This Row],[niño]],BD.niños[[Código]:[edad]],5,0)</f>
        <v>8</v>
      </c>
      <c r="L2247" s="1">
        <f>+IF(bloques1a3[[#This Row],[correcta]]=bloques1a3[[#This Row],[respuesta]],1,0)</f>
        <v>1</v>
      </c>
      <c r="M2247" s="1">
        <f>+IF(bloques1a3[[#This Row],[Sexo]]="F",1,0)</f>
        <v>1</v>
      </c>
    </row>
    <row r="2248" spans="1:13" x14ac:dyDescent="0.55000000000000004">
      <c r="A2248">
        <v>71</v>
      </c>
      <c r="B2248" s="1" t="s">
        <v>451</v>
      </c>
      <c r="C2248" s="1" t="s">
        <v>5</v>
      </c>
      <c r="D2248">
        <v>6</v>
      </c>
      <c r="E2248" s="1" t="s">
        <v>60</v>
      </c>
      <c r="F2248">
        <v>6</v>
      </c>
      <c r="G2248" s="1" t="s">
        <v>377</v>
      </c>
      <c r="H2248" s="1" t="s">
        <v>28</v>
      </c>
      <c r="I2248">
        <v>1</v>
      </c>
      <c r="J2248" s="1" t="str">
        <f>+VLOOKUP(bloques1a3[[#This Row],[respuesta]],respuestas.emociones[],2,0)</f>
        <v>sorpresa</v>
      </c>
      <c r="K2248" s="1">
        <f>+VLOOKUP(bloques1a3[[#This Row],[niño]],BD.niños[[Código]:[edad]],5,0)</f>
        <v>10</v>
      </c>
      <c r="L2248" s="1">
        <f>+IF(bloques1a3[[#This Row],[correcta]]=bloques1a3[[#This Row],[respuesta]],1,0)</f>
        <v>1</v>
      </c>
      <c r="M2248" s="1">
        <f>+IF(bloques1a3[[#This Row],[Sexo]]="F",1,0)</f>
        <v>0</v>
      </c>
    </row>
    <row r="2249" spans="1:13" x14ac:dyDescent="0.55000000000000004">
      <c r="A2249">
        <v>71</v>
      </c>
      <c r="B2249" s="1" t="s">
        <v>451</v>
      </c>
      <c r="C2249" s="1" t="s">
        <v>5</v>
      </c>
      <c r="D2249">
        <v>6</v>
      </c>
      <c r="E2249" s="1" t="s">
        <v>64</v>
      </c>
      <c r="F2249">
        <v>6</v>
      </c>
      <c r="G2249" s="1" t="s">
        <v>377</v>
      </c>
      <c r="H2249" s="1" t="s">
        <v>29</v>
      </c>
      <c r="I2249">
        <v>1</v>
      </c>
      <c r="J2249" s="1" t="str">
        <f>+VLOOKUP(bloques1a3[[#This Row],[respuesta]],respuestas.emociones[],2,0)</f>
        <v>sorpresa</v>
      </c>
      <c r="K2249" s="1">
        <f>+VLOOKUP(bloques1a3[[#This Row],[niño]],BD.niños[[Código]:[edad]],5,0)</f>
        <v>9</v>
      </c>
      <c r="L2249" s="1">
        <f>+IF(bloques1a3[[#This Row],[correcta]]=bloques1a3[[#This Row],[respuesta]],1,0)</f>
        <v>1</v>
      </c>
      <c r="M2249" s="1">
        <f>+IF(bloques1a3[[#This Row],[Sexo]]="F",1,0)</f>
        <v>1</v>
      </c>
    </row>
    <row r="2250" spans="1:13" x14ac:dyDescent="0.55000000000000004">
      <c r="A2250">
        <v>71</v>
      </c>
      <c r="B2250" s="1" t="s">
        <v>451</v>
      </c>
      <c r="C2250" s="1" t="s">
        <v>5</v>
      </c>
      <c r="D2250">
        <v>6</v>
      </c>
      <c r="E2250" s="1" t="s">
        <v>68</v>
      </c>
      <c r="F2250">
        <v>6</v>
      </c>
      <c r="G2250" s="1" t="s">
        <v>377</v>
      </c>
      <c r="H2250" s="1" t="s">
        <v>28</v>
      </c>
      <c r="I2250">
        <v>1</v>
      </c>
      <c r="J2250" s="1" t="str">
        <f>+VLOOKUP(bloques1a3[[#This Row],[respuesta]],respuestas.emociones[],2,0)</f>
        <v>sorpresa</v>
      </c>
      <c r="K2250" s="1">
        <f>+VLOOKUP(bloques1a3[[#This Row],[niño]],BD.niños[[Código]:[edad]],5,0)</f>
        <v>10</v>
      </c>
      <c r="L2250" s="1">
        <f>+IF(bloques1a3[[#This Row],[correcta]]=bloques1a3[[#This Row],[respuesta]],1,0)</f>
        <v>1</v>
      </c>
      <c r="M2250" s="1">
        <f>+IF(bloques1a3[[#This Row],[Sexo]]="F",1,0)</f>
        <v>0</v>
      </c>
    </row>
    <row r="2251" spans="1:13" x14ac:dyDescent="0.55000000000000004">
      <c r="A2251">
        <v>71</v>
      </c>
      <c r="B2251" s="1" t="s">
        <v>451</v>
      </c>
      <c r="C2251" s="1" t="s">
        <v>5</v>
      </c>
      <c r="D2251">
        <v>6</v>
      </c>
      <c r="E2251" s="1" t="s">
        <v>72</v>
      </c>
      <c r="F2251">
        <v>6</v>
      </c>
      <c r="G2251" s="1" t="s">
        <v>377</v>
      </c>
      <c r="H2251" s="1" t="s">
        <v>29</v>
      </c>
      <c r="I2251">
        <v>1</v>
      </c>
      <c r="J2251" s="1" t="str">
        <f>+VLOOKUP(bloques1a3[[#This Row],[respuesta]],respuestas.emociones[],2,0)</f>
        <v>sorpresa</v>
      </c>
      <c r="K2251" s="1">
        <f>+VLOOKUP(bloques1a3[[#This Row],[niño]],BD.niños[[Código]:[edad]],5,0)</f>
        <v>9</v>
      </c>
      <c r="L2251" s="1">
        <f>+IF(bloques1a3[[#This Row],[correcta]]=bloques1a3[[#This Row],[respuesta]],1,0)</f>
        <v>1</v>
      </c>
      <c r="M2251" s="1">
        <f>+IF(bloques1a3[[#This Row],[Sexo]]="F",1,0)</f>
        <v>1</v>
      </c>
    </row>
    <row r="2252" spans="1:13" x14ac:dyDescent="0.55000000000000004">
      <c r="A2252">
        <v>71</v>
      </c>
      <c r="B2252" s="1" t="s">
        <v>451</v>
      </c>
      <c r="C2252" s="1" t="s">
        <v>5</v>
      </c>
      <c r="D2252">
        <v>6</v>
      </c>
      <c r="E2252" s="1" t="s">
        <v>75</v>
      </c>
      <c r="F2252">
        <v>6</v>
      </c>
      <c r="G2252" s="1" t="s">
        <v>377</v>
      </c>
      <c r="H2252" s="1" t="s">
        <v>29</v>
      </c>
      <c r="I2252">
        <v>1</v>
      </c>
      <c r="J2252" s="1" t="str">
        <f>+VLOOKUP(bloques1a3[[#This Row],[respuesta]],respuestas.emociones[],2,0)</f>
        <v>sorpresa</v>
      </c>
      <c r="K2252" s="1">
        <f>+VLOOKUP(bloques1a3[[#This Row],[niño]],BD.niños[[Código]:[edad]],5,0)</f>
        <v>10</v>
      </c>
      <c r="L2252" s="1">
        <f>+IF(bloques1a3[[#This Row],[correcta]]=bloques1a3[[#This Row],[respuesta]],1,0)</f>
        <v>1</v>
      </c>
      <c r="M2252" s="1">
        <f>+IF(bloques1a3[[#This Row],[Sexo]]="F",1,0)</f>
        <v>1</v>
      </c>
    </row>
    <row r="2253" spans="1:13" x14ac:dyDescent="0.55000000000000004">
      <c r="A2253">
        <v>71</v>
      </c>
      <c r="B2253" s="1" t="s">
        <v>451</v>
      </c>
      <c r="C2253" s="1" t="s">
        <v>5</v>
      </c>
      <c r="D2253">
        <v>6</v>
      </c>
      <c r="E2253" s="1" t="s">
        <v>78</v>
      </c>
      <c r="F2253">
        <v>6</v>
      </c>
      <c r="G2253" s="1" t="s">
        <v>375</v>
      </c>
      <c r="H2253" s="1" t="s">
        <v>28</v>
      </c>
      <c r="I2253">
        <v>1</v>
      </c>
      <c r="J2253" s="1" t="str">
        <f>+VLOOKUP(bloques1a3[[#This Row],[respuesta]],respuestas.emociones[],2,0)</f>
        <v>sorpresa</v>
      </c>
      <c r="K2253" s="1">
        <f>+VLOOKUP(bloques1a3[[#This Row],[niño]],BD.niños[[Código]:[edad]],5,0)</f>
        <v>6</v>
      </c>
      <c r="L2253" s="1">
        <f>+IF(bloques1a3[[#This Row],[correcta]]=bloques1a3[[#This Row],[respuesta]],1,0)</f>
        <v>1</v>
      </c>
      <c r="M2253" s="1">
        <f>+IF(bloques1a3[[#This Row],[Sexo]]="F",1,0)</f>
        <v>0</v>
      </c>
    </row>
    <row r="2254" spans="1:13" x14ac:dyDescent="0.55000000000000004">
      <c r="A2254">
        <v>71</v>
      </c>
      <c r="B2254" s="1" t="s">
        <v>451</v>
      </c>
      <c r="C2254" s="1" t="s">
        <v>5</v>
      </c>
      <c r="D2254">
        <v>6</v>
      </c>
      <c r="E2254" s="1" t="s">
        <v>82</v>
      </c>
      <c r="F2254">
        <v>5</v>
      </c>
      <c r="G2254" s="1" t="s">
        <v>375</v>
      </c>
      <c r="H2254" s="1" t="s">
        <v>29</v>
      </c>
      <c r="I2254">
        <v>1</v>
      </c>
      <c r="J2254" s="1" t="str">
        <f>+VLOOKUP(bloques1a3[[#This Row],[respuesta]],respuestas.emociones[],2,0)</f>
        <v>miedo</v>
      </c>
      <c r="K2254" s="1">
        <f>+VLOOKUP(bloques1a3[[#This Row],[niño]],BD.niños[[Código]:[edad]],5,0)</f>
        <v>6</v>
      </c>
      <c r="L2254" s="1">
        <f>+IF(bloques1a3[[#This Row],[correcta]]=bloques1a3[[#This Row],[respuesta]],1,0)</f>
        <v>0</v>
      </c>
      <c r="M2254" s="1">
        <f>+IF(bloques1a3[[#This Row],[Sexo]]="F",1,0)</f>
        <v>1</v>
      </c>
    </row>
    <row r="2255" spans="1:13" x14ac:dyDescent="0.55000000000000004">
      <c r="A2255">
        <v>71</v>
      </c>
      <c r="B2255" s="1" t="s">
        <v>451</v>
      </c>
      <c r="C2255" s="1" t="s">
        <v>5</v>
      </c>
      <c r="D2255">
        <v>6</v>
      </c>
      <c r="E2255" s="1" t="s">
        <v>85</v>
      </c>
      <c r="F2255">
        <v>6</v>
      </c>
      <c r="G2255" s="1" t="s">
        <v>375</v>
      </c>
      <c r="H2255" s="1" t="s">
        <v>28</v>
      </c>
      <c r="I2255">
        <v>1</v>
      </c>
      <c r="J2255" s="1" t="str">
        <f>+VLOOKUP(bloques1a3[[#This Row],[respuesta]],respuestas.emociones[],2,0)</f>
        <v>sorpresa</v>
      </c>
      <c r="K2255" s="1">
        <f>+VLOOKUP(bloques1a3[[#This Row],[niño]],BD.niños[[Código]:[edad]],5,0)</f>
        <v>6</v>
      </c>
      <c r="L2255" s="1">
        <f>+IF(bloques1a3[[#This Row],[correcta]]=bloques1a3[[#This Row],[respuesta]],1,0)</f>
        <v>1</v>
      </c>
      <c r="M2255" s="1">
        <f>+IF(bloques1a3[[#This Row],[Sexo]]="F",1,0)</f>
        <v>0</v>
      </c>
    </row>
    <row r="2256" spans="1:13" x14ac:dyDescent="0.55000000000000004">
      <c r="A2256">
        <v>71</v>
      </c>
      <c r="B2256" s="1" t="s">
        <v>451</v>
      </c>
      <c r="C2256" s="1" t="s">
        <v>5</v>
      </c>
      <c r="D2256">
        <v>6</v>
      </c>
      <c r="E2256" s="1" t="s">
        <v>184</v>
      </c>
      <c r="F2256">
        <v>6</v>
      </c>
      <c r="G2256" s="1" t="s">
        <v>376</v>
      </c>
      <c r="H2256" s="1" t="s">
        <v>28</v>
      </c>
      <c r="I2256">
        <v>1</v>
      </c>
      <c r="J2256" s="1" t="str">
        <f>+VLOOKUP(bloques1a3[[#This Row],[respuesta]],respuestas.emociones[],2,0)</f>
        <v>sorpresa</v>
      </c>
      <c r="K2256" s="1">
        <f>+VLOOKUP(bloques1a3[[#This Row],[niño]],BD.niños[[Código]:[edad]],5,0)</f>
        <v>7</v>
      </c>
      <c r="L2256" s="1">
        <f>+IF(bloques1a3[[#This Row],[correcta]]=bloques1a3[[#This Row],[respuesta]],1,0)</f>
        <v>1</v>
      </c>
      <c r="M2256" s="1">
        <f>+IF(bloques1a3[[#This Row],[Sexo]]="F",1,0)</f>
        <v>0</v>
      </c>
    </row>
    <row r="2257" spans="1:13" x14ac:dyDescent="0.55000000000000004">
      <c r="A2257">
        <v>71</v>
      </c>
      <c r="B2257" s="1" t="s">
        <v>451</v>
      </c>
      <c r="C2257" s="1" t="s">
        <v>5</v>
      </c>
      <c r="D2257">
        <v>6</v>
      </c>
      <c r="E2257" s="1" t="s">
        <v>187</v>
      </c>
      <c r="F2257">
        <v>6</v>
      </c>
      <c r="G2257" s="1" t="s">
        <v>376</v>
      </c>
      <c r="H2257" s="1" t="s">
        <v>29</v>
      </c>
      <c r="I2257">
        <v>1</v>
      </c>
      <c r="J2257" s="1" t="str">
        <f>+VLOOKUP(bloques1a3[[#This Row],[respuesta]],respuestas.emociones[],2,0)</f>
        <v>sorpresa</v>
      </c>
      <c r="K2257" s="1">
        <f>+VLOOKUP(bloques1a3[[#This Row],[niño]],BD.niños[[Código]:[edad]],5,0)</f>
        <v>8</v>
      </c>
      <c r="L2257" s="1">
        <f>+IF(bloques1a3[[#This Row],[correcta]]=bloques1a3[[#This Row],[respuesta]],1,0)</f>
        <v>1</v>
      </c>
      <c r="M2257" s="1">
        <f>+IF(bloques1a3[[#This Row],[Sexo]]="F",1,0)</f>
        <v>1</v>
      </c>
    </row>
    <row r="2258" spans="1:13" x14ac:dyDescent="0.55000000000000004">
      <c r="A2258">
        <v>71</v>
      </c>
      <c r="B2258" s="1" t="s">
        <v>451</v>
      </c>
      <c r="C2258" s="1" t="s">
        <v>5</v>
      </c>
      <c r="D2258">
        <v>6</v>
      </c>
      <c r="E2258" s="1" t="s">
        <v>192</v>
      </c>
      <c r="F2258">
        <v>6</v>
      </c>
      <c r="G2258" s="1" t="s">
        <v>376</v>
      </c>
      <c r="H2258" s="1" t="s">
        <v>28</v>
      </c>
      <c r="I2258">
        <v>1</v>
      </c>
      <c r="J2258" s="1" t="str">
        <f>+VLOOKUP(bloques1a3[[#This Row],[respuesta]],respuestas.emociones[],2,0)</f>
        <v>sorpresa</v>
      </c>
      <c r="K2258" s="1">
        <f>+VLOOKUP(bloques1a3[[#This Row],[niño]],BD.niños[[Código]:[edad]],5,0)</f>
        <v>7</v>
      </c>
      <c r="L2258" s="1">
        <f>+IF(bloques1a3[[#This Row],[correcta]]=bloques1a3[[#This Row],[respuesta]],1,0)</f>
        <v>1</v>
      </c>
      <c r="M2258" s="1">
        <f>+IF(bloques1a3[[#This Row],[Sexo]]="F",1,0)</f>
        <v>0</v>
      </c>
    </row>
    <row r="2259" spans="1:13" x14ac:dyDescent="0.55000000000000004">
      <c r="A2259">
        <v>71</v>
      </c>
      <c r="B2259" s="1" t="s">
        <v>451</v>
      </c>
      <c r="C2259" s="1" t="s">
        <v>5</v>
      </c>
      <c r="D2259">
        <v>6</v>
      </c>
      <c r="E2259" s="1" t="s">
        <v>195</v>
      </c>
      <c r="F2259">
        <v>7</v>
      </c>
      <c r="G2259" s="1" t="s">
        <v>377</v>
      </c>
      <c r="H2259" s="1" t="s">
        <v>28</v>
      </c>
      <c r="I2259">
        <v>1</v>
      </c>
      <c r="J2259" s="1" t="str">
        <f>+VLOOKUP(bloques1a3[[#This Row],[respuesta]],respuestas.emociones[],2,0)</f>
        <v>asco</v>
      </c>
      <c r="K2259" s="1">
        <f>+VLOOKUP(bloques1a3[[#This Row],[niño]],BD.niños[[Código]:[edad]],5,0)</f>
        <v>10</v>
      </c>
      <c r="L2259" s="1">
        <f>+IF(bloques1a3[[#This Row],[correcta]]=bloques1a3[[#This Row],[respuesta]],1,0)</f>
        <v>0</v>
      </c>
      <c r="M2259" s="1">
        <f>+IF(bloques1a3[[#This Row],[Sexo]]="F",1,0)</f>
        <v>0</v>
      </c>
    </row>
    <row r="2260" spans="1:13" x14ac:dyDescent="0.55000000000000004">
      <c r="A2260">
        <v>71</v>
      </c>
      <c r="B2260" s="1" t="s">
        <v>451</v>
      </c>
      <c r="C2260" s="1" t="s">
        <v>5</v>
      </c>
      <c r="D2260">
        <v>6</v>
      </c>
      <c r="E2260" s="1" t="s">
        <v>199</v>
      </c>
      <c r="F2260">
        <v>6</v>
      </c>
      <c r="G2260" s="1" t="s">
        <v>377</v>
      </c>
      <c r="H2260" s="1" t="s">
        <v>28</v>
      </c>
      <c r="I2260">
        <v>1</v>
      </c>
      <c r="J2260" s="1" t="str">
        <f>+VLOOKUP(bloques1a3[[#This Row],[respuesta]],respuestas.emociones[],2,0)</f>
        <v>sorpresa</v>
      </c>
      <c r="K2260" s="1">
        <f>+VLOOKUP(bloques1a3[[#This Row],[niño]],BD.niños[[Código]:[edad]],5,0)</f>
        <v>9</v>
      </c>
      <c r="L2260" s="1">
        <f>+IF(bloques1a3[[#This Row],[correcta]]=bloques1a3[[#This Row],[respuesta]],1,0)</f>
        <v>1</v>
      </c>
      <c r="M2260" s="1">
        <f>+IF(bloques1a3[[#This Row],[Sexo]]="F",1,0)</f>
        <v>0</v>
      </c>
    </row>
    <row r="2261" spans="1:13" x14ac:dyDescent="0.55000000000000004">
      <c r="A2261">
        <v>71</v>
      </c>
      <c r="B2261" s="1" t="s">
        <v>451</v>
      </c>
      <c r="C2261" s="1" t="s">
        <v>5</v>
      </c>
      <c r="D2261">
        <v>6</v>
      </c>
      <c r="E2261" s="1" t="s">
        <v>203</v>
      </c>
      <c r="F2261">
        <v>6</v>
      </c>
      <c r="G2261" s="1" t="s">
        <v>377</v>
      </c>
      <c r="H2261" s="1" t="s">
        <v>29</v>
      </c>
      <c r="I2261">
        <v>1</v>
      </c>
      <c r="J2261" s="1" t="str">
        <f>+VLOOKUP(bloques1a3[[#This Row],[respuesta]],respuestas.emociones[],2,0)</f>
        <v>sorpresa</v>
      </c>
      <c r="K2261" s="1">
        <f>+VLOOKUP(bloques1a3[[#This Row],[niño]],BD.niños[[Código]:[edad]],5,0)</f>
        <v>9</v>
      </c>
      <c r="L2261" s="1">
        <f>+IF(bloques1a3[[#This Row],[correcta]]=bloques1a3[[#This Row],[respuesta]],1,0)</f>
        <v>1</v>
      </c>
      <c r="M2261" s="1">
        <f>+IF(bloques1a3[[#This Row],[Sexo]]="F",1,0)</f>
        <v>1</v>
      </c>
    </row>
    <row r="2262" spans="1:13" x14ac:dyDescent="0.55000000000000004">
      <c r="A2262">
        <v>71</v>
      </c>
      <c r="B2262" s="1" t="s">
        <v>451</v>
      </c>
      <c r="C2262" s="1" t="s">
        <v>5</v>
      </c>
      <c r="D2262">
        <v>6</v>
      </c>
      <c r="E2262" s="1" t="s">
        <v>206</v>
      </c>
      <c r="F2262">
        <v>6</v>
      </c>
      <c r="G2262" s="1" t="s">
        <v>377</v>
      </c>
      <c r="H2262" s="1" t="s">
        <v>29</v>
      </c>
      <c r="I2262">
        <v>1</v>
      </c>
      <c r="J2262" s="1" t="str">
        <f>+VLOOKUP(bloques1a3[[#This Row],[respuesta]],respuestas.emociones[],2,0)</f>
        <v>sorpresa</v>
      </c>
      <c r="K2262" s="1">
        <f>+VLOOKUP(bloques1a3[[#This Row],[niño]],BD.niños[[Código]:[edad]],5,0)</f>
        <v>10</v>
      </c>
      <c r="L2262" s="1">
        <f>+IF(bloques1a3[[#This Row],[correcta]]=bloques1a3[[#This Row],[respuesta]],1,0)</f>
        <v>1</v>
      </c>
      <c r="M2262" s="1">
        <f>+IF(bloques1a3[[#This Row],[Sexo]]="F",1,0)</f>
        <v>1</v>
      </c>
    </row>
    <row r="2263" spans="1:13" x14ac:dyDescent="0.55000000000000004">
      <c r="A2263">
        <v>71</v>
      </c>
      <c r="B2263" s="1" t="s">
        <v>451</v>
      </c>
      <c r="C2263" s="1" t="s">
        <v>5</v>
      </c>
      <c r="D2263">
        <v>6</v>
      </c>
      <c r="E2263" s="1" t="s">
        <v>210</v>
      </c>
      <c r="F2263">
        <v>6</v>
      </c>
      <c r="G2263" s="1" t="s">
        <v>376</v>
      </c>
      <c r="H2263" s="1" t="s">
        <v>28</v>
      </c>
      <c r="I2263">
        <v>1</v>
      </c>
      <c r="J2263" s="1" t="str">
        <f>+VLOOKUP(bloques1a3[[#This Row],[respuesta]],respuestas.emociones[],2,0)</f>
        <v>sorpresa</v>
      </c>
      <c r="K2263" s="1">
        <f>+VLOOKUP(bloques1a3[[#This Row],[niño]],BD.niños[[Código]:[edad]],5,0)</f>
        <v>7</v>
      </c>
      <c r="L2263" s="1">
        <f>+IF(bloques1a3[[#This Row],[correcta]]=bloques1a3[[#This Row],[respuesta]],1,0)</f>
        <v>1</v>
      </c>
      <c r="M2263" s="1">
        <f>+IF(bloques1a3[[#This Row],[Sexo]]="F",1,0)</f>
        <v>0</v>
      </c>
    </row>
    <row r="2264" spans="1:13" x14ac:dyDescent="0.55000000000000004">
      <c r="A2264">
        <v>71</v>
      </c>
      <c r="B2264" s="1" t="s">
        <v>451</v>
      </c>
      <c r="C2264" s="1" t="s">
        <v>5</v>
      </c>
      <c r="D2264">
        <v>6</v>
      </c>
      <c r="E2264" s="1" t="s">
        <v>274</v>
      </c>
      <c r="F2264">
        <v>6</v>
      </c>
      <c r="G2264" s="1" t="s">
        <v>375</v>
      </c>
      <c r="H2264" s="1" t="s">
        <v>28</v>
      </c>
      <c r="I2264">
        <v>1</v>
      </c>
      <c r="J2264" s="1" t="str">
        <f>+VLOOKUP(bloques1a3[[#This Row],[respuesta]],respuestas.emociones[],2,0)</f>
        <v>sorpresa</v>
      </c>
      <c r="K2264" s="1">
        <f>+VLOOKUP(bloques1a3[[#This Row],[niño]],BD.niños[[Código]:[edad]],5,0)</f>
        <v>6</v>
      </c>
      <c r="L2264" s="1">
        <f>+IF(bloques1a3[[#This Row],[correcta]]=bloques1a3[[#This Row],[respuesta]],1,0)</f>
        <v>1</v>
      </c>
      <c r="M2264" s="1">
        <f>+IF(bloques1a3[[#This Row],[Sexo]]="F",1,0)</f>
        <v>0</v>
      </c>
    </row>
    <row r="2265" spans="1:13" x14ac:dyDescent="0.55000000000000004">
      <c r="A2265">
        <v>71</v>
      </c>
      <c r="B2265" s="1" t="s">
        <v>451</v>
      </c>
      <c r="C2265" s="1" t="s">
        <v>5</v>
      </c>
      <c r="D2265">
        <v>6</v>
      </c>
      <c r="E2265" s="1" t="s">
        <v>276</v>
      </c>
      <c r="F2265">
        <v>6</v>
      </c>
      <c r="G2265" s="1" t="s">
        <v>375</v>
      </c>
      <c r="H2265" s="1" t="s">
        <v>28</v>
      </c>
      <c r="I2265">
        <v>1</v>
      </c>
      <c r="J2265" s="1" t="str">
        <f>+VLOOKUP(bloques1a3[[#This Row],[respuesta]],respuestas.emociones[],2,0)</f>
        <v>sorpresa</v>
      </c>
      <c r="K2265" s="1">
        <f>+VLOOKUP(bloques1a3[[#This Row],[niño]],BD.niños[[Código]:[edad]],5,0)</f>
        <v>6</v>
      </c>
      <c r="L2265" s="1">
        <f>+IF(bloques1a3[[#This Row],[correcta]]=bloques1a3[[#This Row],[respuesta]],1,0)</f>
        <v>1</v>
      </c>
      <c r="M2265" s="1">
        <f>+IF(bloques1a3[[#This Row],[Sexo]]="F",1,0)</f>
        <v>0</v>
      </c>
    </row>
    <row r="2266" spans="1:13" x14ac:dyDescent="0.55000000000000004">
      <c r="A2266">
        <v>71</v>
      </c>
      <c r="B2266" s="1" t="s">
        <v>451</v>
      </c>
      <c r="C2266" s="1" t="s">
        <v>5</v>
      </c>
      <c r="D2266">
        <v>6</v>
      </c>
      <c r="E2266" s="1" t="s">
        <v>279</v>
      </c>
      <c r="F2266">
        <v>6</v>
      </c>
      <c r="G2266" s="1" t="s">
        <v>376</v>
      </c>
      <c r="H2266" s="1" t="s">
        <v>29</v>
      </c>
      <c r="I2266">
        <v>1</v>
      </c>
      <c r="J2266" s="1" t="str">
        <f>+VLOOKUP(bloques1a3[[#This Row],[respuesta]],respuestas.emociones[],2,0)</f>
        <v>sorpresa</v>
      </c>
      <c r="K2266" s="1">
        <f>+VLOOKUP(bloques1a3[[#This Row],[niño]],BD.niños[[Código]:[edad]],5,0)</f>
        <v>7</v>
      </c>
      <c r="L2266" s="1">
        <f>+IF(bloques1a3[[#This Row],[correcta]]=bloques1a3[[#This Row],[respuesta]],1,0)</f>
        <v>1</v>
      </c>
      <c r="M2266" s="1">
        <f>+IF(bloques1a3[[#This Row],[Sexo]]="F",1,0)</f>
        <v>1</v>
      </c>
    </row>
    <row r="2267" spans="1:13" x14ac:dyDescent="0.55000000000000004">
      <c r="A2267">
        <v>71</v>
      </c>
      <c r="B2267" s="1" t="s">
        <v>451</v>
      </c>
      <c r="C2267" s="1" t="s">
        <v>5</v>
      </c>
      <c r="D2267">
        <v>6</v>
      </c>
      <c r="E2267" s="1" t="s">
        <v>282</v>
      </c>
      <c r="F2267">
        <v>5</v>
      </c>
      <c r="G2267" s="1" t="s">
        <v>375</v>
      </c>
      <c r="H2267" s="1" t="s">
        <v>29</v>
      </c>
      <c r="I2267">
        <v>1</v>
      </c>
      <c r="J2267" s="1" t="str">
        <f>+VLOOKUP(bloques1a3[[#This Row],[respuesta]],respuestas.emociones[],2,0)</f>
        <v>miedo</v>
      </c>
      <c r="K2267" s="1">
        <f>+VLOOKUP(bloques1a3[[#This Row],[niño]],BD.niños[[Código]:[edad]],5,0)</f>
        <v>5</v>
      </c>
      <c r="L2267" s="1">
        <f>+IF(bloques1a3[[#This Row],[correcta]]=bloques1a3[[#This Row],[respuesta]],1,0)</f>
        <v>0</v>
      </c>
      <c r="M2267" s="1">
        <f>+IF(bloques1a3[[#This Row],[Sexo]]="F",1,0)</f>
        <v>1</v>
      </c>
    </row>
    <row r="2268" spans="1:13" x14ac:dyDescent="0.55000000000000004">
      <c r="A2268">
        <v>71</v>
      </c>
      <c r="B2268" s="1" t="s">
        <v>451</v>
      </c>
      <c r="C2268" s="1" t="s">
        <v>5</v>
      </c>
      <c r="D2268">
        <v>6</v>
      </c>
      <c r="E2268" s="1" t="s">
        <v>352</v>
      </c>
      <c r="F2268">
        <v>6</v>
      </c>
      <c r="G2268" s="1" t="s">
        <v>376</v>
      </c>
      <c r="H2268" s="1" t="s">
        <v>29</v>
      </c>
      <c r="I2268">
        <v>1</v>
      </c>
      <c r="J2268" s="1" t="str">
        <f>+VLOOKUP(bloques1a3[[#This Row],[respuesta]],respuestas.emociones[],2,0)</f>
        <v>sorpresa</v>
      </c>
      <c r="K2268" s="1">
        <f>+VLOOKUP(bloques1a3[[#This Row],[niño]],BD.niños[[Código]:[edad]],5,0)</f>
        <v>8</v>
      </c>
      <c r="L2268" s="1">
        <f>+IF(bloques1a3[[#This Row],[correcta]]=bloques1a3[[#This Row],[respuesta]],1,0)</f>
        <v>1</v>
      </c>
      <c r="M2268" s="1">
        <f>+IF(bloques1a3[[#This Row],[Sexo]]="F",1,0)</f>
        <v>1</v>
      </c>
    </row>
    <row r="2269" spans="1:13" x14ac:dyDescent="0.55000000000000004">
      <c r="A2269">
        <v>71</v>
      </c>
      <c r="B2269" s="1" t="s">
        <v>451</v>
      </c>
      <c r="C2269" s="1" t="s">
        <v>5</v>
      </c>
      <c r="D2269">
        <v>6</v>
      </c>
      <c r="E2269" s="1" t="s">
        <v>357</v>
      </c>
      <c r="F2269">
        <v>6</v>
      </c>
      <c r="G2269" s="1" t="s">
        <v>376</v>
      </c>
      <c r="H2269" s="1" t="s">
        <v>28</v>
      </c>
      <c r="I2269">
        <v>1</v>
      </c>
      <c r="J2269" s="1" t="str">
        <f>+VLOOKUP(bloques1a3[[#This Row],[respuesta]],respuestas.emociones[],2,0)</f>
        <v>sorpresa</v>
      </c>
      <c r="K2269" s="1">
        <f>+VLOOKUP(bloques1a3[[#This Row],[niño]],BD.niños[[Código]:[edad]],5,0)</f>
        <v>7</v>
      </c>
      <c r="L2269" s="1">
        <f>+IF(bloques1a3[[#This Row],[correcta]]=bloques1a3[[#This Row],[respuesta]],1,0)</f>
        <v>1</v>
      </c>
      <c r="M2269" s="1">
        <f>+IF(bloques1a3[[#This Row],[Sexo]]="F",1,0)</f>
        <v>0</v>
      </c>
    </row>
    <row r="2270" spans="1:13" x14ac:dyDescent="0.55000000000000004">
      <c r="A2270">
        <v>71</v>
      </c>
      <c r="B2270" s="1" t="s">
        <v>451</v>
      </c>
      <c r="C2270" s="1" t="s">
        <v>5</v>
      </c>
      <c r="D2270">
        <v>6</v>
      </c>
      <c r="E2270" s="1" t="s">
        <v>360</v>
      </c>
      <c r="F2270">
        <v>6</v>
      </c>
      <c r="G2270" s="1" t="s">
        <v>377</v>
      </c>
      <c r="H2270" s="1" t="s">
        <v>28</v>
      </c>
      <c r="I2270">
        <v>1</v>
      </c>
      <c r="J2270" s="1" t="str">
        <f>+VLOOKUP(bloques1a3[[#This Row],[respuesta]],respuestas.emociones[],2,0)</f>
        <v>sorpresa</v>
      </c>
      <c r="K2270" s="1">
        <f>+VLOOKUP(bloques1a3[[#This Row],[niño]],BD.niños[[Código]:[edad]],5,0)</f>
        <v>9</v>
      </c>
      <c r="L2270" s="1">
        <f>+IF(bloques1a3[[#This Row],[correcta]]=bloques1a3[[#This Row],[respuesta]],1,0)</f>
        <v>1</v>
      </c>
      <c r="M2270" s="1">
        <f>+IF(bloques1a3[[#This Row],[Sexo]]="F",1,0)</f>
        <v>0</v>
      </c>
    </row>
    <row r="2271" spans="1:13" x14ac:dyDescent="0.55000000000000004">
      <c r="A2271">
        <v>71</v>
      </c>
      <c r="B2271" s="1" t="s">
        <v>451</v>
      </c>
      <c r="C2271" s="1" t="s">
        <v>5</v>
      </c>
      <c r="D2271">
        <v>6</v>
      </c>
      <c r="E2271" s="1" t="s">
        <v>364</v>
      </c>
      <c r="F2271">
        <v>6</v>
      </c>
      <c r="G2271" s="1" t="s">
        <v>377</v>
      </c>
      <c r="H2271" s="1" t="s">
        <v>28</v>
      </c>
      <c r="I2271">
        <v>1</v>
      </c>
      <c r="J2271" s="1" t="str">
        <f>+VLOOKUP(bloques1a3[[#This Row],[respuesta]],respuestas.emociones[],2,0)</f>
        <v>sorpresa</v>
      </c>
      <c r="K2271" s="1">
        <f>+VLOOKUP(bloques1a3[[#This Row],[niño]],BD.niños[[Código]:[edad]],5,0)</f>
        <v>10</v>
      </c>
      <c r="L2271" s="1">
        <f>+IF(bloques1a3[[#This Row],[correcta]]=bloques1a3[[#This Row],[respuesta]],1,0)</f>
        <v>1</v>
      </c>
      <c r="M2271" s="1">
        <f>+IF(bloques1a3[[#This Row],[Sexo]]="F",1,0)</f>
        <v>0</v>
      </c>
    </row>
    <row r="2272" spans="1:13" x14ac:dyDescent="0.55000000000000004">
      <c r="A2272">
        <v>71</v>
      </c>
      <c r="B2272" s="1" t="s">
        <v>451</v>
      </c>
      <c r="C2272" s="1" t="s">
        <v>5</v>
      </c>
      <c r="D2272">
        <v>6</v>
      </c>
      <c r="E2272" s="1" t="s">
        <v>368</v>
      </c>
      <c r="F2272">
        <v>6</v>
      </c>
      <c r="G2272" s="1" t="s">
        <v>377</v>
      </c>
      <c r="H2272" s="1" t="s">
        <v>28</v>
      </c>
      <c r="I2272">
        <v>1</v>
      </c>
      <c r="J2272" s="1" t="str">
        <f>+VLOOKUP(bloques1a3[[#This Row],[respuesta]],respuestas.emociones[],2,0)</f>
        <v>sorpresa</v>
      </c>
      <c r="K2272" s="1">
        <f>+VLOOKUP(bloques1a3[[#This Row],[niño]],BD.niños[[Código]:[edad]],5,0)</f>
        <v>11</v>
      </c>
      <c r="L2272" s="1">
        <f>+IF(bloques1a3[[#This Row],[correcta]]=bloques1a3[[#This Row],[respuesta]],1,0)</f>
        <v>1</v>
      </c>
      <c r="M2272" s="1">
        <f>+IF(bloques1a3[[#This Row],[Sexo]]="F",1,0)</f>
        <v>0</v>
      </c>
    </row>
    <row r="2273" spans="1:13" x14ac:dyDescent="0.55000000000000004">
      <c r="A2273">
        <v>71</v>
      </c>
      <c r="B2273" s="1" t="s">
        <v>451</v>
      </c>
      <c r="C2273" s="1" t="s">
        <v>5</v>
      </c>
      <c r="D2273">
        <v>6</v>
      </c>
      <c r="E2273" s="1" t="s">
        <v>371</v>
      </c>
      <c r="F2273">
        <v>6</v>
      </c>
      <c r="G2273" s="1" t="s">
        <v>377</v>
      </c>
      <c r="H2273" s="1" t="s">
        <v>29</v>
      </c>
      <c r="I2273">
        <v>1</v>
      </c>
      <c r="J2273" s="1" t="str">
        <f>+VLOOKUP(bloques1a3[[#This Row],[respuesta]],respuestas.emociones[],2,0)</f>
        <v>sorpresa</v>
      </c>
      <c r="K2273" s="1">
        <f>+VLOOKUP(bloques1a3[[#This Row],[niño]],BD.niños[[Código]:[edad]],5,0)</f>
        <v>9</v>
      </c>
      <c r="L2273" s="1">
        <f>+IF(bloques1a3[[#This Row],[correcta]]=bloques1a3[[#This Row],[respuesta]],1,0)</f>
        <v>1</v>
      </c>
      <c r="M2273" s="1">
        <f>+IF(bloques1a3[[#This Row],[Sexo]]="F",1,0)</f>
        <v>1</v>
      </c>
    </row>
    <row r="2274" spans="1:13" x14ac:dyDescent="0.55000000000000004">
      <c r="A2274">
        <v>72</v>
      </c>
      <c r="B2274" s="1" t="s">
        <v>452</v>
      </c>
      <c r="C2274" s="1" t="s">
        <v>5</v>
      </c>
      <c r="D2274">
        <v>6</v>
      </c>
      <c r="E2274" s="1" t="s">
        <v>36</v>
      </c>
      <c r="F2274">
        <v>1</v>
      </c>
      <c r="G2274" s="1" t="s">
        <v>375</v>
      </c>
      <c r="H2274" s="1" t="s">
        <v>28</v>
      </c>
      <c r="I2274">
        <v>1</v>
      </c>
      <c r="J2274" s="1" t="str">
        <f>+VLOOKUP(bloques1a3[[#This Row],[respuesta]],respuestas.emociones[],2,0)</f>
        <v>neutra</v>
      </c>
      <c r="K2274" s="1">
        <f>+VLOOKUP(bloques1a3[[#This Row],[niño]],BD.niños[[Código]:[edad]],5,0)</f>
        <v>5</v>
      </c>
      <c r="L2274" s="1">
        <f>+IF(bloques1a3[[#This Row],[correcta]]=bloques1a3[[#This Row],[respuesta]],1,0)</f>
        <v>0</v>
      </c>
      <c r="M2274" s="1">
        <f>+IF(bloques1a3[[#This Row],[Sexo]]="F",1,0)</f>
        <v>0</v>
      </c>
    </row>
    <row r="2275" spans="1:13" x14ac:dyDescent="0.55000000000000004">
      <c r="A2275">
        <v>72</v>
      </c>
      <c r="B2275" s="1" t="s">
        <v>452</v>
      </c>
      <c r="C2275" s="1" t="s">
        <v>5</v>
      </c>
      <c r="D2275">
        <v>6</v>
      </c>
      <c r="E2275" s="1" t="s">
        <v>40</v>
      </c>
      <c r="F2275">
        <v>6</v>
      </c>
      <c r="G2275" s="1" t="s">
        <v>376</v>
      </c>
      <c r="H2275" s="1" t="s">
        <v>28</v>
      </c>
      <c r="I2275">
        <v>1</v>
      </c>
      <c r="J2275" s="1" t="str">
        <f>+VLOOKUP(bloques1a3[[#This Row],[respuesta]],respuestas.emociones[],2,0)</f>
        <v>sorpresa</v>
      </c>
      <c r="K2275" s="1">
        <f>+VLOOKUP(bloques1a3[[#This Row],[niño]],BD.niños[[Código]:[edad]],5,0)</f>
        <v>7</v>
      </c>
      <c r="L2275" s="1">
        <f>+IF(bloques1a3[[#This Row],[correcta]]=bloques1a3[[#This Row],[respuesta]],1,0)</f>
        <v>1</v>
      </c>
      <c r="M2275" s="1">
        <f>+IF(bloques1a3[[#This Row],[Sexo]]="F",1,0)</f>
        <v>0</v>
      </c>
    </row>
    <row r="2276" spans="1:13" x14ac:dyDescent="0.55000000000000004">
      <c r="A2276">
        <v>72</v>
      </c>
      <c r="B2276" s="1" t="s">
        <v>452</v>
      </c>
      <c r="C2276" s="1" t="s">
        <v>5</v>
      </c>
      <c r="D2276">
        <v>6</v>
      </c>
      <c r="E2276" s="1" t="s">
        <v>44</v>
      </c>
      <c r="F2276">
        <v>6</v>
      </c>
      <c r="G2276" s="1" t="s">
        <v>376</v>
      </c>
      <c r="H2276" s="1" t="s">
        <v>29</v>
      </c>
      <c r="I2276">
        <v>1</v>
      </c>
      <c r="J2276" s="1" t="str">
        <f>+VLOOKUP(bloques1a3[[#This Row],[respuesta]],respuestas.emociones[],2,0)</f>
        <v>sorpresa</v>
      </c>
      <c r="K2276" s="1">
        <f>+VLOOKUP(bloques1a3[[#This Row],[niño]],BD.niños[[Código]:[edad]],5,0)</f>
        <v>7</v>
      </c>
      <c r="L2276" s="1">
        <f>+IF(bloques1a3[[#This Row],[correcta]]=bloques1a3[[#This Row],[respuesta]],1,0)</f>
        <v>1</v>
      </c>
      <c r="M2276" s="1">
        <f>+IF(bloques1a3[[#This Row],[Sexo]]="F",1,0)</f>
        <v>1</v>
      </c>
    </row>
    <row r="2277" spans="1:13" x14ac:dyDescent="0.55000000000000004">
      <c r="A2277">
        <v>72</v>
      </c>
      <c r="B2277" s="1" t="s">
        <v>452</v>
      </c>
      <c r="C2277" s="1" t="s">
        <v>5</v>
      </c>
      <c r="D2277">
        <v>6</v>
      </c>
      <c r="E2277" s="1" t="s">
        <v>48</v>
      </c>
      <c r="F2277">
        <v>0</v>
      </c>
      <c r="G2277" s="1" t="s">
        <v>376</v>
      </c>
      <c r="H2277" s="1" t="s">
        <v>29</v>
      </c>
      <c r="I2277">
        <v>1</v>
      </c>
      <c r="J2277" s="1" t="str">
        <f>+VLOOKUP(bloques1a3[[#This Row],[respuesta]],respuestas.emociones[],2,0)</f>
        <v>no respondió</v>
      </c>
      <c r="K2277" s="1">
        <f>+VLOOKUP(bloques1a3[[#This Row],[niño]],BD.niños[[Código]:[edad]],5,0)</f>
        <v>7</v>
      </c>
      <c r="L2277" s="1">
        <f>+IF(bloques1a3[[#This Row],[correcta]]=bloques1a3[[#This Row],[respuesta]],1,0)</f>
        <v>0</v>
      </c>
      <c r="M2277" s="1">
        <f>+IF(bloques1a3[[#This Row],[Sexo]]="F",1,0)</f>
        <v>1</v>
      </c>
    </row>
    <row r="2278" spans="1:13" x14ac:dyDescent="0.55000000000000004">
      <c r="A2278">
        <v>72</v>
      </c>
      <c r="B2278" s="1" t="s">
        <v>452</v>
      </c>
      <c r="C2278" s="1" t="s">
        <v>5</v>
      </c>
      <c r="D2278">
        <v>6</v>
      </c>
      <c r="E2278" s="1" t="s">
        <v>52</v>
      </c>
      <c r="F2278">
        <v>6</v>
      </c>
      <c r="G2278" s="1" t="s">
        <v>376</v>
      </c>
      <c r="H2278" s="1" t="s">
        <v>29</v>
      </c>
      <c r="I2278">
        <v>1</v>
      </c>
      <c r="J2278" s="1" t="str">
        <f>+VLOOKUP(bloques1a3[[#This Row],[respuesta]],respuestas.emociones[],2,0)</f>
        <v>sorpresa</v>
      </c>
      <c r="K2278" s="1">
        <f>+VLOOKUP(bloques1a3[[#This Row],[niño]],BD.niños[[Código]:[edad]],5,0)</f>
        <v>7</v>
      </c>
      <c r="L2278" s="1">
        <f>+IF(bloques1a3[[#This Row],[correcta]]=bloques1a3[[#This Row],[respuesta]],1,0)</f>
        <v>1</v>
      </c>
      <c r="M2278" s="1">
        <f>+IF(bloques1a3[[#This Row],[Sexo]]="F",1,0)</f>
        <v>1</v>
      </c>
    </row>
    <row r="2279" spans="1:13" x14ac:dyDescent="0.55000000000000004">
      <c r="A2279">
        <v>72</v>
      </c>
      <c r="B2279" s="1" t="s">
        <v>452</v>
      </c>
      <c r="C2279" s="1" t="s">
        <v>5</v>
      </c>
      <c r="D2279">
        <v>6</v>
      </c>
      <c r="E2279" s="1" t="s">
        <v>56</v>
      </c>
      <c r="F2279">
        <v>6</v>
      </c>
      <c r="G2279" s="1" t="s">
        <v>376</v>
      </c>
      <c r="H2279" s="1" t="s">
        <v>29</v>
      </c>
      <c r="I2279">
        <v>1</v>
      </c>
      <c r="J2279" s="1" t="str">
        <f>+VLOOKUP(bloques1a3[[#This Row],[respuesta]],respuestas.emociones[],2,0)</f>
        <v>sorpresa</v>
      </c>
      <c r="K2279" s="1">
        <f>+VLOOKUP(bloques1a3[[#This Row],[niño]],BD.niños[[Código]:[edad]],5,0)</f>
        <v>8</v>
      </c>
      <c r="L2279" s="1">
        <f>+IF(bloques1a3[[#This Row],[correcta]]=bloques1a3[[#This Row],[respuesta]],1,0)</f>
        <v>1</v>
      </c>
      <c r="M2279" s="1">
        <f>+IF(bloques1a3[[#This Row],[Sexo]]="F",1,0)</f>
        <v>1</v>
      </c>
    </row>
    <row r="2280" spans="1:13" x14ac:dyDescent="0.55000000000000004">
      <c r="A2280">
        <v>72</v>
      </c>
      <c r="B2280" s="1" t="s">
        <v>452</v>
      </c>
      <c r="C2280" s="1" t="s">
        <v>5</v>
      </c>
      <c r="D2280">
        <v>6</v>
      </c>
      <c r="E2280" s="1" t="s">
        <v>60</v>
      </c>
      <c r="F2280">
        <v>6</v>
      </c>
      <c r="G2280" s="1" t="s">
        <v>377</v>
      </c>
      <c r="H2280" s="1" t="s">
        <v>28</v>
      </c>
      <c r="I2280">
        <v>1</v>
      </c>
      <c r="J2280" s="1" t="str">
        <f>+VLOOKUP(bloques1a3[[#This Row],[respuesta]],respuestas.emociones[],2,0)</f>
        <v>sorpresa</v>
      </c>
      <c r="K2280" s="1">
        <f>+VLOOKUP(bloques1a3[[#This Row],[niño]],BD.niños[[Código]:[edad]],5,0)</f>
        <v>10</v>
      </c>
      <c r="L2280" s="1">
        <f>+IF(bloques1a3[[#This Row],[correcta]]=bloques1a3[[#This Row],[respuesta]],1,0)</f>
        <v>1</v>
      </c>
      <c r="M2280" s="1">
        <f>+IF(bloques1a3[[#This Row],[Sexo]]="F",1,0)</f>
        <v>0</v>
      </c>
    </row>
    <row r="2281" spans="1:13" x14ac:dyDescent="0.55000000000000004">
      <c r="A2281">
        <v>72</v>
      </c>
      <c r="B2281" s="1" t="s">
        <v>452</v>
      </c>
      <c r="C2281" s="1" t="s">
        <v>5</v>
      </c>
      <c r="D2281">
        <v>6</v>
      </c>
      <c r="E2281" s="1" t="s">
        <v>64</v>
      </c>
      <c r="F2281">
        <v>0</v>
      </c>
      <c r="G2281" s="1" t="s">
        <v>377</v>
      </c>
      <c r="H2281" s="1" t="s">
        <v>29</v>
      </c>
      <c r="I2281">
        <v>1</v>
      </c>
      <c r="J2281" s="1" t="str">
        <f>+VLOOKUP(bloques1a3[[#This Row],[respuesta]],respuestas.emociones[],2,0)</f>
        <v>no respondió</v>
      </c>
      <c r="K2281" s="1">
        <f>+VLOOKUP(bloques1a3[[#This Row],[niño]],BD.niños[[Código]:[edad]],5,0)</f>
        <v>9</v>
      </c>
      <c r="L2281" s="1">
        <f>+IF(bloques1a3[[#This Row],[correcta]]=bloques1a3[[#This Row],[respuesta]],1,0)</f>
        <v>0</v>
      </c>
      <c r="M2281" s="1">
        <f>+IF(bloques1a3[[#This Row],[Sexo]]="F",1,0)</f>
        <v>1</v>
      </c>
    </row>
    <row r="2282" spans="1:13" x14ac:dyDescent="0.55000000000000004">
      <c r="A2282">
        <v>72</v>
      </c>
      <c r="B2282" s="1" t="s">
        <v>452</v>
      </c>
      <c r="C2282" s="1" t="s">
        <v>5</v>
      </c>
      <c r="D2282">
        <v>6</v>
      </c>
      <c r="E2282" s="1" t="s">
        <v>68</v>
      </c>
      <c r="F2282">
        <v>6</v>
      </c>
      <c r="G2282" s="1" t="s">
        <v>377</v>
      </c>
      <c r="H2282" s="1" t="s">
        <v>28</v>
      </c>
      <c r="I2282">
        <v>1</v>
      </c>
      <c r="J2282" s="1" t="str">
        <f>+VLOOKUP(bloques1a3[[#This Row],[respuesta]],respuestas.emociones[],2,0)</f>
        <v>sorpresa</v>
      </c>
      <c r="K2282" s="1">
        <f>+VLOOKUP(bloques1a3[[#This Row],[niño]],BD.niños[[Código]:[edad]],5,0)</f>
        <v>10</v>
      </c>
      <c r="L2282" s="1">
        <f>+IF(bloques1a3[[#This Row],[correcta]]=bloques1a3[[#This Row],[respuesta]],1,0)</f>
        <v>1</v>
      </c>
      <c r="M2282" s="1">
        <f>+IF(bloques1a3[[#This Row],[Sexo]]="F",1,0)</f>
        <v>0</v>
      </c>
    </row>
    <row r="2283" spans="1:13" x14ac:dyDescent="0.55000000000000004">
      <c r="A2283">
        <v>72</v>
      </c>
      <c r="B2283" s="1" t="s">
        <v>452</v>
      </c>
      <c r="C2283" s="1" t="s">
        <v>5</v>
      </c>
      <c r="D2283">
        <v>6</v>
      </c>
      <c r="E2283" s="1" t="s">
        <v>72</v>
      </c>
      <c r="F2283">
        <v>6</v>
      </c>
      <c r="G2283" s="1" t="s">
        <v>377</v>
      </c>
      <c r="H2283" s="1" t="s">
        <v>29</v>
      </c>
      <c r="I2283">
        <v>1</v>
      </c>
      <c r="J2283" s="1" t="str">
        <f>+VLOOKUP(bloques1a3[[#This Row],[respuesta]],respuestas.emociones[],2,0)</f>
        <v>sorpresa</v>
      </c>
      <c r="K2283" s="1">
        <f>+VLOOKUP(bloques1a3[[#This Row],[niño]],BD.niños[[Código]:[edad]],5,0)</f>
        <v>9</v>
      </c>
      <c r="L2283" s="1">
        <f>+IF(bloques1a3[[#This Row],[correcta]]=bloques1a3[[#This Row],[respuesta]],1,0)</f>
        <v>1</v>
      </c>
      <c r="M2283" s="1">
        <f>+IF(bloques1a3[[#This Row],[Sexo]]="F",1,0)</f>
        <v>1</v>
      </c>
    </row>
    <row r="2284" spans="1:13" x14ac:dyDescent="0.55000000000000004">
      <c r="A2284">
        <v>72</v>
      </c>
      <c r="B2284" s="1" t="s">
        <v>452</v>
      </c>
      <c r="C2284" s="1" t="s">
        <v>5</v>
      </c>
      <c r="D2284">
        <v>6</v>
      </c>
      <c r="E2284" s="1" t="s">
        <v>75</v>
      </c>
      <c r="F2284">
        <v>6</v>
      </c>
      <c r="G2284" s="1" t="s">
        <v>377</v>
      </c>
      <c r="H2284" s="1" t="s">
        <v>29</v>
      </c>
      <c r="I2284">
        <v>1</v>
      </c>
      <c r="J2284" s="1" t="str">
        <f>+VLOOKUP(bloques1a3[[#This Row],[respuesta]],respuestas.emociones[],2,0)</f>
        <v>sorpresa</v>
      </c>
      <c r="K2284" s="1">
        <f>+VLOOKUP(bloques1a3[[#This Row],[niño]],BD.niños[[Código]:[edad]],5,0)</f>
        <v>10</v>
      </c>
      <c r="L2284" s="1">
        <f>+IF(bloques1a3[[#This Row],[correcta]]=bloques1a3[[#This Row],[respuesta]],1,0)</f>
        <v>1</v>
      </c>
      <c r="M2284" s="1">
        <f>+IF(bloques1a3[[#This Row],[Sexo]]="F",1,0)</f>
        <v>1</v>
      </c>
    </row>
    <row r="2285" spans="1:13" x14ac:dyDescent="0.55000000000000004">
      <c r="A2285">
        <v>72</v>
      </c>
      <c r="B2285" s="1" t="s">
        <v>452</v>
      </c>
      <c r="C2285" s="1" t="s">
        <v>5</v>
      </c>
      <c r="D2285">
        <v>6</v>
      </c>
      <c r="E2285" s="1" t="s">
        <v>78</v>
      </c>
      <c r="F2285">
        <v>7</v>
      </c>
      <c r="G2285" s="1" t="s">
        <v>375</v>
      </c>
      <c r="H2285" s="1" t="s">
        <v>28</v>
      </c>
      <c r="I2285">
        <v>1</v>
      </c>
      <c r="J2285" s="1" t="str">
        <f>+VLOOKUP(bloques1a3[[#This Row],[respuesta]],respuestas.emociones[],2,0)</f>
        <v>asco</v>
      </c>
      <c r="K2285" s="1">
        <f>+VLOOKUP(bloques1a3[[#This Row],[niño]],BD.niños[[Código]:[edad]],5,0)</f>
        <v>6</v>
      </c>
      <c r="L2285" s="1">
        <f>+IF(bloques1a3[[#This Row],[correcta]]=bloques1a3[[#This Row],[respuesta]],1,0)</f>
        <v>0</v>
      </c>
      <c r="M2285" s="1">
        <f>+IF(bloques1a3[[#This Row],[Sexo]]="F",1,0)</f>
        <v>0</v>
      </c>
    </row>
    <row r="2286" spans="1:13" x14ac:dyDescent="0.55000000000000004">
      <c r="A2286">
        <v>72</v>
      </c>
      <c r="B2286" s="1" t="s">
        <v>452</v>
      </c>
      <c r="C2286" s="1" t="s">
        <v>5</v>
      </c>
      <c r="D2286">
        <v>6</v>
      </c>
      <c r="E2286" s="1" t="s">
        <v>82</v>
      </c>
      <c r="F2286">
        <v>6</v>
      </c>
      <c r="G2286" s="1" t="s">
        <v>375</v>
      </c>
      <c r="H2286" s="1" t="s">
        <v>29</v>
      </c>
      <c r="I2286">
        <v>1</v>
      </c>
      <c r="J2286" s="1" t="str">
        <f>+VLOOKUP(bloques1a3[[#This Row],[respuesta]],respuestas.emociones[],2,0)</f>
        <v>sorpresa</v>
      </c>
      <c r="K2286" s="1">
        <f>+VLOOKUP(bloques1a3[[#This Row],[niño]],BD.niños[[Código]:[edad]],5,0)</f>
        <v>6</v>
      </c>
      <c r="L2286" s="1">
        <f>+IF(bloques1a3[[#This Row],[correcta]]=bloques1a3[[#This Row],[respuesta]],1,0)</f>
        <v>1</v>
      </c>
      <c r="M2286" s="1">
        <f>+IF(bloques1a3[[#This Row],[Sexo]]="F",1,0)</f>
        <v>1</v>
      </c>
    </row>
    <row r="2287" spans="1:13" x14ac:dyDescent="0.55000000000000004">
      <c r="A2287">
        <v>72</v>
      </c>
      <c r="B2287" s="1" t="s">
        <v>452</v>
      </c>
      <c r="C2287" s="1" t="s">
        <v>5</v>
      </c>
      <c r="D2287">
        <v>6</v>
      </c>
      <c r="E2287" s="1" t="s">
        <v>85</v>
      </c>
      <c r="F2287">
        <v>6</v>
      </c>
      <c r="G2287" s="1" t="s">
        <v>375</v>
      </c>
      <c r="H2287" s="1" t="s">
        <v>28</v>
      </c>
      <c r="I2287">
        <v>1</v>
      </c>
      <c r="J2287" s="1" t="str">
        <f>+VLOOKUP(bloques1a3[[#This Row],[respuesta]],respuestas.emociones[],2,0)</f>
        <v>sorpresa</v>
      </c>
      <c r="K2287" s="1">
        <f>+VLOOKUP(bloques1a3[[#This Row],[niño]],BD.niños[[Código]:[edad]],5,0)</f>
        <v>6</v>
      </c>
      <c r="L2287" s="1">
        <f>+IF(bloques1a3[[#This Row],[correcta]]=bloques1a3[[#This Row],[respuesta]],1,0)</f>
        <v>1</v>
      </c>
      <c r="M2287" s="1">
        <f>+IF(bloques1a3[[#This Row],[Sexo]]="F",1,0)</f>
        <v>0</v>
      </c>
    </row>
    <row r="2288" spans="1:13" x14ac:dyDescent="0.55000000000000004">
      <c r="A2288">
        <v>72</v>
      </c>
      <c r="B2288" s="1" t="s">
        <v>452</v>
      </c>
      <c r="C2288" s="1" t="s">
        <v>5</v>
      </c>
      <c r="D2288">
        <v>6</v>
      </c>
      <c r="E2288" s="1" t="s">
        <v>184</v>
      </c>
      <c r="F2288">
        <v>5</v>
      </c>
      <c r="G2288" s="1" t="s">
        <v>376</v>
      </c>
      <c r="H2288" s="1" t="s">
        <v>28</v>
      </c>
      <c r="I2288">
        <v>1</v>
      </c>
      <c r="J2288" s="1" t="str">
        <f>+VLOOKUP(bloques1a3[[#This Row],[respuesta]],respuestas.emociones[],2,0)</f>
        <v>miedo</v>
      </c>
      <c r="K2288" s="1">
        <f>+VLOOKUP(bloques1a3[[#This Row],[niño]],BD.niños[[Código]:[edad]],5,0)</f>
        <v>7</v>
      </c>
      <c r="L2288" s="1">
        <f>+IF(bloques1a3[[#This Row],[correcta]]=bloques1a3[[#This Row],[respuesta]],1,0)</f>
        <v>0</v>
      </c>
      <c r="M2288" s="1">
        <f>+IF(bloques1a3[[#This Row],[Sexo]]="F",1,0)</f>
        <v>0</v>
      </c>
    </row>
    <row r="2289" spans="1:13" x14ac:dyDescent="0.55000000000000004">
      <c r="A2289">
        <v>72</v>
      </c>
      <c r="B2289" s="1" t="s">
        <v>452</v>
      </c>
      <c r="C2289" s="1" t="s">
        <v>5</v>
      </c>
      <c r="D2289">
        <v>6</v>
      </c>
      <c r="E2289" s="1" t="s">
        <v>187</v>
      </c>
      <c r="F2289">
        <v>6</v>
      </c>
      <c r="G2289" s="1" t="s">
        <v>376</v>
      </c>
      <c r="H2289" s="1" t="s">
        <v>29</v>
      </c>
      <c r="I2289">
        <v>1</v>
      </c>
      <c r="J2289" s="1" t="str">
        <f>+VLOOKUP(bloques1a3[[#This Row],[respuesta]],respuestas.emociones[],2,0)</f>
        <v>sorpresa</v>
      </c>
      <c r="K2289" s="1">
        <f>+VLOOKUP(bloques1a3[[#This Row],[niño]],BD.niños[[Código]:[edad]],5,0)</f>
        <v>8</v>
      </c>
      <c r="L2289" s="1">
        <f>+IF(bloques1a3[[#This Row],[correcta]]=bloques1a3[[#This Row],[respuesta]],1,0)</f>
        <v>1</v>
      </c>
      <c r="M2289" s="1">
        <f>+IF(bloques1a3[[#This Row],[Sexo]]="F",1,0)</f>
        <v>1</v>
      </c>
    </row>
    <row r="2290" spans="1:13" x14ac:dyDescent="0.55000000000000004">
      <c r="A2290">
        <v>72</v>
      </c>
      <c r="B2290" s="1" t="s">
        <v>452</v>
      </c>
      <c r="C2290" s="1" t="s">
        <v>5</v>
      </c>
      <c r="D2290">
        <v>6</v>
      </c>
      <c r="E2290" s="1" t="s">
        <v>192</v>
      </c>
      <c r="F2290">
        <v>6</v>
      </c>
      <c r="G2290" s="1" t="s">
        <v>376</v>
      </c>
      <c r="H2290" s="1" t="s">
        <v>28</v>
      </c>
      <c r="I2290">
        <v>1</v>
      </c>
      <c r="J2290" s="1" t="str">
        <f>+VLOOKUP(bloques1a3[[#This Row],[respuesta]],respuestas.emociones[],2,0)</f>
        <v>sorpresa</v>
      </c>
      <c r="K2290" s="1">
        <f>+VLOOKUP(bloques1a3[[#This Row],[niño]],BD.niños[[Código]:[edad]],5,0)</f>
        <v>7</v>
      </c>
      <c r="L2290" s="1">
        <f>+IF(bloques1a3[[#This Row],[correcta]]=bloques1a3[[#This Row],[respuesta]],1,0)</f>
        <v>1</v>
      </c>
      <c r="M2290" s="1">
        <f>+IF(bloques1a3[[#This Row],[Sexo]]="F",1,0)</f>
        <v>0</v>
      </c>
    </row>
    <row r="2291" spans="1:13" x14ac:dyDescent="0.55000000000000004">
      <c r="A2291">
        <v>72</v>
      </c>
      <c r="B2291" s="1" t="s">
        <v>452</v>
      </c>
      <c r="C2291" s="1" t="s">
        <v>5</v>
      </c>
      <c r="D2291">
        <v>6</v>
      </c>
      <c r="E2291" s="1" t="s">
        <v>195</v>
      </c>
      <c r="F2291">
        <v>6</v>
      </c>
      <c r="G2291" s="1" t="s">
        <v>377</v>
      </c>
      <c r="H2291" s="1" t="s">
        <v>28</v>
      </c>
      <c r="I2291">
        <v>1</v>
      </c>
      <c r="J2291" s="1" t="str">
        <f>+VLOOKUP(bloques1a3[[#This Row],[respuesta]],respuestas.emociones[],2,0)</f>
        <v>sorpresa</v>
      </c>
      <c r="K2291" s="1">
        <f>+VLOOKUP(bloques1a3[[#This Row],[niño]],BD.niños[[Código]:[edad]],5,0)</f>
        <v>10</v>
      </c>
      <c r="L2291" s="1">
        <f>+IF(bloques1a3[[#This Row],[correcta]]=bloques1a3[[#This Row],[respuesta]],1,0)</f>
        <v>1</v>
      </c>
      <c r="M2291" s="1">
        <f>+IF(bloques1a3[[#This Row],[Sexo]]="F",1,0)</f>
        <v>0</v>
      </c>
    </row>
    <row r="2292" spans="1:13" x14ac:dyDescent="0.55000000000000004">
      <c r="A2292">
        <v>72</v>
      </c>
      <c r="B2292" s="1" t="s">
        <v>452</v>
      </c>
      <c r="C2292" s="1" t="s">
        <v>5</v>
      </c>
      <c r="D2292">
        <v>6</v>
      </c>
      <c r="E2292" s="1" t="s">
        <v>199</v>
      </c>
      <c r="F2292">
        <v>6</v>
      </c>
      <c r="G2292" s="1" t="s">
        <v>377</v>
      </c>
      <c r="H2292" s="1" t="s">
        <v>28</v>
      </c>
      <c r="I2292">
        <v>1</v>
      </c>
      <c r="J2292" s="1" t="str">
        <f>+VLOOKUP(bloques1a3[[#This Row],[respuesta]],respuestas.emociones[],2,0)</f>
        <v>sorpresa</v>
      </c>
      <c r="K2292" s="1">
        <f>+VLOOKUP(bloques1a3[[#This Row],[niño]],BD.niños[[Código]:[edad]],5,0)</f>
        <v>9</v>
      </c>
      <c r="L2292" s="1">
        <f>+IF(bloques1a3[[#This Row],[correcta]]=bloques1a3[[#This Row],[respuesta]],1,0)</f>
        <v>1</v>
      </c>
      <c r="M2292" s="1">
        <f>+IF(bloques1a3[[#This Row],[Sexo]]="F",1,0)</f>
        <v>0</v>
      </c>
    </row>
    <row r="2293" spans="1:13" x14ac:dyDescent="0.55000000000000004">
      <c r="A2293">
        <v>72</v>
      </c>
      <c r="B2293" s="1" t="s">
        <v>452</v>
      </c>
      <c r="C2293" s="1" t="s">
        <v>5</v>
      </c>
      <c r="D2293">
        <v>6</v>
      </c>
      <c r="E2293" s="1" t="s">
        <v>203</v>
      </c>
      <c r="F2293">
        <v>6</v>
      </c>
      <c r="G2293" s="1" t="s">
        <v>377</v>
      </c>
      <c r="H2293" s="1" t="s">
        <v>29</v>
      </c>
      <c r="I2293">
        <v>1</v>
      </c>
      <c r="J2293" s="1" t="str">
        <f>+VLOOKUP(bloques1a3[[#This Row],[respuesta]],respuestas.emociones[],2,0)</f>
        <v>sorpresa</v>
      </c>
      <c r="K2293" s="1">
        <f>+VLOOKUP(bloques1a3[[#This Row],[niño]],BD.niños[[Código]:[edad]],5,0)</f>
        <v>9</v>
      </c>
      <c r="L2293" s="1">
        <f>+IF(bloques1a3[[#This Row],[correcta]]=bloques1a3[[#This Row],[respuesta]],1,0)</f>
        <v>1</v>
      </c>
      <c r="M2293" s="1">
        <f>+IF(bloques1a3[[#This Row],[Sexo]]="F",1,0)</f>
        <v>1</v>
      </c>
    </row>
    <row r="2294" spans="1:13" x14ac:dyDescent="0.55000000000000004">
      <c r="A2294">
        <v>72</v>
      </c>
      <c r="B2294" s="1" t="s">
        <v>452</v>
      </c>
      <c r="C2294" s="1" t="s">
        <v>5</v>
      </c>
      <c r="D2294">
        <v>6</v>
      </c>
      <c r="E2294" s="1" t="s">
        <v>206</v>
      </c>
      <c r="F2294">
        <v>5</v>
      </c>
      <c r="G2294" s="1" t="s">
        <v>377</v>
      </c>
      <c r="H2294" s="1" t="s">
        <v>29</v>
      </c>
      <c r="I2294">
        <v>1</v>
      </c>
      <c r="J2294" s="1" t="str">
        <f>+VLOOKUP(bloques1a3[[#This Row],[respuesta]],respuestas.emociones[],2,0)</f>
        <v>miedo</v>
      </c>
      <c r="K2294" s="1">
        <f>+VLOOKUP(bloques1a3[[#This Row],[niño]],BD.niños[[Código]:[edad]],5,0)</f>
        <v>10</v>
      </c>
      <c r="L2294" s="1">
        <f>+IF(bloques1a3[[#This Row],[correcta]]=bloques1a3[[#This Row],[respuesta]],1,0)</f>
        <v>0</v>
      </c>
      <c r="M2294" s="1">
        <f>+IF(bloques1a3[[#This Row],[Sexo]]="F",1,0)</f>
        <v>1</v>
      </c>
    </row>
    <row r="2295" spans="1:13" x14ac:dyDescent="0.55000000000000004">
      <c r="A2295">
        <v>72</v>
      </c>
      <c r="B2295" s="1" t="s">
        <v>452</v>
      </c>
      <c r="C2295" s="1" t="s">
        <v>5</v>
      </c>
      <c r="D2295">
        <v>6</v>
      </c>
      <c r="E2295" s="1" t="s">
        <v>210</v>
      </c>
      <c r="F2295">
        <v>6</v>
      </c>
      <c r="G2295" s="1" t="s">
        <v>376</v>
      </c>
      <c r="H2295" s="1" t="s">
        <v>28</v>
      </c>
      <c r="I2295">
        <v>1</v>
      </c>
      <c r="J2295" s="1" t="str">
        <f>+VLOOKUP(bloques1a3[[#This Row],[respuesta]],respuestas.emociones[],2,0)</f>
        <v>sorpresa</v>
      </c>
      <c r="K2295" s="1">
        <f>+VLOOKUP(bloques1a3[[#This Row],[niño]],BD.niños[[Código]:[edad]],5,0)</f>
        <v>7</v>
      </c>
      <c r="L2295" s="1">
        <f>+IF(bloques1a3[[#This Row],[correcta]]=bloques1a3[[#This Row],[respuesta]],1,0)</f>
        <v>1</v>
      </c>
      <c r="M2295" s="1">
        <f>+IF(bloques1a3[[#This Row],[Sexo]]="F",1,0)</f>
        <v>0</v>
      </c>
    </row>
    <row r="2296" spans="1:13" x14ac:dyDescent="0.55000000000000004">
      <c r="A2296">
        <v>72</v>
      </c>
      <c r="B2296" s="1" t="s">
        <v>452</v>
      </c>
      <c r="C2296" s="1" t="s">
        <v>5</v>
      </c>
      <c r="D2296">
        <v>6</v>
      </c>
      <c r="E2296" s="1" t="s">
        <v>274</v>
      </c>
      <c r="F2296">
        <v>1</v>
      </c>
      <c r="G2296" s="1" t="s">
        <v>375</v>
      </c>
      <c r="H2296" s="1" t="s">
        <v>28</v>
      </c>
      <c r="I2296">
        <v>1</v>
      </c>
      <c r="J2296" s="1" t="str">
        <f>+VLOOKUP(bloques1a3[[#This Row],[respuesta]],respuestas.emociones[],2,0)</f>
        <v>neutra</v>
      </c>
      <c r="K2296" s="1">
        <f>+VLOOKUP(bloques1a3[[#This Row],[niño]],BD.niños[[Código]:[edad]],5,0)</f>
        <v>6</v>
      </c>
      <c r="L2296" s="1">
        <f>+IF(bloques1a3[[#This Row],[correcta]]=bloques1a3[[#This Row],[respuesta]],1,0)</f>
        <v>0</v>
      </c>
      <c r="M2296" s="1">
        <f>+IF(bloques1a3[[#This Row],[Sexo]]="F",1,0)</f>
        <v>0</v>
      </c>
    </row>
    <row r="2297" spans="1:13" x14ac:dyDescent="0.55000000000000004">
      <c r="A2297">
        <v>72</v>
      </c>
      <c r="B2297" s="1" t="s">
        <v>452</v>
      </c>
      <c r="C2297" s="1" t="s">
        <v>5</v>
      </c>
      <c r="D2297">
        <v>6</v>
      </c>
      <c r="E2297" s="1" t="s">
        <v>276</v>
      </c>
      <c r="F2297">
        <v>4</v>
      </c>
      <c r="G2297" s="1" t="s">
        <v>375</v>
      </c>
      <c r="H2297" s="1" t="s">
        <v>28</v>
      </c>
      <c r="I2297">
        <v>1</v>
      </c>
      <c r="J2297" s="1" t="str">
        <f>+VLOOKUP(bloques1a3[[#This Row],[respuesta]],respuestas.emociones[],2,0)</f>
        <v>enojo</v>
      </c>
      <c r="K2297" s="1">
        <f>+VLOOKUP(bloques1a3[[#This Row],[niño]],BD.niños[[Código]:[edad]],5,0)</f>
        <v>6</v>
      </c>
      <c r="L2297" s="1">
        <f>+IF(bloques1a3[[#This Row],[correcta]]=bloques1a3[[#This Row],[respuesta]],1,0)</f>
        <v>0</v>
      </c>
      <c r="M2297" s="1">
        <f>+IF(bloques1a3[[#This Row],[Sexo]]="F",1,0)</f>
        <v>0</v>
      </c>
    </row>
    <row r="2298" spans="1:13" x14ac:dyDescent="0.55000000000000004">
      <c r="A2298">
        <v>72</v>
      </c>
      <c r="B2298" s="1" t="s">
        <v>452</v>
      </c>
      <c r="C2298" s="1" t="s">
        <v>5</v>
      </c>
      <c r="D2298">
        <v>6</v>
      </c>
      <c r="E2298" s="1" t="s">
        <v>279</v>
      </c>
      <c r="F2298">
        <v>5</v>
      </c>
      <c r="G2298" s="1" t="s">
        <v>376</v>
      </c>
      <c r="H2298" s="1" t="s">
        <v>29</v>
      </c>
      <c r="I2298">
        <v>1</v>
      </c>
      <c r="J2298" s="1" t="str">
        <f>+VLOOKUP(bloques1a3[[#This Row],[respuesta]],respuestas.emociones[],2,0)</f>
        <v>miedo</v>
      </c>
      <c r="K2298" s="1">
        <f>+VLOOKUP(bloques1a3[[#This Row],[niño]],BD.niños[[Código]:[edad]],5,0)</f>
        <v>7</v>
      </c>
      <c r="L2298" s="1">
        <f>+IF(bloques1a3[[#This Row],[correcta]]=bloques1a3[[#This Row],[respuesta]],1,0)</f>
        <v>0</v>
      </c>
      <c r="M2298" s="1">
        <f>+IF(bloques1a3[[#This Row],[Sexo]]="F",1,0)</f>
        <v>1</v>
      </c>
    </row>
    <row r="2299" spans="1:13" x14ac:dyDescent="0.55000000000000004">
      <c r="A2299">
        <v>72</v>
      </c>
      <c r="B2299" s="1" t="s">
        <v>452</v>
      </c>
      <c r="C2299" s="1" t="s">
        <v>5</v>
      </c>
      <c r="D2299">
        <v>6</v>
      </c>
      <c r="E2299" s="1" t="s">
        <v>282</v>
      </c>
      <c r="F2299">
        <v>6</v>
      </c>
      <c r="G2299" s="1" t="s">
        <v>375</v>
      </c>
      <c r="H2299" s="1" t="s">
        <v>29</v>
      </c>
      <c r="I2299">
        <v>1</v>
      </c>
      <c r="J2299" s="1" t="str">
        <f>+VLOOKUP(bloques1a3[[#This Row],[respuesta]],respuestas.emociones[],2,0)</f>
        <v>sorpresa</v>
      </c>
      <c r="K2299" s="1">
        <f>+VLOOKUP(bloques1a3[[#This Row],[niño]],BD.niños[[Código]:[edad]],5,0)</f>
        <v>5</v>
      </c>
      <c r="L2299" s="1">
        <f>+IF(bloques1a3[[#This Row],[correcta]]=bloques1a3[[#This Row],[respuesta]],1,0)</f>
        <v>1</v>
      </c>
      <c r="M2299" s="1">
        <f>+IF(bloques1a3[[#This Row],[Sexo]]="F",1,0)</f>
        <v>1</v>
      </c>
    </row>
    <row r="2300" spans="1:13" x14ac:dyDescent="0.55000000000000004">
      <c r="A2300">
        <v>72</v>
      </c>
      <c r="B2300" s="1" t="s">
        <v>452</v>
      </c>
      <c r="C2300" s="1" t="s">
        <v>5</v>
      </c>
      <c r="D2300">
        <v>6</v>
      </c>
      <c r="E2300" s="1" t="s">
        <v>352</v>
      </c>
      <c r="F2300">
        <v>5</v>
      </c>
      <c r="G2300" s="1" t="s">
        <v>376</v>
      </c>
      <c r="H2300" s="1" t="s">
        <v>29</v>
      </c>
      <c r="I2300">
        <v>1</v>
      </c>
      <c r="J2300" s="1" t="str">
        <f>+VLOOKUP(bloques1a3[[#This Row],[respuesta]],respuestas.emociones[],2,0)</f>
        <v>miedo</v>
      </c>
      <c r="K2300" s="1">
        <f>+VLOOKUP(bloques1a3[[#This Row],[niño]],BD.niños[[Código]:[edad]],5,0)</f>
        <v>8</v>
      </c>
      <c r="L2300" s="1">
        <f>+IF(bloques1a3[[#This Row],[correcta]]=bloques1a3[[#This Row],[respuesta]],1,0)</f>
        <v>0</v>
      </c>
      <c r="M2300" s="1">
        <f>+IF(bloques1a3[[#This Row],[Sexo]]="F",1,0)</f>
        <v>1</v>
      </c>
    </row>
    <row r="2301" spans="1:13" x14ac:dyDescent="0.55000000000000004">
      <c r="A2301">
        <v>72</v>
      </c>
      <c r="B2301" s="1" t="s">
        <v>452</v>
      </c>
      <c r="C2301" s="1" t="s">
        <v>5</v>
      </c>
      <c r="D2301">
        <v>6</v>
      </c>
      <c r="E2301" s="1" t="s">
        <v>357</v>
      </c>
      <c r="F2301">
        <v>5</v>
      </c>
      <c r="G2301" s="1" t="s">
        <v>376</v>
      </c>
      <c r="H2301" s="1" t="s">
        <v>28</v>
      </c>
      <c r="I2301">
        <v>1</v>
      </c>
      <c r="J2301" s="1" t="str">
        <f>+VLOOKUP(bloques1a3[[#This Row],[respuesta]],respuestas.emociones[],2,0)</f>
        <v>miedo</v>
      </c>
      <c r="K2301" s="1">
        <f>+VLOOKUP(bloques1a3[[#This Row],[niño]],BD.niños[[Código]:[edad]],5,0)</f>
        <v>7</v>
      </c>
      <c r="L2301" s="1">
        <f>+IF(bloques1a3[[#This Row],[correcta]]=bloques1a3[[#This Row],[respuesta]],1,0)</f>
        <v>0</v>
      </c>
      <c r="M2301" s="1">
        <f>+IF(bloques1a3[[#This Row],[Sexo]]="F",1,0)</f>
        <v>0</v>
      </c>
    </row>
    <row r="2302" spans="1:13" x14ac:dyDescent="0.55000000000000004">
      <c r="A2302">
        <v>72</v>
      </c>
      <c r="B2302" s="1" t="s">
        <v>452</v>
      </c>
      <c r="C2302" s="1" t="s">
        <v>5</v>
      </c>
      <c r="D2302">
        <v>6</v>
      </c>
      <c r="E2302" s="1" t="s">
        <v>360</v>
      </c>
      <c r="F2302">
        <v>6</v>
      </c>
      <c r="G2302" s="1" t="s">
        <v>377</v>
      </c>
      <c r="H2302" s="1" t="s">
        <v>28</v>
      </c>
      <c r="I2302">
        <v>1</v>
      </c>
      <c r="J2302" s="1" t="str">
        <f>+VLOOKUP(bloques1a3[[#This Row],[respuesta]],respuestas.emociones[],2,0)</f>
        <v>sorpresa</v>
      </c>
      <c r="K2302" s="1">
        <f>+VLOOKUP(bloques1a3[[#This Row],[niño]],BD.niños[[Código]:[edad]],5,0)</f>
        <v>9</v>
      </c>
      <c r="L2302" s="1">
        <f>+IF(bloques1a3[[#This Row],[correcta]]=bloques1a3[[#This Row],[respuesta]],1,0)</f>
        <v>1</v>
      </c>
      <c r="M2302" s="1">
        <f>+IF(bloques1a3[[#This Row],[Sexo]]="F",1,0)</f>
        <v>0</v>
      </c>
    </row>
    <row r="2303" spans="1:13" x14ac:dyDescent="0.55000000000000004">
      <c r="A2303">
        <v>72</v>
      </c>
      <c r="B2303" s="1" t="s">
        <v>452</v>
      </c>
      <c r="C2303" s="1" t="s">
        <v>5</v>
      </c>
      <c r="D2303">
        <v>6</v>
      </c>
      <c r="E2303" s="1" t="s">
        <v>364</v>
      </c>
      <c r="F2303">
        <v>6</v>
      </c>
      <c r="G2303" s="1" t="s">
        <v>377</v>
      </c>
      <c r="H2303" s="1" t="s">
        <v>28</v>
      </c>
      <c r="I2303">
        <v>1</v>
      </c>
      <c r="J2303" s="1" t="str">
        <f>+VLOOKUP(bloques1a3[[#This Row],[respuesta]],respuestas.emociones[],2,0)</f>
        <v>sorpresa</v>
      </c>
      <c r="K2303" s="1">
        <f>+VLOOKUP(bloques1a3[[#This Row],[niño]],BD.niños[[Código]:[edad]],5,0)</f>
        <v>10</v>
      </c>
      <c r="L2303" s="1">
        <f>+IF(bloques1a3[[#This Row],[correcta]]=bloques1a3[[#This Row],[respuesta]],1,0)</f>
        <v>1</v>
      </c>
      <c r="M2303" s="1">
        <f>+IF(bloques1a3[[#This Row],[Sexo]]="F",1,0)</f>
        <v>0</v>
      </c>
    </row>
    <row r="2304" spans="1:13" x14ac:dyDescent="0.55000000000000004">
      <c r="A2304">
        <v>72</v>
      </c>
      <c r="B2304" s="1" t="s">
        <v>452</v>
      </c>
      <c r="C2304" s="1" t="s">
        <v>5</v>
      </c>
      <c r="D2304">
        <v>6</v>
      </c>
      <c r="E2304" s="1" t="s">
        <v>368</v>
      </c>
      <c r="F2304">
        <v>6</v>
      </c>
      <c r="G2304" s="1" t="s">
        <v>377</v>
      </c>
      <c r="H2304" s="1" t="s">
        <v>28</v>
      </c>
      <c r="I2304">
        <v>1</v>
      </c>
      <c r="J2304" s="1" t="str">
        <f>+VLOOKUP(bloques1a3[[#This Row],[respuesta]],respuestas.emociones[],2,0)</f>
        <v>sorpresa</v>
      </c>
      <c r="K2304" s="1">
        <f>+VLOOKUP(bloques1a3[[#This Row],[niño]],BD.niños[[Código]:[edad]],5,0)</f>
        <v>11</v>
      </c>
      <c r="L2304" s="1">
        <f>+IF(bloques1a3[[#This Row],[correcta]]=bloques1a3[[#This Row],[respuesta]],1,0)</f>
        <v>1</v>
      </c>
      <c r="M2304" s="1">
        <f>+IF(bloques1a3[[#This Row],[Sexo]]="F",1,0)</f>
        <v>0</v>
      </c>
    </row>
    <row r="2305" spans="1:13" x14ac:dyDescent="0.55000000000000004">
      <c r="A2305">
        <v>72</v>
      </c>
      <c r="B2305" s="1" t="s">
        <v>452</v>
      </c>
      <c r="C2305" s="1" t="s">
        <v>5</v>
      </c>
      <c r="D2305">
        <v>6</v>
      </c>
      <c r="E2305" s="1" t="s">
        <v>371</v>
      </c>
      <c r="F2305">
        <v>6</v>
      </c>
      <c r="G2305" s="1" t="s">
        <v>377</v>
      </c>
      <c r="H2305" s="1" t="s">
        <v>29</v>
      </c>
      <c r="I2305">
        <v>1</v>
      </c>
      <c r="J2305" s="1" t="str">
        <f>+VLOOKUP(bloques1a3[[#This Row],[respuesta]],respuestas.emociones[],2,0)</f>
        <v>sorpresa</v>
      </c>
      <c r="K2305" s="1">
        <f>+VLOOKUP(bloques1a3[[#This Row],[niño]],BD.niños[[Código]:[edad]],5,0)</f>
        <v>9</v>
      </c>
      <c r="L2305" s="1">
        <f>+IF(bloques1a3[[#This Row],[correcta]]=bloques1a3[[#This Row],[respuesta]],1,0)</f>
        <v>1</v>
      </c>
      <c r="M2305" s="1">
        <f>+IF(bloques1a3[[#This Row],[Sexo]]="F",1,0)</f>
        <v>1</v>
      </c>
    </row>
    <row r="2306" spans="1:13" x14ac:dyDescent="0.55000000000000004">
      <c r="A2306">
        <v>73</v>
      </c>
      <c r="B2306" s="1" t="s">
        <v>453</v>
      </c>
      <c r="C2306" s="1" t="s">
        <v>4</v>
      </c>
      <c r="D2306">
        <v>5</v>
      </c>
      <c r="E2306" s="1" t="s">
        <v>36</v>
      </c>
      <c r="F2306">
        <v>7</v>
      </c>
      <c r="G2306" s="1" t="s">
        <v>375</v>
      </c>
      <c r="H2306" s="1" t="s">
        <v>28</v>
      </c>
      <c r="I2306">
        <v>1</v>
      </c>
      <c r="J2306" s="1" t="str">
        <f>+VLOOKUP(bloques1a3[[#This Row],[respuesta]],respuestas.emociones[],2,0)</f>
        <v>asco</v>
      </c>
      <c r="K2306" s="1">
        <f>+VLOOKUP(bloques1a3[[#This Row],[niño]],BD.niños[[Código]:[edad]],5,0)</f>
        <v>5</v>
      </c>
      <c r="L2306" s="1">
        <f>+IF(bloques1a3[[#This Row],[correcta]]=bloques1a3[[#This Row],[respuesta]],1,0)</f>
        <v>0</v>
      </c>
      <c r="M2306" s="1">
        <f>+IF(bloques1a3[[#This Row],[Sexo]]="F",1,0)</f>
        <v>0</v>
      </c>
    </row>
    <row r="2307" spans="1:13" x14ac:dyDescent="0.55000000000000004">
      <c r="A2307">
        <v>73</v>
      </c>
      <c r="B2307" s="1" t="s">
        <v>453</v>
      </c>
      <c r="C2307" s="1" t="s">
        <v>4</v>
      </c>
      <c r="D2307">
        <v>5</v>
      </c>
      <c r="E2307" s="1" t="s">
        <v>40</v>
      </c>
      <c r="F2307">
        <v>5</v>
      </c>
      <c r="G2307" s="1" t="s">
        <v>376</v>
      </c>
      <c r="H2307" s="1" t="s">
        <v>28</v>
      </c>
      <c r="I2307">
        <v>1</v>
      </c>
      <c r="J2307" s="1" t="str">
        <f>+VLOOKUP(bloques1a3[[#This Row],[respuesta]],respuestas.emociones[],2,0)</f>
        <v>miedo</v>
      </c>
      <c r="K2307" s="1">
        <f>+VLOOKUP(bloques1a3[[#This Row],[niño]],BD.niños[[Código]:[edad]],5,0)</f>
        <v>7</v>
      </c>
      <c r="L2307" s="1">
        <f>+IF(bloques1a3[[#This Row],[correcta]]=bloques1a3[[#This Row],[respuesta]],1,0)</f>
        <v>1</v>
      </c>
      <c r="M2307" s="1">
        <f>+IF(bloques1a3[[#This Row],[Sexo]]="F",1,0)</f>
        <v>0</v>
      </c>
    </row>
    <row r="2308" spans="1:13" x14ac:dyDescent="0.55000000000000004">
      <c r="A2308">
        <v>73</v>
      </c>
      <c r="B2308" s="1" t="s">
        <v>453</v>
      </c>
      <c r="C2308" s="1" t="s">
        <v>4</v>
      </c>
      <c r="D2308">
        <v>5</v>
      </c>
      <c r="E2308" s="1" t="s">
        <v>44</v>
      </c>
      <c r="F2308">
        <v>7</v>
      </c>
      <c r="G2308" s="1" t="s">
        <v>376</v>
      </c>
      <c r="H2308" s="1" t="s">
        <v>29</v>
      </c>
      <c r="I2308">
        <v>1</v>
      </c>
      <c r="J2308" s="1" t="str">
        <f>+VLOOKUP(bloques1a3[[#This Row],[respuesta]],respuestas.emociones[],2,0)</f>
        <v>asco</v>
      </c>
      <c r="K2308" s="1">
        <f>+VLOOKUP(bloques1a3[[#This Row],[niño]],BD.niños[[Código]:[edad]],5,0)</f>
        <v>7</v>
      </c>
      <c r="L2308" s="1">
        <f>+IF(bloques1a3[[#This Row],[correcta]]=bloques1a3[[#This Row],[respuesta]],1,0)</f>
        <v>0</v>
      </c>
      <c r="M2308" s="1">
        <f>+IF(bloques1a3[[#This Row],[Sexo]]="F",1,0)</f>
        <v>1</v>
      </c>
    </row>
    <row r="2309" spans="1:13" x14ac:dyDescent="0.55000000000000004">
      <c r="A2309">
        <v>73</v>
      </c>
      <c r="B2309" s="1" t="s">
        <v>453</v>
      </c>
      <c r="C2309" s="1" t="s">
        <v>4</v>
      </c>
      <c r="D2309">
        <v>5</v>
      </c>
      <c r="E2309" s="1" t="s">
        <v>48</v>
      </c>
      <c r="F2309">
        <v>4</v>
      </c>
      <c r="G2309" s="1" t="s">
        <v>376</v>
      </c>
      <c r="H2309" s="1" t="s">
        <v>29</v>
      </c>
      <c r="I2309">
        <v>1</v>
      </c>
      <c r="J2309" s="1" t="str">
        <f>+VLOOKUP(bloques1a3[[#This Row],[respuesta]],respuestas.emociones[],2,0)</f>
        <v>enojo</v>
      </c>
      <c r="K2309" s="1">
        <f>+VLOOKUP(bloques1a3[[#This Row],[niño]],BD.niños[[Código]:[edad]],5,0)</f>
        <v>7</v>
      </c>
      <c r="L2309" s="1">
        <f>+IF(bloques1a3[[#This Row],[correcta]]=bloques1a3[[#This Row],[respuesta]],1,0)</f>
        <v>0</v>
      </c>
      <c r="M2309" s="1">
        <f>+IF(bloques1a3[[#This Row],[Sexo]]="F",1,0)</f>
        <v>1</v>
      </c>
    </row>
    <row r="2310" spans="1:13" x14ac:dyDescent="0.55000000000000004">
      <c r="A2310">
        <v>73</v>
      </c>
      <c r="B2310" s="1" t="s">
        <v>453</v>
      </c>
      <c r="C2310" s="1" t="s">
        <v>4</v>
      </c>
      <c r="D2310">
        <v>5</v>
      </c>
      <c r="E2310" s="1" t="s">
        <v>52</v>
      </c>
      <c r="F2310">
        <v>5</v>
      </c>
      <c r="G2310" s="1" t="s">
        <v>376</v>
      </c>
      <c r="H2310" s="1" t="s">
        <v>29</v>
      </c>
      <c r="I2310">
        <v>1</v>
      </c>
      <c r="J2310" s="1" t="str">
        <f>+VLOOKUP(bloques1a3[[#This Row],[respuesta]],respuestas.emociones[],2,0)</f>
        <v>miedo</v>
      </c>
      <c r="K2310" s="1">
        <f>+VLOOKUP(bloques1a3[[#This Row],[niño]],BD.niños[[Código]:[edad]],5,0)</f>
        <v>7</v>
      </c>
      <c r="L2310" s="1">
        <f>+IF(bloques1a3[[#This Row],[correcta]]=bloques1a3[[#This Row],[respuesta]],1,0)</f>
        <v>1</v>
      </c>
      <c r="M2310" s="1">
        <f>+IF(bloques1a3[[#This Row],[Sexo]]="F",1,0)</f>
        <v>1</v>
      </c>
    </row>
    <row r="2311" spans="1:13" x14ac:dyDescent="0.55000000000000004">
      <c r="A2311">
        <v>73</v>
      </c>
      <c r="B2311" s="1" t="s">
        <v>453</v>
      </c>
      <c r="C2311" s="1" t="s">
        <v>4</v>
      </c>
      <c r="D2311">
        <v>5</v>
      </c>
      <c r="E2311" s="1" t="s">
        <v>56</v>
      </c>
      <c r="F2311">
        <v>5</v>
      </c>
      <c r="G2311" s="1" t="s">
        <v>376</v>
      </c>
      <c r="H2311" s="1" t="s">
        <v>29</v>
      </c>
      <c r="I2311">
        <v>1</v>
      </c>
      <c r="J2311" s="1" t="str">
        <f>+VLOOKUP(bloques1a3[[#This Row],[respuesta]],respuestas.emociones[],2,0)</f>
        <v>miedo</v>
      </c>
      <c r="K2311" s="1">
        <f>+VLOOKUP(bloques1a3[[#This Row],[niño]],BD.niños[[Código]:[edad]],5,0)</f>
        <v>8</v>
      </c>
      <c r="L2311" s="1">
        <f>+IF(bloques1a3[[#This Row],[correcta]]=bloques1a3[[#This Row],[respuesta]],1,0)</f>
        <v>1</v>
      </c>
      <c r="M2311" s="1">
        <f>+IF(bloques1a3[[#This Row],[Sexo]]="F",1,0)</f>
        <v>1</v>
      </c>
    </row>
    <row r="2312" spans="1:13" x14ac:dyDescent="0.55000000000000004">
      <c r="A2312">
        <v>73</v>
      </c>
      <c r="B2312" s="1" t="s">
        <v>453</v>
      </c>
      <c r="C2312" s="1" t="s">
        <v>4</v>
      </c>
      <c r="D2312">
        <v>5</v>
      </c>
      <c r="E2312" s="1" t="s">
        <v>60</v>
      </c>
      <c r="F2312">
        <v>6</v>
      </c>
      <c r="G2312" s="1" t="s">
        <v>377</v>
      </c>
      <c r="H2312" s="1" t="s">
        <v>28</v>
      </c>
      <c r="I2312">
        <v>1</v>
      </c>
      <c r="J2312" s="1" t="str">
        <f>+VLOOKUP(bloques1a3[[#This Row],[respuesta]],respuestas.emociones[],2,0)</f>
        <v>sorpresa</v>
      </c>
      <c r="K2312" s="1">
        <f>+VLOOKUP(bloques1a3[[#This Row],[niño]],BD.niños[[Código]:[edad]],5,0)</f>
        <v>10</v>
      </c>
      <c r="L2312" s="1">
        <f>+IF(bloques1a3[[#This Row],[correcta]]=bloques1a3[[#This Row],[respuesta]],1,0)</f>
        <v>0</v>
      </c>
      <c r="M2312" s="1">
        <f>+IF(bloques1a3[[#This Row],[Sexo]]="F",1,0)</f>
        <v>0</v>
      </c>
    </row>
    <row r="2313" spans="1:13" x14ac:dyDescent="0.55000000000000004">
      <c r="A2313">
        <v>73</v>
      </c>
      <c r="B2313" s="1" t="s">
        <v>453</v>
      </c>
      <c r="C2313" s="1" t="s">
        <v>4</v>
      </c>
      <c r="D2313">
        <v>5</v>
      </c>
      <c r="E2313" s="1" t="s">
        <v>64</v>
      </c>
      <c r="F2313">
        <v>6</v>
      </c>
      <c r="G2313" s="1" t="s">
        <v>377</v>
      </c>
      <c r="H2313" s="1" t="s">
        <v>29</v>
      </c>
      <c r="I2313">
        <v>1</v>
      </c>
      <c r="J2313" s="1" t="str">
        <f>+VLOOKUP(bloques1a3[[#This Row],[respuesta]],respuestas.emociones[],2,0)</f>
        <v>sorpresa</v>
      </c>
      <c r="K2313" s="1">
        <f>+VLOOKUP(bloques1a3[[#This Row],[niño]],BD.niños[[Código]:[edad]],5,0)</f>
        <v>9</v>
      </c>
      <c r="L2313" s="1">
        <f>+IF(bloques1a3[[#This Row],[correcta]]=bloques1a3[[#This Row],[respuesta]],1,0)</f>
        <v>0</v>
      </c>
      <c r="M2313" s="1">
        <f>+IF(bloques1a3[[#This Row],[Sexo]]="F",1,0)</f>
        <v>1</v>
      </c>
    </row>
    <row r="2314" spans="1:13" x14ac:dyDescent="0.55000000000000004">
      <c r="A2314">
        <v>73</v>
      </c>
      <c r="B2314" s="1" t="s">
        <v>453</v>
      </c>
      <c r="C2314" s="1" t="s">
        <v>4</v>
      </c>
      <c r="D2314">
        <v>5</v>
      </c>
      <c r="E2314" s="1" t="s">
        <v>68</v>
      </c>
      <c r="F2314">
        <v>4</v>
      </c>
      <c r="G2314" s="1" t="s">
        <v>377</v>
      </c>
      <c r="H2314" s="1" t="s">
        <v>28</v>
      </c>
      <c r="I2314">
        <v>1</v>
      </c>
      <c r="J2314" s="1" t="str">
        <f>+VLOOKUP(bloques1a3[[#This Row],[respuesta]],respuestas.emociones[],2,0)</f>
        <v>enojo</v>
      </c>
      <c r="K2314" s="1">
        <f>+VLOOKUP(bloques1a3[[#This Row],[niño]],BD.niños[[Código]:[edad]],5,0)</f>
        <v>10</v>
      </c>
      <c r="L2314" s="1">
        <f>+IF(bloques1a3[[#This Row],[correcta]]=bloques1a3[[#This Row],[respuesta]],1,0)</f>
        <v>0</v>
      </c>
      <c r="M2314" s="1">
        <f>+IF(bloques1a3[[#This Row],[Sexo]]="F",1,0)</f>
        <v>0</v>
      </c>
    </row>
    <row r="2315" spans="1:13" x14ac:dyDescent="0.55000000000000004">
      <c r="A2315">
        <v>73</v>
      </c>
      <c r="B2315" s="1" t="s">
        <v>453</v>
      </c>
      <c r="C2315" s="1" t="s">
        <v>4</v>
      </c>
      <c r="D2315">
        <v>5</v>
      </c>
      <c r="E2315" s="1" t="s">
        <v>72</v>
      </c>
      <c r="F2315">
        <v>7</v>
      </c>
      <c r="G2315" s="1" t="s">
        <v>377</v>
      </c>
      <c r="H2315" s="1" t="s">
        <v>29</v>
      </c>
      <c r="I2315">
        <v>1</v>
      </c>
      <c r="J2315" s="1" t="str">
        <f>+VLOOKUP(bloques1a3[[#This Row],[respuesta]],respuestas.emociones[],2,0)</f>
        <v>asco</v>
      </c>
      <c r="K2315" s="1">
        <f>+VLOOKUP(bloques1a3[[#This Row],[niño]],BD.niños[[Código]:[edad]],5,0)</f>
        <v>9</v>
      </c>
      <c r="L2315" s="1">
        <f>+IF(bloques1a3[[#This Row],[correcta]]=bloques1a3[[#This Row],[respuesta]],1,0)</f>
        <v>0</v>
      </c>
      <c r="M2315" s="1">
        <f>+IF(bloques1a3[[#This Row],[Sexo]]="F",1,0)</f>
        <v>1</v>
      </c>
    </row>
    <row r="2316" spans="1:13" x14ac:dyDescent="0.55000000000000004">
      <c r="A2316">
        <v>73</v>
      </c>
      <c r="B2316" s="1" t="s">
        <v>453</v>
      </c>
      <c r="C2316" s="1" t="s">
        <v>4</v>
      </c>
      <c r="D2316">
        <v>5</v>
      </c>
      <c r="E2316" s="1" t="s">
        <v>75</v>
      </c>
      <c r="F2316">
        <v>7</v>
      </c>
      <c r="G2316" s="1" t="s">
        <v>377</v>
      </c>
      <c r="H2316" s="1" t="s">
        <v>29</v>
      </c>
      <c r="I2316">
        <v>1</v>
      </c>
      <c r="J2316" s="1" t="str">
        <f>+VLOOKUP(bloques1a3[[#This Row],[respuesta]],respuestas.emociones[],2,0)</f>
        <v>asco</v>
      </c>
      <c r="K2316" s="1">
        <f>+VLOOKUP(bloques1a3[[#This Row],[niño]],BD.niños[[Código]:[edad]],5,0)</f>
        <v>10</v>
      </c>
      <c r="L2316" s="1">
        <f>+IF(bloques1a3[[#This Row],[correcta]]=bloques1a3[[#This Row],[respuesta]],1,0)</f>
        <v>0</v>
      </c>
      <c r="M2316" s="1">
        <f>+IF(bloques1a3[[#This Row],[Sexo]]="F",1,0)</f>
        <v>1</v>
      </c>
    </row>
    <row r="2317" spans="1:13" x14ac:dyDescent="0.55000000000000004">
      <c r="A2317">
        <v>73</v>
      </c>
      <c r="B2317" s="1" t="s">
        <v>453</v>
      </c>
      <c r="C2317" s="1" t="s">
        <v>4</v>
      </c>
      <c r="D2317">
        <v>5</v>
      </c>
      <c r="E2317" s="1" t="s">
        <v>78</v>
      </c>
      <c r="F2317">
        <v>6</v>
      </c>
      <c r="G2317" s="1" t="s">
        <v>375</v>
      </c>
      <c r="H2317" s="1" t="s">
        <v>28</v>
      </c>
      <c r="I2317">
        <v>1</v>
      </c>
      <c r="J2317" s="1" t="str">
        <f>+VLOOKUP(bloques1a3[[#This Row],[respuesta]],respuestas.emociones[],2,0)</f>
        <v>sorpresa</v>
      </c>
      <c r="K2317" s="1">
        <f>+VLOOKUP(bloques1a3[[#This Row],[niño]],BD.niños[[Código]:[edad]],5,0)</f>
        <v>6</v>
      </c>
      <c r="L2317" s="1">
        <f>+IF(bloques1a3[[#This Row],[correcta]]=bloques1a3[[#This Row],[respuesta]],1,0)</f>
        <v>0</v>
      </c>
      <c r="M2317" s="1">
        <f>+IF(bloques1a3[[#This Row],[Sexo]]="F",1,0)</f>
        <v>0</v>
      </c>
    </row>
    <row r="2318" spans="1:13" x14ac:dyDescent="0.55000000000000004">
      <c r="A2318">
        <v>73</v>
      </c>
      <c r="B2318" s="1" t="s">
        <v>453</v>
      </c>
      <c r="C2318" s="1" t="s">
        <v>4</v>
      </c>
      <c r="D2318">
        <v>5</v>
      </c>
      <c r="E2318" s="1" t="s">
        <v>82</v>
      </c>
      <c r="F2318">
        <v>3</v>
      </c>
      <c r="G2318" s="1" t="s">
        <v>375</v>
      </c>
      <c r="H2318" s="1" t="s">
        <v>29</v>
      </c>
      <c r="I2318">
        <v>1</v>
      </c>
      <c r="J2318" s="1" t="str">
        <f>+VLOOKUP(bloques1a3[[#This Row],[respuesta]],respuestas.emociones[],2,0)</f>
        <v>tristeza</v>
      </c>
      <c r="K2318" s="1">
        <f>+VLOOKUP(bloques1a3[[#This Row],[niño]],BD.niños[[Código]:[edad]],5,0)</f>
        <v>6</v>
      </c>
      <c r="L2318" s="1">
        <f>+IF(bloques1a3[[#This Row],[correcta]]=bloques1a3[[#This Row],[respuesta]],1,0)</f>
        <v>0</v>
      </c>
      <c r="M2318" s="1">
        <f>+IF(bloques1a3[[#This Row],[Sexo]]="F",1,0)</f>
        <v>1</v>
      </c>
    </row>
    <row r="2319" spans="1:13" x14ac:dyDescent="0.55000000000000004">
      <c r="A2319">
        <v>73</v>
      </c>
      <c r="B2319" s="1" t="s">
        <v>453</v>
      </c>
      <c r="C2319" s="1" t="s">
        <v>4</v>
      </c>
      <c r="D2319">
        <v>5</v>
      </c>
      <c r="E2319" s="1" t="s">
        <v>85</v>
      </c>
      <c r="F2319">
        <v>1</v>
      </c>
      <c r="G2319" s="1" t="s">
        <v>375</v>
      </c>
      <c r="H2319" s="1" t="s">
        <v>28</v>
      </c>
      <c r="I2319">
        <v>1</v>
      </c>
      <c r="J2319" s="1" t="str">
        <f>+VLOOKUP(bloques1a3[[#This Row],[respuesta]],respuestas.emociones[],2,0)</f>
        <v>neutra</v>
      </c>
      <c r="K2319" s="1">
        <f>+VLOOKUP(bloques1a3[[#This Row],[niño]],BD.niños[[Código]:[edad]],5,0)</f>
        <v>6</v>
      </c>
      <c r="L2319" s="1">
        <f>+IF(bloques1a3[[#This Row],[correcta]]=bloques1a3[[#This Row],[respuesta]],1,0)</f>
        <v>0</v>
      </c>
      <c r="M2319" s="1">
        <f>+IF(bloques1a3[[#This Row],[Sexo]]="F",1,0)</f>
        <v>0</v>
      </c>
    </row>
    <row r="2320" spans="1:13" x14ac:dyDescent="0.55000000000000004">
      <c r="A2320">
        <v>73</v>
      </c>
      <c r="B2320" s="1" t="s">
        <v>453</v>
      </c>
      <c r="C2320" s="1" t="s">
        <v>4</v>
      </c>
      <c r="D2320">
        <v>5</v>
      </c>
      <c r="E2320" s="1" t="s">
        <v>184</v>
      </c>
      <c r="F2320">
        <v>6</v>
      </c>
      <c r="G2320" s="1" t="s">
        <v>376</v>
      </c>
      <c r="H2320" s="1" t="s">
        <v>28</v>
      </c>
      <c r="I2320">
        <v>1</v>
      </c>
      <c r="J2320" s="1" t="str">
        <f>+VLOOKUP(bloques1a3[[#This Row],[respuesta]],respuestas.emociones[],2,0)</f>
        <v>sorpresa</v>
      </c>
      <c r="K2320" s="1">
        <f>+VLOOKUP(bloques1a3[[#This Row],[niño]],BD.niños[[Código]:[edad]],5,0)</f>
        <v>7</v>
      </c>
      <c r="L2320" s="1">
        <f>+IF(bloques1a3[[#This Row],[correcta]]=bloques1a3[[#This Row],[respuesta]],1,0)</f>
        <v>0</v>
      </c>
      <c r="M2320" s="1">
        <f>+IF(bloques1a3[[#This Row],[Sexo]]="F",1,0)</f>
        <v>0</v>
      </c>
    </row>
    <row r="2321" spans="1:13" x14ac:dyDescent="0.55000000000000004">
      <c r="A2321">
        <v>73</v>
      </c>
      <c r="B2321" s="1" t="s">
        <v>453</v>
      </c>
      <c r="C2321" s="1" t="s">
        <v>4</v>
      </c>
      <c r="D2321">
        <v>5</v>
      </c>
      <c r="E2321" s="1" t="s">
        <v>187</v>
      </c>
      <c r="F2321">
        <v>6</v>
      </c>
      <c r="G2321" s="1" t="s">
        <v>376</v>
      </c>
      <c r="H2321" s="1" t="s">
        <v>29</v>
      </c>
      <c r="I2321">
        <v>1</v>
      </c>
      <c r="J2321" s="1" t="str">
        <f>+VLOOKUP(bloques1a3[[#This Row],[respuesta]],respuestas.emociones[],2,0)</f>
        <v>sorpresa</v>
      </c>
      <c r="K2321" s="1">
        <f>+VLOOKUP(bloques1a3[[#This Row],[niño]],BD.niños[[Código]:[edad]],5,0)</f>
        <v>8</v>
      </c>
      <c r="L2321" s="1">
        <f>+IF(bloques1a3[[#This Row],[correcta]]=bloques1a3[[#This Row],[respuesta]],1,0)</f>
        <v>0</v>
      </c>
      <c r="M2321" s="1">
        <f>+IF(bloques1a3[[#This Row],[Sexo]]="F",1,0)</f>
        <v>1</v>
      </c>
    </row>
    <row r="2322" spans="1:13" x14ac:dyDescent="0.55000000000000004">
      <c r="A2322">
        <v>73</v>
      </c>
      <c r="B2322" s="1" t="s">
        <v>453</v>
      </c>
      <c r="C2322" s="1" t="s">
        <v>4</v>
      </c>
      <c r="D2322">
        <v>5</v>
      </c>
      <c r="E2322" s="1" t="s">
        <v>192</v>
      </c>
      <c r="F2322">
        <v>1</v>
      </c>
      <c r="G2322" s="1" t="s">
        <v>376</v>
      </c>
      <c r="H2322" s="1" t="s">
        <v>28</v>
      </c>
      <c r="I2322">
        <v>1</v>
      </c>
      <c r="J2322" s="1" t="str">
        <f>+VLOOKUP(bloques1a3[[#This Row],[respuesta]],respuestas.emociones[],2,0)</f>
        <v>neutra</v>
      </c>
      <c r="K2322" s="1">
        <f>+VLOOKUP(bloques1a3[[#This Row],[niño]],BD.niños[[Código]:[edad]],5,0)</f>
        <v>7</v>
      </c>
      <c r="L2322" s="1">
        <f>+IF(bloques1a3[[#This Row],[correcta]]=bloques1a3[[#This Row],[respuesta]],1,0)</f>
        <v>0</v>
      </c>
      <c r="M2322" s="1">
        <f>+IF(bloques1a3[[#This Row],[Sexo]]="F",1,0)</f>
        <v>0</v>
      </c>
    </row>
    <row r="2323" spans="1:13" x14ac:dyDescent="0.55000000000000004">
      <c r="A2323">
        <v>73</v>
      </c>
      <c r="B2323" s="1" t="s">
        <v>453</v>
      </c>
      <c r="C2323" s="1" t="s">
        <v>4</v>
      </c>
      <c r="D2323">
        <v>5</v>
      </c>
      <c r="E2323" s="1" t="s">
        <v>195</v>
      </c>
      <c r="F2323">
        <v>5</v>
      </c>
      <c r="G2323" s="1" t="s">
        <v>377</v>
      </c>
      <c r="H2323" s="1" t="s">
        <v>28</v>
      </c>
      <c r="I2323">
        <v>1</v>
      </c>
      <c r="J2323" s="1" t="str">
        <f>+VLOOKUP(bloques1a3[[#This Row],[respuesta]],respuestas.emociones[],2,0)</f>
        <v>miedo</v>
      </c>
      <c r="K2323" s="1">
        <f>+VLOOKUP(bloques1a3[[#This Row],[niño]],BD.niños[[Código]:[edad]],5,0)</f>
        <v>10</v>
      </c>
      <c r="L2323" s="1">
        <f>+IF(bloques1a3[[#This Row],[correcta]]=bloques1a3[[#This Row],[respuesta]],1,0)</f>
        <v>1</v>
      </c>
      <c r="M2323" s="1">
        <f>+IF(bloques1a3[[#This Row],[Sexo]]="F",1,0)</f>
        <v>0</v>
      </c>
    </row>
    <row r="2324" spans="1:13" x14ac:dyDescent="0.55000000000000004">
      <c r="A2324">
        <v>73</v>
      </c>
      <c r="B2324" s="1" t="s">
        <v>453</v>
      </c>
      <c r="C2324" s="1" t="s">
        <v>4</v>
      </c>
      <c r="D2324">
        <v>5</v>
      </c>
      <c r="E2324" s="1" t="s">
        <v>199</v>
      </c>
      <c r="F2324">
        <v>5</v>
      </c>
      <c r="G2324" s="1" t="s">
        <v>377</v>
      </c>
      <c r="H2324" s="1" t="s">
        <v>28</v>
      </c>
      <c r="I2324">
        <v>1</v>
      </c>
      <c r="J2324" s="1" t="str">
        <f>+VLOOKUP(bloques1a3[[#This Row],[respuesta]],respuestas.emociones[],2,0)</f>
        <v>miedo</v>
      </c>
      <c r="K2324" s="1">
        <f>+VLOOKUP(bloques1a3[[#This Row],[niño]],BD.niños[[Código]:[edad]],5,0)</f>
        <v>9</v>
      </c>
      <c r="L2324" s="1">
        <f>+IF(bloques1a3[[#This Row],[correcta]]=bloques1a3[[#This Row],[respuesta]],1,0)</f>
        <v>1</v>
      </c>
      <c r="M2324" s="1">
        <f>+IF(bloques1a3[[#This Row],[Sexo]]="F",1,0)</f>
        <v>0</v>
      </c>
    </row>
    <row r="2325" spans="1:13" x14ac:dyDescent="0.55000000000000004">
      <c r="A2325">
        <v>73</v>
      </c>
      <c r="B2325" s="1" t="s">
        <v>453</v>
      </c>
      <c r="C2325" s="1" t="s">
        <v>4</v>
      </c>
      <c r="D2325">
        <v>5</v>
      </c>
      <c r="E2325" s="1" t="s">
        <v>203</v>
      </c>
      <c r="F2325">
        <v>1</v>
      </c>
      <c r="G2325" s="1" t="s">
        <v>377</v>
      </c>
      <c r="H2325" s="1" t="s">
        <v>29</v>
      </c>
      <c r="I2325">
        <v>1</v>
      </c>
      <c r="J2325" s="1" t="str">
        <f>+VLOOKUP(bloques1a3[[#This Row],[respuesta]],respuestas.emociones[],2,0)</f>
        <v>neutra</v>
      </c>
      <c r="K2325" s="1">
        <f>+VLOOKUP(bloques1a3[[#This Row],[niño]],BD.niños[[Código]:[edad]],5,0)</f>
        <v>9</v>
      </c>
      <c r="L2325" s="1">
        <f>+IF(bloques1a3[[#This Row],[correcta]]=bloques1a3[[#This Row],[respuesta]],1,0)</f>
        <v>0</v>
      </c>
      <c r="M2325" s="1">
        <f>+IF(bloques1a3[[#This Row],[Sexo]]="F",1,0)</f>
        <v>1</v>
      </c>
    </row>
    <row r="2326" spans="1:13" x14ac:dyDescent="0.55000000000000004">
      <c r="A2326">
        <v>73</v>
      </c>
      <c r="B2326" s="1" t="s">
        <v>453</v>
      </c>
      <c r="C2326" s="1" t="s">
        <v>4</v>
      </c>
      <c r="D2326">
        <v>5</v>
      </c>
      <c r="E2326" s="1" t="s">
        <v>206</v>
      </c>
      <c r="F2326">
        <v>5</v>
      </c>
      <c r="G2326" s="1" t="s">
        <v>377</v>
      </c>
      <c r="H2326" s="1" t="s">
        <v>29</v>
      </c>
      <c r="I2326">
        <v>1</v>
      </c>
      <c r="J2326" s="1" t="str">
        <f>+VLOOKUP(bloques1a3[[#This Row],[respuesta]],respuestas.emociones[],2,0)</f>
        <v>miedo</v>
      </c>
      <c r="K2326" s="1">
        <f>+VLOOKUP(bloques1a3[[#This Row],[niño]],BD.niños[[Código]:[edad]],5,0)</f>
        <v>10</v>
      </c>
      <c r="L2326" s="1">
        <f>+IF(bloques1a3[[#This Row],[correcta]]=bloques1a3[[#This Row],[respuesta]],1,0)</f>
        <v>1</v>
      </c>
      <c r="M2326" s="1">
        <f>+IF(bloques1a3[[#This Row],[Sexo]]="F",1,0)</f>
        <v>1</v>
      </c>
    </row>
    <row r="2327" spans="1:13" x14ac:dyDescent="0.55000000000000004">
      <c r="A2327">
        <v>73</v>
      </c>
      <c r="B2327" s="1" t="s">
        <v>453</v>
      </c>
      <c r="C2327" s="1" t="s">
        <v>4</v>
      </c>
      <c r="D2327">
        <v>5</v>
      </c>
      <c r="E2327" s="1" t="s">
        <v>210</v>
      </c>
      <c r="F2327">
        <v>5</v>
      </c>
      <c r="G2327" s="1" t="s">
        <v>376</v>
      </c>
      <c r="H2327" s="1" t="s">
        <v>28</v>
      </c>
      <c r="I2327">
        <v>1</v>
      </c>
      <c r="J2327" s="1" t="str">
        <f>+VLOOKUP(bloques1a3[[#This Row],[respuesta]],respuestas.emociones[],2,0)</f>
        <v>miedo</v>
      </c>
      <c r="K2327" s="1">
        <f>+VLOOKUP(bloques1a3[[#This Row],[niño]],BD.niños[[Código]:[edad]],5,0)</f>
        <v>7</v>
      </c>
      <c r="L2327" s="1">
        <f>+IF(bloques1a3[[#This Row],[correcta]]=bloques1a3[[#This Row],[respuesta]],1,0)</f>
        <v>1</v>
      </c>
      <c r="M2327" s="1">
        <f>+IF(bloques1a3[[#This Row],[Sexo]]="F",1,0)</f>
        <v>0</v>
      </c>
    </row>
    <row r="2328" spans="1:13" x14ac:dyDescent="0.55000000000000004">
      <c r="A2328">
        <v>73</v>
      </c>
      <c r="B2328" s="1" t="s">
        <v>453</v>
      </c>
      <c r="C2328" s="1" t="s">
        <v>4</v>
      </c>
      <c r="D2328">
        <v>5</v>
      </c>
      <c r="E2328" s="1" t="s">
        <v>274</v>
      </c>
      <c r="F2328">
        <v>5</v>
      </c>
      <c r="G2328" s="1" t="s">
        <v>375</v>
      </c>
      <c r="H2328" s="1" t="s">
        <v>28</v>
      </c>
      <c r="I2328">
        <v>1</v>
      </c>
      <c r="J2328" s="1" t="str">
        <f>+VLOOKUP(bloques1a3[[#This Row],[respuesta]],respuestas.emociones[],2,0)</f>
        <v>miedo</v>
      </c>
      <c r="K2328" s="1">
        <f>+VLOOKUP(bloques1a3[[#This Row],[niño]],BD.niños[[Código]:[edad]],5,0)</f>
        <v>6</v>
      </c>
      <c r="L2328" s="1">
        <f>+IF(bloques1a3[[#This Row],[correcta]]=bloques1a3[[#This Row],[respuesta]],1,0)</f>
        <v>1</v>
      </c>
      <c r="M2328" s="1">
        <f>+IF(bloques1a3[[#This Row],[Sexo]]="F",1,0)</f>
        <v>0</v>
      </c>
    </row>
    <row r="2329" spans="1:13" x14ac:dyDescent="0.55000000000000004">
      <c r="A2329">
        <v>73</v>
      </c>
      <c r="B2329" s="1" t="s">
        <v>453</v>
      </c>
      <c r="C2329" s="1" t="s">
        <v>4</v>
      </c>
      <c r="D2329">
        <v>5</v>
      </c>
      <c r="E2329" s="1" t="s">
        <v>276</v>
      </c>
      <c r="F2329">
        <v>4</v>
      </c>
      <c r="G2329" s="1" t="s">
        <v>375</v>
      </c>
      <c r="H2329" s="1" t="s">
        <v>28</v>
      </c>
      <c r="I2329">
        <v>1</v>
      </c>
      <c r="J2329" s="1" t="str">
        <f>+VLOOKUP(bloques1a3[[#This Row],[respuesta]],respuestas.emociones[],2,0)</f>
        <v>enojo</v>
      </c>
      <c r="K2329" s="1">
        <f>+VLOOKUP(bloques1a3[[#This Row],[niño]],BD.niños[[Código]:[edad]],5,0)</f>
        <v>6</v>
      </c>
      <c r="L2329" s="1">
        <f>+IF(bloques1a3[[#This Row],[correcta]]=bloques1a3[[#This Row],[respuesta]],1,0)</f>
        <v>0</v>
      </c>
      <c r="M2329" s="1">
        <f>+IF(bloques1a3[[#This Row],[Sexo]]="F",1,0)</f>
        <v>0</v>
      </c>
    </row>
    <row r="2330" spans="1:13" x14ac:dyDescent="0.55000000000000004">
      <c r="A2330">
        <v>73</v>
      </c>
      <c r="B2330" s="1" t="s">
        <v>453</v>
      </c>
      <c r="C2330" s="1" t="s">
        <v>4</v>
      </c>
      <c r="D2330">
        <v>5</v>
      </c>
      <c r="E2330" s="1" t="s">
        <v>279</v>
      </c>
      <c r="F2330">
        <v>5</v>
      </c>
      <c r="G2330" s="1" t="s">
        <v>376</v>
      </c>
      <c r="H2330" s="1" t="s">
        <v>29</v>
      </c>
      <c r="I2330">
        <v>1</v>
      </c>
      <c r="J2330" s="1" t="str">
        <f>+VLOOKUP(bloques1a3[[#This Row],[respuesta]],respuestas.emociones[],2,0)</f>
        <v>miedo</v>
      </c>
      <c r="K2330" s="1">
        <f>+VLOOKUP(bloques1a3[[#This Row],[niño]],BD.niños[[Código]:[edad]],5,0)</f>
        <v>7</v>
      </c>
      <c r="L2330" s="1">
        <f>+IF(bloques1a3[[#This Row],[correcta]]=bloques1a3[[#This Row],[respuesta]],1,0)</f>
        <v>1</v>
      </c>
      <c r="M2330" s="1">
        <f>+IF(bloques1a3[[#This Row],[Sexo]]="F",1,0)</f>
        <v>1</v>
      </c>
    </row>
    <row r="2331" spans="1:13" x14ac:dyDescent="0.55000000000000004">
      <c r="A2331">
        <v>73</v>
      </c>
      <c r="B2331" s="1" t="s">
        <v>453</v>
      </c>
      <c r="C2331" s="1" t="s">
        <v>4</v>
      </c>
      <c r="D2331">
        <v>5</v>
      </c>
      <c r="E2331" s="1" t="s">
        <v>282</v>
      </c>
      <c r="F2331">
        <v>5</v>
      </c>
      <c r="G2331" s="1" t="s">
        <v>375</v>
      </c>
      <c r="H2331" s="1" t="s">
        <v>29</v>
      </c>
      <c r="I2331">
        <v>1</v>
      </c>
      <c r="J2331" s="1" t="str">
        <f>+VLOOKUP(bloques1a3[[#This Row],[respuesta]],respuestas.emociones[],2,0)</f>
        <v>miedo</v>
      </c>
      <c r="K2331" s="1">
        <f>+VLOOKUP(bloques1a3[[#This Row],[niño]],BD.niños[[Código]:[edad]],5,0)</f>
        <v>5</v>
      </c>
      <c r="L2331" s="1">
        <f>+IF(bloques1a3[[#This Row],[correcta]]=bloques1a3[[#This Row],[respuesta]],1,0)</f>
        <v>1</v>
      </c>
      <c r="M2331" s="1">
        <f>+IF(bloques1a3[[#This Row],[Sexo]]="F",1,0)</f>
        <v>1</v>
      </c>
    </row>
    <row r="2332" spans="1:13" x14ac:dyDescent="0.55000000000000004">
      <c r="A2332">
        <v>73</v>
      </c>
      <c r="B2332" s="1" t="s">
        <v>453</v>
      </c>
      <c r="C2332" s="1" t="s">
        <v>4</v>
      </c>
      <c r="D2332">
        <v>5</v>
      </c>
      <c r="E2332" s="1" t="s">
        <v>352</v>
      </c>
      <c r="F2332">
        <v>6</v>
      </c>
      <c r="G2332" s="1" t="s">
        <v>376</v>
      </c>
      <c r="H2332" s="1" t="s">
        <v>29</v>
      </c>
      <c r="I2332">
        <v>1</v>
      </c>
      <c r="J2332" s="1" t="str">
        <f>+VLOOKUP(bloques1a3[[#This Row],[respuesta]],respuestas.emociones[],2,0)</f>
        <v>sorpresa</v>
      </c>
      <c r="K2332" s="1">
        <f>+VLOOKUP(bloques1a3[[#This Row],[niño]],BD.niños[[Código]:[edad]],5,0)</f>
        <v>8</v>
      </c>
      <c r="L2332" s="1">
        <f>+IF(bloques1a3[[#This Row],[correcta]]=bloques1a3[[#This Row],[respuesta]],1,0)</f>
        <v>0</v>
      </c>
      <c r="M2332" s="1">
        <f>+IF(bloques1a3[[#This Row],[Sexo]]="F",1,0)</f>
        <v>1</v>
      </c>
    </row>
    <row r="2333" spans="1:13" x14ac:dyDescent="0.55000000000000004">
      <c r="A2333">
        <v>73</v>
      </c>
      <c r="B2333" s="1" t="s">
        <v>453</v>
      </c>
      <c r="C2333" s="1" t="s">
        <v>4</v>
      </c>
      <c r="D2333">
        <v>5</v>
      </c>
      <c r="E2333" s="1" t="s">
        <v>357</v>
      </c>
      <c r="F2333">
        <v>5</v>
      </c>
      <c r="G2333" s="1" t="s">
        <v>376</v>
      </c>
      <c r="H2333" s="1" t="s">
        <v>28</v>
      </c>
      <c r="I2333">
        <v>1</v>
      </c>
      <c r="J2333" s="1" t="str">
        <f>+VLOOKUP(bloques1a3[[#This Row],[respuesta]],respuestas.emociones[],2,0)</f>
        <v>miedo</v>
      </c>
      <c r="K2333" s="1">
        <f>+VLOOKUP(bloques1a3[[#This Row],[niño]],BD.niños[[Código]:[edad]],5,0)</f>
        <v>7</v>
      </c>
      <c r="L2333" s="1">
        <f>+IF(bloques1a3[[#This Row],[correcta]]=bloques1a3[[#This Row],[respuesta]],1,0)</f>
        <v>1</v>
      </c>
      <c r="M2333" s="1">
        <f>+IF(bloques1a3[[#This Row],[Sexo]]="F",1,0)</f>
        <v>0</v>
      </c>
    </row>
    <row r="2334" spans="1:13" x14ac:dyDescent="0.55000000000000004">
      <c r="A2334">
        <v>73</v>
      </c>
      <c r="B2334" s="1" t="s">
        <v>453</v>
      </c>
      <c r="C2334" s="1" t="s">
        <v>4</v>
      </c>
      <c r="D2334">
        <v>5</v>
      </c>
      <c r="E2334" s="1" t="s">
        <v>360</v>
      </c>
      <c r="F2334">
        <v>6</v>
      </c>
      <c r="G2334" s="1" t="s">
        <v>377</v>
      </c>
      <c r="H2334" s="1" t="s">
        <v>28</v>
      </c>
      <c r="I2334">
        <v>1</v>
      </c>
      <c r="J2334" s="1" t="str">
        <f>+VLOOKUP(bloques1a3[[#This Row],[respuesta]],respuestas.emociones[],2,0)</f>
        <v>sorpresa</v>
      </c>
      <c r="K2334" s="1">
        <f>+VLOOKUP(bloques1a3[[#This Row],[niño]],BD.niños[[Código]:[edad]],5,0)</f>
        <v>9</v>
      </c>
      <c r="L2334" s="1">
        <f>+IF(bloques1a3[[#This Row],[correcta]]=bloques1a3[[#This Row],[respuesta]],1,0)</f>
        <v>0</v>
      </c>
      <c r="M2334" s="1">
        <f>+IF(bloques1a3[[#This Row],[Sexo]]="F",1,0)</f>
        <v>0</v>
      </c>
    </row>
    <row r="2335" spans="1:13" x14ac:dyDescent="0.55000000000000004">
      <c r="A2335">
        <v>73</v>
      </c>
      <c r="B2335" s="1" t="s">
        <v>453</v>
      </c>
      <c r="C2335" s="1" t="s">
        <v>4</v>
      </c>
      <c r="D2335">
        <v>5</v>
      </c>
      <c r="E2335" s="1" t="s">
        <v>364</v>
      </c>
      <c r="F2335">
        <v>6</v>
      </c>
      <c r="G2335" s="1" t="s">
        <v>377</v>
      </c>
      <c r="H2335" s="1" t="s">
        <v>28</v>
      </c>
      <c r="I2335">
        <v>1</v>
      </c>
      <c r="J2335" s="1" t="str">
        <f>+VLOOKUP(bloques1a3[[#This Row],[respuesta]],respuestas.emociones[],2,0)</f>
        <v>sorpresa</v>
      </c>
      <c r="K2335" s="1">
        <f>+VLOOKUP(bloques1a3[[#This Row],[niño]],BD.niños[[Código]:[edad]],5,0)</f>
        <v>10</v>
      </c>
      <c r="L2335" s="1">
        <f>+IF(bloques1a3[[#This Row],[correcta]]=bloques1a3[[#This Row],[respuesta]],1,0)</f>
        <v>0</v>
      </c>
      <c r="M2335" s="1">
        <f>+IF(bloques1a3[[#This Row],[Sexo]]="F",1,0)</f>
        <v>0</v>
      </c>
    </row>
    <row r="2336" spans="1:13" x14ac:dyDescent="0.55000000000000004">
      <c r="A2336">
        <v>73</v>
      </c>
      <c r="B2336" s="1" t="s">
        <v>453</v>
      </c>
      <c r="C2336" s="1" t="s">
        <v>4</v>
      </c>
      <c r="D2336">
        <v>5</v>
      </c>
      <c r="E2336" s="1" t="s">
        <v>368</v>
      </c>
      <c r="F2336">
        <v>6</v>
      </c>
      <c r="G2336" s="1" t="s">
        <v>377</v>
      </c>
      <c r="H2336" s="1" t="s">
        <v>28</v>
      </c>
      <c r="I2336">
        <v>1</v>
      </c>
      <c r="J2336" s="1" t="str">
        <f>+VLOOKUP(bloques1a3[[#This Row],[respuesta]],respuestas.emociones[],2,0)</f>
        <v>sorpresa</v>
      </c>
      <c r="K2336" s="1">
        <f>+VLOOKUP(bloques1a3[[#This Row],[niño]],BD.niños[[Código]:[edad]],5,0)</f>
        <v>11</v>
      </c>
      <c r="L2336" s="1">
        <f>+IF(bloques1a3[[#This Row],[correcta]]=bloques1a3[[#This Row],[respuesta]],1,0)</f>
        <v>0</v>
      </c>
      <c r="M2336" s="1">
        <f>+IF(bloques1a3[[#This Row],[Sexo]]="F",1,0)</f>
        <v>0</v>
      </c>
    </row>
    <row r="2337" spans="1:13" x14ac:dyDescent="0.55000000000000004">
      <c r="A2337">
        <v>73</v>
      </c>
      <c r="B2337" s="1" t="s">
        <v>453</v>
      </c>
      <c r="C2337" s="1" t="s">
        <v>4</v>
      </c>
      <c r="D2337">
        <v>5</v>
      </c>
      <c r="E2337" s="1" t="s">
        <v>371</v>
      </c>
      <c r="F2337">
        <v>5</v>
      </c>
      <c r="G2337" s="1" t="s">
        <v>377</v>
      </c>
      <c r="H2337" s="1" t="s">
        <v>29</v>
      </c>
      <c r="I2337">
        <v>1</v>
      </c>
      <c r="J2337" s="1" t="str">
        <f>+VLOOKUP(bloques1a3[[#This Row],[respuesta]],respuestas.emociones[],2,0)</f>
        <v>miedo</v>
      </c>
      <c r="K2337" s="1">
        <f>+VLOOKUP(bloques1a3[[#This Row],[niño]],BD.niños[[Código]:[edad]],5,0)</f>
        <v>9</v>
      </c>
      <c r="L2337" s="1">
        <f>+IF(bloques1a3[[#This Row],[correcta]]=bloques1a3[[#This Row],[respuesta]],1,0)</f>
        <v>1</v>
      </c>
      <c r="M2337" s="1">
        <f>+IF(bloques1a3[[#This Row],[Sexo]]="F",1,0)</f>
        <v>1</v>
      </c>
    </row>
    <row r="2338" spans="1:13" x14ac:dyDescent="0.55000000000000004">
      <c r="A2338">
        <v>74</v>
      </c>
      <c r="B2338" s="1" t="s">
        <v>454</v>
      </c>
      <c r="C2338" s="1" t="s">
        <v>3</v>
      </c>
      <c r="D2338">
        <v>4</v>
      </c>
      <c r="E2338" s="1" t="s">
        <v>36</v>
      </c>
      <c r="F2338">
        <v>4</v>
      </c>
      <c r="G2338" s="1" t="s">
        <v>375</v>
      </c>
      <c r="H2338" s="1" t="s">
        <v>28</v>
      </c>
      <c r="I2338">
        <v>1</v>
      </c>
      <c r="J2338" s="1" t="str">
        <f>+VLOOKUP(bloques1a3[[#This Row],[respuesta]],respuestas.emociones[],2,0)</f>
        <v>enojo</v>
      </c>
      <c r="K2338" s="1">
        <f>+VLOOKUP(bloques1a3[[#This Row],[niño]],BD.niños[[Código]:[edad]],5,0)</f>
        <v>5</v>
      </c>
      <c r="L2338" s="1">
        <f>+IF(bloques1a3[[#This Row],[correcta]]=bloques1a3[[#This Row],[respuesta]],1,0)</f>
        <v>1</v>
      </c>
      <c r="M2338" s="1">
        <f>+IF(bloques1a3[[#This Row],[Sexo]]="F",1,0)</f>
        <v>0</v>
      </c>
    </row>
    <row r="2339" spans="1:13" x14ac:dyDescent="0.55000000000000004">
      <c r="A2339">
        <v>74</v>
      </c>
      <c r="B2339" s="1" t="s">
        <v>454</v>
      </c>
      <c r="C2339" s="1" t="s">
        <v>3</v>
      </c>
      <c r="D2339">
        <v>4</v>
      </c>
      <c r="E2339" s="1" t="s">
        <v>40</v>
      </c>
      <c r="F2339">
        <v>1</v>
      </c>
      <c r="G2339" s="1" t="s">
        <v>376</v>
      </c>
      <c r="H2339" s="1" t="s">
        <v>28</v>
      </c>
      <c r="I2339">
        <v>1</v>
      </c>
      <c r="J2339" s="1" t="str">
        <f>+VLOOKUP(bloques1a3[[#This Row],[respuesta]],respuestas.emociones[],2,0)</f>
        <v>neutra</v>
      </c>
      <c r="K2339" s="1">
        <f>+VLOOKUP(bloques1a3[[#This Row],[niño]],BD.niños[[Código]:[edad]],5,0)</f>
        <v>7</v>
      </c>
      <c r="L2339" s="1">
        <f>+IF(bloques1a3[[#This Row],[correcta]]=bloques1a3[[#This Row],[respuesta]],1,0)</f>
        <v>0</v>
      </c>
      <c r="M2339" s="1">
        <f>+IF(bloques1a3[[#This Row],[Sexo]]="F",1,0)</f>
        <v>0</v>
      </c>
    </row>
    <row r="2340" spans="1:13" x14ac:dyDescent="0.55000000000000004">
      <c r="A2340">
        <v>74</v>
      </c>
      <c r="B2340" s="1" t="s">
        <v>454</v>
      </c>
      <c r="C2340" s="1" t="s">
        <v>3</v>
      </c>
      <c r="D2340">
        <v>4</v>
      </c>
      <c r="E2340" s="1" t="s">
        <v>44</v>
      </c>
      <c r="F2340">
        <v>4</v>
      </c>
      <c r="G2340" s="1" t="s">
        <v>376</v>
      </c>
      <c r="H2340" s="1" t="s">
        <v>29</v>
      </c>
      <c r="I2340">
        <v>1</v>
      </c>
      <c r="J2340" s="1" t="str">
        <f>+VLOOKUP(bloques1a3[[#This Row],[respuesta]],respuestas.emociones[],2,0)</f>
        <v>enojo</v>
      </c>
      <c r="K2340" s="1">
        <f>+VLOOKUP(bloques1a3[[#This Row],[niño]],BD.niños[[Código]:[edad]],5,0)</f>
        <v>7</v>
      </c>
      <c r="L2340" s="1">
        <f>+IF(bloques1a3[[#This Row],[correcta]]=bloques1a3[[#This Row],[respuesta]],1,0)</f>
        <v>1</v>
      </c>
      <c r="M2340" s="1">
        <f>+IF(bloques1a3[[#This Row],[Sexo]]="F",1,0)</f>
        <v>1</v>
      </c>
    </row>
    <row r="2341" spans="1:13" x14ac:dyDescent="0.55000000000000004">
      <c r="A2341">
        <v>74</v>
      </c>
      <c r="B2341" s="1" t="s">
        <v>454</v>
      </c>
      <c r="C2341" s="1" t="s">
        <v>3</v>
      </c>
      <c r="D2341">
        <v>4</v>
      </c>
      <c r="E2341" s="1" t="s">
        <v>48</v>
      </c>
      <c r="F2341">
        <v>4</v>
      </c>
      <c r="G2341" s="1" t="s">
        <v>376</v>
      </c>
      <c r="H2341" s="1" t="s">
        <v>29</v>
      </c>
      <c r="I2341">
        <v>1</v>
      </c>
      <c r="J2341" s="1" t="str">
        <f>+VLOOKUP(bloques1a3[[#This Row],[respuesta]],respuestas.emociones[],2,0)</f>
        <v>enojo</v>
      </c>
      <c r="K2341" s="1">
        <f>+VLOOKUP(bloques1a3[[#This Row],[niño]],BD.niños[[Código]:[edad]],5,0)</f>
        <v>7</v>
      </c>
      <c r="L2341" s="1">
        <f>+IF(bloques1a3[[#This Row],[correcta]]=bloques1a3[[#This Row],[respuesta]],1,0)</f>
        <v>1</v>
      </c>
      <c r="M2341" s="1">
        <f>+IF(bloques1a3[[#This Row],[Sexo]]="F",1,0)</f>
        <v>1</v>
      </c>
    </row>
    <row r="2342" spans="1:13" x14ac:dyDescent="0.55000000000000004">
      <c r="A2342">
        <v>74</v>
      </c>
      <c r="B2342" s="1" t="s">
        <v>454</v>
      </c>
      <c r="C2342" s="1" t="s">
        <v>3</v>
      </c>
      <c r="D2342">
        <v>4</v>
      </c>
      <c r="E2342" s="1" t="s">
        <v>52</v>
      </c>
      <c r="F2342">
        <v>6</v>
      </c>
      <c r="G2342" s="1" t="s">
        <v>376</v>
      </c>
      <c r="H2342" s="1" t="s">
        <v>29</v>
      </c>
      <c r="I2342">
        <v>1</v>
      </c>
      <c r="J2342" s="1" t="str">
        <f>+VLOOKUP(bloques1a3[[#This Row],[respuesta]],respuestas.emociones[],2,0)</f>
        <v>sorpresa</v>
      </c>
      <c r="K2342" s="1">
        <f>+VLOOKUP(bloques1a3[[#This Row],[niño]],BD.niños[[Código]:[edad]],5,0)</f>
        <v>7</v>
      </c>
      <c r="L2342" s="1">
        <f>+IF(bloques1a3[[#This Row],[correcta]]=bloques1a3[[#This Row],[respuesta]],1,0)</f>
        <v>0</v>
      </c>
      <c r="M2342" s="1">
        <f>+IF(bloques1a3[[#This Row],[Sexo]]="F",1,0)</f>
        <v>1</v>
      </c>
    </row>
    <row r="2343" spans="1:13" x14ac:dyDescent="0.55000000000000004">
      <c r="A2343">
        <v>74</v>
      </c>
      <c r="B2343" s="1" t="s">
        <v>454</v>
      </c>
      <c r="C2343" s="1" t="s">
        <v>3</v>
      </c>
      <c r="D2343">
        <v>4</v>
      </c>
      <c r="E2343" s="1" t="s">
        <v>56</v>
      </c>
      <c r="F2343">
        <v>4</v>
      </c>
      <c r="G2343" s="1" t="s">
        <v>376</v>
      </c>
      <c r="H2343" s="1" t="s">
        <v>29</v>
      </c>
      <c r="I2343">
        <v>1</v>
      </c>
      <c r="J2343" s="1" t="str">
        <f>+VLOOKUP(bloques1a3[[#This Row],[respuesta]],respuestas.emociones[],2,0)</f>
        <v>enojo</v>
      </c>
      <c r="K2343" s="1">
        <f>+VLOOKUP(bloques1a3[[#This Row],[niño]],BD.niños[[Código]:[edad]],5,0)</f>
        <v>8</v>
      </c>
      <c r="L2343" s="1">
        <f>+IF(bloques1a3[[#This Row],[correcta]]=bloques1a3[[#This Row],[respuesta]],1,0)</f>
        <v>1</v>
      </c>
      <c r="M2343" s="1">
        <f>+IF(bloques1a3[[#This Row],[Sexo]]="F",1,0)</f>
        <v>1</v>
      </c>
    </row>
    <row r="2344" spans="1:13" x14ac:dyDescent="0.55000000000000004">
      <c r="A2344">
        <v>74</v>
      </c>
      <c r="B2344" s="1" t="s">
        <v>454</v>
      </c>
      <c r="C2344" s="1" t="s">
        <v>3</v>
      </c>
      <c r="D2344">
        <v>4</v>
      </c>
      <c r="E2344" s="1" t="s">
        <v>60</v>
      </c>
      <c r="F2344">
        <v>4</v>
      </c>
      <c r="G2344" s="1" t="s">
        <v>377</v>
      </c>
      <c r="H2344" s="1" t="s">
        <v>28</v>
      </c>
      <c r="I2344">
        <v>1</v>
      </c>
      <c r="J2344" s="1" t="str">
        <f>+VLOOKUP(bloques1a3[[#This Row],[respuesta]],respuestas.emociones[],2,0)</f>
        <v>enojo</v>
      </c>
      <c r="K2344" s="1">
        <f>+VLOOKUP(bloques1a3[[#This Row],[niño]],BD.niños[[Código]:[edad]],5,0)</f>
        <v>10</v>
      </c>
      <c r="L2344" s="1">
        <f>+IF(bloques1a3[[#This Row],[correcta]]=bloques1a3[[#This Row],[respuesta]],1,0)</f>
        <v>1</v>
      </c>
      <c r="M2344" s="1">
        <f>+IF(bloques1a3[[#This Row],[Sexo]]="F",1,0)</f>
        <v>0</v>
      </c>
    </row>
    <row r="2345" spans="1:13" x14ac:dyDescent="0.55000000000000004">
      <c r="A2345">
        <v>74</v>
      </c>
      <c r="B2345" s="1" t="s">
        <v>454</v>
      </c>
      <c r="C2345" s="1" t="s">
        <v>3</v>
      </c>
      <c r="D2345">
        <v>4</v>
      </c>
      <c r="E2345" s="1" t="s">
        <v>64</v>
      </c>
      <c r="F2345">
        <v>5</v>
      </c>
      <c r="G2345" s="1" t="s">
        <v>377</v>
      </c>
      <c r="H2345" s="1" t="s">
        <v>29</v>
      </c>
      <c r="I2345">
        <v>1</v>
      </c>
      <c r="J2345" s="1" t="str">
        <f>+VLOOKUP(bloques1a3[[#This Row],[respuesta]],respuestas.emociones[],2,0)</f>
        <v>miedo</v>
      </c>
      <c r="K2345" s="1">
        <f>+VLOOKUP(bloques1a3[[#This Row],[niño]],BD.niños[[Código]:[edad]],5,0)</f>
        <v>9</v>
      </c>
      <c r="L2345" s="1">
        <f>+IF(bloques1a3[[#This Row],[correcta]]=bloques1a3[[#This Row],[respuesta]],1,0)</f>
        <v>0</v>
      </c>
      <c r="M2345" s="1">
        <f>+IF(bloques1a3[[#This Row],[Sexo]]="F",1,0)</f>
        <v>1</v>
      </c>
    </row>
    <row r="2346" spans="1:13" x14ac:dyDescent="0.55000000000000004">
      <c r="A2346">
        <v>74</v>
      </c>
      <c r="B2346" s="1" t="s">
        <v>454</v>
      </c>
      <c r="C2346" s="1" t="s">
        <v>3</v>
      </c>
      <c r="D2346">
        <v>4</v>
      </c>
      <c r="E2346" s="1" t="s">
        <v>68</v>
      </c>
      <c r="F2346">
        <v>4</v>
      </c>
      <c r="G2346" s="1" t="s">
        <v>377</v>
      </c>
      <c r="H2346" s="1" t="s">
        <v>28</v>
      </c>
      <c r="I2346">
        <v>1</v>
      </c>
      <c r="J2346" s="1" t="str">
        <f>+VLOOKUP(bloques1a3[[#This Row],[respuesta]],respuestas.emociones[],2,0)</f>
        <v>enojo</v>
      </c>
      <c r="K2346" s="1">
        <f>+VLOOKUP(bloques1a3[[#This Row],[niño]],BD.niños[[Código]:[edad]],5,0)</f>
        <v>10</v>
      </c>
      <c r="L2346" s="1">
        <f>+IF(bloques1a3[[#This Row],[correcta]]=bloques1a3[[#This Row],[respuesta]],1,0)</f>
        <v>1</v>
      </c>
      <c r="M2346" s="1">
        <f>+IF(bloques1a3[[#This Row],[Sexo]]="F",1,0)</f>
        <v>0</v>
      </c>
    </row>
    <row r="2347" spans="1:13" x14ac:dyDescent="0.55000000000000004">
      <c r="A2347">
        <v>74</v>
      </c>
      <c r="B2347" s="1" t="s">
        <v>454</v>
      </c>
      <c r="C2347" s="1" t="s">
        <v>3</v>
      </c>
      <c r="D2347">
        <v>4</v>
      </c>
      <c r="E2347" s="1" t="s">
        <v>72</v>
      </c>
      <c r="F2347">
        <v>4</v>
      </c>
      <c r="G2347" s="1" t="s">
        <v>377</v>
      </c>
      <c r="H2347" s="1" t="s">
        <v>29</v>
      </c>
      <c r="I2347">
        <v>1</v>
      </c>
      <c r="J2347" s="1" t="str">
        <f>+VLOOKUP(bloques1a3[[#This Row],[respuesta]],respuestas.emociones[],2,0)</f>
        <v>enojo</v>
      </c>
      <c r="K2347" s="1">
        <f>+VLOOKUP(bloques1a3[[#This Row],[niño]],BD.niños[[Código]:[edad]],5,0)</f>
        <v>9</v>
      </c>
      <c r="L2347" s="1">
        <f>+IF(bloques1a3[[#This Row],[correcta]]=bloques1a3[[#This Row],[respuesta]],1,0)</f>
        <v>1</v>
      </c>
      <c r="M2347" s="1">
        <f>+IF(bloques1a3[[#This Row],[Sexo]]="F",1,0)</f>
        <v>1</v>
      </c>
    </row>
    <row r="2348" spans="1:13" x14ac:dyDescent="0.55000000000000004">
      <c r="A2348">
        <v>74</v>
      </c>
      <c r="B2348" s="1" t="s">
        <v>454</v>
      </c>
      <c r="C2348" s="1" t="s">
        <v>3</v>
      </c>
      <c r="D2348">
        <v>4</v>
      </c>
      <c r="E2348" s="1" t="s">
        <v>75</v>
      </c>
      <c r="F2348">
        <v>3</v>
      </c>
      <c r="G2348" s="1" t="s">
        <v>377</v>
      </c>
      <c r="H2348" s="1" t="s">
        <v>29</v>
      </c>
      <c r="I2348">
        <v>1</v>
      </c>
      <c r="J2348" s="1" t="str">
        <f>+VLOOKUP(bloques1a3[[#This Row],[respuesta]],respuestas.emociones[],2,0)</f>
        <v>tristeza</v>
      </c>
      <c r="K2348" s="1">
        <f>+VLOOKUP(bloques1a3[[#This Row],[niño]],BD.niños[[Código]:[edad]],5,0)</f>
        <v>10</v>
      </c>
      <c r="L2348" s="1">
        <f>+IF(bloques1a3[[#This Row],[correcta]]=bloques1a3[[#This Row],[respuesta]],1,0)</f>
        <v>0</v>
      </c>
      <c r="M2348" s="1">
        <f>+IF(bloques1a3[[#This Row],[Sexo]]="F",1,0)</f>
        <v>1</v>
      </c>
    </row>
    <row r="2349" spans="1:13" x14ac:dyDescent="0.55000000000000004">
      <c r="A2349">
        <v>74</v>
      </c>
      <c r="B2349" s="1" t="s">
        <v>454</v>
      </c>
      <c r="C2349" s="1" t="s">
        <v>3</v>
      </c>
      <c r="D2349">
        <v>4</v>
      </c>
      <c r="E2349" s="1" t="s">
        <v>78</v>
      </c>
      <c r="F2349">
        <v>4</v>
      </c>
      <c r="G2349" s="1" t="s">
        <v>375</v>
      </c>
      <c r="H2349" s="1" t="s">
        <v>28</v>
      </c>
      <c r="I2349">
        <v>1</v>
      </c>
      <c r="J2349" s="1" t="str">
        <f>+VLOOKUP(bloques1a3[[#This Row],[respuesta]],respuestas.emociones[],2,0)</f>
        <v>enojo</v>
      </c>
      <c r="K2349" s="1">
        <f>+VLOOKUP(bloques1a3[[#This Row],[niño]],BD.niños[[Código]:[edad]],5,0)</f>
        <v>6</v>
      </c>
      <c r="L2349" s="1">
        <f>+IF(bloques1a3[[#This Row],[correcta]]=bloques1a3[[#This Row],[respuesta]],1,0)</f>
        <v>1</v>
      </c>
      <c r="M2349" s="1">
        <f>+IF(bloques1a3[[#This Row],[Sexo]]="F",1,0)</f>
        <v>0</v>
      </c>
    </row>
    <row r="2350" spans="1:13" x14ac:dyDescent="0.55000000000000004">
      <c r="A2350">
        <v>74</v>
      </c>
      <c r="B2350" s="1" t="s">
        <v>454</v>
      </c>
      <c r="C2350" s="1" t="s">
        <v>3</v>
      </c>
      <c r="D2350">
        <v>4</v>
      </c>
      <c r="E2350" s="1" t="s">
        <v>82</v>
      </c>
      <c r="F2350">
        <v>4</v>
      </c>
      <c r="G2350" s="1" t="s">
        <v>375</v>
      </c>
      <c r="H2350" s="1" t="s">
        <v>29</v>
      </c>
      <c r="I2350">
        <v>1</v>
      </c>
      <c r="J2350" s="1" t="str">
        <f>+VLOOKUP(bloques1a3[[#This Row],[respuesta]],respuestas.emociones[],2,0)</f>
        <v>enojo</v>
      </c>
      <c r="K2350" s="1">
        <f>+VLOOKUP(bloques1a3[[#This Row],[niño]],BD.niños[[Código]:[edad]],5,0)</f>
        <v>6</v>
      </c>
      <c r="L2350" s="1">
        <f>+IF(bloques1a3[[#This Row],[correcta]]=bloques1a3[[#This Row],[respuesta]],1,0)</f>
        <v>1</v>
      </c>
      <c r="M2350" s="1">
        <f>+IF(bloques1a3[[#This Row],[Sexo]]="F",1,0)</f>
        <v>1</v>
      </c>
    </row>
    <row r="2351" spans="1:13" x14ac:dyDescent="0.55000000000000004">
      <c r="A2351">
        <v>74</v>
      </c>
      <c r="B2351" s="1" t="s">
        <v>454</v>
      </c>
      <c r="C2351" s="1" t="s">
        <v>3</v>
      </c>
      <c r="D2351">
        <v>4</v>
      </c>
      <c r="E2351" s="1" t="s">
        <v>85</v>
      </c>
      <c r="F2351">
        <v>4</v>
      </c>
      <c r="G2351" s="1" t="s">
        <v>375</v>
      </c>
      <c r="H2351" s="1" t="s">
        <v>28</v>
      </c>
      <c r="I2351">
        <v>1</v>
      </c>
      <c r="J2351" s="1" t="str">
        <f>+VLOOKUP(bloques1a3[[#This Row],[respuesta]],respuestas.emociones[],2,0)</f>
        <v>enojo</v>
      </c>
      <c r="K2351" s="1">
        <f>+VLOOKUP(bloques1a3[[#This Row],[niño]],BD.niños[[Código]:[edad]],5,0)</f>
        <v>6</v>
      </c>
      <c r="L2351" s="1">
        <f>+IF(bloques1a3[[#This Row],[correcta]]=bloques1a3[[#This Row],[respuesta]],1,0)</f>
        <v>1</v>
      </c>
      <c r="M2351" s="1">
        <f>+IF(bloques1a3[[#This Row],[Sexo]]="F",1,0)</f>
        <v>0</v>
      </c>
    </row>
    <row r="2352" spans="1:13" x14ac:dyDescent="0.55000000000000004">
      <c r="A2352">
        <v>74</v>
      </c>
      <c r="B2352" s="1" t="s">
        <v>454</v>
      </c>
      <c r="C2352" s="1" t="s">
        <v>3</v>
      </c>
      <c r="D2352">
        <v>4</v>
      </c>
      <c r="E2352" s="1" t="s">
        <v>184</v>
      </c>
      <c r="F2352">
        <v>4</v>
      </c>
      <c r="G2352" s="1" t="s">
        <v>376</v>
      </c>
      <c r="H2352" s="1" t="s">
        <v>28</v>
      </c>
      <c r="I2352">
        <v>1</v>
      </c>
      <c r="J2352" s="1" t="str">
        <f>+VLOOKUP(bloques1a3[[#This Row],[respuesta]],respuestas.emociones[],2,0)</f>
        <v>enojo</v>
      </c>
      <c r="K2352" s="1">
        <f>+VLOOKUP(bloques1a3[[#This Row],[niño]],BD.niños[[Código]:[edad]],5,0)</f>
        <v>7</v>
      </c>
      <c r="L2352" s="1">
        <f>+IF(bloques1a3[[#This Row],[correcta]]=bloques1a3[[#This Row],[respuesta]],1,0)</f>
        <v>1</v>
      </c>
      <c r="M2352" s="1">
        <f>+IF(bloques1a3[[#This Row],[Sexo]]="F",1,0)</f>
        <v>0</v>
      </c>
    </row>
    <row r="2353" spans="1:13" x14ac:dyDescent="0.55000000000000004">
      <c r="A2353">
        <v>74</v>
      </c>
      <c r="B2353" s="1" t="s">
        <v>454</v>
      </c>
      <c r="C2353" s="1" t="s">
        <v>3</v>
      </c>
      <c r="D2353">
        <v>4</v>
      </c>
      <c r="E2353" s="1" t="s">
        <v>187</v>
      </c>
      <c r="F2353">
        <v>4</v>
      </c>
      <c r="G2353" s="1" t="s">
        <v>376</v>
      </c>
      <c r="H2353" s="1" t="s">
        <v>29</v>
      </c>
      <c r="I2353">
        <v>1</v>
      </c>
      <c r="J2353" s="1" t="str">
        <f>+VLOOKUP(bloques1a3[[#This Row],[respuesta]],respuestas.emociones[],2,0)</f>
        <v>enojo</v>
      </c>
      <c r="K2353" s="1">
        <f>+VLOOKUP(bloques1a3[[#This Row],[niño]],BD.niños[[Código]:[edad]],5,0)</f>
        <v>8</v>
      </c>
      <c r="L2353" s="1">
        <f>+IF(bloques1a3[[#This Row],[correcta]]=bloques1a3[[#This Row],[respuesta]],1,0)</f>
        <v>1</v>
      </c>
      <c r="M2353" s="1">
        <f>+IF(bloques1a3[[#This Row],[Sexo]]="F",1,0)</f>
        <v>1</v>
      </c>
    </row>
    <row r="2354" spans="1:13" x14ac:dyDescent="0.55000000000000004">
      <c r="A2354">
        <v>74</v>
      </c>
      <c r="B2354" s="1" t="s">
        <v>454</v>
      </c>
      <c r="C2354" s="1" t="s">
        <v>3</v>
      </c>
      <c r="D2354">
        <v>4</v>
      </c>
      <c r="E2354" s="1" t="s">
        <v>192</v>
      </c>
      <c r="F2354">
        <v>4</v>
      </c>
      <c r="G2354" s="1" t="s">
        <v>376</v>
      </c>
      <c r="H2354" s="1" t="s">
        <v>28</v>
      </c>
      <c r="I2354">
        <v>1</v>
      </c>
      <c r="J2354" s="1" t="str">
        <f>+VLOOKUP(bloques1a3[[#This Row],[respuesta]],respuestas.emociones[],2,0)</f>
        <v>enojo</v>
      </c>
      <c r="K2354" s="1">
        <f>+VLOOKUP(bloques1a3[[#This Row],[niño]],BD.niños[[Código]:[edad]],5,0)</f>
        <v>7</v>
      </c>
      <c r="L2354" s="1">
        <f>+IF(bloques1a3[[#This Row],[correcta]]=bloques1a3[[#This Row],[respuesta]],1,0)</f>
        <v>1</v>
      </c>
      <c r="M2354" s="1">
        <f>+IF(bloques1a3[[#This Row],[Sexo]]="F",1,0)</f>
        <v>0</v>
      </c>
    </row>
    <row r="2355" spans="1:13" x14ac:dyDescent="0.55000000000000004">
      <c r="A2355">
        <v>74</v>
      </c>
      <c r="B2355" s="1" t="s">
        <v>454</v>
      </c>
      <c r="C2355" s="1" t="s">
        <v>3</v>
      </c>
      <c r="D2355">
        <v>4</v>
      </c>
      <c r="E2355" s="1" t="s">
        <v>195</v>
      </c>
      <c r="F2355">
        <v>4</v>
      </c>
      <c r="G2355" s="1" t="s">
        <v>377</v>
      </c>
      <c r="H2355" s="1" t="s">
        <v>28</v>
      </c>
      <c r="I2355">
        <v>1</v>
      </c>
      <c r="J2355" s="1" t="str">
        <f>+VLOOKUP(bloques1a3[[#This Row],[respuesta]],respuestas.emociones[],2,0)</f>
        <v>enojo</v>
      </c>
      <c r="K2355" s="1">
        <f>+VLOOKUP(bloques1a3[[#This Row],[niño]],BD.niños[[Código]:[edad]],5,0)</f>
        <v>10</v>
      </c>
      <c r="L2355" s="1">
        <f>+IF(bloques1a3[[#This Row],[correcta]]=bloques1a3[[#This Row],[respuesta]],1,0)</f>
        <v>1</v>
      </c>
      <c r="M2355" s="1">
        <f>+IF(bloques1a3[[#This Row],[Sexo]]="F",1,0)</f>
        <v>0</v>
      </c>
    </row>
    <row r="2356" spans="1:13" x14ac:dyDescent="0.55000000000000004">
      <c r="A2356">
        <v>74</v>
      </c>
      <c r="B2356" s="1" t="s">
        <v>454</v>
      </c>
      <c r="C2356" s="1" t="s">
        <v>3</v>
      </c>
      <c r="D2356">
        <v>4</v>
      </c>
      <c r="E2356" s="1" t="s">
        <v>199</v>
      </c>
      <c r="F2356">
        <v>4</v>
      </c>
      <c r="G2356" s="1" t="s">
        <v>377</v>
      </c>
      <c r="H2356" s="1" t="s">
        <v>28</v>
      </c>
      <c r="I2356">
        <v>1</v>
      </c>
      <c r="J2356" s="1" t="str">
        <f>+VLOOKUP(bloques1a3[[#This Row],[respuesta]],respuestas.emociones[],2,0)</f>
        <v>enojo</v>
      </c>
      <c r="K2356" s="1">
        <f>+VLOOKUP(bloques1a3[[#This Row],[niño]],BD.niños[[Código]:[edad]],5,0)</f>
        <v>9</v>
      </c>
      <c r="L2356" s="1">
        <f>+IF(bloques1a3[[#This Row],[correcta]]=bloques1a3[[#This Row],[respuesta]],1,0)</f>
        <v>1</v>
      </c>
      <c r="M2356" s="1">
        <f>+IF(bloques1a3[[#This Row],[Sexo]]="F",1,0)</f>
        <v>0</v>
      </c>
    </row>
    <row r="2357" spans="1:13" x14ac:dyDescent="0.55000000000000004">
      <c r="A2357">
        <v>74</v>
      </c>
      <c r="B2357" s="1" t="s">
        <v>454</v>
      </c>
      <c r="C2357" s="1" t="s">
        <v>3</v>
      </c>
      <c r="D2357">
        <v>4</v>
      </c>
      <c r="E2357" s="1" t="s">
        <v>203</v>
      </c>
      <c r="F2357">
        <v>4</v>
      </c>
      <c r="G2357" s="1" t="s">
        <v>377</v>
      </c>
      <c r="H2357" s="1" t="s">
        <v>29</v>
      </c>
      <c r="I2357">
        <v>1</v>
      </c>
      <c r="J2357" s="1" t="str">
        <f>+VLOOKUP(bloques1a3[[#This Row],[respuesta]],respuestas.emociones[],2,0)</f>
        <v>enojo</v>
      </c>
      <c r="K2357" s="1">
        <f>+VLOOKUP(bloques1a3[[#This Row],[niño]],BD.niños[[Código]:[edad]],5,0)</f>
        <v>9</v>
      </c>
      <c r="L2357" s="1">
        <f>+IF(bloques1a3[[#This Row],[correcta]]=bloques1a3[[#This Row],[respuesta]],1,0)</f>
        <v>1</v>
      </c>
      <c r="M2357" s="1">
        <f>+IF(bloques1a3[[#This Row],[Sexo]]="F",1,0)</f>
        <v>1</v>
      </c>
    </row>
    <row r="2358" spans="1:13" x14ac:dyDescent="0.55000000000000004">
      <c r="A2358">
        <v>74</v>
      </c>
      <c r="B2358" s="1" t="s">
        <v>454</v>
      </c>
      <c r="C2358" s="1" t="s">
        <v>3</v>
      </c>
      <c r="D2358">
        <v>4</v>
      </c>
      <c r="E2358" s="1" t="s">
        <v>206</v>
      </c>
      <c r="F2358">
        <v>4</v>
      </c>
      <c r="G2358" s="1" t="s">
        <v>377</v>
      </c>
      <c r="H2358" s="1" t="s">
        <v>29</v>
      </c>
      <c r="I2358">
        <v>1</v>
      </c>
      <c r="J2358" s="1" t="str">
        <f>+VLOOKUP(bloques1a3[[#This Row],[respuesta]],respuestas.emociones[],2,0)</f>
        <v>enojo</v>
      </c>
      <c r="K2358" s="1">
        <f>+VLOOKUP(bloques1a3[[#This Row],[niño]],BD.niños[[Código]:[edad]],5,0)</f>
        <v>10</v>
      </c>
      <c r="L2358" s="1">
        <f>+IF(bloques1a3[[#This Row],[correcta]]=bloques1a3[[#This Row],[respuesta]],1,0)</f>
        <v>1</v>
      </c>
      <c r="M2358" s="1">
        <f>+IF(bloques1a3[[#This Row],[Sexo]]="F",1,0)</f>
        <v>1</v>
      </c>
    </row>
    <row r="2359" spans="1:13" x14ac:dyDescent="0.55000000000000004">
      <c r="A2359">
        <v>74</v>
      </c>
      <c r="B2359" s="1" t="s">
        <v>454</v>
      </c>
      <c r="C2359" s="1" t="s">
        <v>3</v>
      </c>
      <c r="D2359">
        <v>4</v>
      </c>
      <c r="E2359" s="1" t="s">
        <v>210</v>
      </c>
      <c r="F2359">
        <v>4</v>
      </c>
      <c r="G2359" s="1" t="s">
        <v>376</v>
      </c>
      <c r="H2359" s="1" t="s">
        <v>28</v>
      </c>
      <c r="I2359">
        <v>1</v>
      </c>
      <c r="J2359" s="1" t="str">
        <f>+VLOOKUP(bloques1a3[[#This Row],[respuesta]],respuestas.emociones[],2,0)</f>
        <v>enojo</v>
      </c>
      <c r="K2359" s="1">
        <f>+VLOOKUP(bloques1a3[[#This Row],[niño]],BD.niños[[Código]:[edad]],5,0)</f>
        <v>7</v>
      </c>
      <c r="L2359" s="1">
        <f>+IF(bloques1a3[[#This Row],[correcta]]=bloques1a3[[#This Row],[respuesta]],1,0)</f>
        <v>1</v>
      </c>
      <c r="M2359" s="1">
        <f>+IF(bloques1a3[[#This Row],[Sexo]]="F",1,0)</f>
        <v>0</v>
      </c>
    </row>
    <row r="2360" spans="1:13" x14ac:dyDescent="0.55000000000000004">
      <c r="A2360">
        <v>74</v>
      </c>
      <c r="B2360" s="1" t="s">
        <v>454</v>
      </c>
      <c r="C2360" s="1" t="s">
        <v>3</v>
      </c>
      <c r="D2360">
        <v>4</v>
      </c>
      <c r="E2360" s="1" t="s">
        <v>274</v>
      </c>
      <c r="F2360">
        <v>4</v>
      </c>
      <c r="G2360" s="1" t="s">
        <v>375</v>
      </c>
      <c r="H2360" s="1" t="s">
        <v>28</v>
      </c>
      <c r="I2360">
        <v>1</v>
      </c>
      <c r="J2360" s="1" t="str">
        <f>+VLOOKUP(bloques1a3[[#This Row],[respuesta]],respuestas.emociones[],2,0)</f>
        <v>enojo</v>
      </c>
      <c r="K2360" s="1">
        <f>+VLOOKUP(bloques1a3[[#This Row],[niño]],BD.niños[[Código]:[edad]],5,0)</f>
        <v>6</v>
      </c>
      <c r="L2360" s="1">
        <f>+IF(bloques1a3[[#This Row],[correcta]]=bloques1a3[[#This Row],[respuesta]],1,0)</f>
        <v>1</v>
      </c>
      <c r="M2360" s="1">
        <f>+IF(bloques1a3[[#This Row],[Sexo]]="F",1,0)</f>
        <v>0</v>
      </c>
    </row>
    <row r="2361" spans="1:13" x14ac:dyDescent="0.55000000000000004">
      <c r="A2361">
        <v>74</v>
      </c>
      <c r="B2361" s="1" t="s">
        <v>454</v>
      </c>
      <c r="C2361" s="1" t="s">
        <v>3</v>
      </c>
      <c r="D2361">
        <v>4</v>
      </c>
      <c r="E2361" s="1" t="s">
        <v>276</v>
      </c>
      <c r="F2361">
        <v>4</v>
      </c>
      <c r="G2361" s="1" t="s">
        <v>375</v>
      </c>
      <c r="H2361" s="1" t="s">
        <v>28</v>
      </c>
      <c r="I2361">
        <v>1</v>
      </c>
      <c r="J2361" s="1" t="str">
        <f>+VLOOKUP(bloques1a3[[#This Row],[respuesta]],respuestas.emociones[],2,0)</f>
        <v>enojo</v>
      </c>
      <c r="K2361" s="1">
        <f>+VLOOKUP(bloques1a3[[#This Row],[niño]],BD.niños[[Código]:[edad]],5,0)</f>
        <v>6</v>
      </c>
      <c r="L2361" s="1">
        <f>+IF(bloques1a3[[#This Row],[correcta]]=bloques1a3[[#This Row],[respuesta]],1,0)</f>
        <v>1</v>
      </c>
      <c r="M2361" s="1">
        <f>+IF(bloques1a3[[#This Row],[Sexo]]="F",1,0)</f>
        <v>0</v>
      </c>
    </row>
    <row r="2362" spans="1:13" x14ac:dyDescent="0.55000000000000004">
      <c r="A2362">
        <v>74</v>
      </c>
      <c r="B2362" s="1" t="s">
        <v>454</v>
      </c>
      <c r="C2362" s="1" t="s">
        <v>3</v>
      </c>
      <c r="D2362">
        <v>4</v>
      </c>
      <c r="E2362" s="1" t="s">
        <v>279</v>
      </c>
      <c r="F2362">
        <v>4</v>
      </c>
      <c r="G2362" s="1" t="s">
        <v>376</v>
      </c>
      <c r="H2362" s="1" t="s">
        <v>29</v>
      </c>
      <c r="I2362">
        <v>1</v>
      </c>
      <c r="J2362" s="1" t="str">
        <f>+VLOOKUP(bloques1a3[[#This Row],[respuesta]],respuestas.emociones[],2,0)</f>
        <v>enojo</v>
      </c>
      <c r="K2362" s="1">
        <f>+VLOOKUP(bloques1a3[[#This Row],[niño]],BD.niños[[Código]:[edad]],5,0)</f>
        <v>7</v>
      </c>
      <c r="L2362" s="1">
        <f>+IF(bloques1a3[[#This Row],[correcta]]=bloques1a3[[#This Row],[respuesta]],1,0)</f>
        <v>1</v>
      </c>
      <c r="M2362" s="1">
        <f>+IF(bloques1a3[[#This Row],[Sexo]]="F",1,0)</f>
        <v>1</v>
      </c>
    </row>
    <row r="2363" spans="1:13" x14ac:dyDescent="0.55000000000000004">
      <c r="A2363">
        <v>74</v>
      </c>
      <c r="B2363" s="1" t="s">
        <v>454</v>
      </c>
      <c r="C2363" s="1" t="s">
        <v>3</v>
      </c>
      <c r="D2363">
        <v>4</v>
      </c>
      <c r="E2363" s="1" t="s">
        <v>282</v>
      </c>
      <c r="F2363">
        <v>4</v>
      </c>
      <c r="G2363" s="1" t="s">
        <v>375</v>
      </c>
      <c r="H2363" s="1" t="s">
        <v>29</v>
      </c>
      <c r="I2363">
        <v>1</v>
      </c>
      <c r="J2363" s="1" t="str">
        <f>+VLOOKUP(bloques1a3[[#This Row],[respuesta]],respuestas.emociones[],2,0)</f>
        <v>enojo</v>
      </c>
      <c r="K2363" s="1">
        <f>+VLOOKUP(bloques1a3[[#This Row],[niño]],BD.niños[[Código]:[edad]],5,0)</f>
        <v>5</v>
      </c>
      <c r="L2363" s="1">
        <f>+IF(bloques1a3[[#This Row],[correcta]]=bloques1a3[[#This Row],[respuesta]],1,0)</f>
        <v>1</v>
      </c>
      <c r="M2363" s="1">
        <f>+IF(bloques1a3[[#This Row],[Sexo]]="F",1,0)</f>
        <v>1</v>
      </c>
    </row>
    <row r="2364" spans="1:13" x14ac:dyDescent="0.55000000000000004">
      <c r="A2364">
        <v>74</v>
      </c>
      <c r="B2364" s="1" t="s">
        <v>454</v>
      </c>
      <c r="C2364" s="1" t="s">
        <v>3</v>
      </c>
      <c r="D2364">
        <v>4</v>
      </c>
      <c r="E2364" s="1" t="s">
        <v>352</v>
      </c>
      <c r="F2364">
        <v>4</v>
      </c>
      <c r="G2364" s="1" t="s">
        <v>376</v>
      </c>
      <c r="H2364" s="1" t="s">
        <v>29</v>
      </c>
      <c r="I2364">
        <v>1</v>
      </c>
      <c r="J2364" s="1" t="str">
        <f>+VLOOKUP(bloques1a3[[#This Row],[respuesta]],respuestas.emociones[],2,0)</f>
        <v>enojo</v>
      </c>
      <c r="K2364" s="1">
        <f>+VLOOKUP(bloques1a3[[#This Row],[niño]],BD.niños[[Código]:[edad]],5,0)</f>
        <v>8</v>
      </c>
      <c r="L2364" s="1">
        <f>+IF(bloques1a3[[#This Row],[correcta]]=bloques1a3[[#This Row],[respuesta]],1,0)</f>
        <v>1</v>
      </c>
      <c r="M2364" s="1">
        <f>+IF(bloques1a3[[#This Row],[Sexo]]="F",1,0)</f>
        <v>1</v>
      </c>
    </row>
    <row r="2365" spans="1:13" x14ac:dyDescent="0.55000000000000004">
      <c r="A2365">
        <v>74</v>
      </c>
      <c r="B2365" s="1" t="s">
        <v>454</v>
      </c>
      <c r="C2365" s="1" t="s">
        <v>3</v>
      </c>
      <c r="D2365">
        <v>4</v>
      </c>
      <c r="E2365" s="1" t="s">
        <v>357</v>
      </c>
      <c r="F2365">
        <v>4</v>
      </c>
      <c r="G2365" s="1" t="s">
        <v>376</v>
      </c>
      <c r="H2365" s="1" t="s">
        <v>28</v>
      </c>
      <c r="I2365">
        <v>1</v>
      </c>
      <c r="J2365" s="1" t="str">
        <f>+VLOOKUP(bloques1a3[[#This Row],[respuesta]],respuestas.emociones[],2,0)</f>
        <v>enojo</v>
      </c>
      <c r="K2365" s="1">
        <f>+VLOOKUP(bloques1a3[[#This Row],[niño]],BD.niños[[Código]:[edad]],5,0)</f>
        <v>7</v>
      </c>
      <c r="L2365" s="1">
        <f>+IF(bloques1a3[[#This Row],[correcta]]=bloques1a3[[#This Row],[respuesta]],1,0)</f>
        <v>1</v>
      </c>
      <c r="M2365" s="1">
        <f>+IF(bloques1a3[[#This Row],[Sexo]]="F",1,0)</f>
        <v>0</v>
      </c>
    </row>
    <row r="2366" spans="1:13" x14ac:dyDescent="0.55000000000000004">
      <c r="A2366">
        <v>74</v>
      </c>
      <c r="B2366" s="1" t="s">
        <v>454</v>
      </c>
      <c r="C2366" s="1" t="s">
        <v>3</v>
      </c>
      <c r="D2366">
        <v>4</v>
      </c>
      <c r="E2366" s="1" t="s">
        <v>360</v>
      </c>
      <c r="F2366">
        <v>4</v>
      </c>
      <c r="G2366" s="1" t="s">
        <v>377</v>
      </c>
      <c r="H2366" s="1" t="s">
        <v>28</v>
      </c>
      <c r="I2366">
        <v>1</v>
      </c>
      <c r="J2366" s="1" t="str">
        <f>+VLOOKUP(bloques1a3[[#This Row],[respuesta]],respuestas.emociones[],2,0)</f>
        <v>enojo</v>
      </c>
      <c r="K2366" s="1">
        <f>+VLOOKUP(bloques1a3[[#This Row],[niño]],BD.niños[[Código]:[edad]],5,0)</f>
        <v>9</v>
      </c>
      <c r="L2366" s="1">
        <f>+IF(bloques1a3[[#This Row],[correcta]]=bloques1a3[[#This Row],[respuesta]],1,0)</f>
        <v>1</v>
      </c>
      <c r="M2366" s="1">
        <f>+IF(bloques1a3[[#This Row],[Sexo]]="F",1,0)</f>
        <v>0</v>
      </c>
    </row>
    <row r="2367" spans="1:13" x14ac:dyDescent="0.55000000000000004">
      <c r="A2367">
        <v>74</v>
      </c>
      <c r="B2367" s="1" t="s">
        <v>454</v>
      </c>
      <c r="C2367" s="1" t="s">
        <v>3</v>
      </c>
      <c r="D2367">
        <v>4</v>
      </c>
      <c r="E2367" s="1" t="s">
        <v>364</v>
      </c>
      <c r="F2367">
        <v>7</v>
      </c>
      <c r="G2367" s="1" t="s">
        <v>377</v>
      </c>
      <c r="H2367" s="1" t="s">
        <v>28</v>
      </c>
      <c r="I2367">
        <v>1</v>
      </c>
      <c r="J2367" s="1" t="str">
        <f>+VLOOKUP(bloques1a3[[#This Row],[respuesta]],respuestas.emociones[],2,0)</f>
        <v>asco</v>
      </c>
      <c r="K2367" s="1">
        <f>+VLOOKUP(bloques1a3[[#This Row],[niño]],BD.niños[[Código]:[edad]],5,0)</f>
        <v>10</v>
      </c>
      <c r="L2367" s="1">
        <f>+IF(bloques1a3[[#This Row],[correcta]]=bloques1a3[[#This Row],[respuesta]],1,0)</f>
        <v>0</v>
      </c>
      <c r="M2367" s="1">
        <f>+IF(bloques1a3[[#This Row],[Sexo]]="F",1,0)</f>
        <v>0</v>
      </c>
    </row>
    <row r="2368" spans="1:13" x14ac:dyDescent="0.55000000000000004">
      <c r="A2368">
        <v>74</v>
      </c>
      <c r="B2368" s="1" t="s">
        <v>454</v>
      </c>
      <c r="C2368" s="1" t="s">
        <v>3</v>
      </c>
      <c r="D2368">
        <v>4</v>
      </c>
      <c r="E2368" s="1" t="s">
        <v>368</v>
      </c>
      <c r="F2368">
        <v>4</v>
      </c>
      <c r="G2368" s="1" t="s">
        <v>377</v>
      </c>
      <c r="H2368" s="1" t="s">
        <v>28</v>
      </c>
      <c r="I2368">
        <v>1</v>
      </c>
      <c r="J2368" s="1" t="str">
        <f>+VLOOKUP(bloques1a3[[#This Row],[respuesta]],respuestas.emociones[],2,0)</f>
        <v>enojo</v>
      </c>
      <c r="K2368" s="1">
        <f>+VLOOKUP(bloques1a3[[#This Row],[niño]],BD.niños[[Código]:[edad]],5,0)</f>
        <v>11</v>
      </c>
      <c r="L2368" s="1">
        <f>+IF(bloques1a3[[#This Row],[correcta]]=bloques1a3[[#This Row],[respuesta]],1,0)</f>
        <v>1</v>
      </c>
      <c r="M2368" s="1">
        <f>+IF(bloques1a3[[#This Row],[Sexo]]="F",1,0)</f>
        <v>0</v>
      </c>
    </row>
    <row r="2369" spans="1:13" x14ac:dyDescent="0.55000000000000004">
      <c r="A2369">
        <v>74</v>
      </c>
      <c r="B2369" s="1" t="s">
        <v>454</v>
      </c>
      <c r="C2369" s="1" t="s">
        <v>3</v>
      </c>
      <c r="D2369">
        <v>4</v>
      </c>
      <c r="E2369" s="1" t="s">
        <v>371</v>
      </c>
      <c r="F2369">
        <v>4</v>
      </c>
      <c r="G2369" s="1" t="s">
        <v>377</v>
      </c>
      <c r="H2369" s="1" t="s">
        <v>29</v>
      </c>
      <c r="I2369">
        <v>1</v>
      </c>
      <c r="J2369" s="1" t="str">
        <f>+VLOOKUP(bloques1a3[[#This Row],[respuesta]],respuestas.emociones[],2,0)</f>
        <v>enojo</v>
      </c>
      <c r="K2369" s="1">
        <f>+VLOOKUP(bloques1a3[[#This Row],[niño]],BD.niños[[Código]:[edad]],5,0)</f>
        <v>9</v>
      </c>
      <c r="L2369" s="1">
        <f>+IF(bloques1a3[[#This Row],[correcta]]=bloques1a3[[#This Row],[respuesta]],1,0)</f>
        <v>1</v>
      </c>
      <c r="M2369" s="1">
        <f>+IF(bloques1a3[[#This Row],[Sexo]]="F",1,0)</f>
        <v>1</v>
      </c>
    </row>
    <row r="2370" spans="1:13" x14ac:dyDescent="0.55000000000000004">
      <c r="A2370">
        <v>75</v>
      </c>
      <c r="B2370" s="1" t="s">
        <v>455</v>
      </c>
      <c r="C2370" s="1" t="s">
        <v>6</v>
      </c>
      <c r="D2370">
        <v>3</v>
      </c>
      <c r="E2370" s="1" t="s">
        <v>36</v>
      </c>
      <c r="F2370">
        <v>3</v>
      </c>
      <c r="G2370" s="1" t="s">
        <v>375</v>
      </c>
      <c r="H2370" s="1" t="s">
        <v>28</v>
      </c>
      <c r="I2370">
        <v>1</v>
      </c>
      <c r="J2370" s="1" t="str">
        <f>+VLOOKUP(bloques1a3[[#This Row],[respuesta]],respuestas.emociones[],2,0)</f>
        <v>tristeza</v>
      </c>
      <c r="K2370" s="1">
        <f>+VLOOKUP(bloques1a3[[#This Row],[niño]],BD.niños[[Código]:[edad]],5,0)</f>
        <v>5</v>
      </c>
      <c r="L2370" s="1">
        <f>+IF(bloques1a3[[#This Row],[correcta]]=bloques1a3[[#This Row],[respuesta]],1,0)</f>
        <v>1</v>
      </c>
      <c r="M2370" s="1">
        <f>+IF(bloques1a3[[#This Row],[Sexo]]="F",1,0)</f>
        <v>0</v>
      </c>
    </row>
    <row r="2371" spans="1:13" x14ac:dyDescent="0.55000000000000004">
      <c r="A2371">
        <v>75</v>
      </c>
      <c r="B2371" s="1" t="s">
        <v>455</v>
      </c>
      <c r="C2371" s="1" t="s">
        <v>6</v>
      </c>
      <c r="D2371">
        <v>3</v>
      </c>
      <c r="E2371" s="1" t="s">
        <v>40</v>
      </c>
      <c r="F2371">
        <v>1</v>
      </c>
      <c r="G2371" s="1" t="s">
        <v>376</v>
      </c>
      <c r="H2371" s="1" t="s">
        <v>28</v>
      </c>
      <c r="I2371">
        <v>1</v>
      </c>
      <c r="J2371" s="1" t="str">
        <f>+VLOOKUP(bloques1a3[[#This Row],[respuesta]],respuestas.emociones[],2,0)</f>
        <v>neutra</v>
      </c>
      <c r="K2371" s="1">
        <f>+VLOOKUP(bloques1a3[[#This Row],[niño]],BD.niños[[Código]:[edad]],5,0)</f>
        <v>7</v>
      </c>
      <c r="L2371" s="1">
        <f>+IF(bloques1a3[[#This Row],[correcta]]=bloques1a3[[#This Row],[respuesta]],1,0)</f>
        <v>0</v>
      </c>
      <c r="M2371" s="1">
        <f>+IF(bloques1a3[[#This Row],[Sexo]]="F",1,0)</f>
        <v>0</v>
      </c>
    </row>
    <row r="2372" spans="1:13" x14ac:dyDescent="0.55000000000000004">
      <c r="A2372">
        <v>75</v>
      </c>
      <c r="B2372" s="1" t="s">
        <v>455</v>
      </c>
      <c r="C2372" s="1" t="s">
        <v>6</v>
      </c>
      <c r="D2372">
        <v>3</v>
      </c>
      <c r="E2372" s="1" t="s">
        <v>44</v>
      </c>
      <c r="F2372">
        <v>7</v>
      </c>
      <c r="G2372" s="1" t="s">
        <v>376</v>
      </c>
      <c r="H2372" s="1" t="s">
        <v>29</v>
      </c>
      <c r="I2372">
        <v>1</v>
      </c>
      <c r="J2372" s="1" t="str">
        <f>+VLOOKUP(bloques1a3[[#This Row],[respuesta]],respuestas.emociones[],2,0)</f>
        <v>asco</v>
      </c>
      <c r="K2372" s="1">
        <f>+VLOOKUP(bloques1a3[[#This Row],[niño]],BD.niños[[Código]:[edad]],5,0)</f>
        <v>7</v>
      </c>
      <c r="L2372" s="1">
        <f>+IF(bloques1a3[[#This Row],[correcta]]=bloques1a3[[#This Row],[respuesta]],1,0)</f>
        <v>0</v>
      </c>
      <c r="M2372" s="1">
        <f>+IF(bloques1a3[[#This Row],[Sexo]]="F",1,0)</f>
        <v>1</v>
      </c>
    </row>
    <row r="2373" spans="1:13" x14ac:dyDescent="0.55000000000000004">
      <c r="A2373">
        <v>75</v>
      </c>
      <c r="B2373" s="1" t="s">
        <v>455</v>
      </c>
      <c r="C2373" s="1" t="s">
        <v>6</v>
      </c>
      <c r="D2373">
        <v>3</v>
      </c>
      <c r="E2373" s="1" t="s">
        <v>48</v>
      </c>
      <c r="F2373">
        <v>3</v>
      </c>
      <c r="G2373" s="1" t="s">
        <v>376</v>
      </c>
      <c r="H2373" s="1" t="s">
        <v>29</v>
      </c>
      <c r="I2373">
        <v>1</v>
      </c>
      <c r="J2373" s="1" t="str">
        <f>+VLOOKUP(bloques1a3[[#This Row],[respuesta]],respuestas.emociones[],2,0)</f>
        <v>tristeza</v>
      </c>
      <c r="K2373" s="1">
        <f>+VLOOKUP(bloques1a3[[#This Row],[niño]],BD.niños[[Código]:[edad]],5,0)</f>
        <v>7</v>
      </c>
      <c r="L2373" s="1">
        <f>+IF(bloques1a3[[#This Row],[correcta]]=bloques1a3[[#This Row],[respuesta]],1,0)</f>
        <v>1</v>
      </c>
      <c r="M2373" s="1">
        <f>+IF(bloques1a3[[#This Row],[Sexo]]="F",1,0)</f>
        <v>1</v>
      </c>
    </row>
    <row r="2374" spans="1:13" x14ac:dyDescent="0.55000000000000004">
      <c r="A2374">
        <v>75</v>
      </c>
      <c r="B2374" s="1" t="s">
        <v>455</v>
      </c>
      <c r="C2374" s="1" t="s">
        <v>6</v>
      </c>
      <c r="D2374">
        <v>3</v>
      </c>
      <c r="E2374" s="1" t="s">
        <v>52</v>
      </c>
      <c r="F2374">
        <v>7</v>
      </c>
      <c r="G2374" s="1" t="s">
        <v>376</v>
      </c>
      <c r="H2374" s="1" t="s">
        <v>29</v>
      </c>
      <c r="I2374">
        <v>1</v>
      </c>
      <c r="J2374" s="1" t="str">
        <f>+VLOOKUP(bloques1a3[[#This Row],[respuesta]],respuestas.emociones[],2,0)</f>
        <v>asco</v>
      </c>
      <c r="K2374" s="1">
        <f>+VLOOKUP(bloques1a3[[#This Row],[niño]],BD.niños[[Código]:[edad]],5,0)</f>
        <v>7</v>
      </c>
      <c r="L2374" s="1">
        <f>+IF(bloques1a3[[#This Row],[correcta]]=bloques1a3[[#This Row],[respuesta]],1,0)</f>
        <v>0</v>
      </c>
      <c r="M2374" s="1">
        <f>+IF(bloques1a3[[#This Row],[Sexo]]="F",1,0)</f>
        <v>1</v>
      </c>
    </row>
    <row r="2375" spans="1:13" x14ac:dyDescent="0.55000000000000004">
      <c r="A2375">
        <v>75</v>
      </c>
      <c r="B2375" s="1" t="s">
        <v>455</v>
      </c>
      <c r="C2375" s="1" t="s">
        <v>6</v>
      </c>
      <c r="D2375">
        <v>3</v>
      </c>
      <c r="E2375" s="1" t="s">
        <v>56</v>
      </c>
      <c r="F2375">
        <v>2</v>
      </c>
      <c r="G2375" s="1" t="s">
        <v>376</v>
      </c>
      <c r="H2375" s="1" t="s">
        <v>29</v>
      </c>
      <c r="I2375">
        <v>1</v>
      </c>
      <c r="J2375" s="1" t="str">
        <f>+VLOOKUP(bloques1a3[[#This Row],[respuesta]],respuestas.emociones[],2,0)</f>
        <v>alegria</v>
      </c>
      <c r="K2375" s="1">
        <f>+VLOOKUP(bloques1a3[[#This Row],[niño]],BD.niños[[Código]:[edad]],5,0)</f>
        <v>8</v>
      </c>
      <c r="L2375" s="1">
        <f>+IF(bloques1a3[[#This Row],[correcta]]=bloques1a3[[#This Row],[respuesta]],1,0)</f>
        <v>0</v>
      </c>
      <c r="M2375" s="1">
        <f>+IF(bloques1a3[[#This Row],[Sexo]]="F",1,0)</f>
        <v>1</v>
      </c>
    </row>
    <row r="2376" spans="1:13" x14ac:dyDescent="0.55000000000000004">
      <c r="A2376">
        <v>75</v>
      </c>
      <c r="B2376" s="1" t="s">
        <v>455</v>
      </c>
      <c r="C2376" s="1" t="s">
        <v>6</v>
      </c>
      <c r="D2376">
        <v>3</v>
      </c>
      <c r="E2376" s="1" t="s">
        <v>60</v>
      </c>
      <c r="F2376">
        <v>3</v>
      </c>
      <c r="G2376" s="1" t="s">
        <v>377</v>
      </c>
      <c r="H2376" s="1" t="s">
        <v>28</v>
      </c>
      <c r="I2376">
        <v>1</v>
      </c>
      <c r="J2376" s="1" t="str">
        <f>+VLOOKUP(bloques1a3[[#This Row],[respuesta]],respuestas.emociones[],2,0)</f>
        <v>tristeza</v>
      </c>
      <c r="K2376" s="1">
        <f>+VLOOKUP(bloques1a3[[#This Row],[niño]],BD.niños[[Código]:[edad]],5,0)</f>
        <v>10</v>
      </c>
      <c r="L2376" s="1">
        <f>+IF(bloques1a3[[#This Row],[correcta]]=bloques1a3[[#This Row],[respuesta]],1,0)</f>
        <v>1</v>
      </c>
      <c r="M2376" s="1">
        <f>+IF(bloques1a3[[#This Row],[Sexo]]="F",1,0)</f>
        <v>0</v>
      </c>
    </row>
    <row r="2377" spans="1:13" x14ac:dyDescent="0.55000000000000004">
      <c r="A2377">
        <v>75</v>
      </c>
      <c r="B2377" s="1" t="s">
        <v>455</v>
      </c>
      <c r="C2377" s="1" t="s">
        <v>6</v>
      </c>
      <c r="D2377">
        <v>3</v>
      </c>
      <c r="E2377" s="1" t="s">
        <v>64</v>
      </c>
      <c r="F2377">
        <v>4</v>
      </c>
      <c r="G2377" s="1" t="s">
        <v>377</v>
      </c>
      <c r="H2377" s="1" t="s">
        <v>29</v>
      </c>
      <c r="I2377">
        <v>1</v>
      </c>
      <c r="J2377" s="1" t="str">
        <f>+VLOOKUP(bloques1a3[[#This Row],[respuesta]],respuestas.emociones[],2,0)</f>
        <v>enojo</v>
      </c>
      <c r="K2377" s="1">
        <f>+VLOOKUP(bloques1a3[[#This Row],[niño]],BD.niños[[Código]:[edad]],5,0)</f>
        <v>9</v>
      </c>
      <c r="L2377" s="1">
        <f>+IF(bloques1a3[[#This Row],[correcta]]=bloques1a3[[#This Row],[respuesta]],1,0)</f>
        <v>0</v>
      </c>
      <c r="M2377" s="1">
        <f>+IF(bloques1a3[[#This Row],[Sexo]]="F",1,0)</f>
        <v>1</v>
      </c>
    </row>
    <row r="2378" spans="1:13" x14ac:dyDescent="0.55000000000000004">
      <c r="A2378">
        <v>75</v>
      </c>
      <c r="B2378" s="1" t="s">
        <v>455</v>
      </c>
      <c r="C2378" s="1" t="s">
        <v>6</v>
      </c>
      <c r="D2378">
        <v>3</v>
      </c>
      <c r="E2378" s="1" t="s">
        <v>68</v>
      </c>
      <c r="F2378">
        <v>1</v>
      </c>
      <c r="G2378" s="1" t="s">
        <v>377</v>
      </c>
      <c r="H2378" s="1" t="s">
        <v>28</v>
      </c>
      <c r="I2378">
        <v>1</v>
      </c>
      <c r="J2378" s="1" t="str">
        <f>+VLOOKUP(bloques1a3[[#This Row],[respuesta]],respuestas.emociones[],2,0)</f>
        <v>neutra</v>
      </c>
      <c r="K2378" s="1">
        <f>+VLOOKUP(bloques1a3[[#This Row],[niño]],BD.niños[[Código]:[edad]],5,0)</f>
        <v>10</v>
      </c>
      <c r="L2378" s="1">
        <f>+IF(bloques1a3[[#This Row],[correcta]]=bloques1a3[[#This Row],[respuesta]],1,0)</f>
        <v>0</v>
      </c>
      <c r="M2378" s="1">
        <f>+IF(bloques1a3[[#This Row],[Sexo]]="F",1,0)</f>
        <v>0</v>
      </c>
    </row>
    <row r="2379" spans="1:13" x14ac:dyDescent="0.55000000000000004">
      <c r="A2379">
        <v>75</v>
      </c>
      <c r="B2379" s="1" t="s">
        <v>455</v>
      </c>
      <c r="C2379" s="1" t="s">
        <v>6</v>
      </c>
      <c r="D2379">
        <v>3</v>
      </c>
      <c r="E2379" s="1" t="s">
        <v>72</v>
      </c>
      <c r="F2379">
        <v>7</v>
      </c>
      <c r="G2379" s="1" t="s">
        <v>377</v>
      </c>
      <c r="H2379" s="1" t="s">
        <v>29</v>
      </c>
      <c r="I2379">
        <v>1</v>
      </c>
      <c r="J2379" s="1" t="str">
        <f>+VLOOKUP(bloques1a3[[#This Row],[respuesta]],respuestas.emociones[],2,0)</f>
        <v>asco</v>
      </c>
      <c r="K2379" s="1">
        <f>+VLOOKUP(bloques1a3[[#This Row],[niño]],BD.niños[[Código]:[edad]],5,0)</f>
        <v>9</v>
      </c>
      <c r="L2379" s="1">
        <f>+IF(bloques1a3[[#This Row],[correcta]]=bloques1a3[[#This Row],[respuesta]],1,0)</f>
        <v>0</v>
      </c>
      <c r="M2379" s="1">
        <f>+IF(bloques1a3[[#This Row],[Sexo]]="F",1,0)</f>
        <v>1</v>
      </c>
    </row>
    <row r="2380" spans="1:13" x14ac:dyDescent="0.55000000000000004">
      <c r="A2380">
        <v>75</v>
      </c>
      <c r="B2380" s="1" t="s">
        <v>455</v>
      </c>
      <c r="C2380" s="1" t="s">
        <v>6</v>
      </c>
      <c r="D2380">
        <v>3</v>
      </c>
      <c r="E2380" s="1" t="s">
        <v>75</v>
      </c>
      <c r="F2380">
        <v>7</v>
      </c>
      <c r="G2380" s="1" t="s">
        <v>377</v>
      </c>
      <c r="H2380" s="1" t="s">
        <v>29</v>
      </c>
      <c r="I2380">
        <v>1</v>
      </c>
      <c r="J2380" s="1" t="str">
        <f>+VLOOKUP(bloques1a3[[#This Row],[respuesta]],respuestas.emociones[],2,0)</f>
        <v>asco</v>
      </c>
      <c r="K2380" s="1">
        <f>+VLOOKUP(bloques1a3[[#This Row],[niño]],BD.niños[[Código]:[edad]],5,0)</f>
        <v>10</v>
      </c>
      <c r="L2380" s="1">
        <f>+IF(bloques1a3[[#This Row],[correcta]]=bloques1a3[[#This Row],[respuesta]],1,0)</f>
        <v>0</v>
      </c>
      <c r="M2380" s="1">
        <f>+IF(bloques1a3[[#This Row],[Sexo]]="F",1,0)</f>
        <v>1</v>
      </c>
    </row>
    <row r="2381" spans="1:13" x14ac:dyDescent="0.55000000000000004">
      <c r="A2381">
        <v>75</v>
      </c>
      <c r="B2381" s="1" t="s">
        <v>455</v>
      </c>
      <c r="C2381" s="1" t="s">
        <v>6</v>
      </c>
      <c r="D2381">
        <v>3</v>
      </c>
      <c r="E2381" s="1" t="s">
        <v>78</v>
      </c>
      <c r="F2381">
        <v>3</v>
      </c>
      <c r="G2381" s="1" t="s">
        <v>375</v>
      </c>
      <c r="H2381" s="1" t="s">
        <v>28</v>
      </c>
      <c r="I2381">
        <v>1</v>
      </c>
      <c r="J2381" s="1" t="str">
        <f>+VLOOKUP(bloques1a3[[#This Row],[respuesta]],respuestas.emociones[],2,0)</f>
        <v>tristeza</v>
      </c>
      <c r="K2381" s="1">
        <f>+VLOOKUP(bloques1a3[[#This Row],[niño]],BD.niños[[Código]:[edad]],5,0)</f>
        <v>6</v>
      </c>
      <c r="L2381" s="1">
        <f>+IF(bloques1a3[[#This Row],[correcta]]=bloques1a3[[#This Row],[respuesta]],1,0)</f>
        <v>1</v>
      </c>
      <c r="M2381" s="1">
        <f>+IF(bloques1a3[[#This Row],[Sexo]]="F",1,0)</f>
        <v>0</v>
      </c>
    </row>
    <row r="2382" spans="1:13" x14ac:dyDescent="0.55000000000000004">
      <c r="A2382">
        <v>75</v>
      </c>
      <c r="B2382" s="1" t="s">
        <v>455</v>
      </c>
      <c r="C2382" s="1" t="s">
        <v>6</v>
      </c>
      <c r="D2382">
        <v>3</v>
      </c>
      <c r="E2382" s="1" t="s">
        <v>82</v>
      </c>
      <c r="F2382">
        <v>3</v>
      </c>
      <c r="G2382" s="1" t="s">
        <v>375</v>
      </c>
      <c r="H2382" s="1" t="s">
        <v>29</v>
      </c>
      <c r="I2382">
        <v>1</v>
      </c>
      <c r="J2382" s="1" t="str">
        <f>+VLOOKUP(bloques1a3[[#This Row],[respuesta]],respuestas.emociones[],2,0)</f>
        <v>tristeza</v>
      </c>
      <c r="K2382" s="1">
        <f>+VLOOKUP(bloques1a3[[#This Row],[niño]],BD.niños[[Código]:[edad]],5,0)</f>
        <v>6</v>
      </c>
      <c r="L2382" s="1">
        <f>+IF(bloques1a3[[#This Row],[correcta]]=bloques1a3[[#This Row],[respuesta]],1,0)</f>
        <v>1</v>
      </c>
      <c r="M2382" s="1">
        <f>+IF(bloques1a3[[#This Row],[Sexo]]="F",1,0)</f>
        <v>1</v>
      </c>
    </row>
    <row r="2383" spans="1:13" x14ac:dyDescent="0.55000000000000004">
      <c r="A2383">
        <v>75</v>
      </c>
      <c r="B2383" s="1" t="s">
        <v>455</v>
      </c>
      <c r="C2383" s="1" t="s">
        <v>6</v>
      </c>
      <c r="D2383">
        <v>3</v>
      </c>
      <c r="E2383" s="1" t="s">
        <v>85</v>
      </c>
      <c r="F2383">
        <v>5</v>
      </c>
      <c r="G2383" s="1" t="s">
        <v>375</v>
      </c>
      <c r="H2383" s="1" t="s">
        <v>28</v>
      </c>
      <c r="I2383">
        <v>1</v>
      </c>
      <c r="J2383" s="1" t="str">
        <f>+VLOOKUP(bloques1a3[[#This Row],[respuesta]],respuestas.emociones[],2,0)</f>
        <v>miedo</v>
      </c>
      <c r="K2383" s="1">
        <f>+VLOOKUP(bloques1a3[[#This Row],[niño]],BD.niños[[Código]:[edad]],5,0)</f>
        <v>6</v>
      </c>
      <c r="L2383" s="1">
        <f>+IF(bloques1a3[[#This Row],[correcta]]=bloques1a3[[#This Row],[respuesta]],1,0)</f>
        <v>0</v>
      </c>
      <c r="M2383" s="1">
        <f>+IF(bloques1a3[[#This Row],[Sexo]]="F",1,0)</f>
        <v>0</v>
      </c>
    </row>
    <row r="2384" spans="1:13" x14ac:dyDescent="0.55000000000000004">
      <c r="A2384">
        <v>75</v>
      </c>
      <c r="B2384" s="1" t="s">
        <v>455</v>
      </c>
      <c r="C2384" s="1" t="s">
        <v>6</v>
      </c>
      <c r="D2384">
        <v>3</v>
      </c>
      <c r="E2384" s="1" t="s">
        <v>184</v>
      </c>
      <c r="F2384">
        <v>3</v>
      </c>
      <c r="G2384" s="1" t="s">
        <v>376</v>
      </c>
      <c r="H2384" s="1" t="s">
        <v>28</v>
      </c>
      <c r="I2384">
        <v>1</v>
      </c>
      <c r="J2384" s="1" t="str">
        <f>+VLOOKUP(bloques1a3[[#This Row],[respuesta]],respuestas.emociones[],2,0)</f>
        <v>tristeza</v>
      </c>
      <c r="K2384" s="1">
        <f>+VLOOKUP(bloques1a3[[#This Row],[niño]],BD.niños[[Código]:[edad]],5,0)</f>
        <v>7</v>
      </c>
      <c r="L2384" s="1">
        <f>+IF(bloques1a3[[#This Row],[correcta]]=bloques1a3[[#This Row],[respuesta]],1,0)</f>
        <v>1</v>
      </c>
      <c r="M2384" s="1">
        <f>+IF(bloques1a3[[#This Row],[Sexo]]="F",1,0)</f>
        <v>0</v>
      </c>
    </row>
    <row r="2385" spans="1:13" x14ac:dyDescent="0.55000000000000004">
      <c r="A2385">
        <v>75</v>
      </c>
      <c r="B2385" s="1" t="s">
        <v>455</v>
      </c>
      <c r="C2385" s="1" t="s">
        <v>6</v>
      </c>
      <c r="D2385">
        <v>3</v>
      </c>
      <c r="E2385" s="1" t="s">
        <v>187</v>
      </c>
      <c r="F2385">
        <v>3</v>
      </c>
      <c r="G2385" s="1" t="s">
        <v>376</v>
      </c>
      <c r="H2385" s="1" t="s">
        <v>29</v>
      </c>
      <c r="I2385">
        <v>1</v>
      </c>
      <c r="J2385" s="1" t="str">
        <f>+VLOOKUP(bloques1a3[[#This Row],[respuesta]],respuestas.emociones[],2,0)</f>
        <v>tristeza</v>
      </c>
      <c r="K2385" s="1">
        <f>+VLOOKUP(bloques1a3[[#This Row],[niño]],BD.niños[[Código]:[edad]],5,0)</f>
        <v>8</v>
      </c>
      <c r="L2385" s="1">
        <f>+IF(bloques1a3[[#This Row],[correcta]]=bloques1a3[[#This Row],[respuesta]],1,0)</f>
        <v>1</v>
      </c>
      <c r="M2385" s="1">
        <f>+IF(bloques1a3[[#This Row],[Sexo]]="F",1,0)</f>
        <v>1</v>
      </c>
    </row>
    <row r="2386" spans="1:13" x14ac:dyDescent="0.55000000000000004">
      <c r="A2386">
        <v>75</v>
      </c>
      <c r="B2386" s="1" t="s">
        <v>455</v>
      </c>
      <c r="C2386" s="1" t="s">
        <v>6</v>
      </c>
      <c r="D2386">
        <v>3</v>
      </c>
      <c r="E2386" s="1" t="s">
        <v>192</v>
      </c>
      <c r="F2386">
        <v>7</v>
      </c>
      <c r="G2386" s="1" t="s">
        <v>376</v>
      </c>
      <c r="H2386" s="1" t="s">
        <v>28</v>
      </c>
      <c r="I2386">
        <v>1</v>
      </c>
      <c r="J2386" s="1" t="str">
        <f>+VLOOKUP(bloques1a3[[#This Row],[respuesta]],respuestas.emociones[],2,0)</f>
        <v>asco</v>
      </c>
      <c r="K2386" s="1">
        <f>+VLOOKUP(bloques1a3[[#This Row],[niño]],BD.niños[[Código]:[edad]],5,0)</f>
        <v>7</v>
      </c>
      <c r="L2386" s="1">
        <f>+IF(bloques1a3[[#This Row],[correcta]]=bloques1a3[[#This Row],[respuesta]],1,0)</f>
        <v>0</v>
      </c>
      <c r="M2386" s="1">
        <f>+IF(bloques1a3[[#This Row],[Sexo]]="F",1,0)</f>
        <v>0</v>
      </c>
    </row>
    <row r="2387" spans="1:13" x14ac:dyDescent="0.55000000000000004">
      <c r="A2387">
        <v>75</v>
      </c>
      <c r="B2387" s="1" t="s">
        <v>455</v>
      </c>
      <c r="C2387" s="1" t="s">
        <v>6</v>
      </c>
      <c r="D2387">
        <v>3</v>
      </c>
      <c r="E2387" s="1" t="s">
        <v>195</v>
      </c>
      <c r="F2387">
        <v>7</v>
      </c>
      <c r="G2387" s="1" t="s">
        <v>377</v>
      </c>
      <c r="H2387" s="1" t="s">
        <v>28</v>
      </c>
      <c r="I2387">
        <v>1</v>
      </c>
      <c r="J2387" s="1" t="str">
        <f>+VLOOKUP(bloques1a3[[#This Row],[respuesta]],respuestas.emociones[],2,0)</f>
        <v>asco</v>
      </c>
      <c r="K2387" s="1">
        <f>+VLOOKUP(bloques1a3[[#This Row],[niño]],BD.niños[[Código]:[edad]],5,0)</f>
        <v>10</v>
      </c>
      <c r="L2387" s="1">
        <f>+IF(bloques1a3[[#This Row],[correcta]]=bloques1a3[[#This Row],[respuesta]],1,0)</f>
        <v>0</v>
      </c>
      <c r="M2387" s="1">
        <f>+IF(bloques1a3[[#This Row],[Sexo]]="F",1,0)</f>
        <v>0</v>
      </c>
    </row>
    <row r="2388" spans="1:13" x14ac:dyDescent="0.55000000000000004">
      <c r="A2388">
        <v>75</v>
      </c>
      <c r="B2388" s="1" t="s">
        <v>455</v>
      </c>
      <c r="C2388" s="1" t="s">
        <v>6</v>
      </c>
      <c r="D2388">
        <v>3</v>
      </c>
      <c r="E2388" s="1" t="s">
        <v>199</v>
      </c>
      <c r="F2388">
        <v>7</v>
      </c>
      <c r="G2388" s="1" t="s">
        <v>377</v>
      </c>
      <c r="H2388" s="1" t="s">
        <v>28</v>
      </c>
      <c r="I2388">
        <v>1</v>
      </c>
      <c r="J2388" s="1" t="str">
        <f>+VLOOKUP(bloques1a3[[#This Row],[respuesta]],respuestas.emociones[],2,0)</f>
        <v>asco</v>
      </c>
      <c r="K2388" s="1">
        <f>+VLOOKUP(bloques1a3[[#This Row],[niño]],BD.niños[[Código]:[edad]],5,0)</f>
        <v>9</v>
      </c>
      <c r="L2388" s="1">
        <f>+IF(bloques1a3[[#This Row],[correcta]]=bloques1a3[[#This Row],[respuesta]],1,0)</f>
        <v>0</v>
      </c>
      <c r="M2388" s="1">
        <f>+IF(bloques1a3[[#This Row],[Sexo]]="F",1,0)</f>
        <v>0</v>
      </c>
    </row>
    <row r="2389" spans="1:13" x14ac:dyDescent="0.55000000000000004">
      <c r="A2389">
        <v>75</v>
      </c>
      <c r="B2389" s="1" t="s">
        <v>455</v>
      </c>
      <c r="C2389" s="1" t="s">
        <v>6</v>
      </c>
      <c r="D2389">
        <v>3</v>
      </c>
      <c r="E2389" s="1" t="s">
        <v>203</v>
      </c>
      <c r="F2389">
        <v>7</v>
      </c>
      <c r="G2389" s="1" t="s">
        <v>377</v>
      </c>
      <c r="H2389" s="1" t="s">
        <v>29</v>
      </c>
      <c r="I2389">
        <v>1</v>
      </c>
      <c r="J2389" s="1" t="str">
        <f>+VLOOKUP(bloques1a3[[#This Row],[respuesta]],respuestas.emociones[],2,0)</f>
        <v>asco</v>
      </c>
      <c r="K2389" s="1">
        <f>+VLOOKUP(bloques1a3[[#This Row],[niño]],BD.niños[[Código]:[edad]],5,0)</f>
        <v>9</v>
      </c>
      <c r="L2389" s="1">
        <f>+IF(bloques1a3[[#This Row],[correcta]]=bloques1a3[[#This Row],[respuesta]],1,0)</f>
        <v>0</v>
      </c>
      <c r="M2389" s="1">
        <f>+IF(bloques1a3[[#This Row],[Sexo]]="F",1,0)</f>
        <v>1</v>
      </c>
    </row>
    <row r="2390" spans="1:13" x14ac:dyDescent="0.55000000000000004">
      <c r="A2390">
        <v>75</v>
      </c>
      <c r="B2390" s="1" t="s">
        <v>455</v>
      </c>
      <c r="C2390" s="1" t="s">
        <v>6</v>
      </c>
      <c r="D2390">
        <v>3</v>
      </c>
      <c r="E2390" s="1" t="s">
        <v>206</v>
      </c>
      <c r="F2390">
        <v>7</v>
      </c>
      <c r="G2390" s="1" t="s">
        <v>377</v>
      </c>
      <c r="H2390" s="1" t="s">
        <v>29</v>
      </c>
      <c r="I2390">
        <v>1</v>
      </c>
      <c r="J2390" s="1" t="str">
        <f>+VLOOKUP(bloques1a3[[#This Row],[respuesta]],respuestas.emociones[],2,0)</f>
        <v>asco</v>
      </c>
      <c r="K2390" s="1">
        <f>+VLOOKUP(bloques1a3[[#This Row],[niño]],BD.niños[[Código]:[edad]],5,0)</f>
        <v>10</v>
      </c>
      <c r="L2390" s="1">
        <f>+IF(bloques1a3[[#This Row],[correcta]]=bloques1a3[[#This Row],[respuesta]],1,0)</f>
        <v>0</v>
      </c>
      <c r="M2390" s="1">
        <f>+IF(bloques1a3[[#This Row],[Sexo]]="F",1,0)</f>
        <v>1</v>
      </c>
    </row>
    <row r="2391" spans="1:13" x14ac:dyDescent="0.55000000000000004">
      <c r="A2391">
        <v>75</v>
      </c>
      <c r="B2391" s="1" t="s">
        <v>455</v>
      </c>
      <c r="C2391" s="1" t="s">
        <v>6</v>
      </c>
      <c r="D2391">
        <v>3</v>
      </c>
      <c r="E2391" s="1" t="s">
        <v>210</v>
      </c>
      <c r="F2391">
        <v>7</v>
      </c>
      <c r="G2391" s="1" t="s">
        <v>376</v>
      </c>
      <c r="H2391" s="1" t="s">
        <v>28</v>
      </c>
      <c r="I2391">
        <v>1</v>
      </c>
      <c r="J2391" s="1" t="str">
        <f>+VLOOKUP(bloques1a3[[#This Row],[respuesta]],respuestas.emociones[],2,0)</f>
        <v>asco</v>
      </c>
      <c r="K2391" s="1">
        <f>+VLOOKUP(bloques1a3[[#This Row],[niño]],BD.niños[[Código]:[edad]],5,0)</f>
        <v>7</v>
      </c>
      <c r="L2391" s="1">
        <f>+IF(bloques1a3[[#This Row],[correcta]]=bloques1a3[[#This Row],[respuesta]],1,0)</f>
        <v>0</v>
      </c>
      <c r="M2391" s="1">
        <f>+IF(bloques1a3[[#This Row],[Sexo]]="F",1,0)</f>
        <v>0</v>
      </c>
    </row>
    <row r="2392" spans="1:13" x14ac:dyDescent="0.55000000000000004">
      <c r="A2392">
        <v>75</v>
      </c>
      <c r="B2392" s="1" t="s">
        <v>455</v>
      </c>
      <c r="C2392" s="1" t="s">
        <v>6</v>
      </c>
      <c r="D2392">
        <v>3</v>
      </c>
      <c r="E2392" s="1" t="s">
        <v>274</v>
      </c>
      <c r="F2392">
        <v>7</v>
      </c>
      <c r="G2392" s="1" t="s">
        <v>375</v>
      </c>
      <c r="H2392" s="1" t="s">
        <v>28</v>
      </c>
      <c r="I2392">
        <v>1</v>
      </c>
      <c r="J2392" s="1" t="str">
        <f>+VLOOKUP(bloques1a3[[#This Row],[respuesta]],respuestas.emociones[],2,0)</f>
        <v>asco</v>
      </c>
      <c r="K2392" s="1">
        <f>+VLOOKUP(bloques1a3[[#This Row],[niño]],BD.niños[[Código]:[edad]],5,0)</f>
        <v>6</v>
      </c>
      <c r="L2392" s="1">
        <f>+IF(bloques1a3[[#This Row],[correcta]]=bloques1a3[[#This Row],[respuesta]],1,0)</f>
        <v>0</v>
      </c>
      <c r="M2392" s="1">
        <f>+IF(bloques1a3[[#This Row],[Sexo]]="F",1,0)</f>
        <v>0</v>
      </c>
    </row>
    <row r="2393" spans="1:13" x14ac:dyDescent="0.55000000000000004">
      <c r="A2393">
        <v>75</v>
      </c>
      <c r="B2393" s="1" t="s">
        <v>455</v>
      </c>
      <c r="C2393" s="1" t="s">
        <v>6</v>
      </c>
      <c r="D2393">
        <v>3</v>
      </c>
      <c r="E2393" s="1" t="s">
        <v>276</v>
      </c>
      <c r="F2393">
        <v>3</v>
      </c>
      <c r="G2393" s="1" t="s">
        <v>375</v>
      </c>
      <c r="H2393" s="1" t="s">
        <v>28</v>
      </c>
      <c r="I2393">
        <v>1</v>
      </c>
      <c r="J2393" s="1" t="str">
        <f>+VLOOKUP(bloques1a3[[#This Row],[respuesta]],respuestas.emociones[],2,0)</f>
        <v>tristeza</v>
      </c>
      <c r="K2393" s="1">
        <f>+VLOOKUP(bloques1a3[[#This Row],[niño]],BD.niños[[Código]:[edad]],5,0)</f>
        <v>6</v>
      </c>
      <c r="L2393" s="1">
        <f>+IF(bloques1a3[[#This Row],[correcta]]=bloques1a3[[#This Row],[respuesta]],1,0)</f>
        <v>1</v>
      </c>
      <c r="M2393" s="1">
        <f>+IF(bloques1a3[[#This Row],[Sexo]]="F",1,0)</f>
        <v>0</v>
      </c>
    </row>
    <row r="2394" spans="1:13" x14ac:dyDescent="0.55000000000000004">
      <c r="A2394">
        <v>75</v>
      </c>
      <c r="B2394" s="1" t="s">
        <v>455</v>
      </c>
      <c r="C2394" s="1" t="s">
        <v>6</v>
      </c>
      <c r="D2394">
        <v>3</v>
      </c>
      <c r="E2394" s="1" t="s">
        <v>279</v>
      </c>
      <c r="F2394">
        <v>3</v>
      </c>
      <c r="G2394" s="1" t="s">
        <v>376</v>
      </c>
      <c r="H2394" s="1" t="s">
        <v>29</v>
      </c>
      <c r="I2394">
        <v>1</v>
      </c>
      <c r="J2394" s="1" t="str">
        <f>+VLOOKUP(bloques1a3[[#This Row],[respuesta]],respuestas.emociones[],2,0)</f>
        <v>tristeza</v>
      </c>
      <c r="K2394" s="1">
        <f>+VLOOKUP(bloques1a3[[#This Row],[niño]],BD.niños[[Código]:[edad]],5,0)</f>
        <v>7</v>
      </c>
      <c r="L2394" s="1">
        <f>+IF(bloques1a3[[#This Row],[correcta]]=bloques1a3[[#This Row],[respuesta]],1,0)</f>
        <v>1</v>
      </c>
      <c r="M2394" s="1">
        <f>+IF(bloques1a3[[#This Row],[Sexo]]="F",1,0)</f>
        <v>1</v>
      </c>
    </row>
    <row r="2395" spans="1:13" x14ac:dyDescent="0.55000000000000004">
      <c r="A2395">
        <v>75</v>
      </c>
      <c r="B2395" s="1" t="s">
        <v>455</v>
      </c>
      <c r="C2395" s="1" t="s">
        <v>6</v>
      </c>
      <c r="D2395">
        <v>3</v>
      </c>
      <c r="E2395" s="1" t="s">
        <v>282</v>
      </c>
      <c r="F2395">
        <v>7</v>
      </c>
      <c r="G2395" s="1" t="s">
        <v>375</v>
      </c>
      <c r="H2395" s="1" t="s">
        <v>29</v>
      </c>
      <c r="I2395">
        <v>1</v>
      </c>
      <c r="J2395" s="1" t="str">
        <f>+VLOOKUP(bloques1a3[[#This Row],[respuesta]],respuestas.emociones[],2,0)</f>
        <v>asco</v>
      </c>
      <c r="K2395" s="1">
        <f>+VLOOKUP(bloques1a3[[#This Row],[niño]],BD.niños[[Código]:[edad]],5,0)</f>
        <v>5</v>
      </c>
      <c r="L2395" s="1">
        <f>+IF(bloques1a3[[#This Row],[correcta]]=bloques1a3[[#This Row],[respuesta]],1,0)</f>
        <v>0</v>
      </c>
      <c r="M2395" s="1">
        <f>+IF(bloques1a3[[#This Row],[Sexo]]="F",1,0)</f>
        <v>1</v>
      </c>
    </row>
    <row r="2396" spans="1:13" x14ac:dyDescent="0.55000000000000004">
      <c r="A2396">
        <v>75</v>
      </c>
      <c r="B2396" s="1" t="s">
        <v>455</v>
      </c>
      <c r="C2396" s="1" t="s">
        <v>6</v>
      </c>
      <c r="D2396">
        <v>3</v>
      </c>
      <c r="E2396" s="1" t="s">
        <v>352</v>
      </c>
      <c r="F2396">
        <v>7</v>
      </c>
      <c r="G2396" s="1" t="s">
        <v>376</v>
      </c>
      <c r="H2396" s="1" t="s">
        <v>29</v>
      </c>
      <c r="I2396">
        <v>1</v>
      </c>
      <c r="J2396" s="1" t="str">
        <f>+VLOOKUP(bloques1a3[[#This Row],[respuesta]],respuestas.emociones[],2,0)</f>
        <v>asco</v>
      </c>
      <c r="K2396" s="1">
        <f>+VLOOKUP(bloques1a3[[#This Row],[niño]],BD.niños[[Código]:[edad]],5,0)</f>
        <v>8</v>
      </c>
      <c r="L2396" s="1">
        <f>+IF(bloques1a3[[#This Row],[correcta]]=bloques1a3[[#This Row],[respuesta]],1,0)</f>
        <v>0</v>
      </c>
      <c r="M2396" s="1">
        <f>+IF(bloques1a3[[#This Row],[Sexo]]="F",1,0)</f>
        <v>1</v>
      </c>
    </row>
    <row r="2397" spans="1:13" x14ac:dyDescent="0.55000000000000004">
      <c r="A2397">
        <v>75</v>
      </c>
      <c r="B2397" s="1" t="s">
        <v>455</v>
      </c>
      <c r="C2397" s="1" t="s">
        <v>6</v>
      </c>
      <c r="D2397">
        <v>3</v>
      </c>
      <c r="E2397" s="1" t="s">
        <v>357</v>
      </c>
      <c r="F2397">
        <v>3</v>
      </c>
      <c r="G2397" s="1" t="s">
        <v>376</v>
      </c>
      <c r="H2397" s="1" t="s">
        <v>28</v>
      </c>
      <c r="I2397">
        <v>1</v>
      </c>
      <c r="J2397" s="1" t="str">
        <f>+VLOOKUP(bloques1a3[[#This Row],[respuesta]],respuestas.emociones[],2,0)</f>
        <v>tristeza</v>
      </c>
      <c r="K2397" s="1">
        <f>+VLOOKUP(bloques1a3[[#This Row],[niño]],BD.niños[[Código]:[edad]],5,0)</f>
        <v>7</v>
      </c>
      <c r="L2397" s="1">
        <f>+IF(bloques1a3[[#This Row],[correcta]]=bloques1a3[[#This Row],[respuesta]],1,0)</f>
        <v>1</v>
      </c>
      <c r="M2397" s="1">
        <f>+IF(bloques1a3[[#This Row],[Sexo]]="F",1,0)</f>
        <v>0</v>
      </c>
    </row>
    <row r="2398" spans="1:13" x14ac:dyDescent="0.55000000000000004">
      <c r="A2398">
        <v>75</v>
      </c>
      <c r="B2398" s="1" t="s">
        <v>455</v>
      </c>
      <c r="C2398" s="1" t="s">
        <v>6</v>
      </c>
      <c r="D2398">
        <v>3</v>
      </c>
      <c r="E2398" s="1" t="s">
        <v>360</v>
      </c>
      <c r="F2398">
        <v>7</v>
      </c>
      <c r="G2398" s="1" t="s">
        <v>377</v>
      </c>
      <c r="H2398" s="1" t="s">
        <v>28</v>
      </c>
      <c r="I2398">
        <v>1</v>
      </c>
      <c r="J2398" s="1" t="str">
        <f>+VLOOKUP(bloques1a3[[#This Row],[respuesta]],respuestas.emociones[],2,0)</f>
        <v>asco</v>
      </c>
      <c r="K2398" s="1">
        <f>+VLOOKUP(bloques1a3[[#This Row],[niño]],BD.niños[[Código]:[edad]],5,0)</f>
        <v>9</v>
      </c>
      <c r="L2398" s="1">
        <f>+IF(bloques1a3[[#This Row],[correcta]]=bloques1a3[[#This Row],[respuesta]],1,0)</f>
        <v>0</v>
      </c>
      <c r="M2398" s="1">
        <f>+IF(bloques1a3[[#This Row],[Sexo]]="F",1,0)</f>
        <v>0</v>
      </c>
    </row>
    <row r="2399" spans="1:13" x14ac:dyDescent="0.55000000000000004">
      <c r="A2399">
        <v>75</v>
      </c>
      <c r="B2399" s="1" t="s">
        <v>455</v>
      </c>
      <c r="C2399" s="1" t="s">
        <v>6</v>
      </c>
      <c r="D2399">
        <v>3</v>
      </c>
      <c r="E2399" s="1" t="s">
        <v>364</v>
      </c>
      <c r="F2399">
        <v>5</v>
      </c>
      <c r="G2399" s="1" t="s">
        <v>377</v>
      </c>
      <c r="H2399" s="1" t="s">
        <v>28</v>
      </c>
      <c r="I2399">
        <v>1</v>
      </c>
      <c r="J2399" s="1" t="str">
        <f>+VLOOKUP(bloques1a3[[#This Row],[respuesta]],respuestas.emociones[],2,0)</f>
        <v>miedo</v>
      </c>
      <c r="K2399" s="1">
        <f>+VLOOKUP(bloques1a3[[#This Row],[niño]],BD.niños[[Código]:[edad]],5,0)</f>
        <v>10</v>
      </c>
      <c r="L2399" s="1">
        <f>+IF(bloques1a3[[#This Row],[correcta]]=bloques1a3[[#This Row],[respuesta]],1,0)</f>
        <v>0</v>
      </c>
      <c r="M2399" s="1">
        <f>+IF(bloques1a3[[#This Row],[Sexo]]="F",1,0)</f>
        <v>0</v>
      </c>
    </row>
    <row r="2400" spans="1:13" x14ac:dyDescent="0.55000000000000004">
      <c r="A2400">
        <v>75</v>
      </c>
      <c r="B2400" s="1" t="s">
        <v>455</v>
      </c>
      <c r="C2400" s="1" t="s">
        <v>6</v>
      </c>
      <c r="D2400">
        <v>3</v>
      </c>
      <c r="E2400" s="1" t="s">
        <v>368</v>
      </c>
      <c r="F2400">
        <v>3</v>
      </c>
      <c r="G2400" s="1" t="s">
        <v>377</v>
      </c>
      <c r="H2400" s="1" t="s">
        <v>28</v>
      </c>
      <c r="I2400">
        <v>1</v>
      </c>
      <c r="J2400" s="1" t="str">
        <f>+VLOOKUP(bloques1a3[[#This Row],[respuesta]],respuestas.emociones[],2,0)</f>
        <v>tristeza</v>
      </c>
      <c r="K2400" s="1">
        <f>+VLOOKUP(bloques1a3[[#This Row],[niño]],BD.niños[[Código]:[edad]],5,0)</f>
        <v>11</v>
      </c>
      <c r="L2400" s="1">
        <f>+IF(bloques1a3[[#This Row],[correcta]]=bloques1a3[[#This Row],[respuesta]],1,0)</f>
        <v>1</v>
      </c>
      <c r="M2400" s="1">
        <f>+IF(bloques1a3[[#This Row],[Sexo]]="F",1,0)</f>
        <v>0</v>
      </c>
    </row>
    <row r="2401" spans="1:13" x14ac:dyDescent="0.55000000000000004">
      <c r="A2401">
        <v>75</v>
      </c>
      <c r="B2401" s="1" t="s">
        <v>455</v>
      </c>
      <c r="C2401" s="1" t="s">
        <v>6</v>
      </c>
      <c r="D2401">
        <v>3</v>
      </c>
      <c r="E2401" s="1" t="s">
        <v>371</v>
      </c>
      <c r="F2401">
        <v>6</v>
      </c>
      <c r="G2401" s="1" t="s">
        <v>377</v>
      </c>
      <c r="H2401" s="1" t="s">
        <v>29</v>
      </c>
      <c r="I2401">
        <v>1</v>
      </c>
      <c r="J2401" s="1" t="str">
        <f>+VLOOKUP(bloques1a3[[#This Row],[respuesta]],respuestas.emociones[],2,0)</f>
        <v>sorpresa</v>
      </c>
      <c r="K2401" s="1">
        <f>+VLOOKUP(bloques1a3[[#This Row],[niño]],BD.niños[[Código]:[edad]],5,0)</f>
        <v>9</v>
      </c>
      <c r="L2401" s="1">
        <f>+IF(bloques1a3[[#This Row],[correcta]]=bloques1a3[[#This Row],[respuesta]],1,0)</f>
        <v>0</v>
      </c>
      <c r="M2401" s="1">
        <f>+IF(bloques1a3[[#This Row],[Sexo]]="F",1,0)</f>
        <v>1</v>
      </c>
    </row>
    <row r="2402" spans="1:13" x14ac:dyDescent="0.55000000000000004">
      <c r="A2402">
        <v>76</v>
      </c>
      <c r="B2402" s="1" t="s">
        <v>456</v>
      </c>
      <c r="C2402" s="1" t="s">
        <v>6</v>
      </c>
      <c r="D2402">
        <v>3</v>
      </c>
      <c r="E2402" s="1" t="s">
        <v>36</v>
      </c>
      <c r="F2402">
        <v>6</v>
      </c>
      <c r="G2402" s="1" t="s">
        <v>375</v>
      </c>
      <c r="H2402" s="1" t="s">
        <v>28</v>
      </c>
      <c r="I2402">
        <v>1</v>
      </c>
      <c r="J2402" s="1" t="str">
        <f>+VLOOKUP(bloques1a3[[#This Row],[respuesta]],respuestas.emociones[],2,0)</f>
        <v>sorpresa</v>
      </c>
      <c r="K2402" s="1">
        <f>+VLOOKUP(bloques1a3[[#This Row],[niño]],BD.niños[[Código]:[edad]],5,0)</f>
        <v>5</v>
      </c>
      <c r="L2402" s="1">
        <f>+IF(bloques1a3[[#This Row],[correcta]]=bloques1a3[[#This Row],[respuesta]],1,0)</f>
        <v>0</v>
      </c>
      <c r="M2402" s="1">
        <f>+IF(bloques1a3[[#This Row],[Sexo]]="F",1,0)</f>
        <v>0</v>
      </c>
    </row>
    <row r="2403" spans="1:13" x14ac:dyDescent="0.55000000000000004">
      <c r="A2403">
        <v>76</v>
      </c>
      <c r="B2403" s="1" t="s">
        <v>456</v>
      </c>
      <c r="C2403" s="1" t="s">
        <v>6</v>
      </c>
      <c r="D2403">
        <v>3</v>
      </c>
      <c r="E2403" s="1" t="s">
        <v>40</v>
      </c>
      <c r="F2403">
        <v>1</v>
      </c>
      <c r="G2403" s="1" t="s">
        <v>376</v>
      </c>
      <c r="H2403" s="1" t="s">
        <v>28</v>
      </c>
      <c r="I2403">
        <v>1</v>
      </c>
      <c r="J2403" s="1" t="str">
        <f>+VLOOKUP(bloques1a3[[#This Row],[respuesta]],respuestas.emociones[],2,0)</f>
        <v>neutra</v>
      </c>
      <c r="K2403" s="1">
        <f>+VLOOKUP(bloques1a3[[#This Row],[niño]],BD.niños[[Código]:[edad]],5,0)</f>
        <v>7</v>
      </c>
      <c r="L2403" s="1">
        <f>+IF(bloques1a3[[#This Row],[correcta]]=bloques1a3[[#This Row],[respuesta]],1,0)</f>
        <v>0</v>
      </c>
      <c r="M2403" s="1">
        <f>+IF(bloques1a3[[#This Row],[Sexo]]="F",1,0)</f>
        <v>0</v>
      </c>
    </row>
    <row r="2404" spans="1:13" x14ac:dyDescent="0.55000000000000004">
      <c r="A2404">
        <v>76</v>
      </c>
      <c r="B2404" s="1" t="s">
        <v>456</v>
      </c>
      <c r="C2404" s="1" t="s">
        <v>6</v>
      </c>
      <c r="D2404">
        <v>3</v>
      </c>
      <c r="E2404" s="1" t="s">
        <v>44</v>
      </c>
      <c r="F2404">
        <v>1</v>
      </c>
      <c r="G2404" s="1" t="s">
        <v>376</v>
      </c>
      <c r="H2404" s="1" t="s">
        <v>29</v>
      </c>
      <c r="I2404">
        <v>1</v>
      </c>
      <c r="J2404" s="1" t="str">
        <f>+VLOOKUP(bloques1a3[[#This Row],[respuesta]],respuestas.emociones[],2,0)</f>
        <v>neutra</v>
      </c>
      <c r="K2404" s="1">
        <f>+VLOOKUP(bloques1a3[[#This Row],[niño]],BD.niños[[Código]:[edad]],5,0)</f>
        <v>7</v>
      </c>
      <c r="L2404" s="1">
        <f>+IF(bloques1a3[[#This Row],[correcta]]=bloques1a3[[#This Row],[respuesta]],1,0)</f>
        <v>0</v>
      </c>
      <c r="M2404" s="1">
        <f>+IF(bloques1a3[[#This Row],[Sexo]]="F",1,0)</f>
        <v>1</v>
      </c>
    </row>
    <row r="2405" spans="1:13" x14ac:dyDescent="0.55000000000000004">
      <c r="A2405">
        <v>76</v>
      </c>
      <c r="B2405" s="1" t="s">
        <v>456</v>
      </c>
      <c r="C2405" s="1" t="s">
        <v>6</v>
      </c>
      <c r="D2405">
        <v>3</v>
      </c>
      <c r="E2405" s="1" t="s">
        <v>48</v>
      </c>
      <c r="F2405">
        <v>0</v>
      </c>
      <c r="G2405" s="1" t="s">
        <v>376</v>
      </c>
      <c r="H2405" s="1" t="s">
        <v>29</v>
      </c>
      <c r="I2405">
        <v>1</v>
      </c>
      <c r="J2405" s="1" t="str">
        <f>+VLOOKUP(bloques1a3[[#This Row],[respuesta]],respuestas.emociones[],2,0)</f>
        <v>no respondió</v>
      </c>
      <c r="K2405" s="1">
        <f>+VLOOKUP(bloques1a3[[#This Row],[niño]],BD.niños[[Código]:[edad]],5,0)</f>
        <v>7</v>
      </c>
      <c r="L2405" s="1">
        <f>+IF(bloques1a3[[#This Row],[correcta]]=bloques1a3[[#This Row],[respuesta]],1,0)</f>
        <v>0</v>
      </c>
      <c r="M2405" s="1">
        <f>+IF(bloques1a3[[#This Row],[Sexo]]="F",1,0)</f>
        <v>1</v>
      </c>
    </row>
    <row r="2406" spans="1:13" x14ac:dyDescent="0.55000000000000004">
      <c r="A2406">
        <v>76</v>
      </c>
      <c r="B2406" s="1" t="s">
        <v>456</v>
      </c>
      <c r="C2406" s="1" t="s">
        <v>6</v>
      </c>
      <c r="D2406">
        <v>3</v>
      </c>
      <c r="E2406" s="1" t="s">
        <v>52</v>
      </c>
      <c r="F2406">
        <v>3</v>
      </c>
      <c r="G2406" s="1" t="s">
        <v>376</v>
      </c>
      <c r="H2406" s="1" t="s">
        <v>29</v>
      </c>
      <c r="I2406">
        <v>1</v>
      </c>
      <c r="J2406" s="1" t="str">
        <f>+VLOOKUP(bloques1a3[[#This Row],[respuesta]],respuestas.emociones[],2,0)</f>
        <v>tristeza</v>
      </c>
      <c r="K2406" s="1">
        <f>+VLOOKUP(bloques1a3[[#This Row],[niño]],BD.niños[[Código]:[edad]],5,0)</f>
        <v>7</v>
      </c>
      <c r="L2406" s="1">
        <f>+IF(bloques1a3[[#This Row],[correcta]]=bloques1a3[[#This Row],[respuesta]],1,0)</f>
        <v>1</v>
      </c>
      <c r="M2406" s="1">
        <f>+IF(bloques1a3[[#This Row],[Sexo]]="F",1,0)</f>
        <v>1</v>
      </c>
    </row>
    <row r="2407" spans="1:13" x14ac:dyDescent="0.55000000000000004">
      <c r="A2407">
        <v>76</v>
      </c>
      <c r="B2407" s="1" t="s">
        <v>456</v>
      </c>
      <c r="C2407" s="1" t="s">
        <v>6</v>
      </c>
      <c r="D2407">
        <v>3</v>
      </c>
      <c r="E2407" s="1" t="s">
        <v>56</v>
      </c>
      <c r="F2407">
        <v>1</v>
      </c>
      <c r="G2407" s="1" t="s">
        <v>376</v>
      </c>
      <c r="H2407" s="1" t="s">
        <v>29</v>
      </c>
      <c r="I2407">
        <v>1</v>
      </c>
      <c r="J2407" s="1" t="str">
        <f>+VLOOKUP(bloques1a3[[#This Row],[respuesta]],respuestas.emociones[],2,0)</f>
        <v>neutra</v>
      </c>
      <c r="K2407" s="1">
        <f>+VLOOKUP(bloques1a3[[#This Row],[niño]],BD.niños[[Código]:[edad]],5,0)</f>
        <v>8</v>
      </c>
      <c r="L2407" s="1">
        <f>+IF(bloques1a3[[#This Row],[correcta]]=bloques1a3[[#This Row],[respuesta]],1,0)</f>
        <v>0</v>
      </c>
      <c r="M2407" s="1">
        <f>+IF(bloques1a3[[#This Row],[Sexo]]="F",1,0)</f>
        <v>1</v>
      </c>
    </row>
    <row r="2408" spans="1:13" x14ac:dyDescent="0.55000000000000004">
      <c r="A2408">
        <v>76</v>
      </c>
      <c r="B2408" s="1" t="s">
        <v>456</v>
      </c>
      <c r="C2408" s="1" t="s">
        <v>6</v>
      </c>
      <c r="D2408">
        <v>3</v>
      </c>
      <c r="E2408" s="1" t="s">
        <v>60</v>
      </c>
      <c r="F2408">
        <v>3</v>
      </c>
      <c r="G2408" s="1" t="s">
        <v>377</v>
      </c>
      <c r="H2408" s="1" t="s">
        <v>28</v>
      </c>
      <c r="I2408">
        <v>1</v>
      </c>
      <c r="J2408" s="1" t="str">
        <f>+VLOOKUP(bloques1a3[[#This Row],[respuesta]],respuestas.emociones[],2,0)</f>
        <v>tristeza</v>
      </c>
      <c r="K2408" s="1">
        <f>+VLOOKUP(bloques1a3[[#This Row],[niño]],BD.niños[[Código]:[edad]],5,0)</f>
        <v>10</v>
      </c>
      <c r="L2408" s="1">
        <f>+IF(bloques1a3[[#This Row],[correcta]]=bloques1a3[[#This Row],[respuesta]],1,0)</f>
        <v>1</v>
      </c>
      <c r="M2408" s="1">
        <f>+IF(bloques1a3[[#This Row],[Sexo]]="F",1,0)</f>
        <v>0</v>
      </c>
    </row>
    <row r="2409" spans="1:13" x14ac:dyDescent="0.55000000000000004">
      <c r="A2409">
        <v>76</v>
      </c>
      <c r="B2409" s="1" t="s">
        <v>456</v>
      </c>
      <c r="C2409" s="1" t="s">
        <v>6</v>
      </c>
      <c r="D2409">
        <v>3</v>
      </c>
      <c r="E2409" s="1" t="s">
        <v>64</v>
      </c>
      <c r="F2409">
        <v>1</v>
      </c>
      <c r="G2409" s="1" t="s">
        <v>377</v>
      </c>
      <c r="H2409" s="1" t="s">
        <v>29</v>
      </c>
      <c r="I2409">
        <v>1</v>
      </c>
      <c r="J2409" s="1" t="str">
        <f>+VLOOKUP(bloques1a3[[#This Row],[respuesta]],respuestas.emociones[],2,0)</f>
        <v>neutra</v>
      </c>
      <c r="K2409" s="1">
        <f>+VLOOKUP(bloques1a3[[#This Row],[niño]],BD.niños[[Código]:[edad]],5,0)</f>
        <v>9</v>
      </c>
      <c r="L2409" s="1">
        <f>+IF(bloques1a3[[#This Row],[correcta]]=bloques1a3[[#This Row],[respuesta]],1,0)</f>
        <v>0</v>
      </c>
      <c r="M2409" s="1">
        <f>+IF(bloques1a3[[#This Row],[Sexo]]="F",1,0)</f>
        <v>1</v>
      </c>
    </row>
    <row r="2410" spans="1:13" x14ac:dyDescent="0.55000000000000004">
      <c r="A2410">
        <v>76</v>
      </c>
      <c r="B2410" s="1" t="s">
        <v>456</v>
      </c>
      <c r="C2410" s="1" t="s">
        <v>6</v>
      </c>
      <c r="D2410">
        <v>3</v>
      </c>
      <c r="E2410" s="1" t="s">
        <v>68</v>
      </c>
      <c r="F2410">
        <v>4</v>
      </c>
      <c r="G2410" s="1" t="s">
        <v>377</v>
      </c>
      <c r="H2410" s="1" t="s">
        <v>28</v>
      </c>
      <c r="I2410">
        <v>1</v>
      </c>
      <c r="J2410" s="1" t="str">
        <f>+VLOOKUP(bloques1a3[[#This Row],[respuesta]],respuestas.emociones[],2,0)</f>
        <v>enojo</v>
      </c>
      <c r="K2410" s="1">
        <f>+VLOOKUP(bloques1a3[[#This Row],[niño]],BD.niños[[Código]:[edad]],5,0)</f>
        <v>10</v>
      </c>
      <c r="L2410" s="1">
        <f>+IF(bloques1a3[[#This Row],[correcta]]=bloques1a3[[#This Row],[respuesta]],1,0)</f>
        <v>0</v>
      </c>
      <c r="M2410" s="1">
        <f>+IF(bloques1a3[[#This Row],[Sexo]]="F",1,0)</f>
        <v>0</v>
      </c>
    </row>
    <row r="2411" spans="1:13" x14ac:dyDescent="0.55000000000000004">
      <c r="A2411">
        <v>76</v>
      </c>
      <c r="B2411" s="1" t="s">
        <v>456</v>
      </c>
      <c r="C2411" s="1" t="s">
        <v>6</v>
      </c>
      <c r="D2411">
        <v>3</v>
      </c>
      <c r="E2411" s="1" t="s">
        <v>72</v>
      </c>
      <c r="F2411">
        <v>3</v>
      </c>
      <c r="G2411" s="1" t="s">
        <v>377</v>
      </c>
      <c r="H2411" s="1" t="s">
        <v>29</v>
      </c>
      <c r="I2411">
        <v>1</v>
      </c>
      <c r="J2411" s="1" t="str">
        <f>+VLOOKUP(bloques1a3[[#This Row],[respuesta]],respuestas.emociones[],2,0)</f>
        <v>tristeza</v>
      </c>
      <c r="K2411" s="1">
        <f>+VLOOKUP(bloques1a3[[#This Row],[niño]],BD.niños[[Código]:[edad]],5,0)</f>
        <v>9</v>
      </c>
      <c r="L2411" s="1">
        <f>+IF(bloques1a3[[#This Row],[correcta]]=bloques1a3[[#This Row],[respuesta]],1,0)</f>
        <v>1</v>
      </c>
      <c r="M2411" s="1">
        <f>+IF(bloques1a3[[#This Row],[Sexo]]="F",1,0)</f>
        <v>1</v>
      </c>
    </row>
    <row r="2412" spans="1:13" x14ac:dyDescent="0.55000000000000004">
      <c r="A2412">
        <v>76</v>
      </c>
      <c r="B2412" s="1" t="s">
        <v>456</v>
      </c>
      <c r="C2412" s="1" t="s">
        <v>6</v>
      </c>
      <c r="D2412">
        <v>3</v>
      </c>
      <c r="E2412" s="1" t="s">
        <v>75</v>
      </c>
      <c r="F2412">
        <v>3</v>
      </c>
      <c r="G2412" s="1" t="s">
        <v>377</v>
      </c>
      <c r="H2412" s="1" t="s">
        <v>29</v>
      </c>
      <c r="I2412">
        <v>1</v>
      </c>
      <c r="J2412" s="1" t="str">
        <f>+VLOOKUP(bloques1a3[[#This Row],[respuesta]],respuestas.emociones[],2,0)</f>
        <v>tristeza</v>
      </c>
      <c r="K2412" s="1">
        <f>+VLOOKUP(bloques1a3[[#This Row],[niño]],BD.niños[[Código]:[edad]],5,0)</f>
        <v>10</v>
      </c>
      <c r="L2412" s="1">
        <f>+IF(bloques1a3[[#This Row],[correcta]]=bloques1a3[[#This Row],[respuesta]],1,0)</f>
        <v>1</v>
      </c>
      <c r="M2412" s="1">
        <f>+IF(bloques1a3[[#This Row],[Sexo]]="F",1,0)</f>
        <v>1</v>
      </c>
    </row>
    <row r="2413" spans="1:13" x14ac:dyDescent="0.55000000000000004">
      <c r="A2413">
        <v>76</v>
      </c>
      <c r="B2413" s="1" t="s">
        <v>456</v>
      </c>
      <c r="C2413" s="1" t="s">
        <v>6</v>
      </c>
      <c r="D2413">
        <v>3</v>
      </c>
      <c r="E2413" s="1" t="s">
        <v>78</v>
      </c>
      <c r="F2413">
        <v>1</v>
      </c>
      <c r="G2413" s="1" t="s">
        <v>375</v>
      </c>
      <c r="H2413" s="1" t="s">
        <v>28</v>
      </c>
      <c r="I2413">
        <v>1</v>
      </c>
      <c r="J2413" s="1" t="str">
        <f>+VLOOKUP(bloques1a3[[#This Row],[respuesta]],respuestas.emociones[],2,0)</f>
        <v>neutra</v>
      </c>
      <c r="K2413" s="1">
        <f>+VLOOKUP(bloques1a3[[#This Row],[niño]],BD.niños[[Código]:[edad]],5,0)</f>
        <v>6</v>
      </c>
      <c r="L2413" s="1">
        <f>+IF(bloques1a3[[#This Row],[correcta]]=bloques1a3[[#This Row],[respuesta]],1,0)</f>
        <v>0</v>
      </c>
      <c r="M2413" s="1">
        <f>+IF(bloques1a3[[#This Row],[Sexo]]="F",1,0)</f>
        <v>0</v>
      </c>
    </row>
    <row r="2414" spans="1:13" x14ac:dyDescent="0.55000000000000004">
      <c r="A2414">
        <v>76</v>
      </c>
      <c r="B2414" s="1" t="s">
        <v>456</v>
      </c>
      <c r="C2414" s="1" t="s">
        <v>6</v>
      </c>
      <c r="D2414">
        <v>3</v>
      </c>
      <c r="E2414" s="1" t="s">
        <v>82</v>
      </c>
      <c r="F2414">
        <v>4</v>
      </c>
      <c r="G2414" s="1" t="s">
        <v>375</v>
      </c>
      <c r="H2414" s="1" t="s">
        <v>29</v>
      </c>
      <c r="I2414">
        <v>1</v>
      </c>
      <c r="J2414" s="1" t="str">
        <f>+VLOOKUP(bloques1a3[[#This Row],[respuesta]],respuestas.emociones[],2,0)</f>
        <v>enojo</v>
      </c>
      <c r="K2414" s="1">
        <f>+VLOOKUP(bloques1a3[[#This Row],[niño]],BD.niños[[Código]:[edad]],5,0)</f>
        <v>6</v>
      </c>
      <c r="L2414" s="1">
        <f>+IF(bloques1a3[[#This Row],[correcta]]=bloques1a3[[#This Row],[respuesta]],1,0)</f>
        <v>0</v>
      </c>
      <c r="M2414" s="1">
        <f>+IF(bloques1a3[[#This Row],[Sexo]]="F",1,0)</f>
        <v>1</v>
      </c>
    </row>
    <row r="2415" spans="1:13" x14ac:dyDescent="0.55000000000000004">
      <c r="A2415">
        <v>76</v>
      </c>
      <c r="B2415" s="1" t="s">
        <v>456</v>
      </c>
      <c r="C2415" s="1" t="s">
        <v>6</v>
      </c>
      <c r="D2415">
        <v>3</v>
      </c>
      <c r="E2415" s="1" t="s">
        <v>85</v>
      </c>
      <c r="F2415">
        <v>1</v>
      </c>
      <c r="G2415" s="1" t="s">
        <v>375</v>
      </c>
      <c r="H2415" s="1" t="s">
        <v>28</v>
      </c>
      <c r="I2415">
        <v>1</v>
      </c>
      <c r="J2415" s="1" t="str">
        <f>+VLOOKUP(bloques1a3[[#This Row],[respuesta]],respuestas.emociones[],2,0)</f>
        <v>neutra</v>
      </c>
      <c r="K2415" s="1">
        <f>+VLOOKUP(bloques1a3[[#This Row],[niño]],BD.niños[[Código]:[edad]],5,0)</f>
        <v>6</v>
      </c>
      <c r="L2415" s="1">
        <f>+IF(bloques1a3[[#This Row],[correcta]]=bloques1a3[[#This Row],[respuesta]],1,0)</f>
        <v>0</v>
      </c>
      <c r="M2415" s="1">
        <f>+IF(bloques1a3[[#This Row],[Sexo]]="F",1,0)</f>
        <v>0</v>
      </c>
    </row>
    <row r="2416" spans="1:13" x14ac:dyDescent="0.55000000000000004">
      <c r="A2416">
        <v>76</v>
      </c>
      <c r="B2416" s="1" t="s">
        <v>456</v>
      </c>
      <c r="C2416" s="1" t="s">
        <v>6</v>
      </c>
      <c r="D2416">
        <v>3</v>
      </c>
      <c r="E2416" s="1" t="s">
        <v>184</v>
      </c>
      <c r="F2416">
        <v>3</v>
      </c>
      <c r="G2416" s="1" t="s">
        <v>376</v>
      </c>
      <c r="H2416" s="1" t="s">
        <v>28</v>
      </c>
      <c r="I2416">
        <v>1</v>
      </c>
      <c r="J2416" s="1" t="str">
        <f>+VLOOKUP(bloques1a3[[#This Row],[respuesta]],respuestas.emociones[],2,0)</f>
        <v>tristeza</v>
      </c>
      <c r="K2416" s="1">
        <f>+VLOOKUP(bloques1a3[[#This Row],[niño]],BD.niños[[Código]:[edad]],5,0)</f>
        <v>7</v>
      </c>
      <c r="L2416" s="1">
        <f>+IF(bloques1a3[[#This Row],[correcta]]=bloques1a3[[#This Row],[respuesta]],1,0)</f>
        <v>1</v>
      </c>
      <c r="M2416" s="1">
        <f>+IF(bloques1a3[[#This Row],[Sexo]]="F",1,0)</f>
        <v>0</v>
      </c>
    </row>
    <row r="2417" spans="1:13" x14ac:dyDescent="0.55000000000000004">
      <c r="A2417">
        <v>76</v>
      </c>
      <c r="B2417" s="1" t="s">
        <v>456</v>
      </c>
      <c r="C2417" s="1" t="s">
        <v>6</v>
      </c>
      <c r="D2417">
        <v>3</v>
      </c>
      <c r="E2417" s="1" t="s">
        <v>187</v>
      </c>
      <c r="F2417">
        <v>3</v>
      </c>
      <c r="G2417" s="1" t="s">
        <v>376</v>
      </c>
      <c r="H2417" s="1" t="s">
        <v>29</v>
      </c>
      <c r="I2417">
        <v>1</v>
      </c>
      <c r="J2417" s="1" t="str">
        <f>+VLOOKUP(bloques1a3[[#This Row],[respuesta]],respuestas.emociones[],2,0)</f>
        <v>tristeza</v>
      </c>
      <c r="K2417" s="1">
        <f>+VLOOKUP(bloques1a3[[#This Row],[niño]],BD.niños[[Código]:[edad]],5,0)</f>
        <v>8</v>
      </c>
      <c r="L2417" s="1">
        <f>+IF(bloques1a3[[#This Row],[correcta]]=bloques1a3[[#This Row],[respuesta]],1,0)</f>
        <v>1</v>
      </c>
      <c r="M2417" s="1">
        <f>+IF(bloques1a3[[#This Row],[Sexo]]="F",1,0)</f>
        <v>1</v>
      </c>
    </row>
    <row r="2418" spans="1:13" x14ac:dyDescent="0.55000000000000004">
      <c r="A2418">
        <v>76</v>
      </c>
      <c r="B2418" s="1" t="s">
        <v>456</v>
      </c>
      <c r="C2418" s="1" t="s">
        <v>6</v>
      </c>
      <c r="D2418">
        <v>3</v>
      </c>
      <c r="E2418" s="1" t="s">
        <v>192</v>
      </c>
      <c r="F2418">
        <v>1</v>
      </c>
      <c r="G2418" s="1" t="s">
        <v>376</v>
      </c>
      <c r="H2418" s="1" t="s">
        <v>28</v>
      </c>
      <c r="I2418">
        <v>1</v>
      </c>
      <c r="J2418" s="1" t="str">
        <f>+VLOOKUP(bloques1a3[[#This Row],[respuesta]],respuestas.emociones[],2,0)</f>
        <v>neutra</v>
      </c>
      <c r="K2418" s="1">
        <f>+VLOOKUP(bloques1a3[[#This Row],[niño]],BD.niños[[Código]:[edad]],5,0)</f>
        <v>7</v>
      </c>
      <c r="L2418" s="1">
        <f>+IF(bloques1a3[[#This Row],[correcta]]=bloques1a3[[#This Row],[respuesta]],1,0)</f>
        <v>0</v>
      </c>
      <c r="M2418" s="1">
        <f>+IF(bloques1a3[[#This Row],[Sexo]]="F",1,0)</f>
        <v>0</v>
      </c>
    </row>
    <row r="2419" spans="1:13" x14ac:dyDescent="0.55000000000000004">
      <c r="A2419">
        <v>76</v>
      </c>
      <c r="B2419" s="1" t="s">
        <v>456</v>
      </c>
      <c r="C2419" s="1" t="s">
        <v>6</v>
      </c>
      <c r="D2419">
        <v>3</v>
      </c>
      <c r="E2419" s="1" t="s">
        <v>195</v>
      </c>
      <c r="F2419">
        <v>1</v>
      </c>
      <c r="G2419" s="1" t="s">
        <v>377</v>
      </c>
      <c r="H2419" s="1" t="s">
        <v>28</v>
      </c>
      <c r="I2419">
        <v>1</v>
      </c>
      <c r="J2419" s="1" t="str">
        <f>+VLOOKUP(bloques1a3[[#This Row],[respuesta]],respuestas.emociones[],2,0)</f>
        <v>neutra</v>
      </c>
      <c r="K2419" s="1">
        <f>+VLOOKUP(bloques1a3[[#This Row],[niño]],BD.niños[[Código]:[edad]],5,0)</f>
        <v>10</v>
      </c>
      <c r="L2419" s="1">
        <f>+IF(bloques1a3[[#This Row],[correcta]]=bloques1a3[[#This Row],[respuesta]],1,0)</f>
        <v>0</v>
      </c>
      <c r="M2419" s="1">
        <f>+IF(bloques1a3[[#This Row],[Sexo]]="F",1,0)</f>
        <v>0</v>
      </c>
    </row>
    <row r="2420" spans="1:13" x14ac:dyDescent="0.55000000000000004">
      <c r="A2420">
        <v>76</v>
      </c>
      <c r="B2420" s="1" t="s">
        <v>456</v>
      </c>
      <c r="C2420" s="1" t="s">
        <v>6</v>
      </c>
      <c r="D2420">
        <v>3</v>
      </c>
      <c r="E2420" s="1" t="s">
        <v>199</v>
      </c>
      <c r="F2420">
        <v>1</v>
      </c>
      <c r="G2420" s="1" t="s">
        <v>377</v>
      </c>
      <c r="H2420" s="1" t="s">
        <v>28</v>
      </c>
      <c r="I2420">
        <v>1</v>
      </c>
      <c r="J2420" s="1" t="str">
        <f>+VLOOKUP(bloques1a3[[#This Row],[respuesta]],respuestas.emociones[],2,0)</f>
        <v>neutra</v>
      </c>
      <c r="K2420" s="1">
        <f>+VLOOKUP(bloques1a3[[#This Row],[niño]],BD.niños[[Código]:[edad]],5,0)</f>
        <v>9</v>
      </c>
      <c r="L2420" s="1">
        <f>+IF(bloques1a3[[#This Row],[correcta]]=bloques1a3[[#This Row],[respuesta]],1,0)</f>
        <v>0</v>
      </c>
      <c r="M2420" s="1">
        <f>+IF(bloques1a3[[#This Row],[Sexo]]="F",1,0)</f>
        <v>0</v>
      </c>
    </row>
    <row r="2421" spans="1:13" x14ac:dyDescent="0.55000000000000004">
      <c r="A2421">
        <v>76</v>
      </c>
      <c r="B2421" s="1" t="s">
        <v>456</v>
      </c>
      <c r="C2421" s="1" t="s">
        <v>6</v>
      </c>
      <c r="D2421">
        <v>3</v>
      </c>
      <c r="E2421" s="1" t="s">
        <v>203</v>
      </c>
      <c r="F2421">
        <v>1</v>
      </c>
      <c r="G2421" s="1" t="s">
        <v>377</v>
      </c>
      <c r="H2421" s="1" t="s">
        <v>29</v>
      </c>
      <c r="I2421">
        <v>1</v>
      </c>
      <c r="J2421" s="1" t="str">
        <f>+VLOOKUP(bloques1a3[[#This Row],[respuesta]],respuestas.emociones[],2,0)</f>
        <v>neutra</v>
      </c>
      <c r="K2421" s="1">
        <f>+VLOOKUP(bloques1a3[[#This Row],[niño]],BD.niños[[Código]:[edad]],5,0)</f>
        <v>9</v>
      </c>
      <c r="L2421" s="1">
        <f>+IF(bloques1a3[[#This Row],[correcta]]=bloques1a3[[#This Row],[respuesta]],1,0)</f>
        <v>0</v>
      </c>
      <c r="M2421" s="1">
        <f>+IF(bloques1a3[[#This Row],[Sexo]]="F",1,0)</f>
        <v>1</v>
      </c>
    </row>
    <row r="2422" spans="1:13" x14ac:dyDescent="0.55000000000000004">
      <c r="A2422">
        <v>76</v>
      </c>
      <c r="B2422" s="1" t="s">
        <v>456</v>
      </c>
      <c r="C2422" s="1" t="s">
        <v>6</v>
      </c>
      <c r="D2422">
        <v>3</v>
      </c>
      <c r="E2422" s="1" t="s">
        <v>206</v>
      </c>
      <c r="F2422">
        <v>3</v>
      </c>
      <c r="G2422" s="1" t="s">
        <v>377</v>
      </c>
      <c r="H2422" s="1" t="s">
        <v>29</v>
      </c>
      <c r="I2422">
        <v>1</v>
      </c>
      <c r="J2422" s="1" t="str">
        <f>+VLOOKUP(bloques1a3[[#This Row],[respuesta]],respuestas.emociones[],2,0)</f>
        <v>tristeza</v>
      </c>
      <c r="K2422" s="1">
        <f>+VLOOKUP(bloques1a3[[#This Row],[niño]],BD.niños[[Código]:[edad]],5,0)</f>
        <v>10</v>
      </c>
      <c r="L2422" s="1">
        <f>+IF(bloques1a3[[#This Row],[correcta]]=bloques1a3[[#This Row],[respuesta]],1,0)</f>
        <v>1</v>
      </c>
      <c r="M2422" s="1">
        <f>+IF(bloques1a3[[#This Row],[Sexo]]="F",1,0)</f>
        <v>1</v>
      </c>
    </row>
    <row r="2423" spans="1:13" x14ac:dyDescent="0.55000000000000004">
      <c r="A2423">
        <v>76</v>
      </c>
      <c r="B2423" s="1" t="s">
        <v>456</v>
      </c>
      <c r="C2423" s="1" t="s">
        <v>6</v>
      </c>
      <c r="D2423">
        <v>3</v>
      </c>
      <c r="E2423" s="1" t="s">
        <v>210</v>
      </c>
      <c r="F2423">
        <v>3</v>
      </c>
      <c r="G2423" s="1" t="s">
        <v>376</v>
      </c>
      <c r="H2423" s="1" t="s">
        <v>28</v>
      </c>
      <c r="I2423">
        <v>1</v>
      </c>
      <c r="J2423" s="1" t="str">
        <f>+VLOOKUP(bloques1a3[[#This Row],[respuesta]],respuestas.emociones[],2,0)</f>
        <v>tristeza</v>
      </c>
      <c r="K2423" s="1">
        <f>+VLOOKUP(bloques1a3[[#This Row],[niño]],BD.niños[[Código]:[edad]],5,0)</f>
        <v>7</v>
      </c>
      <c r="L2423" s="1">
        <f>+IF(bloques1a3[[#This Row],[correcta]]=bloques1a3[[#This Row],[respuesta]],1,0)</f>
        <v>1</v>
      </c>
      <c r="M2423" s="1">
        <f>+IF(bloques1a3[[#This Row],[Sexo]]="F",1,0)</f>
        <v>0</v>
      </c>
    </row>
    <row r="2424" spans="1:13" x14ac:dyDescent="0.55000000000000004">
      <c r="A2424">
        <v>76</v>
      </c>
      <c r="B2424" s="1" t="s">
        <v>456</v>
      </c>
      <c r="C2424" s="1" t="s">
        <v>6</v>
      </c>
      <c r="D2424">
        <v>3</v>
      </c>
      <c r="E2424" s="1" t="s">
        <v>274</v>
      </c>
      <c r="F2424">
        <v>3</v>
      </c>
      <c r="G2424" s="1" t="s">
        <v>375</v>
      </c>
      <c r="H2424" s="1" t="s">
        <v>28</v>
      </c>
      <c r="I2424">
        <v>1</v>
      </c>
      <c r="J2424" s="1" t="str">
        <f>+VLOOKUP(bloques1a3[[#This Row],[respuesta]],respuestas.emociones[],2,0)</f>
        <v>tristeza</v>
      </c>
      <c r="K2424" s="1">
        <f>+VLOOKUP(bloques1a3[[#This Row],[niño]],BD.niños[[Código]:[edad]],5,0)</f>
        <v>6</v>
      </c>
      <c r="L2424" s="1">
        <f>+IF(bloques1a3[[#This Row],[correcta]]=bloques1a3[[#This Row],[respuesta]],1,0)</f>
        <v>1</v>
      </c>
      <c r="M2424" s="1">
        <f>+IF(bloques1a3[[#This Row],[Sexo]]="F",1,0)</f>
        <v>0</v>
      </c>
    </row>
    <row r="2425" spans="1:13" x14ac:dyDescent="0.55000000000000004">
      <c r="A2425">
        <v>76</v>
      </c>
      <c r="B2425" s="1" t="s">
        <v>456</v>
      </c>
      <c r="C2425" s="1" t="s">
        <v>6</v>
      </c>
      <c r="D2425">
        <v>3</v>
      </c>
      <c r="E2425" s="1" t="s">
        <v>276</v>
      </c>
      <c r="F2425">
        <v>1</v>
      </c>
      <c r="G2425" s="1" t="s">
        <v>375</v>
      </c>
      <c r="H2425" s="1" t="s">
        <v>28</v>
      </c>
      <c r="I2425">
        <v>1</v>
      </c>
      <c r="J2425" s="1" t="str">
        <f>+VLOOKUP(bloques1a3[[#This Row],[respuesta]],respuestas.emociones[],2,0)</f>
        <v>neutra</v>
      </c>
      <c r="K2425" s="1">
        <f>+VLOOKUP(bloques1a3[[#This Row],[niño]],BD.niños[[Código]:[edad]],5,0)</f>
        <v>6</v>
      </c>
      <c r="L2425" s="1">
        <f>+IF(bloques1a3[[#This Row],[correcta]]=bloques1a3[[#This Row],[respuesta]],1,0)</f>
        <v>0</v>
      </c>
      <c r="M2425" s="1">
        <f>+IF(bloques1a3[[#This Row],[Sexo]]="F",1,0)</f>
        <v>0</v>
      </c>
    </row>
    <row r="2426" spans="1:13" x14ac:dyDescent="0.55000000000000004">
      <c r="A2426">
        <v>76</v>
      </c>
      <c r="B2426" s="1" t="s">
        <v>456</v>
      </c>
      <c r="C2426" s="1" t="s">
        <v>6</v>
      </c>
      <c r="D2426">
        <v>3</v>
      </c>
      <c r="E2426" s="1" t="s">
        <v>279</v>
      </c>
      <c r="F2426">
        <v>1</v>
      </c>
      <c r="G2426" s="1" t="s">
        <v>376</v>
      </c>
      <c r="H2426" s="1" t="s">
        <v>29</v>
      </c>
      <c r="I2426">
        <v>1</v>
      </c>
      <c r="J2426" s="1" t="str">
        <f>+VLOOKUP(bloques1a3[[#This Row],[respuesta]],respuestas.emociones[],2,0)</f>
        <v>neutra</v>
      </c>
      <c r="K2426" s="1">
        <f>+VLOOKUP(bloques1a3[[#This Row],[niño]],BD.niños[[Código]:[edad]],5,0)</f>
        <v>7</v>
      </c>
      <c r="L2426" s="1">
        <f>+IF(bloques1a3[[#This Row],[correcta]]=bloques1a3[[#This Row],[respuesta]],1,0)</f>
        <v>0</v>
      </c>
      <c r="M2426" s="1">
        <f>+IF(bloques1a3[[#This Row],[Sexo]]="F",1,0)</f>
        <v>1</v>
      </c>
    </row>
    <row r="2427" spans="1:13" x14ac:dyDescent="0.55000000000000004">
      <c r="A2427">
        <v>76</v>
      </c>
      <c r="B2427" s="1" t="s">
        <v>456</v>
      </c>
      <c r="C2427" s="1" t="s">
        <v>6</v>
      </c>
      <c r="D2427">
        <v>3</v>
      </c>
      <c r="E2427" s="1" t="s">
        <v>282</v>
      </c>
      <c r="F2427">
        <v>1</v>
      </c>
      <c r="G2427" s="1" t="s">
        <v>375</v>
      </c>
      <c r="H2427" s="1" t="s">
        <v>29</v>
      </c>
      <c r="I2427">
        <v>1</v>
      </c>
      <c r="J2427" s="1" t="str">
        <f>+VLOOKUP(bloques1a3[[#This Row],[respuesta]],respuestas.emociones[],2,0)</f>
        <v>neutra</v>
      </c>
      <c r="K2427" s="1">
        <f>+VLOOKUP(bloques1a3[[#This Row],[niño]],BD.niños[[Código]:[edad]],5,0)</f>
        <v>5</v>
      </c>
      <c r="L2427" s="1">
        <f>+IF(bloques1a3[[#This Row],[correcta]]=bloques1a3[[#This Row],[respuesta]],1,0)</f>
        <v>0</v>
      </c>
      <c r="M2427" s="1">
        <f>+IF(bloques1a3[[#This Row],[Sexo]]="F",1,0)</f>
        <v>1</v>
      </c>
    </row>
    <row r="2428" spans="1:13" x14ac:dyDescent="0.55000000000000004">
      <c r="A2428">
        <v>76</v>
      </c>
      <c r="B2428" s="1" t="s">
        <v>456</v>
      </c>
      <c r="C2428" s="1" t="s">
        <v>6</v>
      </c>
      <c r="D2428">
        <v>3</v>
      </c>
      <c r="E2428" s="1" t="s">
        <v>352</v>
      </c>
      <c r="F2428">
        <v>3</v>
      </c>
      <c r="G2428" s="1" t="s">
        <v>376</v>
      </c>
      <c r="H2428" s="1" t="s">
        <v>29</v>
      </c>
      <c r="I2428">
        <v>1</v>
      </c>
      <c r="J2428" s="1" t="str">
        <f>+VLOOKUP(bloques1a3[[#This Row],[respuesta]],respuestas.emociones[],2,0)</f>
        <v>tristeza</v>
      </c>
      <c r="K2428" s="1">
        <f>+VLOOKUP(bloques1a3[[#This Row],[niño]],BD.niños[[Código]:[edad]],5,0)</f>
        <v>8</v>
      </c>
      <c r="L2428" s="1">
        <f>+IF(bloques1a3[[#This Row],[correcta]]=bloques1a3[[#This Row],[respuesta]],1,0)</f>
        <v>1</v>
      </c>
      <c r="M2428" s="1">
        <f>+IF(bloques1a3[[#This Row],[Sexo]]="F",1,0)</f>
        <v>1</v>
      </c>
    </row>
    <row r="2429" spans="1:13" x14ac:dyDescent="0.55000000000000004">
      <c r="A2429">
        <v>76</v>
      </c>
      <c r="B2429" s="1" t="s">
        <v>456</v>
      </c>
      <c r="C2429" s="1" t="s">
        <v>6</v>
      </c>
      <c r="D2429">
        <v>3</v>
      </c>
      <c r="E2429" s="1" t="s">
        <v>357</v>
      </c>
      <c r="F2429">
        <v>3</v>
      </c>
      <c r="G2429" s="1" t="s">
        <v>376</v>
      </c>
      <c r="H2429" s="1" t="s">
        <v>28</v>
      </c>
      <c r="I2429">
        <v>1</v>
      </c>
      <c r="J2429" s="1" t="str">
        <f>+VLOOKUP(bloques1a3[[#This Row],[respuesta]],respuestas.emociones[],2,0)</f>
        <v>tristeza</v>
      </c>
      <c r="K2429" s="1">
        <f>+VLOOKUP(bloques1a3[[#This Row],[niño]],BD.niños[[Código]:[edad]],5,0)</f>
        <v>7</v>
      </c>
      <c r="L2429" s="1">
        <f>+IF(bloques1a3[[#This Row],[correcta]]=bloques1a3[[#This Row],[respuesta]],1,0)</f>
        <v>1</v>
      </c>
      <c r="M2429" s="1">
        <f>+IF(bloques1a3[[#This Row],[Sexo]]="F",1,0)</f>
        <v>0</v>
      </c>
    </row>
    <row r="2430" spans="1:13" x14ac:dyDescent="0.55000000000000004">
      <c r="A2430">
        <v>76</v>
      </c>
      <c r="B2430" s="1" t="s">
        <v>456</v>
      </c>
      <c r="C2430" s="1" t="s">
        <v>6</v>
      </c>
      <c r="D2430">
        <v>3</v>
      </c>
      <c r="E2430" s="1" t="s">
        <v>360</v>
      </c>
      <c r="F2430">
        <v>1</v>
      </c>
      <c r="G2430" s="1" t="s">
        <v>377</v>
      </c>
      <c r="H2430" s="1" t="s">
        <v>28</v>
      </c>
      <c r="I2430">
        <v>1</v>
      </c>
      <c r="J2430" s="1" t="str">
        <f>+VLOOKUP(bloques1a3[[#This Row],[respuesta]],respuestas.emociones[],2,0)</f>
        <v>neutra</v>
      </c>
      <c r="K2430" s="1">
        <f>+VLOOKUP(bloques1a3[[#This Row],[niño]],BD.niños[[Código]:[edad]],5,0)</f>
        <v>9</v>
      </c>
      <c r="L2430" s="1">
        <f>+IF(bloques1a3[[#This Row],[correcta]]=bloques1a3[[#This Row],[respuesta]],1,0)</f>
        <v>0</v>
      </c>
      <c r="M2430" s="1">
        <f>+IF(bloques1a3[[#This Row],[Sexo]]="F",1,0)</f>
        <v>0</v>
      </c>
    </row>
    <row r="2431" spans="1:13" x14ac:dyDescent="0.55000000000000004">
      <c r="A2431">
        <v>76</v>
      </c>
      <c r="B2431" s="1" t="s">
        <v>456</v>
      </c>
      <c r="C2431" s="1" t="s">
        <v>6</v>
      </c>
      <c r="D2431">
        <v>3</v>
      </c>
      <c r="E2431" s="1" t="s">
        <v>364</v>
      </c>
      <c r="F2431">
        <v>1</v>
      </c>
      <c r="G2431" s="1" t="s">
        <v>377</v>
      </c>
      <c r="H2431" s="1" t="s">
        <v>28</v>
      </c>
      <c r="I2431">
        <v>1</v>
      </c>
      <c r="J2431" s="1" t="str">
        <f>+VLOOKUP(bloques1a3[[#This Row],[respuesta]],respuestas.emociones[],2,0)</f>
        <v>neutra</v>
      </c>
      <c r="K2431" s="1">
        <f>+VLOOKUP(bloques1a3[[#This Row],[niño]],BD.niños[[Código]:[edad]],5,0)</f>
        <v>10</v>
      </c>
      <c r="L2431" s="1">
        <f>+IF(bloques1a3[[#This Row],[correcta]]=bloques1a3[[#This Row],[respuesta]],1,0)</f>
        <v>0</v>
      </c>
      <c r="M2431" s="1">
        <f>+IF(bloques1a3[[#This Row],[Sexo]]="F",1,0)</f>
        <v>0</v>
      </c>
    </row>
    <row r="2432" spans="1:13" x14ac:dyDescent="0.55000000000000004">
      <c r="A2432">
        <v>76</v>
      </c>
      <c r="B2432" s="1" t="s">
        <v>456</v>
      </c>
      <c r="C2432" s="1" t="s">
        <v>6</v>
      </c>
      <c r="D2432">
        <v>3</v>
      </c>
      <c r="E2432" s="1" t="s">
        <v>368</v>
      </c>
      <c r="F2432">
        <v>5</v>
      </c>
      <c r="G2432" s="1" t="s">
        <v>377</v>
      </c>
      <c r="H2432" s="1" t="s">
        <v>28</v>
      </c>
      <c r="I2432">
        <v>1</v>
      </c>
      <c r="J2432" s="1" t="str">
        <f>+VLOOKUP(bloques1a3[[#This Row],[respuesta]],respuestas.emociones[],2,0)</f>
        <v>miedo</v>
      </c>
      <c r="K2432" s="1">
        <f>+VLOOKUP(bloques1a3[[#This Row],[niño]],BD.niños[[Código]:[edad]],5,0)</f>
        <v>11</v>
      </c>
      <c r="L2432" s="1">
        <f>+IF(bloques1a3[[#This Row],[correcta]]=bloques1a3[[#This Row],[respuesta]],1,0)</f>
        <v>0</v>
      </c>
      <c r="M2432" s="1">
        <f>+IF(bloques1a3[[#This Row],[Sexo]]="F",1,0)</f>
        <v>0</v>
      </c>
    </row>
    <row r="2433" spans="1:13" x14ac:dyDescent="0.55000000000000004">
      <c r="A2433">
        <v>76</v>
      </c>
      <c r="B2433" s="1" t="s">
        <v>456</v>
      </c>
      <c r="C2433" s="1" t="s">
        <v>6</v>
      </c>
      <c r="D2433">
        <v>3</v>
      </c>
      <c r="E2433" s="1" t="s">
        <v>371</v>
      </c>
      <c r="F2433">
        <v>1</v>
      </c>
      <c r="G2433" s="1" t="s">
        <v>377</v>
      </c>
      <c r="H2433" s="1" t="s">
        <v>29</v>
      </c>
      <c r="I2433">
        <v>1</v>
      </c>
      <c r="J2433" s="1" t="str">
        <f>+VLOOKUP(bloques1a3[[#This Row],[respuesta]],respuestas.emociones[],2,0)</f>
        <v>neutra</v>
      </c>
      <c r="K2433" s="1">
        <f>+VLOOKUP(bloques1a3[[#This Row],[niño]],BD.niños[[Código]:[edad]],5,0)</f>
        <v>9</v>
      </c>
      <c r="L2433" s="1">
        <f>+IF(bloques1a3[[#This Row],[correcta]]=bloques1a3[[#This Row],[respuesta]],1,0)</f>
        <v>0</v>
      </c>
      <c r="M2433" s="1">
        <f>+IF(bloques1a3[[#This Row],[Sexo]]="F",1,0)</f>
        <v>1</v>
      </c>
    </row>
    <row r="2434" spans="1:13" x14ac:dyDescent="0.55000000000000004">
      <c r="A2434">
        <v>77</v>
      </c>
      <c r="B2434" s="1" t="s">
        <v>457</v>
      </c>
      <c r="C2434" s="1" t="s">
        <v>3</v>
      </c>
      <c r="D2434">
        <v>4</v>
      </c>
      <c r="E2434" s="1" t="s">
        <v>36</v>
      </c>
      <c r="F2434">
        <v>7</v>
      </c>
      <c r="G2434" s="1" t="s">
        <v>375</v>
      </c>
      <c r="H2434" s="1" t="s">
        <v>28</v>
      </c>
      <c r="I2434">
        <v>1</v>
      </c>
      <c r="J2434" s="1" t="str">
        <f>+VLOOKUP(bloques1a3[[#This Row],[respuesta]],respuestas.emociones[],2,0)</f>
        <v>asco</v>
      </c>
      <c r="K2434" s="1">
        <f>+VLOOKUP(bloques1a3[[#This Row],[niño]],BD.niños[[Código]:[edad]],5,0)</f>
        <v>5</v>
      </c>
      <c r="L2434" s="1">
        <f>+IF(bloques1a3[[#This Row],[correcta]]=bloques1a3[[#This Row],[respuesta]],1,0)</f>
        <v>0</v>
      </c>
      <c r="M2434" s="1">
        <f>+IF(bloques1a3[[#This Row],[Sexo]]="F",1,0)</f>
        <v>0</v>
      </c>
    </row>
    <row r="2435" spans="1:13" x14ac:dyDescent="0.55000000000000004">
      <c r="A2435">
        <v>77</v>
      </c>
      <c r="B2435" s="1" t="s">
        <v>457</v>
      </c>
      <c r="C2435" s="1" t="s">
        <v>3</v>
      </c>
      <c r="D2435">
        <v>4</v>
      </c>
      <c r="E2435" s="1" t="s">
        <v>40</v>
      </c>
      <c r="F2435">
        <v>4</v>
      </c>
      <c r="G2435" s="1" t="s">
        <v>376</v>
      </c>
      <c r="H2435" s="1" t="s">
        <v>28</v>
      </c>
      <c r="I2435">
        <v>1</v>
      </c>
      <c r="J2435" s="1" t="str">
        <f>+VLOOKUP(bloques1a3[[#This Row],[respuesta]],respuestas.emociones[],2,0)</f>
        <v>enojo</v>
      </c>
      <c r="K2435" s="1">
        <f>+VLOOKUP(bloques1a3[[#This Row],[niño]],BD.niños[[Código]:[edad]],5,0)</f>
        <v>7</v>
      </c>
      <c r="L2435" s="1">
        <f>+IF(bloques1a3[[#This Row],[correcta]]=bloques1a3[[#This Row],[respuesta]],1,0)</f>
        <v>1</v>
      </c>
      <c r="M2435" s="1">
        <f>+IF(bloques1a3[[#This Row],[Sexo]]="F",1,0)</f>
        <v>0</v>
      </c>
    </row>
    <row r="2436" spans="1:13" x14ac:dyDescent="0.55000000000000004">
      <c r="A2436">
        <v>77</v>
      </c>
      <c r="B2436" s="1" t="s">
        <v>457</v>
      </c>
      <c r="C2436" s="1" t="s">
        <v>3</v>
      </c>
      <c r="D2436">
        <v>4</v>
      </c>
      <c r="E2436" s="1" t="s">
        <v>44</v>
      </c>
      <c r="F2436">
        <v>4</v>
      </c>
      <c r="G2436" s="1" t="s">
        <v>376</v>
      </c>
      <c r="H2436" s="1" t="s">
        <v>29</v>
      </c>
      <c r="I2436">
        <v>1</v>
      </c>
      <c r="J2436" s="1" t="str">
        <f>+VLOOKUP(bloques1a3[[#This Row],[respuesta]],respuestas.emociones[],2,0)</f>
        <v>enojo</v>
      </c>
      <c r="K2436" s="1">
        <f>+VLOOKUP(bloques1a3[[#This Row],[niño]],BD.niños[[Código]:[edad]],5,0)</f>
        <v>7</v>
      </c>
      <c r="L2436" s="1">
        <f>+IF(bloques1a3[[#This Row],[correcta]]=bloques1a3[[#This Row],[respuesta]],1,0)</f>
        <v>1</v>
      </c>
      <c r="M2436" s="1">
        <f>+IF(bloques1a3[[#This Row],[Sexo]]="F",1,0)</f>
        <v>1</v>
      </c>
    </row>
    <row r="2437" spans="1:13" x14ac:dyDescent="0.55000000000000004">
      <c r="A2437">
        <v>77</v>
      </c>
      <c r="B2437" s="1" t="s">
        <v>457</v>
      </c>
      <c r="C2437" s="1" t="s">
        <v>3</v>
      </c>
      <c r="D2437">
        <v>4</v>
      </c>
      <c r="E2437" s="1" t="s">
        <v>48</v>
      </c>
      <c r="F2437">
        <v>4</v>
      </c>
      <c r="G2437" s="1" t="s">
        <v>376</v>
      </c>
      <c r="H2437" s="1" t="s">
        <v>29</v>
      </c>
      <c r="I2437">
        <v>1</v>
      </c>
      <c r="J2437" s="1" t="str">
        <f>+VLOOKUP(bloques1a3[[#This Row],[respuesta]],respuestas.emociones[],2,0)</f>
        <v>enojo</v>
      </c>
      <c r="K2437" s="1">
        <f>+VLOOKUP(bloques1a3[[#This Row],[niño]],BD.niños[[Código]:[edad]],5,0)</f>
        <v>7</v>
      </c>
      <c r="L2437" s="1">
        <f>+IF(bloques1a3[[#This Row],[correcta]]=bloques1a3[[#This Row],[respuesta]],1,0)</f>
        <v>1</v>
      </c>
      <c r="M2437" s="1">
        <f>+IF(bloques1a3[[#This Row],[Sexo]]="F",1,0)</f>
        <v>1</v>
      </c>
    </row>
    <row r="2438" spans="1:13" x14ac:dyDescent="0.55000000000000004">
      <c r="A2438">
        <v>77</v>
      </c>
      <c r="B2438" s="1" t="s">
        <v>457</v>
      </c>
      <c r="C2438" s="1" t="s">
        <v>3</v>
      </c>
      <c r="D2438">
        <v>4</v>
      </c>
      <c r="E2438" s="1" t="s">
        <v>52</v>
      </c>
      <c r="F2438">
        <v>4</v>
      </c>
      <c r="G2438" s="1" t="s">
        <v>376</v>
      </c>
      <c r="H2438" s="1" t="s">
        <v>29</v>
      </c>
      <c r="I2438">
        <v>1</v>
      </c>
      <c r="J2438" s="1" t="str">
        <f>+VLOOKUP(bloques1a3[[#This Row],[respuesta]],respuestas.emociones[],2,0)</f>
        <v>enojo</v>
      </c>
      <c r="K2438" s="1">
        <f>+VLOOKUP(bloques1a3[[#This Row],[niño]],BD.niños[[Código]:[edad]],5,0)</f>
        <v>7</v>
      </c>
      <c r="L2438" s="1">
        <f>+IF(bloques1a3[[#This Row],[correcta]]=bloques1a3[[#This Row],[respuesta]],1,0)</f>
        <v>1</v>
      </c>
      <c r="M2438" s="1">
        <f>+IF(bloques1a3[[#This Row],[Sexo]]="F",1,0)</f>
        <v>1</v>
      </c>
    </row>
    <row r="2439" spans="1:13" x14ac:dyDescent="0.55000000000000004">
      <c r="A2439">
        <v>77</v>
      </c>
      <c r="B2439" s="1" t="s">
        <v>457</v>
      </c>
      <c r="C2439" s="1" t="s">
        <v>3</v>
      </c>
      <c r="D2439">
        <v>4</v>
      </c>
      <c r="E2439" s="1" t="s">
        <v>56</v>
      </c>
      <c r="F2439">
        <v>4</v>
      </c>
      <c r="G2439" s="1" t="s">
        <v>376</v>
      </c>
      <c r="H2439" s="1" t="s">
        <v>29</v>
      </c>
      <c r="I2439">
        <v>1</v>
      </c>
      <c r="J2439" s="1" t="str">
        <f>+VLOOKUP(bloques1a3[[#This Row],[respuesta]],respuestas.emociones[],2,0)</f>
        <v>enojo</v>
      </c>
      <c r="K2439" s="1">
        <f>+VLOOKUP(bloques1a3[[#This Row],[niño]],BD.niños[[Código]:[edad]],5,0)</f>
        <v>8</v>
      </c>
      <c r="L2439" s="1">
        <f>+IF(bloques1a3[[#This Row],[correcta]]=bloques1a3[[#This Row],[respuesta]],1,0)</f>
        <v>1</v>
      </c>
      <c r="M2439" s="1">
        <f>+IF(bloques1a3[[#This Row],[Sexo]]="F",1,0)</f>
        <v>1</v>
      </c>
    </row>
    <row r="2440" spans="1:13" x14ac:dyDescent="0.55000000000000004">
      <c r="A2440">
        <v>77</v>
      </c>
      <c r="B2440" s="1" t="s">
        <v>457</v>
      </c>
      <c r="C2440" s="1" t="s">
        <v>3</v>
      </c>
      <c r="D2440">
        <v>4</v>
      </c>
      <c r="E2440" s="1" t="s">
        <v>60</v>
      </c>
      <c r="F2440">
        <v>4</v>
      </c>
      <c r="G2440" s="1" t="s">
        <v>377</v>
      </c>
      <c r="H2440" s="1" t="s">
        <v>28</v>
      </c>
      <c r="I2440">
        <v>1</v>
      </c>
      <c r="J2440" s="1" t="str">
        <f>+VLOOKUP(bloques1a3[[#This Row],[respuesta]],respuestas.emociones[],2,0)</f>
        <v>enojo</v>
      </c>
      <c r="K2440" s="1">
        <f>+VLOOKUP(bloques1a3[[#This Row],[niño]],BD.niños[[Código]:[edad]],5,0)</f>
        <v>10</v>
      </c>
      <c r="L2440" s="1">
        <f>+IF(bloques1a3[[#This Row],[correcta]]=bloques1a3[[#This Row],[respuesta]],1,0)</f>
        <v>1</v>
      </c>
      <c r="M2440" s="1">
        <f>+IF(bloques1a3[[#This Row],[Sexo]]="F",1,0)</f>
        <v>0</v>
      </c>
    </row>
    <row r="2441" spans="1:13" x14ac:dyDescent="0.55000000000000004">
      <c r="A2441">
        <v>77</v>
      </c>
      <c r="B2441" s="1" t="s">
        <v>457</v>
      </c>
      <c r="C2441" s="1" t="s">
        <v>3</v>
      </c>
      <c r="D2441">
        <v>4</v>
      </c>
      <c r="E2441" s="1" t="s">
        <v>64</v>
      </c>
      <c r="F2441">
        <v>4</v>
      </c>
      <c r="G2441" s="1" t="s">
        <v>377</v>
      </c>
      <c r="H2441" s="1" t="s">
        <v>29</v>
      </c>
      <c r="I2441">
        <v>1</v>
      </c>
      <c r="J2441" s="1" t="str">
        <f>+VLOOKUP(bloques1a3[[#This Row],[respuesta]],respuestas.emociones[],2,0)</f>
        <v>enojo</v>
      </c>
      <c r="K2441" s="1">
        <f>+VLOOKUP(bloques1a3[[#This Row],[niño]],BD.niños[[Código]:[edad]],5,0)</f>
        <v>9</v>
      </c>
      <c r="L2441" s="1">
        <f>+IF(bloques1a3[[#This Row],[correcta]]=bloques1a3[[#This Row],[respuesta]],1,0)</f>
        <v>1</v>
      </c>
      <c r="M2441" s="1">
        <f>+IF(bloques1a3[[#This Row],[Sexo]]="F",1,0)</f>
        <v>1</v>
      </c>
    </row>
    <row r="2442" spans="1:13" x14ac:dyDescent="0.55000000000000004">
      <c r="A2442">
        <v>77</v>
      </c>
      <c r="B2442" s="1" t="s">
        <v>457</v>
      </c>
      <c r="C2442" s="1" t="s">
        <v>3</v>
      </c>
      <c r="D2442">
        <v>4</v>
      </c>
      <c r="E2442" s="1" t="s">
        <v>68</v>
      </c>
      <c r="F2442">
        <v>1</v>
      </c>
      <c r="G2442" s="1" t="s">
        <v>377</v>
      </c>
      <c r="H2442" s="1" t="s">
        <v>28</v>
      </c>
      <c r="I2442">
        <v>1</v>
      </c>
      <c r="J2442" s="1" t="str">
        <f>+VLOOKUP(bloques1a3[[#This Row],[respuesta]],respuestas.emociones[],2,0)</f>
        <v>neutra</v>
      </c>
      <c r="K2442" s="1">
        <f>+VLOOKUP(bloques1a3[[#This Row],[niño]],BD.niños[[Código]:[edad]],5,0)</f>
        <v>10</v>
      </c>
      <c r="L2442" s="1">
        <f>+IF(bloques1a3[[#This Row],[correcta]]=bloques1a3[[#This Row],[respuesta]],1,0)</f>
        <v>0</v>
      </c>
      <c r="M2442" s="1">
        <f>+IF(bloques1a3[[#This Row],[Sexo]]="F",1,0)</f>
        <v>0</v>
      </c>
    </row>
    <row r="2443" spans="1:13" x14ac:dyDescent="0.55000000000000004">
      <c r="A2443">
        <v>77</v>
      </c>
      <c r="B2443" s="1" t="s">
        <v>457</v>
      </c>
      <c r="C2443" s="1" t="s">
        <v>3</v>
      </c>
      <c r="D2443">
        <v>4</v>
      </c>
      <c r="E2443" s="1" t="s">
        <v>72</v>
      </c>
      <c r="F2443">
        <v>4</v>
      </c>
      <c r="G2443" s="1" t="s">
        <v>377</v>
      </c>
      <c r="H2443" s="1" t="s">
        <v>29</v>
      </c>
      <c r="I2443">
        <v>1</v>
      </c>
      <c r="J2443" s="1" t="str">
        <f>+VLOOKUP(bloques1a3[[#This Row],[respuesta]],respuestas.emociones[],2,0)</f>
        <v>enojo</v>
      </c>
      <c r="K2443" s="1">
        <f>+VLOOKUP(bloques1a3[[#This Row],[niño]],BD.niños[[Código]:[edad]],5,0)</f>
        <v>9</v>
      </c>
      <c r="L2443" s="1">
        <f>+IF(bloques1a3[[#This Row],[correcta]]=bloques1a3[[#This Row],[respuesta]],1,0)</f>
        <v>1</v>
      </c>
      <c r="M2443" s="1">
        <f>+IF(bloques1a3[[#This Row],[Sexo]]="F",1,0)</f>
        <v>1</v>
      </c>
    </row>
    <row r="2444" spans="1:13" x14ac:dyDescent="0.55000000000000004">
      <c r="A2444">
        <v>77</v>
      </c>
      <c r="B2444" s="1" t="s">
        <v>457</v>
      </c>
      <c r="C2444" s="1" t="s">
        <v>3</v>
      </c>
      <c r="D2444">
        <v>4</v>
      </c>
      <c r="E2444" s="1" t="s">
        <v>75</v>
      </c>
      <c r="F2444">
        <v>4</v>
      </c>
      <c r="G2444" s="1" t="s">
        <v>377</v>
      </c>
      <c r="H2444" s="1" t="s">
        <v>29</v>
      </c>
      <c r="I2444">
        <v>1</v>
      </c>
      <c r="J2444" s="1" t="str">
        <f>+VLOOKUP(bloques1a3[[#This Row],[respuesta]],respuestas.emociones[],2,0)</f>
        <v>enojo</v>
      </c>
      <c r="K2444" s="1">
        <f>+VLOOKUP(bloques1a3[[#This Row],[niño]],BD.niños[[Código]:[edad]],5,0)</f>
        <v>10</v>
      </c>
      <c r="L2444" s="1">
        <f>+IF(bloques1a3[[#This Row],[correcta]]=bloques1a3[[#This Row],[respuesta]],1,0)</f>
        <v>1</v>
      </c>
      <c r="M2444" s="1">
        <f>+IF(bloques1a3[[#This Row],[Sexo]]="F",1,0)</f>
        <v>1</v>
      </c>
    </row>
    <row r="2445" spans="1:13" x14ac:dyDescent="0.55000000000000004">
      <c r="A2445">
        <v>77</v>
      </c>
      <c r="B2445" s="1" t="s">
        <v>457</v>
      </c>
      <c r="C2445" s="1" t="s">
        <v>3</v>
      </c>
      <c r="D2445">
        <v>4</v>
      </c>
      <c r="E2445" s="1" t="s">
        <v>78</v>
      </c>
      <c r="F2445">
        <v>4</v>
      </c>
      <c r="G2445" s="1" t="s">
        <v>375</v>
      </c>
      <c r="H2445" s="1" t="s">
        <v>28</v>
      </c>
      <c r="I2445">
        <v>1</v>
      </c>
      <c r="J2445" s="1" t="str">
        <f>+VLOOKUP(bloques1a3[[#This Row],[respuesta]],respuestas.emociones[],2,0)</f>
        <v>enojo</v>
      </c>
      <c r="K2445" s="1">
        <f>+VLOOKUP(bloques1a3[[#This Row],[niño]],BD.niños[[Código]:[edad]],5,0)</f>
        <v>6</v>
      </c>
      <c r="L2445" s="1">
        <f>+IF(bloques1a3[[#This Row],[correcta]]=bloques1a3[[#This Row],[respuesta]],1,0)</f>
        <v>1</v>
      </c>
      <c r="M2445" s="1">
        <f>+IF(bloques1a3[[#This Row],[Sexo]]="F",1,0)</f>
        <v>0</v>
      </c>
    </row>
    <row r="2446" spans="1:13" x14ac:dyDescent="0.55000000000000004">
      <c r="A2446">
        <v>77</v>
      </c>
      <c r="B2446" s="1" t="s">
        <v>457</v>
      </c>
      <c r="C2446" s="1" t="s">
        <v>3</v>
      </c>
      <c r="D2446">
        <v>4</v>
      </c>
      <c r="E2446" s="1" t="s">
        <v>82</v>
      </c>
      <c r="F2446">
        <v>4</v>
      </c>
      <c r="G2446" s="1" t="s">
        <v>375</v>
      </c>
      <c r="H2446" s="1" t="s">
        <v>29</v>
      </c>
      <c r="I2446">
        <v>1</v>
      </c>
      <c r="J2446" s="1" t="str">
        <f>+VLOOKUP(bloques1a3[[#This Row],[respuesta]],respuestas.emociones[],2,0)</f>
        <v>enojo</v>
      </c>
      <c r="K2446" s="1">
        <f>+VLOOKUP(bloques1a3[[#This Row],[niño]],BD.niños[[Código]:[edad]],5,0)</f>
        <v>6</v>
      </c>
      <c r="L2446" s="1">
        <f>+IF(bloques1a3[[#This Row],[correcta]]=bloques1a3[[#This Row],[respuesta]],1,0)</f>
        <v>1</v>
      </c>
      <c r="M2446" s="1">
        <f>+IF(bloques1a3[[#This Row],[Sexo]]="F",1,0)</f>
        <v>1</v>
      </c>
    </row>
    <row r="2447" spans="1:13" x14ac:dyDescent="0.55000000000000004">
      <c r="A2447">
        <v>77</v>
      </c>
      <c r="B2447" s="1" t="s">
        <v>457</v>
      </c>
      <c r="C2447" s="1" t="s">
        <v>3</v>
      </c>
      <c r="D2447">
        <v>4</v>
      </c>
      <c r="E2447" s="1" t="s">
        <v>85</v>
      </c>
      <c r="F2447">
        <v>6</v>
      </c>
      <c r="G2447" s="1" t="s">
        <v>375</v>
      </c>
      <c r="H2447" s="1" t="s">
        <v>28</v>
      </c>
      <c r="I2447">
        <v>1</v>
      </c>
      <c r="J2447" s="1" t="str">
        <f>+VLOOKUP(bloques1a3[[#This Row],[respuesta]],respuestas.emociones[],2,0)</f>
        <v>sorpresa</v>
      </c>
      <c r="K2447" s="1">
        <f>+VLOOKUP(bloques1a3[[#This Row],[niño]],BD.niños[[Código]:[edad]],5,0)</f>
        <v>6</v>
      </c>
      <c r="L2447" s="1">
        <f>+IF(bloques1a3[[#This Row],[correcta]]=bloques1a3[[#This Row],[respuesta]],1,0)</f>
        <v>0</v>
      </c>
      <c r="M2447" s="1">
        <f>+IF(bloques1a3[[#This Row],[Sexo]]="F",1,0)</f>
        <v>0</v>
      </c>
    </row>
    <row r="2448" spans="1:13" x14ac:dyDescent="0.55000000000000004">
      <c r="A2448">
        <v>77</v>
      </c>
      <c r="B2448" s="1" t="s">
        <v>457</v>
      </c>
      <c r="C2448" s="1" t="s">
        <v>3</v>
      </c>
      <c r="D2448">
        <v>4</v>
      </c>
      <c r="E2448" s="1" t="s">
        <v>184</v>
      </c>
      <c r="F2448">
        <v>4</v>
      </c>
      <c r="G2448" s="1" t="s">
        <v>376</v>
      </c>
      <c r="H2448" s="1" t="s">
        <v>28</v>
      </c>
      <c r="I2448">
        <v>1</v>
      </c>
      <c r="J2448" s="1" t="str">
        <f>+VLOOKUP(bloques1a3[[#This Row],[respuesta]],respuestas.emociones[],2,0)</f>
        <v>enojo</v>
      </c>
      <c r="K2448" s="1">
        <f>+VLOOKUP(bloques1a3[[#This Row],[niño]],BD.niños[[Código]:[edad]],5,0)</f>
        <v>7</v>
      </c>
      <c r="L2448" s="1">
        <f>+IF(bloques1a3[[#This Row],[correcta]]=bloques1a3[[#This Row],[respuesta]],1,0)</f>
        <v>1</v>
      </c>
      <c r="M2448" s="1">
        <f>+IF(bloques1a3[[#This Row],[Sexo]]="F",1,0)</f>
        <v>0</v>
      </c>
    </row>
    <row r="2449" spans="1:13" x14ac:dyDescent="0.55000000000000004">
      <c r="A2449">
        <v>77</v>
      </c>
      <c r="B2449" s="1" t="s">
        <v>457</v>
      </c>
      <c r="C2449" s="1" t="s">
        <v>3</v>
      </c>
      <c r="D2449">
        <v>4</v>
      </c>
      <c r="E2449" s="1" t="s">
        <v>187</v>
      </c>
      <c r="F2449">
        <v>4</v>
      </c>
      <c r="G2449" s="1" t="s">
        <v>376</v>
      </c>
      <c r="H2449" s="1" t="s">
        <v>29</v>
      </c>
      <c r="I2449">
        <v>1</v>
      </c>
      <c r="J2449" s="1" t="str">
        <f>+VLOOKUP(bloques1a3[[#This Row],[respuesta]],respuestas.emociones[],2,0)</f>
        <v>enojo</v>
      </c>
      <c r="K2449" s="1">
        <f>+VLOOKUP(bloques1a3[[#This Row],[niño]],BD.niños[[Código]:[edad]],5,0)</f>
        <v>8</v>
      </c>
      <c r="L2449" s="1">
        <f>+IF(bloques1a3[[#This Row],[correcta]]=bloques1a3[[#This Row],[respuesta]],1,0)</f>
        <v>1</v>
      </c>
      <c r="M2449" s="1">
        <f>+IF(bloques1a3[[#This Row],[Sexo]]="F",1,0)</f>
        <v>1</v>
      </c>
    </row>
    <row r="2450" spans="1:13" x14ac:dyDescent="0.55000000000000004">
      <c r="A2450">
        <v>77</v>
      </c>
      <c r="B2450" s="1" t="s">
        <v>457</v>
      </c>
      <c r="C2450" s="1" t="s">
        <v>3</v>
      </c>
      <c r="D2450">
        <v>4</v>
      </c>
      <c r="E2450" s="1" t="s">
        <v>192</v>
      </c>
      <c r="F2450">
        <v>4</v>
      </c>
      <c r="G2450" s="1" t="s">
        <v>376</v>
      </c>
      <c r="H2450" s="1" t="s">
        <v>28</v>
      </c>
      <c r="I2450">
        <v>1</v>
      </c>
      <c r="J2450" s="1" t="str">
        <f>+VLOOKUP(bloques1a3[[#This Row],[respuesta]],respuestas.emociones[],2,0)</f>
        <v>enojo</v>
      </c>
      <c r="K2450" s="1">
        <f>+VLOOKUP(bloques1a3[[#This Row],[niño]],BD.niños[[Código]:[edad]],5,0)</f>
        <v>7</v>
      </c>
      <c r="L2450" s="1">
        <f>+IF(bloques1a3[[#This Row],[correcta]]=bloques1a3[[#This Row],[respuesta]],1,0)</f>
        <v>1</v>
      </c>
      <c r="M2450" s="1">
        <f>+IF(bloques1a3[[#This Row],[Sexo]]="F",1,0)</f>
        <v>0</v>
      </c>
    </row>
    <row r="2451" spans="1:13" x14ac:dyDescent="0.55000000000000004">
      <c r="A2451">
        <v>77</v>
      </c>
      <c r="B2451" s="1" t="s">
        <v>457</v>
      </c>
      <c r="C2451" s="1" t="s">
        <v>3</v>
      </c>
      <c r="D2451">
        <v>4</v>
      </c>
      <c r="E2451" s="1" t="s">
        <v>195</v>
      </c>
      <c r="F2451">
        <v>4</v>
      </c>
      <c r="G2451" s="1" t="s">
        <v>377</v>
      </c>
      <c r="H2451" s="1" t="s">
        <v>28</v>
      </c>
      <c r="I2451">
        <v>1</v>
      </c>
      <c r="J2451" s="1" t="str">
        <f>+VLOOKUP(bloques1a3[[#This Row],[respuesta]],respuestas.emociones[],2,0)</f>
        <v>enojo</v>
      </c>
      <c r="K2451" s="1">
        <f>+VLOOKUP(bloques1a3[[#This Row],[niño]],BD.niños[[Código]:[edad]],5,0)</f>
        <v>10</v>
      </c>
      <c r="L2451" s="1">
        <f>+IF(bloques1a3[[#This Row],[correcta]]=bloques1a3[[#This Row],[respuesta]],1,0)</f>
        <v>1</v>
      </c>
      <c r="M2451" s="1">
        <f>+IF(bloques1a3[[#This Row],[Sexo]]="F",1,0)</f>
        <v>0</v>
      </c>
    </row>
    <row r="2452" spans="1:13" x14ac:dyDescent="0.55000000000000004">
      <c r="A2452">
        <v>77</v>
      </c>
      <c r="B2452" s="1" t="s">
        <v>457</v>
      </c>
      <c r="C2452" s="1" t="s">
        <v>3</v>
      </c>
      <c r="D2452">
        <v>4</v>
      </c>
      <c r="E2452" s="1" t="s">
        <v>199</v>
      </c>
      <c r="F2452">
        <v>4</v>
      </c>
      <c r="G2452" s="1" t="s">
        <v>377</v>
      </c>
      <c r="H2452" s="1" t="s">
        <v>28</v>
      </c>
      <c r="I2452">
        <v>1</v>
      </c>
      <c r="J2452" s="1" t="str">
        <f>+VLOOKUP(bloques1a3[[#This Row],[respuesta]],respuestas.emociones[],2,0)</f>
        <v>enojo</v>
      </c>
      <c r="K2452" s="1">
        <f>+VLOOKUP(bloques1a3[[#This Row],[niño]],BD.niños[[Código]:[edad]],5,0)</f>
        <v>9</v>
      </c>
      <c r="L2452" s="1">
        <f>+IF(bloques1a3[[#This Row],[correcta]]=bloques1a3[[#This Row],[respuesta]],1,0)</f>
        <v>1</v>
      </c>
      <c r="M2452" s="1">
        <f>+IF(bloques1a3[[#This Row],[Sexo]]="F",1,0)</f>
        <v>0</v>
      </c>
    </row>
    <row r="2453" spans="1:13" x14ac:dyDescent="0.55000000000000004">
      <c r="A2453">
        <v>77</v>
      </c>
      <c r="B2453" s="1" t="s">
        <v>457</v>
      </c>
      <c r="C2453" s="1" t="s">
        <v>3</v>
      </c>
      <c r="D2453">
        <v>4</v>
      </c>
      <c r="E2453" s="1" t="s">
        <v>203</v>
      </c>
      <c r="F2453">
        <v>4</v>
      </c>
      <c r="G2453" s="1" t="s">
        <v>377</v>
      </c>
      <c r="H2453" s="1" t="s">
        <v>29</v>
      </c>
      <c r="I2453">
        <v>1</v>
      </c>
      <c r="J2453" s="1" t="str">
        <f>+VLOOKUP(bloques1a3[[#This Row],[respuesta]],respuestas.emociones[],2,0)</f>
        <v>enojo</v>
      </c>
      <c r="K2453" s="1">
        <f>+VLOOKUP(bloques1a3[[#This Row],[niño]],BD.niños[[Código]:[edad]],5,0)</f>
        <v>9</v>
      </c>
      <c r="L2453" s="1">
        <f>+IF(bloques1a3[[#This Row],[correcta]]=bloques1a3[[#This Row],[respuesta]],1,0)</f>
        <v>1</v>
      </c>
      <c r="M2453" s="1">
        <f>+IF(bloques1a3[[#This Row],[Sexo]]="F",1,0)</f>
        <v>1</v>
      </c>
    </row>
    <row r="2454" spans="1:13" x14ac:dyDescent="0.55000000000000004">
      <c r="A2454">
        <v>77</v>
      </c>
      <c r="B2454" s="1" t="s">
        <v>457</v>
      </c>
      <c r="C2454" s="1" t="s">
        <v>3</v>
      </c>
      <c r="D2454">
        <v>4</v>
      </c>
      <c r="E2454" s="1" t="s">
        <v>206</v>
      </c>
      <c r="F2454">
        <v>4</v>
      </c>
      <c r="G2454" s="1" t="s">
        <v>377</v>
      </c>
      <c r="H2454" s="1" t="s">
        <v>29</v>
      </c>
      <c r="I2454">
        <v>1</v>
      </c>
      <c r="J2454" s="1" t="str">
        <f>+VLOOKUP(bloques1a3[[#This Row],[respuesta]],respuestas.emociones[],2,0)</f>
        <v>enojo</v>
      </c>
      <c r="K2454" s="1">
        <f>+VLOOKUP(bloques1a3[[#This Row],[niño]],BD.niños[[Código]:[edad]],5,0)</f>
        <v>10</v>
      </c>
      <c r="L2454" s="1">
        <f>+IF(bloques1a3[[#This Row],[correcta]]=bloques1a3[[#This Row],[respuesta]],1,0)</f>
        <v>1</v>
      </c>
      <c r="M2454" s="1">
        <f>+IF(bloques1a3[[#This Row],[Sexo]]="F",1,0)</f>
        <v>1</v>
      </c>
    </row>
    <row r="2455" spans="1:13" x14ac:dyDescent="0.55000000000000004">
      <c r="A2455">
        <v>77</v>
      </c>
      <c r="B2455" s="1" t="s">
        <v>457</v>
      </c>
      <c r="C2455" s="1" t="s">
        <v>3</v>
      </c>
      <c r="D2455">
        <v>4</v>
      </c>
      <c r="E2455" s="1" t="s">
        <v>210</v>
      </c>
      <c r="F2455">
        <v>4</v>
      </c>
      <c r="G2455" s="1" t="s">
        <v>376</v>
      </c>
      <c r="H2455" s="1" t="s">
        <v>28</v>
      </c>
      <c r="I2455">
        <v>1</v>
      </c>
      <c r="J2455" s="1" t="str">
        <f>+VLOOKUP(bloques1a3[[#This Row],[respuesta]],respuestas.emociones[],2,0)</f>
        <v>enojo</v>
      </c>
      <c r="K2455" s="1">
        <f>+VLOOKUP(bloques1a3[[#This Row],[niño]],BD.niños[[Código]:[edad]],5,0)</f>
        <v>7</v>
      </c>
      <c r="L2455" s="1">
        <f>+IF(bloques1a3[[#This Row],[correcta]]=bloques1a3[[#This Row],[respuesta]],1,0)</f>
        <v>1</v>
      </c>
      <c r="M2455" s="1">
        <f>+IF(bloques1a3[[#This Row],[Sexo]]="F",1,0)</f>
        <v>0</v>
      </c>
    </row>
    <row r="2456" spans="1:13" x14ac:dyDescent="0.55000000000000004">
      <c r="A2456">
        <v>77</v>
      </c>
      <c r="B2456" s="1" t="s">
        <v>457</v>
      </c>
      <c r="C2456" s="1" t="s">
        <v>3</v>
      </c>
      <c r="D2456">
        <v>4</v>
      </c>
      <c r="E2456" s="1" t="s">
        <v>274</v>
      </c>
      <c r="F2456">
        <v>4</v>
      </c>
      <c r="G2456" s="1" t="s">
        <v>375</v>
      </c>
      <c r="H2456" s="1" t="s">
        <v>28</v>
      </c>
      <c r="I2456">
        <v>1</v>
      </c>
      <c r="J2456" s="1" t="str">
        <f>+VLOOKUP(bloques1a3[[#This Row],[respuesta]],respuestas.emociones[],2,0)</f>
        <v>enojo</v>
      </c>
      <c r="K2456" s="1">
        <f>+VLOOKUP(bloques1a3[[#This Row],[niño]],BD.niños[[Código]:[edad]],5,0)</f>
        <v>6</v>
      </c>
      <c r="L2456" s="1">
        <f>+IF(bloques1a3[[#This Row],[correcta]]=bloques1a3[[#This Row],[respuesta]],1,0)</f>
        <v>1</v>
      </c>
      <c r="M2456" s="1">
        <f>+IF(bloques1a3[[#This Row],[Sexo]]="F",1,0)</f>
        <v>0</v>
      </c>
    </row>
    <row r="2457" spans="1:13" x14ac:dyDescent="0.55000000000000004">
      <c r="A2457">
        <v>77</v>
      </c>
      <c r="B2457" s="1" t="s">
        <v>457</v>
      </c>
      <c r="C2457" s="1" t="s">
        <v>3</v>
      </c>
      <c r="D2457">
        <v>4</v>
      </c>
      <c r="E2457" s="1" t="s">
        <v>276</v>
      </c>
      <c r="F2457">
        <v>4</v>
      </c>
      <c r="G2457" s="1" t="s">
        <v>375</v>
      </c>
      <c r="H2457" s="1" t="s">
        <v>28</v>
      </c>
      <c r="I2457">
        <v>1</v>
      </c>
      <c r="J2457" s="1" t="str">
        <f>+VLOOKUP(bloques1a3[[#This Row],[respuesta]],respuestas.emociones[],2,0)</f>
        <v>enojo</v>
      </c>
      <c r="K2457" s="1">
        <f>+VLOOKUP(bloques1a3[[#This Row],[niño]],BD.niños[[Código]:[edad]],5,0)</f>
        <v>6</v>
      </c>
      <c r="L2457" s="1">
        <f>+IF(bloques1a3[[#This Row],[correcta]]=bloques1a3[[#This Row],[respuesta]],1,0)</f>
        <v>1</v>
      </c>
      <c r="M2457" s="1">
        <f>+IF(bloques1a3[[#This Row],[Sexo]]="F",1,0)</f>
        <v>0</v>
      </c>
    </row>
    <row r="2458" spans="1:13" x14ac:dyDescent="0.55000000000000004">
      <c r="A2458">
        <v>77</v>
      </c>
      <c r="B2458" s="1" t="s">
        <v>457</v>
      </c>
      <c r="C2458" s="1" t="s">
        <v>3</v>
      </c>
      <c r="D2458">
        <v>4</v>
      </c>
      <c r="E2458" s="1" t="s">
        <v>279</v>
      </c>
      <c r="F2458">
        <v>4</v>
      </c>
      <c r="G2458" s="1" t="s">
        <v>376</v>
      </c>
      <c r="H2458" s="1" t="s">
        <v>29</v>
      </c>
      <c r="I2458">
        <v>1</v>
      </c>
      <c r="J2458" s="1" t="str">
        <f>+VLOOKUP(bloques1a3[[#This Row],[respuesta]],respuestas.emociones[],2,0)</f>
        <v>enojo</v>
      </c>
      <c r="K2458" s="1">
        <f>+VLOOKUP(bloques1a3[[#This Row],[niño]],BD.niños[[Código]:[edad]],5,0)</f>
        <v>7</v>
      </c>
      <c r="L2458" s="1">
        <f>+IF(bloques1a3[[#This Row],[correcta]]=bloques1a3[[#This Row],[respuesta]],1,0)</f>
        <v>1</v>
      </c>
      <c r="M2458" s="1">
        <f>+IF(bloques1a3[[#This Row],[Sexo]]="F",1,0)</f>
        <v>1</v>
      </c>
    </row>
    <row r="2459" spans="1:13" x14ac:dyDescent="0.55000000000000004">
      <c r="A2459">
        <v>77</v>
      </c>
      <c r="B2459" s="1" t="s">
        <v>457</v>
      </c>
      <c r="C2459" s="1" t="s">
        <v>3</v>
      </c>
      <c r="D2459">
        <v>4</v>
      </c>
      <c r="E2459" s="1" t="s">
        <v>282</v>
      </c>
      <c r="F2459">
        <v>4</v>
      </c>
      <c r="G2459" s="1" t="s">
        <v>375</v>
      </c>
      <c r="H2459" s="1" t="s">
        <v>29</v>
      </c>
      <c r="I2459">
        <v>1</v>
      </c>
      <c r="J2459" s="1" t="str">
        <f>+VLOOKUP(bloques1a3[[#This Row],[respuesta]],respuestas.emociones[],2,0)</f>
        <v>enojo</v>
      </c>
      <c r="K2459" s="1">
        <f>+VLOOKUP(bloques1a3[[#This Row],[niño]],BD.niños[[Código]:[edad]],5,0)</f>
        <v>5</v>
      </c>
      <c r="L2459" s="1">
        <f>+IF(bloques1a3[[#This Row],[correcta]]=bloques1a3[[#This Row],[respuesta]],1,0)</f>
        <v>1</v>
      </c>
      <c r="M2459" s="1">
        <f>+IF(bloques1a3[[#This Row],[Sexo]]="F",1,0)</f>
        <v>1</v>
      </c>
    </row>
    <row r="2460" spans="1:13" x14ac:dyDescent="0.55000000000000004">
      <c r="A2460">
        <v>77</v>
      </c>
      <c r="B2460" s="1" t="s">
        <v>457</v>
      </c>
      <c r="C2460" s="1" t="s">
        <v>3</v>
      </c>
      <c r="D2460">
        <v>4</v>
      </c>
      <c r="E2460" s="1" t="s">
        <v>352</v>
      </c>
      <c r="F2460">
        <v>4</v>
      </c>
      <c r="G2460" s="1" t="s">
        <v>376</v>
      </c>
      <c r="H2460" s="1" t="s">
        <v>29</v>
      </c>
      <c r="I2460">
        <v>1</v>
      </c>
      <c r="J2460" s="1" t="str">
        <f>+VLOOKUP(bloques1a3[[#This Row],[respuesta]],respuestas.emociones[],2,0)</f>
        <v>enojo</v>
      </c>
      <c r="K2460" s="1">
        <f>+VLOOKUP(bloques1a3[[#This Row],[niño]],BD.niños[[Código]:[edad]],5,0)</f>
        <v>8</v>
      </c>
      <c r="L2460" s="1">
        <f>+IF(bloques1a3[[#This Row],[correcta]]=bloques1a3[[#This Row],[respuesta]],1,0)</f>
        <v>1</v>
      </c>
      <c r="M2460" s="1">
        <f>+IF(bloques1a3[[#This Row],[Sexo]]="F",1,0)</f>
        <v>1</v>
      </c>
    </row>
    <row r="2461" spans="1:13" x14ac:dyDescent="0.55000000000000004">
      <c r="A2461">
        <v>77</v>
      </c>
      <c r="B2461" s="1" t="s">
        <v>457</v>
      </c>
      <c r="C2461" s="1" t="s">
        <v>3</v>
      </c>
      <c r="D2461">
        <v>4</v>
      </c>
      <c r="E2461" s="1" t="s">
        <v>357</v>
      </c>
      <c r="F2461">
        <v>4</v>
      </c>
      <c r="G2461" s="1" t="s">
        <v>376</v>
      </c>
      <c r="H2461" s="1" t="s">
        <v>28</v>
      </c>
      <c r="I2461">
        <v>1</v>
      </c>
      <c r="J2461" s="1" t="str">
        <f>+VLOOKUP(bloques1a3[[#This Row],[respuesta]],respuestas.emociones[],2,0)</f>
        <v>enojo</v>
      </c>
      <c r="K2461" s="1">
        <f>+VLOOKUP(bloques1a3[[#This Row],[niño]],BD.niños[[Código]:[edad]],5,0)</f>
        <v>7</v>
      </c>
      <c r="L2461" s="1">
        <f>+IF(bloques1a3[[#This Row],[correcta]]=bloques1a3[[#This Row],[respuesta]],1,0)</f>
        <v>1</v>
      </c>
      <c r="M2461" s="1">
        <f>+IF(bloques1a3[[#This Row],[Sexo]]="F",1,0)</f>
        <v>0</v>
      </c>
    </row>
    <row r="2462" spans="1:13" x14ac:dyDescent="0.55000000000000004">
      <c r="A2462">
        <v>77</v>
      </c>
      <c r="B2462" s="1" t="s">
        <v>457</v>
      </c>
      <c r="C2462" s="1" t="s">
        <v>3</v>
      </c>
      <c r="D2462">
        <v>4</v>
      </c>
      <c r="E2462" s="1" t="s">
        <v>360</v>
      </c>
      <c r="F2462">
        <v>4</v>
      </c>
      <c r="G2462" s="1" t="s">
        <v>377</v>
      </c>
      <c r="H2462" s="1" t="s">
        <v>28</v>
      </c>
      <c r="I2462">
        <v>1</v>
      </c>
      <c r="J2462" s="1" t="str">
        <f>+VLOOKUP(bloques1a3[[#This Row],[respuesta]],respuestas.emociones[],2,0)</f>
        <v>enojo</v>
      </c>
      <c r="K2462" s="1">
        <f>+VLOOKUP(bloques1a3[[#This Row],[niño]],BD.niños[[Código]:[edad]],5,0)</f>
        <v>9</v>
      </c>
      <c r="L2462" s="1">
        <f>+IF(bloques1a3[[#This Row],[correcta]]=bloques1a3[[#This Row],[respuesta]],1,0)</f>
        <v>1</v>
      </c>
      <c r="M2462" s="1">
        <f>+IF(bloques1a3[[#This Row],[Sexo]]="F",1,0)</f>
        <v>0</v>
      </c>
    </row>
    <row r="2463" spans="1:13" x14ac:dyDescent="0.55000000000000004">
      <c r="A2463">
        <v>77</v>
      </c>
      <c r="B2463" s="1" t="s">
        <v>457</v>
      </c>
      <c r="C2463" s="1" t="s">
        <v>3</v>
      </c>
      <c r="D2463">
        <v>4</v>
      </c>
      <c r="E2463" s="1" t="s">
        <v>364</v>
      </c>
      <c r="F2463">
        <v>4</v>
      </c>
      <c r="G2463" s="1" t="s">
        <v>377</v>
      </c>
      <c r="H2463" s="1" t="s">
        <v>28</v>
      </c>
      <c r="I2463">
        <v>1</v>
      </c>
      <c r="J2463" s="1" t="str">
        <f>+VLOOKUP(bloques1a3[[#This Row],[respuesta]],respuestas.emociones[],2,0)</f>
        <v>enojo</v>
      </c>
      <c r="K2463" s="1">
        <f>+VLOOKUP(bloques1a3[[#This Row],[niño]],BD.niños[[Código]:[edad]],5,0)</f>
        <v>10</v>
      </c>
      <c r="L2463" s="1">
        <f>+IF(bloques1a3[[#This Row],[correcta]]=bloques1a3[[#This Row],[respuesta]],1,0)</f>
        <v>1</v>
      </c>
      <c r="M2463" s="1">
        <f>+IF(bloques1a3[[#This Row],[Sexo]]="F",1,0)</f>
        <v>0</v>
      </c>
    </row>
    <row r="2464" spans="1:13" x14ac:dyDescent="0.55000000000000004">
      <c r="A2464">
        <v>77</v>
      </c>
      <c r="B2464" s="1" t="s">
        <v>457</v>
      </c>
      <c r="C2464" s="1" t="s">
        <v>3</v>
      </c>
      <c r="D2464">
        <v>4</v>
      </c>
      <c r="E2464" s="1" t="s">
        <v>368</v>
      </c>
      <c r="F2464">
        <v>4</v>
      </c>
      <c r="G2464" s="1" t="s">
        <v>377</v>
      </c>
      <c r="H2464" s="1" t="s">
        <v>28</v>
      </c>
      <c r="I2464">
        <v>1</v>
      </c>
      <c r="J2464" s="1" t="str">
        <f>+VLOOKUP(bloques1a3[[#This Row],[respuesta]],respuestas.emociones[],2,0)</f>
        <v>enojo</v>
      </c>
      <c r="K2464" s="1">
        <f>+VLOOKUP(bloques1a3[[#This Row],[niño]],BD.niños[[Código]:[edad]],5,0)</f>
        <v>11</v>
      </c>
      <c r="L2464" s="1">
        <f>+IF(bloques1a3[[#This Row],[correcta]]=bloques1a3[[#This Row],[respuesta]],1,0)</f>
        <v>1</v>
      </c>
      <c r="M2464" s="1">
        <f>+IF(bloques1a3[[#This Row],[Sexo]]="F",1,0)</f>
        <v>0</v>
      </c>
    </row>
    <row r="2465" spans="1:13" x14ac:dyDescent="0.55000000000000004">
      <c r="A2465">
        <v>77</v>
      </c>
      <c r="B2465" s="1" t="s">
        <v>457</v>
      </c>
      <c r="C2465" s="1" t="s">
        <v>3</v>
      </c>
      <c r="D2465">
        <v>4</v>
      </c>
      <c r="E2465" s="1" t="s">
        <v>371</v>
      </c>
      <c r="F2465">
        <v>4</v>
      </c>
      <c r="G2465" s="1" t="s">
        <v>377</v>
      </c>
      <c r="H2465" s="1" t="s">
        <v>29</v>
      </c>
      <c r="I2465">
        <v>1</v>
      </c>
      <c r="J2465" s="1" t="str">
        <f>+VLOOKUP(bloques1a3[[#This Row],[respuesta]],respuestas.emociones[],2,0)</f>
        <v>enojo</v>
      </c>
      <c r="K2465" s="1">
        <f>+VLOOKUP(bloques1a3[[#This Row],[niño]],BD.niños[[Código]:[edad]],5,0)</f>
        <v>9</v>
      </c>
      <c r="L2465" s="1">
        <f>+IF(bloques1a3[[#This Row],[correcta]]=bloques1a3[[#This Row],[respuesta]],1,0)</f>
        <v>1</v>
      </c>
      <c r="M2465" s="1">
        <f>+IF(bloques1a3[[#This Row],[Sexo]]="F",1,0)</f>
        <v>1</v>
      </c>
    </row>
    <row r="2466" spans="1:13" x14ac:dyDescent="0.55000000000000004">
      <c r="A2466">
        <v>78</v>
      </c>
      <c r="B2466" s="1" t="s">
        <v>458</v>
      </c>
      <c r="C2466" s="1" t="s">
        <v>2</v>
      </c>
      <c r="D2466">
        <v>1</v>
      </c>
      <c r="E2466" s="1" t="s">
        <v>36</v>
      </c>
      <c r="F2466">
        <v>6</v>
      </c>
      <c r="G2466" s="1" t="s">
        <v>375</v>
      </c>
      <c r="H2466" s="1" t="s">
        <v>28</v>
      </c>
      <c r="I2466">
        <v>1</v>
      </c>
      <c r="J2466" s="1" t="str">
        <f>+VLOOKUP(bloques1a3[[#This Row],[respuesta]],respuestas.emociones[],2,0)</f>
        <v>sorpresa</v>
      </c>
      <c r="K2466" s="1">
        <f>+VLOOKUP(bloques1a3[[#This Row],[niño]],BD.niños[[Código]:[edad]],5,0)</f>
        <v>5</v>
      </c>
      <c r="L2466" s="1">
        <f>+IF(bloques1a3[[#This Row],[correcta]]=bloques1a3[[#This Row],[respuesta]],1,0)</f>
        <v>0</v>
      </c>
      <c r="M2466" s="1">
        <f>+IF(bloques1a3[[#This Row],[Sexo]]="F",1,0)</f>
        <v>0</v>
      </c>
    </row>
    <row r="2467" spans="1:13" x14ac:dyDescent="0.55000000000000004">
      <c r="A2467">
        <v>78</v>
      </c>
      <c r="B2467" s="1" t="s">
        <v>458</v>
      </c>
      <c r="C2467" s="1" t="s">
        <v>2</v>
      </c>
      <c r="D2467">
        <v>1</v>
      </c>
      <c r="E2467" s="1" t="s">
        <v>40</v>
      </c>
      <c r="F2467">
        <v>1</v>
      </c>
      <c r="G2467" s="1" t="s">
        <v>376</v>
      </c>
      <c r="H2467" s="1" t="s">
        <v>28</v>
      </c>
      <c r="I2467">
        <v>1</v>
      </c>
      <c r="J2467" s="1" t="str">
        <f>+VLOOKUP(bloques1a3[[#This Row],[respuesta]],respuestas.emociones[],2,0)</f>
        <v>neutra</v>
      </c>
      <c r="K2467" s="1">
        <f>+VLOOKUP(bloques1a3[[#This Row],[niño]],BD.niños[[Código]:[edad]],5,0)</f>
        <v>7</v>
      </c>
      <c r="L2467" s="1">
        <f>+IF(bloques1a3[[#This Row],[correcta]]=bloques1a3[[#This Row],[respuesta]],1,0)</f>
        <v>1</v>
      </c>
      <c r="M2467" s="1">
        <f>+IF(bloques1a3[[#This Row],[Sexo]]="F",1,0)</f>
        <v>0</v>
      </c>
    </row>
    <row r="2468" spans="1:13" x14ac:dyDescent="0.55000000000000004">
      <c r="A2468">
        <v>78</v>
      </c>
      <c r="B2468" s="1" t="s">
        <v>458</v>
      </c>
      <c r="C2468" s="1" t="s">
        <v>2</v>
      </c>
      <c r="D2468">
        <v>1</v>
      </c>
      <c r="E2468" s="1" t="s">
        <v>44</v>
      </c>
      <c r="F2468">
        <v>1</v>
      </c>
      <c r="G2468" s="1" t="s">
        <v>376</v>
      </c>
      <c r="H2468" s="1" t="s">
        <v>29</v>
      </c>
      <c r="I2468">
        <v>1</v>
      </c>
      <c r="J2468" s="1" t="str">
        <f>+VLOOKUP(bloques1a3[[#This Row],[respuesta]],respuestas.emociones[],2,0)</f>
        <v>neutra</v>
      </c>
      <c r="K2468" s="1">
        <f>+VLOOKUP(bloques1a3[[#This Row],[niño]],BD.niños[[Código]:[edad]],5,0)</f>
        <v>7</v>
      </c>
      <c r="L2468" s="1">
        <f>+IF(bloques1a3[[#This Row],[correcta]]=bloques1a3[[#This Row],[respuesta]],1,0)</f>
        <v>1</v>
      </c>
      <c r="M2468" s="1">
        <f>+IF(bloques1a3[[#This Row],[Sexo]]="F",1,0)</f>
        <v>1</v>
      </c>
    </row>
    <row r="2469" spans="1:13" x14ac:dyDescent="0.55000000000000004">
      <c r="A2469">
        <v>78</v>
      </c>
      <c r="B2469" s="1" t="s">
        <v>458</v>
      </c>
      <c r="C2469" s="1" t="s">
        <v>2</v>
      </c>
      <c r="D2469">
        <v>1</v>
      </c>
      <c r="E2469" s="1" t="s">
        <v>48</v>
      </c>
      <c r="F2469">
        <v>0</v>
      </c>
      <c r="G2469" s="1" t="s">
        <v>376</v>
      </c>
      <c r="H2469" s="1" t="s">
        <v>29</v>
      </c>
      <c r="I2469">
        <v>1</v>
      </c>
      <c r="J2469" s="1" t="str">
        <f>+VLOOKUP(bloques1a3[[#This Row],[respuesta]],respuestas.emociones[],2,0)</f>
        <v>no respondió</v>
      </c>
      <c r="K2469" s="1">
        <f>+VLOOKUP(bloques1a3[[#This Row],[niño]],BD.niños[[Código]:[edad]],5,0)</f>
        <v>7</v>
      </c>
      <c r="L2469" s="1">
        <f>+IF(bloques1a3[[#This Row],[correcta]]=bloques1a3[[#This Row],[respuesta]],1,0)</f>
        <v>0</v>
      </c>
      <c r="M2469" s="1">
        <f>+IF(bloques1a3[[#This Row],[Sexo]]="F",1,0)</f>
        <v>1</v>
      </c>
    </row>
    <row r="2470" spans="1:13" x14ac:dyDescent="0.55000000000000004">
      <c r="A2470">
        <v>78</v>
      </c>
      <c r="B2470" s="1" t="s">
        <v>458</v>
      </c>
      <c r="C2470" s="1" t="s">
        <v>2</v>
      </c>
      <c r="D2470">
        <v>1</v>
      </c>
      <c r="E2470" s="1" t="s">
        <v>52</v>
      </c>
      <c r="F2470">
        <v>1</v>
      </c>
      <c r="G2470" s="1" t="s">
        <v>376</v>
      </c>
      <c r="H2470" s="1" t="s">
        <v>29</v>
      </c>
      <c r="I2470">
        <v>1</v>
      </c>
      <c r="J2470" s="1" t="str">
        <f>+VLOOKUP(bloques1a3[[#This Row],[respuesta]],respuestas.emociones[],2,0)</f>
        <v>neutra</v>
      </c>
      <c r="K2470" s="1">
        <f>+VLOOKUP(bloques1a3[[#This Row],[niño]],BD.niños[[Código]:[edad]],5,0)</f>
        <v>7</v>
      </c>
      <c r="L2470" s="1">
        <f>+IF(bloques1a3[[#This Row],[correcta]]=bloques1a3[[#This Row],[respuesta]],1,0)</f>
        <v>1</v>
      </c>
      <c r="M2470" s="1">
        <f>+IF(bloques1a3[[#This Row],[Sexo]]="F",1,0)</f>
        <v>1</v>
      </c>
    </row>
    <row r="2471" spans="1:13" x14ac:dyDescent="0.55000000000000004">
      <c r="A2471">
        <v>78</v>
      </c>
      <c r="B2471" s="1" t="s">
        <v>458</v>
      </c>
      <c r="C2471" s="1" t="s">
        <v>2</v>
      </c>
      <c r="D2471">
        <v>1</v>
      </c>
      <c r="E2471" s="1" t="s">
        <v>56</v>
      </c>
      <c r="F2471">
        <v>1</v>
      </c>
      <c r="G2471" s="1" t="s">
        <v>376</v>
      </c>
      <c r="H2471" s="1" t="s">
        <v>29</v>
      </c>
      <c r="I2471">
        <v>1</v>
      </c>
      <c r="J2471" s="1" t="str">
        <f>+VLOOKUP(bloques1a3[[#This Row],[respuesta]],respuestas.emociones[],2,0)</f>
        <v>neutra</v>
      </c>
      <c r="K2471" s="1">
        <f>+VLOOKUP(bloques1a3[[#This Row],[niño]],BD.niños[[Código]:[edad]],5,0)</f>
        <v>8</v>
      </c>
      <c r="L2471" s="1">
        <f>+IF(bloques1a3[[#This Row],[correcta]]=bloques1a3[[#This Row],[respuesta]],1,0)</f>
        <v>1</v>
      </c>
      <c r="M2471" s="1">
        <f>+IF(bloques1a3[[#This Row],[Sexo]]="F",1,0)</f>
        <v>1</v>
      </c>
    </row>
    <row r="2472" spans="1:13" x14ac:dyDescent="0.55000000000000004">
      <c r="A2472">
        <v>78</v>
      </c>
      <c r="B2472" s="1" t="s">
        <v>458</v>
      </c>
      <c r="C2472" s="1" t="s">
        <v>2</v>
      </c>
      <c r="D2472">
        <v>1</v>
      </c>
      <c r="E2472" s="1" t="s">
        <v>60</v>
      </c>
      <c r="F2472">
        <v>1</v>
      </c>
      <c r="G2472" s="1" t="s">
        <v>377</v>
      </c>
      <c r="H2472" s="1" t="s">
        <v>28</v>
      </c>
      <c r="I2472">
        <v>1</v>
      </c>
      <c r="J2472" s="1" t="str">
        <f>+VLOOKUP(bloques1a3[[#This Row],[respuesta]],respuestas.emociones[],2,0)</f>
        <v>neutra</v>
      </c>
      <c r="K2472" s="1">
        <f>+VLOOKUP(bloques1a3[[#This Row],[niño]],BD.niños[[Código]:[edad]],5,0)</f>
        <v>10</v>
      </c>
      <c r="L2472" s="1">
        <f>+IF(bloques1a3[[#This Row],[correcta]]=bloques1a3[[#This Row],[respuesta]],1,0)</f>
        <v>1</v>
      </c>
      <c r="M2472" s="1">
        <f>+IF(bloques1a3[[#This Row],[Sexo]]="F",1,0)</f>
        <v>0</v>
      </c>
    </row>
    <row r="2473" spans="1:13" x14ac:dyDescent="0.55000000000000004">
      <c r="A2473">
        <v>78</v>
      </c>
      <c r="B2473" s="1" t="s">
        <v>458</v>
      </c>
      <c r="C2473" s="1" t="s">
        <v>2</v>
      </c>
      <c r="D2473">
        <v>1</v>
      </c>
      <c r="E2473" s="1" t="s">
        <v>64</v>
      </c>
      <c r="F2473">
        <v>1</v>
      </c>
      <c r="G2473" s="1" t="s">
        <v>377</v>
      </c>
      <c r="H2473" s="1" t="s">
        <v>29</v>
      </c>
      <c r="I2473">
        <v>1</v>
      </c>
      <c r="J2473" s="1" t="str">
        <f>+VLOOKUP(bloques1a3[[#This Row],[respuesta]],respuestas.emociones[],2,0)</f>
        <v>neutra</v>
      </c>
      <c r="K2473" s="1">
        <f>+VLOOKUP(bloques1a3[[#This Row],[niño]],BD.niños[[Código]:[edad]],5,0)</f>
        <v>9</v>
      </c>
      <c r="L2473" s="1">
        <f>+IF(bloques1a3[[#This Row],[correcta]]=bloques1a3[[#This Row],[respuesta]],1,0)</f>
        <v>1</v>
      </c>
      <c r="M2473" s="1">
        <f>+IF(bloques1a3[[#This Row],[Sexo]]="F",1,0)</f>
        <v>1</v>
      </c>
    </row>
    <row r="2474" spans="1:13" x14ac:dyDescent="0.55000000000000004">
      <c r="A2474">
        <v>78</v>
      </c>
      <c r="B2474" s="1" t="s">
        <v>458</v>
      </c>
      <c r="C2474" s="1" t="s">
        <v>2</v>
      </c>
      <c r="D2474">
        <v>1</v>
      </c>
      <c r="E2474" s="1" t="s">
        <v>72</v>
      </c>
      <c r="F2474">
        <v>1</v>
      </c>
      <c r="G2474" s="1" t="s">
        <v>377</v>
      </c>
      <c r="H2474" s="1" t="s">
        <v>29</v>
      </c>
      <c r="I2474">
        <v>1</v>
      </c>
      <c r="J2474" s="1" t="str">
        <f>+VLOOKUP(bloques1a3[[#This Row],[respuesta]],respuestas.emociones[],2,0)</f>
        <v>neutra</v>
      </c>
      <c r="K2474" s="1">
        <f>+VLOOKUP(bloques1a3[[#This Row],[niño]],BD.niños[[Código]:[edad]],5,0)</f>
        <v>9</v>
      </c>
      <c r="L2474" s="1">
        <f>+IF(bloques1a3[[#This Row],[correcta]]=bloques1a3[[#This Row],[respuesta]],1,0)</f>
        <v>1</v>
      </c>
      <c r="M2474" s="1">
        <f>+IF(bloques1a3[[#This Row],[Sexo]]="F",1,0)</f>
        <v>1</v>
      </c>
    </row>
    <row r="2475" spans="1:13" x14ac:dyDescent="0.55000000000000004">
      <c r="A2475">
        <v>78</v>
      </c>
      <c r="B2475" s="1" t="s">
        <v>458</v>
      </c>
      <c r="C2475" s="1" t="s">
        <v>2</v>
      </c>
      <c r="D2475">
        <v>1</v>
      </c>
      <c r="E2475" s="1" t="s">
        <v>75</v>
      </c>
      <c r="F2475">
        <v>1</v>
      </c>
      <c r="G2475" s="1" t="s">
        <v>377</v>
      </c>
      <c r="H2475" s="1" t="s">
        <v>29</v>
      </c>
      <c r="I2475">
        <v>1</v>
      </c>
      <c r="J2475" s="1" t="str">
        <f>+VLOOKUP(bloques1a3[[#This Row],[respuesta]],respuestas.emociones[],2,0)</f>
        <v>neutra</v>
      </c>
      <c r="K2475" s="1">
        <f>+VLOOKUP(bloques1a3[[#This Row],[niño]],BD.niños[[Código]:[edad]],5,0)</f>
        <v>10</v>
      </c>
      <c r="L2475" s="1">
        <f>+IF(bloques1a3[[#This Row],[correcta]]=bloques1a3[[#This Row],[respuesta]],1,0)</f>
        <v>1</v>
      </c>
      <c r="M2475" s="1">
        <f>+IF(bloques1a3[[#This Row],[Sexo]]="F",1,0)</f>
        <v>1</v>
      </c>
    </row>
    <row r="2476" spans="1:13" x14ac:dyDescent="0.55000000000000004">
      <c r="A2476">
        <v>78</v>
      </c>
      <c r="B2476" s="1" t="s">
        <v>458</v>
      </c>
      <c r="C2476" s="1" t="s">
        <v>2</v>
      </c>
      <c r="D2476">
        <v>1</v>
      </c>
      <c r="E2476" s="1" t="s">
        <v>78</v>
      </c>
      <c r="F2476">
        <v>1</v>
      </c>
      <c r="G2476" s="1" t="s">
        <v>375</v>
      </c>
      <c r="H2476" s="1" t="s">
        <v>28</v>
      </c>
      <c r="I2476">
        <v>1</v>
      </c>
      <c r="J2476" s="1" t="str">
        <f>+VLOOKUP(bloques1a3[[#This Row],[respuesta]],respuestas.emociones[],2,0)</f>
        <v>neutra</v>
      </c>
      <c r="K2476" s="1">
        <f>+VLOOKUP(bloques1a3[[#This Row],[niño]],BD.niños[[Código]:[edad]],5,0)</f>
        <v>6</v>
      </c>
      <c r="L2476" s="1">
        <f>+IF(bloques1a3[[#This Row],[correcta]]=bloques1a3[[#This Row],[respuesta]],1,0)</f>
        <v>1</v>
      </c>
      <c r="M2476" s="1">
        <f>+IF(bloques1a3[[#This Row],[Sexo]]="F",1,0)</f>
        <v>0</v>
      </c>
    </row>
    <row r="2477" spans="1:13" x14ac:dyDescent="0.55000000000000004">
      <c r="A2477">
        <v>78</v>
      </c>
      <c r="B2477" s="1" t="s">
        <v>458</v>
      </c>
      <c r="C2477" s="1" t="s">
        <v>2</v>
      </c>
      <c r="D2477">
        <v>1</v>
      </c>
      <c r="E2477" s="1" t="s">
        <v>82</v>
      </c>
      <c r="F2477">
        <v>7</v>
      </c>
      <c r="G2477" s="1" t="s">
        <v>375</v>
      </c>
      <c r="H2477" s="1" t="s">
        <v>29</v>
      </c>
      <c r="I2477">
        <v>1</v>
      </c>
      <c r="J2477" s="1" t="str">
        <f>+VLOOKUP(bloques1a3[[#This Row],[respuesta]],respuestas.emociones[],2,0)</f>
        <v>asco</v>
      </c>
      <c r="K2477" s="1">
        <f>+VLOOKUP(bloques1a3[[#This Row],[niño]],BD.niños[[Código]:[edad]],5,0)</f>
        <v>6</v>
      </c>
      <c r="L2477" s="1">
        <f>+IF(bloques1a3[[#This Row],[correcta]]=bloques1a3[[#This Row],[respuesta]],1,0)</f>
        <v>0</v>
      </c>
      <c r="M2477" s="1">
        <f>+IF(bloques1a3[[#This Row],[Sexo]]="F",1,0)</f>
        <v>1</v>
      </c>
    </row>
    <row r="2478" spans="1:13" x14ac:dyDescent="0.55000000000000004">
      <c r="A2478">
        <v>78</v>
      </c>
      <c r="B2478" s="1" t="s">
        <v>458</v>
      </c>
      <c r="C2478" s="1" t="s">
        <v>2</v>
      </c>
      <c r="D2478">
        <v>1</v>
      </c>
      <c r="E2478" s="1" t="s">
        <v>85</v>
      </c>
      <c r="F2478">
        <v>5</v>
      </c>
      <c r="G2478" s="1" t="s">
        <v>375</v>
      </c>
      <c r="H2478" s="1" t="s">
        <v>28</v>
      </c>
      <c r="I2478">
        <v>1</v>
      </c>
      <c r="J2478" s="1" t="str">
        <f>+VLOOKUP(bloques1a3[[#This Row],[respuesta]],respuestas.emociones[],2,0)</f>
        <v>miedo</v>
      </c>
      <c r="K2478" s="1">
        <f>+VLOOKUP(bloques1a3[[#This Row],[niño]],BD.niños[[Código]:[edad]],5,0)</f>
        <v>6</v>
      </c>
      <c r="L2478" s="1">
        <f>+IF(bloques1a3[[#This Row],[correcta]]=bloques1a3[[#This Row],[respuesta]],1,0)</f>
        <v>0</v>
      </c>
      <c r="M2478" s="1">
        <f>+IF(bloques1a3[[#This Row],[Sexo]]="F",1,0)</f>
        <v>0</v>
      </c>
    </row>
    <row r="2479" spans="1:13" x14ac:dyDescent="0.55000000000000004">
      <c r="A2479">
        <v>78</v>
      </c>
      <c r="B2479" s="1" t="s">
        <v>458</v>
      </c>
      <c r="C2479" s="1" t="s">
        <v>2</v>
      </c>
      <c r="D2479">
        <v>1</v>
      </c>
      <c r="E2479" s="1" t="s">
        <v>184</v>
      </c>
      <c r="F2479">
        <v>1</v>
      </c>
      <c r="G2479" s="1" t="s">
        <v>376</v>
      </c>
      <c r="H2479" s="1" t="s">
        <v>28</v>
      </c>
      <c r="I2479">
        <v>1</v>
      </c>
      <c r="J2479" s="1" t="str">
        <f>+VLOOKUP(bloques1a3[[#This Row],[respuesta]],respuestas.emociones[],2,0)</f>
        <v>neutra</v>
      </c>
      <c r="K2479" s="1">
        <f>+VLOOKUP(bloques1a3[[#This Row],[niño]],BD.niños[[Código]:[edad]],5,0)</f>
        <v>7</v>
      </c>
      <c r="L2479" s="1">
        <f>+IF(bloques1a3[[#This Row],[correcta]]=bloques1a3[[#This Row],[respuesta]],1,0)</f>
        <v>1</v>
      </c>
      <c r="M2479" s="1">
        <f>+IF(bloques1a3[[#This Row],[Sexo]]="F",1,0)</f>
        <v>0</v>
      </c>
    </row>
    <row r="2480" spans="1:13" x14ac:dyDescent="0.55000000000000004">
      <c r="A2480">
        <v>78</v>
      </c>
      <c r="B2480" s="1" t="s">
        <v>458</v>
      </c>
      <c r="C2480" s="1" t="s">
        <v>2</v>
      </c>
      <c r="D2480">
        <v>1</v>
      </c>
      <c r="E2480" s="1" t="s">
        <v>187</v>
      </c>
      <c r="F2480">
        <v>1</v>
      </c>
      <c r="G2480" s="1" t="s">
        <v>376</v>
      </c>
      <c r="H2480" s="1" t="s">
        <v>29</v>
      </c>
      <c r="I2480">
        <v>1</v>
      </c>
      <c r="J2480" s="1" t="str">
        <f>+VLOOKUP(bloques1a3[[#This Row],[respuesta]],respuestas.emociones[],2,0)</f>
        <v>neutra</v>
      </c>
      <c r="K2480" s="1">
        <f>+VLOOKUP(bloques1a3[[#This Row],[niño]],BD.niños[[Código]:[edad]],5,0)</f>
        <v>8</v>
      </c>
      <c r="L2480" s="1">
        <f>+IF(bloques1a3[[#This Row],[correcta]]=bloques1a3[[#This Row],[respuesta]],1,0)</f>
        <v>1</v>
      </c>
      <c r="M2480" s="1">
        <f>+IF(bloques1a3[[#This Row],[Sexo]]="F",1,0)</f>
        <v>1</v>
      </c>
    </row>
    <row r="2481" spans="1:13" x14ac:dyDescent="0.55000000000000004">
      <c r="A2481">
        <v>78</v>
      </c>
      <c r="B2481" s="1" t="s">
        <v>458</v>
      </c>
      <c r="C2481" s="1" t="s">
        <v>2</v>
      </c>
      <c r="D2481">
        <v>1</v>
      </c>
      <c r="E2481" s="1" t="s">
        <v>192</v>
      </c>
      <c r="F2481">
        <v>1</v>
      </c>
      <c r="G2481" s="1" t="s">
        <v>376</v>
      </c>
      <c r="H2481" s="1" t="s">
        <v>28</v>
      </c>
      <c r="I2481">
        <v>1</v>
      </c>
      <c r="J2481" s="1" t="str">
        <f>+VLOOKUP(bloques1a3[[#This Row],[respuesta]],respuestas.emociones[],2,0)</f>
        <v>neutra</v>
      </c>
      <c r="K2481" s="1">
        <f>+VLOOKUP(bloques1a3[[#This Row],[niño]],BD.niños[[Código]:[edad]],5,0)</f>
        <v>7</v>
      </c>
      <c r="L2481" s="1">
        <f>+IF(bloques1a3[[#This Row],[correcta]]=bloques1a3[[#This Row],[respuesta]],1,0)</f>
        <v>1</v>
      </c>
      <c r="M2481" s="1">
        <f>+IF(bloques1a3[[#This Row],[Sexo]]="F",1,0)</f>
        <v>0</v>
      </c>
    </row>
    <row r="2482" spans="1:13" x14ac:dyDescent="0.55000000000000004">
      <c r="A2482">
        <v>78</v>
      </c>
      <c r="B2482" s="1" t="s">
        <v>458</v>
      </c>
      <c r="C2482" s="1" t="s">
        <v>2</v>
      </c>
      <c r="D2482">
        <v>1</v>
      </c>
      <c r="E2482" s="1" t="s">
        <v>195</v>
      </c>
      <c r="F2482">
        <v>1</v>
      </c>
      <c r="G2482" s="1" t="s">
        <v>377</v>
      </c>
      <c r="H2482" s="1" t="s">
        <v>28</v>
      </c>
      <c r="I2482">
        <v>1</v>
      </c>
      <c r="J2482" s="1" t="str">
        <f>+VLOOKUP(bloques1a3[[#This Row],[respuesta]],respuestas.emociones[],2,0)</f>
        <v>neutra</v>
      </c>
      <c r="K2482" s="1">
        <f>+VLOOKUP(bloques1a3[[#This Row],[niño]],BD.niños[[Código]:[edad]],5,0)</f>
        <v>10</v>
      </c>
      <c r="L2482" s="1">
        <f>+IF(bloques1a3[[#This Row],[correcta]]=bloques1a3[[#This Row],[respuesta]],1,0)</f>
        <v>1</v>
      </c>
      <c r="M2482" s="1">
        <f>+IF(bloques1a3[[#This Row],[Sexo]]="F",1,0)</f>
        <v>0</v>
      </c>
    </row>
    <row r="2483" spans="1:13" x14ac:dyDescent="0.55000000000000004">
      <c r="A2483">
        <v>78</v>
      </c>
      <c r="B2483" s="1" t="s">
        <v>458</v>
      </c>
      <c r="C2483" s="1" t="s">
        <v>2</v>
      </c>
      <c r="D2483">
        <v>1</v>
      </c>
      <c r="E2483" s="1" t="s">
        <v>199</v>
      </c>
      <c r="F2483">
        <v>1</v>
      </c>
      <c r="G2483" s="1" t="s">
        <v>377</v>
      </c>
      <c r="H2483" s="1" t="s">
        <v>28</v>
      </c>
      <c r="I2483">
        <v>1</v>
      </c>
      <c r="J2483" s="1" t="str">
        <f>+VLOOKUP(bloques1a3[[#This Row],[respuesta]],respuestas.emociones[],2,0)</f>
        <v>neutra</v>
      </c>
      <c r="K2483" s="1">
        <f>+VLOOKUP(bloques1a3[[#This Row],[niño]],BD.niños[[Código]:[edad]],5,0)</f>
        <v>9</v>
      </c>
      <c r="L2483" s="1">
        <f>+IF(bloques1a3[[#This Row],[correcta]]=bloques1a3[[#This Row],[respuesta]],1,0)</f>
        <v>1</v>
      </c>
      <c r="M2483" s="1">
        <f>+IF(bloques1a3[[#This Row],[Sexo]]="F",1,0)</f>
        <v>0</v>
      </c>
    </row>
    <row r="2484" spans="1:13" x14ac:dyDescent="0.55000000000000004">
      <c r="A2484">
        <v>78</v>
      </c>
      <c r="B2484" s="1" t="s">
        <v>458</v>
      </c>
      <c r="C2484" s="1" t="s">
        <v>2</v>
      </c>
      <c r="D2484">
        <v>1</v>
      </c>
      <c r="E2484" s="1" t="s">
        <v>203</v>
      </c>
      <c r="F2484">
        <v>1</v>
      </c>
      <c r="G2484" s="1" t="s">
        <v>377</v>
      </c>
      <c r="H2484" s="1" t="s">
        <v>29</v>
      </c>
      <c r="I2484">
        <v>1</v>
      </c>
      <c r="J2484" s="1" t="str">
        <f>+VLOOKUP(bloques1a3[[#This Row],[respuesta]],respuestas.emociones[],2,0)</f>
        <v>neutra</v>
      </c>
      <c r="K2484" s="1">
        <f>+VLOOKUP(bloques1a3[[#This Row],[niño]],BD.niños[[Código]:[edad]],5,0)</f>
        <v>9</v>
      </c>
      <c r="L2484" s="1">
        <f>+IF(bloques1a3[[#This Row],[correcta]]=bloques1a3[[#This Row],[respuesta]],1,0)</f>
        <v>1</v>
      </c>
      <c r="M2484" s="1">
        <f>+IF(bloques1a3[[#This Row],[Sexo]]="F",1,0)</f>
        <v>1</v>
      </c>
    </row>
    <row r="2485" spans="1:13" x14ac:dyDescent="0.55000000000000004">
      <c r="A2485">
        <v>78</v>
      </c>
      <c r="B2485" s="1" t="s">
        <v>458</v>
      </c>
      <c r="C2485" s="1" t="s">
        <v>2</v>
      </c>
      <c r="D2485">
        <v>1</v>
      </c>
      <c r="E2485" s="1" t="s">
        <v>206</v>
      </c>
      <c r="F2485">
        <v>1</v>
      </c>
      <c r="G2485" s="1" t="s">
        <v>377</v>
      </c>
      <c r="H2485" s="1" t="s">
        <v>29</v>
      </c>
      <c r="I2485">
        <v>1</v>
      </c>
      <c r="J2485" s="1" t="str">
        <f>+VLOOKUP(bloques1a3[[#This Row],[respuesta]],respuestas.emociones[],2,0)</f>
        <v>neutra</v>
      </c>
      <c r="K2485" s="1">
        <f>+VLOOKUP(bloques1a3[[#This Row],[niño]],BD.niños[[Código]:[edad]],5,0)</f>
        <v>10</v>
      </c>
      <c r="L2485" s="1">
        <f>+IF(bloques1a3[[#This Row],[correcta]]=bloques1a3[[#This Row],[respuesta]],1,0)</f>
        <v>1</v>
      </c>
      <c r="M2485" s="1">
        <f>+IF(bloques1a3[[#This Row],[Sexo]]="F",1,0)</f>
        <v>1</v>
      </c>
    </row>
    <row r="2486" spans="1:13" x14ac:dyDescent="0.55000000000000004">
      <c r="A2486">
        <v>78</v>
      </c>
      <c r="B2486" s="1" t="s">
        <v>458</v>
      </c>
      <c r="C2486" s="1" t="s">
        <v>2</v>
      </c>
      <c r="D2486">
        <v>1</v>
      </c>
      <c r="E2486" s="1" t="s">
        <v>210</v>
      </c>
      <c r="F2486">
        <v>1</v>
      </c>
      <c r="G2486" s="1" t="s">
        <v>376</v>
      </c>
      <c r="H2486" s="1" t="s">
        <v>28</v>
      </c>
      <c r="I2486">
        <v>1</v>
      </c>
      <c r="J2486" s="1" t="str">
        <f>+VLOOKUP(bloques1a3[[#This Row],[respuesta]],respuestas.emociones[],2,0)</f>
        <v>neutra</v>
      </c>
      <c r="K2486" s="1">
        <f>+VLOOKUP(bloques1a3[[#This Row],[niño]],BD.niños[[Código]:[edad]],5,0)</f>
        <v>7</v>
      </c>
      <c r="L2486" s="1">
        <f>+IF(bloques1a3[[#This Row],[correcta]]=bloques1a3[[#This Row],[respuesta]],1,0)</f>
        <v>1</v>
      </c>
      <c r="M2486" s="1">
        <f>+IF(bloques1a3[[#This Row],[Sexo]]="F",1,0)</f>
        <v>0</v>
      </c>
    </row>
    <row r="2487" spans="1:13" x14ac:dyDescent="0.55000000000000004">
      <c r="A2487">
        <v>78</v>
      </c>
      <c r="B2487" s="1" t="s">
        <v>458</v>
      </c>
      <c r="C2487" s="1" t="s">
        <v>2</v>
      </c>
      <c r="D2487">
        <v>1</v>
      </c>
      <c r="E2487" s="1" t="s">
        <v>274</v>
      </c>
      <c r="F2487">
        <v>1</v>
      </c>
      <c r="G2487" s="1" t="s">
        <v>375</v>
      </c>
      <c r="H2487" s="1" t="s">
        <v>28</v>
      </c>
      <c r="I2487">
        <v>1</v>
      </c>
      <c r="J2487" s="1" t="str">
        <f>+VLOOKUP(bloques1a3[[#This Row],[respuesta]],respuestas.emociones[],2,0)</f>
        <v>neutra</v>
      </c>
      <c r="K2487" s="1">
        <f>+VLOOKUP(bloques1a3[[#This Row],[niño]],BD.niños[[Código]:[edad]],5,0)</f>
        <v>6</v>
      </c>
      <c r="L2487" s="1">
        <f>+IF(bloques1a3[[#This Row],[correcta]]=bloques1a3[[#This Row],[respuesta]],1,0)</f>
        <v>1</v>
      </c>
      <c r="M2487" s="1">
        <f>+IF(bloques1a3[[#This Row],[Sexo]]="F",1,0)</f>
        <v>0</v>
      </c>
    </row>
    <row r="2488" spans="1:13" x14ac:dyDescent="0.55000000000000004">
      <c r="A2488">
        <v>78</v>
      </c>
      <c r="B2488" s="1" t="s">
        <v>458</v>
      </c>
      <c r="C2488" s="1" t="s">
        <v>2</v>
      </c>
      <c r="D2488">
        <v>1</v>
      </c>
      <c r="E2488" s="1" t="s">
        <v>276</v>
      </c>
      <c r="F2488">
        <v>1</v>
      </c>
      <c r="G2488" s="1" t="s">
        <v>375</v>
      </c>
      <c r="H2488" s="1" t="s">
        <v>28</v>
      </c>
      <c r="I2488">
        <v>1</v>
      </c>
      <c r="J2488" s="1" t="str">
        <f>+VLOOKUP(bloques1a3[[#This Row],[respuesta]],respuestas.emociones[],2,0)</f>
        <v>neutra</v>
      </c>
      <c r="K2488" s="1">
        <f>+VLOOKUP(bloques1a3[[#This Row],[niño]],BD.niños[[Código]:[edad]],5,0)</f>
        <v>6</v>
      </c>
      <c r="L2488" s="1">
        <f>+IF(bloques1a3[[#This Row],[correcta]]=bloques1a3[[#This Row],[respuesta]],1,0)</f>
        <v>1</v>
      </c>
      <c r="M2488" s="1">
        <f>+IF(bloques1a3[[#This Row],[Sexo]]="F",1,0)</f>
        <v>0</v>
      </c>
    </row>
    <row r="2489" spans="1:13" x14ac:dyDescent="0.55000000000000004">
      <c r="A2489">
        <v>78</v>
      </c>
      <c r="B2489" s="1" t="s">
        <v>458</v>
      </c>
      <c r="C2489" s="1" t="s">
        <v>2</v>
      </c>
      <c r="D2489">
        <v>1</v>
      </c>
      <c r="E2489" s="1" t="s">
        <v>279</v>
      </c>
      <c r="F2489">
        <v>1</v>
      </c>
      <c r="G2489" s="1" t="s">
        <v>376</v>
      </c>
      <c r="H2489" s="1" t="s">
        <v>29</v>
      </c>
      <c r="I2489">
        <v>1</v>
      </c>
      <c r="J2489" s="1" t="str">
        <f>+VLOOKUP(bloques1a3[[#This Row],[respuesta]],respuestas.emociones[],2,0)</f>
        <v>neutra</v>
      </c>
      <c r="K2489" s="1">
        <f>+VLOOKUP(bloques1a3[[#This Row],[niño]],BD.niños[[Código]:[edad]],5,0)</f>
        <v>7</v>
      </c>
      <c r="L2489" s="1">
        <f>+IF(bloques1a3[[#This Row],[correcta]]=bloques1a3[[#This Row],[respuesta]],1,0)</f>
        <v>1</v>
      </c>
      <c r="M2489" s="1">
        <f>+IF(bloques1a3[[#This Row],[Sexo]]="F",1,0)</f>
        <v>1</v>
      </c>
    </row>
    <row r="2490" spans="1:13" x14ac:dyDescent="0.55000000000000004">
      <c r="A2490">
        <v>78</v>
      </c>
      <c r="B2490" s="1" t="s">
        <v>458</v>
      </c>
      <c r="C2490" s="1" t="s">
        <v>2</v>
      </c>
      <c r="D2490">
        <v>1</v>
      </c>
      <c r="E2490" s="1" t="s">
        <v>282</v>
      </c>
      <c r="F2490">
        <v>1</v>
      </c>
      <c r="G2490" s="1" t="s">
        <v>375</v>
      </c>
      <c r="H2490" s="1" t="s">
        <v>29</v>
      </c>
      <c r="I2490">
        <v>1</v>
      </c>
      <c r="J2490" s="1" t="str">
        <f>+VLOOKUP(bloques1a3[[#This Row],[respuesta]],respuestas.emociones[],2,0)</f>
        <v>neutra</v>
      </c>
      <c r="K2490" s="1">
        <f>+VLOOKUP(bloques1a3[[#This Row],[niño]],BD.niños[[Código]:[edad]],5,0)</f>
        <v>5</v>
      </c>
      <c r="L2490" s="1">
        <f>+IF(bloques1a3[[#This Row],[correcta]]=bloques1a3[[#This Row],[respuesta]],1,0)</f>
        <v>1</v>
      </c>
      <c r="M2490" s="1">
        <f>+IF(bloques1a3[[#This Row],[Sexo]]="F",1,0)</f>
        <v>1</v>
      </c>
    </row>
    <row r="2491" spans="1:13" x14ac:dyDescent="0.55000000000000004">
      <c r="A2491">
        <v>78</v>
      </c>
      <c r="B2491" s="1" t="s">
        <v>458</v>
      </c>
      <c r="C2491" s="1" t="s">
        <v>2</v>
      </c>
      <c r="D2491">
        <v>1</v>
      </c>
      <c r="E2491" s="1" t="s">
        <v>352</v>
      </c>
      <c r="F2491">
        <v>1</v>
      </c>
      <c r="G2491" s="1" t="s">
        <v>376</v>
      </c>
      <c r="H2491" s="1" t="s">
        <v>29</v>
      </c>
      <c r="I2491">
        <v>1</v>
      </c>
      <c r="J2491" s="1" t="str">
        <f>+VLOOKUP(bloques1a3[[#This Row],[respuesta]],respuestas.emociones[],2,0)</f>
        <v>neutra</v>
      </c>
      <c r="K2491" s="1">
        <f>+VLOOKUP(bloques1a3[[#This Row],[niño]],BD.niños[[Código]:[edad]],5,0)</f>
        <v>8</v>
      </c>
      <c r="L2491" s="1">
        <f>+IF(bloques1a3[[#This Row],[correcta]]=bloques1a3[[#This Row],[respuesta]],1,0)</f>
        <v>1</v>
      </c>
      <c r="M2491" s="1">
        <f>+IF(bloques1a3[[#This Row],[Sexo]]="F",1,0)</f>
        <v>1</v>
      </c>
    </row>
    <row r="2492" spans="1:13" x14ac:dyDescent="0.55000000000000004">
      <c r="A2492">
        <v>78</v>
      </c>
      <c r="B2492" s="1" t="s">
        <v>458</v>
      </c>
      <c r="C2492" s="1" t="s">
        <v>2</v>
      </c>
      <c r="D2492">
        <v>1</v>
      </c>
      <c r="E2492" s="1" t="s">
        <v>357</v>
      </c>
      <c r="F2492">
        <v>1</v>
      </c>
      <c r="G2492" s="1" t="s">
        <v>376</v>
      </c>
      <c r="H2492" s="1" t="s">
        <v>28</v>
      </c>
      <c r="I2492">
        <v>1</v>
      </c>
      <c r="J2492" s="1" t="str">
        <f>+VLOOKUP(bloques1a3[[#This Row],[respuesta]],respuestas.emociones[],2,0)</f>
        <v>neutra</v>
      </c>
      <c r="K2492" s="1">
        <f>+VLOOKUP(bloques1a3[[#This Row],[niño]],BD.niños[[Código]:[edad]],5,0)</f>
        <v>7</v>
      </c>
      <c r="L2492" s="1">
        <f>+IF(bloques1a3[[#This Row],[correcta]]=bloques1a3[[#This Row],[respuesta]],1,0)</f>
        <v>1</v>
      </c>
      <c r="M2492" s="1">
        <f>+IF(bloques1a3[[#This Row],[Sexo]]="F",1,0)</f>
        <v>0</v>
      </c>
    </row>
    <row r="2493" spans="1:13" x14ac:dyDescent="0.55000000000000004">
      <c r="A2493">
        <v>78</v>
      </c>
      <c r="B2493" s="1" t="s">
        <v>458</v>
      </c>
      <c r="C2493" s="1" t="s">
        <v>2</v>
      </c>
      <c r="D2493">
        <v>1</v>
      </c>
      <c r="E2493" s="1" t="s">
        <v>360</v>
      </c>
      <c r="F2493">
        <v>1</v>
      </c>
      <c r="G2493" s="1" t="s">
        <v>377</v>
      </c>
      <c r="H2493" s="1" t="s">
        <v>28</v>
      </c>
      <c r="I2493">
        <v>1</v>
      </c>
      <c r="J2493" s="1" t="str">
        <f>+VLOOKUP(bloques1a3[[#This Row],[respuesta]],respuestas.emociones[],2,0)</f>
        <v>neutra</v>
      </c>
      <c r="K2493" s="1">
        <f>+VLOOKUP(bloques1a3[[#This Row],[niño]],BD.niños[[Código]:[edad]],5,0)</f>
        <v>9</v>
      </c>
      <c r="L2493" s="1">
        <f>+IF(bloques1a3[[#This Row],[correcta]]=bloques1a3[[#This Row],[respuesta]],1,0)</f>
        <v>1</v>
      </c>
      <c r="M2493" s="1">
        <f>+IF(bloques1a3[[#This Row],[Sexo]]="F",1,0)</f>
        <v>0</v>
      </c>
    </row>
    <row r="2494" spans="1:13" x14ac:dyDescent="0.55000000000000004">
      <c r="A2494">
        <v>78</v>
      </c>
      <c r="B2494" s="1" t="s">
        <v>458</v>
      </c>
      <c r="C2494" s="1" t="s">
        <v>2</v>
      </c>
      <c r="D2494">
        <v>1</v>
      </c>
      <c r="E2494" s="1" t="s">
        <v>364</v>
      </c>
      <c r="F2494">
        <v>1</v>
      </c>
      <c r="G2494" s="1" t="s">
        <v>377</v>
      </c>
      <c r="H2494" s="1" t="s">
        <v>28</v>
      </c>
      <c r="I2494">
        <v>1</v>
      </c>
      <c r="J2494" s="1" t="str">
        <f>+VLOOKUP(bloques1a3[[#This Row],[respuesta]],respuestas.emociones[],2,0)</f>
        <v>neutra</v>
      </c>
      <c r="K2494" s="1">
        <f>+VLOOKUP(bloques1a3[[#This Row],[niño]],BD.niños[[Código]:[edad]],5,0)</f>
        <v>10</v>
      </c>
      <c r="L2494" s="1">
        <f>+IF(bloques1a3[[#This Row],[correcta]]=bloques1a3[[#This Row],[respuesta]],1,0)</f>
        <v>1</v>
      </c>
      <c r="M2494" s="1">
        <f>+IF(bloques1a3[[#This Row],[Sexo]]="F",1,0)</f>
        <v>0</v>
      </c>
    </row>
    <row r="2495" spans="1:13" x14ac:dyDescent="0.55000000000000004">
      <c r="A2495">
        <v>78</v>
      </c>
      <c r="B2495" s="1" t="s">
        <v>458</v>
      </c>
      <c r="C2495" s="1" t="s">
        <v>2</v>
      </c>
      <c r="D2495">
        <v>1</v>
      </c>
      <c r="E2495" s="1" t="s">
        <v>368</v>
      </c>
      <c r="F2495">
        <v>1</v>
      </c>
      <c r="G2495" s="1" t="s">
        <v>377</v>
      </c>
      <c r="H2495" s="1" t="s">
        <v>28</v>
      </c>
      <c r="I2495">
        <v>1</v>
      </c>
      <c r="J2495" s="1" t="str">
        <f>+VLOOKUP(bloques1a3[[#This Row],[respuesta]],respuestas.emociones[],2,0)</f>
        <v>neutra</v>
      </c>
      <c r="K2495" s="1">
        <f>+VLOOKUP(bloques1a3[[#This Row],[niño]],BD.niños[[Código]:[edad]],5,0)</f>
        <v>11</v>
      </c>
      <c r="L2495" s="1">
        <f>+IF(bloques1a3[[#This Row],[correcta]]=bloques1a3[[#This Row],[respuesta]],1,0)</f>
        <v>1</v>
      </c>
      <c r="M2495" s="1">
        <f>+IF(bloques1a3[[#This Row],[Sexo]]="F",1,0)</f>
        <v>0</v>
      </c>
    </row>
    <row r="2496" spans="1:13" x14ac:dyDescent="0.55000000000000004">
      <c r="A2496">
        <v>78</v>
      </c>
      <c r="B2496" s="1" t="s">
        <v>458</v>
      </c>
      <c r="C2496" s="1" t="s">
        <v>2</v>
      </c>
      <c r="D2496">
        <v>1</v>
      </c>
      <c r="E2496" s="1" t="s">
        <v>371</v>
      </c>
      <c r="F2496">
        <v>1</v>
      </c>
      <c r="G2496" s="1" t="s">
        <v>377</v>
      </c>
      <c r="H2496" s="1" t="s">
        <v>29</v>
      </c>
      <c r="I2496">
        <v>1</v>
      </c>
      <c r="J2496" s="1" t="str">
        <f>+VLOOKUP(bloques1a3[[#This Row],[respuesta]],respuestas.emociones[],2,0)</f>
        <v>neutra</v>
      </c>
      <c r="K2496" s="1">
        <f>+VLOOKUP(bloques1a3[[#This Row],[niño]],BD.niños[[Código]:[edad]],5,0)</f>
        <v>9</v>
      </c>
      <c r="L2496" s="1">
        <f>+IF(bloques1a3[[#This Row],[correcta]]=bloques1a3[[#This Row],[respuesta]],1,0)</f>
        <v>1</v>
      </c>
      <c r="M2496" s="1">
        <f>+IF(bloques1a3[[#This Row],[Sexo]]="F",1,0)</f>
        <v>1</v>
      </c>
    </row>
    <row r="2497" spans="1:13" x14ac:dyDescent="0.55000000000000004">
      <c r="A2497">
        <v>79</v>
      </c>
      <c r="B2497" s="1" t="s">
        <v>459</v>
      </c>
      <c r="C2497" s="1" t="s">
        <v>3</v>
      </c>
      <c r="D2497">
        <v>4</v>
      </c>
      <c r="E2497" s="1" t="s">
        <v>36</v>
      </c>
      <c r="F2497">
        <v>4</v>
      </c>
      <c r="G2497" s="1" t="s">
        <v>375</v>
      </c>
      <c r="H2497" s="1" t="s">
        <v>28</v>
      </c>
      <c r="I2497">
        <v>1</v>
      </c>
      <c r="J2497" s="1" t="str">
        <f>+VLOOKUP(bloques1a3[[#This Row],[respuesta]],respuestas.emociones[],2,0)</f>
        <v>enojo</v>
      </c>
      <c r="K2497" s="1">
        <f>+VLOOKUP(bloques1a3[[#This Row],[niño]],BD.niños[[Código]:[edad]],5,0)</f>
        <v>5</v>
      </c>
      <c r="L2497" s="1">
        <f>+IF(bloques1a3[[#This Row],[correcta]]=bloques1a3[[#This Row],[respuesta]],1,0)</f>
        <v>1</v>
      </c>
      <c r="M2497" s="1">
        <f>+IF(bloques1a3[[#This Row],[Sexo]]="F",1,0)</f>
        <v>0</v>
      </c>
    </row>
    <row r="2498" spans="1:13" x14ac:dyDescent="0.55000000000000004">
      <c r="A2498">
        <v>79</v>
      </c>
      <c r="B2498" s="1" t="s">
        <v>459</v>
      </c>
      <c r="C2498" s="1" t="s">
        <v>3</v>
      </c>
      <c r="D2498">
        <v>4</v>
      </c>
      <c r="E2498" s="1" t="s">
        <v>40</v>
      </c>
      <c r="F2498">
        <v>4</v>
      </c>
      <c r="G2498" s="1" t="s">
        <v>376</v>
      </c>
      <c r="H2498" s="1" t="s">
        <v>28</v>
      </c>
      <c r="I2498">
        <v>1</v>
      </c>
      <c r="J2498" s="1" t="str">
        <f>+VLOOKUP(bloques1a3[[#This Row],[respuesta]],respuestas.emociones[],2,0)</f>
        <v>enojo</v>
      </c>
      <c r="K2498" s="1">
        <f>+VLOOKUP(bloques1a3[[#This Row],[niño]],BD.niños[[Código]:[edad]],5,0)</f>
        <v>7</v>
      </c>
      <c r="L2498" s="1">
        <f>+IF(bloques1a3[[#This Row],[correcta]]=bloques1a3[[#This Row],[respuesta]],1,0)</f>
        <v>1</v>
      </c>
      <c r="M2498" s="1">
        <f>+IF(bloques1a3[[#This Row],[Sexo]]="F",1,0)</f>
        <v>0</v>
      </c>
    </row>
    <row r="2499" spans="1:13" x14ac:dyDescent="0.55000000000000004">
      <c r="A2499">
        <v>79</v>
      </c>
      <c r="B2499" s="1" t="s">
        <v>459</v>
      </c>
      <c r="C2499" s="1" t="s">
        <v>3</v>
      </c>
      <c r="D2499">
        <v>4</v>
      </c>
      <c r="E2499" s="1" t="s">
        <v>44</v>
      </c>
      <c r="F2499">
        <v>4</v>
      </c>
      <c r="G2499" s="1" t="s">
        <v>376</v>
      </c>
      <c r="H2499" s="1" t="s">
        <v>29</v>
      </c>
      <c r="I2499">
        <v>1</v>
      </c>
      <c r="J2499" s="1" t="str">
        <f>+VLOOKUP(bloques1a3[[#This Row],[respuesta]],respuestas.emociones[],2,0)</f>
        <v>enojo</v>
      </c>
      <c r="K2499" s="1">
        <f>+VLOOKUP(bloques1a3[[#This Row],[niño]],BD.niños[[Código]:[edad]],5,0)</f>
        <v>7</v>
      </c>
      <c r="L2499" s="1">
        <f>+IF(bloques1a3[[#This Row],[correcta]]=bloques1a3[[#This Row],[respuesta]],1,0)</f>
        <v>1</v>
      </c>
      <c r="M2499" s="1">
        <f>+IF(bloques1a3[[#This Row],[Sexo]]="F",1,0)</f>
        <v>1</v>
      </c>
    </row>
    <row r="2500" spans="1:13" x14ac:dyDescent="0.55000000000000004">
      <c r="A2500">
        <v>79</v>
      </c>
      <c r="B2500" s="1" t="s">
        <v>459</v>
      </c>
      <c r="C2500" s="1" t="s">
        <v>3</v>
      </c>
      <c r="D2500">
        <v>4</v>
      </c>
      <c r="E2500" s="1" t="s">
        <v>48</v>
      </c>
      <c r="F2500">
        <v>4</v>
      </c>
      <c r="G2500" s="1" t="s">
        <v>376</v>
      </c>
      <c r="H2500" s="1" t="s">
        <v>29</v>
      </c>
      <c r="I2500">
        <v>1</v>
      </c>
      <c r="J2500" s="1" t="str">
        <f>+VLOOKUP(bloques1a3[[#This Row],[respuesta]],respuestas.emociones[],2,0)</f>
        <v>enojo</v>
      </c>
      <c r="K2500" s="1">
        <f>+VLOOKUP(bloques1a3[[#This Row],[niño]],BD.niños[[Código]:[edad]],5,0)</f>
        <v>7</v>
      </c>
      <c r="L2500" s="1">
        <f>+IF(bloques1a3[[#This Row],[correcta]]=bloques1a3[[#This Row],[respuesta]],1,0)</f>
        <v>1</v>
      </c>
      <c r="M2500" s="1">
        <f>+IF(bloques1a3[[#This Row],[Sexo]]="F",1,0)</f>
        <v>1</v>
      </c>
    </row>
    <row r="2501" spans="1:13" x14ac:dyDescent="0.55000000000000004">
      <c r="A2501">
        <v>79</v>
      </c>
      <c r="B2501" s="1" t="s">
        <v>459</v>
      </c>
      <c r="C2501" s="1" t="s">
        <v>3</v>
      </c>
      <c r="D2501">
        <v>4</v>
      </c>
      <c r="E2501" s="1" t="s">
        <v>52</v>
      </c>
      <c r="F2501">
        <v>4</v>
      </c>
      <c r="G2501" s="1" t="s">
        <v>376</v>
      </c>
      <c r="H2501" s="1" t="s">
        <v>29</v>
      </c>
      <c r="I2501">
        <v>1</v>
      </c>
      <c r="J2501" s="1" t="str">
        <f>+VLOOKUP(bloques1a3[[#This Row],[respuesta]],respuestas.emociones[],2,0)</f>
        <v>enojo</v>
      </c>
      <c r="K2501" s="1">
        <f>+VLOOKUP(bloques1a3[[#This Row],[niño]],BD.niños[[Código]:[edad]],5,0)</f>
        <v>7</v>
      </c>
      <c r="L2501" s="1">
        <f>+IF(bloques1a3[[#This Row],[correcta]]=bloques1a3[[#This Row],[respuesta]],1,0)</f>
        <v>1</v>
      </c>
      <c r="M2501" s="1">
        <f>+IF(bloques1a3[[#This Row],[Sexo]]="F",1,0)</f>
        <v>1</v>
      </c>
    </row>
    <row r="2502" spans="1:13" x14ac:dyDescent="0.55000000000000004">
      <c r="A2502">
        <v>79</v>
      </c>
      <c r="B2502" s="1" t="s">
        <v>459</v>
      </c>
      <c r="C2502" s="1" t="s">
        <v>3</v>
      </c>
      <c r="D2502">
        <v>4</v>
      </c>
      <c r="E2502" s="1" t="s">
        <v>56</v>
      </c>
      <c r="F2502">
        <v>4</v>
      </c>
      <c r="G2502" s="1" t="s">
        <v>376</v>
      </c>
      <c r="H2502" s="1" t="s">
        <v>29</v>
      </c>
      <c r="I2502">
        <v>1</v>
      </c>
      <c r="J2502" s="1" t="str">
        <f>+VLOOKUP(bloques1a3[[#This Row],[respuesta]],respuestas.emociones[],2,0)</f>
        <v>enojo</v>
      </c>
      <c r="K2502" s="1">
        <f>+VLOOKUP(bloques1a3[[#This Row],[niño]],BD.niños[[Código]:[edad]],5,0)</f>
        <v>8</v>
      </c>
      <c r="L2502" s="1">
        <f>+IF(bloques1a3[[#This Row],[correcta]]=bloques1a3[[#This Row],[respuesta]],1,0)</f>
        <v>1</v>
      </c>
      <c r="M2502" s="1">
        <f>+IF(bloques1a3[[#This Row],[Sexo]]="F",1,0)</f>
        <v>1</v>
      </c>
    </row>
    <row r="2503" spans="1:13" x14ac:dyDescent="0.55000000000000004">
      <c r="A2503">
        <v>79</v>
      </c>
      <c r="B2503" s="1" t="s">
        <v>459</v>
      </c>
      <c r="C2503" s="1" t="s">
        <v>3</v>
      </c>
      <c r="D2503">
        <v>4</v>
      </c>
      <c r="E2503" s="1" t="s">
        <v>60</v>
      </c>
      <c r="F2503">
        <v>4</v>
      </c>
      <c r="G2503" s="1" t="s">
        <v>377</v>
      </c>
      <c r="H2503" s="1" t="s">
        <v>28</v>
      </c>
      <c r="I2503">
        <v>1</v>
      </c>
      <c r="J2503" s="1" t="str">
        <f>+VLOOKUP(bloques1a3[[#This Row],[respuesta]],respuestas.emociones[],2,0)</f>
        <v>enojo</v>
      </c>
      <c r="K2503" s="1">
        <f>+VLOOKUP(bloques1a3[[#This Row],[niño]],BD.niños[[Código]:[edad]],5,0)</f>
        <v>10</v>
      </c>
      <c r="L2503" s="1">
        <f>+IF(bloques1a3[[#This Row],[correcta]]=bloques1a3[[#This Row],[respuesta]],1,0)</f>
        <v>1</v>
      </c>
      <c r="M2503" s="1">
        <f>+IF(bloques1a3[[#This Row],[Sexo]]="F",1,0)</f>
        <v>0</v>
      </c>
    </row>
    <row r="2504" spans="1:13" x14ac:dyDescent="0.55000000000000004">
      <c r="A2504">
        <v>79</v>
      </c>
      <c r="B2504" s="1" t="s">
        <v>459</v>
      </c>
      <c r="C2504" s="1" t="s">
        <v>3</v>
      </c>
      <c r="D2504">
        <v>4</v>
      </c>
      <c r="E2504" s="1" t="s">
        <v>64</v>
      </c>
      <c r="F2504">
        <v>4</v>
      </c>
      <c r="G2504" s="1" t="s">
        <v>377</v>
      </c>
      <c r="H2504" s="1" t="s">
        <v>29</v>
      </c>
      <c r="I2504">
        <v>1</v>
      </c>
      <c r="J2504" s="1" t="str">
        <f>+VLOOKUP(bloques1a3[[#This Row],[respuesta]],respuestas.emociones[],2,0)</f>
        <v>enojo</v>
      </c>
      <c r="K2504" s="1">
        <f>+VLOOKUP(bloques1a3[[#This Row],[niño]],BD.niños[[Código]:[edad]],5,0)</f>
        <v>9</v>
      </c>
      <c r="L2504" s="1">
        <f>+IF(bloques1a3[[#This Row],[correcta]]=bloques1a3[[#This Row],[respuesta]],1,0)</f>
        <v>1</v>
      </c>
      <c r="M2504" s="1">
        <f>+IF(bloques1a3[[#This Row],[Sexo]]="F",1,0)</f>
        <v>1</v>
      </c>
    </row>
    <row r="2505" spans="1:13" x14ac:dyDescent="0.55000000000000004">
      <c r="A2505">
        <v>79</v>
      </c>
      <c r="B2505" s="1" t="s">
        <v>459</v>
      </c>
      <c r="C2505" s="1" t="s">
        <v>3</v>
      </c>
      <c r="D2505">
        <v>4</v>
      </c>
      <c r="E2505" s="1" t="s">
        <v>68</v>
      </c>
      <c r="F2505">
        <v>4</v>
      </c>
      <c r="G2505" s="1" t="s">
        <v>377</v>
      </c>
      <c r="H2505" s="1" t="s">
        <v>28</v>
      </c>
      <c r="I2505">
        <v>1</v>
      </c>
      <c r="J2505" s="1" t="str">
        <f>+VLOOKUP(bloques1a3[[#This Row],[respuesta]],respuestas.emociones[],2,0)</f>
        <v>enojo</v>
      </c>
      <c r="K2505" s="1">
        <f>+VLOOKUP(bloques1a3[[#This Row],[niño]],BD.niños[[Código]:[edad]],5,0)</f>
        <v>10</v>
      </c>
      <c r="L2505" s="1">
        <f>+IF(bloques1a3[[#This Row],[correcta]]=bloques1a3[[#This Row],[respuesta]],1,0)</f>
        <v>1</v>
      </c>
      <c r="M2505" s="1">
        <f>+IF(bloques1a3[[#This Row],[Sexo]]="F",1,0)</f>
        <v>0</v>
      </c>
    </row>
    <row r="2506" spans="1:13" x14ac:dyDescent="0.55000000000000004">
      <c r="A2506">
        <v>79</v>
      </c>
      <c r="B2506" s="1" t="s">
        <v>459</v>
      </c>
      <c r="C2506" s="1" t="s">
        <v>3</v>
      </c>
      <c r="D2506">
        <v>4</v>
      </c>
      <c r="E2506" s="1" t="s">
        <v>72</v>
      </c>
      <c r="F2506">
        <v>4</v>
      </c>
      <c r="G2506" s="1" t="s">
        <v>377</v>
      </c>
      <c r="H2506" s="1" t="s">
        <v>29</v>
      </c>
      <c r="I2506">
        <v>1</v>
      </c>
      <c r="J2506" s="1" t="str">
        <f>+VLOOKUP(bloques1a3[[#This Row],[respuesta]],respuestas.emociones[],2,0)</f>
        <v>enojo</v>
      </c>
      <c r="K2506" s="1">
        <f>+VLOOKUP(bloques1a3[[#This Row],[niño]],BD.niños[[Código]:[edad]],5,0)</f>
        <v>9</v>
      </c>
      <c r="L2506" s="1">
        <f>+IF(bloques1a3[[#This Row],[correcta]]=bloques1a3[[#This Row],[respuesta]],1,0)</f>
        <v>1</v>
      </c>
      <c r="M2506" s="1">
        <f>+IF(bloques1a3[[#This Row],[Sexo]]="F",1,0)</f>
        <v>1</v>
      </c>
    </row>
    <row r="2507" spans="1:13" x14ac:dyDescent="0.55000000000000004">
      <c r="A2507">
        <v>79</v>
      </c>
      <c r="B2507" s="1" t="s">
        <v>459</v>
      </c>
      <c r="C2507" s="1" t="s">
        <v>3</v>
      </c>
      <c r="D2507">
        <v>4</v>
      </c>
      <c r="E2507" s="1" t="s">
        <v>75</v>
      </c>
      <c r="F2507">
        <v>4</v>
      </c>
      <c r="G2507" s="1" t="s">
        <v>377</v>
      </c>
      <c r="H2507" s="1" t="s">
        <v>29</v>
      </c>
      <c r="I2507">
        <v>1</v>
      </c>
      <c r="J2507" s="1" t="str">
        <f>+VLOOKUP(bloques1a3[[#This Row],[respuesta]],respuestas.emociones[],2,0)</f>
        <v>enojo</v>
      </c>
      <c r="K2507" s="1">
        <f>+VLOOKUP(bloques1a3[[#This Row],[niño]],BD.niños[[Código]:[edad]],5,0)</f>
        <v>10</v>
      </c>
      <c r="L2507" s="1">
        <f>+IF(bloques1a3[[#This Row],[correcta]]=bloques1a3[[#This Row],[respuesta]],1,0)</f>
        <v>1</v>
      </c>
      <c r="M2507" s="1">
        <f>+IF(bloques1a3[[#This Row],[Sexo]]="F",1,0)</f>
        <v>1</v>
      </c>
    </row>
    <row r="2508" spans="1:13" x14ac:dyDescent="0.55000000000000004">
      <c r="A2508">
        <v>79</v>
      </c>
      <c r="B2508" s="1" t="s">
        <v>459</v>
      </c>
      <c r="C2508" s="1" t="s">
        <v>3</v>
      </c>
      <c r="D2508">
        <v>4</v>
      </c>
      <c r="E2508" s="1" t="s">
        <v>78</v>
      </c>
      <c r="F2508">
        <v>4</v>
      </c>
      <c r="G2508" s="1" t="s">
        <v>375</v>
      </c>
      <c r="H2508" s="1" t="s">
        <v>28</v>
      </c>
      <c r="I2508">
        <v>1</v>
      </c>
      <c r="J2508" s="1" t="str">
        <f>+VLOOKUP(bloques1a3[[#This Row],[respuesta]],respuestas.emociones[],2,0)</f>
        <v>enojo</v>
      </c>
      <c r="K2508" s="1">
        <f>+VLOOKUP(bloques1a3[[#This Row],[niño]],BD.niños[[Código]:[edad]],5,0)</f>
        <v>6</v>
      </c>
      <c r="L2508" s="1">
        <f>+IF(bloques1a3[[#This Row],[correcta]]=bloques1a3[[#This Row],[respuesta]],1,0)</f>
        <v>1</v>
      </c>
      <c r="M2508" s="1">
        <f>+IF(bloques1a3[[#This Row],[Sexo]]="F",1,0)</f>
        <v>0</v>
      </c>
    </row>
    <row r="2509" spans="1:13" x14ac:dyDescent="0.55000000000000004">
      <c r="A2509">
        <v>79</v>
      </c>
      <c r="B2509" s="1" t="s">
        <v>459</v>
      </c>
      <c r="C2509" s="1" t="s">
        <v>3</v>
      </c>
      <c r="D2509">
        <v>4</v>
      </c>
      <c r="E2509" s="1" t="s">
        <v>82</v>
      </c>
      <c r="F2509">
        <v>1</v>
      </c>
      <c r="G2509" s="1" t="s">
        <v>375</v>
      </c>
      <c r="H2509" s="1" t="s">
        <v>29</v>
      </c>
      <c r="I2509">
        <v>1</v>
      </c>
      <c r="J2509" s="1" t="str">
        <f>+VLOOKUP(bloques1a3[[#This Row],[respuesta]],respuestas.emociones[],2,0)</f>
        <v>neutra</v>
      </c>
      <c r="K2509" s="1">
        <f>+VLOOKUP(bloques1a3[[#This Row],[niño]],BD.niños[[Código]:[edad]],5,0)</f>
        <v>6</v>
      </c>
      <c r="L2509" s="1">
        <f>+IF(bloques1a3[[#This Row],[correcta]]=bloques1a3[[#This Row],[respuesta]],1,0)</f>
        <v>0</v>
      </c>
      <c r="M2509" s="1">
        <f>+IF(bloques1a3[[#This Row],[Sexo]]="F",1,0)</f>
        <v>1</v>
      </c>
    </row>
    <row r="2510" spans="1:13" x14ac:dyDescent="0.55000000000000004">
      <c r="A2510">
        <v>79</v>
      </c>
      <c r="B2510" s="1" t="s">
        <v>459</v>
      </c>
      <c r="C2510" s="1" t="s">
        <v>3</v>
      </c>
      <c r="D2510">
        <v>4</v>
      </c>
      <c r="E2510" s="1" t="s">
        <v>85</v>
      </c>
      <c r="F2510">
        <v>4</v>
      </c>
      <c r="G2510" s="1" t="s">
        <v>375</v>
      </c>
      <c r="H2510" s="1" t="s">
        <v>28</v>
      </c>
      <c r="I2510">
        <v>1</v>
      </c>
      <c r="J2510" s="1" t="str">
        <f>+VLOOKUP(bloques1a3[[#This Row],[respuesta]],respuestas.emociones[],2,0)</f>
        <v>enojo</v>
      </c>
      <c r="K2510" s="1">
        <f>+VLOOKUP(bloques1a3[[#This Row],[niño]],BD.niños[[Código]:[edad]],5,0)</f>
        <v>6</v>
      </c>
      <c r="L2510" s="1">
        <f>+IF(bloques1a3[[#This Row],[correcta]]=bloques1a3[[#This Row],[respuesta]],1,0)</f>
        <v>1</v>
      </c>
      <c r="M2510" s="1">
        <f>+IF(bloques1a3[[#This Row],[Sexo]]="F",1,0)</f>
        <v>0</v>
      </c>
    </row>
    <row r="2511" spans="1:13" x14ac:dyDescent="0.55000000000000004">
      <c r="A2511">
        <v>79</v>
      </c>
      <c r="B2511" s="1" t="s">
        <v>459</v>
      </c>
      <c r="C2511" s="1" t="s">
        <v>3</v>
      </c>
      <c r="D2511">
        <v>4</v>
      </c>
      <c r="E2511" s="1" t="s">
        <v>184</v>
      </c>
      <c r="F2511">
        <v>4</v>
      </c>
      <c r="G2511" s="1" t="s">
        <v>376</v>
      </c>
      <c r="H2511" s="1" t="s">
        <v>28</v>
      </c>
      <c r="I2511">
        <v>1</v>
      </c>
      <c r="J2511" s="1" t="str">
        <f>+VLOOKUP(bloques1a3[[#This Row],[respuesta]],respuestas.emociones[],2,0)</f>
        <v>enojo</v>
      </c>
      <c r="K2511" s="1">
        <f>+VLOOKUP(bloques1a3[[#This Row],[niño]],BD.niños[[Código]:[edad]],5,0)</f>
        <v>7</v>
      </c>
      <c r="L2511" s="1">
        <f>+IF(bloques1a3[[#This Row],[correcta]]=bloques1a3[[#This Row],[respuesta]],1,0)</f>
        <v>1</v>
      </c>
      <c r="M2511" s="1">
        <f>+IF(bloques1a3[[#This Row],[Sexo]]="F",1,0)</f>
        <v>0</v>
      </c>
    </row>
    <row r="2512" spans="1:13" x14ac:dyDescent="0.55000000000000004">
      <c r="A2512">
        <v>79</v>
      </c>
      <c r="B2512" s="1" t="s">
        <v>459</v>
      </c>
      <c r="C2512" s="1" t="s">
        <v>3</v>
      </c>
      <c r="D2512">
        <v>4</v>
      </c>
      <c r="E2512" s="1" t="s">
        <v>187</v>
      </c>
      <c r="F2512">
        <v>4</v>
      </c>
      <c r="G2512" s="1" t="s">
        <v>376</v>
      </c>
      <c r="H2512" s="1" t="s">
        <v>29</v>
      </c>
      <c r="I2512">
        <v>1</v>
      </c>
      <c r="J2512" s="1" t="str">
        <f>+VLOOKUP(bloques1a3[[#This Row],[respuesta]],respuestas.emociones[],2,0)</f>
        <v>enojo</v>
      </c>
      <c r="K2512" s="1">
        <f>+VLOOKUP(bloques1a3[[#This Row],[niño]],BD.niños[[Código]:[edad]],5,0)</f>
        <v>8</v>
      </c>
      <c r="L2512" s="1">
        <f>+IF(bloques1a3[[#This Row],[correcta]]=bloques1a3[[#This Row],[respuesta]],1,0)</f>
        <v>1</v>
      </c>
      <c r="M2512" s="1">
        <f>+IF(bloques1a3[[#This Row],[Sexo]]="F",1,0)</f>
        <v>1</v>
      </c>
    </row>
    <row r="2513" spans="1:13" x14ac:dyDescent="0.55000000000000004">
      <c r="A2513">
        <v>79</v>
      </c>
      <c r="B2513" s="1" t="s">
        <v>459</v>
      </c>
      <c r="C2513" s="1" t="s">
        <v>3</v>
      </c>
      <c r="D2513">
        <v>4</v>
      </c>
      <c r="E2513" s="1" t="s">
        <v>192</v>
      </c>
      <c r="F2513">
        <v>4</v>
      </c>
      <c r="G2513" s="1" t="s">
        <v>376</v>
      </c>
      <c r="H2513" s="1" t="s">
        <v>28</v>
      </c>
      <c r="I2513">
        <v>1</v>
      </c>
      <c r="J2513" s="1" t="str">
        <f>+VLOOKUP(bloques1a3[[#This Row],[respuesta]],respuestas.emociones[],2,0)</f>
        <v>enojo</v>
      </c>
      <c r="K2513" s="1">
        <f>+VLOOKUP(bloques1a3[[#This Row],[niño]],BD.niños[[Código]:[edad]],5,0)</f>
        <v>7</v>
      </c>
      <c r="L2513" s="1">
        <f>+IF(bloques1a3[[#This Row],[correcta]]=bloques1a3[[#This Row],[respuesta]],1,0)</f>
        <v>1</v>
      </c>
      <c r="M2513" s="1">
        <f>+IF(bloques1a3[[#This Row],[Sexo]]="F",1,0)</f>
        <v>0</v>
      </c>
    </row>
    <row r="2514" spans="1:13" x14ac:dyDescent="0.55000000000000004">
      <c r="A2514">
        <v>79</v>
      </c>
      <c r="B2514" s="1" t="s">
        <v>459</v>
      </c>
      <c r="C2514" s="1" t="s">
        <v>3</v>
      </c>
      <c r="D2514">
        <v>4</v>
      </c>
      <c r="E2514" s="1" t="s">
        <v>195</v>
      </c>
      <c r="F2514">
        <v>4</v>
      </c>
      <c r="G2514" s="1" t="s">
        <v>377</v>
      </c>
      <c r="H2514" s="1" t="s">
        <v>28</v>
      </c>
      <c r="I2514">
        <v>1</v>
      </c>
      <c r="J2514" s="1" t="str">
        <f>+VLOOKUP(bloques1a3[[#This Row],[respuesta]],respuestas.emociones[],2,0)</f>
        <v>enojo</v>
      </c>
      <c r="K2514" s="1">
        <f>+VLOOKUP(bloques1a3[[#This Row],[niño]],BD.niños[[Código]:[edad]],5,0)</f>
        <v>10</v>
      </c>
      <c r="L2514" s="1">
        <f>+IF(bloques1a3[[#This Row],[correcta]]=bloques1a3[[#This Row],[respuesta]],1,0)</f>
        <v>1</v>
      </c>
      <c r="M2514" s="1">
        <f>+IF(bloques1a3[[#This Row],[Sexo]]="F",1,0)</f>
        <v>0</v>
      </c>
    </row>
    <row r="2515" spans="1:13" x14ac:dyDescent="0.55000000000000004">
      <c r="A2515">
        <v>79</v>
      </c>
      <c r="B2515" s="1" t="s">
        <v>459</v>
      </c>
      <c r="C2515" s="1" t="s">
        <v>3</v>
      </c>
      <c r="D2515">
        <v>4</v>
      </c>
      <c r="E2515" s="1" t="s">
        <v>199</v>
      </c>
      <c r="F2515">
        <v>4</v>
      </c>
      <c r="G2515" s="1" t="s">
        <v>377</v>
      </c>
      <c r="H2515" s="1" t="s">
        <v>28</v>
      </c>
      <c r="I2515">
        <v>1</v>
      </c>
      <c r="J2515" s="1" t="str">
        <f>+VLOOKUP(bloques1a3[[#This Row],[respuesta]],respuestas.emociones[],2,0)</f>
        <v>enojo</v>
      </c>
      <c r="K2515" s="1">
        <f>+VLOOKUP(bloques1a3[[#This Row],[niño]],BD.niños[[Código]:[edad]],5,0)</f>
        <v>9</v>
      </c>
      <c r="L2515" s="1">
        <f>+IF(bloques1a3[[#This Row],[correcta]]=bloques1a3[[#This Row],[respuesta]],1,0)</f>
        <v>1</v>
      </c>
      <c r="M2515" s="1">
        <f>+IF(bloques1a3[[#This Row],[Sexo]]="F",1,0)</f>
        <v>0</v>
      </c>
    </row>
    <row r="2516" spans="1:13" x14ac:dyDescent="0.55000000000000004">
      <c r="A2516">
        <v>79</v>
      </c>
      <c r="B2516" s="1" t="s">
        <v>459</v>
      </c>
      <c r="C2516" s="1" t="s">
        <v>3</v>
      </c>
      <c r="D2516">
        <v>4</v>
      </c>
      <c r="E2516" s="1" t="s">
        <v>203</v>
      </c>
      <c r="F2516">
        <v>4</v>
      </c>
      <c r="G2516" s="1" t="s">
        <v>377</v>
      </c>
      <c r="H2516" s="1" t="s">
        <v>29</v>
      </c>
      <c r="I2516">
        <v>1</v>
      </c>
      <c r="J2516" s="1" t="str">
        <f>+VLOOKUP(bloques1a3[[#This Row],[respuesta]],respuestas.emociones[],2,0)</f>
        <v>enojo</v>
      </c>
      <c r="K2516" s="1">
        <f>+VLOOKUP(bloques1a3[[#This Row],[niño]],BD.niños[[Código]:[edad]],5,0)</f>
        <v>9</v>
      </c>
      <c r="L2516" s="1">
        <f>+IF(bloques1a3[[#This Row],[correcta]]=bloques1a3[[#This Row],[respuesta]],1,0)</f>
        <v>1</v>
      </c>
      <c r="M2516" s="1">
        <f>+IF(bloques1a3[[#This Row],[Sexo]]="F",1,0)</f>
        <v>1</v>
      </c>
    </row>
    <row r="2517" spans="1:13" x14ac:dyDescent="0.55000000000000004">
      <c r="A2517">
        <v>79</v>
      </c>
      <c r="B2517" s="1" t="s">
        <v>459</v>
      </c>
      <c r="C2517" s="1" t="s">
        <v>3</v>
      </c>
      <c r="D2517">
        <v>4</v>
      </c>
      <c r="E2517" s="1" t="s">
        <v>206</v>
      </c>
      <c r="F2517">
        <v>4</v>
      </c>
      <c r="G2517" s="1" t="s">
        <v>377</v>
      </c>
      <c r="H2517" s="1" t="s">
        <v>29</v>
      </c>
      <c r="I2517">
        <v>1</v>
      </c>
      <c r="J2517" s="1" t="str">
        <f>+VLOOKUP(bloques1a3[[#This Row],[respuesta]],respuestas.emociones[],2,0)</f>
        <v>enojo</v>
      </c>
      <c r="K2517" s="1">
        <f>+VLOOKUP(bloques1a3[[#This Row],[niño]],BD.niños[[Código]:[edad]],5,0)</f>
        <v>10</v>
      </c>
      <c r="L2517" s="1">
        <f>+IF(bloques1a3[[#This Row],[correcta]]=bloques1a3[[#This Row],[respuesta]],1,0)</f>
        <v>1</v>
      </c>
      <c r="M2517" s="1">
        <f>+IF(bloques1a3[[#This Row],[Sexo]]="F",1,0)</f>
        <v>1</v>
      </c>
    </row>
    <row r="2518" spans="1:13" x14ac:dyDescent="0.55000000000000004">
      <c r="A2518">
        <v>79</v>
      </c>
      <c r="B2518" s="1" t="s">
        <v>459</v>
      </c>
      <c r="C2518" s="1" t="s">
        <v>3</v>
      </c>
      <c r="D2518">
        <v>4</v>
      </c>
      <c r="E2518" s="1" t="s">
        <v>210</v>
      </c>
      <c r="F2518">
        <v>4</v>
      </c>
      <c r="G2518" s="1" t="s">
        <v>376</v>
      </c>
      <c r="H2518" s="1" t="s">
        <v>28</v>
      </c>
      <c r="I2518">
        <v>1</v>
      </c>
      <c r="J2518" s="1" t="str">
        <f>+VLOOKUP(bloques1a3[[#This Row],[respuesta]],respuestas.emociones[],2,0)</f>
        <v>enojo</v>
      </c>
      <c r="K2518" s="1">
        <f>+VLOOKUP(bloques1a3[[#This Row],[niño]],BD.niños[[Código]:[edad]],5,0)</f>
        <v>7</v>
      </c>
      <c r="L2518" s="1">
        <f>+IF(bloques1a3[[#This Row],[correcta]]=bloques1a3[[#This Row],[respuesta]],1,0)</f>
        <v>1</v>
      </c>
      <c r="M2518" s="1">
        <f>+IF(bloques1a3[[#This Row],[Sexo]]="F",1,0)</f>
        <v>0</v>
      </c>
    </row>
    <row r="2519" spans="1:13" x14ac:dyDescent="0.55000000000000004">
      <c r="A2519">
        <v>79</v>
      </c>
      <c r="B2519" s="1" t="s">
        <v>459</v>
      </c>
      <c r="C2519" s="1" t="s">
        <v>3</v>
      </c>
      <c r="D2519">
        <v>4</v>
      </c>
      <c r="E2519" s="1" t="s">
        <v>274</v>
      </c>
      <c r="F2519">
        <v>4</v>
      </c>
      <c r="G2519" s="1" t="s">
        <v>375</v>
      </c>
      <c r="H2519" s="1" t="s">
        <v>28</v>
      </c>
      <c r="I2519">
        <v>1</v>
      </c>
      <c r="J2519" s="1" t="str">
        <f>+VLOOKUP(bloques1a3[[#This Row],[respuesta]],respuestas.emociones[],2,0)</f>
        <v>enojo</v>
      </c>
      <c r="K2519" s="1">
        <f>+VLOOKUP(bloques1a3[[#This Row],[niño]],BD.niños[[Código]:[edad]],5,0)</f>
        <v>6</v>
      </c>
      <c r="L2519" s="1">
        <f>+IF(bloques1a3[[#This Row],[correcta]]=bloques1a3[[#This Row],[respuesta]],1,0)</f>
        <v>1</v>
      </c>
      <c r="M2519" s="1">
        <f>+IF(bloques1a3[[#This Row],[Sexo]]="F",1,0)</f>
        <v>0</v>
      </c>
    </row>
    <row r="2520" spans="1:13" x14ac:dyDescent="0.55000000000000004">
      <c r="A2520">
        <v>79</v>
      </c>
      <c r="B2520" s="1" t="s">
        <v>459</v>
      </c>
      <c r="C2520" s="1" t="s">
        <v>3</v>
      </c>
      <c r="D2520">
        <v>4</v>
      </c>
      <c r="E2520" s="1" t="s">
        <v>276</v>
      </c>
      <c r="F2520">
        <v>4</v>
      </c>
      <c r="G2520" s="1" t="s">
        <v>375</v>
      </c>
      <c r="H2520" s="1" t="s">
        <v>28</v>
      </c>
      <c r="I2520">
        <v>1</v>
      </c>
      <c r="J2520" s="1" t="str">
        <f>+VLOOKUP(bloques1a3[[#This Row],[respuesta]],respuestas.emociones[],2,0)</f>
        <v>enojo</v>
      </c>
      <c r="K2520" s="1">
        <f>+VLOOKUP(bloques1a3[[#This Row],[niño]],BD.niños[[Código]:[edad]],5,0)</f>
        <v>6</v>
      </c>
      <c r="L2520" s="1">
        <f>+IF(bloques1a3[[#This Row],[correcta]]=bloques1a3[[#This Row],[respuesta]],1,0)</f>
        <v>1</v>
      </c>
      <c r="M2520" s="1">
        <f>+IF(bloques1a3[[#This Row],[Sexo]]="F",1,0)</f>
        <v>0</v>
      </c>
    </row>
    <row r="2521" spans="1:13" x14ac:dyDescent="0.55000000000000004">
      <c r="A2521">
        <v>79</v>
      </c>
      <c r="B2521" s="1" t="s">
        <v>459</v>
      </c>
      <c r="C2521" s="1" t="s">
        <v>3</v>
      </c>
      <c r="D2521">
        <v>4</v>
      </c>
      <c r="E2521" s="1" t="s">
        <v>279</v>
      </c>
      <c r="F2521">
        <v>4</v>
      </c>
      <c r="G2521" s="1" t="s">
        <v>376</v>
      </c>
      <c r="H2521" s="1" t="s">
        <v>29</v>
      </c>
      <c r="I2521">
        <v>1</v>
      </c>
      <c r="J2521" s="1" t="str">
        <f>+VLOOKUP(bloques1a3[[#This Row],[respuesta]],respuestas.emociones[],2,0)</f>
        <v>enojo</v>
      </c>
      <c r="K2521" s="1">
        <f>+VLOOKUP(bloques1a3[[#This Row],[niño]],BD.niños[[Código]:[edad]],5,0)</f>
        <v>7</v>
      </c>
      <c r="L2521" s="1">
        <f>+IF(bloques1a3[[#This Row],[correcta]]=bloques1a3[[#This Row],[respuesta]],1,0)</f>
        <v>1</v>
      </c>
      <c r="M2521" s="1">
        <f>+IF(bloques1a3[[#This Row],[Sexo]]="F",1,0)</f>
        <v>1</v>
      </c>
    </row>
    <row r="2522" spans="1:13" x14ac:dyDescent="0.55000000000000004">
      <c r="A2522">
        <v>79</v>
      </c>
      <c r="B2522" s="1" t="s">
        <v>459</v>
      </c>
      <c r="C2522" s="1" t="s">
        <v>3</v>
      </c>
      <c r="D2522">
        <v>4</v>
      </c>
      <c r="E2522" s="1" t="s">
        <v>282</v>
      </c>
      <c r="F2522">
        <v>4</v>
      </c>
      <c r="G2522" s="1" t="s">
        <v>375</v>
      </c>
      <c r="H2522" s="1" t="s">
        <v>29</v>
      </c>
      <c r="I2522">
        <v>1</v>
      </c>
      <c r="J2522" s="1" t="str">
        <f>+VLOOKUP(bloques1a3[[#This Row],[respuesta]],respuestas.emociones[],2,0)</f>
        <v>enojo</v>
      </c>
      <c r="K2522" s="1">
        <f>+VLOOKUP(bloques1a3[[#This Row],[niño]],BD.niños[[Código]:[edad]],5,0)</f>
        <v>5</v>
      </c>
      <c r="L2522" s="1">
        <f>+IF(bloques1a3[[#This Row],[correcta]]=bloques1a3[[#This Row],[respuesta]],1,0)</f>
        <v>1</v>
      </c>
      <c r="M2522" s="1">
        <f>+IF(bloques1a3[[#This Row],[Sexo]]="F",1,0)</f>
        <v>1</v>
      </c>
    </row>
    <row r="2523" spans="1:13" x14ac:dyDescent="0.55000000000000004">
      <c r="A2523">
        <v>79</v>
      </c>
      <c r="B2523" s="1" t="s">
        <v>459</v>
      </c>
      <c r="C2523" s="1" t="s">
        <v>3</v>
      </c>
      <c r="D2523">
        <v>4</v>
      </c>
      <c r="E2523" s="1" t="s">
        <v>352</v>
      </c>
      <c r="F2523">
        <v>4</v>
      </c>
      <c r="G2523" s="1" t="s">
        <v>376</v>
      </c>
      <c r="H2523" s="1" t="s">
        <v>29</v>
      </c>
      <c r="I2523">
        <v>1</v>
      </c>
      <c r="J2523" s="1" t="str">
        <f>+VLOOKUP(bloques1a3[[#This Row],[respuesta]],respuestas.emociones[],2,0)</f>
        <v>enojo</v>
      </c>
      <c r="K2523" s="1">
        <f>+VLOOKUP(bloques1a3[[#This Row],[niño]],BD.niños[[Código]:[edad]],5,0)</f>
        <v>8</v>
      </c>
      <c r="L2523" s="1">
        <f>+IF(bloques1a3[[#This Row],[correcta]]=bloques1a3[[#This Row],[respuesta]],1,0)</f>
        <v>1</v>
      </c>
      <c r="M2523" s="1">
        <f>+IF(bloques1a3[[#This Row],[Sexo]]="F",1,0)</f>
        <v>1</v>
      </c>
    </row>
    <row r="2524" spans="1:13" x14ac:dyDescent="0.55000000000000004">
      <c r="A2524">
        <v>79</v>
      </c>
      <c r="B2524" s="1" t="s">
        <v>459</v>
      </c>
      <c r="C2524" s="1" t="s">
        <v>3</v>
      </c>
      <c r="D2524">
        <v>4</v>
      </c>
      <c r="E2524" s="1" t="s">
        <v>357</v>
      </c>
      <c r="F2524">
        <v>4</v>
      </c>
      <c r="G2524" s="1" t="s">
        <v>376</v>
      </c>
      <c r="H2524" s="1" t="s">
        <v>28</v>
      </c>
      <c r="I2524">
        <v>1</v>
      </c>
      <c r="J2524" s="1" t="str">
        <f>+VLOOKUP(bloques1a3[[#This Row],[respuesta]],respuestas.emociones[],2,0)</f>
        <v>enojo</v>
      </c>
      <c r="K2524" s="1">
        <f>+VLOOKUP(bloques1a3[[#This Row],[niño]],BD.niños[[Código]:[edad]],5,0)</f>
        <v>7</v>
      </c>
      <c r="L2524" s="1">
        <f>+IF(bloques1a3[[#This Row],[correcta]]=bloques1a3[[#This Row],[respuesta]],1,0)</f>
        <v>1</v>
      </c>
      <c r="M2524" s="1">
        <f>+IF(bloques1a3[[#This Row],[Sexo]]="F",1,0)</f>
        <v>0</v>
      </c>
    </row>
    <row r="2525" spans="1:13" x14ac:dyDescent="0.55000000000000004">
      <c r="A2525">
        <v>79</v>
      </c>
      <c r="B2525" s="1" t="s">
        <v>459</v>
      </c>
      <c r="C2525" s="1" t="s">
        <v>3</v>
      </c>
      <c r="D2525">
        <v>4</v>
      </c>
      <c r="E2525" s="1" t="s">
        <v>360</v>
      </c>
      <c r="F2525">
        <v>4</v>
      </c>
      <c r="G2525" s="1" t="s">
        <v>377</v>
      </c>
      <c r="H2525" s="1" t="s">
        <v>28</v>
      </c>
      <c r="I2525">
        <v>1</v>
      </c>
      <c r="J2525" s="1" t="str">
        <f>+VLOOKUP(bloques1a3[[#This Row],[respuesta]],respuestas.emociones[],2,0)</f>
        <v>enojo</v>
      </c>
      <c r="K2525" s="1">
        <f>+VLOOKUP(bloques1a3[[#This Row],[niño]],BD.niños[[Código]:[edad]],5,0)</f>
        <v>9</v>
      </c>
      <c r="L2525" s="1">
        <f>+IF(bloques1a3[[#This Row],[correcta]]=bloques1a3[[#This Row],[respuesta]],1,0)</f>
        <v>1</v>
      </c>
      <c r="M2525" s="1">
        <f>+IF(bloques1a3[[#This Row],[Sexo]]="F",1,0)</f>
        <v>0</v>
      </c>
    </row>
    <row r="2526" spans="1:13" x14ac:dyDescent="0.55000000000000004">
      <c r="A2526">
        <v>79</v>
      </c>
      <c r="B2526" s="1" t="s">
        <v>459</v>
      </c>
      <c r="C2526" s="1" t="s">
        <v>3</v>
      </c>
      <c r="D2526">
        <v>4</v>
      </c>
      <c r="E2526" s="1" t="s">
        <v>364</v>
      </c>
      <c r="F2526">
        <v>4</v>
      </c>
      <c r="G2526" s="1" t="s">
        <v>377</v>
      </c>
      <c r="H2526" s="1" t="s">
        <v>28</v>
      </c>
      <c r="I2526">
        <v>1</v>
      </c>
      <c r="J2526" s="1" t="str">
        <f>+VLOOKUP(bloques1a3[[#This Row],[respuesta]],respuestas.emociones[],2,0)</f>
        <v>enojo</v>
      </c>
      <c r="K2526" s="1">
        <f>+VLOOKUP(bloques1a3[[#This Row],[niño]],BD.niños[[Código]:[edad]],5,0)</f>
        <v>10</v>
      </c>
      <c r="L2526" s="1">
        <f>+IF(bloques1a3[[#This Row],[correcta]]=bloques1a3[[#This Row],[respuesta]],1,0)</f>
        <v>1</v>
      </c>
      <c r="M2526" s="1">
        <f>+IF(bloques1a3[[#This Row],[Sexo]]="F",1,0)</f>
        <v>0</v>
      </c>
    </row>
    <row r="2527" spans="1:13" x14ac:dyDescent="0.55000000000000004">
      <c r="A2527">
        <v>79</v>
      </c>
      <c r="B2527" s="1" t="s">
        <v>459</v>
      </c>
      <c r="C2527" s="1" t="s">
        <v>3</v>
      </c>
      <c r="D2527">
        <v>4</v>
      </c>
      <c r="E2527" s="1" t="s">
        <v>368</v>
      </c>
      <c r="F2527">
        <v>4</v>
      </c>
      <c r="G2527" s="1" t="s">
        <v>377</v>
      </c>
      <c r="H2527" s="1" t="s">
        <v>28</v>
      </c>
      <c r="I2527">
        <v>1</v>
      </c>
      <c r="J2527" s="1" t="str">
        <f>+VLOOKUP(bloques1a3[[#This Row],[respuesta]],respuestas.emociones[],2,0)</f>
        <v>enojo</v>
      </c>
      <c r="K2527" s="1">
        <f>+VLOOKUP(bloques1a3[[#This Row],[niño]],BD.niños[[Código]:[edad]],5,0)</f>
        <v>11</v>
      </c>
      <c r="L2527" s="1">
        <f>+IF(bloques1a3[[#This Row],[correcta]]=bloques1a3[[#This Row],[respuesta]],1,0)</f>
        <v>1</v>
      </c>
      <c r="M2527" s="1">
        <f>+IF(bloques1a3[[#This Row],[Sexo]]="F",1,0)</f>
        <v>0</v>
      </c>
    </row>
    <row r="2528" spans="1:13" x14ac:dyDescent="0.55000000000000004">
      <c r="A2528">
        <v>79</v>
      </c>
      <c r="B2528" s="1" t="s">
        <v>459</v>
      </c>
      <c r="C2528" s="1" t="s">
        <v>3</v>
      </c>
      <c r="D2528">
        <v>4</v>
      </c>
      <c r="E2528" s="1" t="s">
        <v>371</v>
      </c>
      <c r="F2528">
        <v>4</v>
      </c>
      <c r="G2528" s="1" t="s">
        <v>377</v>
      </c>
      <c r="H2528" s="1" t="s">
        <v>29</v>
      </c>
      <c r="I2528">
        <v>1</v>
      </c>
      <c r="J2528" s="1" t="str">
        <f>+VLOOKUP(bloques1a3[[#This Row],[respuesta]],respuestas.emociones[],2,0)</f>
        <v>enojo</v>
      </c>
      <c r="K2528" s="1">
        <f>+VLOOKUP(bloques1a3[[#This Row],[niño]],BD.niños[[Código]:[edad]],5,0)</f>
        <v>9</v>
      </c>
      <c r="L2528" s="1">
        <f>+IF(bloques1a3[[#This Row],[correcta]]=bloques1a3[[#This Row],[respuesta]],1,0)</f>
        <v>1</v>
      </c>
      <c r="M2528" s="1">
        <f>+IF(bloques1a3[[#This Row],[Sexo]]="F",1,0)</f>
        <v>1</v>
      </c>
    </row>
    <row r="2529" spans="1:13" x14ac:dyDescent="0.55000000000000004">
      <c r="A2529">
        <v>1</v>
      </c>
      <c r="B2529" s="1" t="s">
        <v>460</v>
      </c>
      <c r="C2529" s="1" t="s">
        <v>2</v>
      </c>
      <c r="D2529">
        <v>1</v>
      </c>
      <c r="E2529" s="1" t="s">
        <v>105</v>
      </c>
      <c r="F2529">
        <v>1</v>
      </c>
      <c r="G2529" s="1" t="s">
        <v>377</v>
      </c>
      <c r="H2529" s="1" t="s">
        <v>29</v>
      </c>
      <c r="I2529">
        <v>2</v>
      </c>
      <c r="J2529" s="1" t="str">
        <f>+VLOOKUP(bloques1a3[[#This Row],[respuesta]],respuestas.emociones[],2,0)</f>
        <v>neutra</v>
      </c>
      <c r="K2529" s="1">
        <f>+VLOOKUP(bloques1a3[[#This Row],[niño]],BD.niños[[Código]:[edad]],5,0)</f>
        <v>10</v>
      </c>
      <c r="L2529" s="1">
        <f>+IF(bloques1a3[[#This Row],[correcta]]=bloques1a3[[#This Row],[respuesta]],1,0)</f>
        <v>1</v>
      </c>
      <c r="M2529" s="1">
        <f>+IF(bloques1a3[[#This Row],[Sexo]]="F",1,0)</f>
        <v>1</v>
      </c>
    </row>
    <row r="2530" spans="1:13" x14ac:dyDescent="0.55000000000000004">
      <c r="A2530">
        <v>1</v>
      </c>
      <c r="B2530" s="1" t="s">
        <v>460</v>
      </c>
      <c r="C2530" s="1" t="s">
        <v>2</v>
      </c>
      <c r="D2530">
        <v>1</v>
      </c>
      <c r="E2530" s="1" t="s">
        <v>108</v>
      </c>
      <c r="F2530">
        <v>6</v>
      </c>
      <c r="G2530" s="1" t="s">
        <v>377</v>
      </c>
      <c r="H2530" s="1" t="s">
        <v>29</v>
      </c>
      <c r="I2530">
        <v>2</v>
      </c>
      <c r="J2530" s="1" t="str">
        <f>+VLOOKUP(bloques1a3[[#This Row],[respuesta]],respuestas.emociones[],2,0)</f>
        <v>sorpresa</v>
      </c>
      <c r="K2530" s="1">
        <f>+VLOOKUP(bloques1a3[[#This Row],[niño]],BD.niños[[Código]:[edad]],5,0)</f>
        <v>10</v>
      </c>
      <c r="L2530" s="1">
        <f>+IF(bloques1a3[[#This Row],[correcta]]=bloques1a3[[#This Row],[respuesta]],1,0)</f>
        <v>0</v>
      </c>
      <c r="M2530" s="1">
        <f>+IF(bloques1a3[[#This Row],[Sexo]]="F",1,0)</f>
        <v>1</v>
      </c>
    </row>
    <row r="2531" spans="1:13" x14ac:dyDescent="0.55000000000000004">
      <c r="A2531">
        <v>1</v>
      </c>
      <c r="B2531" s="1" t="s">
        <v>460</v>
      </c>
      <c r="C2531" s="1" t="s">
        <v>2</v>
      </c>
      <c r="D2531">
        <v>1</v>
      </c>
      <c r="E2531" s="1" t="s">
        <v>112</v>
      </c>
      <c r="F2531">
        <v>1</v>
      </c>
      <c r="G2531" s="1" t="s">
        <v>377</v>
      </c>
      <c r="H2531" s="1" t="s">
        <v>29</v>
      </c>
      <c r="I2531">
        <v>2</v>
      </c>
      <c r="J2531" s="1" t="str">
        <f>+VLOOKUP(bloques1a3[[#This Row],[respuesta]],respuestas.emociones[],2,0)</f>
        <v>neutra</v>
      </c>
      <c r="K2531" s="1">
        <f>+VLOOKUP(bloques1a3[[#This Row],[niño]],BD.niños[[Código]:[edad]],5,0)</f>
        <v>9</v>
      </c>
      <c r="L2531" s="1">
        <f>+IF(bloques1a3[[#This Row],[correcta]]=bloques1a3[[#This Row],[respuesta]],1,0)</f>
        <v>1</v>
      </c>
      <c r="M2531" s="1">
        <f>+IF(bloques1a3[[#This Row],[Sexo]]="F",1,0)</f>
        <v>1</v>
      </c>
    </row>
    <row r="2532" spans="1:13" x14ac:dyDescent="0.55000000000000004">
      <c r="A2532">
        <v>1</v>
      </c>
      <c r="B2532" s="1" t="s">
        <v>460</v>
      </c>
      <c r="C2532" s="1" t="s">
        <v>2</v>
      </c>
      <c r="D2532">
        <v>1</v>
      </c>
      <c r="E2532" s="1" t="s">
        <v>116</v>
      </c>
      <c r="F2532">
        <v>1</v>
      </c>
      <c r="G2532" s="1" t="s">
        <v>377</v>
      </c>
      <c r="H2532" s="1" t="s">
        <v>29</v>
      </c>
      <c r="I2532">
        <v>2</v>
      </c>
      <c r="J2532" s="1" t="str">
        <f>+VLOOKUP(bloques1a3[[#This Row],[respuesta]],respuestas.emociones[],2,0)</f>
        <v>neutra</v>
      </c>
      <c r="K2532" s="1">
        <f>+VLOOKUP(bloques1a3[[#This Row],[niño]],BD.niños[[Código]:[edad]],5,0)</f>
        <v>9</v>
      </c>
      <c r="L2532" s="1">
        <f>+IF(bloques1a3[[#This Row],[correcta]]=bloques1a3[[#This Row],[respuesta]],1,0)</f>
        <v>1</v>
      </c>
      <c r="M2532" s="1">
        <f>+IF(bloques1a3[[#This Row],[Sexo]]="F",1,0)</f>
        <v>1</v>
      </c>
    </row>
    <row r="2533" spans="1:13" x14ac:dyDescent="0.55000000000000004">
      <c r="A2533">
        <v>1</v>
      </c>
      <c r="B2533" s="1" t="s">
        <v>460</v>
      </c>
      <c r="C2533" s="1" t="s">
        <v>2</v>
      </c>
      <c r="D2533">
        <v>1</v>
      </c>
      <c r="E2533" s="1" t="s">
        <v>120</v>
      </c>
      <c r="F2533">
        <v>6</v>
      </c>
      <c r="G2533" s="1" t="s">
        <v>377</v>
      </c>
      <c r="H2533" s="1" t="s">
        <v>28</v>
      </c>
      <c r="I2533">
        <v>2</v>
      </c>
      <c r="J2533" s="1" t="str">
        <f>+VLOOKUP(bloques1a3[[#This Row],[respuesta]],respuestas.emociones[],2,0)</f>
        <v>sorpresa</v>
      </c>
      <c r="K2533" s="1">
        <f>+VLOOKUP(bloques1a3[[#This Row],[niño]],BD.niños[[Código]:[edad]],5,0)</f>
        <v>10</v>
      </c>
      <c r="L2533" s="1">
        <f>+IF(bloques1a3[[#This Row],[correcta]]=bloques1a3[[#This Row],[respuesta]],1,0)</f>
        <v>0</v>
      </c>
      <c r="M2533" s="1">
        <f>+IF(bloques1a3[[#This Row],[Sexo]]="F",1,0)</f>
        <v>0</v>
      </c>
    </row>
    <row r="2534" spans="1:13" x14ac:dyDescent="0.55000000000000004">
      <c r="A2534">
        <v>1</v>
      </c>
      <c r="B2534" s="1" t="s">
        <v>460</v>
      </c>
      <c r="C2534" s="1" t="s">
        <v>2</v>
      </c>
      <c r="D2534">
        <v>1</v>
      </c>
      <c r="E2534" s="1" t="s">
        <v>123</v>
      </c>
      <c r="F2534">
        <v>6</v>
      </c>
      <c r="G2534" s="1" t="s">
        <v>376</v>
      </c>
      <c r="H2534" s="1" t="s">
        <v>28</v>
      </c>
      <c r="I2534">
        <v>2</v>
      </c>
      <c r="J2534" s="1" t="str">
        <f>+VLOOKUP(bloques1a3[[#This Row],[respuesta]],respuestas.emociones[],2,0)</f>
        <v>sorpresa</v>
      </c>
      <c r="K2534" s="1">
        <f>+VLOOKUP(bloques1a3[[#This Row],[niño]],BD.niños[[Código]:[edad]],5,0)</f>
        <v>8</v>
      </c>
      <c r="L2534" s="1">
        <f>+IF(bloques1a3[[#This Row],[correcta]]=bloques1a3[[#This Row],[respuesta]],1,0)</f>
        <v>0</v>
      </c>
      <c r="M2534" s="1">
        <f>+IF(bloques1a3[[#This Row],[Sexo]]="F",1,0)</f>
        <v>0</v>
      </c>
    </row>
    <row r="2535" spans="1:13" x14ac:dyDescent="0.55000000000000004">
      <c r="A2535">
        <v>1</v>
      </c>
      <c r="B2535" s="1" t="s">
        <v>460</v>
      </c>
      <c r="C2535" s="1" t="s">
        <v>2</v>
      </c>
      <c r="D2535">
        <v>1</v>
      </c>
      <c r="E2535" s="1" t="s">
        <v>127</v>
      </c>
      <c r="F2535">
        <v>7</v>
      </c>
      <c r="G2535" s="1" t="s">
        <v>375</v>
      </c>
      <c r="H2535" s="1" t="s">
        <v>28</v>
      </c>
      <c r="I2535">
        <v>2</v>
      </c>
      <c r="J2535" s="1" t="str">
        <f>+VLOOKUP(bloques1a3[[#This Row],[respuesta]],respuestas.emociones[],2,0)</f>
        <v>asco</v>
      </c>
      <c r="K2535" s="1">
        <f>+VLOOKUP(bloques1a3[[#This Row],[niño]],BD.niños[[Código]:[edad]],5,0)</f>
        <v>6</v>
      </c>
      <c r="L2535" s="1">
        <f>+IF(bloques1a3[[#This Row],[correcta]]=bloques1a3[[#This Row],[respuesta]],1,0)</f>
        <v>0</v>
      </c>
      <c r="M2535" s="1">
        <f>+IF(bloques1a3[[#This Row],[Sexo]]="F",1,0)</f>
        <v>0</v>
      </c>
    </row>
    <row r="2536" spans="1:13" x14ac:dyDescent="0.55000000000000004">
      <c r="A2536">
        <v>1</v>
      </c>
      <c r="B2536" s="1" t="s">
        <v>460</v>
      </c>
      <c r="C2536" s="1" t="s">
        <v>2</v>
      </c>
      <c r="D2536">
        <v>1</v>
      </c>
      <c r="E2536" s="1" t="s">
        <v>131</v>
      </c>
      <c r="F2536">
        <v>1</v>
      </c>
      <c r="G2536" s="1" t="s">
        <v>375</v>
      </c>
      <c r="H2536" s="1" t="s">
        <v>29</v>
      </c>
      <c r="I2536">
        <v>2</v>
      </c>
      <c r="J2536" s="1" t="str">
        <f>+VLOOKUP(bloques1a3[[#This Row],[respuesta]],respuestas.emociones[],2,0)</f>
        <v>neutra</v>
      </c>
      <c r="K2536" s="1">
        <f>+VLOOKUP(bloques1a3[[#This Row],[niño]],BD.niños[[Código]:[edad]],5,0)</f>
        <v>6</v>
      </c>
      <c r="L2536" s="1">
        <f>+IF(bloques1a3[[#This Row],[correcta]]=bloques1a3[[#This Row],[respuesta]],1,0)</f>
        <v>1</v>
      </c>
      <c r="M2536" s="1">
        <f>+IF(bloques1a3[[#This Row],[Sexo]]="F",1,0)</f>
        <v>1</v>
      </c>
    </row>
    <row r="2537" spans="1:13" x14ac:dyDescent="0.55000000000000004">
      <c r="A2537">
        <v>1</v>
      </c>
      <c r="B2537" s="1" t="s">
        <v>460</v>
      </c>
      <c r="C2537" s="1" t="s">
        <v>2</v>
      </c>
      <c r="D2537">
        <v>1</v>
      </c>
      <c r="E2537" s="1" t="s">
        <v>135</v>
      </c>
      <c r="F2537">
        <v>3</v>
      </c>
      <c r="G2537" s="1" t="s">
        <v>375</v>
      </c>
      <c r="H2537" s="1" t="s">
        <v>28</v>
      </c>
      <c r="I2537">
        <v>2</v>
      </c>
      <c r="J2537" s="1" t="str">
        <f>+VLOOKUP(bloques1a3[[#This Row],[respuesta]],respuestas.emociones[],2,0)</f>
        <v>tristeza</v>
      </c>
      <c r="K2537" s="1">
        <f>+VLOOKUP(bloques1a3[[#This Row],[niño]],BD.niños[[Código]:[edad]],5,0)</f>
        <v>6</v>
      </c>
      <c r="L2537" s="1">
        <f>+IF(bloques1a3[[#This Row],[correcta]]=bloques1a3[[#This Row],[respuesta]],1,0)</f>
        <v>0</v>
      </c>
      <c r="M2537" s="1">
        <f>+IF(bloques1a3[[#This Row],[Sexo]]="F",1,0)</f>
        <v>0</v>
      </c>
    </row>
    <row r="2538" spans="1:13" x14ac:dyDescent="0.55000000000000004">
      <c r="A2538">
        <v>1</v>
      </c>
      <c r="B2538" s="1" t="s">
        <v>460</v>
      </c>
      <c r="C2538" s="1" t="s">
        <v>2</v>
      </c>
      <c r="D2538">
        <v>1</v>
      </c>
      <c r="E2538" s="1" t="s">
        <v>139</v>
      </c>
      <c r="F2538">
        <v>6</v>
      </c>
      <c r="G2538" s="1" t="s">
        <v>376</v>
      </c>
      <c r="H2538" s="1" t="s">
        <v>28</v>
      </c>
      <c r="I2538">
        <v>2</v>
      </c>
      <c r="J2538" s="1" t="str">
        <f>+VLOOKUP(bloques1a3[[#This Row],[respuesta]],respuestas.emociones[],2,0)</f>
        <v>sorpresa</v>
      </c>
      <c r="K2538" s="1">
        <f>+VLOOKUP(bloques1a3[[#This Row],[niño]],BD.niños[[Código]:[edad]],5,0)</f>
        <v>8</v>
      </c>
      <c r="L2538" s="1">
        <f>+IF(bloques1a3[[#This Row],[correcta]]=bloques1a3[[#This Row],[respuesta]],1,0)</f>
        <v>0</v>
      </c>
      <c r="M2538" s="1">
        <f>+IF(bloques1a3[[#This Row],[Sexo]]="F",1,0)</f>
        <v>0</v>
      </c>
    </row>
    <row r="2539" spans="1:13" x14ac:dyDescent="0.55000000000000004">
      <c r="A2539">
        <v>1</v>
      </c>
      <c r="B2539" s="1" t="s">
        <v>460</v>
      </c>
      <c r="C2539" s="1" t="s">
        <v>2</v>
      </c>
      <c r="D2539">
        <v>1</v>
      </c>
      <c r="E2539" s="1" t="s">
        <v>141</v>
      </c>
      <c r="F2539">
        <v>1</v>
      </c>
      <c r="G2539" s="1" t="s">
        <v>376</v>
      </c>
      <c r="H2539" s="1" t="s">
        <v>29</v>
      </c>
      <c r="I2539">
        <v>2</v>
      </c>
      <c r="J2539" s="1" t="str">
        <f>+VLOOKUP(bloques1a3[[#This Row],[respuesta]],respuestas.emociones[],2,0)</f>
        <v>neutra</v>
      </c>
      <c r="K2539" s="1">
        <f>+VLOOKUP(bloques1a3[[#This Row],[niño]],BD.niños[[Código]:[edad]],5,0)</f>
        <v>7</v>
      </c>
      <c r="L2539" s="1">
        <f>+IF(bloques1a3[[#This Row],[correcta]]=bloques1a3[[#This Row],[respuesta]],1,0)</f>
        <v>1</v>
      </c>
      <c r="M2539" s="1">
        <f>+IF(bloques1a3[[#This Row],[Sexo]]="F",1,0)</f>
        <v>1</v>
      </c>
    </row>
    <row r="2540" spans="1:13" x14ac:dyDescent="0.55000000000000004">
      <c r="A2540">
        <v>1</v>
      </c>
      <c r="B2540" s="1" t="s">
        <v>460</v>
      </c>
      <c r="C2540" s="1" t="s">
        <v>2</v>
      </c>
      <c r="D2540">
        <v>1</v>
      </c>
      <c r="E2540" s="1" t="s">
        <v>145</v>
      </c>
      <c r="F2540">
        <v>5</v>
      </c>
      <c r="G2540" s="1" t="s">
        <v>376</v>
      </c>
      <c r="H2540" s="1" t="s">
        <v>28</v>
      </c>
      <c r="I2540">
        <v>2</v>
      </c>
      <c r="J2540" s="1" t="str">
        <f>+VLOOKUP(bloques1a3[[#This Row],[respuesta]],respuestas.emociones[],2,0)</f>
        <v>miedo</v>
      </c>
      <c r="K2540" s="1">
        <f>+VLOOKUP(bloques1a3[[#This Row],[niño]],BD.niños[[Código]:[edad]],5,0)</f>
        <v>8</v>
      </c>
      <c r="L2540" s="1">
        <f>+IF(bloques1a3[[#This Row],[correcta]]=bloques1a3[[#This Row],[respuesta]],1,0)</f>
        <v>0</v>
      </c>
      <c r="M2540" s="1">
        <f>+IF(bloques1a3[[#This Row],[Sexo]]="F",1,0)</f>
        <v>0</v>
      </c>
    </row>
    <row r="2541" spans="1:13" x14ac:dyDescent="0.55000000000000004">
      <c r="A2541">
        <v>1</v>
      </c>
      <c r="B2541" s="1" t="s">
        <v>460</v>
      </c>
      <c r="C2541" s="1" t="s">
        <v>2</v>
      </c>
      <c r="D2541">
        <v>1</v>
      </c>
      <c r="E2541" s="1" t="s">
        <v>147</v>
      </c>
      <c r="F2541">
        <v>1</v>
      </c>
      <c r="G2541" s="1" t="s">
        <v>376</v>
      </c>
      <c r="H2541" s="1" t="s">
        <v>28</v>
      </c>
      <c r="I2541">
        <v>2</v>
      </c>
      <c r="J2541" s="1" t="str">
        <f>+VLOOKUP(bloques1a3[[#This Row],[respuesta]],respuestas.emociones[],2,0)</f>
        <v>neutra</v>
      </c>
      <c r="K2541" s="1">
        <f>+VLOOKUP(bloques1a3[[#This Row],[niño]],BD.niños[[Código]:[edad]],5,0)</f>
        <v>8</v>
      </c>
      <c r="L2541" s="1">
        <f>+IF(bloques1a3[[#This Row],[correcta]]=bloques1a3[[#This Row],[respuesta]],1,0)</f>
        <v>1</v>
      </c>
      <c r="M2541" s="1">
        <f>+IF(bloques1a3[[#This Row],[Sexo]]="F",1,0)</f>
        <v>0</v>
      </c>
    </row>
    <row r="2542" spans="1:13" x14ac:dyDescent="0.55000000000000004">
      <c r="A2542">
        <v>1</v>
      </c>
      <c r="B2542" s="1" t="s">
        <v>460</v>
      </c>
      <c r="C2542" s="1" t="s">
        <v>2</v>
      </c>
      <c r="D2542">
        <v>1</v>
      </c>
      <c r="E2542" s="1" t="s">
        <v>214</v>
      </c>
      <c r="F2542">
        <v>5</v>
      </c>
      <c r="G2542" s="1" t="s">
        <v>377</v>
      </c>
      <c r="H2542" s="1" t="s">
        <v>29</v>
      </c>
      <c r="I2542">
        <v>2</v>
      </c>
      <c r="J2542" s="1" t="str">
        <f>+VLOOKUP(bloques1a3[[#This Row],[respuesta]],respuestas.emociones[],2,0)</f>
        <v>miedo</v>
      </c>
      <c r="K2542" s="1">
        <f>+VLOOKUP(bloques1a3[[#This Row],[niño]],BD.niños[[Código]:[edad]],5,0)</f>
        <v>10</v>
      </c>
      <c r="L2542" s="1">
        <f>+IF(bloques1a3[[#This Row],[correcta]]=bloques1a3[[#This Row],[respuesta]],1,0)</f>
        <v>0</v>
      </c>
      <c r="M2542" s="1">
        <f>+IF(bloques1a3[[#This Row],[Sexo]]="F",1,0)</f>
        <v>1</v>
      </c>
    </row>
    <row r="2543" spans="1:13" x14ac:dyDescent="0.55000000000000004">
      <c r="A2543">
        <v>1</v>
      </c>
      <c r="B2543" s="1" t="s">
        <v>460</v>
      </c>
      <c r="C2543" s="1" t="s">
        <v>2</v>
      </c>
      <c r="D2543">
        <v>1</v>
      </c>
      <c r="E2543" s="1" t="s">
        <v>217</v>
      </c>
      <c r="F2543">
        <v>1</v>
      </c>
      <c r="G2543" s="1" t="s">
        <v>377</v>
      </c>
      <c r="H2543" s="1" t="s">
        <v>29</v>
      </c>
      <c r="I2543">
        <v>2</v>
      </c>
      <c r="J2543" s="1" t="str">
        <f>+VLOOKUP(bloques1a3[[#This Row],[respuesta]],respuestas.emociones[],2,0)</f>
        <v>neutra</v>
      </c>
      <c r="K2543" s="1">
        <f>+VLOOKUP(bloques1a3[[#This Row],[niño]],BD.niños[[Código]:[edad]],5,0)</f>
        <v>10</v>
      </c>
      <c r="L2543" s="1">
        <f>+IF(bloques1a3[[#This Row],[correcta]]=bloques1a3[[#This Row],[respuesta]],1,0)</f>
        <v>1</v>
      </c>
      <c r="M2543" s="1">
        <f>+IF(bloques1a3[[#This Row],[Sexo]]="F",1,0)</f>
        <v>1</v>
      </c>
    </row>
    <row r="2544" spans="1:13" x14ac:dyDescent="0.55000000000000004">
      <c r="A2544">
        <v>1</v>
      </c>
      <c r="B2544" s="1" t="s">
        <v>460</v>
      </c>
      <c r="C2544" s="1" t="s">
        <v>2</v>
      </c>
      <c r="D2544">
        <v>1</v>
      </c>
      <c r="E2544" s="1" t="s">
        <v>220</v>
      </c>
      <c r="F2544">
        <v>6</v>
      </c>
      <c r="G2544" s="1" t="s">
        <v>377</v>
      </c>
      <c r="H2544" s="1" t="s">
        <v>29</v>
      </c>
      <c r="I2544">
        <v>2</v>
      </c>
      <c r="J2544" s="1" t="str">
        <f>+VLOOKUP(bloques1a3[[#This Row],[respuesta]],respuestas.emociones[],2,0)</f>
        <v>sorpresa</v>
      </c>
      <c r="K2544" s="1">
        <f>+VLOOKUP(bloques1a3[[#This Row],[niño]],BD.niños[[Código]:[edad]],5,0)</f>
        <v>10</v>
      </c>
      <c r="L2544" s="1">
        <f>+IF(bloques1a3[[#This Row],[correcta]]=bloques1a3[[#This Row],[respuesta]],1,0)</f>
        <v>0</v>
      </c>
      <c r="M2544" s="1">
        <f>+IF(bloques1a3[[#This Row],[Sexo]]="F",1,0)</f>
        <v>1</v>
      </c>
    </row>
    <row r="2545" spans="1:13" x14ac:dyDescent="0.55000000000000004">
      <c r="A2545">
        <v>1</v>
      </c>
      <c r="B2545" s="1" t="s">
        <v>460</v>
      </c>
      <c r="C2545" s="1" t="s">
        <v>2</v>
      </c>
      <c r="D2545">
        <v>1</v>
      </c>
      <c r="E2545" s="1" t="s">
        <v>223</v>
      </c>
      <c r="F2545">
        <v>6</v>
      </c>
      <c r="G2545" s="1" t="s">
        <v>376</v>
      </c>
      <c r="H2545" s="1" t="s">
        <v>29</v>
      </c>
      <c r="I2545">
        <v>2</v>
      </c>
      <c r="J2545" s="1" t="str">
        <f>+VLOOKUP(bloques1a3[[#This Row],[respuesta]],respuestas.emociones[],2,0)</f>
        <v>sorpresa</v>
      </c>
      <c r="K2545" s="1">
        <f>+VLOOKUP(bloques1a3[[#This Row],[niño]],BD.niños[[Código]:[edad]],5,0)</f>
        <v>8</v>
      </c>
      <c r="L2545" s="1">
        <f>+IF(bloques1a3[[#This Row],[correcta]]=bloques1a3[[#This Row],[respuesta]],1,0)</f>
        <v>0</v>
      </c>
      <c r="M2545" s="1">
        <f>+IF(bloques1a3[[#This Row],[Sexo]]="F",1,0)</f>
        <v>1</v>
      </c>
    </row>
    <row r="2546" spans="1:13" x14ac:dyDescent="0.55000000000000004">
      <c r="A2546">
        <v>1</v>
      </c>
      <c r="B2546" s="1" t="s">
        <v>460</v>
      </c>
      <c r="C2546" s="1" t="s">
        <v>2</v>
      </c>
      <c r="D2546">
        <v>1</v>
      </c>
      <c r="E2546" s="1" t="s">
        <v>226</v>
      </c>
      <c r="F2546">
        <v>1</v>
      </c>
      <c r="G2546" s="1" t="s">
        <v>377</v>
      </c>
      <c r="H2546" s="1" t="s">
        <v>28</v>
      </c>
      <c r="I2546">
        <v>2</v>
      </c>
      <c r="J2546" s="1" t="str">
        <f>+VLOOKUP(bloques1a3[[#This Row],[respuesta]],respuestas.emociones[],2,0)</f>
        <v>neutra</v>
      </c>
      <c r="K2546" s="1">
        <f>+VLOOKUP(bloques1a3[[#This Row],[niño]],BD.niños[[Código]:[edad]],5,0)</f>
        <v>10</v>
      </c>
      <c r="L2546" s="1">
        <f>+IF(bloques1a3[[#This Row],[correcta]]=bloques1a3[[#This Row],[respuesta]],1,0)</f>
        <v>1</v>
      </c>
      <c r="M2546" s="1">
        <f>+IF(bloques1a3[[#This Row],[Sexo]]="F",1,0)</f>
        <v>0</v>
      </c>
    </row>
    <row r="2547" spans="1:13" x14ac:dyDescent="0.55000000000000004">
      <c r="A2547">
        <v>1</v>
      </c>
      <c r="B2547" s="1" t="s">
        <v>460</v>
      </c>
      <c r="C2547" s="1" t="s">
        <v>2</v>
      </c>
      <c r="D2547">
        <v>1</v>
      </c>
      <c r="E2547" s="1" t="s">
        <v>229</v>
      </c>
      <c r="F2547">
        <v>6</v>
      </c>
      <c r="G2547" s="1" t="s">
        <v>376</v>
      </c>
      <c r="H2547" s="1" t="s">
        <v>28</v>
      </c>
      <c r="I2547">
        <v>2</v>
      </c>
      <c r="J2547" s="1" t="str">
        <f>+VLOOKUP(bloques1a3[[#This Row],[respuesta]],respuestas.emociones[],2,0)</f>
        <v>sorpresa</v>
      </c>
      <c r="K2547" s="1">
        <f>+VLOOKUP(bloques1a3[[#This Row],[niño]],BD.niños[[Código]:[edad]],5,0)</f>
        <v>7</v>
      </c>
      <c r="L2547" s="1">
        <f>+IF(bloques1a3[[#This Row],[correcta]]=bloques1a3[[#This Row],[respuesta]],1,0)</f>
        <v>0</v>
      </c>
      <c r="M2547" s="1">
        <f>+IF(bloques1a3[[#This Row],[Sexo]]="F",1,0)</f>
        <v>0</v>
      </c>
    </row>
    <row r="2548" spans="1:13" x14ac:dyDescent="0.55000000000000004">
      <c r="A2548">
        <v>1</v>
      </c>
      <c r="B2548" s="1" t="s">
        <v>460</v>
      </c>
      <c r="C2548" s="1" t="s">
        <v>2</v>
      </c>
      <c r="D2548">
        <v>1</v>
      </c>
      <c r="E2548" s="1" t="s">
        <v>231</v>
      </c>
      <c r="F2548">
        <v>6</v>
      </c>
      <c r="G2548" s="1" t="s">
        <v>375</v>
      </c>
      <c r="H2548" s="1" t="s">
        <v>29</v>
      </c>
      <c r="I2548">
        <v>2</v>
      </c>
      <c r="J2548" s="1" t="str">
        <f>+VLOOKUP(bloques1a3[[#This Row],[respuesta]],respuestas.emociones[],2,0)</f>
        <v>sorpresa</v>
      </c>
      <c r="K2548" s="1">
        <f>+VLOOKUP(bloques1a3[[#This Row],[niño]],BD.niños[[Código]:[edad]],5,0)</f>
        <v>6</v>
      </c>
      <c r="L2548" s="1">
        <f>+IF(bloques1a3[[#This Row],[correcta]]=bloques1a3[[#This Row],[respuesta]],1,0)</f>
        <v>0</v>
      </c>
      <c r="M2548" s="1">
        <f>+IF(bloques1a3[[#This Row],[Sexo]]="F",1,0)</f>
        <v>1</v>
      </c>
    </row>
    <row r="2549" spans="1:13" x14ac:dyDescent="0.55000000000000004">
      <c r="A2549">
        <v>1</v>
      </c>
      <c r="B2549" s="1" t="s">
        <v>460</v>
      </c>
      <c r="C2549" s="1" t="s">
        <v>2</v>
      </c>
      <c r="D2549">
        <v>1</v>
      </c>
      <c r="E2549" s="1" t="s">
        <v>286</v>
      </c>
      <c r="F2549">
        <v>1</v>
      </c>
      <c r="G2549" s="1" t="s">
        <v>375</v>
      </c>
      <c r="H2549" s="1" t="s">
        <v>28</v>
      </c>
      <c r="I2549">
        <v>2</v>
      </c>
      <c r="J2549" s="1" t="str">
        <f>+VLOOKUP(bloques1a3[[#This Row],[respuesta]],respuestas.emociones[],2,0)</f>
        <v>neutra</v>
      </c>
      <c r="K2549" s="1">
        <f>+VLOOKUP(bloques1a3[[#This Row],[niño]],BD.niños[[Código]:[edad]],5,0)</f>
        <v>5</v>
      </c>
      <c r="L2549" s="1">
        <f>+IF(bloques1a3[[#This Row],[correcta]]=bloques1a3[[#This Row],[respuesta]],1,0)</f>
        <v>1</v>
      </c>
      <c r="M2549" s="1">
        <f>+IF(bloques1a3[[#This Row],[Sexo]]="F",1,0)</f>
        <v>0</v>
      </c>
    </row>
    <row r="2550" spans="1:13" x14ac:dyDescent="0.55000000000000004">
      <c r="A2550">
        <v>1</v>
      </c>
      <c r="B2550" s="1" t="s">
        <v>460</v>
      </c>
      <c r="C2550" s="1" t="s">
        <v>2</v>
      </c>
      <c r="D2550">
        <v>1</v>
      </c>
      <c r="E2550" s="1" t="s">
        <v>290</v>
      </c>
      <c r="F2550">
        <v>1</v>
      </c>
      <c r="G2550" s="1" t="s">
        <v>375</v>
      </c>
      <c r="H2550" s="1" t="s">
        <v>28</v>
      </c>
      <c r="I2550">
        <v>2</v>
      </c>
      <c r="J2550" s="1" t="str">
        <f>+VLOOKUP(bloques1a3[[#This Row],[respuesta]],respuestas.emociones[],2,0)</f>
        <v>neutra</v>
      </c>
      <c r="K2550" s="1">
        <f>+VLOOKUP(bloques1a3[[#This Row],[niño]],BD.niños[[Código]:[edad]],5,0)</f>
        <v>6</v>
      </c>
      <c r="L2550" s="1">
        <f>+IF(bloques1a3[[#This Row],[correcta]]=bloques1a3[[#This Row],[respuesta]],1,0)</f>
        <v>1</v>
      </c>
      <c r="M2550" s="1">
        <f>+IF(bloques1a3[[#This Row],[Sexo]]="F",1,0)</f>
        <v>0</v>
      </c>
    </row>
    <row r="2551" spans="1:13" x14ac:dyDescent="0.55000000000000004">
      <c r="A2551">
        <v>1</v>
      </c>
      <c r="B2551" s="1" t="s">
        <v>460</v>
      </c>
      <c r="C2551" s="1" t="s">
        <v>2</v>
      </c>
      <c r="D2551">
        <v>1</v>
      </c>
      <c r="E2551" s="1" t="s">
        <v>294</v>
      </c>
      <c r="F2551">
        <v>1</v>
      </c>
      <c r="G2551" s="1" t="s">
        <v>376</v>
      </c>
      <c r="H2551" s="1" t="s">
        <v>28</v>
      </c>
      <c r="I2551">
        <v>2</v>
      </c>
      <c r="J2551" s="1" t="str">
        <f>+VLOOKUP(bloques1a3[[#This Row],[respuesta]],respuestas.emociones[],2,0)</f>
        <v>neutra</v>
      </c>
      <c r="K2551" s="1">
        <f>+VLOOKUP(bloques1a3[[#This Row],[niño]],BD.niños[[Código]:[edad]],5,0)</f>
        <v>7</v>
      </c>
      <c r="L2551" s="1">
        <f>+IF(bloques1a3[[#This Row],[correcta]]=bloques1a3[[#This Row],[respuesta]],1,0)</f>
        <v>1</v>
      </c>
      <c r="M2551" s="1">
        <f>+IF(bloques1a3[[#This Row],[Sexo]]="F",1,0)</f>
        <v>0</v>
      </c>
    </row>
    <row r="2552" spans="1:13" x14ac:dyDescent="0.55000000000000004">
      <c r="A2552">
        <v>1</v>
      </c>
      <c r="B2552" s="1" t="s">
        <v>460</v>
      </c>
      <c r="C2552" s="1" t="s">
        <v>2</v>
      </c>
      <c r="D2552">
        <v>1</v>
      </c>
      <c r="E2552" s="1" t="s">
        <v>295</v>
      </c>
      <c r="F2552">
        <v>1</v>
      </c>
      <c r="G2552" s="1" t="s">
        <v>376</v>
      </c>
      <c r="H2552" s="1" t="s">
        <v>28</v>
      </c>
      <c r="I2552">
        <v>2</v>
      </c>
      <c r="J2552" s="1" t="str">
        <f>+VLOOKUP(bloques1a3[[#This Row],[respuesta]],respuestas.emociones[],2,0)</f>
        <v>neutra</v>
      </c>
      <c r="K2552" s="1">
        <f>+VLOOKUP(bloques1a3[[#This Row],[niño]],BD.niños[[Código]:[edad]],5,0)</f>
        <v>8</v>
      </c>
      <c r="L2552" s="1">
        <f>+IF(bloques1a3[[#This Row],[correcta]]=bloques1a3[[#This Row],[respuesta]],1,0)</f>
        <v>1</v>
      </c>
      <c r="M2552" s="1">
        <f>+IF(bloques1a3[[#This Row],[Sexo]]="F",1,0)</f>
        <v>0</v>
      </c>
    </row>
    <row r="2553" spans="1:13" x14ac:dyDescent="0.55000000000000004">
      <c r="A2553">
        <v>1</v>
      </c>
      <c r="B2553" s="1" t="s">
        <v>460</v>
      </c>
      <c r="C2553" s="1" t="s">
        <v>2</v>
      </c>
      <c r="D2553">
        <v>1</v>
      </c>
      <c r="E2553" s="1" t="s">
        <v>317</v>
      </c>
      <c r="F2553">
        <v>1</v>
      </c>
      <c r="G2553" s="1" t="s">
        <v>377</v>
      </c>
      <c r="H2553" s="1" t="s">
        <v>29</v>
      </c>
      <c r="I2553">
        <v>2</v>
      </c>
      <c r="J2553" s="1" t="str">
        <f>+VLOOKUP(bloques1a3[[#This Row],[respuesta]],respuestas.emociones[],2,0)</f>
        <v>neutra</v>
      </c>
      <c r="K2553" s="1">
        <f>+VLOOKUP(bloques1a3[[#This Row],[niño]],BD.niños[[Código]:[edad]],5,0)</f>
        <v>10</v>
      </c>
      <c r="L2553" s="1">
        <f>+IF(bloques1a3[[#This Row],[correcta]]=bloques1a3[[#This Row],[respuesta]],1,0)</f>
        <v>1</v>
      </c>
      <c r="M2553" s="1">
        <f>+IF(bloques1a3[[#This Row],[Sexo]]="F",1,0)</f>
        <v>1</v>
      </c>
    </row>
    <row r="2554" spans="1:13" x14ac:dyDescent="0.55000000000000004">
      <c r="A2554">
        <v>1</v>
      </c>
      <c r="B2554" s="1" t="s">
        <v>460</v>
      </c>
      <c r="C2554" s="1" t="s">
        <v>2</v>
      </c>
      <c r="D2554">
        <v>1</v>
      </c>
      <c r="E2554" s="1" t="s">
        <v>320</v>
      </c>
      <c r="F2554">
        <v>1</v>
      </c>
      <c r="G2554" s="1" t="s">
        <v>377</v>
      </c>
      <c r="H2554" s="1" t="s">
        <v>28</v>
      </c>
      <c r="I2554">
        <v>2</v>
      </c>
      <c r="J2554" s="1" t="str">
        <f>+VLOOKUP(bloques1a3[[#This Row],[respuesta]],respuestas.emociones[],2,0)</f>
        <v>neutra</v>
      </c>
      <c r="K2554" s="1">
        <f>+VLOOKUP(bloques1a3[[#This Row],[niño]],BD.niños[[Código]:[edad]],5,0)</f>
        <v>10</v>
      </c>
      <c r="L2554" s="1">
        <f>+IF(bloques1a3[[#This Row],[correcta]]=bloques1a3[[#This Row],[respuesta]],1,0)</f>
        <v>1</v>
      </c>
      <c r="M2554" s="1">
        <f>+IF(bloques1a3[[#This Row],[Sexo]]="F",1,0)</f>
        <v>0</v>
      </c>
    </row>
    <row r="2555" spans="1:13" x14ac:dyDescent="0.55000000000000004">
      <c r="A2555">
        <v>1</v>
      </c>
      <c r="B2555" s="1" t="s">
        <v>460</v>
      </c>
      <c r="C2555" s="1" t="s">
        <v>2</v>
      </c>
      <c r="D2555">
        <v>1</v>
      </c>
      <c r="E2555" s="1" t="s">
        <v>323</v>
      </c>
      <c r="F2555">
        <v>1</v>
      </c>
      <c r="G2555" s="1" t="s">
        <v>376</v>
      </c>
      <c r="H2555" s="1" t="s">
        <v>29</v>
      </c>
      <c r="I2555">
        <v>2</v>
      </c>
      <c r="J2555" s="1" t="str">
        <f>+VLOOKUP(bloques1a3[[#This Row],[respuesta]],respuestas.emociones[],2,0)</f>
        <v>neutra</v>
      </c>
      <c r="K2555" s="1">
        <f>+VLOOKUP(bloques1a3[[#This Row],[niño]],BD.niños[[Código]:[edad]],5,0)</f>
        <v>8</v>
      </c>
      <c r="L2555" s="1">
        <f>+IF(bloques1a3[[#This Row],[correcta]]=bloques1a3[[#This Row],[respuesta]],1,0)</f>
        <v>1</v>
      </c>
      <c r="M2555" s="1">
        <f>+IF(bloques1a3[[#This Row],[Sexo]]="F",1,0)</f>
        <v>1</v>
      </c>
    </row>
    <row r="2556" spans="1:13" x14ac:dyDescent="0.55000000000000004">
      <c r="A2556">
        <v>1</v>
      </c>
      <c r="B2556" s="1" t="s">
        <v>460</v>
      </c>
      <c r="C2556" s="1" t="s">
        <v>2</v>
      </c>
      <c r="D2556">
        <v>1</v>
      </c>
      <c r="E2556" s="1" t="s">
        <v>327</v>
      </c>
      <c r="F2556">
        <v>6</v>
      </c>
      <c r="G2556" s="1" t="s">
        <v>376</v>
      </c>
      <c r="H2556" s="1" t="s">
        <v>29</v>
      </c>
      <c r="I2556">
        <v>2</v>
      </c>
      <c r="J2556" s="1" t="str">
        <f>+VLOOKUP(bloques1a3[[#This Row],[respuesta]],respuestas.emociones[],2,0)</f>
        <v>sorpresa</v>
      </c>
      <c r="K2556" s="1">
        <f>+VLOOKUP(bloques1a3[[#This Row],[niño]],BD.niños[[Código]:[edad]],5,0)</f>
        <v>7</v>
      </c>
      <c r="L2556" s="1">
        <f>+IF(bloques1a3[[#This Row],[correcta]]=bloques1a3[[#This Row],[respuesta]],1,0)</f>
        <v>0</v>
      </c>
      <c r="M2556" s="1">
        <f>+IF(bloques1a3[[#This Row],[Sexo]]="F",1,0)</f>
        <v>1</v>
      </c>
    </row>
    <row r="2557" spans="1:13" x14ac:dyDescent="0.55000000000000004">
      <c r="A2557">
        <v>1</v>
      </c>
      <c r="B2557" s="1" t="s">
        <v>460</v>
      </c>
      <c r="C2557" s="1" t="s">
        <v>2</v>
      </c>
      <c r="D2557">
        <v>1</v>
      </c>
      <c r="E2557" s="1" t="s">
        <v>331</v>
      </c>
      <c r="F2557">
        <v>1</v>
      </c>
      <c r="G2557" s="1" t="s">
        <v>376</v>
      </c>
      <c r="H2557" s="1" t="s">
        <v>29</v>
      </c>
      <c r="I2557">
        <v>2</v>
      </c>
      <c r="J2557" s="1" t="str">
        <f>+VLOOKUP(bloques1a3[[#This Row],[respuesta]],respuestas.emociones[],2,0)</f>
        <v>neutra</v>
      </c>
      <c r="K2557" s="1">
        <f>+VLOOKUP(bloques1a3[[#This Row],[niño]],BD.niños[[Código]:[edad]],5,0)</f>
        <v>8</v>
      </c>
      <c r="L2557" s="1">
        <f>+IF(bloques1a3[[#This Row],[correcta]]=bloques1a3[[#This Row],[respuesta]],1,0)</f>
        <v>1</v>
      </c>
      <c r="M2557" s="1">
        <f>+IF(bloques1a3[[#This Row],[Sexo]]="F",1,0)</f>
        <v>1</v>
      </c>
    </row>
    <row r="2558" spans="1:13" x14ac:dyDescent="0.55000000000000004">
      <c r="A2558">
        <v>2</v>
      </c>
      <c r="B2558" s="1" t="s">
        <v>461</v>
      </c>
      <c r="C2558" s="1" t="s">
        <v>6</v>
      </c>
      <c r="D2558">
        <v>3</v>
      </c>
      <c r="E2558" s="1" t="s">
        <v>105</v>
      </c>
      <c r="F2558">
        <v>3</v>
      </c>
      <c r="G2558" s="1" t="s">
        <v>377</v>
      </c>
      <c r="H2558" s="1" t="s">
        <v>29</v>
      </c>
      <c r="I2558">
        <v>2</v>
      </c>
      <c r="J2558" s="1" t="str">
        <f>+VLOOKUP(bloques1a3[[#This Row],[respuesta]],respuestas.emociones[],2,0)</f>
        <v>tristeza</v>
      </c>
      <c r="K2558" s="1">
        <f>+VLOOKUP(bloques1a3[[#This Row],[niño]],BD.niños[[Código]:[edad]],5,0)</f>
        <v>10</v>
      </c>
      <c r="L2558" s="1">
        <f>+IF(bloques1a3[[#This Row],[correcta]]=bloques1a3[[#This Row],[respuesta]],1,0)</f>
        <v>1</v>
      </c>
      <c r="M2558" s="1">
        <f>+IF(bloques1a3[[#This Row],[Sexo]]="F",1,0)</f>
        <v>1</v>
      </c>
    </row>
    <row r="2559" spans="1:13" x14ac:dyDescent="0.55000000000000004">
      <c r="A2559">
        <v>2</v>
      </c>
      <c r="B2559" s="1" t="s">
        <v>461</v>
      </c>
      <c r="C2559" s="1" t="s">
        <v>6</v>
      </c>
      <c r="D2559">
        <v>3</v>
      </c>
      <c r="E2559" s="1" t="s">
        <v>108</v>
      </c>
      <c r="F2559">
        <v>3</v>
      </c>
      <c r="G2559" s="1" t="s">
        <v>377</v>
      </c>
      <c r="H2559" s="1" t="s">
        <v>29</v>
      </c>
      <c r="I2559">
        <v>2</v>
      </c>
      <c r="J2559" s="1" t="str">
        <f>+VLOOKUP(bloques1a3[[#This Row],[respuesta]],respuestas.emociones[],2,0)</f>
        <v>tristeza</v>
      </c>
      <c r="K2559" s="1">
        <f>+VLOOKUP(bloques1a3[[#This Row],[niño]],BD.niños[[Código]:[edad]],5,0)</f>
        <v>10</v>
      </c>
      <c r="L2559" s="1">
        <f>+IF(bloques1a3[[#This Row],[correcta]]=bloques1a3[[#This Row],[respuesta]],1,0)</f>
        <v>1</v>
      </c>
      <c r="M2559" s="1">
        <f>+IF(bloques1a3[[#This Row],[Sexo]]="F",1,0)</f>
        <v>1</v>
      </c>
    </row>
    <row r="2560" spans="1:13" x14ac:dyDescent="0.55000000000000004">
      <c r="A2560">
        <v>2</v>
      </c>
      <c r="B2560" s="1" t="s">
        <v>461</v>
      </c>
      <c r="C2560" s="1" t="s">
        <v>6</v>
      </c>
      <c r="D2560">
        <v>3</v>
      </c>
      <c r="E2560" s="1" t="s">
        <v>112</v>
      </c>
      <c r="F2560">
        <v>3</v>
      </c>
      <c r="G2560" s="1" t="s">
        <v>377</v>
      </c>
      <c r="H2560" s="1" t="s">
        <v>29</v>
      </c>
      <c r="I2560">
        <v>2</v>
      </c>
      <c r="J2560" s="1" t="str">
        <f>+VLOOKUP(bloques1a3[[#This Row],[respuesta]],respuestas.emociones[],2,0)</f>
        <v>tristeza</v>
      </c>
      <c r="K2560" s="1">
        <f>+VLOOKUP(bloques1a3[[#This Row],[niño]],BD.niños[[Código]:[edad]],5,0)</f>
        <v>9</v>
      </c>
      <c r="L2560" s="1">
        <f>+IF(bloques1a3[[#This Row],[correcta]]=bloques1a3[[#This Row],[respuesta]],1,0)</f>
        <v>1</v>
      </c>
      <c r="M2560" s="1">
        <f>+IF(bloques1a3[[#This Row],[Sexo]]="F",1,0)</f>
        <v>1</v>
      </c>
    </row>
    <row r="2561" spans="1:13" x14ac:dyDescent="0.55000000000000004">
      <c r="A2561">
        <v>2</v>
      </c>
      <c r="B2561" s="1" t="s">
        <v>461</v>
      </c>
      <c r="C2561" s="1" t="s">
        <v>6</v>
      </c>
      <c r="D2561">
        <v>3</v>
      </c>
      <c r="E2561" s="1" t="s">
        <v>116</v>
      </c>
      <c r="F2561">
        <v>6</v>
      </c>
      <c r="G2561" s="1" t="s">
        <v>377</v>
      </c>
      <c r="H2561" s="1" t="s">
        <v>29</v>
      </c>
      <c r="I2561">
        <v>2</v>
      </c>
      <c r="J2561" s="1" t="str">
        <f>+VLOOKUP(bloques1a3[[#This Row],[respuesta]],respuestas.emociones[],2,0)</f>
        <v>sorpresa</v>
      </c>
      <c r="K2561" s="1">
        <f>+VLOOKUP(bloques1a3[[#This Row],[niño]],BD.niños[[Código]:[edad]],5,0)</f>
        <v>9</v>
      </c>
      <c r="L2561" s="1">
        <f>+IF(bloques1a3[[#This Row],[correcta]]=bloques1a3[[#This Row],[respuesta]],1,0)</f>
        <v>0</v>
      </c>
      <c r="M2561" s="1">
        <f>+IF(bloques1a3[[#This Row],[Sexo]]="F",1,0)</f>
        <v>1</v>
      </c>
    </row>
    <row r="2562" spans="1:13" x14ac:dyDescent="0.55000000000000004">
      <c r="A2562">
        <v>2</v>
      </c>
      <c r="B2562" s="1" t="s">
        <v>461</v>
      </c>
      <c r="C2562" s="1" t="s">
        <v>6</v>
      </c>
      <c r="D2562">
        <v>3</v>
      </c>
      <c r="E2562" s="1" t="s">
        <v>120</v>
      </c>
      <c r="F2562">
        <v>3</v>
      </c>
      <c r="G2562" s="1" t="s">
        <v>377</v>
      </c>
      <c r="H2562" s="1" t="s">
        <v>28</v>
      </c>
      <c r="I2562">
        <v>2</v>
      </c>
      <c r="J2562" s="1" t="str">
        <f>+VLOOKUP(bloques1a3[[#This Row],[respuesta]],respuestas.emociones[],2,0)</f>
        <v>tristeza</v>
      </c>
      <c r="K2562" s="1">
        <f>+VLOOKUP(bloques1a3[[#This Row],[niño]],BD.niños[[Código]:[edad]],5,0)</f>
        <v>10</v>
      </c>
      <c r="L2562" s="1">
        <f>+IF(bloques1a3[[#This Row],[correcta]]=bloques1a3[[#This Row],[respuesta]],1,0)</f>
        <v>1</v>
      </c>
      <c r="M2562" s="1">
        <f>+IF(bloques1a3[[#This Row],[Sexo]]="F",1,0)</f>
        <v>0</v>
      </c>
    </row>
    <row r="2563" spans="1:13" x14ac:dyDescent="0.55000000000000004">
      <c r="A2563">
        <v>2</v>
      </c>
      <c r="B2563" s="1" t="s">
        <v>461</v>
      </c>
      <c r="C2563" s="1" t="s">
        <v>6</v>
      </c>
      <c r="D2563">
        <v>3</v>
      </c>
      <c r="E2563" s="1" t="s">
        <v>123</v>
      </c>
      <c r="F2563">
        <v>3</v>
      </c>
      <c r="G2563" s="1" t="s">
        <v>376</v>
      </c>
      <c r="H2563" s="1" t="s">
        <v>28</v>
      </c>
      <c r="I2563">
        <v>2</v>
      </c>
      <c r="J2563" s="1" t="str">
        <f>+VLOOKUP(bloques1a3[[#This Row],[respuesta]],respuestas.emociones[],2,0)</f>
        <v>tristeza</v>
      </c>
      <c r="K2563" s="1">
        <f>+VLOOKUP(bloques1a3[[#This Row],[niño]],BD.niños[[Código]:[edad]],5,0)</f>
        <v>8</v>
      </c>
      <c r="L2563" s="1">
        <f>+IF(bloques1a3[[#This Row],[correcta]]=bloques1a3[[#This Row],[respuesta]],1,0)</f>
        <v>1</v>
      </c>
      <c r="M2563" s="1">
        <f>+IF(bloques1a3[[#This Row],[Sexo]]="F",1,0)</f>
        <v>0</v>
      </c>
    </row>
    <row r="2564" spans="1:13" x14ac:dyDescent="0.55000000000000004">
      <c r="A2564">
        <v>2</v>
      </c>
      <c r="B2564" s="1" t="s">
        <v>461</v>
      </c>
      <c r="C2564" s="1" t="s">
        <v>6</v>
      </c>
      <c r="D2564">
        <v>3</v>
      </c>
      <c r="E2564" s="1" t="s">
        <v>127</v>
      </c>
      <c r="F2564">
        <v>5</v>
      </c>
      <c r="G2564" s="1" t="s">
        <v>375</v>
      </c>
      <c r="H2564" s="1" t="s">
        <v>28</v>
      </c>
      <c r="I2564">
        <v>2</v>
      </c>
      <c r="J2564" s="1" t="str">
        <f>+VLOOKUP(bloques1a3[[#This Row],[respuesta]],respuestas.emociones[],2,0)</f>
        <v>miedo</v>
      </c>
      <c r="K2564" s="1">
        <f>+VLOOKUP(bloques1a3[[#This Row],[niño]],BD.niños[[Código]:[edad]],5,0)</f>
        <v>6</v>
      </c>
      <c r="L2564" s="1">
        <f>+IF(bloques1a3[[#This Row],[correcta]]=bloques1a3[[#This Row],[respuesta]],1,0)</f>
        <v>0</v>
      </c>
      <c r="M2564" s="1">
        <f>+IF(bloques1a3[[#This Row],[Sexo]]="F",1,0)</f>
        <v>0</v>
      </c>
    </row>
    <row r="2565" spans="1:13" x14ac:dyDescent="0.55000000000000004">
      <c r="A2565">
        <v>2</v>
      </c>
      <c r="B2565" s="1" t="s">
        <v>461</v>
      </c>
      <c r="C2565" s="1" t="s">
        <v>6</v>
      </c>
      <c r="D2565">
        <v>3</v>
      </c>
      <c r="E2565" s="1" t="s">
        <v>131</v>
      </c>
      <c r="F2565">
        <v>3</v>
      </c>
      <c r="G2565" s="1" t="s">
        <v>375</v>
      </c>
      <c r="H2565" s="1" t="s">
        <v>29</v>
      </c>
      <c r="I2565">
        <v>2</v>
      </c>
      <c r="J2565" s="1" t="str">
        <f>+VLOOKUP(bloques1a3[[#This Row],[respuesta]],respuestas.emociones[],2,0)</f>
        <v>tristeza</v>
      </c>
      <c r="K2565" s="1">
        <f>+VLOOKUP(bloques1a3[[#This Row],[niño]],BD.niños[[Código]:[edad]],5,0)</f>
        <v>6</v>
      </c>
      <c r="L2565" s="1">
        <f>+IF(bloques1a3[[#This Row],[correcta]]=bloques1a3[[#This Row],[respuesta]],1,0)</f>
        <v>1</v>
      </c>
      <c r="M2565" s="1">
        <f>+IF(bloques1a3[[#This Row],[Sexo]]="F",1,0)</f>
        <v>1</v>
      </c>
    </row>
    <row r="2566" spans="1:13" x14ac:dyDescent="0.55000000000000004">
      <c r="A2566">
        <v>2</v>
      </c>
      <c r="B2566" s="1" t="s">
        <v>461</v>
      </c>
      <c r="C2566" s="1" t="s">
        <v>6</v>
      </c>
      <c r="D2566">
        <v>3</v>
      </c>
      <c r="E2566" s="1" t="s">
        <v>135</v>
      </c>
      <c r="F2566">
        <v>3</v>
      </c>
      <c r="G2566" s="1" t="s">
        <v>375</v>
      </c>
      <c r="H2566" s="1" t="s">
        <v>28</v>
      </c>
      <c r="I2566">
        <v>2</v>
      </c>
      <c r="J2566" s="1" t="str">
        <f>+VLOOKUP(bloques1a3[[#This Row],[respuesta]],respuestas.emociones[],2,0)</f>
        <v>tristeza</v>
      </c>
      <c r="K2566" s="1">
        <f>+VLOOKUP(bloques1a3[[#This Row],[niño]],BD.niños[[Código]:[edad]],5,0)</f>
        <v>6</v>
      </c>
      <c r="L2566" s="1">
        <f>+IF(bloques1a3[[#This Row],[correcta]]=bloques1a3[[#This Row],[respuesta]],1,0)</f>
        <v>1</v>
      </c>
      <c r="M2566" s="1">
        <f>+IF(bloques1a3[[#This Row],[Sexo]]="F",1,0)</f>
        <v>0</v>
      </c>
    </row>
    <row r="2567" spans="1:13" x14ac:dyDescent="0.55000000000000004">
      <c r="A2567">
        <v>2</v>
      </c>
      <c r="B2567" s="1" t="s">
        <v>461</v>
      </c>
      <c r="C2567" s="1" t="s">
        <v>6</v>
      </c>
      <c r="D2567">
        <v>3</v>
      </c>
      <c r="E2567" s="1" t="s">
        <v>139</v>
      </c>
      <c r="F2567">
        <v>3</v>
      </c>
      <c r="G2567" s="1" t="s">
        <v>376</v>
      </c>
      <c r="H2567" s="1" t="s">
        <v>28</v>
      </c>
      <c r="I2567">
        <v>2</v>
      </c>
      <c r="J2567" s="1" t="str">
        <f>+VLOOKUP(bloques1a3[[#This Row],[respuesta]],respuestas.emociones[],2,0)</f>
        <v>tristeza</v>
      </c>
      <c r="K2567" s="1">
        <f>+VLOOKUP(bloques1a3[[#This Row],[niño]],BD.niños[[Código]:[edad]],5,0)</f>
        <v>8</v>
      </c>
      <c r="L2567" s="1">
        <f>+IF(bloques1a3[[#This Row],[correcta]]=bloques1a3[[#This Row],[respuesta]],1,0)</f>
        <v>1</v>
      </c>
      <c r="M2567" s="1">
        <f>+IF(bloques1a3[[#This Row],[Sexo]]="F",1,0)</f>
        <v>0</v>
      </c>
    </row>
    <row r="2568" spans="1:13" x14ac:dyDescent="0.55000000000000004">
      <c r="A2568">
        <v>2</v>
      </c>
      <c r="B2568" s="1" t="s">
        <v>461</v>
      </c>
      <c r="C2568" s="1" t="s">
        <v>6</v>
      </c>
      <c r="D2568">
        <v>3</v>
      </c>
      <c r="E2568" s="1" t="s">
        <v>141</v>
      </c>
      <c r="F2568">
        <v>3</v>
      </c>
      <c r="G2568" s="1" t="s">
        <v>376</v>
      </c>
      <c r="H2568" s="1" t="s">
        <v>29</v>
      </c>
      <c r="I2568">
        <v>2</v>
      </c>
      <c r="J2568" s="1" t="str">
        <f>+VLOOKUP(bloques1a3[[#This Row],[respuesta]],respuestas.emociones[],2,0)</f>
        <v>tristeza</v>
      </c>
      <c r="K2568" s="1">
        <f>+VLOOKUP(bloques1a3[[#This Row],[niño]],BD.niños[[Código]:[edad]],5,0)</f>
        <v>7</v>
      </c>
      <c r="L2568" s="1">
        <f>+IF(bloques1a3[[#This Row],[correcta]]=bloques1a3[[#This Row],[respuesta]],1,0)</f>
        <v>1</v>
      </c>
      <c r="M2568" s="1">
        <f>+IF(bloques1a3[[#This Row],[Sexo]]="F",1,0)</f>
        <v>1</v>
      </c>
    </row>
    <row r="2569" spans="1:13" x14ac:dyDescent="0.55000000000000004">
      <c r="A2569">
        <v>2</v>
      </c>
      <c r="B2569" s="1" t="s">
        <v>461</v>
      </c>
      <c r="C2569" s="1" t="s">
        <v>6</v>
      </c>
      <c r="D2569">
        <v>3</v>
      </c>
      <c r="E2569" s="1" t="s">
        <v>145</v>
      </c>
      <c r="F2569">
        <v>3</v>
      </c>
      <c r="G2569" s="1" t="s">
        <v>376</v>
      </c>
      <c r="H2569" s="1" t="s">
        <v>28</v>
      </c>
      <c r="I2569">
        <v>2</v>
      </c>
      <c r="J2569" s="1" t="str">
        <f>+VLOOKUP(bloques1a3[[#This Row],[respuesta]],respuestas.emociones[],2,0)</f>
        <v>tristeza</v>
      </c>
      <c r="K2569" s="1">
        <f>+VLOOKUP(bloques1a3[[#This Row],[niño]],BD.niños[[Código]:[edad]],5,0)</f>
        <v>8</v>
      </c>
      <c r="L2569" s="1">
        <f>+IF(bloques1a3[[#This Row],[correcta]]=bloques1a3[[#This Row],[respuesta]],1,0)</f>
        <v>1</v>
      </c>
      <c r="M2569" s="1">
        <f>+IF(bloques1a3[[#This Row],[Sexo]]="F",1,0)</f>
        <v>0</v>
      </c>
    </row>
    <row r="2570" spans="1:13" x14ac:dyDescent="0.55000000000000004">
      <c r="A2570">
        <v>2</v>
      </c>
      <c r="B2570" s="1" t="s">
        <v>461</v>
      </c>
      <c r="C2570" s="1" t="s">
        <v>6</v>
      </c>
      <c r="D2570">
        <v>3</v>
      </c>
      <c r="E2570" s="1" t="s">
        <v>147</v>
      </c>
      <c r="F2570">
        <v>3</v>
      </c>
      <c r="G2570" s="1" t="s">
        <v>376</v>
      </c>
      <c r="H2570" s="1" t="s">
        <v>28</v>
      </c>
      <c r="I2570">
        <v>2</v>
      </c>
      <c r="J2570" s="1" t="str">
        <f>+VLOOKUP(bloques1a3[[#This Row],[respuesta]],respuestas.emociones[],2,0)</f>
        <v>tristeza</v>
      </c>
      <c r="K2570" s="1">
        <f>+VLOOKUP(bloques1a3[[#This Row],[niño]],BD.niños[[Código]:[edad]],5,0)</f>
        <v>8</v>
      </c>
      <c r="L2570" s="1">
        <f>+IF(bloques1a3[[#This Row],[correcta]]=bloques1a3[[#This Row],[respuesta]],1,0)</f>
        <v>1</v>
      </c>
      <c r="M2570" s="1">
        <f>+IF(bloques1a3[[#This Row],[Sexo]]="F",1,0)</f>
        <v>0</v>
      </c>
    </row>
    <row r="2571" spans="1:13" x14ac:dyDescent="0.55000000000000004">
      <c r="A2571">
        <v>2</v>
      </c>
      <c r="B2571" s="1" t="s">
        <v>461</v>
      </c>
      <c r="C2571" s="1" t="s">
        <v>6</v>
      </c>
      <c r="D2571">
        <v>3</v>
      </c>
      <c r="E2571" s="1" t="s">
        <v>214</v>
      </c>
      <c r="F2571">
        <v>3</v>
      </c>
      <c r="G2571" s="1" t="s">
        <v>377</v>
      </c>
      <c r="H2571" s="1" t="s">
        <v>29</v>
      </c>
      <c r="I2571">
        <v>2</v>
      </c>
      <c r="J2571" s="1" t="str">
        <f>+VLOOKUP(bloques1a3[[#This Row],[respuesta]],respuestas.emociones[],2,0)</f>
        <v>tristeza</v>
      </c>
      <c r="K2571" s="1">
        <f>+VLOOKUP(bloques1a3[[#This Row],[niño]],BD.niños[[Código]:[edad]],5,0)</f>
        <v>10</v>
      </c>
      <c r="L2571" s="1">
        <f>+IF(bloques1a3[[#This Row],[correcta]]=bloques1a3[[#This Row],[respuesta]],1,0)</f>
        <v>1</v>
      </c>
      <c r="M2571" s="1">
        <f>+IF(bloques1a3[[#This Row],[Sexo]]="F",1,0)</f>
        <v>1</v>
      </c>
    </row>
    <row r="2572" spans="1:13" x14ac:dyDescent="0.55000000000000004">
      <c r="A2572">
        <v>2</v>
      </c>
      <c r="B2572" s="1" t="s">
        <v>461</v>
      </c>
      <c r="C2572" s="1" t="s">
        <v>6</v>
      </c>
      <c r="D2572">
        <v>3</v>
      </c>
      <c r="E2572" s="1" t="s">
        <v>217</v>
      </c>
      <c r="F2572">
        <v>3</v>
      </c>
      <c r="G2572" s="1" t="s">
        <v>377</v>
      </c>
      <c r="H2572" s="1" t="s">
        <v>29</v>
      </c>
      <c r="I2572">
        <v>2</v>
      </c>
      <c r="J2572" s="1" t="str">
        <f>+VLOOKUP(bloques1a3[[#This Row],[respuesta]],respuestas.emociones[],2,0)</f>
        <v>tristeza</v>
      </c>
      <c r="K2572" s="1">
        <f>+VLOOKUP(bloques1a3[[#This Row],[niño]],BD.niños[[Código]:[edad]],5,0)</f>
        <v>10</v>
      </c>
      <c r="L2572" s="1">
        <f>+IF(bloques1a3[[#This Row],[correcta]]=bloques1a3[[#This Row],[respuesta]],1,0)</f>
        <v>1</v>
      </c>
      <c r="M2572" s="1">
        <f>+IF(bloques1a3[[#This Row],[Sexo]]="F",1,0)</f>
        <v>1</v>
      </c>
    </row>
    <row r="2573" spans="1:13" x14ac:dyDescent="0.55000000000000004">
      <c r="A2573">
        <v>2</v>
      </c>
      <c r="B2573" s="1" t="s">
        <v>461</v>
      </c>
      <c r="C2573" s="1" t="s">
        <v>6</v>
      </c>
      <c r="D2573">
        <v>3</v>
      </c>
      <c r="E2573" s="1" t="s">
        <v>220</v>
      </c>
      <c r="F2573">
        <v>3</v>
      </c>
      <c r="G2573" s="1" t="s">
        <v>377</v>
      </c>
      <c r="H2573" s="1" t="s">
        <v>29</v>
      </c>
      <c r="I2573">
        <v>2</v>
      </c>
      <c r="J2573" s="1" t="str">
        <f>+VLOOKUP(bloques1a3[[#This Row],[respuesta]],respuestas.emociones[],2,0)</f>
        <v>tristeza</v>
      </c>
      <c r="K2573" s="1">
        <f>+VLOOKUP(bloques1a3[[#This Row],[niño]],BD.niños[[Código]:[edad]],5,0)</f>
        <v>10</v>
      </c>
      <c r="L2573" s="1">
        <f>+IF(bloques1a3[[#This Row],[correcta]]=bloques1a3[[#This Row],[respuesta]],1,0)</f>
        <v>1</v>
      </c>
      <c r="M2573" s="1">
        <f>+IF(bloques1a3[[#This Row],[Sexo]]="F",1,0)</f>
        <v>1</v>
      </c>
    </row>
    <row r="2574" spans="1:13" x14ac:dyDescent="0.55000000000000004">
      <c r="A2574">
        <v>2</v>
      </c>
      <c r="B2574" s="1" t="s">
        <v>461</v>
      </c>
      <c r="C2574" s="1" t="s">
        <v>6</v>
      </c>
      <c r="D2574">
        <v>3</v>
      </c>
      <c r="E2574" s="1" t="s">
        <v>223</v>
      </c>
      <c r="F2574">
        <v>3</v>
      </c>
      <c r="G2574" s="1" t="s">
        <v>376</v>
      </c>
      <c r="H2574" s="1" t="s">
        <v>29</v>
      </c>
      <c r="I2574">
        <v>2</v>
      </c>
      <c r="J2574" s="1" t="str">
        <f>+VLOOKUP(bloques1a3[[#This Row],[respuesta]],respuestas.emociones[],2,0)</f>
        <v>tristeza</v>
      </c>
      <c r="K2574" s="1">
        <f>+VLOOKUP(bloques1a3[[#This Row],[niño]],BD.niños[[Código]:[edad]],5,0)</f>
        <v>8</v>
      </c>
      <c r="L2574" s="1">
        <f>+IF(bloques1a3[[#This Row],[correcta]]=bloques1a3[[#This Row],[respuesta]],1,0)</f>
        <v>1</v>
      </c>
      <c r="M2574" s="1">
        <f>+IF(bloques1a3[[#This Row],[Sexo]]="F",1,0)</f>
        <v>1</v>
      </c>
    </row>
    <row r="2575" spans="1:13" x14ac:dyDescent="0.55000000000000004">
      <c r="A2575">
        <v>2</v>
      </c>
      <c r="B2575" s="1" t="s">
        <v>461</v>
      </c>
      <c r="C2575" s="1" t="s">
        <v>6</v>
      </c>
      <c r="D2575">
        <v>3</v>
      </c>
      <c r="E2575" s="1" t="s">
        <v>226</v>
      </c>
      <c r="F2575">
        <v>3</v>
      </c>
      <c r="G2575" s="1" t="s">
        <v>377</v>
      </c>
      <c r="H2575" s="1" t="s">
        <v>28</v>
      </c>
      <c r="I2575">
        <v>2</v>
      </c>
      <c r="J2575" s="1" t="str">
        <f>+VLOOKUP(bloques1a3[[#This Row],[respuesta]],respuestas.emociones[],2,0)</f>
        <v>tristeza</v>
      </c>
      <c r="K2575" s="1">
        <f>+VLOOKUP(bloques1a3[[#This Row],[niño]],BD.niños[[Código]:[edad]],5,0)</f>
        <v>10</v>
      </c>
      <c r="L2575" s="1">
        <f>+IF(bloques1a3[[#This Row],[correcta]]=bloques1a3[[#This Row],[respuesta]],1,0)</f>
        <v>1</v>
      </c>
      <c r="M2575" s="1">
        <f>+IF(bloques1a3[[#This Row],[Sexo]]="F",1,0)</f>
        <v>0</v>
      </c>
    </row>
    <row r="2576" spans="1:13" x14ac:dyDescent="0.55000000000000004">
      <c r="A2576">
        <v>2</v>
      </c>
      <c r="B2576" s="1" t="s">
        <v>461</v>
      </c>
      <c r="C2576" s="1" t="s">
        <v>6</v>
      </c>
      <c r="D2576">
        <v>3</v>
      </c>
      <c r="E2576" s="1" t="s">
        <v>229</v>
      </c>
      <c r="F2576">
        <v>3</v>
      </c>
      <c r="G2576" s="1" t="s">
        <v>376</v>
      </c>
      <c r="H2576" s="1" t="s">
        <v>28</v>
      </c>
      <c r="I2576">
        <v>2</v>
      </c>
      <c r="J2576" s="1" t="str">
        <f>+VLOOKUP(bloques1a3[[#This Row],[respuesta]],respuestas.emociones[],2,0)</f>
        <v>tristeza</v>
      </c>
      <c r="K2576" s="1">
        <f>+VLOOKUP(bloques1a3[[#This Row],[niño]],BD.niños[[Código]:[edad]],5,0)</f>
        <v>7</v>
      </c>
      <c r="L2576" s="1">
        <f>+IF(bloques1a3[[#This Row],[correcta]]=bloques1a3[[#This Row],[respuesta]],1,0)</f>
        <v>1</v>
      </c>
      <c r="M2576" s="1">
        <f>+IF(bloques1a3[[#This Row],[Sexo]]="F",1,0)</f>
        <v>0</v>
      </c>
    </row>
    <row r="2577" spans="1:13" x14ac:dyDescent="0.55000000000000004">
      <c r="A2577">
        <v>2</v>
      </c>
      <c r="B2577" s="1" t="s">
        <v>461</v>
      </c>
      <c r="C2577" s="1" t="s">
        <v>6</v>
      </c>
      <c r="D2577">
        <v>3</v>
      </c>
      <c r="E2577" s="1" t="s">
        <v>231</v>
      </c>
      <c r="F2577">
        <v>3</v>
      </c>
      <c r="G2577" s="1" t="s">
        <v>375</v>
      </c>
      <c r="H2577" s="1" t="s">
        <v>29</v>
      </c>
      <c r="I2577">
        <v>2</v>
      </c>
      <c r="J2577" s="1" t="str">
        <f>+VLOOKUP(bloques1a3[[#This Row],[respuesta]],respuestas.emociones[],2,0)</f>
        <v>tristeza</v>
      </c>
      <c r="K2577" s="1">
        <f>+VLOOKUP(bloques1a3[[#This Row],[niño]],BD.niños[[Código]:[edad]],5,0)</f>
        <v>6</v>
      </c>
      <c r="L2577" s="1">
        <f>+IF(bloques1a3[[#This Row],[correcta]]=bloques1a3[[#This Row],[respuesta]],1,0)</f>
        <v>1</v>
      </c>
      <c r="M2577" s="1">
        <f>+IF(bloques1a3[[#This Row],[Sexo]]="F",1,0)</f>
        <v>1</v>
      </c>
    </row>
    <row r="2578" spans="1:13" x14ac:dyDescent="0.55000000000000004">
      <c r="A2578">
        <v>2</v>
      </c>
      <c r="B2578" s="1" t="s">
        <v>461</v>
      </c>
      <c r="C2578" s="1" t="s">
        <v>6</v>
      </c>
      <c r="D2578">
        <v>3</v>
      </c>
      <c r="E2578" s="1" t="s">
        <v>286</v>
      </c>
      <c r="F2578">
        <v>3</v>
      </c>
      <c r="G2578" s="1" t="s">
        <v>375</v>
      </c>
      <c r="H2578" s="1" t="s">
        <v>28</v>
      </c>
      <c r="I2578">
        <v>2</v>
      </c>
      <c r="J2578" s="1" t="str">
        <f>+VLOOKUP(bloques1a3[[#This Row],[respuesta]],respuestas.emociones[],2,0)</f>
        <v>tristeza</v>
      </c>
      <c r="K2578" s="1">
        <f>+VLOOKUP(bloques1a3[[#This Row],[niño]],BD.niños[[Código]:[edad]],5,0)</f>
        <v>5</v>
      </c>
      <c r="L2578" s="1">
        <f>+IF(bloques1a3[[#This Row],[correcta]]=bloques1a3[[#This Row],[respuesta]],1,0)</f>
        <v>1</v>
      </c>
      <c r="M2578" s="1">
        <f>+IF(bloques1a3[[#This Row],[Sexo]]="F",1,0)</f>
        <v>0</v>
      </c>
    </row>
    <row r="2579" spans="1:13" x14ac:dyDescent="0.55000000000000004">
      <c r="A2579">
        <v>2</v>
      </c>
      <c r="B2579" s="1" t="s">
        <v>461</v>
      </c>
      <c r="C2579" s="1" t="s">
        <v>6</v>
      </c>
      <c r="D2579">
        <v>3</v>
      </c>
      <c r="E2579" s="1" t="s">
        <v>290</v>
      </c>
      <c r="F2579">
        <v>3</v>
      </c>
      <c r="G2579" s="1" t="s">
        <v>375</v>
      </c>
      <c r="H2579" s="1" t="s">
        <v>28</v>
      </c>
      <c r="I2579">
        <v>2</v>
      </c>
      <c r="J2579" s="1" t="str">
        <f>+VLOOKUP(bloques1a3[[#This Row],[respuesta]],respuestas.emociones[],2,0)</f>
        <v>tristeza</v>
      </c>
      <c r="K2579" s="1">
        <f>+VLOOKUP(bloques1a3[[#This Row],[niño]],BD.niños[[Código]:[edad]],5,0)</f>
        <v>6</v>
      </c>
      <c r="L2579" s="1">
        <f>+IF(bloques1a3[[#This Row],[correcta]]=bloques1a3[[#This Row],[respuesta]],1,0)</f>
        <v>1</v>
      </c>
      <c r="M2579" s="1">
        <f>+IF(bloques1a3[[#This Row],[Sexo]]="F",1,0)</f>
        <v>0</v>
      </c>
    </row>
    <row r="2580" spans="1:13" x14ac:dyDescent="0.55000000000000004">
      <c r="A2580">
        <v>2</v>
      </c>
      <c r="B2580" s="1" t="s">
        <v>461</v>
      </c>
      <c r="C2580" s="1" t="s">
        <v>6</v>
      </c>
      <c r="D2580">
        <v>3</v>
      </c>
      <c r="E2580" s="1" t="s">
        <v>294</v>
      </c>
      <c r="F2580">
        <v>3</v>
      </c>
      <c r="G2580" s="1" t="s">
        <v>376</v>
      </c>
      <c r="H2580" s="1" t="s">
        <v>28</v>
      </c>
      <c r="I2580">
        <v>2</v>
      </c>
      <c r="J2580" s="1" t="str">
        <f>+VLOOKUP(bloques1a3[[#This Row],[respuesta]],respuestas.emociones[],2,0)</f>
        <v>tristeza</v>
      </c>
      <c r="K2580" s="1">
        <f>+VLOOKUP(bloques1a3[[#This Row],[niño]],BD.niños[[Código]:[edad]],5,0)</f>
        <v>7</v>
      </c>
      <c r="L2580" s="1">
        <f>+IF(bloques1a3[[#This Row],[correcta]]=bloques1a3[[#This Row],[respuesta]],1,0)</f>
        <v>1</v>
      </c>
      <c r="M2580" s="1">
        <f>+IF(bloques1a3[[#This Row],[Sexo]]="F",1,0)</f>
        <v>0</v>
      </c>
    </row>
    <row r="2581" spans="1:13" x14ac:dyDescent="0.55000000000000004">
      <c r="A2581">
        <v>2</v>
      </c>
      <c r="B2581" s="1" t="s">
        <v>461</v>
      </c>
      <c r="C2581" s="1" t="s">
        <v>6</v>
      </c>
      <c r="D2581">
        <v>3</v>
      </c>
      <c r="E2581" s="1" t="s">
        <v>295</v>
      </c>
      <c r="F2581">
        <v>3</v>
      </c>
      <c r="G2581" s="1" t="s">
        <v>376</v>
      </c>
      <c r="H2581" s="1" t="s">
        <v>28</v>
      </c>
      <c r="I2581">
        <v>2</v>
      </c>
      <c r="J2581" s="1" t="str">
        <f>+VLOOKUP(bloques1a3[[#This Row],[respuesta]],respuestas.emociones[],2,0)</f>
        <v>tristeza</v>
      </c>
      <c r="K2581" s="1">
        <f>+VLOOKUP(bloques1a3[[#This Row],[niño]],BD.niños[[Código]:[edad]],5,0)</f>
        <v>8</v>
      </c>
      <c r="L2581" s="1">
        <f>+IF(bloques1a3[[#This Row],[correcta]]=bloques1a3[[#This Row],[respuesta]],1,0)</f>
        <v>1</v>
      </c>
      <c r="M2581" s="1">
        <f>+IF(bloques1a3[[#This Row],[Sexo]]="F",1,0)</f>
        <v>0</v>
      </c>
    </row>
    <row r="2582" spans="1:13" x14ac:dyDescent="0.55000000000000004">
      <c r="A2582">
        <v>2</v>
      </c>
      <c r="B2582" s="1" t="s">
        <v>461</v>
      </c>
      <c r="C2582" s="1" t="s">
        <v>6</v>
      </c>
      <c r="D2582">
        <v>3</v>
      </c>
      <c r="E2582" s="1" t="s">
        <v>317</v>
      </c>
      <c r="F2582">
        <v>3</v>
      </c>
      <c r="G2582" s="1" t="s">
        <v>377</v>
      </c>
      <c r="H2582" s="1" t="s">
        <v>29</v>
      </c>
      <c r="I2582">
        <v>2</v>
      </c>
      <c r="J2582" s="1" t="str">
        <f>+VLOOKUP(bloques1a3[[#This Row],[respuesta]],respuestas.emociones[],2,0)</f>
        <v>tristeza</v>
      </c>
      <c r="K2582" s="1">
        <f>+VLOOKUP(bloques1a3[[#This Row],[niño]],BD.niños[[Código]:[edad]],5,0)</f>
        <v>10</v>
      </c>
      <c r="L2582" s="1">
        <f>+IF(bloques1a3[[#This Row],[correcta]]=bloques1a3[[#This Row],[respuesta]],1,0)</f>
        <v>1</v>
      </c>
      <c r="M2582" s="1">
        <f>+IF(bloques1a3[[#This Row],[Sexo]]="F",1,0)</f>
        <v>1</v>
      </c>
    </row>
    <row r="2583" spans="1:13" x14ac:dyDescent="0.55000000000000004">
      <c r="A2583">
        <v>2</v>
      </c>
      <c r="B2583" s="1" t="s">
        <v>461</v>
      </c>
      <c r="C2583" s="1" t="s">
        <v>6</v>
      </c>
      <c r="D2583">
        <v>3</v>
      </c>
      <c r="E2583" s="1" t="s">
        <v>320</v>
      </c>
      <c r="F2583">
        <v>3</v>
      </c>
      <c r="G2583" s="1" t="s">
        <v>377</v>
      </c>
      <c r="H2583" s="1" t="s">
        <v>28</v>
      </c>
      <c r="I2583">
        <v>2</v>
      </c>
      <c r="J2583" s="1" t="str">
        <f>+VLOOKUP(bloques1a3[[#This Row],[respuesta]],respuestas.emociones[],2,0)</f>
        <v>tristeza</v>
      </c>
      <c r="K2583" s="1">
        <f>+VLOOKUP(bloques1a3[[#This Row],[niño]],BD.niños[[Código]:[edad]],5,0)</f>
        <v>10</v>
      </c>
      <c r="L2583" s="1">
        <f>+IF(bloques1a3[[#This Row],[correcta]]=bloques1a3[[#This Row],[respuesta]],1,0)</f>
        <v>1</v>
      </c>
      <c r="M2583" s="1">
        <f>+IF(bloques1a3[[#This Row],[Sexo]]="F",1,0)</f>
        <v>0</v>
      </c>
    </row>
    <row r="2584" spans="1:13" x14ac:dyDescent="0.55000000000000004">
      <c r="A2584">
        <v>2</v>
      </c>
      <c r="B2584" s="1" t="s">
        <v>461</v>
      </c>
      <c r="C2584" s="1" t="s">
        <v>6</v>
      </c>
      <c r="D2584">
        <v>3</v>
      </c>
      <c r="E2584" s="1" t="s">
        <v>323</v>
      </c>
      <c r="F2584">
        <v>3</v>
      </c>
      <c r="G2584" s="1" t="s">
        <v>376</v>
      </c>
      <c r="H2584" s="1" t="s">
        <v>29</v>
      </c>
      <c r="I2584">
        <v>2</v>
      </c>
      <c r="J2584" s="1" t="str">
        <f>+VLOOKUP(bloques1a3[[#This Row],[respuesta]],respuestas.emociones[],2,0)</f>
        <v>tristeza</v>
      </c>
      <c r="K2584" s="1">
        <f>+VLOOKUP(bloques1a3[[#This Row],[niño]],BD.niños[[Código]:[edad]],5,0)</f>
        <v>8</v>
      </c>
      <c r="L2584" s="1">
        <f>+IF(bloques1a3[[#This Row],[correcta]]=bloques1a3[[#This Row],[respuesta]],1,0)</f>
        <v>1</v>
      </c>
      <c r="M2584" s="1">
        <f>+IF(bloques1a3[[#This Row],[Sexo]]="F",1,0)</f>
        <v>1</v>
      </c>
    </row>
    <row r="2585" spans="1:13" x14ac:dyDescent="0.55000000000000004">
      <c r="A2585">
        <v>2</v>
      </c>
      <c r="B2585" s="1" t="s">
        <v>461</v>
      </c>
      <c r="C2585" s="1" t="s">
        <v>6</v>
      </c>
      <c r="D2585">
        <v>3</v>
      </c>
      <c r="E2585" s="1" t="s">
        <v>327</v>
      </c>
      <c r="F2585">
        <v>3</v>
      </c>
      <c r="G2585" s="1" t="s">
        <v>376</v>
      </c>
      <c r="H2585" s="1" t="s">
        <v>29</v>
      </c>
      <c r="I2585">
        <v>2</v>
      </c>
      <c r="J2585" s="1" t="str">
        <f>+VLOOKUP(bloques1a3[[#This Row],[respuesta]],respuestas.emociones[],2,0)</f>
        <v>tristeza</v>
      </c>
      <c r="K2585" s="1">
        <f>+VLOOKUP(bloques1a3[[#This Row],[niño]],BD.niños[[Código]:[edad]],5,0)</f>
        <v>7</v>
      </c>
      <c r="L2585" s="1">
        <f>+IF(bloques1a3[[#This Row],[correcta]]=bloques1a3[[#This Row],[respuesta]],1,0)</f>
        <v>1</v>
      </c>
      <c r="M2585" s="1">
        <f>+IF(bloques1a3[[#This Row],[Sexo]]="F",1,0)</f>
        <v>1</v>
      </c>
    </row>
    <row r="2586" spans="1:13" x14ac:dyDescent="0.55000000000000004">
      <c r="A2586">
        <v>2</v>
      </c>
      <c r="B2586" s="1" t="s">
        <v>461</v>
      </c>
      <c r="C2586" s="1" t="s">
        <v>6</v>
      </c>
      <c r="D2586">
        <v>3</v>
      </c>
      <c r="E2586" s="1" t="s">
        <v>331</v>
      </c>
      <c r="F2586">
        <v>3</v>
      </c>
      <c r="G2586" s="1" t="s">
        <v>376</v>
      </c>
      <c r="H2586" s="1" t="s">
        <v>29</v>
      </c>
      <c r="I2586">
        <v>2</v>
      </c>
      <c r="J2586" s="1" t="str">
        <f>+VLOOKUP(bloques1a3[[#This Row],[respuesta]],respuestas.emociones[],2,0)</f>
        <v>tristeza</v>
      </c>
      <c r="K2586" s="1">
        <f>+VLOOKUP(bloques1a3[[#This Row],[niño]],BD.niños[[Código]:[edad]],5,0)</f>
        <v>8</v>
      </c>
      <c r="L2586" s="1">
        <f>+IF(bloques1a3[[#This Row],[correcta]]=bloques1a3[[#This Row],[respuesta]],1,0)</f>
        <v>1</v>
      </c>
      <c r="M2586" s="1">
        <f>+IF(bloques1a3[[#This Row],[Sexo]]="F",1,0)</f>
        <v>1</v>
      </c>
    </row>
    <row r="2587" spans="1:13" x14ac:dyDescent="0.55000000000000004">
      <c r="A2587">
        <v>3</v>
      </c>
      <c r="B2587" s="1" t="s">
        <v>462</v>
      </c>
      <c r="C2587" s="1" t="s">
        <v>4</v>
      </c>
      <c r="D2587">
        <v>5</v>
      </c>
      <c r="E2587" s="1" t="s">
        <v>105</v>
      </c>
      <c r="F2587">
        <v>6</v>
      </c>
      <c r="G2587" s="1" t="s">
        <v>377</v>
      </c>
      <c r="H2587" s="1" t="s">
        <v>29</v>
      </c>
      <c r="I2587">
        <v>2</v>
      </c>
      <c r="J2587" s="1" t="str">
        <f>+VLOOKUP(bloques1a3[[#This Row],[respuesta]],respuestas.emociones[],2,0)</f>
        <v>sorpresa</v>
      </c>
      <c r="K2587" s="1">
        <f>+VLOOKUP(bloques1a3[[#This Row],[niño]],BD.niños[[Código]:[edad]],5,0)</f>
        <v>10</v>
      </c>
      <c r="L2587" s="1">
        <f>+IF(bloques1a3[[#This Row],[correcta]]=bloques1a3[[#This Row],[respuesta]],1,0)</f>
        <v>0</v>
      </c>
      <c r="M2587" s="1">
        <f>+IF(bloques1a3[[#This Row],[Sexo]]="F",1,0)</f>
        <v>1</v>
      </c>
    </row>
    <row r="2588" spans="1:13" x14ac:dyDescent="0.55000000000000004">
      <c r="A2588">
        <v>3</v>
      </c>
      <c r="B2588" s="1" t="s">
        <v>462</v>
      </c>
      <c r="C2588" s="1" t="s">
        <v>4</v>
      </c>
      <c r="D2588">
        <v>5</v>
      </c>
      <c r="E2588" s="1" t="s">
        <v>108</v>
      </c>
      <c r="F2588">
        <v>1</v>
      </c>
      <c r="G2588" s="1" t="s">
        <v>377</v>
      </c>
      <c r="H2588" s="1" t="s">
        <v>29</v>
      </c>
      <c r="I2588">
        <v>2</v>
      </c>
      <c r="J2588" s="1" t="str">
        <f>+VLOOKUP(bloques1a3[[#This Row],[respuesta]],respuestas.emociones[],2,0)</f>
        <v>neutra</v>
      </c>
      <c r="K2588" s="1">
        <f>+VLOOKUP(bloques1a3[[#This Row],[niño]],BD.niños[[Código]:[edad]],5,0)</f>
        <v>10</v>
      </c>
      <c r="L2588" s="1">
        <f>+IF(bloques1a3[[#This Row],[correcta]]=bloques1a3[[#This Row],[respuesta]],1,0)</f>
        <v>0</v>
      </c>
      <c r="M2588" s="1">
        <f>+IF(bloques1a3[[#This Row],[Sexo]]="F",1,0)</f>
        <v>1</v>
      </c>
    </row>
    <row r="2589" spans="1:13" x14ac:dyDescent="0.55000000000000004">
      <c r="A2589">
        <v>3</v>
      </c>
      <c r="B2589" s="1" t="s">
        <v>462</v>
      </c>
      <c r="C2589" s="1" t="s">
        <v>4</v>
      </c>
      <c r="D2589">
        <v>5</v>
      </c>
      <c r="E2589" s="1" t="s">
        <v>112</v>
      </c>
      <c r="F2589">
        <v>5</v>
      </c>
      <c r="G2589" s="1" t="s">
        <v>377</v>
      </c>
      <c r="H2589" s="1" t="s">
        <v>29</v>
      </c>
      <c r="I2589">
        <v>2</v>
      </c>
      <c r="J2589" s="1" t="str">
        <f>+VLOOKUP(bloques1a3[[#This Row],[respuesta]],respuestas.emociones[],2,0)</f>
        <v>miedo</v>
      </c>
      <c r="K2589" s="1">
        <f>+VLOOKUP(bloques1a3[[#This Row],[niño]],BD.niños[[Código]:[edad]],5,0)</f>
        <v>9</v>
      </c>
      <c r="L2589" s="1">
        <f>+IF(bloques1a3[[#This Row],[correcta]]=bloques1a3[[#This Row],[respuesta]],1,0)</f>
        <v>1</v>
      </c>
      <c r="M2589" s="1">
        <f>+IF(bloques1a3[[#This Row],[Sexo]]="F",1,0)</f>
        <v>1</v>
      </c>
    </row>
    <row r="2590" spans="1:13" x14ac:dyDescent="0.55000000000000004">
      <c r="A2590">
        <v>3</v>
      </c>
      <c r="B2590" s="1" t="s">
        <v>462</v>
      </c>
      <c r="C2590" s="1" t="s">
        <v>4</v>
      </c>
      <c r="D2590">
        <v>5</v>
      </c>
      <c r="E2590" s="1" t="s">
        <v>116</v>
      </c>
      <c r="F2590">
        <v>5</v>
      </c>
      <c r="G2590" s="1" t="s">
        <v>377</v>
      </c>
      <c r="H2590" s="1" t="s">
        <v>29</v>
      </c>
      <c r="I2590">
        <v>2</v>
      </c>
      <c r="J2590" s="1" t="str">
        <f>+VLOOKUP(bloques1a3[[#This Row],[respuesta]],respuestas.emociones[],2,0)</f>
        <v>miedo</v>
      </c>
      <c r="K2590" s="1">
        <f>+VLOOKUP(bloques1a3[[#This Row],[niño]],BD.niños[[Código]:[edad]],5,0)</f>
        <v>9</v>
      </c>
      <c r="L2590" s="1">
        <f>+IF(bloques1a3[[#This Row],[correcta]]=bloques1a3[[#This Row],[respuesta]],1,0)</f>
        <v>1</v>
      </c>
      <c r="M2590" s="1">
        <f>+IF(bloques1a3[[#This Row],[Sexo]]="F",1,0)</f>
        <v>1</v>
      </c>
    </row>
    <row r="2591" spans="1:13" x14ac:dyDescent="0.55000000000000004">
      <c r="A2591">
        <v>3</v>
      </c>
      <c r="B2591" s="1" t="s">
        <v>462</v>
      </c>
      <c r="C2591" s="1" t="s">
        <v>4</v>
      </c>
      <c r="D2591">
        <v>5</v>
      </c>
      <c r="E2591" s="1" t="s">
        <v>120</v>
      </c>
      <c r="F2591">
        <v>1</v>
      </c>
      <c r="G2591" s="1" t="s">
        <v>377</v>
      </c>
      <c r="H2591" s="1" t="s">
        <v>28</v>
      </c>
      <c r="I2591">
        <v>2</v>
      </c>
      <c r="J2591" s="1" t="str">
        <f>+VLOOKUP(bloques1a3[[#This Row],[respuesta]],respuestas.emociones[],2,0)</f>
        <v>neutra</v>
      </c>
      <c r="K2591" s="1">
        <f>+VLOOKUP(bloques1a3[[#This Row],[niño]],BD.niños[[Código]:[edad]],5,0)</f>
        <v>10</v>
      </c>
      <c r="L2591" s="1">
        <f>+IF(bloques1a3[[#This Row],[correcta]]=bloques1a3[[#This Row],[respuesta]],1,0)</f>
        <v>0</v>
      </c>
      <c r="M2591" s="1">
        <f>+IF(bloques1a3[[#This Row],[Sexo]]="F",1,0)</f>
        <v>0</v>
      </c>
    </row>
    <row r="2592" spans="1:13" x14ac:dyDescent="0.55000000000000004">
      <c r="A2592">
        <v>3</v>
      </c>
      <c r="B2592" s="1" t="s">
        <v>462</v>
      </c>
      <c r="C2592" s="1" t="s">
        <v>4</v>
      </c>
      <c r="D2592">
        <v>5</v>
      </c>
      <c r="E2592" s="1" t="s">
        <v>123</v>
      </c>
      <c r="F2592">
        <v>7</v>
      </c>
      <c r="G2592" s="1" t="s">
        <v>376</v>
      </c>
      <c r="H2592" s="1" t="s">
        <v>28</v>
      </c>
      <c r="I2592">
        <v>2</v>
      </c>
      <c r="J2592" s="1" t="str">
        <f>+VLOOKUP(bloques1a3[[#This Row],[respuesta]],respuestas.emociones[],2,0)</f>
        <v>asco</v>
      </c>
      <c r="K2592" s="1">
        <f>+VLOOKUP(bloques1a3[[#This Row],[niño]],BD.niños[[Código]:[edad]],5,0)</f>
        <v>8</v>
      </c>
      <c r="L2592" s="1">
        <f>+IF(bloques1a3[[#This Row],[correcta]]=bloques1a3[[#This Row],[respuesta]],1,0)</f>
        <v>0</v>
      </c>
      <c r="M2592" s="1">
        <f>+IF(bloques1a3[[#This Row],[Sexo]]="F",1,0)</f>
        <v>0</v>
      </c>
    </row>
    <row r="2593" spans="1:13" x14ac:dyDescent="0.55000000000000004">
      <c r="A2593">
        <v>3</v>
      </c>
      <c r="B2593" s="1" t="s">
        <v>462</v>
      </c>
      <c r="C2593" s="1" t="s">
        <v>4</v>
      </c>
      <c r="D2593">
        <v>5</v>
      </c>
      <c r="E2593" s="1" t="s">
        <v>127</v>
      </c>
      <c r="F2593">
        <v>1</v>
      </c>
      <c r="G2593" s="1" t="s">
        <v>375</v>
      </c>
      <c r="H2593" s="1" t="s">
        <v>28</v>
      </c>
      <c r="I2593">
        <v>2</v>
      </c>
      <c r="J2593" s="1" t="str">
        <f>+VLOOKUP(bloques1a3[[#This Row],[respuesta]],respuestas.emociones[],2,0)</f>
        <v>neutra</v>
      </c>
      <c r="K2593" s="1">
        <f>+VLOOKUP(bloques1a3[[#This Row],[niño]],BD.niños[[Código]:[edad]],5,0)</f>
        <v>6</v>
      </c>
      <c r="L2593" s="1">
        <f>+IF(bloques1a3[[#This Row],[correcta]]=bloques1a3[[#This Row],[respuesta]],1,0)</f>
        <v>0</v>
      </c>
      <c r="M2593" s="1">
        <f>+IF(bloques1a3[[#This Row],[Sexo]]="F",1,0)</f>
        <v>0</v>
      </c>
    </row>
    <row r="2594" spans="1:13" x14ac:dyDescent="0.55000000000000004">
      <c r="A2594">
        <v>3</v>
      </c>
      <c r="B2594" s="1" t="s">
        <v>462</v>
      </c>
      <c r="C2594" s="1" t="s">
        <v>4</v>
      </c>
      <c r="D2594">
        <v>5</v>
      </c>
      <c r="E2594" s="1" t="s">
        <v>131</v>
      </c>
      <c r="F2594">
        <v>7</v>
      </c>
      <c r="G2594" s="1" t="s">
        <v>375</v>
      </c>
      <c r="H2594" s="1" t="s">
        <v>29</v>
      </c>
      <c r="I2594">
        <v>2</v>
      </c>
      <c r="J2594" s="1" t="str">
        <f>+VLOOKUP(bloques1a3[[#This Row],[respuesta]],respuestas.emociones[],2,0)</f>
        <v>asco</v>
      </c>
      <c r="K2594" s="1">
        <f>+VLOOKUP(bloques1a3[[#This Row],[niño]],BD.niños[[Código]:[edad]],5,0)</f>
        <v>6</v>
      </c>
      <c r="L2594" s="1">
        <f>+IF(bloques1a3[[#This Row],[correcta]]=bloques1a3[[#This Row],[respuesta]],1,0)</f>
        <v>0</v>
      </c>
      <c r="M2594" s="1">
        <f>+IF(bloques1a3[[#This Row],[Sexo]]="F",1,0)</f>
        <v>1</v>
      </c>
    </row>
    <row r="2595" spans="1:13" x14ac:dyDescent="0.55000000000000004">
      <c r="A2595">
        <v>3</v>
      </c>
      <c r="B2595" s="1" t="s">
        <v>462</v>
      </c>
      <c r="C2595" s="1" t="s">
        <v>4</v>
      </c>
      <c r="D2595">
        <v>5</v>
      </c>
      <c r="E2595" s="1" t="s">
        <v>135</v>
      </c>
      <c r="F2595">
        <v>6</v>
      </c>
      <c r="G2595" s="1" t="s">
        <v>375</v>
      </c>
      <c r="H2595" s="1" t="s">
        <v>28</v>
      </c>
      <c r="I2595">
        <v>2</v>
      </c>
      <c r="J2595" s="1" t="str">
        <f>+VLOOKUP(bloques1a3[[#This Row],[respuesta]],respuestas.emociones[],2,0)</f>
        <v>sorpresa</v>
      </c>
      <c r="K2595" s="1">
        <f>+VLOOKUP(bloques1a3[[#This Row],[niño]],BD.niños[[Código]:[edad]],5,0)</f>
        <v>6</v>
      </c>
      <c r="L2595" s="1">
        <f>+IF(bloques1a3[[#This Row],[correcta]]=bloques1a3[[#This Row],[respuesta]],1,0)</f>
        <v>0</v>
      </c>
      <c r="M2595" s="1">
        <f>+IF(bloques1a3[[#This Row],[Sexo]]="F",1,0)</f>
        <v>0</v>
      </c>
    </row>
    <row r="2596" spans="1:13" x14ac:dyDescent="0.55000000000000004">
      <c r="A2596">
        <v>3</v>
      </c>
      <c r="B2596" s="1" t="s">
        <v>462</v>
      </c>
      <c r="C2596" s="1" t="s">
        <v>4</v>
      </c>
      <c r="D2596">
        <v>5</v>
      </c>
      <c r="E2596" s="1" t="s">
        <v>139</v>
      </c>
      <c r="F2596">
        <v>7</v>
      </c>
      <c r="G2596" s="1" t="s">
        <v>376</v>
      </c>
      <c r="H2596" s="1" t="s">
        <v>28</v>
      </c>
      <c r="I2596">
        <v>2</v>
      </c>
      <c r="J2596" s="1" t="str">
        <f>+VLOOKUP(bloques1a3[[#This Row],[respuesta]],respuestas.emociones[],2,0)</f>
        <v>asco</v>
      </c>
      <c r="K2596" s="1">
        <f>+VLOOKUP(bloques1a3[[#This Row],[niño]],BD.niños[[Código]:[edad]],5,0)</f>
        <v>8</v>
      </c>
      <c r="L2596" s="1">
        <f>+IF(bloques1a3[[#This Row],[correcta]]=bloques1a3[[#This Row],[respuesta]],1,0)</f>
        <v>0</v>
      </c>
      <c r="M2596" s="1">
        <f>+IF(bloques1a3[[#This Row],[Sexo]]="F",1,0)</f>
        <v>0</v>
      </c>
    </row>
    <row r="2597" spans="1:13" x14ac:dyDescent="0.55000000000000004">
      <c r="A2597">
        <v>3</v>
      </c>
      <c r="B2597" s="1" t="s">
        <v>462</v>
      </c>
      <c r="C2597" s="1" t="s">
        <v>4</v>
      </c>
      <c r="D2597">
        <v>5</v>
      </c>
      <c r="E2597" s="1" t="s">
        <v>141</v>
      </c>
      <c r="F2597">
        <v>4</v>
      </c>
      <c r="G2597" s="1" t="s">
        <v>376</v>
      </c>
      <c r="H2597" s="1" t="s">
        <v>29</v>
      </c>
      <c r="I2597">
        <v>2</v>
      </c>
      <c r="J2597" s="1" t="str">
        <f>+VLOOKUP(bloques1a3[[#This Row],[respuesta]],respuestas.emociones[],2,0)</f>
        <v>enojo</v>
      </c>
      <c r="K2597" s="1">
        <f>+VLOOKUP(bloques1a3[[#This Row],[niño]],BD.niños[[Código]:[edad]],5,0)</f>
        <v>7</v>
      </c>
      <c r="L2597" s="1">
        <f>+IF(bloques1a3[[#This Row],[correcta]]=bloques1a3[[#This Row],[respuesta]],1,0)</f>
        <v>0</v>
      </c>
      <c r="M2597" s="1">
        <f>+IF(bloques1a3[[#This Row],[Sexo]]="F",1,0)</f>
        <v>1</v>
      </c>
    </row>
    <row r="2598" spans="1:13" x14ac:dyDescent="0.55000000000000004">
      <c r="A2598">
        <v>3</v>
      </c>
      <c r="B2598" s="1" t="s">
        <v>462</v>
      </c>
      <c r="C2598" s="1" t="s">
        <v>4</v>
      </c>
      <c r="D2598">
        <v>5</v>
      </c>
      <c r="E2598" s="1" t="s">
        <v>145</v>
      </c>
      <c r="F2598">
        <v>5</v>
      </c>
      <c r="G2598" s="1" t="s">
        <v>376</v>
      </c>
      <c r="H2598" s="1" t="s">
        <v>28</v>
      </c>
      <c r="I2598">
        <v>2</v>
      </c>
      <c r="J2598" s="1" t="str">
        <f>+VLOOKUP(bloques1a3[[#This Row],[respuesta]],respuestas.emociones[],2,0)</f>
        <v>miedo</v>
      </c>
      <c r="K2598" s="1">
        <f>+VLOOKUP(bloques1a3[[#This Row],[niño]],BD.niños[[Código]:[edad]],5,0)</f>
        <v>8</v>
      </c>
      <c r="L2598" s="1">
        <f>+IF(bloques1a3[[#This Row],[correcta]]=bloques1a3[[#This Row],[respuesta]],1,0)</f>
        <v>1</v>
      </c>
      <c r="M2598" s="1">
        <f>+IF(bloques1a3[[#This Row],[Sexo]]="F",1,0)</f>
        <v>0</v>
      </c>
    </row>
    <row r="2599" spans="1:13" x14ac:dyDescent="0.55000000000000004">
      <c r="A2599">
        <v>3</v>
      </c>
      <c r="B2599" s="1" t="s">
        <v>462</v>
      </c>
      <c r="C2599" s="1" t="s">
        <v>4</v>
      </c>
      <c r="D2599">
        <v>5</v>
      </c>
      <c r="E2599" s="1" t="s">
        <v>147</v>
      </c>
      <c r="F2599">
        <v>5</v>
      </c>
      <c r="G2599" s="1" t="s">
        <v>376</v>
      </c>
      <c r="H2599" s="1" t="s">
        <v>28</v>
      </c>
      <c r="I2599">
        <v>2</v>
      </c>
      <c r="J2599" s="1" t="str">
        <f>+VLOOKUP(bloques1a3[[#This Row],[respuesta]],respuestas.emociones[],2,0)</f>
        <v>miedo</v>
      </c>
      <c r="K2599" s="1">
        <f>+VLOOKUP(bloques1a3[[#This Row],[niño]],BD.niños[[Código]:[edad]],5,0)</f>
        <v>8</v>
      </c>
      <c r="L2599" s="1">
        <f>+IF(bloques1a3[[#This Row],[correcta]]=bloques1a3[[#This Row],[respuesta]],1,0)</f>
        <v>1</v>
      </c>
      <c r="M2599" s="1">
        <f>+IF(bloques1a3[[#This Row],[Sexo]]="F",1,0)</f>
        <v>0</v>
      </c>
    </row>
    <row r="2600" spans="1:13" x14ac:dyDescent="0.55000000000000004">
      <c r="A2600">
        <v>3</v>
      </c>
      <c r="B2600" s="1" t="s">
        <v>462</v>
      </c>
      <c r="C2600" s="1" t="s">
        <v>4</v>
      </c>
      <c r="D2600">
        <v>5</v>
      </c>
      <c r="E2600" s="1" t="s">
        <v>214</v>
      </c>
      <c r="F2600">
        <v>1</v>
      </c>
      <c r="G2600" s="1" t="s">
        <v>377</v>
      </c>
      <c r="H2600" s="1" t="s">
        <v>29</v>
      </c>
      <c r="I2600">
        <v>2</v>
      </c>
      <c r="J2600" s="1" t="str">
        <f>+VLOOKUP(bloques1a3[[#This Row],[respuesta]],respuestas.emociones[],2,0)</f>
        <v>neutra</v>
      </c>
      <c r="K2600" s="1">
        <f>+VLOOKUP(bloques1a3[[#This Row],[niño]],BD.niños[[Código]:[edad]],5,0)</f>
        <v>10</v>
      </c>
      <c r="L2600" s="1">
        <f>+IF(bloques1a3[[#This Row],[correcta]]=bloques1a3[[#This Row],[respuesta]],1,0)</f>
        <v>0</v>
      </c>
      <c r="M2600" s="1">
        <f>+IF(bloques1a3[[#This Row],[Sexo]]="F",1,0)</f>
        <v>1</v>
      </c>
    </row>
    <row r="2601" spans="1:13" x14ac:dyDescent="0.55000000000000004">
      <c r="A2601">
        <v>3</v>
      </c>
      <c r="B2601" s="1" t="s">
        <v>462</v>
      </c>
      <c r="C2601" s="1" t="s">
        <v>4</v>
      </c>
      <c r="D2601">
        <v>5</v>
      </c>
      <c r="E2601" s="1" t="s">
        <v>217</v>
      </c>
      <c r="F2601">
        <v>6</v>
      </c>
      <c r="G2601" s="1" t="s">
        <v>377</v>
      </c>
      <c r="H2601" s="1" t="s">
        <v>29</v>
      </c>
      <c r="I2601">
        <v>2</v>
      </c>
      <c r="J2601" s="1" t="str">
        <f>+VLOOKUP(bloques1a3[[#This Row],[respuesta]],respuestas.emociones[],2,0)</f>
        <v>sorpresa</v>
      </c>
      <c r="K2601" s="1">
        <f>+VLOOKUP(bloques1a3[[#This Row],[niño]],BD.niños[[Código]:[edad]],5,0)</f>
        <v>10</v>
      </c>
      <c r="L2601" s="1">
        <f>+IF(bloques1a3[[#This Row],[correcta]]=bloques1a3[[#This Row],[respuesta]],1,0)</f>
        <v>0</v>
      </c>
      <c r="M2601" s="1">
        <f>+IF(bloques1a3[[#This Row],[Sexo]]="F",1,0)</f>
        <v>1</v>
      </c>
    </row>
    <row r="2602" spans="1:13" x14ac:dyDescent="0.55000000000000004">
      <c r="A2602">
        <v>3</v>
      </c>
      <c r="B2602" s="1" t="s">
        <v>462</v>
      </c>
      <c r="C2602" s="1" t="s">
        <v>4</v>
      </c>
      <c r="D2602">
        <v>5</v>
      </c>
      <c r="E2602" s="1" t="s">
        <v>220</v>
      </c>
      <c r="F2602">
        <v>7</v>
      </c>
      <c r="G2602" s="1" t="s">
        <v>377</v>
      </c>
      <c r="H2602" s="1" t="s">
        <v>29</v>
      </c>
      <c r="I2602">
        <v>2</v>
      </c>
      <c r="J2602" s="1" t="str">
        <f>+VLOOKUP(bloques1a3[[#This Row],[respuesta]],respuestas.emociones[],2,0)</f>
        <v>asco</v>
      </c>
      <c r="K2602" s="1">
        <f>+VLOOKUP(bloques1a3[[#This Row],[niño]],BD.niños[[Código]:[edad]],5,0)</f>
        <v>10</v>
      </c>
      <c r="L2602" s="1">
        <f>+IF(bloques1a3[[#This Row],[correcta]]=bloques1a3[[#This Row],[respuesta]],1,0)</f>
        <v>0</v>
      </c>
      <c r="M2602" s="1">
        <f>+IF(bloques1a3[[#This Row],[Sexo]]="F",1,0)</f>
        <v>1</v>
      </c>
    </row>
    <row r="2603" spans="1:13" x14ac:dyDescent="0.55000000000000004">
      <c r="A2603">
        <v>3</v>
      </c>
      <c r="B2603" s="1" t="s">
        <v>462</v>
      </c>
      <c r="C2603" s="1" t="s">
        <v>4</v>
      </c>
      <c r="D2603">
        <v>5</v>
      </c>
      <c r="E2603" s="1" t="s">
        <v>223</v>
      </c>
      <c r="F2603">
        <v>7</v>
      </c>
      <c r="G2603" s="1" t="s">
        <v>376</v>
      </c>
      <c r="H2603" s="1" t="s">
        <v>29</v>
      </c>
      <c r="I2603">
        <v>2</v>
      </c>
      <c r="J2603" s="1" t="str">
        <f>+VLOOKUP(bloques1a3[[#This Row],[respuesta]],respuestas.emociones[],2,0)</f>
        <v>asco</v>
      </c>
      <c r="K2603" s="1">
        <f>+VLOOKUP(bloques1a3[[#This Row],[niño]],BD.niños[[Código]:[edad]],5,0)</f>
        <v>8</v>
      </c>
      <c r="L2603" s="1">
        <f>+IF(bloques1a3[[#This Row],[correcta]]=bloques1a3[[#This Row],[respuesta]],1,0)</f>
        <v>0</v>
      </c>
      <c r="M2603" s="1">
        <f>+IF(bloques1a3[[#This Row],[Sexo]]="F",1,0)</f>
        <v>1</v>
      </c>
    </row>
    <row r="2604" spans="1:13" x14ac:dyDescent="0.55000000000000004">
      <c r="A2604">
        <v>3</v>
      </c>
      <c r="B2604" s="1" t="s">
        <v>462</v>
      </c>
      <c r="C2604" s="1" t="s">
        <v>4</v>
      </c>
      <c r="D2604">
        <v>5</v>
      </c>
      <c r="E2604" s="1" t="s">
        <v>226</v>
      </c>
      <c r="F2604">
        <v>6</v>
      </c>
      <c r="G2604" s="1" t="s">
        <v>377</v>
      </c>
      <c r="H2604" s="1" t="s">
        <v>28</v>
      </c>
      <c r="I2604">
        <v>2</v>
      </c>
      <c r="J2604" s="1" t="str">
        <f>+VLOOKUP(bloques1a3[[#This Row],[respuesta]],respuestas.emociones[],2,0)</f>
        <v>sorpresa</v>
      </c>
      <c r="K2604" s="1">
        <f>+VLOOKUP(bloques1a3[[#This Row],[niño]],BD.niños[[Código]:[edad]],5,0)</f>
        <v>10</v>
      </c>
      <c r="L2604" s="1">
        <f>+IF(bloques1a3[[#This Row],[correcta]]=bloques1a3[[#This Row],[respuesta]],1,0)</f>
        <v>0</v>
      </c>
      <c r="M2604" s="1">
        <f>+IF(bloques1a3[[#This Row],[Sexo]]="F",1,0)</f>
        <v>0</v>
      </c>
    </row>
    <row r="2605" spans="1:13" x14ac:dyDescent="0.55000000000000004">
      <c r="A2605">
        <v>3</v>
      </c>
      <c r="B2605" s="1" t="s">
        <v>462</v>
      </c>
      <c r="C2605" s="1" t="s">
        <v>4</v>
      </c>
      <c r="D2605">
        <v>5</v>
      </c>
      <c r="E2605" s="1" t="s">
        <v>229</v>
      </c>
      <c r="F2605">
        <v>5</v>
      </c>
      <c r="G2605" s="1" t="s">
        <v>376</v>
      </c>
      <c r="H2605" s="1" t="s">
        <v>28</v>
      </c>
      <c r="I2605">
        <v>2</v>
      </c>
      <c r="J2605" s="1" t="str">
        <f>+VLOOKUP(bloques1a3[[#This Row],[respuesta]],respuestas.emociones[],2,0)</f>
        <v>miedo</v>
      </c>
      <c r="K2605" s="1">
        <f>+VLOOKUP(bloques1a3[[#This Row],[niño]],BD.niños[[Código]:[edad]],5,0)</f>
        <v>7</v>
      </c>
      <c r="L2605" s="1">
        <f>+IF(bloques1a3[[#This Row],[correcta]]=bloques1a3[[#This Row],[respuesta]],1,0)</f>
        <v>1</v>
      </c>
      <c r="M2605" s="1">
        <f>+IF(bloques1a3[[#This Row],[Sexo]]="F",1,0)</f>
        <v>0</v>
      </c>
    </row>
    <row r="2606" spans="1:13" x14ac:dyDescent="0.55000000000000004">
      <c r="A2606">
        <v>3</v>
      </c>
      <c r="B2606" s="1" t="s">
        <v>462</v>
      </c>
      <c r="C2606" s="1" t="s">
        <v>4</v>
      </c>
      <c r="D2606">
        <v>5</v>
      </c>
      <c r="E2606" s="1" t="s">
        <v>231</v>
      </c>
      <c r="F2606">
        <v>1</v>
      </c>
      <c r="G2606" s="1" t="s">
        <v>375</v>
      </c>
      <c r="H2606" s="1" t="s">
        <v>29</v>
      </c>
      <c r="I2606">
        <v>2</v>
      </c>
      <c r="J2606" s="1" t="str">
        <f>+VLOOKUP(bloques1a3[[#This Row],[respuesta]],respuestas.emociones[],2,0)</f>
        <v>neutra</v>
      </c>
      <c r="K2606" s="1">
        <f>+VLOOKUP(bloques1a3[[#This Row],[niño]],BD.niños[[Código]:[edad]],5,0)</f>
        <v>6</v>
      </c>
      <c r="L2606" s="1">
        <f>+IF(bloques1a3[[#This Row],[correcta]]=bloques1a3[[#This Row],[respuesta]],1,0)</f>
        <v>0</v>
      </c>
      <c r="M2606" s="1">
        <f>+IF(bloques1a3[[#This Row],[Sexo]]="F",1,0)</f>
        <v>1</v>
      </c>
    </row>
    <row r="2607" spans="1:13" x14ac:dyDescent="0.55000000000000004">
      <c r="A2607">
        <v>3</v>
      </c>
      <c r="B2607" s="1" t="s">
        <v>462</v>
      </c>
      <c r="C2607" s="1" t="s">
        <v>4</v>
      </c>
      <c r="D2607">
        <v>5</v>
      </c>
      <c r="E2607" s="1" t="s">
        <v>286</v>
      </c>
      <c r="F2607">
        <v>5</v>
      </c>
      <c r="G2607" s="1" t="s">
        <v>375</v>
      </c>
      <c r="H2607" s="1" t="s">
        <v>28</v>
      </c>
      <c r="I2607">
        <v>2</v>
      </c>
      <c r="J2607" s="1" t="str">
        <f>+VLOOKUP(bloques1a3[[#This Row],[respuesta]],respuestas.emociones[],2,0)</f>
        <v>miedo</v>
      </c>
      <c r="K2607" s="1">
        <f>+VLOOKUP(bloques1a3[[#This Row],[niño]],BD.niños[[Código]:[edad]],5,0)</f>
        <v>5</v>
      </c>
      <c r="L2607" s="1">
        <f>+IF(bloques1a3[[#This Row],[correcta]]=bloques1a3[[#This Row],[respuesta]],1,0)</f>
        <v>1</v>
      </c>
      <c r="M2607" s="1">
        <f>+IF(bloques1a3[[#This Row],[Sexo]]="F",1,0)</f>
        <v>0</v>
      </c>
    </row>
    <row r="2608" spans="1:13" x14ac:dyDescent="0.55000000000000004">
      <c r="A2608">
        <v>3</v>
      </c>
      <c r="B2608" s="1" t="s">
        <v>462</v>
      </c>
      <c r="C2608" s="1" t="s">
        <v>4</v>
      </c>
      <c r="D2608">
        <v>5</v>
      </c>
      <c r="E2608" s="1" t="s">
        <v>290</v>
      </c>
      <c r="F2608">
        <v>4</v>
      </c>
      <c r="G2608" s="1" t="s">
        <v>375</v>
      </c>
      <c r="H2608" s="1" t="s">
        <v>28</v>
      </c>
      <c r="I2608">
        <v>2</v>
      </c>
      <c r="J2608" s="1" t="str">
        <f>+VLOOKUP(bloques1a3[[#This Row],[respuesta]],respuestas.emociones[],2,0)</f>
        <v>enojo</v>
      </c>
      <c r="K2608" s="1">
        <f>+VLOOKUP(bloques1a3[[#This Row],[niño]],BD.niños[[Código]:[edad]],5,0)</f>
        <v>6</v>
      </c>
      <c r="L2608" s="1">
        <f>+IF(bloques1a3[[#This Row],[correcta]]=bloques1a3[[#This Row],[respuesta]],1,0)</f>
        <v>0</v>
      </c>
      <c r="M2608" s="1">
        <f>+IF(bloques1a3[[#This Row],[Sexo]]="F",1,0)</f>
        <v>0</v>
      </c>
    </row>
    <row r="2609" spans="1:13" x14ac:dyDescent="0.55000000000000004">
      <c r="A2609">
        <v>3</v>
      </c>
      <c r="B2609" s="1" t="s">
        <v>462</v>
      </c>
      <c r="C2609" s="1" t="s">
        <v>4</v>
      </c>
      <c r="D2609">
        <v>5</v>
      </c>
      <c r="E2609" s="1" t="s">
        <v>294</v>
      </c>
      <c r="F2609">
        <v>5</v>
      </c>
      <c r="G2609" s="1" t="s">
        <v>376</v>
      </c>
      <c r="H2609" s="1" t="s">
        <v>28</v>
      </c>
      <c r="I2609">
        <v>2</v>
      </c>
      <c r="J2609" s="1" t="str">
        <f>+VLOOKUP(bloques1a3[[#This Row],[respuesta]],respuestas.emociones[],2,0)</f>
        <v>miedo</v>
      </c>
      <c r="K2609" s="1">
        <f>+VLOOKUP(bloques1a3[[#This Row],[niño]],BD.niños[[Código]:[edad]],5,0)</f>
        <v>7</v>
      </c>
      <c r="L2609" s="1">
        <f>+IF(bloques1a3[[#This Row],[correcta]]=bloques1a3[[#This Row],[respuesta]],1,0)</f>
        <v>1</v>
      </c>
      <c r="M2609" s="1">
        <f>+IF(bloques1a3[[#This Row],[Sexo]]="F",1,0)</f>
        <v>0</v>
      </c>
    </row>
    <row r="2610" spans="1:13" x14ac:dyDescent="0.55000000000000004">
      <c r="A2610">
        <v>3</v>
      </c>
      <c r="B2610" s="1" t="s">
        <v>462</v>
      </c>
      <c r="C2610" s="1" t="s">
        <v>4</v>
      </c>
      <c r="D2610">
        <v>5</v>
      </c>
      <c r="E2610" s="1" t="s">
        <v>295</v>
      </c>
      <c r="F2610">
        <v>5</v>
      </c>
      <c r="G2610" s="1" t="s">
        <v>376</v>
      </c>
      <c r="H2610" s="1" t="s">
        <v>28</v>
      </c>
      <c r="I2610">
        <v>2</v>
      </c>
      <c r="J2610" s="1" t="str">
        <f>+VLOOKUP(bloques1a3[[#This Row],[respuesta]],respuestas.emociones[],2,0)</f>
        <v>miedo</v>
      </c>
      <c r="K2610" s="1">
        <f>+VLOOKUP(bloques1a3[[#This Row],[niño]],BD.niños[[Código]:[edad]],5,0)</f>
        <v>8</v>
      </c>
      <c r="L2610" s="1">
        <f>+IF(bloques1a3[[#This Row],[correcta]]=bloques1a3[[#This Row],[respuesta]],1,0)</f>
        <v>1</v>
      </c>
      <c r="M2610" s="1">
        <f>+IF(bloques1a3[[#This Row],[Sexo]]="F",1,0)</f>
        <v>0</v>
      </c>
    </row>
    <row r="2611" spans="1:13" x14ac:dyDescent="0.55000000000000004">
      <c r="A2611">
        <v>3</v>
      </c>
      <c r="B2611" s="1" t="s">
        <v>462</v>
      </c>
      <c r="C2611" s="1" t="s">
        <v>4</v>
      </c>
      <c r="D2611">
        <v>5</v>
      </c>
      <c r="E2611" s="1" t="s">
        <v>317</v>
      </c>
      <c r="F2611">
        <v>5</v>
      </c>
      <c r="G2611" s="1" t="s">
        <v>377</v>
      </c>
      <c r="H2611" s="1" t="s">
        <v>29</v>
      </c>
      <c r="I2611">
        <v>2</v>
      </c>
      <c r="J2611" s="1" t="str">
        <f>+VLOOKUP(bloques1a3[[#This Row],[respuesta]],respuestas.emociones[],2,0)</f>
        <v>miedo</v>
      </c>
      <c r="K2611" s="1">
        <f>+VLOOKUP(bloques1a3[[#This Row],[niño]],BD.niños[[Código]:[edad]],5,0)</f>
        <v>10</v>
      </c>
      <c r="L2611" s="1">
        <f>+IF(bloques1a3[[#This Row],[correcta]]=bloques1a3[[#This Row],[respuesta]],1,0)</f>
        <v>1</v>
      </c>
      <c r="M2611" s="1">
        <f>+IF(bloques1a3[[#This Row],[Sexo]]="F",1,0)</f>
        <v>1</v>
      </c>
    </row>
    <row r="2612" spans="1:13" x14ac:dyDescent="0.55000000000000004">
      <c r="A2612">
        <v>3</v>
      </c>
      <c r="B2612" s="1" t="s">
        <v>462</v>
      </c>
      <c r="C2612" s="1" t="s">
        <v>4</v>
      </c>
      <c r="D2612">
        <v>5</v>
      </c>
      <c r="E2612" s="1" t="s">
        <v>320</v>
      </c>
      <c r="F2612">
        <v>5</v>
      </c>
      <c r="G2612" s="1" t="s">
        <v>377</v>
      </c>
      <c r="H2612" s="1" t="s">
        <v>28</v>
      </c>
      <c r="I2612">
        <v>2</v>
      </c>
      <c r="J2612" s="1" t="str">
        <f>+VLOOKUP(bloques1a3[[#This Row],[respuesta]],respuestas.emociones[],2,0)</f>
        <v>miedo</v>
      </c>
      <c r="K2612" s="1">
        <f>+VLOOKUP(bloques1a3[[#This Row],[niño]],BD.niños[[Código]:[edad]],5,0)</f>
        <v>10</v>
      </c>
      <c r="L2612" s="1">
        <f>+IF(bloques1a3[[#This Row],[correcta]]=bloques1a3[[#This Row],[respuesta]],1,0)</f>
        <v>1</v>
      </c>
      <c r="M2612" s="1">
        <f>+IF(bloques1a3[[#This Row],[Sexo]]="F",1,0)</f>
        <v>0</v>
      </c>
    </row>
    <row r="2613" spans="1:13" x14ac:dyDescent="0.55000000000000004">
      <c r="A2613">
        <v>3</v>
      </c>
      <c r="B2613" s="1" t="s">
        <v>462</v>
      </c>
      <c r="C2613" s="1" t="s">
        <v>4</v>
      </c>
      <c r="D2613">
        <v>5</v>
      </c>
      <c r="E2613" s="1" t="s">
        <v>323</v>
      </c>
      <c r="F2613">
        <v>5</v>
      </c>
      <c r="G2613" s="1" t="s">
        <v>376</v>
      </c>
      <c r="H2613" s="1" t="s">
        <v>29</v>
      </c>
      <c r="I2613">
        <v>2</v>
      </c>
      <c r="J2613" s="1" t="str">
        <f>+VLOOKUP(bloques1a3[[#This Row],[respuesta]],respuestas.emociones[],2,0)</f>
        <v>miedo</v>
      </c>
      <c r="K2613" s="1">
        <f>+VLOOKUP(bloques1a3[[#This Row],[niño]],BD.niños[[Código]:[edad]],5,0)</f>
        <v>8</v>
      </c>
      <c r="L2613" s="1">
        <f>+IF(bloques1a3[[#This Row],[correcta]]=bloques1a3[[#This Row],[respuesta]],1,0)</f>
        <v>1</v>
      </c>
      <c r="M2613" s="1">
        <f>+IF(bloques1a3[[#This Row],[Sexo]]="F",1,0)</f>
        <v>1</v>
      </c>
    </row>
    <row r="2614" spans="1:13" x14ac:dyDescent="0.55000000000000004">
      <c r="A2614">
        <v>3</v>
      </c>
      <c r="B2614" s="1" t="s">
        <v>462</v>
      </c>
      <c r="C2614" s="1" t="s">
        <v>4</v>
      </c>
      <c r="D2614">
        <v>5</v>
      </c>
      <c r="E2614" s="1" t="s">
        <v>327</v>
      </c>
      <c r="F2614">
        <v>1</v>
      </c>
      <c r="G2614" s="1" t="s">
        <v>376</v>
      </c>
      <c r="H2614" s="1" t="s">
        <v>29</v>
      </c>
      <c r="I2614">
        <v>2</v>
      </c>
      <c r="J2614" s="1" t="str">
        <f>+VLOOKUP(bloques1a3[[#This Row],[respuesta]],respuestas.emociones[],2,0)</f>
        <v>neutra</v>
      </c>
      <c r="K2614" s="1">
        <f>+VLOOKUP(bloques1a3[[#This Row],[niño]],BD.niños[[Código]:[edad]],5,0)</f>
        <v>7</v>
      </c>
      <c r="L2614" s="1">
        <f>+IF(bloques1a3[[#This Row],[correcta]]=bloques1a3[[#This Row],[respuesta]],1,0)</f>
        <v>0</v>
      </c>
      <c r="M2614" s="1">
        <f>+IF(bloques1a3[[#This Row],[Sexo]]="F",1,0)</f>
        <v>1</v>
      </c>
    </row>
    <row r="2615" spans="1:13" x14ac:dyDescent="0.55000000000000004">
      <c r="A2615">
        <v>3</v>
      </c>
      <c r="B2615" s="1" t="s">
        <v>462</v>
      </c>
      <c r="C2615" s="1" t="s">
        <v>4</v>
      </c>
      <c r="D2615">
        <v>5</v>
      </c>
      <c r="E2615" s="1" t="s">
        <v>331</v>
      </c>
      <c r="F2615">
        <v>7</v>
      </c>
      <c r="G2615" s="1" t="s">
        <v>376</v>
      </c>
      <c r="H2615" s="1" t="s">
        <v>29</v>
      </c>
      <c r="I2615">
        <v>2</v>
      </c>
      <c r="J2615" s="1" t="str">
        <f>+VLOOKUP(bloques1a3[[#This Row],[respuesta]],respuestas.emociones[],2,0)</f>
        <v>asco</v>
      </c>
      <c r="K2615" s="1">
        <f>+VLOOKUP(bloques1a3[[#This Row],[niño]],BD.niños[[Código]:[edad]],5,0)</f>
        <v>8</v>
      </c>
      <c r="L2615" s="1">
        <f>+IF(bloques1a3[[#This Row],[correcta]]=bloques1a3[[#This Row],[respuesta]],1,0)</f>
        <v>0</v>
      </c>
      <c r="M2615" s="1">
        <f>+IF(bloques1a3[[#This Row],[Sexo]]="F",1,0)</f>
        <v>1</v>
      </c>
    </row>
    <row r="2616" spans="1:13" x14ac:dyDescent="0.55000000000000004">
      <c r="A2616">
        <v>4</v>
      </c>
      <c r="B2616" s="1" t="s">
        <v>463</v>
      </c>
      <c r="C2616" s="1" t="s">
        <v>1</v>
      </c>
      <c r="D2616">
        <v>2</v>
      </c>
      <c r="E2616" s="1" t="s">
        <v>105</v>
      </c>
      <c r="F2616">
        <v>2</v>
      </c>
      <c r="G2616" s="1" t="s">
        <v>377</v>
      </c>
      <c r="H2616" s="1" t="s">
        <v>29</v>
      </c>
      <c r="I2616">
        <v>2</v>
      </c>
      <c r="J2616" s="1" t="str">
        <f>+VLOOKUP(bloques1a3[[#This Row],[respuesta]],respuestas.emociones[],2,0)</f>
        <v>alegria</v>
      </c>
      <c r="K2616" s="1">
        <f>+VLOOKUP(bloques1a3[[#This Row],[niño]],BD.niños[[Código]:[edad]],5,0)</f>
        <v>10</v>
      </c>
      <c r="L2616" s="1">
        <f>+IF(bloques1a3[[#This Row],[correcta]]=bloques1a3[[#This Row],[respuesta]],1,0)</f>
        <v>1</v>
      </c>
      <c r="M2616" s="1">
        <f>+IF(bloques1a3[[#This Row],[Sexo]]="F",1,0)</f>
        <v>1</v>
      </c>
    </row>
    <row r="2617" spans="1:13" x14ac:dyDescent="0.55000000000000004">
      <c r="A2617">
        <v>4</v>
      </c>
      <c r="B2617" s="1" t="s">
        <v>463</v>
      </c>
      <c r="C2617" s="1" t="s">
        <v>1</v>
      </c>
      <c r="D2617">
        <v>2</v>
      </c>
      <c r="E2617" s="1" t="s">
        <v>108</v>
      </c>
      <c r="F2617">
        <v>2</v>
      </c>
      <c r="G2617" s="1" t="s">
        <v>377</v>
      </c>
      <c r="H2617" s="1" t="s">
        <v>29</v>
      </c>
      <c r="I2617">
        <v>2</v>
      </c>
      <c r="J2617" s="1" t="str">
        <f>+VLOOKUP(bloques1a3[[#This Row],[respuesta]],respuestas.emociones[],2,0)</f>
        <v>alegria</v>
      </c>
      <c r="K2617" s="1">
        <f>+VLOOKUP(bloques1a3[[#This Row],[niño]],BD.niños[[Código]:[edad]],5,0)</f>
        <v>10</v>
      </c>
      <c r="L2617" s="1">
        <f>+IF(bloques1a3[[#This Row],[correcta]]=bloques1a3[[#This Row],[respuesta]],1,0)</f>
        <v>1</v>
      </c>
      <c r="M2617" s="1">
        <f>+IF(bloques1a3[[#This Row],[Sexo]]="F",1,0)</f>
        <v>1</v>
      </c>
    </row>
    <row r="2618" spans="1:13" x14ac:dyDescent="0.55000000000000004">
      <c r="A2618">
        <v>4</v>
      </c>
      <c r="B2618" s="1" t="s">
        <v>463</v>
      </c>
      <c r="C2618" s="1" t="s">
        <v>1</v>
      </c>
      <c r="D2618">
        <v>2</v>
      </c>
      <c r="E2618" s="1" t="s">
        <v>112</v>
      </c>
      <c r="F2618">
        <v>2</v>
      </c>
      <c r="G2618" s="1" t="s">
        <v>377</v>
      </c>
      <c r="H2618" s="1" t="s">
        <v>29</v>
      </c>
      <c r="I2618">
        <v>2</v>
      </c>
      <c r="J2618" s="1" t="str">
        <f>+VLOOKUP(bloques1a3[[#This Row],[respuesta]],respuestas.emociones[],2,0)</f>
        <v>alegria</v>
      </c>
      <c r="K2618" s="1">
        <f>+VLOOKUP(bloques1a3[[#This Row],[niño]],BD.niños[[Código]:[edad]],5,0)</f>
        <v>9</v>
      </c>
      <c r="L2618" s="1">
        <f>+IF(bloques1a3[[#This Row],[correcta]]=bloques1a3[[#This Row],[respuesta]],1,0)</f>
        <v>1</v>
      </c>
      <c r="M2618" s="1">
        <f>+IF(bloques1a3[[#This Row],[Sexo]]="F",1,0)</f>
        <v>1</v>
      </c>
    </row>
    <row r="2619" spans="1:13" x14ac:dyDescent="0.55000000000000004">
      <c r="A2619">
        <v>4</v>
      </c>
      <c r="B2619" s="1" t="s">
        <v>463</v>
      </c>
      <c r="C2619" s="1" t="s">
        <v>1</v>
      </c>
      <c r="D2619">
        <v>2</v>
      </c>
      <c r="E2619" s="1" t="s">
        <v>116</v>
      </c>
      <c r="F2619">
        <v>2</v>
      </c>
      <c r="G2619" s="1" t="s">
        <v>377</v>
      </c>
      <c r="H2619" s="1" t="s">
        <v>29</v>
      </c>
      <c r="I2619">
        <v>2</v>
      </c>
      <c r="J2619" s="1" t="str">
        <f>+VLOOKUP(bloques1a3[[#This Row],[respuesta]],respuestas.emociones[],2,0)</f>
        <v>alegria</v>
      </c>
      <c r="K2619" s="1">
        <f>+VLOOKUP(bloques1a3[[#This Row],[niño]],BD.niños[[Código]:[edad]],5,0)</f>
        <v>9</v>
      </c>
      <c r="L2619" s="1">
        <f>+IF(bloques1a3[[#This Row],[correcta]]=bloques1a3[[#This Row],[respuesta]],1,0)</f>
        <v>1</v>
      </c>
      <c r="M2619" s="1">
        <f>+IF(bloques1a3[[#This Row],[Sexo]]="F",1,0)</f>
        <v>1</v>
      </c>
    </row>
    <row r="2620" spans="1:13" x14ac:dyDescent="0.55000000000000004">
      <c r="A2620">
        <v>4</v>
      </c>
      <c r="B2620" s="1" t="s">
        <v>463</v>
      </c>
      <c r="C2620" s="1" t="s">
        <v>1</v>
      </c>
      <c r="D2620">
        <v>2</v>
      </c>
      <c r="E2620" s="1" t="s">
        <v>120</v>
      </c>
      <c r="F2620">
        <v>2</v>
      </c>
      <c r="G2620" s="1" t="s">
        <v>377</v>
      </c>
      <c r="H2620" s="1" t="s">
        <v>28</v>
      </c>
      <c r="I2620">
        <v>2</v>
      </c>
      <c r="J2620" s="1" t="str">
        <f>+VLOOKUP(bloques1a3[[#This Row],[respuesta]],respuestas.emociones[],2,0)</f>
        <v>alegria</v>
      </c>
      <c r="K2620" s="1">
        <f>+VLOOKUP(bloques1a3[[#This Row],[niño]],BD.niños[[Código]:[edad]],5,0)</f>
        <v>10</v>
      </c>
      <c r="L2620" s="1">
        <f>+IF(bloques1a3[[#This Row],[correcta]]=bloques1a3[[#This Row],[respuesta]],1,0)</f>
        <v>1</v>
      </c>
      <c r="M2620" s="1">
        <f>+IF(bloques1a3[[#This Row],[Sexo]]="F",1,0)</f>
        <v>0</v>
      </c>
    </row>
    <row r="2621" spans="1:13" x14ac:dyDescent="0.55000000000000004">
      <c r="A2621">
        <v>4</v>
      </c>
      <c r="B2621" s="1" t="s">
        <v>463</v>
      </c>
      <c r="C2621" s="1" t="s">
        <v>1</v>
      </c>
      <c r="D2621">
        <v>2</v>
      </c>
      <c r="E2621" s="1" t="s">
        <v>123</v>
      </c>
      <c r="F2621">
        <v>2</v>
      </c>
      <c r="G2621" s="1" t="s">
        <v>376</v>
      </c>
      <c r="H2621" s="1" t="s">
        <v>28</v>
      </c>
      <c r="I2621">
        <v>2</v>
      </c>
      <c r="J2621" s="1" t="str">
        <f>+VLOOKUP(bloques1a3[[#This Row],[respuesta]],respuestas.emociones[],2,0)</f>
        <v>alegria</v>
      </c>
      <c r="K2621" s="1">
        <f>+VLOOKUP(bloques1a3[[#This Row],[niño]],BD.niños[[Código]:[edad]],5,0)</f>
        <v>8</v>
      </c>
      <c r="L2621" s="1">
        <f>+IF(bloques1a3[[#This Row],[correcta]]=bloques1a3[[#This Row],[respuesta]],1,0)</f>
        <v>1</v>
      </c>
      <c r="M2621" s="1">
        <f>+IF(bloques1a3[[#This Row],[Sexo]]="F",1,0)</f>
        <v>0</v>
      </c>
    </row>
    <row r="2622" spans="1:13" x14ac:dyDescent="0.55000000000000004">
      <c r="A2622">
        <v>4</v>
      </c>
      <c r="B2622" s="1" t="s">
        <v>463</v>
      </c>
      <c r="C2622" s="1" t="s">
        <v>1</v>
      </c>
      <c r="D2622">
        <v>2</v>
      </c>
      <c r="E2622" s="1" t="s">
        <v>127</v>
      </c>
      <c r="F2622">
        <v>2</v>
      </c>
      <c r="G2622" s="1" t="s">
        <v>375</v>
      </c>
      <c r="H2622" s="1" t="s">
        <v>28</v>
      </c>
      <c r="I2622">
        <v>2</v>
      </c>
      <c r="J2622" s="1" t="str">
        <f>+VLOOKUP(bloques1a3[[#This Row],[respuesta]],respuestas.emociones[],2,0)</f>
        <v>alegria</v>
      </c>
      <c r="K2622" s="1">
        <f>+VLOOKUP(bloques1a3[[#This Row],[niño]],BD.niños[[Código]:[edad]],5,0)</f>
        <v>6</v>
      </c>
      <c r="L2622" s="1">
        <f>+IF(bloques1a3[[#This Row],[correcta]]=bloques1a3[[#This Row],[respuesta]],1,0)</f>
        <v>1</v>
      </c>
      <c r="M2622" s="1">
        <f>+IF(bloques1a3[[#This Row],[Sexo]]="F",1,0)</f>
        <v>0</v>
      </c>
    </row>
    <row r="2623" spans="1:13" x14ac:dyDescent="0.55000000000000004">
      <c r="A2623">
        <v>4</v>
      </c>
      <c r="B2623" s="1" t="s">
        <v>463</v>
      </c>
      <c r="C2623" s="1" t="s">
        <v>1</v>
      </c>
      <c r="D2623">
        <v>2</v>
      </c>
      <c r="E2623" s="1" t="s">
        <v>131</v>
      </c>
      <c r="F2623">
        <v>2</v>
      </c>
      <c r="G2623" s="1" t="s">
        <v>375</v>
      </c>
      <c r="H2623" s="1" t="s">
        <v>29</v>
      </c>
      <c r="I2623">
        <v>2</v>
      </c>
      <c r="J2623" s="1" t="str">
        <f>+VLOOKUP(bloques1a3[[#This Row],[respuesta]],respuestas.emociones[],2,0)</f>
        <v>alegria</v>
      </c>
      <c r="K2623" s="1">
        <f>+VLOOKUP(bloques1a3[[#This Row],[niño]],BD.niños[[Código]:[edad]],5,0)</f>
        <v>6</v>
      </c>
      <c r="L2623" s="1">
        <f>+IF(bloques1a3[[#This Row],[correcta]]=bloques1a3[[#This Row],[respuesta]],1,0)</f>
        <v>1</v>
      </c>
      <c r="M2623" s="1">
        <f>+IF(bloques1a3[[#This Row],[Sexo]]="F",1,0)</f>
        <v>1</v>
      </c>
    </row>
    <row r="2624" spans="1:13" x14ac:dyDescent="0.55000000000000004">
      <c r="A2624">
        <v>4</v>
      </c>
      <c r="B2624" s="1" t="s">
        <v>463</v>
      </c>
      <c r="C2624" s="1" t="s">
        <v>1</v>
      </c>
      <c r="D2624">
        <v>2</v>
      </c>
      <c r="E2624" s="1" t="s">
        <v>135</v>
      </c>
      <c r="F2624">
        <v>2</v>
      </c>
      <c r="G2624" s="1" t="s">
        <v>375</v>
      </c>
      <c r="H2624" s="1" t="s">
        <v>28</v>
      </c>
      <c r="I2624">
        <v>2</v>
      </c>
      <c r="J2624" s="1" t="str">
        <f>+VLOOKUP(bloques1a3[[#This Row],[respuesta]],respuestas.emociones[],2,0)</f>
        <v>alegria</v>
      </c>
      <c r="K2624" s="1">
        <f>+VLOOKUP(bloques1a3[[#This Row],[niño]],BD.niños[[Código]:[edad]],5,0)</f>
        <v>6</v>
      </c>
      <c r="L2624" s="1">
        <f>+IF(bloques1a3[[#This Row],[correcta]]=bloques1a3[[#This Row],[respuesta]],1,0)</f>
        <v>1</v>
      </c>
      <c r="M2624" s="1">
        <f>+IF(bloques1a3[[#This Row],[Sexo]]="F",1,0)</f>
        <v>0</v>
      </c>
    </row>
    <row r="2625" spans="1:13" x14ac:dyDescent="0.55000000000000004">
      <c r="A2625">
        <v>4</v>
      </c>
      <c r="B2625" s="1" t="s">
        <v>463</v>
      </c>
      <c r="C2625" s="1" t="s">
        <v>1</v>
      </c>
      <c r="D2625">
        <v>2</v>
      </c>
      <c r="E2625" s="1" t="s">
        <v>139</v>
      </c>
      <c r="F2625">
        <v>2</v>
      </c>
      <c r="G2625" s="1" t="s">
        <v>376</v>
      </c>
      <c r="H2625" s="1" t="s">
        <v>28</v>
      </c>
      <c r="I2625">
        <v>2</v>
      </c>
      <c r="J2625" s="1" t="str">
        <f>+VLOOKUP(bloques1a3[[#This Row],[respuesta]],respuestas.emociones[],2,0)</f>
        <v>alegria</v>
      </c>
      <c r="K2625" s="1">
        <f>+VLOOKUP(bloques1a3[[#This Row],[niño]],BD.niños[[Código]:[edad]],5,0)</f>
        <v>8</v>
      </c>
      <c r="L2625" s="1">
        <f>+IF(bloques1a3[[#This Row],[correcta]]=bloques1a3[[#This Row],[respuesta]],1,0)</f>
        <v>1</v>
      </c>
      <c r="M2625" s="1">
        <f>+IF(bloques1a3[[#This Row],[Sexo]]="F",1,0)</f>
        <v>0</v>
      </c>
    </row>
    <row r="2626" spans="1:13" x14ac:dyDescent="0.55000000000000004">
      <c r="A2626">
        <v>4</v>
      </c>
      <c r="B2626" s="1" t="s">
        <v>463</v>
      </c>
      <c r="C2626" s="1" t="s">
        <v>1</v>
      </c>
      <c r="D2626">
        <v>2</v>
      </c>
      <c r="E2626" s="1" t="s">
        <v>141</v>
      </c>
      <c r="F2626">
        <v>2</v>
      </c>
      <c r="G2626" s="1" t="s">
        <v>376</v>
      </c>
      <c r="H2626" s="1" t="s">
        <v>29</v>
      </c>
      <c r="I2626">
        <v>2</v>
      </c>
      <c r="J2626" s="1" t="str">
        <f>+VLOOKUP(bloques1a3[[#This Row],[respuesta]],respuestas.emociones[],2,0)</f>
        <v>alegria</v>
      </c>
      <c r="K2626" s="1">
        <f>+VLOOKUP(bloques1a3[[#This Row],[niño]],BD.niños[[Código]:[edad]],5,0)</f>
        <v>7</v>
      </c>
      <c r="L2626" s="1">
        <f>+IF(bloques1a3[[#This Row],[correcta]]=bloques1a3[[#This Row],[respuesta]],1,0)</f>
        <v>1</v>
      </c>
      <c r="M2626" s="1">
        <f>+IF(bloques1a3[[#This Row],[Sexo]]="F",1,0)</f>
        <v>1</v>
      </c>
    </row>
    <row r="2627" spans="1:13" x14ac:dyDescent="0.55000000000000004">
      <c r="A2627">
        <v>4</v>
      </c>
      <c r="B2627" s="1" t="s">
        <v>463</v>
      </c>
      <c r="C2627" s="1" t="s">
        <v>1</v>
      </c>
      <c r="D2627">
        <v>2</v>
      </c>
      <c r="E2627" s="1" t="s">
        <v>145</v>
      </c>
      <c r="F2627">
        <v>2</v>
      </c>
      <c r="G2627" s="1" t="s">
        <v>376</v>
      </c>
      <c r="H2627" s="1" t="s">
        <v>28</v>
      </c>
      <c r="I2627">
        <v>2</v>
      </c>
      <c r="J2627" s="1" t="str">
        <f>+VLOOKUP(bloques1a3[[#This Row],[respuesta]],respuestas.emociones[],2,0)</f>
        <v>alegria</v>
      </c>
      <c r="K2627" s="1">
        <f>+VLOOKUP(bloques1a3[[#This Row],[niño]],BD.niños[[Código]:[edad]],5,0)</f>
        <v>8</v>
      </c>
      <c r="L2627" s="1">
        <f>+IF(bloques1a3[[#This Row],[correcta]]=bloques1a3[[#This Row],[respuesta]],1,0)</f>
        <v>1</v>
      </c>
      <c r="M2627" s="1">
        <f>+IF(bloques1a3[[#This Row],[Sexo]]="F",1,0)</f>
        <v>0</v>
      </c>
    </row>
    <row r="2628" spans="1:13" x14ac:dyDescent="0.55000000000000004">
      <c r="A2628">
        <v>4</v>
      </c>
      <c r="B2628" s="1" t="s">
        <v>463</v>
      </c>
      <c r="C2628" s="1" t="s">
        <v>1</v>
      </c>
      <c r="D2628">
        <v>2</v>
      </c>
      <c r="E2628" s="1" t="s">
        <v>147</v>
      </c>
      <c r="F2628">
        <v>2</v>
      </c>
      <c r="G2628" s="1" t="s">
        <v>376</v>
      </c>
      <c r="H2628" s="1" t="s">
        <v>28</v>
      </c>
      <c r="I2628">
        <v>2</v>
      </c>
      <c r="J2628" s="1" t="str">
        <f>+VLOOKUP(bloques1a3[[#This Row],[respuesta]],respuestas.emociones[],2,0)</f>
        <v>alegria</v>
      </c>
      <c r="K2628" s="1">
        <f>+VLOOKUP(bloques1a3[[#This Row],[niño]],BD.niños[[Código]:[edad]],5,0)</f>
        <v>8</v>
      </c>
      <c r="L2628" s="1">
        <f>+IF(bloques1a3[[#This Row],[correcta]]=bloques1a3[[#This Row],[respuesta]],1,0)</f>
        <v>1</v>
      </c>
      <c r="M2628" s="1">
        <f>+IF(bloques1a3[[#This Row],[Sexo]]="F",1,0)</f>
        <v>0</v>
      </c>
    </row>
    <row r="2629" spans="1:13" x14ac:dyDescent="0.55000000000000004">
      <c r="A2629">
        <v>4</v>
      </c>
      <c r="B2629" s="1" t="s">
        <v>463</v>
      </c>
      <c r="C2629" s="1" t="s">
        <v>1</v>
      </c>
      <c r="D2629">
        <v>2</v>
      </c>
      <c r="E2629" s="1" t="s">
        <v>214</v>
      </c>
      <c r="F2629">
        <v>6</v>
      </c>
      <c r="G2629" s="1" t="s">
        <v>377</v>
      </c>
      <c r="H2629" s="1" t="s">
        <v>29</v>
      </c>
      <c r="I2629">
        <v>2</v>
      </c>
      <c r="J2629" s="1" t="str">
        <f>+VLOOKUP(bloques1a3[[#This Row],[respuesta]],respuestas.emociones[],2,0)</f>
        <v>sorpresa</v>
      </c>
      <c r="K2629" s="1">
        <f>+VLOOKUP(bloques1a3[[#This Row],[niño]],BD.niños[[Código]:[edad]],5,0)</f>
        <v>10</v>
      </c>
      <c r="L2629" s="1">
        <f>+IF(bloques1a3[[#This Row],[correcta]]=bloques1a3[[#This Row],[respuesta]],1,0)</f>
        <v>0</v>
      </c>
      <c r="M2629" s="1">
        <f>+IF(bloques1a3[[#This Row],[Sexo]]="F",1,0)</f>
        <v>1</v>
      </c>
    </row>
    <row r="2630" spans="1:13" x14ac:dyDescent="0.55000000000000004">
      <c r="A2630">
        <v>4</v>
      </c>
      <c r="B2630" s="1" t="s">
        <v>463</v>
      </c>
      <c r="C2630" s="1" t="s">
        <v>1</v>
      </c>
      <c r="D2630">
        <v>2</v>
      </c>
      <c r="E2630" s="1" t="s">
        <v>217</v>
      </c>
      <c r="F2630">
        <v>2</v>
      </c>
      <c r="G2630" s="1" t="s">
        <v>377</v>
      </c>
      <c r="H2630" s="1" t="s">
        <v>29</v>
      </c>
      <c r="I2630">
        <v>2</v>
      </c>
      <c r="J2630" s="1" t="str">
        <f>+VLOOKUP(bloques1a3[[#This Row],[respuesta]],respuestas.emociones[],2,0)</f>
        <v>alegria</v>
      </c>
      <c r="K2630" s="1">
        <f>+VLOOKUP(bloques1a3[[#This Row],[niño]],BD.niños[[Código]:[edad]],5,0)</f>
        <v>10</v>
      </c>
      <c r="L2630" s="1">
        <f>+IF(bloques1a3[[#This Row],[correcta]]=bloques1a3[[#This Row],[respuesta]],1,0)</f>
        <v>1</v>
      </c>
      <c r="M2630" s="1">
        <f>+IF(bloques1a3[[#This Row],[Sexo]]="F",1,0)</f>
        <v>1</v>
      </c>
    </row>
    <row r="2631" spans="1:13" x14ac:dyDescent="0.55000000000000004">
      <c r="A2631">
        <v>4</v>
      </c>
      <c r="B2631" s="1" t="s">
        <v>463</v>
      </c>
      <c r="C2631" s="1" t="s">
        <v>1</v>
      </c>
      <c r="D2631">
        <v>2</v>
      </c>
      <c r="E2631" s="1" t="s">
        <v>220</v>
      </c>
      <c r="F2631">
        <v>2</v>
      </c>
      <c r="G2631" s="1" t="s">
        <v>377</v>
      </c>
      <c r="H2631" s="1" t="s">
        <v>29</v>
      </c>
      <c r="I2631">
        <v>2</v>
      </c>
      <c r="J2631" s="1" t="str">
        <f>+VLOOKUP(bloques1a3[[#This Row],[respuesta]],respuestas.emociones[],2,0)</f>
        <v>alegria</v>
      </c>
      <c r="K2631" s="1">
        <f>+VLOOKUP(bloques1a3[[#This Row],[niño]],BD.niños[[Código]:[edad]],5,0)</f>
        <v>10</v>
      </c>
      <c r="L2631" s="1">
        <f>+IF(bloques1a3[[#This Row],[correcta]]=bloques1a3[[#This Row],[respuesta]],1,0)</f>
        <v>1</v>
      </c>
      <c r="M2631" s="1">
        <f>+IF(bloques1a3[[#This Row],[Sexo]]="F",1,0)</f>
        <v>1</v>
      </c>
    </row>
    <row r="2632" spans="1:13" x14ac:dyDescent="0.55000000000000004">
      <c r="A2632">
        <v>4</v>
      </c>
      <c r="B2632" s="1" t="s">
        <v>463</v>
      </c>
      <c r="C2632" s="1" t="s">
        <v>1</v>
      </c>
      <c r="D2632">
        <v>2</v>
      </c>
      <c r="E2632" s="1" t="s">
        <v>223</v>
      </c>
      <c r="F2632">
        <v>2</v>
      </c>
      <c r="G2632" s="1" t="s">
        <v>376</v>
      </c>
      <c r="H2632" s="1" t="s">
        <v>29</v>
      </c>
      <c r="I2632">
        <v>2</v>
      </c>
      <c r="J2632" s="1" t="str">
        <f>+VLOOKUP(bloques1a3[[#This Row],[respuesta]],respuestas.emociones[],2,0)</f>
        <v>alegria</v>
      </c>
      <c r="K2632" s="1">
        <f>+VLOOKUP(bloques1a3[[#This Row],[niño]],BD.niños[[Código]:[edad]],5,0)</f>
        <v>8</v>
      </c>
      <c r="L2632" s="1">
        <f>+IF(bloques1a3[[#This Row],[correcta]]=bloques1a3[[#This Row],[respuesta]],1,0)</f>
        <v>1</v>
      </c>
      <c r="M2632" s="1">
        <f>+IF(bloques1a3[[#This Row],[Sexo]]="F",1,0)</f>
        <v>1</v>
      </c>
    </row>
    <row r="2633" spans="1:13" x14ac:dyDescent="0.55000000000000004">
      <c r="A2633">
        <v>4</v>
      </c>
      <c r="B2633" s="1" t="s">
        <v>463</v>
      </c>
      <c r="C2633" s="1" t="s">
        <v>1</v>
      </c>
      <c r="D2633">
        <v>2</v>
      </c>
      <c r="E2633" s="1" t="s">
        <v>226</v>
      </c>
      <c r="F2633">
        <v>2</v>
      </c>
      <c r="G2633" s="1" t="s">
        <v>377</v>
      </c>
      <c r="H2633" s="1" t="s">
        <v>28</v>
      </c>
      <c r="I2633">
        <v>2</v>
      </c>
      <c r="J2633" s="1" t="str">
        <f>+VLOOKUP(bloques1a3[[#This Row],[respuesta]],respuestas.emociones[],2,0)</f>
        <v>alegria</v>
      </c>
      <c r="K2633" s="1">
        <f>+VLOOKUP(bloques1a3[[#This Row],[niño]],BD.niños[[Código]:[edad]],5,0)</f>
        <v>10</v>
      </c>
      <c r="L2633" s="1">
        <f>+IF(bloques1a3[[#This Row],[correcta]]=bloques1a3[[#This Row],[respuesta]],1,0)</f>
        <v>1</v>
      </c>
      <c r="M2633" s="1">
        <f>+IF(bloques1a3[[#This Row],[Sexo]]="F",1,0)</f>
        <v>0</v>
      </c>
    </row>
    <row r="2634" spans="1:13" x14ac:dyDescent="0.55000000000000004">
      <c r="A2634">
        <v>4</v>
      </c>
      <c r="B2634" s="1" t="s">
        <v>463</v>
      </c>
      <c r="C2634" s="1" t="s">
        <v>1</v>
      </c>
      <c r="D2634">
        <v>2</v>
      </c>
      <c r="E2634" s="1" t="s">
        <v>229</v>
      </c>
      <c r="F2634">
        <v>2</v>
      </c>
      <c r="G2634" s="1" t="s">
        <v>376</v>
      </c>
      <c r="H2634" s="1" t="s">
        <v>28</v>
      </c>
      <c r="I2634">
        <v>2</v>
      </c>
      <c r="J2634" s="1" t="str">
        <f>+VLOOKUP(bloques1a3[[#This Row],[respuesta]],respuestas.emociones[],2,0)</f>
        <v>alegria</v>
      </c>
      <c r="K2634" s="1">
        <f>+VLOOKUP(bloques1a3[[#This Row],[niño]],BD.niños[[Código]:[edad]],5,0)</f>
        <v>7</v>
      </c>
      <c r="L2634" s="1">
        <f>+IF(bloques1a3[[#This Row],[correcta]]=bloques1a3[[#This Row],[respuesta]],1,0)</f>
        <v>1</v>
      </c>
      <c r="M2634" s="1">
        <f>+IF(bloques1a3[[#This Row],[Sexo]]="F",1,0)</f>
        <v>0</v>
      </c>
    </row>
    <row r="2635" spans="1:13" x14ac:dyDescent="0.55000000000000004">
      <c r="A2635">
        <v>4</v>
      </c>
      <c r="B2635" s="1" t="s">
        <v>463</v>
      </c>
      <c r="C2635" s="1" t="s">
        <v>1</v>
      </c>
      <c r="D2635">
        <v>2</v>
      </c>
      <c r="E2635" s="1" t="s">
        <v>231</v>
      </c>
      <c r="F2635">
        <v>2</v>
      </c>
      <c r="G2635" s="1" t="s">
        <v>375</v>
      </c>
      <c r="H2635" s="1" t="s">
        <v>29</v>
      </c>
      <c r="I2635">
        <v>2</v>
      </c>
      <c r="J2635" s="1" t="str">
        <f>+VLOOKUP(bloques1a3[[#This Row],[respuesta]],respuestas.emociones[],2,0)</f>
        <v>alegria</v>
      </c>
      <c r="K2635" s="1">
        <f>+VLOOKUP(bloques1a3[[#This Row],[niño]],BD.niños[[Código]:[edad]],5,0)</f>
        <v>6</v>
      </c>
      <c r="L2635" s="1">
        <f>+IF(bloques1a3[[#This Row],[correcta]]=bloques1a3[[#This Row],[respuesta]],1,0)</f>
        <v>1</v>
      </c>
      <c r="M2635" s="1">
        <f>+IF(bloques1a3[[#This Row],[Sexo]]="F",1,0)</f>
        <v>1</v>
      </c>
    </row>
    <row r="2636" spans="1:13" x14ac:dyDescent="0.55000000000000004">
      <c r="A2636">
        <v>4</v>
      </c>
      <c r="B2636" s="1" t="s">
        <v>463</v>
      </c>
      <c r="C2636" s="1" t="s">
        <v>1</v>
      </c>
      <c r="D2636">
        <v>2</v>
      </c>
      <c r="E2636" s="1" t="s">
        <v>286</v>
      </c>
      <c r="F2636">
        <v>2</v>
      </c>
      <c r="G2636" s="1" t="s">
        <v>375</v>
      </c>
      <c r="H2636" s="1" t="s">
        <v>28</v>
      </c>
      <c r="I2636">
        <v>2</v>
      </c>
      <c r="J2636" s="1" t="str">
        <f>+VLOOKUP(bloques1a3[[#This Row],[respuesta]],respuestas.emociones[],2,0)</f>
        <v>alegria</v>
      </c>
      <c r="K2636" s="1">
        <f>+VLOOKUP(bloques1a3[[#This Row],[niño]],BD.niños[[Código]:[edad]],5,0)</f>
        <v>5</v>
      </c>
      <c r="L2636" s="1">
        <f>+IF(bloques1a3[[#This Row],[correcta]]=bloques1a3[[#This Row],[respuesta]],1,0)</f>
        <v>1</v>
      </c>
      <c r="M2636" s="1">
        <f>+IF(bloques1a3[[#This Row],[Sexo]]="F",1,0)</f>
        <v>0</v>
      </c>
    </row>
    <row r="2637" spans="1:13" x14ac:dyDescent="0.55000000000000004">
      <c r="A2637">
        <v>4</v>
      </c>
      <c r="B2637" s="1" t="s">
        <v>463</v>
      </c>
      <c r="C2637" s="1" t="s">
        <v>1</v>
      </c>
      <c r="D2637">
        <v>2</v>
      </c>
      <c r="E2637" s="1" t="s">
        <v>290</v>
      </c>
      <c r="F2637">
        <v>2</v>
      </c>
      <c r="G2637" s="1" t="s">
        <v>375</v>
      </c>
      <c r="H2637" s="1" t="s">
        <v>28</v>
      </c>
      <c r="I2637">
        <v>2</v>
      </c>
      <c r="J2637" s="1" t="str">
        <f>+VLOOKUP(bloques1a3[[#This Row],[respuesta]],respuestas.emociones[],2,0)</f>
        <v>alegria</v>
      </c>
      <c r="K2637" s="1">
        <f>+VLOOKUP(bloques1a3[[#This Row],[niño]],BD.niños[[Código]:[edad]],5,0)</f>
        <v>6</v>
      </c>
      <c r="L2637" s="1">
        <f>+IF(bloques1a3[[#This Row],[correcta]]=bloques1a3[[#This Row],[respuesta]],1,0)</f>
        <v>1</v>
      </c>
      <c r="M2637" s="1">
        <f>+IF(bloques1a3[[#This Row],[Sexo]]="F",1,0)</f>
        <v>0</v>
      </c>
    </row>
    <row r="2638" spans="1:13" x14ac:dyDescent="0.55000000000000004">
      <c r="A2638">
        <v>4</v>
      </c>
      <c r="B2638" s="1" t="s">
        <v>463</v>
      </c>
      <c r="C2638" s="1" t="s">
        <v>1</v>
      </c>
      <c r="D2638">
        <v>2</v>
      </c>
      <c r="E2638" s="1" t="s">
        <v>294</v>
      </c>
      <c r="F2638">
        <v>2</v>
      </c>
      <c r="G2638" s="1" t="s">
        <v>376</v>
      </c>
      <c r="H2638" s="1" t="s">
        <v>28</v>
      </c>
      <c r="I2638">
        <v>2</v>
      </c>
      <c r="J2638" s="1" t="str">
        <f>+VLOOKUP(bloques1a3[[#This Row],[respuesta]],respuestas.emociones[],2,0)</f>
        <v>alegria</v>
      </c>
      <c r="K2638" s="1">
        <f>+VLOOKUP(bloques1a3[[#This Row],[niño]],BD.niños[[Código]:[edad]],5,0)</f>
        <v>7</v>
      </c>
      <c r="L2638" s="1">
        <f>+IF(bloques1a3[[#This Row],[correcta]]=bloques1a3[[#This Row],[respuesta]],1,0)</f>
        <v>1</v>
      </c>
      <c r="M2638" s="1">
        <f>+IF(bloques1a3[[#This Row],[Sexo]]="F",1,0)</f>
        <v>0</v>
      </c>
    </row>
    <row r="2639" spans="1:13" x14ac:dyDescent="0.55000000000000004">
      <c r="A2639">
        <v>4</v>
      </c>
      <c r="B2639" s="1" t="s">
        <v>463</v>
      </c>
      <c r="C2639" s="1" t="s">
        <v>1</v>
      </c>
      <c r="D2639">
        <v>2</v>
      </c>
      <c r="E2639" s="1" t="s">
        <v>295</v>
      </c>
      <c r="F2639">
        <v>2</v>
      </c>
      <c r="G2639" s="1" t="s">
        <v>376</v>
      </c>
      <c r="H2639" s="1" t="s">
        <v>28</v>
      </c>
      <c r="I2639">
        <v>2</v>
      </c>
      <c r="J2639" s="1" t="str">
        <f>+VLOOKUP(bloques1a3[[#This Row],[respuesta]],respuestas.emociones[],2,0)</f>
        <v>alegria</v>
      </c>
      <c r="K2639" s="1">
        <f>+VLOOKUP(bloques1a3[[#This Row],[niño]],BD.niños[[Código]:[edad]],5,0)</f>
        <v>8</v>
      </c>
      <c r="L2639" s="1">
        <f>+IF(bloques1a3[[#This Row],[correcta]]=bloques1a3[[#This Row],[respuesta]],1,0)</f>
        <v>1</v>
      </c>
      <c r="M2639" s="1">
        <f>+IF(bloques1a3[[#This Row],[Sexo]]="F",1,0)</f>
        <v>0</v>
      </c>
    </row>
    <row r="2640" spans="1:13" x14ac:dyDescent="0.55000000000000004">
      <c r="A2640">
        <v>4</v>
      </c>
      <c r="B2640" s="1" t="s">
        <v>463</v>
      </c>
      <c r="C2640" s="1" t="s">
        <v>1</v>
      </c>
      <c r="D2640">
        <v>2</v>
      </c>
      <c r="E2640" s="1" t="s">
        <v>317</v>
      </c>
      <c r="F2640">
        <v>2</v>
      </c>
      <c r="G2640" s="1" t="s">
        <v>377</v>
      </c>
      <c r="H2640" s="1" t="s">
        <v>29</v>
      </c>
      <c r="I2640">
        <v>2</v>
      </c>
      <c r="J2640" s="1" t="str">
        <f>+VLOOKUP(bloques1a3[[#This Row],[respuesta]],respuestas.emociones[],2,0)</f>
        <v>alegria</v>
      </c>
      <c r="K2640" s="1">
        <f>+VLOOKUP(bloques1a3[[#This Row],[niño]],BD.niños[[Código]:[edad]],5,0)</f>
        <v>10</v>
      </c>
      <c r="L2640" s="1">
        <f>+IF(bloques1a3[[#This Row],[correcta]]=bloques1a3[[#This Row],[respuesta]],1,0)</f>
        <v>1</v>
      </c>
      <c r="M2640" s="1">
        <f>+IF(bloques1a3[[#This Row],[Sexo]]="F",1,0)</f>
        <v>1</v>
      </c>
    </row>
    <row r="2641" spans="1:13" x14ac:dyDescent="0.55000000000000004">
      <c r="A2641">
        <v>4</v>
      </c>
      <c r="B2641" s="1" t="s">
        <v>463</v>
      </c>
      <c r="C2641" s="1" t="s">
        <v>1</v>
      </c>
      <c r="D2641">
        <v>2</v>
      </c>
      <c r="E2641" s="1" t="s">
        <v>320</v>
      </c>
      <c r="F2641">
        <v>3</v>
      </c>
      <c r="G2641" s="1" t="s">
        <v>377</v>
      </c>
      <c r="H2641" s="1" t="s">
        <v>28</v>
      </c>
      <c r="I2641">
        <v>2</v>
      </c>
      <c r="J2641" s="1" t="str">
        <f>+VLOOKUP(bloques1a3[[#This Row],[respuesta]],respuestas.emociones[],2,0)</f>
        <v>tristeza</v>
      </c>
      <c r="K2641" s="1">
        <f>+VLOOKUP(bloques1a3[[#This Row],[niño]],BD.niños[[Código]:[edad]],5,0)</f>
        <v>10</v>
      </c>
      <c r="L2641" s="1">
        <f>+IF(bloques1a3[[#This Row],[correcta]]=bloques1a3[[#This Row],[respuesta]],1,0)</f>
        <v>0</v>
      </c>
      <c r="M2641" s="1">
        <f>+IF(bloques1a3[[#This Row],[Sexo]]="F",1,0)</f>
        <v>0</v>
      </c>
    </row>
    <row r="2642" spans="1:13" x14ac:dyDescent="0.55000000000000004">
      <c r="A2642">
        <v>4</v>
      </c>
      <c r="B2642" s="1" t="s">
        <v>463</v>
      </c>
      <c r="C2642" s="1" t="s">
        <v>1</v>
      </c>
      <c r="D2642">
        <v>2</v>
      </c>
      <c r="E2642" s="1" t="s">
        <v>323</v>
      </c>
      <c r="F2642">
        <v>7</v>
      </c>
      <c r="G2642" s="1" t="s">
        <v>376</v>
      </c>
      <c r="H2642" s="1" t="s">
        <v>29</v>
      </c>
      <c r="I2642">
        <v>2</v>
      </c>
      <c r="J2642" s="1" t="str">
        <f>+VLOOKUP(bloques1a3[[#This Row],[respuesta]],respuestas.emociones[],2,0)</f>
        <v>asco</v>
      </c>
      <c r="K2642" s="1">
        <f>+VLOOKUP(bloques1a3[[#This Row],[niño]],BD.niños[[Código]:[edad]],5,0)</f>
        <v>8</v>
      </c>
      <c r="L2642" s="1">
        <f>+IF(bloques1a3[[#This Row],[correcta]]=bloques1a3[[#This Row],[respuesta]],1,0)</f>
        <v>0</v>
      </c>
      <c r="M2642" s="1">
        <f>+IF(bloques1a3[[#This Row],[Sexo]]="F",1,0)</f>
        <v>1</v>
      </c>
    </row>
    <row r="2643" spans="1:13" x14ac:dyDescent="0.55000000000000004">
      <c r="A2643">
        <v>4</v>
      </c>
      <c r="B2643" s="1" t="s">
        <v>463</v>
      </c>
      <c r="C2643" s="1" t="s">
        <v>1</v>
      </c>
      <c r="D2643">
        <v>2</v>
      </c>
      <c r="E2643" s="1" t="s">
        <v>327</v>
      </c>
      <c r="F2643">
        <v>2</v>
      </c>
      <c r="G2643" s="1" t="s">
        <v>376</v>
      </c>
      <c r="H2643" s="1" t="s">
        <v>29</v>
      </c>
      <c r="I2643">
        <v>2</v>
      </c>
      <c r="J2643" s="1" t="str">
        <f>+VLOOKUP(bloques1a3[[#This Row],[respuesta]],respuestas.emociones[],2,0)</f>
        <v>alegria</v>
      </c>
      <c r="K2643" s="1">
        <f>+VLOOKUP(bloques1a3[[#This Row],[niño]],BD.niños[[Código]:[edad]],5,0)</f>
        <v>7</v>
      </c>
      <c r="L2643" s="1">
        <f>+IF(bloques1a3[[#This Row],[correcta]]=bloques1a3[[#This Row],[respuesta]],1,0)</f>
        <v>1</v>
      </c>
      <c r="M2643" s="1">
        <f>+IF(bloques1a3[[#This Row],[Sexo]]="F",1,0)</f>
        <v>1</v>
      </c>
    </row>
    <row r="2644" spans="1:13" x14ac:dyDescent="0.55000000000000004">
      <c r="A2644">
        <v>4</v>
      </c>
      <c r="B2644" s="1" t="s">
        <v>463</v>
      </c>
      <c r="C2644" s="1" t="s">
        <v>1</v>
      </c>
      <c r="D2644">
        <v>2</v>
      </c>
      <c r="E2644" s="1" t="s">
        <v>331</v>
      </c>
      <c r="F2644">
        <v>2</v>
      </c>
      <c r="G2644" s="1" t="s">
        <v>376</v>
      </c>
      <c r="H2644" s="1" t="s">
        <v>29</v>
      </c>
      <c r="I2644">
        <v>2</v>
      </c>
      <c r="J2644" s="1" t="str">
        <f>+VLOOKUP(bloques1a3[[#This Row],[respuesta]],respuestas.emociones[],2,0)</f>
        <v>alegria</v>
      </c>
      <c r="K2644" s="1">
        <f>+VLOOKUP(bloques1a3[[#This Row],[niño]],BD.niños[[Código]:[edad]],5,0)</f>
        <v>8</v>
      </c>
      <c r="L2644" s="1">
        <f>+IF(bloques1a3[[#This Row],[correcta]]=bloques1a3[[#This Row],[respuesta]],1,0)</f>
        <v>1</v>
      </c>
      <c r="M2644" s="1">
        <f>+IF(bloques1a3[[#This Row],[Sexo]]="F",1,0)</f>
        <v>1</v>
      </c>
    </row>
    <row r="2645" spans="1:13" x14ac:dyDescent="0.55000000000000004">
      <c r="A2645">
        <v>5</v>
      </c>
      <c r="B2645" s="1" t="s">
        <v>464</v>
      </c>
      <c r="C2645" s="1" t="s">
        <v>6</v>
      </c>
      <c r="D2645">
        <v>3</v>
      </c>
      <c r="E2645" s="1" t="s">
        <v>105</v>
      </c>
      <c r="F2645">
        <v>3</v>
      </c>
      <c r="G2645" s="1" t="s">
        <v>377</v>
      </c>
      <c r="H2645" s="1" t="s">
        <v>29</v>
      </c>
      <c r="I2645">
        <v>2</v>
      </c>
      <c r="J2645" s="1" t="str">
        <f>+VLOOKUP(bloques1a3[[#This Row],[respuesta]],respuestas.emociones[],2,0)</f>
        <v>tristeza</v>
      </c>
      <c r="K2645" s="1">
        <f>+VLOOKUP(bloques1a3[[#This Row],[niño]],BD.niños[[Código]:[edad]],5,0)</f>
        <v>10</v>
      </c>
      <c r="L2645" s="1">
        <f>+IF(bloques1a3[[#This Row],[correcta]]=bloques1a3[[#This Row],[respuesta]],1,0)</f>
        <v>1</v>
      </c>
      <c r="M2645" s="1">
        <f>+IF(bloques1a3[[#This Row],[Sexo]]="F",1,0)</f>
        <v>1</v>
      </c>
    </row>
    <row r="2646" spans="1:13" x14ac:dyDescent="0.55000000000000004">
      <c r="A2646">
        <v>5</v>
      </c>
      <c r="B2646" s="1" t="s">
        <v>464</v>
      </c>
      <c r="C2646" s="1" t="s">
        <v>6</v>
      </c>
      <c r="D2646">
        <v>3</v>
      </c>
      <c r="E2646" s="1" t="s">
        <v>108</v>
      </c>
      <c r="F2646">
        <v>3</v>
      </c>
      <c r="G2646" s="1" t="s">
        <v>377</v>
      </c>
      <c r="H2646" s="1" t="s">
        <v>29</v>
      </c>
      <c r="I2646">
        <v>2</v>
      </c>
      <c r="J2646" s="1" t="str">
        <f>+VLOOKUP(bloques1a3[[#This Row],[respuesta]],respuestas.emociones[],2,0)</f>
        <v>tristeza</v>
      </c>
      <c r="K2646" s="1">
        <f>+VLOOKUP(bloques1a3[[#This Row],[niño]],BD.niños[[Código]:[edad]],5,0)</f>
        <v>10</v>
      </c>
      <c r="L2646" s="1">
        <f>+IF(bloques1a3[[#This Row],[correcta]]=bloques1a3[[#This Row],[respuesta]],1,0)</f>
        <v>1</v>
      </c>
      <c r="M2646" s="1">
        <f>+IF(bloques1a3[[#This Row],[Sexo]]="F",1,0)</f>
        <v>1</v>
      </c>
    </row>
    <row r="2647" spans="1:13" x14ac:dyDescent="0.55000000000000004">
      <c r="A2647">
        <v>5</v>
      </c>
      <c r="B2647" s="1" t="s">
        <v>464</v>
      </c>
      <c r="C2647" s="1" t="s">
        <v>6</v>
      </c>
      <c r="D2647">
        <v>3</v>
      </c>
      <c r="E2647" s="1" t="s">
        <v>112</v>
      </c>
      <c r="F2647">
        <v>3</v>
      </c>
      <c r="G2647" s="1" t="s">
        <v>377</v>
      </c>
      <c r="H2647" s="1" t="s">
        <v>29</v>
      </c>
      <c r="I2647">
        <v>2</v>
      </c>
      <c r="J2647" s="1" t="str">
        <f>+VLOOKUP(bloques1a3[[#This Row],[respuesta]],respuestas.emociones[],2,0)</f>
        <v>tristeza</v>
      </c>
      <c r="K2647" s="1">
        <f>+VLOOKUP(bloques1a3[[#This Row],[niño]],BD.niños[[Código]:[edad]],5,0)</f>
        <v>9</v>
      </c>
      <c r="L2647" s="1">
        <f>+IF(bloques1a3[[#This Row],[correcta]]=bloques1a3[[#This Row],[respuesta]],1,0)</f>
        <v>1</v>
      </c>
      <c r="M2647" s="1">
        <f>+IF(bloques1a3[[#This Row],[Sexo]]="F",1,0)</f>
        <v>1</v>
      </c>
    </row>
    <row r="2648" spans="1:13" x14ac:dyDescent="0.55000000000000004">
      <c r="A2648">
        <v>5</v>
      </c>
      <c r="B2648" s="1" t="s">
        <v>464</v>
      </c>
      <c r="C2648" s="1" t="s">
        <v>6</v>
      </c>
      <c r="D2648">
        <v>3</v>
      </c>
      <c r="E2648" s="1" t="s">
        <v>116</v>
      </c>
      <c r="F2648">
        <v>3</v>
      </c>
      <c r="G2648" s="1" t="s">
        <v>377</v>
      </c>
      <c r="H2648" s="1" t="s">
        <v>29</v>
      </c>
      <c r="I2648">
        <v>2</v>
      </c>
      <c r="J2648" s="1" t="str">
        <f>+VLOOKUP(bloques1a3[[#This Row],[respuesta]],respuestas.emociones[],2,0)</f>
        <v>tristeza</v>
      </c>
      <c r="K2648" s="1">
        <f>+VLOOKUP(bloques1a3[[#This Row],[niño]],BD.niños[[Código]:[edad]],5,0)</f>
        <v>9</v>
      </c>
      <c r="L2648" s="1">
        <f>+IF(bloques1a3[[#This Row],[correcta]]=bloques1a3[[#This Row],[respuesta]],1,0)</f>
        <v>1</v>
      </c>
      <c r="M2648" s="1">
        <f>+IF(bloques1a3[[#This Row],[Sexo]]="F",1,0)</f>
        <v>1</v>
      </c>
    </row>
    <row r="2649" spans="1:13" x14ac:dyDescent="0.55000000000000004">
      <c r="A2649">
        <v>5</v>
      </c>
      <c r="B2649" s="1" t="s">
        <v>464</v>
      </c>
      <c r="C2649" s="1" t="s">
        <v>6</v>
      </c>
      <c r="D2649">
        <v>3</v>
      </c>
      <c r="E2649" s="1" t="s">
        <v>120</v>
      </c>
      <c r="F2649">
        <v>3</v>
      </c>
      <c r="G2649" s="1" t="s">
        <v>377</v>
      </c>
      <c r="H2649" s="1" t="s">
        <v>28</v>
      </c>
      <c r="I2649">
        <v>2</v>
      </c>
      <c r="J2649" s="1" t="str">
        <f>+VLOOKUP(bloques1a3[[#This Row],[respuesta]],respuestas.emociones[],2,0)</f>
        <v>tristeza</v>
      </c>
      <c r="K2649" s="1">
        <f>+VLOOKUP(bloques1a3[[#This Row],[niño]],BD.niños[[Código]:[edad]],5,0)</f>
        <v>10</v>
      </c>
      <c r="L2649" s="1">
        <f>+IF(bloques1a3[[#This Row],[correcta]]=bloques1a3[[#This Row],[respuesta]],1,0)</f>
        <v>1</v>
      </c>
      <c r="M2649" s="1">
        <f>+IF(bloques1a3[[#This Row],[Sexo]]="F",1,0)</f>
        <v>0</v>
      </c>
    </row>
    <row r="2650" spans="1:13" x14ac:dyDescent="0.55000000000000004">
      <c r="A2650">
        <v>5</v>
      </c>
      <c r="B2650" s="1" t="s">
        <v>464</v>
      </c>
      <c r="C2650" s="1" t="s">
        <v>6</v>
      </c>
      <c r="D2650">
        <v>3</v>
      </c>
      <c r="E2650" s="1" t="s">
        <v>123</v>
      </c>
      <c r="F2650">
        <v>3</v>
      </c>
      <c r="G2650" s="1" t="s">
        <v>376</v>
      </c>
      <c r="H2650" s="1" t="s">
        <v>28</v>
      </c>
      <c r="I2650">
        <v>2</v>
      </c>
      <c r="J2650" s="1" t="str">
        <f>+VLOOKUP(bloques1a3[[#This Row],[respuesta]],respuestas.emociones[],2,0)</f>
        <v>tristeza</v>
      </c>
      <c r="K2650" s="1">
        <f>+VLOOKUP(bloques1a3[[#This Row],[niño]],BD.niños[[Código]:[edad]],5,0)</f>
        <v>8</v>
      </c>
      <c r="L2650" s="1">
        <f>+IF(bloques1a3[[#This Row],[correcta]]=bloques1a3[[#This Row],[respuesta]],1,0)</f>
        <v>1</v>
      </c>
      <c r="M2650" s="1">
        <f>+IF(bloques1a3[[#This Row],[Sexo]]="F",1,0)</f>
        <v>0</v>
      </c>
    </row>
    <row r="2651" spans="1:13" x14ac:dyDescent="0.55000000000000004">
      <c r="A2651">
        <v>5</v>
      </c>
      <c r="B2651" s="1" t="s">
        <v>464</v>
      </c>
      <c r="C2651" s="1" t="s">
        <v>6</v>
      </c>
      <c r="D2651">
        <v>3</v>
      </c>
      <c r="E2651" s="1" t="s">
        <v>127</v>
      </c>
      <c r="F2651">
        <v>3</v>
      </c>
      <c r="G2651" s="1" t="s">
        <v>375</v>
      </c>
      <c r="H2651" s="1" t="s">
        <v>28</v>
      </c>
      <c r="I2651">
        <v>2</v>
      </c>
      <c r="J2651" s="1" t="str">
        <f>+VLOOKUP(bloques1a3[[#This Row],[respuesta]],respuestas.emociones[],2,0)</f>
        <v>tristeza</v>
      </c>
      <c r="K2651" s="1">
        <f>+VLOOKUP(bloques1a3[[#This Row],[niño]],BD.niños[[Código]:[edad]],5,0)</f>
        <v>6</v>
      </c>
      <c r="L2651" s="1">
        <f>+IF(bloques1a3[[#This Row],[correcta]]=bloques1a3[[#This Row],[respuesta]],1,0)</f>
        <v>1</v>
      </c>
      <c r="M2651" s="1">
        <f>+IF(bloques1a3[[#This Row],[Sexo]]="F",1,0)</f>
        <v>0</v>
      </c>
    </row>
    <row r="2652" spans="1:13" x14ac:dyDescent="0.55000000000000004">
      <c r="A2652">
        <v>5</v>
      </c>
      <c r="B2652" s="1" t="s">
        <v>464</v>
      </c>
      <c r="C2652" s="1" t="s">
        <v>6</v>
      </c>
      <c r="D2652">
        <v>3</v>
      </c>
      <c r="E2652" s="1" t="s">
        <v>131</v>
      </c>
      <c r="F2652">
        <v>4</v>
      </c>
      <c r="G2652" s="1" t="s">
        <v>375</v>
      </c>
      <c r="H2652" s="1" t="s">
        <v>29</v>
      </c>
      <c r="I2652">
        <v>2</v>
      </c>
      <c r="J2652" s="1" t="str">
        <f>+VLOOKUP(bloques1a3[[#This Row],[respuesta]],respuestas.emociones[],2,0)</f>
        <v>enojo</v>
      </c>
      <c r="K2652" s="1">
        <f>+VLOOKUP(bloques1a3[[#This Row],[niño]],BD.niños[[Código]:[edad]],5,0)</f>
        <v>6</v>
      </c>
      <c r="L2652" s="1">
        <f>+IF(bloques1a3[[#This Row],[correcta]]=bloques1a3[[#This Row],[respuesta]],1,0)</f>
        <v>0</v>
      </c>
      <c r="M2652" s="1">
        <f>+IF(bloques1a3[[#This Row],[Sexo]]="F",1,0)</f>
        <v>1</v>
      </c>
    </row>
    <row r="2653" spans="1:13" x14ac:dyDescent="0.55000000000000004">
      <c r="A2653">
        <v>5</v>
      </c>
      <c r="B2653" s="1" t="s">
        <v>464</v>
      </c>
      <c r="C2653" s="1" t="s">
        <v>6</v>
      </c>
      <c r="D2653">
        <v>3</v>
      </c>
      <c r="E2653" s="1" t="s">
        <v>135</v>
      </c>
      <c r="F2653">
        <v>4</v>
      </c>
      <c r="G2653" s="1" t="s">
        <v>375</v>
      </c>
      <c r="H2653" s="1" t="s">
        <v>28</v>
      </c>
      <c r="I2653">
        <v>2</v>
      </c>
      <c r="J2653" s="1" t="str">
        <f>+VLOOKUP(bloques1a3[[#This Row],[respuesta]],respuestas.emociones[],2,0)</f>
        <v>enojo</v>
      </c>
      <c r="K2653" s="1">
        <f>+VLOOKUP(bloques1a3[[#This Row],[niño]],BD.niños[[Código]:[edad]],5,0)</f>
        <v>6</v>
      </c>
      <c r="L2653" s="1">
        <f>+IF(bloques1a3[[#This Row],[correcta]]=bloques1a3[[#This Row],[respuesta]],1,0)</f>
        <v>0</v>
      </c>
      <c r="M2653" s="1">
        <f>+IF(bloques1a3[[#This Row],[Sexo]]="F",1,0)</f>
        <v>0</v>
      </c>
    </row>
    <row r="2654" spans="1:13" x14ac:dyDescent="0.55000000000000004">
      <c r="A2654">
        <v>5</v>
      </c>
      <c r="B2654" s="1" t="s">
        <v>464</v>
      </c>
      <c r="C2654" s="1" t="s">
        <v>6</v>
      </c>
      <c r="D2654">
        <v>3</v>
      </c>
      <c r="E2654" s="1" t="s">
        <v>139</v>
      </c>
      <c r="F2654">
        <v>3</v>
      </c>
      <c r="G2654" s="1" t="s">
        <v>376</v>
      </c>
      <c r="H2654" s="1" t="s">
        <v>28</v>
      </c>
      <c r="I2654">
        <v>2</v>
      </c>
      <c r="J2654" s="1" t="str">
        <f>+VLOOKUP(bloques1a3[[#This Row],[respuesta]],respuestas.emociones[],2,0)</f>
        <v>tristeza</v>
      </c>
      <c r="K2654" s="1">
        <f>+VLOOKUP(bloques1a3[[#This Row],[niño]],BD.niños[[Código]:[edad]],5,0)</f>
        <v>8</v>
      </c>
      <c r="L2654" s="1">
        <f>+IF(bloques1a3[[#This Row],[correcta]]=bloques1a3[[#This Row],[respuesta]],1,0)</f>
        <v>1</v>
      </c>
      <c r="M2654" s="1">
        <f>+IF(bloques1a3[[#This Row],[Sexo]]="F",1,0)</f>
        <v>0</v>
      </c>
    </row>
    <row r="2655" spans="1:13" x14ac:dyDescent="0.55000000000000004">
      <c r="A2655">
        <v>5</v>
      </c>
      <c r="B2655" s="1" t="s">
        <v>464</v>
      </c>
      <c r="C2655" s="1" t="s">
        <v>6</v>
      </c>
      <c r="D2655">
        <v>3</v>
      </c>
      <c r="E2655" s="1" t="s">
        <v>141</v>
      </c>
      <c r="F2655">
        <v>3</v>
      </c>
      <c r="G2655" s="1" t="s">
        <v>376</v>
      </c>
      <c r="H2655" s="1" t="s">
        <v>29</v>
      </c>
      <c r="I2655">
        <v>2</v>
      </c>
      <c r="J2655" s="1" t="str">
        <f>+VLOOKUP(bloques1a3[[#This Row],[respuesta]],respuestas.emociones[],2,0)</f>
        <v>tristeza</v>
      </c>
      <c r="K2655" s="1">
        <f>+VLOOKUP(bloques1a3[[#This Row],[niño]],BD.niños[[Código]:[edad]],5,0)</f>
        <v>7</v>
      </c>
      <c r="L2655" s="1">
        <f>+IF(bloques1a3[[#This Row],[correcta]]=bloques1a3[[#This Row],[respuesta]],1,0)</f>
        <v>1</v>
      </c>
      <c r="M2655" s="1">
        <f>+IF(bloques1a3[[#This Row],[Sexo]]="F",1,0)</f>
        <v>1</v>
      </c>
    </row>
    <row r="2656" spans="1:13" x14ac:dyDescent="0.55000000000000004">
      <c r="A2656">
        <v>5</v>
      </c>
      <c r="B2656" s="1" t="s">
        <v>464</v>
      </c>
      <c r="C2656" s="1" t="s">
        <v>6</v>
      </c>
      <c r="D2656">
        <v>3</v>
      </c>
      <c r="E2656" s="1" t="s">
        <v>145</v>
      </c>
      <c r="F2656">
        <v>3</v>
      </c>
      <c r="G2656" s="1" t="s">
        <v>376</v>
      </c>
      <c r="H2656" s="1" t="s">
        <v>28</v>
      </c>
      <c r="I2656">
        <v>2</v>
      </c>
      <c r="J2656" s="1" t="str">
        <f>+VLOOKUP(bloques1a3[[#This Row],[respuesta]],respuestas.emociones[],2,0)</f>
        <v>tristeza</v>
      </c>
      <c r="K2656" s="1">
        <f>+VLOOKUP(bloques1a3[[#This Row],[niño]],BD.niños[[Código]:[edad]],5,0)</f>
        <v>8</v>
      </c>
      <c r="L2656" s="1">
        <f>+IF(bloques1a3[[#This Row],[correcta]]=bloques1a3[[#This Row],[respuesta]],1,0)</f>
        <v>1</v>
      </c>
      <c r="M2656" s="1">
        <f>+IF(bloques1a3[[#This Row],[Sexo]]="F",1,0)</f>
        <v>0</v>
      </c>
    </row>
    <row r="2657" spans="1:13" x14ac:dyDescent="0.55000000000000004">
      <c r="A2657">
        <v>5</v>
      </c>
      <c r="B2657" s="1" t="s">
        <v>464</v>
      </c>
      <c r="C2657" s="1" t="s">
        <v>6</v>
      </c>
      <c r="D2657">
        <v>3</v>
      </c>
      <c r="E2657" s="1" t="s">
        <v>147</v>
      </c>
      <c r="F2657">
        <v>3</v>
      </c>
      <c r="G2657" s="1" t="s">
        <v>376</v>
      </c>
      <c r="H2657" s="1" t="s">
        <v>28</v>
      </c>
      <c r="I2657">
        <v>2</v>
      </c>
      <c r="J2657" s="1" t="str">
        <f>+VLOOKUP(bloques1a3[[#This Row],[respuesta]],respuestas.emociones[],2,0)</f>
        <v>tristeza</v>
      </c>
      <c r="K2657" s="1">
        <f>+VLOOKUP(bloques1a3[[#This Row],[niño]],BD.niños[[Código]:[edad]],5,0)</f>
        <v>8</v>
      </c>
      <c r="L2657" s="1">
        <f>+IF(bloques1a3[[#This Row],[correcta]]=bloques1a3[[#This Row],[respuesta]],1,0)</f>
        <v>1</v>
      </c>
      <c r="M2657" s="1">
        <f>+IF(bloques1a3[[#This Row],[Sexo]]="F",1,0)</f>
        <v>0</v>
      </c>
    </row>
    <row r="2658" spans="1:13" x14ac:dyDescent="0.55000000000000004">
      <c r="A2658">
        <v>5</v>
      </c>
      <c r="B2658" s="1" t="s">
        <v>464</v>
      </c>
      <c r="C2658" s="1" t="s">
        <v>6</v>
      </c>
      <c r="D2658">
        <v>3</v>
      </c>
      <c r="E2658" s="1" t="s">
        <v>214</v>
      </c>
      <c r="F2658">
        <v>3</v>
      </c>
      <c r="G2658" s="1" t="s">
        <v>377</v>
      </c>
      <c r="H2658" s="1" t="s">
        <v>29</v>
      </c>
      <c r="I2658">
        <v>2</v>
      </c>
      <c r="J2658" s="1" t="str">
        <f>+VLOOKUP(bloques1a3[[#This Row],[respuesta]],respuestas.emociones[],2,0)</f>
        <v>tristeza</v>
      </c>
      <c r="K2658" s="1">
        <f>+VLOOKUP(bloques1a3[[#This Row],[niño]],BD.niños[[Código]:[edad]],5,0)</f>
        <v>10</v>
      </c>
      <c r="L2658" s="1">
        <f>+IF(bloques1a3[[#This Row],[correcta]]=bloques1a3[[#This Row],[respuesta]],1,0)</f>
        <v>1</v>
      </c>
      <c r="M2658" s="1">
        <f>+IF(bloques1a3[[#This Row],[Sexo]]="F",1,0)</f>
        <v>1</v>
      </c>
    </row>
    <row r="2659" spans="1:13" x14ac:dyDescent="0.55000000000000004">
      <c r="A2659">
        <v>5</v>
      </c>
      <c r="B2659" s="1" t="s">
        <v>464</v>
      </c>
      <c r="C2659" s="1" t="s">
        <v>6</v>
      </c>
      <c r="D2659">
        <v>3</v>
      </c>
      <c r="E2659" s="1" t="s">
        <v>217</v>
      </c>
      <c r="F2659">
        <v>3</v>
      </c>
      <c r="G2659" s="1" t="s">
        <v>377</v>
      </c>
      <c r="H2659" s="1" t="s">
        <v>29</v>
      </c>
      <c r="I2659">
        <v>2</v>
      </c>
      <c r="J2659" s="1" t="str">
        <f>+VLOOKUP(bloques1a3[[#This Row],[respuesta]],respuestas.emociones[],2,0)</f>
        <v>tristeza</v>
      </c>
      <c r="K2659" s="1">
        <f>+VLOOKUP(bloques1a3[[#This Row],[niño]],BD.niños[[Código]:[edad]],5,0)</f>
        <v>10</v>
      </c>
      <c r="L2659" s="1">
        <f>+IF(bloques1a3[[#This Row],[correcta]]=bloques1a3[[#This Row],[respuesta]],1,0)</f>
        <v>1</v>
      </c>
      <c r="M2659" s="1">
        <f>+IF(bloques1a3[[#This Row],[Sexo]]="F",1,0)</f>
        <v>1</v>
      </c>
    </row>
    <row r="2660" spans="1:13" x14ac:dyDescent="0.55000000000000004">
      <c r="A2660">
        <v>5</v>
      </c>
      <c r="B2660" s="1" t="s">
        <v>464</v>
      </c>
      <c r="C2660" s="1" t="s">
        <v>6</v>
      </c>
      <c r="D2660">
        <v>3</v>
      </c>
      <c r="E2660" s="1" t="s">
        <v>220</v>
      </c>
      <c r="F2660">
        <v>3</v>
      </c>
      <c r="G2660" s="1" t="s">
        <v>377</v>
      </c>
      <c r="H2660" s="1" t="s">
        <v>29</v>
      </c>
      <c r="I2660">
        <v>2</v>
      </c>
      <c r="J2660" s="1" t="str">
        <f>+VLOOKUP(bloques1a3[[#This Row],[respuesta]],respuestas.emociones[],2,0)</f>
        <v>tristeza</v>
      </c>
      <c r="K2660" s="1">
        <f>+VLOOKUP(bloques1a3[[#This Row],[niño]],BD.niños[[Código]:[edad]],5,0)</f>
        <v>10</v>
      </c>
      <c r="L2660" s="1">
        <f>+IF(bloques1a3[[#This Row],[correcta]]=bloques1a3[[#This Row],[respuesta]],1,0)</f>
        <v>1</v>
      </c>
      <c r="M2660" s="1">
        <f>+IF(bloques1a3[[#This Row],[Sexo]]="F",1,0)</f>
        <v>1</v>
      </c>
    </row>
    <row r="2661" spans="1:13" x14ac:dyDescent="0.55000000000000004">
      <c r="A2661">
        <v>5</v>
      </c>
      <c r="B2661" s="1" t="s">
        <v>464</v>
      </c>
      <c r="C2661" s="1" t="s">
        <v>6</v>
      </c>
      <c r="D2661">
        <v>3</v>
      </c>
      <c r="E2661" s="1" t="s">
        <v>223</v>
      </c>
      <c r="F2661">
        <v>3</v>
      </c>
      <c r="G2661" s="1" t="s">
        <v>376</v>
      </c>
      <c r="H2661" s="1" t="s">
        <v>29</v>
      </c>
      <c r="I2661">
        <v>2</v>
      </c>
      <c r="J2661" s="1" t="str">
        <f>+VLOOKUP(bloques1a3[[#This Row],[respuesta]],respuestas.emociones[],2,0)</f>
        <v>tristeza</v>
      </c>
      <c r="K2661" s="1">
        <f>+VLOOKUP(bloques1a3[[#This Row],[niño]],BD.niños[[Código]:[edad]],5,0)</f>
        <v>8</v>
      </c>
      <c r="L2661" s="1">
        <f>+IF(bloques1a3[[#This Row],[correcta]]=bloques1a3[[#This Row],[respuesta]],1,0)</f>
        <v>1</v>
      </c>
      <c r="M2661" s="1">
        <f>+IF(bloques1a3[[#This Row],[Sexo]]="F",1,0)</f>
        <v>1</v>
      </c>
    </row>
    <row r="2662" spans="1:13" x14ac:dyDescent="0.55000000000000004">
      <c r="A2662">
        <v>5</v>
      </c>
      <c r="B2662" s="1" t="s">
        <v>464</v>
      </c>
      <c r="C2662" s="1" t="s">
        <v>6</v>
      </c>
      <c r="D2662">
        <v>3</v>
      </c>
      <c r="E2662" s="1" t="s">
        <v>226</v>
      </c>
      <c r="F2662">
        <v>3</v>
      </c>
      <c r="G2662" s="1" t="s">
        <v>377</v>
      </c>
      <c r="H2662" s="1" t="s">
        <v>28</v>
      </c>
      <c r="I2662">
        <v>2</v>
      </c>
      <c r="J2662" s="1" t="str">
        <f>+VLOOKUP(bloques1a3[[#This Row],[respuesta]],respuestas.emociones[],2,0)</f>
        <v>tristeza</v>
      </c>
      <c r="K2662" s="1">
        <f>+VLOOKUP(bloques1a3[[#This Row],[niño]],BD.niños[[Código]:[edad]],5,0)</f>
        <v>10</v>
      </c>
      <c r="L2662" s="1">
        <f>+IF(bloques1a3[[#This Row],[correcta]]=bloques1a3[[#This Row],[respuesta]],1,0)</f>
        <v>1</v>
      </c>
      <c r="M2662" s="1">
        <f>+IF(bloques1a3[[#This Row],[Sexo]]="F",1,0)</f>
        <v>0</v>
      </c>
    </row>
    <row r="2663" spans="1:13" x14ac:dyDescent="0.55000000000000004">
      <c r="A2663">
        <v>5</v>
      </c>
      <c r="B2663" s="1" t="s">
        <v>464</v>
      </c>
      <c r="C2663" s="1" t="s">
        <v>6</v>
      </c>
      <c r="D2663">
        <v>3</v>
      </c>
      <c r="E2663" s="1" t="s">
        <v>229</v>
      </c>
      <c r="F2663">
        <v>3</v>
      </c>
      <c r="G2663" s="1" t="s">
        <v>376</v>
      </c>
      <c r="H2663" s="1" t="s">
        <v>28</v>
      </c>
      <c r="I2663">
        <v>2</v>
      </c>
      <c r="J2663" s="1" t="str">
        <f>+VLOOKUP(bloques1a3[[#This Row],[respuesta]],respuestas.emociones[],2,0)</f>
        <v>tristeza</v>
      </c>
      <c r="K2663" s="1">
        <f>+VLOOKUP(bloques1a3[[#This Row],[niño]],BD.niños[[Código]:[edad]],5,0)</f>
        <v>7</v>
      </c>
      <c r="L2663" s="1">
        <f>+IF(bloques1a3[[#This Row],[correcta]]=bloques1a3[[#This Row],[respuesta]],1,0)</f>
        <v>1</v>
      </c>
      <c r="M2663" s="1">
        <f>+IF(bloques1a3[[#This Row],[Sexo]]="F",1,0)</f>
        <v>0</v>
      </c>
    </row>
    <row r="2664" spans="1:13" x14ac:dyDescent="0.55000000000000004">
      <c r="A2664">
        <v>5</v>
      </c>
      <c r="B2664" s="1" t="s">
        <v>464</v>
      </c>
      <c r="C2664" s="1" t="s">
        <v>6</v>
      </c>
      <c r="D2664">
        <v>3</v>
      </c>
      <c r="E2664" s="1" t="s">
        <v>231</v>
      </c>
      <c r="F2664">
        <v>3</v>
      </c>
      <c r="G2664" s="1" t="s">
        <v>375</v>
      </c>
      <c r="H2664" s="1" t="s">
        <v>29</v>
      </c>
      <c r="I2664">
        <v>2</v>
      </c>
      <c r="J2664" s="1" t="str">
        <f>+VLOOKUP(bloques1a3[[#This Row],[respuesta]],respuestas.emociones[],2,0)</f>
        <v>tristeza</v>
      </c>
      <c r="K2664" s="1">
        <f>+VLOOKUP(bloques1a3[[#This Row],[niño]],BD.niños[[Código]:[edad]],5,0)</f>
        <v>6</v>
      </c>
      <c r="L2664" s="1">
        <f>+IF(bloques1a3[[#This Row],[correcta]]=bloques1a3[[#This Row],[respuesta]],1,0)</f>
        <v>1</v>
      </c>
      <c r="M2664" s="1">
        <f>+IF(bloques1a3[[#This Row],[Sexo]]="F",1,0)</f>
        <v>1</v>
      </c>
    </row>
    <row r="2665" spans="1:13" x14ac:dyDescent="0.55000000000000004">
      <c r="A2665">
        <v>5</v>
      </c>
      <c r="B2665" s="1" t="s">
        <v>464</v>
      </c>
      <c r="C2665" s="1" t="s">
        <v>6</v>
      </c>
      <c r="D2665">
        <v>3</v>
      </c>
      <c r="E2665" s="1" t="s">
        <v>286</v>
      </c>
      <c r="F2665">
        <v>3</v>
      </c>
      <c r="G2665" s="1" t="s">
        <v>375</v>
      </c>
      <c r="H2665" s="1" t="s">
        <v>28</v>
      </c>
      <c r="I2665">
        <v>2</v>
      </c>
      <c r="J2665" s="1" t="str">
        <f>+VLOOKUP(bloques1a3[[#This Row],[respuesta]],respuestas.emociones[],2,0)</f>
        <v>tristeza</v>
      </c>
      <c r="K2665" s="1">
        <f>+VLOOKUP(bloques1a3[[#This Row],[niño]],BD.niños[[Código]:[edad]],5,0)</f>
        <v>5</v>
      </c>
      <c r="L2665" s="1">
        <f>+IF(bloques1a3[[#This Row],[correcta]]=bloques1a3[[#This Row],[respuesta]],1,0)</f>
        <v>1</v>
      </c>
      <c r="M2665" s="1">
        <f>+IF(bloques1a3[[#This Row],[Sexo]]="F",1,0)</f>
        <v>0</v>
      </c>
    </row>
    <row r="2666" spans="1:13" x14ac:dyDescent="0.55000000000000004">
      <c r="A2666">
        <v>5</v>
      </c>
      <c r="B2666" s="1" t="s">
        <v>464</v>
      </c>
      <c r="C2666" s="1" t="s">
        <v>6</v>
      </c>
      <c r="D2666">
        <v>3</v>
      </c>
      <c r="E2666" s="1" t="s">
        <v>290</v>
      </c>
      <c r="F2666">
        <v>6</v>
      </c>
      <c r="G2666" s="1" t="s">
        <v>375</v>
      </c>
      <c r="H2666" s="1" t="s">
        <v>28</v>
      </c>
      <c r="I2666">
        <v>2</v>
      </c>
      <c r="J2666" s="1" t="str">
        <f>+VLOOKUP(bloques1a3[[#This Row],[respuesta]],respuestas.emociones[],2,0)</f>
        <v>sorpresa</v>
      </c>
      <c r="K2666" s="1">
        <f>+VLOOKUP(bloques1a3[[#This Row],[niño]],BD.niños[[Código]:[edad]],5,0)</f>
        <v>6</v>
      </c>
      <c r="L2666" s="1">
        <f>+IF(bloques1a3[[#This Row],[correcta]]=bloques1a3[[#This Row],[respuesta]],1,0)</f>
        <v>0</v>
      </c>
      <c r="M2666" s="1">
        <f>+IF(bloques1a3[[#This Row],[Sexo]]="F",1,0)</f>
        <v>0</v>
      </c>
    </row>
    <row r="2667" spans="1:13" x14ac:dyDescent="0.55000000000000004">
      <c r="A2667">
        <v>5</v>
      </c>
      <c r="B2667" s="1" t="s">
        <v>464</v>
      </c>
      <c r="C2667" s="1" t="s">
        <v>6</v>
      </c>
      <c r="D2667">
        <v>3</v>
      </c>
      <c r="E2667" s="1" t="s">
        <v>294</v>
      </c>
      <c r="F2667">
        <v>5</v>
      </c>
      <c r="G2667" s="1" t="s">
        <v>376</v>
      </c>
      <c r="H2667" s="1" t="s">
        <v>28</v>
      </c>
      <c r="I2667">
        <v>2</v>
      </c>
      <c r="J2667" s="1" t="str">
        <f>+VLOOKUP(bloques1a3[[#This Row],[respuesta]],respuestas.emociones[],2,0)</f>
        <v>miedo</v>
      </c>
      <c r="K2667" s="1">
        <f>+VLOOKUP(bloques1a3[[#This Row],[niño]],BD.niños[[Código]:[edad]],5,0)</f>
        <v>7</v>
      </c>
      <c r="L2667" s="1">
        <f>+IF(bloques1a3[[#This Row],[correcta]]=bloques1a3[[#This Row],[respuesta]],1,0)</f>
        <v>0</v>
      </c>
      <c r="M2667" s="1">
        <f>+IF(bloques1a3[[#This Row],[Sexo]]="F",1,0)</f>
        <v>0</v>
      </c>
    </row>
    <row r="2668" spans="1:13" x14ac:dyDescent="0.55000000000000004">
      <c r="A2668">
        <v>5</v>
      </c>
      <c r="B2668" s="1" t="s">
        <v>464</v>
      </c>
      <c r="C2668" s="1" t="s">
        <v>6</v>
      </c>
      <c r="D2668">
        <v>3</v>
      </c>
      <c r="E2668" s="1" t="s">
        <v>295</v>
      </c>
      <c r="F2668">
        <v>3</v>
      </c>
      <c r="G2668" s="1" t="s">
        <v>376</v>
      </c>
      <c r="H2668" s="1" t="s">
        <v>28</v>
      </c>
      <c r="I2668">
        <v>2</v>
      </c>
      <c r="J2668" s="1" t="str">
        <f>+VLOOKUP(bloques1a3[[#This Row],[respuesta]],respuestas.emociones[],2,0)</f>
        <v>tristeza</v>
      </c>
      <c r="K2668" s="1">
        <f>+VLOOKUP(bloques1a3[[#This Row],[niño]],BD.niños[[Código]:[edad]],5,0)</f>
        <v>8</v>
      </c>
      <c r="L2668" s="1">
        <f>+IF(bloques1a3[[#This Row],[correcta]]=bloques1a3[[#This Row],[respuesta]],1,0)</f>
        <v>1</v>
      </c>
      <c r="M2668" s="1">
        <f>+IF(bloques1a3[[#This Row],[Sexo]]="F",1,0)</f>
        <v>0</v>
      </c>
    </row>
    <row r="2669" spans="1:13" x14ac:dyDescent="0.55000000000000004">
      <c r="A2669">
        <v>5</v>
      </c>
      <c r="B2669" s="1" t="s">
        <v>464</v>
      </c>
      <c r="C2669" s="1" t="s">
        <v>6</v>
      </c>
      <c r="D2669">
        <v>3</v>
      </c>
      <c r="E2669" s="1" t="s">
        <v>317</v>
      </c>
      <c r="F2669">
        <v>5</v>
      </c>
      <c r="G2669" s="1" t="s">
        <v>377</v>
      </c>
      <c r="H2669" s="1" t="s">
        <v>29</v>
      </c>
      <c r="I2669">
        <v>2</v>
      </c>
      <c r="J2669" s="1" t="str">
        <f>+VLOOKUP(bloques1a3[[#This Row],[respuesta]],respuestas.emociones[],2,0)</f>
        <v>miedo</v>
      </c>
      <c r="K2669" s="1">
        <f>+VLOOKUP(bloques1a3[[#This Row],[niño]],BD.niños[[Código]:[edad]],5,0)</f>
        <v>10</v>
      </c>
      <c r="L2669" s="1">
        <f>+IF(bloques1a3[[#This Row],[correcta]]=bloques1a3[[#This Row],[respuesta]],1,0)</f>
        <v>0</v>
      </c>
      <c r="M2669" s="1">
        <f>+IF(bloques1a3[[#This Row],[Sexo]]="F",1,0)</f>
        <v>1</v>
      </c>
    </row>
    <row r="2670" spans="1:13" x14ac:dyDescent="0.55000000000000004">
      <c r="A2670">
        <v>5</v>
      </c>
      <c r="B2670" s="1" t="s">
        <v>464</v>
      </c>
      <c r="C2670" s="1" t="s">
        <v>6</v>
      </c>
      <c r="D2670">
        <v>3</v>
      </c>
      <c r="E2670" s="1" t="s">
        <v>320</v>
      </c>
      <c r="F2670">
        <v>3</v>
      </c>
      <c r="G2670" s="1" t="s">
        <v>377</v>
      </c>
      <c r="H2670" s="1" t="s">
        <v>28</v>
      </c>
      <c r="I2670">
        <v>2</v>
      </c>
      <c r="J2670" s="1" t="str">
        <f>+VLOOKUP(bloques1a3[[#This Row],[respuesta]],respuestas.emociones[],2,0)</f>
        <v>tristeza</v>
      </c>
      <c r="K2670" s="1">
        <f>+VLOOKUP(bloques1a3[[#This Row],[niño]],BD.niños[[Código]:[edad]],5,0)</f>
        <v>10</v>
      </c>
      <c r="L2670" s="1">
        <f>+IF(bloques1a3[[#This Row],[correcta]]=bloques1a3[[#This Row],[respuesta]],1,0)</f>
        <v>1</v>
      </c>
      <c r="M2670" s="1">
        <f>+IF(bloques1a3[[#This Row],[Sexo]]="F",1,0)</f>
        <v>0</v>
      </c>
    </row>
    <row r="2671" spans="1:13" x14ac:dyDescent="0.55000000000000004">
      <c r="A2671">
        <v>5</v>
      </c>
      <c r="B2671" s="1" t="s">
        <v>464</v>
      </c>
      <c r="C2671" s="1" t="s">
        <v>6</v>
      </c>
      <c r="D2671">
        <v>3</v>
      </c>
      <c r="E2671" s="1" t="s">
        <v>323</v>
      </c>
      <c r="F2671">
        <v>3</v>
      </c>
      <c r="G2671" s="1" t="s">
        <v>376</v>
      </c>
      <c r="H2671" s="1" t="s">
        <v>29</v>
      </c>
      <c r="I2671">
        <v>2</v>
      </c>
      <c r="J2671" s="1" t="str">
        <f>+VLOOKUP(bloques1a3[[#This Row],[respuesta]],respuestas.emociones[],2,0)</f>
        <v>tristeza</v>
      </c>
      <c r="K2671" s="1">
        <f>+VLOOKUP(bloques1a3[[#This Row],[niño]],BD.niños[[Código]:[edad]],5,0)</f>
        <v>8</v>
      </c>
      <c r="L2671" s="1">
        <f>+IF(bloques1a3[[#This Row],[correcta]]=bloques1a3[[#This Row],[respuesta]],1,0)</f>
        <v>1</v>
      </c>
      <c r="M2671" s="1">
        <f>+IF(bloques1a3[[#This Row],[Sexo]]="F",1,0)</f>
        <v>1</v>
      </c>
    </row>
    <row r="2672" spans="1:13" x14ac:dyDescent="0.55000000000000004">
      <c r="A2672">
        <v>5</v>
      </c>
      <c r="B2672" s="1" t="s">
        <v>464</v>
      </c>
      <c r="C2672" s="1" t="s">
        <v>6</v>
      </c>
      <c r="D2672">
        <v>3</v>
      </c>
      <c r="E2672" s="1" t="s">
        <v>327</v>
      </c>
      <c r="F2672">
        <v>3</v>
      </c>
      <c r="G2672" s="1" t="s">
        <v>376</v>
      </c>
      <c r="H2672" s="1" t="s">
        <v>29</v>
      </c>
      <c r="I2672">
        <v>2</v>
      </c>
      <c r="J2672" s="1" t="str">
        <f>+VLOOKUP(bloques1a3[[#This Row],[respuesta]],respuestas.emociones[],2,0)</f>
        <v>tristeza</v>
      </c>
      <c r="K2672" s="1">
        <f>+VLOOKUP(bloques1a3[[#This Row],[niño]],BD.niños[[Código]:[edad]],5,0)</f>
        <v>7</v>
      </c>
      <c r="L2672" s="1">
        <f>+IF(bloques1a3[[#This Row],[correcta]]=bloques1a3[[#This Row],[respuesta]],1,0)</f>
        <v>1</v>
      </c>
      <c r="M2672" s="1">
        <f>+IF(bloques1a3[[#This Row],[Sexo]]="F",1,0)</f>
        <v>1</v>
      </c>
    </row>
    <row r="2673" spans="1:13" x14ac:dyDescent="0.55000000000000004">
      <c r="A2673">
        <v>5</v>
      </c>
      <c r="B2673" s="1" t="s">
        <v>464</v>
      </c>
      <c r="C2673" s="1" t="s">
        <v>6</v>
      </c>
      <c r="D2673">
        <v>3</v>
      </c>
      <c r="E2673" s="1" t="s">
        <v>331</v>
      </c>
      <c r="F2673">
        <v>3</v>
      </c>
      <c r="G2673" s="1" t="s">
        <v>376</v>
      </c>
      <c r="H2673" s="1" t="s">
        <v>29</v>
      </c>
      <c r="I2673">
        <v>2</v>
      </c>
      <c r="J2673" s="1" t="str">
        <f>+VLOOKUP(bloques1a3[[#This Row],[respuesta]],respuestas.emociones[],2,0)</f>
        <v>tristeza</v>
      </c>
      <c r="K2673" s="1">
        <f>+VLOOKUP(bloques1a3[[#This Row],[niño]],BD.niños[[Código]:[edad]],5,0)</f>
        <v>8</v>
      </c>
      <c r="L2673" s="1">
        <f>+IF(bloques1a3[[#This Row],[correcta]]=bloques1a3[[#This Row],[respuesta]],1,0)</f>
        <v>1</v>
      </c>
      <c r="M2673" s="1">
        <f>+IF(bloques1a3[[#This Row],[Sexo]]="F",1,0)</f>
        <v>1</v>
      </c>
    </row>
    <row r="2674" spans="1:13" x14ac:dyDescent="0.55000000000000004">
      <c r="A2674">
        <v>6</v>
      </c>
      <c r="B2674" s="1" t="s">
        <v>465</v>
      </c>
      <c r="C2674" s="1" t="s">
        <v>3</v>
      </c>
      <c r="D2674">
        <v>4</v>
      </c>
      <c r="E2674" s="1" t="s">
        <v>105</v>
      </c>
      <c r="F2674">
        <v>4</v>
      </c>
      <c r="G2674" s="1" t="s">
        <v>377</v>
      </c>
      <c r="H2674" s="1" t="s">
        <v>29</v>
      </c>
      <c r="I2674">
        <v>2</v>
      </c>
      <c r="J2674" s="1" t="str">
        <f>+VLOOKUP(bloques1a3[[#This Row],[respuesta]],respuestas.emociones[],2,0)</f>
        <v>enojo</v>
      </c>
      <c r="K2674" s="1">
        <f>+VLOOKUP(bloques1a3[[#This Row],[niño]],BD.niños[[Código]:[edad]],5,0)</f>
        <v>10</v>
      </c>
      <c r="L2674" s="1">
        <f>+IF(bloques1a3[[#This Row],[correcta]]=bloques1a3[[#This Row],[respuesta]],1,0)</f>
        <v>1</v>
      </c>
      <c r="M2674" s="1">
        <f>+IF(bloques1a3[[#This Row],[Sexo]]="F",1,0)</f>
        <v>1</v>
      </c>
    </row>
    <row r="2675" spans="1:13" x14ac:dyDescent="0.55000000000000004">
      <c r="A2675">
        <v>6</v>
      </c>
      <c r="B2675" s="1" t="s">
        <v>465</v>
      </c>
      <c r="C2675" s="1" t="s">
        <v>3</v>
      </c>
      <c r="D2675">
        <v>4</v>
      </c>
      <c r="E2675" s="1" t="s">
        <v>108</v>
      </c>
      <c r="F2675">
        <v>5</v>
      </c>
      <c r="G2675" s="1" t="s">
        <v>377</v>
      </c>
      <c r="H2675" s="1" t="s">
        <v>29</v>
      </c>
      <c r="I2675">
        <v>2</v>
      </c>
      <c r="J2675" s="1" t="str">
        <f>+VLOOKUP(bloques1a3[[#This Row],[respuesta]],respuestas.emociones[],2,0)</f>
        <v>miedo</v>
      </c>
      <c r="K2675" s="1">
        <f>+VLOOKUP(bloques1a3[[#This Row],[niño]],BD.niños[[Código]:[edad]],5,0)</f>
        <v>10</v>
      </c>
      <c r="L2675" s="1">
        <f>+IF(bloques1a3[[#This Row],[correcta]]=bloques1a3[[#This Row],[respuesta]],1,0)</f>
        <v>0</v>
      </c>
      <c r="M2675" s="1">
        <f>+IF(bloques1a3[[#This Row],[Sexo]]="F",1,0)</f>
        <v>1</v>
      </c>
    </row>
    <row r="2676" spans="1:13" x14ac:dyDescent="0.55000000000000004">
      <c r="A2676">
        <v>6</v>
      </c>
      <c r="B2676" s="1" t="s">
        <v>465</v>
      </c>
      <c r="C2676" s="1" t="s">
        <v>3</v>
      </c>
      <c r="D2676">
        <v>4</v>
      </c>
      <c r="E2676" s="1" t="s">
        <v>112</v>
      </c>
      <c r="F2676">
        <v>4</v>
      </c>
      <c r="G2676" s="1" t="s">
        <v>377</v>
      </c>
      <c r="H2676" s="1" t="s">
        <v>29</v>
      </c>
      <c r="I2676">
        <v>2</v>
      </c>
      <c r="J2676" s="1" t="str">
        <f>+VLOOKUP(bloques1a3[[#This Row],[respuesta]],respuestas.emociones[],2,0)</f>
        <v>enojo</v>
      </c>
      <c r="K2676" s="1">
        <f>+VLOOKUP(bloques1a3[[#This Row],[niño]],BD.niños[[Código]:[edad]],5,0)</f>
        <v>9</v>
      </c>
      <c r="L2676" s="1">
        <f>+IF(bloques1a3[[#This Row],[correcta]]=bloques1a3[[#This Row],[respuesta]],1,0)</f>
        <v>1</v>
      </c>
      <c r="M2676" s="1">
        <f>+IF(bloques1a3[[#This Row],[Sexo]]="F",1,0)</f>
        <v>1</v>
      </c>
    </row>
    <row r="2677" spans="1:13" x14ac:dyDescent="0.55000000000000004">
      <c r="A2677">
        <v>6</v>
      </c>
      <c r="B2677" s="1" t="s">
        <v>465</v>
      </c>
      <c r="C2677" s="1" t="s">
        <v>3</v>
      </c>
      <c r="D2677">
        <v>4</v>
      </c>
      <c r="E2677" s="1" t="s">
        <v>116</v>
      </c>
      <c r="F2677">
        <v>4</v>
      </c>
      <c r="G2677" s="1" t="s">
        <v>377</v>
      </c>
      <c r="H2677" s="1" t="s">
        <v>29</v>
      </c>
      <c r="I2677">
        <v>2</v>
      </c>
      <c r="J2677" s="1" t="str">
        <f>+VLOOKUP(bloques1a3[[#This Row],[respuesta]],respuestas.emociones[],2,0)</f>
        <v>enojo</v>
      </c>
      <c r="K2677" s="1">
        <f>+VLOOKUP(bloques1a3[[#This Row],[niño]],BD.niños[[Código]:[edad]],5,0)</f>
        <v>9</v>
      </c>
      <c r="L2677" s="1">
        <f>+IF(bloques1a3[[#This Row],[correcta]]=bloques1a3[[#This Row],[respuesta]],1,0)</f>
        <v>1</v>
      </c>
      <c r="M2677" s="1">
        <f>+IF(bloques1a3[[#This Row],[Sexo]]="F",1,0)</f>
        <v>1</v>
      </c>
    </row>
    <row r="2678" spans="1:13" x14ac:dyDescent="0.55000000000000004">
      <c r="A2678">
        <v>6</v>
      </c>
      <c r="B2678" s="1" t="s">
        <v>465</v>
      </c>
      <c r="C2678" s="1" t="s">
        <v>3</v>
      </c>
      <c r="D2678">
        <v>4</v>
      </c>
      <c r="E2678" s="1" t="s">
        <v>120</v>
      </c>
      <c r="F2678">
        <v>4</v>
      </c>
      <c r="G2678" s="1" t="s">
        <v>377</v>
      </c>
      <c r="H2678" s="1" t="s">
        <v>28</v>
      </c>
      <c r="I2678">
        <v>2</v>
      </c>
      <c r="J2678" s="1" t="str">
        <f>+VLOOKUP(bloques1a3[[#This Row],[respuesta]],respuestas.emociones[],2,0)</f>
        <v>enojo</v>
      </c>
      <c r="K2678" s="1">
        <f>+VLOOKUP(bloques1a3[[#This Row],[niño]],BD.niños[[Código]:[edad]],5,0)</f>
        <v>10</v>
      </c>
      <c r="L2678" s="1">
        <f>+IF(bloques1a3[[#This Row],[correcta]]=bloques1a3[[#This Row],[respuesta]],1,0)</f>
        <v>1</v>
      </c>
      <c r="M2678" s="1">
        <f>+IF(bloques1a3[[#This Row],[Sexo]]="F",1,0)</f>
        <v>0</v>
      </c>
    </row>
    <row r="2679" spans="1:13" x14ac:dyDescent="0.55000000000000004">
      <c r="A2679">
        <v>6</v>
      </c>
      <c r="B2679" s="1" t="s">
        <v>465</v>
      </c>
      <c r="C2679" s="1" t="s">
        <v>3</v>
      </c>
      <c r="D2679">
        <v>4</v>
      </c>
      <c r="E2679" s="1" t="s">
        <v>123</v>
      </c>
      <c r="F2679">
        <v>4</v>
      </c>
      <c r="G2679" s="1" t="s">
        <v>376</v>
      </c>
      <c r="H2679" s="1" t="s">
        <v>28</v>
      </c>
      <c r="I2679">
        <v>2</v>
      </c>
      <c r="J2679" s="1" t="str">
        <f>+VLOOKUP(bloques1a3[[#This Row],[respuesta]],respuestas.emociones[],2,0)</f>
        <v>enojo</v>
      </c>
      <c r="K2679" s="1">
        <f>+VLOOKUP(bloques1a3[[#This Row],[niño]],BD.niños[[Código]:[edad]],5,0)</f>
        <v>8</v>
      </c>
      <c r="L2679" s="1">
        <f>+IF(bloques1a3[[#This Row],[correcta]]=bloques1a3[[#This Row],[respuesta]],1,0)</f>
        <v>1</v>
      </c>
      <c r="M2679" s="1">
        <f>+IF(bloques1a3[[#This Row],[Sexo]]="F",1,0)</f>
        <v>0</v>
      </c>
    </row>
    <row r="2680" spans="1:13" x14ac:dyDescent="0.55000000000000004">
      <c r="A2680">
        <v>6</v>
      </c>
      <c r="B2680" s="1" t="s">
        <v>465</v>
      </c>
      <c r="C2680" s="1" t="s">
        <v>3</v>
      </c>
      <c r="D2680">
        <v>4</v>
      </c>
      <c r="E2680" s="1" t="s">
        <v>127</v>
      </c>
      <c r="F2680">
        <v>4</v>
      </c>
      <c r="G2680" s="1" t="s">
        <v>375</v>
      </c>
      <c r="H2680" s="1" t="s">
        <v>28</v>
      </c>
      <c r="I2680">
        <v>2</v>
      </c>
      <c r="J2680" s="1" t="str">
        <f>+VLOOKUP(bloques1a3[[#This Row],[respuesta]],respuestas.emociones[],2,0)</f>
        <v>enojo</v>
      </c>
      <c r="K2680" s="1">
        <f>+VLOOKUP(bloques1a3[[#This Row],[niño]],BD.niños[[Código]:[edad]],5,0)</f>
        <v>6</v>
      </c>
      <c r="L2680" s="1">
        <f>+IF(bloques1a3[[#This Row],[correcta]]=bloques1a3[[#This Row],[respuesta]],1,0)</f>
        <v>1</v>
      </c>
      <c r="M2680" s="1">
        <f>+IF(bloques1a3[[#This Row],[Sexo]]="F",1,0)</f>
        <v>0</v>
      </c>
    </row>
    <row r="2681" spans="1:13" x14ac:dyDescent="0.55000000000000004">
      <c r="A2681">
        <v>6</v>
      </c>
      <c r="B2681" s="1" t="s">
        <v>465</v>
      </c>
      <c r="C2681" s="1" t="s">
        <v>3</v>
      </c>
      <c r="D2681">
        <v>4</v>
      </c>
      <c r="E2681" s="1" t="s">
        <v>131</v>
      </c>
      <c r="F2681">
        <v>4</v>
      </c>
      <c r="G2681" s="1" t="s">
        <v>375</v>
      </c>
      <c r="H2681" s="1" t="s">
        <v>29</v>
      </c>
      <c r="I2681">
        <v>2</v>
      </c>
      <c r="J2681" s="1" t="str">
        <f>+VLOOKUP(bloques1a3[[#This Row],[respuesta]],respuestas.emociones[],2,0)</f>
        <v>enojo</v>
      </c>
      <c r="K2681" s="1">
        <f>+VLOOKUP(bloques1a3[[#This Row],[niño]],BD.niños[[Código]:[edad]],5,0)</f>
        <v>6</v>
      </c>
      <c r="L2681" s="1">
        <f>+IF(bloques1a3[[#This Row],[correcta]]=bloques1a3[[#This Row],[respuesta]],1,0)</f>
        <v>1</v>
      </c>
      <c r="M2681" s="1">
        <f>+IF(bloques1a3[[#This Row],[Sexo]]="F",1,0)</f>
        <v>1</v>
      </c>
    </row>
    <row r="2682" spans="1:13" x14ac:dyDescent="0.55000000000000004">
      <c r="A2682">
        <v>6</v>
      </c>
      <c r="B2682" s="1" t="s">
        <v>465</v>
      </c>
      <c r="C2682" s="1" t="s">
        <v>3</v>
      </c>
      <c r="D2682">
        <v>4</v>
      </c>
      <c r="E2682" s="1" t="s">
        <v>135</v>
      </c>
      <c r="F2682">
        <v>6</v>
      </c>
      <c r="G2682" s="1" t="s">
        <v>375</v>
      </c>
      <c r="H2682" s="1" t="s">
        <v>28</v>
      </c>
      <c r="I2682">
        <v>2</v>
      </c>
      <c r="J2682" s="1" t="str">
        <f>+VLOOKUP(bloques1a3[[#This Row],[respuesta]],respuestas.emociones[],2,0)</f>
        <v>sorpresa</v>
      </c>
      <c r="K2682" s="1">
        <f>+VLOOKUP(bloques1a3[[#This Row],[niño]],BD.niños[[Código]:[edad]],5,0)</f>
        <v>6</v>
      </c>
      <c r="L2682" s="1">
        <f>+IF(bloques1a3[[#This Row],[correcta]]=bloques1a3[[#This Row],[respuesta]],1,0)</f>
        <v>0</v>
      </c>
      <c r="M2682" s="1">
        <f>+IF(bloques1a3[[#This Row],[Sexo]]="F",1,0)</f>
        <v>0</v>
      </c>
    </row>
    <row r="2683" spans="1:13" x14ac:dyDescent="0.55000000000000004">
      <c r="A2683">
        <v>6</v>
      </c>
      <c r="B2683" s="1" t="s">
        <v>465</v>
      </c>
      <c r="C2683" s="1" t="s">
        <v>3</v>
      </c>
      <c r="D2683">
        <v>4</v>
      </c>
      <c r="E2683" s="1" t="s">
        <v>139</v>
      </c>
      <c r="F2683">
        <v>4</v>
      </c>
      <c r="G2683" s="1" t="s">
        <v>376</v>
      </c>
      <c r="H2683" s="1" t="s">
        <v>28</v>
      </c>
      <c r="I2683">
        <v>2</v>
      </c>
      <c r="J2683" s="1" t="str">
        <f>+VLOOKUP(bloques1a3[[#This Row],[respuesta]],respuestas.emociones[],2,0)</f>
        <v>enojo</v>
      </c>
      <c r="K2683" s="1">
        <f>+VLOOKUP(bloques1a3[[#This Row],[niño]],BD.niños[[Código]:[edad]],5,0)</f>
        <v>8</v>
      </c>
      <c r="L2683" s="1">
        <f>+IF(bloques1a3[[#This Row],[correcta]]=bloques1a3[[#This Row],[respuesta]],1,0)</f>
        <v>1</v>
      </c>
      <c r="M2683" s="1">
        <f>+IF(bloques1a3[[#This Row],[Sexo]]="F",1,0)</f>
        <v>0</v>
      </c>
    </row>
    <row r="2684" spans="1:13" x14ac:dyDescent="0.55000000000000004">
      <c r="A2684">
        <v>6</v>
      </c>
      <c r="B2684" s="1" t="s">
        <v>465</v>
      </c>
      <c r="C2684" s="1" t="s">
        <v>3</v>
      </c>
      <c r="D2684">
        <v>4</v>
      </c>
      <c r="E2684" s="1" t="s">
        <v>141</v>
      </c>
      <c r="F2684">
        <v>4</v>
      </c>
      <c r="G2684" s="1" t="s">
        <v>376</v>
      </c>
      <c r="H2684" s="1" t="s">
        <v>29</v>
      </c>
      <c r="I2684">
        <v>2</v>
      </c>
      <c r="J2684" s="1" t="str">
        <f>+VLOOKUP(bloques1a3[[#This Row],[respuesta]],respuestas.emociones[],2,0)</f>
        <v>enojo</v>
      </c>
      <c r="K2684" s="1">
        <f>+VLOOKUP(bloques1a3[[#This Row],[niño]],BD.niños[[Código]:[edad]],5,0)</f>
        <v>7</v>
      </c>
      <c r="L2684" s="1">
        <f>+IF(bloques1a3[[#This Row],[correcta]]=bloques1a3[[#This Row],[respuesta]],1,0)</f>
        <v>1</v>
      </c>
      <c r="M2684" s="1">
        <f>+IF(bloques1a3[[#This Row],[Sexo]]="F",1,0)</f>
        <v>1</v>
      </c>
    </row>
    <row r="2685" spans="1:13" x14ac:dyDescent="0.55000000000000004">
      <c r="A2685">
        <v>6</v>
      </c>
      <c r="B2685" s="1" t="s">
        <v>465</v>
      </c>
      <c r="C2685" s="1" t="s">
        <v>3</v>
      </c>
      <c r="D2685">
        <v>4</v>
      </c>
      <c r="E2685" s="1" t="s">
        <v>145</v>
      </c>
      <c r="F2685">
        <v>4</v>
      </c>
      <c r="G2685" s="1" t="s">
        <v>376</v>
      </c>
      <c r="H2685" s="1" t="s">
        <v>28</v>
      </c>
      <c r="I2685">
        <v>2</v>
      </c>
      <c r="J2685" s="1" t="str">
        <f>+VLOOKUP(bloques1a3[[#This Row],[respuesta]],respuestas.emociones[],2,0)</f>
        <v>enojo</v>
      </c>
      <c r="K2685" s="1">
        <f>+VLOOKUP(bloques1a3[[#This Row],[niño]],BD.niños[[Código]:[edad]],5,0)</f>
        <v>8</v>
      </c>
      <c r="L2685" s="1">
        <f>+IF(bloques1a3[[#This Row],[correcta]]=bloques1a3[[#This Row],[respuesta]],1,0)</f>
        <v>1</v>
      </c>
      <c r="M2685" s="1">
        <f>+IF(bloques1a3[[#This Row],[Sexo]]="F",1,0)</f>
        <v>0</v>
      </c>
    </row>
    <row r="2686" spans="1:13" x14ac:dyDescent="0.55000000000000004">
      <c r="A2686">
        <v>6</v>
      </c>
      <c r="B2686" s="1" t="s">
        <v>465</v>
      </c>
      <c r="C2686" s="1" t="s">
        <v>3</v>
      </c>
      <c r="D2686">
        <v>4</v>
      </c>
      <c r="E2686" s="1" t="s">
        <v>147</v>
      </c>
      <c r="F2686">
        <v>4</v>
      </c>
      <c r="G2686" s="1" t="s">
        <v>376</v>
      </c>
      <c r="H2686" s="1" t="s">
        <v>28</v>
      </c>
      <c r="I2686">
        <v>2</v>
      </c>
      <c r="J2686" s="1" t="str">
        <f>+VLOOKUP(bloques1a3[[#This Row],[respuesta]],respuestas.emociones[],2,0)</f>
        <v>enojo</v>
      </c>
      <c r="K2686" s="1">
        <f>+VLOOKUP(bloques1a3[[#This Row],[niño]],BD.niños[[Código]:[edad]],5,0)</f>
        <v>8</v>
      </c>
      <c r="L2686" s="1">
        <f>+IF(bloques1a3[[#This Row],[correcta]]=bloques1a3[[#This Row],[respuesta]],1,0)</f>
        <v>1</v>
      </c>
      <c r="M2686" s="1">
        <f>+IF(bloques1a3[[#This Row],[Sexo]]="F",1,0)</f>
        <v>0</v>
      </c>
    </row>
    <row r="2687" spans="1:13" x14ac:dyDescent="0.55000000000000004">
      <c r="A2687">
        <v>6</v>
      </c>
      <c r="B2687" s="1" t="s">
        <v>465</v>
      </c>
      <c r="C2687" s="1" t="s">
        <v>3</v>
      </c>
      <c r="D2687">
        <v>4</v>
      </c>
      <c r="E2687" s="1" t="s">
        <v>214</v>
      </c>
      <c r="F2687">
        <v>4</v>
      </c>
      <c r="G2687" s="1" t="s">
        <v>377</v>
      </c>
      <c r="H2687" s="1" t="s">
        <v>29</v>
      </c>
      <c r="I2687">
        <v>2</v>
      </c>
      <c r="J2687" s="1" t="str">
        <f>+VLOOKUP(bloques1a3[[#This Row],[respuesta]],respuestas.emociones[],2,0)</f>
        <v>enojo</v>
      </c>
      <c r="K2687" s="1">
        <f>+VLOOKUP(bloques1a3[[#This Row],[niño]],BD.niños[[Código]:[edad]],5,0)</f>
        <v>10</v>
      </c>
      <c r="L2687" s="1">
        <f>+IF(bloques1a3[[#This Row],[correcta]]=bloques1a3[[#This Row],[respuesta]],1,0)</f>
        <v>1</v>
      </c>
      <c r="M2687" s="1">
        <f>+IF(bloques1a3[[#This Row],[Sexo]]="F",1,0)</f>
        <v>1</v>
      </c>
    </row>
    <row r="2688" spans="1:13" x14ac:dyDescent="0.55000000000000004">
      <c r="A2688">
        <v>6</v>
      </c>
      <c r="B2688" s="1" t="s">
        <v>465</v>
      </c>
      <c r="C2688" s="1" t="s">
        <v>3</v>
      </c>
      <c r="D2688">
        <v>4</v>
      </c>
      <c r="E2688" s="1" t="s">
        <v>217</v>
      </c>
      <c r="F2688">
        <v>4</v>
      </c>
      <c r="G2688" s="1" t="s">
        <v>377</v>
      </c>
      <c r="H2688" s="1" t="s">
        <v>29</v>
      </c>
      <c r="I2688">
        <v>2</v>
      </c>
      <c r="J2688" s="1" t="str">
        <f>+VLOOKUP(bloques1a3[[#This Row],[respuesta]],respuestas.emociones[],2,0)</f>
        <v>enojo</v>
      </c>
      <c r="K2688" s="1">
        <f>+VLOOKUP(bloques1a3[[#This Row],[niño]],BD.niños[[Código]:[edad]],5,0)</f>
        <v>10</v>
      </c>
      <c r="L2688" s="1">
        <f>+IF(bloques1a3[[#This Row],[correcta]]=bloques1a3[[#This Row],[respuesta]],1,0)</f>
        <v>1</v>
      </c>
      <c r="M2688" s="1">
        <f>+IF(bloques1a3[[#This Row],[Sexo]]="F",1,0)</f>
        <v>1</v>
      </c>
    </row>
    <row r="2689" spans="1:13" x14ac:dyDescent="0.55000000000000004">
      <c r="A2689">
        <v>6</v>
      </c>
      <c r="B2689" s="1" t="s">
        <v>465</v>
      </c>
      <c r="C2689" s="1" t="s">
        <v>3</v>
      </c>
      <c r="D2689">
        <v>4</v>
      </c>
      <c r="E2689" s="1" t="s">
        <v>220</v>
      </c>
      <c r="F2689">
        <v>4</v>
      </c>
      <c r="G2689" s="1" t="s">
        <v>377</v>
      </c>
      <c r="H2689" s="1" t="s">
        <v>29</v>
      </c>
      <c r="I2689">
        <v>2</v>
      </c>
      <c r="J2689" s="1" t="str">
        <f>+VLOOKUP(bloques1a3[[#This Row],[respuesta]],respuestas.emociones[],2,0)</f>
        <v>enojo</v>
      </c>
      <c r="K2689" s="1">
        <f>+VLOOKUP(bloques1a3[[#This Row],[niño]],BD.niños[[Código]:[edad]],5,0)</f>
        <v>10</v>
      </c>
      <c r="L2689" s="1">
        <f>+IF(bloques1a3[[#This Row],[correcta]]=bloques1a3[[#This Row],[respuesta]],1,0)</f>
        <v>1</v>
      </c>
      <c r="M2689" s="1">
        <f>+IF(bloques1a3[[#This Row],[Sexo]]="F",1,0)</f>
        <v>1</v>
      </c>
    </row>
    <row r="2690" spans="1:13" x14ac:dyDescent="0.55000000000000004">
      <c r="A2690">
        <v>6</v>
      </c>
      <c r="B2690" s="1" t="s">
        <v>465</v>
      </c>
      <c r="C2690" s="1" t="s">
        <v>3</v>
      </c>
      <c r="D2690">
        <v>4</v>
      </c>
      <c r="E2690" s="1" t="s">
        <v>223</v>
      </c>
      <c r="F2690">
        <v>4</v>
      </c>
      <c r="G2690" s="1" t="s">
        <v>376</v>
      </c>
      <c r="H2690" s="1" t="s">
        <v>29</v>
      </c>
      <c r="I2690">
        <v>2</v>
      </c>
      <c r="J2690" s="1" t="str">
        <f>+VLOOKUP(bloques1a3[[#This Row],[respuesta]],respuestas.emociones[],2,0)</f>
        <v>enojo</v>
      </c>
      <c r="K2690" s="1">
        <f>+VLOOKUP(bloques1a3[[#This Row],[niño]],BD.niños[[Código]:[edad]],5,0)</f>
        <v>8</v>
      </c>
      <c r="L2690" s="1">
        <f>+IF(bloques1a3[[#This Row],[correcta]]=bloques1a3[[#This Row],[respuesta]],1,0)</f>
        <v>1</v>
      </c>
      <c r="M2690" s="1">
        <f>+IF(bloques1a3[[#This Row],[Sexo]]="F",1,0)</f>
        <v>1</v>
      </c>
    </row>
    <row r="2691" spans="1:13" x14ac:dyDescent="0.55000000000000004">
      <c r="A2691">
        <v>6</v>
      </c>
      <c r="B2691" s="1" t="s">
        <v>465</v>
      </c>
      <c r="C2691" s="1" t="s">
        <v>3</v>
      </c>
      <c r="D2691">
        <v>4</v>
      </c>
      <c r="E2691" s="1" t="s">
        <v>226</v>
      </c>
      <c r="F2691">
        <v>4</v>
      </c>
      <c r="G2691" s="1" t="s">
        <v>377</v>
      </c>
      <c r="H2691" s="1" t="s">
        <v>28</v>
      </c>
      <c r="I2691">
        <v>2</v>
      </c>
      <c r="J2691" s="1" t="str">
        <f>+VLOOKUP(bloques1a3[[#This Row],[respuesta]],respuestas.emociones[],2,0)</f>
        <v>enojo</v>
      </c>
      <c r="K2691" s="1">
        <f>+VLOOKUP(bloques1a3[[#This Row],[niño]],BD.niños[[Código]:[edad]],5,0)</f>
        <v>10</v>
      </c>
      <c r="L2691" s="1">
        <f>+IF(bloques1a3[[#This Row],[correcta]]=bloques1a3[[#This Row],[respuesta]],1,0)</f>
        <v>1</v>
      </c>
      <c r="M2691" s="1">
        <f>+IF(bloques1a3[[#This Row],[Sexo]]="F",1,0)</f>
        <v>0</v>
      </c>
    </row>
    <row r="2692" spans="1:13" x14ac:dyDescent="0.55000000000000004">
      <c r="A2692">
        <v>6</v>
      </c>
      <c r="B2692" s="1" t="s">
        <v>465</v>
      </c>
      <c r="C2692" s="1" t="s">
        <v>3</v>
      </c>
      <c r="D2692">
        <v>4</v>
      </c>
      <c r="E2692" s="1" t="s">
        <v>229</v>
      </c>
      <c r="F2692">
        <v>4</v>
      </c>
      <c r="G2692" s="1" t="s">
        <v>376</v>
      </c>
      <c r="H2692" s="1" t="s">
        <v>28</v>
      </c>
      <c r="I2692">
        <v>2</v>
      </c>
      <c r="J2692" s="1" t="str">
        <f>+VLOOKUP(bloques1a3[[#This Row],[respuesta]],respuestas.emociones[],2,0)</f>
        <v>enojo</v>
      </c>
      <c r="K2692" s="1">
        <f>+VLOOKUP(bloques1a3[[#This Row],[niño]],BD.niños[[Código]:[edad]],5,0)</f>
        <v>7</v>
      </c>
      <c r="L2692" s="1">
        <f>+IF(bloques1a3[[#This Row],[correcta]]=bloques1a3[[#This Row],[respuesta]],1,0)</f>
        <v>1</v>
      </c>
      <c r="M2692" s="1">
        <f>+IF(bloques1a3[[#This Row],[Sexo]]="F",1,0)</f>
        <v>0</v>
      </c>
    </row>
    <row r="2693" spans="1:13" x14ac:dyDescent="0.55000000000000004">
      <c r="A2693">
        <v>6</v>
      </c>
      <c r="B2693" s="1" t="s">
        <v>465</v>
      </c>
      <c r="C2693" s="1" t="s">
        <v>3</v>
      </c>
      <c r="D2693">
        <v>4</v>
      </c>
      <c r="E2693" s="1" t="s">
        <v>231</v>
      </c>
      <c r="F2693">
        <v>4</v>
      </c>
      <c r="G2693" s="1" t="s">
        <v>375</v>
      </c>
      <c r="H2693" s="1" t="s">
        <v>29</v>
      </c>
      <c r="I2693">
        <v>2</v>
      </c>
      <c r="J2693" s="1" t="str">
        <f>+VLOOKUP(bloques1a3[[#This Row],[respuesta]],respuestas.emociones[],2,0)</f>
        <v>enojo</v>
      </c>
      <c r="K2693" s="1">
        <f>+VLOOKUP(bloques1a3[[#This Row],[niño]],BD.niños[[Código]:[edad]],5,0)</f>
        <v>6</v>
      </c>
      <c r="L2693" s="1">
        <f>+IF(bloques1a3[[#This Row],[correcta]]=bloques1a3[[#This Row],[respuesta]],1,0)</f>
        <v>1</v>
      </c>
      <c r="M2693" s="1">
        <f>+IF(bloques1a3[[#This Row],[Sexo]]="F",1,0)</f>
        <v>1</v>
      </c>
    </row>
    <row r="2694" spans="1:13" x14ac:dyDescent="0.55000000000000004">
      <c r="A2694">
        <v>6</v>
      </c>
      <c r="B2694" s="1" t="s">
        <v>465</v>
      </c>
      <c r="C2694" s="1" t="s">
        <v>3</v>
      </c>
      <c r="D2694">
        <v>4</v>
      </c>
      <c r="E2694" s="1" t="s">
        <v>286</v>
      </c>
      <c r="F2694">
        <v>4</v>
      </c>
      <c r="G2694" s="1" t="s">
        <v>375</v>
      </c>
      <c r="H2694" s="1" t="s">
        <v>28</v>
      </c>
      <c r="I2694">
        <v>2</v>
      </c>
      <c r="J2694" s="1" t="str">
        <f>+VLOOKUP(bloques1a3[[#This Row],[respuesta]],respuestas.emociones[],2,0)</f>
        <v>enojo</v>
      </c>
      <c r="K2694" s="1">
        <f>+VLOOKUP(bloques1a3[[#This Row],[niño]],BD.niños[[Código]:[edad]],5,0)</f>
        <v>5</v>
      </c>
      <c r="L2694" s="1">
        <f>+IF(bloques1a3[[#This Row],[correcta]]=bloques1a3[[#This Row],[respuesta]],1,0)</f>
        <v>1</v>
      </c>
      <c r="M2694" s="1">
        <f>+IF(bloques1a3[[#This Row],[Sexo]]="F",1,0)</f>
        <v>0</v>
      </c>
    </row>
    <row r="2695" spans="1:13" x14ac:dyDescent="0.55000000000000004">
      <c r="A2695">
        <v>6</v>
      </c>
      <c r="B2695" s="1" t="s">
        <v>465</v>
      </c>
      <c r="C2695" s="1" t="s">
        <v>3</v>
      </c>
      <c r="D2695">
        <v>4</v>
      </c>
      <c r="E2695" s="1" t="s">
        <v>290</v>
      </c>
      <c r="F2695">
        <v>4</v>
      </c>
      <c r="G2695" s="1" t="s">
        <v>375</v>
      </c>
      <c r="H2695" s="1" t="s">
        <v>28</v>
      </c>
      <c r="I2695">
        <v>2</v>
      </c>
      <c r="J2695" s="1" t="str">
        <f>+VLOOKUP(bloques1a3[[#This Row],[respuesta]],respuestas.emociones[],2,0)</f>
        <v>enojo</v>
      </c>
      <c r="K2695" s="1">
        <f>+VLOOKUP(bloques1a3[[#This Row],[niño]],BD.niños[[Código]:[edad]],5,0)</f>
        <v>6</v>
      </c>
      <c r="L2695" s="1">
        <f>+IF(bloques1a3[[#This Row],[correcta]]=bloques1a3[[#This Row],[respuesta]],1,0)</f>
        <v>1</v>
      </c>
      <c r="M2695" s="1">
        <f>+IF(bloques1a3[[#This Row],[Sexo]]="F",1,0)</f>
        <v>0</v>
      </c>
    </row>
    <row r="2696" spans="1:13" x14ac:dyDescent="0.55000000000000004">
      <c r="A2696">
        <v>6</v>
      </c>
      <c r="B2696" s="1" t="s">
        <v>465</v>
      </c>
      <c r="C2696" s="1" t="s">
        <v>3</v>
      </c>
      <c r="D2696">
        <v>4</v>
      </c>
      <c r="E2696" s="1" t="s">
        <v>294</v>
      </c>
      <c r="F2696">
        <v>4</v>
      </c>
      <c r="G2696" s="1" t="s">
        <v>376</v>
      </c>
      <c r="H2696" s="1" t="s">
        <v>28</v>
      </c>
      <c r="I2696">
        <v>2</v>
      </c>
      <c r="J2696" s="1" t="str">
        <f>+VLOOKUP(bloques1a3[[#This Row],[respuesta]],respuestas.emociones[],2,0)</f>
        <v>enojo</v>
      </c>
      <c r="K2696" s="1">
        <f>+VLOOKUP(bloques1a3[[#This Row],[niño]],BD.niños[[Código]:[edad]],5,0)</f>
        <v>7</v>
      </c>
      <c r="L2696" s="1">
        <f>+IF(bloques1a3[[#This Row],[correcta]]=bloques1a3[[#This Row],[respuesta]],1,0)</f>
        <v>1</v>
      </c>
      <c r="M2696" s="1">
        <f>+IF(bloques1a3[[#This Row],[Sexo]]="F",1,0)</f>
        <v>0</v>
      </c>
    </row>
    <row r="2697" spans="1:13" x14ac:dyDescent="0.55000000000000004">
      <c r="A2697">
        <v>6</v>
      </c>
      <c r="B2697" s="1" t="s">
        <v>465</v>
      </c>
      <c r="C2697" s="1" t="s">
        <v>3</v>
      </c>
      <c r="D2697">
        <v>4</v>
      </c>
      <c r="E2697" s="1" t="s">
        <v>295</v>
      </c>
      <c r="F2697">
        <v>4</v>
      </c>
      <c r="G2697" s="1" t="s">
        <v>376</v>
      </c>
      <c r="H2697" s="1" t="s">
        <v>28</v>
      </c>
      <c r="I2697">
        <v>2</v>
      </c>
      <c r="J2697" s="1" t="str">
        <f>+VLOOKUP(bloques1a3[[#This Row],[respuesta]],respuestas.emociones[],2,0)</f>
        <v>enojo</v>
      </c>
      <c r="K2697" s="1">
        <f>+VLOOKUP(bloques1a3[[#This Row],[niño]],BD.niños[[Código]:[edad]],5,0)</f>
        <v>8</v>
      </c>
      <c r="L2697" s="1">
        <f>+IF(bloques1a3[[#This Row],[correcta]]=bloques1a3[[#This Row],[respuesta]],1,0)</f>
        <v>1</v>
      </c>
      <c r="M2697" s="1">
        <f>+IF(bloques1a3[[#This Row],[Sexo]]="F",1,0)</f>
        <v>0</v>
      </c>
    </row>
    <row r="2698" spans="1:13" x14ac:dyDescent="0.55000000000000004">
      <c r="A2698">
        <v>6</v>
      </c>
      <c r="B2698" s="1" t="s">
        <v>465</v>
      </c>
      <c r="C2698" s="1" t="s">
        <v>3</v>
      </c>
      <c r="D2698">
        <v>4</v>
      </c>
      <c r="E2698" s="1" t="s">
        <v>317</v>
      </c>
      <c r="F2698">
        <v>1</v>
      </c>
      <c r="G2698" s="1" t="s">
        <v>377</v>
      </c>
      <c r="H2698" s="1" t="s">
        <v>29</v>
      </c>
      <c r="I2698">
        <v>2</v>
      </c>
      <c r="J2698" s="1" t="str">
        <f>+VLOOKUP(bloques1a3[[#This Row],[respuesta]],respuestas.emociones[],2,0)</f>
        <v>neutra</v>
      </c>
      <c r="K2698" s="1">
        <f>+VLOOKUP(bloques1a3[[#This Row],[niño]],BD.niños[[Código]:[edad]],5,0)</f>
        <v>10</v>
      </c>
      <c r="L2698" s="1">
        <f>+IF(bloques1a3[[#This Row],[correcta]]=bloques1a3[[#This Row],[respuesta]],1,0)</f>
        <v>0</v>
      </c>
      <c r="M2698" s="1">
        <f>+IF(bloques1a3[[#This Row],[Sexo]]="F",1,0)</f>
        <v>1</v>
      </c>
    </row>
    <row r="2699" spans="1:13" x14ac:dyDescent="0.55000000000000004">
      <c r="A2699">
        <v>6</v>
      </c>
      <c r="B2699" s="1" t="s">
        <v>465</v>
      </c>
      <c r="C2699" s="1" t="s">
        <v>3</v>
      </c>
      <c r="D2699">
        <v>4</v>
      </c>
      <c r="E2699" s="1" t="s">
        <v>320</v>
      </c>
      <c r="F2699">
        <v>4</v>
      </c>
      <c r="G2699" s="1" t="s">
        <v>377</v>
      </c>
      <c r="H2699" s="1" t="s">
        <v>28</v>
      </c>
      <c r="I2699">
        <v>2</v>
      </c>
      <c r="J2699" s="1" t="str">
        <f>+VLOOKUP(bloques1a3[[#This Row],[respuesta]],respuestas.emociones[],2,0)</f>
        <v>enojo</v>
      </c>
      <c r="K2699" s="1">
        <f>+VLOOKUP(bloques1a3[[#This Row],[niño]],BD.niños[[Código]:[edad]],5,0)</f>
        <v>10</v>
      </c>
      <c r="L2699" s="1">
        <f>+IF(bloques1a3[[#This Row],[correcta]]=bloques1a3[[#This Row],[respuesta]],1,0)</f>
        <v>1</v>
      </c>
      <c r="M2699" s="1">
        <f>+IF(bloques1a3[[#This Row],[Sexo]]="F",1,0)</f>
        <v>0</v>
      </c>
    </row>
    <row r="2700" spans="1:13" x14ac:dyDescent="0.55000000000000004">
      <c r="A2700">
        <v>6</v>
      </c>
      <c r="B2700" s="1" t="s">
        <v>465</v>
      </c>
      <c r="C2700" s="1" t="s">
        <v>3</v>
      </c>
      <c r="D2700">
        <v>4</v>
      </c>
      <c r="E2700" s="1" t="s">
        <v>323</v>
      </c>
      <c r="F2700">
        <v>4</v>
      </c>
      <c r="G2700" s="1" t="s">
        <v>376</v>
      </c>
      <c r="H2700" s="1" t="s">
        <v>29</v>
      </c>
      <c r="I2700">
        <v>2</v>
      </c>
      <c r="J2700" s="1" t="str">
        <f>+VLOOKUP(bloques1a3[[#This Row],[respuesta]],respuestas.emociones[],2,0)</f>
        <v>enojo</v>
      </c>
      <c r="K2700" s="1">
        <f>+VLOOKUP(bloques1a3[[#This Row],[niño]],BD.niños[[Código]:[edad]],5,0)</f>
        <v>8</v>
      </c>
      <c r="L2700" s="1">
        <f>+IF(bloques1a3[[#This Row],[correcta]]=bloques1a3[[#This Row],[respuesta]],1,0)</f>
        <v>1</v>
      </c>
      <c r="M2700" s="1">
        <f>+IF(bloques1a3[[#This Row],[Sexo]]="F",1,0)</f>
        <v>1</v>
      </c>
    </row>
    <row r="2701" spans="1:13" x14ac:dyDescent="0.55000000000000004">
      <c r="A2701">
        <v>6</v>
      </c>
      <c r="B2701" s="1" t="s">
        <v>465</v>
      </c>
      <c r="C2701" s="1" t="s">
        <v>3</v>
      </c>
      <c r="D2701">
        <v>4</v>
      </c>
      <c r="E2701" s="1" t="s">
        <v>327</v>
      </c>
      <c r="F2701">
        <v>4</v>
      </c>
      <c r="G2701" s="1" t="s">
        <v>376</v>
      </c>
      <c r="H2701" s="1" t="s">
        <v>29</v>
      </c>
      <c r="I2701">
        <v>2</v>
      </c>
      <c r="J2701" s="1" t="str">
        <f>+VLOOKUP(bloques1a3[[#This Row],[respuesta]],respuestas.emociones[],2,0)</f>
        <v>enojo</v>
      </c>
      <c r="K2701" s="1">
        <f>+VLOOKUP(bloques1a3[[#This Row],[niño]],BD.niños[[Código]:[edad]],5,0)</f>
        <v>7</v>
      </c>
      <c r="L2701" s="1">
        <f>+IF(bloques1a3[[#This Row],[correcta]]=bloques1a3[[#This Row],[respuesta]],1,0)</f>
        <v>1</v>
      </c>
      <c r="M2701" s="1">
        <f>+IF(bloques1a3[[#This Row],[Sexo]]="F",1,0)</f>
        <v>1</v>
      </c>
    </row>
    <row r="2702" spans="1:13" x14ac:dyDescent="0.55000000000000004">
      <c r="A2702">
        <v>6</v>
      </c>
      <c r="B2702" s="1" t="s">
        <v>465</v>
      </c>
      <c r="C2702" s="1" t="s">
        <v>3</v>
      </c>
      <c r="D2702">
        <v>4</v>
      </c>
      <c r="E2702" s="1" t="s">
        <v>331</v>
      </c>
      <c r="F2702">
        <v>4</v>
      </c>
      <c r="G2702" s="1" t="s">
        <v>376</v>
      </c>
      <c r="H2702" s="1" t="s">
        <v>29</v>
      </c>
      <c r="I2702">
        <v>2</v>
      </c>
      <c r="J2702" s="1" t="str">
        <f>+VLOOKUP(bloques1a3[[#This Row],[respuesta]],respuestas.emociones[],2,0)</f>
        <v>enojo</v>
      </c>
      <c r="K2702" s="1">
        <f>+VLOOKUP(bloques1a3[[#This Row],[niño]],BD.niños[[Código]:[edad]],5,0)</f>
        <v>8</v>
      </c>
      <c r="L2702" s="1">
        <f>+IF(bloques1a3[[#This Row],[correcta]]=bloques1a3[[#This Row],[respuesta]],1,0)</f>
        <v>1</v>
      </c>
      <c r="M2702" s="1">
        <f>+IF(bloques1a3[[#This Row],[Sexo]]="F",1,0)</f>
        <v>1</v>
      </c>
    </row>
    <row r="2703" spans="1:13" x14ac:dyDescent="0.55000000000000004">
      <c r="A2703">
        <v>7</v>
      </c>
      <c r="B2703" s="1" t="s">
        <v>466</v>
      </c>
      <c r="C2703" s="1" t="s">
        <v>3</v>
      </c>
      <c r="D2703">
        <v>4</v>
      </c>
      <c r="E2703" s="1" t="s">
        <v>105</v>
      </c>
      <c r="F2703">
        <v>4</v>
      </c>
      <c r="G2703" s="1" t="s">
        <v>377</v>
      </c>
      <c r="H2703" s="1" t="s">
        <v>29</v>
      </c>
      <c r="I2703">
        <v>2</v>
      </c>
      <c r="J2703" s="1" t="str">
        <f>+VLOOKUP(bloques1a3[[#This Row],[respuesta]],respuestas.emociones[],2,0)</f>
        <v>enojo</v>
      </c>
      <c r="K2703" s="1">
        <f>+VLOOKUP(bloques1a3[[#This Row],[niño]],BD.niños[[Código]:[edad]],5,0)</f>
        <v>10</v>
      </c>
      <c r="L2703" s="1">
        <f>+IF(bloques1a3[[#This Row],[correcta]]=bloques1a3[[#This Row],[respuesta]],1,0)</f>
        <v>1</v>
      </c>
      <c r="M2703" s="1">
        <f>+IF(bloques1a3[[#This Row],[Sexo]]="F",1,0)</f>
        <v>1</v>
      </c>
    </row>
    <row r="2704" spans="1:13" x14ac:dyDescent="0.55000000000000004">
      <c r="A2704">
        <v>7</v>
      </c>
      <c r="B2704" s="1" t="s">
        <v>466</v>
      </c>
      <c r="C2704" s="1" t="s">
        <v>3</v>
      </c>
      <c r="D2704">
        <v>4</v>
      </c>
      <c r="E2704" s="1" t="s">
        <v>108</v>
      </c>
      <c r="F2704">
        <v>4</v>
      </c>
      <c r="G2704" s="1" t="s">
        <v>377</v>
      </c>
      <c r="H2704" s="1" t="s">
        <v>29</v>
      </c>
      <c r="I2704">
        <v>2</v>
      </c>
      <c r="J2704" s="1" t="str">
        <f>+VLOOKUP(bloques1a3[[#This Row],[respuesta]],respuestas.emociones[],2,0)</f>
        <v>enojo</v>
      </c>
      <c r="K2704" s="1">
        <f>+VLOOKUP(bloques1a3[[#This Row],[niño]],BD.niños[[Código]:[edad]],5,0)</f>
        <v>10</v>
      </c>
      <c r="L2704" s="1">
        <f>+IF(bloques1a3[[#This Row],[correcta]]=bloques1a3[[#This Row],[respuesta]],1,0)</f>
        <v>1</v>
      </c>
      <c r="M2704" s="1">
        <f>+IF(bloques1a3[[#This Row],[Sexo]]="F",1,0)</f>
        <v>1</v>
      </c>
    </row>
    <row r="2705" spans="1:13" x14ac:dyDescent="0.55000000000000004">
      <c r="A2705">
        <v>7</v>
      </c>
      <c r="B2705" s="1" t="s">
        <v>466</v>
      </c>
      <c r="C2705" s="1" t="s">
        <v>3</v>
      </c>
      <c r="D2705">
        <v>4</v>
      </c>
      <c r="E2705" s="1" t="s">
        <v>112</v>
      </c>
      <c r="F2705">
        <v>4</v>
      </c>
      <c r="G2705" s="1" t="s">
        <v>377</v>
      </c>
      <c r="H2705" s="1" t="s">
        <v>29</v>
      </c>
      <c r="I2705">
        <v>2</v>
      </c>
      <c r="J2705" s="1" t="str">
        <f>+VLOOKUP(bloques1a3[[#This Row],[respuesta]],respuestas.emociones[],2,0)</f>
        <v>enojo</v>
      </c>
      <c r="K2705" s="1">
        <f>+VLOOKUP(bloques1a3[[#This Row],[niño]],BD.niños[[Código]:[edad]],5,0)</f>
        <v>9</v>
      </c>
      <c r="L2705" s="1">
        <f>+IF(bloques1a3[[#This Row],[correcta]]=bloques1a3[[#This Row],[respuesta]],1,0)</f>
        <v>1</v>
      </c>
      <c r="M2705" s="1">
        <f>+IF(bloques1a3[[#This Row],[Sexo]]="F",1,0)</f>
        <v>1</v>
      </c>
    </row>
    <row r="2706" spans="1:13" x14ac:dyDescent="0.55000000000000004">
      <c r="A2706">
        <v>7</v>
      </c>
      <c r="B2706" s="1" t="s">
        <v>466</v>
      </c>
      <c r="C2706" s="1" t="s">
        <v>3</v>
      </c>
      <c r="D2706">
        <v>4</v>
      </c>
      <c r="E2706" s="1" t="s">
        <v>116</v>
      </c>
      <c r="F2706">
        <v>4</v>
      </c>
      <c r="G2706" s="1" t="s">
        <v>377</v>
      </c>
      <c r="H2706" s="1" t="s">
        <v>29</v>
      </c>
      <c r="I2706">
        <v>2</v>
      </c>
      <c r="J2706" s="1" t="str">
        <f>+VLOOKUP(bloques1a3[[#This Row],[respuesta]],respuestas.emociones[],2,0)</f>
        <v>enojo</v>
      </c>
      <c r="K2706" s="1">
        <f>+VLOOKUP(bloques1a3[[#This Row],[niño]],BD.niños[[Código]:[edad]],5,0)</f>
        <v>9</v>
      </c>
      <c r="L2706" s="1">
        <f>+IF(bloques1a3[[#This Row],[correcta]]=bloques1a3[[#This Row],[respuesta]],1,0)</f>
        <v>1</v>
      </c>
      <c r="M2706" s="1">
        <f>+IF(bloques1a3[[#This Row],[Sexo]]="F",1,0)</f>
        <v>1</v>
      </c>
    </row>
    <row r="2707" spans="1:13" x14ac:dyDescent="0.55000000000000004">
      <c r="A2707">
        <v>7</v>
      </c>
      <c r="B2707" s="1" t="s">
        <v>466</v>
      </c>
      <c r="C2707" s="1" t="s">
        <v>3</v>
      </c>
      <c r="D2707">
        <v>4</v>
      </c>
      <c r="E2707" s="1" t="s">
        <v>120</v>
      </c>
      <c r="F2707">
        <v>4</v>
      </c>
      <c r="G2707" s="1" t="s">
        <v>377</v>
      </c>
      <c r="H2707" s="1" t="s">
        <v>28</v>
      </c>
      <c r="I2707">
        <v>2</v>
      </c>
      <c r="J2707" s="1" t="str">
        <f>+VLOOKUP(bloques1a3[[#This Row],[respuesta]],respuestas.emociones[],2,0)</f>
        <v>enojo</v>
      </c>
      <c r="K2707" s="1">
        <f>+VLOOKUP(bloques1a3[[#This Row],[niño]],BD.niños[[Código]:[edad]],5,0)</f>
        <v>10</v>
      </c>
      <c r="L2707" s="1">
        <f>+IF(bloques1a3[[#This Row],[correcta]]=bloques1a3[[#This Row],[respuesta]],1,0)</f>
        <v>1</v>
      </c>
      <c r="M2707" s="1">
        <f>+IF(bloques1a3[[#This Row],[Sexo]]="F",1,0)</f>
        <v>0</v>
      </c>
    </row>
    <row r="2708" spans="1:13" x14ac:dyDescent="0.55000000000000004">
      <c r="A2708">
        <v>7</v>
      </c>
      <c r="B2708" s="1" t="s">
        <v>466</v>
      </c>
      <c r="C2708" s="1" t="s">
        <v>3</v>
      </c>
      <c r="D2708">
        <v>4</v>
      </c>
      <c r="E2708" s="1" t="s">
        <v>123</v>
      </c>
      <c r="F2708">
        <v>4</v>
      </c>
      <c r="G2708" s="1" t="s">
        <v>376</v>
      </c>
      <c r="H2708" s="1" t="s">
        <v>28</v>
      </c>
      <c r="I2708">
        <v>2</v>
      </c>
      <c r="J2708" s="1" t="str">
        <f>+VLOOKUP(bloques1a3[[#This Row],[respuesta]],respuestas.emociones[],2,0)</f>
        <v>enojo</v>
      </c>
      <c r="K2708" s="1">
        <f>+VLOOKUP(bloques1a3[[#This Row],[niño]],BD.niños[[Código]:[edad]],5,0)</f>
        <v>8</v>
      </c>
      <c r="L2708" s="1">
        <f>+IF(bloques1a3[[#This Row],[correcta]]=bloques1a3[[#This Row],[respuesta]],1,0)</f>
        <v>1</v>
      </c>
      <c r="M2708" s="1">
        <f>+IF(bloques1a3[[#This Row],[Sexo]]="F",1,0)</f>
        <v>0</v>
      </c>
    </row>
    <row r="2709" spans="1:13" x14ac:dyDescent="0.55000000000000004">
      <c r="A2709">
        <v>7</v>
      </c>
      <c r="B2709" s="1" t="s">
        <v>466</v>
      </c>
      <c r="C2709" s="1" t="s">
        <v>3</v>
      </c>
      <c r="D2709">
        <v>4</v>
      </c>
      <c r="E2709" s="1" t="s">
        <v>127</v>
      </c>
      <c r="F2709">
        <v>4</v>
      </c>
      <c r="G2709" s="1" t="s">
        <v>375</v>
      </c>
      <c r="H2709" s="1" t="s">
        <v>28</v>
      </c>
      <c r="I2709">
        <v>2</v>
      </c>
      <c r="J2709" s="1" t="str">
        <f>+VLOOKUP(bloques1a3[[#This Row],[respuesta]],respuestas.emociones[],2,0)</f>
        <v>enojo</v>
      </c>
      <c r="K2709" s="1">
        <f>+VLOOKUP(bloques1a3[[#This Row],[niño]],BD.niños[[Código]:[edad]],5,0)</f>
        <v>6</v>
      </c>
      <c r="L2709" s="1">
        <f>+IF(bloques1a3[[#This Row],[correcta]]=bloques1a3[[#This Row],[respuesta]],1,0)</f>
        <v>1</v>
      </c>
      <c r="M2709" s="1">
        <f>+IF(bloques1a3[[#This Row],[Sexo]]="F",1,0)</f>
        <v>0</v>
      </c>
    </row>
    <row r="2710" spans="1:13" x14ac:dyDescent="0.55000000000000004">
      <c r="A2710">
        <v>7</v>
      </c>
      <c r="B2710" s="1" t="s">
        <v>466</v>
      </c>
      <c r="C2710" s="1" t="s">
        <v>3</v>
      </c>
      <c r="D2710">
        <v>4</v>
      </c>
      <c r="E2710" s="1" t="s">
        <v>131</v>
      </c>
      <c r="F2710">
        <v>4</v>
      </c>
      <c r="G2710" s="1" t="s">
        <v>375</v>
      </c>
      <c r="H2710" s="1" t="s">
        <v>29</v>
      </c>
      <c r="I2710">
        <v>2</v>
      </c>
      <c r="J2710" s="1" t="str">
        <f>+VLOOKUP(bloques1a3[[#This Row],[respuesta]],respuestas.emociones[],2,0)</f>
        <v>enojo</v>
      </c>
      <c r="K2710" s="1">
        <f>+VLOOKUP(bloques1a3[[#This Row],[niño]],BD.niños[[Código]:[edad]],5,0)</f>
        <v>6</v>
      </c>
      <c r="L2710" s="1">
        <f>+IF(bloques1a3[[#This Row],[correcta]]=bloques1a3[[#This Row],[respuesta]],1,0)</f>
        <v>1</v>
      </c>
      <c r="M2710" s="1">
        <f>+IF(bloques1a3[[#This Row],[Sexo]]="F",1,0)</f>
        <v>1</v>
      </c>
    </row>
    <row r="2711" spans="1:13" x14ac:dyDescent="0.55000000000000004">
      <c r="A2711">
        <v>7</v>
      </c>
      <c r="B2711" s="1" t="s">
        <v>466</v>
      </c>
      <c r="C2711" s="1" t="s">
        <v>3</v>
      </c>
      <c r="D2711">
        <v>4</v>
      </c>
      <c r="E2711" s="1" t="s">
        <v>135</v>
      </c>
      <c r="F2711">
        <v>7</v>
      </c>
      <c r="G2711" s="1" t="s">
        <v>375</v>
      </c>
      <c r="H2711" s="1" t="s">
        <v>28</v>
      </c>
      <c r="I2711">
        <v>2</v>
      </c>
      <c r="J2711" s="1" t="str">
        <f>+VLOOKUP(bloques1a3[[#This Row],[respuesta]],respuestas.emociones[],2,0)</f>
        <v>asco</v>
      </c>
      <c r="K2711" s="1">
        <f>+VLOOKUP(bloques1a3[[#This Row],[niño]],BD.niños[[Código]:[edad]],5,0)</f>
        <v>6</v>
      </c>
      <c r="L2711" s="1">
        <f>+IF(bloques1a3[[#This Row],[correcta]]=bloques1a3[[#This Row],[respuesta]],1,0)</f>
        <v>0</v>
      </c>
      <c r="M2711" s="1">
        <f>+IF(bloques1a3[[#This Row],[Sexo]]="F",1,0)</f>
        <v>0</v>
      </c>
    </row>
    <row r="2712" spans="1:13" x14ac:dyDescent="0.55000000000000004">
      <c r="A2712">
        <v>7</v>
      </c>
      <c r="B2712" s="1" t="s">
        <v>466</v>
      </c>
      <c r="C2712" s="1" t="s">
        <v>3</v>
      </c>
      <c r="D2712">
        <v>4</v>
      </c>
      <c r="E2712" s="1" t="s">
        <v>139</v>
      </c>
      <c r="F2712">
        <v>4</v>
      </c>
      <c r="G2712" s="1" t="s">
        <v>376</v>
      </c>
      <c r="H2712" s="1" t="s">
        <v>28</v>
      </c>
      <c r="I2712">
        <v>2</v>
      </c>
      <c r="J2712" s="1" t="str">
        <f>+VLOOKUP(bloques1a3[[#This Row],[respuesta]],respuestas.emociones[],2,0)</f>
        <v>enojo</v>
      </c>
      <c r="K2712" s="1">
        <f>+VLOOKUP(bloques1a3[[#This Row],[niño]],BD.niños[[Código]:[edad]],5,0)</f>
        <v>8</v>
      </c>
      <c r="L2712" s="1">
        <f>+IF(bloques1a3[[#This Row],[correcta]]=bloques1a3[[#This Row],[respuesta]],1,0)</f>
        <v>1</v>
      </c>
      <c r="M2712" s="1">
        <f>+IF(bloques1a3[[#This Row],[Sexo]]="F",1,0)</f>
        <v>0</v>
      </c>
    </row>
    <row r="2713" spans="1:13" x14ac:dyDescent="0.55000000000000004">
      <c r="A2713">
        <v>7</v>
      </c>
      <c r="B2713" s="1" t="s">
        <v>466</v>
      </c>
      <c r="C2713" s="1" t="s">
        <v>3</v>
      </c>
      <c r="D2713">
        <v>4</v>
      </c>
      <c r="E2713" s="1" t="s">
        <v>141</v>
      </c>
      <c r="F2713">
        <v>4</v>
      </c>
      <c r="G2713" s="1" t="s">
        <v>376</v>
      </c>
      <c r="H2713" s="1" t="s">
        <v>29</v>
      </c>
      <c r="I2713">
        <v>2</v>
      </c>
      <c r="J2713" s="1" t="str">
        <f>+VLOOKUP(bloques1a3[[#This Row],[respuesta]],respuestas.emociones[],2,0)</f>
        <v>enojo</v>
      </c>
      <c r="K2713" s="1">
        <f>+VLOOKUP(bloques1a3[[#This Row],[niño]],BD.niños[[Código]:[edad]],5,0)</f>
        <v>7</v>
      </c>
      <c r="L2713" s="1">
        <f>+IF(bloques1a3[[#This Row],[correcta]]=bloques1a3[[#This Row],[respuesta]],1,0)</f>
        <v>1</v>
      </c>
      <c r="M2713" s="1">
        <f>+IF(bloques1a3[[#This Row],[Sexo]]="F",1,0)</f>
        <v>1</v>
      </c>
    </row>
    <row r="2714" spans="1:13" x14ac:dyDescent="0.55000000000000004">
      <c r="A2714">
        <v>7</v>
      </c>
      <c r="B2714" s="1" t="s">
        <v>466</v>
      </c>
      <c r="C2714" s="1" t="s">
        <v>3</v>
      </c>
      <c r="D2714">
        <v>4</v>
      </c>
      <c r="E2714" s="1" t="s">
        <v>145</v>
      </c>
      <c r="F2714">
        <v>4</v>
      </c>
      <c r="G2714" s="1" t="s">
        <v>376</v>
      </c>
      <c r="H2714" s="1" t="s">
        <v>28</v>
      </c>
      <c r="I2714">
        <v>2</v>
      </c>
      <c r="J2714" s="1" t="str">
        <f>+VLOOKUP(bloques1a3[[#This Row],[respuesta]],respuestas.emociones[],2,0)</f>
        <v>enojo</v>
      </c>
      <c r="K2714" s="1">
        <f>+VLOOKUP(bloques1a3[[#This Row],[niño]],BD.niños[[Código]:[edad]],5,0)</f>
        <v>8</v>
      </c>
      <c r="L2714" s="1">
        <f>+IF(bloques1a3[[#This Row],[correcta]]=bloques1a3[[#This Row],[respuesta]],1,0)</f>
        <v>1</v>
      </c>
      <c r="M2714" s="1">
        <f>+IF(bloques1a3[[#This Row],[Sexo]]="F",1,0)</f>
        <v>0</v>
      </c>
    </row>
    <row r="2715" spans="1:13" x14ac:dyDescent="0.55000000000000004">
      <c r="A2715">
        <v>7</v>
      </c>
      <c r="B2715" s="1" t="s">
        <v>466</v>
      </c>
      <c r="C2715" s="1" t="s">
        <v>3</v>
      </c>
      <c r="D2715">
        <v>4</v>
      </c>
      <c r="E2715" s="1" t="s">
        <v>147</v>
      </c>
      <c r="F2715">
        <v>4</v>
      </c>
      <c r="G2715" s="1" t="s">
        <v>376</v>
      </c>
      <c r="H2715" s="1" t="s">
        <v>28</v>
      </c>
      <c r="I2715">
        <v>2</v>
      </c>
      <c r="J2715" s="1" t="str">
        <f>+VLOOKUP(bloques1a3[[#This Row],[respuesta]],respuestas.emociones[],2,0)</f>
        <v>enojo</v>
      </c>
      <c r="K2715" s="1">
        <f>+VLOOKUP(bloques1a3[[#This Row],[niño]],BD.niños[[Código]:[edad]],5,0)</f>
        <v>8</v>
      </c>
      <c r="L2715" s="1">
        <f>+IF(bloques1a3[[#This Row],[correcta]]=bloques1a3[[#This Row],[respuesta]],1,0)</f>
        <v>1</v>
      </c>
      <c r="M2715" s="1">
        <f>+IF(bloques1a3[[#This Row],[Sexo]]="F",1,0)</f>
        <v>0</v>
      </c>
    </row>
    <row r="2716" spans="1:13" x14ac:dyDescent="0.55000000000000004">
      <c r="A2716">
        <v>7</v>
      </c>
      <c r="B2716" s="1" t="s">
        <v>466</v>
      </c>
      <c r="C2716" s="1" t="s">
        <v>3</v>
      </c>
      <c r="D2716">
        <v>4</v>
      </c>
      <c r="E2716" s="1" t="s">
        <v>214</v>
      </c>
      <c r="F2716">
        <v>2</v>
      </c>
      <c r="G2716" s="1" t="s">
        <v>377</v>
      </c>
      <c r="H2716" s="1" t="s">
        <v>29</v>
      </c>
      <c r="I2716">
        <v>2</v>
      </c>
      <c r="J2716" s="1" t="str">
        <f>+VLOOKUP(bloques1a3[[#This Row],[respuesta]],respuestas.emociones[],2,0)</f>
        <v>alegria</v>
      </c>
      <c r="K2716" s="1">
        <f>+VLOOKUP(bloques1a3[[#This Row],[niño]],BD.niños[[Código]:[edad]],5,0)</f>
        <v>10</v>
      </c>
      <c r="L2716" s="1">
        <f>+IF(bloques1a3[[#This Row],[correcta]]=bloques1a3[[#This Row],[respuesta]],1,0)</f>
        <v>0</v>
      </c>
      <c r="M2716" s="1">
        <f>+IF(bloques1a3[[#This Row],[Sexo]]="F",1,0)</f>
        <v>1</v>
      </c>
    </row>
    <row r="2717" spans="1:13" x14ac:dyDescent="0.55000000000000004">
      <c r="A2717">
        <v>7</v>
      </c>
      <c r="B2717" s="1" t="s">
        <v>466</v>
      </c>
      <c r="C2717" s="1" t="s">
        <v>3</v>
      </c>
      <c r="D2717">
        <v>4</v>
      </c>
      <c r="E2717" s="1" t="s">
        <v>217</v>
      </c>
      <c r="F2717">
        <v>4</v>
      </c>
      <c r="G2717" s="1" t="s">
        <v>377</v>
      </c>
      <c r="H2717" s="1" t="s">
        <v>29</v>
      </c>
      <c r="I2717">
        <v>2</v>
      </c>
      <c r="J2717" s="1" t="str">
        <f>+VLOOKUP(bloques1a3[[#This Row],[respuesta]],respuestas.emociones[],2,0)</f>
        <v>enojo</v>
      </c>
      <c r="K2717" s="1">
        <f>+VLOOKUP(bloques1a3[[#This Row],[niño]],BD.niños[[Código]:[edad]],5,0)</f>
        <v>10</v>
      </c>
      <c r="L2717" s="1">
        <f>+IF(bloques1a3[[#This Row],[correcta]]=bloques1a3[[#This Row],[respuesta]],1,0)</f>
        <v>1</v>
      </c>
      <c r="M2717" s="1">
        <f>+IF(bloques1a3[[#This Row],[Sexo]]="F",1,0)</f>
        <v>1</v>
      </c>
    </row>
    <row r="2718" spans="1:13" x14ac:dyDescent="0.55000000000000004">
      <c r="A2718">
        <v>7</v>
      </c>
      <c r="B2718" s="1" t="s">
        <v>466</v>
      </c>
      <c r="C2718" s="1" t="s">
        <v>3</v>
      </c>
      <c r="D2718">
        <v>4</v>
      </c>
      <c r="E2718" s="1" t="s">
        <v>220</v>
      </c>
      <c r="F2718">
        <v>4</v>
      </c>
      <c r="G2718" s="1" t="s">
        <v>377</v>
      </c>
      <c r="H2718" s="1" t="s">
        <v>29</v>
      </c>
      <c r="I2718">
        <v>2</v>
      </c>
      <c r="J2718" s="1" t="str">
        <f>+VLOOKUP(bloques1a3[[#This Row],[respuesta]],respuestas.emociones[],2,0)</f>
        <v>enojo</v>
      </c>
      <c r="K2718" s="1">
        <f>+VLOOKUP(bloques1a3[[#This Row],[niño]],BD.niños[[Código]:[edad]],5,0)</f>
        <v>10</v>
      </c>
      <c r="L2718" s="1">
        <f>+IF(bloques1a3[[#This Row],[correcta]]=bloques1a3[[#This Row],[respuesta]],1,0)</f>
        <v>1</v>
      </c>
      <c r="M2718" s="1">
        <f>+IF(bloques1a3[[#This Row],[Sexo]]="F",1,0)</f>
        <v>1</v>
      </c>
    </row>
    <row r="2719" spans="1:13" x14ac:dyDescent="0.55000000000000004">
      <c r="A2719">
        <v>7</v>
      </c>
      <c r="B2719" s="1" t="s">
        <v>466</v>
      </c>
      <c r="C2719" s="1" t="s">
        <v>3</v>
      </c>
      <c r="D2719">
        <v>4</v>
      </c>
      <c r="E2719" s="1" t="s">
        <v>223</v>
      </c>
      <c r="F2719">
        <v>4</v>
      </c>
      <c r="G2719" s="1" t="s">
        <v>376</v>
      </c>
      <c r="H2719" s="1" t="s">
        <v>29</v>
      </c>
      <c r="I2719">
        <v>2</v>
      </c>
      <c r="J2719" s="1" t="str">
        <f>+VLOOKUP(bloques1a3[[#This Row],[respuesta]],respuestas.emociones[],2,0)</f>
        <v>enojo</v>
      </c>
      <c r="K2719" s="1">
        <f>+VLOOKUP(bloques1a3[[#This Row],[niño]],BD.niños[[Código]:[edad]],5,0)</f>
        <v>8</v>
      </c>
      <c r="L2719" s="1">
        <f>+IF(bloques1a3[[#This Row],[correcta]]=bloques1a3[[#This Row],[respuesta]],1,0)</f>
        <v>1</v>
      </c>
      <c r="M2719" s="1">
        <f>+IF(bloques1a3[[#This Row],[Sexo]]="F",1,0)</f>
        <v>1</v>
      </c>
    </row>
    <row r="2720" spans="1:13" x14ac:dyDescent="0.55000000000000004">
      <c r="A2720">
        <v>7</v>
      </c>
      <c r="B2720" s="1" t="s">
        <v>466</v>
      </c>
      <c r="C2720" s="1" t="s">
        <v>3</v>
      </c>
      <c r="D2720">
        <v>4</v>
      </c>
      <c r="E2720" s="1" t="s">
        <v>226</v>
      </c>
      <c r="F2720">
        <v>4</v>
      </c>
      <c r="G2720" s="1" t="s">
        <v>377</v>
      </c>
      <c r="H2720" s="1" t="s">
        <v>28</v>
      </c>
      <c r="I2720">
        <v>2</v>
      </c>
      <c r="J2720" s="1" t="str">
        <f>+VLOOKUP(bloques1a3[[#This Row],[respuesta]],respuestas.emociones[],2,0)</f>
        <v>enojo</v>
      </c>
      <c r="K2720" s="1">
        <f>+VLOOKUP(bloques1a3[[#This Row],[niño]],BD.niños[[Código]:[edad]],5,0)</f>
        <v>10</v>
      </c>
      <c r="L2720" s="1">
        <f>+IF(bloques1a3[[#This Row],[correcta]]=bloques1a3[[#This Row],[respuesta]],1,0)</f>
        <v>1</v>
      </c>
      <c r="M2720" s="1">
        <f>+IF(bloques1a3[[#This Row],[Sexo]]="F",1,0)</f>
        <v>0</v>
      </c>
    </row>
    <row r="2721" spans="1:13" x14ac:dyDescent="0.55000000000000004">
      <c r="A2721">
        <v>7</v>
      </c>
      <c r="B2721" s="1" t="s">
        <v>466</v>
      </c>
      <c r="C2721" s="1" t="s">
        <v>3</v>
      </c>
      <c r="D2721">
        <v>4</v>
      </c>
      <c r="E2721" s="1" t="s">
        <v>229</v>
      </c>
      <c r="F2721">
        <v>4</v>
      </c>
      <c r="G2721" s="1" t="s">
        <v>376</v>
      </c>
      <c r="H2721" s="1" t="s">
        <v>28</v>
      </c>
      <c r="I2721">
        <v>2</v>
      </c>
      <c r="J2721" s="1" t="str">
        <f>+VLOOKUP(bloques1a3[[#This Row],[respuesta]],respuestas.emociones[],2,0)</f>
        <v>enojo</v>
      </c>
      <c r="K2721" s="1">
        <f>+VLOOKUP(bloques1a3[[#This Row],[niño]],BD.niños[[Código]:[edad]],5,0)</f>
        <v>7</v>
      </c>
      <c r="L2721" s="1">
        <f>+IF(bloques1a3[[#This Row],[correcta]]=bloques1a3[[#This Row],[respuesta]],1,0)</f>
        <v>1</v>
      </c>
      <c r="M2721" s="1">
        <f>+IF(bloques1a3[[#This Row],[Sexo]]="F",1,0)</f>
        <v>0</v>
      </c>
    </row>
    <row r="2722" spans="1:13" x14ac:dyDescent="0.55000000000000004">
      <c r="A2722">
        <v>7</v>
      </c>
      <c r="B2722" s="1" t="s">
        <v>466</v>
      </c>
      <c r="C2722" s="1" t="s">
        <v>3</v>
      </c>
      <c r="D2722">
        <v>4</v>
      </c>
      <c r="E2722" s="1" t="s">
        <v>231</v>
      </c>
      <c r="F2722">
        <v>4</v>
      </c>
      <c r="G2722" s="1" t="s">
        <v>375</v>
      </c>
      <c r="H2722" s="1" t="s">
        <v>29</v>
      </c>
      <c r="I2722">
        <v>2</v>
      </c>
      <c r="J2722" s="1" t="str">
        <f>+VLOOKUP(bloques1a3[[#This Row],[respuesta]],respuestas.emociones[],2,0)</f>
        <v>enojo</v>
      </c>
      <c r="K2722" s="1">
        <f>+VLOOKUP(bloques1a3[[#This Row],[niño]],BD.niños[[Código]:[edad]],5,0)</f>
        <v>6</v>
      </c>
      <c r="L2722" s="1">
        <f>+IF(bloques1a3[[#This Row],[correcta]]=bloques1a3[[#This Row],[respuesta]],1,0)</f>
        <v>1</v>
      </c>
      <c r="M2722" s="1">
        <f>+IF(bloques1a3[[#This Row],[Sexo]]="F",1,0)</f>
        <v>1</v>
      </c>
    </row>
    <row r="2723" spans="1:13" x14ac:dyDescent="0.55000000000000004">
      <c r="A2723">
        <v>7</v>
      </c>
      <c r="B2723" s="1" t="s">
        <v>466</v>
      </c>
      <c r="C2723" s="1" t="s">
        <v>3</v>
      </c>
      <c r="D2723">
        <v>4</v>
      </c>
      <c r="E2723" s="1" t="s">
        <v>286</v>
      </c>
      <c r="F2723">
        <v>4</v>
      </c>
      <c r="G2723" s="1" t="s">
        <v>375</v>
      </c>
      <c r="H2723" s="1" t="s">
        <v>28</v>
      </c>
      <c r="I2723">
        <v>2</v>
      </c>
      <c r="J2723" s="1" t="str">
        <f>+VLOOKUP(bloques1a3[[#This Row],[respuesta]],respuestas.emociones[],2,0)</f>
        <v>enojo</v>
      </c>
      <c r="K2723" s="1">
        <f>+VLOOKUP(bloques1a3[[#This Row],[niño]],BD.niños[[Código]:[edad]],5,0)</f>
        <v>5</v>
      </c>
      <c r="L2723" s="1">
        <f>+IF(bloques1a3[[#This Row],[correcta]]=bloques1a3[[#This Row],[respuesta]],1,0)</f>
        <v>1</v>
      </c>
      <c r="M2723" s="1">
        <f>+IF(bloques1a3[[#This Row],[Sexo]]="F",1,0)</f>
        <v>0</v>
      </c>
    </row>
    <row r="2724" spans="1:13" x14ac:dyDescent="0.55000000000000004">
      <c r="A2724">
        <v>7</v>
      </c>
      <c r="B2724" s="1" t="s">
        <v>466</v>
      </c>
      <c r="C2724" s="1" t="s">
        <v>3</v>
      </c>
      <c r="D2724">
        <v>4</v>
      </c>
      <c r="E2724" s="1" t="s">
        <v>290</v>
      </c>
      <c r="F2724">
        <v>4</v>
      </c>
      <c r="G2724" s="1" t="s">
        <v>375</v>
      </c>
      <c r="H2724" s="1" t="s">
        <v>28</v>
      </c>
      <c r="I2724">
        <v>2</v>
      </c>
      <c r="J2724" s="1" t="str">
        <f>+VLOOKUP(bloques1a3[[#This Row],[respuesta]],respuestas.emociones[],2,0)</f>
        <v>enojo</v>
      </c>
      <c r="K2724" s="1">
        <f>+VLOOKUP(bloques1a3[[#This Row],[niño]],BD.niños[[Código]:[edad]],5,0)</f>
        <v>6</v>
      </c>
      <c r="L2724" s="1">
        <f>+IF(bloques1a3[[#This Row],[correcta]]=bloques1a3[[#This Row],[respuesta]],1,0)</f>
        <v>1</v>
      </c>
      <c r="M2724" s="1">
        <f>+IF(bloques1a3[[#This Row],[Sexo]]="F",1,0)</f>
        <v>0</v>
      </c>
    </row>
    <row r="2725" spans="1:13" x14ac:dyDescent="0.55000000000000004">
      <c r="A2725">
        <v>7</v>
      </c>
      <c r="B2725" s="1" t="s">
        <v>466</v>
      </c>
      <c r="C2725" s="1" t="s">
        <v>3</v>
      </c>
      <c r="D2725">
        <v>4</v>
      </c>
      <c r="E2725" s="1" t="s">
        <v>294</v>
      </c>
      <c r="F2725">
        <v>4</v>
      </c>
      <c r="G2725" s="1" t="s">
        <v>376</v>
      </c>
      <c r="H2725" s="1" t="s">
        <v>28</v>
      </c>
      <c r="I2725">
        <v>2</v>
      </c>
      <c r="J2725" s="1" t="str">
        <f>+VLOOKUP(bloques1a3[[#This Row],[respuesta]],respuestas.emociones[],2,0)</f>
        <v>enojo</v>
      </c>
      <c r="K2725" s="1">
        <f>+VLOOKUP(bloques1a3[[#This Row],[niño]],BD.niños[[Código]:[edad]],5,0)</f>
        <v>7</v>
      </c>
      <c r="L2725" s="1">
        <f>+IF(bloques1a3[[#This Row],[correcta]]=bloques1a3[[#This Row],[respuesta]],1,0)</f>
        <v>1</v>
      </c>
      <c r="M2725" s="1">
        <f>+IF(bloques1a3[[#This Row],[Sexo]]="F",1,0)</f>
        <v>0</v>
      </c>
    </row>
    <row r="2726" spans="1:13" x14ac:dyDescent="0.55000000000000004">
      <c r="A2726">
        <v>7</v>
      </c>
      <c r="B2726" s="1" t="s">
        <v>466</v>
      </c>
      <c r="C2726" s="1" t="s">
        <v>3</v>
      </c>
      <c r="D2726">
        <v>4</v>
      </c>
      <c r="E2726" s="1" t="s">
        <v>295</v>
      </c>
      <c r="F2726">
        <v>4</v>
      </c>
      <c r="G2726" s="1" t="s">
        <v>376</v>
      </c>
      <c r="H2726" s="1" t="s">
        <v>28</v>
      </c>
      <c r="I2726">
        <v>2</v>
      </c>
      <c r="J2726" s="1" t="str">
        <f>+VLOOKUP(bloques1a3[[#This Row],[respuesta]],respuestas.emociones[],2,0)</f>
        <v>enojo</v>
      </c>
      <c r="K2726" s="1">
        <f>+VLOOKUP(bloques1a3[[#This Row],[niño]],BD.niños[[Código]:[edad]],5,0)</f>
        <v>8</v>
      </c>
      <c r="L2726" s="1">
        <f>+IF(bloques1a3[[#This Row],[correcta]]=bloques1a3[[#This Row],[respuesta]],1,0)</f>
        <v>1</v>
      </c>
      <c r="M2726" s="1">
        <f>+IF(bloques1a3[[#This Row],[Sexo]]="F",1,0)</f>
        <v>0</v>
      </c>
    </row>
    <row r="2727" spans="1:13" x14ac:dyDescent="0.55000000000000004">
      <c r="A2727">
        <v>7</v>
      </c>
      <c r="B2727" s="1" t="s">
        <v>466</v>
      </c>
      <c r="C2727" s="1" t="s">
        <v>3</v>
      </c>
      <c r="D2727">
        <v>4</v>
      </c>
      <c r="E2727" s="1" t="s">
        <v>317</v>
      </c>
      <c r="F2727">
        <v>4</v>
      </c>
      <c r="G2727" s="1" t="s">
        <v>377</v>
      </c>
      <c r="H2727" s="1" t="s">
        <v>29</v>
      </c>
      <c r="I2727">
        <v>2</v>
      </c>
      <c r="J2727" s="1" t="str">
        <f>+VLOOKUP(bloques1a3[[#This Row],[respuesta]],respuestas.emociones[],2,0)</f>
        <v>enojo</v>
      </c>
      <c r="K2727" s="1">
        <f>+VLOOKUP(bloques1a3[[#This Row],[niño]],BD.niños[[Código]:[edad]],5,0)</f>
        <v>10</v>
      </c>
      <c r="L2727" s="1">
        <f>+IF(bloques1a3[[#This Row],[correcta]]=bloques1a3[[#This Row],[respuesta]],1,0)</f>
        <v>1</v>
      </c>
      <c r="M2727" s="1">
        <f>+IF(bloques1a3[[#This Row],[Sexo]]="F",1,0)</f>
        <v>1</v>
      </c>
    </row>
    <row r="2728" spans="1:13" x14ac:dyDescent="0.55000000000000004">
      <c r="A2728">
        <v>7</v>
      </c>
      <c r="B2728" s="1" t="s">
        <v>466</v>
      </c>
      <c r="C2728" s="1" t="s">
        <v>3</v>
      </c>
      <c r="D2728">
        <v>4</v>
      </c>
      <c r="E2728" s="1" t="s">
        <v>320</v>
      </c>
      <c r="F2728">
        <v>4</v>
      </c>
      <c r="G2728" s="1" t="s">
        <v>377</v>
      </c>
      <c r="H2728" s="1" t="s">
        <v>28</v>
      </c>
      <c r="I2728">
        <v>2</v>
      </c>
      <c r="J2728" s="1" t="str">
        <f>+VLOOKUP(bloques1a3[[#This Row],[respuesta]],respuestas.emociones[],2,0)</f>
        <v>enojo</v>
      </c>
      <c r="K2728" s="1">
        <f>+VLOOKUP(bloques1a3[[#This Row],[niño]],BD.niños[[Código]:[edad]],5,0)</f>
        <v>10</v>
      </c>
      <c r="L2728" s="1">
        <f>+IF(bloques1a3[[#This Row],[correcta]]=bloques1a3[[#This Row],[respuesta]],1,0)</f>
        <v>1</v>
      </c>
      <c r="M2728" s="1">
        <f>+IF(bloques1a3[[#This Row],[Sexo]]="F",1,0)</f>
        <v>0</v>
      </c>
    </row>
    <row r="2729" spans="1:13" x14ac:dyDescent="0.55000000000000004">
      <c r="A2729">
        <v>7</v>
      </c>
      <c r="B2729" s="1" t="s">
        <v>466</v>
      </c>
      <c r="C2729" s="1" t="s">
        <v>3</v>
      </c>
      <c r="D2729">
        <v>4</v>
      </c>
      <c r="E2729" s="1" t="s">
        <v>323</v>
      </c>
      <c r="F2729">
        <v>7</v>
      </c>
      <c r="G2729" s="1" t="s">
        <v>376</v>
      </c>
      <c r="H2729" s="1" t="s">
        <v>29</v>
      </c>
      <c r="I2729">
        <v>2</v>
      </c>
      <c r="J2729" s="1" t="str">
        <f>+VLOOKUP(bloques1a3[[#This Row],[respuesta]],respuestas.emociones[],2,0)</f>
        <v>asco</v>
      </c>
      <c r="K2729" s="1">
        <f>+VLOOKUP(bloques1a3[[#This Row],[niño]],BD.niños[[Código]:[edad]],5,0)</f>
        <v>8</v>
      </c>
      <c r="L2729" s="1">
        <f>+IF(bloques1a3[[#This Row],[correcta]]=bloques1a3[[#This Row],[respuesta]],1,0)</f>
        <v>0</v>
      </c>
      <c r="M2729" s="1">
        <f>+IF(bloques1a3[[#This Row],[Sexo]]="F",1,0)</f>
        <v>1</v>
      </c>
    </row>
    <row r="2730" spans="1:13" x14ac:dyDescent="0.55000000000000004">
      <c r="A2730">
        <v>7</v>
      </c>
      <c r="B2730" s="1" t="s">
        <v>466</v>
      </c>
      <c r="C2730" s="1" t="s">
        <v>3</v>
      </c>
      <c r="D2730">
        <v>4</v>
      </c>
      <c r="E2730" s="1" t="s">
        <v>327</v>
      </c>
      <c r="F2730">
        <v>4</v>
      </c>
      <c r="G2730" s="1" t="s">
        <v>376</v>
      </c>
      <c r="H2730" s="1" t="s">
        <v>29</v>
      </c>
      <c r="I2730">
        <v>2</v>
      </c>
      <c r="J2730" s="1" t="str">
        <f>+VLOOKUP(bloques1a3[[#This Row],[respuesta]],respuestas.emociones[],2,0)</f>
        <v>enojo</v>
      </c>
      <c r="K2730" s="1">
        <f>+VLOOKUP(bloques1a3[[#This Row],[niño]],BD.niños[[Código]:[edad]],5,0)</f>
        <v>7</v>
      </c>
      <c r="L2730" s="1">
        <f>+IF(bloques1a3[[#This Row],[correcta]]=bloques1a3[[#This Row],[respuesta]],1,0)</f>
        <v>1</v>
      </c>
      <c r="M2730" s="1">
        <f>+IF(bloques1a3[[#This Row],[Sexo]]="F",1,0)</f>
        <v>1</v>
      </c>
    </row>
    <row r="2731" spans="1:13" x14ac:dyDescent="0.55000000000000004">
      <c r="A2731">
        <v>7</v>
      </c>
      <c r="B2731" s="1" t="s">
        <v>466</v>
      </c>
      <c r="C2731" s="1" t="s">
        <v>3</v>
      </c>
      <c r="D2731">
        <v>4</v>
      </c>
      <c r="E2731" s="1" t="s">
        <v>331</v>
      </c>
      <c r="F2731">
        <v>4</v>
      </c>
      <c r="G2731" s="1" t="s">
        <v>376</v>
      </c>
      <c r="H2731" s="1" t="s">
        <v>29</v>
      </c>
      <c r="I2731">
        <v>2</v>
      </c>
      <c r="J2731" s="1" t="str">
        <f>+VLOOKUP(bloques1a3[[#This Row],[respuesta]],respuestas.emociones[],2,0)</f>
        <v>enojo</v>
      </c>
      <c r="K2731" s="1">
        <f>+VLOOKUP(bloques1a3[[#This Row],[niño]],BD.niños[[Código]:[edad]],5,0)</f>
        <v>8</v>
      </c>
      <c r="L2731" s="1">
        <f>+IF(bloques1a3[[#This Row],[correcta]]=bloques1a3[[#This Row],[respuesta]],1,0)</f>
        <v>1</v>
      </c>
      <c r="M2731" s="1">
        <f>+IF(bloques1a3[[#This Row],[Sexo]]="F",1,0)</f>
        <v>1</v>
      </c>
    </row>
    <row r="2732" spans="1:13" x14ac:dyDescent="0.55000000000000004">
      <c r="A2732">
        <v>8</v>
      </c>
      <c r="B2732" s="1" t="s">
        <v>467</v>
      </c>
      <c r="C2732" s="1" t="s">
        <v>3</v>
      </c>
      <c r="D2732">
        <v>4</v>
      </c>
      <c r="E2732" s="1" t="s">
        <v>105</v>
      </c>
      <c r="F2732">
        <v>1</v>
      </c>
      <c r="G2732" s="1" t="s">
        <v>377</v>
      </c>
      <c r="H2732" s="1" t="s">
        <v>29</v>
      </c>
      <c r="I2732">
        <v>2</v>
      </c>
      <c r="J2732" s="1" t="str">
        <f>+VLOOKUP(bloques1a3[[#This Row],[respuesta]],respuestas.emociones[],2,0)</f>
        <v>neutra</v>
      </c>
      <c r="K2732" s="1">
        <f>+VLOOKUP(bloques1a3[[#This Row],[niño]],BD.niños[[Código]:[edad]],5,0)</f>
        <v>10</v>
      </c>
      <c r="L2732" s="1">
        <f>+IF(bloques1a3[[#This Row],[correcta]]=bloques1a3[[#This Row],[respuesta]],1,0)</f>
        <v>0</v>
      </c>
      <c r="M2732" s="1">
        <f>+IF(bloques1a3[[#This Row],[Sexo]]="F",1,0)</f>
        <v>1</v>
      </c>
    </row>
    <row r="2733" spans="1:13" x14ac:dyDescent="0.55000000000000004">
      <c r="A2733">
        <v>8</v>
      </c>
      <c r="B2733" s="1" t="s">
        <v>467</v>
      </c>
      <c r="C2733" s="1" t="s">
        <v>3</v>
      </c>
      <c r="D2733">
        <v>4</v>
      </c>
      <c r="E2733" s="1" t="s">
        <v>108</v>
      </c>
      <c r="F2733">
        <v>6</v>
      </c>
      <c r="G2733" s="1" t="s">
        <v>377</v>
      </c>
      <c r="H2733" s="1" t="s">
        <v>29</v>
      </c>
      <c r="I2733">
        <v>2</v>
      </c>
      <c r="J2733" s="1" t="str">
        <f>+VLOOKUP(bloques1a3[[#This Row],[respuesta]],respuestas.emociones[],2,0)</f>
        <v>sorpresa</v>
      </c>
      <c r="K2733" s="1">
        <f>+VLOOKUP(bloques1a3[[#This Row],[niño]],BD.niños[[Código]:[edad]],5,0)</f>
        <v>10</v>
      </c>
      <c r="L2733" s="1">
        <f>+IF(bloques1a3[[#This Row],[correcta]]=bloques1a3[[#This Row],[respuesta]],1,0)</f>
        <v>0</v>
      </c>
      <c r="M2733" s="1">
        <f>+IF(bloques1a3[[#This Row],[Sexo]]="F",1,0)</f>
        <v>1</v>
      </c>
    </row>
    <row r="2734" spans="1:13" x14ac:dyDescent="0.55000000000000004">
      <c r="A2734">
        <v>8</v>
      </c>
      <c r="B2734" s="1" t="s">
        <v>467</v>
      </c>
      <c r="C2734" s="1" t="s">
        <v>3</v>
      </c>
      <c r="D2734">
        <v>4</v>
      </c>
      <c r="E2734" s="1" t="s">
        <v>112</v>
      </c>
      <c r="F2734">
        <v>3</v>
      </c>
      <c r="G2734" s="1" t="s">
        <v>377</v>
      </c>
      <c r="H2734" s="1" t="s">
        <v>29</v>
      </c>
      <c r="I2734">
        <v>2</v>
      </c>
      <c r="J2734" s="1" t="str">
        <f>+VLOOKUP(bloques1a3[[#This Row],[respuesta]],respuestas.emociones[],2,0)</f>
        <v>tristeza</v>
      </c>
      <c r="K2734" s="1">
        <f>+VLOOKUP(bloques1a3[[#This Row],[niño]],BD.niños[[Código]:[edad]],5,0)</f>
        <v>9</v>
      </c>
      <c r="L2734" s="1">
        <f>+IF(bloques1a3[[#This Row],[correcta]]=bloques1a3[[#This Row],[respuesta]],1,0)</f>
        <v>0</v>
      </c>
      <c r="M2734" s="1">
        <f>+IF(bloques1a3[[#This Row],[Sexo]]="F",1,0)</f>
        <v>1</v>
      </c>
    </row>
    <row r="2735" spans="1:13" x14ac:dyDescent="0.55000000000000004">
      <c r="A2735">
        <v>8</v>
      </c>
      <c r="B2735" s="1" t="s">
        <v>467</v>
      </c>
      <c r="C2735" s="1" t="s">
        <v>3</v>
      </c>
      <c r="D2735">
        <v>4</v>
      </c>
      <c r="E2735" s="1" t="s">
        <v>116</v>
      </c>
      <c r="F2735">
        <v>1</v>
      </c>
      <c r="G2735" s="1" t="s">
        <v>377</v>
      </c>
      <c r="H2735" s="1" t="s">
        <v>29</v>
      </c>
      <c r="I2735">
        <v>2</v>
      </c>
      <c r="J2735" s="1" t="str">
        <f>+VLOOKUP(bloques1a3[[#This Row],[respuesta]],respuestas.emociones[],2,0)</f>
        <v>neutra</v>
      </c>
      <c r="K2735" s="1">
        <f>+VLOOKUP(bloques1a3[[#This Row],[niño]],BD.niños[[Código]:[edad]],5,0)</f>
        <v>9</v>
      </c>
      <c r="L2735" s="1">
        <f>+IF(bloques1a3[[#This Row],[correcta]]=bloques1a3[[#This Row],[respuesta]],1,0)</f>
        <v>0</v>
      </c>
      <c r="M2735" s="1">
        <f>+IF(bloques1a3[[#This Row],[Sexo]]="F",1,0)</f>
        <v>1</v>
      </c>
    </row>
    <row r="2736" spans="1:13" x14ac:dyDescent="0.55000000000000004">
      <c r="A2736">
        <v>8</v>
      </c>
      <c r="B2736" s="1" t="s">
        <v>467</v>
      </c>
      <c r="C2736" s="1" t="s">
        <v>3</v>
      </c>
      <c r="D2736">
        <v>4</v>
      </c>
      <c r="E2736" s="1" t="s">
        <v>120</v>
      </c>
      <c r="F2736">
        <v>1</v>
      </c>
      <c r="G2736" s="1" t="s">
        <v>377</v>
      </c>
      <c r="H2736" s="1" t="s">
        <v>28</v>
      </c>
      <c r="I2736">
        <v>2</v>
      </c>
      <c r="J2736" s="1" t="str">
        <f>+VLOOKUP(bloques1a3[[#This Row],[respuesta]],respuestas.emociones[],2,0)</f>
        <v>neutra</v>
      </c>
      <c r="K2736" s="1">
        <f>+VLOOKUP(bloques1a3[[#This Row],[niño]],BD.niños[[Código]:[edad]],5,0)</f>
        <v>10</v>
      </c>
      <c r="L2736" s="1">
        <f>+IF(bloques1a3[[#This Row],[correcta]]=bloques1a3[[#This Row],[respuesta]],1,0)</f>
        <v>0</v>
      </c>
      <c r="M2736" s="1">
        <f>+IF(bloques1a3[[#This Row],[Sexo]]="F",1,0)</f>
        <v>0</v>
      </c>
    </row>
    <row r="2737" spans="1:13" x14ac:dyDescent="0.55000000000000004">
      <c r="A2737">
        <v>8</v>
      </c>
      <c r="B2737" s="1" t="s">
        <v>467</v>
      </c>
      <c r="C2737" s="1" t="s">
        <v>3</v>
      </c>
      <c r="D2737">
        <v>4</v>
      </c>
      <c r="E2737" s="1" t="s">
        <v>123</v>
      </c>
      <c r="F2737">
        <v>1</v>
      </c>
      <c r="G2737" s="1" t="s">
        <v>376</v>
      </c>
      <c r="H2737" s="1" t="s">
        <v>28</v>
      </c>
      <c r="I2737">
        <v>2</v>
      </c>
      <c r="J2737" s="1" t="str">
        <f>+VLOOKUP(bloques1a3[[#This Row],[respuesta]],respuestas.emociones[],2,0)</f>
        <v>neutra</v>
      </c>
      <c r="K2737" s="1">
        <f>+VLOOKUP(bloques1a3[[#This Row],[niño]],BD.niños[[Código]:[edad]],5,0)</f>
        <v>8</v>
      </c>
      <c r="L2737" s="1">
        <f>+IF(bloques1a3[[#This Row],[correcta]]=bloques1a3[[#This Row],[respuesta]],1,0)</f>
        <v>0</v>
      </c>
      <c r="M2737" s="1">
        <f>+IF(bloques1a3[[#This Row],[Sexo]]="F",1,0)</f>
        <v>0</v>
      </c>
    </row>
    <row r="2738" spans="1:13" x14ac:dyDescent="0.55000000000000004">
      <c r="A2738">
        <v>8</v>
      </c>
      <c r="B2738" s="1" t="s">
        <v>467</v>
      </c>
      <c r="C2738" s="1" t="s">
        <v>3</v>
      </c>
      <c r="D2738">
        <v>4</v>
      </c>
      <c r="E2738" s="1" t="s">
        <v>127</v>
      </c>
      <c r="F2738">
        <v>1</v>
      </c>
      <c r="G2738" s="1" t="s">
        <v>375</v>
      </c>
      <c r="H2738" s="1" t="s">
        <v>28</v>
      </c>
      <c r="I2738">
        <v>2</v>
      </c>
      <c r="J2738" s="1" t="str">
        <f>+VLOOKUP(bloques1a3[[#This Row],[respuesta]],respuestas.emociones[],2,0)</f>
        <v>neutra</v>
      </c>
      <c r="K2738" s="1">
        <f>+VLOOKUP(bloques1a3[[#This Row],[niño]],BD.niños[[Código]:[edad]],5,0)</f>
        <v>6</v>
      </c>
      <c r="L2738" s="1">
        <f>+IF(bloques1a3[[#This Row],[correcta]]=bloques1a3[[#This Row],[respuesta]],1,0)</f>
        <v>0</v>
      </c>
      <c r="M2738" s="1">
        <f>+IF(bloques1a3[[#This Row],[Sexo]]="F",1,0)</f>
        <v>0</v>
      </c>
    </row>
    <row r="2739" spans="1:13" x14ac:dyDescent="0.55000000000000004">
      <c r="A2739">
        <v>8</v>
      </c>
      <c r="B2739" s="1" t="s">
        <v>467</v>
      </c>
      <c r="C2739" s="1" t="s">
        <v>3</v>
      </c>
      <c r="D2739">
        <v>4</v>
      </c>
      <c r="E2739" s="1" t="s">
        <v>131</v>
      </c>
      <c r="F2739">
        <v>1</v>
      </c>
      <c r="G2739" s="1" t="s">
        <v>375</v>
      </c>
      <c r="H2739" s="1" t="s">
        <v>29</v>
      </c>
      <c r="I2739">
        <v>2</v>
      </c>
      <c r="J2739" s="1" t="str">
        <f>+VLOOKUP(bloques1a3[[#This Row],[respuesta]],respuestas.emociones[],2,0)</f>
        <v>neutra</v>
      </c>
      <c r="K2739" s="1">
        <f>+VLOOKUP(bloques1a3[[#This Row],[niño]],BD.niños[[Código]:[edad]],5,0)</f>
        <v>6</v>
      </c>
      <c r="L2739" s="1">
        <f>+IF(bloques1a3[[#This Row],[correcta]]=bloques1a3[[#This Row],[respuesta]],1,0)</f>
        <v>0</v>
      </c>
      <c r="M2739" s="1">
        <f>+IF(bloques1a3[[#This Row],[Sexo]]="F",1,0)</f>
        <v>1</v>
      </c>
    </row>
    <row r="2740" spans="1:13" x14ac:dyDescent="0.55000000000000004">
      <c r="A2740">
        <v>8</v>
      </c>
      <c r="B2740" s="1" t="s">
        <v>467</v>
      </c>
      <c r="C2740" s="1" t="s">
        <v>3</v>
      </c>
      <c r="D2740">
        <v>4</v>
      </c>
      <c r="E2740" s="1" t="s">
        <v>135</v>
      </c>
      <c r="F2740">
        <v>1</v>
      </c>
      <c r="G2740" s="1" t="s">
        <v>375</v>
      </c>
      <c r="H2740" s="1" t="s">
        <v>28</v>
      </c>
      <c r="I2740">
        <v>2</v>
      </c>
      <c r="J2740" s="1" t="str">
        <f>+VLOOKUP(bloques1a3[[#This Row],[respuesta]],respuestas.emociones[],2,0)</f>
        <v>neutra</v>
      </c>
      <c r="K2740" s="1">
        <f>+VLOOKUP(bloques1a3[[#This Row],[niño]],BD.niños[[Código]:[edad]],5,0)</f>
        <v>6</v>
      </c>
      <c r="L2740" s="1">
        <f>+IF(bloques1a3[[#This Row],[correcta]]=bloques1a3[[#This Row],[respuesta]],1,0)</f>
        <v>0</v>
      </c>
      <c r="M2740" s="1">
        <f>+IF(bloques1a3[[#This Row],[Sexo]]="F",1,0)</f>
        <v>0</v>
      </c>
    </row>
    <row r="2741" spans="1:13" x14ac:dyDescent="0.55000000000000004">
      <c r="A2741">
        <v>8</v>
      </c>
      <c r="B2741" s="1" t="s">
        <v>467</v>
      </c>
      <c r="C2741" s="1" t="s">
        <v>3</v>
      </c>
      <c r="D2741">
        <v>4</v>
      </c>
      <c r="E2741" s="1" t="s">
        <v>139</v>
      </c>
      <c r="F2741">
        <v>1</v>
      </c>
      <c r="G2741" s="1" t="s">
        <v>376</v>
      </c>
      <c r="H2741" s="1" t="s">
        <v>28</v>
      </c>
      <c r="I2741">
        <v>2</v>
      </c>
      <c r="J2741" s="1" t="str">
        <f>+VLOOKUP(bloques1a3[[#This Row],[respuesta]],respuestas.emociones[],2,0)</f>
        <v>neutra</v>
      </c>
      <c r="K2741" s="1">
        <f>+VLOOKUP(bloques1a3[[#This Row],[niño]],BD.niños[[Código]:[edad]],5,0)</f>
        <v>8</v>
      </c>
      <c r="L2741" s="1">
        <f>+IF(bloques1a3[[#This Row],[correcta]]=bloques1a3[[#This Row],[respuesta]],1,0)</f>
        <v>0</v>
      </c>
      <c r="M2741" s="1">
        <f>+IF(bloques1a3[[#This Row],[Sexo]]="F",1,0)</f>
        <v>0</v>
      </c>
    </row>
    <row r="2742" spans="1:13" x14ac:dyDescent="0.55000000000000004">
      <c r="A2742">
        <v>8</v>
      </c>
      <c r="B2742" s="1" t="s">
        <v>467</v>
      </c>
      <c r="C2742" s="1" t="s">
        <v>3</v>
      </c>
      <c r="D2742">
        <v>4</v>
      </c>
      <c r="E2742" s="1" t="s">
        <v>141</v>
      </c>
      <c r="F2742">
        <v>1</v>
      </c>
      <c r="G2742" s="1" t="s">
        <v>376</v>
      </c>
      <c r="H2742" s="1" t="s">
        <v>29</v>
      </c>
      <c r="I2742">
        <v>2</v>
      </c>
      <c r="J2742" s="1" t="str">
        <f>+VLOOKUP(bloques1a3[[#This Row],[respuesta]],respuestas.emociones[],2,0)</f>
        <v>neutra</v>
      </c>
      <c r="K2742" s="1">
        <f>+VLOOKUP(bloques1a3[[#This Row],[niño]],BD.niños[[Código]:[edad]],5,0)</f>
        <v>7</v>
      </c>
      <c r="L2742" s="1">
        <f>+IF(bloques1a3[[#This Row],[correcta]]=bloques1a3[[#This Row],[respuesta]],1,0)</f>
        <v>0</v>
      </c>
      <c r="M2742" s="1">
        <f>+IF(bloques1a3[[#This Row],[Sexo]]="F",1,0)</f>
        <v>1</v>
      </c>
    </row>
    <row r="2743" spans="1:13" x14ac:dyDescent="0.55000000000000004">
      <c r="A2743">
        <v>8</v>
      </c>
      <c r="B2743" s="1" t="s">
        <v>467</v>
      </c>
      <c r="C2743" s="1" t="s">
        <v>3</v>
      </c>
      <c r="D2743">
        <v>4</v>
      </c>
      <c r="E2743" s="1" t="s">
        <v>145</v>
      </c>
      <c r="F2743">
        <v>7</v>
      </c>
      <c r="G2743" s="1" t="s">
        <v>376</v>
      </c>
      <c r="H2743" s="1" t="s">
        <v>28</v>
      </c>
      <c r="I2743">
        <v>2</v>
      </c>
      <c r="J2743" s="1" t="str">
        <f>+VLOOKUP(bloques1a3[[#This Row],[respuesta]],respuestas.emociones[],2,0)</f>
        <v>asco</v>
      </c>
      <c r="K2743" s="1">
        <f>+VLOOKUP(bloques1a3[[#This Row],[niño]],BD.niños[[Código]:[edad]],5,0)</f>
        <v>8</v>
      </c>
      <c r="L2743" s="1">
        <f>+IF(bloques1a3[[#This Row],[correcta]]=bloques1a3[[#This Row],[respuesta]],1,0)</f>
        <v>0</v>
      </c>
      <c r="M2743" s="1">
        <f>+IF(bloques1a3[[#This Row],[Sexo]]="F",1,0)</f>
        <v>0</v>
      </c>
    </row>
    <row r="2744" spans="1:13" x14ac:dyDescent="0.55000000000000004">
      <c r="A2744">
        <v>8</v>
      </c>
      <c r="B2744" s="1" t="s">
        <v>467</v>
      </c>
      <c r="C2744" s="1" t="s">
        <v>3</v>
      </c>
      <c r="D2744">
        <v>4</v>
      </c>
      <c r="E2744" s="1" t="s">
        <v>147</v>
      </c>
      <c r="F2744">
        <v>5</v>
      </c>
      <c r="G2744" s="1" t="s">
        <v>376</v>
      </c>
      <c r="H2744" s="1" t="s">
        <v>28</v>
      </c>
      <c r="I2744">
        <v>2</v>
      </c>
      <c r="J2744" s="1" t="str">
        <f>+VLOOKUP(bloques1a3[[#This Row],[respuesta]],respuestas.emociones[],2,0)</f>
        <v>miedo</v>
      </c>
      <c r="K2744" s="1">
        <f>+VLOOKUP(bloques1a3[[#This Row],[niño]],BD.niños[[Código]:[edad]],5,0)</f>
        <v>8</v>
      </c>
      <c r="L2744" s="1">
        <f>+IF(bloques1a3[[#This Row],[correcta]]=bloques1a3[[#This Row],[respuesta]],1,0)</f>
        <v>0</v>
      </c>
      <c r="M2744" s="1">
        <f>+IF(bloques1a3[[#This Row],[Sexo]]="F",1,0)</f>
        <v>0</v>
      </c>
    </row>
    <row r="2745" spans="1:13" x14ac:dyDescent="0.55000000000000004">
      <c r="A2745">
        <v>8</v>
      </c>
      <c r="B2745" s="1" t="s">
        <v>467</v>
      </c>
      <c r="C2745" s="1" t="s">
        <v>3</v>
      </c>
      <c r="D2745">
        <v>4</v>
      </c>
      <c r="E2745" s="1" t="s">
        <v>214</v>
      </c>
      <c r="F2745">
        <v>2</v>
      </c>
      <c r="G2745" s="1" t="s">
        <v>377</v>
      </c>
      <c r="H2745" s="1" t="s">
        <v>29</v>
      </c>
      <c r="I2745">
        <v>2</v>
      </c>
      <c r="J2745" s="1" t="str">
        <f>+VLOOKUP(bloques1a3[[#This Row],[respuesta]],respuestas.emociones[],2,0)</f>
        <v>alegria</v>
      </c>
      <c r="K2745" s="1">
        <f>+VLOOKUP(bloques1a3[[#This Row],[niño]],BD.niños[[Código]:[edad]],5,0)</f>
        <v>10</v>
      </c>
      <c r="L2745" s="1">
        <f>+IF(bloques1a3[[#This Row],[correcta]]=bloques1a3[[#This Row],[respuesta]],1,0)</f>
        <v>0</v>
      </c>
      <c r="M2745" s="1">
        <f>+IF(bloques1a3[[#This Row],[Sexo]]="F",1,0)</f>
        <v>1</v>
      </c>
    </row>
    <row r="2746" spans="1:13" x14ac:dyDescent="0.55000000000000004">
      <c r="A2746">
        <v>8</v>
      </c>
      <c r="B2746" s="1" t="s">
        <v>467</v>
      </c>
      <c r="C2746" s="1" t="s">
        <v>3</v>
      </c>
      <c r="D2746">
        <v>4</v>
      </c>
      <c r="E2746" s="1" t="s">
        <v>217</v>
      </c>
      <c r="F2746">
        <v>1</v>
      </c>
      <c r="G2746" s="1" t="s">
        <v>377</v>
      </c>
      <c r="H2746" s="1" t="s">
        <v>29</v>
      </c>
      <c r="I2746">
        <v>2</v>
      </c>
      <c r="J2746" s="1" t="str">
        <f>+VLOOKUP(bloques1a3[[#This Row],[respuesta]],respuestas.emociones[],2,0)</f>
        <v>neutra</v>
      </c>
      <c r="K2746" s="1">
        <f>+VLOOKUP(bloques1a3[[#This Row],[niño]],BD.niños[[Código]:[edad]],5,0)</f>
        <v>10</v>
      </c>
      <c r="L2746" s="1">
        <f>+IF(bloques1a3[[#This Row],[correcta]]=bloques1a3[[#This Row],[respuesta]],1,0)</f>
        <v>0</v>
      </c>
      <c r="M2746" s="1">
        <f>+IF(bloques1a3[[#This Row],[Sexo]]="F",1,0)</f>
        <v>1</v>
      </c>
    </row>
    <row r="2747" spans="1:13" x14ac:dyDescent="0.55000000000000004">
      <c r="A2747">
        <v>8</v>
      </c>
      <c r="B2747" s="1" t="s">
        <v>467</v>
      </c>
      <c r="C2747" s="1" t="s">
        <v>3</v>
      </c>
      <c r="D2747">
        <v>4</v>
      </c>
      <c r="E2747" s="1" t="s">
        <v>220</v>
      </c>
      <c r="F2747">
        <v>1</v>
      </c>
      <c r="G2747" s="1" t="s">
        <v>377</v>
      </c>
      <c r="H2747" s="1" t="s">
        <v>29</v>
      </c>
      <c r="I2747">
        <v>2</v>
      </c>
      <c r="J2747" s="1" t="str">
        <f>+VLOOKUP(bloques1a3[[#This Row],[respuesta]],respuestas.emociones[],2,0)</f>
        <v>neutra</v>
      </c>
      <c r="K2747" s="1">
        <f>+VLOOKUP(bloques1a3[[#This Row],[niño]],BD.niños[[Código]:[edad]],5,0)</f>
        <v>10</v>
      </c>
      <c r="L2747" s="1">
        <f>+IF(bloques1a3[[#This Row],[correcta]]=bloques1a3[[#This Row],[respuesta]],1,0)</f>
        <v>0</v>
      </c>
      <c r="M2747" s="1">
        <f>+IF(bloques1a3[[#This Row],[Sexo]]="F",1,0)</f>
        <v>1</v>
      </c>
    </row>
    <row r="2748" spans="1:13" x14ac:dyDescent="0.55000000000000004">
      <c r="A2748">
        <v>8</v>
      </c>
      <c r="B2748" s="1" t="s">
        <v>467</v>
      </c>
      <c r="C2748" s="1" t="s">
        <v>3</v>
      </c>
      <c r="D2748">
        <v>4</v>
      </c>
      <c r="E2748" s="1" t="s">
        <v>223</v>
      </c>
      <c r="F2748">
        <v>1</v>
      </c>
      <c r="G2748" s="1" t="s">
        <v>376</v>
      </c>
      <c r="H2748" s="1" t="s">
        <v>29</v>
      </c>
      <c r="I2748">
        <v>2</v>
      </c>
      <c r="J2748" s="1" t="str">
        <f>+VLOOKUP(bloques1a3[[#This Row],[respuesta]],respuestas.emociones[],2,0)</f>
        <v>neutra</v>
      </c>
      <c r="K2748" s="1">
        <f>+VLOOKUP(bloques1a3[[#This Row],[niño]],BD.niños[[Código]:[edad]],5,0)</f>
        <v>8</v>
      </c>
      <c r="L2748" s="1">
        <f>+IF(bloques1a3[[#This Row],[correcta]]=bloques1a3[[#This Row],[respuesta]],1,0)</f>
        <v>0</v>
      </c>
      <c r="M2748" s="1">
        <f>+IF(bloques1a3[[#This Row],[Sexo]]="F",1,0)</f>
        <v>1</v>
      </c>
    </row>
    <row r="2749" spans="1:13" x14ac:dyDescent="0.55000000000000004">
      <c r="A2749">
        <v>8</v>
      </c>
      <c r="B2749" s="1" t="s">
        <v>467</v>
      </c>
      <c r="C2749" s="1" t="s">
        <v>3</v>
      </c>
      <c r="D2749">
        <v>4</v>
      </c>
      <c r="E2749" s="1" t="s">
        <v>226</v>
      </c>
      <c r="F2749">
        <v>1</v>
      </c>
      <c r="G2749" s="1" t="s">
        <v>377</v>
      </c>
      <c r="H2749" s="1" t="s">
        <v>28</v>
      </c>
      <c r="I2749">
        <v>2</v>
      </c>
      <c r="J2749" s="1" t="str">
        <f>+VLOOKUP(bloques1a3[[#This Row],[respuesta]],respuestas.emociones[],2,0)</f>
        <v>neutra</v>
      </c>
      <c r="K2749" s="1">
        <f>+VLOOKUP(bloques1a3[[#This Row],[niño]],BD.niños[[Código]:[edad]],5,0)</f>
        <v>10</v>
      </c>
      <c r="L2749" s="1">
        <f>+IF(bloques1a3[[#This Row],[correcta]]=bloques1a3[[#This Row],[respuesta]],1,0)</f>
        <v>0</v>
      </c>
      <c r="M2749" s="1">
        <f>+IF(bloques1a3[[#This Row],[Sexo]]="F",1,0)</f>
        <v>0</v>
      </c>
    </row>
    <row r="2750" spans="1:13" x14ac:dyDescent="0.55000000000000004">
      <c r="A2750">
        <v>8</v>
      </c>
      <c r="B2750" s="1" t="s">
        <v>467</v>
      </c>
      <c r="C2750" s="1" t="s">
        <v>3</v>
      </c>
      <c r="D2750">
        <v>4</v>
      </c>
      <c r="E2750" s="1" t="s">
        <v>229</v>
      </c>
      <c r="F2750">
        <v>1</v>
      </c>
      <c r="G2750" s="1" t="s">
        <v>376</v>
      </c>
      <c r="H2750" s="1" t="s">
        <v>28</v>
      </c>
      <c r="I2750">
        <v>2</v>
      </c>
      <c r="J2750" s="1" t="str">
        <f>+VLOOKUP(bloques1a3[[#This Row],[respuesta]],respuestas.emociones[],2,0)</f>
        <v>neutra</v>
      </c>
      <c r="K2750" s="1">
        <f>+VLOOKUP(bloques1a3[[#This Row],[niño]],BD.niños[[Código]:[edad]],5,0)</f>
        <v>7</v>
      </c>
      <c r="L2750" s="1">
        <f>+IF(bloques1a3[[#This Row],[correcta]]=bloques1a3[[#This Row],[respuesta]],1,0)</f>
        <v>0</v>
      </c>
      <c r="M2750" s="1">
        <f>+IF(bloques1a3[[#This Row],[Sexo]]="F",1,0)</f>
        <v>0</v>
      </c>
    </row>
    <row r="2751" spans="1:13" x14ac:dyDescent="0.55000000000000004">
      <c r="A2751">
        <v>8</v>
      </c>
      <c r="B2751" s="1" t="s">
        <v>467</v>
      </c>
      <c r="C2751" s="1" t="s">
        <v>3</v>
      </c>
      <c r="D2751">
        <v>4</v>
      </c>
      <c r="E2751" s="1" t="s">
        <v>231</v>
      </c>
      <c r="F2751">
        <v>5</v>
      </c>
      <c r="G2751" s="1" t="s">
        <v>375</v>
      </c>
      <c r="H2751" s="1" t="s">
        <v>29</v>
      </c>
      <c r="I2751">
        <v>2</v>
      </c>
      <c r="J2751" s="1" t="str">
        <f>+VLOOKUP(bloques1a3[[#This Row],[respuesta]],respuestas.emociones[],2,0)</f>
        <v>miedo</v>
      </c>
      <c r="K2751" s="1">
        <f>+VLOOKUP(bloques1a3[[#This Row],[niño]],BD.niños[[Código]:[edad]],5,0)</f>
        <v>6</v>
      </c>
      <c r="L2751" s="1">
        <f>+IF(bloques1a3[[#This Row],[correcta]]=bloques1a3[[#This Row],[respuesta]],1,0)</f>
        <v>0</v>
      </c>
      <c r="M2751" s="1">
        <f>+IF(bloques1a3[[#This Row],[Sexo]]="F",1,0)</f>
        <v>1</v>
      </c>
    </row>
    <row r="2752" spans="1:13" x14ac:dyDescent="0.55000000000000004">
      <c r="A2752">
        <v>8</v>
      </c>
      <c r="B2752" s="1" t="s">
        <v>467</v>
      </c>
      <c r="C2752" s="1" t="s">
        <v>3</v>
      </c>
      <c r="D2752">
        <v>4</v>
      </c>
      <c r="E2752" s="1" t="s">
        <v>286</v>
      </c>
      <c r="F2752">
        <v>1</v>
      </c>
      <c r="G2752" s="1" t="s">
        <v>375</v>
      </c>
      <c r="H2752" s="1" t="s">
        <v>28</v>
      </c>
      <c r="I2752">
        <v>2</v>
      </c>
      <c r="J2752" s="1" t="str">
        <f>+VLOOKUP(bloques1a3[[#This Row],[respuesta]],respuestas.emociones[],2,0)</f>
        <v>neutra</v>
      </c>
      <c r="K2752" s="1">
        <f>+VLOOKUP(bloques1a3[[#This Row],[niño]],BD.niños[[Código]:[edad]],5,0)</f>
        <v>5</v>
      </c>
      <c r="L2752" s="1">
        <f>+IF(bloques1a3[[#This Row],[correcta]]=bloques1a3[[#This Row],[respuesta]],1,0)</f>
        <v>0</v>
      </c>
      <c r="M2752" s="1">
        <f>+IF(bloques1a3[[#This Row],[Sexo]]="F",1,0)</f>
        <v>0</v>
      </c>
    </row>
    <row r="2753" spans="1:13" x14ac:dyDescent="0.55000000000000004">
      <c r="A2753">
        <v>8</v>
      </c>
      <c r="B2753" s="1" t="s">
        <v>467</v>
      </c>
      <c r="C2753" s="1" t="s">
        <v>3</v>
      </c>
      <c r="D2753">
        <v>4</v>
      </c>
      <c r="E2753" s="1" t="s">
        <v>290</v>
      </c>
      <c r="F2753">
        <v>5</v>
      </c>
      <c r="G2753" s="1" t="s">
        <v>375</v>
      </c>
      <c r="H2753" s="1" t="s">
        <v>28</v>
      </c>
      <c r="I2753">
        <v>2</v>
      </c>
      <c r="J2753" s="1" t="str">
        <f>+VLOOKUP(bloques1a3[[#This Row],[respuesta]],respuestas.emociones[],2,0)</f>
        <v>miedo</v>
      </c>
      <c r="K2753" s="1">
        <f>+VLOOKUP(bloques1a3[[#This Row],[niño]],BD.niños[[Código]:[edad]],5,0)</f>
        <v>6</v>
      </c>
      <c r="L2753" s="1">
        <f>+IF(bloques1a3[[#This Row],[correcta]]=bloques1a3[[#This Row],[respuesta]],1,0)</f>
        <v>0</v>
      </c>
      <c r="M2753" s="1">
        <f>+IF(bloques1a3[[#This Row],[Sexo]]="F",1,0)</f>
        <v>0</v>
      </c>
    </row>
    <row r="2754" spans="1:13" x14ac:dyDescent="0.55000000000000004">
      <c r="A2754">
        <v>8</v>
      </c>
      <c r="B2754" s="1" t="s">
        <v>467</v>
      </c>
      <c r="C2754" s="1" t="s">
        <v>3</v>
      </c>
      <c r="D2754">
        <v>4</v>
      </c>
      <c r="E2754" s="1" t="s">
        <v>294</v>
      </c>
      <c r="F2754">
        <v>2</v>
      </c>
      <c r="G2754" s="1" t="s">
        <v>376</v>
      </c>
      <c r="H2754" s="1" t="s">
        <v>28</v>
      </c>
      <c r="I2754">
        <v>2</v>
      </c>
      <c r="J2754" s="1" t="str">
        <f>+VLOOKUP(bloques1a3[[#This Row],[respuesta]],respuestas.emociones[],2,0)</f>
        <v>alegria</v>
      </c>
      <c r="K2754" s="1">
        <f>+VLOOKUP(bloques1a3[[#This Row],[niño]],BD.niños[[Código]:[edad]],5,0)</f>
        <v>7</v>
      </c>
      <c r="L2754" s="1">
        <f>+IF(bloques1a3[[#This Row],[correcta]]=bloques1a3[[#This Row],[respuesta]],1,0)</f>
        <v>0</v>
      </c>
      <c r="M2754" s="1">
        <f>+IF(bloques1a3[[#This Row],[Sexo]]="F",1,0)</f>
        <v>0</v>
      </c>
    </row>
    <row r="2755" spans="1:13" x14ac:dyDescent="0.55000000000000004">
      <c r="A2755">
        <v>8</v>
      </c>
      <c r="B2755" s="1" t="s">
        <v>467</v>
      </c>
      <c r="C2755" s="1" t="s">
        <v>3</v>
      </c>
      <c r="D2755">
        <v>4</v>
      </c>
      <c r="E2755" s="1" t="s">
        <v>295</v>
      </c>
      <c r="F2755">
        <v>3</v>
      </c>
      <c r="G2755" s="1" t="s">
        <v>376</v>
      </c>
      <c r="H2755" s="1" t="s">
        <v>28</v>
      </c>
      <c r="I2755">
        <v>2</v>
      </c>
      <c r="J2755" s="1" t="str">
        <f>+VLOOKUP(bloques1a3[[#This Row],[respuesta]],respuestas.emociones[],2,0)</f>
        <v>tristeza</v>
      </c>
      <c r="K2755" s="1">
        <f>+VLOOKUP(bloques1a3[[#This Row],[niño]],BD.niños[[Código]:[edad]],5,0)</f>
        <v>8</v>
      </c>
      <c r="L2755" s="1">
        <f>+IF(bloques1a3[[#This Row],[correcta]]=bloques1a3[[#This Row],[respuesta]],1,0)</f>
        <v>0</v>
      </c>
      <c r="M2755" s="1">
        <f>+IF(bloques1a3[[#This Row],[Sexo]]="F",1,0)</f>
        <v>0</v>
      </c>
    </row>
    <row r="2756" spans="1:13" x14ac:dyDescent="0.55000000000000004">
      <c r="A2756">
        <v>8</v>
      </c>
      <c r="B2756" s="1" t="s">
        <v>467</v>
      </c>
      <c r="C2756" s="1" t="s">
        <v>3</v>
      </c>
      <c r="D2756">
        <v>4</v>
      </c>
      <c r="E2756" s="1" t="s">
        <v>317</v>
      </c>
      <c r="F2756">
        <v>1</v>
      </c>
      <c r="G2756" s="1" t="s">
        <v>377</v>
      </c>
      <c r="H2756" s="1" t="s">
        <v>29</v>
      </c>
      <c r="I2756">
        <v>2</v>
      </c>
      <c r="J2756" s="1" t="str">
        <f>+VLOOKUP(bloques1a3[[#This Row],[respuesta]],respuestas.emociones[],2,0)</f>
        <v>neutra</v>
      </c>
      <c r="K2756" s="1">
        <f>+VLOOKUP(bloques1a3[[#This Row],[niño]],BD.niños[[Código]:[edad]],5,0)</f>
        <v>10</v>
      </c>
      <c r="L2756" s="1">
        <f>+IF(bloques1a3[[#This Row],[correcta]]=bloques1a3[[#This Row],[respuesta]],1,0)</f>
        <v>0</v>
      </c>
      <c r="M2756" s="1">
        <f>+IF(bloques1a3[[#This Row],[Sexo]]="F",1,0)</f>
        <v>1</v>
      </c>
    </row>
    <row r="2757" spans="1:13" x14ac:dyDescent="0.55000000000000004">
      <c r="A2757">
        <v>8</v>
      </c>
      <c r="B2757" s="1" t="s">
        <v>467</v>
      </c>
      <c r="C2757" s="1" t="s">
        <v>3</v>
      </c>
      <c r="D2757">
        <v>4</v>
      </c>
      <c r="E2757" s="1" t="s">
        <v>320</v>
      </c>
      <c r="F2757">
        <v>1</v>
      </c>
      <c r="G2757" s="1" t="s">
        <v>377</v>
      </c>
      <c r="H2757" s="1" t="s">
        <v>28</v>
      </c>
      <c r="I2757">
        <v>2</v>
      </c>
      <c r="J2757" s="1" t="str">
        <f>+VLOOKUP(bloques1a3[[#This Row],[respuesta]],respuestas.emociones[],2,0)</f>
        <v>neutra</v>
      </c>
      <c r="K2757" s="1">
        <f>+VLOOKUP(bloques1a3[[#This Row],[niño]],BD.niños[[Código]:[edad]],5,0)</f>
        <v>10</v>
      </c>
      <c r="L2757" s="1">
        <f>+IF(bloques1a3[[#This Row],[correcta]]=bloques1a3[[#This Row],[respuesta]],1,0)</f>
        <v>0</v>
      </c>
      <c r="M2757" s="1">
        <f>+IF(bloques1a3[[#This Row],[Sexo]]="F",1,0)</f>
        <v>0</v>
      </c>
    </row>
    <row r="2758" spans="1:13" x14ac:dyDescent="0.55000000000000004">
      <c r="A2758">
        <v>8</v>
      </c>
      <c r="B2758" s="1" t="s">
        <v>467</v>
      </c>
      <c r="C2758" s="1" t="s">
        <v>3</v>
      </c>
      <c r="D2758">
        <v>4</v>
      </c>
      <c r="E2758" s="1" t="s">
        <v>323</v>
      </c>
      <c r="F2758">
        <v>1</v>
      </c>
      <c r="G2758" s="1" t="s">
        <v>376</v>
      </c>
      <c r="H2758" s="1" t="s">
        <v>29</v>
      </c>
      <c r="I2758">
        <v>2</v>
      </c>
      <c r="J2758" s="1" t="str">
        <f>+VLOOKUP(bloques1a3[[#This Row],[respuesta]],respuestas.emociones[],2,0)</f>
        <v>neutra</v>
      </c>
      <c r="K2758" s="1">
        <f>+VLOOKUP(bloques1a3[[#This Row],[niño]],BD.niños[[Código]:[edad]],5,0)</f>
        <v>8</v>
      </c>
      <c r="L2758" s="1">
        <f>+IF(bloques1a3[[#This Row],[correcta]]=bloques1a3[[#This Row],[respuesta]],1,0)</f>
        <v>0</v>
      </c>
      <c r="M2758" s="1">
        <f>+IF(bloques1a3[[#This Row],[Sexo]]="F",1,0)</f>
        <v>1</v>
      </c>
    </row>
    <row r="2759" spans="1:13" x14ac:dyDescent="0.55000000000000004">
      <c r="A2759">
        <v>8</v>
      </c>
      <c r="B2759" s="1" t="s">
        <v>467</v>
      </c>
      <c r="C2759" s="1" t="s">
        <v>3</v>
      </c>
      <c r="D2759">
        <v>4</v>
      </c>
      <c r="E2759" s="1" t="s">
        <v>327</v>
      </c>
      <c r="F2759">
        <v>1</v>
      </c>
      <c r="G2759" s="1" t="s">
        <v>376</v>
      </c>
      <c r="H2759" s="1" t="s">
        <v>29</v>
      </c>
      <c r="I2759">
        <v>2</v>
      </c>
      <c r="J2759" s="1" t="str">
        <f>+VLOOKUP(bloques1a3[[#This Row],[respuesta]],respuestas.emociones[],2,0)</f>
        <v>neutra</v>
      </c>
      <c r="K2759" s="1">
        <f>+VLOOKUP(bloques1a3[[#This Row],[niño]],BD.niños[[Código]:[edad]],5,0)</f>
        <v>7</v>
      </c>
      <c r="L2759" s="1">
        <f>+IF(bloques1a3[[#This Row],[correcta]]=bloques1a3[[#This Row],[respuesta]],1,0)</f>
        <v>0</v>
      </c>
      <c r="M2759" s="1">
        <f>+IF(bloques1a3[[#This Row],[Sexo]]="F",1,0)</f>
        <v>1</v>
      </c>
    </row>
    <row r="2760" spans="1:13" x14ac:dyDescent="0.55000000000000004">
      <c r="A2760">
        <v>8</v>
      </c>
      <c r="B2760" s="1" t="s">
        <v>467</v>
      </c>
      <c r="C2760" s="1" t="s">
        <v>3</v>
      </c>
      <c r="D2760">
        <v>4</v>
      </c>
      <c r="E2760" s="1" t="s">
        <v>331</v>
      </c>
      <c r="F2760">
        <v>1</v>
      </c>
      <c r="G2760" s="1" t="s">
        <v>376</v>
      </c>
      <c r="H2760" s="1" t="s">
        <v>29</v>
      </c>
      <c r="I2760">
        <v>2</v>
      </c>
      <c r="J2760" s="1" t="str">
        <f>+VLOOKUP(bloques1a3[[#This Row],[respuesta]],respuestas.emociones[],2,0)</f>
        <v>neutra</v>
      </c>
      <c r="K2760" s="1">
        <f>+VLOOKUP(bloques1a3[[#This Row],[niño]],BD.niños[[Código]:[edad]],5,0)</f>
        <v>8</v>
      </c>
      <c r="L2760" s="1">
        <f>+IF(bloques1a3[[#This Row],[correcta]]=bloques1a3[[#This Row],[respuesta]],1,0)</f>
        <v>0</v>
      </c>
      <c r="M2760" s="1">
        <f>+IF(bloques1a3[[#This Row],[Sexo]]="F",1,0)</f>
        <v>1</v>
      </c>
    </row>
    <row r="2761" spans="1:13" x14ac:dyDescent="0.55000000000000004">
      <c r="A2761">
        <v>9</v>
      </c>
      <c r="B2761" s="1" t="s">
        <v>468</v>
      </c>
      <c r="C2761" s="1" t="s">
        <v>4</v>
      </c>
      <c r="D2761">
        <v>5</v>
      </c>
      <c r="E2761" s="1" t="s">
        <v>105</v>
      </c>
      <c r="F2761">
        <v>6</v>
      </c>
      <c r="G2761" s="1" t="s">
        <v>377</v>
      </c>
      <c r="H2761" s="1" t="s">
        <v>29</v>
      </c>
      <c r="I2761">
        <v>2</v>
      </c>
      <c r="J2761" s="1" t="str">
        <f>+VLOOKUP(bloques1a3[[#This Row],[respuesta]],respuestas.emociones[],2,0)</f>
        <v>sorpresa</v>
      </c>
      <c r="K2761" s="1">
        <f>+VLOOKUP(bloques1a3[[#This Row],[niño]],BD.niños[[Código]:[edad]],5,0)</f>
        <v>10</v>
      </c>
      <c r="L2761" s="1">
        <f>+IF(bloques1a3[[#This Row],[correcta]]=bloques1a3[[#This Row],[respuesta]],1,0)</f>
        <v>0</v>
      </c>
      <c r="M2761" s="1">
        <f>+IF(bloques1a3[[#This Row],[Sexo]]="F",1,0)</f>
        <v>1</v>
      </c>
    </row>
    <row r="2762" spans="1:13" x14ac:dyDescent="0.55000000000000004">
      <c r="A2762">
        <v>9</v>
      </c>
      <c r="B2762" s="1" t="s">
        <v>468</v>
      </c>
      <c r="C2762" s="1" t="s">
        <v>4</v>
      </c>
      <c r="D2762">
        <v>5</v>
      </c>
      <c r="E2762" s="1" t="s">
        <v>108</v>
      </c>
      <c r="F2762">
        <v>5</v>
      </c>
      <c r="G2762" s="1" t="s">
        <v>377</v>
      </c>
      <c r="H2762" s="1" t="s">
        <v>29</v>
      </c>
      <c r="I2762">
        <v>2</v>
      </c>
      <c r="J2762" s="1" t="str">
        <f>+VLOOKUP(bloques1a3[[#This Row],[respuesta]],respuestas.emociones[],2,0)</f>
        <v>miedo</v>
      </c>
      <c r="K2762" s="1">
        <f>+VLOOKUP(bloques1a3[[#This Row],[niño]],BD.niños[[Código]:[edad]],5,0)</f>
        <v>10</v>
      </c>
      <c r="L2762" s="1">
        <f>+IF(bloques1a3[[#This Row],[correcta]]=bloques1a3[[#This Row],[respuesta]],1,0)</f>
        <v>1</v>
      </c>
      <c r="M2762" s="1">
        <f>+IF(bloques1a3[[#This Row],[Sexo]]="F",1,0)</f>
        <v>1</v>
      </c>
    </row>
    <row r="2763" spans="1:13" x14ac:dyDescent="0.55000000000000004">
      <c r="A2763">
        <v>9</v>
      </c>
      <c r="B2763" s="1" t="s">
        <v>468</v>
      </c>
      <c r="C2763" s="1" t="s">
        <v>4</v>
      </c>
      <c r="D2763">
        <v>5</v>
      </c>
      <c r="E2763" s="1" t="s">
        <v>112</v>
      </c>
      <c r="F2763">
        <v>6</v>
      </c>
      <c r="G2763" s="1" t="s">
        <v>377</v>
      </c>
      <c r="H2763" s="1" t="s">
        <v>29</v>
      </c>
      <c r="I2763">
        <v>2</v>
      </c>
      <c r="J2763" s="1" t="str">
        <f>+VLOOKUP(bloques1a3[[#This Row],[respuesta]],respuestas.emociones[],2,0)</f>
        <v>sorpresa</v>
      </c>
      <c r="K2763" s="1">
        <f>+VLOOKUP(bloques1a3[[#This Row],[niño]],BD.niños[[Código]:[edad]],5,0)</f>
        <v>9</v>
      </c>
      <c r="L2763" s="1">
        <f>+IF(bloques1a3[[#This Row],[correcta]]=bloques1a3[[#This Row],[respuesta]],1,0)</f>
        <v>0</v>
      </c>
      <c r="M2763" s="1">
        <f>+IF(bloques1a3[[#This Row],[Sexo]]="F",1,0)</f>
        <v>1</v>
      </c>
    </row>
    <row r="2764" spans="1:13" x14ac:dyDescent="0.55000000000000004">
      <c r="A2764">
        <v>9</v>
      </c>
      <c r="B2764" s="1" t="s">
        <v>468</v>
      </c>
      <c r="C2764" s="1" t="s">
        <v>4</v>
      </c>
      <c r="D2764">
        <v>5</v>
      </c>
      <c r="E2764" s="1" t="s">
        <v>116</v>
      </c>
      <c r="F2764">
        <v>6</v>
      </c>
      <c r="G2764" s="1" t="s">
        <v>377</v>
      </c>
      <c r="H2764" s="1" t="s">
        <v>29</v>
      </c>
      <c r="I2764">
        <v>2</v>
      </c>
      <c r="J2764" s="1" t="str">
        <f>+VLOOKUP(bloques1a3[[#This Row],[respuesta]],respuestas.emociones[],2,0)</f>
        <v>sorpresa</v>
      </c>
      <c r="K2764" s="1">
        <f>+VLOOKUP(bloques1a3[[#This Row],[niño]],BD.niños[[Código]:[edad]],5,0)</f>
        <v>9</v>
      </c>
      <c r="L2764" s="1">
        <f>+IF(bloques1a3[[#This Row],[correcta]]=bloques1a3[[#This Row],[respuesta]],1,0)</f>
        <v>0</v>
      </c>
      <c r="M2764" s="1">
        <f>+IF(bloques1a3[[#This Row],[Sexo]]="F",1,0)</f>
        <v>1</v>
      </c>
    </row>
    <row r="2765" spans="1:13" x14ac:dyDescent="0.55000000000000004">
      <c r="A2765">
        <v>9</v>
      </c>
      <c r="B2765" s="1" t="s">
        <v>468</v>
      </c>
      <c r="C2765" s="1" t="s">
        <v>4</v>
      </c>
      <c r="D2765">
        <v>5</v>
      </c>
      <c r="E2765" s="1" t="s">
        <v>120</v>
      </c>
      <c r="F2765">
        <v>6</v>
      </c>
      <c r="G2765" s="1" t="s">
        <v>377</v>
      </c>
      <c r="H2765" s="1" t="s">
        <v>28</v>
      </c>
      <c r="I2765">
        <v>2</v>
      </c>
      <c r="J2765" s="1" t="str">
        <f>+VLOOKUP(bloques1a3[[#This Row],[respuesta]],respuestas.emociones[],2,0)</f>
        <v>sorpresa</v>
      </c>
      <c r="K2765" s="1">
        <f>+VLOOKUP(bloques1a3[[#This Row],[niño]],BD.niños[[Código]:[edad]],5,0)</f>
        <v>10</v>
      </c>
      <c r="L2765" s="1">
        <f>+IF(bloques1a3[[#This Row],[correcta]]=bloques1a3[[#This Row],[respuesta]],1,0)</f>
        <v>0</v>
      </c>
      <c r="M2765" s="1">
        <f>+IF(bloques1a3[[#This Row],[Sexo]]="F",1,0)</f>
        <v>0</v>
      </c>
    </row>
    <row r="2766" spans="1:13" x14ac:dyDescent="0.55000000000000004">
      <c r="A2766">
        <v>9</v>
      </c>
      <c r="B2766" s="1" t="s">
        <v>468</v>
      </c>
      <c r="C2766" s="1" t="s">
        <v>4</v>
      </c>
      <c r="D2766">
        <v>5</v>
      </c>
      <c r="E2766" s="1" t="s">
        <v>123</v>
      </c>
      <c r="F2766">
        <v>6</v>
      </c>
      <c r="G2766" s="1" t="s">
        <v>376</v>
      </c>
      <c r="H2766" s="1" t="s">
        <v>28</v>
      </c>
      <c r="I2766">
        <v>2</v>
      </c>
      <c r="J2766" s="1" t="str">
        <f>+VLOOKUP(bloques1a3[[#This Row],[respuesta]],respuestas.emociones[],2,0)</f>
        <v>sorpresa</v>
      </c>
      <c r="K2766" s="1">
        <f>+VLOOKUP(bloques1a3[[#This Row],[niño]],BD.niños[[Código]:[edad]],5,0)</f>
        <v>8</v>
      </c>
      <c r="L2766" s="1">
        <f>+IF(bloques1a3[[#This Row],[correcta]]=bloques1a3[[#This Row],[respuesta]],1,0)</f>
        <v>0</v>
      </c>
      <c r="M2766" s="1">
        <f>+IF(bloques1a3[[#This Row],[Sexo]]="F",1,0)</f>
        <v>0</v>
      </c>
    </row>
    <row r="2767" spans="1:13" x14ac:dyDescent="0.55000000000000004">
      <c r="A2767">
        <v>9</v>
      </c>
      <c r="B2767" s="1" t="s">
        <v>468</v>
      </c>
      <c r="C2767" s="1" t="s">
        <v>4</v>
      </c>
      <c r="D2767">
        <v>5</v>
      </c>
      <c r="E2767" s="1" t="s">
        <v>127</v>
      </c>
      <c r="F2767">
        <v>5</v>
      </c>
      <c r="G2767" s="1" t="s">
        <v>375</v>
      </c>
      <c r="H2767" s="1" t="s">
        <v>28</v>
      </c>
      <c r="I2767">
        <v>2</v>
      </c>
      <c r="J2767" s="1" t="str">
        <f>+VLOOKUP(bloques1a3[[#This Row],[respuesta]],respuestas.emociones[],2,0)</f>
        <v>miedo</v>
      </c>
      <c r="K2767" s="1">
        <f>+VLOOKUP(bloques1a3[[#This Row],[niño]],BD.niños[[Código]:[edad]],5,0)</f>
        <v>6</v>
      </c>
      <c r="L2767" s="1">
        <f>+IF(bloques1a3[[#This Row],[correcta]]=bloques1a3[[#This Row],[respuesta]],1,0)</f>
        <v>1</v>
      </c>
      <c r="M2767" s="1">
        <f>+IF(bloques1a3[[#This Row],[Sexo]]="F",1,0)</f>
        <v>0</v>
      </c>
    </row>
    <row r="2768" spans="1:13" x14ac:dyDescent="0.55000000000000004">
      <c r="A2768">
        <v>9</v>
      </c>
      <c r="B2768" s="1" t="s">
        <v>468</v>
      </c>
      <c r="C2768" s="1" t="s">
        <v>4</v>
      </c>
      <c r="D2768">
        <v>5</v>
      </c>
      <c r="E2768" s="1" t="s">
        <v>131</v>
      </c>
      <c r="F2768">
        <v>2</v>
      </c>
      <c r="G2768" s="1" t="s">
        <v>375</v>
      </c>
      <c r="H2768" s="1" t="s">
        <v>29</v>
      </c>
      <c r="I2768">
        <v>2</v>
      </c>
      <c r="J2768" s="1" t="str">
        <f>+VLOOKUP(bloques1a3[[#This Row],[respuesta]],respuestas.emociones[],2,0)</f>
        <v>alegria</v>
      </c>
      <c r="K2768" s="1">
        <f>+VLOOKUP(bloques1a3[[#This Row],[niño]],BD.niños[[Código]:[edad]],5,0)</f>
        <v>6</v>
      </c>
      <c r="L2768" s="1">
        <f>+IF(bloques1a3[[#This Row],[correcta]]=bloques1a3[[#This Row],[respuesta]],1,0)</f>
        <v>0</v>
      </c>
      <c r="M2768" s="1">
        <f>+IF(bloques1a3[[#This Row],[Sexo]]="F",1,0)</f>
        <v>1</v>
      </c>
    </row>
    <row r="2769" spans="1:13" x14ac:dyDescent="0.55000000000000004">
      <c r="A2769">
        <v>9</v>
      </c>
      <c r="B2769" s="1" t="s">
        <v>468</v>
      </c>
      <c r="C2769" s="1" t="s">
        <v>4</v>
      </c>
      <c r="D2769">
        <v>5</v>
      </c>
      <c r="E2769" s="1" t="s">
        <v>135</v>
      </c>
      <c r="F2769">
        <v>5</v>
      </c>
      <c r="G2769" s="1" t="s">
        <v>375</v>
      </c>
      <c r="H2769" s="1" t="s">
        <v>28</v>
      </c>
      <c r="I2769">
        <v>2</v>
      </c>
      <c r="J2769" s="1" t="str">
        <f>+VLOOKUP(bloques1a3[[#This Row],[respuesta]],respuestas.emociones[],2,0)</f>
        <v>miedo</v>
      </c>
      <c r="K2769" s="1">
        <f>+VLOOKUP(bloques1a3[[#This Row],[niño]],BD.niños[[Código]:[edad]],5,0)</f>
        <v>6</v>
      </c>
      <c r="L2769" s="1">
        <f>+IF(bloques1a3[[#This Row],[correcta]]=bloques1a3[[#This Row],[respuesta]],1,0)</f>
        <v>1</v>
      </c>
      <c r="M2769" s="1">
        <f>+IF(bloques1a3[[#This Row],[Sexo]]="F",1,0)</f>
        <v>0</v>
      </c>
    </row>
    <row r="2770" spans="1:13" x14ac:dyDescent="0.55000000000000004">
      <c r="A2770">
        <v>9</v>
      </c>
      <c r="B2770" s="1" t="s">
        <v>468</v>
      </c>
      <c r="C2770" s="1" t="s">
        <v>4</v>
      </c>
      <c r="D2770">
        <v>5</v>
      </c>
      <c r="E2770" s="1" t="s">
        <v>139</v>
      </c>
      <c r="F2770">
        <v>6</v>
      </c>
      <c r="G2770" s="1" t="s">
        <v>376</v>
      </c>
      <c r="H2770" s="1" t="s">
        <v>28</v>
      </c>
      <c r="I2770">
        <v>2</v>
      </c>
      <c r="J2770" s="1" t="str">
        <f>+VLOOKUP(bloques1a3[[#This Row],[respuesta]],respuestas.emociones[],2,0)</f>
        <v>sorpresa</v>
      </c>
      <c r="K2770" s="1">
        <f>+VLOOKUP(bloques1a3[[#This Row],[niño]],BD.niños[[Código]:[edad]],5,0)</f>
        <v>8</v>
      </c>
      <c r="L2770" s="1">
        <f>+IF(bloques1a3[[#This Row],[correcta]]=bloques1a3[[#This Row],[respuesta]],1,0)</f>
        <v>0</v>
      </c>
      <c r="M2770" s="1">
        <f>+IF(bloques1a3[[#This Row],[Sexo]]="F",1,0)</f>
        <v>0</v>
      </c>
    </row>
    <row r="2771" spans="1:13" x14ac:dyDescent="0.55000000000000004">
      <c r="A2771">
        <v>9</v>
      </c>
      <c r="B2771" s="1" t="s">
        <v>468</v>
      </c>
      <c r="C2771" s="1" t="s">
        <v>4</v>
      </c>
      <c r="D2771">
        <v>5</v>
      </c>
      <c r="E2771" s="1" t="s">
        <v>141</v>
      </c>
      <c r="F2771">
        <v>2</v>
      </c>
      <c r="G2771" s="1" t="s">
        <v>376</v>
      </c>
      <c r="H2771" s="1" t="s">
        <v>29</v>
      </c>
      <c r="I2771">
        <v>2</v>
      </c>
      <c r="J2771" s="1" t="str">
        <f>+VLOOKUP(bloques1a3[[#This Row],[respuesta]],respuestas.emociones[],2,0)</f>
        <v>alegria</v>
      </c>
      <c r="K2771" s="1">
        <f>+VLOOKUP(bloques1a3[[#This Row],[niño]],BD.niños[[Código]:[edad]],5,0)</f>
        <v>7</v>
      </c>
      <c r="L2771" s="1">
        <f>+IF(bloques1a3[[#This Row],[correcta]]=bloques1a3[[#This Row],[respuesta]],1,0)</f>
        <v>0</v>
      </c>
      <c r="M2771" s="1">
        <f>+IF(bloques1a3[[#This Row],[Sexo]]="F",1,0)</f>
        <v>1</v>
      </c>
    </row>
    <row r="2772" spans="1:13" x14ac:dyDescent="0.55000000000000004">
      <c r="A2772">
        <v>9</v>
      </c>
      <c r="B2772" s="1" t="s">
        <v>468</v>
      </c>
      <c r="C2772" s="1" t="s">
        <v>4</v>
      </c>
      <c r="D2772">
        <v>5</v>
      </c>
      <c r="E2772" s="1" t="s">
        <v>145</v>
      </c>
      <c r="F2772">
        <v>6</v>
      </c>
      <c r="G2772" s="1" t="s">
        <v>376</v>
      </c>
      <c r="H2772" s="1" t="s">
        <v>28</v>
      </c>
      <c r="I2772">
        <v>2</v>
      </c>
      <c r="J2772" s="1" t="str">
        <f>+VLOOKUP(bloques1a3[[#This Row],[respuesta]],respuestas.emociones[],2,0)</f>
        <v>sorpresa</v>
      </c>
      <c r="K2772" s="1">
        <f>+VLOOKUP(bloques1a3[[#This Row],[niño]],BD.niños[[Código]:[edad]],5,0)</f>
        <v>8</v>
      </c>
      <c r="L2772" s="1">
        <f>+IF(bloques1a3[[#This Row],[correcta]]=bloques1a3[[#This Row],[respuesta]],1,0)</f>
        <v>0</v>
      </c>
      <c r="M2772" s="1">
        <f>+IF(bloques1a3[[#This Row],[Sexo]]="F",1,0)</f>
        <v>0</v>
      </c>
    </row>
    <row r="2773" spans="1:13" x14ac:dyDescent="0.55000000000000004">
      <c r="A2773">
        <v>9</v>
      </c>
      <c r="B2773" s="1" t="s">
        <v>468</v>
      </c>
      <c r="C2773" s="1" t="s">
        <v>4</v>
      </c>
      <c r="D2773">
        <v>5</v>
      </c>
      <c r="E2773" s="1" t="s">
        <v>147</v>
      </c>
      <c r="F2773">
        <v>6</v>
      </c>
      <c r="G2773" s="1" t="s">
        <v>376</v>
      </c>
      <c r="H2773" s="1" t="s">
        <v>28</v>
      </c>
      <c r="I2773">
        <v>2</v>
      </c>
      <c r="J2773" s="1" t="str">
        <f>+VLOOKUP(bloques1a3[[#This Row],[respuesta]],respuestas.emociones[],2,0)</f>
        <v>sorpresa</v>
      </c>
      <c r="K2773" s="1">
        <f>+VLOOKUP(bloques1a3[[#This Row],[niño]],BD.niños[[Código]:[edad]],5,0)</f>
        <v>8</v>
      </c>
      <c r="L2773" s="1">
        <f>+IF(bloques1a3[[#This Row],[correcta]]=bloques1a3[[#This Row],[respuesta]],1,0)</f>
        <v>0</v>
      </c>
      <c r="M2773" s="1">
        <f>+IF(bloques1a3[[#This Row],[Sexo]]="F",1,0)</f>
        <v>0</v>
      </c>
    </row>
    <row r="2774" spans="1:13" x14ac:dyDescent="0.55000000000000004">
      <c r="A2774">
        <v>9</v>
      </c>
      <c r="B2774" s="1" t="s">
        <v>468</v>
      </c>
      <c r="C2774" s="1" t="s">
        <v>4</v>
      </c>
      <c r="D2774">
        <v>5</v>
      </c>
      <c r="E2774" s="1" t="s">
        <v>214</v>
      </c>
      <c r="F2774">
        <v>6</v>
      </c>
      <c r="G2774" s="1" t="s">
        <v>377</v>
      </c>
      <c r="H2774" s="1" t="s">
        <v>29</v>
      </c>
      <c r="I2774">
        <v>2</v>
      </c>
      <c r="J2774" s="1" t="str">
        <f>+VLOOKUP(bloques1a3[[#This Row],[respuesta]],respuestas.emociones[],2,0)</f>
        <v>sorpresa</v>
      </c>
      <c r="K2774" s="1">
        <f>+VLOOKUP(bloques1a3[[#This Row],[niño]],BD.niños[[Código]:[edad]],5,0)</f>
        <v>10</v>
      </c>
      <c r="L2774" s="1">
        <f>+IF(bloques1a3[[#This Row],[correcta]]=bloques1a3[[#This Row],[respuesta]],1,0)</f>
        <v>0</v>
      </c>
      <c r="M2774" s="1">
        <f>+IF(bloques1a3[[#This Row],[Sexo]]="F",1,0)</f>
        <v>1</v>
      </c>
    </row>
    <row r="2775" spans="1:13" x14ac:dyDescent="0.55000000000000004">
      <c r="A2775">
        <v>9</v>
      </c>
      <c r="B2775" s="1" t="s">
        <v>468</v>
      </c>
      <c r="C2775" s="1" t="s">
        <v>4</v>
      </c>
      <c r="D2775">
        <v>5</v>
      </c>
      <c r="E2775" s="1" t="s">
        <v>217</v>
      </c>
      <c r="F2775">
        <v>2</v>
      </c>
      <c r="G2775" s="1" t="s">
        <v>377</v>
      </c>
      <c r="H2775" s="1" t="s">
        <v>29</v>
      </c>
      <c r="I2775">
        <v>2</v>
      </c>
      <c r="J2775" s="1" t="str">
        <f>+VLOOKUP(bloques1a3[[#This Row],[respuesta]],respuestas.emociones[],2,0)</f>
        <v>alegria</v>
      </c>
      <c r="K2775" s="1">
        <f>+VLOOKUP(bloques1a3[[#This Row],[niño]],BD.niños[[Código]:[edad]],5,0)</f>
        <v>10</v>
      </c>
      <c r="L2775" s="1">
        <f>+IF(bloques1a3[[#This Row],[correcta]]=bloques1a3[[#This Row],[respuesta]],1,0)</f>
        <v>0</v>
      </c>
      <c r="M2775" s="1">
        <f>+IF(bloques1a3[[#This Row],[Sexo]]="F",1,0)</f>
        <v>1</v>
      </c>
    </row>
    <row r="2776" spans="1:13" x14ac:dyDescent="0.55000000000000004">
      <c r="A2776">
        <v>9</v>
      </c>
      <c r="B2776" s="1" t="s">
        <v>468</v>
      </c>
      <c r="C2776" s="1" t="s">
        <v>4</v>
      </c>
      <c r="D2776">
        <v>5</v>
      </c>
      <c r="E2776" s="1" t="s">
        <v>220</v>
      </c>
      <c r="F2776">
        <v>6</v>
      </c>
      <c r="G2776" s="1" t="s">
        <v>377</v>
      </c>
      <c r="H2776" s="1" t="s">
        <v>29</v>
      </c>
      <c r="I2776">
        <v>2</v>
      </c>
      <c r="J2776" s="1" t="str">
        <f>+VLOOKUP(bloques1a3[[#This Row],[respuesta]],respuestas.emociones[],2,0)</f>
        <v>sorpresa</v>
      </c>
      <c r="K2776" s="1">
        <f>+VLOOKUP(bloques1a3[[#This Row],[niño]],BD.niños[[Código]:[edad]],5,0)</f>
        <v>10</v>
      </c>
      <c r="L2776" s="1">
        <f>+IF(bloques1a3[[#This Row],[correcta]]=bloques1a3[[#This Row],[respuesta]],1,0)</f>
        <v>0</v>
      </c>
      <c r="M2776" s="1">
        <f>+IF(bloques1a3[[#This Row],[Sexo]]="F",1,0)</f>
        <v>1</v>
      </c>
    </row>
    <row r="2777" spans="1:13" x14ac:dyDescent="0.55000000000000004">
      <c r="A2777">
        <v>9</v>
      </c>
      <c r="B2777" s="1" t="s">
        <v>468</v>
      </c>
      <c r="C2777" s="1" t="s">
        <v>4</v>
      </c>
      <c r="D2777">
        <v>5</v>
      </c>
      <c r="E2777" s="1" t="s">
        <v>223</v>
      </c>
      <c r="F2777">
        <v>5</v>
      </c>
      <c r="G2777" s="1" t="s">
        <v>376</v>
      </c>
      <c r="H2777" s="1" t="s">
        <v>29</v>
      </c>
      <c r="I2777">
        <v>2</v>
      </c>
      <c r="J2777" s="1" t="str">
        <f>+VLOOKUP(bloques1a3[[#This Row],[respuesta]],respuestas.emociones[],2,0)</f>
        <v>miedo</v>
      </c>
      <c r="K2777" s="1">
        <f>+VLOOKUP(bloques1a3[[#This Row],[niño]],BD.niños[[Código]:[edad]],5,0)</f>
        <v>8</v>
      </c>
      <c r="L2777" s="1">
        <f>+IF(bloques1a3[[#This Row],[correcta]]=bloques1a3[[#This Row],[respuesta]],1,0)</f>
        <v>1</v>
      </c>
      <c r="M2777" s="1">
        <f>+IF(bloques1a3[[#This Row],[Sexo]]="F",1,0)</f>
        <v>1</v>
      </c>
    </row>
    <row r="2778" spans="1:13" x14ac:dyDescent="0.55000000000000004">
      <c r="A2778">
        <v>9</v>
      </c>
      <c r="B2778" s="1" t="s">
        <v>468</v>
      </c>
      <c r="C2778" s="1" t="s">
        <v>4</v>
      </c>
      <c r="D2778">
        <v>5</v>
      </c>
      <c r="E2778" s="1" t="s">
        <v>226</v>
      </c>
      <c r="F2778">
        <v>6</v>
      </c>
      <c r="G2778" s="1" t="s">
        <v>377</v>
      </c>
      <c r="H2778" s="1" t="s">
        <v>28</v>
      </c>
      <c r="I2778">
        <v>2</v>
      </c>
      <c r="J2778" s="1" t="str">
        <f>+VLOOKUP(bloques1a3[[#This Row],[respuesta]],respuestas.emociones[],2,0)</f>
        <v>sorpresa</v>
      </c>
      <c r="K2778" s="1">
        <f>+VLOOKUP(bloques1a3[[#This Row],[niño]],BD.niños[[Código]:[edad]],5,0)</f>
        <v>10</v>
      </c>
      <c r="L2778" s="1">
        <f>+IF(bloques1a3[[#This Row],[correcta]]=bloques1a3[[#This Row],[respuesta]],1,0)</f>
        <v>0</v>
      </c>
      <c r="M2778" s="1">
        <f>+IF(bloques1a3[[#This Row],[Sexo]]="F",1,0)</f>
        <v>0</v>
      </c>
    </row>
    <row r="2779" spans="1:13" x14ac:dyDescent="0.55000000000000004">
      <c r="A2779">
        <v>9</v>
      </c>
      <c r="B2779" s="1" t="s">
        <v>468</v>
      </c>
      <c r="C2779" s="1" t="s">
        <v>4</v>
      </c>
      <c r="D2779">
        <v>5</v>
      </c>
      <c r="E2779" s="1" t="s">
        <v>229</v>
      </c>
      <c r="F2779">
        <v>6</v>
      </c>
      <c r="G2779" s="1" t="s">
        <v>376</v>
      </c>
      <c r="H2779" s="1" t="s">
        <v>28</v>
      </c>
      <c r="I2779">
        <v>2</v>
      </c>
      <c r="J2779" s="1" t="str">
        <f>+VLOOKUP(bloques1a3[[#This Row],[respuesta]],respuestas.emociones[],2,0)</f>
        <v>sorpresa</v>
      </c>
      <c r="K2779" s="1">
        <f>+VLOOKUP(bloques1a3[[#This Row],[niño]],BD.niños[[Código]:[edad]],5,0)</f>
        <v>7</v>
      </c>
      <c r="L2779" s="1">
        <f>+IF(bloques1a3[[#This Row],[correcta]]=bloques1a3[[#This Row],[respuesta]],1,0)</f>
        <v>0</v>
      </c>
      <c r="M2779" s="1">
        <f>+IF(bloques1a3[[#This Row],[Sexo]]="F",1,0)</f>
        <v>0</v>
      </c>
    </row>
    <row r="2780" spans="1:13" x14ac:dyDescent="0.55000000000000004">
      <c r="A2780">
        <v>9</v>
      </c>
      <c r="B2780" s="1" t="s">
        <v>468</v>
      </c>
      <c r="C2780" s="1" t="s">
        <v>4</v>
      </c>
      <c r="D2780">
        <v>5</v>
      </c>
      <c r="E2780" s="1" t="s">
        <v>231</v>
      </c>
      <c r="F2780">
        <v>2</v>
      </c>
      <c r="G2780" s="1" t="s">
        <v>375</v>
      </c>
      <c r="H2780" s="1" t="s">
        <v>29</v>
      </c>
      <c r="I2780">
        <v>2</v>
      </c>
      <c r="J2780" s="1" t="str">
        <f>+VLOOKUP(bloques1a3[[#This Row],[respuesta]],respuestas.emociones[],2,0)</f>
        <v>alegria</v>
      </c>
      <c r="K2780" s="1">
        <f>+VLOOKUP(bloques1a3[[#This Row],[niño]],BD.niños[[Código]:[edad]],5,0)</f>
        <v>6</v>
      </c>
      <c r="L2780" s="1">
        <f>+IF(bloques1a3[[#This Row],[correcta]]=bloques1a3[[#This Row],[respuesta]],1,0)</f>
        <v>0</v>
      </c>
      <c r="M2780" s="1">
        <f>+IF(bloques1a3[[#This Row],[Sexo]]="F",1,0)</f>
        <v>1</v>
      </c>
    </row>
    <row r="2781" spans="1:13" x14ac:dyDescent="0.55000000000000004">
      <c r="A2781">
        <v>9</v>
      </c>
      <c r="B2781" s="1" t="s">
        <v>468</v>
      </c>
      <c r="C2781" s="1" t="s">
        <v>4</v>
      </c>
      <c r="D2781">
        <v>5</v>
      </c>
      <c r="E2781" s="1" t="s">
        <v>286</v>
      </c>
      <c r="F2781">
        <v>2</v>
      </c>
      <c r="G2781" s="1" t="s">
        <v>375</v>
      </c>
      <c r="H2781" s="1" t="s">
        <v>28</v>
      </c>
      <c r="I2781">
        <v>2</v>
      </c>
      <c r="J2781" s="1" t="str">
        <f>+VLOOKUP(bloques1a3[[#This Row],[respuesta]],respuestas.emociones[],2,0)</f>
        <v>alegria</v>
      </c>
      <c r="K2781" s="1">
        <f>+VLOOKUP(bloques1a3[[#This Row],[niño]],BD.niños[[Código]:[edad]],5,0)</f>
        <v>5</v>
      </c>
      <c r="L2781" s="1">
        <f>+IF(bloques1a3[[#This Row],[correcta]]=bloques1a3[[#This Row],[respuesta]],1,0)</f>
        <v>0</v>
      </c>
      <c r="M2781" s="1">
        <f>+IF(bloques1a3[[#This Row],[Sexo]]="F",1,0)</f>
        <v>0</v>
      </c>
    </row>
    <row r="2782" spans="1:13" x14ac:dyDescent="0.55000000000000004">
      <c r="A2782">
        <v>9</v>
      </c>
      <c r="B2782" s="1" t="s">
        <v>468</v>
      </c>
      <c r="C2782" s="1" t="s">
        <v>4</v>
      </c>
      <c r="D2782">
        <v>5</v>
      </c>
      <c r="E2782" s="1" t="s">
        <v>290</v>
      </c>
      <c r="F2782">
        <v>6</v>
      </c>
      <c r="G2782" s="1" t="s">
        <v>375</v>
      </c>
      <c r="H2782" s="1" t="s">
        <v>28</v>
      </c>
      <c r="I2782">
        <v>2</v>
      </c>
      <c r="J2782" s="1" t="str">
        <f>+VLOOKUP(bloques1a3[[#This Row],[respuesta]],respuestas.emociones[],2,0)</f>
        <v>sorpresa</v>
      </c>
      <c r="K2782" s="1">
        <f>+VLOOKUP(bloques1a3[[#This Row],[niño]],BD.niños[[Código]:[edad]],5,0)</f>
        <v>6</v>
      </c>
      <c r="L2782" s="1">
        <f>+IF(bloques1a3[[#This Row],[correcta]]=bloques1a3[[#This Row],[respuesta]],1,0)</f>
        <v>0</v>
      </c>
      <c r="M2782" s="1">
        <f>+IF(bloques1a3[[#This Row],[Sexo]]="F",1,0)</f>
        <v>0</v>
      </c>
    </row>
    <row r="2783" spans="1:13" x14ac:dyDescent="0.55000000000000004">
      <c r="A2783">
        <v>9</v>
      </c>
      <c r="B2783" s="1" t="s">
        <v>468</v>
      </c>
      <c r="C2783" s="1" t="s">
        <v>4</v>
      </c>
      <c r="D2783">
        <v>5</v>
      </c>
      <c r="E2783" s="1" t="s">
        <v>294</v>
      </c>
      <c r="F2783">
        <v>2</v>
      </c>
      <c r="G2783" s="1" t="s">
        <v>376</v>
      </c>
      <c r="H2783" s="1" t="s">
        <v>28</v>
      </c>
      <c r="I2783">
        <v>2</v>
      </c>
      <c r="J2783" s="1" t="str">
        <f>+VLOOKUP(bloques1a3[[#This Row],[respuesta]],respuestas.emociones[],2,0)</f>
        <v>alegria</v>
      </c>
      <c r="K2783" s="1">
        <f>+VLOOKUP(bloques1a3[[#This Row],[niño]],BD.niños[[Código]:[edad]],5,0)</f>
        <v>7</v>
      </c>
      <c r="L2783" s="1">
        <f>+IF(bloques1a3[[#This Row],[correcta]]=bloques1a3[[#This Row],[respuesta]],1,0)</f>
        <v>0</v>
      </c>
      <c r="M2783" s="1">
        <f>+IF(bloques1a3[[#This Row],[Sexo]]="F",1,0)</f>
        <v>0</v>
      </c>
    </row>
    <row r="2784" spans="1:13" x14ac:dyDescent="0.55000000000000004">
      <c r="A2784">
        <v>9</v>
      </c>
      <c r="B2784" s="1" t="s">
        <v>468</v>
      </c>
      <c r="C2784" s="1" t="s">
        <v>4</v>
      </c>
      <c r="D2784">
        <v>5</v>
      </c>
      <c r="E2784" s="1" t="s">
        <v>295</v>
      </c>
      <c r="F2784">
        <v>2</v>
      </c>
      <c r="G2784" s="1" t="s">
        <v>376</v>
      </c>
      <c r="H2784" s="1" t="s">
        <v>28</v>
      </c>
      <c r="I2784">
        <v>2</v>
      </c>
      <c r="J2784" s="1" t="str">
        <f>+VLOOKUP(bloques1a3[[#This Row],[respuesta]],respuestas.emociones[],2,0)</f>
        <v>alegria</v>
      </c>
      <c r="K2784" s="1">
        <f>+VLOOKUP(bloques1a3[[#This Row],[niño]],BD.niños[[Código]:[edad]],5,0)</f>
        <v>8</v>
      </c>
      <c r="L2784" s="1">
        <f>+IF(bloques1a3[[#This Row],[correcta]]=bloques1a3[[#This Row],[respuesta]],1,0)</f>
        <v>0</v>
      </c>
      <c r="M2784" s="1">
        <f>+IF(bloques1a3[[#This Row],[Sexo]]="F",1,0)</f>
        <v>0</v>
      </c>
    </row>
    <row r="2785" spans="1:13" x14ac:dyDescent="0.55000000000000004">
      <c r="A2785">
        <v>9</v>
      </c>
      <c r="B2785" s="1" t="s">
        <v>468</v>
      </c>
      <c r="C2785" s="1" t="s">
        <v>4</v>
      </c>
      <c r="D2785">
        <v>5</v>
      </c>
      <c r="E2785" s="1" t="s">
        <v>317</v>
      </c>
      <c r="F2785">
        <v>6</v>
      </c>
      <c r="G2785" s="1" t="s">
        <v>377</v>
      </c>
      <c r="H2785" s="1" t="s">
        <v>29</v>
      </c>
      <c r="I2785">
        <v>2</v>
      </c>
      <c r="J2785" s="1" t="str">
        <f>+VLOOKUP(bloques1a3[[#This Row],[respuesta]],respuestas.emociones[],2,0)</f>
        <v>sorpresa</v>
      </c>
      <c r="K2785" s="1">
        <f>+VLOOKUP(bloques1a3[[#This Row],[niño]],BD.niños[[Código]:[edad]],5,0)</f>
        <v>10</v>
      </c>
      <c r="L2785" s="1">
        <f>+IF(bloques1a3[[#This Row],[correcta]]=bloques1a3[[#This Row],[respuesta]],1,0)</f>
        <v>0</v>
      </c>
      <c r="M2785" s="1">
        <f>+IF(bloques1a3[[#This Row],[Sexo]]="F",1,0)</f>
        <v>1</v>
      </c>
    </row>
    <row r="2786" spans="1:13" x14ac:dyDescent="0.55000000000000004">
      <c r="A2786">
        <v>9</v>
      </c>
      <c r="B2786" s="1" t="s">
        <v>468</v>
      </c>
      <c r="C2786" s="1" t="s">
        <v>4</v>
      </c>
      <c r="D2786">
        <v>5</v>
      </c>
      <c r="E2786" s="1" t="s">
        <v>320</v>
      </c>
      <c r="F2786">
        <v>2</v>
      </c>
      <c r="G2786" s="1" t="s">
        <v>377</v>
      </c>
      <c r="H2786" s="1" t="s">
        <v>28</v>
      </c>
      <c r="I2786">
        <v>2</v>
      </c>
      <c r="J2786" s="1" t="str">
        <f>+VLOOKUP(bloques1a3[[#This Row],[respuesta]],respuestas.emociones[],2,0)</f>
        <v>alegria</v>
      </c>
      <c r="K2786" s="1">
        <f>+VLOOKUP(bloques1a3[[#This Row],[niño]],BD.niños[[Código]:[edad]],5,0)</f>
        <v>10</v>
      </c>
      <c r="L2786" s="1">
        <f>+IF(bloques1a3[[#This Row],[correcta]]=bloques1a3[[#This Row],[respuesta]],1,0)</f>
        <v>0</v>
      </c>
      <c r="M2786" s="1">
        <f>+IF(bloques1a3[[#This Row],[Sexo]]="F",1,0)</f>
        <v>0</v>
      </c>
    </row>
    <row r="2787" spans="1:13" x14ac:dyDescent="0.55000000000000004">
      <c r="A2787">
        <v>9</v>
      </c>
      <c r="B2787" s="1" t="s">
        <v>468</v>
      </c>
      <c r="C2787" s="1" t="s">
        <v>4</v>
      </c>
      <c r="D2787">
        <v>5</v>
      </c>
      <c r="E2787" s="1" t="s">
        <v>323</v>
      </c>
      <c r="F2787">
        <v>6</v>
      </c>
      <c r="G2787" s="1" t="s">
        <v>376</v>
      </c>
      <c r="H2787" s="1" t="s">
        <v>29</v>
      </c>
      <c r="I2787">
        <v>2</v>
      </c>
      <c r="J2787" s="1" t="str">
        <f>+VLOOKUP(bloques1a3[[#This Row],[respuesta]],respuestas.emociones[],2,0)</f>
        <v>sorpresa</v>
      </c>
      <c r="K2787" s="1">
        <f>+VLOOKUP(bloques1a3[[#This Row],[niño]],BD.niños[[Código]:[edad]],5,0)</f>
        <v>8</v>
      </c>
      <c r="L2787" s="1">
        <f>+IF(bloques1a3[[#This Row],[correcta]]=bloques1a3[[#This Row],[respuesta]],1,0)</f>
        <v>0</v>
      </c>
      <c r="M2787" s="1">
        <f>+IF(bloques1a3[[#This Row],[Sexo]]="F",1,0)</f>
        <v>1</v>
      </c>
    </row>
    <row r="2788" spans="1:13" x14ac:dyDescent="0.55000000000000004">
      <c r="A2788">
        <v>9</v>
      </c>
      <c r="B2788" s="1" t="s">
        <v>468</v>
      </c>
      <c r="C2788" s="1" t="s">
        <v>4</v>
      </c>
      <c r="D2788">
        <v>5</v>
      </c>
      <c r="E2788" s="1" t="s">
        <v>327</v>
      </c>
      <c r="F2788">
        <v>2</v>
      </c>
      <c r="G2788" s="1" t="s">
        <v>376</v>
      </c>
      <c r="H2788" s="1" t="s">
        <v>29</v>
      </c>
      <c r="I2788">
        <v>2</v>
      </c>
      <c r="J2788" s="1" t="str">
        <f>+VLOOKUP(bloques1a3[[#This Row],[respuesta]],respuestas.emociones[],2,0)</f>
        <v>alegria</v>
      </c>
      <c r="K2788" s="1">
        <f>+VLOOKUP(bloques1a3[[#This Row],[niño]],BD.niños[[Código]:[edad]],5,0)</f>
        <v>7</v>
      </c>
      <c r="L2788" s="1">
        <f>+IF(bloques1a3[[#This Row],[correcta]]=bloques1a3[[#This Row],[respuesta]],1,0)</f>
        <v>0</v>
      </c>
      <c r="M2788" s="1">
        <f>+IF(bloques1a3[[#This Row],[Sexo]]="F",1,0)</f>
        <v>1</v>
      </c>
    </row>
    <row r="2789" spans="1:13" x14ac:dyDescent="0.55000000000000004">
      <c r="A2789">
        <v>9</v>
      </c>
      <c r="B2789" s="1" t="s">
        <v>468</v>
      </c>
      <c r="C2789" s="1" t="s">
        <v>4</v>
      </c>
      <c r="D2789">
        <v>5</v>
      </c>
      <c r="E2789" s="1" t="s">
        <v>331</v>
      </c>
      <c r="F2789">
        <v>6</v>
      </c>
      <c r="G2789" s="1" t="s">
        <v>376</v>
      </c>
      <c r="H2789" s="1" t="s">
        <v>29</v>
      </c>
      <c r="I2789">
        <v>2</v>
      </c>
      <c r="J2789" s="1" t="str">
        <f>+VLOOKUP(bloques1a3[[#This Row],[respuesta]],respuestas.emociones[],2,0)</f>
        <v>sorpresa</v>
      </c>
      <c r="K2789" s="1">
        <f>+VLOOKUP(bloques1a3[[#This Row],[niño]],BD.niños[[Código]:[edad]],5,0)</f>
        <v>8</v>
      </c>
      <c r="L2789" s="1">
        <f>+IF(bloques1a3[[#This Row],[correcta]]=bloques1a3[[#This Row],[respuesta]],1,0)</f>
        <v>0</v>
      </c>
      <c r="M2789" s="1">
        <f>+IF(bloques1a3[[#This Row],[Sexo]]="F",1,0)</f>
        <v>1</v>
      </c>
    </row>
    <row r="2790" spans="1:13" x14ac:dyDescent="0.55000000000000004">
      <c r="A2790">
        <v>10</v>
      </c>
      <c r="B2790" s="1" t="s">
        <v>469</v>
      </c>
      <c r="C2790" s="1" t="s">
        <v>2</v>
      </c>
      <c r="D2790">
        <v>1</v>
      </c>
      <c r="E2790" s="1" t="s">
        <v>105</v>
      </c>
      <c r="F2790">
        <v>1</v>
      </c>
      <c r="G2790" s="1" t="s">
        <v>377</v>
      </c>
      <c r="H2790" s="1" t="s">
        <v>29</v>
      </c>
      <c r="I2790">
        <v>2</v>
      </c>
      <c r="J2790" s="1" t="str">
        <f>+VLOOKUP(bloques1a3[[#This Row],[respuesta]],respuestas.emociones[],2,0)</f>
        <v>neutra</v>
      </c>
      <c r="K2790" s="1">
        <f>+VLOOKUP(bloques1a3[[#This Row],[niño]],BD.niños[[Código]:[edad]],5,0)</f>
        <v>10</v>
      </c>
      <c r="L2790" s="1">
        <f>+IF(bloques1a3[[#This Row],[correcta]]=bloques1a3[[#This Row],[respuesta]],1,0)</f>
        <v>1</v>
      </c>
      <c r="M2790" s="1">
        <f>+IF(bloques1a3[[#This Row],[Sexo]]="F",1,0)</f>
        <v>1</v>
      </c>
    </row>
    <row r="2791" spans="1:13" x14ac:dyDescent="0.55000000000000004">
      <c r="A2791">
        <v>10</v>
      </c>
      <c r="B2791" s="1" t="s">
        <v>469</v>
      </c>
      <c r="C2791" s="1" t="s">
        <v>2</v>
      </c>
      <c r="D2791">
        <v>1</v>
      </c>
      <c r="E2791" s="1" t="s">
        <v>108</v>
      </c>
      <c r="F2791">
        <v>7</v>
      </c>
      <c r="G2791" s="1" t="s">
        <v>377</v>
      </c>
      <c r="H2791" s="1" t="s">
        <v>29</v>
      </c>
      <c r="I2791">
        <v>2</v>
      </c>
      <c r="J2791" s="1" t="str">
        <f>+VLOOKUP(bloques1a3[[#This Row],[respuesta]],respuestas.emociones[],2,0)</f>
        <v>asco</v>
      </c>
      <c r="K2791" s="1">
        <f>+VLOOKUP(bloques1a3[[#This Row],[niño]],BD.niños[[Código]:[edad]],5,0)</f>
        <v>10</v>
      </c>
      <c r="L2791" s="1">
        <f>+IF(bloques1a3[[#This Row],[correcta]]=bloques1a3[[#This Row],[respuesta]],1,0)</f>
        <v>0</v>
      </c>
      <c r="M2791" s="1">
        <f>+IF(bloques1a3[[#This Row],[Sexo]]="F",1,0)</f>
        <v>1</v>
      </c>
    </row>
    <row r="2792" spans="1:13" x14ac:dyDescent="0.55000000000000004">
      <c r="A2792">
        <v>10</v>
      </c>
      <c r="B2792" s="1" t="s">
        <v>469</v>
      </c>
      <c r="C2792" s="1" t="s">
        <v>2</v>
      </c>
      <c r="D2792">
        <v>1</v>
      </c>
      <c r="E2792" s="1" t="s">
        <v>112</v>
      </c>
      <c r="F2792">
        <v>1</v>
      </c>
      <c r="G2792" s="1" t="s">
        <v>377</v>
      </c>
      <c r="H2792" s="1" t="s">
        <v>29</v>
      </c>
      <c r="I2792">
        <v>2</v>
      </c>
      <c r="J2792" s="1" t="str">
        <f>+VLOOKUP(bloques1a3[[#This Row],[respuesta]],respuestas.emociones[],2,0)</f>
        <v>neutra</v>
      </c>
      <c r="K2792" s="1">
        <f>+VLOOKUP(bloques1a3[[#This Row],[niño]],BD.niños[[Código]:[edad]],5,0)</f>
        <v>9</v>
      </c>
      <c r="L2792" s="1">
        <f>+IF(bloques1a3[[#This Row],[correcta]]=bloques1a3[[#This Row],[respuesta]],1,0)</f>
        <v>1</v>
      </c>
      <c r="M2792" s="1">
        <f>+IF(bloques1a3[[#This Row],[Sexo]]="F",1,0)</f>
        <v>1</v>
      </c>
    </row>
    <row r="2793" spans="1:13" x14ac:dyDescent="0.55000000000000004">
      <c r="A2793">
        <v>10</v>
      </c>
      <c r="B2793" s="1" t="s">
        <v>469</v>
      </c>
      <c r="C2793" s="1" t="s">
        <v>2</v>
      </c>
      <c r="D2793">
        <v>1</v>
      </c>
      <c r="E2793" s="1" t="s">
        <v>116</v>
      </c>
      <c r="F2793">
        <v>1</v>
      </c>
      <c r="G2793" s="1" t="s">
        <v>377</v>
      </c>
      <c r="H2793" s="1" t="s">
        <v>29</v>
      </c>
      <c r="I2793">
        <v>2</v>
      </c>
      <c r="J2793" s="1" t="str">
        <f>+VLOOKUP(bloques1a3[[#This Row],[respuesta]],respuestas.emociones[],2,0)</f>
        <v>neutra</v>
      </c>
      <c r="K2793" s="1">
        <f>+VLOOKUP(bloques1a3[[#This Row],[niño]],BD.niños[[Código]:[edad]],5,0)</f>
        <v>9</v>
      </c>
      <c r="L2793" s="1">
        <f>+IF(bloques1a3[[#This Row],[correcta]]=bloques1a3[[#This Row],[respuesta]],1,0)</f>
        <v>1</v>
      </c>
      <c r="M2793" s="1">
        <f>+IF(bloques1a3[[#This Row],[Sexo]]="F",1,0)</f>
        <v>1</v>
      </c>
    </row>
    <row r="2794" spans="1:13" x14ac:dyDescent="0.55000000000000004">
      <c r="A2794">
        <v>10</v>
      </c>
      <c r="B2794" s="1" t="s">
        <v>469</v>
      </c>
      <c r="C2794" s="1" t="s">
        <v>2</v>
      </c>
      <c r="D2794">
        <v>1</v>
      </c>
      <c r="E2794" s="1" t="s">
        <v>120</v>
      </c>
      <c r="F2794">
        <v>1</v>
      </c>
      <c r="G2794" s="1" t="s">
        <v>377</v>
      </c>
      <c r="H2794" s="1" t="s">
        <v>28</v>
      </c>
      <c r="I2794">
        <v>2</v>
      </c>
      <c r="J2794" s="1" t="str">
        <f>+VLOOKUP(bloques1a3[[#This Row],[respuesta]],respuestas.emociones[],2,0)</f>
        <v>neutra</v>
      </c>
      <c r="K2794" s="1">
        <f>+VLOOKUP(bloques1a3[[#This Row],[niño]],BD.niños[[Código]:[edad]],5,0)</f>
        <v>10</v>
      </c>
      <c r="L2794" s="1">
        <f>+IF(bloques1a3[[#This Row],[correcta]]=bloques1a3[[#This Row],[respuesta]],1,0)</f>
        <v>1</v>
      </c>
      <c r="M2794" s="1">
        <f>+IF(bloques1a3[[#This Row],[Sexo]]="F",1,0)</f>
        <v>0</v>
      </c>
    </row>
    <row r="2795" spans="1:13" x14ac:dyDescent="0.55000000000000004">
      <c r="A2795">
        <v>10</v>
      </c>
      <c r="B2795" s="1" t="s">
        <v>469</v>
      </c>
      <c r="C2795" s="1" t="s">
        <v>2</v>
      </c>
      <c r="D2795">
        <v>1</v>
      </c>
      <c r="E2795" s="1" t="s">
        <v>123</v>
      </c>
      <c r="F2795">
        <v>6</v>
      </c>
      <c r="G2795" s="1" t="s">
        <v>376</v>
      </c>
      <c r="H2795" s="1" t="s">
        <v>28</v>
      </c>
      <c r="I2795">
        <v>2</v>
      </c>
      <c r="J2795" s="1" t="str">
        <f>+VLOOKUP(bloques1a3[[#This Row],[respuesta]],respuestas.emociones[],2,0)</f>
        <v>sorpresa</v>
      </c>
      <c r="K2795" s="1">
        <f>+VLOOKUP(bloques1a3[[#This Row],[niño]],BD.niños[[Código]:[edad]],5,0)</f>
        <v>8</v>
      </c>
      <c r="L2795" s="1">
        <f>+IF(bloques1a3[[#This Row],[correcta]]=bloques1a3[[#This Row],[respuesta]],1,0)</f>
        <v>0</v>
      </c>
      <c r="M2795" s="1">
        <f>+IF(bloques1a3[[#This Row],[Sexo]]="F",1,0)</f>
        <v>0</v>
      </c>
    </row>
    <row r="2796" spans="1:13" x14ac:dyDescent="0.55000000000000004">
      <c r="A2796">
        <v>10</v>
      </c>
      <c r="B2796" s="1" t="s">
        <v>469</v>
      </c>
      <c r="C2796" s="1" t="s">
        <v>2</v>
      </c>
      <c r="D2796">
        <v>1</v>
      </c>
      <c r="E2796" s="1" t="s">
        <v>127</v>
      </c>
      <c r="F2796">
        <v>5</v>
      </c>
      <c r="G2796" s="1" t="s">
        <v>375</v>
      </c>
      <c r="H2796" s="1" t="s">
        <v>28</v>
      </c>
      <c r="I2796">
        <v>2</v>
      </c>
      <c r="J2796" s="1" t="str">
        <f>+VLOOKUP(bloques1a3[[#This Row],[respuesta]],respuestas.emociones[],2,0)</f>
        <v>miedo</v>
      </c>
      <c r="K2796" s="1">
        <f>+VLOOKUP(bloques1a3[[#This Row],[niño]],BD.niños[[Código]:[edad]],5,0)</f>
        <v>6</v>
      </c>
      <c r="L2796" s="1">
        <f>+IF(bloques1a3[[#This Row],[correcta]]=bloques1a3[[#This Row],[respuesta]],1,0)</f>
        <v>0</v>
      </c>
      <c r="M2796" s="1">
        <f>+IF(bloques1a3[[#This Row],[Sexo]]="F",1,0)</f>
        <v>0</v>
      </c>
    </row>
    <row r="2797" spans="1:13" x14ac:dyDescent="0.55000000000000004">
      <c r="A2797">
        <v>10</v>
      </c>
      <c r="B2797" s="1" t="s">
        <v>469</v>
      </c>
      <c r="C2797" s="1" t="s">
        <v>2</v>
      </c>
      <c r="D2797">
        <v>1</v>
      </c>
      <c r="E2797" s="1" t="s">
        <v>131</v>
      </c>
      <c r="F2797">
        <v>7</v>
      </c>
      <c r="G2797" s="1" t="s">
        <v>375</v>
      </c>
      <c r="H2797" s="1" t="s">
        <v>29</v>
      </c>
      <c r="I2797">
        <v>2</v>
      </c>
      <c r="J2797" s="1" t="str">
        <f>+VLOOKUP(bloques1a3[[#This Row],[respuesta]],respuestas.emociones[],2,0)</f>
        <v>asco</v>
      </c>
      <c r="K2797" s="1">
        <f>+VLOOKUP(bloques1a3[[#This Row],[niño]],BD.niños[[Código]:[edad]],5,0)</f>
        <v>6</v>
      </c>
      <c r="L2797" s="1">
        <f>+IF(bloques1a3[[#This Row],[correcta]]=bloques1a3[[#This Row],[respuesta]],1,0)</f>
        <v>0</v>
      </c>
      <c r="M2797" s="1">
        <f>+IF(bloques1a3[[#This Row],[Sexo]]="F",1,0)</f>
        <v>1</v>
      </c>
    </row>
    <row r="2798" spans="1:13" x14ac:dyDescent="0.55000000000000004">
      <c r="A2798">
        <v>10</v>
      </c>
      <c r="B2798" s="1" t="s">
        <v>469</v>
      </c>
      <c r="C2798" s="1" t="s">
        <v>2</v>
      </c>
      <c r="D2798">
        <v>1</v>
      </c>
      <c r="E2798" s="1" t="s">
        <v>135</v>
      </c>
      <c r="F2798">
        <v>3</v>
      </c>
      <c r="G2798" s="1" t="s">
        <v>375</v>
      </c>
      <c r="H2798" s="1" t="s">
        <v>28</v>
      </c>
      <c r="I2798">
        <v>2</v>
      </c>
      <c r="J2798" s="1" t="str">
        <f>+VLOOKUP(bloques1a3[[#This Row],[respuesta]],respuestas.emociones[],2,0)</f>
        <v>tristeza</v>
      </c>
      <c r="K2798" s="1">
        <f>+VLOOKUP(bloques1a3[[#This Row],[niño]],BD.niños[[Código]:[edad]],5,0)</f>
        <v>6</v>
      </c>
      <c r="L2798" s="1">
        <f>+IF(bloques1a3[[#This Row],[correcta]]=bloques1a3[[#This Row],[respuesta]],1,0)</f>
        <v>0</v>
      </c>
      <c r="M2798" s="1">
        <f>+IF(bloques1a3[[#This Row],[Sexo]]="F",1,0)</f>
        <v>0</v>
      </c>
    </row>
    <row r="2799" spans="1:13" x14ac:dyDescent="0.55000000000000004">
      <c r="A2799">
        <v>10</v>
      </c>
      <c r="B2799" s="1" t="s">
        <v>469</v>
      </c>
      <c r="C2799" s="1" t="s">
        <v>2</v>
      </c>
      <c r="D2799">
        <v>1</v>
      </c>
      <c r="E2799" s="1" t="s">
        <v>139</v>
      </c>
      <c r="F2799">
        <v>1</v>
      </c>
      <c r="G2799" s="1" t="s">
        <v>376</v>
      </c>
      <c r="H2799" s="1" t="s">
        <v>28</v>
      </c>
      <c r="I2799">
        <v>2</v>
      </c>
      <c r="J2799" s="1" t="str">
        <f>+VLOOKUP(bloques1a3[[#This Row],[respuesta]],respuestas.emociones[],2,0)</f>
        <v>neutra</v>
      </c>
      <c r="K2799" s="1">
        <f>+VLOOKUP(bloques1a3[[#This Row],[niño]],BD.niños[[Código]:[edad]],5,0)</f>
        <v>8</v>
      </c>
      <c r="L2799" s="1">
        <f>+IF(bloques1a3[[#This Row],[correcta]]=bloques1a3[[#This Row],[respuesta]],1,0)</f>
        <v>1</v>
      </c>
      <c r="M2799" s="1">
        <f>+IF(bloques1a3[[#This Row],[Sexo]]="F",1,0)</f>
        <v>0</v>
      </c>
    </row>
    <row r="2800" spans="1:13" x14ac:dyDescent="0.55000000000000004">
      <c r="A2800">
        <v>10</v>
      </c>
      <c r="B2800" s="1" t="s">
        <v>469</v>
      </c>
      <c r="C2800" s="1" t="s">
        <v>2</v>
      </c>
      <c r="D2800">
        <v>1</v>
      </c>
      <c r="E2800" s="1" t="s">
        <v>141</v>
      </c>
      <c r="F2800">
        <v>1</v>
      </c>
      <c r="G2800" s="1" t="s">
        <v>376</v>
      </c>
      <c r="H2800" s="1" t="s">
        <v>29</v>
      </c>
      <c r="I2800">
        <v>2</v>
      </c>
      <c r="J2800" s="1" t="str">
        <f>+VLOOKUP(bloques1a3[[#This Row],[respuesta]],respuestas.emociones[],2,0)</f>
        <v>neutra</v>
      </c>
      <c r="K2800" s="1">
        <f>+VLOOKUP(bloques1a3[[#This Row],[niño]],BD.niños[[Código]:[edad]],5,0)</f>
        <v>7</v>
      </c>
      <c r="L2800" s="1">
        <f>+IF(bloques1a3[[#This Row],[correcta]]=bloques1a3[[#This Row],[respuesta]],1,0)</f>
        <v>1</v>
      </c>
      <c r="M2800" s="1">
        <f>+IF(bloques1a3[[#This Row],[Sexo]]="F",1,0)</f>
        <v>1</v>
      </c>
    </row>
    <row r="2801" spans="1:13" x14ac:dyDescent="0.55000000000000004">
      <c r="A2801">
        <v>10</v>
      </c>
      <c r="B2801" s="1" t="s">
        <v>469</v>
      </c>
      <c r="C2801" s="1" t="s">
        <v>2</v>
      </c>
      <c r="D2801">
        <v>1</v>
      </c>
      <c r="E2801" s="1" t="s">
        <v>145</v>
      </c>
      <c r="F2801">
        <v>1</v>
      </c>
      <c r="G2801" s="1" t="s">
        <v>376</v>
      </c>
      <c r="H2801" s="1" t="s">
        <v>28</v>
      </c>
      <c r="I2801">
        <v>2</v>
      </c>
      <c r="J2801" s="1" t="str">
        <f>+VLOOKUP(bloques1a3[[#This Row],[respuesta]],respuestas.emociones[],2,0)</f>
        <v>neutra</v>
      </c>
      <c r="K2801" s="1">
        <f>+VLOOKUP(bloques1a3[[#This Row],[niño]],BD.niños[[Código]:[edad]],5,0)</f>
        <v>8</v>
      </c>
      <c r="L2801" s="1">
        <f>+IF(bloques1a3[[#This Row],[correcta]]=bloques1a3[[#This Row],[respuesta]],1,0)</f>
        <v>1</v>
      </c>
      <c r="M2801" s="1">
        <f>+IF(bloques1a3[[#This Row],[Sexo]]="F",1,0)</f>
        <v>0</v>
      </c>
    </row>
    <row r="2802" spans="1:13" x14ac:dyDescent="0.55000000000000004">
      <c r="A2802">
        <v>10</v>
      </c>
      <c r="B2802" s="1" t="s">
        <v>469</v>
      </c>
      <c r="C2802" s="1" t="s">
        <v>2</v>
      </c>
      <c r="D2802">
        <v>1</v>
      </c>
      <c r="E2802" s="1" t="s">
        <v>147</v>
      </c>
      <c r="F2802">
        <v>1</v>
      </c>
      <c r="G2802" s="1" t="s">
        <v>376</v>
      </c>
      <c r="H2802" s="1" t="s">
        <v>28</v>
      </c>
      <c r="I2802">
        <v>2</v>
      </c>
      <c r="J2802" s="1" t="str">
        <f>+VLOOKUP(bloques1a3[[#This Row],[respuesta]],respuestas.emociones[],2,0)</f>
        <v>neutra</v>
      </c>
      <c r="K2802" s="1">
        <f>+VLOOKUP(bloques1a3[[#This Row],[niño]],BD.niños[[Código]:[edad]],5,0)</f>
        <v>8</v>
      </c>
      <c r="L2802" s="1">
        <f>+IF(bloques1a3[[#This Row],[correcta]]=bloques1a3[[#This Row],[respuesta]],1,0)</f>
        <v>1</v>
      </c>
      <c r="M2802" s="1">
        <f>+IF(bloques1a3[[#This Row],[Sexo]]="F",1,0)</f>
        <v>0</v>
      </c>
    </row>
    <row r="2803" spans="1:13" x14ac:dyDescent="0.55000000000000004">
      <c r="A2803">
        <v>10</v>
      </c>
      <c r="B2803" s="1" t="s">
        <v>469</v>
      </c>
      <c r="C2803" s="1" t="s">
        <v>2</v>
      </c>
      <c r="D2803">
        <v>1</v>
      </c>
      <c r="E2803" s="1" t="s">
        <v>214</v>
      </c>
      <c r="F2803">
        <v>1</v>
      </c>
      <c r="G2803" s="1" t="s">
        <v>377</v>
      </c>
      <c r="H2803" s="1" t="s">
        <v>29</v>
      </c>
      <c r="I2803">
        <v>2</v>
      </c>
      <c r="J2803" s="1" t="str">
        <f>+VLOOKUP(bloques1a3[[#This Row],[respuesta]],respuestas.emociones[],2,0)</f>
        <v>neutra</v>
      </c>
      <c r="K2803" s="1">
        <f>+VLOOKUP(bloques1a3[[#This Row],[niño]],BD.niños[[Código]:[edad]],5,0)</f>
        <v>10</v>
      </c>
      <c r="L2803" s="1">
        <f>+IF(bloques1a3[[#This Row],[correcta]]=bloques1a3[[#This Row],[respuesta]],1,0)</f>
        <v>1</v>
      </c>
      <c r="M2803" s="1">
        <f>+IF(bloques1a3[[#This Row],[Sexo]]="F",1,0)</f>
        <v>1</v>
      </c>
    </row>
    <row r="2804" spans="1:13" x14ac:dyDescent="0.55000000000000004">
      <c r="A2804">
        <v>10</v>
      </c>
      <c r="B2804" s="1" t="s">
        <v>469</v>
      </c>
      <c r="C2804" s="1" t="s">
        <v>2</v>
      </c>
      <c r="D2804">
        <v>1</v>
      </c>
      <c r="E2804" s="1" t="s">
        <v>217</v>
      </c>
      <c r="F2804">
        <v>1</v>
      </c>
      <c r="G2804" s="1" t="s">
        <v>377</v>
      </c>
      <c r="H2804" s="1" t="s">
        <v>29</v>
      </c>
      <c r="I2804">
        <v>2</v>
      </c>
      <c r="J2804" s="1" t="str">
        <f>+VLOOKUP(bloques1a3[[#This Row],[respuesta]],respuestas.emociones[],2,0)</f>
        <v>neutra</v>
      </c>
      <c r="K2804" s="1">
        <f>+VLOOKUP(bloques1a3[[#This Row],[niño]],BD.niños[[Código]:[edad]],5,0)</f>
        <v>10</v>
      </c>
      <c r="L2804" s="1">
        <f>+IF(bloques1a3[[#This Row],[correcta]]=bloques1a3[[#This Row],[respuesta]],1,0)</f>
        <v>1</v>
      </c>
      <c r="M2804" s="1">
        <f>+IF(bloques1a3[[#This Row],[Sexo]]="F",1,0)</f>
        <v>1</v>
      </c>
    </row>
    <row r="2805" spans="1:13" x14ac:dyDescent="0.55000000000000004">
      <c r="A2805">
        <v>10</v>
      </c>
      <c r="B2805" s="1" t="s">
        <v>469</v>
      </c>
      <c r="C2805" s="1" t="s">
        <v>2</v>
      </c>
      <c r="D2805">
        <v>1</v>
      </c>
      <c r="E2805" s="1" t="s">
        <v>220</v>
      </c>
      <c r="F2805">
        <v>1</v>
      </c>
      <c r="G2805" s="1" t="s">
        <v>377</v>
      </c>
      <c r="H2805" s="1" t="s">
        <v>29</v>
      </c>
      <c r="I2805">
        <v>2</v>
      </c>
      <c r="J2805" s="1" t="str">
        <f>+VLOOKUP(bloques1a3[[#This Row],[respuesta]],respuestas.emociones[],2,0)</f>
        <v>neutra</v>
      </c>
      <c r="K2805" s="1">
        <f>+VLOOKUP(bloques1a3[[#This Row],[niño]],BD.niños[[Código]:[edad]],5,0)</f>
        <v>10</v>
      </c>
      <c r="L2805" s="1">
        <f>+IF(bloques1a3[[#This Row],[correcta]]=bloques1a3[[#This Row],[respuesta]],1,0)</f>
        <v>1</v>
      </c>
      <c r="M2805" s="1">
        <f>+IF(bloques1a3[[#This Row],[Sexo]]="F",1,0)</f>
        <v>1</v>
      </c>
    </row>
    <row r="2806" spans="1:13" x14ac:dyDescent="0.55000000000000004">
      <c r="A2806">
        <v>10</v>
      </c>
      <c r="B2806" s="1" t="s">
        <v>469</v>
      </c>
      <c r="C2806" s="1" t="s">
        <v>2</v>
      </c>
      <c r="D2806">
        <v>1</v>
      </c>
      <c r="E2806" s="1" t="s">
        <v>223</v>
      </c>
      <c r="F2806">
        <v>6</v>
      </c>
      <c r="G2806" s="1" t="s">
        <v>376</v>
      </c>
      <c r="H2806" s="1" t="s">
        <v>29</v>
      </c>
      <c r="I2806">
        <v>2</v>
      </c>
      <c r="J2806" s="1" t="str">
        <f>+VLOOKUP(bloques1a3[[#This Row],[respuesta]],respuestas.emociones[],2,0)</f>
        <v>sorpresa</v>
      </c>
      <c r="K2806" s="1">
        <f>+VLOOKUP(bloques1a3[[#This Row],[niño]],BD.niños[[Código]:[edad]],5,0)</f>
        <v>8</v>
      </c>
      <c r="L2806" s="1">
        <f>+IF(bloques1a3[[#This Row],[correcta]]=bloques1a3[[#This Row],[respuesta]],1,0)</f>
        <v>0</v>
      </c>
      <c r="M2806" s="1">
        <f>+IF(bloques1a3[[#This Row],[Sexo]]="F",1,0)</f>
        <v>1</v>
      </c>
    </row>
    <row r="2807" spans="1:13" x14ac:dyDescent="0.55000000000000004">
      <c r="A2807">
        <v>10</v>
      </c>
      <c r="B2807" s="1" t="s">
        <v>469</v>
      </c>
      <c r="C2807" s="1" t="s">
        <v>2</v>
      </c>
      <c r="D2807">
        <v>1</v>
      </c>
      <c r="E2807" s="1" t="s">
        <v>226</v>
      </c>
      <c r="F2807">
        <v>1</v>
      </c>
      <c r="G2807" s="1" t="s">
        <v>377</v>
      </c>
      <c r="H2807" s="1" t="s">
        <v>28</v>
      </c>
      <c r="I2807">
        <v>2</v>
      </c>
      <c r="J2807" s="1" t="str">
        <f>+VLOOKUP(bloques1a3[[#This Row],[respuesta]],respuestas.emociones[],2,0)</f>
        <v>neutra</v>
      </c>
      <c r="K2807" s="1">
        <f>+VLOOKUP(bloques1a3[[#This Row],[niño]],BD.niños[[Código]:[edad]],5,0)</f>
        <v>10</v>
      </c>
      <c r="L2807" s="1">
        <f>+IF(bloques1a3[[#This Row],[correcta]]=bloques1a3[[#This Row],[respuesta]],1,0)</f>
        <v>1</v>
      </c>
      <c r="M2807" s="1">
        <f>+IF(bloques1a3[[#This Row],[Sexo]]="F",1,0)</f>
        <v>0</v>
      </c>
    </row>
    <row r="2808" spans="1:13" x14ac:dyDescent="0.55000000000000004">
      <c r="A2808">
        <v>10</v>
      </c>
      <c r="B2808" s="1" t="s">
        <v>469</v>
      </c>
      <c r="C2808" s="1" t="s">
        <v>2</v>
      </c>
      <c r="D2808">
        <v>1</v>
      </c>
      <c r="E2808" s="1" t="s">
        <v>229</v>
      </c>
      <c r="F2808">
        <v>1</v>
      </c>
      <c r="G2808" s="1" t="s">
        <v>376</v>
      </c>
      <c r="H2808" s="1" t="s">
        <v>28</v>
      </c>
      <c r="I2808">
        <v>2</v>
      </c>
      <c r="J2808" s="1" t="str">
        <f>+VLOOKUP(bloques1a3[[#This Row],[respuesta]],respuestas.emociones[],2,0)</f>
        <v>neutra</v>
      </c>
      <c r="K2808" s="1">
        <f>+VLOOKUP(bloques1a3[[#This Row],[niño]],BD.niños[[Código]:[edad]],5,0)</f>
        <v>7</v>
      </c>
      <c r="L2808" s="1">
        <f>+IF(bloques1a3[[#This Row],[correcta]]=bloques1a3[[#This Row],[respuesta]],1,0)</f>
        <v>1</v>
      </c>
      <c r="M2808" s="1">
        <f>+IF(bloques1a3[[#This Row],[Sexo]]="F",1,0)</f>
        <v>0</v>
      </c>
    </row>
    <row r="2809" spans="1:13" x14ac:dyDescent="0.55000000000000004">
      <c r="A2809">
        <v>10</v>
      </c>
      <c r="B2809" s="1" t="s">
        <v>469</v>
      </c>
      <c r="C2809" s="1" t="s">
        <v>2</v>
      </c>
      <c r="D2809">
        <v>1</v>
      </c>
      <c r="E2809" s="1" t="s">
        <v>231</v>
      </c>
      <c r="F2809">
        <v>1</v>
      </c>
      <c r="G2809" s="1" t="s">
        <v>375</v>
      </c>
      <c r="H2809" s="1" t="s">
        <v>29</v>
      </c>
      <c r="I2809">
        <v>2</v>
      </c>
      <c r="J2809" s="1" t="str">
        <f>+VLOOKUP(bloques1a3[[#This Row],[respuesta]],respuestas.emociones[],2,0)</f>
        <v>neutra</v>
      </c>
      <c r="K2809" s="1">
        <f>+VLOOKUP(bloques1a3[[#This Row],[niño]],BD.niños[[Código]:[edad]],5,0)</f>
        <v>6</v>
      </c>
      <c r="L2809" s="1">
        <f>+IF(bloques1a3[[#This Row],[correcta]]=bloques1a3[[#This Row],[respuesta]],1,0)</f>
        <v>1</v>
      </c>
      <c r="M2809" s="1">
        <f>+IF(bloques1a3[[#This Row],[Sexo]]="F",1,0)</f>
        <v>1</v>
      </c>
    </row>
    <row r="2810" spans="1:13" x14ac:dyDescent="0.55000000000000004">
      <c r="A2810">
        <v>10</v>
      </c>
      <c r="B2810" s="1" t="s">
        <v>469</v>
      </c>
      <c r="C2810" s="1" t="s">
        <v>2</v>
      </c>
      <c r="D2810">
        <v>1</v>
      </c>
      <c r="E2810" s="1" t="s">
        <v>286</v>
      </c>
      <c r="F2810">
        <v>1</v>
      </c>
      <c r="G2810" s="1" t="s">
        <v>375</v>
      </c>
      <c r="H2810" s="1" t="s">
        <v>28</v>
      </c>
      <c r="I2810">
        <v>2</v>
      </c>
      <c r="J2810" s="1" t="str">
        <f>+VLOOKUP(bloques1a3[[#This Row],[respuesta]],respuestas.emociones[],2,0)</f>
        <v>neutra</v>
      </c>
      <c r="K2810" s="1">
        <f>+VLOOKUP(bloques1a3[[#This Row],[niño]],BD.niños[[Código]:[edad]],5,0)</f>
        <v>5</v>
      </c>
      <c r="L2810" s="1">
        <f>+IF(bloques1a3[[#This Row],[correcta]]=bloques1a3[[#This Row],[respuesta]],1,0)</f>
        <v>1</v>
      </c>
      <c r="M2810" s="1">
        <f>+IF(bloques1a3[[#This Row],[Sexo]]="F",1,0)</f>
        <v>0</v>
      </c>
    </row>
    <row r="2811" spans="1:13" x14ac:dyDescent="0.55000000000000004">
      <c r="A2811">
        <v>10</v>
      </c>
      <c r="B2811" s="1" t="s">
        <v>469</v>
      </c>
      <c r="C2811" s="1" t="s">
        <v>2</v>
      </c>
      <c r="D2811">
        <v>1</v>
      </c>
      <c r="E2811" s="1" t="s">
        <v>290</v>
      </c>
      <c r="F2811">
        <v>1</v>
      </c>
      <c r="G2811" s="1" t="s">
        <v>375</v>
      </c>
      <c r="H2811" s="1" t="s">
        <v>28</v>
      </c>
      <c r="I2811">
        <v>2</v>
      </c>
      <c r="J2811" s="1" t="str">
        <f>+VLOOKUP(bloques1a3[[#This Row],[respuesta]],respuestas.emociones[],2,0)</f>
        <v>neutra</v>
      </c>
      <c r="K2811" s="1">
        <f>+VLOOKUP(bloques1a3[[#This Row],[niño]],BD.niños[[Código]:[edad]],5,0)</f>
        <v>6</v>
      </c>
      <c r="L2811" s="1">
        <f>+IF(bloques1a3[[#This Row],[correcta]]=bloques1a3[[#This Row],[respuesta]],1,0)</f>
        <v>1</v>
      </c>
      <c r="M2811" s="1">
        <f>+IF(bloques1a3[[#This Row],[Sexo]]="F",1,0)</f>
        <v>0</v>
      </c>
    </row>
    <row r="2812" spans="1:13" x14ac:dyDescent="0.55000000000000004">
      <c r="A2812">
        <v>10</v>
      </c>
      <c r="B2812" s="1" t="s">
        <v>469</v>
      </c>
      <c r="C2812" s="1" t="s">
        <v>2</v>
      </c>
      <c r="D2812">
        <v>1</v>
      </c>
      <c r="E2812" s="1" t="s">
        <v>294</v>
      </c>
      <c r="F2812">
        <v>1</v>
      </c>
      <c r="G2812" s="1" t="s">
        <v>376</v>
      </c>
      <c r="H2812" s="1" t="s">
        <v>28</v>
      </c>
      <c r="I2812">
        <v>2</v>
      </c>
      <c r="J2812" s="1" t="str">
        <f>+VLOOKUP(bloques1a3[[#This Row],[respuesta]],respuestas.emociones[],2,0)</f>
        <v>neutra</v>
      </c>
      <c r="K2812" s="1">
        <f>+VLOOKUP(bloques1a3[[#This Row],[niño]],BD.niños[[Código]:[edad]],5,0)</f>
        <v>7</v>
      </c>
      <c r="L2812" s="1">
        <f>+IF(bloques1a3[[#This Row],[correcta]]=bloques1a3[[#This Row],[respuesta]],1,0)</f>
        <v>1</v>
      </c>
      <c r="M2812" s="1">
        <f>+IF(bloques1a3[[#This Row],[Sexo]]="F",1,0)</f>
        <v>0</v>
      </c>
    </row>
    <row r="2813" spans="1:13" x14ac:dyDescent="0.55000000000000004">
      <c r="A2813">
        <v>10</v>
      </c>
      <c r="B2813" s="1" t="s">
        <v>469</v>
      </c>
      <c r="C2813" s="1" t="s">
        <v>2</v>
      </c>
      <c r="D2813">
        <v>1</v>
      </c>
      <c r="E2813" s="1" t="s">
        <v>295</v>
      </c>
      <c r="F2813">
        <v>1</v>
      </c>
      <c r="G2813" s="1" t="s">
        <v>376</v>
      </c>
      <c r="H2813" s="1" t="s">
        <v>28</v>
      </c>
      <c r="I2813">
        <v>2</v>
      </c>
      <c r="J2813" s="1" t="str">
        <f>+VLOOKUP(bloques1a3[[#This Row],[respuesta]],respuestas.emociones[],2,0)</f>
        <v>neutra</v>
      </c>
      <c r="K2813" s="1">
        <f>+VLOOKUP(bloques1a3[[#This Row],[niño]],BD.niños[[Código]:[edad]],5,0)</f>
        <v>8</v>
      </c>
      <c r="L2813" s="1">
        <f>+IF(bloques1a3[[#This Row],[correcta]]=bloques1a3[[#This Row],[respuesta]],1,0)</f>
        <v>1</v>
      </c>
      <c r="M2813" s="1">
        <f>+IF(bloques1a3[[#This Row],[Sexo]]="F",1,0)</f>
        <v>0</v>
      </c>
    </row>
    <row r="2814" spans="1:13" x14ac:dyDescent="0.55000000000000004">
      <c r="A2814">
        <v>10</v>
      </c>
      <c r="B2814" s="1" t="s">
        <v>469</v>
      </c>
      <c r="C2814" s="1" t="s">
        <v>2</v>
      </c>
      <c r="D2814">
        <v>1</v>
      </c>
      <c r="E2814" s="1" t="s">
        <v>317</v>
      </c>
      <c r="F2814">
        <v>1</v>
      </c>
      <c r="G2814" s="1" t="s">
        <v>377</v>
      </c>
      <c r="H2814" s="1" t="s">
        <v>29</v>
      </c>
      <c r="I2814">
        <v>2</v>
      </c>
      <c r="J2814" s="1" t="str">
        <f>+VLOOKUP(bloques1a3[[#This Row],[respuesta]],respuestas.emociones[],2,0)</f>
        <v>neutra</v>
      </c>
      <c r="K2814" s="1">
        <f>+VLOOKUP(bloques1a3[[#This Row],[niño]],BD.niños[[Código]:[edad]],5,0)</f>
        <v>10</v>
      </c>
      <c r="L2814" s="1">
        <f>+IF(bloques1a3[[#This Row],[correcta]]=bloques1a3[[#This Row],[respuesta]],1,0)</f>
        <v>1</v>
      </c>
      <c r="M2814" s="1">
        <f>+IF(bloques1a3[[#This Row],[Sexo]]="F",1,0)</f>
        <v>1</v>
      </c>
    </row>
    <row r="2815" spans="1:13" x14ac:dyDescent="0.55000000000000004">
      <c r="A2815">
        <v>10</v>
      </c>
      <c r="B2815" s="1" t="s">
        <v>469</v>
      </c>
      <c r="C2815" s="1" t="s">
        <v>2</v>
      </c>
      <c r="D2815">
        <v>1</v>
      </c>
      <c r="E2815" s="1" t="s">
        <v>320</v>
      </c>
      <c r="F2815">
        <v>1</v>
      </c>
      <c r="G2815" s="1" t="s">
        <v>377</v>
      </c>
      <c r="H2815" s="1" t="s">
        <v>28</v>
      </c>
      <c r="I2815">
        <v>2</v>
      </c>
      <c r="J2815" s="1" t="str">
        <f>+VLOOKUP(bloques1a3[[#This Row],[respuesta]],respuestas.emociones[],2,0)</f>
        <v>neutra</v>
      </c>
      <c r="K2815" s="1">
        <f>+VLOOKUP(bloques1a3[[#This Row],[niño]],BD.niños[[Código]:[edad]],5,0)</f>
        <v>10</v>
      </c>
      <c r="L2815" s="1">
        <f>+IF(bloques1a3[[#This Row],[correcta]]=bloques1a3[[#This Row],[respuesta]],1,0)</f>
        <v>1</v>
      </c>
      <c r="M2815" s="1">
        <f>+IF(bloques1a3[[#This Row],[Sexo]]="F",1,0)</f>
        <v>0</v>
      </c>
    </row>
    <row r="2816" spans="1:13" x14ac:dyDescent="0.55000000000000004">
      <c r="A2816">
        <v>10</v>
      </c>
      <c r="B2816" s="1" t="s">
        <v>469</v>
      </c>
      <c r="C2816" s="1" t="s">
        <v>2</v>
      </c>
      <c r="D2816">
        <v>1</v>
      </c>
      <c r="E2816" s="1" t="s">
        <v>323</v>
      </c>
      <c r="F2816">
        <v>5</v>
      </c>
      <c r="G2816" s="1" t="s">
        <v>376</v>
      </c>
      <c r="H2816" s="1" t="s">
        <v>29</v>
      </c>
      <c r="I2816">
        <v>2</v>
      </c>
      <c r="J2816" s="1" t="str">
        <f>+VLOOKUP(bloques1a3[[#This Row],[respuesta]],respuestas.emociones[],2,0)</f>
        <v>miedo</v>
      </c>
      <c r="K2816" s="1">
        <f>+VLOOKUP(bloques1a3[[#This Row],[niño]],BD.niños[[Código]:[edad]],5,0)</f>
        <v>8</v>
      </c>
      <c r="L2816" s="1">
        <f>+IF(bloques1a3[[#This Row],[correcta]]=bloques1a3[[#This Row],[respuesta]],1,0)</f>
        <v>0</v>
      </c>
      <c r="M2816" s="1">
        <f>+IF(bloques1a3[[#This Row],[Sexo]]="F",1,0)</f>
        <v>1</v>
      </c>
    </row>
    <row r="2817" spans="1:13" x14ac:dyDescent="0.55000000000000004">
      <c r="A2817">
        <v>10</v>
      </c>
      <c r="B2817" s="1" t="s">
        <v>469</v>
      </c>
      <c r="C2817" s="1" t="s">
        <v>2</v>
      </c>
      <c r="D2817">
        <v>1</v>
      </c>
      <c r="E2817" s="1" t="s">
        <v>327</v>
      </c>
      <c r="F2817">
        <v>2</v>
      </c>
      <c r="G2817" s="1" t="s">
        <v>376</v>
      </c>
      <c r="H2817" s="1" t="s">
        <v>29</v>
      </c>
      <c r="I2817">
        <v>2</v>
      </c>
      <c r="J2817" s="1" t="str">
        <f>+VLOOKUP(bloques1a3[[#This Row],[respuesta]],respuestas.emociones[],2,0)</f>
        <v>alegria</v>
      </c>
      <c r="K2817" s="1">
        <f>+VLOOKUP(bloques1a3[[#This Row],[niño]],BD.niños[[Código]:[edad]],5,0)</f>
        <v>7</v>
      </c>
      <c r="L2817" s="1">
        <f>+IF(bloques1a3[[#This Row],[correcta]]=bloques1a3[[#This Row],[respuesta]],1,0)</f>
        <v>0</v>
      </c>
      <c r="M2817" s="1">
        <f>+IF(bloques1a3[[#This Row],[Sexo]]="F",1,0)</f>
        <v>1</v>
      </c>
    </row>
    <row r="2818" spans="1:13" x14ac:dyDescent="0.55000000000000004">
      <c r="A2818">
        <v>10</v>
      </c>
      <c r="B2818" s="1" t="s">
        <v>469</v>
      </c>
      <c r="C2818" s="1" t="s">
        <v>2</v>
      </c>
      <c r="D2818">
        <v>1</v>
      </c>
      <c r="E2818" s="1" t="s">
        <v>331</v>
      </c>
      <c r="F2818">
        <v>5</v>
      </c>
      <c r="G2818" s="1" t="s">
        <v>376</v>
      </c>
      <c r="H2818" s="1" t="s">
        <v>29</v>
      </c>
      <c r="I2818">
        <v>2</v>
      </c>
      <c r="J2818" s="1" t="str">
        <f>+VLOOKUP(bloques1a3[[#This Row],[respuesta]],respuestas.emociones[],2,0)</f>
        <v>miedo</v>
      </c>
      <c r="K2818" s="1">
        <f>+VLOOKUP(bloques1a3[[#This Row],[niño]],BD.niños[[Código]:[edad]],5,0)</f>
        <v>8</v>
      </c>
      <c r="L2818" s="1">
        <f>+IF(bloques1a3[[#This Row],[correcta]]=bloques1a3[[#This Row],[respuesta]],1,0)</f>
        <v>0</v>
      </c>
      <c r="M2818" s="1">
        <f>+IF(bloques1a3[[#This Row],[Sexo]]="F",1,0)</f>
        <v>1</v>
      </c>
    </row>
    <row r="2819" spans="1:13" x14ac:dyDescent="0.55000000000000004">
      <c r="A2819">
        <v>11</v>
      </c>
      <c r="B2819" s="1" t="s">
        <v>470</v>
      </c>
      <c r="C2819" s="1" t="s">
        <v>2</v>
      </c>
      <c r="D2819">
        <v>1</v>
      </c>
      <c r="E2819" s="1" t="s">
        <v>105</v>
      </c>
      <c r="F2819">
        <v>1</v>
      </c>
      <c r="G2819" s="1" t="s">
        <v>377</v>
      </c>
      <c r="H2819" s="1" t="s">
        <v>29</v>
      </c>
      <c r="I2819">
        <v>2</v>
      </c>
      <c r="J2819" s="1" t="str">
        <f>+VLOOKUP(bloques1a3[[#This Row],[respuesta]],respuestas.emociones[],2,0)</f>
        <v>neutra</v>
      </c>
      <c r="K2819" s="1">
        <f>+VLOOKUP(bloques1a3[[#This Row],[niño]],BD.niños[[Código]:[edad]],5,0)</f>
        <v>10</v>
      </c>
      <c r="L2819" s="1">
        <f>+IF(bloques1a3[[#This Row],[correcta]]=bloques1a3[[#This Row],[respuesta]],1,0)</f>
        <v>1</v>
      </c>
      <c r="M2819" s="1">
        <f>+IF(bloques1a3[[#This Row],[Sexo]]="F",1,0)</f>
        <v>1</v>
      </c>
    </row>
    <row r="2820" spans="1:13" x14ac:dyDescent="0.55000000000000004">
      <c r="A2820">
        <v>11</v>
      </c>
      <c r="B2820" s="1" t="s">
        <v>470</v>
      </c>
      <c r="C2820" s="1" t="s">
        <v>2</v>
      </c>
      <c r="D2820">
        <v>1</v>
      </c>
      <c r="E2820" s="1" t="s">
        <v>108</v>
      </c>
      <c r="F2820">
        <v>5</v>
      </c>
      <c r="G2820" s="1" t="s">
        <v>377</v>
      </c>
      <c r="H2820" s="1" t="s">
        <v>29</v>
      </c>
      <c r="I2820">
        <v>2</v>
      </c>
      <c r="J2820" s="1" t="str">
        <f>+VLOOKUP(bloques1a3[[#This Row],[respuesta]],respuestas.emociones[],2,0)</f>
        <v>miedo</v>
      </c>
      <c r="K2820" s="1">
        <f>+VLOOKUP(bloques1a3[[#This Row],[niño]],BD.niños[[Código]:[edad]],5,0)</f>
        <v>10</v>
      </c>
      <c r="L2820" s="1">
        <f>+IF(bloques1a3[[#This Row],[correcta]]=bloques1a3[[#This Row],[respuesta]],1,0)</f>
        <v>0</v>
      </c>
      <c r="M2820" s="1">
        <f>+IF(bloques1a3[[#This Row],[Sexo]]="F",1,0)</f>
        <v>1</v>
      </c>
    </row>
    <row r="2821" spans="1:13" x14ac:dyDescent="0.55000000000000004">
      <c r="A2821">
        <v>11</v>
      </c>
      <c r="B2821" s="1" t="s">
        <v>470</v>
      </c>
      <c r="C2821" s="1" t="s">
        <v>2</v>
      </c>
      <c r="D2821">
        <v>1</v>
      </c>
      <c r="E2821" s="1" t="s">
        <v>112</v>
      </c>
      <c r="F2821">
        <v>1</v>
      </c>
      <c r="G2821" s="1" t="s">
        <v>377</v>
      </c>
      <c r="H2821" s="1" t="s">
        <v>29</v>
      </c>
      <c r="I2821">
        <v>2</v>
      </c>
      <c r="J2821" s="1" t="str">
        <f>+VLOOKUP(bloques1a3[[#This Row],[respuesta]],respuestas.emociones[],2,0)</f>
        <v>neutra</v>
      </c>
      <c r="K2821" s="1">
        <f>+VLOOKUP(bloques1a3[[#This Row],[niño]],BD.niños[[Código]:[edad]],5,0)</f>
        <v>9</v>
      </c>
      <c r="L2821" s="1">
        <f>+IF(bloques1a3[[#This Row],[correcta]]=bloques1a3[[#This Row],[respuesta]],1,0)</f>
        <v>1</v>
      </c>
      <c r="M2821" s="1">
        <f>+IF(bloques1a3[[#This Row],[Sexo]]="F",1,0)</f>
        <v>1</v>
      </c>
    </row>
    <row r="2822" spans="1:13" x14ac:dyDescent="0.55000000000000004">
      <c r="A2822">
        <v>11</v>
      </c>
      <c r="B2822" s="1" t="s">
        <v>470</v>
      </c>
      <c r="C2822" s="1" t="s">
        <v>2</v>
      </c>
      <c r="D2822">
        <v>1</v>
      </c>
      <c r="E2822" s="1" t="s">
        <v>116</v>
      </c>
      <c r="F2822">
        <v>0</v>
      </c>
      <c r="G2822" s="1" t="s">
        <v>377</v>
      </c>
      <c r="H2822" s="1" t="s">
        <v>29</v>
      </c>
      <c r="I2822">
        <v>2</v>
      </c>
      <c r="J2822" s="1" t="str">
        <f>+VLOOKUP(bloques1a3[[#This Row],[respuesta]],respuestas.emociones[],2,0)</f>
        <v>no respondió</v>
      </c>
      <c r="K2822" s="1">
        <f>+VLOOKUP(bloques1a3[[#This Row],[niño]],BD.niños[[Código]:[edad]],5,0)</f>
        <v>9</v>
      </c>
      <c r="L2822" s="1">
        <f>+IF(bloques1a3[[#This Row],[correcta]]=bloques1a3[[#This Row],[respuesta]],1,0)</f>
        <v>0</v>
      </c>
      <c r="M2822" s="1">
        <f>+IF(bloques1a3[[#This Row],[Sexo]]="F",1,0)</f>
        <v>1</v>
      </c>
    </row>
    <row r="2823" spans="1:13" x14ac:dyDescent="0.55000000000000004">
      <c r="A2823">
        <v>11</v>
      </c>
      <c r="B2823" s="1" t="s">
        <v>470</v>
      </c>
      <c r="C2823" s="1" t="s">
        <v>2</v>
      </c>
      <c r="D2823">
        <v>1</v>
      </c>
      <c r="E2823" s="1" t="s">
        <v>120</v>
      </c>
      <c r="F2823">
        <v>1</v>
      </c>
      <c r="G2823" s="1" t="s">
        <v>377</v>
      </c>
      <c r="H2823" s="1" t="s">
        <v>28</v>
      </c>
      <c r="I2823">
        <v>2</v>
      </c>
      <c r="J2823" s="1" t="str">
        <f>+VLOOKUP(bloques1a3[[#This Row],[respuesta]],respuestas.emociones[],2,0)</f>
        <v>neutra</v>
      </c>
      <c r="K2823" s="1">
        <f>+VLOOKUP(bloques1a3[[#This Row],[niño]],BD.niños[[Código]:[edad]],5,0)</f>
        <v>10</v>
      </c>
      <c r="L2823" s="1">
        <f>+IF(bloques1a3[[#This Row],[correcta]]=bloques1a3[[#This Row],[respuesta]],1,0)</f>
        <v>1</v>
      </c>
      <c r="M2823" s="1">
        <f>+IF(bloques1a3[[#This Row],[Sexo]]="F",1,0)</f>
        <v>0</v>
      </c>
    </row>
    <row r="2824" spans="1:13" x14ac:dyDescent="0.55000000000000004">
      <c r="A2824">
        <v>11</v>
      </c>
      <c r="B2824" s="1" t="s">
        <v>470</v>
      </c>
      <c r="C2824" s="1" t="s">
        <v>2</v>
      </c>
      <c r="D2824">
        <v>1</v>
      </c>
      <c r="E2824" s="1" t="s">
        <v>123</v>
      </c>
      <c r="F2824">
        <v>1</v>
      </c>
      <c r="G2824" s="1" t="s">
        <v>376</v>
      </c>
      <c r="H2824" s="1" t="s">
        <v>28</v>
      </c>
      <c r="I2824">
        <v>2</v>
      </c>
      <c r="J2824" s="1" t="str">
        <f>+VLOOKUP(bloques1a3[[#This Row],[respuesta]],respuestas.emociones[],2,0)</f>
        <v>neutra</v>
      </c>
      <c r="K2824" s="1">
        <f>+VLOOKUP(bloques1a3[[#This Row],[niño]],BD.niños[[Código]:[edad]],5,0)</f>
        <v>8</v>
      </c>
      <c r="L2824" s="1">
        <f>+IF(bloques1a3[[#This Row],[correcta]]=bloques1a3[[#This Row],[respuesta]],1,0)</f>
        <v>1</v>
      </c>
      <c r="M2824" s="1">
        <f>+IF(bloques1a3[[#This Row],[Sexo]]="F",1,0)</f>
        <v>0</v>
      </c>
    </row>
    <row r="2825" spans="1:13" x14ac:dyDescent="0.55000000000000004">
      <c r="A2825">
        <v>11</v>
      </c>
      <c r="B2825" s="1" t="s">
        <v>470</v>
      </c>
      <c r="C2825" s="1" t="s">
        <v>2</v>
      </c>
      <c r="D2825">
        <v>1</v>
      </c>
      <c r="E2825" s="1" t="s">
        <v>127</v>
      </c>
      <c r="F2825">
        <v>1</v>
      </c>
      <c r="G2825" s="1" t="s">
        <v>375</v>
      </c>
      <c r="H2825" s="1" t="s">
        <v>28</v>
      </c>
      <c r="I2825">
        <v>2</v>
      </c>
      <c r="J2825" s="1" t="str">
        <f>+VLOOKUP(bloques1a3[[#This Row],[respuesta]],respuestas.emociones[],2,0)</f>
        <v>neutra</v>
      </c>
      <c r="K2825" s="1">
        <f>+VLOOKUP(bloques1a3[[#This Row],[niño]],BD.niños[[Código]:[edad]],5,0)</f>
        <v>6</v>
      </c>
      <c r="L2825" s="1">
        <f>+IF(bloques1a3[[#This Row],[correcta]]=bloques1a3[[#This Row],[respuesta]],1,0)</f>
        <v>1</v>
      </c>
      <c r="M2825" s="1">
        <f>+IF(bloques1a3[[#This Row],[Sexo]]="F",1,0)</f>
        <v>0</v>
      </c>
    </row>
    <row r="2826" spans="1:13" x14ac:dyDescent="0.55000000000000004">
      <c r="A2826">
        <v>11</v>
      </c>
      <c r="B2826" s="1" t="s">
        <v>470</v>
      </c>
      <c r="C2826" s="1" t="s">
        <v>2</v>
      </c>
      <c r="D2826">
        <v>1</v>
      </c>
      <c r="E2826" s="1" t="s">
        <v>131</v>
      </c>
      <c r="F2826">
        <v>3</v>
      </c>
      <c r="G2826" s="1" t="s">
        <v>375</v>
      </c>
      <c r="H2826" s="1" t="s">
        <v>29</v>
      </c>
      <c r="I2826">
        <v>2</v>
      </c>
      <c r="J2826" s="1" t="str">
        <f>+VLOOKUP(bloques1a3[[#This Row],[respuesta]],respuestas.emociones[],2,0)</f>
        <v>tristeza</v>
      </c>
      <c r="K2826" s="1">
        <f>+VLOOKUP(bloques1a3[[#This Row],[niño]],BD.niños[[Código]:[edad]],5,0)</f>
        <v>6</v>
      </c>
      <c r="L2826" s="1">
        <f>+IF(bloques1a3[[#This Row],[correcta]]=bloques1a3[[#This Row],[respuesta]],1,0)</f>
        <v>0</v>
      </c>
      <c r="M2826" s="1">
        <f>+IF(bloques1a3[[#This Row],[Sexo]]="F",1,0)</f>
        <v>1</v>
      </c>
    </row>
    <row r="2827" spans="1:13" x14ac:dyDescent="0.55000000000000004">
      <c r="A2827">
        <v>11</v>
      </c>
      <c r="B2827" s="1" t="s">
        <v>470</v>
      </c>
      <c r="C2827" s="1" t="s">
        <v>2</v>
      </c>
      <c r="D2827">
        <v>1</v>
      </c>
      <c r="E2827" s="1" t="s">
        <v>135</v>
      </c>
      <c r="F2827">
        <v>1</v>
      </c>
      <c r="G2827" s="1" t="s">
        <v>375</v>
      </c>
      <c r="H2827" s="1" t="s">
        <v>28</v>
      </c>
      <c r="I2827">
        <v>2</v>
      </c>
      <c r="J2827" s="1" t="str">
        <f>+VLOOKUP(bloques1a3[[#This Row],[respuesta]],respuestas.emociones[],2,0)</f>
        <v>neutra</v>
      </c>
      <c r="K2827" s="1">
        <f>+VLOOKUP(bloques1a3[[#This Row],[niño]],BD.niños[[Código]:[edad]],5,0)</f>
        <v>6</v>
      </c>
      <c r="L2827" s="1">
        <f>+IF(bloques1a3[[#This Row],[correcta]]=bloques1a3[[#This Row],[respuesta]],1,0)</f>
        <v>1</v>
      </c>
      <c r="M2827" s="1">
        <f>+IF(bloques1a3[[#This Row],[Sexo]]="F",1,0)</f>
        <v>0</v>
      </c>
    </row>
    <row r="2828" spans="1:13" x14ac:dyDescent="0.55000000000000004">
      <c r="A2828">
        <v>11</v>
      </c>
      <c r="B2828" s="1" t="s">
        <v>470</v>
      </c>
      <c r="C2828" s="1" t="s">
        <v>2</v>
      </c>
      <c r="D2828">
        <v>1</v>
      </c>
      <c r="E2828" s="1" t="s">
        <v>139</v>
      </c>
      <c r="F2828">
        <v>1</v>
      </c>
      <c r="G2828" s="1" t="s">
        <v>376</v>
      </c>
      <c r="H2828" s="1" t="s">
        <v>28</v>
      </c>
      <c r="I2828">
        <v>2</v>
      </c>
      <c r="J2828" s="1" t="str">
        <f>+VLOOKUP(bloques1a3[[#This Row],[respuesta]],respuestas.emociones[],2,0)</f>
        <v>neutra</v>
      </c>
      <c r="K2828" s="1">
        <f>+VLOOKUP(bloques1a3[[#This Row],[niño]],BD.niños[[Código]:[edad]],5,0)</f>
        <v>8</v>
      </c>
      <c r="L2828" s="1">
        <f>+IF(bloques1a3[[#This Row],[correcta]]=bloques1a3[[#This Row],[respuesta]],1,0)</f>
        <v>1</v>
      </c>
      <c r="M2828" s="1">
        <f>+IF(bloques1a3[[#This Row],[Sexo]]="F",1,0)</f>
        <v>0</v>
      </c>
    </row>
    <row r="2829" spans="1:13" x14ac:dyDescent="0.55000000000000004">
      <c r="A2829">
        <v>11</v>
      </c>
      <c r="B2829" s="1" t="s">
        <v>470</v>
      </c>
      <c r="C2829" s="1" t="s">
        <v>2</v>
      </c>
      <c r="D2829">
        <v>1</v>
      </c>
      <c r="E2829" s="1" t="s">
        <v>141</v>
      </c>
      <c r="F2829">
        <v>1</v>
      </c>
      <c r="G2829" s="1" t="s">
        <v>376</v>
      </c>
      <c r="H2829" s="1" t="s">
        <v>29</v>
      </c>
      <c r="I2829">
        <v>2</v>
      </c>
      <c r="J2829" s="1" t="str">
        <f>+VLOOKUP(bloques1a3[[#This Row],[respuesta]],respuestas.emociones[],2,0)</f>
        <v>neutra</v>
      </c>
      <c r="K2829" s="1">
        <f>+VLOOKUP(bloques1a3[[#This Row],[niño]],BD.niños[[Código]:[edad]],5,0)</f>
        <v>7</v>
      </c>
      <c r="L2829" s="1">
        <f>+IF(bloques1a3[[#This Row],[correcta]]=bloques1a3[[#This Row],[respuesta]],1,0)</f>
        <v>1</v>
      </c>
      <c r="M2829" s="1">
        <f>+IF(bloques1a3[[#This Row],[Sexo]]="F",1,0)</f>
        <v>1</v>
      </c>
    </row>
    <row r="2830" spans="1:13" x14ac:dyDescent="0.55000000000000004">
      <c r="A2830">
        <v>11</v>
      </c>
      <c r="B2830" s="1" t="s">
        <v>470</v>
      </c>
      <c r="C2830" s="1" t="s">
        <v>2</v>
      </c>
      <c r="D2830">
        <v>1</v>
      </c>
      <c r="E2830" s="1" t="s">
        <v>145</v>
      </c>
      <c r="F2830">
        <v>7</v>
      </c>
      <c r="G2830" s="1" t="s">
        <v>376</v>
      </c>
      <c r="H2830" s="1" t="s">
        <v>28</v>
      </c>
      <c r="I2830">
        <v>2</v>
      </c>
      <c r="J2830" s="1" t="str">
        <f>+VLOOKUP(bloques1a3[[#This Row],[respuesta]],respuestas.emociones[],2,0)</f>
        <v>asco</v>
      </c>
      <c r="K2830" s="1">
        <f>+VLOOKUP(bloques1a3[[#This Row],[niño]],BD.niños[[Código]:[edad]],5,0)</f>
        <v>8</v>
      </c>
      <c r="L2830" s="1">
        <f>+IF(bloques1a3[[#This Row],[correcta]]=bloques1a3[[#This Row],[respuesta]],1,0)</f>
        <v>0</v>
      </c>
      <c r="M2830" s="1">
        <f>+IF(bloques1a3[[#This Row],[Sexo]]="F",1,0)</f>
        <v>0</v>
      </c>
    </row>
    <row r="2831" spans="1:13" x14ac:dyDescent="0.55000000000000004">
      <c r="A2831">
        <v>11</v>
      </c>
      <c r="B2831" s="1" t="s">
        <v>470</v>
      </c>
      <c r="C2831" s="1" t="s">
        <v>2</v>
      </c>
      <c r="D2831">
        <v>1</v>
      </c>
      <c r="E2831" s="1" t="s">
        <v>147</v>
      </c>
      <c r="F2831">
        <v>1</v>
      </c>
      <c r="G2831" s="1" t="s">
        <v>376</v>
      </c>
      <c r="H2831" s="1" t="s">
        <v>28</v>
      </c>
      <c r="I2831">
        <v>2</v>
      </c>
      <c r="J2831" s="1" t="str">
        <f>+VLOOKUP(bloques1a3[[#This Row],[respuesta]],respuestas.emociones[],2,0)</f>
        <v>neutra</v>
      </c>
      <c r="K2831" s="1">
        <f>+VLOOKUP(bloques1a3[[#This Row],[niño]],BD.niños[[Código]:[edad]],5,0)</f>
        <v>8</v>
      </c>
      <c r="L2831" s="1">
        <f>+IF(bloques1a3[[#This Row],[correcta]]=bloques1a3[[#This Row],[respuesta]],1,0)</f>
        <v>1</v>
      </c>
      <c r="M2831" s="1">
        <f>+IF(bloques1a3[[#This Row],[Sexo]]="F",1,0)</f>
        <v>0</v>
      </c>
    </row>
    <row r="2832" spans="1:13" x14ac:dyDescent="0.55000000000000004">
      <c r="A2832">
        <v>11</v>
      </c>
      <c r="B2832" s="1" t="s">
        <v>470</v>
      </c>
      <c r="C2832" s="1" t="s">
        <v>2</v>
      </c>
      <c r="D2832">
        <v>1</v>
      </c>
      <c r="E2832" s="1" t="s">
        <v>214</v>
      </c>
      <c r="F2832">
        <v>1</v>
      </c>
      <c r="G2832" s="1" t="s">
        <v>377</v>
      </c>
      <c r="H2832" s="1" t="s">
        <v>29</v>
      </c>
      <c r="I2832">
        <v>2</v>
      </c>
      <c r="J2832" s="1" t="str">
        <f>+VLOOKUP(bloques1a3[[#This Row],[respuesta]],respuestas.emociones[],2,0)</f>
        <v>neutra</v>
      </c>
      <c r="K2832" s="1">
        <f>+VLOOKUP(bloques1a3[[#This Row],[niño]],BD.niños[[Código]:[edad]],5,0)</f>
        <v>10</v>
      </c>
      <c r="L2832" s="1">
        <f>+IF(bloques1a3[[#This Row],[correcta]]=bloques1a3[[#This Row],[respuesta]],1,0)</f>
        <v>1</v>
      </c>
      <c r="M2832" s="1">
        <f>+IF(bloques1a3[[#This Row],[Sexo]]="F",1,0)</f>
        <v>1</v>
      </c>
    </row>
    <row r="2833" spans="1:13" x14ac:dyDescent="0.55000000000000004">
      <c r="A2833">
        <v>11</v>
      </c>
      <c r="B2833" s="1" t="s">
        <v>470</v>
      </c>
      <c r="C2833" s="1" t="s">
        <v>2</v>
      </c>
      <c r="D2833">
        <v>1</v>
      </c>
      <c r="E2833" s="1" t="s">
        <v>217</v>
      </c>
      <c r="F2833">
        <v>1</v>
      </c>
      <c r="G2833" s="1" t="s">
        <v>377</v>
      </c>
      <c r="H2833" s="1" t="s">
        <v>29</v>
      </c>
      <c r="I2833">
        <v>2</v>
      </c>
      <c r="J2833" s="1" t="str">
        <f>+VLOOKUP(bloques1a3[[#This Row],[respuesta]],respuestas.emociones[],2,0)</f>
        <v>neutra</v>
      </c>
      <c r="K2833" s="1">
        <f>+VLOOKUP(bloques1a3[[#This Row],[niño]],BD.niños[[Código]:[edad]],5,0)</f>
        <v>10</v>
      </c>
      <c r="L2833" s="1">
        <f>+IF(bloques1a3[[#This Row],[correcta]]=bloques1a3[[#This Row],[respuesta]],1,0)</f>
        <v>1</v>
      </c>
      <c r="M2833" s="1">
        <f>+IF(bloques1a3[[#This Row],[Sexo]]="F",1,0)</f>
        <v>1</v>
      </c>
    </row>
    <row r="2834" spans="1:13" x14ac:dyDescent="0.55000000000000004">
      <c r="A2834">
        <v>11</v>
      </c>
      <c r="B2834" s="1" t="s">
        <v>470</v>
      </c>
      <c r="C2834" s="1" t="s">
        <v>2</v>
      </c>
      <c r="D2834">
        <v>1</v>
      </c>
      <c r="E2834" s="1" t="s">
        <v>220</v>
      </c>
      <c r="F2834">
        <v>1</v>
      </c>
      <c r="G2834" s="1" t="s">
        <v>377</v>
      </c>
      <c r="H2834" s="1" t="s">
        <v>29</v>
      </c>
      <c r="I2834">
        <v>2</v>
      </c>
      <c r="J2834" s="1" t="str">
        <f>+VLOOKUP(bloques1a3[[#This Row],[respuesta]],respuestas.emociones[],2,0)</f>
        <v>neutra</v>
      </c>
      <c r="K2834" s="1">
        <f>+VLOOKUP(bloques1a3[[#This Row],[niño]],BD.niños[[Código]:[edad]],5,0)</f>
        <v>10</v>
      </c>
      <c r="L2834" s="1">
        <f>+IF(bloques1a3[[#This Row],[correcta]]=bloques1a3[[#This Row],[respuesta]],1,0)</f>
        <v>1</v>
      </c>
      <c r="M2834" s="1">
        <f>+IF(bloques1a3[[#This Row],[Sexo]]="F",1,0)</f>
        <v>1</v>
      </c>
    </row>
    <row r="2835" spans="1:13" x14ac:dyDescent="0.55000000000000004">
      <c r="A2835">
        <v>11</v>
      </c>
      <c r="B2835" s="1" t="s">
        <v>470</v>
      </c>
      <c r="C2835" s="1" t="s">
        <v>2</v>
      </c>
      <c r="D2835">
        <v>1</v>
      </c>
      <c r="E2835" s="1" t="s">
        <v>223</v>
      </c>
      <c r="F2835">
        <v>1</v>
      </c>
      <c r="G2835" s="1" t="s">
        <v>376</v>
      </c>
      <c r="H2835" s="1" t="s">
        <v>29</v>
      </c>
      <c r="I2835">
        <v>2</v>
      </c>
      <c r="J2835" s="1" t="str">
        <f>+VLOOKUP(bloques1a3[[#This Row],[respuesta]],respuestas.emociones[],2,0)</f>
        <v>neutra</v>
      </c>
      <c r="K2835" s="1">
        <f>+VLOOKUP(bloques1a3[[#This Row],[niño]],BD.niños[[Código]:[edad]],5,0)</f>
        <v>8</v>
      </c>
      <c r="L2835" s="1">
        <f>+IF(bloques1a3[[#This Row],[correcta]]=bloques1a3[[#This Row],[respuesta]],1,0)</f>
        <v>1</v>
      </c>
      <c r="M2835" s="1">
        <f>+IF(bloques1a3[[#This Row],[Sexo]]="F",1,0)</f>
        <v>1</v>
      </c>
    </row>
    <row r="2836" spans="1:13" x14ac:dyDescent="0.55000000000000004">
      <c r="A2836">
        <v>11</v>
      </c>
      <c r="B2836" s="1" t="s">
        <v>470</v>
      </c>
      <c r="C2836" s="1" t="s">
        <v>2</v>
      </c>
      <c r="D2836">
        <v>1</v>
      </c>
      <c r="E2836" s="1" t="s">
        <v>226</v>
      </c>
      <c r="F2836">
        <v>1</v>
      </c>
      <c r="G2836" s="1" t="s">
        <v>377</v>
      </c>
      <c r="H2836" s="1" t="s">
        <v>28</v>
      </c>
      <c r="I2836">
        <v>2</v>
      </c>
      <c r="J2836" s="1" t="str">
        <f>+VLOOKUP(bloques1a3[[#This Row],[respuesta]],respuestas.emociones[],2,0)</f>
        <v>neutra</v>
      </c>
      <c r="K2836" s="1">
        <f>+VLOOKUP(bloques1a3[[#This Row],[niño]],BD.niños[[Código]:[edad]],5,0)</f>
        <v>10</v>
      </c>
      <c r="L2836" s="1">
        <f>+IF(bloques1a3[[#This Row],[correcta]]=bloques1a3[[#This Row],[respuesta]],1,0)</f>
        <v>1</v>
      </c>
      <c r="M2836" s="1">
        <f>+IF(bloques1a3[[#This Row],[Sexo]]="F",1,0)</f>
        <v>0</v>
      </c>
    </row>
    <row r="2837" spans="1:13" x14ac:dyDescent="0.55000000000000004">
      <c r="A2837">
        <v>11</v>
      </c>
      <c r="B2837" s="1" t="s">
        <v>470</v>
      </c>
      <c r="C2837" s="1" t="s">
        <v>2</v>
      </c>
      <c r="D2837">
        <v>1</v>
      </c>
      <c r="E2837" s="1" t="s">
        <v>229</v>
      </c>
      <c r="F2837">
        <v>1</v>
      </c>
      <c r="G2837" s="1" t="s">
        <v>376</v>
      </c>
      <c r="H2837" s="1" t="s">
        <v>28</v>
      </c>
      <c r="I2837">
        <v>2</v>
      </c>
      <c r="J2837" s="1" t="str">
        <f>+VLOOKUP(bloques1a3[[#This Row],[respuesta]],respuestas.emociones[],2,0)</f>
        <v>neutra</v>
      </c>
      <c r="K2837" s="1">
        <f>+VLOOKUP(bloques1a3[[#This Row],[niño]],BD.niños[[Código]:[edad]],5,0)</f>
        <v>7</v>
      </c>
      <c r="L2837" s="1">
        <f>+IF(bloques1a3[[#This Row],[correcta]]=bloques1a3[[#This Row],[respuesta]],1,0)</f>
        <v>1</v>
      </c>
      <c r="M2837" s="1">
        <f>+IF(bloques1a3[[#This Row],[Sexo]]="F",1,0)</f>
        <v>0</v>
      </c>
    </row>
    <row r="2838" spans="1:13" x14ac:dyDescent="0.55000000000000004">
      <c r="A2838">
        <v>11</v>
      </c>
      <c r="B2838" s="1" t="s">
        <v>470</v>
      </c>
      <c r="C2838" s="1" t="s">
        <v>2</v>
      </c>
      <c r="D2838">
        <v>1</v>
      </c>
      <c r="E2838" s="1" t="s">
        <v>231</v>
      </c>
      <c r="F2838">
        <v>6</v>
      </c>
      <c r="G2838" s="1" t="s">
        <v>375</v>
      </c>
      <c r="H2838" s="1" t="s">
        <v>29</v>
      </c>
      <c r="I2838">
        <v>2</v>
      </c>
      <c r="J2838" s="1" t="str">
        <f>+VLOOKUP(bloques1a3[[#This Row],[respuesta]],respuestas.emociones[],2,0)</f>
        <v>sorpresa</v>
      </c>
      <c r="K2838" s="1">
        <f>+VLOOKUP(bloques1a3[[#This Row],[niño]],BD.niños[[Código]:[edad]],5,0)</f>
        <v>6</v>
      </c>
      <c r="L2838" s="1">
        <f>+IF(bloques1a3[[#This Row],[correcta]]=bloques1a3[[#This Row],[respuesta]],1,0)</f>
        <v>0</v>
      </c>
      <c r="M2838" s="1">
        <f>+IF(bloques1a3[[#This Row],[Sexo]]="F",1,0)</f>
        <v>1</v>
      </c>
    </row>
    <row r="2839" spans="1:13" x14ac:dyDescent="0.55000000000000004">
      <c r="A2839">
        <v>11</v>
      </c>
      <c r="B2839" s="1" t="s">
        <v>470</v>
      </c>
      <c r="C2839" s="1" t="s">
        <v>2</v>
      </c>
      <c r="D2839">
        <v>1</v>
      </c>
      <c r="E2839" s="1" t="s">
        <v>286</v>
      </c>
      <c r="F2839">
        <v>1</v>
      </c>
      <c r="G2839" s="1" t="s">
        <v>375</v>
      </c>
      <c r="H2839" s="1" t="s">
        <v>28</v>
      </c>
      <c r="I2839">
        <v>2</v>
      </c>
      <c r="J2839" s="1" t="str">
        <f>+VLOOKUP(bloques1a3[[#This Row],[respuesta]],respuestas.emociones[],2,0)</f>
        <v>neutra</v>
      </c>
      <c r="K2839" s="1">
        <f>+VLOOKUP(bloques1a3[[#This Row],[niño]],BD.niños[[Código]:[edad]],5,0)</f>
        <v>5</v>
      </c>
      <c r="L2839" s="1">
        <f>+IF(bloques1a3[[#This Row],[correcta]]=bloques1a3[[#This Row],[respuesta]],1,0)</f>
        <v>1</v>
      </c>
      <c r="M2839" s="1">
        <f>+IF(bloques1a3[[#This Row],[Sexo]]="F",1,0)</f>
        <v>0</v>
      </c>
    </row>
    <row r="2840" spans="1:13" x14ac:dyDescent="0.55000000000000004">
      <c r="A2840">
        <v>11</v>
      </c>
      <c r="B2840" s="1" t="s">
        <v>470</v>
      </c>
      <c r="C2840" s="1" t="s">
        <v>2</v>
      </c>
      <c r="D2840">
        <v>1</v>
      </c>
      <c r="E2840" s="1" t="s">
        <v>290</v>
      </c>
      <c r="F2840">
        <v>1</v>
      </c>
      <c r="G2840" s="1" t="s">
        <v>375</v>
      </c>
      <c r="H2840" s="1" t="s">
        <v>28</v>
      </c>
      <c r="I2840">
        <v>2</v>
      </c>
      <c r="J2840" s="1" t="str">
        <f>+VLOOKUP(bloques1a3[[#This Row],[respuesta]],respuestas.emociones[],2,0)</f>
        <v>neutra</v>
      </c>
      <c r="K2840" s="1">
        <f>+VLOOKUP(bloques1a3[[#This Row],[niño]],BD.niños[[Código]:[edad]],5,0)</f>
        <v>6</v>
      </c>
      <c r="L2840" s="1">
        <f>+IF(bloques1a3[[#This Row],[correcta]]=bloques1a3[[#This Row],[respuesta]],1,0)</f>
        <v>1</v>
      </c>
      <c r="M2840" s="1">
        <f>+IF(bloques1a3[[#This Row],[Sexo]]="F",1,0)</f>
        <v>0</v>
      </c>
    </row>
    <row r="2841" spans="1:13" x14ac:dyDescent="0.55000000000000004">
      <c r="A2841">
        <v>11</v>
      </c>
      <c r="B2841" s="1" t="s">
        <v>470</v>
      </c>
      <c r="C2841" s="1" t="s">
        <v>2</v>
      </c>
      <c r="D2841">
        <v>1</v>
      </c>
      <c r="E2841" s="1" t="s">
        <v>294</v>
      </c>
      <c r="F2841">
        <v>1</v>
      </c>
      <c r="G2841" s="1" t="s">
        <v>376</v>
      </c>
      <c r="H2841" s="1" t="s">
        <v>28</v>
      </c>
      <c r="I2841">
        <v>2</v>
      </c>
      <c r="J2841" s="1" t="str">
        <f>+VLOOKUP(bloques1a3[[#This Row],[respuesta]],respuestas.emociones[],2,0)</f>
        <v>neutra</v>
      </c>
      <c r="K2841" s="1">
        <f>+VLOOKUP(bloques1a3[[#This Row],[niño]],BD.niños[[Código]:[edad]],5,0)</f>
        <v>7</v>
      </c>
      <c r="L2841" s="1">
        <f>+IF(bloques1a3[[#This Row],[correcta]]=bloques1a3[[#This Row],[respuesta]],1,0)</f>
        <v>1</v>
      </c>
      <c r="M2841" s="1">
        <f>+IF(bloques1a3[[#This Row],[Sexo]]="F",1,0)</f>
        <v>0</v>
      </c>
    </row>
    <row r="2842" spans="1:13" x14ac:dyDescent="0.55000000000000004">
      <c r="A2842">
        <v>11</v>
      </c>
      <c r="B2842" s="1" t="s">
        <v>470</v>
      </c>
      <c r="C2842" s="1" t="s">
        <v>2</v>
      </c>
      <c r="D2842">
        <v>1</v>
      </c>
      <c r="E2842" s="1" t="s">
        <v>295</v>
      </c>
      <c r="F2842">
        <v>1</v>
      </c>
      <c r="G2842" s="1" t="s">
        <v>376</v>
      </c>
      <c r="H2842" s="1" t="s">
        <v>28</v>
      </c>
      <c r="I2842">
        <v>2</v>
      </c>
      <c r="J2842" s="1" t="str">
        <f>+VLOOKUP(bloques1a3[[#This Row],[respuesta]],respuestas.emociones[],2,0)</f>
        <v>neutra</v>
      </c>
      <c r="K2842" s="1">
        <f>+VLOOKUP(bloques1a3[[#This Row],[niño]],BD.niños[[Código]:[edad]],5,0)</f>
        <v>8</v>
      </c>
      <c r="L2842" s="1">
        <f>+IF(bloques1a3[[#This Row],[correcta]]=bloques1a3[[#This Row],[respuesta]],1,0)</f>
        <v>1</v>
      </c>
      <c r="M2842" s="1">
        <f>+IF(bloques1a3[[#This Row],[Sexo]]="F",1,0)</f>
        <v>0</v>
      </c>
    </row>
    <row r="2843" spans="1:13" x14ac:dyDescent="0.55000000000000004">
      <c r="A2843">
        <v>11</v>
      </c>
      <c r="B2843" s="1" t="s">
        <v>470</v>
      </c>
      <c r="C2843" s="1" t="s">
        <v>2</v>
      </c>
      <c r="D2843">
        <v>1</v>
      </c>
      <c r="E2843" s="1" t="s">
        <v>317</v>
      </c>
      <c r="F2843">
        <v>1</v>
      </c>
      <c r="G2843" s="1" t="s">
        <v>377</v>
      </c>
      <c r="H2843" s="1" t="s">
        <v>29</v>
      </c>
      <c r="I2843">
        <v>2</v>
      </c>
      <c r="J2843" s="1" t="str">
        <f>+VLOOKUP(bloques1a3[[#This Row],[respuesta]],respuestas.emociones[],2,0)</f>
        <v>neutra</v>
      </c>
      <c r="K2843" s="1">
        <f>+VLOOKUP(bloques1a3[[#This Row],[niño]],BD.niños[[Código]:[edad]],5,0)</f>
        <v>10</v>
      </c>
      <c r="L2843" s="1">
        <f>+IF(bloques1a3[[#This Row],[correcta]]=bloques1a3[[#This Row],[respuesta]],1,0)</f>
        <v>1</v>
      </c>
      <c r="M2843" s="1">
        <f>+IF(bloques1a3[[#This Row],[Sexo]]="F",1,0)</f>
        <v>1</v>
      </c>
    </row>
    <row r="2844" spans="1:13" x14ac:dyDescent="0.55000000000000004">
      <c r="A2844">
        <v>11</v>
      </c>
      <c r="B2844" s="1" t="s">
        <v>470</v>
      </c>
      <c r="C2844" s="1" t="s">
        <v>2</v>
      </c>
      <c r="D2844">
        <v>1</v>
      </c>
      <c r="E2844" s="1" t="s">
        <v>320</v>
      </c>
      <c r="F2844">
        <v>1</v>
      </c>
      <c r="G2844" s="1" t="s">
        <v>377</v>
      </c>
      <c r="H2844" s="1" t="s">
        <v>28</v>
      </c>
      <c r="I2844">
        <v>2</v>
      </c>
      <c r="J2844" s="1" t="str">
        <f>+VLOOKUP(bloques1a3[[#This Row],[respuesta]],respuestas.emociones[],2,0)</f>
        <v>neutra</v>
      </c>
      <c r="K2844" s="1">
        <f>+VLOOKUP(bloques1a3[[#This Row],[niño]],BD.niños[[Código]:[edad]],5,0)</f>
        <v>10</v>
      </c>
      <c r="L2844" s="1">
        <f>+IF(bloques1a3[[#This Row],[correcta]]=bloques1a3[[#This Row],[respuesta]],1,0)</f>
        <v>1</v>
      </c>
      <c r="M2844" s="1">
        <f>+IF(bloques1a3[[#This Row],[Sexo]]="F",1,0)</f>
        <v>0</v>
      </c>
    </row>
    <row r="2845" spans="1:13" x14ac:dyDescent="0.55000000000000004">
      <c r="A2845">
        <v>11</v>
      </c>
      <c r="B2845" s="1" t="s">
        <v>470</v>
      </c>
      <c r="C2845" s="1" t="s">
        <v>2</v>
      </c>
      <c r="D2845">
        <v>1</v>
      </c>
      <c r="E2845" s="1" t="s">
        <v>323</v>
      </c>
      <c r="F2845">
        <v>1</v>
      </c>
      <c r="G2845" s="1" t="s">
        <v>376</v>
      </c>
      <c r="H2845" s="1" t="s">
        <v>29</v>
      </c>
      <c r="I2845">
        <v>2</v>
      </c>
      <c r="J2845" s="1" t="str">
        <f>+VLOOKUP(bloques1a3[[#This Row],[respuesta]],respuestas.emociones[],2,0)</f>
        <v>neutra</v>
      </c>
      <c r="K2845" s="1">
        <f>+VLOOKUP(bloques1a3[[#This Row],[niño]],BD.niños[[Código]:[edad]],5,0)</f>
        <v>8</v>
      </c>
      <c r="L2845" s="1">
        <f>+IF(bloques1a3[[#This Row],[correcta]]=bloques1a3[[#This Row],[respuesta]],1,0)</f>
        <v>1</v>
      </c>
      <c r="M2845" s="1">
        <f>+IF(bloques1a3[[#This Row],[Sexo]]="F",1,0)</f>
        <v>1</v>
      </c>
    </row>
    <row r="2846" spans="1:13" x14ac:dyDescent="0.55000000000000004">
      <c r="A2846">
        <v>11</v>
      </c>
      <c r="B2846" s="1" t="s">
        <v>470</v>
      </c>
      <c r="C2846" s="1" t="s">
        <v>2</v>
      </c>
      <c r="D2846">
        <v>1</v>
      </c>
      <c r="E2846" s="1" t="s">
        <v>327</v>
      </c>
      <c r="F2846">
        <v>2</v>
      </c>
      <c r="G2846" s="1" t="s">
        <v>376</v>
      </c>
      <c r="H2846" s="1" t="s">
        <v>29</v>
      </c>
      <c r="I2846">
        <v>2</v>
      </c>
      <c r="J2846" s="1" t="str">
        <f>+VLOOKUP(bloques1a3[[#This Row],[respuesta]],respuestas.emociones[],2,0)</f>
        <v>alegria</v>
      </c>
      <c r="K2846" s="1">
        <f>+VLOOKUP(bloques1a3[[#This Row],[niño]],BD.niños[[Código]:[edad]],5,0)</f>
        <v>7</v>
      </c>
      <c r="L2846" s="1">
        <f>+IF(bloques1a3[[#This Row],[correcta]]=bloques1a3[[#This Row],[respuesta]],1,0)</f>
        <v>0</v>
      </c>
      <c r="M2846" s="1">
        <f>+IF(bloques1a3[[#This Row],[Sexo]]="F",1,0)</f>
        <v>1</v>
      </c>
    </row>
    <row r="2847" spans="1:13" x14ac:dyDescent="0.55000000000000004">
      <c r="A2847">
        <v>11</v>
      </c>
      <c r="B2847" s="1" t="s">
        <v>470</v>
      </c>
      <c r="C2847" s="1" t="s">
        <v>2</v>
      </c>
      <c r="D2847">
        <v>1</v>
      </c>
      <c r="E2847" s="1" t="s">
        <v>331</v>
      </c>
      <c r="F2847">
        <v>5</v>
      </c>
      <c r="G2847" s="1" t="s">
        <v>376</v>
      </c>
      <c r="H2847" s="1" t="s">
        <v>29</v>
      </c>
      <c r="I2847">
        <v>2</v>
      </c>
      <c r="J2847" s="1" t="str">
        <f>+VLOOKUP(bloques1a3[[#This Row],[respuesta]],respuestas.emociones[],2,0)</f>
        <v>miedo</v>
      </c>
      <c r="K2847" s="1">
        <f>+VLOOKUP(bloques1a3[[#This Row],[niño]],BD.niños[[Código]:[edad]],5,0)</f>
        <v>8</v>
      </c>
      <c r="L2847" s="1">
        <f>+IF(bloques1a3[[#This Row],[correcta]]=bloques1a3[[#This Row],[respuesta]],1,0)</f>
        <v>0</v>
      </c>
      <c r="M2847" s="1">
        <f>+IF(bloques1a3[[#This Row],[Sexo]]="F",1,0)</f>
        <v>1</v>
      </c>
    </row>
    <row r="2848" spans="1:13" x14ac:dyDescent="0.55000000000000004">
      <c r="A2848">
        <v>12</v>
      </c>
      <c r="B2848" s="1" t="s">
        <v>471</v>
      </c>
      <c r="C2848" s="1" t="s">
        <v>3</v>
      </c>
      <c r="D2848">
        <v>4</v>
      </c>
      <c r="E2848" s="1" t="s">
        <v>105</v>
      </c>
      <c r="F2848">
        <v>3</v>
      </c>
      <c r="G2848" s="1" t="s">
        <v>377</v>
      </c>
      <c r="H2848" s="1" t="s">
        <v>29</v>
      </c>
      <c r="I2848">
        <v>2</v>
      </c>
      <c r="J2848" s="1" t="str">
        <f>+VLOOKUP(bloques1a3[[#This Row],[respuesta]],respuestas.emociones[],2,0)</f>
        <v>tristeza</v>
      </c>
      <c r="K2848" s="1">
        <f>+VLOOKUP(bloques1a3[[#This Row],[niño]],BD.niños[[Código]:[edad]],5,0)</f>
        <v>10</v>
      </c>
      <c r="L2848" s="1">
        <f>+IF(bloques1a3[[#This Row],[correcta]]=bloques1a3[[#This Row],[respuesta]],1,0)</f>
        <v>0</v>
      </c>
      <c r="M2848" s="1">
        <f>+IF(bloques1a3[[#This Row],[Sexo]]="F",1,0)</f>
        <v>1</v>
      </c>
    </row>
    <row r="2849" spans="1:13" x14ac:dyDescent="0.55000000000000004">
      <c r="A2849">
        <v>12</v>
      </c>
      <c r="B2849" s="1" t="s">
        <v>471</v>
      </c>
      <c r="C2849" s="1" t="s">
        <v>3</v>
      </c>
      <c r="D2849">
        <v>4</v>
      </c>
      <c r="E2849" s="1" t="s">
        <v>108</v>
      </c>
      <c r="F2849">
        <v>7</v>
      </c>
      <c r="G2849" s="1" t="s">
        <v>377</v>
      </c>
      <c r="H2849" s="1" t="s">
        <v>29</v>
      </c>
      <c r="I2849">
        <v>2</v>
      </c>
      <c r="J2849" s="1" t="str">
        <f>+VLOOKUP(bloques1a3[[#This Row],[respuesta]],respuestas.emociones[],2,0)</f>
        <v>asco</v>
      </c>
      <c r="K2849" s="1">
        <f>+VLOOKUP(bloques1a3[[#This Row],[niño]],BD.niños[[Código]:[edad]],5,0)</f>
        <v>10</v>
      </c>
      <c r="L2849" s="1">
        <f>+IF(bloques1a3[[#This Row],[correcta]]=bloques1a3[[#This Row],[respuesta]],1,0)</f>
        <v>0</v>
      </c>
      <c r="M2849" s="1">
        <f>+IF(bloques1a3[[#This Row],[Sexo]]="F",1,0)</f>
        <v>1</v>
      </c>
    </row>
    <row r="2850" spans="1:13" x14ac:dyDescent="0.55000000000000004">
      <c r="A2850">
        <v>12</v>
      </c>
      <c r="B2850" s="1" t="s">
        <v>471</v>
      </c>
      <c r="C2850" s="1" t="s">
        <v>3</v>
      </c>
      <c r="D2850">
        <v>4</v>
      </c>
      <c r="E2850" s="1" t="s">
        <v>112</v>
      </c>
      <c r="F2850">
        <v>4</v>
      </c>
      <c r="G2850" s="1" t="s">
        <v>377</v>
      </c>
      <c r="H2850" s="1" t="s">
        <v>29</v>
      </c>
      <c r="I2850">
        <v>2</v>
      </c>
      <c r="J2850" s="1" t="str">
        <f>+VLOOKUP(bloques1a3[[#This Row],[respuesta]],respuestas.emociones[],2,0)</f>
        <v>enojo</v>
      </c>
      <c r="K2850" s="1">
        <f>+VLOOKUP(bloques1a3[[#This Row],[niño]],BD.niños[[Código]:[edad]],5,0)</f>
        <v>9</v>
      </c>
      <c r="L2850" s="1">
        <f>+IF(bloques1a3[[#This Row],[correcta]]=bloques1a3[[#This Row],[respuesta]],1,0)</f>
        <v>1</v>
      </c>
      <c r="M2850" s="1">
        <f>+IF(bloques1a3[[#This Row],[Sexo]]="F",1,0)</f>
        <v>1</v>
      </c>
    </row>
    <row r="2851" spans="1:13" x14ac:dyDescent="0.55000000000000004">
      <c r="A2851">
        <v>12</v>
      </c>
      <c r="B2851" s="1" t="s">
        <v>471</v>
      </c>
      <c r="C2851" s="1" t="s">
        <v>3</v>
      </c>
      <c r="D2851">
        <v>4</v>
      </c>
      <c r="E2851" s="1" t="s">
        <v>116</v>
      </c>
      <c r="F2851">
        <v>7</v>
      </c>
      <c r="G2851" s="1" t="s">
        <v>377</v>
      </c>
      <c r="H2851" s="1" t="s">
        <v>29</v>
      </c>
      <c r="I2851">
        <v>2</v>
      </c>
      <c r="J2851" s="1" t="str">
        <f>+VLOOKUP(bloques1a3[[#This Row],[respuesta]],respuestas.emociones[],2,0)</f>
        <v>asco</v>
      </c>
      <c r="K2851" s="1">
        <f>+VLOOKUP(bloques1a3[[#This Row],[niño]],BD.niños[[Código]:[edad]],5,0)</f>
        <v>9</v>
      </c>
      <c r="L2851" s="1">
        <f>+IF(bloques1a3[[#This Row],[correcta]]=bloques1a3[[#This Row],[respuesta]],1,0)</f>
        <v>0</v>
      </c>
      <c r="M2851" s="1">
        <f>+IF(bloques1a3[[#This Row],[Sexo]]="F",1,0)</f>
        <v>1</v>
      </c>
    </row>
    <row r="2852" spans="1:13" x14ac:dyDescent="0.55000000000000004">
      <c r="A2852">
        <v>12</v>
      </c>
      <c r="B2852" s="1" t="s">
        <v>471</v>
      </c>
      <c r="C2852" s="1" t="s">
        <v>3</v>
      </c>
      <c r="D2852">
        <v>4</v>
      </c>
      <c r="E2852" s="1" t="s">
        <v>120</v>
      </c>
      <c r="F2852">
        <v>4</v>
      </c>
      <c r="G2852" s="1" t="s">
        <v>377</v>
      </c>
      <c r="H2852" s="1" t="s">
        <v>28</v>
      </c>
      <c r="I2852">
        <v>2</v>
      </c>
      <c r="J2852" s="1" t="str">
        <f>+VLOOKUP(bloques1a3[[#This Row],[respuesta]],respuestas.emociones[],2,0)</f>
        <v>enojo</v>
      </c>
      <c r="K2852" s="1">
        <f>+VLOOKUP(bloques1a3[[#This Row],[niño]],BD.niños[[Código]:[edad]],5,0)</f>
        <v>10</v>
      </c>
      <c r="L2852" s="1">
        <f>+IF(bloques1a3[[#This Row],[correcta]]=bloques1a3[[#This Row],[respuesta]],1,0)</f>
        <v>1</v>
      </c>
      <c r="M2852" s="1">
        <f>+IF(bloques1a3[[#This Row],[Sexo]]="F",1,0)</f>
        <v>0</v>
      </c>
    </row>
    <row r="2853" spans="1:13" x14ac:dyDescent="0.55000000000000004">
      <c r="A2853">
        <v>12</v>
      </c>
      <c r="B2853" s="1" t="s">
        <v>471</v>
      </c>
      <c r="C2853" s="1" t="s">
        <v>3</v>
      </c>
      <c r="D2853">
        <v>4</v>
      </c>
      <c r="E2853" s="1" t="s">
        <v>123</v>
      </c>
      <c r="F2853">
        <v>4</v>
      </c>
      <c r="G2853" s="1" t="s">
        <v>376</v>
      </c>
      <c r="H2853" s="1" t="s">
        <v>28</v>
      </c>
      <c r="I2853">
        <v>2</v>
      </c>
      <c r="J2853" s="1" t="str">
        <f>+VLOOKUP(bloques1a3[[#This Row],[respuesta]],respuestas.emociones[],2,0)</f>
        <v>enojo</v>
      </c>
      <c r="K2853" s="1">
        <f>+VLOOKUP(bloques1a3[[#This Row],[niño]],BD.niños[[Código]:[edad]],5,0)</f>
        <v>8</v>
      </c>
      <c r="L2853" s="1">
        <f>+IF(bloques1a3[[#This Row],[correcta]]=bloques1a3[[#This Row],[respuesta]],1,0)</f>
        <v>1</v>
      </c>
      <c r="M2853" s="1">
        <f>+IF(bloques1a3[[#This Row],[Sexo]]="F",1,0)</f>
        <v>0</v>
      </c>
    </row>
    <row r="2854" spans="1:13" x14ac:dyDescent="0.55000000000000004">
      <c r="A2854">
        <v>12</v>
      </c>
      <c r="B2854" s="1" t="s">
        <v>471</v>
      </c>
      <c r="C2854" s="1" t="s">
        <v>3</v>
      </c>
      <c r="D2854">
        <v>4</v>
      </c>
      <c r="E2854" s="1" t="s">
        <v>127</v>
      </c>
      <c r="F2854">
        <v>7</v>
      </c>
      <c r="G2854" s="1" t="s">
        <v>375</v>
      </c>
      <c r="H2854" s="1" t="s">
        <v>28</v>
      </c>
      <c r="I2854">
        <v>2</v>
      </c>
      <c r="J2854" s="1" t="str">
        <f>+VLOOKUP(bloques1a3[[#This Row],[respuesta]],respuestas.emociones[],2,0)</f>
        <v>asco</v>
      </c>
      <c r="K2854" s="1">
        <f>+VLOOKUP(bloques1a3[[#This Row],[niño]],BD.niños[[Código]:[edad]],5,0)</f>
        <v>6</v>
      </c>
      <c r="L2854" s="1">
        <f>+IF(bloques1a3[[#This Row],[correcta]]=bloques1a3[[#This Row],[respuesta]],1,0)</f>
        <v>0</v>
      </c>
      <c r="M2854" s="1">
        <f>+IF(bloques1a3[[#This Row],[Sexo]]="F",1,0)</f>
        <v>0</v>
      </c>
    </row>
    <row r="2855" spans="1:13" x14ac:dyDescent="0.55000000000000004">
      <c r="A2855">
        <v>12</v>
      </c>
      <c r="B2855" s="1" t="s">
        <v>471</v>
      </c>
      <c r="C2855" s="1" t="s">
        <v>3</v>
      </c>
      <c r="D2855">
        <v>4</v>
      </c>
      <c r="E2855" s="1" t="s">
        <v>131</v>
      </c>
      <c r="F2855">
        <v>4</v>
      </c>
      <c r="G2855" s="1" t="s">
        <v>375</v>
      </c>
      <c r="H2855" s="1" t="s">
        <v>29</v>
      </c>
      <c r="I2855">
        <v>2</v>
      </c>
      <c r="J2855" s="1" t="str">
        <f>+VLOOKUP(bloques1a3[[#This Row],[respuesta]],respuestas.emociones[],2,0)</f>
        <v>enojo</v>
      </c>
      <c r="K2855" s="1">
        <f>+VLOOKUP(bloques1a3[[#This Row],[niño]],BD.niños[[Código]:[edad]],5,0)</f>
        <v>6</v>
      </c>
      <c r="L2855" s="1">
        <f>+IF(bloques1a3[[#This Row],[correcta]]=bloques1a3[[#This Row],[respuesta]],1,0)</f>
        <v>1</v>
      </c>
      <c r="M2855" s="1">
        <f>+IF(bloques1a3[[#This Row],[Sexo]]="F",1,0)</f>
        <v>1</v>
      </c>
    </row>
    <row r="2856" spans="1:13" x14ac:dyDescent="0.55000000000000004">
      <c r="A2856">
        <v>12</v>
      </c>
      <c r="B2856" s="1" t="s">
        <v>471</v>
      </c>
      <c r="C2856" s="1" t="s">
        <v>3</v>
      </c>
      <c r="D2856">
        <v>4</v>
      </c>
      <c r="E2856" s="1" t="s">
        <v>135</v>
      </c>
      <c r="F2856">
        <v>3</v>
      </c>
      <c r="G2856" s="1" t="s">
        <v>375</v>
      </c>
      <c r="H2856" s="1" t="s">
        <v>28</v>
      </c>
      <c r="I2856">
        <v>2</v>
      </c>
      <c r="J2856" s="1" t="str">
        <f>+VLOOKUP(bloques1a3[[#This Row],[respuesta]],respuestas.emociones[],2,0)</f>
        <v>tristeza</v>
      </c>
      <c r="K2856" s="1">
        <f>+VLOOKUP(bloques1a3[[#This Row],[niño]],BD.niños[[Código]:[edad]],5,0)</f>
        <v>6</v>
      </c>
      <c r="L2856" s="1">
        <f>+IF(bloques1a3[[#This Row],[correcta]]=bloques1a3[[#This Row],[respuesta]],1,0)</f>
        <v>0</v>
      </c>
      <c r="M2856" s="1">
        <f>+IF(bloques1a3[[#This Row],[Sexo]]="F",1,0)</f>
        <v>0</v>
      </c>
    </row>
    <row r="2857" spans="1:13" x14ac:dyDescent="0.55000000000000004">
      <c r="A2857">
        <v>12</v>
      </c>
      <c r="B2857" s="1" t="s">
        <v>471</v>
      </c>
      <c r="C2857" s="1" t="s">
        <v>3</v>
      </c>
      <c r="D2857">
        <v>4</v>
      </c>
      <c r="E2857" s="1" t="s">
        <v>139</v>
      </c>
      <c r="F2857">
        <v>4</v>
      </c>
      <c r="G2857" s="1" t="s">
        <v>376</v>
      </c>
      <c r="H2857" s="1" t="s">
        <v>28</v>
      </c>
      <c r="I2857">
        <v>2</v>
      </c>
      <c r="J2857" s="1" t="str">
        <f>+VLOOKUP(bloques1a3[[#This Row],[respuesta]],respuestas.emociones[],2,0)</f>
        <v>enojo</v>
      </c>
      <c r="K2857" s="1">
        <f>+VLOOKUP(bloques1a3[[#This Row],[niño]],BD.niños[[Código]:[edad]],5,0)</f>
        <v>8</v>
      </c>
      <c r="L2857" s="1">
        <f>+IF(bloques1a3[[#This Row],[correcta]]=bloques1a3[[#This Row],[respuesta]],1,0)</f>
        <v>1</v>
      </c>
      <c r="M2857" s="1">
        <f>+IF(bloques1a3[[#This Row],[Sexo]]="F",1,0)</f>
        <v>0</v>
      </c>
    </row>
    <row r="2858" spans="1:13" x14ac:dyDescent="0.55000000000000004">
      <c r="A2858">
        <v>12</v>
      </c>
      <c r="B2858" s="1" t="s">
        <v>471</v>
      </c>
      <c r="C2858" s="1" t="s">
        <v>3</v>
      </c>
      <c r="D2858">
        <v>4</v>
      </c>
      <c r="E2858" s="1" t="s">
        <v>141</v>
      </c>
      <c r="F2858">
        <v>4</v>
      </c>
      <c r="G2858" s="1" t="s">
        <v>376</v>
      </c>
      <c r="H2858" s="1" t="s">
        <v>29</v>
      </c>
      <c r="I2858">
        <v>2</v>
      </c>
      <c r="J2858" s="1" t="str">
        <f>+VLOOKUP(bloques1a3[[#This Row],[respuesta]],respuestas.emociones[],2,0)</f>
        <v>enojo</v>
      </c>
      <c r="K2858" s="1">
        <f>+VLOOKUP(bloques1a3[[#This Row],[niño]],BD.niños[[Código]:[edad]],5,0)</f>
        <v>7</v>
      </c>
      <c r="L2858" s="1">
        <f>+IF(bloques1a3[[#This Row],[correcta]]=bloques1a3[[#This Row],[respuesta]],1,0)</f>
        <v>1</v>
      </c>
      <c r="M2858" s="1">
        <f>+IF(bloques1a3[[#This Row],[Sexo]]="F",1,0)</f>
        <v>1</v>
      </c>
    </row>
    <row r="2859" spans="1:13" x14ac:dyDescent="0.55000000000000004">
      <c r="A2859">
        <v>12</v>
      </c>
      <c r="B2859" s="1" t="s">
        <v>471</v>
      </c>
      <c r="C2859" s="1" t="s">
        <v>3</v>
      </c>
      <c r="D2859">
        <v>4</v>
      </c>
      <c r="E2859" s="1" t="s">
        <v>145</v>
      </c>
      <c r="F2859">
        <v>4</v>
      </c>
      <c r="G2859" s="1" t="s">
        <v>376</v>
      </c>
      <c r="H2859" s="1" t="s">
        <v>28</v>
      </c>
      <c r="I2859">
        <v>2</v>
      </c>
      <c r="J2859" s="1" t="str">
        <f>+VLOOKUP(bloques1a3[[#This Row],[respuesta]],respuestas.emociones[],2,0)</f>
        <v>enojo</v>
      </c>
      <c r="K2859" s="1">
        <f>+VLOOKUP(bloques1a3[[#This Row],[niño]],BD.niños[[Código]:[edad]],5,0)</f>
        <v>8</v>
      </c>
      <c r="L2859" s="1">
        <f>+IF(bloques1a3[[#This Row],[correcta]]=bloques1a3[[#This Row],[respuesta]],1,0)</f>
        <v>1</v>
      </c>
      <c r="M2859" s="1">
        <f>+IF(bloques1a3[[#This Row],[Sexo]]="F",1,0)</f>
        <v>0</v>
      </c>
    </row>
    <row r="2860" spans="1:13" x14ac:dyDescent="0.55000000000000004">
      <c r="A2860">
        <v>12</v>
      </c>
      <c r="B2860" s="1" t="s">
        <v>471</v>
      </c>
      <c r="C2860" s="1" t="s">
        <v>3</v>
      </c>
      <c r="D2860">
        <v>4</v>
      </c>
      <c r="E2860" s="1" t="s">
        <v>147</v>
      </c>
      <c r="F2860">
        <v>4</v>
      </c>
      <c r="G2860" s="1" t="s">
        <v>376</v>
      </c>
      <c r="H2860" s="1" t="s">
        <v>28</v>
      </c>
      <c r="I2860">
        <v>2</v>
      </c>
      <c r="J2860" s="1" t="str">
        <f>+VLOOKUP(bloques1a3[[#This Row],[respuesta]],respuestas.emociones[],2,0)</f>
        <v>enojo</v>
      </c>
      <c r="K2860" s="1">
        <f>+VLOOKUP(bloques1a3[[#This Row],[niño]],BD.niños[[Código]:[edad]],5,0)</f>
        <v>8</v>
      </c>
      <c r="L2860" s="1">
        <f>+IF(bloques1a3[[#This Row],[correcta]]=bloques1a3[[#This Row],[respuesta]],1,0)</f>
        <v>1</v>
      </c>
      <c r="M2860" s="1">
        <f>+IF(bloques1a3[[#This Row],[Sexo]]="F",1,0)</f>
        <v>0</v>
      </c>
    </row>
    <row r="2861" spans="1:13" x14ac:dyDescent="0.55000000000000004">
      <c r="A2861">
        <v>12</v>
      </c>
      <c r="B2861" s="1" t="s">
        <v>471</v>
      </c>
      <c r="C2861" s="1" t="s">
        <v>3</v>
      </c>
      <c r="D2861">
        <v>4</v>
      </c>
      <c r="E2861" s="1" t="s">
        <v>214</v>
      </c>
      <c r="F2861">
        <v>4</v>
      </c>
      <c r="G2861" s="1" t="s">
        <v>377</v>
      </c>
      <c r="H2861" s="1" t="s">
        <v>29</v>
      </c>
      <c r="I2861">
        <v>2</v>
      </c>
      <c r="J2861" s="1" t="str">
        <f>+VLOOKUP(bloques1a3[[#This Row],[respuesta]],respuestas.emociones[],2,0)</f>
        <v>enojo</v>
      </c>
      <c r="K2861" s="1">
        <f>+VLOOKUP(bloques1a3[[#This Row],[niño]],BD.niños[[Código]:[edad]],5,0)</f>
        <v>10</v>
      </c>
      <c r="L2861" s="1">
        <f>+IF(bloques1a3[[#This Row],[correcta]]=bloques1a3[[#This Row],[respuesta]],1,0)</f>
        <v>1</v>
      </c>
      <c r="M2861" s="1">
        <f>+IF(bloques1a3[[#This Row],[Sexo]]="F",1,0)</f>
        <v>1</v>
      </c>
    </row>
    <row r="2862" spans="1:13" x14ac:dyDescent="0.55000000000000004">
      <c r="A2862">
        <v>12</v>
      </c>
      <c r="B2862" s="1" t="s">
        <v>471</v>
      </c>
      <c r="C2862" s="1" t="s">
        <v>3</v>
      </c>
      <c r="D2862">
        <v>4</v>
      </c>
      <c r="E2862" s="1" t="s">
        <v>217</v>
      </c>
      <c r="F2862">
        <v>4</v>
      </c>
      <c r="G2862" s="1" t="s">
        <v>377</v>
      </c>
      <c r="H2862" s="1" t="s">
        <v>29</v>
      </c>
      <c r="I2862">
        <v>2</v>
      </c>
      <c r="J2862" s="1" t="str">
        <f>+VLOOKUP(bloques1a3[[#This Row],[respuesta]],respuestas.emociones[],2,0)</f>
        <v>enojo</v>
      </c>
      <c r="K2862" s="1">
        <f>+VLOOKUP(bloques1a3[[#This Row],[niño]],BD.niños[[Código]:[edad]],5,0)</f>
        <v>10</v>
      </c>
      <c r="L2862" s="1">
        <f>+IF(bloques1a3[[#This Row],[correcta]]=bloques1a3[[#This Row],[respuesta]],1,0)</f>
        <v>1</v>
      </c>
      <c r="M2862" s="1">
        <f>+IF(bloques1a3[[#This Row],[Sexo]]="F",1,0)</f>
        <v>1</v>
      </c>
    </row>
    <row r="2863" spans="1:13" x14ac:dyDescent="0.55000000000000004">
      <c r="A2863">
        <v>12</v>
      </c>
      <c r="B2863" s="1" t="s">
        <v>471</v>
      </c>
      <c r="C2863" s="1" t="s">
        <v>3</v>
      </c>
      <c r="D2863">
        <v>4</v>
      </c>
      <c r="E2863" s="1" t="s">
        <v>220</v>
      </c>
      <c r="F2863">
        <v>4</v>
      </c>
      <c r="G2863" s="1" t="s">
        <v>377</v>
      </c>
      <c r="H2863" s="1" t="s">
        <v>29</v>
      </c>
      <c r="I2863">
        <v>2</v>
      </c>
      <c r="J2863" s="1" t="str">
        <f>+VLOOKUP(bloques1a3[[#This Row],[respuesta]],respuestas.emociones[],2,0)</f>
        <v>enojo</v>
      </c>
      <c r="K2863" s="1">
        <f>+VLOOKUP(bloques1a3[[#This Row],[niño]],BD.niños[[Código]:[edad]],5,0)</f>
        <v>10</v>
      </c>
      <c r="L2863" s="1">
        <f>+IF(bloques1a3[[#This Row],[correcta]]=bloques1a3[[#This Row],[respuesta]],1,0)</f>
        <v>1</v>
      </c>
      <c r="M2863" s="1">
        <f>+IF(bloques1a3[[#This Row],[Sexo]]="F",1,0)</f>
        <v>1</v>
      </c>
    </row>
    <row r="2864" spans="1:13" x14ac:dyDescent="0.55000000000000004">
      <c r="A2864">
        <v>12</v>
      </c>
      <c r="B2864" s="1" t="s">
        <v>471</v>
      </c>
      <c r="C2864" s="1" t="s">
        <v>3</v>
      </c>
      <c r="D2864">
        <v>4</v>
      </c>
      <c r="E2864" s="1" t="s">
        <v>223</v>
      </c>
      <c r="F2864">
        <v>4</v>
      </c>
      <c r="G2864" s="1" t="s">
        <v>376</v>
      </c>
      <c r="H2864" s="1" t="s">
        <v>29</v>
      </c>
      <c r="I2864">
        <v>2</v>
      </c>
      <c r="J2864" s="1" t="str">
        <f>+VLOOKUP(bloques1a3[[#This Row],[respuesta]],respuestas.emociones[],2,0)</f>
        <v>enojo</v>
      </c>
      <c r="K2864" s="1">
        <f>+VLOOKUP(bloques1a3[[#This Row],[niño]],BD.niños[[Código]:[edad]],5,0)</f>
        <v>8</v>
      </c>
      <c r="L2864" s="1">
        <f>+IF(bloques1a3[[#This Row],[correcta]]=bloques1a3[[#This Row],[respuesta]],1,0)</f>
        <v>1</v>
      </c>
      <c r="M2864" s="1">
        <f>+IF(bloques1a3[[#This Row],[Sexo]]="F",1,0)</f>
        <v>1</v>
      </c>
    </row>
    <row r="2865" spans="1:13" x14ac:dyDescent="0.55000000000000004">
      <c r="A2865">
        <v>12</v>
      </c>
      <c r="B2865" s="1" t="s">
        <v>471</v>
      </c>
      <c r="C2865" s="1" t="s">
        <v>3</v>
      </c>
      <c r="D2865">
        <v>4</v>
      </c>
      <c r="E2865" s="1" t="s">
        <v>226</v>
      </c>
      <c r="F2865">
        <v>4</v>
      </c>
      <c r="G2865" s="1" t="s">
        <v>377</v>
      </c>
      <c r="H2865" s="1" t="s">
        <v>28</v>
      </c>
      <c r="I2865">
        <v>2</v>
      </c>
      <c r="J2865" s="1" t="str">
        <f>+VLOOKUP(bloques1a3[[#This Row],[respuesta]],respuestas.emociones[],2,0)</f>
        <v>enojo</v>
      </c>
      <c r="K2865" s="1">
        <f>+VLOOKUP(bloques1a3[[#This Row],[niño]],BD.niños[[Código]:[edad]],5,0)</f>
        <v>10</v>
      </c>
      <c r="L2865" s="1">
        <f>+IF(bloques1a3[[#This Row],[correcta]]=bloques1a3[[#This Row],[respuesta]],1,0)</f>
        <v>1</v>
      </c>
      <c r="M2865" s="1">
        <f>+IF(bloques1a3[[#This Row],[Sexo]]="F",1,0)</f>
        <v>0</v>
      </c>
    </row>
    <row r="2866" spans="1:13" x14ac:dyDescent="0.55000000000000004">
      <c r="A2866">
        <v>12</v>
      </c>
      <c r="B2866" s="1" t="s">
        <v>471</v>
      </c>
      <c r="C2866" s="1" t="s">
        <v>3</v>
      </c>
      <c r="D2866">
        <v>4</v>
      </c>
      <c r="E2866" s="1" t="s">
        <v>229</v>
      </c>
      <c r="F2866">
        <v>4</v>
      </c>
      <c r="G2866" s="1" t="s">
        <v>376</v>
      </c>
      <c r="H2866" s="1" t="s">
        <v>28</v>
      </c>
      <c r="I2866">
        <v>2</v>
      </c>
      <c r="J2866" s="1" t="str">
        <f>+VLOOKUP(bloques1a3[[#This Row],[respuesta]],respuestas.emociones[],2,0)</f>
        <v>enojo</v>
      </c>
      <c r="K2866" s="1">
        <f>+VLOOKUP(bloques1a3[[#This Row],[niño]],BD.niños[[Código]:[edad]],5,0)</f>
        <v>7</v>
      </c>
      <c r="L2866" s="1">
        <f>+IF(bloques1a3[[#This Row],[correcta]]=bloques1a3[[#This Row],[respuesta]],1,0)</f>
        <v>1</v>
      </c>
      <c r="M2866" s="1">
        <f>+IF(bloques1a3[[#This Row],[Sexo]]="F",1,0)</f>
        <v>0</v>
      </c>
    </row>
    <row r="2867" spans="1:13" x14ac:dyDescent="0.55000000000000004">
      <c r="A2867">
        <v>12</v>
      </c>
      <c r="B2867" s="1" t="s">
        <v>471</v>
      </c>
      <c r="C2867" s="1" t="s">
        <v>3</v>
      </c>
      <c r="D2867">
        <v>4</v>
      </c>
      <c r="E2867" s="1" t="s">
        <v>231</v>
      </c>
      <c r="F2867">
        <v>4</v>
      </c>
      <c r="G2867" s="1" t="s">
        <v>375</v>
      </c>
      <c r="H2867" s="1" t="s">
        <v>29</v>
      </c>
      <c r="I2867">
        <v>2</v>
      </c>
      <c r="J2867" s="1" t="str">
        <f>+VLOOKUP(bloques1a3[[#This Row],[respuesta]],respuestas.emociones[],2,0)</f>
        <v>enojo</v>
      </c>
      <c r="K2867" s="1">
        <f>+VLOOKUP(bloques1a3[[#This Row],[niño]],BD.niños[[Código]:[edad]],5,0)</f>
        <v>6</v>
      </c>
      <c r="L2867" s="1">
        <f>+IF(bloques1a3[[#This Row],[correcta]]=bloques1a3[[#This Row],[respuesta]],1,0)</f>
        <v>1</v>
      </c>
      <c r="M2867" s="1">
        <f>+IF(bloques1a3[[#This Row],[Sexo]]="F",1,0)</f>
        <v>1</v>
      </c>
    </row>
    <row r="2868" spans="1:13" x14ac:dyDescent="0.55000000000000004">
      <c r="A2868">
        <v>12</v>
      </c>
      <c r="B2868" s="1" t="s">
        <v>471</v>
      </c>
      <c r="C2868" s="1" t="s">
        <v>3</v>
      </c>
      <c r="D2868">
        <v>4</v>
      </c>
      <c r="E2868" s="1" t="s">
        <v>286</v>
      </c>
      <c r="F2868">
        <v>3</v>
      </c>
      <c r="G2868" s="1" t="s">
        <v>375</v>
      </c>
      <c r="H2868" s="1" t="s">
        <v>28</v>
      </c>
      <c r="I2868">
        <v>2</v>
      </c>
      <c r="J2868" s="1" t="str">
        <f>+VLOOKUP(bloques1a3[[#This Row],[respuesta]],respuestas.emociones[],2,0)</f>
        <v>tristeza</v>
      </c>
      <c r="K2868" s="1">
        <f>+VLOOKUP(bloques1a3[[#This Row],[niño]],BD.niños[[Código]:[edad]],5,0)</f>
        <v>5</v>
      </c>
      <c r="L2868" s="1">
        <f>+IF(bloques1a3[[#This Row],[correcta]]=bloques1a3[[#This Row],[respuesta]],1,0)</f>
        <v>0</v>
      </c>
      <c r="M2868" s="1">
        <f>+IF(bloques1a3[[#This Row],[Sexo]]="F",1,0)</f>
        <v>0</v>
      </c>
    </row>
    <row r="2869" spans="1:13" x14ac:dyDescent="0.55000000000000004">
      <c r="A2869">
        <v>12</v>
      </c>
      <c r="B2869" s="1" t="s">
        <v>471</v>
      </c>
      <c r="C2869" s="1" t="s">
        <v>3</v>
      </c>
      <c r="D2869">
        <v>4</v>
      </c>
      <c r="E2869" s="1" t="s">
        <v>290</v>
      </c>
      <c r="F2869">
        <v>5</v>
      </c>
      <c r="G2869" s="1" t="s">
        <v>375</v>
      </c>
      <c r="H2869" s="1" t="s">
        <v>28</v>
      </c>
      <c r="I2869">
        <v>2</v>
      </c>
      <c r="J2869" s="1" t="str">
        <f>+VLOOKUP(bloques1a3[[#This Row],[respuesta]],respuestas.emociones[],2,0)</f>
        <v>miedo</v>
      </c>
      <c r="K2869" s="1">
        <f>+VLOOKUP(bloques1a3[[#This Row],[niño]],BD.niños[[Código]:[edad]],5,0)</f>
        <v>6</v>
      </c>
      <c r="L2869" s="1">
        <f>+IF(bloques1a3[[#This Row],[correcta]]=bloques1a3[[#This Row],[respuesta]],1,0)</f>
        <v>0</v>
      </c>
      <c r="M2869" s="1">
        <f>+IF(bloques1a3[[#This Row],[Sexo]]="F",1,0)</f>
        <v>0</v>
      </c>
    </row>
    <row r="2870" spans="1:13" x14ac:dyDescent="0.55000000000000004">
      <c r="A2870">
        <v>12</v>
      </c>
      <c r="B2870" s="1" t="s">
        <v>471</v>
      </c>
      <c r="C2870" s="1" t="s">
        <v>3</v>
      </c>
      <c r="D2870">
        <v>4</v>
      </c>
      <c r="E2870" s="1" t="s">
        <v>294</v>
      </c>
      <c r="F2870">
        <v>1</v>
      </c>
      <c r="G2870" s="1" t="s">
        <v>376</v>
      </c>
      <c r="H2870" s="1" t="s">
        <v>28</v>
      </c>
      <c r="I2870">
        <v>2</v>
      </c>
      <c r="J2870" s="1" t="str">
        <f>+VLOOKUP(bloques1a3[[#This Row],[respuesta]],respuestas.emociones[],2,0)</f>
        <v>neutra</v>
      </c>
      <c r="K2870" s="1">
        <f>+VLOOKUP(bloques1a3[[#This Row],[niño]],BD.niños[[Código]:[edad]],5,0)</f>
        <v>7</v>
      </c>
      <c r="L2870" s="1">
        <f>+IF(bloques1a3[[#This Row],[correcta]]=bloques1a3[[#This Row],[respuesta]],1,0)</f>
        <v>0</v>
      </c>
      <c r="M2870" s="1">
        <f>+IF(bloques1a3[[#This Row],[Sexo]]="F",1,0)</f>
        <v>0</v>
      </c>
    </row>
    <row r="2871" spans="1:13" x14ac:dyDescent="0.55000000000000004">
      <c r="A2871">
        <v>12</v>
      </c>
      <c r="B2871" s="1" t="s">
        <v>471</v>
      </c>
      <c r="C2871" s="1" t="s">
        <v>3</v>
      </c>
      <c r="D2871">
        <v>4</v>
      </c>
      <c r="E2871" s="1" t="s">
        <v>295</v>
      </c>
      <c r="F2871">
        <v>4</v>
      </c>
      <c r="G2871" s="1" t="s">
        <v>376</v>
      </c>
      <c r="H2871" s="1" t="s">
        <v>28</v>
      </c>
      <c r="I2871">
        <v>2</v>
      </c>
      <c r="J2871" s="1" t="str">
        <f>+VLOOKUP(bloques1a3[[#This Row],[respuesta]],respuestas.emociones[],2,0)</f>
        <v>enojo</v>
      </c>
      <c r="K2871" s="1">
        <f>+VLOOKUP(bloques1a3[[#This Row],[niño]],BD.niños[[Código]:[edad]],5,0)</f>
        <v>8</v>
      </c>
      <c r="L2871" s="1">
        <f>+IF(bloques1a3[[#This Row],[correcta]]=bloques1a3[[#This Row],[respuesta]],1,0)</f>
        <v>1</v>
      </c>
      <c r="M2871" s="1">
        <f>+IF(bloques1a3[[#This Row],[Sexo]]="F",1,0)</f>
        <v>0</v>
      </c>
    </row>
    <row r="2872" spans="1:13" x14ac:dyDescent="0.55000000000000004">
      <c r="A2872">
        <v>12</v>
      </c>
      <c r="B2872" s="1" t="s">
        <v>471</v>
      </c>
      <c r="C2872" s="1" t="s">
        <v>3</v>
      </c>
      <c r="D2872">
        <v>4</v>
      </c>
      <c r="E2872" s="1" t="s">
        <v>317</v>
      </c>
      <c r="F2872">
        <v>4</v>
      </c>
      <c r="G2872" s="1" t="s">
        <v>377</v>
      </c>
      <c r="H2872" s="1" t="s">
        <v>29</v>
      </c>
      <c r="I2872">
        <v>2</v>
      </c>
      <c r="J2872" s="1" t="str">
        <f>+VLOOKUP(bloques1a3[[#This Row],[respuesta]],respuestas.emociones[],2,0)</f>
        <v>enojo</v>
      </c>
      <c r="K2872" s="1">
        <f>+VLOOKUP(bloques1a3[[#This Row],[niño]],BD.niños[[Código]:[edad]],5,0)</f>
        <v>10</v>
      </c>
      <c r="L2872" s="1">
        <f>+IF(bloques1a3[[#This Row],[correcta]]=bloques1a3[[#This Row],[respuesta]],1,0)</f>
        <v>1</v>
      </c>
      <c r="M2872" s="1">
        <f>+IF(bloques1a3[[#This Row],[Sexo]]="F",1,0)</f>
        <v>1</v>
      </c>
    </row>
    <row r="2873" spans="1:13" x14ac:dyDescent="0.55000000000000004">
      <c r="A2873">
        <v>12</v>
      </c>
      <c r="B2873" s="1" t="s">
        <v>471</v>
      </c>
      <c r="C2873" s="1" t="s">
        <v>3</v>
      </c>
      <c r="D2873">
        <v>4</v>
      </c>
      <c r="E2873" s="1" t="s">
        <v>320</v>
      </c>
      <c r="F2873">
        <v>4</v>
      </c>
      <c r="G2873" s="1" t="s">
        <v>377</v>
      </c>
      <c r="H2873" s="1" t="s">
        <v>28</v>
      </c>
      <c r="I2873">
        <v>2</v>
      </c>
      <c r="J2873" s="1" t="str">
        <f>+VLOOKUP(bloques1a3[[#This Row],[respuesta]],respuestas.emociones[],2,0)</f>
        <v>enojo</v>
      </c>
      <c r="K2873" s="1">
        <f>+VLOOKUP(bloques1a3[[#This Row],[niño]],BD.niños[[Código]:[edad]],5,0)</f>
        <v>10</v>
      </c>
      <c r="L2873" s="1">
        <f>+IF(bloques1a3[[#This Row],[correcta]]=bloques1a3[[#This Row],[respuesta]],1,0)</f>
        <v>1</v>
      </c>
      <c r="M2873" s="1">
        <f>+IF(bloques1a3[[#This Row],[Sexo]]="F",1,0)</f>
        <v>0</v>
      </c>
    </row>
    <row r="2874" spans="1:13" x14ac:dyDescent="0.55000000000000004">
      <c r="A2874">
        <v>12</v>
      </c>
      <c r="B2874" s="1" t="s">
        <v>471</v>
      </c>
      <c r="C2874" s="1" t="s">
        <v>3</v>
      </c>
      <c r="D2874">
        <v>4</v>
      </c>
      <c r="E2874" s="1" t="s">
        <v>323</v>
      </c>
      <c r="F2874">
        <v>4</v>
      </c>
      <c r="G2874" s="1" t="s">
        <v>376</v>
      </c>
      <c r="H2874" s="1" t="s">
        <v>29</v>
      </c>
      <c r="I2874">
        <v>2</v>
      </c>
      <c r="J2874" s="1" t="str">
        <f>+VLOOKUP(bloques1a3[[#This Row],[respuesta]],respuestas.emociones[],2,0)</f>
        <v>enojo</v>
      </c>
      <c r="K2874" s="1">
        <f>+VLOOKUP(bloques1a3[[#This Row],[niño]],BD.niños[[Código]:[edad]],5,0)</f>
        <v>8</v>
      </c>
      <c r="L2874" s="1">
        <f>+IF(bloques1a3[[#This Row],[correcta]]=bloques1a3[[#This Row],[respuesta]],1,0)</f>
        <v>1</v>
      </c>
      <c r="M2874" s="1">
        <f>+IF(bloques1a3[[#This Row],[Sexo]]="F",1,0)</f>
        <v>1</v>
      </c>
    </row>
    <row r="2875" spans="1:13" x14ac:dyDescent="0.55000000000000004">
      <c r="A2875">
        <v>12</v>
      </c>
      <c r="B2875" s="1" t="s">
        <v>471</v>
      </c>
      <c r="C2875" s="1" t="s">
        <v>3</v>
      </c>
      <c r="D2875">
        <v>4</v>
      </c>
      <c r="E2875" s="1" t="s">
        <v>327</v>
      </c>
      <c r="F2875">
        <v>5</v>
      </c>
      <c r="G2875" s="1" t="s">
        <v>376</v>
      </c>
      <c r="H2875" s="1" t="s">
        <v>29</v>
      </c>
      <c r="I2875">
        <v>2</v>
      </c>
      <c r="J2875" s="1" t="str">
        <f>+VLOOKUP(bloques1a3[[#This Row],[respuesta]],respuestas.emociones[],2,0)</f>
        <v>miedo</v>
      </c>
      <c r="K2875" s="1">
        <f>+VLOOKUP(bloques1a3[[#This Row],[niño]],BD.niños[[Código]:[edad]],5,0)</f>
        <v>7</v>
      </c>
      <c r="L2875" s="1">
        <f>+IF(bloques1a3[[#This Row],[correcta]]=bloques1a3[[#This Row],[respuesta]],1,0)</f>
        <v>0</v>
      </c>
      <c r="M2875" s="1">
        <f>+IF(bloques1a3[[#This Row],[Sexo]]="F",1,0)</f>
        <v>1</v>
      </c>
    </row>
    <row r="2876" spans="1:13" x14ac:dyDescent="0.55000000000000004">
      <c r="A2876">
        <v>12</v>
      </c>
      <c r="B2876" s="1" t="s">
        <v>471</v>
      </c>
      <c r="C2876" s="1" t="s">
        <v>3</v>
      </c>
      <c r="D2876">
        <v>4</v>
      </c>
      <c r="E2876" s="1" t="s">
        <v>331</v>
      </c>
      <c r="F2876">
        <v>3</v>
      </c>
      <c r="G2876" s="1" t="s">
        <v>376</v>
      </c>
      <c r="H2876" s="1" t="s">
        <v>29</v>
      </c>
      <c r="I2876">
        <v>2</v>
      </c>
      <c r="J2876" s="1" t="str">
        <f>+VLOOKUP(bloques1a3[[#This Row],[respuesta]],respuestas.emociones[],2,0)</f>
        <v>tristeza</v>
      </c>
      <c r="K2876" s="1">
        <f>+VLOOKUP(bloques1a3[[#This Row],[niño]],BD.niños[[Código]:[edad]],5,0)</f>
        <v>8</v>
      </c>
      <c r="L2876" s="1">
        <f>+IF(bloques1a3[[#This Row],[correcta]]=bloques1a3[[#This Row],[respuesta]],1,0)</f>
        <v>0</v>
      </c>
      <c r="M2876" s="1">
        <f>+IF(bloques1a3[[#This Row],[Sexo]]="F",1,0)</f>
        <v>1</v>
      </c>
    </row>
    <row r="2877" spans="1:13" x14ac:dyDescent="0.55000000000000004">
      <c r="A2877">
        <v>13</v>
      </c>
      <c r="B2877" s="1" t="s">
        <v>472</v>
      </c>
      <c r="C2877" s="1" t="s">
        <v>2</v>
      </c>
      <c r="D2877">
        <v>1</v>
      </c>
      <c r="E2877" s="1" t="s">
        <v>105</v>
      </c>
      <c r="F2877">
        <v>1</v>
      </c>
      <c r="G2877" s="1" t="s">
        <v>377</v>
      </c>
      <c r="H2877" s="1" t="s">
        <v>29</v>
      </c>
      <c r="I2877">
        <v>2</v>
      </c>
      <c r="J2877" s="1" t="str">
        <f>+VLOOKUP(bloques1a3[[#This Row],[respuesta]],respuestas.emociones[],2,0)</f>
        <v>neutra</v>
      </c>
      <c r="K2877" s="1">
        <f>+VLOOKUP(bloques1a3[[#This Row],[niño]],BD.niños[[Código]:[edad]],5,0)</f>
        <v>10</v>
      </c>
      <c r="L2877" s="1">
        <f>+IF(bloques1a3[[#This Row],[correcta]]=bloques1a3[[#This Row],[respuesta]],1,0)</f>
        <v>1</v>
      </c>
      <c r="M2877" s="1">
        <f>+IF(bloques1a3[[#This Row],[Sexo]]="F",1,0)</f>
        <v>1</v>
      </c>
    </row>
    <row r="2878" spans="1:13" x14ac:dyDescent="0.55000000000000004">
      <c r="A2878">
        <v>13</v>
      </c>
      <c r="B2878" s="1" t="s">
        <v>472</v>
      </c>
      <c r="C2878" s="1" t="s">
        <v>2</v>
      </c>
      <c r="D2878">
        <v>1</v>
      </c>
      <c r="E2878" s="1" t="s">
        <v>108</v>
      </c>
      <c r="F2878">
        <v>1</v>
      </c>
      <c r="G2878" s="1" t="s">
        <v>377</v>
      </c>
      <c r="H2878" s="1" t="s">
        <v>29</v>
      </c>
      <c r="I2878">
        <v>2</v>
      </c>
      <c r="J2878" s="1" t="str">
        <f>+VLOOKUP(bloques1a3[[#This Row],[respuesta]],respuestas.emociones[],2,0)</f>
        <v>neutra</v>
      </c>
      <c r="K2878" s="1">
        <f>+VLOOKUP(bloques1a3[[#This Row],[niño]],BD.niños[[Código]:[edad]],5,0)</f>
        <v>10</v>
      </c>
      <c r="L2878" s="1">
        <f>+IF(bloques1a3[[#This Row],[correcta]]=bloques1a3[[#This Row],[respuesta]],1,0)</f>
        <v>1</v>
      </c>
      <c r="M2878" s="1">
        <f>+IF(bloques1a3[[#This Row],[Sexo]]="F",1,0)</f>
        <v>1</v>
      </c>
    </row>
    <row r="2879" spans="1:13" x14ac:dyDescent="0.55000000000000004">
      <c r="A2879">
        <v>13</v>
      </c>
      <c r="B2879" s="1" t="s">
        <v>472</v>
      </c>
      <c r="C2879" s="1" t="s">
        <v>2</v>
      </c>
      <c r="D2879">
        <v>1</v>
      </c>
      <c r="E2879" s="1" t="s">
        <v>112</v>
      </c>
      <c r="F2879">
        <v>1</v>
      </c>
      <c r="G2879" s="1" t="s">
        <v>377</v>
      </c>
      <c r="H2879" s="1" t="s">
        <v>29</v>
      </c>
      <c r="I2879">
        <v>2</v>
      </c>
      <c r="J2879" s="1" t="str">
        <f>+VLOOKUP(bloques1a3[[#This Row],[respuesta]],respuestas.emociones[],2,0)</f>
        <v>neutra</v>
      </c>
      <c r="K2879" s="1">
        <f>+VLOOKUP(bloques1a3[[#This Row],[niño]],BD.niños[[Código]:[edad]],5,0)</f>
        <v>9</v>
      </c>
      <c r="L2879" s="1">
        <f>+IF(bloques1a3[[#This Row],[correcta]]=bloques1a3[[#This Row],[respuesta]],1,0)</f>
        <v>1</v>
      </c>
      <c r="M2879" s="1">
        <f>+IF(bloques1a3[[#This Row],[Sexo]]="F",1,0)</f>
        <v>1</v>
      </c>
    </row>
    <row r="2880" spans="1:13" x14ac:dyDescent="0.55000000000000004">
      <c r="A2880">
        <v>13</v>
      </c>
      <c r="B2880" s="1" t="s">
        <v>472</v>
      </c>
      <c r="C2880" s="1" t="s">
        <v>2</v>
      </c>
      <c r="D2880">
        <v>1</v>
      </c>
      <c r="E2880" s="1" t="s">
        <v>116</v>
      </c>
      <c r="F2880">
        <v>4</v>
      </c>
      <c r="G2880" s="1" t="s">
        <v>377</v>
      </c>
      <c r="H2880" s="1" t="s">
        <v>29</v>
      </c>
      <c r="I2880">
        <v>2</v>
      </c>
      <c r="J2880" s="1" t="str">
        <f>+VLOOKUP(bloques1a3[[#This Row],[respuesta]],respuestas.emociones[],2,0)</f>
        <v>enojo</v>
      </c>
      <c r="K2880" s="1">
        <f>+VLOOKUP(bloques1a3[[#This Row],[niño]],BD.niños[[Código]:[edad]],5,0)</f>
        <v>9</v>
      </c>
      <c r="L2880" s="1">
        <f>+IF(bloques1a3[[#This Row],[correcta]]=bloques1a3[[#This Row],[respuesta]],1,0)</f>
        <v>0</v>
      </c>
      <c r="M2880" s="1">
        <f>+IF(bloques1a3[[#This Row],[Sexo]]="F",1,0)</f>
        <v>1</v>
      </c>
    </row>
    <row r="2881" spans="1:13" x14ac:dyDescent="0.55000000000000004">
      <c r="A2881">
        <v>13</v>
      </c>
      <c r="B2881" s="1" t="s">
        <v>472</v>
      </c>
      <c r="C2881" s="1" t="s">
        <v>2</v>
      </c>
      <c r="D2881">
        <v>1</v>
      </c>
      <c r="E2881" s="1" t="s">
        <v>120</v>
      </c>
      <c r="F2881">
        <v>1</v>
      </c>
      <c r="G2881" s="1" t="s">
        <v>377</v>
      </c>
      <c r="H2881" s="1" t="s">
        <v>28</v>
      </c>
      <c r="I2881">
        <v>2</v>
      </c>
      <c r="J2881" s="1" t="str">
        <f>+VLOOKUP(bloques1a3[[#This Row],[respuesta]],respuestas.emociones[],2,0)</f>
        <v>neutra</v>
      </c>
      <c r="K2881" s="1">
        <f>+VLOOKUP(bloques1a3[[#This Row],[niño]],BD.niños[[Código]:[edad]],5,0)</f>
        <v>10</v>
      </c>
      <c r="L2881" s="1">
        <f>+IF(bloques1a3[[#This Row],[correcta]]=bloques1a3[[#This Row],[respuesta]],1,0)</f>
        <v>1</v>
      </c>
      <c r="M2881" s="1">
        <f>+IF(bloques1a3[[#This Row],[Sexo]]="F",1,0)</f>
        <v>0</v>
      </c>
    </row>
    <row r="2882" spans="1:13" x14ac:dyDescent="0.55000000000000004">
      <c r="A2882">
        <v>13</v>
      </c>
      <c r="B2882" s="1" t="s">
        <v>472</v>
      </c>
      <c r="C2882" s="1" t="s">
        <v>2</v>
      </c>
      <c r="D2882">
        <v>1</v>
      </c>
      <c r="E2882" s="1" t="s">
        <v>123</v>
      </c>
      <c r="F2882">
        <v>1</v>
      </c>
      <c r="G2882" s="1" t="s">
        <v>376</v>
      </c>
      <c r="H2882" s="1" t="s">
        <v>28</v>
      </c>
      <c r="I2882">
        <v>2</v>
      </c>
      <c r="J2882" s="1" t="str">
        <f>+VLOOKUP(bloques1a3[[#This Row],[respuesta]],respuestas.emociones[],2,0)</f>
        <v>neutra</v>
      </c>
      <c r="K2882" s="1">
        <f>+VLOOKUP(bloques1a3[[#This Row],[niño]],BD.niños[[Código]:[edad]],5,0)</f>
        <v>8</v>
      </c>
      <c r="L2882" s="1">
        <f>+IF(bloques1a3[[#This Row],[correcta]]=bloques1a3[[#This Row],[respuesta]],1,0)</f>
        <v>1</v>
      </c>
      <c r="M2882" s="1">
        <f>+IF(bloques1a3[[#This Row],[Sexo]]="F",1,0)</f>
        <v>0</v>
      </c>
    </row>
    <row r="2883" spans="1:13" x14ac:dyDescent="0.55000000000000004">
      <c r="A2883">
        <v>13</v>
      </c>
      <c r="B2883" s="1" t="s">
        <v>472</v>
      </c>
      <c r="C2883" s="1" t="s">
        <v>2</v>
      </c>
      <c r="D2883">
        <v>1</v>
      </c>
      <c r="E2883" s="1" t="s">
        <v>127</v>
      </c>
      <c r="F2883">
        <v>1</v>
      </c>
      <c r="G2883" s="1" t="s">
        <v>375</v>
      </c>
      <c r="H2883" s="1" t="s">
        <v>28</v>
      </c>
      <c r="I2883">
        <v>2</v>
      </c>
      <c r="J2883" s="1" t="str">
        <f>+VLOOKUP(bloques1a3[[#This Row],[respuesta]],respuestas.emociones[],2,0)</f>
        <v>neutra</v>
      </c>
      <c r="K2883" s="1">
        <f>+VLOOKUP(bloques1a3[[#This Row],[niño]],BD.niños[[Código]:[edad]],5,0)</f>
        <v>6</v>
      </c>
      <c r="L2883" s="1">
        <f>+IF(bloques1a3[[#This Row],[correcta]]=bloques1a3[[#This Row],[respuesta]],1,0)</f>
        <v>1</v>
      </c>
      <c r="M2883" s="1">
        <f>+IF(bloques1a3[[#This Row],[Sexo]]="F",1,0)</f>
        <v>0</v>
      </c>
    </row>
    <row r="2884" spans="1:13" x14ac:dyDescent="0.55000000000000004">
      <c r="A2884">
        <v>13</v>
      </c>
      <c r="B2884" s="1" t="s">
        <v>472</v>
      </c>
      <c r="C2884" s="1" t="s">
        <v>2</v>
      </c>
      <c r="D2884">
        <v>1</v>
      </c>
      <c r="E2884" s="1" t="s">
        <v>131</v>
      </c>
      <c r="F2884">
        <v>1</v>
      </c>
      <c r="G2884" s="1" t="s">
        <v>375</v>
      </c>
      <c r="H2884" s="1" t="s">
        <v>29</v>
      </c>
      <c r="I2884">
        <v>2</v>
      </c>
      <c r="J2884" s="1" t="str">
        <f>+VLOOKUP(bloques1a3[[#This Row],[respuesta]],respuestas.emociones[],2,0)</f>
        <v>neutra</v>
      </c>
      <c r="K2884" s="1">
        <f>+VLOOKUP(bloques1a3[[#This Row],[niño]],BD.niños[[Código]:[edad]],5,0)</f>
        <v>6</v>
      </c>
      <c r="L2884" s="1">
        <f>+IF(bloques1a3[[#This Row],[correcta]]=bloques1a3[[#This Row],[respuesta]],1,0)</f>
        <v>1</v>
      </c>
      <c r="M2884" s="1">
        <f>+IF(bloques1a3[[#This Row],[Sexo]]="F",1,0)</f>
        <v>1</v>
      </c>
    </row>
    <row r="2885" spans="1:13" x14ac:dyDescent="0.55000000000000004">
      <c r="A2885">
        <v>13</v>
      </c>
      <c r="B2885" s="1" t="s">
        <v>472</v>
      </c>
      <c r="C2885" s="1" t="s">
        <v>2</v>
      </c>
      <c r="D2885">
        <v>1</v>
      </c>
      <c r="E2885" s="1" t="s">
        <v>135</v>
      </c>
      <c r="F2885">
        <v>5</v>
      </c>
      <c r="G2885" s="1" t="s">
        <v>375</v>
      </c>
      <c r="H2885" s="1" t="s">
        <v>28</v>
      </c>
      <c r="I2885">
        <v>2</v>
      </c>
      <c r="J2885" s="1" t="str">
        <f>+VLOOKUP(bloques1a3[[#This Row],[respuesta]],respuestas.emociones[],2,0)</f>
        <v>miedo</v>
      </c>
      <c r="K2885" s="1">
        <f>+VLOOKUP(bloques1a3[[#This Row],[niño]],BD.niños[[Código]:[edad]],5,0)</f>
        <v>6</v>
      </c>
      <c r="L2885" s="1">
        <f>+IF(bloques1a3[[#This Row],[correcta]]=bloques1a3[[#This Row],[respuesta]],1,0)</f>
        <v>0</v>
      </c>
      <c r="M2885" s="1">
        <f>+IF(bloques1a3[[#This Row],[Sexo]]="F",1,0)</f>
        <v>0</v>
      </c>
    </row>
    <row r="2886" spans="1:13" x14ac:dyDescent="0.55000000000000004">
      <c r="A2886">
        <v>13</v>
      </c>
      <c r="B2886" s="1" t="s">
        <v>472</v>
      </c>
      <c r="C2886" s="1" t="s">
        <v>2</v>
      </c>
      <c r="D2886">
        <v>1</v>
      </c>
      <c r="E2886" s="1" t="s">
        <v>139</v>
      </c>
      <c r="F2886">
        <v>1</v>
      </c>
      <c r="G2886" s="1" t="s">
        <v>376</v>
      </c>
      <c r="H2886" s="1" t="s">
        <v>28</v>
      </c>
      <c r="I2886">
        <v>2</v>
      </c>
      <c r="J2886" s="1" t="str">
        <f>+VLOOKUP(bloques1a3[[#This Row],[respuesta]],respuestas.emociones[],2,0)</f>
        <v>neutra</v>
      </c>
      <c r="K2886" s="1">
        <f>+VLOOKUP(bloques1a3[[#This Row],[niño]],BD.niños[[Código]:[edad]],5,0)</f>
        <v>8</v>
      </c>
      <c r="L2886" s="1">
        <f>+IF(bloques1a3[[#This Row],[correcta]]=bloques1a3[[#This Row],[respuesta]],1,0)</f>
        <v>1</v>
      </c>
      <c r="M2886" s="1">
        <f>+IF(bloques1a3[[#This Row],[Sexo]]="F",1,0)</f>
        <v>0</v>
      </c>
    </row>
    <row r="2887" spans="1:13" x14ac:dyDescent="0.55000000000000004">
      <c r="A2887">
        <v>13</v>
      </c>
      <c r="B2887" s="1" t="s">
        <v>472</v>
      </c>
      <c r="C2887" s="1" t="s">
        <v>2</v>
      </c>
      <c r="D2887">
        <v>1</v>
      </c>
      <c r="E2887" s="1" t="s">
        <v>141</v>
      </c>
      <c r="F2887">
        <v>1</v>
      </c>
      <c r="G2887" s="1" t="s">
        <v>376</v>
      </c>
      <c r="H2887" s="1" t="s">
        <v>29</v>
      </c>
      <c r="I2887">
        <v>2</v>
      </c>
      <c r="J2887" s="1" t="str">
        <f>+VLOOKUP(bloques1a3[[#This Row],[respuesta]],respuestas.emociones[],2,0)</f>
        <v>neutra</v>
      </c>
      <c r="K2887" s="1">
        <f>+VLOOKUP(bloques1a3[[#This Row],[niño]],BD.niños[[Código]:[edad]],5,0)</f>
        <v>7</v>
      </c>
      <c r="L2887" s="1">
        <f>+IF(bloques1a3[[#This Row],[correcta]]=bloques1a3[[#This Row],[respuesta]],1,0)</f>
        <v>1</v>
      </c>
      <c r="M2887" s="1">
        <f>+IF(bloques1a3[[#This Row],[Sexo]]="F",1,0)</f>
        <v>1</v>
      </c>
    </row>
    <row r="2888" spans="1:13" x14ac:dyDescent="0.55000000000000004">
      <c r="A2888">
        <v>13</v>
      </c>
      <c r="B2888" s="1" t="s">
        <v>472</v>
      </c>
      <c r="C2888" s="1" t="s">
        <v>2</v>
      </c>
      <c r="D2888">
        <v>1</v>
      </c>
      <c r="E2888" s="1" t="s">
        <v>145</v>
      </c>
      <c r="F2888">
        <v>1</v>
      </c>
      <c r="G2888" s="1" t="s">
        <v>376</v>
      </c>
      <c r="H2888" s="1" t="s">
        <v>28</v>
      </c>
      <c r="I2888">
        <v>2</v>
      </c>
      <c r="J2888" s="1" t="str">
        <f>+VLOOKUP(bloques1a3[[#This Row],[respuesta]],respuestas.emociones[],2,0)</f>
        <v>neutra</v>
      </c>
      <c r="K2888" s="1">
        <f>+VLOOKUP(bloques1a3[[#This Row],[niño]],BD.niños[[Código]:[edad]],5,0)</f>
        <v>8</v>
      </c>
      <c r="L2888" s="1">
        <f>+IF(bloques1a3[[#This Row],[correcta]]=bloques1a3[[#This Row],[respuesta]],1,0)</f>
        <v>1</v>
      </c>
      <c r="M2888" s="1">
        <f>+IF(bloques1a3[[#This Row],[Sexo]]="F",1,0)</f>
        <v>0</v>
      </c>
    </row>
    <row r="2889" spans="1:13" x14ac:dyDescent="0.55000000000000004">
      <c r="A2889">
        <v>13</v>
      </c>
      <c r="B2889" s="1" t="s">
        <v>472</v>
      </c>
      <c r="C2889" s="1" t="s">
        <v>2</v>
      </c>
      <c r="D2889">
        <v>1</v>
      </c>
      <c r="E2889" s="1" t="s">
        <v>147</v>
      </c>
      <c r="F2889">
        <v>3</v>
      </c>
      <c r="G2889" s="1" t="s">
        <v>376</v>
      </c>
      <c r="H2889" s="1" t="s">
        <v>28</v>
      </c>
      <c r="I2889">
        <v>2</v>
      </c>
      <c r="J2889" s="1" t="str">
        <f>+VLOOKUP(bloques1a3[[#This Row],[respuesta]],respuestas.emociones[],2,0)</f>
        <v>tristeza</v>
      </c>
      <c r="K2889" s="1">
        <f>+VLOOKUP(bloques1a3[[#This Row],[niño]],BD.niños[[Código]:[edad]],5,0)</f>
        <v>8</v>
      </c>
      <c r="L2889" s="1">
        <f>+IF(bloques1a3[[#This Row],[correcta]]=bloques1a3[[#This Row],[respuesta]],1,0)</f>
        <v>0</v>
      </c>
      <c r="M2889" s="1">
        <f>+IF(bloques1a3[[#This Row],[Sexo]]="F",1,0)</f>
        <v>0</v>
      </c>
    </row>
    <row r="2890" spans="1:13" x14ac:dyDescent="0.55000000000000004">
      <c r="A2890">
        <v>13</v>
      </c>
      <c r="B2890" s="1" t="s">
        <v>472</v>
      </c>
      <c r="C2890" s="1" t="s">
        <v>2</v>
      </c>
      <c r="D2890">
        <v>1</v>
      </c>
      <c r="E2890" s="1" t="s">
        <v>214</v>
      </c>
      <c r="F2890">
        <v>1</v>
      </c>
      <c r="G2890" s="1" t="s">
        <v>377</v>
      </c>
      <c r="H2890" s="1" t="s">
        <v>29</v>
      </c>
      <c r="I2890">
        <v>2</v>
      </c>
      <c r="J2890" s="1" t="str">
        <f>+VLOOKUP(bloques1a3[[#This Row],[respuesta]],respuestas.emociones[],2,0)</f>
        <v>neutra</v>
      </c>
      <c r="K2890" s="1">
        <f>+VLOOKUP(bloques1a3[[#This Row],[niño]],BD.niños[[Código]:[edad]],5,0)</f>
        <v>10</v>
      </c>
      <c r="L2890" s="1">
        <f>+IF(bloques1a3[[#This Row],[correcta]]=bloques1a3[[#This Row],[respuesta]],1,0)</f>
        <v>1</v>
      </c>
      <c r="M2890" s="1">
        <f>+IF(bloques1a3[[#This Row],[Sexo]]="F",1,0)</f>
        <v>1</v>
      </c>
    </row>
    <row r="2891" spans="1:13" x14ac:dyDescent="0.55000000000000004">
      <c r="A2891">
        <v>13</v>
      </c>
      <c r="B2891" s="1" t="s">
        <v>472</v>
      </c>
      <c r="C2891" s="1" t="s">
        <v>2</v>
      </c>
      <c r="D2891">
        <v>1</v>
      </c>
      <c r="E2891" s="1" t="s">
        <v>217</v>
      </c>
      <c r="F2891">
        <v>1</v>
      </c>
      <c r="G2891" s="1" t="s">
        <v>377</v>
      </c>
      <c r="H2891" s="1" t="s">
        <v>29</v>
      </c>
      <c r="I2891">
        <v>2</v>
      </c>
      <c r="J2891" s="1" t="str">
        <f>+VLOOKUP(bloques1a3[[#This Row],[respuesta]],respuestas.emociones[],2,0)</f>
        <v>neutra</v>
      </c>
      <c r="K2891" s="1">
        <f>+VLOOKUP(bloques1a3[[#This Row],[niño]],BD.niños[[Código]:[edad]],5,0)</f>
        <v>10</v>
      </c>
      <c r="L2891" s="1">
        <f>+IF(bloques1a3[[#This Row],[correcta]]=bloques1a3[[#This Row],[respuesta]],1,0)</f>
        <v>1</v>
      </c>
      <c r="M2891" s="1">
        <f>+IF(bloques1a3[[#This Row],[Sexo]]="F",1,0)</f>
        <v>1</v>
      </c>
    </row>
    <row r="2892" spans="1:13" x14ac:dyDescent="0.55000000000000004">
      <c r="A2892">
        <v>13</v>
      </c>
      <c r="B2892" s="1" t="s">
        <v>472</v>
      </c>
      <c r="C2892" s="1" t="s">
        <v>2</v>
      </c>
      <c r="D2892">
        <v>1</v>
      </c>
      <c r="E2892" s="1" t="s">
        <v>220</v>
      </c>
      <c r="F2892">
        <v>1</v>
      </c>
      <c r="G2892" s="1" t="s">
        <v>377</v>
      </c>
      <c r="H2892" s="1" t="s">
        <v>29</v>
      </c>
      <c r="I2892">
        <v>2</v>
      </c>
      <c r="J2892" s="1" t="str">
        <f>+VLOOKUP(bloques1a3[[#This Row],[respuesta]],respuestas.emociones[],2,0)</f>
        <v>neutra</v>
      </c>
      <c r="K2892" s="1">
        <f>+VLOOKUP(bloques1a3[[#This Row],[niño]],BD.niños[[Código]:[edad]],5,0)</f>
        <v>10</v>
      </c>
      <c r="L2892" s="1">
        <f>+IF(bloques1a3[[#This Row],[correcta]]=bloques1a3[[#This Row],[respuesta]],1,0)</f>
        <v>1</v>
      </c>
      <c r="M2892" s="1">
        <f>+IF(bloques1a3[[#This Row],[Sexo]]="F",1,0)</f>
        <v>1</v>
      </c>
    </row>
    <row r="2893" spans="1:13" x14ac:dyDescent="0.55000000000000004">
      <c r="A2893">
        <v>13</v>
      </c>
      <c r="B2893" s="1" t="s">
        <v>472</v>
      </c>
      <c r="C2893" s="1" t="s">
        <v>2</v>
      </c>
      <c r="D2893">
        <v>1</v>
      </c>
      <c r="E2893" s="1" t="s">
        <v>223</v>
      </c>
      <c r="F2893">
        <v>5</v>
      </c>
      <c r="G2893" s="1" t="s">
        <v>376</v>
      </c>
      <c r="H2893" s="1" t="s">
        <v>29</v>
      </c>
      <c r="I2893">
        <v>2</v>
      </c>
      <c r="J2893" s="1" t="str">
        <f>+VLOOKUP(bloques1a3[[#This Row],[respuesta]],respuestas.emociones[],2,0)</f>
        <v>miedo</v>
      </c>
      <c r="K2893" s="1">
        <f>+VLOOKUP(bloques1a3[[#This Row],[niño]],BD.niños[[Código]:[edad]],5,0)</f>
        <v>8</v>
      </c>
      <c r="L2893" s="1">
        <f>+IF(bloques1a3[[#This Row],[correcta]]=bloques1a3[[#This Row],[respuesta]],1,0)</f>
        <v>0</v>
      </c>
      <c r="M2893" s="1">
        <f>+IF(bloques1a3[[#This Row],[Sexo]]="F",1,0)</f>
        <v>1</v>
      </c>
    </row>
    <row r="2894" spans="1:13" x14ac:dyDescent="0.55000000000000004">
      <c r="A2894">
        <v>13</v>
      </c>
      <c r="B2894" s="1" t="s">
        <v>472</v>
      </c>
      <c r="C2894" s="1" t="s">
        <v>2</v>
      </c>
      <c r="D2894">
        <v>1</v>
      </c>
      <c r="E2894" s="1" t="s">
        <v>226</v>
      </c>
      <c r="F2894">
        <v>1</v>
      </c>
      <c r="G2894" s="1" t="s">
        <v>377</v>
      </c>
      <c r="H2894" s="1" t="s">
        <v>28</v>
      </c>
      <c r="I2894">
        <v>2</v>
      </c>
      <c r="J2894" s="1" t="str">
        <f>+VLOOKUP(bloques1a3[[#This Row],[respuesta]],respuestas.emociones[],2,0)</f>
        <v>neutra</v>
      </c>
      <c r="K2894" s="1">
        <f>+VLOOKUP(bloques1a3[[#This Row],[niño]],BD.niños[[Código]:[edad]],5,0)</f>
        <v>10</v>
      </c>
      <c r="L2894" s="1">
        <f>+IF(bloques1a3[[#This Row],[correcta]]=bloques1a3[[#This Row],[respuesta]],1,0)</f>
        <v>1</v>
      </c>
      <c r="M2894" s="1">
        <f>+IF(bloques1a3[[#This Row],[Sexo]]="F",1,0)</f>
        <v>0</v>
      </c>
    </row>
    <row r="2895" spans="1:13" x14ac:dyDescent="0.55000000000000004">
      <c r="A2895">
        <v>13</v>
      </c>
      <c r="B2895" s="1" t="s">
        <v>472</v>
      </c>
      <c r="C2895" s="1" t="s">
        <v>2</v>
      </c>
      <c r="D2895">
        <v>1</v>
      </c>
      <c r="E2895" s="1" t="s">
        <v>229</v>
      </c>
      <c r="F2895">
        <v>2</v>
      </c>
      <c r="G2895" s="1" t="s">
        <v>376</v>
      </c>
      <c r="H2895" s="1" t="s">
        <v>28</v>
      </c>
      <c r="I2895">
        <v>2</v>
      </c>
      <c r="J2895" s="1" t="str">
        <f>+VLOOKUP(bloques1a3[[#This Row],[respuesta]],respuestas.emociones[],2,0)</f>
        <v>alegria</v>
      </c>
      <c r="K2895" s="1">
        <f>+VLOOKUP(bloques1a3[[#This Row],[niño]],BD.niños[[Código]:[edad]],5,0)</f>
        <v>7</v>
      </c>
      <c r="L2895" s="1">
        <f>+IF(bloques1a3[[#This Row],[correcta]]=bloques1a3[[#This Row],[respuesta]],1,0)</f>
        <v>0</v>
      </c>
      <c r="M2895" s="1">
        <f>+IF(bloques1a3[[#This Row],[Sexo]]="F",1,0)</f>
        <v>0</v>
      </c>
    </row>
    <row r="2896" spans="1:13" x14ac:dyDescent="0.55000000000000004">
      <c r="A2896">
        <v>13</v>
      </c>
      <c r="B2896" s="1" t="s">
        <v>472</v>
      </c>
      <c r="C2896" s="1" t="s">
        <v>2</v>
      </c>
      <c r="D2896">
        <v>1</v>
      </c>
      <c r="E2896" s="1" t="s">
        <v>231</v>
      </c>
      <c r="F2896">
        <v>2</v>
      </c>
      <c r="G2896" s="1" t="s">
        <v>375</v>
      </c>
      <c r="H2896" s="1" t="s">
        <v>29</v>
      </c>
      <c r="I2896">
        <v>2</v>
      </c>
      <c r="J2896" s="1" t="str">
        <f>+VLOOKUP(bloques1a3[[#This Row],[respuesta]],respuestas.emociones[],2,0)</f>
        <v>alegria</v>
      </c>
      <c r="K2896" s="1">
        <f>+VLOOKUP(bloques1a3[[#This Row],[niño]],BD.niños[[Código]:[edad]],5,0)</f>
        <v>6</v>
      </c>
      <c r="L2896" s="1">
        <f>+IF(bloques1a3[[#This Row],[correcta]]=bloques1a3[[#This Row],[respuesta]],1,0)</f>
        <v>0</v>
      </c>
      <c r="M2896" s="1">
        <f>+IF(bloques1a3[[#This Row],[Sexo]]="F",1,0)</f>
        <v>1</v>
      </c>
    </row>
    <row r="2897" spans="1:13" x14ac:dyDescent="0.55000000000000004">
      <c r="A2897">
        <v>13</v>
      </c>
      <c r="B2897" s="1" t="s">
        <v>472</v>
      </c>
      <c r="C2897" s="1" t="s">
        <v>2</v>
      </c>
      <c r="D2897">
        <v>1</v>
      </c>
      <c r="E2897" s="1" t="s">
        <v>286</v>
      </c>
      <c r="F2897">
        <v>1</v>
      </c>
      <c r="G2897" s="1" t="s">
        <v>375</v>
      </c>
      <c r="H2897" s="1" t="s">
        <v>28</v>
      </c>
      <c r="I2897">
        <v>2</v>
      </c>
      <c r="J2897" s="1" t="str">
        <f>+VLOOKUP(bloques1a3[[#This Row],[respuesta]],respuestas.emociones[],2,0)</f>
        <v>neutra</v>
      </c>
      <c r="K2897" s="1">
        <f>+VLOOKUP(bloques1a3[[#This Row],[niño]],BD.niños[[Código]:[edad]],5,0)</f>
        <v>5</v>
      </c>
      <c r="L2897" s="1">
        <f>+IF(bloques1a3[[#This Row],[correcta]]=bloques1a3[[#This Row],[respuesta]],1,0)</f>
        <v>1</v>
      </c>
      <c r="M2897" s="1">
        <f>+IF(bloques1a3[[#This Row],[Sexo]]="F",1,0)</f>
        <v>0</v>
      </c>
    </row>
    <row r="2898" spans="1:13" x14ac:dyDescent="0.55000000000000004">
      <c r="A2898">
        <v>13</v>
      </c>
      <c r="B2898" s="1" t="s">
        <v>472</v>
      </c>
      <c r="C2898" s="1" t="s">
        <v>2</v>
      </c>
      <c r="D2898">
        <v>1</v>
      </c>
      <c r="E2898" s="1" t="s">
        <v>290</v>
      </c>
      <c r="F2898">
        <v>1</v>
      </c>
      <c r="G2898" s="1" t="s">
        <v>375</v>
      </c>
      <c r="H2898" s="1" t="s">
        <v>28</v>
      </c>
      <c r="I2898">
        <v>2</v>
      </c>
      <c r="J2898" s="1" t="str">
        <f>+VLOOKUP(bloques1a3[[#This Row],[respuesta]],respuestas.emociones[],2,0)</f>
        <v>neutra</v>
      </c>
      <c r="K2898" s="1">
        <f>+VLOOKUP(bloques1a3[[#This Row],[niño]],BD.niños[[Código]:[edad]],5,0)</f>
        <v>6</v>
      </c>
      <c r="L2898" s="1">
        <f>+IF(bloques1a3[[#This Row],[correcta]]=bloques1a3[[#This Row],[respuesta]],1,0)</f>
        <v>1</v>
      </c>
      <c r="M2898" s="1">
        <f>+IF(bloques1a3[[#This Row],[Sexo]]="F",1,0)</f>
        <v>0</v>
      </c>
    </row>
    <row r="2899" spans="1:13" x14ac:dyDescent="0.55000000000000004">
      <c r="A2899">
        <v>13</v>
      </c>
      <c r="B2899" s="1" t="s">
        <v>472</v>
      </c>
      <c r="C2899" s="1" t="s">
        <v>2</v>
      </c>
      <c r="D2899">
        <v>1</v>
      </c>
      <c r="E2899" s="1" t="s">
        <v>294</v>
      </c>
      <c r="F2899">
        <v>1</v>
      </c>
      <c r="G2899" s="1" t="s">
        <v>376</v>
      </c>
      <c r="H2899" s="1" t="s">
        <v>28</v>
      </c>
      <c r="I2899">
        <v>2</v>
      </c>
      <c r="J2899" s="1" t="str">
        <f>+VLOOKUP(bloques1a3[[#This Row],[respuesta]],respuestas.emociones[],2,0)</f>
        <v>neutra</v>
      </c>
      <c r="K2899" s="1">
        <f>+VLOOKUP(bloques1a3[[#This Row],[niño]],BD.niños[[Código]:[edad]],5,0)</f>
        <v>7</v>
      </c>
      <c r="L2899" s="1">
        <f>+IF(bloques1a3[[#This Row],[correcta]]=bloques1a3[[#This Row],[respuesta]],1,0)</f>
        <v>1</v>
      </c>
      <c r="M2899" s="1">
        <f>+IF(bloques1a3[[#This Row],[Sexo]]="F",1,0)</f>
        <v>0</v>
      </c>
    </row>
    <row r="2900" spans="1:13" x14ac:dyDescent="0.55000000000000004">
      <c r="A2900">
        <v>13</v>
      </c>
      <c r="B2900" s="1" t="s">
        <v>472</v>
      </c>
      <c r="C2900" s="1" t="s">
        <v>2</v>
      </c>
      <c r="D2900">
        <v>1</v>
      </c>
      <c r="E2900" s="1" t="s">
        <v>295</v>
      </c>
      <c r="F2900">
        <v>1</v>
      </c>
      <c r="G2900" s="1" t="s">
        <v>376</v>
      </c>
      <c r="H2900" s="1" t="s">
        <v>28</v>
      </c>
      <c r="I2900">
        <v>2</v>
      </c>
      <c r="J2900" s="1" t="str">
        <f>+VLOOKUP(bloques1a3[[#This Row],[respuesta]],respuestas.emociones[],2,0)</f>
        <v>neutra</v>
      </c>
      <c r="K2900" s="1">
        <f>+VLOOKUP(bloques1a3[[#This Row],[niño]],BD.niños[[Código]:[edad]],5,0)</f>
        <v>8</v>
      </c>
      <c r="L2900" s="1">
        <f>+IF(bloques1a3[[#This Row],[correcta]]=bloques1a3[[#This Row],[respuesta]],1,0)</f>
        <v>1</v>
      </c>
      <c r="M2900" s="1">
        <f>+IF(bloques1a3[[#This Row],[Sexo]]="F",1,0)</f>
        <v>0</v>
      </c>
    </row>
    <row r="2901" spans="1:13" x14ac:dyDescent="0.55000000000000004">
      <c r="A2901">
        <v>13</v>
      </c>
      <c r="B2901" s="1" t="s">
        <v>472</v>
      </c>
      <c r="C2901" s="1" t="s">
        <v>2</v>
      </c>
      <c r="D2901">
        <v>1</v>
      </c>
      <c r="E2901" s="1" t="s">
        <v>317</v>
      </c>
      <c r="F2901">
        <v>1</v>
      </c>
      <c r="G2901" s="1" t="s">
        <v>377</v>
      </c>
      <c r="H2901" s="1" t="s">
        <v>29</v>
      </c>
      <c r="I2901">
        <v>2</v>
      </c>
      <c r="J2901" s="1" t="str">
        <f>+VLOOKUP(bloques1a3[[#This Row],[respuesta]],respuestas.emociones[],2,0)</f>
        <v>neutra</v>
      </c>
      <c r="K2901" s="1">
        <f>+VLOOKUP(bloques1a3[[#This Row],[niño]],BD.niños[[Código]:[edad]],5,0)</f>
        <v>10</v>
      </c>
      <c r="L2901" s="1">
        <f>+IF(bloques1a3[[#This Row],[correcta]]=bloques1a3[[#This Row],[respuesta]],1,0)</f>
        <v>1</v>
      </c>
      <c r="M2901" s="1">
        <f>+IF(bloques1a3[[#This Row],[Sexo]]="F",1,0)</f>
        <v>1</v>
      </c>
    </row>
    <row r="2902" spans="1:13" x14ac:dyDescent="0.55000000000000004">
      <c r="A2902">
        <v>13</v>
      </c>
      <c r="B2902" s="1" t="s">
        <v>472</v>
      </c>
      <c r="C2902" s="1" t="s">
        <v>2</v>
      </c>
      <c r="D2902">
        <v>1</v>
      </c>
      <c r="E2902" s="1" t="s">
        <v>320</v>
      </c>
      <c r="F2902">
        <v>1</v>
      </c>
      <c r="G2902" s="1" t="s">
        <v>377</v>
      </c>
      <c r="H2902" s="1" t="s">
        <v>28</v>
      </c>
      <c r="I2902">
        <v>2</v>
      </c>
      <c r="J2902" s="1" t="str">
        <f>+VLOOKUP(bloques1a3[[#This Row],[respuesta]],respuestas.emociones[],2,0)</f>
        <v>neutra</v>
      </c>
      <c r="K2902" s="1">
        <f>+VLOOKUP(bloques1a3[[#This Row],[niño]],BD.niños[[Código]:[edad]],5,0)</f>
        <v>10</v>
      </c>
      <c r="L2902" s="1">
        <f>+IF(bloques1a3[[#This Row],[correcta]]=bloques1a3[[#This Row],[respuesta]],1,0)</f>
        <v>1</v>
      </c>
      <c r="M2902" s="1">
        <f>+IF(bloques1a3[[#This Row],[Sexo]]="F",1,0)</f>
        <v>0</v>
      </c>
    </row>
    <row r="2903" spans="1:13" x14ac:dyDescent="0.55000000000000004">
      <c r="A2903">
        <v>13</v>
      </c>
      <c r="B2903" s="1" t="s">
        <v>472</v>
      </c>
      <c r="C2903" s="1" t="s">
        <v>2</v>
      </c>
      <c r="D2903">
        <v>1</v>
      </c>
      <c r="E2903" s="1" t="s">
        <v>323</v>
      </c>
      <c r="F2903">
        <v>1</v>
      </c>
      <c r="G2903" s="1" t="s">
        <v>376</v>
      </c>
      <c r="H2903" s="1" t="s">
        <v>29</v>
      </c>
      <c r="I2903">
        <v>2</v>
      </c>
      <c r="J2903" s="1" t="str">
        <f>+VLOOKUP(bloques1a3[[#This Row],[respuesta]],respuestas.emociones[],2,0)</f>
        <v>neutra</v>
      </c>
      <c r="K2903" s="1">
        <f>+VLOOKUP(bloques1a3[[#This Row],[niño]],BD.niños[[Código]:[edad]],5,0)</f>
        <v>8</v>
      </c>
      <c r="L2903" s="1">
        <f>+IF(bloques1a3[[#This Row],[correcta]]=bloques1a3[[#This Row],[respuesta]],1,0)</f>
        <v>1</v>
      </c>
      <c r="M2903" s="1">
        <f>+IF(bloques1a3[[#This Row],[Sexo]]="F",1,0)</f>
        <v>1</v>
      </c>
    </row>
    <row r="2904" spans="1:13" x14ac:dyDescent="0.55000000000000004">
      <c r="A2904">
        <v>13</v>
      </c>
      <c r="B2904" s="1" t="s">
        <v>472</v>
      </c>
      <c r="C2904" s="1" t="s">
        <v>2</v>
      </c>
      <c r="D2904">
        <v>1</v>
      </c>
      <c r="E2904" s="1" t="s">
        <v>327</v>
      </c>
      <c r="F2904">
        <v>1</v>
      </c>
      <c r="G2904" s="1" t="s">
        <v>376</v>
      </c>
      <c r="H2904" s="1" t="s">
        <v>29</v>
      </c>
      <c r="I2904">
        <v>2</v>
      </c>
      <c r="J2904" s="1" t="str">
        <f>+VLOOKUP(bloques1a3[[#This Row],[respuesta]],respuestas.emociones[],2,0)</f>
        <v>neutra</v>
      </c>
      <c r="K2904" s="1">
        <f>+VLOOKUP(bloques1a3[[#This Row],[niño]],BD.niños[[Código]:[edad]],5,0)</f>
        <v>7</v>
      </c>
      <c r="L2904" s="1">
        <f>+IF(bloques1a3[[#This Row],[correcta]]=bloques1a3[[#This Row],[respuesta]],1,0)</f>
        <v>1</v>
      </c>
      <c r="M2904" s="1">
        <f>+IF(bloques1a3[[#This Row],[Sexo]]="F",1,0)</f>
        <v>1</v>
      </c>
    </row>
    <row r="2905" spans="1:13" x14ac:dyDescent="0.55000000000000004">
      <c r="A2905">
        <v>13</v>
      </c>
      <c r="B2905" s="1" t="s">
        <v>472</v>
      </c>
      <c r="C2905" s="1" t="s">
        <v>2</v>
      </c>
      <c r="D2905">
        <v>1</v>
      </c>
      <c r="E2905" s="1" t="s">
        <v>331</v>
      </c>
      <c r="F2905">
        <v>6</v>
      </c>
      <c r="G2905" s="1" t="s">
        <v>376</v>
      </c>
      <c r="H2905" s="1" t="s">
        <v>29</v>
      </c>
      <c r="I2905">
        <v>2</v>
      </c>
      <c r="J2905" s="1" t="str">
        <f>+VLOOKUP(bloques1a3[[#This Row],[respuesta]],respuestas.emociones[],2,0)</f>
        <v>sorpresa</v>
      </c>
      <c r="K2905" s="1">
        <f>+VLOOKUP(bloques1a3[[#This Row],[niño]],BD.niños[[Código]:[edad]],5,0)</f>
        <v>8</v>
      </c>
      <c r="L2905" s="1">
        <f>+IF(bloques1a3[[#This Row],[correcta]]=bloques1a3[[#This Row],[respuesta]],1,0)</f>
        <v>0</v>
      </c>
      <c r="M2905" s="1">
        <f>+IF(bloques1a3[[#This Row],[Sexo]]="F",1,0)</f>
        <v>1</v>
      </c>
    </row>
    <row r="2906" spans="1:13" x14ac:dyDescent="0.55000000000000004">
      <c r="A2906">
        <v>14</v>
      </c>
      <c r="B2906" s="1" t="s">
        <v>473</v>
      </c>
      <c r="C2906" s="1" t="s">
        <v>1</v>
      </c>
      <c r="D2906">
        <v>2</v>
      </c>
      <c r="E2906" s="1" t="s">
        <v>105</v>
      </c>
      <c r="F2906">
        <v>2</v>
      </c>
      <c r="G2906" s="1" t="s">
        <v>377</v>
      </c>
      <c r="H2906" s="1" t="s">
        <v>29</v>
      </c>
      <c r="I2906">
        <v>2</v>
      </c>
      <c r="J2906" s="1" t="str">
        <f>+VLOOKUP(bloques1a3[[#This Row],[respuesta]],respuestas.emociones[],2,0)</f>
        <v>alegria</v>
      </c>
      <c r="K2906" s="1">
        <f>+VLOOKUP(bloques1a3[[#This Row],[niño]],BD.niños[[Código]:[edad]],5,0)</f>
        <v>10</v>
      </c>
      <c r="L2906" s="1">
        <f>+IF(bloques1a3[[#This Row],[correcta]]=bloques1a3[[#This Row],[respuesta]],1,0)</f>
        <v>1</v>
      </c>
      <c r="M2906" s="1">
        <f>+IF(bloques1a3[[#This Row],[Sexo]]="F",1,0)</f>
        <v>1</v>
      </c>
    </row>
    <row r="2907" spans="1:13" x14ac:dyDescent="0.55000000000000004">
      <c r="A2907">
        <v>14</v>
      </c>
      <c r="B2907" s="1" t="s">
        <v>473</v>
      </c>
      <c r="C2907" s="1" t="s">
        <v>1</v>
      </c>
      <c r="D2907">
        <v>2</v>
      </c>
      <c r="E2907" s="1" t="s">
        <v>108</v>
      </c>
      <c r="F2907">
        <v>2</v>
      </c>
      <c r="G2907" s="1" t="s">
        <v>377</v>
      </c>
      <c r="H2907" s="1" t="s">
        <v>29</v>
      </c>
      <c r="I2907">
        <v>2</v>
      </c>
      <c r="J2907" s="1" t="str">
        <f>+VLOOKUP(bloques1a3[[#This Row],[respuesta]],respuestas.emociones[],2,0)</f>
        <v>alegria</v>
      </c>
      <c r="K2907" s="1">
        <f>+VLOOKUP(bloques1a3[[#This Row],[niño]],BD.niños[[Código]:[edad]],5,0)</f>
        <v>10</v>
      </c>
      <c r="L2907" s="1">
        <f>+IF(bloques1a3[[#This Row],[correcta]]=bloques1a3[[#This Row],[respuesta]],1,0)</f>
        <v>1</v>
      </c>
      <c r="M2907" s="1">
        <f>+IF(bloques1a3[[#This Row],[Sexo]]="F",1,0)</f>
        <v>1</v>
      </c>
    </row>
    <row r="2908" spans="1:13" x14ac:dyDescent="0.55000000000000004">
      <c r="A2908">
        <v>14</v>
      </c>
      <c r="B2908" s="1" t="s">
        <v>473</v>
      </c>
      <c r="C2908" s="1" t="s">
        <v>1</v>
      </c>
      <c r="D2908">
        <v>2</v>
      </c>
      <c r="E2908" s="1" t="s">
        <v>112</v>
      </c>
      <c r="F2908">
        <v>2</v>
      </c>
      <c r="G2908" s="1" t="s">
        <v>377</v>
      </c>
      <c r="H2908" s="1" t="s">
        <v>29</v>
      </c>
      <c r="I2908">
        <v>2</v>
      </c>
      <c r="J2908" s="1" t="str">
        <f>+VLOOKUP(bloques1a3[[#This Row],[respuesta]],respuestas.emociones[],2,0)</f>
        <v>alegria</v>
      </c>
      <c r="K2908" s="1">
        <f>+VLOOKUP(bloques1a3[[#This Row],[niño]],BD.niños[[Código]:[edad]],5,0)</f>
        <v>9</v>
      </c>
      <c r="L2908" s="1">
        <f>+IF(bloques1a3[[#This Row],[correcta]]=bloques1a3[[#This Row],[respuesta]],1,0)</f>
        <v>1</v>
      </c>
      <c r="M2908" s="1">
        <f>+IF(bloques1a3[[#This Row],[Sexo]]="F",1,0)</f>
        <v>1</v>
      </c>
    </row>
    <row r="2909" spans="1:13" x14ac:dyDescent="0.55000000000000004">
      <c r="A2909">
        <v>14</v>
      </c>
      <c r="B2909" s="1" t="s">
        <v>473</v>
      </c>
      <c r="C2909" s="1" t="s">
        <v>1</v>
      </c>
      <c r="D2909">
        <v>2</v>
      </c>
      <c r="E2909" s="1" t="s">
        <v>116</v>
      </c>
      <c r="F2909">
        <v>1</v>
      </c>
      <c r="G2909" s="1" t="s">
        <v>377</v>
      </c>
      <c r="H2909" s="1" t="s">
        <v>29</v>
      </c>
      <c r="I2909">
        <v>2</v>
      </c>
      <c r="J2909" s="1" t="str">
        <f>+VLOOKUP(bloques1a3[[#This Row],[respuesta]],respuestas.emociones[],2,0)</f>
        <v>neutra</v>
      </c>
      <c r="K2909" s="1">
        <f>+VLOOKUP(bloques1a3[[#This Row],[niño]],BD.niños[[Código]:[edad]],5,0)</f>
        <v>9</v>
      </c>
      <c r="L2909" s="1">
        <f>+IF(bloques1a3[[#This Row],[correcta]]=bloques1a3[[#This Row],[respuesta]],1,0)</f>
        <v>0</v>
      </c>
      <c r="M2909" s="1">
        <f>+IF(bloques1a3[[#This Row],[Sexo]]="F",1,0)</f>
        <v>1</v>
      </c>
    </row>
    <row r="2910" spans="1:13" x14ac:dyDescent="0.55000000000000004">
      <c r="A2910">
        <v>14</v>
      </c>
      <c r="B2910" s="1" t="s">
        <v>473</v>
      </c>
      <c r="C2910" s="1" t="s">
        <v>1</v>
      </c>
      <c r="D2910">
        <v>2</v>
      </c>
      <c r="E2910" s="1" t="s">
        <v>120</v>
      </c>
      <c r="F2910">
        <v>2</v>
      </c>
      <c r="G2910" s="1" t="s">
        <v>377</v>
      </c>
      <c r="H2910" s="1" t="s">
        <v>28</v>
      </c>
      <c r="I2910">
        <v>2</v>
      </c>
      <c r="J2910" s="1" t="str">
        <f>+VLOOKUP(bloques1a3[[#This Row],[respuesta]],respuestas.emociones[],2,0)</f>
        <v>alegria</v>
      </c>
      <c r="K2910" s="1">
        <f>+VLOOKUP(bloques1a3[[#This Row],[niño]],BD.niños[[Código]:[edad]],5,0)</f>
        <v>10</v>
      </c>
      <c r="L2910" s="1">
        <f>+IF(bloques1a3[[#This Row],[correcta]]=bloques1a3[[#This Row],[respuesta]],1,0)</f>
        <v>1</v>
      </c>
      <c r="M2910" s="1">
        <f>+IF(bloques1a3[[#This Row],[Sexo]]="F",1,0)</f>
        <v>0</v>
      </c>
    </row>
    <row r="2911" spans="1:13" x14ac:dyDescent="0.55000000000000004">
      <c r="A2911">
        <v>14</v>
      </c>
      <c r="B2911" s="1" t="s">
        <v>473</v>
      </c>
      <c r="C2911" s="1" t="s">
        <v>1</v>
      </c>
      <c r="D2911">
        <v>2</v>
      </c>
      <c r="E2911" s="1" t="s">
        <v>123</v>
      </c>
      <c r="F2911">
        <v>2</v>
      </c>
      <c r="G2911" s="1" t="s">
        <v>376</v>
      </c>
      <c r="H2911" s="1" t="s">
        <v>28</v>
      </c>
      <c r="I2911">
        <v>2</v>
      </c>
      <c r="J2911" s="1" t="str">
        <f>+VLOOKUP(bloques1a3[[#This Row],[respuesta]],respuestas.emociones[],2,0)</f>
        <v>alegria</v>
      </c>
      <c r="K2911" s="1">
        <f>+VLOOKUP(bloques1a3[[#This Row],[niño]],BD.niños[[Código]:[edad]],5,0)</f>
        <v>8</v>
      </c>
      <c r="L2911" s="1">
        <f>+IF(bloques1a3[[#This Row],[correcta]]=bloques1a3[[#This Row],[respuesta]],1,0)</f>
        <v>1</v>
      </c>
      <c r="M2911" s="1">
        <f>+IF(bloques1a3[[#This Row],[Sexo]]="F",1,0)</f>
        <v>0</v>
      </c>
    </row>
    <row r="2912" spans="1:13" x14ac:dyDescent="0.55000000000000004">
      <c r="A2912">
        <v>14</v>
      </c>
      <c r="B2912" s="1" t="s">
        <v>473</v>
      </c>
      <c r="C2912" s="1" t="s">
        <v>1</v>
      </c>
      <c r="D2912">
        <v>2</v>
      </c>
      <c r="E2912" s="1" t="s">
        <v>127</v>
      </c>
      <c r="F2912">
        <v>2</v>
      </c>
      <c r="G2912" s="1" t="s">
        <v>375</v>
      </c>
      <c r="H2912" s="1" t="s">
        <v>28</v>
      </c>
      <c r="I2912">
        <v>2</v>
      </c>
      <c r="J2912" s="1" t="str">
        <f>+VLOOKUP(bloques1a3[[#This Row],[respuesta]],respuestas.emociones[],2,0)</f>
        <v>alegria</v>
      </c>
      <c r="K2912" s="1">
        <f>+VLOOKUP(bloques1a3[[#This Row],[niño]],BD.niños[[Código]:[edad]],5,0)</f>
        <v>6</v>
      </c>
      <c r="L2912" s="1">
        <f>+IF(bloques1a3[[#This Row],[correcta]]=bloques1a3[[#This Row],[respuesta]],1,0)</f>
        <v>1</v>
      </c>
      <c r="M2912" s="1">
        <f>+IF(bloques1a3[[#This Row],[Sexo]]="F",1,0)</f>
        <v>0</v>
      </c>
    </row>
    <row r="2913" spans="1:13" x14ac:dyDescent="0.55000000000000004">
      <c r="A2913">
        <v>14</v>
      </c>
      <c r="B2913" s="1" t="s">
        <v>473</v>
      </c>
      <c r="C2913" s="1" t="s">
        <v>1</v>
      </c>
      <c r="D2913">
        <v>2</v>
      </c>
      <c r="E2913" s="1" t="s">
        <v>131</v>
      </c>
      <c r="F2913">
        <v>2</v>
      </c>
      <c r="G2913" s="1" t="s">
        <v>375</v>
      </c>
      <c r="H2913" s="1" t="s">
        <v>29</v>
      </c>
      <c r="I2913">
        <v>2</v>
      </c>
      <c r="J2913" s="1" t="str">
        <f>+VLOOKUP(bloques1a3[[#This Row],[respuesta]],respuestas.emociones[],2,0)</f>
        <v>alegria</v>
      </c>
      <c r="K2913" s="1">
        <f>+VLOOKUP(bloques1a3[[#This Row],[niño]],BD.niños[[Código]:[edad]],5,0)</f>
        <v>6</v>
      </c>
      <c r="L2913" s="1">
        <f>+IF(bloques1a3[[#This Row],[correcta]]=bloques1a3[[#This Row],[respuesta]],1,0)</f>
        <v>1</v>
      </c>
      <c r="M2913" s="1">
        <f>+IF(bloques1a3[[#This Row],[Sexo]]="F",1,0)</f>
        <v>1</v>
      </c>
    </row>
    <row r="2914" spans="1:13" x14ac:dyDescent="0.55000000000000004">
      <c r="A2914">
        <v>14</v>
      </c>
      <c r="B2914" s="1" t="s">
        <v>473</v>
      </c>
      <c r="C2914" s="1" t="s">
        <v>1</v>
      </c>
      <c r="D2914">
        <v>2</v>
      </c>
      <c r="E2914" s="1" t="s">
        <v>135</v>
      </c>
      <c r="F2914">
        <v>2</v>
      </c>
      <c r="G2914" s="1" t="s">
        <v>375</v>
      </c>
      <c r="H2914" s="1" t="s">
        <v>28</v>
      </c>
      <c r="I2914">
        <v>2</v>
      </c>
      <c r="J2914" s="1" t="str">
        <f>+VLOOKUP(bloques1a3[[#This Row],[respuesta]],respuestas.emociones[],2,0)</f>
        <v>alegria</v>
      </c>
      <c r="K2914" s="1">
        <f>+VLOOKUP(bloques1a3[[#This Row],[niño]],BD.niños[[Código]:[edad]],5,0)</f>
        <v>6</v>
      </c>
      <c r="L2914" s="1">
        <f>+IF(bloques1a3[[#This Row],[correcta]]=bloques1a3[[#This Row],[respuesta]],1,0)</f>
        <v>1</v>
      </c>
      <c r="M2914" s="1">
        <f>+IF(bloques1a3[[#This Row],[Sexo]]="F",1,0)</f>
        <v>0</v>
      </c>
    </row>
    <row r="2915" spans="1:13" x14ac:dyDescent="0.55000000000000004">
      <c r="A2915">
        <v>14</v>
      </c>
      <c r="B2915" s="1" t="s">
        <v>473</v>
      </c>
      <c r="C2915" s="1" t="s">
        <v>1</v>
      </c>
      <c r="D2915">
        <v>2</v>
      </c>
      <c r="E2915" s="1" t="s">
        <v>139</v>
      </c>
      <c r="F2915">
        <v>2</v>
      </c>
      <c r="G2915" s="1" t="s">
        <v>376</v>
      </c>
      <c r="H2915" s="1" t="s">
        <v>28</v>
      </c>
      <c r="I2915">
        <v>2</v>
      </c>
      <c r="J2915" s="1" t="str">
        <f>+VLOOKUP(bloques1a3[[#This Row],[respuesta]],respuestas.emociones[],2,0)</f>
        <v>alegria</v>
      </c>
      <c r="K2915" s="1">
        <f>+VLOOKUP(bloques1a3[[#This Row],[niño]],BD.niños[[Código]:[edad]],5,0)</f>
        <v>8</v>
      </c>
      <c r="L2915" s="1">
        <f>+IF(bloques1a3[[#This Row],[correcta]]=bloques1a3[[#This Row],[respuesta]],1,0)</f>
        <v>1</v>
      </c>
      <c r="M2915" s="1">
        <f>+IF(bloques1a3[[#This Row],[Sexo]]="F",1,0)</f>
        <v>0</v>
      </c>
    </row>
    <row r="2916" spans="1:13" x14ac:dyDescent="0.55000000000000004">
      <c r="A2916">
        <v>14</v>
      </c>
      <c r="B2916" s="1" t="s">
        <v>473</v>
      </c>
      <c r="C2916" s="1" t="s">
        <v>1</v>
      </c>
      <c r="D2916">
        <v>2</v>
      </c>
      <c r="E2916" s="1" t="s">
        <v>141</v>
      </c>
      <c r="F2916">
        <v>6</v>
      </c>
      <c r="G2916" s="1" t="s">
        <v>376</v>
      </c>
      <c r="H2916" s="1" t="s">
        <v>29</v>
      </c>
      <c r="I2916">
        <v>2</v>
      </c>
      <c r="J2916" s="1" t="str">
        <f>+VLOOKUP(bloques1a3[[#This Row],[respuesta]],respuestas.emociones[],2,0)</f>
        <v>sorpresa</v>
      </c>
      <c r="K2916" s="1">
        <f>+VLOOKUP(bloques1a3[[#This Row],[niño]],BD.niños[[Código]:[edad]],5,0)</f>
        <v>7</v>
      </c>
      <c r="L2916" s="1">
        <f>+IF(bloques1a3[[#This Row],[correcta]]=bloques1a3[[#This Row],[respuesta]],1,0)</f>
        <v>0</v>
      </c>
      <c r="M2916" s="1">
        <f>+IF(bloques1a3[[#This Row],[Sexo]]="F",1,0)</f>
        <v>1</v>
      </c>
    </row>
    <row r="2917" spans="1:13" x14ac:dyDescent="0.55000000000000004">
      <c r="A2917">
        <v>14</v>
      </c>
      <c r="B2917" s="1" t="s">
        <v>473</v>
      </c>
      <c r="C2917" s="1" t="s">
        <v>1</v>
      </c>
      <c r="D2917">
        <v>2</v>
      </c>
      <c r="E2917" s="1" t="s">
        <v>145</v>
      </c>
      <c r="F2917">
        <v>2</v>
      </c>
      <c r="G2917" s="1" t="s">
        <v>376</v>
      </c>
      <c r="H2917" s="1" t="s">
        <v>28</v>
      </c>
      <c r="I2917">
        <v>2</v>
      </c>
      <c r="J2917" s="1" t="str">
        <f>+VLOOKUP(bloques1a3[[#This Row],[respuesta]],respuestas.emociones[],2,0)</f>
        <v>alegria</v>
      </c>
      <c r="K2917" s="1">
        <f>+VLOOKUP(bloques1a3[[#This Row],[niño]],BD.niños[[Código]:[edad]],5,0)</f>
        <v>8</v>
      </c>
      <c r="L2917" s="1">
        <f>+IF(bloques1a3[[#This Row],[correcta]]=bloques1a3[[#This Row],[respuesta]],1,0)</f>
        <v>1</v>
      </c>
      <c r="M2917" s="1">
        <f>+IF(bloques1a3[[#This Row],[Sexo]]="F",1,0)</f>
        <v>0</v>
      </c>
    </row>
    <row r="2918" spans="1:13" x14ac:dyDescent="0.55000000000000004">
      <c r="A2918">
        <v>14</v>
      </c>
      <c r="B2918" s="1" t="s">
        <v>473</v>
      </c>
      <c r="C2918" s="1" t="s">
        <v>1</v>
      </c>
      <c r="D2918">
        <v>2</v>
      </c>
      <c r="E2918" s="1" t="s">
        <v>147</v>
      </c>
      <c r="F2918">
        <v>2</v>
      </c>
      <c r="G2918" s="1" t="s">
        <v>376</v>
      </c>
      <c r="H2918" s="1" t="s">
        <v>28</v>
      </c>
      <c r="I2918">
        <v>2</v>
      </c>
      <c r="J2918" s="1" t="str">
        <f>+VLOOKUP(bloques1a3[[#This Row],[respuesta]],respuestas.emociones[],2,0)</f>
        <v>alegria</v>
      </c>
      <c r="K2918" s="1">
        <f>+VLOOKUP(bloques1a3[[#This Row],[niño]],BD.niños[[Código]:[edad]],5,0)</f>
        <v>8</v>
      </c>
      <c r="L2918" s="1">
        <f>+IF(bloques1a3[[#This Row],[correcta]]=bloques1a3[[#This Row],[respuesta]],1,0)</f>
        <v>1</v>
      </c>
      <c r="M2918" s="1">
        <f>+IF(bloques1a3[[#This Row],[Sexo]]="F",1,0)</f>
        <v>0</v>
      </c>
    </row>
    <row r="2919" spans="1:13" x14ac:dyDescent="0.55000000000000004">
      <c r="A2919">
        <v>14</v>
      </c>
      <c r="B2919" s="1" t="s">
        <v>473</v>
      </c>
      <c r="C2919" s="1" t="s">
        <v>1</v>
      </c>
      <c r="D2919">
        <v>2</v>
      </c>
      <c r="E2919" s="1" t="s">
        <v>214</v>
      </c>
      <c r="F2919">
        <v>2</v>
      </c>
      <c r="G2919" s="1" t="s">
        <v>377</v>
      </c>
      <c r="H2919" s="1" t="s">
        <v>29</v>
      </c>
      <c r="I2919">
        <v>2</v>
      </c>
      <c r="J2919" s="1" t="str">
        <f>+VLOOKUP(bloques1a3[[#This Row],[respuesta]],respuestas.emociones[],2,0)</f>
        <v>alegria</v>
      </c>
      <c r="K2919" s="1">
        <f>+VLOOKUP(bloques1a3[[#This Row],[niño]],BD.niños[[Código]:[edad]],5,0)</f>
        <v>10</v>
      </c>
      <c r="L2919" s="1">
        <f>+IF(bloques1a3[[#This Row],[correcta]]=bloques1a3[[#This Row],[respuesta]],1,0)</f>
        <v>1</v>
      </c>
      <c r="M2919" s="1">
        <f>+IF(bloques1a3[[#This Row],[Sexo]]="F",1,0)</f>
        <v>1</v>
      </c>
    </row>
    <row r="2920" spans="1:13" x14ac:dyDescent="0.55000000000000004">
      <c r="A2920">
        <v>14</v>
      </c>
      <c r="B2920" s="1" t="s">
        <v>473</v>
      </c>
      <c r="C2920" s="1" t="s">
        <v>1</v>
      </c>
      <c r="D2920">
        <v>2</v>
      </c>
      <c r="E2920" s="1" t="s">
        <v>217</v>
      </c>
      <c r="F2920">
        <v>2</v>
      </c>
      <c r="G2920" s="1" t="s">
        <v>377</v>
      </c>
      <c r="H2920" s="1" t="s">
        <v>29</v>
      </c>
      <c r="I2920">
        <v>2</v>
      </c>
      <c r="J2920" s="1" t="str">
        <f>+VLOOKUP(bloques1a3[[#This Row],[respuesta]],respuestas.emociones[],2,0)</f>
        <v>alegria</v>
      </c>
      <c r="K2920" s="1">
        <f>+VLOOKUP(bloques1a3[[#This Row],[niño]],BD.niños[[Código]:[edad]],5,0)</f>
        <v>10</v>
      </c>
      <c r="L2920" s="1">
        <f>+IF(bloques1a3[[#This Row],[correcta]]=bloques1a3[[#This Row],[respuesta]],1,0)</f>
        <v>1</v>
      </c>
      <c r="M2920" s="1">
        <f>+IF(bloques1a3[[#This Row],[Sexo]]="F",1,0)</f>
        <v>1</v>
      </c>
    </row>
    <row r="2921" spans="1:13" x14ac:dyDescent="0.55000000000000004">
      <c r="A2921">
        <v>14</v>
      </c>
      <c r="B2921" s="1" t="s">
        <v>473</v>
      </c>
      <c r="C2921" s="1" t="s">
        <v>1</v>
      </c>
      <c r="D2921">
        <v>2</v>
      </c>
      <c r="E2921" s="1" t="s">
        <v>220</v>
      </c>
      <c r="F2921">
        <v>2</v>
      </c>
      <c r="G2921" s="1" t="s">
        <v>377</v>
      </c>
      <c r="H2921" s="1" t="s">
        <v>29</v>
      </c>
      <c r="I2921">
        <v>2</v>
      </c>
      <c r="J2921" s="1" t="str">
        <f>+VLOOKUP(bloques1a3[[#This Row],[respuesta]],respuestas.emociones[],2,0)</f>
        <v>alegria</v>
      </c>
      <c r="K2921" s="1">
        <f>+VLOOKUP(bloques1a3[[#This Row],[niño]],BD.niños[[Código]:[edad]],5,0)</f>
        <v>10</v>
      </c>
      <c r="L2921" s="1">
        <f>+IF(bloques1a3[[#This Row],[correcta]]=bloques1a3[[#This Row],[respuesta]],1,0)</f>
        <v>1</v>
      </c>
      <c r="M2921" s="1">
        <f>+IF(bloques1a3[[#This Row],[Sexo]]="F",1,0)</f>
        <v>1</v>
      </c>
    </row>
    <row r="2922" spans="1:13" x14ac:dyDescent="0.55000000000000004">
      <c r="A2922">
        <v>14</v>
      </c>
      <c r="B2922" s="1" t="s">
        <v>473</v>
      </c>
      <c r="C2922" s="1" t="s">
        <v>1</v>
      </c>
      <c r="D2922">
        <v>2</v>
      </c>
      <c r="E2922" s="1" t="s">
        <v>223</v>
      </c>
      <c r="F2922">
        <v>2</v>
      </c>
      <c r="G2922" s="1" t="s">
        <v>376</v>
      </c>
      <c r="H2922" s="1" t="s">
        <v>29</v>
      </c>
      <c r="I2922">
        <v>2</v>
      </c>
      <c r="J2922" s="1" t="str">
        <f>+VLOOKUP(bloques1a3[[#This Row],[respuesta]],respuestas.emociones[],2,0)</f>
        <v>alegria</v>
      </c>
      <c r="K2922" s="1">
        <f>+VLOOKUP(bloques1a3[[#This Row],[niño]],BD.niños[[Código]:[edad]],5,0)</f>
        <v>8</v>
      </c>
      <c r="L2922" s="1">
        <f>+IF(bloques1a3[[#This Row],[correcta]]=bloques1a3[[#This Row],[respuesta]],1,0)</f>
        <v>1</v>
      </c>
      <c r="M2922" s="1">
        <f>+IF(bloques1a3[[#This Row],[Sexo]]="F",1,0)</f>
        <v>1</v>
      </c>
    </row>
    <row r="2923" spans="1:13" x14ac:dyDescent="0.55000000000000004">
      <c r="A2923">
        <v>14</v>
      </c>
      <c r="B2923" s="1" t="s">
        <v>473</v>
      </c>
      <c r="C2923" s="1" t="s">
        <v>1</v>
      </c>
      <c r="D2923">
        <v>2</v>
      </c>
      <c r="E2923" s="1" t="s">
        <v>226</v>
      </c>
      <c r="F2923">
        <v>2</v>
      </c>
      <c r="G2923" s="1" t="s">
        <v>377</v>
      </c>
      <c r="H2923" s="1" t="s">
        <v>28</v>
      </c>
      <c r="I2923">
        <v>2</v>
      </c>
      <c r="J2923" s="1" t="str">
        <f>+VLOOKUP(bloques1a3[[#This Row],[respuesta]],respuestas.emociones[],2,0)</f>
        <v>alegria</v>
      </c>
      <c r="K2923" s="1">
        <f>+VLOOKUP(bloques1a3[[#This Row],[niño]],BD.niños[[Código]:[edad]],5,0)</f>
        <v>10</v>
      </c>
      <c r="L2923" s="1">
        <f>+IF(bloques1a3[[#This Row],[correcta]]=bloques1a3[[#This Row],[respuesta]],1,0)</f>
        <v>1</v>
      </c>
      <c r="M2923" s="1">
        <f>+IF(bloques1a3[[#This Row],[Sexo]]="F",1,0)</f>
        <v>0</v>
      </c>
    </row>
    <row r="2924" spans="1:13" x14ac:dyDescent="0.55000000000000004">
      <c r="A2924">
        <v>14</v>
      </c>
      <c r="B2924" s="1" t="s">
        <v>473</v>
      </c>
      <c r="C2924" s="1" t="s">
        <v>1</v>
      </c>
      <c r="D2924">
        <v>2</v>
      </c>
      <c r="E2924" s="1" t="s">
        <v>229</v>
      </c>
      <c r="F2924">
        <v>2</v>
      </c>
      <c r="G2924" s="1" t="s">
        <v>376</v>
      </c>
      <c r="H2924" s="1" t="s">
        <v>28</v>
      </c>
      <c r="I2924">
        <v>2</v>
      </c>
      <c r="J2924" s="1" t="str">
        <f>+VLOOKUP(bloques1a3[[#This Row],[respuesta]],respuestas.emociones[],2,0)</f>
        <v>alegria</v>
      </c>
      <c r="K2924" s="1">
        <f>+VLOOKUP(bloques1a3[[#This Row],[niño]],BD.niños[[Código]:[edad]],5,0)</f>
        <v>7</v>
      </c>
      <c r="L2924" s="1">
        <f>+IF(bloques1a3[[#This Row],[correcta]]=bloques1a3[[#This Row],[respuesta]],1,0)</f>
        <v>1</v>
      </c>
      <c r="M2924" s="1">
        <f>+IF(bloques1a3[[#This Row],[Sexo]]="F",1,0)</f>
        <v>0</v>
      </c>
    </row>
    <row r="2925" spans="1:13" x14ac:dyDescent="0.55000000000000004">
      <c r="A2925">
        <v>14</v>
      </c>
      <c r="B2925" s="1" t="s">
        <v>473</v>
      </c>
      <c r="C2925" s="1" t="s">
        <v>1</v>
      </c>
      <c r="D2925">
        <v>2</v>
      </c>
      <c r="E2925" s="1" t="s">
        <v>231</v>
      </c>
      <c r="F2925">
        <v>2</v>
      </c>
      <c r="G2925" s="1" t="s">
        <v>375</v>
      </c>
      <c r="H2925" s="1" t="s">
        <v>29</v>
      </c>
      <c r="I2925">
        <v>2</v>
      </c>
      <c r="J2925" s="1" t="str">
        <f>+VLOOKUP(bloques1a3[[#This Row],[respuesta]],respuestas.emociones[],2,0)</f>
        <v>alegria</v>
      </c>
      <c r="K2925" s="1">
        <f>+VLOOKUP(bloques1a3[[#This Row],[niño]],BD.niños[[Código]:[edad]],5,0)</f>
        <v>6</v>
      </c>
      <c r="L2925" s="1">
        <f>+IF(bloques1a3[[#This Row],[correcta]]=bloques1a3[[#This Row],[respuesta]],1,0)</f>
        <v>1</v>
      </c>
      <c r="M2925" s="1">
        <f>+IF(bloques1a3[[#This Row],[Sexo]]="F",1,0)</f>
        <v>1</v>
      </c>
    </row>
    <row r="2926" spans="1:13" x14ac:dyDescent="0.55000000000000004">
      <c r="A2926">
        <v>14</v>
      </c>
      <c r="B2926" s="1" t="s">
        <v>473</v>
      </c>
      <c r="C2926" s="1" t="s">
        <v>1</v>
      </c>
      <c r="D2926">
        <v>2</v>
      </c>
      <c r="E2926" s="1" t="s">
        <v>286</v>
      </c>
      <c r="F2926">
        <v>2</v>
      </c>
      <c r="G2926" s="1" t="s">
        <v>375</v>
      </c>
      <c r="H2926" s="1" t="s">
        <v>28</v>
      </c>
      <c r="I2926">
        <v>2</v>
      </c>
      <c r="J2926" s="1" t="str">
        <f>+VLOOKUP(bloques1a3[[#This Row],[respuesta]],respuestas.emociones[],2,0)</f>
        <v>alegria</v>
      </c>
      <c r="K2926" s="1">
        <f>+VLOOKUP(bloques1a3[[#This Row],[niño]],BD.niños[[Código]:[edad]],5,0)</f>
        <v>5</v>
      </c>
      <c r="L2926" s="1">
        <f>+IF(bloques1a3[[#This Row],[correcta]]=bloques1a3[[#This Row],[respuesta]],1,0)</f>
        <v>1</v>
      </c>
      <c r="M2926" s="1">
        <f>+IF(bloques1a3[[#This Row],[Sexo]]="F",1,0)</f>
        <v>0</v>
      </c>
    </row>
    <row r="2927" spans="1:13" x14ac:dyDescent="0.55000000000000004">
      <c r="A2927">
        <v>14</v>
      </c>
      <c r="B2927" s="1" t="s">
        <v>473</v>
      </c>
      <c r="C2927" s="1" t="s">
        <v>1</v>
      </c>
      <c r="D2927">
        <v>2</v>
      </c>
      <c r="E2927" s="1" t="s">
        <v>290</v>
      </c>
      <c r="F2927">
        <v>2</v>
      </c>
      <c r="G2927" s="1" t="s">
        <v>375</v>
      </c>
      <c r="H2927" s="1" t="s">
        <v>28</v>
      </c>
      <c r="I2927">
        <v>2</v>
      </c>
      <c r="J2927" s="1" t="str">
        <f>+VLOOKUP(bloques1a3[[#This Row],[respuesta]],respuestas.emociones[],2,0)</f>
        <v>alegria</v>
      </c>
      <c r="K2927" s="1">
        <f>+VLOOKUP(bloques1a3[[#This Row],[niño]],BD.niños[[Código]:[edad]],5,0)</f>
        <v>6</v>
      </c>
      <c r="L2927" s="1">
        <f>+IF(bloques1a3[[#This Row],[correcta]]=bloques1a3[[#This Row],[respuesta]],1,0)</f>
        <v>1</v>
      </c>
      <c r="M2927" s="1">
        <f>+IF(bloques1a3[[#This Row],[Sexo]]="F",1,0)</f>
        <v>0</v>
      </c>
    </row>
    <row r="2928" spans="1:13" x14ac:dyDescent="0.55000000000000004">
      <c r="A2928">
        <v>14</v>
      </c>
      <c r="B2928" s="1" t="s">
        <v>473</v>
      </c>
      <c r="C2928" s="1" t="s">
        <v>1</v>
      </c>
      <c r="D2928">
        <v>2</v>
      </c>
      <c r="E2928" s="1" t="s">
        <v>294</v>
      </c>
      <c r="F2928">
        <v>2</v>
      </c>
      <c r="G2928" s="1" t="s">
        <v>376</v>
      </c>
      <c r="H2928" s="1" t="s">
        <v>28</v>
      </c>
      <c r="I2928">
        <v>2</v>
      </c>
      <c r="J2928" s="1" t="str">
        <f>+VLOOKUP(bloques1a3[[#This Row],[respuesta]],respuestas.emociones[],2,0)</f>
        <v>alegria</v>
      </c>
      <c r="K2928" s="1">
        <f>+VLOOKUP(bloques1a3[[#This Row],[niño]],BD.niños[[Código]:[edad]],5,0)</f>
        <v>7</v>
      </c>
      <c r="L2928" s="1">
        <f>+IF(bloques1a3[[#This Row],[correcta]]=bloques1a3[[#This Row],[respuesta]],1,0)</f>
        <v>1</v>
      </c>
      <c r="M2928" s="1">
        <f>+IF(bloques1a3[[#This Row],[Sexo]]="F",1,0)</f>
        <v>0</v>
      </c>
    </row>
    <row r="2929" spans="1:13" x14ac:dyDescent="0.55000000000000004">
      <c r="A2929">
        <v>14</v>
      </c>
      <c r="B2929" s="1" t="s">
        <v>473</v>
      </c>
      <c r="C2929" s="1" t="s">
        <v>1</v>
      </c>
      <c r="D2929">
        <v>2</v>
      </c>
      <c r="E2929" s="1" t="s">
        <v>295</v>
      </c>
      <c r="F2929">
        <v>2</v>
      </c>
      <c r="G2929" s="1" t="s">
        <v>376</v>
      </c>
      <c r="H2929" s="1" t="s">
        <v>28</v>
      </c>
      <c r="I2929">
        <v>2</v>
      </c>
      <c r="J2929" s="1" t="str">
        <f>+VLOOKUP(bloques1a3[[#This Row],[respuesta]],respuestas.emociones[],2,0)</f>
        <v>alegria</v>
      </c>
      <c r="K2929" s="1">
        <f>+VLOOKUP(bloques1a3[[#This Row],[niño]],BD.niños[[Código]:[edad]],5,0)</f>
        <v>8</v>
      </c>
      <c r="L2929" s="1">
        <f>+IF(bloques1a3[[#This Row],[correcta]]=bloques1a3[[#This Row],[respuesta]],1,0)</f>
        <v>1</v>
      </c>
      <c r="M2929" s="1">
        <f>+IF(bloques1a3[[#This Row],[Sexo]]="F",1,0)</f>
        <v>0</v>
      </c>
    </row>
    <row r="2930" spans="1:13" x14ac:dyDescent="0.55000000000000004">
      <c r="A2930">
        <v>14</v>
      </c>
      <c r="B2930" s="1" t="s">
        <v>473</v>
      </c>
      <c r="C2930" s="1" t="s">
        <v>1</v>
      </c>
      <c r="D2930">
        <v>2</v>
      </c>
      <c r="E2930" s="1" t="s">
        <v>317</v>
      </c>
      <c r="F2930">
        <v>2</v>
      </c>
      <c r="G2930" s="1" t="s">
        <v>377</v>
      </c>
      <c r="H2930" s="1" t="s">
        <v>29</v>
      </c>
      <c r="I2930">
        <v>2</v>
      </c>
      <c r="J2930" s="1" t="str">
        <f>+VLOOKUP(bloques1a3[[#This Row],[respuesta]],respuestas.emociones[],2,0)</f>
        <v>alegria</v>
      </c>
      <c r="K2930" s="1">
        <f>+VLOOKUP(bloques1a3[[#This Row],[niño]],BD.niños[[Código]:[edad]],5,0)</f>
        <v>10</v>
      </c>
      <c r="L2930" s="1">
        <f>+IF(bloques1a3[[#This Row],[correcta]]=bloques1a3[[#This Row],[respuesta]],1,0)</f>
        <v>1</v>
      </c>
      <c r="M2930" s="1">
        <f>+IF(bloques1a3[[#This Row],[Sexo]]="F",1,0)</f>
        <v>1</v>
      </c>
    </row>
    <row r="2931" spans="1:13" x14ac:dyDescent="0.55000000000000004">
      <c r="A2931">
        <v>14</v>
      </c>
      <c r="B2931" s="1" t="s">
        <v>473</v>
      </c>
      <c r="C2931" s="1" t="s">
        <v>1</v>
      </c>
      <c r="D2931">
        <v>2</v>
      </c>
      <c r="E2931" s="1" t="s">
        <v>320</v>
      </c>
      <c r="F2931">
        <v>2</v>
      </c>
      <c r="G2931" s="1" t="s">
        <v>377</v>
      </c>
      <c r="H2931" s="1" t="s">
        <v>28</v>
      </c>
      <c r="I2931">
        <v>2</v>
      </c>
      <c r="J2931" s="1" t="str">
        <f>+VLOOKUP(bloques1a3[[#This Row],[respuesta]],respuestas.emociones[],2,0)</f>
        <v>alegria</v>
      </c>
      <c r="K2931" s="1">
        <f>+VLOOKUP(bloques1a3[[#This Row],[niño]],BD.niños[[Código]:[edad]],5,0)</f>
        <v>10</v>
      </c>
      <c r="L2931" s="1">
        <f>+IF(bloques1a3[[#This Row],[correcta]]=bloques1a3[[#This Row],[respuesta]],1,0)</f>
        <v>1</v>
      </c>
      <c r="M2931" s="1">
        <f>+IF(bloques1a3[[#This Row],[Sexo]]="F",1,0)</f>
        <v>0</v>
      </c>
    </row>
    <row r="2932" spans="1:13" x14ac:dyDescent="0.55000000000000004">
      <c r="A2932">
        <v>14</v>
      </c>
      <c r="B2932" s="1" t="s">
        <v>473</v>
      </c>
      <c r="C2932" s="1" t="s">
        <v>1</v>
      </c>
      <c r="D2932">
        <v>2</v>
      </c>
      <c r="E2932" s="1" t="s">
        <v>323</v>
      </c>
      <c r="F2932">
        <v>2</v>
      </c>
      <c r="G2932" s="1" t="s">
        <v>376</v>
      </c>
      <c r="H2932" s="1" t="s">
        <v>29</v>
      </c>
      <c r="I2932">
        <v>2</v>
      </c>
      <c r="J2932" s="1" t="str">
        <f>+VLOOKUP(bloques1a3[[#This Row],[respuesta]],respuestas.emociones[],2,0)</f>
        <v>alegria</v>
      </c>
      <c r="K2932" s="1">
        <f>+VLOOKUP(bloques1a3[[#This Row],[niño]],BD.niños[[Código]:[edad]],5,0)</f>
        <v>8</v>
      </c>
      <c r="L2932" s="1">
        <f>+IF(bloques1a3[[#This Row],[correcta]]=bloques1a3[[#This Row],[respuesta]],1,0)</f>
        <v>1</v>
      </c>
      <c r="M2932" s="1">
        <f>+IF(bloques1a3[[#This Row],[Sexo]]="F",1,0)</f>
        <v>1</v>
      </c>
    </row>
    <row r="2933" spans="1:13" x14ac:dyDescent="0.55000000000000004">
      <c r="A2933">
        <v>14</v>
      </c>
      <c r="B2933" s="1" t="s">
        <v>473</v>
      </c>
      <c r="C2933" s="1" t="s">
        <v>1</v>
      </c>
      <c r="D2933">
        <v>2</v>
      </c>
      <c r="E2933" s="1" t="s">
        <v>327</v>
      </c>
      <c r="F2933">
        <v>2</v>
      </c>
      <c r="G2933" s="1" t="s">
        <v>376</v>
      </c>
      <c r="H2933" s="1" t="s">
        <v>29</v>
      </c>
      <c r="I2933">
        <v>2</v>
      </c>
      <c r="J2933" s="1" t="str">
        <f>+VLOOKUP(bloques1a3[[#This Row],[respuesta]],respuestas.emociones[],2,0)</f>
        <v>alegria</v>
      </c>
      <c r="K2933" s="1">
        <f>+VLOOKUP(bloques1a3[[#This Row],[niño]],BD.niños[[Código]:[edad]],5,0)</f>
        <v>7</v>
      </c>
      <c r="L2933" s="1">
        <f>+IF(bloques1a3[[#This Row],[correcta]]=bloques1a3[[#This Row],[respuesta]],1,0)</f>
        <v>1</v>
      </c>
      <c r="M2933" s="1">
        <f>+IF(bloques1a3[[#This Row],[Sexo]]="F",1,0)</f>
        <v>1</v>
      </c>
    </row>
    <row r="2934" spans="1:13" x14ac:dyDescent="0.55000000000000004">
      <c r="A2934">
        <v>14</v>
      </c>
      <c r="B2934" s="1" t="s">
        <v>473</v>
      </c>
      <c r="C2934" s="1" t="s">
        <v>1</v>
      </c>
      <c r="D2934">
        <v>2</v>
      </c>
      <c r="E2934" s="1" t="s">
        <v>331</v>
      </c>
      <c r="F2934">
        <v>2</v>
      </c>
      <c r="G2934" s="1" t="s">
        <v>376</v>
      </c>
      <c r="H2934" s="1" t="s">
        <v>29</v>
      </c>
      <c r="I2934">
        <v>2</v>
      </c>
      <c r="J2934" s="1" t="str">
        <f>+VLOOKUP(bloques1a3[[#This Row],[respuesta]],respuestas.emociones[],2,0)</f>
        <v>alegria</v>
      </c>
      <c r="K2934" s="1">
        <f>+VLOOKUP(bloques1a3[[#This Row],[niño]],BD.niños[[Código]:[edad]],5,0)</f>
        <v>8</v>
      </c>
      <c r="L2934" s="1">
        <f>+IF(bloques1a3[[#This Row],[correcta]]=bloques1a3[[#This Row],[respuesta]],1,0)</f>
        <v>1</v>
      </c>
      <c r="M2934" s="1">
        <f>+IF(bloques1a3[[#This Row],[Sexo]]="F",1,0)</f>
        <v>1</v>
      </c>
    </row>
    <row r="2935" spans="1:13" x14ac:dyDescent="0.55000000000000004">
      <c r="A2935">
        <v>15</v>
      </c>
      <c r="B2935" s="1" t="s">
        <v>474</v>
      </c>
      <c r="C2935" s="1" t="s">
        <v>6</v>
      </c>
      <c r="D2935">
        <v>3</v>
      </c>
      <c r="E2935" s="1" t="s">
        <v>105</v>
      </c>
      <c r="F2935">
        <v>3</v>
      </c>
      <c r="G2935" s="1" t="s">
        <v>377</v>
      </c>
      <c r="H2935" s="1" t="s">
        <v>29</v>
      </c>
      <c r="I2935">
        <v>2</v>
      </c>
      <c r="J2935" s="1" t="str">
        <f>+VLOOKUP(bloques1a3[[#This Row],[respuesta]],respuestas.emociones[],2,0)</f>
        <v>tristeza</v>
      </c>
      <c r="K2935" s="1">
        <f>+VLOOKUP(bloques1a3[[#This Row],[niño]],BD.niños[[Código]:[edad]],5,0)</f>
        <v>10</v>
      </c>
      <c r="L2935" s="1">
        <f>+IF(bloques1a3[[#This Row],[correcta]]=bloques1a3[[#This Row],[respuesta]],1,0)</f>
        <v>1</v>
      </c>
      <c r="M2935" s="1">
        <f>+IF(bloques1a3[[#This Row],[Sexo]]="F",1,0)</f>
        <v>1</v>
      </c>
    </row>
    <row r="2936" spans="1:13" x14ac:dyDescent="0.55000000000000004">
      <c r="A2936">
        <v>15</v>
      </c>
      <c r="B2936" s="1" t="s">
        <v>474</v>
      </c>
      <c r="C2936" s="1" t="s">
        <v>6</v>
      </c>
      <c r="D2936">
        <v>3</v>
      </c>
      <c r="E2936" s="1" t="s">
        <v>108</v>
      </c>
      <c r="F2936">
        <v>3</v>
      </c>
      <c r="G2936" s="1" t="s">
        <v>377</v>
      </c>
      <c r="H2936" s="1" t="s">
        <v>29</v>
      </c>
      <c r="I2936">
        <v>2</v>
      </c>
      <c r="J2936" s="1" t="str">
        <f>+VLOOKUP(bloques1a3[[#This Row],[respuesta]],respuestas.emociones[],2,0)</f>
        <v>tristeza</v>
      </c>
      <c r="K2936" s="1">
        <f>+VLOOKUP(bloques1a3[[#This Row],[niño]],BD.niños[[Código]:[edad]],5,0)</f>
        <v>10</v>
      </c>
      <c r="L2936" s="1">
        <f>+IF(bloques1a3[[#This Row],[correcta]]=bloques1a3[[#This Row],[respuesta]],1,0)</f>
        <v>1</v>
      </c>
      <c r="M2936" s="1">
        <f>+IF(bloques1a3[[#This Row],[Sexo]]="F",1,0)</f>
        <v>1</v>
      </c>
    </row>
    <row r="2937" spans="1:13" x14ac:dyDescent="0.55000000000000004">
      <c r="A2937">
        <v>15</v>
      </c>
      <c r="B2937" s="1" t="s">
        <v>474</v>
      </c>
      <c r="C2937" s="1" t="s">
        <v>6</v>
      </c>
      <c r="D2937">
        <v>3</v>
      </c>
      <c r="E2937" s="1" t="s">
        <v>112</v>
      </c>
      <c r="F2937">
        <v>3</v>
      </c>
      <c r="G2937" s="1" t="s">
        <v>377</v>
      </c>
      <c r="H2937" s="1" t="s">
        <v>29</v>
      </c>
      <c r="I2937">
        <v>2</v>
      </c>
      <c r="J2937" s="1" t="str">
        <f>+VLOOKUP(bloques1a3[[#This Row],[respuesta]],respuestas.emociones[],2,0)</f>
        <v>tristeza</v>
      </c>
      <c r="K2937" s="1">
        <f>+VLOOKUP(bloques1a3[[#This Row],[niño]],BD.niños[[Código]:[edad]],5,0)</f>
        <v>9</v>
      </c>
      <c r="L2937" s="1">
        <f>+IF(bloques1a3[[#This Row],[correcta]]=bloques1a3[[#This Row],[respuesta]],1,0)</f>
        <v>1</v>
      </c>
      <c r="M2937" s="1">
        <f>+IF(bloques1a3[[#This Row],[Sexo]]="F",1,0)</f>
        <v>1</v>
      </c>
    </row>
    <row r="2938" spans="1:13" x14ac:dyDescent="0.55000000000000004">
      <c r="A2938">
        <v>15</v>
      </c>
      <c r="B2938" s="1" t="s">
        <v>474</v>
      </c>
      <c r="C2938" s="1" t="s">
        <v>6</v>
      </c>
      <c r="D2938">
        <v>3</v>
      </c>
      <c r="E2938" s="1" t="s">
        <v>116</v>
      </c>
      <c r="F2938">
        <v>7</v>
      </c>
      <c r="G2938" s="1" t="s">
        <v>377</v>
      </c>
      <c r="H2938" s="1" t="s">
        <v>29</v>
      </c>
      <c r="I2938">
        <v>2</v>
      </c>
      <c r="J2938" s="1" t="str">
        <f>+VLOOKUP(bloques1a3[[#This Row],[respuesta]],respuestas.emociones[],2,0)</f>
        <v>asco</v>
      </c>
      <c r="K2938" s="1">
        <f>+VLOOKUP(bloques1a3[[#This Row],[niño]],BD.niños[[Código]:[edad]],5,0)</f>
        <v>9</v>
      </c>
      <c r="L2938" s="1">
        <f>+IF(bloques1a3[[#This Row],[correcta]]=bloques1a3[[#This Row],[respuesta]],1,0)</f>
        <v>0</v>
      </c>
      <c r="M2938" s="1">
        <f>+IF(bloques1a3[[#This Row],[Sexo]]="F",1,0)</f>
        <v>1</v>
      </c>
    </row>
    <row r="2939" spans="1:13" x14ac:dyDescent="0.55000000000000004">
      <c r="A2939">
        <v>15</v>
      </c>
      <c r="B2939" s="1" t="s">
        <v>474</v>
      </c>
      <c r="C2939" s="1" t="s">
        <v>6</v>
      </c>
      <c r="D2939">
        <v>3</v>
      </c>
      <c r="E2939" s="1" t="s">
        <v>120</v>
      </c>
      <c r="F2939">
        <v>4</v>
      </c>
      <c r="G2939" s="1" t="s">
        <v>377</v>
      </c>
      <c r="H2939" s="1" t="s">
        <v>28</v>
      </c>
      <c r="I2939">
        <v>2</v>
      </c>
      <c r="J2939" s="1" t="str">
        <f>+VLOOKUP(bloques1a3[[#This Row],[respuesta]],respuestas.emociones[],2,0)</f>
        <v>enojo</v>
      </c>
      <c r="K2939" s="1">
        <f>+VLOOKUP(bloques1a3[[#This Row],[niño]],BD.niños[[Código]:[edad]],5,0)</f>
        <v>10</v>
      </c>
      <c r="L2939" s="1">
        <f>+IF(bloques1a3[[#This Row],[correcta]]=bloques1a3[[#This Row],[respuesta]],1,0)</f>
        <v>0</v>
      </c>
      <c r="M2939" s="1">
        <f>+IF(bloques1a3[[#This Row],[Sexo]]="F",1,0)</f>
        <v>0</v>
      </c>
    </row>
    <row r="2940" spans="1:13" x14ac:dyDescent="0.55000000000000004">
      <c r="A2940">
        <v>15</v>
      </c>
      <c r="B2940" s="1" t="s">
        <v>474</v>
      </c>
      <c r="C2940" s="1" t="s">
        <v>6</v>
      </c>
      <c r="D2940">
        <v>3</v>
      </c>
      <c r="E2940" s="1" t="s">
        <v>123</v>
      </c>
      <c r="F2940">
        <v>5</v>
      </c>
      <c r="G2940" s="1" t="s">
        <v>376</v>
      </c>
      <c r="H2940" s="1" t="s">
        <v>28</v>
      </c>
      <c r="I2940">
        <v>2</v>
      </c>
      <c r="J2940" s="1" t="str">
        <f>+VLOOKUP(bloques1a3[[#This Row],[respuesta]],respuestas.emociones[],2,0)</f>
        <v>miedo</v>
      </c>
      <c r="K2940" s="1">
        <f>+VLOOKUP(bloques1a3[[#This Row],[niño]],BD.niños[[Código]:[edad]],5,0)</f>
        <v>8</v>
      </c>
      <c r="L2940" s="1">
        <f>+IF(bloques1a3[[#This Row],[correcta]]=bloques1a3[[#This Row],[respuesta]],1,0)</f>
        <v>0</v>
      </c>
      <c r="M2940" s="1">
        <f>+IF(bloques1a3[[#This Row],[Sexo]]="F",1,0)</f>
        <v>0</v>
      </c>
    </row>
    <row r="2941" spans="1:13" x14ac:dyDescent="0.55000000000000004">
      <c r="A2941">
        <v>15</v>
      </c>
      <c r="B2941" s="1" t="s">
        <v>474</v>
      </c>
      <c r="C2941" s="1" t="s">
        <v>6</v>
      </c>
      <c r="D2941">
        <v>3</v>
      </c>
      <c r="E2941" s="1" t="s">
        <v>127</v>
      </c>
      <c r="F2941">
        <v>3</v>
      </c>
      <c r="G2941" s="1" t="s">
        <v>375</v>
      </c>
      <c r="H2941" s="1" t="s">
        <v>28</v>
      </c>
      <c r="I2941">
        <v>2</v>
      </c>
      <c r="J2941" s="1" t="str">
        <f>+VLOOKUP(bloques1a3[[#This Row],[respuesta]],respuestas.emociones[],2,0)</f>
        <v>tristeza</v>
      </c>
      <c r="K2941" s="1">
        <f>+VLOOKUP(bloques1a3[[#This Row],[niño]],BD.niños[[Código]:[edad]],5,0)</f>
        <v>6</v>
      </c>
      <c r="L2941" s="1">
        <f>+IF(bloques1a3[[#This Row],[correcta]]=bloques1a3[[#This Row],[respuesta]],1,0)</f>
        <v>1</v>
      </c>
      <c r="M2941" s="1">
        <f>+IF(bloques1a3[[#This Row],[Sexo]]="F",1,0)</f>
        <v>0</v>
      </c>
    </row>
    <row r="2942" spans="1:13" x14ac:dyDescent="0.55000000000000004">
      <c r="A2942">
        <v>15</v>
      </c>
      <c r="B2942" s="1" t="s">
        <v>474</v>
      </c>
      <c r="C2942" s="1" t="s">
        <v>6</v>
      </c>
      <c r="D2942">
        <v>3</v>
      </c>
      <c r="E2942" s="1" t="s">
        <v>131</v>
      </c>
      <c r="F2942">
        <v>4</v>
      </c>
      <c r="G2942" s="1" t="s">
        <v>375</v>
      </c>
      <c r="H2942" s="1" t="s">
        <v>29</v>
      </c>
      <c r="I2942">
        <v>2</v>
      </c>
      <c r="J2942" s="1" t="str">
        <f>+VLOOKUP(bloques1a3[[#This Row],[respuesta]],respuestas.emociones[],2,0)</f>
        <v>enojo</v>
      </c>
      <c r="K2942" s="1">
        <f>+VLOOKUP(bloques1a3[[#This Row],[niño]],BD.niños[[Código]:[edad]],5,0)</f>
        <v>6</v>
      </c>
      <c r="L2942" s="1">
        <f>+IF(bloques1a3[[#This Row],[correcta]]=bloques1a3[[#This Row],[respuesta]],1,0)</f>
        <v>0</v>
      </c>
      <c r="M2942" s="1">
        <f>+IF(bloques1a3[[#This Row],[Sexo]]="F",1,0)</f>
        <v>1</v>
      </c>
    </row>
    <row r="2943" spans="1:13" x14ac:dyDescent="0.55000000000000004">
      <c r="A2943">
        <v>15</v>
      </c>
      <c r="B2943" s="1" t="s">
        <v>474</v>
      </c>
      <c r="C2943" s="1" t="s">
        <v>6</v>
      </c>
      <c r="D2943">
        <v>3</v>
      </c>
      <c r="E2943" s="1" t="s">
        <v>135</v>
      </c>
      <c r="F2943">
        <v>3</v>
      </c>
      <c r="G2943" s="1" t="s">
        <v>375</v>
      </c>
      <c r="H2943" s="1" t="s">
        <v>28</v>
      </c>
      <c r="I2943">
        <v>2</v>
      </c>
      <c r="J2943" s="1" t="str">
        <f>+VLOOKUP(bloques1a3[[#This Row],[respuesta]],respuestas.emociones[],2,0)</f>
        <v>tristeza</v>
      </c>
      <c r="K2943" s="1">
        <f>+VLOOKUP(bloques1a3[[#This Row],[niño]],BD.niños[[Código]:[edad]],5,0)</f>
        <v>6</v>
      </c>
      <c r="L2943" s="1">
        <f>+IF(bloques1a3[[#This Row],[correcta]]=bloques1a3[[#This Row],[respuesta]],1,0)</f>
        <v>1</v>
      </c>
      <c r="M2943" s="1">
        <f>+IF(bloques1a3[[#This Row],[Sexo]]="F",1,0)</f>
        <v>0</v>
      </c>
    </row>
    <row r="2944" spans="1:13" x14ac:dyDescent="0.55000000000000004">
      <c r="A2944">
        <v>15</v>
      </c>
      <c r="B2944" s="1" t="s">
        <v>474</v>
      </c>
      <c r="C2944" s="1" t="s">
        <v>6</v>
      </c>
      <c r="D2944">
        <v>3</v>
      </c>
      <c r="E2944" s="1" t="s">
        <v>139</v>
      </c>
      <c r="F2944">
        <v>3</v>
      </c>
      <c r="G2944" s="1" t="s">
        <v>376</v>
      </c>
      <c r="H2944" s="1" t="s">
        <v>28</v>
      </c>
      <c r="I2944">
        <v>2</v>
      </c>
      <c r="J2944" s="1" t="str">
        <f>+VLOOKUP(bloques1a3[[#This Row],[respuesta]],respuestas.emociones[],2,0)</f>
        <v>tristeza</v>
      </c>
      <c r="K2944" s="1">
        <f>+VLOOKUP(bloques1a3[[#This Row],[niño]],BD.niños[[Código]:[edad]],5,0)</f>
        <v>8</v>
      </c>
      <c r="L2944" s="1">
        <f>+IF(bloques1a3[[#This Row],[correcta]]=bloques1a3[[#This Row],[respuesta]],1,0)</f>
        <v>1</v>
      </c>
      <c r="M2944" s="1">
        <f>+IF(bloques1a3[[#This Row],[Sexo]]="F",1,0)</f>
        <v>0</v>
      </c>
    </row>
    <row r="2945" spans="1:13" x14ac:dyDescent="0.55000000000000004">
      <c r="A2945">
        <v>15</v>
      </c>
      <c r="B2945" s="1" t="s">
        <v>474</v>
      </c>
      <c r="C2945" s="1" t="s">
        <v>6</v>
      </c>
      <c r="D2945">
        <v>3</v>
      </c>
      <c r="E2945" s="1" t="s">
        <v>141</v>
      </c>
      <c r="F2945">
        <v>3</v>
      </c>
      <c r="G2945" s="1" t="s">
        <v>376</v>
      </c>
      <c r="H2945" s="1" t="s">
        <v>29</v>
      </c>
      <c r="I2945">
        <v>2</v>
      </c>
      <c r="J2945" s="1" t="str">
        <f>+VLOOKUP(bloques1a3[[#This Row],[respuesta]],respuestas.emociones[],2,0)</f>
        <v>tristeza</v>
      </c>
      <c r="K2945" s="1">
        <f>+VLOOKUP(bloques1a3[[#This Row],[niño]],BD.niños[[Código]:[edad]],5,0)</f>
        <v>7</v>
      </c>
      <c r="L2945" s="1">
        <f>+IF(bloques1a3[[#This Row],[correcta]]=bloques1a3[[#This Row],[respuesta]],1,0)</f>
        <v>1</v>
      </c>
      <c r="M2945" s="1">
        <f>+IF(bloques1a3[[#This Row],[Sexo]]="F",1,0)</f>
        <v>1</v>
      </c>
    </row>
    <row r="2946" spans="1:13" x14ac:dyDescent="0.55000000000000004">
      <c r="A2946">
        <v>15</v>
      </c>
      <c r="B2946" s="1" t="s">
        <v>474</v>
      </c>
      <c r="C2946" s="1" t="s">
        <v>6</v>
      </c>
      <c r="D2946">
        <v>3</v>
      </c>
      <c r="E2946" s="1" t="s">
        <v>145</v>
      </c>
      <c r="F2946">
        <v>3</v>
      </c>
      <c r="G2946" s="1" t="s">
        <v>376</v>
      </c>
      <c r="H2946" s="1" t="s">
        <v>28</v>
      </c>
      <c r="I2946">
        <v>2</v>
      </c>
      <c r="J2946" s="1" t="str">
        <f>+VLOOKUP(bloques1a3[[#This Row],[respuesta]],respuestas.emociones[],2,0)</f>
        <v>tristeza</v>
      </c>
      <c r="K2946" s="1">
        <f>+VLOOKUP(bloques1a3[[#This Row],[niño]],BD.niños[[Código]:[edad]],5,0)</f>
        <v>8</v>
      </c>
      <c r="L2946" s="1">
        <f>+IF(bloques1a3[[#This Row],[correcta]]=bloques1a3[[#This Row],[respuesta]],1,0)</f>
        <v>1</v>
      </c>
      <c r="M2946" s="1">
        <f>+IF(bloques1a3[[#This Row],[Sexo]]="F",1,0)</f>
        <v>0</v>
      </c>
    </row>
    <row r="2947" spans="1:13" x14ac:dyDescent="0.55000000000000004">
      <c r="A2947">
        <v>15</v>
      </c>
      <c r="B2947" s="1" t="s">
        <v>474</v>
      </c>
      <c r="C2947" s="1" t="s">
        <v>6</v>
      </c>
      <c r="D2947">
        <v>3</v>
      </c>
      <c r="E2947" s="1" t="s">
        <v>147</v>
      </c>
      <c r="F2947">
        <v>3</v>
      </c>
      <c r="G2947" s="1" t="s">
        <v>376</v>
      </c>
      <c r="H2947" s="1" t="s">
        <v>28</v>
      </c>
      <c r="I2947">
        <v>2</v>
      </c>
      <c r="J2947" s="1" t="str">
        <f>+VLOOKUP(bloques1a3[[#This Row],[respuesta]],respuestas.emociones[],2,0)</f>
        <v>tristeza</v>
      </c>
      <c r="K2947" s="1">
        <f>+VLOOKUP(bloques1a3[[#This Row],[niño]],BD.niños[[Código]:[edad]],5,0)</f>
        <v>8</v>
      </c>
      <c r="L2947" s="1">
        <f>+IF(bloques1a3[[#This Row],[correcta]]=bloques1a3[[#This Row],[respuesta]],1,0)</f>
        <v>1</v>
      </c>
      <c r="M2947" s="1">
        <f>+IF(bloques1a3[[#This Row],[Sexo]]="F",1,0)</f>
        <v>0</v>
      </c>
    </row>
    <row r="2948" spans="1:13" x14ac:dyDescent="0.55000000000000004">
      <c r="A2948">
        <v>15</v>
      </c>
      <c r="B2948" s="1" t="s">
        <v>474</v>
      </c>
      <c r="C2948" s="1" t="s">
        <v>6</v>
      </c>
      <c r="D2948">
        <v>3</v>
      </c>
      <c r="E2948" s="1" t="s">
        <v>214</v>
      </c>
      <c r="F2948">
        <v>2</v>
      </c>
      <c r="G2948" s="1" t="s">
        <v>377</v>
      </c>
      <c r="H2948" s="1" t="s">
        <v>29</v>
      </c>
      <c r="I2948">
        <v>2</v>
      </c>
      <c r="J2948" s="1" t="str">
        <f>+VLOOKUP(bloques1a3[[#This Row],[respuesta]],respuestas.emociones[],2,0)</f>
        <v>alegria</v>
      </c>
      <c r="K2948" s="1">
        <f>+VLOOKUP(bloques1a3[[#This Row],[niño]],BD.niños[[Código]:[edad]],5,0)</f>
        <v>10</v>
      </c>
      <c r="L2948" s="1">
        <f>+IF(bloques1a3[[#This Row],[correcta]]=bloques1a3[[#This Row],[respuesta]],1,0)</f>
        <v>0</v>
      </c>
      <c r="M2948" s="1">
        <f>+IF(bloques1a3[[#This Row],[Sexo]]="F",1,0)</f>
        <v>1</v>
      </c>
    </row>
    <row r="2949" spans="1:13" x14ac:dyDescent="0.55000000000000004">
      <c r="A2949">
        <v>15</v>
      </c>
      <c r="B2949" s="1" t="s">
        <v>474</v>
      </c>
      <c r="C2949" s="1" t="s">
        <v>6</v>
      </c>
      <c r="D2949">
        <v>3</v>
      </c>
      <c r="E2949" s="1" t="s">
        <v>217</v>
      </c>
      <c r="F2949">
        <v>3</v>
      </c>
      <c r="G2949" s="1" t="s">
        <v>377</v>
      </c>
      <c r="H2949" s="1" t="s">
        <v>29</v>
      </c>
      <c r="I2949">
        <v>2</v>
      </c>
      <c r="J2949" s="1" t="str">
        <f>+VLOOKUP(bloques1a3[[#This Row],[respuesta]],respuestas.emociones[],2,0)</f>
        <v>tristeza</v>
      </c>
      <c r="K2949" s="1">
        <f>+VLOOKUP(bloques1a3[[#This Row],[niño]],BD.niños[[Código]:[edad]],5,0)</f>
        <v>10</v>
      </c>
      <c r="L2949" s="1">
        <f>+IF(bloques1a3[[#This Row],[correcta]]=bloques1a3[[#This Row],[respuesta]],1,0)</f>
        <v>1</v>
      </c>
      <c r="M2949" s="1">
        <f>+IF(bloques1a3[[#This Row],[Sexo]]="F",1,0)</f>
        <v>1</v>
      </c>
    </row>
    <row r="2950" spans="1:13" x14ac:dyDescent="0.55000000000000004">
      <c r="A2950">
        <v>15</v>
      </c>
      <c r="B2950" s="1" t="s">
        <v>474</v>
      </c>
      <c r="C2950" s="1" t="s">
        <v>6</v>
      </c>
      <c r="D2950">
        <v>3</v>
      </c>
      <c r="E2950" s="1" t="s">
        <v>220</v>
      </c>
      <c r="F2950">
        <v>3</v>
      </c>
      <c r="G2950" s="1" t="s">
        <v>377</v>
      </c>
      <c r="H2950" s="1" t="s">
        <v>29</v>
      </c>
      <c r="I2950">
        <v>2</v>
      </c>
      <c r="J2950" s="1" t="str">
        <f>+VLOOKUP(bloques1a3[[#This Row],[respuesta]],respuestas.emociones[],2,0)</f>
        <v>tristeza</v>
      </c>
      <c r="K2950" s="1">
        <f>+VLOOKUP(bloques1a3[[#This Row],[niño]],BD.niños[[Código]:[edad]],5,0)</f>
        <v>10</v>
      </c>
      <c r="L2950" s="1">
        <f>+IF(bloques1a3[[#This Row],[correcta]]=bloques1a3[[#This Row],[respuesta]],1,0)</f>
        <v>1</v>
      </c>
      <c r="M2950" s="1">
        <f>+IF(bloques1a3[[#This Row],[Sexo]]="F",1,0)</f>
        <v>1</v>
      </c>
    </row>
    <row r="2951" spans="1:13" x14ac:dyDescent="0.55000000000000004">
      <c r="A2951">
        <v>15</v>
      </c>
      <c r="B2951" s="1" t="s">
        <v>474</v>
      </c>
      <c r="C2951" s="1" t="s">
        <v>6</v>
      </c>
      <c r="D2951">
        <v>3</v>
      </c>
      <c r="E2951" s="1" t="s">
        <v>223</v>
      </c>
      <c r="F2951">
        <v>3</v>
      </c>
      <c r="G2951" s="1" t="s">
        <v>376</v>
      </c>
      <c r="H2951" s="1" t="s">
        <v>29</v>
      </c>
      <c r="I2951">
        <v>2</v>
      </c>
      <c r="J2951" s="1" t="str">
        <f>+VLOOKUP(bloques1a3[[#This Row],[respuesta]],respuestas.emociones[],2,0)</f>
        <v>tristeza</v>
      </c>
      <c r="K2951" s="1">
        <f>+VLOOKUP(bloques1a3[[#This Row],[niño]],BD.niños[[Código]:[edad]],5,0)</f>
        <v>8</v>
      </c>
      <c r="L2951" s="1">
        <f>+IF(bloques1a3[[#This Row],[correcta]]=bloques1a3[[#This Row],[respuesta]],1,0)</f>
        <v>1</v>
      </c>
      <c r="M2951" s="1">
        <f>+IF(bloques1a3[[#This Row],[Sexo]]="F",1,0)</f>
        <v>1</v>
      </c>
    </row>
    <row r="2952" spans="1:13" x14ac:dyDescent="0.55000000000000004">
      <c r="A2952">
        <v>15</v>
      </c>
      <c r="B2952" s="1" t="s">
        <v>474</v>
      </c>
      <c r="C2952" s="1" t="s">
        <v>6</v>
      </c>
      <c r="D2952">
        <v>3</v>
      </c>
      <c r="E2952" s="1" t="s">
        <v>226</v>
      </c>
      <c r="F2952">
        <v>3</v>
      </c>
      <c r="G2952" s="1" t="s">
        <v>377</v>
      </c>
      <c r="H2952" s="1" t="s">
        <v>28</v>
      </c>
      <c r="I2952">
        <v>2</v>
      </c>
      <c r="J2952" s="1" t="str">
        <f>+VLOOKUP(bloques1a3[[#This Row],[respuesta]],respuestas.emociones[],2,0)</f>
        <v>tristeza</v>
      </c>
      <c r="K2952" s="1">
        <f>+VLOOKUP(bloques1a3[[#This Row],[niño]],BD.niños[[Código]:[edad]],5,0)</f>
        <v>10</v>
      </c>
      <c r="L2952" s="1">
        <f>+IF(bloques1a3[[#This Row],[correcta]]=bloques1a3[[#This Row],[respuesta]],1,0)</f>
        <v>1</v>
      </c>
      <c r="M2952" s="1">
        <f>+IF(bloques1a3[[#This Row],[Sexo]]="F",1,0)</f>
        <v>0</v>
      </c>
    </row>
    <row r="2953" spans="1:13" x14ac:dyDescent="0.55000000000000004">
      <c r="A2953">
        <v>15</v>
      </c>
      <c r="B2953" s="1" t="s">
        <v>474</v>
      </c>
      <c r="C2953" s="1" t="s">
        <v>6</v>
      </c>
      <c r="D2953">
        <v>3</v>
      </c>
      <c r="E2953" s="1" t="s">
        <v>229</v>
      </c>
      <c r="F2953">
        <v>3</v>
      </c>
      <c r="G2953" s="1" t="s">
        <v>376</v>
      </c>
      <c r="H2953" s="1" t="s">
        <v>28</v>
      </c>
      <c r="I2953">
        <v>2</v>
      </c>
      <c r="J2953" s="1" t="str">
        <f>+VLOOKUP(bloques1a3[[#This Row],[respuesta]],respuestas.emociones[],2,0)</f>
        <v>tristeza</v>
      </c>
      <c r="K2953" s="1">
        <f>+VLOOKUP(bloques1a3[[#This Row],[niño]],BD.niños[[Código]:[edad]],5,0)</f>
        <v>7</v>
      </c>
      <c r="L2953" s="1">
        <f>+IF(bloques1a3[[#This Row],[correcta]]=bloques1a3[[#This Row],[respuesta]],1,0)</f>
        <v>1</v>
      </c>
      <c r="M2953" s="1">
        <f>+IF(bloques1a3[[#This Row],[Sexo]]="F",1,0)</f>
        <v>0</v>
      </c>
    </row>
    <row r="2954" spans="1:13" x14ac:dyDescent="0.55000000000000004">
      <c r="A2954">
        <v>15</v>
      </c>
      <c r="B2954" s="1" t="s">
        <v>474</v>
      </c>
      <c r="C2954" s="1" t="s">
        <v>6</v>
      </c>
      <c r="D2954">
        <v>3</v>
      </c>
      <c r="E2954" s="1" t="s">
        <v>231</v>
      </c>
      <c r="F2954">
        <v>3</v>
      </c>
      <c r="G2954" s="1" t="s">
        <v>375</v>
      </c>
      <c r="H2954" s="1" t="s">
        <v>29</v>
      </c>
      <c r="I2954">
        <v>2</v>
      </c>
      <c r="J2954" s="1" t="str">
        <f>+VLOOKUP(bloques1a3[[#This Row],[respuesta]],respuestas.emociones[],2,0)</f>
        <v>tristeza</v>
      </c>
      <c r="K2954" s="1">
        <f>+VLOOKUP(bloques1a3[[#This Row],[niño]],BD.niños[[Código]:[edad]],5,0)</f>
        <v>6</v>
      </c>
      <c r="L2954" s="1">
        <f>+IF(bloques1a3[[#This Row],[correcta]]=bloques1a3[[#This Row],[respuesta]],1,0)</f>
        <v>1</v>
      </c>
      <c r="M2954" s="1">
        <f>+IF(bloques1a3[[#This Row],[Sexo]]="F",1,0)</f>
        <v>1</v>
      </c>
    </row>
    <row r="2955" spans="1:13" x14ac:dyDescent="0.55000000000000004">
      <c r="A2955">
        <v>15</v>
      </c>
      <c r="B2955" s="1" t="s">
        <v>474</v>
      </c>
      <c r="C2955" s="1" t="s">
        <v>6</v>
      </c>
      <c r="D2955">
        <v>3</v>
      </c>
      <c r="E2955" s="1" t="s">
        <v>286</v>
      </c>
      <c r="F2955">
        <v>3</v>
      </c>
      <c r="G2955" s="1" t="s">
        <v>375</v>
      </c>
      <c r="H2955" s="1" t="s">
        <v>28</v>
      </c>
      <c r="I2955">
        <v>2</v>
      </c>
      <c r="J2955" s="1" t="str">
        <f>+VLOOKUP(bloques1a3[[#This Row],[respuesta]],respuestas.emociones[],2,0)</f>
        <v>tristeza</v>
      </c>
      <c r="K2955" s="1">
        <f>+VLOOKUP(bloques1a3[[#This Row],[niño]],BD.niños[[Código]:[edad]],5,0)</f>
        <v>5</v>
      </c>
      <c r="L2955" s="1">
        <f>+IF(bloques1a3[[#This Row],[correcta]]=bloques1a3[[#This Row],[respuesta]],1,0)</f>
        <v>1</v>
      </c>
      <c r="M2955" s="1">
        <f>+IF(bloques1a3[[#This Row],[Sexo]]="F",1,0)</f>
        <v>0</v>
      </c>
    </row>
    <row r="2956" spans="1:13" x14ac:dyDescent="0.55000000000000004">
      <c r="A2956">
        <v>15</v>
      </c>
      <c r="B2956" s="1" t="s">
        <v>474</v>
      </c>
      <c r="C2956" s="1" t="s">
        <v>6</v>
      </c>
      <c r="D2956">
        <v>3</v>
      </c>
      <c r="E2956" s="1" t="s">
        <v>290</v>
      </c>
      <c r="F2956">
        <v>4</v>
      </c>
      <c r="G2956" s="1" t="s">
        <v>375</v>
      </c>
      <c r="H2956" s="1" t="s">
        <v>28</v>
      </c>
      <c r="I2956">
        <v>2</v>
      </c>
      <c r="J2956" s="1" t="str">
        <f>+VLOOKUP(bloques1a3[[#This Row],[respuesta]],respuestas.emociones[],2,0)</f>
        <v>enojo</v>
      </c>
      <c r="K2956" s="1">
        <f>+VLOOKUP(bloques1a3[[#This Row],[niño]],BD.niños[[Código]:[edad]],5,0)</f>
        <v>6</v>
      </c>
      <c r="L2956" s="1">
        <f>+IF(bloques1a3[[#This Row],[correcta]]=bloques1a3[[#This Row],[respuesta]],1,0)</f>
        <v>0</v>
      </c>
      <c r="M2956" s="1">
        <f>+IF(bloques1a3[[#This Row],[Sexo]]="F",1,0)</f>
        <v>0</v>
      </c>
    </row>
    <row r="2957" spans="1:13" x14ac:dyDescent="0.55000000000000004">
      <c r="A2957">
        <v>15</v>
      </c>
      <c r="B2957" s="1" t="s">
        <v>474</v>
      </c>
      <c r="C2957" s="1" t="s">
        <v>6</v>
      </c>
      <c r="D2957">
        <v>3</v>
      </c>
      <c r="E2957" s="1" t="s">
        <v>294</v>
      </c>
      <c r="F2957">
        <v>1</v>
      </c>
      <c r="G2957" s="1" t="s">
        <v>376</v>
      </c>
      <c r="H2957" s="1" t="s">
        <v>28</v>
      </c>
      <c r="I2957">
        <v>2</v>
      </c>
      <c r="J2957" s="1" t="str">
        <f>+VLOOKUP(bloques1a3[[#This Row],[respuesta]],respuestas.emociones[],2,0)</f>
        <v>neutra</v>
      </c>
      <c r="K2957" s="1">
        <f>+VLOOKUP(bloques1a3[[#This Row],[niño]],BD.niños[[Código]:[edad]],5,0)</f>
        <v>7</v>
      </c>
      <c r="L2957" s="1">
        <f>+IF(bloques1a3[[#This Row],[correcta]]=bloques1a3[[#This Row],[respuesta]],1,0)</f>
        <v>0</v>
      </c>
      <c r="M2957" s="1">
        <f>+IF(bloques1a3[[#This Row],[Sexo]]="F",1,0)</f>
        <v>0</v>
      </c>
    </row>
    <row r="2958" spans="1:13" x14ac:dyDescent="0.55000000000000004">
      <c r="A2958">
        <v>15</v>
      </c>
      <c r="B2958" s="1" t="s">
        <v>474</v>
      </c>
      <c r="C2958" s="1" t="s">
        <v>6</v>
      </c>
      <c r="D2958">
        <v>3</v>
      </c>
      <c r="E2958" s="1" t="s">
        <v>295</v>
      </c>
      <c r="F2958">
        <v>4</v>
      </c>
      <c r="G2958" s="1" t="s">
        <v>376</v>
      </c>
      <c r="H2958" s="1" t="s">
        <v>28</v>
      </c>
      <c r="I2958">
        <v>2</v>
      </c>
      <c r="J2958" s="1" t="str">
        <f>+VLOOKUP(bloques1a3[[#This Row],[respuesta]],respuestas.emociones[],2,0)</f>
        <v>enojo</v>
      </c>
      <c r="K2958" s="1">
        <f>+VLOOKUP(bloques1a3[[#This Row],[niño]],BD.niños[[Código]:[edad]],5,0)</f>
        <v>8</v>
      </c>
      <c r="L2958" s="1">
        <f>+IF(bloques1a3[[#This Row],[correcta]]=bloques1a3[[#This Row],[respuesta]],1,0)</f>
        <v>0</v>
      </c>
      <c r="M2958" s="1">
        <f>+IF(bloques1a3[[#This Row],[Sexo]]="F",1,0)</f>
        <v>0</v>
      </c>
    </row>
    <row r="2959" spans="1:13" x14ac:dyDescent="0.55000000000000004">
      <c r="A2959">
        <v>15</v>
      </c>
      <c r="B2959" s="1" t="s">
        <v>474</v>
      </c>
      <c r="C2959" s="1" t="s">
        <v>6</v>
      </c>
      <c r="D2959">
        <v>3</v>
      </c>
      <c r="E2959" s="1" t="s">
        <v>317</v>
      </c>
      <c r="F2959">
        <v>3</v>
      </c>
      <c r="G2959" s="1" t="s">
        <v>377</v>
      </c>
      <c r="H2959" s="1" t="s">
        <v>29</v>
      </c>
      <c r="I2959">
        <v>2</v>
      </c>
      <c r="J2959" s="1" t="str">
        <f>+VLOOKUP(bloques1a3[[#This Row],[respuesta]],respuestas.emociones[],2,0)</f>
        <v>tristeza</v>
      </c>
      <c r="K2959" s="1">
        <f>+VLOOKUP(bloques1a3[[#This Row],[niño]],BD.niños[[Código]:[edad]],5,0)</f>
        <v>10</v>
      </c>
      <c r="L2959" s="1">
        <f>+IF(bloques1a3[[#This Row],[correcta]]=bloques1a3[[#This Row],[respuesta]],1,0)</f>
        <v>1</v>
      </c>
      <c r="M2959" s="1">
        <f>+IF(bloques1a3[[#This Row],[Sexo]]="F",1,0)</f>
        <v>1</v>
      </c>
    </row>
    <row r="2960" spans="1:13" x14ac:dyDescent="0.55000000000000004">
      <c r="A2960">
        <v>15</v>
      </c>
      <c r="B2960" s="1" t="s">
        <v>474</v>
      </c>
      <c r="C2960" s="1" t="s">
        <v>6</v>
      </c>
      <c r="D2960">
        <v>3</v>
      </c>
      <c r="E2960" s="1" t="s">
        <v>320</v>
      </c>
      <c r="F2960">
        <v>7</v>
      </c>
      <c r="G2960" s="1" t="s">
        <v>377</v>
      </c>
      <c r="H2960" s="1" t="s">
        <v>28</v>
      </c>
      <c r="I2960">
        <v>2</v>
      </c>
      <c r="J2960" s="1" t="str">
        <f>+VLOOKUP(bloques1a3[[#This Row],[respuesta]],respuestas.emociones[],2,0)</f>
        <v>asco</v>
      </c>
      <c r="K2960" s="1">
        <f>+VLOOKUP(bloques1a3[[#This Row],[niño]],BD.niños[[Código]:[edad]],5,0)</f>
        <v>10</v>
      </c>
      <c r="L2960" s="1">
        <f>+IF(bloques1a3[[#This Row],[correcta]]=bloques1a3[[#This Row],[respuesta]],1,0)</f>
        <v>0</v>
      </c>
      <c r="M2960" s="1">
        <f>+IF(bloques1a3[[#This Row],[Sexo]]="F",1,0)</f>
        <v>0</v>
      </c>
    </row>
    <row r="2961" spans="1:13" x14ac:dyDescent="0.55000000000000004">
      <c r="A2961">
        <v>15</v>
      </c>
      <c r="B2961" s="1" t="s">
        <v>474</v>
      </c>
      <c r="C2961" s="1" t="s">
        <v>6</v>
      </c>
      <c r="D2961">
        <v>3</v>
      </c>
      <c r="E2961" s="1" t="s">
        <v>323</v>
      </c>
      <c r="F2961">
        <v>7</v>
      </c>
      <c r="G2961" s="1" t="s">
        <v>376</v>
      </c>
      <c r="H2961" s="1" t="s">
        <v>29</v>
      </c>
      <c r="I2961">
        <v>2</v>
      </c>
      <c r="J2961" s="1" t="str">
        <f>+VLOOKUP(bloques1a3[[#This Row],[respuesta]],respuestas.emociones[],2,0)</f>
        <v>asco</v>
      </c>
      <c r="K2961" s="1">
        <f>+VLOOKUP(bloques1a3[[#This Row],[niño]],BD.niños[[Código]:[edad]],5,0)</f>
        <v>8</v>
      </c>
      <c r="L2961" s="1">
        <f>+IF(bloques1a3[[#This Row],[correcta]]=bloques1a3[[#This Row],[respuesta]],1,0)</f>
        <v>0</v>
      </c>
      <c r="M2961" s="1">
        <f>+IF(bloques1a3[[#This Row],[Sexo]]="F",1,0)</f>
        <v>1</v>
      </c>
    </row>
    <row r="2962" spans="1:13" x14ac:dyDescent="0.55000000000000004">
      <c r="A2962">
        <v>15</v>
      </c>
      <c r="B2962" s="1" t="s">
        <v>474</v>
      </c>
      <c r="C2962" s="1" t="s">
        <v>6</v>
      </c>
      <c r="D2962">
        <v>3</v>
      </c>
      <c r="E2962" s="1" t="s">
        <v>327</v>
      </c>
      <c r="F2962">
        <v>3</v>
      </c>
      <c r="G2962" s="1" t="s">
        <v>376</v>
      </c>
      <c r="H2962" s="1" t="s">
        <v>29</v>
      </c>
      <c r="I2962">
        <v>2</v>
      </c>
      <c r="J2962" s="1" t="str">
        <f>+VLOOKUP(bloques1a3[[#This Row],[respuesta]],respuestas.emociones[],2,0)</f>
        <v>tristeza</v>
      </c>
      <c r="K2962" s="1">
        <f>+VLOOKUP(bloques1a3[[#This Row],[niño]],BD.niños[[Código]:[edad]],5,0)</f>
        <v>7</v>
      </c>
      <c r="L2962" s="1">
        <f>+IF(bloques1a3[[#This Row],[correcta]]=bloques1a3[[#This Row],[respuesta]],1,0)</f>
        <v>1</v>
      </c>
      <c r="M2962" s="1">
        <f>+IF(bloques1a3[[#This Row],[Sexo]]="F",1,0)</f>
        <v>1</v>
      </c>
    </row>
    <row r="2963" spans="1:13" x14ac:dyDescent="0.55000000000000004">
      <c r="A2963">
        <v>15</v>
      </c>
      <c r="B2963" s="1" t="s">
        <v>474</v>
      </c>
      <c r="C2963" s="1" t="s">
        <v>6</v>
      </c>
      <c r="D2963">
        <v>3</v>
      </c>
      <c r="E2963" s="1" t="s">
        <v>331</v>
      </c>
      <c r="F2963">
        <v>4</v>
      </c>
      <c r="G2963" s="1" t="s">
        <v>376</v>
      </c>
      <c r="H2963" s="1" t="s">
        <v>29</v>
      </c>
      <c r="I2963">
        <v>2</v>
      </c>
      <c r="J2963" s="1" t="str">
        <f>+VLOOKUP(bloques1a3[[#This Row],[respuesta]],respuestas.emociones[],2,0)</f>
        <v>enojo</v>
      </c>
      <c r="K2963" s="1">
        <f>+VLOOKUP(bloques1a3[[#This Row],[niño]],BD.niños[[Código]:[edad]],5,0)</f>
        <v>8</v>
      </c>
      <c r="L2963" s="1">
        <f>+IF(bloques1a3[[#This Row],[correcta]]=bloques1a3[[#This Row],[respuesta]],1,0)</f>
        <v>0</v>
      </c>
      <c r="M2963" s="1">
        <f>+IF(bloques1a3[[#This Row],[Sexo]]="F",1,0)</f>
        <v>1</v>
      </c>
    </row>
    <row r="2964" spans="1:13" x14ac:dyDescent="0.55000000000000004">
      <c r="A2964">
        <v>16</v>
      </c>
      <c r="B2964" s="1" t="s">
        <v>475</v>
      </c>
      <c r="C2964" s="1" t="s">
        <v>0</v>
      </c>
      <c r="D2964">
        <v>7</v>
      </c>
      <c r="E2964" s="1" t="s">
        <v>105</v>
      </c>
      <c r="F2964">
        <v>6</v>
      </c>
      <c r="G2964" s="1" t="s">
        <v>377</v>
      </c>
      <c r="H2964" s="1" t="s">
        <v>29</v>
      </c>
      <c r="I2964">
        <v>2</v>
      </c>
      <c r="J2964" s="1" t="str">
        <f>+VLOOKUP(bloques1a3[[#This Row],[respuesta]],respuestas.emociones[],2,0)</f>
        <v>sorpresa</v>
      </c>
      <c r="K2964" s="1">
        <f>+VLOOKUP(bloques1a3[[#This Row],[niño]],BD.niños[[Código]:[edad]],5,0)</f>
        <v>10</v>
      </c>
      <c r="L2964" s="1">
        <f>+IF(bloques1a3[[#This Row],[correcta]]=bloques1a3[[#This Row],[respuesta]],1,0)</f>
        <v>0</v>
      </c>
      <c r="M2964" s="1">
        <f>+IF(bloques1a3[[#This Row],[Sexo]]="F",1,0)</f>
        <v>1</v>
      </c>
    </row>
    <row r="2965" spans="1:13" x14ac:dyDescent="0.55000000000000004">
      <c r="A2965">
        <v>16</v>
      </c>
      <c r="B2965" s="1" t="s">
        <v>475</v>
      </c>
      <c r="C2965" s="1" t="s">
        <v>0</v>
      </c>
      <c r="D2965">
        <v>7</v>
      </c>
      <c r="E2965" s="1" t="s">
        <v>108</v>
      </c>
      <c r="F2965">
        <v>7</v>
      </c>
      <c r="G2965" s="1" t="s">
        <v>377</v>
      </c>
      <c r="H2965" s="1" t="s">
        <v>29</v>
      </c>
      <c r="I2965">
        <v>2</v>
      </c>
      <c r="J2965" s="1" t="str">
        <f>+VLOOKUP(bloques1a3[[#This Row],[respuesta]],respuestas.emociones[],2,0)</f>
        <v>asco</v>
      </c>
      <c r="K2965" s="1">
        <f>+VLOOKUP(bloques1a3[[#This Row],[niño]],BD.niños[[Código]:[edad]],5,0)</f>
        <v>10</v>
      </c>
      <c r="L2965" s="1">
        <f>+IF(bloques1a3[[#This Row],[correcta]]=bloques1a3[[#This Row],[respuesta]],1,0)</f>
        <v>1</v>
      </c>
      <c r="M2965" s="1">
        <f>+IF(bloques1a3[[#This Row],[Sexo]]="F",1,0)</f>
        <v>1</v>
      </c>
    </row>
    <row r="2966" spans="1:13" x14ac:dyDescent="0.55000000000000004">
      <c r="A2966">
        <v>16</v>
      </c>
      <c r="B2966" s="1" t="s">
        <v>475</v>
      </c>
      <c r="C2966" s="1" t="s">
        <v>0</v>
      </c>
      <c r="D2966">
        <v>7</v>
      </c>
      <c r="E2966" s="1" t="s">
        <v>112</v>
      </c>
      <c r="F2966">
        <v>5</v>
      </c>
      <c r="G2966" s="1" t="s">
        <v>377</v>
      </c>
      <c r="H2966" s="1" t="s">
        <v>29</v>
      </c>
      <c r="I2966">
        <v>2</v>
      </c>
      <c r="J2966" s="1" t="str">
        <f>+VLOOKUP(bloques1a3[[#This Row],[respuesta]],respuestas.emociones[],2,0)</f>
        <v>miedo</v>
      </c>
      <c r="K2966" s="1">
        <f>+VLOOKUP(bloques1a3[[#This Row],[niño]],BD.niños[[Código]:[edad]],5,0)</f>
        <v>9</v>
      </c>
      <c r="L2966" s="1">
        <f>+IF(bloques1a3[[#This Row],[correcta]]=bloques1a3[[#This Row],[respuesta]],1,0)</f>
        <v>0</v>
      </c>
      <c r="M2966" s="1">
        <f>+IF(bloques1a3[[#This Row],[Sexo]]="F",1,0)</f>
        <v>1</v>
      </c>
    </row>
    <row r="2967" spans="1:13" x14ac:dyDescent="0.55000000000000004">
      <c r="A2967">
        <v>16</v>
      </c>
      <c r="B2967" s="1" t="s">
        <v>475</v>
      </c>
      <c r="C2967" s="1" t="s">
        <v>0</v>
      </c>
      <c r="D2967">
        <v>7</v>
      </c>
      <c r="E2967" s="1" t="s">
        <v>116</v>
      </c>
      <c r="F2967">
        <v>5</v>
      </c>
      <c r="G2967" s="1" t="s">
        <v>377</v>
      </c>
      <c r="H2967" s="1" t="s">
        <v>29</v>
      </c>
      <c r="I2967">
        <v>2</v>
      </c>
      <c r="J2967" s="1" t="str">
        <f>+VLOOKUP(bloques1a3[[#This Row],[respuesta]],respuestas.emociones[],2,0)</f>
        <v>miedo</v>
      </c>
      <c r="K2967" s="1">
        <f>+VLOOKUP(bloques1a3[[#This Row],[niño]],BD.niños[[Código]:[edad]],5,0)</f>
        <v>9</v>
      </c>
      <c r="L2967" s="1">
        <f>+IF(bloques1a3[[#This Row],[correcta]]=bloques1a3[[#This Row],[respuesta]],1,0)</f>
        <v>0</v>
      </c>
      <c r="M2967" s="1">
        <f>+IF(bloques1a3[[#This Row],[Sexo]]="F",1,0)</f>
        <v>1</v>
      </c>
    </row>
    <row r="2968" spans="1:13" x14ac:dyDescent="0.55000000000000004">
      <c r="A2968">
        <v>16</v>
      </c>
      <c r="B2968" s="1" t="s">
        <v>475</v>
      </c>
      <c r="C2968" s="1" t="s">
        <v>0</v>
      </c>
      <c r="D2968">
        <v>7</v>
      </c>
      <c r="E2968" s="1" t="s">
        <v>120</v>
      </c>
      <c r="F2968">
        <v>6</v>
      </c>
      <c r="G2968" s="1" t="s">
        <v>377</v>
      </c>
      <c r="H2968" s="1" t="s">
        <v>28</v>
      </c>
      <c r="I2968">
        <v>2</v>
      </c>
      <c r="J2968" s="1" t="str">
        <f>+VLOOKUP(bloques1a3[[#This Row],[respuesta]],respuestas.emociones[],2,0)</f>
        <v>sorpresa</v>
      </c>
      <c r="K2968" s="1">
        <f>+VLOOKUP(bloques1a3[[#This Row],[niño]],BD.niños[[Código]:[edad]],5,0)</f>
        <v>10</v>
      </c>
      <c r="L2968" s="1">
        <f>+IF(bloques1a3[[#This Row],[correcta]]=bloques1a3[[#This Row],[respuesta]],1,0)</f>
        <v>0</v>
      </c>
      <c r="M2968" s="1">
        <f>+IF(bloques1a3[[#This Row],[Sexo]]="F",1,0)</f>
        <v>0</v>
      </c>
    </row>
    <row r="2969" spans="1:13" x14ac:dyDescent="0.55000000000000004">
      <c r="A2969">
        <v>16</v>
      </c>
      <c r="B2969" s="1" t="s">
        <v>475</v>
      </c>
      <c r="C2969" s="1" t="s">
        <v>0</v>
      </c>
      <c r="D2969">
        <v>7</v>
      </c>
      <c r="E2969" s="1" t="s">
        <v>123</v>
      </c>
      <c r="F2969">
        <v>7</v>
      </c>
      <c r="G2969" s="1" t="s">
        <v>376</v>
      </c>
      <c r="H2969" s="1" t="s">
        <v>28</v>
      </c>
      <c r="I2969">
        <v>2</v>
      </c>
      <c r="J2969" s="1" t="str">
        <f>+VLOOKUP(bloques1a3[[#This Row],[respuesta]],respuestas.emociones[],2,0)</f>
        <v>asco</v>
      </c>
      <c r="K2969" s="1">
        <f>+VLOOKUP(bloques1a3[[#This Row],[niño]],BD.niños[[Código]:[edad]],5,0)</f>
        <v>8</v>
      </c>
      <c r="L2969" s="1">
        <f>+IF(bloques1a3[[#This Row],[correcta]]=bloques1a3[[#This Row],[respuesta]],1,0)</f>
        <v>1</v>
      </c>
      <c r="M2969" s="1">
        <f>+IF(bloques1a3[[#This Row],[Sexo]]="F",1,0)</f>
        <v>0</v>
      </c>
    </row>
    <row r="2970" spans="1:13" x14ac:dyDescent="0.55000000000000004">
      <c r="A2970">
        <v>16</v>
      </c>
      <c r="B2970" s="1" t="s">
        <v>475</v>
      </c>
      <c r="C2970" s="1" t="s">
        <v>0</v>
      </c>
      <c r="D2970">
        <v>7</v>
      </c>
      <c r="E2970" s="1" t="s">
        <v>127</v>
      </c>
      <c r="F2970">
        <v>6</v>
      </c>
      <c r="G2970" s="1" t="s">
        <v>375</v>
      </c>
      <c r="H2970" s="1" t="s">
        <v>28</v>
      </c>
      <c r="I2970">
        <v>2</v>
      </c>
      <c r="J2970" s="1" t="str">
        <f>+VLOOKUP(bloques1a3[[#This Row],[respuesta]],respuestas.emociones[],2,0)</f>
        <v>sorpresa</v>
      </c>
      <c r="K2970" s="1">
        <f>+VLOOKUP(bloques1a3[[#This Row],[niño]],BD.niños[[Código]:[edad]],5,0)</f>
        <v>6</v>
      </c>
      <c r="L2970" s="1">
        <f>+IF(bloques1a3[[#This Row],[correcta]]=bloques1a3[[#This Row],[respuesta]],1,0)</f>
        <v>0</v>
      </c>
      <c r="M2970" s="1">
        <f>+IF(bloques1a3[[#This Row],[Sexo]]="F",1,0)</f>
        <v>0</v>
      </c>
    </row>
    <row r="2971" spans="1:13" x14ac:dyDescent="0.55000000000000004">
      <c r="A2971">
        <v>16</v>
      </c>
      <c r="B2971" s="1" t="s">
        <v>475</v>
      </c>
      <c r="C2971" s="1" t="s">
        <v>0</v>
      </c>
      <c r="D2971">
        <v>7</v>
      </c>
      <c r="E2971" s="1" t="s">
        <v>131</v>
      </c>
      <c r="F2971">
        <v>6</v>
      </c>
      <c r="G2971" s="1" t="s">
        <v>375</v>
      </c>
      <c r="H2971" s="1" t="s">
        <v>29</v>
      </c>
      <c r="I2971">
        <v>2</v>
      </c>
      <c r="J2971" s="1" t="str">
        <f>+VLOOKUP(bloques1a3[[#This Row],[respuesta]],respuestas.emociones[],2,0)</f>
        <v>sorpresa</v>
      </c>
      <c r="K2971" s="1">
        <f>+VLOOKUP(bloques1a3[[#This Row],[niño]],BD.niños[[Código]:[edad]],5,0)</f>
        <v>6</v>
      </c>
      <c r="L2971" s="1">
        <f>+IF(bloques1a3[[#This Row],[correcta]]=bloques1a3[[#This Row],[respuesta]],1,0)</f>
        <v>0</v>
      </c>
      <c r="M2971" s="1">
        <f>+IF(bloques1a3[[#This Row],[Sexo]]="F",1,0)</f>
        <v>1</v>
      </c>
    </row>
    <row r="2972" spans="1:13" x14ac:dyDescent="0.55000000000000004">
      <c r="A2972">
        <v>16</v>
      </c>
      <c r="B2972" s="1" t="s">
        <v>475</v>
      </c>
      <c r="C2972" s="1" t="s">
        <v>0</v>
      </c>
      <c r="D2972">
        <v>7</v>
      </c>
      <c r="E2972" s="1" t="s">
        <v>135</v>
      </c>
      <c r="F2972">
        <v>7</v>
      </c>
      <c r="G2972" s="1" t="s">
        <v>375</v>
      </c>
      <c r="H2972" s="1" t="s">
        <v>28</v>
      </c>
      <c r="I2972">
        <v>2</v>
      </c>
      <c r="J2972" s="1" t="str">
        <f>+VLOOKUP(bloques1a3[[#This Row],[respuesta]],respuestas.emociones[],2,0)</f>
        <v>asco</v>
      </c>
      <c r="K2972" s="1">
        <f>+VLOOKUP(bloques1a3[[#This Row],[niño]],BD.niños[[Código]:[edad]],5,0)</f>
        <v>6</v>
      </c>
      <c r="L2972" s="1">
        <f>+IF(bloques1a3[[#This Row],[correcta]]=bloques1a3[[#This Row],[respuesta]],1,0)</f>
        <v>1</v>
      </c>
      <c r="M2972" s="1">
        <f>+IF(bloques1a3[[#This Row],[Sexo]]="F",1,0)</f>
        <v>0</v>
      </c>
    </row>
    <row r="2973" spans="1:13" x14ac:dyDescent="0.55000000000000004">
      <c r="A2973">
        <v>16</v>
      </c>
      <c r="B2973" s="1" t="s">
        <v>475</v>
      </c>
      <c r="C2973" s="1" t="s">
        <v>0</v>
      </c>
      <c r="D2973">
        <v>7</v>
      </c>
      <c r="E2973" s="1" t="s">
        <v>139</v>
      </c>
      <c r="F2973">
        <v>6</v>
      </c>
      <c r="G2973" s="1" t="s">
        <v>376</v>
      </c>
      <c r="H2973" s="1" t="s">
        <v>28</v>
      </c>
      <c r="I2973">
        <v>2</v>
      </c>
      <c r="J2973" s="1" t="str">
        <f>+VLOOKUP(bloques1a3[[#This Row],[respuesta]],respuestas.emociones[],2,0)</f>
        <v>sorpresa</v>
      </c>
      <c r="K2973" s="1">
        <f>+VLOOKUP(bloques1a3[[#This Row],[niño]],BD.niños[[Código]:[edad]],5,0)</f>
        <v>8</v>
      </c>
      <c r="L2973" s="1">
        <f>+IF(bloques1a3[[#This Row],[correcta]]=bloques1a3[[#This Row],[respuesta]],1,0)</f>
        <v>0</v>
      </c>
      <c r="M2973" s="1">
        <f>+IF(bloques1a3[[#This Row],[Sexo]]="F",1,0)</f>
        <v>0</v>
      </c>
    </row>
    <row r="2974" spans="1:13" x14ac:dyDescent="0.55000000000000004">
      <c r="A2974">
        <v>16</v>
      </c>
      <c r="B2974" s="1" t="s">
        <v>475</v>
      </c>
      <c r="C2974" s="1" t="s">
        <v>0</v>
      </c>
      <c r="D2974">
        <v>7</v>
      </c>
      <c r="E2974" s="1" t="s">
        <v>141</v>
      </c>
      <c r="F2974">
        <v>7</v>
      </c>
      <c r="G2974" s="1" t="s">
        <v>376</v>
      </c>
      <c r="H2974" s="1" t="s">
        <v>29</v>
      </c>
      <c r="I2974">
        <v>2</v>
      </c>
      <c r="J2974" s="1" t="str">
        <f>+VLOOKUP(bloques1a3[[#This Row],[respuesta]],respuestas.emociones[],2,0)</f>
        <v>asco</v>
      </c>
      <c r="K2974" s="1">
        <f>+VLOOKUP(bloques1a3[[#This Row],[niño]],BD.niños[[Código]:[edad]],5,0)</f>
        <v>7</v>
      </c>
      <c r="L2974" s="1">
        <f>+IF(bloques1a3[[#This Row],[correcta]]=bloques1a3[[#This Row],[respuesta]],1,0)</f>
        <v>1</v>
      </c>
      <c r="M2974" s="1">
        <f>+IF(bloques1a3[[#This Row],[Sexo]]="F",1,0)</f>
        <v>1</v>
      </c>
    </row>
    <row r="2975" spans="1:13" x14ac:dyDescent="0.55000000000000004">
      <c r="A2975">
        <v>16</v>
      </c>
      <c r="B2975" s="1" t="s">
        <v>475</v>
      </c>
      <c r="C2975" s="1" t="s">
        <v>0</v>
      </c>
      <c r="D2975">
        <v>7</v>
      </c>
      <c r="E2975" s="1" t="s">
        <v>145</v>
      </c>
      <c r="F2975">
        <v>7</v>
      </c>
      <c r="G2975" s="1" t="s">
        <v>376</v>
      </c>
      <c r="H2975" s="1" t="s">
        <v>28</v>
      </c>
      <c r="I2975">
        <v>2</v>
      </c>
      <c r="J2975" s="1" t="str">
        <f>+VLOOKUP(bloques1a3[[#This Row],[respuesta]],respuestas.emociones[],2,0)</f>
        <v>asco</v>
      </c>
      <c r="K2975" s="1">
        <f>+VLOOKUP(bloques1a3[[#This Row],[niño]],BD.niños[[Código]:[edad]],5,0)</f>
        <v>8</v>
      </c>
      <c r="L2975" s="1">
        <f>+IF(bloques1a3[[#This Row],[correcta]]=bloques1a3[[#This Row],[respuesta]],1,0)</f>
        <v>1</v>
      </c>
      <c r="M2975" s="1">
        <f>+IF(bloques1a3[[#This Row],[Sexo]]="F",1,0)</f>
        <v>0</v>
      </c>
    </row>
    <row r="2976" spans="1:13" x14ac:dyDescent="0.55000000000000004">
      <c r="A2976">
        <v>16</v>
      </c>
      <c r="B2976" s="1" t="s">
        <v>475</v>
      </c>
      <c r="C2976" s="1" t="s">
        <v>0</v>
      </c>
      <c r="D2976">
        <v>7</v>
      </c>
      <c r="E2976" s="1" t="s">
        <v>147</v>
      </c>
      <c r="F2976">
        <v>7</v>
      </c>
      <c r="G2976" s="1" t="s">
        <v>376</v>
      </c>
      <c r="H2976" s="1" t="s">
        <v>28</v>
      </c>
      <c r="I2976">
        <v>2</v>
      </c>
      <c r="J2976" s="1" t="str">
        <f>+VLOOKUP(bloques1a3[[#This Row],[respuesta]],respuestas.emociones[],2,0)</f>
        <v>asco</v>
      </c>
      <c r="K2976" s="1">
        <f>+VLOOKUP(bloques1a3[[#This Row],[niño]],BD.niños[[Código]:[edad]],5,0)</f>
        <v>8</v>
      </c>
      <c r="L2976" s="1">
        <f>+IF(bloques1a3[[#This Row],[correcta]]=bloques1a3[[#This Row],[respuesta]],1,0)</f>
        <v>1</v>
      </c>
      <c r="M2976" s="1">
        <f>+IF(bloques1a3[[#This Row],[Sexo]]="F",1,0)</f>
        <v>0</v>
      </c>
    </row>
    <row r="2977" spans="1:13" x14ac:dyDescent="0.55000000000000004">
      <c r="A2977">
        <v>16</v>
      </c>
      <c r="B2977" s="1" t="s">
        <v>475</v>
      </c>
      <c r="C2977" s="1" t="s">
        <v>0</v>
      </c>
      <c r="D2977">
        <v>7</v>
      </c>
      <c r="E2977" s="1" t="s">
        <v>214</v>
      </c>
      <c r="F2977">
        <v>2</v>
      </c>
      <c r="G2977" s="1" t="s">
        <v>377</v>
      </c>
      <c r="H2977" s="1" t="s">
        <v>29</v>
      </c>
      <c r="I2977">
        <v>2</v>
      </c>
      <c r="J2977" s="1" t="str">
        <f>+VLOOKUP(bloques1a3[[#This Row],[respuesta]],respuestas.emociones[],2,0)</f>
        <v>alegria</v>
      </c>
      <c r="K2977" s="1">
        <f>+VLOOKUP(bloques1a3[[#This Row],[niño]],BD.niños[[Código]:[edad]],5,0)</f>
        <v>10</v>
      </c>
      <c r="L2977" s="1">
        <f>+IF(bloques1a3[[#This Row],[correcta]]=bloques1a3[[#This Row],[respuesta]],1,0)</f>
        <v>0</v>
      </c>
      <c r="M2977" s="1">
        <f>+IF(bloques1a3[[#This Row],[Sexo]]="F",1,0)</f>
        <v>1</v>
      </c>
    </row>
    <row r="2978" spans="1:13" x14ac:dyDescent="0.55000000000000004">
      <c r="A2978">
        <v>16</v>
      </c>
      <c r="B2978" s="1" t="s">
        <v>475</v>
      </c>
      <c r="C2978" s="1" t="s">
        <v>0</v>
      </c>
      <c r="D2978">
        <v>7</v>
      </c>
      <c r="E2978" s="1" t="s">
        <v>217</v>
      </c>
      <c r="F2978">
        <v>7</v>
      </c>
      <c r="G2978" s="1" t="s">
        <v>377</v>
      </c>
      <c r="H2978" s="1" t="s">
        <v>29</v>
      </c>
      <c r="I2978">
        <v>2</v>
      </c>
      <c r="J2978" s="1" t="str">
        <f>+VLOOKUP(bloques1a3[[#This Row],[respuesta]],respuestas.emociones[],2,0)</f>
        <v>asco</v>
      </c>
      <c r="K2978" s="1">
        <f>+VLOOKUP(bloques1a3[[#This Row],[niño]],BD.niños[[Código]:[edad]],5,0)</f>
        <v>10</v>
      </c>
      <c r="L2978" s="1">
        <f>+IF(bloques1a3[[#This Row],[correcta]]=bloques1a3[[#This Row],[respuesta]],1,0)</f>
        <v>1</v>
      </c>
      <c r="M2978" s="1">
        <f>+IF(bloques1a3[[#This Row],[Sexo]]="F",1,0)</f>
        <v>1</v>
      </c>
    </row>
    <row r="2979" spans="1:13" x14ac:dyDescent="0.55000000000000004">
      <c r="A2979">
        <v>16</v>
      </c>
      <c r="B2979" s="1" t="s">
        <v>475</v>
      </c>
      <c r="C2979" s="1" t="s">
        <v>0</v>
      </c>
      <c r="D2979">
        <v>7</v>
      </c>
      <c r="E2979" s="1" t="s">
        <v>220</v>
      </c>
      <c r="F2979">
        <v>5</v>
      </c>
      <c r="G2979" s="1" t="s">
        <v>377</v>
      </c>
      <c r="H2979" s="1" t="s">
        <v>29</v>
      </c>
      <c r="I2979">
        <v>2</v>
      </c>
      <c r="J2979" s="1" t="str">
        <f>+VLOOKUP(bloques1a3[[#This Row],[respuesta]],respuestas.emociones[],2,0)</f>
        <v>miedo</v>
      </c>
      <c r="K2979" s="1">
        <f>+VLOOKUP(bloques1a3[[#This Row],[niño]],BD.niños[[Código]:[edad]],5,0)</f>
        <v>10</v>
      </c>
      <c r="L2979" s="1">
        <f>+IF(bloques1a3[[#This Row],[correcta]]=bloques1a3[[#This Row],[respuesta]],1,0)</f>
        <v>0</v>
      </c>
      <c r="M2979" s="1">
        <f>+IF(bloques1a3[[#This Row],[Sexo]]="F",1,0)</f>
        <v>1</v>
      </c>
    </row>
    <row r="2980" spans="1:13" x14ac:dyDescent="0.55000000000000004">
      <c r="A2980">
        <v>16</v>
      </c>
      <c r="B2980" s="1" t="s">
        <v>475</v>
      </c>
      <c r="C2980" s="1" t="s">
        <v>0</v>
      </c>
      <c r="D2980">
        <v>7</v>
      </c>
      <c r="E2980" s="1" t="s">
        <v>223</v>
      </c>
      <c r="F2980">
        <v>5</v>
      </c>
      <c r="G2980" s="1" t="s">
        <v>376</v>
      </c>
      <c r="H2980" s="1" t="s">
        <v>29</v>
      </c>
      <c r="I2980">
        <v>2</v>
      </c>
      <c r="J2980" s="1" t="str">
        <f>+VLOOKUP(bloques1a3[[#This Row],[respuesta]],respuestas.emociones[],2,0)</f>
        <v>miedo</v>
      </c>
      <c r="K2980" s="1">
        <f>+VLOOKUP(bloques1a3[[#This Row],[niño]],BD.niños[[Código]:[edad]],5,0)</f>
        <v>8</v>
      </c>
      <c r="L2980" s="1">
        <f>+IF(bloques1a3[[#This Row],[correcta]]=bloques1a3[[#This Row],[respuesta]],1,0)</f>
        <v>0</v>
      </c>
      <c r="M2980" s="1">
        <f>+IF(bloques1a3[[#This Row],[Sexo]]="F",1,0)</f>
        <v>1</v>
      </c>
    </row>
    <row r="2981" spans="1:13" x14ac:dyDescent="0.55000000000000004">
      <c r="A2981">
        <v>16</v>
      </c>
      <c r="B2981" s="1" t="s">
        <v>475</v>
      </c>
      <c r="C2981" s="1" t="s">
        <v>0</v>
      </c>
      <c r="D2981">
        <v>7</v>
      </c>
      <c r="E2981" s="1" t="s">
        <v>226</v>
      </c>
      <c r="F2981">
        <v>6</v>
      </c>
      <c r="G2981" s="1" t="s">
        <v>377</v>
      </c>
      <c r="H2981" s="1" t="s">
        <v>28</v>
      </c>
      <c r="I2981">
        <v>2</v>
      </c>
      <c r="J2981" s="1" t="str">
        <f>+VLOOKUP(bloques1a3[[#This Row],[respuesta]],respuestas.emociones[],2,0)</f>
        <v>sorpresa</v>
      </c>
      <c r="K2981" s="1">
        <f>+VLOOKUP(bloques1a3[[#This Row],[niño]],BD.niños[[Código]:[edad]],5,0)</f>
        <v>10</v>
      </c>
      <c r="L2981" s="1">
        <f>+IF(bloques1a3[[#This Row],[correcta]]=bloques1a3[[#This Row],[respuesta]],1,0)</f>
        <v>0</v>
      </c>
      <c r="M2981" s="1">
        <f>+IF(bloques1a3[[#This Row],[Sexo]]="F",1,0)</f>
        <v>0</v>
      </c>
    </row>
    <row r="2982" spans="1:13" x14ac:dyDescent="0.55000000000000004">
      <c r="A2982">
        <v>16</v>
      </c>
      <c r="B2982" s="1" t="s">
        <v>475</v>
      </c>
      <c r="C2982" s="1" t="s">
        <v>0</v>
      </c>
      <c r="D2982">
        <v>7</v>
      </c>
      <c r="E2982" s="1" t="s">
        <v>229</v>
      </c>
      <c r="F2982">
        <v>6</v>
      </c>
      <c r="G2982" s="1" t="s">
        <v>376</v>
      </c>
      <c r="H2982" s="1" t="s">
        <v>28</v>
      </c>
      <c r="I2982">
        <v>2</v>
      </c>
      <c r="J2982" s="1" t="str">
        <f>+VLOOKUP(bloques1a3[[#This Row],[respuesta]],respuestas.emociones[],2,0)</f>
        <v>sorpresa</v>
      </c>
      <c r="K2982" s="1">
        <f>+VLOOKUP(bloques1a3[[#This Row],[niño]],BD.niños[[Código]:[edad]],5,0)</f>
        <v>7</v>
      </c>
      <c r="L2982" s="1">
        <f>+IF(bloques1a3[[#This Row],[correcta]]=bloques1a3[[#This Row],[respuesta]],1,0)</f>
        <v>0</v>
      </c>
      <c r="M2982" s="1">
        <f>+IF(bloques1a3[[#This Row],[Sexo]]="F",1,0)</f>
        <v>0</v>
      </c>
    </row>
    <row r="2983" spans="1:13" x14ac:dyDescent="0.55000000000000004">
      <c r="A2983">
        <v>16</v>
      </c>
      <c r="B2983" s="1" t="s">
        <v>475</v>
      </c>
      <c r="C2983" s="1" t="s">
        <v>0</v>
      </c>
      <c r="D2983">
        <v>7</v>
      </c>
      <c r="E2983" s="1" t="s">
        <v>231</v>
      </c>
      <c r="F2983">
        <v>6</v>
      </c>
      <c r="G2983" s="1" t="s">
        <v>375</v>
      </c>
      <c r="H2983" s="1" t="s">
        <v>29</v>
      </c>
      <c r="I2983">
        <v>2</v>
      </c>
      <c r="J2983" s="1" t="str">
        <f>+VLOOKUP(bloques1a3[[#This Row],[respuesta]],respuestas.emociones[],2,0)</f>
        <v>sorpresa</v>
      </c>
      <c r="K2983" s="1">
        <f>+VLOOKUP(bloques1a3[[#This Row],[niño]],BD.niños[[Código]:[edad]],5,0)</f>
        <v>6</v>
      </c>
      <c r="L2983" s="1">
        <f>+IF(bloques1a3[[#This Row],[correcta]]=bloques1a3[[#This Row],[respuesta]],1,0)</f>
        <v>0</v>
      </c>
      <c r="M2983" s="1">
        <f>+IF(bloques1a3[[#This Row],[Sexo]]="F",1,0)</f>
        <v>1</v>
      </c>
    </row>
    <row r="2984" spans="1:13" x14ac:dyDescent="0.55000000000000004">
      <c r="A2984">
        <v>16</v>
      </c>
      <c r="B2984" s="1" t="s">
        <v>475</v>
      </c>
      <c r="C2984" s="1" t="s">
        <v>0</v>
      </c>
      <c r="D2984">
        <v>7</v>
      </c>
      <c r="E2984" s="1" t="s">
        <v>286</v>
      </c>
      <c r="F2984">
        <v>6</v>
      </c>
      <c r="G2984" s="1" t="s">
        <v>375</v>
      </c>
      <c r="H2984" s="1" t="s">
        <v>28</v>
      </c>
      <c r="I2984">
        <v>2</v>
      </c>
      <c r="J2984" s="1" t="str">
        <f>+VLOOKUP(bloques1a3[[#This Row],[respuesta]],respuestas.emociones[],2,0)</f>
        <v>sorpresa</v>
      </c>
      <c r="K2984" s="1">
        <f>+VLOOKUP(bloques1a3[[#This Row],[niño]],BD.niños[[Código]:[edad]],5,0)</f>
        <v>5</v>
      </c>
      <c r="L2984" s="1">
        <f>+IF(bloques1a3[[#This Row],[correcta]]=bloques1a3[[#This Row],[respuesta]],1,0)</f>
        <v>0</v>
      </c>
      <c r="M2984" s="1">
        <f>+IF(bloques1a3[[#This Row],[Sexo]]="F",1,0)</f>
        <v>0</v>
      </c>
    </row>
    <row r="2985" spans="1:13" x14ac:dyDescent="0.55000000000000004">
      <c r="A2985">
        <v>16</v>
      </c>
      <c r="B2985" s="1" t="s">
        <v>475</v>
      </c>
      <c r="C2985" s="1" t="s">
        <v>0</v>
      </c>
      <c r="D2985">
        <v>7</v>
      </c>
      <c r="E2985" s="1" t="s">
        <v>290</v>
      </c>
      <c r="F2985">
        <v>6</v>
      </c>
      <c r="G2985" s="1" t="s">
        <v>375</v>
      </c>
      <c r="H2985" s="1" t="s">
        <v>28</v>
      </c>
      <c r="I2985">
        <v>2</v>
      </c>
      <c r="J2985" s="1" t="str">
        <f>+VLOOKUP(bloques1a3[[#This Row],[respuesta]],respuestas.emociones[],2,0)</f>
        <v>sorpresa</v>
      </c>
      <c r="K2985" s="1">
        <f>+VLOOKUP(bloques1a3[[#This Row],[niño]],BD.niños[[Código]:[edad]],5,0)</f>
        <v>6</v>
      </c>
      <c r="L2985" s="1">
        <f>+IF(bloques1a3[[#This Row],[correcta]]=bloques1a3[[#This Row],[respuesta]],1,0)</f>
        <v>0</v>
      </c>
      <c r="M2985" s="1">
        <f>+IF(bloques1a3[[#This Row],[Sexo]]="F",1,0)</f>
        <v>0</v>
      </c>
    </row>
    <row r="2986" spans="1:13" x14ac:dyDescent="0.55000000000000004">
      <c r="A2986">
        <v>16</v>
      </c>
      <c r="B2986" s="1" t="s">
        <v>475</v>
      </c>
      <c r="C2986" s="1" t="s">
        <v>0</v>
      </c>
      <c r="D2986">
        <v>7</v>
      </c>
      <c r="E2986" s="1" t="s">
        <v>294</v>
      </c>
      <c r="F2986">
        <v>7</v>
      </c>
      <c r="G2986" s="1" t="s">
        <v>376</v>
      </c>
      <c r="H2986" s="1" t="s">
        <v>28</v>
      </c>
      <c r="I2986">
        <v>2</v>
      </c>
      <c r="J2986" s="1" t="str">
        <f>+VLOOKUP(bloques1a3[[#This Row],[respuesta]],respuestas.emociones[],2,0)</f>
        <v>asco</v>
      </c>
      <c r="K2986" s="1">
        <f>+VLOOKUP(bloques1a3[[#This Row],[niño]],BD.niños[[Código]:[edad]],5,0)</f>
        <v>7</v>
      </c>
      <c r="L2986" s="1">
        <f>+IF(bloques1a3[[#This Row],[correcta]]=bloques1a3[[#This Row],[respuesta]],1,0)</f>
        <v>1</v>
      </c>
      <c r="M2986" s="1">
        <f>+IF(bloques1a3[[#This Row],[Sexo]]="F",1,0)</f>
        <v>0</v>
      </c>
    </row>
    <row r="2987" spans="1:13" x14ac:dyDescent="0.55000000000000004">
      <c r="A2987">
        <v>16</v>
      </c>
      <c r="B2987" s="1" t="s">
        <v>475</v>
      </c>
      <c r="C2987" s="1" t="s">
        <v>0</v>
      </c>
      <c r="D2987">
        <v>7</v>
      </c>
      <c r="E2987" s="1" t="s">
        <v>295</v>
      </c>
      <c r="F2987">
        <v>6</v>
      </c>
      <c r="G2987" s="1" t="s">
        <v>376</v>
      </c>
      <c r="H2987" s="1" t="s">
        <v>28</v>
      </c>
      <c r="I2987">
        <v>2</v>
      </c>
      <c r="J2987" s="1" t="str">
        <f>+VLOOKUP(bloques1a3[[#This Row],[respuesta]],respuestas.emociones[],2,0)</f>
        <v>sorpresa</v>
      </c>
      <c r="K2987" s="1">
        <f>+VLOOKUP(bloques1a3[[#This Row],[niño]],BD.niños[[Código]:[edad]],5,0)</f>
        <v>8</v>
      </c>
      <c r="L2987" s="1">
        <f>+IF(bloques1a3[[#This Row],[correcta]]=bloques1a3[[#This Row],[respuesta]],1,0)</f>
        <v>0</v>
      </c>
      <c r="M2987" s="1">
        <f>+IF(bloques1a3[[#This Row],[Sexo]]="F",1,0)</f>
        <v>0</v>
      </c>
    </row>
    <row r="2988" spans="1:13" x14ac:dyDescent="0.55000000000000004">
      <c r="A2988">
        <v>16</v>
      </c>
      <c r="B2988" s="1" t="s">
        <v>475</v>
      </c>
      <c r="C2988" s="1" t="s">
        <v>0</v>
      </c>
      <c r="D2988">
        <v>7</v>
      </c>
      <c r="E2988" s="1" t="s">
        <v>317</v>
      </c>
      <c r="F2988">
        <v>6</v>
      </c>
      <c r="G2988" s="1" t="s">
        <v>377</v>
      </c>
      <c r="H2988" s="1" t="s">
        <v>29</v>
      </c>
      <c r="I2988">
        <v>2</v>
      </c>
      <c r="J2988" s="1" t="str">
        <f>+VLOOKUP(bloques1a3[[#This Row],[respuesta]],respuestas.emociones[],2,0)</f>
        <v>sorpresa</v>
      </c>
      <c r="K2988" s="1">
        <f>+VLOOKUP(bloques1a3[[#This Row],[niño]],BD.niños[[Código]:[edad]],5,0)</f>
        <v>10</v>
      </c>
      <c r="L2988" s="1">
        <f>+IF(bloques1a3[[#This Row],[correcta]]=bloques1a3[[#This Row],[respuesta]],1,0)</f>
        <v>0</v>
      </c>
      <c r="M2988" s="1">
        <f>+IF(bloques1a3[[#This Row],[Sexo]]="F",1,0)</f>
        <v>1</v>
      </c>
    </row>
    <row r="2989" spans="1:13" x14ac:dyDescent="0.55000000000000004">
      <c r="A2989">
        <v>16</v>
      </c>
      <c r="B2989" s="1" t="s">
        <v>475</v>
      </c>
      <c r="C2989" s="1" t="s">
        <v>0</v>
      </c>
      <c r="D2989">
        <v>7</v>
      </c>
      <c r="E2989" s="1" t="s">
        <v>320</v>
      </c>
      <c r="F2989">
        <v>7</v>
      </c>
      <c r="G2989" s="1" t="s">
        <v>377</v>
      </c>
      <c r="H2989" s="1" t="s">
        <v>28</v>
      </c>
      <c r="I2989">
        <v>2</v>
      </c>
      <c r="J2989" s="1" t="str">
        <f>+VLOOKUP(bloques1a3[[#This Row],[respuesta]],respuestas.emociones[],2,0)</f>
        <v>asco</v>
      </c>
      <c r="K2989" s="1">
        <f>+VLOOKUP(bloques1a3[[#This Row],[niño]],BD.niños[[Código]:[edad]],5,0)</f>
        <v>10</v>
      </c>
      <c r="L2989" s="1">
        <f>+IF(bloques1a3[[#This Row],[correcta]]=bloques1a3[[#This Row],[respuesta]],1,0)</f>
        <v>1</v>
      </c>
      <c r="M2989" s="1">
        <f>+IF(bloques1a3[[#This Row],[Sexo]]="F",1,0)</f>
        <v>0</v>
      </c>
    </row>
    <row r="2990" spans="1:13" x14ac:dyDescent="0.55000000000000004">
      <c r="A2990">
        <v>16</v>
      </c>
      <c r="B2990" s="1" t="s">
        <v>475</v>
      </c>
      <c r="C2990" s="1" t="s">
        <v>0</v>
      </c>
      <c r="D2990">
        <v>7</v>
      </c>
      <c r="E2990" s="1" t="s">
        <v>323</v>
      </c>
      <c r="F2990">
        <v>6</v>
      </c>
      <c r="G2990" s="1" t="s">
        <v>376</v>
      </c>
      <c r="H2990" s="1" t="s">
        <v>29</v>
      </c>
      <c r="I2990">
        <v>2</v>
      </c>
      <c r="J2990" s="1" t="str">
        <f>+VLOOKUP(bloques1a3[[#This Row],[respuesta]],respuestas.emociones[],2,0)</f>
        <v>sorpresa</v>
      </c>
      <c r="K2990" s="1">
        <f>+VLOOKUP(bloques1a3[[#This Row],[niño]],BD.niños[[Código]:[edad]],5,0)</f>
        <v>8</v>
      </c>
      <c r="L2990" s="1">
        <f>+IF(bloques1a3[[#This Row],[correcta]]=bloques1a3[[#This Row],[respuesta]],1,0)</f>
        <v>0</v>
      </c>
      <c r="M2990" s="1">
        <f>+IF(bloques1a3[[#This Row],[Sexo]]="F",1,0)</f>
        <v>1</v>
      </c>
    </row>
    <row r="2991" spans="1:13" x14ac:dyDescent="0.55000000000000004">
      <c r="A2991">
        <v>16</v>
      </c>
      <c r="B2991" s="1" t="s">
        <v>475</v>
      </c>
      <c r="C2991" s="1" t="s">
        <v>0</v>
      </c>
      <c r="D2991">
        <v>7</v>
      </c>
      <c r="E2991" s="1" t="s">
        <v>327</v>
      </c>
      <c r="F2991">
        <v>6</v>
      </c>
      <c r="G2991" s="1" t="s">
        <v>376</v>
      </c>
      <c r="H2991" s="1" t="s">
        <v>29</v>
      </c>
      <c r="I2991">
        <v>2</v>
      </c>
      <c r="J2991" s="1" t="str">
        <f>+VLOOKUP(bloques1a3[[#This Row],[respuesta]],respuestas.emociones[],2,0)</f>
        <v>sorpresa</v>
      </c>
      <c r="K2991" s="1">
        <f>+VLOOKUP(bloques1a3[[#This Row],[niño]],BD.niños[[Código]:[edad]],5,0)</f>
        <v>7</v>
      </c>
      <c r="L2991" s="1">
        <f>+IF(bloques1a3[[#This Row],[correcta]]=bloques1a3[[#This Row],[respuesta]],1,0)</f>
        <v>0</v>
      </c>
      <c r="M2991" s="1">
        <f>+IF(bloques1a3[[#This Row],[Sexo]]="F",1,0)</f>
        <v>1</v>
      </c>
    </row>
    <row r="2992" spans="1:13" x14ac:dyDescent="0.55000000000000004">
      <c r="A2992">
        <v>16</v>
      </c>
      <c r="B2992" s="1" t="s">
        <v>475</v>
      </c>
      <c r="C2992" s="1" t="s">
        <v>0</v>
      </c>
      <c r="D2992">
        <v>7</v>
      </c>
      <c r="E2992" s="1" t="s">
        <v>331</v>
      </c>
      <c r="F2992">
        <v>6</v>
      </c>
      <c r="G2992" s="1" t="s">
        <v>376</v>
      </c>
      <c r="H2992" s="1" t="s">
        <v>29</v>
      </c>
      <c r="I2992">
        <v>2</v>
      </c>
      <c r="J2992" s="1" t="str">
        <f>+VLOOKUP(bloques1a3[[#This Row],[respuesta]],respuestas.emociones[],2,0)</f>
        <v>sorpresa</v>
      </c>
      <c r="K2992" s="1">
        <f>+VLOOKUP(bloques1a3[[#This Row],[niño]],BD.niños[[Código]:[edad]],5,0)</f>
        <v>8</v>
      </c>
      <c r="L2992" s="1">
        <f>+IF(bloques1a3[[#This Row],[correcta]]=bloques1a3[[#This Row],[respuesta]],1,0)</f>
        <v>0</v>
      </c>
      <c r="M2992" s="1">
        <f>+IF(bloques1a3[[#This Row],[Sexo]]="F",1,0)</f>
        <v>1</v>
      </c>
    </row>
    <row r="2993" spans="1:13" x14ac:dyDescent="0.55000000000000004">
      <c r="A2993">
        <v>17</v>
      </c>
      <c r="B2993" s="1" t="s">
        <v>476</v>
      </c>
      <c r="C2993" s="1" t="s">
        <v>5</v>
      </c>
      <c r="D2993">
        <v>6</v>
      </c>
      <c r="E2993" s="1" t="s">
        <v>105</v>
      </c>
      <c r="F2993">
        <v>6</v>
      </c>
      <c r="G2993" s="1" t="s">
        <v>377</v>
      </c>
      <c r="H2993" s="1" t="s">
        <v>29</v>
      </c>
      <c r="I2993">
        <v>2</v>
      </c>
      <c r="J2993" s="1" t="str">
        <f>+VLOOKUP(bloques1a3[[#This Row],[respuesta]],respuestas.emociones[],2,0)</f>
        <v>sorpresa</v>
      </c>
      <c r="K2993" s="1">
        <f>+VLOOKUP(bloques1a3[[#This Row],[niño]],BD.niños[[Código]:[edad]],5,0)</f>
        <v>10</v>
      </c>
      <c r="L2993" s="1">
        <f>+IF(bloques1a3[[#This Row],[correcta]]=bloques1a3[[#This Row],[respuesta]],1,0)</f>
        <v>1</v>
      </c>
      <c r="M2993" s="1">
        <f>+IF(bloques1a3[[#This Row],[Sexo]]="F",1,0)</f>
        <v>1</v>
      </c>
    </row>
    <row r="2994" spans="1:13" x14ac:dyDescent="0.55000000000000004">
      <c r="A2994">
        <v>17</v>
      </c>
      <c r="B2994" s="1" t="s">
        <v>476</v>
      </c>
      <c r="C2994" s="1" t="s">
        <v>5</v>
      </c>
      <c r="D2994">
        <v>6</v>
      </c>
      <c r="E2994" s="1" t="s">
        <v>108</v>
      </c>
      <c r="F2994">
        <v>6</v>
      </c>
      <c r="G2994" s="1" t="s">
        <v>377</v>
      </c>
      <c r="H2994" s="1" t="s">
        <v>29</v>
      </c>
      <c r="I2994">
        <v>2</v>
      </c>
      <c r="J2994" s="1" t="str">
        <f>+VLOOKUP(bloques1a3[[#This Row],[respuesta]],respuestas.emociones[],2,0)</f>
        <v>sorpresa</v>
      </c>
      <c r="K2994" s="1">
        <f>+VLOOKUP(bloques1a3[[#This Row],[niño]],BD.niños[[Código]:[edad]],5,0)</f>
        <v>10</v>
      </c>
      <c r="L2994" s="1">
        <f>+IF(bloques1a3[[#This Row],[correcta]]=bloques1a3[[#This Row],[respuesta]],1,0)</f>
        <v>1</v>
      </c>
      <c r="M2994" s="1">
        <f>+IF(bloques1a3[[#This Row],[Sexo]]="F",1,0)</f>
        <v>1</v>
      </c>
    </row>
    <row r="2995" spans="1:13" x14ac:dyDescent="0.55000000000000004">
      <c r="A2995">
        <v>17</v>
      </c>
      <c r="B2995" s="1" t="s">
        <v>476</v>
      </c>
      <c r="C2995" s="1" t="s">
        <v>5</v>
      </c>
      <c r="D2995">
        <v>6</v>
      </c>
      <c r="E2995" s="1" t="s">
        <v>112</v>
      </c>
      <c r="F2995">
        <v>6</v>
      </c>
      <c r="G2995" s="1" t="s">
        <v>377</v>
      </c>
      <c r="H2995" s="1" t="s">
        <v>29</v>
      </c>
      <c r="I2995">
        <v>2</v>
      </c>
      <c r="J2995" s="1" t="str">
        <f>+VLOOKUP(bloques1a3[[#This Row],[respuesta]],respuestas.emociones[],2,0)</f>
        <v>sorpresa</v>
      </c>
      <c r="K2995" s="1">
        <f>+VLOOKUP(bloques1a3[[#This Row],[niño]],BD.niños[[Código]:[edad]],5,0)</f>
        <v>9</v>
      </c>
      <c r="L2995" s="1">
        <f>+IF(bloques1a3[[#This Row],[correcta]]=bloques1a3[[#This Row],[respuesta]],1,0)</f>
        <v>1</v>
      </c>
      <c r="M2995" s="1">
        <f>+IF(bloques1a3[[#This Row],[Sexo]]="F",1,0)</f>
        <v>1</v>
      </c>
    </row>
    <row r="2996" spans="1:13" x14ac:dyDescent="0.55000000000000004">
      <c r="A2996">
        <v>17</v>
      </c>
      <c r="B2996" s="1" t="s">
        <v>476</v>
      </c>
      <c r="C2996" s="1" t="s">
        <v>5</v>
      </c>
      <c r="D2996">
        <v>6</v>
      </c>
      <c r="E2996" s="1" t="s">
        <v>116</v>
      </c>
      <c r="F2996">
        <v>6</v>
      </c>
      <c r="G2996" s="1" t="s">
        <v>377</v>
      </c>
      <c r="H2996" s="1" t="s">
        <v>29</v>
      </c>
      <c r="I2996">
        <v>2</v>
      </c>
      <c r="J2996" s="1" t="str">
        <f>+VLOOKUP(bloques1a3[[#This Row],[respuesta]],respuestas.emociones[],2,0)</f>
        <v>sorpresa</v>
      </c>
      <c r="K2996" s="1">
        <f>+VLOOKUP(bloques1a3[[#This Row],[niño]],BD.niños[[Código]:[edad]],5,0)</f>
        <v>9</v>
      </c>
      <c r="L2996" s="1">
        <f>+IF(bloques1a3[[#This Row],[correcta]]=bloques1a3[[#This Row],[respuesta]],1,0)</f>
        <v>1</v>
      </c>
      <c r="M2996" s="1">
        <f>+IF(bloques1a3[[#This Row],[Sexo]]="F",1,0)</f>
        <v>1</v>
      </c>
    </row>
    <row r="2997" spans="1:13" x14ac:dyDescent="0.55000000000000004">
      <c r="A2997">
        <v>17</v>
      </c>
      <c r="B2997" s="1" t="s">
        <v>476</v>
      </c>
      <c r="C2997" s="1" t="s">
        <v>5</v>
      </c>
      <c r="D2997">
        <v>6</v>
      </c>
      <c r="E2997" s="1" t="s">
        <v>120</v>
      </c>
      <c r="F2997">
        <v>6</v>
      </c>
      <c r="G2997" s="1" t="s">
        <v>377</v>
      </c>
      <c r="H2997" s="1" t="s">
        <v>28</v>
      </c>
      <c r="I2997">
        <v>2</v>
      </c>
      <c r="J2997" s="1" t="str">
        <f>+VLOOKUP(bloques1a3[[#This Row],[respuesta]],respuestas.emociones[],2,0)</f>
        <v>sorpresa</v>
      </c>
      <c r="K2997" s="1">
        <f>+VLOOKUP(bloques1a3[[#This Row],[niño]],BD.niños[[Código]:[edad]],5,0)</f>
        <v>10</v>
      </c>
      <c r="L2997" s="1">
        <f>+IF(bloques1a3[[#This Row],[correcta]]=bloques1a3[[#This Row],[respuesta]],1,0)</f>
        <v>1</v>
      </c>
      <c r="M2997" s="1">
        <f>+IF(bloques1a3[[#This Row],[Sexo]]="F",1,0)</f>
        <v>0</v>
      </c>
    </row>
    <row r="2998" spans="1:13" x14ac:dyDescent="0.55000000000000004">
      <c r="A2998">
        <v>17</v>
      </c>
      <c r="B2998" s="1" t="s">
        <v>476</v>
      </c>
      <c r="C2998" s="1" t="s">
        <v>5</v>
      </c>
      <c r="D2998">
        <v>6</v>
      </c>
      <c r="E2998" s="1" t="s">
        <v>123</v>
      </c>
      <c r="F2998">
        <v>6</v>
      </c>
      <c r="G2998" s="1" t="s">
        <v>376</v>
      </c>
      <c r="H2998" s="1" t="s">
        <v>28</v>
      </c>
      <c r="I2998">
        <v>2</v>
      </c>
      <c r="J2998" s="1" t="str">
        <f>+VLOOKUP(bloques1a3[[#This Row],[respuesta]],respuestas.emociones[],2,0)</f>
        <v>sorpresa</v>
      </c>
      <c r="K2998" s="1">
        <f>+VLOOKUP(bloques1a3[[#This Row],[niño]],BD.niños[[Código]:[edad]],5,0)</f>
        <v>8</v>
      </c>
      <c r="L2998" s="1">
        <f>+IF(bloques1a3[[#This Row],[correcta]]=bloques1a3[[#This Row],[respuesta]],1,0)</f>
        <v>1</v>
      </c>
      <c r="M2998" s="1">
        <f>+IF(bloques1a3[[#This Row],[Sexo]]="F",1,0)</f>
        <v>0</v>
      </c>
    </row>
    <row r="2999" spans="1:13" x14ac:dyDescent="0.55000000000000004">
      <c r="A2999">
        <v>17</v>
      </c>
      <c r="B2999" s="1" t="s">
        <v>476</v>
      </c>
      <c r="C2999" s="1" t="s">
        <v>5</v>
      </c>
      <c r="D2999">
        <v>6</v>
      </c>
      <c r="E2999" s="1" t="s">
        <v>127</v>
      </c>
      <c r="F2999">
        <v>6</v>
      </c>
      <c r="G2999" s="1" t="s">
        <v>375</v>
      </c>
      <c r="H2999" s="1" t="s">
        <v>28</v>
      </c>
      <c r="I2999">
        <v>2</v>
      </c>
      <c r="J2999" s="1" t="str">
        <f>+VLOOKUP(bloques1a3[[#This Row],[respuesta]],respuestas.emociones[],2,0)</f>
        <v>sorpresa</v>
      </c>
      <c r="K2999" s="1">
        <f>+VLOOKUP(bloques1a3[[#This Row],[niño]],BD.niños[[Código]:[edad]],5,0)</f>
        <v>6</v>
      </c>
      <c r="L2999" s="1">
        <f>+IF(bloques1a3[[#This Row],[correcta]]=bloques1a3[[#This Row],[respuesta]],1,0)</f>
        <v>1</v>
      </c>
      <c r="M2999" s="1">
        <f>+IF(bloques1a3[[#This Row],[Sexo]]="F",1,0)</f>
        <v>0</v>
      </c>
    </row>
    <row r="3000" spans="1:13" x14ac:dyDescent="0.55000000000000004">
      <c r="A3000">
        <v>17</v>
      </c>
      <c r="B3000" s="1" t="s">
        <v>476</v>
      </c>
      <c r="C3000" s="1" t="s">
        <v>5</v>
      </c>
      <c r="D3000">
        <v>6</v>
      </c>
      <c r="E3000" s="1" t="s">
        <v>131</v>
      </c>
      <c r="F3000">
        <v>6</v>
      </c>
      <c r="G3000" s="1" t="s">
        <v>375</v>
      </c>
      <c r="H3000" s="1" t="s">
        <v>29</v>
      </c>
      <c r="I3000">
        <v>2</v>
      </c>
      <c r="J3000" s="1" t="str">
        <f>+VLOOKUP(bloques1a3[[#This Row],[respuesta]],respuestas.emociones[],2,0)</f>
        <v>sorpresa</v>
      </c>
      <c r="K3000" s="1">
        <f>+VLOOKUP(bloques1a3[[#This Row],[niño]],BD.niños[[Código]:[edad]],5,0)</f>
        <v>6</v>
      </c>
      <c r="L3000" s="1">
        <f>+IF(bloques1a3[[#This Row],[correcta]]=bloques1a3[[#This Row],[respuesta]],1,0)</f>
        <v>1</v>
      </c>
      <c r="M3000" s="1">
        <f>+IF(bloques1a3[[#This Row],[Sexo]]="F",1,0)</f>
        <v>1</v>
      </c>
    </row>
    <row r="3001" spans="1:13" x14ac:dyDescent="0.55000000000000004">
      <c r="A3001">
        <v>17</v>
      </c>
      <c r="B3001" s="1" t="s">
        <v>476</v>
      </c>
      <c r="C3001" s="1" t="s">
        <v>5</v>
      </c>
      <c r="D3001">
        <v>6</v>
      </c>
      <c r="E3001" s="1" t="s">
        <v>135</v>
      </c>
      <c r="F3001">
        <v>6</v>
      </c>
      <c r="G3001" s="1" t="s">
        <v>375</v>
      </c>
      <c r="H3001" s="1" t="s">
        <v>28</v>
      </c>
      <c r="I3001">
        <v>2</v>
      </c>
      <c r="J3001" s="1" t="str">
        <f>+VLOOKUP(bloques1a3[[#This Row],[respuesta]],respuestas.emociones[],2,0)</f>
        <v>sorpresa</v>
      </c>
      <c r="K3001" s="1">
        <f>+VLOOKUP(bloques1a3[[#This Row],[niño]],BD.niños[[Código]:[edad]],5,0)</f>
        <v>6</v>
      </c>
      <c r="L3001" s="1">
        <f>+IF(bloques1a3[[#This Row],[correcta]]=bloques1a3[[#This Row],[respuesta]],1,0)</f>
        <v>1</v>
      </c>
      <c r="M3001" s="1">
        <f>+IF(bloques1a3[[#This Row],[Sexo]]="F",1,0)</f>
        <v>0</v>
      </c>
    </row>
    <row r="3002" spans="1:13" x14ac:dyDescent="0.55000000000000004">
      <c r="A3002">
        <v>17</v>
      </c>
      <c r="B3002" s="1" t="s">
        <v>476</v>
      </c>
      <c r="C3002" s="1" t="s">
        <v>5</v>
      </c>
      <c r="D3002">
        <v>6</v>
      </c>
      <c r="E3002" s="1" t="s">
        <v>139</v>
      </c>
      <c r="F3002">
        <v>6</v>
      </c>
      <c r="G3002" s="1" t="s">
        <v>376</v>
      </c>
      <c r="H3002" s="1" t="s">
        <v>28</v>
      </c>
      <c r="I3002">
        <v>2</v>
      </c>
      <c r="J3002" s="1" t="str">
        <f>+VLOOKUP(bloques1a3[[#This Row],[respuesta]],respuestas.emociones[],2,0)</f>
        <v>sorpresa</v>
      </c>
      <c r="K3002" s="1">
        <f>+VLOOKUP(bloques1a3[[#This Row],[niño]],BD.niños[[Código]:[edad]],5,0)</f>
        <v>8</v>
      </c>
      <c r="L3002" s="1">
        <f>+IF(bloques1a3[[#This Row],[correcta]]=bloques1a3[[#This Row],[respuesta]],1,0)</f>
        <v>1</v>
      </c>
      <c r="M3002" s="1">
        <f>+IF(bloques1a3[[#This Row],[Sexo]]="F",1,0)</f>
        <v>0</v>
      </c>
    </row>
    <row r="3003" spans="1:13" x14ac:dyDescent="0.55000000000000004">
      <c r="A3003">
        <v>17</v>
      </c>
      <c r="B3003" s="1" t="s">
        <v>476</v>
      </c>
      <c r="C3003" s="1" t="s">
        <v>5</v>
      </c>
      <c r="D3003">
        <v>6</v>
      </c>
      <c r="E3003" s="1" t="s">
        <v>141</v>
      </c>
      <c r="F3003">
        <v>6</v>
      </c>
      <c r="G3003" s="1" t="s">
        <v>376</v>
      </c>
      <c r="H3003" s="1" t="s">
        <v>29</v>
      </c>
      <c r="I3003">
        <v>2</v>
      </c>
      <c r="J3003" s="1" t="str">
        <f>+VLOOKUP(bloques1a3[[#This Row],[respuesta]],respuestas.emociones[],2,0)</f>
        <v>sorpresa</v>
      </c>
      <c r="K3003" s="1">
        <f>+VLOOKUP(bloques1a3[[#This Row],[niño]],BD.niños[[Código]:[edad]],5,0)</f>
        <v>7</v>
      </c>
      <c r="L3003" s="1">
        <f>+IF(bloques1a3[[#This Row],[correcta]]=bloques1a3[[#This Row],[respuesta]],1,0)</f>
        <v>1</v>
      </c>
      <c r="M3003" s="1">
        <f>+IF(bloques1a3[[#This Row],[Sexo]]="F",1,0)</f>
        <v>1</v>
      </c>
    </row>
    <row r="3004" spans="1:13" x14ac:dyDescent="0.55000000000000004">
      <c r="A3004">
        <v>17</v>
      </c>
      <c r="B3004" s="1" t="s">
        <v>476</v>
      </c>
      <c r="C3004" s="1" t="s">
        <v>5</v>
      </c>
      <c r="D3004">
        <v>6</v>
      </c>
      <c r="E3004" s="1" t="s">
        <v>145</v>
      </c>
      <c r="F3004">
        <v>6</v>
      </c>
      <c r="G3004" s="1" t="s">
        <v>376</v>
      </c>
      <c r="H3004" s="1" t="s">
        <v>28</v>
      </c>
      <c r="I3004">
        <v>2</v>
      </c>
      <c r="J3004" s="1" t="str">
        <f>+VLOOKUP(bloques1a3[[#This Row],[respuesta]],respuestas.emociones[],2,0)</f>
        <v>sorpresa</v>
      </c>
      <c r="K3004" s="1">
        <f>+VLOOKUP(bloques1a3[[#This Row],[niño]],BD.niños[[Código]:[edad]],5,0)</f>
        <v>8</v>
      </c>
      <c r="L3004" s="1">
        <f>+IF(bloques1a3[[#This Row],[correcta]]=bloques1a3[[#This Row],[respuesta]],1,0)</f>
        <v>1</v>
      </c>
      <c r="M3004" s="1">
        <f>+IF(bloques1a3[[#This Row],[Sexo]]="F",1,0)</f>
        <v>0</v>
      </c>
    </row>
    <row r="3005" spans="1:13" x14ac:dyDescent="0.55000000000000004">
      <c r="A3005">
        <v>17</v>
      </c>
      <c r="B3005" s="1" t="s">
        <v>476</v>
      </c>
      <c r="C3005" s="1" t="s">
        <v>5</v>
      </c>
      <c r="D3005">
        <v>6</v>
      </c>
      <c r="E3005" s="1" t="s">
        <v>147</v>
      </c>
      <c r="F3005">
        <v>0</v>
      </c>
      <c r="G3005" s="1" t="s">
        <v>376</v>
      </c>
      <c r="H3005" s="1" t="s">
        <v>28</v>
      </c>
      <c r="I3005">
        <v>2</v>
      </c>
      <c r="J3005" s="1" t="str">
        <f>+VLOOKUP(bloques1a3[[#This Row],[respuesta]],respuestas.emociones[],2,0)</f>
        <v>no respondió</v>
      </c>
      <c r="K3005" s="1">
        <f>+VLOOKUP(bloques1a3[[#This Row],[niño]],BD.niños[[Código]:[edad]],5,0)</f>
        <v>8</v>
      </c>
      <c r="L3005" s="1">
        <f>+IF(bloques1a3[[#This Row],[correcta]]=bloques1a3[[#This Row],[respuesta]],1,0)</f>
        <v>0</v>
      </c>
      <c r="M3005" s="1">
        <f>+IF(bloques1a3[[#This Row],[Sexo]]="F",1,0)</f>
        <v>0</v>
      </c>
    </row>
    <row r="3006" spans="1:13" x14ac:dyDescent="0.55000000000000004">
      <c r="A3006">
        <v>17</v>
      </c>
      <c r="B3006" s="1" t="s">
        <v>476</v>
      </c>
      <c r="C3006" s="1" t="s">
        <v>5</v>
      </c>
      <c r="D3006">
        <v>6</v>
      </c>
      <c r="E3006" s="1" t="s">
        <v>214</v>
      </c>
      <c r="F3006">
        <v>2</v>
      </c>
      <c r="G3006" s="1" t="s">
        <v>377</v>
      </c>
      <c r="H3006" s="1" t="s">
        <v>29</v>
      </c>
      <c r="I3006">
        <v>2</v>
      </c>
      <c r="J3006" s="1" t="str">
        <f>+VLOOKUP(bloques1a3[[#This Row],[respuesta]],respuestas.emociones[],2,0)</f>
        <v>alegria</v>
      </c>
      <c r="K3006" s="1">
        <f>+VLOOKUP(bloques1a3[[#This Row],[niño]],BD.niños[[Código]:[edad]],5,0)</f>
        <v>10</v>
      </c>
      <c r="L3006" s="1">
        <f>+IF(bloques1a3[[#This Row],[correcta]]=bloques1a3[[#This Row],[respuesta]],1,0)</f>
        <v>0</v>
      </c>
      <c r="M3006" s="1">
        <f>+IF(bloques1a3[[#This Row],[Sexo]]="F",1,0)</f>
        <v>1</v>
      </c>
    </row>
    <row r="3007" spans="1:13" x14ac:dyDescent="0.55000000000000004">
      <c r="A3007">
        <v>17</v>
      </c>
      <c r="B3007" s="1" t="s">
        <v>476</v>
      </c>
      <c r="C3007" s="1" t="s">
        <v>5</v>
      </c>
      <c r="D3007">
        <v>6</v>
      </c>
      <c r="E3007" s="1" t="s">
        <v>217</v>
      </c>
      <c r="F3007">
        <v>6</v>
      </c>
      <c r="G3007" s="1" t="s">
        <v>377</v>
      </c>
      <c r="H3007" s="1" t="s">
        <v>29</v>
      </c>
      <c r="I3007">
        <v>2</v>
      </c>
      <c r="J3007" s="1" t="str">
        <f>+VLOOKUP(bloques1a3[[#This Row],[respuesta]],respuestas.emociones[],2,0)</f>
        <v>sorpresa</v>
      </c>
      <c r="K3007" s="1">
        <f>+VLOOKUP(bloques1a3[[#This Row],[niño]],BD.niños[[Código]:[edad]],5,0)</f>
        <v>10</v>
      </c>
      <c r="L3007" s="1">
        <f>+IF(bloques1a3[[#This Row],[correcta]]=bloques1a3[[#This Row],[respuesta]],1,0)</f>
        <v>1</v>
      </c>
      <c r="M3007" s="1">
        <f>+IF(bloques1a3[[#This Row],[Sexo]]="F",1,0)</f>
        <v>1</v>
      </c>
    </row>
    <row r="3008" spans="1:13" x14ac:dyDescent="0.55000000000000004">
      <c r="A3008">
        <v>17</v>
      </c>
      <c r="B3008" s="1" t="s">
        <v>476</v>
      </c>
      <c r="C3008" s="1" t="s">
        <v>5</v>
      </c>
      <c r="D3008">
        <v>6</v>
      </c>
      <c r="E3008" s="1" t="s">
        <v>220</v>
      </c>
      <c r="F3008">
        <v>6</v>
      </c>
      <c r="G3008" s="1" t="s">
        <v>377</v>
      </c>
      <c r="H3008" s="1" t="s">
        <v>29</v>
      </c>
      <c r="I3008">
        <v>2</v>
      </c>
      <c r="J3008" s="1" t="str">
        <f>+VLOOKUP(bloques1a3[[#This Row],[respuesta]],respuestas.emociones[],2,0)</f>
        <v>sorpresa</v>
      </c>
      <c r="K3008" s="1">
        <f>+VLOOKUP(bloques1a3[[#This Row],[niño]],BD.niños[[Código]:[edad]],5,0)</f>
        <v>10</v>
      </c>
      <c r="L3008" s="1">
        <f>+IF(bloques1a3[[#This Row],[correcta]]=bloques1a3[[#This Row],[respuesta]],1,0)</f>
        <v>1</v>
      </c>
      <c r="M3008" s="1">
        <f>+IF(bloques1a3[[#This Row],[Sexo]]="F",1,0)</f>
        <v>1</v>
      </c>
    </row>
    <row r="3009" spans="1:13" x14ac:dyDescent="0.55000000000000004">
      <c r="A3009">
        <v>17</v>
      </c>
      <c r="B3009" s="1" t="s">
        <v>476</v>
      </c>
      <c r="C3009" s="1" t="s">
        <v>5</v>
      </c>
      <c r="D3009">
        <v>6</v>
      </c>
      <c r="E3009" s="1" t="s">
        <v>223</v>
      </c>
      <c r="F3009">
        <v>6</v>
      </c>
      <c r="G3009" s="1" t="s">
        <v>376</v>
      </c>
      <c r="H3009" s="1" t="s">
        <v>29</v>
      </c>
      <c r="I3009">
        <v>2</v>
      </c>
      <c r="J3009" s="1" t="str">
        <f>+VLOOKUP(bloques1a3[[#This Row],[respuesta]],respuestas.emociones[],2,0)</f>
        <v>sorpresa</v>
      </c>
      <c r="K3009" s="1">
        <f>+VLOOKUP(bloques1a3[[#This Row],[niño]],BD.niños[[Código]:[edad]],5,0)</f>
        <v>8</v>
      </c>
      <c r="L3009" s="1">
        <f>+IF(bloques1a3[[#This Row],[correcta]]=bloques1a3[[#This Row],[respuesta]],1,0)</f>
        <v>1</v>
      </c>
      <c r="M3009" s="1">
        <f>+IF(bloques1a3[[#This Row],[Sexo]]="F",1,0)</f>
        <v>1</v>
      </c>
    </row>
    <row r="3010" spans="1:13" x14ac:dyDescent="0.55000000000000004">
      <c r="A3010">
        <v>17</v>
      </c>
      <c r="B3010" s="1" t="s">
        <v>476</v>
      </c>
      <c r="C3010" s="1" t="s">
        <v>5</v>
      </c>
      <c r="D3010">
        <v>6</v>
      </c>
      <c r="E3010" s="1" t="s">
        <v>226</v>
      </c>
      <c r="F3010">
        <v>6</v>
      </c>
      <c r="G3010" s="1" t="s">
        <v>377</v>
      </c>
      <c r="H3010" s="1" t="s">
        <v>28</v>
      </c>
      <c r="I3010">
        <v>2</v>
      </c>
      <c r="J3010" s="1" t="str">
        <f>+VLOOKUP(bloques1a3[[#This Row],[respuesta]],respuestas.emociones[],2,0)</f>
        <v>sorpresa</v>
      </c>
      <c r="K3010" s="1">
        <f>+VLOOKUP(bloques1a3[[#This Row],[niño]],BD.niños[[Código]:[edad]],5,0)</f>
        <v>10</v>
      </c>
      <c r="L3010" s="1">
        <f>+IF(bloques1a3[[#This Row],[correcta]]=bloques1a3[[#This Row],[respuesta]],1,0)</f>
        <v>1</v>
      </c>
      <c r="M3010" s="1">
        <f>+IF(bloques1a3[[#This Row],[Sexo]]="F",1,0)</f>
        <v>0</v>
      </c>
    </row>
    <row r="3011" spans="1:13" x14ac:dyDescent="0.55000000000000004">
      <c r="A3011">
        <v>17</v>
      </c>
      <c r="B3011" s="1" t="s">
        <v>476</v>
      </c>
      <c r="C3011" s="1" t="s">
        <v>5</v>
      </c>
      <c r="D3011">
        <v>6</v>
      </c>
      <c r="E3011" s="1" t="s">
        <v>229</v>
      </c>
      <c r="F3011">
        <v>6</v>
      </c>
      <c r="G3011" s="1" t="s">
        <v>376</v>
      </c>
      <c r="H3011" s="1" t="s">
        <v>28</v>
      </c>
      <c r="I3011">
        <v>2</v>
      </c>
      <c r="J3011" s="1" t="str">
        <f>+VLOOKUP(bloques1a3[[#This Row],[respuesta]],respuestas.emociones[],2,0)</f>
        <v>sorpresa</v>
      </c>
      <c r="K3011" s="1">
        <f>+VLOOKUP(bloques1a3[[#This Row],[niño]],BD.niños[[Código]:[edad]],5,0)</f>
        <v>7</v>
      </c>
      <c r="L3011" s="1">
        <f>+IF(bloques1a3[[#This Row],[correcta]]=bloques1a3[[#This Row],[respuesta]],1,0)</f>
        <v>1</v>
      </c>
      <c r="M3011" s="1">
        <f>+IF(bloques1a3[[#This Row],[Sexo]]="F",1,0)</f>
        <v>0</v>
      </c>
    </row>
    <row r="3012" spans="1:13" x14ac:dyDescent="0.55000000000000004">
      <c r="A3012">
        <v>17</v>
      </c>
      <c r="B3012" s="1" t="s">
        <v>476</v>
      </c>
      <c r="C3012" s="1" t="s">
        <v>5</v>
      </c>
      <c r="D3012">
        <v>6</v>
      </c>
      <c r="E3012" s="1" t="s">
        <v>231</v>
      </c>
      <c r="F3012">
        <v>2</v>
      </c>
      <c r="G3012" s="1" t="s">
        <v>375</v>
      </c>
      <c r="H3012" s="1" t="s">
        <v>29</v>
      </c>
      <c r="I3012">
        <v>2</v>
      </c>
      <c r="J3012" s="1" t="str">
        <f>+VLOOKUP(bloques1a3[[#This Row],[respuesta]],respuestas.emociones[],2,0)</f>
        <v>alegria</v>
      </c>
      <c r="K3012" s="1">
        <f>+VLOOKUP(bloques1a3[[#This Row],[niño]],BD.niños[[Código]:[edad]],5,0)</f>
        <v>6</v>
      </c>
      <c r="L3012" s="1">
        <f>+IF(bloques1a3[[#This Row],[correcta]]=bloques1a3[[#This Row],[respuesta]],1,0)</f>
        <v>0</v>
      </c>
      <c r="M3012" s="1">
        <f>+IF(bloques1a3[[#This Row],[Sexo]]="F",1,0)</f>
        <v>1</v>
      </c>
    </row>
    <row r="3013" spans="1:13" x14ac:dyDescent="0.55000000000000004">
      <c r="A3013">
        <v>17</v>
      </c>
      <c r="B3013" s="1" t="s">
        <v>476</v>
      </c>
      <c r="C3013" s="1" t="s">
        <v>5</v>
      </c>
      <c r="D3013">
        <v>6</v>
      </c>
      <c r="E3013" s="1" t="s">
        <v>286</v>
      </c>
      <c r="F3013">
        <v>2</v>
      </c>
      <c r="G3013" s="1" t="s">
        <v>375</v>
      </c>
      <c r="H3013" s="1" t="s">
        <v>28</v>
      </c>
      <c r="I3013">
        <v>2</v>
      </c>
      <c r="J3013" s="1" t="str">
        <f>+VLOOKUP(bloques1a3[[#This Row],[respuesta]],respuestas.emociones[],2,0)</f>
        <v>alegria</v>
      </c>
      <c r="K3013" s="1">
        <f>+VLOOKUP(bloques1a3[[#This Row],[niño]],BD.niños[[Código]:[edad]],5,0)</f>
        <v>5</v>
      </c>
      <c r="L3013" s="1">
        <f>+IF(bloques1a3[[#This Row],[correcta]]=bloques1a3[[#This Row],[respuesta]],1,0)</f>
        <v>0</v>
      </c>
      <c r="M3013" s="1">
        <f>+IF(bloques1a3[[#This Row],[Sexo]]="F",1,0)</f>
        <v>0</v>
      </c>
    </row>
    <row r="3014" spans="1:13" x14ac:dyDescent="0.55000000000000004">
      <c r="A3014">
        <v>17</v>
      </c>
      <c r="B3014" s="1" t="s">
        <v>476</v>
      </c>
      <c r="C3014" s="1" t="s">
        <v>5</v>
      </c>
      <c r="D3014">
        <v>6</v>
      </c>
      <c r="E3014" s="1" t="s">
        <v>290</v>
      </c>
      <c r="F3014">
        <v>6</v>
      </c>
      <c r="G3014" s="1" t="s">
        <v>375</v>
      </c>
      <c r="H3014" s="1" t="s">
        <v>28</v>
      </c>
      <c r="I3014">
        <v>2</v>
      </c>
      <c r="J3014" s="1" t="str">
        <f>+VLOOKUP(bloques1a3[[#This Row],[respuesta]],respuestas.emociones[],2,0)</f>
        <v>sorpresa</v>
      </c>
      <c r="K3014" s="1">
        <f>+VLOOKUP(bloques1a3[[#This Row],[niño]],BD.niños[[Código]:[edad]],5,0)</f>
        <v>6</v>
      </c>
      <c r="L3014" s="1">
        <f>+IF(bloques1a3[[#This Row],[correcta]]=bloques1a3[[#This Row],[respuesta]],1,0)</f>
        <v>1</v>
      </c>
      <c r="M3014" s="1">
        <f>+IF(bloques1a3[[#This Row],[Sexo]]="F",1,0)</f>
        <v>0</v>
      </c>
    </row>
    <row r="3015" spans="1:13" x14ac:dyDescent="0.55000000000000004">
      <c r="A3015">
        <v>17</v>
      </c>
      <c r="B3015" s="1" t="s">
        <v>476</v>
      </c>
      <c r="C3015" s="1" t="s">
        <v>5</v>
      </c>
      <c r="D3015">
        <v>6</v>
      </c>
      <c r="E3015" s="1" t="s">
        <v>294</v>
      </c>
      <c r="F3015">
        <v>6</v>
      </c>
      <c r="G3015" s="1" t="s">
        <v>376</v>
      </c>
      <c r="H3015" s="1" t="s">
        <v>28</v>
      </c>
      <c r="I3015">
        <v>2</v>
      </c>
      <c r="J3015" s="1" t="str">
        <f>+VLOOKUP(bloques1a3[[#This Row],[respuesta]],respuestas.emociones[],2,0)</f>
        <v>sorpresa</v>
      </c>
      <c r="K3015" s="1">
        <f>+VLOOKUP(bloques1a3[[#This Row],[niño]],BD.niños[[Código]:[edad]],5,0)</f>
        <v>7</v>
      </c>
      <c r="L3015" s="1">
        <f>+IF(bloques1a3[[#This Row],[correcta]]=bloques1a3[[#This Row],[respuesta]],1,0)</f>
        <v>1</v>
      </c>
      <c r="M3015" s="1">
        <f>+IF(bloques1a3[[#This Row],[Sexo]]="F",1,0)</f>
        <v>0</v>
      </c>
    </row>
    <row r="3016" spans="1:13" x14ac:dyDescent="0.55000000000000004">
      <c r="A3016">
        <v>17</v>
      </c>
      <c r="B3016" s="1" t="s">
        <v>476</v>
      </c>
      <c r="C3016" s="1" t="s">
        <v>5</v>
      </c>
      <c r="D3016">
        <v>6</v>
      </c>
      <c r="E3016" s="1" t="s">
        <v>295</v>
      </c>
      <c r="F3016">
        <v>6</v>
      </c>
      <c r="G3016" s="1" t="s">
        <v>376</v>
      </c>
      <c r="H3016" s="1" t="s">
        <v>28</v>
      </c>
      <c r="I3016">
        <v>2</v>
      </c>
      <c r="J3016" s="1" t="str">
        <f>+VLOOKUP(bloques1a3[[#This Row],[respuesta]],respuestas.emociones[],2,0)</f>
        <v>sorpresa</v>
      </c>
      <c r="K3016" s="1">
        <f>+VLOOKUP(bloques1a3[[#This Row],[niño]],BD.niños[[Código]:[edad]],5,0)</f>
        <v>8</v>
      </c>
      <c r="L3016" s="1">
        <f>+IF(bloques1a3[[#This Row],[correcta]]=bloques1a3[[#This Row],[respuesta]],1,0)</f>
        <v>1</v>
      </c>
      <c r="M3016" s="1">
        <f>+IF(bloques1a3[[#This Row],[Sexo]]="F",1,0)</f>
        <v>0</v>
      </c>
    </row>
    <row r="3017" spans="1:13" x14ac:dyDescent="0.55000000000000004">
      <c r="A3017">
        <v>17</v>
      </c>
      <c r="B3017" s="1" t="s">
        <v>476</v>
      </c>
      <c r="C3017" s="1" t="s">
        <v>5</v>
      </c>
      <c r="D3017">
        <v>6</v>
      </c>
      <c r="E3017" s="1" t="s">
        <v>317</v>
      </c>
      <c r="F3017">
        <v>6</v>
      </c>
      <c r="G3017" s="1" t="s">
        <v>377</v>
      </c>
      <c r="H3017" s="1" t="s">
        <v>29</v>
      </c>
      <c r="I3017">
        <v>2</v>
      </c>
      <c r="J3017" s="1" t="str">
        <f>+VLOOKUP(bloques1a3[[#This Row],[respuesta]],respuestas.emociones[],2,0)</f>
        <v>sorpresa</v>
      </c>
      <c r="K3017" s="1">
        <f>+VLOOKUP(bloques1a3[[#This Row],[niño]],BD.niños[[Código]:[edad]],5,0)</f>
        <v>10</v>
      </c>
      <c r="L3017" s="1">
        <f>+IF(bloques1a3[[#This Row],[correcta]]=bloques1a3[[#This Row],[respuesta]],1,0)</f>
        <v>1</v>
      </c>
      <c r="M3017" s="1">
        <f>+IF(bloques1a3[[#This Row],[Sexo]]="F",1,0)</f>
        <v>1</v>
      </c>
    </row>
    <row r="3018" spans="1:13" x14ac:dyDescent="0.55000000000000004">
      <c r="A3018">
        <v>17</v>
      </c>
      <c r="B3018" s="1" t="s">
        <v>476</v>
      </c>
      <c r="C3018" s="1" t="s">
        <v>5</v>
      </c>
      <c r="D3018">
        <v>6</v>
      </c>
      <c r="E3018" s="1" t="s">
        <v>320</v>
      </c>
      <c r="F3018">
        <v>6</v>
      </c>
      <c r="G3018" s="1" t="s">
        <v>377</v>
      </c>
      <c r="H3018" s="1" t="s">
        <v>28</v>
      </c>
      <c r="I3018">
        <v>2</v>
      </c>
      <c r="J3018" s="1" t="str">
        <f>+VLOOKUP(bloques1a3[[#This Row],[respuesta]],respuestas.emociones[],2,0)</f>
        <v>sorpresa</v>
      </c>
      <c r="K3018" s="1">
        <f>+VLOOKUP(bloques1a3[[#This Row],[niño]],BD.niños[[Código]:[edad]],5,0)</f>
        <v>10</v>
      </c>
      <c r="L3018" s="1">
        <f>+IF(bloques1a3[[#This Row],[correcta]]=bloques1a3[[#This Row],[respuesta]],1,0)</f>
        <v>1</v>
      </c>
      <c r="M3018" s="1">
        <f>+IF(bloques1a3[[#This Row],[Sexo]]="F",1,0)</f>
        <v>0</v>
      </c>
    </row>
    <row r="3019" spans="1:13" x14ac:dyDescent="0.55000000000000004">
      <c r="A3019">
        <v>17</v>
      </c>
      <c r="B3019" s="1" t="s">
        <v>476</v>
      </c>
      <c r="C3019" s="1" t="s">
        <v>5</v>
      </c>
      <c r="D3019">
        <v>6</v>
      </c>
      <c r="E3019" s="1" t="s">
        <v>323</v>
      </c>
      <c r="F3019">
        <v>6</v>
      </c>
      <c r="G3019" s="1" t="s">
        <v>376</v>
      </c>
      <c r="H3019" s="1" t="s">
        <v>29</v>
      </c>
      <c r="I3019">
        <v>2</v>
      </c>
      <c r="J3019" s="1" t="str">
        <f>+VLOOKUP(bloques1a3[[#This Row],[respuesta]],respuestas.emociones[],2,0)</f>
        <v>sorpresa</v>
      </c>
      <c r="K3019" s="1">
        <f>+VLOOKUP(bloques1a3[[#This Row],[niño]],BD.niños[[Código]:[edad]],5,0)</f>
        <v>8</v>
      </c>
      <c r="L3019" s="1">
        <f>+IF(bloques1a3[[#This Row],[correcta]]=bloques1a3[[#This Row],[respuesta]],1,0)</f>
        <v>1</v>
      </c>
      <c r="M3019" s="1">
        <f>+IF(bloques1a3[[#This Row],[Sexo]]="F",1,0)</f>
        <v>1</v>
      </c>
    </row>
    <row r="3020" spans="1:13" x14ac:dyDescent="0.55000000000000004">
      <c r="A3020">
        <v>17</v>
      </c>
      <c r="B3020" s="1" t="s">
        <v>476</v>
      </c>
      <c r="C3020" s="1" t="s">
        <v>5</v>
      </c>
      <c r="D3020">
        <v>6</v>
      </c>
      <c r="E3020" s="1" t="s">
        <v>327</v>
      </c>
      <c r="F3020">
        <v>6</v>
      </c>
      <c r="G3020" s="1" t="s">
        <v>376</v>
      </c>
      <c r="H3020" s="1" t="s">
        <v>29</v>
      </c>
      <c r="I3020">
        <v>2</v>
      </c>
      <c r="J3020" s="1" t="str">
        <f>+VLOOKUP(bloques1a3[[#This Row],[respuesta]],respuestas.emociones[],2,0)</f>
        <v>sorpresa</v>
      </c>
      <c r="K3020" s="1">
        <f>+VLOOKUP(bloques1a3[[#This Row],[niño]],BD.niños[[Código]:[edad]],5,0)</f>
        <v>7</v>
      </c>
      <c r="L3020" s="1">
        <f>+IF(bloques1a3[[#This Row],[correcta]]=bloques1a3[[#This Row],[respuesta]],1,0)</f>
        <v>1</v>
      </c>
      <c r="M3020" s="1">
        <f>+IF(bloques1a3[[#This Row],[Sexo]]="F",1,0)</f>
        <v>1</v>
      </c>
    </row>
    <row r="3021" spans="1:13" x14ac:dyDescent="0.55000000000000004">
      <c r="A3021">
        <v>17</v>
      </c>
      <c r="B3021" s="1" t="s">
        <v>476</v>
      </c>
      <c r="C3021" s="1" t="s">
        <v>5</v>
      </c>
      <c r="D3021">
        <v>6</v>
      </c>
      <c r="E3021" s="1" t="s">
        <v>331</v>
      </c>
      <c r="F3021">
        <v>6</v>
      </c>
      <c r="G3021" s="1" t="s">
        <v>376</v>
      </c>
      <c r="H3021" s="1" t="s">
        <v>29</v>
      </c>
      <c r="I3021">
        <v>2</v>
      </c>
      <c r="J3021" s="1" t="str">
        <f>+VLOOKUP(bloques1a3[[#This Row],[respuesta]],respuestas.emociones[],2,0)</f>
        <v>sorpresa</v>
      </c>
      <c r="K3021" s="1">
        <f>+VLOOKUP(bloques1a3[[#This Row],[niño]],BD.niños[[Código]:[edad]],5,0)</f>
        <v>8</v>
      </c>
      <c r="L3021" s="1">
        <f>+IF(bloques1a3[[#This Row],[correcta]]=bloques1a3[[#This Row],[respuesta]],1,0)</f>
        <v>1</v>
      </c>
      <c r="M3021" s="1">
        <f>+IF(bloques1a3[[#This Row],[Sexo]]="F",1,0)</f>
        <v>1</v>
      </c>
    </row>
    <row r="3022" spans="1:13" x14ac:dyDescent="0.55000000000000004">
      <c r="A3022">
        <v>18</v>
      </c>
      <c r="B3022" s="1" t="s">
        <v>477</v>
      </c>
      <c r="C3022" s="1" t="s">
        <v>0</v>
      </c>
      <c r="D3022">
        <v>7</v>
      </c>
      <c r="E3022" s="1" t="s">
        <v>105</v>
      </c>
      <c r="F3022">
        <v>7</v>
      </c>
      <c r="G3022" s="1" t="s">
        <v>377</v>
      </c>
      <c r="H3022" s="1" t="s">
        <v>29</v>
      </c>
      <c r="I3022">
        <v>2</v>
      </c>
      <c r="J3022" s="1" t="str">
        <f>+VLOOKUP(bloques1a3[[#This Row],[respuesta]],respuestas.emociones[],2,0)</f>
        <v>asco</v>
      </c>
      <c r="K3022" s="1">
        <f>+VLOOKUP(bloques1a3[[#This Row],[niño]],BD.niños[[Código]:[edad]],5,0)</f>
        <v>10</v>
      </c>
      <c r="L3022" s="1">
        <f>+IF(bloques1a3[[#This Row],[correcta]]=bloques1a3[[#This Row],[respuesta]],1,0)</f>
        <v>1</v>
      </c>
      <c r="M3022" s="1">
        <f>+IF(bloques1a3[[#This Row],[Sexo]]="F",1,0)</f>
        <v>1</v>
      </c>
    </row>
    <row r="3023" spans="1:13" x14ac:dyDescent="0.55000000000000004">
      <c r="A3023">
        <v>18</v>
      </c>
      <c r="B3023" s="1" t="s">
        <v>477</v>
      </c>
      <c r="C3023" s="1" t="s">
        <v>0</v>
      </c>
      <c r="D3023">
        <v>7</v>
      </c>
      <c r="E3023" s="1" t="s">
        <v>108</v>
      </c>
      <c r="F3023">
        <v>7</v>
      </c>
      <c r="G3023" s="1" t="s">
        <v>377</v>
      </c>
      <c r="H3023" s="1" t="s">
        <v>29</v>
      </c>
      <c r="I3023">
        <v>2</v>
      </c>
      <c r="J3023" s="1" t="str">
        <f>+VLOOKUP(bloques1a3[[#This Row],[respuesta]],respuestas.emociones[],2,0)</f>
        <v>asco</v>
      </c>
      <c r="K3023" s="1">
        <f>+VLOOKUP(bloques1a3[[#This Row],[niño]],BD.niños[[Código]:[edad]],5,0)</f>
        <v>10</v>
      </c>
      <c r="L3023" s="1">
        <f>+IF(bloques1a3[[#This Row],[correcta]]=bloques1a3[[#This Row],[respuesta]],1,0)</f>
        <v>1</v>
      </c>
      <c r="M3023" s="1">
        <f>+IF(bloques1a3[[#This Row],[Sexo]]="F",1,0)</f>
        <v>1</v>
      </c>
    </row>
    <row r="3024" spans="1:13" x14ac:dyDescent="0.55000000000000004">
      <c r="A3024">
        <v>18</v>
      </c>
      <c r="B3024" s="1" t="s">
        <v>477</v>
      </c>
      <c r="C3024" s="1" t="s">
        <v>0</v>
      </c>
      <c r="D3024">
        <v>7</v>
      </c>
      <c r="E3024" s="1" t="s">
        <v>112</v>
      </c>
      <c r="F3024">
        <v>7</v>
      </c>
      <c r="G3024" s="1" t="s">
        <v>377</v>
      </c>
      <c r="H3024" s="1" t="s">
        <v>29</v>
      </c>
      <c r="I3024">
        <v>2</v>
      </c>
      <c r="J3024" s="1" t="str">
        <f>+VLOOKUP(bloques1a3[[#This Row],[respuesta]],respuestas.emociones[],2,0)</f>
        <v>asco</v>
      </c>
      <c r="K3024" s="1">
        <f>+VLOOKUP(bloques1a3[[#This Row],[niño]],BD.niños[[Código]:[edad]],5,0)</f>
        <v>9</v>
      </c>
      <c r="L3024" s="1">
        <f>+IF(bloques1a3[[#This Row],[correcta]]=bloques1a3[[#This Row],[respuesta]],1,0)</f>
        <v>1</v>
      </c>
      <c r="M3024" s="1">
        <f>+IF(bloques1a3[[#This Row],[Sexo]]="F",1,0)</f>
        <v>1</v>
      </c>
    </row>
    <row r="3025" spans="1:13" x14ac:dyDescent="0.55000000000000004">
      <c r="A3025">
        <v>18</v>
      </c>
      <c r="B3025" s="1" t="s">
        <v>477</v>
      </c>
      <c r="C3025" s="1" t="s">
        <v>0</v>
      </c>
      <c r="D3025">
        <v>7</v>
      </c>
      <c r="E3025" s="1" t="s">
        <v>116</v>
      </c>
      <c r="F3025">
        <v>7</v>
      </c>
      <c r="G3025" s="1" t="s">
        <v>377</v>
      </c>
      <c r="H3025" s="1" t="s">
        <v>29</v>
      </c>
      <c r="I3025">
        <v>2</v>
      </c>
      <c r="J3025" s="1" t="str">
        <f>+VLOOKUP(bloques1a3[[#This Row],[respuesta]],respuestas.emociones[],2,0)</f>
        <v>asco</v>
      </c>
      <c r="K3025" s="1">
        <f>+VLOOKUP(bloques1a3[[#This Row],[niño]],BD.niños[[Código]:[edad]],5,0)</f>
        <v>9</v>
      </c>
      <c r="L3025" s="1">
        <f>+IF(bloques1a3[[#This Row],[correcta]]=bloques1a3[[#This Row],[respuesta]],1,0)</f>
        <v>1</v>
      </c>
      <c r="M3025" s="1">
        <f>+IF(bloques1a3[[#This Row],[Sexo]]="F",1,0)</f>
        <v>1</v>
      </c>
    </row>
    <row r="3026" spans="1:13" x14ac:dyDescent="0.55000000000000004">
      <c r="A3026">
        <v>18</v>
      </c>
      <c r="B3026" s="1" t="s">
        <v>477</v>
      </c>
      <c r="C3026" s="1" t="s">
        <v>0</v>
      </c>
      <c r="D3026">
        <v>7</v>
      </c>
      <c r="E3026" s="1" t="s">
        <v>120</v>
      </c>
      <c r="F3026">
        <v>7</v>
      </c>
      <c r="G3026" s="1" t="s">
        <v>377</v>
      </c>
      <c r="H3026" s="1" t="s">
        <v>28</v>
      </c>
      <c r="I3026">
        <v>2</v>
      </c>
      <c r="J3026" s="1" t="str">
        <f>+VLOOKUP(bloques1a3[[#This Row],[respuesta]],respuestas.emociones[],2,0)</f>
        <v>asco</v>
      </c>
      <c r="K3026" s="1">
        <f>+VLOOKUP(bloques1a3[[#This Row],[niño]],BD.niños[[Código]:[edad]],5,0)</f>
        <v>10</v>
      </c>
      <c r="L3026" s="1">
        <f>+IF(bloques1a3[[#This Row],[correcta]]=bloques1a3[[#This Row],[respuesta]],1,0)</f>
        <v>1</v>
      </c>
      <c r="M3026" s="1">
        <f>+IF(bloques1a3[[#This Row],[Sexo]]="F",1,0)</f>
        <v>0</v>
      </c>
    </row>
    <row r="3027" spans="1:13" x14ac:dyDescent="0.55000000000000004">
      <c r="A3027">
        <v>18</v>
      </c>
      <c r="B3027" s="1" t="s">
        <v>477</v>
      </c>
      <c r="C3027" s="1" t="s">
        <v>0</v>
      </c>
      <c r="D3027">
        <v>7</v>
      </c>
      <c r="E3027" s="1" t="s">
        <v>123</v>
      </c>
      <c r="F3027">
        <v>7</v>
      </c>
      <c r="G3027" s="1" t="s">
        <v>376</v>
      </c>
      <c r="H3027" s="1" t="s">
        <v>28</v>
      </c>
      <c r="I3027">
        <v>2</v>
      </c>
      <c r="J3027" s="1" t="str">
        <f>+VLOOKUP(bloques1a3[[#This Row],[respuesta]],respuestas.emociones[],2,0)</f>
        <v>asco</v>
      </c>
      <c r="K3027" s="1">
        <f>+VLOOKUP(bloques1a3[[#This Row],[niño]],BD.niños[[Código]:[edad]],5,0)</f>
        <v>8</v>
      </c>
      <c r="L3027" s="1">
        <f>+IF(bloques1a3[[#This Row],[correcta]]=bloques1a3[[#This Row],[respuesta]],1,0)</f>
        <v>1</v>
      </c>
      <c r="M3027" s="1">
        <f>+IF(bloques1a3[[#This Row],[Sexo]]="F",1,0)</f>
        <v>0</v>
      </c>
    </row>
    <row r="3028" spans="1:13" x14ac:dyDescent="0.55000000000000004">
      <c r="A3028">
        <v>18</v>
      </c>
      <c r="B3028" s="1" t="s">
        <v>477</v>
      </c>
      <c r="C3028" s="1" t="s">
        <v>0</v>
      </c>
      <c r="D3028">
        <v>7</v>
      </c>
      <c r="E3028" s="1" t="s">
        <v>127</v>
      </c>
      <c r="F3028">
        <v>7</v>
      </c>
      <c r="G3028" s="1" t="s">
        <v>375</v>
      </c>
      <c r="H3028" s="1" t="s">
        <v>28</v>
      </c>
      <c r="I3028">
        <v>2</v>
      </c>
      <c r="J3028" s="1" t="str">
        <f>+VLOOKUP(bloques1a3[[#This Row],[respuesta]],respuestas.emociones[],2,0)</f>
        <v>asco</v>
      </c>
      <c r="K3028" s="1">
        <f>+VLOOKUP(bloques1a3[[#This Row],[niño]],BD.niños[[Código]:[edad]],5,0)</f>
        <v>6</v>
      </c>
      <c r="L3028" s="1">
        <f>+IF(bloques1a3[[#This Row],[correcta]]=bloques1a3[[#This Row],[respuesta]],1,0)</f>
        <v>1</v>
      </c>
      <c r="M3028" s="1">
        <f>+IF(bloques1a3[[#This Row],[Sexo]]="F",1,0)</f>
        <v>0</v>
      </c>
    </row>
    <row r="3029" spans="1:13" x14ac:dyDescent="0.55000000000000004">
      <c r="A3029">
        <v>18</v>
      </c>
      <c r="B3029" s="1" t="s">
        <v>477</v>
      </c>
      <c r="C3029" s="1" t="s">
        <v>0</v>
      </c>
      <c r="D3029">
        <v>7</v>
      </c>
      <c r="E3029" s="1" t="s">
        <v>131</v>
      </c>
      <c r="F3029">
        <v>7</v>
      </c>
      <c r="G3029" s="1" t="s">
        <v>375</v>
      </c>
      <c r="H3029" s="1" t="s">
        <v>29</v>
      </c>
      <c r="I3029">
        <v>2</v>
      </c>
      <c r="J3029" s="1" t="str">
        <f>+VLOOKUP(bloques1a3[[#This Row],[respuesta]],respuestas.emociones[],2,0)</f>
        <v>asco</v>
      </c>
      <c r="K3029" s="1">
        <f>+VLOOKUP(bloques1a3[[#This Row],[niño]],BD.niños[[Código]:[edad]],5,0)</f>
        <v>6</v>
      </c>
      <c r="L3029" s="1">
        <f>+IF(bloques1a3[[#This Row],[correcta]]=bloques1a3[[#This Row],[respuesta]],1,0)</f>
        <v>1</v>
      </c>
      <c r="M3029" s="1">
        <f>+IF(bloques1a3[[#This Row],[Sexo]]="F",1,0)</f>
        <v>1</v>
      </c>
    </row>
    <row r="3030" spans="1:13" x14ac:dyDescent="0.55000000000000004">
      <c r="A3030">
        <v>18</v>
      </c>
      <c r="B3030" s="1" t="s">
        <v>477</v>
      </c>
      <c r="C3030" s="1" t="s">
        <v>0</v>
      </c>
      <c r="D3030">
        <v>7</v>
      </c>
      <c r="E3030" s="1" t="s">
        <v>135</v>
      </c>
      <c r="F3030">
        <v>7</v>
      </c>
      <c r="G3030" s="1" t="s">
        <v>375</v>
      </c>
      <c r="H3030" s="1" t="s">
        <v>28</v>
      </c>
      <c r="I3030">
        <v>2</v>
      </c>
      <c r="J3030" s="1" t="str">
        <f>+VLOOKUP(bloques1a3[[#This Row],[respuesta]],respuestas.emociones[],2,0)</f>
        <v>asco</v>
      </c>
      <c r="K3030" s="1">
        <f>+VLOOKUP(bloques1a3[[#This Row],[niño]],BD.niños[[Código]:[edad]],5,0)</f>
        <v>6</v>
      </c>
      <c r="L3030" s="1">
        <f>+IF(bloques1a3[[#This Row],[correcta]]=bloques1a3[[#This Row],[respuesta]],1,0)</f>
        <v>1</v>
      </c>
      <c r="M3030" s="1">
        <f>+IF(bloques1a3[[#This Row],[Sexo]]="F",1,0)</f>
        <v>0</v>
      </c>
    </row>
    <row r="3031" spans="1:13" x14ac:dyDescent="0.55000000000000004">
      <c r="A3031">
        <v>18</v>
      </c>
      <c r="B3031" s="1" t="s">
        <v>477</v>
      </c>
      <c r="C3031" s="1" t="s">
        <v>0</v>
      </c>
      <c r="D3031">
        <v>7</v>
      </c>
      <c r="E3031" s="1" t="s">
        <v>139</v>
      </c>
      <c r="F3031">
        <v>7</v>
      </c>
      <c r="G3031" s="1" t="s">
        <v>376</v>
      </c>
      <c r="H3031" s="1" t="s">
        <v>28</v>
      </c>
      <c r="I3031">
        <v>2</v>
      </c>
      <c r="J3031" s="1" t="str">
        <f>+VLOOKUP(bloques1a3[[#This Row],[respuesta]],respuestas.emociones[],2,0)</f>
        <v>asco</v>
      </c>
      <c r="K3031" s="1">
        <f>+VLOOKUP(bloques1a3[[#This Row],[niño]],BD.niños[[Código]:[edad]],5,0)</f>
        <v>8</v>
      </c>
      <c r="L3031" s="1">
        <f>+IF(bloques1a3[[#This Row],[correcta]]=bloques1a3[[#This Row],[respuesta]],1,0)</f>
        <v>1</v>
      </c>
      <c r="M3031" s="1">
        <f>+IF(bloques1a3[[#This Row],[Sexo]]="F",1,0)</f>
        <v>0</v>
      </c>
    </row>
    <row r="3032" spans="1:13" x14ac:dyDescent="0.55000000000000004">
      <c r="A3032">
        <v>18</v>
      </c>
      <c r="B3032" s="1" t="s">
        <v>477</v>
      </c>
      <c r="C3032" s="1" t="s">
        <v>0</v>
      </c>
      <c r="D3032">
        <v>7</v>
      </c>
      <c r="E3032" s="1" t="s">
        <v>141</v>
      </c>
      <c r="F3032">
        <v>7</v>
      </c>
      <c r="G3032" s="1" t="s">
        <v>376</v>
      </c>
      <c r="H3032" s="1" t="s">
        <v>29</v>
      </c>
      <c r="I3032">
        <v>2</v>
      </c>
      <c r="J3032" s="1" t="str">
        <f>+VLOOKUP(bloques1a3[[#This Row],[respuesta]],respuestas.emociones[],2,0)</f>
        <v>asco</v>
      </c>
      <c r="K3032" s="1">
        <f>+VLOOKUP(bloques1a3[[#This Row],[niño]],BD.niños[[Código]:[edad]],5,0)</f>
        <v>7</v>
      </c>
      <c r="L3032" s="1">
        <f>+IF(bloques1a3[[#This Row],[correcta]]=bloques1a3[[#This Row],[respuesta]],1,0)</f>
        <v>1</v>
      </c>
      <c r="M3032" s="1">
        <f>+IF(bloques1a3[[#This Row],[Sexo]]="F",1,0)</f>
        <v>1</v>
      </c>
    </row>
    <row r="3033" spans="1:13" x14ac:dyDescent="0.55000000000000004">
      <c r="A3033">
        <v>18</v>
      </c>
      <c r="B3033" s="1" t="s">
        <v>477</v>
      </c>
      <c r="C3033" s="1" t="s">
        <v>0</v>
      </c>
      <c r="D3033">
        <v>7</v>
      </c>
      <c r="E3033" s="1" t="s">
        <v>145</v>
      </c>
      <c r="F3033">
        <v>7</v>
      </c>
      <c r="G3033" s="1" t="s">
        <v>376</v>
      </c>
      <c r="H3033" s="1" t="s">
        <v>28</v>
      </c>
      <c r="I3033">
        <v>2</v>
      </c>
      <c r="J3033" s="1" t="str">
        <f>+VLOOKUP(bloques1a3[[#This Row],[respuesta]],respuestas.emociones[],2,0)</f>
        <v>asco</v>
      </c>
      <c r="K3033" s="1">
        <f>+VLOOKUP(bloques1a3[[#This Row],[niño]],BD.niños[[Código]:[edad]],5,0)</f>
        <v>8</v>
      </c>
      <c r="L3033" s="1">
        <f>+IF(bloques1a3[[#This Row],[correcta]]=bloques1a3[[#This Row],[respuesta]],1,0)</f>
        <v>1</v>
      </c>
      <c r="M3033" s="1">
        <f>+IF(bloques1a3[[#This Row],[Sexo]]="F",1,0)</f>
        <v>0</v>
      </c>
    </row>
    <row r="3034" spans="1:13" x14ac:dyDescent="0.55000000000000004">
      <c r="A3034">
        <v>18</v>
      </c>
      <c r="B3034" s="1" t="s">
        <v>477</v>
      </c>
      <c r="C3034" s="1" t="s">
        <v>0</v>
      </c>
      <c r="D3034">
        <v>7</v>
      </c>
      <c r="E3034" s="1" t="s">
        <v>147</v>
      </c>
      <c r="F3034">
        <v>6</v>
      </c>
      <c r="G3034" s="1" t="s">
        <v>376</v>
      </c>
      <c r="H3034" s="1" t="s">
        <v>28</v>
      </c>
      <c r="I3034">
        <v>2</v>
      </c>
      <c r="J3034" s="1" t="str">
        <f>+VLOOKUP(bloques1a3[[#This Row],[respuesta]],respuestas.emociones[],2,0)</f>
        <v>sorpresa</v>
      </c>
      <c r="K3034" s="1">
        <f>+VLOOKUP(bloques1a3[[#This Row],[niño]],BD.niños[[Código]:[edad]],5,0)</f>
        <v>8</v>
      </c>
      <c r="L3034" s="1">
        <f>+IF(bloques1a3[[#This Row],[correcta]]=bloques1a3[[#This Row],[respuesta]],1,0)</f>
        <v>0</v>
      </c>
      <c r="M3034" s="1">
        <f>+IF(bloques1a3[[#This Row],[Sexo]]="F",1,0)</f>
        <v>0</v>
      </c>
    </row>
    <row r="3035" spans="1:13" x14ac:dyDescent="0.55000000000000004">
      <c r="A3035">
        <v>18</v>
      </c>
      <c r="B3035" s="1" t="s">
        <v>477</v>
      </c>
      <c r="C3035" s="1" t="s">
        <v>0</v>
      </c>
      <c r="D3035">
        <v>7</v>
      </c>
      <c r="E3035" s="1" t="s">
        <v>214</v>
      </c>
      <c r="F3035">
        <v>1</v>
      </c>
      <c r="G3035" s="1" t="s">
        <v>377</v>
      </c>
      <c r="H3035" s="1" t="s">
        <v>29</v>
      </c>
      <c r="I3035">
        <v>2</v>
      </c>
      <c r="J3035" s="1" t="str">
        <f>+VLOOKUP(bloques1a3[[#This Row],[respuesta]],respuestas.emociones[],2,0)</f>
        <v>neutra</v>
      </c>
      <c r="K3035" s="1">
        <f>+VLOOKUP(bloques1a3[[#This Row],[niño]],BD.niños[[Código]:[edad]],5,0)</f>
        <v>10</v>
      </c>
      <c r="L3035" s="1">
        <f>+IF(bloques1a3[[#This Row],[correcta]]=bloques1a3[[#This Row],[respuesta]],1,0)</f>
        <v>0</v>
      </c>
      <c r="M3035" s="1">
        <f>+IF(bloques1a3[[#This Row],[Sexo]]="F",1,0)</f>
        <v>1</v>
      </c>
    </row>
    <row r="3036" spans="1:13" x14ac:dyDescent="0.55000000000000004">
      <c r="A3036">
        <v>18</v>
      </c>
      <c r="B3036" s="1" t="s">
        <v>477</v>
      </c>
      <c r="C3036" s="1" t="s">
        <v>0</v>
      </c>
      <c r="D3036">
        <v>7</v>
      </c>
      <c r="E3036" s="1" t="s">
        <v>217</v>
      </c>
      <c r="F3036">
        <v>7</v>
      </c>
      <c r="G3036" s="1" t="s">
        <v>377</v>
      </c>
      <c r="H3036" s="1" t="s">
        <v>29</v>
      </c>
      <c r="I3036">
        <v>2</v>
      </c>
      <c r="J3036" s="1" t="str">
        <f>+VLOOKUP(bloques1a3[[#This Row],[respuesta]],respuestas.emociones[],2,0)</f>
        <v>asco</v>
      </c>
      <c r="K3036" s="1">
        <f>+VLOOKUP(bloques1a3[[#This Row],[niño]],BD.niños[[Código]:[edad]],5,0)</f>
        <v>10</v>
      </c>
      <c r="L3036" s="1">
        <f>+IF(bloques1a3[[#This Row],[correcta]]=bloques1a3[[#This Row],[respuesta]],1,0)</f>
        <v>1</v>
      </c>
      <c r="M3036" s="1">
        <f>+IF(bloques1a3[[#This Row],[Sexo]]="F",1,0)</f>
        <v>1</v>
      </c>
    </row>
    <row r="3037" spans="1:13" x14ac:dyDescent="0.55000000000000004">
      <c r="A3037">
        <v>18</v>
      </c>
      <c r="B3037" s="1" t="s">
        <v>477</v>
      </c>
      <c r="C3037" s="1" t="s">
        <v>0</v>
      </c>
      <c r="D3037">
        <v>7</v>
      </c>
      <c r="E3037" s="1" t="s">
        <v>220</v>
      </c>
      <c r="F3037">
        <v>7</v>
      </c>
      <c r="G3037" s="1" t="s">
        <v>377</v>
      </c>
      <c r="H3037" s="1" t="s">
        <v>29</v>
      </c>
      <c r="I3037">
        <v>2</v>
      </c>
      <c r="J3037" s="1" t="str">
        <f>+VLOOKUP(bloques1a3[[#This Row],[respuesta]],respuestas.emociones[],2,0)</f>
        <v>asco</v>
      </c>
      <c r="K3037" s="1">
        <f>+VLOOKUP(bloques1a3[[#This Row],[niño]],BD.niños[[Código]:[edad]],5,0)</f>
        <v>10</v>
      </c>
      <c r="L3037" s="1">
        <f>+IF(bloques1a3[[#This Row],[correcta]]=bloques1a3[[#This Row],[respuesta]],1,0)</f>
        <v>1</v>
      </c>
      <c r="M3037" s="1">
        <f>+IF(bloques1a3[[#This Row],[Sexo]]="F",1,0)</f>
        <v>1</v>
      </c>
    </row>
    <row r="3038" spans="1:13" x14ac:dyDescent="0.55000000000000004">
      <c r="A3038">
        <v>18</v>
      </c>
      <c r="B3038" s="1" t="s">
        <v>477</v>
      </c>
      <c r="C3038" s="1" t="s">
        <v>0</v>
      </c>
      <c r="D3038">
        <v>7</v>
      </c>
      <c r="E3038" s="1" t="s">
        <v>223</v>
      </c>
      <c r="F3038">
        <v>5</v>
      </c>
      <c r="G3038" s="1" t="s">
        <v>376</v>
      </c>
      <c r="H3038" s="1" t="s">
        <v>29</v>
      </c>
      <c r="I3038">
        <v>2</v>
      </c>
      <c r="J3038" s="1" t="str">
        <f>+VLOOKUP(bloques1a3[[#This Row],[respuesta]],respuestas.emociones[],2,0)</f>
        <v>miedo</v>
      </c>
      <c r="K3038" s="1">
        <f>+VLOOKUP(bloques1a3[[#This Row],[niño]],BD.niños[[Código]:[edad]],5,0)</f>
        <v>8</v>
      </c>
      <c r="L3038" s="1">
        <f>+IF(bloques1a3[[#This Row],[correcta]]=bloques1a3[[#This Row],[respuesta]],1,0)</f>
        <v>0</v>
      </c>
      <c r="M3038" s="1">
        <f>+IF(bloques1a3[[#This Row],[Sexo]]="F",1,0)</f>
        <v>1</v>
      </c>
    </row>
    <row r="3039" spans="1:13" x14ac:dyDescent="0.55000000000000004">
      <c r="A3039">
        <v>18</v>
      </c>
      <c r="B3039" s="1" t="s">
        <v>477</v>
      </c>
      <c r="C3039" s="1" t="s">
        <v>0</v>
      </c>
      <c r="D3039">
        <v>7</v>
      </c>
      <c r="E3039" s="1" t="s">
        <v>226</v>
      </c>
      <c r="F3039">
        <v>7</v>
      </c>
      <c r="G3039" s="1" t="s">
        <v>377</v>
      </c>
      <c r="H3039" s="1" t="s">
        <v>28</v>
      </c>
      <c r="I3039">
        <v>2</v>
      </c>
      <c r="J3039" s="1" t="str">
        <f>+VLOOKUP(bloques1a3[[#This Row],[respuesta]],respuestas.emociones[],2,0)</f>
        <v>asco</v>
      </c>
      <c r="K3039" s="1">
        <f>+VLOOKUP(bloques1a3[[#This Row],[niño]],BD.niños[[Código]:[edad]],5,0)</f>
        <v>10</v>
      </c>
      <c r="L3039" s="1">
        <f>+IF(bloques1a3[[#This Row],[correcta]]=bloques1a3[[#This Row],[respuesta]],1,0)</f>
        <v>1</v>
      </c>
      <c r="M3039" s="1">
        <f>+IF(bloques1a3[[#This Row],[Sexo]]="F",1,0)</f>
        <v>0</v>
      </c>
    </row>
    <row r="3040" spans="1:13" x14ac:dyDescent="0.55000000000000004">
      <c r="A3040">
        <v>18</v>
      </c>
      <c r="B3040" s="1" t="s">
        <v>477</v>
      </c>
      <c r="C3040" s="1" t="s">
        <v>0</v>
      </c>
      <c r="D3040">
        <v>7</v>
      </c>
      <c r="E3040" s="1" t="s">
        <v>229</v>
      </c>
      <c r="F3040">
        <v>7</v>
      </c>
      <c r="G3040" s="1" t="s">
        <v>376</v>
      </c>
      <c r="H3040" s="1" t="s">
        <v>28</v>
      </c>
      <c r="I3040">
        <v>2</v>
      </c>
      <c r="J3040" s="1" t="str">
        <f>+VLOOKUP(bloques1a3[[#This Row],[respuesta]],respuestas.emociones[],2,0)</f>
        <v>asco</v>
      </c>
      <c r="K3040" s="1">
        <f>+VLOOKUP(bloques1a3[[#This Row],[niño]],BD.niños[[Código]:[edad]],5,0)</f>
        <v>7</v>
      </c>
      <c r="L3040" s="1">
        <f>+IF(bloques1a3[[#This Row],[correcta]]=bloques1a3[[#This Row],[respuesta]],1,0)</f>
        <v>1</v>
      </c>
      <c r="M3040" s="1">
        <f>+IF(bloques1a3[[#This Row],[Sexo]]="F",1,0)</f>
        <v>0</v>
      </c>
    </row>
    <row r="3041" spans="1:13" x14ac:dyDescent="0.55000000000000004">
      <c r="A3041">
        <v>18</v>
      </c>
      <c r="B3041" s="1" t="s">
        <v>477</v>
      </c>
      <c r="C3041" s="1" t="s">
        <v>0</v>
      </c>
      <c r="D3041">
        <v>7</v>
      </c>
      <c r="E3041" s="1" t="s">
        <v>231</v>
      </c>
      <c r="F3041">
        <v>7</v>
      </c>
      <c r="G3041" s="1" t="s">
        <v>375</v>
      </c>
      <c r="H3041" s="1" t="s">
        <v>29</v>
      </c>
      <c r="I3041">
        <v>2</v>
      </c>
      <c r="J3041" s="1" t="str">
        <f>+VLOOKUP(bloques1a3[[#This Row],[respuesta]],respuestas.emociones[],2,0)</f>
        <v>asco</v>
      </c>
      <c r="K3041" s="1">
        <f>+VLOOKUP(bloques1a3[[#This Row],[niño]],BD.niños[[Código]:[edad]],5,0)</f>
        <v>6</v>
      </c>
      <c r="L3041" s="1">
        <f>+IF(bloques1a3[[#This Row],[correcta]]=bloques1a3[[#This Row],[respuesta]],1,0)</f>
        <v>1</v>
      </c>
      <c r="M3041" s="1">
        <f>+IF(bloques1a3[[#This Row],[Sexo]]="F",1,0)</f>
        <v>1</v>
      </c>
    </row>
    <row r="3042" spans="1:13" x14ac:dyDescent="0.55000000000000004">
      <c r="A3042">
        <v>18</v>
      </c>
      <c r="B3042" s="1" t="s">
        <v>477</v>
      </c>
      <c r="C3042" s="1" t="s">
        <v>0</v>
      </c>
      <c r="D3042">
        <v>7</v>
      </c>
      <c r="E3042" s="1" t="s">
        <v>286</v>
      </c>
      <c r="F3042">
        <v>7</v>
      </c>
      <c r="G3042" s="1" t="s">
        <v>375</v>
      </c>
      <c r="H3042" s="1" t="s">
        <v>28</v>
      </c>
      <c r="I3042">
        <v>2</v>
      </c>
      <c r="J3042" s="1" t="str">
        <f>+VLOOKUP(bloques1a3[[#This Row],[respuesta]],respuestas.emociones[],2,0)</f>
        <v>asco</v>
      </c>
      <c r="K3042" s="1">
        <f>+VLOOKUP(bloques1a3[[#This Row],[niño]],BD.niños[[Código]:[edad]],5,0)</f>
        <v>5</v>
      </c>
      <c r="L3042" s="1">
        <f>+IF(bloques1a3[[#This Row],[correcta]]=bloques1a3[[#This Row],[respuesta]],1,0)</f>
        <v>1</v>
      </c>
      <c r="M3042" s="1">
        <f>+IF(bloques1a3[[#This Row],[Sexo]]="F",1,0)</f>
        <v>0</v>
      </c>
    </row>
    <row r="3043" spans="1:13" x14ac:dyDescent="0.55000000000000004">
      <c r="A3043">
        <v>18</v>
      </c>
      <c r="B3043" s="1" t="s">
        <v>477</v>
      </c>
      <c r="C3043" s="1" t="s">
        <v>0</v>
      </c>
      <c r="D3043">
        <v>7</v>
      </c>
      <c r="E3043" s="1" t="s">
        <v>290</v>
      </c>
      <c r="F3043">
        <v>7</v>
      </c>
      <c r="G3043" s="1" t="s">
        <v>375</v>
      </c>
      <c r="H3043" s="1" t="s">
        <v>28</v>
      </c>
      <c r="I3043">
        <v>2</v>
      </c>
      <c r="J3043" s="1" t="str">
        <f>+VLOOKUP(bloques1a3[[#This Row],[respuesta]],respuestas.emociones[],2,0)</f>
        <v>asco</v>
      </c>
      <c r="K3043" s="1">
        <f>+VLOOKUP(bloques1a3[[#This Row],[niño]],BD.niños[[Código]:[edad]],5,0)</f>
        <v>6</v>
      </c>
      <c r="L3043" s="1">
        <f>+IF(bloques1a3[[#This Row],[correcta]]=bloques1a3[[#This Row],[respuesta]],1,0)</f>
        <v>1</v>
      </c>
      <c r="M3043" s="1">
        <f>+IF(bloques1a3[[#This Row],[Sexo]]="F",1,0)</f>
        <v>0</v>
      </c>
    </row>
    <row r="3044" spans="1:13" x14ac:dyDescent="0.55000000000000004">
      <c r="A3044">
        <v>18</v>
      </c>
      <c r="B3044" s="1" t="s">
        <v>477</v>
      </c>
      <c r="C3044" s="1" t="s">
        <v>0</v>
      </c>
      <c r="D3044">
        <v>7</v>
      </c>
      <c r="E3044" s="1" t="s">
        <v>294</v>
      </c>
      <c r="F3044">
        <v>7</v>
      </c>
      <c r="G3044" s="1" t="s">
        <v>376</v>
      </c>
      <c r="H3044" s="1" t="s">
        <v>28</v>
      </c>
      <c r="I3044">
        <v>2</v>
      </c>
      <c r="J3044" s="1" t="str">
        <f>+VLOOKUP(bloques1a3[[#This Row],[respuesta]],respuestas.emociones[],2,0)</f>
        <v>asco</v>
      </c>
      <c r="K3044" s="1">
        <f>+VLOOKUP(bloques1a3[[#This Row],[niño]],BD.niños[[Código]:[edad]],5,0)</f>
        <v>7</v>
      </c>
      <c r="L3044" s="1">
        <f>+IF(bloques1a3[[#This Row],[correcta]]=bloques1a3[[#This Row],[respuesta]],1,0)</f>
        <v>1</v>
      </c>
      <c r="M3044" s="1">
        <f>+IF(bloques1a3[[#This Row],[Sexo]]="F",1,0)</f>
        <v>0</v>
      </c>
    </row>
    <row r="3045" spans="1:13" x14ac:dyDescent="0.55000000000000004">
      <c r="A3045">
        <v>18</v>
      </c>
      <c r="B3045" s="1" t="s">
        <v>477</v>
      </c>
      <c r="C3045" s="1" t="s">
        <v>0</v>
      </c>
      <c r="D3045">
        <v>7</v>
      </c>
      <c r="E3045" s="1" t="s">
        <v>295</v>
      </c>
      <c r="F3045">
        <v>4</v>
      </c>
      <c r="G3045" s="1" t="s">
        <v>376</v>
      </c>
      <c r="H3045" s="1" t="s">
        <v>28</v>
      </c>
      <c r="I3045">
        <v>2</v>
      </c>
      <c r="J3045" s="1" t="str">
        <f>+VLOOKUP(bloques1a3[[#This Row],[respuesta]],respuestas.emociones[],2,0)</f>
        <v>enojo</v>
      </c>
      <c r="K3045" s="1">
        <f>+VLOOKUP(bloques1a3[[#This Row],[niño]],BD.niños[[Código]:[edad]],5,0)</f>
        <v>8</v>
      </c>
      <c r="L3045" s="1">
        <f>+IF(bloques1a3[[#This Row],[correcta]]=bloques1a3[[#This Row],[respuesta]],1,0)</f>
        <v>0</v>
      </c>
      <c r="M3045" s="1">
        <f>+IF(bloques1a3[[#This Row],[Sexo]]="F",1,0)</f>
        <v>0</v>
      </c>
    </row>
    <row r="3046" spans="1:13" x14ac:dyDescent="0.55000000000000004">
      <c r="A3046">
        <v>18</v>
      </c>
      <c r="B3046" s="1" t="s">
        <v>477</v>
      </c>
      <c r="C3046" s="1" t="s">
        <v>0</v>
      </c>
      <c r="D3046">
        <v>7</v>
      </c>
      <c r="E3046" s="1" t="s">
        <v>317</v>
      </c>
      <c r="F3046">
        <v>7</v>
      </c>
      <c r="G3046" s="1" t="s">
        <v>377</v>
      </c>
      <c r="H3046" s="1" t="s">
        <v>29</v>
      </c>
      <c r="I3046">
        <v>2</v>
      </c>
      <c r="J3046" s="1" t="str">
        <f>+VLOOKUP(bloques1a3[[#This Row],[respuesta]],respuestas.emociones[],2,0)</f>
        <v>asco</v>
      </c>
      <c r="K3046" s="1">
        <f>+VLOOKUP(bloques1a3[[#This Row],[niño]],BD.niños[[Código]:[edad]],5,0)</f>
        <v>10</v>
      </c>
      <c r="L3046" s="1">
        <f>+IF(bloques1a3[[#This Row],[correcta]]=bloques1a3[[#This Row],[respuesta]],1,0)</f>
        <v>1</v>
      </c>
      <c r="M3046" s="1">
        <f>+IF(bloques1a3[[#This Row],[Sexo]]="F",1,0)</f>
        <v>1</v>
      </c>
    </row>
    <row r="3047" spans="1:13" x14ac:dyDescent="0.55000000000000004">
      <c r="A3047">
        <v>18</v>
      </c>
      <c r="B3047" s="1" t="s">
        <v>477</v>
      </c>
      <c r="C3047" s="1" t="s">
        <v>0</v>
      </c>
      <c r="D3047">
        <v>7</v>
      </c>
      <c r="E3047" s="1" t="s">
        <v>320</v>
      </c>
      <c r="F3047">
        <v>7</v>
      </c>
      <c r="G3047" s="1" t="s">
        <v>377</v>
      </c>
      <c r="H3047" s="1" t="s">
        <v>28</v>
      </c>
      <c r="I3047">
        <v>2</v>
      </c>
      <c r="J3047" s="1" t="str">
        <f>+VLOOKUP(bloques1a3[[#This Row],[respuesta]],respuestas.emociones[],2,0)</f>
        <v>asco</v>
      </c>
      <c r="K3047" s="1">
        <f>+VLOOKUP(bloques1a3[[#This Row],[niño]],BD.niños[[Código]:[edad]],5,0)</f>
        <v>10</v>
      </c>
      <c r="L3047" s="1">
        <f>+IF(bloques1a3[[#This Row],[correcta]]=bloques1a3[[#This Row],[respuesta]],1,0)</f>
        <v>1</v>
      </c>
      <c r="M3047" s="1">
        <f>+IF(bloques1a3[[#This Row],[Sexo]]="F",1,0)</f>
        <v>0</v>
      </c>
    </row>
    <row r="3048" spans="1:13" x14ac:dyDescent="0.55000000000000004">
      <c r="A3048">
        <v>18</v>
      </c>
      <c r="B3048" s="1" t="s">
        <v>477</v>
      </c>
      <c r="C3048" s="1" t="s">
        <v>0</v>
      </c>
      <c r="D3048">
        <v>7</v>
      </c>
      <c r="E3048" s="1" t="s">
        <v>323</v>
      </c>
      <c r="F3048">
        <v>5</v>
      </c>
      <c r="G3048" s="1" t="s">
        <v>376</v>
      </c>
      <c r="H3048" s="1" t="s">
        <v>29</v>
      </c>
      <c r="I3048">
        <v>2</v>
      </c>
      <c r="J3048" s="1" t="str">
        <f>+VLOOKUP(bloques1a3[[#This Row],[respuesta]],respuestas.emociones[],2,0)</f>
        <v>miedo</v>
      </c>
      <c r="K3048" s="1">
        <f>+VLOOKUP(bloques1a3[[#This Row],[niño]],BD.niños[[Código]:[edad]],5,0)</f>
        <v>8</v>
      </c>
      <c r="L3048" s="1">
        <f>+IF(bloques1a3[[#This Row],[correcta]]=bloques1a3[[#This Row],[respuesta]],1,0)</f>
        <v>0</v>
      </c>
      <c r="M3048" s="1">
        <f>+IF(bloques1a3[[#This Row],[Sexo]]="F",1,0)</f>
        <v>1</v>
      </c>
    </row>
    <row r="3049" spans="1:13" x14ac:dyDescent="0.55000000000000004">
      <c r="A3049">
        <v>18</v>
      </c>
      <c r="B3049" s="1" t="s">
        <v>477</v>
      </c>
      <c r="C3049" s="1" t="s">
        <v>0</v>
      </c>
      <c r="D3049">
        <v>7</v>
      </c>
      <c r="E3049" s="1" t="s">
        <v>327</v>
      </c>
      <c r="F3049">
        <v>7</v>
      </c>
      <c r="G3049" s="1" t="s">
        <v>376</v>
      </c>
      <c r="H3049" s="1" t="s">
        <v>29</v>
      </c>
      <c r="I3049">
        <v>2</v>
      </c>
      <c r="J3049" s="1" t="str">
        <f>+VLOOKUP(bloques1a3[[#This Row],[respuesta]],respuestas.emociones[],2,0)</f>
        <v>asco</v>
      </c>
      <c r="K3049" s="1">
        <f>+VLOOKUP(bloques1a3[[#This Row],[niño]],BD.niños[[Código]:[edad]],5,0)</f>
        <v>7</v>
      </c>
      <c r="L3049" s="1">
        <f>+IF(bloques1a3[[#This Row],[correcta]]=bloques1a3[[#This Row],[respuesta]],1,0)</f>
        <v>1</v>
      </c>
      <c r="M3049" s="1">
        <f>+IF(bloques1a3[[#This Row],[Sexo]]="F",1,0)</f>
        <v>1</v>
      </c>
    </row>
    <row r="3050" spans="1:13" x14ac:dyDescent="0.55000000000000004">
      <c r="A3050">
        <v>18</v>
      </c>
      <c r="B3050" s="1" t="s">
        <v>477</v>
      </c>
      <c r="C3050" s="1" t="s">
        <v>0</v>
      </c>
      <c r="D3050">
        <v>7</v>
      </c>
      <c r="E3050" s="1" t="s">
        <v>331</v>
      </c>
      <c r="F3050">
        <v>7</v>
      </c>
      <c r="G3050" s="1" t="s">
        <v>376</v>
      </c>
      <c r="H3050" s="1" t="s">
        <v>29</v>
      </c>
      <c r="I3050">
        <v>2</v>
      </c>
      <c r="J3050" s="1" t="str">
        <f>+VLOOKUP(bloques1a3[[#This Row],[respuesta]],respuestas.emociones[],2,0)</f>
        <v>asco</v>
      </c>
      <c r="K3050" s="1">
        <f>+VLOOKUP(bloques1a3[[#This Row],[niño]],BD.niños[[Código]:[edad]],5,0)</f>
        <v>8</v>
      </c>
      <c r="L3050" s="1">
        <f>+IF(bloques1a3[[#This Row],[correcta]]=bloques1a3[[#This Row],[respuesta]],1,0)</f>
        <v>1</v>
      </c>
      <c r="M3050" s="1">
        <f>+IF(bloques1a3[[#This Row],[Sexo]]="F",1,0)</f>
        <v>1</v>
      </c>
    </row>
    <row r="3051" spans="1:13" x14ac:dyDescent="0.55000000000000004">
      <c r="A3051">
        <v>19</v>
      </c>
      <c r="B3051" s="1" t="s">
        <v>478</v>
      </c>
      <c r="C3051" s="1" t="s">
        <v>5</v>
      </c>
      <c r="D3051">
        <v>6</v>
      </c>
      <c r="E3051" s="1" t="s">
        <v>105</v>
      </c>
      <c r="F3051">
        <v>6</v>
      </c>
      <c r="G3051" s="1" t="s">
        <v>377</v>
      </c>
      <c r="H3051" s="1" t="s">
        <v>29</v>
      </c>
      <c r="I3051">
        <v>2</v>
      </c>
      <c r="J3051" s="1" t="str">
        <f>+VLOOKUP(bloques1a3[[#This Row],[respuesta]],respuestas.emociones[],2,0)</f>
        <v>sorpresa</v>
      </c>
      <c r="K3051" s="1">
        <f>+VLOOKUP(bloques1a3[[#This Row],[niño]],BD.niños[[Código]:[edad]],5,0)</f>
        <v>10</v>
      </c>
      <c r="L3051" s="1">
        <f>+IF(bloques1a3[[#This Row],[correcta]]=bloques1a3[[#This Row],[respuesta]],1,0)</f>
        <v>1</v>
      </c>
      <c r="M3051" s="1">
        <f>+IF(bloques1a3[[#This Row],[Sexo]]="F",1,0)</f>
        <v>1</v>
      </c>
    </row>
    <row r="3052" spans="1:13" x14ac:dyDescent="0.55000000000000004">
      <c r="A3052">
        <v>19</v>
      </c>
      <c r="B3052" s="1" t="s">
        <v>478</v>
      </c>
      <c r="C3052" s="1" t="s">
        <v>5</v>
      </c>
      <c r="D3052">
        <v>6</v>
      </c>
      <c r="E3052" s="1" t="s">
        <v>108</v>
      </c>
      <c r="F3052">
        <v>6</v>
      </c>
      <c r="G3052" s="1" t="s">
        <v>377</v>
      </c>
      <c r="H3052" s="1" t="s">
        <v>29</v>
      </c>
      <c r="I3052">
        <v>2</v>
      </c>
      <c r="J3052" s="1" t="str">
        <f>+VLOOKUP(bloques1a3[[#This Row],[respuesta]],respuestas.emociones[],2,0)</f>
        <v>sorpresa</v>
      </c>
      <c r="K3052" s="1">
        <f>+VLOOKUP(bloques1a3[[#This Row],[niño]],BD.niños[[Código]:[edad]],5,0)</f>
        <v>10</v>
      </c>
      <c r="L3052" s="1">
        <f>+IF(bloques1a3[[#This Row],[correcta]]=bloques1a3[[#This Row],[respuesta]],1,0)</f>
        <v>1</v>
      </c>
      <c r="M3052" s="1">
        <f>+IF(bloques1a3[[#This Row],[Sexo]]="F",1,0)</f>
        <v>1</v>
      </c>
    </row>
    <row r="3053" spans="1:13" x14ac:dyDescent="0.55000000000000004">
      <c r="A3053">
        <v>19</v>
      </c>
      <c r="B3053" s="1" t="s">
        <v>478</v>
      </c>
      <c r="C3053" s="1" t="s">
        <v>5</v>
      </c>
      <c r="D3053">
        <v>6</v>
      </c>
      <c r="E3053" s="1" t="s">
        <v>112</v>
      </c>
      <c r="F3053">
        <v>6</v>
      </c>
      <c r="G3053" s="1" t="s">
        <v>377</v>
      </c>
      <c r="H3053" s="1" t="s">
        <v>29</v>
      </c>
      <c r="I3053">
        <v>2</v>
      </c>
      <c r="J3053" s="1" t="str">
        <f>+VLOOKUP(bloques1a3[[#This Row],[respuesta]],respuestas.emociones[],2,0)</f>
        <v>sorpresa</v>
      </c>
      <c r="K3053" s="1">
        <f>+VLOOKUP(bloques1a3[[#This Row],[niño]],BD.niños[[Código]:[edad]],5,0)</f>
        <v>9</v>
      </c>
      <c r="L3053" s="1">
        <f>+IF(bloques1a3[[#This Row],[correcta]]=bloques1a3[[#This Row],[respuesta]],1,0)</f>
        <v>1</v>
      </c>
      <c r="M3053" s="1">
        <f>+IF(bloques1a3[[#This Row],[Sexo]]="F",1,0)</f>
        <v>1</v>
      </c>
    </row>
    <row r="3054" spans="1:13" x14ac:dyDescent="0.55000000000000004">
      <c r="A3054">
        <v>19</v>
      </c>
      <c r="B3054" s="1" t="s">
        <v>478</v>
      </c>
      <c r="C3054" s="1" t="s">
        <v>5</v>
      </c>
      <c r="D3054">
        <v>6</v>
      </c>
      <c r="E3054" s="1" t="s">
        <v>116</v>
      </c>
      <c r="F3054">
        <v>6</v>
      </c>
      <c r="G3054" s="1" t="s">
        <v>377</v>
      </c>
      <c r="H3054" s="1" t="s">
        <v>29</v>
      </c>
      <c r="I3054">
        <v>2</v>
      </c>
      <c r="J3054" s="1" t="str">
        <f>+VLOOKUP(bloques1a3[[#This Row],[respuesta]],respuestas.emociones[],2,0)</f>
        <v>sorpresa</v>
      </c>
      <c r="K3054" s="1">
        <f>+VLOOKUP(bloques1a3[[#This Row],[niño]],BD.niños[[Código]:[edad]],5,0)</f>
        <v>9</v>
      </c>
      <c r="L3054" s="1">
        <f>+IF(bloques1a3[[#This Row],[correcta]]=bloques1a3[[#This Row],[respuesta]],1,0)</f>
        <v>1</v>
      </c>
      <c r="M3054" s="1">
        <f>+IF(bloques1a3[[#This Row],[Sexo]]="F",1,0)</f>
        <v>1</v>
      </c>
    </row>
    <row r="3055" spans="1:13" x14ac:dyDescent="0.55000000000000004">
      <c r="A3055">
        <v>19</v>
      </c>
      <c r="B3055" s="1" t="s">
        <v>478</v>
      </c>
      <c r="C3055" s="1" t="s">
        <v>5</v>
      </c>
      <c r="D3055">
        <v>6</v>
      </c>
      <c r="E3055" s="1" t="s">
        <v>120</v>
      </c>
      <c r="F3055">
        <v>6</v>
      </c>
      <c r="G3055" s="1" t="s">
        <v>377</v>
      </c>
      <c r="H3055" s="1" t="s">
        <v>28</v>
      </c>
      <c r="I3055">
        <v>2</v>
      </c>
      <c r="J3055" s="1" t="str">
        <f>+VLOOKUP(bloques1a3[[#This Row],[respuesta]],respuestas.emociones[],2,0)</f>
        <v>sorpresa</v>
      </c>
      <c r="K3055" s="1">
        <f>+VLOOKUP(bloques1a3[[#This Row],[niño]],BD.niños[[Código]:[edad]],5,0)</f>
        <v>10</v>
      </c>
      <c r="L3055" s="1">
        <f>+IF(bloques1a3[[#This Row],[correcta]]=bloques1a3[[#This Row],[respuesta]],1,0)</f>
        <v>1</v>
      </c>
      <c r="M3055" s="1">
        <f>+IF(bloques1a3[[#This Row],[Sexo]]="F",1,0)</f>
        <v>0</v>
      </c>
    </row>
    <row r="3056" spans="1:13" x14ac:dyDescent="0.55000000000000004">
      <c r="A3056">
        <v>19</v>
      </c>
      <c r="B3056" s="1" t="s">
        <v>478</v>
      </c>
      <c r="C3056" s="1" t="s">
        <v>5</v>
      </c>
      <c r="D3056">
        <v>6</v>
      </c>
      <c r="E3056" s="1" t="s">
        <v>123</v>
      </c>
      <c r="F3056">
        <v>6</v>
      </c>
      <c r="G3056" s="1" t="s">
        <v>376</v>
      </c>
      <c r="H3056" s="1" t="s">
        <v>28</v>
      </c>
      <c r="I3056">
        <v>2</v>
      </c>
      <c r="J3056" s="1" t="str">
        <f>+VLOOKUP(bloques1a3[[#This Row],[respuesta]],respuestas.emociones[],2,0)</f>
        <v>sorpresa</v>
      </c>
      <c r="K3056" s="1">
        <f>+VLOOKUP(bloques1a3[[#This Row],[niño]],BD.niños[[Código]:[edad]],5,0)</f>
        <v>8</v>
      </c>
      <c r="L3056" s="1">
        <f>+IF(bloques1a3[[#This Row],[correcta]]=bloques1a3[[#This Row],[respuesta]],1,0)</f>
        <v>1</v>
      </c>
      <c r="M3056" s="1">
        <f>+IF(bloques1a3[[#This Row],[Sexo]]="F",1,0)</f>
        <v>0</v>
      </c>
    </row>
    <row r="3057" spans="1:13" x14ac:dyDescent="0.55000000000000004">
      <c r="A3057">
        <v>19</v>
      </c>
      <c r="B3057" s="1" t="s">
        <v>478</v>
      </c>
      <c r="C3057" s="1" t="s">
        <v>5</v>
      </c>
      <c r="D3057">
        <v>6</v>
      </c>
      <c r="E3057" s="1" t="s">
        <v>127</v>
      </c>
      <c r="F3057">
        <v>5</v>
      </c>
      <c r="G3057" s="1" t="s">
        <v>375</v>
      </c>
      <c r="H3057" s="1" t="s">
        <v>28</v>
      </c>
      <c r="I3057">
        <v>2</v>
      </c>
      <c r="J3057" s="1" t="str">
        <f>+VLOOKUP(bloques1a3[[#This Row],[respuesta]],respuestas.emociones[],2,0)</f>
        <v>miedo</v>
      </c>
      <c r="K3057" s="1">
        <f>+VLOOKUP(bloques1a3[[#This Row],[niño]],BD.niños[[Código]:[edad]],5,0)</f>
        <v>6</v>
      </c>
      <c r="L3057" s="1">
        <f>+IF(bloques1a3[[#This Row],[correcta]]=bloques1a3[[#This Row],[respuesta]],1,0)</f>
        <v>0</v>
      </c>
      <c r="M3057" s="1">
        <f>+IF(bloques1a3[[#This Row],[Sexo]]="F",1,0)</f>
        <v>0</v>
      </c>
    </row>
    <row r="3058" spans="1:13" x14ac:dyDescent="0.55000000000000004">
      <c r="A3058">
        <v>19</v>
      </c>
      <c r="B3058" s="1" t="s">
        <v>478</v>
      </c>
      <c r="C3058" s="1" t="s">
        <v>5</v>
      </c>
      <c r="D3058">
        <v>6</v>
      </c>
      <c r="E3058" s="1" t="s">
        <v>131</v>
      </c>
      <c r="F3058">
        <v>6</v>
      </c>
      <c r="G3058" s="1" t="s">
        <v>375</v>
      </c>
      <c r="H3058" s="1" t="s">
        <v>29</v>
      </c>
      <c r="I3058">
        <v>2</v>
      </c>
      <c r="J3058" s="1" t="str">
        <f>+VLOOKUP(bloques1a3[[#This Row],[respuesta]],respuestas.emociones[],2,0)</f>
        <v>sorpresa</v>
      </c>
      <c r="K3058" s="1">
        <f>+VLOOKUP(bloques1a3[[#This Row],[niño]],BD.niños[[Código]:[edad]],5,0)</f>
        <v>6</v>
      </c>
      <c r="L3058" s="1">
        <f>+IF(bloques1a3[[#This Row],[correcta]]=bloques1a3[[#This Row],[respuesta]],1,0)</f>
        <v>1</v>
      </c>
      <c r="M3058" s="1">
        <f>+IF(bloques1a3[[#This Row],[Sexo]]="F",1,0)</f>
        <v>1</v>
      </c>
    </row>
    <row r="3059" spans="1:13" x14ac:dyDescent="0.55000000000000004">
      <c r="A3059">
        <v>19</v>
      </c>
      <c r="B3059" s="1" t="s">
        <v>478</v>
      </c>
      <c r="C3059" s="1" t="s">
        <v>5</v>
      </c>
      <c r="D3059">
        <v>6</v>
      </c>
      <c r="E3059" s="1" t="s">
        <v>135</v>
      </c>
      <c r="F3059">
        <v>6</v>
      </c>
      <c r="G3059" s="1" t="s">
        <v>375</v>
      </c>
      <c r="H3059" s="1" t="s">
        <v>28</v>
      </c>
      <c r="I3059">
        <v>2</v>
      </c>
      <c r="J3059" s="1" t="str">
        <f>+VLOOKUP(bloques1a3[[#This Row],[respuesta]],respuestas.emociones[],2,0)</f>
        <v>sorpresa</v>
      </c>
      <c r="K3059" s="1">
        <f>+VLOOKUP(bloques1a3[[#This Row],[niño]],BD.niños[[Código]:[edad]],5,0)</f>
        <v>6</v>
      </c>
      <c r="L3059" s="1">
        <f>+IF(bloques1a3[[#This Row],[correcta]]=bloques1a3[[#This Row],[respuesta]],1,0)</f>
        <v>1</v>
      </c>
      <c r="M3059" s="1">
        <f>+IF(bloques1a3[[#This Row],[Sexo]]="F",1,0)</f>
        <v>0</v>
      </c>
    </row>
    <row r="3060" spans="1:13" x14ac:dyDescent="0.55000000000000004">
      <c r="A3060">
        <v>19</v>
      </c>
      <c r="B3060" s="1" t="s">
        <v>478</v>
      </c>
      <c r="C3060" s="1" t="s">
        <v>5</v>
      </c>
      <c r="D3060">
        <v>6</v>
      </c>
      <c r="E3060" s="1" t="s">
        <v>139</v>
      </c>
      <c r="F3060">
        <v>6</v>
      </c>
      <c r="G3060" s="1" t="s">
        <v>376</v>
      </c>
      <c r="H3060" s="1" t="s">
        <v>28</v>
      </c>
      <c r="I3060">
        <v>2</v>
      </c>
      <c r="J3060" s="1" t="str">
        <f>+VLOOKUP(bloques1a3[[#This Row],[respuesta]],respuestas.emociones[],2,0)</f>
        <v>sorpresa</v>
      </c>
      <c r="K3060" s="1">
        <f>+VLOOKUP(bloques1a3[[#This Row],[niño]],BD.niños[[Código]:[edad]],5,0)</f>
        <v>8</v>
      </c>
      <c r="L3060" s="1">
        <f>+IF(bloques1a3[[#This Row],[correcta]]=bloques1a3[[#This Row],[respuesta]],1,0)</f>
        <v>1</v>
      </c>
      <c r="M3060" s="1">
        <f>+IF(bloques1a3[[#This Row],[Sexo]]="F",1,0)</f>
        <v>0</v>
      </c>
    </row>
    <row r="3061" spans="1:13" x14ac:dyDescent="0.55000000000000004">
      <c r="A3061">
        <v>19</v>
      </c>
      <c r="B3061" s="1" t="s">
        <v>478</v>
      </c>
      <c r="C3061" s="1" t="s">
        <v>5</v>
      </c>
      <c r="D3061">
        <v>6</v>
      </c>
      <c r="E3061" s="1" t="s">
        <v>141</v>
      </c>
      <c r="F3061">
        <v>6</v>
      </c>
      <c r="G3061" s="1" t="s">
        <v>376</v>
      </c>
      <c r="H3061" s="1" t="s">
        <v>29</v>
      </c>
      <c r="I3061">
        <v>2</v>
      </c>
      <c r="J3061" s="1" t="str">
        <f>+VLOOKUP(bloques1a3[[#This Row],[respuesta]],respuestas.emociones[],2,0)</f>
        <v>sorpresa</v>
      </c>
      <c r="K3061" s="1">
        <f>+VLOOKUP(bloques1a3[[#This Row],[niño]],BD.niños[[Código]:[edad]],5,0)</f>
        <v>7</v>
      </c>
      <c r="L3061" s="1">
        <f>+IF(bloques1a3[[#This Row],[correcta]]=bloques1a3[[#This Row],[respuesta]],1,0)</f>
        <v>1</v>
      </c>
      <c r="M3061" s="1">
        <f>+IF(bloques1a3[[#This Row],[Sexo]]="F",1,0)</f>
        <v>1</v>
      </c>
    </row>
    <row r="3062" spans="1:13" x14ac:dyDescent="0.55000000000000004">
      <c r="A3062">
        <v>19</v>
      </c>
      <c r="B3062" s="1" t="s">
        <v>478</v>
      </c>
      <c r="C3062" s="1" t="s">
        <v>5</v>
      </c>
      <c r="D3062">
        <v>6</v>
      </c>
      <c r="E3062" s="1" t="s">
        <v>145</v>
      </c>
      <c r="F3062">
        <v>6</v>
      </c>
      <c r="G3062" s="1" t="s">
        <v>376</v>
      </c>
      <c r="H3062" s="1" t="s">
        <v>28</v>
      </c>
      <c r="I3062">
        <v>2</v>
      </c>
      <c r="J3062" s="1" t="str">
        <f>+VLOOKUP(bloques1a3[[#This Row],[respuesta]],respuestas.emociones[],2,0)</f>
        <v>sorpresa</v>
      </c>
      <c r="K3062" s="1">
        <f>+VLOOKUP(bloques1a3[[#This Row],[niño]],BD.niños[[Código]:[edad]],5,0)</f>
        <v>8</v>
      </c>
      <c r="L3062" s="1">
        <f>+IF(bloques1a3[[#This Row],[correcta]]=bloques1a3[[#This Row],[respuesta]],1,0)</f>
        <v>1</v>
      </c>
      <c r="M3062" s="1">
        <f>+IF(bloques1a3[[#This Row],[Sexo]]="F",1,0)</f>
        <v>0</v>
      </c>
    </row>
    <row r="3063" spans="1:13" x14ac:dyDescent="0.55000000000000004">
      <c r="A3063">
        <v>19</v>
      </c>
      <c r="B3063" s="1" t="s">
        <v>478</v>
      </c>
      <c r="C3063" s="1" t="s">
        <v>5</v>
      </c>
      <c r="D3063">
        <v>6</v>
      </c>
      <c r="E3063" s="1" t="s">
        <v>147</v>
      </c>
      <c r="F3063">
        <v>5</v>
      </c>
      <c r="G3063" s="1" t="s">
        <v>376</v>
      </c>
      <c r="H3063" s="1" t="s">
        <v>28</v>
      </c>
      <c r="I3063">
        <v>2</v>
      </c>
      <c r="J3063" s="1" t="str">
        <f>+VLOOKUP(bloques1a3[[#This Row],[respuesta]],respuestas.emociones[],2,0)</f>
        <v>miedo</v>
      </c>
      <c r="K3063" s="1">
        <f>+VLOOKUP(bloques1a3[[#This Row],[niño]],BD.niños[[Código]:[edad]],5,0)</f>
        <v>8</v>
      </c>
      <c r="L3063" s="1">
        <f>+IF(bloques1a3[[#This Row],[correcta]]=bloques1a3[[#This Row],[respuesta]],1,0)</f>
        <v>0</v>
      </c>
      <c r="M3063" s="1">
        <f>+IF(bloques1a3[[#This Row],[Sexo]]="F",1,0)</f>
        <v>0</v>
      </c>
    </row>
    <row r="3064" spans="1:13" x14ac:dyDescent="0.55000000000000004">
      <c r="A3064">
        <v>19</v>
      </c>
      <c r="B3064" s="1" t="s">
        <v>478</v>
      </c>
      <c r="C3064" s="1" t="s">
        <v>5</v>
      </c>
      <c r="D3064">
        <v>6</v>
      </c>
      <c r="E3064" s="1" t="s">
        <v>214</v>
      </c>
      <c r="F3064">
        <v>1</v>
      </c>
      <c r="G3064" s="1" t="s">
        <v>377</v>
      </c>
      <c r="H3064" s="1" t="s">
        <v>29</v>
      </c>
      <c r="I3064">
        <v>2</v>
      </c>
      <c r="J3064" s="1" t="str">
        <f>+VLOOKUP(bloques1a3[[#This Row],[respuesta]],respuestas.emociones[],2,0)</f>
        <v>neutra</v>
      </c>
      <c r="K3064" s="1">
        <f>+VLOOKUP(bloques1a3[[#This Row],[niño]],BD.niños[[Código]:[edad]],5,0)</f>
        <v>10</v>
      </c>
      <c r="L3064" s="1">
        <f>+IF(bloques1a3[[#This Row],[correcta]]=bloques1a3[[#This Row],[respuesta]],1,0)</f>
        <v>0</v>
      </c>
      <c r="M3064" s="1">
        <f>+IF(bloques1a3[[#This Row],[Sexo]]="F",1,0)</f>
        <v>1</v>
      </c>
    </row>
    <row r="3065" spans="1:13" x14ac:dyDescent="0.55000000000000004">
      <c r="A3065">
        <v>19</v>
      </c>
      <c r="B3065" s="1" t="s">
        <v>478</v>
      </c>
      <c r="C3065" s="1" t="s">
        <v>5</v>
      </c>
      <c r="D3065">
        <v>6</v>
      </c>
      <c r="E3065" s="1" t="s">
        <v>217</v>
      </c>
      <c r="F3065">
        <v>6</v>
      </c>
      <c r="G3065" s="1" t="s">
        <v>377</v>
      </c>
      <c r="H3065" s="1" t="s">
        <v>29</v>
      </c>
      <c r="I3065">
        <v>2</v>
      </c>
      <c r="J3065" s="1" t="str">
        <f>+VLOOKUP(bloques1a3[[#This Row],[respuesta]],respuestas.emociones[],2,0)</f>
        <v>sorpresa</v>
      </c>
      <c r="K3065" s="1">
        <f>+VLOOKUP(bloques1a3[[#This Row],[niño]],BD.niños[[Código]:[edad]],5,0)</f>
        <v>10</v>
      </c>
      <c r="L3065" s="1">
        <f>+IF(bloques1a3[[#This Row],[correcta]]=bloques1a3[[#This Row],[respuesta]],1,0)</f>
        <v>1</v>
      </c>
      <c r="M3065" s="1">
        <f>+IF(bloques1a3[[#This Row],[Sexo]]="F",1,0)</f>
        <v>1</v>
      </c>
    </row>
    <row r="3066" spans="1:13" x14ac:dyDescent="0.55000000000000004">
      <c r="A3066">
        <v>19</v>
      </c>
      <c r="B3066" s="1" t="s">
        <v>478</v>
      </c>
      <c r="C3066" s="1" t="s">
        <v>5</v>
      </c>
      <c r="D3066">
        <v>6</v>
      </c>
      <c r="E3066" s="1" t="s">
        <v>220</v>
      </c>
      <c r="F3066">
        <v>5</v>
      </c>
      <c r="G3066" s="1" t="s">
        <v>377</v>
      </c>
      <c r="H3066" s="1" t="s">
        <v>29</v>
      </c>
      <c r="I3066">
        <v>2</v>
      </c>
      <c r="J3066" s="1" t="str">
        <f>+VLOOKUP(bloques1a3[[#This Row],[respuesta]],respuestas.emociones[],2,0)</f>
        <v>miedo</v>
      </c>
      <c r="K3066" s="1">
        <f>+VLOOKUP(bloques1a3[[#This Row],[niño]],BD.niños[[Código]:[edad]],5,0)</f>
        <v>10</v>
      </c>
      <c r="L3066" s="1">
        <f>+IF(bloques1a3[[#This Row],[correcta]]=bloques1a3[[#This Row],[respuesta]],1,0)</f>
        <v>0</v>
      </c>
      <c r="M3066" s="1">
        <f>+IF(bloques1a3[[#This Row],[Sexo]]="F",1,0)</f>
        <v>1</v>
      </c>
    </row>
    <row r="3067" spans="1:13" x14ac:dyDescent="0.55000000000000004">
      <c r="A3067">
        <v>19</v>
      </c>
      <c r="B3067" s="1" t="s">
        <v>478</v>
      </c>
      <c r="C3067" s="1" t="s">
        <v>5</v>
      </c>
      <c r="D3067">
        <v>6</v>
      </c>
      <c r="E3067" s="1" t="s">
        <v>223</v>
      </c>
      <c r="F3067">
        <v>6</v>
      </c>
      <c r="G3067" s="1" t="s">
        <v>376</v>
      </c>
      <c r="H3067" s="1" t="s">
        <v>29</v>
      </c>
      <c r="I3067">
        <v>2</v>
      </c>
      <c r="J3067" s="1" t="str">
        <f>+VLOOKUP(bloques1a3[[#This Row],[respuesta]],respuestas.emociones[],2,0)</f>
        <v>sorpresa</v>
      </c>
      <c r="K3067" s="1">
        <f>+VLOOKUP(bloques1a3[[#This Row],[niño]],BD.niños[[Código]:[edad]],5,0)</f>
        <v>8</v>
      </c>
      <c r="L3067" s="1">
        <f>+IF(bloques1a3[[#This Row],[correcta]]=bloques1a3[[#This Row],[respuesta]],1,0)</f>
        <v>1</v>
      </c>
      <c r="M3067" s="1">
        <f>+IF(bloques1a3[[#This Row],[Sexo]]="F",1,0)</f>
        <v>1</v>
      </c>
    </row>
    <row r="3068" spans="1:13" x14ac:dyDescent="0.55000000000000004">
      <c r="A3068">
        <v>19</v>
      </c>
      <c r="B3068" s="1" t="s">
        <v>478</v>
      </c>
      <c r="C3068" s="1" t="s">
        <v>5</v>
      </c>
      <c r="D3068">
        <v>6</v>
      </c>
      <c r="E3068" s="1" t="s">
        <v>226</v>
      </c>
      <c r="F3068">
        <v>6</v>
      </c>
      <c r="G3068" s="1" t="s">
        <v>377</v>
      </c>
      <c r="H3068" s="1" t="s">
        <v>28</v>
      </c>
      <c r="I3068">
        <v>2</v>
      </c>
      <c r="J3068" s="1" t="str">
        <f>+VLOOKUP(bloques1a3[[#This Row],[respuesta]],respuestas.emociones[],2,0)</f>
        <v>sorpresa</v>
      </c>
      <c r="K3068" s="1">
        <f>+VLOOKUP(bloques1a3[[#This Row],[niño]],BD.niños[[Código]:[edad]],5,0)</f>
        <v>10</v>
      </c>
      <c r="L3068" s="1">
        <f>+IF(bloques1a3[[#This Row],[correcta]]=bloques1a3[[#This Row],[respuesta]],1,0)</f>
        <v>1</v>
      </c>
      <c r="M3068" s="1">
        <f>+IF(bloques1a3[[#This Row],[Sexo]]="F",1,0)</f>
        <v>0</v>
      </c>
    </row>
    <row r="3069" spans="1:13" x14ac:dyDescent="0.55000000000000004">
      <c r="A3069">
        <v>19</v>
      </c>
      <c r="B3069" s="1" t="s">
        <v>478</v>
      </c>
      <c r="C3069" s="1" t="s">
        <v>5</v>
      </c>
      <c r="D3069">
        <v>6</v>
      </c>
      <c r="E3069" s="1" t="s">
        <v>229</v>
      </c>
      <c r="F3069">
        <v>5</v>
      </c>
      <c r="G3069" s="1" t="s">
        <v>376</v>
      </c>
      <c r="H3069" s="1" t="s">
        <v>28</v>
      </c>
      <c r="I3069">
        <v>2</v>
      </c>
      <c r="J3069" s="1" t="str">
        <f>+VLOOKUP(bloques1a3[[#This Row],[respuesta]],respuestas.emociones[],2,0)</f>
        <v>miedo</v>
      </c>
      <c r="K3069" s="1">
        <f>+VLOOKUP(bloques1a3[[#This Row],[niño]],BD.niños[[Código]:[edad]],5,0)</f>
        <v>7</v>
      </c>
      <c r="L3069" s="1">
        <f>+IF(bloques1a3[[#This Row],[correcta]]=bloques1a3[[#This Row],[respuesta]],1,0)</f>
        <v>0</v>
      </c>
      <c r="M3069" s="1">
        <f>+IF(bloques1a3[[#This Row],[Sexo]]="F",1,0)</f>
        <v>0</v>
      </c>
    </row>
    <row r="3070" spans="1:13" x14ac:dyDescent="0.55000000000000004">
      <c r="A3070">
        <v>19</v>
      </c>
      <c r="B3070" s="1" t="s">
        <v>478</v>
      </c>
      <c r="C3070" s="1" t="s">
        <v>5</v>
      </c>
      <c r="D3070">
        <v>6</v>
      </c>
      <c r="E3070" s="1" t="s">
        <v>231</v>
      </c>
      <c r="F3070">
        <v>6</v>
      </c>
      <c r="G3070" s="1" t="s">
        <v>375</v>
      </c>
      <c r="H3070" s="1" t="s">
        <v>29</v>
      </c>
      <c r="I3070">
        <v>2</v>
      </c>
      <c r="J3070" s="1" t="str">
        <f>+VLOOKUP(bloques1a3[[#This Row],[respuesta]],respuestas.emociones[],2,0)</f>
        <v>sorpresa</v>
      </c>
      <c r="K3070" s="1">
        <f>+VLOOKUP(bloques1a3[[#This Row],[niño]],BD.niños[[Código]:[edad]],5,0)</f>
        <v>6</v>
      </c>
      <c r="L3070" s="1">
        <f>+IF(bloques1a3[[#This Row],[correcta]]=bloques1a3[[#This Row],[respuesta]],1,0)</f>
        <v>1</v>
      </c>
      <c r="M3070" s="1">
        <f>+IF(bloques1a3[[#This Row],[Sexo]]="F",1,0)</f>
        <v>1</v>
      </c>
    </row>
    <row r="3071" spans="1:13" x14ac:dyDescent="0.55000000000000004">
      <c r="A3071">
        <v>19</v>
      </c>
      <c r="B3071" s="1" t="s">
        <v>478</v>
      </c>
      <c r="C3071" s="1" t="s">
        <v>5</v>
      </c>
      <c r="D3071">
        <v>6</v>
      </c>
      <c r="E3071" s="1" t="s">
        <v>286</v>
      </c>
      <c r="F3071">
        <v>6</v>
      </c>
      <c r="G3071" s="1" t="s">
        <v>375</v>
      </c>
      <c r="H3071" s="1" t="s">
        <v>28</v>
      </c>
      <c r="I3071">
        <v>2</v>
      </c>
      <c r="J3071" s="1" t="str">
        <f>+VLOOKUP(bloques1a3[[#This Row],[respuesta]],respuestas.emociones[],2,0)</f>
        <v>sorpresa</v>
      </c>
      <c r="K3071" s="1">
        <f>+VLOOKUP(bloques1a3[[#This Row],[niño]],BD.niños[[Código]:[edad]],5,0)</f>
        <v>5</v>
      </c>
      <c r="L3071" s="1">
        <f>+IF(bloques1a3[[#This Row],[correcta]]=bloques1a3[[#This Row],[respuesta]],1,0)</f>
        <v>1</v>
      </c>
      <c r="M3071" s="1">
        <f>+IF(bloques1a3[[#This Row],[Sexo]]="F",1,0)</f>
        <v>0</v>
      </c>
    </row>
    <row r="3072" spans="1:13" x14ac:dyDescent="0.55000000000000004">
      <c r="A3072">
        <v>19</v>
      </c>
      <c r="B3072" s="1" t="s">
        <v>478</v>
      </c>
      <c r="C3072" s="1" t="s">
        <v>5</v>
      </c>
      <c r="D3072">
        <v>6</v>
      </c>
      <c r="E3072" s="1" t="s">
        <v>290</v>
      </c>
      <c r="F3072">
        <v>6</v>
      </c>
      <c r="G3072" s="1" t="s">
        <v>375</v>
      </c>
      <c r="H3072" s="1" t="s">
        <v>28</v>
      </c>
      <c r="I3072">
        <v>2</v>
      </c>
      <c r="J3072" s="1" t="str">
        <f>+VLOOKUP(bloques1a3[[#This Row],[respuesta]],respuestas.emociones[],2,0)</f>
        <v>sorpresa</v>
      </c>
      <c r="K3072" s="1">
        <f>+VLOOKUP(bloques1a3[[#This Row],[niño]],BD.niños[[Código]:[edad]],5,0)</f>
        <v>6</v>
      </c>
      <c r="L3072" s="1">
        <f>+IF(bloques1a3[[#This Row],[correcta]]=bloques1a3[[#This Row],[respuesta]],1,0)</f>
        <v>1</v>
      </c>
      <c r="M3072" s="1">
        <f>+IF(bloques1a3[[#This Row],[Sexo]]="F",1,0)</f>
        <v>0</v>
      </c>
    </row>
    <row r="3073" spans="1:13" x14ac:dyDescent="0.55000000000000004">
      <c r="A3073">
        <v>19</v>
      </c>
      <c r="B3073" s="1" t="s">
        <v>478</v>
      </c>
      <c r="C3073" s="1" t="s">
        <v>5</v>
      </c>
      <c r="D3073">
        <v>6</v>
      </c>
      <c r="E3073" s="1" t="s">
        <v>294</v>
      </c>
      <c r="F3073">
        <v>6</v>
      </c>
      <c r="G3073" s="1" t="s">
        <v>376</v>
      </c>
      <c r="H3073" s="1" t="s">
        <v>28</v>
      </c>
      <c r="I3073">
        <v>2</v>
      </c>
      <c r="J3073" s="1" t="str">
        <f>+VLOOKUP(bloques1a3[[#This Row],[respuesta]],respuestas.emociones[],2,0)</f>
        <v>sorpresa</v>
      </c>
      <c r="K3073" s="1">
        <f>+VLOOKUP(bloques1a3[[#This Row],[niño]],BD.niños[[Código]:[edad]],5,0)</f>
        <v>7</v>
      </c>
      <c r="L3073" s="1">
        <f>+IF(bloques1a3[[#This Row],[correcta]]=bloques1a3[[#This Row],[respuesta]],1,0)</f>
        <v>1</v>
      </c>
      <c r="M3073" s="1">
        <f>+IF(bloques1a3[[#This Row],[Sexo]]="F",1,0)</f>
        <v>0</v>
      </c>
    </row>
    <row r="3074" spans="1:13" x14ac:dyDescent="0.55000000000000004">
      <c r="A3074">
        <v>19</v>
      </c>
      <c r="B3074" s="1" t="s">
        <v>478</v>
      </c>
      <c r="C3074" s="1" t="s">
        <v>5</v>
      </c>
      <c r="D3074">
        <v>6</v>
      </c>
      <c r="E3074" s="1" t="s">
        <v>295</v>
      </c>
      <c r="F3074">
        <v>5</v>
      </c>
      <c r="G3074" s="1" t="s">
        <v>376</v>
      </c>
      <c r="H3074" s="1" t="s">
        <v>28</v>
      </c>
      <c r="I3074">
        <v>2</v>
      </c>
      <c r="J3074" s="1" t="str">
        <f>+VLOOKUP(bloques1a3[[#This Row],[respuesta]],respuestas.emociones[],2,0)</f>
        <v>miedo</v>
      </c>
      <c r="K3074" s="1">
        <f>+VLOOKUP(bloques1a3[[#This Row],[niño]],BD.niños[[Código]:[edad]],5,0)</f>
        <v>8</v>
      </c>
      <c r="L3074" s="1">
        <f>+IF(bloques1a3[[#This Row],[correcta]]=bloques1a3[[#This Row],[respuesta]],1,0)</f>
        <v>0</v>
      </c>
      <c r="M3074" s="1">
        <f>+IF(bloques1a3[[#This Row],[Sexo]]="F",1,0)</f>
        <v>0</v>
      </c>
    </row>
    <row r="3075" spans="1:13" x14ac:dyDescent="0.55000000000000004">
      <c r="A3075">
        <v>19</v>
      </c>
      <c r="B3075" s="1" t="s">
        <v>478</v>
      </c>
      <c r="C3075" s="1" t="s">
        <v>5</v>
      </c>
      <c r="D3075">
        <v>6</v>
      </c>
      <c r="E3075" s="1" t="s">
        <v>317</v>
      </c>
      <c r="F3075">
        <v>6</v>
      </c>
      <c r="G3075" s="1" t="s">
        <v>377</v>
      </c>
      <c r="H3075" s="1" t="s">
        <v>29</v>
      </c>
      <c r="I3075">
        <v>2</v>
      </c>
      <c r="J3075" s="1" t="str">
        <f>+VLOOKUP(bloques1a3[[#This Row],[respuesta]],respuestas.emociones[],2,0)</f>
        <v>sorpresa</v>
      </c>
      <c r="K3075" s="1">
        <f>+VLOOKUP(bloques1a3[[#This Row],[niño]],BD.niños[[Código]:[edad]],5,0)</f>
        <v>10</v>
      </c>
      <c r="L3075" s="1">
        <f>+IF(bloques1a3[[#This Row],[correcta]]=bloques1a3[[#This Row],[respuesta]],1,0)</f>
        <v>1</v>
      </c>
      <c r="M3075" s="1">
        <f>+IF(bloques1a3[[#This Row],[Sexo]]="F",1,0)</f>
        <v>1</v>
      </c>
    </row>
    <row r="3076" spans="1:13" x14ac:dyDescent="0.55000000000000004">
      <c r="A3076">
        <v>19</v>
      </c>
      <c r="B3076" s="1" t="s">
        <v>478</v>
      </c>
      <c r="C3076" s="1" t="s">
        <v>5</v>
      </c>
      <c r="D3076">
        <v>6</v>
      </c>
      <c r="E3076" s="1" t="s">
        <v>320</v>
      </c>
      <c r="F3076">
        <v>6</v>
      </c>
      <c r="G3076" s="1" t="s">
        <v>377</v>
      </c>
      <c r="H3076" s="1" t="s">
        <v>28</v>
      </c>
      <c r="I3076">
        <v>2</v>
      </c>
      <c r="J3076" s="1" t="str">
        <f>+VLOOKUP(bloques1a3[[#This Row],[respuesta]],respuestas.emociones[],2,0)</f>
        <v>sorpresa</v>
      </c>
      <c r="K3076" s="1">
        <f>+VLOOKUP(bloques1a3[[#This Row],[niño]],BD.niños[[Código]:[edad]],5,0)</f>
        <v>10</v>
      </c>
      <c r="L3076" s="1">
        <f>+IF(bloques1a3[[#This Row],[correcta]]=bloques1a3[[#This Row],[respuesta]],1,0)</f>
        <v>1</v>
      </c>
      <c r="M3076" s="1">
        <f>+IF(bloques1a3[[#This Row],[Sexo]]="F",1,0)</f>
        <v>0</v>
      </c>
    </row>
    <row r="3077" spans="1:13" x14ac:dyDescent="0.55000000000000004">
      <c r="A3077">
        <v>19</v>
      </c>
      <c r="B3077" s="1" t="s">
        <v>478</v>
      </c>
      <c r="C3077" s="1" t="s">
        <v>5</v>
      </c>
      <c r="D3077">
        <v>6</v>
      </c>
      <c r="E3077" s="1" t="s">
        <v>323</v>
      </c>
      <c r="F3077">
        <v>6</v>
      </c>
      <c r="G3077" s="1" t="s">
        <v>376</v>
      </c>
      <c r="H3077" s="1" t="s">
        <v>29</v>
      </c>
      <c r="I3077">
        <v>2</v>
      </c>
      <c r="J3077" s="1" t="str">
        <f>+VLOOKUP(bloques1a3[[#This Row],[respuesta]],respuestas.emociones[],2,0)</f>
        <v>sorpresa</v>
      </c>
      <c r="K3077" s="1">
        <f>+VLOOKUP(bloques1a3[[#This Row],[niño]],BD.niños[[Código]:[edad]],5,0)</f>
        <v>8</v>
      </c>
      <c r="L3077" s="1">
        <f>+IF(bloques1a3[[#This Row],[correcta]]=bloques1a3[[#This Row],[respuesta]],1,0)</f>
        <v>1</v>
      </c>
      <c r="M3077" s="1">
        <f>+IF(bloques1a3[[#This Row],[Sexo]]="F",1,0)</f>
        <v>1</v>
      </c>
    </row>
    <row r="3078" spans="1:13" x14ac:dyDescent="0.55000000000000004">
      <c r="A3078">
        <v>19</v>
      </c>
      <c r="B3078" s="1" t="s">
        <v>478</v>
      </c>
      <c r="C3078" s="1" t="s">
        <v>5</v>
      </c>
      <c r="D3078">
        <v>6</v>
      </c>
      <c r="E3078" s="1" t="s">
        <v>327</v>
      </c>
      <c r="F3078">
        <v>6</v>
      </c>
      <c r="G3078" s="1" t="s">
        <v>376</v>
      </c>
      <c r="H3078" s="1" t="s">
        <v>29</v>
      </c>
      <c r="I3078">
        <v>2</v>
      </c>
      <c r="J3078" s="1" t="str">
        <f>+VLOOKUP(bloques1a3[[#This Row],[respuesta]],respuestas.emociones[],2,0)</f>
        <v>sorpresa</v>
      </c>
      <c r="K3078" s="1">
        <f>+VLOOKUP(bloques1a3[[#This Row],[niño]],BD.niños[[Código]:[edad]],5,0)</f>
        <v>7</v>
      </c>
      <c r="L3078" s="1">
        <f>+IF(bloques1a3[[#This Row],[correcta]]=bloques1a3[[#This Row],[respuesta]],1,0)</f>
        <v>1</v>
      </c>
      <c r="M3078" s="1">
        <f>+IF(bloques1a3[[#This Row],[Sexo]]="F",1,0)</f>
        <v>1</v>
      </c>
    </row>
    <row r="3079" spans="1:13" x14ac:dyDescent="0.55000000000000004">
      <c r="A3079">
        <v>19</v>
      </c>
      <c r="B3079" s="1" t="s">
        <v>478</v>
      </c>
      <c r="C3079" s="1" t="s">
        <v>5</v>
      </c>
      <c r="D3079">
        <v>6</v>
      </c>
      <c r="E3079" s="1" t="s">
        <v>331</v>
      </c>
      <c r="F3079">
        <v>6</v>
      </c>
      <c r="G3079" s="1" t="s">
        <v>376</v>
      </c>
      <c r="H3079" s="1" t="s">
        <v>29</v>
      </c>
      <c r="I3079">
        <v>2</v>
      </c>
      <c r="J3079" s="1" t="str">
        <f>+VLOOKUP(bloques1a3[[#This Row],[respuesta]],respuestas.emociones[],2,0)</f>
        <v>sorpresa</v>
      </c>
      <c r="K3079" s="1">
        <f>+VLOOKUP(bloques1a3[[#This Row],[niño]],BD.niños[[Código]:[edad]],5,0)</f>
        <v>8</v>
      </c>
      <c r="L3079" s="1">
        <f>+IF(bloques1a3[[#This Row],[correcta]]=bloques1a3[[#This Row],[respuesta]],1,0)</f>
        <v>1</v>
      </c>
      <c r="M3079" s="1">
        <f>+IF(bloques1a3[[#This Row],[Sexo]]="F",1,0)</f>
        <v>1</v>
      </c>
    </row>
    <row r="3080" spans="1:13" x14ac:dyDescent="0.55000000000000004">
      <c r="A3080">
        <v>20</v>
      </c>
      <c r="B3080" s="1" t="s">
        <v>479</v>
      </c>
      <c r="C3080" s="1" t="s">
        <v>2</v>
      </c>
      <c r="D3080">
        <v>1</v>
      </c>
      <c r="E3080" s="1" t="s">
        <v>105</v>
      </c>
      <c r="F3080">
        <v>1</v>
      </c>
      <c r="G3080" s="1" t="s">
        <v>377</v>
      </c>
      <c r="H3080" s="1" t="s">
        <v>29</v>
      </c>
      <c r="I3080">
        <v>2</v>
      </c>
      <c r="J3080" s="1" t="str">
        <f>+VLOOKUP(bloques1a3[[#This Row],[respuesta]],respuestas.emociones[],2,0)</f>
        <v>neutra</v>
      </c>
      <c r="K3080" s="1">
        <f>+VLOOKUP(bloques1a3[[#This Row],[niño]],BD.niños[[Código]:[edad]],5,0)</f>
        <v>10</v>
      </c>
      <c r="L3080" s="1">
        <f>+IF(bloques1a3[[#This Row],[correcta]]=bloques1a3[[#This Row],[respuesta]],1,0)</f>
        <v>1</v>
      </c>
      <c r="M3080" s="1">
        <f>+IF(bloques1a3[[#This Row],[Sexo]]="F",1,0)</f>
        <v>1</v>
      </c>
    </row>
    <row r="3081" spans="1:13" x14ac:dyDescent="0.55000000000000004">
      <c r="A3081">
        <v>20</v>
      </c>
      <c r="B3081" s="1" t="s">
        <v>479</v>
      </c>
      <c r="C3081" s="1" t="s">
        <v>2</v>
      </c>
      <c r="D3081">
        <v>1</v>
      </c>
      <c r="E3081" s="1" t="s">
        <v>108</v>
      </c>
      <c r="F3081">
        <v>1</v>
      </c>
      <c r="G3081" s="1" t="s">
        <v>377</v>
      </c>
      <c r="H3081" s="1" t="s">
        <v>29</v>
      </c>
      <c r="I3081">
        <v>2</v>
      </c>
      <c r="J3081" s="1" t="str">
        <f>+VLOOKUP(bloques1a3[[#This Row],[respuesta]],respuestas.emociones[],2,0)</f>
        <v>neutra</v>
      </c>
      <c r="K3081" s="1">
        <f>+VLOOKUP(bloques1a3[[#This Row],[niño]],BD.niños[[Código]:[edad]],5,0)</f>
        <v>10</v>
      </c>
      <c r="L3081" s="1">
        <f>+IF(bloques1a3[[#This Row],[correcta]]=bloques1a3[[#This Row],[respuesta]],1,0)</f>
        <v>1</v>
      </c>
      <c r="M3081" s="1">
        <f>+IF(bloques1a3[[#This Row],[Sexo]]="F",1,0)</f>
        <v>1</v>
      </c>
    </row>
    <row r="3082" spans="1:13" x14ac:dyDescent="0.55000000000000004">
      <c r="A3082">
        <v>20</v>
      </c>
      <c r="B3082" s="1" t="s">
        <v>479</v>
      </c>
      <c r="C3082" s="1" t="s">
        <v>2</v>
      </c>
      <c r="D3082">
        <v>1</v>
      </c>
      <c r="E3082" s="1" t="s">
        <v>112</v>
      </c>
      <c r="F3082">
        <v>1</v>
      </c>
      <c r="G3082" s="1" t="s">
        <v>377</v>
      </c>
      <c r="H3082" s="1" t="s">
        <v>29</v>
      </c>
      <c r="I3082">
        <v>2</v>
      </c>
      <c r="J3082" s="1" t="str">
        <f>+VLOOKUP(bloques1a3[[#This Row],[respuesta]],respuestas.emociones[],2,0)</f>
        <v>neutra</v>
      </c>
      <c r="K3082" s="1">
        <f>+VLOOKUP(bloques1a3[[#This Row],[niño]],BD.niños[[Código]:[edad]],5,0)</f>
        <v>9</v>
      </c>
      <c r="L3082" s="1">
        <f>+IF(bloques1a3[[#This Row],[correcta]]=bloques1a3[[#This Row],[respuesta]],1,0)</f>
        <v>1</v>
      </c>
      <c r="M3082" s="1">
        <f>+IF(bloques1a3[[#This Row],[Sexo]]="F",1,0)</f>
        <v>1</v>
      </c>
    </row>
    <row r="3083" spans="1:13" x14ac:dyDescent="0.55000000000000004">
      <c r="A3083">
        <v>20</v>
      </c>
      <c r="B3083" s="1" t="s">
        <v>479</v>
      </c>
      <c r="C3083" s="1" t="s">
        <v>2</v>
      </c>
      <c r="D3083">
        <v>1</v>
      </c>
      <c r="E3083" s="1" t="s">
        <v>116</v>
      </c>
      <c r="F3083">
        <v>1</v>
      </c>
      <c r="G3083" s="1" t="s">
        <v>377</v>
      </c>
      <c r="H3083" s="1" t="s">
        <v>29</v>
      </c>
      <c r="I3083">
        <v>2</v>
      </c>
      <c r="J3083" s="1" t="str">
        <f>+VLOOKUP(bloques1a3[[#This Row],[respuesta]],respuestas.emociones[],2,0)</f>
        <v>neutra</v>
      </c>
      <c r="K3083" s="1">
        <f>+VLOOKUP(bloques1a3[[#This Row],[niño]],BD.niños[[Código]:[edad]],5,0)</f>
        <v>9</v>
      </c>
      <c r="L3083" s="1">
        <f>+IF(bloques1a3[[#This Row],[correcta]]=bloques1a3[[#This Row],[respuesta]],1,0)</f>
        <v>1</v>
      </c>
      <c r="M3083" s="1">
        <f>+IF(bloques1a3[[#This Row],[Sexo]]="F",1,0)</f>
        <v>1</v>
      </c>
    </row>
    <row r="3084" spans="1:13" x14ac:dyDescent="0.55000000000000004">
      <c r="A3084">
        <v>20</v>
      </c>
      <c r="B3084" s="1" t="s">
        <v>479</v>
      </c>
      <c r="C3084" s="1" t="s">
        <v>2</v>
      </c>
      <c r="D3084">
        <v>1</v>
      </c>
      <c r="E3084" s="1" t="s">
        <v>120</v>
      </c>
      <c r="F3084">
        <v>1</v>
      </c>
      <c r="G3084" s="1" t="s">
        <v>377</v>
      </c>
      <c r="H3084" s="1" t="s">
        <v>28</v>
      </c>
      <c r="I3084">
        <v>2</v>
      </c>
      <c r="J3084" s="1" t="str">
        <f>+VLOOKUP(bloques1a3[[#This Row],[respuesta]],respuestas.emociones[],2,0)</f>
        <v>neutra</v>
      </c>
      <c r="K3084" s="1">
        <f>+VLOOKUP(bloques1a3[[#This Row],[niño]],BD.niños[[Código]:[edad]],5,0)</f>
        <v>10</v>
      </c>
      <c r="L3084" s="1">
        <f>+IF(bloques1a3[[#This Row],[correcta]]=bloques1a3[[#This Row],[respuesta]],1,0)</f>
        <v>1</v>
      </c>
      <c r="M3084" s="1">
        <f>+IF(bloques1a3[[#This Row],[Sexo]]="F",1,0)</f>
        <v>0</v>
      </c>
    </row>
    <row r="3085" spans="1:13" x14ac:dyDescent="0.55000000000000004">
      <c r="A3085">
        <v>20</v>
      </c>
      <c r="B3085" s="1" t="s">
        <v>479</v>
      </c>
      <c r="C3085" s="1" t="s">
        <v>2</v>
      </c>
      <c r="D3085">
        <v>1</v>
      </c>
      <c r="E3085" s="1" t="s">
        <v>123</v>
      </c>
      <c r="F3085">
        <v>1</v>
      </c>
      <c r="G3085" s="1" t="s">
        <v>376</v>
      </c>
      <c r="H3085" s="1" t="s">
        <v>28</v>
      </c>
      <c r="I3085">
        <v>2</v>
      </c>
      <c r="J3085" s="1" t="str">
        <f>+VLOOKUP(bloques1a3[[#This Row],[respuesta]],respuestas.emociones[],2,0)</f>
        <v>neutra</v>
      </c>
      <c r="K3085" s="1">
        <f>+VLOOKUP(bloques1a3[[#This Row],[niño]],BD.niños[[Código]:[edad]],5,0)</f>
        <v>8</v>
      </c>
      <c r="L3085" s="1">
        <f>+IF(bloques1a3[[#This Row],[correcta]]=bloques1a3[[#This Row],[respuesta]],1,0)</f>
        <v>1</v>
      </c>
      <c r="M3085" s="1">
        <f>+IF(bloques1a3[[#This Row],[Sexo]]="F",1,0)</f>
        <v>0</v>
      </c>
    </row>
    <row r="3086" spans="1:13" x14ac:dyDescent="0.55000000000000004">
      <c r="A3086">
        <v>20</v>
      </c>
      <c r="B3086" s="1" t="s">
        <v>479</v>
      </c>
      <c r="C3086" s="1" t="s">
        <v>2</v>
      </c>
      <c r="D3086">
        <v>1</v>
      </c>
      <c r="E3086" s="1" t="s">
        <v>127</v>
      </c>
      <c r="F3086">
        <v>3</v>
      </c>
      <c r="G3086" s="1" t="s">
        <v>375</v>
      </c>
      <c r="H3086" s="1" t="s">
        <v>28</v>
      </c>
      <c r="I3086">
        <v>2</v>
      </c>
      <c r="J3086" s="1" t="str">
        <f>+VLOOKUP(bloques1a3[[#This Row],[respuesta]],respuestas.emociones[],2,0)</f>
        <v>tristeza</v>
      </c>
      <c r="K3086" s="1">
        <f>+VLOOKUP(bloques1a3[[#This Row],[niño]],BD.niños[[Código]:[edad]],5,0)</f>
        <v>6</v>
      </c>
      <c r="L3086" s="1">
        <f>+IF(bloques1a3[[#This Row],[correcta]]=bloques1a3[[#This Row],[respuesta]],1,0)</f>
        <v>0</v>
      </c>
      <c r="M3086" s="1">
        <f>+IF(bloques1a3[[#This Row],[Sexo]]="F",1,0)</f>
        <v>0</v>
      </c>
    </row>
    <row r="3087" spans="1:13" x14ac:dyDescent="0.55000000000000004">
      <c r="A3087">
        <v>20</v>
      </c>
      <c r="B3087" s="1" t="s">
        <v>479</v>
      </c>
      <c r="C3087" s="1" t="s">
        <v>2</v>
      </c>
      <c r="D3087">
        <v>1</v>
      </c>
      <c r="E3087" s="1" t="s">
        <v>131</v>
      </c>
      <c r="F3087">
        <v>1</v>
      </c>
      <c r="G3087" s="1" t="s">
        <v>375</v>
      </c>
      <c r="H3087" s="1" t="s">
        <v>29</v>
      </c>
      <c r="I3087">
        <v>2</v>
      </c>
      <c r="J3087" s="1" t="str">
        <f>+VLOOKUP(bloques1a3[[#This Row],[respuesta]],respuestas.emociones[],2,0)</f>
        <v>neutra</v>
      </c>
      <c r="K3087" s="1">
        <f>+VLOOKUP(bloques1a3[[#This Row],[niño]],BD.niños[[Código]:[edad]],5,0)</f>
        <v>6</v>
      </c>
      <c r="L3087" s="1">
        <f>+IF(bloques1a3[[#This Row],[correcta]]=bloques1a3[[#This Row],[respuesta]],1,0)</f>
        <v>1</v>
      </c>
      <c r="M3087" s="1">
        <f>+IF(bloques1a3[[#This Row],[Sexo]]="F",1,0)</f>
        <v>1</v>
      </c>
    </row>
    <row r="3088" spans="1:13" x14ac:dyDescent="0.55000000000000004">
      <c r="A3088">
        <v>20</v>
      </c>
      <c r="B3088" s="1" t="s">
        <v>479</v>
      </c>
      <c r="C3088" s="1" t="s">
        <v>2</v>
      </c>
      <c r="D3088">
        <v>1</v>
      </c>
      <c r="E3088" s="1" t="s">
        <v>135</v>
      </c>
      <c r="F3088">
        <v>1</v>
      </c>
      <c r="G3088" s="1" t="s">
        <v>375</v>
      </c>
      <c r="H3088" s="1" t="s">
        <v>28</v>
      </c>
      <c r="I3088">
        <v>2</v>
      </c>
      <c r="J3088" s="1" t="str">
        <f>+VLOOKUP(bloques1a3[[#This Row],[respuesta]],respuestas.emociones[],2,0)</f>
        <v>neutra</v>
      </c>
      <c r="K3088" s="1">
        <f>+VLOOKUP(bloques1a3[[#This Row],[niño]],BD.niños[[Código]:[edad]],5,0)</f>
        <v>6</v>
      </c>
      <c r="L3088" s="1">
        <f>+IF(bloques1a3[[#This Row],[correcta]]=bloques1a3[[#This Row],[respuesta]],1,0)</f>
        <v>1</v>
      </c>
      <c r="M3088" s="1">
        <f>+IF(bloques1a3[[#This Row],[Sexo]]="F",1,0)</f>
        <v>0</v>
      </c>
    </row>
    <row r="3089" spans="1:13" x14ac:dyDescent="0.55000000000000004">
      <c r="A3089">
        <v>20</v>
      </c>
      <c r="B3089" s="1" t="s">
        <v>479</v>
      </c>
      <c r="C3089" s="1" t="s">
        <v>2</v>
      </c>
      <c r="D3089">
        <v>1</v>
      </c>
      <c r="E3089" s="1" t="s">
        <v>139</v>
      </c>
      <c r="F3089">
        <v>1</v>
      </c>
      <c r="G3089" s="1" t="s">
        <v>376</v>
      </c>
      <c r="H3089" s="1" t="s">
        <v>28</v>
      </c>
      <c r="I3089">
        <v>2</v>
      </c>
      <c r="J3089" s="1" t="str">
        <f>+VLOOKUP(bloques1a3[[#This Row],[respuesta]],respuestas.emociones[],2,0)</f>
        <v>neutra</v>
      </c>
      <c r="K3089" s="1">
        <f>+VLOOKUP(bloques1a3[[#This Row],[niño]],BD.niños[[Código]:[edad]],5,0)</f>
        <v>8</v>
      </c>
      <c r="L3089" s="1">
        <f>+IF(bloques1a3[[#This Row],[correcta]]=bloques1a3[[#This Row],[respuesta]],1,0)</f>
        <v>1</v>
      </c>
      <c r="M3089" s="1">
        <f>+IF(bloques1a3[[#This Row],[Sexo]]="F",1,0)</f>
        <v>0</v>
      </c>
    </row>
    <row r="3090" spans="1:13" x14ac:dyDescent="0.55000000000000004">
      <c r="A3090">
        <v>20</v>
      </c>
      <c r="B3090" s="1" t="s">
        <v>479</v>
      </c>
      <c r="C3090" s="1" t="s">
        <v>2</v>
      </c>
      <c r="D3090">
        <v>1</v>
      </c>
      <c r="E3090" s="1" t="s">
        <v>141</v>
      </c>
      <c r="F3090">
        <v>1</v>
      </c>
      <c r="G3090" s="1" t="s">
        <v>376</v>
      </c>
      <c r="H3090" s="1" t="s">
        <v>29</v>
      </c>
      <c r="I3090">
        <v>2</v>
      </c>
      <c r="J3090" s="1" t="str">
        <f>+VLOOKUP(bloques1a3[[#This Row],[respuesta]],respuestas.emociones[],2,0)</f>
        <v>neutra</v>
      </c>
      <c r="K3090" s="1">
        <f>+VLOOKUP(bloques1a3[[#This Row],[niño]],BD.niños[[Código]:[edad]],5,0)</f>
        <v>7</v>
      </c>
      <c r="L3090" s="1">
        <f>+IF(bloques1a3[[#This Row],[correcta]]=bloques1a3[[#This Row],[respuesta]],1,0)</f>
        <v>1</v>
      </c>
      <c r="M3090" s="1">
        <f>+IF(bloques1a3[[#This Row],[Sexo]]="F",1,0)</f>
        <v>1</v>
      </c>
    </row>
    <row r="3091" spans="1:13" x14ac:dyDescent="0.55000000000000004">
      <c r="A3091">
        <v>20</v>
      </c>
      <c r="B3091" s="1" t="s">
        <v>479</v>
      </c>
      <c r="C3091" s="1" t="s">
        <v>2</v>
      </c>
      <c r="D3091">
        <v>1</v>
      </c>
      <c r="E3091" s="1" t="s">
        <v>145</v>
      </c>
      <c r="F3091">
        <v>1</v>
      </c>
      <c r="G3091" s="1" t="s">
        <v>376</v>
      </c>
      <c r="H3091" s="1" t="s">
        <v>28</v>
      </c>
      <c r="I3091">
        <v>2</v>
      </c>
      <c r="J3091" s="1" t="str">
        <f>+VLOOKUP(bloques1a3[[#This Row],[respuesta]],respuestas.emociones[],2,0)</f>
        <v>neutra</v>
      </c>
      <c r="K3091" s="1">
        <f>+VLOOKUP(bloques1a3[[#This Row],[niño]],BD.niños[[Código]:[edad]],5,0)</f>
        <v>8</v>
      </c>
      <c r="L3091" s="1">
        <f>+IF(bloques1a3[[#This Row],[correcta]]=bloques1a3[[#This Row],[respuesta]],1,0)</f>
        <v>1</v>
      </c>
      <c r="M3091" s="1">
        <f>+IF(bloques1a3[[#This Row],[Sexo]]="F",1,0)</f>
        <v>0</v>
      </c>
    </row>
    <row r="3092" spans="1:13" x14ac:dyDescent="0.55000000000000004">
      <c r="A3092">
        <v>20</v>
      </c>
      <c r="B3092" s="1" t="s">
        <v>479</v>
      </c>
      <c r="C3092" s="1" t="s">
        <v>2</v>
      </c>
      <c r="D3092">
        <v>1</v>
      </c>
      <c r="E3092" s="1" t="s">
        <v>147</v>
      </c>
      <c r="F3092">
        <v>1</v>
      </c>
      <c r="G3092" s="1" t="s">
        <v>376</v>
      </c>
      <c r="H3092" s="1" t="s">
        <v>28</v>
      </c>
      <c r="I3092">
        <v>2</v>
      </c>
      <c r="J3092" s="1" t="str">
        <f>+VLOOKUP(bloques1a3[[#This Row],[respuesta]],respuestas.emociones[],2,0)</f>
        <v>neutra</v>
      </c>
      <c r="K3092" s="1">
        <f>+VLOOKUP(bloques1a3[[#This Row],[niño]],BD.niños[[Código]:[edad]],5,0)</f>
        <v>8</v>
      </c>
      <c r="L3092" s="1">
        <f>+IF(bloques1a3[[#This Row],[correcta]]=bloques1a3[[#This Row],[respuesta]],1,0)</f>
        <v>1</v>
      </c>
      <c r="M3092" s="1">
        <f>+IF(bloques1a3[[#This Row],[Sexo]]="F",1,0)</f>
        <v>0</v>
      </c>
    </row>
    <row r="3093" spans="1:13" x14ac:dyDescent="0.55000000000000004">
      <c r="A3093">
        <v>20</v>
      </c>
      <c r="B3093" s="1" t="s">
        <v>479</v>
      </c>
      <c r="C3093" s="1" t="s">
        <v>2</v>
      </c>
      <c r="D3093">
        <v>1</v>
      </c>
      <c r="E3093" s="1" t="s">
        <v>214</v>
      </c>
      <c r="F3093">
        <v>1</v>
      </c>
      <c r="G3093" s="1" t="s">
        <v>377</v>
      </c>
      <c r="H3093" s="1" t="s">
        <v>29</v>
      </c>
      <c r="I3093">
        <v>2</v>
      </c>
      <c r="J3093" s="1" t="str">
        <f>+VLOOKUP(bloques1a3[[#This Row],[respuesta]],respuestas.emociones[],2,0)</f>
        <v>neutra</v>
      </c>
      <c r="K3093" s="1">
        <f>+VLOOKUP(bloques1a3[[#This Row],[niño]],BD.niños[[Código]:[edad]],5,0)</f>
        <v>10</v>
      </c>
      <c r="L3093" s="1">
        <f>+IF(bloques1a3[[#This Row],[correcta]]=bloques1a3[[#This Row],[respuesta]],1,0)</f>
        <v>1</v>
      </c>
      <c r="M3093" s="1">
        <f>+IF(bloques1a3[[#This Row],[Sexo]]="F",1,0)</f>
        <v>1</v>
      </c>
    </row>
    <row r="3094" spans="1:13" x14ac:dyDescent="0.55000000000000004">
      <c r="A3094">
        <v>20</v>
      </c>
      <c r="B3094" s="1" t="s">
        <v>479</v>
      </c>
      <c r="C3094" s="1" t="s">
        <v>2</v>
      </c>
      <c r="D3094">
        <v>1</v>
      </c>
      <c r="E3094" s="1" t="s">
        <v>217</v>
      </c>
      <c r="F3094">
        <v>1</v>
      </c>
      <c r="G3094" s="1" t="s">
        <v>377</v>
      </c>
      <c r="H3094" s="1" t="s">
        <v>29</v>
      </c>
      <c r="I3094">
        <v>2</v>
      </c>
      <c r="J3094" s="1" t="str">
        <f>+VLOOKUP(bloques1a3[[#This Row],[respuesta]],respuestas.emociones[],2,0)</f>
        <v>neutra</v>
      </c>
      <c r="K3094" s="1">
        <f>+VLOOKUP(bloques1a3[[#This Row],[niño]],BD.niños[[Código]:[edad]],5,0)</f>
        <v>10</v>
      </c>
      <c r="L3094" s="1">
        <f>+IF(bloques1a3[[#This Row],[correcta]]=bloques1a3[[#This Row],[respuesta]],1,0)</f>
        <v>1</v>
      </c>
      <c r="M3094" s="1">
        <f>+IF(bloques1a3[[#This Row],[Sexo]]="F",1,0)</f>
        <v>1</v>
      </c>
    </row>
    <row r="3095" spans="1:13" x14ac:dyDescent="0.55000000000000004">
      <c r="A3095">
        <v>20</v>
      </c>
      <c r="B3095" s="1" t="s">
        <v>479</v>
      </c>
      <c r="C3095" s="1" t="s">
        <v>2</v>
      </c>
      <c r="D3095">
        <v>1</v>
      </c>
      <c r="E3095" s="1" t="s">
        <v>220</v>
      </c>
      <c r="F3095">
        <v>1</v>
      </c>
      <c r="G3095" s="1" t="s">
        <v>377</v>
      </c>
      <c r="H3095" s="1" t="s">
        <v>29</v>
      </c>
      <c r="I3095">
        <v>2</v>
      </c>
      <c r="J3095" s="1" t="str">
        <f>+VLOOKUP(bloques1a3[[#This Row],[respuesta]],respuestas.emociones[],2,0)</f>
        <v>neutra</v>
      </c>
      <c r="K3095" s="1">
        <f>+VLOOKUP(bloques1a3[[#This Row],[niño]],BD.niños[[Código]:[edad]],5,0)</f>
        <v>10</v>
      </c>
      <c r="L3095" s="1">
        <f>+IF(bloques1a3[[#This Row],[correcta]]=bloques1a3[[#This Row],[respuesta]],1,0)</f>
        <v>1</v>
      </c>
      <c r="M3095" s="1">
        <f>+IF(bloques1a3[[#This Row],[Sexo]]="F",1,0)</f>
        <v>1</v>
      </c>
    </row>
    <row r="3096" spans="1:13" x14ac:dyDescent="0.55000000000000004">
      <c r="A3096">
        <v>20</v>
      </c>
      <c r="B3096" s="1" t="s">
        <v>479</v>
      </c>
      <c r="C3096" s="1" t="s">
        <v>2</v>
      </c>
      <c r="D3096">
        <v>1</v>
      </c>
      <c r="E3096" s="1" t="s">
        <v>223</v>
      </c>
      <c r="F3096">
        <v>5</v>
      </c>
      <c r="G3096" s="1" t="s">
        <v>376</v>
      </c>
      <c r="H3096" s="1" t="s">
        <v>29</v>
      </c>
      <c r="I3096">
        <v>2</v>
      </c>
      <c r="J3096" s="1" t="str">
        <f>+VLOOKUP(bloques1a3[[#This Row],[respuesta]],respuestas.emociones[],2,0)</f>
        <v>miedo</v>
      </c>
      <c r="K3096" s="1">
        <f>+VLOOKUP(bloques1a3[[#This Row],[niño]],BD.niños[[Código]:[edad]],5,0)</f>
        <v>8</v>
      </c>
      <c r="L3096" s="1">
        <f>+IF(bloques1a3[[#This Row],[correcta]]=bloques1a3[[#This Row],[respuesta]],1,0)</f>
        <v>0</v>
      </c>
      <c r="M3096" s="1">
        <f>+IF(bloques1a3[[#This Row],[Sexo]]="F",1,0)</f>
        <v>1</v>
      </c>
    </row>
    <row r="3097" spans="1:13" x14ac:dyDescent="0.55000000000000004">
      <c r="A3097">
        <v>20</v>
      </c>
      <c r="B3097" s="1" t="s">
        <v>479</v>
      </c>
      <c r="C3097" s="1" t="s">
        <v>2</v>
      </c>
      <c r="D3097">
        <v>1</v>
      </c>
      <c r="E3097" s="1" t="s">
        <v>226</v>
      </c>
      <c r="F3097">
        <v>1</v>
      </c>
      <c r="G3097" s="1" t="s">
        <v>377</v>
      </c>
      <c r="H3097" s="1" t="s">
        <v>28</v>
      </c>
      <c r="I3097">
        <v>2</v>
      </c>
      <c r="J3097" s="1" t="str">
        <f>+VLOOKUP(bloques1a3[[#This Row],[respuesta]],respuestas.emociones[],2,0)</f>
        <v>neutra</v>
      </c>
      <c r="K3097" s="1">
        <f>+VLOOKUP(bloques1a3[[#This Row],[niño]],BD.niños[[Código]:[edad]],5,0)</f>
        <v>10</v>
      </c>
      <c r="L3097" s="1">
        <f>+IF(bloques1a3[[#This Row],[correcta]]=bloques1a3[[#This Row],[respuesta]],1,0)</f>
        <v>1</v>
      </c>
      <c r="M3097" s="1">
        <f>+IF(bloques1a3[[#This Row],[Sexo]]="F",1,0)</f>
        <v>0</v>
      </c>
    </row>
    <row r="3098" spans="1:13" x14ac:dyDescent="0.55000000000000004">
      <c r="A3098">
        <v>20</v>
      </c>
      <c r="B3098" s="1" t="s">
        <v>479</v>
      </c>
      <c r="C3098" s="1" t="s">
        <v>2</v>
      </c>
      <c r="D3098">
        <v>1</v>
      </c>
      <c r="E3098" s="1" t="s">
        <v>229</v>
      </c>
      <c r="F3098">
        <v>5</v>
      </c>
      <c r="G3098" s="1" t="s">
        <v>376</v>
      </c>
      <c r="H3098" s="1" t="s">
        <v>28</v>
      </c>
      <c r="I3098">
        <v>2</v>
      </c>
      <c r="J3098" s="1" t="str">
        <f>+VLOOKUP(bloques1a3[[#This Row],[respuesta]],respuestas.emociones[],2,0)</f>
        <v>miedo</v>
      </c>
      <c r="K3098" s="1">
        <f>+VLOOKUP(bloques1a3[[#This Row],[niño]],BD.niños[[Código]:[edad]],5,0)</f>
        <v>7</v>
      </c>
      <c r="L3098" s="1">
        <f>+IF(bloques1a3[[#This Row],[correcta]]=bloques1a3[[#This Row],[respuesta]],1,0)</f>
        <v>0</v>
      </c>
      <c r="M3098" s="1">
        <f>+IF(bloques1a3[[#This Row],[Sexo]]="F",1,0)</f>
        <v>0</v>
      </c>
    </row>
    <row r="3099" spans="1:13" x14ac:dyDescent="0.55000000000000004">
      <c r="A3099">
        <v>20</v>
      </c>
      <c r="B3099" s="1" t="s">
        <v>479</v>
      </c>
      <c r="C3099" s="1" t="s">
        <v>2</v>
      </c>
      <c r="D3099">
        <v>1</v>
      </c>
      <c r="E3099" s="1" t="s">
        <v>231</v>
      </c>
      <c r="F3099">
        <v>1</v>
      </c>
      <c r="G3099" s="1" t="s">
        <v>375</v>
      </c>
      <c r="H3099" s="1" t="s">
        <v>29</v>
      </c>
      <c r="I3099">
        <v>2</v>
      </c>
      <c r="J3099" s="1" t="str">
        <f>+VLOOKUP(bloques1a3[[#This Row],[respuesta]],respuestas.emociones[],2,0)</f>
        <v>neutra</v>
      </c>
      <c r="K3099" s="1">
        <f>+VLOOKUP(bloques1a3[[#This Row],[niño]],BD.niños[[Código]:[edad]],5,0)</f>
        <v>6</v>
      </c>
      <c r="L3099" s="1">
        <f>+IF(bloques1a3[[#This Row],[correcta]]=bloques1a3[[#This Row],[respuesta]],1,0)</f>
        <v>1</v>
      </c>
      <c r="M3099" s="1">
        <f>+IF(bloques1a3[[#This Row],[Sexo]]="F",1,0)</f>
        <v>1</v>
      </c>
    </row>
    <row r="3100" spans="1:13" x14ac:dyDescent="0.55000000000000004">
      <c r="A3100">
        <v>20</v>
      </c>
      <c r="B3100" s="1" t="s">
        <v>479</v>
      </c>
      <c r="C3100" s="1" t="s">
        <v>2</v>
      </c>
      <c r="D3100">
        <v>1</v>
      </c>
      <c r="E3100" s="1" t="s">
        <v>286</v>
      </c>
      <c r="F3100">
        <v>1</v>
      </c>
      <c r="G3100" s="1" t="s">
        <v>375</v>
      </c>
      <c r="H3100" s="1" t="s">
        <v>28</v>
      </c>
      <c r="I3100">
        <v>2</v>
      </c>
      <c r="J3100" s="1" t="str">
        <f>+VLOOKUP(bloques1a3[[#This Row],[respuesta]],respuestas.emociones[],2,0)</f>
        <v>neutra</v>
      </c>
      <c r="K3100" s="1">
        <f>+VLOOKUP(bloques1a3[[#This Row],[niño]],BD.niños[[Código]:[edad]],5,0)</f>
        <v>5</v>
      </c>
      <c r="L3100" s="1">
        <f>+IF(bloques1a3[[#This Row],[correcta]]=bloques1a3[[#This Row],[respuesta]],1,0)</f>
        <v>1</v>
      </c>
      <c r="M3100" s="1">
        <f>+IF(bloques1a3[[#This Row],[Sexo]]="F",1,0)</f>
        <v>0</v>
      </c>
    </row>
    <row r="3101" spans="1:13" x14ac:dyDescent="0.55000000000000004">
      <c r="A3101">
        <v>20</v>
      </c>
      <c r="B3101" s="1" t="s">
        <v>479</v>
      </c>
      <c r="C3101" s="1" t="s">
        <v>2</v>
      </c>
      <c r="D3101">
        <v>1</v>
      </c>
      <c r="E3101" s="1" t="s">
        <v>290</v>
      </c>
      <c r="F3101">
        <v>6</v>
      </c>
      <c r="G3101" s="1" t="s">
        <v>375</v>
      </c>
      <c r="H3101" s="1" t="s">
        <v>28</v>
      </c>
      <c r="I3101">
        <v>2</v>
      </c>
      <c r="J3101" s="1" t="str">
        <f>+VLOOKUP(bloques1a3[[#This Row],[respuesta]],respuestas.emociones[],2,0)</f>
        <v>sorpresa</v>
      </c>
      <c r="K3101" s="1">
        <f>+VLOOKUP(bloques1a3[[#This Row],[niño]],BD.niños[[Código]:[edad]],5,0)</f>
        <v>6</v>
      </c>
      <c r="L3101" s="1">
        <f>+IF(bloques1a3[[#This Row],[correcta]]=bloques1a3[[#This Row],[respuesta]],1,0)</f>
        <v>0</v>
      </c>
      <c r="M3101" s="1">
        <f>+IF(bloques1a3[[#This Row],[Sexo]]="F",1,0)</f>
        <v>0</v>
      </c>
    </row>
    <row r="3102" spans="1:13" x14ac:dyDescent="0.55000000000000004">
      <c r="A3102">
        <v>20</v>
      </c>
      <c r="B3102" s="1" t="s">
        <v>479</v>
      </c>
      <c r="C3102" s="1" t="s">
        <v>2</v>
      </c>
      <c r="D3102">
        <v>1</v>
      </c>
      <c r="E3102" s="1" t="s">
        <v>294</v>
      </c>
      <c r="F3102">
        <v>1</v>
      </c>
      <c r="G3102" s="1" t="s">
        <v>376</v>
      </c>
      <c r="H3102" s="1" t="s">
        <v>28</v>
      </c>
      <c r="I3102">
        <v>2</v>
      </c>
      <c r="J3102" s="1" t="str">
        <f>+VLOOKUP(bloques1a3[[#This Row],[respuesta]],respuestas.emociones[],2,0)</f>
        <v>neutra</v>
      </c>
      <c r="K3102" s="1">
        <f>+VLOOKUP(bloques1a3[[#This Row],[niño]],BD.niños[[Código]:[edad]],5,0)</f>
        <v>7</v>
      </c>
      <c r="L3102" s="1">
        <f>+IF(bloques1a3[[#This Row],[correcta]]=bloques1a3[[#This Row],[respuesta]],1,0)</f>
        <v>1</v>
      </c>
      <c r="M3102" s="1">
        <f>+IF(bloques1a3[[#This Row],[Sexo]]="F",1,0)</f>
        <v>0</v>
      </c>
    </row>
    <row r="3103" spans="1:13" x14ac:dyDescent="0.55000000000000004">
      <c r="A3103">
        <v>20</v>
      </c>
      <c r="B3103" s="1" t="s">
        <v>479</v>
      </c>
      <c r="C3103" s="1" t="s">
        <v>2</v>
      </c>
      <c r="D3103">
        <v>1</v>
      </c>
      <c r="E3103" s="1" t="s">
        <v>295</v>
      </c>
      <c r="F3103">
        <v>1</v>
      </c>
      <c r="G3103" s="1" t="s">
        <v>376</v>
      </c>
      <c r="H3103" s="1" t="s">
        <v>28</v>
      </c>
      <c r="I3103">
        <v>2</v>
      </c>
      <c r="J3103" s="1" t="str">
        <f>+VLOOKUP(bloques1a3[[#This Row],[respuesta]],respuestas.emociones[],2,0)</f>
        <v>neutra</v>
      </c>
      <c r="K3103" s="1">
        <f>+VLOOKUP(bloques1a3[[#This Row],[niño]],BD.niños[[Código]:[edad]],5,0)</f>
        <v>8</v>
      </c>
      <c r="L3103" s="1">
        <f>+IF(bloques1a3[[#This Row],[correcta]]=bloques1a3[[#This Row],[respuesta]],1,0)</f>
        <v>1</v>
      </c>
      <c r="M3103" s="1">
        <f>+IF(bloques1a3[[#This Row],[Sexo]]="F",1,0)</f>
        <v>0</v>
      </c>
    </row>
    <row r="3104" spans="1:13" x14ac:dyDescent="0.55000000000000004">
      <c r="A3104">
        <v>20</v>
      </c>
      <c r="B3104" s="1" t="s">
        <v>479</v>
      </c>
      <c r="C3104" s="1" t="s">
        <v>2</v>
      </c>
      <c r="D3104">
        <v>1</v>
      </c>
      <c r="E3104" s="1" t="s">
        <v>317</v>
      </c>
      <c r="F3104">
        <v>1</v>
      </c>
      <c r="G3104" s="1" t="s">
        <v>377</v>
      </c>
      <c r="H3104" s="1" t="s">
        <v>29</v>
      </c>
      <c r="I3104">
        <v>2</v>
      </c>
      <c r="J3104" s="1" t="str">
        <f>+VLOOKUP(bloques1a3[[#This Row],[respuesta]],respuestas.emociones[],2,0)</f>
        <v>neutra</v>
      </c>
      <c r="K3104" s="1">
        <f>+VLOOKUP(bloques1a3[[#This Row],[niño]],BD.niños[[Código]:[edad]],5,0)</f>
        <v>10</v>
      </c>
      <c r="L3104" s="1">
        <f>+IF(bloques1a3[[#This Row],[correcta]]=bloques1a3[[#This Row],[respuesta]],1,0)</f>
        <v>1</v>
      </c>
      <c r="M3104" s="1">
        <f>+IF(bloques1a3[[#This Row],[Sexo]]="F",1,0)</f>
        <v>1</v>
      </c>
    </row>
    <row r="3105" spans="1:13" x14ac:dyDescent="0.55000000000000004">
      <c r="A3105">
        <v>20</v>
      </c>
      <c r="B3105" s="1" t="s">
        <v>479</v>
      </c>
      <c r="C3105" s="1" t="s">
        <v>2</v>
      </c>
      <c r="D3105">
        <v>1</v>
      </c>
      <c r="E3105" s="1" t="s">
        <v>320</v>
      </c>
      <c r="F3105">
        <v>1</v>
      </c>
      <c r="G3105" s="1" t="s">
        <v>377</v>
      </c>
      <c r="H3105" s="1" t="s">
        <v>28</v>
      </c>
      <c r="I3105">
        <v>2</v>
      </c>
      <c r="J3105" s="1" t="str">
        <f>+VLOOKUP(bloques1a3[[#This Row],[respuesta]],respuestas.emociones[],2,0)</f>
        <v>neutra</v>
      </c>
      <c r="K3105" s="1">
        <f>+VLOOKUP(bloques1a3[[#This Row],[niño]],BD.niños[[Código]:[edad]],5,0)</f>
        <v>10</v>
      </c>
      <c r="L3105" s="1">
        <f>+IF(bloques1a3[[#This Row],[correcta]]=bloques1a3[[#This Row],[respuesta]],1,0)</f>
        <v>1</v>
      </c>
      <c r="M3105" s="1">
        <f>+IF(bloques1a3[[#This Row],[Sexo]]="F",1,0)</f>
        <v>0</v>
      </c>
    </row>
    <row r="3106" spans="1:13" x14ac:dyDescent="0.55000000000000004">
      <c r="A3106">
        <v>20</v>
      </c>
      <c r="B3106" s="1" t="s">
        <v>479</v>
      </c>
      <c r="C3106" s="1" t="s">
        <v>2</v>
      </c>
      <c r="D3106">
        <v>1</v>
      </c>
      <c r="E3106" s="1" t="s">
        <v>323</v>
      </c>
      <c r="F3106">
        <v>5</v>
      </c>
      <c r="G3106" s="1" t="s">
        <v>376</v>
      </c>
      <c r="H3106" s="1" t="s">
        <v>29</v>
      </c>
      <c r="I3106">
        <v>2</v>
      </c>
      <c r="J3106" s="1" t="str">
        <f>+VLOOKUP(bloques1a3[[#This Row],[respuesta]],respuestas.emociones[],2,0)</f>
        <v>miedo</v>
      </c>
      <c r="K3106" s="1">
        <f>+VLOOKUP(bloques1a3[[#This Row],[niño]],BD.niños[[Código]:[edad]],5,0)</f>
        <v>8</v>
      </c>
      <c r="L3106" s="1">
        <f>+IF(bloques1a3[[#This Row],[correcta]]=bloques1a3[[#This Row],[respuesta]],1,0)</f>
        <v>0</v>
      </c>
      <c r="M3106" s="1">
        <f>+IF(bloques1a3[[#This Row],[Sexo]]="F",1,0)</f>
        <v>1</v>
      </c>
    </row>
    <row r="3107" spans="1:13" x14ac:dyDescent="0.55000000000000004">
      <c r="A3107">
        <v>20</v>
      </c>
      <c r="B3107" s="1" t="s">
        <v>479</v>
      </c>
      <c r="C3107" s="1" t="s">
        <v>2</v>
      </c>
      <c r="D3107">
        <v>1</v>
      </c>
      <c r="E3107" s="1" t="s">
        <v>327</v>
      </c>
      <c r="F3107">
        <v>1</v>
      </c>
      <c r="G3107" s="1" t="s">
        <v>376</v>
      </c>
      <c r="H3107" s="1" t="s">
        <v>29</v>
      </c>
      <c r="I3107">
        <v>2</v>
      </c>
      <c r="J3107" s="1" t="str">
        <f>+VLOOKUP(bloques1a3[[#This Row],[respuesta]],respuestas.emociones[],2,0)</f>
        <v>neutra</v>
      </c>
      <c r="K3107" s="1">
        <f>+VLOOKUP(bloques1a3[[#This Row],[niño]],BD.niños[[Código]:[edad]],5,0)</f>
        <v>7</v>
      </c>
      <c r="L3107" s="1">
        <f>+IF(bloques1a3[[#This Row],[correcta]]=bloques1a3[[#This Row],[respuesta]],1,0)</f>
        <v>1</v>
      </c>
      <c r="M3107" s="1">
        <f>+IF(bloques1a3[[#This Row],[Sexo]]="F",1,0)</f>
        <v>1</v>
      </c>
    </row>
    <row r="3108" spans="1:13" x14ac:dyDescent="0.55000000000000004">
      <c r="A3108">
        <v>20</v>
      </c>
      <c r="B3108" s="1" t="s">
        <v>479</v>
      </c>
      <c r="C3108" s="1" t="s">
        <v>2</v>
      </c>
      <c r="D3108">
        <v>1</v>
      </c>
      <c r="E3108" s="1" t="s">
        <v>331</v>
      </c>
      <c r="F3108">
        <v>7</v>
      </c>
      <c r="G3108" s="1" t="s">
        <v>376</v>
      </c>
      <c r="H3108" s="1" t="s">
        <v>29</v>
      </c>
      <c r="I3108">
        <v>2</v>
      </c>
      <c r="J3108" s="1" t="str">
        <f>+VLOOKUP(bloques1a3[[#This Row],[respuesta]],respuestas.emociones[],2,0)</f>
        <v>asco</v>
      </c>
      <c r="K3108" s="1">
        <f>+VLOOKUP(bloques1a3[[#This Row],[niño]],BD.niños[[Código]:[edad]],5,0)</f>
        <v>8</v>
      </c>
      <c r="L3108" s="1">
        <f>+IF(bloques1a3[[#This Row],[correcta]]=bloques1a3[[#This Row],[respuesta]],1,0)</f>
        <v>0</v>
      </c>
      <c r="M3108" s="1">
        <f>+IF(bloques1a3[[#This Row],[Sexo]]="F",1,0)</f>
        <v>1</v>
      </c>
    </row>
    <row r="3109" spans="1:13" x14ac:dyDescent="0.55000000000000004">
      <c r="A3109">
        <v>21</v>
      </c>
      <c r="B3109" s="1" t="s">
        <v>480</v>
      </c>
      <c r="C3109" s="1" t="s">
        <v>2</v>
      </c>
      <c r="D3109">
        <v>1</v>
      </c>
      <c r="E3109" s="1" t="s">
        <v>105</v>
      </c>
      <c r="F3109">
        <v>1</v>
      </c>
      <c r="G3109" s="1" t="s">
        <v>377</v>
      </c>
      <c r="H3109" s="1" t="s">
        <v>29</v>
      </c>
      <c r="I3109">
        <v>2</v>
      </c>
      <c r="J3109" s="1" t="str">
        <f>+VLOOKUP(bloques1a3[[#This Row],[respuesta]],respuestas.emociones[],2,0)</f>
        <v>neutra</v>
      </c>
      <c r="K3109" s="1">
        <f>+VLOOKUP(bloques1a3[[#This Row],[niño]],BD.niños[[Código]:[edad]],5,0)</f>
        <v>10</v>
      </c>
      <c r="L3109" s="1">
        <f>+IF(bloques1a3[[#This Row],[correcta]]=bloques1a3[[#This Row],[respuesta]],1,0)</f>
        <v>1</v>
      </c>
      <c r="M3109" s="1">
        <f>+IF(bloques1a3[[#This Row],[Sexo]]="F",1,0)</f>
        <v>1</v>
      </c>
    </row>
    <row r="3110" spans="1:13" x14ac:dyDescent="0.55000000000000004">
      <c r="A3110">
        <v>21</v>
      </c>
      <c r="B3110" s="1" t="s">
        <v>480</v>
      </c>
      <c r="C3110" s="1" t="s">
        <v>2</v>
      </c>
      <c r="D3110">
        <v>1</v>
      </c>
      <c r="E3110" s="1" t="s">
        <v>108</v>
      </c>
      <c r="F3110">
        <v>6</v>
      </c>
      <c r="G3110" s="1" t="s">
        <v>377</v>
      </c>
      <c r="H3110" s="1" t="s">
        <v>29</v>
      </c>
      <c r="I3110">
        <v>2</v>
      </c>
      <c r="J3110" s="1" t="str">
        <f>+VLOOKUP(bloques1a3[[#This Row],[respuesta]],respuestas.emociones[],2,0)</f>
        <v>sorpresa</v>
      </c>
      <c r="K3110" s="1">
        <f>+VLOOKUP(bloques1a3[[#This Row],[niño]],BD.niños[[Código]:[edad]],5,0)</f>
        <v>10</v>
      </c>
      <c r="L3110" s="1">
        <f>+IF(bloques1a3[[#This Row],[correcta]]=bloques1a3[[#This Row],[respuesta]],1,0)</f>
        <v>0</v>
      </c>
      <c r="M3110" s="1">
        <f>+IF(bloques1a3[[#This Row],[Sexo]]="F",1,0)</f>
        <v>1</v>
      </c>
    </row>
    <row r="3111" spans="1:13" x14ac:dyDescent="0.55000000000000004">
      <c r="A3111">
        <v>21</v>
      </c>
      <c r="B3111" s="1" t="s">
        <v>480</v>
      </c>
      <c r="C3111" s="1" t="s">
        <v>2</v>
      </c>
      <c r="D3111">
        <v>1</v>
      </c>
      <c r="E3111" s="1" t="s">
        <v>112</v>
      </c>
      <c r="F3111">
        <v>1</v>
      </c>
      <c r="G3111" s="1" t="s">
        <v>377</v>
      </c>
      <c r="H3111" s="1" t="s">
        <v>29</v>
      </c>
      <c r="I3111">
        <v>2</v>
      </c>
      <c r="J3111" s="1" t="str">
        <f>+VLOOKUP(bloques1a3[[#This Row],[respuesta]],respuestas.emociones[],2,0)</f>
        <v>neutra</v>
      </c>
      <c r="K3111" s="1">
        <f>+VLOOKUP(bloques1a3[[#This Row],[niño]],BD.niños[[Código]:[edad]],5,0)</f>
        <v>9</v>
      </c>
      <c r="L3111" s="1">
        <f>+IF(bloques1a3[[#This Row],[correcta]]=bloques1a3[[#This Row],[respuesta]],1,0)</f>
        <v>1</v>
      </c>
      <c r="M3111" s="1">
        <f>+IF(bloques1a3[[#This Row],[Sexo]]="F",1,0)</f>
        <v>1</v>
      </c>
    </row>
    <row r="3112" spans="1:13" x14ac:dyDescent="0.55000000000000004">
      <c r="A3112">
        <v>21</v>
      </c>
      <c r="B3112" s="1" t="s">
        <v>480</v>
      </c>
      <c r="C3112" s="1" t="s">
        <v>2</v>
      </c>
      <c r="D3112">
        <v>1</v>
      </c>
      <c r="E3112" s="1" t="s">
        <v>116</v>
      </c>
      <c r="F3112">
        <v>1</v>
      </c>
      <c r="G3112" s="1" t="s">
        <v>377</v>
      </c>
      <c r="H3112" s="1" t="s">
        <v>29</v>
      </c>
      <c r="I3112">
        <v>2</v>
      </c>
      <c r="J3112" s="1" t="str">
        <f>+VLOOKUP(bloques1a3[[#This Row],[respuesta]],respuestas.emociones[],2,0)</f>
        <v>neutra</v>
      </c>
      <c r="K3112" s="1">
        <f>+VLOOKUP(bloques1a3[[#This Row],[niño]],BD.niños[[Código]:[edad]],5,0)</f>
        <v>9</v>
      </c>
      <c r="L3112" s="1">
        <f>+IF(bloques1a3[[#This Row],[correcta]]=bloques1a3[[#This Row],[respuesta]],1,0)</f>
        <v>1</v>
      </c>
      <c r="M3112" s="1">
        <f>+IF(bloques1a3[[#This Row],[Sexo]]="F",1,0)</f>
        <v>1</v>
      </c>
    </row>
    <row r="3113" spans="1:13" x14ac:dyDescent="0.55000000000000004">
      <c r="A3113">
        <v>21</v>
      </c>
      <c r="B3113" s="1" t="s">
        <v>480</v>
      </c>
      <c r="C3113" s="1" t="s">
        <v>2</v>
      </c>
      <c r="D3113">
        <v>1</v>
      </c>
      <c r="E3113" s="1" t="s">
        <v>120</v>
      </c>
      <c r="F3113">
        <v>1</v>
      </c>
      <c r="G3113" s="1" t="s">
        <v>377</v>
      </c>
      <c r="H3113" s="1" t="s">
        <v>28</v>
      </c>
      <c r="I3113">
        <v>2</v>
      </c>
      <c r="J3113" s="1" t="str">
        <f>+VLOOKUP(bloques1a3[[#This Row],[respuesta]],respuestas.emociones[],2,0)</f>
        <v>neutra</v>
      </c>
      <c r="K3113" s="1">
        <f>+VLOOKUP(bloques1a3[[#This Row],[niño]],BD.niños[[Código]:[edad]],5,0)</f>
        <v>10</v>
      </c>
      <c r="L3113" s="1">
        <f>+IF(bloques1a3[[#This Row],[correcta]]=bloques1a3[[#This Row],[respuesta]],1,0)</f>
        <v>1</v>
      </c>
      <c r="M3113" s="1">
        <f>+IF(bloques1a3[[#This Row],[Sexo]]="F",1,0)</f>
        <v>0</v>
      </c>
    </row>
    <row r="3114" spans="1:13" x14ac:dyDescent="0.55000000000000004">
      <c r="A3114">
        <v>21</v>
      </c>
      <c r="B3114" s="1" t="s">
        <v>480</v>
      </c>
      <c r="C3114" s="1" t="s">
        <v>2</v>
      </c>
      <c r="D3114">
        <v>1</v>
      </c>
      <c r="E3114" s="1" t="s">
        <v>123</v>
      </c>
      <c r="F3114">
        <v>3</v>
      </c>
      <c r="G3114" s="1" t="s">
        <v>376</v>
      </c>
      <c r="H3114" s="1" t="s">
        <v>28</v>
      </c>
      <c r="I3114">
        <v>2</v>
      </c>
      <c r="J3114" s="1" t="str">
        <f>+VLOOKUP(bloques1a3[[#This Row],[respuesta]],respuestas.emociones[],2,0)</f>
        <v>tristeza</v>
      </c>
      <c r="K3114" s="1">
        <f>+VLOOKUP(bloques1a3[[#This Row],[niño]],BD.niños[[Código]:[edad]],5,0)</f>
        <v>8</v>
      </c>
      <c r="L3114" s="1">
        <f>+IF(bloques1a3[[#This Row],[correcta]]=bloques1a3[[#This Row],[respuesta]],1,0)</f>
        <v>0</v>
      </c>
      <c r="M3114" s="1">
        <f>+IF(bloques1a3[[#This Row],[Sexo]]="F",1,0)</f>
        <v>0</v>
      </c>
    </row>
    <row r="3115" spans="1:13" x14ac:dyDescent="0.55000000000000004">
      <c r="A3115">
        <v>21</v>
      </c>
      <c r="B3115" s="1" t="s">
        <v>480</v>
      </c>
      <c r="C3115" s="1" t="s">
        <v>2</v>
      </c>
      <c r="D3115">
        <v>1</v>
      </c>
      <c r="E3115" s="1" t="s">
        <v>127</v>
      </c>
      <c r="F3115">
        <v>3</v>
      </c>
      <c r="G3115" s="1" t="s">
        <v>375</v>
      </c>
      <c r="H3115" s="1" t="s">
        <v>28</v>
      </c>
      <c r="I3115">
        <v>2</v>
      </c>
      <c r="J3115" s="1" t="str">
        <f>+VLOOKUP(bloques1a3[[#This Row],[respuesta]],respuestas.emociones[],2,0)</f>
        <v>tristeza</v>
      </c>
      <c r="K3115" s="1">
        <f>+VLOOKUP(bloques1a3[[#This Row],[niño]],BD.niños[[Código]:[edad]],5,0)</f>
        <v>6</v>
      </c>
      <c r="L3115" s="1">
        <f>+IF(bloques1a3[[#This Row],[correcta]]=bloques1a3[[#This Row],[respuesta]],1,0)</f>
        <v>0</v>
      </c>
      <c r="M3115" s="1">
        <f>+IF(bloques1a3[[#This Row],[Sexo]]="F",1,0)</f>
        <v>0</v>
      </c>
    </row>
    <row r="3116" spans="1:13" x14ac:dyDescent="0.55000000000000004">
      <c r="A3116">
        <v>21</v>
      </c>
      <c r="B3116" s="1" t="s">
        <v>480</v>
      </c>
      <c r="C3116" s="1" t="s">
        <v>2</v>
      </c>
      <c r="D3116">
        <v>1</v>
      </c>
      <c r="E3116" s="1" t="s">
        <v>131</v>
      </c>
      <c r="F3116">
        <v>1</v>
      </c>
      <c r="G3116" s="1" t="s">
        <v>375</v>
      </c>
      <c r="H3116" s="1" t="s">
        <v>29</v>
      </c>
      <c r="I3116">
        <v>2</v>
      </c>
      <c r="J3116" s="1" t="str">
        <f>+VLOOKUP(bloques1a3[[#This Row],[respuesta]],respuestas.emociones[],2,0)</f>
        <v>neutra</v>
      </c>
      <c r="K3116" s="1">
        <f>+VLOOKUP(bloques1a3[[#This Row],[niño]],BD.niños[[Código]:[edad]],5,0)</f>
        <v>6</v>
      </c>
      <c r="L3116" s="1">
        <f>+IF(bloques1a3[[#This Row],[correcta]]=bloques1a3[[#This Row],[respuesta]],1,0)</f>
        <v>1</v>
      </c>
      <c r="M3116" s="1">
        <f>+IF(bloques1a3[[#This Row],[Sexo]]="F",1,0)</f>
        <v>1</v>
      </c>
    </row>
    <row r="3117" spans="1:13" x14ac:dyDescent="0.55000000000000004">
      <c r="A3117">
        <v>21</v>
      </c>
      <c r="B3117" s="1" t="s">
        <v>480</v>
      </c>
      <c r="C3117" s="1" t="s">
        <v>2</v>
      </c>
      <c r="D3117">
        <v>1</v>
      </c>
      <c r="E3117" s="1" t="s">
        <v>135</v>
      </c>
      <c r="F3117">
        <v>1</v>
      </c>
      <c r="G3117" s="1" t="s">
        <v>375</v>
      </c>
      <c r="H3117" s="1" t="s">
        <v>28</v>
      </c>
      <c r="I3117">
        <v>2</v>
      </c>
      <c r="J3117" s="1" t="str">
        <f>+VLOOKUP(bloques1a3[[#This Row],[respuesta]],respuestas.emociones[],2,0)</f>
        <v>neutra</v>
      </c>
      <c r="K3117" s="1">
        <f>+VLOOKUP(bloques1a3[[#This Row],[niño]],BD.niños[[Código]:[edad]],5,0)</f>
        <v>6</v>
      </c>
      <c r="L3117" s="1">
        <f>+IF(bloques1a3[[#This Row],[correcta]]=bloques1a3[[#This Row],[respuesta]],1,0)</f>
        <v>1</v>
      </c>
      <c r="M3117" s="1">
        <f>+IF(bloques1a3[[#This Row],[Sexo]]="F",1,0)</f>
        <v>0</v>
      </c>
    </row>
    <row r="3118" spans="1:13" x14ac:dyDescent="0.55000000000000004">
      <c r="A3118">
        <v>21</v>
      </c>
      <c r="B3118" s="1" t="s">
        <v>480</v>
      </c>
      <c r="C3118" s="1" t="s">
        <v>2</v>
      </c>
      <c r="D3118">
        <v>1</v>
      </c>
      <c r="E3118" s="1" t="s">
        <v>139</v>
      </c>
      <c r="F3118">
        <v>1</v>
      </c>
      <c r="G3118" s="1" t="s">
        <v>376</v>
      </c>
      <c r="H3118" s="1" t="s">
        <v>28</v>
      </c>
      <c r="I3118">
        <v>2</v>
      </c>
      <c r="J3118" s="1" t="str">
        <f>+VLOOKUP(bloques1a3[[#This Row],[respuesta]],respuestas.emociones[],2,0)</f>
        <v>neutra</v>
      </c>
      <c r="K3118" s="1">
        <f>+VLOOKUP(bloques1a3[[#This Row],[niño]],BD.niños[[Código]:[edad]],5,0)</f>
        <v>8</v>
      </c>
      <c r="L3118" s="1">
        <f>+IF(bloques1a3[[#This Row],[correcta]]=bloques1a3[[#This Row],[respuesta]],1,0)</f>
        <v>1</v>
      </c>
      <c r="M3118" s="1">
        <f>+IF(bloques1a3[[#This Row],[Sexo]]="F",1,0)</f>
        <v>0</v>
      </c>
    </row>
    <row r="3119" spans="1:13" x14ac:dyDescent="0.55000000000000004">
      <c r="A3119">
        <v>21</v>
      </c>
      <c r="B3119" s="1" t="s">
        <v>480</v>
      </c>
      <c r="C3119" s="1" t="s">
        <v>2</v>
      </c>
      <c r="D3119">
        <v>1</v>
      </c>
      <c r="E3119" s="1" t="s">
        <v>141</v>
      </c>
      <c r="F3119">
        <v>1</v>
      </c>
      <c r="G3119" s="1" t="s">
        <v>376</v>
      </c>
      <c r="H3119" s="1" t="s">
        <v>29</v>
      </c>
      <c r="I3119">
        <v>2</v>
      </c>
      <c r="J3119" s="1" t="str">
        <f>+VLOOKUP(bloques1a3[[#This Row],[respuesta]],respuestas.emociones[],2,0)</f>
        <v>neutra</v>
      </c>
      <c r="K3119" s="1">
        <f>+VLOOKUP(bloques1a3[[#This Row],[niño]],BD.niños[[Código]:[edad]],5,0)</f>
        <v>7</v>
      </c>
      <c r="L3119" s="1">
        <f>+IF(bloques1a3[[#This Row],[correcta]]=bloques1a3[[#This Row],[respuesta]],1,0)</f>
        <v>1</v>
      </c>
      <c r="M3119" s="1">
        <f>+IF(bloques1a3[[#This Row],[Sexo]]="F",1,0)</f>
        <v>1</v>
      </c>
    </row>
    <row r="3120" spans="1:13" x14ac:dyDescent="0.55000000000000004">
      <c r="A3120">
        <v>21</v>
      </c>
      <c r="B3120" s="1" t="s">
        <v>480</v>
      </c>
      <c r="C3120" s="1" t="s">
        <v>2</v>
      </c>
      <c r="D3120">
        <v>1</v>
      </c>
      <c r="E3120" s="1" t="s">
        <v>145</v>
      </c>
      <c r="F3120">
        <v>1</v>
      </c>
      <c r="G3120" s="1" t="s">
        <v>376</v>
      </c>
      <c r="H3120" s="1" t="s">
        <v>28</v>
      </c>
      <c r="I3120">
        <v>2</v>
      </c>
      <c r="J3120" s="1" t="str">
        <f>+VLOOKUP(bloques1a3[[#This Row],[respuesta]],respuestas.emociones[],2,0)</f>
        <v>neutra</v>
      </c>
      <c r="K3120" s="1">
        <f>+VLOOKUP(bloques1a3[[#This Row],[niño]],BD.niños[[Código]:[edad]],5,0)</f>
        <v>8</v>
      </c>
      <c r="L3120" s="1">
        <f>+IF(bloques1a3[[#This Row],[correcta]]=bloques1a3[[#This Row],[respuesta]],1,0)</f>
        <v>1</v>
      </c>
      <c r="M3120" s="1">
        <f>+IF(bloques1a3[[#This Row],[Sexo]]="F",1,0)</f>
        <v>0</v>
      </c>
    </row>
    <row r="3121" spans="1:13" x14ac:dyDescent="0.55000000000000004">
      <c r="A3121">
        <v>21</v>
      </c>
      <c r="B3121" s="1" t="s">
        <v>480</v>
      </c>
      <c r="C3121" s="1" t="s">
        <v>2</v>
      </c>
      <c r="D3121">
        <v>1</v>
      </c>
      <c r="E3121" s="1" t="s">
        <v>147</v>
      </c>
      <c r="F3121">
        <v>1</v>
      </c>
      <c r="G3121" s="1" t="s">
        <v>376</v>
      </c>
      <c r="H3121" s="1" t="s">
        <v>28</v>
      </c>
      <c r="I3121">
        <v>2</v>
      </c>
      <c r="J3121" s="1" t="str">
        <f>+VLOOKUP(bloques1a3[[#This Row],[respuesta]],respuestas.emociones[],2,0)</f>
        <v>neutra</v>
      </c>
      <c r="K3121" s="1">
        <f>+VLOOKUP(bloques1a3[[#This Row],[niño]],BD.niños[[Código]:[edad]],5,0)</f>
        <v>8</v>
      </c>
      <c r="L3121" s="1">
        <f>+IF(bloques1a3[[#This Row],[correcta]]=bloques1a3[[#This Row],[respuesta]],1,0)</f>
        <v>1</v>
      </c>
      <c r="M3121" s="1">
        <f>+IF(bloques1a3[[#This Row],[Sexo]]="F",1,0)</f>
        <v>0</v>
      </c>
    </row>
    <row r="3122" spans="1:13" x14ac:dyDescent="0.55000000000000004">
      <c r="A3122">
        <v>21</v>
      </c>
      <c r="B3122" s="1" t="s">
        <v>480</v>
      </c>
      <c r="C3122" s="1" t="s">
        <v>2</v>
      </c>
      <c r="D3122">
        <v>1</v>
      </c>
      <c r="E3122" s="1" t="s">
        <v>214</v>
      </c>
      <c r="F3122">
        <v>2</v>
      </c>
      <c r="G3122" s="1" t="s">
        <v>377</v>
      </c>
      <c r="H3122" s="1" t="s">
        <v>29</v>
      </c>
      <c r="I3122">
        <v>2</v>
      </c>
      <c r="J3122" s="1" t="str">
        <f>+VLOOKUP(bloques1a3[[#This Row],[respuesta]],respuestas.emociones[],2,0)</f>
        <v>alegria</v>
      </c>
      <c r="K3122" s="1">
        <f>+VLOOKUP(bloques1a3[[#This Row],[niño]],BD.niños[[Código]:[edad]],5,0)</f>
        <v>10</v>
      </c>
      <c r="L3122" s="1">
        <f>+IF(bloques1a3[[#This Row],[correcta]]=bloques1a3[[#This Row],[respuesta]],1,0)</f>
        <v>0</v>
      </c>
      <c r="M3122" s="1">
        <f>+IF(bloques1a3[[#This Row],[Sexo]]="F",1,0)</f>
        <v>1</v>
      </c>
    </row>
    <row r="3123" spans="1:13" x14ac:dyDescent="0.55000000000000004">
      <c r="A3123">
        <v>21</v>
      </c>
      <c r="B3123" s="1" t="s">
        <v>480</v>
      </c>
      <c r="C3123" s="1" t="s">
        <v>2</v>
      </c>
      <c r="D3123">
        <v>1</v>
      </c>
      <c r="E3123" s="1" t="s">
        <v>217</v>
      </c>
      <c r="F3123">
        <v>1</v>
      </c>
      <c r="G3123" s="1" t="s">
        <v>377</v>
      </c>
      <c r="H3123" s="1" t="s">
        <v>29</v>
      </c>
      <c r="I3123">
        <v>2</v>
      </c>
      <c r="J3123" s="1" t="str">
        <f>+VLOOKUP(bloques1a3[[#This Row],[respuesta]],respuestas.emociones[],2,0)</f>
        <v>neutra</v>
      </c>
      <c r="K3123" s="1">
        <f>+VLOOKUP(bloques1a3[[#This Row],[niño]],BD.niños[[Código]:[edad]],5,0)</f>
        <v>10</v>
      </c>
      <c r="L3123" s="1">
        <f>+IF(bloques1a3[[#This Row],[correcta]]=bloques1a3[[#This Row],[respuesta]],1,0)</f>
        <v>1</v>
      </c>
      <c r="M3123" s="1">
        <f>+IF(bloques1a3[[#This Row],[Sexo]]="F",1,0)</f>
        <v>1</v>
      </c>
    </row>
    <row r="3124" spans="1:13" x14ac:dyDescent="0.55000000000000004">
      <c r="A3124">
        <v>21</v>
      </c>
      <c r="B3124" s="1" t="s">
        <v>480</v>
      </c>
      <c r="C3124" s="1" t="s">
        <v>2</v>
      </c>
      <c r="D3124">
        <v>1</v>
      </c>
      <c r="E3124" s="1" t="s">
        <v>220</v>
      </c>
      <c r="F3124">
        <v>1</v>
      </c>
      <c r="G3124" s="1" t="s">
        <v>377</v>
      </c>
      <c r="H3124" s="1" t="s">
        <v>29</v>
      </c>
      <c r="I3124">
        <v>2</v>
      </c>
      <c r="J3124" s="1" t="str">
        <f>+VLOOKUP(bloques1a3[[#This Row],[respuesta]],respuestas.emociones[],2,0)</f>
        <v>neutra</v>
      </c>
      <c r="K3124" s="1">
        <f>+VLOOKUP(bloques1a3[[#This Row],[niño]],BD.niños[[Código]:[edad]],5,0)</f>
        <v>10</v>
      </c>
      <c r="L3124" s="1">
        <f>+IF(bloques1a3[[#This Row],[correcta]]=bloques1a3[[#This Row],[respuesta]],1,0)</f>
        <v>1</v>
      </c>
      <c r="M3124" s="1">
        <f>+IF(bloques1a3[[#This Row],[Sexo]]="F",1,0)</f>
        <v>1</v>
      </c>
    </row>
    <row r="3125" spans="1:13" x14ac:dyDescent="0.55000000000000004">
      <c r="A3125">
        <v>21</v>
      </c>
      <c r="B3125" s="1" t="s">
        <v>480</v>
      </c>
      <c r="C3125" s="1" t="s">
        <v>2</v>
      </c>
      <c r="D3125">
        <v>1</v>
      </c>
      <c r="E3125" s="1" t="s">
        <v>223</v>
      </c>
      <c r="F3125">
        <v>1</v>
      </c>
      <c r="G3125" s="1" t="s">
        <v>376</v>
      </c>
      <c r="H3125" s="1" t="s">
        <v>29</v>
      </c>
      <c r="I3125">
        <v>2</v>
      </c>
      <c r="J3125" s="1" t="str">
        <f>+VLOOKUP(bloques1a3[[#This Row],[respuesta]],respuestas.emociones[],2,0)</f>
        <v>neutra</v>
      </c>
      <c r="K3125" s="1">
        <f>+VLOOKUP(bloques1a3[[#This Row],[niño]],BD.niños[[Código]:[edad]],5,0)</f>
        <v>8</v>
      </c>
      <c r="L3125" s="1">
        <f>+IF(bloques1a3[[#This Row],[correcta]]=bloques1a3[[#This Row],[respuesta]],1,0)</f>
        <v>1</v>
      </c>
      <c r="M3125" s="1">
        <f>+IF(bloques1a3[[#This Row],[Sexo]]="F",1,0)</f>
        <v>1</v>
      </c>
    </row>
    <row r="3126" spans="1:13" x14ac:dyDescent="0.55000000000000004">
      <c r="A3126">
        <v>21</v>
      </c>
      <c r="B3126" s="1" t="s">
        <v>480</v>
      </c>
      <c r="C3126" s="1" t="s">
        <v>2</v>
      </c>
      <c r="D3126">
        <v>1</v>
      </c>
      <c r="E3126" s="1" t="s">
        <v>226</v>
      </c>
      <c r="F3126">
        <v>1</v>
      </c>
      <c r="G3126" s="1" t="s">
        <v>377</v>
      </c>
      <c r="H3126" s="1" t="s">
        <v>28</v>
      </c>
      <c r="I3126">
        <v>2</v>
      </c>
      <c r="J3126" s="1" t="str">
        <f>+VLOOKUP(bloques1a3[[#This Row],[respuesta]],respuestas.emociones[],2,0)</f>
        <v>neutra</v>
      </c>
      <c r="K3126" s="1">
        <f>+VLOOKUP(bloques1a3[[#This Row],[niño]],BD.niños[[Código]:[edad]],5,0)</f>
        <v>10</v>
      </c>
      <c r="L3126" s="1">
        <f>+IF(bloques1a3[[#This Row],[correcta]]=bloques1a3[[#This Row],[respuesta]],1,0)</f>
        <v>1</v>
      </c>
      <c r="M3126" s="1">
        <f>+IF(bloques1a3[[#This Row],[Sexo]]="F",1,0)</f>
        <v>0</v>
      </c>
    </row>
    <row r="3127" spans="1:13" x14ac:dyDescent="0.55000000000000004">
      <c r="A3127">
        <v>21</v>
      </c>
      <c r="B3127" s="1" t="s">
        <v>480</v>
      </c>
      <c r="C3127" s="1" t="s">
        <v>2</v>
      </c>
      <c r="D3127">
        <v>1</v>
      </c>
      <c r="E3127" s="1" t="s">
        <v>229</v>
      </c>
      <c r="F3127">
        <v>1</v>
      </c>
      <c r="G3127" s="1" t="s">
        <v>376</v>
      </c>
      <c r="H3127" s="1" t="s">
        <v>28</v>
      </c>
      <c r="I3127">
        <v>2</v>
      </c>
      <c r="J3127" s="1" t="str">
        <f>+VLOOKUP(bloques1a3[[#This Row],[respuesta]],respuestas.emociones[],2,0)</f>
        <v>neutra</v>
      </c>
      <c r="K3127" s="1">
        <f>+VLOOKUP(bloques1a3[[#This Row],[niño]],BD.niños[[Código]:[edad]],5,0)</f>
        <v>7</v>
      </c>
      <c r="L3127" s="1">
        <f>+IF(bloques1a3[[#This Row],[correcta]]=bloques1a3[[#This Row],[respuesta]],1,0)</f>
        <v>1</v>
      </c>
      <c r="M3127" s="1">
        <f>+IF(bloques1a3[[#This Row],[Sexo]]="F",1,0)</f>
        <v>0</v>
      </c>
    </row>
    <row r="3128" spans="1:13" x14ac:dyDescent="0.55000000000000004">
      <c r="A3128">
        <v>21</v>
      </c>
      <c r="B3128" s="1" t="s">
        <v>480</v>
      </c>
      <c r="C3128" s="1" t="s">
        <v>2</v>
      </c>
      <c r="D3128">
        <v>1</v>
      </c>
      <c r="E3128" s="1" t="s">
        <v>231</v>
      </c>
      <c r="F3128">
        <v>1</v>
      </c>
      <c r="G3128" s="1" t="s">
        <v>375</v>
      </c>
      <c r="H3128" s="1" t="s">
        <v>29</v>
      </c>
      <c r="I3128">
        <v>2</v>
      </c>
      <c r="J3128" s="1" t="str">
        <f>+VLOOKUP(bloques1a3[[#This Row],[respuesta]],respuestas.emociones[],2,0)</f>
        <v>neutra</v>
      </c>
      <c r="K3128" s="1">
        <f>+VLOOKUP(bloques1a3[[#This Row],[niño]],BD.niños[[Código]:[edad]],5,0)</f>
        <v>6</v>
      </c>
      <c r="L3128" s="1">
        <f>+IF(bloques1a3[[#This Row],[correcta]]=bloques1a3[[#This Row],[respuesta]],1,0)</f>
        <v>1</v>
      </c>
      <c r="M3128" s="1">
        <f>+IF(bloques1a3[[#This Row],[Sexo]]="F",1,0)</f>
        <v>1</v>
      </c>
    </row>
    <row r="3129" spans="1:13" x14ac:dyDescent="0.55000000000000004">
      <c r="A3129">
        <v>21</v>
      </c>
      <c r="B3129" s="1" t="s">
        <v>480</v>
      </c>
      <c r="C3129" s="1" t="s">
        <v>2</v>
      </c>
      <c r="D3129">
        <v>1</v>
      </c>
      <c r="E3129" s="1" t="s">
        <v>286</v>
      </c>
      <c r="F3129">
        <v>1</v>
      </c>
      <c r="G3129" s="1" t="s">
        <v>375</v>
      </c>
      <c r="H3129" s="1" t="s">
        <v>28</v>
      </c>
      <c r="I3129">
        <v>2</v>
      </c>
      <c r="J3129" s="1" t="str">
        <f>+VLOOKUP(bloques1a3[[#This Row],[respuesta]],respuestas.emociones[],2,0)</f>
        <v>neutra</v>
      </c>
      <c r="K3129" s="1">
        <f>+VLOOKUP(bloques1a3[[#This Row],[niño]],BD.niños[[Código]:[edad]],5,0)</f>
        <v>5</v>
      </c>
      <c r="L3129" s="1">
        <f>+IF(bloques1a3[[#This Row],[correcta]]=bloques1a3[[#This Row],[respuesta]],1,0)</f>
        <v>1</v>
      </c>
      <c r="M3129" s="1">
        <f>+IF(bloques1a3[[#This Row],[Sexo]]="F",1,0)</f>
        <v>0</v>
      </c>
    </row>
    <row r="3130" spans="1:13" x14ac:dyDescent="0.55000000000000004">
      <c r="A3130">
        <v>21</v>
      </c>
      <c r="B3130" s="1" t="s">
        <v>480</v>
      </c>
      <c r="C3130" s="1" t="s">
        <v>2</v>
      </c>
      <c r="D3130">
        <v>1</v>
      </c>
      <c r="E3130" s="1" t="s">
        <v>290</v>
      </c>
      <c r="F3130">
        <v>1</v>
      </c>
      <c r="G3130" s="1" t="s">
        <v>375</v>
      </c>
      <c r="H3130" s="1" t="s">
        <v>28</v>
      </c>
      <c r="I3130">
        <v>2</v>
      </c>
      <c r="J3130" s="1" t="str">
        <f>+VLOOKUP(bloques1a3[[#This Row],[respuesta]],respuestas.emociones[],2,0)</f>
        <v>neutra</v>
      </c>
      <c r="K3130" s="1">
        <f>+VLOOKUP(bloques1a3[[#This Row],[niño]],BD.niños[[Código]:[edad]],5,0)</f>
        <v>6</v>
      </c>
      <c r="L3130" s="1">
        <f>+IF(bloques1a3[[#This Row],[correcta]]=bloques1a3[[#This Row],[respuesta]],1,0)</f>
        <v>1</v>
      </c>
      <c r="M3130" s="1">
        <f>+IF(bloques1a3[[#This Row],[Sexo]]="F",1,0)</f>
        <v>0</v>
      </c>
    </row>
    <row r="3131" spans="1:13" x14ac:dyDescent="0.55000000000000004">
      <c r="A3131">
        <v>21</v>
      </c>
      <c r="B3131" s="1" t="s">
        <v>480</v>
      </c>
      <c r="C3131" s="1" t="s">
        <v>2</v>
      </c>
      <c r="D3131">
        <v>1</v>
      </c>
      <c r="E3131" s="1" t="s">
        <v>294</v>
      </c>
      <c r="F3131">
        <v>1</v>
      </c>
      <c r="G3131" s="1" t="s">
        <v>376</v>
      </c>
      <c r="H3131" s="1" t="s">
        <v>28</v>
      </c>
      <c r="I3131">
        <v>2</v>
      </c>
      <c r="J3131" s="1" t="str">
        <f>+VLOOKUP(bloques1a3[[#This Row],[respuesta]],respuestas.emociones[],2,0)</f>
        <v>neutra</v>
      </c>
      <c r="K3131" s="1">
        <f>+VLOOKUP(bloques1a3[[#This Row],[niño]],BD.niños[[Código]:[edad]],5,0)</f>
        <v>7</v>
      </c>
      <c r="L3131" s="1">
        <f>+IF(bloques1a3[[#This Row],[correcta]]=bloques1a3[[#This Row],[respuesta]],1,0)</f>
        <v>1</v>
      </c>
      <c r="M3131" s="1">
        <f>+IF(bloques1a3[[#This Row],[Sexo]]="F",1,0)</f>
        <v>0</v>
      </c>
    </row>
    <row r="3132" spans="1:13" x14ac:dyDescent="0.55000000000000004">
      <c r="A3132">
        <v>21</v>
      </c>
      <c r="B3132" s="1" t="s">
        <v>480</v>
      </c>
      <c r="C3132" s="1" t="s">
        <v>2</v>
      </c>
      <c r="D3132">
        <v>1</v>
      </c>
      <c r="E3132" s="1" t="s">
        <v>295</v>
      </c>
      <c r="F3132">
        <v>1</v>
      </c>
      <c r="G3132" s="1" t="s">
        <v>376</v>
      </c>
      <c r="H3132" s="1" t="s">
        <v>28</v>
      </c>
      <c r="I3132">
        <v>2</v>
      </c>
      <c r="J3132" s="1" t="str">
        <f>+VLOOKUP(bloques1a3[[#This Row],[respuesta]],respuestas.emociones[],2,0)</f>
        <v>neutra</v>
      </c>
      <c r="K3132" s="1">
        <f>+VLOOKUP(bloques1a3[[#This Row],[niño]],BD.niños[[Código]:[edad]],5,0)</f>
        <v>8</v>
      </c>
      <c r="L3132" s="1">
        <f>+IF(bloques1a3[[#This Row],[correcta]]=bloques1a3[[#This Row],[respuesta]],1,0)</f>
        <v>1</v>
      </c>
      <c r="M3132" s="1">
        <f>+IF(bloques1a3[[#This Row],[Sexo]]="F",1,0)</f>
        <v>0</v>
      </c>
    </row>
    <row r="3133" spans="1:13" x14ac:dyDescent="0.55000000000000004">
      <c r="A3133">
        <v>21</v>
      </c>
      <c r="B3133" s="1" t="s">
        <v>480</v>
      </c>
      <c r="C3133" s="1" t="s">
        <v>2</v>
      </c>
      <c r="D3133">
        <v>1</v>
      </c>
      <c r="E3133" s="1" t="s">
        <v>317</v>
      </c>
      <c r="F3133">
        <v>1</v>
      </c>
      <c r="G3133" s="1" t="s">
        <v>377</v>
      </c>
      <c r="H3133" s="1" t="s">
        <v>29</v>
      </c>
      <c r="I3133">
        <v>2</v>
      </c>
      <c r="J3133" s="1" t="str">
        <f>+VLOOKUP(bloques1a3[[#This Row],[respuesta]],respuestas.emociones[],2,0)</f>
        <v>neutra</v>
      </c>
      <c r="K3133" s="1">
        <f>+VLOOKUP(bloques1a3[[#This Row],[niño]],BD.niños[[Código]:[edad]],5,0)</f>
        <v>10</v>
      </c>
      <c r="L3133" s="1">
        <f>+IF(bloques1a3[[#This Row],[correcta]]=bloques1a3[[#This Row],[respuesta]],1,0)</f>
        <v>1</v>
      </c>
      <c r="M3133" s="1">
        <f>+IF(bloques1a3[[#This Row],[Sexo]]="F",1,0)</f>
        <v>1</v>
      </c>
    </row>
    <row r="3134" spans="1:13" x14ac:dyDescent="0.55000000000000004">
      <c r="A3134">
        <v>21</v>
      </c>
      <c r="B3134" s="1" t="s">
        <v>480</v>
      </c>
      <c r="C3134" s="1" t="s">
        <v>2</v>
      </c>
      <c r="D3134">
        <v>1</v>
      </c>
      <c r="E3134" s="1" t="s">
        <v>320</v>
      </c>
      <c r="F3134">
        <v>1</v>
      </c>
      <c r="G3134" s="1" t="s">
        <v>377</v>
      </c>
      <c r="H3134" s="1" t="s">
        <v>28</v>
      </c>
      <c r="I3134">
        <v>2</v>
      </c>
      <c r="J3134" s="1" t="str">
        <f>+VLOOKUP(bloques1a3[[#This Row],[respuesta]],respuestas.emociones[],2,0)</f>
        <v>neutra</v>
      </c>
      <c r="K3134" s="1">
        <f>+VLOOKUP(bloques1a3[[#This Row],[niño]],BD.niños[[Código]:[edad]],5,0)</f>
        <v>10</v>
      </c>
      <c r="L3134" s="1">
        <f>+IF(bloques1a3[[#This Row],[correcta]]=bloques1a3[[#This Row],[respuesta]],1,0)</f>
        <v>1</v>
      </c>
      <c r="M3134" s="1">
        <f>+IF(bloques1a3[[#This Row],[Sexo]]="F",1,0)</f>
        <v>0</v>
      </c>
    </row>
    <row r="3135" spans="1:13" x14ac:dyDescent="0.55000000000000004">
      <c r="A3135">
        <v>21</v>
      </c>
      <c r="B3135" s="1" t="s">
        <v>480</v>
      </c>
      <c r="C3135" s="1" t="s">
        <v>2</v>
      </c>
      <c r="D3135">
        <v>1</v>
      </c>
      <c r="E3135" s="1" t="s">
        <v>323</v>
      </c>
      <c r="F3135">
        <v>5</v>
      </c>
      <c r="G3135" s="1" t="s">
        <v>376</v>
      </c>
      <c r="H3135" s="1" t="s">
        <v>29</v>
      </c>
      <c r="I3135">
        <v>2</v>
      </c>
      <c r="J3135" s="1" t="str">
        <f>+VLOOKUP(bloques1a3[[#This Row],[respuesta]],respuestas.emociones[],2,0)</f>
        <v>miedo</v>
      </c>
      <c r="K3135" s="1">
        <f>+VLOOKUP(bloques1a3[[#This Row],[niño]],BD.niños[[Código]:[edad]],5,0)</f>
        <v>8</v>
      </c>
      <c r="L3135" s="1">
        <f>+IF(bloques1a3[[#This Row],[correcta]]=bloques1a3[[#This Row],[respuesta]],1,0)</f>
        <v>0</v>
      </c>
      <c r="M3135" s="1">
        <f>+IF(bloques1a3[[#This Row],[Sexo]]="F",1,0)</f>
        <v>1</v>
      </c>
    </row>
    <row r="3136" spans="1:13" x14ac:dyDescent="0.55000000000000004">
      <c r="A3136">
        <v>21</v>
      </c>
      <c r="B3136" s="1" t="s">
        <v>480</v>
      </c>
      <c r="C3136" s="1" t="s">
        <v>2</v>
      </c>
      <c r="D3136">
        <v>1</v>
      </c>
      <c r="E3136" s="1" t="s">
        <v>327</v>
      </c>
      <c r="F3136">
        <v>1</v>
      </c>
      <c r="G3136" s="1" t="s">
        <v>376</v>
      </c>
      <c r="H3136" s="1" t="s">
        <v>29</v>
      </c>
      <c r="I3136">
        <v>2</v>
      </c>
      <c r="J3136" s="1" t="str">
        <f>+VLOOKUP(bloques1a3[[#This Row],[respuesta]],respuestas.emociones[],2,0)</f>
        <v>neutra</v>
      </c>
      <c r="K3136" s="1">
        <f>+VLOOKUP(bloques1a3[[#This Row],[niño]],BD.niños[[Código]:[edad]],5,0)</f>
        <v>7</v>
      </c>
      <c r="L3136" s="1">
        <f>+IF(bloques1a3[[#This Row],[correcta]]=bloques1a3[[#This Row],[respuesta]],1,0)</f>
        <v>1</v>
      </c>
      <c r="M3136" s="1">
        <f>+IF(bloques1a3[[#This Row],[Sexo]]="F",1,0)</f>
        <v>1</v>
      </c>
    </row>
    <row r="3137" spans="1:13" x14ac:dyDescent="0.55000000000000004">
      <c r="A3137">
        <v>21</v>
      </c>
      <c r="B3137" s="1" t="s">
        <v>480</v>
      </c>
      <c r="C3137" s="1" t="s">
        <v>2</v>
      </c>
      <c r="D3137">
        <v>1</v>
      </c>
      <c r="E3137" s="1" t="s">
        <v>331</v>
      </c>
      <c r="F3137">
        <v>1</v>
      </c>
      <c r="G3137" s="1" t="s">
        <v>376</v>
      </c>
      <c r="H3137" s="1" t="s">
        <v>29</v>
      </c>
      <c r="I3137">
        <v>2</v>
      </c>
      <c r="J3137" s="1" t="str">
        <f>+VLOOKUP(bloques1a3[[#This Row],[respuesta]],respuestas.emociones[],2,0)</f>
        <v>neutra</v>
      </c>
      <c r="K3137" s="1">
        <f>+VLOOKUP(bloques1a3[[#This Row],[niño]],BD.niños[[Código]:[edad]],5,0)</f>
        <v>8</v>
      </c>
      <c r="L3137" s="1">
        <f>+IF(bloques1a3[[#This Row],[correcta]]=bloques1a3[[#This Row],[respuesta]],1,0)</f>
        <v>1</v>
      </c>
      <c r="M3137" s="1">
        <f>+IF(bloques1a3[[#This Row],[Sexo]]="F",1,0)</f>
        <v>1</v>
      </c>
    </row>
    <row r="3138" spans="1:13" x14ac:dyDescent="0.55000000000000004">
      <c r="A3138">
        <v>22</v>
      </c>
      <c r="B3138" s="1" t="s">
        <v>481</v>
      </c>
      <c r="C3138" s="1" t="s">
        <v>1</v>
      </c>
      <c r="D3138">
        <v>2</v>
      </c>
      <c r="E3138" s="1" t="s">
        <v>105</v>
      </c>
      <c r="F3138">
        <v>2</v>
      </c>
      <c r="G3138" s="1" t="s">
        <v>377</v>
      </c>
      <c r="H3138" s="1" t="s">
        <v>29</v>
      </c>
      <c r="I3138">
        <v>2</v>
      </c>
      <c r="J3138" s="1" t="str">
        <f>+VLOOKUP(bloques1a3[[#This Row],[respuesta]],respuestas.emociones[],2,0)</f>
        <v>alegria</v>
      </c>
      <c r="K3138" s="1">
        <f>+VLOOKUP(bloques1a3[[#This Row],[niño]],BD.niños[[Código]:[edad]],5,0)</f>
        <v>10</v>
      </c>
      <c r="L3138" s="1">
        <f>+IF(bloques1a3[[#This Row],[correcta]]=bloques1a3[[#This Row],[respuesta]],1,0)</f>
        <v>1</v>
      </c>
      <c r="M3138" s="1">
        <f>+IF(bloques1a3[[#This Row],[Sexo]]="F",1,0)</f>
        <v>1</v>
      </c>
    </row>
    <row r="3139" spans="1:13" x14ac:dyDescent="0.55000000000000004">
      <c r="A3139">
        <v>22</v>
      </c>
      <c r="B3139" s="1" t="s">
        <v>481</v>
      </c>
      <c r="C3139" s="1" t="s">
        <v>1</v>
      </c>
      <c r="D3139">
        <v>2</v>
      </c>
      <c r="E3139" s="1" t="s">
        <v>108</v>
      </c>
      <c r="F3139">
        <v>2</v>
      </c>
      <c r="G3139" s="1" t="s">
        <v>377</v>
      </c>
      <c r="H3139" s="1" t="s">
        <v>29</v>
      </c>
      <c r="I3139">
        <v>2</v>
      </c>
      <c r="J3139" s="1" t="str">
        <f>+VLOOKUP(bloques1a3[[#This Row],[respuesta]],respuestas.emociones[],2,0)</f>
        <v>alegria</v>
      </c>
      <c r="K3139" s="1">
        <f>+VLOOKUP(bloques1a3[[#This Row],[niño]],BD.niños[[Código]:[edad]],5,0)</f>
        <v>10</v>
      </c>
      <c r="L3139" s="1">
        <f>+IF(bloques1a3[[#This Row],[correcta]]=bloques1a3[[#This Row],[respuesta]],1,0)</f>
        <v>1</v>
      </c>
      <c r="M3139" s="1">
        <f>+IF(bloques1a3[[#This Row],[Sexo]]="F",1,0)</f>
        <v>1</v>
      </c>
    </row>
    <row r="3140" spans="1:13" x14ac:dyDescent="0.55000000000000004">
      <c r="A3140">
        <v>22</v>
      </c>
      <c r="B3140" s="1" t="s">
        <v>481</v>
      </c>
      <c r="C3140" s="1" t="s">
        <v>1</v>
      </c>
      <c r="D3140">
        <v>2</v>
      </c>
      <c r="E3140" s="1" t="s">
        <v>112</v>
      </c>
      <c r="F3140">
        <v>2</v>
      </c>
      <c r="G3140" s="1" t="s">
        <v>377</v>
      </c>
      <c r="H3140" s="1" t="s">
        <v>29</v>
      </c>
      <c r="I3140">
        <v>2</v>
      </c>
      <c r="J3140" s="1" t="str">
        <f>+VLOOKUP(bloques1a3[[#This Row],[respuesta]],respuestas.emociones[],2,0)</f>
        <v>alegria</v>
      </c>
      <c r="K3140" s="1">
        <f>+VLOOKUP(bloques1a3[[#This Row],[niño]],BD.niños[[Código]:[edad]],5,0)</f>
        <v>9</v>
      </c>
      <c r="L3140" s="1">
        <f>+IF(bloques1a3[[#This Row],[correcta]]=bloques1a3[[#This Row],[respuesta]],1,0)</f>
        <v>1</v>
      </c>
      <c r="M3140" s="1">
        <f>+IF(bloques1a3[[#This Row],[Sexo]]="F",1,0)</f>
        <v>1</v>
      </c>
    </row>
    <row r="3141" spans="1:13" x14ac:dyDescent="0.55000000000000004">
      <c r="A3141">
        <v>22</v>
      </c>
      <c r="B3141" s="1" t="s">
        <v>481</v>
      </c>
      <c r="C3141" s="1" t="s">
        <v>1</v>
      </c>
      <c r="D3141">
        <v>2</v>
      </c>
      <c r="E3141" s="1" t="s">
        <v>116</v>
      </c>
      <c r="F3141">
        <v>2</v>
      </c>
      <c r="G3141" s="1" t="s">
        <v>377</v>
      </c>
      <c r="H3141" s="1" t="s">
        <v>29</v>
      </c>
      <c r="I3141">
        <v>2</v>
      </c>
      <c r="J3141" s="1" t="str">
        <f>+VLOOKUP(bloques1a3[[#This Row],[respuesta]],respuestas.emociones[],2,0)</f>
        <v>alegria</v>
      </c>
      <c r="K3141" s="1">
        <f>+VLOOKUP(bloques1a3[[#This Row],[niño]],BD.niños[[Código]:[edad]],5,0)</f>
        <v>9</v>
      </c>
      <c r="L3141" s="1">
        <f>+IF(bloques1a3[[#This Row],[correcta]]=bloques1a3[[#This Row],[respuesta]],1,0)</f>
        <v>1</v>
      </c>
      <c r="M3141" s="1">
        <f>+IF(bloques1a3[[#This Row],[Sexo]]="F",1,0)</f>
        <v>1</v>
      </c>
    </row>
    <row r="3142" spans="1:13" x14ac:dyDescent="0.55000000000000004">
      <c r="A3142">
        <v>22</v>
      </c>
      <c r="B3142" s="1" t="s">
        <v>481</v>
      </c>
      <c r="C3142" s="1" t="s">
        <v>1</v>
      </c>
      <c r="D3142">
        <v>2</v>
      </c>
      <c r="E3142" s="1" t="s">
        <v>120</v>
      </c>
      <c r="F3142">
        <v>2</v>
      </c>
      <c r="G3142" s="1" t="s">
        <v>377</v>
      </c>
      <c r="H3142" s="1" t="s">
        <v>28</v>
      </c>
      <c r="I3142">
        <v>2</v>
      </c>
      <c r="J3142" s="1" t="str">
        <f>+VLOOKUP(bloques1a3[[#This Row],[respuesta]],respuestas.emociones[],2,0)</f>
        <v>alegria</v>
      </c>
      <c r="K3142" s="1">
        <f>+VLOOKUP(bloques1a3[[#This Row],[niño]],BD.niños[[Código]:[edad]],5,0)</f>
        <v>10</v>
      </c>
      <c r="L3142" s="1">
        <f>+IF(bloques1a3[[#This Row],[correcta]]=bloques1a3[[#This Row],[respuesta]],1,0)</f>
        <v>1</v>
      </c>
      <c r="M3142" s="1">
        <f>+IF(bloques1a3[[#This Row],[Sexo]]="F",1,0)</f>
        <v>0</v>
      </c>
    </row>
    <row r="3143" spans="1:13" x14ac:dyDescent="0.55000000000000004">
      <c r="A3143">
        <v>22</v>
      </c>
      <c r="B3143" s="1" t="s">
        <v>481</v>
      </c>
      <c r="C3143" s="1" t="s">
        <v>1</v>
      </c>
      <c r="D3143">
        <v>2</v>
      </c>
      <c r="E3143" s="1" t="s">
        <v>123</v>
      </c>
      <c r="F3143">
        <v>2</v>
      </c>
      <c r="G3143" s="1" t="s">
        <v>376</v>
      </c>
      <c r="H3143" s="1" t="s">
        <v>28</v>
      </c>
      <c r="I3143">
        <v>2</v>
      </c>
      <c r="J3143" s="1" t="str">
        <f>+VLOOKUP(bloques1a3[[#This Row],[respuesta]],respuestas.emociones[],2,0)</f>
        <v>alegria</v>
      </c>
      <c r="K3143" s="1">
        <f>+VLOOKUP(bloques1a3[[#This Row],[niño]],BD.niños[[Código]:[edad]],5,0)</f>
        <v>8</v>
      </c>
      <c r="L3143" s="1">
        <f>+IF(bloques1a3[[#This Row],[correcta]]=bloques1a3[[#This Row],[respuesta]],1,0)</f>
        <v>1</v>
      </c>
      <c r="M3143" s="1">
        <f>+IF(bloques1a3[[#This Row],[Sexo]]="F",1,0)</f>
        <v>0</v>
      </c>
    </row>
    <row r="3144" spans="1:13" x14ac:dyDescent="0.55000000000000004">
      <c r="A3144">
        <v>22</v>
      </c>
      <c r="B3144" s="1" t="s">
        <v>481</v>
      </c>
      <c r="C3144" s="1" t="s">
        <v>1</v>
      </c>
      <c r="D3144">
        <v>2</v>
      </c>
      <c r="E3144" s="1" t="s">
        <v>127</v>
      </c>
      <c r="F3144">
        <v>2</v>
      </c>
      <c r="G3144" s="1" t="s">
        <v>375</v>
      </c>
      <c r="H3144" s="1" t="s">
        <v>28</v>
      </c>
      <c r="I3144">
        <v>2</v>
      </c>
      <c r="J3144" s="1" t="str">
        <f>+VLOOKUP(bloques1a3[[#This Row],[respuesta]],respuestas.emociones[],2,0)</f>
        <v>alegria</v>
      </c>
      <c r="K3144" s="1">
        <f>+VLOOKUP(bloques1a3[[#This Row],[niño]],BD.niños[[Código]:[edad]],5,0)</f>
        <v>6</v>
      </c>
      <c r="L3144" s="1">
        <f>+IF(bloques1a3[[#This Row],[correcta]]=bloques1a3[[#This Row],[respuesta]],1,0)</f>
        <v>1</v>
      </c>
      <c r="M3144" s="1">
        <f>+IF(bloques1a3[[#This Row],[Sexo]]="F",1,0)</f>
        <v>0</v>
      </c>
    </row>
    <row r="3145" spans="1:13" x14ac:dyDescent="0.55000000000000004">
      <c r="A3145">
        <v>22</v>
      </c>
      <c r="B3145" s="1" t="s">
        <v>481</v>
      </c>
      <c r="C3145" s="1" t="s">
        <v>1</v>
      </c>
      <c r="D3145">
        <v>2</v>
      </c>
      <c r="E3145" s="1" t="s">
        <v>131</v>
      </c>
      <c r="F3145">
        <v>2</v>
      </c>
      <c r="G3145" s="1" t="s">
        <v>375</v>
      </c>
      <c r="H3145" s="1" t="s">
        <v>29</v>
      </c>
      <c r="I3145">
        <v>2</v>
      </c>
      <c r="J3145" s="1" t="str">
        <f>+VLOOKUP(bloques1a3[[#This Row],[respuesta]],respuestas.emociones[],2,0)</f>
        <v>alegria</v>
      </c>
      <c r="K3145" s="1">
        <f>+VLOOKUP(bloques1a3[[#This Row],[niño]],BD.niños[[Código]:[edad]],5,0)</f>
        <v>6</v>
      </c>
      <c r="L3145" s="1">
        <f>+IF(bloques1a3[[#This Row],[correcta]]=bloques1a3[[#This Row],[respuesta]],1,0)</f>
        <v>1</v>
      </c>
      <c r="M3145" s="1">
        <f>+IF(bloques1a3[[#This Row],[Sexo]]="F",1,0)</f>
        <v>1</v>
      </c>
    </row>
    <row r="3146" spans="1:13" x14ac:dyDescent="0.55000000000000004">
      <c r="A3146">
        <v>22</v>
      </c>
      <c r="B3146" s="1" t="s">
        <v>481</v>
      </c>
      <c r="C3146" s="1" t="s">
        <v>1</v>
      </c>
      <c r="D3146">
        <v>2</v>
      </c>
      <c r="E3146" s="1" t="s">
        <v>135</v>
      </c>
      <c r="F3146">
        <v>2</v>
      </c>
      <c r="G3146" s="1" t="s">
        <v>375</v>
      </c>
      <c r="H3146" s="1" t="s">
        <v>28</v>
      </c>
      <c r="I3146">
        <v>2</v>
      </c>
      <c r="J3146" s="1" t="str">
        <f>+VLOOKUP(bloques1a3[[#This Row],[respuesta]],respuestas.emociones[],2,0)</f>
        <v>alegria</v>
      </c>
      <c r="K3146" s="1">
        <f>+VLOOKUP(bloques1a3[[#This Row],[niño]],BD.niños[[Código]:[edad]],5,0)</f>
        <v>6</v>
      </c>
      <c r="L3146" s="1">
        <f>+IF(bloques1a3[[#This Row],[correcta]]=bloques1a3[[#This Row],[respuesta]],1,0)</f>
        <v>1</v>
      </c>
      <c r="M3146" s="1">
        <f>+IF(bloques1a3[[#This Row],[Sexo]]="F",1,0)</f>
        <v>0</v>
      </c>
    </row>
    <row r="3147" spans="1:13" x14ac:dyDescent="0.55000000000000004">
      <c r="A3147">
        <v>22</v>
      </c>
      <c r="B3147" s="1" t="s">
        <v>481</v>
      </c>
      <c r="C3147" s="1" t="s">
        <v>1</v>
      </c>
      <c r="D3147">
        <v>2</v>
      </c>
      <c r="E3147" s="1" t="s">
        <v>139</v>
      </c>
      <c r="F3147">
        <v>2</v>
      </c>
      <c r="G3147" s="1" t="s">
        <v>376</v>
      </c>
      <c r="H3147" s="1" t="s">
        <v>28</v>
      </c>
      <c r="I3147">
        <v>2</v>
      </c>
      <c r="J3147" s="1" t="str">
        <f>+VLOOKUP(bloques1a3[[#This Row],[respuesta]],respuestas.emociones[],2,0)</f>
        <v>alegria</v>
      </c>
      <c r="K3147" s="1">
        <f>+VLOOKUP(bloques1a3[[#This Row],[niño]],BD.niños[[Código]:[edad]],5,0)</f>
        <v>8</v>
      </c>
      <c r="L3147" s="1">
        <f>+IF(bloques1a3[[#This Row],[correcta]]=bloques1a3[[#This Row],[respuesta]],1,0)</f>
        <v>1</v>
      </c>
      <c r="M3147" s="1">
        <f>+IF(bloques1a3[[#This Row],[Sexo]]="F",1,0)</f>
        <v>0</v>
      </c>
    </row>
    <row r="3148" spans="1:13" x14ac:dyDescent="0.55000000000000004">
      <c r="A3148">
        <v>22</v>
      </c>
      <c r="B3148" s="1" t="s">
        <v>481</v>
      </c>
      <c r="C3148" s="1" t="s">
        <v>1</v>
      </c>
      <c r="D3148">
        <v>2</v>
      </c>
      <c r="E3148" s="1" t="s">
        <v>141</v>
      </c>
      <c r="F3148">
        <v>2</v>
      </c>
      <c r="G3148" s="1" t="s">
        <v>376</v>
      </c>
      <c r="H3148" s="1" t="s">
        <v>29</v>
      </c>
      <c r="I3148">
        <v>2</v>
      </c>
      <c r="J3148" s="1" t="str">
        <f>+VLOOKUP(bloques1a3[[#This Row],[respuesta]],respuestas.emociones[],2,0)</f>
        <v>alegria</v>
      </c>
      <c r="K3148" s="1">
        <f>+VLOOKUP(bloques1a3[[#This Row],[niño]],BD.niños[[Código]:[edad]],5,0)</f>
        <v>7</v>
      </c>
      <c r="L3148" s="1">
        <f>+IF(bloques1a3[[#This Row],[correcta]]=bloques1a3[[#This Row],[respuesta]],1,0)</f>
        <v>1</v>
      </c>
      <c r="M3148" s="1">
        <f>+IF(bloques1a3[[#This Row],[Sexo]]="F",1,0)</f>
        <v>1</v>
      </c>
    </row>
    <row r="3149" spans="1:13" x14ac:dyDescent="0.55000000000000004">
      <c r="A3149">
        <v>22</v>
      </c>
      <c r="B3149" s="1" t="s">
        <v>481</v>
      </c>
      <c r="C3149" s="1" t="s">
        <v>1</v>
      </c>
      <c r="D3149">
        <v>2</v>
      </c>
      <c r="E3149" s="1" t="s">
        <v>145</v>
      </c>
      <c r="F3149">
        <v>2</v>
      </c>
      <c r="G3149" s="1" t="s">
        <v>376</v>
      </c>
      <c r="H3149" s="1" t="s">
        <v>28</v>
      </c>
      <c r="I3149">
        <v>2</v>
      </c>
      <c r="J3149" s="1" t="str">
        <f>+VLOOKUP(bloques1a3[[#This Row],[respuesta]],respuestas.emociones[],2,0)</f>
        <v>alegria</v>
      </c>
      <c r="K3149" s="1">
        <f>+VLOOKUP(bloques1a3[[#This Row],[niño]],BD.niños[[Código]:[edad]],5,0)</f>
        <v>8</v>
      </c>
      <c r="L3149" s="1">
        <f>+IF(bloques1a3[[#This Row],[correcta]]=bloques1a3[[#This Row],[respuesta]],1,0)</f>
        <v>1</v>
      </c>
      <c r="M3149" s="1">
        <f>+IF(bloques1a3[[#This Row],[Sexo]]="F",1,0)</f>
        <v>0</v>
      </c>
    </row>
    <row r="3150" spans="1:13" x14ac:dyDescent="0.55000000000000004">
      <c r="A3150">
        <v>22</v>
      </c>
      <c r="B3150" s="1" t="s">
        <v>481</v>
      </c>
      <c r="C3150" s="1" t="s">
        <v>1</v>
      </c>
      <c r="D3150">
        <v>2</v>
      </c>
      <c r="E3150" s="1" t="s">
        <v>147</v>
      </c>
      <c r="F3150">
        <v>2</v>
      </c>
      <c r="G3150" s="1" t="s">
        <v>376</v>
      </c>
      <c r="H3150" s="1" t="s">
        <v>28</v>
      </c>
      <c r="I3150">
        <v>2</v>
      </c>
      <c r="J3150" s="1" t="str">
        <f>+VLOOKUP(bloques1a3[[#This Row],[respuesta]],respuestas.emociones[],2,0)</f>
        <v>alegria</v>
      </c>
      <c r="K3150" s="1">
        <f>+VLOOKUP(bloques1a3[[#This Row],[niño]],BD.niños[[Código]:[edad]],5,0)</f>
        <v>8</v>
      </c>
      <c r="L3150" s="1">
        <f>+IF(bloques1a3[[#This Row],[correcta]]=bloques1a3[[#This Row],[respuesta]],1,0)</f>
        <v>1</v>
      </c>
      <c r="M3150" s="1">
        <f>+IF(bloques1a3[[#This Row],[Sexo]]="F",1,0)</f>
        <v>0</v>
      </c>
    </row>
    <row r="3151" spans="1:13" x14ac:dyDescent="0.55000000000000004">
      <c r="A3151">
        <v>22</v>
      </c>
      <c r="B3151" s="1" t="s">
        <v>481</v>
      </c>
      <c r="C3151" s="1" t="s">
        <v>1</v>
      </c>
      <c r="D3151">
        <v>2</v>
      </c>
      <c r="E3151" s="1" t="s">
        <v>214</v>
      </c>
      <c r="F3151">
        <v>2</v>
      </c>
      <c r="G3151" s="1" t="s">
        <v>377</v>
      </c>
      <c r="H3151" s="1" t="s">
        <v>29</v>
      </c>
      <c r="I3151">
        <v>2</v>
      </c>
      <c r="J3151" s="1" t="str">
        <f>+VLOOKUP(bloques1a3[[#This Row],[respuesta]],respuestas.emociones[],2,0)</f>
        <v>alegria</v>
      </c>
      <c r="K3151" s="1">
        <f>+VLOOKUP(bloques1a3[[#This Row],[niño]],BD.niños[[Código]:[edad]],5,0)</f>
        <v>10</v>
      </c>
      <c r="L3151" s="1">
        <f>+IF(bloques1a3[[#This Row],[correcta]]=bloques1a3[[#This Row],[respuesta]],1,0)</f>
        <v>1</v>
      </c>
      <c r="M3151" s="1">
        <f>+IF(bloques1a3[[#This Row],[Sexo]]="F",1,0)</f>
        <v>1</v>
      </c>
    </row>
    <row r="3152" spans="1:13" x14ac:dyDescent="0.55000000000000004">
      <c r="A3152">
        <v>22</v>
      </c>
      <c r="B3152" s="1" t="s">
        <v>481</v>
      </c>
      <c r="C3152" s="1" t="s">
        <v>1</v>
      </c>
      <c r="D3152">
        <v>2</v>
      </c>
      <c r="E3152" s="1" t="s">
        <v>217</v>
      </c>
      <c r="F3152">
        <v>2</v>
      </c>
      <c r="G3152" s="1" t="s">
        <v>377</v>
      </c>
      <c r="H3152" s="1" t="s">
        <v>29</v>
      </c>
      <c r="I3152">
        <v>2</v>
      </c>
      <c r="J3152" s="1" t="str">
        <f>+VLOOKUP(bloques1a3[[#This Row],[respuesta]],respuestas.emociones[],2,0)</f>
        <v>alegria</v>
      </c>
      <c r="K3152" s="1">
        <f>+VLOOKUP(bloques1a3[[#This Row],[niño]],BD.niños[[Código]:[edad]],5,0)</f>
        <v>10</v>
      </c>
      <c r="L3152" s="1">
        <f>+IF(bloques1a3[[#This Row],[correcta]]=bloques1a3[[#This Row],[respuesta]],1,0)</f>
        <v>1</v>
      </c>
      <c r="M3152" s="1">
        <f>+IF(bloques1a3[[#This Row],[Sexo]]="F",1,0)</f>
        <v>1</v>
      </c>
    </row>
    <row r="3153" spans="1:13" x14ac:dyDescent="0.55000000000000004">
      <c r="A3153">
        <v>22</v>
      </c>
      <c r="B3153" s="1" t="s">
        <v>481</v>
      </c>
      <c r="C3153" s="1" t="s">
        <v>1</v>
      </c>
      <c r="D3153">
        <v>2</v>
      </c>
      <c r="E3153" s="1" t="s">
        <v>220</v>
      </c>
      <c r="F3153">
        <v>2</v>
      </c>
      <c r="G3153" s="1" t="s">
        <v>377</v>
      </c>
      <c r="H3153" s="1" t="s">
        <v>29</v>
      </c>
      <c r="I3153">
        <v>2</v>
      </c>
      <c r="J3153" s="1" t="str">
        <f>+VLOOKUP(bloques1a3[[#This Row],[respuesta]],respuestas.emociones[],2,0)</f>
        <v>alegria</v>
      </c>
      <c r="K3153" s="1">
        <f>+VLOOKUP(bloques1a3[[#This Row],[niño]],BD.niños[[Código]:[edad]],5,0)</f>
        <v>10</v>
      </c>
      <c r="L3153" s="1">
        <f>+IF(bloques1a3[[#This Row],[correcta]]=bloques1a3[[#This Row],[respuesta]],1,0)</f>
        <v>1</v>
      </c>
      <c r="M3153" s="1">
        <f>+IF(bloques1a3[[#This Row],[Sexo]]="F",1,0)</f>
        <v>1</v>
      </c>
    </row>
    <row r="3154" spans="1:13" x14ac:dyDescent="0.55000000000000004">
      <c r="A3154">
        <v>22</v>
      </c>
      <c r="B3154" s="1" t="s">
        <v>481</v>
      </c>
      <c r="C3154" s="1" t="s">
        <v>1</v>
      </c>
      <c r="D3154">
        <v>2</v>
      </c>
      <c r="E3154" s="1" t="s">
        <v>223</v>
      </c>
      <c r="F3154">
        <v>2</v>
      </c>
      <c r="G3154" s="1" t="s">
        <v>376</v>
      </c>
      <c r="H3154" s="1" t="s">
        <v>29</v>
      </c>
      <c r="I3154">
        <v>2</v>
      </c>
      <c r="J3154" s="1" t="str">
        <f>+VLOOKUP(bloques1a3[[#This Row],[respuesta]],respuestas.emociones[],2,0)</f>
        <v>alegria</v>
      </c>
      <c r="K3154" s="1">
        <f>+VLOOKUP(bloques1a3[[#This Row],[niño]],BD.niños[[Código]:[edad]],5,0)</f>
        <v>8</v>
      </c>
      <c r="L3154" s="1">
        <f>+IF(bloques1a3[[#This Row],[correcta]]=bloques1a3[[#This Row],[respuesta]],1,0)</f>
        <v>1</v>
      </c>
      <c r="M3154" s="1">
        <f>+IF(bloques1a3[[#This Row],[Sexo]]="F",1,0)</f>
        <v>1</v>
      </c>
    </row>
    <row r="3155" spans="1:13" x14ac:dyDescent="0.55000000000000004">
      <c r="A3155">
        <v>22</v>
      </c>
      <c r="B3155" s="1" t="s">
        <v>481</v>
      </c>
      <c r="C3155" s="1" t="s">
        <v>1</v>
      </c>
      <c r="D3155">
        <v>2</v>
      </c>
      <c r="E3155" s="1" t="s">
        <v>226</v>
      </c>
      <c r="F3155">
        <v>2</v>
      </c>
      <c r="G3155" s="1" t="s">
        <v>377</v>
      </c>
      <c r="H3155" s="1" t="s">
        <v>28</v>
      </c>
      <c r="I3155">
        <v>2</v>
      </c>
      <c r="J3155" s="1" t="str">
        <f>+VLOOKUP(bloques1a3[[#This Row],[respuesta]],respuestas.emociones[],2,0)</f>
        <v>alegria</v>
      </c>
      <c r="K3155" s="1">
        <f>+VLOOKUP(bloques1a3[[#This Row],[niño]],BD.niños[[Código]:[edad]],5,0)</f>
        <v>10</v>
      </c>
      <c r="L3155" s="1">
        <f>+IF(bloques1a3[[#This Row],[correcta]]=bloques1a3[[#This Row],[respuesta]],1,0)</f>
        <v>1</v>
      </c>
      <c r="M3155" s="1">
        <f>+IF(bloques1a3[[#This Row],[Sexo]]="F",1,0)</f>
        <v>0</v>
      </c>
    </row>
    <row r="3156" spans="1:13" x14ac:dyDescent="0.55000000000000004">
      <c r="A3156">
        <v>22</v>
      </c>
      <c r="B3156" s="1" t="s">
        <v>481</v>
      </c>
      <c r="C3156" s="1" t="s">
        <v>1</v>
      </c>
      <c r="D3156">
        <v>2</v>
      </c>
      <c r="E3156" s="1" t="s">
        <v>229</v>
      </c>
      <c r="F3156">
        <v>2</v>
      </c>
      <c r="G3156" s="1" t="s">
        <v>376</v>
      </c>
      <c r="H3156" s="1" t="s">
        <v>28</v>
      </c>
      <c r="I3156">
        <v>2</v>
      </c>
      <c r="J3156" s="1" t="str">
        <f>+VLOOKUP(bloques1a3[[#This Row],[respuesta]],respuestas.emociones[],2,0)</f>
        <v>alegria</v>
      </c>
      <c r="K3156" s="1">
        <f>+VLOOKUP(bloques1a3[[#This Row],[niño]],BD.niños[[Código]:[edad]],5,0)</f>
        <v>7</v>
      </c>
      <c r="L3156" s="1">
        <f>+IF(bloques1a3[[#This Row],[correcta]]=bloques1a3[[#This Row],[respuesta]],1,0)</f>
        <v>1</v>
      </c>
      <c r="M3156" s="1">
        <f>+IF(bloques1a3[[#This Row],[Sexo]]="F",1,0)</f>
        <v>0</v>
      </c>
    </row>
    <row r="3157" spans="1:13" x14ac:dyDescent="0.55000000000000004">
      <c r="A3157">
        <v>22</v>
      </c>
      <c r="B3157" s="1" t="s">
        <v>481</v>
      </c>
      <c r="C3157" s="1" t="s">
        <v>1</v>
      </c>
      <c r="D3157">
        <v>2</v>
      </c>
      <c r="E3157" s="1" t="s">
        <v>231</v>
      </c>
      <c r="F3157">
        <v>2</v>
      </c>
      <c r="G3157" s="1" t="s">
        <v>375</v>
      </c>
      <c r="H3157" s="1" t="s">
        <v>29</v>
      </c>
      <c r="I3157">
        <v>2</v>
      </c>
      <c r="J3157" s="1" t="str">
        <f>+VLOOKUP(bloques1a3[[#This Row],[respuesta]],respuestas.emociones[],2,0)</f>
        <v>alegria</v>
      </c>
      <c r="K3157" s="1">
        <f>+VLOOKUP(bloques1a3[[#This Row],[niño]],BD.niños[[Código]:[edad]],5,0)</f>
        <v>6</v>
      </c>
      <c r="L3157" s="1">
        <f>+IF(bloques1a3[[#This Row],[correcta]]=bloques1a3[[#This Row],[respuesta]],1,0)</f>
        <v>1</v>
      </c>
      <c r="M3157" s="1">
        <f>+IF(bloques1a3[[#This Row],[Sexo]]="F",1,0)</f>
        <v>1</v>
      </c>
    </row>
    <row r="3158" spans="1:13" x14ac:dyDescent="0.55000000000000004">
      <c r="A3158">
        <v>22</v>
      </c>
      <c r="B3158" s="1" t="s">
        <v>481</v>
      </c>
      <c r="C3158" s="1" t="s">
        <v>1</v>
      </c>
      <c r="D3158">
        <v>2</v>
      </c>
      <c r="E3158" s="1" t="s">
        <v>286</v>
      </c>
      <c r="F3158">
        <v>2</v>
      </c>
      <c r="G3158" s="1" t="s">
        <v>375</v>
      </c>
      <c r="H3158" s="1" t="s">
        <v>28</v>
      </c>
      <c r="I3158">
        <v>2</v>
      </c>
      <c r="J3158" s="1" t="str">
        <f>+VLOOKUP(bloques1a3[[#This Row],[respuesta]],respuestas.emociones[],2,0)</f>
        <v>alegria</v>
      </c>
      <c r="K3158" s="1">
        <f>+VLOOKUP(bloques1a3[[#This Row],[niño]],BD.niños[[Código]:[edad]],5,0)</f>
        <v>5</v>
      </c>
      <c r="L3158" s="1">
        <f>+IF(bloques1a3[[#This Row],[correcta]]=bloques1a3[[#This Row],[respuesta]],1,0)</f>
        <v>1</v>
      </c>
      <c r="M3158" s="1">
        <f>+IF(bloques1a3[[#This Row],[Sexo]]="F",1,0)</f>
        <v>0</v>
      </c>
    </row>
    <row r="3159" spans="1:13" x14ac:dyDescent="0.55000000000000004">
      <c r="A3159">
        <v>22</v>
      </c>
      <c r="B3159" s="1" t="s">
        <v>481</v>
      </c>
      <c r="C3159" s="1" t="s">
        <v>1</v>
      </c>
      <c r="D3159">
        <v>2</v>
      </c>
      <c r="E3159" s="1" t="s">
        <v>290</v>
      </c>
      <c r="F3159">
        <v>2</v>
      </c>
      <c r="G3159" s="1" t="s">
        <v>375</v>
      </c>
      <c r="H3159" s="1" t="s">
        <v>28</v>
      </c>
      <c r="I3159">
        <v>2</v>
      </c>
      <c r="J3159" s="1" t="str">
        <f>+VLOOKUP(bloques1a3[[#This Row],[respuesta]],respuestas.emociones[],2,0)</f>
        <v>alegria</v>
      </c>
      <c r="K3159" s="1">
        <f>+VLOOKUP(bloques1a3[[#This Row],[niño]],BD.niños[[Código]:[edad]],5,0)</f>
        <v>6</v>
      </c>
      <c r="L3159" s="1">
        <f>+IF(bloques1a3[[#This Row],[correcta]]=bloques1a3[[#This Row],[respuesta]],1,0)</f>
        <v>1</v>
      </c>
      <c r="M3159" s="1">
        <f>+IF(bloques1a3[[#This Row],[Sexo]]="F",1,0)</f>
        <v>0</v>
      </c>
    </row>
    <row r="3160" spans="1:13" x14ac:dyDescent="0.55000000000000004">
      <c r="A3160">
        <v>22</v>
      </c>
      <c r="B3160" s="1" t="s">
        <v>481</v>
      </c>
      <c r="C3160" s="1" t="s">
        <v>1</v>
      </c>
      <c r="D3160">
        <v>2</v>
      </c>
      <c r="E3160" s="1" t="s">
        <v>294</v>
      </c>
      <c r="F3160">
        <v>2</v>
      </c>
      <c r="G3160" s="1" t="s">
        <v>376</v>
      </c>
      <c r="H3160" s="1" t="s">
        <v>28</v>
      </c>
      <c r="I3160">
        <v>2</v>
      </c>
      <c r="J3160" s="1" t="str">
        <f>+VLOOKUP(bloques1a3[[#This Row],[respuesta]],respuestas.emociones[],2,0)</f>
        <v>alegria</v>
      </c>
      <c r="K3160" s="1">
        <f>+VLOOKUP(bloques1a3[[#This Row],[niño]],BD.niños[[Código]:[edad]],5,0)</f>
        <v>7</v>
      </c>
      <c r="L3160" s="1">
        <f>+IF(bloques1a3[[#This Row],[correcta]]=bloques1a3[[#This Row],[respuesta]],1,0)</f>
        <v>1</v>
      </c>
      <c r="M3160" s="1">
        <f>+IF(bloques1a3[[#This Row],[Sexo]]="F",1,0)</f>
        <v>0</v>
      </c>
    </row>
    <row r="3161" spans="1:13" x14ac:dyDescent="0.55000000000000004">
      <c r="A3161">
        <v>22</v>
      </c>
      <c r="B3161" s="1" t="s">
        <v>481</v>
      </c>
      <c r="C3161" s="1" t="s">
        <v>1</v>
      </c>
      <c r="D3161">
        <v>2</v>
      </c>
      <c r="E3161" s="1" t="s">
        <v>295</v>
      </c>
      <c r="F3161">
        <v>2</v>
      </c>
      <c r="G3161" s="1" t="s">
        <v>376</v>
      </c>
      <c r="H3161" s="1" t="s">
        <v>28</v>
      </c>
      <c r="I3161">
        <v>2</v>
      </c>
      <c r="J3161" s="1" t="str">
        <f>+VLOOKUP(bloques1a3[[#This Row],[respuesta]],respuestas.emociones[],2,0)</f>
        <v>alegria</v>
      </c>
      <c r="K3161" s="1">
        <f>+VLOOKUP(bloques1a3[[#This Row],[niño]],BD.niños[[Código]:[edad]],5,0)</f>
        <v>8</v>
      </c>
      <c r="L3161" s="1">
        <f>+IF(bloques1a3[[#This Row],[correcta]]=bloques1a3[[#This Row],[respuesta]],1,0)</f>
        <v>1</v>
      </c>
      <c r="M3161" s="1">
        <f>+IF(bloques1a3[[#This Row],[Sexo]]="F",1,0)</f>
        <v>0</v>
      </c>
    </row>
    <row r="3162" spans="1:13" x14ac:dyDescent="0.55000000000000004">
      <c r="A3162">
        <v>22</v>
      </c>
      <c r="B3162" s="1" t="s">
        <v>481</v>
      </c>
      <c r="C3162" s="1" t="s">
        <v>1</v>
      </c>
      <c r="D3162">
        <v>2</v>
      </c>
      <c r="E3162" s="1" t="s">
        <v>317</v>
      </c>
      <c r="F3162">
        <v>2</v>
      </c>
      <c r="G3162" s="1" t="s">
        <v>377</v>
      </c>
      <c r="H3162" s="1" t="s">
        <v>29</v>
      </c>
      <c r="I3162">
        <v>2</v>
      </c>
      <c r="J3162" s="1" t="str">
        <f>+VLOOKUP(bloques1a3[[#This Row],[respuesta]],respuestas.emociones[],2,0)</f>
        <v>alegria</v>
      </c>
      <c r="K3162" s="1">
        <f>+VLOOKUP(bloques1a3[[#This Row],[niño]],BD.niños[[Código]:[edad]],5,0)</f>
        <v>10</v>
      </c>
      <c r="L3162" s="1">
        <f>+IF(bloques1a3[[#This Row],[correcta]]=bloques1a3[[#This Row],[respuesta]],1,0)</f>
        <v>1</v>
      </c>
      <c r="M3162" s="1">
        <f>+IF(bloques1a3[[#This Row],[Sexo]]="F",1,0)</f>
        <v>1</v>
      </c>
    </row>
    <row r="3163" spans="1:13" x14ac:dyDescent="0.55000000000000004">
      <c r="A3163">
        <v>22</v>
      </c>
      <c r="B3163" s="1" t="s">
        <v>481</v>
      </c>
      <c r="C3163" s="1" t="s">
        <v>1</v>
      </c>
      <c r="D3163">
        <v>2</v>
      </c>
      <c r="E3163" s="1" t="s">
        <v>320</v>
      </c>
      <c r="F3163">
        <v>2</v>
      </c>
      <c r="G3163" s="1" t="s">
        <v>377</v>
      </c>
      <c r="H3163" s="1" t="s">
        <v>28</v>
      </c>
      <c r="I3163">
        <v>2</v>
      </c>
      <c r="J3163" s="1" t="str">
        <f>+VLOOKUP(bloques1a3[[#This Row],[respuesta]],respuestas.emociones[],2,0)</f>
        <v>alegria</v>
      </c>
      <c r="K3163" s="1">
        <f>+VLOOKUP(bloques1a3[[#This Row],[niño]],BD.niños[[Código]:[edad]],5,0)</f>
        <v>10</v>
      </c>
      <c r="L3163" s="1">
        <f>+IF(bloques1a3[[#This Row],[correcta]]=bloques1a3[[#This Row],[respuesta]],1,0)</f>
        <v>1</v>
      </c>
      <c r="M3163" s="1">
        <f>+IF(bloques1a3[[#This Row],[Sexo]]="F",1,0)</f>
        <v>0</v>
      </c>
    </row>
    <row r="3164" spans="1:13" x14ac:dyDescent="0.55000000000000004">
      <c r="A3164">
        <v>22</v>
      </c>
      <c r="B3164" s="1" t="s">
        <v>481</v>
      </c>
      <c r="C3164" s="1" t="s">
        <v>1</v>
      </c>
      <c r="D3164">
        <v>2</v>
      </c>
      <c r="E3164" s="1" t="s">
        <v>323</v>
      </c>
      <c r="F3164">
        <v>2</v>
      </c>
      <c r="G3164" s="1" t="s">
        <v>376</v>
      </c>
      <c r="H3164" s="1" t="s">
        <v>29</v>
      </c>
      <c r="I3164">
        <v>2</v>
      </c>
      <c r="J3164" s="1" t="str">
        <f>+VLOOKUP(bloques1a3[[#This Row],[respuesta]],respuestas.emociones[],2,0)</f>
        <v>alegria</v>
      </c>
      <c r="K3164" s="1">
        <f>+VLOOKUP(bloques1a3[[#This Row],[niño]],BD.niños[[Código]:[edad]],5,0)</f>
        <v>8</v>
      </c>
      <c r="L3164" s="1">
        <f>+IF(bloques1a3[[#This Row],[correcta]]=bloques1a3[[#This Row],[respuesta]],1,0)</f>
        <v>1</v>
      </c>
      <c r="M3164" s="1">
        <f>+IF(bloques1a3[[#This Row],[Sexo]]="F",1,0)</f>
        <v>1</v>
      </c>
    </row>
    <row r="3165" spans="1:13" x14ac:dyDescent="0.55000000000000004">
      <c r="A3165">
        <v>22</v>
      </c>
      <c r="B3165" s="1" t="s">
        <v>481</v>
      </c>
      <c r="C3165" s="1" t="s">
        <v>1</v>
      </c>
      <c r="D3165">
        <v>2</v>
      </c>
      <c r="E3165" s="1" t="s">
        <v>327</v>
      </c>
      <c r="F3165">
        <v>2</v>
      </c>
      <c r="G3165" s="1" t="s">
        <v>376</v>
      </c>
      <c r="H3165" s="1" t="s">
        <v>29</v>
      </c>
      <c r="I3165">
        <v>2</v>
      </c>
      <c r="J3165" s="1" t="str">
        <f>+VLOOKUP(bloques1a3[[#This Row],[respuesta]],respuestas.emociones[],2,0)</f>
        <v>alegria</v>
      </c>
      <c r="K3165" s="1">
        <f>+VLOOKUP(bloques1a3[[#This Row],[niño]],BD.niños[[Código]:[edad]],5,0)</f>
        <v>7</v>
      </c>
      <c r="L3165" s="1">
        <f>+IF(bloques1a3[[#This Row],[correcta]]=bloques1a3[[#This Row],[respuesta]],1,0)</f>
        <v>1</v>
      </c>
      <c r="M3165" s="1">
        <f>+IF(bloques1a3[[#This Row],[Sexo]]="F",1,0)</f>
        <v>1</v>
      </c>
    </row>
    <row r="3166" spans="1:13" x14ac:dyDescent="0.55000000000000004">
      <c r="A3166">
        <v>22</v>
      </c>
      <c r="B3166" s="1" t="s">
        <v>481</v>
      </c>
      <c r="C3166" s="1" t="s">
        <v>1</v>
      </c>
      <c r="D3166">
        <v>2</v>
      </c>
      <c r="E3166" s="1" t="s">
        <v>331</v>
      </c>
      <c r="F3166">
        <v>2</v>
      </c>
      <c r="G3166" s="1" t="s">
        <v>376</v>
      </c>
      <c r="H3166" s="1" t="s">
        <v>29</v>
      </c>
      <c r="I3166">
        <v>2</v>
      </c>
      <c r="J3166" s="1" t="str">
        <f>+VLOOKUP(bloques1a3[[#This Row],[respuesta]],respuestas.emociones[],2,0)</f>
        <v>alegria</v>
      </c>
      <c r="K3166" s="1">
        <f>+VLOOKUP(bloques1a3[[#This Row],[niño]],BD.niños[[Código]:[edad]],5,0)</f>
        <v>8</v>
      </c>
      <c r="L3166" s="1">
        <f>+IF(bloques1a3[[#This Row],[correcta]]=bloques1a3[[#This Row],[respuesta]],1,0)</f>
        <v>1</v>
      </c>
      <c r="M3166" s="1">
        <f>+IF(bloques1a3[[#This Row],[Sexo]]="F",1,0)</f>
        <v>1</v>
      </c>
    </row>
    <row r="3167" spans="1:13" x14ac:dyDescent="0.55000000000000004">
      <c r="A3167">
        <v>23</v>
      </c>
      <c r="B3167" s="1" t="s">
        <v>482</v>
      </c>
      <c r="C3167" s="1" t="s">
        <v>2</v>
      </c>
      <c r="D3167">
        <v>1</v>
      </c>
      <c r="E3167" s="1" t="s">
        <v>105</v>
      </c>
      <c r="F3167">
        <v>1</v>
      </c>
      <c r="G3167" s="1" t="s">
        <v>377</v>
      </c>
      <c r="H3167" s="1" t="s">
        <v>29</v>
      </c>
      <c r="I3167">
        <v>2</v>
      </c>
      <c r="J3167" s="1" t="str">
        <f>+VLOOKUP(bloques1a3[[#This Row],[respuesta]],respuestas.emociones[],2,0)</f>
        <v>neutra</v>
      </c>
      <c r="K3167" s="1">
        <f>+VLOOKUP(bloques1a3[[#This Row],[niño]],BD.niños[[Código]:[edad]],5,0)</f>
        <v>10</v>
      </c>
      <c r="L3167" s="1">
        <f>+IF(bloques1a3[[#This Row],[correcta]]=bloques1a3[[#This Row],[respuesta]],1,0)</f>
        <v>1</v>
      </c>
      <c r="M3167" s="1">
        <f>+IF(bloques1a3[[#This Row],[Sexo]]="F",1,0)</f>
        <v>1</v>
      </c>
    </row>
    <row r="3168" spans="1:13" x14ac:dyDescent="0.55000000000000004">
      <c r="A3168">
        <v>23</v>
      </c>
      <c r="B3168" s="1" t="s">
        <v>482</v>
      </c>
      <c r="C3168" s="1" t="s">
        <v>2</v>
      </c>
      <c r="D3168">
        <v>1</v>
      </c>
      <c r="E3168" s="1" t="s">
        <v>108</v>
      </c>
      <c r="F3168">
        <v>1</v>
      </c>
      <c r="G3168" s="1" t="s">
        <v>377</v>
      </c>
      <c r="H3168" s="1" t="s">
        <v>29</v>
      </c>
      <c r="I3168">
        <v>2</v>
      </c>
      <c r="J3168" s="1" t="str">
        <f>+VLOOKUP(bloques1a3[[#This Row],[respuesta]],respuestas.emociones[],2,0)</f>
        <v>neutra</v>
      </c>
      <c r="K3168" s="1">
        <f>+VLOOKUP(bloques1a3[[#This Row],[niño]],BD.niños[[Código]:[edad]],5,0)</f>
        <v>10</v>
      </c>
      <c r="L3168" s="1">
        <f>+IF(bloques1a3[[#This Row],[correcta]]=bloques1a3[[#This Row],[respuesta]],1,0)</f>
        <v>1</v>
      </c>
      <c r="M3168" s="1">
        <f>+IF(bloques1a3[[#This Row],[Sexo]]="F",1,0)</f>
        <v>1</v>
      </c>
    </row>
    <row r="3169" spans="1:13" x14ac:dyDescent="0.55000000000000004">
      <c r="A3169">
        <v>23</v>
      </c>
      <c r="B3169" s="1" t="s">
        <v>482</v>
      </c>
      <c r="C3169" s="1" t="s">
        <v>2</v>
      </c>
      <c r="D3169">
        <v>1</v>
      </c>
      <c r="E3169" s="1" t="s">
        <v>112</v>
      </c>
      <c r="F3169">
        <v>1</v>
      </c>
      <c r="G3169" s="1" t="s">
        <v>377</v>
      </c>
      <c r="H3169" s="1" t="s">
        <v>29</v>
      </c>
      <c r="I3169">
        <v>2</v>
      </c>
      <c r="J3169" s="1" t="str">
        <f>+VLOOKUP(bloques1a3[[#This Row],[respuesta]],respuestas.emociones[],2,0)</f>
        <v>neutra</v>
      </c>
      <c r="K3169" s="1">
        <f>+VLOOKUP(bloques1a3[[#This Row],[niño]],BD.niños[[Código]:[edad]],5,0)</f>
        <v>9</v>
      </c>
      <c r="L3169" s="1">
        <f>+IF(bloques1a3[[#This Row],[correcta]]=bloques1a3[[#This Row],[respuesta]],1,0)</f>
        <v>1</v>
      </c>
      <c r="M3169" s="1">
        <f>+IF(bloques1a3[[#This Row],[Sexo]]="F",1,0)</f>
        <v>1</v>
      </c>
    </row>
    <row r="3170" spans="1:13" x14ac:dyDescent="0.55000000000000004">
      <c r="A3170">
        <v>23</v>
      </c>
      <c r="B3170" s="1" t="s">
        <v>482</v>
      </c>
      <c r="C3170" s="1" t="s">
        <v>2</v>
      </c>
      <c r="D3170">
        <v>1</v>
      </c>
      <c r="E3170" s="1" t="s">
        <v>116</v>
      </c>
      <c r="F3170">
        <v>1</v>
      </c>
      <c r="G3170" s="1" t="s">
        <v>377</v>
      </c>
      <c r="H3170" s="1" t="s">
        <v>29</v>
      </c>
      <c r="I3170">
        <v>2</v>
      </c>
      <c r="J3170" s="1" t="str">
        <f>+VLOOKUP(bloques1a3[[#This Row],[respuesta]],respuestas.emociones[],2,0)</f>
        <v>neutra</v>
      </c>
      <c r="K3170" s="1">
        <f>+VLOOKUP(bloques1a3[[#This Row],[niño]],BD.niños[[Código]:[edad]],5,0)</f>
        <v>9</v>
      </c>
      <c r="L3170" s="1">
        <f>+IF(bloques1a3[[#This Row],[correcta]]=bloques1a3[[#This Row],[respuesta]],1,0)</f>
        <v>1</v>
      </c>
      <c r="M3170" s="1">
        <f>+IF(bloques1a3[[#This Row],[Sexo]]="F",1,0)</f>
        <v>1</v>
      </c>
    </row>
    <row r="3171" spans="1:13" x14ac:dyDescent="0.55000000000000004">
      <c r="A3171">
        <v>23</v>
      </c>
      <c r="B3171" s="1" t="s">
        <v>482</v>
      </c>
      <c r="C3171" s="1" t="s">
        <v>2</v>
      </c>
      <c r="D3171">
        <v>1</v>
      </c>
      <c r="E3171" s="1" t="s">
        <v>120</v>
      </c>
      <c r="F3171">
        <v>1</v>
      </c>
      <c r="G3171" s="1" t="s">
        <v>377</v>
      </c>
      <c r="H3171" s="1" t="s">
        <v>28</v>
      </c>
      <c r="I3171">
        <v>2</v>
      </c>
      <c r="J3171" s="1" t="str">
        <f>+VLOOKUP(bloques1a3[[#This Row],[respuesta]],respuestas.emociones[],2,0)</f>
        <v>neutra</v>
      </c>
      <c r="K3171" s="1">
        <f>+VLOOKUP(bloques1a3[[#This Row],[niño]],BD.niños[[Código]:[edad]],5,0)</f>
        <v>10</v>
      </c>
      <c r="L3171" s="1">
        <f>+IF(bloques1a3[[#This Row],[correcta]]=bloques1a3[[#This Row],[respuesta]],1,0)</f>
        <v>1</v>
      </c>
      <c r="M3171" s="1">
        <f>+IF(bloques1a3[[#This Row],[Sexo]]="F",1,0)</f>
        <v>0</v>
      </c>
    </row>
    <row r="3172" spans="1:13" x14ac:dyDescent="0.55000000000000004">
      <c r="A3172">
        <v>23</v>
      </c>
      <c r="B3172" s="1" t="s">
        <v>482</v>
      </c>
      <c r="C3172" s="1" t="s">
        <v>2</v>
      </c>
      <c r="D3172">
        <v>1</v>
      </c>
      <c r="E3172" s="1" t="s">
        <v>123</v>
      </c>
      <c r="F3172">
        <v>1</v>
      </c>
      <c r="G3172" s="1" t="s">
        <v>376</v>
      </c>
      <c r="H3172" s="1" t="s">
        <v>28</v>
      </c>
      <c r="I3172">
        <v>2</v>
      </c>
      <c r="J3172" s="1" t="str">
        <f>+VLOOKUP(bloques1a3[[#This Row],[respuesta]],respuestas.emociones[],2,0)</f>
        <v>neutra</v>
      </c>
      <c r="K3172" s="1">
        <f>+VLOOKUP(bloques1a3[[#This Row],[niño]],BD.niños[[Código]:[edad]],5,0)</f>
        <v>8</v>
      </c>
      <c r="L3172" s="1">
        <f>+IF(bloques1a3[[#This Row],[correcta]]=bloques1a3[[#This Row],[respuesta]],1,0)</f>
        <v>1</v>
      </c>
      <c r="M3172" s="1">
        <f>+IF(bloques1a3[[#This Row],[Sexo]]="F",1,0)</f>
        <v>0</v>
      </c>
    </row>
    <row r="3173" spans="1:13" x14ac:dyDescent="0.55000000000000004">
      <c r="A3173">
        <v>23</v>
      </c>
      <c r="B3173" s="1" t="s">
        <v>482</v>
      </c>
      <c r="C3173" s="1" t="s">
        <v>2</v>
      </c>
      <c r="D3173">
        <v>1</v>
      </c>
      <c r="E3173" s="1" t="s">
        <v>127</v>
      </c>
      <c r="F3173">
        <v>3</v>
      </c>
      <c r="G3173" s="1" t="s">
        <v>375</v>
      </c>
      <c r="H3173" s="1" t="s">
        <v>28</v>
      </c>
      <c r="I3173">
        <v>2</v>
      </c>
      <c r="J3173" s="1" t="str">
        <f>+VLOOKUP(bloques1a3[[#This Row],[respuesta]],respuestas.emociones[],2,0)</f>
        <v>tristeza</v>
      </c>
      <c r="K3173" s="1">
        <f>+VLOOKUP(bloques1a3[[#This Row],[niño]],BD.niños[[Código]:[edad]],5,0)</f>
        <v>6</v>
      </c>
      <c r="L3173" s="1">
        <f>+IF(bloques1a3[[#This Row],[correcta]]=bloques1a3[[#This Row],[respuesta]],1,0)</f>
        <v>0</v>
      </c>
      <c r="M3173" s="1">
        <f>+IF(bloques1a3[[#This Row],[Sexo]]="F",1,0)</f>
        <v>0</v>
      </c>
    </row>
    <row r="3174" spans="1:13" x14ac:dyDescent="0.55000000000000004">
      <c r="A3174">
        <v>23</v>
      </c>
      <c r="B3174" s="1" t="s">
        <v>482</v>
      </c>
      <c r="C3174" s="1" t="s">
        <v>2</v>
      </c>
      <c r="D3174">
        <v>1</v>
      </c>
      <c r="E3174" s="1" t="s">
        <v>131</v>
      </c>
      <c r="F3174">
        <v>1</v>
      </c>
      <c r="G3174" s="1" t="s">
        <v>375</v>
      </c>
      <c r="H3174" s="1" t="s">
        <v>29</v>
      </c>
      <c r="I3174">
        <v>2</v>
      </c>
      <c r="J3174" s="1" t="str">
        <f>+VLOOKUP(bloques1a3[[#This Row],[respuesta]],respuestas.emociones[],2,0)</f>
        <v>neutra</v>
      </c>
      <c r="K3174" s="1">
        <f>+VLOOKUP(bloques1a3[[#This Row],[niño]],BD.niños[[Código]:[edad]],5,0)</f>
        <v>6</v>
      </c>
      <c r="L3174" s="1">
        <f>+IF(bloques1a3[[#This Row],[correcta]]=bloques1a3[[#This Row],[respuesta]],1,0)</f>
        <v>1</v>
      </c>
      <c r="M3174" s="1">
        <f>+IF(bloques1a3[[#This Row],[Sexo]]="F",1,0)</f>
        <v>1</v>
      </c>
    </row>
    <row r="3175" spans="1:13" x14ac:dyDescent="0.55000000000000004">
      <c r="A3175">
        <v>23</v>
      </c>
      <c r="B3175" s="1" t="s">
        <v>482</v>
      </c>
      <c r="C3175" s="1" t="s">
        <v>2</v>
      </c>
      <c r="D3175">
        <v>1</v>
      </c>
      <c r="E3175" s="1" t="s">
        <v>135</v>
      </c>
      <c r="F3175">
        <v>1</v>
      </c>
      <c r="G3175" s="1" t="s">
        <v>375</v>
      </c>
      <c r="H3175" s="1" t="s">
        <v>28</v>
      </c>
      <c r="I3175">
        <v>2</v>
      </c>
      <c r="J3175" s="1" t="str">
        <f>+VLOOKUP(bloques1a3[[#This Row],[respuesta]],respuestas.emociones[],2,0)</f>
        <v>neutra</v>
      </c>
      <c r="K3175" s="1">
        <f>+VLOOKUP(bloques1a3[[#This Row],[niño]],BD.niños[[Código]:[edad]],5,0)</f>
        <v>6</v>
      </c>
      <c r="L3175" s="1">
        <f>+IF(bloques1a3[[#This Row],[correcta]]=bloques1a3[[#This Row],[respuesta]],1,0)</f>
        <v>1</v>
      </c>
      <c r="M3175" s="1">
        <f>+IF(bloques1a3[[#This Row],[Sexo]]="F",1,0)</f>
        <v>0</v>
      </c>
    </row>
    <row r="3176" spans="1:13" x14ac:dyDescent="0.55000000000000004">
      <c r="A3176">
        <v>23</v>
      </c>
      <c r="B3176" s="1" t="s">
        <v>482</v>
      </c>
      <c r="C3176" s="1" t="s">
        <v>2</v>
      </c>
      <c r="D3176">
        <v>1</v>
      </c>
      <c r="E3176" s="1" t="s">
        <v>139</v>
      </c>
      <c r="F3176">
        <v>1</v>
      </c>
      <c r="G3176" s="1" t="s">
        <v>376</v>
      </c>
      <c r="H3176" s="1" t="s">
        <v>28</v>
      </c>
      <c r="I3176">
        <v>2</v>
      </c>
      <c r="J3176" s="1" t="str">
        <f>+VLOOKUP(bloques1a3[[#This Row],[respuesta]],respuestas.emociones[],2,0)</f>
        <v>neutra</v>
      </c>
      <c r="K3176" s="1">
        <f>+VLOOKUP(bloques1a3[[#This Row],[niño]],BD.niños[[Código]:[edad]],5,0)</f>
        <v>8</v>
      </c>
      <c r="L3176" s="1">
        <f>+IF(bloques1a3[[#This Row],[correcta]]=bloques1a3[[#This Row],[respuesta]],1,0)</f>
        <v>1</v>
      </c>
      <c r="M3176" s="1">
        <f>+IF(bloques1a3[[#This Row],[Sexo]]="F",1,0)</f>
        <v>0</v>
      </c>
    </row>
    <row r="3177" spans="1:13" x14ac:dyDescent="0.55000000000000004">
      <c r="A3177">
        <v>23</v>
      </c>
      <c r="B3177" s="1" t="s">
        <v>482</v>
      </c>
      <c r="C3177" s="1" t="s">
        <v>2</v>
      </c>
      <c r="D3177">
        <v>1</v>
      </c>
      <c r="E3177" s="1" t="s">
        <v>141</v>
      </c>
      <c r="F3177">
        <v>1</v>
      </c>
      <c r="G3177" s="1" t="s">
        <v>376</v>
      </c>
      <c r="H3177" s="1" t="s">
        <v>29</v>
      </c>
      <c r="I3177">
        <v>2</v>
      </c>
      <c r="J3177" s="1" t="str">
        <f>+VLOOKUP(bloques1a3[[#This Row],[respuesta]],respuestas.emociones[],2,0)</f>
        <v>neutra</v>
      </c>
      <c r="K3177" s="1">
        <f>+VLOOKUP(bloques1a3[[#This Row],[niño]],BD.niños[[Código]:[edad]],5,0)</f>
        <v>7</v>
      </c>
      <c r="L3177" s="1">
        <f>+IF(bloques1a3[[#This Row],[correcta]]=bloques1a3[[#This Row],[respuesta]],1,0)</f>
        <v>1</v>
      </c>
      <c r="M3177" s="1">
        <f>+IF(bloques1a3[[#This Row],[Sexo]]="F",1,0)</f>
        <v>1</v>
      </c>
    </row>
    <row r="3178" spans="1:13" x14ac:dyDescent="0.55000000000000004">
      <c r="A3178">
        <v>23</v>
      </c>
      <c r="B3178" s="1" t="s">
        <v>482</v>
      </c>
      <c r="C3178" s="1" t="s">
        <v>2</v>
      </c>
      <c r="D3178">
        <v>1</v>
      </c>
      <c r="E3178" s="1" t="s">
        <v>145</v>
      </c>
      <c r="F3178">
        <v>1</v>
      </c>
      <c r="G3178" s="1" t="s">
        <v>376</v>
      </c>
      <c r="H3178" s="1" t="s">
        <v>28</v>
      </c>
      <c r="I3178">
        <v>2</v>
      </c>
      <c r="J3178" s="1" t="str">
        <f>+VLOOKUP(bloques1a3[[#This Row],[respuesta]],respuestas.emociones[],2,0)</f>
        <v>neutra</v>
      </c>
      <c r="K3178" s="1">
        <f>+VLOOKUP(bloques1a3[[#This Row],[niño]],BD.niños[[Código]:[edad]],5,0)</f>
        <v>8</v>
      </c>
      <c r="L3178" s="1">
        <f>+IF(bloques1a3[[#This Row],[correcta]]=bloques1a3[[#This Row],[respuesta]],1,0)</f>
        <v>1</v>
      </c>
      <c r="M3178" s="1">
        <f>+IF(bloques1a3[[#This Row],[Sexo]]="F",1,0)</f>
        <v>0</v>
      </c>
    </row>
    <row r="3179" spans="1:13" x14ac:dyDescent="0.55000000000000004">
      <c r="A3179">
        <v>23</v>
      </c>
      <c r="B3179" s="1" t="s">
        <v>482</v>
      </c>
      <c r="C3179" s="1" t="s">
        <v>2</v>
      </c>
      <c r="D3179">
        <v>1</v>
      </c>
      <c r="E3179" s="1" t="s">
        <v>147</v>
      </c>
      <c r="F3179">
        <v>1</v>
      </c>
      <c r="G3179" s="1" t="s">
        <v>376</v>
      </c>
      <c r="H3179" s="1" t="s">
        <v>28</v>
      </c>
      <c r="I3179">
        <v>2</v>
      </c>
      <c r="J3179" s="1" t="str">
        <f>+VLOOKUP(bloques1a3[[#This Row],[respuesta]],respuestas.emociones[],2,0)</f>
        <v>neutra</v>
      </c>
      <c r="K3179" s="1">
        <f>+VLOOKUP(bloques1a3[[#This Row],[niño]],BD.niños[[Código]:[edad]],5,0)</f>
        <v>8</v>
      </c>
      <c r="L3179" s="1">
        <f>+IF(bloques1a3[[#This Row],[correcta]]=bloques1a3[[#This Row],[respuesta]],1,0)</f>
        <v>1</v>
      </c>
      <c r="M3179" s="1">
        <f>+IF(bloques1a3[[#This Row],[Sexo]]="F",1,0)</f>
        <v>0</v>
      </c>
    </row>
    <row r="3180" spans="1:13" x14ac:dyDescent="0.55000000000000004">
      <c r="A3180">
        <v>23</v>
      </c>
      <c r="B3180" s="1" t="s">
        <v>482</v>
      </c>
      <c r="C3180" s="1" t="s">
        <v>2</v>
      </c>
      <c r="D3180">
        <v>1</v>
      </c>
      <c r="E3180" s="1" t="s">
        <v>214</v>
      </c>
      <c r="F3180">
        <v>1</v>
      </c>
      <c r="G3180" s="1" t="s">
        <v>377</v>
      </c>
      <c r="H3180" s="1" t="s">
        <v>29</v>
      </c>
      <c r="I3180">
        <v>2</v>
      </c>
      <c r="J3180" s="1" t="str">
        <f>+VLOOKUP(bloques1a3[[#This Row],[respuesta]],respuestas.emociones[],2,0)</f>
        <v>neutra</v>
      </c>
      <c r="K3180" s="1">
        <f>+VLOOKUP(bloques1a3[[#This Row],[niño]],BD.niños[[Código]:[edad]],5,0)</f>
        <v>10</v>
      </c>
      <c r="L3180" s="1">
        <f>+IF(bloques1a3[[#This Row],[correcta]]=bloques1a3[[#This Row],[respuesta]],1,0)</f>
        <v>1</v>
      </c>
      <c r="M3180" s="1">
        <f>+IF(bloques1a3[[#This Row],[Sexo]]="F",1,0)</f>
        <v>1</v>
      </c>
    </row>
    <row r="3181" spans="1:13" x14ac:dyDescent="0.55000000000000004">
      <c r="A3181">
        <v>23</v>
      </c>
      <c r="B3181" s="1" t="s">
        <v>482</v>
      </c>
      <c r="C3181" s="1" t="s">
        <v>2</v>
      </c>
      <c r="D3181">
        <v>1</v>
      </c>
      <c r="E3181" s="1" t="s">
        <v>217</v>
      </c>
      <c r="F3181">
        <v>1</v>
      </c>
      <c r="G3181" s="1" t="s">
        <v>377</v>
      </c>
      <c r="H3181" s="1" t="s">
        <v>29</v>
      </c>
      <c r="I3181">
        <v>2</v>
      </c>
      <c r="J3181" s="1" t="str">
        <f>+VLOOKUP(bloques1a3[[#This Row],[respuesta]],respuestas.emociones[],2,0)</f>
        <v>neutra</v>
      </c>
      <c r="K3181" s="1">
        <f>+VLOOKUP(bloques1a3[[#This Row],[niño]],BD.niños[[Código]:[edad]],5,0)</f>
        <v>10</v>
      </c>
      <c r="L3181" s="1">
        <f>+IF(bloques1a3[[#This Row],[correcta]]=bloques1a3[[#This Row],[respuesta]],1,0)</f>
        <v>1</v>
      </c>
      <c r="M3181" s="1">
        <f>+IF(bloques1a3[[#This Row],[Sexo]]="F",1,0)</f>
        <v>1</v>
      </c>
    </row>
    <row r="3182" spans="1:13" x14ac:dyDescent="0.55000000000000004">
      <c r="A3182">
        <v>23</v>
      </c>
      <c r="B3182" s="1" t="s">
        <v>482</v>
      </c>
      <c r="C3182" s="1" t="s">
        <v>2</v>
      </c>
      <c r="D3182">
        <v>1</v>
      </c>
      <c r="E3182" s="1" t="s">
        <v>220</v>
      </c>
      <c r="F3182">
        <v>1</v>
      </c>
      <c r="G3182" s="1" t="s">
        <v>377</v>
      </c>
      <c r="H3182" s="1" t="s">
        <v>29</v>
      </c>
      <c r="I3182">
        <v>2</v>
      </c>
      <c r="J3182" s="1" t="str">
        <f>+VLOOKUP(bloques1a3[[#This Row],[respuesta]],respuestas.emociones[],2,0)</f>
        <v>neutra</v>
      </c>
      <c r="K3182" s="1">
        <f>+VLOOKUP(bloques1a3[[#This Row],[niño]],BD.niños[[Código]:[edad]],5,0)</f>
        <v>10</v>
      </c>
      <c r="L3182" s="1">
        <f>+IF(bloques1a3[[#This Row],[correcta]]=bloques1a3[[#This Row],[respuesta]],1,0)</f>
        <v>1</v>
      </c>
      <c r="M3182" s="1">
        <f>+IF(bloques1a3[[#This Row],[Sexo]]="F",1,0)</f>
        <v>1</v>
      </c>
    </row>
    <row r="3183" spans="1:13" x14ac:dyDescent="0.55000000000000004">
      <c r="A3183">
        <v>23</v>
      </c>
      <c r="B3183" s="1" t="s">
        <v>482</v>
      </c>
      <c r="C3183" s="1" t="s">
        <v>2</v>
      </c>
      <c r="D3183">
        <v>1</v>
      </c>
      <c r="E3183" s="1" t="s">
        <v>223</v>
      </c>
      <c r="F3183">
        <v>3</v>
      </c>
      <c r="G3183" s="1" t="s">
        <v>376</v>
      </c>
      <c r="H3183" s="1" t="s">
        <v>29</v>
      </c>
      <c r="I3183">
        <v>2</v>
      </c>
      <c r="J3183" s="1" t="str">
        <f>+VLOOKUP(bloques1a3[[#This Row],[respuesta]],respuestas.emociones[],2,0)</f>
        <v>tristeza</v>
      </c>
      <c r="K3183" s="1">
        <f>+VLOOKUP(bloques1a3[[#This Row],[niño]],BD.niños[[Código]:[edad]],5,0)</f>
        <v>8</v>
      </c>
      <c r="L3183" s="1">
        <f>+IF(bloques1a3[[#This Row],[correcta]]=bloques1a3[[#This Row],[respuesta]],1,0)</f>
        <v>0</v>
      </c>
      <c r="M3183" s="1">
        <f>+IF(bloques1a3[[#This Row],[Sexo]]="F",1,0)</f>
        <v>1</v>
      </c>
    </row>
    <row r="3184" spans="1:13" x14ac:dyDescent="0.55000000000000004">
      <c r="A3184">
        <v>23</v>
      </c>
      <c r="B3184" s="1" t="s">
        <v>482</v>
      </c>
      <c r="C3184" s="1" t="s">
        <v>2</v>
      </c>
      <c r="D3184">
        <v>1</v>
      </c>
      <c r="E3184" s="1" t="s">
        <v>226</v>
      </c>
      <c r="F3184">
        <v>1</v>
      </c>
      <c r="G3184" s="1" t="s">
        <v>377</v>
      </c>
      <c r="H3184" s="1" t="s">
        <v>28</v>
      </c>
      <c r="I3184">
        <v>2</v>
      </c>
      <c r="J3184" s="1" t="str">
        <f>+VLOOKUP(bloques1a3[[#This Row],[respuesta]],respuestas.emociones[],2,0)</f>
        <v>neutra</v>
      </c>
      <c r="K3184" s="1">
        <f>+VLOOKUP(bloques1a3[[#This Row],[niño]],BD.niños[[Código]:[edad]],5,0)</f>
        <v>10</v>
      </c>
      <c r="L3184" s="1">
        <f>+IF(bloques1a3[[#This Row],[correcta]]=bloques1a3[[#This Row],[respuesta]],1,0)</f>
        <v>1</v>
      </c>
      <c r="M3184" s="1">
        <f>+IF(bloques1a3[[#This Row],[Sexo]]="F",1,0)</f>
        <v>0</v>
      </c>
    </row>
    <row r="3185" spans="1:13" x14ac:dyDescent="0.55000000000000004">
      <c r="A3185">
        <v>23</v>
      </c>
      <c r="B3185" s="1" t="s">
        <v>482</v>
      </c>
      <c r="C3185" s="1" t="s">
        <v>2</v>
      </c>
      <c r="D3185">
        <v>1</v>
      </c>
      <c r="E3185" s="1" t="s">
        <v>229</v>
      </c>
      <c r="F3185">
        <v>1</v>
      </c>
      <c r="G3185" s="1" t="s">
        <v>376</v>
      </c>
      <c r="H3185" s="1" t="s">
        <v>28</v>
      </c>
      <c r="I3185">
        <v>2</v>
      </c>
      <c r="J3185" s="1" t="str">
        <f>+VLOOKUP(bloques1a3[[#This Row],[respuesta]],respuestas.emociones[],2,0)</f>
        <v>neutra</v>
      </c>
      <c r="K3185" s="1">
        <f>+VLOOKUP(bloques1a3[[#This Row],[niño]],BD.niños[[Código]:[edad]],5,0)</f>
        <v>7</v>
      </c>
      <c r="L3185" s="1">
        <f>+IF(bloques1a3[[#This Row],[correcta]]=bloques1a3[[#This Row],[respuesta]],1,0)</f>
        <v>1</v>
      </c>
      <c r="M3185" s="1">
        <f>+IF(bloques1a3[[#This Row],[Sexo]]="F",1,0)</f>
        <v>0</v>
      </c>
    </row>
    <row r="3186" spans="1:13" x14ac:dyDescent="0.55000000000000004">
      <c r="A3186">
        <v>23</v>
      </c>
      <c r="B3186" s="1" t="s">
        <v>482</v>
      </c>
      <c r="C3186" s="1" t="s">
        <v>2</v>
      </c>
      <c r="D3186">
        <v>1</v>
      </c>
      <c r="E3186" s="1" t="s">
        <v>231</v>
      </c>
      <c r="F3186">
        <v>1</v>
      </c>
      <c r="G3186" s="1" t="s">
        <v>375</v>
      </c>
      <c r="H3186" s="1" t="s">
        <v>29</v>
      </c>
      <c r="I3186">
        <v>2</v>
      </c>
      <c r="J3186" s="1" t="str">
        <f>+VLOOKUP(bloques1a3[[#This Row],[respuesta]],respuestas.emociones[],2,0)</f>
        <v>neutra</v>
      </c>
      <c r="K3186" s="1">
        <f>+VLOOKUP(bloques1a3[[#This Row],[niño]],BD.niños[[Código]:[edad]],5,0)</f>
        <v>6</v>
      </c>
      <c r="L3186" s="1">
        <f>+IF(bloques1a3[[#This Row],[correcta]]=bloques1a3[[#This Row],[respuesta]],1,0)</f>
        <v>1</v>
      </c>
      <c r="M3186" s="1">
        <f>+IF(bloques1a3[[#This Row],[Sexo]]="F",1,0)</f>
        <v>1</v>
      </c>
    </row>
    <row r="3187" spans="1:13" x14ac:dyDescent="0.55000000000000004">
      <c r="A3187">
        <v>23</v>
      </c>
      <c r="B3187" s="1" t="s">
        <v>482</v>
      </c>
      <c r="C3187" s="1" t="s">
        <v>2</v>
      </c>
      <c r="D3187">
        <v>1</v>
      </c>
      <c r="E3187" s="1" t="s">
        <v>286</v>
      </c>
      <c r="F3187">
        <v>1</v>
      </c>
      <c r="G3187" s="1" t="s">
        <v>375</v>
      </c>
      <c r="H3187" s="1" t="s">
        <v>28</v>
      </c>
      <c r="I3187">
        <v>2</v>
      </c>
      <c r="J3187" s="1" t="str">
        <f>+VLOOKUP(bloques1a3[[#This Row],[respuesta]],respuestas.emociones[],2,0)</f>
        <v>neutra</v>
      </c>
      <c r="K3187" s="1">
        <f>+VLOOKUP(bloques1a3[[#This Row],[niño]],BD.niños[[Código]:[edad]],5,0)</f>
        <v>5</v>
      </c>
      <c r="L3187" s="1">
        <f>+IF(bloques1a3[[#This Row],[correcta]]=bloques1a3[[#This Row],[respuesta]],1,0)</f>
        <v>1</v>
      </c>
      <c r="M3187" s="1">
        <f>+IF(bloques1a3[[#This Row],[Sexo]]="F",1,0)</f>
        <v>0</v>
      </c>
    </row>
    <row r="3188" spans="1:13" x14ac:dyDescent="0.55000000000000004">
      <c r="A3188">
        <v>23</v>
      </c>
      <c r="B3188" s="1" t="s">
        <v>482</v>
      </c>
      <c r="C3188" s="1" t="s">
        <v>2</v>
      </c>
      <c r="D3188">
        <v>1</v>
      </c>
      <c r="E3188" s="1" t="s">
        <v>290</v>
      </c>
      <c r="F3188">
        <v>1</v>
      </c>
      <c r="G3188" s="1" t="s">
        <v>375</v>
      </c>
      <c r="H3188" s="1" t="s">
        <v>28</v>
      </c>
      <c r="I3188">
        <v>2</v>
      </c>
      <c r="J3188" s="1" t="str">
        <f>+VLOOKUP(bloques1a3[[#This Row],[respuesta]],respuestas.emociones[],2,0)</f>
        <v>neutra</v>
      </c>
      <c r="K3188" s="1">
        <f>+VLOOKUP(bloques1a3[[#This Row],[niño]],BD.niños[[Código]:[edad]],5,0)</f>
        <v>6</v>
      </c>
      <c r="L3188" s="1">
        <f>+IF(bloques1a3[[#This Row],[correcta]]=bloques1a3[[#This Row],[respuesta]],1,0)</f>
        <v>1</v>
      </c>
      <c r="M3188" s="1">
        <f>+IF(bloques1a3[[#This Row],[Sexo]]="F",1,0)</f>
        <v>0</v>
      </c>
    </row>
    <row r="3189" spans="1:13" x14ac:dyDescent="0.55000000000000004">
      <c r="A3189">
        <v>23</v>
      </c>
      <c r="B3189" s="1" t="s">
        <v>482</v>
      </c>
      <c r="C3189" s="1" t="s">
        <v>2</v>
      </c>
      <c r="D3189">
        <v>1</v>
      </c>
      <c r="E3189" s="1" t="s">
        <v>294</v>
      </c>
      <c r="F3189">
        <v>1</v>
      </c>
      <c r="G3189" s="1" t="s">
        <v>376</v>
      </c>
      <c r="H3189" s="1" t="s">
        <v>28</v>
      </c>
      <c r="I3189">
        <v>2</v>
      </c>
      <c r="J3189" s="1" t="str">
        <f>+VLOOKUP(bloques1a3[[#This Row],[respuesta]],respuestas.emociones[],2,0)</f>
        <v>neutra</v>
      </c>
      <c r="K3189" s="1">
        <f>+VLOOKUP(bloques1a3[[#This Row],[niño]],BD.niños[[Código]:[edad]],5,0)</f>
        <v>7</v>
      </c>
      <c r="L3189" s="1">
        <f>+IF(bloques1a3[[#This Row],[correcta]]=bloques1a3[[#This Row],[respuesta]],1,0)</f>
        <v>1</v>
      </c>
      <c r="M3189" s="1">
        <f>+IF(bloques1a3[[#This Row],[Sexo]]="F",1,0)</f>
        <v>0</v>
      </c>
    </row>
    <row r="3190" spans="1:13" x14ac:dyDescent="0.55000000000000004">
      <c r="A3190">
        <v>23</v>
      </c>
      <c r="B3190" s="1" t="s">
        <v>482</v>
      </c>
      <c r="C3190" s="1" t="s">
        <v>2</v>
      </c>
      <c r="D3190">
        <v>1</v>
      </c>
      <c r="E3190" s="1" t="s">
        <v>295</v>
      </c>
      <c r="F3190">
        <v>1</v>
      </c>
      <c r="G3190" s="1" t="s">
        <v>376</v>
      </c>
      <c r="H3190" s="1" t="s">
        <v>28</v>
      </c>
      <c r="I3190">
        <v>2</v>
      </c>
      <c r="J3190" s="1" t="str">
        <f>+VLOOKUP(bloques1a3[[#This Row],[respuesta]],respuestas.emociones[],2,0)</f>
        <v>neutra</v>
      </c>
      <c r="K3190" s="1">
        <f>+VLOOKUP(bloques1a3[[#This Row],[niño]],BD.niños[[Código]:[edad]],5,0)</f>
        <v>8</v>
      </c>
      <c r="L3190" s="1">
        <f>+IF(bloques1a3[[#This Row],[correcta]]=bloques1a3[[#This Row],[respuesta]],1,0)</f>
        <v>1</v>
      </c>
      <c r="M3190" s="1">
        <f>+IF(bloques1a3[[#This Row],[Sexo]]="F",1,0)</f>
        <v>0</v>
      </c>
    </row>
    <row r="3191" spans="1:13" x14ac:dyDescent="0.55000000000000004">
      <c r="A3191">
        <v>23</v>
      </c>
      <c r="B3191" s="1" t="s">
        <v>482</v>
      </c>
      <c r="C3191" s="1" t="s">
        <v>2</v>
      </c>
      <c r="D3191">
        <v>1</v>
      </c>
      <c r="E3191" s="1" t="s">
        <v>317</v>
      </c>
      <c r="F3191">
        <v>1</v>
      </c>
      <c r="G3191" s="1" t="s">
        <v>377</v>
      </c>
      <c r="H3191" s="1" t="s">
        <v>29</v>
      </c>
      <c r="I3191">
        <v>2</v>
      </c>
      <c r="J3191" s="1" t="str">
        <f>+VLOOKUP(bloques1a3[[#This Row],[respuesta]],respuestas.emociones[],2,0)</f>
        <v>neutra</v>
      </c>
      <c r="K3191" s="1">
        <f>+VLOOKUP(bloques1a3[[#This Row],[niño]],BD.niños[[Código]:[edad]],5,0)</f>
        <v>10</v>
      </c>
      <c r="L3191" s="1">
        <f>+IF(bloques1a3[[#This Row],[correcta]]=bloques1a3[[#This Row],[respuesta]],1,0)</f>
        <v>1</v>
      </c>
      <c r="M3191" s="1">
        <f>+IF(bloques1a3[[#This Row],[Sexo]]="F",1,0)</f>
        <v>1</v>
      </c>
    </row>
    <row r="3192" spans="1:13" x14ac:dyDescent="0.55000000000000004">
      <c r="A3192">
        <v>23</v>
      </c>
      <c r="B3192" s="1" t="s">
        <v>482</v>
      </c>
      <c r="C3192" s="1" t="s">
        <v>2</v>
      </c>
      <c r="D3192">
        <v>1</v>
      </c>
      <c r="E3192" s="1" t="s">
        <v>320</v>
      </c>
      <c r="F3192">
        <v>1</v>
      </c>
      <c r="G3192" s="1" t="s">
        <v>377</v>
      </c>
      <c r="H3192" s="1" t="s">
        <v>28</v>
      </c>
      <c r="I3192">
        <v>2</v>
      </c>
      <c r="J3192" s="1" t="str">
        <f>+VLOOKUP(bloques1a3[[#This Row],[respuesta]],respuestas.emociones[],2,0)</f>
        <v>neutra</v>
      </c>
      <c r="K3192" s="1">
        <f>+VLOOKUP(bloques1a3[[#This Row],[niño]],BD.niños[[Código]:[edad]],5,0)</f>
        <v>10</v>
      </c>
      <c r="L3192" s="1">
        <f>+IF(bloques1a3[[#This Row],[correcta]]=bloques1a3[[#This Row],[respuesta]],1,0)</f>
        <v>1</v>
      </c>
      <c r="M3192" s="1">
        <f>+IF(bloques1a3[[#This Row],[Sexo]]="F",1,0)</f>
        <v>0</v>
      </c>
    </row>
    <row r="3193" spans="1:13" x14ac:dyDescent="0.55000000000000004">
      <c r="A3193">
        <v>23</v>
      </c>
      <c r="B3193" s="1" t="s">
        <v>482</v>
      </c>
      <c r="C3193" s="1" t="s">
        <v>2</v>
      </c>
      <c r="D3193">
        <v>1</v>
      </c>
      <c r="E3193" s="1" t="s">
        <v>323</v>
      </c>
      <c r="F3193">
        <v>1</v>
      </c>
      <c r="G3193" s="1" t="s">
        <v>376</v>
      </c>
      <c r="H3193" s="1" t="s">
        <v>29</v>
      </c>
      <c r="I3193">
        <v>2</v>
      </c>
      <c r="J3193" s="1" t="str">
        <f>+VLOOKUP(bloques1a3[[#This Row],[respuesta]],respuestas.emociones[],2,0)</f>
        <v>neutra</v>
      </c>
      <c r="K3193" s="1">
        <f>+VLOOKUP(bloques1a3[[#This Row],[niño]],BD.niños[[Código]:[edad]],5,0)</f>
        <v>8</v>
      </c>
      <c r="L3193" s="1">
        <f>+IF(bloques1a3[[#This Row],[correcta]]=bloques1a3[[#This Row],[respuesta]],1,0)</f>
        <v>1</v>
      </c>
      <c r="M3193" s="1">
        <f>+IF(bloques1a3[[#This Row],[Sexo]]="F",1,0)</f>
        <v>1</v>
      </c>
    </row>
    <row r="3194" spans="1:13" x14ac:dyDescent="0.55000000000000004">
      <c r="A3194">
        <v>23</v>
      </c>
      <c r="B3194" s="1" t="s">
        <v>482</v>
      </c>
      <c r="C3194" s="1" t="s">
        <v>2</v>
      </c>
      <c r="D3194">
        <v>1</v>
      </c>
      <c r="E3194" s="1" t="s">
        <v>327</v>
      </c>
      <c r="F3194">
        <v>1</v>
      </c>
      <c r="G3194" s="1" t="s">
        <v>376</v>
      </c>
      <c r="H3194" s="1" t="s">
        <v>29</v>
      </c>
      <c r="I3194">
        <v>2</v>
      </c>
      <c r="J3194" s="1" t="str">
        <f>+VLOOKUP(bloques1a3[[#This Row],[respuesta]],respuestas.emociones[],2,0)</f>
        <v>neutra</v>
      </c>
      <c r="K3194" s="1">
        <f>+VLOOKUP(bloques1a3[[#This Row],[niño]],BD.niños[[Código]:[edad]],5,0)</f>
        <v>7</v>
      </c>
      <c r="L3194" s="1">
        <f>+IF(bloques1a3[[#This Row],[correcta]]=bloques1a3[[#This Row],[respuesta]],1,0)</f>
        <v>1</v>
      </c>
      <c r="M3194" s="1">
        <f>+IF(bloques1a3[[#This Row],[Sexo]]="F",1,0)</f>
        <v>1</v>
      </c>
    </row>
    <row r="3195" spans="1:13" x14ac:dyDescent="0.55000000000000004">
      <c r="A3195">
        <v>23</v>
      </c>
      <c r="B3195" s="1" t="s">
        <v>482</v>
      </c>
      <c r="C3195" s="1" t="s">
        <v>2</v>
      </c>
      <c r="D3195">
        <v>1</v>
      </c>
      <c r="E3195" s="1" t="s">
        <v>331</v>
      </c>
      <c r="F3195">
        <v>3</v>
      </c>
      <c r="G3195" s="1" t="s">
        <v>376</v>
      </c>
      <c r="H3195" s="1" t="s">
        <v>29</v>
      </c>
      <c r="I3195">
        <v>2</v>
      </c>
      <c r="J3195" s="1" t="str">
        <f>+VLOOKUP(bloques1a3[[#This Row],[respuesta]],respuestas.emociones[],2,0)</f>
        <v>tristeza</v>
      </c>
      <c r="K3195" s="1">
        <f>+VLOOKUP(bloques1a3[[#This Row],[niño]],BD.niños[[Código]:[edad]],5,0)</f>
        <v>8</v>
      </c>
      <c r="L3195" s="1">
        <f>+IF(bloques1a3[[#This Row],[correcta]]=bloques1a3[[#This Row],[respuesta]],1,0)</f>
        <v>0</v>
      </c>
      <c r="M3195" s="1">
        <f>+IF(bloques1a3[[#This Row],[Sexo]]="F",1,0)</f>
        <v>1</v>
      </c>
    </row>
    <row r="3196" spans="1:13" x14ac:dyDescent="0.55000000000000004">
      <c r="A3196">
        <v>24</v>
      </c>
      <c r="B3196" s="1" t="s">
        <v>483</v>
      </c>
      <c r="C3196" s="1" t="s">
        <v>3</v>
      </c>
      <c r="D3196">
        <v>4</v>
      </c>
      <c r="E3196" s="1" t="s">
        <v>105</v>
      </c>
      <c r="F3196">
        <v>4</v>
      </c>
      <c r="G3196" s="1" t="s">
        <v>377</v>
      </c>
      <c r="H3196" s="1" t="s">
        <v>29</v>
      </c>
      <c r="I3196">
        <v>2</v>
      </c>
      <c r="J3196" s="1" t="str">
        <f>+VLOOKUP(bloques1a3[[#This Row],[respuesta]],respuestas.emociones[],2,0)</f>
        <v>enojo</v>
      </c>
      <c r="K3196" s="1">
        <f>+VLOOKUP(bloques1a3[[#This Row],[niño]],BD.niños[[Código]:[edad]],5,0)</f>
        <v>10</v>
      </c>
      <c r="L3196" s="1">
        <f>+IF(bloques1a3[[#This Row],[correcta]]=bloques1a3[[#This Row],[respuesta]],1,0)</f>
        <v>1</v>
      </c>
      <c r="M3196" s="1">
        <f>+IF(bloques1a3[[#This Row],[Sexo]]="F",1,0)</f>
        <v>1</v>
      </c>
    </row>
    <row r="3197" spans="1:13" x14ac:dyDescent="0.55000000000000004">
      <c r="A3197">
        <v>24</v>
      </c>
      <c r="B3197" s="1" t="s">
        <v>483</v>
      </c>
      <c r="C3197" s="1" t="s">
        <v>3</v>
      </c>
      <c r="D3197">
        <v>4</v>
      </c>
      <c r="E3197" s="1" t="s">
        <v>108</v>
      </c>
      <c r="F3197">
        <v>4</v>
      </c>
      <c r="G3197" s="1" t="s">
        <v>377</v>
      </c>
      <c r="H3197" s="1" t="s">
        <v>29</v>
      </c>
      <c r="I3197">
        <v>2</v>
      </c>
      <c r="J3197" s="1" t="str">
        <f>+VLOOKUP(bloques1a3[[#This Row],[respuesta]],respuestas.emociones[],2,0)</f>
        <v>enojo</v>
      </c>
      <c r="K3197" s="1">
        <f>+VLOOKUP(bloques1a3[[#This Row],[niño]],BD.niños[[Código]:[edad]],5,0)</f>
        <v>10</v>
      </c>
      <c r="L3197" s="1">
        <f>+IF(bloques1a3[[#This Row],[correcta]]=bloques1a3[[#This Row],[respuesta]],1,0)</f>
        <v>1</v>
      </c>
      <c r="M3197" s="1">
        <f>+IF(bloques1a3[[#This Row],[Sexo]]="F",1,0)</f>
        <v>1</v>
      </c>
    </row>
    <row r="3198" spans="1:13" x14ac:dyDescent="0.55000000000000004">
      <c r="A3198">
        <v>24</v>
      </c>
      <c r="B3198" s="1" t="s">
        <v>483</v>
      </c>
      <c r="C3198" s="1" t="s">
        <v>3</v>
      </c>
      <c r="D3198">
        <v>4</v>
      </c>
      <c r="E3198" s="1" t="s">
        <v>112</v>
      </c>
      <c r="F3198">
        <v>4</v>
      </c>
      <c r="G3198" s="1" t="s">
        <v>377</v>
      </c>
      <c r="H3198" s="1" t="s">
        <v>29</v>
      </c>
      <c r="I3198">
        <v>2</v>
      </c>
      <c r="J3198" s="1" t="str">
        <f>+VLOOKUP(bloques1a3[[#This Row],[respuesta]],respuestas.emociones[],2,0)</f>
        <v>enojo</v>
      </c>
      <c r="K3198" s="1">
        <f>+VLOOKUP(bloques1a3[[#This Row],[niño]],BD.niños[[Código]:[edad]],5,0)</f>
        <v>9</v>
      </c>
      <c r="L3198" s="1">
        <f>+IF(bloques1a3[[#This Row],[correcta]]=bloques1a3[[#This Row],[respuesta]],1,0)</f>
        <v>1</v>
      </c>
      <c r="M3198" s="1">
        <f>+IF(bloques1a3[[#This Row],[Sexo]]="F",1,0)</f>
        <v>1</v>
      </c>
    </row>
    <row r="3199" spans="1:13" x14ac:dyDescent="0.55000000000000004">
      <c r="A3199">
        <v>24</v>
      </c>
      <c r="B3199" s="1" t="s">
        <v>483</v>
      </c>
      <c r="C3199" s="1" t="s">
        <v>3</v>
      </c>
      <c r="D3199">
        <v>4</v>
      </c>
      <c r="E3199" s="1" t="s">
        <v>116</v>
      </c>
      <c r="F3199">
        <v>4</v>
      </c>
      <c r="G3199" s="1" t="s">
        <v>377</v>
      </c>
      <c r="H3199" s="1" t="s">
        <v>29</v>
      </c>
      <c r="I3199">
        <v>2</v>
      </c>
      <c r="J3199" s="1" t="str">
        <f>+VLOOKUP(bloques1a3[[#This Row],[respuesta]],respuestas.emociones[],2,0)</f>
        <v>enojo</v>
      </c>
      <c r="K3199" s="1">
        <f>+VLOOKUP(bloques1a3[[#This Row],[niño]],BD.niños[[Código]:[edad]],5,0)</f>
        <v>9</v>
      </c>
      <c r="L3199" s="1">
        <f>+IF(bloques1a3[[#This Row],[correcta]]=bloques1a3[[#This Row],[respuesta]],1,0)</f>
        <v>1</v>
      </c>
      <c r="M3199" s="1">
        <f>+IF(bloques1a3[[#This Row],[Sexo]]="F",1,0)</f>
        <v>1</v>
      </c>
    </row>
    <row r="3200" spans="1:13" x14ac:dyDescent="0.55000000000000004">
      <c r="A3200">
        <v>24</v>
      </c>
      <c r="B3200" s="1" t="s">
        <v>483</v>
      </c>
      <c r="C3200" s="1" t="s">
        <v>3</v>
      </c>
      <c r="D3200">
        <v>4</v>
      </c>
      <c r="E3200" s="1" t="s">
        <v>120</v>
      </c>
      <c r="F3200">
        <v>4</v>
      </c>
      <c r="G3200" s="1" t="s">
        <v>377</v>
      </c>
      <c r="H3200" s="1" t="s">
        <v>28</v>
      </c>
      <c r="I3200">
        <v>2</v>
      </c>
      <c r="J3200" s="1" t="str">
        <f>+VLOOKUP(bloques1a3[[#This Row],[respuesta]],respuestas.emociones[],2,0)</f>
        <v>enojo</v>
      </c>
      <c r="K3200" s="1">
        <f>+VLOOKUP(bloques1a3[[#This Row],[niño]],BD.niños[[Código]:[edad]],5,0)</f>
        <v>10</v>
      </c>
      <c r="L3200" s="1">
        <f>+IF(bloques1a3[[#This Row],[correcta]]=bloques1a3[[#This Row],[respuesta]],1,0)</f>
        <v>1</v>
      </c>
      <c r="M3200" s="1">
        <f>+IF(bloques1a3[[#This Row],[Sexo]]="F",1,0)</f>
        <v>0</v>
      </c>
    </row>
    <row r="3201" spans="1:13" x14ac:dyDescent="0.55000000000000004">
      <c r="A3201">
        <v>24</v>
      </c>
      <c r="B3201" s="1" t="s">
        <v>483</v>
      </c>
      <c r="C3201" s="1" t="s">
        <v>3</v>
      </c>
      <c r="D3201">
        <v>4</v>
      </c>
      <c r="E3201" s="1" t="s">
        <v>123</v>
      </c>
      <c r="F3201">
        <v>4</v>
      </c>
      <c r="G3201" s="1" t="s">
        <v>376</v>
      </c>
      <c r="H3201" s="1" t="s">
        <v>28</v>
      </c>
      <c r="I3201">
        <v>2</v>
      </c>
      <c r="J3201" s="1" t="str">
        <f>+VLOOKUP(bloques1a3[[#This Row],[respuesta]],respuestas.emociones[],2,0)</f>
        <v>enojo</v>
      </c>
      <c r="K3201" s="1">
        <f>+VLOOKUP(bloques1a3[[#This Row],[niño]],BD.niños[[Código]:[edad]],5,0)</f>
        <v>8</v>
      </c>
      <c r="L3201" s="1">
        <f>+IF(bloques1a3[[#This Row],[correcta]]=bloques1a3[[#This Row],[respuesta]],1,0)</f>
        <v>1</v>
      </c>
      <c r="M3201" s="1">
        <f>+IF(bloques1a3[[#This Row],[Sexo]]="F",1,0)</f>
        <v>0</v>
      </c>
    </row>
    <row r="3202" spans="1:13" x14ac:dyDescent="0.55000000000000004">
      <c r="A3202">
        <v>24</v>
      </c>
      <c r="B3202" s="1" t="s">
        <v>483</v>
      </c>
      <c r="C3202" s="1" t="s">
        <v>3</v>
      </c>
      <c r="D3202">
        <v>4</v>
      </c>
      <c r="E3202" s="1" t="s">
        <v>127</v>
      </c>
      <c r="F3202">
        <v>4</v>
      </c>
      <c r="G3202" s="1" t="s">
        <v>375</v>
      </c>
      <c r="H3202" s="1" t="s">
        <v>28</v>
      </c>
      <c r="I3202">
        <v>2</v>
      </c>
      <c r="J3202" s="1" t="str">
        <f>+VLOOKUP(bloques1a3[[#This Row],[respuesta]],respuestas.emociones[],2,0)</f>
        <v>enojo</v>
      </c>
      <c r="K3202" s="1">
        <f>+VLOOKUP(bloques1a3[[#This Row],[niño]],BD.niños[[Código]:[edad]],5,0)</f>
        <v>6</v>
      </c>
      <c r="L3202" s="1">
        <f>+IF(bloques1a3[[#This Row],[correcta]]=bloques1a3[[#This Row],[respuesta]],1,0)</f>
        <v>1</v>
      </c>
      <c r="M3202" s="1">
        <f>+IF(bloques1a3[[#This Row],[Sexo]]="F",1,0)</f>
        <v>0</v>
      </c>
    </row>
    <row r="3203" spans="1:13" x14ac:dyDescent="0.55000000000000004">
      <c r="A3203">
        <v>24</v>
      </c>
      <c r="B3203" s="1" t="s">
        <v>483</v>
      </c>
      <c r="C3203" s="1" t="s">
        <v>3</v>
      </c>
      <c r="D3203">
        <v>4</v>
      </c>
      <c r="E3203" s="1" t="s">
        <v>131</v>
      </c>
      <c r="F3203">
        <v>4</v>
      </c>
      <c r="G3203" s="1" t="s">
        <v>375</v>
      </c>
      <c r="H3203" s="1" t="s">
        <v>29</v>
      </c>
      <c r="I3203">
        <v>2</v>
      </c>
      <c r="J3203" s="1" t="str">
        <f>+VLOOKUP(bloques1a3[[#This Row],[respuesta]],respuestas.emociones[],2,0)</f>
        <v>enojo</v>
      </c>
      <c r="K3203" s="1">
        <f>+VLOOKUP(bloques1a3[[#This Row],[niño]],BD.niños[[Código]:[edad]],5,0)</f>
        <v>6</v>
      </c>
      <c r="L3203" s="1">
        <f>+IF(bloques1a3[[#This Row],[correcta]]=bloques1a3[[#This Row],[respuesta]],1,0)</f>
        <v>1</v>
      </c>
      <c r="M3203" s="1">
        <f>+IF(bloques1a3[[#This Row],[Sexo]]="F",1,0)</f>
        <v>1</v>
      </c>
    </row>
    <row r="3204" spans="1:13" x14ac:dyDescent="0.55000000000000004">
      <c r="A3204">
        <v>24</v>
      </c>
      <c r="B3204" s="1" t="s">
        <v>483</v>
      </c>
      <c r="C3204" s="1" t="s">
        <v>3</v>
      </c>
      <c r="D3204">
        <v>4</v>
      </c>
      <c r="E3204" s="1" t="s">
        <v>135</v>
      </c>
      <c r="F3204">
        <v>4</v>
      </c>
      <c r="G3204" s="1" t="s">
        <v>375</v>
      </c>
      <c r="H3204" s="1" t="s">
        <v>28</v>
      </c>
      <c r="I3204">
        <v>2</v>
      </c>
      <c r="J3204" s="1" t="str">
        <f>+VLOOKUP(bloques1a3[[#This Row],[respuesta]],respuestas.emociones[],2,0)</f>
        <v>enojo</v>
      </c>
      <c r="K3204" s="1">
        <f>+VLOOKUP(bloques1a3[[#This Row],[niño]],BD.niños[[Código]:[edad]],5,0)</f>
        <v>6</v>
      </c>
      <c r="L3204" s="1">
        <f>+IF(bloques1a3[[#This Row],[correcta]]=bloques1a3[[#This Row],[respuesta]],1,0)</f>
        <v>1</v>
      </c>
      <c r="M3204" s="1">
        <f>+IF(bloques1a3[[#This Row],[Sexo]]="F",1,0)</f>
        <v>0</v>
      </c>
    </row>
    <row r="3205" spans="1:13" x14ac:dyDescent="0.55000000000000004">
      <c r="A3205">
        <v>24</v>
      </c>
      <c r="B3205" s="1" t="s">
        <v>483</v>
      </c>
      <c r="C3205" s="1" t="s">
        <v>3</v>
      </c>
      <c r="D3205">
        <v>4</v>
      </c>
      <c r="E3205" s="1" t="s">
        <v>139</v>
      </c>
      <c r="F3205">
        <v>4</v>
      </c>
      <c r="G3205" s="1" t="s">
        <v>376</v>
      </c>
      <c r="H3205" s="1" t="s">
        <v>28</v>
      </c>
      <c r="I3205">
        <v>2</v>
      </c>
      <c r="J3205" s="1" t="str">
        <f>+VLOOKUP(bloques1a3[[#This Row],[respuesta]],respuestas.emociones[],2,0)</f>
        <v>enojo</v>
      </c>
      <c r="K3205" s="1">
        <f>+VLOOKUP(bloques1a3[[#This Row],[niño]],BD.niños[[Código]:[edad]],5,0)</f>
        <v>8</v>
      </c>
      <c r="L3205" s="1">
        <f>+IF(bloques1a3[[#This Row],[correcta]]=bloques1a3[[#This Row],[respuesta]],1,0)</f>
        <v>1</v>
      </c>
      <c r="M3205" s="1">
        <f>+IF(bloques1a3[[#This Row],[Sexo]]="F",1,0)</f>
        <v>0</v>
      </c>
    </row>
    <row r="3206" spans="1:13" x14ac:dyDescent="0.55000000000000004">
      <c r="A3206">
        <v>24</v>
      </c>
      <c r="B3206" s="1" t="s">
        <v>483</v>
      </c>
      <c r="C3206" s="1" t="s">
        <v>3</v>
      </c>
      <c r="D3206">
        <v>4</v>
      </c>
      <c r="E3206" s="1" t="s">
        <v>141</v>
      </c>
      <c r="F3206">
        <v>4</v>
      </c>
      <c r="G3206" s="1" t="s">
        <v>376</v>
      </c>
      <c r="H3206" s="1" t="s">
        <v>29</v>
      </c>
      <c r="I3206">
        <v>2</v>
      </c>
      <c r="J3206" s="1" t="str">
        <f>+VLOOKUP(bloques1a3[[#This Row],[respuesta]],respuestas.emociones[],2,0)</f>
        <v>enojo</v>
      </c>
      <c r="K3206" s="1">
        <f>+VLOOKUP(bloques1a3[[#This Row],[niño]],BD.niños[[Código]:[edad]],5,0)</f>
        <v>7</v>
      </c>
      <c r="L3206" s="1">
        <f>+IF(bloques1a3[[#This Row],[correcta]]=bloques1a3[[#This Row],[respuesta]],1,0)</f>
        <v>1</v>
      </c>
      <c r="M3206" s="1">
        <f>+IF(bloques1a3[[#This Row],[Sexo]]="F",1,0)</f>
        <v>1</v>
      </c>
    </row>
    <row r="3207" spans="1:13" x14ac:dyDescent="0.55000000000000004">
      <c r="A3207">
        <v>24</v>
      </c>
      <c r="B3207" s="1" t="s">
        <v>483</v>
      </c>
      <c r="C3207" s="1" t="s">
        <v>3</v>
      </c>
      <c r="D3207">
        <v>4</v>
      </c>
      <c r="E3207" s="1" t="s">
        <v>145</v>
      </c>
      <c r="F3207">
        <v>4</v>
      </c>
      <c r="G3207" s="1" t="s">
        <v>376</v>
      </c>
      <c r="H3207" s="1" t="s">
        <v>28</v>
      </c>
      <c r="I3207">
        <v>2</v>
      </c>
      <c r="J3207" s="1" t="str">
        <f>+VLOOKUP(bloques1a3[[#This Row],[respuesta]],respuestas.emociones[],2,0)</f>
        <v>enojo</v>
      </c>
      <c r="K3207" s="1">
        <f>+VLOOKUP(bloques1a3[[#This Row],[niño]],BD.niños[[Código]:[edad]],5,0)</f>
        <v>8</v>
      </c>
      <c r="L3207" s="1">
        <f>+IF(bloques1a3[[#This Row],[correcta]]=bloques1a3[[#This Row],[respuesta]],1,0)</f>
        <v>1</v>
      </c>
      <c r="M3207" s="1">
        <f>+IF(bloques1a3[[#This Row],[Sexo]]="F",1,0)</f>
        <v>0</v>
      </c>
    </row>
    <row r="3208" spans="1:13" x14ac:dyDescent="0.55000000000000004">
      <c r="A3208">
        <v>24</v>
      </c>
      <c r="B3208" s="1" t="s">
        <v>483</v>
      </c>
      <c r="C3208" s="1" t="s">
        <v>3</v>
      </c>
      <c r="D3208">
        <v>4</v>
      </c>
      <c r="E3208" s="1" t="s">
        <v>147</v>
      </c>
      <c r="F3208">
        <v>4</v>
      </c>
      <c r="G3208" s="1" t="s">
        <v>376</v>
      </c>
      <c r="H3208" s="1" t="s">
        <v>28</v>
      </c>
      <c r="I3208">
        <v>2</v>
      </c>
      <c r="J3208" s="1" t="str">
        <f>+VLOOKUP(bloques1a3[[#This Row],[respuesta]],respuestas.emociones[],2,0)</f>
        <v>enojo</v>
      </c>
      <c r="K3208" s="1">
        <f>+VLOOKUP(bloques1a3[[#This Row],[niño]],BD.niños[[Código]:[edad]],5,0)</f>
        <v>8</v>
      </c>
      <c r="L3208" s="1">
        <f>+IF(bloques1a3[[#This Row],[correcta]]=bloques1a3[[#This Row],[respuesta]],1,0)</f>
        <v>1</v>
      </c>
      <c r="M3208" s="1">
        <f>+IF(bloques1a3[[#This Row],[Sexo]]="F",1,0)</f>
        <v>0</v>
      </c>
    </row>
    <row r="3209" spans="1:13" x14ac:dyDescent="0.55000000000000004">
      <c r="A3209">
        <v>24</v>
      </c>
      <c r="B3209" s="1" t="s">
        <v>483</v>
      </c>
      <c r="C3209" s="1" t="s">
        <v>3</v>
      </c>
      <c r="D3209">
        <v>4</v>
      </c>
      <c r="E3209" s="1" t="s">
        <v>214</v>
      </c>
      <c r="F3209">
        <v>2</v>
      </c>
      <c r="G3209" s="1" t="s">
        <v>377</v>
      </c>
      <c r="H3209" s="1" t="s">
        <v>29</v>
      </c>
      <c r="I3209">
        <v>2</v>
      </c>
      <c r="J3209" s="1" t="str">
        <f>+VLOOKUP(bloques1a3[[#This Row],[respuesta]],respuestas.emociones[],2,0)</f>
        <v>alegria</v>
      </c>
      <c r="K3209" s="1">
        <f>+VLOOKUP(bloques1a3[[#This Row],[niño]],BD.niños[[Código]:[edad]],5,0)</f>
        <v>10</v>
      </c>
      <c r="L3209" s="1">
        <f>+IF(bloques1a3[[#This Row],[correcta]]=bloques1a3[[#This Row],[respuesta]],1,0)</f>
        <v>0</v>
      </c>
      <c r="M3209" s="1">
        <f>+IF(bloques1a3[[#This Row],[Sexo]]="F",1,0)</f>
        <v>1</v>
      </c>
    </row>
    <row r="3210" spans="1:13" x14ac:dyDescent="0.55000000000000004">
      <c r="A3210">
        <v>24</v>
      </c>
      <c r="B3210" s="1" t="s">
        <v>483</v>
      </c>
      <c r="C3210" s="1" t="s">
        <v>3</v>
      </c>
      <c r="D3210">
        <v>4</v>
      </c>
      <c r="E3210" s="1" t="s">
        <v>217</v>
      </c>
      <c r="F3210">
        <v>4</v>
      </c>
      <c r="G3210" s="1" t="s">
        <v>377</v>
      </c>
      <c r="H3210" s="1" t="s">
        <v>29</v>
      </c>
      <c r="I3210">
        <v>2</v>
      </c>
      <c r="J3210" s="1" t="str">
        <f>+VLOOKUP(bloques1a3[[#This Row],[respuesta]],respuestas.emociones[],2,0)</f>
        <v>enojo</v>
      </c>
      <c r="K3210" s="1">
        <f>+VLOOKUP(bloques1a3[[#This Row],[niño]],BD.niños[[Código]:[edad]],5,0)</f>
        <v>10</v>
      </c>
      <c r="L3210" s="1">
        <f>+IF(bloques1a3[[#This Row],[correcta]]=bloques1a3[[#This Row],[respuesta]],1,0)</f>
        <v>1</v>
      </c>
      <c r="M3210" s="1">
        <f>+IF(bloques1a3[[#This Row],[Sexo]]="F",1,0)</f>
        <v>1</v>
      </c>
    </row>
    <row r="3211" spans="1:13" x14ac:dyDescent="0.55000000000000004">
      <c r="A3211">
        <v>24</v>
      </c>
      <c r="B3211" s="1" t="s">
        <v>483</v>
      </c>
      <c r="C3211" s="1" t="s">
        <v>3</v>
      </c>
      <c r="D3211">
        <v>4</v>
      </c>
      <c r="E3211" s="1" t="s">
        <v>220</v>
      </c>
      <c r="F3211">
        <v>4</v>
      </c>
      <c r="G3211" s="1" t="s">
        <v>377</v>
      </c>
      <c r="H3211" s="1" t="s">
        <v>29</v>
      </c>
      <c r="I3211">
        <v>2</v>
      </c>
      <c r="J3211" s="1" t="str">
        <f>+VLOOKUP(bloques1a3[[#This Row],[respuesta]],respuestas.emociones[],2,0)</f>
        <v>enojo</v>
      </c>
      <c r="K3211" s="1">
        <f>+VLOOKUP(bloques1a3[[#This Row],[niño]],BD.niños[[Código]:[edad]],5,0)</f>
        <v>10</v>
      </c>
      <c r="L3211" s="1">
        <f>+IF(bloques1a3[[#This Row],[correcta]]=bloques1a3[[#This Row],[respuesta]],1,0)</f>
        <v>1</v>
      </c>
      <c r="M3211" s="1">
        <f>+IF(bloques1a3[[#This Row],[Sexo]]="F",1,0)</f>
        <v>1</v>
      </c>
    </row>
    <row r="3212" spans="1:13" x14ac:dyDescent="0.55000000000000004">
      <c r="A3212">
        <v>24</v>
      </c>
      <c r="B3212" s="1" t="s">
        <v>483</v>
      </c>
      <c r="C3212" s="1" t="s">
        <v>3</v>
      </c>
      <c r="D3212">
        <v>4</v>
      </c>
      <c r="E3212" s="1" t="s">
        <v>223</v>
      </c>
      <c r="F3212">
        <v>4</v>
      </c>
      <c r="G3212" s="1" t="s">
        <v>376</v>
      </c>
      <c r="H3212" s="1" t="s">
        <v>29</v>
      </c>
      <c r="I3212">
        <v>2</v>
      </c>
      <c r="J3212" s="1" t="str">
        <f>+VLOOKUP(bloques1a3[[#This Row],[respuesta]],respuestas.emociones[],2,0)</f>
        <v>enojo</v>
      </c>
      <c r="K3212" s="1">
        <f>+VLOOKUP(bloques1a3[[#This Row],[niño]],BD.niños[[Código]:[edad]],5,0)</f>
        <v>8</v>
      </c>
      <c r="L3212" s="1">
        <f>+IF(bloques1a3[[#This Row],[correcta]]=bloques1a3[[#This Row],[respuesta]],1,0)</f>
        <v>1</v>
      </c>
      <c r="M3212" s="1">
        <f>+IF(bloques1a3[[#This Row],[Sexo]]="F",1,0)</f>
        <v>1</v>
      </c>
    </row>
    <row r="3213" spans="1:13" x14ac:dyDescent="0.55000000000000004">
      <c r="A3213">
        <v>24</v>
      </c>
      <c r="B3213" s="1" t="s">
        <v>483</v>
      </c>
      <c r="C3213" s="1" t="s">
        <v>3</v>
      </c>
      <c r="D3213">
        <v>4</v>
      </c>
      <c r="E3213" s="1" t="s">
        <v>226</v>
      </c>
      <c r="F3213">
        <v>4</v>
      </c>
      <c r="G3213" s="1" t="s">
        <v>377</v>
      </c>
      <c r="H3213" s="1" t="s">
        <v>28</v>
      </c>
      <c r="I3213">
        <v>2</v>
      </c>
      <c r="J3213" s="1" t="str">
        <f>+VLOOKUP(bloques1a3[[#This Row],[respuesta]],respuestas.emociones[],2,0)</f>
        <v>enojo</v>
      </c>
      <c r="K3213" s="1">
        <f>+VLOOKUP(bloques1a3[[#This Row],[niño]],BD.niños[[Código]:[edad]],5,0)</f>
        <v>10</v>
      </c>
      <c r="L3213" s="1">
        <f>+IF(bloques1a3[[#This Row],[correcta]]=bloques1a3[[#This Row],[respuesta]],1,0)</f>
        <v>1</v>
      </c>
      <c r="M3213" s="1">
        <f>+IF(bloques1a3[[#This Row],[Sexo]]="F",1,0)</f>
        <v>0</v>
      </c>
    </row>
    <row r="3214" spans="1:13" x14ac:dyDescent="0.55000000000000004">
      <c r="A3214">
        <v>24</v>
      </c>
      <c r="B3214" s="1" t="s">
        <v>483</v>
      </c>
      <c r="C3214" s="1" t="s">
        <v>3</v>
      </c>
      <c r="D3214">
        <v>4</v>
      </c>
      <c r="E3214" s="1" t="s">
        <v>229</v>
      </c>
      <c r="F3214">
        <v>2</v>
      </c>
      <c r="G3214" s="1" t="s">
        <v>376</v>
      </c>
      <c r="H3214" s="1" t="s">
        <v>28</v>
      </c>
      <c r="I3214">
        <v>2</v>
      </c>
      <c r="J3214" s="1" t="str">
        <f>+VLOOKUP(bloques1a3[[#This Row],[respuesta]],respuestas.emociones[],2,0)</f>
        <v>alegria</v>
      </c>
      <c r="K3214" s="1">
        <f>+VLOOKUP(bloques1a3[[#This Row],[niño]],BD.niños[[Código]:[edad]],5,0)</f>
        <v>7</v>
      </c>
      <c r="L3214" s="1">
        <f>+IF(bloques1a3[[#This Row],[correcta]]=bloques1a3[[#This Row],[respuesta]],1,0)</f>
        <v>0</v>
      </c>
      <c r="M3214" s="1">
        <f>+IF(bloques1a3[[#This Row],[Sexo]]="F",1,0)</f>
        <v>0</v>
      </c>
    </row>
    <row r="3215" spans="1:13" x14ac:dyDescent="0.55000000000000004">
      <c r="A3215">
        <v>24</v>
      </c>
      <c r="B3215" s="1" t="s">
        <v>483</v>
      </c>
      <c r="C3215" s="1" t="s">
        <v>3</v>
      </c>
      <c r="D3215">
        <v>4</v>
      </c>
      <c r="E3215" s="1" t="s">
        <v>231</v>
      </c>
      <c r="F3215">
        <v>4</v>
      </c>
      <c r="G3215" s="1" t="s">
        <v>375</v>
      </c>
      <c r="H3215" s="1" t="s">
        <v>29</v>
      </c>
      <c r="I3215">
        <v>2</v>
      </c>
      <c r="J3215" s="1" t="str">
        <f>+VLOOKUP(bloques1a3[[#This Row],[respuesta]],respuestas.emociones[],2,0)</f>
        <v>enojo</v>
      </c>
      <c r="K3215" s="1">
        <f>+VLOOKUP(bloques1a3[[#This Row],[niño]],BD.niños[[Código]:[edad]],5,0)</f>
        <v>6</v>
      </c>
      <c r="L3215" s="1">
        <f>+IF(bloques1a3[[#This Row],[correcta]]=bloques1a3[[#This Row],[respuesta]],1,0)</f>
        <v>1</v>
      </c>
      <c r="M3215" s="1">
        <f>+IF(bloques1a3[[#This Row],[Sexo]]="F",1,0)</f>
        <v>1</v>
      </c>
    </row>
    <row r="3216" spans="1:13" x14ac:dyDescent="0.55000000000000004">
      <c r="A3216">
        <v>24</v>
      </c>
      <c r="B3216" s="1" t="s">
        <v>483</v>
      </c>
      <c r="C3216" s="1" t="s">
        <v>3</v>
      </c>
      <c r="D3216">
        <v>4</v>
      </c>
      <c r="E3216" s="1" t="s">
        <v>286</v>
      </c>
      <c r="F3216">
        <v>4</v>
      </c>
      <c r="G3216" s="1" t="s">
        <v>375</v>
      </c>
      <c r="H3216" s="1" t="s">
        <v>28</v>
      </c>
      <c r="I3216">
        <v>2</v>
      </c>
      <c r="J3216" s="1" t="str">
        <f>+VLOOKUP(bloques1a3[[#This Row],[respuesta]],respuestas.emociones[],2,0)</f>
        <v>enojo</v>
      </c>
      <c r="K3216" s="1">
        <f>+VLOOKUP(bloques1a3[[#This Row],[niño]],BD.niños[[Código]:[edad]],5,0)</f>
        <v>5</v>
      </c>
      <c r="L3216" s="1">
        <f>+IF(bloques1a3[[#This Row],[correcta]]=bloques1a3[[#This Row],[respuesta]],1,0)</f>
        <v>1</v>
      </c>
      <c r="M3216" s="1">
        <f>+IF(bloques1a3[[#This Row],[Sexo]]="F",1,0)</f>
        <v>0</v>
      </c>
    </row>
    <row r="3217" spans="1:13" x14ac:dyDescent="0.55000000000000004">
      <c r="A3217">
        <v>24</v>
      </c>
      <c r="B3217" s="1" t="s">
        <v>483</v>
      </c>
      <c r="C3217" s="1" t="s">
        <v>3</v>
      </c>
      <c r="D3217">
        <v>4</v>
      </c>
      <c r="E3217" s="1" t="s">
        <v>290</v>
      </c>
      <c r="F3217">
        <v>4</v>
      </c>
      <c r="G3217" s="1" t="s">
        <v>375</v>
      </c>
      <c r="H3217" s="1" t="s">
        <v>28</v>
      </c>
      <c r="I3217">
        <v>2</v>
      </c>
      <c r="J3217" s="1" t="str">
        <f>+VLOOKUP(bloques1a3[[#This Row],[respuesta]],respuestas.emociones[],2,0)</f>
        <v>enojo</v>
      </c>
      <c r="K3217" s="1">
        <f>+VLOOKUP(bloques1a3[[#This Row],[niño]],BD.niños[[Código]:[edad]],5,0)</f>
        <v>6</v>
      </c>
      <c r="L3217" s="1">
        <f>+IF(bloques1a3[[#This Row],[correcta]]=bloques1a3[[#This Row],[respuesta]],1,0)</f>
        <v>1</v>
      </c>
      <c r="M3217" s="1">
        <f>+IF(bloques1a3[[#This Row],[Sexo]]="F",1,0)</f>
        <v>0</v>
      </c>
    </row>
    <row r="3218" spans="1:13" x14ac:dyDescent="0.55000000000000004">
      <c r="A3218">
        <v>24</v>
      </c>
      <c r="B3218" s="1" t="s">
        <v>483</v>
      </c>
      <c r="C3218" s="1" t="s">
        <v>3</v>
      </c>
      <c r="D3218">
        <v>4</v>
      </c>
      <c r="E3218" s="1" t="s">
        <v>294</v>
      </c>
      <c r="F3218">
        <v>4</v>
      </c>
      <c r="G3218" s="1" t="s">
        <v>376</v>
      </c>
      <c r="H3218" s="1" t="s">
        <v>28</v>
      </c>
      <c r="I3218">
        <v>2</v>
      </c>
      <c r="J3218" s="1" t="str">
        <f>+VLOOKUP(bloques1a3[[#This Row],[respuesta]],respuestas.emociones[],2,0)</f>
        <v>enojo</v>
      </c>
      <c r="K3218" s="1">
        <f>+VLOOKUP(bloques1a3[[#This Row],[niño]],BD.niños[[Código]:[edad]],5,0)</f>
        <v>7</v>
      </c>
      <c r="L3218" s="1">
        <f>+IF(bloques1a3[[#This Row],[correcta]]=bloques1a3[[#This Row],[respuesta]],1,0)</f>
        <v>1</v>
      </c>
      <c r="M3218" s="1">
        <f>+IF(bloques1a3[[#This Row],[Sexo]]="F",1,0)</f>
        <v>0</v>
      </c>
    </row>
    <row r="3219" spans="1:13" x14ac:dyDescent="0.55000000000000004">
      <c r="A3219">
        <v>24</v>
      </c>
      <c r="B3219" s="1" t="s">
        <v>483</v>
      </c>
      <c r="C3219" s="1" t="s">
        <v>3</v>
      </c>
      <c r="D3219">
        <v>4</v>
      </c>
      <c r="E3219" s="1" t="s">
        <v>295</v>
      </c>
      <c r="F3219">
        <v>4</v>
      </c>
      <c r="G3219" s="1" t="s">
        <v>376</v>
      </c>
      <c r="H3219" s="1" t="s">
        <v>28</v>
      </c>
      <c r="I3219">
        <v>2</v>
      </c>
      <c r="J3219" s="1" t="str">
        <f>+VLOOKUP(bloques1a3[[#This Row],[respuesta]],respuestas.emociones[],2,0)</f>
        <v>enojo</v>
      </c>
      <c r="K3219" s="1">
        <f>+VLOOKUP(bloques1a3[[#This Row],[niño]],BD.niños[[Código]:[edad]],5,0)</f>
        <v>8</v>
      </c>
      <c r="L3219" s="1">
        <f>+IF(bloques1a3[[#This Row],[correcta]]=bloques1a3[[#This Row],[respuesta]],1,0)</f>
        <v>1</v>
      </c>
      <c r="M3219" s="1">
        <f>+IF(bloques1a3[[#This Row],[Sexo]]="F",1,0)</f>
        <v>0</v>
      </c>
    </row>
    <row r="3220" spans="1:13" x14ac:dyDescent="0.55000000000000004">
      <c r="A3220">
        <v>24</v>
      </c>
      <c r="B3220" s="1" t="s">
        <v>483</v>
      </c>
      <c r="C3220" s="1" t="s">
        <v>3</v>
      </c>
      <c r="D3220">
        <v>4</v>
      </c>
      <c r="E3220" s="1" t="s">
        <v>317</v>
      </c>
      <c r="F3220">
        <v>4</v>
      </c>
      <c r="G3220" s="1" t="s">
        <v>377</v>
      </c>
      <c r="H3220" s="1" t="s">
        <v>29</v>
      </c>
      <c r="I3220">
        <v>2</v>
      </c>
      <c r="J3220" s="1" t="str">
        <f>+VLOOKUP(bloques1a3[[#This Row],[respuesta]],respuestas.emociones[],2,0)</f>
        <v>enojo</v>
      </c>
      <c r="K3220" s="1">
        <f>+VLOOKUP(bloques1a3[[#This Row],[niño]],BD.niños[[Código]:[edad]],5,0)</f>
        <v>10</v>
      </c>
      <c r="L3220" s="1">
        <f>+IF(bloques1a3[[#This Row],[correcta]]=bloques1a3[[#This Row],[respuesta]],1,0)</f>
        <v>1</v>
      </c>
      <c r="M3220" s="1">
        <f>+IF(bloques1a3[[#This Row],[Sexo]]="F",1,0)</f>
        <v>1</v>
      </c>
    </row>
    <row r="3221" spans="1:13" x14ac:dyDescent="0.55000000000000004">
      <c r="A3221">
        <v>24</v>
      </c>
      <c r="B3221" s="1" t="s">
        <v>483</v>
      </c>
      <c r="C3221" s="1" t="s">
        <v>3</v>
      </c>
      <c r="D3221">
        <v>4</v>
      </c>
      <c r="E3221" s="1" t="s">
        <v>320</v>
      </c>
      <c r="F3221">
        <v>4</v>
      </c>
      <c r="G3221" s="1" t="s">
        <v>377</v>
      </c>
      <c r="H3221" s="1" t="s">
        <v>28</v>
      </c>
      <c r="I3221">
        <v>2</v>
      </c>
      <c r="J3221" s="1" t="str">
        <f>+VLOOKUP(bloques1a3[[#This Row],[respuesta]],respuestas.emociones[],2,0)</f>
        <v>enojo</v>
      </c>
      <c r="K3221" s="1">
        <f>+VLOOKUP(bloques1a3[[#This Row],[niño]],BD.niños[[Código]:[edad]],5,0)</f>
        <v>10</v>
      </c>
      <c r="L3221" s="1">
        <f>+IF(bloques1a3[[#This Row],[correcta]]=bloques1a3[[#This Row],[respuesta]],1,0)</f>
        <v>1</v>
      </c>
      <c r="M3221" s="1">
        <f>+IF(bloques1a3[[#This Row],[Sexo]]="F",1,0)</f>
        <v>0</v>
      </c>
    </row>
    <row r="3222" spans="1:13" x14ac:dyDescent="0.55000000000000004">
      <c r="A3222">
        <v>24</v>
      </c>
      <c r="B3222" s="1" t="s">
        <v>483</v>
      </c>
      <c r="C3222" s="1" t="s">
        <v>3</v>
      </c>
      <c r="D3222">
        <v>4</v>
      </c>
      <c r="E3222" s="1" t="s">
        <v>323</v>
      </c>
      <c r="F3222">
        <v>4</v>
      </c>
      <c r="G3222" s="1" t="s">
        <v>376</v>
      </c>
      <c r="H3222" s="1" t="s">
        <v>29</v>
      </c>
      <c r="I3222">
        <v>2</v>
      </c>
      <c r="J3222" s="1" t="str">
        <f>+VLOOKUP(bloques1a3[[#This Row],[respuesta]],respuestas.emociones[],2,0)</f>
        <v>enojo</v>
      </c>
      <c r="K3222" s="1">
        <f>+VLOOKUP(bloques1a3[[#This Row],[niño]],BD.niños[[Código]:[edad]],5,0)</f>
        <v>8</v>
      </c>
      <c r="L3222" s="1">
        <f>+IF(bloques1a3[[#This Row],[correcta]]=bloques1a3[[#This Row],[respuesta]],1,0)</f>
        <v>1</v>
      </c>
      <c r="M3222" s="1">
        <f>+IF(bloques1a3[[#This Row],[Sexo]]="F",1,0)</f>
        <v>1</v>
      </c>
    </row>
    <row r="3223" spans="1:13" x14ac:dyDescent="0.55000000000000004">
      <c r="A3223">
        <v>24</v>
      </c>
      <c r="B3223" s="1" t="s">
        <v>483</v>
      </c>
      <c r="C3223" s="1" t="s">
        <v>3</v>
      </c>
      <c r="D3223">
        <v>4</v>
      </c>
      <c r="E3223" s="1" t="s">
        <v>327</v>
      </c>
      <c r="F3223">
        <v>4</v>
      </c>
      <c r="G3223" s="1" t="s">
        <v>376</v>
      </c>
      <c r="H3223" s="1" t="s">
        <v>29</v>
      </c>
      <c r="I3223">
        <v>2</v>
      </c>
      <c r="J3223" s="1" t="str">
        <f>+VLOOKUP(bloques1a3[[#This Row],[respuesta]],respuestas.emociones[],2,0)</f>
        <v>enojo</v>
      </c>
      <c r="K3223" s="1">
        <f>+VLOOKUP(bloques1a3[[#This Row],[niño]],BD.niños[[Código]:[edad]],5,0)</f>
        <v>7</v>
      </c>
      <c r="L3223" s="1">
        <f>+IF(bloques1a3[[#This Row],[correcta]]=bloques1a3[[#This Row],[respuesta]],1,0)</f>
        <v>1</v>
      </c>
      <c r="M3223" s="1">
        <f>+IF(bloques1a3[[#This Row],[Sexo]]="F",1,0)</f>
        <v>1</v>
      </c>
    </row>
    <row r="3224" spans="1:13" x14ac:dyDescent="0.55000000000000004">
      <c r="A3224">
        <v>24</v>
      </c>
      <c r="B3224" s="1" t="s">
        <v>483</v>
      </c>
      <c r="C3224" s="1" t="s">
        <v>3</v>
      </c>
      <c r="D3224">
        <v>4</v>
      </c>
      <c r="E3224" s="1" t="s">
        <v>331</v>
      </c>
      <c r="F3224">
        <v>4</v>
      </c>
      <c r="G3224" s="1" t="s">
        <v>376</v>
      </c>
      <c r="H3224" s="1" t="s">
        <v>29</v>
      </c>
      <c r="I3224">
        <v>2</v>
      </c>
      <c r="J3224" s="1" t="str">
        <f>+VLOOKUP(bloques1a3[[#This Row],[respuesta]],respuestas.emociones[],2,0)</f>
        <v>enojo</v>
      </c>
      <c r="K3224" s="1">
        <f>+VLOOKUP(bloques1a3[[#This Row],[niño]],BD.niños[[Código]:[edad]],5,0)</f>
        <v>8</v>
      </c>
      <c r="L3224" s="1">
        <f>+IF(bloques1a3[[#This Row],[correcta]]=bloques1a3[[#This Row],[respuesta]],1,0)</f>
        <v>1</v>
      </c>
      <c r="M3224" s="1">
        <f>+IF(bloques1a3[[#This Row],[Sexo]]="F",1,0)</f>
        <v>1</v>
      </c>
    </row>
    <row r="3225" spans="1:13" x14ac:dyDescent="0.55000000000000004">
      <c r="A3225">
        <v>25</v>
      </c>
      <c r="B3225" s="1" t="s">
        <v>484</v>
      </c>
      <c r="C3225" s="1" t="s">
        <v>3</v>
      </c>
      <c r="D3225">
        <v>4</v>
      </c>
      <c r="E3225" s="1" t="s">
        <v>105</v>
      </c>
      <c r="F3225">
        <v>4</v>
      </c>
      <c r="G3225" s="1" t="s">
        <v>377</v>
      </c>
      <c r="H3225" s="1" t="s">
        <v>29</v>
      </c>
      <c r="I3225">
        <v>2</v>
      </c>
      <c r="J3225" s="1" t="str">
        <f>+VLOOKUP(bloques1a3[[#This Row],[respuesta]],respuestas.emociones[],2,0)</f>
        <v>enojo</v>
      </c>
      <c r="K3225" s="1">
        <f>+VLOOKUP(bloques1a3[[#This Row],[niño]],BD.niños[[Código]:[edad]],5,0)</f>
        <v>10</v>
      </c>
      <c r="L3225" s="1">
        <f>+IF(bloques1a3[[#This Row],[correcta]]=bloques1a3[[#This Row],[respuesta]],1,0)</f>
        <v>1</v>
      </c>
      <c r="M3225" s="1">
        <f>+IF(bloques1a3[[#This Row],[Sexo]]="F",1,0)</f>
        <v>1</v>
      </c>
    </row>
    <row r="3226" spans="1:13" x14ac:dyDescent="0.55000000000000004">
      <c r="A3226">
        <v>25</v>
      </c>
      <c r="B3226" s="1" t="s">
        <v>484</v>
      </c>
      <c r="C3226" s="1" t="s">
        <v>3</v>
      </c>
      <c r="D3226">
        <v>4</v>
      </c>
      <c r="E3226" s="1" t="s">
        <v>108</v>
      </c>
      <c r="F3226">
        <v>7</v>
      </c>
      <c r="G3226" s="1" t="s">
        <v>377</v>
      </c>
      <c r="H3226" s="1" t="s">
        <v>29</v>
      </c>
      <c r="I3226">
        <v>2</v>
      </c>
      <c r="J3226" s="1" t="str">
        <f>+VLOOKUP(bloques1a3[[#This Row],[respuesta]],respuestas.emociones[],2,0)</f>
        <v>asco</v>
      </c>
      <c r="K3226" s="1">
        <f>+VLOOKUP(bloques1a3[[#This Row],[niño]],BD.niños[[Código]:[edad]],5,0)</f>
        <v>10</v>
      </c>
      <c r="L3226" s="1">
        <f>+IF(bloques1a3[[#This Row],[correcta]]=bloques1a3[[#This Row],[respuesta]],1,0)</f>
        <v>0</v>
      </c>
      <c r="M3226" s="1">
        <f>+IF(bloques1a3[[#This Row],[Sexo]]="F",1,0)</f>
        <v>1</v>
      </c>
    </row>
    <row r="3227" spans="1:13" x14ac:dyDescent="0.55000000000000004">
      <c r="A3227">
        <v>25</v>
      </c>
      <c r="B3227" s="1" t="s">
        <v>484</v>
      </c>
      <c r="C3227" s="1" t="s">
        <v>3</v>
      </c>
      <c r="D3227">
        <v>4</v>
      </c>
      <c r="E3227" s="1" t="s">
        <v>112</v>
      </c>
      <c r="F3227">
        <v>4</v>
      </c>
      <c r="G3227" s="1" t="s">
        <v>377</v>
      </c>
      <c r="H3227" s="1" t="s">
        <v>29</v>
      </c>
      <c r="I3227">
        <v>2</v>
      </c>
      <c r="J3227" s="1" t="str">
        <f>+VLOOKUP(bloques1a3[[#This Row],[respuesta]],respuestas.emociones[],2,0)</f>
        <v>enojo</v>
      </c>
      <c r="K3227" s="1">
        <f>+VLOOKUP(bloques1a3[[#This Row],[niño]],BD.niños[[Código]:[edad]],5,0)</f>
        <v>9</v>
      </c>
      <c r="L3227" s="1">
        <f>+IF(bloques1a3[[#This Row],[correcta]]=bloques1a3[[#This Row],[respuesta]],1,0)</f>
        <v>1</v>
      </c>
      <c r="M3227" s="1">
        <f>+IF(bloques1a3[[#This Row],[Sexo]]="F",1,0)</f>
        <v>1</v>
      </c>
    </row>
    <row r="3228" spans="1:13" x14ac:dyDescent="0.55000000000000004">
      <c r="A3228">
        <v>25</v>
      </c>
      <c r="B3228" s="1" t="s">
        <v>484</v>
      </c>
      <c r="C3228" s="1" t="s">
        <v>3</v>
      </c>
      <c r="D3228">
        <v>4</v>
      </c>
      <c r="E3228" s="1" t="s">
        <v>116</v>
      </c>
      <c r="F3228">
        <v>4</v>
      </c>
      <c r="G3228" s="1" t="s">
        <v>377</v>
      </c>
      <c r="H3228" s="1" t="s">
        <v>29</v>
      </c>
      <c r="I3228">
        <v>2</v>
      </c>
      <c r="J3228" s="1" t="str">
        <f>+VLOOKUP(bloques1a3[[#This Row],[respuesta]],respuestas.emociones[],2,0)</f>
        <v>enojo</v>
      </c>
      <c r="K3228" s="1">
        <f>+VLOOKUP(bloques1a3[[#This Row],[niño]],BD.niños[[Código]:[edad]],5,0)</f>
        <v>9</v>
      </c>
      <c r="L3228" s="1">
        <f>+IF(bloques1a3[[#This Row],[correcta]]=bloques1a3[[#This Row],[respuesta]],1,0)</f>
        <v>1</v>
      </c>
      <c r="M3228" s="1">
        <f>+IF(bloques1a3[[#This Row],[Sexo]]="F",1,0)</f>
        <v>1</v>
      </c>
    </row>
    <row r="3229" spans="1:13" x14ac:dyDescent="0.55000000000000004">
      <c r="A3229">
        <v>25</v>
      </c>
      <c r="B3229" s="1" t="s">
        <v>484</v>
      </c>
      <c r="C3229" s="1" t="s">
        <v>3</v>
      </c>
      <c r="D3229">
        <v>4</v>
      </c>
      <c r="E3229" s="1" t="s">
        <v>120</v>
      </c>
      <c r="F3229">
        <v>4</v>
      </c>
      <c r="G3229" s="1" t="s">
        <v>377</v>
      </c>
      <c r="H3229" s="1" t="s">
        <v>28</v>
      </c>
      <c r="I3229">
        <v>2</v>
      </c>
      <c r="J3229" s="1" t="str">
        <f>+VLOOKUP(bloques1a3[[#This Row],[respuesta]],respuestas.emociones[],2,0)</f>
        <v>enojo</v>
      </c>
      <c r="K3229" s="1">
        <f>+VLOOKUP(bloques1a3[[#This Row],[niño]],BD.niños[[Código]:[edad]],5,0)</f>
        <v>10</v>
      </c>
      <c r="L3229" s="1">
        <f>+IF(bloques1a3[[#This Row],[correcta]]=bloques1a3[[#This Row],[respuesta]],1,0)</f>
        <v>1</v>
      </c>
      <c r="M3229" s="1">
        <f>+IF(bloques1a3[[#This Row],[Sexo]]="F",1,0)</f>
        <v>0</v>
      </c>
    </row>
    <row r="3230" spans="1:13" x14ac:dyDescent="0.55000000000000004">
      <c r="A3230">
        <v>25</v>
      </c>
      <c r="B3230" s="1" t="s">
        <v>484</v>
      </c>
      <c r="C3230" s="1" t="s">
        <v>3</v>
      </c>
      <c r="D3230">
        <v>4</v>
      </c>
      <c r="E3230" s="1" t="s">
        <v>123</v>
      </c>
      <c r="F3230">
        <v>7</v>
      </c>
      <c r="G3230" s="1" t="s">
        <v>376</v>
      </c>
      <c r="H3230" s="1" t="s">
        <v>28</v>
      </c>
      <c r="I3230">
        <v>2</v>
      </c>
      <c r="J3230" s="1" t="str">
        <f>+VLOOKUP(bloques1a3[[#This Row],[respuesta]],respuestas.emociones[],2,0)</f>
        <v>asco</v>
      </c>
      <c r="K3230" s="1">
        <f>+VLOOKUP(bloques1a3[[#This Row],[niño]],BD.niños[[Código]:[edad]],5,0)</f>
        <v>8</v>
      </c>
      <c r="L3230" s="1">
        <f>+IF(bloques1a3[[#This Row],[correcta]]=bloques1a3[[#This Row],[respuesta]],1,0)</f>
        <v>0</v>
      </c>
      <c r="M3230" s="1">
        <f>+IF(bloques1a3[[#This Row],[Sexo]]="F",1,0)</f>
        <v>0</v>
      </c>
    </row>
    <row r="3231" spans="1:13" x14ac:dyDescent="0.55000000000000004">
      <c r="A3231">
        <v>25</v>
      </c>
      <c r="B3231" s="1" t="s">
        <v>484</v>
      </c>
      <c r="C3231" s="1" t="s">
        <v>3</v>
      </c>
      <c r="D3231">
        <v>4</v>
      </c>
      <c r="E3231" s="1" t="s">
        <v>127</v>
      </c>
      <c r="F3231">
        <v>4</v>
      </c>
      <c r="G3231" s="1" t="s">
        <v>375</v>
      </c>
      <c r="H3231" s="1" t="s">
        <v>28</v>
      </c>
      <c r="I3231">
        <v>2</v>
      </c>
      <c r="J3231" s="1" t="str">
        <f>+VLOOKUP(bloques1a3[[#This Row],[respuesta]],respuestas.emociones[],2,0)</f>
        <v>enojo</v>
      </c>
      <c r="K3231" s="1">
        <f>+VLOOKUP(bloques1a3[[#This Row],[niño]],BD.niños[[Código]:[edad]],5,0)</f>
        <v>6</v>
      </c>
      <c r="L3231" s="1">
        <f>+IF(bloques1a3[[#This Row],[correcta]]=bloques1a3[[#This Row],[respuesta]],1,0)</f>
        <v>1</v>
      </c>
      <c r="M3231" s="1">
        <f>+IF(bloques1a3[[#This Row],[Sexo]]="F",1,0)</f>
        <v>0</v>
      </c>
    </row>
    <row r="3232" spans="1:13" x14ac:dyDescent="0.55000000000000004">
      <c r="A3232">
        <v>25</v>
      </c>
      <c r="B3232" s="1" t="s">
        <v>484</v>
      </c>
      <c r="C3232" s="1" t="s">
        <v>3</v>
      </c>
      <c r="D3232">
        <v>4</v>
      </c>
      <c r="E3232" s="1" t="s">
        <v>131</v>
      </c>
      <c r="F3232">
        <v>4</v>
      </c>
      <c r="G3232" s="1" t="s">
        <v>375</v>
      </c>
      <c r="H3232" s="1" t="s">
        <v>29</v>
      </c>
      <c r="I3232">
        <v>2</v>
      </c>
      <c r="J3232" s="1" t="str">
        <f>+VLOOKUP(bloques1a3[[#This Row],[respuesta]],respuestas.emociones[],2,0)</f>
        <v>enojo</v>
      </c>
      <c r="K3232" s="1">
        <f>+VLOOKUP(bloques1a3[[#This Row],[niño]],BD.niños[[Código]:[edad]],5,0)</f>
        <v>6</v>
      </c>
      <c r="L3232" s="1">
        <f>+IF(bloques1a3[[#This Row],[correcta]]=bloques1a3[[#This Row],[respuesta]],1,0)</f>
        <v>1</v>
      </c>
      <c r="M3232" s="1">
        <f>+IF(bloques1a3[[#This Row],[Sexo]]="F",1,0)</f>
        <v>1</v>
      </c>
    </row>
    <row r="3233" spans="1:13" x14ac:dyDescent="0.55000000000000004">
      <c r="A3233">
        <v>25</v>
      </c>
      <c r="B3233" s="1" t="s">
        <v>484</v>
      </c>
      <c r="C3233" s="1" t="s">
        <v>3</v>
      </c>
      <c r="D3233">
        <v>4</v>
      </c>
      <c r="E3233" s="1" t="s">
        <v>135</v>
      </c>
      <c r="F3233">
        <v>5</v>
      </c>
      <c r="G3233" s="1" t="s">
        <v>375</v>
      </c>
      <c r="H3233" s="1" t="s">
        <v>28</v>
      </c>
      <c r="I3233">
        <v>2</v>
      </c>
      <c r="J3233" s="1" t="str">
        <f>+VLOOKUP(bloques1a3[[#This Row],[respuesta]],respuestas.emociones[],2,0)</f>
        <v>miedo</v>
      </c>
      <c r="K3233" s="1">
        <f>+VLOOKUP(bloques1a3[[#This Row],[niño]],BD.niños[[Código]:[edad]],5,0)</f>
        <v>6</v>
      </c>
      <c r="L3233" s="1">
        <f>+IF(bloques1a3[[#This Row],[correcta]]=bloques1a3[[#This Row],[respuesta]],1,0)</f>
        <v>0</v>
      </c>
      <c r="M3233" s="1">
        <f>+IF(bloques1a3[[#This Row],[Sexo]]="F",1,0)</f>
        <v>0</v>
      </c>
    </row>
    <row r="3234" spans="1:13" x14ac:dyDescent="0.55000000000000004">
      <c r="A3234">
        <v>25</v>
      </c>
      <c r="B3234" s="1" t="s">
        <v>484</v>
      </c>
      <c r="C3234" s="1" t="s">
        <v>3</v>
      </c>
      <c r="D3234">
        <v>4</v>
      </c>
      <c r="E3234" s="1" t="s">
        <v>139</v>
      </c>
      <c r="F3234">
        <v>4</v>
      </c>
      <c r="G3234" s="1" t="s">
        <v>376</v>
      </c>
      <c r="H3234" s="1" t="s">
        <v>28</v>
      </c>
      <c r="I3234">
        <v>2</v>
      </c>
      <c r="J3234" s="1" t="str">
        <f>+VLOOKUP(bloques1a3[[#This Row],[respuesta]],respuestas.emociones[],2,0)</f>
        <v>enojo</v>
      </c>
      <c r="K3234" s="1">
        <f>+VLOOKUP(bloques1a3[[#This Row],[niño]],BD.niños[[Código]:[edad]],5,0)</f>
        <v>8</v>
      </c>
      <c r="L3234" s="1">
        <f>+IF(bloques1a3[[#This Row],[correcta]]=bloques1a3[[#This Row],[respuesta]],1,0)</f>
        <v>1</v>
      </c>
      <c r="M3234" s="1">
        <f>+IF(bloques1a3[[#This Row],[Sexo]]="F",1,0)</f>
        <v>0</v>
      </c>
    </row>
    <row r="3235" spans="1:13" x14ac:dyDescent="0.55000000000000004">
      <c r="A3235">
        <v>25</v>
      </c>
      <c r="B3235" s="1" t="s">
        <v>484</v>
      </c>
      <c r="C3235" s="1" t="s">
        <v>3</v>
      </c>
      <c r="D3235">
        <v>4</v>
      </c>
      <c r="E3235" s="1" t="s">
        <v>141</v>
      </c>
      <c r="F3235">
        <v>4</v>
      </c>
      <c r="G3235" s="1" t="s">
        <v>376</v>
      </c>
      <c r="H3235" s="1" t="s">
        <v>29</v>
      </c>
      <c r="I3235">
        <v>2</v>
      </c>
      <c r="J3235" s="1" t="str">
        <f>+VLOOKUP(bloques1a3[[#This Row],[respuesta]],respuestas.emociones[],2,0)</f>
        <v>enojo</v>
      </c>
      <c r="K3235" s="1">
        <f>+VLOOKUP(bloques1a3[[#This Row],[niño]],BD.niños[[Código]:[edad]],5,0)</f>
        <v>7</v>
      </c>
      <c r="L3235" s="1">
        <f>+IF(bloques1a3[[#This Row],[correcta]]=bloques1a3[[#This Row],[respuesta]],1,0)</f>
        <v>1</v>
      </c>
      <c r="M3235" s="1">
        <f>+IF(bloques1a3[[#This Row],[Sexo]]="F",1,0)</f>
        <v>1</v>
      </c>
    </row>
    <row r="3236" spans="1:13" x14ac:dyDescent="0.55000000000000004">
      <c r="A3236">
        <v>25</v>
      </c>
      <c r="B3236" s="1" t="s">
        <v>484</v>
      </c>
      <c r="C3236" s="1" t="s">
        <v>3</v>
      </c>
      <c r="D3236">
        <v>4</v>
      </c>
      <c r="E3236" s="1" t="s">
        <v>145</v>
      </c>
      <c r="F3236">
        <v>4</v>
      </c>
      <c r="G3236" s="1" t="s">
        <v>376</v>
      </c>
      <c r="H3236" s="1" t="s">
        <v>28</v>
      </c>
      <c r="I3236">
        <v>2</v>
      </c>
      <c r="J3236" s="1" t="str">
        <f>+VLOOKUP(bloques1a3[[#This Row],[respuesta]],respuestas.emociones[],2,0)</f>
        <v>enojo</v>
      </c>
      <c r="K3236" s="1">
        <f>+VLOOKUP(bloques1a3[[#This Row],[niño]],BD.niños[[Código]:[edad]],5,0)</f>
        <v>8</v>
      </c>
      <c r="L3236" s="1">
        <f>+IF(bloques1a3[[#This Row],[correcta]]=bloques1a3[[#This Row],[respuesta]],1,0)</f>
        <v>1</v>
      </c>
      <c r="M3236" s="1">
        <f>+IF(bloques1a3[[#This Row],[Sexo]]="F",1,0)</f>
        <v>0</v>
      </c>
    </row>
    <row r="3237" spans="1:13" x14ac:dyDescent="0.55000000000000004">
      <c r="A3237">
        <v>25</v>
      </c>
      <c r="B3237" s="1" t="s">
        <v>484</v>
      </c>
      <c r="C3237" s="1" t="s">
        <v>3</v>
      </c>
      <c r="D3237">
        <v>4</v>
      </c>
      <c r="E3237" s="1" t="s">
        <v>147</v>
      </c>
      <c r="F3237">
        <v>4</v>
      </c>
      <c r="G3237" s="1" t="s">
        <v>376</v>
      </c>
      <c r="H3237" s="1" t="s">
        <v>28</v>
      </c>
      <c r="I3237">
        <v>2</v>
      </c>
      <c r="J3237" s="1" t="str">
        <f>+VLOOKUP(bloques1a3[[#This Row],[respuesta]],respuestas.emociones[],2,0)</f>
        <v>enojo</v>
      </c>
      <c r="K3237" s="1">
        <f>+VLOOKUP(bloques1a3[[#This Row],[niño]],BD.niños[[Código]:[edad]],5,0)</f>
        <v>8</v>
      </c>
      <c r="L3237" s="1">
        <f>+IF(bloques1a3[[#This Row],[correcta]]=bloques1a3[[#This Row],[respuesta]],1,0)</f>
        <v>1</v>
      </c>
      <c r="M3237" s="1">
        <f>+IF(bloques1a3[[#This Row],[Sexo]]="F",1,0)</f>
        <v>0</v>
      </c>
    </row>
    <row r="3238" spans="1:13" x14ac:dyDescent="0.55000000000000004">
      <c r="A3238">
        <v>25</v>
      </c>
      <c r="B3238" s="1" t="s">
        <v>484</v>
      </c>
      <c r="C3238" s="1" t="s">
        <v>3</v>
      </c>
      <c r="D3238">
        <v>4</v>
      </c>
      <c r="E3238" s="1" t="s">
        <v>214</v>
      </c>
      <c r="F3238">
        <v>2</v>
      </c>
      <c r="G3238" s="1" t="s">
        <v>377</v>
      </c>
      <c r="H3238" s="1" t="s">
        <v>29</v>
      </c>
      <c r="I3238">
        <v>2</v>
      </c>
      <c r="J3238" s="1" t="str">
        <f>+VLOOKUP(bloques1a3[[#This Row],[respuesta]],respuestas.emociones[],2,0)</f>
        <v>alegria</v>
      </c>
      <c r="K3238" s="1">
        <f>+VLOOKUP(bloques1a3[[#This Row],[niño]],BD.niños[[Código]:[edad]],5,0)</f>
        <v>10</v>
      </c>
      <c r="L3238" s="1">
        <f>+IF(bloques1a3[[#This Row],[correcta]]=bloques1a3[[#This Row],[respuesta]],1,0)</f>
        <v>0</v>
      </c>
      <c r="M3238" s="1">
        <f>+IF(bloques1a3[[#This Row],[Sexo]]="F",1,0)</f>
        <v>1</v>
      </c>
    </row>
    <row r="3239" spans="1:13" x14ac:dyDescent="0.55000000000000004">
      <c r="A3239">
        <v>25</v>
      </c>
      <c r="B3239" s="1" t="s">
        <v>484</v>
      </c>
      <c r="C3239" s="1" t="s">
        <v>3</v>
      </c>
      <c r="D3239">
        <v>4</v>
      </c>
      <c r="E3239" s="1" t="s">
        <v>217</v>
      </c>
      <c r="F3239">
        <v>4</v>
      </c>
      <c r="G3239" s="1" t="s">
        <v>377</v>
      </c>
      <c r="H3239" s="1" t="s">
        <v>29</v>
      </c>
      <c r="I3239">
        <v>2</v>
      </c>
      <c r="J3239" s="1" t="str">
        <f>+VLOOKUP(bloques1a3[[#This Row],[respuesta]],respuestas.emociones[],2,0)</f>
        <v>enojo</v>
      </c>
      <c r="K3239" s="1">
        <f>+VLOOKUP(bloques1a3[[#This Row],[niño]],BD.niños[[Código]:[edad]],5,0)</f>
        <v>10</v>
      </c>
      <c r="L3239" s="1">
        <f>+IF(bloques1a3[[#This Row],[correcta]]=bloques1a3[[#This Row],[respuesta]],1,0)</f>
        <v>1</v>
      </c>
      <c r="M3239" s="1">
        <f>+IF(bloques1a3[[#This Row],[Sexo]]="F",1,0)</f>
        <v>1</v>
      </c>
    </row>
    <row r="3240" spans="1:13" x14ac:dyDescent="0.55000000000000004">
      <c r="A3240">
        <v>25</v>
      </c>
      <c r="B3240" s="1" t="s">
        <v>484</v>
      </c>
      <c r="C3240" s="1" t="s">
        <v>3</v>
      </c>
      <c r="D3240">
        <v>4</v>
      </c>
      <c r="E3240" s="1" t="s">
        <v>220</v>
      </c>
      <c r="F3240">
        <v>4</v>
      </c>
      <c r="G3240" s="1" t="s">
        <v>377</v>
      </c>
      <c r="H3240" s="1" t="s">
        <v>29</v>
      </c>
      <c r="I3240">
        <v>2</v>
      </c>
      <c r="J3240" s="1" t="str">
        <f>+VLOOKUP(bloques1a3[[#This Row],[respuesta]],respuestas.emociones[],2,0)</f>
        <v>enojo</v>
      </c>
      <c r="K3240" s="1">
        <f>+VLOOKUP(bloques1a3[[#This Row],[niño]],BD.niños[[Código]:[edad]],5,0)</f>
        <v>10</v>
      </c>
      <c r="L3240" s="1">
        <f>+IF(bloques1a3[[#This Row],[correcta]]=bloques1a3[[#This Row],[respuesta]],1,0)</f>
        <v>1</v>
      </c>
      <c r="M3240" s="1">
        <f>+IF(bloques1a3[[#This Row],[Sexo]]="F",1,0)</f>
        <v>1</v>
      </c>
    </row>
    <row r="3241" spans="1:13" x14ac:dyDescent="0.55000000000000004">
      <c r="A3241">
        <v>25</v>
      </c>
      <c r="B3241" s="1" t="s">
        <v>484</v>
      </c>
      <c r="C3241" s="1" t="s">
        <v>3</v>
      </c>
      <c r="D3241">
        <v>4</v>
      </c>
      <c r="E3241" s="1" t="s">
        <v>223</v>
      </c>
      <c r="F3241">
        <v>4</v>
      </c>
      <c r="G3241" s="1" t="s">
        <v>376</v>
      </c>
      <c r="H3241" s="1" t="s">
        <v>29</v>
      </c>
      <c r="I3241">
        <v>2</v>
      </c>
      <c r="J3241" s="1" t="str">
        <f>+VLOOKUP(bloques1a3[[#This Row],[respuesta]],respuestas.emociones[],2,0)</f>
        <v>enojo</v>
      </c>
      <c r="K3241" s="1">
        <f>+VLOOKUP(bloques1a3[[#This Row],[niño]],BD.niños[[Código]:[edad]],5,0)</f>
        <v>8</v>
      </c>
      <c r="L3241" s="1">
        <f>+IF(bloques1a3[[#This Row],[correcta]]=bloques1a3[[#This Row],[respuesta]],1,0)</f>
        <v>1</v>
      </c>
      <c r="M3241" s="1">
        <f>+IF(bloques1a3[[#This Row],[Sexo]]="F",1,0)</f>
        <v>1</v>
      </c>
    </row>
    <row r="3242" spans="1:13" x14ac:dyDescent="0.55000000000000004">
      <c r="A3242">
        <v>25</v>
      </c>
      <c r="B3242" s="1" t="s">
        <v>484</v>
      </c>
      <c r="C3242" s="1" t="s">
        <v>3</v>
      </c>
      <c r="D3242">
        <v>4</v>
      </c>
      <c r="E3242" s="1" t="s">
        <v>226</v>
      </c>
      <c r="F3242">
        <v>7</v>
      </c>
      <c r="G3242" s="1" t="s">
        <v>377</v>
      </c>
      <c r="H3242" s="1" t="s">
        <v>28</v>
      </c>
      <c r="I3242">
        <v>2</v>
      </c>
      <c r="J3242" s="1" t="str">
        <f>+VLOOKUP(bloques1a3[[#This Row],[respuesta]],respuestas.emociones[],2,0)</f>
        <v>asco</v>
      </c>
      <c r="K3242" s="1">
        <f>+VLOOKUP(bloques1a3[[#This Row],[niño]],BD.niños[[Código]:[edad]],5,0)</f>
        <v>10</v>
      </c>
      <c r="L3242" s="1">
        <f>+IF(bloques1a3[[#This Row],[correcta]]=bloques1a3[[#This Row],[respuesta]],1,0)</f>
        <v>0</v>
      </c>
      <c r="M3242" s="1">
        <f>+IF(bloques1a3[[#This Row],[Sexo]]="F",1,0)</f>
        <v>0</v>
      </c>
    </row>
    <row r="3243" spans="1:13" x14ac:dyDescent="0.55000000000000004">
      <c r="A3243">
        <v>25</v>
      </c>
      <c r="B3243" s="1" t="s">
        <v>484</v>
      </c>
      <c r="C3243" s="1" t="s">
        <v>3</v>
      </c>
      <c r="D3243">
        <v>4</v>
      </c>
      <c r="E3243" s="1" t="s">
        <v>229</v>
      </c>
      <c r="F3243">
        <v>2</v>
      </c>
      <c r="G3243" s="1" t="s">
        <v>376</v>
      </c>
      <c r="H3243" s="1" t="s">
        <v>28</v>
      </c>
      <c r="I3243">
        <v>2</v>
      </c>
      <c r="J3243" s="1" t="str">
        <f>+VLOOKUP(bloques1a3[[#This Row],[respuesta]],respuestas.emociones[],2,0)</f>
        <v>alegria</v>
      </c>
      <c r="K3243" s="1">
        <f>+VLOOKUP(bloques1a3[[#This Row],[niño]],BD.niños[[Código]:[edad]],5,0)</f>
        <v>7</v>
      </c>
      <c r="L3243" s="1">
        <f>+IF(bloques1a3[[#This Row],[correcta]]=bloques1a3[[#This Row],[respuesta]],1,0)</f>
        <v>0</v>
      </c>
      <c r="M3243" s="1">
        <f>+IF(bloques1a3[[#This Row],[Sexo]]="F",1,0)</f>
        <v>0</v>
      </c>
    </row>
    <row r="3244" spans="1:13" x14ac:dyDescent="0.55000000000000004">
      <c r="A3244">
        <v>25</v>
      </c>
      <c r="B3244" s="1" t="s">
        <v>484</v>
      </c>
      <c r="C3244" s="1" t="s">
        <v>3</v>
      </c>
      <c r="D3244">
        <v>4</v>
      </c>
      <c r="E3244" s="1" t="s">
        <v>231</v>
      </c>
      <c r="F3244">
        <v>4</v>
      </c>
      <c r="G3244" s="1" t="s">
        <v>375</v>
      </c>
      <c r="H3244" s="1" t="s">
        <v>29</v>
      </c>
      <c r="I3244">
        <v>2</v>
      </c>
      <c r="J3244" s="1" t="str">
        <f>+VLOOKUP(bloques1a3[[#This Row],[respuesta]],respuestas.emociones[],2,0)</f>
        <v>enojo</v>
      </c>
      <c r="K3244" s="1">
        <f>+VLOOKUP(bloques1a3[[#This Row],[niño]],BD.niños[[Código]:[edad]],5,0)</f>
        <v>6</v>
      </c>
      <c r="L3244" s="1">
        <f>+IF(bloques1a3[[#This Row],[correcta]]=bloques1a3[[#This Row],[respuesta]],1,0)</f>
        <v>1</v>
      </c>
      <c r="M3244" s="1">
        <f>+IF(bloques1a3[[#This Row],[Sexo]]="F",1,0)</f>
        <v>1</v>
      </c>
    </row>
    <row r="3245" spans="1:13" x14ac:dyDescent="0.55000000000000004">
      <c r="A3245">
        <v>25</v>
      </c>
      <c r="B3245" s="1" t="s">
        <v>484</v>
      </c>
      <c r="C3245" s="1" t="s">
        <v>3</v>
      </c>
      <c r="D3245">
        <v>4</v>
      </c>
      <c r="E3245" s="1" t="s">
        <v>286</v>
      </c>
      <c r="F3245">
        <v>4</v>
      </c>
      <c r="G3245" s="1" t="s">
        <v>375</v>
      </c>
      <c r="H3245" s="1" t="s">
        <v>28</v>
      </c>
      <c r="I3245">
        <v>2</v>
      </c>
      <c r="J3245" s="1" t="str">
        <f>+VLOOKUP(bloques1a3[[#This Row],[respuesta]],respuestas.emociones[],2,0)</f>
        <v>enojo</v>
      </c>
      <c r="K3245" s="1">
        <f>+VLOOKUP(bloques1a3[[#This Row],[niño]],BD.niños[[Código]:[edad]],5,0)</f>
        <v>5</v>
      </c>
      <c r="L3245" s="1">
        <f>+IF(bloques1a3[[#This Row],[correcta]]=bloques1a3[[#This Row],[respuesta]],1,0)</f>
        <v>1</v>
      </c>
      <c r="M3245" s="1">
        <f>+IF(bloques1a3[[#This Row],[Sexo]]="F",1,0)</f>
        <v>0</v>
      </c>
    </row>
    <row r="3246" spans="1:13" x14ac:dyDescent="0.55000000000000004">
      <c r="A3246">
        <v>25</v>
      </c>
      <c r="B3246" s="1" t="s">
        <v>484</v>
      </c>
      <c r="C3246" s="1" t="s">
        <v>3</v>
      </c>
      <c r="D3246">
        <v>4</v>
      </c>
      <c r="E3246" s="1" t="s">
        <v>290</v>
      </c>
      <c r="F3246">
        <v>4</v>
      </c>
      <c r="G3246" s="1" t="s">
        <v>375</v>
      </c>
      <c r="H3246" s="1" t="s">
        <v>28</v>
      </c>
      <c r="I3246">
        <v>2</v>
      </c>
      <c r="J3246" s="1" t="str">
        <f>+VLOOKUP(bloques1a3[[#This Row],[respuesta]],respuestas.emociones[],2,0)</f>
        <v>enojo</v>
      </c>
      <c r="K3246" s="1">
        <f>+VLOOKUP(bloques1a3[[#This Row],[niño]],BD.niños[[Código]:[edad]],5,0)</f>
        <v>6</v>
      </c>
      <c r="L3246" s="1">
        <f>+IF(bloques1a3[[#This Row],[correcta]]=bloques1a3[[#This Row],[respuesta]],1,0)</f>
        <v>1</v>
      </c>
      <c r="M3246" s="1">
        <f>+IF(bloques1a3[[#This Row],[Sexo]]="F",1,0)</f>
        <v>0</v>
      </c>
    </row>
    <row r="3247" spans="1:13" x14ac:dyDescent="0.55000000000000004">
      <c r="A3247">
        <v>25</v>
      </c>
      <c r="B3247" s="1" t="s">
        <v>484</v>
      </c>
      <c r="C3247" s="1" t="s">
        <v>3</v>
      </c>
      <c r="D3247">
        <v>4</v>
      </c>
      <c r="E3247" s="1" t="s">
        <v>294</v>
      </c>
      <c r="F3247">
        <v>5</v>
      </c>
      <c r="G3247" s="1" t="s">
        <v>376</v>
      </c>
      <c r="H3247" s="1" t="s">
        <v>28</v>
      </c>
      <c r="I3247">
        <v>2</v>
      </c>
      <c r="J3247" s="1" t="str">
        <f>+VLOOKUP(bloques1a3[[#This Row],[respuesta]],respuestas.emociones[],2,0)</f>
        <v>miedo</v>
      </c>
      <c r="K3247" s="1">
        <f>+VLOOKUP(bloques1a3[[#This Row],[niño]],BD.niños[[Código]:[edad]],5,0)</f>
        <v>7</v>
      </c>
      <c r="L3247" s="1">
        <f>+IF(bloques1a3[[#This Row],[correcta]]=bloques1a3[[#This Row],[respuesta]],1,0)</f>
        <v>0</v>
      </c>
      <c r="M3247" s="1">
        <f>+IF(bloques1a3[[#This Row],[Sexo]]="F",1,0)</f>
        <v>0</v>
      </c>
    </row>
    <row r="3248" spans="1:13" x14ac:dyDescent="0.55000000000000004">
      <c r="A3248">
        <v>25</v>
      </c>
      <c r="B3248" s="1" t="s">
        <v>484</v>
      </c>
      <c r="C3248" s="1" t="s">
        <v>3</v>
      </c>
      <c r="D3248">
        <v>4</v>
      </c>
      <c r="E3248" s="1" t="s">
        <v>295</v>
      </c>
      <c r="F3248">
        <v>4</v>
      </c>
      <c r="G3248" s="1" t="s">
        <v>376</v>
      </c>
      <c r="H3248" s="1" t="s">
        <v>28</v>
      </c>
      <c r="I3248">
        <v>2</v>
      </c>
      <c r="J3248" s="1" t="str">
        <f>+VLOOKUP(bloques1a3[[#This Row],[respuesta]],respuestas.emociones[],2,0)</f>
        <v>enojo</v>
      </c>
      <c r="K3248" s="1">
        <f>+VLOOKUP(bloques1a3[[#This Row],[niño]],BD.niños[[Código]:[edad]],5,0)</f>
        <v>8</v>
      </c>
      <c r="L3248" s="1">
        <f>+IF(bloques1a3[[#This Row],[correcta]]=bloques1a3[[#This Row],[respuesta]],1,0)</f>
        <v>1</v>
      </c>
      <c r="M3248" s="1">
        <f>+IF(bloques1a3[[#This Row],[Sexo]]="F",1,0)</f>
        <v>0</v>
      </c>
    </row>
    <row r="3249" spans="1:13" x14ac:dyDescent="0.55000000000000004">
      <c r="A3249">
        <v>25</v>
      </c>
      <c r="B3249" s="1" t="s">
        <v>484</v>
      </c>
      <c r="C3249" s="1" t="s">
        <v>3</v>
      </c>
      <c r="D3249">
        <v>4</v>
      </c>
      <c r="E3249" s="1" t="s">
        <v>317</v>
      </c>
      <c r="F3249">
        <v>4</v>
      </c>
      <c r="G3249" s="1" t="s">
        <v>377</v>
      </c>
      <c r="H3249" s="1" t="s">
        <v>29</v>
      </c>
      <c r="I3249">
        <v>2</v>
      </c>
      <c r="J3249" s="1" t="str">
        <f>+VLOOKUP(bloques1a3[[#This Row],[respuesta]],respuestas.emociones[],2,0)</f>
        <v>enojo</v>
      </c>
      <c r="K3249" s="1">
        <f>+VLOOKUP(bloques1a3[[#This Row],[niño]],BD.niños[[Código]:[edad]],5,0)</f>
        <v>10</v>
      </c>
      <c r="L3249" s="1">
        <f>+IF(bloques1a3[[#This Row],[correcta]]=bloques1a3[[#This Row],[respuesta]],1,0)</f>
        <v>1</v>
      </c>
      <c r="M3249" s="1">
        <f>+IF(bloques1a3[[#This Row],[Sexo]]="F",1,0)</f>
        <v>1</v>
      </c>
    </row>
    <row r="3250" spans="1:13" x14ac:dyDescent="0.55000000000000004">
      <c r="A3250">
        <v>25</v>
      </c>
      <c r="B3250" s="1" t="s">
        <v>484</v>
      </c>
      <c r="C3250" s="1" t="s">
        <v>3</v>
      </c>
      <c r="D3250">
        <v>4</v>
      </c>
      <c r="E3250" s="1" t="s">
        <v>320</v>
      </c>
      <c r="F3250">
        <v>4</v>
      </c>
      <c r="G3250" s="1" t="s">
        <v>377</v>
      </c>
      <c r="H3250" s="1" t="s">
        <v>28</v>
      </c>
      <c r="I3250">
        <v>2</v>
      </c>
      <c r="J3250" s="1" t="str">
        <f>+VLOOKUP(bloques1a3[[#This Row],[respuesta]],respuestas.emociones[],2,0)</f>
        <v>enojo</v>
      </c>
      <c r="K3250" s="1">
        <f>+VLOOKUP(bloques1a3[[#This Row],[niño]],BD.niños[[Código]:[edad]],5,0)</f>
        <v>10</v>
      </c>
      <c r="L3250" s="1">
        <f>+IF(bloques1a3[[#This Row],[correcta]]=bloques1a3[[#This Row],[respuesta]],1,0)</f>
        <v>1</v>
      </c>
      <c r="M3250" s="1">
        <f>+IF(bloques1a3[[#This Row],[Sexo]]="F",1,0)</f>
        <v>0</v>
      </c>
    </row>
    <row r="3251" spans="1:13" x14ac:dyDescent="0.55000000000000004">
      <c r="A3251">
        <v>25</v>
      </c>
      <c r="B3251" s="1" t="s">
        <v>484</v>
      </c>
      <c r="C3251" s="1" t="s">
        <v>3</v>
      </c>
      <c r="D3251">
        <v>4</v>
      </c>
      <c r="E3251" s="1" t="s">
        <v>323</v>
      </c>
      <c r="F3251">
        <v>7</v>
      </c>
      <c r="G3251" s="1" t="s">
        <v>376</v>
      </c>
      <c r="H3251" s="1" t="s">
        <v>29</v>
      </c>
      <c r="I3251">
        <v>2</v>
      </c>
      <c r="J3251" s="1" t="str">
        <f>+VLOOKUP(bloques1a3[[#This Row],[respuesta]],respuestas.emociones[],2,0)</f>
        <v>asco</v>
      </c>
      <c r="K3251" s="1">
        <f>+VLOOKUP(bloques1a3[[#This Row],[niño]],BD.niños[[Código]:[edad]],5,0)</f>
        <v>8</v>
      </c>
      <c r="L3251" s="1">
        <f>+IF(bloques1a3[[#This Row],[correcta]]=bloques1a3[[#This Row],[respuesta]],1,0)</f>
        <v>0</v>
      </c>
      <c r="M3251" s="1">
        <f>+IF(bloques1a3[[#This Row],[Sexo]]="F",1,0)</f>
        <v>1</v>
      </c>
    </row>
    <row r="3252" spans="1:13" x14ac:dyDescent="0.55000000000000004">
      <c r="A3252">
        <v>25</v>
      </c>
      <c r="B3252" s="1" t="s">
        <v>484</v>
      </c>
      <c r="C3252" s="1" t="s">
        <v>3</v>
      </c>
      <c r="D3252">
        <v>4</v>
      </c>
      <c r="E3252" s="1" t="s">
        <v>327</v>
      </c>
      <c r="F3252">
        <v>4</v>
      </c>
      <c r="G3252" s="1" t="s">
        <v>376</v>
      </c>
      <c r="H3252" s="1" t="s">
        <v>29</v>
      </c>
      <c r="I3252">
        <v>2</v>
      </c>
      <c r="J3252" s="1" t="str">
        <f>+VLOOKUP(bloques1a3[[#This Row],[respuesta]],respuestas.emociones[],2,0)</f>
        <v>enojo</v>
      </c>
      <c r="K3252" s="1">
        <f>+VLOOKUP(bloques1a3[[#This Row],[niño]],BD.niños[[Código]:[edad]],5,0)</f>
        <v>7</v>
      </c>
      <c r="L3252" s="1">
        <f>+IF(bloques1a3[[#This Row],[correcta]]=bloques1a3[[#This Row],[respuesta]],1,0)</f>
        <v>1</v>
      </c>
      <c r="M3252" s="1">
        <f>+IF(bloques1a3[[#This Row],[Sexo]]="F",1,0)</f>
        <v>1</v>
      </c>
    </row>
    <row r="3253" spans="1:13" x14ac:dyDescent="0.55000000000000004">
      <c r="A3253">
        <v>25</v>
      </c>
      <c r="B3253" s="1" t="s">
        <v>484</v>
      </c>
      <c r="C3253" s="1" t="s">
        <v>3</v>
      </c>
      <c r="D3253">
        <v>4</v>
      </c>
      <c r="E3253" s="1" t="s">
        <v>331</v>
      </c>
      <c r="F3253">
        <v>4</v>
      </c>
      <c r="G3253" s="1" t="s">
        <v>376</v>
      </c>
      <c r="H3253" s="1" t="s">
        <v>29</v>
      </c>
      <c r="I3253">
        <v>2</v>
      </c>
      <c r="J3253" s="1" t="str">
        <f>+VLOOKUP(bloques1a3[[#This Row],[respuesta]],respuestas.emociones[],2,0)</f>
        <v>enojo</v>
      </c>
      <c r="K3253" s="1">
        <f>+VLOOKUP(bloques1a3[[#This Row],[niño]],BD.niños[[Código]:[edad]],5,0)</f>
        <v>8</v>
      </c>
      <c r="L3253" s="1">
        <f>+IF(bloques1a3[[#This Row],[correcta]]=bloques1a3[[#This Row],[respuesta]],1,0)</f>
        <v>1</v>
      </c>
      <c r="M3253" s="1">
        <f>+IF(bloques1a3[[#This Row],[Sexo]]="F",1,0)</f>
        <v>1</v>
      </c>
    </row>
    <row r="3254" spans="1:13" x14ac:dyDescent="0.55000000000000004">
      <c r="A3254">
        <v>26</v>
      </c>
      <c r="B3254" s="1" t="s">
        <v>485</v>
      </c>
      <c r="C3254" s="1" t="s">
        <v>3</v>
      </c>
      <c r="D3254">
        <v>4</v>
      </c>
      <c r="E3254" s="1" t="s">
        <v>105</v>
      </c>
      <c r="F3254">
        <v>6</v>
      </c>
      <c r="G3254" s="1" t="s">
        <v>377</v>
      </c>
      <c r="H3254" s="1" t="s">
        <v>29</v>
      </c>
      <c r="I3254">
        <v>2</v>
      </c>
      <c r="J3254" s="1" t="str">
        <f>+VLOOKUP(bloques1a3[[#This Row],[respuesta]],respuestas.emociones[],2,0)</f>
        <v>sorpresa</v>
      </c>
      <c r="K3254" s="1">
        <f>+VLOOKUP(bloques1a3[[#This Row],[niño]],BD.niños[[Código]:[edad]],5,0)</f>
        <v>10</v>
      </c>
      <c r="L3254" s="1">
        <f>+IF(bloques1a3[[#This Row],[correcta]]=bloques1a3[[#This Row],[respuesta]],1,0)</f>
        <v>0</v>
      </c>
      <c r="M3254" s="1">
        <f>+IF(bloques1a3[[#This Row],[Sexo]]="F",1,0)</f>
        <v>1</v>
      </c>
    </row>
    <row r="3255" spans="1:13" x14ac:dyDescent="0.55000000000000004">
      <c r="A3255">
        <v>26</v>
      </c>
      <c r="B3255" s="1" t="s">
        <v>485</v>
      </c>
      <c r="C3255" s="1" t="s">
        <v>3</v>
      </c>
      <c r="D3255">
        <v>4</v>
      </c>
      <c r="E3255" s="1" t="s">
        <v>108</v>
      </c>
      <c r="F3255">
        <v>1</v>
      </c>
      <c r="G3255" s="1" t="s">
        <v>377</v>
      </c>
      <c r="H3255" s="1" t="s">
        <v>29</v>
      </c>
      <c r="I3255">
        <v>2</v>
      </c>
      <c r="J3255" s="1" t="str">
        <f>+VLOOKUP(bloques1a3[[#This Row],[respuesta]],respuestas.emociones[],2,0)</f>
        <v>neutra</v>
      </c>
      <c r="K3255" s="1">
        <f>+VLOOKUP(bloques1a3[[#This Row],[niño]],BD.niños[[Código]:[edad]],5,0)</f>
        <v>10</v>
      </c>
      <c r="L3255" s="1">
        <f>+IF(bloques1a3[[#This Row],[correcta]]=bloques1a3[[#This Row],[respuesta]],1,0)</f>
        <v>0</v>
      </c>
      <c r="M3255" s="1">
        <f>+IF(bloques1a3[[#This Row],[Sexo]]="F",1,0)</f>
        <v>1</v>
      </c>
    </row>
    <row r="3256" spans="1:13" x14ac:dyDescent="0.55000000000000004">
      <c r="A3256">
        <v>26</v>
      </c>
      <c r="B3256" s="1" t="s">
        <v>485</v>
      </c>
      <c r="C3256" s="1" t="s">
        <v>3</v>
      </c>
      <c r="D3256">
        <v>4</v>
      </c>
      <c r="E3256" s="1" t="s">
        <v>112</v>
      </c>
      <c r="F3256">
        <v>7</v>
      </c>
      <c r="G3256" s="1" t="s">
        <v>377</v>
      </c>
      <c r="H3256" s="1" t="s">
        <v>29</v>
      </c>
      <c r="I3256">
        <v>2</v>
      </c>
      <c r="J3256" s="1" t="str">
        <f>+VLOOKUP(bloques1a3[[#This Row],[respuesta]],respuestas.emociones[],2,0)</f>
        <v>asco</v>
      </c>
      <c r="K3256" s="1">
        <f>+VLOOKUP(bloques1a3[[#This Row],[niño]],BD.niños[[Código]:[edad]],5,0)</f>
        <v>9</v>
      </c>
      <c r="L3256" s="1">
        <f>+IF(bloques1a3[[#This Row],[correcta]]=bloques1a3[[#This Row],[respuesta]],1,0)</f>
        <v>0</v>
      </c>
      <c r="M3256" s="1">
        <f>+IF(bloques1a3[[#This Row],[Sexo]]="F",1,0)</f>
        <v>1</v>
      </c>
    </row>
    <row r="3257" spans="1:13" x14ac:dyDescent="0.55000000000000004">
      <c r="A3257">
        <v>26</v>
      </c>
      <c r="B3257" s="1" t="s">
        <v>485</v>
      </c>
      <c r="C3257" s="1" t="s">
        <v>3</v>
      </c>
      <c r="D3257">
        <v>4</v>
      </c>
      <c r="E3257" s="1" t="s">
        <v>116</v>
      </c>
      <c r="F3257">
        <v>7</v>
      </c>
      <c r="G3257" s="1" t="s">
        <v>377</v>
      </c>
      <c r="H3257" s="1" t="s">
        <v>29</v>
      </c>
      <c r="I3257">
        <v>2</v>
      </c>
      <c r="J3257" s="1" t="str">
        <f>+VLOOKUP(bloques1a3[[#This Row],[respuesta]],respuestas.emociones[],2,0)</f>
        <v>asco</v>
      </c>
      <c r="K3257" s="1">
        <f>+VLOOKUP(bloques1a3[[#This Row],[niño]],BD.niños[[Código]:[edad]],5,0)</f>
        <v>9</v>
      </c>
      <c r="L3257" s="1">
        <f>+IF(bloques1a3[[#This Row],[correcta]]=bloques1a3[[#This Row],[respuesta]],1,0)</f>
        <v>0</v>
      </c>
      <c r="M3257" s="1">
        <f>+IF(bloques1a3[[#This Row],[Sexo]]="F",1,0)</f>
        <v>1</v>
      </c>
    </row>
    <row r="3258" spans="1:13" x14ac:dyDescent="0.55000000000000004">
      <c r="A3258">
        <v>26</v>
      </c>
      <c r="B3258" s="1" t="s">
        <v>485</v>
      </c>
      <c r="C3258" s="1" t="s">
        <v>3</v>
      </c>
      <c r="D3258">
        <v>4</v>
      </c>
      <c r="E3258" s="1" t="s">
        <v>120</v>
      </c>
      <c r="F3258">
        <v>6</v>
      </c>
      <c r="G3258" s="1" t="s">
        <v>377</v>
      </c>
      <c r="H3258" s="1" t="s">
        <v>28</v>
      </c>
      <c r="I3258">
        <v>2</v>
      </c>
      <c r="J3258" s="1" t="str">
        <f>+VLOOKUP(bloques1a3[[#This Row],[respuesta]],respuestas.emociones[],2,0)</f>
        <v>sorpresa</v>
      </c>
      <c r="K3258" s="1">
        <f>+VLOOKUP(bloques1a3[[#This Row],[niño]],BD.niños[[Código]:[edad]],5,0)</f>
        <v>10</v>
      </c>
      <c r="L3258" s="1">
        <f>+IF(bloques1a3[[#This Row],[correcta]]=bloques1a3[[#This Row],[respuesta]],1,0)</f>
        <v>0</v>
      </c>
      <c r="M3258" s="1">
        <f>+IF(bloques1a3[[#This Row],[Sexo]]="F",1,0)</f>
        <v>0</v>
      </c>
    </row>
    <row r="3259" spans="1:13" x14ac:dyDescent="0.55000000000000004">
      <c r="A3259">
        <v>26</v>
      </c>
      <c r="B3259" s="1" t="s">
        <v>485</v>
      </c>
      <c r="C3259" s="1" t="s">
        <v>3</v>
      </c>
      <c r="D3259">
        <v>4</v>
      </c>
      <c r="E3259" s="1" t="s">
        <v>123</v>
      </c>
      <c r="F3259">
        <v>7</v>
      </c>
      <c r="G3259" s="1" t="s">
        <v>376</v>
      </c>
      <c r="H3259" s="1" t="s">
        <v>28</v>
      </c>
      <c r="I3259">
        <v>2</v>
      </c>
      <c r="J3259" s="1" t="str">
        <f>+VLOOKUP(bloques1a3[[#This Row],[respuesta]],respuestas.emociones[],2,0)</f>
        <v>asco</v>
      </c>
      <c r="K3259" s="1">
        <f>+VLOOKUP(bloques1a3[[#This Row],[niño]],BD.niños[[Código]:[edad]],5,0)</f>
        <v>8</v>
      </c>
      <c r="L3259" s="1">
        <f>+IF(bloques1a3[[#This Row],[correcta]]=bloques1a3[[#This Row],[respuesta]],1,0)</f>
        <v>0</v>
      </c>
      <c r="M3259" s="1">
        <f>+IF(bloques1a3[[#This Row],[Sexo]]="F",1,0)</f>
        <v>0</v>
      </c>
    </row>
    <row r="3260" spans="1:13" x14ac:dyDescent="0.55000000000000004">
      <c r="A3260">
        <v>26</v>
      </c>
      <c r="B3260" s="1" t="s">
        <v>485</v>
      </c>
      <c r="C3260" s="1" t="s">
        <v>3</v>
      </c>
      <c r="D3260">
        <v>4</v>
      </c>
      <c r="E3260" s="1" t="s">
        <v>127</v>
      </c>
      <c r="F3260">
        <v>5</v>
      </c>
      <c r="G3260" s="1" t="s">
        <v>375</v>
      </c>
      <c r="H3260" s="1" t="s">
        <v>28</v>
      </c>
      <c r="I3260">
        <v>2</v>
      </c>
      <c r="J3260" s="1" t="str">
        <f>+VLOOKUP(bloques1a3[[#This Row],[respuesta]],respuestas.emociones[],2,0)</f>
        <v>miedo</v>
      </c>
      <c r="K3260" s="1">
        <f>+VLOOKUP(bloques1a3[[#This Row],[niño]],BD.niños[[Código]:[edad]],5,0)</f>
        <v>6</v>
      </c>
      <c r="L3260" s="1">
        <f>+IF(bloques1a3[[#This Row],[correcta]]=bloques1a3[[#This Row],[respuesta]],1,0)</f>
        <v>0</v>
      </c>
      <c r="M3260" s="1">
        <f>+IF(bloques1a3[[#This Row],[Sexo]]="F",1,0)</f>
        <v>0</v>
      </c>
    </row>
    <row r="3261" spans="1:13" x14ac:dyDescent="0.55000000000000004">
      <c r="A3261">
        <v>26</v>
      </c>
      <c r="B3261" s="1" t="s">
        <v>485</v>
      </c>
      <c r="C3261" s="1" t="s">
        <v>3</v>
      </c>
      <c r="D3261">
        <v>4</v>
      </c>
      <c r="E3261" s="1" t="s">
        <v>131</v>
      </c>
      <c r="F3261">
        <v>4</v>
      </c>
      <c r="G3261" s="1" t="s">
        <v>375</v>
      </c>
      <c r="H3261" s="1" t="s">
        <v>29</v>
      </c>
      <c r="I3261">
        <v>2</v>
      </c>
      <c r="J3261" s="1" t="str">
        <f>+VLOOKUP(bloques1a3[[#This Row],[respuesta]],respuestas.emociones[],2,0)</f>
        <v>enojo</v>
      </c>
      <c r="K3261" s="1">
        <f>+VLOOKUP(bloques1a3[[#This Row],[niño]],BD.niños[[Código]:[edad]],5,0)</f>
        <v>6</v>
      </c>
      <c r="L3261" s="1">
        <f>+IF(bloques1a3[[#This Row],[correcta]]=bloques1a3[[#This Row],[respuesta]],1,0)</f>
        <v>1</v>
      </c>
      <c r="M3261" s="1">
        <f>+IF(bloques1a3[[#This Row],[Sexo]]="F",1,0)</f>
        <v>1</v>
      </c>
    </row>
    <row r="3262" spans="1:13" x14ac:dyDescent="0.55000000000000004">
      <c r="A3262">
        <v>26</v>
      </c>
      <c r="B3262" s="1" t="s">
        <v>485</v>
      </c>
      <c r="C3262" s="1" t="s">
        <v>3</v>
      </c>
      <c r="D3262">
        <v>4</v>
      </c>
      <c r="E3262" s="1" t="s">
        <v>135</v>
      </c>
      <c r="F3262">
        <v>5</v>
      </c>
      <c r="G3262" s="1" t="s">
        <v>375</v>
      </c>
      <c r="H3262" s="1" t="s">
        <v>28</v>
      </c>
      <c r="I3262">
        <v>2</v>
      </c>
      <c r="J3262" s="1" t="str">
        <f>+VLOOKUP(bloques1a3[[#This Row],[respuesta]],respuestas.emociones[],2,0)</f>
        <v>miedo</v>
      </c>
      <c r="K3262" s="1">
        <f>+VLOOKUP(bloques1a3[[#This Row],[niño]],BD.niños[[Código]:[edad]],5,0)</f>
        <v>6</v>
      </c>
      <c r="L3262" s="1">
        <f>+IF(bloques1a3[[#This Row],[correcta]]=bloques1a3[[#This Row],[respuesta]],1,0)</f>
        <v>0</v>
      </c>
      <c r="M3262" s="1">
        <f>+IF(bloques1a3[[#This Row],[Sexo]]="F",1,0)</f>
        <v>0</v>
      </c>
    </row>
    <row r="3263" spans="1:13" x14ac:dyDescent="0.55000000000000004">
      <c r="A3263">
        <v>26</v>
      </c>
      <c r="B3263" s="1" t="s">
        <v>485</v>
      </c>
      <c r="C3263" s="1" t="s">
        <v>3</v>
      </c>
      <c r="D3263">
        <v>4</v>
      </c>
      <c r="E3263" s="1" t="s">
        <v>139</v>
      </c>
      <c r="F3263">
        <v>7</v>
      </c>
      <c r="G3263" s="1" t="s">
        <v>376</v>
      </c>
      <c r="H3263" s="1" t="s">
        <v>28</v>
      </c>
      <c r="I3263">
        <v>2</v>
      </c>
      <c r="J3263" s="1" t="str">
        <f>+VLOOKUP(bloques1a3[[#This Row],[respuesta]],respuestas.emociones[],2,0)</f>
        <v>asco</v>
      </c>
      <c r="K3263" s="1">
        <f>+VLOOKUP(bloques1a3[[#This Row],[niño]],BD.niños[[Código]:[edad]],5,0)</f>
        <v>8</v>
      </c>
      <c r="L3263" s="1">
        <f>+IF(bloques1a3[[#This Row],[correcta]]=bloques1a3[[#This Row],[respuesta]],1,0)</f>
        <v>0</v>
      </c>
      <c r="M3263" s="1">
        <f>+IF(bloques1a3[[#This Row],[Sexo]]="F",1,0)</f>
        <v>0</v>
      </c>
    </row>
    <row r="3264" spans="1:13" x14ac:dyDescent="0.55000000000000004">
      <c r="A3264">
        <v>26</v>
      </c>
      <c r="B3264" s="1" t="s">
        <v>485</v>
      </c>
      <c r="C3264" s="1" t="s">
        <v>3</v>
      </c>
      <c r="D3264">
        <v>4</v>
      </c>
      <c r="E3264" s="1" t="s">
        <v>141</v>
      </c>
      <c r="F3264">
        <v>4</v>
      </c>
      <c r="G3264" s="1" t="s">
        <v>376</v>
      </c>
      <c r="H3264" s="1" t="s">
        <v>29</v>
      </c>
      <c r="I3264">
        <v>2</v>
      </c>
      <c r="J3264" s="1" t="str">
        <f>+VLOOKUP(bloques1a3[[#This Row],[respuesta]],respuestas.emociones[],2,0)</f>
        <v>enojo</v>
      </c>
      <c r="K3264" s="1">
        <f>+VLOOKUP(bloques1a3[[#This Row],[niño]],BD.niños[[Código]:[edad]],5,0)</f>
        <v>7</v>
      </c>
      <c r="L3264" s="1">
        <f>+IF(bloques1a3[[#This Row],[correcta]]=bloques1a3[[#This Row],[respuesta]],1,0)</f>
        <v>1</v>
      </c>
      <c r="M3264" s="1">
        <f>+IF(bloques1a3[[#This Row],[Sexo]]="F",1,0)</f>
        <v>1</v>
      </c>
    </row>
    <row r="3265" spans="1:13" x14ac:dyDescent="0.55000000000000004">
      <c r="A3265">
        <v>26</v>
      </c>
      <c r="B3265" s="1" t="s">
        <v>485</v>
      </c>
      <c r="C3265" s="1" t="s">
        <v>3</v>
      </c>
      <c r="D3265">
        <v>4</v>
      </c>
      <c r="E3265" s="1" t="s">
        <v>145</v>
      </c>
      <c r="F3265">
        <v>4</v>
      </c>
      <c r="G3265" s="1" t="s">
        <v>376</v>
      </c>
      <c r="H3265" s="1" t="s">
        <v>28</v>
      </c>
      <c r="I3265">
        <v>2</v>
      </c>
      <c r="J3265" s="1" t="str">
        <f>+VLOOKUP(bloques1a3[[#This Row],[respuesta]],respuestas.emociones[],2,0)</f>
        <v>enojo</v>
      </c>
      <c r="K3265" s="1">
        <f>+VLOOKUP(bloques1a3[[#This Row],[niño]],BD.niños[[Código]:[edad]],5,0)</f>
        <v>8</v>
      </c>
      <c r="L3265" s="1">
        <f>+IF(bloques1a3[[#This Row],[correcta]]=bloques1a3[[#This Row],[respuesta]],1,0)</f>
        <v>1</v>
      </c>
      <c r="M3265" s="1">
        <f>+IF(bloques1a3[[#This Row],[Sexo]]="F",1,0)</f>
        <v>0</v>
      </c>
    </row>
    <row r="3266" spans="1:13" x14ac:dyDescent="0.55000000000000004">
      <c r="A3266">
        <v>26</v>
      </c>
      <c r="B3266" s="1" t="s">
        <v>485</v>
      </c>
      <c r="C3266" s="1" t="s">
        <v>3</v>
      </c>
      <c r="D3266">
        <v>4</v>
      </c>
      <c r="E3266" s="1" t="s">
        <v>147</v>
      </c>
      <c r="F3266">
        <v>7</v>
      </c>
      <c r="G3266" s="1" t="s">
        <v>376</v>
      </c>
      <c r="H3266" s="1" t="s">
        <v>28</v>
      </c>
      <c r="I3266">
        <v>2</v>
      </c>
      <c r="J3266" s="1" t="str">
        <f>+VLOOKUP(bloques1a3[[#This Row],[respuesta]],respuestas.emociones[],2,0)</f>
        <v>asco</v>
      </c>
      <c r="K3266" s="1">
        <f>+VLOOKUP(bloques1a3[[#This Row],[niño]],BD.niños[[Código]:[edad]],5,0)</f>
        <v>8</v>
      </c>
      <c r="L3266" s="1">
        <f>+IF(bloques1a3[[#This Row],[correcta]]=bloques1a3[[#This Row],[respuesta]],1,0)</f>
        <v>0</v>
      </c>
      <c r="M3266" s="1">
        <f>+IF(bloques1a3[[#This Row],[Sexo]]="F",1,0)</f>
        <v>0</v>
      </c>
    </row>
    <row r="3267" spans="1:13" x14ac:dyDescent="0.55000000000000004">
      <c r="A3267">
        <v>26</v>
      </c>
      <c r="B3267" s="1" t="s">
        <v>485</v>
      </c>
      <c r="C3267" s="1" t="s">
        <v>3</v>
      </c>
      <c r="D3267">
        <v>4</v>
      </c>
      <c r="E3267" s="1" t="s">
        <v>214</v>
      </c>
      <c r="F3267">
        <v>2</v>
      </c>
      <c r="G3267" s="1" t="s">
        <v>377</v>
      </c>
      <c r="H3267" s="1" t="s">
        <v>29</v>
      </c>
      <c r="I3267">
        <v>2</v>
      </c>
      <c r="J3267" s="1" t="str">
        <f>+VLOOKUP(bloques1a3[[#This Row],[respuesta]],respuestas.emociones[],2,0)</f>
        <v>alegria</v>
      </c>
      <c r="K3267" s="1">
        <f>+VLOOKUP(bloques1a3[[#This Row],[niño]],BD.niños[[Código]:[edad]],5,0)</f>
        <v>10</v>
      </c>
      <c r="L3267" s="1">
        <f>+IF(bloques1a3[[#This Row],[correcta]]=bloques1a3[[#This Row],[respuesta]],1,0)</f>
        <v>0</v>
      </c>
      <c r="M3267" s="1">
        <f>+IF(bloques1a3[[#This Row],[Sexo]]="F",1,0)</f>
        <v>1</v>
      </c>
    </row>
    <row r="3268" spans="1:13" x14ac:dyDescent="0.55000000000000004">
      <c r="A3268">
        <v>26</v>
      </c>
      <c r="B3268" s="1" t="s">
        <v>485</v>
      </c>
      <c r="C3268" s="1" t="s">
        <v>3</v>
      </c>
      <c r="D3268">
        <v>4</v>
      </c>
      <c r="E3268" s="1" t="s">
        <v>217</v>
      </c>
      <c r="F3268">
        <v>5</v>
      </c>
      <c r="G3268" s="1" t="s">
        <v>377</v>
      </c>
      <c r="H3268" s="1" t="s">
        <v>29</v>
      </c>
      <c r="I3268">
        <v>2</v>
      </c>
      <c r="J3268" s="1" t="str">
        <f>+VLOOKUP(bloques1a3[[#This Row],[respuesta]],respuestas.emociones[],2,0)</f>
        <v>miedo</v>
      </c>
      <c r="K3268" s="1">
        <f>+VLOOKUP(bloques1a3[[#This Row],[niño]],BD.niños[[Código]:[edad]],5,0)</f>
        <v>10</v>
      </c>
      <c r="L3268" s="1">
        <f>+IF(bloques1a3[[#This Row],[correcta]]=bloques1a3[[#This Row],[respuesta]],1,0)</f>
        <v>0</v>
      </c>
      <c r="M3268" s="1">
        <f>+IF(bloques1a3[[#This Row],[Sexo]]="F",1,0)</f>
        <v>1</v>
      </c>
    </row>
    <row r="3269" spans="1:13" x14ac:dyDescent="0.55000000000000004">
      <c r="A3269">
        <v>26</v>
      </c>
      <c r="B3269" s="1" t="s">
        <v>485</v>
      </c>
      <c r="C3269" s="1" t="s">
        <v>3</v>
      </c>
      <c r="D3269">
        <v>4</v>
      </c>
      <c r="E3269" s="1" t="s">
        <v>220</v>
      </c>
      <c r="F3269">
        <v>7</v>
      </c>
      <c r="G3269" s="1" t="s">
        <v>377</v>
      </c>
      <c r="H3269" s="1" t="s">
        <v>29</v>
      </c>
      <c r="I3269">
        <v>2</v>
      </c>
      <c r="J3269" s="1" t="str">
        <f>+VLOOKUP(bloques1a3[[#This Row],[respuesta]],respuestas.emociones[],2,0)</f>
        <v>asco</v>
      </c>
      <c r="K3269" s="1">
        <f>+VLOOKUP(bloques1a3[[#This Row],[niño]],BD.niños[[Código]:[edad]],5,0)</f>
        <v>10</v>
      </c>
      <c r="L3269" s="1">
        <f>+IF(bloques1a3[[#This Row],[correcta]]=bloques1a3[[#This Row],[respuesta]],1,0)</f>
        <v>0</v>
      </c>
      <c r="M3269" s="1">
        <f>+IF(bloques1a3[[#This Row],[Sexo]]="F",1,0)</f>
        <v>1</v>
      </c>
    </row>
    <row r="3270" spans="1:13" x14ac:dyDescent="0.55000000000000004">
      <c r="A3270">
        <v>26</v>
      </c>
      <c r="B3270" s="1" t="s">
        <v>485</v>
      </c>
      <c r="C3270" s="1" t="s">
        <v>3</v>
      </c>
      <c r="D3270">
        <v>4</v>
      </c>
      <c r="E3270" s="1" t="s">
        <v>223</v>
      </c>
      <c r="F3270">
        <v>5</v>
      </c>
      <c r="G3270" s="1" t="s">
        <v>376</v>
      </c>
      <c r="H3270" s="1" t="s">
        <v>29</v>
      </c>
      <c r="I3270">
        <v>2</v>
      </c>
      <c r="J3270" s="1" t="str">
        <f>+VLOOKUP(bloques1a3[[#This Row],[respuesta]],respuestas.emociones[],2,0)</f>
        <v>miedo</v>
      </c>
      <c r="K3270" s="1">
        <f>+VLOOKUP(bloques1a3[[#This Row],[niño]],BD.niños[[Código]:[edad]],5,0)</f>
        <v>8</v>
      </c>
      <c r="L3270" s="1">
        <f>+IF(bloques1a3[[#This Row],[correcta]]=bloques1a3[[#This Row],[respuesta]],1,0)</f>
        <v>0</v>
      </c>
      <c r="M3270" s="1">
        <f>+IF(bloques1a3[[#This Row],[Sexo]]="F",1,0)</f>
        <v>1</v>
      </c>
    </row>
    <row r="3271" spans="1:13" x14ac:dyDescent="0.55000000000000004">
      <c r="A3271">
        <v>26</v>
      </c>
      <c r="B3271" s="1" t="s">
        <v>485</v>
      </c>
      <c r="C3271" s="1" t="s">
        <v>3</v>
      </c>
      <c r="D3271">
        <v>4</v>
      </c>
      <c r="E3271" s="1" t="s">
        <v>226</v>
      </c>
      <c r="F3271">
        <v>7</v>
      </c>
      <c r="G3271" s="1" t="s">
        <v>377</v>
      </c>
      <c r="H3271" s="1" t="s">
        <v>28</v>
      </c>
      <c r="I3271">
        <v>2</v>
      </c>
      <c r="J3271" s="1" t="str">
        <f>+VLOOKUP(bloques1a3[[#This Row],[respuesta]],respuestas.emociones[],2,0)</f>
        <v>asco</v>
      </c>
      <c r="K3271" s="1">
        <f>+VLOOKUP(bloques1a3[[#This Row],[niño]],BD.niños[[Código]:[edad]],5,0)</f>
        <v>10</v>
      </c>
      <c r="L3271" s="1">
        <f>+IF(bloques1a3[[#This Row],[correcta]]=bloques1a3[[#This Row],[respuesta]],1,0)</f>
        <v>0</v>
      </c>
      <c r="M3271" s="1">
        <f>+IF(bloques1a3[[#This Row],[Sexo]]="F",1,0)</f>
        <v>0</v>
      </c>
    </row>
    <row r="3272" spans="1:13" x14ac:dyDescent="0.55000000000000004">
      <c r="A3272">
        <v>26</v>
      </c>
      <c r="B3272" s="1" t="s">
        <v>485</v>
      </c>
      <c r="C3272" s="1" t="s">
        <v>3</v>
      </c>
      <c r="D3272">
        <v>4</v>
      </c>
      <c r="E3272" s="1" t="s">
        <v>229</v>
      </c>
      <c r="F3272">
        <v>7</v>
      </c>
      <c r="G3272" s="1" t="s">
        <v>376</v>
      </c>
      <c r="H3272" s="1" t="s">
        <v>28</v>
      </c>
      <c r="I3272">
        <v>2</v>
      </c>
      <c r="J3272" s="1" t="str">
        <f>+VLOOKUP(bloques1a3[[#This Row],[respuesta]],respuestas.emociones[],2,0)</f>
        <v>asco</v>
      </c>
      <c r="K3272" s="1">
        <f>+VLOOKUP(bloques1a3[[#This Row],[niño]],BD.niños[[Código]:[edad]],5,0)</f>
        <v>7</v>
      </c>
      <c r="L3272" s="1">
        <f>+IF(bloques1a3[[#This Row],[correcta]]=bloques1a3[[#This Row],[respuesta]],1,0)</f>
        <v>0</v>
      </c>
      <c r="M3272" s="1">
        <f>+IF(bloques1a3[[#This Row],[Sexo]]="F",1,0)</f>
        <v>0</v>
      </c>
    </row>
    <row r="3273" spans="1:13" x14ac:dyDescent="0.55000000000000004">
      <c r="A3273">
        <v>26</v>
      </c>
      <c r="B3273" s="1" t="s">
        <v>485</v>
      </c>
      <c r="C3273" s="1" t="s">
        <v>3</v>
      </c>
      <c r="D3273">
        <v>4</v>
      </c>
      <c r="E3273" s="1" t="s">
        <v>231</v>
      </c>
      <c r="F3273">
        <v>4</v>
      </c>
      <c r="G3273" s="1" t="s">
        <v>375</v>
      </c>
      <c r="H3273" s="1" t="s">
        <v>29</v>
      </c>
      <c r="I3273">
        <v>2</v>
      </c>
      <c r="J3273" s="1" t="str">
        <f>+VLOOKUP(bloques1a3[[#This Row],[respuesta]],respuestas.emociones[],2,0)</f>
        <v>enojo</v>
      </c>
      <c r="K3273" s="1">
        <f>+VLOOKUP(bloques1a3[[#This Row],[niño]],BD.niños[[Código]:[edad]],5,0)</f>
        <v>6</v>
      </c>
      <c r="L3273" s="1">
        <f>+IF(bloques1a3[[#This Row],[correcta]]=bloques1a3[[#This Row],[respuesta]],1,0)</f>
        <v>1</v>
      </c>
      <c r="M3273" s="1">
        <f>+IF(bloques1a3[[#This Row],[Sexo]]="F",1,0)</f>
        <v>1</v>
      </c>
    </row>
    <row r="3274" spans="1:13" x14ac:dyDescent="0.55000000000000004">
      <c r="A3274">
        <v>26</v>
      </c>
      <c r="B3274" s="1" t="s">
        <v>485</v>
      </c>
      <c r="C3274" s="1" t="s">
        <v>3</v>
      </c>
      <c r="D3274">
        <v>4</v>
      </c>
      <c r="E3274" s="1" t="s">
        <v>286</v>
      </c>
      <c r="F3274">
        <v>5</v>
      </c>
      <c r="G3274" s="1" t="s">
        <v>375</v>
      </c>
      <c r="H3274" s="1" t="s">
        <v>28</v>
      </c>
      <c r="I3274">
        <v>2</v>
      </c>
      <c r="J3274" s="1" t="str">
        <f>+VLOOKUP(bloques1a3[[#This Row],[respuesta]],respuestas.emociones[],2,0)</f>
        <v>miedo</v>
      </c>
      <c r="K3274" s="1">
        <f>+VLOOKUP(bloques1a3[[#This Row],[niño]],BD.niños[[Código]:[edad]],5,0)</f>
        <v>5</v>
      </c>
      <c r="L3274" s="1">
        <f>+IF(bloques1a3[[#This Row],[correcta]]=bloques1a3[[#This Row],[respuesta]],1,0)</f>
        <v>0</v>
      </c>
      <c r="M3274" s="1">
        <f>+IF(bloques1a3[[#This Row],[Sexo]]="F",1,0)</f>
        <v>0</v>
      </c>
    </row>
    <row r="3275" spans="1:13" x14ac:dyDescent="0.55000000000000004">
      <c r="A3275">
        <v>26</v>
      </c>
      <c r="B3275" s="1" t="s">
        <v>485</v>
      </c>
      <c r="C3275" s="1" t="s">
        <v>3</v>
      </c>
      <c r="D3275">
        <v>4</v>
      </c>
      <c r="E3275" s="1" t="s">
        <v>290</v>
      </c>
      <c r="F3275">
        <v>4</v>
      </c>
      <c r="G3275" s="1" t="s">
        <v>375</v>
      </c>
      <c r="H3275" s="1" t="s">
        <v>28</v>
      </c>
      <c r="I3275">
        <v>2</v>
      </c>
      <c r="J3275" s="1" t="str">
        <f>+VLOOKUP(bloques1a3[[#This Row],[respuesta]],respuestas.emociones[],2,0)</f>
        <v>enojo</v>
      </c>
      <c r="K3275" s="1">
        <f>+VLOOKUP(bloques1a3[[#This Row],[niño]],BD.niños[[Código]:[edad]],5,0)</f>
        <v>6</v>
      </c>
      <c r="L3275" s="1">
        <f>+IF(bloques1a3[[#This Row],[correcta]]=bloques1a3[[#This Row],[respuesta]],1,0)</f>
        <v>1</v>
      </c>
      <c r="M3275" s="1">
        <f>+IF(bloques1a3[[#This Row],[Sexo]]="F",1,0)</f>
        <v>0</v>
      </c>
    </row>
    <row r="3276" spans="1:13" x14ac:dyDescent="0.55000000000000004">
      <c r="A3276">
        <v>26</v>
      </c>
      <c r="B3276" s="1" t="s">
        <v>485</v>
      </c>
      <c r="C3276" s="1" t="s">
        <v>3</v>
      </c>
      <c r="D3276">
        <v>4</v>
      </c>
      <c r="E3276" s="1" t="s">
        <v>294</v>
      </c>
      <c r="F3276">
        <v>5</v>
      </c>
      <c r="G3276" s="1" t="s">
        <v>376</v>
      </c>
      <c r="H3276" s="1" t="s">
        <v>28</v>
      </c>
      <c r="I3276">
        <v>2</v>
      </c>
      <c r="J3276" s="1" t="str">
        <f>+VLOOKUP(bloques1a3[[#This Row],[respuesta]],respuestas.emociones[],2,0)</f>
        <v>miedo</v>
      </c>
      <c r="K3276" s="1">
        <f>+VLOOKUP(bloques1a3[[#This Row],[niño]],BD.niños[[Código]:[edad]],5,0)</f>
        <v>7</v>
      </c>
      <c r="L3276" s="1">
        <f>+IF(bloques1a3[[#This Row],[correcta]]=bloques1a3[[#This Row],[respuesta]],1,0)</f>
        <v>0</v>
      </c>
      <c r="M3276" s="1">
        <f>+IF(bloques1a3[[#This Row],[Sexo]]="F",1,0)</f>
        <v>0</v>
      </c>
    </row>
    <row r="3277" spans="1:13" x14ac:dyDescent="0.55000000000000004">
      <c r="A3277">
        <v>26</v>
      </c>
      <c r="B3277" s="1" t="s">
        <v>485</v>
      </c>
      <c r="C3277" s="1" t="s">
        <v>3</v>
      </c>
      <c r="D3277">
        <v>4</v>
      </c>
      <c r="E3277" s="1" t="s">
        <v>295</v>
      </c>
      <c r="F3277">
        <v>5</v>
      </c>
      <c r="G3277" s="1" t="s">
        <v>376</v>
      </c>
      <c r="H3277" s="1" t="s">
        <v>28</v>
      </c>
      <c r="I3277">
        <v>2</v>
      </c>
      <c r="J3277" s="1" t="str">
        <f>+VLOOKUP(bloques1a3[[#This Row],[respuesta]],respuestas.emociones[],2,0)</f>
        <v>miedo</v>
      </c>
      <c r="K3277" s="1">
        <f>+VLOOKUP(bloques1a3[[#This Row],[niño]],BD.niños[[Código]:[edad]],5,0)</f>
        <v>8</v>
      </c>
      <c r="L3277" s="1">
        <f>+IF(bloques1a3[[#This Row],[correcta]]=bloques1a3[[#This Row],[respuesta]],1,0)</f>
        <v>0</v>
      </c>
      <c r="M3277" s="1">
        <f>+IF(bloques1a3[[#This Row],[Sexo]]="F",1,0)</f>
        <v>0</v>
      </c>
    </row>
    <row r="3278" spans="1:13" x14ac:dyDescent="0.55000000000000004">
      <c r="A3278">
        <v>26</v>
      </c>
      <c r="B3278" s="1" t="s">
        <v>485</v>
      </c>
      <c r="C3278" s="1" t="s">
        <v>3</v>
      </c>
      <c r="D3278">
        <v>4</v>
      </c>
      <c r="E3278" s="1" t="s">
        <v>317</v>
      </c>
      <c r="F3278">
        <v>7</v>
      </c>
      <c r="G3278" s="1" t="s">
        <v>377</v>
      </c>
      <c r="H3278" s="1" t="s">
        <v>29</v>
      </c>
      <c r="I3278">
        <v>2</v>
      </c>
      <c r="J3278" s="1" t="str">
        <f>+VLOOKUP(bloques1a3[[#This Row],[respuesta]],respuestas.emociones[],2,0)</f>
        <v>asco</v>
      </c>
      <c r="K3278" s="1">
        <f>+VLOOKUP(bloques1a3[[#This Row],[niño]],BD.niños[[Código]:[edad]],5,0)</f>
        <v>10</v>
      </c>
      <c r="L3278" s="1">
        <f>+IF(bloques1a3[[#This Row],[correcta]]=bloques1a3[[#This Row],[respuesta]],1,0)</f>
        <v>0</v>
      </c>
      <c r="M3278" s="1">
        <f>+IF(bloques1a3[[#This Row],[Sexo]]="F",1,0)</f>
        <v>1</v>
      </c>
    </row>
    <row r="3279" spans="1:13" x14ac:dyDescent="0.55000000000000004">
      <c r="A3279">
        <v>26</v>
      </c>
      <c r="B3279" s="1" t="s">
        <v>485</v>
      </c>
      <c r="C3279" s="1" t="s">
        <v>3</v>
      </c>
      <c r="D3279">
        <v>4</v>
      </c>
      <c r="E3279" s="1" t="s">
        <v>320</v>
      </c>
      <c r="F3279">
        <v>5</v>
      </c>
      <c r="G3279" s="1" t="s">
        <v>377</v>
      </c>
      <c r="H3279" s="1" t="s">
        <v>28</v>
      </c>
      <c r="I3279">
        <v>2</v>
      </c>
      <c r="J3279" s="1" t="str">
        <f>+VLOOKUP(bloques1a3[[#This Row],[respuesta]],respuestas.emociones[],2,0)</f>
        <v>miedo</v>
      </c>
      <c r="K3279" s="1">
        <f>+VLOOKUP(bloques1a3[[#This Row],[niño]],BD.niños[[Código]:[edad]],5,0)</f>
        <v>10</v>
      </c>
      <c r="L3279" s="1">
        <f>+IF(bloques1a3[[#This Row],[correcta]]=bloques1a3[[#This Row],[respuesta]],1,0)</f>
        <v>0</v>
      </c>
      <c r="M3279" s="1">
        <f>+IF(bloques1a3[[#This Row],[Sexo]]="F",1,0)</f>
        <v>0</v>
      </c>
    </row>
    <row r="3280" spans="1:13" x14ac:dyDescent="0.55000000000000004">
      <c r="A3280">
        <v>26</v>
      </c>
      <c r="B3280" s="1" t="s">
        <v>485</v>
      </c>
      <c r="C3280" s="1" t="s">
        <v>3</v>
      </c>
      <c r="D3280">
        <v>4</v>
      </c>
      <c r="E3280" s="1" t="s">
        <v>323</v>
      </c>
      <c r="F3280">
        <v>5</v>
      </c>
      <c r="G3280" s="1" t="s">
        <v>376</v>
      </c>
      <c r="H3280" s="1" t="s">
        <v>29</v>
      </c>
      <c r="I3280">
        <v>2</v>
      </c>
      <c r="J3280" s="1" t="str">
        <f>+VLOOKUP(bloques1a3[[#This Row],[respuesta]],respuestas.emociones[],2,0)</f>
        <v>miedo</v>
      </c>
      <c r="K3280" s="1">
        <f>+VLOOKUP(bloques1a3[[#This Row],[niño]],BD.niños[[Código]:[edad]],5,0)</f>
        <v>8</v>
      </c>
      <c r="L3280" s="1">
        <f>+IF(bloques1a3[[#This Row],[correcta]]=bloques1a3[[#This Row],[respuesta]],1,0)</f>
        <v>0</v>
      </c>
      <c r="M3280" s="1">
        <f>+IF(bloques1a3[[#This Row],[Sexo]]="F",1,0)</f>
        <v>1</v>
      </c>
    </row>
    <row r="3281" spans="1:13" x14ac:dyDescent="0.55000000000000004">
      <c r="A3281">
        <v>26</v>
      </c>
      <c r="B3281" s="1" t="s">
        <v>485</v>
      </c>
      <c r="C3281" s="1" t="s">
        <v>3</v>
      </c>
      <c r="D3281">
        <v>4</v>
      </c>
      <c r="E3281" s="1" t="s">
        <v>327</v>
      </c>
      <c r="F3281">
        <v>4</v>
      </c>
      <c r="G3281" s="1" t="s">
        <v>376</v>
      </c>
      <c r="H3281" s="1" t="s">
        <v>29</v>
      </c>
      <c r="I3281">
        <v>2</v>
      </c>
      <c r="J3281" s="1" t="str">
        <f>+VLOOKUP(bloques1a3[[#This Row],[respuesta]],respuestas.emociones[],2,0)</f>
        <v>enojo</v>
      </c>
      <c r="K3281" s="1">
        <f>+VLOOKUP(bloques1a3[[#This Row],[niño]],BD.niños[[Código]:[edad]],5,0)</f>
        <v>7</v>
      </c>
      <c r="L3281" s="1">
        <f>+IF(bloques1a3[[#This Row],[correcta]]=bloques1a3[[#This Row],[respuesta]],1,0)</f>
        <v>1</v>
      </c>
      <c r="M3281" s="1">
        <f>+IF(bloques1a3[[#This Row],[Sexo]]="F",1,0)</f>
        <v>1</v>
      </c>
    </row>
    <row r="3282" spans="1:13" x14ac:dyDescent="0.55000000000000004">
      <c r="A3282">
        <v>26</v>
      </c>
      <c r="B3282" s="1" t="s">
        <v>485</v>
      </c>
      <c r="C3282" s="1" t="s">
        <v>3</v>
      </c>
      <c r="D3282">
        <v>4</v>
      </c>
      <c r="E3282" s="1" t="s">
        <v>331</v>
      </c>
      <c r="F3282">
        <v>4</v>
      </c>
      <c r="G3282" s="1" t="s">
        <v>376</v>
      </c>
      <c r="H3282" s="1" t="s">
        <v>29</v>
      </c>
      <c r="I3282">
        <v>2</v>
      </c>
      <c r="J3282" s="1" t="str">
        <f>+VLOOKUP(bloques1a3[[#This Row],[respuesta]],respuestas.emociones[],2,0)</f>
        <v>enojo</v>
      </c>
      <c r="K3282" s="1">
        <f>+VLOOKUP(bloques1a3[[#This Row],[niño]],BD.niños[[Código]:[edad]],5,0)</f>
        <v>8</v>
      </c>
      <c r="L3282" s="1">
        <f>+IF(bloques1a3[[#This Row],[correcta]]=bloques1a3[[#This Row],[respuesta]],1,0)</f>
        <v>1</v>
      </c>
      <c r="M3282" s="1">
        <f>+IF(bloques1a3[[#This Row],[Sexo]]="F",1,0)</f>
        <v>1</v>
      </c>
    </row>
    <row r="3283" spans="1:13" x14ac:dyDescent="0.55000000000000004">
      <c r="A3283">
        <v>27</v>
      </c>
      <c r="B3283" s="1" t="s">
        <v>486</v>
      </c>
      <c r="C3283" s="1" t="s">
        <v>6</v>
      </c>
      <c r="D3283">
        <v>3</v>
      </c>
      <c r="E3283" s="1" t="s">
        <v>105</v>
      </c>
      <c r="F3283">
        <v>3</v>
      </c>
      <c r="G3283" s="1" t="s">
        <v>377</v>
      </c>
      <c r="H3283" s="1" t="s">
        <v>29</v>
      </c>
      <c r="I3283">
        <v>2</v>
      </c>
      <c r="J3283" s="1" t="str">
        <f>+VLOOKUP(bloques1a3[[#This Row],[respuesta]],respuestas.emociones[],2,0)</f>
        <v>tristeza</v>
      </c>
      <c r="K3283" s="1">
        <f>+VLOOKUP(bloques1a3[[#This Row],[niño]],BD.niños[[Código]:[edad]],5,0)</f>
        <v>10</v>
      </c>
      <c r="L3283" s="1">
        <f>+IF(bloques1a3[[#This Row],[correcta]]=bloques1a3[[#This Row],[respuesta]],1,0)</f>
        <v>1</v>
      </c>
      <c r="M3283" s="1">
        <f>+IF(bloques1a3[[#This Row],[Sexo]]="F",1,0)</f>
        <v>1</v>
      </c>
    </row>
    <row r="3284" spans="1:13" x14ac:dyDescent="0.55000000000000004">
      <c r="A3284">
        <v>27</v>
      </c>
      <c r="B3284" s="1" t="s">
        <v>486</v>
      </c>
      <c r="C3284" s="1" t="s">
        <v>6</v>
      </c>
      <c r="D3284">
        <v>3</v>
      </c>
      <c r="E3284" s="1" t="s">
        <v>108</v>
      </c>
      <c r="F3284">
        <v>3</v>
      </c>
      <c r="G3284" s="1" t="s">
        <v>377</v>
      </c>
      <c r="H3284" s="1" t="s">
        <v>29</v>
      </c>
      <c r="I3284">
        <v>2</v>
      </c>
      <c r="J3284" s="1" t="str">
        <f>+VLOOKUP(bloques1a3[[#This Row],[respuesta]],respuestas.emociones[],2,0)</f>
        <v>tristeza</v>
      </c>
      <c r="K3284" s="1">
        <f>+VLOOKUP(bloques1a3[[#This Row],[niño]],BD.niños[[Código]:[edad]],5,0)</f>
        <v>10</v>
      </c>
      <c r="L3284" s="1">
        <f>+IF(bloques1a3[[#This Row],[correcta]]=bloques1a3[[#This Row],[respuesta]],1,0)</f>
        <v>1</v>
      </c>
      <c r="M3284" s="1">
        <f>+IF(bloques1a3[[#This Row],[Sexo]]="F",1,0)</f>
        <v>1</v>
      </c>
    </row>
    <row r="3285" spans="1:13" x14ac:dyDescent="0.55000000000000004">
      <c r="A3285">
        <v>27</v>
      </c>
      <c r="B3285" s="1" t="s">
        <v>486</v>
      </c>
      <c r="C3285" s="1" t="s">
        <v>6</v>
      </c>
      <c r="D3285">
        <v>3</v>
      </c>
      <c r="E3285" s="1" t="s">
        <v>112</v>
      </c>
      <c r="F3285">
        <v>5</v>
      </c>
      <c r="G3285" s="1" t="s">
        <v>377</v>
      </c>
      <c r="H3285" s="1" t="s">
        <v>29</v>
      </c>
      <c r="I3285">
        <v>2</v>
      </c>
      <c r="J3285" s="1" t="str">
        <f>+VLOOKUP(bloques1a3[[#This Row],[respuesta]],respuestas.emociones[],2,0)</f>
        <v>miedo</v>
      </c>
      <c r="K3285" s="1">
        <f>+VLOOKUP(bloques1a3[[#This Row],[niño]],BD.niños[[Código]:[edad]],5,0)</f>
        <v>9</v>
      </c>
      <c r="L3285" s="1">
        <f>+IF(bloques1a3[[#This Row],[correcta]]=bloques1a3[[#This Row],[respuesta]],1,0)</f>
        <v>0</v>
      </c>
      <c r="M3285" s="1">
        <f>+IF(bloques1a3[[#This Row],[Sexo]]="F",1,0)</f>
        <v>1</v>
      </c>
    </row>
    <row r="3286" spans="1:13" x14ac:dyDescent="0.55000000000000004">
      <c r="A3286">
        <v>27</v>
      </c>
      <c r="B3286" s="1" t="s">
        <v>486</v>
      </c>
      <c r="C3286" s="1" t="s">
        <v>6</v>
      </c>
      <c r="D3286">
        <v>3</v>
      </c>
      <c r="E3286" s="1" t="s">
        <v>116</v>
      </c>
      <c r="F3286">
        <v>3</v>
      </c>
      <c r="G3286" s="1" t="s">
        <v>377</v>
      </c>
      <c r="H3286" s="1" t="s">
        <v>29</v>
      </c>
      <c r="I3286">
        <v>2</v>
      </c>
      <c r="J3286" s="1" t="str">
        <f>+VLOOKUP(bloques1a3[[#This Row],[respuesta]],respuestas.emociones[],2,0)</f>
        <v>tristeza</v>
      </c>
      <c r="K3286" s="1">
        <f>+VLOOKUP(bloques1a3[[#This Row],[niño]],BD.niños[[Código]:[edad]],5,0)</f>
        <v>9</v>
      </c>
      <c r="L3286" s="1">
        <f>+IF(bloques1a3[[#This Row],[correcta]]=bloques1a3[[#This Row],[respuesta]],1,0)</f>
        <v>1</v>
      </c>
      <c r="M3286" s="1">
        <f>+IF(bloques1a3[[#This Row],[Sexo]]="F",1,0)</f>
        <v>1</v>
      </c>
    </row>
    <row r="3287" spans="1:13" x14ac:dyDescent="0.55000000000000004">
      <c r="A3287">
        <v>27</v>
      </c>
      <c r="B3287" s="1" t="s">
        <v>486</v>
      </c>
      <c r="C3287" s="1" t="s">
        <v>6</v>
      </c>
      <c r="D3287">
        <v>3</v>
      </c>
      <c r="E3287" s="1" t="s">
        <v>120</v>
      </c>
      <c r="F3287">
        <v>3</v>
      </c>
      <c r="G3287" s="1" t="s">
        <v>377</v>
      </c>
      <c r="H3287" s="1" t="s">
        <v>28</v>
      </c>
      <c r="I3287">
        <v>2</v>
      </c>
      <c r="J3287" s="1" t="str">
        <f>+VLOOKUP(bloques1a3[[#This Row],[respuesta]],respuestas.emociones[],2,0)</f>
        <v>tristeza</v>
      </c>
      <c r="K3287" s="1">
        <f>+VLOOKUP(bloques1a3[[#This Row],[niño]],BD.niños[[Código]:[edad]],5,0)</f>
        <v>10</v>
      </c>
      <c r="L3287" s="1">
        <f>+IF(bloques1a3[[#This Row],[correcta]]=bloques1a3[[#This Row],[respuesta]],1,0)</f>
        <v>1</v>
      </c>
      <c r="M3287" s="1">
        <f>+IF(bloques1a3[[#This Row],[Sexo]]="F",1,0)</f>
        <v>0</v>
      </c>
    </row>
    <row r="3288" spans="1:13" x14ac:dyDescent="0.55000000000000004">
      <c r="A3288">
        <v>27</v>
      </c>
      <c r="B3288" s="1" t="s">
        <v>486</v>
      </c>
      <c r="C3288" s="1" t="s">
        <v>6</v>
      </c>
      <c r="D3288">
        <v>3</v>
      </c>
      <c r="E3288" s="1" t="s">
        <v>123</v>
      </c>
      <c r="F3288">
        <v>3</v>
      </c>
      <c r="G3288" s="1" t="s">
        <v>376</v>
      </c>
      <c r="H3288" s="1" t="s">
        <v>28</v>
      </c>
      <c r="I3288">
        <v>2</v>
      </c>
      <c r="J3288" s="1" t="str">
        <f>+VLOOKUP(bloques1a3[[#This Row],[respuesta]],respuestas.emociones[],2,0)</f>
        <v>tristeza</v>
      </c>
      <c r="K3288" s="1">
        <f>+VLOOKUP(bloques1a3[[#This Row],[niño]],BD.niños[[Código]:[edad]],5,0)</f>
        <v>8</v>
      </c>
      <c r="L3288" s="1">
        <f>+IF(bloques1a3[[#This Row],[correcta]]=bloques1a3[[#This Row],[respuesta]],1,0)</f>
        <v>1</v>
      </c>
      <c r="M3288" s="1">
        <f>+IF(bloques1a3[[#This Row],[Sexo]]="F",1,0)</f>
        <v>0</v>
      </c>
    </row>
    <row r="3289" spans="1:13" x14ac:dyDescent="0.55000000000000004">
      <c r="A3289">
        <v>27</v>
      </c>
      <c r="B3289" s="1" t="s">
        <v>486</v>
      </c>
      <c r="C3289" s="1" t="s">
        <v>6</v>
      </c>
      <c r="D3289">
        <v>3</v>
      </c>
      <c r="E3289" s="1" t="s">
        <v>127</v>
      </c>
      <c r="F3289">
        <v>3</v>
      </c>
      <c r="G3289" s="1" t="s">
        <v>375</v>
      </c>
      <c r="H3289" s="1" t="s">
        <v>28</v>
      </c>
      <c r="I3289">
        <v>2</v>
      </c>
      <c r="J3289" s="1" t="str">
        <f>+VLOOKUP(bloques1a3[[#This Row],[respuesta]],respuestas.emociones[],2,0)</f>
        <v>tristeza</v>
      </c>
      <c r="K3289" s="1">
        <f>+VLOOKUP(bloques1a3[[#This Row],[niño]],BD.niños[[Código]:[edad]],5,0)</f>
        <v>6</v>
      </c>
      <c r="L3289" s="1">
        <f>+IF(bloques1a3[[#This Row],[correcta]]=bloques1a3[[#This Row],[respuesta]],1,0)</f>
        <v>1</v>
      </c>
      <c r="M3289" s="1">
        <f>+IF(bloques1a3[[#This Row],[Sexo]]="F",1,0)</f>
        <v>0</v>
      </c>
    </row>
    <row r="3290" spans="1:13" x14ac:dyDescent="0.55000000000000004">
      <c r="A3290">
        <v>27</v>
      </c>
      <c r="B3290" s="1" t="s">
        <v>486</v>
      </c>
      <c r="C3290" s="1" t="s">
        <v>6</v>
      </c>
      <c r="D3290">
        <v>3</v>
      </c>
      <c r="E3290" s="1" t="s">
        <v>131</v>
      </c>
      <c r="F3290">
        <v>4</v>
      </c>
      <c r="G3290" s="1" t="s">
        <v>375</v>
      </c>
      <c r="H3290" s="1" t="s">
        <v>29</v>
      </c>
      <c r="I3290">
        <v>2</v>
      </c>
      <c r="J3290" s="1" t="str">
        <f>+VLOOKUP(bloques1a3[[#This Row],[respuesta]],respuestas.emociones[],2,0)</f>
        <v>enojo</v>
      </c>
      <c r="K3290" s="1">
        <f>+VLOOKUP(bloques1a3[[#This Row],[niño]],BD.niños[[Código]:[edad]],5,0)</f>
        <v>6</v>
      </c>
      <c r="L3290" s="1">
        <f>+IF(bloques1a3[[#This Row],[correcta]]=bloques1a3[[#This Row],[respuesta]],1,0)</f>
        <v>0</v>
      </c>
      <c r="M3290" s="1">
        <f>+IF(bloques1a3[[#This Row],[Sexo]]="F",1,0)</f>
        <v>1</v>
      </c>
    </row>
    <row r="3291" spans="1:13" x14ac:dyDescent="0.55000000000000004">
      <c r="A3291">
        <v>27</v>
      </c>
      <c r="B3291" s="1" t="s">
        <v>486</v>
      </c>
      <c r="C3291" s="1" t="s">
        <v>6</v>
      </c>
      <c r="D3291">
        <v>3</v>
      </c>
      <c r="E3291" s="1" t="s">
        <v>135</v>
      </c>
      <c r="F3291">
        <v>3</v>
      </c>
      <c r="G3291" s="1" t="s">
        <v>375</v>
      </c>
      <c r="H3291" s="1" t="s">
        <v>28</v>
      </c>
      <c r="I3291">
        <v>2</v>
      </c>
      <c r="J3291" s="1" t="str">
        <f>+VLOOKUP(bloques1a3[[#This Row],[respuesta]],respuestas.emociones[],2,0)</f>
        <v>tristeza</v>
      </c>
      <c r="K3291" s="1">
        <f>+VLOOKUP(bloques1a3[[#This Row],[niño]],BD.niños[[Código]:[edad]],5,0)</f>
        <v>6</v>
      </c>
      <c r="L3291" s="1">
        <f>+IF(bloques1a3[[#This Row],[correcta]]=bloques1a3[[#This Row],[respuesta]],1,0)</f>
        <v>1</v>
      </c>
      <c r="M3291" s="1">
        <f>+IF(bloques1a3[[#This Row],[Sexo]]="F",1,0)</f>
        <v>0</v>
      </c>
    </row>
    <row r="3292" spans="1:13" x14ac:dyDescent="0.55000000000000004">
      <c r="A3292">
        <v>27</v>
      </c>
      <c r="B3292" s="1" t="s">
        <v>486</v>
      </c>
      <c r="C3292" s="1" t="s">
        <v>6</v>
      </c>
      <c r="D3292">
        <v>3</v>
      </c>
      <c r="E3292" s="1" t="s">
        <v>139</v>
      </c>
      <c r="F3292">
        <v>3</v>
      </c>
      <c r="G3292" s="1" t="s">
        <v>376</v>
      </c>
      <c r="H3292" s="1" t="s">
        <v>28</v>
      </c>
      <c r="I3292">
        <v>2</v>
      </c>
      <c r="J3292" s="1" t="str">
        <f>+VLOOKUP(bloques1a3[[#This Row],[respuesta]],respuestas.emociones[],2,0)</f>
        <v>tristeza</v>
      </c>
      <c r="K3292" s="1">
        <f>+VLOOKUP(bloques1a3[[#This Row],[niño]],BD.niños[[Código]:[edad]],5,0)</f>
        <v>8</v>
      </c>
      <c r="L3292" s="1">
        <f>+IF(bloques1a3[[#This Row],[correcta]]=bloques1a3[[#This Row],[respuesta]],1,0)</f>
        <v>1</v>
      </c>
      <c r="M3292" s="1">
        <f>+IF(bloques1a3[[#This Row],[Sexo]]="F",1,0)</f>
        <v>0</v>
      </c>
    </row>
    <row r="3293" spans="1:13" x14ac:dyDescent="0.55000000000000004">
      <c r="A3293">
        <v>27</v>
      </c>
      <c r="B3293" s="1" t="s">
        <v>486</v>
      </c>
      <c r="C3293" s="1" t="s">
        <v>6</v>
      </c>
      <c r="D3293">
        <v>3</v>
      </c>
      <c r="E3293" s="1" t="s">
        <v>141</v>
      </c>
      <c r="F3293">
        <v>2</v>
      </c>
      <c r="G3293" s="1" t="s">
        <v>376</v>
      </c>
      <c r="H3293" s="1" t="s">
        <v>29</v>
      </c>
      <c r="I3293">
        <v>2</v>
      </c>
      <c r="J3293" s="1" t="str">
        <f>+VLOOKUP(bloques1a3[[#This Row],[respuesta]],respuestas.emociones[],2,0)</f>
        <v>alegria</v>
      </c>
      <c r="K3293" s="1">
        <f>+VLOOKUP(bloques1a3[[#This Row],[niño]],BD.niños[[Código]:[edad]],5,0)</f>
        <v>7</v>
      </c>
      <c r="L3293" s="1">
        <f>+IF(bloques1a3[[#This Row],[correcta]]=bloques1a3[[#This Row],[respuesta]],1,0)</f>
        <v>0</v>
      </c>
      <c r="M3293" s="1">
        <f>+IF(bloques1a3[[#This Row],[Sexo]]="F",1,0)</f>
        <v>1</v>
      </c>
    </row>
    <row r="3294" spans="1:13" x14ac:dyDescent="0.55000000000000004">
      <c r="A3294">
        <v>27</v>
      </c>
      <c r="B3294" s="1" t="s">
        <v>486</v>
      </c>
      <c r="C3294" s="1" t="s">
        <v>6</v>
      </c>
      <c r="D3294">
        <v>3</v>
      </c>
      <c r="E3294" s="1" t="s">
        <v>145</v>
      </c>
      <c r="F3294">
        <v>3</v>
      </c>
      <c r="G3294" s="1" t="s">
        <v>376</v>
      </c>
      <c r="H3294" s="1" t="s">
        <v>28</v>
      </c>
      <c r="I3294">
        <v>2</v>
      </c>
      <c r="J3294" s="1" t="str">
        <f>+VLOOKUP(bloques1a3[[#This Row],[respuesta]],respuestas.emociones[],2,0)</f>
        <v>tristeza</v>
      </c>
      <c r="K3294" s="1">
        <f>+VLOOKUP(bloques1a3[[#This Row],[niño]],BD.niños[[Código]:[edad]],5,0)</f>
        <v>8</v>
      </c>
      <c r="L3294" s="1">
        <f>+IF(bloques1a3[[#This Row],[correcta]]=bloques1a3[[#This Row],[respuesta]],1,0)</f>
        <v>1</v>
      </c>
      <c r="M3294" s="1">
        <f>+IF(bloques1a3[[#This Row],[Sexo]]="F",1,0)</f>
        <v>0</v>
      </c>
    </row>
    <row r="3295" spans="1:13" x14ac:dyDescent="0.55000000000000004">
      <c r="A3295">
        <v>27</v>
      </c>
      <c r="B3295" s="1" t="s">
        <v>486</v>
      </c>
      <c r="C3295" s="1" t="s">
        <v>6</v>
      </c>
      <c r="D3295">
        <v>3</v>
      </c>
      <c r="E3295" s="1" t="s">
        <v>147</v>
      </c>
      <c r="F3295">
        <v>3</v>
      </c>
      <c r="G3295" s="1" t="s">
        <v>376</v>
      </c>
      <c r="H3295" s="1" t="s">
        <v>28</v>
      </c>
      <c r="I3295">
        <v>2</v>
      </c>
      <c r="J3295" s="1" t="str">
        <f>+VLOOKUP(bloques1a3[[#This Row],[respuesta]],respuestas.emociones[],2,0)</f>
        <v>tristeza</v>
      </c>
      <c r="K3295" s="1">
        <f>+VLOOKUP(bloques1a3[[#This Row],[niño]],BD.niños[[Código]:[edad]],5,0)</f>
        <v>8</v>
      </c>
      <c r="L3295" s="1">
        <f>+IF(bloques1a3[[#This Row],[correcta]]=bloques1a3[[#This Row],[respuesta]],1,0)</f>
        <v>1</v>
      </c>
      <c r="M3295" s="1">
        <f>+IF(bloques1a3[[#This Row],[Sexo]]="F",1,0)</f>
        <v>0</v>
      </c>
    </row>
    <row r="3296" spans="1:13" x14ac:dyDescent="0.55000000000000004">
      <c r="A3296">
        <v>27</v>
      </c>
      <c r="B3296" s="1" t="s">
        <v>486</v>
      </c>
      <c r="C3296" s="1" t="s">
        <v>6</v>
      </c>
      <c r="D3296">
        <v>3</v>
      </c>
      <c r="E3296" s="1" t="s">
        <v>214</v>
      </c>
      <c r="F3296">
        <v>2</v>
      </c>
      <c r="G3296" s="1" t="s">
        <v>377</v>
      </c>
      <c r="H3296" s="1" t="s">
        <v>29</v>
      </c>
      <c r="I3296">
        <v>2</v>
      </c>
      <c r="J3296" s="1" t="str">
        <f>+VLOOKUP(bloques1a3[[#This Row],[respuesta]],respuestas.emociones[],2,0)</f>
        <v>alegria</v>
      </c>
      <c r="K3296" s="1">
        <f>+VLOOKUP(bloques1a3[[#This Row],[niño]],BD.niños[[Código]:[edad]],5,0)</f>
        <v>10</v>
      </c>
      <c r="L3296" s="1">
        <f>+IF(bloques1a3[[#This Row],[correcta]]=bloques1a3[[#This Row],[respuesta]],1,0)</f>
        <v>0</v>
      </c>
      <c r="M3296" s="1">
        <f>+IF(bloques1a3[[#This Row],[Sexo]]="F",1,0)</f>
        <v>1</v>
      </c>
    </row>
    <row r="3297" spans="1:13" x14ac:dyDescent="0.55000000000000004">
      <c r="A3297">
        <v>27</v>
      </c>
      <c r="B3297" s="1" t="s">
        <v>486</v>
      </c>
      <c r="C3297" s="1" t="s">
        <v>6</v>
      </c>
      <c r="D3297">
        <v>3</v>
      </c>
      <c r="E3297" s="1" t="s">
        <v>217</v>
      </c>
      <c r="F3297">
        <v>3</v>
      </c>
      <c r="G3297" s="1" t="s">
        <v>377</v>
      </c>
      <c r="H3297" s="1" t="s">
        <v>29</v>
      </c>
      <c r="I3297">
        <v>2</v>
      </c>
      <c r="J3297" s="1" t="str">
        <f>+VLOOKUP(bloques1a3[[#This Row],[respuesta]],respuestas.emociones[],2,0)</f>
        <v>tristeza</v>
      </c>
      <c r="K3297" s="1">
        <f>+VLOOKUP(bloques1a3[[#This Row],[niño]],BD.niños[[Código]:[edad]],5,0)</f>
        <v>10</v>
      </c>
      <c r="L3297" s="1">
        <f>+IF(bloques1a3[[#This Row],[correcta]]=bloques1a3[[#This Row],[respuesta]],1,0)</f>
        <v>1</v>
      </c>
      <c r="M3297" s="1">
        <f>+IF(bloques1a3[[#This Row],[Sexo]]="F",1,0)</f>
        <v>1</v>
      </c>
    </row>
    <row r="3298" spans="1:13" x14ac:dyDescent="0.55000000000000004">
      <c r="A3298">
        <v>27</v>
      </c>
      <c r="B3298" s="1" t="s">
        <v>486</v>
      </c>
      <c r="C3298" s="1" t="s">
        <v>6</v>
      </c>
      <c r="D3298">
        <v>3</v>
      </c>
      <c r="E3298" s="1" t="s">
        <v>220</v>
      </c>
      <c r="F3298">
        <v>3</v>
      </c>
      <c r="G3298" s="1" t="s">
        <v>377</v>
      </c>
      <c r="H3298" s="1" t="s">
        <v>29</v>
      </c>
      <c r="I3298">
        <v>2</v>
      </c>
      <c r="J3298" s="1" t="str">
        <f>+VLOOKUP(bloques1a3[[#This Row],[respuesta]],respuestas.emociones[],2,0)</f>
        <v>tristeza</v>
      </c>
      <c r="K3298" s="1">
        <f>+VLOOKUP(bloques1a3[[#This Row],[niño]],BD.niños[[Código]:[edad]],5,0)</f>
        <v>10</v>
      </c>
      <c r="L3298" s="1">
        <f>+IF(bloques1a3[[#This Row],[correcta]]=bloques1a3[[#This Row],[respuesta]],1,0)</f>
        <v>1</v>
      </c>
      <c r="M3298" s="1">
        <f>+IF(bloques1a3[[#This Row],[Sexo]]="F",1,0)</f>
        <v>1</v>
      </c>
    </row>
    <row r="3299" spans="1:13" x14ac:dyDescent="0.55000000000000004">
      <c r="A3299">
        <v>27</v>
      </c>
      <c r="B3299" s="1" t="s">
        <v>486</v>
      </c>
      <c r="C3299" s="1" t="s">
        <v>6</v>
      </c>
      <c r="D3299">
        <v>3</v>
      </c>
      <c r="E3299" s="1" t="s">
        <v>223</v>
      </c>
      <c r="F3299">
        <v>3</v>
      </c>
      <c r="G3299" s="1" t="s">
        <v>376</v>
      </c>
      <c r="H3299" s="1" t="s">
        <v>29</v>
      </c>
      <c r="I3299">
        <v>2</v>
      </c>
      <c r="J3299" s="1" t="str">
        <f>+VLOOKUP(bloques1a3[[#This Row],[respuesta]],respuestas.emociones[],2,0)</f>
        <v>tristeza</v>
      </c>
      <c r="K3299" s="1">
        <f>+VLOOKUP(bloques1a3[[#This Row],[niño]],BD.niños[[Código]:[edad]],5,0)</f>
        <v>8</v>
      </c>
      <c r="L3299" s="1">
        <f>+IF(bloques1a3[[#This Row],[correcta]]=bloques1a3[[#This Row],[respuesta]],1,0)</f>
        <v>1</v>
      </c>
      <c r="M3299" s="1">
        <f>+IF(bloques1a3[[#This Row],[Sexo]]="F",1,0)</f>
        <v>1</v>
      </c>
    </row>
    <row r="3300" spans="1:13" x14ac:dyDescent="0.55000000000000004">
      <c r="A3300">
        <v>27</v>
      </c>
      <c r="B3300" s="1" t="s">
        <v>486</v>
      </c>
      <c r="C3300" s="1" t="s">
        <v>6</v>
      </c>
      <c r="D3300">
        <v>3</v>
      </c>
      <c r="E3300" s="1" t="s">
        <v>226</v>
      </c>
      <c r="F3300">
        <v>3</v>
      </c>
      <c r="G3300" s="1" t="s">
        <v>377</v>
      </c>
      <c r="H3300" s="1" t="s">
        <v>28</v>
      </c>
      <c r="I3300">
        <v>2</v>
      </c>
      <c r="J3300" s="1" t="str">
        <f>+VLOOKUP(bloques1a3[[#This Row],[respuesta]],respuestas.emociones[],2,0)</f>
        <v>tristeza</v>
      </c>
      <c r="K3300" s="1">
        <f>+VLOOKUP(bloques1a3[[#This Row],[niño]],BD.niños[[Código]:[edad]],5,0)</f>
        <v>10</v>
      </c>
      <c r="L3300" s="1">
        <f>+IF(bloques1a3[[#This Row],[correcta]]=bloques1a3[[#This Row],[respuesta]],1,0)</f>
        <v>1</v>
      </c>
      <c r="M3300" s="1">
        <f>+IF(bloques1a3[[#This Row],[Sexo]]="F",1,0)</f>
        <v>0</v>
      </c>
    </row>
    <row r="3301" spans="1:13" x14ac:dyDescent="0.55000000000000004">
      <c r="A3301">
        <v>27</v>
      </c>
      <c r="B3301" s="1" t="s">
        <v>486</v>
      </c>
      <c r="C3301" s="1" t="s">
        <v>6</v>
      </c>
      <c r="D3301">
        <v>3</v>
      </c>
      <c r="E3301" s="1" t="s">
        <v>229</v>
      </c>
      <c r="F3301">
        <v>3</v>
      </c>
      <c r="G3301" s="1" t="s">
        <v>376</v>
      </c>
      <c r="H3301" s="1" t="s">
        <v>28</v>
      </c>
      <c r="I3301">
        <v>2</v>
      </c>
      <c r="J3301" s="1" t="str">
        <f>+VLOOKUP(bloques1a3[[#This Row],[respuesta]],respuestas.emociones[],2,0)</f>
        <v>tristeza</v>
      </c>
      <c r="K3301" s="1">
        <f>+VLOOKUP(bloques1a3[[#This Row],[niño]],BD.niños[[Código]:[edad]],5,0)</f>
        <v>7</v>
      </c>
      <c r="L3301" s="1">
        <f>+IF(bloques1a3[[#This Row],[correcta]]=bloques1a3[[#This Row],[respuesta]],1,0)</f>
        <v>1</v>
      </c>
      <c r="M3301" s="1">
        <f>+IF(bloques1a3[[#This Row],[Sexo]]="F",1,0)</f>
        <v>0</v>
      </c>
    </row>
    <row r="3302" spans="1:13" x14ac:dyDescent="0.55000000000000004">
      <c r="A3302">
        <v>27</v>
      </c>
      <c r="B3302" s="1" t="s">
        <v>486</v>
      </c>
      <c r="C3302" s="1" t="s">
        <v>6</v>
      </c>
      <c r="D3302">
        <v>3</v>
      </c>
      <c r="E3302" s="1" t="s">
        <v>231</v>
      </c>
      <c r="F3302">
        <v>3</v>
      </c>
      <c r="G3302" s="1" t="s">
        <v>375</v>
      </c>
      <c r="H3302" s="1" t="s">
        <v>29</v>
      </c>
      <c r="I3302">
        <v>2</v>
      </c>
      <c r="J3302" s="1" t="str">
        <f>+VLOOKUP(bloques1a3[[#This Row],[respuesta]],respuestas.emociones[],2,0)</f>
        <v>tristeza</v>
      </c>
      <c r="K3302" s="1">
        <f>+VLOOKUP(bloques1a3[[#This Row],[niño]],BD.niños[[Código]:[edad]],5,0)</f>
        <v>6</v>
      </c>
      <c r="L3302" s="1">
        <f>+IF(bloques1a3[[#This Row],[correcta]]=bloques1a3[[#This Row],[respuesta]],1,0)</f>
        <v>1</v>
      </c>
      <c r="M3302" s="1">
        <f>+IF(bloques1a3[[#This Row],[Sexo]]="F",1,0)</f>
        <v>1</v>
      </c>
    </row>
    <row r="3303" spans="1:13" x14ac:dyDescent="0.55000000000000004">
      <c r="A3303">
        <v>27</v>
      </c>
      <c r="B3303" s="1" t="s">
        <v>486</v>
      </c>
      <c r="C3303" s="1" t="s">
        <v>6</v>
      </c>
      <c r="D3303">
        <v>3</v>
      </c>
      <c r="E3303" s="1" t="s">
        <v>286</v>
      </c>
      <c r="F3303">
        <v>3</v>
      </c>
      <c r="G3303" s="1" t="s">
        <v>375</v>
      </c>
      <c r="H3303" s="1" t="s">
        <v>28</v>
      </c>
      <c r="I3303">
        <v>2</v>
      </c>
      <c r="J3303" s="1" t="str">
        <f>+VLOOKUP(bloques1a3[[#This Row],[respuesta]],respuestas.emociones[],2,0)</f>
        <v>tristeza</v>
      </c>
      <c r="K3303" s="1">
        <f>+VLOOKUP(bloques1a3[[#This Row],[niño]],BD.niños[[Código]:[edad]],5,0)</f>
        <v>5</v>
      </c>
      <c r="L3303" s="1">
        <f>+IF(bloques1a3[[#This Row],[correcta]]=bloques1a3[[#This Row],[respuesta]],1,0)</f>
        <v>1</v>
      </c>
      <c r="M3303" s="1">
        <f>+IF(bloques1a3[[#This Row],[Sexo]]="F",1,0)</f>
        <v>0</v>
      </c>
    </row>
    <row r="3304" spans="1:13" x14ac:dyDescent="0.55000000000000004">
      <c r="A3304">
        <v>27</v>
      </c>
      <c r="B3304" s="1" t="s">
        <v>486</v>
      </c>
      <c r="C3304" s="1" t="s">
        <v>6</v>
      </c>
      <c r="D3304">
        <v>3</v>
      </c>
      <c r="E3304" s="1" t="s">
        <v>290</v>
      </c>
      <c r="F3304">
        <v>3</v>
      </c>
      <c r="G3304" s="1" t="s">
        <v>375</v>
      </c>
      <c r="H3304" s="1" t="s">
        <v>28</v>
      </c>
      <c r="I3304">
        <v>2</v>
      </c>
      <c r="J3304" s="1" t="str">
        <f>+VLOOKUP(bloques1a3[[#This Row],[respuesta]],respuestas.emociones[],2,0)</f>
        <v>tristeza</v>
      </c>
      <c r="K3304" s="1">
        <f>+VLOOKUP(bloques1a3[[#This Row],[niño]],BD.niños[[Código]:[edad]],5,0)</f>
        <v>6</v>
      </c>
      <c r="L3304" s="1">
        <f>+IF(bloques1a3[[#This Row],[correcta]]=bloques1a3[[#This Row],[respuesta]],1,0)</f>
        <v>1</v>
      </c>
      <c r="M3304" s="1">
        <f>+IF(bloques1a3[[#This Row],[Sexo]]="F",1,0)</f>
        <v>0</v>
      </c>
    </row>
    <row r="3305" spans="1:13" x14ac:dyDescent="0.55000000000000004">
      <c r="A3305">
        <v>27</v>
      </c>
      <c r="B3305" s="1" t="s">
        <v>486</v>
      </c>
      <c r="C3305" s="1" t="s">
        <v>6</v>
      </c>
      <c r="D3305">
        <v>3</v>
      </c>
      <c r="E3305" s="1" t="s">
        <v>294</v>
      </c>
      <c r="F3305">
        <v>3</v>
      </c>
      <c r="G3305" s="1" t="s">
        <v>376</v>
      </c>
      <c r="H3305" s="1" t="s">
        <v>28</v>
      </c>
      <c r="I3305">
        <v>2</v>
      </c>
      <c r="J3305" s="1" t="str">
        <f>+VLOOKUP(bloques1a3[[#This Row],[respuesta]],respuestas.emociones[],2,0)</f>
        <v>tristeza</v>
      </c>
      <c r="K3305" s="1">
        <f>+VLOOKUP(bloques1a3[[#This Row],[niño]],BD.niños[[Código]:[edad]],5,0)</f>
        <v>7</v>
      </c>
      <c r="L3305" s="1">
        <f>+IF(bloques1a3[[#This Row],[correcta]]=bloques1a3[[#This Row],[respuesta]],1,0)</f>
        <v>1</v>
      </c>
      <c r="M3305" s="1">
        <f>+IF(bloques1a3[[#This Row],[Sexo]]="F",1,0)</f>
        <v>0</v>
      </c>
    </row>
    <row r="3306" spans="1:13" x14ac:dyDescent="0.55000000000000004">
      <c r="A3306">
        <v>27</v>
      </c>
      <c r="B3306" s="1" t="s">
        <v>486</v>
      </c>
      <c r="C3306" s="1" t="s">
        <v>6</v>
      </c>
      <c r="D3306">
        <v>3</v>
      </c>
      <c r="E3306" s="1" t="s">
        <v>295</v>
      </c>
      <c r="F3306">
        <v>3</v>
      </c>
      <c r="G3306" s="1" t="s">
        <v>376</v>
      </c>
      <c r="H3306" s="1" t="s">
        <v>28</v>
      </c>
      <c r="I3306">
        <v>2</v>
      </c>
      <c r="J3306" s="1" t="str">
        <f>+VLOOKUP(bloques1a3[[#This Row],[respuesta]],respuestas.emociones[],2,0)</f>
        <v>tristeza</v>
      </c>
      <c r="K3306" s="1">
        <f>+VLOOKUP(bloques1a3[[#This Row],[niño]],BD.niños[[Código]:[edad]],5,0)</f>
        <v>8</v>
      </c>
      <c r="L3306" s="1">
        <f>+IF(bloques1a3[[#This Row],[correcta]]=bloques1a3[[#This Row],[respuesta]],1,0)</f>
        <v>1</v>
      </c>
      <c r="M3306" s="1">
        <f>+IF(bloques1a3[[#This Row],[Sexo]]="F",1,0)</f>
        <v>0</v>
      </c>
    </row>
    <row r="3307" spans="1:13" x14ac:dyDescent="0.55000000000000004">
      <c r="A3307">
        <v>27</v>
      </c>
      <c r="B3307" s="1" t="s">
        <v>486</v>
      </c>
      <c r="C3307" s="1" t="s">
        <v>6</v>
      </c>
      <c r="D3307">
        <v>3</v>
      </c>
      <c r="E3307" s="1" t="s">
        <v>317</v>
      </c>
      <c r="F3307">
        <v>3</v>
      </c>
      <c r="G3307" s="1" t="s">
        <v>377</v>
      </c>
      <c r="H3307" s="1" t="s">
        <v>29</v>
      </c>
      <c r="I3307">
        <v>2</v>
      </c>
      <c r="J3307" s="1" t="str">
        <f>+VLOOKUP(bloques1a3[[#This Row],[respuesta]],respuestas.emociones[],2,0)</f>
        <v>tristeza</v>
      </c>
      <c r="K3307" s="1">
        <f>+VLOOKUP(bloques1a3[[#This Row],[niño]],BD.niños[[Código]:[edad]],5,0)</f>
        <v>10</v>
      </c>
      <c r="L3307" s="1">
        <f>+IF(bloques1a3[[#This Row],[correcta]]=bloques1a3[[#This Row],[respuesta]],1,0)</f>
        <v>1</v>
      </c>
      <c r="M3307" s="1">
        <f>+IF(bloques1a3[[#This Row],[Sexo]]="F",1,0)</f>
        <v>1</v>
      </c>
    </row>
    <row r="3308" spans="1:13" x14ac:dyDescent="0.55000000000000004">
      <c r="A3308">
        <v>27</v>
      </c>
      <c r="B3308" s="1" t="s">
        <v>486</v>
      </c>
      <c r="C3308" s="1" t="s">
        <v>6</v>
      </c>
      <c r="D3308">
        <v>3</v>
      </c>
      <c r="E3308" s="1" t="s">
        <v>320</v>
      </c>
      <c r="F3308">
        <v>3</v>
      </c>
      <c r="G3308" s="1" t="s">
        <v>377</v>
      </c>
      <c r="H3308" s="1" t="s">
        <v>28</v>
      </c>
      <c r="I3308">
        <v>2</v>
      </c>
      <c r="J3308" s="1" t="str">
        <f>+VLOOKUP(bloques1a3[[#This Row],[respuesta]],respuestas.emociones[],2,0)</f>
        <v>tristeza</v>
      </c>
      <c r="K3308" s="1">
        <f>+VLOOKUP(bloques1a3[[#This Row],[niño]],BD.niños[[Código]:[edad]],5,0)</f>
        <v>10</v>
      </c>
      <c r="L3308" s="1">
        <f>+IF(bloques1a3[[#This Row],[correcta]]=bloques1a3[[#This Row],[respuesta]],1,0)</f>
        <v>1</v>
      </c>
      <c r="M3308" s="1">
        <f>+IF(bloques1a3[[#This Row],[Sexo]]="F",1,0)</f>
        <v>0</v>
      </c>
    </row>
    <row r="3309" spans="1:13" x14ac:dyDescent="0.55000000000000004">
      <c r="A3309">
        <v>27</v>
      </c>
      <c r="B3309" s="1" t="s">
        <v>486</v>
      </c>
      <c r="C3309" s="1" t="s">
        <v>6</v>
      </c>
      <c r="D3309">
        <v>3</v>
      </c>
      <c r="E3309" s="1" t="s">
        <v>323</v>
      </c>
      <c r="F3309">
        <v>3</v>
      </c>
      <c r="G3309" s="1" t="s">
        <v>376</v>
      </c>
      <c r="H3309" s="1" t="s">
        <v>29</v>
      </c>
      <c r="I3309">
        <v>2</v>
      </c>
      <c r="J3309" s="1" t="str">
        <f>+VLOOKUP(bloques1a3[[#This Row],[respuesta]],respuestas.emociones[],2,0)</f>
        <v>tristeza</v>
      </c>
      <c r="K3309" s="1">
        <f>+VLOOKUP(bloques1a3[[#This Row],[niño]],BD.niños[[Código]:[edad]],5,0)</f>
        <v>8</v>
      </c>
      <c r="L3309" s="1">
        <f>+IF(bloques1a3[[#This Row],[correcta]]=bloques1a3[[#This Row],[respuesta]],1,0)</f>
        <v>1</v>
      </c>
      <c r="M3309" s="1">
        <f>+IF(bloques1a3[[#This Row],[Sexo]]="F",1,0)</f>
        <v>1</v>
      </c>
    </row>
    <row r="3310" spans="1:13" x14ac:dyDescent="0.55000000000000004">
      <c r="A3310">
        <v>27</v>
      </c>
      <c r="B3310" s="1" t="s">
        <v>486</v>
      </c>
      <c r="C3310" s="1" t="s">
        <v>6</v>
      </c>
      <c r="D3310">
        <v>3</v>
      </c>
      <c r="E3310" s="1" t="s">
        <v>327</v>
      </c>
      <c r="F3310">
        <v>3</v>
      </c>
      <c r="G3310" s="1" t="s">
        <v>376</v>
      </c>
      <c r="H3310" s="1" t="s">
        <v>29</v>
      </c>
      <c r="I3310">
        <v>2</v>
      </c>
      <c r="J3310" s="1" t="str">
        <f>+VLOOKUP(bloques1a3[[#This Row],[respuesta]],respuestas.emociones[],2,0)</f>
        <v>tristeza</v>
      </c>
      <c r="K3310" s="1">
        <f>+VLOOKUP(bloques1a3[[#This Row],[niño]],BD.niños[[Código]:[edad]],5,0)</f>
        <v>7</v>
      </c>
      <c r="L3310" s="1">
        <f>+IF(bloques1a3[[#This Row],[correcta]]=bloques1a3[[#This Row],[respuesta]],1,0)</f>
        <v>1</v>
      </c>
      <c r="M3310" s="1">
        <f>+IF(bloques1a3[[#This Row],[Sexo]]="F",1,0)</f>
        <v>1</v>
      </c>
    </row>
    <row r="3311" spans="1:13" x14ac:dyDescent="0.55000000000000004">
      <c r="A3311">
        <v>27</v>
      </c>
      <c r="B3311" s="1" t="s">
        <v>486</v>
      </c>
      <c r="C3311" s="1" t="s">
        <v>6</v>
      </c>
      <c r="D3311">
        <v>3</v>
      </c>
      <c r="E3311" s="1" t="s">
        <v>331</v>
      </c>
      <c r="F3311">
        <v>3</v>
      </c>
      <c r="G3311" s="1" t="s">
        <v>376</v>
      </c>
      <c r="H3311" s="1" t="s">
        <v>29</v>
      </c>
      <c r="I3311">
        <v>2</v>
      </c>
      <c r="J3311" s="1" t="str">
        <f>+VLOOKUP(bloques1a3[[#This Row],[respuesta]],respuestas.emociones[],2,0)</f>
        <v>tristeza</v>
      </c>
      <c r="K3311" s="1">
        <f>+VLOOKUP(bloques1a3[[#This Row],[niño]],BD.niños[[Código]:[edad]],5,0)</f>
        <v>8</v>
      </c>
      <c r="L3311" s="1">
        <f>+IF(bloques1a3[[#This Row],[correcta]]=bloques1a3[[#This Row],[respuesta]],1,0)</f>
        <v>1</v>
      </c>
      <c r="M3311" s="1">
        <f>+IF(bloques1a3[[#This Row],[Sexo]]="F",1,0)</f>
        <v>1</v>
      </c>
    </row>
    <row r="3312" spans="1:13" x14ac:dyDescent="0.55000000000000004">
      <c r="A3312">
        <v>28</v>
      </c>
      <c r="B3312" s="1" t="s">
        <v>487</v>
      </c>
      <c r="C3312" s="1" t="s">
        <v>5</v>
      </c>
      <c r="D3312">
        <v>6</v>
      </c>
      <c r="E3312" s="1" t="s">
        <v>105</v>
      </c>
      <c r="F3312">
        <v>6</v>
      </c>
      <c r="G3312" s="1" t="s">
        <v>377</v>
      </c>
      <c r="H3312" s="1" t="s">
        <v>29</v>
      </c>
      <c r="I3312">
        <v>2</v>
      </c>
      <c r="J3312" s="1" t="str">
        <f>+VLOOKUP(bloques1a3[[#This Row],[respuesta]],respuestas.emociones[],2,0)</f>
        <v>sorpresa</v>
      </c>
      <c r="K3312" s="1">
        <f>+VLOOKUP(bloques1a3[[#This Row],[niño]],BD.niños[[Código]:[edad]],5,0)</f>
        <v>10</v>
      </c>
      <c r="L3312" s="1">
        <f>+IF(bloques1a3[[#This Row],[correcta]]=bloques1a3[[#This Row],[respuesta]],1,0)</f>
        <v>1</v>
      </c>
      <c r="M3312" s="1">
        <f>+IF(bloques1a3[[#This Row],[Sexo]]="F",1,0)</f>
        <v>1</v>
      </c>
    </row>
    <row r="3313" spans="1:13" x14ac:dyDescent="0.55000000000000004">
      <c r="A3313">
        <v>28</v>
      </c>
      <c r="B3313" s="1" t="s">
        <v>487</v>
      </c>
      <c r="C3313" s="1" t="s">
        <v>5</v>
      </c>
      <c r="D3313">
        <v>6</v>
      </c>
      <c r="E3313" s="1" t="s">
        <v>108</v>
      </c>
      <c r="F3313">
        <v>6</v>
      </c>
      <c r="G3313" s="1" t="s">
        <v>377</v>
      </c>
      <c r="H3313" s="1" t="s">
        <v>29</v>
      </c>
      <c r="I3313">
        <v>2</v>
      </c>
      <c r="J3313" s="1" t="str">
        <f>+VLOOKUP(bloques1a3[[#This Row],[respuesta]],respuestas.emociones[],2,0)</f>
        <v>sorpresa</v>
      </c>
      <c r="K3313" s="1">
        <f>+VLOOKUP(bloques1a3[[#This Row],[niño]],BD.niños[[Código]:[edad]],5,0)</f>
        <v>10</v>
      </c>
      <c r="L3313" s="1">
        <f>+IF(bloques1a3[[#This Row],[correcta]]=bloques1a3[[#This Row],[respuesta]],1,0)</f>
        <v>1</v>
      </c>
      <c r="M3313" s="1">
        <f>+IF(bloques1a3[[#This Row],[Sexo]]="F",1,0)</f>
        <v>1</v>
      </c>
    </row>
    <row r="3314" spans="1:13" x14ac:dyDescent="0.55000000000000004">
      <c r="A3314">
        <v>28</v>
      </c>
      <c r="B3314" s="1" t="s">
        <v>487</v>
      </c>
      <c r="C3314" s="1" t="s">
        <v>5</v>
      </c>
      <c r="D3314">
        <v>6</v>
      </c>
      <c r="E3314" s="1" t="s">
        <v>112</v>
      </c>
      <c r="F3314">
        <v>6</v>
      </c>
      <c r="G3314" s="1" t="s">
        <v>377</v>
      </c>
      <c r="H3314" s="1" t="s">
        <v>29</v>
      </c>
      <c r="I3314">
        <v>2</v>
      </c>
      <c r="J3314" s="1" t="str">
        <f>+VLOOKUP(bloques1a3[[#This Row],[respuesta]],respuestas.emociones[],2,0)</f>
        <v>sorpresa</v>
      </c>
      <c r="K3314" s="1">
        <f>+VLOOKUP(bloques1a3[[#This Row],[niño]],BD.niños[[Código]:[edad]],5,0)</f>
        <v>9</v>
      </c>
      <c r="L3314" s="1">
        <f>+IF(bloques1a3[[#This Row],[correcta]]=bloques1a3[[#This Row],[respuesta]],1,0)</f>
        <v>1</v>
      </c>
      <c r="M3314" s="1">
        <f>+IF(bloques1a3[[#This Row],[Sexo]]="F",1,0)</f>
        <v>1</v>
      </c>
    </row>
    <row r="3315" spans="1:13" x14ac:dyDescent="0.55000000000000004">
      <c r="A3315">
        <v>28</v>
      </c>
      <c r="B3315" s="1" t="s">
        <v>487</v>
      </c>
      <c r="C3315" s="1" t="s">
        <v>5</v>
      </c>
      <c r="D3315">
        <v>6</v>
      </c>
      <c r="E3315" s="1" t="s">
        <v>116</v>
      </c>
      <c r="F3315">
        <v>6</v>
      </c>
      <c r="G3315" s="1" t="s">
        <v>377</v>
      </c>
      <c r="H3315" s="1" t="s">
        <v>29</v>
      </c>
      <c r="I3315">
        <v>2</v>
      </c>
      <c r="J3315" s="1" t="str">
        <f>+VLOOKUP(bloques1a3[[#This Row],[respuesta]],respuestas.emociones[],2,0)</f>
        <v>sorpresa</v>
      </c>
      <c r="K3315" s="1">
        <f>+VLOOKUP(bloques1a3[[#This Row],[niño]],BD.niños[[Código]:[edad]],5,0)</f>
        <v>9</v>
      </c>
      <c r="L3315" s="1">
        <f>+IF(bloques1a3[[#This Row],[correcta]]=bloques1a3[[#This Row],[respuesta]],1,0)</f>
        <v>1</v>
      </c>
      <c r="M3315" s="1">
        <f>+IF(bloques1a3[[#This Row],[Sexo]]="F",1,0)</f>
        <v>1</v>
      </c>
    </row>
    <row r="3316" spans="1:13" x14ac:dyDescent="0.55000000000000004">
      <c r="A3316">
        <v>28</v>
      </c>
      <c r="B3316" s="1" t="s">
        <v>487</v>
      </c>
      <c r="C3316" s="1" t="s">
        <v>5</v>
      </c>
      <c r="D3316">
        <v>6</v>
      </c>
      <c r="E3316" s="1" t="s">
        <v>120</v>
      </c>
      <c r="F3316">
        <v>6</v>
      </c>
      <c r="G3316" s="1" t="s">
        <v>377</v>
      </c>
      <c r="H3316" s="1" t="s">
        <v>28</v>
      </c>
      <c r="I3316">
        <v>2</v>
      </c>
      <c r="J3316" s="1" t="str">
        <f>+VLOOKUP(bloques1a3[[#This Row],[respuesta]],respuestas.emociones[],2,0)</f>
        <v>sorpresa</v>
      </c>
      <c r="K3316" s="1">
        <f>+VLOOKUP(bloques1a3[[#This Row],[niño]],BD.niños[[Código]:[edad]],5,0)</f>
        <v>10</v>
      </c>
      <c r="L3316" s="1">
        <f>+IF(bloques1a3[[#This Row],[correcta]]=bloques1a3[[#This Row],[respuesta]],1,0)</f>
        <v>1</v>
      </c>
      <c r="M3316" s="1">
        <f>+IF(bloques1a3[[#This Row],[Sexo]]="F",1,0)</f>
        <v>0</v>
      </c>
    </row>
    <row r="3317" spans="1:13" x14ac:dyDescent="0.55000000000000004">
      <c r="A3317">
        <v>28</v>
      </c>
      <c r="B3317" s="1" t="s">
        <v>487</v>
      </c>
      <c r="C3317" s="1" t="s">
        <v>5</v>
      </c>
      <c r="D3317">
        <v>6</v>
      </c>
      <c r="E3317" s="1" t="s">
        <v>123</v>
      </c>
      <c r="F3317">
        <v>6</v>
      </c>
      <c r="G3317" s="1" t="s">
        <v>376</v>
      </c>
      <c r="H3317" s="1" t="s">
        <v>28</v>
      </c>
      <c r="I3317">
        <v>2</v>
      </c>
      <c r="J3317" s="1" t="str">
        <f>+VLOOKUP(bloques1a3[[#This Row],[respuesta]],respuestas.emociones[],2,0)</f>
        <v>sorpresa</v>
      </c>
      <c r="K3317" s="1">
        <f>+VLOOKUP(bloques1a3[[#This Row],[niño]],BD.niños[[Código]:[edad]],5,0)</f>
        <v>8</v>
      </c>
      <c r="L3317" s="1">
        <f>+IF(bloques1a3[[#This Row],[correcta]]=bloques1a3[[#This Row],[respuesta]],1,0)</f>
        <v>1</v>
      </c>
      <c r="M3317" s="1">
        <f>+IF(bloques1a3[[#This Row],[Sexo]]="F",1,0)</f>
        <v>0</v>
      </c>
    </row>
    <row r="3318" spans="1:13" x14ac:dyDescent="0.55000000000000004">
      <c r="A3318">
        <v>28</v>
      </c>
      <c r="B3318" s="1" t="s">
        <v>487</v>
      </c>
      <c r="C3318" s="1" t="s">
        <v>5</v>
      </c>
      <c r="D3318">
        <v>6</v>
      </c>
      <c r="E3318" s="1" t="s">
        <v>127</v>
      </c>
      <c r="F3318">
        <v>6</v>
      </c>
      <c r="G3318" s="1" t="s">
        <v>375</v>
      </c>
      <c r="H3318" s="1" t="s">
        <v>28</v>
      </c>
      <c r="I3318">
        <v>2</v>
      </c>
      <c r="J3318" s="1" t="str">
        <f>+VLOOKUP(bloques1a3[[#This Row],[respuesta]],respuestas.emociones[],2,0)</f>
        <v>sorpresa</v>
      </c>
      <c r="K3318" s="1">
        <f>+VLOOKUP(bloques1a3[[#This Row],[niño]],BD.niños[[Código]:[edad]],5,0)</f>
        <v>6</v>
      </c>
      <c r="L3318" s="1">
        <f>+IF(bloques1a3[[#This Row],[correcta]]=bloques1a3[[#This Row],[respuesta]],1,0)</f>
        <v>1</v>
      </c>
      <c r="M3318" s="1">
        <f>+IF(bloques1a3[[#This Row],[Sexo]]="F",1,0)</f>
        <v>0</v>
      </c>
    </row>
    <row r="3319" spans="1:13" x14ac:dyDescent="0.55000000000000004">
      <c r="A3319">
        <v>28</v>
      </c>
      <c r="B3319" s="1" t="s">
        <v>487</v>
      </c>
      <c r="C3319" s="1" t="s">
        <v>5</v>
      </c>
      <c r="D3319">
        <v>6</v>
      </c>
      <c r="E3319" s="1" t="s">
        <v>131</v>
      </c>
      <c r="F3319">
        <v>6</v>
      </c>
      <c r="G3319" s="1" t="s">
        <v>375</v>
      </c>
      <c r="H3319" s="1" t="s">
        <v>29</v>
      </c>
      <c r="I3319">
        <v>2</v>
      </c>
      <c r="J3319" s="1" t="str">
        <f>+VLOOKUP(bloques1a3[[#This Row],[respuesta]],respuestas.emociones[],2,0)</f>
        <v>sorpresa</v>
      </c>
      <c r="K3319" s="1">
        <f>+VLOOKUP(bloques1a3[[#This Row],[niño]],BD.niños[[Código]:[edad]],5,0)</f>
        <v>6</v>
      </c>
      <c r="L3319" s="1">
        <f>+IF(bloques1a3[[#This Row],[correcta]]=bloques1a3[[#This Row],[respuesta]],1,0)</f>
        <v>1</v>
      </c>
      <c r="M3319" s="1">
        <f>+IF(bloques1a3[[#This Row],[Sexo]]="F",1,0)</f>
        <v>1</v>
      </c>
    </row>
    <row r="3320" spans="1:13" x14ac:dyDescent="0.55000000000000004">
      <c r="A3320">
        <v>28</v>
      </c>
      <c r="B3320" s="1" t="s">
        <v>487</v>
      </c>
      <c r="C3320" s="1" t="s">
        <v>5</v>
      </c>
      <c r="D3320">
        <v>6</v>
      </c>
      <c r="E3320" s="1" t="s">
        <v>135</v>
      </c>
      <c r="F3320">
        <v>6</v>
      </c>
      <c r="G3320" s="1" t="s">
        <v>375</v>
      </c>
      <c r="H3320" s="1" t="s">
        <v>28</v>
      </c>
      <c r="I3320">
        <v>2</v>
      </c>
      <c r="J3320" s="1" t="str">
        <f>+VLOOKUP(bloques1a3[[#This Row],[respuesta]],respuestas.emociones[],2,0)</f>
        <v>sorpresa</v>
      </c>
      <c r="K3320" s="1">
        <f>+VLOOKUP(bloques1a3[[#This Row],[niño]],BD.niños[[Código]:[edad]],5,0)</f>
        <v>6</v>
      </c>
      <c r="L3320" s="1">
        <f>+IF(bloques1a3[[#This Row],[correcta]]=bloques1a3[[#This Row],[respuesta]],1,0)</f>
        <v>1</v>
      </c>
      <c r="M3320" s="1">
        <f>+IF(bloques1a3[[#This Row],[Sexo]]="F",1,0)</f>
        <v>0</v>
      </c>
    </row>
    <row r="3321" spans="1:13" x14ac:dyDescent="0.55000000000000004">
      <c r="A3321">
        <v>28</v>
      </c>
      <c r="B3321" s="1" t="s">
        <v>487</v>
      </c>
      <c r="C3321" s="1" t="s">
        <v>5</v>
      </c>
      <c r="D3321">
        <v>6</v>
      </c>
      <c r="E3321" s="1" t="s">
        <v>139</v>
      </c>
      <c r="F3321">
        <v>6</v>
      </c>
      <c r="G3321" s="1" t="s">
        <v>376</v>
      </c>
      <c r="H3321" s="1" t="s">
        <v>28</v>
      </c>
      <c r="I3321">
        <v>2</v>
      </c>
      <c r="J3321" s="1" t="str">
        <f>+VLOOKUP(bloques1a3[[#This Row],[respuesta]],respuestas.emociones[],2,0)</f>
        <v>sorpresa</v>
      </c>
      <c r="K3321" s="1">
        <f>+VLOOKUP(bloques1a3[[#This Row],[niño]],BD.niños[[Código]:[edad]],5,0)</f>
        <v>8</v>
      </c>
      <c r="L3321" s="1">
        <f>+IF(bloques1a3[[#This Row],[correcta]]=bloques1a3[[#This Row],[respuesta]],1,0)</f>
        <v>1</v>
      </c>
      <c r="M3321" s="1">
        <f>+IF(bloques1a3[[#This Row],[Sexo]]="F",1,0)</f>
        <v>0</v>
      </c>
    </row>
    <row r="3322" spans="1:13" x14ac:dyDescent="0.55000000000000004">
      <c r="A3322">
        <v>28</v>
      </c>
      <c r="B3322" s="1" t="s">
        <v>487</v>
      </c>
      <c r="C3322" s="1" t="s">
        <v>5</v>
      </c>
      <c r="D3322">
        <v>6</v>
      </c>
      <c r="E3322" s="1" t="s">
        <v>141</v>
      </c>
      <c r="F3322">
        <v>0</v>
      </c>
      <c r="G3322" s="1" t="s">
        <v>376</v>
      </c>
      <c r="H3322" s="1" t="s">
        <v>29</v>
      </c>
      <c r="I3322">
        <v>2</v>
      </c>
      <c r="J3322" s="1" t="str">
        <f>+VLOOKUP(bloques1a3[[#This Row],[respuesta]],respuestas.emociones[],2,0)</f>
        <v>no respondió</v>
      </c>
      <c r="K3322" s="1">
        <f>+VLOOKUP(bloques1a3[[#This Row],[niño]],BD.niños[[Código]:[edad]],5,0)</f>
        <v>7</v>
      </c>
      <c r="L3322" s="1">
        <f>+IF(bloques1a3[[#This Row],[correcta]]=bloques1a3[[#This Row],[respuesta]],1,0)</f>
        <v>0</v>
      </c>
      <c r="M3322" s="1">
        <f>+IF(bloques1a3[[#This Row],[Sexo]]="F",1,0)</f>
        <v>1</v>
      </c>
    </row>
    <row r="3323" spans="1:13" x14ac:dyDescent="0.55000000000000004">
      <c r="A3323">
        <v>28</v>
      </c>
      <c r="B3323" s="1" t="s">
        <v>487</v>
      </c>
      <c r="C3323" s="1" t="s">
        <v>5</v>
      </c>
      <c r="D3323">
        <v>6</v>
      </c>
      <c r="E3323" s="1" t="s">
        <v>145</v>
      </c>
      <c r="F3323">
        <v>6</v>
      </c>
      <c r="G3323" s="1" t="s">
        <v>376</v>
      </c>
      <c r="H3323" s="1" t="s">
        <v>28</v>
      </c>
      <c r="I3323">
        <v>2</v>
      </c>
      <c r="J3323" s="1" t="str">
        <f>+VLOOKUP(bloques1a3[[#This Row],[respuesta]],respuestas.emociones[],2,0)</f>
        <v>sorpresa</v>
      </c>
      <c r="K3323" s="1">
        <f>+VLOOKUP(bloques1a3[[#This Row],[niño]],BD.niños[[Código]:[edad]],5,0)</f>
        <v>8</v>
      </c>
      <c r="L3323" s="1">
        <f>+IF(bloques1a3[[#This Row],[correcta]]=bloques1a3[[#This Row],[respuesta]],1,0)</f>
        <v>1</v>
      </c>
      <c r="M3323" s="1">
        <f>+IF(bloques1a3[[#This Row],[Sexo]]="F",1,0)</f>
        <v>0</v>
      </c>
    </row>
    <row r="3324" spans="1:13" x14ac:dyDescent="0.55000000000000004">
      <c r="A3324">
        <v>28</v>
      </c>
      <c r="B3324" s="1" t="s">
        <v>487</v>
      </c>
      <c r="C3324" s="1" t="s">
        <v>5</v>
      </c>
      <c r="D3324">
        <v>6</v>
      </c>
      <c r="E3324" s="1" t="s">
        <v>147</v>
      </c>
      <c r="F3324">
        <v>6</v>
      </c>
      <c r="G3324" s="1" t="s">
        <v>376</v>
      </c>
      <c r="H3324" s="1" t="s">
        <v>28</v>
      </c>
      <c r="I3324">
        <v>2</v>
      </c>
      <c r="J3324" s="1" t="str">
        <f>+VLOOKUP(bloques1a3[[#This Row],[respuesta]],respuestas.emociones[],2,0)</f>
        <v>sorpresa</v>
      </c>
      <c r="K3324" s="1">
        <f>+VLOOKUP(bloques1a3[[#This Row],[niño]],BD.niños[[Código]:[edad]],5,0)</f>
        <v>8</v>
      </c>
      <c r="L3324" s="1">
        <f>+IF(bloques1a3[[#This Row],[correcta]]=bloques1a3[[#This Row],[respuesta]],1,0)</f>
        <v>1</v>
      </c>
      <c r="M3324" s="1">
        <f>+IF(bloques1a3[[#This Row],[Sexo]]="F",1,0)</f>
        <v>0</v>
      </c>
    </row>
    <row r="3325" spans="1:13" x14ac:dyDescent="0.55000000000000004">
      <c r="A3325">
        <v>28</v>
      </c>
      <c r="B3325" s="1" t="s">
        <v>487</v>
      </c>
      <c r="C3325" s="1" t="s">
        <v>5</v>
      </c>
      <c r="D3325">
        <v>6</v>
      </c>
      <c r="E3325" s="1" t="s">
        <v>214</v>
      </c>
      <c r="F3325">
        <v>2</v>
      </c>
      <c r="G3325" s="1" t="s">
        <v>377</v>
      </c>
      <c r="H3325" s="1" t="s">
        <v>29</v>
      </c>
      <c r="I3325">
        <v>2</v>
      </c>
      <c r="J3325" s="1" t="str">
        <f>+VLOOKUP(bloques1a3[[#This Row],[respuesta]],respuestas.emociones[],2,0)</f>
        <v>alegria</v>
      </c>
      <c r="K3325" s="1">
        <f>+VLOOKUP(bloques1a3[[#This Row],[niño]],BD.niños[[Código]:[edad]],5,0)</f>
        <v>10</v>
      </c>
      <c r="L3325" s="1">
        <f>+IF(bloques1a3[[#This Row],[correcta]]=bloques1a3[[#This Row],[respuesta]],1,0)</f>
        <v>0</v>
      </c>
      <c r="M3325" s="1">
        <f>+IF(bloques1a3[[#This Row],[Sexo]]="F",1,0)</f>
        <v>1</v>
      </c>
    </row>
    <row r="3326" spans="1:13" x14ac:dyDescent="0.55000000000000004">
      <c r="A3326">
        <v>28</v>
      </c>
      <c r="B3326" s="1" t="s">
        <v>487</v>
      </c>
      <c r="C3326" s="1" t="s">
        <v>5</v>
      </c>
      <c r="D3326">
        <v>6</v>
      </c>
      <c r="E3326" s="1" t="s">
        <v>217</v>
      </c>
      <c r="F3326">
        <v>6</v>
      </c>
      <c r="G3326" s="1" t="s">
        <v>377</v>
      </c>
      <c r="H3326" s="1" t="s">
        <v>29</v>
      </c>
      <c r="I3326">
        <v>2</v>
      </c>
      <c r="J3326" s="1" t="str">
        <f>+VLOOKUP(bloques1a3[[#This Row],[respuesta]],respuestas.emociones[],2,0)</f>
        <v>sorpresa</v>
      </c>
      <c r="K3326" s="1">
        <f>+VLOOKUP(bloques1a3[[#This Row],[niño]],BD.niños[[Código]:[edad]],5,0)</f>
        <v>10</v>
      </c>
      <c r="L3326" s="1">
        <f>+IF(bloques1a3[[#This Row],[correcta]]=bloques1a3[[#This Row],[respuesta]],1,0)</f>
        <v>1</v>
      </c>
      <c r="M3326" s="1">
        <f>+IF(bloques1a3[[#This Row],[Sexo]]="F",1,0)</f>
        <v>1</v>
      </c>
    </row>
    <row r="3327" spans="1:13" x14ac:dyDescent="0.55000000000000004">
      <c r="A3327">
        <v>28</v>
      </c>
      <c r="B3327" s="1" t="s">
        <v>487</v>
      </c>
      <c r="C3327" s="1" t="s">
        <v>5</v>
      </c>
      <c r="D3327">
        <v>6</v>
      </c>
      <c r="E3327" s="1" t="s">
        <v>220</v>
      </c>
      <c r="F3327">
        <v>6</v>
      </c>
      <c r="G3327" s="1" t="s">
        <v>377</v>
      </c>
      <c r="H3327" s="1" t="s">
        <v>29</v>
      </c>
      <c r="I3327">
        <v>2</v>
      </c>
      <c r="J3327" s="1" t="str">
        <f>+VLOOKUP(bloques1a3[[#This Row],[respuesta]],respuestas.emociones[],2,0)</f>
        <v>sorpresa</v>
      </c>
      <c r="K3327" s="1">
        <f>+VLOOKUP(bloques1a3[[#This Row],[niño]],BD.niños[[Código]:[edad]],5,0)</f>
        <v>10</v>
      </c>
      <c r="L3327" s="1">
        <f>+IF(bloques1a3[[#This Row],[correcta]]=bloques1a3[[#This Row],[respuesta]],1,0)</f>
        <v>1</v>
      </c>
      <c r="M3327" s="1">
        <f>+IF(bloques1a3[[#This Row],[Sexo]]="F",1,0)</f>
        <v>1</v>
      </c>
    </row>
    <row r="3328" spans="1:13" x14ac:dyDescent="0.55000000000000004">
      <c r="A3328">
        <v>28</v>
      </c>
      <c r="B3328" s="1" t="s">
        <v>487</v>
      </c>
      <c r="C3328" s="1" t="s">
        <v>5</v>
      </c>
      <c r="D3328">
        <v>6</v>
      </c>
      <c r="E3328" s="1" t="s">
        <v>223</v>
      </c>
      <c r="F3328">
        <v>6</v>
      </c>
      <c r="G3328" s="1" t="s">
        <v>376</v>
      </c>
      <c r="H3328" s="1" t="s">
        <v>29</v>
      </c>
      <c r="I3328">
        <v>2</v>
      </c>
      <c r="J3328" s="1" t="str">
        <f>+VLOOKUP(bloques1a3[[#This Row],[respuesta]],respuestas.emociones[],2,0)</f>
        <v>sorpresa</v>
      </c>
      <c r="K3328" s="1">
        <f>+VLOOKUP(bloques1a3[[#This Row],[niño]],BD.niños[[Código]:[edad]],5,0)</f>
        <v>8</v>
      </c>
      <c r="L3328" s="1">
        <f>+IF(bloques1a3[[#This Row],[correcta]]=bloques1a3[[#This Row],[respuesta]],1,0)</f>
        <v>1</v>
      </c>
      <c r="M3328" s="1">
        <f>+IF(bloques1a3[[#This Row],[Sexo]]="F",1,0)</f>
        <v>1</v>
      </c>
    </row>
    <row r="3329" spans="1:13" x14ac:dyDescent="0.55000000000000004">
      <c r="A3329">
        <v>28</v>
      </c>
      <c r="B3329" s="1" t="s">
        <v>487</v>
      </c>
      <c r="C3329" s="1" t="s">
        <v>5</v>
      </c>
      <c r="D3329">
        <v>6</v>
      </c>
      <c r="E3329" s="1" t="s">
        <v>226</v>
      </c>
      <c r="F3329">
        <v>6</v>
      </c>
      <c r="G3329" s="1" t="s">
        <v>377</v>
      </c>
      <c r="H3329" s="1" t="s">
        <v>28</v>
      </c>
      <c r="I3329">
        <v>2</v>
      </c>
      <c r="J3329" s="1" t="str">
        <f>+VLOOKUP(bloques1a3[[#This Row],[respuesta]],respuestas.emociones[],2,0)</f>
        <v>sorpresa</v>
      </c>
      <c r="K3329" s="1">
        <f>+VLOOKUP(bloques1a3[[#This Row],[niño]],BD.niños[[Código]:[edad]],5,0)</f>
        <v>10</v>
      </c>
      <c r="L3329" s="1">
        <f>+IF(bloques1a3[[#This Row],[correcta]]=bloques1a3[[#This Row],[respuesta]],1,0)</f>
        <v>1</v>
      </c>
      <c r="M3329" s="1">
        <f>+IF(bloques1a3[[#This Row],[Sexo]]="F",1,0)</f>
        <v>0</v>
      </c>
    </row>
    <row r="3330" spans="1:13" x14ac:dyDescent="0.55000000000000004">
      <c r="A3330">
        <v>28</v>
      </c>
      <c r="B3330" s="1" t="s">
        <v>487</v>
      </c>
      <c r="C3330" s="1" t="s">
        <v>5</v>
      </c>
      <c r="D3330">
        <v>6</v>
      </c>
      <c r="E3330" s="1" t="s">
        <v>229</v>
      </c>
      <c r="F3330">
        <v>6</v>
      </c>
      <c r="G3330" s="1" t="s">
        <v>376</v>
      </c>
      <c r="H3330" s="1" t="s">
        <v>28</v>
      </c>
      <c r="I3330">
        <v>2</v>
      </c>
      <c r="J3330" s="1" t="str">
        <f>+VLOOKUP(bloques1a3[[#This Row],[respuesta]],respuestas.emociones[],2,0)</f>
        <v>sorpresa</v>
      </c>
      <c r="K3330" s="1">
        <f>+VLOOKUP(bloques1a3[[#This Row],[niño]],BD.niños[[Código]:[edad]],5,0)</f>
        <v>7</v>
      </c>
      <c r="L3330" s="1">
        <f>+IF(bloques1a3[[#This Row],[correcta]]=bloques1a3[[#This Row],[respuesta]],1,0)</f>
        <v>1</v>
      </c>
      <c r="M3330" s="1">
        <f>+IF(bloques1a3[[#This Row],[Sexo]]="F",1,0)</f>
        <v>0</v>
      </c>
    </row>
    <row r="3331" spans="1:13" x14ac:dyDescent="0.55000000000000004">
      <c r="A3331">
        <v>28</v>
      </c>
      <c r="B3331" s="1" t="s">
        <v>487</v>
      </c>
      <c r="C3331" s="1" t="s">
        <v>5</v>
      </c>
      <c r="D3331">
        <v>6</v>
      </c>
      <c r="E3331" s="1" t="s">
        <v>231</v>
      </c>
      <c r="F3331">
        <v>6</v>
      </c>
      <c r="G3331" s="1" t="s">
        <v>375</v>
      </c>
      <c r="H3331" s="1" t="s">
        <v>29</v>
      </c>
      <c r="I3331">
        <v>2</v>
      </c>
      <c r="J3331" s="1" t="str">
        <f>+VLOOKUP(bloques1a3[[#This Row],[respuesta]],respuestas.emociones[],2,0)</f>
        <v>sorpresa</v>
      </c>
      <c r="K3331" s="1">
        <f>+VLOOKUP(bloques1a3[[#This Row],[niño]],BD.niños[[Código]:[edad]],5,0)</f>
        <v>6</v>
      </c>
      <c r="L3331" s="1">
        <f>+IF(bloques1a3[[#This Row],[correcta]]=bloques1a3[[#This Row],[respuesta]],1,0)</f>
        <v>1</v>
      </c>
      <c r="M3331" s="1">
        <f>+IF(bloques1a3[[#This Row],[Sexo]]="F",1,0)</f>
        <v>1</v>
      </c>
    </row>
    <row r="3332" spans="1:13" x14ac:dyDescent="0.55000000000000004">
      <c r="A3332">
        <v>28</v>
      </c>
      <c r="B3332" s="1" t="s">
        <v>487</v>
      </c>
      <c r="C3332" s="1" t="s">
        <v>5</v>
      </c>
      <c r="D3332">
        <v>6</v>
      </c>
      <c r="E3332" s="1" t="s">
        <v>286</v>
      </c>
      <c r="F3332">
        <v>6</v>
      </c>
      <c r="G3332" s="1" t="s">
        <v>375</v>
      </c>
      <c r="H3332" s="1" t="s">
        <v>28</v>
      </c>
      <c r="I3332">
        <v>2</v>
      </c>
      <c r="J3332" s="1" t="str">
        <f>+VLOOKUP(bloques1a3[[#This Row],[respuesta]],respuestas.emociones[],2,0)</f>
        <v>sorpresa</v>
      </c>
      <c r="K3332" s="1">
        <f>+VLOOKUP(bloques1a3[[#This Row],[niño]],BD.niños[[Código]:[edad]],5,0)</f>
        <v>5</v>
      </c>
      <c r="L3332" s="1">
        <f>+IF(bloques1a3[[#This Row],[correcta]]=bloques1a3[[#This Row],[respuesta]],1,0)</f>
        <v>1</v>
      </c>
      <c r="M3332" s="1">
        <f>+IF(bloques1a3[[#This Row],[Sexo]]="F",1,0)</f>
        <v>0</v>
      </c>
    </row>
    <row r="3333" spans="1:13" x14ac:dyDescent="0.55000000000000004">
      <c r="A3333">
        <v>28</v>
      </c>
      <c r="B3333" s="1" t="s">
        <v>487</v>
      </c>
      <c r="C3333" s="1" t="s">
        <v>5</v>
      </c>
      <c r="D3333">
        <v>6</v>
      </c>
      <c r="E3333" s="1" t="s">
        <v>290</v>
      </c>
      <c r="F3333">
        <v>4</v>
      </c>
      <c r="G3333" s="1" t="s">
        <v>375</v>
      </c>
      <c r="H3333" s="1" t="s">
        <v>28</v>
      </c>
      <c r="I3333">
        <v>2</v>
      </c>
      <c r="J3333" s="1" t="str">
        <f>+VLOOKUP(bloques1a3[[#This Row],[respuesta]],respuestas.emociones[],2,0)</f>
        <v>enojo</v>
      </c>
      <c r="K3333" s="1">
        <f>+VLOOKUP(bloques1a3[[#This Row],[niño]],BD.niños[[Código]:[edad]],5,0)</f>
        <v>6</v>
      </c>
      <c r="L3333" s="1">
        <f>+IF(bloques1a3[[#This Row],[correcta]]=bloques1a3[[#This Row],[respuesta]],1,0)</f>
        <v>0</v>
      </c>
      <c r="M3333" s="1">
        <f>+IF(bloques1a3[[#This Row],[Sexo]]="F",1,0)</f>
        <v>0</v>
      </c>
    </row>
    <row r="3334" spans="1:13" x14ac:dyDescent="0.55000000000000004">
      <c r="A3334">
        <v>28</v>
      </c>
      <c r="B3334" s="1" t="s">
        <v>487</v>
      </c>
      <c r="C3334" s="1" t="s">
        <v>5</v>
      </c>
      <c r="D3334">
        <v>6</v>
      </c>
      <c r="E3334" s="1" t="s">
        <v>294</v>
      </c>
      <c r="F3334">
        <v>6</v>
      </c>
      <c r="G3334" s="1" t="s">
        <v>376</v>
      </c>
      <c r="H3334" s="1" t="s">
        <v>28</v>
      </c>
      <c r="I3334">
        <v>2</v>
      </c>
      <c r="J3334" s="1" t="str">
        <f>+VLOOKUP(bloques1a3[[#This Row],[respuesta]],respuestas.emociones[],2,0)</f>
        <v>sorpresa</v>
      </c>
      <c r="K3334" s="1">
        <f>+VLOOKUP(bloques1a3[[#This Row],[niño]],BD.niños[[Código]:[edad]],5,0)</f>
        <v>7</v>
      </c>
      <c r="L3334" s="1">
        <f>+IF(bloques1a3[[#This Row],[correcta]]=bloques1a3[[#This Row],[respuesta]],1,0)</f>
        <v>1</v>
      </c>
      <c r="M3334" s="1">
        <f>+IF(bloques1a3[[#This Row],[Sexo]]="F",1,0)</f>
        <v>0</v>
      </c>
    </row>
    <row r="3335" spans="1:13" x14ac:dyDescent="0.55000000000000004">
      <c r="A3335">
        <v>28</v>
      </c>
      <c r="B3335" s="1" t="s">
        <v>487</v>
      </c>
      <c r="C3335" s="1" t="s">
        <v>5</v>
      </c>
      <c r="D3335">
        <v>6</v>
      </c>
      <c r="E3335" s="1" t="s">
        <v>295</v>
      </c>
      <c r="F3335">
        <v>6</v>
      </c>
      <c r="G3335" s="1" t="s">
        <v>376</v>
      </c>
      <c r="H3335" s="1" t="s">
        <v>28</v>
      </c>
      <c r="I3335">
        <v>2</v>
      </c>
      <c r="J3335" s="1" t="str">
        <f>+VLOOKUP(bloques1a3[[#This Row],[respuesta]],respuestas.emociones[],2,0)</f>
        <v>sorpresa</v>
      </c>
      <c r="K3335" s="1">
        <f>+VLOOKUP(bloques1a3[[#This Row],[niño]],BD.niños[[Código]:[edad]],5,0)</f>
        <v>8</v>
      </c>
      <c r="L3335" s="1">
        <f>+IF(bloques1a3[[#This Row],[correcta]]=bloques1a3[[#This Row],[respuesta]],1,0)</f>
        <v>1</v>
      </c>
      <c r="M3335" s="1">
        <f>+IF(bloques1a3[[#This Row],[Sexo]]="F",1,0)</f>
        <v>0</v>
      </c>
    </row>
    <row r="3336" spans="1:13" x14ac:dyDescent="0.55000000000000004">
      <c r="A3336">
        <v>28</v>
      </c>
      <c r="B3336" s="1" t="s">
        <v>487</v>
      </c>
      <c r="C3336" s="1" t="s">
        <v>5</v>
      </c>
      <c r="D3336">
        <v>6</v>
      </c>
      <c r="E3336" s="1" t="s">
        <v>317</v>
      </c>
      <c r="F3336">
        <v>6</v>
      </c>
      <c r="G3336" s="1" t="s">
        <v>377</v>
      </c>
      <c r="H3336" s="1" t="s">
        <v>29</v>
      </c>
      <c r="I3336">
        <v>2</v>
      </c>
      <c r="J3336" s="1" t="str">
        <f>+VLOOKUP(bloques1a3[[#This Row],[respuesta]],respuestas.emociones[],2,0)</f>
        <v>sorpresa</v>
      </c>
      <c r="K3336" s="1">
        <f>+VLOOKUP(bloques1a3[[#This Row],[niño]],BD.niños[[Código]:[edad]],5,0)</f>
        <v>10</v>
      </c>
      <c r="L3336" s="1">
        <f>+IF(bloques1a3[[#This Row],[correcta]]=bloques1a3[[#This Row],[respuesta]],1,0)</f>
        <v>1</v>
      </c>
      <c r="M3336" s="1">
        <f>+IF(bloques1a3[[#This Row],[Sexo]]="F",1,0)</f>
        <v>1</v>
      </c>
    </row>
    <row r="3337" spans="1:13" x14ac:dyDescent="0.55000000000000004">
      <c r="A3337">
        <v>28</v>
      </c>
      <c r="B3337" s="1" t="s">
        <v>487</v>
      </c>
      <c r="C3337" s="1" t="s">
        <v>5</v>
      </c>
      <c r="D3337">
        <v>6</v>
      </c>
      <c r="E3337" s="1" t="s">
        <v>320</v>
      </c>
      <c r="F3337">
        <v>6</v>
      </c>
      <c r="G3337" s="1" t="s">
        <v>377</v>
      </c>
      <c r="H3337" s="1" t="s">
        <v>28</v>
      </c>
      <c r="I3337">
        <v>2</v>
      </c>
      <c r="J3337" s="1" t="str">
        <f>+VLOOKUP(bloques1a3[[#This Row],[respuesta]],respuestas.emociones[],2,0)</f>
        <v>sorpresa</v>
      </c>
      <c r="K3337" s="1">
        <f>+VLOOKUP(bloques1a3[[#This Row],[niño]],BD.niños[[Código]:[edad]],5,0)</f>
        <v>10</v>
      </c>
      <c r="L3337" s="1">
        <f>+IF(bloques1a3[[#This Row],[correcta]]=bloques1a3[[#This Row],[respuesta]],1,0)</f>
        <v>1</v>
      </c>
      <c r="M3337" s="1">
        <f>+IF(bloques1a3[[#This Row],[Sexo]]="F",1,0)</f>
        <v>0</v>
      </c>
    </row>
    <row r="3338" spans="1:13" x14ac:dyDescent="0.55000000000000004">
      <c r="A3338">
        <v>28</v>
      </c>
      <c r="B3338" s="1" t="s">
        <v>487</v>
      </c>
      <c r="C3338" s="1" t="s">
        <v>5</v>
      </c>
      <c r="D3338">
        <v>6</v>
      </c>
      <c r="E3338" s="1" t="s">
        <v>323</v>
      </c>
      <c r="F3338">
        <v>6</v>
      </c>
      <c r="G3338" s="1" t="s">
        <v>376</v>
      </c>
      <c r="H3338" s="1" t="s">
        <v>29</v>
      </c>
      <c r="I3338">
        <v>2</v>
      </c>
      <c r="J3338" s="1" t="str">
        <f>+VLOOKUP(bloques1a3[[#This Row],[respuesta]],respuestas.emociones[],2,0)</f>
        <v>sorpresa</v>
      </c>
      <c r="K3338" s="1">
        <f>+VLOOKUP(bloques1a3[[#This Row],[niño]],BD.niños[[Código]:[edad]],5,0)</f>
        <v>8</v>
      </c>
      <c r="L3338" s="1">
        <f>+IF(bloques1a3[[#This Row],[correcta]]=bloques1a3[[#This Row],[respuesta]],1,0)</f>
        <v>1</v>
      </c>
      <c r="M3338" s="1">
        <f>+IF(bloques1a3[[#This Row],[Sexo]]="F",1,0)</f>
        <v>1</v>
      </c>
    </row>
    <row r="3339" spans="1:13" x14ac:dyDescent="0.55000000000000004">
      <c r="A3339">
        <v>28</v>
      </c>
      <c r="B3339" s="1" t="s">
        <v>487</v>
      </c>
      <c r="C3339" s="1" t="s">
        <v>5</v>
      </c>
      <c r="D3339">
        <v>6</v>
      </c>
      <c r="E3339" s="1" t="s">
        <v>327</v>
      </c>
      <c r="F3339">
        <v>6</v>
      </c>
      <c r="G3339" s="1" t="s">
        <v>376</v>
      </c>
      <c r="H3339" s="1" t="s">
        <v>29</v>
      </c>
      <c r="I3339">
        <v>2</v>
      </c>
      <c r="J3339" s="1" t="str">
        <f>+VLOOKUP(bloques1a3[[#This Row],[respuesta]],respuestas.emociones[],2,0)</f>
        <v>sorpresa</v>
      </c>
      <c r="K3339" s="1">
        <f>+VLOOKUP(bloques1a3[[#This Row],[niño]],BD.niños[[Código]:[edad]],5,0)</f>
        <v>7</v>
      </c>
      <c r="L3339" s="1">
        <f>+IF(bloques1a3[[#This Row],[correcta]]=bloques1a3[[#This Row],[respuesta]],1,0)</f>
        <v>1</v>
      </c>
      <c r="M3339" s="1">
        <f>+IF(bloques1a3[[#This Row],[Sexo]]="F",1,0)</f>
        <v>1</v>
      </c>
    </row>
    <row r="3340" spans="1:13" x14ac:dyDescent="0.55000000000000004">
      <c r="A3340">
        <v>28</v>
      </c>
      <c r="B3340" s="1" t="s">
        <v>487</v>
      </c>
      <c r="C3340" s="1" t="s">
        <v>5</v>
      </c>
      <c r="D3340">
        <v>6</v>
      </c>
      <c r="E3340" s="1" t="s">
        <v>331</v>
      </c>
      <c r="F3340">
        <v>6</v>
      </c>
      <c r="G3340" s="1" t="s">
        <v>376</v>
      </c>
      <c r="H3340" s="1" t="s">
        <v>29</v>
      </c>
      <c r="I3340">
        <v>2</v>
      </c>
      <c r="J3340" s="1" t="str">
        <f>+VLOOKUP(bloques1a3[[#This Row],[respuesta]],respuestas.emociones[],2,0)</f>
        <v>sorpresa</v>
      </c>
      <c r="K3340" s="1">
        <f>+VLOOKUP(bloques1a3[[#This Row],[niño]],BD.niños[[Código]:[edad]],5,0)</f>
        <v>8</v>
      </c>
      <c r="L3340" s="1">
        <f>+IF(bloques1a3[[#This Row],[correcta]]=bloques1a3[[#This Row],[respuesta]],1,0)</f>
        <v>1</v>
      </c>
      <c r="M3340" s="1">
        <f>+IF(bloques1a3[[#This Row],[Sexo]]="F",1,0)</f>
        <v>1</v>
      </c>
    </row>
    <row r="3341" spans="1:13" x14ac:dyDescent="0.55000000000000004">
      <c r="A3341">
        <v>29</v>
      </c>
      <c r="B3341" s="1" t="s">
        <v>488</v>
      </c>
      <c r="C3341" s="1" t="s">
        <v>3</v>
      </c>
      <c r="D3341">
        <v>4</v>
      </c>
      <c r="E3341" s="1" t="s">
        <v>105</v>
      </c>
      <c r="F3341">
        <v>4</v>
      </c>
      <c r="G3341" s="1" t="s">
        <v>377</v>
      </c>
      <c r="H3341" s="1" t="s">
        <v>29</v>
      </c>
      <c r="I3341">
        <v>2</v>
      </c>
      <c r="J3341" s="1" t="str">
        <f>+VLOOKUP(bloques1a3[[#This Row],[respuesta]],respuestas.emociones[],2,0)</f>
        <v>enojo</v>
      </c>
      <c r="K3341" s="1">
        <f>+VLOOKUP(bloques1a3[[#This Row],[niño]],BD.niños[[Código]:[edad]],5,0)</f>
        <v>10</v>
      </c>
      <c r="L3341" s="1">
        <f>+IF(bloques1a3[[#This Row],[correcta]]=bloques1a3[[#This Row],[respuesta]],1,0)</f>
        <v>1</v>
      </c>
      <c r="M3341" s="1">
        <f>+IF(bloques1a3[[#This Row],[Sexo]]="F",1,0)</f>
        <v>1</v>
      </c>
    </row>
    <row r="3342" spans="1:13" x14ac:dyDescent="0.55000000000000004">
      <c r="A3342">
        <v>29</v>
      </c>
      <c r="B3342" s="1" t="s">
        <v>488</v>
      </c>
      <c r="C3342" s="1" t="s">
        <v>3</v>
      </c>
      <c r="D3342">
        <v>4</v>
      </c>
      <c r="E3342" s="1" t="s">
        <v>108</v>
      </c>
      <c r="F3342">
        <v>7</v>
      </c>
      <c r="G3342" s="1" t="s">
        <v>377</v>
      </c>
      <c r="H3342" s="1" t="s">
        <v>29</v>
      </c>
      <c r="I3342">
        <v>2</v>
      </c>
      <c r="J3342" s="1" t="str">
        <f>+VLOOKUP(bloques1a3[[#This Row],[respuesta]],respuestas.emociones[],2,0)</f>
        <v>asco</v>
      </c>
      <c r="K3342" s="1">
        <f>+VLOOKUP(bloques1a3[[#This Row],[niño]],BD.niños[[Código]:[edad]],5,0)</f>
        <v>10</v>
      </c>
      <c r="L3342" s="1">
        <f>+IF(bloques1a3[[#This Row],[correcta]]=bloques1a3[[#This Row],[respuesta]],1,0)</f>
        <v>0</v>
      </c>
      <c r="M3342" s="1">
        <f>+IF(bloques1a3[[#This Row],[Sexo]]="F",1,0)</f>
        <v>1</v>
      </c>
    </row>
    <row r="3343" spans="1:13" x14ac:dyDescent="0.55000000000000004">
      <c r="A3343">
        <v>29</v>
      </c>
      <c r="B3343" s="1" t="s">
        <v>488</v>
      </c>
      <c r="C3343" s="1" t="s">
        <v>3</v>
      </c>
      <c r="D3343">
        <v>4</v>
      </c>
      <c r="E3343" s="1" t="s">
        <v>112</v>
      </c>
      <c r="F3343">
        <v>4</v>
      </c>
      <c r="G3343" s="1" t="s">
        <v>377</v>
      </c>
      <c r="H3343" s="1" t="s">
        <v>29</v>
      </c>
      <c r="I3343">
        <v>2</v>
      </c>
      <c r="J3343" s="1" t="str">
        <f>+VLOOKUP(bloques1a3[[#This Row],[respuesta]],respuestas.emociones[],2,0)</f>
        <v>enojo</v>
      </c>
      <c r="K3343" s="1">
        <f>+VLOOKUP(bloques1a3[[#This Row],[niño]],BD.niños[[Código]:[edad]],5,0)</f>
        <v>9</v>
      </c>
      <c r="L3343" s="1">
        <f>+IF(bloques1a3[[#This Row],[correcta]]=bloques1a3[[#This Row],[respuesta]],1,0)</f>
        <v>1</v>
      </c>
      <c r="M3343" s="1">
        <f>+IF(bloques1a3[[#This Row],[Sexo]]="F",1,0)</f>
        <v>1</v>
      </c>
    </row>
    <row r="3344" spans="1:13" x14ac:dyDescent="0.55000000000000004">
      <c r="A3344">
        <v>29</v>
      </c>
      <c r="B3344" s="1" t="s">
        <v>488</v>
      </c>
      <c r="C3344" s="1" t="s">
        <v>3</v>
      </c>
      <c r="D3344">
        <v>4</v>
      </c>
      <c r="E3344" s="1" t="s">
        <v>116</v>
      </c>
      <c r="F3344">
        <v>5</v>
      </c>
      <c r="G3344" s="1" t="s">
        <v>377</v>
      </c>
      <c r="H3344" s="1" t="s">
        <v>29</v>
      </c>
      <c r="I3344">
        <v>2</v>
      </c>
      <c r="J3344" s="1" t="str">
        <f>+VLOOKUP(bloques1a3[[#This Row],[respuesta]],respuestas.emociones[],2,0)</f>
        <v>miedo</v>
      </c>
      <c r="K3344" s="1">
        <f>+VLOOKUP(bloques1a3[[#This Row],[niño]],BD.niños[[Código]:[edad]],5,0)</f>
        <v>9</v>
      </c>
      <c r="L3344" s="1">
        <f>+IF(bloques1a3[[#This Row],[correcta]]=bloques1a3[[#This Row],[respuesta]],1,0)</f>
        <v>0</v>
      </c>
      <c r="M3344" s="1">
        <f>+IF(bloques1a3[[#This Row],[Sexo]]="F",1,0)</f>
        <v>1</v>
      </c>
    </row>
    <row r="3345" spans="1:13" x14ac:dyDescent="0.55000000000000004">
      <c r="A3345">
        <v>29</v>
      </c>
      <c r="B3345" s="1" t="s">
        <v>488</v>
      </c>
      <c r="C3345" s="1" t="s">
        <v>3</v>
      </c>
      <c r="D3345">
        <v>4</v>
      </c>
      <c r="E3345" s="1" t="s">
        <v>120</v>
      </c>
      <c r="F3345">
        <v>4</v>
      </c>
      <c r="G3345" s="1" t="s">
        <v>377</v>
      </c>
      <c r="H3345" s="1" t="s">
        <v>28</v>
      </c>
      <c r="I3345">
        <v>2</v>
      </c>
      <c r="J3345" s="1" t="str">
        <f>+VLOOKUP(bloques1a3[[#This Row],[respuesta]],respuestas.emociones[],2,0)</f>
        <v>enojo</v>
      </c>
      <c r="K3345" s="1">
        <f>+VLOOKUP(bloques1a3[[#This Row],[niño]],BD.niños[[Código]:[edad]],5,0)</f>
        <v>10</v>
      </c>
      <c r="L3345" s="1">
        <f>+IF(bloques1a3[[#This Row],[correcta]]=bloques1a3[[#This Row],[respuesta]],1,0)</f>
        <v>1</v>
      </c>
      <c r="M3345" s="1">
        <f>+IF(bloques1a3[[#This Row],[Sexo]]="F",1,0)</f>
        <v>0</v>
      </c>
    </row>
    <row r="3346" spans="1:13" x14ac:dyDescent="0.55000000000000004">
      <c r="A3346">
        <v>29</v>
      </c>
      <c r="B3346" s="1" t="s">
        <v>488</v>
      </c>
      <c r="C3346" s="1" t="s">
        <v>3</v>
      </c>
      <c r="D3346">
        <v>4</v>
      </c>
      <c r="E3346" s="1" t="s">
        <v>123</v>
      </c>
      <c r="F3346">
        <v>3</v>
      </c>
      <c r="G3346" s="1" t="s">
        <v>376</v>
      </c>
      <c r="H3346" s="1" t="s">
        <v>28</v>
      </c>
      <c r="I3346">
        <v>2</v>
      </c>
      <c r="J3346" s="1" t="str">
        <f>+VLOOKUP(bloques1a3[[#This Row],[respuesta]],respuestas.emociones[],2,0)</f>
        <v>tristeza</v>
      </c>
      <c r="K3346" s="1">
        <f>+VLOOKUP(bloques1a3[[#This Row],[niño]],BD.niños[[Código]:[edad]],5,0)</f>
        <v>8</v>
      </c>
      <c r="L3346" s="1">
        <f>+IF(bloques1a3[[#This Row],[correcta]]=bloques1a3[[#This Row],[respuesta]],1,0)</f>
        <v>0</v>
      </c>
      <c r="M3346" s="1">
        <f>+IF(bloques1a3[[#This Row],[Sexo]]="F",1,0)</f>
        <v>0</v>
      </c>
    </row>
    <row r="3347" spans="1:13" x14ac:dyDescent="0.55000000000000004">
      <c r="A3347">
        <v>29</v>
      </c>
      <c r="B3347" s="1" t="s">
        <v>488</v>
      </c>
      <c r="C3347" s="1" t="s">
        <v>3</v>
      </c>
      <c r="D3347">
        <v>4</v>
      </c>
      <c r="E3347" s="1" t="s">
        <v>127</v>
      </c>
      <c r="F3347">
        <v>3</v>
      </c>
      <c r="G3347" s="1" t="s">
        <v>375</v>
      </c>
      <c r="H3347" s="1" t="s">
        <v>28</v>
      </c>
      <c r="I3347">
        <v>2</v>
      </c>
      <c r="J3347" s="1" t="str">
        <f>+VLOOKUP(bloques1a3[[#This Row],[respuesta]],respuestas.emociones[],2,0)</f>
        <v>tristeza</v>
      </c>
      <c r="K3347" s="1">
        <f>+VLOOKUP(bloques1a3[[#This Row],[niño]],BD.niños[[Código]:[edad]],5,0)</f>
        <v>6</v>
      </c>
      <c r="L3347" s="1">
        <f>+IF(bloques1a3[[#This Row],[correcta]]=bloques1a3[[#This Row],[respuesta]],1,0)</f>
        <v>0</v>
      </c>
      <c r="M3347" s="1">
        <f>+IF(bloques1a3[[#This Row],[Sexo]]="F",1,0)</f>
        <v>0</v>
      </c>
    </row>
    <row r="3348" spans="1:13" x14ac:dyDescent="0.55000000000000004">
      <c r="A3348">
        <v>29</v>
      </c>
      <c r="B3348" s="1" t="s">
        <v>488</v>
      </c>
      <c r="C3348" s="1" t="s">
        <v>3</v>
      </c>
      <c r="D3348">
        <v>4</v>
      </c>
      <c r="E3348" s="1" t="s">
        <v>131</v>
      </c>
      <c r="F3348">
        <v>4</v>
      </c>
      <c r="G3348" s="1" t="s">
        <v>375</v>
      </c>
      <c r="H3348" s="1" t="s">
        <v>29</v>
      </c>
      <c r="I3348">
        <v>2</v>
      </c>
      <c r="J3348" s="1" t="str">
        <f>+VLOOKUP(bloques1a3[[#This Row],[respuesta]],respuestas.emociones[],2,0)</f>
        <v>enojo</v>
      </c>
      <c r="K3348" s="1">
        <f>+VLOOKUP(bloques1a3[[#This Row],[niño]],BD.niños[[Código]:[edad]],5,0)</f>
        <v>6</v>
      </c>
      <c r="L3348" s="1">
        <f>+IF(bloques1a3[[#This Row],[correcta]]=bloques1a3[[#This Row],[respuesta]],1,0)</f>
        <v>1</v>
      </c>
      <c r="M3348" s="1">
        <f>+IF(bloques1a3[[#This Row],[Sexo]]="F",1,0)</f>
        <v>1</v>
      </c>
    </row>
    <row r="3349" spans="1:13" x14ac:dyDescent="0.55000000000000004">
      <c r="A3349">
        <v>29</v>
      </c>
      <c r="B3349" s="1" t="s">
        <v>488</v>
      </c>
      <c r="C3349" s="1" t="s">
        <v>3</v>
      </c>
      <c r="D3349">
        <v>4</v>
      </c>
      <c r="E3349" s="1" t="s">
        <v>135</v>
      </c>
      <c r="F3349">
        <v>3</v>
      </c>
      <c r="G3349" s="1" t="s">
        <v>375</v>
      </c>
      <c r="H3349" s="1" t="s">
        <v>28</v>
      </c>
      <c r="I3349">
        <v>2</v>
      </c>
      <c r="J3349" s="1" t="str">
        <f>+VLOOKUP(bloques1a3[[#This Row],[respuesta]],respuestas.emociones[],2,0)</f>
        <v>tristeza</v>
      </c>
      <c r="K3349" s="1">
        <f>+VLOOKUP(bloques1a3[[#This Row],[niño]],BD.niños[[Código]:[edad]],5,0)</f>
        <v>6</v>
      </c>
      <c r="L3349" s="1">
        <f>+IF(bloques1a3[[#This Row],[correcta]]=bloques1a3[[#This Row],[respuesta]],1,0)</f>
        <v>0</v>
      </c>
      <c r="M3349" s="1">
        <f>+IF(bloques1a3[[#This Row],[Sexo]]="F",1,0)</f>
        <v>0</v>
      </c>
    </row>
    <row r="3350" spans="1:13" x14ac:dyDescent="0.55000000000000004">
      <c r="A3350">
        <v>29</v>
      </c>
      <c r="B3350" s="1" t="s">
        <v>488</v>
      </c>
      <c r="C3350" s="1" t="s">
        <v>3</v>
      </c>
      <c r="D3350">
        <v>4</v>
      </c>
      <c r="E3350" s="1" t="s">
        <v>139</v>
      </c>
      <c r="F3350">
        <v>3</v>
      </c>
      <c r="G3350" s="1" t="s">
        <v>376</v>
      </c>
      <c r="H3350" s="1" t="s">
        <v>28</v>
      </c>
      <c r="I3350">
        <v>2</v>
      </c>
      <c r="J3350" s="1" t="str">
        <f>+VLOOKUP(bloques1a3[[#This Row],[respuesta]],respuestas.emociones[],2,0)</f>
        <v>tristeza</v>
      </c>
      <c r="K3350" s="1">
        <f>+VLOOKUP(bloques1a3[[#This Row],[niño]],BD.niños[[Código]:[edad]],5,0)</f>
        <v>8</v>
      </c>
      <c r="L3350" s="1">
        <f>+IF(bloques1a3[[#This Row],[correcta]]=bloques1a3[[#This Row],[respuesta]],1,0)</f>
        <v>0</v>
      </c>
      <c r="M3350" s="1">
        <f>+IF(bloques1a3[[#This Row],[Sexo]]="F",1,0)</f>
        <v>0</v>
      </c>
    </row>
    <row r="3351" spans="1:13" x14ac:dyDescent="0.55000000000000004">
      <c r="A3351">
        <v>29</v>
      </c>
      <c r="B3351" s="1" t="s">
        <v>488</v>
      </c>
      <c r="C3351" s="1" t="s">
        <v>3</v>
      </c>
      <c r="D3351">
        <v>4</v>
      </c>
      <c r="E3351" s="1" t="s">
        <v>141</v>
      </c>
      <c r="F3351">
        <v>4</v>
      </c>
      <c r="G3351" s="1" t="s">
        <v>376</v>
      </c>
      <c r="H3351" s="1" t="s">
        <v>29</v>
      </c>
      <c r="I3351">
        <v>2</v>
      </c>
      <c r="J3351" s="1" t="str">
        <f>+VLOOKUP(bloques1a3[[#This Row],[respuesta]],respuestas.emociones[],2,0)</f>
        <v>enojo</v>
      </c>
      <c r="K3351" s="1">
        <f>+VLOOKUP(bloques1a3[[#This Row],[niño]],BD.niños[[Código]:[edad]],5,0)</f>
        <v>7</v>
      </c>
      <c r="L3351" s="1">
        <f>+IF(bloques1a3[[#This Row],[correcta]]=bloques1a3[[#This Row],[respuesta]],1,0)</f>
        <v>1</v>
      </c>
      <c r="M3351" s="1">
        <f>+IF(bloques1a3[[#This Row],[Sexo]]="F",1,0)</f>
        <v>1</v>
      </c>
    </row>
    <row r="3352" spans="1:13" x14ac:dyDescent="0.55000000000000004">
      <c r="A3352">
        <v>29</v>
      </c>
      <c r="B3352" s="1" t="s">
        <v>488</v>
      </c>
      <c r="C3352" s="1" t="s">
        <v>3</v>
      </c>
      <c r="D3352">
        <v>4</v>
      </c>
      <c r="E3352" s="1" t="s">
        <v>145</v>
      </c>
      <c r="F3352">
        <v>7</v>
      </c>
      <c r="G3352" s="1" t="s">
        <v>376</v>
      </c>
      <c r="H3352" s="1" t="s">
        <v>28</v>
      </c>
      <c r="I3352">
        <v>2</v>
      </c>
      <c r="J3352" s="1" t="str">
        <f>+VLOOKUP(bloques1a3[[#This Row],[respuesta]],respuestas.emociones[],2,0)</f>
        <v>asco</v>
      </c>
      <c r="K3352" s="1">
        <f>+VLOOKUP(bloques1a3[[#This Row],[niño]],BD.niños[[Código]:[edad]],5,0)</f>
        <v>8</v>
      </c>
      <c r="L3352" s="1">
        <f>+IF(bloques1a3[[#This Row],[correcta]]=bloques1a3[[#This Row],[respuesta]],1,0)</f>
        <v>0</v>
      </c>
      <c r="M3352" s="1">
        <f>+IF(bloques1a3[[#This Row],[Sexo]]="F",1,0)</f>
        <v>0</v>
      </c>
    </row>
    <row r="3353" spans="1:13" x14ac:dyDescent="0.55000000000000004">
      <c r="A3353">
        <v>29</v>
      </c>
      <c r="B3353" s="1" t="s">
        <v>488</v>
      </c>
      <c r="C3353" s="1" t="s">
        <v>3</v>
      </c>
      <c r="D3353">
        <v>4</v>
      </c>
      <c r="E3353" s="1" t="s">
        <v>147</v>
      </c>
      <c r="F3353">
        <v>3</v>
      </c>
      <c r="G3353" s="1" t="s">
        <v>376</v>
      </c>
      <c r="H3353" s="1" t="s">
        <v>28</v>
      </c>
      <c r="I3353">
        <v>2</v>
      </c>
      <c r="J3353" s="1" t="str">
        <f>+VLOOKUP(bloques1a3[[#This Row],[respuesta]],respuestas.emociones[],2,0)</f>
        <v>tristeza</v>
      </c>
      <c r="K3353" s="1">
        <f>+VLOOKUP(bloques1a3[[#This Row],[niño]],BD.niños[[Código]:[edad]],5,0)</f>
        <v>8</v>
      </c>
      <c r="L3353" s="1">
        <f>+IF(bloques1a3[[#This Row],[correcta]]=bloques1a3[[#This Row],[respuesta]],1,0)</f>
        <v>0</v>
      </c>
      <c r="M3353" s="1">
        <f>+IF(bloques1a3[[#This Row],[Sexo]]="F",1,0)</f>
        <v>0</v>
      </c>
    </row>
    <row r="3354" spans="1:13" x14ac:dyDescent="0.55000000000000004">
      <c r="A3354">
        <v>29</v>
      </c>
      <c r="B3354" s="1" t="s">
        <v>488</v>
      </c>
      <c r="C3354" s="1" t="s">
        <v>3</v>
      </c>
      <c r="D3354">
        <v>4</v>
      </c>
      <c r="E3354" s="1" t="s">
        <v>214</v>
      </c>
      <c r="F3354">
        <v>2</v>
      </c>
      <c r="G3354" s="1" t="s">
        <v>377</v>
      </c>
      <c r="H3354" s="1" t="s">
        <v>29</v>
      </c>
      <c r="I3354">
        <v>2</v>
      </c>
      <c r="J3354" s="1" t="str">
        <f>+VLOOKUP(bloques1a3[[#This Row],[respuesta]],respuestas.emociones[],2,0)</f>
        <v>alegria</v>
      </c>
      <c r="K3354" s="1">
        <f>+VLOOKUP(bloques1a3[[#This Row],[niño]],BD.niños[[Código]:[edad]],5,0)</f>
        <v>10</v>
      </c>
      <c r="L3354" s="1">
        <f>+IF(bloques1a3[[#This Row],[correcta]]=bloques1a3[[#This Row],[respuesta]],1,0)</f>
        <v>0</v>
      </c>
      <c r="M3354" s="1">
        <f>+IF(bloques1a3[[#This Row],[Sexo]]="F",1,0)</f>
        <v>1</v>
      </c>
    </row>
    <row r="3355" spans="1:13" x14ac:dyDescent="0.55000000000000004">
      <c r="A3355">
        <v>29</v>
      </c>
      <c r="B3355" s="1" t="s">
        <v>488</v>
      </c>
      <c r="C3355" s="1" t="s">
        <v>3</v>
      </c>
      <c r="D3355">
        <v>4</v>
      </c>
      <c r="E3355" s="1" t="s">
        <v>217</v>
      </c>
      <c r="F3355">
        <v>4</v>
      </c>
      <c r="G3355" s="1" t="s">
        <v>377</v>
      </c>
      <c r="H3355" s="1" t="s">
        <v>29</v>
      </c>
      <c r="I3355">
        <v>2</v>
      </c>
      <c r="J3355" s="1" t="str">
        <f>+VLOOKUP(bloques1a3[[#This Row],[respuesta]],respuestas.emociones[],2,0)</f>
        <v>enojo</v>
      </c>
      <c r="K3355" s="1">
        <f>+VLOOKUP(bloques1a3[[#This Row],[niño]],BD.niños[[Código]:[edad]],5,0)</f>
        <v>10</v>
      </c>
      <c r="L3355" s="1">
        <f>+IF(bloques1a3[[#This Row],[correcta]]=bloques1a3[[#This Row],[respuesta]],1,0)</f>
        <v>1</v>
      </c>
      <c r="M3355" s="1">
        <f>+IF(bloques1a3[[#This Row],[Sexo]]="F",1,0)</f>
        <v>1</v>
      </c>
    </row>
    <row r="3356" spans="1:13" x14ac:dyDescent="0.55000000000000004">
      <c r="A3356">
        <v>29</v>
      </c>
      <c r="B3356" s="1" t="s">
        <v>488</v>
      </c>
      <c r="C3356" s="1" t="s">
        <v>3</v>
      </c>
      <c r="D3356">
        <v>4</v>
      </c>
      <c r="E3356" s="1" t="s">
        <v>220</v>
      </c>
      <c r="F3356">
        <v>4</v>
      </c>
      <c r="G3356" s="1" t="s">
        <v>377</v>
      </c>
      <c r="H3356" s="1" t="s">
        <v>29</v>
      </c>
      <c r="I3356">
        <v>2</v>
      </c>
      <c r="J3356" s="1" t="str">
        <f>+VLOOKUP(bloques1a3[[#This Row],[respuesta]],respuestas.emociones[],2,0)</f>
        <v>enojo</v>
      </c>
      <c r="K3356" s="1">
        <f>+VLOOKUP(bloques1a3[[#This Row],[niño]],BD.niños[[Código]:[edad]],5,0)</f>
        <v>10</v>
      </c>
      <c r="L3356" s="1">
        <f>+IF(bloques1a3[[#This Row],[correcta]]=bloques1a3[[#This Row],[respuesta]],1,0)</f>
        <v>1</v>
      </c>
      <c r="M3356" s="1">
        <f>+IF(bloques1a3[[#This Row],[Sexo]]="F",1,0)</f>
        <v>1</v>
      </c>
    </row>
    <row r="3357" spans="1:13" x14ac:dyDescent="0.55000000000000004">
      <c r="A3357">
        <v>29</v>
      </c>
      <c r="B3357" s="1" t="s">
        <v>488</v>
      </c>
      <c r="C3357" s="1" t="s">
        <v>3</v>
      </c>
      <c r="D3357">
        <v>4</v>
      </c>
      <c r="E3357" s="1" t="s">
        <v>223</v>
      </c>
      <c r="F3357">
        <v>4</v>
      </c>
      <c r="G3357" s="1" t="s">
        <v>376</v>
      </c>
      <c r="H3357" s="1" t="s">
        <v>29</v>
      </c>
      <c r="I3357">
        <v>2</v>
      </c>
      <c r="J3357" s="1" t="str">
        <f>+VLOOKUP(bloques1a3[[#This Row],[respuesta]],respuestas.emociones[],2,0)</f>
        <v>enojo</v>
      </c>
      <c r="K3357" s="1">
        <f>+VLOOKUP(bloques1a3[[#This Row],[niño]],BD.niños[[Código]:[edad]],5,0)</f>
        <v>8</v>
      </c>
      <c r="L3357" s="1">
        <f>+IF(bloques1a3[[#This Row],[correcta]]=bloques1a3[[#This Row],[respuesta]],1,0)</f>
        <v>1</v>
      </c>
      <c r="M3357" s="1">
        <f>+IF(bloques1a3[[#This Row],[Sexo]]="F",1,0)</f>
        <v>1</v>
      </c>
    </row>
    <row r="3358" spans="1:13" x14ac:dyDescent="0.55000000000000004">
      <c r="A3358">
        <v>29</v>
      </c>
      <c r="B3358" s="1" t="s">
        <v>488</v>
      </c>
      <c r="C3358" s="1" t="s">
        <v>3</v>
      </c>
      <c r="D3358">
        <v>4</v>
      </c>
      <c r="E3358" s="1" t="s">
        <v>226</v>
      </c>
      <c r="F3358">
        <v>3</v>
      </c>
      <c r="G3358" s="1" t="s">
        <v>377</v>
      </c>
      <c r="H3358" s="1" t="s">
        <v>28</v>
      </c>
      <c r="I3358">
        <v>2</v>
      </c>
      <c r="J3358" s="1" t="str">
        <f>+VLOOKUP(bloques1a3[[#This Row],[respuesta]],respuestas.emociones[],2,0)</f>
        <v>tristeza</v>
      </c>
      <c r="K3358" s="1">
        <f>+VLOOKUP(bloques1a3[[#This Row],[niño]],BD.niños[[Código]:[edad]],5,0)</f>
        <v>10</v>
      </c>
      <c r="L3358" s="1">
        <f>+IF(bloques1a3[[#This Row],[correcta]]=bloques1a3[[#This Row],[respuesta]],1,0)</f>
        <v>0</v>
      </c>
      <c r="M3358" s="1">
        <f>+IF(bloques1a3[[#This Row],[Sexo]]="F",1,0)</f>
        <v>0</v>
      </c>
    </row>
    <row r="3359" spans="1:13" x14ac:dyDescent="0.55000000000000004">
      <c r="A3359">
        <v>29</v>
      </c>
      <c r="B3359" s="1" t="s">
        <v>488</v>
      </c>
      <c r="C3359" s="1" t="s">
        <v>3</v>
      </c>
      <c r="D3359">
        <v>4</v>
      </c>
      <c r="E3359" s="1" t="s">
        <v>229</v>
      </c>
      <c r="F3359">
        <v>4</v>
      </c>
      <c r="G3359" s="1" t="s">
        <v>376</v>
      </c>
      <c r="H3359" s="1" t="s">
        <v>28</v>
      </c>
      <c r="I3359">
        <v>2</v>
      </c>
      <c r="J3359" s="1" t="str">
        <f>+VLOOKUP(bloques1a3[[#This Row],[respuesta]],respuestas.emociones[],2,0)</f>
        <v>enojo</v>
      </c>
      <c r="K3359" s="1">
        <f>+VLOOKUP(bloques1a3[[#This Row],[niño]],BD.niños[[Código]:[edad]],5,0)</f>
        <v>7</v>
      </c>
      <c r="L3359" s="1">
        <f>+IF(bloques1a3[[#This Row],[correcta]]=bloques1a3[[#This Row],[respuesta]],1,0)</f>
        <v>1</v>
      </c>
      <c r="M3359" s="1">
        <f>+IF(bloques1a3[[#This Row],[Sexo]]="F",1,0)</f>
        <v>0</v>
      </c>
    </row>
    <row r="3360" spans="1:13" x14ac:dyDescent="0.55000000000000004">
      <c r="A3360">
        <v>29</v>
      </c>
      <c r="B3360" s="1" t="s">
        <v>488</v>
      </c>
      <c r="C3360" s="1" t="s">
        <v>3</v>
      </c>
      <c r="D3360">
        <v>4</v>
      </c>
      <c r="E3360" s="1" t="s">
        <v>231</v>
      </c>
      <c r="F3360">
        <v>4</v>
      </c>
      <c r="G3360" s="1" t="s">
        <v>375</v>
      </c>
      <c r="H3360" s="1" t="s">
        <v>29</v>
      </c>
      <c r="I3360">
        <v>2</v>
      </c>
      <c r="J3360" s="1" t="str">
        <f>+VLOOKUP(bloques1a3[[#This Row],[respuesta]],respuestas.emociones[],2,0)</f>
        <v>enojo</v>
      </c>
      <c r="K3360" s="1">
        <f>+VLOOKUP(bloques1a3[[#This Row],[niño]],BD.niños[[Código]:[edad]],5,0)</f>
        <v>6</v>
      </c>
      <c r="L3360" s="1">
        <f>+IF(bloques1a3[[#This Row],[correcta]]=bloques1a3[[#This Row],[respuesta]],1,0)</f>
        <v>1</v>
      </c>
      <c r="M3360" s="1">
        <f>+IF(bloques1a3[[#This Row],[Sexo]]="F",1,0)</f>
        <v>1</v>
      </c>
    </row>
    <row r="3361" spans="1:13" x14ac:dyDescent="0.55000000000000004">
      <c r="A3361">
        <v>29</v>
      </c>
      <c r="B3361" s="1" t="s">
        <v>488</v>
      </c>
      <c r="C3361" s="1" t="s">
        <v>3</v>
      </c>
      <c r="D3361">
        <v>4</v>
      </c>
      <c r="E3361" s="1" t="s">
        <v>286</v>
      </c>
      <c r="F3361">
        <v>3</v>
      </c>
      <c r="G3361" s="1" t="s">
        <v>375</v>
      </c>
      <c r="H3361" s="1" t="s">
        <v>28</v>
      </c>
      <c r="I3361">
        <v>2</v>
      </c>
      <c r="J3361" s="1" t="str">
        <f>+VLOOKUP(bloques1a3[[#This Row],[respuesta]],respuestas.emociones[],2,0)</f>
        <v>tristeza</v>
      </c>
      <c r="K3361" s="1">
        <f>+VLOOKUP(bloques1a3[[#This Row],[niño]],BD.niños[[Código]:[edad]],5,0)</f>
        <v>5</v>
      </c>
      <c r="L3361" s="1">
        <f>+IF(bloques1a3[[#This Row],[correcta]]=bloques1a3[[#This Row],[respuesta]],1,0)</f>
        <v>0</v>
      </c>
      <c r="M3361" s="1">
        <f>+IF(bloques1a3[[#This Row],[Sexo]]="F",1,0)</f>
        <v>0</v>
      </c>
    </row>
    <row r="3362" spans="1:13" x14ac:dyDescent="0.55000000000000004">
      <c r="A3362">
        <v>29</v>
      </c>
      <c r="B3362" s="1" t="s">
        <v>488</v>
      </c>
      <c r="C3362" s="1" t="s">
        <v>3</v>
      </c>
      <c r="D3362">
        <v>4</v>
      </c>
      <c r="E3362" s="1" t="s">
        <v>290</v>
      </c>
      <c r="F3362">
        <v>3</v>
      </c>
      <c r="G3362" s="1" t="s">
        <v>375</v>
      </c>
      <c r="H3362" s="1" t="s">
        <v>28</v>
      </c>
      <c r="I3362">
        <v>2</v>
      </c>
      <c r="J3362" s="1" t="str">
        <f>+VLOOKUP(bloques1a3[[#This Row],[respuesta]],respuestas.emociones[],2,0)</f>
        <v>tristeza</v>
      </c>
      <c r="K3362" s="1">
        <f>+VLOOKUP(bloques1a3[[#This Row],[niño]],BD.niños[[Código]:[edad]],5,0)</f>
        <v>6</v>
      </c>
      <c r="L3362" s="1">
        <f>+IF(bloques1a3[[#This Row],[correcta]]=bloques1a3[[#This Row],[respuesta]],1,0)</f>
        <v>0</v>
      </c>
      <c r="M3362" s="1">
        <f>+IF(bloques1a3[[#This Row],[Sexo]]="F",1,0)</f>
        <v>0</v>
      </c>
    </row>
    <row r="3363" spans="1:13" x14ac:dyDescent="0.55000000000000004">
      <c r="A3363">
        <v>29</v>
      </c>
      <c r="B3363" s="1" t="s">
        <v>488</v>
      </c>
      <c r="C3363" s="1" t="s">
        <v>3</v>
      </c>
      <c r="D3363">
        <v>4</v>
      </c>
      <c r="E3363" s="1" t="s">
        <v>294</v>
      </c>
      <c r="F3363">
        <v>4</v>
      </c>
      <c r="G3363" s="1" t="s">
        <v>376</v>
      </c>
      <c r="H3363" s="1" t="s">
        <v>28</v>
      </c>
      <c r="I3363">
        <v>2</v>
      </c>
      <c r="J3363" s="1" t="str">
        <f>+VLOOKUP(bloques1a3[[#This Row],[respuesta]],respuestas.emociones[],2,0)</f>
        <v>enojo</v>
      </c>
      <c r="K3363" s="1">
        <f>+VLOOKUP(bloques1a3[[#This Row],[niño]],BD.niños[[Código]:[edad]],5,0)</f>
        <v>7</v>
      </c>
      <c r="L3363" s="1">
        <f>+IF(bloques1a3[[#This Row],[correcta]]=bloques1a3[[#This Row],[respuesta]],1,0)</f>
        <v>1</v>
      </c>
      <c r="M3363" s="1">
        <f>+IF(bloques1a3[[#This Row],[Sexo]]="F",1,0)</f>
        <v>0</v>
      </c>
    </row>
    <row r="3364" spans="1:13" x14ac:dyDescent="0.55000000000000004">
      <c r="A3364">
        <v>29</v>
      </c>
      <c r="B3364" s="1" t="s">
        <v>488</v>
      </c>
      <c r="C3364" s="1" t="s">
        <v>3</v>
      </c>
      <c r="D3364">
        <v>4</v>
      </c>
      <c r="E3364" s="1" t="s">
        <v>295</v>
      </c>
      <c r="F3364">
        <v>3</v>
      </c>
      <c r="G3364" s="1" t="s">
        <v>376</v>
      </c>
      <c r="H3364" s="1" t="s">
        <v>28</v>
      </c>
      <c r="I3364">
        <v>2</v>
      </c>
      <c r="J3364" s="1" t="str">
        <f>+VLOOKUP(bloques1a3[[#This Row],[respuesta]],respuestas.emociones[],2,0)</f>
        <v>tristeza</v>
      </c>
      <c r="K3364" s="1">
        <f>+VLOOKUP(bloques1a3[[#This Row],[niño]],BD.niños[[Código]:[edad]],5,0)</f>
        <v>8</v>
      </c>
      <c r="L3364" s="1">
        <f>+IF(bloques1a3[[#This Row],[correcta]]=bloques1a3[[#This Row],[respuesta]],1,0)</f>
        <v>0</v>
      </c>
      <c r="M3364" s="1">
        <f>+IF(bloques1a3[[#This Row],[Sexo]]="F",1,0)</f>
        <v>0</v>
      </c>
    </row>
    <row r="3365" spans="1:13" x14ac:dyDescent="0.55000000000000004">
      <c r="A3365">
        <v>29</v>
      </c>
      <c r="B3365" s="1" t="s">
        <v>488</v>
      </c>
      <c r="C3365" s="1" t="s">
        <v>3</v>
      </c>
      <c r="D3365">
        <v>4</v>
      </c>
      <c r="E3365" s="1" t="s">
        <v>317</v>
      </c>
      <c r="F3365">
        <v>3</v>
      </c>
      <c r="G3365" s="1" t="s">
        <v>377</v>
      </c>
      <c r="H3365" s="1" t="s">
        <v>29</v>
      </c>
      <c r="I3365">
        <v>2</v>
      </c>
      <c r="J3365" s="1" t="str">
        <f>+VLOOKUP(bloques1a3[[#This Row],[respuesta]],respuestas.emociones[],2,0)</f>
        <v>tristeza</v>
      </c>
      <c r="K3365" s="1">
        <f>+VLOOKUP(bloques1a3[[#This Row],[niño]],BD.niños[[Código]:[edad]],5,0)</f>
        <v>10</v>
      </c>
      <c r="L3365" s="1">
        <f>+IF(bloques1a3[[#This Row],[correcta]]=bloques1a3[[#This Row],[respuesta]],1,0)</f>
        <v>0</v>
      </c>
      <c r="M3365" s="1">
        <f>+IF(bloques1a3[[#This Row],[Sexo]]="F",1,0)</f>
        <v>1</v>
      </c>
    </row>
    <row r="3366" spans="1:13" x14ac:dyDescent="0.55000000000000004">
      <c r="A3366">
        <v>29</v>
      </c>
      <c r="B3366" s="1" t="s">
        <v>488</v>
      </c>
      <c r="C3366" s="1" t="s">
        <v>3</v>
      </c>
      <c r="D3366">
        <v>4</v>
      </c>
      <c r="E3366" s="1" t="s">
        <v>320</v>
      </c>
      <c r="F3366">
        <v>4</v>
      </c>
      <c r="G3366" s="1" t="s">
        <v>377</v>
      </c>
      <c r="H3366" s="1" t="s">
        <v>28</v>
      </c>
      <c r="I3366">
        <v>2</v>
      </c>
      <c r="J3366" s="1" t="str">
        <f>+VLOOKUP(bloques1a3[[#This Row],[respuesta]],respuestas.emociones[],2,0)</f>
        <v>enojo</v>
      </c>
      <c r="K3366" s="1">
        <f>+VLOOKUP(bloques1a3[[#This Row],[niño]],BD.niños[[Código]:[edad]],5,0)</f>
        <v>10</v>
      </c>
      <c r="L3366" s="1">
        <f>+IF(bloques1a3[[#This Row],[correcta]]=bloques1a3[[#This Row],[respuesta]],1,0)</f>
        <v>1</v>
      </c>
      <c r="M3366" s="1">
        <f>+IF(bloques1a3[[#This Row],[Sexo]]="F",1,0)</f>
        <v>0</v>
      </c>
    </row>
    <row r="3367" spans="1:13" x14ac:dyDescent="0.55000000000000004">
      <c r="A3367">
        <v>29</v>
      </c>
      <c r="B3367" s="1" t="s">
        <v>488</v>
      </c>
      <c r="C3367" s="1" t="s">
        <v>3</v>
      </c>
      <c r="D3367">
        <v>4</v>
      </c>
      <c r="E3367" s="1" t="s">
        <v>323</v>
      </c>
      <c r="F3367">
        <v>7</v>
      </c>
      <c r="G3367" s="1" t="s">
        <v>376</v>
      </c>
      <c r="H3367" s="1" t="s">
        <v>29</v>
      </c>
      <c r="I3367">
        <v>2</v>
      </c>
      <c r="J3367" s="1" t="str">
        <f>+VLOOKUP(bloques1a3[[#This Row],[respuesta]],respuestas.emociones[],2,0)</f>
        <v>asco</v>
      </c>
      <c r="K3367" s="1">
        <f>+VLOOKUP(bloques1a3[[#This Row],[niño]],BD.niños[[Código]:[edad]],5,0)</f>
        <v>8</v>
      </c>
      <c r="L3367" s="1">
        <f>+IF(bloques1a3[[#This Row],[correcta]]=bloques1a3[[#This Row],[respuesta]],1,0)</f>
        <v>0</v>
      </c>
      <c r="M3367" s="1">
        <f>+IF(bloques1a3[[#This Row],[Sexo]]="F",1,0)</f>
        <v>1</v>
      </c>
    </row>
    <row r="3368" spans="1:13" x14ac:dyDescent="0.55000000000000004">
      <c r="A3368">
        <v>29</v>
      </c>
      <c r="B3368" s="1" t="s">
        <v>488</v>
      </c>
      <c r="C3368" s="1" t="s">
        <v>3</v>
      </c>
      <c r="D3368">
        <v>4</v>
      </c>
      <c r="E3368" s="1" t="s">
        <v>327</v>
      </c>
      <c r="F3368">
        <v>7</v>
      </c>
      <c r="G3368" s="1" t="s">
        <v>376</v>
      </c>
      <c r="H3368" s="1" t="s">
        <v>29</v>
      </c>
      <c r="I3368">
        <v>2</v>
      </c>
      <c r="J3368" s="1" t="str">
        <f>+VLOOKUP(bloques1a3[[#This Row],[respuesta]],respuestas.emociones[],2,0)</f>
        <v>asco</v>
      </c>
      <c r="K3368" s="1">
        <f>+VLOOKUP(bloques1a3[[#This Row],[niño]],BD.niños[[Código]:[edad]],5,0)</f>
        <v>7</v>
      </c>
      <c r="L3368" s="1">
        <f>+IF(bloques1a3[[#This Row],[correcta]]=bloques1a3[[#This Row],[respuesta]],1,0)</f>
        <v>0</v>
      </c>
      <c r="M3368" s="1">
        <f>+IF(bloques1a3[[#This Row],[Sexo]]="F",1,0)</f>
        <v>1</v>
      </c>
    </row>
    <row r="3369" spans="1:13" x14ac:dyDescent="0.55000000000000004">
      <c r="A3369">
        <v>29</v>
      </c>
      <c r="B3369" s="1" t="s">
        <v>488</v>
      </c>
      <c r="C3369" s="1" t="s">
        <v>3</v>
      </c>
      <c r="D3369">
        <v>4</v>
      </c>
      <c r="E3369" s="1" t="s">
        <v>331</v>
      </c>
      <c r="F3369">
        <v>4</v>
      </c>
      <c r="G3369" s="1" t="s">
        <v>376</v>
      </c>
      <c r="H3369" s="1" t="s">
        <v>29</v>
      </c>
      <c r="I3369">
        <v>2</v>
      </c>
      <c r="J3369" s="1" t="str">
        <f>+VLOOKUP(bloques1a3[[#This Row],[respuesta]],respuestas.emociones[],2,0)</f>
        <v>enojo</v>
      </c>
      <c r="K3369" s="1">
        <f>+VLOOKUP(bloques1a3[[#This Row],[niño]],BD.niños[[Código]:[edad]],5,0)</f>
        <v>8</v>
      </c>
      <c r="L3369" s="1">
        <f>+IF(bloques1a3[[#This Row],[correcta]]=bloques1a3[[#This Row],[respuesta]],1,0)</f>
        <v>1</v>
      </c>
      <c r="M3369" s="1">
        <f>+IF(bloques1a3[[#This Row],[Sexo]]="F",1,0)</f>
        <v>1</v>
      </c>
    </row>
    <row r="3370" spans="1:13" x14ac:dyDescent="0.55000000000000004">
      <c r="A3370">
        <v>30</v>
      </c>
      <c r="B3370" s="1" t="s">
        <v>489</v>
      </c>
      <c r="C3370" s="1" t="s">
        <v>2</v>
      </c>
      <c r="D3370">
        <v>1</v>
      </c>
      <c r="E3370" s="1" t="s">
        <v>105</v>
      </c>
      <c r="F3370">
        <v>1</v>
      </c>
      <c r="G3370" s="1" t="s">
        <v>377</v>
      </c>
      <c r="H3370" s="1" t="s">
        <v>29</v>
      </c>
      <c r="I3370">
        <v>2</v>
      </c>
      <c r="J3370" s="1" t="str">
        <f>+VLOOKUP(bloques1a3[[#This Row],[respuesta]],respuestas.emociones[],2,0)</f>
        <v>neutra</v>
      </c>
      <c r="K3370" s="1">
        <f>+VLOOKUP(bloques1a3[[#This Row],[niño]],BD.niños[[Código]:[edad]],5,0)</f>
        <v>10</v>
      </c>
      <c r="L3370" s="1">
        <f>+IF(bloques1a3[[#This Row],[correcta]]=bloques1a3[[#This Row],[respuesta]],1,0)</f>
        <v>1</v>
      </c>
      <c r="M3370" s="1">
        <f>+IF(bloques1a3[[#This Row],[Sexo]]="F",1,0)</f>
        <v>1</v>
      </c>
    </row>
    <row r="3371" spans="1:13" x14ac:dyDescent="0.55000000000000004">
      <c r="A3371">
        <v>30</v>
      </c>
      <c r="B3371" s="1" t="s">
        <v>489</v>
      </c>
      <c r="C3371" s="1" t="s">
        <v>2</v>
      </c>
      <c r="D3371">
        <v>1</v>
      </c>
      <c r="E3371" s="1" t="s">
        <v>108</v>
      </c>
      <c r="F3371">
        <v>5</v>
      </c>
      <c r="G3371" s="1" t="s">
        <v>377</v>
      </c>
      <c r="H3371" s="1" t="s">
        <v>29</v>
      </c>
      <c r="I3371">
        <v>2</v>
      </c>
      <c r="J3371" s="1" t="str">
        <f>+VLOOKUP(bloques1a3[[#This Row],[respuesta]],respuestas.emociones[],2,0)</f>
        <v>miedo</v>
      </c>
      <c r="K3371" s="1">
        <f>+VLOOKUP(bloques1a3[[#This Row],[niño]],BD.niños[[Código]:[edad]],5,0)</f>
        <v>10</v>
      </c>
      <c r="L3371" s="1">
        <f>+IF(bloques1a3[[#This Row],[correcta]]=bloques1a3[[#This Row],[respuesta]],1,0)</f>
        <v>0</v>
      </c>
      <c r="M3371" s="1">
        <f>+IF(bloques1a3[[#This Row],[Sexo]]="F",1,0)</f>
        <v>1</v>
      </c>
    </row>
    <row r="3372" spans="1:13" x14ac:dyDescent="0.55000000000000004">
      <c r="A3372">
        <v>30</v>
      </c>
      <c r="B3372" s="1" t="s">
        <v>489</v>
      </c>
      <c r="C3372" s="1" t="s">
        <v>2</v>
      </c>
      <c r="D3372">
        <v>1</v>
      </c>
      <c r="E3372" s="1" t="s">
        <v>112</v>
      </c>
      <c r="F3372">
        <v>1</v>
      </c>
      <c r="G3372" s="1" t="s">
        <v>377</v>
      </c>
      <c r="H3372" s="1" t="s">
        <v>29</v>
      </c>
      <c r="I3372">
        <v>2</v>
      </c>
      <c r="J3372" s="1" t="str">
        <f>+VLOOKUP(bloques1a3[[#This Row],[respuesta]],respuestas.emociones[],2,0)</f>
        <v>neutra</v>
      </c>
      <c r="K3372" s="1">
        <f>+VLOOKUP(bloques1a3[[#This Row],[niño]],BD.niños[[Código]:[edad]],5,0)</f>
        <v>9</v>
      </c>
      <c r="L3372" s="1">
        <f>+IF(bloques1a3[[#This Row],[correcta]]=bloques1a3[[#This Row],[respuesta]],1,0)</f>
        <v>1</v>
      </c>
      <c r="M3372" s="1">
        <f>+IF(bloques1a3[[#This Row],[Sexo]]="F",1,0)</f>
        <v>1</v>
      </c>
    </row>
    <row r="3373" spans="1:13" x14ac:dyDescent="0.55000000000000004">
      <c r="A3373">
        <v>30</v>
      </c>
      <c r="B3373" s="1" t="s">
        <v>489</v>
      </c>
      <c r="C3373" s="1" t="s">
        <v>2</v>
      </c>
      <c r="D3373">
        <v>1</v>
      </c>
      <c r="E3373" s="1" t="s">
        <v>116</v>
      </c>
      <c r="F3373">
        <v>7</v>
      </c>
      <c r="G3373" s="1" t="s">
        <v>377</v>
      </c>
      <c r="H3373" s="1" t="s">
        <v>29</v>
      </c>
      <c r="I3373">
        <v>2</v>
      </c>
      <c r="J3373" s="1" t="str">
        <f>+VLOOKUP(bloques1a3[[#This Row],[respuesta]],respuestas.emociones[],2,0)</f>
        <v>asco</v>
      </c>
      <c r="K3373" s="1">
        <f>+VLOOKUP(bloques1a3[[#This Row],[niño]],BD.niños[[Código]:[edad]],5,0)</f>
        <v>9</v>
      </c>
      <c r="L3373" s="1">
        <f>+IF(bloques1a3[[#This Row],[correcta]]=bloques1a3[[#This Row],[respuesta]],1,0)</f>
        <v>0</v>
      </c>
      <c r="M3373" s="1">
        <f>+IF(bloques1a3[[#This Row],[Sexo]]="F",1,0)</f>
        <v>1</v>
      </c>
    </row>
    <row r="3374" spans="1:13" x14ac:dyDescent="0.55000000000000004">
      <c r="A3374">
        <v>30</v>
      </c>
      <c r="B3374" s="1" t="s">
        <v>489</v>
      </c>
      <c r="C3374" s="1" t="s">
        <v>2</v>
      </c>
      <c r="D3374">
        <v>1</v>
      </c>
      <c r="E3374" s="1" t="s">
        <v>120</v>
      </c>
      <c r="F3374">
        <v>1</v>
      </c>
      <c r="G3374" s="1" t="s">
        <v>377</v>
      </c>
      <c r="H3374" s="1" t="s">
        <v>28</v>
      </c>
      <c r="I3374">
        <v>2</v>
      </c>
      <c r="J3374" s="1" t="str">
        <f>+VLOOKUP(bloques1a3[[#This Row],[respuesta]],respuestas.emociones[],2,0)</f>
        <v>neutra</v>
      </c>
      <c r="K3374" s="1">
        <f>+VLOOKUP(bloques1a3[[#This Row],[niño]],BD.niños[[Código]:[edad]],5,0)</f>
        <v>10</v>
      </c>
      <c r="L3374" s="1">
        <f>+IF(bloques1a3[[#This Row],[correcta]]=bloques1a3[[#This Row],[respuesta]],1,0)</f>
        <v>1</v>
      </c>
      <c r="M3374" s="1">
        <f>+IF(bloques1a3[[#This Row],[Sexo]]="F",1,0)</f>
        <v>0</v>
      </c>
    </row>
    <row r="3375" spans="1:13" x14ac:dyDescent="0.55000000000000004">
      <c r="A3375">
        <v>30</v>
      </c>
      <c r="B3375" s="1" t="s">
        <v>489</v>
      </c>
      <c r="C3375" s="1" t="s">
        <v>2</v>
      </c>
      <c r="D3375">
        <v>1</v>
      </c>
      <c r="E3375" s="1" t="s">
        <v>123</v>
      </c>
      <c r="F3375">
        <v>1</v>
      </c>
      <c r="G3375" s="1" t="s">
        <v>376</v>
      </c>
      <c r="H3375" s="1" t="s">
        <v>28</v>
      </c>
      <c r="I3375">
        <v>2</v>
      </c>
      <c r="J3375" s="1" t="str">
        <f>+VLOOKUP(bloques1a3[[#This Row],[respuesta]],respuestas.emociones[],2,0)</f>
        <v>neutra</v>
      </c>
      <c r="K3375" s="1">
        <f>+VLOOKUP(bloques1a3[[#This Row],[niño]],BD.niños[[Código]:[edad]],5,0)</f>
        <v>8</v>
      </c>
      <c r="L3375" s="1">
        <f>+IF(bloques1a3[[#This Row],[correcta]]=bloques1a3[[#This Row],[respuesta]],1,0)</f>
        <v>1</v>
      </c>
      <c r="M3375" s="1">
        <f>+IF(bloques1a3[[#This Row],[Sexo]]="F",1,0)</f>
        <v>0</v>
      </c>
    </row>
    <row r="3376" spans="1:13" x14ac:dyDescent="0.55000000000000004">
      <c r="A3376">
        <v>30</v>
      </c>
      <c r="B3376" s="1" t="s">
        <v>489</v>
      </c>
      <c r="C3376" s="1" t="s">
        <v>2</v>
      </c>
      <c r="D3376">
        <v>1</v>
      </c>
      <c r="E3376" s="1" t="s">
        <v>127</v>
      </c>
      <c r="F3376">
        <v>3</v>
      </c>
      <c r="G3376" s="1" t="s">
        <v>375</v>
      </c>
      <c r="H3376" s="1" t="s">
        <v>28</v>
      </c>
      <c r="I3376">
        <v>2</v>
      </c>
      <c r="J3376" s="1" t="str">
        <f>+VLOOKUP(bloques1a3[[#This Row],[respuesta]],respuestas.emociones[],2,0)</f>
        <v>tristeza</v>
      </c>
      <c r="K3376" s="1">
        <f>+VLOOKUP(bloques1a3[[#This Row],[niño]],BD.niños[[Código]:[edad]],5,0)</f>
        <v>6</v>
      </c>
      <c r="L3376" s="1">
        <f>+IF(bloques1a3[[#This Row],[correcta]]=bloques1a3[[#This Row],[respuesta]],1,0)</f>
        <v>0</v>
      </c>
      <c r="M3376" s="1">
        <f>+IF(bloques1a3[[#This Row],[Sexo]]="F",1,0)</f>
        <v>0</v>
      </c>
    </row>
    <row r="3377" spans="1:13" x14ac:dyDescent="0.55000000000000004">
      <c r="A3377">
        <v>30</v>
      </c>
      <c r="B3377" s="1" t="s">
        <v>489</v>
      </c>
      <c r="C3377" s="1" t="s">
        <v>2</v>
      </c>
      <c r="D3377">
        <v>1</v>
      </c>
      <c r="E3377" s="1" t="s">
        <v>131</v>
      </c>
      <c r="F3377">
        <v>1</v>
      </c>
      <c r="G3377" s="1" t="s">
        <v>375</v>
      </c>
      <c r="H3377" s="1" t="s">
        <v>29</v>
      </c>
      <c r="I3377">
        <v>2</v>
      </c>
      <c r="J3377" s="1" t="str">
        <f>+VLOOKUP(bloques1a3[[#This Row],[respuesta]],respuestas.emociones[],2,0)</f>
        <v>neutra</v>
      </c>
      <c r="K3377" s="1">
        <f>+VLOOKUP(bloques1a3[[#This Row],[niño]],BD.niños[[Código]:[edad]],5,0)</f>
        <v>6</v>
      </c>
      <c r="L3377" s="1">
        <f>+IF(bloques1a3[[#This Row],[correcta]]=bloques1a3[[#This Row],[respuesta]],1,0)</f>
        <v>1</v>
      </c>
      <c r="M3377" s="1">
        <f>+IF(bloques1a3[[#This Row],[Sexo]]="F",1,0)</f>
        <v>1</v>
      </c>
    </row>
    <row r="3378" spans="1:13" x14ac:dyDescent="0.55000000000000004">
      <c r="A3378">
        <v>30</v>
      </c>
      <c r="B3378" s="1" t="s">
        <v>489</v>
      </c>
      <c r="C3378" s="1" t="s">
        <v>2</v>
      </c>
      <c r="D3378">
        <v>1</v>
      </c>
      <c r="E3378" s="1" t="s">
        <v>135</v>
      </c>
      <c r="F3378">
        <v>1</v>
      </c>
      <c r="G3378" s="1" t="s">
        <v>375</v>
      </c>
      <c r="H3378" s="1" t="s">
        <v>28</v>
      </c>
      <c r="I3378">
        <v>2</v>
      </c>
      <c r="J3378" s="1" t="str">
        <f>+VLOOKUP(bloques1a3[[#This Row],[respuesta]],respuestas.emociones[],2,0)</f>
        <v>neutra</v>
      </c>
      <c r="K3378" s="1">
        <f>+VLOOKUP(bloques1a3[[#This Row],[niño]],BD.niños[[Código]:[edad]],5,0)</f>
        <v>6</v>
      </c>
      <c r="L3378" s="1">
        <f>+IF(bloques1a3[[#This Row],[correcta]]=bloques1a3[[#This Row],[respuesta]],1,0)</f>
        <v>1</v>
      </c>
      <c r="M3378" s="1">
        <f>+IF(bloques1a3[[#This Row],[Sexo]]="F",1,0)</f>
        <v>0</v>
      </c>
    </row>
    <row r="3379" spans="1:13" x14ac:dyDescent="0.55000000000000004">
      <c r="A3379">
        <v>30</v>
      </c>
      <c r="B3379" s="1" t="s">
        <v>489</v>
      </c>
      <c r="C3379" s="1" t="s">
        <v>2</v>
      </c>
      <c r="D3379">
        <v>1</v>
      </c>
      <c r="E3379" s="1" t="s">
        <v>139</v>
      </c>
      <c r="F3379">
        <v>1</v>
      </c>
      <c r="G3379" s="1" t="s">
        <v>376</v>
      </c>
      <c r="H3379" s="1" t="s">
        <v>28</v>
      </c>
      <c r="I3379">
        <v>2</v>
      </c>
      <c r="J3379" s="1" t="str">
        <f>+VLOOKUP(bloques1a3[[#This Row],[respuesta]],respuestas.emociones[],2,0)</f>
        <v>neutra</v>
      </c>
      <c r="K3379" s="1">
        <f>+VLOOKUP(bloques1a3[[#This Row],[niño]],BD.niños[[Código]:[edad]],5,0)</f>
        <v>8</v>
      </c>
      <c r="L3379" s="1">
        <f>+IF(bloques1a3[[#This Row],[correcta]]=bloques1a3[[#This Row],[respuesta]],1,0)</f>
        <v>1</v>
      </c>
      <c r="M3379" s="1">
        <f>+IF(bloques1a3[[#This Row],[Sexo]]="F",1,0)</f>
        <v>0</v>
      </c>
    </row>
    <row r="3380" spans="1:13" x14ac:dyDescent="0.55000000000000004">
      <c r="A3380">
        <v>30</v>
      </c>
      <c r="B3380" s="1" t="s">
        <v>489</v>
      </c>
      <c r="C3380" s="1" t="s">
        <v>2</v>
      </c>
      <c r="D3380">
        <v>1</v>
      </c>
      <c r="E3380" s="1" t="s">
        <v>141</v>
      </c>
      <c r="F3380">
        <v>1</v>
      </c>
      <c r="G3380" s="1" t="s">
        <v>376</v>
      </c>
      <c r="H3380" s="1" t="s">
        <v>29</v>
      </c>
      <c r="I3380">
        <v>2</v>
      </c>
      <c r="J3380" s="1" t="str">
        <f>+VLOOKUP(bloques1a3[[#This Row],[respuesta]],respuestas.emociones[],2,0)</f>
        <v>neutra</v>
      </c>
      <c r="K3380" s="1">
        <f>+VLOOKUP(bloques1a3[[#This Row],[niño]],BD.niños[[Código]:[edad]],5,0)</f>
        <v>7</v>
      </c>
      <c r="L3380" s="1">
        <f>+IF(bloques1a3[[#This Row],[correcta]]=bloques1a3[[#This Row],[respuesta]],1,0)</f>
        <v>1</v>
      </c>
      <c r="M3380" s="1">
        <f>+IF(bloques1a3[[#This Row],[Sexo]]="F",1,0)</f>
        <v>1</v>
      </c>
    </row>
    <row r="3381" spans="1:13" x14ac:dyDescent="0.55000000000000004">
      <c r="A3381">
        <v>30</v>
      </c>
      <c r="B3381" s="1" t="s">
        <v>489</v>
      </c>
      <c r="C3381" s="1" t="s">
        <v>2</v>
      </c>
      <c r="D3381">
        <v>1</v>
      </c>
      <c r="E3381" s="1" t="s">
        <v>145</v>
      </c>
      <c r="F3381">
        <v>1</v>
      </c>
      <c r="G3381" s="1" t="s">
        <v>376</v>
      </c>
      <c r="H3381" s="1" t="s">
        <v>28</v>
      </c>
      <c r="I3381">
        <v>2</v>
      </c>
      <c r="J3381" s="1" t="str">
        <f>+VLOOKUP(bloques1a3[[#This Row],[respuesta]],respuestas.emociones[],2,0)</f>
        <v>neutra</v>
      </c>
      <c r="K3381" s="1">
        <f>+VLOOKUP(bloques1a3[[#This Row],[niño]],BD.niños[[Código]:[edad]],5,0)</f>
        <v>8</v>
      </c>
      <c r="L3381" s="1">
        <f>+IF(bloques1a3[[#This Row],[correcta]]=bloques1a3[[#This Row],[respuesta]],1,0)</f>
        <v>1</v>
      </c>
      <c r="M3381" s="1">
        <f>+IF(bloques1a3[[#This Row],[Sexo]]="F",1,0)</f>
        <v>0</v>
      </c>
    </row>
    <row r="3382" spans="1:13" x14ac:dyDescent="0.55000000000000004">
      <c r="A3382">
        <v>30</v>
      </c>
      <c r="B3382" s="1" t="s">
        <v>489</v>
      </c>
      <c r="C3382" s="1" t="s">
        <v>2</v>
      </c>
      <c r="D3382">
        <v>1</v>
      </c>
      <c r="E3382" s="1" t="s">
        <v>147</v>
      </c>
      <c r="F3382">
        <v>1</v>
      </c>
      <c r="G3382" s="1" t="s">
        <v>376</v>
      </c>
      <c r="H3382" s="1" t="s">
        <v>28</v>
      </c>
      <c r="I3382">
        <v>2</v>
      </c>
      <c r="J3382" s="1" t="str">
        <f>+VLOOKUP(bloques1a3[[#This Row],[respuesta]],respuestas.emociones[],2,0)</f>
        <v>neutra</v>
      </c>
      <c r="K3382" s="1">
        <f>+VLOOKUP(bloques1a3[[#This Row],[niño]],BD.niños[[Código]:[edad]],5,0)</f>
        <v>8</v>
      </c>
      <c r="L3382" s="1">
        <f>+IF(bloques1a3[[#This Row],[correcta]]=bloques1a3[[#This Row],[respuesta]],1,0)</f>
        <v>1</v>
      </c>
      <c r="M3382" s="1">
        <f>+IF(bloques1a3[[#This Row],[Sexo]]="F",1,0)</f>
        <v>0</v>
      </c>
    </row>
    <row r="3383" spans="1:13" x14ac:dyDescent="0.55000000000000004">
      <c r="A3383">
        <v>30</v>
      </c>
      <c r="B3383" s="1" t="s">
        <v>489</v>
      </c>
      <c r="C3383" s="1" t="s">
        <v>2</v>
      </c>
      <c r="D3383">
        <v>1</v>
      </c>
      <c r="E3383" s="1" t="s">
        <v>214</v>
      </c>
      <c r="F3383">
        <v>2</v>
      </c>
      <c r="G3383" s="1" t="s">
        <v>377</v>
      </c>
      <c r="H3383" s="1" t="s">
        <v>29</v>
      </c>
      <c r="I3383">
        <v>2</v>
      </c>
      <c r="J3383" s="1" t="str">
        <f>+VLOOKUP(bloques1a3[[#This Row],[respuesta]],respuestas.emociones[],2,0)</f>
        <v>alegria</v>
      </c>
      <c r="K3383" s="1">
        <f>+VLOOKUP(bloques1a3[[#This Row],[niño]],BD.niños[[Código]:[edad]],5,0)</f>
        <v>10</v>
      </c>
      <c r="L3383" s="1">
        <f>+IF(bloques1a3[[#This Row],[correcta]]=bloques1a3[[#This Row],[respuesta]],1,0)</f>
        <v>0</v>
      </c>
      <c r="M3383" s="1">
        <f>+IF(bloques1a3[[#This Row],[Sexo]]="F",1,0)</f>
        <v>1</v>
      </c>
    </row>
    <row r="3384" spans="1:13" x14ac:dyDescent="0.55000000000000004">
      <c r="A3384">
        <v>30</v>
      </c>
      <c r="B3384" s="1" t="s">
        <v>489</v>
      </c>
      <c r="C3384" s="1" t="s">
        <v>2</v>
      </c>
      <c r="D3384">
        <v>1</v>
      </c>
      <c r="E3384" s="1" t="s">
        <v>217</v>
      </c>
      <c r="F3384">
        <v>1</v>
      </c>
      <c r="G3384" s="1" t="s">
        <v>377</v>
      </c>
      <c r="H3384" s="1" t="s">
        <v>29</v>
      </c>
      <c r="I3384">
        <v>2</v>
      </c>
      <c r="J3384" s="1" t="str">
        <f>+VLOOKUP(bloques1a3[[#This Row],[respuesta]],respuestas.emociones[],2,0)</f>
        <v>neutra</v>
      </c>
      <c r="K3384" s="1">
        <f>+VLOOKUP(bloques1a3[[#This Row],[niño]],BD.niños[[Código]:[edad]],5,0)</f>
        <v>10</v>
      </c>
      <c r="L3384" s="1">
        <f>+IF(bloques1a3[[#This Row],[correcta]]=bloques1a3[[#This Row],[respuesta]],1,0)</f>
        <v>1</v>
      </c>
      <c r="M3384" s="1">
        <f>+IF(bloques1a3[[#This Row],[Sexo]]="F",1,0)</f>
        <v>1</v>
      </c>
    </row>
    <row r="3385" spans="1:13" x14ac:dyDescent="0.55000000000000004">
      <c r="A3385">
        <v>30</v>
      </c>
      <c r="B3385" s="1" t="s">
        <v>489</v>
      </c>
      <c r="C3385" s="1" t="s">
        <v>2</v>
      </c>
      <c r="D3385">
        <v>1</v>
      </c>
      <c r="E3385" s="1" t="s">
        <v>220</v>
      </c>
      <c r="F3385">
        <v>1</v>
      </c>
      <c r="G3385" s="1" t="s">
        <v>377</v>
      </c>
      <c r="H3385" s="1" t="s">
        <v>29</v>
      </c>
      <c r="I3385">
        <v>2</v>
      </c>
      <c r="J3385" s="1" t="str">
        <f>+VLOOKUP(bloques1a3[[#This Row],[respuesta]],respuestas.emociones[],2,0)</f>
        <v>neutra</v>
      </c>
      <c r="K3385" s="1">
        <f>+VLOOKUP(bloques1a3[[#This Row],[niño]],BD.niños[[Código]:[edad]],5,0)</f>
        <v>10</v>
      </c>
      <c r="L3385" s="1">
        <f>+IF(bloques1a3[[#This Row],[correcta]]=bloques1a3[[#This Row],[respuesta]],1,0)</f>
        <v>1</v>
      </c>
      <c r="M3385" s="1">
        <f>+IF(bloques1a3[[#This Row],[Sexo]]="F",1,0)</f>
        <v>1</v>
      </c>
    </row>
    <row r="3386" spans="1:13" x14ac:dyDescent="0.55000000000000004">
      <c r="A3386">
        <v>30</v>
      </c>
      <c r="B3386" s="1" t="s">
        <v>489</v>
      </c>
      <c r="C3386" s="1" t="s">
        <v>2</v>
      </c>
      <c r="D3386">
        <v>1</v>
      </c>
      <c r="E3386" s="1" t="s">
        <v>223</v>
      </c>
      <c r="F3386">
        <v>1</v>
      </c>
      <c r="G3386" s="1" t="s">
        <v>376</v>
      </c>
      <c r="H3386" s="1" t="s">
        <v>29</v>
      </c>
      <c r="I3386">
        <v>2</v>
      </c>
      <c r="J3386" s="1" t="str">
        <f>+VLOOKUP(bloques1a3[[#This Row],[respuesta]],respuestas.emociones[],2,0)</f>
        <v>neutra</v>
      </c>
      <c r="K3386" s="1">
        <f>+VLOOKUP(bloques1a3[[#This Row],[niño]],BD.niños[[Código]:[edad]],5,0)</f>
        <v>8</v>
      </c>
      <c r="L3386" s="1">
        <f>+IF(bloques1a3[[#This Row],[correcta]]=bloques1a3[[#This Row],[respuesta]],1,0)</f>
        <v>1</v>
      </c>
      <c r="M3386" s="1">
        <f>+IF(bloques1a3[[#This Row],[Sexo]]="F",1,0)</f>
        <v>1</v>
      </c>
    </row>
    <row r="3387" spans="1:13" x14ac:dyDescent="0.55000000000000004">
      <c r="A3387">
        <v>30</v>
      </c>
      <c r="B3387" s="1" t="s">
        <v>489</v>
      </c>
      <c r="C3387" s="1" t="s">
        <v>2</v>
      </c>
      <c r="D3387">
        <v>1</v>
      </c>
      <c r="E3387" s="1" t="s">
        <v>226</v>
      </c>
      <c r="F3387">
        <v>1</v>
      </c>
      <c r="G3387" s="1" t="s">
        <v>377</v>
      </c>
      <c r="H3387" s="1" t="s">
        <v>28</v>
      </c>
      <c r="I3387">
        <v>2</v>
      </c>
      <c r="J3387" s="1" t="str">
        <f>+VLOOKUP(bloques1a3[[#This Row],[respuesta]],respuestas.emociones[],2,0)</f>
        <v>neutra</v>
      </c>
      <c r="K3387" s="1">
        <f>+VLOOKUP(bloques1a3[[#This Row],[niño]],BD.niños[[Código]:[edad]],5,0)</f>
        <v>10</v>
      </c>
      <c r="L3387" s="1">
        <f>+IF(bloques1a3[[#This Row],[correcta]]=bloques1a3[[#This Row],[respuesta]],1,0)</f>
        <v>1</v>
      </c>
      <c r="M3387" s="1">
        <f>+IF(bloques1a3[[#This Row],[Sexo]]="F",1,0)</f>
        <v>0</v>
      </c>
    </row>
    <row r="3388" spans="1:13" x14ac:dyDescent="0.55000000000000004">
      <c r="A3388">
        <v>30</v>
      </c>
      <c r="B3388" s="1" t="s">
        <v>489</v>
      </c>
      <c r="C3388" s="1" t="s">
        <v>2</v>
      </c>
      <c r="D3388">
        <v>1</v>
      </c>
      <c r="E3388" s="1" t="s">
        <v>229</v>
      </c>
      <c r="F3388">
        <v>5</v>
      </c>
      <c r="G3388" s="1" t="s">
        <v>376</v>
      </c>
      <c r="H3388" s="1" t="s">
        <v>28</v>
      </c>
      <c r="I3388">
        <v>2</v>
      </c>
      <c r="J3388" s="1" t="str">
        <f>+VLOOKUP(bloques1a3[[#This Row],[respuesta]],respuestas.emociones[],2,0)</f>
        <v>miedo</v>
      </c>
      <c r="K3388" s="1">
        <f>+VLOOKUP(bloques1a3[[#This Row],[niño]],BD.niños[[Código]:[edad]],5,0)</f>
        <v>7</v>
      </c>
      <c r="L3388" s="1">
        <f>+IF(bloques1a3[[#This Row],[correcta]]=bloques1a3[[#This Row],[respuesta]],1,0)</f>
        <v>0</v>
      </c>
      <c r="M3388" s="1">
        <f>+IF(bloques1a3[[#This Row],[Sexo]]="F",1,0)</f>
        <v>0</v>
      </c>
    </row>
    <row r="3389" spans="1:13" x14ac:dyDescent="0.55000000000000004">
      <c r="A3389">
        <v>30</v>
      </c>
      <c r="B3389" s="1" t="s">
        <v>489</v>
      </c>
      <c r="C3389" s="1" t="s">
        <v>2</v>
      </c>
      <c r="D3389">
        <v>1</v>
      </c>
      <c r="E3389" s="1" t="s">
        <v>231</v>
      </c>
      <c r="F3389">
        <v>1</v>
      </c>
      <c r="G3389" s="1" t="s">
        <v>375</v>
      </c>
      <c r="H3389" s="1" t="s">
        <v>29</v>
      </c>
      <c r="I3389">
        <v>2</v>
      </c>
      <c r="J3389" s="1" t="str">
        <f>+VLOOKUP(bloques1a3[[#This Row],[respuesta]],respuestas.emociones[],2,0)</f>
        <v>neutra</v>
      </c>
      <c r="K3389" s="1">
        <f>+VLOOKUP(bloques1a3[[#This Row],[niño]],BD.niños[[Código]:[edad]],5,0)</f>
        <v>6</v>
      </c>
      <c r="L3389" s="1">
        <f>+IF(bloques1a3[[#This Row],[correcta]]=bloques1a3[[#This Row],[respuesta]],1,0)</f>
        <v>1</v>
      </c>
      <c r="M3389" s="1">
        <f>+IF(bloques1a3[[#This Row],[Sexo]]="F",1,0)</f>
        <v>1</v>
      </c>
    </row>
    <row r="3390" spans="1:13" x14ac:dyDescent="0.55000000000000004">
      <c r="A3390">
        <v>30</v>
      </c>
      <c r="B3390" s="1" t="s">
        <v>489</v>
      </c>
      <c r="C3390" s="1" t="s">
        <v>2</v>
      </c>
      <c r="D3390">
        <v>1</v>
      </c>
      <c r="E3390" s="1" t="s">
        <v>286</v>
      </c>
      <c r="F3390">
        <v>1</v>
      </c>
      <c r="G3390" s="1" t="s">
        <v>375</v>
      </c>
      <c r="H3390" s="1" t="s">
        <v>28</v>
      </c>
      <c r="I3390">
        <v>2</v>
      </c>
      <c r="J3390" s="1" t="str">
        <f>+VLOOKUP(bloques1a3[[#This Row],[respuesta]],respuestas.emociones[],2,0)</f>
        <v>neutra</v>
      </c>
      <c r="K3390" s="1">
        <f>+VLOOKUP(bloques1a3[[#This Row],[niño]],BD.niños[[Código]:[edad]],5,0)</f>
        <v>5</v>
      </c>
      <c r="L3390" s="1">
        <f>+IF(bloques1a3[[#This Row],[correcta]]=bloques1a3[[#This Row],[respuesta]],1,0)</f>
        <v>1</v>
      </c>
      <c r="M3390" s="1">
        <f>+IF(bloques1a3[[#This Row],[Sexo]]="F",1,0)</f>
        <v>0</v>
      </c>
    </row>
    <row r="3391" spans="1:13" x14ac:dyDescent="0.55000000000000004">
      <c r="A3391">
        <v>30</v>
      </c>
      <c r="B3391" s="1" t="s">
        <v>489</v>
      </c>
      <c r="C3391" s="1" t="s">
        <v>2</v>
      </c>
      <c r="D3391">
        <v>1</v>
      </c>
      <c r="E3391" s="1" t="s">
        <v>290</v>
      </c>
      <c r="F3391">
        <v>1</v>
      </c>
      <c r="G3391" s="1" t="s">
        <v>375</v>
      </c>
      <c r="H3391" s="1" t="s">
        <v>28</v>
      </c>
      <c r="I3391">
        <v>2</v>
      </c>
      <c r="J3391" s="1" t="str">
        <f>+VLOOKUP(bloques1a3[[#This Row],[respuesta]],respuestas.emociones[],2,0)</f>
        <v>neutra</v>
      </c>
      <c r="K3391" s="1">
        <f>+VLOOKUP(bloques1a3[[#This Row],[niño]],BD.niños[[Código]:[edad]],5,0)</f>
        <v>6</v>
      </c>
      <c r="L3391" s="1">
        <f>+IF(bloques1a3[[#This Row],[correcta]]=bloques1a3[[#This Row],[respuesta]],1,0)</f>
        <v>1</v>
      </c>
      <c r="M3391" s="1">
        <f>+IF(bloques1a3[[#This Row],[Sexo]]="F",1,0)</f>
        <v>0</v>
      </c>
    </row>
    <row r="3392" spans="1:13" x14ac:dyDescent="0.55000000000000004">
      <c r="A3392">
        <v>30</v>
      </c>
      <c r="B3392" s="1" t="s">
        <v>489</v>
      </c>
      <c r="C3392" s="1" t="s">
        <v>2</v>
      </c>
      <c r="D3392">
        <v>1</v>
      </c>
      <c r="E3392" s="1" t="s">
        <v>294</v>
      </c>
      <c r="F3392">
        <v>1</v>
      </c>
      <c r="G3392" s="1" t="s">
        <v>376</v>
      </c>
      <c r="H3392" s="1" t="s">
        <v>28</v>
      </c>
      <c r="I3392">
        <v>2</v>
      </c>
      <c r="J3392" s="1" t="str">
        <f>+VLOOKUP(bloques1a3[[#This Row],[respuesta]],respuestas.emociones[],2,0)</f>
        <v>neutra</v>
      </c>
      <c r="K3392" s="1">
        <f>+VLOOKUP(bloques1a3[[#This Row],[niño]],BD.niños[[Código]:[edad]],5,0)</f>
        <v>7</v>
      </c>
      <c r="L3392" s="1">
        <f>+IF(bloques1a3[[#This Row],[correcta]]=bloques1a3[[#This Row],[respuesta]],1,0)</f>
        <v>1</v>
      </c>
      <c r="M3392" s="1">
        <f>+IF(bloques1a3[[#This Row],[Sexo]]="F",1,0)</f>
        <v>0</v>
      </c>
    </row>
    <row r="3393" spans="1:13" x14ac:dyDescent="0.55000000000000004">
      <c r="A3393">
        <v>30</v>
      </c>
      <c r="B3393" s="1" t="s">
        <v>489</v>
      </c>
      <c r="C3393" s="1" t="s">
        <v>2</v>
      </c>
      <c r="D3393">
        <v>1</v>
      </c>
      <c r="E3393" s="1" t="s">
        <v>295</v>
      </c>
      <c r="F3393">
        <v>1</v>
      </c>
      <c r="G3393" s="1" t="s">
        <v>376</v>
      </c>
      <c r="H3393" s="1" t="s">
        <v>28</v>
      </c>
      <c r="I3393">
        <v>2</v>
      </c>
      <c r="J3393" s="1" t="str">
        <f>+VLOOKUP(bloques1a3[[#This Row],[respuesta]],respuestas.emociones[],2,0)</f>
        <v>neutra</v>
      </c>
      <c r="K3393" s="1">
        <f>+VLOOKUP(bloques1a3[[#This Row],[niño]],BD.niños[[Código]:[edad]],5,0)</f>
        <v>8</v>
      </c>
      <c r="L3393" s="1">
        <f>+IF(bloques1a3[[#This Row],[correcta]]=bloques1a3[[#This Row],[respuesta]],1,0)</f>
        <v>1</v>
      </c>
      <c r="M3393" s="1">
        <f>+IF(bloques1a3[[#This Row],[Sexo]]="F",1,0)</f>
        <v>0</v>
      </c>
    </row>
    <row r="3394" spans="1:13" x14ac:dyDescent="0.55000000000000004">
      <c r="A3394">
        <v>30</v>
      </c>
      <c r="B3394" s="1" t="s">
        <v>489</v>
      </c>
      <c r="C3394" s="1" t="s">
        <v>2</v>
      </c>
      <c r="D3394">
        <v>1</v>
      </c>
      <c r="E3394" s="1" t="s">
        <v>317</v>
      </c>
      <c r="F3394">
        <v>1</v>
      </c>
      <c r="G3394" s="1" t="s">
        <v>377</v>
      </c>
      <c r="H3394" s="1" t="s">
        <v>29</v>
      </c>
      <c r="I3394">
        <v>2</v>
      </c>
      <c r="J3394" s="1" t="str">
        <f>+VLOOKUP(bloques1a3[[#This Row],[respuesta]],respuestas.emociones[],2,0)</f>
        <v>neutra</v>
      </c>
      <c r="K3394" s="1">
        <f>+VLOOKUP(bloques1a3[[#This Row],[niño]],BD.niños[[Código]:[edad]],5,0)</f>
        <v>10</v>
      </c>
      <c r="L3394" s="1">
        <f>+IF(bloques1a3[[#This Row],[correcta]]=bloques1a3[[#This Row],[respuesta]],1,0)</f>
        <v>1</v>
      </c>
      <c r="M3394" s="1">
        <f>+IF(bloques1a3[[#This Row],[Sexo]]="F",1,0)</f>
        <v>1</v>
      </c>
    </row>
    <row r="3395" spans="1:13" x14ac:dyDescent="0.55000000000000004">
      <c r="A3395">
        <v>30</v>
      </c>
      <c r="B3395" s="1" t="s">
        <v>489</v>
      </c>
      <c r="C3395" s="1" t="s">
        <v>2</v>
      </c>
      <c r="D3395">
        <v>1</v>
      </c>
      <c r="E3395" s="1" t="s">
        <v>320</v>
      </c>
      <c r="F3395">
        <v>1</v>
      </c>
      <c r="G3395" s="1" t="s">
        <v>377</v>
      </c>
      <c r="H3395" s="1" t="s">
        <v>28</v>
      </c>
      <c r="I3395">
        <v>2</v>
      </c>
      <c r="J3395" s="1" t="str">
        <f>+VLOOKUP(bloques1a3[[#This Row],[respuesta]],respuestas.emociones[],2,0)</f>
        <v>neutra</v>
      </c>
      <c r="K3395" s="1">
        <f>+VLOOKUP(bloques1a3[[#This Row],[niño]],BD.niños[[Código]:[edad]],5,0)</f>
        <v>10</v>
      </c>
      <c r="L3395" s="1">
        <f>+IF(bloques1a3[[#This Row],[correcta]]=bloques1a3[[#This Row],[respuesta]],1,0)</f>
        <v>1</v>
      </c>
      <c r="M3395" s="1">
        <f>+IF(bloques1a3[[#This Row],[Sexo]]="F",1,0)</f>
        <v>0</v>
      </c>
    </row>
    <row r="3396" spans="1:13" x14ac:dyDescent="0.55000000000000004">
      <c r="A3396">
        <v>30</v>
      </c>
      <c r="B3396" s="1" t="s">
        <v>489</v>
      </c>
      <c r="C3396" s="1" t="s">
        <v>2</v>
      </c>
      <c r="D3396">
        <v>1</v>
      </c>
      <c r="E3396" s="1" t="s">
        <v>323</v>
      </c>
      <c r="F3396">
        <v>4</v>
      </c>
      <c r="G3396" s="1" t="s">
        <v>376</v>
      </c>
      <c r="H3396" s="1" t="s">
        <v>29</v>
      </c>
      <c r="I3396">
        <v>2</v>
      </c>
      <c r="J3396" s="1" t="str">
        <f>+VLOOKUP(bloques1a3[[#This Row],[respuesta]],respuestas.emociones[],2,0)</f>
        <v>enojo</v>
      </c>
      <c r="K3396" s="1">
        <f>+VLOOKUP(bloques1a3[[#This Row],[niño]],BD.niños[[Código]:[edad]],5,0)</f>
        <v>8</v>
      </c>
      <c r="L3396" s="1">
        <f>+IF(bloques1a3[[#This Row],[correcta]]=bloques1a3[[#This Row],[respuesta]],1,0)</f>
        <v>0</v>
      </c>
      <c r="M3396" s="1">
        <f>+IF(bloques1a3[[#This Row],[Sexo]]="F",1,0)</f>
        <v>1</v>
      </c>
    </row>
    <row r="3397" spans="1:13" x14ac:dyDescent="0.55000000000000004">
      <c r="A3397">
        <v>30</v>
      </c>
      <c r="B3397" s="1" t="s">
        <v>489</v>
      </c>
      <c r="C3397" s="1" t="s">
        <v>2</v>
      </c>
      <c r="D3397">
        <v>1</v>
      </c>
      <c r="E3397" s="1" t="s">
        <v>327</v>
      </c>
      <c r="F3397">
        <v>1</v>
      </c>
      <c r="G3397" s="1" t="s">
        <v>376</v>
      </c>
      <c r="H3397" s="1" t="s">
        <v>29</v>
      </c>
      <c r="I3397">
        <v>2</v>
      </c>
      <c r="J3397" s="1" t="str">
        <f>+VLOOKUP(bloques1a3[[#This Row],[respuesta]],respuestas.emociones[],2,0)</f>
        <v>neutra</v>
      </c>
      <c r="K3397" s="1">
        <f>+VLOOKUP(bloques1a3[[#This Row],[niño]],BD.niños[[Código]:[edad]],5,0)</f>
        <v>7</v>
      </c>
      <c r="L3397" s="1">
        <f>+IF(bloques1a3[[#This Row],[correcta]]=bloques1a3[[#This Row],[respuesta]],1,0)</f>
        <v>1</v>
      </c>
      <c r="M3397" s="1">
        <f>+IF(bloques1a3[[#This Row],[Sexo]]="F",1,0)</f>
        <v>1</v>
      </c>
    </row>
    <row r="3398" spans="1:13" x14ac:dyDescent="0.55000000000000004">
      <c r="A3398">
        <v>30</v>
      </c>
      <c r="B3398" s="1" t="s">
        <v>489</v>
      </c>
      <c r="C3398" s="1" t="s">
        <v>2</v>
      </c>
      <c r="D3398">
        <v>1</v>
      </c>
      <c r="E3398" s="1" t="s">
        <v>331</v>
      </c>
      <c r="F3398">
        <v>1</v>
      </c>
      <c r="G3398" s="1" t="s">
        <v>376</v>
      </c>
      <c r="H3398" s="1" t="s">
        <v>29</v>
      </c>
      <c r="I3398">
        <v>2</v>
      </c>
      <c r="J3398" s="1" t="str">
        <f>+VLOOKUP(bloques1a3[[#This Row],[respuesta]],respuestas.emociones[],2,0)</f>
        <v>neutra</v>
      </c>
      <c r="K3398" s="1">
        <f>+VLOOKUP(bloques1a3[[#This Row],[niño]],BD.niños[[Código]:[edad]],5,0)</f>
        <v>8</v>
      </c>
      <c r="L3398" s="1">
        <f>+IF(bloques1a3[[#This Row],[correcta]]=bloques1a3[[#This Row],[respuesta]],1,0)</f>
        <v>1</v>
      </c>
      <c r="M3398" s="1">
        <f>+IF(bloques1a3[[#This Row],[Sexo]]="F",1,0)</f>
        <v>1</v>
      </c>
    </row>
    <row r="3399" spans="1:13" x14ac:dyDescent="0.55000000000000004">
      <c r="A3399">
        <v>31</v>
      </c>
      <c r="B3399" s="1" t="s">
        <v>490</v>
      </c>
      <c r="C3399" s="1" t="s">
        <v>2</v>
      </c>
      <c r="D3399">
        <v>1</v>
      </c>
      <c r="E3399" s="1" t="s">
        <v>105</v>
      </c>
      <c r="F3399">
        <v>1</v>
      </c>
      <c r="G3399" s="1" t="s">
        <v>377</v>
      </c>
      <c r="H3399" s="1" t="s">
        <v>29</v>
      </c>
      <c r="I3399">
        <v>2</v>
      </c>
      <c r="J3399" s="1" t="str">
        <f>+VLOOKUP(bloques1a3[[#This Row],[respuesta]],respuestas.emociones[],2,0)</f>
        <v>neutra</v>
      </c>
      <c r="K3399" s="1">
        <f>+VLOOKUP(bloques1a3[[#This Row],[niño]],BD.niños[[Código]:[edad]],5,0)</f>
        <v>10</v>
      </c>
      <c r="L3399" s="1">
        <f>+IF(bloques1a3[[#This Row],[correcta]]=bloques1a3[[#This Row],[respuesta]],1,0)</f>
        <v>1</v>
      </c>
      <c r="M3399" s="1">
        <f>+IF(bloques1a3[[#This Row],[Sexo]]="F",1,0)</f>
        <v>1</v>
      </c>
    </row>
    <row r="3400" spans="1:13" x14ac:dyDescent="0.55000000000000004">
      <c r="A3400">
        <v>31</v>
      </c>
      <c r="B3400" s="1" t="s">
        <v>490</v>
      </c>
      <c r="C3400" s="1" t="s">
        <v>2</v>
      </c>
      <c r="D3400">
        <v>1</v>
      </c>
      <c r="E3400" s="1" t="s">
        <v>108</v>
      </c>
      <c r="F3400">
        <v>1</v>
      </c>
      <c r="G3400" s="1" t="s">
        <v>377</v>
      </c>
      <c r="H3400" s="1" t="s">
        <v>29</v>
      </c>
      <c r="I3400">
        <v>2</v>
      </c>
      <c r="J3400" s="1" t="str">
        <f>+VLOOKUP(bloques1a3[[#This Row],[respuesta]],respuestas.emociones[],2,0)</f>
        <v>neutra</v>
      </c>
      <c r="K3400" s="1">
        <f>+VLOOKUP(bloques1a3[[#This Row],[niño]],BD.niños[[Código]:[edad]],5,0)</f>
        <v>10</v>
      </c>
      <c r="L3400" s="1">
        <f>+IF(bloques1a3[[#This Row],[correcta]]=bloques1a3[[#This Row],[respuesta]],1,0)</f>
        <v>1</v>
      </c>
      <c r="M3400" s="1">
        <f>+IF(bloques1a3[[#This Row],[Sexo]]="F",1,0)</f>
        <v>1</v>
      </c>
    </row>
    <row r="3401" spans="1:13" x14ac:dyDescent="0.55000000000000004">
      <c r="A3401">
        <v>31</v>
      </c>
      <c r="B3401" s="1" t="s">
        <v>490</v>
      </c>
      <c r="C3401" s="1" t="s">
        <v>2</v>
      </c>
      <c r="D3401">
        <v>1</v>
      </c>
      <c r="E3401" s="1" t="s">
        <v>112</v>
      </c>
      <c r="F3401">
        <v>1</v>
      </c>
      <c r="G3401" s="1" t="s">
        <v>377</v>
      </c>
      <c r="H3401" s="1" t="s">
        <v>29</v>
      </c>
      <c r="I3401">
        <v>2</v>
      </c>
      <c r="J3401" s="1" t="str">
        <f>+VLOOKUP(bloques1a3[[#This Row],[respuesta]],respuestas.emociones[],2,0)</f>
        <v>neutra</v>
      </c>
      <c r="K3401" s="1">
        <f>+VLOOKUP(bloques1a3[[#This Row],[niño]],BD.niños[[Código]:[edad]],5,0)</f>
        <v>9</v>
      </c>
      <c r="L3401" s="1">
        <f>+IF(bloques1a3[[#This Row],[correcta]]=bloques1a3[[#This Row],[respuesta]],1,0)</f>
        <v>1</v>
      </c>
      <c r="M3401" s="1">
        <f>+IF(bloques1a3[[#This Row],[Sexo]]="F",1,0)</f>
        <v>1</v>
      </c>
    </row>
    <row r="3402" spans="1:13" x14ac:dyDescent="0.55000000000000004">
      <c r="A3402">
        <v>31</v>
      </c>
      <c r="B3402" s="1" t="s">
        <v>490</v>
      </c>
      <c r="C3402" s="1" t="s">
        <v>2</v>
      </c>
      <c r="D3402">
        <v>1</v>
      </c>
      <c r="E3402" s="1" t="s">
        <v>116</v>
      </c>
      <c r="F3402">
        <v>1</v>
      </c>
      <c r="G3402" s="1" t="s">
        <v>377</v>
      </c>
      <c r="H3402" s="1" t="s">
        <v>29</v>
      </c>
      <c r="I3402">
        <v>2</v>
      </c>
      <c r="J3402" s="1" t="str">
        <f>+VLOOKUP(bloques1a3[[#This Row],[respuesta]],respuestas.emociones[],2,0)</f>
        <v>neutra</v>
      </c>
      <c r="K3402" s="1">
        <f>+VLOOKUP(bloques1a3[[#This Row],[niño]],BD.niños[[Código]:[edad]],5,0)</f>
        <v>9</v>
      </c>
      <c r="L3402" s="1">
        <f>+IF(bloques1a3[[#This Row],[correcta]]=bloques1a3[[#This Row],[respuesta]],1,0)</f>
        <v>1</v>
      </c>
      <c r="M3402" s="1">
        <f>+IF(bloques1a3[[#This Row],[Sexo]]="F",1,0)</f>
        <v>1</v>
      </c>
    </row>
    <row r="3403" spans="1:13" x14ac:dyDescent="0.55000000000000004">
      <c r="A3403">
        <v>31</v>
      </c>
      <c r="B3403" s="1" t="s">
        <v>490</v>
      </c>
      <c r="C3403" s="1" t="s">
        <v>2</v>
      </c>
      <c r="D3403">
        <v>1</v>
      </c>
      <c r="E3403" s="1" t="s">
        <v>120</v>
      </c>
      <c r="F3403">
        <v>1</v>
      </c>
      <c r="G3403" s="1" t="s">
        <v>377</v>
      </c>
      <c r="H3403" s="1" t="s">
        <v>28</v>
      </c>
      <c r="I3403">
        <v>2</v>
      </c>
      <c r="J3403" s="1" t="str">
        <f>+VLOOKUP(bloques1a3[[#This Row],[respuesta]],respuestas.emociones[],2,0)</f>
        <v>neutra</v>
      </c>
      <c r="K3403" s="1">
        <f>+VLOOKUP(bloques1a3[[#This Row],[niño]],BD.niños[[Código]:[edad]],5,0)</f>
        <v>10</v>
      </c>
      <c r="L3403" s="1">
        <f>+IF(bloques1a3[[#This Row],[correcta]]=bloques1a3[[#This Row],[respuesta]],1,0)</f>
        <v>1</v>
      </c>
      <c r="M3403" s="1">
        <f>+IF(bloques1a3[[#This Row],[Sexo]]="F",1,0)</f>
        <v>0</v>
      </c>
    </row>
    <row r="3404" spans="1:13" x14ac:dyDescent="0.55000000000000004">
      <c r="A3404">
        <v>31</v>
      </c>
      <c r="B3404" s="1" t="s">
        <v>490</v>
      </c>
      <c r="C3404" s="1" t="s">
        <v>2</v>
      </c>
      <c r="D3404">
        <v>1</v>
      </c>
      <c r="E3404" s="1" t="s">
        <v>123</v>
      </c>
      <c r="F3404">
        <v>1</v>
      </c>
      <c r="G3404" s="1" t="s">
        <v>376</v>
      </c>
      <c r="H3404" s="1" t="s">
        <v>28</v>
      </c>
      <c r="I3404">
        <v>2</v>
      </c>
      <c r="J3404" s="1" t="str">
        <f>+VLOOKUP(bloques1a3[[#This Row],[respuesta]],respuestas.emociones[],2,0)</f>
        <v>neutra</v>
      </c>
      <c r="K3404" s="1">
        <f>+VLOOKUP(bloques1a3[[#This Row],[niño]],BD.niños[[Código]:[edad]],5,0)</f>
        <v>8</v>
      </c>
      <c r="L3404" s="1">
        <f>+IF(bloques1a3[[#This Row],[correcta]]=bloques1a3[[#This Row],[respuesta]],1,0)</f>
        <v>1</v>
      </c>
      <c r="M3404" s="1">
        <f>+IF(bloques1a3[[#This Row],[Sexo]]="F",1,0)</f>
        <v>0</v>
      </c>
    </row>
    <row r="3405" spans="1:13" x14ac:dyDescent="0.55000000000000004">
      <c r="A3405">
        <v>31</v>
      </c>
      <c r="B3405" s="1" t="s">
        <v>490</v>
      </c>
      <c r="C3405" s="1" t="s">
        <v>2</v>
      </c>
      <c r="D3405">
        <v>1</v>
      </c>
      <c r="E3405" s="1" t="s">
        <v>127</v>
      </c>
      <c r="F3405">
        <v>3</v>
      </c>
      <c r="G3405" s="1" t="s">
        <v>375</v>
      </c>
      <c r="H3405" s="1" t="s">
        <v>28</v>
      </c>
      <c r="I3405">
        <v>2</v>
      </c>
      <c r="J3405" s="1" t="str">
        <f>+VLOOKUP(bloques1a3[[#This Row],[respuesta]],respuestas.emociones[],2,0)</f>
        <v>tristeza</v>
      </c>
      <c r="K3405" s="1">
        <f>+VLOOKUP(bloques1a3[[#This Row],[niño]],BD.niños[[Código]:[edad]],5,0)</f>
        <v>6</v>
      </c>
      <c r="L3405" s="1">
        <f>+IF(bloques1a3[[#This Row],[correcta]]=bloques1a3[[#This Row],[respuesta]],1,0)</f>
        <v>0</v>
      </c>
      <c r="M3405" s="1">
        <f>+IF(bloques1a3[[#This Row],[Sexo]]="F",1,0)</f>
        <v>0</v>
      </c>
    </row>
    <row r="3406" spans="1:13" x14ac:dyDescent="0.55000000000000004">
      <c r="A3406">
        <v>31</v>
      </c>
      <c r="B3406" s="1" t="s">
        <v>490</v>
      </c>
      <c r="C3406" s="1" t="s">
        <v>2</v>
      </c>
      <c r="D3406">
        <v>1</v>
      </c>
      <c r="E3406" s="1" t="s">
        <v>131</v>
      </c>
      <c r="F3406">
        <v>1</v>
      </c>
      <c r="G3406" s="1" t="s">
        <v>375</v>
      </c>
      <c r="H3406" s="1" t="s">
        <v>29</v>
      </c>
      <c r="I3406">
        <v>2</v>
      </c>
      <c r="J3406" s="1" t="str">
        <f>+VLOOKUP(bloques1a3[[#This Row],[respuesta]],respuestas.emociones[],2,0)</f>
        <v>neutra</v>
      </c>
      <c r="K3406" s="1">
        <f>+VLOOKUP(bloques1a3[[#This Row],[niño]],BD.niños[[Código]:[edad]],5,0)</f>
        <v>6</v>
      </c>
      <c r="L3406" s="1">
        <f>+IF(bloques1a3[[#This Row],[correcta]]=bloques1a3[[#This Row],[respuesta]],1,0)</f>
        <v>1</v>
      </c>
      <c r="M3406" s="1">
        <f>+IF(bloques1a3[[#This Row],[Sexo]]="F",1,0)</f>
        <v>1</v>
      </c>
    </row>
    <row r="3407" spans="1:13" x14ac:dyDescent="0.55000000000000004">
      <c r="A3407">
        <v>31</v>
      </c>
      <c r="B3407" s="1" t="s">
        <v>490</v>
      </c>
      <c r="C3407" s="1" t="s">
        <v>2</v>
      </c>
      <c r="D3407">
        <v>1</v>
      </c>
      <c r="E3407" s="1" t="s">
        <v>135</v>
      </c>
      <c r="F3407">
        <v>1</v>
      </c>
      <c r="G3407" s="1" t="s">
        <v>375</v>
      </c>
      <c r="H3407" s="1" t="s">
        <v>28</v>
      </c>
      <c r="I3407">
        <v>2</v>
      </c>
      <c r="J3407" s="1" t="str">
        <f>+VLOOKUP(bloques1a3[[#This Row],[respuesta]],respuestas.emociones[],2,0)</f>
        <v>neutra</v>
      </c>
      <c r="K3407" s="1">
        <f>+VLOOKUP(bloques1a3[[#This Row],[niño]],BD.niños[[Código]:[edad]],5,0)</f>
        <v>6</v>
      </c>
      <c r="L3407" s="1">
        <f>+IF(bloques1a3[[#This Row],[correcta]]=bloques1a3[[#This Row],[respuesta]],1,0)</f>
        <v>1</v>
      </c>
      <c r="M3407" s="1">
        <f>+IF(bloques1a3[[#This Row],[Sexo]]="F",1,0)</f>
        <v>0</v>
      </c>
    </row>
    <row r="3408" spans="1:13" x14ac:dyDescent="0.55000000000000004">
      <c r="A3408">
        <v>31</v>
      </c>
      <c r="B3408" s="1" t="s">
        <v>490</v>
      </c>
      <c r="C3408" s="1" t="s">
        <v>2</v>
      </c>
      <c r="D3408">
        <v>1</v>
      </c>
      <c r="E3408" s="1" t="s">
        <v>139</v>
      </c>
      <c r="F3408">
        <v>1</v>
      </c>
      <c r="G3408" s="1" t="s">
        <v>376</v>
      </c>
      <c r="H3408" s="1" t="s">
        <v>28</v>
      </c>
      <c r="I3408">
        <v>2</v>
      </c>
      <c r="J3408" s="1" t="str">
        <f>+VLOOKUP(bloques1a3[[#This Row],[respuesta]],respuestas.emociones[],2,0)</f>
        <v>neutra</v>
      </c>
      <c r="K3408" s="1">
        <f>+VLOOKUP(bloques1a3[[#This Row],[niño]],BD.niños[[Código]:[edad]],5,0)</f>
        <v>8</v>
      </c>
      <c r="L3408" s="1">
        <f>+IF(bloques1a3[[#This Row],[correcta]]=bloques1a3[[#This Row],[respuesta]],1,0)</f>
        <v>1</v>
      </c>
      <c r="M3408" s="1">
        <f>+IF(bloques1a3[[#This Row],[Sexo]]="F",1,0)</f>
        <v>0</v>
      </c>
    </row>
    <row r="3409" spans="1:13" x14ac:dyDescent="0.55000000000000004">
      <c r="A3409">
        <v>31</v>
      </c>
      <c r="B3409" s="1" t="s">
        <v>490</v>
      </c>
      <c r="C3409" s="1" t="s">
        <v>2</v>
      </c>
      <c r="D3409">
        <v>1</v>
      </c>
      <c r="E3409" s="1" t="s">
        <v>141</v>
      </c>
      <c r="F3409">
        <v>1</v>
      </c>
      <c r="G3409" s="1" t="s">
        <v>376</v>
      </c>
      <c r="H3409" s="1" t="s">
        <v>29</v>
      </c>
      <c r="I3409">
        <v>2</v>
      </c>
      <c r="J3409" s="1" t="str">
        <f>+VLOOKUP(bloques1a3[[#This Row],[respuesta]],respuestas.emociones[],2,0)</f>
        <v>neutra</v>
      </c>
      <c r="K3409" s="1">
        <f>+VLOOKUP(bloques1a3[[#This Row],[niño]],BD.niños[[Código]:[edad]],5,0)</f>
        <v>7</v>
      </c>
      <c r="L3409" s="1">
        <f>+IF(bloques1a3[[#This Row],[correcta]]=bloques1a3[[#This Row],[respuesta]],1,0)</f>
        <v>1</v>
      </c>
      <c r="M3409" s="1">
        <f>+IF(bloques1a3[[#This Row],[Sexo]]="F",1,0)</f>
        <v>1</v>
      </c>
    </row>
    <row r="3410" spans="1:13" x14ac:dyDescent="0.55000000000000004">
      <c r="A3410">
        <v>31</v>
      </c>
      <c r="B3410" s="1" t="s">
        <v>490</v>
      </c>
      <c r="C3410" s="1" t="s">
        <v>2</v>
      </c>
      <c r="D3410">
        <v>1</v>
      </c>
      <c r="E3410" s="1" t="s">
        <v>145</v>
      </c>
      <c r="F3410">
        <v>1</v>
      </c>
      <c r="G3410" s="1" t="s">
        <v>376</v>
      </c>
      <c r="H3410" s="1" t="s">
        <v>28</v>
      </c>
      <c r="I3410">
        <v>2</v>
      </c>
      <c r="J3410" s="1" t="str">
        <f>+VLOOKUP(bloques1a3[[#This Row],[respuesta]],respuestas.emociones[],2,0)</f>
        <v>neutra</v>
      </c>
      <c r="K3410" s="1">
        <f>+VLOOKUP(bloques1a3[[#This Row],[niño]],BD.niños[[Código]:[edad]],5,0)</f>
        <v>8</v>
      </c>
      <c r="L3410" s="1">
        <f>+IF(bloques1a3[[#This Row],[correcta]]=bloques1a3[[#This Row],[respuesta]],1,0)</f>
        <v>1</v>
      </c>
      <c r="M3410" s="1">
        <f>+IF(bloques1a3[[#This Row],[Sexo]]="F",1,0)</f>
        <v>0</v>
      </c>
    </row>
    <row r="3411" spans="1:13" x14ac:dyDescent="0.55000000000000004">
      <c r="A3411">
        <v>31</v>
      </c>
      <c r="B3411" s="1" t="s">
        <v>490</v>
      </c>
      <c r="C3411" s="1" t="s">
        <v>2</v>
      </c>
      <c r="D3411">
        <v>1</v>
      </c>
      <c r="E3411" s="1" t="s">
        <v>147</v>
      </c>
      <c r="F3411">
        <v>1</v>
      </c>
      <c r="G3411" s="1" t="s">
        <v>376</v>
      </c>
      <c r="H3411" s="1" t="s">
        <v>28</v>
      </c>
      <c r="I3411">
        <v>2</v>
      </c>
      <c r="J3411" s="1" t="str">
        <f>+VLOOKUP(bloques1a3[[#This Row],[respuesta]],respuestas.emociones[],2,0)</f>
        <v>neutra</v>
      </c>
      <c r="K3411" s="1">
        <f>+VLOOKUP(bloques1a3[[#This Row],[niño]],BD.niños[[Código]:[edad]],5,0)</f>
        <v>8</v>
      </c>
      <c r="L3411" s="1">
        <f>+IF(bloques1a3[[#This Row],[correcta]]=bloques1a3[[#This Row],[respuesta]],1,0)</f>
        <v>1</v>
      </c>
      <c r="M3411" s="1">
        <f>+IF(bloques1a3[[#This Row],[Sexo]]="F",1,0)</f>
        <v>0</v>
      </c>
    </row>
    <row r="3412" spans="1:13" x14ac:dyDescent="0.55000000000000004">
      <c r="A3412">
        <v>31</v>
      </c>
      <c r="B3412" s="1" t="s">
        <v>490</v>
      </c>
      <c r="C3412" s="1" t="s">
        <v>2</v>
      </c>
      <c r="D3412">
        <v>1</v>
      </c>
      <c r="E3412" s="1" t="s">
        <v>214</v>
      </c>
      <c r="F3412">
        <v>2</v>
      </c>
      <c r="G3412" s="1" t="s">
        <v>377</v>
      </c>
      <c r="H3412" s="1" t="s">
        <v>29</v>
      </c>
      <c r="I3412">
        <v>2</v>
      </c>
      <c r="J3412" s="1" t="str">
        <f>+VLOOKUP(bloques1a3[[#This Row],[respuesta]],respuestas.emociones[],2,0)</f>
        <v>alegria</v>
      </c>
      <c r="K3412" s="1">
        <f>+VLOOKUP(bloques1a3[[#This Row],[niño]],BD.niños[[Código]:[edad]],5,0)</f>
        <v>10</v>
      </c>
      <c r="L3412" s="1">
        <f>+IF(bloques1a3[[#This Row],[correcta]]=bloques1a3[[#This Row],[respuesta]],1,0)</f>
        <v>0</v>
      </c>
      <c r="M3412" s="1">
        <f>+IF(bloques1a3[[#This Row],[Sexo]]="F",1,0)</f>
        <v>1</v>
      </c>
    </row>
    <row r="3413" spans="1:13" x14ac:dyDescent="0.55000000000000004">
      <c r="A3413">
        <v>31</v>
      </c>
      <c r="B3413" s="1" t="s">
        <v>490</v>
      </c>
      <c r="C3413" s="1" t="s">
        <v>2</v>
      </c>
      <c r="D3413">
        <v>1</v>
      </c>
      <c r="E3413" s="1" t="s">
        <v>217</v>
      </c>
      <c r="F3413">
        <v>1</v>
      </c>
      <c r="G3413" s="1" t="s">
        <v>377</v>
      </c>
      <c r="H3413" s="1" t="s">
        <v>29</v>
      </c>
      <c r="I3413">
        <v>2</v>
      </c>
      <c r="J3413" s="1" t="str">
        <f>+VLOOKUP(bloques1a3[[#This Row],[respuesta]],respuestas.emociones[],2,0)</f>
        <v>neutra</v>
      </c>
      <c r="K3413" s="1">
        <f>+VLOOKUP(bloques1a3[[#This Row],[niño]],BD.niños[[Código]:[edad]],5,0)</f>
        <v>10</v>
      </c>
      <c r="L3413" s="1">
        <f>+IF(bloques1a3[[#This Row],[correcta]]=bloques1a3[[#This Row],[respuesta]],1,0)</f>
        <v>1</v>
      </c>
      <c r="M3413" s="1">
        <f>+IF(bloques1a3[[#This Row],[Sexo]]="F",1,0)</f>
        <v>1</v>
      </c>
    </row>
    <row r="3414" spans="1:13" x14ac:dyDescent="0.55000000000000004">
      <c r="A3414">
        <v>31</v>
      </c>
      <c r="B3414" s="1" t="s">
        <v>490</v>
      </c>
      <c r="C3414" s="1" t="s">
        <v>2</v>
      </c>
      <c r="D3414">
        <v>1</v>
      </c>
      <c r="E3414" s="1" t="s">
        <v>220</v>
      </c>
      <c r="F3414">
        <v>1</v>
      </c>
      <c r="G3414" s="1" t="s">
        <v>377</v>
      </c>
      <c r="H3414" s="1" t="s">
        <v>29</v>
      </c>
      <c r="I3414">
        <v>2</v>
      </c>
      <c r="J3414" s="1" t="str">
        <f>+VLOOKUP(bloques1a3[[#This Row],[respuesta]],respuestas.emociones[],2,0)</f>
        <v>neutra</v>
      </c>
      <c r="K3414" s="1">
        <f>+VLOOKUP(bloques1a3[[#This Row],[niño]],BD.niños[[Código]:[edad]],5,0)</f>
        <v>10</v>
      </c>
      <c r="L3414" s="1">
        <f>+IF(bloques1a3[[#This Row],[correcta]]=bloques1a3[[#This Row],[respuesta]],1,0)</f>
        <v>1</v>
      </c>
      <c r="M3414" s="1">
        <f>+IF(bloques1a3[[#This Row],[Sexo]]="F",1,0)</f>
        <v>1</v>
      </c>
    </row>
    <row r="3415" spans="1:13" x14ac:dyDescent="0.55000000000000004">
      <c r="A3415">
        <v>31</v>
      </c>
      <c r="B3415" s="1" t="s">
        <v>490</v>
      </c>
      <c r="C3415" s="1" t="s">
        <v>2</v>
      </c>
      <c r="D3415">
        <v>1</v>
      </c>
      <c r="E3415" s="1" t="s">
        <v>223</v>
      </c>
      <c r="F3415">
        <v>1</v>
      </c>
      <c r="G3415" s="1" t="s">
        <v>376</v>
      </c>
      <c r="H3415" s="1" t="s">
        <v>29</v>
      </c>
      <c r="I3415">
        <v>2</v>
      </c>
      <c r="J3415" s="1" t="str">
        <f>+VLOOKUP(bloques1a3[[#This Row],[respuesta]],respuestas.emociones[],2,0)</f>
        <v>neutra</v>
      </c>
      <c r="K3415" s="1">
        <f>+VLOOKUP(bloques1a3[[#This Row],[niño]],BD.niños[[Código]:[edad]],5,0)</f>
        <v>8</v>
      </c>
      <c r="L3415" s="1">
        <f>+IF(bloques1a3[[#This Row],[correcta]]=bloques1a3[[#This Row],[respuesta]],1,0)</f>
        <v>1</v>
      </c>
      <c r="M3415" s="1">
        <f>+IF(bloques1a3[[#This Row],[Sexo]]="F",1,0)</f>
        <v>1</v>
      </c>
    </row>
    <row r="3416" spans="1:13" x14ac:dyDescent="0.55000000000000004">
      <c r="A3416">
        <v>31</v>
      </c>
      <c r="B3416" s="1" t="s">
        <v>490</v>
      </c>
      <c r="C3416" s="1" t="s">
        <v>2</v>
      </c>
      <c r="D3416">
        <v>1</v>
      </c>
      <c r="E3416" s="1" t="s">
        <v>226</v>
      </c>
      <c r="F3416">
        <v>1</v>
      </c>
      <c r="G3416" s="1" t="s">
        <v>377</v>
      </c>
      <c r="H3416" s="1" t="s">
        <v>28</v>
      </c>
      <c r="I3416">
        <v>2</v>
      </c>
      <c r="J3416" s="1" t="str">
        <f>+VLOOKUP(bloques1a3[[#This Row],[respuesta]],respuestas.emociones[],2,0)</f>
        <v>neutra</v>
      </c>
      <c r="K3416" s="1">
        <f>+VLOOKUP(bloques1a3[[#This Row],[niño]],BD.niños[[Código]:[edad]],5,0)</f>
        <v>10</v>
      </c>
      <c r="L3416" s="1">
        <f>+IF(bloques1a3[[#This Row],[correcta]]=bloques1a3[[#This Row],[respuesta]],1,0)</f>
        <v>1</v>
      </c>
      <c r="M3416" s="1">
        <f>+IF(bloques1a3[[#This Row],[Sexo]]="F",1,0)</f>
        <v>0</v>
      </c>
    </row>
    <row r="3417" spans="1:13" x14ac:dyDescent="0.55000000000000004">
      <c r="A3417">
        <v>31</v>
      </c>
      <c r="B3417" s="1" t="s">
        <v>490</v>
      </c>
      <c r="C3417" s="1" t="s">
        <v>2</v>
      </c>
      <c r="D3417">
        <v>1</v>
      </c>
      <c r="E3417" s="1" t="s">
        <v>229</v>
      </c>
      <c r="F3417">
        <v>4</v>
      </c>
      <c r="G3417" s="1" t="s">
        <v>376</v>
      </c>
      <c r="H3417" s="1" t="s">
        <v>28</v>
      </c>
      <c r="I3417">
        <v>2</v>
      </c>
      <c r="J3417" s="1" t="str">
        <f>+VLOOKUP(bloques1a3[[#This Row],[respuesta]],respuestas.emociones[],2,0)</f>
        <v>enojo</v>
      </c>
      <c r="K3417" s="1">
        <f>+VLOOKUP(bloques1a3[[#This Row],[niño]],BD.niños[[Código]:[edad]],5,0)</f>
        <v>7</v>
      </c>
      <c r="L3417" s="1">
        <f>+IF(bloques1a3[[#This Row],[correcta]]=bloques1a3[[#This Row],[respuesta]],1,0)</f>
        <v>0</v>
      </c>
      <c r="M3417" s="1">
        <f>+IF(bloques1a3[[#This Row],[Sexo]]="F",1,0)</f>
        <v>0</v>
      </c>
    </row>
    <row r="3418" spans="1:13" x14ac:dyDescent="0.55000000000000004">
      <c r="A3418">
        <v>31</v>
      </c>
      <c r="B3418" s="1" t="s">
        <v>490</v>
      </c>
      <c r="C3418" s="1" t="s">
        <v>2</v>
      </c>
      <c r="D3418">
        <v>1</v>
      </c>
      <c r="E3418" s="1" t="s">
        <v>231</v>
      </c>
      <c r="F3418">
        <v>1</v>
      </c>
      <c r="G3418" s="1" t="s">
        <v>375</v>
      </c>
      <c r="H3418" s="1" t="s">
        <v>29</v>
      </c>
      <c r="I3418">
        <v>2</v>
      </c>
      <c r="J3418" s="1" t="str">
        <f>+VLOOKUP(bloques1a3[[#This Row],[respuesta]],respuestas.emociones[],2,0)</f>
        <v>neutra</v>
      </c>
      <c r="K3418" s="1">
        <f>+VLOOKUP(bloques1a3[[#This Row],[niño]],BD.niños[[Código]:[edad]],5,0)</f>
        <v>6</v>
      </c>
      <c r="L3418" s="1">
        <f>+IF(bloques1a3[[#This Row],[correcta]]=bloques1a3[[#This Row],[respuesta]],1,0)</f>
        <v>1</v>
      </c>
      <c r="M3418" s="1">
        <f>+IF(bloques1a3[[#This Row],[Sexo]]="F",1,0)</f>
        <v>1</v>
      </c>
    </row>
    <row r="3419" spans="1:13" x14ac:dyDescent="0.55000000000000004">
      <c r="A3419">
        <v>31</v>
      </c>
      <c r="B3419" s="1" t="s">
        <v>490</v>
      </c>
      <c r="C3419" s="1" t="s">
        <v>2</v>
      </c>
      <c r="D3419">
        <v>1</v>
      </c>
      <c r="E3419" s="1" t="s">
        <v>286</v>
      </c>
      <c r="F3419">
        <v>7</v>
      </c>
      <c r="G3419" s="1" t="s">
        <v>375</v>
      </c>
      <c r="H3419" s="1" t="s">
        <v>28</v>
      </c>
      <c r="I3419">
        <v>2</v>
      </c>
      <c r="J3419" s="1" t="str">
        <f>+VLOOKUP(bloques1a3[[#This Row],[respuesta]],respuestas.emociones[],2,0)</f>
        <v>asco</v>
      </c>
      <c r="K3419" s="1">
        <f>+VLOOKUP(bloques1a3[[#This Row],[niño]],BD.niños[[Código]:[edad]],5,0)</f>
        <v>5</v>
      </c>
      <c r="L3419" s="1">
        <f>+IF(bloques1a3[[#This Row],[correcta]]=bloques1a3[[#This Row],[respuesta]],1,0)</f>
        <v>0</v>
      </c>
      <c r="M3419" s="1">
        <f>+IF(bloques1a3[[#This Row],[Sexo]]="F",1,0)</f>
        <v>0</v>
      </c>
    </row>
    <row r="3420" spans="1:13" x14ac:dyDescent="0.55000000000000004">
      <c r="A3420">
        <v>31</v>
      </c>
      <c r="B3420" s="1" t="s">
        <v>490</v>
      </c>
      <c r="C3420" s="1" t="s">
        <v>2</v>
      </c>
      <c r="D3420">
        <v>1</v>
      </c>
      <c r="E3420" s="1" t="s">
        <v>290</v>
      </c>
      <c r="F3420">
        <v>1</v>
      </c>
      <c r="G3420" s="1" t="s">
        <v>375</v>
      </c>
      <c r="H3420" s="1" t="s">
        <v>28</v>
      </c>
      <c r="I3420">
        <v>2</v>
      </c>
      <c r="J3420" s="1" t="str">
        <f>+VLOOKUP(bloques1a3[[#This Row],[respuesta]],respuestas.emociones[],2,0)</f>
        <v>neutra</v>
      </c>
      <c r="K3420" s="1">
        <f>+VLOOKUP(bloques1a3[[#This Row],[niño]],BD.niños[[Código]:[edad]],5,0)</f>
        <v>6</v>
      </c>
      <c r="L3420" s="1">
        <f>+IF(bloques1a3[[#This Row],[correcta]]=bloques1a3[[#This Row],[respuesta]],1,0)</f>
        <v>1</v>
      </c>
      <c r="M3420" s="1">
        <f>+IF(bloques1a3[[#This Row],[Sexo]]="F",1,0)</f>
        <v>0</v>
      </c>
    </row>
    <row r="3421" spans="1:13" x14ac:dyDescent="0.55000000000000004">
      <c r="A3421">
        <v>31</v>
      </c>
      <c r="B3421" s="1" t="s">
        <v>490</v>
      </c>
      <c r="C3421" s="1" t="s">
        <v>2</v>
      </c>
      <c r="D3421">
        <v>1</v>
      </c>
      <c r="E3421" s="1" t="s">
        <v>294</v>
      </c>
      <c r="F3421">
        <v>1</v>
      </c>
      <c r="G3421" s="1" t="s">
        <v>376</v>
      </c>
      <c r="H3421" s="1" t="s">
        <v>28</v>
      </c>
      <c r="I3421">
        <v>2</v>
      </c>
      <c r="J3421" s="1" t="str">
        <f>+VLOOKUP(bloques1a3[[#This Row],[respuesta]],respuestas.emociones[],2,0)</f>
        <v>neutra</v>
      </c>
      <c r="K3421" s="1">
        <f>+VLOOKUP(bloques1a3[[#This Row],[niño]],BD.niños[[Código]:[edad]],5,0)</f>
        <v>7</v>
      </c>
      <c r="L3421" s="1">
        <f>+IF(bloques1a3[[#This Row],[correcta]]=bloques1a3[[#This Row],[respuesta]],1,0)</f>
        <v>1</v>
      </c>
      <c r="M3421" s="1">
        <f>+IF(bloques1a3[[#This Row],[Sexo]]="F",1,0)</f>
        <v>0</v>
      </c>
    </row>
    <row r="3422" spans="1:13" x14ac:dyDescent="0.55000000000000004">
      <c r="A3422">
        <v>31</v>
      </c>
      <c r="B3422" s="1" t="s">
        <v>490</v>
      </c>
      <c r="C3422" s="1" t="s">
        <v>2</v>
      </c>
      <c r="D3422">
        <v>1</v>
      </c>
      <c r="E3422" s="1" t="s">
        <v>295</v>
      </c>
      <c r="F3422">
        <v>1</v>
      </c>
      <c r="G3422" s="1" t="s">
        <v>376</v>
      </c>
      <c r="H3422" s="1" t="s">
        <v>28</v>
      </c>
      <c r="I3422">
        <v>2</v>
      </c>
      <c r="J3422" s="1" t="str">
        <f>+VLOOKUP(bloques1a3[[#This Row],[respuesta]],respuestas.emociones[],2,0)</f>
        <v>neutra</v>
      </c>
      <c r="K3422" s="1">
        <f>+VLOOKUP(bloques1a3[[#This Row],[niño]],BD.niños[[Código]:[edad]],5,0)</f>
        <v>8</v>
      </c>
      <c r="L3422" s="1">
        <f>+IF(bloques1a3[[#This Row],[correcta]]=bloques1a3[[#This Row],[respuesta]],1,0)</f>
        <v>1</v>
      </c>
      <c r="M3422" s="1">
        <f>+IF(bloques1a3[[#This Row],[Sexo]]="F",1,0)</f>
        <v>0</v>
      </c>
    </row>
    <row r="3423" spans="1:13" x14ac:dyDescent="0.55000000000000004">
      <c r="A3423">
        <v>31</v>
      </c>
      <c r="B3423" s="1" t="s">
        <v>490</v>
      </c>
      <c r="C3423" s="1" t="s">
        <v>2</v>
      </c>
      <c r="D3423">
        <v>1</v>
      </c>
      <c r="E3423" s="1" t="s">
        <v>317</v>
      </c>
      <c r="F3423">
        <v>1</v>
      </c>
      <c r="G3423" s="1" t="s">
        <v>377</v>
      </c>
      <c r="H3423" s="1" t="s">
        <v>29</v>
      </c>
      <c r="I3423">
        <v>2</v>
      </c>
      <c r="J3423" s="1" t="str">
        <f>+VLOOKUP(bloques1a3[[#This Row],[respuesta]],respuestas.emociones[],2,0)</f>
        <v>neutra</v>
      </c>
      <c r="K3423" s="1">
        <f>+VLOOKUP(bloques1a3[[#This Row],[niño]],BD.niños[[Código]:[edad]],5,0)</f>
        <v>10</v>
      </c>
      <c r="L3423" s="1">
        <f>+IF(bloques1a3[[#This Row],[correcta]]=bloques1a3[[#This Row],[respuesta]],1,0)</f>
        <v>1</v>
      </c>
      <c r="M3423" s="1">
        <f>+IF(bloques1a3[[#This Row],[Sexo]]="F",1,0)</f>
        <v>1</v>
      </c>
    </row>
    <row r="3424" spans="1:13" x14ac:dyDescent="0.55000000000000004">
      <c r="A3424">
        <v>31</v>
      </c>
      <c r="B3424" s="1" t="s">
        <v>490</v>
      </c>
      <c r="C3424" s="1" t="s">
        <v>2</v>
      </c>
      <c r="D3424">
        <v>1</v>
      </c>
      <c r="E3424" s="1" t="s">
        <v>320</v>
      </c>
      <c r="F3424">
        <v>1</v>
      </c>
      <c r="G3424" s="1" t="s">
        <v>377</v>
      </c>
      <c r="H3424" s="1" t="s">
        <v>28</v>
      </c>
      <c r="I3424">
        <v>2</v>
      </c>
      <c r="J3424" s="1" t="str">
        <f>+VLOOKUP(bloques1a3[[#This Row],[respuesta]],respuestas.emociones[],2,0)</f>
        <v>neutra</v>
      </c>
      <c r="K3424" s="1">
        <f>+VLOOKUP(bloques1a3[[#This Row],[niño]],BD.niños[[Código]:[edad]],5,0)</f>
        <v>10</v>
      </c>
      <c r="L3424" s="1">
        <f>+IF(bloques1a3[[#This Row],[correcta]]=bloques1a3[[#This Row],[respuesta]],1,0)</f>
        <v>1</v>
      </c>
      <c r="M3424" s="1">
        <f>+IF(bloques1a3[[#This Row],[Sexo]]="F",1,0)</f>
        <v>0</v>
      </c>
    </row>
    <row r="3425" spans="1:13" x14ac:dyDescent="0.55000000000000004">
      <c r="A3425">
        <v>31</v>
      </c>
      <c r="B3425" s="1" t="s">
        <v>490</v>
      </c>
      <c r="C3425" s="1" t="s">
        <v>2</v>
      </c>
      <c r="D3425">
        <v>1</v>
      </c>
      <c r="E3425" s="1" t="s">
        <v>323</v>
      </c>
      <c r="F3425">
        <v>0</v>
      </c>
      <c r="G3425" s="1" t="s">
        <v>376</v>
      </c>
      <c r="H3425" s="1" t="s">
        <v>29</v>
      </c>
      <c r="I3425">
        <v>2</v>
      </c>
      <c r="J3425" s="1" t="str">
        <f>+VLOOKUP(bloques1a3[[#This Row],[respuesta]],respuestas.emociones[],2,0)</f>
        <v>no respondió</v>
      </c>
      <c r="K3425" s="1">
        <f>+VLOOKUP(bloques1a3[[#This Row],[niño]],BD.niños[[Código]:[edad]],5,0)</f>
        <v>8</v>
      </c>
      <c r="L3425" s="1">
        <f>+IF(bloques1a3[[#This Row],[correcta]]=bloques1a3[[#This Row],[respuesta]],1,0)</f>
        <v>0</v>
      </c>
      <c r="M3425" s="1">
        <f>+IF(bloques1a3[[#This Row],[Sexo]]="F",1,0)</f>
        <v>1</v>
      </c>
    </row>
    <row r="3426" spans="1:13" x14ac:dyDescent="0.55000000000000004">
      <c r="A3426">
        <v>31</v>
      </c>
      <c r="B3426" s="1" t="s">
        <v>490</v>
      </c>
      <c r="C3426" s="1" t="s">
        <v>2</v>
      </c>
      <c r="D3426">
        <v>1</v>
      </c>
      <c r="E3426" s="1" t="s">
        <v>327</v>
      </c>
      <c r="F3426">
        <v>1</v>
      </c>
      <c r="G3426" s="1" t="s">
        <v>376</v>
      </c>
      <c r="H3426" s="1" t="s">
        <v>29</v>
      </c>
      <c r="I3426">
        <v>2</v>
      </c>
      <c r="J3426" s="1" t="str">
        <f>+VLOOKUP(bloques1a3[[#This Row],[respuesta]],respuestas.emociones[],2,0)</f>
        <v>neutra</v>
      </c>
      <c r="K3426" s="1">
        <f>+VLOOKUP(bloques1a3[[#This Row],[niño]],BD.niños[[Código]:[edad]],5,0)</f>
        <v>7</v>
      </c>
      <c r="L3426" s="1">
        <f>+IF(bloques1a3[[#This Row],[correcta]]=bloques1a3[[#This Row],[respuesta]],1,0)</f>
        <v>1</v>
      </c>
      <c r="M3426" s="1">
        <f>+IF(bloques1a3[[#This Row],[Sexo]]="F",1,0)</f>
        <v>1</v>
      </c>
    </row>
    <row r="3427" spans="1:13" x14ac:dyDescent="0.55000000000000004">
      <c r="A3427">
        <v>31</v>
      </c>
      <c r="B3427" s="1" t="s">
        <v>490</v>
      </c>
      <c r="C3427" s="1" t="s">
        <v>2</v>
      </c>
      <c r="D3427">
        <v>1</v>
      </c>
      <c r="E3427" s="1" t="s">
        <v>331</v>
      </c>
      <c r="F3427">
        <v>1</v>
      </c>
      <c r="G3427" s="1" t="s">
        <v>376</v>
      </c>
      <c r="H3427" s="1" t="s">
        <v>29</v>
      </c>
      <c r="I3427">
        <v>2</v>
      </c>
      <c r="J3427" s="1" t="str">
        <f>+VLOOKUP(bloques1a3[[#This Row],[respuesta]],respuestas.emociones[],2,0)</f>
        <v>neutra</v>
      </c>
      <c r="K3427" s="1">
        <f>+VLOOKUP(bloques1a3[[#This Row],[niño]],BD.niños[[Código]:[edad]],5,0)</f>
        <v>8</v>
      </c>
      <c r="L3427" s="1">
        <f>+IF(bloques1a3[[#This Row],[correcta]]=bloques1a3[[#This Row],[respuesta]],1,0)</f>
        <v>1</v>
      </c>
      <c r="M3427" s="1">
        <f>+IF(bloques1a3[[#This Row],[Sexo]]="F",1,0)</f>
        <v>1</v>
      </c>
    </row>
    <row r="3428" spans="1:13" x14ac:dyDescent="0.55000000000000004">
      <c r="A3428">
        <v>32</v>
      </c>
      <c r="B3428" s="1" t="s">
        <v>491</v>
      </c>
      <c r="C3428" s="1" t="s">
        <v>4</v>
      </c>
      <c r="D3428">
        <v>5</v>
      </c>
      <c r="E3428" s="1" t="s">
        <v>105</v>
      </c>
      <c r="F3428">
        <v>6</v>
      </c>
      <c r="G3428" s="1" t="s">
        <v>377</v>
      </c>
      <c r="H3428" s="1" t="s">
        <v>29</v>
      </c>
      <c r="I3428">
        <v>2</v>
      </c>
      <c r="J3428" s="1" t="str">
        <f>+VLOOKUP(bloques1a3[[#This Row],[respuesta]],respuestas.emociones[],2,0)</f>
        <v>sorpresa</v>
      </c>
      <c r="K3428" s="1">
        <f>+VLOOKUP(bloques1a3[[#This Row],[niño]],BD.niños[[Código]:[edad]],5,0)</f>
        <v>10</v>
      </c>
      <c r="L3428" s="1">
        <f>+IF(bloques1a3[[#This Row],[correcta]]=bloques1a3[[#This Row],[respuesta]],1,0)</f>
        <v>0</v>
      </c>
      <c r="M3428" s="1">
        <f>+IF(bloques1a3[[#This Row],[Sexo]]="F",1,0)</f>
        <v>1</v>
      </c>
    </row>
    <row r="3429" spans="1:13" x14ac:dyDescent="0.55000000000000004">
      <c r="A3429">
        <v>32</v>
      </c>
      <c r="B3429" s="1" t="s">
        <v>491</v>
      </c>
      <c r="C3429" s="1" t="s">
        <v>4</v>
      </c>
      <c r="D3429">
        <v>5</v>
      </c>
      <c r="E3429" s="1" t="s">
        <v>108</v>
      </c>
      <c r="F3429">
        <v>6</v>
      </c>
      <c r="G3429" s="1" t="s">
        <v>377</v>
      </c>
      <c r="H3429" s="1" t="s">
        <v>29</v>
      </c>
      <c r="I3429">
        <v>2</v>
      </c>
      <c r="J3429" s="1" t="str">
        <f>+VLOOKUP(bloques1a3[[#This Row],[respuesta]],respuestas.emociones[],2,0)</f>
        <v>sorpresa</v>
      </c>
      <c r="K3429" s="1">
        <f>+VLOOKUP(bloques1a3[[#This Row],[niño]],BD.niños[[Código]:[edad]],5,0)</f>
        <v>10</v>
      </c>
      <c r="L3429" s="1">
        <f>+IF(bloques1a3[[#This Row],[correcta]]=bloques1a3[[#This Row],[respuesta]],1,0)</f>
        <v>0</v>
      </c>
      <c r="M3429" s="1">
        <f>+IF(bloques1a3[[#This Row],[Sexo]]="F",1,0)</f>
        <v>1</v>
      </c>
    </row>
    <row r="3430" spans="1:13" x14ac:dyDescent="0.55000000000000004">
      <c r="A3430">
        <v>32</v>
      </c>
      <c r="B3430" s="1" t="s">
        <v>491</v>
      </c>
      <c r="C3430" s="1" t="s">
        <v>4</v>
      </c>
      <c r="D3430">
        <v>5</v>
      </c>
      <c r="E3430" s="1" t="s">
        <v>112</v>
      </c>
      <c r="F3430">
        <v>6</v>
      </c>
      <c r="G3430" s="1" t="s">
        <v>377</v>
      </c>
      <c r="H3430" s="1" t="s">
        <v>29</v>
      </c>
      <c r="I3430">
        <v>2</v>
      </c>
      <c r="J3430" s="1" t="str">
        <f>+VLOOKUP(bloques1a3[[#This Row],[respuesta]],respuestas.emociones[],2,0)</f>
        <v>sorpresa</v>
      </c>
      <c r="K3430" s="1">
        <f>+VLOOKUP(bloques1a3[[#This Row],[niño]],BD.niños[[Código]:[edad]],5,0)</f>
        <v>9</v>
      </c>
      <c r="L3430" s="1">
        <f>+IF(bloques1a3[[#This Row],[correcta]]=bloques1a3[[#This Row],[respuesta]],1,0)</f>
        <v>0</v>
      </c>
      <c r="M3430" s="1">
        <f>+IF(bloques1a3[[#This Row],[Sexo]]="F",1,0)</f>
        <v>1</v>
      </c>
    </row>
    <row r="3431" spans="1:13" x14ac:dyDescent="0.55000000000000004">
      <c r="A3431">
        <v>32</v>
      </c>
      <c r="B3431" s="1" t="s">
        <v>491</v>
      </c>
      <c r="C3431" s="1" t="s">
        <v>4</v>
      </c>
      <c r="D3431">
        <v>5</v>
      </c>
      <c r="E3431" s="1" t="s">
        <v>116</v>
      </c>
      <c r="F3431">
        <v>6</v>
      </c>
      <c r="G3431" s="1" t="s">
        <v>377</v>
      </c>
      <c r="H3431" s="1" t="s">
        <v>29</v>
      </c>
      <c r="I3431">
        <v>2</v>
      </c>
      <c r="J3431" s="1" t="str">
        <f>+VLOOKUP(bloques1a3[[#This Row],[respuesta]],respuestas.emociones[],2,0)</f>
        <v>sorpresa</v>
      </c>
      <c r="K3431" s="1">
        <f>+VLOOKUP(bloques1a3[[#This Row],[niño]],BD.niños[[Código]:[edad]],5,0)</f>
        <v>9</v>
      </c>
      <c r="L3431" s="1">
        <f>+IF(bloques1a3[[#This Row],[correcta]]=bloques1a3[[#This Row],[respuesta]],1,0)</f>
        <v>0</v>
      </c>
      <c r="M3431" s="1">
        <f>+IF(bloques1a3[[#This Row],[Sexo]]="F",1,0)</f>
        <v>1</v>
      </c>
    </row>
    <row r="3432" spans="1:13" x14ac:dyDescent="0.55000000000000004">
      <c r="A3432">
        <v>32</v>
      </c>
      <c r="B3432" s="1" t="s">
        <v>491</v>
      </c>
      <c r="C3432" s="1" t="s">
        <v>4</v>
      </c>
      <c r="D3432">
        <v>5</v>
      </c>
      <c r="E3432" s="1" t="s">
        <v>120</v>
      </c>
      <c r="F3432">
        <v>6</v>
      </c>
      <c r="G3432" s="1" t="s">
        <v>377</v>
      </c>
      <c r="H3432" s="1" t="s">
        <v>28</v>
      </c>
      <c r="I3432">
        <v>2</v>
      </c>
      <c r="J3432" s="1" t="str">
        <f>+VLOOKUP(bloques1a3[[#This Row],[respuesta]],respuestas.emociones[],2,0)</f>
        <v>sorpresa</v>
      </c>
      <c r="K3432" s="1">
        <f>+VLOOKUP(bloques1a3[[#This Row],[niño]],BD.niños[[Código]:[edad]],5,0)</f>
        <v>10</v>
      </c>
      <c r="L3432" s="1">
        <f>+IF(bloques1a3[[#This Row],[correcta]]=bloques1a3[[#This Row],[respuesta]],1,0)</f>
        <v>0</v>
      </c>
      <c r="M3432" s="1">
        <f>+IF(bloques1a3[[#This Row],[Sexo]]="F",1,0)</f>
        <v>0</v>
      </c>
    </row>
    <row r="3433" spans="1:13" x14ac:dyDescent="0.55000000000000004">
      <c r="A3433">
        <v>32</v>
      </c>
      <c r="B3433" s="1" t="s">
        <v>491</v>
      </c>
      <c r="C3433" s="1" t="s">
        <v>4</v>
      </c>
      <c r="D3433">
        <v>5</v>
      </c>
      <c r="E3433" s="1" t="s">
        <v>123</v>
      </c>
      <c r="F3433">
        <v>6</v>
      </c>
      <c r="G3433" s="1" t="s">
        <v>376</v>
      </c>
      <c r="H3433" s="1" t="s">
        <v>28</v>
      </c>
      <c r="I3433">
        <v>2</v>
      </c>
      <c r="J3433" s="1" t="str">
        <f>+VLOOKUP(bloques1a3[[#This Row],[respuesta]],respuestas.emociones[],2,0)</f>
        <v>sorpresa</v>
      </c>
      <c r="K3433" s="1">
        <f>+VLOOKUP(bloques1a3[[#This Row],[niño]],BD.niños[[Código]:[edad]],5,0)</f>
        <v>8</v>
      </c>
      <c r="L3433" s="1">
        <f>+IF(bloques1a3[[#This Row],[correcta]]=bloques1a3[[#This Row],[respuesta]],1,0)</f>
        <v>0</v>
      </c>
      <c r="M3433" s="1">
        <f>+IF(bloques1a3[[#This Row],[Sexo]]="F",1,0)</f>
        <v>0</v>
      </c>
    </row>
    <row r="3434" spans="1:13" x14ac:dyDescent="0.55000000000000004">
      <c r="A3434">
        <v>32</v>
      </c>
      <c r="B3434" s="1" t="s">
        <v>491</v>
      </c>
      <c r="C3434" s="1" t="s">
        <v>4</v>
      </c>
      <c r="D3434">
        <v>5</v>
      </c>
      <c r="E3434" s="1" t="s">
        <v>127</v>
      </c>
      <c r="F3434">
        <v>5</v>
      </c>
      <c r="G3434" s="1" t="s">
        <v>375</v>
      </c>
      <c r="H3434" s="1" t="s">
        <v>28</v>
      </c>
      <c r="I3434">
        <v>2</v>
      </c>
      <c r="J3434" s="1" t="str">
        <f>+VLOOKUP(bloques1a3[[#This Row],[respuesta]],respuestas.emociones[],2,0)</f>
        <v>miedo</v>
      </c>
      <c r="K3434" s="1">
        <f>+VLOOKUP(bloques1a3[[#This Row],[niño]],BD.niños[[Código]:[edad]],5,0)</f>
        <v>6</v>
      </c>
      <c r="L3434" s="1">
        <f>+IF(bloques1a3[[#This Row],[correcta]]=bloques1a3[[#This Row],[respuesta]],1,0)</f>
        <v>1</v>
      </c>
      <c r="M3434" s="1">
        <f>+IF(bloques1a3[[#This Row],[Sexo]]="F",1,0)</f>
        <v>0</v>
      </c>
    </row>
    <row r="3435" spans="1:13" x14ac:dyDescent="0.55000000000000004">
      <c r="A3435">
        <v>32</v>
      </c>
      <c r="B3435" s="1" t="s">
        <v>491</v>
      </c>
      <c r="C3435" s="1" t="s">
        <v>4</v>
      </c>
      <c r="D3435">
        <v>5</v>
      </c>
      <c r="E3435" s="1" t="s">
        <v>131</v>
      </c>
      <c r="F3435">
        <v>3</v>
      </c>
      <c r="G3435" s="1" t="s">
        <v>375</v>
      </c>
      <c r="H3435" s="1" t="s">
        <v>29</v>
      </c>
      <c r="I3435">
        <v>2</v>
      </c>
      <c r="J3435" s="1" t="str">
        <f>+VLOOKUP(bloques1a3[[#This Row],[respuesta]],respuestas.emociones[],2,0)</f>
        <v>tristeza</v>
      </c>
      <c r="K3435" s="1">
        <f>+VLOOKUP(bloques1a3[[#This Row],[niño]],BD.niños[[Código]:[edad]],5,0)</f>
        <v>6</v>
      </c>
      <c r="L3435" s="1">
        <f>+IF(bloques1a3[[#This Row],[correcta]]=bloques1a3[[#This Row],[respuesta]],1,0)</f>
        <v>0</v>
      </c>
      <c r="M3435" s="1">
        <f>+IF(bloques1a3[[#This Row],[Sexo]]="F",1,0)</f>
        <v>1</v>
      </c>
    </row>
    <row r="3436" spans="1:13" x14ac:dyDescent="0.55000000000000004">
      <c r="A3436">
        <v>32</v>
      </c>
      <c r="B3436" s="1" t="s">
        <v>491</v>
      </c>
      <c r="C3436" s="1" t="s">
        <v>4</v>
      </c>
      <c r="D3436">
        <v>5</v>
      </c>
      <c r="E3436" s="1" t="s">
        <v>135</v>
      </c>
      <c r="F3436">
        <v>5</v>
      </c>
      <c r="G3436" s="1" t="s">
        <v>375</v>
      </c>
      <c r="H3436" s="1" t="s">
        <v>28</v>
      </c>
      <c r="I3436">
        <v>2</v>
      </c>
      <c r="J3436" s="1" t="str">
        <f>+VLOOKUP(bloques1a3[[#This Row],[respuesta]],respuestas.emociones[],2,0)</f>
        <v>miedo</v>
      </c>
      <c r="K3436" s="1">
        <f>+VLOOKUP(bloques1a3[[#This Row],[niño]],BD.niños[[Código]:[edad]],5,0)</f>
        <v>6</v>
      </c>
      <c r="L3436" s="1">
        <f>+IF(bloques1a3[[#This Row],[correcta]]=bloques1a3[[#This Row],[respuesta]],1,0)</f>
        <v>1</v>
      </c>
      <c r="M3436" s="1">
        <f>+IF(bloques1a3[[#This Row],[Sexo]]="F",1,0)</f>
        <v>0</v>
      </c>
    </row>
    <row r="3437" spans="1:13" x14ac:dyDescent="0.55000000000000004">
      <c r="A3437">
        <v>32</v>
      </c>
      <c r="B3437" s="1" t="s">
        <v>491</v>
      </c>
      <c r="C3437" s="1" t="s">
        <v>4</v>
      </c>
      <c r="D3437">
        <v>5</v>
      </c>
      <c r="E3437" s="1" t="s">
        <v>139</v>
      </c>
      <c r="F3437">
        <v>6</v>
      </c>
      <c r="G3437" s="1" t="s">
        <v>376</v>
      </c>
      <c r="H3437" s="1" t="s">
        <v>28</v>
      </c>
      <c r="I3437">
        <v>2</v>
      </c>
      <c r="J3437" s="1" t="str">
        <f>+VLOOKUP(bloques1a3[[#This Row],[respuesta]],respuestas.emociones[],2,0)</f>
        <v>sorpresa</v>
      </c>
      <c r="K3437" s="1">
        <f>+VLOOKUP(bloques1a3[[#This Row],[niño]],BD.niños[[Código]:[edad]],5,0)</f>
        <v>8</v>
      </c>
      <c r="L3437" s="1">
        <f>+IF(bloques1a3[[#This Row],[correcta]]=bloques1a3[[#This Row],[respuesta]],1,0)</f>
        <v>0</v>
      </c>
      <c r="M3437" s="1">
        <f>+IF(bloques1a3[[#This Row],[Sexo]]="F",1,0)</f>
        <v>0</v>
      </c>
    </row>
    <row r="3438" spans="1:13" x14ac:dyDescent="0.55000000000000004">
      <c r="A3438">
        <v>32</v>
      </c>
      <c r="B3438" s="1" t="s">
        <v>491</v>
      </c>
      <c r="C3438" s="1" t="s">
        <v>4</v>
      </c>
      <c r="D3438">
        <v>5</v>
      </c>
      <c r="E3438" s="1" t="s">
        <v>141</v>
      </c>
      <c r="F3438">
        <v>6</v>
      </c>
      <c r="G3438" s="1" t="s">
        <v>376</v>
      </c>
      <c r="H3438" s="1" t="s">
        <v>29</v>
      </c>
      <c r="I3438">
        <v>2</v>
      </c>
      <c r="J3438" s="1" t="str">
        <f>+VLOOKUP(bloques1a3[[#This Row],[respuesta]],respuestas.emociones[],2,0)</f>
        <v>sorpresa</v>
      </c>
      <c r="K3438" s="1">
        <f>+VLOOKUP(bloques1a3[[#This Row],[niño]],BD.niños[[Código]:[edad]],5,0)</f>
        <v>7</v>
      </c>
      <c r="L3438" s="1">
        <f>+IF(bloques1a3[[#This Row],[correcta]]=bloques1a3[[#This Row],[respuesta]],1,0)</f>
        <v>0</v>
      </c>
      <c r="M3438" s="1">
        <f>+IF(bloques1a3[[#This Row],[Sexo]]="F",1,0)</f>
        <v>1</v>
      </c>
    </row>
    <row r="3439" spans="1:13" x14ac:dyDescent="0.55000000000000004">
      <c r="A3439">
        <v>32</v>
      </c>
      <c r="B3439" s="1" t="s">
        <v>491</v>
      </c>
      <c r="C3439" s="1" t="s">
        <v>4</v>
      </c>
      <c r="D3439">
        <v>5</v>
      </c>
      <c r="E3439" s="1" t="s">
        <v>145</v>
      </c>
      <c r="F3439">
        <v>5</v>
      </c>
      <c r="G3439" s="1" t="s">
        <v>376</v>
      </c>
      <c r="H3439" s="1" t="s">
        <v>28</v>
      </c>
      <c r="I3439">
        <v>2</v>
      </c>
      <c r="J3439" s="1" t="str">
        <f>+VLOOKUP(bloques1a3[[#This Row],[respuesta]],respuestas.emociones[],2,0)</f>
        <v>miedo</v>
      </c>
      <c r="K3439" s="1">
        <f>+VLOOKUP(bloques1a3[[#This Row],[niño]],BD.niños[[Código]:[edad]],5,0)</f>
        <v>8</v>
      </c>
      <c r="L3439" s="1">
        <f>+IF(bloques1a3[[#This Row],[correcta]]=bloques1a3[[#This Row],[respuesta]],1,0)</f>
        <v>1</v>
      </c>
      <c r="M3439" s="1">
        <f>+IF(bloques1a3[[#This Row],[Sexo]]="F",1,0)</f>
        <v>0</v>
      </c>
    </row>
    <row r="3440" spans="1:13" x14ac:dyDescent="0.55000000000000004">
      <c r="A3440">
        <v>32</v>
      </c>
      <c r="B3440" s="1" t="s">
        <v>491</v>
      </c>
      <c r="C3440" s="1" t="s">
        <v>4</v>
      </c>
      <c r="D3440">
        <v>5</v>
      </c>
      <c r="E3440" s="1" t="s">
        <v>147</v>
      </c>
      <c r="F3440">
        <v>6</v>
      </c>
      <c r="G3440" s="1" t="s">
        <v>376</v>
      </c>
      <c r="H3440" s="1" t="s">
        <v>28</v>
      </c>
      <c r="I3440">
        <v>2</v>
      </c>
      <c r="J3440" s="1" t="str">
        <f>+VLOOKUP(bloques1a3[[#This Row],[respuesta]],respuestas.emociones[],2,0)</f>
        <v>sorpresa</v>
      </c>
      <c r="K3440" s="1">
        <f>+VLOOKUP(bloques1a3[[#This Row],[niño]],BD.niños[[Código]:[edad]],5,0)</f>
        <v>8</v>
      </c>
      <c r="L3440" s="1">
        <f>+IF(bloques1a3[[#This Row],[correcta]]=bloques1a3[[#This Row],[respuesta]],1,0)</f>
        <v>0</v>
      </c>
      <c r="M3440" s="1">
        <f>+IF(bloques1a3[[#This Row],[Sexo]]="F",1,0)</f>
        <v>0</v>
      </c>
    </row>
    <row r="3441" spans="1:13" x14ac:dyDescent="0.55000000000000004">
      <c r="A3441">
        <v>32</v>
      </c>
      <c r="B3441" s="1" t="s">
        <v>491</v>
      </c>
      <c r="C3441" s="1" t="s">
        <v>4</v>
      </c>
      <c r="D3441">
        <v>5</v>
      </c>
      <c r="E3441" s="1" t="s">
        <v>214</v>
      </c>
      <c r="F3441">
        <v>2</v>
      </c>
      <c r="G3441" s="1" t="s">
        <v>377</v>
      </c>
      <c r="H3441" s="1" t="s">
        <v>29</v>
      </c>
      <c r="I3441">
        <v>2</v>
      </c>
      <c r="J3441" s="1" t="str">
        <f>+VLOOKUP(bloques1a3[[#This Row],[respuesta]],respuestas.emociones[],2,0)</f>
        <v>alegria</v>
      </c>
      <c r="K3441" s="1">
        <f>+VLOOKUP(bloques1a3[[#This Row],[niño]],BD.niños[[Código]:[edad]],5,0)</f>
        <v>10</v>
      </c>
      <c r="L3441" s="1">
        <f>+IF(bloques1a3[[#This Row],[correcta]]=bloques1a3[[#This Row],[respuesta]],1,0)</f>
        <v>0</v>
      </c>
      <c r="M3441" s="1">
        <f>+IF(bloques1a3[[#This Row],[Sexo]]="F",1,0)</f>
        <v>1</v>
      </c>
    </row>
    <row r="3442" spans="1:13" x14ac:dyDescent="0.55000000000000004">
      <c r="A3442">
        <v>32</v>
      </c>
      <c r="B3442" s="1" t="s">
        <v>491</v>
      </c>
      <c r="C3442" s="1" t="s">
        <v>4</v>
      </c>
      <c r="D3442">
        <v>5</v>
      </c>
      <c r="E3442" s="1" t="s">
        <v>217</v>
      </c>
      <c r="F3442">
        <v>6</v>
      </c>
      <c r="G3442" s="1" t="s">
        <v>377</v>
      </c>
      <c r="H3442" s="1" t="s">
        <v>29</v>
      </c>
      <c r="I3442">
        <v>2</v>
      </c>
      <c r="J3442" s="1" t="str">
        <f>+VLOOKUP(bloques1a3[[#This Row],[respuesta]],respuestas.emociones[],2,0)</f>
        <v>sorpresa</v>
      </c>
      <c r="K3442" s="1">
        <f>+VLOOKUP(bloques1a3[[#This Row],[niño]],BD.niños[[Código]:[edad]],5,0)</f>
        <v>10</v>
      </c>
      <c r="L3442" s="1">
        <f>+IF(bloques1a3[[#This Row],[correcta]]=bloques1a3[[#This Row],[respuesta]],1,0)</f>
        <v>0</v>
      </c>
      <c r="M3442" s="1">
        <f>+IF(bloques1a3[[#This Row],[Sexo]]="F",1,0)</f>
        <v>1</v>
      </c>
    </row>
    <row r="3443" spans="1:13" x14ac:dyDescent="0.55000000000000004">
      <c r="A3443">
        <v>32</v>
      </c>
      <c r="B3443" s="1" t="s">
        <v>491</v>
      </c>
      <c r="C3443" s="1" t="s">
        <v>4</v>
      </c>
      <c r="D3443">
        <v>5</v>
      </c>
      <c r="E3443" s="1" t="s">
        <v>220</v>
      </c>
      <c r="F3443">
        <v>5</v>
      </c>
      <c r="G3443" s="1" t="s">
        <v>377</v>
      </c>
      <c r="H3443" s="1" t="s">
        <v>29</v>
      </c>
      <c r="I3443">
        <v>2</v>
      </c>
      <c r="J3443" s="1" t="str">
        <f>+VLOOKUP(bloques1a3[[#This Row],[respuesta]],respuestas.emociones[],2,0)</f>
        <v>miedo</v>
      </c>
      <c r="K3443" s="1">
        <f>+VLOOKUP(bloques1a3[[#This Row],[niño]],BD.niños[[Código]:[edad]],5,0)</f>
        <v>10</v>
      </c>
      <c r="L3443" s="1">
        <f>+IF(bloques1a3[[#This Row],[correcta]]=bloques1a3[[#This Row],[respuesta]],1,0)</f>
        <v>1</v>
      </c>
      <c r="M3443" s="1">
        <f>+IF(bloques1a3[[#This Row],[Sexo]]="F",1,0)</f>
        <v>1</v>
      </c>
    </row>
    <row r="3444" spans="1:13" x14ac:dyDescent="0.55000000000000004">
      <c r="A3444">
        <v>32</v>
      </c>
      <c r="B3444" s="1" t="s">
        <v>491</v>
      </c>
      <c r="C3444" s="1" t="s">
        <v>4</v>
      </c>
      <c r="D3444">
        <v>5</v>
      </c>
      <c r="E3444" s="1" t="s">
        <v>223</v>
      </c>
      <c r="F3444">
        <v>5</v>
      </c>
      <c r="G3444" s="1" t="s">
        <v>376</v>
      </c>
      <c r="H3444" s="1" t="s">
        <v>29</v>
      </c>
      <c r="I3444">
        <v>2</v>
      </c>
      <c r="J3444" s="1" t="str">
        <f>+VLOOKUP(bloques1a3[[#This Row],[respuesta]],respuestas.emociones[],2,0)</f>
        <v>miedo</v>
      </c>
      <c r="K3444" s="1">
        <f>+VLOOKUP(bloques1a3[[#This Row],[niño]],BD.niños[[Código]:[edad]],5,0)</f>
        <v>8</v>
      </c>
      <c r="L3444" s="1">
        <f>+IF(bloques1a3[[#This Row],[correcta]]=bloques1a3[[#This Row],[respuesta]],1,0)</f>
        <v>1</v>
      </c>
      <c r="M3444" s="1">
        <f>+IF(bloques1a3[[#This Row],[Sexo]]="F",1,0)</f>
        <v>1</v>
      </c>
    </row>
    <row r="3445" spans="1:13" x14ac:dyDescent="0.55000000000000004">
      <c r="A3445">
        <v>32</v>
      </c>
      <c r="B3445" s="1" t="s">
        <v>491</v>
      </c>
      <c r="C3445" s="1" t="s">
        <v>4</v>
      </c>
      <c r="D3445">
        <v>5</v>
      </c>
      <c r="E3445" s="1" t="s">
        <v>226</v>
      </c>
      <c r="F3445">
        <v>7</v>
      </c>
      <c r="G3445" s="1" t="s">
        <v>377</v>
      </c>
      <c r="H3445" s="1" t="s">
        <v>28</v>
      </c>
      <c r="I3445">
        <v>2</v>
      </c>
      <c r="J3445" s="1" t="str">
        <f>+VLOOKUP(bloques1a3[[#This Row],[respuesta]],respuestas.emociones[],2,0)</f>
        <v>asco</v>
      </c>
      <c r="K3445" s="1">
        <f>+VLOOKUP(bloques1a3[[#This Row],[niño]],BD.niños[[Código]:[edad]],5,0)</f>
        <v>10</v>
      </c>
      <c r="L3445" s="1">
        <f>+IF(bloques1a3[[#This Row],[correcta]]=bloques1a3[[#This Row],[respuesta]],1,0)</f>
        <v>0</v>
      </c>
      <c r="M3445" s="1">
        <f>+IF(bloques1a3[[#This Row],[Sexo]]="F",1,0)</f>
        <v>0</v>
      </c>
    </row>
    <row r="3446" spans="1:13" x14ac:dyDescent="0.55000000000000004">
      <c r="A3446">
        <v>32</v>
      </c>
      <c r="B3446" s="1" t="s">
        <v>491</v>
      </c>
      <c r="C3446" s="1" t="s">
        <v>4</v>
      </c>
      <c r="D3446">
        <v>5</v>
      </c>
      <c r="E3446" s="1" t="s">
        <v>229</v>
      </c>
      <c r="F3446">
        <v>6</v>
      </c>
      <c r="G3446" s="1" t="s">
        <v>376</v>
      </c>
      <c r="H3446" s="1" t="s">
        <v>28</v>
      </c>
      <c r="I3446">
        <v>2</v>
      </c>
      <c r="J3446" s="1" t="str">
        <f>+VLOOKUP(bloques1a3[[#This Row],[respuesta]],respuestas.emociones[],2,0)</f>
        <v>sorpresa</v>
      </c>
      <c r="K3446" s="1">
        <f>+VLOOKUP(bloques1a3[[#This Row],[niño]],BD.niños[[Código]:[edad]],5,0)</f>
        <v>7</v>
      </c>
      <c r="L3446" s="1">
        <f>+IF(bloques1a3[[#This Row],[correcta]]=bloques1a3[[#This Row],[respuesta]],1,0)</f>
        <v>0</v>
      </c>
      <c r="M3446" s="1">
        <f>+IF(bloques1a3[[#This Row],[Sexo]]="F",1,0)</f>
        <v>0</v>
      </c>
    </row>
    <row r="3447" spans="1:13" x14ac:dyDescent="0.55000000000000004">
      <c r="A3447">
        <v>32</v>
      </c>
      <c r="B3447" s="1" t="s">
        <v>491</v>
      </c>
      <c r="C3447" s="1" t="s">
        <v>4</v>
      </c>
      <c r="D3447">
        <v>5</v>
      </c>
      <c r="E3447" s="1" t="s">
        <v>231</v>
      </c>
      <c r="F3447">
        <v>6</v>
      </c>
      <c r="G3447" s="1" t="s">
        <v>375</v>
      </c>
      <c r="H3447" s="1" t="s">
        <v>29</v>
      </c>
      <c r="I3447">
        <v>2</v>
      </c>
      <c r="J3447" s="1" t="str">
        <f>+VLOOKUP(bloques1a3[[#This Row],[respuesta]],respuestas.emociones[],2,0)</f>
        <v>sorpresa</v>
      </c>
      <c r="K3447" s="1">
        <f>+VLOOKUP(bloques1a3[[#This Row],[niño]],BD.niños[[Código]:[edad]],5,0)</f>
        <v>6</v>
      </c>
      <c r="L3447" s="1">
        <f>+IF(bloques1a3[[#This Row],[correcta]]=bloques1a3[[#This Row],[respuesta]],1,0)</f>
        <v>0</v>
      </c>
      <c r="M3447" s="1">
        <f>+IF(bloques1a3[[#This Row],[Sexo]]="F",1,0)</f>
        <v>1</v>
      </c>
    </row>
    <row r="3448" spans="1:13" x14ac:dyDescent="0.55000000000000004">
      <c r="A3448">
        <v>32</v>
      </c>
      <c r="B3448" s="1" t="s">
        <v>491</v>
      </c>
      <c r="C3448" s="1" t="s">
        <v>4</v>
      </c>
      <c r="D3448">
        <v>5</v>
      </c>
      <c r="E3448" s="1" t="s">
        <v>286</v>
      </c>
      <c r="F3448">
        <v>5</v>
      </c>
      <c r="G3448" s="1" t="s">
        <v>375</v>
      </c>
      <c r="H3448" s="1" t="s">
        <v>28</v>
      </c>
      <c r="I3448">
        <v>2</v>
      </c>
      <c r="J3448" s="1" t="str">
        <f>+VLOOKUP(bloques1a3[[#This Row],[respuesta]],respuestas.emociones[],2,0)</f>
        <v>miedo</v>
      </c>
      <c r="K3448" s="1">
        <f>+VLOOKUP(bloques1a3[[#This Row],[niño]],BD.niños[[Código]:[edad]],5,0)</f>
        <v>5</v>
      </c>
      <c r="L3448" s="1">
        <f>+IF(bloques1a3[[#This Row],[correcta]]=bloques1a3[[#This Row],[respuesta]],1,0)</f>
        <v>1</v>
      </c>
      <c r="M3448" s="1">
        <f>+IF(bloques1a3[[#This Row],[Sexo]]="F",1,0)</f>
        <v>0</v>
      </c>
    </row>
    <row r="3449" spans="1:13" x14ac:dyDescent="0.55000000000000004">
      <c r="A3449">
        <v>32</v>
      </c>
      <c r="B3449" s="1" t="s">
        <v>491</v>
      </c>
      <c r="C3449" s="1" t="s">
        <v>4</v>
      </c>
      <c r="D3449">
        <v>5</v>
      </c>
      <c r="E3449" s="1" t="s">
        <v>290</v>
      </c>
      <c r="F3449">
        <v>6</v>
      </c>
      <c r="G3449" s="1" t="s">
        <v>375</v>
      </c>
      <c r="H3449" s="1" t="s">
        <v>28</v>
      </c>
      <c r="I3449">
        <v>2</v>
      </c>
      <c r="J3449" s="1" t="str">
        <f>+VLOOKUP(bloques1a3[[#This Row],[respuesta]],respuestas.emociones[],2,0)</f>
        <v>sorpresa</v>
      </c>
      <c r="K3449" s="1">
        <f>+VLOOKUP(bloques1a3[[#This Row],[niño]],BD.niños[[Código]:[edad]],5,0)</f>
        <v>6</v>
      </c>
      <c r="L3449" s="1">
        <f>+IF(bloques1a3[[#This Row],[correcta]]=bloques1a3[[#This Row],[respuesta]],1,0)</f>
        <v>0</v>
      </c>
      <c r="M3449" s="1">
        <f>+IF(bloques1a3[[#This Row],[Sexo]]="F",1,0)</f>
        <v>0</v>
      </c>
    </row>
    <row r="3450" spans="1:13" x14ac:dyDescent="0.55000000000000004">
      <c r="A3450">
        <v>32</v>
      </c>
      <c r="B3450" s="1" t="s">
        <v>491</v>
      </c>
      <c r="C3450" s="1" t="s">
        <v>4</v>
      </c>
      <c r="D3450">
        <v>5</v>
      </c>
      <c r="E3450" s="1" t="s">
        <v>294</v>
      </c>
      <c r="F3450">
        <v>6</v>
      </c>
      <c r="G3450" s="1" t="s">
        <v>376</v>
      </c>
      <c r="H3450" s="1" t="s">
        <v>28</v>
      </c>
      <c r="I3450">
        <v>2</v>
      </c>
      <c r="J3450" s="1" t="str">
        <f>+VLOOKUP(bloques1a3[[#This Row],[respuesta]],respuestas.emociones[],2,0)</f>
        <v>sorpresa</v>
      </c>
      <c r="K3450" s="1">
        <f>+VLOOKUP(bloques1a3[[#This Row],[niño]],BD.niños[[Código]:[edad]],5,0)</f>
        <v>7</v>
      </c>
      <c r="L3450" s="1">
        <f>+IF(bloques1a3[[#This Row],[correcta]]=bloques1a3[[#This Row],[respuesta]],1,0)</f>
        <v>0</v>
      </c>
      <c r="M3450" s="1">
        <f>+IF(bloques1a3[[#This Row],[Sexo]]="F",1,0)</f>
        <v>0</v>
      </c>
    </row>
    <row r="3451" spans="1:13" x14ac:dyDescent="0.55000000000000004">
      <c r="A3451">
        <v>32</v>
      </c>
      <c r="B3451" s="1" t="s">
        <v>491</v>
      </c>
      <c r="C3451" s="1" t="s">
        <v>4</v>
      </c>
      <c r="D3451">
        <v>5</v>
      </c>
      <c r="E3451" s="1" t="s">
        <v>295</v>
      </c>
      <c r="F3451">
        <v>5</v>
      </c>
      <c r="G3451" s="1" t="s">
        <v>376</v>
      </c>
      <c r="H3451" s="1" t="s">
        <v>28</v>
      </c>
      <c r="I3451">
        <v>2</v>
      </c>
      <c r="J3451" s="1" t="str">
        <f>+VLOOKUP(bloques1a3[[#This Row],[respuesta]],respuestas.emociones[],2,0)</f>
        <v>miedo</v>
      </c>
      <c r="K3451" s="1">
        <f>+VLOOKUP(bloques1a3[[#This Row],[niño]],BD.niños[[Código]:[edad]],5,0)</f>
        <v>8</v>
      </c>
      <c r="L3451" s="1">
        <f>+IF(bloques1a3[[#This Row],[correcta]]=bloques1a3[[#This Row],[respuesta]],1,0)</f>
        <v>1</v>
      </c>
      <c r="M3451" s="1">
        <f>+IF(bloques1a3[[#This Row],[Sexo]]="F",1,0)</f>
        <v>0</v>
      </c>
    </row>
    <row r="3452" spans="1:13" x14ac:dyDescent="0.55000000000000004">
      <c r="A3452">
        <v>32</v>
      </c>
      <c r="B3452" s="1" t="s">
        <v>491</v>
      </c>
      <c r="C3452" s="1" t="s">
        <v>4</v>
      </c>
      <c r="D3452">
        <v>5</v>
      </c>
      <c r="E3452" s="1" t="s">
        <v>317</v>
      </c>
      <c r="F3452">
        <v>1</v>
      </c>
      <c r="G3452" s="1" t="s">
        <v>377</v>
      </c>
      <c r="H3452" s="1" t="s">
        <v>29</v>
      </c>
      <c r="I3452">
        <v>2</v>
      </c>
      <c r="J3452" s="1" t="str">
        <f>+VLOOKUP(bloques1a3[[#This Row],[respuesta]],respuestas.emociones[],2,0)</f>
        <v>neutra</v>
      </c>
      <c r="K3452" s="1">
        <f>+VLOOKUP(bloques1a3[[#This Row],[niño]],BD.niños[[Código]:[edad]],5,0)</f>
        <v>10</v>
      </c>
      <c r="L3452" s="1">
        <f>+IF(bloques1a3[[#This Row],[correcta]]=bloques1a3[[#This Row],[respuesta]],1,0)</f>
        <v>0</v>
      </c>
      <c r="M3452" s="1">
        <f>+IF(bloques1a3[[#This Row],[Sexo]]="F",1,0)</f>
        <v>1</v>
      </c>
    </row>
    <row r="3453" spans="1:13" x14ac:dyDescent="0.55000000000000004">
      <c r="A3453">
        <v>32</v>
      </c>
      <c r="B3453" s="1" t="s">
        <v>491</v>
      </c>
      <c r="C3453" s="1" t="s">
        <v>4</v>
      </c>
      <c r="D3453">
        <v>5</v>
      </c>
      <c r="E3453" s="1" t="s">
        <v>320</v>
      </c>
      <c r="F3453">
        <v>7</v>
      </c>
      <c r="G3453" s="1" t="s">
        <v>377</v>
      </c>
      <c r="H3453" s="1" t="s">
        <v>28</v>
      </c>
      <c r="I3453">
        <v>2</v>
      </c>
      <c r="J3453" s="1" t="str">
        <f>+VLOOKUP(bloques1a3[[#This Row],[respuesta]],respuestas.emociones[],2,0)</f>
        <v>asco</v>
      </c>
      <c r="K3453" s="1">
        <f>+VLOOKUP(bloques1a3[[#This Row],[niño]],BD.niños[[Código]:[edad]],5,0)</f>
        <v>10</v>
      </c>
      <c r="L3453" s="1">
        <f>+IF(bloques1a3[[#This Row],[correcta]]=bloques1a3[[#This Row],[respuesta]],1,0)</f>
        <v>0</v>
      </c>
      <c r="M3453" s="1">
        <f>+IF(bloques1a3[[#This Row],[Sexo]]="F",1,0)</f>
        <v>0</v>
      </c>
    </row>
    <row r="3454" spans="1:13" x14ac:dyDescent="0.55000000000000004">
      <c r="A3454">
        <v>32</v>
      </c>
      <c r="B3454" s="1" t="s">
        <v>491</v>
      </c>
      <c r="C3454" s="1" t="s">
        <v>4</v>
      </c>
      <c r="D3454">
        <v>5</v>
      </c>
      <c r="E3454" s="1" t="s">
        <v>323</v>
      </c>
      <c r="F3454">
        <v>5</v>
      </c>
      <c r="G3454" s="1" t="s">
        <v>376</v>
      </c>
      <c r="H3454" s="1" t="s">
        <v>29</v>
      </c>
      <c r="I3454">
        <v>2</v>
      </c>
      <c r="J3454" s="1" t="str">
        <f>+VLOOKUP(bloques1a3[[#This Row],[respuesta]],respuestas.emociones[],2,0)</f>
        <v>miedo</v>
      </c>
      <c r="K3454" s="1">
        <f>+VLOOKUP(bloques1a3[[#This Row],[niño]],BD.niños[[Código]:[edad]],5,0)</f>
        <v>8</v>
      </c>
      <c r="L3454" s="1">
        <f>+IF(bloques1a3[[#This Row],[correcta]]=bloques1a3[[#This Row],[respuesta]],1,0)</f>
        <v>1</v>
      </c>
      <c r="M3454" s="1">
        <f>+IF(bloques1a3[[#This Row],[Sexo]]="F",1,0)</f>
        <v>1</v>
      </c>
    </row>
    <row r="3455" spans="1:13" x14ac:dyDescent="0.55000000000000004">
      <c r="A3455">
        <v>32</v>
      </c>
      <c r="B3455" s="1" t="s">
        <v>491</v>
      </c>
      <c r="C3455" s="1" t="s">
        <v>4</v>
      </c>
      <c r="D3455">
        <v>5</v>
      </c>
      <c r="E3455" s="1" t="s">
        <v>327</v>
      </c>
      <c r="F3455">
        <v>5</v>
      </c>
      <c r="G3455" s="1" t="s">
        <v>376</v>
      </c>
      <c r="H3455" s="1" t="s">
        <v>29</v>
      </c>
      <c r="I3455">
        <v>2</v>
      </c>
      <c r="J3455" s="1" t="str">
        <f>+VLOOKUP(bloques1a3[[#This Row],[respuesta]],respuestas.emociones[],2,0)</f>
        <v>miedo</v>
      </c>
      <c r="K3455" s="1">
        <f>+VLOOKUP(bloques1a3[[#This Row],[niño]],BD.niños[[Código]:[edad]],5,0)</f>
        <v>7</v>
      </c>
      <c r="L3455" s="1">
        <f>+IF(bloques1a3[[#This Row],[correcta]]=bloques1a3[[#This Row],[respuesta]],1,0)</f>
        <v>1</v>
      </c>
      <c r="M3455" s="1">
        <f>+IF(bloques1a3[[#This Row],[Sexo]]="F",1,0)</f>
        <v>1</v>
      </c>
    </row>
    <row r="3456" spans="1:13" x14ac:dyDescent="0.55000000000000004">
      <c r="A3456">
        <v>32</v>
      </c>
      <c r="B3456" s="1" t="s">
        <v>491</v>
      </c>
      <c r="C3456" s="1" t="s">
        <v>4</v>
      </c>
      <c r="D3456">
        <v>5</v>
      </c>
      <c r="E3456" s="1" t="s">
        <v>331</v>
      </c>
      <c r="F3456">
        <v>6</v>
      </c>
      <c r="G3456" s="1" t="s">
        <v>376</v>
      </c>
      <c r="H3456" s="1" t="s">
        <v>29</v>
      </c>
      <c r="I3456">
        <v>2</v>
      </c>
      <c r="J3456" s="1" t="str">
        <f>+VLOOKUP(bloques1a3[[#This Row],[respuesta]],respuestas.emociones[],2,0)</f>
        <v>sorpresa</v>
      </c>
      <c r="K3456" s="1">
        <f>+VLOOKUP(bloques1a3[[#This Row],[niño]],BD.niños[[Código]:[edad]],5,0)</f>
        <v>8</v>
      </c>
      <c r="L3456" s="1">
        <f>+IF(bloques1a3[[#This Row],[correcta]]=bloques1a3[[#This Row],[respuesta]],1,0)</f>
        <v>0</v>
      </c>
      <c r="M3456" s="1">
        <f>+IF(bloques1a3[[#This Row],[Sexo]]="F",1,0)</f>
        <v>1</v>
      </c>
    </row>
    <row r="3457" spans="1:13" x14ac:dyDescent="0.55000000000000004">
      <c r="A3457">
        <v>33</v>
      </c>
      <c r="B3457" s="1" t="s">
        <v>492</v>
      </c>
      <c r="C3457" s="1" t="s">
        <v>2</v>
      </c>
      <c r="D3457">
        <v>1</v>
      </c>
      <c r="E3457" s="1" t="s">
        <v>105</v>
      </c>
      <c r="F3457">
        <v>1</v>
      </c>
      <c r="G3457" s="1" t="s">
        <v>377</v>
      </c>
      <c r="H3457" s="1" t="s">
        <v>29</v>
      </c>
      <c r="I3457">
        <v>2</v>
      </c>
      <c r="J3457" s="1" t="str">
        <f>+VLOOKUP(bloques1a3[[#This Row],[respuesta]],respuestas.emociones[],2,0)</f>
        <v>neutra</v>
      </c>
      <c r="K3457" s="1">
        <f>+VLOOKUP(bloques1a3[[#This Row],[niño]],BD.niños[[Código]:[edad]],5,0)</f>
        <v>10</v>
      </c>
      <c r="L3457" s="1">
        <f>+IF(bloques1a3[[#This Row],[correcta]]=bloques1a3[[#This Row],[respuesta]],1,0)</f>
        <v>1</v>
      </c>
      <c r="M3457" s="1">
        <f>+IF(bloques1a3[[#This Row],[Sexo]]="F",1,0)</f>
        <v>1</v>
      </c>
    </row>
    <row r="3458" spans="1:13" x14ac:dyDescent="0.55000000000000004">
      <c r="A3458">
        <v>33</v>
      </c>
      <c r="B3458" s="1" t="s">
        <v>492</v>
      </c>
      <c r="C3458" s="1" t="s">
        <v>2</v>
      </c>
      <c r="D3458">
        <v>1</v>
      </c>
      <c r="E3458" s="1" t="s">
        <v>108</v>
      </c>
      <c r="F3458">
        <v>1</v>
      </c>
      <c r="G3458" s="1" t="s">
        <v>377</v>
      </c>
      <c r="H3458" s="1" t="s">
        <v>29</v>
      </c>
      <c r="I3458">
        <v>2</v>
      </c>
      <c r="J3458" s="1" t="str">
        <f>+VLOOKUP(bloques1a3[[#This Row],[respuesta]],respuestas.emociones[],2,0)</f>
        <v>neutra</v>
      </c>
      <c r="K3458" s="1">
        <f>+VLOOKUP(bloques1a3[[#This Row],[niño]],BD.niños[[Código]:[edad]],5,0)</f>
        <v>10</v>
      </c>
      <c r="L3458" s="1">
        <f>+IF(bloques1a3[[#This Row],[correcta]]=bloques1a3[[#This Row],[respuesta]],1,0)</f>
        <v>1</v>
      </c>
      <c r="M3458" s="1">
        <f>+IF(bloques1a3[[#This Row],[Sexo]]="F",1,0)</f>
        <v>1</v>
      </c>
    </row>
    <row r="3459" spans="1:13" x14ac:dyDescent="0.55000000000000004">
      <c r="A3459">
        <v>33</v>
      </c>
      <c r="B3459" s="1" t="s">
        <v>492</v>
      </c>
      <c r="C3459" s="1" t="s">
        <v>2</v>
      </c>
      <c r="D3459">
        <v>1</v>
      </c>
      <c r="E3459" s="1" t="s">
        <v>112</v>
      </c>
      <c r="F3459">
        <v>1</v>
      </c>
      <c r="G3459" s="1" t="s">
        <v>377</v>
      </c>
      <c r="H3459" s="1" t="s">
        <v>29</v>
      </c>
      <c r="I3459">
        <v>2</v>
      </c>
      <c r="J3459" s="1" t="str">
        <f>+VLOOKUP(bloques1a3[[#This Row],[respuesta]],respuestas.emociones[],2,0)</f>
        <v>neutra</v>
      </c>
      <c r="K3459" s="1">
        <f>+VLOOKUP(bloques1a3[[#This Row],[niño]],BD.niños[[Código]:[edad]],5,0)</f>
        <v>9</v>
      </c>
      <c r="L3459" s="1">
        <f>+IF(bloques1a3[[#This Row],[correcta]]=bloques1a3[[#This Row],[respuesta]],1,0)</f>
        <v>1</v>
      </c>
      <c r="M3459" s="1">
        <f>+IF(bloques1a3[[#This Row],[Sexo]]="F",1,0)</f>
        <v>1</v>
      </c>
    </row>
    <row r="3460" spans="1:13" x14ac:dyDescent="0.55000000000000004">
      <c r="A3460">
        <v>33</v>
      </c>
      <c r="B3460" s="1" t="s">
        <v>492</v>
      </c>
      <c r="C3460" s="1" t="s">
        <v>2</v>
      </c>
      <c r="D3460">
        <v>1</v>
      </c>
      <c r="E3460" s="1" t="s">
        <v>116</v>
      </c>
      <c r="F3460">
        <v>1</v>
      </c>
      <c r="G3460" s="1" t="s">
        <v>377</v>
      </c>
      <c r="H3460" s="1" t="s">
        <v>29</v>
      </c>
      <c r="I3460">
        <v>2</v>
      </c>
      <c r="J3460" s="1" t="str">
        <f>+VLOOKUP(bloques1a3[[#This Row],[respuesta]],respuestas.emociones[],2,0)</f>
        <v>neutra</v>
      </c>
      <c r="K3460" s="1">
        <f>+VLOOKUP(bloques1a3[[#This Row],[niño]],BD.niños[[Código]:[edad]],5,0)</f>
        <v>9</v>
      </c>
      <c r="L3460" s="1">
        <f>+IF(bloques1a3[[#This Row],[correcta]]=bloques1a3[[#This Row],[respuesta]],1,0)</f>
        <v>1</v>
      </c>
      <c r="M3460" s="1">
        <f>+IF(bloques1a3[[#This Row],[Sexo]]="F",1,0)</f>
        <v>1</v>
      </c>
    </row>
    <row r="3461" spans="1:13" x14ac:dyDescent="0.55000000000000004">
      <c r="A3461">
        <v>33</v>
      </c>
      <c r="B3461" s="1" t="s">
        <v>492</v>
      </c>
      <c r="C3461" s="1" t="s">
        <v>2</v>
      </c>
      <c r="D3461">
        <v>1</v>
      </c>
      <c r="E3461" s="1" t="s">
        <v>120</v>
      </c>
      <c r="F3461">
        <v>1</v>
      </c>
      <c r="G3461" s="1" t="s">
        <v>377</v>
      </c>
      <c r="H3461" s="1" t="s">
        <v>28</v>
      </c>
      <c r="I3461">
        <v>2</v>
      </c>
      <c r="J3461" s="1" t="str">
        <f>+VLOOKUP(bloques1a3[[#This Row],[respuesta]],respuestas.emociones[],2,0)</f>
        <v>neutra</v>
      </c>
      <c r="K3461" s="1">
        <f>+VLOOKUP(bloques1a3[[#This Row],[niño]],BD.niños[[Código]:[edad]],5,0)</f>
        <v>10</v>
      </c>
      <c r="L3461" s="1">
        <f>+IF(bloques1a3[[#This Row],[correcta]]=bloques1a3[[#This Row],[respuesta]],1,0)</f>
        <v>1</v>
      </c>
      <c r="M3461" s="1">
        <f>+IF(bloques1a3[[#This Row],[Sexo]]="F",1,0)</f>
        <v>0</v>
      </c>
    </row>
    <row r="3462" spans="1:13" x14ac:dyDescent="0.55000000000000004">
      <c r="A3462">
        <v>33</v>
      </c>
      <c r="B3462" s="1" t="s">
        <v>492</v>
      </c>
      <c r="C3462" s="1" t="s">
        <v>2</v>
      </c>
      <c r="D3462">
        <v>1</v>
      </c>
      <c r="E3462" s="1" t="s">
        <v>123</v>
      </c>
      <c r="F3462">
        <v>1</v>
      </c>
      <c r="G3462" s="1" t="s">
        <v>376</v>
      </c>
      <c r="H3462" s="1" t="s">
        <v>28</v>
      </c>
      <c r="I3462">
        <v>2</v>
      </c>
      <c r="J3462" s="1" t="str">
        <f>+VLOOKUP(bloques1a3[[#This Row],[respuesta]],respuestas.emociones[],2,0)</f>
        <v>neutra</v>
      </c>
      <c r="K3462" s="1">
        <f>+VLOOKUP(bloques1a3[[#This Row],[niño]],BD.niños[[Código]:[edad]],5,0)</f>
        <v>8</v>
      </c>
      <c r="L3462" s="1">
        <f>+IF(bloques1a3[[#This Row],[correcta]]=bloques1a3[[#This Row],[respuesta]],1,0)</f>
        <v>1</v>
      </c>
      <c r="M3462" s="1">
        <f>+IF(bloques1a3[[#This Row],[Sexo]]="F",1,0)</f>
        <v>0</v>
      </c>
    </row>
    <row r="3463" spans="1:13" x14ac:dyDescent="0.55000000000000004">
      <c r="A3463">
        <v>33</v>
      </c>
      <c r="B3463" s="1" t="s">
        <v>492</v>
      </c>
      <c r="C3463" s="1" t="s">
        <v>2</v>
      </c>
      <c r="D3463">
        <v>1</v>
      </c>
      <c r="E3463" s="1" t="s">
        <v>127</v>
      </c>
      <c r="F3463">
        <v>3</v>
      </c>
      <c r="G3463" s="1" t="s">
        <v>375</v>
      </c>
      <c r="H3463" s="1" t="s">
        <v>28</v>
      </c>
      <c r="I3463">
        <v>2</v>
      </c>
      <c r="J3463" s="1" t="str">
        <f>+VLOOKUP(bloques1a3[[#This Row],[respuesta]],respuestas.emociones[],2,0)</f>
        <v>tristeza</v>
      </c>
      <c r="K3463" s="1">
        <f>+VLOOKUP(bloques1a3[[#This Row],[niño]],BD.niños[[Código]:[edad]],5,0)</f>
        <v>6</v>
      </c>
      <c r="L3463" s="1">
        <f>+IF(bloques1a3[[#This Row],[correcta]]=bloques1a3[[#This Row],[respuesta]],1,0)</f>
        <v>0</v>
      </c>
      <c r="M3463" s="1">
        <f>+IF(bloques1a3[[#This Row],[Sexo]]="F",1,0)</f>
        <v>0</v>
      </c>
    </row>
    <row r="3464" spans="1:13" x14ac:dyDescent="0.55000000000000004">
      <c r="A3464">
        <v>33</v>
      </c>
      <c r="B3464" s="1" t="s">
        <v>492</v>
      </c>
      <c r="C3464" s="1" t="s">
        <v>2</v>
      </c>
      <c r="D3464">
        <v>1</v>
      </c>
      <c r="E3464" s="1" t="s">
        <v>131</v>
      </c>
      <c r="F3464">
        <v>1</v>
      </c>
      <c r="G3464" s="1" t="s">
        <v>375</v>
      </c>
      <c r="H3464" s="1" t="s">
        <v>29</v>
      </c>
      <c r="I3464">
        <v>2</v>
      </c>
      <c r="J3464" s="1" t="str">
        <f>+VLOOKUP(bloques1a3[[#This Row],[respuesta]],respuestas.emociones[],2,0)</f>
        <v>neutra</v>
      </c>
      <c r="K3464" s="1">
        <f>+VLOOKUP(bloques1a3[[#This Row],[niño]],BD.niños[[Código]:[edad]],5,0)</f>
        <v>6</v>
      </c>
      <c r="L3464" s="1">
        <f>+IF(bloques1a3[[#This Row],[correcta]]=bloques1a3[[#This Row],[respuesta]],1,0)</f>
        <v>1</v>
      </c>
      <c r="M3464" s="1">
        <f>+IF(bloques1a3[[#This Row],[Sexo]]="F",1,0)</f>
        <v>1</v>
      </c>
    </row>
    <row r="3465" spans="1:13" x14ac:dyDescent="0.55000000000000004">
      <c r="A3465">
        <v>33</v>
      </c>
      <c r="B3465" s="1" t="s">
        <v>492</v>
      </c>
      <c r="C3465" s="1" t="s">
        <v>2</v>
      </c>
      <c r="D3465">
        <v>1</v>
      </c>
      <c r="E3465" s="1" t="s">
        <v>135</v>
      </c>
      <c r="F3465">
        <v>1</v>
      </c>
      <c r="G3465" s="1" t="s">
        <v>375</v>
      </c>
      <c r="H3465" s="1" t="s">
        <v>28</v>
      </c>
      <c r="I3465">
        <v>2</v>
      </c>
      <c r="J3465" s="1" t="str">
        <f>+VLOOKUP(bloques1a3[[#This Row],[respuesta]],respuestas.emociones[],2,0)</f>
        <v>neutra</v>
      </c>
      <c r="K3465" s="1">
        <f>+VLOOKUP(bloques1a3[[#This Row],[niño]],BD.niños[[Código]:[edad]],5,0)</f>
        <v>6</v>
      </c>
      <c r="L3465" s="1">
        <f>+IF(bloques1a3[[#This Row],[correcta]]=bloques1a3[[#This Row],[respuesta]],1,0)</f>
        <v>1</v>
      </c>
      <c r="M3465" s="1">
        <f>+IF(bloques1a3[[#This Row],[Sexo]]="F",1,0)</f>
        <v>0</v>
      </c>
    </row>
    <row r="3466" spans="1:13" x14ac:dyDescent="0.55000000000000004">
      <c r="A3466">
        <v>33</v>
      </c>
      <c r="B3466" s="1" t="s">
        <v>492</v>
      </c>
      <c r="C3466" s="1" t="s">
        <v>2</v>
      </c>
      <c r="D3466">
        <v>1</v>
      </c>
      <c r="E3466" s="1" t="s">
        <v>139</v>
      </c>
      <c r="F3466">
        <v>1</v>
      </c>
      <c r="G3466" s="1" t="s">
        <v>376</v>
      </c>
      <c r="H3466" s="1" t="s">
        <v>28</v>
      </c>
      <c r="I3466">
        <v>2</v>
      </c>
      <c r="J3466" s="1" t="str">
        <f>+VLOOKUP(bloques1a3[[#This Row],[respuesta]],respuestas.emociones[],2,0)</f>
        <v>neutra</v>
      </c>
      <c r="K3466" s="1">
        <f>+VLOOKUP(bloques1a3[[#This Row],[niño]],BD.niños[[Código]:[edad]],5,0)</f>
        <v>8</v>
      </c>
      <c r="L3466" s="1">
        <f>+IF(bloques1a3[[#This Row],[correcta]]=bloques1a3[[#This Row],[respuesta]],1,0)</f>
        <v>1</v>
      </c>
      <c r="M3466" s="1">
        <f>+IF(bloques1a3[[#This Row],[Sexo]]="F",1,0)</f>
        <v>0</v>
      </c>
    </row>
    <row r="3467" spans="1:13" x14ac:dyDescent="0.55000000000000004">
      <c r="A3467">
        <v>33</v>
      </c>
      <c r="B3467" s="1" t="s">
        <v>492</v>
      </c>
      <c r="C3467" s="1" t="s">
        <v>2</v>
      </c>
      <c r="D3467">
        <v>1</v>
      </c>
      <c r="E3467" s="1" t="s">
        <v>141</v>
      </c>
      <c r="F3467">
        <v>1</v>
      </c>
      <c r="G3467" s="1" t="s">
        <v>376</v>
      </c>
      <c r="H3467" s="1" t="s">
        <v>29</v>
      </c>
      <c r="I3467">
        <v>2</v>
      </c>
      <c r="J3467" s="1" t="str">
        <f>+VLOOKUP(bloques1a3[[#This Row],[respuesta]],respuestas.emociones[],2,0)</f>
        <v>neutra</v>
      </c>
      <c r="K3467" s="1">
        <f>+VLOOKUP(bloques1a3[[#This Row],[niño]],BD.niños[[Código]:[edad]],5,0)</f>
        <v>7</v>
      </c>
      <c r="L3467" s="1">
        <f>+IF(bloques1a3[[#This Row],[correcta]]=bloques1a3[[#This Row],[respuesta]],1,0)</f>
        <v>1</v>
      </c>
      <c r="M3467" s="1">
        <f>+IF(bloques1a3[[#This Row],[Sexo]]="F",1,0)</f>
        <v>1</v>
      </c>
    </row>
    <row r="3468" spans="1:13" x14ac:dyDescent="0.55000000000000004">
      <c r="A3468">
        <v>33</v>
      </c>
      <c r="B3468" s="1" t="s">
        <v>492</v>
      </c>
      <c r="C3468" s="1" t="s">
        <v>2</v>
      </c>
      <c r="D3468">
        <v>1</v>
      </c>
      <c r="E3468" s="1" t="s">
        <v>145</v>
      </c>
      <c r="F3468">
        <v>1</v>
      </c>
      <c r="G3468" s="1" t="s">
        <v>376</v>
      </c>
      <c r="H3468" s="1" t="s">
        <v>28</v>
      </c>
      <c r="I3468">
        <v>2</v>
      </c>
      <c r="J3468" s="1" t="str">
        <f>+VLOOKUP(bloques1a3[[#This Row],[respuesta]],respuestas.emociones[],2,0)</f>
        <v>neutra</v>
      </c>
      <c r="K3468" s="1">
        <f>+VLOOKUP(bloques1a3[[#This Row],[niño]],BD.niños[[Código]:[edad]],5,0)</f>
        <v>8</v>
      </c>
      <c r="L3468" s="1">
        <f>+IF(bloques1a3[[#This Row],[correcta]]=bloques1a3[[#This Row],[respuesta]],1,0)</f>
        <v>1</v>
      </c>
      <c r="M3468" s="1">
        <f>+IF(bloques1a3[[#This Row],[Sexo]]="F",1,0)</f>
        <v>0</v>
      </c>
    </row>
    <row r="3469" spans="1:13" x14ac:dyDescent="0.55000000000000004">
      <c r="A3469">
        <v>33</v>
      </c>
      <c r="B3469" s="1" t="s">
        <v>492</v>
      </c>
      <c r="C3469" s="1" t="s">
        <v>2</v>
      </c>
      <c r="D3469">
        <v>1</v>
      </c>
      <c r="E3469" s="1" t="s">
        <v>147</v>
      </c>
      <c r="F3469">
        <v>1</v>
      </c>
      <c r="G3469" s="1" t="s">
        <v>376</v>
      </c>
      <c r="H3469" s="1" t="s">
        <v>28</v>
      </c>
      <c r="I3469">
        <v>2</v>
      </c>
      <c r="J3469" s="1" t="str">
        <f>+VLOOKUP(bloques1a3[[#This Row],[respuesta]],respuestas.emociones[],2,0)</f>
        <v>neutra</v>
      </c>
      <c r="K3469" s="1">
        <f>+VLOOKUP(bloques1a3[[#This Row],[niño]],BD.niños[[Código]:[edad]],5,0)</f>
        <v>8</v>
      </c>
      <c r="L3469" s="1">
        <f>+IF(bloques1a3[[#This Row],[correcta]]=bloques1a3[[#This Row],[respuesta]],1,0)</f>
        <v>1</v>
      </c>
      <c r="M3469" s="1">
        <f>+IF(bloques1a3[[#This Row],[Sexo]]="F",1,0)</f>
        <v>0</v>
      </c>
    </row>
    <row r="3470" spans="1:13" x14ac:dyDescent="0.55000000000000004">
      <c r="A3470">
        <v>33</v>
      </c>
      <c r="B3470" s="1" t="s">
        <v>492</v>
      </c>
      <c r="C3470" s="1" t="s">
        <v>2</v>
      </c>
      <c r="D3470">
        <v>1</v>
      </c>
      <c r="E3470" s="1" t="s">
        <v>214</v>
      </c>
      <c r="F3470">
        <v>1</v>
      </c>
      <c r="G3470" s="1" t="s">
        <v>377</v>
      </c>
      <c r="H3470" s="1" t="s">
        <v>29</v>
      </c>
      <c r="I3470">
        <v>2</v>
      </c>
      <c r="J3470" s="1" t="str">
        <f>+VLOOKUP(bloques1a3[[#This Row],[respuesta]],respuestas.emociones[],2,0)</f>
        <v>neutra</v>
      </c>
      <c r="K3470" s="1">
        <f>+VLOOKUP(bloques1a3[[#This Row],[niño]],BD.niños[[Código]:[edad]],5,0)</f>
        <v>10</v>
      </c>
      <c r="L3470" s="1">
        <f>+IF(bloques1a3[[#This Row],[correcta]]=bloques1a3[[#This Row],[respuesta]],1,0)</f>
        <v>1</v>
      </c>
      <c r="M3470" s="1">
        <f>+IF(bloques1a3[[#This Row],[Sexo]]="F",1,0)</f>
        <v>1</v>
      </c>
    </row>
    <row r="3471" spans="1:13" x14ac:dyDescent="0.55000000000000004">
      <c r="A3471">
        <v>33</v>
      </c>
      <c r="B3471" s="1" t="s">
        <v>492</v>
      </c>
      <c r="C3471" s="1" t="s">
        <v>2</v>
      </c>
      <c r="D3471">
        <v>1</v>
      </c>
      <c r="E3471" s="1" t="s">
        <v>217</v>
      </c>
      <c r="F3471">
        <v>1</v>
      </c>
      <c r="G3471" s="1" t="s">
        <v>377</v>
      </c>
      <c r="H3471" s="1" t="s">
        <v>29</v>
      </c>
      <c r="I3471">
        <v>2</v>
      </c>
      <c r="J3471" s="1" t="str">
        <f>+VLOOKUP(bloques1a3[[#This Row],[respuesta]],respuestas.emociones[],2,0)</f>
        <v>neutra</v>
      </c>
      <c r="K3471" s="1">
        <f>+VLOOKUP(bloques1a3[[#This Row],[niño]],BD.niños[[Código]:[edad]],5,0)</f>
        <v>10</v>
      </c>
      <c r="L3471" s="1">
        <f>+IF(bloques1a3[[#This Row],[correcta]]=bloques1a3[[#This Row],[respuesta]],1,0)</f>
        <v>1</v>
      </c>
      <c r="M3471" s="1">
        <f>+IF(bloques1a3[[#This Row],[Sexo]]="F",1,0)</f>
        <v>1</v>
      </c>
    </row>
    <row r="3472" spans="1:13" x14ac:dyDescent="0.55000000000000004">
      <c r="A3472">
        <v>33</v>
      </c>
      <c r="B3472" s="1" t="s">
        <v>492</v>
      </c>
      <c r="C3472" s="1" t="s">
        <v>2</v>
      </c>
      <c r="D3472">
        <v>1</v>
      </c>
      <c r="E3472" s="1" t="s">
        <v>220</v>
      </c>
      <c r="F3472">
        <v>1</v>
      </c>
      <c r="G3472" s="1" t="s">
        <v>377</v>
      </c>
      <c r="H3472" s="1" t="s">
        <v>29</v>
      </c>
      <c r="I3472">
        <v>2</v>
      </c>
      <c r="J3472" s="1" t="str">
        <f>+VLOOKUP(bloques1a3[[#This Row],[respuesta]],respuestas.emociones[],2,0)</f>
        <v>neutra</v>
      </c>
      <c r="K3472" s="1">
        <f>+VLOOKUP(bloques1a3[[#This Row],[niño]],BD.niños[[Código]:[edad]],5,0)</f>
        <v>10</v>
      </c>
      <c r="L3472" s="1">
        <f>+IF(bloques1a3[[#This Row],[correcta]]=bloques1a3[[#This Row],[respuesta]],1,0)</f>
        <v>1</v>
      </c>
      <c r="M3472" s="1">
        <f>+IF(bloques1a3[[#This Row],[Sexo]]="F",1,0)</f>
        <v>1</v>
      </c>
    </row>
    <row r="3473" spans="1:13" x14ac:dyDescent="0.55000000000000004">
      <c r="A3473">
        <v>33</v>
      </c>
      <c r="B3473" s="1" t="s">
        <v>492</v>
      </c>
      <c r="C3473" s="1" t="s">
        <v>2</v>
      </c>
      <c r="D3473">
        <v>1</v>
      </c>
      <c r="E3473" s="1" t="s">
        <v>223</v>
      </c>
      <c r="F3473">
        <v>1</v>
      </c>
      <c r="G3473" s="1" t="s">
        <v>376</v>
      </c>
      <c r="H3473" s="1" t="s">
        <v>29</v>
      </c>
      <c r="I3473">
        <v>2</v>
      </c>
      <c r="J3473" s="1" t="str">
        <f>+VLOOKUP(bloques1a3[[#This Row],[respuesta]],respuestas.emociones[],2,0)</f>
        <v>neutra</v>
      </c>
      <c r="K3473" s="1">
        <f>+VLOOKUP(bloques1a3[[#This Row],[niño]],BD.niños[[Código]:[edad]],5,0)</f>
        <v>8</v>
      </c>
      <c r="L3473" s="1">
        <f>+IF(bloques1a3[[#This Row],[correcta]]=bloques1a3[[#This Row],[respuesta]],1,0)</f>
        <v>1</v>
      </c>
      <c r="M3473" s="1">
        <f>+IF(bloques1a3[[#This Row],[Sexo]]="F",1,0)</f>
        <v>1</v>
      </c>
    </row>
    <row r="3474" spans="1:13" x14ac:dyDescent="0.55000000000000004">
      <c r="A3474">
        <v>33</v>
      </c>
      <c r="B3474" s="1" t="s">
        <v>492</v>
      </c>
      <c r="C3474" s="1" t="s">
        <v>2</v>
      </c>
      <c r="D3474">
        <v>1</v>
      </c>
      <c r="E3474" s="1" t="s">
        <v>226</v>
      </c>
      <c r="F3474">
        <v>1</v>
      </c>
      <c r="G3474" s="1" t="s">
        <v>377</v>
      </c>
      <c r="H3474" s="1" t="s">
        <v>28</v>
      </c>
      <c r="I3474">
        <v>2</v>
      </c>
      <c r="J3474" s="1" t="str">
        <f>+VLOOKUP(bloques1a3[[#This Row],[respuesta]],respuestas.emociones[],2,0)</f>
        <v>neutra</v>
      </c>
      <c r="K3474" s="1">
        <f>+VLOOKUP(bloques1a3[[#This Row],[niño]],BD.niños[[Código]:[edad]],5,0)</f>
        <v>10</v>
      </c>
      <c r="L3474" s="1">
        <f>+IF(bloques1a3[[#This Row],[correcta]]=bloques1a3[[#This Row],[respuesta]],1,0)</f>
        <v>1</v>
      </c>
      <c r="M3474" s="1">
        <f>+IF(bloques1a3[[#This Row],[Sexo]]="F",1,0)</f>
        <v>0</v>
      </c>
    </row>
    <row r="3475" spans="1:13" x14ac:dyDescent="0.55000000000000004">
      <c r="A3475">
        <v>33</v>
      </c>
      <c r="B3475" s="1" t="s">
        <v>492</v>
      </c>
      <c r="C3475" s="1" t="s">
        <v>2</v>
      </c>
      <c r="D3475">
        <v>1</v>
      </c>
      <c r="E3475" s="1" t="s">
        <v>229</v>
      </c>
      <c r="F3475">
        <v>1</v>
      </c>
      <c r="G3475" s="1" t="s">
        <v>376</v>
      </c>
      <c r="H3475" s="1" t="s">
        <v>28</v>
      </c>
      <c r="I3475">
        <v>2</v>
      </c>
      <c r="J3475" s="1" t="str">
        <f>+VLOOKUP(bloques1a3[[#This Row],[respuesta]],respuestas.emociones[],2,0)</f>
        <v>neutra</v>
      </c>
      <c r="K3475" s="1">
        <f>+VLOOKUP(bloques1a3[[#This Row],[niño]],BD.niños[[Código]:[edad]],5,0)</f>
        <v>7</v>
      </c>
      <c r="L3475" s="1">
        <f>+IF(bloques1a3[[#This Row],[correcta]]=bloques1a3[[#This Row],[respuesta]],1,0)</f>
        <v>1</v>
      </c>
      <c r="M3475" s="1">
        <f>+IF(bloques1a3[[#This Row],[Sexo]]="F",1,0)</f>
        <v>0</v>
      </c>
    </row>
    <row r="3476" spans="1:13" x14ac:dyDescent="0.55000000000000004">
      <c r="A3476">
        <v>33</v>
      </c>
      <c r="B3476" s="1" t="s">
        <v>492</v>
      </c>
      <c r="C3476" s="1" t="s">
        <v>2</v>
      </c>
      <c r="D3476">
        <v>1</v>
      </c>
      <c r="E3476" s="1" t="s">
        <v>231</v>
      </c>
      <c r="F3476">
        <v>1</v>
      </c>
      <c r="G3476" s="1" t="s">
        <v>375</v>
      </c>
      <c r="H3476" s="1" t="s">
        <v>29</v>
      </c>
      <c r="I3476">
        <v>2</v>
      </c>
      <c r="J3476" s="1" t="str">
        <f>+VLOOKUP(bloques1a3[[#This Row],[respuesta]],respuestas.emociones[],2,0)</f>
        <v>neutra</v>
      </c>
      <c r="K3476" s="1">
        <f>+VLOOKUP(bloques1a3[[#This Row],[niño]],BD.niños[[Código]:[edad]],5,0)</f>
        <v>6</v>
      </c>
      <c r="L3476" s="1">
        <f>+IF(bloques1a3[[#This Row],[correcta]]=bloques1a3[[#This Row],[respuesta]],1,0)</f>
        <v>1</v>
      </c>
      <c r="M3476" s="1">
        <f>+IF(bloques1a3[[#This Row],[Sexo]]="F",1,0)</f>
        <v>1</v>
      </c>
    </row>
    <row r="3477" spans="1:13" x14ac:dyDescent="0.55000000000000004">
      <c r="A3477">
        <v>33</v>
      </c>
      <c r="B3477" s="1" t="s">
        <v>492</v>
      </c>
      <c r="C3477" s="1" t="s">
        <v>2</v>
      </c>
      <c r="D3477">
        <v>1</v>
      </c>
      <c r="E3477" s="1" t="s">
        <v>286</v>
      </c>
      <c r="F3477">
        <v>1</v>
      </c>
      <c r="G3477" s="1" t="s">
        <v>375</v>
      </c>
      <c r="H3477" s="1" t="s">
        <v>28</v>
      </c>
      <c r="I3477">
        <v>2</v>
      </c>
      <c r="J3477" s="1" t="str">
        <f>+VLOOKUP(bloques1a3[[#This Row],[respuesta]],respuestas.emociones[],2,0)</f>
        <v>neutra</v>
      </c>
      <c r="K3477" s="1">
        <f>+VLOOKUP(bloques1a3[[#This Row],[niño]],BD.niños[[Código]:[edad]],5,0)</f>
        <v>5</v>
      </c>
      <c r="L3477" s="1">
        <f>+IF(bloques1a3[[#This Row],[correcta]]=bloques1a3[[#This Row],[respuesta]],1,0)</f>
        <v>1</v>
      </c>
      <c r="M3477" s="1">
        <f>+IF(bloques1a3[[#This Row],[Sexo]]="F",1,0)</f>
        <v>0</v>
      </c>
    </row>
    <row r="3478" spans="1:13" x14ac:dyDescent="0.55000000000000004">
      <c r="A3478">
        <v>33</v>
      </c>
      <c r="B3478" s="1" t="s">
        <v>492</v>
      </c>
      <c r="C3478" s="1" t="s">
        <v>2</v>
      </c>
      <c r="D3478">
        <v>1</v>
      </c>
      <c r="E3478" s="1" t="s">
        <v>290</v>
      </c>
      <c r="F3478">
        <v>6</v>
      </c>
      <c r="G3478" s="1" t="s">
        <v>375</v>
      </c>
      <c r="H3478" s="1" t="s">
        <v>28</v>
      </c>
      <c r="I3478">
        <v>2</v>
      </c>
      <c r="J3478" s="1" t="str">
        <f>+VLOOKUP(bloques1a3[[#This Row],[respuesta]],respuestas.emociones[],2,0)</f>
        <v>sorpresa</v>
      </c>
      <c r="K3478" s="1">
        <f>+VLOOKUP(bloques1a3[[#This Row],[niño]],BD.niños[[Código]:[edad]],5,0)</f>
        <v>6</v>
      </c>
      <c r="L3478" s="1">
        <f>+IF(bloques1a3[[#This Row],[correcta]]=bloques1a3[[#This Row],[respuesta]],1,0)</f>
        <v>0</v>
      </c>
      <c r="M3478" s="1">
        <f>+IF(bloques1a3[[#This Row],[Sexo]]="F",1,0)</f>
        <v>0</v>
      </c>
    </row>
    <row r="3479" spans="1:13" x14ac:dyDescent="0.55000000000000004">
      <c r="A3479">
        <v>33</v>
      </c>
      <c r="B3479" s="1" t="s">
        <v>492</v>
      </c>
      <c r="C3479" s="1" t="s">
        <v>2</v>
      </c>
      <c r="D3479">
        <v>1</v>
      </c>
      <c r="E3479" s="1" t="s">
        <v>294</v>
      </c>
      <c r="F3479">
        <v>1</v>
      </c>
      <c r="G3479" s="1" t="s">
        <v>376</v>
      </c>
      <c r="H3479" s="1" t="s">
        <v>28</v>
      </c>
      <c r="I3479">
        <v>2</v>
      </c>
      <c r="J3479" s="1" t="str">
        <f>+VLOOKUP(bloques1a3[[#This Row],[respuesta]],respuestas.emociones[],2,0)</f>
        <v>neutra</v>
      </c>
      <c r="K3479" s="1">
        <f>+VLOOKUP(bloques1a3[[#This Row],[niño]],BD.niños[[Código]:[edad]],5,0)</f>
        <v>7</v>
      </c>
      <c r="L3479" s="1">
        <f>+IF(bloques1a3[[#This Row],[correcta]]=bloques1a3[[#This Row],[respuesta]],1,0)</f>
        <v>1</v>
      </c>
      <c r="M3479" s="1">
        <f>+IF(bloques1a3[[#This Row],[Sexo]]="F",1,0)</f>
        <v>0</v>
      </c>
    </row>
    <row r="3480" spans="1:13" x14ac:dyDescent="0.55000000000000004">
      <c r="A3480">
        <v>33</v>
      </c>
      <c r="B3480" s="1" t="s">
        <v>492</v>
      </c>
      <c r="C3480" s="1" t="s">
        <v>2</v>
      </c>
      <c r="D3480">
        <v>1</v>
      </c>
      <c r="E3480" s="1" t="s">
        <v>295</v>
      </c>
      <c r="F3480">
        <v>1</v>
      </c>
      <c r="G3480" s="1" t="s">
        <v>376</v>
      </c>
      <c r="H3480" s="1" t="s">
        <v>28</v>
      </c>
      <c r="I3480">
        <v>2</v>
      </c>
      <c r="J3480" s="1" t="str">
        <f>+VLOOKUP(bloques1a3[[#This Row],[respuesta]],respuestas.emociones[],2,0)</f>
        <v>neutra</v>
      </c>
      <c r="K3480" s="1">
        <f>+VLOOKUP(bloques1a3[[#This Row],[niño]],BD.niños[[Código]:[edad]],5,0)</f>
        <v>8</v>
      </c>
      <c r="L3480" s="1">
        <f>+IF(bloques1a3[[#This Row],[correcta]]=bloques1a3[[#This Row],[respuesta]],1,0)</f>
        <v>1</v>
      </c>
      <c r="M3480" s="1">
        <f>+IF(bloques1a3[[#This Row],[Sexo]]="F",1,0)</f>
        <v>0</v>
      </c>
    </row>
    <row r="3481" spans="1:13" x14ac:dyDescent="0.55000000000000004">
      <c r="A3481">
        <v>33</v>
      </c>
      <c r="B3481" s="1" t="s">
        <v>492</v>
      </c>
      <c r="C3481" s="1" t="s">
        <v>2</v>
      </c>
      <c r="D3481">
        <v>1</v>
      </c>
      <c r="E3481" s="1" t="s">
        <v>317</v>
      </c>
      <c r="F3481">
        <v>1</v>
      </c>
      <c r="G3481" s="1" t="s">
        <v>377</v>
      </c>
      <c r="H3481" s="1" t="s">
        <v>29</v>
      </c>
      <c r="I3481">
        <v>2</v>
      </c>
      <c r="J3481" s="1" t="str">
        <f>+VLOOKUP(bloques1a3[[#This Row],[respuesta]],respuestas.emociones[],2,0)</f>
        <v>neutra</v>
      </c>
      <c r="K3481" s="1">
        <f>+VLOOKUP(bloques1a3[[#This Row],[niño]],BD.niños[[Código]:[edad]],5,0)</f>
        <v>10</v>
      </c>
      <c r="L3481" s="1">
        <f>+IF(bloques1a3[[#This Row],[correcta]]=bloques1a3[[#This Row],[respuesta]],1,0)</f>
        <v>1</v>
      </c>
      <c r="M3481" s="1">
        <f>+IF(bloques1a3[[#This Row],[Sexo]]="F",1,0)</f>
        <v>1</v>
      </c>
    </row>
    <row r="3482" spans="1:13" x14ac:dyDescent="0.55000000000000004">
      <c r="A3482">
        <v>33</v>
      </c>
      <c r="B3482" s="1" t="s">
        <v>492</v>
      </c>
      <c r="C3482" s="1" t="s">
        <v>2</v>
      </c>
      <c r="D3482">
        <v>1</v>
      </c>
      <c r="E3482" s="1" t="s">
        <v>320</v>
      </c>
      <c r="F3482">
        <v>1</v>
      </c>
      <c r="G3482" s="1" t="s">
        <v>377</v>
      </c>
      <c r="H3482" s="1" t="s">
        <v>28</v>
      </c>
      <c r="I3482">
        <v>2</v>
      </c>
      <c r="J3482" s="1" t="str">
        <f>+VLOOKUP(bloques1a3[[#This Row],[respuesta]],respuestas.emociones[],2,0)</f>
        <v>neutra</v>
      </c>
      <c r="K3482" s="1">
        <f>+VLOOKUP(bloques1a3[[#This Row],[niño]],BD.niños[[Código]:[edad]],5,0)</f>
        <v>10</v>
      </c>
      <c r="L3482" s="1">
        <f>+IF(bloques1a3[[#This Row],[correcta]]=bloques1a3[[#This Row],[respuesta]],1,0)</f>
        <v>1</v>
      </c>
      <c r="M3482" s="1">
        <f>+IF(bloques1a3[[#This Row],[Sexo]]="F",1,0)</f>
        <v>0</v>
      </c>
    </row>
    <row r="3483" spans="1:13" x14ac:dyDescent="0.55000000000000004">
      <c r="A3483">
        <v>33</v>
      </c>
      <c r="B3483" s="1" t="s">
        <v>492</v>
      </c>
      <c r="C3483" s="1" t="s">
        <v>2</v>
      </c>
      <c r="D3483">
        <v>1</v>
      </c>
      <c r="E3483" s="1" t="s">
        <v>323</v>
      </c>
      <c r="F3483">
        <v>1</v>
      </c>
      <c r="G3483" s="1" t="s">
        <v>376</v>
      </c>
      <c r="H3483" s="1" t="s">
        <v>29</v>
      </c>
      <c r="I3483">
        <v>2</v>
      </c>
      <c r="J3483" s="1" t="str">
        <f>+VLOOKUP(bloques1a3[[#This Row],[respuesta]],respuestas.emociones[],2,0)</f>
        <v>neutra</v>
      </c>
      <c r="K3483" s="1">
        <f>+VLOOKUP(bloques1a3[[#This Row],[niño]],BD.niños[[Código]:[edad]],5,0)</f>
        <v>8</v>
      </c>
      <c r="L3483" s="1">
        <f>+IF(bloques1a3[[#This Row],[correcta]]=bloques1a3[[#This Row],[respuesta]],1,0)</f>
        <v>1</v>
      </c>
      <c r="M3483" s="1">
        <f>+IF(bloques1a3[[#This Row],[Sexo]]="F",1,0)</f>
        <v>1</v>
      </c>
    </row>
    <row r="3484" spans="1:13" x14ac:dyDescent="0.55000000000000004">
      <c r="A3484">
        <v>33</v>
      </c>
      <c r="B3484" s="1" t="s">
        <v>492</v>
      </c>
      <c r="C3484" s="1" t="s">
        <v>2</v>
      </c>
      <c r="D3484">
        <v>1</v>
      </c>
      <c r="E3484" s="1" t="s">
        <v>327</v>
      </c>
      <c r="F3484">
        <v>1</v>
      </c>
      <c r="G3484" s="1" t="s">
        <v>376</v>
      </c>
      <c r="H3484" s="1" t="s">
        <v>29</v>
      </c>
      <c r="I3484">
        <v>2</v>
      </c>
      <c r="J3484" s="1" t="str">
        <f>+VLOOKUP(bloques1a3[[#This Row],[respuesta]],respuestas.emociones[],2,0)</f>
        <v>neutra</v>
      </c>
      <c r="K3484" s="1">
        <f>+VLOOKUP(bloques1a3[[#This Row],[niño]],BD.niños[[Código]:[edad]],5,0)</f>
        <v>7</v>
      </c>
      <c r="L3484" s="1">
        <f>+IF(bloques1a3[[#This Row],[correcta]]=bloques1a3[[#This Row],[respuesta]],1,0)</f>
        <v>1</v>
      </c>
      <c r="M3484" s="1">
        <f>+IF(bloques1a3[[#This Row],[Sexo]]="F",1,0)</f>
        <v>1</v>
      </c>
    </row>
    <row r="3485" spans="1:13" x14ac:dyDescent="0.55000000000000004">
      <c r="A3485">
        <v>33</v>
      </c>
      <c r="B3485" s="1" t="s">
        <v>492</v>
      </c>
      <c r="C3485" s="1" t="s">
        <v>2</v>
      </c>
      <c r="D3485">
        <v>1</v>
      </c>
      <c r="E3485" s="1" t="s">
        <v>331</v>
      </c>
      <c r="F3485">
        <v>1</v>
      </c>
      <c r="G3485" s="1" t="s">
        <v>376</v>
      </c>
      <c r="H3485" s="1" t="s">
        <v>29</v>
      </c>
      <c r="I3485">
        <v>2</v>
      </c>
      <c r="J3485" s="1" t="str">
        <f>+VLOOKUP(bloques1a3[[#This Row],[respuesta]],respuestas.emociones[],2,0)</f>
        <v>neutra</v>
      </c>
      <c r="K3485" s="1">
        <f>+VLOOKUP(bloques1a3[[#This Row],[niño]],BD.niños[[Código]:[edad]],5,0)</f>
        <v>8</v>
      </c>
      <c r="L3485" s="1">
        <f>+IF(bloques1a3[[#This Row],[correcta]]=bloques1a3[[#This Row],[respuesta]],1,0)</f>
        <v>1</v>
      </c>
      <c r="M3485" s="1">
        <f>+IF(bloques1a3[[#This Row],[Sexo]]="F",1,0)</f>
        <v>1</v>
      </c>
    </row>
    <row r="3486" spans="1:13" x14ac:dyDescent="0.55000000000000004">
      <c r="A3486">
        <v>34</v>
      </c>
      <c r="B3486" s="1" t="s">
        <v>493</v>
      </c>
      <c r="C3486" s="1" t="s">
        <v>2</v>
      </c>
      <c r="D3486">
        <v>1</v>
      </c>
      <c r="E3486" s="1" t="s">
        <v>105</v>
      </c>
      <c r="F3486">
        <v>1</v>
      </c>
      <c r="G3486" s="1" t="s">
        <v>377</v>
      </c>
      <c r="H3486" s="1" t="s">
        <v>29</v>
      </c>
      <c r="I3486">
        <v>2</v>
      </c>
      <c r="J3486" s="1" t="str">
        <f>+VLOOKUP(bloques1a3[[#This Row],[respuesta]],respuestas.emociones[],2,0)</f>
        <v>neutra</v>
      </c>
      <c r="K3486" s="1">
        <f>+VLOOKUP(bloques1a3[[#This Row],[niño]],BD.niños[[Código]:[edad]],5,0)</f>
        <v>10</v>
      </c>
      <c r="L3486" s="1">
        <f>+IF(bloques1a3[[#This Row],[correcta]]=bloques1a3[[#This Row],[respuesta]],1,0)</f>
        <v>1</v>
      </c>
      <c r="M3486" s="1">
        <f>+IF(bloques1a3[[#This Row],[Sexo]]="F",1,0)</f>
        <v>1</v>
      </c>
    </row>
    <row r="3487" spans="1:13" x14ac:dyDescent="0.55000000000000004">
      <c r="A3487">
        <v>34</v>
      </c>
      <c r="B3487" s="1" t="s">
        <v>493</v>
      </c>
      <c r="C3487" s="1" t="s">
        <v>2</v>
      </c>
      <c r="D3487">
        <v>1</v>
      </c>
      <c r="E3487" s="1" t="s">
        <v>108</v>
      </c>
      <c r="F3487">
        <v>1</v>
      </c>
      <c r="G3487" s="1" t="s">
        <v>377</v>
      </c>
      <c r="H3487" s="1" t="s">
        <v>29</v>
      </c>
      <c r="I3487">
        <v>2</v>
      </c>
      <c r="J3487" s="1" t="str">
        <f>+VLOOKUP(bloques1a3[[#This Row],[respuesta]],respuestas.emociones[],2,0)</f>
        <v>neutra</v>
      </c>
      <c r="K3487" s="1">
        <f>+VLOOKUP(bloques1a3[[#This Row],[niño]],BD.niños[[Código]:[edad]],5,0)</f>
        <v>10</v>
      </c>
      <c r="L3487" s="1">
        <f>+IF(bloques1a3[[#This Row],[correcta]]=bloques1a3[[#This Row],[respuesta]],1,0)</f>
        <v>1</v>
      </c>
      <c r="M3487" s="1">
        <f>+IF(bloques1a3[[#This Row],[Sexo]]="F",1,0)</f>
        <v>1</v>
      </c>
    </row>
    <row r="3488" spans="1:13" x14ac:dyDescent="0.55000000000000004">
      <c r="A3488">
        <v>34</v>
      </c>
      <c r="B3488" s="1" t="s">
        <v>493</v>
      </c>
      <c r="C3488" s="1" t="s">
        <v>2</v>
      </c>
      <c r="D3488">
        <v>1</v>
      </c>
      <c r="E3488" s="1" t="s">
        <v>112</v>
      </c>
      <c r="F3488">
        <v>1</v>
      </c>
      <c r="G3488" s="1" t="s">
        <v>377</v>
      </c>
      <c r="H3488" s="1" t="s">
        <v>29</v>
      </c>
      <c r="I3488">
        <v>2</v>
      </c>
      <c r="J3488" s="1" t="str">
        <f>+VLOOKUP(bloques1a3[[#This Row],[respuesta]],respuestas.emociones[],2,0)</f>
        <v>neutra</v>
      </c>
      <c r="K3488" s="1">
        <f>+VLOOKUP(bloques1a3[[#This Row],[niño]],BD.niños[[Código]:[edad]],5,0)</f>
        <v>9</v>
      </c>
      <c r="L3488" s="1">
        <f>+IF(bloques1a3[[#This Row],[correcta]]=bloques1a3[[#This Row],[respuesta]],1,0)</f>
        <v>1</v>
      </c>
      <c r="M3488" s="1">
        <f>+IF(bloques1a3[[#This Row],[Sexo]]="F",1,0)</f>
        <v>1</v>
      </c>
    </row>
    <row r="3489" spans="1:13" x14ac:dyDescent="0.55000000000000004">
      <c r="A3489">
        <v>34</v>
      </c>
      <c r="B3489" s="1" t="s">
        <v>493</v>
      </c>
      <c r="C3489" s="1" t="s">
        <v>2</v>
      </c>
      <c r="D3489">
        <v>1</v>
      </c>
      <c r="E3489" s="1" t="s">
        <v>116</v>
      </c>
      <c r="F3489">
        <v>5</v>
      </c>
      <c r="G3489" s="1" t="s">
        <v>377</v>
      </c>
      <c r="H3489" s="1" t="s">
        <v>29</v>
      </c>
      <c r="I3489">
        <v>2</v>
      </c>
      <c r="J3489" s="1" t="str">
        <f>+VLOOKUP(bloques1a3[[#This Row],[respuesta]],respuestas.emociones[],2,0)</f>
        <v>miedo</v>
      </c>
      <c r="K3489" s="1">
        <f>+VLOOKUP(bloques1a3[[#This Row],[niño]],BD.niños[[Código]:[edad]],5,0)</f>
        <v>9</v>
      </c>
      <c r="L3489" s="1">
        <f>+IF(bloques1a3[[#This Row],[correcta]]=bloques1a3[[#This Row],[respuesta]],1,0)</f>
        <v>0</v>
      </c>
      <c r="M3489" s="1">
        <f>+IF(bloques1a3[[#This Row],[Sexo]]="F",1,0)</f>
        <v>1</v>
      </c>
    </row>
    <row r="3490" spans="1:13" x14ac:dyDescent="0.55000000000000004">
      <c r="A3490">
        <v>34</v>
      </c>
      <c r="B3490" s="1" t="s">
        <v>493</v>
      </c>
      <c r="C3490" s="1" t="s">
        <v>2</v>
      </c>
      <c r="D3490">
        <v>1</v>
      </c>
      <c r="E3490" s="1" t="s">
        <v>120</v>
      </c>
      <c r="F3490">
        <v>1</v>
      </c>
      <c r="G3490" s="1" t="s">
        <v>377</v>
      </c>
      <c r="H3490" s="1" t="s">
        <v>28</v>
      </c>
      <c r="I3490">
        <v>2</v>
      </c>
      <c r="J3490" s="1" t="str">
        <f>+VLOOKUP(bloques1a3[[#This Row],[respuesta]],respuestas.emociones[],2,0)</f>
        <v>neutra</v>
      </c>
      <c r="K3490" s="1">
        <f>+VLOOKUP(bloques1a3[[#This Row],[niño]],BD.niños[[Código]:[edad]],5,0)</f>
        <v>10</v>
      </c>
      <c r="L3490" s="1">
        <f>+IF(bloques1a3[[#This Row],[correcta]]=bloques1a3[[#This Row],[respuesta]],1,0)</f>
        <v>1</v>
      </c>
      <c r="M3490" s="1">
        <f>+IF(bloques1a3[[#This Row],[Sexo]]="F",1,0)</f>
        <v>0</v>
      </c>
    </row>
    <row r="3491" spans="1:13" x14ac:dyDescent="0.55000000000000004">
      <c r="A3491">
        <v>34</v>
      </c>
      <c r="B3491" s="1" t="s">
        <v>493</v>
      </c>
      <c r="C3491" s="1" t="s">
        <v>2</v>
      </c>
      <c r="D3491">
        <v>1</v>
      </c>
      <c r="E3491" s="1" t="s">
        <v>123</v>
      </c>
      <c r="F3491">
        <v>1</v>
      </c>
      <c r="G3491" s="1" t="s">
        <v>376</v>
      </c>
      <c r="H3491" s="1" t="s">
        <v>28</v>
      </c>
      <c r="I3491">
        <v>2</v>
      </c>
      <c r="J3491" s="1" t="str">
        <f>+VLOOKUP(bloques1a3[[#This Row],[respuesta]],respuestas.emociones[],2,0)</f>
        <v>neutra</v>
      </c>
      <c r="K3491" s="1">
        <f>+VLOOKUP(bloques1a3[[#This Row],[niño]],BD.niños[[Código]:[edad]],5,0)</f>
        <v>8</v>
      </c>
      <c r="L3491" s="1">
        <f>+IF(bloques1a3[[#This Row],[correcta]]=bloques1a3[[#This Row],[respuesta]],1,0)</f>
        <v>1</v>
      </c>
      <c r="M3491" s="1">
        <f>+IF(bloques1a3[[#This Row],[Sexo]]="F",1,0)</f>
        <v>0</v>
      </c>
    </row>
    <row r="3492" spans="1:13" x14ac:dyDescent="0.55000000000000004">
      <c r="A3492">
        <v>34</v>
      </c>
      <c r="B3492" s="1" t="s">
        <v>493</v>
      </c>
      <c r="C3492" s="1" t="s">
        <v>2</v>
      </c>
      <c r="D3492">
        <v>1</v>
      </c>
      <c r="E3492" s="1" t="s">
        <v>127</v>
      </c>
      <c r="F3492">
        <v>3</v>
      </c>
      <c r="G3492" s="1" t="s">
        <v>375</v>
      </c>
      <c r="H3492" s="1" t="s">
        <v>28</v>
      </c>
      <c r="I3492">
        <v>2</v>
      </c>
      <c r="J3492" s="1" t="str">
        <f>+VLOOKUP(bloques1a3[[#This Row],[respuesta]],respuestas.emociones[],2,0)</f>
        <v>tristeza</v>
      </c>
      <c r="K3492" s="1">
        <f>+VLOOKUP(bloques1a3[[#This Row],[niño]],BD.niños[[Código]:[edad]],5,0)</f>
        <v>6</v>
      </c>
      <c r="L3492" s="1">
        <f>+IF(bloques1a3[[#This Row],[correcta]]=bloques1a3[[#This Row],[respuesta]],1,0)</f>
        <v>0</v>
      </c>
      <c r="M3492" s="1">
        <f>+IF(bloques1a3[[#This Row],[Sexo]]="F",1,0)</f>
        <v>0</v>
      </c>
    </row>
    <row r="3493" spans="1:13" x14ac:dyDescent="0.55000000000000004">
      <c r="A3493">
        <v>34</v>
      </c>
      <c r="B3493" s="1" t="s">
        <v>493</v>
      </c>
      <c r="C3493" s="1" t="s">
        <v>2</v>
      </c>
      <c r="D3493">
        <v>1</v>
      </c>
      <c r="E3493" s="1" t="s">
        <v>131</v>
      </c>
      <c r="F3493">
        <v>1</v>
      </c>
      <c r="G3493" s="1" t="s">
        <v>375</v>
      </c>
      <c r="H3493" s="1" t="s">
        <v>29</v>
      </c>
      <c r="I3493">
        <v>2</v>
      </c>
      <c r="J3493" s="1" t="str">
        <f>+VLOOKUP(bloques1a3[[#This Row],[respuesta]],respuestas.emociones[],2,0)</f>
        <v>neutra</v>
      </c>
      <c r="K3493" s="1">
        <f>+VLOOKUP(bloques1a3[[#This Row],[niño]],BD.niños[[Código]:[edad]],5,0)</f>
        <v>6</v>
      </c>
      <c r="L3493" s="1">
        <f>+IF(bloques1a3[[#This Row],[correcta]]=bloques1a3[[#This Row],[respuesta]],1,0)</f>
        <v>1</v>
      </c>
      <c r="M3493" s="1">
        <f>+IF(bloques1a3[[#This Row],[Sexo]]="F",1,0)</f>
        <v>1</v>
      </c>
    </row>
    <row r="3494" spans="1:13" x14ac:dyDescent="0.55000000000000004">
      <c r="A3494">
        <v>34</v>
      </c>
      <c r="B3494" s="1" t="s">
        <v>493</v>
      </c>
      <c r="C3494" s="1" t="s">
        <v>2</v>
      </c>
      <c r="D3494">
        <v>1</v>
      </c>
      <c r="E3494" s="1" t="s">
        <v>135</v>
      </c>
      <c r="F3494">
        <v>1</v>
      </c>
      <c r="G3494" s="1" t="s">
        <v>375</v>
      </c>
      <c r="H3494" s="1" t="s">
        <v>28</v>
      </c>
      <c r="I3494">
        <v>2</v>
      </c>
      <c r="J3494" s="1" t="str">
        <f>+VLOOKUP(bloques1a3[[#This Row],[respuesta]],respuestas.emociones[],2,0)</f>
        <v>neutra</v>
      </c>
      <c r="K3494" s="1">
        <f>+VLOOKUP(bloques1a3[[#This Row],[niño]],BD.niños[[Código]:[edad]],5,0)</f>
        <v>6</v>
      </c>
      <c r="L3494" s="1">
        <f>+IF(bloques1a3[[#This Row],[correcta]]=bloques1a3[[#This Row],[respuesta]],1,0)</f>
        <v>1</v>
      </c>
      <c r="M3494" s="1">
        <f>+IF(bloques1a3[[#This Row],[Sexo]]="F",1,0)</f>
        <v>0</v>
      </c>
    </row>
    <row r="3495" spans="1:13" x14ac:dyDescent="0.55000000000000004">
      <c r="A3495">
        <v>34</v>
      </c>
      <c r="B3495" s="1" t="s">
        <v>493</v>
      </c>
      <c r="C3495" s="1" t="s">
        <v>2</v>
      </c>
      <c r="D3495">
        <v>1</v>
      </c>
      <c r="E3495" s="1" t="s">
        <v>139</v>
      </c>
      <c r="F3495">
        <v>1</v>
      </c>
      <c r="G3495" s="1" t="s">
        <v>376</v>
      </c>
      <c r="H3495" s="1" t="s">
        <v>28</v>
      </c>
      <c r="I3495">
        <v>2</v>
      </c>
      <c r="J3495" s="1" t="str">
        <f>+VLOOKUP(bloques1a3[[#This Row],[respuesta]],respuestas.emociones[],2,0)</f>
        <v>neutra</v>
      </c>
      <c r="K3495" s="1">
        <f>+VLOOKUP(bloques1a3[[#This Row],[niño]],BD.niños[[Código]:[edad]],5,0)</f>
        <v>8</v>
      </c>
      <c r="L3495" s="1">
        <f>+IF(bloques1a3[[#This Row],[correcta]]=bloques1a3[[#This Row],[respuesta]],1,0)</f>
        <v>1</v>
      </c>
      <c r="M3495" s="1">
        <f>+IF(bloques1a3[[#This Row],[Sexo]]="F",1,0)</f>
        <v>0</v>
      </c>
    </row>
    <row r="3496" spans="1:13" x14ac:dyDescent="0.55000000000000004">
      <c r="A3496">
        <v>34</v>
      </c>
      <c r="B3496" s="1" t="s">
        <v>493</v>
      </c>
      <c r="C3496" s="1" t="s">
        <v>2</v>
      </c>
      <c r="D3496">
        <v>1</v>
      </c>
      <c r="E3496" s="1" t="s">
        <v>141</v>
      </c>
      <c r="F3496">
        <v>1</v>
      </c>
      <c r="G3496" s="1" t="s">
        <v>376</v>
      </c>
      <c r="H3496" s="1" t="s">
        <v>29</v>
      </c>
      <c r="I3496">
        <v>2</v>
      </c>
      <c r="J3496" s="1" t="str">
        <f>+VLOOKUP(bloques1a3[[#This Row],[respuesta]],respuestas.emociones[],2,0)</f>
        <v>neutra</v>
      </c>
      <c r="K3496" s="1">
        <f>+VLOOKUP(bloques1a3[[#This Row],[niño]],BD.niños[[Código]:[edad]],5,0)</f>
        <v>7</v>
      </c>
      <c r="L3496" s="1">
        <f>+IF(bloques1a3[[#This Row],[correcta]]=bloques1a3[[#This Row],[respuesta]],1,0)</f>
        <v>1</v>
      </c>
      <c r="M3496" s="1">
        <f>+IF(bloques1a3[[#This Row],[Sexo]]="F",1,0)</f>
        <v>1</v>
      </c>
    </row>
    <row r="3497" spans="1:13" x14ac:dyDescent="0.55000000000000004">
      <c r="A3497">
        <v>34</v>
      </c>
      <c r="B3497" s="1" t="s">
        <v>493</v>
      </c>
      <c r="C3497" s="1" t="s">
        <v>2</v>
      </c>
      <c r="D3497">
        <v>1</v>
      </c>
      <c r="E3497" s="1" t="s">
        <v>145</v>
      </c>
      <c r="F3497">
        <v>1</v>
      </c>
      <c r="G3497" s="1" t="s">
        <v>376</v>
      </c>
      <c r="H3497" s="1" t="s">
        <v>28</v>
      </c>
      <c r="I3497">
        <v>2</v>
      </c>
      <c r="J3497" s="1" t="str">
        <f>+VLOOKUP(bloques1a3[[#This Row],[respuesta]],respuestas.emociones[],2,0)</f>
        <v>neutra</v>
      </c>
      <c r="K3497" s="1">
        <f>+VLOOKUP(bloques1a3[[#This Row],[niño]],BD.niños[[Código]:[edad]],5,0)</f>
        <v>8</v>
      </c>
      <c r="L3497" s="1">
        <f>+IF(bloques1a3[[#This Row],[correcta]]=bloques1a3[[#This Row],[respuesta]],1,0)</f>
        <v>1</v>
      </c>
      <c r="M3497" s="1">
        <f>+IF(bloques1a3[[#This Row],[Sexo]]="F",1,0)</f>
        <v>0</v>
      </c>
    </row>
    <row r="3498" spans="1:13" x14ac:dyDescent="0.55000000000000004">
      <c r="A3498">
        <v>34</v>
      </c>
      <c r="B3498" s="1" t="s">
        <v>493</v>
      </c>
      <c r="C3498" s="1" t="s">
        <v>2</v>
      </c>
      <c r="D3498">
        <v>1</v>
      </c>
      <c r="E3498" s="1" t="s">
        <v>147</v>
      </c>
      <c r="F3498">
        <v>1</v>
      </c>
      <c r="G3498" s="1" t="s">
        <v>376</v>
      </c>
      <c r="H3498" s="1" t="s">
        <v>28</v>
      </c>
      <c r="I3498">
        <v>2</v>
      </c>
      <c r="J3498" s="1" t="str">
        <f>+VLOOKUP(bloques1a3[[#This Row],[respuesta]],respuestas.emociones[],2,0)</f>
        <v>neutra</v>
      </c>
      <c r="K3498" s="1">
        <f>+VLOOKUP(bloques1a3[[#This Row],[niño]],BD.niños[[Código]:[edad]],5,0)</f>
        <v>8</v>
      </c>
      <c r="L3498" s="1">
        <f>+IF(bloques1a3[[#This Row],[correcta]]=bloques1a3[[#This Row],[respuesta]],1,0)</f>
        <v>1</v>
      </c>
      <c r="M3498" s="1">
        <f>+IF(bloques1a3[[#This Row],[Sexo]]="F",1,0)</f>
        <v>0</v>
      </c>
    </row>
    <row r="3499" spans="1:13" x14ac:dyDescent="0.55000000000000004">
      <c r="A3499">
        <v>34</v>
      </c>
      <c r="B3499" s="1" t="s">
        <v>493</v>
      </c>
      <c r="C3499" s="1" t="s">
        <v>2</v>
      </c>
      <c r="D3499">
        <v>1</v>
      </c>
      <c r="E3499" s="1" t="s">
        <v>214</v>
      </c>
      <c r="F3499">
        <v>2</v>
      </c>
      <c r="G3499" s="1" t="s">
        <v>377</v>
      </c>
      <c r="H3499" s="1" t="s">
        <v>29</v>
      </c>
      <c r="I3499">
        <v>2</v>
      </c>
      <c r="J3499" s="1" t="str">
        <f>+VLOOKUP(bloques1a3[[#This Row],[respuesta]],respuestas.emociones[],2,0)</f>
        <v>alegria</v>
      </c>
      <c r="K3499" s="1">
        <f>+VLOOKUP(bloques1a3[[#This Row],[niño]],BD.niños[[Código]:[edad]],5,0)</f>
        <v>10</v>
      </c>
      <c r="L3499" s="1">
        <f>+IF(bloques1a3[[#This Row],[correcta]]=bloques1a3[[#This Row],[respuesta]],1,0)</f>
        <v>0</v>
      </c>
      <c r="M3499" s="1">
        <f>+IF(bloques1a3[[#This Row],[Sexo]]="F",1,0)</f>
        <v>1</v>
      </c>
    </row>
    <row r="3500" spans="1:13" x14ac:dyDescent="0.55000000000000004">
      <c r="A3500">
        <v>34</v>
      </c>
      <c r="B3500" s="1" t="s">
        <v>493</v>
      </c>
      <c r="C3500" s="1" t="s">
        <v>2</v>
      </c>
      <c r="D3500">
        <v>1</v>
      </c>
      <c r="E3500" s="1" t="s">
        <v>217</v>
      </c>
      <c r="F3500">
        <v>1</v>
      </c>
      <c r="G3500" s="1" t="s">
        <v>377</v>
      </c>
      <c r="H3500" s="1" t="s">
        <v>29</v>
      </c>
      <c r="I3500">
        <v>2</v>
      </c>
      <c r="J3500" s="1" t="str">
        <f>+VLOOKUP(bloques1a3[[#This Row],[respuesta]],respuestas.emociones[],2,0)</f>
        <v>neutra</v>
      </c>
      <c r="K3500" s="1">
        <f>+VLOOKUP(bloques1a3[[#This Row],[niño]],BD.niños[[Código]:[edad]],5,0)</f>
        <v>10</v>
      </c>
      <c r="L3500" s="1">
        <f>+IF(bloques1a3[[#This Row],[correcta]]=bloques1a3[[#This Row],[respuesta]],1,0)</f>
        <v>1</v>
      </c>
      <c r="M3500" s="1">
        <f>+IF(bloques1a3[[#This Row],[Sexo]]="F",1,0)</f>
        <v>1</v>
      </c>
    </row>
    <row r="3501" spans="1:13" x14ac:dyDescent="0.55000000000000004">
      <c r="A3501">
        <v>34</v>
      </c>
      <c r="B3501" s="1" t="s">
        <v>493</v>
      </c>
      <c r="C3501" s="1" t="s">
        <v>2</v>
      </c>
      <c r="D3501">
        <v>1</v>
      </c>
      <c r="E3501" s="1" t="s">
        <v>220</v>
      </c>
      <c r="F3501">
        <v>5</v>
      </c>
      <c r="G3501" s="1" t="s">
        <v>377</v>
      </c>
      <c r="H3501" s="1" t="s">
        <v>29</v>
      </c>
      <c r="I3501">
        <v>2</v>
      </c>
      <c r="J3501" s="1" t="str">
        <f>+VLOOKUP(bloques1a3[[#This Row],[respuesta]],respuestas.emociones[],2,0)</f>
        <v>miedo</v>
      </c>
      <c r="K3501" s="1">
        <f>+VLOOKUP(bloques1a3[[#This Row],[niño]],BD.niños[[Código]:[edad]],5,0)</f>
        <v>10</v>
      </c>
      <c r="L3501" s="1">
        <f>+IF(bloques1a3[[#This Row],[correcta]]=bloques1a3[[#This Row],[respuesta]],1,0)</f>
        <v>0</v>
      </c>
      <c r="M3501" s="1">
        <f>+IF(bloques1a3[[#This Row],[Sexo]]="F",1,0)</f>
        <v>1</v>
      </c>
    </row>
    <row r="3502" spans="1:13" x14ac:dyDescent="0.55000000000000004">
      <c r="A3502">
        <v>34</v>
      </c>
      <c r="B3502" s="1" t="s">
        <v>493</v>
      </c>
      <c r="C3502" s="1" t="s">
        <v>2</v>
      </c>
      <c r="D3502">
        <v>1</v>
      </c>
      <c r="E3502" s="1" t="s">
        <v>223</v>
      </c>
      <c r="F3502">
        <v>5</v>
      </c>
      <c r="G3502" s="1" t="s">
        <v>376</v>
      </c>
      <c r="H3502" s="1" t="s">
        <v>29</v>
      </c>
      <c r="I3502">
        <v>2</v>
      </c>
      <c r="J3502" s="1" t="str">
        <f>+VLOOKUP(bloques1a3[[#This Row],[respuesta]],respuestas.emociones[],2,0)</f>
        <v>miedo</v>
      </c>
      <c r="K3502" s="1">
        <f>+VLOOKUP(bloques1a3[[#This Row],[niño]],BD.niños[[Código]:[edad]],5,0)</f>
        <v>8</v>
      </c>
      <c r="L3502" s="1">
        <f>+IF(bloques1a3[[#This Row],[correcta]]=bloques1a3[[#This Row],[respuesta]],1,0)</f>
        <v>0</v>
      </c>
      <c r="M3502" s="1">
        <f>+IF(bloques1a3[[#This Row],[Sexo]]="F",1,0)</f>
        <v>1</v>
      </c>
    </row>
    <row r="3503" spans="1:13" x14ac:dyDescent="0.55000000000000004">
      <c r="A3503">
        <v>34</v>
      </c>
      <c r="B3503" s="1" t="s">
        <v>493</v>
      </c>
      <c r="C3503" s="1" t="s">
        <v>2</v>
      </c>
      <c r="D3503">
        <v>1</v>
      </c>
      <c r="E3503" s="1" t="s">
        <v>226</v>
      </c>
      <c r="F3503">
        <v>1</v>
      </c>
      <c r="G3503" s="1" t="s">
        <v>377</v>
      </c>
      <c r="H3503" s="1" t="s">
        <v>28</v>
      </c>
      <c r="I3503">
        <v>2</v>
      </c>
      <c r="J3503" s="1" t="str">
        <f>+VLOOKUP(bloques1a3[[#This Row],[respuesta]],respuestas.emociones[],2,0)</f>
        <v>neutra</v>
      </c>
      <c r="K3503" s="1">
        <f>+VLOOKUP(bloques1a3[[#This Row],[niño]],BD.niños[[Código]:[edad]],5,0)</f>
        <v>10</v>
      </c>
      <c r="L3503" s="1">
        <f>+IF(bloques1a3[[#This Row],[correcta]]=bloques1a3[[#This Row],[respuesta]],1,0)</f>
        <v>1</v>
      </c>
      <c r="M3503" s="1">
        <f>+IF(bloques1a3[[#This Row],[Sexo]]="F",1,0)</f>
        <v>0</v>
      </c>
    </row>
    <row r="3504" spans="1:13" x14ac:dyDescent="0.55000000000000004">
      <c r="A3504">
        <v>34</v>
      </c>
      <c r="B3504" s="1" t="s">
        <v>493</v>
      </c>
      <c r="C3504" s="1" t="s">
        <v>2</v>
      </c>
      <c r="D3504">
        <v>1</v>
      </c>
      <c r="E3504" s="1" t="s">
        <v>229</v>
      </c>
      <c r="F3504">
        <v>1</v>
      </c>
      <c r="G3504" s="1" t="s">
        <v>376</v>
      </c>
      <c r="H3504" s="1" t="s">
        <v>28</v>
      </c>
      <c r="I3504">
        <v>2</v>
      </c>
      <c r="J3504" s="1" t="str">
        <f>+VLOOKUP(bloques1a3[[#This Row],[respuesta]],respuestas.emociones[],2,0)</f>
        <v>neutra</v>
      </c>
      <c r="K3504" s="1">
        <f>+VLOOKUP(bloques1a3[[#This Row],[niño]],BD.niños[[Código]:[edad]],5,0)</f>
        <v>7</v>
      </c>
      <c r="L3504" s="1">
        <f>+IF(bloques1a3[[#This Row],[correcta]]=bloques1a3[[#This Row],[respuesta]],1,0)</f>
        <v>1</v>
      </c>
      <c r="M3504" s="1">
        <f>+IF(bloques1a3[[#This Row],[Sexo]]="F",1,0)</f>
        <v>0</v>
      </c>
    </row>
    <row r="3505" spans="1:13" x14ac:dyDescent="0.55000000000000004">
      <c r="A3505">
        <v>34</v>
      </c>
      <c r="B3505" s="1" t="s">
        <v>493</v>
      </c>
      <c r="C3505" s="1" t="s">
        <v>2</v>
      </c>
      <c r="D3505">
        <v>1</v>
      </c>
      <c r="E3505" s="1" t="s">
        <v>231</v>
      </c>
      <c r="F3505">
        <v>1</v>
      </c>
      <c r="G3505" s="1" t="s">
        <v>375</v>
      </c>
      <c r="H3505" s="1" t="s">
        <v>29</v>
      </c>
      <c r="I3505">
        <v>2</v>
      </c>
      <c r="J3505" s="1" t="str">
        <f>+VLOOKUP(bloques1a3[[#This Row],[respuesta]],respuestas.emociones[],2,0)</f>
        <v>neutra</v>
      </c>
      <c r="K3505" s="1">
        <f>+VLOOKUP(bloques1a3[[#This Row],[niño]],BD.niños[[Código]:[edad]],5,0)</f>
        <v>6</v>
      </c>
      <c r="L3505" s="1">
        <f>+IF(bloques1a3[[#This Row],[correcta]]=bloques1a3[[#This Row],[respuesta]],1,0)</f>
        <v>1</v>
      </c>
      <c r="M3505" s="1">
        <f>+IF(bloques1a3[[#This Row],[Sexo]]="F",1,0)</f>
        <v>1</v>
      </c>
    </row>
    <row r="3506" spans="1:13" x14ac:dyDescent="0.55000000000000004">
      <c r="A3506">
        <v>34</v>
      </c>
      <c r="B3506" s="1" t="s">
        <v>493</v>
      </c>
      <c r="C3506" s="1" t="s">
        <v>2</v>
      </c>
      <c r="D3506">
        <v>1</v>
      </c>
      <c r="E3506" s="1" t="s">
        <v>286</v>
      </c>
      <c r="F3506">
        <v>1</v>
      </c>
      <c r="G3506" s="1" t="s">
        <v>375</v>
      </c>
      <c r="H3506" s="1" t="s">
        <v>28</v>
      </c>
      <c r="I3506">
        <v>2</v>
      </c>
      <c r="J3506" s="1" t="str">
        <f>+VLOOKUP(bloques1a3[[#This Row],[respuesta]],respuestas.emociones[],2,0)</f>
        <v>neutra</v>
      </c>
      <c r="K3506" s="1">
        <f>+VLOOKUP(bloques1a3[[#This Row],[niño]],BD.niños[[Código]:[edad]],5,0)</f>
        <v>5</v>
      </c>
      <c r="L3506" s="1">
        <f>+IF(bloques1a3[[#This Row],[correcta]]=bloques1a3[[#This Row],[respuesta]],1,0)</f>
        <v>1</v>
      </c>
      <c r="M3506" s="1">
        <f>+IF(bloques1a3[[#This Row],[Sexo]]="F",1,0)</f>
        <v>0</v>
      </c>
    </row>
    <row r="3507" spans="1:13" x14ac:dyDescent="0.55000000000000004">
      <c r="A3507">
        <v>34</v>
      </c>
      <c r="B3507" s="1" t="s">
        <v>493</v>
      </c>
      <c r="C3507" s="1" t="s">
        <v>2</v>
      </c>
      <c r="D3507">
        <v>1</v>
      </c>
      <c r="E3507" s="1" t="s">
        <v>290</v>
      </c>
      <c r="F3507">
        <v>1</v>
      </c>
      <c r="G3507" s="1" t="s">
        <v>375</v>
      </c>
      <c r="H3507" s="1" t="s">
        <v>28</v>
      </c>
      <c r="I3507">
        <v>2</v>
      </c>
      <c r="J3507" s="1" t="str">
        <f>+VLOOKUP(bloques1a3[[#This Row],[respuesta]],respuestas.emociones[],2,0)</f>
        <v>neutra</v>
      </c>
      <c r="K3507" s="1">
        <f>+VLOOKUP(bloques1a3[[#This Row],[niño]],BD.niños[[Código]:[edad]],5,0)</f>
        <v>6</v>
      </c>
      <c r="L3507" s="1">
        <f>+IF(bloques1a3[[#This Row],[correcta]]=bloques1a3[[#This Row],[respuesta]],1,0)</f>
        <v>1</v>
      </c>
      <c r="M3507" s="1">
        <f>+IF(bloques1a3[[#This Row],[Sexo]]="F",1,0)</f>
        <v>0</v>
      </c>
    </row>
    <row r="3508" spans="1:13" x14ac:dyDescent="0.55000000000000004">
      <c r="A3508">
        <v>34</v>
      </c>
      <c r="B3508" s="1" t="s">
        <v>493</v>
      </c>
      <c r="C3508" s="1" t="s">
        <v>2</v>
      </c>
      <c r="D3508">
        <v>1</v>
      </c>
      <c r="E3508" s="1" t="s">
        <v>294</v>
      </c>
      <c r="F3508">
        <v>1</v>
      </c>
      <c r="G3508" s="1" t="s">
        <v>376</v>
      </c>
      <c r="H3508" s="1" t="s">
        <v>28</v>
      </c>
      <c r="I3508">
        <v>2</v>
      </c>
      <c r="J3508" s="1" t="str">
        <f>+VLOOKUP(bloques1a3[[#This Row],[respuesta]],respuestas.emociones[],2,0)</f>
        <v>neutra</v>
      </c>
      <c r="K3508" s="1">
        <f>+VLOOKUP(bloques1a3[[#This Row],[niño]],BD.niños[[Código]:[edad]],5,0)</f>
        <v>7</v>
      </c>
      <c r="L3508" s="1">
        <f>+IF(bloques1a3[[#This Row],[correcta]]=bloques1a3[[#This Row],[respuesta]],1,0)</f>
        <v>1</v>
      </c>
      <c r="M3508" s="1">
        <f>+IF(bloques1a3[[#This Row],[Sexo]]="F",1,0)</f>
        <v>0</v>
      </c>
    </row>
    <row r="3509" spans="1:13" x14ac:dyDescent="0.55000000000000004">
      <c r="A3509">
        <v>34</v>
      </c>
      <c r="B3509" s="1" t="s">
        <v>493</v>
      </c>
      <c r="C3509" s="1" t="s">
        <v>2</v>
      </c>
      <c r="D3509">
        <v>1</v>
      </c>
      <c r="E3509" s="1" t="s">
        <v>295</v>
      </c>
      <c r="F3509">
        <v>1</v>
      </c>
      <c r="G3509" s="1" t="s">
        <v>376</v>
      </c>
      <c r="H3509" s="1" t="s">
        <v>28</v>
      </c>
      <c r="I3509">
        <v>2</v>
      </c>
      <c r="J3509" s="1" t="str">
        <f>+VLOOKUP(bloques1a3[[#This Row],[respuesta]],respuestas.emociones[],2,0)</f>
        <v>neutra</v>
      </c>
      <c r="K3509" s="1">
        <f>+VLOOKUP(bloques1a3[[#This Row],[niño]],BD.niños[[Código]:[edad]],5,0)</f>
        <v>8</v>
      </c>
      <c r="L3509" s="1">
        <f>+IF(bloques1a3[[#This Row],[correcta]]=bloques1a3[[#This Row],[respuesta]],1,0)</f>
        <v>1</v>
      </c>
      <c r="M3509" s="1">
        <f>+IF(bloques1a3[[#This Row],[Sexo]]="F",1,0)</f>
        <v>0</v>
      </c>
    </row>
    <row r="3510" spans="1:13" x14ac:dyDescent="0.55000000000000004">
      <c r="A3510">
        <v>34</v>
      </c>
      <c r="B3510" s="1" t="s">
        <v>493</v>
      </c>
      <c r="C3510" s="1" t="s">
        <v>2</v>
      </c>
      <c r="D3510">
        <v>1</v>
      </c>
      <c r="E3510" s="1" t="s">
        <v>317</v>
      </c>
      <c r="F3510">
        <v>1</v>
      </c>
      <c r="G3510" s="1" t="s">
        <v>377</v>
      </c>
      <c r="H3510" s="1" t="s">
        <v>29</v>
      </c>
      <c r="I3510">
        <v>2</v>
      </c>
      <c r="J3510" s="1" t="str">
        <f>+VLOOKUP(bloques1a3[[#This Row],[respuesta]],respuestas.emociones[],2,0)</f>
        <v>neutra</v>
      </c>
      <c r="K3510" s="1">
        <f>+VLOOKUP(bloques1a3[[#This Row],[niño]],BD.niños[[Código]:[edad]],5,0)</f>
        <v>10</v>
      </c>
      <c r="L3510" s="1">
        <f>+IF(bloques1a3[[#This Row],[correcta]]=bloques1a3[[#This Row],[respuesta]],1,0)</f>
        <v>1</v>
      </c>
      <c r="M3510" s="1">
        <f>+IF(bloques1a3[[#This Row],[Sexo]]="F",1,0)</f>
        <v>1</v>
      </c>
    </row>
    <row r="3511" spans="1:13" x14ac:dyDescent="0.55000000000000004">
      <c r="A3511">
        <v>34</v>
      </c>
      <c r="B3511" s="1" t="s">
        <v>493</v>
      </c>
      <c r="C3511" s="1" t="s">
        <v>2</v>
      </c>
      <c r="D3511">
        <v>1</v>
      </c>
      <c r="E3511" s="1" t="s">
        <v>320</v>
      </c>
      <c r="F3511">
        <v>6</v>
      </c>
      <c r="G3511" s="1" t="s">
        <v>377</v>
      </c>
      <c r="H3511" s="1" t="s">
        <v>28</v>
      </c>
      <c r="I3511">
        <v>2</v>
      </c>
      <c r="J3511" s="1" t="str">
        <f>+VLOOKUP(bloques1a3[[#This Row],[respuesta]],respuestas.emociones[],2,0)</f>
        <v>sorpresa</v>
      </c>
      <c r="K3511" s="1">
        <f>+VLOOKUP(bloques1a3[[#This Row],[niño]],BD.niños[[Código]:[edad]],5,0)</f>
        <v>10</v>
      </c>
      <c r="L3511" s="1">
        <f>+IF(bloques1a3[[#This Row],[correcta]]=bloques1a3[[#This Row],[respuesta]],1,0)</f>
        <v>0</v>
      </c>
      <c r="M3511" s="1">
        <f>+IF(bloques1a3[[#This Row],[Sexo]]="F",1,0)</f>
        <v>0</v>
      </c>
    </row>
    <row r="3512" spans="1:13" x14ac:dyDescent="0.55000000000000004">
      <c r="A3512">
        <v>34</v>
      </c>
      <c r="B3512" s="1" t="s">
        <v>493</v>
      </c>
      <c r="C3512" s="1" t="s">
        <v>2</v>
      </c>
      <c r="D3512">
        <v>1</v>
      </c>
      <c r="E3512" s="1" t="s">
        <v>323</v>
      </c>
      <c r="F3512">
        <v>0</v>
      </c>
      <c r="G3512" s="1" t="s">
        <v>376</v>
      </c>
      <c r="H3512" s="1" t="s">
        <v>29</v>
      </c>
      <c r="I3512">
        <v>2</v>
      </c>
      <c r="J3512" s="1" t="str">
        <f>+VLOOKUP(bloques1a3[[#This Row],[respuesta]],respuestas.emociones[],2,0)</f>
        <v>no respondió</v>
      </c>
      <c r="K3512" s="1">
        <f>+VLOOKUP(bloques1a3[[#This Row],[niño]],BD.niños[[Código]:[edad]],5,0)</f>
        <v>8</v>
      </c>
      <c r="L3512" s="1">
        <f>+IF(bloques1a3[[#This Row],[correcta]]=bloques1a3[[#This Row],[respuesta]],1,0)</f>
        <v>0</v>
      </c>
      <c r="M3512" s="1">
        <f>+IF(bloques1a3[[#This Row],[Sexo]]="F",1,0)</f>
        <v>1</v>
      </c>
    </row>
    <row r="3513" spans="1:13" x14ac:dyDescent="0.55000000000000004">
      <c r="A3513">
        <v>34</v>
      </c>
      <c r="B3513" s="1" t="s">
        <v>493</v>
      </c>
      <c r="C3513" s="1" t="s">
        <v>2</v>
      </c>
      <c r="D3513">
        <v>1</v>
      </c>
      <c r="E3513" s="1" t="s">
        <v>327</v>
      </c>
      <c r="F3513">
        <v>1</v>
      </c>
      <c r="G3513" s="1" t="s">
        <v>376</v>
      </c>
      <c r="H3513" s="1" t="s">
        <v>29</v>
      </c>
      <c r="I3513">
        <v>2</v>
      </c>
      <c r="J3513" s="1" t="str">
        <f>+VLOOKUP(bloques1a3[[#This Row],[respuesta]],respuestas.emociones[],2,0)</f>
        <v>neutra</v>
      </c>
      <c r="K3513" s="1">
        <f>+VLOOKUP(bloques1a3[[#This Row],[niño]],BD.niños[[Código]:[edad]],5,0)</f>
        <v>7</v>
      </c>
      <c r="L3513" s="1">
        <f>+IF(bloques1a3[[#This Row],[correcta]]=bloques1a3[[#This Row],[respuesta]],1,0)</f>
        <v>1</v>
      </c>
      <c r="M3513" s="1">
        <f>+IF(bloques1a3[[#This Row],[Sexo]]="F",1,0)</f>
        <v>1</v>
      </c>
    </row>
    <row r="3514" spans="1:13" x14ac:dyDescent="0.55000000000000004">
      <c r="A3514">
        <v>34</v>
      </c>
      <c r="B3514" s="1" t="s">
        <v>493</v>
      </c>
      <c r="C3514" s="1" t="s">
        <v>2</v>
      </c>
      <c r="D3514">
        <v>1</v>
      </c>
      <c r="E3514" s="1" t="s">
        <v>331</v>
      </c>
      <c r="F3514">
        <v>3</v>
      </c>
      <c r="G3514" s="1" t="s">
        <v>376</v>
      </c>
      <c r="H3514" s="1" t="s">
        <v>29</v>
      </c>
      <c r="I3514">
        <v>2</v>
      </c>
      <c r="J3514" s="1" t="str">
        <f>+VLOOKUP(bloques1a3[[#This Row],[respuesta]],respuestas.emociones[],2,0)</f>
        <v>tristeza</v>
      </c>
      <c r="K3514" s="1">
        <f>+VLOOKUP(bloques1a3[[#This Row],[niño]],BD.niños[[Código]:[edad]],5,0)</f>
        <v>8</v>
      </c>
      <c r="L3514" s="1">
        <f>+IF(bloques1a3[[#This Row],[correcta]]=bloques1a3[[#This Row],[respuesta]],1,0)</f>
        <v>0</v>
      </c>
      <c r="M3514" s="1">
        <f>+IF(bloques1a3[[#This Row],[Sexo]]="F",1,0)</f>
        <v>1</v>
      </c>
    </row>
    <row r="3515" spans="1:13" x14ac:dyDescent="0.55000000000000004">
      <c r="A3515">
        <v>35</v>
      </c>
      <c r="B3515" s="1" t="s">
        <v>494</v>
      </c>
      <c r="C3515" s="1" t="s">
        <v>5</v>
      </c>
      <c r="D3515">
        <v>6</v>
      </c>
      <c r="E3515" s="1" t="s">
        <v>105</v>
      </c>
      <c r="F3515">
        <v>6</v>
      </c>
      <c r="G3515" s="1" t="s">
        <v>377</v>
      </c>
      <c r="H3515" s="1" t="s">
        <v>29</v>
      </c>
      <c r="I3515">
        <v>2</v>
      </c>
      <c r="J3515" s="1" t="str">
        <f>+VLOOKUP(bloques1a3[[#This Row],[respuesta]],respuestas.emociones[],2,0)</f>
        <v>sorpresa</v>
      </c>
      <c r="K3515" s="1">
        <f>+VLOOKUP(bloques1a3[[#This Row],[niño]],BD.niños[[Código]:[edad]],5,0)</f>
        <v>10</v>
      </c>
      <c r="L3515" s="1">
        <f>+IF(bloques1a3[[#This Row],[correcta]]=bloques1a3[[#This Row],[respuesta]],1,0)</f>
        <v>1</v>
      </c>
      <c r="M3515" s="1">
        <f>+IF(bloques1a3[[#This Row],[Sexo]]="F",1,0)</f>
        <v>1</v>
      </c>
    </row>
    <row r="3516" spans="1:13" x14ac:dyDescent="0.55000000000000004">
      <c r="A3516">
        <v>35</v>
      </c>
      <c r="B3516" s="1" t="s">
        <v>494</v>
      </c>
      <c r="C3516" s="1" t="s">
        <v>5</v>
      </c>
      <c r="D3516">
        <v>6</v>
      </c>
      <c r="E3516" s="1" t="s">
        <v>108</v>
      </c>
      <c r="F3516">
        <v>6</v>
      </c>
      <c r="G3516" s="1" t="s">
        <v>377</v>
      </c>
      <c r="H3516" s="1" t="s">
        <v>29</v>
      </c>
      <c r="I3516">
        <v>2</v>
      </c>
      <c r="J3516" s="1" t="str">
        <f>+VLOOKUP(bloques1a3[[#This Row],[respuesta]],respuestas.emociones[],2,0)</f>
        <v>sorpresa</v>
      </c>
      <c r="K3516" s="1">
        <f>+VLOOKUP(bloques1a3[[#This Row],[niño]],BD.niños[[Código]:[edad]],5,0)</f>
        <v>10</v>
      </c>
      <c r="L3516" s="1">
        <f>+IF(bloques1a3[[#This Row],[correcta]]=bloques1a3[[#This Row],[respuesta]],1,0)</f>
        <v>1</v>
      </c>
      <c r="M3516" s="1">
        <f>+IF(bloques1a3[[#This Row],[Sexo]]="F",1,0)</f>
        <v>1</v>
      </c>
    </row>
    <row r="3517" spans="1:13" x14ac:dyDescent="0.55000000000000004">
      <c r="A3517">
        <v>35</v>
      </c>
      <c r="B3517" s="1" t="s">
        <v>494</v>
      </c>
      <c r="C3517" s="1" t="s">
        <v>5</v>
      </c>
      <c r="D3517">
        <v>6</v>
      </c>
      <c r="E3517" s="1" t="s">
        <v>112</v>
      </c>
      <c r="F3517">
        <v>5</v>
      </c>
      <c r="G3517" s="1" t="s">
        <v>377</v>
      </c>
      <c r="H3517" s="1" t="s">
        <v>29</v>
      </c>
      <c r="I3517">
        <v>2</v>
      </c>
      <c r="J3517" s="1" t="str">
        <f>+VLOOKUP(bloques1a3[[#This Row],[respuesta]],respuestas.emociones[],2,0)</f>
        <v>miedo</v>
      </c>
      <c r="K3517" s="1">
        <f>+VLOOKUP(bloques1a3[[#This Row],[niño]],BD.niños[[Código]:[edad]],5,0)</f>
        <v>9</v>
      </c>
      <c r="L3517" s="1">
        <f>+IF(bloques1a3[[#This Row],[correcta]]=bloques1a3[[#This Row],[respuesta]],1,0)</f>
        <v>0</v>
      </c>
      <c r="M3517" s="1">
        <f>+IF(bloques1a3[[#This Row],[Sexo]]="F",1,0)</f>
        <v>1</v>
      </c>
    </row>
    <row r="3518" spans="1:13" x14ac:dyDescent="0.55000000000000004">
      <c r="A3518">
        <v>35</v>
      </c>
      <c r="B3518" s="1" t="s">
        <v>494</v>
      </c>
      <c r="C3518" s="1" t="s">
        <v>5</v>
      </c>
      <c r="D3518">
        <v>6</v>
      </c>
      <c r="E3518" s="1" t="s">
        <v>116</v>
      </c>
      <c r="F3518">
        <v>6</v>
      </c>
      <c r="G3518" s="1" t="s">
        <v>377</v>
      </c>
      <c r="H3518" s="1" t="s">
        <v>29</v>
      </c>
      <c r="I3518">
        <v>2</v>
      </c>
      <c r="J3518" s="1" t="str">
        <f>+VLOOKUP(bloques1a3[[#This Row],[respuesta]],respuestas.emociones[],2,0)</f>
        <v>sorpresa</v>
      </c>
      <c r="K3518" s="1">
        <f>+VLOOKUP(bloques1a3[[#This Row],[niño]],BD.niños[[Código]:[edad]],5,0)</f>
        <v>9</v>
      </c>
      <c r="L3518" s="1">
        <f>+IF(bloques1a3[[#This Row],[correcta]]=bloques1a3[[#This Row],[respuesta]],1,0)</f>
        <v>1</v>
      </c>
      <c r="M3518" s="1">
        <f>+IF(bloques1a3[[#This Row],[Sexo]]="F",1,0)</f>
        <v>1</v>
      </c>
    </row>
    <row r="3519" spans="1:13" x14ac:dyDescent="0.55000000000000004">
      <c r="A3519">
        <v>35</v>
      </c>
      <c r="B3519" s="1" t="s">
        <v>494</v>
      </c>
      <c r="C3519" s="1" t="s">
        <v>5</v>
      </c>
      <c r="D3519">
        <v>6</v>
      </c>
      <c r="E3519" s="1" t="s">
        <v>120</v>
      </c>
      <c r="F3519">
        <v>6</v>
      </c>
      <c r="G3519" s="1" t="s">
        <v>377</v>
      </c>
      <c r="H3519" s="1" t="s">
        <v>28</v>
      </c>
      <c r="I3519">
        <v>2</v>
      </c>
      <c r="J3519" s="1" t="str">
        <f>+VLOOKUP(bloques1a3[[#This Row],[respuesta]],respuestas.emociones[],2,0)</f>
        <v>sorpresa</v>
      </c>
      <c r="K3519" s="1">
        <f>+VLOOKUP(bloques1a3[[#This Row],[niño]],BD.niños[[Código]:[edad]],5,0)</f>
        <v>10</v>
      </c>
      <c r="L3519" s="1">
        <f>+IF(bloques1a3[[#This Row],[correcta]]=bloques1a3[[#This Row],[respuesta]],1,0)</f>
        <v>1</v>
      </c>
      <c r="M3519" s="1">
        <f>+IF(bloques1a3[[#This Row],[Sexo]]="F",1,0)</f>
        <v>0</v>
      </c>
    </row>
    <row r="3520" spans="1:13" x14ac:dyDescent="0.55000000000000004">
      <c r="A3520">
        <v>35</v>
      </c>
      <c r="B3520" s="1" t="s">
        <v>494</v>
      </c>
      <c r="C3520" s="1" t="s">
        <v>5</v>
      </c>
      <c r="D3520">
        <v>6</v>
      </c>
      <c r="E3520" s="1" t="s">
        <v>123</v>
      </c>
      <c r="F3520">
        <v>6</v>
      </c>
      <c r="G3520" s="1" t="s">
        <v>376</v>
      </c>
      <c r="H3520" s="1" t="s">
        <v>28</v>
      </c>
      <c r="I3520">
        <v>2</v>
      </c>
      <c r="J3520" s="1" t="str">
        <f>+VLOOKUP(bloques1a3[[#This Row],[respuesta]],respuestas.emociones[],2,0)</f>
        <v>sorpresa</v>
      </c>
      <c r="K3520" s="1">
        <f>+VLOOKUP(bloques1a3[[#This Row],[niño]],BD.niños[[Código]:[edad]],5,0)</f>
        <v>8</v>
      </c>
      <c r="L3520" s="1">
        <f>+IF(bloques1a3[[#This Row],[correcta]]=bloques1a3[[#This Row],[respuesta]],1,0)</f>
        <v>1</v>
      </c>
      <c r="M3520" s="1">
        <f>+IF(bloques1a3[[#This Row],[Sexo]]="F",1,0)</f>
        <v>0</v>
      </c>
    </row>
    <row r="3521" spans="1:13" x14ac:dyDescent="0.55000000000000004">
      <c r="A3521">
        <v>35</v>
      </c>
      <c r="B3521" s="1" t="s">
        <v>494</v>
      </c>
      <c r="C3521" s="1" t="s">
        <v>5</v>
      </c>
      <c r="D3521">
        <v>6</v>
      </c>
      <c r="E3521" s="1" t="s">
        <v>127</v>
      </c>
      <c r="F3521">
        <v>6</v>
      </c>
      <c r="G3521" s="1" t="s">
        <v>375</v>
      </c>
      <c r="H3521" s="1" t="s">
        <v>28</v>
      </c>
      <c r="I3521">
        <v>2</v>
      </c>
      <c r="J3521" s="1" t="str">
        <f>+VLOOKUP(bloques1a3[[#This Row],[respuesta]],respuestas.emociones[],2,0)</f>
        <v>sorpresa</v>
      </c>
      <c r="K3521" s="1">
        <f>+VLOOKUP(bloques1a3[[#This Row],[niño]],BD.niños[[Código]:[edad]],5,0)</f>
        <v>6</v>
      </c>
      <c r="L3521" s="1">
        <f>+IF(bloques1a3[[#This Row],[correcta]]=bloques1a3[[#This Row],[respuesta]],1,0)</f>
        <v>1</v>
      </c>
      <c r="M3521" s="1">
        <f>+IF(bloques1a3[[#This Row],[Sexo]]="F",1,0)</f>
        <v>0</v>
      </c>
    </row>
    <row r="3522" spans="1:13" x14ac:dyDescent="0.55000000000000004">
      <c r="A3522">
        <v>35</v>
      </c>
      <c r="B3522" s="1" t="s">
        <v>494</v>
      </c>
      <c r="C3522" s="1" t="s">
        <v>5</v>
      </c>
      <c r="D3522">
        <v>6</v>
      </c>
      <c r="E3522" s="1" t="s">
        <v>131</v>
      </c>
      <c r="F3522">
        <v>6</v>
      </c>
      <c r="G3522" s="1" t="s">
        <v>375</v>
      </c>
      <c r="H3522" s="1" t="s">
        <v>29</v>
      </c>
      <c r="I3522">
        <v>2</v>
      </c>
      <c r="J3522" s="1" t="str">
        <f>+VLOOKUP(bloques1a3[[#This Row],[respuesta]],respuestas.emociones[],2,0)</f>
        <v>sorpresa</v>
      </c>
      <c r="K3522" s="1">
        <f>+VLOOKUP(bloques1a3[[#This Row],[niño]],BD.niños[[Código]:[edad]],5,0)</f>
        <v>6</v>
      </c>
      <c r="L3522" s="1">
        <f>+IF(bloques1a3[[#This Row],[correcta]]=bloques1a3[[#This Row],[respuesta]],1,0)</f>
        <v>1</v>
      </c>
      <c r="M3522" s="1">
        <f>+IF(bloques1a3[[#This Row],[Sexo]]="F",1,0)</f>
        <v>1</v>
      </c>
    </row>
    <row r="3523" spans="1:13" x14ac:dyDescent="0.55000000000000004">
      <c r="A3523">
        <v>35</v>
      </c>
      <c r="B3523" s="1" t="s">
        <v>494</v>
      </c>
      <c r="C3523" s="1" t="s">
        <v>5</v>
      </c>
      <c r="D3523">
        <v>6</v>
      </c>
      <c r="E3523" s="1" t="s">
        <v>135</v>
      </c>
      <c r="F3523">
        <v>6</v>
      </c>
      <c r="G3523" s="1" t="s">
        <v>375</v>
      </c>
      <c r="H3523" s="1" t="s">
        <v>28</v>
      </c>
      <c r="I3523">
        <v>2</v>
      </c>
      <c r="J3523" s="1" t="str">
        <f>+VLOOKUP(bloques1a3[[#This Row],[respuesta]],respuestas.emociones[],2,0)</f>
        <v>sorpresa</v>
      </c>
      <c r="K3523" s="1">
        <f>+VLOOKUP(bloques1a3[[#This Row],[niño]],BD.niños[[Código]:[edad]],5,0)</f>
        <v>6</v>
      </c>
      <c r="L3523" s="1">
        <f>+IF(bloques1a3[[#This Row],[correcta]]=bloques1a3[[#This Row],[respuesta]],1,0)</f>
        <v>1</v>
      </c>
      <c r="M3523" s="1">
        <f>+IF(bloques1a3[[#This Row],[Sexo]]="F",1,0)</f>
        <v>0</v>
      </c>
    </row>
    <row r="3524" spans="1:13" x14ac:dyDescent="0.55000000000000004">
      <c r="A3524">
        <v>35</v>
      </c>
      <c r="B3524" s="1" t="s">
        <v>494</v>
      </c>
      <c r="C3524" s="1" t="s">
        <v>5</v>
      </c>
      <c r="D3524">
        <v>6</v>
      </c>
      <c r="E3524" s="1" t="s">
        <v>139</v>
      </c>
      <c r="F3524">
        <v>6</v>
      </c>
      <c r="G3524" s="1" t="s">
        <v>376</v>
      </c>
      <c r="H3524" s="1" t="s">
        <v>28</v>
      </c>
      <c r="I3524">
        <v>2</v>
      </c>
      <c r="J3524" s="1" t="str">
        <f>+VLOOKUP(bloques1a3[[#This Row],[respuesta]],respuestas.emociones[],2,0)</f>
        <v>sorpresa</v>
      </c>
      <c r="K3524" s="1">
        <f>+VLOOKUP(bloques1a3[[#This Row],[niño]],BD.niños[[Código]:[edad]],5,0)</f>
        <v>8</v>
      </c>
      <c r="L3524" s="1">
        <f>+IF(bloques1a3[[#This Row],[correcta]]=bloques1a3[[#This Row],[respuesta]],1,0)</f>
        <v>1</v>
      </c>
      <c r="M3524" s="1">
        <f>+IF(bloques1a3[[#This Row],[Sexo]]="F",1,0)</f>
        <v>0</v>
      </c>
    </row>
    <row r="3525" spans="1:13" x14ac:dyDescent="0.55000000000000004">
      <c r="A3525">
        <v>35</v>
      </c>
      <c r="B3525" s="1" t="s">
        <v>494</v>
      </c>
      <c r="C3525" s="1" t="s">
        <v>5</v>
      </c>
      <c r="D3525">
        <v>6</v>
      </c>
      <c r="E3525" s="1" t="s">
        <v>141</v>
      </c>
      <c r="F3525">
        <v>6</v>
      </c>
      <c r="G3525" s="1" t="s">
        <v>376</v>
      </c>
      <c r="H3525" s="1" t="s">
        <v>29</v>
      </c>
      <c r="I3525">
        <v>2</v>
      </c>
      <c r="J3525" s="1" t="str">
        <f>+VLOOKUP(bloques1a3[[#This Row],[respuesta]],respuestas.emociones[],2,0)</f>
        <v>sorpresa</v>
      </c>
      <c r="K3525" s="1">
        <f>+VLOOKUP(bloques1a3[[#This Row],[niño]],BD.niños[[Código]:[edad]],5,0)</f>
        <v>7</v>
      </c>
      <c r="L3525" s="1">
        <f>+IF(bloques1a3[[#This Row],[correcta]]=bloques1a3[[#This Row],[respuesta]],1,0)</f>
        <v>1</v>
      </c>
      <c r="M3525" s="1">
        <f>+IF(bloques1a3[[#This Row],[Sexo]]="F",1,0)</f>
        <v>1</v>
      </c>
    </row>
    <row r="3526" spans="1:13" x14ac:dyDescent="0.55000000000000004">
      <c r="A3526">
        <v>35</v>
      </c>
      <c r="B3526" s="1" t="s">
        <v>494</v>
      </c>
      <c r="C3526" s="1" t="s">
        <v>5</v>
      </c>
      <c r="D3526">
        <v>6</v>
      </c>
      <c r="E3526" s="1" t="s">
        <v>145</v>
      </c>
      <c r="F3526">
        <v>6</v>
      </c>
      <c r="G3526" s="1" t="s">
        <v>376</v>
      </c>
      <c r="H3526" s="1" t="s">
        <v>28</v>
      </c>
      <c r="I3526">
        <v>2</v>
      </c>
      <c r="J3526" s="1" t="str">
        <f>+VLOOKUP(bloques1a3[[#This Row],[respuesta]],respuestas.emociones[],2,0)</f>
        <v>sorpresa</v>
      </c>
      <c r="K3526" s="1">
        <f>+VLOOKUP(bloques1a3[[#This Row],[niño]],BD.niños[[Código]:[edad]],5,0)</f>
        <v>8</v>
      </c>
      <c r="L3526" s="1">
        <f>+IF(bloques1a3[[#This Row],[correcta]]=bloques1a3[[#This Row],[respuesta]],1,0)</f>
        <v>1</v>
      </c>
      <c r="M3526" s="1">
        <f>+IF(bloques1a3[[#This Row],[Sexo]]="F",1,0)</f>
        <v>0</v>
      </c>
    </row>
    <row r="3527" spans="1:13" x14ac:dyDescent="0.55000000000000004">
      <c r="A3527">
        <v>35</v>
      </c>
      <c r="B3527" s="1" t="s">
        <v>494</v>
      </c>
      <c r="C3527" s="1" t="s">
        <v>5</v>
      </c>
      <c r="D3527">
        <v>6</v>
      </c>
      <c r="E3527" s="1" t="s">
        <v>147</v>
      </c>
      <c r="F3527">
        <v>6</v>
      </c>
      <c r="G3527" s="1" t="s">
        <v>376</v>
      </c>
      <c r="H3527" s="1" t="s">
        <v>28</v>
      </c>
      <c r="I3527">
        <v>2</v>
      </c>
      <c r="J3527" s="1" t="str">
        <f>+VLOOKUP(bloques1a3[[#This Row],[respuesta]],respuestas.emociones[],2,0)</f>
        <v>sorpresa</v>
      </c>
      <c r="K3527" s="1">
        <f>+VLOOKUP(bloques1a3[[#This Row],[niño]],BD.niños[[Código]:[edad]],5,0)</f>
        <v>8</v>
      </c>
      <c r="L3527" s="1">
        <f>+IF(bloques1a3[[#This Row],[correcta]]=bloques1a3[[#This Row],[respuesta]],1,0)</f>
        <v>1</v>
      </c>
      <c r="M3527" s="1">
        <f>+IF(bloques1a3[[#This Row],[Sexo]]="F",1,0)</f>
        <v>0</v>
      </c>
    </row>
    <row r="3528" spans="1:13" x14ac:dyDescent="0.55000000000000004">
      <c r="A3528">
        <v>35</v>
      </c>
      <c r="B3528" s="1" t="s">
        <v>494</v>
      </c>
      <c r="C3528" s="1" t="s">
        <v>5</v>
      </c>
      <c r="D3528">
        <v>6</v>
      </c>
      <c r="E3528" s="1" t="s">
        <v>214</v>
      </c>
      <c r="F3528">
        <v>2</v>
      </c>
      <c r="G3528" s="1" t="s">
        <v>377</v>
      </c>
      <c r="H3528" s="1" t="s">
        <v>29</v>
      </c>
      <c r="I3528">
        <v>2</v>
      </c>
      <c r="J3528" s="1" t="str">
        <f>+VLOOKUP(bloques1a3[[#This Row],[respuesta]],respuestas.emociones[],2,0)</f>
        <v>alegria</v>
      </c>
      <c r="K3528" s="1">
        <f>+VLOOKUP(bloques1a3[[#This Row],[niño]],BD.niños[[Código]:[edad]],5,0)</f>
        <v>10</v>
      </c>
      <c r="L3528" s="1">
        <f>+IF(bloques1a3[[#This Row],[correcta]]=bloques1a3[[#This Row],[respuesta]],1,0)</f>
        <v>0</v>
      </c>
      <c r="M3528" s="1">
        <f>+IF(bloques1a3[[#This Row],[Sexo]]="F",1,0)</f>
        <v>1</v>
      </c>
    </row>
    <row r="3529" spans="1:13" x14ac:dyDescent="0.55000000000000004">
      <c r="A3529">
        <v>35</v>
      </c>
      <c r="B3529" s="1" t="s">
        <v>494</v>
      </c>
      <c r="C3529" s="1" t="s">
        <v>5</v>
      </c>
      <c r="D3529">
        <v>6</v>
      </c>
      <c r="E3529" s="1" t="s">
        <v>217</v>
      </c>
      <c r="F3529">
        <v>6</v>
      </c>
      <c r="G3529" s="1" t="s">
        <v>377</v>
      </c>
      <c r="H3529" s="1" t="s">
        <v>29</v>
      </c>
      <c r="I3529">
        <v>2</v>
      </c>
      <c r="J3529" s="1" t="str">
        <f>+VLOOKUP(bloques1a3[[#This Row],[respuesta]],respuestas.emociones[],2,0)</f>
        <v>sorpresa</v>
      </c>
      <c r="K3529" s="1">
        <f>+VLOOKUP(bloques1a3[[#This Row],[niño]],BD.niños[[Código]:[edad]],5,0)</f>
        <v>10</v>
      </c>
      <c r="L3529" s="1">
        <f>+IF(bloques1a3[[#This Row],[correcta]]=bloques1a3[[#This Row],[respuesta]],1,0)</f>
        <v>1</v>
      </c>
      <c r="M3529" s="1">
        <f>+IF(bloques1a3[[#This Row],[Sexo]]="F",1,0)</f>
        <v>1</v>
      </c>
    </row>
    <row r="3530" spans="1:13" x14ac:dyDescent="0.55000000000000004">
      <c r="A3530">
        <v>35</v>
      </c>
      <c r="B3530" s="1" t="s">
        <v>494</v>
      </c>
      <c r="C3530" s="1" t="s">
        <v>5</v>
      </c>
      <c r="D3530">
        <v>6</v>
      </c>
      <c r="E3530" s="1" t="s">
        <v>220</v>
      </c>
      <c r="F3530">
        <v>6</v>
      </c>
      <c r="G3530" s="1" t="s">
        <v>377</v>
      </c>
      <c r="H3530" s="1" t="s">
        <v>29</v>
      </c>
      <c r="I3530">
        <v>2</v>
      </c>
      <c r="J3530" s="1" t="str">
        <f>+VLOOKUP(bloques1a3[[#This Row],[respuesta]],respuestas.emociones[],2,0)</f>
        <v>sorpresa</v>
      </c>
      <c r="K3530" s="1">
        <f>+VLOOKUP(bloques1a3[[#This Row],[niño]],BD.niños[[Código]:[edad]],5,0)</f>
        <v>10</v>
      </c>
      <c r="L3530" s="1">
        <f>+IF(bloques1a3[[#This Row],[correcta]]=bloques1a3[[#This Row],[respuesta]],1,0)</f>
        <v>1</v>
      </c>
      <c r="M3530" s="1">
        <f>+IF(bloques1a3[[#This Row],[Sexo]]="F",1,0)</f>
        <v>1</v>
      </c>
    </row>
    <row r="3531" spans="1:13" x14ac:dyDescent="0.55000000000000004">
      <c r="A3531">
        <v>35</v>
      </c>
      <c r="B3531" s="1" t="s">
        <v>494</v>
      </c>
      <c r="C3531" s="1" t="s">
        <v>5</v>
      </c>
      <c r="D3531">
        <v>6</v>
      </c>
      <c r="E3531" s="1" t="s">
        <v>223</v>
      </c>
      <c r="F3531">
        <v>4</v>
      </c>
      <c r="G3531" s="1" t="s">
        <v>376</v>
      </c>
      <c r="H3531" s="1" t="s">
        <v>29</v>
      </c>
      <c r="I3531">
        <v>2</v>
      </c>
      <c r="J3531" s="1" t="str">
        <f>+VLOOKUP(bloques1a3[[#This Row],[respuesta]],respuestas.emociones[],2,0)</f>
        <v>enojo</v>
      </c>
      <c r="K3531" s="1">
        <f>+VLOOKUP(bloques1a3[[#This Row],[niño]],BD.niños[[Código]:[edad]],5,0)</f>
        <v>8</v>
      </c>
      <c r="L3531" s="1">
        <f>+IF(bloques1a3[[#This Row],[correcta]]=bloques1a3[[#This Row],[respuesta]],1,0)</f>
        <v>0</v>
      </c>
      <c r="M3531" s="1">
        <f>+IF(bloques1a3[[#This Row],[Sexo]]="F",1,0)</f>
        <v>1</v>
      </c>
    </row>
    <row r="3532" spans="1:13" x14ac:dyDescent="0.55000000000000004">
      <c r="A3532">
        <v>35</v>
      </c>
      <c r="B3532" s="1" t="s">
        <v>494</v>
      </c>
      <c r="C3532" s="1" t="s">
        <v>5</v>
      </c>
      <c r="D3532">
        <v>6</v>
      </c>
      <c r="E3532" s="1" t="s">
        <v>226</v>
      </c>
      <c r="F3532">
        <v>6</v>
      </c>
      <c r="G3532" s="1" t="s">
        <v>377</v>
      </c>
      <c r="H3532" s="1" t="s">
        <v>28</v>
      </c>
      <c r="I3532">
        <v>2</v>
      </c>
      <c r="J3532" s="1" t="str">
        <f>+VLOOKUP(bloques1a3[[#This Row],[respuesta]],respuestas.emociones[],2,0)</f>
        <v>sorpresa</v>
      </c>
      <c r="K3532" s="1">
        <f>+VLOOKUP(bloques1a3[[#This Row],[niño]],BD.niños[[Código]:[edad]],5,0)</f>
        <v>10</v>
      </c>
      <c r="L3532" s="1">
        <f>+IF(bloques1a3[[#This Row],[correcta]]=bloques1a3[[#This Row],[respuesta]],1,0)</f>
        <v>1</v>
      </c>
      <c r="M3532" s="1">
        <f>+IF(bloques1a3[[#This Row],[Sexo]]="F",1,0)</f>
        <v>0</v>
      </c>
    </row>
    <row r="3533" spans="1:13" x14ac:dyDescent="0.55000000000000004">
      <c r="A3533">
        <v>35</v>
      </c>
      <c r="B3533" s="1" t="s">
        <v>494</v>
      </c>
      <c r="C3533" s="1" t="s">
        <v>5</v>
      </c>
      <c r="D3533">
        <v>6</v>
      </c>
      <c r="E3533" s="1" t="s">
        <v>229</v>
      </c>
      <c r="F3533">
        <v>6</v>
      </c>
      <c r="G3533" s="1" t="s">
        <v>376</v>
      </c>
      <c r="H3533" s="1" t="s">
        <v>28</v>
      </c>
      <c r="I3533">
        <v>2</v>
      </c>
      <c r="J3533" s="1" t="str">
        <f>+VLOOKUP(bloques1a3[[#This Row],[respuesta]],respuestas.emociones[],2,0)</f>
        <v>sorpresa</v>
      </c>
      <c r="K3533" s="1">
        <f>+VLOOKUP(bloques1a3[[#This Row],[niño]],BD.niños[[Código]:[edad]],5,0)</f>
        <v>7</v>
      </c>
      <c r="L3533" s="1">
        <f>+IF(bloques1a3[[#This Row],[correcta]]=bloques1a3[[#This Row],[respuesta]],1,0)</f>
        <v>1</v>
      </c>
      <c r="M3533" s="1">
        <f>+IF(bloques1a3[[#This Row],[Sexo]]="F",1,0)</f>
        <v>0</v>
      </c>
    </row>
    <row r="3534" spans="1:13" x14ac:dyDescent="0.55000000000000004">
      <c r="A3534">
        <v>35</v>
      </c>
      <c r="B3534" s="1" t="s">
        <v>494</v>
      </c>
      <c r="C3534" s="1" t="s">
        <v>5</v>
      </c>
      <c r="D3534">
        <v>6</v>
      </c>
      <c r="E3534" s="1" t="s">
        <v>231</v>
      </c>
      <c r="F3534">
        <v>6</v>
      </c>
      <c r="G3534" s="1" t="s">
        <v>375</v>
      </c>
      <c r="H3534" s="1" t="s">
        <v>29</v>
      </c>
      <c r="I3534">
        <v>2</v>
      </c>
      <c r="J3534" s="1" t="str">
        <f>+VLOOKUP(bloques1a3[[#This Row],[respuesta]],respuestas.emociones[],2,0)</f>
        <v>sorpresa</v>
      </c>
      <c r="K3534" s="1">
        <f>+VLOOKUP(bloques1a3[[#This Row],[niño]],BD.niños[[Código]:[edad]],5,0)</f>
        <v>6</v>
      </c>
      <c r="L3534" s="1">
        <f>+IF(bloques1a3[[#This Row],[correcta]]=bloques1a3[[#This Row],[respuesta]],1,0)</f>
        <v>1</v>
      </c>
      <c r="M3534" s="1">
        <f>+IF(bloques1a3[[#This Row],[Sexo]]="F",1,0)</f>
        <v>1</v>
      </c>
    </row>
    <row r="3535" spans="1:13" x14ac:dyDescent="0.55000000000000004">
      <c r="A3535">
        <v>35</v>
      </c>
      <c r="B3535" s="1" t="s">
        <v>494</v>
      </c>
      <c r="C3535" s="1" t="s">
        <v>5</v>
      </c>
      <c r="D3535">
        <v>6</v>
      </c>
      <c r="E3535" s="1" t="s">
        <v>286</v>
      </c>
      <c r="F3535">
        <v>6</v>
      </c>
      <c r="G3535" s="1" t="s">
        <v>375</v>
      </c>
      <c r="H3535" s="1" t="s">
        <v>28</v>
      </c>
      <c r="I3535">
        <v>2</v>
      </c>
      <c r="J3535" s="1" t="str">
        <f>+VLOOKUP(bloques1a3[[#This Row],[respuesta]],respuestas.emociones[],2,0)</f>
        <v>sorpresa</v>
      </c>
      <c r="K3535" s="1">
        <f>+VLOOKUP(bloques1a3[[#This Row],[niño]],BD.niños[[Código]:[edad]],5,0)</f>
        <v>5</v>
      </c>
      <c r="L3535" s="1">
        <f>+IF(bloques1a3[[#This Row],[correcta]]=bloques1a3[[#This Row],[respuesta]],1,0)</f>
        <v>1</v>
      </c>
      <c r="M3535" s="1">
        <f>+IF(bloques1a3[[#This Row],[Sexo]]="F",1,0)</f>
        <v>0</v>
      </c>
    </row>
    <row r="3536" spans="1:13" x14ac:dyDescent="0.55000000000000004">
      <c r="A3536">
        <v>35</v>
      </c>
      <c r="B3536" s="1" t="s">
        <v>494</v>
      </c>
      <c r="C3536" s="1" t="s">
        <v>5</v>
      </c>
      <c r="D3536">
        <v>6</v>
      </c>
      <c r="E3536" s="1" t="s">
        <v>290</v>
      </c>
      <c r="F3536">
        <v>6</v>
      </c>
      <c r="G3536" s="1" t="s">
        <v>375</v>
      </c>
      <c r="H3536" s="1" t="s">
        <v>28</v>
      </c>
      <c r="I3536">
        <v>2</v>
      </c>
      <c r="J3536" s="1" t="str">
        <f>+VLOOKUP(bloques1a3[[#This Row],[respuesta]],respuestas.emociones[],2,0)</f>
        <v>sorpresa</v>
      </c>
      <c r="K3536" s="1">
        <f>+VLOOKUP(bloques1a3[[#This Row],[niño]],BD.niños[[Código]:[edad]],5,0)</f>
        <v>6</v>
      </c>
      <c r="L3536" s="1">
        <f>+IF(bloques1a3[[#This Row],[correcta]]=bloques1a3[[#This Row],[respuesta]],1,0)</f>
        <v>1</v>
      </c>
      <c r="M3536" s="1">
        <f>+IF(bloques1a3[[#This Row],[Sexo]]="F",1,0)</f>
        <v>0</v>
      </c>
    </row>
    <row r="3537" spans="1:13" x14ac:dyDescent="0.55000000000000004">
      <c r="A3537">
        <v>35</v>
      </c>
      <c r="B3537" s="1" t="s">
        <v>494</v>
      </c>
      <c r="C3537" s="1" t="s">
        <v>5</v>
      </c>
      <c r="D3537">
        <v>6</v>
      </c>
      <c r="E3537" s="1" t="s">
        <v>294</v>
      </c>
      <c r="F3537">
        <v>6</v>
      </c>
      <c r="G3537" s="1" t="s">
        <v>376</v>
      </c>
      <c r="H3537" s="1" t="s">
        <v>28</v>
      </c>
      <c r="I3537">
        <v>2</v>
      </c>
      <c r="J3537" s="1" t="str">
        <f>+VLOOKUP(bloques1a3[[#This Row],[respuesta]],respuestas.emociones[],2,0)</f>
        <v>sorpresa</v>
      </c>
      <c r="K3537" s="1">
        <f>+VLOOKUP(bloques1a3[[#This Row],[niño]],BD.niños[[Código]:[edad]],5,0)</f>
        <v>7</v>
      </c>
      <c r="L3537" s="1">
        <f>+IF(bloques1a3[[#This Row],[correcta]]=bloques1a3[[#This Row],[respuesta]],1,0)</f>
        <v>1</v>
      </c>
      <c r="M3537" s="1">
        <f>+IF(bloques1a3[[#This Row],[Sexo]]="F",1,0)</f>
        <v>0</v>
      </c>
    </row>
    <row r="3538" spans="1:13" x14ac:dyDescent="0.55000000000000004">
      <c r="A3538">
        <v>35</v>
      </c>
      <c r="B3538" s="1" t="s">
        <v>494</v>
      </c>
      <c r="C3538" s="1" t="s">
        <v>5</v>
      </c>
      <c r="D3538">
        <v>6</v>
      </c>
      <c r="E3538" s="1" t="s">
        <v>295</v>
      </c>
      <c r="F3538">
        <v>6</v>
      </c>
      <c r="G3538" s="1" t="s">
        <v>376</v>
      </c>
      <c r="H3538" s="1" t="s">
        <v>28</v>
      </c>
      <c r="I3538">
        <v>2</v>
      </c>
      <c r="J3538" s="1" t="str">
        <f>+VLOOKUP(bloques1a3[[#This Row],[respuesta]],respuestas.emociones[],2,0)</f>
        <v>sorpresa</v>
      </c>
      <c r="K3538" s="1">
        <f>+VLOOKUP(bloques1a3[[#This Row],[niño]],BD.niños[[Código]:[edad]],5,0)</f>
        <v>8</v>
      </c>
      <c r="L3538" s="1">
        <f>+IF(bloques1a3[[#This Row],[correcta]]=bloques1a3[[#This Row],[respuesta]],1,0)</f>
        <v>1</v>
      </c>
      <c r="M3538" s="1">
        <f>+IF(bloques1a3[[#This Row],[Sexo]]="F",1,0)</f>
        <v>0</v>
      </c>
    </row>
    <row r="3539" spans="1:13" x14ac:dyDescent="0.55000000000000004">
      <c r="A3539">
        <v>35</v>
      </c>
      <c r="B3539" s="1" t="s">
        <v>494</v>
      </c>
      <c r="C3539" s="1" t="s">
        <v>5</v>
      </c>
      <c r="D3539">
        <v>6</v>
      </c>
      <c r="E3539" s="1" t="s">
        <v>317</v>
      </c>
      <c r="F3539">
        <v>6</v>
      </c>
      <c r="G3539" s="1" t="s">
        <v>377</v>
      </c>
      <c r="H3539" s="1" t="s">
        <v>29</v>
      </c>
      <c r="I3539">
        <v>2</v>
      </c>
      <c r="J3539" s="1" t="str">
        <f>+VLOOKUP(bloques1a3[[#This Row],[respuesta]],respuestas.emociones[],2,0)</f>
        <v>sorpresa</v>
      </c>
      <c r="K3539" s="1">
        <f>+VLOOKUP(bloques1a3[[#This Row],[niño]],BD.niños[[Código]:[edad]],5,0)</f>
        <v>10</v>
      </c>
      <c r="L3539" s="1">
        <f>+IF(bloques1a3[[#This Row],[correcta]]=bloques1a3[[#This Row],[respuesta]],1,0)</f>
        <v>1</v>
      </c>
      <c r="M3539" s="1">
        <f>+IF(bloques1a3[[#This Row],[Sexo]]="F",1,0)</f>
        <v>1</v>
      </c>
    </row>
    <row r="3540" spans="1:13" x14ac:dyDescent="0.55000000000000004">
      <c r="A3540">
        <v>35</v>
      </c>
      <c r="B3540" s="1" t="s">
        <v>494</v>
      </c>
      <c r="C3540" s="1" t="s">
        <v>5</v>
      </c>
      <c r="D3540">
        <v>6</v>
      </c>
      <c r="E3540" s="1" t="s">
        <v>320</v>
      </c>
      <c r="F3540">
        <v>6</v>
      </c>
      <c r="G3540" s="1" t="s">
        <v>377</v>
      </c>
      <c r="H3540" s="1" t="s">
        <v>28</v>
      </c>
      <c r="I3540">
        <v>2</v>
      </c>
      <c r="J3540" s="1" t="str">
        <f>+VLOOKUP(bloques1a3[[#This Row],[respuesta]],respuestas.emociones[],2,0)</f>
        <v>sorpresa</v>
      </c>
      <c r="K3540" s="1">
        <f>+VLOOKUP(bloques1a3[[#This Row],[niño]],BD.niños[[Código]:[edad]],5,0)</f>
        <v>10</v>
      </c>
      <c r="L3540" s="1">
        <f>+IF(bloques1a3[[#This Row],[correcta]]=bloques1a3[[#This Row],[respuesta]],1,0)</f>
        <v>1</v>
      </c>
      <c r="M3540" s="1">
        <f>+IF(bloques1a3[[#This Row],[Sexo]]="F",1,0)</f>
        <v>0</v>
      </c>
    </row>
    <row r="3541" spans="1:13" x14ac:dyDescent="0.55000000000000004">
      <c r="A3541">
        <v>35</v>
      </c>
      <c r="B3541" s="1" t="s">
        <v>494</v>
      </c>
      <c r="C3541" s="1" t="s">
        <v>5</v>
      </c>
      <c r="D3541">
        <v>6</v>
      </c>
      <c r="E3541" s="1" t="s">
        <v>323</v>
      </c>
      <c r="F3541">
        <v>6</v>
      </c>
      <c r="G3541" s="1" t="s">
        <v>376</v>
      </c>
      <c r="H3541" s="1" t="s">
        <v>29</v>
      </c>
      <c r="I3541">
        <v>2</v>
      </c>
      <c r="J3541" s="1" t="str">
        <f>+VLOOKUP(bloques1a3[[#This Row],[respuesta]],respuestas.emociones[],2,0)</f>
        <v>sorpresa</v>
      </c>
      <c r="K3541" s="1">
        <f>+VLOOKUP(bloques1a3[[#This Row],[niño]],BD.niños[[Código]:[edad]],5,0)</f>
        <v>8</v>
      </c>
      <c r="L3541" s="1">
        <f>+IF(bloques1a3[[#This Row],[correcta]]=bloques1a3[[#This Row],[respuesta]],1,0)</f>
        <v>1</v>
      </c>
      <c r="M3541" s="1">
        <f>+IF(bloques1a3[[#This Row],[Sexo]]="F",1,0)</f>
        <v>1</v>
      </c>
    </row>
    <row r="3542" spans="1:13" x14ac:dyDescent="0.55000000000000004">
      <c r="A3542">
        <v>35</v>
      </c>
      <c r="B3542" s="1" t="s">
        <v>494</v>
      </c>
      <c r="C3542" s="1" t="s">
        <v>5</v>
      </c>
      <c r="D3542">
        <v>6</v>
      </c>
      <c r="E3542" s="1" t="s">
        <v>327</v>
      </c>
      <c r="F3542">
        <v>6</v>
      </c>
      <c r="G3542" s="1" t="s">
        <v>376</v>
      </c>
      <c r="H3542" s="1" t="s">
        <v>29</v>
      </c>
      <c r="I3542">
        <v>2</v>
      </c>
      <c r="J3542" s="1" t="str">
        <f>+VLOOKUP(bloques1a3[[#This Row],[respuesta]],respuestas.emociones[],2,0)</f>
        <v>sorpresa</v>
      </c>
      <c r="K3542" s="1">
        <f>+VLOOKUP(bloques1a3[[#This Row],[niño]],BD.niños[[Código]:[edad]],5,0)</f>
        <v>7</v>
      </c>
      <c r="L3542" s="1">
        <f>+IF(bloques1a3[[#This Row],[correcta]]=bloques1a3[[#This Row],[respuesta]],1,0)</f>
        <v>1</v>
      </c>
      <c r="M3542" s="1">
        <f>+IF(bloques1a3[[#This Row],[Sexo]]="F",1,0)</f>
        <v>1</v>
      </c>
    </row>
    <row r="3543" spans="1:13" x14ac:dyDescent="0.55000000000000004">
      <c r="A3543">
        <v>35</v>
      </c>
      <c r="B3543" s="1" t="s">
        <v>494</v>
      </c>
      <c r="C3543" s="1" t="s">
        <v>5</v>
      </c>
      <c r="D3543">
        <v>6</v>
      </c>
      <c r="E3543" s="1" t="s">
        <v>331</v>
      </c>
      <c r="F3543">
        <v>6</v>
      </c>
      <c r="G3543" s="1" t="s">
        <v>376</v>
      </c>
      <c r="H3543" s="1" t="s">
        <v>29</v>
      </c>
      <c r="I3543">
        <v>2</v>
      </c>
      <c r="J3543" s="1" t="str">
        <f>+VLOOKUP(bloques1a3[[#This Row],[respuesta]],respuestas.emociones[],2,0)</f>
        <v>sorpresa</v>
      </c>
      <c r="K3543" s="1">
        <f>+VLOOKUP(bloques1a3[[#This Row],[niño]],BD.niños[[Código]:[edad]],5,0)</f>
        <v>8</v>
      </c>
      <c r="L3543" s="1">
        <f>+IF(bloques1a3[[#This Row],[correcta]]=bloques1a3[[#This Row],[respuesta]],1,0)</f>
        <v>1</v>
      </c>
      <c r="M3543" s="1">
        <f>+IF(bloques1a3[[#This Row],[Sexo]]="F",1,0)</f>
        <v>1</v>
      </c>
    </row>
    <row r="3544" spans="1:13" x14ac:dyDescent="0.55000000000000004">
      <c r="A3544">
        <v>36</v>
      </c>
      <c r="B3544" s="1" t="s">
        <v>495</v>
      </c>
      <c r="C3544" s="1" t="s">
        <v>5</v>
      </c>
      <c r="D3544">
        <v>6</v>
      </c>
      <c r="E3544" s="1" t="s">
        <v>105</v>
      </c>
      <c r="F3544">
        <v>6</v>
      </c>
      <c r="G3544" s="1" t="s">
        <v>377</v>
      </c>
      <c r="H3544" s="1" t="s">
        <v>29</v>
      </c>
      <c r="I3544">
        <v>2</v>
      </c>
      <c r="J3544" s="1" t="str">
        <f>+VLOOKUP(bloques1a3[[#This Row],[respuesta]],respuestas.emociones[],2,0)</f>
        <v>sorpresa</v>
      </c>
      <c r="K3544" s="1">
        <f>+VLOOKUP(bloques1a3[[#This Row],[niño]],BD.niños[[Código]:[edad]],5,0)</f>
        <v>10</v>
      </c>
      <c r="L3544" s="1">
        <f>+IF(bloques1a3[[#This Row],[correcta]]=bloques1a3[[#This Row],[respuesta]],1,0)</f>
        <v>1</v>
      </c>
      <c r="M3544" s="1">
        <f>+IF(bloques1a3[[#This Row],[Sexo]]="F",1,0)</f>
        <v>1</v>
      </c>
    </row>
    <row r="3545" spans="1:13" x14ac:dyDescent="0.55000000000000004">
      <c r="A3545">
        <v>36</v>
      </c>
      <c r="B3545" s="1" t="s">
        <v>495</v>
      </c>
      <c r="C3545" s="1" t="s">
        <v>5</v>
      </c>
      <c r="D3545">
        <v>6</v>
      </c>
      <c r="E3545" s="1" t="s">
        <v>108</v>
      </c>
      <c r="F3545">
        <v>6</v>
      </c>
      <c r="G3545" s="1" t="s">
        <v>377</v>
      </c>
      <c r="H3545" s="1" t="s">
        <v>29</v>
      </c>
      <c r="I3545">
        <v>2</v>
      </c>
      <c r="J3545" s="1" t="str">
        <f>+VLOOKUP(bloques1a3[[#This Row],[respuesta]],respuestas.emociones[],2,0)</f>
        <v>sorpresa</v>
      </c>
      <c r="K3545" s="1">
        <f>+VLOOKUP(bloques1a3[[#This Row],[niño]],BD.niños[[Código]:[edad]],5,0)</f>
        <v>10</v>
      </c>
      <c r="L3545" s="1">
        <f>+IF(bloques1a3[[#This Row],[correcta]]=bloques1a3[[#This Row],[respuesta]],1,0)</f>
        <v>1</v>
      </c>
      <c r="M3545" s="1">
        <f>+IF(bloques1a3[[#This Row],[Sexo]]="F",1,0)</f>
        <v>1</v>
      </c>
    </row>
    <row r="3546" spans="1:13" x14ac:dyDescent="0.55000000000000004">
      <c r="A3546">
        <v>36</v>
      </c>
      <c r="B3546" s="1" t="s">
        <v>495</v>
      </c>
      <c r="C3546" s="1" t="s">
        <v>5</v>
      </c>
      <c r="D3546">
        <v>6</v>
      </c>
      <c r="E3546" s="1" t="s">
        <v>112</v>
      </c>
      <c r="F3546">
        <v>6</v>
      </c>
      <c r="G3546" s="1" t="s">
        <v>377</v>
      </c>
      <c r="H3546" s="1" t="s">
        <v>29</v>
      </c>
      <c r="I3546">
        <v>2</v>
      </c>
      <c r="J3546" s="1" t="str">
        <f>+VLOOKUP(bloques1a3[[#This Row],[respuesta]],respuestas.emociones[],2,0)</f>
        <v>sorpresa</v>
      </c>
      <c r="K3546" s="1">
        <f>+VLOOKUP(bloques1a3[[#This Row],[niño]],BD.niños[[Código]:[edad]],5,0)</f>
        <v>9</v>
      </c>
      <c r="L3546" s="1">
        <f>+IF(bloques1a3[[#This Row],[correcta]]=bloques1a3[[#This Row],[respuesta]],1,0)</f>
        <v>1</v>
      </c>
      <c r="M3546" s="1">
        <f>+IF(bloques1a3[[#This Row],[Sexo]]="F",1,0)</f>
        <v>1</v>
      </c>
    </row>
    <row r="3547" spans="1:13" x14ac:dyDescent="0.55000000000000004">
      <c r="A3547">
        <v>36</v>
      </c>
      <c r="B3547" s="1" t="s">
        <v>495</v>
      </c>
      <c r="C3547" s="1" t="s">
        <v>5</v>
      </c>
      <c r="D3547">
        <v>6</v>
      </c>
      <c r="E3547" s="1" t="s">
        <v>116</v>
      </c>
      <c r="F3547">
        <v>6</v>
      </c>
      <c r="G3547" s="1" t="s">
        <v>377</v>
      </c>
      <c r="H3547" s="1" t="s">
        <v>29</v>
      </c>
      <c r="I3547">
        <v>2</v>
      </c>
      <c r="J3547" s="1" t="str">
        <f>+VLOOKUP(bloques1a3[[#This Row],[respuesta]],respuestas.emociones[],2,0)</f>
        <v>sorpresa</v>
      </c>
      <c r="K3547" s="1">
        <f>+VLOOKUP(bloques1a3[[#This Row],[niño]],BD.niños[[Código]:[edad]],5,0)</f>
        <v>9</v>
      </c>
      <c r="L3547" s="1">
        <f>+IF(bloques1a3[[#This Row],[correcta]]=bloques1a3[[#This Row],[respuesta]],1,0)</f>
        <v>1</v>
      </c>
      <c r="M3547" s="1">
        <f>+IF(bloques1a3[[#This Row],[Sexo]]="F",1,0)</f>
        <v>1</v>
      </c>
    </row>
    <row r="3548" spans="1:13" x14ac:dyDescent="0.55000000000000004">
      <c r="A3548">
        <v>36</v>
      </c>
      <c r="B3548" s="1" t="s">
        <v>495</v>
      </c>
      <c r="C3548" s="1" t="s">
        <v>5</v>
      </c>
      <c r="D3548">
        <v>6</v>
      </c>
      <c r="E3548" s="1" t="s">
        <v>120</v>
      </c>
      <c r="F3548">
        <v>6</v>
      </c>
      <c r="G3548" s="1" t="s">
        <v>377</v>
      </c>
      <c r="H3548" s="1" t="s">
        <v>28</v>
      </c>
      <c r="I3548">
        <v>2</v>
      </c>
      <c r="J3548" s="1" t="str">
        <f>+VLOOKUP(bloques1a3[[#This Row],[respuesta]],respuestas.emociones[],2,0)</f>
        <v>sorpresa</v>
      </c>
      <c r="K3548" s="1">
        <f>+VLOOKUP(bloques1a3[[#This Row],[niño]],BD.niños[[Código]:[edad]],5,0)</f>
        <v>10</v>
      </c>
      <c r="L3548" s="1">
        <f>+IF(bloques1a3[[#This Row],[correcta]]=bloques1a3[[#This Row],[respuesta]],1,0)</f>
        <v>1</v>
      </c>
      <c r="M3548" s="1">
        <f>+IF(bloques1a3[[#This Row],[Sexo]]="F",1,0)</f>
        <v>0</v>
      </c>
    </row>
    <row r="3549" spans="1:13" x14ac:dyDescent="0.55000000000000004">
      <c r="A3549">
        <v>36</v>
      </c>
      <c r="B3549" s="1" t="s">
        <v>495</v>
      </c>
      <c r="C3549" s="1" t="s">
        <v>5</v>
      </c>
      <c r="D3549">
        <v>6</v>
      </c>
      <c r="E3549" s="1" t="s">
        <v>123</v>
      </c>
      <c r="F3549">
        <v>6</v>
      </c>
      <c r="G3549" s="1" t="s">
        <v>376</v>
      </c>
      <c r="H3549" s="1" t="s">
        <v>28</v>
      </c>
      <c r="I3549">
        <v>2</v>
      </c>
      <c r="J3549" s="1" t="str">
        <f>+VLOOKUP(bloques1a3[[#This Row],[respuesta]],respuestas.emociones[],2,0)</f>
        <v>sorpresa</v>
      </c>
      <c r="K3549" s="1">
        <f>+VLOOKUP(bloques1a3[[#This Row],[niño]],BD.niños[[Código]:[edad]],5,0)</f>
        <v>8</v>
      </c>
      <c r="L3549" s="1">
        <f>+IF(bloques1a3[[#This Row],[correcta]]=bloques1a3[[#This Row],[respuesta]],1,0)</f>
        <v>1</v>
      </c>
      <c r="M3549" s="1">
        <f>+IF(bloques1a3[[#This Row],[Sexo]]="F",1,0)</f>
        <v>0</v>
      </c>
    </row>
    <row r="3550" spans="1:13" x14ac:dyDescent="0.55000000000000004">
      <c r="A3550">
        <v>36</v>
      </c>
      <c r="B3550" s="1" t="s">
        <v>495</v>
      </c>
      <c r="C3550" s="1" t="s">
        <v>5</v>
      </c>
      <c r="D3550">
        <v>6</v>
      </c>
      <c r="E3550" s="1" t="s">
        <v>127</v>
      </c>
      <c r="F3550">
        <v>6</v>
      </c>
      <c r="G3550" s="1" t="s">
        <v>375</v>
      </c>
      <c r="H3550" s="1" t="s">
        <v>28</v>
      </c>
      <c r="I3550">
        <v>2</v>
      </c>
      <c r="J3550" s="1" t="str">
        <f>+VLOOKUP(bloques1a3[[#This Row],[respuesta]],respuestas.emociones[],2,0)</f>
        <v>sorpresa</v>
      </c>
      <c r="K3550" s="1">
        <f>+VLOOKUP(bloques1a3[[#This Row],[niño]],BD.niños[[Código]:[edad]],5,0)</f>
        <v>6</v>
      </c>
      <c r="L3550" s="1">
        <f>+IF(bloques1a3[[#This Row],[correcta]]=bloques1a3[[#This Row],[respuesta]],1,0)</f>
        <v>1</v>
      </c>
      <c r="M3550" s="1">
        <f>+IF(bloques1a3[[#This Row],[Sexo]]="F",1,0)</f>
        <v>0</v>
      </c>
    </row>
    <row r="3551" spans="1:13" x14ac:dyDescent="0.55000000000000004">
      <c r="A3551">
        <v>36</v>
      </c>
      <c r="B3551" s="1" t="s">
        <v>495</v>
      </c>
      <c r="C3551" s="1" t="s">
        <v>5</v>
      </c>
      <c r="D3551">
        <v>6</v>
      </c>
      <c r="E3551" s="1" t="s">
        <v>131</v>
      </c>
      <c r="F3551">
        <v>6</v>
      </c>
      <c r="G3551" s="1" t="s">
        <v>375</v>
      </c>
      <c r="H3551" s="1" t="s">
        <v>29</v>
      </c>
      <c r="I3551">
        <v>2</v>
      </c>
      <c r="J3551" s="1" t="str">
        <f>+VLOOKUP(bloques1a3[[#This Row],[respuesta]],respuestas.emociones[],2,0)</f>
        <v>sorpresa</v>
      </c>
      <c r="K3551" s="1">
        <f>+VLOOKUP(bloques1a3[[#This Row],[niño]],BD.niños[[Código]:[edad]],5,0)</f>
        <v>6</v>
      </c>
      <c r="L3551" s="1">
        <f>+IF(bloques1a3[[#This Row],[correcta]]=bloques1a3[[#This Row],[respuesta]],1,0)</f>
        <v>1</v>
      </c>
      <c r="M3551" s="1">
        <f>+IF(bloques1a3[[#This Row],[Sexo]]="F",1,0)</f>
        <v>1</v>
      </c>
    </row>
    <row r="3552" spans="1:13" x14ac:dyDescent="0.55000000000000004">
      <c r="A3552">
        <v>36</v>
      </c>
      <c r="B3552" s="1" t="s">
        <v>495</v>
      </c>
      <c r="C3552" s="1" t="s">
        <v>5</v>
      </c>
      <c r="D3552">
        <v>6</v>
      </c>
      <c r="E3552" s="1" t="s">
        <v>135</v>
      </c>
      <c r="F3552">
        <v>6</v>
      </c>
      <c r="G3552" s="1" t="s">
        <v>375</v>
      </c>
      <c r="H3552" s="1" t="s">
        <v>28</v>
      </c>
      <c r="I3552">
        <v>2</v>
      </c>
      <c r="J3552" s="1" t="str">
        <f>+VLOOKUP(bloques1a3[[#This Row],[respuesta]],respuestas.emociones[],2,0)</f>
        <v>sorpresa</v>
      </c>
      <c r="K3552" s="1">
        <f>+VLOOKUP(bloques1a3[[#This Row],[niño]],BD.niños[[Código]:[edad]],5,0)</f>
        <v>6</v>
      </c>
      <c r="L3552" s="1">
        <f>+IF(bloques1a3[[#This Row],[correcta]]=bloques1a3[[#This Row],[respuesta]],1,0)</f>
        <v>1</v>
      </c>
      <c r="M3552" s="1">
        <f>+IF(bloques1a3[[#This Row],[Sexo]]="F",1,0)</f>
        <v>0</v>
      </c>
    </row>
    <row r="3553" spans="1:13" x14ac:dyDescent="0.55000000000000004">
      <c r="A3553">
        <v>36</v>
      </c>
      <c r="B3553" s="1" t="s">
        <v>495</v>
      </c>
      <c r="C3553" s="1" t="s">
        <v>5</v>
      </c>
      <c r="D3553">
        <v>6</v>
      </c>
      <c r="E3553" s="1" t="s">
        <v>139</v>
      </c>
      <c r="F3553">
        <v>6</v>
      </c>
      <c r="G3553" s="1" t="s">
        <v>376</v>
      </c>
      <c r="H3553" s="1" t="s">
        <v>28</v>
      </c>
      <c r="I3553">
        <v>2</v>
      </c>
      <c r="J3553" s="1" t="str">
        <f>+VLOOKUP(bloques1a3[[#This Row],[respuesta]],respuestas.emociones[],2,0)</f>
        <v>sorpresa</v>
      </c>
      <c r="K3553" s="1">
        <f>+VLOOKUP(bloques1a3[[#This Row],[niño]],BD.niños[[Código]:[edad]],5,0)</f>
        <v>8</v>
      </c>
      <c r="L3553" s="1">
        <f>+IF(bloques1a3[[#This Row],[correcta]]=bloques1a3[[#This Row],[respuesta]],1,0)</f>
        <v>1</v>
      </c>
      <c r="M3553" s="1">
        <f>+IF(bloques1a3[[#This Row],[Sexo]]="F",1,0)</f>
        <v>0</v>
      </c>
    </row>
    <row r="3554" spans="1:13" x14ac:dyDescent="0.55000000000000004">
      <c r="A3554">
        <v>36</v>
      </c>
      <c r="B3554" s="1" t="s">
        <v>495</v>
      </c>
      <c r="C3554" s="1" t="s">
        <v>5</v>
      </c>
      <c r="D3554">
        <v>6</v>
      </c>
      <c r="E3554" s="1" t="s">
        <v>141</v>
      </c>
      <c r="F3554">
        <v>6</v>
      </c>
      <c r="G3554" s="1" t="s">
        <v>376</v>
      </c>
      <c r="H3554" s="1" t="s">
        <v>29</v>
      </c>
      <c r="I3554">
        <v>2</v>
      </c>
      <c r="J3554" s="1" t="str">
        <f>+VLOOKUP(bloques1a3[[#This Row],[respuesta]],respuestas.emociones[],2,0)</f>
        <v>sorpresa</v>
      </c>
      <c r="K3554" s="1">
        <f>+VLOOKUP(bloques1a3[[#This Row],[niño]],BD.niños[[Código]:[edad]],5,0)</f>
        <v>7</v>
      </c>
      <c r="L3554" s="1">
        <f>+IF(bloques1a3[[#This Row],[correcta]]=bloques1a3[[#This Row],[respuesta]],1,0)</f>
        <v>1</v>
      </c>
      <c r="M3554" s="1">
        <f>+IF(bloques1a3[[#This Row],[Sexo]]="F",1,0)</f>
        <v>1</v>
      </c>
    </row>
    <row r="3555" spans="1:13" x14ac:dyDescent="0.55000000000000004">
      <c r="A3555">
        <v>36</v>
      </c>
      <c r="B3555" s="1" t="s">
        <v>495</v>
      </c>
      <c r="C3555" s="1" t="s">
        <v>5</v>
      </c>
      <c r="D3555">
        <v>6</v>
      </c>
      <c r="E3555" s="1" t="s">
        <v>145</v>
      </c>
      <c r="F3555">
        <v>6</v>
      </c>
      <c r="G3555" s="1" t="s">
        <v>376</v>
      </c>
      <c r="H3555" s="1" t="s">
        <v>28</v>
      </c>
      <c r="I3555">
        <v>2</v>
      </c>
      <c r="J3555" s="1" t="str">
        <f>+VLOOKUP(bloques1a3[[#This Row],[respuesta]],respuestas.emociones[],2,0)</f>
        <v>sorpresa</v>
      </c>
      <c r="K3555" s="1">
        <f>+VLOOKUP(bloques1a3[[#This Row],[niño]],BD.niños[[Código]:[edad]],5,0)</f>
        <v>8</v>
      </c>
      <c r="L3555" s="1">
        <f>+IF(bloques1a3[[#This Row],[correcta]]=bloques1a3[[#This Row],[respuesta]],1,0)</f>
        <v>1</v>
      </c>
      <c r="M3555" s="1">
        <f>+IF(bloques1a3[[#This Row],[Sexo]]="F",1,0)</f>
        <v>0</v>
      </c>
    </row>
    <row r="3556" spans="1:13" x14ac:dyDescent="0.55000000000000004">
      <c r="A3556">
        <v>36</v>
      </c>
      <c r="B3556" s="1" t="s">
        <v>495</v>
      </c>
      <c r="C3556" s="1" t="s">
        <v>5</v>
      </c>
      <c r="D3556">
        <v>6</v>
      </c>
      <c r="E3556" s="1" t="s">
        <v>147</v>
      </c>
      <c r="F3556">
        <v>6</v>
      </c>
      <c r="G3556" s="1" t="s">
        <v>376</v>
      </c>
      <c r="H3556" s="1" t="s">
        <v>28</v>
      </c>
      <c r="I3556">
        <v>2</v>
      </c>
      <c r="J3556" s="1" t="str">
        <f>+VLOOKUP(bloques1a3[[#This Row],[respuesta]],respuestas.emociones[],2,0)</f>
        <v>sorpresa</v>
      </c>
      <c r="K3556" s="1">
        <f>+VLOOKUP(bloques1a3[[#This Row],[niño]],BD.niños[[Código]:[edad]],5,0)</f>
        <v>8</v>
      </c>
      <c r="L3556" s="1">
        <f>+IF(bloques1a3[[#This Row],[correcta]]=bloques1a3[[#This Row],[respuesta]],1,0)</f>
        <v>1</v>
      </c>
      <c r="M3556" s="1">
        <f>+IF(bloques1a3[[#This Row],[Sexo]]="F",1,0)</f>
        <v>0</v>
      </c>
    </row>
    <row r="3557" spans="1:13" x14ac:dyDescent="0.55000000000000004">
      <c r="A3557">
        <v>36</v>
      </c>
      <c r="B3557" s="1" t="s">
        <v>495</v>
      </c>
      <c r="C3557" s="1" t="s">
        <v>5</v>
      </c>
      <c r="D3557">
        <v>6</v>
      </c>
      <c r="E3557" s="1" t="s">
        <v>214</v>
      </c>
      <c r="F3557">
        <v>1</v>
      </c>
      <c r="G3557" s="1" t="s">
        <v>377</v>
      </c>
      <c r="H3557" s="1" t="s">
        <v>29</v>
      </c>
      <c r="I3557">
        <v>2</v>
      </c>
      <c r="J3557" s="1" t="str">
        <f>+VLOOKUP(bloques1a3[[#This Row],[respuesta]],respuestas.emociones[],2,0)</f>
        <v>neutra</v>
      </c>
      <c r="K3557" s="1">
        <f>+VLOOKUP(bloques1a3[[#This Row],[niño]],BD.niños[[Código]:[edad]],5,0)</f>
        <v>10</v>
      </c>
      <c r="L3557" s="1">
        <f>+IF(bloques1a3[[#This Row],[correcta]]=bloques1a3[[#This Row],[respuesta]],1,0)</f>
        <v>0</v>
      </c>
      <c r="M3557" s="1">
        <f>+IF(bloques1a3[[#This Row],[Sexo]]="F",1,0)</f>
        <v>1</v>
      </c>
    </row>
    <row r="3558" spans="1:13" x14ac:dyDescent="0.55000000000000004">
      <c r="A3558">
        <v>36</v>
      </c>
      <c r="B3558" s="1" t="s">
        <v>495</v>
      </c>
      <c r="C3558" s="1" t="s">
        <v>5</v>
      </c>
      <c r="D3558">
        <v>6</v>
      </c>
      <c r="E3558" s="1" t="s">
        <v>217</v>
      </c>
      <c r="F3558">
        <v>1</v>
      </c>
      <c r="G3558" s="1" t="s">
        <v>377</v>
      </c>
      <c r="H3558" s="1" t="s">
        <v>29</v>
      </c>
      <c r="I3558">
        <v>2</v>
      </c>
      <c r="J3558" s="1" t="str">
        <f>+VLOOKUP(bloques1a3[[#This Row],[respuesta]],respuestas.emociones[],2,0)</f>
        <v>neutra</v>
      </c>
      <c r="K3558" s="1">
        <f>+VLOOKUP(bloques1a3[[#This Row],[niño]],BD.niños[[Código]:[edad]],5,0)</f>
        <v>10</v>
      </c>
      <c r="L3558" s="1">
        <f>+IF(bloques1a3[[#This Row],[correcta]]=bloques1a3[[#This Row],[respuesta]],1,0)</f>
        <v>0</v>
      </c>
      <c r="M3558" s="1">
        <f>+IF(bloques1a3[[#This Row],[Sexo]]="F",1,0)</f>
        <v>1</v>
      </c>
    </row>
    <row r="3559" spans="1:13" x14ac:dyDescent="0.55000000000000004">
      <c r="A3559">
        <v>36</v>
      </c>
      <c r="B3559" s="1" t="s">
        <v>495</v>
      </c>
      <c r="C3559" s="1" t="s">
        <v>5</v>
      </c>
      <c r="D3559">
        <v>6</v>
      </c>
      <c r="E3559" s="1" t="s">
        <v>220</v>
      </c>
      <c r="F3559">
        <v>6</v>
      </c>
      <c r="G3559" s="1" t="s">
        <v>377</v>
      </c>
      <c r="H3559" s="1" t="s">
        <v>29</v>
      </c>
      <c r="I3559">
        <v>2</v>
      </c>
      <c r="J3559" s="1" t="str">
        <f>+VLOOKUP(bloques1a3[[#This Row],[respuesta]],respuestas.emociones[],2,0)</f>
        <v>sorpresa</v>
      </c>
      <c r="K3559" s="1">
        <f>+VLOOKUP(bloques1a3[[#This Row],[niño]],BD.niños[[Código]:[edad]],5,0)</f>
        <v>10</v>
      </c>
      <c r="L3559" s="1">
        <f>+IF(bloques1a3[[#This Row],[correcta]]=bloques1a3[[#This Row],[respuesta]],1,0)</f>
        <v>1</v>
      </c>
      <c r="M3559" s="1">
        <f>+IF(bloques1a3[[#This Row],[Sexo]]="F",1,0)</f>
        <v>1</v>
      </c>
    </row>
    <row r="3560" spans="1:13" x14ac:dyDescent="0.55000000000000004">
      <c r="A3560">
        <v>36</v>
      </c>
      <c r="B3560" s="1" t="s">
        <v>495</v>
      </c>
      <c r="C3560" s="1" t="s">
        <v>5</v>
      </c>
      <c r="D3560">
        <v>6</v>
      </c>
      <c r="E3560" s="1" t="s">
        <v>223</v>
      </c>
      <c r="F3560">
        <v>6</v>
      </c>
      <c r="G3560" s="1" t="s">
        <v>376</v>
      </c>
      <c r="H3560" s="1" t="s">
        <v>29</v>
      </c>
      <c r="I3560">
        <v>2</v>
      </c>
      <c r="J3560" s="1" t="str">
        <f>+VLOOKUP(bloques1a3[[#This Row],[respuesta]],respuestas.emociones[],2,0)</f>
        <v>sorpresa</v>
      </c>
      <c r="K3560" s="1">
        <f>+VLOOKUP(bloques1a3[[#This Row],[niño]],BD.niños[[Código]:[edad]],5,0)</f>
        <v>8</v>
      </c>
      <c r="L3560" s="1">
        <f>+IF(bloques1a3[[#This Row],[correcta]]=bloques1a3[[#This Row],[respuesta]],1,0)</f>
        <v>1</v>
      </c>
      <c r="M3560" s="1">
        <f>+IF(bloques1a3[[#This Row],[Sexo]]="F",1,0)</f>
        <v>1</v>
      </c>
    </row>
    <row r="3561" spans="1:13" x14ac:dyDescent="0.55000000000000004">
      <c r="A3561">
        <v>36</v>
      </c>
      <c r="B3561" s="1" t="s">
        <v>495</v>
      </c>
      <c r="C3561" s="1" t="s">
        <v>5</v>
      </c>
      <c r="D3561">
        <v>6</v>
      </c>
      <c r="E3561" s="1" t="s">
        <v>226</v>
      </c>
      <c r="F3561">
        <v>6</v>
      </c>
      <c r="G3561" s="1" t="s">
        <v>377</v>
      </c>
      <c r="H3561" s="1" t="s">
        <v>28</v>
      </c>
      <c r="I3561">
        <v>2</v>
      </c>
      <c r="J3561" s="1" t="str">
        <f>+VLOOKUP(bloques1a3[[#This Row],[respuesta]],respuestas.emociones[],2,0)</f>
        <v>sorpresa</v>
      </c>
      <c r="K3561" s="1">
        <f>+VLOOKUP(bloques1a3[[#This Row],[niño]],BD.niños[[Código]:[edad]],5,0)</f>
        <v>10</v>
      </c>
      <c r="L3561" s="1">
        <f>+IF(bloques1a3[[#This Row],[correcta]]=bloques1a3[[#This Row],[respuesta]],1,0)</f>
        <v>1</v>
      </c>
      <c r="M3561" s="1">
        <f>+IF(bloques1a3[[#This Row],[Sexo]]="F",1,0)</f>
        <v>0</v>
      </c>
    </row>
    <row r="3562" spans="1:13" x14ac:dyDescent="0.55000000000000004">
      <c r="A3562">
        <v>36</v>
      </c>
      <c r="B3562" s="1" t="s">
        <v>495</v>
      </c>
      <c r="C3562" s="1" t="s">
        <v>5</v>
      </c>
      <c r="D3562">
        <v>6</v>
      </c>
      <c r="E3562" s="1" t="s">
        <v>229</v>
      </c>
      <c r="F3562">
        <v>6</v>
      </c>
      <c r="G3562" s="1" t="s">
        <v>376</v>
      </c>
      <c r="H3562" s="1" t="s">
        <v>28</v>
      </c>
      <c r="I3562">
        <v>2</v>
      </c>
      <c r="J3562" s="1" t="str">
        <f>+VLOOKUP(bloques1a3[[#This Row],[respuesta]],respuestas.emociones[],2,0)</f>
        <v>sorpresa</v>
      </c>
      <c r="K3562" s="1">
        <f>+VLOOKUP(bloques1a3[[#This Row],[niño]],BD.niños[[Código]:[edad]],5,0)</f>
        <v>7</v>
      </c>
      <c r="L3562" s="1">
        <f>+IF(bloques1a3[[#This Row],[correcta]]=bloques1a3[[#This Row],[respuesta]],1,0)</f>
        <v>1</v>
      </c>
      <c r="M3562" s="1">
        <f>+IF(bloques1a3[[#This Row],[Sexo]]="F",1,0)</f>
        <v>0</v>
      </c>
    </row>
    <row r="3563" spans="1:13" x14ac:dyDescent="0.55000000000000004">
      <c r="A3563">
        <v>36</v>
      </c>
      <c r="B3563" s="1" t="s">
        <v>495</v>
      </c>
      <c r="C3563" s="1" t="s">
        <v>5</v>
      </c>
      <c r="D3563">
        <v>6</v>
      </c>
      <c r="E3563" s="1" t="s">
        <v>231</v>
      </c>
      <c r="F3563">
        <v>6</v>
      </c>
      <c r="G3563" s="1" t="s">
        <v>375</v>
      </c>
      <c r="H3563" s="1" t="s">
        <v>29</v>
      </c>
      <c r="I3563">
        <v>2</v>
      </c>
      <c r="J3563" s="1" t="str">
        <f>+VLOOKUP(bloques1a3[[#This Row],[respuesta]],respuestas.emociones[],2,0)</f>
        <v>sorpresa</v>
      </c>
      <c r="K3563" s="1">
        <f>+VLOOKUP(bloques1a3[[#This Row],[niño]],BD.niños[[Código]:[edad]],5,0)</f>
        <v>6</v>
      </c>
      <c r="L3563" s="1">
        <f>+IF(bloques1a3[[#This Row],[correcta]]=bloques1a3[[#This Row],[respuesta]],1,0)</f>
        <v>1</v>
      </c>
      <c r="M3563" s="1">
        <f>+IF(bloques1a3[[#This Row],[Sexo]]="F",1,0)</f>
        <v>1</v>
      </c>
    </row>
    <row r="3564" spans="1:13" x14ac:dyDescent="0.55000000000000004">
      <c r="A3564">
        <v>36</v>
      </c>
      <c r="B3564" s="1" t="s">
        <v>495</v>
      </c>
      <c r="C3564" s="1" t="s">
        <v>5</v>
      </c>
      <c r="D3564">
        <v>6</v>
      </c>
      <c r="E3564" s="1" t="s">
        <v>286</v>
      </c>
      <c r="F3564">
        <v>6</v>
      </c>
      <c r="G3564" s="1" t="s">
        <v>375</v>
      </c>
      <c r="H3564" s="1" t="s">
        <v>28</v>
      </c>
      <c r="I3564">
        <v>2</v>
      </c>
      <c r="J3564" s="1" t="str">
        <f>+VLOOKUP(bloques1a3[[#This Row],[respuesta]],respuestas.emociones[],2,0)</f>
        <v>sorpresa</v>
      </c>
      <c r="K3564" s="1">
        <f>+VLOOKUP(bloques1a3[[#This Row],[niño]],BD.niños[[Código]:[edad]],5,0)</f>
        <v>5</v>
      </c>
      <c r="L3564" s="1">
        <f>+IF(bloques1a3[[#This Row],[correcta]]=bloques1a3[[#This Row],[respuesta]],1,0)</f>
        <v>1</v>
      </c>
      <c r="M3564" s="1">
        <f>+IF(bloques1a3[[#This Row],[Sexo]]="F",1,0)</f>
        <v>0</v>
      </c>
    </row>
    <row r="3565" spans="1:13" x14ac:dyDescent="0.55000000000000004">
      <c r="A3565">
        <v>36</v>
      </c>
      <c r="B3565" s="1" t="s">
        <v>495</v>
      </c>
      <c r="C3565" s="1" t="s">
        <v>5</v>
      </c>
      <c r="D3565">
        <v>6</v>
      </c>
      <c r="E3565" s="1" t="s">
        <v>290</v>
      </c>
      <c r="F3565">
        <v>6</v>
      </c>
      <c r="G3565" s="1" t="s">
        <v>375</v>
      </c>
      <c r="H3565" s="1" t="s">
        <v>28</v>
      </c>
      <c r="I3565">
        <v>2</v>
      </c>
      <c r="J3565" s="1" t="str">
        <f>+VLOOKUP(bloques1a3[[#This Row],[respuesta]],respuestas.emociones[],2,0)</f>
        <v>sorpresa</v>
      </c>
      <c r="K3565" s="1">
        <f>+VLOOKUP(bloques1a3[[#This Row],[niño]],BD.niños[[Código]:[edad]],5,0)</f>
        <v>6</v>
      </c>
      <c r="L3565" s="1">
        <f>+IF(bloques1a3[[#This Row],[correcta]]=bloques1a3[[#This Row],[respuesta]],1,0)</f>
        <v>1</v>
      </c>
      <c r="M3565" s="1">
        <f>+IF(bloques1a3[[#This Row],[Sexo]]="F",1,0)</f>
        <v>0</v>
      </c>
    </row>
    <row r="3566" spans="1:13" x14ac:dyDescent="0.55000000000000004">
      <c r="A3566">
        <v>36</v>
      </c>
      <c r="B3566" s="1" t="s">
        <v>495</v>
      </c>
      <c r="C3566" s="1" t="s">
        <v>5</v>
      </c>
      <c r="D3566">
        <v>6</v>
      </c>
      <c r="E3566" s="1" t="s">
        <v>294</v>
      </c>
      <c r="F3566">
        <v>6</v>
      </c>
      <c r="G3566" s="1" t="s">
        <v>376</v>
      </c>
      <c r="H3566" s="1" t="s">
        <v>28</v>
      </c>
      <c r="I3566">
        <v>2</v>
      </c>
      <c r="J3566" s="1" t="str">
        <f>+VLOOKUP(bloques1a3[[#This Row],[respuesta]],respuestas.emociones[],2,0)</f>
        <v>sorpresa</v>
      </c>
      <c r="K3566" s="1">
        <f>+VLOOKUP(bloques1a3[[#This Row],[niño]],BD.niños[[Código]:[edad]],5,0)</f>
        <v>7</v>
      </c>
      <c r="L3566" s="1">
        <f>+IF(bloques1a3[[#This Row],[correcta]]=bloques1a3[[#This Row],[respuesta]],1,0)</f>
        <v>1</v>
      </c>
      <c r="M3566" s="1">
        <f>+IF(bloques1a3[[#This Row],[Sexo]]="F",1,0)</f>
        <v>0</v>
      </c>
    </row>
    <row r="3567" spans="1:13" x14ac:dyDescent="0.55000000000000004">
      <c r="A3567">
        <v>36</v>
      </c>
      <c r="B3567" s="1" t="s">
        <v>495</v>
      </c>
      <c r="C3567" s="1" t="s">
        <v>5</v>
      </c>
      <c r="D3567">
        <v>6</v>
      </c>
      <c r="E3567" s="1" t="s">
        <v>295</v>
      </c>
      <c r="F3567">
        <v>6</v>
      </c>
      <c r="G3567" s="1" t="s">
        <v>376</v>
      </c>
      <c r="H3567" s="1" t="s">
        <v>28</v>
      </c>
      <c r="I3567">
        <v>2</v>
      </c>
      <c r="J3567" s="1" t="str">
        <f>+VLOOKUP(bloques1a3[[#This Row],[respuesta]],respuestas.emociones[],2,0)</f>
        <v>sorpresa</v>
      </c>
      <c r="K3567" s="1">
        <f>+VLOOKUP(bloques1a3[[#This Row],[niño]],BD.niños[[Código]:[edad]],5,0)</f>
        <v>8</v>
      </c>
      <c r="L3567" s="1">
        <f>+IF(bloques1a3[[#This Row],[correcta]]=bloques1a3[[#This Row],[respuesta]],1,0)</f>
        <v>1</v>
      </c>
      <c r="M3567" s="1">
        <f>+IF(bloques1a3[[#This Row],[Sexo]]="F",1,0)</f>
        <v>0</v>
      </c>
    </row>
    <row r="3568" spans="1:13" x14ac:dyDescent="0.55000000000000004">
      <c r="A3568">
        <v>36</v>
      </c>
      <c r="B3568" s="1" t="s">
        <v>495</v>
      </c>
      <c r="C3568" s="1" t="s">
        <v>5</v>
      </c>
      <c r="D3568">
        <v>6</v>
      </c>
      <c r="E3568" s="1" t="s">
        <v>317</v>
      </c>
      <c r="F3568">
        <v>6</v>
      </c>
      <c r="G3568" s="1" t="s">
        <v>377</v>
      </c>
      <c r="H3568" s="1" t="s">
        <v>29</v>
      </c>
      <c r="I3568">
        <v>2</v>
      </c>
      <c r="J3568" s="1" t="str">
        <f>+VLOOKUP(bloques1a3[[#This Row],[respuesta]],respuestas.emociones[],2,0)</f>
        <v>sorpresa</v>
      </c>
      <c r="K3568" s="1">
        <f>+VLOOKUP(bloques1a3[[#This Row],[niño]],BD.niños[[Código]:[edad]],5,0)</f>
        <v>10</v>
      </c>
      <c r="L3568" s="1">
        <f>+IF(bloques1a3[[#This Row],[correcta]]=bloques1a3[[#This Row],[respuesta]],1,0)</f>
        <v>1</v>
      </c>
      <c r="M3568" s="1">
        <f>+IF(bloques1a3[[#This Row],[Sexo]]="F",1,0)</f>
        <v>1</v>
      </c>
    </row>
    <row r="3569" spans="1:13" x14ac:dyDescent="0.55000000000000004">
      <c r="A3569">
        <v>36</v>
      </c>
      <c r="B3569" s="1" t="s">
        <v>495</v>
      </c>
      <c r="C3569" s="1" t="s">
        <v>5</v>
      </c>
      <c r="D3569">
        <v>6</v>
      </c>
      <c r="E3569" s="1" t="s">
        <v>320</v>
      </c>
      <c r="F3569">
        <v>6</v>
      </c>
      <c r="G3569" s="1" t="s">
        <v>377</v>
      </c>
      <c r="H3569" s="1" t="s">
        <v>28</v>
      </c>
      <c r="I3569">
        <v>2</v>
      </c>
      <c r="J3569" s="1" t="str">
        <f>+VLOOKUP(bloques1a3[[#This Row],[respuesta]],respuestas.emociones[],2,0)</f>
        <v>sorpresa</v>
      </c>
      <c r="K3569" s="1">
        <f>+VLOOKUP(bloques1a3[[#This Row],[niño]],BD.niños[[Código]:[edad]],5,0)</f>
        <v>10</v>
      </c>
      <c r="L3569" s="1">
        <f>+IF(bloques1a3[[#This Row],[correcta]]=bloques1a3[[#This Row],[respuesta]],1,0)</f>
        <v>1</v>
      </c>
      <c r="M3569" s="1">
        <f>+IF(bloques1a3[[#This Row],[Sexo]]="F",1,0)</f>
        <v>0</v>
      </c>
    </row>
    <row r="3570" spans="1:13" x14ac:dyDescent="0.55000000000000004">
      <c r="A3570">
        <v>36</v>
      </c>
      <c r="B3570" s="1" t="s">
        <v>495</v>
      </c>
      <c r="C3570" s="1" t="s">
        <v>5</v>
      </c>
      <c r="D3570">
        <v>6</v>
      </c>
      <c r="E3570" s="1" t="s">
        <v>323</v>
      </c>
      <c r="F3570">
        <v>6</v>
      </c>
      <c r="G3570" s="1" t="s">
        <v>376</v>
      </c>
      <c r="H3570" s="1" t="s">
        <v>29</v>
      </c>
      <c r="I3570">
        <v>2</v>
      </c>
      <c r="J3570" s="1" t="str">
        <f>+VLOOKUP(bloques1a3[[#This Row],[respuesta]],respuestas.emociones[],2,0)</f>
        <v>sorpresa</v>
      </c>
      <c r="K3570" s="1">
        <f>+VLOOKUP(bloques1a3[[#This Row],[niño]],BD.niños[[Código]:[edad]],5,0)</f>
        <v>8</v>
      </c>
      <c r="L3570" s="1">
        <f>+IF(bloques1a3[[#This Row],[correcta]]=bloques1a3[[#This Row],[respuesta]],1,0)</f>
        <v>1</v>
      </c>
      <c r="M3570" s="1">
        <f>+IF(bloques1a3[[#This Row],[Sexo]]="F",1,0)</f>
        <v>1</v>
      </c>
    </row>
    <row r="3571" spans="1:13" x14ac:dyDescent="0.55000000000000004">
      <c r="A3571">
        <v>36</v>
      </c>
      <c r="B3571" s="1" t="s">
        <v>495</v>
      </c>
      <c r="C3571" s="1" t="s">
        <v>5</v>
      </c>
      <c r="D3571">
        <v>6</v>
      </c>
      <c r="E3571" s="1" t="s">
        <v>327</v>
      </c>
      <c r="F3571">
        <v>6</v>
      </c>
      <c r="G3571" s="1" t="s">
        <v>376</v>
      </c>
      <c r="H3571" s="1" t="s">
        <v>29</v>
      </c>
      <c r="I3571">
        <v>2</v>
      </c>
      <c r="J3571" s="1" t="str">
        <f>+VLOOKUP(bloques1a3[[#This Row],[respuesta]],respuestas.emociones[],2,0)</f>
        <v>sorpresa</v>
      </c>
      <c r="K3571" s="1">
        <f>+VLOOKUP(bloques1a3[[#This Row],[niño]],BD.niños[[Código]:[edad]],5,0)</f>
        <v>7</v>
      </c>
      <c r="L3571" s="1">
        <f>+IF(bloques1a3[[#This Row],[correcta]]=bloques1a3[[#This Row],[respuesta]],1,0)</f>
        <v>1</v>
      </c>
      <c r="M3571" s="1">
        <f>+IF(bloques1a3[[#This Row],[Sexo]]="F",1,0)</f>
        <v>1</v>
      </c>
    </row>
    <row r="3572" spans="1:13" x14ac:dyDescent="0.55000000000000004">
      <c r="A3572">
        <v>36</v>
      </c>
      <c r="B3572" s="1" t="s">
        <v>495</v>
      </c>
      <c r="C3572" s="1" t="s">
        <v>5</v>
      </c>
      <c r="D3572">
        <v>6</v>
      </c>
      <c r="E3572" s="1" t="s">
        <v>331</v>
      </c>
      <c r="F3572">
        <v>6</v>
      </c>
      <c r="G3572" s="1" t="s">
        <v>376</v>
      </c>
      <c r="H3572" s="1" t="s">
        <v>29</v>
      </c>
      <c r="I3572">
        <v>2</v>
      </c>
      <c r="J3572" s="1" t="str">
        <f>+VLOOKUP(bloques1a3[[#This Row],[respuesta]],respuestas.emociones[],2,0)</f>
        <v>sorpresa</v>
      </c>
      <c r="K3572" s="1">
        <f>+VLOOKUP(bloques1a3[[#This Row],[niño]],BD.niños[[Código]:[edad]],5,0)</f>
        <v>8</v>
      </c>
      <c r="L3572" s="1">
        <f>+IF(bloques1a3[[#This Row],[correcta]]=bloques1a3[[#This Row],[respuesta]],1,0)</f>
        <v>1</v>
      </c>
      <c r="M3572" s="1">
        <f>+IF(bloques1a3[[#This Row],[Sexo]]="F",1,0)</f>
        <v>1</v>
      </c>
    </row>
    <row r="3573" spans="1:13" x14ac:dyDescent="0.55000000000000004">
      <c r="A3573">
        <v>37</v>
      </c>
      <c r="B3573" s="1" t="s">
        <v>496</v>
      </c>
      <c r="C3573" s="1" t="s">
        <v>4</v>
      </c>
      <c r="D3573">
        <v>5</v>
      </c>
      <c r="E3573" s="1" t="s">
        <v>105</v>
      </c>
      <c r="F3573">
        <v>7</v>
      </c>
      <c r="G3573" s="1" t="s">
        <v>377</v>
      </c>
      <c r="H3573" s="1" t="s">
        <v>29</v>
      </c>
      <c r="I3573">
        <v>2</v>
      </c>
      <c r="J3573" s="1" t="str">
        <f>+VLOOKUP(bloques1a3[[#This Row],[respuesta]],respuestas.emociones[],2,0)</f>
        <v>asco</v>
      </c>
      <c r="K3573" s="1">
        <f>+VLOOKUP(bloques1a3[[#This Row],[niño]],BD.niños[[Código]:[edad]],5,0)</f>
        <v>10</v>
      </c>
      <c r="L3573" s="1">
        <f>+IF(bloques1a3[[#This Row],[correcta]]=bloques1a3[[#This Row],[respuesta]],1,0)</f>
        <v>0</v>
      </c>
      <c r="M3573" s="1">
        <f>+IF(bloques1a3[[#This Row],[Sexo]]="F",1,0)</f>
        <v>1</v>
      </c>
    </row>
    <row r="3574" spans="1:13" x14ac:dyDescent="0.55000000000000004">
      <c r="A3574">
        <v>37</v>
      </c>
      <c r="B3574" s="1" t="s">
        <v>496</v>
      </c>
      <c r="C3574" s="1" t="s">
        <v>4</v>
      </c>
      <c r="D3574">
        <v>5</v>
      </c>
      <c r="E3574" s="1" t="s">
        <v>108</v>
      </c>
      <c r="F3574">
        <v>1</v>
      </c>
      <c r="G3574" s="1" t="s">
        <v>377</v>
      </c>
      <c r="H3574" s="1" t="s">
        <v>29</v>
      </c>
      <c r="I3574">
        <v>2</v>
      </c>
      <c r="J3574" s="1" t="str">
        <f>+VLOOKUP(bloques1a3[[#This Row],[respuesta]],respuestas.emociones[],2,0)</f>
        <v>neutra</v>
      </c>
      <c r="K3574" s="1">
        <f>+VLOOKUP(bloques1a3[[#This Row],[niño]],BD.niños[[Código]:[edad]],5,0)</f>
        <v>10</v>
      </c>
      <c r="L3574" s="1">
        <f>+IF(bloques1a3[[#This Row],[correcta]]=bloques1a3[[#This Row],[respuesta]],1,0)</f>
        <v>0</v>
      </c>
      <c r="M3574" s="1">
        <f>+IF(bloques1a3[[#This Row],[Sexo]]="F",1,0)</f>
        <v>1</v>
      </c>
    </row>
    <row r="3575" spans="1:13" x14ac:dyDescent="0.55000000000000004">
      <c r="A3575">
        <v>37</v>
      </c>
      <c r="B3575" s="1" t="s">
        <v>496</v>
      </c>
      <c r="C3575" s="1" t="s">
        <v>4</v>
      </c>
      <c r="D3575">
        <v>5</v>
      </c>
      <c r="E3575" s="1" t="s">
        <v>112</v>
      </c>
      <c r="F3575">
        <v>5</v>
      </c>
      <c r="G3575" s="1" t="s">
        <v>377</v>
      </c>
      <c r="H3575" s="1" t="s">
        <v>29</v>
      </c>
      <c r="I3575">
        <v>2</v>
      </c>
      <c r="J3575" s="1" t="str">
        <f>+VLOOKUP(bloques1a3[[#This Row],[respuesta]],respuestas.emociones[],2,0)</f>
        <v>miedo</v>
      </c>
      <c r="K3575" s="1">
        <f>+VLOOKUP(bloques1a3[[#This Row],[niño]],BD.niños[[Código]:[edad]],5,0)</f>
        <v>9</v>
      </c>
      <c r="L3575" s="1">
        <f>+IF(bloques1a3[[#This Row],[correcta]]=bloques1a3[[#This Row],[respuesta]],1,0)</f>
        <v>1</v>
      </c>
      <c r="M3575" s="1">
        <f>+IF(bloques1a3[[#This Row],[Sexo]]="F",1,0)</f>
        <v>1</v>
      </c>
    </row>
    <row r="3576" spans="1:13" x14ac:dyDescent="0.55000000000000004">
      <c r="A3576">
        <v>37</v>
      </c>
      <c r="B3576" s="1" t="s">
        <v>496</v>
      </c>
      <c r="C3576" s="1" t="s">
        <v>4</v>
      </c>
      <c r="D3576">
        <v>5</v>
      </c>
      <c r="E3576" s="1" t="s">
        <v>116</v>
      </c>
      <c r="F3576">
        <v>5</v>
      </c>
      <c r="G3576" s="1" t="s">
        <v>377</v>
      </c>
      <c r="H3576" s="1" t="s">
        <v>29</v>
      </c>
      <c r="I3576">
        <v>2</v>
      </c>
      <c r="J3576" s="1" t="str">
        <f>+VLOOKUP(bloques1a3[[#This Row],[respuesta]],respuestas.emociones[],2,0)</f>
        <v>miedo</v>
      </c>
      <c r="K3576" s="1">
        <f>+VLOOKUP(bloques1a3[[#This Row],[niño]],BD.niños[[Código]:[edad]],5,0)</f>
        <v>9</v>
      </c>
      <c r="L3576" s="1">
        <f>+IF(bloques1a3[[#This Row],[correcta]]=bloques1a3[[#This Row],[respuesta]],1,0)</f>
        <v>1</v>
      </c>
      <c r="M3576" s="1">
        <f>+IF(bloques1a3[[#This Row],[Sexo]]="F",1,0)</f>
        <v>1</v>
      </c>
    </row>
    <row r="3577" spans="1:13" x14ac:dyDescent="0.55000000000000004">
      <c r="A3577">
        <v>37</v>
      </c>
      <c r="B3577" s="1" t="s">
        <v>496</v>
      </c>
      <c r="C3577" s="1" t="s">
        <v>4</v>
      </c>
      <c r="D3577">
        <v>5</v>
      </c>
      <c r="E3577" s="1" t="s">
        <v>120</v>
      </c>
      <c r="F3577">
        <v>5</v>
      </c>
      <c r="G3577" s="1" t="s">
        <v>377</v>
      </c>
      <c r="H3577" s="1" t="s">
        <v>28</v>
      </c>
      <c r="I3577">
        <v>2</v>
      </c>
      <c r="J3577" s="1" t="str">
        <f>+VLOOKUP(bloques1a3[[#This Row],[respuesta]],respuestas.emociones[],2,0)</f>
        <v>miedo</v>
      </c>
      <c r="K3577" s="1">
        <f>+VLOOKUP(bloques1a3[[#This Row],[niño]],BD.niños[[Código]:[edad]],5,0)</f>
        <v>10</v>
      </c>
      <c r="L3577" s="1">
        <f>+IF(bloques1a3[[#This Row],[correcta]]=bloques1a3[[#This Row],[respuesta]],1,0)</f>
        <v>1</v>
      </c>
      <c r="M3577" s="1">
        <f>+IF(bloques1a3[[#This Row],[Sexo]]="F",1,0)</f>
        <v>0</v>
      </c>
    </row>
    <row r="3578" spans="1:13" x14ac:dyDescent="0.55000000000000004">
      <c r="A3578">
        <v>37</v>
      </c>
      <c r="B3578" s="1" t="s">
        <v>496</v>
      </c>
      <c r="C3578" s="1" t="s">
        <v>4</v>
      </c>
      <c r="D3578">
        <v>5</v>
      </c>
      <c r="E3578" s="1" t="s">
        <v>123</v>
      </c>
      <c r="F3578">
        <v>7</v>
      </c>
      <c r="G3578" s="1" t="s">
        <v>376</v>
      </c>
      <c r="H3578" s="1" t="s">
        <v>28</v>
      </c>
      <c r="I3578">
        <v>2</v>
      </c>
      <c r="J3578" s="1" t="str">
        <f>+VLOOKUP(bloques1a3[[#This Row],[respuesta]],respuestas.emociones[],2,0)</f>
        <v>asco</v>
      </c>
      <c r="K3578" s="1">
        <f>+VLOOKUP(bloques1a3[[#This Row],[niño]],BD.niños[[Código]:[edad]],5,0)</f>
        <v>8</v>
      </c>
      <c r="L3578" s="1">
        <f>+IF(bloques1a3[[#This Row],[correcta]]=bloques1a3[[#This Row],[respuesta]],1,0)</f>
        <v>0</v>
      </c>
      <c r="M3578" s="1">
        <f>+IF(bloques1a3[[#This Row],[Sexo]]="F",1,0)</f>
        <v>0</v>
      </c>
    </row>
    <row r="3579" spans="1:13" x14ac:dyDescent="0.55000000000000004">
      <c r="A3579">
        <v>37</v>
      </c>
      <c r="B3579" s="1" t="s">
        <v>496</v>
      </c>
      <c r="C3579" s="1" t="s">
        <v>4</v>
      </c>
      <c r="D3579">
        <v>5</v>
      </c>
      <c r="E3579" s="1" t="s">
        <v>127</v>
      </c>
      <c r="F3579">
        <v>5</v>
      </c>
      <c r="G3579" s="1" t="s">
        <v>375</v>
      </c>
      <c r="H3579" s="1" t="s">
        <v>28</v>
      </c>
      <c r="I3579">
        <v>2</v>
      </c>
      <c r="J3579" s="1" t="str">
        <f>+VLOOKUP(bloques1a3[[#This Row],[respuesta]],respuestas.emociones[],2,0)</f>
        <v>miedo</v>
      </c>
      <c r="K3579" s="1">
        <f>+VLOOKUP(bloques1a3[[#This Row],[niño]],BD.niños[[Código]:[edad]],5,0)</f>
        <v>6</v>
      </c>
      <c r="L3579" s="1">
        <f>+IF(bloques1a3[[#This Row],[correcta]]=bloques1a3[[#This Row],[respuesta]],1,0)</f>
        <v>1</v>
      </c>
      <c r="M3579" s="1">
        <f>+IF(bloques1a3[[#This Row],[Sexo]]="F",1,0)</f>
        <v>0</v>
      </c>
    </row>
    <row r="3580" spans="1:13" x14ac:dyDescent="0.55000000000000004">
      <c r="A3580">
        <v>37</v>
      </c>
      <c r="B3580" s="1" t="s">
        <v>496</v>
      </c>
      <c r="C3580" s="1" t="s">
        <v>4</v>
      </c>
      <c r="D3580">
        <v>5</v>
      </c>
      <c r="E3580" s="1" t="s">
        <v>131</v>
      </c>
      <c r="F3580">
        <v>7</v>
      </c>
      <c r="G3580" s="1" t="s">
        <v>375</v>
      </c>
      <c r="H3580" s="1" t="s">
        <v>29</v>
      </c>
      <c r="I3580">
        <v>2</v>
      </c>
      <c r="J3580" s="1" t="str">
        <f>+VLOOKUP(bloques1a3[[#This Row],[respuesta]],respuestas.emociones[],2,0)</f>
        <v>asco</v>
      </c>
      <c r="K3580" s="1">
        <f>+VLOOKUP(bloques1a3[[#This Row],[niño]],BD.niños[[Código]:[edad]],5,0)</f>
        <v>6</v>
      </c>
      <c r="L3580" s="1">
        <f>+IF(bloques1a3[[#This Row],[correcta]]=bloques1a3[[#This Row],[respuesta]],1,0)</f>
        <v>0</v>
      </c>
      <c r="M3580" s="1">
        <f>+IF(bloques1a3[[#This Row],[Sexo]]="F",1,0)</f>
        <v>1</v>
      </c>
    </row>
    <row r="3581" spans="1:13" x14ac:dyDescent="0.55000000000000004">
      <c r="A3581">
        <v>37</v>
      </c>
      <c r="B3581" s="1" t="s">
        <v>496</v>
      </c>
      <c r="C3581" s="1" t="s">
        <v>4</v>
      </c>
      <c r="D3581">
        <v>5</v>
      </c>
      <c r="E3581" s="1" t="s">
        <v>135</v>
      </c>
      <c r="F3581">
        <v>5</v>
      </c>
      <c r="G3581" s="1" t="s">
        <v>375</v>
      </c>
      <c r="H3581" s="1" t="s">
        <v>28</v>
      </c>
      <c r="I3581">
        <v>2</v>
      </c>
      <c r="J3581" s="1" t="str">
        <f>+VLOOKUP(bloques1a3[[#This Row],[respuesta]],respuestas.emociones[],2,0)</f>
        <v>miedo</v>
      </c>
      <c r="K3581" s="1">
        <f>+VLOOKUP(bloques1a3[[#This Row],[niño]],BD.niños[[Código]:[edad]],5,0)</f>
        <v>6</v>
      </c>
      <c r="L3581" s="1">
        <f>+IF(bloques1a3[[#This Row],[correcta]]=bloques1a3[[#This Row],[respuesta]],1,0)</f>
        <v>1</v>
      </c>
      <c r="M3581" s="1">
        <f>+IF(bloques1a3[[#This Row],[Sexo]]="F",1,0)</f>
        <v>0</v>
      </c>
    </row>
    <row r="3582" spans="1:13" x14ac:dyDescent="0.55000000000000004">
      <c r="A3582">
        <v>37</v>
      </c>
      <c r="B3582" s="1" t="s">
        <v>496</v>
      </c>
      <c r="C3582" s="1" t="s">
        <v>4</v>
      </c>
      <c r="D3582">
        <v>5</v>
      </c>
      <c r="E3582" s="1" t="s">
        <v>139</v>
      </c>
      <c r="F3582">
        <v>7</v>
      </c>
      <c r="G3582" s="1" t="s">
        <v>376</v>
      </c>
      <c r="H3582" s="1" t="s">
        <v>28</v>
      </c>
      <c r="I3582">
        <v>2</v>
      </c>
      <c r="J3582" s="1" t="str">
        <f>+VLOOKUP(bloques1a3[[#This Row],[respuesta]],respuestas.emociones[],2,0)</f>
        <v>asco</v>
      </c>
      <c r="K3582" s="1">
        <f>+VLOOKUP(bloques1a3[[#This Row],[niño]],BD.niños[[Código]:[edad]],5,0)</f>
        <v>8</v>
      </c>
      <c r="L3582" s="1">
        <f>+IF(bloques1a3[[#This Row],[correcta]]=bloques1a3[[#This Row],[respuesta]],1,0)</f>
        <v>0</v>
      </c>
      <c r="M3582" s="1">
        <f>+IF(bloques1a3[[#This Row],[Sexo]]="F",1,0)</f>
        <v>0</v>
      </c>
    </row>
    <row r="3583" spans="1:13" x14ac:dyDescent="0.55000000000000004">
      <c r="A3583">
        <v>37</v>
      </c>
      <c r="B3583" s="1" t="s">
        <v>496</v>
      </c>
      <c r="C3583" s="1" t="s">
        <v>4</v>
      </c>
      <c r="D3583">
        <v>5</v>
      </c>
      <c r="E3583" s="1" t="s">
        <v>141</v>
      </c>
      <c r="F3583">
        <v>7</v>
      </c>
      <c r="G3583" s="1" t="s">
        <v>376</v>
      </c>
      <c r="H3583" s="1" t="s">
        <v>29</v>
      </c>
      <c r="I3583">
        <v>2</v>
      </c>
      <c r="J3583" s="1" t="str">
        <f>+VLOOKUP(bloques1a3[[#This Row],[respuesta]],respuestas.emociones[],2,0)</f>
        <v>asco</v>
      </c>
      <c r="K3583" s="1">
        <f>+VLOOKUP(bloques1a3[[#This Row],[niño]],BD.niños[[Código]:[edad]],5,0)</f>
        <v>7</v>
      </c>
      <c r="L3583" s="1">
        <f>+IF(bloques1a3[[#This Row],[correcta]]=bloques1a3[[#This Row],[respuesta]],1,0)</f>
        <v>0</v>
      </c>
      <c r="M3583" s="1">
        <f>+IF(bloques1a3[[#This Row],[Sexo]]="F",1,0)</f>
        <v>1</v>
      </c>
    </row>
    <row r="3584" spans="1:13" x14ac:dyDescent="0.55000000000000004">
      <c r="A3584">
        <v>37</v>
      </c>
      <c r="B3584" s="1" t="s">
        <v>496</v>
      </c>
      <c r="C3584" s="1" t="s">
        <v>4</v>
      </c>
      <c r="D3584">
        <v>5</v>
      </c>
      <c r="E3584" s="1" t="s">
        <v>145</v>
      </c>
      <c r="F3584">
        <v>7</v>
      </c>
      <c r="G3584" s="1" t="s">
        <v>376</v>
      </c>
      <c r="H3584" s="1" t="s">
        <v>28</v>
      </c>
      <c r="I3584">
        <v>2</v>
      </c>
      <c r="J3584" s="1" t="str">
        <f>+VLOOKUP(bloques1a3[[#This Row],[respuesta]],respuestas.emociones[],2,0)</f>
        <v>asco</v>
      </c>
      <c r="K3584" s="1">
        <f>+VLOOKUP(bloques1a3[[#This Row],[niño]],BD.niños[[Código]:[edad]],5,0)</f>
        <v>8</v>
      </c>
      <c r="L3584" s="1">
        <f>+IF(bloques1a3[[#This Row],[correcta]]=bloques1a3[[#This Row],[respuesta]],1,0)</f>
        <v>0</v>
      </c>
      <c r="M3584" s="1">
        <f>+IF(bloques1a3[[#This Row],[Sexo]]="F",1,0)</f>
        <v>0</v>
      </c>
    </row>
    <row r="3585" spans="1:13" x14ac:dyDescent="0.55000000000000004">
      <c r="A3585">
        <v>37</v>
      </c>
      <c r="B3585" s="1" t="s">
        <v>496</v>
      </c>
      <c r="C3585" s="1" t="s">
        <v>4</v>
      </c>
      <c r="D3585">
        <v>5</v>
      </c>
      <c r="E3585" s="1" t="s">
        <v>147</v>
      </c>
      <c r="F3585">
        <v>5</v>
      </c>
      <c r="G3585" s="1" t="s">
        <v>376</v>
      </c>
      <c r="H3585" s="1" t="s">
        <v>28</v>
      </c>
      <c r="I3585">
        <v>2</v>
      </c>
      <c r="J3585" s="1" t="str">
        <f>+VLOOKUP(bloques1a3[[#This Row],[respuesta]],respuestas.emociones[],2,0)</f>
        <v>miedo</v>
      </c>
      <c r="K3585" s="1">
        <f>+VLOOKUP(bloques1a3[[#This Row],[niño]],BD.niños[[Código]:[edad]],5,0)</f>
        <v>8</v>
      </c>
      <c r="L3585" s="1">
        <f>+IF(bloques1a3[[#This Row],[correcta]]=bloques1a3[[#This Row],[respuesta]],1,0)</f>
        <v>1</v>
      </c>
      <c r="M3585" s="1">
        <f>+IF(bloques1a3[[#This Row],[Sexo]]="F",1,0)</f>
        <v>0</v>
      </c>
    </row>
    <row r="3586" spans="1:13" x14ac:dyDescent="0.55000000000000004">
      <c r="A3586">
        <v>37</v>
      </c>
      <c r="B3586" s="1" t="s">
        <v>496</v>
      </c>
      <c r="C3586" s="1" t="s">
        <v>4</v>
      </c>
      <c r="D3586">
        <v>5</v>
      </c>
      <c r="E3586" s="1" t="s">
        <v>214</v>
      </c>
      <c r="F3586">
        <v>2</v>
      </c>
      <c r="G3586" s="1" t="s">
        <v>377</v>
      </c>
      <c r="H3586" s="1" t="s">
        <v>29</v>
      </c>
      <c r="I3586">
        <v>2</v>
      </c>
      <c r="J3586" s="1" t="str">
        <f>+VLOOKUP(bloques1a3[[#This Row],[respuesta]],respuestas.emociones[],2,0)</f>
        <v>alegria</v>
      </c>
      <c r="K3586" s="1">
        <f>+VLOOKUP(bloques1a3[[#This Row],[niño]],BD.niños[[Código]:[edad]],5,0)</f>
        <v>10</v>
      </c>
      <c r="L3586" s="1">
        <f>+IF(bloques1a3[[#This Row],[correcta]]=bloques1a3[[#This Row],[respuesta]],1,0)</f>
        <v>0</v>
      </c>
      <c r="M3586" s="1">
        <f>+IF(bloques1a3[[#This Row],[Sexo]]="F",1,0)</f>
        <v>1</v>
      </c>
    </row>
    <row r="3587" spans="1:13" x14ac:dyDescent="0.55000000000000004">
      <c r="A3587">
        <v>37</v>
      </c>
      <c r="B3587" s="1" t="s">
        <v>496</v>
      </c>
      <c r="C3587" s="1" t="s">
        <v>4</v>
      </c>
      <c r="D3587">
        <v>5</v>
      </c>
      <c r="E3587" s="1" t="s">
        <v>217</v>
      </c>
      <c r="F3587">
        <v>6</v>
      </c>
      <c r="G3587" s="1" t="s">
        <v>377</v>
      </c>
      <c r="H3587" s="1" t="s">
        <v>29</v>
      </c>
      <c r="I3587">
        <v>2</v>
      </c>
      <c r="J3587" s="1" t="str">
        <f>+VLOOKUP(bloques1a3[[#This Row],[respuesta]],respuestas.emociones[],2,0)</f>
        <v>sorpresa</v>
      </c>
      <c r="K3587" s="1">
        <f>+VLOOKUP(bloques1a3[[#This Row],[niño]],BD.niños[[Código]:[edad]],5,0)</f>
        <v>10</v>
      </c>
      <c r="L3587" s="1">
        <f>+IF(bloques1a3[[#This Row],[correcta]]=bloques1a3[[#This Row],[respuesta]],1,0)</f>
        <v>0</v>
      </c>
      <c r="M3587" s="1">
        <f>+IF(bloques1a3[[#This Row],[Sexo]]="F",1,0)</f>
        <v>1</v>
      </c>
    </row>
    <row r="3588" spans="1:13" x14ac:dyDescent="0.55000000000000004">
      <c r="A3588">
        <v>37</v>
      </c>
      <c r="B3588" s="1" t="s">
        <v>496</v>
      </c>
      <c r="C3588" s="1" t="s">
        <v>4</v>
      </c>
      <c r="D3588">
        <v>5</v>
      </c>
      <c r="E3588" s="1" t="s">
        <v>220</v>
      </c>
      <c r="F3588">
        <v>5</v>
      </c>
      <c r="G3588" s="1" t="s">
        <v>377</v>
      </c>
      <c r="H3588" s="1" t="s">
        <v>29</v>
      </c>
      <c r="I3588">
        <v>2</v>
      </c>
      <c r="J3588" s="1" t="str">
        <f>+VLOOKUP(bloques1a3[[#This Row],[respuesta]],respuestas.emociones[],2,0)</f>
        <v>miedo</v>
      </c>
      <c r="K3588" s="1">
        <f>+VLOOKUP(bloques1a3[[#This Row],[niño]],BD.niños[[Código]:[edad]],5,0)</f>
        <v>10</v>
      </c>
      <c r="L3588" s="1">
        <f>+IF(bloques1a3[[#This Row],[correcta]]=bloques1a3[[#This Row],[respuesta]],1,0)</f>
        <v>1</v>
      </c>
      <c r="M3588" s="1">
        <f>+IF(bloques1a3[[#This Row],[Sexo]]="F",1,0)</f>
        <v>1</v>
      </c>
    </row>
    <row r="3589" spans="1:13" x14ac:dyDescent="0.55000000000000004">
      <c r="A3589">
        <v>37</v>
      </c>
      <c r="B3589" s="1" t="s">
        <v>496</v>
      </c>
      <c r="C3589" s="1" t="s">
        <v>4</v>
      </c>
      <c r="D3589">
        <v>5</v>
      </c>
      <c r="E3589" s="1" t="s">
        <v>223</v>
      </c>
      <c r="F3589">
        <v>5</v>
      </c>
      <c r="G3589" s="1" t="s">
        <v>376</v>
      </c>
      <c r="H3589" s="1" t="s">
        <v>29</v>
      </c>
      <c r="I3589">
        <v>2</v>
      </c>
      <c r="J3589" s="1" t="str">
        <f>+VLOOKUP(bloques1a3[[#This Row],[respuesta]],respuestas.emociones[],2,0)</f>
        <v>miedo</v>
      </c>
      <c r="K3589" s="1">
        <f>+VLOOKUP(bloques1a3[[#This Row],[niño]],BD.niños[[Código]:[edad]],5,0)</f>
        <v>8</v>
      </c>
      <c r="L3589" s="1">
        <f>+IF(bloques1a3[[#This Row],[correcta]]=bloques1a3[[#This Row],[respuesta]],1,0)</f>
        <v>1</v>
      </c>
      <c r="M3589" s="1">
        <f>+IF(bloques1a3[[#This Row],[Sexo]]="F",1,0)</f>
        <v>1</v>
      </c>
    </row>
    <row r="3590" spans="1:13" x14ac:dyDescent="0.55000000000000004">
      <c r="A3590">
        <v>37</v>
      </c>
      <c r="B3590" s="1" t="s">
        <v>496</v>
      </c>
      <c r="C3590" s="1" t="s">
        <v>4</v>
      </c>
      <c r="D3590">
        <v>5</v>
      </c>
      <c r="E3590" s="1" t="s">
        <v>226</v>
      </c>
      <c r="F3590">
        <v>7</v>
      </c>
      <c r="G3590" s="1" t="s">
        <v>377</v>
      </c>
      <c r="H3590" s="1" t="s">
        <v>28</v>
      </c>
      <c r="I3590">
        <v>2</v>
      </c>
      <c r="J3590" s="1" t="str">
        <f>+VLOOKUP(bloques1a3[[#This Row],[respuesta]],respuestas.emociones[],2,0)</f>
        <v>asco</v>
      </c>
      <c r="K3590" s="1">
        <f>+VLOOKUP(bloques1a3[[#This Row],[niño]],BD.niños[[Código]:[edad]],5,0)</f>
        <v>10</v>
      </c>
      <c r="L3590" s="1">
        <f>+IF(bloques1a3[[#This Row],[correcta]]=bloques1a3[[#This Row],[respuesta]],1,0)</f>
        <v>0</v>
      </c>
      <c r="M3590" s="1">
        <f>+IF(bloques1a3[[#This Row],[Sexo]]="F",1,0)</f>
        <v>0</v>
      </c>
    </row>
    <row r="3591" spans="1:13" x14ac:dyDescent="0.55000000000000004">
      <c r="A3591">
        <v>37</v>
      </c>
      <c r="B3591" s="1" t="s">
        <v>496</v>
      </c>
      <c r="C3591" s="1" t="s">
        <v>4</v>
      </c>
      <c r="D3591">
        <v>5</v>
      </c>
      <c r="E3591" s="1" t="s">
        <v>229</v>
      </c>
      <c r="F3591">
        <v>4</v>
      </c>
      <c r="G3591" s="1" t="s">
        <v>376</v>
      </c>
      <c r="H3591" s="1" t="s">
        <v>28</v>
      </c>
      <c r="I3591">
        <v>2</v>
      </c>
      <c r="J3591" s="1" t="str">
        <f>+VLOOKUP(bloques1a3[[#This Row],[respuesta]],respuestas.emociones[],2,0)</f>
        <v>enojo</v>
      </c>
      <c r="K3591" s="1">
        <f>+VLOOKUP(bloques1a3[[#This Row],[niño]],BD.niños[[Código]:[edad]],5,0)</f>
        <v>7</v>
      </c>
      <c r="L3591" s="1">
        <f>+IF(bloques1a3[[#This Row],[correcta]]=bloques1a3[[#This Row],[respuesta]],1,0)</f>
        <v>0</v>
      </c>
      <c r="M3591" s="1">
        <f>+IF(bloques1a3[[#This Row],[Sexo]]="F",1,0)</f>
        <v>0</v>
      </c>
    </row>
    <row r="3592" spans="1:13" x14ac:dyDescent="0.55000000000000004">
      <c r="A3592">
        <v>37</v>
      </c>
      <c r="B3592" s="1" t="s">
        <v>496</v>
      </c>
      <c r="C3592" s="1" t="s">
        <v>4</v>
      </c>
      <c r="D3592">
        <v>5</v>
      </c>
      <c r="E3592" s="1" t="s">
        <v>231</v>
      </c>
      <c r="F3592">
        <v>6</v>
      </c>
      <c r="G3592" s="1" t="s">
        <v>375</v>
      </c>
      <c r="H3592" s="1" t="s">
        <v>29</v>
      </c>
      <c r="I3592">
        <v>2</v>
      </c>
      <c r="J3592" s="1" t="str">
        <f>+VLOOKUP(bloques1a3[[#This Row],[respuesta]],respuestas.emociones[],2,0)</f>
        <v>sorpresa</v>
      </c>
      <c r="K3592" s="1">
        <f>+VLOOKUP(bloques1a3[[#This Row],[niño]],BD.niños[[Código]:[edad]],5,0)</f>
        <v>6</v>
      </c>
      <c r="L3592" s="1">
        <f>+IF(bloques1a3[[#This Row],[correcta]]=bloques1a3[[#This Row],[respuesta]],1,0)</f>
        <v>0</v>
      </c>
      <c r="M3592" s="1">
        <f>+IF(bloques1a3[[#This Row],[Sexo]]="F",1,0)</f>
        <v>1</v>
      </c>
    </row>
    <row r="3593" spans="1:13" x14ac:dyDescent="0.55000000000000004">
      <c r="A3593">
        <v>37</v>
      </c>
      <c r="B3593" s="1" t="s">
        <v>496</v>
      </c>
      <c r="C3593" s="1" t="s">
        <v>4</v>
      </c>
      <c r="D3593">
        <v>5</v>
      </c>
      <c r="E3593" s="1" t="s">
        <v>286</v>
      </c>
      <c r="F3593">
        <v>6</v>
      </c>
      <c r="G3593" s="1" t="s">
        <v>375</v>
      </c>
      <c r="H3593" s="1" t="s">
        <v>28</v>
      </c>
      <c r="I3593">
        <v>2</v>
      </c>
      <c r="J3593" s="1" t="str">
        <f>+VLOOKUP(bloques1a3[[#This Row],[respuesta]],respuestas.emociones[],2,0)</f>
        <v>sorpresa</v>
      </c>
      <c r="K3593" s="1">
        <f>+VLOOKUP(bloques1a3[[#This Row],[niño]],BD.niños[[Código]:[edad]],5,0)</f>
        <v>5</v>
      </c>
      <c r="L3593" s="1">
        <f>+IF(bloques1a3[[#This Row],[correcta]]=bloques1a3[[#This Row],[respuesta]],1,0)</f>
        <v>0</v>
      </c>
      <c r="M3593" s="1">
        <f>+IF(bloques1a3[[#This Row],[Sexo]]="F",1,0)</f>
        <v>0</v>
      </c>
    </row>
    <row r="3594" spans="1:13" x14ac:dyDescent="0.55000000000000004">
      <c r="A3594">
        <v>37</v>
      </c>
      <c r="B3594" s="1" t="s">
        <v>496</v>
      </c>
      <c r="C3594" s="1" t="s">
        <v>4</v>
      </c>
      <c r="D3594">
        <v>5</v>
      </c>
      <c r="E3594" s="1" t="s">
        <v>290</v>
      </c>
      <c r="F3594">
        <v>7</v>
      </c>
      <c r="G3594" s="1" t="s">
        <v>375</v>
      </c>
      <c r="H3594" s="1" t="s">
        <v>28</v>
      </c>
      <c r="I3594">
        <v>2</v>
      </c>
      <c r="J3594" s="1" t="str">
        <f>+VLOOKUP(bloques1a3[[#This Row],[respuesta]],respuestas.emociones[],2,0)</f>
        <v>asco</v>
      </c>
      <c r="K3594" s="1">
        <f>+VLOOKUP(bloques1a3[[#This Row],[niño]],BD.niños[[Código]:[edad]],5,0)</f>
        <v>6</v>
      </c>
      <c r="L3594" s="1">
        <f>+IF(bloques1a3[[#This Row],[correcta]]=bloques1a3[[#This Row],[respuesta]],1,0)</f>
        <v>0</v>
      </c>
      <c r="M3594" s="1">
        <f>+IF(bloques1a3[[#This Row],[Sexo]]="F",1,0)</f>
        <v>0</v>
      </c>
    </row>
    <row r="3595" spans="1:13" x14ac:dyDescent="0.55000000000000004">
      <c r="A3595">
        <v>37</v>
      </c>
      <c r="B3595" s="1" t="s">
        <v>496</v>
      </c>
      <c r="C3595" s="1" t="s">
        <v>4</v>
      </c>
      <c r="D3595">
        <v>5</v>
      </c>
      <c r="E3595" s="1" t="s">
        <v>294</v>
      </c>
      <c r="F3595">
        <v>5</v>
      </c>
      <c r="G3595" s="1" t="s">
        <v>376</v>
      </c>
      <c r="H3595" s="1" t="s">
        <v>28</v>
      </c>
      <c r="I3595">
        <v>2</v>
      </c>
      <c r="J3595" s="1" t="str">
        <f>+VLOOKUP(bloques1a3[[#This Row],[respuesta]],respuestas.emociones[],2,0)</f>
        <v>miedo</v>
      </c>
      <c r="K3595" s="1">
        <f>+VLOOKUP(bloques1a3[[#This Row],[niño]],BD.niños[[Código]:[edad]],5,0)</f>
        <v>7</v>
      </c>
      <c r="L3595" s="1">
        <f>+IF(bloques1a3[[#This Row],[correcta]]=bloques1a3[[#This Row],[respuesta]],1,0)</f>
        <v>1</v>
      </c>
      <c r="M3595" s="1">
        <f>+IF(bloques1a3[[#This Row],[Sexo]]="F",1,0)</f>
        <v>0</v>
      </c>
    </row>
    <row r="3596" spans="1:13" x14ac:dyDescent="0.55000000000000004">
      <c r="A3596">
        <v>37</v>
      </c>
      <c r="B3596" s="1" t="s">
        <v>496</v>
      </c>
      <c r="C3596" s="1" t="s">
        <v>4</v>
      </c>
      <c r="D3596">
        <v>5</v>
      </c>
      <c r="E3596" s="1" t="s">
        <v>295</v>
      </c>
      <c r="F3596">
        <v>5</v>
      </c>
      <c r="G3596" s="1" t="s">
        <v>376</v>
      </c>
      <c r="H3596" s="1" t="s">
        <v>28</v>
      </c>
      <c r="I3596">
        <v>2</v>
      </c>
      <c r="J3596" s="1" t="str">
        <f>+VLOOKUP(bloques1a3[[#This Row],[respuesta]],respuestas.emociones[],2,0)</f>
        <v>miedo</v>
      </c>
      <c r="K3596" s="1">
        <f>+VLOOKUP(bloques1a3[[#This Row],[niño]],BD.niños[[Código]:[edad]],5,0)</f>
        <v>8</v>
      </c>
      <c r="L3596" s="1">
        <f>+IF(bloques1a3[[#This Row],[correcta]]=bloques1a3[[#This Row],[respuesta]],1,0)</f>
        <v>1</v>
      </c>
      <c r="M3596" s="1">
        <f>+IF(bloques1a3[[#This Row],[Sexo]]="F",1,0)</f>
        <v>0</v>
      </c>
    </row>
    <row r="3597" spans="1:13" x14ac:dyDescent="0.55000000000000004">
      <c r="A3597">
        <v>37</v>
      </c>
      <c r="B3597" s="1" t="s">
        <v>496</v>
      </c>
      <c r="C3597" s="1" t="s">
        <v>4</v>
      </c>
      <c r="D3597">
        <v>5</v>
      </c>
      <c r="E3597" s="1" t="s">
        <v>317</v>
      </c>
      <c r="F3597">
        <v>1</v>
      </c>
      <c r="G3597" s="1" t="s">
        <v>377</v>
      </c>
      <c r="H3597" s="1" t="s">
        <v>29</v>
      </c>
      <c r="I3597">
        <v>2</v>
      </c>
      <c r="J3597" s="1" t="str">
        <f>+VLOOKUP(bloques1a3[[#This Row],[respuesta]],respuestas.emociones[],2,0)</f>
        <v>neutra</v>
      </c>
      <c r="K3597" s="1">
        <f>+VLOOKUP(bloques1a3[[#This Row],[niño]],BD.niños[[Código]:[edad]],5,0)</f>
        <v>10</v>
      </c>
      <c r="L3597" s="1">
        <f>+IF(bloques1a3[[#This Row],[correcta]]=bloques1a3[[#This Row],[respuesta]],1,0)</f>
        <v>0</v>
      </c>
      <c r="M3597" s="1">
        <f>+IF(bloques1a3[[#This Row],[Sexo]]="F",1,0)</f>
        <v>1</v>
      </c>
    </row>
    <row r="3598" spans="1:13" x14ac:dyDescent="0.55000000000000004">
      <c r="A3598">
        <v>37</v>
      </c>
      <c r="B3598" s="1" t="s">
        <v>496</v>
      </c>
      <c r="C3598" s="1" t="s">
        <v>4</v>
      </c>
      <c r="D3598">
        <v>5</v>
      </c>
      <c r="E3598" s="1" t="s">
        <v>320</v>
      </c>
      <c r="F3598">
        <v>5</v>
      </c>
      <c r="G3598" s="1" t="s">
        <v>377</v>
      </c>
      <c r="H3598" s="1" t="s">
        <v>28</v>
      </c>
      <c r="I3598">
        <v>2</v>
      </c>
      <c r="J3598" s="1" t="str">
        <f>+VLOOKUP(bloques1a3[[#This Row],[respuesta]],respuestas.emociones[],2,0)</f>
        <v>miedo</v>
      </c>
      <c r="K3598" s="1">
        <f>+VLOOKUP(bloques1a3[[#This Row],[niño]],BD.niños[[Código]:[edad]],5,0)</f>
        <v>10</v>
      </c>
      <c r="L3598" s="1">
        <f>+IF(bloques1a3[[#This Row],[correcta]]=bloques1a3[[#This Row],[respuesta]],1,0)</f>
        <v>1</v>
      </c>
      <c r="M3598" s="1">
        <f>+IF(bloques1a3[[#This Row],[Sexo]]="F",1,0)</f>
        <v>0</v>
      </c>
    </row>
    <row r="3599" spans="1:13" x14ac:dyDescent="0.55000000000000004">
      <c r="A3599">
        <v>37</v>
      </c>
      <c r="B3599" s="1" t="s">
        <v>496</v>
      </c>
      <c r="C3599" s="1" t="s">
        <v>4</v>
      </c>
      <c r="D3599">
        <v>5</v>
      </c>
      <c r="E3599" s="1" t="s">
        <v>323</v>
      </c>
      <c r="F3599">
        <v>5</v>
      </c>
      <c r="G3599" s="1" t="s">
        <v>376</v>
      </c>
      <c r="H3599" s="1" t="s">
        <v>29</v>
      </c>
      <c r="I3599">
        <v>2</v>
      </c>
      <c r="J3599" s="1" t="str">
        <f>+VLOOKUP(bloques1a3[[#This Row],[respuesta]],respuestas.emociones[],2,0)</f>
        <v>miedo</v>
      </c>
      <c r="K3599" s="1">
        <f>+VLOOKUP(bloques1a3[[#This Row],[niño]],BD.niños[[Código]:[edad]],5,0)</f>
        <v>8</v>
      </c>
      <c r="L3599" s="1">
        <f>+IF(bloques1a3[[#This Row],[correcta]]=bloques1a3[[#This Row],[respuesta]],1,0)</f>
        <v>1</v>
      </c>
      <c r="M3599" s="1">
        <f>+IF(bloques1a3[[#This Row],[Sexo]]="F",1,0)</f>
        <v>1</v>
      </c>
    </row>
    <row r="3600" spans="1:13" x14ac:dyDescent="0.55000000000000004">
      <c r="A3600">
        <v>37</v>
      </c>
      <c r="B3600" s="1" t="s">
        <v>496</v>
      </c>
      <c r="C3600" s="1" t="s">
        <v>4</v>
      </c>
      <c r="D3600">
        <v>5</v>
      </c>
      <c r="E3600" s="1" t="s">
        <v>327</v>
      </c>
      <c r="F3600">
        <v>5</v>
      </c>
      <c r="G3600" s="1" t="s">
        <v>376</v>
      </c>
      <c r="H3600" s="1" t="s">
        <v>29</v>
      </c>
      <c r="I3600">
        <v>2</v>
      </c>
      <c r="J3600" s="1" t="str">
        <f>+VLOOKUP(bloques1a3[[#This Row],[respuesta]],respuestas.emociones[],2,0)</f>
        <v>miedo</v>
      </c>
      <c r="K3600" s="1">
        <f>+VLOOKUP(bloques1a3[[#This Row],[niño]],BD.niños[[Código]:[edad]],5,0)</f>
        <v>7</v>
      </c>
      <c r="L3600" s="1">
        <f>+IF(bloques1a3[[#This Row],[correcta]]=bloques1a3[[#This Row],[respuesta]],1,0)</f>
        <v>1</v>
      </c>
      <c r="M3600" s="1">
        <f>+IF(bloques1a3[[#This Row],[Sexo]]="F",1,0)</f>
        <v>1</v>
      </c>
    </row>
    <row r="3601" spans="1:13" x14ac:dyDescent="0.55000000000000004">
      <c r="A3601">
        <v>37</v>
      </c>
      <c r="B3601" s="1" t="s">
        <v>496</v>
      </c>
      <c r="C3601" s="1" t="s">
        <v>4</v>
      </c>
      <c r="D3601">
        <v>5</v>
      </c>
      <c r="E3601" s="1" t="s">
        <v>331</v>
      </c>
      <c r="F3601">
        <v>5</v>
      </c>
      <c r="G3601" s="1" t="s">
        <v>376</v>
      </c>
      <c r="H3601" s="1" t="s">
        <v>29</v>
      </c>
      <c r="I3601">
        <v>2</v>
      </c>
      <c r="J3601" s="1" t="str">
        <f>+VLOOKUP(bloques1a3[[#This Row],[respuesta]],respuestas.emociones[],2,0)</f>
        <v>miedo</v>
      </c>
      <c r="K3601" s="1">
        <f>+VLOOKUP(bloques1a3[[#This Row],[niño]],BD.niños[[Código]:[edad]],5,0)</f>
        <v>8</v>
      </c>
      <c r="L3601" s="1">
        <f>+IF(bloques1a3[[#This Row],[correcta]]=bloques1a3[[#This Row],[respuesta]],1,0)</f>
        <v>1</v>
      </c>
      <c r="M3601" s="1">
        <f>+IF(bloques1a3[[#This Row],[Sexo]]="F",1,0)</f>
        <v>1</v>
      </c>
    </row>
    <row r="3602" spans="1:13" x14ac:dyDescent="0.55000000000000004">
      <c r="A3602">
        <v>38</v>
      </c>
      <c r="B3602" s="1" t="s">
        <v>497</v>
      </c>
      <c r="C3602" s="1" t="s">
        <v>0</v>
      </c>
      <c r="D3602">
        <v>7</v>
      </c>
      <c r="E3602" s="1" t="s">
        <v>105</v>
      </c>
      <c r="F3602">
        <v>7</v>
      </c>
      <c r="G3602" s="1" t="s">
        <v>377</v>
      </c>
      <c r="H3602" s="1" t="s">
        <v>29</v>
      </c>
      <c r="I3602">
        <v>2</v>
      </c>
      <c r="J3602" s="1" t="str">
        <f>+VLOOKUP(bloques1a3[[#This Row],[respuesta]],respuestas.emociones[],2,0)</f>
        <v>asco</v>
      </c>
      <c r="K3602" s="1">
        <f>+VLOOKUP(bloques1a3[[#This Row],[niño]],BD.niños[[Código]:[edad]],5,0)</f>
        <v>10</v>
      </c>
      <c r="L3602" s="1">
        <f>+IF(bloques1a3[[#This Row],[correcta]]=bloques1a3[[#This Row],[respuesta]],1,0)</f>
        <v>1</v>
      </c>
      <c r="M3602" s="1">
        <f>+IF(bloques1a3[[#This Row],[Sexo]]="F",1,0)</f>
        <v>1</v>
      </c>
    </row>
    <row r="3603" spans="1:13" x14ac:dyDescent="0.55000000000000004">
      <c r="A3603">
        <v>38</v>
      </c>
      <c r="B3603" s="1" t="s">
        <v>497</v>
      </c>
      <c r="C3603" s="1" t="s">
        <v>0</v>
      </c>
      <c r="D3603">
        <v>7</v>
      </c>
      <c r="E3603" s="1" t="s">
        <v>108</v>
      </c>
      <c r="F3603">
        <v>7</v>
      </c>
      <c r="G3603" s="1" t="s">
        <v>377</v>
      </c>
      <c r="H3603" s="1" t="s">
        <v>29</v>
      </c>
      <c r="I3603">
        <v>2</v>
      </c>
      <c r="J3603" s="1" t="str">
        <f>+VLOOKUP(bloques1a3[[#This Row],[respuesta]],respuestas.emociones[],2,0)</f>
        <v>asco</v>
      </c>
      <c r="K3603" s="1">
        <f>+VLOOKUP(bloques1a3[[#This Row],[niño]],BD.niños[[Código]:[edad]],5,0)</f>
        <v>10</v>
      </c>
      <c r="L3603" s="1">
        <f>+IF(bloques1a3[[#This Row],[correcta]]=bloques1a3[[#This Row],[respuesta]],1,0)</f>
        <v>1</v>
      </c>
      <c r="M3603" s="1">
        <f>+IF(bloques1a3[[#This Row],[Sexo]]="F",1,0)</f>
        <v>1</v>
      </c>
    </row>
    <row r="3604" spans="1:13" x14ac:dyDescent="0.55000000000000004">
      <c r="A3604">
        <v>38</v>
      </c>
      <c r="B3604" s="1" t="s">
        <v>497</v>
      </c>
      <c r="C3604" s="1" t="s">
        <v>0</v>
      </c>
      <c r="D3604">
        <v>7</v>
      </c>
      <c r="E3604" s="1" t="s">
        <v>112</v>
      </c>
      <c r="F3604">
        <v>7</v>
      </c>
      <c r="G3604" s="1" t="s">
        <v>377</v>
      </c>
      <c r="H3604" s="1" t="s">
        <v>29</v>
      </c>
      <c r="I3604">
        <v>2</v>
      </c>
      <c r="J3604" s="1" t="str">
        <f>+VLOOKUP(bloques1a3[[#This Row],[respuesta]],respuestas.emociones[],2,0)</f>
        <v>asco</v>
      </c>
      <c r="K3604" s="1">
        <f>+VLOOKUP(bloques1a3[[#This Row],[niño]],BD.niños[[Código]:[edad]],5,0)</f>
        <v>9</v>
      </c>
      <c r="L3604" s="1">
        <f>+IF(bloques1a3[[#This Row],[correcta]]=bloques1a3[[#This Row],[respuesta]],1,0)</f>
        <v>1</v>
      </c>
      <c r="M3604" s="1">
        <f>+IF(bloques1a3[[#This Row],[Sexo]]="F",1,0)</f>
        <v>1</v>
      </c>
    </row>
    <row r="3605" spans="1:13" x14ac:dyDescent="0.55000000000000004">
      <c r="A3605">
        <v>38</v>
      </c>
      <c r="B3605" s="1" t="s">
        <v>497</v>
      </c>
      <c r="C3605" s="1" t="s">
        <v>0</v>
      </c>
      <c r="D3605">
        <v>7</v>
      </c>
      <c r="E3605" s="1" t="s">
        <v>116</v>
      </c>
      <c r="F3605">
        <v>7</v>
      </c>
      <c r="G3605" s="1" t="s">
        <v>377</v>
      </c>
      <c r="H3605" s="1" t="s">
        <v>29</v>
      </c>
      <c r="I3605">
        <v>2</v>
      </c>
      <c r="J3605" s="1" t="str">
        <f>+VLOOKUP(bloques1a3[[#This Row],[respuesta]],respuestas.emociones[],2,0)</f>
        <v>asco</v>
      </c>
      <c r="K3605" s="1">
        <f>+VLOOKUP(bloques1a3[[#This Row],[niño]],BD.niños[[Código]:[edad]],5,0)</f>
        <v>9</v>
      </c>
      <c r="L3605" s="1">
        <f>+IF(bloques1a3[[#This Row],[correcta]]=bloques1a3[[#This Row],[respuesta]],1,0)</f>
        <v>1</v>
      </c>
      <c r="M3605" s="1">
        <f>+IF(bloques1a3[[#This Row],[Sexo]]="F",1,0)</f>
        <v>1</v>
      </c>
    </row>
    <row r="3606" spans="1:13" x14ac:dyDescent="0.55000000000000004">
      <c r="A3606">
        <v>38</v>
      </c>
      <c r="B3606" s="1" t="s">
        <v>497</v>
      </c>
      <c r="C3606" s="1" t="s">
        <v>0</v>
      </c>
      <c r="D3606">
        <v>7</v>
      </c>
      <c r="E3606" s="1" t="s">
        <v>120</v>
      </c>
      <c r="F3606">
        <v>7</v>
      </c>
      <c r="G3606" s="1" t="s">
        <v>377</v>
      </c>
      <c r="H3606" s="1" t="s">
        <v>28</v>
      </c>
      <c r="I3606">
        <v>2</v>
      </c>
      <c r="J3606" s="1" t="str">
        <f>+VLOOKUP(bloques1a3[[#This Row],[respuesta]],respuestas.emociones[],2,0)</f>
        <v>asco</v>
      </c>
      <c r="K3606" s="1">
        <f>+VLOOKUP(bloques1a3[[#This Row],[niño]],BD.niños[[Código]:[edad]],5,0)</f>
        <v>10</v>
      </c>
      <c r="L3606" s="1">
        <f>+IF(bloques1a3[[#This Row],[correcta]]=bloques1a3[[#This Row],[respuesta]],1,0)</f>
        <v>1</v>
      </c>
      <c r="M3606" s="1">
        <f>+IF(bloques1a3[[#This Row],[Sexo]]="F",1,0)</f>
        <v>0</v>
      </c>
    </row>
    <row r="3607" spans="1:13" x14ac:dyDescent="0.55000000000000004">
      <c r="A3607">
        <v>38</v>
      </c>
      <c r="B3607" s="1" t="s">
        <v>497</v>
      </c>
      <c r="C3607" s="1" t="s">
        <v>0</v>
      </c>
      <c r="D3607">
        <v>7</v>
      </c>
      <c r="E3607" s="1" t="s">
        <v>123</v>
      </c>
      <c r="F3607">
        <v>5</v>
      </c>
      <c r="G3607" s="1" t="s">
        <v>376</v>
      </c>
      <c r="H3607" s="1" t="s">
        <v>28</v>
      </c>
      <c r="I3607">
        <v>2</v>
      </c>
      <c r="J3607" s="1" t="str">
        <f>+VLOOKUP(bloques1a3[[#This Row],[respuesta]],respuestas.emociones[],2,0)</f>
        <v>miedo</v>
      </c>
      <c r="K3607" s="1">
        <f>+VLOOKUP(bloques1a3[[#This Row],[niño]],BD.niños[[Código]:[edad]],5,0)</f>
        <v>8</v>
      </c>
      <c r="L3607" s="1">
        <f>+IF(bloques1a3[[#This Row],[correcta]]=bloques1a3[[#This Row],[respuesta]],1,0)</f>
        <v>0</v>
      </c>
      <c r="M3607" s="1">
        <f>+IF(bloques1a3[[#This Row],[Sexo]]="F",1,0)</f>
        <v>0</v>
      </c>
    </row>
    <row r="3608" spans="1:13" x14ac:dyDescent="0.55000000000000004">
      <c r="A3608">
        <v>38</v>
      </c>
      <c r="B3608" s="1" t="s">
        <v>497</v>
      </c>
      <c r="C3608" s="1" t="s">
        <v>0</v>
      </c>
      <c r="D3608">
        <v>7</v>
      </c>
      <c r="E3608" s="1" t="s">
        <v>127</v>
      </c>
      <c r="F3608">
        <v>3</v>
      </c>
      <c r="G3608" s="1" t="s">
        <v>375</v>
      </c>
      <c r="H3608" s="1" t="s">
        <v>28</v>
      </c>
      <c r="I3608">
        <v>2</v>
      </c>
      <c r="J3608" s="1" t="str">
        <f>+VLOOKUP(bloques1a3[[#This Row],[respuesta]],respuestas.emociones[],2,0)</f>
        <v>tristeza</v>
      </c>
      <c r="K3608" s="1">
        <f>+VLOOKUP(bloques1a3[[#This Row],[niño]],BD.niños[[Código]:[edad]],5,0)</f>
        <v>6</v>
      </c>
      <c r="L3608" s="1">
        <f>+IF(bloques1a3[[#This Row],[correcta]]=bloques1a3[[#This Row],[respuesta]],1,0)</f>
        <v>0</v>
      </c>
      <c r="M3608" s="1">
        <f>+IF(bloques1a3[[#This Row],[Sexo]]="F",1,0)</f>
        <v>0</v>
      </c>
    </row>
    <row r="3609" spans="1:13" x14ac:dyDescent="0.55000000000000004">
      <c r="A3609">
        <v>38</v>
      </c>
      <c r="B3609" s="1" t="s">
        <v>497</v>
      </c>
      <c r="C3609" s="1" t="s">
        <v>0</v>
      </c>
      <c r="D3609">
        <v>7</v>
      </c>
      <c r="E3609" s="1" t="s">
        <v>131</v>
      </c>
      <c r="F3609">
        <v>7</v>
      </c>
      <c r="G3609" s="1" t="s">
        <v>375</v>
      </c>
      <c r="H3609" s="1" t="s">
        <v>29</v>
      </c>
      <c r="I3609">
        <v>2</v>
      </c>
      <c r="J3609" s="1" t="str">
        <f>+VLOOKUP(bloques1a3[[#This Row],[respuesta]],respuestas.emociones[],2,0)</f>
        <v>asco</v>
      </c>
      <c r="K3609" s="1">
        <f>+VLOOKUP(bloques1a3[[#This Row],[niño]],BD.niños[[Código]:[edad]],5,0)</f>
        <v>6</v>
      </c>
      <c r="L3609" s="1">
        <f>+IF(bloques1a3[[#This Row],[correcta]]=bloques1a3[[#This Row],[respuesta]],1,0)</f>
        <v>1</v>
      </c>
      <c r="M3609" s="1">
        <f>+IF(bloques1a3[[#This Row],[Sexo]]="F",1,0)</f>
        <v>1</v>
      </c>
    </row>
    <row r="3610" spans="1:13" x14ac:dyDescent="0.55000000000000004">
      <c r="A3610">
        <v>38</v>
      </c>
      <c r="B3610" s="1" t="s">
        <v>497</v>
      </c>
      <c r="C3610" s="1" t="s">
        <v>0</v>
      </c>
      <c r="D3610">
        <v>7</v>
      </c>
      <c r="E3610" s="1" t="s">
        <v>135</v>
      </c>
      <c r="F3610">
        <v>7</v>
      </c>
      <c r="G3610" s="1" t="s">
        <v>375</v>
      </c>
      <c r="H3610" s="1" t="s">
        <v>28</v>
      </c>
      <c r="I3610">
        <v>2</v>
      </c>
      <c r="J3610" s="1" t="str">
        <f>+VLOOKUP(bloques1a3[[#This Row],[respuesta]],respuestas.emociones[],2,0)</f>
        <v>asco</v>
      </c>
      <c r="K3610" s="1">
        <f>+VLOOKUP(bloques1a3[[#This Row],[niño]],BD.niños[[Código]:[edad]],5,0)</f>
        <v>6</v>
      </c>
      <c r="L3610" s="1">
        <f>+IF(bloques1a3[[#This Row],[correcta]]=bloques1a3[[#This Row],[respuesta]],1,0)</f>
        <v>1</v>
      </c>
      <c r="M3610" s="1">
        <f>+IF(bloques1a3[[#This Row],[Sexo]]="F",1,0)</f>
        <v>0</v>
      </c>
    </row>
    <row r="3611" spans="1:13" x14ac:dyDescent="0.55000000000000004">
      <c r="A3611">
        <v>38</v>
      </c>
      <c r="B3611" s="1" t="s">
        <v>497</v>
      </c>
      <c r="C3611" s="1" t="s">
        <v>0</v>
      </c>
      <c r="D3611">
        <v>7</v>
      </c>
      <c r="E3611" s="1" t="s">
        <v>139</v>
      </c>
      <c r="F3611">
        <v>7</v>
      </c>
      <c r="G3611" s="1" t="s">
        <v>376</v>
      </c>
      <c r="H3611" s="1" t="s">
        <v>28</v>
      </c>
      <c r="I3611">
        <v>2</v>
      </c>
      <c r="J3611" s="1" t="str">
        <f>+VLOOKUP(bloques1a3[[#This Row],[respuesta]],respuestas.emociones[],2,0)</f>
        <v>asco</v>
      </c>
      <c r="K3611" s="1">
        <f>+VLOOKUP(bloques1a3[[#This Row],[niño]],BD.niños[[Código]:[edad]],5,0)</f>
        <v>8</v>
      </c>
      <c r="L3611" s="1">
        <f>+IF(bloques1a3[[#This Row],[correcta]]=bloques1a3[[#This Row],[respuesta]],1,0)</f>
        <v>1</v>
      </c>
      <c r="M3611" s="1">
        <f>+IF(bloques1a3[[#This Row],[Sexo]]="F",1,0)</f>
        <v>0</v>
      </c>
    </row>
    <row r="3612" spans="1:13" x14ac:dyDescent="0.55000000000000004">
      <c r="A3612">
        <v>38</v>
      </c>
      <c r="B3612" s="1" t="s">
        <v>497</v>
      </c>
      <c r="C3612" s="1" t="s">
        <v>0</v>
      </c>
      <c r="D3612">
        <v>7</v>
      </c>
      <c r="E3612" s="1" t="s">
        <v>141</v>
      </c>
      <c r="F3612">
        <v>7</v>
      </c>
      <c r="G3612" s="1" t="s">
        <v>376</v>
      </c>
      <c r="H3612" s="1" t="s">
        <v>29</v>
      </c>
      <c r="I3612">
        <v>2</v>
      </c>
      <c r="J3612" s="1" t="str">
        <f>+VLOOKUP(bloques1a3[[#This Row],[respuesta]],respuestas.emociones[],2,0)</f>
        <v>asco</v>
      </c>
      <c r="K3612" s="1">
        <f>+VLOOKUP(bloques1a3[[#This Row],[niño]],BD.niños[[Código]:[edad]],5,0)</f>
        <v>7</v>
      </c>
      <c r="L3612" s="1">
        <f>+IF(bloques1a3[[#This Row],[correcta]]=bloques1a3[[#This Row],[respuesta]],1,0)</f>
        <v>1</v>
      </c>
      <c r="M3612" s="1">
        <f>+IF(bloques1a3[[#This Row],[Sexo]]="F",1,0)</f>
        <v>1</v>
      </c>
    </row>
    <row r="3613" spans="1:13" x14ac:dyDescent="0.55000000000000004">
      <c r="A3613">
        <v>38</v>
      </c>
      <c r="B3613" s="1" t="s">
        <v>497</v>
      </c>
      <c r="C3613" s="1" t="s">
        <v>0</v>
      </c>
      <c r="D3613">
        <v>7</v>
      </c>
      <c r="E3613" s="1" t="s">
        <v>145</v>
      </c>
      <c r="F3613">
        <v>7</v>
      </c>
      <c r="G3613" s="1" t="s">
        <v>376</v>
      </c>
      <c r="H3613" s="1" t="s">
        <v>28</v>
      </c>
      <c r="I3613">
        <v>2</v>
      </c>
      <c r="J3613" s="1" t="str">
        <f>+VLOOKUP(bloques1a3[[#This Row],[respuesta]],respuestas.emociones[],2,0)</f>
        <v>asco</v>
      </c>
      <c r="K3613" s="1">
        <f>+VLOOKUP(bloques1a3[[#This Row],[niño]],BD.niños[[Código]:[edad]],5,0)</f>
        <v>8</v>
      </c>
      <c r="L3613" s="1">
        <f>+IF(bloques1a3[[#This Row],[correcta]]=bloques1a3[[#This Row],[respuesta]],1,0)</f>
        <v>1</v>
      </c>
      <c r="M3613" s="1">
        <f>+IF(bloques1a3[[#This Row],[Sexo]]="F",1,0)</f>
        <v>0</v>
      </c>
    </row>
    <row r="3614" spans="1:13" x14ac:dyDescent="0.55000000000000004">
      <c r="A3614">
        <v>38</v>
      </c>
      <c r="B3614" s="1" t="s">
        <v>497</v>
      </c>
      <c r="C3614" s="1" t="s">
        <v>0</v>
      </c>
      <c r="D3614">
        <v>7</v>
      </c>
      <c r="E3614" s="1" t="s">
        <v>147</v>
      </c>
      <c r="F3614">
        <v>7</v>
      </c>
      <c r="G3614" s="1" t="s">
        <v>376</v>
      </c>
      <c r="H3614" s="1" t="s">
        <v>28</v>
      </c>
      <c r="I3614">
        <v>2</v>
      </c>
      <c r="J3614" s="1" t="str">
        <f>+VLOOKUP(bloques1a3[[#This Row],[respuesta]],respuestas.emociones[],2,0)</f>
        <v>asco</v>
      </c>
      <c r="K3614" s="1">
        <f>+VLOOKUP(bloques1a3[[#This Row],[niño]],BD.niños[[Código]:[edad]],5,0)</f>
        <v>8</v>
      </c>
      <c r="L3614" s="1">
        <f>+IF(bloques1a3[[#This Row],[correcta]]=bloques1a3[[#This Row],[respuesta]],1,0)</f>
        <v>1</v>
      </c>
      <c r="M3614" s="1">
        <f>+IF(bloques1a3[[#This Row],[Sexo]]="F",1,0)</f>
        <v>0</v>
      </c>
    </row>
    <row r="3615" spans="1:13" x14ac:dyDescent="0.55000000000000004">
      <c r="A3615">
        <v>38</v>
      </c>
      <c r="B3615" s="1" t="s">
        <v>497</v>
      </c>
      <c r="C3615" s="1" t="s">
        <v>0</v>
      </c>
      <c r="D3615">
        <v>7</v>
      </c>
      <c r="E3615" s="1" t="s">
        <v>214</v>
      </c>
      <c r="F3615">
        <v>2</v>
      </c>
      <c r="G3615" s="1" t="s">
        <v>377</v>
      </c>
      <c r="H3615" s="1" t="s">
        <v>29</v>
      </c>
      <c r="I3615">
        <v>2</v>
      </c>
      <c r="J3615" s="1" t="str">
        <f>+VLOOKUP(bloques1a3[[#This Row],[respuesta]],respuestas.emociones[],2,0)</f>
        <v>alegria</v>
      </c>
      <c r="K3615" s="1">
        <f>+VLOOKUP(bloques1a3[[#This Row],[niño]],BD.niños[[Código]:[edad]],5,0)</f>
        <v>10</v>
      </c>
      <c r="L3615" s="1">
        <f>+IF(bloques1a3[[#This Row],[correcta]]=bloques1a3[[#This Row],[respuesta]],1,0)</f>
        <v>0</v>
      </c>
      <c r="M3615" s="1">
        <f>+IF(bloques1a3[[#This Row],[Sexo]]="F",1,0)</f>
        <v>1</v>
      </c>
    </row>
    <row r="3616" spans="1:13" x14ac:dyDescent="0.55000000000000004">
      <c r="A3616">
        <v>38</v>
      </c>
      <c r="B3616" s="1" t="s">
        <v>497</v>
      </c>
      <c r="C3616" s="1" t="s">
        <v>0</v>
      </c>
      <c r="D3616">
        <v>7</v>
      </c>
      <c r="E3616" s="1" t="s">
        <v>217</v>
      </c>
      <c r="F3616">
        <v>7</v>
      </c>
      <c r="G3616" s="1" t="s">
        <v>377</v>
      </c>
      <c r="H3616" s="1" t="s">
        <v>29</v>
      </c>
      <c r="I3616">
        <v>2</v>
      </c>
      <c r="J3616" s="1" t="str">
        <f>+VLOOKUP(bloques1a3[[#This Row],[respuesta]],respuestas.emociones[],2,0)</f>
        <v>asco</v>
      </c>
      <c r="K3616" s="1">
        <f>+VLOOKUP(bloques1a3[[#This Row],[niño]],BD.niños[[Código]:[edad]],5,0)</f>
        <v>10</v>
      </c>
      <c r="L3616" s="1">
        <f>+IF(bloques1a3[[#This Row],[correcta]]=bloques1a3[[#This Row],[respuesta]],1,0)</f>
        <v>1</v>
      </c>
      <c r="M3616" s="1">
        <f>+IF(bloques1a3[[#This Row],[Sexo]]="F",1,0)</f>
        <v>1</v>
      </c>
    </row>
    <row r="3617" spans="1:13" x14ac:dyDescent="0.55000000000000004">
      <c r="A3617">
        <v>38</v>
      </c>
      <c r="B3617" s="1" t="s">
        <v>497</v>
      </c>
      <c r="C3617" s="1" t="s">
        <v>0</v>
      </c>
      <c r="D3617">
        <v>7</v>
      </c>
      <c r="E3617" s="1" t="s">
        <v>220</v>
      </c>
      <c r="F3617">
        <v>7</v>
      </c>
      <c r="G3617" s="1" t="s">
        <v>377</v>
      </c>
      <c r="H3617" s="1" t="s">
        <v>29</v>
      </c>
      <c r="I3617">
        <v>2</v>
      </c>
      <c r="J3617" s="1" t="str">
        <f>+VLOOKUP(bloques1a3[[#This Row],[respuesta]],respuestas.emociones[],2,0)</f>
        <v>asco</v>
      </c>
      <c r="K3617" s="1">
        <f>+VLOOKUP(bloques1a3[[#This Row],[niño]],BD.niños[[Código]:[edad]],5,0)</f>
        <v>10</v>
      </c>
      <c r="L3617" s="1">
        <f>+IF(bloques1a3[[#This Row],[correcta]]=bloques1a3[[#This Row],[respuesta]],1,0)</f>
        <v>1</v>
      </c>
      <c r="M3617" s="1">
        <f>+IF(bloques1a3[[#This Row],[Sexo]]="F",1,0)</f>
        <v>1</v>
      </c>
    </row>
    <row r="3618" spans="1:13" x14ac:dyDescent="0.55000000000000004">
      <c r="A3618">
        <v>38</v>
      </c>
      <c r="B3618" s="1" t="s">
        <v>497</v>
      </c>
      <c r="C3618" s="1" t="s">
        <v>0</v>
      </c>
      <c r="D3618">
        <v>7</v>
      </c>
      <c r="E3618" s="1" t="s">
        <v>223</v>
      </c>
      <c r="F3618">
        <v>7</v>
      </c>
      <c r="G3618" s="1" t="s">
        <v>376</v>
      </c>
      <c r="H3618" s="1" t="s">
        <v>29</v>
      </c>
      <c r="I3618">
        <v>2</v>
      </c>
      <c r="J3618" s="1" t="str">
        <f>+VLOOKUP(bloques1a3[[#This Row],[respuesta]],respuestas.emociones[],2,0)</f>
        <v>asco</v>
      </c>
      <c r="K3618" s="1">
        <f>+VLOOKUP(bloques1a3[[#This Row],[niño]],BD.niños[[Código]:[edad]],5,0)</f>
        <v>8</v>
      </c>
      <c r="L3618" s="1">
        <f>+IF(bloques1a3[[#This Row],[correcta]]=bloques1a3[[#This Row],[respuesta]],1,0)</f>
        <v>1</v>
      </c>
      <c r="M3618" s="1">
        <f>+IF(bloques1a3[[#This Row],[Sexo]]="F",1,0)</f>
        <v>1</v>
      </c>
    </row>
    <row r="3619" spans="1:13" x14ac:dyDescent="0.55000000000000004">
      <c r="A3619">
        <v>38</v>
      </c>
      <c r="B3619" s="1" t="s">
        <v>497</v>
      </c>
      <c r="C3619" s="1" t="s">
        <v>0</v>
      </c>
      <c r="D3619">
        <v>7</v>
      </c>
      <c r="E3619" s="1" t="s">
        <v>226</v>
      </c>
      <c r="F3619">
        <v>7</v>
      </c>
      <c r="G3619" s="1" t="s">
        <v>377</v>
      </c>
      <c r="H3619" s="1" t="s">
        <v>28</v>
      </c>
      <c r="I3619">
        <v>2</v>
      </c>
      <c r="J3619" s="1" t="str">
        <f>+VLOOKUP(bloques1a3[[#This Row],[respuesta]],respuestas.emociones[],2,0)</f>
        <v>asco</v>
      </c>
      <c r="K3619" s="1">
        <f>+VLOOKUP(bloques1a3[[#This Row],[niño]],BD.niños[[Código]:[edad]],5,0)</f>
        <v>10</v>
      </c>
      <c r="L3619" s="1">
        <f>+IF(bloques1a3[[#This Row],[correcta]]=bloques1a3[[#This Row],[respuesta]],1,0)</f>
        <v>1</v>
      </c>
      <c r="M3619" s="1">
        <f>+IF(bloques1a3[[#This Row],[Sexo]]="F",1,0)</f>
        <v>0</v>
      </c>
    </row>
    <row r="3620" spans="1:13" x14ac:dyDescent="0.55000000000000004">
      <c r="A3620">
        <v>38</v>
      </c>
      <c r="B3620" s="1" t="s">
        <v>497</v>
      </c>
      <c r="C3620" s="1" t="s">
        <v>0</v>
      </c>
      <c r="D3620">
        <v>7</v>
      </c>
      <c r="E3620" s="1" t="s">
        <v>229</v>
      </c>
      <c r="F3620">
        <v>4</v>
      </c>
      <c r="G3620" s="1" t="s">
        <v>376</v>
      </c>
      <c r="H3620" s="1" t="s">
        <v>28</v>
      </c>
      <c r="I3620">
        <v>2</v>
      </c>
      <c r="J3620" s="1" t="str">
        <f>+VLOOKUP(bloques1a3[[#This Row],[respuesta]],respuestas.emociones[],2,0)</f>
        <v>enojo</v>
      </c>
      <c r="K3620" s="1">
        <f>+VLOOKUP(bloques1a3[[#This Row],[niño]],BD.niños[[Código]:[edad]],5,0)</f>
        <v>7</v>
      </c>
      <c r="L3620" s="1">
        <f>+IF(bloques1a3[[#This Row],[correcta]]=bloques1a3[[#This Row],[respuesta]],1,0)</f>
        <v>0</v>
      </c>
      <c r="M3620" s="1">
        <f>+IF(bloques1a3[[#This Row],[Sexo]]="F",1,0)</f>
        <v>0</v>
      </c>
    </row>
    <row r="3621" spans="1:13" x14ac:dyDescent="0.55000000000000004">
      <c r="A3621">
        <v>38</v>
      </c>
      <c r="B3621" s="1" t="s">
        <v>497</v>
      </c>
      <c r="C3621" s="1" t="s">
        <v>0</v>
      </c>
      <c r="D3621">
        <v>7</v>
      </c>
      <c r="E3621" s="1" t="s">
        <v>231</v>
      </c>
      <c r="F3621">
        <v>4</v>
      </c>
      <c r="G3621" s="1" t="s">
        <v>375</v>
      </c>
      <c r="H3621" s="1" t="s">
        <v>29</v>
      </c>
      <c r="I3621">
        <v>2</v>
      </c>
      <c r="J3621" s="1" t="str">
        <f>+VLOOKUP(bloques1a3[[#This Row],[respuesta]],respuestas.emociones[],2,0)</f>
        <v>enojo</v>
      </c>
      <c r="K3621" s="1">
        <f>+VLOOKUP(bloques1a3[[#This Row],[niño]],BD.niños[[Código]:[edad]],5,0)</f>
        <v>6</v>
      </c>
      <c r="L3621" s="1">
        <f>+IF(bloques1a3[[#This Row],[correcta]]=bloques1a3[[#This Row],[respuesta]],1,0)</f>
        <v>0</v>
      </c>
      <c r="M3621" s="1">
        <f>+IF(bloques1a3[[#This Row],[Sexo]]="F",1,0)</f>
        <v>1</v>
      </c>
    </row>
    <row r="3622" spans="1:13" x14ac:dyDescent="0.55000000000000004">
      <c r="A3622">
        <v>38</v>
      </c>
      <c r="B3622" s="1" t="s">
        <v>497</v>
      </c>
      <c r="C3622" s="1" t="s">
        <v>0</v>
      </c>
      <c r="D3622">
        <v>7</v>
      </c>
      <c r="E3622" s="1" t="s">
        <v>286</v>
      </c>
      <c r="F3622">
        <v>7</v>
      </c>
      <c r="G3622" s="1" t="s">
        <v>375</v>
      </c>
      <c r="H3622" s="1" t="s">
        <v>28</v>
      </c>
      <c r="I3622">
        <v>2</v>
      </c>
      <c r="J3622" s="1" t="str">
        <f>+VLOOKUP(bloques1a3[[#This Row],[respuesta]],respuestas.emociones[],2,0)</f>
        <v>asco</v>
      </c>
      <c r="K3622" s="1">
        <f>+VLOOKUP(bloques1a3[[#This Row],[niño]],BD.niños[[Código]:[edad]],5,0)</f>
        <v>5</v>
      </c>
      <c r="L3622" s="1">
        <f>+IF(bloques1a3[[#This Row],[correcta]]=bloques1a3[[#This Row],[respuesta]],1,0)</f>
        <v>1</v>
      </c>
      <c r="M3622" s="1">
        <f>+IF(bloques1a3[[#This Row],[Sexo]]="F",1,0)</f>
        <v>0</v>
      </c>
    </row>
    <row r="3623" spans="1:13" x14ac:dyDescent="0.55000000000000004">
      <c r="A3623">
        <v>38</v>
      </c>
      <c r="B3623" s="1" t="s">
        <v>497</v>
      </c>
      <c r="C3623" s="1" t="s">
        <v>0</v>
      </c>
      <c r="D3623">
        <v>7</v>
      </c>
      <c r="E3623" s="1" t="s">
        <v>290</v>
      </c>
      <c r="F3623">
        <v>7</v>
      </c>
      <c r="G3623" s="1" t="s">
        <v>375</v>
      </c>
      <c r="H3623" s="1" t="s">
        <v>28</v>
      </c>
      <c r="I3623">
        <v>2</v>
      </c>
      <c r="J3623" s="1" t="str">
        <f>+VLOOKUP(bloques1a3[[#This Row],[respuesta]],respuestas.emociones[],2,0)</f>
        <v>asco</v>
      </c>
      <c r="K3623" s="1">
        <f>+VLOOKUP(bloques1a3[[#This Row],[niño]],BD.niños[[Código]:[edad]],5,0)</f>
        <v>6</v>
      </c>
      <c r="L3623" s="1">
        <f>+IF(bloques1a3[[#This Row],[correcta]]=bloques1a3[[#This Row],[respuesta]],1,0)</f>
        <v>1</v>
      </c>
      <c r="M3623" s="1">
        <f>+IF(bloques1a3[[#This Row],[Sexo]]="F",1,0)</f>
        <v>0</v>
      </c>
    </row>
    <row r="3624" spans="1:13" x14ac:dyDescent="0.55000000000000004">
      <c r="A3624">
        <v>38</v>
      </c>
      <c r="B3624" s="1" t="s">
        <v>497</v>
      </c>
      <c r="C3624" s="1" t="s">
        <v>0</v>
      </c>
      <c r="D3624">
        <v>7</v>
      </c>
      <c r="E3624" s="1" t="s">
        <v>294</v>
      </c>
      <c r="F3624">
        <v>7</v>
      </c>
      <c r="G3624" s="1" t="s">
        <v>376</v>
      </c>
      <c r="H3624" s="1" t="s">
        <v>28</v>
      </c>
      <c r="I3624">
        <v>2</v>
      </c>
      <c r="J3624" s="1" t="str">
        <f>+VLOOKUP(bloques1a3[[#This Row],[respuesta]],respuestas.emociones[],2,0)</f>
        <v>asco</v>
      </c>
      <c r="K3624" s="1">
        <f>+VLOOKUP(bloques1a3[[#This Row],[niño]],BD.niños[[Código]:[edad]],5,0)</f>
        <v>7</v>
      </c>
      <c r="L3624" s="1">
        <f>+IF(bloques1a3[[#This Row],[correcta]]=bloques1a3[[#This Row],[respuesta]],1,0)</f>
        <v>1</v>
      </c>
      <c r="M3624" s="1">
        <f>+IF(bloques1a3[[#This Row],[Sexo]]="F",1,0)</f>
        <v>0</v>
      </c>
    </row>
    <row r="3625" spans="1:13" x14ac:dyDescent="0.55000000000000004">
      <c r="A3625">
        <v>38</v>
      </c>
      <c r="B3625" s="1" t="s">
        <v>497</v>
      </c>
      <c r="C3625" s="1" t="s">
        <v>0</v>
      </c>
      <c r="D3625">
        <v>7</v>
      </c>
      <c r="E3625" s="1" t="s">
        <v>295</v>
      </c>
      <c r="F3625">
        <v>4</v>
      </c>
      <c r="G3625" s="1" t="s">
        <v>376</v>
      </c>
      <c r="H3625" s="1" t="s">
        <v>28</v>
      </c>
      <c r="I3625">
        <v>2</v>
      </c>
      <c r="J3625" s="1" t="str">
        <f>+VLOOKUP(bloques1a3[[#This Row],[respuesta]],respuestas.emociones[],2,0)</f>
        <v>enojo</v>
      </c>
      <c r="K3625" s="1">
        <f>+VLOOKUP(bloques1a3[[#This Row],[niño]],BD.niños[[Código]:[edad]],5,0)</f>
        <v>8</v>
      </c>
      <c r="L3625" s="1">
        <f>+IF(bloques1a3[[#This Row],[correcta]]=bloques1a3[[#This Row],[respuesta]],1,0)</f>
        <v>0</v>
      </c>
      <c r="M3625" s="1">
        <f>+IF(bloques1a3[[#This Row],[Sexo]]="F",1,0)</f>
        <v>0</v>
      </c>
    </row>
    <row r="3626" spans="1:13" x14ac:dyDescent="0.55000000000000004">
      <c r="A3626">
        <v>38</v>
      </c>
      <c r="B3626" s="1" t="s">
        <v>497</v>
      </c>
      <c r="C3626" s="1" t="s">
        <v>0</v>
      </c>
      <c r="D3626">
        <v>7</v>
      </c>
      <c r="E3626" s="1" t="s">
        <v>317</v>
      </c>
      <c r="F3626">
        <v>7</v>
      </c>
      <c r="G3626" s="1" t="s">
        <v>377</v>
      </c>
      <c r="H3626" s="1" t="s">
        <v>29</v>
      </c>
      <c r="I3626">
        <v>2</v>
      </c>
      <c r="J3626" s="1" t="str">
        <f>+VLOOKUP(bloques1a3[[#This Row],[respuesta]],respuestas.emociones[],2,0)</f>
        <v>asco</v>
      </c>
      <c r="K3626" s="1">
        <f>+VLOOKUP(bloques1a3[[#This Row],[niño]],BD.niños[[Código]:[edad]],5,0)</f>
        <v>10</v>
      </c>
      <c r="L3626" s="1">
        <f>+IF(bloques1a3[[#This Row],[correcta]]=bloques1a3[[#This Row],[respuesta]],1,0)</f>
        <v>1</v>
      </c>
      <c r="M3626" s="1">
        <f>+IF(bloques1a3[[#This Row],[Sexo]]="F",1,0)</f>
        <v>1</v>
      </c>
    </row>
    <row r="3627" spans="1:13" x14ac:dyDescent="0.55000000000000004">
      <c r="A3627">
        <v>38</v>
      </c>
      <c r="B3627" s="1" t="s">
        <v>497</v>
      </c>
      <c r="C3627" s="1" t="s">
        <v>0</v>
      </c>
      <c r="D3627">
        <v>7</v>
      </c>
      <c r="E3627" s="1" t="s">
        <v>320</v>
      </c>
      <c r="F3627">
        <v>7</v>
      </c>
      <c r="G3627" s="1" t="s">
        <v>377</v>
      </c>
      <c r="H3627" s="1" t="s">
        <v>28</v>
      </c>
      <c r="I3627">
        <v>2</v>
      </c>
      <c r="J3627" s="1" t="str">
        <f>+VLOOKUP(bloques1a3[[#This Row],[respuesta]],respuestas.emociones[],2,0)</f>
        <v>asco</v>
      </c>
      <c r="K3627" s="1">
        <f>+VLOOKUP(bloques1a3[[#This Row],[niño]],BD.niños[[Código]:[edad]],5,0)</f>
        <v>10</v>
      </c>
      <c r="L3627" s="1">
        <f>+IF(bloques1a3[[#This Row],[correcta]]=bloques1a3[[#This Row],[respuesta]],1,0)</f>
        <v>1</v>
      </c>
      <c r="M3627" s="1">
        <f>+IF(bloques1a3[[#This Row],[Sexo]]="F",1,0)</f>
        <v>0</v>
      </c>
    </row>
    <row r="3628" spans="1:13" x14ac:dyDescent="0.55000000000000004">
      <c r="A3628">
        <v>38</v>
      </c>
      <c r="B3628" s="1" t="s">
        <v>497</v>
      </c>
      <c r="C3628" s="1" t="s">
        <v>0</v>
      </c>
      <c r="D3628">
        <v>7</v>
      </c>
      <c r="E3628" s="1" t="s">
        <v>323</v>
      </c>
      <c r="F3628">
        <v>7</v>
      </c>
      <c r="G3628" s="1" t="s">
        <v>376</v>
      </c>
      <c r="H3628" s="1" t="s">
        <v>29</v>
      </c>
      <c r="I3628">
        <v>2</v>
      </c>
      <c r="J3628" s="1" t="str">
        <f>+VLOOKUP(bloques1a3[[#This Row],[respuesta]],respuestas.emociones[],2,0)</f>
        <v>asco</v>
      </c>
      <c r="K3628" s="1">
        <f>+VLOOKUP(bloques1a3[[#This Row],[niño]],BD.niños[[Código]:[edad]],5,0)</f>
        <v>8</v>
      </c>
      <c r="L3628" s="1">
        <f>+IF(bloques1a3[[#This Row],[correcta]]=bloques1a3[[#This Row],[respuesta]],1,0)</f>
        <v>1</v>
      </c>
      <c r="M3628" s="1">
        <f>+IF(bloques1a3[[#This Row],[Sexo]]="F",1,0)</f>
        <v>1</v>
      </c>
    </row>
    <row r="3629" spans="1:13" x14ac:dyDescent="0.55000000000000004">
      <c r="A3629">
        <v>38</v>
      </c>
      <c r="B3629" s="1" t="s">
        <v>497</v>
      </c>
      <c r="C3629" s="1" t="s">
        <v>0</v>
      </c>
      <c r="D3629">
        <v>7</v>
      </c>
      <c r="E3629" s="1" t="s">
        <v>327</v>
      </c>
      <c r="F3629">
        <v>7</v>
      </c>
      <c r="G3629" s="1" t="s">
        <v>376</v>
      </c>
      <c r="H3629" s="1" t="s">
        <v>29</v>
      </c>
      <c r="I3629">
        <v>2</v>
      </c>
      <c r="J3629" s="1" t="str">
        <f>+VLOOKUP(bloques1a3[[#This Row],[respuesta]],respuestas.emociones[],2,0)</f>
        <v>asco</v>
      </c>
      <c r="K3629" s="1">
        <f>+VLOOKUP(bloques1a3[[#This Row],[niño]],BD.niños[[Código]:[edad]],5,0)</f>
        <v>7</v>
      </c>
      <c r="L3629" s="1">
        <f>+IF(bloques1a3[[#This Row],[correcta]]=bloques1a3[[#This Row],[respuesta]],1,0)</f>
        <v>1</v>
      </c>
      <c r="M3629" s="1">
        <f>+IF(bloques1a3[[#This Row],[Sexo]]="F",1,0)</f>
        <v>1</v>
      </c>
    </row>
    <row r="3630" spans="1:13" x14ac:dyDescent="0.55000000000000004">
      <c r="A3630">
        <v>38</v>
      </c>
      <c r="B3630" s="1" t="s">
        <v>497</v>
      </c>
      <c r="C3630" s="1" t="s">
        <v>0</v>
      </c>
      <c r="D3630">
        <v>7</v>
      </c>
      <c r="E3630" s="1" t="s">
        <v>331</v>
      </c>
      <c r="F3630">
        <v>7</v>
      </c>
      <c r="G3630" s="1" t="s">
        <v>376</v>
      </c>
      <c r="H3630" s="1" t="s">
        <v>29</v>
      </c>
      <c r="I3630">
        <v>2</v>
      </c>
      <c r="J3630" s="1" t="str">
        <f>+VLOOKUP(bloques1a3[[#This Row],[respuesta]],respuestas.emociones[],2,0)</f>
        <v>asco</v>
      </c>
      <c r="K3630" s="1">
        <f>+VLOOKUP(bloques1a3[[#This Row],[niño]],BD.niños[[Código]:[edad]],5,0)</f>
        <v>8</v>
      </c>
      <c r="L3630" s="1">
        <f>+IF(bloques1a3[[#This Row],[correcta]]=bloques1a3[[#This Row],[respuesta]],1,0)</f>
        <v>1</v>
      </c>
      <c r="M3630" s="1">
        <f>+IF(bloques1a3[[#This Row],[Sexo]]="F",1,0)</f>
        <v>1</v>
      </c>
    </row>
    <row r="3631" spans="1:13" x14ac:dyDescent="0.55000000000000004">
      <c r="A3631">
        <v>39</v>
      </c>
      <c r="B3631" s="1" t="s">
        <v>498</v>
      </c>
      <c r="C3631" s="1" t="s">
        <v>0</v>
      </c>
      <c r="D3631">
        <v>7</v>
      </c>
      <c r="E3631" s="1" t="s">
        <v>105</v>
      </c>
      <c r="F3631">
        <v>7</v>
      </c>
      <c r="G3631" s="1" t="s">
        <v>377</v>
      </c>
      <c r="H3631" s="1" t="s">
        <v>29</v>
      </c>
      <c r="I3631">
        <v>2</v>
      </c>
      <c r="J3631" s="1" t="str">
        <f>+VLOOKUP(bloques1a3[[#This Row],[respuesta]],respuestas.emociones[],2,0)</f>
        <v>asco</v>
      </c>
      <c r="K3631" s="1">
        <f>+VLOOKUP(bloques1a3[[#This Row],[niño]],BD.niños[[Código]:[edad]],5,0)</f>
        <v>10</v>
      </c>
      <c r="L3631" s="1">
        <f>+IF(bloques1a3[[#This Row],[correcta]]=bloques1a3[[#This Row],[respuesta]],1,0)</f>
        <v>1</v>
      </c>
      <c r="M3631" s="1">
        <f>+IF(bloques1a3[[#This Row],[Sexo]]="F",1,0)</f>
        <v>1</v>
      </c>
    </row>
    <row r="3632" spans="1:13" x14ac:dyDescent="0.55000000000000004">
      <c r="A3632">
        <v>39</v>
      </c>
      <c r="B3632" s="1" t="s">
        <v>498</v>
      </c>
      <c r="C3632" s="1" t="s">
        <v>0</v>
      </c>
      <c r="D3632">
        <v>7</v>
      </c>
      <c r="E3632" s="1" t="s">
        <v>108</v>
      </c>
      <c r="F3632">
        <v>7</v>
      </c>
      <c r="G3632" s="1" t="s">
        <v>377</v>
      </c>
      <c r="H3632" s="1" t="s">
        <v>29</v>
      </c>
      <c r="I3632">
        <v>2</v>
      </c>
      <c r="J3632" s="1" t="str">
        <f>+VLOOKUP(bloques1a3[[#This Row],[respuesta]],respuestas.emociones[],2,0)</f>
        <v>asco</v>
      </c>
      <c r="K3632" s="1">
        <f>+VLOOKUP(bloques1a3[[#This Row],[niño]],BD.niños[[Código]:[edad]],5,0)</f>
        <v>10</v>
      </c>
      <c r="L3632" s="1">
        <f>+IF(bloques1a3[[#This Row],[correcta]]=bloques1a3[[#This Row],[respuesta]],1,0)</f>
        <v>1</v>
      </c>
      <c r="M3632" s="1">
        <f>+IF(bloques1a3[[#This Row],[Sexo]]="F",1,0)</f>
        <v>1</v>
      </c>
    </row>
    <row r="3633" spans="1:13" x14ac:dyDescent="0.55000000000000004">
      <c r="A3633">
        <v>39</v>
      </c>
      <c r="B3633" s="1" t="s">
        <v>498</v>
      </c>
      <c r="C3633" s="1" t="s">
        <v>0</v>
      </c>
      <c r="D3633">
        <v>7</v>
      </c>
      <c r="E3633" s="1" t="s">
        <v>112</v>
      </c>
      <c r="F3633">
        <v>7</v>
      </c>
      <c r="G3633" s="1" t="s">
        <v>377</v>
      </c>
      <c r="H3633" s="1" t="s">
        <v>29</v>
      </c>
      <c r="I3633">
        <v>2</v>
      </c>
      <c r="J3633" s="1" t="str">
        <f>+VLOOKUP(bloques1a3[[#This Row],[respuesta]],respuestas.emociones[],2,0)</f>
        <v>asco</v>
      </c>
      <c r="K3633" s="1">
        <f>+VLOOKUP(bloques1a3[[#This Row],[niño]],BD.niños[[Código]:[edad]],5,0)</f>
        <v>9</v>
      </c>
      <c r="L3633" s="1">
        <f>+IF(bloques1a3[[#This Row],[correcta]]=bloques1a3[[#This Row],[respuesta]],1,0)</f>
        <v>1</v>
      </c>
      <c r="M3633" s="1">
        <f>+IF(bloques1a3[[#This Row],[Sexo]]="F",1,0)</f>
        <v>1</v>
      </c>
    </row>
    <row r="3634" spans="1:13" x14ac:dyDescent="0.55000000000000004">
      <c r="A3634">
        <v>39</v>
      </c>
      <c r="B3634" s="1" t="s">
        <v>498</v>
      </c>
      <c r="C3634" s="1" t="s">
        <v>0</v>
      </c>
      <c r="D3634">
        <v>7</v>
      </c>
      <c r="E3634" s="1" t="s">
        <v>116</v>
      </c>
      <c r="F3634">
        <v>7</v>
      </c>
      <c r="G3634" s="1" t="s">
        <v>377</v>
      </c>
      <c r="H3634" s="1" t="s">
        <v>29</v>
      </c>
      <c r="I3634">
        <v>2</v>
      </c>
      <c r="J3634" s="1" t="str">
        <f>+VLOOKUP(bloques1a3[[#This Row],[respuesta]],respuestas.emociones[],2,0)</f>
        <v>asco</v>
      </c>
      <c r="K3634" s="1">
        <f>+VLOOKUP(bloques1a3[[#This Row],[niño]],BD.niños[[Código]:[edad]],5,0)</f>
        <v>9</v>
      </c>
      <c r="L3634" s="1">
        <f>+IF(bloques1a3[[#This Row],[correcta]]=bloques1a3[[#This Row],[respuesta]],1,0)</f>
        <v>1</v>
      </c>
      <c r="M3634" s="1">
        <f>+IF(bloques1a3[[#This Row],[Sexo]]="F",1,0)</f>
        <v>1</v>
      </c>
    </row>
    <row r="3635" spans="1:13" x14ac:dyDescent="0.55000000000000004">
      <c r="A3635">
        <v>39</v>
      </c>
      <c r="B3635" s="1" t="s">
        <v>498</v>
      </c>
      <c r="C3635" s="1" t="s">
        <v>0</v>
      </c>
      <c r="D3635">
        <v>7</v>
      </c>
      <c r="E3635" s="1" t="s">
        <v>120</v>
      </c>
      <c r="F3635">
        <v>7</v>
      </c>
      <c r="G3635" s="1" t="s">
        <v>377</v>
      </c>
      <c r="H3635" s="1" t="s">
        <v>28</v>
      </c>
      <c r="I3635">
        <v>2</v>
      </c>
      <c r="J3635" s="1" t="str">
        <f>+VLOOKUP(bloques1a3[[#This Row],[respuesta]],respuestas.emociones[],2,0)</f>
        <v>asco</v>
      </c>
      <c r="K3635" s="1">
        <f>+VLOOKUP(bloques1a3[[#This Row],[niño]],BD.niños[[Código]:[edad]],5,0)</f>
        <v>10</v>
      </c>
      <c r="L3635" s="1">
        <f>+IF(bloques1a3[[#This Row],[correcta]]=bloques1a3[[#This Row],[respuesta]],1,0)</f>
        <v>1</v>
      </c>
      <c r="M3635" s="1">
        <f>+IF(bloques1a3[[#This Row],[Sexo]]="F",1,0)</f>
        <v>0</v>
      </c>
    </row>
    <row r="3636" spans="1:13" x14ac:dyDescent="0.55000000000000004">
      <c r="A3636">
        <v>39</v>
      </c>
      <c r="B3636" s="1" t="s">
        <v>498</v>
      </c>
      <c r="C3636" s="1" t="s">
        <v>0</v>
      </c>
      <c r="D3636">
        <v>7</v>
      </c>
      <c r="E3636" s="1" t="s">
        <v>123</v>
      </c>
      <c r="F3636">
        <v>7</v>
      </c>
      <c r="G3636" s="1" t="s">
        <v>376</v>
      </c>
      <c r="H3636" s="1" t="s">
        <v>28</v>
      </c>
      <c r="I3636">
        <v>2</v>
      </c>
      <c r="J3636" s="1" t="str">
        <f>+VLOOKUP(bloques1a3[[#This Row],[respuesta]],respuestas.emociones[],2,0)</f>
        <v>asco</v>
      </c>
      <c r="K3636" s="1">
        <f>+VLOOKUP(bloques1a3[[#This Row],[niño]],BD.niños[[Código]:[edad]],5,0)</f>
        <v>8</v>
      </c>
      <c r="L3636" s="1">
        <f>+IF(bloques1a3[[#This Row],[correcta]]=bloques1a3[[#This Row],[respuesta]],1,0)</f>
        <v>1</v>
      </c>
      <c r="M3636" s="1">
        <f>+IF(bloques1a3[[#This Row],[Sexo]]="F",1,0)</f>
        <v>0</v>
      </c>
    </row>
    <row r="3637" spans="1:13" x14ac:dyDescent="0.55000000000000004">
      <c r="A3637">
        <v>39</v>
      </c>
      <c r="B3637" s="1" t="s">
        <v>498</v>
      </c>
      <c r="C3637" s="1" t="s">
        <v>0</v>
      </c>
      <c r="D3637">
        <v>7</v>
      </c>
      <c r="E3637" s="1" t="s">
        <v>127</v>
      </c>
      <c r="F3637">
        <v>7</v>
      </c>
      <c r="G3637" s="1" t="s">
        <v>375</v>
      </c>
      <c r="H3637" s="1" t="s">
        <v>28</v>
      </c>
      <c r="I3637">
        <v>2</v>
      </c>
      <c r="J3637" s="1" t="str">
        <f>+VLOOKUP(bloques1a3[[#This Row],[respuesta]],respuestas.emociones[],2,0)</f>
        <v>asco</v>
      </c>
      <c r="K3637" s="1">
        <f>+VLOOKUP(bloques1a3[[#This Row],[niño]],BD.niños[[Código]:[edad]],5,0)</f>
        <v>6</v>
      </c>
      <c r="L3637" s="1">
        <f>+IF(bloques1a3[[#This Row],[correcta]]=bloques1a3[[#This Row],[respuesta]],1,0)</f>
        <v>1</v>
      </c>
      <c r="M3637" s="1">
        <f>+IF(bloques1a3[[#This Row],[Sexo]]="F",1,0)</f>
        <v>0</v>
      </c>
    </row>
    <row r="3638" spans="1:13" x14ac:dyDescent="0.55000000000000004">
      <c r="A3638">
        <v>39</v>
      </c>
      <c r="B3638" s="1" t="s">
        <v>498</v>
      </c>
      <c r="C3638" s="1" t="s">
        <v>0</v>
      </c>
      <c r="D3638">
        <v>7</v>
      </c>
      <c r="E3638" s="1" t="s">
        <v>131</v>
      </c>
      <c r="F3638">
        <v>7</v>
      </c>
      <c r="G3638" s="1" t="s">
        <v>375</v>
      </c>
      <c r="H3638" s="1" t="s">
        <v>29</v>
      </c>
      <c r="I3638">
        <v>2</v>
      </c>
      <c r="J3638" s="1" t="str">
        <f>+VLOOKUP(bloques1a3[[#This Row],[respuesta]],respuestas.emociones[],2,0)</f>
        <v>asco</v>
      </c>
      <c r="K3638" s="1">
        <f>+VLOOKUP(bloques1a3[[#This Row],[niño]],BD.niños[[Código]:[edad]],5,0)</f>
        <v>6</v>
      </c>
      <c r="L3638" s="1">
        <f>+IF(bloques1a3[[#This Row],[correcta]]=bloques1a3[[#This Row],[respuesta]],1,0)</f>
        <v>1</v>
      </c>
      <c r="M3638" s="1">
        <f>+IF(bloques1a3[[#This Row],[Sexo]]="F",1,0)</f>
        <v>1</v>
      </c>
    </row>
    <row r="3639" spans="1:13" x14ac:dyDescent="0.55000000000000004">
      <c r="A3639">
        <v>39</v>
      </c>
      <c r="B3639" s="1" t="s">
        <v>498</v>
      </c>
      <c r="C3639" s="1" t="s">
        <v>0</v>
      </c>
      <c r="D3639">
        <v>7</v>
      </c>
      <c r="E3639" s="1" t="s">
        <v>135</v>
      </c>
      <c r="F3639">
        <v>7</v>
      </c>
      <c r="G3639" s="1" t="s">
        <v>375</v>
      </c>
      <c r="H3639" s="1" t="s">
        <v>28</v>
      </c>
      <c r="I3639">
        <v>2</v>
      </c>
      <c r="J3639" s="1" t="str">
        <f>+VLOOKUP(bloques1a3[[#This Row],[respuesta]],respuestas.emociones[],2,0)</f>
        <v>asco</v>
      </c>
      <c r="K3639" s="1">
        <f>+VLOOKUP(bloques1a3[[#This Row],[niño]],BD.niños[[Código]:[edad]],5,0)</f>
        <v>6</v>
      </c>
      <c r="L3639" s="1">
        <f>+IF(bloques1a3[[#This Row],[correcta]]=bloques1a3[[#This Row],[respuesta]],1,0)</f>
        <v>1</v>
      </c>
      <c r="M3639" s="1">
        <f>+IF(bloques1a3[[#This Row],[Sexo]]="F",1,0)</f>
        <v>0</v>
      </c>
    </row>
    <row r="3640" spans="1:13" x14ac:dyDescent="0.55000000000000004">
      <c r="A3640">
        <v>39</v>
      </c>
      <c r="B3640" s="1" t="s">
        <v>498</v>
      </c>
      <c r="C3640" s="1" t="s">
        <v>0</v>
      </c>
      <c r="D3640">
        <v>7</v>
      </c>
      <c r="E3640" s="1" t="s">
        <v>139</v>
      </c>
      <c r="F3640">
        <v>7</v>
      </c>
      <c r="G3640" s="1" t="s">
        <v>376</v>
      </c>
      <c r="H3640" s="1" t="s">
        <v>28</v>
      </c>
      <c r="I3640">
        <v>2</v>
      </c>
      <c r="J3640" s="1" t="str">
        <f>+VLOOKUP(bloques1a3[[#This Row],[respuesta]],respuestas.emociones[],2,0)</f>
        <v>asco</v>
      </c>
      <c r="K3640" s="1">
        <f>+VLOOKUP(bloques1a3[[#This Row],[niño]],BD.niños[[Código]:[edad]],5,0)</f>
        <v>8</v>
      </c>
      <c r="L3640" s="1">
        <f>+IF(bloques1a3[[#This Row],[correcta]]=bloques1a3[[#This Row],[respuesta]],1,0)</f>
        <v>1</v>
      </c>
      <c r="M3640" s="1">
        <f>+IF(bloques1a3[[#This Row],[Sexo]]="F",1,0)</f>
        <v>0</v>
      </c>
    </row>
    <row r="3641" spans="1:13" x14ac:dyDescent="0.55000000000000004">
      <c r="A3641">
        <v>39</v>
      </c>
      <c r="B3641" s="1" t="s">
        <v>498</v>
      </c>
      <c r="C3641" s="1" t="s">
        <v>0</v>
      </c>
      <c r="D3641">
        <v>7</v>
      </c>
      <c r="E3641" s="1" t="s">
        <v>141</v>
      </c>
      <c r="F3641">
        <v>7</v>
      </c>
      <c r="G3641" s="1" t="s">
        <v>376</v>
      </c>
      <c r="H3641" s="1" t="s">
        <v>29</v>
      </c>
      <c r="I3641">
        <v>2</v>
      </c>
      <c r="J3641" s="1" t="str">
        <f>+VLOOKUP(bloques1a3[[#This Row],[respuesta]],respuestas.emociones[],2,0)</f>
        <v>asco</v>
      </c>
      <c r="K3641" s="1">
        <f>+VLOOKUP(bloques1a3[[#This Row],[niño]],BD.niños[[Código]:[edad]],5,0)</f>
        <v>7</v>
      </c>
      <c r="L3641" s="1">
        <f>+IF(bloques1a3[[#This Row],[correcta]]=bloques1a3[[#This Row],[respuesta]],1,0)</f>
        <v>1</v>
      </c>
      <c r="M3641" s="1">
        <f>+IF(bloques1a3[[#This Row],[Sexo]]="F",1,0)</f>
        <v>1</v>
      </c>
    </row>
    <row r="3642" spans="1:13" x14ac:dyDescent="0.55000000000000004">
      <c r="A3642">
        <v>39</v>
      </c>
      <c r="B3642" s="1" t="s">
        <v>498</v>
      </c>
      <c r="C3642" s="1" t="s">
        <v>0</v>
      </c>
      <c r="D3642">
        <v>7</v>
      </c>
      <c r="E3642" s="1" t="s">
        <v>145</v>
      </c>
      <c r="F3642">
        <v>7</v>
      </c>
      <c r="G3642" s="1" t="s">
        <v>376</v>
      </c>
      <c r="H3642" s="1" t="s">
        <v>28</v>
      </c>
      <c r="I3642">
        <v>2</v>
      </c>
      <c r="J3642" s="1" t="str">
        <f>+VLOOKUP(bloques1a3[[#This Row],[respuesta]],respuestas.emociones[],2,0)</f>
        <v>asco</v>
      </c>
      <c r="K3642" s="1">
        <f>+VLOOKUP(bloques1a3[[#This Row],[niño]],BD.niños[[Código]:[edad]],5,0)</f>
        <v>8</v>
      </c>
      <c r="L3642" s="1">
        <f>+IF(bloques1a3[[#This Row],[correcta]]=bloques1a3[[#This Row],[respuesta]],1,0)</f>
        <v>1</v>
      </c>
      <c r="M3642" s="1">
        <f>+IF(bloques1a3[[#This Row],[Sexo]]="F",1,0)</f>
        <v>0</v>
      </c>
    </row>
    <row r="3643" spans="1:13" x14ac:dyDescent="0.55000000000000004">
      <c r="A3643">
        <v>39</v>
      </c>
      <c r="B3643" s="1" t="s">
        <v>498</v>
      </c>
      <c r="C3643" s="1" t="s">
        <v>0</v>
      </c>
      <c r="D3643">
        <v>7</v>
      </c>
      <c r="E3643" s="1" t="s">
        <v>147</v>
      </c>
      <c r="F3643">
        <v>7</v>
      </c>
      <c r="G3643" s="1" t="s">
        <v>376</v>
      </c>
      <c r="H3643" s="1" t="s">
        <v>28</v>
      </c>
      <c r="I3643">
        <v>2</v>
      </c>
      <c r="J3643" s="1" t="str">
        <f>+VLOOKUP(bloques1a3[[#This Row],[respuesta]],respuestas.emociones[],2,0)</f>
        <v>asco</v>
      </c>
      <c r="K3643" s="1">
        <f>+VLOOKUP(bloques1a3[[#This Row],[niño]],BD.niños[[Código]:[edad]],5,0)</f>
        <v>8</v>
      </c>
      <c r="L3643" s="1">
        <f>+IF(bloques1a3[[#This Row],[correcta]]=bloques1a3[[#This Row],[respuesta]],1,0)</f>
        <v>1</v>
      </c>
      <c r="M3643" s="1">
        <f>+IF(bloques1a3[[#This Row],[Sexo]]="F",1,0)</f>
        <v>0</v>
      </c>
    </row>
    <row r="3644" spans="1:13" x14ac:dyDescent="0.55000000000000004">
      <c r="A3644">
        <v>39</v>
      </c>
      <c r="B3644" s="1" t="s">
        <v>498</v>
      </c>
      <c r="C3644" s="1" t="s">
        <v>0</v>
      </c>
      <c r="D3644">
        <v>7</v>
      </c>
      <c r="E3644" s="1" t="s">
        <v>214</v>
      </c>
      <c r="F3644">
        <v>2</v>
      </c>
      <c r="G3644" s="1" t="s">
        <v>377</v>
      </c>
      <c r="H3644" s="1" t="s">
        <v>29</v>
      </c>
      <c r="I3644">
        <v>2</v>
      </c>
      <c r="J3644" s="1" t="str">
        <f>+VLOOKUP(bloques1a3[[#This Row],[respuesta]],respuestas.emociones[],2,0)</f>
        <v>alegria</v>
      </c>
      <c r="K3644" s="1">
        <f>+VLOOKUP(bloques1a3[[#This Row],[niño]],BD.niños[[Código]:[edad]],5,0)</f>
        <v>10</v>
      </c>
      <c r="L3644" s="1">
        <f>+IF(bloques1a3[[#This Row],[correcta]]=bloques1a3[[#This Row],[respuesta]],1,0)</f>
        <v>0</v>
      </c>
      <c r="M3644" s="1">
        <f>+IF(bloques1a3[[#This Row],[Sexo]]="F",1,0)</f>
        <v>1</v>
      </c>
    </row>
    <row r="3645" spans="1:13" x14ac:dyDescent="0.55000000000000004">
      <c r="A3645">
        <v>39</v>
      </c>
      <c r="B3645" s="1" t="s">
        <v>498</v>
      </c>
      <c r="C3645" s="1" t="s">
        <v>0</v>
      </c>
      <c r="D3645">
        <v>7</v>
      </c>
      <c r="E3645" s="1" t="s">
        <v>217</v>
      </c>
      <c r="F3645">
        <v>7</v>
      </c>
      <c r="G3645" s="1" t="s">
        <v>377</v>
      </c>
      <c r="H3645" s="1" t="s">
        <v>29</v>
      </c>
      <c r="I3645">
        <v>2</v>
      </c>
      <c r="J3645" s="1" t="str">
        <f>+VLOOKUP(bloques1a3[[#This Row],[respuesta]],respuestas.emociones[],2,0)</f>
        <v>asco</v>
      </c>
      <c r="K3645" s="1">
        <f>+VLOOKUP(bloques1a3[[#This Row],[niño]],BD.niños[[Código]:[edad]],5,0)</f>
        <v>10</v>
      </c>
      <c r="L3645" s="1">
        <f>+IF(bloques1a3[[#This Row],[correcta]]=bloques1a3[[#This Row],[respuesta]],1,0)</f>
        <v>1</v>
      </c>
      <c r="M3645" s="1">
        <f>+IF(bloques1a3[[#This Row],[Sexo]]="F",1,0)</f>
        <v>1</v>
      </c>
    </row>
    <row r="3646" spans="1:13" x14ac:dyDescent="0.55000000000000004">
      <c r="A3646">
        <v>39</v>
      </c>
      <c r="B3646" s="1" t="s">
        <v>498</v>
      </c>
      <c r="C3646" s="1" t="s">
        <v>0</v>
      </c>
      <c r="D3646">
        <v>7</v>
      </c>
      <c r="E3646" s="1" t="s">
        <v>220</v>
      </c>
      <c r="F3646">
        <v>7</v>
      </c>
      <c r="G3646" s="1" t="s">
        <v>377</v>
      </c>
      <c r="H3646" s="1" t="s">
        <v>29</v>
      </c>
      <c r="I3646">
        <v>2</v>
      </c>
      <c r="J3646" s="1" t="str">
        <f>+VLOOKUP(bloques1a3[[#This Row],[respuesta]],respuestas.emociones[],2,0)</f>
        <v>asco</v>
      </c>
      <c r="K3646" s="1">
        <f>+VLOOKUP(bloques1a3[[#This Row],[niño]],BD.niños[[Código]:[edad]],5,0)</f>
        <v>10</v>
      </c>
      <c r="L3646" s="1">
        <f>+IF(bloques1a3[[#This Row],[correcta]]=bloques1a3[[#This Row],[respuesta]],1,0)</f>
        <v>1</v>
      </c>
      <c r="M3646" s="1">
        <f>+IF(bloques1a3[[#This Row],[Sexo]]="F",1,0)</f>
        <v>1</v>
      </c>
    </row>
    <row r="3647" spans="1:13" x14ac:dyDescent="0.55000000000000004">
      <c r="A3647">
        <v>39</v>
      </c>
      <c r="B3647" s="1" t="s">
        <v>498</v>
      </c>
      <c r="C3647" s="1" t="s">
        <v>0</v>
      </c>
      <c r="D3647">
        <v>7</v>
      </c>
      <c r="E3647" s="1" t="s">
        <v>223</v>
      </c>
      <c r="F3647">
        <v>7</v>
      </c>
      <c r="G3647" s="1" t="s">
        <v>376</v>
      </c>
      <c r="H3647" s="1" t="s">
        <v>29</v>
      </c>
      <c r="I3647">
        <v>2</v>
      </c>
      <c r="J3647" s="1" t="str">
        <f>+VLOOKUP(bloques1a3[[#This Row],[respuesta]],respuestas.emociones[],2,0)</f>
        <v>asco</v>
      </c>
      <c r="K3647" s="1">
        <f>+VLOOKUP(bloques1a3[[#This Row],[niño]],BD.niños[[Código]:[edad]],5,0)</f>
        <v>8</v>
      </c>
      <c r="L3647" s="1">
        <f>+IF(bloques1a3[[#This Row],[correcta]]=bloques1a3[[#This Row],[respuesta]],1,0)</f>
        <v>1</v>
      </c>
      <c r="M3647" s="1">
        <f>+IF(bloques1a3[[#This Row],[Sexo]]="F",1,0)</f>
        <v>1</v>
      </c>
    </row>
    <row r="3648" spans="1:13" x14ac:dyDescent="0.55000000000000004">
      <c r="A3648">
        <v>39</v>
      </c>
      <c r="B3648" s="1" t="s">
        <v>498</v>
      </c>
      <c r="C3648" s="1" t="s">
        <v>0</v>
      </c>
      <c r="D3648">
        <v>7</v>
      </c>
      <c r="E3648" s="1" t="s">
        <v>226</v>
      </c>
      <c r="F3648">
        <v>7</v>
      </c>
      <c r="G3648" s="1" t="s">
        <v>377</v>
      </c>
      <c r="H3648" s="1" t="s">
        <v>28</v>
      </c>
      <c r="I3648">
        <v>2</v>
      </c>
      <c r="J3648" s="1" t="str">
        <f>+VLOOKUP(bloques1a3[[#This Row],[respuesta]],respuestas.emociones[],2,0)</f>
        <v>asco</v>
      </c>
      <c r="K3648" s="1">
        <f>+VLOOKUP(bloques1a3[[#This Row],[niño]],BD.niños[[Código]:[edad]],5,0)</f>
        <v>10</v>
      </c>
      <c r="L3648" s="1">
        <f>+IF(bloques1a3[[#This Row],[correcta]]=bloques1a3[[#This Row],[respuesta]],1,0)</f>
        <v>1</v>
      </c>
      <c r="M3648" s="1">
        <f>+IF(bloques1a3[[#This Row],[Sexo]]="F",1,0)</f>
        <v>0</v>
      </c>
    </row>
    <row r="3649" spans="1:13" x14ac:dyDescent="0.55000000000000004">
      <c r="A3649">
        <v>39</v>
      </c>
      <c r="B3649" s="1" t="s">
        <v>498</v>
      </c>
      <c r="C3649" s="1" t="s">
        <v>0</v>
      </c>
      <c r="D3649">
        <v>7</v>
      </c>
      <c r="E3649" s="1" t="s">
        <v>229</v>
      </c>
      <c r="F3649">
        <v>7</v>
      </c>
      <c r="G3649" s="1" t="s">
        <v>376</v>
      </c>
      <c r="H3649" s="1" t="s">
        <v>28</v>
      </c>
      <c r="I3649">
        <v>2</v>
      </c>
      <c r="J3649" s="1" t="str">
        <f>+VLOOKUP(bloques1a3[[#This Row],[respuesta]],respuestas.emociones[],2,0)</f>
        <v>asco</v>
      </c>
      <c r="K3649" s="1">
        <f>+VLOOKUP(bloques1a3[[#This Row],[niño]],BD.niños[[Código]:[edad]],5,0)</f>
        <v>7</v>
      </c>
      <c r="L3649" s="1">
        <f>+IF(bloques1a3[[#This Row],[correcta]]=bloques1a3[[#This Row],[respuesta]],1,0)</f>
        <v>1</v>
      </c>
      <c r="M3649" s="1">
        <f>+IF(bloques1a3[[#This Row],[Sexo]]="F",1,0)</f>
        <v>0</v>
      </c>
    </row>
    <row r="3650" spans="1:13" x14ac:dyDescent="0.55000000000000004">
      <c r="A3650">
        <v>39</v>
      </c>
      <c r="B3650" s="1" t="s">
        <v>498</v>
      </c>
      <c r="C3650" s="1" t="s">
        <v>0</v>
      </c>
      <c r="D3650">
        <v>7</v>
      </c>
      <c r="E3650" s="1" t="s">
        <v>231</v>
      </c>
      <c r="F3650">
        <v>7</v>
      </c>
      <c r="G3650" s="1" t="s">
        <v>375</v>
      </c>
      <c r="H3650" s="1" t="s">
        <v>29</v>
      </c>
      <c r="I3650">
        <v>2</v>
      </c>
      <c r="J3650" s="1" t="str">
        <f>+VLOOKUP(bloques1a3[[#This Row],[respuesta]],respuestas.emociones[],2,0)</f>
        <v>asco</v>
      </c>
      <c r="K3650" s="1">
        <f>+VLOOKUP(bloques1a3[[#This Row],[niño]],BD.niños[[Código]:[edad]],5,0)</f>
        <v>6</v>
      </c>
      <c r="L3650" s="1">
        <f>+IF(bloques1a3[[#This Row],[correcta]]=bloques1a3[[#This Row],[respuesta]],1,0)</f>
        <v>1</v>
      </c>
      <c r="M3650" s="1">
        <f>+IF(bloques1a3[[#This Row],[Sexo]]="F",1,0)</f>
        <v>1</v>
      </c>
    </row>
    <row r="3651" spans="1:13" x14ac:dyDescent="0.55000000000000004">
      <c r="A3651">
        <v>39</v>
      </c>
      <c r="B3651" s="1" t="s">
        <v>498</v>
      </c>
      <c r="C3651" s="1" t="s">
        <v>0</v>
      </c>
      <c r="D3651">
        <v>7</v>
      </c>
      <c r="E3651" s="1" t="s">
        <v>286</v>
      </c>
      <c r="F3651">
        <v>6</v>
      </c>
      <c r="G3651" s="1" t="s">
        <v>375</v>
      </c>
      <c r="H3651" s="1" t="s">
        <v>28</v>
      </c>
      <c r="I3651">
        <v>2</v>
      </c>
      <c r="J3651" s="1" t="str">
        <f>+VLOOKUP(bloques1a3[[#This Row],[respuesta]],respuestas.emociones[],2,0)</f>
        <v>sorpresa</v>
      </c>
      <c r="K3651" s="1">
        <f>+VLOOKUP(bloques1a3[[#This Row],[niño]],BD.niños[[Código]:[edad]],5,0)</f>
        <v>5</v>
      </c>
      <c r="L3651" s="1">
        <f>+IF(bloques1a3[[#This Row],[correcta]]=bloques1a3[[#This Row],[respuesta]],1,0)</f>
        <v>0</v>
      </c>
      <c r="M3651" s="1">
        <f>+IF(bloques1a3[[#This Row],[Sexo]]="F",1,0)</f>
        <v>0</v>
      </c>
    </row>
    <row r="3652" spans="1:13" x14ac:dyDescent="0.55000000000000004">
      <c r="A3652">
        <v>39</v>
      </c>
      <c r="B3652" s="1" t="s">
        <v>498</v>
      </c>
      <c r="C3652" s="1" t="s">
        <v>0</v>
      </c>
      <c r="D3652">
        <v>7</v>
      </c>
      <c r="E3652" s="1" t="s">
        <v>290</v>
      </c>
      <c r="F3652">
        <v>7</v>
      </c>
      <c r="G3652" s="1" t="s">
        <v>375</v>
      </c>
      <c r="H3652" s="1" t="s">
        <v>28</v>
      </c>
      <c r="I3652">
        <v>2</v>
      </c>
      <c r="J3652" s="1" t="str">
        <f>+VLOOKUP(bloques1a3[[#This Row],[respuesta]],respuestas.emociones[],2,0)</f>
        <v>asco</v>
      </c>
      <c r="K3652" s="1">
        <f>+VLOOKUP(bloques1a3[[#This Row],[niño]],BD.niños[[Código]:[edad]],5,0)</f>
        <v>6</v>
      </c>
      <c r="L3652" s="1">
        <f>+IF(bloques1a3[[#This Row],[correcta]]=bloques1a3[[#This Row],[respuesta]],1,0)</f>
        <v>1</v>
      </c>
      <c r="M3652" s="1">
        <f>+IF(bloques1a3[[#This Row],[Sexo]]="F",1,0)</f>
        <v>0</v>
      </c>
    </row>
    <row r="3653" spans="1:13" x14ac:dyDescent="0.55000000000000004">
      <c r="A3653">
        <v>39</v>
      </c>
      <c r="B3653" s="1" t="s">
        <v>498</v>
      </c>
      <c r="C3653" s="1" t="s">
        <v>0</v>
      </c>
      <c r="D3653">
        <v>7</v>
      </c>
      <c r="E3653" s="1" t="s">
        <v>294</v>
      </c>
      <c r="F3653">
        <v>7</v>
      </c>
      <c r="G3653" s="1" t="s">
        <v>376</v>
      </c>
      <c r="H3653" s="1" t="s">
        <v>28</v>
      </c>
      <c r="I3653">
        <v>2</v>
      </c>
      <c r="J3653" s="1" t="str">
        <f>+VLOOKUP(bloques1a3[[#This Row],[respuesta]],respuestas.emociones[],2,0)</f>
        <v>asco</v>
      </c>
      <c r="K3653" s="1">
        <f>+VLOOKUP(bloques1a3[[#This Row],[niño]],BD.niños[[Código]:[edad]],5,0)</f>
        <v>7</v>
      </c>
      <c r="L3653" s="1">
        <f>+IF(bloques1a3[[#This Row],[correcta]]=bloques1a3[[#This Row],[respuesta]],1,0)</f>
        <v>1</v>
      </c>
      <c r="M3653" s="1">
        <f>+IF(bloques1a3[[#This Row],[Sexo]]="F",1,0)</f>
        <v>0</v>
      </c>
    </row>
    <row r="3654" spans="1:13" x14ac:dyDescent="0.55000000000000004">
      <c r="A3654">
        <v>39</v>
      </c>
      <c r="B3654" s="1" t="s">
        <v>498</v>
      </c>
      <c r="C3654" s="1" t="s">
        <v>0</v>
      </c>
      <c r="D3654">
        <v>7</v>
      </c>
      <c r="E3654" s="1" t="s">
        <v>295</v>
      </c>
      <c r="F3654">
        <v>3</v>
      </c>
      <c r="G3654" s="1" t="s">
        <v>376</v>
      </c>
      <c r="H3654" s="1" t="s">
        <v>28</v>
      </c>
      <c r="I3654">
        <v>2</v>
      </c>
      <c r="J3654" s="1" t="str">
        <f>+VLOOKUP(bloques1a3[[#This Row],[respuesta]],respuestas.emociones[],2,0)</f>
        <v>tristeza</v>
      </c>
      <c r="K3654" s="1">
        <f>+VLOOKUP(bloques1a3[[#This Row],[niño]],BD.niños[[Código]:[edad]],5,0)</f>
        <v>8</v>
      </c>
      <c r="L3654" s="1">
        <f>+IF(bloques1a3[[#This Row],[correcta]]=bloques1a3[[#This Row],[respuesta]],1,0)</f>
        <v>0</v>
      </c>
      <c r="M3654" s="1">
        <f>+IF(bloques1a3[[#This Row],[Sexo]]="F",1,0)</f>
        <v>0</v>
      </c>
    </row>
    <row r="3655" spans="1:13" x14ac:dyDescent="0.55000000000000004">
      <c r="A3655">
        <v>39</v>
      </c>
      <c r="B3655" s="1" t="s">
        <v>498</v>
      </c>
      <c r="C3655" s="1" t="s">
        <v>0</v>
      </c>
      <c r="D3655">
        <v>7</v>
      </c>
      <c r="E3655" s="1" t="s">
        <v>317</v>
      </c>
      <c r="F3655">
        <v>7</v>
      </c>
      <c r="G3655" s="1" t="s">
        <v>377</v>
      </c>
      <c r="H3655" s="1" t="s">
        <v>29</v>
      </c>
      <c r="I3655">
        <v>2</v>
      </c>
      <c r="J3655" s="1" t="str">
        <f>+VLOOKUP(bloques1a3[[#This Row],[respuesta]],respuestas.emociones[],2,0)</f>
        <v>asco</v>
      </c>
      <c r="K3655" s="1">
        <f>+VLOOKUP(bloques1a3[[#This Row],[niño]],BD.niños[[Código]:[edad]],5,0)</f>
        <v>10</v>
      </c>
      <c r="L3655" s="1">
        <f>+IF(bloques1a3[[#This Row],[correcta]]=bloques1a3[[#This Row],[respuesta]],1,0)</f>
        <v>1</v>
      </c>
      <c r="M3655" s="1">
        <f>+IF(bloques1a3[[#This Row],[Sexo]]="F",1,0)</f>
        <v>1</v>
      </c>
    </row>
    <row r="3656" spans="1:13" x14ac:dyDescent="0.55000000000000004">
      <c r="A3656">
        <v>39</v>
      </c>
      <c r="B3656" s="1" t="s">
        <v>498</v>
      </c>
      <c r="C3656" s="1" t="s">
        <v>0</v>
      </c>
      <c r="D3656">
        <v>7</v>
      </c>
      <c r="E3656" s="1" t="s">
        <v>320</v>
      </c>
      <c r="F3656">
        <v>7</v>
      </c>
      <c r="G3656" s="1" t="s">
        <v>377</v>
      </c>
      <c r="H3656" s="1" t="s">
        <v>28</v>
      </c>
      <c r="I3656">
        <v>2</v>
      </c>
      <c r="J3656" s="1" t="str">
        <f>+VLOOKUP(bloques1a3[[#This Row],[respuesta]],respuestas.emociones[],2,0)</f>
        <v>asco</v>
      </c>
      <c r="K3656" s="1">
        <f>+VLOOKUP(bloques1a3[[#This Row],[niño]],BD.niños[[Código]:[edad]],5,0)</f>
        <v>10</v>
      </c>
      <c r="L3656" s="1">
        <f>+IF(bloques1a3[[#This Row],[correcta]]=bloques1a3[[#This Row],[respuesta]],1,0)</f>
        <v>1</v>
      </c>
      <c r="M3656" s="1">
        <f>+IF(bloques1a3[[#This Row],[Sexo]]="F",1,0)</f>
        <v>0</v>
      </c>
    </row>
    <row r="3657" spans="1:13" x14ac:dyDescent="0.55000000000000004">
      <c r="A3657">
        <v>39</v>
      </c>
      <c r="B3657" s="1" t="s">
        <v>498</v>
      </c>
      <c r="C3657" s="1" t="s">
        <v>0</v>
      </c>
      <c r="D3657">
        <v>7</v>
      </c>
      <c r="E3657" s="1" t="s">
        <v>323</v>
      </c>
      <c r="F3657">
        <v>7</v>
      </c>
      <c r="G3657" s="1" t="s">
        <v>376</v>
      </c>
      <c r="H3657" s="1" t="s">
        <v>29</v>
      </c>
      <c r="I3657">
        <v>2</v>
      </c>
      <c r="J3657" s="1" t="str">
        <f>+VLOOKUP(bloques1a3[[#This Row],[respuesta]],respuestas.emociones[],2,0)</f>
        <v>asco</v>
      </c>
      <c r="K3657" s="1">
        <f>+VLOOKUP(bloques1a3[[#This Row],[niño]],BD.niños[[Código]:[edad]],5,0)</f>
        <v>8</v>
      </c>
      <c r="L3657" s="1">
        <f>+IF(bloques1a3[[#This Row],[correcta]]=bloques1a3[[#This Row],[respuesta]],1,0)</f>
        <v>1</v>
      </c>
      <c r="M3657" s="1">
        <f>+IF(bloques1a3[[#This Row],[Sexo]]="F",1,0)</f>
        <v>1</v>
      </c>
    </row>
    <row r="3658" spans="1:13" x14ac:dyDescent="0.55000000000000004">
      <c r="A3658">
        <v>39</v>
      </c>
      <c r="B3658" s="1" t="s">
        <v>498</v>
      </c>
      <c r="C3658" s="1" t="s">
        <v>0</v>
      </c>
      <c r="D3658">
        <v>7</v>
      </c>
      <c r="E3658" s="1" t="s">
        <v>327</v>
      </c>
      <c r="F3658">
        <v>7</v>
      </c>
      <c r="G3658" s="1" t="s">
        <v>376</v>
      </c>
      <c r="H3658" s="1" t="s">
        <v>29</v>
      </c>
      <c r="I3658">
        <v>2</v>
      </c>
      <c r="J3658" s="1" t="str">
        <f>+VLOOKUP(bloques1a3[[#This Row],[respuesta]],respuestas.emociones[],2,0)</f>
        <v>asco</v>
      </c>
      <c r="K3658" s="1">
        <f>+VLOOKUP(bloques1a3[[#This Row],[niño]],BD.niños[[Código]:[edad]],5,0)</f>
        <v>7</v>
      </c>
      <c r="L3658" s="1">
        <f>+IF(bloques1a3[[#This Row],[correcta]]=bloques1a3[[#This Row],[respuesta]],1,0)</f>
        <v>1</v>
      </c>
      <c r="M3658" s="1">
        <f>+IF(bloques1a3[[#This Row],[Sexo]]="F",1,0)</f>
        <v>1</v>
      </c>
    </row>
    <row r="3659" spans="1:13" x14ac:dyDescent="0.55000000000000004">
      <c r="A3659">
        <v>39</v>
      </c>
      <c r="B3659" s="1" t="s">
        <v>498</v>
      </c>
      <c r="C3659" s="1" t="s">
        <v>0</v>
      </c>
      <c r="D3659">
        <v>7</v>
      </c>
      <c r="E3659" s="1" t="s">
        <v>331</v>
      </c>
      <c r="F3659">
        <v>7</v>
      </c>
      <c r="G3659" s="1" t="s">
        <v>376</v>
      </c>
      <c r="H3659" s="1" t="s">
        <v>29</v>
      </c>
      <c r="I3659">
        <v>2</v>
      </c>
      <c r="J3659" s="1" t="str">
        <f>+VLOOKUP(bloques1a3[[#This Row],[respuesta]],respuestas.emociones[],2,0)</f>
        <v>asco</v>
      </c>
      <c r="K3659" s="1">
        <f>+VLOOKUP(bloques1a3[[#This Row],[niño]],BD.niños[[Código]:[edad]],5,0)</f>
        <v>8</v>
      </c>
      <c r="L3659" s="1">
        <f>+IF(bloques1a3[[#This Row],[correcta]]=bloques1a3[[#This Row],[respuesta]],1,0)</f>
        <v>1</v>
      </c>
      <c r="M3659" s="1">
        <f>+IF(bloques1a3[[#This Row],[Sexo]]="F",1,0)</f>
        <v>1</v>
      </c>
    </row>
    <row r="3660" spans="1:13" x14ac:dyDescent="0.55000000000000004">
      <c r="A3660">
        <v>40</v>
      </c>
      <c r="B3660" s="1" t="s">
        <v>499</v>
      </c>
      <c r="C3660" s="1" t="s">
        <v>3</v>
      </c>
      <c r="D3660">
        <v>4</v>
      </c>
      <c r="E3660" s="1" t="s">
        <v>105</v>
      </c>
      <c r="F3660">
        <v>4</v>
      </c>
      <c r="G3660" s="1" t="s">
        <v>377</v>
      </c>
      <c r="H3660" s="1" t="s">
        <v>29</v>
      </c>
      <c r="I3660">
        <v>2</v>
      </c>
      <c r="J3660" s="1" t="str">
        <f>+VLOOKUP(bloques1a3[[#This Row],[respuesta]],respuestas.emociones[],2,0)</f>
        <v>enojo</v>
      </c>
      <c r="K3660" s="1">
        <f>+VLOOKUP(bloques1a3[[#This Row],[niño]],BD.niños[[Código]:[edad]],5,0)</f>
        <v>10</v>
      </c>
      <c r="L3660" s="1">
        <f>+IF(bloques1a3[[#This Row],[correcta]]=bloques1a3[[#This Row],[respuesta]],1,0)</f>
        <v>1</v>
      </c>
      <c r="M3660" s="1">
        <f>+IF(bloques1a3[[#This Row],[Sexo]]="F",1,0)</f>
        <v>1</v>
      </c>
    </row>
    <row r="3661" spans="1:13" x14ac:dyDescent="0.55000000000000004">
      <c r="A3661">
        <v>40</v>
      </c>
      <c r="B3661" s="1" t="s">
        <v>499</v>
      </c>
      <c r="C3661" s="1" t="s">
        <v>3</v>
      </c>
      <c r="D3661">
        <v>4</v>
      </c>
      <c r="E3661" s="1" t="s">
        <v>108</v>
      </c>
      <c r="F3661">
        <v>5</v>
      </c>
      <c r="G3661" s="1" t="s">
        <v>377</v>
      </c>
      <c r="H3661" s="1" t="s">
        <v>29</v>
      </c>
      <c r="I3661">
        <v>2</v>
      </c>
      <c r="J3661" s="1" t="str">
        <f>+VLOOKUP(bloques1a3[[#This Row],[respuesta]],respuestas.emociones[],2,0)</f>
        <v>miedo</v>
      </c>
      <c r="K3661" s="1">
        <f>+VLOOKUP(bloques1a3[[#This Row],[niño]],BD.niños[[Código]:[edad]],5,0)</f>
        <v>10</v>
      </c>
      <c r="L3661" s="1">
        <f>+IF(bloques1a3[[#This Row],[correcta]]=bloques1a3[[#This Row],[respuesta]],1,0)</f>
        <v>0</v>
      </c>
      <c r="M3661" s="1">
        <f>+IF(bloques1a3[[#This Row],[Sexo]]="F",1,0)</f>
        <v>1</v>
      </c>
    </row>
    <row r="3662" spans="1:13" x14ac:dyDescent="0.55000000000000004">
      <c r="A3662">
        <v>40</v>
      </c>
      <c r="B3662" s="1" t="s">
        <v>499</v>
      </c>
      <c r="C3662" s="1" t="s">
        <v>3</v>
      </c>
      <c r="D3662">
        <v>4</v>
      </c>
      <c r="E3662" s="1" t="s">
        <v>112</v>
      </c>
      <c r="F3662">
        <v>4</v>
      </c>
      <c r="G3662" s="1" t="s">
        <v>377</v>
      </c>
      <c r="H3662" s="1" t="s">
        <v>29</v>
      </c>
      <c r="I3662">
        <v>2</v>
      </c>
      <c r="J3662" s="1" t="str">
        <f>+VLOOKUP(bloques1a3[[#This Row],[respuesta]],respuestas.emociones[],2,0)</f>
        <v>enojo</v>
      </c>
      <c r="K3662" s="1">
        <f>+VLOOKUP(bloques1a3[[#This Row],[niño]],BD.niños[[Código]:[edad]],5,0)</f>
        <v>9</v>
      </c>
      <c r="L3662" s="1">
        <f>+IF(bloques1a3[[#This Row],[correcta]]=bloques1a3[[#This Row],[respuesta]],1,0)</f>
        <v>1</v>
      </c>
      <c r="M3662" s="1">
        <f>+IF(bloques1a3[[#This Row],[Sexo]]="F",1,0)</f>
        <v>1</v>
      </c>
    </row>
    <row r="3663" spans="1:13" x14ac:dyDescent="0.55000000000000004">
      <c r="A3663">
        <v>40</v>
      </c>
      <c r="B3663" s="1" t="s">
        <v>499</v>
      </c>
      <c r="C3663" s="1" t="s">
        <v>3</v>
      </c>
      <c r="D3663">
        <v>4</v>
      </c>
      <c r="E3663" s="1" t="s">
        <v>116</v>
      </c>
      <c r="F3663">
        <v>4</v>
      </c>
      <c r="G3663" s="1" t="s">
        <v>377</v>
      </c>
      <c r="H3663" s="1" t="s">
        <v>29</v>
      </c>
      <c r="I3663">
        <v>2</v>
      </c>
      <c r="J3663" s="1" t="str">
        <f>+VLOOKUP(bloques1a3[[#This Row],[respuesta]],respuestas.emociones[],2,0)</f>
        <v>enojo</v>
      </c>
      <c r="K3663" s="1">
        <f>+VLOOKUP(bloques1a3[[#This Row],[niño]],BD.niños[[Código]:[edad]],5,0)</f>
        <v>9</v>
      </c>
      <c r="L3663" s="1">
        <f>+IF(bloques1a3[[#This Row],[correcta]]=bloques1a3[[#This Row],[respuesta]],1,0)</f>
        <v>1</v>
      </c>
      <c r="M3663" s="1">
        <f>+IF(bloques1a3[[#This Row],[Sexo]]="F",1,0)</f>
        <v>1</v>
      </c>
    </row>
    <row r="3664" spans="1:13" x14ac:dyDescent="0.55000000000000004">
      <c r="A3664">
        <v>40</v>
      </c>
      <c r="B3664" s="1" t="s">
        <v>499</v>
      </c>
      <c r="C3664" s="1" t="s">
        <v>3</v>
      </c>
      <c r="D3664">
        <v>4</v>
      </c>
      <c r="E3664" s="1" t="s">
        <v>120</v>
      </c>
      <c r="F3664">
        <v>7</v>
      </c>
      <c r="G3664" s="1" t="s">
        <v>377</v>
      </c>
      <c r="H3664" s="1" t="s">
        <v>28</v>
      </c>
      <c r="I3664">
        <v>2</v>
      </c>
      <c r="J3664" s="1" t="str">
        <f>+VLOOKUP(bloques1a3[[#This Row],[respuesta]],respuestas.emociones[],2,0)</f>
        <v>asco</v>
      </c>
      <c r="K3664" s="1">
        <f>+VLOOKUP(bloques1a3[[#This Row],[niño]],BD.niños[[Código]:[edad]],5,0)</f>
        <v>10</v>
      </c>
      <c r="L3664" s="1">
        <f>+IF(bloques1a3[[#This Row],[correcta]]=bloques1a3[[#This Row],[respuesta]],1,0)</f>
        <v>0</v>
      </c>
      <c r="M3664" s="1">
        <f>+IF(bloques1a3[[#This Row],[Sexo]]="F",1,0)</f>
        <v>0</v>
      </c>
    </row>
    <row r="3665" spans="1:13" x14ac:dyDescent="0.55000000000000004">
      <c r="A3665">
        <v>40</v>
      </c>
      <c r="B3665" s="1" t="s">
        <v>499</v>
      </c>
      <c r="C3665" s="1" t="s">
        <v>3</v>
      </c>
      <c r="D3665">
        <v>4</v>
      </c>
      <c r="E3665" s="1" t="s">
        <v>123</v>
      </c>
      <c r="F3665">
        <v>7</v>
      </c>
      <c r="G3665" s="1" t="s">
        <v>376</v>
      </c>
      <c r="H3665" s="1" t="s">
        <v>28</v>
      </c>
      <c r="I3665">
        <v>2</v>
      </c>
      <c r="J3665" s="1" t="str">
        <f>+VLOOKUP(bloques1a3[[#This Row],[respuesta]],respuestas.emociones[],2,0)</f>
        <v>asco</v>
      </c>
      <c r="K3665" s="1">
        <f>+VLOOKUP(bloques1a3[[#This Row],[niño]],BD.niños[[Código]:[edad]],5,0)</f>
        <v>8</v>
      </c>
      <c r="L3665" s="1">
        <f>+IF(bloques1a3[[#This Row],[correcta]]=bloques1a3[[#This Row],[respuesta]],1,0)</f>
        <v>0</v>
      </c>
      <c r="M3665" s="1">
        <f>+IF(bloques1a3[[#This Row],[Sexo]]="F",1,0)</f>
        <v>0</v>
      </c>
    </row>
    <row r="3666" spans="1:13" x14ac:dyDescent="0.55000000000000004">
      <c r="A3666">
        <v>40</v>
      </c>
      <c r="B3666" s="1" t="s">
        <v>499</v>
      </c>
      <c r="C3666" s="1" t="s">
        <v>3</v>
      </c>
      <c r="D3666">
        <v>4</v>
      </c>
      <c r="E3666" s="1" t="s">
        <v>127</v>
      </c>
      <c r="F3666">
        <v>5</v>
      </c>
      <c r="G3666" s="1" t="s">
        <v>375</v>
      </c>
      <c r="H3666" s="1" t="s">
        <v>28</v>
      </c>
      <c r="I3666">
        <v>2</v>
      </c>
      <c r="J3666" s="1" t="str">
        <f>+VLOOKUP(bloques1a3[[#This Row],[respuesta]],respuestas.emociones[],2,0)</f>
        <v>miedo</v>
      </c>
      <c r="K3666" s="1">
        <f>+VLOOKUP(bloques1a3[[#This Row],[niño]],BD.niños[[Código]:[edad]],5,0)</f>
        <v>6</v>
      </c>
      <c r="L3666" s="1">
        <f>+IF(bloques1a3[[#This Row],[correcta]]=bloques1a3[[#This Row],[respuesta]],1,0)</f>
        <v>0</v>
      </c>
      <c r="M3666" s="1">
        <f>+IF(bloques1a3[[#This Row],[Sexo]]="F",1,0)</f>
        <v>0</v>
      </c>
    </row>
    <row r="3667" spans="1:13" x14ac:dyDescent="0.55000000000000004">
      <c r="A3667">
        <v>40</v>
      </c>
      <c r="B3667" s="1" t="s">
        <v>499</v>
      </c>
      <c r="C3667" s="1" t="s">
        <v>3</v>
      </c>
      <c r="D3667">
        <v>4</v>
      </c>
      <c r="E3667" s="1" t="s">
        <v>131</v>
      </c>
      <c r="F3667">
        <v>4</v>
      </c>
      <c r="G3667" s="1" t="s">
        <v>375</v>
      </c>
      <c r="H3667" s="1" t="s">
        <v>29</v>
      </c>
      <c r="I3667">
        <v>2</v>
      </c>
      <c r="J3667" s="1" t="str">
        <f>+VLOOKUP(bloques1a3[[#This Row],[respuesta]],respuestas.emociones[],2,0)</f>
        <v>enojo</v>
      </c>
      <c r="K3667" s="1">
        <f>+VLOOKUP(bloques1a3[[#This Row],[niño]],BD.niños[[Código]:[edad]],5,0)</f>
        <v>6</v>
      </c>
      <c r="L3667" s="1">
        <f>+IF(bloques1a3[[#This Row],[correcta]]=bloques1a3[[#This Row],[respuesta]],1,0)</f>
        <v>1</v>
      </c>
      <c r="M3667" s="1">
        <f>+IF(bloques1a3[[#This Row],[Sexo]]="F",1,0)</f>
        <v>1</v>
      </c>
    </row>
    <row r="3668" spans="1:13" x14ac:dyDescent="0.55000000000000004">
      <c r="A3668">
        <v>40</v>
      </c>
      <c r="B3668" s="1" t="s">
        <v>499</v>
      </c>
      <c r="C3668" s="1" t="s">
        <v>3</v>
      </c>
      <c r="D3668">
        <v>4</v>
      </c>
      <c r="E3668" s="1" t="s">
        <v>135</v>
      </c>
      <c r="F3668">
        <v>4</v>
      </c>
      <c r="G3668" s="1" t="s">
        <v>375</v>
      </c>
      <c r="H3668" s="1" t="s">
        <v>28</v>
      </c>
      <c r="I3668">
        <v>2</v>
      </c>
      <c r="J3668" s="1" t="str">
        <f>+VLOOKUP(bloques1a3[[#This Row],[respuesta]],respuestas.emociones[],2,0)</f>
        <v>enojo</v>
      </c>
      <c r="K3668" s="1">
        <f>+VLOOKUP(bloques1a3[[#This Row],[niño]],BD.niños[[Código]:[edad]],5,0)</f>
        <v>6</v>
      </c>
      <c r="L3668" s="1">
        <f>+IF(bloques1a3[[#This Row],[correcta]]=bloques1a3[[#This Row],[respuesta]],1,0)</f>
        <v>1</v>
      </c>
      <c r="M3668" s="1">
        <f>+IF(bloques1a3[[#This Row],[Sexo]]="F",1,0)</f>
        <v>0</v>
      </c>
    </row>
    <row r="3669" spans="1:13" x14ac:dyDescent="0.55000000000000004">
      <c r="A3669">
        <v>40</v>
      </c>
      <c r="B3669" s="1" t="s">
        <v>499</v>
      </c>
      <c r="C3669" s="1" t="s">
        <v>3</v>
      </c>
      <c r="D3669">
        <v>4</v>
      </c>
      <c r="E3669" s="1" t="s">
        <v>139</v>
      </c>
      <c r="F3669">
        <v>7</v>
      </c>
      <c r="G3669" s="1" t="s">
        <v>376</v>
      </c>
      <c r="H3669" s="1" t="s">
        <v>28</v>
      </c>
      <c r="I3669">
        <v>2</v>
      </c>
      <c r="J3669" s="1" t="str">
        <f>+VLOOKUP(bloques1a3[[#This Row],[respuesta]],respuestas.emociones[],2,0)</f>
        <v>asco</v>
      </c>
      <c r="K3669" s="1">
        <f>+VLOOKUP(bloques1a3[[#This Row],[niño]],BD.niños[[Código]:[edad]],5,0)</f>
        <v>8</v>
      </c>
      <c r="L3669" s="1">
        <f>+IF(bloques1a3[[#This Row],[correcta]]=bloques1a3[[#This Row],[respuesta]],1,0)</f>
        <v>0</v>
      </c>
      <c r="M3669" s="1">
        <f>+IF(bloques1a3[[#This Row],[Sexo]]="F",1,0)</f>
        <v>0</v>
      </c>
    </row>
    <row r="3670" spans="1:13" x14ac:dyDescent="0.55000000000000004">
      <c r="A3670">
        <v>40</v>
      </c>
      <c r="B3670" s="1" t="s">
        <v>499</v>
      </c>
      <c r="C3670" s="1" t="s">
        <v>3</v>
      </c>
      <c r="D3670">
        <v>4</v>
      </c>
      <c r="E3670" s="1" t="s">
        <v>141</v>
      </c>
      <c r="F3670">
        <v>0</v>
      </c>
      <c r="G3670" s="1" t="s">
        <v>376</v>
      </c>
      <c r="H3670" s="1" t="s">
        <v>29</v>
      </c>
      <c r="I3670">
        <v>2</v>
      </c>
      <c r="J3670" s="1" t="str">
        <f>+VLOOKUP(bloques1a3[[#This Row],[respuesta]],respuestas.emociones[],2,0)</f>
        <v>no respondió</v>
      </c>
      <c r="K3670" s="1">
        <f>+VLOOKUP(bloques1a3[[#This Row],[niño]],BD.niños[[Código]:[edad]],5,0)</f>
        <v>7</v>
      </c>
      <c r="L3670" s="1">
        <f>+IF(bloques1a3[[#This Row],[correcta]]=bloques1a3[[#This Row],[respuesta]],1,0)</f>
        <v>0</v>
      </c>
      <c r="M3670" s="1">
        <f>+IF(bloques1a3[[#This Row],[Sexo]]="F",1,0)</f>
        <v>1</v>
      </c>
    </row>
    <row r="3671" spans="1:13" x14ac:dyDescent="0.55000000000000004">
      <c r="A3671">
        <v>40</v>
      </c>
      <c r="B3671" s="1" t="s">
        <v>499</v>
      </c>
      <c r="C3671" s="1" t="s">
        <v>3</v>
      </c>
      <c r="D3671">
        <v>4</v>
      </c>
      <c r="E3671" s="1" t="s">
        <v>145</v>
      </c>
      <c r="F3671">
        <v>3</v>
      </c>
      <c r="G3671" s="1" t="s">
        <v>376</v>
      </c>
      <c r="H3671" s="1" t="s">
        <v>28</v>
      </c>
      <c r="I3671">
        <v>2</v>
      </c>
      <c r="J3671" s="1" t="str">
        <f>+VLOOKUP(bloques1a3[[#This Row],[respuesta]],respuestas.emociones[],2,0)</f>
        <v>tristeza</v>
      </c>
      <c r="K3671" s="1">
        <f>+VLOOKUP(bloques1a3[[#This Row],[niño]],BD.niños[[Código]:[edad]],5,0)</f>
        <v>8</v>
      </c>
      <c r="L3671" s="1">
        <f>+IF(bloques1a3[[#This Row],[correcta]]=bloques1a3[[#This Row],[respuesta]],1,0)</f>
        <v>0</v>
      </c>
      <c r="M3671" s="1">
        <f>+IF(bloques1a3[[#This Row],[Sexo]]="F",1,0)</f>
        <v>0</v>
      </c>
    </row>
    <row r="3672" spans="1:13" x14ac:dyDescent="0.55000000000000004">
      <c r="A3672">
        <v>40</v>
      </c>
      <c r="B3672" s="1" t="s">
        <v>499</v>
      </c>
      <c r="C3672" s="1" t="s">
        <v>3</v>
      </c>
      <c r="D3672">
        <v>4</v>
      </c>
      <c r="E3672" s="1" t="s">
        <v>147</v>
      </c>
      <c r="F3672">
        <v>3</v>
      </c>
      <c r="G3672" s="1" t="s">
        <v>376</v>
      </c>
      <c r="H3672" s="1" t="s">
        <v>28</v>
      </c>
      <c r="I3672">
        <v>2</v>
      </c>
      <c r="J3672" s="1" t="str">
        <f>+VLOOKUP(bloques1a3[[#This Row],[respuesta]],respuestas.emociones[],2,0)</f>
        <v>tristeza</v>
      </c>
      <c r="K3672" s="1">
        <f>+VLOOKUP(bloques1a3[[#This Row],[niño]],BD.niños[[Código]:[edad]],5,0)</f>
        <v>8</v>
      </c>
      <c r="L3672" s="1">
        <f>+IF(bloques1a3[[#This Row],[correcta]]=bloques1a3[[#This Row],[respuesta]],1,0)</f>
        <v>0</v>
      </c>
      <c r="M3672" s="1">
        <f>+IF(bloques1a3[[#This Row],[Sexo]]="F",1,0)</f>
        <v>0</v>
      </c>
    </row>
    <row r="3673" spans="1:13" x14ac:dyDescent="0.55000000000000004">
      <c r="A3673">
        <v>40</v>
      </c>
      <c r="B3673" s="1" t="s">
        <v>499</v>
      </c>
      <c r="C3673" s="1" t="s">
        <v>3</v>
      </c>
      <c r="D3673">
        <v>4</v>
      </c>
      <c r="E3673" s="1" t="s">
        <v>214</v>
      </c>
      <c r="F3673">
        <v>2</v>
      </c>
      <c r="G3673" s="1" t="s">
        <v>377</v>
      </c>
      <c r="H3673" s="1" t="s">
        <v>29</v>
      </c>
      <c r="I3673">
        <v>2</v>
      </c>
      <c r="J3673" s="1" t="str">
        <f>+VLOOKUP(bloques1a3[[#This Row],[respuesta]],respuestas.emociones[],2,0)</f>
        <v>alegria</v>
      </c>
      <c r="K3673" s="1">
        <f>+VLOOKUP(bloques1a3[[#This Row],[niño]],BD.niños[[Código]:[edad]],5,0)</f>
        <v>10</v>
      </c>
      <c r="L3673" s="1">
        <f>+IF(bloques1a3[[#This Row],[correcta]]=bloques1a3[[#This Row],[respuesta]],1,0)</f>
        <v>0</v>
      </c>
      <c r="M3673" s="1">
        <f>+IF(bloques1a3[[#This Row],[Sexo]]="F",1,0)</f>
        <v>1</v>
      </c>
    </row>
    <row r="3674" spans="1:13" x14ac:dyDescent="0.55000000000000004">
      <c r="A3674">
        <v>40</v>
      </c>
      <c r="B3674" s="1" t="s">
        <v>499</v>
      </c>
      <c r="C3674" s="1" t="s">
        <v>3</v>
      </c>
      <c r="D3674">
        <v>4</v>
      </c>
      <c r="E3674" s="1" t="s">
        <v>217</v>
      </c>
      <c r="F3674">
        <v>4</v>
      </c>
      <c r="G3674" s="1" t="s">
        <v>377</v>
      </c>
      <c r="H3674" s="1" t="s">
        <v>29</v>
      </c>
      <c r="I3674">
        <v>2</v>
      </c>
      <c r="J3674" s="1" t="str">
        <f>+VLOOKUP(bloques1a3[[#This Row],[respuesta]],respuestas.emociones[],2,0)</f>
        <v>enojo</v>
      </c>
      <c r="K3674" s="1">
        <f>+VLOOKUP(bloques1a3[[#This Row],[niño]],BD.niños[[Código]:[edad]],5,0)</f>
        <v>10</v>
      </c>
      <c r="L3674" s="1">
        <f>+IF(bloques1a3[[#This Row],[correcta]]=bloques1a3[[#This Row],[respuesta]],1,0)</f>
        <v>1</v>
      </c>
      <c r="M3674" s="1">
        <f>+IF(bloques1a3[[#This Row],[Sexo]]="F",1,0)</f>
        <v>1</v>
      </c>
    </row>
    <row r="3675" spans="1:13" x14ac:dyDescent="0.55000000000000004">
      <c r="A3675">
        <v>40</v>
      </c>
      <c r="B3675" s="1" t="s">
        <v>499</v>
      </c>
      <c r="C3675" s="1" t="s">
        <v>3</v>
      </c>
      <c r="D3675">
        <v>4</v>
      </c>
      <c r="E3675" s="1" t="s">
        <v>220</v>
      </c>
      <c r="F3675">
        <v>4</v>
      </c>
      <c r="G3675" s="1" t="s">
        <v>377</v>
      </c>
      <c r="H3675" s="1" t="s">
        <v>29</v>
      </c>
      <c r="I3675">
        <v>2</v>
      </c>
      <c r="J3675" s="1" t="str">
        <f>+VLOOKUP(bloques1a3[[#This Row],[respuesta]],respuestas.emociones[],2,0)</f>
        <v>enojo</v>
      </c>
      <c r="K3675" s="1">
        <f>+VLOOKUP(bloques1a3[[#This Row],[niño]],BD.niños[[Código]:[edad]],5,0)</f>
        <v>10</v>
      </c>
      <c r="L3675" s="1">
        <f>+IF(bloques1a3[[#This Row],[correcta]]=bloques1a3[[#This Row],[respuesta]],1,0)</f>
        <v>1</v>
      </c>
      <c r="M3675" s="1">
        <f>+IF(bloques1a3[[#This Row],[Sexo]]="F",1,0)</f>
        <v>1</v>
      </c>
    </row>
    <row r="3676" spans="1:13" x14ac:dyDescent="0.55000000000000004">
      <c r="A3676">
        <v>40</v>
      </c>
      <c r="B3676" s="1" t="s">
        <v>499</v>
      </c>
      <c r="C3676" s="1" t="s">
        <v>3</v>
      </c>
      <c r="D3676">
        <v>4</v>
      </c>
      <c r="E3676" s="1" t="s">
        <v>223</v>
      </c>
      <c r="F3676">
        <v>7</v>
      </c>
      <c r="G3676" s="1" t="s">
        <v>376</v>
      </c>
      <c r="H3676" s="1" t="s">
        <v>29</v>
      </c>
      <c r="I3676">
        <v>2</v>
      </c>
      <c r="J3676" s="1" t="str">
        <f>+VLOOKUP(bloques1a3[[#This Row],[respuesta]],respuestas.emociones[],2,0)</f>
        <v>asco</v>
      </c>
      <c r="K3676" s="1">
        <f>+VLOOKUP(bloques1a3[[#This Row],[niño]],BD.niños[[Código]:[edad]],5,0)</f>
        <v>8</v>
      </c>
      <c r="L3676" s="1">
        <f>+IF(bloques1a3[[#This Row],[correcta]]=bloques1a3[[#This Row],[respuesta]],1,0)</f>
        <v>0</v>
      </c>
      <c r="M3676" s="1">
        <f>+IF(bloques1a3[[#This Row],[Sexo]]="F",1,0)</f>
        <v>1</v>
      </c>
    </row>
    <row r="3677" spans="1:13" x14ac:dyDescent="0.55000000000000004">
      <c r="A3677">
        <v>40</v>
      </c>
      <c r="B3677" s="1" t="s">
        <v>499</v>
      </c>
      <c r="C3677" s="1" t="s">
        <v>3</v>
      </c>
      <c r="D3677">
        <v>4</v>
      </c>
      <c r="E3677" s="1" t="s">
        <v>226</v>
      </c>
      <c r="F3677">
        <v>7</v>
      </c>
      <c r="G3677" s="1" t="s">
        <v>377</v>
      </c>
      <c r="H3677" s="1" t="s">
        <v>28</v>
      </c>
      <c r="I3677">
        <v>2</v>
      </c>
      <c r="J3677" s="1" t="str">
        <f>+VLOOKUP(bloques1a3[[#This Row],[respuesta]],respuestas.emociones[],2,0)</f>
        <v>asco</v>
      </c>
      <c r="K3677" s="1">
        <f>+VLOOKUP(bloques1a3[[#This Row],[niño]],BD.niños[[Código]:[edad]],5,0)</f>
        <v>10</v>
      </c>
      <c r="L3677" s="1">
        <f>+IF(bloques1a3[[#This Row],[correcta]]=bloques1a3[[#This Row],[respuesta]],1,0)</f>
        <v>0</v>
      </c>
      <c r="M3677" s="1">
        <f>+IF(bloques1a3[[#This Row],[Sexo]]="F",1,0)</f>
        <v>0</v>
      </c>
    </row>
    <row r="3678" spans="1:13" x14ac:dyDescent="0.55000000000000004">
      <c r="A3678">
        <v>40</v>
      </c>
      <c r="B3678" s="1" t="s">
        <v>499</v>
      </c>
      <c r="C3678" s="1" t="s">
        <v>3</v>
      </c>
      <c r="D3678">
        <v>4</v>
      </c>
      <c r="E3678" s="1" t="s">
        <v>229</v>
      </c>
      <c r="F3678">
        <v>4</v>
      </c>
      <c r="G3678" s="1" t="s">
        <v>376</v>
      </c>
      <c r="H3678" s="1" t="s">
        <v>28</v>
      </c>
      <c r="I3678">
        <v>2</v>
      </c>
      <c r="J3678" s="1" t="str">
        <f>+VLOOKUP(bloques1a3[[#This Row],[respuesta]],respuestas.emociones[],2,0)</f>
        <v>enojo</v>
      </c>
      <c r="K3678" s="1">
        <f>+VLOOKUP(bloques1a3[[#This Row],[niño]],BD.niños[[Código]:[edad]],5,0)</f>
        <v>7</v>
      </c>
      <c r="L3678" s="1">
        <f>+IF(bloques1a3[[#This Row],[correcta]]=bloques1a3[[#This Row],[respuesta]],1,0)</f>
        <v>1</v>
      </c>
      <c r="M3678" s="1">
        <f>+IF(bloques1a3[[#This Row],[Sexo]]="F",1,0)</f>
        <v>0</v>
      </c>
    </row>
    <row r="3679" spans="1:13" x14ac:dyDescent="0.55000000000000004">
      <c r="A3679">
        <v>40</v>
      </c>
      <c r="B3679" s="1" t="s">
        <v>499</v>
      </c>
      <c r="C3679" s="1" t="s">
        <v>3</v>
      </c>
      <c r="D3679">
        <v>4</v>
      </c>
      <c r="E3679" s="1" t="s">
        <v>231</v>
      </c>
      <c r="F3679">
        <v>3</v>
      </c>
      <c r="G3679" s="1" t="s">
        <v>375</v>
      </c>
      <c r="H3679" s="1" t="s">
        <v>29</v>
      </c>
      <c r="I3679">
        <v>2</v>
      </c>
      <c r="J3679" s="1" t="str">
        <f>+VLOOKUP(bloques1a3[[#This Row],[respuesta]],respuestas.emociones[],2,0)</f>
        <v>tristeza</v>
      </c>
      <c r="K3679" s="1">
        <f>+VLOOKUP(bloques1a3[[#This Row],[niño]],BD.niños[[Código]:[edad]],5,0)</f>
        <v>6</v>
      </c>
      <c r="L3679" s="1">
        <f>+IF(bloques1a3[[#This Row],[correcta]]=bloques1a3[[#This Row],[respuesta]],1,0)</f>
        <v>0</v>
      </c>
      <c r="M3679" s="1">
        <f>+IF(bloques1a3[[#This Row],[Sexo]]="F",1,0)</f>
        <v>1</v>
      </c>
    </row>
    <row r="3680" spans="1:13" x14ac:dyDescent="0.55000000000000004">
      <c r="A3680">
        <v>40</v>
      </c>
      <c r="B3680" s="1" t="s">
        <v>499</v>
      </c>
      <c r="C3680" s="1" t="s">
        <v>3</v>
      </c>
      <c r="D3680">
        <v>4</v>
      </c>
      <c r="E3680" s="1" t="s">
        <v>286</v>
      </c>
      <c r="F3680">
        <v>3</v>
      </c>
      <c r="G3680" s="1" t="s">
        <v>375</v>
      </c>
      <c r="H3680" s="1" t="s">
        <v>28</v>
      </c>
      <c r="I3680">
        <v>2</v>
      </c>
      <c r="J3680" s="1" t="str">
        <f>+VLOOKUP(bloques1a3[[#This Row],[respuesta]],respuestas.emociones[],2,0)</f>
        <v>tristeza</v>
      </c>
      <c r="K3680" s="1">
        <f>+VLOOKUP(bloques1a3[[#This Row],[niño]],BD.niños[[Código]:[edad]],5,0)</f>
        <v>5</v>
      </c>
      <c r="L3680" s="1">
        <f>+IF(bloques1a3[[#This Row],[correcta]]=bloques1a3[[#This Row],[respuesta]],1,0)</f>
        <v>0</v>
      </c>
      <c r="M3680" s="1">
        <f>+IF(bloques1a3[[#This Row],[Sexo]]="F",1,0)</f>
        <v>0</v>
      </c>
    </row>
    <row r="3681" spans="1:13" x14ac:dyDescent="0.55000000000000004">
      <c r="A3681">
        <v>40</v>
      </c>
      <c r="B3681" s="1" t="s">
        <v>499</v>
      </c>
      <c r="C3681" s="1" t="s">
        <v>3</v>
      </c>
      <c r="D3681">
        <v>4</v>
      </c>
      <c r="E3681" s="1" t="s">
        <v>290</v>
      </c>
      <c r="F3681">
        <v>5</v>
      </c>
      <c r="G3681" s="1" t="s">
        <v>375</v>
      </c>
      <c r="H3681" s="1" t="s">
        <v>28</v>
      </c>
      <c r="I3681">
        <v>2</v>
      </c>
      <c r="J3681" s="1" t="str">
        <f>+VLOOKUP(bloques1a3[[#This Row],[respuesta]],respuestas.emociones[],2,0)</f>
        <v>miedo</v>
      </c>
      <c r="K3681" s="1">
        <f>+VLOOKUP(bloques1a3[[#This Row],[niño]],BD.niños[[Código]:[edad]],5,0)</f>
        <v>6</v>
      </c>
      <c r="L3681" s="1">
        <f>+IF(bloques1a3[[#This Row],[correcta]]=bloques1a3[[#This Row],[respuesta]],1,0)</f>
        <v>0</v>
      </c>
      <c r="M3681" s="1">
        <f>+IF(bloques1a3[[#This Row],[Sexo]]="F",1,0)</f>
        <v>0</v>
      </c>
    </row>
    <row r="3682" spans="1:13" x14ac:dyDescent="0.55000000000000004">
      <c r="A3682">
        <v>40</v>
      </c>
      <c r="B3682" s="1" t="s">
        <v>499</v>
      </c>
      <c r="C3682" s="1" t="s">
        <v>3</v>
      </c>
      <c r="D3682">
        <v>4</v>
      </c>
      <c r="E3682" s="1" t="s">
        <v>294</v>
      </c>
      <c r="F3682">
        <v>7</v>
      </c>
      <c r="G3682" s="1" t="s">
        <v>376</v>
      </c>
      <c r="H3682" s="1" t="s">
        <v>28</v>
      </c>
      <c r="I3682">
        <v>2</v>
      </c>
      <c r="J3682" s="1" t="str">
        <f>+VLOOKUP(bloques1a3[[#This Row],[respuesta]],respuestas.emociones[],2,0)</f>
        <v>asco</v>
      </c>
      <c r="K3682" s="1">
        <f>+VLOOKUP(bloques1a3[[#This Row],[niño]],BD.niños[[Código]:[edad]],5,0)</f>
        <v>7</v>
      </c>
      <c r="L3682" s="1">
        <f>+IF(bloques1a3[[#This Row],[correcta]]=bloques1a3[[#This Row],[respuesta]],1,0)</f>
        <v>0</v>
      </c>
      <c r="M3682" s="1">
        <f>+IF(bloques1a3[[#This Row],[Sexo]]="F",1,0)</f>
        <v>0</v>
      </c>
    </row>
    <row r="3683" spans="1:13" x14ac:dyDescent="0.55000000000000004">
      <c r="A3683">
        <v>40</v>
      </c>
      <c r="B3683" s="1" t="s">
        <v>499</v>
      </c>
      <c r="C3683" s="1" t="s">
        <v>3</v>
      </c>
      <c r="D3683">
        <v>4</v>
      </c>
      <c r="E3683" s="1" t="s">
        <v>295</v>
      </c>
      <c r="F3683">
        <v>5</v>
      </c>
      <c r="G3683" s="1" t="s">
        <v>376</v>
      </c>
      <c r="H3683" s="1" t="s">
        <v>28</v>
      </c>
      <c r="I3683">
        <v>2</v>
      </c>
      <c r="J3683" s="1" t="str">
        <f>+VLOOKUP(bloques1a3[[#This Row],[respuesta]],respuestas.emociones[],2,0)</f>
        <v>miedo</v>
      </c>
      <c r="K3683" s="1">
        <f>+VLOOKUP(bloques1a3[[#This Row],[niño]],BD.niños[[Código]:[edad]],5,0)</f>
        <v>8</v>
      </c>
      <c r="L3683" s="1">
        <f>+IF(bloques1a3[[#This Row],[correcta]]=bloques1a3[[#This Row],[respuesta]],1,0)</f>
        <v>0</v>
      </c>
      <c r="M3683" s="1">
        <f>+IF(bloques1a3[[#This Row],[Sexo]]="F",1,0)</f>
        <v>0</v>
      </c>
    </row>
    <row r="3684" spans="1:13" x14ac:dyDescent="0.55000000000000004">
      <c r="A3684">
        <v>40</v>
      </c>
      <c r="B3684" s="1" t="s">
        <v>499</v>
      </c>
      <c r="C3684" s="1" t="s">
        <v>3</v>
      </c>
      <c r="D3684">
        <v>4</v>
      </c>
      <c r="E3684" s="1" t="s">
        <v>317</v>
      </c>
      <c r="F3684">
        <v>7</v>
      </c>
      <c r="G3684" s="1" t="s">
        <v>377</v>
      </c>
      <c r="H3684" s="1" t="s">
        <v>29</v>
      </c>
      <c r="I3684">
        <v>2</v>
      </c>
      <c r="J3684" s="1" t="str">
        <f>+VLOOKUP(bloques1a3[[#This Row],[respuesta]],respuestas.emociones[],2,0)</f>
        <v>asco</v>
      </c>
      <c r="K3684" s="1">
        <f>+VLOOKUP(bloques1a3[[#This Row],[niño]],BD.niños[[Código]:[edad]],5,0)</f>
        <v>10</v>
      </c>
      <c r="L3684" s="1">
        <f>+IF(bloques1a3[[#This Row],[correcta]]=bloques1a3[[#This Row],[respuesta]],1,0)</f>
        <v>0</v>
      </c>
      <c r="M3684" s="1">
        <f>+IF(bloques1a3[[#This Row],[Sexo]]="F",1,0)</f>
        <v>1</v>
      </c>
    </row>
    <row r="3685" spans="1:13" x14ac:dyDescent="0.55000000000000004">
      <c r="A3685">
        <v>40</v>
      </c>
      <c r="B3685" s="1" t="s">
        <v>499</v>
      </c>
      <c r="C3685" s="1" t="s">
        <v>3</v>
      </c>
      <c r="D3685">
        <v>4</v>
      </c>
      <c r="E3685" s="1" t="s">
        <v>320</v>
      </c>
      <c r="F3685">
        <v>5</v>
      </c>
      <c r="G3685" s="1" t="s">
        <v>377</v>
      </c>
      <c r="H3685" s="1" t="s">
        <v>28</v>
      </c>
      <c r="I3685">
        <v>2</v>
      </c>
      <c r="J3685" s="1" t="str">
        <f>+VLOOKUP(bloques1a3[[#This Row],[respuesta]],respuestas.emociones[],2,0)</f>
        <v>miedo</v>
      </c>
      <c r="K3685" s="1">
        <f>+VLOOKUP(bloques1a3[[#This Row],[niño]],BD.niños[[Código]:[edad]],5,0)</f>
        <v>10</v>
      </c>
      <c r="L3685" s="1">
        <f>+IF(bloques1a3[[#This Row],[correcta]]=bloques1a3[[#This Row],[respuesta]],1,0)</f>
        <v>0</v>
      </c>
      <c r="M3685" s="1">
        <f>+IF(bloques1a3[[#This Row],[Sexo]]="F",1,0)</f>
        <v>0</v>
      </c>
    </row>
    <row r="3686" spans="1:13" x14ac:dyDescent="0.55000000000000004">
      <c r="A3686">
        <v>40</v>
      </c>
      <c r="B3686" s="1" t="s">
        <v>499</v>
      </c>
      <c r="C3686" s="1" t="s">
        <v>3</v>
      </c>
      <c r="D3686">
        <v>4</v>
      </c>
      <c r="E3686" s="1" t="s">
        <v>323</v>
      </c>
      <c r="F3686">
        <v>4</v>
      </c>
      <c r="G3686" s="1" t="s">
        <v>376</v>
      </c>
      <c r="H3686" s="1" t="s">
        <v>29</v>
      </c>
      <c r="I3686">
        <v>2</v>
      </c>
      <c r="J3686" s="1" t="str">
        <f>+VLOOKUP(bloques1a3[[#This Row],[respuesta]],respuestas.emociones[],2,0)</f>
        <v>enojo</v>
      </c>
      <c r="K3686" s="1">
        <f>+VLOOKUP(bloques1a3[[#This Row],[niño]],BD.niños[[Código]:[edad]],5,0)</f>
        <v>8</v>
      </c>
      <c r="L3686" s="1">
        <f>+IF(bloques1a3[[#This Row],[correcta]]=bloques1a3[[#This Row],[respuesta]],1,0)</f>
        <v>1</v>
      </c>
      <c r="M3686" s="1">
        <f>+IF(bloques1a3[[#This Row],[Sexo]]="F",1,0)</f>
        <v>1</v>
      </c>
    </row>
    <row r="3687" spans="1:13" x14ac:dyDescent="0.55000000000000004">
      <c r="A3687">
        <v>40</v>
      </c>
      <c r="B3687" s="1" t="s">
        <v>499</v>
      </c>
      <c r="C3687" s="1" t="s">
        <v>3</v>
      </c>
      <c r="D3687">
        <v>4</v>
      </c>
      <c r="E3687" s="1" t="s">
        <v>327</v>
      </c>
      <c r="F3687">
        <v>5</v>
      </c>
      <c r="G3687" s="1" t="s">
        <v>376</v>
      </c>
      <c r="H3687" s="1" t="s">
        <v>29</v>
      </c>
      <c r="I3687">
        <v>2</v>
      </c>
      <c r="J3687" s="1" t="str">
        <f>+VLOOKUP(bloques1a3[[#This Row],[respuesta]],respuestas.emociones[],2,0)</f>
        <v>miedo</v>
      </c>
      <c r="K3687" s="1">
        <f>+VLOOKUP(bloques1a3[[#This Row],[niño]],BD.niños[[Código]:[edad]],5,0)</f>
        <v>7</v>
      </c>
      <c r="L3687" s="1">
        <f>+IF(bloques1a3[[#This Row],[correcta]]=bloques1a3[[#This Row],[respuesta]],1,0)</f>
        <v>0</v>
      </c>
      <c r="M3687" s="1">
        <f>+IF(bloques1a3[[#This Row],[Sexo]]="F",1,0)</f>
        <v>1</v>
      </c>
    </row>
    <row r="3688" spans="1:13" x14ac:dyDescent="0.55000000000000004">
      <c r="A3688">
        <v>40</v>
      </c>
      <c r="B3688" s="1" t="s">
        <v>499</v>
      </c>
      <c r="C3688" s="1" t="s">
        <v>3</v>
      </c>
      <c r="D3688">
        <v>4</v>
      </c>
      <c r="E3688" s="1" t="s">
        <v>331</v>
      </c>
      <c r="F3688">
        <v>4</v>
      </c>
      <c r="G3688" s="1" t="s">
        <v>376</v>
      </c>
      <c r="H3688" s="1" t="s">
        <v>29</v>
      </c>
      <c r="I3688">
        <v>2</v>
      </c>
      <c r="J3688" s="1" t="str">
        <f>+VLOOKUP(bloques1a3[[#This Row],[respuesta]],respuestas.emociones[],2,0)</f>
        <v>enojo</v>
      </c>
      <c r="K3688" s="1">
        <f>+VLOOKUP(bloques1a3[[#This Row],[niño]],BD.niños[[Código]:[edad]],5,0)</f>
        <v>8</v>
      </c>
      <c r="L3688" s="1">
        <f>+IF(bloques1a3[[#This Row],[correcta]]=bloques1a3[[#This Row],[respuesta]],1,0)</f>
        <v>1</v>
      </c>
      <c r="M3688" s="1">
        <f>+IF(bloques1a3[[#This Row],[Sexo]]="F",1,0)</f>
        <v>1</v>
      </c>
    </row>
    <row r="3689" spans="1:13" x14ac:dyDescent="0.55000000000000004">
      <c r="A3689">
        <v>41</v>
      </c>
      <c r="B3689" s="1" t="s">
        <v>500</v>
      </c>
      <c r="C3689" s="1" t="s">
        <v>5</v>
      </c>
      <c r="D3689">
        <v>6</v>
      </c>
      <c r="E3689" s="1" t="s">
        <v>105</v>
      </c>
      <c r="F3689">
        <v>6</v>
      </c>
      <c r="G3689" s="1" t="s">
        <v>377</v>
      </c>
      <c r="H3689" s="1" t="s">
        <v>29</v>
      </c>
      <c r="I3689">
        <v>2</v>
      </c>
      <c r="J3689" s="1" t="str">
        <f>+VLOOKUP(bloques1a3[[#This Row],[respuesta]],respuestas.emociones[],2,0)</f>
        <v>sorpresa</v>
      </c>
      <c r="K3689" s="1">
        <f>+VLOOKUP(bloques1a3[[#This Row],[niño]],BD.niños[[Código]:[edad]],5,0)</f>
        <v>10</v>
      </c>
      <c r="L3689" s="1">
        <f>+IF(bloques1a3[[#This Row],[correcta]]=bloques1a3[[#This Row],[respuesta]],1,0)</f>
        <v>1</v>
      </c>
      <c r="M3689" s="1">
        <f>+IF(bloques1a3[[#This Row],[Sexo]]="F",1,0)</f>
        <v>1</v>
      </c>
    </row>
    <row r="3690" spans="1:13" x14ac:dyDescent="0.55000000000000004">
      <c r="A3690">
        <v>41</v>
      </c>
      <c r="B3690" s="1" t="s">
        <v>500</v>
      </c>
      <c r="C3690" s="1" t="s">
        <v>5</v>
      </c>
      <c r="D3690">
        <v>6</v>
      </c>
      <c r="E3690" s="1" t="s">
        <v>108</v>
      </c>
      <c r="F3690">
        <v>6</v>
      </c>
      <c r="G3690" s="1" t="s">
        <v>377</v>
      </c>
      <c r="H3690" s="1" t="s">
        <v>29</v>
      </c>
      <c r="I3690">
        <v>2</v>
      </c>
      <c r="J3690" s="1" t="str">
        <f>+VLOOKUP(bloques1a3[[#This Row],[respuesta]],respuestas.emociones[],2,0)</f>
        <v>sorpresa</v>
      </c>
      <c r="K3690" s="1">
        <f>+VLOOKUP(bloques1a3[[#This Row],[niño]],BD.niños[[Código]:[edad]],5,0)</f>
        <v>10</v>
      </c>
      <c r="L3690" s="1">
        <f>+IF(bloques1a3[[#This Row],[correcta]]=bloques1a3[[#This Row],[respuesta]],1,0)</f>
        <v>1</v>
      </c>
      <c r="M3690" s="1">
        <f>+IF(bloques1a3[[#This Row],[Sexo]]="F",1,0)</f>
        <v>1</v>
      </c>
    </row>
    <row r="3691" spans="1:13" x14ac:dyDescent="0.55000000000000004">
      <c r="A3691">
        <v>41</v>
      </c>
      <c r="B3691" s="1" t="s">
        <v>500</v>
      </c>
      <c r="C3691" s="1" t="s">
        <v>5</v>
      </c>
      <c r="D3691">
        <v>6</v>
      </c>
      <c r="E3691" s="1" t="s">
        <v>112</v>
      </c>
      <c r="F3691">
        <v>6</v>
      </c>
      <c r="G3691" s="1" t="s">
        <v>377</v>
      </c>
      <c r="H3691" s="1" t="s">
        <v>29</v>
      </c>
      <c r="I3691">
        <v>2</v>
      </c>
      <c r="J3691" s="1" t="str">
        <f>+VLOOKUP(bloques1a3[[#This Row],[respuesta]],respuestas.emociones[],2,0)</f>
        <v>sorpresa</v>
      </c>
      <c r="K3691" s="1">
        <f>+VLOOKUP(bloques1a3[[#This Row],[niño]],BD.niños[[Código]:[edad]],5,0)</f>
        <v>9</v>
      </c>
      <c r="L3691" s="1">
        <f>+IF(bloques1a3[[#This Row],[correcta]]=bloques1a3[[#This Row],[respuesta]],1,0)</f>
        <v>1</v>
      </c>
      <c r="M3691" s="1">
        <f>+IF(bloques1a3[[#This Row],[Sexo]]="F",1,0)</f>
        <v>1</v>
      </c>
    </row>
    <row r="3692" spans="1:13" x14ac:dyDescent="0.55000000000000004">
      <c r="A3692">
        <v>41</v>
      </c>
      <c r="B3692" s="1" t="s">
        <v>500</v>
      </c>
      <c r="C3692" s="1" t="s">
        <v>5</v>
      </c>
      <c r="D3692">
        <v>6</v>
      </c>
      <c r="E3692" s="1" t="s">
        <v>116</v>
      </c>
      <c r="F3692">
        <v>6</v>
      </c>
      <c r="G3692" s="1" t="s">
        <v>377</v>
      </c>
      <c r="H3692" s="1" t="s">
        <v>29</v>
      </c>
      <c r="I3692">
        <v>2</v>
      </c>
      <c r="J3692" s="1" t="str">
        <f>+VLOOKUP(bloques1a3[[#This Row],[respuesta]],respuestas.emociones[],2,0)</f>
        <v>sorpresa</v>
      </c>
      <c r="K3692" s="1">
        <f>+VLOOKUP(bloques1a3[[#This Row],[niño]],BD.niños[[Código]:[edad]],5,0)</f>
        <v>9</v>
      </c>
      <c r="L3692" s="1">
        <f>+IF(bloques1a3[[#This Row],[correcta]]=bloques1a3[[#This Row],[respuesta]],1,0)</f>
        <v>1</v>
      </c>
      <c r="M3692" s="1">
        <f>+IF(bloques1a3[[#This Row],[Sexo]]="F",1,0)</f>
        <v>1</v>
      </c>
    </row>
    <row r="3693" spans="1:13" x14ac:dyDescent="0.55000000000000004">
      <c r="A3693">
        <v>41</v>
      </c>
      <c r="B3693" s="1" t="s">
        <v>500</v>
      </c>
      <c r="C3693" s="1" t="s">
        <v>5</v>
      </c>
      <c r="D3693">
        <v>6</v>
      </c>
      <c r="E3693" s="1" t="s">
        <v>120</v>
      </c>
      <c r="F3693">
        <v>6</v>
      </c>
      <c r="G3693" s="1" t="s">
        <v>377</v>
      </c>
      <c r="H3693" s="1" t="s">
        <v>28</v>
      </c>
      <c r="I3693">
        <v>2</v>
      </c>
      <c r="J3693" s="1" t="str">
        <f>+VLOOKUP(bloques1a3[[#This Row],[respuesta]],respuestas.emociones[],2,0)</f>
        <v>sorpresa</v>
      </c>
      <c r="K3693" s="1">
        <f>+VLOOKUP(bloques1a3[[#This Row],[niño]],BD.niños[[Código]:[edad]],5,0)</f>
        <v>10</v>
      </c>
      <c r="L3693" s="1">
        <f>+IF(bloques1a3[[#This Row],[correcta]]=bloques1a3[[#This Row],[respuesta]],1,0)</f>
        <v>1</v>
      </c>
      <c r="M3693" s="1">
        <f>+IF(bloques1a3[[#This Row],[Sexo]]="F",1,0)</f>
        <v>0</v>
      </c>
    </row>
    <row r="3694" spans="1:13" x14ac:dyDescent="0.55000000000000004">
      <c r="A3694">
        <v>41</v>
      </c>
      <c r="B3694" s="1" t="s">
        <v>500</v>
      </c>
      <c r="C3694" s="1" t="s">
        <v>5</v>
      </c>
      <c r="D3694">
        <v>6</v>
      </c>
      <c r="E3694" s="1" t="s">
        <v>123</v>
      </c>
      <c r="F3694">
        <v>6</v>
      </c>
      <c r="G3694" s="1" t="s">
        <v>376</v>
      </c>
      <c r="H3694" s="1" t="s">
        <v>28</v>
      </c>
      <c r="I3694">
        <v>2</v>
      </c>
      <c r="J3694" s="1" t="str">
        <f>+VLOOKUP(bloques1a3[[#This Row],[respuesta]],respuestas.emociones[],2,0)</f>
        <v>sorpresa</v>
      </c>
      <c r="K3694" s="1">
        <f>+VLOOKUP(bloques1a3[[#This Row],[niño]],BD.niños[[Código]:[edad]],5,0)</f>
        <v>8</v>
      </c>
      <c r="L3694" s="1">
        <f>+IF(bloques1a3[[#This Row],[correcta]]=bloques1a3[[#This Row],[respuesta]],1,0)</f>
        <v>1</v>
      </c>
      <c r="M3694" s="1">
        <f>+IF(bloques1a3[[#This Row],[Sexo]]="F",1,0)</f>
        <v>0</v>
      </c>
    </row>
    <row r="3695" spans="1:13" x14ac:dyDescent="0.55000000000000004">
      <c r="A3695">
        <v>41</v>
      </c>
      <c r="B3695" s="1" t="s">
        <v>500</v>
      </c>
      <c r="C3695" s="1" t="s">
        <v>5</v>
      </c>
      <c r="D3695">
        <v>6</v>
      </c>
      <c r="E3695" s="1" t="s">
        <v>127</v>
      </c>
      <c r="F3695">
        <v>6</v>
      </c>
      <c r="G3695" s="1" t="s">
        <v>375</v>
      </c>
      <c r="H3695" s="1" t="s">
        <v>28</v>
      </c>
      <c r="I3695">
        <v>2</v>
      </c>
      <c r="J3695" s="1" t="str">
        <f>+VLOOKUP(bloques1a3[[#This Row],[respuesta]],respuestas.emociones[],2,0)</f>
        <v>sorpresa</v>
      </c>
      <c r="K3695" s="1">
        <f>+VLOOKUP(bloques1a3[[#This Row],[niño]],BD.niños[[Código]:[edad]],5,0)</f>
        <v>6</v>
      </c>
      <c r="L3695" s="1">
        <f>+IF(bloques1a3[[#This Row],[correcta]]=bloques1a3[[#This Row],[respuesta]],1,0)</f>
        <v>1</v>
      </c>
      <c r="M3695" s="1">
        <f>+IF(bloques1a3[[#This Row],[Sexo]]="F",1,0)</f>
        <v>0</v>
      </c>
    </row>
    <row r="3696" spans="1:13" x14ac:dyDescent="0.55000000000000004">
      <c r="A3696">
        <v>41</v>
      </c>
      <c r="B3696" s="1" t="s">
        <v>500</v>
      </c>
      <c r="C3696" s="1" t="s">
        <v>5</v>
      </c>
      <c r="D3696">
        <v>6</v>
      </c>
      <c r="E3696" s="1" t="s">
        <v>131</v>
      </c>
      <c r="F3696">
        <v>6</v>
      </c>
      <c r="G3696" s="1" t="s">
        <v>375</v>
      </c>
      <c r="H3696" s="1" t="s">
        <v>29</v>
      </c>
      <c r="I3696">
        <v>2</v>
      </c>
      <c r="J3696" s="1" t="str">
        <f>+VLOOKUP(bloques1a3[[#This Row],[respuesta]],respuestas.emociones[],2,0)</f>
        <v>sorpresa</v>
      </c>
      <c r="K3696" s="1">
        <f>+VLOOKUP(bloques1a3[[#This Row],[niño]],BD.niños[[Código]:[edad]],5,0)</f>
        <v>6</v>
      </c>
      <c r="L3696" s="1">
        <f>+IF(bloques1a3[[#This Row],[correcta]]=bloques1a3[[#This Row],[respuesta]],1,0)</f>
        <v>1</v>
      </c>
      <c r="M3696" s="1">
        <f>+IF(bloques1a3[[#This Row],[Sexo]]="F",1,0)</f>
        <v>1</v>
      </c>
    </row>
    <row r="3697" spans="1:13" x14ac:dyDescent="0.55000000000000004">
      <c r="A3697">
        <v>41</v>
      </c>
      <c r="B3697" s="1" t="s">
        <v>500</v>
      </c>
      <c r="C3697" s="1" t="s">
        <v>5</v>
      </c>
      <c r="D3697">
        <v>6</v>
      </c>
      <c r="E3697" s="1" t="s">
        <v>135</v>
      </c>
      <c r="F3697">
        <v>6</v>
      </c>
      <c r="G3697" s="1" t="s">
        <v>375</v>
      </c>
      <c r="H3697" s="1" t="s">
        <v>28</v>
      </c>
      <c r="I3697">
        <v>2</v>
      </c>
      <c r="J3697" s="1" t="str">
        <f>+VLOOKUP(bloques1a3[[#This Row],[respuesta]],respuestas.emociones[],2,0)</f>
        <v>sorpresa</v>
      </c>
      <c r="K3697" s="1">
        <f>+VLOOKUP(bloques1a3[[#This Row],[niño]],BD.niños[[Código]:[edad]],5,0)</f>
        <v>6</v>
      </c>
      <c r="L3697" s="1">
        <f>+IF(bloques1a3[[#This Row],[correcta]]=bloques1a3[[#This Row],[respuesta]],1,0)</f>
        <v>1</v>
      </c>
      <c r="M3697" s="1">
        <f>+IF(bloques1a3[[#This Row],[Sexo]]="F",1,0)</f>
        <v>0</v>
      </c>
    </row>
    <row r="3698" spans="1:13" x14ac:dyDescent="0.55000000000000004">
      <c r="A3698">
        <v>41</v>
      </c>
      <c r="B3698" s="1" t="s">
        <v>500</v>
      </c>
      <c r="C3698" s="1" t="s">
        <v>5</v>
      </c>
      <c r="D3698">
        <v>6</v>
      </c>
      <c r="E3698" s="1" t="s">
        <v>139</v>
      </c>
      <c r="F3698">
        <v>6</v>
      </c>
      <c r="G3698" s="1" t="s">
        <v>376</v>
      </c>
      <c r="H3698" s="1" t="s">
        <v>28</v>
      </c>
      <c r="I3698">
        <v>2</v>
      </c>
      <c r="J3698" s="1" t="str">
        <f>+VLOOKUP(bloques1a3[[#This Row],[respuesta]],respuestas.emociones[],2,0)</f>
        <v>sorpresa</v>
      </c>
      <c r="K3698" s="1">
        <f>+VLOOKUP(bloques1a3[[#This Row],[niño]],BD.niños[[Código]:[edad]],5,0)</f>
        <v>8</v>
      </c>
      <c r="L3698" s="1">
        <f>+IF(bloques1a3[[#This Row],[correcta]]=bloques1a3[[#This Row],[respuesta]],1,0)</f>
        <v>1</v>
      </c>
      <c r="M3698" s="1">
        <f>+IF(bloques1a3[[#This Row],[Sexo]]="F",1,0)</f>
        <v>0</v>
      </c>
    </row>
    <row r="3699" spans="1:13" x14ac:dyDescent="0.55000000000000004">
      <c r="A3699">
        <v>41</v>
      </c>
      <c r="B3699" s="1" t="s">
        <v>500</v>
      </c>
      <c r="C3699" s="1" t="s">
        <v>5</v>
      </c>
      <c r="D3699">
        <v>6</v>
      </c>
      <c r="E3699" s="1" t="s">
        <v>141</v>
      </c>
      <c r="F3699">
        <v>6</v>
      </c>
      <c r="G3699" s="1" t="s">
        <v>376</v>
      </c>
      <c r="H3699" s="1" t="s">
        <v>29</v>
      </c>
      <c r="I3699">
        <v>2</v>
      </c>
      <c r="J3699" s="1" t="str">
        <f>+VLOOKUP(bloques1a3[[#This Row],[respuesta]],respuestas.emociones[],2,0)</f>
        <v>sorpresa</v>
      </c>
      <c r="K3699" s="1">
        <f>+VLOOKUP(bloques1a3[[#This Row],[niño]],BD.niños[[Código]:[edad]],5,0)</f>
        <v>7</v>
      </c>
      <c r="L3699" s="1">
        <f>+IF(bloques1a3[[#This Row],[correcta]]=bloques1a3[[#This Row],[respuesta]],1,0)</f>
        <v>1</v>
      </c>
      <c r="M3699" s="1">
        <f>+IF(bloques1a3[[#This Row],[Sexo]]="F",1,0)</f>
        <v>1</v>
      </c>
    </row>
    <row r="3700" spans="1:13" x14ac:dyDescent="0.55000000000000004">
      <c r="A3700">
        <v>41</v>
      </c>
      <c r="B3700" s="1" t="s">
        <v>500</v>
      </c>
      <c r="C3700" s="1" t="s">
        <v>5</v>
      </c>
      <c r="D3700">
        <v>6</v>
      </c>
      <c r="E3700" s="1" t="s">
        <v>145</v>
      </c>
      <c r="F3700">
        <v>6</v>
      </c>
      <c r="G3700" s="1" t="s">
        <v>376</v>
      </c>
      <c r="H3700" s="1" t="s">
        <v>28</v>
      </c>
      <c r="I3700">
        <v>2</v>
      </c>
      <c r="J3700" s="1" t="str">
        <f>+VLOOKUP(bloques1a3[[#This Row],[respuesta]],respuestas.emociones[],2,0)</f>
        <v>sorpresa</v>
      </c>
      <c r="K3700" s="1">
        <f>+VLOOKUP(bloques1a3[[#This Row],[niño]],BD.niños[[Código]:[edad]],5,0)</f>
        <v>8</v>
      </c>
      <c r="L3700" s="1">
        <f>+IF(bloques1a3[[#This Row],[correcta]]=bloques1a3[[#This Row],[respuesta]],1,0)</f>
        <v>1</v>
      </c>
      <c r="M3700" s="1">
        <f>+IF(bloques1a3[[#This Row],[Sexo]]="F",1,0)</f>
        <v>0</v>
      </c>
    </row>
    <row r="3701" spans="1:13" x14ac:dyDescent="0.55000000000000004">
      <c r="A3701">
        <v>41</v>
      </c>
      <c r="B3701" s="1" t="s">
        <v>500</v>
      </c>
      <c r="C3701" s="1" t="s">
        <v>5</v>
      </c>
      <c r="D3701">
        <v>6</v>
      </c>
      <c r="E3701" s="1" t="s">
        <v>147</v>
      </c>
      <c r="F3701">
        <v>3</v>
      </c>
      <c r="G3701" s="1" t="s">
        <v>376</v>
      </c>
      <c r="H3701" s="1" t="s">
        <v>28</v>
      </c>
      <c r="I3701">
        <v>2</v>
      </c>
      <c r="J3701" s="1" t="str">
        <f>+VLOOKUP(bloques1a3[[#This Row],[respuesta]],respuestas.emociones[],2,0)</f>
        <v>tristeza</v>
      </c>
      <c r="K3701" s="1">
        <f>+VLOOKUP(bloques1a3[[#This Row],[niño]],BD.niños[[Código]:[edad]],5,0)</f>
        <v>8</v>
      </c>
      <c r="L3701" s="1">
        <f>+IF(bloques1a3[[#This Row],[correcta]]=bloques1a3[[#This Row],[respuesta]],1,0)</f>
        <v>0</v>
      </c>
      <c r="M3701" s="1">
        <f>+IF(bloques1a3[[#This Row],[Sexo]]="F",1,0)</f>
        <v>0</v>
      </c>
    </row>
    <row r="3702" spans="1:13" x14ac:dyDescent="0.55000000000000004">
      <c r="A3702">
        <v>41</v>
      </c>
      <c r="B3702" s="1" t="s">
        <v>500</v>
      </c>
      <c r="C3702" s="1" t="s">
        <v>5</v>
      </c>
      <c r="D3702">
        <v>6</v>
      </c>
      <c r="E3702" s="1" t="s">
        <v>214</v>
      </c>
      <c r="F3702">
        <v>6</v>
      </c>
      <c r="G3702" s="1" t="s">
        <v>377</v>
      </c>
      <c r="H3702" s="1" t="s">
        <v>29</v>
      </c>
      <c r="I3702">
        <v>2</v>
      </c>
      <c r="J3702" s="1" t="str">
        <f>+VLOOKUP(bloques1a3[[#This Row],[respuesta]],respuestas.emociones[],2,0)</f>
        <v>sorpresa</v>
      </c>
      <c r="K3702" s="1">
        <f>+VLOOKUP(bloques1a3[[#This Row],[niño]],BD.niños[[Código]:[edad]],5,0)</f>
        <v>10</v>
      </c>
      <c r="L3702" s="1">
        <f>+IF(bloques1a3[[#This Row],[correcta]]=bloques1a3[[#This Row],[respuesta]],1,0)</f>
        <v>1</v>
      </c>
      <c r="M3702" s="1">
        <f>+IF(bloques1a3[[#This Row],[Sexo]]="F",1,0)</f>
        <v>1</v>
      </c>
    </row>
    <row r="3703" spans="1:13" x14ac:dyDescent="0.55000000000000004">
      <c r="A3703">
        <v>41</v>
      </c>
      <c r="B3703" s="1" t="s">
        <v>500</v>
      </c>
      <c r="C3703" s="1" t="s">
        <v>5</v>
      </c>
      <c r="D3703">
        <v>6</v>
      </c>
      <c r="E3703" s="1" t="s">
        <v>217</v>
      </c>
      <c r="F3703">
        <v>1</v>
      </c>
      <c r="G3703" s="1" t="s">
        <v>377</v>
      </c>
      <c r="H3703" s="1" t="s">
        <v>29</v>
      </c>
      <c r="I3703">
        <v>2</v>
      </c>
      <c r="J3703" s="1" t="str">
        <f>+VLOOKUP(bloques1a3[[#This Row],[respuesta]],respuestas.emociones[],2,0)</f>
        <v>neutra</v>
      </c>
      <c r="K3703" s="1">
        <f>+VLOOKUP(bloques1a3[[#This Row],[niño]],BD.niños[[Código]:[edad]],5,0)</f>
        <v>10</v>
      </c>
      <c r="L3703" s="1">
        <f>+IF(bloques1a3[[#This Row],[correcta]]=bloques1a3[[#This Row],[respuesta]],1,0)</f>
        <v>0</v>
      </c>
      <c r="M3703" s="1">
        <f>+IF(bloques1a3[[#This Row],[Sexo]]="F",1,0)</f>
        <v>1</v>
      </c>
    </row>
    <row r="3704" spans="1:13" x14ac:dyDescent="0.55000000000000004">
      <c r="A3704">
        <v>41</v>
      </c>
      <c r="B3704" s="1" t="s">
        <v>500</v>
      </c>
      <c r="C3704" s="1" t="s">
        <v>5</v>
      </c>
      <c r="D3704">
        <v>6</v>
      </c>
      <c r="E3704" s="1" t="s">
        <v>220</v>
      </c>
      <c r="F3704">
        <v>6</v>
      </c>
      <c r="G3704" s="1" t="s">
        <v>377</v>
      </c>
      <c r="H3704" s="1" t="s">
        <v>29</v>
      </c>
      <c r="I3704">
        <v>2</v>
      </c>
      <c r="J3704" s="1" t="str">
        <f>+VLOOKUP(bloques1a3[[#This Row],[respuesta]],respuestas.emociones[],2,0)</f>
        <v>sorpresa</v>
      </c>
      <c r="K3704" s="1">
        <f>+VLOOKUP(bloques1a3[[#This Row],[niño]],BD.niños[[Código]:[edad]],5,0)</f>
        <v>10</v>
      </c>
      <c r="L3704" s="1">
        <f>+IF(bloques1a3[[#This Row],[correcta]]=bloques1a3[[#This Row],[respuesta]],1,0)</f>
        <v>1</v>
      </c>
      <c r="M3704" s="1">
        <f>+IF(bloques1a3[[#This Row],[Sexo]]="F",1,0)</f>
        <v>1</v>
      </c>
    </row>
    <row r="3705" spans="1:13" x14ac:dyDescent="0.55000000000000004">
      <c r="A3705">
        <v>41</v>
      </c>
      <c r="B3705" s="1" t="s">
        <v>500</v>
      </c>
      <c r="C3705" s="1" t="s">
        <v>5</v>
      </c>
      <c r="D3705">
        <v>6</v>
      </c>
      <c r="E3705" s="1" t="s">
        <v>223</v>
      </c>
      <c r="F3705">
        <v>6</v>
      </c>
      <c r="G3705" s="1" t="s">
        <v>376</v>
      </c>
      <c r="H3705" s="1" t="s">
        <v>29</v>
      </c>
      <c r="I3705">
        <v>2</v>
      </c>
      <c r="J3705" s="1" t="str">
        <f>+VLOOKUP(bloques1a3[[#This Row],[respuesta]],respuestas.emociones[],2,0)</f>
        <v>sorpresa</v>
      </c>
      <c r="K3705" s="1">
        <f>+VLOOKUP(bloques1a3[[#This Row],[niño]],BD.niños[[Código]:[edad]],5,0)</f>
        <v>8</v>
      </c>
      <c r="L3705" s="1">
        <f>+IF(bloques1a3[[#This Row],[correcta]]=bloques1a3[[#This Row],[respuesta]],1,0)</f>
        <v>1</v>
      </c>
      <c r="M3705" s="1">
        <f>+IF(bloques1a3[[#This Row],[Sexo]]="F",1,0)</f>
        <v>1</v>
      </c>
    </row>
    <row r="3706" spans="1:13" x14ac:dyDescent="0.55000000000000004">
      <c r="A3706">
        <v>41</v>
      </c>
      <c r="B3706" s="1" t="s">
        <v>500</v>
      </c>
      <c r="C3706" s="1" t="s">
        <v>5</v>
      </c>
      <c r="D3706">
        <v>6</v>
      </c>
      <c r="E3706" s="1" t="s">
        <v>226</v>
      </c>
      <c r="F3706">
        <v>6</v>
      </c>
      <c r="G3706" s="1" t="s">
        <v>377</v>
      </c>
      <c r="H3706" s="1" t="s">
        <v>28</v>
      </c>
      <c r="I3706">
        <v>2</v>
      </c>
      <c r="J3706" s="1" t="str">
        <f>+VLOOKUP(bloques1a3[[#This Row],[respuesta]],respuestas.emociones[],2,0)</f>
        <v>sorpresa</v>
      </c>
      <c r="K3706" s="1">
        <f>+VLOOKUP(bloques1a3[[#This Row],[niño]],BD.niños[[Código]:[edad]],5,0)</f>
        <v>10</v>
      </c>
      <c r="L3706" s="1">
        <f>+IF(bloques1a3[[#This Row],[correcta]]=bloques1a3[[#This Row],[respuesta]],1,0)</f>
        <v>1</v>
      </c>
      <c r="M3706" s="1">
        <f>+IF(bloques1a3[[#This Row],[Sexo]]="F",1,0)</f>
        <v>0</v>
      </c>
    </row>
    <row r="3707" spans="1:13" x14ac:dyDescent="0.55000000000000004">
      <c r="A3707">
        <v>41</v>
      </c>
      <c r="B3707" s="1" t="s">
        <v>500</v>
      </c>
      <c r="C3707" s="1" t="s">
        <v>5</v>
      </c>
      <c r="D3707">
        <v>6</v>
      </c>
      <c r="E3707" s="1" t="s">
        <v>229</v>
      </c>
      <c r="F3707">
        <v>6</v>
      </c>
      <c r="G3707" s="1" t="s">
        <v>376</v>
      </c>
      <c r="H3707" s="1" t="s">
        <v>28</v>
      </c>
      <c r="I3707">
        <v>2</v>
      </c>
      <c r="J3707" s="1" t="str">
        <f>+VLOOKUP(bloques1a3[[#This Row],[respuesta]],respuestas.emociones[],2,0)</f>
        <v>sorpresa</v>
      </c>
      <c r="K3707" s="1">
        <f>+VLOOKUP(bloques1a3[[#This Row],[niño]],BD.niños[[Código]:[edad]],5,0)</f>
        <v>7</v>
      </c>
      <c r="L3707" s="1">
        <f>+IF(bloques1a3[[#This Row],[correcta]]=bloques1a3[[#This Row],[respuesta]],1,0)</f>
        <v>1</v>
      </c>
      <c r="M3707" s="1">
        <f>+IF(bloques1a3[[#This Row],[Sexo]]="F",1,0)</f>
        <v>0</v>
      </c>
    </row>
    <row r="3708" spans="1:13" x14ac:dyDescent="0.55000000000000004">
      <c r="A3708">
        <v>41</v>
      </c>
      <c r="B3708" s="1" t="s">
        <v>500</v>
      </c>
      <c r="C3708" s="1" t="s">
        <v>5</v>
      </c>
      <c r="D3708">
        <v>6</v>
      </c>
      <c r="E3708" s="1" t="s">
        <v>231</v>
      </c>
      <c r="F3708">
        <v>6</v>
      </c>
      <c r="G3708" s="1" t="s">
        <v>375</v>
      </c>
      <c r="H3708" s="1" t="s">
        <v>29</v>
      </c>
      <c r="I3708">
        <v>2</v>
      </c>
      <c r="J3708" s="1" t="str">
        <f>+VLOOKUP(bloques1a3[[#This Row],[respuesta]],respuestas.emociones[],2,0)</f>
        <v>sorpresa</v>
      </c>
      <c r="K3708" s="1">
        <f>+VLOOKUP(bloques1a3[[#This Row],[niño]],BD.niños[[Código]:[edad]],5,0)</f>
        <v>6</v>
      </c>
      <c r="L3708" s="1">
        <f>+IF(bloques1a3[[#This Row],[correcta]]=bloques1a3[[#This Row],[respuesta]],1,0)</f>
        <v>1</v>
      </c>
      <c r="M3708" s="1">
        <f>+IF(bloques1a3[[#This Row],[Sexo]]="F",1,0)</f>
        <v>1</v>
      </c>
    </row>
    <row r="3709" spans="1:13" x14ac:dyDescent="0.55000000000000004">
      <c r="A3709">
        <v>41</v>
      </c>
      <c r="B3709" s="1" t="s">
        <v>500</v>
      </c>
      <c r="C3709" s="1" t="s">
        <v>5</v>
      </c>
      <c r="D3709">
        <v>6</v>
      </c>
      <c r="E3709" s="1" t="s">
        <v>286</v>
      </c>
      <c r="F3709">
        <v>6</v>
      </c>
      <c r="G3709" s="1" t="s">
        <v>375</v>
      </c>
      <c r="H3709" s="1" t="s">
        <v>28</v>
      </c>
      <c r="I3709">
        <v>2</v>
      </c>
      <c r="J3709" s="1" t="str">
        <f>+VLOOKUP(bloques1a3[[#This Row],[respuesta]],respuestas.emociones[],2,0)</f>
        <v>sorpresa</v>
      </c>
      <c r="K3709" s="1">
        <f>+VLOOKUP(bloques1a3[[#This Row],[niño]],BD.niños[[Código]:[edad]],5,0)</f>
        <v>5</v>
      </c>
      <c r="L3709" s="1">
        <f>+IF(bloques1a3[[#This Row],[correcta]]=bloques1a3[[#This Row],[respuesta]],1,0)</f>
        <v>1</v>
      </c>
      <c r="M3709" s="1">
        <f>+IF(bloques1a3[[#This Row],[Sexo]]="F",1,0)</f>
        <v>0</v>
      </c>
    </row>
    <row r="3710" spans="1:13" x14ac:dyDescent="0.55000000000000004">
      <c r="A3710">
        <v>41</v>
      </c>
      <c r="B3710" s="1" t="s">
        <v>500</v>
      </c>
      <c r="C3710" s="1" t="s">
        <v>5</v>
      </c>
      <c r="D3710">
        <v>6</v>
      </c>
      <c r="E3710" s="1" t="s">
        <v>290</v>
      </c>
      <c r="F3710">
        <v>5</v>
      </c>
      <c r="G3710" s="1" t="s">
        <v>375</v>
      </c>
      <c r="H3710" s="1" t="s">
        <v>28</v>
      </c>
      <c r="I3710">
        <v>2</v>
      </c>
      <c r="J3710" s="1" t="str">
        <f>+VLOOKUP(bloques1a3[[#This Row],[respuesta]],respuestas.emociones[],2,0)</f>
        <v>miedo</v>
      </c>
      <c r="K3710" s="1">
        <f>+VLOOKUP(bloques1a3[[#This Row],[niño]],BD.niños[[Código]:[edad]],5,0)</f>
        <v>6</v>
      </c>
      <c r="L3710" s="1">
        <f>+IF(bloques1a3[[#This Row],[correcta]]=bloques1a3[[#This Row],[respuesta]],1,0)</f>
        <v>0</v>
      </c>
      <c r="M3710" s="1">
        <f>+IF(bloques1a3[[#This Row],[Sexo]]="F",1,0)</f>
        <v>0</v>
      </c>
    </row>
    <row r="3711" spans="1:13" x14ac:dyDescent="0.55000000000000004">
      <c r="A3711">
        <v>41</v>
      </c>
      <c r="B3711" s="1" t="s">
        <v>500</v>
      </c>
      <c r="C3711" s="1" t="s">
        <v>5</v>
      </c>
      <c r="D3711">
        <v>6</v>
      </c>
      <c r="E3711" s="1" t="s">
        <v>294</v>
      </c>
      <c r="F3711">
        <v>6</v>
      </c>
      <c r="G3711" s="1" t="s">
        <v>376</v>
      </c>
      <c r="H3711" s="1" t="s">
        <v>28</v>
      </c>
      <c r="I3711">
        <v>2</v>
      </c>
      <c r="J3711" s="1" t="str">
        <f>+VLOOKUP(bloques1a3[[#This Row],[respuesta]],respuestas.emociones[],2,0)</f>
        <v>sorpresa</v>
      </c>
      <c r="K3711" s="1">
        <f>+VLOOKUP(bloques1a3[[#This Row],[niño]],BD.niños[[Código]:[edad]],5,0)</f>
        <v>7</v>
      </c>
      <c r="L3711" s="1">
        <f>+IF(bloques1a3[[#This Row],[correcta]]=bloques1a3[[#This Row],[respuesta]],1,0)</f>
        <v>1</v>
      </c>
      <c r="M3711" s="1">
        <f>+IF(bloques1a3[[#This Row],[Sexo]]="F",1,0)</f>
        <v>0</v>
      </c>
    </row>
    <row r="3712" spans="1:13" x14ac:dyDescent="0.55000000000000004">
      <c r="A3712">
        <v>41</v>
      </c>
      <c r="B3712" s="1" t="s">
        <v>500</v>
      </c>
      <c r="C3712" s="1" t="s">
        <v>5</v>
      </c>
      <c r="D3712">
        <v>6</v>
      </c>
      <c r="E3712" s="1" t="s">
        <v>295</v>
      </c>
      <c r="F3712">
        <v>6</v>
      </c>
      <c r="G3712" s="1" t="s">
        <v>376</v>
      </c>
      <c r="H3712" s="1" t="s">
        <v>28</v>
      </c>
      <c r="I3712">
        <v>2</v>
      </c>
      <c r="J3712" s="1" t="str">
        <f>+VLOOKUP(bloques1a3[[#This Row],[respuesta]],respuestas.emociones[],2,0)</f>
        <v>sorpresa</v>
      </c>
      <c r="K3712" s="1">
        <f>+VLOOKUP(bloques1a3[[#This Row],[niño]],BD.niños[[Código]:[edad]],5,0)</f>
        <v>8</v>
      </c>
      <c r="L3712" s="1">
        <f>+IF(bloques1a3[[#This Row],[correcta]]=bloques1a3[[#This Row],[respuesta]],1,0)</f>
        <v>1</v>
      </c>
      <c r="M3712" s="1">
        <f>+IF(bloques1a3[[#This Row],[Sexo]]="F",1,0)</f>
        <v>0</v>
      </c>
    </row>
    <row r="3713" spans="1:13" x14ac:dyDescent="0.55000000000000004">
      <c r="A3713">
        <v>41</v>
      </c>
      <c r="B3713" s="1" t="s">
        <v>500</v>
      </c>
      <c r="C3713" s="1" t="s">
        <v>5</v>
      </c>
      <c r="D3713">
        <v>6</v>
      </c>
      <c r="E3713" s="1" t="s">
        <v>317</v>
      </c>
      <c r="F3713">
        <v>6</v>
      </c>
      <c r="G3713" s="1" t="s">
        <v>377</v>
      </c>
      <c r="H3713" s="1" t="s">
        <v>29</v>
      </c>
      <c r="I3713">
        <v>2</v>
      </c>
      <c r="J3713" s="1" t="str">
        <f>+VLOOKUP(bloques1a3[[#This Row],[respuesta]],respuestas.emociones[],2,0)</f>
        <v>sorpresa</v>
      </c>
      <c r="K3713" s="1">
        <f>+VLOOKUP(bloques1a3[[#This Row],[niño]],BD.niños[[Código]:[edad]],5,0)</f>
        <v>10</v>
      </c>
      <c r="L3713" s="1">
        <f>+IF(bloques1a3[[#This Row],[correcta]]=bloques1a3[[#This Row],[respuesta]],1,0)</f>
        <v>1</v>
      </c>
      <c r="M3713" s="1">
        <f>+IF(bloques1a3[[#This Row],[Sexo]]="F",1,0)</f>
        <v>1</v>
      </c>
    </row>
    <row r="3714" spans="1:13" x14ac:dyDescent="0.55000000000000004">
      <c r="A3714">
        <v>41</v>
      </c>
      <c r="B3714" s="1" t="s">
        <v>500</v>
      </c>
      <c r="C3714" s="1" t="s">
        <v>5</v>
      </c>
      <c r="D3714">
        <v>6</v>
      </c>
      <c r="E3714" s="1" t="s">
        <v>320</v>
      </c>
      <c r="F3714">
        <v>6</v>
      </c>
      <c r="G3714" s="1" t="s">
        <v>377</v>
      </c>
      <c r="H3714" s="1" t="s">
        <v>28</v>
      </c>
      <c r="I3714">
        <v>2</v>
      </c>
      <c r="J3714" s="1" t="str">
        <f>+VLOOKUP(bloques1a3[[#This Row],[respuesta]],respuestas.emociones[],2,0)</f>
        <v>sorpresa</v>
      </c>
      <c r="K3714" s="1">
        <f>+VLOOKUP(bloques1a3[[#This Row],[niño]],BD.niños[[Código]:[edad]],5,0)</f>
        <v>10</v>
      </c>
      <c r="L3714" s="1">
        <f>+IF(bloques1a3[[#This Row],[correcta]]=bloques1a3[[#This Row],[respuesta]],1,0)</f>
        <v>1</v>
      </c>
      <c r="M3714" s="1">
        <f>+IF(bloques1a3[[#This Row],[Sexo]]="F",1,0)</f>
        <v>0</v>
      </c>
    </row>
    <row r="3715" spans="1:13" x14ac:dyDescent="0.55000000000000004">
      <c r="A3715">
        <v>41</v>
      </c>
      <c r="B3715" s="1" t="s">
        <v>500</v>
      </c>
      <c r="C3715" s="1" t="s">
        <v>5</v>
      </c>
      <c r="D3715">
        <v>6</v>
      </c>
      <c r="E3715" s="1" t="s">
        <v>323</v>
      </c>
      <c r="F3715">
        <v>6</v>
      </c>
      <c r="G3715" s="1" t="s">
        <v>376</v>
      </c>
      <c r="H3715" s="1" t="s">
        <v>29</v>
      </c>
      <c r="I3715">
        <v>2</v>
      </c>
      <c r="J3715" s="1" t="str">
        <f>+VLOOKUP(bloques1a3[[#This Row],[respuesta]],respuestas.emociones[],2,0)</f>
        <v>sorpresa</v>
      </c>
      <c r="K3715" s="1">
        <f>+VLOOKUP(bloques1a3[[#This Row],[niño]],BD.niños[[Código]:[edad]],5,0)</f>
        <v>8</v>
      </c>
      <c r="L3715" s="1">
        <f>+IF(bloques1a3[[#This Row],[correcta]]=bloques1a3[[#This Row],[respuesta]],1,0)</f>
        <v>1</v>
      </c>
      <c r="M3715" s="1">
        <f>+IF(bloques1a3[[#This Row],[Sexo]]="F",1,0)</f>
        <v>1</v>
      </c>
    </row>
    <row r="3716" spans="1:13" x14ac:dyDescent="0.55000000000000004">
      <c r="A3716">
        <v>41</v>
      </c>
      <c r="B3716" s="1" t="s">
        <v>500</v>
      </c>
      <c r="C3716" s="1" t="s">
        <v>5</v>
      </c>
      <c r="D3716">
        <v>6</v>
      </c>
      <c r="E3716" s="1" t="s">
        <v>327</v>
      </c>
      <c r="F3716">
        <v>6</v>
      </c>
      <c r="G3716" s="1" t="s">
        <v>376</v>
      </c>
      <c r="H3716" s="1" t="s">
        <v>29</v>
      </c>
      <c r="I3716">
        <v>2</v>
      </c>
      <c r="J3716" s="1" t="str">
        <f>+VLOOKUP(bloques1a3[[#This Row],[respuesta]],respuestas.emociones[],2,0)</f>
        <v>sorpresa</v>
      </c>
      <c r="K3716" s="1">
        <f>+VLOOKUP(bloques1a3[[#This Row],[niño]],BD.niños[[Código]:[edad]],5,0)</f>
        <v>7</v>
      </c>
      <c r="L3716" s="1">
        <f>+IF(bloques1a3[[#This Row],[correcta]]=bloques1a3[[#This Row],[respuesta]],1,0)</f>
        <v>1</v>
      </c>
      <c r="M3716" s="1">
        <f>+IF(bloques1a3[[#This Row],[Sexo]]="F",1,0)</f>
        <v>1</v>
      </c>
    </row>
    <row r="3717" spans="1:13" x14ac:dyDescent="0.55000000000000004">
      <c r="A3717">
        <v>41</v>
      </c>
      <c r="B3717" s="1" t="s">
        <v>500</v>
      </c>
      <c r="C3717" s="1" t="s">
        <v>5</v>
      </c>
      <c r="D3717">
        <v>6</v>
      </c>
      <c r="E3717" s="1" t="s">
        <v>331</v>
      </c>
      <c r="F3717">
        <v>6</v>
      </c>
      <c r="G3717" s="1" t="s">
        <v>376</v>
      </c>
      <c r="H3717" s="1" t="s">
        <v>29</v>
      </c>
      <c r="I3717">
        <v>2</v>
      </c>
      <c r="J3717" s="1" t="str">
        <f>+VLOOKUP(bloques1a3[[#This Row],[respuesta]],respuestas.emociones[],2,0)</f>
        <v>sorpresa</v>
      </c>
      <c r="K3717" s="1">
        <f>+VLOOKUP(bloques1a3[[#This Row],[niño]],BD.niños[[Código]:[edad]],5,0)</f>
        <v>8</v>
      </c>
      <c r="L3717" s="1">
        <f>+IF(bloques1a3[[#This Row],[correcta]]=bloques1a3[[#This Row],[respuesta]],1,0)</f>
        <v>1</v>
      </c>
      <c r="M3717" s="1">
        <f>+IF(bloques1a3[[#This Row],[Sexo]]="F",1,0)</f>
        <v>1</v>
      </c>
    </row>
    <row r="3718" spans="1:13" x14ac:dyDescent="0.55000000000000004">
      <c r="A3718">
        <v>42</v>
      </c>
      <c r="B3718" s="1" t="s">
        <v>501</v>
      </c>
      <c r="C3718" s="1" t="s">
        <v>2</v>
      </c>
      <c r="D3718">
        <v>1</v>
      </c>
      <c r="E3718" s="1" t="s">
        <v>105</v>
      </c>
      <c r="F3718">
        <v>1</v>
      </c>
      <c r="G3718" s="1" t="s">
        <v>377</v>
      </c>
      <c r="H3718" s="1" t="s">
        <v>29</v>
      </c>
      <c r="I3718">
        <v>2</v>
      </c>
      <c r="J3718" s="1" t="str">
        <f>+VLOOKUP(bloques1a3[[#This Row],[respuesta]],respuestas.emociones[],2,0)</f>
        <v>neutra</v>
      </c>
      <c r="K3718" s="1">
        <f>+VLOOKUP(bloques1a3[[#This Row],[niño]],BD.niños[[Código]:[edad]],5,0)</f>
        <v>10</v>
      </c>
      <c r="L3718" s="1">
        <f>+IF(bloques1a3[[#This Row],[correcta]]=bloques1a3[[#This Row],[respuesta]],1,0)</f>
        <v>1</v>
      </c>
      <c r="M3718" s="1">
        <f>+IF(bloques1a3[[#This Row],[Sexo]]="F",1,0)</f>
        <v>1</v>
      </c>
    </row>
    <row r="3719" spans="1:13" x14ac:dyDescent="0.55000000000000004">
      <c r="A3719">
        <v>42</v>
      </c>
      <c r="B3719" s="1" t="s">
        <v>501</v>
      </c>
      <c r="C3719" s="1" t="s">
        <v>2</v>
      </c>
      <c r="D3719">
        <v>1</v>
      </c>
      <c r="E3719" s="1" t="s">
        <v>108</v>
      </c>
      <c r="F3719">
        <v>1</v>
      </c>
      <c r="G3719" s="1" t="s">
        <v>377</v>
      </c>
      <c r="H3719" s="1" t="s">
        <v>29</v>
      </c>
      <c r="I3719">
        <v>2</v>
      </c>
      <c r="J3719" s="1" t="str">
        <f>+VLOOKUP(bloques1a3[[#This Row],[respuesta]],respuestas.emociones[],2,0)</f>
        <v>neutra</v>
      </c>
      <c r="K3719" s="1">
        <f>+VLOOKUP(bloques1a3[[#This Row],[niño]],BD.niños[[Código]:[edad]],5,0)</f>
        <v>10</v>
      </c>
      <c r="L3719" s="1">
        <f>+IF(bloques1a3[[#This Row],[correcta]]=bloques1a3[[#This Row],[respuesta]],1,0)</f>
        <v>1</v>
      </c>
      <c r="M3719" s="1">
        <f>+IF(bloques1a3[[#This Row],[Sexo]]="F",1,0)</f>
        <v>1</v>
      </c>
    </row>
    <row r="3720" spans="1:13" x14ac:dyDescent="0.55000000000000004">
      <c r="A3720">
        <v>42</v>
      </c>
      <c r="B3720" s="1" t="s">
        <v>501</v>
      </c>
      <c r="C3720" s="1" t="s">
        <v>2</v>
      </c>
      <c r="D3720">
        <v>1</v>
      </c>
      <c r="E3720" s="1" t="s">
        <v>112</v>
      </c>
      <c r="F3720">
        <v>1</v>
      </c>
      <c r="G3720" s="1" t="s">
        <v>377</v>
      </c>
      <c r="H3720" s="1" t="s">
        <v>29</v>
      </c>
      <c r="I3720">
        <v>2</v>
      </c>
      <c r="J3720" s="1" t="str">
        <f>+VLOOKUP(bloques1a3[[#This Row],[respuesta]],respuestas.emociones[],2,0)</f>
        <v>neutra</v>
      </c>
      <c r="K3720" s="1">
        <f>+VLOOKUP(bloques1a3[[#This Row],[niño]],BD.niños[[Código]:[edad]],5,0)</f>
        <v>9</v>
      </c>
      <c r="L3720" s="1">
        <f>+IF(bloques1a3[[#This Row],[correcta]]=bloques1a3[[#This Row],[respuesta]],1,0)</f>
        <v>1</v>
      </c>
      <c r="M3720" s="1">
        <f>+IF(bloques1a3[[#This Row],[Sexo]]="F",1,0)</f>
        <v>1</v>
      </c>
    </row>
    <row r="3721" spans="1:13" x14ac:dyDescent="0.55000000000000004">
      <c r="A3721">
        <v>42</v>
      </c>
      <c r="B3721" s="1" t="s">
        <v>501</v>
      </c>
      <c r="C3721" s="1" t="s">
        <v>2</v>
      </c>
      <c r="D3721">
        <v>1</v>
      </c>
      <c r="E3721" s="1" t="s">
        <v>116</v>
      </c>
      <c r="F3721">
        <v>1</v>
      </c>
      <c r="G3721" s="1" t="s">
        <v>377</v>
      </c>
      <c r="H3721" s="1" t="s">
        <v>29</v>
      </c>
      <c r="I3721">
        <v>2</v>
      </c>
      <c r="J3721" s="1" t="str">
        <f>+VLOOKUP(bloques1a3[[#This Row],[respuesta]],respuestas.emociones[],2,0)</f>
        <v>neutra</v>
      </c>
      <c r="K3721" s="1">
        <f>+VLOOKUP(bloques1a3[[#This Row],[niño]],BD.niños[[Código]:[edad]],5,0)</f>
        <v>9</v>
      </c>
      <c r="L3721" s="1">
        <f>+IF(bloques1a3[[#This Row],[correcta]]=bloques1a3[[#This Row],[respuesta]],1,0)</f>
        <v>1</v>
      </c>
      <c r="M3721" s="1">
        <f>+IF(bloques1a3[[#This Row],[Sexo]]="F",1,0)</f>
        <v>1</v>
      </c>
    </row>
    <row r="3722" spans="1:13" x14ac:dyDescent="0.55000000000000004">
      <c r="A3722">
        <v>42</v>
      </c>
      <c r="B3722" s="1" t="s">
        <v>501</v>
      </c>
      <c r="C3722" s="1" t="s">
        <v>2</v>
      </c>
      <c r="D3722">
        <v>1</v>
      </c>
      <c r="E3722" s="1" t="s">
        <v>120</v>
      </c>
      <c r="F3722">
        <v>1</v>
      </c>
      <c r="G3722" s="1" t="s">
        <v>377</v>
      </c>
      <c r="H3722" s="1" t="s">
        <v>28</v>
      </c>
      <c r="I3722">
        <v>2</v>
      </c>
      <c r="J3722" s="1" t="str">
        <f>+VLOOKUP(bloques1a3[[#This Row],[respuesta]],respuestas.emociones[],2,0)</f>
        <v>neutra</v>
      </c>
      <c r="K3722" s="1">
        <f>+VLOOKUP(bloques1a3[[#This Row],[niño]],BD.niños[[Código]:[edad]],5,0)</f>
        <v>10</v>
      </c>
      <c r="L3722" s="1">
        <f>+IF(bloques1a3[[#This Row],[correcta]]=bloques1a3[[#This Row],[respuesta]],1,0)</f>
        <v>1</v>
      </c>
      <c r="M3722" s="1">
        <f>+IF(bloques1a3[[#This Row],[Sexo]]="F",1,0)</f>
        <v>0</v>
      </c>
    </row>
    <row r="3723" spans="1:13" x14ac:dyDescent="0.55000000000000004">
      <c r="A3723">
        <v>42</v>
      </c>
      <c r="B3723" s="1" t="s">
        <v>501</v>
      </c>
      <c r="C3723" s="1" t="s">
        <v>2</v>
      </c>
      <c r="D3723">
        <v>1</v>
      </c>
      <c r="E3723" s="1" t="s">
        <v>123</v>
      </c>
      <c r="F3723">
        <v>1</v>
      </c>
      <c r="G3723" s="1" t="s">
        <v>376</v>
      </c>
      <c r="H3723" s="1" t="s">
        <v>28</v>
      </c>
      <c r="I3723">
        <v>2</v>
      </c>
      <c r="J3723" s="1" t="str">
        <f>+VLOOKUP(bloques1a3[[#This Row],[respuesta]],respuestas.emociones[],2,0)</f>
        <v>neutra</v>
      </c>
      <c r="K3723" s="1">
        <f>+VLOOKUP(bloques1a3[[#This Row],[niño]],BD.niños[[Código]:[edad]],5,0)</f>
        <v>8</v>
      </c>
      <c r="L3723" s="1">
        <f>+IF(bloques1a3[[#This Row],[correcta]]=bloques1a3[[#This Row],[respuesta]],1,0)</f>
        <v>1</v>
      </c>
      <c r="M3723" s="1">
        <f>+IF(bloques1a3[[#This Row],[Sexo]]="F",1,0)</f>
        <v>0</v>
      </c>
    </row>
    <row r="3724" spans="1:13" x14ac:dyDescent="0.55000000000000004">
      <c r="A3724">
        <v>42</v>
      </c>
      <c r="B3724" s="1" t="s">
        <v>501</v>
      </c>
      <c r="C3724" s="1" t="s">
        <v>2</v>
      </c>
      <c r="D3724">
        <v>1</v>
      </c>
      <c r="E3724" s="1" t="s">
        <v>127</v>
      </c>
      <c r="F3724">
        <v>5</v>
      </c>
      <c r="G3724" s="1" t="s">
        <v>375</v>
      </c>
      <c r="H3724" s="1" t="s">
        <v>28</v>
      </c>
      <c r="I3724">
        <v>2</v>
      </c>
      <c r="J3724" s="1" t="str">
        <f>+VLOOKUP(bloques1a3[[#This Row],[respuesta]],respuestas.emociones[],2,0)</f>
        <v>miedo</v>
      </c>
      <c r="K3724" s="1">
        <f>+VLOOKUP(bloques1a3[[#This Row],[niño]],BD.niños[[Código]:[edad]],5,0)</f>
        <v>6</v>
      </c>
      <c r="L3724" s="1">
        <f>+IF(bloques1a3[[#This Row],[correcta]]=bloques1a3[[#This Row],[respuesta]],1,0)</f>
        <v>0</v>
      </c>
      <c r="M3724" s="1">
        <f>+IF(bloques1a3[[#This Row],[Sexo]]="F",1,0)</f>
        <v>0</v>
      </c>
    </row>
    <row r="3725" spans="1:13" x14ac:dyDescent="0.55000000000000004">
      <c r="A3725">
        <v>42</v>
      </c>
      <c r="B3725" s="1" t="s">
        <v>501</v>
      </c>
      <c r="C3725" s="1" t="s">
        <v>2</v>
      </c>
      <c r="D3725">
        <v>1</v>
      </c>
      <c r="E3725" s="1" t="s">
        <v>131</v>
      </c>
      <c r="F3725">
        <v>1</v>
      </c>
      <c r="G3725" s="1" t="s">
        <v>375</v>
      </c>
      <c r="H3725" s="1" t="s">
        <v>29</v>
      </c>
      <c r="I3725">
        <v>2</v>
      </c>
      <c r="J3725" s="1" t="str">
        <f>+VLOOKUP(bloques1a3[[#This Row],[respuesta]],respuestas.emociones[],2,0)</f>
        <v>neutra</v>
      </c>
      <c r="K3725" s="1">
        <f>+VLOOKUP(bloques1a3[[#This Row],[niño]],BD.niños[[Código]:[edad]],5,0)</f>
        <v>6</v>
      </c>
      <c r="L3725" s="1">
        <f>+IF(bloques1a3[[#This Row],[correcta]]=bloques1a3[[#This Row],[respuesta]],1,0)</f>
        <v>1</v>
      </c>
      <c r="M3725" s="1">
        <f>+IF(bloques1a3[[#This Row],[Sexo]]="F",1,0)</f>
        <v>1</v>
      </c>
    </row>
    <row r="3726" spans="1:13" x14ac:dyDescent="0.55000000000000004">
      <c r="A3726">
        <v>42</v>
      </c>
      <c r="B3726" s="1" t="s">
        <v>501</v>
      </c>
      <c r="C3726" s="1" t="s">
        <v>2</v>
      </c>
      <c r="D3726">
        <v>1</v>
      </c>
      <c r="E3726" s="1" t="s">
        <v>135</v>
      </c>
      <c r="F3726">
        <v>1</v>
      </c>
      <c r="G3726" s="1" t="s">
        <v>375</v>
      </c>
      <c r="H3726" s="1" t="s">
        <v>28</v>
      </c>
      <c r="I3726">
        <v>2</v>
      </c>
      <c r="J3726" s="1" t="str">
        <f>+VLOOKUP(bloques1a3[[#This Row],[respuesta]],respuestas.emociones[],2,0)</f>
        <v>neutra</v>
      </c>
      <c r="K3726" s="1">
        <f>+VLOOKUP(bloques1a3[[#This Row],[niño]],BD.niños[[Código]:[edad]],5,0)</f>
        <v>6</v>
      </c>
      <c r="L3726" s="1">
        <f>+IF(bloques1a3[[#This Row],[correcta]]=bloques1a3[[#This Row],[respuesta]],1,0)</f>
        <v>1</v>
      </c>
      <c r="M3726" s="1">
        <f>+IF(bloques1a3[[#This Row],[Sexo]]="F",1,0)</f>
        <v>0</v>
      </c>
    </row>
    <row r="3727" spans="1:13" x14ac:dyDescent="0.55000000000000004">
      <c r="A3727">
        <v>42</v>
      </c>
      <c r="B3727" s="1" t="s">
        <v>501</v>
      </c>
      <c r="C3727" s="1" t="s">
        <v>2</v>
      </c>
      <c r="D3727">
        <v>1</v>
      </c>
      <c r="E3727" s="1" t="s">
        <v>139</v>
      </c>
      <c r="F3727">
        <v>1</v>
      </c>
      <c r="G3727" s="1" t="s">
        <v>376</v>
      </c>
      <c r="H3727" s="1" t="s">
        <v>28</v>
      </c>
      <c r="I3727">
        <v>2</v>
      </c>
      <c r="J3727" s="1" t="str">
        <f>+VLOOKUP(bloques1a3[[#This Row],[respuesta]],respuestas.emociones[],2,0)</f>
        <v>neutra</v>
      </c>
      <c r="K3727" s="1">
        <f>+VLOOKUP(bloques1a3[[#This Row],[niño]],BD.niños[[Código]:[edad]],5,0)</f>
        <v>8</v>
      </c>
      <c r="L3727" s="1">
        <f>+IF(bloques1a3[[#This Row],[correcta]]=bloques1a3[[#This Row],[respuesta]],1,0)</f>
        <v>1</v>
      </c>
      <c r="M3727" s="1">
        <f>+IF(bloques1a3[[#This Row],[Sexo]]="F",1,0)</f>
        <v>0</v>
      </c>
    </row>
    <row r="3728" spans="1:13" x14ac:dyDescent="0.55000000000000004">
      <c r="A3728">
        <v>42</v>
      </c>
      <c r="B3728" s="1" t="s">
        <v>501</v>
      </c>
      <c r="C3728" s="1" t="s">
        <v>2</v>
      </c>
      <c r="D3728">
        <v>1</v>
      </c>
      <c r="E3728" s="1" t="s">
        <v>141</v>
      </c>
      <c r="F3728">
        <v>3</v>
      </c>
      <c r="G3728" s="1" t="s">
        <v>376</v>
      </c>
      <c r="H3728" s="1" t="s">
        <v>29</v>
      </c>
      <c r="I3728">
        <v>2</v>
      </c>
      <c r="J3728" s="1" t="str">
        <f>+VLOOKUP(bloques1a3[[#This Row],[respuesta]],respuestas.emociones[],2,0)</f>
        <v>tristeza</v>
      </c>
      <c r="K3728" s="1">
        <f>+VLOOKUP(bloques1a3[[#This Row],[niño]],BD.niños[[Código]:[edad]],5,0)</f>
        <v>7</v>
      </c>
      <c r="L3728" s="1">
        <f>+IF(bloques1a3[[#This Row],[correcta]]=bloques1a3[[#This Row],[respuesta]],1,0)</f>
        <v>0</v>
      </c>
      <c r="M3728" s="1">
        <f>+IF(bloques1a3[[#This Row],[Sexo]]="F",1,0)</f>
        <v>1</v>
      </c>
    </row>
    <row r="3729" spans="1:13" x14ac:dyDescent="0.55000000000000004">
      <c r="A3729">
        <v>42</v>
      </c>
      <c r="B3729" s="1" t="s">
        <v>501</v>
      </c>
      <c r="C3729" s="1" t="s">
        <v>2</v>
      </c>
      <c r="D3729">
        <v>1</v>
      </c>
      <c r="E3729" s="1" t="s">
        <v>145</v>
      </c>
      <c r="F3729">
        <v>1</v>
      </c>
      <c r="G3729" s="1" t="s">
        <v>376</v>
      </c>
      <c r="H3729" s="1" t="s">
        <v>28</v>
      </c>
      <c r="I3729">
        <v>2</v>
      </c>
      <c r="J3729" s="1" t="str">
        <f>+VLOOKUP(bloques1a3[[#This Row],[respuesta]],respuestas.emociones[],2,0)</f>
        <v>neutra</v>
      </c>
      <c r="K3729" s="1">
        <f>+VLOOKUP(bloques1a3[[#This Row],[niño]],BD.niños[[Código]:[edad]],5,0)</f>
        <v>8</v>
      </c>
      <c r="L3729" s="1">
        <f>+IF(bloques1a3[[#This Row],[correcta]]=bloques1a3[[#This Row],[respuesta]],1,0)</f>
        <v>1</v>
      </c>
      <c r="M3729" s="1">
        <f>+IF(bloques1a3[[#This Row],[Sexo]]="F",1,0)</f>
        <v>0</v>
      </c>
    </row>
    <row r="3730" spans="1:13" x14ac:dyDescent="0.55000000000000004">
      <c r="A3730">
        <v>42</v>
      </c>
      <c r="B3730" s="1" t="s">
        <v>501</v>
      </c>
      <c r="C3730" s="1" t="s">
        <v>2</v>
      </c>
      <c r="D3730">
        <v>1</v>
      </c>
      <c r="E3730" s="1" t="s">
        <v>147</v>
      </c>
      <c r="F3730">
        <v>1</v>
      </c>
      <c r="G3730" s="1" t="s">
        <v>376</v>
      </c>
      <c r="H3730" s="1" t="s">
        <v>28</v>
      </c>
      <c r="I3730">
        <v>2</v>
      </c>
      <c r="J3730" s="1" t="str">
        <f>+VLOOKUP(bloques1a3[[#This Row],[respuesta]],respuestas.emociones[],2,0)</f>
        <v>neutra</v>
      </c>
      <c r="K3730" s="1">
        <f>+VLOOKUP(bloques1a3[[#This Row],[niño]],BD.niños[[Código]:[edad]],5,0)</f>
        <v>8</v>
      </c>
      <c r="L3730" s="1">
        <f>+IF(bloques1a3[[#This Row],[correcta]]=bloques1a3[[#This Row],[respuesta]],1,0)</f>
        <v>1</v>
      </c>
      <c r="M3730" s="1">
        <f>+IF(bloques1a3[[#This Row],[Sexo]]="F",1,0)</f>
        <v>0</v>
      </c>
    </row>
    <row r="3731" spans="1:13" x14ac:dyDescent="0.55000000000000004">
      <c r="A3731">
        <v>42</v>
      </c>
      <c r="B3731" s="1" t="s">
        <v>501</v>
      </c>
      <c r="C3731" s="1" t="s">
        <v>2</v>
      </c>
      <c r="D3731">
        <v>1</v>
      </c>
      <c r="E3731" s="1" t="s">
        <v>214</v>
      </c>
      <c r="F3731">
        <v>1</v>
      </c>
      <c r="G3731" s="1" t="s">
        <v>377</v>
      </c>
      <c r="H3731" s="1" t="s">
        <v>29</v>
      </c>
      <c r="I3731">
        <v>2</v>
      </c>
      <c r="J3731" s="1" t="str">
        <f>+VLOOKUP(bloques1a3[[#This Row],[respuesta]],respuestas.emociones[],2,0)</f>
        <v>neutra</v>
      </c>
      <c r="K3731" s="1">
        <f>+VLOOKUP(bloques1a3[[#This Row],[niño]],BD.niños[[Código]:[edad]],5,0)</f>
        <v>10</v>
      </c>
      <c r="L3731" s="1">
        <f>+IF(bloques1a3[[#This Row],[correcta]]=bloques1a3[[#This Row],[respuesta]],1,0)</f>
        <v>1</v>
      </c>
      <c r="M3731" s="1">
        <f>+IF(bloques1a3[[#This Row],[Sexo]]="F",1,0)</f>
        <v>1</v>
      </c>
    </row>
    <row r="3732" spans="1:13" x14ac:dyDescent="0.55000000000000004">
      <c r="A3732">
        <v>42</v>
      </c>
      <c r="B3732" s="1" t="s">
        <v>501</v>
      </c>
      <c r="C3732" s="1" t="s">
        <v>2</v>
      </c>
      <c r="D3732">
        <v>1</v>
      </c>
      <c r="E3732" s="1" t="s">
        <v>217</v>
      </c>
      <c r="F3732">
        <v>1</v>
      </c>
      <c r="G3732" s="1" t="s">
        <v>377</v>
      </c>
      <c r="H3732" s="1" t="s">
        <v>29</v>
      </c>
      <c r="I3732">
        <v>2</v>
      </c>
      <c r="J3732" s="1" t="str">
        <f>+VLOOKUP(bloques1a3[[#This Row],[respuesta]],respuestas.emociones[],2,0)</f>
        <v>neutra</v>
      </c>
      <c r="K3732" s="1">
        <f>+VLOOKUP(bloques1a3[[#This Row],[niño]],BD.niños[[Código]:[edad]],5,0)</f>
        <v>10</v>
      </c>
      <c r="L3732" s="1">
        <f>+IF(bloques1a3[[#This Row],[correcta]]=bloques1a3[[#This Row],[respuesta]],1,0)</f>
        <v>1</v>
      </c>
      <c r="M3732" s="1">
        <f>+IF(bloques1a3[[#This Row],[Sexo]]="F",1,0)</f>
        <v>1</v>
      </c>
    </row>
    <row r="3733" spans="1:13" x14ac:dyDescent="0.55000000000000004">
      <c r="A3733">
        <v>42</v>
      </c>
      <c r="B3733" s="1" t="s">
        <v>501</v>
      </c>
      <c r="C3733" s="1" t="s">
        <v>2</v>
      </c>
      <c r="D3733">
        <v>1</v>
      </c>
      <c r="E3733" s="1" t="s">
        <v>220</v>
      </c>
      <c r="F3733">
        <v>1</v>
      </c>
      <c r="G3733" s="1" t="s">
        <v>377</v>
      </c>
      <c r="H3733" s="1" t="s">
        <v>29</v>
      </c>
      <c r="I3733">
        <v>2</v>
      </c>
      <c r="J3733" s="1" t="str">
        <f>+VLOOKUP(bloques1a3[[#This Row],[respuesta]],respuestas.emociones[],2,0)</f>
        <v>neutra</v>
      </c>
      <c r="K3733" s="1">
        <f>+VLOOKUP(bloques1a3[[#This Row],[niño]],BD.niños[[Código]:[edad]],5,0)</f>
        <v>10</v>
      </c>
      <c r="L3733" s="1">
        <f>+IF(bloques1a3[[#This Row],[correcta]]=bloques1a3[[#This Row],[respuesta]],1,0)</f>
        <v>1</v>
      </c>
      <c r="M3733" s="1">
        <f>+IF(bloques1a3[[#This Row],[Sexo]]="F",1,0)</f>
        <v>1</v>
      </c>
    </row>
    <row r="3734" spans="1:13" x14ac:dyDescent="0.55000000000000004">
      <c r="A3734">
        <v>42</v>
      </c>
      <c r="B3734" s="1" t="s">
        <v>501</v>
      </c>
      <c r="C3734" s="1" t="s">
        <v>2</v>
      </c>
      <c r="D3734">
        <v>1</v>
      </c>
      <c r="E3734" s="1" t="s">
        <v>223</v>
      </c>
      <c r="F3734">
        <v>1</v>
      </c>
      <c r="G3734" s="1" t="s">
        <v>376</v>
      </c>
      <c r="H3734" s="1" t="s">
        <v>29</v>
      </c>
      <c r="I3734">
        <v>2</v>
      </c>
      <c r="J3734" s="1" t="str">
        <f>+VLOOKUP(bloques1a3[[#This Row],[respuesta]],respuestas.emociones[],2,0)</f>
        <v>neutra</v>
      </c>
      <c r="K3734" s="1">
        <f>+VLOOKUP(bloques1a3[[#This Row],[niño]],BD.niños[[Código]:[edad]],5,0)</f>
        <v>8</v>
      </c>
      <c r="L3734" s="1">
        <f>+IF(bloques1a3[[#This Row],[correcta]]=bloques1a3[[#This Row],[respuesta]],1,0)</f>
        <v>1</v>
      </c>
      <c r="M3734" s="1">
        <f>+IF(bloques1a3[[#This Row],[Sexo]]="F",1,0)</f>
        <v>1</v>
      </c>
    </row>
    <row r="3735" spans="1:13" x14ac:dyDescent="0.55000000000000004">
      <c r="A3735">
        <v>42</v>
      </c>
      <c r="B3735" s="1" t="s">
        <v>501</v>
      </c>
      <c r="C3735" s="1" t="s">
        <v>2</v>
      </c>
      <c r="D3735">
        <v>1</v>
      </c>
      <c r="E3735" s="1" t="s">
        <v>226</v>
      </c>
      <c r="F3735">
        <v>1</v>
      </c>
      <c r="G3735" s="1" t="s">
        <v>377</v>
      </c>
      <c r="H3735" s="1" t="s">
        <v>28</v>
      </c>
      <c r="I3735">
        <v>2</v>
      </c>
      <c r="J3735" s="1" t="str">
        <f>+VLOOKUP(bloques1a3[[#This Row],[respuesta]],respuestas.emociones[],2,0)</f>
        <v>neutra</v>
      </c>
      <c r="K3735" s="1">
        <f>+VLOOKUP(bloques1a3[[#This Row],[niño]],BD.niños[[Código]:[edad]],5,0)</f>
        <v>10</v>
      </c>
      <c r="L3735" s="1">
        <f>+IF(bloques1a3[[#This Row],[correcta]]=bloques1a3[[#This Row],[respuesta]],1,0)</f>
        <v>1</v>
      </c>
      <c r="M3735" s="1">
        <f>+IF(bloques1a3[[#This Row],[Sexo]]="F",1,0)</f>
        <v>0</v>
      </c>
    </row>
    <row r="3736" spans="1:13" x14ac:dyDescent="0.55000000000000004">
      <c r="A3736">
        <v>42</v>
      </c>
      <c r="B3736" s="1" t="s">
        <v>501</v>
      </c>
      <c r="C3736" s="1" t="s">
        <v>2</v>
      </c>
      <c r="D3736">
        <v>1</v>
      </c>
      <c r="E3736" s="1" t="s">
        <v>229</v>
      </c>
      <c r="F3736">
        <v>7</v>
      </c>
      <c r="G3736" s="1" t="s">
        <v>376</v>
      </c>
      <c r="H3736" s="1" t="s">
        <v>28</v>
      </c>
      <c r="I3736">
        <v>2</v>
      </c>
      <c r="J3736" s="1" t="str">
        <f>+VLOOKUP(bloques1a3[[#This Row],[respuesta]],respuestas.emociones[],2,0)</f>
        <v>asco</v>
      </c>
      <c r="K3736" s="1">
        <f>+VLOOKUP(bloques1a3[[#This Row],[niño]],BD.niños[[Código]:[edad]],5,0)</f>
        <v>7</v>
      </c>
      <c r="L3736" s="1">
        <f>+IF(bloques1a3[[#This Row],[correcta]]=bloques1a3[[#This Row],[respuesta]],1,0)</f>
        <v>0</v>
      </c>
      <c r="M3736" s="1">
        <f>+IF(bloques1a3[[#This Row],[Sexo]]="F",1,0)</f>
        <v>0</v>
      </c>
    </row>
    <row r="3737" spans="1:13" x14ac:dyDescent="0.55000000000000004">
      <c r="A3737">
        <v>42</v>
      </c>
      <c r="B3737" s="1" t="s">
        <v>501</v>
      </c>
      <c r="C3737" s="1" t="s">
        <v>2</v>
      </c>
      <c r="D3737">
        <v>1</v>
      </c>
      <c r="E3737" s="1" t="s">
        <v>231</v>
      </c>
      <c r="F3737">
        <v>1</v>
      </c>
      <c r="G3737" s="1" t="s">
        <v>375</v>
      </c>
      <c r="H3737" s="1" t="s">
        <v>29</v>
      </c>
      <c r="I3737">
        <v>2</v>
      </c>
      <c r="J3737" s="1" t="str">
        <f>+VLOOKUP(bloques1a3[[#This Row],[respuesta]],respuestas.emociones[],2,0)</f>
        <v>neutra</v>
      </c>
      <c r="K3737" s="1">
        <f>+VLOOKUP(bloques1a3[[#This Row],[niño]],BD.niños[[Código]:[edad]],5,0)</f>
        <v>6</v>
      </c>
      <c r="L3737" s="1">
        <f>+IF(bloques1a3[[#This Row],[correcta]]=bloques1a3[[#This Row],[respuesta]],1,0)</f>
        <v>1</v>
      </c>
      <c r="M3737" s="1">
        <f>+IF(bloques1a3[[#This Row],[Sexo]]="F",1,0)</f>
        <v>1</v>
      </c>
    </row>
    <row r="3738" spans="1:13" x14ac:dyDescent="0.55000000000000004">
      <c r="A3738">
        <v>42</v>
      </c>
      <c r="B3738" s="1" t="s">
        <v>501</v>
      </c>
      <c r="C3738" s="1" t="s">
        <v>2</v>
      </c>
      <c r="D3738">
        <v>1</v>
      </c>
      <c r="E3738" s="1" t="s">
        <v>286</v>
      </c>
      <c r="F3738">
        <v>1</v>
      </c>
      <c r="G3738" s="1" t="s">
        <v>375</v>
      </c>
      <c r="H3738" s="1" t="s">
        <v>28</v>
      </c>
      <c r="I3738">
        <v>2</v>
      </c>
      <c r="J3738" s="1" t="str">
        <f>+VLOOKUP(bloques1a3[[#This Row],[respuesta]],respuestas.emociones[],2,0)</f>
        <v>neutra</v>
      </c>
      <c r="K3738" s="1">
        <f>+VLOOKUP(bloques1a3[[#This Row],[niño]],BD.niños[[Código]:[edad]],5,0)</f>
        <v>5</v>
      </c>
      <c r="L3738" s="1">
        <f>+IF(bloques1a3[[#This Row],[correcta]]=bloques1a3[[#This Row],[respuesta]],1,0)</f>
        <v>1</v>
      </c>
      <c r="M3738" s="1">
        <f>+IF(bloques1a3[[#This Row],[Sexo]]="F",1,0)</f>
        <v>0</v>
      </c>
    </row>
    <row r="3739" spans="1:13" x14ac:dyDescent="0.55000000000000004">
      <c r="A3739">
        <v>42</v>
      </c>
      <c r="B3739" s="1" t="s">
        <v>501</v>
      </c>
      <c r="C3739" s="1" t="s">
        <v>2</v>
      </c>
      <c r="D3739">
        <v>1</v>
      </c>
      <c r="E3739" s="1" t="s">
        <v>290</v>
      </c>
      <c r="F3739">
        <v>1</v>
      </c>
      <c r="G3739" s="1" t="s">
        <v>375</v>
      </c>
      <c r="H3739" s="1" t="s">
        <v>28</v>
      </c>
      <c r="I3739">
        <v>2</v>
      </c>
      <c r="J3739" s="1" t="str">
        <f>+VLOOKUP(bloques1a3[[#This Row],[respuesta]],respuestas.emociones[],2,0)</f>
        <v>neutra</v>
      </c>
      <c r="K3739" s="1">
        <f>+VLOOKUP(bloques1a3[[#This Row],[niño]],BD.niños[[Código]:[edad]],5,0)</f>
        <v>6</v>
      </c>
      <c r="L3739" s="1">
        <f>+IF(bloques1a3[[#This Row],[correcta]]=bloques1a3[[#This Row],[respuesta]],1,0)</f>
        <v>1</v>
      </c>
      <c r="M3739" s="1">
        <f>+IF(bloques1a3[[#This Row],[Sexo]]="F",1,0)</f>
        <v>0</v>
      </c>
    </row>
    <row r="3740" spans="1:13" x14ac:dyDescent="0.55000000000000004">
      <c r="A3740">
        <v>42</v>
      </c>
      <c r="B3740" s="1" t="s">
        <v>501</v>
      </c>
      <c r="C3740" s="1" t="s">
        <v>2</v>
      </c>
      <c r="D3740">
        <v>1</v>
      </c>
      <c r="E3740" s="1" t="s">
        <v>294</v>
      </c>
      <c r="F3740">
        <v>1</v>
      </c>
      <c r="G3740" s="1" t="s">
        <v>376</v>
      </c>
      <c r="H3740" s="1" t="s">
        <v>28</v>
      </c>
      <c r="I3740">
        <v>2</v>
      </c>
      <c r="J3740" s="1" t="str">
        <f>+VLOOKUP(bloques1a3[[#This Row],[respuesta]],respuestas.emociones[],2,0)</f>
        <v>neutra</v>
      </c>
      <c r="K3740" s="1">
        <f>+VLOOKUP(bloques1a3[[#This Row],[niño]],BD.niños[[Código]:[edad]],5,0)</f>
        <v>7</v>
      </c>
      <c r="L3740" s="1">
        <f>+IF(bloques1a3[[#This Row],[correcta]]=bloques1a3[[#This Row],[respuesta]],1,0)</f>
        <v>1</v>
      </c>
      <c r="M3740" s="1">
        <f>+IF(bloques1a3[[#This Row],[Sexo]]="F",1,0)</f>
        <v>0</v>
      </c>
    </row>
    <row r="3741" spans="1:13" x14ac:dyDescent="0.55000000000000004">
      <c r="A3741">
        <v>42</v>
      </c>
      <c r="B3741" s="1" t="s">
        <v>501</v>
      </c>
      <c r="C3741" s="1" t="s">
        <v>2</v>
      </c>
      <c r="D3741">
        <v>1</v>
      </c>
      <c r="E3741" s="1" t="s">
        <v>295</v>
      </c>
      <c r="F3741">
        <v>5</v>
      </c>
      <c r="G3741" s="1" t="s">
        <v>376</v>
      </c>
      <c r="H3741" s="1" t="s">
        <v>28</v>
      </c>
      <c r="I3741">
        <v>2</v>
      </c>
      <c r="J3741" s="1" t="str">
        <f>+VLOOKUP(bloques1a3[[#This Row],[respuesta]],respuestas.emociones[],2,0)</f>
        <v>miedo</v>
      </c>
      <c r="K3741" s="1">
        <f>+VLOOKUP(bloques1a3[[#This Row],[niño]],BD.niños[[Código]:[edad]],5,0)</f>
        <v>8</v>
      </c>
      <c r="L3741" s="1">
        <f>+IF(bloques1a3[[#This Row],[correcta]]=bloques1a3[[#This Row],[respuesta]],1,0)</f>
        <v>0</v>
      </c>
      <c r="M3741" s="1">
        <f>+IF(bloques1a3[[#This Row],[Sexo]]="F",1,0)</f>
        <v>0</v>
      </c>
    </row>
    <row r="3742" spans="1:13" x14ac:dyDescent="0.55000000000000004">
      <c r="A3742">
        <v>42</v>
      </c>
      <c r="B3742" s="1" t="s">
        <v>501</v>
      </c>
      <c r="C3742" s="1" t="s">
        <v>2</v>
      </c>
      <c r="D3742">
        <v>1</v>
      </c>
      <c r="E3742" s="1" t="s">
        <v>317</v>
      </c>
      <c r="F3742">
        <v>1</v>
      </c>
      <c r="G3742" s="1" t="s">
        <v>377</v>
      </c>
      <c r="H3742" s="1" t="s">
        <v>29</v>
      </c>
      <c r="I3742">
        <v>2</v>
      </c>
      <c r="J3742" s="1" t="str">
        <f>+VLOOKUP(bloques1a3[[#This Row],[respuesta]],respuestas.emociones[],2,0)</f>
        <v>neutra</v>
      </c>
      <c r="K3742" s="1">
        <f>+VLOOKUP(bloques1a3[[#This Row],[niño]],BD.niños[[Código]:[edad]],5,0)</f>
        <v>10</v>
      </c>
      <c r="L3742" s="1">
        <f>+IF(bloques1a3[[#This Row],[correcta]]=bloques1a3[[#This Row],[respuesta]],1,0)</f>
        <v>1</v>
      </c>
      <c r="M3742" s="1">
        <f>+IF(bloques1a3[[#This Row],[Sexo]]="F",1,0)</f>
        <v>1</v>
      </c>
    </row>
    <row r="3743" spans="1:13" x14ac:dyDescent="0.55000000000000004">
      <c r="A3743">
        <v>42</v>
      </c>
      <c r="B3743" s="1" t="s">
        <v>501</v>
      </c>
      <c r="C3743" s="1" t="s">
        <v>2</v>
      </c>
      <c r="D3743">
        <v>1</v>
      </c>
      <c r="E3743" s="1" t="s">
        <v>320</v>
      </c>
      <c r="F3743">
        <v>1</v>
      </c>
      <c r="G3743" s="1" t="s">
        <v>377</v>
      </c>
      <c r="H3743" s="1" t="s">
        <v>28</v>
      </c>
      <c r="I3743">
        <v>2</v>
      </c>
      <c r="J3743" s="1" t="str">
        <f>+VLOOKUP(bloques1a3[[#This Row],[respuesta]],respuestas.emociones[],2,0)</f>
        <v>neutra</v>
      </c>
      <c r="K3743" s="1">
        <f>+VLOOKUP(bloques1a3[[#This Row],[niño]],BD.niños[[Código]:[edad]],5,0)</f>
        <v>10</v>
      </c>
      <c r="L3743" s="1">
        <f>+IF(bloques1a3[[#This Row],[correcta]]=bloques1a3[[#This Row],[respuesta]],1,0)</f>
        <v>1</v>
      </c>
      <c r="M3743" s="1">
        <f>+IF(bloques1a3[[#This Row],[Sexo]]="F",1,0)</f>
        <v>0</v>
      </c>
    </row>
    <row r="3744" spans="1:13" x14ac:dyDescent="0.55000000000000004">
      <c r="A3744">
        <v>42</v>
      </c>
      <c r="B3744" s="1" t="s">
        <v>501</v>
      </c>
      <c r="C3744" s="1" t="s">
        <v>2</v>
      </c>
      <c r="D3744">
        <v>1</v>
      </c>
      <c r="E3744" s="1" t="s">
        <v>323</v>
      </c>
      <c r="F3744">
        <v>5</v>
      </c>
      <c r="G3744" s="1" t="s">
        <v>376</v>
      </c>
      <c r="H3744" s="1" t="s">
        <v>29</v>
      </c>
      <c r="I3744">
        <v>2</v>
      </c>
      <c r="J3744" s="1" t="str">
        <f>+VLOOKUP(bloques1a3[[#This Row],[respuesta]],respuestas.emociones[],2,0)</f>
        <v>miedo</v>
      </c>
      <c r="K3744" s="1">
        <f>+VLOOKUP(bloques1a3[[#This Row],[niño]],BD.niños[[Código]:[edad]],5,0)</f>
        <v>8</v>
      </c>
      <c r="L3744" s="1">
        <f>+IF(bloques1a3[[#This Row],[correcta]]=bloques1a3[[#This Row],[respuesta]],1,0)</f>
        <v>0</v>
      </c>
      <c r="M3744" s="1">
        <f>+IF(bloques1a3[[#This Row],[Sexo]]="F",1,0)</f>
        <v>1</v>
      </c>
    </row>
    <row r="3745" spans="1:13" x14ac:dyDescent="0.55000000000000004">
      <c r="A3745">
        <v>42</v>
      </c>
      <c r="B3745" s="1" t="s">
        <v>501</v>
      </c>
      <c r="C3745" s="1" t="s">
        <v>2</v>
      </c>
      <c r="D3745">
        <v>1</v>
      </c>
      <c r="E3745" s="1" t="s">
        <v>327</v>
      </c>
      <c r="F3745">
        <v>1</v>
      </c>
      <c r="G3745" s="1" t="s">
        <v>376</v>
      </c>
      <c r="H3745" s="1" t="s">
        <v>29</v>
      </c>
      <c r="I3745">
        <v>2</v>
      </c>
      <c r="J3745" s="1" t="str">
        <f>+VLOOKUP(bloques1a3[[#This Row],[respuesta]],respuestas.emociones[],2,0)</f>
        <v>neutra</v>
      </c>
      <c r="K3745" s="1">
        <f>+VLOOKUP(bloques1a3[[#This Row],[niño]],BD.niños[[Código]:[edad]],5,0)</f>
        <v>7</v>
      </c>
      <c r="L3745" s="1">
        <f>+IF(bloques1a3[[#This Row],[correcta]]=bloques1a3[[#This Row],[respuesta]],1,0)</f>
        <v>1</v>
      </c>
      <c r="M3745" s="1">
        <f>+IF(bloques1a3[[#This Row],[Sexo]]="F",1,0)</f>
        <v>1</v>
      </c>
    </row>
    <row r="3746" spans="1:13" x14ac:dyDescent="0.55000000000000004">
      <c r="A3746">
        <v>42</v>
      </c>
      <c r="B3746" s="1" t="s">
        <v>501</v>
      </c>
      <c r="C3746" s="1" t="s">
        <v>2</v>
      </c>
      <c r="D3746">
        <v>1</v>
      </c>
      <c r="E3746" s="1" t="s">
        <v>331</v>
      </c>
      <c r="F3746">
        <v>1</v>
      </c>
      <c r="G3746" s="1" t="s">
        <v>376</v>
      </c>
      <c r="H3746" s="1" t="s">
        <v>29</v>
      </c>
      <c r="I3746">
        <v>2</v>
      </c>
      <c r="J3746" s="1" t="str">
        <f>+VLOOKUP(bloques1a3[[#This Row],[respuesta]],respuestas.emociones[],2,0)</f>
        <v>neutra</v>
      </c>
      <c r="K3746" s="1">
        <f>+VLOOKUP(bloques1a3[[#This Row],[niño]],BD.niños[[Código]:[edad]],5,0)</f>
        <v>8</v>
      </c>
      <c r="L3746" s="1">
        <f>+IF(bloques1a3[[#This Row],[correcta]]=bloques1a3[[#This Row],[respuesta]],1,0)</f>
        <v>1</v>
      </c>
      <c r="M3746" s="1">
        <f>+IF(bloques1a3[[#This Row],[Sexo]]="F",1,0)</f>
        <v>1</v>
      </c>
    </row>
    <row r="3747" spans="1:13" x14ac:dyDescent="0.55000000000000004">
      <c r="A3747">
        <v>43</v>
      </c>
      <c r="B3747" s="1" t="s">
        <v>502</v>
      </c>
      <c r="C3747" s="1" t="s">
        <v>6</v>
      </c>
      <c r="D3747">
        <v>3</v>
      </c>
      <c r="E3747" s="1" t="s">
        <v>105</v>
      </c>
      <c r="F3747">
        <v>3</v>
      </c>
      <c r="G3747" s="1" t="s">
        <v>377</v>
      </c>
      <c r="H3747" s="1" t="s">
        <v>29</v>
      </c>
      <c r="I3747">
        <v>2</v>
      </c>
      <c r="J3747" s="1" t="str">
        <f>+VLOOKUP(bloques1a3[[#This Row],[respuesta]],respuestas.emociones[],2,0)</f>
        <v>tristeza</v>
      </c>
      <c r="K3747" s="1">
        <f>+VLOOKUP(bloques1a3[[#This Row],[niño]],BD.niños[[Código]:[edad]],5,0)</f>
        <v>10</v>
      </c>
      <c r="L3747" s="1">
        <f>+IF(bloques1a3[[#This Row],[correcta]]=bloques1a3[[#This Row],[respuesta]],1,0)</f>
        <v>1</v>
      </c>
      <c r="M3747" s="1">
        <f>+IF(bloques1a3[[#This Row],[Sexo]]="F",1,0)</f>
        <v>1</v>
      </c>
    </row>
    <row r="3748" spans="1:13" x14ac:dyDescent="0.55000000000000004">
      <c r="A3748">
        <v>43</v>
      </c>
      <c r="B3748" s="1" t="s">
        <v>502</v>
      </c>
      <c r="C3748" s="1" t="s">
        <v>6</v>
      </c>
      <c r="D3748">
        <v>3</v>
      </c>
      <c r="E3748" s="1" t="s">
        <v>108</v>
      </c>
      <c r="F3748">
        <v>3</v>
      </c>
      <c r="G3748" s="1" t="s">
        <v>377</v>
      </c>
      <c r="H3748" s="1" t="s">
        <v>29</v>
      </c>
      <c r="I3748">
        <v>2</v>
      </c>
      <c r="J3748" s="1" t="str">
        <f>+VLOOKUP(bloques1a3[[#This Row],[respuesta]],respuestas.emociones[],2,0)</f>
        <v>tristeza</v>
      </c>
      <c r="K3748" s="1">
        <f>+VLOOKUP(bloques1a3[[#This Row],[niño]],BD.niños[[Código]:[edad]],5,0)</f>
        <v>10</v>
      </c>
      <c r="L3748" s="1">
        <f>+IF(bloques1a3[[#This Row],[correcta]]=bloques1a3[[#This Row],[respuesta]],1,0)</f>
        <v>1</v>
      </c>
      <c r="M3748" s="1">
        <f>+IF(bloques1a3[[#This Row],[Sexo]]="F",1,0)</f>
        <v>1</v>
      </c>
    </row>
    <row r="3749" spans="1:13" x14ac:dyDescent="0.55000000000000004">
      <c r="A3749">
        <v>43</v>
      </c>
      <c r="B3749" s="1" t="s">
        <v>502</v>
      </c>
      <c r="C3749" s="1" t="s">
        <v>6</v>
      </c>
      <c r="D3749">
        <v>3</v>
      </c>
      <c r="E3749" s="1" t="s">
        <v>112</v>
      </c>
      <c r="F3749">
        <v>3</v>
      </c>
      <c r="G3749" s="1" t="s">
        <v>377</v>
      </c>
      <c r="H3749" s="1" t="s">
        <v>29</v>
      </c>
      <c r="I3749">
        <v>2</v>
      </c>
      <c r="J3749" s="1" t="str">
        <f>+VLOOKUP(bloques1a3[[#This Row],[respuesta]],respuestas.emociones[],2,0)</f>
        <v>tristeza</v>
      </c>
      <c r="K3749" s="1">
        <f>+VLOOKUP(bloques1a3[[#This Row],[niño]],BD.niños[[Código]:[edad]],5,0)</f>
        <v>9</v>
      </c>
      <c r="L3749" s="1">
        <f>+IF(bloques1a3[[#This Row],[correcta]]=bloques1a3[[#This Row],[respuesta]],1,0)</f>
        <v>1</v>
      </c>
      <c r="M3749" s="1">
        <f>+IF(bloques1a3[[#This Row],[Sexo]]="F",1,0)</f>
        <v>1</v>
      </c>
    </row>
    <row r="3750" spans="1:13" x14ac:dyDescent="0.55000000000000004">
      <c r="A3750">
        <v>43</v>
      </c>
      <c r="B3750" s="1" t="s">
        <v>502</v>
      </c>
      <c r="C3750" s="1" t="s">
        <v>6</v>
      </c>
      <c r="D3750">
        <v>3</v>
      </c>
      <c r="E3750" s="1" t="s">
        <v>116</v>
      </c>
      <c r="F3750">
        <v>3</v>
      </c>
      <c r="G3750" s="1" t="s">
        <v>377</v>
      </c>
      <c r="H3750" s="1" t="s">
        <v>29</v>
      </c>
      <c r="I3750">
        <v>2</v>
      </c>
      <c r="J3750" s="1" t="str">
        <f>+VLOOKUP(bloques1a3[[#This Row],[respuesta]],respuestas.emociones[],2,0)</f>
        <v>tristeza</v>
      </c>
      <c r="K3750" s="1">
        <f>+VLOOKUP(bloques1a3[[#This Row],[niño]],BD.niños[[Código]:[edad]],5,0)</f>
        <v>9</v>
      </c>
      <c r="L3750" s="1">
        <f>+IF(bloques1a3[[#This Row],[correcta]]=bloques1a3[[#This Row],[respuesta]],1,0)</f>
        <v>1</v>
      </c>
      <c r="M3750" s="1">
        <f>+IF(bloques1a3[[#This Row],[Sexo]]="F",1,0)</f>
        <v>1</v>
      </c>
    </row>
    <row r="3751" spans="1:13" x14ac:dyDescent="0.55000000000000004">
      <c r="A3751">
        <v>43</v>
      </c>
      <c r="B3751" s="1" t="s">
        <v>502</v>
      </c>
      <c r="C3751" s="1" t="s">
        <v>6</v>
      </c>
      <c r="D3751">
        <v>3</v>
      </c>
      <c r="E3751" s="1" t="s">
        <v>120</v>
      </c>
      <c r="F3751">
        <v>3</v>
      </c>
      <c r="G3751" s="1" t="s">
        <v>377</v>
      </c>
      <c r="H3751" s="1" t="s">
        <v>28</v>
      </c>
      <c r="I3751">
        <v>2</v>
      </c>
      <c r="J3751" s="1" t="str">
        <f>+VLOOKUP(bloques1a3[[#This Row],[respuesta]],respuestas.emociones[],2,0)</f>
        <v>tristeza</v>
      </c>
      <c r="K3751" s="1">
        <f>+VLOOKUP(bloques1a3[[#This Row],[niño]],BD.niños[[Código]:[edad]],5,0)</f>
        <v>10</v>
      </c>
      <c r="L3751" s="1">
        <f>+IF(bloques1a3[[#This Row],[correcta]]=bloques1a3[[#This Row],[respuesta]],1,0)</f>
        <v>1</v>
      </c>
      <c r="M3751" s="1">
        <f>+IF(bloques1a3[[#This Row],[Sexo]]="F",1,0)</f>
        <v>0</v>
      </c>
    </row>
    <row r="3752" spans="1:13" x14ac:dyDescent="0.55000000000000004">
      <c r="A3752">
        <v>43</v>
      </c>
      <c r="B3752" s="1" t="s">
        <v>502</v>
      </c>
      <c r="C3752" s="1" t="s">
        <v>6</v>
      </c>
      <c r="D3752">
        <v>3</v>
      </c>
      <c r="E3752" s="1" t="s">
        <v>123</v>
      </c>
      <c r="F3752">
        <v>0</v>
      </c>
      <c r="G3752" s="1" t="s">
        <v>376</v>
      </c>
      <c r="H3752" s="1" t="s">
        <v>28</v>
      </c>
      <c r="I3752">
        <v>2</v>
      </c>
      <c r="J3752" s="1" t="str">
        <f>+VLOOKUP(bloques1a3[[#This Row],[respuesta]],respuestas.emociones[],2,0)</f>
        <v>no respondió</v>
      </c>
      <c r="K3752" s="1">
        <f>+VLOOKUP(bloques1a3[[#This Row],[niño]],BD.niños[[Código]:[edad]],5,0)</f>
        <v>8</v>
      </c>
      <c r="L3752" s="1">
        <f>+IF(bloques1a3[[#This Row],[correcta]]=bloques1a3[[#This Row],[respuesta]],1,0)</f>
        <v>0</v>
      </c>
      <c r="M3752" s="1">
        <f>+IF(bloques1a3[[#This Row],[Sexo]]="F",1,0)</f>
        <v>0</v>
      </c>
    </row>
    <row r="3753" spans="1:13" x14ac:dyDescent="0.55000000000000004">
      <c r="A3753">
        <v>43</v>
      </c>
      <c r="B3753" s="1" t="s">
        <v>502</v>
      </c>
      <c r="C3753" s="1" t="s">
        <v>6</v>
      </c>
      <c r="D3753">
        <v>3</v>
      </c>
      <c r="E3753" s="1" t="s">
        <v>127</v>
      </c>
      <c r="F3753">
        <v>3</v>
      </c>
      <c r="G3753" s="1" t="s">
        <v>375</v>
      </c>
      <c r="H3753" s="1" t="s">
        <v>28</v>
      </c>
      <c r="I3753">
        <v>2</v>
      </c>
      <c r="J3753" s="1" t="str">
        <f>+VLOOKUP(bloques1a3[[#This Row],[respuesta]],respuestas.emociones[],2,0)</f>
        <v>tristeza</v>
      </c>
      <c r="K3753" s="1">
        <f>+VLOOKUP(bloques1a3[[#This Row],[niño]],BD.niños[[Código]:[edad]],5,0)</f>
        <v>6</v>
      </c>
      <c r="L3753" s="1">
        <f>+IF(bloques1a3[[#This Row],[correcta]]=bloques1a3[[#This Row],[respuesta]],1,0)</f>
        <v>1</v>
      </c>
      <c r="M3753" s="1">
        <f>+IF(bloques1a3[[#This Row],[Sexo]]="F",1,0)</f>
        <v>0</v>
      </c>
    </row>
    <row r="3754" spans="1:13" x14ac:dyDescent="0.55000000000000004">
      <c r="A3754">
        <v>43</v>
      </c>
      <c r="B3754" s="1" t="s">
        <v>502</v>
      </c>
      <c r="C3754" s="1" t="s">
        <v>6</v>
      </c>
      <c r="D3754">
        <v>3</v>
      </c>
      <c r="E3754" s="1" t="s">
        <v>131</v>
      </c>
      <c r="F3754">
        <v>3</v>
      </c>
      <c r="G3754" s="1" t="s">
        <v>375</v>
      </c>
      <c r="H3754" s="1" t="s">
        <v>29</v>
      </c>
      <c r="I3754">
        <v>2</v>
      </c>
      <c r="J3754" s="1" t="str">
        <f>+VLOOKUP(bloques1a3[[#This Row],[respuesta]],respuestas.emociones[],2,0)</f>
        <v>tristeza</v>
      </c>
      <c r="K3754" s="1">
        <f>+VLOOKUP(bloques1a3[[#This Row],[niño]],BD.niños[[Código]:[edad]],5,0)</f>
        <v>6</v>
      </c>
      <c r="L3754" s="1">
        <f>+IF(bloques1a3[[#This Row],[correcta]]=bloques1a3[[#This Row],[respuesta]],1,0)</f>
        <v>1</v>
      </c>
      <c r="M3754" s="1">
        <f>+IF(bloques1a3[[#This Row],[Sexo]]="F",1,0)</f>
        <v>1</v>
      </c>
    </row>
    <row r="3755" spans="1:13" x14ac:dyDescent="0.55000000000000004">
      <c r="A3755">
        <v>43</v>
      </c>
      <c r="B3755" s="1" t="s">
        <v>502</v>
      </c>
      <c r="C3755" s="1" t="s">
        <v>6</v>
      </c>
      <c r="D3755">
        <v>3</v>
      </c>
      <c r="E3755" s="1" t="s">
        <v>135</v>
      </c>
      <c r="F3755">
        <v>3</v>
      </c>
      <c r="G3755" s="1" t="s">
        <v>375</v>
      </c>
      <c r="H3755" s="1" t="s">
        <v>28</v>
      </c>
      <c r="I3755">
        <v>2</v>
      </c>
      <c r="J3755" s="1" t="str">
        <f>+VLOOKUP(bloques1a3[[#This Row],[respuesta]],respuestas.emociones[],2,0)</f>
        <v>tristeza</v>
      </c>
      <c r="K3755" s="1">
        <f>+VLOOKUP(bloques1a3[[#This Row],[niño]],BD.niños[[Código]:[edad]],5,0)</f>
        <v>6</v>
      </c>
      <c r="L3755" s="1">
        <f>+IF(bloques1a3[[#This Row],[correcta]]=bloques1a3[[#This Row],[respuesta]],1,0)</f>
        <v>1</v>
      </c>
      <c r="M3755" s="1">
        <f>+IF(bloques1a3[[#This Row],[Sexo]]="F",1,0)</f>
        <v>0</v>
      </c>
    </row>
    <row r="3756" spans="1:13" x14ac:dyDescent="0.55000000000000004">
      <c r="A3756">
        <v>43</v>
      </c>
      <c r="B3756" s="1" t="s">
        <v>502</v>
      </c>
      <c r="C3756" s="1" t="s">
        <v>6</v>
      </c>
      <c r="D3756">
        <v>3</v>
      </c>
      <c r="E3756" s="1" t="s">
        <v>139</v>
      </c>
      <c r="F3756">
        <v>3</v>
      </c>
      <c r="G3756" s="1" t="s">
        <v>376</v>
      </c>
      <c r="H3756" s="1" t="s">
        <v>28</v>
      </c>
      <c r="I3756">
        <v>2</v>
      </c>
      <c r="J3756" s="1" t="str">
        <f>+VLOOKUP(bloques1a3[[#This Row],[respuesta]],respuestas.emociones[],2,0)</f>
        <v>tristeza</v>
      </c>
      <c r="K3756" s="1">
        <f>+VLOOKUP(bloques1a3[[#This Row],[niño]],BD.niños[[Código]:[edad]],5,0)</f>
        <v>8</v>
      </c>
      <c r="L3756" s="1">
        <f>+IF(bloques1a3[[#This Row],[correcta]]=bloques1a3[[#This Row],[respuesta]],1,0)</f>
        <v>1</v>
      </c>
      <c r="M3756" s="1">
        <f>+IF(bloques1a3[[#This Row],[Sexo]]="F",1,0)</f>
        <v>0</v>
      </c>
    </row>
    <row r="3757" spans="1:13" x14ac:dyDescent="0.55000000000000004">
      <c r="A3757">
        <v>43</v>
      </c>
      <c r="B3757" s="1" t="s">
        <v>502</v>
      </c>
      <c r="C3757" s="1" t="s">
        <v>6</v>
      </c>
      <c r="D3757">
        <v>3</v>
      </c>
      <c r="E3757" s="1" t="s">
        <v>141</v>
      </c>
      <c r="F3757">
        <v>3</v>
      </c>
      <c r="G3757" s="1" t="s">
        <v>376</v>
      </c>
      <c r="H3757" s="1" t="s">
        <v>29</v>
      </c>
      <c r="I3757">
        <v>2</v>
      </c>
      <c r="J3757" s="1" t="str">
        <f>+VLOOKUP(bloques1a3[[#This Row],[respuesta]],respuestas.emociones[],2,0)</f>
        <v>tristeza</v>
      </c>
      <c r="K3757" s="1">
        <f>+VLOOKUP(bloques1a3[[#This Row],[niño]],BD.niños[[Código]:[edad]],5,0)</f>
        <v>7</v>
      </c>
      <c r="L3757" s="1">
        <f>+IF(bloques1a3[[#This Row],[correcta]]=bloques1a3[[#This Row],[respuesta]],1,0)</f>
        <v>1</v>
      </c>
      <c r="M3757" s="1">
        <f>+IF(bloques1a3[[#This Row],[Sexo]]="F",1,0)</f>
        <v>1</v>
      </c>
    </row>
    <row r="3758" spans="1:13" x14ac:dyDescent="0.55000000000000004">
      <c r="A3758">
        <v>43</v>
      </c>
      <c r="B3758" s="1" t="s">
        <v>502</v>
      </c>
      <c r="C3758" s="1" t="s">
        <v>6</v>
      </c>
      <c r="D3758">
        <v>3</v>
      </c>
      <c r="E3758" s="1" t="s">
        <v>145</v>
      </c>
      <c r="F3758">
        <v>3</v>
      </c>
      <c r="G3758" s="1" t="s">
        <v>376</v>
      </c>
      <c r="H3758" s="1" t="s">
        <v>28</v>
      </c>
      <c r="I3758">
        <v>2</v>
      </c>
      <c r="J3758" s="1" t="str">
        <f>+VLOOKUP(bloques1a3[[#This Row],[respuesta]],respuestas.emociones[],2,0)</f>
        <v>tristeza</v>
      </c>
      <c r="K3758" s="1">
        <f>+VLOOKUP(bloques1a3[[#This Row],[niño]],BD.niños[[Código]:[edad]],5,0)</f>
        <v>8</v>
      </c>
      <c r="L3758" s="1">
        <f>+IF(bloques1a3[[#This Row],[correcta]]=bloques1a3[[#This Row],[respuesta]],1,0)</f>
        <v>1</v>
      </c>
      <c r="M3758" s="1">
        <f>+IF(bloques1a3[[#This Row],[Sexo]]="F",1,0)</f>
        <v>0</v>
      </c>
    </row>
    <row r="3759" spans="1:13" x14ac:dyDescent="0.55000000000000004">
      <c r="A3759">
        <v>43</v>
      </c>
      <c r="B3759" s="1" t="s">
        <v>502</v>
      </c>
      <c r="C3759" s="1" t="s">
        <v>6</v>
      </c>
      <c r="D3759">
        <v>3</v>
      </c>
      <c r="E3759" s="1" t="s">
        <v>147</v>
      </c>
      <c r="F3759">
        <v>2</v>
      </c>
      <c r="G3759" s="1" t="s">
        <v>376</v>
      </c>
      <c r="H3759" s="1" t="s">
        <v>28</v>
      </c>
      <c r="I3759">
        <v>2</v>
      </c>
      <c r="J3759" s="1" t="str">
        <f>+VLOOKUP(bloques1a3[[#This Row],[respuesta]],respuestas.emociones[],2,0)</f>
        <v>alegria</v>
      </c>
      <c r="K3759" s="1">
        <f>+VLOOKUP(bloques1a3[[#This Row],[niño]],BD.niños[[Código]:[edad]],5,0)</f>
        <v>8</v>
      </c>
      <c r="L3759" s="1">
        <f>+IF(bloques1a3[[#This Row],[correcta]]=bloques1a3[[#This Row],[respuesta]],1,0)</f>
        <v>0</v>
      </c>
      <c r="M3759" s="1">
        <f>+IF(bloques1a3[[#This Row],[Sexo]]="F",1,0)</f>
        <v>0</v>
      </c>
    </row>
    <row r="3760" spans="1:13" x14ac:dyDescent="0.55000000000000004">
      <c r="A3760">
        <v>43</v>
      </c>
      <c r="B3760" s="1" t="s">
        <v>502</v>
      </c>
      <c r="C3760" s="1" t="s">
        <v>6</v>
      </c>
      <c r="D3760">
        <v>3</v>
      </c>
      <c r="E3760" s="1" t="s">
        <v>214</v>
      </c>
      <c r="F3760">
        <v>3</v>
      </c>
      <c r="G3760" s="1" t="s">
        <v>377</v>
      </c>
      <c r="H3760" s="1" t="s">
        <v>29</v>
      </c>
      <c r="I3760">
        <v>2</v>
      </c>
      <c r="J3760" s="1" t="str">
        <f>+VLOOKUP(bloques1a3[[#This Row],[respuesta]],respuestas.emociones[],2,0)</f>
        <v>tristeza</v>
      </c>
      <c r="K3760" s="1">
        <f>+VLOOKUP(bloques1a3[[#This Row],[niño]],BD.niños[[Código]:[edad]],5,0)</f>
        <v>10</v>
      </c>
      <c r="L3760" s="1">
        <f>+IF(bloques1a3[[#This Row],[correcta]]=bloques1a3[[#This Row],[respuesta]],1,0)</f>
        <v>1</v>
      </c>
      <c r="M3760" s="1">
        <f>+IF(bloques1a3[[#This Row],[Sexo]]="F",1,0)</f>
        <v>1</v>
      </c>
    </row>
    <row r="3761" spans="1:13" x14ac:dyDescent="0.55000000000000004">
      <c r="A3761">
        <v>43</v>
      </c>
      <c r="B3761" s="1" t="s">
        <v>502</v>
      </c>
      <c r="C3761" s="1" t="s">
        <v>6</v>
      </c>
      <c r="D3761">
        <v>3</v>
      </c>
      <c r="E3761" s="1" t="s">
        <v>217</v>
      </c>
      <c r="F3761">
        <v>3</v>
      </c>
      <c r="G3761" s="1" t="s">
        <v>377</v>
      </c>
      <c r="H3761" s="1" t="s">
        <v>29</v>
      </c>
      <c r="I3761">
        <v>2</v>
      </c>
      <c r="J3761" s="1" t="str">
        <f>+VLOOKUP(bloques1a3[[#This Row],[respuesta]],respuestas.emociones[],2,0)</f>
        <v>tristeza</v>
      </c>
      <c r="K3761" s="1">
        <f>+VLOOKUP(bloques1a3[[#This Row],[niño]],BD.niños[[Código]:[edad]],5,0)</f>
        <v>10</v>
      </c>
      <c r="L3761" s="1">
        <f>+IF(bloques1a3[[#This Row],[correcta]]=bloques1a3[[#This Row],[respuesta]],1,0)</f>
        <v>1</v>
      </c>
      <c r="M3761" s="1">
        <f>+IF(bloques1a3[[#This Row],[Sexo]]="F",1,0)</f>
        <v>1</v>
      </c>
    </row>
    <row r="3762" spans="1:13" x14ac:dyDescent="0.55000000000000004">
      <c r="A3762">
        <v>43</v>
      </c>
      <c r="B3762" s="1" t="s">
        <v>502</v>
      </c>
      <c r="C3762" s="1" t="s">
        <v>6</v>
      </c>
      <c r="D3762">
        <v>3</v>
      </c>
      <c r="E3762" s="1" t="s">
        <v>220</v>
      </c>
      <c r="F3762">
        <v>3</v>
      </c>
      <c r="G3762" s="1" t="s">
        <v>377</v>
      </c>
      <c r="H3762" s="1" t="s">
        <v>29</v>
      </c>
      <c r="I3762">
        <v>2</v>
      </c>
      <c r="J3762" s="1" t="str">
        <f>+VLOOKUP(bloques1a3[[#This Row],[respuesta]],respuestas.emociones[],2,0)</f>
        <v>tristeza</v>
      </c>
      <c r="K3762" s="1">
        <f>+VLOOKUP(bloques1a3[[#This Row],[niño]],BD.niños[[Código]:[edad]],5,0)</f>
        <v>10</v>
      </c>
      <c r="L3762" s="1">
        <f>+IF(bloques1a3[[#This Row],[correcta]]=bloques1a3[[#This Row],[respuesta]],1,0)</f>
        <v>1</v>
      </c>
      <c r="M3762" s="1">
        <f>+IF(bloques1a3[[#This Row],[Sexo]]="F",1,0)</f>
        <v>1</v>
      </c>
    </row>
    <row r="3763" spans="1:13" x14ac:dyDescent="0.55000000000000004">
      <c r="A3763">
        <v>43</v>
      </c>
      <c r="B3763" s="1" t="s">
        <v>502</v>
      </c>
      <c r="C3763" s="1" t="s">
        <v>6</v>
      </c>
      <c r="D3763">
        <v>3</v>
      </c>
      <c r="E3763" s="1" t="s">
        <v>223</v>
      </c>
      <c r="F3763">
        <v>3</v>
      </c>
      <c r="G3763" s="1" t="s">
        <v>376</v>
      </c>
      <c r="H3763" s="1" t="s">
        <v>29</v>
      </c>
      <c r="I3763">
        <v>2</v>
      </c>
      <c r="J3763" s="1" t="str">
        <f>+VLOOKUP(bloques1a3[[#This Row],[respuesta]],respuestas.emociones[],2,0)</f>
        <v>tristeza</v>
      </c>
      <c r="K3763" s="1">
        <f>+VLOOKUP(bloques1a3[[#This Row],[niño]],BD.niños[[Código]:[edad]],5,0)</f>
        <v>8</v>
      </c>
      <c r="L3763" s="1">
        <f>+IF(bloques1a3[[#This Row],[correcta]]=bloques1a3[[#This Row],[respuesta]],1,0)</f>
        <v>1</v>
      </c>
      <c r="M3763" s="1">
        <f>+IF(bloques1a3[[#This Row],[Sexo]]="F",1,0)</f>
        <v>1</v>
      </c>
    </row>
    <row r="3764" spans="1:13" x14ac:dyDescent="0.55000000000000004">
      <c r="A3764">
        <v>43</v>
      </c>
      <c r="B3764" s="1" t="s">
        <v>502</v>
      </c>
      <c r="C3764" s="1" t="s">
        <v>6</v>
      </c>
      <c r="D3764">
        <v>3</v>
      </c>
      <c r="E3764" s="1" t="s">
        <v>226</v>
      </c>
      <c r="F3764">
        <v>3</v>
      </c>
      <c r="G3764" s="1" t="s">
        <v>377</v>
      </c>
      <c r="H3764" s="1" t="s">
        <v>28</v>
      </c>
      <c r="I3764">
        <v>2</v>
      </c>
      <c r="J3764" s="1" t="str">
        <f>+VLOOKUP(bloques1a3[[#This Row],[respuesta]],respuestas.emociones[],2,0)</f>
        <v>tristeza</v>
      </c>
      <c r="K3764" s="1">
        <f>+VLOOKUP(bloques1a3[[#This Row],[niño]],BD.niños[[Código]:[edad]],5,0)</f>
        <v>10</v>
      </c>
      <c r="L3764" s="1">
        <f>+IF(bloques1a3[[#This Row],[correcta]]=bloques1a3[[#This Row],[respuesta]],1,0)</f>
        <v>1</v>
      </c>
      <c r="M3764" s="1">
        <f>+IF(bloques1a3[[#This Row],[Sexo]]="F",1,0)</f>
        <v>0</v>
      </c>
    </row>
    <row r="3765" spans="1:13" x14ac:dyDescent="0.55000000000000004">
      <c r="A3765">
        <v>43</v>
      </c>
      <c r="B3765" s="1" t="s">
        <v>502</v>
      </c>
      <c r="C3765" s="1" t="s">
        <v>6</v>
      </c>
      <c r="D3765">
        <v>3</v>
      </c>
      <c r="E3765" s="1" t="s">
        <v>229</v>
      </c>
      <c r="F3765">
        <v>3</v>
      </c>
      <c r="G3765" s="1" t="s">
        <v>376</v>
      </c>
      <c r="H3765" s="1" t="s">
        <v>28</v>
      </c>
      <c r="I3765">
        <v>2</v>
      </c>
      <c r="J3765" s="1" t="str">
        <f>+VLOOKUP(bloques1a3[[#This Row],[respuesta]],respuestas.emociones[],2,0)</f>
        <v>tristeza</v>
      </c>
      <c r="K3765" s="1">
        <f>+VLOOKUP(bloques1a3[[#This Row],[niño]],BD.niños[[Código]:[edad]],5,0)</f>
        <v>7</v>
      </c>
      <c r="L3765" s="1">
        <f>+IF(bloques1a3[[#This Row],[correcta]]=bloques1a3[[#This Row],[respuesta]],1,0)</f>
        <v>1</v>
      </c>
      <c r="M3765" s="1">
        <f>+IF(bloques1a3[[#This Row],[Sexo]]="F",1,0)</f>
        <v>0</v>
      </c>
    </row>
    <row r="3766" spans="1:13" x14ac:dyDescent="0.55000000000000004">
      <c r="A3766">
        <v>43</v>
      </c>
      <c r="B3766" s="1" t="s">
        <v>502</v>
      </c>
      <c r="C3766" s="1" t="s">
        <v>6</v>
      </c>
      <c r="D3766">
        <v>3</v>
      </c>
      <c r="E3766" s="1" t="s">
        <v>231</v>
      </c>
      <c r="F3766">
        <v>3</v>
      </c>
      <c r="G3766" s="1" t="s">
        <v>375</v>
      </c>
      <c r="H3766" s="1" t="s">
        <v>29</v>
      </c>
      <c r="I3766">
        <v>2</v>
      </c>
      <c r="J3766" s="1" t="str">
        <f>+VLOOKUP(bloques1a3[[#This Row],[respuesta]],respuestas.emociones[],2,0)</f>
        <v>tristeza</v>
      </c>
      <c r="K3766" s="1">
        <f>+VLOOKUP(bloques1a3[[#This Row],[niño]],BD.niños[[Código]:[edad]],5,0)</f>
        <v>6</v>
      </c>
      <c r="L3766" s="1">
        <f>+IF(bloques1a3[[#This Row],[correcta]]=bloques1a3[[#This Row],[respuesta]],1,0)</f>
        <v>1</v>
      </c>
      <c r="M3766" s="1">
        <f>+IF(bloques1a3[[#This Row],[Sexo]]="F",1,0)</f>
        <v>1</v>
      </c>
    </row>
    <row r="3767" spans="1:13" x14ac:dyDescent="0.55000000000000004">
      <c r="A3767">
        <v>43</v>
      </c>
      <c r="B3767" s="1" t="s">
        <v>502</v>
      </c>
      <c r="C3767" s="1" t="s">
        <v>6</v>
      </c>
      <c r="D3767">
        <v>3</v>
      </c>
      <c r="E3767" s="1" t="s">
        <v>286</v>
      </c>
      <c r="F3767">
        <v>3</v>
      </c>
      <c r="G3767" s="1" t="s">
        <v>375</v>
      </c>
      <c r="H3767" s="1" t="s">
        <v>28</v>
      </c>
      <c r="I3767">
        <v>2</v>
      </c>
      <c r="J3767" s="1" t="str">
        <f>+VLOOKUP(bloques1a3[[#This Row],[respuesta]],respuestas.emociones[],2,0)</f>
        <v>tristeza</v>
      </c>
      <c r="K3767" s="1">
        <f>+VLOOKUP(bloques1a3[[#This Row],[niño]],BD.niños[[Código]:[edad]],5,0)</f>
        <v>5</v>
      </c>
      <c r="L3767" s="1">
        <f>+IF(bloques1a3[[#This Row],[correcta]]=bloques1a3[[#This Row],[respuesta]],1,0)</f>
        <v>1</v>
      </c>
      <c r="M3767" s="1">
        <f>+IF(bloques1a3[[#This Row],[Sexo]]="F",1,0)</f>
        <v>0</v>
      </c>
    </row>
    <row r="3768" spans="1:13" x14ac:dyDescent="0.55000000000000004">
      <c r="A3768">
        <v>43</v>
      </c>
      <c r="B3768" s="1" t="s">
        <v>502</v>
      </c>
      <c r="C3768" s="1" t="s">
        <v>6</v>
      </c>
      <c r="D3768">
        <v>3</v>
      </c>
      <c r="E3768" s="1" t="s">
        <v>290</v>
      </c>
      <c r="F3768">
        <v>3</v>
      </c>
      <c r="G3768" s="1" t="s">
        <v>375</v>
      </c>
      <c r="H3768" s="1" t="s">
        <v>28</v>
      </c>
      <c r="I3768">
        <v>2</v>
      </c>
      <c r="J3768" s="1" t="str">
        <f>+VLOOKUP(bloques1a3[[#This Row],[respuesta]],respuestas.emociones[],2,0)</f>
        <v>tristeza</v>
      </c>
      <c r="K3768" s="1">
        <f>+VLOOKUP(bloques1a3[[#This Row],[niño]],BD.niños[[Código]:[edad]],5,0)</f>
        <v>6</v>
      </c>
      <c r="L3768" s="1">
        <f>+IF(bloques1a3[[#This Row],[correcta]]=bloques1a3[[#This Row],[respuesta]],1,0)</f>
        <v>1</v>
      </c>
      <c r="M3768" s="1">
        <f>+IF(bloques1a3[[#This Row],[Sexo]]="F",1,0)</f>
        <v>0</v>
      </c>
    </row>
    <row r="3769" spans="1:13" x14ac:dyDescent="0.55000000000000004">
      <c r="A3769">
        <v>43</v>
      </c>
      <c r="B3769" s="1" t="s">
        <v>502</v>
      </c>
      <c r="C3769" s="1" t="s">
        <v>6</v>
      </c>
      <c r="D3769">
        <v>3</v>
      </c>
      <c r="E3769" s="1" t="s">
        <v>294</v>
      </c>
      <c r="F3769">
        <v>3</v>
      </c>
      <c r="G3769" s="1" t="s">
        <v>376</v>
      </c>
      <c r="H3769" s="1" t="s">
        <v>28</v>
      </c>
      <c r="I3769">
        <v>2</v>
      </c>
      <c r="J3769" s="1" t="str">
        <f>+VLOOKUP(bloques1a3[[#This Row],[respuesta]],respuestas.emociones[],2,0)</f>
        <v>tristeza</v>
      </c>
      <c r="K3769" s="1">
        <f>+VLOOKUP(bloques1a3[[#This Row],[niño]],BD.niños[[Código]:[edad]],5,0)</f>
        <v>7</v>
      </c>
      <c r="L3769" s="1">
        <f>+IF(bloques1a3[[#This Row],[correcta]]=bloques1a3[[#This Row],[respuesta]],1,0)</f>
        <v>1</v>
      </c>
      <c r="M3769" s="1">
        <f>+IF(bloques1a3[[#This Row],[Sexo]]="F",1,0)</f>
        <v>0</v>
      </c>
    </row>
    <row r="3770" spans="1:13" x14ac:dyDescent="0.55000000000000004">
      <c r="A3770">
        <v>43</v>
      </c>
      <c r="B3770" s="1" t="s">
        <v>502</v>
      </c>
      <c r="C3770" s="1" t="s">
        <v>6</v>
      </c>
      <c r="D3770">
        <v>3</v>
      </c>
      <c r="E3770" s="1" t="s">
        <v>295</v>
      </c>
      <c r="F3770">
        <v>3</v>
      </c>
      <c r="G3770" s="1" t="s">
        <v>376</v>
      </c>
      <c r="H3770" s="1" t="s">
        <v>28</v>
      </c>
      <c r="I3770">
        <v>2</v>
      </c>
      <c r="J3770" s="1" t="str">
        <f>+VLOOKUP(bloques1a3[[#This Row],[respuesta]],respuestas.emociones[],2,0)</f>
        <v>tristeza</v>
      </c>
      <c r="K3770" s="1">
        <f>+VLOOKUP(bloques1a3[[#This Row],[niño]],BD.niños[[Código]:[edad]],5,0)</f>
        <v>8</v>
      </c>
      <c r="L3770" s="1">
        <f>+IF(bloques1a3[[#This Row],[correcta]]=bloques1a3[[#This Row],[respuesta]],1,0)</f>
        <v>1</v>
      </c>
      <c r="M3770" s="1">
        <f>+IF(bloques1a3[[#This Row],[Sexo]]="F",1,0)</f>
        <v>0</v>
      </c>
    </row>
    <row r="3771" spans="1:13" x14ac:dyDescent="0.55000000000000004">
      <c r="A3771">
        <v>43</v>
      </c>
      <c r="B3771" s="1" t="s">
        <v>502</v>
      </c>
      <c r="C3771" s="1" t="s">
        <v>6</v>
      </c>
      <c r="D3771">
        <v>3</v>
      </c>
      <c r="E3771" s="1" t="s">
        <v>317</v>
      </c>
      <c r="F3771">
        <v>3</v>
      </c>
      <c r="G3771" s="1" t="s">
        <v>377</v>
      </c>
      <c r="H3771" s="1" t="s">
        <v>29</v>
      </c>
      <c r="I3771">
        <v>2</v>
      </c>
      <c r="J3771" s="1" t="str">
        <f>+VLOOKUP(bloques1a3[[#This Row],[respuesta]],respuestas.emociones[],2,0)</f>
        <v>tristeza</v>
      </c>
      <c r="K3771" s="1">
        <f>+VLOOKUP(bloques1a3[[#This Row],[niño]],BD.niños[[Código]:[edad]],5,0)</f>
        <v>10</v>
      </c>
      <c r="L3771" s="1">
        <f>+IF(bloques1a3[[#This Row],[correcta]]=bloques1a3[[#This Row],[respuesta]],1,0)</f>
        <v>1</v>
      </c>
      <c r="M3771" s="1">
        <f>+IF(bloques1a3[[#This Row],[Sexo]]="F",1,0)</f>
        <v>1</v>
      </c>
    </row>
    <row r="3772" spans="1:13" x14ac:dyDescent="0.55000000000000004">
      <c r="A3772">
        <v>43</v>
      </c>
      <c r="B3772" s="1" t="s">
        <v>502</v>
      </c>
      <c r="C3772" s="1" t="s">
        <v>6</v>
      </c>
      <c r="D3772">
        <v>3</v>
      </c>
      <c r="E3772" s="1" t="s">
        <v>320</v>
      </c>
      <c r="F3772">
        <v>3</v>
      </c>
      <c r="G3772" s="1" t="s">
        <v>377</v>
      </c>
      <c r="H3772" s="1" t="s">
        <v>28</v>
      </c>
      <c r="I3772">
        <v>2</v>
      </c>
      <c r="J3772" s="1" t="str">
        <f>+VLOOKUP(bloques1a3[[#This Row],[respuesta]],respuestas.emociones[],2,0)</f>
        <v>tristeza</v>
      </c>
      <c r="K3772" s="1">
        <f>+VLOOKUP(bloques1a3[[#This Row],[niño]],BD.niños[[Código]:[edad]],5,0)</f>
        <v>10</v>
      </c>
      <c r="L3772" s="1">
        <f>+IF(bloques1a3[[#This Row],[correcta]]=bloques1a3[[#This Row],[respuesta]],1,0)</f>
        <v>1</v>
      </c>
      <c r="M3772" s="1">
        <f>+IF(bloques1a3[[#This Row],[Sexo]]="F",1,0)</f>
        <v>0</v>
      </c>
    </row>
    <row r="3773" spans="1:13" x14ac:dyDescent="0.55000000000000004">
      <c r="A3773">
        <v>43</v>
      </c>
      <c r="B3773" s="1" t="s">
        <v>502</v>
      </c>
      <c r="C3773" s="1" t="s">
        <v>6</v>
      </c>
      <c r="D3773">
        <v>3</v>
      </c>
      <c r="E3773" s="1" t="s">
        <v>323</v>
      </c>
      <c r="F3773">
        <v>3</v>
      </c>
      <c r="G3773" s="1" t="s">
        <v>376</v>
      </c>
      <c r="H3773" s="1" t="s">
        <v>29</v>
      </c>
      <c r="I3773">
        <v>2</v>
      </c>
      <c r="J3773" s="1" t="str">
        <f>+VLOOKUP(bloques1a3[[#This Row],[respuesta]],respuestas.emociones[],2,0)</f>
        <v>tristeza</v>
      </c>
      <c r="K3773" s="1">
        <f>+VLOOKUP(bloques1a3[[#This Row],[niño]],BD.niños[[Código]:[edad]],5,0)</f>
        <v>8</v>
      </c>
      <c r="L3773" s="1">
        <f>+IF(bloques1a3[[#This Row],[correcta]]=bloques1a3[[#This Row],[respuesta]],1,0)</f>
        <v>1</v>
      </c>
      <c r="M3773" s="1">
        <f>+IF(bloques1a3[[#This Row],[Sexo]]="F",1,0)</f>
        <v>1</v>
      </c>
    </row>
    <row r="3774" spans="1:13" x14ac:dyDescent="0.55000000000000004">
      <c r="A3774">
        <v>43</v>
      </c>
      <c r="B3774" s="1" t="s">
        <v>502</v>
      </c>
      <c r="C3774" s="1" t="s">
        <v>6</v>
      </c>
      <c r="D3774">
        <v>3</v>
      </c>
      <c r="E3774" s="1" t="s">
        <v>327</v>
      </c>
      <c r="F3774">
        <v>3</v>
      </c>
      <c r="G3774" s="1" t="s">
        <v>376</v>
      </c>
      <c r="H3774" s="1" t="s">
        <v>29</v>
      </c>
      <c r="I3774">
        <v>2</v>
      </c>
      <c r="J3774" s="1" t="str">
        <f>+VLOOKUP(bloques1a3[[#This Row],[respuesta]],respuestas.emociones[],2,0)</f>
        <v>tristeza</v>
      </c>
      <c r="K3774" s="1">
        <f>+VLOOKUP(bloques1a3[[#This Row],[niño]],BD.niños[[Código]:[edad]],5,0)</f>
        <v>7</v>
      </c>
      <c r="L3774" s="1">
        <f>+IF(bloques1a3[[#This Row],[correcta]]=bloques1a3[[#This Row],[respuesta]],1,0)</f>
        <v>1</v>
      </c>
      <c r="M3774" s="1">
        <f>+IF(bloques1a3[[#This Row],[Sexo]]="F",1,0)</f>
        <v>1</v>
      </c>
    </row>
    <row r="3775" spans="1:13" x14ac:dyDescent="0.55000000000000004">
      <c r="A3775">
        <v>43</v>
      </c>
      <c r="B3775" s="1" t="s">
        <v>502</v>
      </c>
      <c r="C3775" s="1" t="s">
        <v>6</v>
      </c>
      <c r="D3775">
        <v>3</v>
      </c>
      <c r="E3775" s="1" t="s">
        <v>331</v>
      </c>
      <c r="F3775">
        <v>3</v>
      </c>
      <c r="G3775" s="1" t="s">
        <v>376</v>
      </c>
      <c r="H3775" s="1" t="s">
        <v>29</v>
      </c>
      <c r="I3775">
        <v>2</v>
      </c>
      <c r="J3775" s="1" t="str">
        <f>+VLOOKUP(bloques1a3[[#This Row],[respuesta]],respuestas.emociones[],2,0)</f>
        <v>tristeza</v>
      </c>
      <c r="K3775" s="1">
        <f>+VLOOKUP(bloques1a3[[#This Row],[niño]],BD.niños[[Código]:[edad]],5,0)</f>
        <v>8</v>
      </c>
      <c r="L3775" s="1">
        <f>+IF(bloques1a3[[#This Row],[correcta]]=bloques1a3[[#This Row],[respuesta]],1,0)</f>
        <v>1</v>
      </c>
      <c r="M3775" s="1">
        <f>+IF(bloques1a3[[#This Row],[Sexo]]="F",1,0)</f>
        <v>1</v>
      </c>
    </row>
    <row r="3776" spans="1:13" x14ac:dyDescent="0.55000000000000004">
      <c r="A3776">
        <v>44</v>
      </c>
      <c r="B3776" s="1" t="s">
        <v>503</v>
      </c>
      <c r="C3776" s="1" t="s">
        <v>3</v>
      </c>
      <c r="D3776">
        <v>4</v>
      </c>
      <c r="E3776" s="1" t="s">
        <v>105</v>
      </c>
      <c r="F3776">
        <v>4</v>
      </c>
      <c r="G3776" s="1" t="s">
        <v>377</v>
      </c>
      <c r="H3776" s="1" t="s">
        <v>29</v>
      </c>
      <c r="I3776">
        <v>2</v>
      </c>
      <c r="J3776" s="1" t="str">
        <f>+VLOOKUP(bloques1a3[[#This Row],[respuesta]],respuestas.emociones[],2,0)</f>
        <v>enojo</v>
      </c>
      <c r="K3776" s="1">
        <f>+VLOOKUP(bloques1a3[[#This Row],[niño]],BD.niños[[Código]:[edad]],5,0)</f>
        <v>10</v>
      </c>
      <c r="L3776" s="1">
        <f>+IF(bloques1a3[[#This Row],[correcta]]=bloques1a3[[#This Row],[respuesta]],1,0)</f>
        <v>1</v>
      </c>
      <c r="M3776" s="1">
        <f>+IF(bloques1a3[[#This Row],[Sexo]]="F",1,0)</f>
        <v>1</v>
      </c>
    </row>
    <row r="3777" spans="1:13" x14ac:dyDescent="0.55000000000000004">
      <c r="A3777">
        <v>44</v>
      </c>
      <c r="B3777" s="1" t="s">
        <v>503</v>
      </c>
      <c r="C3777" s="1" t="s">
        <v>3</v>
      </c>
      <c r="D3777">
        <v>4</v>
      </c>
      <c r="E3777" s="1" t="s">
        <v>108</v>
      </c>
      <c r="F3777">
        <v>4</v>
      </c>
      <c r="G3777" s="1" t="s">
        <v>377</v>
      </c>
      <c r="H3777" s="1" t="s">
        <v>29</v>
      </c>
      <c r="I3777">
        <v>2</v>
      </c>
      <c r="J3777" s="1" t="str">
        <f>+VLOOKUP(bloques1a3[[#This Row],[respuesta]],respuestas.emociones[],2,0)</f>
        <v>enojo</v>
      </c>
      <c r="K3777" s="1">
        <f>+VLOOKUP(bloques1a3[[#This Row],[niño]],BD.niños[[Código]:[edad]],5,0)</f>
        <v>10</v>
      </c>
      <c r="L3777" s="1">
        <f>+IF(bloques1a3[[#This Row],[correcta]]=bloques1a3[[#This Row],[respuesta]],1,0)</f>
        <v>1</v>
      </c>
      <c r="M3777" s="1">
        <f>+IF(bloques1a3[[#This Row],[Sexo]]="F",1,0)</f>
        <v>1</v>
      </c>
    </row>
    <row r="3778" spans="1:13" x14ac:dyDescent="0.55000000000000004">
      <c r="A3778">
        <v>44</v>
      </c>
      <c r="B3778" s="1" t="s">
        <v>503</v>
      </c>
      <c r="C3778" s="1" t="s">
        <v>3</v>
      </c>
      <c r="D3778">
        <v>4</v>
      </c>
      <c r="E3778" s="1" t="s">
        <v>112</v>
      </c>
      <c r="F3778">
        <v>4</v>
      </c>
      <c r="G3778" s="1" t="s">
        <v>377</v>
      </c>
      <c r="H3778" s="1" t="s">
        <v>29</v>
      </c>
      <c r="I3778">
        <v>2</v>
      </c>
      <c r="J3778" s="1" t="str">
        <f>+VLOOKUP(bloques1a3[[#This Row],[respuesta]],respuestas.emociones[],2,0)</f>
        <v>enojo</v>
      </c>
      <c r="K3778" s="1">
        <f>+VLOOKUP(bloques1a3[[#This Row],[niño]],BD.niños[[Código]:[edad]],5,0)</f>
        <v>9</v>
      </c>
      <c r="L3778" s="1">
        <f>+IF(bloques1a3[[#This Row],[correcta]]=bloques1a3[[#This Row],[respuesta]],1,0)</f>
        <v>1</v>
      </c>
      <c r="M3778" s="1">
        <f>+IF(bloques1a3[[#This Row],[Sexo]]="F",1,0)</f>
        <v>1</v>
      </c>
    </row>
    <row r="3779" spans="1:13" x14ac:dyDescent="0.55000000000000004">
      <c r="A3779">
        <v>44</v>
      </c>
      <c r="B3779" s="1" t="s">
        <v>503</v>
      </c>
      <c r="C3779" s="1" t="s">
        <v>3</v>
      </c>
      <c r="D3779">
        <v>4</v>
      </c>
      <c r="E3779" s="1" t="s">
        <v>116</v>
      </c>
      <c r="F3779">
        <v>4</v>
      </c>
      <c r="G3779" s="1" t="s">
        <v>377</v>
      </c>
      <c r="H3779" s="1" t="s">
        <v>29</v>
      </c>
      <c r="I3779">
        <v>2</v>
      </c>
      <c r="J3779" s="1" t="str">
        <f>+VLOOKUP(bloques1a3[[#This Row],[respuesta]],respuestas.emociones[],2,0)</f>
        <v>enojo</v>
      </c>
      <c r="K3779" s="1">
        <f>+VLOOKUP(bloques1a3[[#This Row],[niño]],BD.niños[[Código]:[edad]],5,0)</f>
        <v>9</v>
      </c>
      <c r="L3779" s="1">
        <f>+IF(bloques1a3[[#This Row],[correcta]]=bloques1a3[[#This Row],[respuesta]],1,0)</f>
        <v>1</v>
      </c>
      <c r="M3779" s="1">
        <f>+IF(bloques1a3[[#This Row],[Sexo]]="F",1,0)</f>
        <v>1</v>
      </c>
    </row>
    <row r="3780" spans="1:13" x14ac:dyDescent="0.55000000000000004">
      <c r="A3780">
        <v>44</v>
      </c>
      <c r="B3780" s="1" t="s">
        <v>503</v>
      </c>
      <c r="C3780" s="1" t="s">
        <v>3</v>
      </c>
      <c r="D3780">
        <v>4</v>
      </c>
      <c r="E3780" s="1" t="s">
        <v>120</v>
      </c>
      <c r="F3780">
        <v>4</v>
      </c>
      <c r="G3780" s="1" t="s">
        <v>377</v>
      </c>
      <c r="H3780" s="1" t="s">
        <v>28</v>
      </c>
      <c r="I3780">
        <v>2</v>
      </c>
      <c r="J3780" s="1" t="str">
        <f>+VLOOKUP(bloques1a3[[#This Row],[respuesta]],respuestas.emociones[],2,0)</f>
        <v>enojo</v>
      </c>
      <c r="K3780" s="1">
        <f>+VLOOKUP(bloques1a3[[#This Row],[niño]],BD.niños[[Código]:[edad]],5,0)</f>
        <v>10</v>
      </c>
      <c r="L3780" s="1">
        <f>+IF(bloques1a3[[#This Row],[correcta]]=bloques1a3[[#This Row],[respuesta]],1,0)</f>
        <v>1</v>
      </c>
      <c r="M3780" s="1">
        <f>+IF(bloques1a3[[#This Row],[Sexo]]="F",1,0)</f>
        <v>0</v>
      </c>
    </row>
    <row r="3781" spans="1:13" x14ac:dyDescent="0.55000000000000004">
      <c r="A3781">
        <v>44</v>
      </c>
      <c r="B3781" s="1" t="s">
        <v>503</v>
      </c>
      <c r="C3781" s="1" t="s">
        <v>3</v>
      </c>
      <c r="D3781">
        <v>4</v>
      </c>
      <c r="E3781" s="1" t="s">
        <v>123</v>
      </c>
      <c r="F3781">
        <v>4</v>
      </c>
      <c r="G3781" s="1" t="s">
        <v>376</v>
      </c>
      <c r="H3781" s="1" t="s">
        <v>28</v>
      </c>
      <c r="I3781">
        <v>2</v>
      </c>
      <c r="J3781" s="1" t="str">
        <f>+VLOOKUP(bloques1a3[[#This Row],[respuesta]],respuestas.emociones[],2,0)</f>
        <v>enojo</v>
      </c>
      <c r="K3781" s="1">
        <f>+VLOOKUP(bloques1a3[[#This Row],[niño]],BD.niños[[Código]:[edad]],5,0)</f>
        <v>8</v>
      </c>
      <c r="L3781" s="1">
        <f>+IF(bloques1a3[[#This Row],[correcta]]=bloques1a3[[#This Row],[respuesta]],1,0)</f>
        <v>1</v>
      </c>
      <c r="M3781" s="1">
        <f>+IF(bloques1a3[[#This Row],[Sexo]]="F",1,0)</f>
        <v>0</v>
      </c>
    </row>
    <row r="3782" spans="1:13" x14ac:dyDescent="0.55000000000000004">
      <c r="A3782">
        <v>44</v>
      </c>
      <c r="B3782" s="1" t="s">
        <v>503</v>
      </c>
      <c r="C3782" s="1" t="s">
        <v>3</v>
      </c>
      <c r="D3782">
        <v>4</v>
      </c>
      <c r="E3782" s="1" t="s">
        <v>127</v>
      </c>
      <c r="F3782">
        <v>4</v>
      </c>
      <c r="G3782" s="1" t="s">
        <v>375</v>
      </c>
      <c r="H3782" s="1" t="s">
        <v>28</v>
      </c>
      <c r="I3782">
        <v>2</v>
      </c>
      <c r="J3782" s="1" t="str">
        <f>+VLOOKUP(bloques1a3[[#This Row],[respuesta]],respuestas.emociones[],2,0)</f>
        <v>enojo</v>
      </c>
      <c r="K3782" s="1">
        <f>+VLOOKUP(bloques1a3[[#This Row],[niño]],BD.niños[[Código]:[edad]],5,0)</f>
        <v>6</v>
      </c>
      <c r="L3782" s="1">
        <f>+IF(bloques1a3[[#This Row],[correcta]]=bloques1a3[[#This Row],[respuesta]],1,0)</f>
        <v>1</v>
      </c>
      <c r="M3782" s="1">
        <f>+IF(bloques1a3[[#This Row],[Sexo]]="F",1,0)</f>
        <v>0</v>
      </c>
    </row>
    <row r="3783" spans="1:13" x14ac:dyDescent="0.55000000000000004">
      <c r="A3783">
        <v>44</v>
      </c>
      <c r="B3783" s="1" t="s">
        <v>503</v>
      </c>
      <c r="C3783" s="1" t="s">
        <v>3</v>
      </c>
      <c r="D3783">
        <v>4</v>
      </c>
      <c r="E3783" s="1" t="s">
        <v>131</v>
      </c>
      <c r="F3783">
        <v>3</v>
      </c>
      <c r="G3783" s="1" t="s">
        <v>375</v>
      </c>
      <c r="H3783" s="1" t="s">
        <v>29</v>
      </c>
      <c r="I3783">
        <v>2</v>
      </c>
      <c r="J3783" s="1" t="str">
        <f>+VLOOKUP(bloques1a3[[#This Row],[respuesta]],respuestas.emociones[],2,0)</f>
        <v>tristeza</v>
      </c>
      <c r="K3783" s="1">
        <f>+VLOOKUP(bloques1a3[[#This Row],[niño]],BD.niños[[Código]:[edad]],5,0)</f>
        <v>6</v>
      </c>
      <c r="L3783" s="1">
        <f>+IF(bloques1a3[[#This Row],[correcta]]=bloques1a3[[#This Row],[respuesta]],1,0)</f>
        <v>0</v>
      </c>
      <c r="M3783" s="1">
        <f>+IF(bloques1a3[[#This Row],[Sexo]]="F",1,0)</f>
        <v>1</v>
      </c>
    </row>
    <row r="3784" spans="1:13" x14ac:dyDescent="0.55000000000000004">
      <c r="A3784">
        <v>44</v>
      </c>
      <c r="B3784" s="1" t="s">
        <v>503</v>
      </c>
      <c r="C3784" s="1" t="s">
        <v>3</v>
      </c>
      <c r="D3784">
        <v>4</v>
      </c>
      <c r="E3784" s="1" t="s">
        <v>135</v>
      </c>
      <c r="F3784">
        <v>4</v>
      </c>
      <c r="G3784" s="1" t="s">
        <v>375</v>
      </c>
      <c r="H3784" s="1" t="s">
        <v>28</v>
      </c>
      <c r="I3784">
        <v>2</v>
      </c>
      <c r="J3784" s="1" t="str">
        <f>+VLOOKUP(bloques1a3[[#This Row],[respuesta]],respuestas.emociones[],2,0)</f>
        <v>enojo</v>
      </c>
      <c r="K3784" s="1">
        <f>+VLOOKUP(bloques1a3[[#This Row],[niño]],BD.niños[[Código]:[edad]],5,0)</f>
        <v>6</v>
      </c>
      <c r="L3784" s="1">
        <f>+IF(bloques1a3[[#This Row],[correcta]]=bloques1a3[[#This Row],[respuesta]],1,0)</f>
        <v>1</v>
      </c>
      <c r="M3784" s="1">
        <f>+IF(bloques1a3[[#This Row],[Sexo]]="F",1,0)</f>
        <v>0</v>
      </c>
    </row>
    <row r="3785" spans="1:13" x14ac:dyDescent="0.55000000000000004">
      <c r="A3785">
        <v>44</v>
      </c>
      <c r="B3785" s="1" t="s">
        <v>503</v>
      </c>
      <c r="C3785" s="1" t="s">
        <v>3</v>
      </c>
      <c r="D3785">
        <v>4</v>
      </c>
      <c r="E3785" s="1" t="s">
        <v>139</v>
      </c>
      <c r="F3785">
        <v>4</v>
      </c>
      <c r="G3785" s="1" t="s">
        <v>376</v>
      </c>
      <c r="H3785" s="1" t="s">
        <v>28</v>
      </c>
      <c r="I3785">
        <v>2</v>
      </c>
      <c r="J3785" s="1" t="str">
        <f>+VLOOKUP(bloques1a3[[#This Row],[respuesta]],respuestas.emociones[],2,0)</f>
        <v>enojo</v>
      </c>
      <c r="K3785" s="1">
        <f>+VLOOKUP(bloques1a3[[#This Row],[niño]],BD.niños[[Código]:[edad]],5,0)</f>
        <v>8</v>
      </c>
      <c r="L3785" s="1">
        <f>+IF(bloques1a3[[#This Row],[correcta]]=bloques1a3[[#This Row],[respuesta]],1,0)</f>
        <v>1</v>
      </c>
      <c r="M3785" s="1">
        <f>+IF(bloques1a3[[#This Row],[Sexo]]="F",1,0)</f>
        <v>0</v>
      </c>
    </row>
    <row r="3786" spans="1:13" x14ac:dyDescent="0.55000000000000004">
      <c r="A3786">
        <v>44</v>
      </c>
      <c r="B3786" s="1" t="s">
        <v>503</v>
      </c>
      <c r="C3786" s="1" t="s">
        <v>3</v>
      </c>
      <c r="D3786">
        <v>4</v>
      </c>
      <c r="E3786" s="1" t="s">
        <v>141</v>
      </c>
      <c r="F3786">
        <v>4</v>
      </c>
      <c r="G3786" s="1" t="s">
        <v>376</v>
      </c>
      <c r="H3786" s="1" t="s">
        <v>29</v>
      </c>
      <c r="I3786">
        <v>2</v>
      </c>
      <c r="J3786" s="1" t="str">
        <f>+VLOOKUP(bloques1a3[[#This Row],[respuesta]],respuestas.emociones[],2,0)</f>
        <v>enojo</v>
      </c>
      <c r="K3786" s="1">
        <f>+VLOOKUP(bloques1a3[[#This Row],[niño]],BD.niños[[Código]:[edad]],5,0)</f>
        <v>7</v>
      </c>
      <c r="L3786" s="1">
        <f>+IF(bloques1a3[[#This Row],[correcta]]=bloques1a3[[#This Row],[respuesta]],1,0)</f>
        <v>1</v>
      </c>
      <c r="M3786" s="1">
        <f>+IF(bloques1a3[[#This Row],[Sexo]]="F",1,0)</f>
        <v>1</v>
      </c>
    </row>
    <row r="3787" spans="1:13" x14ac:dyDescent="0.55000000000000004">
      <c r="A3787">
        <v>44</v>
      </c>
      <c r="B3787" s="1" t="s">
        <v>503</v>
      </c>
      <c r="C3787" s="1" t="s">
        <v>3</v>
      </c>
      <c r="D3787">
        <v>4</v>
      </c>
      <c r="E3787" s="1" t="s">
        <v>145</v>
      </c>
      <c r="F3787">
        <v>4</v>
      </c>
      <c r="G3787" s="1" t="s">
        <v>376</v>
      </c>
      <c r="H3787" s="1" t="s">
        <v>28</v>
      </c>
      <c r="I3787">
        <v>2</v>
      </c>
      <c r="J3787" s="1" t="str">
        <f>+VLOOKUP(bloques1a3[[#This Row],[respuesta]],respuestas.emociones[],2,0)</f>
        <v>enojo</v>
      </c>
      <c r="K3787" s="1">
        <f>+VLOOKUP(bloques1a3[[#This Row],[niño]],BD.niños[[Código]:[edad]],5,0)</f>
        <v>8</v>
      </c>
      <c r="L3787" s="1">
        <f>+IF(bloques1a3[[#This Row],[correcta]]=bloques1a3[[#This Row],[respuesta]],1,0)</f>
        <v>1</v>
      </c>
      <c r="M3787" s="1">
        <f>+IF(bloques1a3[[#This Row],[Sexo]]="F",1,0)</f>
        <v>0</v>
      </c>
    </row>
    <row r="3788" spans="1:13" x14ac:dyDescent="0.55000000000000004">
      <c r="A3788">
        <v>44</v>
      </c>
      <c r="B3788" s="1" t="s">
        <v>503</v>
      </c>
      <c r="C3788" s="1" t="s">
        <v>3</v>
      </c>
      <c r="D3788">
        <v>4</v>
      </c>
      <c r="E3788" s="1" t="s">
        <v>147</v>
      </c>
      <c r="F3788">
        <v>4</v>
      </c>
      <c r="G3788" s="1" t="s">
        <v>376</v>
      </c>
      <c r="H3788" s="1" t="s">
        <v>28</v>
      </c>
      <c r="I3788">
        <v>2</v>
      </c>
      <c r="J3788" s="1" t="str">
        <f>+VLOOKUP(bloques1a3[[#This Row],[respuesta]],respuestas.emociones[],2,0)</f>
        <v>enojo</v>
      </c>
      <c r="K3788" s="1">
        <f>+VLOOKUP(bloques1a3[[#This Row],[niño]],BD.niños[[Código]:[edad]],5,0)</f>
        <v>8</v>
      </c>
      <c r="L3788" s="1">
        <f>+IF(bloques1a3[[#This Row],[correcta]]=bloques1a3[[#This Row],[respuesta]],1,0)</f>
        <v>1</v>
      </c>
      <c r="M3788" s="1">
        <f>+IF(bloques1a3[[#This Row],[Sexo]]="F",1,0)</f>
        <v>0</v>
      </c>
    </row>
    <row r="3789" spans="1:13" x14ac:dyDescent="0.55000000000000004">
      <c r="A3789">
        <v>44</v>
      </c>
      <c r="B3789" s="1" t="s">
        <v>503</v>
      </c>
      <c r="C3789" s="1" t="s">
        <v>3</v>
      </c>
      <c r="D3789">
        <v>4</v>
      </c>
      <c r="E3789" s="1" t="s">
        <v>214</v>
      </c>
      <c r="F3789">
        <v>0</v>
      </c>
      <c r="G3789" s="1" t="s">
        <v>377</v>
      </c>
      <c r="H3789" s="1" t="s">
        <v>29</v>
      </c>
      <c r="I3789">
        <v>2</v>
      </c>
      <c r="J3789" s="1" t="str">
        <f>+VLOOKUP(bloques1a3[[#This Row],[respuesta]],respuestas.emociones[],2,0)</f>
        <v>no respondió</v>
      </c>
      <c r="K3789" s="1">
        <f>+VLOOKUP(bloques1a3[[#This Row],[niño]],BD.niños[[Código]:[edad]],5,0)</f>
        <v>10</v>
      </c>
      <c r="L3789" s="1">
        <f>+IF(bloques1a3[[#This Row],[correcta]]=bloques1a3[[#This Row],[respuesta]],1,0)</f>
        <v>0</v>
      </c>
      <c r="M3789" s="1">
        <f>+IF(bloques1a3[[#This Row],[Sexo]]="F",1,0)</f>
        <v>1</v>
      </c>
    </row>
    <row r="3790" spans="1:13" x14ac:dyDescent="0.55000000000000004">
      <c r="A3790">
        <v>44</v>
      </c>
      <c r="B3790" s="1" t="s">
        <v>503</v>
      </c>
      <c r="C3790" s="1" t="s">
        <v>3</v>
      </c>
      <c r="D3790">
        <v>4</v>
      </c>
      <c r="E3790" s="1" t="s">
        <v>217</v>
      </c>
      <c r="F3790">
        <v>4</v>
      </c>
      <c r="G3790" s="1" t="s">
        <v>377</v>
      </c>
      <c r="H3790" s="1" t="s">
        <v>29</v>
      </c>
      <c r="I3790">
        <v>2</v>
      </c>
      <c r="J3790" s="1" t="str">
        <f>+VLOOKUP(bloques1a3[[#This Row],[respuesta]],respuestas.emociones[],2,0)</f>
        <v>enojo</v>
      </c>
      <c r="K3790" s="1">
        <f>+VLOOKUP(bloques1a3[[#This Row],[niño]],BD.niños[[Código]:[edad]],5,0)</f>
        <v>10</v>
      </c>
      <c r="L3790" s="1">
        <f>+IF(bloques1a3[[#This Row],[correcta]]=bloques1a3[[#This Row],[respuesta]],1,0)</f>
        <v>1</v>
      </c>
      <c r="M3790" s="1">
        <f>+IF(bloques1a3[[#This Row],[Sexo]]="F",1,0)</f>
        <v>1</v>
      </c>
    </row>
    <row r="3791" spans="1:13" x14ac:dyDescent="0.55000000000000004">
      <c r="A3791">
        <v>44</v>
      </c>
      <c r="B3791" s="1" t="s">
        <v>503</v>
      </c>
      <c r="C3791" s="1" t="s">
        <v>3</v>
      </c>
      <c r="D3791">
        <v>4</v>
      </c>
      <c r="E3791" s="1" t="s">
        <v>220</v>
      </c>
      <c r="F3791">
        <v>4</v>
      </c>
      <c r="G3791" s="1" t="s">
        <v>377</v>
      </c>
      <c r="H3791" s="1" t="s">
        <v>29</v>
      </c>
      <c r="I3791">
        <v>2</v>
      </c>
      <c r="J3791" s="1" t="str">
        <f>+VLOOKUP(bloques1a3[[#This Row],[respuesta]],respuestas.emociones[],2,0)</f>
        <v>enojo</v>
      </c>
      <c r="K3791" s="1">
        <f>+VLOOKUP(bloques1a3[[#This Row],[niño]],BD.niños[[Código]:[edad]],5,0)</f>
        <v>10</v>
      </c>
      <c r="L3791" s="1">
        <f>+IF(bloques1a3[[#This Row],[correcta]]=bloques1a3[[#This Row],[respuesta]],1,0)</f>
        <v>1</v>
      </c>
      <c r="M3791" s="1">
        <f>+IF(bloques1a3[[#This Row],[Sexo]]="F",1,0)</f>
        <v>1</v>
      </c>
    </row>
    <row r="3792" spans="1:13" x14ac:dyDescent="0.55000000000000004">
      <c r="A3792">
        <v>44</v>
      </c>
      <c r="B3792" s="1" t="s">
        <v>503</v>
      </c>
      <c r="C3792" s="1" t="s">
        <v>3</v>
      </c>
      <c r="D3792">
        <v>4</v>
      </c>
      <c r="E3792" s="1" t="s">
        <v>223</v>
      </c>
      <c r="F3792">
        <v>4</v>
      </c>
      <c r="G3792" s="1" t="s">
        <v>376</v>
      </c>
      <c r="H3792" s="1" t="s">
        <v>29</v>
      </c>
      <c r="I3792">
        <v>2</v>
      </c>
      <c r="J3792" s="1" t="str">
        <f>+VLOOKUP(bloques1a3[[#This Row],[respuesta]],respuestas.emociones[],2,0)</f>
        <v>enojo</v>
      </c>
      <c r="K3792" s="1">
        <f>+VLOOKUP(bloques1a3[[#This Row],[niño]],BD.niños[[Código]:[edad]],5,0)</f>
        <v>8</v>
      </c>
      <c r="L3792" s="1">
        <f>+IF(bloques1a3[[#This Row],[correcta]]=bloques1a3[[#This Row],[respuesta]],1,0)</f>
        <v>1</v>
      </c>
      <c r="M3792" s="1">
        <f>+IF(bloques1a3[[#This Row],[Sexo]]="F",1,0)</f>
        <v>1</v>
      </c>
    </row>
    <row r="3793" spans="1:13" x14ac:dyDescent="0.55000000000000004">
      <c r="A3793">
        <v>44</v>
      </c>
      <c r="B3793" s="1" t="s">
        <v>503</v>
      </c>
      <c r="C3793" s="1" t="s">
        <v>3</v>
      </c>
      <c r="D3793">
        <v>4</v>
      </c>
      <c r="E3793" s="1" t="s">
        <v>226</v>
      </c>
      <c r="F3793">
        <v>4</v>
      </c>
      <c r="G3793" s="1" t="s">
        <v>377</v>
      </c>
      <c r="H3793" s="1" t="s">
        <v>28</v>
      </c>
      <c r="I3793">
        <v>2</v>
      </c>
      <c r="J3793" s="1" t="str">
        <f>+VLOOKUP(bloques1a3[[#This Row],[respuesta]],respuestas.emociones[],2,0)</f>
        <v>enojo</v>
      </c>
      <c r="K3793" s="1">
        <f>+VLOOKUP(bloques1a3[[#This Row],[niño]],BD.niños[[Código]:[edad]],5,0)</f>
        <v>10</v>
      </c>
      <c r="L3793" s="1">
        <f>+IF(bloques1a3[[#This Row],[correcta]]=bloques1a3[[#This Row],[respuesta]],1,0)</f>
        <v>1</v>
      </c>
      <c r="M3793" s="1">
        <f>+IF(bloques1a3[[#This Row],[Sexo]]="F",1,0)</f>
        <v>0</v>
      </c>
    </row>
    <row r="3794" spans="1:13" x14ac:dyDescent="0.55000000000000004">
      <c r="A3794">
        <v>44</v>
      </c>
      <c r="B3794" s="1" t="s">
        <v>503</v>
      </c>
      <c r="C3794" s="1" t="s">
        <v>3</v>
      </c>
      <c r="D3794">
        <v>4</v>
      </c>
      <c r="E3794" s="1" t="s">
        <v>229</v>
      </c>
      <c r="F3794">
        <v>4</v>
      </c>
      <c r="G3794" s="1" t="s">
        <v>376</v>
      </c>
      <c r="H3794" s="1" t="s">
        <v>28</v>
      </c>
      <c r="I3794">
        <v>2</v>
      </c>
      <c r="J3794" s="1" t="str">
        <f>+VLOOKUP(bloques1a3[[#This Row],[respuesta]],respuestas.emociones[],2,0)</f>
        <v>enojo</v>
      </c>
      <c r="K3794" s="1">
        <f>+VLOOKUP(bloques1a3[[#This Row],[niño]],BD.niños[[Código]:[edad]],5,0)</f>
        <v>7</v>
      </c>
      <c r="L3794" s="1">
        <f>+IF(bloques1a3[[#This Row],[correcta]]=bloques1a3[[#This Row],[respuesta]],1,0)</f>
        <v>1</v>
      </c>
      <c r="M3794" s="1">
        <f>+IF(bloques1a3[[#This Row],[Sexo]]="F",1,0)</f>
        <v>0</v>
      </c>
    </row>
    <row r="3795" spans="1:13" x14ac:dyDescent="0.55000000000000004">
      <c r="A3795">
        <v>44</v>
      </c>
      <c r="B3795" s="1" t="s">
        <v>503</v>
      </c>
      <c r="C3795" s="1" t="s">
        <v>3</v>
      </c>
      <c r="D3795">
        <v>4</v>
      </c>
      <c r="E3795" s="1" t="s">
        <v>231</v>
      </c>
      <c r="F3795">
        <v>4</v>
      </c>
      <c r="G3795" s="1" t="s">
        <v>375</v>
      </c>
      <c r="H3795" s="1" t="s">
        <v>29</v>
      </c>
      <c r="I3795">
        <v>2</v>
      </c>
      <c r="J3795" s="1" t="str">
        <f>+VLOOKUP(bloques1a3[[#This Row],[respuesta]],respuestas.emociones[],2,0)</f>
        <v>enojo</v>
      </c>
      <c r="K3795" s="1">
        <f>+VLOOKUP(bloques1a3[[#This Row],[niño]],BD.niños[[Código]:[edad]],5,0)</f>
        <v>6</v>
      </c>
      <c r="L3795" s="1">
        <f>+IF(bloques1a3[[#This Row],[correcta]]=bloques1a3[[#This Row],[respuesta]],1,0)</f>
        <v>1</v>
      </c>
      <c r="M3795" s="1">
        <f>+IF(bloques1a3[[#This Row],[Sexo]]="F",1,0)</f>
        <v>1</v>
      </c>
    </row>
    <row r="3796" spans="1:13" x14ac:dyDescent="0.55000000000000004">
      <c r="A3796">
        <v>44</v>
      </c>
      <c r="B3796" s="1" t="s">
        <v>503</v>
      </c>
      <c r="C3796" s="1" t="s">
        <v>3</v>
      </c>
      <c r="D3796">
        <v>4</v>
      </c>
      <c r="E3796" s="1" t="s">
        <v>286</v>
      </c>
      <c r="F3796">
        <v>4</v>
      </c>
      <c r="G3796" s="1" t="s">
        <v>375</v>
      </c>
      <c r="H3796" s="1" t="s">
        <v>28</v>
      </c>
      <c r="I3796">
        <v>2</v>
      </c>
      <c r="J3796" s="1" t="str">
        <f>+VLOOKUP(bloques1a3[[#This Row],[respuesta]],respuestas.emociones[],2,0)</f>
        <v>enojo</v>
      </c>
      <c r="K3796" s="1">
        <f>+VLOOKUP(bloques1a3[[#This Row],[niño]],BD.niños[[Código]:[edad]],5,0)</f>
        <v>5</v>
      </c>
      <c r="L3796" s="1">
        <f>+IF(bloques1a3[[#This Row],[correcta]]=bloques1a3[[#This Row],[respuesta]],1,0)</f>
        <v>1</v>
      </c>
      <c r="M3796" s="1">
        <f>+IF(bloques1a3[[#This Row],[Sexo]]="F",1,0)</f>
        <v>0</v>
      </c>
    </row>
    <row r="3797" spans="1:13" x14ac:dyDescent="0.55000000000000004">
      <c r="A3797">
        <v>44</v>
      </c>
      <c r="B3797" s="1" t="s">
        <v>503</v>
      </c>
      <c r="C3797" s="1" t="s">
        <v>3</v>
      </c>
      <c r="D3797">
        <v>4</v>
      </c>
      <c r="E3797" s="1" t="s">
        <v>290</v>
      </c>
      <c r="F3797">
        <v>4</v>
      </c>
      <c r="G3797" s="1" t="s">
        <v>375</v>
      </c>
      <c r="H3797" s="1" t="s">
        <v>28</v>
      </c>
      <c r="I3797">
        <v>2</v>
      </c>
      <c r="J3797" s="1" t="str">
        <f>+VLOOKUP(bloques1a3[[#This Row],[respuesta]],respuestas.emociones[],2,0)</f>
        <v>enojo</v>
      </c>
      <c r="K3797" s="1">
        <f>+VLOOKUP(bloques1a3[[#This Row],[niño]],BD.niños[[Código]:[edad]],5,0)</f>
        <v>6</v>
      </c>
      <c r="L3797" s="1">
        <f>+IF(bloques1a3[[#This Row],[correcta]]=bloques1a3[[#This Row],[respuesta]],1,0)</f>
        <v>1</v>
      </c>
      <c r="M3797" s="1">
        <f>+IF(bloques1a3[[#This Row],[Sexo]]="F",1,0)</f>
        <v>0</v>
      </c>
    </row>
    <row r="3798" spans="1:13" x14ac:dyDescent="0.55000000000000004">
      <c r="A3798">
        <v>44</v>
      </c>
      <c r="B3798" s="1" t="s">
        <v>503</v>
      </c>
      <c r="C3798" s="1" t="s">
        <v>3</v>
      </c>
      <c r="D3798">
        <v>4</v>
      </c>
      <c r="E3798" s="1" t="s">
        <v>294</v>
      </c>
      <c r="F3798">
        <v>4</v>
      </c>
      <c r="G3798" s="1" t="s">
        <v>376</v>
      </c>
      <c r="H3798" s="1" t="s">
        <v>28</v>
      </c>
      <c r="I3798">
        <v>2</v>
      </c>
      <c r="J3798" s="1" t="str">
        <f>+VLOOKUP(bloques1a3[[#This Row],[respuesta]],respuestas.emociones[],2,0)</f>
        <v>enojo</v>
      </c>
      <c r="K3798" s="1">
        <f>+VLOOKUP(bloques1a3[[#This Row],[niño]],BD.niños[[Código]:[edad]],5,0)</f>
        <v>7</v>
      </c>
      <c r="L3798" s="1">
        <f>+IF(bloques1a3[[#This Row],[correcta]]=bloques1a3[[#This Row],[respuesta]],1,0)</f>
        <v>1</v>
      </c>
      <c r="M3798" s="1">
        <f>+IF(bloques1a3[[#This Row],[Sexo]]="F",1,0)</f>
        <v>0</v>
      </c>
    </row>
    <row r="3799" spans="1:13" x14ac:dyDescent="0.55000000000000004">
      <c r="A3799">
        <v>44</v>
      </c>
      <c r="B3799" s="1" t="s">
        <v>503</v>
      </c>
      <c r="C3799" s="1" t="s">
        <v>3</v>
      </c>
      <c r="D3799">
        <v>4</v>
      </c>
      <c r="E3799" s="1" t="s">
        <v>295</v>
      </c>
      <c r="F3799">
        <v>4</v>
      </c>
      <c r="G3799" s="1" t="s">
        <v>376</v>
      </c>
      <c r="H3799" s="1" t="s">
        <v>28</v>
      </c>
      <c r="I3799">
        <v>2</v>
      </c>
      <c r="J3799" s="1" t="str">
        <f>+VLOOKUP(bloques1a3[[#This Row],[respuesta]],respuestas.emociones[],2,0)</f>
        <v>enojo</v>
      </c>
      <c r="K3799" s="1">
        <f>+VLOOKUP(bloques1a3[[#This Row],[niño]],BD.niños[[Código]:[edad]],5,0)</f>
        <v>8</v>
      </c>
      <c r="L3799" s="1">
        <f>+IF(bloques1a3[[#This Row],[correcta]]=bloques1a3[[#This Row],[respuesta]],1,0)</f>
        <v>1</v>
      </c>
      <c r="M3799" s="1">
        <f>+IF(bloques1a3[[#This Row],[Sexo]]="F",1,0)</f>
        <v>0</v>
      </c>
    </row>
    <row r="3800" spans="1:13" x14ac:dyDescent="0.55000000000000004">
      <c r="A3800">
        <v>44</v>
      </c>
      <c r="B3800" s="1" t="s">
        <v>503</v>
      </c>
      <c r="C3800" s="1" t="s">
        <v>3</v>
      </c>
      <c r="D3800">
        <v>4</v>
      </c>
      <c r="E3800" s="1" t="s">
        <v>317</v>
      </c>
      <c r="F3800">
        <v>4</v>
      </c>
      <c r="G3800" s="1" t="s">
        <v>377</v>
      </c>
      <c r="H3800" s="1" t="s">
        <v>29</v>
      </c>
      <c r="I3800">
        <v>2</v>
      </c>
      <c r="J3800" s="1" t="str">
        <f>+VLOOKUP(bloques1a3[[#This Row],[respuesta]],respuestas.emociones[],2,0)</f>
        <v>enojo</v>
      </c>
      <c r="K3800" s="1">
        <f>+VLOOKUP(bloques1a3[[#This Row],[niño]],BD.niños[[Código]:[edad]],5,0)</f>
        <v>10</v>
      </c>
      <c r="L3800" s="1">
        <f>+IF(bloques1a3[[#This Row],[correcta]]=bloques1a3[[#This Row],[respuesta]],1,0)</f>
        <v>1</v>
      </c>
      <c r="M3800" s="1">
        <f>+IF(bloques1a3[[#This Row],[Sexo]]="F",1,0)</f>
        <v>1</v>
      </c>
    </row>
    <row r="3801" spans="1:13" x14ac:dyDescent="0.55000000000000004">
      <c r="A3801">
        <v>44</v>
      </c>
      <c r="B3801" s="1" t="s">
        <v>503</v>
      </c>
      <c r="C3801" s="1" t="s">
        <v>3</v>
      </c>
      <c r="D3801">
        <v>4</v>
      </c>
      <c r="E3801" s="1" t="s">
        <v>320</v>
      </c>
      <c r="F3801">
        <v>4</v>
      </c>
      <c r="G3801" s="1" t="s">
        <v>377</v>
      </c>
      <c r="H3801" s="1" t="s">
        <v>28</v>
      </c>
      <c r="I3801">
        <v>2</v>
      </c>
      <c r="J3801" s="1" t="str">
        <f>+VLOOKUP(bloques1a3[[#This Row],[respuesta]],respuestas.emociones[],2,0)</f>
        <v>enojo</v>
      </c>
      <c r="K3801" s="1">
        <f>+VLOOKUP(bloques1a3[[#This Row],[niño]],BD.niños[[Código]:[edad]],5,0)</f>
        <v>10</v>
      </c>
      <c r="L3801" s="1">
        <f>+IF(bloques1a3[[#This Row],[correcta]]=bloques1a3[[#This Row],[respuesta]],1,0)</f>
        <v>1</v>
      </c>
      <c r="M3801" s="1">
        <f>+IF(bloques1a3[[#This Row],[Sexo]]="F",1,0)</f>
        <v>0</v>
      </c>
    </row>
    <row r="3802" spans="1:13" x14ac:dyDescent="0.55000000000000004">
      <c r="A3802">
        <v>44</v>
      </c>
      <c r="B3802" s="1" t="s">
        <v>503</v>
      </c>
      <c r="C3802" s="1" t="s">
        <v>3</v>
      </c>
      <c r="D3802">
        <v>4</v>
      </c>
      <c r="E3802" s="1" t="s">
        <v>323</v>
      </c>
      <c r="F3802">
        <v>7</v>
      </c>
      <c r="G3802" s="1" t="s">
        <v>376</v>
      </c>
      <c r="H3802" s="1" t="s">
        <v>29</v>
      </c>
      <c r="I3802">
        <v>2</v>
      </c>
      <c r="J3802" s="1" t="str">
        <f>+VLOOKUP(bloques1a3[[#This Row],[respuesta]],respuestas.emociones[],2,0)</f>
        <v>asco</v>
      </c>
      <c r="K3802" s="1">
        <f>+VLOOKUP(bloques1a3[[#This Row],[niño]],BD.niños[[Código]:[edad]],5,0)</f>
        <v>8</v>
      </c>
      <c r="L3802" s="1">
        <f>+IF(bloques1a3[[#This Row],[correcta]]=bloques1a3[[#This Row],[respuesta]],1,0)</f>
        <v>0</v>
      </c>
      <c r="M3802" s="1">
        <f>+IF(bloques1a3[[#This Row],[Sexo]]="F",1,0)</f>
        <v>1</v>
      </c>
    </row>
    <row r="3803" spans="1:13" x14ac:dyDescent="0.55000000000000004">
      <c r="A3803">
        <v>44</v>
      </c>
      <c r="B3803" s="1" t="s">
        <v>503</v>
      </c>
      <c r="C3803" s="1" t="s">
        <v>3</v>
      </c>
      <c r="D3803">
        <v>4</v>
      </c>
      <c r="E3803" s="1" t="s">
        <v>327</v>
      </c>
      <c r="F3803">
        <v>4</v>
      </c>
      <c r="G3803" s="1" t="s">
        <v>376</v>
      </c>
      <c r="H3803" s="1" t="s">
        <v>29</v>
      </c>
      <c r="I3803">
        <v>2</v>
      </c>
      <c r="J3803" s="1" t="str">
        <f>+VLOOKUP(bloques1a3[[#This Row],[respuesta]],respuestas.emociones[],2,0)</f>
        <v>enojo</v>
      </c>
      <c r="K3803" s="1">
        <f>+VLOOKUP(bloques1a3[[#This Row],[niño]],BD.niños[[Código]:[edad]],5,0)</f>
        <v>7</v>
      </c>
      <c r="L3803" s="1">
        <f>+IF(bloques1a3[[#This Row],[correcta]]=bloques1a3[[#This Row],[respuesta]],1,0)</f>
        <v>1</v>
      </c>
      <c r="M3803" s="1">
        <f>+IF(bloques1a3[[#This Row],[Sexo]]="F",1,0)</f>
        <v>1</v>
      </c>
    </row>
    <row r="3804" spans="1:13" x14ac:dyDescent="0.55000000000000004">
      <c r="A3804">
        <v>44</v>
      </c>
      <c r="B3804" s="1" t="s">
        <v>503</v>
      </c>
      <c r="C3804" s="1" t="s">
        <v>3</v>
      </c>
      <c r="D3804">
        <v>4</v>
      </c>
      <c r="E3804" s="1" t="s">
        <v>331</v>
      </c>
      <c r="F3804">
        <v>4</v>
      </c>
      <c r="G3804" s="1" t="s">
        <v>376</v>
      </c>
      <c r="H3804" s="1" t="s">
        <v>29</v>
      </c>
      <c r="I3804">
        <v>2</v>
      </c>
      <c r="J3804" s="1" t="str">
        <f>+VLOOKUP(bloques1a3[[#This Row],[respuesta]],respuestas.emociones[],2,0)</f>
        <v>enojo</v>
      </c>
      <c r="K3804" s="1">
        <f>+VLOOKUP(bloques1a3[[#This Row],[niño]],BD.niños[[Código]:[edad]],5,0)</f>
        <v>8</v>
      </c>
      <c r="L3804" s="1">
        <f>+IF(bloques1a3[[#This Row],[correcta]]=bloques1a3[[#This Row],[respuesta]],1,0)</f>
        <v>1</v>
      </c>
      <c r="M3804" s="1">
        <f>+IF(bloques1a3[[#This Row],[Sexo]]="F",1,0)</f>
        <v>1</v>
      </c>
    </row>
    <row r="3805" spans="1:13" x14ac:dyDescent="0.55000000000000004">
      <c r="A3805">
        <v>45</v>
      </c>
      <c r="B3805" s="1" t="s">
        <v>504</v>
      </c>
      <c r="C3805" s="1" t="s">
        <v>0</v>
      </c>
      <c r="D3805">
        <v>7</v>
      </c>
      <c r="E3805" s="1" t="s">
        <v>105</v>
      </c>
      <c r="F3805">
        <v>7</v>
      </c>
      <c r="G3805" s="1" t="s">
        <v>377</v>
      </c>
      <c r="H3805" s="1" t="s">
        <v>29</v>
      </c>
      <c r="I3805">
        <v>2</v>
      </c>
      <c r="J3805" s="1" t="str">
        <f>+VLOOKUP(bloques1a3[[#This Row],[respuesta]],respuestas.emociones[],2,0)</f>
        <v>asco</v>
      </c>
      <c r="K3805" s="1">
        <f>+VLOOKUP(bloques1a3[[#This Row],[niño]],BD.niños[[Código]:[edad]],5,0)</f>
        <v>10</v>
      </c>
      <c r="L3805" s="1">
        <f>+IF(bloques1a3[[#This Row],[correcta]]=bloques1a3[[#This Row],[respuesta]],1,0)</f>
        <v>1</v>
      </c>
      <c r="M3805" s="1">
        <f>+IF(bloques1a3[[#This Row],[Sexo]]="F",1,0)</f>
        <v>1</v>
      </c>
    </row>
    <row r="3806" spans="1:13" x14ac:dyDescent="0.55000000000000004">
      <c r="A3806">
        <v>45</v>
      </c>
      <c r="B3806" s="1" t="s">
        <v>504</v>
      </c>
      <c r="C3806" s="1" t="s">
        <v>0</v>
      </c>
      <c r="D3806">
        <v>7</v>
      </c>
      <c r="E3806" s="1" t="s">
        <v>108</v>
      </c>
      <c r="F3806">
        <v>7</v>
      </c>
      <c r="G3806" s="1" t="s">
        <v>377</v>
      </c>
      <c r="H3806" s="1" t="s">
        <v>29</v>
      </c>
      <c r="I3806">
        <v>2</v>
      </c>
      <c r="J3806" s="1" t="str">
        <f>+VLOOKUP(bloques1a3[[#This Row],[respuesta]],respuestas.emociones[],2,0)</f>
        <v>asco</v>
      </c>
      <c r="K3806" s="1">
        <f>+VLOOKUP(bloques1a3[[#This Row],[niño]],BD.niños[[Código]:[edad]],5,0)</f>
        <v>10</v>
      </c>
      <c r="L3806" s="1">
        <f>+IF(bloques1a3[[#This Row],[correcta]]=bloques1a3[[#This Row],[respuesta]],1,0)</f>
        <v>1</v>
      </c>
      <c r="M3806" s="1">
        <f>+IF(bloques1a3[[#This Row],[Sexo]]="F",1,0)</f>
        <v>1</v>
      </c>
    </row>
    <row r="3807" spans="1:13" x14ac:dyDescent="0.55000000000000004">
      <c r="A3807">
        <v>45</v>
      </c>
      <c r="B3807" s="1" t="s">
        <v>504</v>
      </c>
      <c r="C3807" s="1" t="s">
        <v>0</v>
      </c>
      <c r="D3807">
        <v>7</v>
      </c>
      <c r="E3807" s="1" t="s">
        <v>112</v>
      </c>
      <c r="F3807">
        <v>7</v>
      </c>
      <c r="G3807" s="1" t="s">
        <v>377</v>
      </c>
      <c r="H3807" s="1" t="s">
        <v>29</v>
      </c>
      <c r="I3807">
        <v>2</v>
      </c>
      <c r="J3807" s="1" t="str">
        <f>+VLOOKUP(bloques1a3[[#This Row],[respuesta]],respuestas.emociones[],2,0)</f>
        <v>asco</v>
      </c>
      <c r="K3807" s="1">
        <f>+VLOOKUP(bloques1a3[[#This Row],[niño]],BD.niños[[Código]:[edad]],5,0)</f>
        <v>9</v>
      </c>
      <c r="L3807" s="1">
        <f>+IF(bloques1a3[[#This Row],[correcta]]=bloques1a3[[#This Row],[respuesta]],1,0)</f>
        <v>1</v>
      </c>
      <c r="M3807" s="1">
        <f>+IF(bloques1a3[[#This Row],[Sexo]]="F",1,0)</f>
        <v>1</v>
      </c>
    </row>
    <row r="3808" spans="1:13" x14ac:dyDescent="0.55000000000000004">
      <c r="A3808">
        <v>45</v>
      </c>
      <c r="B3808" s="1" t="s">
        <v>504</v>
      </c>
      <c r="C3808" s="1" t="s">
        <v>0</v>
      </c>
      <c r="D3808">
        <v>7</v>
      </c>
      <c r="E3808" s="1" t="s">
        <v>116</v>
      </c>
      <c r="F3808">
        <v>7</v>
      </c>
      <c r="G3808" s="1" t="s">
        <v>377</v>
      </c>
      <c r="H3808" s="1" t="s">
        <v>29</v>
      </c>
      <c r="I3808">
        <v>2</v>
      </c>
      <c r="J3808" s="1" t="str">
        <f>+VLOOKUP(bloques1a3[[#This Row],[respuesta]],respuestas.emociones[],2,0)</f>
        <v>asco</v>
      </c>
      <c r="K3808" s="1">
        <f>+VLOOKUP(bloques1a3[[#This Row],[niño]],BD.niños[[Código]:[edad]],5,0)</f>
        <v>9</v>
      </c>
      <c r="L3808" s="1">
        <f>+IF(bloques1a3[[#This Row],[correcta]]=bloques1a3[[#This Row],[respuesta]],1,0)</f>
        <v>1</v>
      </c>
      <c r="M3808" s="1">
        <f>+IF(bloques1a3[[#This Row],[Sexo]]="F",1,0)</f>
        <v>1</v>
      </c>
    </row>
    <row r="3809" spans="1:13" x14ac:dyDescent="0.55000000000000004">
      <c r="A3809">
        <v>45</v>
      </c>
      <c r="B3809" s="1" t="s">
        <v>504</v>
      </c>
      <c r="C3809" s="1" t="s">
        <v>0</v>
      </c>
      <c r="D3809">
        <v>7</v>
      </c>
      <c r="E3809" s="1" t="s">
        <v>120</v>
      </c>
      <c r="F3809">
        <v>7</v>
      </c>
      <c r="G3809" s="1" t="s">
        <v>377</v>
      </c>
      <c r="H3809" s="1" t="s">
        <v>28</v>
      </c>
      <c r="I3809">
        <v>2</v>
      </c>
      <c r="J3809" s="1" t="str">
        <f>+VLOOKUP(bloques1a3[[#This Row],[respuesta]],respuestas.emociones[],2,0)</f>
        <v>asco</v>
      </c>
      <c r="K3809" s="1">
        <f>+VLOOKUP(bloques1a3[[#This Row],[niño]],BD.niños[[Código]:[edad]],5,0)</f>
        <v>10</v>
      </c>
      <c r="L3809" s="1">
        <f>+IF(bloques1a3[[#This Row],[correcta]]=bloques1a3[[#This Row],[respuesta]],1,0)</f>
        <v>1</v>
      </c>
      <c r="M3809" s="1">
        <f>+IF(bloques1a3[[#This Row],[Sexo]]="F",1,0)</f>
        <v>0</v>
      </c>
    </row>
    <row r="3810" spans="1:13" x14ac:dyDescent="0.55000000000000004">
      <c r="A3810">
        <v>45</v>
      </c>
      <c r="B3810" s="1" t="s">
        <v>504</v>
      </c>
      <c r="C3810" s="1" t="s">
        <v>0</v>
      </c>
      <c r="D3810">
        <v>7</v>
      </c>
      <c r="E3810" s="1" t="s">
        <v>123</v>
      </c>
      <c r="F3810">
        <v>7</v>
      </c>
      <c r="G3810" s="1" t="s">
        <v>376</v>
      </c>
      <c r="H3810" s="1" t="s">
        <v>28</v>
      </c>
      <c r="I3810">
        <v>2</v>
      </c>
      <c r="J3810" s="1" t="str">
        <f>+VLOOKUP(bloques1a3[[#This Row],[respuesta]],respuestas.emociones[],2,0)</f>
        <v>asco</v>
      </c>
      <c r="K3810" s="1">
        <f>+VLOOKUP(bloques1a3[[#This Row],[niño]],BD.niños[[Código]:[edad]],5,0)</f>
        <v>8</v>
      </c>
      <c r="L3810" s="1">
        <f>+IF(bloques1a3[[#This Row],[correcta]]=bloques1a3[[#This Row],[respuesta]],1,0)</f>
        <v>1</v>
      </c>
      <c r="M3810" s="1">
        <f>+IF(bloques1a3[[#This Row],[Sexo]]="F",1,0)</f>
        <v>0</v>
      </c>
    </row>
    <row r="3811" spans="1:13" x14ac:dyDescent="0.55000000000000004">
      <c r="A3811">
        <v>45</v>
      </c>
      <c r="B3811" s="1" t="s">
        <v>504</v>
      </c>
      <c r="C3811" s="1" t="s">
        <v>0</v>
      </c>
      <c r="D3811">
        <v>7</v>
      </c>
      <c r="E3811" s="1" t="s">
        <v>127</v>
      </c>
      <c r="F3811">
        <v>4</v>
      </c>
      <c r="G3811" s="1" t="s">
        <v>375</v>
      </c>
      <c r="H3811" s="1" t="s">
        <v>28</v>
      </c>
      <c r="I3811">
        <v>2</v>
      </c>
      <c r="J3811" s="1" t="str">
        <f>+VLOOKUP(bloques1a3[[#This Row],[respuesta]],respuestas.emociones[],2,0)</f>
        <v>enojo</v>
      </c>
      <c r="K3811" s="1">
        <f>+VLOOKUP(bloques1a3[[#This Row],[niño]],BD.niños[[Código]:[edad]],5,0)</f>
        <v>6</v>
      </c>
      <c r="L3811" s="1">
        <f>+IF(bloques1a3[[#This Row],[correcta]]=bloques1a3[[#This Row],[respuesta]],1,0)</f>
        <v>0</v>
      </c>
      <c r="M3811" s="1">
        <f>+IF(bloques1a3[[#This Row],[Sexo]]="F",1,0)</f>
        <v>0</v>
      </c>
    </row>
    <row r="3812" spans="1:13" x14ac:dyDescent="0.55000000000000004">
      <c r="A3812">
        <v>45</v>
      </c>
      <c r="B3812" s="1" t="s">
        <v>504</v>
      </c>
      <c r="C3812" s="1" t="s">
        <v>0</v>
      </c>
      <c r="D3812">
        <v>7</v>
      </c>
      <c r="E3812" s="1" t="s">
        <v>131</v>
      </c>
      <c r="F3812">
        <v>4</v>
      </c>
      <c r="G3812" s="1" t="s">
        <v>375</v>
      </c>
      <c r="H3812" s="1" t="s">
        <v>29</v>
      </c>
      <c r="I3812">
        <v>2</v>
      </c>
      <c r="J3812" s="1" t="str">
        <f>+VLOOKUP(bloques1a3[[#This Row],[respuesta]],respuestas.emociones[],2,0)</f>
        <v>enojo</v>
      </c>
      <c r="K3812" s="1">
        <f>+VLOOKUP(bloques1a3[[#This Row],[niño]],BD.niños[[Código]:[edad]],5,0)</f>
        <v>6</v>
      </c>
      <c r="L3812" s="1">
        <f>+IF(bloques1a3[[#This Row],[correcta]]=bloques1a3[[#This Row],[respuesta]],1,0)</f>
        <v>0</v>
      </c>
      <c r="M3812" s="1">
        <f>+IF(bloques1a3[[#This Row],[Sexo]]="F",1,0)</f>
        <v>1</v>
      </c>
    </row>
    <row r="3813" spans="1:13" x14ac:dyDescent="0.55000000000000004">
      <c r="A3813">
        <v>45</v>
      </c>
      <c r="B3813" s="1" t="s">
        <v>504</v>
      </c>
      <c r="C3813" s="1" t="s">
        <v>0</v>
      </c>
      <c r="D3813">
        <v>7</v>
      </c>
      <c r="E3813" s="1" t="s">
        <v>135</v>
      </c>
      <c r="F3813">
        <v>7</v>
      </c>
      <c r="G3813" s="1" t="s">
        <v>375</v>
      </c>
      <c r="H3813" s="1" t="s">
        <v>28</v>
      </c>
      <c r="I3813">
        <v>2</v>
      </c>
      <c r="J3813" s="1" t="str">
        <f>+VLOOKUP(bloques1a3[[#This Row],[respuesta]],respuestas.emociones[],2,0)</f>
        <v>asco</v>
      </c>
      <c r="K3813" s="1">
        <f>+VLOOKUP(bloques1a3[[#This Row],[niño]],BD.niños[[Código]:[edad]],5,0)</f>
        <v>6</v>
      </c>
      <c r="L3813" s="1">
        <f>+IF(bloques1a3[[#This Row],[correcta]]=bloques1a3[[#This Row],[respuesta]],1,0)</f>
        <v>1</v>
      </c>
      <c r="M3813" s="1">
        <f>+IF(bloques1a3[[#This Row],[Sexo]]="F",1,0)</f>
        <v>0</v>
      </c>
    </row>
    <row r="3814" spans="1:13" x14ac:dyDescent="0.55000000000000004">
      <c r="A3814">
        <v>45</v>
      </c>
      <c r="B3814" s="1" t="s">
        <v>504</v>
      </c>
      <c r="C3814" s="1" t="s">
        <v>0</v>
      </c>
      <c r="D3814">
        <v>7</v>
      </c>
      <c r="E3814" s="1" t="s">
        <v>139</v>
      </c>
      <c r="F3814">
        <v>7</v>
      </c>
      <c r="G3814" s="1" t="s">
        <v>376</v>
      </c>
      <c r="H3814" s="1" t="s">
        <v>28</v>
      </c>
      <c r="I3814">
        <v>2</v>
      </c>
      <c r="J3814" s="1" t="str">
        <f>+VLOOKUP(bloques1a3[[#This Row],[respuesta]],respuestas.emociones[],2,0)</f>
        <v>asco</v>
      </c>
      <c r="K3814" s="1">
        <f>+VLOOKUP(bloques1a3[[#This Row],[niño]],BD.niños[[Código]:[edad]],5,0)</f>
        <v>8</v>
      </c>
      <c r="L3814" s="1">
        <f>+IF(bloques1a3[[#This Row],[correcta]]=bloques1a3[[#This Row],[respuesta]],1,0)</f>
        <v>1</v>
      </c>
      <c r="M3814" s="1">
        <f>+IF(bloques1a3[[#This Row],[Sexo]]="F",1,0)</f>
        <v>0</v>
      </c>
    </row>
    <row r="3815" spans="1:13" x14ac:dyDescent="0.55000000000000004">
      <c r="A3815">
        <v>45</v>
      </c>
      <c r="B3815" s="1" t="s">
        <v>504</v>
      </c>
      <c r="C3815" s="1" t="s">
        <v>0</v>
      </c>
      <c r="D3815">
        <v>7</v>
      </c>
      <c r="E3815" s="1" t="s">
        <v>141</v>
      </c>
      <c r="F3815">
        <v>7</v>
      </c>
      <c r="G3815" s="1" t="s">
        <v>376</v>
      </c>
      <c r="H3815" s="1" t="s">
        <v>29</v>
      </c>
      <c r="I3815">
        <v>2</v>
      </c>
      <c r="J3815" s="1" t="str">
        <f>+VLOOKUP(bloques1a3[[#This Row],[respuesta]],respuestas.emociones[],2,0)</f>
        <v>asco</v>
      </c>
      <c r="K3815" s="1">
        <f>+VLOOKUP(bloques1a3[[#This Row],[niño]],BD.niños[[Código]:[edad]],5,0)</f>
        <v>7</v>
      </c>
      <c r="L3815" s="1">
        <f>+IF(bloques1a3[[#This Row],[correcta]]=bloques1a3[[#This Row],[respuesta]],1,0)</f>
        <v>1</v>
      </c>
      <c r="M3815" s="1">
        <f>+IF(bloques1a3[[#This Row],[Sexo]]="F",1,0)</f>
        <v>1</v>
      </c>
    </row>
    <row r="3816" spans="1:13" x14ac:dyDescent="0.55000000000000004">
      <c r="A3816">
        <v>45</v>
      </c>
      <c r="B3816" s="1" t="s">
        <v>504</v>
      </c>
      <c r="C3816" s="1" t="s">
        <v>0</v>
      </c>
      <c r="D3816">
        <v>7</v>
      </c>
      <c r="E3816" s="1" t="s">
        <v>145</v>
      </c>
      <c r="F3816">
        <v>7</v>
      </c>
      <c r="G3816" s="1" t="s">
        <v>376</v>
      </c>
      <c r="H3816" s="1" t="s">
        <v>28</v>
      </c>
      <c r="I3816">
        <v>2</v>
      </c>
      <c r="J3816" s="1" t="str">
        <f>+VLOOKUP(bloques1a3[[#This Row],[respuesta]],respuestas.emociones[],2,0)</f>
        <v>asco</v>
      </c>
      <c r="K3816" s="1">
        <f>+VLOOKUP(bloques1a3[[#This Row],[niño]],BD.niños[[Código]:[edad]],5,0)</f>
        <v>8</v>
      </c>
      <c r="L3816" s="1">
        <f>+IF(bloques1a3[[#This Row],[correcta]]=bloques1a3[[#This Row],[respuesta]],1,0)</f>
        <v>1</v>
      </c>
      <c r="M3816" s="1">
        <f>+IF(bloques1a3[[#This Row],[Sexo]]="F",1,0)</f>
        <v>0</v>
      </c>
    </row>
    <row r="3817" spans="1:13" x14ac:dyDescent="0.55000000000000004">
      <c r="A3817">
        <v>45</v>
      </c>
      <c r="B3817" s="1" t="s">
        <v>504</v>
      </c>
      <c r="C3817" s="1" t="s">
        <v>0</v>
      </c>
      <c r="D3817">
        <v>7</v>
      </c>
      <c r="E3817" s="1" t="s">
        <v>147</v>
      </c>
      <c r="F3817">
        <v>7</v>
      </c>
      <c r="G3817" s="1" t="s">
        <v>376</v>
      </c>
      <c r="H3817" s="1" t="s">
        <v>28</v>
      </c>
      <c r="I3817">
        <v>2</v>
      </c>
      <c r="J3817" s="1" t="str">
        <f>+VLOOKUP(bloques1a3[[#This Row],[respuesta]],respuestas.emociones[],2,0)</f>
        <v>asco</v>
      </c>
      <c r="K3817" s="1">
        <f>+VLOOKUP(bloques1a3[[#This Row],[niño]],BD.niños[[Código]:[edad]],5,0)</f>
        <v>8</v>
      </c>
      <c r="L3817" s="1">
        <f>+IF(bloques1a3[[#This Row],[correcta]]=bloques1a3[[#This Row],[respuesta]],1,0)</f>
        <v>1</v>
      </c>
      <c r="M3817" s="1">
        <f>+IF(bloques1a3[[#This Row],[Sexo]]="F",1,0)</f>
        <v>0</v>
      </c>
    </row>
    <row r="3818" spans="1:13" x14ac:dyDescent="0.55000000000000004">
      <c r="A3818">
        <v>45</v>
      </c>
      <c r="B3818" s="1" t="s">
        <v>504</v>
      </c>
      <c r="C3818" s="1" t="s">
        <v>0</v>
      </c>
      <c r="D3818">
        <v>7</v>
      </c>
      <c r="E3818" s="1" t="s">
        <v>214</v>
      </c>
      <c r="F3818">
        <v>4</v>
      </c>
      <c r="G3818" s="1" t="s">
        <v>377</v>
      </c>
      <c r="H3818" s="1" t="s">
        <v>29</v>
      </c>
      <c r="I3818">
        <v>2</v>
      </c>
      <c r="J3818" s="1" t="str">
        <f>+VLOOKUP(bloques1a3[[#This Row],[respuesta]],respuestas.emociones[],2,0)</f>
        <v>enojo</v>
      </c>
      <c r="K3818" s="1">
        <f>+VLOOKUP(bloques1a3[[#This Row],[niño]],BD.niños[[Código]:[edad]],5,0)</f>
        <v>10</v>
      </c>
      <c r="L3818" s="1">
        <f>+IF(bloques1a3[[#This Row],[correcta]]=bloques1a3[[#This Row],[respuesta]],1,0)</f>
        <v>0</v>
      </c>
      <c r="M3818" s="1">
        <f>+IF(bloques1a3[[#This Row],[Sexo]]="F",1,0)</f>
        <v>1</v>
      </c>
    </row>
    <row r="3819" spans="1:13" x14ac:dyDescent="0.55000000000000004">
      <c r="A3819">
        <v>45</v>
      </c>
      <c r="B3819" s="1" t="s">
        <v>504</v>
      </c>
      <c r="C3819" s="1" t="s">
        <v>0</v>
      </c>
      <c r="D3819">
        <v>7</v>
      </c>
      <c r="E3819" s="1" t="s">
        <v>217</v>
      </c>
      <c r="F3819">
        <v>7</v>
      </c>
      <c r="G3819" s="1" t="s">
        <v>377</v>
      </c>
      <c r="H3819" s="1" t="s">
        <v>29</v>
      </c>
      <c r="I3819">
        <v>2</v>
      </c>
      <c r="J3819" s="1" t="str">
        <f>+VLOOKUP(bloques1a3[[#This Row],[respuesta]],respuestas.emociones[],2,0)</f>
        <v>asco</v>
      </c>
      <c r="K3819" s="1">
        <f>+VLOOKUP(bloques1a3[[#This Row],[niño]],BD.niños[[Código]:[edad]],5,0)</f>
        <v>10</v>
      </c>
      <c r="L3819" s="1">
        <f>+IF(bloques1a3[[#This Row],[correcta]]=bloques1a3[[#This Row],[respuesta]],1,0)</f>
        <v>1</v>
      </c>
      <c r="M3819" s="1">
        <f>+IF(bloques1a3[[#This Row],[Sexo]]="F",1,0)</f>
        <v>1</v>
      </c>
    </row>
    <row r="3820" spans="1:13" x14ac:dyDescent="0.55000000000000004">
      <c r="A3820">
        <v>45</v>
      </c>
      <c r="B3820" s="1" t="s">
        <v>504</v>
      </c>
      <c r="C3820" s="1" t="s">
        <v>0</v>
      </c>
      <c r="D3820">
        <v>7</v>
      </c>
      <c r="E3820" s="1" t="s">
        <v>220</v>
      </c>
      <c r="F3820">
        <v>7</v>
      </c>
      <c r="G3820" s="1" t="s">
        <v>377</v>
      </c>
      <c r="H3820" s="1" t="s">
        <v>29</v>
      </c>
      <c r="I3820">
        <v>2</v>
      </c>
      <c r="J3820" s="1" t="str">
        <f>+VLOOKUP(bloques1a3[[#This Row],[respuesta]],respuestas.emociones[],2,0)</f>
        <v>asco</v>
      </c>
      <c r="K3820" s="1">
        <f>+VLOOKUP(bloques1a3[[#This Row],[niño]],BD.niños[[Código]:[edad]],5,0)</f>
        <v>10</v>
      </c>
      <c r="L3820" s="1">
        <f>+IF(bloques1a3[[#This Row],[correcta]]=bloques1a3[[#This Row],[respuesta]],1,0)</f>
        <v>1</v>
      </c>
      <c r="M3820" s="1">
        <f>+IF(bloques1a3[[#This Row],[Sexo]]="F",1,0)</f>
        <v>1</v>
      </c>
    </row>
    <row r="3821" spans="1:13" x14ac:dyDescent="0.55000000000000004">
      <c r="A3821">
        <v>45</v>
      </c>
      <c r="B3821" s="1" t="s">
        <v>504</v>
      </c>
      <c r="C3821" s="1" t="s">
        <v>0</v>
      </c>
      <c r="D3821">
        <v>7</v>
      </c>
      <c r="E3821" s="1" t="s">
        <v>223</v>
      </c>
      <c r="F3821">
        <v>7</v>
      </c>
      <c r="G3821" s="1" t="s">
        <v>376</v>
      </c>
      <c r="H3821" s="1" t="s">
        <v>29</v>
      </c>
      <c r="I3821">
        <v>2</v>
      </c>
      <c r="J3821" s="1" t="str">
        <f>+VLOOKUP(bloques1a3[[#This Row],[respuesta]],respuestas.emociones[],2,0)</f>
        <v>asco</v>
      </c>
      <c r="K3821" s="1">
        <f>+VLOOKUP(bloques1a3[[#This Row],[niño]],BD.niños[[Código]:[edad]],5,0)</f>
        <v>8</v>
      </c>
      <c r="L3821" s="1">
        <f>+IF(bloques1a3[[#This Row],[correcta]]=bloques1a3[[#This Row],[respuesta]],1,0)</f>
        <v>1</v>
      </c>
      <c r="M3821" s="1">
        <f>+IF(bloques1a3[[#This Row],[Sexo]]="F",1,0)</f>
        <v>1</v>
      </c>
    </row>
    <row r="3822" spans="1:13" x14ac:dyDescent="0.55000000000000004">
      <c r="A3822">
        <v>45</v>
      </c>
      <c r="B3822" s="1" t="s">
        <v>504</v>
      </c>
      <c r="C3822" s="1" t="s">
        <v>0</v>
      </c>
      <c r="D3822">
        <v>7</v>
      </c>
      <c r="E3822" s="1" t="s">
        <v>226</v>
      </c>
      <c r="F3822">
        <v>7</v>
      </c>
      <c r="G3822" s="1" t="s">
        <v>377</v>
      </c>
      <c r="H3822" s="1" t="s">
        <v>28</v>
      </c>
      <c r="I3822">
        <v>2</v>
      </c>
      <c r="J3822" s="1" t="str">
        <f>+VLOOKUP(bloques1a3[[#This Row],[respuesta]],respuestas.emociones[],2,0)</f>
        <v>asco</v>
      </c>
      <c r="K3822" s="1">
        <f>+VLOOKUP(bloques1a3[[#This Row],[niño]],BD.niños[[Código]:[edad]],5,0)</f>
        <v>10</v>
      </c>
      <c r="L3822" s="1">
        <f>+IF(bloques1a3[[#This Row],[correcta]]=bloques1a3[[#This Row],[respuesta]],1,0)</f>
        <v>1</v>
      </c>
      <c r="M3822" s="1">
        <f>+IF(bloques1a3[[#This Row],[Sexo]]="F",1,0)</f>
        <v>0</v>
      </c>
    </row>
    <row r="3823" spans="1:13" x14ac:dyDescent="0.55000000000000004">
      <c r="A3823">
        <v>45</v>
      </c>
      <c r="B3823" s="1" t="s">
        <v>504</v>
      </c>
      <c r="C3823" s="1" t="s">
        <v>0</v>
      </c>
      <c r="D3823">
        <v>7</v>
      </c>
      <c r="E3823" s="1" t="s">
        <v>229</v>
      </c>
      <c r="F3823">
        <v>7</v>
      </c>
      <c r="G3823" s="1" t="s">
        <v>376</v>
      </c>
      <c r="H3823" s="1" t="s">
        <v>28</v>
      </c>
      <c r="I3823">
        <v>2</v>
      </c>
      <c r="J3823" s="1" t="str">
        <f>+VLOOKUP(bloques1a3[[#This Row],[respuesta]],respuestas.emociones[],2,0)</f>
        <v>asco</v>
      </c>
      <c r="K3823" s="1">
        <f>+VLOOKUP(bloques1a3[[#This Row],[niño]],BD.niños[[Código]:[edad]],5,0)</f>
        <v>7</v>
      </c>
      <c r="L3823" s="1">
        <f>+IF(bloques1a3[[#This Row],[correcta]]=bloques1a3[[#This Row],[respuesta]],1,0)</f>
        <v>1</v>
      </c>
      <c r="M3823" s="1">
        <f>+IF(bloques1a3[[#This Row],[Sexo]]="F",1,0)</f>
        <v>0</v>
      </c>
    </row>
    <row r="3824" spans="1:13" x14ac:dyDescent="0.55000000000000004">
      <c r="A3824">
        <v>45</v>
      </c>
      <c r="B3824" s="1" t="s">
        <v>504</v>
      </c>
      <c r="C3824" s="1" t="s">
        <v>0</v>
      </c>
      <c r="D3824">
        <v>7</v>
      </c>
      <c r="E3824" s="1" t="s">
        <v>231</v>
      </c>
      <c r="F3824">
        <v>3</v>
      </c>
      <c r="G3824" s="1" t="s">
        <v>375</v>
      </c>
      <c r="H3824" s="1" t="s">
        <v>29</v>
      </c>
      <c r="I3824">
        <v>2</v>
      </c>
      <c r="J3824" s="1" t="str">
        <f>+VLOOKUP(bloques1a3[[#This Row],[respuesta]],respuestas.emociones[],2,0)</f>
        <v>tristeza</v>
      </c>
      <c r="K3824" s="1">
        <f>+VLOOKUP(bloques1a3[[#This Row],[niño]],BD.niños[[Código]:[edad]],5,0)</f>
        <v>6</v>
      </c>
      <c r="L3824" s="1">
        <f>+IF(bloques1a3[[#This Row],[correcta]]=bloques1a3[[#This Row],[respuesta]],1,0)</f>
        <v>0</v>
      </c>
      <c r="M3824" s="1">
        <f>+IF(bloques1a3[[#This Row],[Sexo]]="F",1,0)</f>
        <v>1</v>
      </c>
    </row>
    <row r="3825" spans="1:13" x14ac:dyDescent="0.55000000000000004">
      <c r="A3825">
        <v>45</v>
      </c>
      <c r="B3825" s="1" t="s">
        <v>504</v>
      </c>
      <c r="C3825" s="1" t="s">
        <v>0</v>
      </c>
      <c r="D3825">
        <v>7</v>
      </c>
      <c r="E3825" s="1" t="s">
        <v>286</v>
      </c>
      <c r="F3825">
        <v>7</v>
      </c>
      <c r="G3825" s="1" t="s">
        <v>375</v>
      </c>
      <c r="H3825" s="1" t="s">
        <v>28</v>
      </c>
      <c r="I3825">
        <v>2</v>
      </c>
      <c r="J3825" s="1" t="str">
        <f>+VLOOKUP(bloques1a3[[#This Row],[respuesta]],respuestas.emociones[],2,0)</f>
        <v>asco</v>
      </c>
      <c r="K3825" s="1">
        <f>+VLOOKUP(bloques1a3[[#This Row],[niño]],BD.niños[[Código]:[edad]],5,0)</f>
        <v>5</v>
      </c>
      <c r="L3825" s="1">
        <f>+IF(bloques1a3[[#This Row],[correcta]]=bloques1a3[[#This Row],[respuesta]],1,0)</f>
        <v>1</v>
      </c>
      <c r="M3825" s="1">
        <f>+IF(bloques1a3[[#This Row],[Sexo]]="F",1,0)</f>
        <v>0</v>
      </c>
    </row>
    <row r="3826" spans="1:13" x14ac:dyDescent="0.55000000000000004">
      <c r="A3826">
        <v>45</v>
      </c>
      <c r="B3826" s="1" t="s">
        <v>504</v>
      </c>
      <c r="C3826" s="1" t="s">
        <v>0</v>
      </c>
      <c r="D3826">
        <v>7</v>
      </c>
      <c r="E3826" s="1" t="s">
        <v>290</v>
      </c>
      <c r="F3826">
        <v>7</v>
      </c>
      <c r="G3826" s="1" t="s">
        <v>375</v>
      </c>
      <c r="H3826" s="1" t="s">
        <v>28</v>
      </c>
      <c r="I3826">
        <v>2</v>
      </c>
      <c r="J3826" s="1" t="str">
        <f>+VLOOKUP(bloques1a3[[#This Row],[respuesta]],respuestas.emociones[],2,0)</f>
        <v>asco</v>
      </c>
      <c r="K3826" s="1">
        <f>+VLOOKUP(bloques1a3[[#This Row],[niño]],BD.niños[[Código]:[edad]],5,0)</f>
        <v>6</v>
      </c>
      <c r="L3826" s="1">
        <f>+IF(bloques1a3[[#This Row],[correcta]]=bloques1a3[[#This Row],[respuesta]],1,0)</f>
        <v>1</v>
      </c>
      <c r="M3826" s="1">
        <f>+IF(bloques1a3[[#This Row],[Sexo]]="F",1,0)</f>
        <v>0</v>
      </c>
    </row>
    <row r="3827" spans="1:13" x14ac:dyDescent="0.55000000000000004">
      <c r="A3827">
        <v>45</v>
      </c>
      <c r="B3827" s="1" t="s">
        <v>504</v>
      </c>
      <c r="C3827" s="1" t="s">
        <v>0</v>
      </c>
      <c r="D3827">
        <v>7</v>
      </c>
      <c r="E3827" s="1" t="s">
        <v>294</v>
      </c>
      <c r="F3827">
        <v>7</v>
      </c>
      <c r="G3827" s="1" t="s">
        <v>376</v>
      </c>
      <c r="H3827" s="1" t="s">
        <v>28</v>
      </c>
      <c r="I3827">
        <v>2</v>
      </c>
      <c r="J3827" s="1" t="str">
        <f>+VLOOKUP(bloques1a3[[#This Row],[respuesta]],respuestas.emociones[],2,0)</f>
        <v>asco</v>
      </c>
      <c r="K3827" s="1">
        <f>+VLOOKUP(bloques1a3[[#This Row],[niño]],BD.niños[[Código]:[edad]],5,0)</f>
        <v>7</v>
      </c>
      <c r="L3827" s="1">
        <f>+IF(bloques1a3[[#This Row],[correcta]]=bloques1a3[[#This Row],[respuesta]],1,0)</f>
        <v>1</v>
      </c>
      <c r="M3827" s="1">
        <f>+IF(bloques1a3[[#This Row],[Sexo]]="F",1,0)</f>
        <v>0</v>
      </c>
    </row>
    <row r="3828" spans="1:13" x14ac:dyDescent="0.55000000000000004">
      <c r="A3828">
        <v>45</v>
      </c>
      <c r="B3828" s="1" t="s">
        <v>504</v>
      </c>
      <c r="C3828" s="1" t="s">
        <v>0</v>
      </c>
      <c r="D3828">
        <v>7</v>
      </c>
      <c r="E3828" s="1" t="s">
        <v>295</v>
      </c>
      <c r="F3828">
        <v>4</v>
      </c>
      <c r="G3828" s="1" t="s">
        <v>376</v>
      </c>
      <c r="H3828" s="1" t="s">
        <v>28</v>
      </c>
      <c r="I3828">
        <v>2</v>
      </c>
      <c r="J3828" s="1" t="str">
        <f>+VLOOKUP(bloques1a3[[#This Row],[respuesta]],respuestas.emociones[],2,0)</f>
        <v>enojo</v>
      </c>
      <c r="K3828" s="1">
        <f>+VLOOKUP(bloques1a3[[#This Row],[niño]],BD.niños[[Código]:[edad]],5,0)</f>
        <v>8</v>
      </c>
      <c r="L3828" s="1">
        <f>+IF(bloques1a3[[#This Row],[correcta]]=bloques1a3[[#This Row],[respuesta]],1,0)</f>
        <v>0</v>
      </c>
      <c r="M3828" s="1">
        <f>+IF(bloques1a3[[#This Row],[Sexo]]="F",1,0)</f>
        <v>0</v>
      </c>
    </row>
    <row r="3829" spans="1:13" x14ac:dyDescent="0.55000000000000004">
      <c r="A3829">
        <v>45</v>
      </c>
      <c r="B3829" s="1" t="s">
        <v>504</v>
      </c>
      <c r="C3829" s="1" t="s">
        <v>0</v>
      </c>
      <c r="D3829">
        <v>7</v>
      </c>
      <c r="E3829" s="1" t="s">
        <v>317</v>
      </c>
      <c r="F3829">
        <v>7</v>
      </c>
      <c r="G3829" s="1" t="s">
        <v>377</v>
      </c>
      <c r="H3829" s="1" t="s">
        <v>29</v>
      </c>
      <c r="I3829">
        <v>2</v>
      </c>
      <c r="J3829" s="1" t="str">
        <f>+VLOOKUP(bloques1a3[[#This Row],[respuesta]],respuestas.emociones[],2,0)</f>
        <v>asco</v>
      </c>
      <c r="K3829" s="1">
        <f>+VLOOKUP(bloques1a3[[#This Row],[niño]],BD.niños[[Código]:[edad]],5,0)</f>
        <v>10</v>
      </c>
      <c r="L3829" s="1">
        <f>+IF(bloques1a3[[#This Row],[correcta]]=bloques1a3[[#This Row],[respuesta]],1,0)</f>
        <v>1</v>
      </c>
      <c r="M3829" s="1">
        <f>+IF(bloques1a3[[#This Row],[Sexo]]="F",1,0)</f>
        <v>1</v>
      </c>
    </row>
    <row r="3830" spans="1:13" x14ac:dyDescent="0.55000000000000004">
      <c r="A3830">
        <v>45</v>
      </c>
      <c r="B3830" s="1" t="s">
        <v>504</v>
      </c>
      <c r="C3830" s="1" t="s">
        <v>0</v>
      </c>
      <c r="D3830">
        <v>7</v>
      </c>
      <c r="E3830" s="1" t="s">
        <v>320</v>
      </c>
      <c r="F3830">
        <v>7</v>
      </c>
      <c r="G3830" s="1" t="s">
        <v>377</v>
      </c>
      <c r="H3830" s="1" t="s">
        <v>28</v>
      </c>
      <c r="I3830">
        <v>2</v>
      </c>
      <c r="J3830" s="1" t="str">
        <f>+VLOOKUP(bloques1a3[[#This Row],[respuesta]],respuestas.emociones[],2,0)</f>
        <v>asco</v>
      </c>
      <c r="K3830" s="1">
        <f>+VLOOKUP(bloques1a3[[#This Row],[niño]],BD.niños[[Código]:[edad]],5,0)</f>
        <v>10</v>
      </c>
      <c r="L3830" s="1">
        <f>+IF(bloques1a3[[#This Row],[correcta]]=bloques1a3[[#This Row],[respuesta]],1,0)</f>
        <v>1</v>
      </c>
      <c r="M3830" s="1">
        <f>+IF(bloques1a3[[#This Row],[Sexo]]="F",1,0)</f>
        <v>0</v>
      </c>
    </row>
    <row r="3831" spans="1:13" x14ac:dyDescent="0.55000000000000004">
      <c r="A3831">
        <v>45</v>
      </c>
      <c r="B3831" s="1" t="s">
        <v>504</v>
      </c>
      <c r="C3831" s="1" t="s">
        <v>0</v>
      </c>
      <c r="D3831">
        <v>7</v>
      </c>
      <c r="E3831" s="1" t="s">
        <v>323</v>
      </c>
      <c r="F3831">
        <v>7</v>
      </c>
      <c r="G3831" s="1" t="s">
        <v>376</v>
      </c>
      <c r="H3831" s="1" t="s">
        <v>29</v>
      </c>
      <c r="I3831">
        <v>2</v>
      </c>
      <c r="J3831" s="1" t="str">
        <f>+VLOOKUP(bloques1a3[[#This Row],[respuesta]],respuestas.emociones[],2,0)</f>
        <v>asco</v>
      </c>
      <c r="K3831" s="1">
        <f>+VLOOKUP(bloques1a3[[#This Row],[niño]],BD.niños[[Código]:[edad]],5,0)</f>
        <v>8</v>
      </c>
      <c r="L3831" s="1">
        <f>+IF(bloques1a3[[#This Row],[correcta]]=bloques1a3[[#This Row],[respuesta]],1,0)</f>
        <v>1</v>
      </c>
      <c r="M3831" s="1">
        <f>+IF(bloques1a3[[#This Row],[Sexo]]="F",1,0)</f>
        <v>1</v>
      </c>
    </row>
    <row r="3832" spans="1:13" x14ac:dyDescent="0.55000000000000004">
      <c r="A3832">
        <v>45</v>
      </c>
      <c r="B3832" s="1" t="s">
        <v>504</v>
      </c>
      <c r="C3832" s="1" t="s">
        <v>0</v>
      </c>
      <c r="D3832">
        <v>7</v>
      </c>
      <c r="E3832" s="1" t="s">
        <v>327</v>
      </c>
      <c r="F3832">
        <v>7</v>
      </c>
      <c r="G3832" s="1" t="s">
        <v>376</v>
      </c>
      <c r="H3832" s="1" t="s">
        <v>29</v>
      </c>
      <c r="I3832">
        <v>2</v>
      </c>
      <c r="J3832" s="1" t="str">
        <f>+VLOOKUP(bloques1a3[[#This Row],[respuesta]],respuestas.emociones[],2,0)</f>
        <v>asco</v>
      </c>
      <c r="K3832" s="1">
        <f>+VLOOKUP(bloques1a3[[#This Row],[niño]],BD.niños[[Código]:[edad]],5,0)</f>
        <v>7</v>
      </c>
      <c r="L3832" s="1">
        <f>+IF(bloques1a3[[#This Row],[correcta]]=bloques1a3[[#This Row],[respuesta]],1,0)</f>
        <v>1</v>
      </c>
      <c r="M3832" s="1">
        <f>+IF(bloques1a3[[#This Row],[Sexo]]="F",1,0)</f>
        <v>1</v>
      </c>
    </row>
    <row r="3833" spans="1:13" x14ac:dyDescent="0.55000000000000004">
      <c r="A3833">
        <v>45</v>
      </c>
      <c r="B3833" s="1" t="s">
        <v>504</v>
      </c>
      <c r="C3833" s="1" t="s">
        <v>0</v>
      </c>
      <c r="D3833">
        <v>7</v>
      </c>
      <c r="E3833" s="1" t="s">
        <v>331</v>
      </c>
      <c r="F3833">
        <v>7</v>
      </c>
      <c r="G3833" s="1" t="s">
        <v>376</v>
      </c>
      <c r="H3833" s="1" t="s">
        <v>29</v>
      </c>
      <c r="I3833">
        <v>2</v>
      </c>
      <c r="J3833" s="1" t="str">
        <f>+VLOOKUP(bloques1a3[[#This Row],[respuesta]],respuestas.emociones[],2,0)</f>
        <v>asco</v>
      </c>
      <c r="K3833" s="1">
        <f>+VLOOKUP(bloques1a3[[#This Row],[niño]],BD.niños[[Código]:[edad]],5,0)</f>
        <v>8</v>
      </c>
      <c r="L3833" s="1">
        <f>+IF(bloques1a3[[#This Row],[correcta]]=bloques1a3[[#This Row],[respuesta]],1,0)</f>
        <v>1</v>
      </c>
      <c r="M3833" s="1">
        <f>+IF(bloques1a3[[#This Row],[Sexo]]="F",1,0)</f>
        <v>1</v>
      </c>
    </row>
    <row r="3834" spans="1:13" x14ac:dyDescent="0.55000000000000004">
      <c r="A3834">
        <v>46</v>
      </c>
      <c r="B3834" s="1" t="s">
        <v>505</v>
      </c>
      <c r="C3834" s="1" t="s">
        <v>5</v>
      </c>
      <c r="D3834">
        <v>6</v>
      </c>
      <c r="E3834" s="1" t="s">
        <v>105</v>
      </c>
      <c r="F3834">
        <v>6</v>
      </c>
      <c r="G3834" s="1" t="s">
        <v>377</v>
      </c>
      <c r="H3834" s="1" t="s">
        <v>29</v>
      </c>
      <c r="I3834">
        <v>2</v>
      </c>
      <c r="J3834" s="1" t="str">
        <f>+VLOOKUP(bloques1a3[[#This Row],[respuesta]],respuestas.emociones[],2,0)</f>
        <v>sorpresa</v>
      </c>
      <c r="K3834" s="1">
        <f>+VLOOKUP(bloques1a3[[#This Row],[niño]],BD.niños[[Código]:[edad]],5,0)</f>
        <v>10</v>
      </c>
      <c r="L3834" s="1">
        <f>+IF(bloques1a3[[#This Row],[correcta]]=bloques1a3[[#This Row],[respuesta]],1,0)</f>
        <v>1</v>
      </c>
      <c r="M3834" s="1">
        <f>+IF(bloques1a3[[#This Row],[Sexo]]="F",1,0)</f>
        <v>1</v>
      </c>
    </row>
    <row r="3835" spans="1:13" x14ac:dyDescent="0.55000000000000004">
      <c r="A3835">
        <v>46</v>
      </c>
      <c r="B3835" s="1" t="s">
        <v>505</v>
      </c>
      <c r="C3835" s="1" t="s">
        <v>5</v>
      </c>
      <c r="D3835">
        <v>6</v>
      </c>
      <c r="E3835" s="1" t="s">
        <v>108</v>
      </c>
      <c r="F3835">
        <v>6</v>
      </c>
      <c r="G3835" s="1" t="s">
        <v>377</v>
      </c>
      <c r="H3835" s="1" t="s">
        <v>29</v>
      </c>
      <c r="I3835">
        <v>2</v>
      </c>
      <c r="J3835" s="1" t="str">
        <f>+VLOOKUP(bloques1a3[[#This Row],[respuesta]],respuestas.emociones[],2,0)</f>
        <v>sorpresa</v>
      </c>
      <c r="K3835" s="1">
        <f>+VLOOKUP(bloques1a3[[#This Row],[niño]],BD.niños[[Código]:[edad]],5,0)</f>
        <v>10</v>
      </c>
      <c r="L3835" s="1">
        <f>+IF(bloques1a3[[#This Row],[correcta]]=bloques1a3[[#This Row],[respuesta]],1,0)</f>
        <v>1</v>
      </c>
      <c r="M3835" s="1">
        <f>+IF(bloques1a3[[#This Row],[Sexo]]="F",1,0)</f>
        <v>1</v>
      </c>
    </row>
    <row r="3836" spans="1:13" x14ac:dyDescent="0.55000000000000004">
      <c r="A3836">
        <v>46</v>
      </c>
      <c r="B3836" s="1" t="s">
        <v>505</v>
      </c>
      <c r="C3836" s="1" t="s">
        <v>5</v>
      </c>
      <c r="D3836">
        <v>6</v>
      </c>
      <c r="E3836" s="1" t="s">
        <v>112</v>
      </c>
      <c r="F3836">
        <v>6</v>
      </c>
      <c r="G3836" s="1" t="s">
        <v>377</v>
      </c>
      <c r="H3836" s="1" t="s">
        <v>29</v>
      </c>
      <c r="I3836">
        <v>2</v>
      </c>
      <c r="J3836" s="1" t="str">
        <f>+VLOOKUP(bloques1a3[[#This Row],[respuesta]],respuestas.emociones[],2,0)</f>
        <v>sorpresa</v>
      </c>
      <c r="K3836" s="1">
        <f>+VLOOKUP(bloques1a3[[#This Row],[niño]],BD.niños[[Código]:[edad]],5,0)</f>
        <v>9</v>
      </c>
      <c r="L3836" s="1">
        <f>+IF(bloques1a3[[#This Row],[correcta]]=bloques1a3[[#This Row],[respuesta]],1,0)</f>
        <v>1</v>
      </c>
      <c r="M3836" s="1">
        <f>+IF(bloques1a3[[#This Row],[Sexo]]="F",1,0)</f>
        <v>1</v>
      </c>
    </row>
    <row r="3837" spans="1:13" x14ac:dyDescent="0.55000000000000004">
      <c r="A3837">
        <v>46</v>
      </c>
      <c r="B3837" s="1" t="s">
        <v>505</v>
      </c>
      <c r="C3837" s="1" t="s">
        <v>5</v>
      </c>
      <c r="D3837">
        <v>6</v>
      </c>
      <c r="E3837" s="1" t="s">
        <v>116</v>
      </c>
      <c r="F3837">
        <v>6</v>
      </c>
      <c r="G3837" s="1" t="s">
        <v>377</v>
      </c>
      <c r="H3837" s="1" t="s">
        <v>29</v>
      </c>
      <c r="I3837">
        <v>2</v>
      </c>
      <c r="J3837" s="1" t="str">
        <f>+VLOOKUP(bloques1a3[[#This Row],[respuesta]],respuestas.emociones[],2,0)</f>
        <v>sorpresa</v>
      </c>
      <c r="K3837" s="1">
        <f>+VLOOKUP(bloques1a3[[#This Row],[niño]],BD.niños[[Código]:[edad]],5,0)</f>
        <v>9</v>
      </c>
      <c r="L3837" s="1">
        <f>+IF(bloques1a3[[#This Row],[correcta]]=bloques1a3[[#This Row],[respuesta]],1,0)</f>
        <v>1</v>
      </c>
      <c r="M3837" s="1">
        <f>+IF(bloques1a3[[#This Row],[Sexo]]="F",1,0)</f>
        <v>1</v>
      </c>
    </row>
    <row r="3838" spans="1:13" x14ac:dyDescent="0.55000000000000004">
      <c r="A3838">
        <v>46</v>
      </c>
      <c r="B3838" s="1" t="s">
        <v>505</v>
      </c>
      <c r="C3838" s="1" t="s">
        <v>5</v>
      </c>
      <c r="D3838">
        <v>6</v>
      </c>
      <c r="E3838" s="1" t="s">
        <v>120</v>
      </c>
      <c r="F3838">
        <v>6</v>
      </c>
      <c r="G3838" s="1" t="s">
        <v>377</v>
      </c>
      <c r="H3838" s="1" t="s">
        <v>28</v>
      </c>
      <c r="I3838">
        <v>2</v>
      </c>
      <c r="J3838" s="1" t="str">
        <f>+VLOOKUP(bloques1a3[[#This Row],[respuesta]],respuestas.emociones[],2,0)</f>
        <v>sorpresa</v>
      </c>
      <c r="K3838" s="1">
        <f>+VLOOKUP(bloques1a3[[#This Row],[niño]],BD.niños[[Código]:[edad]],5,0)</f>
        <v>10</v>
      </c>
      <c r="L3838" s="1">
        <f>+IF(bloques1a3[[#This Row],[correcta]]=bloques1a3[[#This Row],[respuesta]],1,0)</f>
        <v>1</v>
      </c>
      <c r="M3838" s="1">
        <f>+IF(bloques1a3[[#This Row],[Sexo]]="F",1,0)</f>
        <v>0</v>
      </c>
    </row>
    <row r="3839" spans="1:13" x14ac:dyDescent="0.55000000000000004">
      <c r="A3839">
        <v>46</v>
      </c>
      <c r="B3839" s="1" t="s">
        <v>505</v>
      </c>
      <c r="C3839" s="1" t="s">
        <v>5</v>
      </c>
      <c r="D3839">
        <v>6</v>
      </c>
      <c r="E3839" s="1" t="s">
        <v>123</v>
      </c>
      <c r="F3839">
        <v>6</v>
      </c>
      <c r="G3839" s="1" t="s">
        <v>376</v>
      </c>
      <c r="H3839" s="1" t="s">
        <v>28</v>
      </c>
      <c r="I3839">
        <v>2</v>
      </c>
      <c r="J3839" s="1" t="str">
        <f>+VLOOKUP(bloques1a3[[#This Row],[respuesta]],respuestas.emociones[],2,0)</f>
        <v>sorpresa</v>
      </c>
      <c r="K3839" s="1">
        <f>+VLOOKUP(bloques1a3[[#This Row],[niño]],BD.niños[[Código]:[edad]],5,0)</f>
        <v>8</v>
      </c>
      <c r="L3839" s="1">
        <f>+IF(bloques1a3[[#This Row],[correcta]]=bloques1a3[[#This Row],[respuesta]],1,0)</f>
        <v>1</v>
      </c>
      <c r="M3839" s="1">
        <f>+IF(bloques1a3[[#This Row],[Sexo]]="F",1,0)</f>
        <v>0</v>
      </c>
    </row>
    <row r="3840" spans="1:13" x14ac:dyDescent="0.55000000000000004">
      <c r="A3840">
        <v>46</v>
      </c>
      <c r="B3840" s="1" t="s">
        <v>505</v>
      </c>
      <c r="C3840" s="1" t="s">
        <v>5</v>
      </c>
      <c r="D3840">
        <v>6</v>
      </c>
      <c r="E3840" s="1" t="s">
        <v>127</v>
      </c>
      <c r="F3840">
        <v>6</v>
      </c>
      <c r="G3840" s="1" t="s">
        <v>375</v>
      </c>
      <c r="H3840" s="1" t="s">
        <v>28</v>
      </c>
      <c r="I3840">
        <v>2</v>
      </c>
      <c r="J3840" s="1" t="str">
        <f>+VLOOKUP(bloques1a3[[#This Row],[respuesta]],respuestas.emociones[],2,0)</f>
        <v>sorpresa</v>
      </c>
      <c r="K3840" s="1">
        <f>+VLOOKUP(bloques1a3[[#This Row],[niño]],BD.niños[[Código]:[edad]],5,0)</f>
        <v>6</v>
      </c>
      <c r="L3840" s="1">
        <f>+IF(bloques1a3[[#This Row],[correcta]]=bloques1a3[[#This Row],[respuesta]],1,0)</f>
        <v>1</v>
      </c>
      <c r="M3840" s="1">
        <f>+IF(bloques1a3[[#This Row],[Sexo]]="F",1,0)</f>
        <v>0</v>
      </c>
    </row>
    <row r="3841" spans="1:13" x14ac:dyDescent="0.55000000000000004">
      <c r="A3841">
        <v>46</v>
      </c>
      <c r="B3841" s="1" t="s">
        <v>505</v>
      </c>
      <c r="C3841" s="1" t="s">
        <v>5</v>
      </c>
      <c r="D3841">
        <v>6</v>
      </c>
      <c r="E3841" s="1" t="s">
        <v>131</v>
      </c>
      <c r="F3841">
        <v>6</v>
      </c>
      <c r="G3841" s="1" t="s">
        <v>375</v>
      </c>
      <c r="H3841" s="1" t="s">
        <v>29</v>
      </c>
      <c r="I3841">
        <v>2</v>
      </c>
      <c r="J3841" s="1" t="str">
        <f>+VLOOKUP(bloques1a3[[#This Row],[respuesta]],respuestas.emociones[],2,0)</f>
        <v>sorpresa</v>
      </c>
      <c r="K3841" s="1">
        <f>+VLOOKUP(bloques1a3[[#This Row],[niño]],BD.niños[[Código]:[edad]],5,0)</f>
        <v>6</v>
      </c>
      <c r="L3841" s="1">
        <f>+IF(bloques1a3[[#This Row],[correcta]]=bloques1a3[[#This Row],[respuesta]],1,0)</f>
        <v>1</v>
      </c>
      <c r="M3841" s="1">
        <f>+IF(bloques1a3[[#This Row],[Sexo]]="F",1,0)</f>
        <v>1</v>
      </c>
    </row>
    <row r="3842" spans="1:13" x14ac:dyDescent="0.55000000000000004">
      <c r="A3842">
        <v>46</v>
      </c>
      <c r="B3842" s="1" t="s">
        <v>505</v>
      </c>
      <c r="C3842" s="1" t="s">
        <v>5</v>
      </c>
      <c r="D3842">
        <v>6</v>
      </c>
      <c r="E3842" s="1" t="s">
        <v>135</v>
      </c>
      <c r="F3842">
        <v>6</v>
      </c>
      <c r="G3842" s="1" t="s">
        <v>375</v>
      </c>
      <c r="H3842" s="1" t="s">
        <v>28</v>
      </c>
      <c r="I3842">
        <v>2</v>
      </c>
      <c r="J3842" s="1" t="str">
        <f>+VLOOKUP(bloques1a3[[#This Row],[respuesta]],respuestas.emociones[],2,0)</f>
        <v>sorpresa</v>
      </c>
      <c r="K3842" s="1">
        <f>+VLOOKUP(bloques1a3[[#This Row],[niño]],BD.niños[[Código]:[edad]],5,0)</f>
        <v>6</v>
      </c>
      <c r="L3842" s="1">
        <f>+IF(bloques1a3[[#This Row],[correcta]]=bloques1a3[[#This Row],[respuesta]],1,0)</f>
        <v>1</v>
      </c>
      <c r="M3842" s="1">
        <f>+IF(bloques1a3[[#This Row],[Sexo]]="F",1,0)</f>
        <v>0</v>
      </c>
    </row>
    <row r="3843" spans="1:13" x14ac:dyDescent="0.55000000000000004">
      <c r="A3843">
        <v>46</v>
      </c>
      <c r="B3843" s="1" t="s">
        <v>505</v>
      </c>
      <c r="C3843" s="1" t="s">
        <v>5</v>
      </c>
      <c r="D3843">
        <v>6</v>
      </c>
      <c r="E3843" s="1" t="s">
        <v>139</v>
      </c>
      <c r="F3843">
        <v>6</v>
      </c>
      <c r="G3843" s="1" t="s">
        <v>376</v>
      </c>
      <c r="H3843" s="1" t="s">
        <v>28</v>
      </c>
      <c r="I3843">
        <v>2</v>
      </c>
      <c r="J3843" s="1" t="str">
        <f>+VLOOKUP(bloques1a3[[#This Row],[respuesta]],respuestas.emociones[],2,0)</f>
        <v>sorpresa</v>
      </c>
      <c r="K3843" s="1">
        <f>+VLOOKUP(bloques1a3[[#This Row],[niño]],BD.niños[[Código]:[edad]],5,0)</f>
        <v>8</v>
      </c>
      <c r="L3843" s="1">
        <f>+IF(bloques1a3[[#This Row],[correcta]]=bloques1a3[[#This Row],[respuesta]],1,0)</f>
        <v>1</v>
      </c>
      <c r="M3843" s="1">
        <f>+IF(bloques1a3[[#This Row],[Sexo]]="F",1,0)</f>
        <v>0</v>
      </c>
    </row>
    <row r="3844" spans="1:13" x14ac:dyDescent="0.55000000000000004">
      <c r="A3844">
        <v>46</v>
      </c>
      <c r="B3844" s="1" t="s">
        <v>505</v>
      </c>
      <c r="C3844" s="1" t="s">
        <v>5</v>
      </c>
      <c r="D3844">
        <v>6</v>
      </c>
      <c r="E3844" s="1" t="s">
        <v>141</v>
      </c>
      <c r="F3844">
        <v>6</v>
      </c>
      <c r="G3844" s="1" t="s">
        <v>376</v>
      </c>
      <c r="H3844" s="1" t="s">
        <v>29</v>
      </c>
      <c r="I3844">
        <v>2</v>
      </c>
      <c r="J3844" s="1" t="str">
        <f>+VLOOKUP(bloques1a3[[#This Row],[respuesta]],respuestas.emociones[],2,0)</f>
        <v>sorpresa</v>
      </c>
      <c r="K3844" s="1">
        <f>+VLOOKUP(bloques1a3[[#This Row],[niño]],BD.niños[[Código]:[edad]],5,0)</f>
        <v>7</v>
      </c>
      <c r="L3844" s="1">
        <f>+IF(bloques1a3[[#This Row],[correcta]]=bloques1a3[[#This Row],[respuesta]],1,0)</f>
        <v>1</v>
      </c>
      <c r="M3844" s="1">
        <f>+IF(bloques1a3[[#This Row],[Sexo]]="F",1,0)</f>
        <v>1</v>
      </c>
    </row>
    <row r="3845" spans="1:13" x14ac:dyDescent="0.55000000000000004">
      <c r="A3845">
        <v>46</v>
      </c>
      <c r="B3845" s="1" t="s">
        <v>505</v>
      </c>
      <c r="C3845" s="1" t="s">
        <v>5</v>
      </c>
      <c r="D3845">
        <v>6</v>
      </c>
      <c r="E3845" s="1" t="s">
        <v>145</v>
      </c>
      <c r="F3845">
        <v>6</v>
      </c>
      <c r="G3845" s="1" t="s">
        <v>376</v>
      </c>
      <c r="H3845" s="1" t="s">
        <v>28</v>
      </c>
      <c r="I3845">
        <v>2</v>
      </c>
      <c r="J3845" s="1" t="str">
        <f>+VLOOKUP(bloques1a3[[#This Row],[respuesta]],respuestas.emociones[],2,0)</f>
        <v>sorpresa</v>
      </c>
      <c r="K3845" s="1">
        <f>+VLOOKUP(bloques1a3[[#This Row],[niño]],BD.niños[[Código]:[edad]],5,0)</f>
        <v>8</v>
      </c>
      <c r="L3845" s="1">
        <f>+IF(bloques1a3[[#This Row],[correcta]]=bloques1a3[[#This Row],[respuesta]],1,0)</f>
        <v>1</v>
      </c>
      <c r="M3845" s="1">
        <f>+IF(bloques1a3[[#This Row],[Sexo]]="F",1,0)</f>
        <v>0</v>
      </c>
    </row>
    <row r="3846" spans="1:13" x14ac:dyDescent="0.55000000000000004">
      <c r="A3846">
        <v>46</v>
      </c>
      <c r="B3846" s="1" t="s">
        <v>505</v>
      </c>
      <c r="C3846" s="1" t="s">
        <v>5</v>
      </c>
      <c r="D3846">
        <v>6</v>
      </c>
      <c r="E3846" s="1" t="s">
        <v>147</v>
      </c>
      <c r="F3846">
        <v>6</v>
      </c>
      <c r="G3846" s="1" t="s">
        <v>376</v>
      </c>
      <c r="H3846" s="1" t="s">
        <v>28</v>
      </c>
      <c r="I3846">
        <v>2</v>
      </c>
      <c r="J3846" s="1" t="str">
        <f>+VLOOKUP(bloques1a3[[#This Row],[respuesta]],respuestas.emociones[],2,0)</f>
        <v>sorpresa</v>
      </c>
      <c r="K3846" s="1">
        <f>+VLOOKUP(bloques1a3[[#This Row],[niño]],BD.niños[[Código]:[edad]],5,0)</f>
        <v>8</v>
      </c>
      <c r="L3846" s="1">
        <f>+IF(bloques1a3[[#This Row],[correcta]]=bloques1a3[[#This Row],[respuesta]],1,0)</f>
        <v>1</v>
      </c>
      <c r="M3846" s="1">
        <f>+IF(bloques1a3[[#This Row],[Sexo]]="F",1,0)</f>
        <v>0</v>
      </c>
    </row>
    <row r="3847" spans="1:13" x14ac:dyDescent="0.55000000000000004">
      <c r="A3847">
        <v>46</v>
      </c>
      <c r="B3847" s="1" t="s">
        <v>505</v>
      </c>
      <c r="C3847" s="1" t="s">
        <v>5</v>
      </c>
      <c r="D3847">
        <v>6</v>
      </c>
      <c r="E3847" s="1" t="s">
        <v>214</v>
      </c>
      <c r="F3847">
        <v>4</v>
      </c>
      <c r="G3847" s="1" t="s">
        <v>377</v>
      </c>
      <c r="H3847" s="1" t="s">
        <v>29</v>
      </c>
      <c r="I3847">
        <v>2</v>
      </c>
      <c r="J3847" s="1" t="str">
        <f>+VLOOKUP(bloques1a3[[#This Row],[respuesta]],respuestas.emociones[],2,0)</f>
        <v>enojo</v>
      </c>
      <c r="K3847" s="1">
        <f>+VLOOKUP(bloques1a3[[#This Row],[niño]],BD.niños[[Código]:[edad]],5,0)</f>
        <v>10</v>
      </c>
      <c r="L3847" s="1">
        <f>+IF(bloques1a3[[#This Row],[correcta]]=bloques1a3[[#This Row],[respuesta]],1,0)</f>
        <v>0</v>
      </c>
      <c r="M3847" s="1">
        <f>+IF(bloques1a3[[#This Row],[Sexo]]="F",1,0)</f>
        <v>1</v>
      </c>
    </row>
    <row r="3848" spans="1:13" x14ac:dyDescent="0.55000000000000004">
      <c r="A3848">
        <v>46</v>
      </c>
      <c r="B3848" s="1" t="s">
        <v>505</v>
      </c>
      <c r="C3848" s="1" t="s">
        <v>5</v>
      </c>
      <c r="D3848">
        <v>6</v>
      </c>
      <c r="E3848" s="1" t="s">
        <v>217</v>
      </c>
      <c r="F3848">
        <v>6</v>
      </c>
      <c r="G3848" s="1" t="s">
        <v>377</v>
      </c>
      <c r="H3848" s="1" t="s">
        <v>29</v>
      </c>
      <c r="I3848">
        <v>2</v>
      </c>
      <c r="J3848" s="1" t="str">
        <f>+VLOOKUP(bloques1a3[[#This Row],[respuesta]],respuestas.emociones[],2,0)</f>
        <v>sorpresa</v>
      </c>
      <c r="K3848" s="1">
        <f>+VLOOKUP(bloques1a3[[#This Row],[niño]],BD.niños[[Código]:[edad]],5,0)</f>
        <v>10</v>
      </c>
      <c r="L3848" s="1">
        <f>+IF(bloques1a3[[#This Row],[correcta]]=bloques1a3[[#This Row],[respuesta]],1,0)</f>
        <v>1</v>
      </c>
      <c r="M3848" s="1">
        <f>+IF(bloques1a3[[#This Row],[Sexo]]="F",1,0)</f>
        <v>1</v>
      </c>
    </row>
    <row r="3849" spans="1:13" x14ac:dyDescent="0.55000000000000004">
      <c r="A3849">
        <v>46</v>
      </c>
      <c r="B3849" s="1" t="s">
        <v>505</v>
      </c>
      <c r="C3849" s="1" t="s">
        <v>5</v>
      </c>
      <c r="D3849">
        <v>6</v>
      </c>
      <c r="E3849" s="1" t="s">
        <v>220</v>
      </c>
      <c r="F3849">
        <v>6</v>
      </c>
      <c r="G3849" s="1" t="s">
        <v>377</v>
      </c>
      <c r="H3849" s="1" t="s">
        <v>29</v>
      </c>
      <c r="I3849">
        <v>2</v>
      </c>
      <c r="J3849" s="1" t="str">
        <f>+VLOOKUP(bloques1a3[[#This Row],[respuesta]],respuestas.emociones[],2,0)</f>
        <v>sorpresa</v>
      </c>
      <c r="K3849" s="1">
        <f>+VLOOKUP(bloques1a3[[#This Row],[niño]],BD.niños[[Código]:[edad]],5,0)</f>
        <v>10</v>
      </c>
      <c r="L3849" s="1">
        <f>+IF(bloques1a3[[#This Row],[correcta]]=bloques1a3[[#This Row],[respuesta]],1,0)</f>
        <v>1</v>
      </c>
      <c r="M3849" s="1">
        <f>+IF(bloques1a3[[#This Row],[Sexo]]="F",1,0)</f>
        <v>1</v>
      </c>
    </row>
    <row r="3850" spans="1:13" x14ac:dyDescent="0.55000000000000004">
      <c r="A3850">
        <v>46</v>
      </c>
      <c r="B3850" s="1" t="s">
        <v>505</v>
      </c>
      <c r="C3850" s="1" t="s">
        <v>5</v>
      </c>
      <c r="D3850">
        <v>6</v>
      </c>
      <c r="E3850" s="1" t="s">
        <v>223</v>
      </c>
      <c r="F3850">
        <v>5</v>
      </c>
      <c r="G3850" s="1" t="s">
        <v>376</v>
      </c>
      <c r="H3850" s="1" t="s">
        <v>29</v>
      </c>
      <c r="I3850">
        <v>2</v>
      </c>
      <c r="J3850" s="1" t="str">
        <f>+VLOOKUP(bloques1a3[[#This Row],[respuesta]],respuestas.emociones[],2,0)</f>
        <v>miedo</v>
      </c>
      <c r="K3850" s="1">
        <f>+VLOOKUP(bloques1a3[[#This Row],[niño]],BD.niños[[Código]:[edad]],5,0)</f>
        <v>8</v>
      </c>
      <c r="L3850" s="1">
        <f>+IF(bloques1a3[[#This Row],[correcta]]=bloques1a3[[#This Row],[respuesta]],1,0)</f>
        <v>0</v>
      </c>
      <c r="M3850" s="1">
        <f>+IF(bloques1a3[[#This Row],[Sexo]]="F",1,0)</f>
        <v>1</v>
      </c>
    </row>
    <row r="3851" spans="1:13" x14ac:dyDescent="0.55000000000000004">
      <c r="A3851">
        <v>46</v>
      </c>
      <c r="B3851" s="1" t="s">
        <v>505</v>
      </c>
      <c r="C3851" s="1" t="s">
        <v>5</v>
      </c>
      <c r="D3851">
        <v>6</v>
      </c>
      <c r="E3851" s="1" t="s">
        <v>226</v>
      </c>
      <c r="F3851">
        <v>6</v>
      </c>
      <c r="G3851" s="1" t="s">
        <v>377</v>
      </c>
      <c r="H3851" s="1" t="s">
        <v>28</v>
      </c>
      <c r="I3851">
        <v>2</v>
      </c>
      <c r="J3851" s="1" t="str">
        <f>+VLOOKUP(bloques1a3[[#This Row],[respuesta]],respuestas.emociones[],2,0)</f>
        <v>sorpresa</v>
      </c>
      <c r="K3851" s="1">
        <f>+VLOOKUP(bloques1a3[[#This Row],[niño]],BD.niños[[Código]:[edad]],5,0)</f>
        <v>10</v>
      </c>
      <c r="L3851" s="1">
        <f>+IF(bloques1a3[[#This Row],[correcta]]=bloques1a3[[#This Row],[respuesta]],1,0)</f>
        <v>1</v>
      </c>
      <c r="M3851" s="1">
        <f>+IF(bloques1a3[[#This Row],[Sexo]]="F",1,0)</f>
        <v>0</v>
      </c>
    </row>
    <row r="3852" spans="1:13" x14ac:dyDescent="0.55000000000000004">
      <c r="A3852">
        <v>46</v>
      </c>
      <c r="B3852" s="1" t="s">
        <v>505</v>
      </c>
      <c r="C3852" s="1" t="s">
        <v>5</v>
      </c>
      <c r="D3852">
        <v>6</v>
      </c>
      <c r="E3852" s="1" t="s">
        <v>229</v>
      </c>
      <c r="F3852">
        <v>5</v>
      </c>
      <c r="G3852" s="1" t="s">
        <v>376</v>
      </c>
      <c r="H3852" s="1" t="s">
        <v>28</v>
      </c>
      <c r="I3852">
        <v>2</v>
      </c>
      <c r="J3852" s="1" t="str">
        <f>+VLOOKUP(bloques1a3[[#This Row],[respuesta]],respuestas.emociones[],2,0)</f>
        <v>miedo</v>
      </c>
      <c r="K3852" s="1">
        <f>+VLOOKUP(bloques1a3[[#This Row],[niño]],BD.niños[[Código]:[edad]],5,0)</f>
        <v>7</v>
      </c>
      <c r="L3852" s="1">
        <f>+IF(bloques1a3[[#This Row],[correcta]]=bloques1a3[[#This Row],[respuesta]],1,0)</f>
        <v>0</v>
      </c>
      <c r="M3852" s="1">
        <f>+IF(bloques1a3[[#This Row],[Sexo]]="F",1,0)</f>
        <v>0</v>
      </c>
    </row>
    <row r="3853" spans="1:13" x14ac:dyDescent="0.55000000000000004">
      <c r="A3853">
        <v>46</v>
      </c>
      <c r="B3853" s="1" t="s">
        <v>505</v>
      </c>
      <c r="C3853" s="1" t="s">
        <v>5</v>
      </c>
      <c r="D3853">
        <v>6</v>
      </c>
      <c r="E3853" s="1" t="s">
        <v>231</v>
      </c>
      <c r="F3853">
        <v>6</v>
      </c>
      <c r="G3853" s="1" t="s">
        <v>375</v>
      </c>
      <c r="H3853" s="1" t="s">
        <v>29</v>
      </c>
      <c r="I3853">
        <v>2</v>
      </c>
      <c r="J3853" s="1" t="str">
        <f>+VLOOKUP(bloques1a3[[#This Row],[respuesta]],respuestas.emociones[],2,0)</f>
        <v>sorpresa</v>
      </c>
      <c r="K3853" s="1">
        <f>+VLOOKUP(bloques1a3[[#This Row],[niño]],BD.niños[[Código]:[edad]],5,0)</f>
        <v>6</v>
      </c>
      <c r="L3853" s="1">
        <f>+IF(bloques1a3[[#This Row],[correcta]]=bloques1a3[[#This Row],[respuesta]],1,0)</f>
        <v>1</v>
      </c>
      <c r="M3853" s="1">
        <f>+IF(bloques1a3[[#This Row],[Sexo]]="F",1,0)</f>
        <v>1</v>
      </c>
    </row>
    <row r="3854" spans="1:13" x14ac:dyDescent="0.55000000000000004">
      <c r="A3854">
        <v>46</v>
      </c>
      <c r="B3854" s="1" t="s">
        <v>505</v>
      </c>
      <c r="C3854" s="1" t="s">
        <v>5</v>
      </c>
      <c r="D3854">
        <v>6</v>
      </c>
      <c r="E3854" s="1" t="s">
        <v>286</v>
      </c>
      <c r="F3854">
        <v>6</v>
      </c>
      <c r="G3854" s="1" t="s">
        <v>375</v>
      </c>
      <c r="H3854" s="1" t="s">
        <v>28</v>
      </c>
      <c r="I3854">
        <v>2</v>
      </c>
      <c r="J3854" s="1" t="str">
        <f>+VLOOKUP(bloques1a3[[#This Row],[respuesta]],respuestas.emociones[],2,0)</f>
        <v>sorpresa</v>
      </c>
      <c r="K3854" s="1">
        <f>+VLOOKUP(bloques1a3[[#This Row],[niño]],BD.niños[[Código]:[edad]],5,0)</f>
        <v>5</v>
      </c>
      <c r="L3854" s="1">
        <f>+IF(bloques1a3[[#This Row],[correcta]]=bloques1a3[[#This Row],[respuesta]],1,0)</f>
        <v>1</v>
      </c>
      <c r="M3854" s="1">
        <f>+IF(bloques1a3[[#This Row],[Sexo]]="F",1,0)</f>
        <v>0</v>
      </c>
    </row>
    <row r="3855" spans="1:13" x14ac:dyDescent="0.55000000000000004">
      <c r="A3855">
        <v>46</v>
      </c>
      <c r="B3855" s="1" t="s">
        <v>505</v>
      </c>
      <c r="C3855" s="1" t="s">
        <v>5</v>
      </c>
      <c r="D3855">
        <v>6</v>
      </c>
      <c r="E3855" s="1" t="s">
        <v>290</v>
      </c>
      <c r="F3855">
        <v>6</v>
      </c>
      <c r="G3855" s="1" t="s">
        <v>375</v>
      </c>
      <c r="H3855" s="1" t="s">
        <v>28</v>
      </c>
      <c r="I3855">
        <v>2</v>
      </c>
      <c r="J3855" s="1" t="str">
        <f>+VLOOKUP(bloques1a3[[#This Row],[respuesta]],respuestas.emociones[],2,0)</f>
        <v>sorpresa</v>
      </c>
      <c r="K3855" s="1">
        <f>+VLOOKUP(bloques1a3[[#This Row],[niño]],BD.niños[[Código]:[edad]],5,0)</f>
        <v>6</v>
      </c>
      <c r="L3855" s="1">
        <f>+IF(bloques1a3[[#This Row],[correcta]]=bloques1a3[[#This Row],[respuesta]],1,0)</f>
        <v>1</v>
      </c>
      <c r="M3855" s="1">
        <f>+IF(bloques1a3[[#This Row],[Sexo]]="F",1,0)</f>
        <v>0</v>
      </c>
    </row>
    <row r="3856" spans="1:13" x14ac:dyDescent="0.55000000000000004">
      <c r="A3856">
        <v>46</v>
      </c>
      <c r="B3856" s="1" t="s">
        <v>505</v>
      </c>
      <c r="C3856" s="1" t="s">
        <v>5</v>
      </c>
      <c r="D3856">
        <v>6</v>
      </c>
      <c r="E3856" s="1" t="s">
        <v>294</v>
      </c>
      <c r="F3856">
        <v>6</v>
      </c>
      <c r="G3856" s="1" t="s">
        <v>376</v>
      </c>
      <c r="H3856" s="1" t="s">
        <v>28</v>
      </c>
      <c r="I3856">
        <v>2</v>
      </c>
      <c r="J3856" s="1" t="str">
        <f>+VLOOKUP(bloques1a3[[#This Row],[respuesta]],respuestas.emociones[],2,0)</f>
        <v>sorpresa</v>
      </c>
      <c r="K3856" s="1">
        <f>+VLOOKUP(bloques1a3[[#This Row],[niño]],BD.niños[[Código]:[edad]],5,0)</f>
        <v>7</v>
      </c>
      <c r="L3856" s="1">
        <f>+IF(bloques1a3[[#This Row],[correcta]]=bloques1a3[[#This Row],[respuesta]],1,0)</f>
        <v>1</v>
      </c>
      <c r="M3856" s="1">
        <f>+IF(bloques1a3[[#This Row],[Sexo]]="F",1,0)</f>
        <v>0</v>
      </c>
    </row>
    <row r="3857" spans="1:13" x14ac:dyDescent="0.55000000000000004">
      <c r="A3857">
        <v>46</v>
      </c>
      <c r="B3857" s="1" t="s">
        <v>505</v>
      </c>
      <c r="C3857" s="1" t="s">
        <v>5</v>
      </c>
      <c r="D3857">
        <v>6</v>
      </c>
      <c r="E3857" s="1" t="s">
        <v>295</v>
      </c>
      <c r="F3857">
        <v>6</v>
      </c>
      <c r="G3857" s="1" t="s">
        <v>376</v>
      </c>
      <c r="H3857" s="1" t="s">
        <v>28</v>
      </c>
      <c r="I3857">
        <v>2</v>
      </c>
      <c r="J3857" s="1" t="str">
        <f>+VLOOKUP(bloques1a3[[#This Row],[respuesta]],respuestas.emociones[],2,0)</f>
        <v>sorpresa</v>
      </c>
      <c r="K3857" s="1">
        <f>+VLOOKUP(bloques1a3[[#This Row],[niño]],BD.niños[[Código]:[edad]],5,0)</f>
        <v>8</v>
      </c>
      <c r="L3857" s="1">
        <f>+IF(bloques1a3[[#This Row],[correcta]]=bloques1a3[[#This Row],[respuesta]],1,0)</f>
        <v>1</v>
      </c>
      <c r="M3857" s="1">
        <f>+IF(bloques1a3[[#This Row],[Sexo]]="F",1,0)</f>
        <v>0</v>
      </c>
    </row>
    <row r="3858" spans="1:13" x14ac:dyDescent="0.55000000000000004">
      <c r="A3858">
        <v>46</v>
      </c>
      <c r="B3858" s="1" t="s">
        <v>505</v>
      </c>
      <c r="C3858" s="1" t="s">
        <v>5</v>
      </c>
      <c r="D3858">
        <v>6</v>
      </c>
      <c r="E3858" s="1" t="s">
        <v>317</v>
      </c>
      <c r="F3858">
        <v>5</v>
      </c>
      <c r="G3858" s="1" t="s">
        <v>377</v>
      </c>
      <c r="H3858" s="1" t="s">
        <v>29</v>
      </c>
      <c r="I3858">
        <v>2</v>
      </c>
      <c r="J3858" s="1" t="str">
        <f>+VLOOKUP(bloques1a3[[#This Row],[respuesta]],respuestas.emociones[],2,0)</f>
        <v>miedo</v>
      </c>
      <c r="K3858" s="1">
        <f>+VLOOKUP(bloques1a3[[#This Row],[niño]],BD.niños[[Código]:[edad]],5,0)</f>
        <v>10</v>
      </c>
      <c r="L3858" s="1">
        <f>+IF(bloques1a3[[#This Row],[correcta]]=bloques1a3[[#This Row],[respuesta]],1,0)</f>
        <v>0</v>
      </c>
      <c r="M3858" s="1">
        <f>+IF(bloques1a3[[#This Row],[Sexo]]="F",1,0)</f>
        <v>1</v>
      </c>
    </row>
    <row r="3859" spans="1:13" x14ac:dyDescent="0.55000000000000004">
      <c r="A3859">
        <v>46</v>
      </c>
      <c r="B3859" s="1" t="s">
        <v>505</v>
      </c>
      <c r="C3859" s="1" t="s">
        <v>5</v>
      </c>
      <c r="D3859">
        <v>6</v>
      </c>
      <c r="E3859" s="1" t="s">
        <v>320</v>
      </c>
      <c r="F3859">
        <v>6</v>
      </c>
      <c r="G3859" s="1" t="s">
        <v>377</v>
      </c>
      <c r="H3859" s="1" t="s">
        <v>28</v>
      </c>
      <c r="I3859">
        <v>2</v>
      </c>
      <c r="J3859" s="1" t="str">
        <f>+VLOOKUP(bloques1a3[[#This Row],[respuesta]],respuestas.emociones[],2,0)</f>
        <v>sorpresa</v>
      </c>
      <c r="K3859" s="1">
        <f>+VLOOKUP(bloques1a3[[#This Row],[niño]],BD.niños[[Código]:[edad]],5,0)</f>
        <v>10</v>
      </c>
      <c r="L3859" s="1">
        <f>+IF(bloques1a3[[#This Row],[correcta]]=bloques1a3[[#This Row],[respuesta]],1,0)</f>
        <v>1</v>
      </c>
      <c r="M3859" s="1">
        <f>+IF(bloques1a3[[#This Row],[Sexo]]="F",1,0)</f>
        <v>0</v>
      </c>
    </row>
    <row r="3860" spans="1:13" x14ac:dyDescent="0.55000000000000004">
      <c r="A3860">
        <v>46</v>
      </c>
      <c r="B3860" s="1" t="s">
        <v>505</v>
      </c>
      <c r="C3860" s="1" t="s">
        <v>5</v>
      </c>
      <c r="D3860">
        <v>6</v>
      </c>
      <c r="E3860" s="1" t="s">
        <v>323</v>
      </c>
      <c r="F3860">
        <v>6</v>
      </c>
      <c r="G3860" s="1" t="s">
        <v>376</v>
      </c>
      <c r="H3860" s="1" t="s">
        <v>29</v>
      </c>
      <c r="I3860">
        <v>2</v>
      </c>
      <c r="J3860" s="1" t="str">
        <f>+VLOOKUP(bloques1a3[[#This Row],[respuesta]],respuestas.emociones[],2,0)</f>
        <v>sorpresa</v>
      </c>
      <c r="K3860" s="1">
        <f>+VLOOKUP(bloques1a3[[#This Row],[niño]],BD.niños[[Código]:[edad]],5,0)</f>
        <v>8</v>
      </c>
      <c r="L3860" s="1">
        <f>+IF(bloques1a3[[#This Row],[correcta]]=bloques1a3[[#This Row],[respuesta]],1,0)</f>
        <v>1</v>
      </c>
      <c r="M3860" s="1">
        <f>+IF(bloques1a3[[#This Row],[Sexo]]="F",1,0)</f>
        <v>1</v>
      </c>
    </row>
    <row r="3861" spans="1:13" x14ac:dyDescent="0.55000000000000004">
      <c r="A3861">
        <v>46</v>
      </c>
      <c r="B3861" s="1" t="s">
        <v>505</v>
      </c>
      <c r="C3861" s="1" t="s">
        <v>5</v>
      </c>
      <c r="D3861">
        <v>6</v>
      </c>
      <c r="E3861" s="1" t="s">
        <v>327</v>
      </c>
      <c r="F3861">
        <v>6</v>
      </c>
      <c r="G3861" s="1" t="s">
        <v>376</v>
      </c>
      <c r="H3861" s="1" t="s">
        <v>29</v>
      </c>
      <c r="I3861">
        <v>2</v>
      </c>
      <c r="J3861" s="1" t="str">
        <f>+VLOOKUP(bloques1a3[[#This Row],[respuesta]],respuestas.emociones[],2,0)</f>
        <v>sorpresa</v>
      </c>
      <c r="K3861" s="1">
        <f>+VLOOKUP(bloques1a3[[#This Row],[niño]],BD.niños[[Código]:[edad]],5,0)</f>
        <v>7</v>
      </c>
      <c r="L3861" s="1">
        <f>+IF(bloques1a3[[#This Row],[correcta]]=bloques1a3[[#This Row],[respuesta]],1,0)</f>
        <v>1</v>
      </c>
      <c r="M3861" s="1">
        <f>+IF(bloques1a3[[#This Row],[Sexo]]="F",1,0)</f>
        <v>1</v>
      </c>
    </row>
    <row r="3862" spans="1:13" x14ac:dyDescent="0.55000000000000004">
      <c r="A3862">
        <v>46</v>
      </c>
      <c r="B3862" s="1" t="s">
        <v>505</v>
      </c>
      <c r="C3862" s="1" t="s">
        <v>5</v>
      </c>
      <c r="D3862">
        <v>6</v>
      </c>
      <c r="E3862" s="1" t="s">
        <v>331</v>
      </c>
      <c r="F3862">
        <v>6</v>
      </c>
      <c r="G3862" s="1" t="s">
        <v>376</v>
      </c>
      <c r="H3862" s="1" t="s">
        <v>29</v>
      </c>
      <c r="I3862">
        <v>2</v>
      </c>
      <c r="J3862" s="1" t="str">
        <f>+VLOOKUP(bloques1a3[[#This Row],[respuesta]],respuestas.emociones[],2,0)</f>
        <v>sorpresa</v>
      </c>
      <c r="K3862" s="1">
        <f>+VLOOKUP(bloques1a3[[#This Row],[niño]],BD.niños[[Código]:[edad]],5,0)</f>
        <v>8</v>
      </c>
      <c r="L3862" s="1">
        <f>+IF(bloques1a3[[#This Row],[correcta]]=bloques1a3[[#This Row],[respuesta]],1,0)</f>
        <v>1</v>
      </c>
      <c r="M3862" s="1">
        <f>+IF(bloques1a3[[#This Row],[Sexo]]="F",1,0)</f>
        <v>1</v>
      </c>
    </row>
    <row r="3863" spans="1:13" x14ac:dyDescent="0.55000000000000004">
      <c r="A3863">
        <v>47</v>
      </c>
      <c r="B3863" s="1" t="s">
        <v>506</v>
      </c>
      <c r="C3863" s="1" t="s">
        <v>6</v>
      </c>
      <c r="D3863">
        <v>3</v>
      </c>
      <c r="E3863" s="1" t="s">
        <v>105</v>
      </c>
      <c r="F3863">
        <v>3</v>
      </c>
      <c r="G3863" s="1" t="s">
        <v>377</v>
      </c>
      <c r="H3863" s="1" t="s">
        <v>29</v>
      </c>
      <c r="I3863">
        <v>2</v>
      </c>
      <c r="J3863" s="1" t="str">
        <f>+VLOOKUP(bloques1a3[[#This Row],[respuesta]],respuestas.emociones[],2,0)</f>
        <v>tristeza</v>
      </c>
      <c r="K3863" s="1">
        <f>+VLOOKUP(bloques1a3[[#This Row],[niño]],BD.niños[[Código]:[edad]],5,0)</f>
        <v>10</v>
      </c>
      <c r="L3863" s="1">
        <f>+IF(bloques1a3[[#This Row],[correcta]]=bloques1a3[[#This Row],[respuesta]],1,0)</f>
        <v>1</v>
      </c>
      <c r="M3863" s="1">
        <f>+IF(bloques1a3[[#This Row],[Sexo]]="F",1,0)</f>
        <v>1</v>
      </c>
    </row>
    <row r="3864" spans="1:13" x14ac:dyDescent="0.55000000000000004">
      <c r="A3864">
        <v>47</v>
      </c>
      <c r="B3864" s="1" t="s">
        <v>506</v>
      </c>
      <c r="C3864" s="1" t="s">
        <v>6</v>
      </c>
      <c r="D3864">
        <v>3</v>
      </c>
      <c r="E3864" s="1" t="s">
        <v>108</v>
      </c>
      <c r="F3864">
        <v>1</v>
      </c>
      <c r="G3864" s="1" t="s">
        <v>377</v>
      </c>
      <c r="H3864" s="1" t="s">
        <v>29</v>
      </c>
      <c r="I3864">
        <v>2</v>
      </c>
      <c r="J3864" s="1" t="str">
        <f>+VLOOKUP(bloques1a3[[#This Row],[respuesta]],respuestas.emociones[],2,0)</f>
        <v>neutra</v>
      </c>
      <c r="K3864" s="1">
        <f>+VLOOKUP(bloques1a3[[#This Row],[niño]],BD.niños[[Código]:[edad]],5,0)</f>
        <v>10</v>
      </c>
      <c r="L3864" s="1">
        <f>+IF(bloques1a3[[#This Row],[correcta]]=bloques1a3[[#This Row],[respuesta]],1,0)</f>
        <v>0</v>
      </c>
      <c r="M3864" s="1">
        <f>+IF(bloques1a3[[#This Row],[Sexo]]="F",1,0)</f>
        <v>1</v>
      </c>
    </row>
    <row r="3865" spans="1:13" x14ac:dyDescent="0.55000000000000004">
      <c r="A3865">
        <v>47</v>
      </c>
      <c r="B3865" s="1" t="s">
        <v>506</v>
      </c>
      <c r="C3865" s="1" t="s">
        <v>6</v>
      </c>
      <c r="D3865">
        <v>3</v>
      </c>
      <c r="E3865" s="1" t="s">
        <v>112</v>
      </c>
      <c r="F3865">
        <v>1</v>
      </c>
      <c r="G3865" s="1" t="s">
        <v>377</v>
      </c>
      <c r="H3865" s="1" t="s">
        <v>29</v>
      </c>
      <c r="I3865">
        <v>2</v>
      </c>
      <c r="J3865" s="1" t="str">
        <f>+VLOOKUP(bloques1a3[[#This Row],[respuesta]],respuestas.emociones[],2,0)</f>
        <v>neutra</v>
      </c>
      <c r="K3865" s="1">
        <f>+VLOOKUP(bloques1a3[[#This Row],[niño]],BD.niños[[Código]:[edad]],5,0)</f>
        <v>9</v>
      </c>
      <c r="L3865" s="1">
        <f>+IF(bloques1a3[[#This Row],[correcta]]=bloques1a3[[#This Row],[respuesta]],1,0)</f>
        <v>0</v>
      </c>
      <c r="M3865" s="1">
        <f>+IF(bloques1a3[[#This Row],[Sexo]]="F",1,0)</f>
        <v>1</v>
      </c>
    </row>
    <row r="3866" spans="1:13" x14ac:dyDescent="0.55000000000000004">
      <c r="A3866">
        <v>47</v>
      </c>
      <c r="B3866" s="1" t="s">
        <v>506</v>
      </c>
      <c r="C3866" s="1" t="s">
        <v>6</v>
      </c>
      <c r="D3866">
        <v>3</v>
      </c>
      <c r="E3866" s="1" t="s">
        <v>116</v>
      </c>
      <c r="F3866">
        <v>3</v>
      </c>
      <c r="G3866" s="1" t="s">
        <v>377</v>
      </c>
      <c r="H3866" s="1" t="s">
        <v>29</v>
      </c>
      <c r="I3866">
        <v>2</v>
      </c>
      <c r="J3866" s="1" t="str">
        <f>+VLOOKUP(bloques1a3[[#This Row],[respuesta]],respuestas.emociones[],2,0)</f>
        <v>tristeza</v>
      </c>
      <c r="K3866" s="1">
        <f>+VLOOKUP(bloques1a3[[#This Row],[niño]],BD.niños[[Código]:[edad]],5,0)</f>
        <v>9</v>
      </c>
      <c r="L3866" s="1">
        <f>+IF(bloques1a3[[#This Row],[correcta]]=bloques1a3[[#This Row],[respuesta]],1,0)</f>
        <v>1</v>
      </c>
      <c r="M3866" s="1">
        <f>+IF(bloques1a3[[#This Row],[Sexo]]="F",1,0)</f>
        <v>1</v>
      </c>
    </row>
    <row r="3867" spans="1:13" x14ac:dyDescent="0.55000000000000004">
      <c r="A3867">
        <v>47</v>
      </c>
      <c r="B3867" s="1" t="s">
        <v>506</v>
      </c>
      <c r="C3867" s="1" t="s">
        <v>6</v>
      </c>
      <c r="D3867">
        <v>3</v>
      </c>
      <c r="E3867" s="1" t="s">
        <v>120</v>
      </c>
      <c r="F3867">
        <v>1</v>
      </c>
      <c r="G3867" s="1" t="s">
        <v>377</v>
      </c>
      <c r="H3867" s="1" t="s">
        <v>28</v>
      </c>
      <c r="I3867">
        <v>2</v>
      </c>
      <c r="J3867" s="1" t="str">
        <f>+VLOOKUP(bloques1a3[[#This Row],[respuesta]],respuestas.emociones[],2,0)</f>
        <v>neutra</v>
      </c>
      <c r="K3867" s="1">
        <f>+VLOOKUP(bloques1a3[[#This Row],[niño]],BD.niños[[Código]:[edad]],5,0)</f>
        <v>10</v>
      </c>
      <c r="L3867" s="1">
        <f>+IF(bloques1a3[[#This Row],[correcta]]=bloques1a3[[#This Row],[respuesta]],1,0)</f>
        <v>0</v>
      </c>
      <c r="M3867" s="1">
        <f>+IF(bloques1a3[[#This Row],[Sexo]]="F",1,0)</f>
        <v>0</v>
      </c>
    </row>
    <row r="3868" spans="1:13" x14ac:dyDescent="0.55000000000000004">
      <c r="A3868">
        <v>47</v>
      </c>
      <c r="B3868" s="1" t="s">
        <v>506</v>
      </c>
      <c r="C3868" s="1" t="s">
        <v>6</v>
      </c>
      <c r="D3868">
        <v>3</v>
      </c>
      <c r="E3868" s="1" t="s">
        <v>123</v>
      </c>
      <c r="F3868">
        <v>3</v>
      </c>
      <c r="G3868" s="1" t="s">
        <v>376</v>
      </c>
      <c r="H3868" s="1" t="s">
        <v>28</v>
      </c>
      <c r="I3868">
        <v>2</v>
      </c>
      <c r="J3868" s="1" t="str">
        <f>+VLOOKUP(bloques1a3[[#This Row],[respuesta]],respuestas.emociones[],2,0)</f>
        <v>tristeza</v>
      </c>
      <c r="K3868" s="1">
        <f>+VLOOKUP(bloques1a3[[#This Row],[niño]],BD.niños[[Código]:[edad]],5,0)</f>
        <v>8</v>
      </c>
      <c r="L3868" s="1">
        <f>+IF(bloques1a3[[#This Row],[correcta]]=bloques1a3[[#This Row],[respuesta]],1,0)</f>
        <v>1</v>
      </c>
      <c r="M3868" s="1">
        <f>+IF(bloques1a3[[#This Row],[Sexo]]="F",1,0)</f>
        <v>0</v>
      </c>
    </row>
    <row r="3869" spans="1:13" x14ac:dyDescent="0.55000000000000004">
      <c r="A3869">
        <v>47</v>
      </c>
      <c r="B3869" s="1" t="s">
        <v>506</v>
      </c>
      <c r="C3869" s="1" t="s">
        <v>6</v>
      </c>
      <c r="D3869">
        <v>3</v>
      </c>
      <c r="E3869" s="1" t="s">
        <v>127</v>
      </c>
      <c r="F3869">
        <v>5</v>
      </c>
      <c r="G3869" s="1" t="s">
        <v>375</v>
      </c>
      <c r="H3869" s="1" t="s">
        <v>28</v>
      </c>
      <c r="I3869">
        <v>2</v>
      </c>
      <c r="J3869" s="1" t="str">
        <f>+VLOOKUP(bloques1a3[[#This Row],[respuesta]],respuestas.emociones[],2,0)</f>
        <v>miedo</v>
      </c>
      <c r="K3869" s="1">
        <f>+VLOOKUP(bloques1a3[[#This Row],[niño]],BD.niños[[Código]:[edad]],5,0)</f>
        <v>6</v>
      </c>
      <c r="L3869" s="1">
        <f>+IF(bloques1a3[[#This Row],[correcta]]=bloques1a3[[#This Row],[respuesta]],1,0)</f>
        <v>0</v>
      </c>
      <c r="M3869" s="1">
        <f>+IF(bloques1a3[[#This Row],[Sexo]]="F",1,0)</f>
        <v>0</v>
      </c>
    </row>
    <row r="3870" spans="1:13" x14ac:dyDescent="0.55000000000000004">
      <c r="A3870">
        <v>47</v>
      </c>
      <c r="B3870" s="1" t="s">
        <v>506</v>
      </c>
      <c r="C3870" s="1" t="s">
        <v>6</v>
      </c>
      <c r="D3870">
        <v>3</v>
      </c>
      <c r="E3870" s="1" t="s">
        <v>131</v>
      </c>
      <c r="F3870">
        <v>3</v>
      </c>
      <c r="G3870" s="1" t="s">
        <v>375</v>
      </c>
      <c r="H3870" s="1" t="s">
        <v>29</v>
      </c>
      <c r="I3870">
        <v>2</v>
      </c>
      <c r="J3870" s="1" t="str">
        <f>+VLOOKUP(bloques1a3[[#This Row],[respuesta]],respuestas.emociones[],2,0)</f>
        <v>tristeza</v>
      </c>
      <c r="K3870" s="1">
        <f>+VLOOKUP(bloques1a3[[#This Row],[niño]],BD.niños[[Código]:[edad]],5,0)</f>
        <v>6</v>
      </c>
      <c r="L3870" s="1">
        <f>+IF(bloques1a3[[#This Row],[correcta]]=bloques1a3[[#This Row],[respuesta]],1,0)</f>
        <v>1</v>
      </c>
      <c r="M3870" s="1">
        <f>+IF(bloques1a3[[#This Row],[Sexo]]="F",1,0)</f>
        <v>1</v>
      </c>
    </row>
    <row r="3871" spans="1:13" x14ac:dyDescent="0.55000000000000004">
      <c r="A3871">
        <v>47</v>
      </c>
      <c r="B3871" s="1" t="s">
        <v>506</v>
      </c>
      <c r="C3871" s="1" t="s">
        <v>6</v>
      </c>
      <c r="D3871">
        <v>3</v>
      </c>
      <c r="E3871" s="1" t="s">
        <v>135</v>
      </c>
      <c r="F3871">
        <v>1</v>
      </c>
      <c r="G3871" s="1" t="s">
        <v>375</v>
      </c>
      <c r="H3871" s="1" t="s">
        <v>28</v>
      </c>
      <c r="I3871">
        <v>2</v>
      </c>
      <c r="J3871" s="1" t="str">
        <f>+VLOOKUP(bloques1a3[[#This Row],[respuesta]],respuestas.emociones[],2,0)</f>
        <v>neutra</v>
      </c>
      <c r="K3871" s="1">
        <f>+VLOOKUP(bloques1a3[[#This Row],[niño]],BD.niños[[Código]:[edad]],5,0)</f>
        <v>6</v>
      </c>
      <c r="L3871" s="1">
        <f>+IF(bloques1a3[[#This Row],[correcta]]=bloques1a3[[#This Row],[respuesta]],1,0)</f>
        <v>0</v>
      </c>
      <c r="M3871" s="1">
        <f>+IF(bloques1a3[[#This Row],[Sexo]]="F",1,0)</f>
        <v>0</v>
      </c>
    </row>
    <row r="3872" spans="1:13" x14ac:dyDescent="0.55000000000000004">
      <c r="A3872">
        <v>47</v>
      </c>
      <c r="B3872" s="1" t="s">
        <v>506</v>
      </c>
      <c r="C3872" s="1" t="s">
        <v>6</v>
      </c>
      <c r="D3872">
        <v>3</v>
      </c>
      <c r="E3872" s="1" t="s">
        <v>139</v>
      </c>
      <c r="F3872">
        <v>1</v>
      </c>
      <c r="G3872" s="1" t="s">
        <v>376</v>
      </c>
      <c r="H3872" s="1" t="s">
        <v>28</v>
      </c>
      <c r="I3872">
        <v>2</v>
      </c>
      <c r="J3872" s="1" t="str">
        <f>+VLOOKUP(bloques1a3[[#This Row],[respuesta]],respuestas.emociones[],2,0)</f>
        <v>neutra</v>
      </c>
      <c r="K3872" s="1">
        <f>+VLOOKUP(bloques1a3[[#This Row],[niño]],BD.niños[[Código]:[edad]],5,0)</f>
        <v>8</v>
      </c>
      <c r="L3872" s="1">
        <f>+IF(bloques1a3[[#This Row],[correcta]]=bloques1a3[[#This Row],[respuesta]],1,0)</f>
        <v>0</v>
      </c>
      <c r="M3872" s="1">
        <f>+IF(bloques1a3[[#This Row],[Sexo]]="F",1,0)</f>
        <v>0</v>
      </c>
    </row>
    <row r="3873" spans="1:13" x14ac:dyDescent="0.55000000000000004">
      <c r="A3873">
        <v>47</v>
      </c>
      <c r="B3873" s="1" t="s">
        <v>506</v>
      </c>
      <c r="C3873" s="1" t="s">
        <v>6</v>
      </c>
      <c r="D3873">
        <v>3</v>
      </c>
      <c r="E3873" s="1" t="s">
        <v>141</v>
      </c>
      <c r="F3873">
        <v>1</v>
      </c>
      <c r="G3873" s="1" t="s">
        <v>376</v>
      </c>
      <c r="H3873" s="1" t="s">
        <v>29</v>
      </c>
      <c r="I3873">
        <v>2</v>
      </c>
      <c r="J3873" s="1" t="str">
        <f>+VLOOKUP(bloques1a3[[#This Row],[respuesta]],respuestas.emociones[],2,0)</f>
        <v>neutra</v>
      </c>
      <c r="K3873" s="1">
        <f>+VLOOKUP(bloques1a3[[#This Row],[niño]],BD.niños[[Código]:[edad]],5,0)</f>
        <v>7</v>
      </c>
      <c r="L3873" s="1">
        <f>+IF(bloques1a3[[#This Row],[correcta]]=bloques1a3[[#This Row],[respuesta]],1,0)</f>
        <v>0</v>
      </c>
      <c r="M3873" s="1">
        <f>+IF(bloques1a3[[#This Row],[Sexo]]="F",1,0)</f>
        <v>1</v>
      </c>
    </row>
    <row r="3874" spans="1:13" x14ac:dyDescent="0.55000000000000004">
      <c r="A3874">
        <v>47</v>
      </c>
      <c r="B3874" s="1" t="s">
        <v>506</v>
      </c>
      <c r="C3874" s="1" t="s">
        <v>6</v>
      </c>
      <c r="D3874">
        <v>3</v>
      </c>
      <c r="E3874" s="1" t="s">
        <v>145</v>
      </c>
      <c r="F3874">
        <v>3</v>
      </c>
      <c r="G3874" s="1" t="s">
        <v>376</v>
      </c>
      <c r="H3874" s="1" t="s">
        <v>28</v>
      </c>
      <c r="I3874">
        <v>2</v>
      </c>
      <c r="J3874" s="1" t="str">
        <f>+VLOOKUP(bloques1a3[[#This Row],[respuesta]],respuestas.emociones[],2,0)</f>
        <v>tristeza</v>
      </c>
      <c r="K3874" s="1">
        <f>+VLOOKUP(bloques1a3[[#This Row],[niño]],BD.niños[[Código]:[edad]],5,0)</f>
        <v>8</v>
      </c>
      <c r="L3874" s="1">
        <f>+IF(bloques1a3[[#This Row],[correcta]]=bloques1a3[[#This Row],[respuesta]],1,0)</f>
        <v>1</v>
      </c>
      <c r="M3874" s="1">
        <f>+IF(bloques1a3[[#This Row],[Sexo]]="F",1,0)</f>
        <v>0</v>
      </c>
    </row>
    <row r="3875" spans="1:13" x14ac:dyDescent="0.55000000000000004">
      <c r="A3875">
        <v>47</v>
      </c>
      <c r="B3875" s="1" t="s">
        <v>506</v>
      </c>
      <c r="C3875" s="1" t="s">
        <v>6</v>
      </c>
      <c r="D3875">
        <v>3</v>
      </c>
      <c r="E3875" s="1" t="s">
        <v>147</v>
      </c>
      <c r="F3875">
        <v>3</v>
      </c>
      <c r="G3875" s="1" t="s">
        <v>376</v>
      </c>
      <c r="H3875" s="1" t="s">
        <v>28</v>
      </c>
      <c r="I3875">
        <v>2</v>
      </c>
      <c r="J3875" s="1" t="str">
        <f>+VLOOKUP(bloques1a3[[#This Row],[respuesta]],respuestas.emociones[],2,0)</f>
        <v>tristeza</v>
      </c>
      <c r="K3875" s="1">
        <f>+VLOOKUP(bloques1a3[[#This Row],[niño]],BD.niños[[Código]:[edad]],5,0)</f>
        <v>8</v>
      </c>
      <c r="L3875" s="1">
        <f>+IF(bloques1a3[[#This Row],[correcta]]=bloques1a3[[#This Row],[respuesta]],1,0)</f>
        <v>1</v>
      </c>
      <c r="M3875" s="1">
        <f>+IF(bloques1a3[[#This Row],[Sexo]]="F",1,0)</f>
        <v>0</v>
      </c>
    </row>
    <row r="3876" spans="1:13" x14ac:dyDescent="0.55000000000000004">
      <c r="A3876">
        <v>47</v>
      </c>
      <c r="B3876" s="1" t="s">
        <v>506</v>
      </c>
      <c r="C3876" s="1" t="s">
        <v>6</v>
      </c>
      <c r="D3876">
        <v>3</v>
      </c>
      <c r="E3876" s="1" t="s">
        <v>214</v>
      </c>
      <c r="F3876">
        <v>4</v>
      </c>
      <c r="G3876" s="1" t="s">
        <v>377</v>
      </c>
      <c r="H3876" s="1" t="s">
        <v>29</v>
      </c>
      <c r="I3876">
        <v>2</v>
      </c>
      <c r="J3876" s="1" t="str">
        <f>+VLOOKUP(bloques1a3[[#This Row],[respuesta]],respuestas.emociones[],2,0)</f>
        <v>enojo</v>
      </c>
      <c r="K3876" s="1">
        <f>+VLOOKUP(bloques1a3[[#This Row],[niño]],BD.niños[[Código]:[edad]],5,0)</f>
        <v>10</v>
      </c>
      <c r="L3876" s="1">
        <f>+IF(bloques1a3[[#This Row],[correcta]]=bloques1a3[[#This Row],[respuesta]],1,0)</f>
        <v>0</v>
      </c>
      <c r="M3876" s="1">
        <f>+IF(bloques1a3[[#This Row],[Sexo]]="F",1,0)</f>
        <v>1</v>
      </c>
    </row>
    <row r="3877" spans="1:13" x14ac:dyDescent="0.55000000000000004">
      <c r="A3877">
        <v>47</v>
      </c>
      <c r="B3877" s="1" t="s">
        <v>506</v>
      </c>
      <c r="C3877" s="1" t="s">
        <v>6</v>
      </c>
      <c r="D3877">
        <v>3</v>
      </c>
      <c r="E3877" s="1" t="s">
        <v>217</v>
      </c>
      <c r="F3877">
        <v>3</v>
      </c>
      <c r="G3877" s="1" t="s">
        <v>377</v>
      </c>
      <c r="H3877" s="1" t="s">
        <v>29</v>
      </c>
      <c r="I3877">
        <v>2</v>
      </c>
      <c r="J3877" s="1" t="str">
        <f>+VLOOKUP(bloques1a3[[#This Row],[respuesta]],respuestas.emociones[],2,0)</f>
        <v>tristeza</v>
      </c>
      <c r="K3877" s="1">
        <f>+VLOOKUP(bloques1a3[[#This Row],[niño]],BD.niños[[Código]:[edad]],5,0)</f>
        <v>10</v>
      </c>
      <c r="L3877" s="1">
        <f>+IF(bloques1a3[[#This Row],[correcta]]=bloques1a3[[#This Row],[respuesta]],1,0)</f>
        <v>1</v>
      </c>
      <c r="M3877" s="1">
        <f>+IF(bloques1a3[[#This Row],[Sexo]]="F",1,0)</f>
        <v>1</v>
      </c>
    </row>
    <row r="3878" spans="1:13" x14ac:dyDescent="0.55000000000000004">
      <c r="A3878">
        <v>47</v>
      </c>
      <c r="B3878" s="1" t="s">
        <v>506</v>
      </c>
      <c r="C3878" s="1" t="s">
        <v>6</v>
      </c>
      <c r="D3878">
        <v>3</v>
      </c>
      <c r="E3878" s="1" t="s">
        <v>220</v>
      </c>
      <c r="F3878">
        <v>3</v>
      </c>
      <c r="G3878" s="1" t="s">
        <v>377</v>
      </c>
      <c r="H3878" s="1" t="s">
        <v>29</v>
      </c>
      <c r="I3878">
        <v>2</v>
      </c>
      <c r="J3878" s="1" t="str">
        <f>+VLOOKUP(bloques1a3[[#This Row],[respuesta]],respuestas.emociones[],2,0)</f>
        <v>tristeza</v>
      </c>
      <c r="K3878" s="1">
        <f>+VLOOKUP(bloques1a3[[#This Row],[niño]],BD.niños[[Código]:[edad]],5,0)</f>
        <v>10</v>
      </c>
      <c r="L3878" s="1">
        <f>+IF(bloques1a3[[#This Row],[correcta]]=bloques1a3[[#This Row],[respuesta]],1,0)</f>
        <v>1</v>
      </c>
      <c r="M3878" s="1">
        <f>+IF(bloques1a3[[#This Row],[Sexo]]="F",1,0)</f>
        <v>1</v>
      </c>
    </row>
    <row r="3879" spans="1:13" x14ac:dyDescent="0.55000000000000004">
      <c r="A3879">
        <v>47</v>
      </c>
      <c r="B3879" s="1" t="s">
        <v>506</v>
      </c>
      <c r="C3879" s="1" t="s">
        <v>6</v>
      </c>
      <c r="D3879">
        <v>3</v>
      </c>
      <c r="E3879" s="1" t="s">
        <v>223</v>
      </c>
      <c r="F3879">
        <v>3</v>
      </c>
      <c r="G3879" s="1" t="s">
        <v>376</v>
      </c>
      <c r="H3879" s="1" t="s">
        <v>29</v>
      </c>
      <c r="I3879">
        <v>2</v>
      </c>
      <c r="J3879" s="1" t="str">
        <f>+VLOOKUP(bloques1a3[[#This Row],[respuesta]],respuestas.emociones[],2,0)</f>
        <v>tristeza</v>
      </c>
      <c r="K3879" s="1">
        <f>+VLOOKUP(bloques1a3[[#This Row],[niño]],BD.niños[[Código]:[edad]],5,0)</f>
        <v>8</v>
      </c>
      <c r="L3879" s="1">
        <f>+IF(bloques1a3[[#This Row],[correcta]]=bloques1a3[[#This Row],[respuesta]],1,0)</f>
        <v>1</v>
      </c>
      <c r="M3879" s="1">
        <f>+IF(bloques1a3[[#This Row],[Sexo]]="F",1,0)</f>
        <v>1</v>
      </c>
    </row>
    <row r="3880" spans="1:13" x14ac:dyDescent="0.55000000000000004">
      <c r="A3880">
        <v>47</v>
      </c>
      <c r="B3880" s="1" t="s">
        <v>506</v>
      </c>
      <c r="C3880" s="1" t="s">
        <v>6</v>
      </c>
      <c r="D3880">
        <v>3</v>
      </c>
      <c r="E3880" s="1" t="s">
        <v>226</v>
      </c>
      <c r="F3880">
        <v>3</v>
      </c>
      <c r="G3880" s="1" t="s">
        <v>377</v>
      </c>
      <c r="H3880" s="1" t="s">
        <v>28</v>
      </c>
      <c r="I3880">
        <v>2</v>
      </c>
      <c r="J3880" s="1" t="str">
        <f>+VLOOKUP(bloques1a3[[#This Row],[respuesta]],respuestas.emociones[],2,0)</f>
        <v>tristeza</v>
      </c>
      <c r="K3880" s="1">
        <f>+VLOOKUP(bloques1a3[[#This Row],[niño]],BD.niños[[Código]:[edad]],5,0)</f>
        <v>10</v>
      </c>
      <c r="L3880" s="1">
        <f>+IF(bloques1a3[[#This Row],[correcta]]=bloques1a3[[#This Row],[respuesta]],1,0)</f>
        <v>1</v>
      </c>
      <c r="M3880" s="1">
        <f>+IF(bloques1a3[[#This Row],[Sexo]]="F",1,0)</f>
        <v>0</v>
      </c>
    </row>
    <row r="3881" spans="1:13" x14ac:dyDescent="0.55000000000000004">
      <c r="A3881">
        <v>47</v>
      </c>
      <c r="B3881" s="1" t="s">
        <v>506</v>
      </c>
      <c r="C3881" s="1" t="s">
        <v>6</v>
      </c>
      <c r="D3881">
        <v>3</v>
      </c>
      <c r="E3881" s="1" t="s">
        <v>229</v>
      </c>
      <c r="F3881">
        <v>5</v>
      </c>
      <c r="G3881" s="1" t="s">
        <v>376</v>
      </c>
      <c r="H3881" s="1" t="s">
        <v>28</v>
      </c>
      <c r="I3881">
        <v>2</v>
      </c>
      <c r="J3881" s="1" t="str">
        <f>+VLOOKUP(bloques1a3[[#This Row],[respuesta]],respuestas.emociones[],2,0)</f>
        <v>miedo</v>
      </c>
      <c r="K3881" s="1">
        <f>+VLOOKUP(bloques1a3[[#This Row],[niño]],BD.niños[[Código]:[edad]],5,0)</f>
        <v>7</v>
      </c>
      <c r="L3881" s="1">
        <f>+IF(bloques1a3[[#This Row],[correcta]]=bloques1a3[[#This Row],[respuesta]],1,0)</f>
        <v>0</v>
      </c>
      <c r="M3881" s="1">
        <f>+IF(bloques1a3[[#This Row],[Sexo]]="F",1,0)</f>
        <v>0</v>
      </c>
    </row>
    <row r="3882" spans="1:13" x14ac:dyDescent="0.55000000000000004">
      <c r="A3882">
        <v>47</v>
      </c>
      <c r="B3882" s="1" t="s">
        <v>506</v>
      </c>
      <c r="C3882" s="1" t="s">
        <v>6</v>
      </c>
      <c r="D3882">
        <v>3</v>
      </c>
      <c r="E3882" s="1" t="s">
        <v>231</v>
      </c>
      <c r="F3882">
        <v>3</v>
      </c>
      <c r="G3882" s="1" t="s">
        <v>375</v>
      </c>
      <c r="H3882" s="1" t="s">
        <v>29</v>
      </c>
      <c r="I3882">
        <v>2</v>
      </c>
      <c r="J3882" s="1" t="str">
        <f>+VLOOKUP(bloques1a3[[#This Row],[respuesta]],respuestas.emociones[],2,0)</f>
        <v>tristeza</v>
      </c>
      <c r="K3882" s="1">
        <f>+VLOOKUP(bloques1a3[[#This Row],[niño]],BD.niños[[Código]:[edad]],5,0)</f>
        <v>6</v>
      </c>
      <c r="L3882" s="1">
        <f>+IF(bloques1a3[[#This Row],[correcta]]=bloques1a3[[#This Row],[respuesta]],1,0)</f>
        <v>1</v>
      </c>
      <c r="M3882" s="1">
        <f>+IF(bloques1a3[[#This Row],[Sexo]]="F",1,0)</f>
        <v>1</v>
      </c>
    </row>
    <row r="3883" spans="1:13" x14ac:dyDescent="0.55000000000000004">
      <c r="A3883">
        <v>47</v>
      </c>
      <c r="B3883" s="1" t="s">
        <v>506</v>
      </c>
      <c r="C3883" s="1" t="s">
        <v>6</v>
      </c>
      <c r="D3883">
        <v>3</v>
      </c>
      <c r="E3883" s="1" t="s">
        <v>286</v>
      </c>
      <c r="F3883">
        <v>3</v>
      </c>
      <c r="G3883" s="1" t="s">
        <v>375</v>
      </c>
      <c r="H3883" s="1" t="s">
        <v>28</v>
      </c>
      <c r="I3883">
        <v>2</v>
      </c>
      <c r="J3883" s="1" t="str">
        <f>+VLOOKUP(bloques1a3[[#This Row],[respuesta]],respuestas.emociones[],2,0)</f>
        <v>tristeza</v>
      </c>
      <c r="K3883" s="1">
        <f>+VLOOKUP(bloques1a3[[#This Row],[niño]],BD.niños[[Código]:[edad]],5,0)</f>
        <v>5</v>
      </c>
      <c r="L3883" s="1">
        <f>+IF(bloques1a3[[#This Row],[correcta]]=bloques1a3[[#This Row],[respuesta]],1,0)</f>
        <v>1</v>
      </c>
      <c r="M3883" s="1">
        <f>+IF(bloques1a3[[#This Row],[Sexo]]="F",1,0)</f>
        <v>0</v>
      </c>
    </row>
    <row r="3884" spans="1:13" x14ac:dyDescent="0.55000000000000004">
      <c r="A3884">
        <v>47</v>
      </c>
      <c r="B3884" s="1" t="s">
        <v>506</v>
      </c>
      <c r="C3884" s="1" t="s">
        <v>6</v>
      </c>
      <c r="D3884">
        <v>3</v>
      </c>
      <c r="E3884" s="1" t="s">
        <v>290</v>
      </c>
      <c r="F3884">
        <v>7</v>
      </c>
      <c r="G3884" s="1" t="s">
        <v>375</v>
      </c>
      <c r="H3884" s="1" t="s">
        <v>28</v>
      </c>
      <c r="I3884">
        <v>2</v>
      </c>
      <c r="J3884" s="1" t="str">
        <f>+VLOOKUP(bloques1a3[[#This Row],[respuesta]],respuestas.emociones[],2,0)</f>
        <v>asco</v>
      </c>
      <c r="K3884" s="1">
        <f>+VLOOKUP(bloques1a3[[#This Row],[niño]],BD.niños[[Código]:[edad]],5,0)</f>
        <v>6</v>
      </c>
      <c r="L3884" s="1">
        <f>+IF(bloques1a3[[#This Row],[correcta]]=bloques1a3[[#This Row],[respuesta]],1,0)</f>
        <v>0</v>
      </c>
      <c r="M3884" s="1">
        <f>+IF(bloques1a3[[#This Row],[Sexo]]="F",1,0)</f>
        <v>0</v>
      </c>
    </row>
    <row r="3885" spans="1:13" x14ac:dyDescent="0.55000000000000004">
      <c r="A3885">
        <v>47</v>
      </c>
      <c r="B3885" s="1" t="s">
        <v>506</v>
      </c>
      <c r="C3885" s="1" t="s">
        <v>6</v>
      </c>
      <c r="D3885">
        <v>3</v>
      </c>
      <c r="E3885" s="1" t="s">
        <v>294</v>
      </c>
      <c r="F3885">
        <v>3</v>
      </c>
      <c r="G3885" s="1" t="s">
        <v>376</v>
      </c>
      <c r="H3885" s="1" t="s">
        <v>28</v>
      </c>
      <c r="I3885">
        <v>2</v>
      </c>
      <c r="J3885" s="1" t="str">
        <f>+VLOOKUP(bloques1a3[[#This Row],[respuesta]],respuestas.emociones[],2,0)</f>
        <v>tristeza</v>
      </c>
      <c r="K3885" s="1">
        <f>+VLOOKUP(bloques1a3[[#This Row],[niño]],BD.niños[[Código]:[edad]],5,0)</f>
        <v>7</v>
      </c>
      <c r="L3885" s="1">
        <f>+IF(bloques1a3[[#This Row],[correcta]]=bloques1a3[[#This Row],[respuesta]],1,0)</f>
        <v>1</v>
      </c>
      <c r="M3885" s="1">
        <f>+IF(bloques1a3[[#This Row],[Sexo]]="F",1,0)</f>
        <v>0</v>
      </c>
    </row>
    <row r="3886" spans="1:13" x14ac:dyDescent="0.55000000000000004">
      <c r="A3886">
        <v>47</v>
      </c>
      <c r="B3886" s="1" t="s">
        <v>506</v>
      </c>
      <c r="C3886" s="1" t="s">
        <v>6</v>
      </c>
      <c r="D3886">
        <v>3</v>
      </c>
      <c r="E3886" s="1" t="s">
        <v>295</v>
      </c>
      <c r="F3886">
        <v>3</v>
      </c>
      <c r="G3886" s="1" t="s">
        <v>376</v>
      </c>
      <c r="H3886" s="1" t="s">
        <v>28</v>
      </c>
      <c r="I3886">
        <v>2</v>
      </c>
      <c r="J3886" s="1" t="str">
        <f>+VLOOKUP(bloques1a3[[#This Row],[respuesta]],respuestas.emociones[],2,0)</f>
        <v>tristeza</v>
      </c>
      <c r="K3886" s="1">
        <f>+VLOOKUP(bloques1a3[[#This Row],[niño]],BD.niños[[Código]:[edad]],5,0)</f>
        <v>8</v>
      </c>
      <c r="L3886" s="1">
        <f>+IF(bloques1a3[[#This Row],[correcta]]=bloques1a3[[#This Row],[respuesta]],1,0)</f>
        <v>1</v>
      </c>
      <c r="M3886" s="1">
        <f>+IF(bloques1a3[[#This Row],[Sexo]]="F",1,0)</f>
        <v>0</v>
      </c>
    </row>
    <row r="3887" spans="1:13" x14ac:dyDescent="0.55000000000000004">
      <c r="A3887">
        <v>47</v>
      </c>
      <c r="B3887" s="1" t="s">
        <v>506</v>
      </c>
      <c r="C3887" s="1" t="s">
        <v>6</v>
      </c>
      <c r="D3887">
        <v>3</v>
      </c>
      <c r="E3887" s="1" t="s">
        <v>317</v>
      </c>
      <c r="F3887">
        <v>3</v>
      </c>
      <c r="G3887" s="1" t="s">
        <v>377</v>
      </c>
      <c r="H3887" s="1" t="s">
        <v>29</v>
      </c>
      <c r="I3887">
        <v>2</v>
      </c>
      <c r="J3887" s="1" t="str">
        <f>+VLOOKUP(bloques1a3[[#This Row],[respuesta]],respuestas.emociones[],2,0)</f>
        <v>tristeza</v>
      </c>
      <c r="K3887" s="1">
        <f>+VLOOKUP(bloques1a3[[#This Row],[niño]],BD.niños[[Código]:[edad]],5,0)</f>
        <v>10</v>
      </c>
      <c r="L3887" s="1">
        <f>+IF(bloques1a3[[#This Row],[correcta]]=bloques1a3[[#This Row],[respuesta]],1,0)</f>
        <v>1</v>
      </c>
      <c r="M3887" s="1">
        <f>+IF(bloques1a3[[#This Row],[Sexo]]="F",1,0)</f>
        <v>1</v>
      </c>
    </row>
    <row r="3888" spans="1:13" x14ac:dyDescent="0.55000000000000004">
      <c r="A3888">
        <v>47</v>
      </c>
      <c r="B3888" s="1" t="s">
        <v>506</v>
      </c>
      <c r="C3888" s="1" t="s">
        <v>6</v>
      </c>
      <c r="D3888">
        <v>3</v>
      </c>
      <c r="E3888" s="1" t="s">
        <v>320</v>
      </c>
      <c r="F3888">
        <v>3</v>
      </c>
      <c r="G3888" s="1" t="s">
        <v>377</v>
      </c>
      <c r="H3888" s="1" t="s">
        <v>28</v>
      </c>
      <c r="I3888">
        <v>2</v>
      </c>
      <c r="J3888" s="1" t="str">
        <f>+VLOOKUP(bloques1a3[[#This Row],[respuesta]],respuestas.emociones[],2,0)</f>
        <v>tristeza</v>
      </c>
      <c r="K3888" s="1">
        <f>+VLOOKUP(bloques1a3[[#This Row],[niño]],BD.niños[[Código]:[edad]],5,0)</f>
        <v>10</v>
      </c>
      <c r="L3888" s="1">
        <f>+IF(bloques1a3[[#This Row],[correcta]]=bloques1a3[[#This Row],[respuesta]],1,0)</f>
        <v>1</v>
      </c>
      <c r="M3888" s="1">
        <f>+IF(bloques1a3[[#This Row],[Sexo]]="F",1,0)</f>
        <v>0</v>
      </c>
    </row>
    <row r="3889" spans="1:13" x14ac:dyDescent="0.55000000000000004">
      <c r="A3889">
        <v>47</v>
      </c>
      <c r="B3889" s="1" t="s">
        <v>506</v>
      </c>
      <c r="C3889" s="1" t="s">
        <v>6</v>
      </c>
      <c r="D3889">
        <v>3</v>
      </c>
      <c r="E3889" s="1" t="s">
        <v>323</v>
      </c>
      <c r="F3889">
        <v>1</v>
      </c>
      <c r="G3889" s="1" t="s">
        <v>376</v>
      </c>
      <c r="H3889" s="1" t="s">
        <v>29</v>
      </c>
      <c r="I3889">
        <v>2</v>
      </c>
      <c r="J3889" s="1" t="str">
        <f>+VLOOKUP(bloques1a3[[#This Row],[respuesta]],respuestas.emociones[],2,0)</f>
        <v>neutra</v>
      </c>
      <c r="K3889" s="1">
        <f>+VLOOKUP(bloques1a3[[#This Row],[niño]],BD.niños[[Código]:[edad]],5,0)</f>
        <v>8</v>
      </c>
      <c r="L3889" s="1">
        <f>+IF(bloques1a3[[#This Row],[correcta]]=bloques1a3[[#This Row],[respuesta]],1,0)</f>
        <v>0</v>
      </c>
      <c r="M3889" s="1">
        <f>+IF(bloques1a3[[#This Row],[Sexo]]="F",1,0)</f>
        <v>1</v>
      </c>
    </row>
    <row r="3890" spans="1:13" x14ac:dyDescent="0.55000000000000004">
      <c r="A3890">
        <v>47</v>
      </c>
      <c r="B3890" s="1" t="s">
        <v>506</v>
      </c>
      <c r="C3890" s="1" t="s">
        <v>6</v>
      </c>
      <c r="D3890">
        <v>3</v>
      </c>
      <c r="E3890" s="1" t="s">
        <v>327</v>
      </c>
      <c r="F3890">
        <v>3</v>
      </c>
      <c r="G3890" s="1" t="s">
        <v>376</v>
      </c>
      <c r="H3890" s="1" t="s">
        <v>29</v>
      </c>
      <c r="I3890">
        <v>2</v>
      </c>
      <c r="J3890" s="1" t="str">
        <f>+VLOOKUP(bloques1a3[[#This Row],[respuesta]],respuestas.emociones[],2,0)</f>
        <v>tristeza</v>
      </c>
      <c r="K3890" s="1">
        <f>+VLOOKUP(bloques1a3[[#This Row],[niño]],BD.niños[[Código]:[edad]],5,0)</f>
        <v>7</v>
      </c>
      <c r="L3890" s="1">
        <f>+IF(bloques1a3[[#This Row],[correcta]]=bloques1a3[[#This Row],[respuesta]],1,0)</f>
        <v>1</v>
      </c>
      <c r="M3890" s="1">
        <f>+IF(bloques1a3[[#This Row],[Sexo]]="F",1,0)</f>
        <v>1</v>
      </c>
    </row>
    <row r="3891" spans="1:13" x14ac:dyDescent="0.55000000000000004">
      <c r="A3891">
        <v>47</v>
      </c>
      <c r="B3891" s="1" t="s">
        <v>506</v>
      </c>
      <c r="C3891" s="1" t="s">
        <v>6</v>
      </c>
      <c r="D3891">
        <v>3</v>
      </c>
      <c r="E3891" s="1" t="s">
        <v>331</v>
      </c>
      <c r="F3891">
        <v>3</v>
      </c>
      <c r="G3891" s="1" t="s">
        <v>376</v>
      </c>
      <c r="H3891" s="1" t="s">
        <v>29</v>
      </c>
      <c r="I3891">
        <v>2</v>
      </c>
      <c r="J3891" s="1" t="str">
        <f>+VLOOKUP(bloques1a3[[#This Row],[respuesta]],respuestas.emociones[],2,0)</f>
        <v>tristeza</v>
      </c>
      <c r="K3891" s="1">
        <f>+VLOOKUP(bloques1a3[[#This Row],[niño]],BD.niños[[Código]:[edad]],5,0)</f>
        <v>8</v>
      </c>
      <c r="L3891" s="1">
        <f>+IF(bloques1a3[[#This Row],[correcta]]=bloques1a3[[#This Row],[respuesta]],1,0)</f>
        <v>1</v>
      </c>
      <c r="M3891" s="1">
        <f>+IF(bloques1a3[[#This Row],[Sexo]]="F",1,0)</f>
        <v>1</v>
      </c>
    </row>
    <row r="3892" spans="1:13" x14ac:dyDescent="0.55000000000000004">
      <c r="A3892">
        <v>48</v>
      </c>
      <c r="B3892" s="1" t="s">
        <v>507</v>
      </c>
      <c r="C3892" s="1" t="s">
        <v>3</v>
      </c>
      <c r="D3892">
        <v>4</v>
      </c>
      <c r="E3892" s="1" t="s">
        <v>105</v>
      </c>
      <c r="F3892">
        <v>4</v>
      </c>
      <c r="G3892" s="1" t="s">
        <v>377</v>
      </c>
      <c r="H3892" s="1" t="s">
        <v>29</v>
      </c>
      <c r="I3892">
        <v>2</v>
      </c>
      <c r="J3892" s="1" t="str">
        <f>+VLOOKUP(bloques1a3[[#This Row],[respuesta]],respuestas.emociones[],2,0)</f>
        <v>enojo</v>
      </c>
      <c r="K3892" s="1">
        <f>+VLOOKUP(bloques1a3[[#This Row],[niño]],BD.niños[[Código]:[edad]],5,0)</f>
        <v>10</v>
      </c>
      <c r="L3892" s="1">
        <f>+IF(bloques1a3[[#This Row],[correcta]]=bloques1a3[[#This Row],[respuesta]],1,0)</f>
        <v>1</v>
      </c>
      <c r="M3892" s="1">
        <f>+IF(bloques1a3[[#This Row],[Sexo]]="F",1,0)</f>
        <v>1</v>
      </c>
    </row>
    <row r="3893" spans="1:13" x14ac:dyDescent="0.55000000000000004">
      <c r="A3893">
        <v>48</v>
      </c>
      <c r="B3893" s="1" t="s">
        <v>507</v>
      </c>
      <c r="C3893" s="1" t="s">
        <v>3</v>
      </c>
      <c r="D3893">
        <v>4</v>
      </c>
      <c r="E3893" s="1" t="s">
        <v>108</v>
      </c>
      <c r="F3893">
        <v>4</v>
      </c>
      <c r="G3893" s="1" t="s">
        <v>377</v>
      </c>
      <c r="H3893" s="1" t="s">
        <v>29</v>
      </c>
      <c r="I3893">
        <v>2</v>
      </c>
      <c r="J3893" s="1" t="str">
        <f>+VLOOKUP(bloques1a3[[#This Row],[respuesta]],respuestas.emociones[],2,0)</f>
        <v>enojo</v>
      </c>
      <c r="K3893" s="1">
        <f>+VLOOKUP(bloques1a3[[#This Row],[niño]],BD.niños[[Código]:[edad]],5,0)</f>
        <v>10</v>
      </c>
      <c r="L3893" s="1">
        <f>+IF(bloques1a3[[#This Row],[correcta]]=bloques1a3[[#This Row],[respuesta]],1,0)</f>
        <v>1</v>
      </c>
      <c r="M3893" s="1">
        <f>+IF(bloques1a3[[#This Row],[Sexo]]="F",1,0)</f>
        <v>1</v>
      </c>
    </row>
    <row r="3894" spans="1:13" x14ac:dyDescent="0.55000000000000004">
      <c r="A3894">
        <v>48</v>
      </c>
      <c r="B3894" s="1" t="s">
        <v>507</v>
      </c>
      <c r="C3894" s="1" t="s">
        <v>3</v>
      </c>
      <c r="D3894">
        <v>4</v>
      </c>
      <c r="E3894" s="1" t="s">
        <v>112</v>
      </c>
      <c r="F3894">
        <v>4</v>
      </c>
      <c r="G3894" s="1" t="s">
        <v>377</v>
      </c>
      <c r="H3894" s="1" t="s">
        <v>29</v>
      </c>
      <c r="I3894">
        <v>2</v>
      </c>
      <c r="J3894" s="1" t="str">
        <f>+VLOOKUP(bloques1a3[[#This Row],[respuesta]],respuestas.emociones[],2,0)</f>
        <v>enojo</v>
      </c>
      <c r="K3894" s="1">
        <f>+VLOOKUP(bloques1a3[[#This Row],[niño]],BD.niños[[Código]:[edad]],5,0)</f>
        <v>9</v>
      </c>
      <c r="L3894" s="1">
        <f>+IF(bloques1a3[[#This Row],[correcta]]=bloques1a3[[#This Row],[respuesta]],1,0)</f>
        <v>1</v>
      </c>
      <c r="M3894" s="1">
        <f>+IF(bloques1a3[[#This Row],[Sexo]]="F",1,0)</f>
        <v>1</v>
      </c>
    </row>
    <row r="3895" spans="1:13" x14ac:dyDescent="0.55000000000000004">
      <c r="A3895">
        <v>48</v>
      </c>
      <c r="B3895" s="1" t="s">
        <v>507</v>
      </c>
      <c r="C3895" s="1" t="s">
        <v>3</v>
      </c>
      <c r="D3895">
        <v>4</v>
      </c>
      <c r="E3895" s="1" t="s">
        <v>116</v>
      </c>
      <c r="F3895">
        <v>4</v>
      </c>
      <c r="G3895" s="1" t="s">
        <v>377</v>
      </c>
      <c r="H3895" s="1" t="s">
        <v>29</v>
      </c>
      <c r="I3895">
        <v>2</v>
      </c>
      <c r="J3895" s="1" t="str">
        <f>+VLOOKUP(bloques1a3[[#This Row],[respuesta]],respuestas.emociones[],2,0)</f>
        <v>enojo</v>
      </c>
      <c r="K3895" s="1">
        <f>+VLOOKUP(bloques1a3[[#This Row],[niño]],BD.niños[[Código]:[edad]],5,0)</f>
        <v>9</v>
      </c>
      <c r="L3895" s="1">
        <f>+IF(bloques1a3[[#This Row],[correcta]]=bloques1a3[[#This Row],[respuesta]],1,0)</f>
        <v>1</v>
      </c>
      <c r="M3895" s="1">
        <f>+IF(bloques1a3[[#This Row],[Sexo]]="F",1,0)</f>
        <v>1</v>
      </c>
    </row>
    <row r="3896" spans="1:13" x14ac:dyDescent="0.55000000000000004">
      <c r="A3896">
        <v>48</v>
      </c>
      <c r="B3896" s="1" t="s">
        <v>507</v>
      </c>
      <c r="C3896" s="1" t="s">
        <v>3</v>
      </c>
      <c r="D3896">
        <v>4</v>
      </c>
      <c r="E3896" s="1" t="s">
        <v>120</v>
      </c>
      <c r="F3896">
        <v>4</v>
      </c>
      <c r="G3896" s="1" t="s">
        <v>377</v>
      </c>
      <c r="H3896" s="1" t="s">
        <v>28</v>
      </c>
      <c r="I3896">
        <v>2</v>
      </c>
      <c r="J3896" s="1" t="str">
        <f>+VLOOKUP(bloques1a3[[#This Row],[respuesta]],respuestas.emociones[],2,0)</f>
        <v>enojo</v>
      </c>
      <c r="K3896" s="1">
        <f>+VLOOKUP(bloques1a3[[#This Row],[niño]],BD.niños[[Código]:[edad]],5,0)</f>
        <v>10</v>
      </c>
      <c r="L3896" s="1">
        <f>+IF(bloques1a3[[#This Row],[correcta]]=bloques1a3[[#This Row],[respuesta]],1,0)</f>
        <v>1</v>
      </c>
      <c r="M3896" s="1">
        <f>+IF(bloques1a3[[#This Row],[Sexo]]="F",1,0)</f>
        <v>0</v>
      </c>
    </row>
    <row r="3897" spans="1:13" x14ac:dyDescent="0.55000000000000004">
      <c r="A3897">
        <v>48</v>
      </c>
      <c r="B3897" s="1" t="s">
        <v>507</v>
      </c>
      <c r="C3897" s="1" t="s">
        <v>3</v>
      </c>
      <c r="D3897">
        <v>4</v>
      </c>
      <c r="E3897" s="1" t="s">
        <v>123</v>
      </c>
      <c r="F3897">
        <v>4</v>
      </c>
      <c r="G3897" s="1" t="s">
        <v>376</v>
      </c>
      <c r="H3897" s="1" t="s">
        <v>28</v>
      </c>
      <c r="I3897">
        <v>2</v>
      </c>
      <c r="J3897" s="1" t="str">
        <f>+VLOOKUP(bloques1a3[[#This Row],[respuesta]],respuestas.emociones[],2,0)</f>
        <v>enojo</v>
      </c>
      <c r="K3897" s="1">
        <f>+VLOOKUP(bloques1a3[[#This Row],[niño]],BD.niños[[Código]:[edad]],5,0)</f>
        <v>8</v>
      </c>
      <c r="L3897" s="1">
        <f>+IF(bloques1a3[[#This Row],[correcta]]=bloques1a3[[#This Row],[respuesta]],1,0)</f>
        <v>1</v>
      </c>
      <c r="M3897" s="1">
        <f>+IF(bloques1a3[[#This Row],[Sexo]]="F",1,0)</f>
        <v>0</v>
      </c>
    </row>
    <row r="3898" spans="1:13" x14ac:dyDescent="0.55000000000000004">
      <c r="A3898">
        <v>48</v>
      </c>
      <c r="B3898" s="1" t="s">
        <v>507</v>
      </c>
      <c r="C3898" s="1" t="s">
        <v>3</v>
      </c>
      <c r="D3898">
        <v>4</v>
      </c>
      <c r="E3898" s="1" t="s">
        <v>127</v>
      </c>
      <c r="F3898">
        <v>4</v>
      </c>
      <c r="G3898" s="1" t="s">
        <v>375</v>
      </c>
      <c r="H3898" s="1" t="s">
        <v>28</v>
      </c>
      <c r="I3898">
        <v>2</v>
      </c>
      <c r="J3898" s="1" t="str">
        <f>+VLOOKUP(bloques1a3[[#This Row],[respuesta]],respuestas.emociones[],2,0)</f>
        <v>enojo</v>
      </c>
      <c r="K3898" s="1">
        <f>+VLOOKUP(bloques1a3[[#This Row],[niño]],BD.niños[[Código]:[edad]],5,0)</f>
        <v>6</v>
      </c>
      <c r="L3898" s="1">
        <f>+IF(bloques1a3[[#This Row],[correcta]]=bloques1a3[[#This Row],[respuesta]],1,0)</f>
        <v>1</v>
      </c>
      <c r="M3898" s="1">
        <f>+IF(bloques1a3[[#This Row],[Sexo]]="F",1,0)</f>
        <v>0</v>
      </c>
    </row>
    <row r="3899" spans="1:13" x14ac:dyDescent="0.55000000000000004">
      <c r="A3899">
        <v>48</v>
      </c>
      <c r="B3899" s="1" t="s">
        <v>507</v>
      </c>
      <c r="C3899" s="1" t="s">
        <v>3</v>
      </c>
      <c r="D3899">
        <v>4</v>
      </c>
      <c r="E3899" s="1" t="s">
        <v>131</v>
      </c>
      <c r="F3899">
        <v>4</v>
      </c>
      <c r="G3899" s="1" t="s">
        <v>375</v>
      </c>
      <c r="H3899" s="1" t="s">
        <v>29</v>
      </c>
      <c r="I3899">
        <v>2</v>
      </c>
      <c r="J3899" s="1" t="str">
        <f>+VLOOKUP(bloques1a3[[#This Row],[respuesta]],respuestas.emociones[],2,0)</f>
        <v>enojo</v>
      </c>
      <c r="K3899" s="1">
        <f>+VLOOKUP(bloques1a3[[#This Row],[niño]],BD.niños[[Código]:[edad]],5,0)</f>
        <v>6</v>
      </c>
      <c r="L3899" s="1">
        <f>+IF(bloques1a3[[#This Row],[correcta]]=bloques1a3[[#This Row],[respuesta]],1,0)</f>
        <v>1</v>
      </c>
      <c r="M3899" s="1">
        <f>+IF(bloques1a3[[#This Row],[Sexo]]="F",1,0)</f>
        <v>1</v>
      </c>
    </row>
    <row r="3900" spans="1:13" x14ac:dyDescent="0.55000000000000004">
      <c r="A3900">
        <v>48</v>
      </c>
      <c r="B3900" s="1" t="s">
        <v>507</v>
      </c>
      <c r="C3900" s="1" t="s">
        <v>3</v>
      </c>
      <c r="D3900">
        <v>4</v>
      </c>
      <c r="E3900" s="1" t="s">
        <v>135</v>
      </c>
      <c r="F3900">
        <v>4</v>
      </c>
      <c r="G3900" s="1" t="s">
        <v>375</v>
      </c>
      <c r="H3900" s="1" t="s">
        <v>28</v>
      </c>
      <c r="I3900">
        <v>2</v>
      </c>
      <c r="J3900" s="1" t="str">
        <f>+VLOOKUP(bloques1a3[[#This Row],[respuesta]],respuestas.emociones[],2,0)</f>
        <v>enojo</v>
      </c>
      <c r="K3900" s="1">
        <f>+VLOOKUP(bloques1a3[[#This Row],[niño]],BD.niños[[Código]:[edad]],5,0)</f>
        <v>6</v>
      </c>
      <c r="L3900" s="1">
        <f>+IF(bloques1a3[[#This Row],[correcta]]=bloques1a3[[#This Row],[respuesta]],1,0)</f>
        <v>1</v>
      </c>
      <c r="M3900" s="1">
        <f>+IF(bloques1a3[[#This Row],[Sexo]]="F",1,0)</f>
        <v>0</v>
      </c>
    </row>
    <row r="3901" spans="1:13" x14ac:dyDescent="0.55000000000000004">
      <c r="A3901">
        <v>48</v>
      </c>
      <c r="B3901" s="1" t="s">
        <v>507</v>
      </c>
      <c r="C3901" s="1" t="s">
        <v>3</v>
      </c>
      <c r="D3901">
        <v>4</v>
      </c>
      <c r="E3901" s="1" t="s">
        <v>139</v>
      </c>
      <c r="F3901">
        <v>4</v>
      </c>
      <c r="G3901" s="1" t="s">
        <v>376</v>
      </c>
      <c r="H3901" s="1" t="s">
        <v>28</v>
      </c>
      <c r="I3901">
        <v>2</v>
      </c>
      <c r="J3901" s="1" t="str">
        <f>+VLOOKUP(bloques1a3[[#This Row],[respuesta]],respuestas.emociones[],2,0)</f>
        <v>enojo</v>
      </c>
      <c r="K3901" s="1">
        <f>+VLOOKUP(bloques1a3[[#This Row],[niño]],BD.niños[[Código]:[edad]],5,0)</f>
        <v>8</v>
      </c>
      <c r="L3901" s="1">
        <f>+IF(bloques1a3[[#This Row],[correcta]]=bloques1a3[[#This Row],[respuesta]],1,0)</f>
        <v>1</v>
      </c>
      <c r="M3901" s="1">
        <f>+IF(bloques1a3[[#This Row],[Sexo]]="F",1,0)</f>
        <v>0</v>
      </c>
    </row>
    <row r="3902" spans="1:13" x14ac:dyDescent="0.55000000000000004">
      <c r="A3902">
        <v>48</v>
      </c>
      <c r="B3902" s="1" t="s">
        <v>507</v>
      </c>
      <c r="C3902" s="1" t="s">
        <v>3</v>
      </c>
      <c r="D3902">
        <v>4</v>
      </c>
      <c r="E3902" s="1" t="s">
        <v>141</v>
      </c>
      <c r="F3902">
        <v>4</v>
      </c>
      <c r="G3902" s="1" t="s">
        <v>376</v>
      </c>
      <c r="H3902" s="1" t="s">
        <v>29</v>
      </c>
      <c r="I3902">
        <v>2</v>
      </c>
      <c r="J3902" s="1" t="str">
        <f>+VLOOKUP(bloques1a3[[#This Row],[respuesta]],respuestas.emociones[],2,0)</f>
        <v>enojo</v>
      </c>
      <c r="K3902" s="1">
        <f>+VLOOKUP(bloques1a3[[#This Row],[niño]],BD.niños[[Código]:[edad]],5,0)</f>
        <v>7</v>
      </c>
      <c r="L3902" s="1">
        <f>+IF(bloques1a3[[#This Row],[correcta]]=bloques1a3[[#This Row],[respuesta]],1,0)</f>
        <v>1</v>
      </c>
      <c r="M3902" s="1">
        <f>+IF(bloques1a3[[#This Row],[Sexo]]="F",1,0)</f>
        <v>1</v>
      </c>
    </row>
    <row r="3903" spans="1:13" x14ac:dyDescent="0.55000000000000004">
      <c r="A3903">
        <v>48</v>
      </c>
      <c r="B3903" s="1" t="s">
        <v>507</v>
      </c>
      <c r="C3903" s="1" t="s">
        <v>3</v>
      </c>
      <c r="D3903">
        <v>4</v>
      </c>
      <c r="E3903" s="1" t="s">
        <v>145</v>
      </c>
      <c r="F3903">
        <v>4</v>
      </c>
      <c r="G3903" s="1" t="s">
        <v>376</v>
      </c>
      <c r="H3903" s="1" t="s">
        <v>28</v>
      </c>
      <c r="I3903">
        <v>2</v>
      </c>
      <c r="J3903" s="1" t="str">
        <f>+VLOOKUP(bloques1a3[[#This Row],[respuesta]],respuestas.emociones[],2,0)</f>
        <v>enojo</v>
      </c>
      <c r="K3903" s="1">
        <f>+VLOOKUP(bloques1a3[[#This Row],[niño]],BD.niños[[Código]:[edad]],5,0)</f>
        <v>8</v>
      </c>
      <c r="L3903" s="1">
        <f>+IF(bloques1a3[[#This Row],[correcta]]=bloques1a3[[#This Row],[respuesta]],1,0)</f>
        <v>1</v>
      </c>
      <c r="M3903" s="1">
        <f>+IF(bloques1a3[[#This Row],[Sexo]]="F",1,0)</f>
        <v>0</v>
      </c>
    </row>
    <row r="3904" spans="1:13" x14ac:dyDescent="0.55000000000000004">
      <c r="A3904">
        <v>48</v>
      </c>
      <c r="B3904" s="1" t="s">
        <v>507</v>
      </c>
      <c r="C3904" s="1" t="s">
        <v>3</v>
      </c>
      <c r="D3904">
        <v>4</v>
      </c>
      <c r="E3904" s="1" t="s">
        <v>147</v>
      </c>
      <c r="F3904">
        <v>4</v>
      </c>
      <c r="G3904" s="1" t="s">
        <v>376</v>
      </c>
      <c r="H3904" s="1" t="s">
        <v>28</v>
      </c>
      <c r="I3904">
        <v>2</v>
      </c>
      <c r="J3904" s="1" t="str">
        <f>+VLOOKUP(bloques1a3[[#This Row],[respuesta]],respuestas.emociones[],2,0)</f>
        <v>enojo</v>
      </c>
      <c r="K3904" s="1">
        <f>+VLOOKUP(bloques1a3[[#This Row],[niño]],BD.niños[[Código]:[edad]],5,0)</f>
        <v>8</v>
      </c>
      <c r="L3904" s="1">
        <f>+IF(bloques1a3[[#This Row],[correcta]]=bloques1a3[[#This Row],[respuesta]],1,0)</f>
        <v>1</v>
      </c>
      <c r="M3904" s="1">
        <f>+IF(bloques1a3[[#This Row],[Sexo]]="F",1,0)</f>
        <v>0</v>
      </c>
    </row>
    <row r="3905" spans="1:13" x14ac:dyDescent="0.55000000000000004">
      <c r="A3905">
        <v>48</v>
      </c>
      <c r="B3905" s="1" t="s">
        <v>507</v>
      </c>
      <c r="C3905" s="1" t="s">
        <v>3</v>
      </c>
      <c r="D3905">
        <v>4</v>
      </c>
      <c r="E3905" s="1" t="s">
        <v>214</v>
      </c>
      <c r="F3905">
        <v>6</v>
      </c>
      <c r="G3905" s="1" t="s">
        <v>377</v>
      </c>
      <c r="H3905" s="1" t="s">
        <v>29</v>
      </c>
      <c r="I3905">
        <v>2</v>
      </c>
      <c r="J3905" s="1" t="str">
        <f>+VLOOKUP(bloques1a3[[#This Row],[respuesta]],respuestas.emociones[],2,0)</f>
        <v>sorpresa</v>
      </c>
      <c r="K3905" s="1">
        <f>+VLOOKUP(bloques1a3[[#This Row],[niño]],BD.niños[[Código]:[edad]],5,0)</f>
        <v>10</v>
      </c>
      <c r="L3905" s="1">
        <f>+IF(bloques1a3[[#This Row],[correcta]]=bloques1a3[[#This Row],[respuesta]],1,0)</f>
        <v>0</v>
      </c>
      <c r="M3905" s="1">
        <f>+IF(bloques1a3[[#This Row],[Sexo]]="F",1,0)</f>
        <v>1</v>
      </c>
    </row>
    <row r="3906" spans="1:13" x14ac:dyDescent="0.55000000000000004">
      <c r="A3906">
        <v>48</v>
      </c>
      <c r="B3906" s="1" t="s">
        <v>507</v>
      </c>
      <c r="C3906" s="1" t="s">
        <v>3</v>
      </c>
      <c r="D3906">
        <v>4</v>
      </c>
      <c r="E3906" s="1" t="s">
        <v>217</v>
      </c>
      <c r="F3906">
        <v>4</v>
      </c>
      <c r="G3906" s="1" t="s">
        <v>377</v>
      </c>
      <c r="H3906" s="1" t="s">
        <v>29</v>
      </c>
      <c r="I3906">
        <v>2</v>
      </c>
      <c r="J3906" s="1" t="str">
        <f>+VLOOKUP(bloques1a3[[#This Row],[respuesta]],respuestas.emociones[],2,0)</f>
        <v>enojo</v>
      </c>
      <c r="K3906" s="1">
        <f>+VLOOKUP(bloques1a3[[#This Row],[niño]],BD.niños[[Código]:[edad]],5,0)</f>
        <v>10</v>
      </c>
      <c r="L3906" s="1">
        <f>+IF(bloques1a3[[#This Row],[correcta]]=bloques1a3[[#This Row],[respuesta]],1,0)</f>
        <v>1</v>
      </c>
      <c r="M3906" s="1">
        <f>+IF(bloques1a3[[#This Row],[Sexo]]="F",1,0)</f>
        <v>1</v>
      </c>
    </row>
    <row r="3907" spans="1:13" x14ac:dyDescent="0.55000000000000004">
      <c r="A3907">
        <v>48</v>
      </c>
      <c r="B3907" s="1" t="s">
        <v>507</v>
      </c>
      <c r="C3907" s="1" t="s">
        <v>3</v>
      </c>
      <c r="D3907">
        <v>4</v>
      </c>
      <c r="E3907" s="1" t="s">
        <v>220</v>
      </c>
      <c r="F3907">
        <v>4</v>
      </c>
      <c r="G3907" s="1" t="s">
        <v>377</v>
      </c>
      <c r="H3907" s="1" t="s">
        <v>29</v>
      </c>
      <c r="I3907">
        <v>2</v>
      </c>
      <c r="J3907" s="1" t="str">
        <f>+VLOOKUP(bloques1a3[[#This Row],[respuesta]],respuestas.emociones[],2,0)</f>
        <v>enojo</v>
      </c>
      <c r="K3907" s="1">
        <f>+VLOOKUP(bloques1a3[[#This Row],[niño]],BD.niños[[Código]:[edad]],5,0)</f>
        <v>10</v>
      </c>
      <c r="L3907" s="1">
        <f>+IF(bloques1a3[[#This Row],[correcta]]=bloques1a3[[#This Row],[respuesta]],1,0)</f>
        <v>1</v>
      </c>
      <c r="M3907" s="1">
        <f>+IF(bloques1a3[[#This Row],[Sexo]]="F",1,0)</f>
        <v>1</v>
      </c>
    </row>
    <row r="3908" spans="1:13" x14ac:dyDescent="0.55000000000000004">
      <c r="A3908">
        <v>48</v>
      </c>
      <c r="B3908" s="1" t="s">
        <v>507</v>
      </c>
      <c r="C3908" s="1" t="s">
        <v>3</v>
      </c>
      <c r="D3908">
        <v>4</v>
      </c>
      <c r="E3908" s="1" t="s">
        <v>223</v>
      </c>
      <c r="F3908">
        <v>4</v>
      </c>
      <c r="G3908" s="1" t="s">
        <v>376</v>
      </c>
      <c r="H3908" s="1" t="s">
        <v>29</v>
      </c>
      <c r="I3908">
        <v>2</v>
      </c>
      <c r="J3908" s="1" t="str">
        <f>+VLOOKUP(bloques1a3[[#This Row],[respuesta]],respuestas.emociones[],2,0)</f>
        <v>enojo</v>
      </c>
      <c r="K3908" s="1">
        <f>+VLOOKUP(bloques1a3[[#This Row],[niño]],BD.niños[[Código]:[edad]],5,0)</f>
        <v>8</v>
      </c>
      <c r="L3908" s="1">
        <f>+IF(bloques1a3[[#This Row],[correcta]]=bloques1a3[[#This Row],[respuesta]],1,0)</f>
        <v>1</v>
      </c>
      <c r="M3908" s="1">
        <f>+IF(bloques1a3[[#This Row],[Sexo]]="F",1,0)</f>
        <v>1</v>
      </c>
    </row>
    <row r="3909" spans="1:13" x14ac:dyDescent="0.55000000000000004">
      <c r="A3909">
        <v>48</v>
      </c>
      <c r="B3909" s="1" t="s">
        <v>507</v>
      </c>
      <c r="C3909" s="1" t="s">
        <v>3</v>
      </c>
      <c r="D3909">
        <v>4</v>
      </c>
      <c r="E3909" s="1" t="s">
        <v>226</v>
      </c>
      <c r="F3909">
        <v>5</v>
      </c>
      <c r="G3909" s="1" t="s">
        <v>377</v>
      </c>
      <c r="H3909" s="1" t="s">
        <v>28</v>
      </c>
      <c r="I3909">
        <v>2</v>
      </c>
      <c r="J3909" s="1" t="str">
        <f>+VLOOKUP(bloques1a3[[#This Row],[respuesta]],respuestas.emociones[],2,0)</f>
        <v>miedo</v>
      </c>
      <c r="K3909" s="1">
        <f>+VLOOKUP(bloques1a3[[#This Row],[niño]],BD.niños[[Código]:[edad]],5,0)</f>
        <v>10</v>
      </c>
      <c r="L3909" s="1">
        <f>+IF(bloques1a3[[#This Row],[correcta]]=bloques1a3[[#This Row],[respuesta]],1,0)</f>
        <v>0</v>
      </c>
      <c r="M3909" s="1">
        <f>+IF(bloques1a3[[#This Row],[Sexo]]="F",1,0)</f>
        <v>0</v>
      </c>
    </row>
    <row r="3910" spans="1:13" x14ac:dyDescent="0.55000000000000004">
      <c r="A3910">
        <v>48</v>
      </c>
      <c r="B3910" s="1" t="s">
        <v>507</v>
      </c>
      <c r="C3910" s="1" t="s">
        <v>3</v>
      </c>
      <c r="D3910">
        <v>4</v>
      </c>
      <c r="E3910" s="1" t="s">
        <v>229</v>
      </c>
      <c r="F3910">
        <v>4</v>
      </c>
      <c r="G3910" s="1" t="s">
        <v>376</v>
      </c>
      <c r="H3910" s="1" t="s">
        <v>28</v>
      </c>
      <c r="I3910">
        <v>2</v>
      </c>
      <c r="J3910" s="1" t="str">
        <f>+VLOOKUP(bloques1a3[[#This Row],[respuesta]],respuestas.emociones[],2,0)</f>
        <v>enojo</v>
      </c>
      <c r="K3910" s="1">
        <f>+VLOOKUP(bloques1a3[[#This Row],[niño]],BD.niños[[Código]:[edad]],5,0)</f>
        <v>7</v>
      </c>
      <c r="L3910" s="1">
        <f>+IF(bloques1a3[[#This Row],[correcta]]=bloques1a3[[#This Row],[respuesta]],1,0)</f>
        <v>1</v>
      </c>
      <c r="M3910" s="1">
        <f>+IF(bloques1a3[[#This Row],[Sexo]]="F",1,0)</f>
        <v>0</v>
      </c>
    </row>
    <row r="3911" spans="1:13" x14ac:dyDescent="0.55000000000000004">
      <c r="A3911">
        <v>48</v>
      </c>
      <c r="B3911" s="1" t="s">
        <v>507</v>
      </c>
      <c r="C3911" s="1" t="s">
        <v>3</v>
      </c>
      <c r="D3911">
        <v>4</v>
      </c>
      <c r="E3911" s="1" t="s">
        <v>231</v>
      </c>
      <c r="F3911">
        <v>4</v>
      </c>
      <c r="G3911" s="1" t="s">
        <v>375</v>
      </c>
      <c r="H3911" s="1" t="s">
        <v>29</v>
      </c>
      <c r="I3911">
        <v>2</v>
      </c>
      <c r="J3911" s="1" t="str">
        <f>+VLOOKUP(bloques1a3[[#This Row],[respuesta]],respuestas.emociones[],2,0)</f>
        <v>enojo</v>
      </c>
      <c r="K3911" s="1">
        <f>+VLOOKUP(bloques1a3[[#This Row],[niño]],BD.niños[[Código]:[edad]],5,0)</f>
        <v>6</v>
      </c>
      <c r="L3911" s="1">
        <f>+IF(bloques1a3[[#This Row],[correcta]]=bloques1a3[[#This Row],[respuesta]],1,0)</f>
        <v>1</v>
      </c>
      <c r="M3911" s="1">
        <f>+IF(bloques1a3[[#This Row],[Sexo]]="F",1,0)</f>
        <v>1</v>
      </c>
    </row>
    <row r="3912" spans="1:13" x14ac:dyDescent="0.55000000000000004">
      <c r="A3912">
        <v>48</v>
      </c>
      <c r="B3912" s="1" t="s">
        <v>507</v>
      </c>
      <c r="C3912" s="1" t="s">
        <v>3</v>
      </c>
      <c r="D3912">
        <v>4</v>
      </c>
      <c r="E3912" s="1" t="s">
        <v>286</v>
      </c>
      <c r="F3912">
        <v>4</v>
      </c>
      <c r="G3912" s="1" t="s">
        <v>375</v>
      </c>
      <c r="H3912" s="1" t="s">
        <v>28</v>
      </c>
      <c r="I3912">
        <v>2</v>
      </c>
      <c r="J3912" s="1" t="str">
        <f>+VLOOKUP(bloques1a3[[#This Row],[respuesta]],respuestas.emociones[],2,0)</f>
        <v>enojo</v>
      </c>
      <c r="K3912" s="1">
        <f>+VLOOKUP(bloques1a3[[#This Row],[niño]],BD.niños[[Código]:[edad]],5,0)</f>
        <v>5</v>
      </c>
      <c r="L3912" s="1">
        <f>+IF(bloques1a3[[#This Row],[correcta]]=bloques1a3[[#This Row],[respuesta]],1,0)</f>
        <v>1</v>
      </c>
      <c r="M3912" s="1">
        <f>+IF(bloques1a3[[#This Row],[Sexo]]="F",1,0)</f>
        <v>0</v>
      </c>
    </row>
    <row r="3913" spans="1:13" x14ac:dyDescent="0.55000000000000004">
      <c r="A3913">
        <v>48</v>
      </c>
      <c r="B3913" s="1" t="s">
        <v>507</v>
      </c>
      <c r="C3913" s="1" t="s">
        <v>3</v>
      </c>
      <c r="D3913">
        <v>4</v>
      </c>
      <c r="E3913" s="1" t="s">
        <v>290</v>
      </c>
      <c r="F3913">
        <v>3</v>
      </c>
      <c r="G3913" s="1" t="s">
        <v>375</v>
      </c>
      <c r="H3913" s="1" t="s">
        <v>28</v>
      </c>
      <c r="I3913">
        <v>2</v>
      </c>
      <c r="J3913" s="1" t="str">
        <f>+VLOOKUP(bloques1a3[[#This Row],[respuesta]],respuestas.emociones[],2,0)</f>
        <v>tristeza</v>
      </c>
      <c r="K3913" s="1">
        <f>+VLOOKUP(bloques1a3[[#This Row],[niño]],BD.niños[[Código]:[edad]],5,0)</f>
        <v>6</v>
      </c>
      <c r="L3913" s="1">
        <f>+IF(bloques1a3[[#This Row],[correcta]]=bloques1a3[[#This Row],[respuesta]],1,0)</f>
        <v>0</v>
      </c>
      <c r="M3913" s="1">
        <f>+IF(bloques1a3[[#This Row],[Sexo]]="F",1,0)</f>
        <v>0</v>
      </c>
    </row>
    <row r="3914" spans="1:13" x14ac:dyDescent="0.55000000000000004">
      <c r="A3914">
        <v>48</v>
      </c>
      <c r="B3914" s="1" t="s">
        <v>507</v>
      </c>
      <c r="C3914" s="1" t="s">
        <v>3</v>
      </c>
      <c r="D3914">
        <v>4</v>
      </c>
      <c r="E3914" s="1" t="s">
        <v>294</v>
      </c>
      <c r="F3914">
        <v>4</v>
      </c>
      <c r="G3914" s="1" t="s">
        <v>376</v>
      </c>
      <c r="H3914" s="1" t="s">
        <v>28</v>
      </c>
      <c r="I3914">
        <v>2</v>
      </c>
      <c r="J3914" s="1" t="str">
        <f>+VLOOKUP(bloques1a3[[#This Row],[respuesta]],respuestas.emociones[],2,0)</f>
        <v>enojo</v>
      </c>
      <c r="K3914" s="1">
        <f>+VLOOKUP(bloques1a3[[#This Row],[niño]],BD.niños[[Código]:[edad]],5,0)</f>
        <v>7</v>
      </c>
      <c r="L3914" s="1">
        <f>+IF(bloques1a3[[#This Row],[correcta]]=bloques1a3[[#This Row],[respuesta]],1,0)</f>
        <v>1</v>
      </c>
      <c r="M3914" s="1">
        <f>+IF(bloques1a3[[#This Row],[Sexo]]="F",1,0)</f>
        <v>0</v>
      </c>
    </row>
    <row r="3915" spans="1:13" x14ac:dyDescent="0.55000000000000004">
      <c r="A3915">
        <v>48</v>
      </c>
      <c r="B3915" s="1" t="s">
        <v>507</v>
      </c>
      <c r="C3915" s="1" t="s">
        <v>3</v>
      </c>
      <c r="D3915">
        <v>4</v>
      </c>
      <c r="E3915" s="1" t="s">
        <v>295</v>
      </c>
      <c r="F3915">
        <v>4</v>
      </c>
      <c r="G3915" s="1" t="s">
        <v>376</v>
      </c>
      <c r="H3915" s="1" t="s">
        <v>28</v>
      </c>
      <c r="I3915">
        <v>2</v>
      </c>
      <c r="J3915" s="1" t="str">
        <f>+VLOOKUP(bloques1a3[[#This Row],[respuesta]],respuestas.emociones[],2,0)</f>
        <v>enojo</v>
      </c>
      <c r="K3915" s="1">
        <f>+VLOOKUP(bloques1a3[[#This Row],[niño]],BD.niños[[Código]:[edad]],5,0)</f>
        <v>8</v>
      </c>
      <c r="L3915" s="1">
        <f>+IF(bloques1a3[[#This Row],[correcta]]=bloques1a3[[#This Row],[respuesta]],1,0)</f>
        <v>1</v>
      </c>
      <c r="M3915" s="1">
        <f>+IF(bloques1a3[[#This Row],[Sexo]]="F",1,0)</f>
        <v>0</v>
      </c>
    </row>
    <row r="3916" spans="1:13" x14ac:dyDescent="0.55000000000000004">
      <c r="A3916">
        <v>48</v>
      </c>
      <c r="B3916" s="1" t="s">
        <v>507</v>
      </c>
      <c r="C3916" s="1" t="s">
        <v>3</v>
      </c>
      <c r="D3916">
        <v>4</v>
      </c>
      <c r="E3916" s="1" t="s">
        <v>317</v>
      </c>
      <c r="F3916">
        <v>4</v>
      </c>
      <c r="G3916" s="1" t="s">
        <v>377</v>
      </c>
      <c r="H3916" s="1" t="s">
        <v>29</v>
      </c>
      <c r="I3916">
        <v>2</v>
      </c>
      <c r="J3916" s="1" t="str">
        <f>+VLOOKUP(bloques1a3[[#This Row],[respuesta]],respuestas.emociones[],2,0)</f>
        <v>enojo</v>
      </c>
      <c r="K3916" s="1">
        <f>+VLOOKUP(bloques1a3[[#This Row],[niño]],BD.niños[[Código]:[edad]],5,0)</f>
        <v>10</v>
      </c>
      <c r="L3916" s="1">
        <f>+IF(bloques1a3[[#This Row],[correcta]]=bloques1a3[[#This Row],[respuesta]],1,0)</f>
        <v>1</v>
      </c>
      <c r="M3916" s="1">
        <f>+IF(bloques1a3[[#This Row],[Sexo]]="F",1,0)</f>
        <v>1</v>
      </c>
    </row>
    <row r="3917" spans="1:13" x14ac:dyDescent="0.55000000000000004">
      <c r="A3917">
        <v>48</v>
      </c>
      <c r="B3917" s="1" t="s">
        <v>507</v>
      </c>
      <c r="C3917" s="1" t="s">
        <v>3</v>
      </c>
      <c r="D3917">
        <v>4</v>
      </c>
      <c r="E3917" s="1" t="s">
        <v>320</v>
      </c>
      <c r="F3917">
        <v>4</v>
      </c>
      <c r="G3917" s="1" t="s">
        <v>377</v>
      </c>
      <c r="H3917" s="1" t="s">
        <v>28</v>
      </c>
      <c r="I3917">
        <v>2</v>
      </c>
      <c r="J3917" s="1" t="str">
        <f>+VLOOKUP(bloques1a3[[#This Row],[respuesta]],respuestas.emociones[],2,0)</f>
        <v>enojo</v>
      </c>
      <c r="K3917" s="1">
        <f>+VLOOKUP(bloques1a3[[#This Row],[niño]],BD.niños[[Código]:[edad]],5,0)</f>
        <v>10</v>
      </c>
      <c r="L3917" s="1">
        <f>+IF(bloques1a3[[#This Row],[correcta]]=bloques1a3[[#This Row],[respuesta]],1,0)</f>
        <v>1</v>
      </c>
      <c r="M3917" s="1">
        <f>+IF(bloques1a3[[#This Row],[Sexo]]="F",1,0)</f>
        <v>0</v>
      </c>
    </row>
    <row r="3918" spans="1:13" x14ac:dyDescent="0.55000000000000004">
      <c r="A3918">
        <v>48</v>
      </c>
      <c r="B3918" s="1" t="s">
        <v>507</v>
      </c>
      <c r="C3918" s="1" t="s">
        <v>3</v>
      </c>
      <c r="D3918">
        <v>4</v>
      </c>
      <c r="E3918" s="1" t="s">
        <v>323</v>
      </c>
      <c r="F3918">
        <v>5</v>
      </c>
      <c r="G3918" s="1" t="s">
        <v>376</v>
      </c>
      <c r="H3918" s="1" t="s">
        <v>29</v>
      </c>
      <c r="I3918">
        <v>2</v>
      </c>
      <c r="J3918" s="1" t="str">
        <f>+VLOOKUP(bloques1a3[[#This Row],[respuesta]],respuestas.emociones[],2,0)</f>
        <v>miedo</v>
      </c>
      <c r="K3918" s="1">
        <f>+VLOOKUP(bloques1a3[[#This Row],[niño]],BD.niños[[Código]:[edad]],5,0)</f>
        <v>8</v>
      </c>
      <c r="L3918" s="1">
        <f>+IF(bloques1a3[[#This Row],[correcta]]=bloques1a3[[#This Row],[respuesta]],1,0)</f>
        <v>0</v>
      </c>
      <c r="M3918" s="1">
        <f>+IF(bloques1a3[[#This Row],[Sexo]]="F",1,0)</f>
        <v>1</v>
      </c>
    </row>
    <row r="3919" spans="1:13" x14ac:dyDescent="0.55000000000000004">
      <c r="A3919">
        <v>48</v>
      </c>
      <c r="B3919" s="1" t="s">
        <v>507</v>
      </c>
      <c r="C3919" s="1" t="s">
        <v>3</v>
      </c>
      <c r="D3919">
        <v>4</v>
      </c>
      <c r="E3919" s="1" t="s">
        <v>327</v>
      </c>
      <c r="F3919">
        <v>4</v>
      </c>
      <c r="G3919" s="1" t="s">
        <v>376</v>
      </c>
      <c r="H3919" s="1" t="s">
        <v>29</v>
      </c>
      <c r="I3919">
        <v>2</v>
      </c>
      <c r="J3919" s="1" t="str">
        <f>+VLOOKUP(bloques1a3[[#This Row],[respuesta]],respuestas.emociones[],2,0)</f>
        <v>enojo</v>
      </c>
      <c r="K3919" s="1">
        <f>+VLOOKUP(bloques1a3[[#This Row],[niño]],BD.niños[[Código]:[edad]],5,0)</f>
        <v>7</v>
      </c>
      <c r="L3919" s="1">
        <f>+IF(bloques1a3[[#This Row],[correcta]]=bloques1a3[[#This Row],[respuesta]],1,0)</f>
        <v>1</v>
      </c>
      <c r="M3919" s="1">
        <f>+IF(bloques1a3[[#This Row],[Sexo]]="F",1,0)</f>
        <v>1</v>
      </c>
    </row>
    <row r="3920" spans="1:13" x14ac:dyDescent="0.55000000000000004">
      <c r="A3920">
        <v>48</v>
      </c>
      <c r="B3920" s="1" t="s">
        <v>507</v>
      </c>
      <c r="C3920" s="1" t="s">
        <v>3</v>
      </c>
      <c r="D3920">
        <v>4</v>
      </c>
      <c r="E3920" s="1" t="s">
        <v>331</v>
      </c>
      <c r="F3920">
        <v>4</v>
      </c>
      <c r="G3920" s="1" t="s">
        <v>376</v>
      </c>
      <c r="H3920" s="1" t="s">
        <v>29</v>
      </c>
      <c r="I3920">
        <v>2</v>
      </c>
      <c r="J3920" s="1" t="str">
        <f>+VLOOKUP(bloques1a3[[#This Row],[respuesta]],respuestas.emociones[],2,0)</f>
        <v>enojo</v>
      </c>
      <c r="K3920" s="1">
        <f>+VLOOKUP(bloques1a3[[#This Row],[niño]],BD.niños[[Código]:[edad]],5,0)</f>
        <v>8</v>
      </c>
      <c r="L3920" s="1">
        <f>+IF(bloques1a3[[#This Row],[correcta]]=bloques1a3[[#This Row],[respuesta]],1,0)</f>
        <v>1</v>
      </c>
      <c r="M3920" s="1">
        <f>+IF(bloques1a3[[#This Row],[Sexo]]="F",1,0)</f>
        <v>1</v>
      </c>
    </row>
    <row r="3921" spans="1:13" x14ac:dyDescent="0.55000000000000004">
      <c r="A3921">
        <v>49</v>
      </c>
      <c r="B3921" s="1" t="s">
        <v>508</v>
      </c>
      <c r="C3921" s="1" t="s">
        <v>0</v>
      </c>
      <c r="D3921">
        <v>7</v>
      </c>
      <c r="E3921" s="1" t="s">
        <v>105</v>
      </c>
      <c r="F3921">
        <v>7</v>
      </c>
      <c r="G3921" s="1" t="s">
        <v>377</v>
      </c>
      <c r="H3921" s="1" t="s">
        <v>29</v>
      </c>
      <c r="I3921">
        <v>2</v>
      </c>
      <c r="J3921" s="1" t="str">
        <f>+VLOOKUP(bloques1a3[[#This Row],[respuesta]],respuestas.emociones[],2,0)</f>
        <v>asco</v>
      </c>
      <c r="K3921" s="1">
        <f>+VLOOKUP(bloques1a3[[#This Row],[niño]],BD.niños[[Código]:[edad]],5,0)</f>
        <v>10</v>
      </c>
      <c r="L3921" s="1">
        <f>+IF(bloques1a3[[#This Row],[correcta]]=bloques1a3[[#This Row],[respuesta]],1,0)</f>
        <v>1</v>
      </c>
      <c r="M3921" s="1">
        <f>+IF(bloques1a3[[#This Row],[Sexo]]="F",1,0)</f>
        <v>1</v>
      </c>
    </row>
    <row r="3922" spans="1:13" x14ac:dyDescent="0.55000000000000004">
      <c r="A3922">
        <v>49</v>
      </c>
      <c r="B3922" s="1" t="s">
        <v>508</v>
      </c>
      <c r="C3922" s="1" t="s">
        <v>0</v>
      </c>
      <c r="D3922">
        <v>7</v>
      </c>
      <c r="E3922" s="1" t="s">
        <v>108</v>
      </c>
      <c r="F3922">
        <v>7</v>
      </c>
      <c r="G3922" s="1" t="s">
        <v>377</v>
      </c>
      <c r="H3922" s="1" t="s">
        <v>29</v>
      </c>
      <c r="I3922">
        <v>2</v>
      </c>
      <c r="J3922" s="1" t="str">
        <f>+VLOOKUP(bloques1a3[[#This Row],[respuesta]],respuestas.emociones[],2,0)</f>
        <v>asco</v>
      </c>
      <c r="K3922" s="1">
        <f>+VLOOKUP(bloques1a3[[#This Row],[niño]],BD.niños[[Código]:[edad]],5,0)</f>
        <v>10</v>
      </c>
      <c r="L3922" s="1">
        <f>+IF(bloques1a3[[#This Row],[correcta]]=bloques1a3[[#This Row],[respuesta]],1,0)</f>
        <v>1</v>
      </c>
      <c r="M3922" s="1">
        <f>+IF(bloques1a3[[#This Row],[Sexo]]="F",1,0)</f>
        <v>1</v>
      </c>
    </row>
    <row r="3923" spans="1:13" x14ac:dyDescent="0.55000000000000004">
      <c r="A3923">
        <v>49</v>
      </c>
      <c r="B3923" s="1" t="s">
        <v>508</v>
      </c>
      <c r="C3923" s="1" t="s">
        <v>0</v>
      </c>
      <c r="D3923">
        <v>7</v>
      </c>
      <c r="E3923" s="1" t="s">
        <v>112</v>
      </c>
      <c r="F3923">
        <v>7</v>
      </c>
      <c r="G3923" s="1" t="s">
        <v>377</v>
      </c>
      <c r="H3923" s="1" t="s">
        <v>29</v>
      </c>
      <c r="I3923">
        <v>2</v>
      </c>
      <c r="J3923" s="1" t="str">
        <f>+VLOOKUP(bloques1a3[[#This Row],[respuesta]],respuestas.emociones[],2,0)</f>
        <v>asco</v>
      </c>
      <c r="K3923" s="1">
        <f>+VLOOKUP(bloques1a3[[#This Row],[niño]],BD.niños[[Código]:[edad]],5,0)</f>
        <v>9</v>
      </c>
      <c r="L3923" s="1">
        <f>+IF(bloques1a3[[#This Row],[correcta]]=bloques1a3[[#This Row],[respuesta]],1,0)</f>
        <v>1</v>
      </c>
      <c r="M3923" s="1">
        <f>+IF(bloques1a3[[#This Row],[Sexo]]="F",1,0)</f>
        <v>1</v>
      </c>
    </row>
    <row r="3924" spans="1:13" x14ac:dyDescent="0.55000000000000004">
      <c r="A3924">
        <v>49</v>
      </c>
      <c r="B3924" s="1" t="s">
        <v>508</v>
      </c>
      <c r="C3924" s="1" t="s">
        <v>0</v>
      </c>
      <c r="D3924">
        <v>7</v>
      </c>
      <c r="E3924" s="1" t="s">
        <v>116</v>
      </c>
      <c r="F3924">
        <v>7</v>
      </c>
      <c r="G3924" s="1" t="s">
        <v>377</v>
      </c>
      <c r="H3924" s="1" t="s">
        <v>29</v>
      </c>
      <c r="I3924">
        <v>2</v>
      </c>
      <c r="J3924" s="1" t="str">
        <f>+VLOOKUP(bloques1a3[[#This Row],[respuesta]],respuestas.emociones[],2,0)</f>
        <v>asco</v>
      </c>
      <c r="K3924" s="1">
        <f>+VLOOKUP(bloques1a3[[#This Row],[niño]],BD.niños[[Código]:[edad]],5,0)</f>
        <v>9</v>
      </c>
      <c r="L3924" s="1">
        <f>+IF(bloques1a3[[#This Row],[correcta]]=bloques1a3[[#This Row],[respuesta]],1,0)</f>
        <v>1</v>
      </c>
      <c r="M3924" s="1">
        <f>+IF(bloques1a3[[#This Row],[Sexo]]="F",1,0)</f>
        <v>1</v>
      </c>
    </row>
    <row r="3925" spans="1:13" x14ac:dyDescent="0.55000000000000004">
      <c r="A3925">
        <v>49</v>
      </c>
      <c r="B3925" s="1" t="s">
        <v>508</v>
      </c>
      <c r="C3925" s="1" t="s">
        <v>0</v>
      </c>
      <c r="D3925">
        <v>7</v>
      </c>
      <c r="E3925" s="1" t="s">
        <v>120</v>
      </c>
      <c r="F3925">
        <v>7</v>
      </c>
      <c r="G3925" s="1" t="s">
        <v>377</v>
      </c>
      <c r="H3925" s="1" t="s">
        <v>28</v>
      </c>
      <c r="I3925">
        <v>2</v>
      </c>
      <c r="J3925" s="1" t="str">
        <f>+VLOOKUP(bloques1a3[[#This Row],[respuesta]],respuestas.emociones[],2,0)</f>
        <v>asco</v>
      </c>
      <c r="K3925" s="1">
        <f>+VLOOKUP(bloques1a3[[#This Row],[niño]],BD.niños[[Código]:[edad]],5,0)</f>
        <v>10</v>
      </c>
      <c r="L3925" s="1">
        <f>+IF(bloques1a3[[#This Row],[correcta]]=bloques1a3[[#This Row],[respuesta]],1,0)</f>
        <v>1</v>
      </c>
      <c r="M3925" s="1">
        <f>+IF(bloques1a3[[#This Row],[Sexo]]="F",1,0)</f>
        <v>0</v>
      </c>
    </row>
    <row r="3926" spans="1:13" x14ac:dyDescent="0.55000000000000004">
      <c r="A3926">
        <v>49</v>
      </c>
      <c r="B3926" s="1" t="s">
        <v>508</v>
      </c>
      <c r="C3926" s="1" t="s">
        <v>0</v>
      </c>
      <c r="D3926">
        <v>7</v>
      </c>
      <c r="E3926" s="1" t="s">
        <v>123</v>
      </c>
      <c r="F3926">
        <v>7</v>
      </c>
      <c r="G3926" s="1" t="s">
        <v>376</v>
      </c>
      <c r="H3926" s="1" t="s">
        <v>28</v>
      </c>
      <c r="I3926">
        <v>2</v>
      </c>
      <c r="J3926" s="1" t="str">
        <f>+VLOOKUP(bloques1a3[[#This Row],[respuesta]],respuestas.emociones[],2,0)</f>
        <v>asco</v>
      </c>
      <c r="K3926" s="1">
        <f>+VLOOKUP(bloques1a3[[#This Row],[niño]],BD.niños[[Código]:[edad]],5,0)</f>
        <v>8</v>
      </c>
      <c r="L3926" s="1">
        <f>+IF(bloques1a3[[#This Row],[correcta]]=bloques1a3[[#This Row],[respuesta]],1,0)</f>
        <v>1</v>
      </c>
      <c r="M3926" s="1">
        <f>+IF(bloques1a3[[#This Row],[Sexo]]="F",1,0)</f>
        <v>0</v>
      </c>
    </row>
    <row r="3927" spans="1:13" x14ac:dyDescent="0.55000000000000004">
      <c r="A3927">
        <v>49</v>
      </c>
      <c r="B3927" s="1" t="s">
        <v>508</v>
      </c>
      <c r="C3927" s="1" t="s">
        <v>0</v>
      </c>
      <c r="D3927">
        <v>7</v>
      </c>
      <c r="E3927" s="1" t="s">
        <v>127</v>
      </c>
      <c r="F3927">
        <v>7</v>
      </c>
      <c r="G3927" s="1" t="s">
        <v>375</v>
      </c>
      <c r="H3927" s="1" t="s">
        <v>28</v>
      </c>
      <c r="I3927">
        <v>2</v>
      </c>
      <c r="J3927" s="1" t="str">
        <f>+VLOOKUP(bloques1a3[[#This Row],[respuesta]],respuestas.emociones[],2,0)</f>
        <v>asco</v>
      </c>
      <c r="K3927" s="1">
        <f>+VLOOKUP(bloques1a3[[#This Row],[niño]],BD.niños[[Código]:[edad]],5,0)</f>
        <v>6</v>
      </c>
      <c r="L3927" s="1">
        <f>+IF(bloques1a3[[#This Row],[correcta]]=bloques1a3[[#This Row],[respuesta]],1,0)</f>
        <v>1</v>
      </c>
      <c r="M3927" s="1">
        <f>+IF(bloques1a3[[#This Row],[Sexo]]="F",1,0)</f>
        <v>0</v>
      </c>
    </row>
    <row r="3928" spans="1:13" x14ac:dyDescent="0.55000000000000004">
      <c r="A3928">
        <v>49</v>
      </c>
      <c r="B3928" s="1" t="s">
        <v>508</v>
      </c>
      <c r="C3928" s="1" t="s">
        <v>0</v>
      </c>
      <c r="D3928">
        <v>7</v>
      </c>
      <c r="E3928" s="1" t="s">
        <v>131</v>
      </c>
      <c r="F3928">
        <v>7</v>
      </c>
      <c r="G3928" s="1" t="s">
        <v>375</v>
      </c>
      <c r="H3928" s="1" t="s">
        <v>29</v>
      </c>
      <c r="I3928">
        <v>2</v>
      </c>
      <c r="J3928" s="1" t="str">
        <f>+VLOOKUP(bloques1a3[[#This Row],[respuesta]],respuestas.emociones[],2,0)</f>
        <v>asco</v>
      </c>
      <c r="K3928" s="1">
        <f>+VLOOKUP(bloques1a3[[#This Row],[niño]],BD.niños[[Código]:[edad]],5,0)</f>
        <v>6</v>
      </c>
      <c r="L3928" s="1">
        <f>+IF(bloques1a3[[#This Row],[correcta]]=bloques1a3[[#This Row],[respuesta]],1,0)</f>
        <v>1</v>
      </c>
      <c r="M3928" s="1">
        <f>+IF(bloques1a3[[#This Row],[Sexo]]="F",1,0)</f>
        <v>1</v>
      </c>
    </row>
    <row r="3929" spans="1:13" x14ac:dyDescent="0.55000000000000004">
      <c r="A3929">
        <v>49</v>
      </c>
      <c r="B3929" s="1" t="s">
        <v>508</v>
      </c>
      <c r="C3929" s="1" t="s">
        <v>0</v>
      </c>
      <c r="D3929">
        <v>7</v>
      </c>
      <c r="E3929" s="1" t="s">
        <v>135</v>
      </c>
      <c r="F3929">
        <v>7</v>
      </c>
      <c r="G3929" s="1" t="s">
        <v>375</v>
      </c>
      <c r="H3929" s="1" t="s">
        <v>28</v>
      </c>
      <c r="I3929">
        <v>2</v>
      </c>
      <c r="J3929" s="1" t="str">
        <f>+VLOOKUP(bloques1a3[[#This Row],[respuesta]],respuestas.emociones[],2,0)</f>
        <v>asco</v>
      </c>
      <c r="K3929" s="1">
        <f>+VLOOKUP(bloques1a3[[#This Row],[niño]],BD.niños[[Código]:[edad]],5,0)</f>
        <v>6</v>
      </c>
      <c r="L3929" s="1">
        <f>+IF(bloques1a3[[#This Row],[correcta]]=bloques1a3[[#This Row],[respuesta]],1,0)</f>
        <v>1</v>
      </c>
      <c r="M3929" s="1">
        <f>+IF(bloques1a3[[#This Row],[Sexo]]="F",1,0)</f>
        <v>0</v>
      </c>
    </row>
    <row r="3930" spans="1:13" x14ac:dyDescent="0.55000000000000004">
      <c r="A3930">
        <v>49</v>
      </c>
      <c r="B3930" s="1" t="s">
        <v>508</v>
      </c>
      <c r="C3930" s="1" t="s">
        <v>0</v>
      </c>
      <c r="D3930">
        <v>7</v>
      </c>
      <c r="E3930" s="1" t="s">
        <v>139</v>
      </c>
      <c r="F3930">
        <v>7</v>
      </c>
      <c r="G3930" s="1" t="s">
        <v>376</v>
      </c>
      <c r="H3930" s="1" t="s">
        <v>28</v>
      </c>
      <c r="I3930">
        <v>2</v>
      </c>
      <c r="J3930" s="1" t="str">
        <f>+VLOOKUP(bloques1a3[[#This Row],[respuesta]],respuestas.emociones[],2,0)</f>
        <v>asco</v>
      </c>
      <c r="K3930" s="1">
        <f>+VLOOKUP(bloques1a3[[#This Row],[niño]],BD.niños[[Código]:[edad]],5,0)</f>
        <v>8</v>
      </c>
      <c r="L3930" s="1">
        <f>+IF(bloques1a3[[#This Row],[correcta]]=bloques1a3[[#This Row],[respuesta]],1,0)</f>
        <v>1</v>
      </c>
      <c r="M3930" s="1">
        <f>+IF(bloques1a3[[#This Row],[Sexo]]="F",1,0)</f>
        <v>0</v>
      </c>
    </row>
    <row r="3931" spans="1:13" x14ac:dyDescent="0.55000000000000004">
      <c r="A3931">
        <v>49</v>
      </c>
      <c r="B3931" s="1" t="s">
        <v>508</v>
      </c>
      <c r="C3931" s="1" t="s">
        <v>0</v>
      </c>
      <c r="D3931">
        <v>7</v>
      </c>
      <c r="E3931" s="1" t="s">
        <v>141</v>
      </c>
      <c r="F3931">
        <v>7</v>
      </c>
      <c r="G3931" s="1" t="s">
        <v>376</v>
      </c>
      <c r="H3931" s="1" t="s">
        <v>29</v>
      </c>
      <c r="I3931">
        <v>2</v>
      </c>
      <c r="J3931" s="1" t="str">
        <f>+VLOOKUP(bloques1a3[[#This Row],[respuesta]],respuestas.emociones[],2,0)</f>
        <v>asco</v>
      </c>
      <c r="K3931" s="1">
        <f>+VLOOKUP(bloques1a3[[#This Row],[niño]],BD.niños[[Código]:[edad]],5,0)</f>
        <v>7</v>
      </c>
      <c r="L3931" s="1">
        <f>+IF(bloques1a3[[#This Row],[correcta]]=bloques1a3[[#This Row],[respuesta]],1,0)</f>
        <v>1</v>
      </c>
      <c r="M3931" s="1">
        <f>+IF(bloques1a3[[#This Row],[Sexo]]="F",1,0)</f>
        <v>1</v>
      </c>
    </row>
    <row r="3932" spans="1:13" x14ac:dyDescent="0.55000000000000004">
      <c r="A3932">
        <v>49</v>
      </c>
      <c r="B3932" s="1" t="s">
        <v>508</v>
      </c>
      <c r="C3932" s="1" t="s">
        <v>0</v>
      </c>
      <c r="D3932">
        <v>7</v>
      </c>
      <c r="E3932" s="1" t="s">
        <v>145</v>
      </c>
      <c r="F3932">
        <v>7</v>
      </c>
      <c r="G3932" s="1" t="s">
        <v>376</v>
      </c>
      <c r="H3932" s="1" t="s">
        <v>28</v>
      </c>
      <c r="I3932">
        <v>2</v>
      </c>
      <c r="J3932" s="1" t="str">
        <f>+VLOOKUP(bloques1a3[[#This Row],[respuesta]],respuestas.emociones[],2,0)</f>
        <v>asco</v>
      </c>
      <c r="K3932" s="1">
        <f>+VLOOKUP(bloques1a3[[#This Row],[niño]],BD.niños[[Código]:[edad]],5,0)</f>
        <v>8</v>
      </c>
      <c r="L3932" s="1">
        <f>+IF(bloques1a3[[#This Row],[correcta]]=bloques1a3[[#This Row],[respuesta]],1,0)</f>
        <v>1</v>
      </c>
      <c r="M3932" s="1">
        <f>+IF(bloques1a3[[#This Row],[Sexo]]="F",1,0)</f>
        <v>0</v>
      </c>
    </row>
    <row r="3933" spans="1:13" x14ac:dyDescent="0.55000000000000004">
      <c r="A3933">
        <v>49</v>
      </c>
      <c r="B3933" s="1" t="s">
        <v>508</v>
      </c>
      <c r="C3933" s="1" t="s">
        <v>0</v>
      </c>
      <c r="D3933">
        <v>7</v>
      </c>
      <c r="E3933" s="1" t="s">
        <v>147</v>
      </c>
      <c r="F3933">
        <v>5</v>
      </c>
      <c r="G3933" s="1" t="s">
        <v>376</v>
      </c>
      <c r="H3933" s="1" t="s">
        <v>28</v>
      </c>
      <c r="I3933">
        <v>2</v>
      </c>
      <c r="J3933" s="1" t="str">
        <f>+VLOOKUP(bloques1a3[[#This Row],[respuesta]],respuestas.emociones[],2,0)</f>
        <v>miedo</v>
      </c>
      <c r="K3933" s="1">
        <f>+VLOOKUP(bloques1a3[[#This Row],[niño]],BD.niños[[Código]:[edad]],5,0)</f>
        <v>8</v>
      </c>
      <c r="L3933" s="1">
        <f>+IF(bloques1a3[[#This Row],[correcta]]=bloques1a3[[#This Row],[respuesta]],1,0)</f>
        <v>0</v>
      </c>
      <c r="M3933" s="1">
        <f>+IF(bloques1a3[[#This Row],[Sexo]]="F",1,0)</f>
        <v>0</v>
      </c>
    </row>
    <row r="3934" spans="1:13" x14ac:dyDescent="0.55000000000000004">
      <c r="A3934">
        <v>49</v>
      </c>
      <c r="B3934" s="1" t="s">
        <v>508</v>
      </c>
      <c r="C3934" s="1" t="s">
        <v>0</v>
      </c>
      <c r="D3934">
        <v>7</v>
      </c>
      <c r="E3934" s="1" t="s">
        <v>214</v>
      </c>
      <c r="F3934">
        <v>7</v>
      </c>
      <c r="G3934" s="1" t="s">
        <v>377</v>
      </c>
      <c r="H3934" s="1" t="s">
        <v>29</v>
      </c>
      <c r="I3934">
        <v>2</v>
      </c>
      <c r="J3934" s="1" t="str">
        <f>+VLOOKUP(bloques1a3[[#This Row],[respuesta]],respuestas.emociones[],2,0)</f>
        <v>asco</v>
      </c>
      <c r="K3934" s="1">
        <f>+VLOOKUP(bloques1a3[[#This Row],[niño]],BD.niños[[Código]:[edad]],5,0)</f>
        <v>10</v>
      </c>
      <c r="L3934" s="1">
        <f>+IF(bloques1a3[[#This Row],[correcta]]=bloques1a3[[#This Row],[respuesta]],1,0)</f>
        <v>1</v>
      </c>
      <c r="M3934" s="1">
        <f>+IF(bloques1a3[[#This Row],[Sexo]]="F",1,0)</f>
        <v>1</v>
      </c>
    </row>
    <row r="3935" spans="1:13" x14ac:dyDescent="0.55000000000000004">
      <c r="A3935">
        <v>49</v>
      </c>
      <c r="B3935" s="1" t="s">
        <v>508</v>
      </c>
      <c r="C3935" s="1" t="s">
        <v>0</v>
      </c>
      <c r="D3935">
        <v>7</v>
      </c>
      <c r="E3935" s="1" t="s">
        <v>217</v>
      </c>
      <c r="F3935">
        <v>7</v>
      </c>
      <c r="G3935" s="1" t="s">
        <v>377</v>
      </c>
      <c r="H3935" s="1" t="s">
        <v>29</v>
      </c>
      <c r="I3935">
        <v>2</v>
      </c>
      <c r="J3935" s="1" t="str">
        <f>+VLOOKUP(bloques1a3[[#This Row],[respuesta]],respuestas.emociones[],2,0)</f>
        <v>asco</v>
      </c>
      <c r="K3935" s="1">
        <f>+VLOOKUP(bloques1a3[[#This Row],[niño]],BD.niños[[Código]:[edad]],5,0)</f>
        <v>10</v>
      </c>
      <c r="L3935" s="1">
        <f>+IF(bloques1a3[[#This Row],[correcta]]=bloques1a3[[#This Row],[respuesta]],1,0)</f>
        <v>1</v>
      </c>
      <c r="M3935" s="1">
        <f>+IF(bloques1a3[[#This Row],[Sexo]]="F",1,0)</f>
        <v>1</v>
      </c>
    </row>
    <row r="3936" spans="1:13" x14ac:dyDescent="0.55000000000000004">
      <c r="A3936">
        <v>49</v>
      </c>
      <c r="B3936" s="1" t="s">
        <v>508</v>
      </c>
      <c r="C3936" s="1" t="s">
        <v>0</v>
      </c>
      <c r="D3936">
        <v>7</v>
      </c>
      <c r="E3936" s="1" t="s">
        <v>220</v>
      </c>
      <c r="F3936">
        <v>7</v>
      </c>
      <c r="G3936" s="1" t="s">
        <v>377</v>
      </c>
      <c r="H3936" s="1" t="s">
        <v>29</v>
      </c>
      <c r="I3936">
        <v>2</v>
      </c>
      <c r="J3936" s="1" t="str">
        <f>+VLOOKUP(bloques1a3[[#This Row],[respuesta]],respuestas.emociones[],2,0)</f>
        <v>asco</v>
      </c>
      <c r="K3936" s="1">
        <f>+VLOOKUP(bloques1a3[[#This Row],[niño]],BD.niños[[Código]:[edad]],5,0)</f>
        <v>10</v>
      </c>
      <c r="L3936" s="1">
        <f>+IF(bloques1a3[[#This Row],[correcta]]=bloques1a3[[#This Row],[respuesta]],1,0)</f>
        <v>1</v>
      </c>
      <c r="M3936" s="1">
        <f>+IF(bloques1a3[[#This Row],[Sexo]]="F",1,0)</f>
        <v>1</v>
      </c>
    </row>
    <row r="3937" spans="1:13" x14ac:dyDescent="0.55000000000000004">
      <c r="A3937">
        <v>49</v>
      </c>
      <c r="B3937" s="1" t="s">
        <v>508</v>
      </c>
      <c r="C3937" s="1" t="s">
        <v>0</v>
      </c>
      <c r="D3937">
        <v>7</v>
      </c>
      <c r="E3937" s="1" t="s">
        <v>223</v>
      </c>
      <c r="F3937">
        <v>7</v>
      </c>
      <c r="G3937" s="1" t="s">
        <v>376</v>
      </c>
      <c r="H3937" s="1" t="s">
        <v>29</v>
      </c>
      <c r="I3937">
        <v>2</v>
      </c>
      <c r="J3937" s="1" t="str">
        <f>+VLOOKUP(bloques1a3[[#This Row],[respuesta]],respuestas.emociones[],2,0)</f>
        <v>asco</v>
      </c>
      <c r="K3937" s="1">
        <f>+VLOOKUP(bloques1a3[[#This Row],[niño]],BD.niños[[Código]:[edad]],5,0)</f>
        <v>8</v>
      </c>
      <c r="L3937" s="1">
        <f>+IF(bloques1a3[[#This Row],[correcta]]=bloques1a3[[#This Row],[respuesta]],1,0)</f>
        <v>1</v>
      </c>
      <c r="M3937" s="1">
        <f>+IF(bloques1a3[[#This Row],[Sexo]]="F",1,0)</f>
        <v>1</v>
      </c>
    </row>
    <row r="3938" spans="1:13" x14ac:dyDescent="0.55000000000000004">
      <c r="A3938">
        <v>49</v>
      </c>
      <c r="B3938" s="1" t="s">
        <v>508</v>
      </c>
      <c r="C3938" s="1" t="s">
        <v>0</v>
      </c>
      <c r="D3938">
        <v>7</v>
      </c>
      <c r="E3938" s="1" t="s">
        <v>226</v>
      </c>
      <c r="F3938">
        <v>7</v>
      </c>
      <c r="G3938" s="1" t="s">
        <v>377</v>
      </c>
      <c r="H3938" s="1" t="s">
        <v>28</v>
      </c>
      <c r="I3938">
        <v>2</v>
      </c>
      <c r="J3938" s="1" t="str">
        <f>+VLOOKUP(bloques1a3[[#This Row],[respuesta]],respuestas.emociones[],2,0)</f>
        <v>asco</v>
      </c>
      <c r="K3938" s="1">
        <f>+VLOOKUP(bloques1a3[[#This Row],[niño]],BD.niños[[Código]:[edad]],5,0)</f>
        <v>10</v>
      </c>
      <c r="L3938" s="1">
        <f>+IF(bloques1a3[[#This Row],[correcta]]=bloques1a3[[#This Row],[respuesta]],1,0)</f>
        <v>1</v>
      </c>
      <c r="M3938" s="1">
        <f>+IF(bloques1a3[[#This Row],[Sexo]]="F",1,0)</f>
        <v>0</v>
      </c>
    </row>
    <row r="3939" spans="1:13" x14ac:dyDescent="0.55000000000000004">
      <c r="A3939">
        <v>49</v>
      </c>
      <c r="B3939" s="1" t="s">
        <v>508</v>
      </c>
      <c r="C3939" s="1" t="s">
        <v>0</v>
      </c>
      <c r="D3939">
        <v>7</v>
      </c>
      <c r="E3939" s="1" t="s">
        <v>229</v>
      </c>
      <c r="F3939">
        <v>7</v>
      </c>
      <c r="G3939" s="1" t="s">
        <v>376</v>
      </c>
      <c r="H3939" s="1" t="s">
        <v>28</v>
      </c>
      <c r="I3939">
        <v>2</v>
      </c>
      <c r="J3939" s="1" t="str">
        <f>+VLOOKUP(bloques1a3[[#This Row],[respuesta]],respuestas.emociones[],2,0)</f>
        <v>asco</v>
      </c>
      <c r="K3939" s="1">
        <f>+VLOOKUP(bloques1a3[[#This Row],[niño]],BD.niños[[Código]:[edad]],5,0)</f>
        <v>7</v>
      </c>
      <c r="L3939" s="1">
        <f>+IF(bloques1a3[[#This Row],[correcta]]=bloques1a3[[#This Row],[respuesta]],1,0)</f>
        <v>1</v>
      </c>
      <c r="M3939" s="1">
        <f>+IF(bloques1a3[[#This Row],[Sexo]]="F",1,0)</f>
        <v>0</v>
      </c>
    </row>
    <row r="3940" spans="1:13" x14ac:dyDescent="0.55000000000000004">
      <c r="A3940">
        <v>49</v>
      </c>
      <c r="B3940" s="1" t="s">
        <v>508</v>
      </c>
      <c r="C3940" s="1" t="s">
        <v>0</v>
      </c>
      <c r="D3940">
        <v>7</v>
      </c>
      <c r="E3940" s="1" t="s">
        <v>231</v>
      </c>
      <c r="F3940">
        <v>7</v>
      </c>
      <c r="G3940" s="1" t="s">
        <v>375</v>
      </c>
      <c r="H3940" s="1" t="s">
        <v>29</v>
      </c>
      <c r="I3940">
        <v>2</v>
      </c>
      <c r="J3940" s="1" t="str">
        <f>+VLOOKUP(bloques1a3[[#This Row],[respuesta]],respuestas.emociones[],2,0)</f>
        <v>asco</v>
      </c>
      <c r="K3940" s="1">
        <f>+VLOOKUP(bloques1a3[[#This Row],[niño]],BD.niños[[Código]:[edad]],5,0)</f>
        <v>6</v>
      </c>
      <c r="L3940" s="1">
        <f>+IF(bloques1a3[[#This Row],[correcta]]=bloques1a3[[#This Row],[respuesta]],1,0)</f>
        <v>1</v>
      </c>
      <c r="M3940" s="1">
        <f>+IF(bloques1a3[[#This Row],[Sexo]]="F",1,0)</f>
        <v>1</v>
      </c>
    </row>
    <row r="3941" spans="1:13" x14ac:dyDescent="0.55000000000000004">
      <c r="A3941">
        <v>49</v>
      </c>
      <c r="B3941" s="1" t="s">
        <v>508</v>
      </c>
      <c r="C3941" s="1" t="s">
        <v>0</v>
      </c>
      <c r="D3941">
        <v>7</v>
      </c>
      <c r="E3941" s="1" t="s">
        <v>286</v>
      </c>
      <c r="F3941">
        <v>5</v>
      </c>
      <c r="G3941" s="1" t="s">
        <v>375</v>
      </c>
      <c r="H3941" s="1" t="s">
        <v>28</v>
      </c>
      <c r="I3941">
        <v>2</v>
      </c>
      <c r="J3941" s="1" t="str">
        <f>+VLOOKUP(bloques1a3[[#This Row],[respuesta]],respuestas.emociones[],2,0)</f>
        <v>miedo</v>
      </c>
      <c r="K3941" s="1">
        <f>+VLOOKUP(bloques1a3[[#This Row],[niño]],BD.niños[[Código]:[edad]],5,0)</f>
        <v>5</v>
      </c>
      <c r="L3941" s="1">
        <f>+IF(bloques1a3[[#This Row],[correcta]]=bloques1a3[[#This Row],[respuesta]],1,0)</f>
        <v>0</v>
      </c>
      <c r="M3941" s="1">
        <f>+IF(bloques1a3[[#This Row],[Sexo]]="F",1,0)</f>
        <v>0</v>
      </c>
    </row>
    <row r="3942" spans="1:13" x14ac:dyDescent="0.55000000000000004">
      <c r="A3942">
        <v>49</v>
      </c>
      <c r="B3942" s="1" t="s">
        <v>508</v>
      </c>
      <c r="C3942" s="1" t="s">
        <v>0</v>
      </c>
      <c r="D3942">
        <v>7</v>
      </c>
      <c r="E3942" s="1" t="s">
        <v>290</v>
      </c>
      <c r="F3942">
        <v>6</v>
      </c>
      <c r="G3942" s="1" t="s">
        <v>375</v>
      </c>
      <c r="H3942" s="1" t="s">
        <v>28</v>
      </c>
      <c r="I3942">
        <v>2</v>
      </c>
      <c r="J3942" s="1" t="str">
        <f>+VLOOKUP(bloques1a3[[#This Row],[respuesta]],respuestas.emociones[],2,0)</f>
        <v>sorpresa</v>
      </c>
      <c r="K3942" s="1">
        <f>+VLOOKUP(bloques1a3[[#This Row],[niño]],BD.niños[[Código]:[edad]],5,0)</f>
        <v>6</v>
      </c>
      <c r="L3942" s="1">
        <f>+IF(bloques1a3[[#This Row],[correcta]]=bloques1a3[[#This Row],[respuesta]],1,0)</f>
        <v>0</v>
      </c>
      <c r="M3942" s="1">
        <f>+IF(bloques1a3[[#This Row],[Sexo]]="F",1,0)</f>
        <v>0</v>
      </c>
    </row>
    <row r="3943" spans="1:13" x14ac:dyDescent="0.55000000000000004">
      <c r="A3943">
        <v>49</v>
      </c>
      <c r="B3943" s="1" t="s">
        <v>508</v>
      </c>
      <c r="C3943" s="1" t="s">
        <v>0</v>
      </c>
      <c r="D3943">
        <v>7</v>
      </c>
      <c r="E3943" s="1" t="s">
        <v>294</v>
      </c>
      <c r="F3943">
        <v>7</v>
      </c>
      <c r="G3943" s="1" t="s">
        <v>376</v>
      </c>
      <c r="H3943" s="1" t="s">
        <v>28</v>
      </c>
      <c r="I3943">
        <v>2</v>
      </c>
      <c r="J3943" s="1" t="str">
        <f>+VLOOKUP(bloques1a3[[#This Row],[respuesta]],respuestas.emociones[],2,0)</f>
        <v>asco</v>
      </c>
      <c r="K3943" s="1">
        <f>+VLOOKUP(bloques1a3[[#This Row],[niño]],BD.niños[[Código]:[edad]],5,0)</f>
        <v>7</v>
      </c>
      <c r="L3943" s="1">
        <f>+IF(bloques1a3[[#This Row],[correcta]]=bloques1a3[[#This Row],[respuesta]],1,0)</f>
        <v>1</v>
      </c>
      <c r="M3943" s="1">
        <f>+IF(bloques1a3[[#This Row],[Sexo]]="F",1,0)</f>
        <v>0</v>
      </c>
    </row>
    <row r="3944" spans="1:13" x14ac:dyDescent="0.55000000000000004">
      <c r="A3944">
        <v>49</v>
      </c>
      <c r="B3944" s="1" t="s">
        <v>508</v>
      </c>
      <c r="C3944" s="1" t="s">
        <v>0</v>
      </c>
      <c r="D3944">
        <v>7</v>
      </c>
      <c r="E3944" s="1" t="s">
        <v>295</v>
      </c>
      <c r="F3944">
        <v>7</v>
      </c>
      <c r="G3944" s="1" t="s">
        <v>376</v>
      </c>
      <c r="H3944" s="1" t="s">
        <v>28</v>
      </c>
      <c r="I3944">
        <v>2</v>
      </c>
      <c r="J3944" s="1" t="str">
        <f>+VLOOKUP(bloques1a3[[#This Row],[respuesta]],respuestas.emociones[],2,0)</f>
        <v>asco</v>
      </c>
      <c r="K3944" s="1">
        <f>+VLOOKUP(bloques1a3[[#This Row],[niño]],BD.niños[[Código]:[edad]],5,0)</f>
        <v>8</v>
      </c>
      <c r="L3944" s="1">
        <f>+IF(bloques1a3[[#This Row],[correcta]]=bloques1a3[[#This Row],[respuesta]],1,0)</f>
        <v>1</v>
      </c>
      <c r="M3944" s="1">
        <f>+IF(bloques1a3[[#This Row],[Sexo]]="F",1,0)</f>
        <v>0</v>
      </c>
    </row>
    <row r="3945" spans="1:13" x14ac:dyDescent="0.55000000000000004">
      <c r="A3945">
        <v>49</v>
      </c>
      <c r="B3945" s="1" t="s">
        <v>508</v>
      </c>
      <c r="C3945" s="1" t="s">
        <v>0</v>
      </c>
      <c r="D3945">
        <v>7</v>
      </c>
      <c r="E3945" s="1" t="s">
        <v>317</v>
      </c>
      <c r="F3945">
        <v>7</v>
      </c>
      <c r="G3945" s="1" t="s">
        <v>377</v>
      </c>
      <c r="H3945" s="1" t="s">
        <v>29</v>
      </c>
      <c r="I3945">
        <v>2</v>
      </c>
      <c r="J3945" s="1" t="str">
        <f>+VLOOKUP(bloques1a3[[#This Row],[respuesta]],respuestas.emociones[],2,0)</f>
        <v>asco</v>
      </c>
      <c r="K3945" s="1">
        <f>+VLOOKUP(bloques1a3[[#This Row],[niño]],BD.niños[[Código]:[edad]],5,0)</f>
        <v>10</v>
      </c>
      <c r="L3945" s="1">
        <f>+IF(bloques1a3[[#This Row],[correcta]]=bloques1a3[[#This Row],[respuesta]],1,0)</f>
        <v>1</v>
      </c>
      <c r="M3945" s="1">
        <f>+IF(bloques1a3[[#This Row],[Sexo]]="F",1,0)</f>
        <v>1</v>
      </c>
    </row>
    <row r="3946" spans="1:13" x14ac:dyDescent="0.55000000000000004">
      <c r="A3946">
        <v>49</v>
      </c>
      <c r="B3946" s="1" t="s">
        <v>508</v>
      </c>
      <c r="C3946" s="1" t="s">
        <v>0</v>
      </c>
      <c r="D3946">
        <v>7</v>
      </c>
      <c r="E3946" s="1" t="s">
        <v>320</v>
      </c>
      <c r="F3946">
        <v>7</v>
      </c>
      <c r="G3946" s="1" t="s">
        <v>377</v>
      </c>
      <c r="H3946" s="1" t="s">
        <v>28</v>
      </c>
      <c r="I3946">
        <v>2</v>
      </c>
      <c r="J3946" s="1" t="str">
        <f>+VLOOKUP(bloques1a3[[#This Row],[respuesta]],respuestas.emociones[],2,0)</f>
        <v>asco</v>
      </c>
      <c r="K3946" s="1">
        <f>+VLOOKUP(bloques1a3[[#This Row],[niño]],BD.niños[[Código]:[edad]],5,0)</f>
        <v>10</v>
      </c>
      <c r="L3946" s="1">
        <f>+IF(bloques1a3[[#This Row],[correcta]]=bloques1a3[[#This Row],[respuesta]],1,0)</f>
        <v>1</v>
      </c>
      <c r="M3946" s="1">
        <f>+IF(bloques1a3[[#This Row],[Sexo]]="F",1,0)</f>
        <v>0</v>
      </c>
    </row>
    <row r="3947" spans="1:13" x14ac:dyDescent="0.55000000000000004">
      <c r="A3947">
        <v>49</v>
      </c>
      <c r="B3947" s="1" t="s">
        <v>508</v>
      </c>
      <c r="C3947" s="1" t="s">
        <v>0</v>
      </c>
      <c r="D3947">
        <v>7</v>
      </c>
      <c r="E3947" s="1" t="s">
        <v>323</v>
      </c>
      <c r="F3947">
        <v>0</v>
      </c>
      <c r="G3947" s="1" t="s">
        <v>376</v>
      </c>
      <c r="H3947" s="1" t="s">
        <v>29</v>
      </c>
      <c r="I3947">
        <v>2</v>
      </c>
      <c r="J3947" s="1" t="str">
        <f>+VLOOKUP(bloques1a3[[#This Row],[respuesta]],respuestas.emociones[],2,0)</f>
        <v>no respondió</v>
      </c>
      <c r="K3947" s="1">
        <f>+VLOOKUP(bloques1a3[[#This Row],[niño]],BD.niños[[Código]:[edad]],5,0)</f>
        <v>8</v>
      </c>
      <c r="L3947" s="1">
        <f>+IF(bloques1a3[[#This Row],[correcta]]=bloques1a3[[#This Row],[respuesta]],1,0)</f>
        <v>0</v>
      </c>
      <c r="M3947" s="1">
        <f>+IF(bloques1a3[[#This Row],[Sexo]]="F",1,0)</f>
        <v>1</v>
      </c>
    </row>
    <row r="3948" spans="1:13" x14ac:dyDescent="0.55000000000000004">
      <c r="A3948">
        <v>49</v>
      </c>
      <c r="B3948" s="1" t="s">
        <v>508</v>
      </c>
      <c r="C3948" s="1" t="s">
        <v>0</v>
      </c>
      <c r="D3948">
        <v>7</v>
      </c>
      <c r="E3948" s="1" t="s">
        <v>327</v>
      </c>
      <c r="F3948">
        <v>7</v>
      </c>
      <c r="G3948" s="1" t="s">
        <v>376</v>
      </c>
      <c r="H3948" s="1" t="s">
        <v>29</v>
      </c>
      <c r="I3948">
        <v>2</v>
      </c>
      <c r="J3948" s="1" t="str">
        <f>+VLOOKUP(bloques1a3[[#This Row],[respuesta]],respuestas.emociones[],2,0)</f>
        <v>asco</v>
      </c>
      <c r="K3948" s="1">
        <f>+VLOOKUP(bloques1a3[[#This Row],[niño]],BD.niños[[Código]:[edad]],5,0)</f>
        <v>7</v>
      </c>
      <c r="L3948" s="1">
        <f>+IF(bloques1a3[[#This Row],[correcta]]=bloques1a3[[#This Row],[respuesta]],1,0)</f>
        <v>1</v>
      </c>
      <c r="M3948" s="1">
        <f>+IF(bloques1a3[[#This Row],[Sexo]]="F",1,0)</f>
        <v>1</v>
      </c>
    </row>
    <row r="3949" spans="1:13" x14ac:dyDescent="0.55000000000000004">
      <c r="A3949">
        <v>49</v>
      </c>
      <c r="B3949" s="1" t="s">
        <v>508</v>
      </c>
      <c r="C3949" s="1" t="s">
        <v>0</v>
      </c>
      <c r="D3949">
        <v>7</v>
      </c>
      <c r="E3949" s="1" t="s">
        <v>331</v>
      </c>
      <c r="F3949">
        <v>7</v>
      </c>
      <c r="G3949" s="1" t="s">
        <v>376</v>
      </c>
      <c r="H3949" s="1" t="s">
        <v>29</v>
      </c>
      <c r="I3949">
        <v>2</v>
      </c>
      <c r="J3949" s="1" t="str">
        <f>+VLOOKUP(bloques1a3[[#This Row],[respuesta]],respuestas.emociones[],2,0)</f>
        <v>asco</v>
      </c>
      <c r="K3949" s="1">
        <f>+VLOOKUP(bloques1a3[[#This Row],[niño]],BD.niños[[Código]:[edad]],5,0)</f>
        <v>8</v>
      </c>
      <c r="L3949" s="1">
        <f>+IF(bloques1a3[[#This Row],[correcta]]=bloques1a3[[#This Row],[respuesta]],1,0)</f>
        <v>1</v>
      </c>
      <c r="M3949" s="1">
        <f>+IF(bloques1a3[[#This Row],[Sexo]]="F",1,0)</f>
        <v>1</v>
      </c>
    </row>
    <row r="3950" spans="1:13" x14ac:dyDescent="0.55000000000000004">
      <c r="A3950">
        <v>50</v>
      </c>
      <c r="B3950" s="1" t="s">
        <v>509</v>
      </c>
      <c r="C3950" s="1" t="s">
        <v>0</v>
      </c>
      <c r="D3950">
        <v>7</v>
      </c>
      <c r="E3950" s="1" t="s">
        <v>105</v>
      </c>
      <c r="F3950">
        <v>7</v>
      </c>
      <c r="G3950" s="1" t="s">
        <v>377</v>
      </c>
      <c r="H3950" s="1" t="s">
        <v>29</v>
      </c>
      <c r="I3950">
        <v>2</v>
      </c>
      <c r="J3950" s="1" t="str">
        <f>+VLOOKUP(bloques1a3[[#This Row],[respuesta]],respuestas.emociones[],2,0)</f>
        <v>asco</v>
      </c>
      <c r="K3950" s="1">
        <f>+VLOOKUP(bloques1a3[[#This Row],[niño]],BD.niños[[Código]:[edad]],5,0)</f>
        <v>10</v>
      </c>
      <c r="L3950" s="1">
        <f>+IF(bloques1a3[[#This Row],[correcta]]=bloques1a3[[#This Row],[respuesta]],1,0)</f>
        <v>1</v>
      </c>
      <c r="M3950" s="1">
        <f>+IF(bloques1a3[[#This Row],[Sexo]]="F",1,0)</f>
        <v>1</v>
      </c>
    </row>
    <row r="3951" spans="1:13" x14ac:dyDescent="0.55000000000000004">
      <c r="A3951">
        <v>50</v>
      </c>
      <c r="B3951" s="1" t="s">
        <v>509</v>
      </c>
      <c r="C3951" s="1" t="s">
        <v>0</v>
      </c>
      <c r="D3951">
        <v>7</v>
      </c>
      <c r="E3951" s="1" t="s">
        <v>108</v>
      </c>
      <c r="F3951">
        <v>7</v>
      </c>
      <c r="G3951" s="1" t="s">
        <v>377</v>
      </c>
      <c r="H3951" s="1" t="s">
        <v>29</v>
      </c>
      <c r="I3951">
        <v>2</v>
      </c>
      <c r="J3951" s="1" t="str">
        <f>+VLOOKUP(bloques1a3[[#This Row],[respuesta]],respuestas.emociones[],2,0)</f>
        <v>asco</v>
      </c>
      <c r="K3951" s="1">
        <f>+VLOOKUP(bloques1a3[[#This Row],[niño]],BD.niños[[Código]:[edad]],5,0)</f>
        <v>10</v>
      </c>
      <c r="L3951" s="1">
        <f>+IF(bloques1a3[[#This Row],[correcta]]=bloques1a3[[#This Row],[respuesta]],1,0)</f>
        <v>1</v>
      </c>
      <c r="M3951" s="1">
        <f>+IF(bloques1a3[[#This Row],[Sexo]]="F",1,0)</f>
        <v>1</v>
      </c>
    </row>
    <row r="3952" spans="1:13" x14ac:dyDescent="0.55000000000000004">
      <c r="A3952">
        <v>50</v>
      </c>
      <c r="B3952" s="1" t="s">
        <v>509</v>
      </c>
      <c r="C3952" s="1" t="s">
        <v>0</v>
      </c>
      <c r="D3952">
        <v>7</v>
      </c>
      <c r="E3952" s="1" t="s">
        <v>112</v>
      </c>
      <c r="F3952">
        <v>7</v>
      </c>
      <c r="G3952" s="1" t="s">
        <v>377</v>
      </c>
      <c r="H3952" s="1" t="s">
        <v>29</v>
      </c>
      <c r="I3952">
        <v>2</v>
      </c>
      <c r="J3952" s="1" t="str">
        <f>+VLOOKUP(bloques1a3[[#This Row],[respuesta]],respuestas.emociones[],2,0)</f>
        <v>asco</v>
      </c>
      <c r="K3952" s="1">
        <f>+VLOOKUP(bloques1a3[[#This Row],[niño]],BD.niños[[Código]:[edad]],5,0)</f>
        <v>9</v>
      </c>
      <c r="L3952" s="1">
        <f>+IF(bloques1a3[[#This Row],[correcta]]=bloques1a3[[#This Row],[respuesta]],1,0)</f>
        <v>1</v>
      </c>
      <c r="M3952" s="1">
        <f>+IF(bloques1a3[[#This Row],[Sexo]]="F",1,0)</f>
        <v>1</v>
      </c>
    </row>
    <row r="3953" spans="1:13" x14ac:dyDescent="0.55000000000000004">
      <c r="A3953">
        <v>50</v>
      </c>
      <c r="B3953" s="1" t="s">
        <v>509</v>
      </c>
      <c r="C3953" s="1" t="s">
        <v>0</v>
      </c>
      <c r="D3953">
        <v>7</v>
      </c>
      <c r="E3953" s="1" t="s">
        <v>116</v>
      </c>
      <c r="F3953">
        <v>7</v>
      </c>
      <c r="G3953" s="1" t="s">
        <v>377</v>
      </c>
      <c r="H3953" s="1" t="s">
        <v>29</v>
      </c>
      <c r="I3953">
        <v>2</v>
      </c>
      <c r="J3953" s="1" t="str">
        <f>+VLOOKUP(bloques1a3[[#This Row],[respuesta]],respuestas.emociones[],2,0)</f>
        <v>asco</v>
      </c>
      <c r="K3953" s="1">
        <f>+VLOOKUP(bloques1a3[[#This Row],[niño]],BD.niños[[Código]:[edad]],5,0)</f>
        <v>9</v>
      </c>
      <c r="L3953" s="1">
        <f>+IF(bloques1a3[[#This Row],[correcta]]=bloques1a3[[#This Row],[respuesta]],1,0)</f>
        <v>1</v>
      </c>
      <c r="M3953" s="1">
        <f>+IF(bloques1a3[[#This Row],[Sexo]]="F",1,0)</f>
        <v>1</v>
      </c>
    </row>
    <row r="3954" spans="1:13" x14ac:dyDescent="0.55000000000000004">
      <c r="A3954">
        <v>50</v>
      </c>
      <c r="B3954" s="1" t="s">
        <v>509</v>
      </c>
      <c r="C3954" s="1" t="s">
        <v>0</v>
      </c>
      <c r="D3954">
        <v>7</v>
      </c>
      <c r="E3954" s="1" t="s">
        <v>120</v>
      </c>
      <c r="F3954">
        <v>7</v>
      </c>
      <c r="G3954" s="1" t="s">
        <v>377</v>
      </c>
      <c r="H3954" s="1" t="s">
        <v>28</v>
      </c>
      <c r="I3954">
        <v>2</v>
      </c>
      <c r="J3954" s="1" t="str">
        <f>+VLOOKUP(bloques1a3[[#This Row],[respuesta]],respuestas.emociones[],2,0)</f>
        <v>asco</v>
      </c>
      <c r="K3954" s="1">
        <f>+VLOOKUP(bloques1a3[[#This Row],[niño]],BD.niños[[Código]:[edad]],5,0)</f>
        <v>10</v>
      </c>
      <c r="L3954" s="1">
        <f>+IF(bloques1a3[[#This Row],[correcta]]=bloques1a3[[#This Row],[respuesta]],1,0)</f>
        <v>1</v>
      </c>
      <c r="M3954" s="1">
        <f>+IF(bloques1a3[[#This Row],[Sexo]]="F",1,0)</f>
        <v>0</v>
      </c>
    </row>
    <row r="3955" spans="1:13" x14ac:dyDescent="0.55000000000000004">
      <c r="A3955">
        <v>50</v>
      </c>
      <c r="B3955" s="1" t="s">
        <v>509</v>
      </c>
      <c r="C3955" s="1" t="s">
        <v>0</v>
      </c>
      <c r="D3955">
        <v>7</v>
      </c>
      <c r="E3955" s="1" t="s">
        <v>123</v>
      </c>
      <c r="F3955">
        <v>7</v>
      </c>
      <c r="G3955" s="1" t="s">
        <v>376</v>
      </c>
      <c r="H3955" s="1" t="s">
        <v>28</v>
      </c>
      <c r="I3955">
        <v>2</v>
      </c>
      <c r="J3955" s="1" t="str">
        <f>+VLOOKUP(bloques1a3[[#This Row],[respuesta]],respuestas.emociones[],2,0)</f>
        <v>asco</v>
      </c>
      <c r="K3955" s="1">
        <f>+VLOOKUP(bloques1a3[[#This Row],[niño]],BD.niños[[Código]:[edad]],5,0)</f>
        <v>8</v>
      </c>
      <c r="L3955" s="1">
        <f>+IF(bloques1a3[[#This Row],[correcta]]=bloques1a3[[#This Row],[respuesta]],1,0)</f>
        <v>1</v>
      </c>
      <c r="M3955" s="1">
        <f>+IF(bloques1a3[[#This Row],[Sexo]]="F",1,0)</f>
        <v>0</v>
      </c>
    </row>
    <row r="3956" spans="1:13" x14ac:dyDescent="0.55000000000000004">
      <c r="A3956">
        <v>50</v>
      </c>
      <c r="B3956" s="1" t="s">
        <v>509</v>
      </c>
      <c r="C3956" s="1" t="s">
        <v>0</v>
      </c>
      <c r="D3956">
        <v>7</v>
      </c>
      <c r="E3956" s="1" t="s">
        <v>127</v>
      </c>
      <c r="F3956">
        <v>7</v>
      </c>
      <c r="G3956" s="1" t="s">
        <v>375</v>
      </c>
      <c r="H3956" s="1" t="s">
        <v>28</v>
      </c>
      <c r="I3956">
        <v>2</v>
      </c>
      <c r="J3956" s="1" t="str">
        <f>+VLOOKUP(bloques1a3[[#This Row],[respuesta]],respuestas.emociones[],2,0)</f>
        <v>asco</v>
      </c>
      <c r="K3956" s="1">
        <f>+VLOOKUP(bloques1a3[[#This Row],[niño]],BD.niños[[Código]:[edad]],5,0)</f>
        <v>6</v>
      </c>
      <c r="L3956" s="1">
        <f>+IF(bloques1a3[[#This Row],[correcta]]=bloques1a3[[#This Row],[respuesta]],1,0)</f>
        <v>1</v>
      </c>
      <c r="M3956" s="1">
        <f>+IF(bloques1a3[[#This Row],[Sexo]]="F",1,0)</f>
        <v>0</v>
      </c>
    </row>
    <row r="3957" spans="1:13" x14ac:dyDescent="0.55000000000000004">
      <c r="A3957">
        <v>50</v>
      </c>
      <c r="B3957" s="1" t="s">
        <v>509</v>
      </c>
      <c r="C3957" s="1" t="s">
        <v>0</v>
      </c>
      <c r="D3957">
        <v>7</v>
      </c>
      <c r="E3957" s="1" t="s">
        <v>131</v>
      </c>
      <c r="F3957">
        <v>7</v>
      </c>
      <c r="G3957" s="1" t="s">
        <v>375</v>
      </c>
      <c r="H3957" s="1" t="s">
        <v>29</v>
      </c>
      <c r="I3957">
        <v>2</v>
      </c>
      <c r="J3957" s="1" t="str">
        <f>+VLOOKUP(bloques1a3[[#This Row],[respuesta]],respuestas.emociones[],2,0)</f>
        <v>asco</v>
      </c>
      <c r="K3957" s="1">
        <f>+VLOOKUP(bloques1a3[[#This Row],[niño]],BD.niños[[Código]:[edad]],5,0)</f>
        <v>6</v>
      </c>
      <c r="L3957" s="1">
        <f>+IF(bloques1a3[[#This Row],[correcta]]=bloques1a3[[#This Row],[respuesta]],1,0)</f>
        <v>1</v>
      </c>
      <c r="M3957" s="1">
        <f>+IF(bloques1a3[[#This Row],[Sexo]]="F",1,0)</f>
        <v>1</v>
      </c>
    </row>
    <row r="3958" spans="1:13" x14ac:dyDescent="0.55000000000000004">
      <c r="A3958">
        <v>50</v>
      </c>
      <c r="B3958" s="1" t="s">
        <v>509</v>
      </c>
      <c r="C3958" s="1" t="s">
        <v>0</v>
      </c>
      <c r="D3958">
        <v>7</v>
      </c>
      <c r="E3958" s="1" t="s">
        <v>135</v>
      </c>
      <c r="F3958">
        <v>7</v>
      </c>
      <c r="G3958" s="1" t="s">
        <v>375</v>
      </c>
      <c r="H3958" s="1" t="s">
        <v>28</v>
      </c>
      <c r="I3958">
        <v>2</v>
      </c>
      <c r="J3958" s="1" t="str">
        <f>+VLOOKUP(bloques1a3[[#This Row],[respuesta]],respuestas.emociones[],2,0)</f>
        <v>asco</v>
      </c>
      <c r="K3958" s="1">
        <f>+VLOOKUP(bloques1a3[[#This Row],[niño]],BD.niños[[Código]:[edad]],5,0)</f>
        <v>6</v>
      </c>
      <c r="L3958" s="1">
        <f>+IF(bloques1a3[[#This Row],[correcta]]=bloques1a3[[#This Row],[respuesta]],1,0)</f>
        <v>1</v>
      </c>
      <c r="M3958" s="1">
        <f>+IF(bloques1a3[[#This Row],[Sexo]]="F",1,0)</f>
        <v>0</v>
      </c>
    </row>
    <row r="3959" spans="1:13" x14ac:dyDescent="0.55000000000000004">
      <c r="A3959">
        <v>50</v>
      </c>
      <c r="B3959" s="1" t="s">
        <v>509</v>
      </c>
      <c r="C3959" s="1" t="s">
        <v>0</v>
      </c>
      <c r="D3959">
        <v>7</v>
      </c>
      <c r="E3959" s="1" t="s">
        <v>139</v>
      </c>
      <c r="F3959">
        <v>7</v>
      </c>
      <c r="G3959" s="1" t="s">
        <v>376</v>
      </c>
      <c r="H3959" s="1" t="s">
        <v>28</v>
      </c>
      <c r="I3959">
        <v>2</v>
      </c>
      <c r="J3959" s="1" t="str">
        <f>+VLOOKUP(bloques1a3[[#This Row],[respuesta]],respuestas.emociones[],2,0)</f>
        <v>asco</v>
      </c>
      <c r="K3959" s="1">
        <f>+VLOOKUP(bloques1a3[[#This Row],[niño]],BD.niños[[Código]:[edad]],5,0)</f>
        <v>8</v>
      </c>
      <c r="L3959" s="1">
        <f>+IF(bloques1a3[[#This Row],[correcta]]=bloques1a3[[#This Row],[respuesta]],1,0)</f>
        <v>1</v>
      </c>
      <c r="M3959" s="1">
        <f>+IF(bloques1a3[[#This Row],[Sexo]]="F",1,0)</f>
        <v>0</v>
      </c>
    </row>
    <row r="3960" spans="1:13" x14ac:dyDescent="0.55000000000000004">
      <c r="A3960">
        <v>50</v>
      </c>
      <c r="B3960" s="1" t="s">
        <v>509</v>
      </c>
      <c r="C3960" s="1" t="s">
        <v>0</v>
      </c>
      <c r="D3960">
        <v>7</v>
      </c>
      <c r="E3960" s="1" t="s">
        <v>141</v>
      </c>
      <c r="F3960">
        <v>7</v>
      </c>
      <c r="G3960" s="1" t="s">
        <v>376</v>
      </c>
      <c r="H3960" s="1" t="s">
        <v>29</v>
      </c>
      <c r="I3960">
        <v>2</v>
      </c>
      <c r="J3960" s="1" t="str">
        <f>+VLOOKUP(bloques1a3[[#This Row],[respuesta]],respuestas.emociones[],2,0)</f>
        <v>asco</v>
      </c>
      <c r="K3960" s="1">
        <f>+VLOOKUP(bloques1a3[[#This Row],[niño]],BD.niños[[Código]:[edad]],5,0)</f>
        <v>7</v>
      </c>
      <c r="L3960" s="1">
        <f>+IF(bloques1a3[[#This Row],[correcta]]=bloques1a3[[#This Row],[respuesta]],1,0)</f>
        <v>1</v>
      </c>
      <c r="M3960" s="1">
        <f>+IF(bloques1a3[[#This Row],[Sexo]]="F",1,0)</f>
        <v>1</v>
      </c>
    </row>
    <row r="3961" spans="1:13" x14ac:dyDescent="0.55000000000000004">
      <c r="A3961">
        <v>50</v>
      </c>
      <c r="B3961" s="1" t="s">
        <v>509</v>
      </c>
      <c r="C3961" s="1" t="s">
        <v>0</v>
      </c>
      <c r="D3961">
        <v>7</v>
      </c>
      <c r="E3961" s="1" t="s">
        <v>145</v>
      </c>
      <c r="F3961">
        <v>7</v>
      </c>
      <c r="G3961" s="1" t="s">
        <v>376</v>
      </c>
      <c r="H3961" s="1" t="s">
        <v>28</v>
      </c>
      <c r="I3961">
        <v>2</v>
      </c>
      <c r="J3961" s="1" t="str">
        <f>+VLOOKUP(bloques1a3[[#This Row],[respuesta]],respuestas.emociones[],2,0)</f>
        <v>asco</v>
      </c>
      <c r="K3961" s="1">
        <f>+VLOOKUP(bloques1a3[[#This Row],[niño]],BD.niños[[Código]:[edad]],5,0)</f>
        <v>8</v>
      </c>
      <c r="L3961" s="1">
        <f>+IF(bloques1a3[[#This Row],[correcta]]=bloques1a3[[#This Row],[respuesta]],1,0)</f>
        <v>1</v>
      </c>
      <c r="M3961" s="1">
        <f>+IF(bloques1a3[[#This Row],[Sexo]]="F",1,0)</f>
        <v>0</v>
      </c>
    </row>
    <row r="3962" spans="1:13" x14ac:dyDescent="0.55000000000000004">
      <c r="A3962">
        <v>50</v>
      </c>
      <c r="B3962" s="1" t="s">
        <v>509</v>
      </c>
      <c r="C3962" s="1" t="s">
        <v>0</v>
      </c>
      <c r="D3962">
        <v>7</v>
      </c>
      <c r="E3962" s="1" t="s">
        <v>147</v>
      </c>
      <c r="F3962">
        <v>7</v>
      </c>
      <c r="G3962" s="1" t="s">
        <v>376</v>
      </c>
      <c r="H3962" s="1" t="s">
        <v>28</v>
      </c>
      <c r="I3962">
        <v>2</v>
      </c>
      <c r="J3962" s="1" t="str">
        <f>+VLOOKUP(bloques1a3[[#This Row],[respuesta]],respuestas.emociones[],2,0)</f>
        <v>asco</v>
      </c>
      <c r="K3962" s="1">
        <f>+VLOOKUP(bloques1a3[[#This Row],[niño]],BD.niños[[Código]:[edad]],5,0)</f>
        <v>8</v>
      </c>
      <c r="L3962" s="1">
        <f>+IF(bloques1a3[[#This Row],[correcta]]=bloques1a3[[#This Row],[respuesta]],1,0)</f>
        <v>1</v>
      </c>
      <c r="M3962" s="1">
        <f>+IF(bloques1a3[[#This Row],[Sexo]]="F",1,0)</f>
        <v>0</v>
      </c>
    </row>
    <row r="3963" spans="1:13" x14ac:dyDescent="0.55000000000000004">
      <c r="A3963">
        <v>50</v>
      </c>
      <c r="B3963" s="1" t="s">
        <v>509</v>
      </c>
      <c r="C3963" s="1" t="s">
        <v>0</v>
      </c>
      <c r="D3963">
        <v>7</v>
      </c>
      <c r="E3963" s="1" t="s">
        <v>214</v>
      </c>
      <c r="F3963">
        <v>7</v>
      </c>
      <c r="G3963" s="1" t="s">
        <v>377</v>
      </c>
      <c r="H3963" s="1" t="s">
        <v>29</v>
      </c>
      <c r="I3963">
        <v>2</v>
      </c>
      <c r="J3963" s="1" t="str">
        <f>+VLOOKUP(bloques1a3[[#This Row],[respuesta]],respuestas.emociones[],2,0)</f>
        <v>asco</v>
      </c>
      <c r="K3963" s="1">
        <f>+VLOOKUP(bloques1a3[[#This Row],[niño]],BD.niños[[Código]:[edad]],5,0)</f>
        <v>10</v>
      </c>
      <c r="L3963" s="1">
        <f>+IF(bloques1a3[[#This Row],[correcta]]=bloques1a3[[#This Row],[respuesta]],1,0)</f>
        <v>1</v>
      </c>
      <c r="M3963" s="1">
        <f>+IF(bloques1a3[[#This Row],[Sexo]]="F",1,0)</f>
        <v>1</v>
      </c>
    </row>
    <row r="3964" spans="1:13" x14ac:dyDescent="0.55000000000000004">
      <c r="A3964">
        <v>50</v>
      </c>
      <c r="B3964" s="1" t="s">
        <v>509</v>
      </c>
      <c r="C3964" s="1" t="s">
        <v>0</v>
      </c>
      <c r="D3964">
        <v>7</v>
      </c>
      <c r="E3964" s="1" t="s">
        <v>217</v>
      </c>
      <c r="F3964">
        <v>7</v>
      </c>
      <c r="G3964" s="1" t="s">
        <v>377</v>
      </c>
      <c r="H3964" s="1" t="s">
        <v>29</v>
      </c>
      <c r="I3964">
        <v>2</v>
      </c>
      <c r="J3964" s="1" t="str">
        <f>+VLOOKUP(bloques1a3[[#This Row],[respuesta]],respuestas.emociones[],2,0)</f>
        <v>asco</v>
      </c>
      <c r="K3964" s="1">
        <f>+VLOOKUP(bloques1a3[[#This Row],[niño]],BD.niños[[Código]:[edad]],5,0)</f>
        <v>10</v>
      </c>
      <c r="L3964" s="1">
        <f>+IF(bloques1a3[[#This Row],[correcta]]=bloques1a3[[#This Row],[respuesta]],1,0)</f>
        <v>1</v>
      </c>
      <c r="M3964" s="1">
        <f>+IF(bloques1a3[[#This Row],[Sexo]]="F",1,0)</f>
        <v>1</v>
      </c>
    </row>
    <row r="3965" spans="1:13" x14ac:dyDescent="0.55000000000000004">
      <c r="A3965">
        <v>50</v>
      </c>
      <c r="B3965" s="1" t="s">
        <v>509</v>
      </c>
      <c r="C3965" s="1" t="s">
        <v>0</v>
      </c>
      <c r="D3965">
        <v>7</v>
      </c>
      <c r="E3965" s="1" t="s">
        <v>220</v>
      </c>
      <c r="F3965">
        <v>7</v>
      </c>
      <c r="G3965" s="1" t="s">
        <v>377</v>
      </c>
      <c r="H3965" s="1" t="s">
        <v>29</v>
      </c>
      <c r="I3965">
        <v>2</v>
      </c>
      <c r="J3965" s="1" t="str">
        <f>+VLOOKUP(bloques1a3[[#This Row],[respuesta]],respuestas.emociones[],2,0)</f>
        <v>asco</v>
      </c>
      <c r="K3965" s="1">
        <f>+VLOOKUP(bloques1a3[[#This Row],[niño]],BD.niños[[Código]:[edad]],5,0)</f>
        <v>10</v>
      </c>
      <c r="L3965" s="1">
        <f>+IF(bloques1a3[[#This Row],[correcta]]=bloques1a3[[#This Row],[respuesta]],1,0)</f>
        <v>1</v>
      </c>
      <c r="M3965" s="1">
        <f>+IF(bloques1a3[[#This Row],[Sexo]]="F",1,0)</f>
        <v>1</v>
      </c>
    </row>
    <row r="3966" spans="1:13" x14ac:dyDescent="0.55000000000000004">
      <c r="A3966">
        <v>50</v>
      </c>
      <c r="B3966" s="1" t="s">
        <v>509</v>
      </c>
      <c r="C3966" s="1" t="s">
        <v>0</v>
      </c>
      <c r="D3966">
        <v>7</v>
      </c>
      <c r="E3966" s="1" t="s">
        <v>223</v>
      </c>
      <c r="F3966">
        <v>7</v>
      </c>
      <c r="G3966" s="1" t="s">
        <v>376</v>
      </c>
      <c r="H3966" s="1" t="s">
        <v>29</v>
      </c>
      <c r="I3966">
        <v>2</v>
      </c>
      <c r="J3966" s="1" t="str">
        <f>+VLOOKUP(bloques1a3[[#This Row],[respuesta]],respuestas.emociones[],2,0)</f>
        <v>asco</v>
      </c>
      <c r="K3966" s="1">
        <f>+VLOOKUP(bloques1a3[[#This Row],[niño]],BD.niños[[Código]:[edad]],5,0)</f>
        <v>8</v>
      </c>
      <c r="L3966" s="1">
        <f>+IF(bloques1a3[[#This Row],[correcta]]=bloques1a3[[#This Row],[respuesta]],1,0)</f>
        <v>1</v>
      </c>
      <c r="M3966" s="1">
        <f>+IF(bloques1a3[[#This Row],[Sexo]]="F",1,0)</f>
        <v>1</v>
      </c>
    </row>
    <row r="3967" spans="1:13" x14ac:dyDescent="0.55000000000000004">
      <c r="A3967">
        <v>50</v>
      </c>
      <c r="B3967" s="1" t="s">
        <v>509</v>
      </c>
      <c r="C3967" s="1" t="s">
        <v>0</v>
      </c>
      <c r="D3967">
        <v>7</v>
      </c>
      <c r="E3967" s="1" t="s">
        <v>226</v>
      </c>
      <c r="F3967">
        <v>7</v>
      </c>
      <c r="G3967" s="1" t="s">
        <v>377</v>
      </c>
      <c r="H3967" s="1" t="s">
        <v>28</v>
      </c>
      <c r="I3967">
        <v>2</v>
      </c>
      <c r="J3967" s="1" t="str">
        <f>+VLOOKUP(bloques1a3[[#This Row],[respuesta]],respuestas.emociones[],2,0)</f>
        <v>asco</v>
      </c>
      <c r="K3967" s="1">
        <f>+VLOOKUP(bloques1a3[[#This Row],[niño]],BD.niños[[Código]:[edad]],5,0)</f>
        <v>10</v>
      </c>
      <c r="L3967" s="1">
        <f>+IF(bloques1a3[[#This Row],[correcta]]=bloques1a3[[#This Row],[respuesta]],1,0)</f>
        <v>1</v>
      </c>
      <c r="M3967" s="1">
        <f>+IF(bloques1a3[[#This Row],[Sexo]]="F",1,0)</f>
        <v>0</v>
      </c>
    </row>
    <row r="3968" spans="1:13" x14ac:dyDescent="0.55000000000000004">
      <c r="A3968">
        <v>50</v>
      </c>
      <c r="B3968" s="1" t="s">
        <v>509</v>
      </c>
      <c r="C3968" s="1" t="s">
        <v>0</v>
      </c>
      <c r="D3968">
        <v>7</v>
      </c>
      <c r="E3968" s="1" t="s">
        <v>229</v>
      </c>
      <c r="F3968">
        <v>7</v>
      </c>
      <c r="G3968" s="1" t="s">
        <v>376</v>
      </c>
      <c r="H3968" s="1" t="s">
        <v>28</v>
      </c>
      <c r="I3968">
        <v>2</v>
      </c>
      <c r="J3968" s="1" t="str">
        <f>+VLOOKUP(bloques1a3[[#This Row],[respuesta]],respuestas.emociones[],2,0)</f>
        <v>asco</v>
      </c>
      <c r="K3968" s="1">
        <f>+VLOOKUP(bloques1a3[[#This Row],[niño]],BD.niños[[Código]:[edad]],5,0)</f>
        <v>7</v>
      </c>
      <c r="L3968" s="1">
        <f>+IF(bloques1a3[[#This Row],[correcta]]=bloques1a3[[#This Row],[respuesta]],1,0)</f>
        <v>1</v>
      </c>
      <c r="M3968" s="1">
        <f>+IF(bloques1a3[[#This Row],[Sexo]]="F",1,0)</f>
        <v>0</v>
      </c>
    </row>
    <row r="3969" spans="1:13" x14ac:dyDescent="0.55000000000000004">
      <c r="A3969">
        <v>50</v>
      </c>
      <c r="B3969" s="1" t="s">
        <v>509</v>
      </c>
      <c r="C3969" s="1" t="s">
        <v>0</v>
      </c>
      <c r="D3969">
        <v>7</v>
      </c>
      <c r="E3969" s="1" t="s">
        <v>231</v>
      </c>
      <c r="F3969">
        <v>7</v>
      </c>
      <c r="G3969" s="1" t="s">
        <v>375</v>
      </c>
      <c r="H3969" s="1" t="s">
        <v>29</v>
      </c>
      <c r="I3969">
        <v>2</v>
      </c>
      <c r="J3969" s="1" t="str">
        <f>+VLOOKUP(bloques1a3[[#This Row],[respuesta]],respuestas.emociones[],2,0)</f>
        <v>asco</v>
      </c>
      <c r="K3969" s="1">
        <f>+VLOOKUP(bloques1a3[[#This Row],[niño]],BD.niños[[Código]:[edad]],5,0)</f>
        <v>6</v>
      </c>
      <c r="L3969" s="1">
        <f>+IF(bloques1a3[[#This Row],[correcta]]=bloques1a3[[#This Row],[respuesta]],1,0)</f>
        <v>1</v>
      </c>
      <c r="M3969" s="1">
        <f>+IF(bloques1a3[[#This Row],[Sexo]]="F",1,0)</f>
        <v>1</v>
      </c>
    </row>
    <row r="3970" spans="1:13" x14ac:dyDescent="0.55000000000000004">
      <c r="A3970">
        <v>50</v>
      </c>
      <c r="B3970" s="1" t="s">
        <v>509</v>
      </c>
      <c r="C3970" s="1" t="s">
        <v>0</v>
      </c>
      <c r="D3970">
        <v>7</v>
      </c>
      <c r="E3970" s="1" t="s">
        <v>286</v>
      </c>
      <c r="F3970">
        <v>7</v>
      </c>
      <c r="G3970" s="1" t="s">
        <v>375</v>
      </c>
      <c r="H3970" s="1" t="s">
        <v>28</v>
      </c>
      <c r="I3970">
        <v>2</v>
      </c>
      <c r="J3970" s="1" t="str">
        <f>+VLOOKUP(bloques1a3[[#This Row],[respuesta]],respuestas.emociones[],2,0)</f>
        <v>asco</v>
      </c>
      <c r="K3970" s="1">
        <f>+VLOOKUP(bloques1a3[[#This Row],[niño]],BD.niños[[Código]:[edad]],5,0)</f>
        <v>5</v>
      </c>
      <c r="L3970" s="1">
        <f>+IF(bloques1a3[[#This Row],[correcta]]=bloques1a3[[#This Row],[respuesta]],1,0)</f>
        <v>1</v>
      </c>
      <c r="M3970" s="1">
        <f>+IF(bloques1a3[[#This Row],[Sexo]]="F",1,0)</f>
        <v>0</v>
      </c>
    </row>
    <row r="3971" spans="1:13" x14ac:dyDescent="0.55000000000000004">
      <c r="A3971">
        <v>50</v>
      </c>
      <c r="B3971" s="1" t="s">
        <v>509</v>
      </c>
      <c r="C3971" s="1" t="s">
        <v>0</v>
      </c>
      <c r="D3971">
        <v>7</v>
      </c>
      <c r="E3971" s="1" t="s">
        <v>290</v>
      </c>
      <c r="F3971">
        <v>7</v>
      </c>
      <c r="G3971" s="1" t="s">
        <v>375</v>
      </c>
      <c r="H3971" s="1" t="s">
        <v>28</v>
      </c>
      <c r="I3971">
        <v>2</v>
      </c>
      <c r="J3971" s="1" t="str">
        <f>+VLOOKUP(bloques1a3[[#This Row],[respuesta]],respuestas.emociones[],2,0)</f>
        <v>asco</v>
      </c>
      <c r="K3971" s="1">
        <f>+VLOOKUP(bloques1a3[[#This Row],[niño]],BD.niños[[Código]:[edad]],5,0)</f>
        <v>6</v>
      </c>
      <c r="L3971" s="1">
        <f>+IF(bloques1a3[[#This Row],[correcta]]=bloques1a3[[#This Row],[respuesta]],1,0)</f>
        <v>1</v>
      </c>
      <c r="M3971" s="1">
        <f>+IF(bloques1a3[[#This Row],[Sexo]]="F",1,0)</f>
        <v>0</v>
      </c>
    </row>
    <row r="3972" spans="1:13" x14ac:dyDescent="0.55000000000000004">
      <c r="A3972">
        <v>50</v>
      </c>
      <c r="B3972" s="1" t="s">
        <v>509</v>
      </c>
      <c r="C3972" s="1" t="s">
        <v>0</v>
      </c>
      <c r="D3972">
        <v>7</v>
      </c>
      <c r="E3972" s="1" t="s">
        <v>294</v>
      </c>
      <c r="F3972">
        <v>7</v>
      </c>
      <c r="G3972" s="1" t="s">
        <v>376</v>
      </c>
      <c r="H3972" s="1" t="s">
        <v>28</v>
      </c>
      <c r="I3972">
        <v>2</v>
      </c>
      <c r="J3972" s="1" t="str">
        <f>+VLOOKUP(bloques1a3[[#This Row],[respuesta]],respuestas.emociones[],2,0)</f>
        <v>asco</v>
      </c>
      <c r="K3972" s="1">
        <f>+VLOOKUP(bloques1a3[[#This Row],[niño]],BD.niños[[Código]:[edad]],5,0)</f>
        <v>7</v>
      </c>
      <c r="L3972" s="1">
        <f>+IF(bloques1a3[[#This Row],[correcta]]=bloques1a3[[#This Row],[respuesta]],1,0)</f>
        <v>1</v>
      </c>
      <c r="M3972" s="1">
        <f>+IF(bloques1a3[[#This Row],[Sexo]]="F",1,0)</f>
        <v>0</v>
      </c>
    </row>
    <row r="3973" spans="1:13" x14ac:dyDescent="0.55000000000000004">
      <c r="A3973">
        <v>50</v>
      </c>
      <c r="B3973" s="1" t="s">
        <v>509</v>
      </c>
      <c r="C3973" s="1" t="s">
        <v>0</v>
      </c>
      <c r="D3973">
        <v>7</v>
      </c>
      <c r="E3973" s="1" t="s">
        <v>295</v>
      </c>
      <c r="F3973">
        <v>7</v>
      </c>
      <c r="G3973" s="1" t="s">
        <v>376</v>
      </c>
      <c r="H3973" s="1" t="s">
        <v>28</v>
      </c>
      <c r="I3973">
        <v>2</v>
      </c>
      <c r="J3973" s="1" t="str">
        <f>+VLOOKUP(bloques1a3[[#This Row],[respuesta]],respuestas.emociones[],2,0)</f>
        <v>asco</v>
      </c>
      <c r="K3973" s="1">
        <f>+VLOOKUP(bloques1a3[[#This Row],[niño]],BD.niños[[Código]:[edad]],5,0)</f>
        <v>8</v>
      </c>
      <c r="L3973" s="1">
        <f>+IF(bloques1a3[[#This Row],[correcta]]=bloques1a3[[#This Row],[respuesta]],1,0)</f>
        <v>1</v>
      </c>
      <c r="M3973" s="1">
        <f>+IF(bloques1a3[[#This Row],[Sexo]]="F",1,0)</f>
        <v>0</v>
      </c>
    </row>
    <row r="3974" spans="1:13" x14ac:dyDescent="0.55000000000000004">
      <c r="A3974">
        <v>50</v>
      </c>
      <c r="B3974" s="1" t="s">
        <v>509</v>
      </c>
      <c r="C3974" s="1" t="s">
        <v>0</v>
      </c>
      <c r="D3974">
        <v>7</v>
      </c>
      <c r="E3974" s="1" t="s">
        <v>317</v>
      </c>
      <c r="F3974">
        <v>7</v>
      </c>
      <c r="G3974" s="1" t="s">
        <v>377</v>
      </c>
      <c r="H3974" s="1" t="s">
        <v>29</v>
      </c>
      <c r="I3974">
        <v>2</v>
      </c>
      <c r="J3974" s="1" t="str">
        <f>+VLOOKUP(bloques1a3[[#This Row],[respuesta]],respuestas.emociones[],2,0)</f>
        <v>asco</v>
      </c>
      <c r="K3974" s="1">
        <f>+VLOOKUP(bloques1a3[[#This Row],[niño]],BD.niños[[Código]:[edad]],5,0)</f>
        <v>10</v>
      </c>
      <c r="L3974" s="1">
        <f>+IF(bloques1a3[[#This Row],[correcta]]=bloques1a3[[#This Row],[respuesta]],1,0)</f>
        <v>1</v>
      </c>
      <c r="M3974" s="1">
        <f>+IF(bloques1a3[[#This Row],[Sexo]]="F",1,0)</f>
        <v>1</v>
      </c>
    </row>
    <row r="3975" spans="1:13" x14ac:dyDescent="0.55000000000000004">
      <c r="A3975">
        <v>50</v>
      </c>
      <c r="B3975" s="1" t="s">
        <v>509</v>
      </c>
      <c r="C3975" s="1" t="s">
        <v>0</v>
      </c>
      <c r="D3975">
        <v>7</v>
      </c>
      <c r="E3975" s="1" t="s">
        <v>320</v>
      </c>
      <c r="F3975">
        <v>7</v>
      </c>
      <c r="G3975" s="1" t="s">
        <v>377</v>
      </c>
      <c r="H3975" s="1" t="s">
        <v>28</v>
      </c>
      <c r="I3975">
        <v>2</v>
      </c>
      <c r="J3975" s="1" t="str">
        <f>+VLOOKUP(bloques1a3[[#This Row],[respuesta]],respuestas.emociones[],2,0)</f>
        <v>asco</v>
      </c>
      <c r="K3975" s="1">
        <f>+VLOOKUP(bloques1a3[[#This Row],[niño]],BD.niños[[Código]:[edad]],5,0)</f>
        <v>10</v>
      </c>
      <c r="L3975" s="1">
        <f>+IF(bloques1a3[[#This Row],[correcta]]=bloques1a3[[#This Row],[respuesta]],1,0)</f>
        <v>1</v>
      </c>
      <c r="M3975" s="1">
        <f>+IF(bloques1a3[[#This Row],[Sexo]]="F",1,0)</f>
        <v>0</v>
      </c>
    </row>
    <row r="3976" spans="1:13" x14ac:dyDescent="0.55000000000000004">
      <c r="A3976">
        <v>50</v>
      </c>
      <c r="B3976" s="1" t="s">
        <v>509</v>
      </c>
      <c r="C3976" s="1" t="s">
        <v>0</v>
      </c>
      <c r="D3976">
        <v>7</v>
      </c>
      <c r="E3976" s="1" t="s">
        <v>323</v>
      </c>
      <c r="F3976">
        <v>3</v>
      </c>
      <c r="G3976" s="1" t="s">
        <v>376</v>
      </c>
      <c r="H3976" s="1" t="s">
        <v>29</v>
      </c>
      <c r="I3976">
        <v>2</v>
      </c>
      <c r="J3976" s="1" t="str">
        <f>+VLOOKUP(bloques1a3[[#This Row],[respuesta]],respuestas.emociones[],2,0)</f>
        <v>tristeza</v>
      </c>
      <c r="K3976" s="1">
        <f>+VLOOKUP(bloques1a3[[#This Row],[niño]],BD.niños[[Código]:[edad]],5,0)</f>
        <v>8</v>
      </c>
      <c r="L3976" s="1">
        <f>+IF(bloques1a3[[#This Row],[correcta]]=bloques1a3[[#This Row],[respuesta]],1,0)</f>
        <v>0</v>
      </c>
      <c r="M3976" s="1">
        <f>+IF(bloques1a3[[#This Row],[Sexo]]="F",1,0)</f>
        <v>1</v>
      </c>
    </row>
    <row r="3977" spans="1:13" x14ac:dyDescent="0.55000000000000004">
      <c r="A3977">
        <v>50</v>
      </c>
      <c r="B3977" s="1" t="s">
        <v>509</v>
      </c>
      <c r="C3977" s="1" t="s">
        <v>0</v>
      </c>
      <c r="D3977">
        <v>7</v>
      </c>
      <c r="E3977" s="1" t="s">
        <v>327</v>
      </c>
      <c r="F3977">
        <v>7</v>
      </c>
      <c r="G3977" s="1" t="s">
        <v>376</v>
      </c>
      <c r="H3977" s="1" t="s">
        <v>29</v>
      </c>
      <c r="I3977">
        <v>2</v>
      </c>
      <c r="J3977" s="1" t="str">
        <f>+VLOOKUP(bloques1a3[[#This Row],[respuesta]],respuestas.emociones[],2,0)</f>
        <v>asco</v>
      </c>
      <c r="K3977" s="1">
        <f>+VLOOKUP(bloques1a3[[#This Row],[niño]],BD.niños[[Código]:[edad]],5,0)</f>
        <v>7</v>
      </c>
      <c r="L3977" s="1">
        <f>+IF(bloques1a3[[#This Row],[correcta]]=bloques1a3[[#This Row],[respuesta]],1,0)</f>
        <v>1</v>
      </c>
      <c r="M3977" s="1">
        <f>+IF(bloques1a3[[#This Row],[Sexo]]="F",1,0)</f>
        <v>1</v>
      </c>
    </row>
    <row r="3978" spans="1:13" x14ac:dyDescent="0.55000000000000004">
      <c r="A3978">
        <v>50</v>
      </c>
      <c r="B3978" s="1" t="s">
        <v>509</v>
      </c>
      <c r="C3978" s="1" t="s">
        <v>0</v>
      </c>
      <c r="D3978">
        <v>7</v>
      </c>
      <c r="E3978" s="1" t="s">
        <v>331</v>
      </c>
      <c r="F3978">
        <v>7</v>
      </c>
      <c r="G3978" s="1" t="s">
        <v>376</v>
      </c>
      <c r="H3978" s="1" t="s">
        <v>29</v>
      </c>
      <c r="I3978">
        <v>2</v>
      </c>
      <c r="J3978" s="1" t="str">
        <f>+VLOOKUP(bloques1a3[[#This Row],[respuesta]],respuestas.emociones[],2,0)</f>
        <v>asco</v>
      </c>
      <c r="K3978" s="1">
        <f>+VLOOKUP(bloques1a3[[#This Row],[niño]],BD.niños[[Código]:[edad]],5,0)</f>
        <v>8</v>
      </c>
      <c r="L3978" s="1">
        <f>+IF(bloques1a3[[#This Row],[correcta]]=bloques1a3[[#This Row],[respuesta]],1,0)</f>
        <v>1</v>
      </c>
      <c r="M3978" s="1">
        <f>+IF(bloques1a3[[#This Row],[Sexo]]="F",1,0)</f>
        <v>1</v>
      </c>
    </row>
    <row r="3979" spans="1:13" x14ac:dyDescent="0.55000000000000004">
      <c r="A3979">
        <v>51</v>
      </c>
      <c r="B3979" s="1" t="s">
        <v>510</v>
      </c>
      <c r="C3979" s="1" t="s">
        <v>4</v>
      </c>
      <c r="D3979">
        <v>5</v>
      </c>
      <c r="E3979" s="1" t="s">
        <v>105</v>
      </c>
      <c r="F3979">
        <v>6</v>
      </c>
      <c r="G3979" s="1" t="s">
        <v>377</v>
      </c>
      <c r="H3979" s="1" t="s">
        <v>29</v>
      </c>
      <c r="I3979">
        <v>2</v>
      </c>
      <c r="J3979" s="1" t="str">
        <f>+VLOOKUP(bloques1a3[[#This Row],[respuesta]],respuestas.emociones[],2,0)</f>
        <v>sorpresa</v>
      </c>
      <c r="K3979" s="1">
        <f>+VLOOKUP(bloques1a3[[#This Row],[niño]],BD.niños[[Código]:[edad]],5,0)</f>
        <v>10</v>
      </c>
      <c r="L3979" s="1">
        <f>+IF(bloques1a3[[#This Row],[correcta]]=bloques1a3[[#This Row],[respuesta]],1,0)</f>
        <v>0</v>
      </c>
      <c r="M3979" s="1">
        <f>+IF(bloques1a3[[#This Row],[Sexo]]="F",1,0)</f>
        <v>1</v>
      </c>
    </row>
    <row r="3980" spans="1:13" x14ac:dyDescent="0.55000000000000004">
      <c r="A3980">
        <v>51</v>
      </c>
      <c r="B3980" s="1" t="s">
        <v>510</v>
      </c>
      <c r="C3980" s="1" t="s">
        <v>4</v>
      </c>
      <c r="D3980">
        <v>5</v>
      </c>
      <c r="E3980" s="1" t="s">
        <v>108</v>
      </c>
      <c r="F3980">
        <v>5</v>
      </c>
      <c r="G3980" s="1" t="s">
        <v>377</v>
      </c>
      <c r="H3980" s="1" t="s">
        <v>29</v>
      </c>
      <c r="I3980">
        <v>2</v>
      </c>
      <c r="J3980" s="1" t="str">
        <f>+VLOOKUP(bloques1a3[[#This Row],[respuesta]],respuestas.emociones[],2,0)</f>
        <v>miedo</v>
      </c>
      <c r="K3980" s="1">
        <f>+VLOOKUP(bloques1a3[[#This Row],[niño]],BD.niños[[Código]:[edad]],5,0)</f>
        <v>10</v>
      </c>
      <c r="L3980" s="1">
        <f>+IF(bloques1a3[[#This Row],[correcta]]=bloques1a3[[#This Row],[respuesta]],1,0)</f>
        <v>1</v>
      </c>
      <c r="M3980" s="1">
        <f>+IF(bloques1a3[[#This Row],[Sexo]]="F",1,0)</f>
        <v>1</v>
      </c>
    </row>
    <row r="3981" spans="1:13" x14ac:dyDescent="0.55000000000000004">
      <c r="A3981">
        <v>51</v>
      </c>
      <c r="B3981" s="1" t="s">
        <v>510</v>
      </c>
      <c r="C3981" s="1" t="s">
        <v>4</v>
      </c>
      <c r="D3981">
        <v>5</v>
      </c>
      <c r="E3981" s="1" t="s">
        <v>112</v>
      </c>
      <c r="F3981">
        <v>5</v>
      </c>
      <c r="G3981" s="1" t="s">
        <v>377</v>
      </c>
      <c r="H3981" s="1" t="s">
        <v>29</v>
      </c>
      <c r="I3981">
        <v>2</v>
      </c>
      <c r="J3981" s="1" t="str">
        <f>+VLOOKUP(bloques1a3[[#This Row],[respuesta]],respuestas.emociones[],2,0)</f>
        <v>miedo</v>
      </c>
      <c r="K3981" s="1">
        <f>+VLOOKUP(bloques1a3[[#This Row],[niño]],BD.niños[[Código]:[edad]],5,0)</f>
        <v>9</v>
      </c>
      <c r="L3981" s="1">
        <f>+IF(bloques1a3[[#This Row],[correcta]]=bloques1a3[[#This Row],[respuesta]],1,0)</f>
        <v>1</v>
      </c>
      <c r="M3981" s="1">
        <f>+IF(bloques1a3[[#This Row],[Sexo]]="F",1,0)</f>
        <v>1</v>
      </c>
    </row>
    <row r="3982" spans="1:13" x14ac:dyDescent="0.55000000000000004">
      <c r="A3982">
        <v>51</v>
      </c>
      <c r="B3982" s="1" t="s">
        <v>510</v>
      </c>
      <c r="C3982" s="1" t="s">
        <v>4</v>
      </c>
      <c r="D3982">
        <v>5</v>
      </c>
      <c r="E3982" s="1" t="s">
        <v>116</v>
      </c>
      <c r="F3982">
        <v>1</v>
      </c>
      <c r="G3982" s="1" t="s">
        <v>377</v>
      </c>
      <c r="H3982" s="1" t="s">
        <v>29</v>
      </c>
      <c r="I3982">
        <v>2</v>
      </c>
      <c r="J3982" s="1" t="str">
        <f>+VLOOKUP(bloques1a3[[#This Row],[respuesta]],respuestas.emociones[],2,0)</f>
        <v>neutra</v>
      </c>
      <c r="K3982" s="1">
        <f>+VLOOKUP(bloques1a3[[#This Row],[niño]],BD.niños[[Código]:[edad]],5,0)</f>
        <v>9</v>
      </c>
      <c r="L3982" s="1">
        <f>+IF(bloques1a3[[#This Row],[correcta]]=bloques1a3[[#This Row],[respuesta]],1,0)</f>
        <v>0</v>
      </c>
      <c r="M3982" s="1">
        <f>+IF(bloques1a3[[#This Row],[Sexo]]="F",1,0)</f>
        <v>1</v>
      </c>
    </row>
    <row r="3983" spans="1:13" x14ac:dyDescent="0.55000000000000004">
      <c r="A3983">
        <v>51</v>
      </c>
      <c r="B3983" s="1" t="s">
        <v>510</v>
      </c>
      <c r="C3983" s="1" t="s">
        <v>4</v>
      </c>
      <c r="D3983">
        <v>5</v>
      </c>
      <c r="E3983" s="1" t="s">
        <v>120</v>
      </c>
      <c r="F3983">
        <v>6</v>
      </c>
      <c r="G3983" s="1" t="s">
        <v>377</v>
      </c>
      <c r="H3983" s="1" t="s">
        <v>28</v>
      </c>
      <c r="I3983">
        <v>2</v>
      </c>
      <c r="J3983" s="1" t="str">
        <f>+VLOOKUP(bloques1a3[[#This Row],[respuesta]],respuestas.emociones[],2,0)</f>
        <v>sorpresa</v>
      </c>
      <c r="K3983" s="1">
        <f>+VLOOKUP(bloques1a3[[#This Row],[niño]],BD.niños[[Código]:[edad]],5,0)</f>
        <v>10</v>
      </c>
      <c r="L3983" s="1">
        <f>+IF(bloques1a3[[#This Row],[correcta]]=bloques1a3[[#This Row],[respuesta]],1,0)</f>
        <v>0</v>
      </c>
      <c r="M3983" s="1">
        <f>+IF(bloques1a3[[#This Row],[Sexo]]="F",1,0)</f>
        <v>0</v>
      </c>
    </row>
    <row r="3984" spans="1:13" x14ac:dyDescent="0.55000000000000004">
      <c r="A3984">
        <v>51</v>
      </c>
      <c r="B3984" s="1" t="s">
        <v>510</v>
      </c>
      <c r="C3984" s="1" t="s">
        <v>4</v>
      </c>
      <c r="D3984">
        <v>5</v>
      </c>
      <c r="E3984" s="1" t="s">
        <v>123</v>
      </c>
      <c r="F3984">
        <v>6</v>
      </c>
      <c r="G3984" s="1" t="s">
        <v>376</v>
      </c>
      <c r="H3984" s="1" t="s">
        <v>28</v>
      </c>
      <c r="I3984">
        <v>2</v>
      </c>
      <c r="J3984" s="1" t="str">
        <f>+VLOOKUP(bloques1a3[[#This Row],[respuesta]],respuestas.emociones[],2,0)</f>
        <v>sorpresa</v>
      </c>
      <c r="K3984" s="1">
        <f>+VLOOKUP(bloques1a3[[#This Row],[niño]],BD.niños[[Código]:[edad]],5,0)</f>
        <v>8</v>
      </c>
      <c r="L3984" s="1">
        <f>+IF(bloques1a3[[#This Row],[correcta]]=bloques1a3[[#This Row],[respuesta]],1,0)</f>
        <v>0</v>
      </c>
      <c r="M3984" s="1">
        <f>+IF(bloques1a3[[#This Row],[Sexo]]="F",1,0)</f>
        <v>0</v>
      </c>
    </row>
    <row r="3985" spans="1:13" x14ac:dyDescent="0.55000000000000004">
      <c r="A3985">
        <v>51</v>
      </c>
      <c r="B3985" s="1" t="s">
        <v>510</v>
      </c>
      <c r="C3985" s="1" t="s">
        <v>4</v>
      </c>
      <c r="D3985">
        <v>5</v>
      </c>
      <c r="E3985" s="1" t="s">
        <v>127</v>
      </c>
      <c r="F3985">
        <v>5</v>
      </c>
      <c r="G3985" s="1" t="s">
        <v>375</v>
      </c>
      <c r="H3985" s="1" t="s">
        <v>28</v>
      </c>
      <c r="I3985">
        <v>2</v>
      </c>
      <c r="J3985" s="1" t="str">
        <f>+VLOOKUP(bloques1a3[[#This Row],[respuesta]],respuestas.emociones[],2,0)</f>
        <v>miedo</v>
      </c>
      <c r="K3985" s="1">
        <f>+VLOOKUP(bloques1a3[[#This Row],[niño]],BD.niños[[Código]:[edad]],5,0)</f>
        <v>6</v>
      </c>
      <c r="L3985" s="1">
        <f>+IF(bloques1a3[[#This Row],[correcta]]=bloques1a3[[#This Row],[respuesta]],1,0)</f>
        <v>1</v>
      </c>
      <c r="M3985" s="1">
        <f>+IF(bloques1a3[[#This Row],[Sexo]]="F",1,0)</f>
        <v>0</v>
      </c>
    </row>
    <row r="3986" spans="1:13" x14ac:dyDescent="0.55000000000000004">
      <c r="A3986">
        <v>51</v>
      </c>
      <c r="B3986" s="1" t="s">
        <v>510</v>
      </c>
      <c r="C3986" s="1" t="s">
        <v>4</v>
      </c>
      <c r="D3986">
        <v>5</v>
      </c>
      <c r="E3986" s="1" t="s">
        <v>131</v>
      </c>
      <c r="F3986">
        <v>5</v>
      </c>
      <c r="G3986" s="1" t="s">
        <v>375</v>
      </c>
      <c r="H3986" s="1" t="s">
        <v>29</v>
      </c>
      <c r="I3986">
        <v>2</v>
      </c>
      <c r="J3986" s="1" t="str">
        <f>+VLOOKUP(bloques1a3[[#This Row],[respuesta]],respuestas.emociones[],2,0)</f>
        <v>miedo</v>
      </c>
      <c r="K3986" s="1">
        <f>+VLOOKUP(bloques1a3[[#This Row],[niño]],BD.niños[[Código]:[edad]],5,0)</f>
        <v>6</v>
      </c>
      <c r="L3986" s="1">
        <f>+IF(bloques1a3[[#This Row],[correcta]]=bloques1a3[[#This Row],[respuesta]],1,0)</f>
        <v>1</v>
      </c>
      <c r="M3986" s="1">
        <f>+IF(bloques1a3[[#This Row],[Sexo]]="F",1,0)</f>
        <v>1</v>
      </c>
    </row>
    <row r="3987" spans="1:13" x14ac:dyDescent="0.55000000000000004">
      <c r="A3987">
        <v>51</v>
      </c>
      <c r="B3987" s="1" t="s">
        <v>510</v>
      </c>
      <c r="C3987" s="1" t="s">
        <v>4</v>
      </c>
      <c r="D3987">
        <v>5</v>
      </c>
      <c r="E3987" s="1" t="s">
        <v>135</v>
      </c>
      <c r="F3987">
        <v>6</v>
      </c>
      <c r="G3987" s="1" t="s">
        <v>375</v>
      </c>
      <c r="H3987" s="1" t="s">
        <v>28</v>
      </c>
      <c r="I3987">
        <v>2</v>
      </c>
      <c r="J3987" s="1" t="str">
        <f>+VLOOKUP(bloques1a3[[#This Row],[respuesta]],respuestas.emociones[],2,0)</f>
        <v>sorpresa</v>
      </c>
      <c r="K3987" s="1">
        <f>+VLOOKUP(bloques1a3[[#This Row],[niño]],BD.niños[[Código]:[edad]],5,0)</f>
        <v>6</v>
      </c>
      <c r="L3987" s="1">
        <f>+IF(bloques1a3[[#This Row],[correcta]]=bloques1a3[[#This Row],[respuesta]],1,0)</f>
        <v>0</v>
      </c>
      <c r="M3987" s="1">
        <f>+IF(bloques1a3[[#This Row],[Sexo]]="F",1,0)</f>
        <v>0</v>
      </c>
    </row>
    <row r="3988" spans="1:13" x14ac:dyDescent="0.55000000000000004">
      <c r="A3988">
        <v>51</v>
      </c>
      <c r="B3988" s="1" t="s">
        <v>510</v>
      </c>
      <c r="C3988" s="1" t="s">
        <v>4</v>
      </c>
      <c r="D3988">
        <v>5</v>
      </c>
      <c r="E3988" s="1" t="s">
        <v>139</v>
      </c>
      <c r="F3988">
        <v>6</v>
      </c>
      <c r="G3988" s="1" t="s">
        <v>376</v>
      </c>
      <c r="H3988" s="1" t="s">
        <v>28</v>
      </c>
      <c r="I3988">
        <v>2</v>
      </c>
      <c r="J3988" s="1" t="str">
        <f>+VLOOKUP(bloques1a3[[#This Row],[respuesta]],respuestas.emociones[],2,0)</f>
        <v>sorpresa</v>
      </c>
      <c r="K3988" s="1">
        <f>+VLOOKUP(bloques1a3[[#This Row],[niño]],BD.niños[[Código]:[edad]],5,0)</f>
        <v>8</v>
      </c>
      <c r="L3988" s="1">
        <f>+IF(bloques1a3[[#This Row],[correcta]]=bloques1a3[[#This Row],[respuesta]],1,0)</f>
        <v>0</v>
      </c>
      <c r="M3988" s="1">
        <f>+IF(bloques1a3[[#This Row],[Sexo]]="F",1,0)</f>
        <v>0</v>
      </c>
    </row>
    <row r="3989" spans="1:13" x14ac:dyDescent="0.55000000000000004">
      <c r="A3989">
        <v>51</v>
      </c>
      <c r="B3989" s="1" t="s">
        <v>510</v>
      </c>
      <c r="C3989" s="1" t="s">
        <v>4</v>
      </c>
      <c r="D3989">
        <v>5</v>
      </c>
      <c r="E3989" s="1" t="s">
        <v>141</v>
      </c>
      <c r="F3989">
        <v>5</v>
      </c>
      <c r="G3989" s="1" t="s">
        <v>376</v>
      </c>
      <c r="H3989" s="1" t="s">
        <v>29</v>
      </c>
      <c r="I3989">
        <v>2</v>
      </c>
      <c r="J3989" s="1" t="str">
        <f>+VLOOKUP(bloques1a3[[#This Row],[respuesta]],respuestas.emociones[],2,0)</f>
        <v>miedo</v>
      </c>
      <c r="K3989" s="1">
        <f>+VLOOKUP(bloques1a3[[#This Row],[niño]],BD.niños[[Código]:[edad]],5,0)</f>
        <v>7</v>
      </c>
      <c r="L3989" s="1">
        <f>+IF(bloques1a3[[#This Row],[correcta]]=bloques1a3[[#This Row],[respuesta]],1,0)</f>
        <v>1</v>
      </c>
      <c r="M3989" s="1">
        <f>+IF(bloques1a3[[#This Row],[Sexo]]="F",1,0)</f>
        <v>1</v>
      </c>
    </row>
    <row r="3990" spans="1:13" x14ac:dyDescent="0.55000000000000004">
      <c r="A3990">
        <v>51</v>
      </c>
      <c r="B3990" s="1" t="s">
        <v>510</v>
      </c>
      <c r="C3990" s="1" t="s">
        <v>4</v>
      </c>
      <c r="D3990">
        <v>5</v>
      </c>
      <c r="E3990" s="1" t="s">
        <v>145</v>
      </c>
      <c r="F3990">
        <v>5</v>
      </c>
      <c r="G3990" s="1" t="s">
        <v>376</v>
      </c>
      <c r="H3990" s="1" t="s">
        <v>28</v>
      </c>
      <c r="I3990">
        <v>2</v>
      </c>
      <c r="J3990" s="1" t="str">
        <f>+VLOOKUP(bloques1a3[[#This Row],[respuesta]],respuestas.emociones[],2,0)</f>
        <v>miedo</v>
      </c>
      <c r="K3990" s="1">
        <f>+VLOOKUP(bloques1a3[[#This Row],[niño]],BD.niños[[Código]:[edad]],5,0)</f>
        <v>8</v>
      </c>
      <c r="L3990" s="1">
        <f>+IF(bloques1a3[[#This Row],[correcta]]=bloques1a3[[#This Row],[respuesta]],1,0)</f>
        <v>1</v>
      </c>
      <c r="M3990" s="1">
        <f>+IF(bloques1a3[[#This Row],[Sexo]]="F",1,0)</f>
        <v>0</v>
      </c>
    </row>
    <row r="3991" spans="1:13" x14ac:dyDescent="0.55000000000000004">
      <c r="A3991">
        <v>51</v>
      </c>
      <c r="B3991" s="1" t="s">
        <v>510</v>
      </c>
      <c r="C3991" s="1" t="s">
        <v>4</v>
      </c>
      <c r="D3991">
        <v>5</v>
      </c>
      <c r="E3991" s="1" t="s">
        <v>147</v>
      </c>
      <c r="F3991">
        <v>4</v>
      </c>
      <c r="G3991" s="1" t="s">
        <v>376</v>
      </c>
      <c r="H3991" s="1" t="s">
        <v>28</v>
      </c>
      <c r="I3991">
        <v>2</v>
      </c>
      <c r="J3991" s="1" t="str">
        <f>+VLOOKUP(bloques1a3[[#This Row],[respuesta]],respuestas.emociones[],2,0)</f>
        <v>enojo</v>
      </c>
      <c r="K3991" s="1">
        <f>+VLOOKUP(bloques1a3[[#This Row],[niño]],BD.niños[[Código]:[edad]],5,0)</f>
        <v>8</v>
      </c>
      <c r="L3991" s="1">
        <f>+IF(bloques1a3[[#This Row],[correcta]]=bloques1a3[[#This Row],[respuesta]],1,0)</f>
        <v>0</v>
      </c>
      <c r="M3991" s="1">
        <f>+IF(bloques1a3[[#This Row],[Sexo]]="F",1,0)</f>
        <v>0</v>
      </c>
    </row>
    <row r="3992" spans="1:13" x14ac:dyDescent="0.55000000000000004">
      <c r="A3992">
        <v>51</v>
      </c>
      <c r="B3992" s="1" t="s">
        <v>510</v>
      </c>
      <c r="C3992" s="1" t="s">
        <v>4</v>
      </c>
      <c r="D3992">
        <v>5</v>
      </c>
      <c r="E3992" s="1" t="s">
        <v>214</v>
      </c>
      <c r="F3992">
        <v>6</v>
      </c>
      <c r="G3992" s="1" t="s">
        <v>377</v>
      </c>
      <c r="H3992" s="1" t="s">
        <v>29</v>
      </c>
      <c r="I3992">
        <v>2</v>
      </c>
      <c r="J3992" s="1" t="str">
        <f>+VLOOKUP(bloques1a3[[#This Row],[respuesta]],respuestas.emociones[],2,0)</f>
        <v>sorpresa</v>
      </c>
      <c r="K3992" s="1">
        <f>+VLOOKUP(bloques1a3[[#This Row],[niño]],BD.niños[[Código]:[edad]],5,0)</f>
        <v>10</v>
      </c>
      <c r="L3992" s="1">
        <f>+IF(bloques1a3[[#This Row],[correcta]]=bloques1a3[[#This Row],[respuesta]],1,0)</f>
        <v>0</v>
      </c>
      <c r="M3992" s="1">
        <f>+IF(bloques1a3[[#This Row],[Sexo]]="F",1,0)</f>
        <v>1</v>
      </c>
    </row>
    <row r="3993" spans="1:13" x14ac:dyDescent="0.55000000000000004">
      <c r="A3993">
        <v>51</v>
      </c>
      <c r="B3993" s="1" t="s">
        <v>510</v>
      </c>
      <c r="C3993" s="1" t="s">
        <v>4</v>
      </c>
      <c r="D3993">
        <v>5</v>
      </c>
      <c r="E3993" s="1" t="s">
        <v>217</v>
      </c>
      <c r="F3993">
        <v>6</v>
      </c>
      <c r="G3993" s="1" t="s">
        <v>377</v>
      </c>
      <c r="H3993" s="1" t="s">
        <v>29</v>
      </c>
      <c r="I3993">
        <v>2</v>
      </c>
      <c r="J3993" s="1" t="str">
        <f>+VLOOKUP(bloques1a3[[#This Row],[respuesta]],respuestas.emociones[],2,0)</f>
        <v>sorpresa</v>
      </c>
      <c r="K3993" s="1">
        <f>+VLOOKUP(bloques1a3[[#This Row],[niño]],BD.niños[[Código]:[edad]],5,0)</f>
        <v>10</v>
      </c>
      <c r="L3993" s="1">
        <f>+IF(bloques1a3[[#This Row],[correcta]]=bloques1a3[[#This Row],[respuesta]],1,0)</f>
        <v>0</v>
      </c>
      <c r="M3993" s="1">
        <f>+IF(bloques1a3[[#This Row],[Sexo]]="F",1,0)</f>
        <v>1</v>
      </c>
    </row>
    <row r="3994" spans="1:13" x14ac:dyDescent="0.55000000000000004">
      <c r="A3994">
        <v>51</v>
      </c>
      <c r="B3994" s="1" t="s">
        <v>510</v>
      </c>
      <c r="C3994" s="1" t="s">
        <v>4</v>
      </c>
      <c r="D3994">
        <v>5</v>
      </c>
      <c r="E3994" s="1" t="s">
        <v>220</v>
      </c>
      <c r="F3994">
        <v>5</v>
      </c>
      <c r="G3994" s="1" t="s">
        <v>377</v>
      </c>
      <c r="H3994" s="1" t="s">
        <v>29</v>
      </c>
      <c r="I3994">
        <v>2</v>
      </c>
      <c r="J3994" s="1" t="str">
        <f>+VLOOKUP(bloques1a3[[#This Row],[respuesta]],respuestas.emociones[],2,0)</f>
        <v>miedo</v>
      </c>
      <c r="K3994" s="1">
        <f>+VLOOKUP(bloques1a3[[#This Row],[niño]],BD.niños[[Código]:[edad]],5,0)</f>
        <v>10</v>
      </c>
      <c r="L3994" s="1">
        <f>+IF(bloques1a3[[#This Row],[correcta]]=bloques1a3[[#This Row],[respuesta]],1,0)</f>
        <v>1</v>
      </c>
      <c r="M3994" s="1">
        <f>+IF(bloques1a3[[#This Row],[Sexo]]="F",1,0)</f>
        <v>1</v>
      </c>
    </row>
    <row r="3995" spans="1:13" x14ac:dyDescent="0.55000000000000004">
      <c r="A3995">
        <v>51</v>
      </c>
      <c r="B3995" s="1" t="s">
        <v>510</v>
      </c>
      <c r="C3995" s="1" t="s">
        <v>4</v>
      </c>
      <c r="D3995">
        <v>5</v>
      </c>
      <c r="E3995" s="1" t="s">
        <v>223</v>
      </c>
      <c r="F3995">
        <v>5</v>
      </c>
      <c r="G3995" s="1" t="s">
        <v>376</v>
      </c>
      <c r="H3995" s="1" t="s">
        <v>29</v>
      </c>
      <c r="I3995">
        <v>2</v>
      </c>
      <c r="J3995" s="1" t="str">
        <f>+VLOOKUP(bloques1a3[[#This Row],[respuesta]],respuestas.emociones[],2,0)</f>
        <v>miedo</v>
      </c>
      <c r="K3995" s="1">
        <f>+VLOOKUP(bloques1a3[[#This Row],[niño]],BD.niños[[Código]:[edad]],5,0)</f>
        <v>8</v>
      </c>
      <c r="L3995" s="1">
        <f>+IF(bloques1a3[[#This Row],[correcta]]=bloques1a3[[#This Row],[respuesta]],1,0)</f>
        <v>1</v>
      </c>
      <c r="M3995" s="1">
        <f>+IF(bloques1a3[[#This Row],[Sexo]]="F",1,0)</f>
        <v>1</v>
      </c>
    </row>
    <row r="3996" spans="1:13" x14ac:dyDescent="0.55000000000000004">
      <c r="A3996">
        <v>51</v>
      </c>
      <c r="B3996" s="1" t="s">
        <v>510</v>
      </c>
      <c r="C3996" s="1" t="s">
        <v>4</v>
      </c>
      <c r="D3996">
        <v>5</v>
      </c>
      <c r="E3996" s="1" t="s">
        <v>226</v>
      </c>
      <c r="F3996">
        <v>6</v>
      </c>
      <c r="G3996" s="1" t="s">
        <v>377</v>
      </c>
      <c r="H3996" s="1" t="s">
        <v>28</v>
      </c>
      <c r="I3996">
        <v>2</v>
      </c>
      <c r="J3996" s="1" t="str">
        <f>+VLOOKUP(bloques1a3[[#This Row],[respuesta]],respuestas.emociones[],2,0)</f>
        <v>sorpresa</v>
      </c>
      <c r="K3996" s="1">
        <f>+VLOOKUP(bloques1a3[[#This Row],[niño]],BD.niños[[Código]:[edad]],5,0)</f>
        <v>10</v>
      </c>
      <c r="L3996" s="1">
        <f>+IF(bloques1a3[[#This Row],[correcta]]=bloques1a3[[#This Row],[respuesta]],1,0)</f>
        <v>0</v>
      </c>
      <c r="M3996" s="1">
        <f>+IF(bloques1a3[[#This Row],[Sexo]]="F",1,0)</f>
        <v>0</v>
      </c>
    </row>
    <row r="3997" spans="1:13" x14ac:dyDescent="0.55000000000000004">
      <c r="A3997">
        <v>51</v>
      </c>
      <c r="B3997" s="1" t="s">
        <v>510</v>
      </c>
      <c r="C3997" s="1" t="s">
        <v>4</v>
      </c>
      <c r="D3997">
        <v>5</v>
      </c>
      <c r="E3997" s="1" t="s">
        <v>229</v>
      </c>
      <c r="F3997">
        <v>5</v>
      </c>
      <c r="G3997" s="1" t="s">
        <v>376</v>
      </c>
      <c r="H3997" s="1" t="s">
        <v>28</v>
      </c>
      <c r="I3997">
        <v>2</v>
      </c>
      <c r="J3997" s="1" t="str">
        <f>+VLOOKUP(bloques1a3[[#This Row],[respuesta]],respuestas.emociones[],2,0)</f>
        <v>miedo</v>
      </c>
      <c r="K3997" s="1">
        <f>+VLOOKUP(bloques1a3[[#This Row],[niño]],BD.niños[[Código]:[edad]],5,0)</f>
        <v>7</v>
      </c>
      <c r="L3997" s="1">
        <f>+IF(bloques1a3[[#This Row],[correcta]]=bloques1a3[[#This Row],[respuesta]],1,0)</f>
        <v>1</v>
      </c>
      <c r="M3997" s="1">
        <f>+IF(bloques1a3[[#This Row],[Sexo]]="F",1,0)</f>
        <v>0</v>
      </c>
    </row>
    <row r="3998" spans="1:13" x14ac:dyDescent="0.55000000000000004">
      <c r="A3998">
        <v>51</v>
      </c>
      <c r="B3998" s="1" t="s">
        <v>510</v>
      </c>
      <c r="C3998" s="1" t="s">
        <v>4</v>
      </c>
      <c r="D3998">
        <v>5</v>
      </c>
      <c r="E3998" s="1" t="s">
        <v>231</v>
      </c>
      <c r="F3998">
        <v>6</v>
      </c>
      <c r="G3998" s="1" t="s">
        <v>375</v>
      </c>
      <c r="H3998" s="1" t="s">
        <v>29</v>
      </c>
      <c r="I3998">
        <v>2</v>
      </c>
      <c r="J3998" s="1" t="str">
        <f>+VLOOKUP(bloques1a3[[#This Row],[respuesta]],respuestas.emociones[],2,0)</f>
        <v>sorpresa</v>
      </c>
      <c r="K3998" s="1">
        <f>+VLOOKUP(bloques1a3[[#This Row],[niño]],BD.niños[[Código]:[edad]],5,0)</f>
        <v>6</v>
      </c>
      <c r="L3998" s="1">
        <f>+IF(bloques1a3[[#This Row],[correcta]]=bloques1a3[[#This Row],[respuesta]],1,0)</f>
        <v>0</v>
      </c>
      <c r="M3998" s="1">
        <f>+IF(bloques1a3[[#This Row],[Sexo]]="F",1,0)</f>
        <v>1</v>
      </c>
    </row>
    <row r="3999" spans="1:13" x14ac:dyDescent="0.55000000000000004">
      <c r="A3999">
        <v>51</v>
      </c>
      <c r="B3999" s="1" t="s">
        <v>510</v>
      </c>
      <c r="C3999" s="1" t="s">
        <v>4</v>
      </c>
      <c r="D3999">
        <v>5</v>
      </c>
      <c r="E3999" s="1" t="s">
        <v>286</v>
      </c>
      <c r="F3999">
        <v>5</v>
      </c>
      <c r="G3999" s="1" t="s">
        <v>375</v>
      </c>
      <c r="H3999" s="1" t="s">
        <v>28</v>
      </c>
      <c r="I3999">
        <v>2</v>
      </c>
      <c r="J3999" s="1" t="str">
        <f>+VLOOKUP(bloques1a3[[#This Row],[respuesta]],respuestas.emociones[],2,0)</f>
        <v>miedo</v>
      </c>
      <c r="K3999" s="1">
        <f>+VLOOKUP(bloques1a3[[#This Row],[niño]],BD.niños[[Código]:[edad]],5,0)</f>
        <v>5</v>
      </c>
      <c r="L3999" s="1">
        <f>+IF(bloques1a3[[#This Row],[correcta]]=bloques1a3[[#This Row],[respuesta]],1,0)</f>
        <v>1</v>
      </c>
      <c r="M3999" s="1">
        <f>+IF(bloques1a3[[#This Row],[Sexo]]="F",1,0)</f>
        <v>0</v>
      </c>
    </row>
    <row r="4000" spans="1:13" x14ac:dyDescent="0.55000000000000004">
      <c r="A4000">
        <v>51</v>
      </c>
      <c r="B4000" s="1" t="s">
        <v>510</v>
      </c>
      <c r="C4000" s="1" t="s">
        <v>4</v>
      </c>
      <c r="D4000">
        <v>5</v>
      </c>
      <c r="E4000" s="1" t="s">
        <v>290</v>
      </c>
      <c r="F4000">
        <v>6</v>
      </c>
      <c r="G4000" s="1" t="s">
        <v>375</v>
      </c>
      <c r="H4000" s="1" t="s">
        <v>28</v>
      </c>
      <c r="I4000">
        <v>2</v>
      </c>
      <c r="J4000" s="1" t="str">
        <f>+VLOOKUP(bloques1a3[[#This Row],[respuesta]],respuestas.emociones[],2,0)</f>
        <v>sorpresa</v>
      </c>
      <c r="K4000" s="1">
        <f>+VLOOKUP(bloques1a3[[#This Row],[niño]],BD.niños[[Código]:[edad]],5,0)</f>
        <v>6</v>
      </c>
      <c r="L4000" s="1">
        <f>+IF(bloques1a3[[#This Row],[correcta]]=bloques1a3[[#This Row],[respuesta]],1,0)</f>
        <v>0</v>
      </c>
      <c r="M4000" s="1">
        <f>+IF(bloques1a3[[#This Row],[Sexo]]="F",1,0)</f>
        <v>0</v>
      </c>
    </row>
    <row r="4001" spans="1:13" x14ac:dyDescent="0.55000000000000004">
      <c r="A4001">
        <v>51</v>
      </c>
      <c r="B4001" s="1" t="s">
        <v>510</v>
      </c>
      <c r="C4001" s="1" t="s">
        <v>4</v>
      </c>
      <c r="D4001">
        <v>5</v>
      </c>
      <c r="E4001" s="1" t="s">
        <v>294</v>
      </c>
      <c r="F4001">
        <v>5</v>
      </c>
      <c r="G4001" s="1" t="s">
        <v>376</v>
      </c>
      <c r="H4001" s="1" t="s">
        <v>28</v>
      </c>
      <c r="I4001">
        <v>2</v>
      </c>
      <c r="J4001" s="1" t="str">
        <f>+VLOOKUP(bloques1a3[[#This Row],[respuesta]],respuestas.emociones[],2,0)</f>
        <v>miedo</v>
      </c>
      <c r="K4001" s="1">
        <f>+VLOOKUP(bloques1a3[[#This Row],[niño]],BD.niños[[Código]:[edad]],5,0)</f>
        <v>7</v>
      </c>
      <c r="L4001" s="1">
        <f>+IF(bloques1a3[[#This Row],[correcta]]=bloques1a3[[#This Row],[respuesta]],1,0)</f>
        <v>1</v>
      </c>
      <c r="M4001" s="1">
        <f>+IF(bloques1a3[[#This Row],[Sexo]]="F",1,0)</f>
        <v>0</v>
      </c>
    </row>
    <row r="4002" spans="1:13" x14ac:dyDescent="0.55000000000000004">
      <c r="A4002">
        <v>51</v>
      </c>
      <c r="B4002" s="1" t="s">
        <v>510</v>
      </c>
      <c r="C4002" s="1" t="s">
        <v>4</v>
      </c>
      <c r="D4002">
        <v>5</v>
      </c>
      <c r="E4002" s="1" t="s">
        <v>295</v>
      </c>
      <c r="F4002">
        <v>5</v>
      </c>
      <c r="G4002" s="1" t="s">
        <v>376</v>
      </c>
      <c r="H4002" s="1" t="s">
        <v>28</v>
      </c>
      <c r="I4002">
        <v>2</v>
      </c>
      <c r="J4002" s="1" t="str">
        <f>+VLOOKUP(bloques1a3[[#This Row],[respuesta]],respuestas.emociones[],2,0)</f>
        <v>miedo</v>
      </c>
      <c r="K4002" s="1">
        <f>+VLOOKUP(bloques1a3[[#This Row],[niño]],BD.niños[[Código]:[edad]],5,0)</f>
        <v>8</v>
      </c>
      <c r="L4002" s="1">
        <f>+IF(bloques1a3[[#This Row],[correcta]]=bloques1a3[[#This Row],[respuesta]],1,0)</f>
        <v>1</v>
      </c>
      <c r="M4002" s="1">
        <f>+IF(bloques1a3[[#This Row],[Sexo]]="F",1,0)</f>
        <v>0</v>
      </c>
    </row>
    <row r="4003" spans="1:13" x14ac:dyDescent="0.55000000000000004">
      <c r="A4003">
        <v>51</v>
      </c>
      <c r="B4003" s="1" t="s">
        <v>510</v>
      </c>
      <c r="C4003" s="1" t="s">
        <v>4</v>
      </c>
      <c r="D4003">
        <v>5</v>
      </c>
      <c r="E4003" s="1" t="s">
        <v>317</v>
      </c>
      <c r="F4003">
        <v>1</v>
      </c>
      <c r="G4003" s="1" t="s">
        <v>377</v>
      </c>
      <c r="H4003" s="1" t="s">
        <v>29</v>
      </c>
      <c r="I4003">
        <v>2</v>
      </c>
      <c r="J4003" s="1" t="str">
        <f>+VLOOKUP(bloques1a3[[#This Row],[respuesta]],respuestas.emociones[],2,0)</f>
        <v>neutra</v>
      </c>
      <c r="K4003" s="1">
        <f>+VLOOKUP(bloques1a3[[#This Row],[niño]],BD.niños[[Código]:[edad]],5,0)</f>
        <v>10</v>
      </c>
      <c r="L4003" s="1">
        <f>+IF(bloques1a3[[#This Row],[correcta]]=bloques1a3[[#This Row],[respuesta]],1,0)</f>
        <v>0</v>
      </c>
      <c r="M4003" s="1">
        <f>+IF(bloques1a3[[#This Row],[Sexo]]="F",1,0)</f>
        <v>1</v>
      </c>
    </row>
    <row r="4004" spans="1:13" x14ac:dyDescent="0.55000000000000004">
      <c r="A4004">
        <v>51</v>
      </c>
      <c r="B4004" s="1" t="s">
        <v>510</v>
      </c>
      <c r="C4004" s="1" t="s">
        <v>4</v>
      </c>
      <c r="D4004">
        <v>5</v>
      </c>
      <c r="E4004" s="1" t="s">
        <v>320</v>
      </c>
      <c r="F4004">
        <v>6</v>
      </c>
      <c r="G4004" s="1" t="s">
        <v>377</v>
      </c>
      <c r="H4004" s="1" t="s">
        <v>28</v>
      </c>
      <c r="I4004">
        <v>2</v>
      </c>
      <c r="J4004" s="1" t="str">
        <f>+VLOOKUP(bloques1a3[[#This Row],[respuesta]],respuestas.emociones[],2,0)</f>
        <v>sorpresa</v>
      </c>
      <c r="K4004" s="1">
        <f>+VLOOKUP(bloques1a3[[#This Row],[niño]],BD.niños[[Código]:[edad]],5,0)</f>
        <v>10</v>
      </c>
      <c r="L4004" s="1">
        <f>+IF(bloques1a3[[#This Row],[correcta]]=bloques1a3[[#This Row],[respuesta]],1,0)</f>
        <v>0</v>
      </c>
      <c r="M4004" s="1">
        <f>+IF(bloques1a3[[#This Row],[Sexo]]="F",1,0)</f>
        <v>0</v>
      </c>
    </row>
    <row r="4005" spans="1:13" x14ac:dyDescent="0.55000000000000004">
      <c r="A4005">
        <v>51</v>
      </c>
      <c r="B4005" s="1" t="s">
        <v>510</v>
      </c>
      <c r="C4005" s="1" t="s">
        <v>4</v>
      </c>
      <c r="D4005">
        <v>5</v>
      </c>
      <c r="E4005" s="1" t="s">
        <v>323</v>
      </c>
      <c r="F4005">
        <v>1</v>
      </c>
      <c r="G4005" s="1" t="s">
        <v>376</v>
      </c>
      <c r="H4005" s="1" t="s">
        <v>29</v>
      </c>
      <c r="I4005">
        <v>2</v>
      </c>
      <c r="J4005" s="1" t="str">
        <f>+VLOOKUP(bloques1a3[[#This Row],[respuesta]],respuestas.emociones[],2,0)</f>
        <v>neutra</v>
      </c>
      <c r="K4005" s="1">
        <f>+VLOOKUP(bloques1a3[[#This Row],[niño]],BD.niños[[Código]:[edad]],5,0)</f>
        <v>8</v>
      </c>
      <c r="L4005" s="1">
        <f>+IF(bloques1a3[[#This Row],[correcta]]=bloques1a3[[#This Row],[respuesta]],1,0)</f>
        <v>0</v>
      </c>
      <c r="M4005" s="1">
        <f>+IF(bloques1a3[[#This Row],[Sexo]]="F",1,0)</f>
        <v>1</v>
      </c>
    </row>
    <row r="4006" spans="1:13" x14ac:dyDescent="0.55000000000000004">
      <c r="A4006">
        <v>51</v>
      </c>
      <c r="B4006" s="1" t="s">
        <v>510</v>
      </c>
      <c r="C4006" s="1" t="s">
        <v>4</v>
      </c>
      <c r="D4006">
        <v>5</v>
      </c>
      <c r="E4006" s="1" t="s">
        <v>327</v>
      </c>
      <c r="F4006">
        <v>5</v>
      </c>
      <c r="G4006" s="1" t="s">
        <v>376</v>
      </c>
      <c r="H4006" s="1" t="s">
        <v>29</v>
      </c>
      <c r="I4006">
        <v>2</v>
      </c>
      <c r="J4006" s="1" t="str">
        <f>+VLOOKUP(bloques1a3[[#This Row],[respuesta]],respuestas.emociones[],2,0)</f>
        <v>miedo</v>
      </c>
      <c r="K4006" s="1">
        <f>+VLOOKUP(bloques1a3[[#This Row],[niño]],BD.niños[[Código]:[edad]],5,0)</f>
        <v>7</v>
      </c>
      <c r="L4006" s="1">
        <f>+IF(bloques1a3[[#This Row],[correcta]]=bloques1a3[[#This Row],[respuesta]],1,0)</f>
        <v>1</v>
      </c>
      <c r="M4006" s="1">
        <f>+IF(bloques1a3[[#This Row],[Sexo]]="F",1,0)</f>
        <v>1</v>
      </c>
    </row>
    <row r="4007" spans="1:13" x14ac:dyDescent="0.55000000000000004">
      <c r="A4007">
        <v>51</v>
      </c>
      <c r="B4007" s="1" t="s">
        <v>510</v>
      </c>
      <c r="C4007" s="1" t="s">
        <v>4</v>
      </c>
      <c r="D4007">
        <v>5</v>
      </c>
      <c r="E4007" s="1" t="s">
        <v>331</v>
      </c>
      <c r="F4007">
        <v>6</v>
      </c>
      <c r="G4007" s="1" t="s">
        <v>376</v>
      </c>
      <c r="H4007" s="1" t="s">
        <v>29</v>
      </c>
      <c r="I4007">
        <v>2</v>
      </c>
      <c r="J4007" s="1" t="str">
        <f>+VLOOKUP(bloques1a3[[#This Row],[respuesta]],respuestas.emociones[],2,0)</f>
        <v>sorpresa</v>
      </c>
      <c r="K4007" s="1">
        <f>+VLOOKUP(bloques1a3[[#This Row],[niño]],BD.niños[[Código]:[edad]],5,0)</f>
        <v>8</v>
      </c>
      <c r="L4007" s="1">
        <f>+IF(bloques1a3[[#This Row],[correcta]]=bloques1a3[[#This Row],[respuesta]],1,0)</f>
        <v>0</v>
      </c>
      <c r="M4007" s="1">
        <f>+IF(bloques1a3[[#This Row],[Sexo]]="F",1,0)</f>
        <v>1</v>
      </c>
    </row>
    <row r="4008" spans="1:13" x14ac:dyDescent="0.55000000000000004">
      <c r="A4008">
        <v>52</v>
      </c>
      <c r="B4008" s="1" t="s">
        <v>511</v>
      </c>
      <c r="C4008" s="1" t="s">
        <v>2</v>
      </c>
      <c r="D4008">
        <v>1</v>
      </c>
      <c r="E4008" s="1" t="s">
        <v>105</v>
      </c>
      <c r="F4008">
        <v>1</v>
      </c>
      <c r="G4008" s="1" t="s">
        <v>377</v>
      </c>
      <c r="H4008" s="1" t="s">
        <v>29</v>
      </c>
      <c r="I4008">
        <v>2</v>
      </c>
      <c r="J4008" s="1" t="str">
        <f>+VLOOKUP(bloques1a3[[#This Row],[respuesta]],respuestas.emociones[],2,0)</f>
        <v>neutra</v>
      </c>
      <c r="K4008" s="1">
        <f>+VLOOKUP(bloques1a3[[#This Row],[niño]],BD.niños[[Código]:[edad]],5,0)</f>
        <v>10</v>
      </c>
      <c r="L4008" s="1">
        <f>+IF(bloques1a3[[#This Row],[correcta]]=bloques1a3[[#This Row],[respuesta]],1,0)</f>
        <v>1</v>
      </c>
      <c r="M4008" s="1">
        <f>+IF(bloques1a3[[#This Row],[Sexo]]="F",1,0)</f>
        <v>1</v>
      </c>
    </row>
    <row r="4009" spans="1:13" x14ac:dyDescent="0.55000000000000004">
      <c r="A4009">
        <v>52</v>
      </c>
      <c r="B4009" s="1" t="s">
        <v>511</v>
      </c>
      <c r="C4009" s="1" t="s">
        <v>2</v>
      </c>
      <c r="D4009">
        <v>1</v>
      </c>
      <c r="E4009" s="1" t="s">
        <v>108</v>
      </c>
      <c r="F4009">
        <v>1</v>
      </c>
      <c r="G4009" s="1" t="s">
        <v>377</v>
      </c>
      <c r="H4009" s="1" t="s">
        <v>29</v>
      </c>
      <c r="I4009">
        <v>2</v>
      </c>
      <c r="J4009" s="1" t="str">
        <f>+VLOOKUP(bloques1a3[[#This Row],[respuesta]],respuestas.emociones[],2,0)</f>
        <v>neutra</v>
      </c>
      <c r="K4009" s="1">
        <f>+VLOOKUP(bloques1a3[[#This Row],[niño]],BD.niños[[Código]:[edad]],5,0)</f>
        <v>10</v>
      </c>
      <c r="L4009" s="1">
        <f>+IF(bloques1a3[[#This Row],[correcta]]=bloques1a3[[#This Row],[respuesta]],1,0)</f>
        <v>1</v>
      </c>
      <c r="M4009" s="1">
        <f>+IF(bloques1a3[[#This Row],[Sexo]]="F",1,0)</f>
        <v>1</v>
      </c>
    </row>
    <row r="4010" spans="1:13" x14ac:dyDescent="0.55000000000000004">
      <c r="A4010">
        <v>52</v>
      </c>
      <c r="B4010" s="1" t="s">
        <v>511</v>
      </c>
      <c r="C4010" s="1" t="s">
        <v>2</v>
      </c>
      <c r="D4010">
        <v>1</v>
      </c>
      <c r="E4010" s="1" t="s">
        <v>112</v>
      </c>
      <c r="F4010">
        <v>1</v>
      </c>
      <c r="G4010" s="1" t="s">
        <v>377</v>
      </c>
      <c r="H4010" s="1" t="s">
        <v>29</v>
      </c>
      <c r="I4010">
        <v>2</v>
      </c>
      <c r="J4010" s="1" t="str">
        <f>+VLOOKUP(bloques1a3[[#This Row],[respuesta]],respuestas.emociones[],2,0)</f>
        <v>neutra</v>
      </c>
      <c r="K4010" s="1">
        <f>+VLOOKUP(bloques1a3[[#This Row],[niño]],BD.niños[[Código]:[edad]],5,0)</f>
        <v>9</v>
      </c>
      <c r="L4010" s="1">
        <f>+IF(bloques1a3[[#This Row],[correcta]]=bloques1a3[[#This Row],[respuesta]],1,0)</f>
        <v>1</v>
      </c>
      <c r="M4010" s="1">
        <f>+IF(bloques1a3[[#This Row],[Sexo]]="F",1,0)</f>
        <v>1</v>
      </c>
    </row>
    <row r="4011" spans="1:13" x14ac:dyDescent="0.55000000000000004">
      <c r="A4011">
        <v>52</v>
      </c>
      <c r="B4011" s="1" t="s">
        <v>511</v>
      </c>
      <c r="C4011" s="1" t="s">
        <v>2</v>
      </c>
      <c r="D4011">
        <v>1</v>
      </c>
      <c r="E4011" s="1" t="s">
        <v>116</v>
      </c>
      <c r="F4011">
        <v>2</v>
      </c>
      <c r="G4011" s="1" t="s">
        <v>377</v>
      </c>
      <c r="H4011" s="1" t="s">
        <v>29</v>
      </c>
      <c r="I4011">
        <v>2</v>
      </c>
      <c r="J4011" s="1" t="str">
        <f>+VLOOKUP(bloques1a3[[#This Row],[respuesta]],respuestas.emociones[],2,0)</f>
        <v>alegria</v>
      </c>
      <c r="K4011" s="1">
        <f>+VLOOKUP(bloques1a3[[#This Row],[niño]],BD.niños[[Código]:[edad]],5,0)</f>
        <v>9</v>
      </c>
      <c r="L4011" s="1">
        <f>+IF(bloques1a3[[#This Row],[correcta]]=bloques1a3[[#This Row],[respuesta]],1,0)</f>
        <v>0</v>
      </c>
      <c r="M4011" s="1">
        <f>+IF(bloques1a3[[#This Row],[Sexo]]="F",1,0)</f>
        <v>1</v>
      </c>
    </row>
    <row r="4012" spans="1:13" x14ac:dyDescent="0.55000000000000004">
      <c r="A4012">
        <v>52</v>
      </c>
      <c r="B4012" s="1" t="s">
        <v>511</v>
      </c>
      <c r="C4012" s="1" t="s">
        <v>2</v>
      </c>
      <c r="D4012">
        <v>1</v>
      </c>
      <c r="E4012" s="1" t="s">
        <v>120</v>
      </c>
      <c r="F4012">
        <v>1</v>
      </c>
      <c r="G4012" s="1" t="s">
        <v>377</v>
      </c>
      <c r="H4012" s="1" t="s">
        <v>28</v>
      </c>
      <c r="I4012">
        <v>2</v>
      </c>
      <c r="J4012" s="1" t="str">
        <f>+VLOOKUP(bloques1a3[[#This Row],[respuesta]],respuestas.emociones[],2,0)</f>
        <v>neutra</v>
      </c>
      <c r="K4012" s="1">
        <f>+VLOOKUP(bloques1a3[[#This Row],[niño]],BD.niños[[Código]:[edad]],5,0)</f>
        <v>10</v>
      </c>
      <c r="L4012" s="1">
        <f>+IF(bloques1a3[[#This Row],[correcta]]=bloques1a3[[#This Row],[respuesta]],1,0)</f>
        <v>1</v>
      </c>
      <c r="M4012" s="1">
        <f>+IF(bloques1a3[[#This Row],[Sexo]]="F",1,0)</f>
        <v>0</v>
      </c>
    </row>
    <row r="4013" spans="1:13" x14ac:dyDescent="0.55000000000000004">
      <c r="A4013">
        <v>52</v>
      </c>
      <c r="B4013" s="1" t="s">
        <v>511</v>
      </c>
      <c r="C4013" s="1" t="s">
        <v>2</v>
      </c>
      <c r="D4013">
        <v>1</v>
      </c>
      <c r="E4013" s="1" t="s">
        <v>123</v>
      </c>
      <c r="F4013">
        <v>1</v>
      </c>
      <c r="G4013" s="1" t="s">
        <v>376</v>
      </c>
      <c r="H4013" s="1" t="s">
        <v>28</v>
      </c>
      <c r="I4013">
        <v>2</v>
      </c>
      <c r="J4013" s="1" t="str">
        <f>+VLOOKUP(bloques1a3[[#This Row],[respuesta]],respuestas.emociones[],2,0)</f>
        <v>neutra</v>
      </c>
      <c r="K4013" s="1">
        <f>+VLOOKUP(bloques1a3[[#This Row],[niño]],BD.niños[[Código]:[edad]],5,0)</f>
        <v>8</v>
      </c>
      <c r="L4013" s="1">
        <f>+IF(bloques1a3[[#This Row],[correcta]]=bloques1a3[[#This Row],[respuesta]],1,0)</f>
        <v>1</v>
      </c>
      <c r="M4013" s="1">
        <f>+IF(bloques1a3[[#This Row],[Sexo]]="F",1,0)</f>
        <v>0</v>
      </c>
    </row>
    <row r="4014" spans="1:13" x14ac:dyDescent="0.55000000000000004">
      <c r="A4014">
        <v>52</v>
      </c>
      <c r="B4014" s="1" t="s">
        <v>511</v>
      </c>
      <c r="C4014" s="1" t="s">
        <v>2</v>
      </c>
      <c r="D4014">
        <v>1</v>
      </c>
      <c r="E4014" s="1" t="s">
        <v>127</v>
      </c>
      <c r="F4014">
        <v>4</v>
      </c>
      <c r="G4014" s="1" t="s">
        <v>375</v>
      </c>
      <c r="H4014" s="1" t="s">
        <v>28</v>
      </c>
      <c r="I4014">
        <v>2</v>
      </c>
      <c r="J4014" s="1" t="str">
        <f>+VLOOKUP(bloques1a3[[#This Row],[respuesta]],respuestas.emociones[],2,0)</f>
        <v>enojo</v>
      </c>
      <c r="K4014" s="1">
        <f>+VLOOKUP(bloques1a3[[#This Row],[niño]],BD.niños[[Código]:[edad]],5,0)</f>
        <v>6</v>
      </c>
      <c r="L4014" s="1">
        <f>+IF(bloques1a3[[#This Row],[correcta]]=bloques1a3[[#This Row],[respuesta]],1,0)</f>
        <v>0</v>
      </c>
      <c r="M4014" s="1">
        <f>+IF(bloques1a3[[#This Row],[Sexo]]="F",1,0)</f>
        <v>0</v>
      </c>
    </row>
    <row r="4015" spans="1:13" x14ac:dyDescent="0.55000000000000004">
      <c r="A4015">
        <v>52</v>
      </c>
      <c r="B4015" s="1" t="s">
        <v>511</v>
      </c>
      <c r="C4015" s="1" t="s">
        <v>2</v>
      </c>
      <c r="D4015">
        <v>1</v>
      </c>
      <c r="E4015" s="1" t="s">
        <v>131</v>
      </c>
      <c r="F4015">
        <v>1</v>
      </c>
      <c r="G4015" s="1" t="s">
        <v>375</v>
      </c>
      <c r="H4015" s="1" t="s">
        <v>29</v>
      </c>
      <c r="I4015">
        <v>2</v>
      </c>
      <c r="J4015" s="1" t="str">
        <f>+VLOOKUP(bloques1a3[[#This Row],[respuesta]],respuestas.emociones[],2,0)</f>
        <v>neutra</v>
      </c>
      <c r="K4015" s="1">
        <f>+VLOOKUP(bloques1a3[[#This Row],[niño]],BD.niños[[Código]:[edad]],5,0)</f>
        <v>6</v>
      </c>
      <c r="L4015" s="1">
        <f>+IF(bloques1a3[[#This Row],[correcta]]=bloques1a3[[#This Row],[respuesta]],1,0)</f>
        <v>1</v>
      </c>
      <c r="M4015" s="1">
        <f>+IF(bloques1a3[[#This Row],[Sexo]]="F",1,0)</f>
        <v>1</v>
      </c>
    </row>
    <row r="4016" spans="1:13" x14ac:dyDescent="0.55000000000000004">
      <c r="A4016">
        <v>52</v>
      </c>
      <c r="B4016" s="1" t="s">
        <v>511</v>
      </c>
      <c r="C4016" s="1" t="s">
        <v>2</v>
      </c>
      <c r="D4016">
        <v>1</v>
      </c>
      <c r="E4016" s="1" t="s">
        <v>135</v>
      </c>
      <c r="F4016">
        <v>1</v>
      </c>
      <c r="G4016" s="1" t="s">
        <v>375</v>
      </c>
      <c r="H4016" s="1" t="s">
        <v>28</v>
      </c>
      <c r="I4016">
        <v>2</v>
      </c>
      <c r="J4016" s="1" t="str">
        <f>+VLOOKUP(bloques1a3[[#This Row],[respuesta]],respuestas.emociones[],2,0)</f>
        <v>neutra</v>
      </c>
      <c r="K4016" s="1">
        <f>+VLOOKUP(bloques1a3[[#This Row],[niño]],BD.niños[[Código]:[edad]],5,0)</f>
        <v>6</v>
      </c>
      <c r="L4016" s="1">
        <f>+IF(bloques1a3[[#This Row],[correcta]]=bloques1a3[[#This Row],[respuesta]],1,0)</f>
        <v>1</v>
      </c>
      <c r="M4016" s="1">
        <f>+IF(bloques1a3[[#This Row],[Sexo]]="F",1,0)</f>
        <v>0</v>
      </c>
    </row>
    <row r="4017" spans="1:13" x14ac:dyDescent="0.55000000000000004">
      <c r="A4017">
        <v>52</v>
      </c>
      <c r="B4017" s="1" t="s">
        <v>511</v>
      </c>
      <c r="C4017" s="1" t="s">
        <v>2</v>
      </c>
      <c r="D4017">
        <v>1</v>
      </c>
      <c r="E4017" s="1" t="s">
        <v>139</v>
      </c>
      <c r="F4017">
        <v>1</v>
      </c>
      <c r="G4017" s="1" t="s">
        <v>376</v>
      </c>
      <c r="H4017" s="1" t="s">
        <v>28</v>
      </c>
      <c r="I4017">
        <v>2</v>
      </c>
      <c r="J4017" s="1" t="str">
        <f>+VLOOKUP(bloques1a3[[#This Row],[respuesta]],respuestas.emociones[],2,0)</f>
        <v>neutra</v>
      </c>
      <c r="K4017" s="1">
        <f>+VLOOKUP(bloques1a3[[#This Row],[niño]],BD.niños[[Código]:[edad]],5,0)</f>
        <v>8</v>
      </c>
      <c r="L4017" s="1">
        <f>+IF(bloques1a3[[#This Row],[correcta]]=bloques1a3[[#This Row],[respuesta]],1,0)</f>
        <v>1</v>
      </c>
      <c r="M4017" s="1">
        <f>+IF(bloques1a3[[#This Row],[Sexo]]="F",1,0)</f>
        <v>0</v>
      </c>
    </row>
    <row r="4018" spans="1:13" x14ac:dyDescent="0.55000000000000004">
      <c r="A4018">
        <v>52</v>
      </c>
      <c r="B4018" s="1" t="s">
        <v>511</v>
      </c>
      <c r="C4018" s="1" t="s">
        <v>2</v>
      </c>
      <c r="D4018">
        <v>1</v>
      </c>
      <c r="E4018" s="1" t="s">
        <v>141</v>
      </c>
      <c r="F4018">
        <v>1</v>
      </c>
      <c r="G4018" s="1" t="s">
        <v>376</v>
      </c>
      <c r="H4018" s="1" t="s">
        <v>29</v>
      </c>
      <c r="I4018">
        <v>2</v>
      </c>
      <c r="J4018" s="1" t="str">
        <f>+VLOOKUP(bloques1a3[[#This Row],[respuesta]],respuestas.emociones[],2,0)</f>
        <v>neutra</v>
      </c>
      <c r="K4018" s="1">
        <f>+VLOOKUP(bloques1a3[[#This Row],[niño]],BD.niños[[Código]:[edad]],5,0)</f>
        <v>7</v>
      </c>
      <c r="L4018" s="1">
        <f>+IF(bloques1a3[[#This Row],[correcta]]=bloques1a3[[#This Row],[respuesta]],1,0)</f>
        <v>1</v>
      </c>
      <c r="M4018" s="1">
        <f>+IF(bloques1a3[[#This Row],[Sexo]]="F",1,0)</f>
        <v>1</v>
      </c>
    </row>
    <row r="4019" spans="1:13" x14ac:dyDescent="0.55000000000000004">
      <c r="A4019">
        <v>52</v>
      </c>
      <c r="B4019" s="1" t="s">
        <v>511</v>
      </c>
      <c r="C4019" s="1" t="s">
        <v>2</v>
      </c>
      <c r="D4019">
        <v>1</v>
      </c>
      <c r="E4019" s="1" t="s">
        <v>145</v>
      </c>
      <c r="F4019">
        <v>1</v>
      </c>
      <c r="G4019" s="1" t="s">
        <v>376</v>
      </c>
      <c r="H4019" s="1" t="s">
        <v>28</v>
      </c>
      <c r="I4019">
        <v>2</v>
      </c>
      <c r="J4019" s="1" t="str">
        <f>+VLOOKUP(bloques1a3[[#This Row],[respuesta]],respuestas.emociones[],2,0)</f>
        <v>neutra</v>
      </c>
      <c r="K4019" s="1">
        <f>+VLOOKUP(bloques1a3[[#This Row],[niño]],BD.niños[[Código]:[edad]],5,0)</f>
        <v>8</v>
      </c>
      <c r="L4019" s="1">
        <f>+IF(bloques1a3[[#This Row],[correcta]]=bloques1a3[[#This Row],[respuesta]],1,0)</f>
        <v>1</v>
      </c>
      <c r="M4019" s="1">
        <f>+IF(bloques1a3[[#This Row],[Sexo]]="F",1,0)</f>
        <v>0</v>
      </c>
    </row>
    <row r="4020" spans="1:13" x14ac:dyDescent="0.55000000000000004">
      <c r="A4020">
        <v>52</v>
      </c>
      <c r="B4020" s="1" t="s">
        <v>511</v>
      </c>
      <c r="C4020" s="1" t="s">
        <v>2</v>
      </c>
      <c r="D4020">
        <v>1</v>
      </c>
      <c r="E4020" s="1" t="s">
        <v>147</v>
      </c>
      <c r="F4020">
        <v>1</v>
      </c>
      <c r="G4020" s="1" t="s">
        <v>376</v>
      </c>
      <c r="H4020" s="1" t="s">
        <v>28</v>
      </c>
      <c r="I4020">
        <v>2</v>
      </c>
      <c r="J4020" s="1" t="str">
        <f>+VLOOKUP(bloques1a3[[#This Row],[respuesta]],respuestas.emociones[],2,0)</f>
        <v>neutra</v>
      </c>
      <c r="K4020" s="1">
        <f>+VLOOKUP(bloques1a3[[#This Row],[niño]],BD.niños[[Código]:[edad]],5,0)</f>
        <v>8</v>
      </c>
      <c r="L4020" s="1">
        <f>+IF(bloques1a3[[#This Row],[correcta]]=bloques1a3[[#This Row],[respuesta]],1,0)</f>
        <v>1</v>
      </c>
      <c r="M4020" s="1">
        <f>+IF(bloques1a3[[#This Row],[Sexo]]="F",1,0)</f>
        <v>0</v>
      </c>
    </row>
    <row r="4021" spans="1:13" x14ac:dyDescent="0.55000000000000004">
      <c r="A4021">
        <v>52</v>
      </c>
      <c r="B4021" s="1" t="s">
        <v>511</v>
      </c>
      <c r="C4021" s="1" t="s">
        <v>2</v>
      </c>
      <c r="D4021">
        <v>1</v>
      </c>
      <c r="E4021" s="1" t="s">
        <v>214</v>
      </c>
      <c r="F4021">
        <v>1</v>
      </c>
      <c r="G4021" s="1" t="s">
        <v>377</v>
      </c>
      <c r="H4021" s="1" t="s">
        <v>29</v>
      </c>
      <c r="I4021">
        <v>2</v>
      </c>
      <c r="J4021" s="1" t="str">
        <f>+VLOOKUP(bloques1a3[[#This Row],[respuesta]],respuestas.emociones[],2,0)</f>
        <v>neutra</v>
      </c>
      <c r="K4021" s="1">
        <f>+VLOOKUP(bloques1a3[[#This Row],[niño]],BD.niños[[Código]:[edad]],5,0)</f>
        <v>10</v>
      </c>
      <c r="L4021" s="1">
        <f>+IF(bloques1a3[[#This Row],[correcta]]=bloques1a3[[#This Row],[respuesta]],1,0)</f>
        <v>1</v>
      </c>
      <c r="M4021" s="1">
        <f>+IF(bloques1a3[[#This Row],[Sexo]]="F",1,0)</f>
        <v>1</v>
      </c>
    </row>
    <row r="4022" spans="1:13" x14ac:dyDescent="0.55000000000000004">
      <c r="A4022">
        <v>52</v>
      </c>
      <c r="B4022" s="1" t="s">
        <v>511</v>
      </c>
      <c r="C4022" s="1" t="s">
        <v>2</v>
      </c>
      <c r="D4022">
        <v>1</v>
      </c>
      <c r="E4022" s="1" t="s">
        <v>217</v>
      </c>
      <c r="F4022">
        <v>1</v>
      </c>
      <c r="G4022" s="1" t="s">
        <v>377</v>
      </c>
      <c r="H4022" s="1" t="s">
        <v>29</v>
      </c>
      <c r="I4022">
        <v>2</v>
      </c>
      <c r="J4022" s="1" t="str">
        <f>+VLOOKUP(bloques1a3[[#This Row],[respuesta]],respuestas.emociones[],2,0)</f>
        <v>neutra</v>
      </c>
      <c r="K4022" s="1">
        <f>+VLOOKUP(bloques1a3[[#This Row],[niño]],BD.niños[[Código]:[edad]],5,0)</f>
        <v>10</v>
      </c>
      <c r="L4022" s="1">
        <f>+IF(bloques1a3[[#This Row],[correcta]]=bloques1a3[[#This Row],[respuesta]],1,0)</f>
        <v>1</v>
      </c>
      <c r="M4022" s="1">
        <f>+IF(bloques1a3[[#This Row],[Sexo]]="F",1,0)</f>
        <v>1</v>
      </c>
    </row>
    <row r="4023" spans="1:13" x14ac:dyDescent="0.55000000000000004">
      <c r="A4023">
        <v>52</v>
      </c>
      <c r="B4023" s="1" t="s">
        <v>511</v>
      </c>
      <c r="C4023" s="1" t="s">
        <v>2</v>
      </c>
      <c r="D4023">
        <v>1</v>
      </c>
      <c r="E4023" s="1" t="s">
        <v>220</v>
      </c>
      <c r="F4023">
        <v>1</v>
      </c>
      <c r="G4023" s="1" t="s">
        <v>377</v>
      </c>
      <c r="H4023" s="1" t="s">
        <v>29</v>
      </c>
      <c r="I4023">
        <v>2</v>
      </c>
      <c r="J4023" s="1" t="str">
        <f>+VLOOKUP(bloques1a3[[#This Row],[respuesta]],respuestas.emociones[],2,0)</f>
        <v>neutra</v>
      </c>
      <c r="K4023" s="1">
        <f>+VLOOKUP(bloques1a3[[#This Row],[niño]],BD.niños[[Código]:[edad]],5,0)</f>
        <v>10</v>
      </c>
      <c r="L4023" s="1">
        <f>+IF(bloques1a3[[#This Row],[correcta]]=bloques1a3[[#This Row],[respuesta]],1,0)</f>
        <v>1</v>
      </c>
      <c r="M4023" s="1">
        <f>+IF(bloques1a3[[#This Row],[Sexo]]="F",1,0)</f>
        <v>1</v>
      </c>
    </row>
    <row r="4024" spans="1:13" x14ac:dyDescent="0.55000000000000004">
      <c r="A4024">
        <v>52</v>
      </c>
      <c r="B4024" s="1" t="s">
        <v>511</v>
      </c>
      <c r="C4024" s="1" t="s">
        <v>2</v>
      </c>
      <c r="D4024">
        <v>1</v>
      </c>
      <c r="E4024" s="1" t="s">
        <v>223</v>
      </c>
      <c r="F4024">
        <v>1</v>
      </c>
      <c r="G4024" s="1" t="s">
        <v>376</v>
      </c>
      <c r="H4024" s="1" t="s">
        <v>29</v>
      </c>
      <c r="I4024">
        <v>2</v>
      </c>
      <c r="J4024" s="1" t="str">
        <f>+VLOOKUP(bloques1a3[[#This Row],[respuesta]],respuestas.emociones[],2,0)</f>
        <v>neutra</v>
      </c>
      <c r="K4024" s="1">
        <f>+VLOOKUP(bloques1a3[[#This Row],[niño]],BD.niños[[Código]:[edad]],5,0)</f>
        <v>8</v>
      </c>
      <c r="L4024" s="1">
        <f>+IF(bloques1a3[[#This Row],[correcta]]=bloques1a3[[#This Row],[respuesta]],1,0)</f>
        <v>1</v>
      </c>
      <c r="M4024" s="1">
        <f>+IF(bloques1a3[[#This Row],[Sexo]]="F",1,0)</f>
        <v>1</v>
      </c>
    </row>
    <row r="4025" spans="1:13" x14ac:dyDescent="0.55000000000000004">
      <c r="A4025">
        <v>52</v>
      </c>
      <c r="B4025" s="1" t="s">
        <v>511</v>
      </c>
      <c r="C4025" s="1" t="s">
        <v>2</v>
      </c>
      <c r="D4025">
        <v>1</v>
      </c>
      <c r="E4025" s="1" t="s">
        <v>226</v>
      </c>
      <c r="F4025">
        <v>1</v>
      </c>
      <c r="G4025" s="1" t="s">
        <v>377</v>
      </c>
      <c r="H4025" s="1" t="s">
        <v>28</v>
      </c>
      <c r="I4025">
        <v>2</v>
      </c>
      <c r="J4025" s="1" t="str">
        <f>+VLOOKUP(bloques1a3[[#This Row],[respuesta]],respuestas.emociones[],2,0)</f>
        <v>neutra</v>
      </c>
      <c r="K4025" s="1">
        <f>+VLOOKUP(bloques1a3[[#This Row],[niño]],BD.niños[[Código]:[edad]],5,0)</f>
        <v>10</v>
      </c>
      <c r="L4025" s="1">
        <f>+IF(bloques1a3[[#This Row],[correcta]]=bloques1a3[[#This Row],[respuesta]],1,0)</f>
        <v>1</v>
      </c>
      <c r="M4025" s="1">
        <f>+IF(bloques1a3[[#This Row],[Sexo]]="F",1,0)</f>
        <v>0</v>
      </c>
    </row>
    <row r="4026" spans="1:13" x14ac:dyDescent="0.55000000000000004">
      <c r="A4026">
        <v>52</v>
      </c>
      <c r="B4026" s="1" t="s">
        <v>511</v>
      </c>
      <c r="C4026" s="1" t="s">
        <v>2</v>
      </c>
      <c r="D4026">
        <v>1</v>
      </c>
      <c r="E4026" s="1" t="s">
        <v>229</v>
      </c>
      <c r="F4026">
        <v>1</v>
      </c>
      <c r="G4026" s="1" t="s">
        <v>376</v>
      </c>
      <c r="H4026" s="1" t="s">
        <v>28</v>
      </c>
      <c r="I4026">
        <v>2</v>
      </c>
      <c r="J4026" s="1" t="str">
        <f>+VLOOKUP(bloques1a3[[#This Row],[respuesta]],respuestas.emociones[],2,0)</f>
        <v>neutra</v>
      </c>
      <c r="K4026" s="1">
        <f>+VLOOKUP(bloques1a3[[#This Row],[niño]],BD.niños[[Código]:[edad]],5,0)</f>
        <v>7</v>
      </c>
      <c r="L4026" s="1">
        <f>+IF(bloques1a3[[#This Row],[correcta]]=bloques1a3[[#This Row],[respuesta]],1,0)</f>
        <v>1</v>
      </c>
      <c r="M4026" s="1">
        <f>+IF(bloques1a3[[#This Row],[Sexo]]="F",1,0)</f>
        <v>0</v>
      </c>
    </row>
    <row r="4027" spans="1:13" x14ac:dyDescent="0.55000000000000004">
      <c r="A4027">
        <v>52</v>
      </c>
      <c r="B4027" s="1" t="s">
        <v>511</v>
      </c>
      <c r="C4027" s="1" t="s">
        <v>2</v>
      </c>
      <c r="D4027">
        <v>1</v>
      </c>
      <c r="E4027" s="1" t="s">
        <v>231</v>
      </c>
      <c r="F4027">
        <v>1</v>
      </c>
      <c r="G4027" s="1" t="s">
        <v>375</v>
      </c>
      <c r="H4027" s="1" t="s">
        <v>29</v>
      </c>
      <c r="I4027">
        <v>2</v>
      </c>
      <c r="J4027" s="1" t="str">
        <f>+VLOOKUP(bloques1a3[[#This Row],[respuesta]],respuestas.emociones[],2,0)</f>
        <v>neutra</v>
      </c>
      <c r="K4027" s="1">
        <f>+VLOOKUP(bloques1a3[[#This Row],[niño]],BD.niños[[Código]:[edad]],5,0)</f>
        <v>6</v>
      </c>
      <c r="L4027" s="1">
        <f>+IF(bloques1a3[[#This Row],[correcta]]=bloques1a3[[#This Row],[respuesta]],1,0)</f>
        <v>1</v>
      </c>
      <c r="M4027" s="1">
        <f>+IF(bloques1a3[[#This Row],[Sexo]]="F",1,0)</f>
        <v>1</v>
      </c>
    </row>
    <row r="4028" spans="1:13" x14ac:dyDescent="0.55000000000000004">
      <c r="A4028">
        <v>52</v>
      </c>
      <c r="B4028" s="1" t="s">
        <v>511</v>
      </c>
      <c r="C4028" s="1" t="s">
        <v>2</v>
      </c>
      <c r="D4028">
        <v>1</v>
      </c>
      <c r="E4028" s="1" t="s">
        <v>286</v>
      </c>
      <c r="F4028">
        <v>1</v>
      </c>
      <c r="G4028" s="1" t="s">
        <v>375</v>
      </c>
      <c r="H4028" s="1" t="s">
        <v>28</v>
      </c>
      <c r="I4028">
        <v>2</v>
      </c>
      <c r="J4028" s="1" t="str">
        <f>+VLOOKUP(bloques1a3[[#This Row],[respuesta]],respuestas.emociones[],2,0)</f>
        <v>neutra</v>
      </c>
      <c r="K4028" s="1">
        <f>+VLOOKUP(bloques1a3[[#This Row],[niño]],BD.niños[[Código]:[edad]],5,0)</f>
        <v>5</v>
      </c>
      <c r="L4028" s="1">
        <f>+IF(bloques1a3[[#This Row],[correcta]]=bloques1a3[[#This Row],[respuesta]],1,0)</f>
        <v>1</v>
      </c>
      <c r="M4028" s="1">
        <f>+IF(bloques1a3[[#This Row],[Sexo]]="F",1,0)</f>
        <v>0</v>
      </c>
    </row>
    <row r="4029" spans="1:13" x14ac:dyDescent="0.55000000000000004">
      <c r="A4029">
        <v>52</v>
      </c>
      <c r="B4029" s="1" t="s">
        <v>511</v>
      </c>
      <c r="C4029" s="1" t="s">
        <v>2</v>
      </c>
      <c r="D4029">
        <v>1</v>
      </c>
      <c r="E4029" s="1" t="s">
        <v>290</v>
      </c>
      <c r="F4029">
        <v>1</v>
      </c>
      <c r="G4029" s="1" t="s">
        <v>375</v>
      </c>
      <c r="H4029" s="1" t="s">
        <v>28</v>
      </c>
      <c r="I4029">
        <v>2</v>
      </c>
      <c r="J4029" s="1" t="str">
        <f>+VLOOKUP(bloques1a3[[#This Row],[respuesta]],respuestas.emociones[],2,0)</f>
        <v>neutra</v>
      </c>
      <c r="K4029" s="1">
        <f>+VLOOKUP(bloques1a3[[#This Row],[niño]],BD.niños[[Código]:[edad]],5,0)</f>
        <v>6</v>
      </c>
      <c r="L4029" s="1">
        <f>+IF(bloques1a3[[#This Row],[correcta]]=bloques1a3[[#This Row],[respuesta]],1,0)</f>
        <v>1</v>
      </c>
      <c r="M4029" s="1">
        <f>+IF(bloques1a3[[#This Row],[Sexo]]="F",1,0)</f>
        <v>0</v>
      </c>
    </row>
    <row r="4030" spans="1:13" x14ac:dyDescent="0.55000000000000004">
      <c r="A4030">
        <v>52</v>
      </c>
      <c r="B4030" s="1" t="s">
        <v>511</v>
      </c>
      <c r="C4030" s="1" t="s">
        <v>2</v>
      </c>
      <c r="D4030">
        <v>1</v>
      </c>
      <c r="E4030" s="1" t="s">
        <v>294</v>
      </c>
      <c r="F4030">
        <v>1</v>
      </c>
      <c r="G4030" s="1" t="s">
        <v>376</v>
      </c>
      <c r="H4030" s="1" t="s">
        <v>28</v>
      </c>
      <c r="I4030">
        <v>2</v>
      </c>
      <c r="J4030" s="1" t="str">
        <f>+VLOOKUP(bloques1a3[[#This Row],[respuesta]],respuestas.emociones[],2,0)</f>
        <v>neutra</v>
      </c>
      <c r="K4030" s="1">
        <f>+VLOOKUP(bloques1a3[[#This Row],[niño]],BD.niños[[Código]:[edad]],5,0)</f>
        <v>7</v>
      </c>
      <c r="L4030" s="1">
        <f>+IF(bloques1a3[[#This Row],[correcta]]=bloques1a3[[#This Row],[respuesta]],1,0)</f>
        <v>1</v>
      </c>
      <c r="M4030" s="1">
        <f>+IF(bloques1a3[[#This Row],[Sexo]]="F",1,0)</f>
        <v>0</v>
      </c>
    </row>
    <row r="4031" spans="1:13" x14ac:dyDescent="0.55000000000000004">
      <c r="A4031">
        <v>52</v>
      </c>
      <c r="B4031" s="1" t="s">
        <v>511</v>
      </c>
      <c r="C4031" s="1" t="s">
        <v>2</v>
      </c>
      <c r="D4031">
        <v>1</v>
      </c>
      <c r="E4031" s="1" t="s">
        <v>295</v>
      </c>
      <c r="F4031">
        <v>1</v>
      </c>
      <c r="G4031" s="1" t="s">
        <v>376</v>
      </c>
      <c r="H4031" s="1" t="s">
        <v>28</v>
      </c>
      <c r="I4031">
        <v>2</v>
      </c>
      <c r="J4031" s="1" t="str">
        <f>+VLOOKUP(bloques1a3[[#This Row],[respuesta]],respuestas.emociones[],2,0)</f>
        <v>neutra</v>
      </c>
      <c r="K4031" s="1">
        <f>+VLOOKUP(bloques1a3[[#This Row],[niño]],BD.niños[[Código]:[edad]],5,0)</f>
        <v>8</v>
      </c>
      <c r="L4031" s="1">
        <f>+IF(bloques1a3[[#This Row],[correcta]]=bloques1a3[[#This Row],[respuesta]],1,0)</f>
        <v>1</v>
      </c>
      <c r="M4031" s="1">
        <f>+IF(bloques1a3[[#This Row],[Sexo]]="F",1,0)</f>
        <v>0</v>
      </c>
    </row>
    <row r="4032" spans="1:13" x14ac:dyDescent="0.55000000000000004">
      <c r="A4032">
        <v>52</v>
      </c>
      <c r="B4032" s="1" t="s">
        <v>511</v>
      </c>
      <c r="C4032" s="1" t="s">
        <v>2</v>
      </c>
      <c r="D4032">
        <v>1</v>
      </c>
      <c r="E4032" s="1" t="s">
        <v>317</v>
      </c>
      <c r="F4032">
        <v>1</v>
      </c>
      <c r="G4032" s="1" t="s">
        <v>377</v>
      </c>
      <c r="H4032" s="1" t="s">
        <v>29</v>
      </c>
      <c r="I4032">
        <v>2</v>
      </c>
      <c r="J4032" s="1" t="str">
        <f>+VLOOKUP(bloques1a3[[#This Row],[respuesta]],respuestas.emociones[],2,0)</f>
        <v>neutra</v>
      </c>
      <c r="K4032" s="1">
        <f>+VLOOKUP(bloques1a3[[#This Row],[niño]],BD.niños[[Código]:[edad]],5,0)</f>
        <v>10</v>
      </c>
      <c r="L4032" s="1">
        <f>+IF(bloques1a3[[#This Row],[correcta]]=bloques1a3[[#This Row],[respuesta]],1,0)</f>
        <v>1</v>
      </c>
      <c r="M4032" s="1">
        <f>+IF(bloques1a3[[#This Row],[Sexo]]="F",1,0)</f>
        <v>1</v>
      </c>
    </row>
    <row r="4033" spans="1:13" x14ac:dyDescent="0.55000000000000004">
      <c r="A4033">
        <v>52</v>
      </c>
      <c r="B4033" s="1" t="s">
        <v>511</v>
      </c>
      <c r="C4033" s="1" t="s">
        <v>2</v>
      </c>
      <c r="D4033">
        <v>1</v>
      </c>
      <c r="E4033" s="1" t="s">
        <v>320</v>
      </c>
      <c r="F4033">
        <v>1</v>
      </c>
      <c r="G4033" s="1" t="s">
        <v>377</v>
      </c>
      <c r="H4033" s="1" t="s">
        <v>28</v>
      </c>
      <c r="I4033">
        <v>2</v>
      </c>
      <c r="J4033" s="1" t="str">
        <f>+VLOOKUP(bloques1a3[[#This Row],[respuesta]],respuestas.emociones[],2,0)</f>
        <v>neutra</v>
      </c>
      <c r="K4033" s="1">
        <f>+VLOOKUP(bloques1a3[[#This Row],[niño]],BD.niños[[Código]:[edad]],5,0)</f>
        <v>10</v>
      </c>
      <c r="L4033" s="1">
        <f>+IF(bloques1a3[[#This Row],[correcta]]=bloques1a3[[#This Row],[respuesta]],1,0)</f>
        <v>1</v>
      </c>
      <c r="M4033" s="1">
        <f>+IF(bloques1a3[[#This Row],[Sexo]]="F",1,0)</f>
        <v>0</v>
      </c>
    </row>
    <row r="4034" spans="1:13" x14ac:dyDescent="0.55000000000000004">
      <c r="A4034">
        <v>52</v>
      </c>
      <c r="B4034" s="1" t="s">
        <v>511</v>
      </c>
      <c r="C4034" s="1" t="s">
        <v>2</v>
      </c>
      <c r="D4034">
        <v>1</v>
      </c>
      <c r="E4034" s="1" t="s">
        <v>323</v>
      </c>
      <c r="F4034">
        <v>4</v>
      </c>
      <c r="G4034" s="1" t="s">
        <v>376</v>
      </c>
      <c r="H4034" s="1" t="s">
        <v>29</v>
      </c>
      <c r="I4034">
        <v>2</v>
      </c>
      <c r="J4034" s="1" t="str">
        <f>+VLOOKUP(bloques1a3[[#This Row],[respuesta]],respuestas.emociones[],2,0)</f>
        <v>enojo</v>
      </c>
      <c r="K4034" s="1">
        <f>+VLOOKUP(bloques1a3[[#This Row],[niño]],BD.niños[[Código]:[edad]],5,0)</f>
        <v>8</v>
      </c>
      <c r="L4034" s="1">
        <f>+IF(bloques1a3[[#This Row],[correcta]]=bloques1a3[[#This Row],[respuesta]],1,0)</f>
        <v>0</v>
      </c>
      <c r="M4034" s="1">
        <f>+IF(bloques1a3[[#This Row],[Sexo]]="F",1,0)</f>
        <v>1</v>
      </c>
    </row>
    <row r="4035" spans="1:13" x14ac:dyDescent="0.55000000000000004">
      <c r="A4035">
        <v>52</v>
      </c>
      <c r="B4035" s="1" t="s">
        <v>511</v>
      </c>
      <c r="C4035" s="1" t="s">
        <v>2</v>
      </c>
      <c r="D4035">
        <v>1</v>
      </c>
      <c r="E4035" s="1" t="s">
        <v>327</v>
      </c>
      <c r="F4035">
        <v>1</v>
      </c>
      <c r="G4035" s="1" t="s">
        <v>376</v>
      </c>
      <c r="H4035" s="1" t="s">
        <v>29</v>
      </c>
      <c r="I4035">
        <v>2</v>
      </c>
      <c r="J4035" s="1" t="str">
        <f>+VLOOKUP(bloques1a3[[#This Row],[respuesta]],respuestas.emociones[],2,0)</f>
        <v>neutra</v>
      </c>
      <c r="K4035" s="1">
        <f>+VLOOKUP(bloques1a3[[#This Row],[niño]],BD.niños[[Código]:[edad]],5,0)</f>
        <v>7</v>
      </c>
      <c r="L4035" s="1">
        <f>+IF(bloques1a3[[#This Row],[correcta]]=bloques1a3[[#This Row],[respuesta]],1,0)</f>
        <v>1</v>
      </c>
      <c r="M4035" s="1">
        <f>+IF(bloques1a3[[#This Row],[Sexo]]="F",1,0)</f>
        <v>1</v>
      </c>
    </row>
    <row r="4036" spans="1:13" x14ac:dyDescent="0.55000000000000004">
      <c r="A4036">
        <v>52</v>
      </c>
      <c r="B4036" s="1" t="s">
        <v>511</v>
      </c>
      <c r="C4036" s="1" t="s">
        <v>2</v>
      </c>
      <c r="D4036">
        <v>1</v>
      </c>
      <c r="E4036" s="1" t="s">
        <v>331</v>
      </c>
      <c r="F4036">
        <v>1</v>
      </c>
      <c r="G4036" s="1" t="s">
        <v>376</v>
      </c>
      <c r="H4036" s="1" t="s">
        <v>29</v>
      </c>
      <c r="I4036">
        <v>2</v>
      </c>
      <c r="J4036" s="1" t="str">
        <f>+VLOOKUP(bloques1a3[[#This Row],[respuesta]],respuestas.emociones[],2,0)</f>
        <v>neutra</v>
      </c>
      <c r="K4036" s="1">
        <f>+VLOOKUP(bloques1a3[[#This Row],[niño]],BD.niños[[Código]:[edad]],5,0)</f>
        <v>8</v>
      </c>
      <c r="L4036" s="1">
        <f>+IF(bloques1a3[[#This Row],[correcta]]=bloques1a3[[#This Row],[respuesta]],1,0)</f>
        <v>1</v>
      </c>
      <c r="M4036" s="1">
        <f>+IF(bloques1a3[[#This Row],[Sexo]]="F",1,0)</f>
        <v>1</v>
      </c>
    </row>
    <row r="4037" spans="1:13" x14ac:dyDescent="0.55000000000000004">
      <c r="A4037">
        <v>53</v>
      </c>
      <c r="B4037" s="1" t="s">
        <v>512</v>
      </c>
      <c r="C4037" s="1" t="s">
        <v>5</v>
      </c>
      <c r="D4037">
        <v>6</v>
      </c>
      <c r="E4037" s="1" t="s">
        <v>105</v>
      </c>
      <c r="F4037">
        <v>6</v>
      </c>
      <c r="G4037" s="1" t="s">
        <v>377</v>
      </c>
      <c r="H4037" s="1" t="s">
        <v>29</v>
      </c>
      <c r="I4037">
        <v>2</v>
      </c>
      <c r="J4037" s="1" t="str">
        <f>+VLOOKUP(bloques1a3[[#This Row],[respuesta]],respuestas.emociones[],2,0)</f>
        <v>sorpresa</v>
      </c>
      <c r="K4037" s="1">
        <f>+VLOOKUP(bloques1a3[[#This Row],[niño]],BD.niños[[Código]:[edad]],5,0)</f>
        <v>10</v>
      </c>
      <c r="L4037" s="1">
        <f>+IF(bloques1a3[[#This Row],[correcta]]=bloques1a3[[#This Row],[respuesta]],1,0)</f>
        <v>1</v>
      </c>
      <c r="M4037" s="1">
        <f>+IF(bloques1a3[[#This Row],[Sexo]]="F",1,0)</f>
        <v>1</v>
      </c>
    </row>
    <row r="4038" spans="1:13" x14ac:dyDescent="0.55000000000000004">
      <c r="A4038">
        <v>53</v>
      </c>
      <c r="B4038" s="1" t="s">
        <v>512</v>
      </c>
      <c r="C4038" s="1" t="s">
        <v>5</v>
      </c>
      <c r="D4038">
        <v>6</v>
      </c>
      <c r="E4038" s="1" t="s">
        <v>108</v>
      </c>
      <c r="F4038">
        <v>6</v>
      </c>
      <c r="G4038" s="1" t="s">
        <v>377</v>
      </c>
      <c r="H4038" s="1" t="s">
        <v>29</v>
      </c>
      <c r="I4038">
        <v>2</v>
      </c>
      <c r="J4038" s="1" t="str">
        <f>+VLOOKUP(bloques1a3[[#This Row],[respuesta]],respuestas.emociones[],2,0)</f>
        <v>sorpresa</v>
      </c>
      <c r="K4038" s="1">
        <f>+VLOOKUP(bloques1a3[[#This Row],[niño]],BD.niños[[Código]:[edad]],5,0)</f>
        <v>10</v>
      </c>
      <c r="L4038" s="1">
        <f>+IF(bloques1a3[[#This Row],[correcta]]=bloques1a3[[#This Row],[respuesta]],1,0)</f>
        <v>1</v>
      </c>
      <c r="M4038" s="1">
        <f>+IF(bloques1a3[[#This Row],[Sexo]]="F",1,0)</f>
        <v>1</v>
      </c>
    </row>
    <row r="4039" spans="1:13" x14ac:dyDescent="0.55000000000000004">
      <c r="A4039">
        <v>53</v>
      </c>
      <c r="B4039" s="1" t="s">
        <v>512</v>
      </c>
      <c r="C4039" s="1" t="s">
        <v>5</v>
      </c>
      <c r="D4039">
        <v>6</v>
      </c>
      <c r="E4039" s="1" t="s">
        <v>112</v>
      </c>
      <c r="F4039">
        <v>6</v>
      </c>
      <c r="G4039" s="1" t="s">
        <v>377</v>
      </c>
      <c r="H4039" s="1" t="s">
        <v>29</v>
      </c>
      <c r="I4039">
        <v>2</v>
      </c>
      <c r="J4039" s="1" t="str">
        <f>+VLOOKUP(bloques1a3[[#This Row],[respuesta]],respuestas.emociones[],2,0)</f>
        <v>sorpresa</v>
      </c>
      <c r="K4039" s="1">
        <f>+VLOOKUP(bloques1a3[[#This Row],[niño]],BD.niños[[Código]:[edad]],5,0)</f>
        <v>9</v>
      </c>
      <c r="L4039" s="1">
        <f>+IF(bloques1a3[[#This Row],[correcta]]=bloques1a3[[#This Row],[respuesta]],1,0)</f>
        <v>1</v>
      </c>
      <c r="M4039" s="1">
        <f>+IF(bloques1a3[[#This Row],[Sexo]]="F",1,0)</f>
        <v>1</v>
      </c>
    </row>
    <row r="4040" spans="1:13" x14ac:dyDescent="0.55000000000000004">
      <c r="A4040">
        <v>53</v>
      </c>
      <c r="B4040" s="1" t="s">
        <v>512</v>
      </c>
      <c r="C4040" s="1" t="s">
        <v>5</v>
      </c>
      <c r="D4040">
        <v>6</v>
      </c>
      <c r="E4040" s="1" t="s">
        <v>116</v>
      </c>
      <c r="F4040">
        <v>6</v>
      </c>
      <c r="G4040" s="1" t="s">
        <v>377</v>
      </c>
      <c r="H4040" s="1" t="s">
        <v>29</v>
      </c>
      <c r="I4040">
        <v>2</v>
      </c>
      <c r="J4040" s="1" t="str">
        <f>+VLOOKUP(bloques1a3[[#This Row],[respuesta]],respuestas.emociones[],2,0)</f>
        <v>sorpresa</v>
      </c>
      <c r="K4040" s="1">
        <f>+VLOOKUP(bloques1a3[[#This Row],[niño]],BD.niños[[Código]:[edad]],5,0)</f>
        <v>9</v>
      </c>
      <c r="L4040" s="1">
        <f>+IF(bloques1a3[[#This Row],[correcta]]=bloques1a3[[#This Row],[respuesta]],1,0)</f>
        <v>1</v>
      </c>
      <c r="M4040" s="1">
        <f>+IF(bloques1a3[[#This Row],[Sexo]]="F",1,0)</f>
        <v>1</v>
      </c>
    </row>
    <row r="4041" spans="1:13" x14ac:dyDescent="0.55000000000000004">
      <c r="A4041">
        <v>53</v>
      </c>
      <c r="B4041" s="1" t="s">
        <v>512</v>
      </c>
      <c r="C4041" s="1" t="s">
        <v>5</v>
      </c>
      <c r="D4041">
        <v>6</v>
      </c>
      <c r="E4041" s="1" t="s">
        <v>120</v>
      </c>
      <c r="F4041">
        <v>6</v>
      </c>
      <c r="G4041" s="1" t="s">
        <v>377</v>
      </c>
      <c r="H4041" s="1" t="s">
        <v>28</v>
      </c>
      <c r="I4041">
        <v>2</v>
      </c>
      <c r="J4041" s="1" t="str">
        <f>+VLOOKUP(bloques1a3[[#This Row],[respuesta]],respuestas.emociones[],2,0)</f>
        <v>sorpresa</v>
      </c>
      <c r="K4041" s="1">
        <f>+VLOOKUP(bloques1a3[[#This Row],[niño]],BD.niños[[Código]:[edad]],5,0)</f>
        <v>10</v>
      </c>
      <c r="L4041" s="1">
        <f>+IF(bloques1a3[[#This Row],[correcta]]=bloques1a3[[#This Row],[respuesta]],1,0)</f>
        <v>1</v>
      </c>
      <c r="M4041" s="1">
        <f>+IF(bloques1a3[[#This Row],[Sexo]]="F",1,0)</f>
        <v>0</v>
      </c>
    </row>
    <row r="4042" spans="1:13" x14ac:dyDescent="0.55000000000000004">
      <c r="A4042">
        <v>53</v>
      </c>
      <c r="B4042" s="1" t="s">
        <v>512</v>
      </c>
      <c r="C4042" s="1" t="s">
        <v>5</v>
      </c>
      <c r="D4042">
        <v>6</v>
      </c>
      <c r="E4042" s="1" t="s">
        <v>123</v>
      </c>
      <c r="F4042">
        <v>6</v>
      </c>
      <c r="G4042" s="1" t="s">
        <v>376</v>
      </c>
      <c r="H4042" s="1" t="s">
        <v>28</v>
      </c>
      <c r="I4042">
        <v>2</v>
      </c>
      <c r="J4042" s="1" t="str">
        <f>+VLOOKUP(bloques1a3[[#This Row],[respuesta]],respuestas.emociones[],2,0)</f>
        <v>sorpresa</v>
      </c>
      <c r="K4042" s="1">
        <f>+VLOOKUP(bloques1a3[[#This Row],[niño]],BD.niños[[Código]:[edad]],5,0)</f>
        <v>8</v>
      </c>
      <c r="L4042" s="1">
        <f>+IF(bloques1a3[[#This Row],[correcta]]=bloques1a3[[#This Row],[respuesta]],1,0)</f>
        <v>1</v>
      </c>
      <c r="M4042" s="1">
        <f>+IF(bloques1a3[[#This Row],[Sexo]]="F",1,0)</f>
        <v>0</v>
      </c>
    </row>
    <row r="4043" spans="1:13" x14ac:dyDescent="0.55000000000000004">
      <c r="A4043">
        <v>53</v>
      </c>
      <c r="B4043" s="1" t="s">
        <v>512</v>
      </c>
      <c r="C4043" s="1" t="s">
        <v>5</v>
      </c>
      <c r="D4043">
        <v>6</v>
      </c>
      <c r="E4043" s="1" t="s">
        <v>127</v>
      </c>
      <c r="F4043">
        <v>6</v>
      </c>
      <c r="G4043" s="1" t="s">
        <v>375</v>
      </c>
      <c r="H4043" s="1" t="s">
        <v>28</v>
      </c>
      <c r="I4043">
        <v>2</v>
      </c>
      <c r="J4043" s="1" t="str">
        <f>+VLOOKUP(bloques1a3[[#This Row],[respuesta]],respuestas.emociones[],2,0)</f>
        <v>sorpresa</v>
      </c>
      <c r="K4043" s="1">
        <f>+VLOOKUP(bloques1a3[[#This Row],[niño]],BD.niños[[Código]:[edad]],5,0)</f>
        <v>6</v>
      </c>
      <c r="L4043" s="1">
        <f>+IF(bloques1a3[[#This Row],[correcta]]=bloques1a3[[#This Row],[respuesta]],1,0)</f>
        <v>1</v>
      </c>
      <c r="M4043" s="1">
        <f>+IF(bloques1a3[[#This Row],[Sexo]]="F",1,0)</f>
        <v>0</v>
      </c>
    </row>
    <row r="4044" spans="1:13" x14ac:dyDescent="0.55000000000000004">
      <c r="A4044">
        <v>53</v>
      </c>
      <c r="B4044" s="1" t="s">
        <v>512</v>
      </c>
      <c r="C4044" s="1" t="s">
        <v>5</v>
      </c>
      <c r="D4044">
        <v>6</v>
      </c>
      <c r="E4044" s="1" t="s">
        <v>131</v>
      </c>
      <c r="F4044">
        <v>6</v>
      </c>
      <c r="G4044" s="1" t="s">
        <v>375</v>
      </c>
      <c r="H4044" s="1" t="s">
        <v>29</v>
      </c>
      <c r="I4044">
        <v>2</v>
      </c>
      <c r="J4044" s="1" t="str">
        <f>+VLOOKUP(bloques1a3[[#This Row],[respuesta]],respuestas.emociones[],2,0)</f>
        <v>sorpresa</v>
      </c>
      <c r="K4044" s="1">
        <f>+VLOOKUP(bloques1a3[[#This Row],[niño]],BD.niños[[Código]:[edad]],5,0)</f>
        <v>6</v>
      </c>
      <c r="L4044" s="1">
        <f>+IF(bloques1a3[[#This Row],[correcta]]=bloques1a3[[#This Row],[respuesta]],1,0)</f>
        <v>1</v>
      </c>
      <c r="M4044" s="1">
        <f>+IF(bloques1a3[[#This Row],[Sexo]]="F",1,0)</f>
        <v>1</v>
      </c>
    </row>
    <row r="4045" spans="1:13" x14ac:dyDescent="0.55000000000000004">
      <c r="A4045">
        <v>53</v>
      </c>
      <c r="B4045" s="1" t="s">
        <v>512</v>
      </c>
      <c r="C4045" s="1" t="s">
        <v>5</v>
      </c>
      <c r="D4045">
        <v>6</v>
      </c>
      <c r="E4045" s="1" t="s">
        <v>135</v>
      </c>
      <c r="F4045">
        <v>5</v>
      </c>
      <c r="G4045" s="1" t="s">
        <v>375</v>
      </c>
      <c r="H4045" s="1" t="s">
        <v>28</v>
      </c>
      <c r="I4045">
        <v>2</v>
      </c>
      <c r="J4045" s="1" t="str">
        <f>+VLOOKUP(bloques1a3[[#This Row],[respuesta]],respuestas.emociones[],2,0)</f>
        <v>miedo</v>
      </c>
      <c r="K4045" s="1">
        <f>+VLOOKUP(bloques1a3[[#This Row],[niño]],BD.niños[[Código]:[edad]],5,0)</f>
        <v>6</v>
      </c>
      <c r="L4045" s="1">
        <f>+IF(bloques1a3[[#This Row],[correcta]]=bloques1a3[[#This Row],[respuesta]],1,0)</f>
        <v>0</v>
      </c>
      <c r="M4045" s="1">
        <f>+IF(bloques1a3[[#This Row],[Sexo]]="F",1,0)</f>
        <v>0</v>
      </c>
    </row>
    <row r="4046" spans="1:13" x14ac:dyDescent="0.55000000000000004">
      <c r="A4046">
        <v>53</v>
      </c>
      <c r="B4046" s="1" t="s">
        <v>512</v>
      </c>
      <c r="C4046" s="1" t="s">
        <v>5</v>
      </c>
      <c r="D4046">
        <v>6</v>
      </c>
      <c r="E4046" s="1" t="s">
        <v>139</v>
      </c>
      <c r="F4046">
        <v>6</v>
      </c>
      <c r="G4046" s="1" t="s">
        <v>376</v>
      </c>
      <c r="H4046" s="1" t="s">
        <v>28</v>
      </c>
      <c r="I4046">
        <v>2</v>
      </c>
      <c r="J4046" s="1" t="str">
        <f>+VLOOKUP(bloques1a3[[#This Row],[respuesta]],respuestas.emociones[],2,0)</f>
        <v>sorpresa</v>
      </c>
      <c r="K4046" s="1">
        <f>+VLOOKUP(bloques1a3[[#This Row],[niño]],BD.niños[[Código]:[edad]],5,0)</f>
        <v>8</v>
      </c>
      <c r="L4046" s="1">
        <f>+IF(bloques1a3[[#This Row],[correcta]]=bloques1a3[[#This Row],[respuesta]],1,0)</f>
        <v>1</v>
      </c>
      <c r="M4046" s="1">
        <f>+IF(bloques1a3[[#This Row],[Sexo]]="F",1,0)</f>
        <v>0</v>
      </c>
    </row>
    <row r="4047" spans="1:13" x14ac:dyDescent="0.55000000000000004">
      <c r="A4047">
        <v>53</v>
      </c>
      <c r="B4047" s="1" t="s">
        <v>512</v>
      </c>
      <c r="C4047" s="1" t="s">
        <v>5</v>
      </c>
      <c r="D4047">
        <v>6</v>
      </c>
      <c r="E4047" s="1" t="s">
        <v>141</v>
      </c>
      <c r="F4047">
        <v>6</v>
      </c>
      <c r="G4047" s="1" t="s">
        <v>376</v>
      </c>
      <c r="H4047" s="1" t="s">
        <v>29</v>
      </c>
      <c r="I4047">
        <v>2</v>
      </c>
      <c r="J4047" s="1" t="str">
        <f>+VLOOKUP(bloques1a3[[#This Row],[respuesta]],respuestas.emociones[],2,0)</f>
        <v>sorpresa</v>
      </c>
      <c r="K4047" s="1">
        <f>+VLOOKUP(bloques1a3[[#This Row],[niño]],BD.niños[[Código]:[edad]],5,0)</f>
        <v>7</v>
      </c>
      <c r="L4047" s="1">
        <f>+IF(bloques1a3[[#This Row],[correcta]]=bloques1a3[[#This Row],[respuesta]],1,0)</f>
        <v>1</v>
      </c>
      <c r="M4047" s="1">
        <f>+IF(bloques1a3[[#This Row],[Sexo]]="F",1,0)</f>
        <v>1</v>
      </c>
    </row>
    <row r="4048" spans="1:13" x14ac:dyDescent="0.55000000000000004">
      <c r="A4048">
        <v>53</v>
      </c>
      <c r="B4048" s="1" t="s">
        <v>512</v>
      </c>
      <c r="C4048" s="1" t="s">
        <v>5</v>
      </c>
      <c r="D4048">
        <v>6</v>
      </c>
      <c r="E4048" s="1" t="s">
        <v>145</v>
      </c>
      <c r="F4048">
        <v>6</v>
      </c>
      <c r="G4048" s="1" t="s">
        <v>376</v>
      </c>
      <c r="H4048" s="1" t="s">
        <v>28</v>
      </c>
      <c r="I4048">
        <v>2</v>
      </c>
      <c r="J4048" s="1" t="str">
        <f>+VLOOKUP(bloques1a3[[#This Row],[respuesta]],respuestas.emociones[],2,0)</f>
        <v>sorpresa</v>
      </c>
      <c r="K4048" s="1">
        <f>+VLOOKUP(bloques1a3[[#This Row],[niño]],BD.niños[[Código]:[edad]],5,0)</f>
        <v>8</v>
      </c>
      <c r="L4048" s="1">
        <f>+IF(bloques1a3[[#This Row],[correcta]]=bloques1a3[[#This Row],[respuesta]],1,0)</f>
        <v>1</v>
      </c>
      <c r="M4048" s="1">
        <f>+IF(bloques1a3[[#This Row],[Sexo]]="F",1,0)</f>
        <v>0</v>
      </c>
    </row>
    <row r="4049" spans="1:13" x14ac:dyDescent="0.55000000000000004">
      <c r="A4049">
        <v>53</v>
      </c>
      <c r="B4049" s="1" t="s">
        <v>512</v>
      </c>
      <c r="C4049" s="1" t="s">
        <v>5</v>
      </c>
      <c r="D4049">
        <v>6</v>
      </c>
      <c r="E4049" s="1" t="s">
        <v>147</v>
      </c>
      <c r="F4049">
        <v>3</v>
      </c>
      <c r="G4049" s="1" t="s">
        <v>376</v>
      </c>
      <c r="H4049" s="1" t="s">
        <v>28</v>
      </c>
      <c r="I4049">
        <v>2</v>
      </c>
      <c r="J4049" s="1" t="str">
        <f>+VLOOKUP(bloques1a3[[#This Row],[respuesta]],respuestas.emociones[],2,0)</f>
        <v>tristeza</v>
      </c>
      <c r="K4049" s="1">
        <f>+VLOOKUP(bloques1a3[[#This Row],[niño]],BD.niños[[Código]:[edad]],5,0)</f>
        <v>8</v>
      </c>
      <c r="L4049" s="1">
        <f>+IF(bloques1a3[[#This Row],[correcta]]=bloques1a3[[#This Row],[respuesta]],1,0)</f>
        <v>0</v>
      </c>
      <c r="M4049" s="1">
        <f>+IF(bloques1a3[[#This Row],[Sexo]]="F",1,0)</f>
        <v>0</v>
      </c>
    </row>
    <row r="4050" spans="1:13" x14ac:dyDescent="0.55000000000000004">
      <c r="A4050">
        <v>53</v>
      </c>
      <c r="B4050" s="1" t="s">
        <v>512</v>
      </c>
      <c r="C4050" s="1" t="s">
        <v>5</v>
      </c>
      <c r="D4050">
        <v>6</v>
      </c>
      <c r="E4050" s="1" t="s">
        <v>214</v>
      </c>
      <c r="F4050">
        <v>6</v>
      </c>
      <c r="G4050" s="1" t="s">
        <v>377</v>
      </c>
      <c r="H4050" s="1" t="s">
        <v>29</v>
      </c>
      <c r="I4050">
        <v>2</v>
      </c>
      <c r="J4050" s="1" t="str">
        <f>+VLOOKUP(bloques1a3[[#This Row],[respuesta]],respuestas.emociones[],2,0)</f>
        <v>sorpresa</v>
      </c>
      <c r="K4050" s="1">
        <f>+VLOOKUP(bloques1a3[[#This Row],[niño]],BD.niños[[Código]:[edad]],5,0)</f>
        <v>10</v>
      </c>
      <c r="L4050" s="1">
        <f>+IF(bloques1a3[[#This Row],[correcta]]=bloques1a3[[#This Row],[respuesta]],1,0)</f>
        <v>1</v>
      </c>
      <c r="M4050" s="1">
        <f>+IF(bloques1a3[[#This Row],[Sexo]]="F",1,0)</f>
        <v>1</v>
      </c>
    </row>
    <row r="4051" spans="1:13" x14ac:dyDescent="0.55000000000000004">
      <c r="A4051">
        <v>53</v>
      </c>
      <c r="B4051" s="1" t="s">
        <v>512</v>
      </c>
      <c r="C4051" s="1" t="s">
        <v>5</v>
      </c>
      <c r="D4051">
        <v>6</v>
      </c>
      <c r="E4051" s="1" t="s">
        <v>217</v>
      </c>
      <c r="F4051">
        <v>6</v>
      </c>
      <c r="G4051" s="1" t="s">
        <v>377</v>
      </c>
      <c r="H4051" s="1" t="s">
        <v>29</v>
      </c>
      <c r="I4051">
        <v>2</v>
      </c>
      <c r="J4051" s="1" t="str">
        <f>+VLOOKUP(bloques1a3[[#This Row],[respuesta]],respuestas.emociones[],2,0)</f>
        <v>sorpresa</v>
      </c>
      <c r="K4051" s="1">
        <f>+VLOOKUP(bloques1a3[[#This Row],[niño]],BD.niños[[Código]:[edad]],5,0)</f>
        <v>10</v>
      </c>
      <c r="L4051" s="1">
        <f>+IF(bloques1a3[[#This Row],[correcta]]=bloques1a3[[#This Row],[respuesta]],1,0)</f>
        <v>1</v>
      </c>
      <c r="M4051" s="1">
        <f>+IF(bloques1a3[[#This Row],[Sexo]]="F",1,0)</f>
        <v>1</v>
      </c>
    </row>
    <row r="4052" spans="1:13" x14ac:dyDescent="0.55000000000000004">
      <c r="A4052">
        <v>53</v>
      </c>
      <c r="B4052" s="1" t="s">
        <v>512</v>
      </c>
      <c r="C4052" s="1" t="s">
        <v>5</v>
      </c>
      <c r="D4052">
        <v>6</v>
      </c>
      <c r="E4052" s="1" t="s">
        <v>220</v>
      </c>
      <c r="F4052">
        <v>6</v>
      </c>
      <c r="G4052" s="1" t="s">
        <v>377</v>
      </c>
      <c r="H4052" s="1" t="s">
        <v>29</v>
      </c>
      <c r="I4052">
        <v>2</v>
      </c>
      <c r="J4052" s="1" t="str">
        <f>+VLOOKUP(bloques1a3[[#This Row],[respuesta]],respuestas.emociones[],2,0)</f>
        <v>sorpresa</v>
      </c>
      <c r="K4052" s="1">
        <f>+VLOOKUP(bloques1a3[[#This Row],[niño]],BD.niños[[Código]:[edad]],5,0)</f>
        <v>10</v>
      </c>
      <c r="L4052" s="1">
        <f>+IF(bloques1a3[[#This Row],[correcta]]=bloques1a3[[#This Row],[respuesta]],1,0)</f>
        <v>1</v>
      </c>
      <c r="M4052" s="1">
        <f>+IF(bloques1a3[[#This Row],[Sexo]]="F",1,0)</f>
        <v>1</v>
      </c>
    </row>
    <row r="4053" spans="1:13" x14ac:dyDescent="0.55000000000000004">
      <c r="A4053">
        <v>53</v>
      </c>
      <c r="B4053" s="1" t="s">
        <v>512</v>
      </c>
      <c r="C4053" s="1" t="s">
        <v>5</v>
      </c>
      <c r="D4053">
        <v>6</v>
      </c>
      <c r="E4053" s="1" t="s">
        <v>223</v>
      </c>
      <c r="F4053">
        <v>6</v>
      </c>
      <c r="G4053" s="1" t="s">
        <v>376</v>
      </c>
      <c r="H4053" s="1" t="s">
        <v>29</v>
      </c>
      <c r="I4053">
        <v>2</v>
      </c>
      <c r="J4053" s="1" t="str">
        <f>+VLOOKUP(bloques1a3[[#This Row],[respuesta]],respuestas.emociones[],2,0)</f>
        <v>sorpresa</v>
      </c>
      <c r="K4053" s="1">
        <f>+VLOOKUP(bloques1a3[[#This Row],[niño]],BD.niños[[Código]:[edad]],5,0)</f>
        <v>8</v>
      </c>
      <c r="L4053" s="1">
        <f>+IF(bloques1a3[[#This Row],[correcta]]=bloques1a3[[#This Row],[respuesta]],1,0)</f>
        <v>1</v>
      </c>
      <c r="M4053" s="1">
        <f>+IF(bloques1a3[[#This Row],[Sexo]]="F",1,0)</f>
        <v>1</v>
      </c>
    </row>
    <row r="4054" spans="1:13" x14ac:dyDescent="0.55000000000000004">
      <c r="A4054">
        <v>53</v>
      </c>
      <c r="B4054" s="1" t="s">
        <v>512</v>
      </c>
      <c r="C4054" s="1" t="s">
        <v>5</v>
      </c>
      <c r="D4054">
        <v>6</v>
      </c>
      <c r="E4054" s="1" t="s">
        <v>226</v>
      </c>
      <c r="F4054">
        <v>6</v>
      </c>
      <c r="G4054" s="1" t="s">
        <v>377</v>
      </c>
      <c r="H4054" s="1" t="s">
        <v>28</v>
      </c>
      <c r="I4054">
        <v>2</v>
      </c>
      <c r="J4054" s="1" t="str">
        <f>+VLOOKUP(bloques1a3[[#This Row],[respuesta]],respuestas.emociones[],2,0)</f>
        <v>sorpresa</v>
      </c>
      <c r="K4054" s="1">
        <f>+VLOOKUP(bloques1a3[[#This Row],[niño]],BD.niños[[Código]:[edad]],5,0)</f>
        <v>10</v>
      </c>
      <c r="L4054" s="1">
        <f>+IF(bloques1a3[[#This Row],[correcta]]=bloques1a3[[#This Row],[respuesta]],1,0)</f>
        <v>1</v>
      </c>
      <c r="M4054" s="1">
        <f>+IF(bloques1a3[[#This Row],[Sexo]]="F",1,0)</f>
        <v>0</v>
      </c>
    </row>
    <row r="4055" spans="1:13" x14ac:dyDescent="0.55000000000000004">
      <c r="A4055">
        <v>53</v>
      </c>
      <c r="B4055" s="1" t="s">
        <v>512</v>
      </c>
      <c r="C4055" s="1" t="s">
        <v>5</v>
      </c>
      <c r="D4055">
        <v>6</v>
      </c>
      <c r="E4055" s="1" t="s">
        <v>229</v>
      </c>
      <c r="F4055">
        <v>6</v>
      </c>
      <c r="G4055" s="1" t="s">
        <v>376</v>
      </c>
      <c r="H4055" s="1" t="s">
        <v>28</v>
      </c>
      <c r="I4055">
        <v>2</v>
      </c>
      <c r="J4055" s="1" t="str">
        <f>+VLOOKUP(bloques1a3[[#This Row],[respuesta]],respuestas.emociones[],2,0)</f>
        <v>sorpresa</v>
      </c>
      <c r="K4055" s="1">
        <f>+VLOOKUP(bloques1a3[[#This Row],[niño]],BD.niños[[Código]:[edad]],5,0)</f>
        <v>7</v>
      </c>
      <c r="L4055" s="1">
        <f>+IF(bloques1a3[[#This Row],[correcta]]=bloques1a3[[#This Row],[respuesta]],1,0)</f>
        <v>1</v>
      </c>
      <c r="M4055" s="1">
        <f>+IF(bloques1a3[[#This Row],[Sexo]]="F",1,0)</f>
        <v>0</v>
      </c>
    </row>
    <row r="4056" spans="1:13" x14ac:dyDescent="0.55000000000000004">
      <c r="A4056">
        <v>53</v>
      </c>
      <c r="B4056" s="1" t="s">
        <v>512</v>
      </c>
      <c r="C4056" s="1" t="s">
        <v>5</v>
      </c>
      <c r="D4056">
        <v>6</v>
      </c>
      <c r="E4056" s="1" t="s">
        <v>231</v>
      </c>
      <c r="F4056">
        <v>6</v>
      </c>
      <c r="G4056" s="1" t="s">
        <v>375</v>
      </c>
      <c r="H4056" s="1" t="s">
        <v>29</v>
      </c>
      <c r="I4056">
        <v>2</v>
      </c>
      <c r="J4056" s="1" t="str">
        <f>+VLOOKUP(bloques1a3[[#This Row],[respuesta]],respuestas.emociones[],2,0)</f>
        <v>sorpresa</v>
      </c>
      <c r="K4056" s="1">
        <f>+VLOOKUP(bloques1a3[[#This Row],[niño]],BD.niños[[Código]:[edad]],5,0)</f>
        <v>6</v>
      </c>
      <c r="L4056" s="1">
        <f>+IF(bloques1a3[[#This Row],[correcta]]=bloques1a3[[#This Row],[respuesta]],1,0)</f>
        <v>1</v>
      </c>
      <c r="M4056" s="1">
        <f>+IF(bloques1a3[[#This Row],[Sexo]]="F",1,0)</f>
        <v>1</v>
      </c>
    </row>
    <row r="4057" spans="1:13" x14ac:dyDescent="0.55000000000000004">
      <c r="A4057">
        <v>53</v>
      </c>
      <c r="B4057" s="1" t="s">
        <v>512</v>
      </c>
      <c r="C4057" s="1" t="s">
        <v>5</v>
      </c>
      <c r="D4057">
        <v>6</v>
      </c>
      <c r="E4057" s="1" t="s">
        <v>286</v>
      </c>
      <c r="F4057">
        <v>6</v>
      </c>
      <c r="G4057" s="1" t="s">
        <v>375</v>
      </c>
      <c r="H4057" s="1" t="s">
        <v>28</v>
      </c>
      <c r="I4057">
        <v>2</v>
      </c>
      <c r="J4057" s="1" t="str">
        <f>+VLOOKUP(bloques1a3[[#This Row],[respuesta]],respuestas.emociones[],2,0)</f>
        <v>sorpresa</v>
      </c>
      <c r="K4057" s="1">
        <f>+VLOOKUP(bloques1a3[[#This Row],[niño]],BD.niños[[Código]:[edad]],5,0)</f>
        <v>5</v>
      </c>
      <c r="L4057" s="1">
        <f>+IF(bloques1a3[[#This Row],[correcta]]=bloques1a3[[#This Row],[respuesta]],1,0)</f>
        <v>1</v>
      </c>
      <c r="M4057" s="1">
        <f>+IF(bloques1a3[[#This Row],[Sexo]]="F",1,0)</f>
        <v>0</v>
      </c>
    </row>
    <row r="4058" spans="1:13" x14ac:dyDescent="0.55000000000000004">
      <c r="A4058">
        <v>53</v>
      </c>
      <c r="B4058" s="1" t="s">
        <v>512</v>
      </c>
      <c r="C4058" s="1" t="s">
        <v>5</v>
      </c>
      <c r="D4058">
        <v>6</v>
      </c>
      <c r="E4058" s="1" t="s">
        <v>290</v>
      </c>
      <c r="F4058">
        <v>6</v>
      </c>
      <c r="G4058" s="1" t="s">
        <v>375</v>
      </c>
      <c r="H4058" s="1" t="s">
        <v>28</v>
      </c>
      <c r="I4058">
        <v>2</v>
      </c>
      <c r="J4058" s="1" t="str">
        <f>+VLOOKUP(bloques1a3[[#This Row],[respuesta]],respuestas.emociones[],2,0)</f>
        <v>sorpresa</v>
      </c>
      <c r="K4058" s="1">
        <f>+VLOOKUP(bloques1a3[[#This Row],[niño]],BD.niños[[Código]:[edad]],5,0)</f>
        <v>6</v>
      </c>
      <c r="L4058" s="1">
        <f>+IF(bloques1a3[[#This Row],[correcta]]=bloques1a3[[#This Row],[respuesta]],1,0)</f>
        <v>1</v>
      </c>
      <c r="M4058" s="1">
        <f>+IF(bloques1a3[[#This Row],[Sexo]]="F",1,0)</f>
        <v>0</v>
      </c>
    </row>
    <row r="4059" spans="1:13" x14ac:dyDescent="0.55000000000000004">
      <c r="A4059">
        <v>53</v>
      </c>
      <c r="B4059" s="1" t="s">
        <v>512</v>
      </c>
      <c r="C4059" s="1" t="s">
        <v>5</v>
      </c>
      <c r="D4059">
        <v>6</v>
      </c>
      <c r="E4059" s="1" t="s">
        <v>294</v>
      </c>
      <c r="F4059">
        <v>6</v>
      </c>
      <c r="G4059" s="1" t="s">
        <v>376</v>
      </c>
      <c r="H4059" s="1" t="s">
        <v>28</v>
      </c>
      <c r="I4059">
        <v>2</v>
      </c>
      <c r="J4059" s="1" t="str">
        <f>+VLOOKUP(bloques1a3[[#This Row],[respuesta]],respuestas.emociones[],2,0)</f>
        <v>sorpresa</v>
      </c>
      <c r="K4059" s="1">
        <f>+VLOOKUP(bloques1a3[[#This Row],[niño]],BD.niños[[Código]:[edad]],5,0)</f>
        <v>7</v>
      </c>
      <c r="L4059" s="1">
        <f>+IF(bloques1a3[[#This Row],[correcta]]=bloques1a3[[#This Row],[respuesta]],1,0)</f>
        <v>1</v>
      </c>
      <c r="M4059" s="1">
        <f>+IF(bloques1a3[[#This Row],[Sexo]]="F",1,0)</f>
        <v>0</v>
      </c>
    </row>
    <row r="4060" spans="1:13" x14ac:dyDescent="0.55000000000000004">
      <c r="A4060">
        <v>53</v>
      </c>
      <c r="B4060" s="1" t="s">
        <v>512</v>
      </c>
      <c r="C4060" s="1" t="s">
        <v>5</v>
      </c>
      <c r="D4060">
        <v>6</v>
      </c>
      <c r="E4060" s="1" t="s">
        <v>295</v>
      </c>
      <c r="F4060">
        <v>6</v>
      </c>
      <c r="G4060" s="1" t="s">
        <v>376</v>
      </c>
      <c r="H4060" s="1" t="s">
        <v>28</v>
      </c>
      <c r="I4060">
        <v>2</v>
      </c>
      <c r="J4060" s="1" t="str">
        <f>+VLOOKUP(bloques1a3[[#This Row],[respuesta]],respuestas.emociones[],2,0)</f>
        <v>sorpresa</v>
      </c>
      <c r="K4060" s="1">
        <f>+VLOOKUP(bloques1a3[[#This Row],[niño]],BD.niños[[Código]:[edad]],5,0)</f>
        <v>8</v>
      </c>
      <c r="L4060" s="1">
        <f>+IF(bloques1a3[[#This Row],[correcta]]=bloques1a3[[#This Row],[respuesta]],1,0)</f>
        <v>1</v>
      </c>
      <c r="M4060" s="1">
        <f>+IF(bloques1a3[[#This Row],[Sexo]]="F",1,0)</f>
        <v>0</v>
      </c>
    </row>
    <row r="4061" spans="1:13" x14ac:dyDescent="0.55000000000000004">
      <c r="A4061">
        <v>53</v>
      </c>
      <c r="B4061" s="1" t="s">
        <v>512</v>
      </c>
      <c r="C4061" s="1" t="s">
        <v>5</v>
      </c>
      <c r="D4061">
        <v>6</v>
      </c>
      <c r="E4061" s="1" t="s">
        <v>317</v>
      </c>
      <c r="F4061">
        <v>6</v>
      </c>
      <c r="G4061" s="1" t="s">
        <v>377</v>
      </c>
      <c r="H4061" s="1" t="s">
        <v>29</v>
      </c>
      <c r="I4061">
        <v>2</v>
      </c>
      <c r="J4061" s="1" t="str">
        <f>+VLOOKUP(bloques1a3[[#This Row],[respuesta]],respuestas.emociones[],2,0)</f>
        <v>sorpresa</v>
      </c>
      <c r="K4061" s="1">
        <f>+VLOOKUP(bloques1a3[[#This Row],[niño]],BD.niños[[Código]:[edad]],5,0)</f>
        <v>10</v>
      </c>
      <c r="L4061" s="1">
        <f>+IF(bloques1a3[[#This Row],[correcta]]=bloques1a3[[#This Row],[respuesta]],1,0)</f>
        <v>1</v>
      </c>
      <c r="M4061" s="1">
        <f>+IF(bloques1a3[[#This Row],[Sexo]]="F",1,0)</f>
        <v>1</v>
      </c>
    </row>
    <row r="4062" spans="1:13" x14ac:dyDescent="0.55000000000000004">
      <c r="A4062">
        <v>53</v>
      </c>
      <c r="B4062" s="1" t="s">
        <v>512</v>
      </c>
      <c r="C4062" s="1" t="s">
        <v>5</v>
      </c>
      <c r="D4062">
        <v>6</v>
      </c>
      <c r="E4062" s="1" t="s">
        <v>320</v>
      </c>
      <c r="F4062">
        <v>6</v>
      </c>
      <c r="G4062" s="1" t="s">
        <v>377</v>
      </c>
      <c r="H4062" s="1" t="s">
        <v>28</v>
      </c>
      <c r="I4062">
        <v>2</v>
      </c>
      <c r="J4062" s="1" t="str">
        <f>+VLOOKUP(bloques1a3[[#This Row],[respuesta]],respuestas.emociones[],2,0)</f>
        <v>sorpresa</v>
      </c>
      <c r="K4062" s="1">
        <f>+VLOOKUP(bloques1a3[[#This Row],[niño]],BD.niños[[Código]:[edad]],5,0)</f>
        <v>10</v>
      </c>
      <c r="L4062" s="1">
        <f>+IF(bloques1a3[[#This Row],[correcta]]=bloques1a3[[#This Row],[respuesta]],1,0)</f>
        <v>1</v>
      </c>
      <c r="M4062" s="1">
        <f>+IF(bloques1a3[[#This Row],[Sexo]]="F",1,0)</f>
        <v>0</v>
      </c>
    </row>
    <row r="4063" spans="1:13" x14ac:dyDescent="0.55000000000000004">
      <c r="A4063">
        <v>53</v>
      </c>
      <c r="B4063" s="1" t="s">
        <v>512</v>
      </c>
      <c r="C4063" s="1" t="s">
        <v>5</v>
      </c>
      <c r="D4063">
        <v>6</v>
      </c>
      <c r="E4063" s="1" t="s">
        <v>323</v>
      </c>
      <c r="F4063">
        <v>6</v>
      </c>
      <c r="G4063" s="1" t="s">
        <v>376</v>
      </c>
      <c r="H4063" s="1" t="s">
        <v>29</v>
      </c>
      <c r="I4063">
        <v>2</v>
      </c>
      <c r="J4063" s="1" t="str">
        <f>+VLOOKUP(bloques1a3[[#This Row],[respuesta]],respuestas.emociones[],2,0)</f>
        <v>sorpresa</v>
      </c>
      <c r="K4063" s="1">
        <f>+VLOOKUP(bloques1a3[[#This Row],[niño]],BD.niños[[Código]:[edad]],5,0)</f>
        <v>8</v>
      </c>
      <c r="L4063" s="1">
        <f>+IF(bloques1a3[[#This Row],[correcta]]=bloques1a3[[#This Row],[respuesta]],1,0)</f>
        <v>1</v>
      </c>
      <c r="M4063" s="1">
        <f>+IF(bloques1a3[[#This Row],[Sexo]]="F",1,0)</f>
        <v>1</v>
      </c>
    </row>
    <row r="4064" spans="1:13" x14ac:dyDescent="0.55000000000000004">
      <c r="A4064">
        <v>53</v>
      </c>
      <c r="B4064" s="1" t="s">
        <v>512</v>
      </c>
      <c r="C4064" s="1" t="s">
        <v>5</v>
      </c>
      <c r="D4064">
        <v>6</v>
      </c>
      <c r="E4064" s="1" t="s">
        <v>327</v>
      </c>
      <c r="F4064">
        <v>6</v>
      </c>
      <c r="G4064" s="1" t="s">
        <v>376</v>
      </c>
      <c r="H4064" s="1" t="s">
        <v>29</v>
      </c>
      <c r="I4064">
        <v>2</v>
      </c>
      <c r="J4064" s="1" t="str">
        <f>+VLOOKUP(bloques1a3[[#This Row],[respuesta]],respuestas.emociones[],2,0)</f>
        <v>sorpresa</v>
      </c>
      <c r="K4064" s="1">
        <f>+VLOOKUP(bloques1a3[[#This Row],[niño]],BD.niños[[Código]:[edad]],5,0)</f>
        <v>7</v>
      </c>
      <c r="L4064" s="1">
        <f>+IF(bloques1a3[[#This Row],[correcta]]=bloques1a3[[#This Row],[respuesta]],1,0)</f>
        <v>1</v>
      </c>
      <c r="M4064" s="1">
        <f>+IF(bloques1a3[[#This Row],[Sexo]]="F",1,0)</f>
        <v>1</v>
      </c>
    </row>
    <row r="4065" spans="1:13" x14ac:dyDescent="0.55000000000000004">
      <c r="A4065">
        <v>53</v>
      </c>
      <c r="B4065" s="1" t="s">
        <v>512</v>
      </c>
      <c r="C4065" s="1" t="s">
        <v>5</v>
      </c>
      <c r="D4065">
        <v>6</v>
      </c>
      <c r="E4065" s="1" t="s">
        <v>331</v>
      </c>
      <c r="F4065">
        <v>6</v>
      </c>
      <c r="G4065" s="1" t="s">
        <v>376</v>
      </c>
      <c r="H4065" s="1" t="s">
        <v>29</v>
      </c>
      <c r="I4065">
        <v>2</v>
      </c>
      <c r="J4065" s="1" t="str">
        <f>+VLOOKUP(bloques1a3[[#This Row],[respuesta]],respuestas.emociones[],2,0)</f>
        <v>sorpresa</v>
      </c>
      <c r="K4065" s="1">
        <f>+VLOOKUP(bloques1a3[[#This Row],[niño]],BD.niños[[Código]:[edad]],5,0)</f>
        <v>8</v>
      </c>
      <c r="L4065" s="1">
        <f>+IF(bloques1a3[[#This Row],[correcta]]=bloques1a3[[#This Row],[respuesta]],1,0)</f>
        <v>1</v>
      </c>
      <c r="M4065" s="1">
        <f>+IF(bloques1a3[[#This Row],[Sexo]]="F",1,0)</f>
        <v>1</v>
      </c>
    </row>
    <row r="4066" spans="1:13" x14ac:dyDescent="0.55000000000000004">
      <c r="A4066">
        <v>54</v>
      </c>
      <c r="B4066" s="1" t="s">
        <v>513</v>
      </c>
      <c r="C4066" s="1" t="s">
        <v>3</v>
      </c>
      <c r="D4066">
        <v>4</v>
      </c>
      <c r="E4066" s="1" t="s">
        <v>105</v>
      </c>
      <c r="F4066">
        <v>4</v>
      </c>
      <c r="G4066" s="1" t="s">
        <v>377</v>
      </c>
      <c r="H4066" s="1" t="s">
        <v>29</v>
      </c>
      <c r="I4066">
        <v>2</v>
      </c>
      <c r="J4066" s="1" t="str">
        <f>+VLOOKUP(bloques1a3[[#This Row],[respuesta]],respuestas.emociones[],2,0)</f>
        <v>enojo</v>
      </c>
      <c r="K4066" s="1">
        <f>+VLOOKUP(bloques1a3[[#This Row],[niño]],BD.niños[[Código]:[edad]],5,0)</f>
        <v>10</v>
      </c>
      <c r="L4066" s="1">
        <f>+IF(bloques1a3[[#This Row],[correcta]]=bloques1a3[[#This Row],[respuesta]],1,0)</f>
        <v>1</v>
      </c>
      <c r="M4066" s="1">
        <f>+IF(bloques1a3[[#This Row],[Sexo]]="F",1,0)</f>
        <v>1</v>
      </c>
    </row>
    <row r="4067" spans="1:13" x14ac:dyDescent="0.55000000000000004">
      <c r="A4067">
        <v>54</v>
      </c>
      <c r="B4067" s="1" t="s">
        <v>513</v>
      </c>
      <c r="C4067" s="1" t="s">
        <v>3</v>
      </c>
      <c r="D4067">
        <v>4</v>
      </c>
      <c r="E4067" s="1" t="s">
        <v>108</v>
      </c>
      <c r="F4067">
        <v>4</v>
      </c>
      <c r="G4067" s="1" t="s">
        <v>377</v>
      </c>
      <c r="H4067" s="1" t="s">
        <v>29</v>
      </c>
      <c r="I4067">
        <v>2</v>
      </c>
      <c r="J4067" s="1" t="str">
        <f>+VLOOKUP(bloques1a3[[#This Row],[respuesta]],respuestas.emociones[],2,0)</f>
        <v>enojo</v>
      </c>
      <c r="K4067" s="1">
        <f>+VLOOKUP(bloques1a3[[#This Row],[niño]],BD.niños[[Código]:[edad]],5,0)</f>
        <v>10</v>
      </c>
      <c r="L4067" s="1">
        <f>+IF(bloques1a3[[#This Row],[correcta]]=bloques1a3[[#This Row],[respuesta]],1,0)</f>
        <v>1</v>
      </c>
      <c r="M4067" s="1">
        <f>+IF(bloques1a3[[#This Row],[Sexo]]="F",1,0)</f>
        <v>1</v>
      </c>
    </row>
    <row r="4068" spans="1:13" x14ac:dyDescent="0.55000000000000004">
      <c r="A4068">
        <v>54</v>
      </c>
      <c r="B4068" s="1" t="s">
        <v>513</v>
      </c>
      <c r="C4068" s="1" t="s">
        <v>3</v>
      </c>
      <c r="D4068">
        <v>4</v>
      </c>
      <c r="E4068" s="1" t="s">
        <v>112</v>
      </c>
      <c r="F4068">
        <v>4</v>
      </c>
      <c r="G4068" s="1" t="s">
        <v>377</v>
      </c>
      <c r="H4068" s="1" t="s">
        <v>29</v>
      </c>
      <c r="I4068">
        <v>2</v>
      </c>
      <c r="J4068" s="1" t="str">
        <f>+VLOOKUP(bloques1a3[[#This Row],[respuesta]],respuestas.emociones[],2,0)</f>
        <v>enojo</v>
      </c>
      <c r="K4068" s="1">
        <f>+VLOOKUP(bloques1a3[[#This Row],[niño]],BD.niños[[Código]:[edad]],5,0)</f>
        <v>9</v>
      </c>
      <c r="L4068" s="1">
        <f>+IF(bloques1a3[[#This Row],[correcta]]=bloques1a3[[#This Row],[respuesta]],1,0)</f>
        <v>1</v>
      </c>
      <c r="M4068" s="1">
        <f>+IF(bloques1a3[[#This Row],[Sexo]]="F",1,0)</f>
        <v>1</v>
      </c>
    </row>
    <row r="4069" spans="1:13" x14ac:dyDescent="0.55000000000000004">
      <c r="A4069">
        <v>54</v>
      </c>
      <c r="B4069" s="1" t="s">
        <v>513</v>
      </c>
      <c r="C4069" s="1" t="s">
        <v>3</v>
      </c>
      <c r="D4069">
        <v>4</v>
      </c>
      <c r="E4069" s="1" t="s">
        <v>116</v>
      </c>
      <c r="F4069">
        <v>4</v>
      </c>
      <c r="G4069" s="1" t="s">
        <v>377</v>
      </c>
      <c r="H4069" s="1" t="s">
        <v>29</v>
      </c>
      <c r="I4069">
        <v>2</v>
      </c>
      <c r="J4069" s="1" t="str">
        <f>+VLOOKUP(bloques1a3[[#This Row],[respuesta]],respuestas.emociones[],2,0)</f>
        <v>enojo</v>
      </c>
      <c r="K4069" s="1">
        <f>+VLOOKUP(bloques1a3[[#This Row],[niño]],BD.niños[[Código]:[edad]],5,0)</f>
        <v>9</v>
      </c>
      <c r="L4069" s="1">
        <f>+IF(bloques1a3[[#This Row],[correcta]]=bloques1a3[[#This Row],[respuesta]],1,0)</f>
        <v>1</v>
      </c>
      <c r="M4069" s="1">
        <f>+IF(bloques1a3[[#This Row],[Sexo]]="F",1,0)</f>
        <v>1</v>
      </c>
    </row>
    <row r="4070" spans="1:13" x14ac:dyDescent="0.55000000000000004">
      <c r="A4070">
        <v>54</v>
      </c>
      <c r="B4070" s="1" t="s">
        <v>513</v>
      </c>
      <c r="C4070" s="1" t="s">
        <v>3</v>
      </c>
      <c r="D4070">
        <v>4</v>
      </c>
      <c r="E4070" s="1" t="s">
        <v>120</v>
      </c>
      <c r="F4070">
        <v>4</v>
      </c>
      <c r="G4070" s="1" t="s">
        <v>377</v>
      </c>
      <c r="H4070" s="1" t="s">
        <v>28</v>
      </c>
      <c r="I4070">
        <v>2</v>
      </c>
      <c r="J4070" s="1" t="str">
        <f>+VLOOKUP(bloques1a3[[#This Row],[respuesta]],respuestas.emociones[],2,0)</f>
        <v>enojo</v>
      </c>
      <c r="K4070" s="1">
        <f>+VLOOKUP(bloques1a3[[#This Row],[niño]],BD.niños[[Código]:[edad]],5,0)</f>
        <v>10</v>
      </c>
      <c r="L4070" s="1">
        <f>+IF(bloques1a3[[#This Row],[correcta]]=bloques1a3[[#This Row],[respuesta]],1,0)</f>
        <v>1</v>
      </c>
      <c r="M4070" s="1">
        <f>+IF(bloques1a3[[#This Row],[Sexo]]="F",1,0)</f>
        <v>0</v>
      </c>
    </row>
    <row r="4071" spans="1:13" x14ac:dyDescent="0.55000000000000004">
      <c r="A4071">
        <v>54</v>
      </c>
      <c r="B4071" s="1" t="s">
        <v>513</v>
      </c>
      <c r="C4071" s="1" t="s">
        <v>3</v>
      </c>
      <c r="D4071">
        <v>4</v>
      </c>
      <c r="E4071" s="1" t="s">
        <v>123</v>
      </c>
      <c r="F4071">
        <v>4</v>
      </c>
      <c r="G4071" s="1" t="s">
        <v>376</v>
      </c>
      <c r="H4071" s="1" t="s">
        <v>28</v>
      </c>
      <c r="I4071">
        <v>2</v>
      </c>
      <c r="J4071" s="1" t="str">
        <f>+VLOOKUP(bloques1a3[[#This Row],[respuesta]],respuestas.emociones[],2,0)</f>
        <v>enojo</v>
      </c>
      <c r="K4071" s="1">
        <f>+VLOOKUP(bloques1a3[[#This Row],[niño]],BD.niños[[Código]:[edad]],5,0)</f>
        <v>8</v>
      </c>
      <c r="L4071" s="1">
        <f>+IF(bloques1a3[[#This Row],[correcta]]=bloques1a3[[#This Row],[respuesta]],1,0)</f>
        <v>1</v>
      </c>
      <c r="M4071" s="1">
        <f>+IF(bloques1a3[[#This Row],[Sexo]]="F",1,0)</f>
        <v>0</v>
      </c>
    </row>
    <row r="4072" spans="1:13" x14ac:dyDescent="0.55000000000000004">
      <c r="A4072">
        <v>54</v>
      </c>
      <c r="B4072" s="1" t="s">
        <v>513</v>
      </c>
      <c r="C4072" s="1" t="s">
        <v>3</v>
      </c>
      <c r="D4072">
        <v>4</v>
      </c>
      <c r="E4072" s="1" t="s">
        <v>127</v>
      </c>
      <c r="F4072">
        <v>4</v>
      </c>
      <c r="G4072" s="1" t="s">
        <v>375</v>
      </c>
      <c r="H4072" s="1" t="s">
        <v>28</v>
      </c>
      <c r="I4072">
        <v>2</v>
      </c>
      <c r="J4072" s="1" t="str">
        <f>+VLOOKUP(bloques1a3[[#This Row],[respuesta]],respuestas.emociones[],2,0)</f>
        <v>enojo</v>
      </c>
      <c r="K4072" s="1">
        <f>+VLOOKUP(bloques1a3[[#This Row],[niño]],BD.niños[[Código]:[edad]],5,0)</f>
        <v>6</v>
      </c>
      <c r="L4072" s="1">
        <f>+IF(bloques1a3[[#This Row],[correcta]]=bloques1a3[[#This Row],[respuesta]],1,0)</f>
        <v>1</v>
      </c>
      <c r="M4072" s="1">
        <f>+IF(bloques1a3[[#This Row],[Sexo]]="F",1,0)</f>
        <v>0</v>
      </c>
    </row>
    <row r="4073" spans="1:13" x14ac:dyDescent="0.55000000000000004">
      <c r="A4073">
        <v>54</v>
      </c>
      <c r="B4073" s="1" t="s">
        <v>513</v>
      </c>
      <c r="C4073" s="1" t="s">
        <v>3</v>
      </c>
      <c r="D4073">
        <v>4</v>
      </c>
      <c r="E4073" s="1" t="s">
        <v>131</v>
      </c>
      <c r="F4073">
        <v>4</v>
      </c>
      <c r="G4073" s="1" t="s">
        <v>375</v>
      </c>
      <c r="H4073" s="1" t="s">
        <v>29</v>
      </c>
      <c r="I4073">
        <v>2</v>
      </c>
      <c r="J4073" s="1" t="str">
        <f>+VLOOKUP(bloques1a3[[#This Row],[respuesta]],respuestas.emociones[],2,0)</f>
        <v>enojo</v>
      </c>
      <c r="K4073" s="1">
        <f>+VLOOKUP(bloques1a3[[#This Row],[niño]],BD.niños[[Código]:[edad]],5,0)</f>
        <v>6</v>
      </c>
      <c r="L4073" s="1">
        <f>+IF(bloques1a3[[#This Row],[correcta]]=bloques1a3[[#This Row],[respuesta]],1,0)</f>
        <v>1</v>
      </c>
      <c r="M4073" s="1">
        <f>+IF(bloques1a3[[#This Row],[Sexo]]="F",1,0)</f>
        <v>1</v>
      </c>
    </row>
    <row r="4074" spans="1:13" x14ac:dyDescent="0.55000000000000004">
      <c r="A4074">
        <v>54</v>
      </c>
      <c r="B4074" s="1" t="s">
        <v>513</v>
      </c>
      <c r="C4074" s="1" t="s">
        <v>3</v>
      </c>
      <c r="D4074">
        <v>4</v>
      </c>
      <c r="E4074" s="1" t="s">
        <v>135</v>
      </c>
      <c r="F4074">
        <v>4</v>
      </c>
      <c r="G4074" s="1" t="s">
        <v>375</v>
      </c>
      <c r="H4074" s="1" t="s">
        <v>28</v>
      </c>
      <c r="I4074">
        <v>2</v>
      </c>
      <c r="J4074" s="1" t="str">
        <f>+VLOOKUP(bloques1a3[[#This Row],[respuesta]],respuestas.emociones[],2,0)</f>
        <v>enojo</v>
      </c>
      <c r="K4074" s="1">
        <f>+VLOOKUP(bloques1a3[[#This Row],[niño]],BD.niños[[Código]:[edad]],5,0)</f>
        <v>6</v>
      </c>
      <c r="L4074" s="1">
        <f>+IF(bloques1a3[[#This Row],[correcta]]=bloques1a3[[#This Row],[respuesta]],1,0)</f>
        <v>1</v>
      </c>
      <c r="M4074" s="1">
        <f>+IF(bloques1a3[[#This Row],[Sexo]]="F",1,0)</f>
        <v>0</v>
      </c>
    </row>
    <row r="4075" spans="1:13" x14ac:dyDescent="0.55000000000000004">
      <c r="A4075">
        <v>54</v>
      </c>
      <c r="B4075" s="1" t="s">
        <v>513</v>
      </c>
      <c r="C4075" s="1" t="s">
        <v>3</v>
      </c>
      <c r="D4075">
        <v>4</v>
      </c>
      <c r="E4075" s="1" t="s">
        <v>139</v>
      </c>
      <c r="F4075">
        <v>4</v>
      </c>
      <c r="G4075" s="1" t="s">
        <v>376</v>
      </c>
      <c r="H4075" s="1" t="s">
        <v>28</v>
      </c>
      <c r="I4075">
        <v>2</v>
      </c>
      <c r="J4075" s="1" t="str">
        <f>+VLOOKUP(bloques1a3[[#This Row],[respuesta]],respuestas.emociones[],2,0)</f>
        <v>enojo</v>
      </c>
      <c r="K4075" s="1">
        <f>+VLOOKUP(bloques1a3[[#This Row],[niño]],BD.niños[[Código]:[edad]],5,0)</f>
        <v>8</v>
      </c>
      <c r="L4075" s="1">
        <f>+IF(bloques1a3[[#This Row],[correcta]]=bloques1a3[[#This Row],[respuesta]],1,0)</f>
        <v>1</v>
      </c>
      <c r="M4075" s="1">
        <f>+IF(bloques1a3[[#This Row],[Sexo]]="F",1,0)</f>
        <v>0</v>
      </c>
    </row>
    <row r="4076" spans="1:13" x14ac:dyDescent="0.55000000000000004">
      <c r="A4076">
        <v>54</v>
      </c>
      <c r="B4076" s="1" t="s">
        <v>513</v>
      </c>
      <c r="C4076" s="1" t="s">
        <v>3</v>
      </c>
      <c r="D4076">
        <v>4</v>
      </c>
      <c r="E4076" s="1" t="s">
        <v>141</v>
      </c>
      <c r="F4076">
        <v>4</v>
      </c>
      <c r="G4076" s="1" t="s">
        <v>376</v>
      </c>
      <c r="H4076" s="1" t="s">
        <v>29</v>
      </c>
      <c r="I4076">
        <v>2</v>
      </c>
      <c r="J4076" s="1" t="str">
        <f>+VLOOKUP(bloques1a3[[#This Row],[respuesta]],respuestas.emociones[],2,0)</f>
        <v>enojo</v>
      </c>
      <c r="K4076" s="1">
        <f>+VLOOKUP(bloques1a3[[#This Row],[niño]],BD.niños[[Código]:[edad]],5,0)</f>
        <v>7</v>
      </c>
      <c r="L4076" s="1">
        <f>+IF(bloques1a3[[#This Row],[correcta]]=bloques1a3[[#This Row],[respuesta]],1,0)</f>
        <v>1</v>
      </c>
      <c r="M4076" s="1">
        <f>+IF(bloques1a3[[#This Row],[Sexo]]="F",1,0)</f>
        <v>1</v>
      </c>
    </row>
    <row r="4077" spans="1:13" x14ac:dyDescent="0.55000000000000004">
      <c r="A4077">
        <v>54</v>
      </c>
      <c r="B4077" s="1" t="s">
        <v>513</v>
      </c>
      <c r="C4077" s="1" t="s">
        <v>3</v>
      </c>
      <c r="D4077">
        <v>4</v>
      </c>
      <c r="E4077" s="1" t="s">
        <v>145</v>
      </c>
      <c r="F4077">
        <v>4</v>
      </c>
      <c r="G4077" s="1" t="s">
        <v>376</v>
      </c>
      <c r="H4077" s="1" t="s">
        <v>28</v>
      </c>
      <c r="I4077">
        <v>2</v>
      </c>
      <c r="J4077" s="1" t="str">
        <f>+VLOOKUP(bloques1a3[[#This Row],[respuesta]],respuestas.emociones[],2,0)</f>
        <v>enojo</v>
      </c>
      <c r="K4077" s="1">
        <f>+VLOOKUP(bloques1a3[[#This Row],[niño]],BD.niños[[Código]:[edad]],5,0)</f>
        <v>8</v>
      </c>
      <c r="L4077" s="1">
        <f>+IF(bloques1a3[[#This Row],[correcta]]=bloques1a3[[#This Row],[respuesta]],1,0)</f>
        <v>1</v>
      </c>
      <c r="M4077" s="1">
        <f>+IF(bloques1a3[[#This Row],[Sexo]]="F",1,0)</f>
        <v>0</v>
      </c>
    </row>
    <row r="4078" spans="1:13" x14ac:dyDescent="0.55000000000000004">
      <c r="A4078">
        <v>54</v>
      </c>
      <c r="B4078" s="1" t="s">
        <v>513</v>
      </c>
      <c r="C4078" s="1" t="s">
        <v>3</v>
      </c>
      <c r="D4078">
        <v>4</v>
      </c>
      <c r="E4078" s="1" t="s">
        <v>147</v>
      </c>
      <c r="F4078">
        <v>4</v>
      </c>
      <c r="G4078" s="1" t="s">
        <v>376</v>
      </c>
      <c r="H4078" s="1" t="s">
        <v>28</v>
      </c>
      <c r="I4078">
        <v>2</v>
      </c>
      <c r="J4078" s="1" t="str">
        <f>+VLOOKUP(bloques1a3[[#This Row],[respuesta]],respuestas.emociones[],2,0)</f>
        <v>enojo</v>
      </c>
      <c r="K4078" s="1">
        <f>+VLOOKUP(bloques1a3[[#This Row],[niño]],BD.niños[[Código]:[edad]],5,0)</f>
        <v>8</v>
      </c>
      <c r="L4078" s="1">
        <f>+IF(bloques1a3[[#This Row],[correcta]]=bloques1a3[[#This Row],[respuesta]],1,0)</f>
        <v>1</v>
      </c>
      <c r="M4078" s="1">
        <f>+IF(bloques1a3[[#This Row],[Sexo]]="F",1,0)</f>
        <v>0</v>
      </c>
    </row>
    <row r="4079" spans="1:13" x14ac:dyDescent="0.55000000000000004">
      <c r="A4079">
        <v>54</v>
      </c>
      <c r="B4079" s="1" t="s">
        <v>513</v>
      </c>
      <c r="C4079" s="1" t="s">
        <v>3</v>
      </c>
      <c r="D4079">
        <v>4</v>
      </c>
      <c r="E4079" s="1" t="s">
        <v>214</v>
      </c>
      <c r="F4079">
        <v>4</v>
      </c>
      <c r="G4079" s="1" t="s">
        <v>377</v>
      </c>
      <c r="H4079" s="1" t="s">
        <v>29</v>
      </c>
      <c r="I4079">
        <v>2</v>
      </c>
      <c r="J4079" s="1" t="str">
        <f>+VLOOKUP(bloques1a3[[#This Row],[respuesta]],respuestas.emociones[],2,0)</f>
        <v>enojo</v>
      </c>
      <c r="K4079" s="1">
        <f>+VLOOKUP(bloques1a3[[#This Row],[niño]],BD.niños[[Código]:[edad]],5,0)</f>
        <v>10</v>
      </c>
      <c r="L4079" s="1">
        <f>+IF(bloques1a3[[#This Row],[correcta]]=bloques1a3[[#This Row],[respuesta]],1,0)</f>
        <v>1</v>
      </c>
      <c r="M4079" s="1">
        <f>+IF(bloques1a3[[#This Row],[Sexo]]="F",1,0)</f>
        <v>1</v>
      </c>
    </row>
    <row r="4080" spans="1:13" x14ac:dyDescent="0.55000000000000004">
      <c r="A4080">
        <v>54</v>
      </c>
      <c r="B4080" s="1" t="s">
        <v>513</v>
      </c>
      <c r="C4080" s="1" t="s">
        <v>3</v>
      </c>
      <c r="D4080">
        <v>4</v>
      </c>
      <c r="E4080" s="1" t="s">
        <v>217</v>
      </c>
      <c r="F4080">
        <v>4</v>
      </c>
      <c r="G4080" s="1" t="s">
        <v>377</v>
      </c>
      <c r="H4080" s="1" t="s">
        <v>29</v>
      </c>
      <c r="I4080">
        <v>2</v>
      </c>
      <c r="J4080" s="1" t="str">
        <f>+VLOOKUP(bloques1a3[[#This Row],[respuesta]],respuestas.emociones[],2,0)</f>
        <v>enojo</v>
      </c>
      <c r="K4080" s="1">
        <f>+VLOOKUP(bloques1a3[[#This Row],[niño]],BD.niños[[Código]:[edad]],5,0)</f>
        <v>10</v>
      </c>
      <c r="L4080" s="1">
        <f>+IF(bloques1a3[[#This Row],[correcta]]=bloques1a3[[#This Row],[respuesta]],1,0)</f>
        <v>1</v>
      </c>
      <c r="M4080" s="1">
        <f>+IF(bloques1a3[[#This Row],[Sexo]]="F",1,0)</f>
        <v>1</v>
      </c>
    </row>
    <row r="4081" spans="1:13" x14ac:dyDescent="0.55000000000000004">
      <c r="A4081">
        <v>54</v>
      </c>
      <c r="B4081" s="1" t="s">
        <v>513</v>
      </c>
      <c r="C4081" s="1" t="s">
        <v>3</v>
      </c>
      <c r="D4081">
        <v>4</v>
      </c>
      <c r="E4081" s="1" t="s">
        <v>220</v>
      </c>
      <c r="F4081">
        <v>4</v>
      </c>
      <c r="G4081" s="1" t="s">
        <v>377</v>
      </c>
      <c r="H4081" s="1" t="s">
        <v>29</v>
      </c>
      <c r="I4081">
        <v>2</v>
      </c>
      <c r="J4081" s="1" t="str">
        <f>+VLOOKUP(bloques1a3[[#This Row],[respuesta]],respuestas.emociones[],2,0)</f>
        <v>enojo</v>
      </c>
      <c r="K4081" s="1">
        <f>+VLOOKUP(bloques1a3[[#This Row],[niño]],BD.niños[[Código]:[edad]],5,0)</f>
        <v>10</v>
      </c>
      <c r="L4081" s="1">
        <f>+IF(bloques1a3[[#This Row],[correcta]]=bloques1a3[[#This Row],[respuesta]],1,0)</f>
        <v>1</v>
      </c>
      <c r="M4081" s="1">
        <f>+IF(bloques1a3[[#This Row],[Sexo]]="F",1,0)</f>
        <v>1</v>
      </c>
    </row>
    <row r="4082" spans="1:13" x14ac:dyDescent="0.55000000000000004">
      <c r="A4082">
        <v>54</v>
      </c>
      <c r="B4082" s="1" t="s">
        <v>513</v>
      </c>
      <c r="C4082" s="1" t="s">
        <v>3</v>
      </c>
      <c r="D4082">
        <v>4</v>
      </c>
      <c r="E4082" s="1" t="s">
        <v>223</v>
      </c>
      <c r="F4082">
        <v>4</v>
      </c>
      <c r="G4082" s="1" t="s">
        <v>376</v>
      </c>
      <c r="H4082" s="1" t="s">
        <v>29</v>
      </c>
      <c r="I4082">
        <v>2</v>
      </c>
      <c r="J4082" s="1" t="str">
        <f>+VLOOKUP(bloques1a3[[#This Row],[respuesta]],respuestas.emociones[],2,0)</f>
        <v>enojo</v>
      </c>
      <c r="K4082" s="1">
        <f>+VLOOKUP(bloques1a3[[#This Row],[niño]],BD.niños[[Código]:[edad]],5,0)</f>
        <v>8</v>
      </c>
      <c r="L4082" s="1">
        <f>+IF(bloques1a3[[#This Row],[correcta]]=bloques1a3[[#This Row],[respuesta]],1,0)</f>
        <v>1</v>
      </c>
      <c r="M4082" s="1">
        <f>+IF(bloques1a3[[#This Row],[Sexo]]="F",1,0)</f>
        <v>1</v>
      </c>
    </row>
    <row r="4083" spans="1:13" x14ac:dyDescent="0.55000000000000004">
      <c r="A4083">
        <v>54</v>
      </c>
      <c r="B4083" s="1" t="s">
        <v>513</v>
      </c>
      <c r="C4083" s="1" t="s">
        <v>3</v>
      </c>
      <c r="D4083">
        <v>4</v>
      </c>
      <c r="E4083" s="1" t="s">
        <v>226</v>
      </c>
      <c r="F4083">
        <v>4</v>
      </c>
      <c r="G4083" s="1" t="s">
        <v>377</v>
      </c>
      <c r="H4083" s="1" t="s">
        <v>28</v>
      </c>
      <c r="I4083">
        <v>2</v>
      </c>
      <c r="J4083" s="1" t="str">
        <f>+VLOOKUP(bloques1a3[[#This Row],[respuesta]],respuestas.emociones[],2,0)</f>
        <v>enojo</v>
      </c>
      <c r="K4083" s="1">
        <f>+VLOOKUP(bloques1a3[[#This Row],[niño]],BD.niños[[Código]:[edad]],5,0)</f>
        <v>10</v>
      </c>
      <c r="L4083" s="1">
        <f>+IF(bloques1a3[[#This Row],[correcta]]=bloques1a3[[#This Row],[respuesta]],1,0)</f>
        <v>1</v>
      </c>
      <c r="M4083" s="1">
        <f>+IF(bloques1a3[[#This Row],[Sexo]]="F",1,0)</f>
        <v>0</v>
      </c>
    </row>
    <row r="4084" spans="1:13" x14ac:dyDescent="0.55000000000000004">
      <c r="A4084">
        <v>54</v>
      </c>
      <c r="B4084" s="1" t="s">
        <v>513</v>
      </c>
      <c r="C4084" s="1" t="s">
        <v>3</v>
      </c>
      <c r="D4084">
        <v>4</v>
      </c>
      <c r="E4084" s="1" t="s">
        <v>229</v>
      </c>
      <c r="F4084">
        <v>4</v>
      </c>
      <c r="G4084" s="1" t="s">
        <v>376</v>
      </c>
      <c r="H4084" s="1" t="s">
        <v>28</v>
      </c>
      <c r="I4084">
        <v>2</v>
      </c>
      <c r="J4084" s="1" t="str">
        <f>+VLOOKUP(bloques1a3[[#This Row],[respuesta]],respuestas.emociones[],2,0)</f>
        <v>enojo</v>
      </c>
      <c r="K4084" s="1">
        <f>+VLOOKUP(bloques1a3[[#This Row],[niño]],BD.niños[[Código]:[edad]],5,0)</f>
        <v>7</v>
      </c>
      <c r="L4084" s="1">
        <f>+IF(bloques1a3[[#This Row],[correcta]]=bloques1a3[[#This Row],[respuesta]],1,0)</f>
        <v>1</v>
      </c>
      <c r="M4084" s="1">
        <f>+IF(bloques1a3[[#This Row],[Sexo]]="F",1,0)</f>
        <v>0</v>
      </c>
    </row>
    <row r="4085" spans="1:13" x14ac:dyDescent="0.55000000000000004">
      <c r="A4085">
        <v>54</v>
      </c>
      <c r="B4085" s="1" t="s">
        <v>513</v>
      </c>
      <c r="C4085" s="1" t="s">
        <v>3</v>
      </c>
      <c r="D4085">
        <v>4</v>
      </c>
      <c r="E4085" s="1" t="s">
        <v>231</v>
      </c>
      <c r="F4085">
        <v>4</v>
      </c>
      <c r="G4085" s="1" t="s">
        <v>375</v>
      </c>
      <c r="H4085" s="1" t="s">
        <v>29</v>
      </c>
      <c r="I4085">
        <v>2</v>
      </c>
      <c r="J4085" s="1" t="str">
        <f>+VLOOKUP(bloques1a3[[#This Row],[respuesta]],respuestas.emociones[],2,0)</f>
        <v>enojo</v>
      </c>
      <c r="K4085" s="1">
        <f>+VLOOKUP(bloques1a3[[#This Row],[niño]],BD.niños[[Código]:[edad]],5,0)</f>
        <v>6</v>
      </c>
      <c r="L4085" s="1">
        <f>+IF(bloques1a3[[#This Row],[correcta]]=bloques1a3[[#This Row],[respuesta]],1,0)</f>
        <v>1</v>
      </c>
      <c r="M4085" s="1">
        <f>+IF(bloques1a3[[#This Row],[Sexo]]="F",1,0)</f>
        <v>1</v>
      </c>
    </row>
    <row r="4086" spans="1:13" x14ac:dyDescent="0.55000000000000004">
      <c r="A4086">
        <v>54</v>
      </c>
      <c r="B4086" s="1" t="s">
        <v>513</v>
      </c>
      <c r="C4086" s="1" t="s">
        <v>3</v>
      </c>
      <c r="D4086">
        <v>4</v>
      </c>
      <c r="E4086" s="1" t="s">
        <v>286</v>
      </c>
      <c r="F4086">
        <v>4</v>
      </c>
      <c r="G4086" s="1" t="s">
        <v>375</v>
      </c>
      <c r="H4086" s="1" t="s">
        <v>28</v>
      </c>
      <c r="I4086">
        <v>2</v>
      </c>
      <c r="J4086" s="1" t="str">
        <f>+VLOOKUP(bloques1a3[[#This Row],[respuesta]],respuestas.emociones[],2,0)</f>
        <v>enojo</v>
      </c>
      <c r="K4086" s="1">
        <f>+VLOOKUP(bloques1a3[[#This Row],[niño]],BD.niños[[Código]:[edad]],5,0)</f>
        <v>5</v>
      </c>
      <c r="L4086" s="1">
        <f>+IF(bloques1a3[[#This Row],[correcta]]=bloques1a3[[#This Row],[respuesta]],1,0)</f>
        <v>1</v>
      </c>
      <c r="M4086" s="1">
        <f>+IF(bloques1a3[[#This Row],[Sexo]]="F",1,0)</f>
        <v>0</v>
      </c>
    </row>
    <row r="4087" spans="1:13" x14ac:dyDescent="0.55000000000000004">
      <c r="A4087">
        <v>54</v>
      </c>
      <c r="B4087" s="1" t="s">
        <v>513</v>
      </c>
      <c r="C4087" s="1" t="s">
        <v>3</v>
      </c>
      <c r="D4087">
        <v>4</v>
      </c>
      <c r="E4087" s="1" t="s">
        <v>290</v>
      </c>
      <c r="F4087">
        <v>3</v>
      </c>
      <c r="G4087" s="1" t="s">
        <v>375</v>
      </c>
      <c r="H4087" s="1" t="s">
        <v>28</v>
      </c>
      <c r="I4087">
        <v>2</v>
      </c>
      <c r="J4087" s="1" t="str">
        <f>+VLOOKUP(bloques1a3[[#This Row],[respuesta]],respuestas.emociones[],2,0)</f>
        <v>tristeza</v>
      </c>
      <c r="K4087" s="1">
        <f>+VLOOKUP(bloques1a3[[#This Row],[niño]],BD.niños[[Código]:[edad]],5,0)</f>
        <v>6</v>
      </c>
      <c r="L4087" s="1">
        <f>+IF(bloques1a3[[#This Row],[correcta]]=bloques1a3[[#This Row],[respuesta]],1,0)</f>
        <v>0</v>
      </c>
      <c r="M4087" s="1">
        <f>+IF(bloques1a3[[#This Row],[Sexo]]="F",1,0)</f>
        <v>0</v>
      </c>
    </row>
    <row r="4088" spans="1:13" x14ac:dyDescent="0.55000000000000004">
      <c r="A4088">
        <v>54</v>
      </c>
      <c r="B4088" s="1" t="s">
        <v>513</v>
      </c>
      <c r="C4088" s="1" t="s">
        <v>3</v>
      </c>
      <c r="D4088">
        <v>4</v>
      </c>
      <c r="E4088" s="1" t="s">
        <v>294</v>
      </c>
      <c r="F4088">
        <v>4</v>
      </c>
      <c r="G4088" s="1" t="s">
        <v>376</v>
      </c>
      <c r="H4088" s="1" t="s">
        <v>28</v>
      </c>
      <c r="I4088">
        <v>2</v>
      </c>
      <c r="J4088" s="1" t="str">
        <f>+VLOOKUP(bloques1a3[[#This Row],[respuesta]],respuestas.emociones[],2,0)</f>
        <v>enojo</v>
      </c>
      <c r="K4088" s="1">
        <f>+VLOOKUP(bloques1a3[[#This Row],[niño]],BD.niños[[Código]:[edad]],5,0)</f>
        <v>7</v>
      </c>
      <c r="L4088" s="1">
        <f>+IF(bloques1a3[[#This Row],[correcta]]=bloques1a3[[#This Row],[respuesta]],1,0)</f>
        <v>1</v>
      </c>
      <c r="M4088" s="1">
        <f>+IF(bloques1a3[[#This Row],[Sexo]]="F",1,0)</f>
        <v>0</v>
      </c>
    </row>
    <row r="4089" spans="1:13" x14ac:dyDescent="0.55000000000000004">
      <c r="A4089">
        <v>54</v>
      </c>
      <c r="B4089" s="1" t="s">
        <v>513</v>
      </c>
      <c r="C4089" s="1" t="s">
        <v>3</v>
      </c>
      <c r="D4089">
        <v>4</v>
      </c>
      <c r="E4089" s="1" t="s">
        <v>295</v>
      </c>
      <c r="F4089">
        <v>5</v>
      </c>
      <c r="G4089" s="1" t="s">
        <v>376</v>
      </c>
      <c r="H4089" s="1" t="s">
        <v>28</v>
      </c>
      <c r="I4089">
        <v>2</v>
      </c>
      <c r="J4089" s="1" t="str">
        <f>+VLOOKUP(bloques1a3[[#This Row],[respuesta]],respuestas.emociones[],2,0)</f>
        <v>miedo</v>
      </c>
      <c r="K4089" s="1">
        <f>+VLOOKUP(bloques1a3[[#This Row],[niño]],BD.niños[[Código]:[edad]],5,0)</f>
        <v>8</v>
      </c>
      <c r="L4089" s="1">
        <f>+IF(bloques1a3[[#This Row],[correcta]]=bloques1a3[[#This Row],[respuesta]],1,0)</f>
        <v>0</v>
      </c>
      <c r="M4089" s="1">
        <f>+IF(bloques1a3[[#This Row],[Sexo]]="F",1,0)</f>
        <v>0</v>
      </c>
    </row>
    <row r="4090" spans="1:13" x14ac:dyDescent="0.55000000000000004">
      <c r="A4090">
        <v>54</v>
      </c>
      <c r="B4090" s="1" t="s">
        <v>513</v>
      </c>
      <c r="C4090" s="1" t="s">
        <v>3</v>
      </c>
      <c r="D4090">
        <v>4</v>
      </c>
      <c r="E4090" s="1" t="s">
        <v>317</v>
      </c>
      <c r="F4090">
        <v>4</v>
      </c>
      <c r="G4090" s="1" t="s">
        <v>377</v>
      </c>
      <c r="H4090" s="1" t="s">
        <v>29</v>
      </c>
      <c r="I4090">
        <v>2</v>
      </c>
      <c r="J4090" s="1" t="str">
        <f>+VLOOKUP(bloques1a3[[#This Row],[respuesta]],respuestas.emociones[],2,0)</f>
        <v>enojo</v>
      </c>
      <c r="K4090" s="1">
        <f>+VLOOKUP(bloques1a3[[#This Row],[niño]],BD.niños[[Código]:[edad]],5,0)</f>
        <v>10</v>
      </c>
      <c r="L4090" s="1">
        <f>+IF(bloques1a3[[#This Row],[correcta]]=bloques1a3[[#This Row],[respuesta]],1,0)</f>
        <v>1</v>
      </c>
      <c r="M4090" s="1">
        <f>+IF(bloques1a3[[#This Row],[Sexo]]="F",1,0)</f>
        <v>1</v>
      </c>
    </row>
    <row r="4091" spans="1:13" x14ac:dyDescent="0.55000000000000004">
      <c r="A4091">
        <v>54</v>
      </c>
      <c r="B4091" s="1" t="s">
        <v>513</v>
      </c>
      <c r="C4091" s="1" t="s">
        <v>3</v>
      </c>
      <c r="D4091">
        <v>4</v>
      </c>
      <c r="E4091" s="1" t="s">
        <v>320</v>
      </c>
      <c r="F4091">
        <v>7</v>
      </c>
      <c r="G4091" s="1" t="s">
        <v>377</v>
      </c>
      <c r="H4091" s="1" t="s">
        <v>28</v>
      </c>
      <c r="I4091">
        <v>2</v>
      </c>
      <c r="J4091" s="1" t="str">
        <f>+VLOOKUP(bloques1a3[[#This Row],[respuesta]],respuestas.emociones[],2,0)</f>
        <v>asco</v>
      </c>
      <c r="K4091" s="1">
        <f>+VLOOKUP(bloques1a3[[#This Row],[niño]],BD.niños[[Código]:[edad]],5,0)</f>
        <v>10</v>
      </c>
      <c r="L4091" s="1">
        <f>+IF(bloques1a3[[#This Row],[correcta]]=bloques1a3[[#This Row],[respuesta]],1,0)</f>
        <v>0</v>
      </c>
      <c r="M4091" s="1">
        <f>+IF(bloques1a3[[#This Row],[Sexo]]="F",1,0)</f>
        <v>0</v>
      </c>
    </row>
    <row r="4092" spans="1:13" x14ac:dyDescent="0.55000000000000004">
      <c r="A4092">
        <v>54</v>
      </c>
      <c r="B4092" s="1" t="s">
        <v>513</v>
      </c>
      <c r="C4092" s="1" t="s">
        <v>3</v>
      </c>
      <c r="D4092">
        <v>4</v>
      </c>
      <c r="E4092" s="1" t="s">
        <v>323</v>
      </c>
      <c r="F4092">
        <v>4</v>
      </c>
      <c r="G4092" s="1" t="s">
        <v>376</v>
      </c>
      <c r="H4092" s="1" t="s">
        <v>29</v>
      </c>
      <c r="I4092">
        <v>2</v>
      </c>
      <c r="J4092" s="1" t="str">
        <f>+VLOOKUP(bloques1a3[[#This Row],[respuesta]],respuestas.emociones[],2,0)</f>
        <v>enojo</v>
      </c>
      <c r="K4092" s="1">
        <f>+VLOOKUP(bloques1a3[[#This Row],[niño]],BD.niños[[Código]:[edad]],5,0)</f>
        <v>8</v>
      </c>
      <c r="L4092" s="1">
        <f>+IF(bloques1a3[[#This Row],[correcta]]=bloques1a3[[#This Row],[respuesta]],1,0)</f>
        <v>1</v>
      </c>
      <c r="M4092" s="1">
        <f>+IF(bloques1a3[[#This Row],[Sexo]]="F",1,0)</f>
        <v>1</v>
      </c>
    </row>
    <row r="4093" spans="1:13" x14ac:dyDescent="0.55000000000000004">
      <c r="A4093">
        <v>54</v>
      </c>
      <c r="B4093" s="1" t="s">
        <v>513</v>
      </c>
      <c r="C4093" s="1" t="s">
        <v>3</v>
      </c>
      <c r="D4093">
        <v>4</v>
      </c>
      <c r="E4093" s="1" t="s">
        <v>327</v>
      </c>
      <c r="F4093">
        <v>4</v>
      </c>
      <c r="G4093" s="1" t="s">
        <v>376</v>
      </c>
      <c r="H4093" s="1" t="s">
        <v>29</v>
      </c>
      <c r="I4093">
        <v>2</v>
      </c>
      <c r="J4093" s="1" t="str">
        <f>+VLOOKUP(bloques1a3[[#This Row],[respuesta]],respuestas.emociones[],2,0)</f>
        <v>enojo</v>
      </c>
      <c r="K4093" s="1">
        <f>+VLOOKUP(bloques1a3[[#This Row],[niño]],BD.niños[[Código]:[edad]],5,0)</f>
        <v>7</v>
      </c>
      <c r="L4093" s="1">
        <f>+IF(bloques1a3[[#This Row],[correcta]]=bloques1a3[[#This Row],[respuesta]],1,0)</f>
        <v>1</v>
      </c>
      <c r="M4093" s="1">
        <f>+IF(bloques1a3[[#This Row],[Sexo]]="F",1,0)</f>
        <v>1</v>
      </c>
    </row>
    <row r="4094" spans="1:13" x14ac:dyDescent="0.55000000000000004">
      <c r="A4094">
        <v>54</v>
      </c>
      <c r="B4094" s="1" t="s">
        <v>513</v>
      </c>
      <c r="C4094" s="1" t="s">
        <v>3</v>
      </c>
      <c r="D4094">
        <v>4</v>
      </c>
      <c r="E4094" s="1" t="s">
        <v>331</v>
      </c>
      <c r="F4094">
        <v>4</v>
      </c>
      <c r="G4094" s="1" t="s">
        <v>376</v>
      </c>
      <c r="H4094" s="1" t="s">
        <v>29</v>
      </c>
      <c r="I4094">
        <v>2</v>
      </c>
      <c r="J4094" s="1" t="str">
        <f>+VLOOKUP(bloques1a3[[#This Row],[respuesta]],respuestas.emociones[],2,0)</f>
        <v>enojo</v>
      </c>
      <c r="K4094" s="1">
        <f>+VLOOKUP(bloques1a3[[#This Row],[niño]],BD.niños[[Código]:[edad]],5,0)</f>
        <v>8</v>
      </c>
      <c r="L4094" s="1">
        <f>+IF(bloques1a3[[#This Row],[correcta]]=bloques1a3[[#This Row],[respuesta]],1,0)</f>
        <v>1</v>
      </c>
      <c r="M4094" s="1">
        <f>+IF(bloques1a3[[#This Row],[Sexo]]="F",1,0)</f>
        <v>1</v>
      </c>
    </row>
    <row r="4095" spans="1:13" x14ac:dyDescent="0.55000000000000004">
      <c r="A4095">
        <v>55</v>
      </c>
      <c r="B4095" s="1" t="s">
        <v>514</v>
      </c>
      <c r="C4095" s="1" t="s">
        <v>1</v>
      </c>
      <c r="D4095">
        <v>2</v>
      </c>
      <c r="E4095" s="1" t="s">
        <v>105</v>
      </c>
      <c r="F4095">
        <v>2</v>
      </c>
      <c r="G4095" s="1" t="s">
        <v>377</v>
      </c>
      <c r="H4095" s="1" t="s">
        <v>29</v>
      </c>
      <c r="I4095">
        <v>2</v>
      </c>
      <c r="J4095" s="1" t="str">
        <f>+VLOOKUP(bloques1a3[[#This Row],[respuesta]],respuestas.emociones[],2,0)</f>
        <v>alegria</v>
      </c>
      <c r="K4095" s="1">
        <f>+VLOOKUP(bloques1a3[[#This Row],[niño]],BD.niños[[Código]:[edad]],5,0)</f>
        <v>10</v>
      </c>
      <c r="L4095" s="1">
        <f>+IF(bloques1a3[[#This Row],[correcta]]=bloques1a3[[#This Row],[respuesta]],1,0)</f>
        <v>1</v>
      </c>
      <c r="M4095" s="1">
        <f>+IF(bloques1a3[[#This Row],[Sexo]]="F",1,0)</f>
        <v>1</v>
      </c>
    </row>
    <row r="4096" spans="1:13" x14ac:dyDescent="0.55000000000000004">
      <c r="A4096">
        <v>55</v>
      </c>
      <c r="B4096" s="1" t="s">
        <v>514</v>
      </c>
      <c r="C4096" s="1" t="s">
        <v>1</v>
      </c>
      <c r="D4096">
        <v>2</v>
      </c>
      <c r="E4096" s="1" t="s">
        <v>108</v>
      </c>
      <c r="F4096">
        <v>2</v>
      </c>
      <c r="G4096" s="1" t="s">
        <v>377</v>
      </c>
      <c r="H4096" s="1" t="s">
        <v>29</v>
      </c>
      <c r="I4096">
        <v>2</v>
      </c>
      <c r="J4096" s="1" t="str">
        <f>+VLOOKUP(bloques1a3[[#This Row],[respuesta]],respuestas.emociones[],2,0)</f>
        <v>alegria</v>
      </c>
      <c r="K4096" s="1">
        <f>+VLOOKUP(bloques1a3[[#This Row],[niño]],BD.niños[[Código]:[edad]],5,0)</f>
        <v>10</v>
      </c>
      <c r="L4096" s="1">
        <f>+IF(bloques1a3[[#This Row],[correcta]]=bloques1a3[[#This Row],[respuesta]],1,0)</f>
        <v>1</v>
      </c>
      <c r="M4096" s="1">
        <f>+IF(bloques1a3[[#This Row],[Sexo]]="F",1,0)</f>
        <v>1</v>
      </c>
    </row>
    <row r="4097" spans="1:13" x14ac:dyDescent="0.55000000000000004">
      <c r="A4097">
        <v>55</v>
      </c>
      <c r="B4097" s="1" t="s">
        <v>514</v>
      </c>
      <c r="C4097" s="1" t="s">
        <v>1</v>
      </c>
      <c r="D4097">
        <v>2</v>
      </c>
      <c r="E4097" s="1" t="s">
        <v>112</v>
      </c>
      <c r="F4097">
        <v>2</v>
      </c>
      <c r="G4097" s="1" t="s">
        <v>377</v>
      </c>
      <c r="H4097" s="1" t="s">
        <v>29</v>
      </c>
      <c r="I4097">
        <v>2</v>
      </c>
      <c r="J4097" s="1" t="str">
        <f>+VLOOKUP(bloques1a3[[#This Row],[respuesta]],respuestas.emociones[],2,0)</f>
        <v>alegria</v>
      </c>
      <c r="K4097" s="1">
        <f>+VLOOKUP(bloques1a3[[#This Row],[niño]],BD.niños[[Código]:[edad]],5,0)</f>
        <v>9</v>
      </c>
      <c r="L4097" s="1">
        <f>+IF(bloques1a3[[#This Row],[correcta]]=bloques1a3[[#This Row],[respuesta]],1,0)</f>
        <v>1</v>
      </c>
      <c r="M4097" s="1">
        <f>+IF(bloques1a3[[#This Row],[Sexo]]="F",1,0)</f>
        <v>1</v>
      </c>
    </row>
    <row r="4098" spans="1:13" x14ac:dyDescent="0.55000000000000004">
      <c r="A4098">
        <v>55</v>
      </c>
      <c r="B4098" s="1" t="s">
        <v>514</v>
      </c>
      <c r="C4098" s="1" t="s">
        <v>1</v>
      </c>
      <c r="D4098">
        <v>2</v>
      </c>
      <c r="E4098" s="1" t="s">
        <v>116</v>
      </c>
      <c r="F4098">
        <v>2</v>
      </c>
      <c r="G4098" s="1" t="s">
        <v>377</v>
      </c>
      <c r="H4098" s="1" t="s">
        <v>29</v>
      </c>
      <c r="I4098">
        <v>2</v>
      </c>
      <c r="J4098" s="1" t="str">
        <f>+VLOOKUP(bloques1a3[[#This Row],[respuesta]],respuestas.emociones[],2,0)</f>
        <v>alegria</v>
      </c>
      <c r="K4098" s="1">
        <f>+VLOOKUP(bloques1a3[[#This Row],[niño]],BD.niños[[Código]:[edad]],5,0)</f>
        <v>9</v>
      </c>
      <c r="L4098" s="1">
        <f>+IF(bloques1a3[[#This Row],[correcta]]=bloques1a3[[#This Row],[respuesta]],1,0)</f>
        <v>1</v>
      </c>
      <c r="M4098" s="1">
        <f>+IF(bloques1a3[[#This Row],[Sexo]]="F",1,0)</f>
        <v>1</v>
      </c>
    </row>
    <row r="4099" spans="1:13" x14ac:dyDescent="0.55000000000000004">
      <c r="A4099">
        <v>55</v>
      </c>
      <c r="B4099" s="1" t="s">
        <v>514</v>
      </c>
      <c r="C4099" s="1" t="s">
        <v>1</v>
      </c>
      <c r="D4099">
        <v>2</v>
      </c>
      <c r="E4099" s="1" t="s">
        <v>120</v>
      </c>
      <c r="F4099">
        <v>2</v>
      </c>
      <c r="G4099" s="1" t="s">
        <v>377</v>
      </c>
      <c r="H4099" s="1" t="s">
        <v>28</v>
      </c>
      <c r="I4099">
        <v>2</v>
      </c>
      <c r="J4099" s="1" t="str">
        <f>+VLOOKUP(bloques1a3[[#This Row],[respuesta]],respuestas.emociones[],2,0)</f>
        <v>alegria</v>
      </c>
      <c r="K4099" s="1">
        <f>+VLOOKUP(bloques1a3[[#This Row],[niño]],BD.niños[[Código]:[edad]],5,0)</f>
        <v>10</v>
      </c>
      <c r="L4099" s="1">
        <f>+IF(bloques1a3[[#This Row],[correcta]]=bloques1a3[[#This Row],[respuesta]],1,0)</f>
        <v>1</v>
      </c>
      <c r="M4099" s="1">
        <f>+IF(bloques1a3[[#This Row],[Sexo]]="F",1,0)</f>
        <v>0</v>
      </c>
    </row>
    <row r="4100" spans="1:13" x14ac:dyDescent="0.55000000000000004">
      <c r="A4100">
        <v>55</v>
      </c>
      <c r="B4100" s="1" t="s">
        <v>514</v>
      </c>
      <c r="C4100" s="1" t="s">
        <v>1</v>
      </c>
      <c r="D4100">
        <v>2</v>
      </c>
      <c r="E4100" s="1" t="s">
        <v>123</v>
      </c>
      <c r="F4100">
        <v>2</v>
      </c>
      <c r="G4100" s="1" t="s">
        <v>376</v>
      </c>
      <c r="H4100" s="1" t="s">
        <v>28</v>
      </c>
      <c r="I4100">
        <v>2</v>
      </c>
      <c r="J4100" s="1" t="str">
        <f>+VLOOKUP(bloques1a3[[#This Row],[respuesta]],respuestas.emociones[],2,0)</f>
        <v>alegria</v>
      </c>
      <c r="K4100" s="1">
        <f>+VLOOKUP(bloques1a3[[#This Row],[niño]],BD.niños[[Código]:[edad]],5,0)</f>
        <v>8</v>
      </c>
      <c r="L4100" s="1">
        <f>+IF(bloques1a3[[#This Row],[correcta]]=bloques1a3[[#This Row],[respuesta]],1,0)</f>
        <v>1</v>
      </c>
      <c r="M4100" s="1">
        <f>+IF(bloques1a3[[#This Row],[Sexo]]="F",1,0)</f>
        <v>0</v>
      </c>
    </row>
    <row r="4101" spans="1:13" x14ac:dyDescent="0.55000000000000004">
      <c r="A4101">
        <v>55</v>
      </c>
      <c r="B4101" s="1" t="s">
        <v>514</v>
      </c>
      <c r="C4101" s="1" t="s">
        <v>1</v>
      </c>
      <c r="D4101">
        <v>2</v>
      </c>
      <c r="E4101" s="1" t="s">
        <v>127</v>
      </c>
      <c r="F4101">
        <v>2</v>
      </c>
      <c r="G4101" s="1" t="s">
        <v>375</v>
      </c>
      <c r="H4101" s="1" t="s">
        <v>28</v>
      </c>
      <c r="I4101">
        <v>2</v>
      </c>
      <c r="J4101" s="1" t="str">
        <f>+VLOOKUP(bloques1a3[[#This Row],[respuesta]],respuestas.emociones[],2,0)</f>
        <v>alegria</v>
      </c>
      <c r="K4101" s="1">
        <f>+VLOOKUP(bloques1a3[[#This Row],[niño]],BD.niños[[Código]:[edad]],5,0)</f>
        <v>6</v>
      </c>
      <c r="L4101" s="1">
        <f>+IF(bloques1a3[[#This Row],[correcta]]=bloques1a3[[#This Row],[respuesta]],1,0)</f>
        <v>1</v>
      </c>
      <c r="M4101" s="1">
        <f>+IF(bloques1a3[[#This Row],[Sexo]]="F",1,0)</f>
        <v>0</v>
      </c>
    </row>
    <row r="4102" spans="1:13" x14ac:dyDescent="0.55000000000000004">
      <c r="A4102">
        <v>55</v>
      </c>
      <c r="B4102" s="1" t="s">
        <v>514</v>
      </c>
      <c r="C4102" s="1" t="s">
        <v>1</v>
      </c>
      <c r="D4102">
        <v>2</v>
      </c>
      <c r="E4102" s="1" t="s">
        <v>131</v>
      </c>
      <c r="F4102">
        <v>2</v>
      </c>
      <c r="G4102" s="1" t="s">
        <v>375</v>
      </c>
      <c r="H4102" s="1" t="s">
        <v>29</v>
      </c>
      <c r="I4102">
        <v>2</v>
      </c>
      <c r="J4102" s="1" t="str">
        <f>+VLOOKUP(bloques1a3[[#This Row],[respuesta]],respuestas.emociones[],2,0)</f>
        <v>alegria</v>
      </c>
      <c r="K4102" s="1">
        <f>+VLOOKUP(bloques1a3[[#This Row],[niño]],BD.niños[[Código]:[edad]],5,0)</f>
        <v>6</v>
      </c>
      <c r="L4102" s="1">
        <f>+IF(bloques1a3[[#This Row],[correcta]]=bloques1a3[[#This Row],[respuesta]],1,0)</f>
        <v>1</v>
      </c>
      <c r="M4102" s="1">
        <f>+IF(bloques1a3[[#This Row],[Sexo]]="F",1,0)</f>
        <v>1</v>
      </c>
    </row>
    <row r="4103" spans="1:13" x14ac:dyDescent="0.55000000000000004">
      <c r="A4103">
        <v>55</v>
      </c>
      <c r="B4103" s="1" t="s">
        <v>514</v>
      </c>
      <c r="C4103" s="1" t="s">
        <v>1</v>
      </c>
      <c r="D4103">
        <v>2</v>
      </c>
      <c r="E4103" s="1" t="s">
        <v>135</v>
      </c>
      <c r="F4103">
        <v>5</v>
      </c>
      <c r="G4103" s="1" t="s">
        <v>375</v>
      </c>
      <c r="H4103" s="1" t="s">
        <v>28</v>
      </c>
      <c r="I4103">
        <v>2</v>
      </c>
      <c r="J4103" s="1" t="str">
        <f>+VLOOKUP(bloques1a3[[#This Row],[respuesta]],respuestas.emociones[],2,0)</f>
        <v>miedo</v>
      </c>
      <c r="K4103" s="1">
        <f>+VLOOKUP(bloques1a3[[#This Row],[niño]],BD.niños[[Código]:[edad]],5,0)</f>
        <v>6</v>
      </c>
      <c r="L4103" s="1">
        <f>+IF(bloques1a3[[#This Row],[correcta]]=bloques1a3[[#This Row],[respuesta]],1,0)</f>
        <v>0</v>
      </c>
      <c r="M4103" s="1">
        <f>+IF(bloques1a3[[#This Row],[Sexo]]="F",1,0)</f>
        <v>0</v>
      </c>
    </row>
    <row r="4104" spans="1:13" x14ac:dyDescent="0.55000000000000004">
      <c r="A4104">
        <v>55</v>
      </c>
      <c r="B4104" s="1" t="s">
        <v>514</v>
      </c>
      <c r="C4104" s="1" t="s">
        <v>1</v>
      </c>
      <c r="D4104">
        <v>2</v>
      </c>
      <c r="E4104" s="1" t="s">
        <v>139</v>
      </c>
      <c r="F4104">
        <v>2</v>
      </c>
      <c r="G4104" s="1" t="s">
        <v>376</v>
      </c>
      <c r="H4104" s="1" t="s">
        <v>28</v>
      </c>
      <c r="I4104">
        <v>2</v>
      </c>
      <c r="J4104" s="1" t="str">
        <f>+VLOOKUP(bloques1a3[[#This Row],[respuesta]],respuestas.emociones[],2,0)</f>
        <v>alegria</v>
      </c>
      <c r="K4104" s="1">
        <f>+VLOOKUP(bloques1a3[[#This Row],[niño]],BD.niños[[Código]:[edad]],5,0)</f>
        <v>8</v>
      </c>
      <c r="L4104" s="1">
        <f>+IF(bloques1a3[[#This Row],[correcta]]=bloques1a3[[#This Row],[respuesta]],1,0)</f>
        <v>1</v>
      </c>
      <c r="M4104" s="1">
        <f>+IF(bloques1a3[[#This Row],[Sexo]]="F",1,0)</f>
        <v>0</v>
      </c>
    </row>
    <row r="4105" spans="1:13" x14ac:dyDescent="0.55000000000000004">
      <c r="A4105">
        <v>55</v>
      </c>
      <c r="B4105" s="1" t="s">
        <v>514</v>
      </c>
      <c r="C4105" s="1" t="s">
        <v>1</v>
      </c>
      <c r="D4105">
        <v>2</v>
      </c>
      <c r="E4105" s="1" t="s">
        <v>141</v>
      </c>
      <c r="F4105">
        <v>2</v>
      </c>
      <c r="G4105" s="1" t="s">
        <v>376</v>
      </c>
      <c r="H4105" s="1" t="s">
        <v>29</v>
      </c>
      <c r="I4105">
        <v>2</v>
      </c>
      <c r="J4105" s="1" t="str">
        <f>+VLOOKUP(bloques1a3[[#This Row],[respuesta]],respuestas.emociones[],2,0)</f>
        <v>alegria</v>
      </c>
      <c r="K4105" s="1">
        <f>+VLOOKUP(bloques1a3[[#This Row],[niño]],BD.niños[[Código]:[edad]],5,0)</f>
        <v>7</v>
      </c>
      <c r="L4105" s="1">
        <f>+IF(bloques1a3[[#This Row],[correcta]]=bloques1a3[[#This Row],[respuesta]],1,0)</f>
        <v>1</v>
      </c>
      <c r="M4105" s="1">
        <f>+IF(bloques1a3[[#This Row],[Sexo]]="F",1,0)</f>
        <v>1</v>
      </c>
    </row>
    <row r="4106" spans="1:13" x14ac:dyDescent="0.55000000000000004">
      <c r="A4106">
        <v>55</v>
      </c>
      <c r="B4106" s="1" t="s">
        <v>514</v>
      </c>
      <c r="C4106" s="1" t="s">
        <v>1</v>
      </c>
      <c r="D4106">
        <v>2</v>
      </c>
      <c r="E4106" s="1" t="s">
        <v>145</v>
      </c>
      <c r="F4106">
        <v>1</v>
      </c>
      <c r="G4106" s="1" t="s">
        <v>376</v>
      </c>
      <c r="H4106" s="1" t="s">
        <v>28</v>
      </c>
      <c r="I4106">
        <v>2</v>
      </c>
      <c r="J4106" s="1" t="str">
        <f>+VLOOKUP(bloques1a3[[#This Row],[respuesta]],respuestas.emociones[],2,0)</f>
        <v>neutra</v>
      </c>
      <c r="K4106" s="1">
        <f>+VLOOKUP(bloques1a3[[#This Row],[niño]],BD.niños[[Código]:[edad]],5,0)</f>
        <v>8</v>
      </c>
      <c r="L4106" s="1">
        <f>+IF(bloques1a3[[#This Row],[correcta]]=bloques1a3[[#This Row],[respuesta]],1,0)</f>
        <v>0</v>
      </c>
      <c r="M4106" s="1">
        <f>+IF(bloques1a3[[#This Row],[Sexo]]="F",1,0)</f>
        <v>0</v>
      </c>
    </row>
    <row r="4107" spans="1:13" x14ac:dyDescent="0.55000000000000004">
      <c r="A4107">
        <v>55</v>
      </c>
      <c r="B4107" s="1" t="s">
        <v>514</v>
      </c>
      <c r="C4107" s="1" t="s">
        <v>1</v>
      </c>
      <c r="D4107">
        <v>2</v>
      </c>
      <c r="E4107" s="1" t="s">
        <v>147</v>
      </c>
      <c r="F4107">
        <v>2</v>
      </c>
      <c r="G4107" s="1" t="s">
        <v>376</v>
      </c>
      <c r="H4107" s="1" t="s">
        <v>28</v>
      </c>
      <c r="I4107">
        <v>2</v>
      </c>
      <c r="J4107" s="1" t="str">
        <f>+VLOOKUP(bloques1a3[[#This Row],[respuesta]],respuestas.emociones[],2,0)</f>
        <v>alegria</v>
      </c>
      <c r="K4107" s="1">
        <f>+VLOOKUP(bloques1a3[[#This Row],[niño]],BD.niños[[Código]:[edad]],5,0)</f>
        <v>8</v>
      </c>
      <c r="L4107" s="1">
        <f>+IF(bloques1a3[[#This Row],[correcta]]=bloques1a3[[#This Row],[respuesta]],1,0)</f>
        <v>1</v>
      </c>
      <c r="M4107" s="1">
        <f>+IF(bloques1a3[[#This Row],[Sexo]]="F",1,0)</f>
        <v>0</v>
      </c>
    </row>
    <row r="4108" spans="1:13" x14ac:dyDescent="0.55000000000000004">
      <c r="A4108">
        <v>55</v>
      </c>
      <c r="B4108" s="1" t="s">
        <v>514</v>
      </c>
      <c r="C4108" s="1" t="s">
        <v>1</v>
      </c>
      <c r="D4108">
        <v>2</v>
      </c>
      <c r="E4108" s="1" t="s">
        <v>214</v>
      </c>
      <c r="F4108">
        <v>2</v>
      </c>
      <c r="G4108" s="1" t="s">
        <v>377</v>
      </c>
      <c r="H4108" s="1" t="s">
        <v>29</v>
      </c>
      <c r="I4108">
        <v>2</v>
      </c>
      <c r="J4108" s="1" t="str">
        <f>+VLOOKUP(bloques1a3[[#This Row],[respuesta]],respuestas.emociones[],2,0)</f>
        <v>alegria</v>
      </c>
      <c r="K4108" s="1">
        <f>+VLOOKUP(bloques1a3[[#This Row],[niño]],BD.niños[[Código]:[edad]],5,0)</f>
        <v>10</v>
      </c>
      <c r="L4108" s="1">
        <f>+IF(bloques1a3[[#This Row],[correcta]]=bloques1a3[[#This Row],[respuesta]],1,0)</f>
        <v>1</v>
      </c>
      <c r="M4108" s="1">
        <f>+IF(bloques1a3[[#This Row],[Sexo]]="F",1,0)</f>
        <v>1</v>
      </c>
    </row>
    <row r="4109" spans="1:13" x14ac:dyDescent="0.55000000000000004">
      <c r="A4109">
        <v>55</v>
      </c>
      <c r="B4109" s="1" t="s">
        <v>514</v>
      </c>
      <c r="C4109" s="1" t="s">
        <v>1</v>
      </c>
      <c r="D4109">
        <v>2</v>
      </c>
      <c r="E4109" s="1" t="s">
        <v>217</v>
      </c>
      <c r="F4109">
        <v>2</v>
      </c>
      <c r="G4109" s="1" t="s">
        <v>377</v>
      </c>
      <c r="H4109" s="1" t="s">
        <v>29</v>
      </c>
      <c r="I4109">
        <v>2</v>
      </c>
      <c r="J4109" s="1" t="str">
        <f>+VLOOKUP(bloques1a3[[#This Row],[respuesta]],respuestas.emociones[],2,0)</f>
        <v>alegria</v>
      </c>
      <c r="K4109" s="1">
        <f>+VLOOKUP(bloques1a3[[#This Row],[niño]],BD.niños[[Código]:[edad]],5,0)</f>
        <v>10</v>
      </c>
      <c r="L4109" s="1">
        <f>+IF(bloques1a3[[#This Row],[correcta]]=bloques1a3[[#This Row],[respuesta]],1,0)</f>
        <v>1</v>
      </c>
      <c r="M4109" s="1">
        <f>+IF(bloques1a3[[#This Row],[Sexo]]="F",1,0)</f>
        <v>1</v>
      </c>
    </row>
    <row r="4110" spans="1:13" x14ac:dyDescent="0.55000000000000004">
      <c r="A4110">
        <v>55</v>
      </c>
      <c r="B4110" s="1" t="s">
        <v>514</v>
      </c>
      <c r="C4110" s="1" t="s">
        <v>1</v>
      </c>
      <c r="D4110">
        <v>2</v>
      </c>
      <c r="E4110" s="1" t="s">
        <v>220</v>
      </c>
      <c r="F4110">
        <v>2</v>
      </c>
      <c r="G4110" s="1" t="s">
        <v>377</v>
      </c>
      <c r="H4110" s="1" t="s">
        <v>29</v>
      </c>
      <c r="I4110">
        <v>2</v>
      </c>
      <c r="J4110" s="1" t="str">
        <f>+VLOOKUP(bloques1a3[[#This Row],[respuesta]],respuestas.emociones[],2,0)</f>
        <v>alegria</v>
      </c>
      <c r="K4110" s="1">
        <f>+VLOOKUP(bloques1a3[[#This Row],[niño]],BD.niños[[Código]:[edad]],5,0)</f>
        <v>10</v>
      </c>
      <c r="L4110" s="1">
        <f>+IF(bloques1a3[[#This Row],[correcta]]=bloques1a3[[#This Row],[respuesta]],1,0)</f>
        <v>1</v>
      </c>
      <c r="M4110" s="1">
        <f>+IF(bloques1a3[[#This Row],[Sexo]]="F",1,0)</f>
        <v>1</v>
      </c>
    </row>
    <row r="4111" spans="1:13" x14ac:dyDescent="0.55000000000000004">
      <c r="A4111">
        <v>55</v>
      </c>
      <c r="B4111" s="1" t="s">
        <v>514</v>
      </c>
      <c r="C4111" s="1" t="s">
        <v>1</v>
      </c>
      <c r="D4111">
        <v>2</v>
      </c>
      <c r="E4111" s="1" t="s">
        <v>223</v>
      </c>
      <c r="F4111">
        <v>2</v>
      </c>
      <c r="G4111" s="1" t="s">
        <v>376</v>
      </c>
      <c r="H4111" s="1" t="s">
        <v>29</v>
      </c>
      <c r="I4111">
        <v>2</v>
      </c>
      <c r="J4111" s="1" t="str">
        <f>+VLOOKUP(bloques1a3[[#This Row],[respuesta]],respuestas.emociones[],2,0)</f>
        <v>alegria</v>
      </c>
      <c r="K4111" s="1">
        <f>+VLOOKUP(bloques1a3[[#This Row],[niño]],BD.niños[[Código]:[edad]],5,0)</f>
        <v>8</v>
      </c>
      <c r="L4111" s="1">
        <f>+IF(bloques1a3[[#This Row],[correcta]]=bloques1a3[[#This Row],[respuesta]],1,0)</f>
        <v>1</v>
      </c>
      <c r="M4111" s="1">
        <f>+IF(bloques1a3[[#This Row],[Sexo]]="F",1,0)</f>
        <v>1</v>
      </c>
    </row>
    <row r="4112" spans="1:13" x14ac:dyDescent="0.55000000000000004">
      <c r="A4112">
        <v>55</v>
      </c>
      <c r="B4112" s="1" t="s">
        <v>514</v>
      </c>
      <c r="C4112" s="1" t="s">
        <v>1</v>
      </c>
      <c r="D4112">
        <v>2</v>
      </c>
      <c r="E4112" s="1" t="s">
        <v>226</v>
      </c>
      <c r="F4112">
        <v>2</v>
      </c>
      <c r="G4112" s="1" t="s">
        <v>377</v>
      </c>
      <c r="H4112" s="1" t="s">
        <v>28</v>
      </c>
      <c r="I4112">
        <v>2</v>
      </c>
      <c r="J4112" s="1" t="str">
        <f>+VLOOKUP(bloques1a3[[#This Row],[respuesta]],respuestas.emociones[],2,0)</f>
        <v>alegria</v>
      </c>
      <c r="K4112" s="1">
        <f>+VLOOKUP(bloques1a3[[#This Row],[niño]],BD.niños[[Código]:[edad]],5,0)</f>
        <v>10</v>
      </c>
      <c r="L4112" s="1">
        <f>+IF(bloques1a3[[#This Row],[correcta]]=bloques1a3[[#This Row],[respuesta]],1,0)</f>
        <v>1</v>
      </c>
      <c r="M4112" s="1">
        <f>+IF(bloques1a3[[#This Row],[Sexo]]="F",1,0)</f>
        <v>0</v>
      </c>
    </row>
    <row r="4113" spans="1:13" x14ac:dyDescent="0.55000000000000004">
      <c r="A4113">
        <v>55</v>
      </c>
      <c r="B4113" s="1" t="s">
        <v>514</v>
      </c>
      <c r="C4113" s="1" t="s">
        <v>1</v>
      </c>
      <c r="D4113">
        <v>2</v>
      </c>
      <c r="E4113" s="1" t="s">
        <v>229</v>
      </c>
      <c r="F4113">
        <v>2</v>
      </c>
      <c r="G4113" s="1" t="s">
        <v>376</v>
      </c>
      <c r="H4113" s="1" t="s">
        <v>28</v>
      </c>
      <c r="I4113">
        <v>2</v>
      </c>
      <c r="J4113" s="1" t="str">
        <f>+VLOOKUP(bloques1a3[[#This Row],[respuesta]],respuestas.emociones[],2,0)</f>
        <v>alegria</v>
      </c>
      <c r="K4113" s="1">
        <f>+VLOOKUP(bloques1a3[[#This Row],[niño]],BD.niños[[Código]:[edad]],5,0)</f>
        <v>7</v>
      </c>
      <c r="L4113" s="1">
        <f>+IF(bloques1a3[[#This Row],[correcta]]=bloques1a3[[#This Row],[respuesta]],1,0)</f>
        <v>1</v>
      </c>
      <c r="M4113" s="1">
        <f>+IF(bloques1a3[[#This Row],[Sexo]]="F",1,0)</f>
        <v>0</v>
      </c>
    </row>
    <row r="4114" spans="1:13" x14ac:dyDescent="0.55000000000000004">
      <c r="A4114">
        <v>55</v>
      </c>
      <c r="B4114" s="1" t="s">
        <v>514</v>
      </c>
      <c r="C4114" s="1" t="s">
        <v>1</v>
      </c>
      <c r="D4114">
        <v>2</v>
      </c>
      <c r="E4114" s="1" t="s">
        <v>231</v>
      </c>
      <c r="F4114">
        <v>2</v>
      </c>
      <c r="G4114" s="1" t="s">
        <v>375</v>
      </c>
      <c r="H4114" s="1" t="s">
        <v>29</v>
      </c>
      <c r="I4114">
        <v>2</v>
      </c>
      <c r="J4114" s="1" t="str">
        <f>+VLOOKUP(bloques1a3[[#This Row],[respuesta]],respuestas.emociones[],2,0)</f>
        <v>alegria</v>
      </c>
      <c r="K4114" s="1">
        <f>+VLOOKUP(bloques1a3[[#This Row],[niño]],BD.niños[[Código]:[edad]],5,0)</f>
        <v>6</v>
      </c>
      <c r="L4114" s="1">
        <f>+IF(bloques1a3[[#This Row],[correcta]]=bloques1a3[[#This Row],[respuesta]],1,0)</f>
        <v>1</v>
      </c>
      <c r="M4114" s="1">
        <f>+IF(bloques1a3[[#This Row],[Sexo]]="F",1,0)</f>
        <v>1</v>
      </c>
    </row>
    <row r="4115" spans="1:13" x14ac:dyDescent="0.55000000000000004">
      <c r="A4115">
        <v>55</v>
      </c>
      <c r="B4115" s="1" t="s">
        <v>514</v>
      </c>
      <c r="C4115" s="1" t="s">
        <v>1</v>
      </c>
      <c r="D4115">
        <v>2</v>
      </c>
      <c r="E4115" s="1" t="s">
        <v>286</v>
      </c>
      <c r="F4115">
        <v>2</v>
      </c>
      <c r="G4115" s="1" t="s">
        <v>375</v>
      </c>
      <c r="H4115" s="1" t="s">
        <v>28</v>
      </c>
      <c r="I4115">
        <v>2</v>
      </c>
      <c r="J4115" s="1" t="str">
        <f>+VLOOKUP(bloques1a3[[#This Row],[respuesta]],respuestas.emociones[],2,0)</f>
        <v>alegria</v>
      </c>
      <c r="K4115" s="1">
        <f>+VLOOKUP(bloques1a3[[#This Row],[niño]],BD.niños[[Código]:[edad]],5,0)</f>
        <v>5</v>
      </c>
      <c r="L4115" s="1">
        <f>+IF(bloques1a3[[#This Row],[correcta]]=bloques1a3[[#This Row],[respuesta]],1,0)</f>
        <v>1</v>
      </c>
      <c r="M4115" s="1">
        <f>+IF(bloques1a3[[#This Row],[Sexo]]="F",1,0)</f>
        <v>0</v>
      </c>
    </row>
    <row r="4116" spans="1:13" x14ac:dyDescent="0.55000000000000004">
      <c r="A4116">
        <v>55</v>
      </c>
      <c r="B4116" s="1" t="s">
        <v>514</v>
      </c>
      <c r="C4116" s="1" t="s">
        <v>1</v>
      </c>
      <c r="D4116">
        <v>2</v>
      </c>
      <c r="E4116" s="1" t="s">
        <v>290</v>
      </c>
      <c r="F4116">
        <v>7</v>
      </c>
      <c r="G4116" s="1" t="s">
        <v>375</v>
      </c>
      <c r="H4116" s="1" t="s">
        <v>28</v>
      </c>
      <c r="I4116">
        <v>2</v>
      </c>
      <c r="J4116" s="1" t="str">
        <f>+VLOOKUP(bloques1a3[[#This Row],[respuesta]],respuestas.emociones[],2,0)</f>
        <v>asco</v>
      </c>
      <c r="K4116" s="1">
        <f>+VLOOKUP(bloques1a3[[#This Row],[niño]],BD.niños[[Código]:[edad]],5,0)</f>
        <v>6</v>
      </c>
      <c r="L4116" s="1">
        <f>+IF(bloques1a3[[#This Row],[correcta]]=bloques1a3[[#This Row],[respuesta]],1,0)</f>
        <v>0</v>
      </c>
      <c r="M4116" s="1">
        <f>+IF(bloques1a3[[#This Row],[Sexo]]="F",1,0)</f>
        <v>0</v>
      </c>
    </row>
    <row r="4117" spans="1:13" x14ac:dyDescent="0.55000000000000004">
      <c r="A4117">
        <v>55</v>
      </c>
      <c r="B4117" s="1" t="s">
        <v>514</v>
      </c>
      <c r="C4117" s="1" t="s">
        <v>1</v>
      </c>
      <c r="D4117">
        <v>2</v>
      </c>
      <c r="E4117" s="1" t="s">
        <v>294</v>
      </c>
      <c r="F4117">
        <v>2</v>
      </c>
      <c r="G4117" s="1" t="s">
        <v>376</v>
      </c>
      <c r="H4117" s="1" t="s">
        <v>28</v>
      </c>
      <c r="I4117">
        <v>2</v>
      </c>
      <c r="J4117" s="1" t="str">
        <f>+VLOOKUP(bloques1a3[[#This Row],[respuesta]],respuestas.emociones[],2,0)</f>
        <v>alegria</v>
      </c>
      <c r="K4117" s="1">
        <f>+VLOOKUP(bloques1a3[[#This Row],[niño]],BD.niños[[Código]:[edad]],5,0)</f>
        <v>7</v>
      </c>
      <c r="L4117" s="1">
        <f>+IF(bloques1a3[[#This Row],[correcta]]=bloques1a3[[#This Row],[respuesta]],1,0)</f>
        <v>1</v>
      </c>
      <c r="M4117" s="1">
        <f>+IF(bloques1a3[[#This Row],[Sexo]]="F",1,0)</f>
        <v>0</v>
      </c>
    </row>
    <row r="4118" spans="1:13" x14ac:dyDescent="0.55000000000000004">
      <c r="A4118">
        <v>55</v>
      </c>
      <c r="B4118" s="1" t="s">
        <v>514</v>
      </c>
      <c r="C4118" s="1" t="s">
        <v>1</v>
      </c>
      <c r="D4118">
        <v>2</v>
      </c>
      <c r="E4118" s="1" t="s">
        <v>295</v>
      </c>
      <c r="F4118">
        <v>2</v>
      </c>
      <c r="G4118" s="1" t="s">
        <v>376</v>
      </c>
      <c r="H4118" s="1" t="s">
        <v>28</v>
      </c>
      <c r="I4118">
        <v>2</v>
      </c>
      <c r="J4118" s="1" t="str">
        <f>+VLOOKUP(bloques1a3[[#This Row],[respuesta]],respuestas.emociones[],2,0)</f>
        <v>alegria</v>
      </c>
      <c r="K4118" s="1">
        <f>+VLOOKUP(bloques1a3[[#This Row],[niño]],BD.niños[[Código]:[edad]],5,0)</f>
        <v>8</v>
      </c>
      <c r="L4118" s="1">
        <f>+IF(bloques1a3[[#This Row],[correcta]]=bloques1a3[[#This Row],[respuesta]],1,0)</f>
        <v>1</v>
      </c>
      <c r="M4118" s="1">
        <f>+IF(bloques1a3[[#This Row],[Sexo]]="F",1,0)</f>
        <v>0</v>
      </c>
    </row>
    <row r="4119" spans="1:13" x14ac:dyDescent="0.55000000000000004">
      <c r="A4119">
        <v>55</v>
      </c>
      <c r="B4119" s="1" t="s">
        <v>514</v>
      </c>
      <c r="C4119" s="1" t="s">
        <v>1</v>
      </c>
      <c r="D4119">
        <v>2</v>
      </c>
      <c r="E4119" s="1" t="s">
        <v>317</v>
      </c>
      <c r="F4119">
        <v>2</v>
      </c>
      <c r="G4119" s="1" t="s">
        <v>377</v>
      </c>
      <c r="H4119" s="1" t="s">
        <v>29</v>
      </c>
      <c r="I4119">
        <v>2</v>
      </c>
      <c r="J4119" s="1" t="str">
        <f>+VLOOKUP(bloques1a3[[#This Row],[respuesta]],respuestas.emociones[],2,0)</f>
        <v>alegria</v>
      </c>
      <c r="K4119" s="1">
        <f>+VLOOKUP(bloques1a3[[#This Row],[niño]],BD.niños[[Código]:[edad]],5,0)</f>
        <v>10</v>
      </c>
      <c r="L4119" s="1">
        <f>+IF(bloques1a3[[#This Row],[correcta]]=bloques1a3[[#This Row],[respuesta]],1,0)</f>
        <v>1</v>
      </c>
      <c r="M4119" s="1">
        <f>+IF(bloques1a3[[#This Row],[Sexo]]="F",1,0)</f>
        <v>1</v>
      </c>
    </row>
    <row r="4120" spans="1:13" x14ac:dyDescent="0.55000000000000004">
      <c r="A4120">
        <v>55</v>
      </c>
      <c r="B4120" s="1" t="s">
        <v>514</v>
      </c>
      <c r="C4120" s="1" t="s">
        <v>1</v>
      </c>
      <c r="D4120">
        <v>2</v>
      </c>
      <c r="E4120" s="1" t="s">
        <v>320</v>
      </c>
      <c r="F4120">
        <v>2</v>
      </c>
      <c r="G4120" s="1" t="s">
        <v>377</v>
      </c>
      <c r="H4120" s="1" t="s">
        <v>28</v>
      </c>
      <c r="I4120">
        <v>2</v>
      </c>
      <c r="J4120" s="1" t="str">
        <f>+VLOOKUP(bloques1a3[[#This Row],[respuesta]],respuestas.emociones[],2,0)</f>
        <v>alegria</v>
      </c>
      <c r="K4120" s="1">
        <f>+VLOOKUP(bloques1a3[[#This Row],[niño]],BD.niños[[Código]:[edad]],5,0)</f>
        <v>10</v>
      </c>
      <c r="L4120" s="1">
        <f>+IF(bloques1a3[[#This Row],[correcta]]=bloques1a3[[#This Row],[respuesta]],1,0)</f>
        <v>1</v>
      </c>
      <c r="M4120" s="1">
        <f>+IF(bloques1a3[[#This Row],[Sexo]]="F",1,0)</f>
        <v>0</v>
      </c>
    </row>
    <row r="4121" spans="1:13" x14ac:dyDescent="0.55000000000000004">
      <c r="A4121">
        <v>55</v>
      </c>
      <c r="B4121" s="1" t="s">
        <v>514</v>
      </c>
      <c r="C4121" s="1" t="s">
        <v>1</v>
      </c>
      <c r="D4121">
        <v>2</v>
      </c>
      <c r="E4121" s="1" t="s">
        <v>323</v>
      </c>
      <c r="F4121">
        <v>2</v>
      </c>
      <c r="G4121" s="1" t="s">
        <v>376</v>
      </c>
      <c r="H4121" s="1" t="s">
        <v>29</v>
      </c>
      <c r="I4121">
        <v>2</v>
      </c>
      <c r="J4121" s="1" t="str">
        <f>+VLOOKUP(bloques1a3[[#This Row],[respuesta]],respuestas.emociones[],2,0)</f>
        <v>alegria</v>
      </c>
      <c r="K4121" s="1">
        <f>+VLOOKUP(bloques1a3[[#This Row],[niño]],BD.niños[[Código]:[edad]],5,0)</f>
        <v>8</v>
      </c>
      <c r="L4121" s="1">
        <f>+IF(bloques1a3[[#This Row],[correcta]]=bloques1a3[[#This Row],[respuesta]],1,0)</f>
        <v>1</v>
      </c>
      <c r="M4121" s="1">
        <f>+IF(bloques1a3[[#This Row],[Sexo]]="F",1,0)</f>
        <v>1</v>
      </c>
    </row>
    <row r="4122" spans="1:13" x14ac:dyDescent="0.55000000000000004">
      <c r="A4122">
        <v>55</v>
      </c>
      <c r="B4122" s="1" t="s">
        <v>514</v>
      </c>
      <c r="C4122" s="1" t="s">
        <v>1</v>
      </c>
      <c r="D4122">
        <v>2</v>
      </c>
      <c r="E4122" s="1" t="s">
        <v>327</v>
      </c>
      <c r="F4122">
        <v>2</v>
      </c>
      <c r="G4122" s="1" t="s">
        <v>376</v>
      </c>
      <c r="H4122" s="1" t="s">
        <v>29</v>
      </c>
      <c r="I4122">
        <v>2</v>
      </c>
      <c r="J4122" s="1" t="str">
        <f>+VLOOKUP(bloques1a3[[#This Row],[respuesta]],respuestas.emociones[],2,0)</f>
        <v>alegria</v>
      </c>
      <c r="K4122" s="1">
        <f>+VLOOKUP(bloques1a3[[#This Row],[niño]],BD.niños[[Código]:[edad]],5,0)</f>
        <v>7</v>
      </c>
      <c r="L4122" s="1">
        <f>+IF(bloques1a3[[#This Row],[correcta]]=bloques1a3[[#This Row],[respuesta]],1,0)</f>
        <v>1</v>
      </c>
      <c r="M4122" s="1">
        <f>+IF(bloques1a3[[#This Row],[Sexo]]="F",1,0)</f>
        <v>1</v>
      </c>
    </row>
    <row r="4123" spans="1:13" x14ac:dyDescent="0.55000000000000004">
      <c r="A4123">
        <v>55</v>
      </c>
      <c r="B4123" s="1" t="s">
        <v>514</v>
      </c>
      <c r="C4123" s="1" t="s">
        <v>1</v>
      </c>
      <c r="D4123">
        <v>2</v>
      </c>
      <c r="E4123" s="1" t="s">
        <v>331</v>
      </c>
      <c r="F4123">
        <v>2</v>
      </c>
      <c r="G4123" s="1" t="s">
        <v>376</v>
      </c>
      <c r="H4123" s="1" t="s">
        <v>29</v>
      </c>
      <c r="I4123">
        <v>2</v>
      </c>
      <c r="J4123" s="1" t="str">
        <f>+VLOOKUP(bloques1a3[[#This Row],[respuesta]],respuestas.emociones[],2,0)</f>
        <v>alegria</v>
      </c>
      <c r="K4123" s="1">
        <f>+VLOOKUP(bloques1a3[[#This Row],[niño]],BD.niños[[Código]:[edad]],5,0)</f>
        <v>8</v>
      </c>
      <c r="L4123" s="1">
        <f>+IF(bloques1a3[[#This Row],[correcta]]=bloques1a3[[#This Row],[respuesta]],1,0)</f>
        <v>1</v>
      </c>
      <c r="M4123" s="1">
        <f>+IF(bloques1a3[[#This Row],[Sexo]]="F",1,0)</f>
        <v>1</v>
      </c>
    </row>
    <row r="4124" spans="1:13" x14ac:dyDescent="0.55000000000000004">
      <c r="A4124">
        <v>56</v>
      </c>
      <c r="B4124" s="1" t="s">
        <v>515</v>
      </c>
      <c r="C4124" s="1" t="s">
        <v>3</v>
      </c>
      <c r="D4124">
        <v>4</v>
      </c>
      <c r="E4124" s="1" t="s">
        <v>105</v>
      </c>
      <c r="F4124">
        <v>5</v>
      </c>
      <c r="G4124" s="1" t="s">
        <v>377</v>
      </c>
      <c r="H4124" s="1" t="s">
        <v>29</v>
      </c>
      <c r="I4124">
        <v>2</v>
      </c>
      <c r="J4124" s="1" t="str">
        <f>+VLOOKUP(bloques1a3[[#This Row],[respuesta]],respuestas.emociones[],2,0)</f>
        <v>miedo</v>
      </c>
      <c r="K4124" s="1">
        <f>+VLOOKUP(bloques1a3[[#This Row],[niño]],BD.niños[[Código]:[edad]],5,0)</f>
        <v>10</v>
      </c>
      <c r="L4124" s="1">
        <f>+IF(bloques1a3[[#This Row],[correcta]]=bloques1a3[[#This Row],[respuesta]],1,0)</f>
        <v>0</v>
      </c>
      <c r="M4124" s="1">
        <f>+IF(bloques1a3[[#This Row],[Sexo]]="F",1,0)</f>
        <v>1</v>
      </c>
    </row>
    <row r="4125" spans="1:13" x14ac:dyDescent="0.55000000000000004">
      <c r="A4125">
        <v>56</v>
      </c>
      <c r="B4125" s="1" t="s">
        <v>515</v>
      </c>
      <c r="C4125" s="1" t="s">
        <v>3</v>
      </c>
      <c r="D4125">
        <v>4</v>
      </c>
      <c r="E4125" s="1" t="s">
        <v>108</v>
      </c>
      <c r="F4125">
        <v>3</v>
      </c>
      <c r="G4125" s="1" t="s">
        <v>377</v>
      </c>
      <c r="H4125" s="1" t="s">
        <v>29</v>
      </c>
      <c r="I4125">
        <v>2</v>
      </c>
      <c r="J4125" s="1" t="str">
        <f>+VLOOKUP(bloques1a3[[#This Row],[respuesta]],respuestas.emociones[],2,0)</f>
        <v>tristeza</v>
      </c>
      <c r="K4125" s="1">
        <f>+VLOOKUP(bloques1a3[[#This Row],[niño]],BD.niños[[Código]:[edad]],5,0)</f>
        <v>10</v>
      </c>
      <c r="L4125" s="1">
        <f>+IF(bloques1a3[[#This Row],[correcta]]=bloques1a3[[#This Row],[respuesta]],1,0)</f>
        <v>0</v>
      </c>
      <c r="M4125" s="1">
        <f>+IF(bloques1a3[[#This Row],[Sexo]]="F",1,0)</f>
        <v>1</v>
      </c>
    </row>
    <row r="4126" spans="1:13" x14ac:dyDescent="0.55000000000000004">
      <c r="A4126">
        <v>56</v>
      </c>
      <c r="B4126" s="1" t="s">
        <v>515</v>
      </c>
      <c r="C4126" s="1" t="s">
        <v>3</v>
      </c>
      <c r="D4126">
        <v>4</v>
      </c>
      <c r="E4126" s="1" t="s">
        <v>112</v>
      </c>
      <c r="F4126">
        <v>4</v>
      </c>
      <c r="G4126" s="1" t="s">
        <v>377</v>
      </c>
      <c r="H4126" s="1" t="s">
        <v>29</v>
      </c>
      <c r="I4126">
        <v>2</v>
      </c>
      <c r="J4126" s="1" t="str">
        <f>+VLOOKUP(bloques1a3[[#This Row],[respuesta]],respuestas.emociones[],2,0)</f>
        <v>enojo</v>
      </c>
      <c r="K4126" s="1">
        <f>+VLOOKUP(bloques1a3[[#This Row],[niño]],BD.niños[[Código]:[edad]],5,0)</f>
        <v>9</v>
      </c>
      <c r="L4126" s="1">
        <f>+IF(bloques1a3[[#This Row],[correcta]]=bloques1a3[[#This Row],[respuesta]],1,0)</f>
        <v>1</v>
      </c>
      <c r="M4126" s="1">
        <f>+IF(bloques1a3[[#This Row],[Sexo]]="F",1,0)</f>
        <v>1</v>
      </c>
    </row>
    <row r="4127" spans="1:13" x14ac:dyDescent="0.55000000000000004">
      <c r="A4127">
        <v>56</v>
      </c>
      <c r="B4127" s="1" t="s">
        <v>515</v>
      </c>
      <c r="C4127" s="1" t="s">
        <v>3</v>
      </c>
      <c r="D4127">
        <v>4</v>
      </c>
      <c r="E4127" s="1" t="s">
        <v>116</v>
      </c>
      <c r="F4127">
        <v>0</v>
      </c>
      <c r="G4127" s="1" t="s">
        <v>377</v>
      </c>
      <c r="H4127" s="1" t="s">
        <v>29</v>
      </c>
      <c r="I4127">
        <v>2</v>
      </c>
      <c r="J4127" s="1" t="str">
        <f>+VLOOKUP(bloques1a3[[#This Row],[respuesta]],respuestas.emociones[],2,0)</f>
        <v>no respondió</v>
      </c>
      <c r="K4127" s="1">
        <f>+VLOOKUP(bloques1a3[[#This Row],[niño]],BD.niños[[Código]:[edad]],5,0)</f>
        <v>9</v>
      </c>
      <c r="L4127" s="1">
        <f>+IF(bloques1a3[[#This Row],[correcta]]=bloques1a3[[#This Row],[respuesta]],1,0)</f>
        <v>0</v>
      </c>
      <c r="M4127" s="1">
        <f>+IF(bloques1a3[[#This Row],[Sexo]]="F",1,0)</f>
        <v>1</v>
      </c>
    </row>
    <row r="4128" spans="1:13" x14ac:dyDescent="0.55000000000000004">
      <c r="A4128">
        <v>56</v>
      </c>
      <c r="B4128" s="1" t="s">
        <v>515</v>
      </c>
      <c r="C4128" s="1" t="s">
        <v>3</v>
      </c>
      <c r="D4128">
        <v>4</v>
      </c>
      <c r="E4128" s="1" t="s">
        <v>120</v>
      </c>
      <c r="F4128">
        <v>3</v>
      </c>
      <c r="G4128" s="1" t="s">
        <v>377</v>
      </c>
      <c r="H4128" s="1" t="s">
        <v>28</v>
      </c>
      <c r="I4128">
        <v>2</v>
      </c>
      <c r="J4128" s="1" t="str">
        <f>+VLOOKUP(bloques1a3[[#This Row],[respuesta]],respuestas.emociones[],2,0)</f>
        <v>tristeza</v>
      </c>
      <c r="K4128" s="1">
        <f>+VLOOKUP(bloques1a3[[#This Row],[niño]],BD.niños[[Código]:[edad]],5,0)</f>
        <v>10</v>
      </c>
      <c r="L4128" s="1">
        <f>+IF(bloques1a3[[#This Row],[correcta]]=bloques1a3[[#This Row],[respuesta]],1,0)</f>
        <v>0</v>
      </c>
      <c r="M4128" s="1">
        <f>+IF(bloques1a3[[#This Row],[Sexo]]="F",1,0)</f>
        <v>0</v>
      </c>
    </row>
    <row r="4129" spans="1:13" x14ac:dyDescent="0.55000000000000004">
      <c r="A4129">
        <v>56</v>
      </c>
      <c r="B4129" s="1" t="s">
        <v>515</v>
      </c>
      <c r="C4129" s="1" t="s">
        <v>3</v>
      </c>
      <c r="D4129">
        <v>4</v>
      </c>
      <c r="E4129" s="1" t="s">
        <v>123</v>
      </c>
      <c r="F4129">
        <v>1</v>
      </c>
      <c r="G4129" s="1" t="s">
        <v>376</v>
      </c>
      <c r="H4129" s="1" t="s">
        <v>28</v>
      </c>
      <c r="I4129">
        <v>2</v>
      </c>
      <c r="J4129" s="1" t="str">
        <f>+VLOOKUP(bloques1a3[[#This Row],[respuesta]],respuestas.emociones[],2,0)</f>
        <v>neutra</v>
      </c>
      <c r="K4129" s="1">
        <f>+VLOOKUP(bloques1a3[[#This Row],[niño]],BD.niños[[Código]:[edad]],5,0)</f>
        <v>8</v>
      </c>
      <c r="L4129" s="1">
        <f>+IF(bloques1a3[[#This Row],[correcta]]=bloques1a3[[#This Row],[respuesta]],1,0)</f>
        <v>0</v>
      </c>
      <c r="M4129" s="1">
        <f>+IF(bloques1a3[[#This Row],[Sexo]]="F",1,0)</f>
        <v>0</v>
      </c>
    </row>
    <row r="4130" spans="1:13" x14ac:dyDescent="0.55000000000000004">
      <c r="A4130">
        <v>56</v>
      </c>
      <c r="B4130" s="1" t="s">
        <v>515</v>
      </c>
      <c r="C4130" s="1" t="s">
        <v>3</v>
      </c>
      <c r="D4130">
        <v>4</v>
      </c>
      <c r="E4130" s="1" t="s">
        <v>127</v>
      </c>
      <c r="F4130">
        <v>3</v>
      </c>
      <c r="G4130" s="1" t="s">
        <v>375</v>
      </c>
      <c r="H4130" s="1" t="s">
        <v>28</v>
      </c>
      <c r="I4130">
        <v>2</v>
      </c>
      <c r="J4130" s="1" t="str">
        <f>+VLOOKUP(bloques1a3[[#This Row],[respuesta]],respuestas.emociones[],2,0)</f>
        <v>tristeza</v>
      </c>
      <c r="K4130" s="1">
        <f>+VLOOKUP(bloques1a3[[#This Row],[niño]],BD.niños[[Código]:[edad]],5,0)</f>
        <v>6</v>
      </c>
      <c r="L4130" s="1">
        <f>+IF(bloques1a3[[#This Row],[correcta]]=bloques1a3[[#This Row],[respuesta]],1,0)</f>
        <v>0</v>
      </c>
      <c r="M4130" s="1">
        <f>+IF(bloques1a3[[#This Row],[Sexo]]="F",1,0)</f>
        <v>0</v>
      </c>
    </row>
    <row r="4131" spans="1:13" x14ac:dyDescent="0.55000000000000004">
      <c r="A4131">
        <v>56</v>
      </c>
      <c r="B4131" s="1" t="s">
        <v>515</v>
      </c>
      <c r="C4131" s="1" t="s">
        <v>3</v>
      </c>
      <c r="D4131">
        <v>4</v>
      </c>
      <c r="E4131" s="1" t="s">
        <v>131</v>
      </c>
      <c r="F4131">
        <v>3</v>
      </c>
      <c r="G4131" s="1" t="s">
        <v>375</v>
      </c>
      <c r="H4131" s="1" t="s">
        <v>29</v>
      </c>
      <c r="I4131">
        <v>2</v>
      </c>
      <c r="J4131" s="1" t="str">
        <f>+VLOOKUP(bloques1a3[[#This Row],[respuesta]],respuestas.emociones[],2,0)</f>
        <v>tristeza</v>
      </c>
      <c r="K4131" s="1">
        <f>+VLOOKUP(bloques1a3[[#This Row],[niño]],BD.niños[[Código]:[edad]],5,0)</f>
        <v>6</v>
      </c>
      <c r="L4131" s="1">
        <f>+IF(bloques1a3[[#This Row],[correcta]]=bloques1a3[[#This Row],[respuesta]],1,0)</f>
        <v>0</v>
      </c>
      <c r="M4131" s="1">
        <f>+IF(bloques1a3[[#This Row],[Sexo]]="F",1,0)</f>
        <v>1</v>
      </c>
    </row>
    <row r="4132" spans="1:13" x14ac:dyDescent="0.55000000000000004">
      <c r="A4132">
        <v>56</v>
      </c>
      <c r="B4132" s="1" t="s">
        <v>515</v>
      </c>
      <c r="C4132" s="1" t="s">
        <v>3</v>
      </c>
      <c r="D4132">
        <v>4</v>
      </c>
      <c r="E4132" s="1" t="s">
        <v>135</v>
      </c>
      <c r="F4132">
        <v>3</v>
      </c>
      <c r="G4132" s="1" t="s">
        <v>375</v>
      </c>
      <c r="H4132" s="1" t="s">
        <v>28</v>
      </c>
      <c r="I4132">
        <v>2</v>
      </c>
      <c r="J4132" s="1" t="str">
        <f>+VLOOKUP(bloques1a3[[#This Row],[respuesta]],respuestas.emociones[],2,0)</f>
        <v>tristeza</v>
      </c>
      <c r="K4132" s="1">
        <f>+VLOOKUP(bloques1a3[[#This Row],[niño]],BD.niños[[Código]:[edad]],5,0)</f>
        <v>6</v>
      </c>
      <c r="L4132" s="1">
        <f>+IF(bloques1a3[[#This Row],[correcta]]=bloques1a3[[#This Row],[respuesta]],1,0)</f>
        <v>0</v>
      </c>
      <c r="M4132" s="1">
        <f>+IF(bloques1a3[[#This Row],[Sexo]]="F",1,0)</f>
        <v>0</v>
      </c>
    </row>
    <row r="4133" spans="1:13" x14ac:dyDescent="0.55000000000000004">
      <c r="A4133">
        <v>56</v>
      </c>
      <c r="B4133" s="1" t="s">
        <v>515</v>
      </c>
      <c r="C4133" s="1" t="s">
        <v>3</v>
      </c>
      <c r="D4133">
        <v>4</v>
      </c>
      <c r="E4133" s="1" t="s">
        <v>139</v>
      </c>
      <c r="F4133">
        <v>4</v>
      </c>
      <c r="G4133" s="1" t="s">
        <v>376</v>
      </c>
      <c r="H4133" s="1" t="s">
        <v>28</v>
      </c>
      <c r="I4133">
        <v>2</v>
      </c>
      <c r="J4133" s="1" t="str">
        <f>+VLOOKUP(bloques1a3[[#This Row],[respuesta]],respuestas.emociones[],2,0)</f>
        <v>enojo</v>
      </c>
      <c r="K4133" s="1">
        <f>+VLOOKUP(bloques1a3[[#This Row],[niño]],BD.niños[[Código]:[edad]],5,0)</f>
        <v>8</v>
      </c>
      <c r="L4133" s="1">
        <f>+IF(bloques1a3[[#This Row],[correcta]]=bloques1a3[[#This Row],[respuesta]],1,0)</f>
        <v>1</v>
      </c>
      <c r="M4133" s="1">
        <f>+IF(bloques1a3[[#This Row],[Sexo]]="F",1,0)</f>
        <v>0</v>
      </c>
    </row>
    <row r="4134" spans="1:13" x14ac:dyDescent="0.55000000000000004">
      <c r="A4134">
        <v>56</v>
      </c>
      <c r="B4134" s="1" t="s">
        <v>515</v>
      </c>
      <c r="C4134" s="1" t="s">
        <v>3</v>
      </c>
      <c r="D4134">
        <v>4</v>
      </c>
      <c r="E4134" s="1" t="s">
        <v>141</v>
      </c>
      <c r="F4134">
        <v>4</v>
      </c>
      <c r="G4134" s="1" t="s">
        <v>376</v>
      </c>
      <c r="H4134" s="1" t="s">
        <v>29</v>
      </c>
      <c r="I4134">
        <v>2</v>
      </c>
      <c r="J4134" s="1" t="str">
        <f>+VLOOKUP(bloques1a3[[#This Row],[respuesta]],respuestas.emociones[],2,0)</f>
        <v>enojo</v>
      </c>
      <c r="K4134" s="1">
        <f>+VLOOKUP(bloques1a3[[#This Row],[niño]],BD.niños[[Código]:[edad]],5,0)</f>
        <v>7</v>
      </c>
      <c r="L4134" s="1">
        <f>+IF(bloques1a3[[#This Row],[correcta]]=bloques1a3[[#This Row],[respuesta]],1,0)</f>
        <v>1</v>
      </c>
      <c r="M4134" s="1">
        <f>+IF(bloques1a3[[#This Row],[Sexo]]="F",1,0)</f>
        <v>1</v>
      </c>
    </row>
    <row r="4135" spans="1:13" x14ac:dyDescent="0.55000000000000004">
      <c r="A4135">
        <v>56</v>
      </c>
      <c r="B4135" s="1" t="s">
        <v>515</v>
      </c>
      <c r="C4135" s="1" t="s">
        <v>3</v>
      </c>
      <c r="D4135">
        <v>4</v>
      </c>
      <c r="E4135" s="1" t="s">
        <v>145</v>
      </c>
      <c r="F4135">
        <v>4</v>
      </c>
      <c r="G4135" s="1" t="s">
        <v>376</v>
      </c>
      <c r="H4135" s="1" t="s">
        <v>28</v>
      </c>
      <c r="I4135">
        <v>2</v>
      </c>
      <c r="J4135" s="1" t="str">
        <f>+VLOOKUP(bloques1a3[[#This Row],[respuesta]],respuestas.emociones[],2,0)</f>
        <v>enojo</v>
      </c>
      <c r="K4135" s="1">
        <f>+VLOOKUP(bloques1a3[[#This Row],[niño]],BD.niños[[Código]:[edad]],5,0)</f>
        <v>8</v>
      </c>
      <c r="L4135" s="1">
        <f>+IF(bloques1a3[[#This Row],[correcta]]=bloques1a3[[#This Row],[respuesta]],1,0)</f>
        <v>1</v>
      </c>
      <c r="M4135" s="1">
        <f>+IF(bloques1a3[[#This Row],[Sexo]]="F",1,0)</f>
        <v>0</v>
      </c>
    </row>
    <row r="4136" spans="1:13" x14ac:dyDescent="0.55000000000000004">
      <c r="A4136">
        <v>56</v>
      </c>
      <c r="B4136" s="1" t="s">
        <v>515</v>
      </c>
      <c r="C4136" s="1" t="s">
        <v>3</v>
      </c>
      <c r="D4136">
        <v>4</v>
      </c>
      <c r="E4136" s="1" t="s">
        <v>147</v>
      </c>
      <c r="F4136">
        <v>3</v>
      </c>
      <c r="G4136" s="1" t="s">
        <v>376</v>
      </c>
      <c r="H4136" s="1" t="s">
        <v>28</v>
      </c>
      <c r="I4136">
        <v>2</v>
      </c>
      <c r="J4136" s="1" t="str">
        <f>+VLOOKUP(bloques1a3[[#This Row],[respuesta]],respuestas.emociones[],2,0)</f>
        <v>tristeza</v>
      </c>
      <c r="K4136" s="1">
        <f>+VLOOKUP(bloques1a3[[#This Row],[niño]],BD.niños[[Código]:[edad]],5,0)</f>
        <v>8</v>
      </c>
      <c r="L4136" s="1">
        <f>+IF(bloques1a3[[#This Row],[correcta]]=bloques1a3[[#This Row],[respuesta]],1,0)</f>
        <v>0</v>
      </c>
      <c r="M4136" s="1">
        <f>+IF(bloques1a3[[#This Row],[Sexo]]="F",1,0)</f>
        <v>0</v>
      </c>
    </row>
    <row r="4137" spans="1:13" x14ac:dyDescent="0.55000000000000004">
      <c r="A4137">
        <v>56</v>
      </c>
      <c r="B4137" s="1" t="s">
        <v>515</v>
      </c>
      <c r="C4137" s="1" t="s">
        <v>3</v>
      </c>
      <c r="D4137">
        <v>4</v>
      </c>
      <c r="E4137" s="1" t="s">
        <v>214</v>
      </c>
      <c r="F4137">
        <v>3</v>
      </c>
      <c r="G4137" s="1" t="s">
        <v>377</v>
      </c>
      <c r="H4137" s="1" t="s">
        <v>29</v>
      </c>
      <c r="I4137">
        <v>2</v>
      </c>
      <c r="J4137" s="1" t="str">
        <f>+VLOOKUP(bloques1a3[[#This Row],[respuesta]],respuestas.emociones[],2,0)</f>
        <v>tristeza</v>
      </c>
      <c r="K4137" s="1">
        <f>+VLOOKUP(bloques1a3[[#This Row],[niño]],BD.niños[[Código]:[edad]],5,0)</f>
        <v>10</v>
      </c>
      <c r="L4137" s="1">
        <f>+IF(bloques1a3[[#This Row],[correcta]]=bloques1a3[[#This Row],[respuesta]],1,0)</f>
        <v>0</v>
      </c>
      <c r="M4137" s="1">
        <f>+IF(bloques1a3[[#This Row],[Sexo]]="F",1,0)</f>
        <v>1</v>
      </c>
    </row>
    <row r="4138" spans="1:13" x14ac:dyDescent="0.55000000000000004">
      <c r="A4138">
        <v>56</v>
      </c>
      <c r="B4138" s="1" t="s">
        <v>515</v>
      </c>
      <c r="C4138" s="1" t="s">
        <v>3</v>
      </c>
      <c r="D4138">
        <v>4</v>
      </c>
      <c r="E4138" s="1" t="s">
        <v>217</v>
      </c>
      <c r="F4138">
        <v>3</v>
      </c>
      <c r="G4138" s="1" t="s">
        <v>377</v>
      </c>
      <c r="H4138" s="1" t="s">
        <v>29</v>
      </c>
      <c r="I4138">
        <v>2</v>
      </c>
      <c r="J4138" s="1" t="str">
        <f>+VLOOKUP(bloques1a3[[#This Row],[respuesta]],respuestas.emociones[],2,0)</f>
        <v>tristeza</v>
      </c>
      <c r="K4138" s="1">
        <f>+VLOOKUP(bloques1a3[[#This Row],[niño]],BD.niños[[Código]:[edad]],5,0)</f>
        <v>10</v>
      </c>
      <c r="L4138" s="1">
        <f>+IF(bloques1a3[[#This Row],[correcta]]=bloques1a3[[#This Row],[respuesta]],1,0)</f>
        <v>0</v>
      </c>
      <c r="M4138" s="1">
        <f>+IF(bloques1a3[[#This Row],[Sexo]]="F",1,0)</f>
        <v>1</v>
      </c>
    </row>
    <row r="4139" spans="1:13" x14ac:dyDescent="0.55000000000000004">
      <c r="A4139">
        <v>56</v>
      </c>
      <c r="B4139" s="1" t="s">
        <v>515</v>
      </c>
      <c r="C4139" s="1" t="s">
        <v>3</v>
      </c>
      <c r="D4139">
        <v>4</v>
      </c>
      <c r="E4139" s="1" t="s">
        <v>220</v>
      </c>
      <c r="F4139">
        <v>3</v>
      </c>
      <c r="G4139" s="1" t="s">
        <v>377</v>
      </c>
      <c r="H4139" s="1" t="s">
        <v>29</v>
      </c>
      <c r="I4139">
        <v>2</v>
      </c>
      <c r="J4139" s="1" t="str">
        <f>+VLOOKUP(bloques1a3[[#This Row],[respuesta]],respuestas.emociones[],2,0)</f>
        <v>tristeza</v>
      </c>
      <c r="K4139" s="1">
        <f>+VLOOKUP(bloques1a3[[#This Row],[niño]],BD.niños[[Código]:[edad]],5,0)</f>
        <v>10</v>
      </c>
      <c r="L4139" s="1">
        <f>+IF(bloques1a3[[#This Row],[correcta]]=bloques1a3[[#This Row],[respuesta]],1,0)</f>
        <v>0</v>
      </c>
      <c r="M4139" s="1">
        <f>+IF(bloques1a3[[#This Row],[Sexo]]="F",1,0)</f>
        <v>1</v>
      </c>
    </row>
    <row r="4140" spans="1:13" x14ac:dyDescent="0.55000000000000004">
      <c r="A4140">
        <v>56</v>
      </c>
      <c r="B4140" s="1" t="s">
        <v>515</v>
      </c>
      <c r="C4140" s="1" t="s">
        <v>3</v>
      </c>
      <c r="D4140">
        <v>4</v>
      </c>
      <c r="E4140" s="1" t="s">
        <v>223</v>
      </c>
      <c r="F4140">
        <v>3</v>
      </c>
      <c r="G4140" s="1" t="s">
        <v>376</v>
      </c>
      <c r="H4140" s="1" t="s">
        <v>29</v>
      </c>
      <c r="I4140">
        <v>2</v>
      </c>
      <c r="J4140" s="1" t="str">
        <f>+VLOOKUP(bloques1a3[[#This Row],[respuesta]],respuestas.emociones[],2,0)</f>
        <v>tristeza</v>
      </c>
      <c r="K4140" s="1">
        <f>+VLOOKUP(bloques1a3[[#This Row],[niño]],BD.niños[[Código]:[edad]],5,0)</f>
        <v>8</v>
      </c>
      <c r="L4140" s="1">
        <f>+IF(bloques1a3[[#This Row],[correcta]]=bloques1a3[[#This Row],[respuesta]],1,0)</f>
        <v>0</v>
      </c>
      <c r="M4140" s="1">
        <f>+IF(bloques1a3[[#This Row],[Sexo]]="F",1,0)</f>
        <v>1</v>
      </c>
    </row>
    <row r="4141" spans="1:13" x14ac:dyDescent="0.55000000000000004">
      <c r="A4141">
        <v>56</v>
      </c>
      <c r="B4141" s="1" t="s">
        <v>515</v>
      </c>
      <c r="C4141" s="1" t="s">
        <v>3</v>
      </c>
      <c r="D4141">
        <v>4</v>
      </c>
      <c r="E4141" s="1" t="s">
        <v>226</v>
      </c>
      <c r="F4141">
        <v>3</v>
      </c>
      <c r="G4141" s="1" t="s">
        <v>377</v>
      </c>
      <c r="H4141" s="1" t="s">
        <v>28</v>
      </c>
      <c r="I4141">
        <v>2</v>
      </c>
      <c r="J4141" s="1" t="str">
        <f>+VLOOKUP(bloques1a3[[#This Row],[respuesta]],respuestas.emociones[],2,0)</f>
        <v>tristeza</v>
      </c>
      <c r="K4141" s="1">
        <f>+VLOOKUP(bloques1a3[[#This Row],[niño]],BD.niños[[Código]:[edad]],5,0)</f>
        <v>10</v>
      </c>
      <c r="L4141" s="1">
        <f>+IF(bloques1a3[[#This Row],[correcta]]=bloques1a3[[#This Row],[respuesta]],1,0)</f>
        <v>0</v>
      </c>
      <c r="M4141" s="1">
        <f>+IF(bloques1a3[[#This Row],[Sexo]]="F",1,0)</f>
        <v>0</v>
      </c>
    </row>
    <row r="4142" spans="1:13" x14ac:dyDescent="0.55000000000000004">
      <c r="A4142">
        <v>56</v>
      </c>
      <c r="B4142" s="1" t="s">
        <v>515</v>
      </c>
      <c r="C4142" s="1" t="s">
        <v>3</v>
      </c>
      <c r="D4142">
        <v>4</v>
      </c>
      <c r="E4142" s="1" t="s">
        <v>229</v>
      </c>
      <c r="F4142">
        <v>3</v>
      </c>
      <c r="G4142" s="1" t="s">
        <v>376</v>
      </c>
      <c r="H4142" s="1" t="s">
        <v>28</v>
      </c>
      <c r="I4142">
        <v>2</v>
      </c>
      <c r="J4142" s="1" t="str">
        <f>+VLOOKUP(bloques1a3[[#This Row],[respuesta]],respuestas.emociones[],2,0)</f>
        <v>tristeza</v>
      </c>
      <c r="K4142" s="1">
        <f>+VLOOKUP(bloques1a3[[#This Row],[niño]],BD.niños[[Código]:[edad]],5,0)</f>
        <v>7</v>
      </c>
      <c r="L4142" s="1">
        <f>+IF(bloques1a3[[#This Row],[correcta]]=bloques1a3[[#This Row],[respuesta]],1,0)</f>
        <v>0</v>
      </c>
      <c r="M4142" s="1">
        <f>+IF(bloques1a3[[#This Row],[Sexo]]="F",1,0)</f>
        <v>0</v>
      </c>
    </row>
    <row r="4143" spans="1:13" x14ac:dyDescent="0.55000000000000004">
      <c r="A4143">
        <v>56</v>
      </c>
      <c r="B4143" s="1" t="s">
        <v>515</v>
      </c>
      <c r="C4143" s="1" t="s">
        <v>3</v>
      </c>
      <c r="D4143">
        <v>4</v>
      </c>
      <c r="E4143" s="1" t="s">
        <v>231</v>
      </c>
      <c r="F4143">
        <v>3</v>
      </c>
      <c r="G4143" s="1" t="s">
        <v>375</v>
      </c>
      <c r="H4143" s="1" t="s">
        <v>29</v>
      </c>
      <c r="I4143">
        <v>2</v>
      </c>
      <c r="J4143" s="1" t="str">
        <f>+VLOOKUP(bloques1a3[[#This Row],[respuesta]],respuestas.emociones[],2,0)</f>
        <v>tristeza</v>
      </c>
      <c r="K4143" s="1">
        <f>+VLOOKUP(bloques1a3[[#This Row],[niño]],BD.niños[[Código]:[edad]],5,0)</f>
        <v>6</v>
      </c>
      <c r="L4143" s="1">
        <f>+IF(bloques1a3[[#This Row],[correcta]]=bloques1a3[[#This Row],[respuesta]],1,0)</f>
        <v>0</v>
      </c>
      <c r="M4143" s="1">
        <f>+IF(bloques1a3[[#This Row],[Sexo]]="F",1,0)</f>
        <v>1</v>
      </c>
    </row>
    <row r="4144" spans="1:13" x14ac:dyDescent="0.55000000000000004">
      <c r="A4144">
        <v>56</v>
      </c>
      <c r="B4144" s="1" t="s">
        <v>515</v>
      </c>
      <c r="C4144" s="1" t="s">
        <v>3</v>
      </c>
      <c r="D4144">
        <v>4</v>
      </c>
      <c r="E4144" s="1" t="s">
        <v>286</v>
      </c>
      <c r="F4144">
        <v>3</v>
      </c>
      <c r="G4144" s="1" t="s">
        <v>375</v>
      </c>
      <c r="H4144" s="1" t="s">
        <v>28</v>
      </c>
      <c r="I4144">
        <v>2</v>
      </c>
      <c r="J4144" s="1" t="str">
        <f>+VLOOKUP(bloques1a3[[#This Row],[respuesta]],respuestas.emociones[],2,0)</f>
        <v>tristeza</v>
      </c>
      <c r="K4144" s="1">
        <f>+VLOOKUP(bloques1a3[[#This Row],[niño]],BD.niños[[Código]:[edad]],5,0)</f>
        <v>5</v>
      </c>
      <c r="L4144" s="1">
        <f>+IF(bloques1a3[[#This Row],[correcta]]=bloques1a3[[#This Row],[respuesta]],1,0)</f>
        <v>0</v>
      </c>
      <c r="M4144" s="1">
        <f>+IF(bloques1a3[[#This Row],[Sexo]]="F",1,0)</f>
        <v>0</v>
      </c>
    </row>
    <row r="4145" spans="1:13" x14ac:dyDescent="0.55000000000000004">
      <c r="A4145">
        <v>56</v>
      </c>
      <c r="B4145" s="1" t="s">
        <v>515</v>
      </c>
      <c r="C4145" s="1" t="s">
        <v>3</v>
      </c>
      <c r="D4145">
        <v>4</v>
      </c>
      <c r="E4145" s="1" t="s">
        <v>290</v>
      </c>
      <c r="F4145">
        <v>3</v>
      </c>
      <c r="G4145" s="1" t="s">
        <v>375</v>
      </c>
      <c r="H4145" s="1" t="s">
        <v>28</v>
      </c>
      <c r="I4145">
        <v>2</v>
      </c>
      <c r="J4145" s="1" t="str">
        <f>+VLOOKUP(bloques1a3[[#This Row],[respuesta]],respuestas.emociones[],2,0)</f>
        <v>tristeza</v>
      </c>
      <c r="K4145" s="1">
        <f>+VLOOKUP(bloques1a3[[#This Row],[niño]],BD.niños[[Código]:[edad]],5,0)</f>
        <v>6</v>
      </c>
      <c r="L4145" s="1">
        <f>+IF(bloques1a3[[#This Row],[correcta]]=bloques1a3[[#This Row],[respuesta]],1,0)</f>
        <v>0</v>
      </c>
      <c r="M4145" s="1">
        <f>+IF(bloques1a3[[#This Row],[Sexo]]="F",1,0)</f>
        <v>0</v>
      </c>
    </row>
    <row r="4146" spans="1:13" x14ac:dyDescent="0.55000000000000004">
      <c r="A4146">
        <v>56</v>
      </c>
      <c r="B4146" s="1" t="s">
        <v>515</v>
      </c>
      <c r="C4146" s="1" t="s">
        <v>3</v>
      </c>
      <c r="D4146">
        <v>4</v>
      </c>
      <c r="E4146" s="1" t="s">
        <v>294</v>
      </c>
      <c r="F4146">
        <v>3</v>
      </c>
      <c r="G4146" s="1" t="s">
        <v>376</v>
      </c>
      <c r="H4146" s="1" t="s">
        <v>28</v>
      </c>
      <c r="I4146">
        <v>2</v>
      </c>
      <c r="J4146" s="1" t="str">
        <f>+VLOOKUP(bloques1a3[[#This Row],[respuesta]],respuestas.emociones[],2,0)</f>
        <v>tristeza</v>
      </c>
      <c r="K4146" s="1">
        <f>+VLOOKUP(bloques1a3[[#This Row],[niño]],BD.niños[[Código]:[edad]],5,0)</f>
        <v>7</v>
      </c>
      <c r="L4146" s="1">
        <f>+IF(bloques1a3[[#This Row],[correcta]]=bloques1a3[[#This Row],[respuesta]],1,0)</f>
        <v>0</v>
      </c>
      <c r="M4146" s="1">
        <f>+IF(bloques1a3[[#This Row],[Sexo]]="F",1,0)</f>
        <v>0</v>
      </c>
    </row>
    <row r="4147" spans="1:13" x14ac:dyDescent="0.55000000000000004">
      <c r="A4147">
        <v>56</v>
      </c>
      <c r="B4147" s="1" t="s">
        <v>515</v>
      </c>
      <c r="C4147" s="1" t="s">
        <v>3</v>
      </c>
      <c r="D4147">
        <v>4</v>
      </c>
      <c r="E4147" s="1" t="s">
        <v>295</v>
      </c>
      <c r="F4147">
        <v>3</v>
      </c>
      <c r="G4147" s="1" t="s">
        <v>376</v>
      </c>
      <c r="H4147" s="1" t="s">
        <v>28</v>
      </c>
      <c r="I4147">
        <v>2</v>
      </c>
      <c r="J4147" s="1" t="str">
        <f>+VLOOKUP(bloques1a3[[#This Row],[respuesta]],respuestas.emociones[],2,0)</f>
        <v>tristeza</v>
      </c>
      <c r="K4147" s="1">
        <f>+VLOOKUP(bloques1a3[[#This Row],[niño]],BD.niños[[Código]:[edad]],5,0)</f>
        <v>8</v>
      </c>
      <c r="L4147" s="1">
        <f>+IF(bloques1a3[[#This Row],[correcta]]=bloques1a3[[#This Row],[respuesta]],1,0)</f>
        <v>0</v>
      </c>
      <c r="M4147" s="1">
        <f>+IF(bloques1a3[[#This Row],[Sexo]]="F",1,0)</f>
        <v>0</v>
      </c>
    </row>
    <row r="4148" spans="1:13" x14ac:dyDescent="0.55000000000000004">
      <c r="A4148">
        <v>56</v>
      </c>
      <c r="B4148" s="1" t="s">
        <v>515</v>
      </c>
      <c r="C4148" s="1" t="s">
        <v>3</v>
      </c>
      <c r="D4148">
        <v>4</v>
      </c>
      <c r="E4148" s="1" t="s">
        <v>317</v>
      </c>
      <c r="F4148">
        <v>3</v>
      </c>
      <c r="G4148" s="1" t="s">
        <v>377</v>
      </c>
      <c r="H4148" s="1" t="s">
        <v>29</v>
      </c>
      <c r="I4148">
        <v>2</v>
      </c>
      <c r="J4148" s="1" t="str">
        <f>+VLOOKUP(bloques1a3[[#This Row],[respuesta]],respuestas.emociones[],2,0)</f>
        <v>tristeza</v>
      </c>
      <c r="K4148" s="1">
        <f>+VLOOKUP(bloques1a3[[#This Row],[niño]],BD.niños[[Código]:[edad]],5,0)</f>
        <v>10</v>
      </c>
      <c r="L4148" s="1">
        <f>+IF(bloques1a3[[#This Row],[correcta]]=bloques1a3[[#This Row],[respuesta]],1,0)</f>
        <v>0</v>
      </c>
      <c r="M4148" s="1">
        <f>+IF(bloques1a3[[#This Row],[Sexo]]="F",1,0)</f>
        <v>1</v>
      </c>
    </row>
    <row r="4149" spans="1:13" x14ac:dyDescent="0.55000000000000004">
      <c r="A4149">
        <v>56</v>
      </c>
      <c r="B4149" s="1" t="s">
        <v>515</v>
      </c>
      <c r="C4149" s="1" t="s">
        <v>3</v>
      </c>
      <c r="D4149">
        <v>4</v>
      </c>
      <c r="E4149" s="1" t="s">
        <v>320</v>
      </c>
      <c r="F4149">
        <v>3</v>
      </c>
      <c r="G4149" s="1" t="s">
        <v>377</v>
      </c>
      <c r="H4149" s="1" t="s">
        <v>28</v>
      </c>
      <c r="I4149">
        <v>2</v>
      </c>
      <c r="J4149" s="1" t="str">
        <f>+VLOOKUP(bloques1a3[[#This Row],[respuesta]],respuestas.emociones[],2,0)</f>
        <v>tristeza</v>
      </c>
      <c r="K4149" s="1">
        <f>+VLOOKUP(bloques1a3[[#This Row],[niño]],BD.niños[[Código]:[edad]],5,0)</f>
        <v>10</v>
      </c>
      <c r="L4149" s="1">
        <f>+IF(bloques1a3[[#This Row],[correcta]]=bloques1a3[[#This Row],[respuesta]],1,0)</f>
        <v>0</v>
      </c>
      <c r="M4149" s="1">
        <f>+IF(bloques1a3[[#This Row],[Sexo]]="F",1,0)</f>
        <v>0</v>
      </c>
    </row>
    <row r="4150" spans="1:13" x14ac:dyDescent="0.55000000000000004">
      <c r="A4150">
        <v>56</v>
      </c>
      <c r="B4150" s="1" t="s">
        <v>515</v>
      </c>
      <c r="C4150" s="1" t="s">
        <v>3</v>
      </c>
      <c r="D4150">
        <v>4</v>
      </c>
      <c r="E4150" s="1" t="s">
        <v>323</v>
      </c>
      <c r="F4150">
        <v>6</v>
      </c>
      <c r="G4150" s="1" t="s">
        <v>376</v>
      </c>
      <c r="H4150" s="1" t="s">
        <v>29</v>
      </c>
      <c r="I4150">
        <v>2</v>
      </c>
      <c r="J4150" s="1" t="str">
        <f>+VLOOKUP(bloques1a3[[#This Row],[respuesta]],respuestas.emociones[],2,0)</f>
        <v>sorpresa</v>
      </c>
      <c r="K4150" s="1">
        <f>+VLOOKUP(bloques1a3[[#This Row],[niño]],BD.niños[[Código]:[edad]],5,0)</f>
        <v>8</v>
      </c>
      <c r="L4150" s="1">
        <f>+IF(bloques1a3[[#This Row],[correcta]]=bloques1a3[[#This Row],[respuesta]],1,0)</f>
        <v>0</v>
      </c>
      <c r="M4150" s="1">
        <f>+IF(bloques1a3[[#This Row],[Sexo]]="F",1,0)</f>
        <v>1</v>
      </c>
    </row>
    <row r="4151" spans="1:13" x14ac:dyDescent="0.55000000000000004">
      <c r="A4151">
        <v>56</v>
      </c>
      <c r="B4151" s="1" t="s">
        <v>515</v>
      </c>
      <c r="C4151" s="1" t="s">
        <v>3</v>
      </c>
      <c r="D4151">
        <v>4</v>
      </c>
      <c r="E4151" s="1" t="s">
        <v>327</v>
      </c>
      <c r="F4151">
        <v>3</v>
      </c>
      <c r="G4151" s="1" t="s">
        <v>376</v>
      </c>
      <c r="H4151" s="1" t="s">
        <v>29</v>
      </c>
      <c r="I4151">
        <v>2</v>
      </c>
      <c r="J4151" s="1" t="str">
        <f>+VLOOKUP(bloques1a3[[#This Row],[respuesta]],respuestas.emociones[],2,0)</f>
        <v>tristeza</v>
      </c>
      <c r="K4151" s="1">
        <f>+VLOOKUP(bloques1a3[[#This Row],[niño]],BD.niños[[Código]:[edad]],5,0)</f>
        <v>7</v>
      </c>
      <c r="L4151" s="1">
        <f>+IF(bloques1a3[[#This Row],[correcta]]=bloques1a3[[#This Row],[respuesta]],1,0)</f>
        <v>0</v>
      </c>
      <c r="M4151" s="1">
        <f>+IF(bloques1a3[[#This Row],[Sexo]]="F",1,0)</f>
        <v>1</v>
      </c>
    </row>
    <row r="4152" spans="1:13" x14ac:dyDescent="0.55000000000000004">
      <c r="A4152">
        <v>56</v>
      </c>
      <c r="B4152" s="1" t="s">
        <v>515</v>
      </c>
      <c r="C4152" s="1" t="s">
        <v>3</v>
      </c>
      <c r="D4152">
        <v>4</v>
      </c>
      <c r="E4152" s="1" t="s">
        <v>331</v>
      </c>
      <c r="F4152">
        <v>3</v>
      </c>
      <c r="G4152" s="1" t="s">
        <v>376</v>
      </c>
      <c r="H4152" s="1" t="s">
        <v>29</v>
      </c>
      <c r="I4152">
        <v>2</v>
      </c>
      <c r="J4152" s="1" t="str">
        <f>+VLOOKUP(bloques1a3[[#This Row],[respuesta]],respuestas.emociones[],2,0)</f>
        <v>tristeza</v>
      </c>
      <c r="K4152" s="1">
        <f>+VLOOKUP(bloques1a3[[#This Row],[niño]],BD.niños[[Código]:[edad]],5,0)</f>
        <v>8</v>
      </c>
      <c r="L4152" s="1">
        <f>+IF(bloques1a3[[#This Row],[correcta]]=bloques1a3[[#This Row],[respuesta]],1,0)</f>
        <v>0</v>
      </c>
      <c r="M4152" s="1">
        <f>+IF(bloques1a3[[#This Row],[Sexo]]="F",1,0)</f>
        <v>1</v>
      </c>
    </row>
    <row r="4153" spans="1:13" x14ac:dyDescent="0.55000000000000004">
      <c r="A4153">
        <v>57</v>
      </c>
      <c r="B4153" s="1" t="s">
        <v>516</v>
      </c>
      <c r="C4153" s="1" t="s">
        <v>0</v>
      </c>
      <c r="D4153">
        <v>7</v>
      </c>
      <c r="E4153" s="1" t="s">
        <v>105</v>
      </c>
      <c r="F4153">
        <v>7</v>
      </c>
      <c r="G4153" s="1" t="s">
        <v>377</v>
      </c>
      <c r="H4153" s="1" t="s">
        <v>29</v>
      </c>
      <c r="I4153">
        <v>2</v>
      </c>
      <c r="J4153" s="1" t="str">
        <f>+VLOOKUP(bloques1a3[[#This Row],[respuesta]],respuestas.emociones[],2,0)</f>
        <v>asco</v>
      </c>
      <c r="K4153" s="1">
        <f>+VLOOKUP(bloques1a3[[#This Row],[niño]],BD.niños[[Código]:[edad]],5,0)</f>
        <v>10</v>
      </c>
      <c r="L4153" s="1">
        <f>+IF(bloques1a3[[#This Row],[correcta]]=bloques1a3[[#This Row],[respuesta]],1,0)</f>
        <v>1</v>
      </c>
      <c r="M4153" s="1">
        <f>+IF(bloques1a3[[#This Row],[Sexo]]="F",1,0)</f>
        <v>1</v>
      </c>
    </row>
    <row r="4154" spans="1:13" x14ac:dyDescent="0.55000000000000004">
      <c r="A4154">
        <v>57</v>
      </c>
      <c r="B4154" s="1" t="s">
        <v>516</v>
      </c>
      <c r="C4154" s="1" t="s">
        <v>0</v>
      </c>
      <c r="D4154">
        <v>7</v>
      </c>
      <c r="E4154" s="1" t="s">
        <v>108</v>
      </c>
      <c r="F4154">
        <v>7</v>
      </c>
      <c r="G4154" s="1" t="s">
        <v>377</v>
      </c>
      <c r="H4154" s="1" t="s">
        <v>29</v>
      </c>
      <c r="I4154">
        <v>2</v>
      </c>
      <c r="J4154" s="1" t="str">
        <f>+VLOOKUP(bloques1a3[[#This Row],[respuesta]],respuestas.emociones[],2,0)</f>
        <v>asco</v>
      </c>
      <c r="K4154" s="1">
        <f>+VLOOKUP(bloques1a3[[#This Row],[niño]],BD.niños[[Código]:[edad]],5,0)</f>
        <v>10</v>
      </c>
      <c r="L4154" s="1">
        <f>+IF(bloques1a3[[#This Row],[correcta]]=bloques1a3[[#This Row],[respuesta]],1,0)</f>
        <v>1</v>
      </c>
      <c r="M4154" s="1">
        <f>+IF(bloques1a3[[#This Row],[Sexo]]="F",1,0)</f>
        <v>1</v>
      </c>
    </row>
    <row r="4155" spans="1:13" x14ac:dyDescent="0.55000000000000004">
      <c r="A4155">
        <v>57</v>
      </c>
      <c r="B4155" s="1" t="s">
        <v>516</v>
      </c>
      <c r="C4155" s="1" t="s">
        <v>0</v>
      </c>
      <c r="D4155">
        <v>7</v>
      </c>
      <c r="E4155" s="1" t="s">
        <v>112</v>
      </c>
      <c r="F4155">
        <v>7</v>
      </c>
      <c r="G4155" s="1" t="s">
        <v>377</v>
      </c>
      <c r="H4155" s="1" t="s">
        <v>29</v>
      </c>
      <c r="I4155">
        <v>2</v>
      </c>
      <c r="J4155" s="1" t="str">
        <f>+VLOOKUP(bloques1a3[[#This Row],[respuesta]],respuestas.emociones[],2,0)</f>
        <v>asco</v>
      </c>
      <c r="K4155" s="1">
        <f>+VLOOKUP(bloques1a3[[#This Row],[niño]],BD.niños[[Código]:[edad]],5,0)</f>
        <v>9</v>
      </c>
      <c r="L4155" s="1">
        <f>+IF(bloques1a3[[#This Row],[correcta]]=bloques1a3[[#This Row],[respuesta]],1,0)</f>
        <v>1</v>
      </c>
      <c r="M4155" s="1">
        <f>+IF(bloques1a3[[#This Row],[Sexo]]="F",1,0)</f>
        <v>1</v>
      </c>
    </row>
    <row r="4156" spans="1:13" x14ac:dyDescent="0.55000000000000004">
      <c r="A4156">
        <v>57</v>
      </c>
      <c r="B4156" s="1" t="s">
        <v>516</v>
      </c>
      <c r="C4156" s="1" t="s">
        <v>0</v>
      </c>
      <c r="D4156">
        <v>7</v>
      </c>
      <c r="E4156" s="1" t="s">
        <v>116</v>
      </c>
      <c r="F4156">
        <v>4</v>
      </c>
      <c r="G4156" s="1" t="s">
        <v>377</v>
      </c>
      <c r="H4156" s="1" t="s">
        <v>29</v>
      </c>
      <c r="I4156">
        <v>2</v>
      </c>
      <c r="J4156" s="1" t="str">
        <f>+VLOOKUP(bloques1a3[[#This Row],[respuesta]],respuestas.emociones[],2,0)</f>
        <v>enojo</v>
      </c>
      <c r="K4156" s="1">
        <f>+VLOOKUP(bloques1a3[[#This Row],[niño]],BD.niños[[Código]:[edad]],5,0)</f>
        <v>9</v>
      </c>
      <c r="L4156" s="1">
        <f>+IF(bloques1a3[[#This Row],[correcta]]=bloques1a3[[#This Row],[respuesta]],1,0)</f>
        <v>0</v>
      </c>
      <c r="M4156" s="1">
        <f>+IF(bloques1a3[[#This Row],[Sexo]]="F",1,0)</f>
        <v>1</v>
      </c>
    </row>
    <row r="4157" spans="1:13" x14ac:dyDescent="0.55000000000000004">
      <c r="A4157">
        <v>57</v>
      </c>
      <c r="B4157" s="1" t="s">
        <v>516</v>
      </c>
      <c r="C4157" s="1" t="s">
        <v>0</v>
      </c>
      <c r="D4157">
        <v>7</v>
      </c>
      <c r="E4157" s="1" t="s">
        <v>120</v>
      </c>
      <c r="F4157">
        <v>7</v>
      </c>
      <c r="G4157" s="1" t="s">
        <v>377</v>
      </c>
      <c r="H4157" s="1" t="s">
        <v>28</v>
      </c>
      <c r="I4157">
        <v>2</v>
      </c>
      <c r="J4157" s="1" t="str">
        <f>+VLOOKUP(bloques1a3[[#This Row],[respuesta]],respuestas.emociones[],2,0)</f>
        <v>asco</v>
      </c>
      <c r="K4157" s="1">
        <f>+VLOOKUP(bloques1a3[[#This Row],[niño]],BD.niños[[Código]:[edad]],5,0)</f>
        <v>10</v>
      </c>
      <c r="L4157" s="1">
        <f>+IF(bloques1a3[[#This Row],[correcta]]=bloques1a3[[#This Row],[respuesta]],1,0)</f>
        <v>1</v>
      </c>
      <c r="M4157" s="1">
        <f>+IF(bloques1a3[[#This Row],[Sexo]]="F",1,0)</f>
        <v>0</v>
      </c>
    </row>
    <row r="4158" spans="1:13" x14ac:dyDescent="0.55000000000000004">
      <c r="A4158">
        <v>57</v>
      </c>
      <c r="B4158" s="1" t="s">
        <v>516</v>
      </c>
      <c r="C4158" s="1" t="s">
        <v>0</v>
      </c>
      <c r="D4158">
        <v>7</v>
      </c>
      <c r="E4158" s="1" t="s">
        <v>123</v>
      </c>
      <c r="F4158">
        <v>7</v>
      </c>
      <c r="G4158" s="1" t="s">
        <v>376</v>
      </c>
      <c r="H4158" s="1" t="s">
        <v>28</v>
      </c>
      <c r="I4158">
        <v>2</v>
      </c>
      <c r="J4158" s="1" t="str">
        <f>+VLOOKUP(bloques1a3[[#This Row],[respuesta]],respuestas.emociones[],2,0)</f>
        <v>asco</v>
      </c>
      <c r="K4158" s="1">
        <f>+VLOOKUP(bloques1a3[[#This Row],[niño]],BD.niños[[Código]:[edad]],5,0)</f>
        <v>8</v>
      </c>
      <c r="L4158" s="1">
        <f>+IF(bloques1a3[[#This Row],[correcta]]=bloques1a3[[#This Row],[respuesta]],1,0)</f>
        <v>1</v>
      </c>
      <c r="M4158" s="1">
        <f>+IF(bloques1a3[[#This Row],[Sexo]]="F",1,0)</f>
        <v>0</v>
      </c>
    </row>
    <row r="4159" spans="1:13" x14ac:dyDescent="0.55000000000000004">
      <c r="A4159">
        <v>57</v>
      </c>
      <c r="B4159" s="1" t="s">
        <v>516</v>
      </c>
      <c r="C4159" s="1" t="s">
        <v>0</v>
      </c>
      <c r="D4159">
        <v>7</v>
      </c>
      <c r="E4159" s="1" t="s">
        <v>127</v>
      </c>
      <c r="F4159">
        <v>7</v>
      </c>
      <c r="G4159" s="1" t="s">
        <v>375</v>
      </c>
      <c r="H4159" s="1" t="s">
        <v>28</v>
      </c>
      <c r="I4159">
        <v>2</v>
      </c>
      <c r="J4159" s="1" t="str">
        <f>+VLOOKUP(bloques1a3[[#This Row],[respuesta]],respuestas.emociones[],2,0)</f>
        <v>asco</v>
      </c>
      <c r="K4159" s="1">
        <f>+VLOOKUP(bloques1a3[[#This Row],[niño]],BD.niños[[Código]:[edad]],5,0)</f>
        <v>6</v>
      </c>
      <c r="L4159" s="1">
        <f>+IF(bloques1a3[[#This Row],[correcta]]=bloques1a3[[#This Row],[respuesta]],1,0)</f>
        <v>1</v>
      </c>
      <c r="M4159" s="1">
        <f>+IF(bloques1a3[[#This Row],[Sexo]]="F",1,0)</f>
        <v>0</v>
      </c>
    </row>
    <row r="4160" spans="1:13" x14ac:dyDescent="0.55000000000000004">
      <c r="A4160">
        <v>57</v>
      </c>
      <c r="B4160" s="1" t="s">
        <v>516</v>
      </c>
      <c r="C4160" s="1" t="s">
        <v>0</v>
      </c>
      <c r="D4160">
        <v>7</v>
      </c>
      <c r="E4160" s="1" t="s">
        <v>131</v>
      </c>
      <c r="F4160">
        <v>7</v>
      </c>
      <c r="G4160" s="1" t="s">
        <v>375</v>
      </c>
      <c r="H4160" s="1" t="s">
        <v>29</v>
      </c>
      <c r="I4160">
        <v>2</v>
      </c>
      <c r="J4160" s="1" t="str">
        <f>+VLOOKUP(bloques1a3[[#This Row],[respuesta]],respuestas.emociones[],2,0)</f>
        <v>asco</v>
      </c>
      <c r="K4160" s="1">
        <f>+VLOOKUP(bloques1a3[[#This Row],[niño]],BD.niños[[Código]:[edad]],5,0)</f>
        <v>6</v>
      </c>
      <c r="L4160" s="1">
        <f>+IF(bloques1a3[[#This Row],[correcta]]=bloques1a3[[#This Row],[respuesta]],1,0)</f>
        <v>1</v>
      </c>
      <c r="M4160" s="1">
        <f>+IF(bloques1a3[[#This Row],[Sexo]]="F",1,0)</f>
        <v>1</v>
      </c>
    </row>
    <row r="4161" spans="1:13" x14ac:dyDescent="0.55000000000000004">
      <c r="A4161">
        <v>57</v>
      </c>
      <c r="B4161" s="1" t="s">
        <v>516</v>
      </c>
      <c r="C4161" s="1" t="s">
        <v>0</v>
      </c>
      <c r="D4161">
        <v>7</v>
      </c>
      <c r="E4161" s="1" t="s">
        <v>135</v>
      </c>
      <c r="F4161">
        <v>7</v>
      </c>
      <c r="G4161" s="1" t="s">
        <v>375</v>
      </c>
      <c r="H4161" s="1" t="s">
        <v>28</v>
      </c>
      <c r="I4161">
        <v>2</v>
      </c>
      <c r="J4161" s="1" t="str">
        <f>+VLOOKUP(bloques1a3[[#This Row],[respuesta]],respuestas.emociones[],2,0)</f>
        <v>asco</v>
      </c>
      <c r="K4161" s="1">
        <f>+VLOOKUP(bloques1a3[[#This Row],[niño]],BD.niños[[Código]:[edad]],5,0)</f>
        <v>6</v>
      </c>
      <c r="L4161" s="1">
        <f>+IF(bloques1a3[[#This Row],[correcta]]=bloques1a3[[#This Row],[respuesta]],1,0)</f>
        <v>1</v>
      </c>
      <c r="M4161" s="1">
        <f>+IF(bloques1a3[[#This Row],[Sexo]]="F",1,0)</f>
        <v>0</v>
      </c>
    </row>
    <row r="4162" spans="1:13" x14ac:dyDescent="0.55000000000000004">
      <c r="A4162">
        <v>57</v>
      </c>
      <c r="B4162" s="1" t="s">
        <v>516</v>
      </c>
      <c r="C4162" s="1" t="s">
        <v>0</v>
      </c>
      <c r="D4162">
        <v>7</v>
      </c>
      <c r="E4162" s="1" t="s">
        <v>139</v>
      </c>
      <c r="F4162">
        <v>7</v>
      </c>
      <c r="G4162" s="1" t="s">
        <v>376</v>
      </c>
      <c r="H4162" s="1" t="s">
        <v>28</v>
      </c>
      <c r="I4162">
        <v>2</v>
      </c>
      <c r="J4162" s="1" t="str">
        <f>+VLOOKUP(bloques1a3[[#This Row],[respuesta]],respuestas.emociones[],2,0)</f>
        <v>asco</v>
      </c>
      <c r="K4162" s="1">
        <f>+VLOOKUP(bloques1a3[[#This Row],[niño]],BD.niños[[Código]:[edad]],5,0)</f>
        <v>8</v>
      </c>
      <c r="L4162" s="1">
        <f>+IF(bloques1a3[[#This Row],[correcta]]=bloques1a3[[#This Row],[respuesta]],1,0)</f>
        <v>1</v>
      </c>
      <c r="M4162" s="1">
        <f>+IF(bloques1a3[[#This Row],[Sexo]]="F",1,0)</f>
        <v>0</v>
      </c>
    </row>
    <row r="4163" spans="1:13" x14ac:dyDescent="0.55000000000000004">
      <c r="A4163">
        <v>57</v>
      </c>
      <c r="B4163" s="1" t="s">
        <v>516</v>
      </c>
      <c r="C4163" s="1" t="s">
        <v>0</v>
      </c>
      <c r="D4163">
        <v>7</v>
      </c>
      <c r="E4163" s="1" t="s">
        <v>141</v>
      </c>
      <c r="F4163">
        <v>7</v>
      </c>
      <c r="G4163" s="1" t="s">
        <v>376</v>
      </c>
      <c r="H4163" s="1" t="s">
        <v>29</v>
      </c>
      <c r="I4163">
        <v>2</v>
      </c>
      <c r="J4163" s="1" t="str">
        <f>+VLOOKUP(bloques1a3[[#This Row],[respuesta]],respuestas.emociones[],2,0)</f>
        <v>asco</v>
      </c>
      <c r="K4163" s="1">
        <f>+VLOOKUP(bloques1a3[[#This Row],[niño]],BD.niños[[Código]:[edad]],5,0)</f>
        <v>7</v>
      </c>
      <c r="L4163" s="1">
        <f>+IF(bloques1a3[[#This Row],[correcta]]=bloques1a3[[#This Row],[respuesta]],1,0)</f>
        <v>1</v>
      </c>
      <c r="M4163" s="1">
        <f>+IF(bloques1a3[[#This Row],[Sexo]]="F",1,0)</f>
        <v>1</v>
      </c>
    </row>
    <row r="4164" spans="1:13" x14ac:dyDescent="0.55000000000000004">
      <c r="A4164">
        <v>57</v>
      </c>
      <c r="B4164" s="1" t="s">
        <v>516</v>
      </c>
      <c r="C4164" s="1" t="s">
        <v>0</v>
      </c>
      <c r="D4164">
        <v>7</v>
      </c>
      <c r="E4164" s="1" t="s">
        <v>145</v>
      </c>
      <c r="F4164">
        <v>7</v>
      </c>
      <c r="G4164" s="1" t="s">
        <v>376</v>
      </c>
      <c r="H4164" s="1" t="s">
        <v>28</v>
      </c>
      <c r="I4164">
        <v>2</v>
      </c>
      <c r="J4164" s="1" t="str">
        <f>+VLOOKUP(bloques1a3[[#This Row],[respuesta]],respuestas.emociones[],2,0)</f>
        <v>asco</v>
      </c>
      <c r="K4164" s="1">
        <f>+VLOOKUP(bloques1a3[[#This Row],[niño]],BD.niños[[Código]:[edad]],5,0)</f>
        <v>8</v>
      </c>
      <c r="L4164" s="1">
        <f>+IF(bloques1a3[[#This Row],[correcta]]=bloques1a3[[#This Row],[respuesta]],1,0)</f>
        <v>1</v>
      </c>
      <c r="M4164" s="1">
        <f>+IF(bloques1a3[[#This Row],[Sexo]]="F",1,0)</f>
        <v>0</v>
      </c>
    </row>
    <row r="4165" spans="1:13" x14ac:dyDescent="0.55000000000000004">
      <c r="A4165">
        <v>57</v>
      </c>
      <c r="B4165" s="1" t="s">
        <v>516</v>
      </c>
      <c r="C4165" s="1" t="s">
        <v>0</v>
      </c>
      <c r="D4165">
        <v>7</v>
      </c>
      <c r="E4165" s="1" t="s">
        <v>147</v>
      </c>
      <c r="F4165">
        <v>1</v>
      </c>
      <c r="G4165" s="1" t="s">
        <v>376</v>
      </c>
      <c r="H4165" s="1" t="s">
        <v>28</v>
      </c>
      <c r="I4165">
        <v>2</v>
      </c>
      <c r="J4165" s="1" t="str">
        <f>+VLOOKUP(bloques1a3[[#This Row],[respuesta]],respuestas.emociones[],2,0)</f>
        <v>neutra</v>
      </c>
      <c r="K4165" s="1">
        <f>+VLOOKUP(bloques1a3[[#This Row],[niño]],BD.niños[[Código]:[edad]],5,0)</f>
        <v>8</v>
      </c>
      <c r="L4165" s="1">
        <f>+IF(bloques1a3[[#This Row],[correcta]]=bloques1a3[[#This Row],[respuesta]],1,0)</f>
        <v>0</v>
      </c>
      <c r="M4165" s="1">
        <f>+IF(bloques1a3[[#This Row],[Sexo]]="F",1,0)</f>
        <v>0</v>
      </c>
    </row>
    <row r="4166" spans="1:13" x14ac:dyDescent="0.55000000000000004">
      <c r="A4166">
        <v>57</v>
      </c>
      <c r="B4166" s="1" t="s">
        <v>516</v>
      </c>
      <c r="C4166" s="1" t="s">
        <v>0</v>
      </c>
      <c r="D4166">
        <v>7</v>
      </c>
      <c r="E4166" s="1" t="s">
        <v>214</v>
      </c>
      <c r="F4166">
        <v>7</v>
      </c>
      <c r="G4166" s="1" t="s">
        <v>377</v>
      </c>
      <c r="H4166" s="1" t="s">
        <v>29</v>
      </c>
      <c r="I4166">
        <v>2</v>
      </c>
      <c r="J4166" s="1" t="str">
        <f>+VLOOKUP(bloques1a3[[#This Row],[respuesta]],respuestas.emociones[],2,0)</f>
        <v>asco</v>
      </c>
      <c r="K4166" s="1">
        <f>+VLOOKUP(bloques1a3[[#This Row],[niño]],BD.niños[[Código]:[edad]],5,0)</f>
        <v>10</v>
      </c>
      <c r="L4166" s="1">
        <f>+IF(bloques1a3[[#This Row],[correcta]]=bloques1a3[[#This Row],[respuesta]],1,0)</f>
        <v>1</v>
      </c>
      <c r="M4166" s="1">
        <f>+IF(bloques1a3[[#This Row],[Sexo]]="F",1,0)</f>
        <v>1</v>
      </c>
    </row>
    <row r="4167" spans="1:13" x14ac:dyDescent="0.55000000000000004">
      <c r="A4167">
        <v>57</v>
      </c>
      <c r="B4167" s="1" t="s">
        <v>516</v>
      </c>
      <c r="C4167" s="1" t="s">
        <v>0</v>
      </c>
      <c r="D4167">
        <v>7</v>
      </c>
      <c r="E4167" s="1" t="s">
        <v>217</v>
      </c>
      <c r="F4167">
        <v>7</v>
      </c>
      <c r="G4167" s="1" t="s">
        <v>377</v>
      </c>
      <c r="H4167" s="1" t="s">
        <v>29</v>
      </c>
      <c r="I4167">
        <v>2</v>
      </c>
      <c r="J4167" s="1" t="str">
        <f>+VLOOKUP(bloques1a3[[#This Row],[respuesta]],respuestas.emociones[],2,0)</f>
        <v>asco</v>
      </c>
      <c r="K4167" s="1">
        <f>+VLOOKUP(bloques1a3[[#This Row],[niño]],BD.niños[[Código]:[edad]],5,0)</f>
        <v>10</v>
      </c>
      <c r="L4167" s="1">
        <f>+IF(bloques1a3[[#This Row],[correcta]]=bloques1a3[[#This Row],[respuesta]],1,0)</f>
        <v>1</v>
      </c>
      <c r="M4167" s="1">
        <f>+IF(bloques1a3[[#This Row],[Sexo]]="F",1,0)</f>
        <v>1</v>
      </c>
    </row>
    <row r="4168" spans="1:13" x14ac:dyDescent="0.55000000000000004">
      <c r="A4168">
        <v>57</v>
      </c>
      <c r="B4168" s="1" t="s">
        <v>516</v>
      </c>
      <c r="C4168" s="1" t="s">
        <v>0</v>
      </c>
      <c r="D4168">
        <v>7</v>
      </c>
      <c r="E4168" s="1" t="s">
        <v>220</v>
      </c>
      <c r="F4168">
        <v>7</v>
      </c>
      <c r="G4168" s="1" t="s">
        <v>377</v>
      </c>
      <c r="H4168" s="1" t="s">
        <v>29</v>
      </c>
      <c r="I4168">
        <v>2</v>
      </c>
      <c r="J4168" s="1" t="str">
        <f>+VLOOKUP(bloques1a3[[#This Row],[respuesta]],respuestas.emociones[],2,0)</f>
        <v>asco</v>
      </c>
      <c r="K4168" s="1">
        <f>+VLOOKUP(bloques1a3[[#This Row],[niño]],BD.niños[[Código]:[edad]],5,0)</f>
        <v>10</v>
      </c>
      <c r="L4168" s="1">
        <f>+IF(bloques1a3[[#This Row],[correcta]]=bloques1a3[[#This Row],[respuesta]],1,0)</f>
        <v>1</v>
      </c>
      <c r="M4168" s="1">
        <f>+IF(bloques1a3[[#This Row],[Sexo]]="F",1,0)</f>
        <v>1</v>
      </c>
    </row>
    <row r="4169" spans="1:13" x14ac:dyDescent="0.55000000000000004">
      <c r="A4169">
        <v>57</v>
      </c>
      <c r="B4169" s="1" t="s">
        <v>516</v>
      </c>
      <c r="C4169" s="1" t="s">
        <v>0</v>
      </c>
      <c r="D4169">
        <v>7</v>
      </c>
      <c r="E4169" s="1" t="s">
        <v>223</v>
      </c>
      <c r="F4169">
        <v>7</v>
      </c>
      <c r="G4169" s="1" t="s">
        <v>376</v>
      </c>
      <c r="H4169" s="1" t="s">
        <v>29</v>
      </c>
      <c r="I4169">
        <v>2</v>
      </c>
      <c r="J4169" s="1" t="str">
        <f>+VLOOKUP(bloques1a3[[#This Row],[respuesta]],respuestas.emociones[],2,0)</f>
        <v>asco</v>
      </c>
      <c r="K4169" s="1">
        <f>+VLOOKUP(bloques1a3[[#This Row],[niño]],BD.niños[[Código]:[edad]],5,0)</f>
        <v>8</v>
      </c>
      <c r="L4169" s="1">
        <f>+IF(bloques1a3[[#This Row],[correcta]]=bloques1a3[[#This Row],[respuesta]],1,0)</f>
        <v>1</v>
      </c>
      <c r="M4169" s="1">
        <f>+IF(bloques1a3[[#This Row],[Sexo]]="F",1,0)</f>
        <v>1</v>
      </c>
    </row>
    <row r="4170" spans="1:13" x14ac:dyDescent="0.55000000000000004">
      <c r="A4170">
        <v>57</v>
      </c>
      <c r="B4170" s="1" t="s">
        <v>516</v>
      </c>
      <c r="C4170" s="1" t="s">
        <v>0</v>
      </c>
      <c r="D4170">
        <v>7</v>
      </c>
      <c r="E4170" s="1" t="s">
        <v>226</v>
      </c>
      <c r="F4170">
        <v>7</v>
      </c>
      <c r="G4170" s="1" t="s">
        <v>377</v>
      </c>
      <c r="H4170" s="1" t="s">
        <v>28</v>
      </c>
      <c r="I4170">
        <v>2</v>
      </c>
      <c r="J4170" s="1" t="str">
        <f>+VLOOKUP(bloques1a3[[#This Row],[respuesta]],respuestas.emociones[],2,0)</f>
        <v>asco</v>
      </c>
      <c r="K4170" s="1">
        <f>+VLOOKUP(bloques1a3[[#This Row],[niño]],BD.niños[[Código]:[edad]],5,0)</f>
        <v>10</v>
      </c>
      <c r="L4170" s="1">
        <f>+IF(bloques1a3[[#This Row],[correcta]]=bloques1a3[[#This Row],[respuesta]],1,0)</f>
        <v>1</v>
      </c>
      <c r="M4170" s="1">
        <f>+IF(bloques1a3[[#This Row],[Sexo]]="F",1,0)</f>
        <v>0</v>
      </c>
    </row>
    <row r="4171" spans="1:13" x14ac:dyDescent="0.55000000000000004">
      <c r="A4171">
        <v>57</v>
      </c>
      <c r="B4171" s="1" t="s">
        <v>516</v>
      </c>
      <c r="C4171" s="1" t="s">
        <v>0</v>
      </c>
      <c r="D4171">
        <v>7</v>
      </c>
      <c r="E4171" s="1" t="s">
        <v>229</v>
      </c>
      <c r="F4171">
        <v>7</v>
      </c>
      <c r="G4171" s="1" t="s">
        <v>376</v>
      </c>
      <c r="H4171" s="1" t="s">
        <v>28</v>
      </c>
      <c r="I4171">
        <v>2</v>
      </c>
      <c r="J4171" s="1" t="str">
        <f>+VLOOKUP(bloques1a3[[#This Row],[respuesta]],respuestas.emociones[],2,0)</f>
        <v>asco</v>
      </c>
      <c r="K4171" s="1">
        <f>+VLOOKUP(bloques1a3[[#This Row],[niño]],BD.niños[[Código]:[edad]],5,0)</f>
        <v>7</v>
      </c>
      <c r="L4171" s="1">
        <f>+IF(bloques1a3[[#This Row],[correcta]]=bloques1a3[[#This Row],[respuesta]],1,0)</f>
        <v>1</v>
      </c>
      <c r="M4171" s="1">
        <f>+IF(bloques1a3[[#This Row],[Sexo]]="F",1,0)</f>
        <v>0</v>
      </c>
    </row>
    <row r="4172" spans="1:13" x14ac:dyDescent="0.55000000000000004">
      <c r="A4172">
        <v>57</v>
      </c>
      <c r="B4172" s="1" t="s">
        <v>516</v>
      </c>
      <c r="C4172" s="1" t="s">
        <v>0</v>
      </c>
      <c r="D4172">
        <v>7</v>
      </c>
      <c r="E4172" s="1" t="s">
        <v>231</v>
      </c>
      <c r="F4172">
        <v>7</v>
      </c>
      <c r="G4172" s="1" t="s">
        <v>375</v>
      </c>
      <c r="H4172" s="1" t="s">
        <v>29</v>
      </c>
      <c r="I4172">
        <v>2</v>
      </c>
      <c r="J4172" s="1" t="str">
        <f>+VLOOKUP(bloques1a3[[#This Row],[respuesta]],respuestas.emociones[],2,0)</f>
        <v>asco</v>
      </c>
      <c r="K4172" s="1">
        <f>+VLOOKUP(bloques1a3[[#This Row],[niño]],BD.niños[[Código]:[edad]],5,0)</f>
        <v>6</v>
      </c>
      <c r="L4172" s="1">
        <f>+IF(bloques1a3[[#This Row],[correcta]]=bloques1a3[[#This Row],[respuesta]],1,0)</f>
        <v>1</v>
      </c>
      <c r="M4172" s="1">
        <f>+IF(bloques1a3[[#This Row],[Sexo]]="F",1,0)</f>
        <v>1</v>
      </c>
    </row>
    <row r="4173" spans="1:13" x14ac:dyDescent="0.55000000000000004">
      <c r="A4173">
        <v>57</v>
      </c>
      <c r="B4173" s="1" t="s">
        <v>516</v>
      </c>
      <c r="C4173" s="1" t="s">
        <v>0</v>
      </c>
      <c r="D4173">
        <v>7</v>
      </c>
      <c r="E4173" s="1" t="s">
        <v>286</v>
      </c>
      <c r="F4173">
        <v>7</v>
      </c>
      <c r="G4173" s="1" t="s">
        <v>375</v>
      </c>
      <c r="H4173" s="1" t="s">
        <v>28</v>
      </c>
      <c r="I4173">
        <v>2</v>
      </c>
      <c r="J4173" s="1" t="str">
        <f>+VLOOKUP(bloques1a3[[#This Row],[respuesta]],respuestas.emociones[],2,0)</f>
        <v>asco</v>
      </c>
      <c r="K4173" s="1">
        <f>+VLOOKUP(bloques1a3[[#This Row],[niño]],BD.niños[[Código]:[edad]],5,0)</f>
        <v>5</v>
      </c>
      <c r="L4173" s="1">
        <f>+IF(bloques1a3[[#This Row],[correcta]]=bloques1a3[[#This Row],[respuesta]],1,0)</f>
        <v>1</v>
      </c>
      <c r="M4173" s="1">
        <f>+IF(bloques1a3[[#This Row],[Sexo]]="F",1,0)</f>
        <v>0</v>
      </c>
    </row>
    <row r="4174" spans="1:13" x14ac:dyDescent="0.55000000000000004">
      <c r="A4174">
        <v>57</v>
      </c>
      <c r="B4174" s="1" t="s">
        <v>516</v>
      </c>
      <c r="C4174" s="1" t="s">
        <v>0</v>
      </c>
      <c r="D4174">
        <v>7</v>
      </c>
      <c r="E4174" s="1" t="s">
        <v>290</v>
      </c>
      <c r="F4174">
        <v>7</v>
      </c>
      <c r="G4174" s="1" t="s">
        <v>375</v>
      </c>
      <c r="H4174" s="1" t="s">
        <v>28</v>
      </c>
      <c r="I4174">
        <v>2</v>
      </c>
      <c r="J4174" s="1" t="str">
        <f>+VLOOKUP(bloques1a3[[#This Row],[respuesta]],respuestas.emociones[],2,0)</f>
        <v>asco</v>
      </c>
      <c r="K4174" s="1">
        <f>+VLOOKUP(bloques1a3[[#This Row],[niño]],BD.niños[[Código]:[edad]],5,0)</f>
        <v>6</v>
      </c>
      <c r="L4174" s="1">
        <f>+IF(bloques1a3[[#This Row],[correcta]]=bloques1a3[[#This Row],[respuesta]],1,0)</f>
        <v>1</v>
      </c>
      <c r="M4174" s="1">
        <f>+IF(bloques1a3[[#This Row],[Sexo]]="F",1,0)</f>
        <v>0</v>
      </c>
    </row>
    <row r="4175" spans="1:13" x14ac:dyDescent="0.55000000000000004">
      <c r="A4175">
        <v>57</v>
      </c>
      <c r="B4175" s="1" t="s">
        <v>516</v>
      </c>
      <c r="C4175" s="1" t="s">
        <v>0</v>
      </c>
      <c r="D4175">
        <v>7</v>
      </c>
      <c r="E4175" s="1" t="s">
        <v>294</v>
      </c>
      <c r="F4175">
        <v>7</v>
      </c>
      <c r="G4175" s="1" t="s">
        <v>376</v>
      </c>
      <c r="H4175" s="1" t="s">
        <v>28</v>
      </c>
      <c r="I4175">
        <v>2</v>
      </c>
      <c r="J4175" s="1" t="str">
        <f>+VLOOKUP(bloques1a3[[#This Row],[respuesta]],respuestas.emociones[],2,0)</f>
        <v>asco</v>
      </c>
      <c r="K4175" s="1">
        <f>+VLOOKUP(bloques1a3[[#This Row],[niño]],BD.niños[[Código]:[edad]],5,0)</f>
        <v>7</v>
      </c>
      <c r="L4175" s="1">
        <f>+IF(bloques1a3[[#This Row],[correcta]]=bloques1a3[[#This Row],[respuesta]],1,0)</f>
        <v>1</v>
      </c>
      <c r="M4175" s="1">
        <f>+IF(bloques1a3[[#This Row],[Sexo]]="F",1,0)</f>
        <v>0</v>
      </c>
    </row>
    <row r="4176" spans="1:13" x14ac:dyDescent="0.55000000000000004">
      <c r="A4176">
        <v>57</v>
      </c>
      <c r="B4176" s="1" t="s">
        <v>516</v>
      </c>
      <c r="C4176" s="1" t="s">
        <v>0</v>
      </c>
      <c r="D4176">
        <v>7</v>
      </c>
      <c r="E4176" s="1" t="s">
        <v>295</v>
      </c>
      <c r="F4176">
        <v>7</v>
      </c>
      <c r="G4176" s="1" t="s">
        <v>376</v>
      </c>
      <c r="H4176" s="1" t="s">
        <v>28</v>
      </c>
      <c r="I4176">
        <v>2</v>
      </c>
      <c r="J4176" s="1" t="str">
        <f>+VLOOKUP(bloques1a3[[#This Row],[respuesta]],respuestas.emociones[],2,0)</f>
        <v>asco</v>
      </c>
      <c r="K4176" s="1">
        <f>+VLOOKUP(bloques1a3[[#This Row],[niño]],BD.niños[[Código]:[edad]],5,0)</f>
        <v>8</v>
      </c>
      <c r="L4176" s="1">
        <f>+IF(bloques1a3[[#This Row],[correcta]]=bloques1a3[[#This Row],[respuesta]],1,0)</f>
        <v>1</v>
      </c>
      <c r="M4176" s="1">
        <f>+IF(bloques1a3[[#This Row],[Sexo]]="F",1,0)</f>
        <v>0</v>
      </c>
    </row>
    <row r="4177" spans="1:13" x14ac:dyDescent="0.55000000000000004">
      <c r="A4177">
        <v>57</v>
      </c>
      <c r="B4177" s="1" t="s">
        <v>516</v>
      </c>
      <c r="C4177" s="1" t="s">
        <v>0</v>
      </c>
      <c r="D4177">
        <v>7</v>
      </c>
      <c r="E4177" s="1" t="s">
        <v>317</v>
      </c>
      <c r="F4177">
        <v>7</v>
      </c>
      <c r="G4177" s="1" t="s">
        <v>377</v>
      </c>
      <c r="H4177" s="1" t="s">
        <v>29</v>
      </c>
      <c r="I4177">
        <v>2</v>
      </c>
      <c r="J4177" s="1" t="str">
        <f>+VLOOKUP(bloques1a3[[#This Row],[respuesta]],respuestas.emociones[],2,0)</f>
        <v>asco</v>
      </c>
      <c r="K4177" s="1">
        <f>+VLOOKUP(bloques1a3[[#This Row],[niño]],BD.niños[[Código]:[edad]],5,0)</f>
        <v>10</v>
      </c>
      <c r="L4177" s="1">
        <f>+IF(bloques1a3[[#This Row],[correcta]]=bloques1a3[[#This Row],[respuesta]],1,0)</f>
        <v>1</v>
      </c>
      <c r="M4177" s="1">
        <f>+IF(bloques1a3[[#This Row],[Sexo]]="F",1,0)</f>
        <v>1</v>
      </c>
    </row>
    <row r="4178" spans="1:13" x14ac:dyDescent="0.55000000000000004">
      <c r="A4178">
        <v>57</v>
      </c>
      <c r="B4178" s="1" t="s">
        <v>516</v>
      </c>
      <c r="C4178" s="1" t="s">
        <v>0</v>
      </c>
      <c r="D4178">
        <v>7</v>
      </c>
      <c r="E4178" s="1" t="s">
        <v>320</v>
      </c>
      <c r="F4178">
        <v>7</v>
      </c>
      <c r="G4178" s="1" t="s">
        <v>377</v>
      </c>
      <c r="H4178" s="1" t="s">
        <v>28</v>
      </c>
      <c r="I4178">
        <v>2</v>
      </c>
      <c r="J4178" s="1" t="str">
        <f>+VLOOKUP(bloques1a3[[#This Row],[respuesta]],respuestas.emociones[],2,0)</f>
        <v>asco</v>
      </c>
      <c r="K4178" s="1">
        <f>+VLOOKUP(bloques1a3[[#This Row],[niño]],BD.niños[[Código]:[edad]],5,0)</f>
        <v>10</v>
      </c>
      <c r="L4178" s="1">
        <f>+IF(bloques1a3[[#This Row],[correcta]]=bloques1a3[[#This Row],[respuesta]],1,0)</f>
        <v>1</v>
      </c>
      <c r="M4178" s="1">
        <f>+IF(bloques1a3[[#This Row],[Sexo]]="F",1,0)</f>
        <v>0</v>
      </c>
    </row>
    <row r="4179" spans="1:13" x14ac:dyDescent="0.55000000000000004">
      <c r="A4179">
        <v>57</v>
      </c>
      <c r="B4179" s="1" t="s">
        <v>516</v>
      </c>
      <c r="C4179" s="1" t="s">
        <v>0</v>
      </c>
      <c r="D4179">
        <v>7</v>
      </c>
      <c r="E4179" s="1" t="s">
        <v>323</v>
      </c>
      <c r="F4179">
        <v>5</v>
      </c>
      <c r="G4179" s="1" t="s">
        <v>376</v>
      </c>
      <c r="H4179" s="1" t="s">
        <v>29</v>
      </c>
      <c r="I4179">
        <v>2</v>
      </c>
      <c r="J4179" s="1" t="str">
        <f>+VLOOKUP(bloques1a3[[#This Row],[respuesta]],respuestas.emociones[],2,0)</f>
        <v>miedo</v>
      </c>
      <c r="K4179" s="1">
        <f>+VLOOKUP(bloques1a3[[#This Row],[niño]],BD.niños[[Código]:[edad]],5,0)</f>
        <v>8</v>
      </c>
      <c r="L4179" s="1">
        <f>+IF(bloques1a3[[#This Row],[correcta]]=bloques1a3[[#This Row],[respuesta]],1,0)</f>
        <v>0</v>
      </c>
      <c r="M4179" s="1">
        <f>+IF(bloques1a3[[#This Row],[Sexo]]="F",1,0)</f>
        <v>1</v>
      </c>
    </row>
    <row r="4180" spans="1:13" x14ac:dyDescent="0.55000000000000004">
      <c r="A4180">
        <v>57</v>
      </c>
      <c r="B4180" s="1" t="s">
        <v>516</v>
      </c>
      <c r="C4180" s="1" t="s">
        <v>0</v>
      </c>
      <c r="D4180">
        <v>7</v>
      </c>
      <c r="E4180" s="1" t="s">
        <v>327</v>
      </c>
      <c r="F4180">
        <v>7</v>
      </c>
      <c r="G4180" s="1" t="s">
        <v>376</v>
      </c>
      <c r="H4180" s="1" t="s">
        <v>29</v>
      </c>
      <c r="I4180">
        <v>2</v>
      </c>
      <c r="J4180" s="1" t="str">
        <f>+VLOOKUP(bloques1a3[[#This Row],[respuesta]],respuestas.emociones[],2,0)</f>
        <v>asco</v>
      </c>
      <c r="K4180" s="1">
        <f>+VLOOKUP(bloques1a3[[#This Row],[niño]],BD.niños[[Código]:[edad]],5,0)</f>
        <v>7</v>
      </c>
      <c r="L4180" s="1">
        <f>+IF(bloques1a3[[#This Row],[correcta]]=bloques1a3[[#This Row],[respuesta]],1,0)</f>
        <v>1</v>
      </c>
      <c r="M4180" s="1">
        <f>+IF(bloques1a3[[#This Row],[Sexo]]="F",1,0)</f>
        <v>1</v>
      </c>
    </row>
    <row r="4181" spans="1:13" x14ac:dyDescent="0.55000000000000004">
      <c r="A4181">
        <v>57</v>
      </c>
      <c r="B4181" s="1" t="s">
        <v>516</v>
      </c>
      <c r="C4181" s="1" t="s">
        <v>0</v>
      </c>
      <c r="D4181">
        <v>7</v>
      </c>
      <c r="E4181" s="1" t="s">
        <v>331</v>
      </c>
      <c r="F4181">
        <v>7</v>
      </c>
      <c r="G4181" s="1" t="s">
        <v>376</v>
      </c>
      <c r="H4181" s="1" t="s">
        <v>29</v>
      </c>
      <c r="I4181">
        <v>2</v>
      </c>
      <c r="J4181" s="1" t="str">
        <f>+VLOOKUP(bloques1a3[[#This Row],[respuesta]],respuestas.emociones[],2,0)</f>
        <v>asco</v>
      </c>
      <c r="K4181" s="1">
        <f>+VLOOKUP(bloques1a3[[#This Row],[niño]],BD.niños[[Código]:[edad]],5,0)</f>
        <v>8</v>
      </c>
      <c r="L4181" s="1">
        <f>+IF(bloques1a3[[#This Row],[correcta]]=bloques1a3[[#This Row],[respuesta]],1,0)</f>
        <v>1</v>
      </c>
      <c r="M4181" s="1">
        <f>+IF(bloques1a3[[#This Row],[Sexo]]="F",1,0)</f>
        <v>1</v>
      </c>
    </row>
    <row r="4182" spans="1:13" x14ac:dyDescent="0.55000000000000004">
      <c r="A4182">
        <v>58</v>
      </c>
      <c r="B4182" s="1" t="s">
        <v>517</v>
      </c>
      <c r="C4182" s="1" t="s">
        <v>2</v>
      </c>
      <c r="D4182">
        <v>1</v>
      </c>
      <c r="E4182" s="1" t="s">
        <v>105</v>
      </c>
      <c r="F4182">
        <v>1</v>
      </c>
      <c r="G4182" s="1" t="s">
        <v>377</v>
      </c>
      <c r="H4182" s="1" t="s">
        <v>29</v>
      </c>
      <c r="I4182">
        <v>2</v>
      </c>
      <c r="J4182" s="1" t="str">
        <f>+VLOOKUP(bloques1a3[[#This Row],[respuesta]],respuestas.emociones[],2,0)</f>
        <v>neutra</v>
      </c>
      <c r="K4182" s="1">
        <f>+VLOOKUP(bloques1a3[[#This Row],[niño]],BD.niños[[Código]:[edad]],5,0)</f>
        <v>10</v>
      </c>
      <c r="L4182" s="1">
        <f>+IF(bloques1a3[[#This Row],[correcta]]=bloques1a3[[#This Row],[respuesta]],1,0)</f>
        <v>1</v>
      </c>
      <c r="M4182" s="1">
        <f>+IF(bloques1a3[[#This Row],[Sexo]]="F",1,0)</f>
        <v>1</v>
      </c>
    </row>
    <row r="4183" spans="1:13" x14ac:dyDescent="0.55000000000000004">
      <c r="A4183">
        <v>58</v>
      </c>
      <c r="B4183" s="1" t="s">
        <v>517</v>
      </c>
      <c r="C4183" s="1" t="s">
        <v>2</v>
      </c>
      <c r="D4183">
        <v>1</v>
      </c>
      <c r="E4183" s="1" t="s">
        <v>108</v>
      </c>
      <c r="F4183">
        <v>1</v>
      </c>
      <c r="G4183" s="1" t="s">
        <v>377</v>
      </c>
      <c r="H4183" s="1" t="s">
        <v>29</v>
      </c>
      <c r="I4183">
        <v>2</v>
      </c>
      <c r="J4183" s="1" t="str">
        <f>+VLOOKUP(bloques1a3[[#This Row],[respuesta]],respuestas.emociones[],2,0)</f>
        <v>neutra</v>
      </c>
      <c r="K4183" s="1">
        <f>+VLOOKUP(bloques1a3[[#This Row],[niño]],BD.niños[[Código]:[edad]],5,0)</f>
        <v>10</v>
      </c>
      <c r="L4183" s="1">
        <f>+IF(bloques1a3[[#This Row],[correcta]]=bloques1a3[[#This Row],[respuesta]],1,0)</f>
        <v>1</v>
      </c>
      <c r="M4183" s="1">
        <f>+IF(bloques1a3[[#This Row],[Sexo]]="F",1,0)</f>
        <v>1</v>
      </c>
    </row>
    <row r="4184" spans="1:13" x14ac:dyDescent="0.55000000000000004">
      <c r="A4184">
        <v>58</v>
      </c>
      <c r="B4184" s="1" t="s">
        <v>517</v>
      </c>
      <c r="C4184" s="1" t="s">
        <v>2</v>
      </c>
      <c r="D4184">
        <v>1</v>
      </c>
      <c r="E4184" s="1" t="s">
        <v>112</v>
      </c>
      <c r="F4184">
        <v>1</v>
      </c>
      <c r="G4184" s="1" t="s">
        <v>377</v>
      </c>
      <c r="H4184" s="1" t="s">
        <v>29</v>
      </c>
      <c r="I4184">
        <v>2</v>
      </c>
      <c r="J4184" s="1" t="str">
        <f>+VLOOKUP(bloques1a3[[#This Row],[respuesta]],respuestas.emociones[],2,0)</f>
        <v>neutra</v>
      </c>
      <c r="K4184" s="1">
        <f>+VLOOKUP(bloques1a3[[#This Row],[niño]],BD.niños[[Código]:[edad]],5,0)</f>
        <v>9</v>
      </c>
      <c r="L4184" s="1">
        <f>+IF(bloques1a3[[#This Row],[correcta]]=bloques1a3[[#This Row],[respuesta]],1,0)</f>
        <v>1</v>
      </c>
      <c r="M4184" s="1">
        <f>+IF(bloques1a3[[#This Row],[Sexo]]="F",1,0)</f>
        <v>1</v>
      </c>
    </row>
    <row r="4185" spans="1:13" x14ac:dyDescent="0.55000000000000004">
      <c r="A4185">
        <v>58</v>
      </c>
      <c r="B4185" s="1" t="s">
        <v>517</v>
      </c>
      <c r="C4185" s="1" t="s">
        <v>2</v>
      </c>
      <c r="D4185">
        <v>1</v>
      </c>
      <c r="E4185" s="1" t="s">
        <v>116</v>
      </c>
      <c r="F4185">
        <v>1</v>
      </c>
      <c r="G4185" s="1" t="s">
        <v>377</v>
      </c>
      <c r="H4185" s="1" t="s">
        <v>29</v>
      </c>
      <c r="I4185">
        <v>2</v>
      </c>
      <c r="J4185" s="1" t="str">
        <f>+VLOOKUP(bloques1a3[[#This Row],[respuesta]],respuestas.emociones[],2,0)</f>
        <v>neutra</v>
      </c>
      <c r="K4185" s="1">
        <f>+VLOOKUP(bloques1a3[[#This Row],[niño]],BD.niños[[Código]:[edad]],5,0)</f>
        <v>9</v>
      </c>
      <c r="L4185" s="1">
        <f>+IF(bloques1a3[[#This Row],[correcta]]=bloques1a3[[#This Row],[respuesta]],1,0)</f>
        <v>1</v>
      </c>
      <c r="M4185" s="1">
        <f>+IF(bloques1a3[[#This Row],[Sexo]]="F",1,0)</f>
        <v>1</v>
      </c>
    </row>
    <row r="4186" spans="1:13" x14ac:dyDescent="0.55000000000000004">
      <c r="A4186">
        <v>58</v>
      </c>
      <c r="B4186" s="1" t="s">
        <v>517</v>
      </c>
      <c r="C4186" s="1" t="s">
        <v>2</v>
      </c>
      <c r="D4186">
        <v>1</v>
      </c>
      <c r="E4186" s="1" t="s">
        <v>120</v>
      </c>
      <c r="F4186">
        <v>1</v>
      </c>
      <c r="G4186" s="1" t="s">
        <v>377</v>
      </c>
      <c r="H4186" s="1" t="s">
        <v>28</v>
      </c>
      <c r="I4186">
        <v>2</v>
      </c>
      <c r="J4186" s="1" t="str">
        <f>+VLOOKUP(bloques1a3[[#This Row],[respuesta]],respuestas.emociones[],2,0)</f>
        <v>neutra</v>
      </c>
      <c r="K4186" s="1">
        <f>+VLOOKUP(bloques1a3[[#This Row],[niño]],BD.niños[[Código]:[edad]],5,0)</f>
        <v>10</v>
      </c>
      <c r="L4186" s="1">
        <f>+IF(bloques1a3[[#This Row],[correcta]]=bloques1a3[[#This Row],[respuesta]],1,0)</f>
        <v>1</v>
      </c>
      <c r="M4186" s="1">
        <f>+IF(bloques1a3[[#This Row],[Sexo]]="F",1,0)</f>
        <v>0</v>
      </c>
    </row>
    <row r="4187" spans="1:13" x14ac:dyDescent="0.55000000000000004">
      <c r="A4187">
        <v>58</v>
      </c>
      <c r="B4187" s="1" t="s">
        <v>517</v>
      </c>
      <c r="C4187" s="1" t="s">
        <v>2</v>
      </c>
      <c r="D4187">
        <v>1</v>
      </c>
      <c r="E4187" s="1" t="s">
        <v>123</v>
      </c>
      <c r="F4187">
        <v>1</v>
      </c>
      <c r="G4187" s="1" t="s">
        <v>376</v>
      </c>
      <c r="H4187" s="1" t="s">
        <v>28</v>
      </c>
      <c r="I4187">
        <v>2</v>
      </c>
      <c r="J4187" s="1" t="str">
        <f>+VLOOKUP(bloques1a3[[#This Row],[respuesta]],respuestas.emociones[],2,0)</f>
        <v>neutra</v>
      </c>
      <c r="K4187" s="1">
        <f>+VLOOKUP(bloques1a3[[#This Row],[niño]],BD.niños[[Código]:[edad]],5,0)</f>
        <v>8</v>
      </c>
      <c r="L4187" s="1">
        <f>+IF(bloques1a3[[#This Row],[correcta]]=bloques1a3[[#This Row],[respuesta]],1,0)</f>
        <v>1</v>
      </c>
      <c r="M4187" s="1">
        <f>+IF(bloques1a3[[#This Row],[Sexo]]="F",1,0)</f>
        <v>0</v>
      </c>
    </row>
    <row r="4188" spans="1:13" x14ac:dyDescent="0.55000000000000004">
      <c r="A4188">
        <v>58</v>
      </c>
      <c r="B4188" s="1" t="s">
        <v>517</v>
      </c>
      <c r="C4188" s="1" t="s">
        <v>2</v>
      </c>
      <c r="D4188">
        <v>1</v>
      </c>
      <c r="E4188" s="1" t="s">
        <v>127</v>
      </c>
      <c r="F4188">
        <v>4</v>
      </c>
      <c r="G4188" s="1" t="s">
        <v>375</v>
      </c>
      <c r="H4188" s="1" t="s">
        <v>28</v>
      </c>
      <c r="I4188">
        <v>2</v>
      </c>
      <c r="J4188" s="1" t="str">
        <f>+VLOOKUP(bloques1a3[[#This Row],[respuesta]],respuestas.emociones[],2,0)</f>
        <v>enojo</v>
      </c>
      <c r="K4188" s="1">
        <f>+VLOOKUP(bloques1a3[[#This Row],[niño]],BD.niños[[Código]:[edad]],5,0)</f>
        <v>6</v>
      </c>
      <c r="L4188" s="1">
        <f>+IF(bloques1a3[[#This Row],[correcta]]=bloques1a3[[#This Row],[respuesta]],1,0)</f>
        <v>0</v>
      </c>
      <c r="M4188" s="1">
        <f>+IF(bloques1a3[[#This Row],[Sexo]]="F",1,0)</f>
        <v>0</v>
      </c>
    </row>
    <row r="4189" spans="1:13" x14ac:dyDescent="0.55000000000000004">
      <c r="A4189">
        <v>58</v>
      </c>
      <c r="B4189" s="1" t="s">
        <v>517</v>
      </c>
      <c r="C4189" s="1" t="s">
        <v>2</v>
      </c>
      <c r="D4189">
        <v>1</v>
      </c>
      <c r="E4189" s="1" t="s">
        <v>131</v>
      </c>
      <c r="F4189">
        <v>1</v>
      </c>
      <c r="G4189" s="1" t="s">
        <v>375</v>
      </c>
      <c r="H4189" s="1" t="s">
        <v>29</v>
      </c>
      <c r="I4189">
        <v>2</v>
      </c>
      <c r="J4189" s="1" t="str">
        <f>+VLOOKUP(bloques1a3[[#This Row],[respuesta]],respuestas.emociones[],2,0)</f>
        <v>neutra</v>
      </c>
      <c r="K4189" s="1">
        <f>+VLOOKUP(bloques1a3[[#This Row],[niño]],BD.niños[[Código]:[edad]],5,0)</f>
        <v>6</v>
      </c>
      <c r="L4189" s="1">
        <f>+IF(bloques1a3[[#This Row],[correcta]]=bloques1a3[[#This Row],[respuesta]],1,0)</f>
        <v>1</v>
      </c>
      <c r="M4189" s="1">
        <f>+IF(bloques1a3[[#This Row],[Sexo]]="F",1,0)</f>
        <v>1</v>
      </c>
    </row>
    <row r="4190" spans="1:13" x14ac:dyDescent="0.55000000000000004">
      <c r="A4190">
        <v>58</v>
      </c>
      <c r="B4190" s="1" t="s">
        <v>517</v>
      </c>
      <c r="C4190" s="1" t="s">
        <v>2</v>
      </c>
      <c r="D4190">
        <v>1</v>
      </c>
      <c r="E4190" s="1" t="s">
        <v>135</v>
      </c>
      <c r="F4190">
        <v>1</v>
      </c>
      <c r="G4190" s="1" t="s">
        <v>375</v>
      </c>
      <c r="H4190" s="1" t="s">
        <v>28</v>
      </c>
      <c r="I4190">
        <v>2</v>
      </c>
      <c r="J4190" s="1" t="str">
        <f>+VLOOKUP(bloques1a3[[#This Row],[respuesta]],respuestas.emociones[],2,0)</f>
        <v>neutra</v>
      </c>
      <c r="K4190" s="1">
        <f>+VLOOKUP(bloques1a3[[#This Row],[niño]],BD.niños[[Código]:[edad]],5,0)</f>
        <v>6</v>
      </c>
      <c r="L4190" s="1">
        <f>+IF(bloques1a3[[#This Row],[correcta]]=bloques1a3[[#This Row],[respuesta]],1,0)</f>
        <v>1</v>
      </c>
      <c r="M4190" s="1">
        <f>+IF(bloques1a3[[#This Row],[Sexo]]="F",1,0)</f>
        <v>0</v>
      </c>
    </row>
    <row r="4191" spans="1:13" x14ac:dyDescent="0.55000000000000004">
      <c r="A4191">
        <v>58</v>
      </c>
      <c r="B4191" s="1" t="s">
        <v>517</v>
      </c>
      <c r="C4191" s="1" t="s">
        <v>2</v>
      </c>
      <c r="D4191">
        <v>1</v>
      </c>
      <c r="E4191" s="1" t="s">
        <v>139</v>
      </c>
      <c r="F4191">
        <v>1</v>
      </c>
      <c r="G4191" s="1" t="s">
        <v>376</v>
      </c>
      <c r="H4191" s="1" t="s">
        <v>28</v>
      </c>
      <c r="I4191">
        <v>2</v>
      </c>
      <c r="J4191" s="1" t="str">
        <f>+VLOOKUP(bloques1a3[[#This Row],[respuesta]],respuestas.emociones[],2,0)</f>
        <v>neutra</v>
      </c>
      <c r="K4191" s="1">
        <f>+VLOOKUP(bloques1a3[[#This Row],[niño]],BD.niños[[Código]:[edad]],5,0)</f>
        <v>8</v>
      </c>
      <c r="L4191" s="1">
        <f>+IF(bloques1a3[[#This Row],[correcta]]=bloques1a3[[#This Row],[respuesta]],1,0)</f>
        <v>1</v>
      </c>
      <c r="M4191" s="1">
        <f>+IF(bloques1a3[[#This Row],[Sexo]]="F",1,0)</f>
        <v>0</v>
      </c>
    </row>
    <row r="4192" spans="1:13" x14ac:dyDescent="0.55000000000000004">
      <c r="A4192">
        <v>58</v>
      </c>
      <c r="B4192" s="1" t="s">
        <v>517</v>
      </c>
      <c r="C4192" s="1" t="s">
        <v>2</v>
      </c>
      <c r="D4192">
        <v>1</v>
      </c>
      <c r="E4192" s="1" t="s">
        <v>141</v>
      </c>
      <c r="F4192">
        <v>1</v>
      </c>
      <c r="G4192" s="1" t="s">
        <v>376</v>
      </c>
      <c r="H4192" s="1" t="s">
        <v>29</v>
      </c>
      <c r="I4192">
        <v>2</v>
      </c>
      <c r="J4192" s="1" t="str">
        <f>+VLOOKUP(bloques1a3[[#This Row],[respuesta]],respuestas.emociones[],2,0)</f>
        <v>neutra</v>
      </c>
      <c r="K4192" s="1">
        <f>+VLOOKUP(bloques1a3[[#This Row],[niño]],BD.niños[[Código]:[edad]],5,0)</f>
        <v>7</v>
      </c>
      <c r="L4192" s="1">
        <f>+IF(bloques1a3[[#This Row],[correcta]]=bloques1a3[[#This Row],[respuesta]],1,0)</f>
        <v>1</v>
      </c>
      <c r="M4192" s="1">
        <f>+IF(bloques1a3[[#This Row],[Sexo]]="F",1,0)</f>
        <v>1</v>
      </c>
    </row>
    <row r="4193" spans="1:13" x14ac:dyDescent="0.55000000000000004">
      <c r="A4193">
        <v>58</v>
      </c>
      <c r="B4193" s="1" t="s">
        <v>517</v>
      </c>
      <c r="C4193" s="1" t="s">
        <v>2</v>
      </c>
      <c r="D4193">
        <v>1</v>
      </c>
      <c r="E4193" s="1" t="s">
        <v>145</v>
      </c>
      <c r="F4193">
        <v>1</v>
      </c>
      <c r="G4193" s="1" t="s">
        <v>376</v>
      </c>
      <c r="H4193" s="1" t="s">
        <v>28</v>
      </c>
      <c r="I4193">
        <v>2</v>
      </c>
      <c r="J4193" s="1" t="str">
        <f>+VLOOKUP(bloques1a3[[#This Row],[respuesta]],respuestas.emociones[],2,0)</f>
        <v>neutra</v>
      </c>
      <c r="K4193" s="1">
        <f>+VLOOKUP(bloques1a3[[#This Row],[niño]],BD.niños[[Código]:[edad]],5,0)</f>
        <v>8</v>
      </c>
      <c r="L4193" s="1">
        <f>+IF(bloques1a3[[#This Row],[correcta]]=bloques1a3[[#This Row],[respuesta]],1,0)</f>
        <v>1</v>
      </c>
      <c r="M4193" s="1">
        <f>+IF(bloques1a3[[#This Row],[Sexo]]="F",1,0)</f>
        <v>0</v>
      </c>
    </row>
    <row r="4194" spans="1:13" x14ac:dyDescent="0.55000000000000004">
      <c r="A4194">
        <v>58</v>
      </c>
      <c r="B4194" s="1" t="s">
        <v>517</v>
      </c>
      <c r="C4194" s="1" t="s">
        <v>2</v>
      </c>
      <c r="D4194">
        <v>1</v>
      </c>
      <c r="E4194" s="1" t="s">
        <v>147</v>
      </c>
      <c r="F4194">
        <v>1</v>
      </c>
      <c r="G4194" s="1" t="s">
        <v>376</v>
      </c>
      <c r="H4194" s="1" t="s">
        <v>28</v>
      </c>
      <c r="I4194">
        <v>2</v>
      </c>
      <c r="J4194" s="1" t="str">
        <f>+VLOOKUP(bloques1a3[[#This Row],[respuesta]],respuestas.emociones[],2,0)</f>
        <v>neutra</v>
      </c>
      <c r="K4194" s="1">
        <f>+VLOOKUP(bloques1a3[[#This Row],[niño]],BD.niños[[Código]:[edad]],5,0)</f>
        <v>8</v>
      </c>
      <c r="L4194" s="1">
        <f>+IF(bloques1a3[[#This Row],[correcta]]=bloques1a3[[#This Row],[respuesta]],1,0)</f>
        <v>1</v>
      </c>
      <c r="M4194" s="1">
        <f>+IF(bloques1a3[[#This Row],[Sexo]]="F",1,0)</f>
        <v>0</v>
      </c>
    </row>
    <row r="4195" spans="1:13" x14ac:dyDescent="0.55000000000000004">
      <c r="A4195">
        <v>58</v>
      </c>
      <c r="B4195" s="1" t="s">
        <v>517</v>
      </c>
      <c r="C4195" s="1" t="s">
        <v>2</v>
      </c>
      <c r="D4195">
        <v>1</v>
      </c>
      <c r="E4195" s="1" t="s">
        <v>214</v>
      </c>
      <c r="F4195">
        <v>1</v>
      </c>
      <c r="G4195" s="1" t="s">
        <v>377</v>
      </c>
      <c r="H4195" s="1" t="s">
        <v>29</v>
      </c>
      <c r="I4195">
        <v>2</v>
      </c>
      <c r="J4195" s="1" t="str">
        <f>+VLOOKUP(bloques1a3[[#This Row],[respuesta]],respuestas.emociones[],2,0)</f>
        <v>neutra</v>
      </c>
      <c r="K4195" s="1">
        <f>+VLOOKUP(bloques1a3[[#This Row],[niño]],BD.niños[[Código]:[edad]],5,0)</f>
        <v>10</v>
      </c>
      <c r="L4195" s="1">
        <f>+IF(bloques1a3[[#This Row],[correcta]]=bloques1a3[[#This Row],[respuesta]],1,0)</f>
        <v>1</v>
      </c>
      <c r="M4195" s="1">
        <f>+IF(bloques1a3[[#This Row],[Sexo]]="F",1,0)</f>
        <v>1</v>
      </c>
    </row>
    <row r="4196" spans="1:13" x14ac:dyDescent="0.55000000000000004">
      <c r="A4196">
        <v>58</v>
      </c>
      <c r="B4196" s="1" t="s">
        <v>517</v>
      </c>
      <c r="C4196" s="1" t="s">
        <v>2</v>
      </c>
      <c r="D4196">
        <v>1</v>
      </c>
      <c r="E4196" s="1" t="s">
        <v>217</v>
      </c>
      <c r="F4196">
        <v>1</v>
      </c>
      <c r="G4196" s="1" t="s">
        <v>377</v>
      </c>
      <c r="H4196" s="1" t="s">
        <v>29</v>
      </c>
      <c r="I4196">
        <v>2</v>
      </c>
      <c r="J4196" s="1" t="str">
        <f>+VLOOKUP(bloques1a3[[#This Row],[respuesta]],respuestas.emociones[],2,0)</f>
        <v>neutra</v>
      </c>
      <c r="K4196" s="1">
        <f>+VLOOKUP(bloques1a3[[#This Row],[niño]],BD.niños[[Código]:[edad]],5,0)</f>
        <v>10</v>
      </c>
      <c r="L4196" s="1">
        <f>+IF(bloques1a3[[#This Row],[correcta]]=bloques1a3[[#This Row],[respuesta]],1,0)</f>
        <v>1</v>
      </c>
      <c r="M4196" s="1">
        <f>+IF(bloques1a3[[#This Row],[Sexo]]="F",1,0)</f>
        <v>1</v>
      </c>
    </row>
    <row r="4197" spans="1:13" x14ac:dyDescent="0.55000000000000004">
      <c r="A4197">
        <v>58</v>
      </c>
      <c r="B4197" s="1" t="s">
        <v>517</v>
      </c>
      <c r="C4197" s="1" t="s">
        <v>2</v>
      </c>
      <c r="D4197">
        <v>1</v>
      </c>
      <c r="E4197" s="1" t="s">
        <v>220</v>
      </c>
      <c r="F4197">
        <v>1</v>
      </c>
      <c r="G4197" s="1" t="s">
        <v>377</v>
      </c>
      <c r="H4197" s="1" t="s">
        <v>29</v>
      </c>
      <c r="I4197">
        <v>2</v>
      </c>
      <c r="J4197" s="1" t="str">
        <f>+VLOOKUP(bloques1a3[[#This Row],[respuesta]],respuestas.emociones[],2,0)</f>
        <v>neutra</v>
      </c>
      <c r="K4197" s="1">
        <f>+VLOOKUP(bloques1a3[[#This Row],[niño]],BD.niños[[Código]:[edad]],5,0)</f>
        <v>10</v>
      </c>
      <c r="L4197" s="1">
        <f>+IF(bloques1a3[[#This Row],[correcta]]=bloques1a3[[#This Row],[respuesta]],1,0)</f>
        <v>1</v>
      </c>
      <c r="M4197" s="1">
        <f>+IF(bloques1a3[[#This Row],[Sexo]]="F",1,0)</f>
        <v>1</v>
      </c>
    </row>
    <row r="4198" spans="1:13" x14ac:dyDescent="0.55000000000000004">
      <c r="A4198">
        <v>58</v>
      </c>
      <c r="B4198" s="1" t="s">
        <v>517</v>
      </c>
      <c r="C4198" s="1" t="s">
        <v>2</v>
      </c>
      <c r="D4198">
        <v>1</v>
      </c>
      <c r="E4198" s="1" t="s">
        <v>223</v>
      </c>
      <c r="F4198">
        <v>1</v>
      </c>
      <c r="G4198" s="1" t="s">
        <v>376</v>
      </c>
      <c r="H4198" s="1" t="s">
        <v>29</v>
      </c>
      <c r="I4198">
        <v>2</v>
      </c>
      <c r="J4198" s="1" t="str">
        <f>+VLOOKUP(bloques1a3[[#This Row],[respuesta]],respuestas.emociones[],2,0)</f>
        <v>neutra</v>
      </c>
      <c r="K4198" s="1">
        <f>+VLOOKUP(bloques1a3[[#This Row],[niño]],BD.niños[[Código]:[edad]],5,0)</f>
        <v>8</v>
      </c>
      <c r="L4198" s="1">
        <f>+IF(bloques1a3[[#This Row],[correcta]]=bloques1a3[[#This Row],[respuesta]],1,0)</f>
        <v>1</v>
      </c>
      <c r="M4198" s="1">
        <f>+IF(bloques1a3[[#This Row],[Sexo]]="F",1,0)</f>
        <v>1</v>
      </c>
    </row>
    <row r="4199" spans="1:13" x14ac:dyDescent="0.55000000000000004">
      <c r="A4199">
        <v>58</v>
      </c>
      <c r="B4199" s="1" t="s">
        <v>517</v>
      </c>
      <c r="C4199" s="1" t="s">
        <v>2</v>
      </c>
      <c r="D4199">
        <v>1</v>
      </c>
      <c r="E4199" s="1" t="s">
        <v>226</v>
      </c>
      <c r="F4199">
        <v>1</v>
      </c>
      <c r="G4199" s="1" t="s">
        <v>377</v>
      </c>
      <c r="H4199" s="1" t="s">
        <v>28</v>
      </c>
      <c r="I4199">
        <v>2</v>
      </c>
      <c r="J4199" s="1" t="str">
        <f>+VLOOKUP(bloques1a3[[#This Row],[respuesta]],respuestas.emociones[],2,0)</f>
        <v>neutra</v>
      </c>
      <c r="K4199" s="1">
        <f>+VLOOKUP(bloques1a3[[#This Row],[niño]],BD.niños[[Código]:[edad]],5,0)</f>
        <v>10</v>
      </c>
      <c r="L4199" s="1">
        <f>+IF(bloques1a3[[#This Row],[correcta]]=bloques1a3[[#This Row],[respuesta]],1,0)</f>
        <v>1</v>
      </c>
      <c r="M4199" s="1">
        <f>+IF(bloques1a3[[#This Row],[Sexo]]="F",1,0)</f>
        <v>0</v>
      </c>
    </row>
    <row r="4200" spans="1:13" x14ac:dyDescent="0.55000000000000004">
      <c r="A4200">
        <v>58</v>
      </c>
      <c r="B4200" s="1" t="s">
        <v>517</v>
      </c>
      <c r="C4200" s="1" t="s">
        <v>2</v>
      </c>
      <c r="D4200">
        <v>1</v>
      </c>
      <c r="E4200" s="1" t="s">
        <v>229</v>
      </c>
      <c r="F4200">
        <v>7</v>
      </c>
      <c r="G4200" s="1" t="s">
        <v>376</v>
      </c>
      <c r="H4200" s="1" t="s">
        <v>28</v>
      </c>
      <c r="I4200">
        <v>2</v>
      </c>
      <c r="J4200" s="1" t="str">
        <f>+VLOOKUP(bloques1a3[[#This Row],[respuesta]],respuestas.emociones[],2,0)</f>
        <v>asco</v>
      </c>
      <c r="K4200" s="1">
        <f>+VLOOKUP(bloques1a3[[#This Row],[niño]],BD.niños[[Código]:[edad]],5,0)</f>
        <v>7</v>
      </c>
      <c r="L4200" s="1">
        <f>+IF(bloques1a3[[#This Row],[correcta]]=bloques1a3[[#This Row],[respuesta]],1,0)</f>
        <v>0</v>
      </c>
      <c r="M4200" s="1">
        <f>+IF(bloques1a3[[#This Row],[Sexo]]="F",1,0)</f>
        <v>0</v>
      </c>
    </row>
    <row r="4201" spans="1:13" x14ac:dyDescent="0.55000000000000004">
      <c r="A4201">
        <v>58</v>
      </c>
      <c r="B4201" s="1" t="s">
        <v>517</v>
      </c>
      <c r="C4201" s="1" t="s">
        <v>2</v>
      </c>
      <c r="D4201">
        <v>1</v>
      </c>
      <c r="E4201" s="1" t="s">
        <v>231</v>
      </c>
      <c r="F4201">
        <v>1</v>
      </c>
      <c r="G4201" s="1" t="s">
        <v>375</v>
      </c>
      <c r="H4201" s="1" t="s">
        <v>29</v>
      </c>
      <c r="I4201">
        <v>2</v>
      </c>
      <c r="J4201" s="1" t="str">
        <f>+VLOOKUP(bloques1a3[[#This Row],[respuesta]],respuestas.emociones[],2,0)</f>
        <v>neutra</v>
      </c>
      <c r="K4201" s="1">
        <f>+VLOOKUP(bloques1a3[[#This Row],[niño]],BD.niños[[Código]:[edad]],5,0)</f>
        <v>6</v>
      </c>
      <c r="L4201" s="1">
        <f>+IF(bloques1a3[[#This Row],[correcta]]=bloques1a3[[#This Row],[respuesta]],1,0)</f>
        <v>1</v>
      </c>
      <c r="M4201" s="1">
        <f>+IF(bloques1a3[[#This Row],[Sexo]]="F",1,0)</f>
        <v>1</v>
      </c>
    </row>
    <row r="4202" spans="1:13" x14ac:dyDescent="0.55000000000000004">
      <c r="A4202">
        <v>58</v>
      </c>
      <c r="B4202" s="1" t="s">
        <v>517</v>
      </c>
      <c r="C4202" s="1" t="s">
        <v>2</v>
      </c>
      <c r="D4202">
        <v>1</v>
      </c>
      <c r="E4202" s="1" t="s">
        <v>286</v>
      </c>
      <c r="F4202">
        <v>1</v>
      </c>
      <c r="G4202" s="1" t="s">
        <v>375</v>
      </c>
      <c r="H4202" s="1" t="s">
        <v>28</v>
      </c>
      <c r="I4202">
        <v>2</v>
      </c>
      <c r="J4202" s="1" t="str">
        <f>+VLOOKUP(bloques1a3[[#This Row],[respuesta]],respuestas.emociones[],2,0)</f>
        <v>neutra</v>
      </c>
      <c r="K4202" s="1">
        <f>+VLOOKUP(bloques1a3[[#This Row],[niño]],BD.niños[[Código]:[edad]],5,0)</f>
        <v>5</v>
      </c>
      <c r="L4202" s="1">
        <f>+IF(bloques1a3[[#This Row],[correcta]]=bloques1a3[[#This Row],[respuesta]],1,0)</f>
        <v>1</v>
      </c>
      <c r="M4202" s="1">
        <f>+IF(bloques1a3[[#This Row],[Sexo]]="F",1,0)</f>
        <v>0</v>
      </c>
    </row>
    <row r="4203" spans="1:13" x14ac:dyDescent="0.55000000000000004">
      <c r="A4203">
        <v>58</v>
      </c>
      <c r="B4203" s="1" t="s">
        <v>517</v>
      </c>
      <c r="C4203" s="1" t="s">
        <v>2</v>
      </c>
      <c r="D4203">
        <v>1</v>
      </c>
      <c r="E4203" s="1" t="s">
        <v>290</v>
      </c>
      <c r="F4203">
        <v>6</v>
      </c>
      <c r="G4203" s="1" t="s">
        <v>375</v>
      </c>
      <c r="H4203" s="1" t="s">
        <v>28</v>
      </c>
      <c r="I4203">
        <v>2</v>
      </c>
      <c r="J4203" s="1" t="str">
        <f>+VLOOKUP(bloques1a3[[#This Row],[respuesta]],respuestas.emociones[],2,0)</f>
        <v>sorpresa</v>
      </c>
      <c r="K4203" s="1">
        <f>+VLOOKUP(bloques1a3[[#This Row],[niño]],BD.niños[[Código]:[edad]],5,0)</f>
        <v>6</v>
      </c>
      <c r="L4203" s="1">
        <f>+IF(bloques1a3[[#This Row],[correcta]]=bloques1a3[[#This Row],[respuesta]],1,0)</f>
        <v>0</v>
      </c>
      <c r="M4203" s="1">
        <f>+IF(bloques1a3[[#This Row],[Sexo]]="F",1,0)</f>
        <v>0</v>
      </c>
    </row>
    <row r="4204" spans="1:13" x14ac:dyDescent="0.55000000000000004">
      <c r="A4204">
        <v>58</v>
      </c>
      <c r="B4204" s="1" t="s">
        <v>517</v>
      </c>
      <c r="C4204" s="1" t="s">
        <v>2</v>
      </c>
      <c r="D4204">
        <v>1</v>
      </c>
      <c r="E4204" s="1" t="s">
        <v>294</v>
      </c>
      <c r="F4204">
        <v>1</v>
      </c>
      <c r="G4204" s="1" t="s">
        <v>376</v>
      </c>
      <c r="H4204" s="1" t="s">
        <v>28</v>
      </c>
      <c r="I4204">
        <v>2</v>
      </c>
      <c r="J4204" s="1" t="str">
        <f>+VLOOKUP(bloques1a3[[#This Row],[respuesta]],respuestas.emociones[],2,0)</f>
        <v>neutra</v>
      </c>
      <c r="K4204" s="1">
        <f>+VLOOKUP(bloques1a3[[#This Row],[niño]],BD.niños[[Código]:[edad]],5,0)</f>
        <v>7</v>
      </c>
      <c r="L4204" s="1">
        <f>+IF(bloques1a3[[#This Row],[correcta]]=bloques1a3[[#This Row],[respuesta]],1,0)</f>
        <v>1</v>
      </c>
      <c r="M4204" s="1">
        <f>+IF(bloques1a3[[#This Row],[Sexo]]="F",1,0)</f>
        <v>0</v>
      </c>
    </row>
    <row r="4205" spans="1:13" x14ac:dyDescent="0.55000000000000004">
      <c r="A4205">
        <v>58</v>
      </c>
      <c r="B4205" s="1" t="s">
        <v>517</v>
      </c>
      <c r="C4205" s="1" t="s">
        <v>2</v>
      </c>
      <c r="D4205">
        <v>1</v>
      </c>
      <c r="E4205" s="1" t="s">
        <v>295</v>
      </c>
      <c r="F4205">
        <v>1</v>
      </c>
      <c r="G4205" s="1" t="s">
        <v>376</v>
      </c>
      <c r="H4205" s="1" t="s">
        <v>28</v>
      </c>
      <c r="I4205">
        <v>2</v>
      </c>
      <c r="J4205" s="1" t="str">
        <f>+VLOOKUP(bloques1a3[[#This Row],[respuesta]],respuestas.emociones[],2,0)</f>
        <v>neutra</v>
      </c>
      <c r="K4205" s="1">
        <f>+VLOOKUP(bloques1a3[[#This Row],[niño]],BD.niños[[Código]:[edad]],5,0)</f>
        <v>8</v>
      </c>
      <c r="L4205" s="1">
        <f>+IF(bloques1a3[[#This Row],[correcta]]=bloques1a3[[#This Row],[respuesta]],1,0)</f>
        <v>1</v>
      </c>
      <c r="M4205" s="1">
        <f>+IF(bloques1a3[[#This Row],[Sexo]]="F",1,0)</f>
        <v>0</v>
      </c>
    </row>
    <row r="4206" spans="1:13" x14ac:dyDescent="0.55000000000000004">
      <c r="A4206">
        <v>58</v>
      </c>
      <c r="B4206" s="1" t="s">
        <v>517</v>
      </c>
      <c r="C4206" s="1" t="s">
        <v>2</v>
      </c>
      <c r="D4206">
        <v>1</v>
      </c>
      <c r="E4206" s="1" t="s">
        <v>317</v>
      </c>
      <c r="F4206">
        <v>1</v>
      </c>
      <c r="G4206" s="1" t="s">
        <v>377</v>
      </c>
      <c r="H4206" s="1" t="s">
        <v>29</v>
      </c>
      <c r="I4206">
        <v>2</v>
      </c>
      <c r="J4206" s="1" t="str">
        <f>+VLOOKUP(bloques1a3[[#This Row],[respuesta]],respuestas.emociones[],2,0)</f>
        <v>neutra</v>
      </c>
      <c r="K4206" s="1">
        <f>+VLOOKUP(bloques1a3[[#This Row],[niño]],BD.niños[[Código]:[edad]],5,0)</f>
        <v>10</v>
      </c>
      <c r="L4206" s="1">
        <f>+IF(bloques1a3[[#This Row],[correcta]]=bloques1a3[[#This Row],[respuesta]],1,0)</f>
        <v>1</v>
      </c>
      <c r="M4206" s="1">
        <f>+IF(bloques1a3[[#This Row],[Sexo]]="F",1,0)</f>
        <v>1</v>
      </c>
    </row>
    <row r="4207" spans="1:13" x14ac:dyDescent="0.55000000000000004">
      <c r="A4207">
        <v>58</v>
      </c>
      <c r="B4207" s="1" t="s">
        <v>517</v>
      </c>
      <c r="C4207" s="1" t="s">
        <v>2</v>
      </c>
      <c r="D4207">
        <v>1</v>
      </c>
      <c r="E4207" s="1" t="s">
        <v>320</v>
      </c>
      <c r="F4207">
        <v>1</v>
      </c>
      <c r="G4207" s="1" t="s">
        <v>377</v>
      </c>
      <c r="H4207" s="1" t="s">
        <v>28</v>
      </c>
      <c r="I4207">
        <v>2</v>
      </c>
      <c r="J4207" s="1" t="str">
        <f>+VLOOKUP(bloques1a3[[#This Row],[respuesta]],respuestas.emociones[],2,0)</f>
        <v>neutra</v>
      </c>
      <c r="K4207" s="1">
        <f>+VLOOKUP(bloques1a3[[#This Row],[niño]],BD.niños[[Código]:[edad]],5,0)</f>
        <v>10</v>
      </c>
      <c r="L4207" s="1">
        <f>+IF(bloques1a3[[#This Row],[correcta]]=bloques1a3[[#This Row],[respuesta]],1,0)</f>
        <v>1</v>
      </c>
      <c r="M4207" s="1">
        <f>+IF(bloques1a3[[#This Row],[Sexo]]="F",1,0)</f>
        <v>0</v>
      </c>
    </row>
    <row r="4208" spans="1:13" x14ac:dyDescent="0.55000000000000004">
      <c r="A4208">
        <v>58</v>
      </c>
      <c r="B4208" s="1" t="s">
        <v>517</v>
      </c>
      <c r="C4208" s="1" t="s">
        <v>2</v>
      </c>
      <c r="D4208">
        <v>1</v>
      </c>
      <c r="E4208" s="1" t="s">
        <v>323</v>
      </c>
      <c r="F4208">
        <v>7</v>
      </c>
      <c r="G4208" s="1" t="s">
        <v>376</v>
      </c>
      <c r="H4208" s="1" t="s">
        <v>29</v>
      </c>
      <c r="I4208">
        <v>2</v>
      </c>
      <c r="J4208" s="1" t="str">
        <f>+VLOOKUP(bloques1a3[[#This Row],[respuesta]],respuestas.emociones[],2,0)</f>
        <v>asco</v>
      </c>
      <c r="K4208" s="1">
        <f>+VLOOKUP(bloques1a3[[#This Row],[niño]],BD.niños[[Código]:[edad]],5,0)</f>
        <v>8</v>
      </c>
      <c r="L4208" s="1">
        <f>+IF(bloques1a3[[#This Row],[correcta]]=bloques1a3[[#This Row],[respuesta]],1,0)</f>
        <v>0</v>
      </c>
      <c r="M4208" s="1">
        <f>+IF(bloques1a3[[#This Row],[Sexo]]="F",1,0)</f>
        <v>1</v>
      </c>
    </row>
    <row r="4209" spans="1:13" x14ac:dyDescent="0.55000000000000004">
      <c r="A4209">
        <v>58</v>
      </c>
      <c r="B4209" s="1" t="s">
        <v>517</v>
      </c>
      <c r="C4209" s="1" t="s">
        <v>2</v>
      </c>
      <c r="D4209">
        <v>1</v>
      </c>
      <c r="E4209" s="1" t="s">
        <v>327</v>
      </c>
      <c r="F4209">
        <v>1</v>
      </c>
      <c r="G4209" s="1" t="s">
        <v>376</v>
      </c>
      <c r="H4209" s="1" t="s">
        <v>29</v>
      </c>
      <c r="I4209">
        <v>2</v>
      </c>
      <c r="J4209" s="1" t="str">
        <f>+VLOOKUP(bloques1a3[[#This Row],[respuesta]],respuestas.emociones[],2,0)</f>
        <v>neutra</v>
      </c>
      <c r="K4209" s="1">
        <f>+VLOOKUP(bloques1a3[[#This Row],[niño]],BD.niños[[Código]:[edad]],5,0)</f>
        <v>7</v>
      </c>
      <c r="L4209" s="1">
        <f>+IF(bloques1a3[[#This Row],[correcta]]=bloques1a3[[#This Row],[respuesta]],1,0)</f>
        <v>1</v>
      </c>
      <c r="M4209" s="1">
        <f>+IF(bloques1a3[[#This Row],[Sexo]]="F",1,0)</f>
        <v>1</v>
      </c>
    </row>
    <row r="4210" spans="1:13" x14ac:dyDescent="0.55000000000000004">
      <c r="A4210">
        <v>58</v>
      </c>
      <c r="B4210" s="1" t="s">
        <v>517</v>
      </c>
      <c r="C4210" s="1" t="s">
        <v>2</v>
      </c>
      <c r="D4210">
        <v>1</v>
      </c>
      <c r="E4210" s="1" t="s">
        <v>331</v>
      </c>
      <c r="F4210">
        <v>1</v>
      </c>
      <c r="G4210" s="1" t="s">
        <v>376</v>
      </c>
      <c r="H4210" s="1" t="s">
        <v>29</v>
      </c>
      <c r="I4210">
        <v>2</v>
      </c>
      <c r="J4210" s="1" t="str">
        <f>+VLOOKUP(bloques1a3[[#This Row],[respuesta]],respuestas.emociones[],2,0)</f>
        <v>neutra</v>
      </c>
      <c r="K4210" s="1">
        <f>+VLOOKUP(bloques1a3[[#This Row],[niño]],BD.niños[[Código]:[edad]],5,0)</f>
        <v>8</v>
      </c>
      <c r="L4210" s="1">
        <f>+IF(bloques1a3[[#This Row],[correcta]]=bloques1a3[[#This Row],[respuesta]],1,0)</f>
        <v>1</v>
      </c>
      <c r="M4210" s="1">
        <f>+IF(bloques1a3[[#This Row],[Sexo]]="F",1,0)</f>
        <v>1</v>
      </c>
    </row>
    <row r="4211" spans="1:13" x14ac:dyDescent="0.55000000000000004">
      <c r="A4211">
        <v>59</v>
      </c>
      <c r="B4211" s="1" t="s">
        <v>518</v>
      </c>
      <c r="C4211" s="1" t="s">
        <v>2</v>
      </c>
      <c r="D4211">
        <v>1</v>
      </c>
      <c r="E4211" s="1" t="s">
        <v>105</v>
      </c>
      <c r="F4211">
        <v>1</v>
      </c>
      <c r="G4211" s="1" t="s">
        <v>377</v>
      </c>
      <c r="H4211" s="1" t="s">
        <v>29</v>
      </c>
      <c r="I4211">
        <v>2</v>
      </c>
      <c r="J4211" s="1" t="str">
        <f>+VLOOKUP(bloques1a3[[#This Row],[respuesta]],respuestas.emociones[],2,0)</f>
        <v>neutra</v>
      </c>
      <c r="K4211" s="1">
        <f>+VLOOKUP(bloques1a3[[#This Row],[niño]],BD.niños[[Código]:[edad]],5,0)</f>
        <v>10</v>
      </c>
      <c r="L4211" s="1">
        <f>+IF(bloques1a3[[#This Row],[correcta]]=bloques1a3[[#This Row],[respuesta]],1,0)</f>
        <v>1</v>
      </c>
      <c r="M4211" s="1">
        <f>+IF(bloques1a3[[#This Row],[Sexo]]="F",1,0)</f>
        <v>1</v>
      </c>
    </row>
    <row r="4212" spans="1:13" x14ac:dyDescent="0.55000000000000004">
      <c r="A4212">
        <v>59</v>
      </c>
      <c r="B4212" s="1" t="s">
        <v>518</v>
      </c>
      <c r="C4212" s="1" t="s">
        <v>2</v>
      </c>
      <c r="D4212">
        <v>1</v>
      </c>
      <c r="E4212" s="1" t="s">
        <v>108</v>
      </c>
      <c r="F4212">
        <v>5</v>
      </c>
      <c r="G4212" s="1" t="s">
        <v>377</v>
      </c>
      <c r="H4212" s="1" t="s">
        <v>29</v>
      </c>
      <c r="I4212">
        <v>2</v>
      </c>
      <c r="J4212" s="1" t="str">
        <f>+VLOOKUP(bloques1a3[[#This Row],[respuesta]],respuestas.emociones[],2,0)</f>
        <v>miedo</v>
      </c>
      <c r="K4212" s="1">
        <f>+VLOOKUP(bloques1a3[[#This Row],[niño]],BD.niños[[Código]:[edad]],5,0)</f>
        <v>10</v>
      </c>
      <c r="L4212" s="1">
        <f>+IF(bloques1a3[[#This Row],[correcta]]=bloques1a3[[#This Row],[respuesta]],1,0)</f>
        <v>0</v>
      </c>
      <c r="M4212" s="1">
        <f>+IF(bloques1a3[[#This Row],[Sexo]]="F",1,0)</f>
        <v>1</v>
      </c>
    </row>
    <row r="4213" spans="1:13" x14ac:dyDescent="0.55000000000000004">
      <c r="A4213">
        <v>59</v>
      </c>
      <c r="B4213" s="1" t="s">
        <v>518</v>
      </c>
      <c r="C4213" s="1" t="s">
        <v>2</v>
      </c>
      <c r="D4213">
        <v>1</v>
      </c>
      <c r="E4213" s="1" t="s">
        <v>112</v>
      </c>
      <c r="F4213">
        <v>1</v>
      </c>
      <c r="G4213" s="1" t="s">
        <v>377</v>
      </c>
      <c r="H4213" s="1" t="s">
        <v>29</v>
      </c>
      <c r="I4213">
        <v>2</v>
      </c>
      <c r="J4213" s="1" t="str">
        <f>+VLOOKUP(bloques1a3[[#This Row],[respuesta]],respuestas.emociones[],2,0)</f>
        <v>neutra</v>
      </c>
      <c r="K4213" s="1">
        <f>+VLOOKUP(bloques1a3[[#This Row],[niño]],BD.niños[[Código]:[edad]],5,0)</f>
        <v>9</v>
      </c>
      <c r="L4213" s="1">
        <f>+IF(bloques1a3[[#This Row],[correcta]]=bloques1a3[[#This Row],[respuesta]],1,0)</f>
        <v>1</v>
      </c>
      <c r="M4213" s="1">
        <f>+IF(bloques1a3[[#This Row],[Sexo]]="F",1,0)</f>
        <v>1</v>
      </c>
    </row>
    <row r="4214" spans="1:13" x14ac:dyDescent="0.55000000000000004">
      <c r="A4214">
        <v>59</v>
      </c>
      <c r="B4214" s="1" t="s">
        <v>518</v>
      </c>
      <c r="C4214" s="1" t="s">
        <v>2</v>
      </c>
      <c r="D4214">
        <v>1</v>
      </c>
      <c r="E4214" s="1" t="s">
        <v>116</v>
      </c>
      <c r="F4214">
        <v>1</v>
      </c>
      <c r="G4214" s="1" t="s">
        <v>377</v>
      </c>
      <c r="H4214" s="1" t="s">
        <v>29</v>
      </c>
      <c r="I4214">
        <v>2</v>
      </c>
      <c r="J4214" s="1" t="str">
        <f>+VLOOKUP(bloques1a3[[#This Row],[respuesta]],respuestas.emociones[],2,0)</f>
        <v>neutra</v>
      </c>
      <c r="K4214" s="1">
        <f>+VLOOKUP(bloques1a3[[#This Row],[niño]],BD.niños[[Código]:[edad]],5,0)</f>
        <v>9</v>
      </c>
      <c r="L4214" s="1">
        <f>+IF(bloques1a3[[#This Row],[correcta]]=bloques1a3[[#This Row],[respuesta]],1,0)</f>
        <v>1</v>
      </c>
      <c r="M4214" s="1">
        <f>+IF(bloques1a3[[#This Row],[Sexo]]="F",1,0)</f>
        <v>1</v>
      </c>
    </row>
    <row r="4215" spans="1:13" x14ac:dyDescent="0.55000000000000004">
      <c r="A4215">
        <v>59</v>
      </c>
      <c r="B4215" s="1" t="s">
        <v>518</v>
      </c>
      <c r="C4215" s="1" t="s">
        <v>2</v>
      </c>
      <c r="D4215">
        <v>1</v>
      </c>
      <c r="E4215" s="1" t="s">
        <v>120</v>
      </c>
      <c r="F4215">
        <v>1</v>
      </c>
      <c r="G4215" s="1" t="s">
        <v>377</v>
      </c>
      <c r="H4215" s="1" t="s">
        <v>28</v>
      </c>
      <c r="I4215">
        <v>2</v>
      </c>
      <c r="J4215" s="1" t="str">
        <f>+VLOOKUP(bloques1a3[[#This Row],[respuesta]],respuestas.emociones[],2,0)</f>
        <v>neutra</v>
      </c>
      <c r="K4215" s="1">
        <f>+VLOOKUP(bloques1a3[[#This Row],[niño]],BD.niños[[Código]:[edad]],5,0)</f>
        <v>10</v>
      </c>
      <c r="L4215" s="1">
        <f>+IF(bloques1a3[[#This Row],[correcta]]=bloques1a3[[#This Row],[respuesta]],1,0)</f>
        <v>1</v>
      </c>
      <c r="M4215" s="1">
        <f>+IF(bloques1a3[[#This Row],[Sexo]]="F",1,0)</f>
        <v>0</v>
      </c>
    </row>
    <row r="4216" spans="1:13" x14ac:dyDescent="0.55000000000000004">
      <c r="A4216">
        <v>59</v>
      </c>
      <c r="B4216" s="1" t="s">
        <v>518</v>
      </c>
      <c r="C4216" s="1" t="s">
        <v>2</v>
      </c>
      <c r="D4216">
        <v>1</v>
      </c>
      <c r="E4216" s="1" t="s">
        <v>123</v>
      </c>
      <c r="F4216">
        <v>3</v>
      </c>
      <c r="G4216" s="1" t="s">
        <v>376</v>
      </c>
      <c r="H4216" s="1" t="s">
        <v>28</v>
      </c>
      <c r="I4216">
        <v>2</v>
      </c>
      <c r="J4216" s="1" t="str">
        <f>+VLOOKUP(bloques1a3[[#This Row],[respuesta]],respuestas.emociones[],2,0)</f>
        <v>tristeza</v>
      </c>
      <c r="K4216" s="1">
        <f>+VLOOKUP(bloques1a3[[#This Row],[niño]],BD.niños[[Código]:[edad]],5,0)</f>
        <v>8</v>
      </c>
      <c r="L4216" s="1">
        <f>+IF(bloques1a3[[#This Row],[correcta]]=bloques1a3[[#This Row],[respuesta]],1,0)</f>
        <v>0</v>
      </c>
      <c r="M4216" s="1">
        <f>+IF(bloques1a3[[#This Row],[Sexo]]="F",1,0)</f>
        <v>0</v>
      </c>
    </row>
    <row r="4217" spans="1:13" x14ac:dyDescent="0.55000000000000004">
      <c r="A4217">
        <v>59</v>
      </c>
      <c r="B4217" s="1" t="s">
        <v>518</v>
      </c>
      <c r="C4217" s="1" t="s">
        <v>2</v>
      </c>
      <c r="D4217">
        <v>1</v>
      </c>
      <c r="E4217" s="1" t="s">
        <v>127</v>
      </c>
      <c r="F4217">
        <v>3</v>
      </c>
      <c r="G4217" s="1" t="s">
        <v>375</v>
      </c>
      <c r="H4217" s="1" t="s">
        <v>28</v>
      </c>
      <c r="I4217">
        <v>2</v>
      </c>
      <c r="J4217" s="1" t="str">
        <f>+VLOOKUP(bloques1a3[[#This Row],[respuesta]],respuestas.emociones[],2,0)</f>
        <v>tristeza</v>
      </c>
      <c r="K4217" s="1">
        <f>+VLOOKUP(bloques1a3[[#This Row],[niño]],BD.niños[[Código]:[edad]],5,0)</f>
        <v>6</v>
      </c>
      <c r="L4217" s="1">
        <f>+IF(bloques1a3[[#This Row],[correcta]]=bloques1a3[[#This Row],[respuesta]],1,0)</f>
        <v>0</v>
      </c>
      <c r="M4217" s="1">
        <f>+IF(bloques1a3[[#This Row],[Sexo]]="F",1,0)</f>
        <v>0</v>
      </c>
    </row>
    <row r="4218" spans="1:13" x14ac:dyDescent="0.55000000000000004">
      <c r="A4218">
        <v>59</v>
      </c>
      <c r="B4218" s="1" t="s">
        <v>518</v>
      </c>
      <c r="C4218" s="1" t="s">
        <v>2</v>
      </c>
      <c r="D4218">
        <v>1</v>
      </c>
      <c r="E4218" s="1" t="s">
        <v>131</v>
      </c>
      <c r="F4218">
        <v>1</v>
      </c>
      <c r="G4218" s="1" t="s">
        <v>375</v>
      </c>
      <c r="H4218" s="1" t="s">
        <v>29</v>
      </c>
      <c r="I4218">
        <v>2</v>
      </c>
      <c r="J4218" s="1" t="str">
        <f>+VLOOKUP(bloques1a3[[#This Row],[respuesta]],respuestas.emociones[],2,0)</f>
        <v>neutra</v>
      </c>
      <c r="K4218" s="1">
        <f>+VLOOKUP(bloques1a3[[#This Row],[niño]],BD.niños[[Código]:[edad]],5,0)</f>
        <v>6</v>
      </c>
      <c r="L4218" s="1">
        <f>+IF(bloques1a3[[#This Row],[correcta]]=bloques1a3[[#This Row],[respuesta]],1,0)</f>
        <v>1</v>
      </c>
      <c r="M4218" s="1">
        <f>+IF(bloques1a3[[#This Row],[Sexo]]="F",1,0)</f>
        <v>1</v>
      </c>
    </row>
    <row r="4219" spans="1:13" x14ac:dyDescent="0.55000000000000004">
      <c r="A4219">
        <v>59</v>
      </c>
      <c r="B4219" s="1" t="s">
        <v>518</v>
      </c>
      <c r="C4219" s="1" t="s">
        <v>2</v>
      </c>
      <c r="D4219">
        <v>1</v>
      </c>
      <c r="E4219" s="1" t="s">
        <v>135</v>
      </c>
      <c r="F4219">
        <v>3</v>
      </c>
      <c r="G4219" s="1" t="s">
        <v>375</v>
      </c>
      <c r="H4219" s="1" t="s">
        <v>28</v>
      </c>
      <c r="I4219">
        <v>2</v>
      </c>
      <c r="J4219" s="1" t="str">
        <f>+VLOOKUP(bloques1a3[[#This Row],[respuesta]],respuestas.emociones[],2,0)</f>
        <v>tristeza</v>
      </c>
      <c r="K4219" s="1">
        <f>+VLOOKUP(bloques1a3[[#This Row],[niño]],BD.niños[[Código]:[edad]],5,0)</f>
        <v>6</v>
      </c>
      <c r="L4219" s="1">
        <f>+IF(bloques1a3[[#This Row],[correcta]]=bloques1a3[[#This Row],[respuesta]],1,0)</f>
        <v>0</v>
      </c>
      <c r="M4219" s="1">
        <f>+IF(bloques1a3[[#This Row],[Sexo]]="F",1,0)</f>
        <v>0</v>
      </c>
    </row>
    <row r="4220" spans="1:13" x14ac:dyDescent="0.55000000000000004">
      <c r="A4220">
        <v>59</v>
      </c>
      <c r="B4220" s="1" t="s">
        <v>518</v>
      </c>
      <c r="C4220" s="1" t="s">
        <v>2</v>
      </c>
      <c r="D4220">
        <v>1</v>
      </c>
      <c r="E4220" s="1" t="s">
        <v>139</v>
      </c>
      <c r="F4220">
        <v>1</v>
      </c>
      <c r="G4220" s="1" t="s">
        <v>376</v>
      </c>
      <c r="H4220" s="1" t="s">
        <v>28</v>
      </c>
      <c r="I4220">
        <v>2</v>
      </c>
      <c r="J4220" s="1" t="str">
        <f>+VLOOKUP(bloques1a3[[#This Row],[respuesta]],respuestas.emociones[],2,0)</f>
        <v>neutra</v>
      </c>
      <c r="K4220" s="1">
        <f>+VLOOKUP(bloques1a3[[#This Row],[niño]],BD.niños[[Código]:[edad]],5,0)</f>
        <v>8</v>
      </c>
      <c r="L4220" s="1">
        <f>+IF(bloques1a3[[#This Row],[correcta]]=bloques1a3[[#This Row],[respuesta]],1,0)</f>
        <v>1</v>
      </c>
      <c r="M4220" s="1">
        <f>+IF(bloques1a3[[#This Row],[Sexo]]="F",1,0)</f>
        <v>0</v>
      </c>
    </row>
    <row r="4221" spans="1:13" x14ac:dyDescent="0.55000000000000004">
      <c r="A4221">
        <v>59</v>
      </c>
      <c r="B4221" s="1" t="s">
        <v>518</v>
      </c>
      <c r="C4221" s="1" t="s">
        <v>2</v>
      </c>
      <c r="D4221">
        <v>1</v>
      </c>
      <c r="E4221" s="1" t="s">
        <v>141</v>
      </c>
      <c r="F4221">
        <v>1</v>
      </c>
      <c r="G4221" s="1" t="s">
        <v>376</v>
      </c>
      <c r="H4221" s="1" t="s">
        <v>29</v>
      </c>
      <c r="I4221">
        <v>2</v>
      </c>
      <c r="J4221" s="1" t="str">
        <f>+VLOOKUP(bloques1a3[[#This Row],[respuesta]],respuestas.emociones[],2,0)</f>
        <v>neutra</v>
      </c>
      <c r="K4221" s="1">
        <f>+VLOOKUP(bloques1a3[[#This Row],[niño]],BD.niños[[Código]:[edad]],5,0)</f>
        <v>7</v>
      </c>
      <c r="L4221" s="1">
        <f>+IF(bloques1a3[[#This Row],[correcta]]=bloques1a3[[#This Row],[respuesta]],1,0)</f>
        <v>1</v>
      </c>
      <c r="M4221" s="1">
        <f>+IF(bloques1a3[[#This Row],[Sexo]]="F",1,0)</f>
        <v>1</v>
      </c>
    </row>
    <row r="4222" spans="1:13" x14ac:dyDescent="0.55000000000000004">
      <c r="A4222">
        <v>59</v>
      </c>
      <c r="B4222" s="1" t="s">
        <v>518</v>
      </c>
      <c r="C4222" s="1" t="s">
        <v>2</v>
      </c>
      <c r="D4222">
        <v>1</v>
      </c>
      <c r="E4222" s="1" t="s">
        <v>145</v>
      </c>
      <c r="F4222">
        <v>1</v>
      </c>
      <c r="G4222" s="1" t="s">
        <v>376</v>
      </c>
      <c r="H4222" s="1" t="s">
        <v>28</v>
      </c>
      <c r="I4222">
        <v>2</v>
      </c>
      <c r="J4222" s="1" t="str">
        <f>+VLOOKUP(bloques1a3[[#This Row],[respuesta]],respuestas.emociones[],2,0)</f>
        <v>neutra</v>
      </c>
      <c r="K4222" s="1">
        <f>+VLOOKUP(bloques1a3[[#This Row],[niño]],BD.niños[[Código]:[edad]],5,0)</f>
        <v>8</v>
      </c>
      <c r="L4222" s="1">
        <f>+IF(bloques1a3[[#This Row],[correcta]]=bloques1a3[[#This Row],[respuesta]],1,0)</f>
        <v>1</v>
      </c>
      <c r="M4222" s="1">
        <f>+IF(bloques1a3[[#This Row],[Sexo]]="F",1,0)</f>
        <v>0</v>
      </c>
    </row>
    <row r="4223" spans="1:13" x14ac:dyDescent="0.55000000000000004">
      <c r="A4223">
        <v>59</v>
      </c>
      <c r="B4223" s="1" t="s">
        <v>518</v>
      </c>
      <c r="C4223" s="1" t="s">
        <v>2</v>
      </c>
      <c r="D4223">
        <v>1</v>
      </c>
      <c r="E4223" s="1" t="s">
        <v>147</v>
      </c>
      <c r="F4223">
        <v>1</v>
      </c>
      <c r="G4223" s="1" t="s">
        <v>376</v>
      </c>
      <c r="H4223" s="1" t="s">
        <v>28</v>
      </c>
      <c r="I4223">
        <v>2</v>
      </c>
      <c r="J4223" s="1" t="str">
        <f>+VLOOKUP(bloques1a3[[#This Row],[respuesta]],respuestas.emociones[],2,0)</f>
        <v>neutra</v>
      </c>
      <c r="K4223" s="1">
        <f>+VLOOKUP(bloques1a3[[#This Row],[niño]],BD.niños[[Código]:[edad]],5,0)</f>
        <v>8</v>
      </c>
      <c r="L4223" s="1">
        <f>+IF(bloques1a3[[#This Row],[correcta]]=bloques1a3[[#This Row],[respuesta]],1,0)</f>
        <v>1</v>
      </c>
      <c r="M4223" s="1">
        <f>+IF(bloques1a3[[#This Row],[Sexo]]="F",1,0)</f>
        <v>0</v>
      </c>
    </row>
    <row r="4224" spans="1:13" x14ac:dyDescent="0.55000000000000004">
      <c r="A4224">
        <v>59</v>
      </c>
      <c r="B4224" s="1" t="s">
        <v>518</v>
      </c>
      <c r="C4224" s="1" t="s">
        <v>2</v>
      </c>
      <c r="D4224">
        <v>1</v>
      </c>
      <c r="E4224" s="1" t="s">
        <v>214</v>
      </c>
      <c r="F4224">
        <v>1</v>
      </c>
      <c r="G4224" s="1" t="s">
        <v>377</v>
      </c>
      <c r="H4224" s="1" t="s">
        <v>29</v>
      </c>
      <c r="I4224">
        <v>2</v>
      </c>
      <c r="J4224" s="1" t="str">
        <f>+VLOOKUP(bloques1a3[[#This Row],[respuesta]],respuestas.emociones[],2,0)</f>
        <v>neutra</v>
      </c>
      <c r="K4224" s="1">
        <f>+VLOOKUP(bloques1a3[[#This Row],[niño]],BD.niños[[Código]:[edad]],5,0)</f>
        <v>10</v>
      </c>
      <c r="L4224" s="1">
        <f>+IF(bloques1a3[[#This Row],[correcta]]=bloques1a3[[#This Row],[respuesta]],1,0)</f>
        <v>1</v>
      </c>
      <c r="M4224" s="1">
        <f>+IF(bloques1a3[[#This Row],[Sexo]]="F",1,0)</f>
        <v>1</v>
      </c>
    </row>
    <row r="4225" spans="1:13" x14ac:dyDescent="0.55000000000000004">
      <c r="A4225">
        <v>59</v>
      </c>
      <c r="B4225" s="1" t="s">
        <v>518</v>
      </c>
      <c r="C4225" s="1" t="s">
        <v>2</v>
      </c>
      <c r="D4225">
        <v>1</v>
      </c>
      <c r="E4225" s="1" t="s">
        <v>217</v>
      </c>
      <c r="F4225">
        <v>1</v>
      </c>
      <c r="G4225" s="1" t="s">
        <v>377</v>
      </c>
      <c r="H4225" s="1" t="s">
        <v>29</v>
      </c>
      <c r="I4225">
        <v>2</v>
      </c>
      <c r="J4225" s="1" t="str">
        <f>+VLOOKUP(bloques1a3[[#This Row],[respuesta]],respuestas.emociones[],2,0)</f>
        <v>neutra</v>
      </c>
      <c r="K4225" s="1">
        <f>+VLOOKUP(bloques1a3[[#This Row],[niño]],BD.niños[[Código]:[edad]],5,0)</f>
        <v>10</v>
      </c>
      <c r="L4225" s="1">
        <f>+IF(bloques1a3[[#This Row],[correcta]]=bloques1a3[[#This Row],[respuesta]],1,0)</f>
        <v>1</v>
      </c>
      <c r="M4225" s="1">
        <f>+IF(bloques1a3[[#This Row],[Sexo]]="F",1,0)</f>
        <v>1</v>
      </c>
    </row>
    <row r="4226" spans="1:13" x14ac:dyDescent="0.55000000000000004">
      <c r="A4226">
        <v>59</v>
      </c>
      <c r="B4226" s="1" t="s">
        <v>518</v>
      </c>
      <c r="C4226" s="1" t="s">
        <v>2</v>
      </c>
      <c r="D4226">
        <v>1</v>
      </c>
      <c r="E4226" s="1" t="s">
        <v>220</v>
      </c>
      <c r="F4226">
        <v>1</v>
      </c>
      <c r="G4226" s="1" t="s">
        <v>377</v>
      </c>
      <c r="H4226" s="1" t="s">
        <v>29</v>
      </c>
      <c r="I4226">
        <v>2</v>
      </c>
      <c r="J4226" s="1" t="str">
        <f>+VLOOKUP(bloques1a3[[#This Row],[respuesta]],respuestas.emociones[],2,0)</f>
        <v>neutra</v>
      </c>
      <c r="K4226" s="1">
        <f>+VLOOKUP(bloques1a3[[#This Row],[niño]],BD.niños[[Código]:[edad]],5,0)</f>
        <v>10</v>
      </c>
      <c r="L4226" s="1">
        <f>+IF(bloques1a3[[#This Row],[correcta]]=bloques1a3[[#This Row],[respuesta]],1,0)</f>
        <v>1</v>
      </c>
      <c r="M4226" s="1">
        <f>+IF(bloques1a3[[#This Row],[Sexo]]="F",1,0)</f>
        <v>1</v>
      </c>
    </row>
    <row r="4227" spans="1:13" x14ac:dyDescent="0.55000000000000004">
      <c r="A4227">
        <v>59</v>
      </c>
      <c r="B4227" s="1" t="s">
        <v>518</v>
      </c>
      <c r="C4227" s="1" t="s">
        <v>2</v>
      </c>
      <c r="D4227">
        <v>1</v>
      </c>
      <c r="E4227" s="1" t="s">
        <v>223</v>
      </c>
      <c r="F4227">
        <v>1</v>
      </c>
      <c r="G4227" s="1" t="s">
        <v>376</v>
      </c>
      <c r="H4227" s="1" t="s">
        <v>29</v>
      </c>
      <c r="I4227">
        <v>2</v>
      </c>
      <c r="J4227" s="1" t="str">
        <f>+VLOOKUP(bloques1a3[[#This Row],[respuesta]],respuestas.emociones[],2,0)</f>
        <v>neutra</v>
      </c>
      <c r="K4227" s="1">
        <f>+VLOOKUP(bloques1a3[[#This Row],[niño]],BD.niños[[Código]:[edad]],5,0)</f>
        <v>8</v>
      </c>
      <c r="L4227" s="1">
        <f>+IF(bloques1a3[[#This Row],[correcta]]=bloques1a3[[#This Row],[respuesta]],1,0)</f>
        <v>1</v>
      </c>
      <c r="M4227" s="1">
        <f>+IF(bloques1a3[[#This Row],[Sexo]]="F",1,0)</f>
        <v>1</v>
      </c>
    </row>
    <row r="4228" spans="1:13" x14ac:dyDescent="0.55000000000000004">
      <c r="A4228">
        <v>59</v>
      </c>
      <c r="B4228" s="1" t="s">
        <v>518</v>
      </c>
      <c r="C4228" s="1" t="s">
        <v>2</v>
      </c>
      <c r="D4228">
        <v>1</v>
      </c>
      <c r="E4228" s="1" t="s">
        <v>226</v>
      </c>
      <c r="F4228">
        <v>1</v>
      </c>
      <c r="G4228" s="1" t="s">
        <v>377</v>
      </c>
      <c r="H4228" s="1" t="s">
        <v>28</v>
      </c>
      <c r="I4228">
        <v>2</v>
      </c>
      <c r="J4228" s="1" t="str">
        <f>+VLOOKUP(bloques1a3[[#This Row],[respuesta]],respuestas.emociones[],2,0)</f>
        <v>neutra</v>
      </c>
      <c r="K4228" s="1">
        <f>+VLOOKUP(bloques1a3[[#This Row],[niño]],BD.niños[[Código]:[edad]],5,0)</f>
        <v>10</v>
      </c>
      <c r="L4228" s="1">
        <f>+IF(bloques1a3[[#This Row],[correcta]]=bloques1a3[[#This Row],[respuesta]],1,0)</f>
        <v>1</v>
      </c>
      <c r="M4228" s="1">
        <f>+IF(bloques1a3[[#This Row],[Sexo]]="F",1,0)</f>
        <v>0</v>
      </c>
    </row>
    <row r="4229" spans="1:13" x14ac:dyDescent="0.55000000000000004">
      <c r="A4229">
        <v>59</v>
      </c>
      <c r="B4229" s="1" t="s">
        <v>518</v>
      </c>
      <c r="C4229" s="1" t="s">
        <v>2</v>
      </c>
      <c r="D4229">
        <v>1</v>
      </c>
      <c r="E4229" s="1" t="s">
        <v>229</v>
      </c>
      <c r="F4229">
        <v>1</v>
      </c>
      <c r="G4229" s="1" t="s">
        <v>376</v>
      </c>
      <c r="H4229" s="1" t="s">
        <v>28</v>
      </c>
      <c r="I4229">
        <v>2</v>
      </c>
      <c r="J4229" s="1" t="str">
        <f>+VLOOKUP(bloques1a3[[#This Row],[respuesta]],respuestas.emociones[],2,0)</f>
        <v>neutra</v>
      </c>
      <c r="K4229" s="1">
        <f>+VLOOKUP(bloques1a3[[#This Row],[niño]],BD.niños[[Código]:[edad]],5,0)</f>
        <v>7</v>
      </c>
      <c r="L4229" s="1">
        <f>+IF(bloques1a3[[#This Row],[correcta]]=bloques1a3[[#This Row],[respuesta]],1,0)</f>
        <v>1</v>
      </c>
      <c r="M4229" s="1">
        <f>+IF(bloques1a3[[#This Row],[Sexo]]="F",1,0)</f>
        <v>0</v>
      </c>
    </row>
    <row r="4230" spans="1:13" x14ac:dyDescent="0.55000000000000004">
      <c r="A4230">
        <v>59</v>
      </c>
      <c r="B4230" s="1" t="s">
        <v>518</v>
      </c>
      <c r="C4230" s="1" t="s">
        <v>2</v>
      </c>
      <c r="D4230">
        <v>1</v>
      </c>
      <c r="E4230" s="1" t="s">
        <v>231</v>
      </c>
      <c r="F4230">
        <v>1</v>
      </c>
      <c r="G4230" s="1" t="s">
        <v>375</v>
      </c>
      <c r="H4230" s="1" t="s">
        <v>29</v>
      </c>
      <c r="I4230">
        <v>2</v>
      </c>
      <c r="J4230" s="1" t="str">
        <f>+VLOOKUP(bloques1a3[[#This Row],[respuesta]],respuestas.emociones[],2,0)</f>
        <v>neutra</v>
      </c>
      <c r="K4230" s="1">
        <f>+VLOOKUP(bloques1a3[[#This Row],[niño]],BD.niños[[Código]:[edad]],5,0)</f>
        <v>6</v>
      </c>
      <c r="L4230" s="1">
        <f>+IF(bloques1a3[[#This Row],[correcta]]=bloques1a3[[#This Row],[respuesta]],1,0)</f>
        <v>1</v>
      </c>
      <c r="M4230" s="1">
        <f>+IF(bloques1a3[[#This Row],[Sexo]]="F",1,0)</f>
        <v>1</v>
      </c>
    </row>
    <row r="4231" spans="1:13" x14ac:dyDescent="0.55000000000000004">
      <c r="A4231">
        <v>59</v>
      </c>
      <c r="B4231" s="1" t="s">
        <v>518</v>
      </c>
      <c r="C4231" s="1" t="s">
        <v>2</v>
      </c>
      <c r="D4231">
        <v>1</v>
      </c>
      <c r="E4231" s="1" t="s">
        <v>286</v>
      </c>
      <c r="F4231">
        <v>1</v>
      </c>
      <c r="G4231" s="1" t="s">
        <v>375</v>
      </c>
      <c r="H4231" s="1" t="s">
        <v>28</v>
      </c>
      <c r="I4231">
        <v>2</v>
      </c>
      <c r="J4231" s="1" t="str">
        <f>+VLOOKUP(bloques1a3[[#This Row],[respuesta]],respuestas.emociones[],2,0)</f>
        <v>neutra</v>
      </c>
      <c r="K4231" s="1">
        <f>+VLOOKUP(bloques1a3[[#This Row],[niño]],BD.niños[[Código]:[edad]],5,0)</f>
        <v>5</v>
      </c>
      <c r="L4231" s="1">
        <f>+IF(bloques1a3[[#This Row],[correcta]]=bloques1a3[[#This Row],[respuesta]],1,0)</f>
        <v>1</v>
      </c>
      <c r="M4231" s="1">
        <f>+IF(bloques1a3[[#This Row],[Sexo]]="F",1,0)</f>
        <v>0</v>
      </c>
    </row>
    <row r="4232" spans="1:13" x14ac:dyDescent="0.55000000000000004">
      <c r="A4232">
        <v>59</v>
      </c>
      <c r="B4232" s="1" t="s">
        <v>518</v>
      </c>
      <c r="C4232" s="1" t="s">
        <v>2</v>
      </c>
      <c r="D4232">
        <v>1</v>
      </c>
      <c r="E4232" s="1" t="s">
        <v>290</v>
      </c>
      <c r="F4232">
        <v>1</v>
      </c>
      <c r="G4232" s="1" t="s">
        <v>375</v>
      </c>
      <c r="H4232" s="1" t="s">
        <v>28</v>
      </c>
      <c r="I4232">
        <v>2</v>
      </c>
      <c r="J4232" s="1" t="str">
        <f>+VLOOKUP(bloques1a3[[#This Row],[respuesta]],respuestas.emociones[],2,0)</f>
        <v>neutra</v>
      </c>
      <c r="K4232" s="1">
        <f>+VLOOKUP(bloques1a3[[#This Row],[niño]],BD.niños[[Código]:[edad]],5,0)</f>
        <v>6</v>
      </c>
      <c r="L4232" s="1">
        <f>+IF(bloques1a3[[#This Row],[correcta]]=bloques1a3[[#This Row],[respuesta]],1,0)</f>
        <v>1</v>
      </c>
      <c r="M4232" s="1">
        <f>+IF(bloques1a3[[#This Row],[Sexo]]="F",1,0)</f>
        <v>0</v>
      </c>
    </row>
    <row r="4233" spans="1:13" x14ac:dyDescent="0.55000000000000004">
      <c r="A4233">
        <v>59</v>
      </c>
      <c r="B4233" s="1" t="s">
        <v>518</v>
      </c>
      <c r="C4233" s="1" t="s">
        <v>2</v>
      </c>
      <c r="D4233">
        <v>1</v>
      </c>
      <c r="E4233" s="1" t="s">
        <v>294</v>
      </c>
      <c r="F4233">
        <v>1</v>
      </c>
      <c r="G4233" s="1" t="s">
        <v>376</v>
      </c>
      <c r="H4233" s="1" t="s">
        <v>28</v>
      </c>
      <c r="I4233">
        <v>2</v>
      </c>
      <c r="J4233" s="1" t="str">
        <f>+VLOOKUP(bloques1a3[[#This Row],[respuesta]],respuestas.emociones[],2,0)</f>
        <v>neutra</v>
      </c>
      <c r="K4233" s="1">
        <f>+VLOOKUP(bloques1a3[[#This Row],[niño]],BD.niños[[Código]:[edad]],5,0)</f>
        <v>7</v>
      </c>
      <c r="L4233" s="1">
        <f>+IF(bloques1a3[[#This Row],[correcta]]=bloques1a3[[#This Row],[respuesta]],1,0)</f>
        <v>1</v>
      </c>
      <c r="M4233" s="1">
        <f>+IF(bloques1a3[[#This Row],[Sexo]]="F",1,0)</f>
        <v>0</v>
      </c>
    </row>
    <row r="4234" spans="1:13" x14ac:dyDescent="0.55000000000000004">
      <c r="A4234">
        <v>59</v>
      </c>
      <c r="B4234" s="1" t="s">
        <v>518</v>
      </c>
      <c r="C4234" s="1" t="s">
        <v>2</v>
      </c>
      <c r="D4234">
        <v>1</v>
      </c>
      <c r="E4234" s="1" t="s">
        <v>295</v>
      </c>
      <c r="F4234">
        <v>1</v>
      </c>
      <c r="G4234" s="1" t="s">
        <v>376</v>
      </c>
      <c r="H4234" s="1" t="s">
        <v>28</v>
      </c>
      <c r="I4234">
        <v>2</v>
      </c>
      <c r="J4234" s="1" t="str">
        <f>+VLOOKUP(bloques1a3[[#This Row],[respuesta]],respuestas.emociones[],2,0)</f>
        <v>neutra</v>
      </c>
      <c r="K4234" s="1">
        <f>+VLOOKUP(bloques1a3[[#This Row],[niño]],BD.niños[[Código]:[edad]],5,0)</f>
        <v>8</v>
      </c>
      <c r="L4234" s="1">
        <f>+IF(bloques1a3[[#This Row],[correcta]]=bloques1a3[[#This Row],[respuesta]],1,0)</f>
        <v>1</v>
      </c>
      <c r="M4234" s="1">
        <f>+IF(bloques1a3[[#This Row],[Sexo]]="F",1,0)</f>
        <v>0</v>
      </c>
    </row>
    <row r="4235" spans="1:13" x14ac:dyDescent="0.55000000000000004">
      <c r="A4235">
        <v>59</v>
      </c>
      <c r="B4235" s="1" t="s">
        <v>518</v>
      </c>
      <c r="C4235" s="1" t="s">
        <v>2</v>
      </c>
      <c r="D4235">
        <v>1</v>
      </c>
      <c r="E4235" s="1" t="s">
        <v>317</v>
      </c>
      <c r="F4235">
        <v>1</v>
      </c>
      <c r="G4235" s="1" t="s">
        <v>377</v>
      </c>
      <c r="H4235" s="1" t="s">
        <v>29</v>
      </c>
      <c r="I4235">
        <v>2</v>
      </c>
      <c r="J4235" s="1" t="str">
        <f>+VLOOKUP(bloques1a3[[#This Row],[respuesta]],respuestas.emociones[],2,0)</f>
        <v>neutra</v>
      </c>
      <c r="K4235" s="1">
        <f>+VLOOKUP(bloques1a3[[#This Row],[niño]],BD.niños[[Código]:[edad]],5,0)</f>
        <v>10</v>
      </c>
      <c r="L4235" s="1">
        <f>+IF(bloques1a3[[#This Row],[correcta]]=bloques1a3[[#This Row],[respuesta]],1,0)</f>
        <v>1</v>
      </c>
      <c r="M4235" s="1">
        <f>+IF(bloques1a3[[#This Row],[Sexo]]="F",1,0)</f>
        <v>1</v>
      </c>
    </row>
    <row r="4236" spans="1:13" x14ac:dyDescent="0.55000000000000004">
      <c r="A4236">
        <v>59</v>
      </c>
      <c r="B4236" s="1" t="s">
        <v>518</v>
      </c>
      <c r="C4236" s="1" t="s">
        <v>2</v>
      </c>
      <c r="D4236">
        <v>1</v>
      </c>
      <c r="E4236" s="1" t="s">
        <v>320</v>
      </c>
      <c r="F4236">
        <v>1</v>
      </c>
      <c r="G4236" s="1" t="s">
        <v>377</v>
      </c>
      <c r="H4236" s="1" t="s">
        <v>28</v>
      </c>
      <c r="I4236">
        <v>2</v>
      </c>
      <c r="J4236" s="1" t="str">
        <f>+VLOOKUP(bloques1a3[[#This Row],[respuesta]],respuestas.emociones[],2,0)</f>
        <v>neutra</v>
      </c>
      <c r="K4236" s="1">
        <f>+VLOOKUP(bloques1a3[[#This Row],[niño]],BD.niños[[Código]:[edad]],5,0)</f>
        <v>10</v>
      </c>
      <c r="L4236" s="1">
        <f>+IF(bloques1a3[[#This Row],[correcta]]=bloques1a3[[#This Row],[respuesta]],1,0)</f>
        <v>1</v>
      </c>
      <c r="M4236" s="1">
        <f>+IF(bloques1a3[[#This Row],[Sexo]]="F",1,0)</f>
        <v>0</v>
      </c>
    </row>
    <row r="4237" spans="1:13" x14ac:dyDescent="0.55000000000000004">
      <c r="A4237">
        <v>59</v>
      </c>
      <c r="B4237" s="1" t="s">
        <v>518</v>
      </c>
      <c r="C4237" s="1" t="s">
        <v>2</v>
      </c>
      <c r="D4237">
        <v>1</v>
      </c>
      <c r="E4237" s="1" t="s">
        <v>323</v>
      </c>
      <c r="F4237">
        <v>1</v>
      </c>
      <c r="G4237" s="1" t="s">
        <v>376</v>
      </c>
      <c r="H4237" s="1" t="s">
        <v>29</v>
      </c>
      <c r="I4237">
        <v>2</v>
      </c>
      <c r="J4237" s="1" t="str">
        <f>+VLOOKUP(bloques1a3[[#This Row],[respuesta]],respuestas.emociones[],2,0)</f>
        <v>neutra</v>
      </c>
      <c r="K4237" s="1">
        <f>+VLOOKUP(bloques1a3[[#This Row],[niño]],BD.niños[[Código]:[edad]],5,0)</f>
        <v>8</v>
      </c>
      <c r="L4237" s="1">
        <f>+IF(bloques1a3[[#This Row],[correcta]]=bloques1a3[[#This Row],[respuesta]],1,0)</f>
        <v>1</v>
      </c>
      <c r="M4237" s="1">
        <f>+IF(bloques1a3[[#This Row],[Sexo]]="F",1,0)</f>
        <v>1</v>
      </c>
    </row>
    <row r="4238" spans="1:13" x14ac:dyDescent="0.55000000000000004">
      <c r="A4238">
        <v>59</v>
      </c>
      <c r="B4238" s="1" t="s">
        <v>518</v>
      </c>
      <c r="C4238" s="1" t="s">
        <v>2</v>
      </c>
      <c r="D4238">
        <v>1</v>
      </c>
      <c r="E4238" s="1" t="s">
        <v>327</v>
      </c>
      <c r="F4238">
        <v>1</v>
      </c>
      <c r="G4238" s="1" t="s">
        <v>376</v>
      </c>
      <c r="H4238" s="1" t="s">
        <v>29</v>
      </c>
      <c r="I4238">
        <v>2</v>
      </c>
      <c r="J4238" s="1" t="str">
        <f>+VLOOKUP(bloques1a3[[#This Row],[respuesta]],respuestas.emociones[],2,0)</f>
        <v>neutra</v>
      </c>
      <c r="K4238" s="1">
        <f>+VLOOKUP(bloques1a3[[#This Row],[niño]],BD.niños[[Código]:[edad]],5,0)</f>
        <v>7</v>
      </c>
      <c r="L4238" s="1">
        <f>+IF(bloques1a3[[#This Row],[correcta]]=bloques1a3[[#This Row],[respuesta]],1,0)</f>
        <v>1</v>
      </c>
      <c r="M4238" s="1">
        <f>+IF(bloques1a3[[#This Row],[Sexo]]="F",1,0)</f>
        <v>1</v>
      </c>
    </row>
    <row r="4239" spans="1:13" x14ac:dyDescent="0.55000000000000004">
      <c r="A4239">
        <v>59</v>
      </c>
      <c r="B4239" s="1" t="s">
        <v>518</v>
      </c>
      <c r="C4239" s="1" t="s">
        <v>2</v>
      </c>
      <c r="D4239">
        <v>1</v>
      </c>
      <c r="E4239" s="1" t="s">
        <v>331</v>
      </c>
      <c r="F4239">
        <v>1</v>
      </c>
      <c r="G4239" s="1" t="s">
        <v>376</v>
      </c>
      <c r="H4239" s="1" t="s">
        <v>29</v>
      </c>
      <c r="I4239">
        <v>2</v>
      </c>
      <c r="J4239" s="1" t="str">
        <f>+VLOOKUP(bloques1a3[[#This Row],[respuesta]],respuestas.emociones[],2,0)</f>
        <v>neutra</v>
      </c>
      <c r="K4239" s="1">
        <f>+VLOOKUP(bloques1a3[[#This Row],[niño]],BD.niños[[Código]:[edad]],5,0)</f>
        <v>8</v>
      </c>
      <c r="L4239" s="1">
        <f>+IF(bloques1a3[[#This Row],[correcta]]=bloques1a3[[#This Row],[respuesta]],1,0)</f>
        <v>1</v>
      </c>
      <c r="M4239" s="1">
        <f>+IF(bloques1a3[[#This Row],[Sexo]]="F",1,0)</f>
        <v>1</v>
      </c>
    </row>
    <row r="4240" spans="1:13" x14ac:dyDescent="0.55000000000000004">
      <c r="A4240">
        <v>60</v>
      </c>
      <c r="B4240" s="1" t="s">
        <v>519</v>
      </c>
      <c r="C4240" s="1" t="s">
        <v>2</v>
      </c>
      <c r="D4240">
        <v>1</v>
      </c>
      <c r="E4240" s="1" t="s">
        <v>105</v>
      </c>
      <c r="F4240">
        <v>1</v>
      </c>
      <c r="G4240" s="1" t="s">
        <v>377</v>
      </c>
      <c r="H4240" s="1" t="s">
        <v>29</v>
      </c>
      <c r="I4240">
        <v>2</v>
      </c>
      <c r="J4240" s="1" t="str">
        <f>+VLOOKUP(bloques1a3[[#This Row],[respuesta]],respuestas.emociones[],2,0)</f>
        <v>neutra</v>
      </c>
      <c r="K4240" s="1">
        <f>+VLOOKUP(bloques1a3[[#This Row],[niño]],BD.niños[[Código]:[edad]],5,0)</f>
        <v>10</v>
      </c>
      <c r="L4240" s="1">
        <f>+IF(bloques1a3[[#This Row],[correcta]]=bloques1a3[[#This Row],[respuesta]],1,0)</f>
        <v>1</v>
      </c>
      <c r="M4240" s="1">
        <f>+IF(bloques1a3[[#This Row],[Sexo]]="F",1,0)</f>
        <v>1</v>
      </c>
    </row>
    <row r="4241" spans="1:13" x14ac:dyDescent="0.55000000000000004">
      <c r="A4241">
        <v>60</v>
      </c>
      <c r="B4241" s="1" t="s">
        <v>519</v>
      </c>
      <c r="C4241" s="1" t="s">
        <v>2</v>
      </c>
      <c r="D4241">
        <v>1</v>
      </c>
      <c r="E4241" s="1" t="s">
        <v>108</v>
      </c>
      <c r="F4241">
        <v>5</v>
      </c>
      <c r="G4241" s="1" t="s">
        <v>377</v>
      </c>
      <c r="H4241" s="1" t="s">
        <v>29</v>
      </c>
      <c r="I4241">
        <v>2</v>
      </c>
      <c r="J4241" s="1" t="str">
        <f>+VLOOKUP(bloques1a3[[#This Row],[respuesta]],respuestas.emociones[],2,0)</f>
        <v>miedo</v>
      </c>
      <c r="K4241" s="1">
        <f>+VLOOKUP(bloques1a3[[#This Row],[niño]],BD.niños[[Código]:[edad]],5,0)</f>
        <v>10</v>
      </c>
      <c r="L4241" s="1">
        <f>+IF(bloques1a3[[#This Row],[correcta]]=bloques1a3[[#This Row],[respuesta]],1,0)</f>
        <v>0</v>
      </c>
      <c r="M4241" s="1">
        <f>+IF(bloques1a3[[#This Row],[Sexo]]="F",1,0)</f>
        <v>1</v>
      </c>
    </row>
    <row r="4242" spans="1:13" x14ac:dyDescent="0.55000000000000004">
      <c r="A4242">
        <v>60</v>
      </c>
      <c r="B4242" s="1" t="s">
        <v>519</v>
      </c>
      <c r="C4242" s="1" t="s">
        <v>2</v>
      </c>
      <c r="D4242">
        <v>1</v>
      </c>
      <c r="E4242" s="1" t="s">
        <v>112</v>
      </c>
      <c r="F4242">
        <v>1</v>
      </c>
      <c r="G4242" s="1" t="s">
        <v>377</v>
      </c>
      <c r="H4242" s="1" t="s">
        <v>29</v>
      </c>
      <c r="I4242">
        <v>2</v>
      </c>
      <c r="J4242" s="1" t="str">
        <f>+VLOOKUP(bloques1a3[[#This Row],[respuesta]],respuestas.emociones[],2,0)</f>
        <v>neutra</v>
      </c>
      <c r="K4242" s="1">
        <f>+VLOOKUP(bloques1a3[[#This Row],[niño]],BD.niños[[Código]:[edad]],5,0)</f>
        <v>9</v>
      </c>
      <c r="L4242" s="1">
        <f>+IF(bloques1a3[[#This Row],[correcta]]=bloques1a3[[#This Row],[respuesta]],1,0)</f>
        <v>1</v>
      </c>
      <c r="M4242" s="1">
        <f>+IF(bloques1a3[[#This Row],[Sexo]]="F",1,0)</f>
        <v>1</v>
      </c>
    </row>
    <row r="4243" spans="1:13" x14ac:dyDescent="0.55000000000000004">
      <c r="A4243">
        <v>60</v>
      </c>
      <c r="B4243" s="1" t="s">
        <v>519</v>
      </c>
      <c r="C4243" s="1" t="s">
        <v>2</v>
      </c>
      <c r="D4243">
        <v>1</v>
      </c>
      <c r="E4243" s="1" t="s">
        <v>116</v>
      </c>
      <c r="F4243">
        <v>1</v>
      </c>
      <c r="G4243" s="1" t="s">
        <v>377</v>
      </c>
      <c r="H4243" s="1" t="s">
        <v>29</v>
      </c>
      <c r="I4243">
        <v>2</v>
      </c>
      <c r="J4243" s="1" t="str">
        <f>+VLOOKUP(bloques1a3[[#This Row],[respuesta]],respuestas.emociones[],2,0)</f>
        <v>neutra</v>
      </c>
      <c r="K4243" s="1">
        <f>+VLOOKUP(bloques1a3[[#This Row],[niño]],BD.niños[[Código]:[edad]],5,0)</f>
        <v>9</v>
      </c>
      <c r="L4243" s="1">
        <f>+IF(bloques1a3[[#This Row],[correcta]]=bloques1a3[[#This Row],[respuesta]],1,0)</f>
        <v>1</v>
      </c>
      <c r="M4243" s="1">
        <f>+IF(bloques1a3[[#This Row],[Sexo]]="F",1,0)</f>
        <v>1</v>
      </c>
    </row>
    <row r="4244" spans="1:13" x14ac:dyDescent="0.55000000000000004">
      <c r="A4244">
        <v>60</v>
      </c>
      <c r="B4244" s="1" t="s">
        <v>519</v>
      </c>
      <c r="C4244" s="1" t="s">
        <v>2</v>
      </c>
      <c r="D4244">
        <v>1</v>
      </c>
      <c r="E4244" s="1" t="s">
        <v>120</v>
      </c>
      <c r="F4244">
        <v>1</v>
      </c>
      <c r="G4244" s="1" t="s">
        <v>377</v>
      </c>
      <c r="H4244" s="1" t="s">
        <v>28</v>
      </c>
      <c r="I4244">
        <v>2</v>
      </c>
      <c r="J4244" s="1" t="str">
        <f>+VLOOKUP(bloques1a3[[#This Row],[respuesta]],respuestas.emociones[],2,0)</f>
        <v>neutra</v>
      </c>
      <c r="K4244" s="1">
        <f>+VLOOKUP(bloques1a3[[#This Row],[niño]],BD.niños[[Código]:[edad]],5,0)</f>
        <v>10</v>
      </c>
      <c r="L4244" s="1">
        <f>+IF(bloques1a3[[#This Row],[correcta]]=bloques1a3[[#This Row],[respuesta]],1,0)</f>
        <v>1</v>
      </c>
      <c r="M4244" s="1">
        <f>+IF(bloques1a3[[#This Row],[Sexo]]="F",1,0)</f>
        <v>0</v>
      </c>
    </row>
    <row r="4245" spans="1:13" x14ac:dyDescent="0.55000000000000004">
      <c r="A4245">
        <v>60</v>
      </c>
      <c r="B4245" s="1" t="s">
        <v>519</v>
      </c>
      <c r="C4245" s="1" t="s">
        <v>2</v>
      </c>
      <c r="D4245">
        <v>1</v>
      </c>
      <c r="E4245" s="1" t="s">
        <v>123</v>
      </c>
      <c r="F4245">
        <v>1</v>
      </c>
      <c r="G4245" s="1" t="s">
        <v>376</v>
      </c>
      <c r="H4245" s="1" t="s">
        <v>28</v>
      </c>
      <c r="I4245">
        <v>2</v>
      </c>
      <c r="J4245" s="1" t="str">
        <f>+VLOOKUP(bloques1a3[[#This Row],[respuesta]],respuestas.emociones[],2,0)</f>
        <v>neutra</v>
      </c>
      <c r="K4245" s="1">
        <f>+VLOOKUP(bloques1a3[[#This Row],[niño]],BD.niños[[Código]:[edad]],5,0)</f>
        <v>8</v>
      </c>
      <c r="L4245" s="1">
        <f>+IF(bloques1a3[[#This Row],[correcta]]=bloques1a3[[#This Row],[respuesta]],1,0)</f>
        <v>1</v>
      </c>
      <c r="M4245" s="1">
        <f>+IF(bloques1a3[[#This Row],[Sexo]]="F",1,0)</f>
        <v>0</v>
      </c>
    </row>
    <row r="4246" spans="1:13" x14ac:dyDescent="0.55000000000000004">
      <c r="A4246">
        <v>60</v>
      </c>
      <c r="B4246" s="1" t="s">
        <v>519</v>
      </c>
      <c r="C4246" s="1" t="s">
        <v>2</v>
      </c>
      <c r="D4246">
        <v>1</v>
      </c>
      <c r="E4246" s="1" t="s">
        <v>127</v>
      </c>
      <c r="F4246">
        <v>3</v>
      </c>
      <c r="G4246" s="1" t="s">
        <v>375</v>
      </c>
      <c r="H4246" s="1" t="s">
        <v>28</v>
      </c>
      <c r="I4246">
        <v>2</v>
      </c>
      <c r="J4246" s="1" t="str">
        <f>+VLOOKUP(bloques1a3[[#This Row],[respuesta]],respuestas.emociones[],2,0)</f>
        <v>tristeza</v>
      </c>
      <c r="K4246" s="1">
        <f>+VLOOKUP(bloques1a3[[#This Row],[niño]],BD.niños[[Código]:[edad]],5,0)</f>
        <v>6</v>
      </c>
      <c r="L4246" s="1">
        <f>+IF(bloques1a3[[#This Row],[correcta]]=bloques1a3[[#This Row],[respuesta]],1,0)</f>
        <v>0</v>
      </c>
      <c r="M4246" s="1">
        <f>+IF(bloques1a3[[#This Row],[Sexo]]="F",1,0)</f>
        <v>0</v>
      </c>
    </row>
    <row r="4247" spans="1:13" x14ac:dyDescent="0.55000000000000004">
      <c r="A4247">
        <v>60</v>
      </c>
      <c r="B4247" s="1" t="s">
        <v>519</v>
      </c>
      <c r="C4247" s="1" t="s">
        <v>2</v>
      </c>
      <c r="D4247">
        <v>1</v>
      </c>
      <c r="E4247" s="1" t="s">
        <v>131</v>
      </c>
      <c r="F4247">
        <v>1</v>
      </c>
      <c r="G4247" s="1" t="s">
        <v>375</v>
      </c>
      <c r="H4247" s="1" t="s">
        <v>29</v>
      </c>
      <c r="I4247">
        <v>2</v>
      </c>
      <c r="J4247" s="1" t="str">
        <f>+VLOOKUP(bloques1a3[[#This Row],[respuesta]],respuestas.emociones[],2,0)</f>
        <v>neutra</v>
      </c>
      <c r="K4247" s="1">
        <f>+VLOOKUP(bloques1a3[[#This Row],[niño]],BD.niños[[Código]:[edad]],5,0)</f>
        <v>6</v>
      </c>
      <c r="L4247" s="1">
        <f>+IF(bloques1a3[[#This Row],[correcta]]=bloques1a3[[#This Row],[respuesta]],1,0)</f>
        <v>1</v>
      </c>
      <c r="M4247" s="1">
        <f>+IF(bloques1a3[[#This Row],[Sexo]]="F",1,0)</f>
        <v>1</v>
      </c>
    </row>
    <row r="4248" spans="1:13" x14ac:dyDescent="0.55000000000000004">
      <c r="A4248">
        <v>60</v>
      </c>
      <c r="B4248" s="1" t="s">
        <v>519</v>
      </c>
      <c r="C4248" s="1" t="s">
        <v>2</v>
      </c>
      <c r="D4248">
        <v>1</v>
      </c>
      <c r="E4248" s="1" t="s">
        <v>135</v>
      </c>
      <c r="F4248">
        <v>1</v>
      </c>
      <c r="G4248" s="1" t="s">
        <v>375</v>
      </c>
      <c r="H4248" s="1" t="s">
        <v>28</v>
      </c>
      <c r="I4248">
        <v>2</v>
      </c>
      <c r="J4248" s="1" t="str">
        <f>+VLOOKUP(bloques1a3[[#This Row],[respuesta]],respuestas.emociones[],2,0)</f>
        <v>neutra</v>
      </c>
      <c r="K4248" s="1">
        <f>+VLOOKUP(bloques1a3[[#This Row],[niño]],BD.niños[[Código]:[edad]],5,0)</f>
        <v>6</v>
      </c>
      <c r="L4248" s="1">
        <f>+IF(bloques1a3[[#This Row],[correcta]]=bloques1a3[[#This Row],[respuesta]],1,0)</f>
        <v>1</v>
      </c>
      <c r="M4248" s="1">
        <f>+IF(bloques1a3[[#This Row],[Sexo]]="F",1,0)</f>
        <v>0</v>
      </c>
    </row>
    <row r="4249" spans="1:13" x14ac:dyDescent="0.55000000000000004">
      <c r="A4249">
        <v>60</v>
      </c>
      <c r="B4249" s="1" t="s">
        <v>519</v>
      </c>
      <c r="C4249" s="1" t="s">
        <v>2</v>
      </c>
      <c r="D4249">
        <v>1</v>
      </c>
      <c r="E4249" s="1" t="s">
        <v>139</v>
      </c>
      <c r="F4249">
        <v>1</v>
      </c>
      <c r="G4249" s="1" t="s">
        <v>376</v>
      </c>
      <c r="H4249" s="1" t="s">
        <v>28</v>
      </c>
      <c r="I4249">
        <v>2</v>
      </c>
      <c r="J4249" s="1" t="str">
        <f>+VLOOKUP(bloques1a3[[#This Row],[respuesta]],respuestas.emociones[],2,0)</f>
        <v>neutra</v>
      </c>
      <c r="K4249" s="1">
        <f>+VLOOKUP(bloques1a3[[#This Row],[niño]],BD.niños[[Código]:[edad]],5,0)</f>
        <v>8</v>
      </c>
      <c r="L4249" s="1">
        <f>+IF(bloques1a3[[#This Row],[correcta]]=bloques1a3[[#This Row],[respuesta]],1,0)</f>
        <v>1</v>
      </c>
      <c r="M4249" s="1">
        <f>+IF(bloques1a3[[#This Row],[Sexo]]="F",1,0)</f>
        <v>0</v>
      </c>
    </row>
    <row r="4250" spans="1:13" x14ac:dyDescent="0.55000000000000004">
      <c r="A4250">
        <v>60</v>
      </c>
      <c r="B4250" s="1" t="s">
        <v>519</v>
      </c>
      <c r="C4250" s="1" t="s">
        <v>2</v>
      </c>
      <c r="D4250">
        <v>1</v>
      </c>
      <c r="E4250" s="1" t="s">
        <v>141</v>
      </c>
      <c r="F4250">
        <v>1</v>
      </c>
      <c r="G4250" s="1" t="s">
        <v>376</v>
      </c>
      <c r="H4250" s="1" t="s">
        <v>29</v>
      </c>
      <c r="I4250">
        <v>2</v>
      </c>
      <c r="J4250" s="1" t="str">
        <f>+VLOOKUP(bloques1a3[[#This Row],[respuesta]],respuestas.emociones[],2,0)</f>
        <v>neutra</v>
      </c>
      <c r="K4250" s="1">
        <f>+VLOOKUP(bloques1a3[[#This Row],[niño]],BD.niños[[Código]:[edad]],5,0)</f>
        <v>7</v>
      </c>
      <c r="L4250" s="1">
        <f>+IF(bloques1a3[[#This Row],[correcta]]=bloques1a3[[#This Row],[respuesta]],1,0)</f>
        <v>1</v>
      </c>
      <c r="M4250" s="1">
        <f>+IF(bloques1a3[[#This Row],[Sexo]]="F",1,0)</f>
        <v>1</v>
      </c>
    </row>
    <row r="4251" spans="1:13" x14ac:dyDescent="0.55000000000000004">
      <c r="A4251">
        <v>60</v>
      </c>
      <c r="B4251" s="1" t="s">
        <v>519</v>
      </c>
      <c r="C4251" s="1" t="s">
        <v>2</v>
      </c>
      <c r="D4251">
        <v>1</v>
      </c>
      <c r="E4251" s="1" t="s">
        <v>145</v>
      </c>
      <c r="F4251">
        <v>1</v>
      </c>
      <c r="G4251" s="1" t="s">
        <v>376</v>
      </c>
      <c r="H4251" s="1" t="s">
        <v>28</v>
      </c>
      <c r="I4251">
        <v>2</v>
      </c>
      <c r="J4251" s="1" t="str">
        <f>+VLOOKUP(bloques1a3[[#This Row],[respuesta]],respuestas.emociones[],2,0)</f>
        <v>neutra</v>
      </c>
      <c r="K4251" s="1">
        <f>+VLOOKUP(bloques1a3[[#This Row],[niño]],BD.niños[[Código]:[edad]],5,0)</f>
        <v>8</v>
      </c>
      <c r="L4251" s="1">
        <f>+IF(bloques1a3[[#This Row],[correcta]]=bloques1a3[[#This Row],[respuesta]],1,0)</f>
        <v>1</v>
      </c>
      <c r="M4251" s="1">
        <f>+IF(bloques1a3[[#This Row],[Sexo]]="F",1,0)</f>
        <v>0</v>
      </c>
    </row>
    <row r="4252" spans="1:13" x14ac:dyDescent="0.55000000000000004">
      <c r="A4252">
        <v>60</v>
      </c>
      <c r="B4252" s="1" t="s">
        <v>519</v>
      </c>
      <c r="C4252" s="1" t="s">
        <v>2</v>
      </c>
      <c r="D4252">
        <v>1</v>
      </c>
      <c r="E4252" s="1" t="s">
        <v>147</v>
      </c>
      <c r="F4252">
        <v>1</v>
      </c>
      <c r="G4252" s="1" t="s">
        <v>376</v>
      </c>
      <c r="H4252" s="1" t="s">
        <v>28</v>
      </c>
      <c r="I4252">
        <v>2</v>
      </c>
      <c r="J4252" s="1" t="str">
        <f>+VLOOKUP(bloques1a3[[#This Row],[respuesta]],respuestas.emociones[],2,0)</f>
        <v>neutra</v>
      </c>
      <c r="K4252" s="1">
        <f>+VLOOKUP(bloques1a3[[#This Row],[niño]],BD.niños[[Código]:[edad]],5,0)</f>
        <v>8</v>
      </c>
      <c r="L4252" s="1">
        <f>+IF(bloques1a3[[#This Row],[correcta]]=bloques1a3[[#This Row],[respuesta]],1,0)</f>
        <v>1</v>
      </c>
      <c r="M4252" s="1">
        <f>+IF(bloques1a3[[#This Row],[Sexo]]="F",1,0)</f>
        <v>0</v>
      </c>
    </row>
    <row r="4253" spans="1:13" x14ac:dyDescent="0.55000000000000004">
      <c r="A4253">
        <v>60</v>
      </c>
      <c r="B4253" s="1" t="s">
        <v>519</v>
      </c>
      <c r="C4253" s="1" t="s">
        <v>2</v>
      </c>
      <c r="D4253">
        <v>1</v>
      </c>
      <c r="E4253" s="1" t="s">
        <v>214</v>
      </c>
      <c r="F4253">
        <v>1</v>
      </c>
      <c r="G4253" s="1" t="s">
        <v>377</v>
      </c>
      <c r="H4253" s="1" t="s">
        <v>29</v>
      </c>
      <c r="I4253">
        <v>2</v>
      </c>
      <c r="J4253" s="1" t="str">
        <f>+VLOOKUP(bloques1a3[[#This Row],[respuesta]],respuestas.emociones[],2,0)</f>
        <v>neutra</v>
      </c>
      <c r="K4253" s="1">
        <f>+VLOOKUP(bloques1a3[[#This Row],[niño]],BD.niños[[Código]:[edad]],5,0)</f>
        <v>10</v>
      </c>
      <c r="L4253" s="1">
        <f>+IF(bloques1a3[[#This Row],[correcta]]=bloques1a3[[#This Row],[respuesta]],1,0)</f>
        <v>1</v>
      </c>
      <c r="M4253" s="1">
        <f>+IF(bloques1a3[[#This Row],[Sexo]]="F",1,0)</f>
        <v>1</v>
      </c>
    </row>
    <row r="4254" spans="1:13" x14ac:dyDescent="0.55000000000000004">
      <c r="A4254">
        <v>60</v>
      </c>
      <c r="B4254" s="1" t="s">
        <v>519</v>
      </c>
      <c r="C4254" s="1" t="s">
        <v>2</v>
      </c>
      <c r="D4254">
        <v>1</v>
      </c>
      <c r="E4254" s="1" t="s">
        <v>217</v>
      </c>
      <c r="F4254">
        <v>1</v>
      </c>
      <c r="G4254" s="1" t="s">
        <v>377</v>
      </c>
      <c r="H4254" s="1" t="s">
        <v>29</v>
      </c>
      <c r="I4254">
        <v>2</v>
      </c>
      <c r="J4254" s="1" t="str">
        <f>+VLOOKUP(bloques1a3[[#This Row],[respuesta]],respuestas.emociones[],2,0)</f>
        <v>neutra</v>
      </c>
      <c r="K4254" s="1">
        <f>+VLOOKUP(bloques1a3[[#This Row],[niño]],BD.niños[[Código]:[edad]],5,0)</f>
        <v>10</v>
      </c>
      <c r="L4254" s="1">
        <f>+IF(bloques1a3[[#This Row],[correcta]]=bloques1a3[[#This Row],[respuesta]],1,0)</f>
        <v>1</v>
      </c>
      <c r="M4254" s="1">
        <f>+IF(bloques1a3[[#This Row],[Sexo]]="F",1,0)</f>
        <v>1</v>
      </c>
    </row>
    <row r="4255" spans="1:13" x14ac:dyDescent="0.55000000000000004">
      <c r="A4255">
        <v>60</v>
      </c>
      <c r="B4255" s="1" t="s">
        <v>519</v>
      </c>
      <c r="C4255" s="1" t="s">
        <v>2</v>
      </c>
      <c r="D4255">
        <v>1</v>
      </c>
      <c r="E4255" s="1" t="s">
        <v>220</v>
      </c>
      <c r="F4255">
        <v>1</v>
      </c>
      <c r="G4255" s="1" t="s">
        <v>377</v>
      </c>
      <c r="H4255" s="1" t="s">
        <v>29</v>
      </c>
      <c r="I4255">
        <v>2</v>
      </c>
      <c r="J4255" s="1" t="str">
        <f>+VLOOKUP(bloques1a3[[#This Row],[respuesta]],respuestas.emociones[],2,0)</f>
        <v>neutra</v>
      </c>
      <c r="K4255" s="1">
        <f>+VLOOKUP(bloques1a3[[#This Row],[niño]],BD.niños[[Código]:[edad]],5,0)</f>
        <v>10</v>
      </c>
      <c r="L4255" s="1">
        <f>+IF(bloques1a3[[#This Row],[correcta]]=bloques1a3[[#This Row],[respuesta]],1,0)</f>
        <v>1</v>
      </c>
      <c r="M4255" s="1">
        <f>+IF(bloques1a3[[#This Row],[Sexo]]="F",1,0)</f>
        <v>1</v>
      </c>
    </row>
    <row r="4256" spans="1:13" x14ac:dyDescent="0.55000000000000004">
      <c r="A4256">
        <v>60</v>
      </c>
      <c r="B4256" s="1" t="s">
        <v>519</v>
      </c>
      <c r="C4256" s="1" t="s">
        <v>2</v>
      </c>
      <c r="D4256">
        <v>1</v>
      </c>
      <c r="E4256" s="1" t="s">
        <v>223</v>
      </c>
      <c r="F4256">
        <v>5</v>
      </c>
      <c r="G4256" s="1" t="s">
        <v>376</v>
      </c>
      <c r="H4256" s="1" t="s">
        <v>29</v>
      </c>
      <c r="I4256">
        <v>2</v>
      </c>
      <c r="J4256" s="1" t="str">
        <f>+VLOOKUP(bloques1a3[[#This Row],[respuesta]],respuestas.emociones[],2,0)</f>
        <v>miedo</v>
      </c>
      <c r="K4256" s="1">
        <f>+VLOOKUP(bloques1a3[[#This Row],[niño]],BD.niños[[Código]:[edad]],5,0)</f>
        <v>8</v>
      </c>
      <c r="L4256" s="1">
        <f>+IF(bloques1a3[[#This Row],[correcta]]=bloques1a3[[#This Row],[respuesta]],1,0)</f>
        <v>0</v>
      </c>
      <c r="M4256" s="1">
        <f>+IF(bloques1a3[[#This Row],[Sexo]]="F",1,0)</f>
        <v>1</v>
      </c>
    </row>
    <row r="4257" spans="1:13" x14ac:dyDescent="0.55000000000000004">
      <c r="A4257">
        <v>60</v>
      </c>
      <c r="B4257" s="1" t="s">
        <v>519</v>
      </c>
      <c r="C4257" s="1" t="s">
        <v>2</v>
      </c>
      <c r="D4257">
        <v>1</v>
      </c>
      <c r="E4257" s="1" t="s">
        <v>226</v>
      </c>
      <c r="F4257">
        <v>1</v>
      </c>
      <c r="G4257" s="1" t="s">
        <v>377</v>
      </c>
      <c r="H4257" s="1" t="s">
        <v>28</v>
      </c>
      <c r="I4257">
        <v>2</v>
      </c>
      <c r="J4257" s="1" t="str">
        <f>+VLOOKUP(bloques1a3[[#This Row],[respuesta]],respuestas.emociones[],2,0)</f>
        <v>neutra</v>
      </c>
      <c r="K4257" s="1">
        <f>+VLOOKUP(bloques1a3[[#This Row],[niño]],BD.niños[[Código]:[edad]],5,0)</f>
        <v>10</v>
      </c>
      <c r="L4257" s="1">
        <f>+IF(bloques1a3[[#This Row],[correcta]]=bloques1a3[[#This Row],[respuesta]],1,0)</f>
        <v>1</v>
      </c>
      <c r="M4257" s="1">
        <f>+IF(bloques1a3[[#This Row],[Sexo]]="F",1,0)</f>
        <v>0</v>
      </c>
    </row>
    <row r="4258" spans="1:13" x14ac:dyDescent="0.55000000000000004">
      <c r="A4258">
        <v>60</v>
      </c>
      <c r="B4258" s="1" t="s">
        <v>519</v>
      </c>
      <c r="C4258" s="1" t="s">
        <v>2</v>
      </c>
      <c r="D4258">
        <v>1</v>
      </c>
      <c r="E4258" s="1" t="s">
        <v>229</v>
      </c>
      <c r="F4258">
        <v>3</v>
      </c>
      <c r="G4258" s="1" t="s">
        <v>376</v>
      </c>
      <c r="H4258" s="1" t="s">
        <v>28</v>
      </c>
      <c r="I4258">
        <v>2</v>
      </c>
      <c r="J4258" s="1" t="str">
        <f>+VLOOKUP(bloques1a3[[#This Row],[respuesta]],respuestas.emociones[],2,0)</f>
        <v>tristeza</v>
      </c>
      <c r="K4258" s="1">
        <f>+VLOOKUP(bloques1a3[[#This Row],[niño]],BD.niños[[Código]:[edad]],5,0)</f>
        <v>7</v>
      </c>
      <c r="L4258" s="1">
        <f>+IF(bloques1a3[[#This Row],[correcta]]=bloques1a3[[#This Row],[respuesta]],1,0)</f>
        <v>0</v>
      </c>
      <c r="M4258" s="1">
        <f>+IF(bloques1a3[[#This Row],[Sexo]]="F",1,0)</f>
        <v>0</v>
      </c>
    </row>
    <row r="4259" spans="1:13" x14ac:dyDescent="0.55000000000000004">
      <c r="A4259">
        <v>60</v>
      </c>
      <c r="B4259" s="1" t="s">
        <v>519</v>
      </c>
      <c r="C4259" s="1" t="s">
        <v>2</v>
      </c>
      <c r="D4259">
        <v>1</v>
      </c>
      <c r="E4259" s="1" t="s">
        <v>231</v>
      </c>
      <c r="F4259">
        <v>1</v>
      </c>
      <c r="G4259" s="1" t="s">
        <v>375</v>
      </c>
      <c r="H4259" s="1" t="s">
        <v>29</v>
      </c>
      <c r="I4259">
        <v>2</v>
      </c>
      <c r="J4259" s="1" t="str">
        <f>+VLOOKUP(bloques1a3[[#This Row],[respuesta]],respuestas.emociones[],2,0)</f>
        <v>neutra</v>
      </c>
      <c r="K4259" s="1">
        <f>+VLOOKUP(bloques1a3[[#This Row],[niño]],BD.niños[[Código]:[edad]],5,0)</f>
        <v>6</v>
      </c>
      <c r="L4259" s="1">
        <f>+IF(bloques1a3[[#This Row],[correcta]]=bloques1a3[[#This Row],[respuesta]],1,0)</f>
        <v>1</v>
      </c>
      <c r="M4259" s="1">
        <f>+IF(bloques1a3[[#This Row],[Sexo]]="F",1,0)</f>
        <v>1</v>
      </c>
    </row>
    <row r="4260" spans="1:13" x14ac:dyDescent="0.55000000000000004">
      <c r="A4260">
        <v>60</v>
      </c>
      <c r="B4260" s="1" t="s">
        <v>519</v>
      </c>
      <c r="C4260" s="1" t="s">
        <v>2</v>
      </c>
      <c r="D4260">
        <v>1</v>
      </c>
      <c r="E4260" s="1" t="s">
        <v>286</v>
      </c>
      <c r="F4260">
        <v>1</v>
      </c>
      <c r="G4260" s="1" t="s">
        <v>375</v>
      </c>
      <c r="H4260" s="1" t="s">
        <v>28</v>
      </c>
      <c r="I4260">
        <v>2</v>
      </c>
      <c r="J4260" s="1" t="str">
        <f>+VLOOKUP(bloques1a3[[#This Row],[respuesta]],respuestas.emociones[],2,0)</f>
        <v>neutra</v>
      </c>
      <c r="K4260" s="1">
        <f>+VLOOKUP(bloques1a3[[#This Row],[niño]],BD.niños[[Código]:[edad]],5,0)</f>
        <v>5</v>
      </c>
      <c r="L4260" s="1">
        <f>+IF(bloques1a3[[#This Row],[correcta]]=bloques1a3[[#This Row],[respuesta]],1,0)</f>
        <v>1</v>
      </c>
      <c r="M4260" s="1">
        <f>+IF(bloques1a3[[#This Row],[Sexo]]="F",1,0)</f>
        <v>0</v>
      </c>
    </row>
    <row r="4261" spans="1:13" x14ac:dyDescent="0.55000000000000004">
      <c r="A4261">
        <v>60</v>
      </c>
      <c r="B4261" s="1" t="s">
        <v>519</v>
      </c>
      <c r="C4261" s="1" t="s">
        <v>2</v>
      </c>
      <c r="D4261">
        <v>1</v>
      </c>
      <c r="E4261" s="1" t="s">
        <v>290</v>
      </c>
      <c r="F4261">
        <v>1</v>
      </c>
      <c r="G4261" s="1" t="s">
        <v>375</v>
      </c>
      <c r="H4261" s="1" t="s">
        <v>28</v>
      </c>
      <c r="I4261">
        <v>2</v>
      </c>
      <c r="J4261" s="1" t="str">
        <f>+VLOOKUP(bloques1a3[[#This Row],[respuesta]],respuestas.emociones[],2,0)</f>
        <v>neutra</v>
      </c>
      <c r="K4261" s="1">
        <f>+VLOOKUP(bloques1a3[[#This Row],[niño]],BD.niños[[Código]:[edad]],5,0)</f>
        <v>6</v>
      </c>
      <c r="L4261" s="1">
        <f>+IF(bloques1a3[[#This Row],[correcta]]=bloques1a3[[#This Row],[respuesta]],1,0)</f>
        <v>1</v>
      </c>
      <c r="M4261" s="1">
        <f>+IF(bloques1a3[[#This Row],[Sexo]]="F",1,0)</f>
        <v>0</v>
      </c>
    </row>
    <row r="4262" spans="1:13" x14ac:dyDescent="0.55000000000000004">
      <c r="A4262">
        <v>60</v>
      </c>
      <c r="B4262" s="1" t="s">
        <v>519</v>
      </c>
      <c r="C4262" s="1" t="s">
        <v>2</v>
      </c>
      <c r="D4262">
        <v>1</v>
      </c>
      <c r="E4262" s="1" t="s">
        <v>294</v>
      </c>
      <c r="F4262">
        <v>1</v>
      </c>
      <c r="G4262" s="1" t="s">
        <v>376</v>
      </c>
      <c r="H4262" s="1" t="s">
        <v>28</v>
      </c>
      <c r="I4262">
        <v>2</v>
      </c>
      <c r="J4262" s="1" t="str">
        <f>+VLOOKUP(bloques1a3[[#This Row],[respuesta]],respuestas.emociones[],2,0)</f>
        <v>neutra</v>
      </c>
      <c r="K4262" s="1">
        <f>+VLOOKUP(bloques1a3[[#This Row],[niño]],BD.niños[[Código]:[edad]],5,0)</f>
        <v>7</v>
      </c>
      <c r="L4262" s="1">
        <f>+IF(bloques1a3[[#This Row],[correcta]]=bloques1a3[[#This Row],[respuesta]],1,0)</f>
        <v>1</v>
      </c>
      <c r="M4262" s="1">
        <f>+IF(bloques1a3[[#This Row],[Sexo]]="F",1,0)</f>
        <v>0</v>
      </c>
    </row>
    <row r="4263" spans="1:13" x14ac:dyDescent="0.55000000000000004">
      <c r="A4263">
        <v>60</v>
      </c>
      <c r="B4263" s="1" t="s">
        <v>519</v>
      </c>
      <c r="C4263" s="1" t="s">
        <v>2</v>
      </c>
      <c r="D4263">
        <v>1</v>
      </c>
      <c r="E4263" s="1" t="s">
        <v>295</v>
      </c>
      <c r="F4263">
        <v>1</v>
      </c>
      <c r="G4263" s="1" t="s">
        <v>376</v>
      </c>
      <c r="H4263" s="1" t="s">
        <v>28</v>
      </c>
      <c r="I4263">
        <v>2</v>
      </c>
      <c r="J4263" s="1" t="str">
        <f>+VLOOKUP(bloques1a3[[#This Row],[respuesta]],respuestas.emociones[],2,0)</f>
        <v>neutra</v>
      </c>
      <c r="K4263" s="1">
        <f>+VLOOKUP(bloques1a3[[#This Row],[niño]],BD.niños[[Código]:[edad]],5,0)</f>
        <v>8</v>
      </c>
      <c r="L4263" s="1">
        <f>+IF(bloques1a3[[#This Row],[correcta]]=bloques1a3[[#This Row],[respuesta]],1,0)</f>
        <v>1</v>
      </c>
      <c r="M4263" s="1">
        <f>+IF(bloques1a3[[#This Row],[Sexo]]="F",1,0)</f>
        <v>0</v>
      </c>
    </row>
    <row r="4264" spans="1:13" x14ac:dyDescent="0.55000000000000004">
      <c r="A4264">
        <v>60</v>
      </c>
      <c r="B4264" s="1" t="s">
        <v>519</v>
      </c>
      <c r="C4264" s="1" t="s">
        <v>2</v>
      </c>
      <c r="D4264">
        <v>1</v>
      </c>
      <c r="E4264" s="1" t="s">
        <v>317</v>
      </c>
      <c r="F4264">
        <v>1</v>
      </c>
      <c r="G4264" s="1" t="s">
        <v>377</v>
      </c>
      <c r="H4264" s="1" t="s">
        <v>29</v>
      </c>
      <c r="I4264">
        <v>2</v>
      </c>
      <c r="J4264" s="1" t="str">
        <f>+VLOOKUP(bloques1a3[[#This Row],[respuesta]],respuestas.emociones[],2,0)</f>
        <v>neutra</v>
      </c>
      <c r="K4264" s="1">
        <f>+VLOOKUP(bloques1a3[[#This Row],[niño]],BD.niños[[Código]:[edad]],5,0)</f>
        <v>10</v>
      </c>
      <c r="L4264" s="1">
        <f>+IF(bloques1a3[[#This Row],[correcta]]=bloques1a3[[#This Row],[respuesta]],1,0)</f>
        <v>1</v>
      </c>
      <c r="M4264" s="1">
        <f>+IF(bloques1a3[[#This Row],[Sexo]]="F",1,0)</f>
        <v>1</v>
      </c>
    </row>
    <row r="4265" spans="1:13" x14ac:dyDescent="0.55000000000000004">
      <c r="A4265">
        <v>60</v>
      </c>
      <c r="B4265" s="1" t="s">
        <v>519</v>
      </c>
      <c r="C4265" s="1" t="s">
        <v>2</v>
      </c>
      <c r="D4265">
        <v>1</v>
      </c>
      <c r="E4265" s="1" t="s">
        <v>320</v>
      </c>
      <c r="F4265">
        <v>1</v>
      </c>
      <c r="G4265" s="1" t="s">
        <v>377</v>
      </c>
      <c r="H4265" s="1" t="s">
        <v>28</v>
      </c>
      <c r="I4265">
        <v>2</v>
      </c>
      <c r="J4265" s="1" t="str">
        <f>+VLOOKUP(bloques1a3[[#This Row],[respuesta]],respuestas.emociones[],2,0)</f>
        <v>neutra</v>
      </c>
      <c r="K4265" s="1">
        <f>+VLOOKUP(bloques1a3[[#This Row],[niño]],BD.niños[[Código]:[edad]],5,0)</f>
        <v>10</v>
      </c>
      <c r="L4265" s="1">
        <f>+IF(bloques1a3[[#This Row],[correcta]]=bloques1a3[[#This Row],[respuesta]],1,0)</f>
        <v>1</v>
      </c>
      <c r="M4265" s="1">
        <f>+IF(bloques1a3[[#This Row],[Sexo]]="F",1,0)</f>
        <v>0</v>
      </c>
    </row>
    <row r="4266" spans="1:13" x14ac:dyDescent="0.55000000000000004">
      <c r="A4266">
        <v>60</v>
      </c>
      <c r="B4266" s="1" t="s">
        <v>519</v>
      </c>
      <c r="C4266" s="1" t="s">
        <v>2</v>
      </c>
      <c r="D4266">
        <v>1</v>
      </c>
      <c r="E4266" s="1" t="s">
        <v>323</v>
      </c>
      <c r="F4266">
        <v>0</v>
      </c>
      <c r="G4266" s="1" t="s">
        <v>376</v>
      </c>
      <c r="H4266" s="1" t="s">
        <v>29</v>
      </c>
      <c r="I4266">
        <v>2</v>
      </c>
      <c r="J4266" s="1" t="str">
        <f>+VLOOKUP(bloques1a3[[#This Row],[respuesta]],respuestas.emociones[],2,0)</f>
        <v>no respondió</v>
      </c>
      <c r="K4266" s="1">
        <f>+VLOOKUP(bloques1a3[[#This Row],[niño]],BD.niños[[Código]:[edad]],5,0)</f>
        <v>8</v>
      </c>
      <c r="L4266" s="1">
        <f>+IF(bloques1a3[[#This Row],[correcta]]=bloques1a3[[#This Row],[respuesta]],1,0)</f>
        <v>0</v>
      </c>
      <c r="M4266" s="1">
        <f>+IF(bloques1a3[[#This Row],[Sexo]]="F",1,0)</f>
        <v>1</v>
      </c>
    </row>
    <row r="4267" spans="1:13" x14ac:dyDescent="0.55000000000000004">
      <c r="A4267">
        <v>60</v>
      </c>
      <c r="B4267" s="1" t="s">
        <v>519</v>
      </c>
      <c r="C4267" s="1" t="s">
        <v>2</v>
      </c>
      <c r="D4267">
        <v>1</v>
      </c>
      <c r="E4267" s="1" t="s">
        <v>327</v>
      </c>
      <c r="F4267">
        <v>1</v>
      </c>
      <c r="G4267" s="1" t="s">
        <v>376</v>
      </c>
      <c r="H4267" s="1" t="s">
        <v>29</v>
      </c>
      <c r="I4267">
        <v>2</v>
      </c>
      <c r="J4267" s="1" t="str">
        <f>+VLOOKUP(bloques1a3[[#This Row],[respuesta]],respuestas.emociones[],2,0)</f>
        <v>neutra</v>
      </c>
      <c r="K4267" s="1">
        <f>+VLOOKUP(bloques1a3[[#This Row],[niño]],BD.niños[[Código]:[edad]],5,0)</f>
        <v>7</v>
      </c>
      <c r="L4267" s="1">
        <f>+IF(bloques1a3[[#This Row],[correcta]]=bloques1a3[[#This Row],[respuesta]],1,0)</f>
        <v>1</v>
      </c>
      <c r="M4267" s="1">
        <f>+IF(bloques1a3[[#This Row],[Sexo]]="F",1,0)</f>
        <v>1</v>
      </c>
    </row>
    <row r="4268" spans="1:13" x14ac:dyDescent="0.55000000000000004">
      <c r="A4268">
        <v>60</v>
      </c>
      <c r="B4268" s="1" t="s">
        <v>519</v>
      </c>
      <c r="C4268" s="1" t="s">
        <v>2</v>
      </c>
      <c r="D4268">
        <v>1</v>
      </c>
      <c r="E4268" s="1" t="s">
        <v>331</v>
      </c>
      <c r="F4268">
        <v>1</v>
      </c>
      <c r="G4268" s="1" t="s">
        <v>376</v>
      </c>
      <c r="H4268" s="1" t="s">
        <v>29</v>
      </c>
      <c r="I4268">
        <v>2</v>
      </c>
      <c r="J4268" s="1" t="str">
        <f>+VLOOKUP(bloques1a3[[#This Row],[respuesta]],respuestas.emociones[],2,0)</f>
        <v>neutra</v>
      </c>
      <c r="K4268" s="1">
        <f>+VLOOKUP(bloques1a3[[#This Row],[niño]],BD.niños[[Código]:[edad]],5,0)</f>
        <v>8</v>
      </c>
      <c r="L4268" s="1">
        <f>+IF(bloques1a3[[#This Row],[correcta]]=bloques1a3[[#This Row],[respuesta]],1,0)</f>
        <v>1</v>
      </c>
      <c r="M4268" s="1">
        <f>+IF(bloques1a3[[#This Row],[Sexo]]="F",1,0)</f>
        <v>1</v>
      </c>
    </row>
    <row r="4269" spans="1:13" x14ac:dyDescent="0.55000000000000004">
      <c r="A4269">
        <v>61</v>
      </c>
      <c r="B4269" s="1" t="s">
        <v>520</v>
      </c>
      <c r="C4269" s="1" t="s">
        <v>6</v>
      </c>
      <c r="D4269">
        <v>3</v>
      </c>
      <c r="E4269" s="1" t="s">
        <v>105</v>
      </c>
      <c r="F4269">
        <v>3</v>
      </c>
      <c r="G4269" s="1" t="s">
        <v>377</v>
      </c>
      <c r="H4269" s="1" t="s">
        <v>29</v>
      </c>
      <c r="I4269">
        <v>2</v>
      </c>
      <c r="J4269" s="1" t="str">
        <f>+VLOOKUP(bloques1a3[[#This Row],[respuesta]],respuestas.emociones[],2,0)</f>
        <v>tristeza</v>
      </c>
      <c r="K4269" s="1">
        <f>+VLOOKUP(bloques1a3[[#This Row],[niño]],BD.niños[[Código]:[edad]],5,0)</f>
        <v>10</v>
      </c>
      <c r="L4269" s="1">
        <f>+IF(bloques1a3[[#This Row],[correcta]]=bloques1a3[[#This Row],[respuesta]],1,0)</f>
        <v>1</v>
      </c>
      <c r="M4269" s="1">
        <f>+IF(bloques1a3[[#This Row],[Sexo]]="F",1,0)</f>
        <v>1</v>
      </c>
    </row>
    <row r="4270" spans="1:13" x14ac:dyDescent="0.55000000000000004">
      <c r="A4270">
        <v>61</v>
      </c>
      <c r="B4270" s="1" t="s">
        <v>520</v>
      </c>
      <c r="C4270" s="1" t="s">
        <v>6</v>
      </c>
      <c r="D4270">
        <v>3</v>
      </c>
      <c r="E4270" s="1" t="s">
        <v>108</v>
      </c>
      <c r="F4270">
        <v>3</v>
      </c>
      <c r="G4270" s="1" t="s">
        <v>377</v>
      </c>
      <c r="H4270" s="1" t="s">
        <v>29</v>
      </c>
      <c r="I4270">
        <v>2</v>
      </c>
      <c r="J4270" s="1" t="str">
        <f>+VLOOKUP(bloques1a3[[#This Row],[respuesta]],respuestas.emociones[],2,0)</f>
        <v>tristeza</v>
      </c>
      <c r="K4270" s="1">
        <f>+VLOOKUP(bloques1a3[[#This Row],[niño]],BD.niños[[Código]:[edad]],5,0)</f>
        <v>10</v>
      </c>
      <c r="L4270" s="1">
        <f>+IF(bloques1a3[[#This Row],[correcta]]=bloques1a3[[#This Row],[respuesta]],1,0)</f>
        <v>1</v>
      </c>
      <c r="M4270" s="1">
        <f>+IF(bloques1a3[[#This Row],[Sexo]]="F",1,0)</f>
        <v>1</v>
      </c>
    </row>
    <row r="4271" spans="1:13" x14ac:dyDescent="0.55000000000000004">
      <c r="A4271">
        <v>61</v>
      </c>
      <c r="B4271" s="1" t="s">
        <v>520</v>
      </c>
      <c r="C4271" s="1" t="s">
        <v>6</v>
      </c>
      <c r="D4271">
        <v>3</v>
      </c>
      <c r="E4271" s="1" t="s">
        <v>112</v>
      </c>
      <c r="F4271">
        <v>3</v>
      </c>
      <c r="G4271" s="1" t="s">
        <v>377</v>
      </c>
      <c r="H4271" s="1" t="s">
        <v>29</v>
      </c>
      <c r="I4271">
        <v>2</v>
      </c>
      <c r="J4271" s="1" t="str">
        <f>+VLOOKUP(bloques1a3[[#This Row],[respuesta]],respuestas.emociones[],2,0)</f>
        <v>tristeza</v>
      </c>
      <c r="K4271" s="1">
        <f>+VLOOKUP(bloques1a3[[#This Row],[niño]],BD.niños[[Código]:[edad]],5,0)</f>
        <v>9</v>
      </c>
      <c r="L4271" s="1">
        <f>+IF(bloques1a3[[#This Row],[correcta]]=bloques1a3[[#This Row],[respuesta]],1,0)</f>
        <v>1</v>
      </c>
      <c r="M4271" s="1">
        <f>+IF(bloques1a3[[#This Row],[Sexo]]="F",1,0)</f>
        <v>1</v>
      </c>
    </row>
    <row r="4272" spans="1:13" x14ac:dyDescent="0.55000000000000004">
      <c r="A4272">
        <v>61</v>
      </c>
      <c r="B4272" s="1" t="s">
        <v>520</v>
      </c>
      <c r="C4272" s="1" t="s">
        <v>6</v>
      </c>
      <c r="D4272">
        <v>3</v>
      </c>
      <c r="E4272" s="1" t="s">
        <v>116</v>
      </c>
      <c r="F4272">
        <v>3</v>
      </c>
      <c r="G4272" s="1" t="s">
        <v>377</v>
      </c>
      <c r="H4272" s="1" t="s">
        <v>29</v>
      </c>
      <c r="I4272">
        <v>2</v>
      </c>
      <c r="J4272" s="1" t="str">
        <f>+VLOOKUP(bloques1a3[[#This Row],[respuesta]],respuestas.emociones[],2,0)</f>
        <v>tristeza</v>
      </c>
      <c r="K4272" s="1">
        <f>+VLOOKUP(bloques1a3[[#This Row],[niño]],BD.niños[[Código]:[edad]],5,0)</f>
        <v>9</v>
      </c>
      <c r="L4272" s="1">
        <f>+IF(bloques1a3[[#This Row],[correcta]]=bloques1a3[[#This Row],[respuesta]],1,0)</f>
        <v>1</v>
      </c>
      <c r="M4272" s="1">
        <f>+IF(bloques1a3[[#This Row],[Sexo]]="F",1,0)</f>
        <v>1</v>
      </c>
    </row>
    <row r="4273" spans="1:13" x14ac:dyDescent="0.55000000000000004">
      <c r="A4273">
        <v>61</v>
      </c>
      <c r="B4273" s="1" t="s">
        <v>520</v>
      </c>
      <c r="C4273" s="1" t="s">
        <v>6</v>
      </c>
      <c r="D4273">
        <v>3</v>
      </c>
      <c r="E4273" s="1" t="s">
        <v>120</v>
      </c>
      <c r="F4273">
        <v>3</v>
      </c>
      <c r="G4273" s="1" t="s">
        <v>377</v>
      </c>
      <c r="H4273" s="1" t="s">
        <v>28</v>
      </c>
      <c r="I4273">
        <v>2</v>
      </c>
      <c r="J4273" s="1" t="str">
        <f>+VLOOKUP(bloques1a3[[#This Row],[respuesta]],respuestas.emociones[],2,0)</f>
        <v>tristeza</v>
      </c>
      <c r="K4273" s="1">
        <f>+VLOOKUP(bloques1a3[[#This Row],[niño]],BD.niños[[Código]:[edad]],5,0)</f>
        <v>10</v>
      </c>
      <c r="L4273" s="1">
        <f>+IF(bloques1a3[[#This Row],[correcta]]=bloques1a3[[#This Row],[respuesta]],1,0)</f>
        <v>1</v>
      </c>
      <c r="M4273" s="1">
        <f>+IF(bloques1a3[[#This Row],[Sexo]]="F",1,0)</f>
        <v>0</v>
      </c>
    </row>
    <row r="4274" spans="1:13" x14ac:dyDescent="0.55000000000000004">
      <c r="A4274">
        <v>61</v>
      </c>
      <c r="B4274" s="1" t="s">
        <v>520</v>
      </c>
      <c r="C4274" s="1" t="s">
        <v>6</v>
      </c>
      <c r="D4274">
        <v>3</v>
      </c>
      <c r="E4274" s="1" t="s">
        <v>123</v>
      </c>
      <c r="F4274">
        <v>3</v>
      </c>
      <c r="G4274" s="1" t="s">
        <v>376</v>
      </c>
      <c r="H4274" s="1" t="s">
        <v>28</v>
      </c>
      <c r="I4274">
        <v>2</v>
      </c>
      <c r="J4274" s="1" t="str">
        <f>+VLOOKUP(bloques1a3[[#This Row],[respuesta]],respuestas.emociones[],2,0)</f>
        <v>tristeza</v>
      </c>
      <c r="K4274" s="1">
        <f>+VLOOKUP(bloques1a3[[#This Row],[niño]],BD.niños[[Código]:[edad]],5,0)</f>
        <v>8</v>
      </c>
      <c r="L4274" s="1">
        <f>+IF(bloques1a3[[#This Row],[correcta]]=bloques1a3[[#This Row],[respuesta]],1,0)</f>
        <v>1</v>
      </c>
      <c r="M4274" s="1">
        <f>+IF(bloques1a3[[#This Row],[Sexo]]="F",1,0)</f>
        <v>0</v>
      </c>
    </row>
    <row r="4275" spans="1:13" x14ac:dyDescent="0.55000000000000004">
      <c r="A4275">
        <v>61</v>
      </c>
      <c r="B4275" s="1" t="s">
        <v>520</v>
      </c>
      <c r="C4275" s="1" t="s">
        <v>6</v>
      </c>
      <c r="D4275">
        <v>3</v>
      </c>
      <c r="E4275" s="1" t="s">
        <v>127</v>
      </c>
      <c r="F4275">
        <v>3</v>
      </c>
      <c r="G4275" s="1" t="s">
        <v>375</v>
      </c>
      <c r="H4275" s="1" t="s">
        <v>28</v>
      </c>
      <c r="I4275">
        <v>2</v>
      </c>
      <c r="J4275" s="1" t="str">
        <f>+VLOOKUP(bloques1a3[[#This Row],[respuesta]],respuestas.emociones[],2,0)</f>
        <v>tristeza</v>
      </c>
      <c r="K4275" s="1">
        <f>+VLOOKUP(bloques1a3[[#This Row],[niño]],BD.niños[[Código]:[edad]],5,0)</f>
        <v>6</v>
      </c>
      <c r="L4275" s="1">
        <f>+IF(bloques1a3[[#This Row],[correcta]]=bloques1a3[[#This Row],[respuesta]],1,0)</f>
        <v>1</v>
      </c>
      <c r="M4275" s="1">
        <f>+IF(bloques1a3[[#This Row],[Sexo]]="F",1,0)</f>
        <v>0</v>
      </c>
    </row>
    <row r="4276" spans="1:13" x14ac:dyDescent="0.55000000000000004">
      <c r="A4276">
        <v>61</v>
      </c>
      <c r="B4276" s="1" t="s">
        <v>520</v>
      </c>
      <c r="C4276" s="1" t="s">
        <v>6</v>
      </c>
      <c r="D4276">
        <v>3</v>
      </c>
      <c r="E4276" s="1" t="s">
        <v>131</v>
      </c>
      <c r="F4276">
        <v>3</v>
      </c>
      <c r="G4276" s="1" t="s">
        <v>375</v>
      </c>
      <c r="H4276" s="1" t="s">
        <v>29</v>
      </c>
      <c r="I4276">
        <v>2</v>
      </c>
      <c r="J4276" s="1" t="str">
        <f>+VLOOKUP(bloques1a3[[#This Row],[respuesta]],respuestas.emociones[],2,0)</f>
        <v>tristeza</v>
      </c>
      <c r="K4276" s="1">
        <f>+VLOOKUP(bloques1a3[[#This Row],[niño]],BD.niños[[Código]:[edad]],5,0)</f>
        <v>6</v>
      </c>
      <c r="L4276" s="1">
        <f>+IF(bloques1a3[[#This Row],[correcta]]=bloques1a3[[#This Row],[respuesta]],1,0)</f>
        <v>1</v>
      </c>
      <c r="M4276" s="1">
        <f>+IF(bloques1a3[[#This Row],[Sexo]]="F",1,0)</f>
        <v>1</v>
      </c>
    </row>
    <row r="4277" spans="1:13" x14ac:dyDescent="0.55000000000000004">
      <c r="A4277">
        <v>61</v>
      </c>
      <c r="B4277" s="1" t="s">
        <v>520</v>
      </c>
      <c r="C4277" s="1" t="s">
        <v>6</v>
      </c>
      <c r="D4277">
        <v>3</v>
      </c>
      <c r="E4277" s="1" t="s">
        <v>135</v>
      </c>
      <c r="F4277">
        <v>3</v>
      </c>
      <c r="G4277" s="1" t="s">
        <v>375</v>
      </c>
      <c r="H4277" s="1" t="s">
        <v>28</v>
      </c>
      <c r="I4277">
        <v>2</v>
      </c>
      <c r="J4277" s="1" t="str">
        <f>+VLOOKUP(bloques1a3[[#This Row],[respuesta]],respuestas.emociones[],2,0)</f>
        <v>tristeza</v>
      </c>
      <c r="K4277" s="1">
        <f>+VLOOKUP(bloques1a3[[#This Row],[niño]],BD.niños[[Código]:[edad]],5,0)</f>
        <v>6</v>
      </c>
      <c r="L4277" s="1">
        <f>+IF(bloques1a3[[#This Row],[correcta]]=bloques1a3[[#This Row],[respuesta]],1,0)</f>
        <v>1</v>
      </c>
      <c r="M4277" s="1">
        <f>+IF(bloques1a3[[#This Row],[Sexo]]="F",1,0)</f>
        <v>0</v>
      </c>
    </row>
    <row r="4278" spans="1:13" x14ac:dyDescent="0.55000000000000004">
      <c r="A4278">
        <v>61</v>
      </c>
      <c r="B4278" s="1" t="s">
        <v>520</v>
      </c>
      <c r="C4278" s="1" t="s">
        <v>6</v>
      </c>
      <c r="D4278">
        <v>3</v>
      </c>
      <c r="E4278" s="1" t="s">
        <v>139</v>
      </c>
      <c r="F4278">
        <v>3</v>
      </c>
      <c r="G4278" s="1" t="s">
        <v>376</v>
      </c>
      <c r="H4278" s="1" t="s">
        <v>28</v>
      </c>
      <c r="I4278">
        <v>2</v>
      </c>
      <c r="J4278" s="1" t="str">
        <f>+VLOOKUP(bloques1a3[[#This Row],[respuesta]],respuestas.emociones[],2,0)</f>
        <v>tristeza</v>
      </c>
      <c r="K4278" s="1">
        <f>+VLOOKUP(bloques1a3[[#This Row],[niño]],BD.niños[[Código]:[edad]],5,0)</f>
        <v>8</v>
      </c>
      <c r="L4278" s="1">
        <f>+IF(bloques1a3[[#This Row],[correcta]]=bloques1a3[[#This Row],[respuesta]],1,0)</f>
        <v>1</v>
      </c>
      <c r="M4278" s="1">
        <f>+IF(bloques1a3[[#This Row],[Sexo]]="F",1,0)</f>
        <v>0</v>
      </c>
    </row>
    <row r="4279" spans="1:13" x14ac:dyDescent="0.55000000000000004">
      <c r="A4279">
        <v>61</v>
      </c>
      <c r="B4279" s="1" t="s">
        <v>520</v>
      </c>
      <c r="C4279" s="1" t="s">
        <v>6</v>
      </c>
      <c r="D4279">
        <v>3</v>
      </c>
      <c r="E4279" s="1" t="s">
        <v>141</v>
      </c>
      <c r="F4279">
        <v>3</v>
      </c>
      <c r="G4279" s="1" t="s">
        <v>376</v>
      </c>
      <c r="H4279" s="1" t="s">
        <v>29</v>
      </c>
      <c r="I4279">
        <v>2</v>
      </c>
      <c r="J4279" s="1" t="str">
        <f>+VLOOKUP(bloques1a3[[#This Row],[respuesta]],respuestas.emociones[],2,0)</f>
        <v>tristeza</v>
      </c>
      <c r="K4279" s="1">
        <f>+VLOOKUP(bloques1a3[[#This Row],[niño]],BD.niños[[Código]:[edad]],5,0)</f>
        <v>7</v>
      </c>
      <c r="L4279" s="1">
        <f>+IF(bloques1a3[[#This Row],[correcta]]=bloques1a3[[#This Row],[respuesta]],1,0)</f>
        <v>1</v>
      </c>
      <c r="M4279" s="1">
        <f>+IF(bloques1a3[[#This Row],[Sexo]]="F",1,0)</f>
        <v>1</v>
      </c>
    </row>
    <row r="4280" spans="1:13" x14ac:dyDescent="0.55000000000000004">
      <c r="A4280">
        <v>61</v>
      </c>
      <c r="B4280" s="1" t="s">
        <v>520</v>
      </c>
      <c r="C4280" s="1" t="s">
        <v>6</v>
      </c>
      <c r="D4280">
        <v>3</v>
      </c>
      <c r="E4280" s="1" t="s">
        <v>145</v>
      </c>
      <c r="F4280">
        <v>3</v>
      </c>
      <c r="G4280" s="1" t="s">
        <v>376</v>
      </c>
      <c r="H4280" s="1" t="s">
        <v>28</v>
      </c>
      <c r="I4280">
        <v>2</v>
      </c>
      <c r="J4280" s="1" t="str">
        <f>+VLOOKUP(bloques1a3[[#This Row],[respuesta]],respuestas.emociones[],2,0)</f>
        <v>tristeza</v>
      </c>
      <c r="K4280" s="1">
        <f>+VLOOKUP(bloques1a3[[#This Row],[niño]],BD.niños[[Código]:[edad]],5,0)</f>
        <v>8</v>
      </c>
      <c r="L4280" s="1">
        <f>+IF(bloques1a3[[#This Row],[correcta]]=bloques1a3[[#This Row],[respuesta]],1,0)</f>
        <v>1</v>
      </c>
      <c r="M4280" s="1">
        <f>+IF(bloques1a3[[#This Row],[Sexo]]="F",1,0)</f>
        <v>0</v>
      </c>
    </row>
    <row r="4281" spans="1:13" x14ac:dyDescent="0.55000000000000004">
      <c r="A4281">
        <v>61</v>
      </c>
      <c r="B4281" s="1" t="s">
        <v>520</v>
      </c>
      <c r="C4281" s="1" t="s">
        <v>6</v>
      </c>
      <c r="D4281">
        <v>3</v>
      </c>
      <c r="E4281" s="1" t="s">
        <v>147</v>
      </c>
      <c r="F4281">
        <v>3</v>
      </c>
      <c r="G4281" s="1" t="s">
        <v>376</v>
      </c>
      <c r="H4281" s="1" t="s">
        <v>28</v>
      </c>
      <c r="I4281">
        <v>2</v>
      </c>
      <c r="J4281" s="1" t="str">
        <f>+VLOOKUP(bloques1a3[[#This Row],[respuesta]],respuestas.emociones[],2,0)</f>
        <v>tristeza</v>
      </c>
      <c r="K4281" s="1">
        <f>+VLOOKUP(bloques1a3[[#This Row],[niño]],BD.niños[[Código]:[edad]],5,0)</f>
        <v>8</v>
      </c>
      <c r="L4281" s="1">
        <f>+IF(bloques1a3[[#This Row],[correcta]]=bloques1a3[[#This Row],[respuesta]],1,0)</f>
        <v>1</v>
      </c>
      <c r="M4281" s="1">
        <f>+IF(bloques1a3[[#This Row],[Sexo]]="F",1,0)</f>
        <v>0</v>
      </c>
    </row>
    <row r="4282" spans="1:13" x14ac:dyDescent="0.55000000000000004">
      <c r="A4282">
        <v>61</v>
      </c>
      <c r="B4282" s="1" t="s">
        <v>520</v>
      </c>
      <c r="C4282" s="1" t="s">
        <v>6</v>
      </c>
      <c r="D4282">
        <v>3</v>
      </c>
      <c r="E4282" s="1" t="s">
        <v>214</v>
      </c>
      <c r="F4282">
        <v>3</v>
      </c>
      <c r="G4282" s="1" t="s">
        <v>377</v>
      </c>
      <c r="H4282" s="1" t="s">
        <v>29</v>
      </c>
      <c r="I4282">
        <v>2</v>
      </c>
      <c r="J4282" s="1" t="str">
        <f>+VLOOKUP(bloques1a3[[#This Row],[respuesta]],respuestas.emociones[],2,0)</f>
        <v>tristeza</v>
      </c>
      <c r="K4282" s="1">
        <f>+VLOOKUP(bloques1a3[[#This Row],[niño]],BD.niños[[Código]:[edad]],5,0)</f>
        <v>10</v>
      </c>
      <c r="L4282" s="1">
        <f>+IF(bloques1a3[[#This Row],[correcta]]=bloques1a3[[#This Row],[respuesta]],1,0)</f>
        <v>1</v>
      </c>
      <c r="M4282" s="1">
        <f>+IF(bloques1a3[[#This Row],[Sexo]]="F",1,0)</f>
        <v>1</v>
      </c>
    </row>
    <row r="4283" spans="1:13" x14ac:dyDescent="0.55000000000000004">
      <c r="A4283">
        <v>61</v>
      </c>
      <c r="B4283" s="1" t="s">
        <v>520</v>
      </c>
      <c r="C4283" s="1" t="s">
        <v>6</v>
      </c>
      <c r="D4283">
        <v>3</v>
      </c>
      <c r="E4283" s="1" t="s">
        <v>217</v>
      </c>
      <c r="F4283">
        <v>3</v>
      </c>
      <c r="G4283" s="1" t="s">
        <v>377</v>
      </c>
      <c r="H4283" s="1" t="s">
        <v>29</v>
      </c>
      <c r="I4283">
        <v>2</v>
      </c>
      <c r="J4283" s="1" t="str">
        <f>+VLOOKUP(bloques1a3[[#This Row],[respuesta]],respuestas.emociones[],2,0)</f>
        <v>tristeza</v>
      </c>
      <c r="K4283" s="1">
        <f>+VLOOKUP(bloques1a3[[#This Row],[niño]],BD.niños[[Código]:[edad]],5,0)</f>
        <v>10</v>
      </c>
      <c r="L4283" s="1">
        <f>+IF(bloques1a3[[#This Row],[correcta]]=bloques1a3[[#This Row],[respuesta]],1,0)</f>
        <v>1</v>
      </c>
      <c r="M4283" s="1">
        <f>+IF(bloques1a3[[#This Row],[Sexo]]="F",1,0)</f>
        <v>1</v>
      </c>
    </row>
    <row r="4284" spans="1:13" x14ac:dyDescent="0.55000000000000004">
      <c r="A4284">
        <v>61</v>
      </c>
      <c r="B4284" s="1" t="s">
        <v>520</v>
      </c>
      <c r="C4284" s="1" t="s">
        <v>6</v>
      </c>
      <c r="D4284">
        <v>3</v>
      </c>
      <c r="E4284" s="1" t="s">
        <v>220</v>
      </c>
      <c r="F4284">
        <v>3</v>
      </c>
      <c r="G4284" s="1" t="s">
        <v>377</v>
      </c>
      <c r="H4284" s="1" t="s">
        <v>29</v>
      </c>
      <c r="I4284">
        <v>2</v>
      </c>
      <c r="J4284" s="1" t="str">
        <f>+VLOOKUP(bloques1a3[[#This Row],[respuesta]],respuestas.emociones[],2,0)</f>
        <v>tristeza</v>
      </c>
      <c r="K4284" s="1">
        <f>+VLOOKUP(bloques1a3[[#This Row],[niño]],BD.niños[[Código]:[edad]],5,0)</f>
        <v>10</v>
      </c>
      <c r="L4284" s="1">
        <f>+IF(bloques1a3[[#This Row],[correcta]]=bloques1a3[[#This Row],[respuesta]],1,0)</f>
        <v>1</v>
      </c>
      <c r="M4284" s="1">
        <f>+IF(bloques1a3[[#This Row],[Sexo]]="F",1,0)</f>
        <v>1</v>
      </c>
    </row>
    <row r="4285" spans="1:13" x14ac:dyDescent="0.55000000000000004">
      <c r="A4285">
        <v>61</v>
      </c>
      <c r="B4285" s="1" t="s">
        <v>520</v>
      </c>
      <c r="C4285" s="1" t="s">
        <v>6</v>
      </c>
      <c r="D4285">
        <v>3</v>
      </c>
      <c r="E4285" s="1" t="s">
        <v>223</v>
      </c>
      <c r="F4285">
        <v>3</v>
      </c>
      <c r="G4285" s="1" t="s">
        <v>376</v>
      </c>
      <c r="H4285" s="1" t="s">
        <v>29</v>
      </c>
      <c r="I4285">
        <v>2</v>
      </c>
      <c r="J4285" s="1" t="str">
        <f>+VLOOKUP(bloques1a3[[#This Row],[respuesta]],respuestas.emociones[],2,0)</f>
        <v>tristeza</v>
      </c>
      <c r="K4285" s="1">
        <f>+VLOOKUP(bloques1a3[[#This Row],[niño]],BD.niños[[Código]:[edad]],5,0)</f>
        <v>8</v>
      </c>
      <c r="L4285" s="1">
        <f>+IF(bloques1a3[[#This Row],[correcta]]=bloques1a3[[#This Row],[respuesta]],1,0)</f>
        <v>1</v>
      </c>
      <c r="M4285" s="1">
        <f>+IF(bloques1a3[[#This Row],[Sexo]]="F",1,0)</f>
        <v>1</v>
      </c>
    </row>
    <row r="4286" spans="1:13" x14ac:dyDescent="0.55000000000000004">
      <c r="A4286">
        <v>61</v>
      </c>
      <c r="B4286" s="1" t="s">
        <v>520</v>
      </c>
      <c r="C4286" s="1" t="s">
        <v>6</v>
      </c>
      <c r="D4286">
        <v>3</v>
      </c>
      <c r="E4286" s="1" t="s">
        <v>226</v>
      </c>
      <c r="F4286">
        <v>3</v>
      </c>
      <c r="G4286" s="1" t="s">
        <v>377</v>
      </c>
      <c r="H4286" s="1" t="s">
        <v>28</v>
      </c>
      <c r="I4286">
        <v>2</v>
      </c>
      <c r="J4286" s="1" t="str">
        <f>+VLOOKUP(bloques1a3[[#This Row],[respuesta]],respuestas.emociones[],2,0)</f>
        <v>tristeza</v>
      </c>
      <c r="K4286" s="1">
        <f>+VLOOKUP(bloques1a3[[#This Row],[niño]],BD.niños[[Código]:[edad]],5,0)</f>
        <v>10</v>
      </c>
      <c r="L4286" s="1">
        <f>+IF(bloques1a3[[#This Row],[correcta]]=bloques1a3[[#This Row],[respuesta]],1,0)</f>
        <v>1</v>
      </c>
      <c r="M4286" s="1">
        <f>+IF(bloques1a3[[#This Row],[Sexo]]="F",1,0)</f>
        <v>0</v>
      </c>
    </row>
    <row r="4287" spans="1:13" x14ac:dyDescent="0.55000000000000004">
      <c r="A4287">
        <v>61</v>
      </c>
      <c r="B4287" s="1" t="s">
        <v>520</v>
      </c>
      <c r="C4287" s="1" t="s">
        <v>6</v>
      </c>
      <c r="D4287">
        <v>3</v>
      </c>
      <c r="E4287" s="1" t="s">
        <v>229</v>
      </c>
      <c r="F4287">
        <v>3</v>
      </c>
      <c r="G4287" s="1" t="s">
        <v>376</v>
      </c>
      <c r="H4287" s="1" t="s">
        <v>28</v>
      </c>
      <c r="I4287">
        <v>2</v>
      </c>
      <c r="J4287" s="1" t="str">
        <f>+VLOOKUP(bloques1a3[[#This Row],[respuesta]],respuestas.emociones[],2,0)</f>
        <v>tristeza</v>
      </c>
      <c r="K4287" s="1">
        <f>+VLOOKUP(bloques1a3[[#This Row],[niño]],BD.niños[[Código]:[edad]],5,0)</f>
        <v>7</v>
      </c>
      <c r="L4287" s="1">
        <f>+IF(bloques1a3[[#This Row],[correcta]]=bloques1a3[[#This Row],[respuesta]],1,0)</f>
        <v>1</v>
      </c>
      <c r="M4287" s="1">
        <f>+IF(bloques1a3[[#This Row],[Sexo]]="F",1,0)</f>
        <v>0</v>
      </c>
    </row>
    <row r="4288" spans="1:13" x14ac:dyDescent="0.55000000000000004">
      <c r="A4288">
        <v>61</v>
      </c>
      <c r="B4288" s="1" t="s">
        <v>520</v>
      </c>
      <c r="C4288" s="1" t="s">
        <v>6</v>
      </c>
      <c r="D4288">
        <v>3</v>
      </c>
      <c r="E4288" s="1" t="s">
        <v>231</v>
      </c>
      <c r="F4288">
        <v>3</v>
      </c>
      <c r="G4288" s="1" t="s">
        <v>375</v>
      </c>
      <c r="H4288" s="1" t="s">
        <v>29</v>
      </c>
      <c r="I4288">
        <v>2</v>
      </c>
      <c r="J4288" s="1" t="str">
        <f>+VLOOKUP(bloques1a3[[#This Row],[respuesta]],respuestas.emociones[],2,0)</f>
        <v>tristeza</v>
      </c>
      <c r="K4288" s="1">
        <f>+VLOOKUP(bloques1a3[[#This Row],[niño]],BD.niños[[Código]:[edad]],5,0)</f>
        <v>6</v>
      </c>
      <c r="L4288" s="1">
        <f>+IF(bloques1a3[[#This Row],[correcta]]=bloques1a3[[#This Row],[respuesta]],1,0)</f>
        <v>1</v>
      </c>
      <c r="M4288" s="1">
        <f>+IF(bloques1a3[[#This Row],[Sexo]]="F",1,0)</f>
        <v>1</v>
      </c>
    </row>
    <row r="4289" spans="1:13" x14ac:dyDescent="0.55000000000000004">
      <c r="A4289">
        <v>61</v>
      </c>
      <c r="B4289" s="1" t="s">
        <v>520</v>
      </c>
      <c r="C4289" s="1" t="s">
        <v>6</v>
      </c>
      <c r="D4289">
        <v>3</v>
      </c>
      <c r="E4289" s="1" t="s">
        <v>286</v>
      </c>
      <c r="F4289">
        <v>3</v>
      </c>
      <c r="G4289" s="1" t="s">
        <v>375</v>
      </c>
      <c r="H4289" s="1" t="s">
        <v>28</v>
      </c>
      <c r="I4289">
        <v>2</v>
      </c>
      <c r="J4289" s="1" t="str">
        <f>+VLOOKUP(bloques1a3[[#This Row],[respuesta]],respuestas.emociones[],2,0)</f>
        <v>tristeza</v>
      </c>
      <c r="K4289" s="1">
        <f>+VLOOKUP(bloques1a3[[#This Row],[niño]],BD.niños[[Código]:[edad]],5,0)</f>
        <v>5</v>
      </c>
      <c r="L4289" s="1">
        <f>+IF(bloques1a3[[#This Row],[correcta]]=bloques1a3[[#This Row],[respuesta]],1,0)</f>
        <v>1</v>
      </c>
      <c r="M4289" s="1">
        <f>+IF(bloques1a3[[#This Row],[Sexo]]="F",1,0)</f>
        <v>0</v>
      </c>
    </row>
    <row r="4290" spans="1:13" x14ac:dyDescent="0.55000000000000004">
      <c r="A4290">
        <v>61</v>
      </c>
      <c r="B4290" s="1" t="s">
        <v>520</v>
      </c>
      <c r="C4290" s="1" t="s">
        <v>6</v>
      </c>
      <c r="D4290">
        <v>3</v>
      </c>
      <c r="E4290" s="1" t="s">
        <v>290</v>
      </c>
      <c r="F4290">
        <v>3</v>
      </c>
      <c r="G4290" s="1" t="s">
        <v>375</v>
      </c>
      <c r="H4290" s="1" t="s">
        <v>28</v>
      </c>
      <c r="I4290">
        <v>2</v>
      </c>
      <c r="J4290" s="1" t="str">
        <f>+VLOOKUP(bloques1a3[[#This Row],[respuesta]],respuestas.emociones[],2,0)</f>
        <v>tristeza</v>
      </c>
      <c r="K4290" s="1">
        <f>+VLOOKUP(bloques1a3[[#This Row],[niño]],BD.niños[[Código]:[edad]],5,0)</f>
        <v>6</v>
      </c>
      <c r="L4290" s="1">
        <f>+IF(bloques1a3[[#This Row],[correcta]]=bloques1a3[[#This Row],[respuesta]],1,0)</f>
        <v>1</v>
      </c>
      <c r="M4290" s="1">
        <f>+IF(bloques1a3[[#This Row],[Sexo]]="F",1,0)</f>
        <v>0</v>
      </c>
    </row>
    <row r="4291" spans="1:13" x14ac:dyDescent="0.55000000000000004">
      <c r="A4291">
        <v>61</v>
      </c>
      <c r="B4291" s="1" t="s">
        <v>520</v>
      </c>
      <c r="C4291" s="1" t="s">
        <v>6</v>
      </c>
      <c r="D4291">
        <v>3</v>
      </c>
      <c r="E4291" s="1" t="s">
        <v>294</v>
      </c>
      <c r="F4291">
        <v>3</v>
      </c>
      <c r="G4291" s="1" t="s">
        <v>376</v>
      </c>
      <c r="H4291" s="1" t="s">
        <v>28</v>
      </c>
      <c r="I4291">
        <v>2</v>
      </c>
      <c r="J4291" s="1" t="str">
        <f>+VLOOKUP(bloques1a3[[#This Row],[respuesta]],respuestas.emociones[],2,0)</f>
        <v>tristeza</v>
      </c>
      <c r="K4291" s="1">
        <f>+VLOOKUP(bloques1a3[[#This Row],[niño]],BD.niños[[Código]:[edad]],5,0)</f>
        <v>7</v>
      </c>
      <c r="L4291" s="1">
        <f>+IF(bloques1a3[[#This Row],[correcta]]=bloques1a3[[#This Row],[respuesta]],1,0)</f>
        <v>1</v>
      </c>
      <c r="M4291" s="1">
        <f>+IF(bloques1a3[[#This Row],[Sexo]]="F",1,0)</f>
        <v>0</v>
      </c>
    </row>
    <row r="4292" spans="1:13" x14ac:dyDescent="0.55000000000000004">
      <c r="A4292">
        <v>61</v>
      </c>
      <c r="B4292" s="1" t="s">
        <v>520</v>
      </c>
      <c r="C4292" s="1" t="s">
        <v>6</v>
      </c>
      <c r="D4292">
        <v>3</v>
      </c>
      <c r="E4292" s="1" t="s">
        <v>295</v>
      </c>
      <c r="F4292">
        <v>3</v>
      </c>
      <c r="G4292" s="1" t="s">
        <v>376</v>
      </c>
      <c r="H4292" s="1" t="s">
        <v>28</v>
      </c>
      <c r="I4292">
        <v>2</v>
      </c>
      <c r="J4292" s="1" t="str">
        <f>+VLOOKUP(bloques1a3[[#This Row],[respuesta]],respuestas.emociones[],2,0)</f>
        <v>tristeza</v>
      </c>
      <c r="K4292" s="1">
        <f>+VLOOKUP(bloques1a3[[#This Row],[niño]],BD.niños[[Código]:[edad]],5,0)</f>
        <v>8</v>
      </c>
      <c r="L4292" s="1">
        <f>+IF(bloques1a3[[#This Row],[correcta]]=bloques1a3[[#This Row],[respuesta]],1,0)</f>
        <v>1</v>
      </c>
      <c r="M4292" s="1">
        <f>+IF(bloques1a3[[#This Row],[Sexo]]="F",1,0)</f>
        <v>0</v>
      </c>
    </row>
    <row r="4293" spans="1:13" x14ac:dyDescent="0.55000000000000004">
      <c r="A4293">
        <v>61</v>
      </c>
      <c r="B4293" s="1" t="s">
        <v>520</v>
      </c>
      <c r="C4293" s="1" t="s">
        <v>6</v>
      </c>
      <c r="D4293">
        <v>3</v>
      </c>
      <c r="E4293" s="1" t="s">
        <v>317</v>
      </c>
      <c r="F4293">
        <v>3</v>
      </c>
      <c r="G4293" s="1" t="s">
        <v>377</v>
      </c>
      <c r="H4293" s="1" t="s">
        <v>29</v>
      </c>
      <c r="I4293">
        <v>2</v>
      </c>
      <c r="J4293" s="1" t="str">
        <f>+VLOOKUP(bloques1a3[[#This Row],[respuesta]],respuestas.emociones[],2,0)</f>
        <v>tristeza</v>
      </c>
      <c r="K4293" s="1">
        <f>+VLOOKUP(bloques1a3[[#This Row],[niño]],BD.niños[[Código]:[edad]],5,0)</f>
        <v>10</v>
      </c>
      <c r="L4293" s="1">
        <f>+IF(bloques1a3[[#This Row],[correcta]]=bloques1a3[[#This Row],[respuesta]],1,0)</f>
        <v>1</v>
      </c>
      <c r="M4293" s="1">
        <f>+IF(bloques1a3[[#This Row],[Sexo]]="F",1,0)</f>
        <v>1</v>
      </c>
    </row>
    <row r="4294" spans="1:13" x14ac:dyDescent="0.55000000000000004">
      <c r="A4294">
        <v>61</v>
      </c>
      <c r="B4294" s="1" t="s">
        <v>520</v>
      </c>
      <c r="C4294" s="1" t="s">
        <v>6</v>
      </c>
      <c r="D4294">
        <v>3</v>
      </c>
      <c r="E4294" s="1" t="s">
        <v>320</v>
      </c>
      <c r="F4294">
        <v>3</v>
      </c>
      <c r="G4294" s="1" t="s">
        <v>377</v>
      </c>
      <c r="H4294" s="1" t="s">
        <v>28</v>
      </c>
      <c r="I4294">
        <v>2</v>
      </c>
      <c r="J4294" s="1" t="str">
        <f>+VLOOKUP(bloques1a3[[#This Row],[respuesta]],respuestas.emociones[],2,0)</f>
        <v>tristeza</v>
      </c>
      <c r="K4294" s="1">
        <f>+VLOOKUP(bloques1a3[[#This Row],[niño]],BD.niños[[Código]:[edad]],5,0)</f>
        <v>10</v>
      </c>
      <c r="L4294" s="1">
        <f>+IF(bloques1a3[[#This Row],[correcta]]=bloques1a3[[#This Row],[respuesta]],1,0)</f>
        <v>1</v>
      </c>
      <c r="M4294" s="1">
        <f>+IF(bloques1a3[[#This Row],[Sexo]]="F",1,0)</f>
        <v>0</v>
      </c>
    </row>
    <row r="4295" spans="1:13" x14ac:dyDescent="0.55000000000000004">
      <c r="A4295">
        <v>61</v>
      </c>
      <c r="B4295" s="1" t="s">
        <v>520</v>
      </c>
      <c r="C4295" s="1" t="s">
        <v>6</v>
      </c>
      <c r="D4295">
        <v>3</v>
      </c>
      <c r="E4295" s="1" t="s">
        <v>323</v>
      </c>
      <c r="F4295">
        <v>6</v>
      </c>
      <c r="G4295" s="1" t="s">
        <v>376</v>
      </c>
      <c r="H4295" s="1" t="s">
        <v>29</v>
      </c>
      <c r="I4295">
        <v>2</v>
      </c>
      <c r="J4295" s="1" t="str">
        <f>+VLOOKUP(bloques1a3[[#This Row],[respuesta]],respuestas.emociones[],2,0)</f>
        <v>sorpresa</v>
      </c>
      <c r="K4295" s="1">
        <f>+VLOOKUP(bloques1a3[[#This Row],[niño]],BD.niños[[Código]:[edad]],5,0)</f>
        <v>8</v>
      </c>
      <c r="L4295" s="1">
        <f>+IF(bloques1a3[[#This Row],[correcta]]=bloques1a3[[#This Row],[respuesta]],1,0)</f>
        <v>0</v>
      </c>
      <c r="M4295" s="1">
        <f>+IF(bloques1a3[[#This Row],[Sexo]]="F",1,0)</f>
        <v>1</v>
      </c>
    </row>
    <row r="4296" spans="1:13" x14ac:dyDescent="0.55000000000000004">
      <c r="A4296">
        <v>61</v>
      </c>
      <c r="B4296" s="1" t="s">
        <v>520</v>
      </c>
      <c r="C4296" s="1" t="s">
        <v>6</v>
      </c>
      <c r="D4296">
        <v>3</v>
      </c>
      <c r="E4296" s="1" t="s">
        <v>327</v>
      </c>
      <c r="F4296">
        <v>3</v>
      </c>
      <c r="G4296" s="1" t="s">
        <v>376</v>
      </c>
      <c r="H4296" s="1" t="s">
        <v>29</v>
      </c>
      <c r="I4296">
        <v>2</v>
      </c>
      <c r="J4296" s="1" t="str">
        <f>+VLOOKUP(bloques1a3[[#This Row],[respuesta]],respuestas.emociones[],2,0)</f>
        <v>tristeza</v>
      </c>
      <c r="K4296" s="1">
        <f>+VLOOKUP(bloques1a3[[#This Row],[niño]],BD.niños[[Código]:[edad]],5,0)</f>
        <v>7</v>
      </c>
      <c r="L4296" s="1">
        <f>+IF(bloques1a3[[#This Row],[correcta]]=bloques1a3[[#This Row],[respuesta]],1,0)</f>
        <v>1</v>
      </c>
      <c r="M4296" s="1">
        <f>+IF(bloques1a3[[#This Row],[Sexo]]="F",1,0)</f>
        <v>1</v>
      </c>
    </row>
    <row r="4297" spans="1:13" x14ac:dyDescent="0.55000000000000004">
      <c r="A4297">
        <v>61</v>
      </c>
      <c r="B4297" s="1" t="s">
        <v>520</v>
      </c>
      <c r="C4297" s="1" t="s">
        <v>6</v>
      </c>
      <c r="D4297">
        <v>3</v>
      </c>
      <c r="E4297" s="1" t="s">
        <v>331</v>
      </c>
      <c r="F4297">
        <v>3</v>
      </c>
      <c r="G4297" s="1" t="s">
        <v>376</v>
      </c>
      <c r="H4297" s="1" t="s">
        <v>29</v>
      </c>
      <c r="I4297">
        <v>2</v>
      </c>
      <c r="J4297" s="1" t="str">
        <f>+VLOOKUP(bloques1a3[[#This Row],[respuesta]],respuestas.emociones[],2,0)</f>
        <v>tristeza</v>
      </c>
      <c r="K4297" s="1">
        <f>+VLOOKUP(bloques1a3[[#This Row],[niño]],BD.niños[[Código]:[edad]],5,0)</f>
        <v>8</v>
      </c>
      <c r="L4297" s="1">
        <f>+IF(bloques1a3[[#This Row],[correcta]]=bloques1a3[[#This Row],[respuesta]],1,0)</f>
        <v>1</v>
      </c>
      <c r="M4297" s="1">
        <f>+IF(bloques1a3[[#This Row],[Sexo]]="F",1,0)</f>
        <v>1</v>
      </c>
    </row>
    <row r="4298" spans="1:13" x14ac:dyDescent="0.55000000000000004">
      <c r="A4298">
        <v>62</v>
      </c>
      <c r="B4298" s="1" t="s">
        <v>521</v>
      </c>
      <c r="C4298" s="1" t="s">
        <v>5</v>
      </c>
      <c r="D4298">
        <v>6</v>
      </c>
      <c r="E4298" s="1" t="s">
        <v>105</v>
      </c>
      <c r="F4298">
        <v>6</v>
      </c>
      <c r="G4298" s="1" t="s">
        <v>377</v>
      </c>
      <c r="H4298" s="1" t="s">
        <v>29</v>
      </c>
      <c r="I4298">
        <v>2</v>
      </c>
      <c r="J4298" s="1" t="str">
        <f>+VLOOKUP(bloques1a3[[#This Row],[respuesta]],respuestas.emociones[],2,0)</f>
        <v>sorpresa</v>
      </c>
      <c r="K4298" s="1">
        <f>+VLOOKUP(bloques1a3[[#This Row],[niño]],BD.niños[[Código]:[edad]],5,0)</f>
        <v>10</v>
      </c>
      <c r="L4298" s="1">
        <f>+IF(bloques1a3[[#This Row],[correcta]]=bloques1a3[[#This Row],[respuesta]],1,0)</f>
        <v>1</v>
      </c>
      <c r="M4298" s="1">
        <f>+IF(bloques1a3[[#This Row],[Sexo]]="F",1,0)</f>
        <v>1</v>
      </c>
    </row>
    <row r="4299" spans="1:13" x14ac:dyDescent="0.55000000000000004">
      <c r="A4299">
        <v>62</v>
      </c>
      <c r="B4299" s="1" t="s">
        <v>521</v>
      </c>
      <c r="C4299" s="1" t="s">
        <v>5</v>
      </c>
      <c r="D4299">
        <v>6</v>
      </c>
      <c r="E4299" s="1" t="s">
        <v>108</v>
      </c>
      <c r="F4299">
        <v>6</v>
      </c>
      <c r="G4299" s="1" t="s">
        <v>377</v>
      </c>
      <c r="H4299" s="1" t="s">
        <v>29</v>
      </c>
      <c r="I4299">
        <v>2</v>
      </c>
      <c r="J4299" s="1" t="str">
        <f>+VLOOKUP(bloques1a3[[#This Row],[respuesta]],respuestas.emociones[],2,0)</f>
        <v>sorpresa</v>
      </c>
      <c r="K4299" s="1">
        <f>+VLOOKUP(bloques1a3[[#This Row],[niño]],BD.niños[[Código]:[edad]],5,0)</f>
        <v>10</v>
      </c>
      <c r="L4299" s="1">
        <f>+IF(bloques1a3[[#This Row],[correcta]]=bloques1a3[[#This Row],[respuesta]],1,0)</f>
        <v>1</v>
      </c>
      <c r="M4299" s="1">
        <f>+IF(bloques1a3[[#This Row],[Sexo]]="F",1,0)</f>
        <v>1</v>
      </c>
    </row>
    <row r="4300" spans="1:13" x14ac:dyDescent="0.55000000000000004">
      <c r="A4300">
        <v>62</v>
      </c>
      <c r="B4300" s="1" t="s">
        <v>521</v>
      </c>
      <c r="C4300" s="1" t="s">
        <v>5</v>
      </c>
      <c r="D4300">
        <v>6</v>
      </c>
      <c r="E4300" s="1" t="s">
        <v>112</v>
      </c>
      <c r="F4300">
        <v>6</v>
      </c>
      <c r="G4300" s="1" t="s">
        <v>377</v>
      </c>
      <c r="H4300" s="1" t="s">
        <v>29</v>
      </c>
      <c r="I4300">
        <v>2</v>
      </c>
      <c r="J4300" s="1" t="str">
        <f>+VLOOKUP(bloques1a3[[#This Row],[respuesta]],respuestas.emociones[],2,0)</f>
        <v>sorpresa</v>
      </c>
      <c r="K4300" s="1">
        <f>+VLOOKUP(bloques1a3[[#This Row],[niño]],BD.niños[[Código]:[edad]],5,0)</f>
        <v>9</v>
      </c>
      <c r="L4300" s="1">
        <f>+IF(bloques1a3[[#This Row],[correcta]]=bloques1a3[[#This Row],[respuesta]],1,0)</f>
        <v>1</v>
      </c>
      <c r="M4300" s="1">
        <f>+IF(bloques1a3[[#This Row],[Sexo]]="F",1,0)</f>
        <v>1</v>
      </c>
    </row>
    <row r="4301" spans="1:13" x14ac:dyDescent="0.55000000000000004">
      <c r="A4301">
        <v>62</v>
      </c>
      <c r="B4301" s="1" t="s">
        <v>521</v>
      </c>
      <c r="C4301" s="1" t="s">
        <v>5</v>
      </c>
      <c r="D4301">
        <v>6</v>
      </c>
      <c r="E4301" s="1" t="s">
        <v>116</v>
      </c>
      <c r="F4301">
        <v>6</v>
      </c>
      <c r="G4301" s="1" t="s">
        <v>377</v>
      </c>
      <c r="H4301" s="1" t="s">
        <v>29</v>
      </c>
      <c r="I4301">
        <v>2</v>
      </c>
      <c r="J4301" s="1" t="str">
        <f>+VLOOKUP(bloques1a3[[#This Row],[respuesta]],respuestas.emociones[],2,0)</f>
        <v>sorpresa</v>
      </c>
      <c r="K4301" s="1">
        <f>+VLOOKUP(bloques1a3[[#This Row],[niño]],BD.niños[[Código]:[edad]],5,0)</f>
        <v>9</v>
      </c>
      <c r="L4301" s="1">
        <f>+IF(bloques1a3[[#This Row],[correcta]]=bloques1a3[[#This Row],[respuesta]],1,0)</f>
        <v>1</v>
      </c>
      <c r="M4301" s="1">
        <f>+IF(bloques1a3[[#This Row],[Sexo]]="F",1,0)</f>
        <v>1</v>
      </c>
    </row>
    <row r="4302" spans="1:13" x14ac:dyDescent="0.55000000000000004">
      <c r="A4302">
        <v>62</v>
      </c>
      <c r="B4302" s="1" t="s">
        <v>521</v>
      </c>
      <c r="C4302" s="1" t="s">
        <v>5</v>
      </c>
      <c r="D4302">
        <v>6</v>
      </c>
      <c r="E4302" s="1" t="s">
        <v>120</v>
      </c>
      <c r="F4302">
        <v>6</v>
      </c>
      <c r="G4302" s="1" t="s">
        <v>377</v>
      </c>
      <c r="H4302" s="1" t="s">
        <v>28</v>
      </c>
      <c r="I4302">
        <v>2</v>
      </c>
      <c r="J4302" s="1" t="str">
        <f>+VLOOKUP(bloques1a3[[#This Row],[respuesta]],respuestas.emociones[],2,0)</f>
        <v>sorpresa</v>
      </c>
      <c r="K4302" s="1">
        <f>+VLOOKUP(bloques1a3[[#This Row],[niño]],BD.niños[[Código]:[edad]],5,0)</f>
        <v>10</v>
      </c>
      <c r="L4302" s="1">
        <f>+IF(bloques1a3[[#This Row],[correcta]]=bloques1a3[[#This Row],[respuesta]],1,0)</f>
        <v>1</v>
      </c>
      <c r="M4302" s="1">
        <f>+IF(bloques1a3[[#This Row],[Sexo]]="F",1,0)</f>
        <v>0</v>
      </c>
    </row>
    <row r="4303" spans="1:13" x14ac:dyDescent="0.55000000000000004">
      <c r="A4303">
        <v>62</v>
      </c>
      <c r="B4303" s="1" t="s">
        <v>521</v>
      </c>
      <c r="C4303" s="1" t="s">
        <v>5</v>
      </c>
      <c r="D4303">
        <v>6</v>
      </c>
      <c r="E4303" s="1" t="s">
        <v>123</v>
      </c>
      <c r="F4303">
        <v>6</v>
      </c>
      <c r="G4303" s="1" t="s">
        <v>376</v>
      </c>
      <c r="H4303" s="1" t="s">
        <v>28</v>
      </c>
      <c r="I4303">
        <v>2</v>
      </c>
      <c r="J4303" s="1" t="str">
        <f>+VLOOKUP(bloques1a3[[#This Row],[respuesta]],respuestas.emociones[],2,0)</f>
        <v>sorpresa</v>
      </c>
      <c r="K4303" s="1">
        <f>+VLOOKUP(bloques1a3[[#This Row],[niño]],BD.niños[[Código]:[edad]],5,0)</f>
        <v>8</v>
      </c>
      <c r="L4303" s="1">
        <f>+IF(bloques1a3[[#This Row],[correcta]]=bloques1a3[[#This Row],[respuesta]],1,0)</f>
        <v>1</v>
      </c>
      <c r="M4303" s="1">
        <f>+IF(bloques1a3[[#This Row],[Sexo]]="F",1,0)</f>
        <v>0</v>
      </c>
    </row>
    <row r="4304" spans="1:13" x14ac:dyDescent="0.55000000000000004">
      <c r="A4304">
        <v>62</v>
      </c>
      <c r="B4304" s="1" t="s">
        <v>521</v>
      </c>
      <c r="C4304" s="1" t="s">
        <v>5</v>
      </c>
      <c r="D4304">
        <v>6</v>
      </c>
      <c r="E4304" s="1" t="s">
        <v>127</v>
      </c>
      <c r="F4304">
        <v>5</v>
      </c>
      <c r="G4304" s="1" t="s">
        <v>375</v>
      </c>
      <c r="H4304" s="1" t="s">
        <v>28</v>
      </c>
      <c r="I4304">
        <v>2</v>
      </c>
      <c r="J4304" s="1" t="str">
        <f>+VLOOKUP(bloques1a3[[#This Row],[respuesta]],respuestas.emociones[],2,0)</f>
        <v>miedo</v>
      </c>
      <c r="K4304" s="1">
        <f>+VLOOKUP(bloques1a3[[#This Row],[niño]],BD.niños[[Código]:[edad]],5,0)</f>
        <v>6</v>
      </c>
      <c r="L4304" s="1">
        <f>+IF(bloques1a3[[#This Row],[correcta]]=bloques1a3[[#This Row],[respuesta]],1,0)</f>
        <v>0</v>
      </c>
      <c r="M4304" s="1">
        <f>+IF(bloques1a3[[#This Row],[Sexo]]="F",1,0)</f>
        <v>0</v>
      </c>
    </row>
    <row r="4305" spans="1:13" x14ac:dyDescent="0.55000000000000004">
      <c r="A4305">
        <v>62</v>
      </c>
      <c r="B4305" s="1" t="s">
        <v>521</v>
      </c>
      <c r="C4305" s="1" t="s">
        <v>5</v>
      </c>
      <c r="D4305">
        <v>6</v>
      </c>
      <c r="E4305" s="1" t="s">
        <v>131</v>
      </c>
      <c r="F4305">
        <v>2</v>
      </c>
      <c r="G4305" s="1" t="s">
        <v>375</v>
      </c>
      <c r="H4305" s="1" t="s">
        <v>29</v>
      </c>
      <c r="I4305">
        <v>2</v>
      </c>
      <c r="J4305" s="1" t="str">
        <f>+VLOOKUP(bloques1a3[[#This Row],[respuesta]],respuestas.emociones[],2,0)</f>
        <v>alegria</v>
      </c>
      <c r="K4305" s="1">
        <f>+VLOOKUP(bloques1a3[[#This Row],[niño]],BD.niños[[Código]:[edad]],5,0)</f>
        <v>6</v>
      </c>
      <c r="L4305" s="1">
        <f>+IF(bloques1a3[[#This Row],[correcta]]=bloques1a3[[#This Row],[respuesta]],1,0)</f>
        <v>0</v>
      </c>
      <c r="M4305" s="1">
        <f>+IF(bloques1a3[[#This Row],[Sexo]]="F",1,0)</f>
        <v>1</v>
      </c>
    </row>
    <row r="4306" spans="1:13" x14ac:dyDescent="0.55000000000000004">
      <c r="A4306">
        <v>62</v>
      </c>
      <c r="B4306" s="1" t="s">
        <v>521</v>
      </c>
      <c r="C4306" s="1" t="s">
        <v>5</v>
      </c>
      <c r="D4306">
        <v>6</v>
      </c>
      <c r="E4306" s="1" t="s">
        <v>135</v>
      </c>
      <c r="F4306">
        <v>6</v>
      </c>
      <c r="G4306" s="1" t="s">
        <v>375</v>
      </c>
      <c r="H4306" s="1" t="s">
        <v>28</v>
      </c>
      <c r="I4306">
        <v>2</v>
      </c>
      <c r="J4306" s="1" t="str">
        <f>+VLOOKUP(bloques1a3[[#This Row],[respuesta]],respuestas.emociones[],2,0)</f>
        <v>sorpresa</v>
      </c>
      <c r="K4306" s="1">
        <f>+VLOOKUP(bloques1a3[[#This Row],[niño]],BD.niños[[Código]:[edad]],5,0)</f>
        <v>6</v>
      </c>
      <c r="L4306" s="1">
        <f>+IF(bloques1a3[[#This Row],[correcta]]=bloques1a3[[#This Row],[respuesta]],1,0)</f>
        <v>1</v>
      </c>
      <c r="M4306" s="1">
        <f>+IF(bloques1a3[[#This Row],[Sexo]]="F",1,0)</f>
        <v>0</v>
      </c>
    </row>
    <row r="4307" spans="1:13" x14ac:dyDescent="0.55000000000000004">
      <c r="A4307">
        <v>62</v>
      </c>
      <c r="B4307" s="1" t="s">
        <v>521</v>
      </c>
      <c r="C4307" s="1" t="s">
        <v>5</v>
      </c>
      <c r="D4307">
        <v>6</v>
      </c>
      <c r="E4307" s="1" t="s">
        <v>139</v>
      </c>
      <c r="F4307">
        <v>6</v>
      </c>
      <c r="G4307" s="1" t="s">
        <v>376</v>
      </c>
      <c r="H4307" s="1" t="s">
        <v>28</v>
      </c>
      <c r="I4307">
        <v>2</v>
      </c>
      <c r="J4307" s="1" t="str">
        <f>+VLOOKUP(bloques1a3[[#This Row],[respuesta]],respuestas.emociones[],2,0)</f>
        <v>sorpresa</v>
      </c>
      <c r="K4307" s="1">
        <f>+VLOOKUP(bloques1a3[[#This Row],[niño]],BD.niños[[Código]:[edad]],5,0)</f>
        <v>8</v>
      </c>
      <c r="L4307" s="1">
        <f>+IF(bloques1a3[[#This Row],[correcta]]=bloques1a3[[#This Row],[respuesta]],1,0)</f>
        <v>1</v>
      </c>
      <c r="M4307" s="1">
        <f>+IF(bloques1a3[[#This Row],[Sexo]]="F",1,0)</f>
        <v>0</v>
      </c>
    </row>
    <row r="4308" spans="1:13" x14ac:dyDescent="0.55000000000000004">
      <c r="A4308">
        <v>62</v>
      </c>
      <c r="B4308" s="1" t="s">
        <v>521</v>
      </c>
      <c r="C4308" s="1" t="s">
        <v>5</v>
      </c>
      <c r="D4308">
        <v>6</v>
      </c>
      <c r="E4308" s="1" t="s">
        <v>141</v>
      </c>
      <c r="F4308">
        <v>6</v>
      </c>
      <c r="G4308" s="1" t="s">
        <v>376</v>
      </c>
      <c r="H4308" s="1" t="s">
        <v>29</v>
      </c>
      <c r="I4308">
        <v>2</v>
      </c>
      <c r="J4308" s="1" t="str">
        <f>+VLOOKUP(bloques1a3[[#This Row],[respuesta]],respuestas.emociones[],2,0)</f>
        <v>sorpresa</v>
      </c>
      <c r="K4308" s="1">
        <f>+VLOOKUP(bloques1a3[[#This Row],[niño]],BD.niños[[Código]:[edad]],5,0)</f>
        <v>7</v>
      </c>
      <c r="L4308" s="1">
        <f>+IF(bloques1a3[[#This Row],[correcta]]=bloques1a3[[#This Row],[respuesta]],1,0)</f>
        <v>1</v>
      </c>
      <c r="M4308" s="1">
        <f>+IF(bloques1a3[[#This Row],[Sexo]]="F",1,0)</f>
        <v>1</v>
      </c>
    </row>
    <row r="4309" spans="1:13" x14ac:dyDescent="0.55000000000000004">
      <c r="A4309">
        <v>62</v>
      </c>
      <c r="B4309" s="1" t="s">
        <v>521</v>
      </c>
      <c r="C4309" s="1" t="s">
        <v>5</v>
      </c>
      <c r="D4309">
        <v>6</v>
      </c>
      <c r="E4309" s="1" t="s">
        <v>145</v>
      </c>
      <c r="F4309">
        <v>6</v>
      </c>
      <c r="G4309" s="1" t="s">
        <v>376</v>
      </c>
      <c r="H4309" s="1" t="s">
        <v>28</v>
      </c>
      <c r="I4309">
        <v>2</v>
      </c>
      <c r="J4309" s="1" t="str">
        <f>+VLOOKUP(bloques1a3[[#This Row],[respuesta]],respuestas.emociones[],2,0)</f>
        <v>sorpresa</v>
      </c>
      <c r="K4309" s="1">
        <f>+VLOOKUP(bloques1a3[[#This Row],[niño]],BD.niños[[Código]:[edad]],5,0)</f>
        <v>8</v>
      </c>
      <c r="L4309" s="1">
        <f>+IF(bloques1a3[[#This Row],[correcta]]=bloques1a3[[#This Row],[respuesta]],1,0)</f>
        <v>1</v>
      </c>
      <c r="M4309" s="1">
        <f>+IF(bloques1a3[[#This Row],[Sexo]]="F",1,0)</f>
        <v>0</v>
      </c>
    </row>
    <row r="4310" spans="1:13" x14ac:dyDescent="0.55000000000000004">
      <c r="A4310">
        <v>62</v>
      </c>
      <c r="B4310" s="1" t="s">
        <v>521</v>
      </c>
      <c r="C4310" s="1" t="s">
        <v>5</v>
      </c>
      <c r="D4310">
        <v>6</v>
      </c>
      <c r="E4310" s="1" t="s">
        <v>147</v>
      </c>
      <c r="F4310">
        <v>3</v>
      </c>
      <c r="G4310" s="1" t="s">
        <v>376</v>
      </c>
      <c r="H4310" s="1" t="s">
        <v>28</v>
      </c>
      <c r="I4310">
        <v>2</v>
      </c>
      <c r="J4310" s="1" t="str">
        <f>+VLOOKUP(bloques1a3[[#This Row],[respuesta]],respuestas.emociones[],2,0)</f>
        <v>tristeza</v>
      </c>
      <c r="K4310" s="1">
        <f>+VLOOKUP(bloques1a3[[#This Row],[niño]],BD.niños[[Código]:[edad]],5,0)</f>
        <v>8</v>
      </c>
      <c r="L4310" s="1">
        <f>+IF(bloques1a3[[#This Row],[correcta]]=bloques1a3[[#This Row],[respuesta]],1,0)</f>
        <v>0</v>
      </c>
      <c r="M4310" s="1">
        <f>+IF(bloques1a3[[#This Row],[Sexo]]="F",1,0)</f>
        <v>0</v>
      </c>
    </row>
    <row r="4311" spans="1:13" x14ac:dyDescent="0.55000000000000004">
      <c r="A4311">
        <v>62</v>
      </c>
      <c r="B4311" s="1" t="s">
        <v>521</v>
      </c>
      <c r="C4311" s="1" t="s">
        <v>5</v>
      </c>
      <c r="D4311">
        <v>6</v>
      </c>
      <c r="E4311" s="1" t="s">
        <v>214</v>
      </c>
      <c r="F4311">
        <v>6</v>
      </c>
      <c r="G4311" s="1" t="s">
        <v>377</v>
      </c>
      <c r="H4311" s="1" t="s">
        <v>29</v>
      </c>
      <c r="I4311">
        <v>2</v>
      </c>
      <c r="J4311" s="1" t="str">
        <f>+VLOOKUP(bloques1a3[[#This Row],[respuesta]],respuestas.emociones[],2,0)</f>
        <v>sorpresa</v>
      </c>
      <c r="K4311" s="1">
        <f>+VLOOKUP(bloques1a3[[#This Row],[niño]],BD.niños[[Código]:[edad]],5,0)</f>
        <v>10</v>
      </c>
      <c r="L4311" s="1">
        <f>+IF(bloques1a3[[#This Row],[correcta]]=bloques1a3[[#This Row],[respuesta]],1,0)</f>
        <v>1</v>
      </c>
      <c r="M4311" s="1">
        <f>+IF(bloques1a3[[#This Row],[Sexo]]="F",1,0)</f>
        <v>1</v>
      </c>
    </row>
    <row r="4312" spans="1:13" x14ac:dyDescent="0.55000000000000004">
      <c r="A4312">
        <v>62</v>
      </c>
      <c r="B4312" s="1" t="s">
        <v>521</v>
      </c>
      <c r="C4312" s="1" t="s">
        <v>5</v>
      </c>
      <c r="D4312">
        <v>6</v>
      </c>
      <c r="E4312" s="1" t="s">
        <v>217</v>
      </c>
      <c r="F4312">
        <v>6</v>
      </c>
      <c r="G4312" s="1" t="s">
        <v>377</v>
      </c>
      <c r="H4312" s="1" t="s">
        <v>29</v>
      </c>
      <c r="I4312">
        <v>2</v>
      </c>
      <c r="J4312" s="1" t="str">
        <f>+VLOOKUP(bloques1a3[[#This Row],[respuesta]],respuestas.emociones[],2,0)</f>
        <v>sorpresa</v>
      </c>
      <c r="K4312" s="1">
        <f>+VLOOKUP(bloques1a3[[#This Row],[niño]],BD.niños[[Código]:[edad]],5,0)</f>
        <v>10</v>
      </c>
      <c r="L4312" s="1">
        <f>+IF(bloques1a3[[#This Row],[correcta]]=bloques1a3[[#This Row],[respuesta]],1,0)</f>
        <v>1</v>
      </c>
      <c r="M4312" s="1">
        <f>+IF(bloques1a3[[#This Row],[Sexo]]="F",1,0)</f>
        <v>1</v>
      </c>
    </row>
    <row r="4313" spans="1:13" x14ac:dyDescent="0.55000000000000004">
      <c r="A4313">
        <v>62</v>
      </c>
      <c r="B4313" s="1" t="s">
        <v>521</v>
      </c>
      <c r="C4313" s="1" t="s">
        <v>5</v>
      </c>
      <c r="D4313">
        <v>6</v>
      </c>
      <c r="E4313" s="1" t="s">
        <v>220</v>
      </c>
      <c r="F4313">
        <v>6</v>
      </c>
      <c r="G4313" s="1" t="s">
        <v>377</v>
      </c>
      <c r="H4313" s="1" t="s">
        <v>29</v>
      </c>
      <c r="I4313">
        <v>2</v>
      </c>
      <c r="J4313" s="1" t="str">
        <f>+VLOOKUP(bloques1a3[[#This Row],[respuesta]],respuestas.emociones[],2,0)</f>
        <v>sorpresa</v>
      </c>
      <c r="K4313" s="1">
        <f>+VLOOKUP(bloques1a3[[#This Row],[niño]],BD.niños[[Código]:[edad]],5,0)</f>
        <v>10</v>
      </c>
      <c r="L4313" s="1">
        <f>+IF(bloques1a3[[#This Row],[correcta]]=bloques1a3[[#This Row],[respuesta]],1,0)</f>
        <v>1</v>
      </c>
      <c r="M4313" s="1">
        <f>+IF(bloques1a3[[#This Row],[Sexo]]="F",1,0)</f>
        <v>1</v>
      </c>
    </row>
    <row r="4314" spans="1:13" x14ac:dyDescent="0.55000000000000004">
      <c r="A4314">
        <v>62</v>
      </c>
      <c r="B4314" s="1" t="s">
        <v>521</v>
      </c>
      <c r="C4314" s="1" t="s">
        <v>5</v>
      </c>
      <c r="D4314">
        <v>6</v>
      </c>
      <c r="E4314" s="1" t="s">
        <v>223</v>
      </c>
      <c r="F4314">
        <v>6</v>
      </c>
      <c r="G4314" s="1" t="s">
        <v>376</v>
      </c>
      <c r="H4314" s="1" t="s">
        <v>29</v>
      </c>
      <c r="I4314">
        <v>2</v>
      </c>
      <c r="J4314" s="1" t="str">
        <f>+VLOOKUP(bloques1a3[[#This Row],[respuesta]],respuestas.emociones[],2,0)</f>
        <v>sorpresa</v>
      </c>
      <c r="K4314" s="1">
        <f>+VLOOKUP(bloques1a3[[#This Row],[niño]],BD.niños[[Código]:[edad]],5,0)</f>
        <v>8</v>
      </c>
      <c r="L4314" s="1">
        <f>+IF(bloques1a3[[#This Row],[correcta]]=bloques1a3[[#This Row],[respuesta]],1,0)</f>
        <v>1</v>
      </c>
      <c r="M4314" s="1">
        <f>+IF(bloques1a3[[#This Row],[Sexo]]="F",1,0)</f>
        <v>1</v>
      </c>
    </row>
    <row r="4315" spans="1:13" x14ac:dyDescent="0.55000000000000004">
      <c r="A4315">
        <v>62</v>
      </c>
      <c r="B4315" s="1" t="s">
        <v>521</v>
      </c>
      <c r="C4315" s="1" t="s">
        <v>5</v>
      </c>
      <c r="D4315">
        <v>6</v>
      </c>
      <c r="E4315" s="1" t="s">
        <v>226</v>
      </c>
      <c r="F4315">
        <v>6</v>
      </c>
      <c r="G4315" s="1" t="s">
        <v>377</v>
      </c>
      <c r="H4315" s="1" t="s">
        <v>28</v>
      </c>
      <c r="I4315">
        <v>2</v>
      </c>
      <c r="J4315" s="1" t="str">
        <f>+VLOOKUP(bloques1a3[[#This Row],[respuesta]],respuestas.emociones[],2,0)</f>
        <v>sorpresa</v>
      </c>
      <c r="K4315" s="1">
        <f>+VLOOKUP(bloques1a3[[#This Row],[niño]],BD.niños[[Código]:[edad]],5,0)</f>
        <v>10</v>
      </c>
      <c r="L4315" s="1">
        <f>+IF(bloques1a3[[#This Row],[correcta]]=bloques1a3[[#This Row],[respuesta]],1,0)</f>
        <v>1</v>
      </c>
      <c r="M4315" s="1">
        <f>+IF(bloques1a3[[#This Row],[Sexo]]="F",1,0)</f>
        <v>0</v>
      </c>
    </row>
    <row r="4316" spans="1:13" x14ac:dyDescent="0.55000000000000004">
      <c r="A4316">
        <v>62</v>
      </c>
      <c r="B4316" s="1" t="s">
        <v>521</v>
      </c>
      <c r="C4316" s="1" t="s">
        <v>5</v>
      </c>
      <c r="D4316">
        <v>6</v>
      </c>
      <c r="E4316" s="1" t="s">
        <v>229</v>
      </c>
      <c r="F4316">
        <v>6</v>
      </c>
      <c r="G4316" s="1" t="s">
        <v>376</v>
      </c>
      <c r="H4316" s="1" t="s">
        <v>28</v>
      </c>
      <c r="I4316">
        <v>2</v>
      </c>
      <c r="J4316" s="1" t="str">
        <f>+VLOOKUP(bloques1a3[[#This Row],[respuesta]],respuestas.emociones[],2,0)</f>
        <v>sorpresa</v>
      </c>
      <c r="K4316" s="1">
        <f>+VLOOKUP(bloques1a3[[#This Row],[niño]],BD.niños[[Código]:[edad]],5,0)</f>
        <v>7</v>
      </c>
      <c r="L4316" s="1">
        <f>+IF(bloques1a3[[#This Row],[correcta]]=bloques1a3[[#This Row],[respuesta]],1,0)</f>
        <v>1</v>
      </c>
      <c r="M4316" s="1">
        <f>+IF(bloques1a3[[#This Row],[Sexo]]="F",1,0)</f>
        <v>0</v>
      </c>
    </row>
    <row r="4317" spans="1:13" x14ac:dyDescent="0.55000000000000004">
      <c r="A4317">
        <v>62</v>
      </c>
      <c r="B4317" s="1" t="s">
        <v>521</v>
      </c>
      <c r="C4317" s="1" t="s">
        <v>5</v>
      </c>
      <c r="D4317">
        <v>6</v>
      </c>
      <c r="E4317" s="1" t="s">
        <v>231</v>
      </c>
      <c r="F4317">
        <v>6</v>
      </c>
      <c r="G4317" s="1" t="s">
        <v>375</v>
      </c>
      <c r="H4317" s="1" t="s">
        <v>29</v>
      </c>
      <c r="I4317">
        <v>2</v>
      </c>
      <c r="J4317" s="1" t="str">
        <f>+VLOOKUP(bloques1a3[[#This Row],[respuesta]],respuestas.emociones[],2,0)</f>
        <v>sorpresa</v>
      </c>
      <c r="K4317" s="1">
        <f>+VLOOKUP(bloques1a3[[#This Row],[niño]],BD.niños[[Código]:[edad]],5,0)</f>
        <v>6</v>
      </c>
      <c r="L4317" s="1">
        <f>+IF(bloques1a3[[#This Row],[correcta]]=bloques1a3[[#This Row],[respuesta]],1,0)</f>
        <v>1</v>
      </c>
      <c r="M4317" s="1">
        <f>+IF(bloques1a3[[#This Row],[Sexo]]="F",1,0)</f>
        <v>1</v>
      </c>
    </row>
    <row r="4318" spans="1:13" x14ac:dyDescent="0.55000000000000004">
      <c r="A4318">
        <v>62</v>
      </c>
      <c r="B4318" s="1" t="s">
        <v>521</v>
      </c>
      <c r="C4318" s="1" t="s">
        <v>5</v>
      </c>
      <c r="D4318">
        <v>6</v>
      </c>
      <c r="E4318" s="1" t="s">
        <v>286</v>
      </c>
      <c r="F4318">
        <v>6</v>
      </c>
      <c r="G4318" s="1" t="s">
        <v>375</v>
      </c>
      <c r="H4318" s="1" t="s">
        <v>28</v>
      </c>
      <c r="I4318">
        <v>2</v>
      </c>
      <c r="J4318" s="1" t="str">
        <f>+VLOOKUP(bloques1a3[[#This Row],[respuesta]],respuestas.emociones[],2,0)</f>
        <v>sorpresa</v>
      </c>
      <c r="K4318" s="1">
        <f>+VLOOKUP(bloques1a3[[#This Row],[niño]],BD.niños[[Código]:[edad]],5,0)</f>
        <v>5</v>
      </c>
      <c r="L4318" s="1">
        <f>+IF(bloques1a3[[#This Row],[correcta]]=bloques1a3[[#This Row],[respuesta]],1,0)</f>
        <v>1</v>
      </c>
      <c r="M4318" s="1">
        <f>+IF(bloques1a3[[#This Row],[Sexo]]="F",1,0)</f>
        <v>0</v>
      </c>
    </row>
    <row r="4319" spans="1:13" x14ac:dyDescent="0.55000000000000004">
      <c r="A4319">
        <v>62</v>
      </c>
      <c r="B4319" s="1" t="s">
        <v>521</v>
      </c>
      <c r="C4319" s="1" t="s">
        <v>5</v>
      </c>
      <c r="D4319">
        <v>6</v>
      </c>
      <c r="E4319" s="1" t="s">
        <v>290</v>
      </c>
      <c r="F4319">
        <v>6</v>
      </c>
      <c r="G4319" s="1" t="s">
        <v>375</v>
      </c>
      <c r="H4319" s="1" t="s">
        <v>28</v>
      </c>
      <c r="I4319">
        <v>2</v>
      </c>
      <c r="J4319" s="1" t="str">
        <f>+VLOOKUP(bloques1a3[[#This Row],[respuesta]],respuestas.emociones[],2,0)</f>
        <v>sorpresa</v>
      </c>
      <c r="K4319" s="1">
        <f>+VLOOKUP(bloques1a3[[#This Row],[niño]],BD.niños[[Código]:[edad]],5,0)</f>
        <v>6</v>
      </c>
      <c r="L4319" s="1">
        <f>+IF(bloques1a3[[#This Row],[correcta]]=bloques1a3[[#This Row],[respuesta]],1,0)</f>
        <v>1</v>
      </c>
      <c r="M4319" s="1">
        <f>+IF(bloques1a3[[#This Row],[Sexo]]="F",1,0)</f>
        <v>0</v>
      </c>
    </row>
    <row r="4320" spans="1:13" x14ac:dyDescent="0.55000000000000004">
      <c r="A4320">
        <v>62</v>
      </c>
      <c r="B4320" s="1" t="s">
        <v>521</v>
      </c>
      <c r="C4320" s="1" t="s">
        <v>5</v>
      </c>
      <c r="D4320">
        <v>6</v>
      </c>
      <c r="E4320" s="1" t="s">
        <v>294</v>
      </c>
      <c r="F4320">
        <v>2</v>
      </c>
      <c r="G4320" s="1" t="s">
        <v>376</v>
      </c>
      <c r="H4320" s="1" t="s">
        <v>28</v>
      </c>
      <c r="I4320">
        <v>2</v>
      </c>
      <c r="J4320" s="1" t="str">
        <f>+VLOOKUP(bloques1a3[[#This Row],[respuesta]],respuestas.emociones[],2,0)</f>
        <v>alegria</v>
      </c>
      <c r="K4320" s="1">
        <f>+VLOOKUP(bloques1a3[[#This Row],[niño]],BD.niños[[Código]:[edad]],5,0)</f>
        <v>7</v>
      </c>
      <c r="L4320" s="1">
        <f>+IF(bloques1a3[[#This Row],[correcta]]=bloques1a3[[#This Row],[respuesta]],1,0)</f>
        <v>0</v>
      </c>
      <c r="M4320" s="1">
        <f>+IF(bloques1a3[[#This Row],[Sexo]]="F",1,0)</f>
        <v>0</v>
      </c>
    </row>
    <row r="4321" spans="1:13" x14ac:dyDescent="0.55000000000000004">
      <c r="A4321">
        <v>62</v>
      </c>
      <c r="B4321" s="1" t="s">
        <v>521</v>
      </c>
      <c r="C4321" s="1" t="s">
        <v>5</v>
      </c>
      <c r="D4321">
        <v>6</v>
      </c>
      <c r="E4321" s="1" t="s">
        <v>295</v>
      </c>
      <c r="F4321">
        <v>6</v>
      </c>
      <c r="G4321" s="1" t="s">
        <v>376</v>
      </c>
      <c r="H4321" s="1" t="s">
        <v>28</v>
      </c>
      <c r="I4321">
        <v>2</v>
      </c>
      <c r="J4321" s="1" t="str">
        <f>+VLOOKUP(bloques1a3[[#This Row],[respuesta]],respuestas.emociones[],2,0)</f>
        <v>sorpresa</v>
      </c>
      <c r="K4321" s="1">
        <f>+VLOOKUP(bloques1a3[[#This Row],[niño]],BD.niños[[Código]:[edad]],5,0)</f>
        <v>8</v>
      </c>
      <c r="L4321" s="1">
        <f>+IF(bloques1a3[[#This Row],[correcta]]=bloques1a3[[#This Row],[respuesta]],1,0)</f>
        <v>1</v>
      </c>
      <c r="M4321" s="1">
        <f>+IF(bloques1a3[[#This Row],[Sexo]]="F",1,0)</f>
        <v>0</v>
      </c>
    </row>
    <row r="4322" spans="1:13" x14ac:dyDescent="0.55000000000000004">
      <c r="A4322">
        <v>62</v>
      </c>
      <c r="B4322" s="1" t="s">
        <v>521</v>
      </c>
      <c r="C4322" s="1" t="s">
        <v>5</v>
      </c>
      <c r="D4322">
        <v>6</v>
      </c>
      <c r="E4322" s="1" t="s">
        <v>317</v>
      </c>
      <c r="F4322">
        <v>6</v>
      </c>
      <c r="G4322" s="1" t="s">
        <v>377</v>
      </c>
      <c r="H4322" s="1" t="s">
        <v>29</v>
      </c>
      <c r="I4322">
        <v>2</v>
      </c>
      <c r="J4322" s="1" t="str">
        <f>+VLOOKUP(bloques1a3[[#This Row],[respuesta]],respuestas.emociones[],2,0)</f>
        <v>sorpresa</v>
      </c>
      <c r="K4322" s="1">
        <f>+VLOOKUP(bloques1a3[[#This Row],[niño]],BD.niños[[Código]:[edad]],5,0)</f>
        <v>10</v>
      </c>
      <c r="L4322" s="1">
        <f>+IF(bloques1a3[[#This Row],[correcta]]=bloques1a3[[#This Row],[respuesta]],1,0)</f>
        <v>1</v>
      </c>
      <c r="M4322" s="1">
        <f>+IF(bloques1a3[[#This Row],[Sexo]]="F",1,0)</f>
        <v>1</v>
      </c>
    </row>
    <row r="4323" spans="1:13" x14ac:dyDescent="0.55000000000000004">
      <c r="A4323">
        <v>62</v>
      </c>
      <c r="B4323" s="1" t="s">
        <v>521</v>
      </c>
      <c r="C4323" s="1" t="s">
        <v>5</v>
      </c>
      <c r="D4323">
        <v>6</v>
      </c>
      <c r="E4323" s="1" t="s">
        <v>320</v>
      </c>
      <c r="F4323">
        <v>6</v>
      </c>
      <c r="G4323" s="1" t="s">
        <v>377</v>
      </c>
      <c r="H4323" s="1" t="s">
        <v>28</v>
      </c>
      <c r="I4323">
        <v>2</v>
      </c>
      <c r="J4323" s="1" t="str">
        <f>+VLOOKUP(bloques1a3[[#This Row],[respuesta]],respuestas.emociones[],2,0)</f>
        <v>sorpresa</v>
      </c>
      <c r="K4323" s="1">
        <f>+VLOOKUP(bloques1a3[[#This Row],[niño]],BD.niños[[Código]:[edad]],5,0)</f>
        <v>10</v>
      </c>
      <c r="L4323" s="1">
        <f>+IF(bloques1a3[[#This Row],[correcta]]=bloques1a3[[#This Row],[respuesta]],1,0)</f>
        <v>1</v>
      </c>
      <c r="M4323" s="1">
        <f>+IF(bloques1a3[[#This Row],[Sexo]]="F",1,0)</f>
        <v>0</v>
      </c>
    </row>
    <row r="4324" spans="1:13" x14ac:dyDescent="0.55000000000000004">
      <c r="A4324">
        <v>62</v>
      </c>
      <c r="B4324" s="1" t="s">
        <v>521</v>
      </c>
      <c r="C4324" s="1" t="s">
        <v>5</v>
      </c>
      <c r="D4324">
        <v>6</v>
      </c>
      <c r="E4324" s="1" t="s">
        <v>323</v>
      </c>
      <c r="F4324">
        <v>3</v>
      </c>
      <c r="G4324" s="1" t="s">
        <v>376</v>
      </c>
      <c r="H4324" s="1" t="s">
        <v>29</v>
      </c>
      <c r="I4324">
        <v>2</v>
      </c>
      <c r="J4324" s="1" t="str">
        <f>+VLOOKUP(bloques1a3[[#This Row],[respuesta]],respuestas.emociones[],2,0)</f>
        <v>tristeza</v>
      </c>
      <c r="K4324" s="1">
        <f>+VLOOKUP(bloques1a3[[#This Row],[niño]],BD.niños[[Código]:[edad]],5,0)</f>
        <v>8</v>
      </c>
      <c r="L4324" s="1">
        <f>+IF(bloques1a3[[#This Row],[correcta]]=bloques1a3[[#This Row],[respuesta]],1,0)</f>
        <v>0</v>
      </c>
      <c r="M4324" s="1">
        <f>+IF(bloques1a3[[#This Row],[Sexo]]="F",1,0)</f>
        <v>1</v>
      </c>
    </row>
    <row r="4325" spans="1:13" x14ac:dyDescent="0.55000000000000004">
      <c r="A4325">
        <v>62</v>
      </c>
      <c r="B4325" s="1" t="s">
        <v>521</v>
      </c>
      <c r="C4325" s="1" t="s">
        <v>5</v>
      </c>
      <c r="D4325">
        <v>6</v>
      </c>
      <c r="E4325" s="1" t="s">
        <v>327</v>
      </c>
      <c r="F4325">
        <v>6</v>
      </c>
      <c r="G4325" s="1" t="s">
        <v>376</v>
      </c>
      <c r="H4325" s="1" t="s">
        <v>29</v>
      </c>
      <c r="I4325">
        <v>2</v>
      </c>
      <c r="J4325" s="1" t="str">
        <f>+VLOOKUP(bloques1a3[[#This Row],[respuesta]],respuestas.emociones[],2,0)</f>
        <v>sorpresa</v>
      </c>
      <c r="K4325" s="1">
        <f>+VLOOKUP(bloques1a3[[#This Row],[niño]],BD.niños[[Código]:[edad]],5,0)</f>
        <v>7</v>
      </c>
      <c r="L4325" s="1">
        <f>+IF(bloques1a3[[#This Row],[correcta]]=bloques1a3[[#This Row],[respuesta]],1,0)</f>
        <v>1</v>
      </c>
      <c r="M4325" s="1">
        <f>+IF(bloques1a3[[#This Row],[Sexo]]="F",1,0)</f>
        <v>1</v>
      </c>
    </row>
    <row r="4326" spans="1:13" x14ac:dyDescent="0.55000000000000004">
      <c r="A4326">
        <v>62</v>
      </c>
      <c r="B4326" s="1" t="s">
        <v>521</v>
      </c>
      <c r="C4326" s="1" t="s">
        <v>5</v>
      </c>
      <c r="D4326">
        <v>6</v>
      </c>
      <c r="E4326" s="1" t="s">
        <v>331</v>
      </c>
      <c r="F4326">
        <v>6</v>
      </c>
      <c r="G4326" s="1" t="s">
        <v>376</v>
      </c>
      <c r="H4326" s="1" t="s">
        <v>29</v>
      </c>
      <c r="I4326">
        <v>2</v>
      </c>
      <c r="J4326" s="1" t="str">
        <f>+VLOOKUP(bloques1a3[[#This Row],[respuesta]],respuestas.emociones[],2,0)</f>
        <v>sorpresa</v>
      </c>
      <c r="K4326" s="1">
        <f>+VLOOKUP(bloques1a3[[#This Row],[niño]],BD.niños[[Código]:[edad]],5,0)</f>
        <v>8</v>
      </c>
      <c r="L4326" s="1">
        <f>+IF(bloques1a3[[#This Row],[correcta]]=bloques1a3[[#This Row],[respuesta]],1,0)</f>
        <v>1</v>
      </c>
      <c r="M4326" s="1">
        <f>+IF(bloques1a3[[#This Row],[Sexo]]="F",1,0)</f>
        <v>1</v>
      </c>
    </row>
    <row r="4327" spans="1:13" x14ac:dyDescent="0.55000000000000004">
      <c r="A4327">
        <v>63</v>
      </c>
      <c r="B4327" s="1" t="s">
        <v>522</v>
      </c>
      <c r="C4327" s="1" t="s">
        <v>4</v>
      </c>
      <c r="D4327">
        <v>5</v>
      </c>
      <c r="E4327" s="1" t="s">
        <v>105</v>
      </c>
      <c r="F4327">
        <v>5</v>
      </c>
      <c r="G4327" s="1" t="s">
        <v>377</v>
      </c>
      <c r="H4327" s="1" t="s">
        <v>29</v>
      </c>
      <c r="I4327">
        <v>2</v>
      </c>
      <c r="J4327" s="1" t="str">
        <f>+VLOOKUP(bloques1a3[[#This Row],[respuesta]],respuestas.emociones[],2,0)</f>
        <v>miedo</v>
      </c>
      <c r="K4327" s="1">
        <f>+VLOOKUP(bloques1a3[[#This Row],[niño]],BD.niños[[Código]:[edad]],5,0)</f>
        <v>10</v>
      </c>
      <c r="L4327" s="1">
        <f>+IF(bloques1a3[[#This Row],[correcta]]=bloques1a3[[#This Row],[respuesta]],1,0)</f>
        <v>1</v>
      </c>
      <c r="M4327" s="1">
        <f>+IF(bloques1a3[[#This Row],[Sexo]]="F",1,0)</f>
        <v>1</v>
      </c>
    </row>
    <row r="4328" spans="1:13" x14ac:dyDescent="0.55000000000000004">
      <c r="A4328">
        <v>63</v>
      </c>
      <c r="B4328" s="1" t="s">
        <v>522</v>
      </c>
      <c r="C4328" s="1" t="s">
        <v>4</v>
      </c>
      <c r="D4328">
        <v>5</v>
      </c>
      <c r="E4328" s="1" t="s">
        <v>108</v>
      </c>
      <c r="F4328">
        <v>5</v>
      </c>
      <c r="G4328" s="1" t="s">
        <v>377</v>
      </c>
      <c r="H4328" s="1" t="s">
        <v>29</v>
      </c>
      <c r="I4328">
        <v>2</v>
      </c>
      <c r="J4328" s="1" t="str">
        <f>+VLOOKUP(bloques1a3[[#This Row],[respuesta]],respuestas.emociones[],2,0)</f>
        <v>miedo</v>
      </c>
      <c r="K4328" s="1">
        <f>+VLOOKUP(bloques1a3[[#This Row],[niño]],BD.niños[[Código]:[edad]],5,0)</f>
        <v>10</v>
      </c>
      <c r="L4328" s="1">
        <f>+IF(bloques1a3[[#This Row],[correcta]]=bloques1a3[[#This Row],[respuesta]],1,0)</f>
        <v>1</v>
      </c>
      <c r="M4328" s="1">
        <f>+IF(bloques1a3[[#This Row],[Sexo]]="F",1,0)</f>
        <v>1</v>
      </c>
    </row>
    <row r="4329" spans="1:13" x14ac:dyDescent="0.55000000000000004">
      <c r="A4329">
        <v>63</v>
      </c>
      <c r="B4329" s="1" t="s">
        <v>522</v>
      </c>
      <c r="C4329" s="1" t="s">
        <v>4</v>
      </c>
      <c r="D4329">
        <v>5</v>
      </c>
      <c r="E4329" s="1" t="s">
        <v>112</v>
      </c>
      <c r="F4329">
        <v>5</v>
      </c>
      <c r="G4329" s="1" t="s">
        <v>377</v>
      </c>
      <c r="H4329" s="1" t="s">
        <v>29</v>
      </c>
      <c r="I4329">
        <v>2</v>
      </c>
      <c r="J4329" s="1" t="str">
        <f>+VLOOKUP(bloques1a3[[#This Row],[respuesta]],respuestas.emociones[],2,0)</f>
        <v>miedo</v>
      </c>
      <c r="K4329" s="1">
        <f>+VLOOKUP(bloques1a3[[#This Row],[niño]],BD.niños[[Código]:[edad]],5,0)</f>
        <v>9</v>
      </c>
      <c r="L4329" s="1">
        <f>+IF(bloques1a3[[#This Row],[correcta]]=bloques1a3[[#This Row],[respuesta]],1,0)</f>
        <v>1</v>
      </c>
      <c r="M4329" s="1">
        <f>+IF(bloques1a3[[#This Row],[Sexo]]="F",1,0)</f>
        <v>1</v>
      </c>
    </row>
    <row r="4330" spans="1:13" x14ac:dyDescent="0.55000000000000004">
      <c r="A4330">
        <v>63</v>
      </c>
      <c r="B4330" s="1" t="s">
        <v>522</v>
      </c>
      <c r="C4330" s="1" t="s">
        <v>4</v>
      </c>
      <c r="D4330">
        <v>5</v>
      </c>
      <c r="E4330" s="1" t="s">
        <v>116</v>
      </c>
      <c r="F4330">
        <v>0</v>
      </c>
      <c r="G4330" s="1" t="s">
        <v>377</v>
      </c>
      <c r="H4330" s="1" t="s">
        <v>29</v>
      </c>
      <c r="I4330">
        <v>2</v>
      </c>
      <c r="J4330" s="1" t="str">
        <f>+VLOOKUP(bloques1a3[[#This Row],[respuesta]],respuestas.emociones[],2,0)</f>
        <v>no respondió</v>
      </c>
      <c r="K4330" s="1">
        <f>+VLOOKUP(bloques1a3[[#This Row],[niño]],BD.niños[[Código]:[edad]],5,0)</f>
        <v>9</v>
      </c>
      <c r="L4330" s="1">
        <f>+IF(bloques1a3[[#This Row],[correcta]]=bloques1a3[[#This Row],[respuesta]],1,0)</f>
        <v>0</v>
      </c>
      <c r="M4330" s="1">
        <f>+IF(bloques1a3[[#This Row],[Sexo]]="F",1,0)</f>
        <v>1</v>
      </c>
    </row>
    <row r="4331" spans="1:13" x14ac:dyDescent="0.55000000000000004">
      <c r="A4331">
        <v>63</v>
      </c>
      <c r="B4331" s="1" t="s">
        <v>522</v>
      </c>
      <c r="C4331" s="1" t="s">
        <v>4</v>
      </c>
      <c r="D4331">
        <v>5</v>
      </c>
      <c r="E4331" s="1" t="s">
        <v>120</v>
      </c>
      <c r="F4331">
        <v>5</v>
      </c>
      <c r="G4331" s="1" t="s">
        <v>377</v>
      </c>
      <c r="H4331" s="1" t="s">
        <v>28</v>
      </c>
      <c r="I4331">
        <v>2</v>
      </c>
      <c r="J4331" s="1" t="str">
        <f>+VLOOKUP(bloques1a3[[#This Row],[respuesta]],respuestas.emociones[],2,0)</f>
        <v>miedo</v>
      </c>
      <c r="K4331" s="1">
        <f>+VLOOKUP(bloques1a3[[#This Row],[niño]],BD.niños[[Código]:[edad]],5,0)</f>
        <v>10</v>
      </c>
      <c r="L4331" s="1">
        <f>+IF(bloques1a3[[#This Row],[correcta]]=bloques1a3[[#This Row],[respuesta]],1,0)</f>
        <v>1</v>
      </c>
      <c r="M4331" s="1">
        <f>+IF(bloques1a3[[#This Row],[Sexo]]="F",1,0)</f>
        <v>0</v>
      </c>
    </row>
    <row r="4332" spans="1:13" x14ac:dyDescent="0.55000000000000004">
      <c r="A4332">
        <v>63</v>
      </c>
      <c r="B4332" s="1" t="s">
        <v>522</v>
      </c>
      <c r="C4332" s="1" t="s">
        <v>4</v>
      </c>
      <c r="D4332">
        <v>5</v>
      </c>
      <c r="E4332" s="1" t="s">
        <v>123</v>
      </c>
      <c r="F4332">
        <v>6</v>
      </c>
      <c r="G4332" s="1" t="s">
        <v>376</v>
      </c>
      <c r="H4332" s="1" t="s">
        <v>28</v>
      </c>
      <c r="I4332">
        <v>2</v>
      </c>
      <c r="J4332" s="1" t="str">
        <f>+VLOOKUP(bloques1a3[[#This Row],[respuesta]],respuestas.emociones[],2,0)</f>
        <v>sorpresa</v>
      </c>
      <c r="K4332" s="1">
        <f>+VLOOKUP(bloques1a3[[#This Row],[niño]],BD.niños[[Código]:[edad]],5,0)</f>
        <v>8</v>
      </c>
      <c r="L4332" s="1">
        <f>+IF(bloques1a3[[#This Row],[correcta]]=bloques1a3[[#This Row],[respuesta]],1,0)</f>
        <v>0</v>
      </c>
      <c r="M4332" s="1">
        <f>+IF(bloques1a3[[#This Row],[Sexo]]="F",1,0)</f>
        <v>0</v>
      </c>
    </row>
    <row r="4333" spans="1:13" x14ac:dyDescent="0.55000000000000004">
      <c r="A4333">
        <v>63</v>
      </c>
      <c r="B4333" s="1" t="s">
        <v>522</v>
      </c>
      <c r="C4333" s="1" t="s">
        <v>4</v>
      </c>
      <c r="D4333">
        <v>5</v>
      </c>
      <c r="E4333" s="1" t="s">
        <v>127</v>
      </c>
      <c r="F4333">
        <v>5</v>
      </c>
      <c r="G4333" s="1" t="s">
        <v>375</v>
      </c>
      <c r="H4333" s="1" t="s">
        <v>28</v>
      </c>
      <c r="I4333">
        <v>2</v>
      </c>
      <c r="J4333" s="1" t="str">
        <f>+VLOOKUP(bloques1a3[[#This Row],[respuesta]],respuestas.emociones[],2,0)</f>
        <v>miedo</v>
      </c>
      <c r="K4333" s="1">
        <f>+VLOOKUP(bloques1a3[[#This Row],[niño]],BD.niños[[Código]:[edad]],5,0)</f>
        <v>6</v>
      </c>
      <c r="L4333" s="1">
        <f>+IF(bloques1a3[[#This Row],[correcta]]=bloques1a3[[#This Row],[respuesta]],1,0)</f>
        <v>1</v>
      </c>
      <c r="M4333" s="1">
        <f>+IF(bloques1a3[[#This Row],[Sexo]]="F",1,0)</f>
        <v>0</v>
      </c>
    </row>
    <row r="4334" spans="1:13" x14ac:dyDescent="0.55000000000000004">
      <c r="A4334">
        <v>63</v>
      </c>
      <c r="B4334" s="1" t="s">
        <v>522</v>
      </c>
      <c r="C4334" s="1" t="s">
        <v>4</v>
      </c>
      <c r="D4334">
        <v>5</v>
      </c>
      <c r="E4334" s="1" t="s">
        <v>131</v>
      </c>
      <c r="F4334">
        <v>7</v>
      </c>
      <c r="G4334" s="1" t="s">
        <v>375</v>
      </c>
      <c r="H4334" s="1" t="s">
        <v>29</v>
      </c>
      <c r="I4334">
        <v>2</v>
      </c>
      <c r="J4334" s="1" t="str">
        <f>+VLOOKUP(bloques1a3[[#This Row],[respuesta]],respuestas.emociones[],2,0)</f>
        <v>asco</v>
      </c>
      <c r="K4334" s="1">
        <f>+VLOOKUP(bloques1a3[[#This Row],[niño]],BD.niños[[Código]:[edad]],5,0)</f>
        <v>6</v>
      </c>
      <c r="L4334" s="1">
        <f>+IF(bloques1a3[[#This Row],[correcta]]=bloques1a3[[#This Row],[respuesta]],1,0)</f>
        <v>0</v>
      </c>
      <c r="M4334" s="1">
        <f>+IF(bloques1a3[[#This Row],[Sexo]]="F",1,0)</f>
        <v>1</v>
      </c>
    </row>
    <row r="4335" spans="1:13" x14ac:dyDescent="0.55000000000000004">
      <c r="A4335">
        <v>63</v>
      </c>
      <c r="B4335" s="1" t="s">
        <v>522</v>
      </c>
      <c r="C4335" s="1" t="s">
        <v>4</v>
      </c>
      <c r="D4335">
        <v>5</v>
      </c>
      <c r="E4335" s="1" t="s">
        <v>135</v>
      </c>
      <c r="F4335">
        <v>5</v>
      </c>
      <c r="G4335" s="1" t="s">
        <v>375</v>
      </c>
      <c r="H4335" s="1" t="s">
        <v>28</v>
      </c>
      <c r="I4335">
        <v>2</v>
      </c>
      <c r="J4335" s="1" t="str">
        <f>+VLOOKUP(bloques1a3[[#This Row],[respuesta]],respuestas.emociones[],2,0)</f>
        <v>miedo</v>
      </c>
      <c r="K4335" s="1">
        <f>+VLOOKUP(bloques1a3[[#This Row],[niño]],BD.niños[[Código]:[edad]],5,0)</f>
        <v>6</v>
      </c>
      <c r="L4335" s="1">
        <f>+IF(bloques1a3[[#This Row],[correcta]]=bloques1a3[[#This Row],[respuesta]],1,0)</f>
        <v>1</v>
      </c>
      <c r="M4335" s="1">
        <f>+IF(bloques1a3[[#This Row],[Sexo]]="F",1,0)</f>
        <v>0</v>
      </c>
    </row>
    <row r="4336" spans="1:13" x14ac:dyDescent="0.55000000000000004">
      <c r="A4336">
        <v>63</v>
      </c>
      <c r="B4336" s="1" t="s">
        <v>522</v>
      </c>
      <c r="C4336" s="1" t="s">
        <v>4</v>
      </c>
      <c r="D4336">
        <v>5</v>
      </c>
      <c r="E4336" s="1" t="s">
        <v>139</v>
      </c>
      <c r="F4336">
        <v>7</v>
      </c>
      <c r="G4336" s="1" t="s">
        <v>376</v>
      </c>
      <c r="H4336" s="1" t="s">
        <v>28</v>
      </c>
      <c r="I4336">
        <v>2</v>
      </c>
      <c r="J4336" s="1" t="str">
        <f>+VLOOKUP(bloques1a3[[#This Row],[respuesta]],respuestas.emociones[],2,0)</f>
        <v>asco</v>
      </c>
      <c r="K4336" s="1">
        <f>+VLOOKUP(bloques1a3[[#This Row],[niño]],BD.niños[[Código]:[edad]],5,0)</f>
        <v>8</v>
      </c>
      <c r="L4336" s="1">
        <f>+IF(bloques1a3[[#This Row],[correcta]]=bloques1a3[[#This Row],[respuesta]],1,0)</f>
        <v>0</v>
      </c>
      <c r="M4336" s="1">
        <f>+IF(bloques1a3[[#This Row],[Sexo]]="F",1,0)</f>
        <v>0</v>
      </c>
    </row>
    <row r="4337" spans="1:13" x14ac:dyDescent="0.55000000000000004">
      <c r="A4337">
        <v>63</v>
      </c>
      <c r="B4337" s="1" t="s">
        <v>522</v>
      </c>
      <c r="C4337" s="1" t="s">
        <v>4</v>
      </c>
      <c r="D4337">
        <v>5</v>
      </c>
      <c r="E4337" s="1" t="s">
        <v>141</v>
      </c>
      <c r="F4337">
        <v>7</v>
      </c>
      <c r="G4337" s="1" t="s">
        <v>376</v>
      </c>
      <c r="H4337" s="1" t="s">
        <v>29</v>
      </c>
      <c r="I4337">
        <v>2</v>
      </c>
      <c r="J4337" s="1" t="str">
        <f>+VLOOKUP(bloques1a3[[#This Row],[respuesta]],respuestas.emociones[],2,0)</f>
        <v>asco</v>
      </c>
      <c r="K4337" s="1">
        <f>+VLOOKUP(bloques1a3[[#This Row],[niño]],BD.niños[[Código]:[edad]],5,0)</f>
        <v>7</v>
      </c>
      <c r="L4337" s="1">
        <f>+IF(bloques1a3[[#This Row],[correcta]]=bloques1a3[[#This Row],[respuesta]],1,0)</f>
        <v>0</v>
      </c>
      <c r="M4337" s="1">
        <f>+IF(bloques1a3[[#This Row],[Sexo]]="F",1,0)</f>
        <v>1</v>
      </c>
    </row>
    <row r="4338" spans="1:13" x14ac:dyDescent="0.55000000000000004">
      <c r="A4338">
        <v>63</v>
      </c>
      <c r="B4338" s="1" t="s">
        <v>522</v>
      </c>
      <c r="C4338" s="1" t="s">
        <v>4</v>
      </c>
      <c r="D4338">
        <v>5</v>
      </c>
      <c r="E4338" s="1" t="s">
        <v>145</v>
      </c>
      <c r="F4338">
        <v>7</v>
      </c>
      <c r="G4338" s="1" t="s">
        <v>376</v>
      </c>
      <c r="H4338" s="1" t="s">
        <v>28</v>
      </c>
      <c r="I4338">
        <v>2</v>
      </c>
      <c r="J4338" s="1" t="str">
        <f>+VLOOKUP(bloques1a3[[#This Row],[respuesta]],respuestas.emociones[],2,0)</f>
        <v>asco</v>
      </c>
      <c r="K4338" s="1">
        <f>+VLOOKUP(bloques1a3[[#This Row],[niño]],BD.niños[[Código]:[edad]],5,0)</f>
        <v>8</v>
      </c>
      <c r="L4338" s="1">
        <f>+IF(bloques1a3[[#This Row],[correcta]]=bloques1a3[[#This Row],[respuesta]],1,0)</f>
        <v>0</v>
      </c>
      <c r="M4338" s="1">
        <f>+IF(bloques1a3[[#This Row],[Sexo]]="F",1,0)</f>
        <v>0</v>
      </c>
    </row>
    <row r="4339" spans="1:13" x14ac:dyDescent="0.55000000000000004">
      <c r="A4339">
        <v>63</v>
      </c>
      <c r="B4339" s="1" t="s">
        <v>522</v>
      </c>
      <c r="C4339" s="1" t="s">
        <v>4</v>
      </c>
      <c r="D4339">
        <v>5</v>
      </c>
      <c r="E4339" s="1" t="s">
        <v>147</v>
      </c>
      <c r="F4339">
        <v>5</v>
      </c>
      <c r="G4339" s="1" t="s">
        <v>376</v>
      </c>
      <c r="H4339" s="1" t="s">
        <v>28</v>
      </c>
      <c r="I4339">
        <v>2</v>
      </c>
      <c r="J4339" s="1" t="str">
        <f>+VLOOKUP(bloques1a3[[#This Row],[respuesta]],respuestas.emociones[],2,0)</f>
        <v>miedo</v>
      </c>
      <c r="K4339" s="1">
        <f>+VLOOKUP(bloques1a3[[#This Row],[niño]],BD.niños[[Código]:[edad]],5,0)</f>
        <v>8</v>
      </c>
      <c r="L4339" s="1">
        <f>+IF(bloques1a3[[#This Row],[correcta]]=bloques1a3[[#This Row],[respuesta]],1,0)</f>
        <v>1</v>
      </c>
      <c r="M4339" s="1">
        <f>+IF(bloques1a3[[#This Row],[Sexo]]="F",1,0)</f>
        <v>0</v>
      </c>
    </row>
    <row r="4340" spans="1:13" x14ac:dyDescent="0.55000000000000004">
      <c r="A4340">
        <v>63</v>
      </c>
      <c r="B4340" s="1" t="s">
        <v>522</v>
      </c>
      <c r="C4340" s="1" t="s">
        <v>4</v>
      </c>
      <c r="D4340">
        <v>5</v>
      </c>
      <c r="E4340" s="1" t="s">
        <v>214</v>
      </c>
      <c r="F4340">
        <v>5</v>
      </c>
      <c r="G4340" s="1" t="s">
        <v>377</v>
      </c>
      <c r="H4340" s="1" t="s">
        <v>29</v>
      </c>
      <c r="I4340">
        <v>2</v>
      </c>
      <c r="J4340" s="1" t="str">
        <f>+VLOOKUP(bloques1a3[[#This Row],[respuesta]],respuestas.emociones[],2,0)</f>
        <v>miedo</v>
      </c>
      <c r="K4340" s="1">
        <f>+VLOOKUP(bloques1a3[[#This Row],[niño]],BD.niños[[Código]:[edad]],5,0)</f>
        <v>10</v>
      </c>
      <c r="L4340" s="1">
        <f>+IF(bloques1a3[[#This Row],[correcta]]=bloques1a3[[#This Row],[respuesta]],1,0)</f>
        <v>1</v>
      </c>
      <c r="M4340" s="1">
        <f>+IF(bloques1a3[[#This Row],[Sexo]]="F",1,0)</f>
        <v>1</v>
      </c>
    </row>
    <row r="4341" spans="1:13" x14ac:dyDescent="0.55000000000000004">
      <c r="A4341">
        <v>63</v>
      </c>
      <c r="B4341" s="1" t="s">
        <v>522</v>
      </c>
      <c r="C4341" s="1" t="s">
        <v>4</v>
      </c>
      <c r="D4341">
        <v>5</v>
      </c>
      <c r="E4341" s="1" t="s">
        <v>217</v>
      </c>
      <c r="F4341">
        <v>6</v>
      </c>
      <c r="G4341" s="1" t="s">
        <v>377</v>
      </c>
      <c r="H4341" s="1" t="s">
        <v>29</v>
      </c>
      <c r="I4341">
        <v>2</v>
      </c>
      <c r="J4341" s="1" t="str">
        <f>+VLOOKUP(bloques1a3[[#This Row],[respuesta]],respuestas.emociones[],2,0)</f>
        <v>sorpresa</v>
      </c>
      <c r="K4341" s="1">
        <f>+VLOOKUP(bloques1a3[[#This Row],[niño]],BD.niños[[Código]:[edad]],5,0)</f>
        <v>10</v>
      </c>
      <c r="L4341" s="1">
        <f>+IF(bloques1a3[[#This Row],[correcta]]=bloques1a3[[#This Row],[respuesta]],1,0)</f>
        <v>0</v>
      </c>
      <c r="M4341" s="1">
        <f>+IF(bloques1a3[[#This Row],[Sexo]]="F",1,0)</f>
        <v>1</v>
      </c>
    </row>
    <row r="4342" spans="1:13" x14ac:dyDescent="0.55000000000000004">
      <c r="A4342">
        <v>63</v>
      </c>
      <c r="B4342" s="1" t="s">
        <v>522</v>
      </c>
      <c r="C4342" s="1" t="s">
        <v>4</v>
      </c>
      <c r="D4342">
        <v>5</v>
      </c>
      <c r="E4342" s="1" t="s">
        <v>220</v>
      </c>
      <c r="F4342">
        <v>5</v>
      </c>
      <c r="G4342" s="1" t="s">
        <v>377</v>
      </c>
      <c r="H4342" s="1" t="s">
        <v>29</v>
      </c>
      <c r="I4342">
        <v>2</v>
      </c>
      <c r="J4342" s="1" t="str">
        <f>+VLOOKUP(bloques1a3[[#This Row],[respuesta]],respuestas.emociones[],2,0)</f>
        <v>miedo</v>
      </c>
      <c r="K4342" s="1">
        <f>+VLOOKUP(bloques1a3[[#This Row],[niño]],BD.niños[[Código]:[edad]],5,0)</f>
        <v>10</v>
      </c>
      <c r="L4342" s="1">
        <f>+IF(bloques1a3[[#This Row],[correcta]]=bloques1a3[[#This Row],[respuesta]],1,0)</f>
        <v>1</v>
      </c>
      <c r="M4342" s="1">
        <f>+IF(bloques1a3[[#This Row],[Sexo]]="F",1,0)</f>
        <v>1</v>
      </c>
    </row>
    <row r="4343" spans="1:13" x14ac:dyDescent="0.55000000000000004">
      <c r="A4343">
        <v>63</v>
      </c>
      <c r="B4343" s="1" t="s">
        <v>522</v>
      </c>
      <c r="C4343" s="1" t="s">
        <v>4</v>
      </c>
      <c r="D4343">
        <v>5</v>
      </c>
      <c r="E4343" s="1" t="s">
        <v>223</v>
      </c>
      <c r="F4343">
        <v>5</v>
      </c>
      <c r="G4343" s="1" t="s">
        <v>376</v>
      </c>
      <c r="H4343" s="1" t="s">
        <v>29</v>
      </c>
      <c r="I4343">
        <v>2</v>
      </c>
      <c r="J4343" s="1" t="str">
        <f>+VLOOKUP(bloques1a3[[#This Row],[respuesta]],respuestas.emociones[],2,0)</f>
        <v>miedo</v>
      </c>
      <c r="K4343" s="1">
        <f>+VLOOKUP(bloques1a3[[#This Row],[niño]],BD.niños[[Código]:[edad]],5,0)</f>
        <v>8</v>
      </c>
      <c r="L4343" s="1">
        <f>+IF(bloques1a3[[#This Row],[correcta]]=bloques1a3[[#This Row],[respuesta]],1,0)</f>
        <v>1</v>
      </c>
      <c r="M4343" s="1">
        <f>+IF(bloques1a3[[#This Row],[Sexo]]="F",1,0)</f>
        <v>1</v>
      </c>
    </row>
    <row r="4344" spans="1:13" x14ac:dyDescent="0.55000000000000004">
      <c r="A4344">
        <v>63</v>
      </c>
      <c r="B4344" s="1" t="s">
        <v>522</v>
      </c>
      <c r="C4344" s="1" t="s">
        <v>4</v>
      </c>
      <c r="D4344">
        <v>5</v>
      </c>
      <c r="E4344" s="1" t="s">
        <v>226</v>
      </c>
      <c r="F4344">
        <v>7</v>
      </c>
      <c r="G4344" s="1" t="s">
        <v>377</v>
      </c>
      <c r="H4344" s="1" t="s">
        <v>28</v>
      </c>
      <c r="I4344">
        <v>2</v>
      </c>
      <c r="J4344" s="1" t="str">
        <f>+VLOOKUP(bloques1a3[[#This Row],[respuesta]],respuestas.emociones[],2,0)</f>
        <v>asco</v>
      </c>
      <c r="K4344" s="1">
        <f>+VLOOKUP(bloques1a3[[#This Row],[niño]],BD.niños[[Código]:[edad]],5,0)</f>
        <v>10</v>
      </c>
      <c r="L4344" s="1">
        <f>+IF(bloques1a3[[#This Row],[correcta]]=bloques1a3[[#This Row],[respuesta]],1,0)</f>
        <v>0</v>
      </c>
      <c r="M4344" s="1">
        <f>+IF(bloques1a3[[#This Row],[Sexo]]="F",1,0)</f>
        <v>0</v>
      </c>
    </row>
    <row r="4345" spans="1:13" x14ac:dyDescent="0.55000000000000004">
      <c r="A4345">
        <v>63</v>
      </c>
      <c r="B4345" s="1" t="s">
        <v>522</v>
      </c>
      <c r="C4345" s="1" t="s">
        <v>4</v>
      </c>
      <c r="D4345">
        <v>5</v>
      </c>
      <c r="E4345" s="1" t="s">
        <v>229</v>
      </c>
      <c r="F4345">
        <v>5</v>
      </c>
      <c r="G4345" s="1" t="s">
        <v>376</v>
      </c>
      <c r="H4345" s="1" t="s">
        <v>28</v>
      </c>
      <c r="I4345">
        <v>2</v>
      </c>
      <c r="J4345" s="1" t="str">
        <f>+VLOOKUP(bloques1a3[[#This Row],[respuesta]],respuestas.emociones[],2,0)</f>
        <v>miedo</v>
      </c>
      <c r="K4345" s="1">
        <f>+VLOOKUP(bloques1a3[[#This Row],[niño]],BD.niños[[Código]:[edad]],5,0)</f>
        <v>7</v>
      </c>
      <c r="L4345" s="1">
        <f>+IF(bloques1a3[[#This Row],[correcta]]=bloques1a3[[#This Row],[respuesta]],1,0)</f>
        <v>1</v>
      </c>
      <c r="M4345" s="1">
        <f>+IF(bloques1a3[[#This Row],[Sexo]]="F",1,0)</f>
        <v>0</v>
      </c>
    </row>
    <row r="4346" spans="1:13" x14ac:dyDescent="0.55000000000000004">
      <c r="A4346">
        <v>63</v>
      </c>
      <c r="B4346" s="1" t="s">
        <v>522</v>
      </c>
      <c r="C4346" s="1" t="s">
        <v>4</v>
      </c>
      <c r="D4346">
        <v>5</v>
      </c>
      <c r="E4346" s="1" t="s">
        <v>231</v>
      </c>
      <c r="F4346">
        <v>6</v>
      </c>
      <c r="G4346" s="1" t="s">
        <v>375</v>
      </c>
      <c r="H4346" s="1" t="s">
        <v>29</v>
      </c>
      <c r="I4346">
        <v>2</v>
      </c>
      <c r="J4346" s="1" t="str">
        <f>+VLOOKUP(bloques1a3[[#This Row],[respuesta]],respuestas.emociones[],2,0)</f>
        <v>sorpresa</v>
      </c>
      <c r="K4346" s="1">
        <f>+VLOOKUP(bloques1a3[[#This Row],[niño]],BD.niños[[Código]:[edad]],5,0)</f>
        <v>6</v>
      </c>
      <c r="L4346" s="1">
        <f>+IF(bloques1a3[[#This Row],[correcta]]=bloques1a3[[#This Row],[respuesta]],1,0)</f>
        <v>0</v>
      </c>
      <c r="M4346" s="1">
        <f>+IF(bloques1a3[[#This Row],[Sexo]]="F",1,0)</f>
        <v>1</v>
      </c>
    </row>
    <row r="4347" spans="1:13" x14ac:dyDescent="0.55000000000000004">
      <c r="A4347">
        <v>63</v>
      </c>
      <c r="B4347" s="1" t="s">
        <v>522</v>
      </c>
      <c r="C4347" s="1" t="s">
        <v>4</v>
      </c>
      <c r="D4347">
        <v>5</v>
      </c>
      <c r="E4347" s="1" t="s">
        <v>286</v>
      </c>
      <c r="F4347">
        <v>5</v>
      </c>
      <c r="G4347" s="1" t="s">
        <v>375</v>
      </c>
      <c r="H4347" s="1" t="s">
        <v>28</v>
      </c>
      <c r="I4347">
        <v>2</v>
      </c>
      <c r="J4347" s="1" t="str">
        <f>+VLOOKUP(bloques1a3[[#This Row],[respuesta]],respuestas.emociones[],2,0)</f>
        <v>miedo</v>
      </c>
      <c r="K4347" s="1">
        <f>+VLOOKUP(bloques1a3[[#This Row],[niño]],BD.niños[[Código]:[edad]],5,0)</f>
        <v>5</v>
      </c>
      <c r="L4347" s="1">
        <f>+IF(bloques1a3[[#This Row],[correcta]]=bloques1a3[[#This Row],[respuesta]],1,0)</f>
        <v>1</v>
      </c>
      <c r="M4347" s="1">
        <f>+IF(bloques1a3[[#This Row],[Sexo]]="F",1,0)</f>
        <v>0</v>
      </c>
    </row>
    <row r="4348" spans="1:13" x14ac:dyDescent="0.55000000000000004">
      <c r="A4348">
        <v>63</v>
      </c>
      <c r="B4348" s="1" t="s">
        <v>522</v>
      </c>
      <c r="C4348" s="1" t="s">
        <v>4</v>
      </c>
      <c r="D4348">
        <v>5</v>
      </c>
      <c r="E4348" s="1" t="s">
        <v>290</v>
      </c>
      <c r="F4348">
        <v>7</v>
      </c>
      <c r="G4348" s="1" t="s">
        <v>375</v>
      </c>
      <c r="H4348" s="1" t="s">
        <v>28</v>
      </c>
      <c r="I4348">
        <v>2</v>
      </c>
      <c r="J4348" s="1" t="str">
        <f>+VLOOKUP(bloques1a3[[#This Row],[respuesta]],respuestas.emociones[],2,0)</f>
        <v>asco</v>
      </c>
      <c r="K4348" s="1">
        <f>+VLOOKUP(bloques1a3[[#This Row],[niño]],BD.niños[[Código]:[edad]],5,0)</f>
        <v>6</v>
      </c>
      <c r="L4348" s="1">
        <f>+IF(bloques1a3[[#This Row],[correcta]]=bloques1a3[[#This Row],[respuesta]],1,0)</f>
        <v>0</v>
      </c>
      <c r="M4348" s="1">
        <f>+IF(bloques1a3[[#This Row],[Sexo]]="F",1,0)</f>
        <v>0</v>
      </c>
    </row>
    <row r="4349" spans="1:13" x14ac:dyDescent="0.55000000000000004">
      <c r="A4349">
        <v>63</v>
      </c>
      <c r="B4349" s="1" t="s">
        <v>522</v>
      </c>
      <c r="C4349" s="1" t="s">
        <v>4</v>
      </c>
      <c r="D4349">
        <v>5</v>
      </c>
      <c r="E4349" s="1" t="s">
        <v>294</v>
      </c>
      <c r="F4349">
        <v>5</v>
      </c>
      <c r="G4349" s="1" t="s">
        <v>376</v>
      </c>
      <c r="H4349" s="1" t="s">
        <v>28</v>
      </c>
      <c r="I4349">
        <v>2</v>
      </c>
      <c r="J4349" s="1" t="str">
        <f>+VLOOKUP(bloques1a3[[#This Row],[respuesta]],respuestas.emociones[],2,0)</f>
        <v>miedo</v>
      </c>
      <c r="K4349" s="1">
        <f>+VLOOKUP(bloques1a3[[#This Row],[niño]],BD.niños[[Código]:[edad]],5,0)</f>
        <v>7</v>
      </c>
      <c r="L4349" s="1">
        <f>+IF(bloques1a3[[#This Row],[correcta]]=bloques1a3[[#This Row],[respuesta]],1,0)</f>
        <v>1</v>
      </c>
      <c r="M4349" s="1">
        <f>+IF(bloques1a3[[#This Row],[Sexo]]="F",1,0)</f>
        <v>0</v>
      </c>
    </row>
    <row r="4350" spans="1:13" x14ac:dyDescent="0.55000000000000004">
      <c r="A4350">
        <v>63</v>
      </c>
      <c r="B4350" s="1" t="s">
        <v>522</v>
      </c>
      <c r="C4350" s="1" t="s">
        <v>4</v>
      </c>
      <c r="D4350">
        <v>5</v>
      </c>
      <c r="E4350" s="1" t="s">
        <v>295</v>
      </c>
      <c r="F4350">
        <v>5</v>
      </c>
      <c r="G4350" s="1" t="s">
        <v>376</v>
      </c>
      <c r="H4350" s="1" t="s">
        <v>28</v>
      </c>
      <c r="I4350">
        <v>2</v>
      </c>
      <c r="J4350" s="1" t="str">
        <f>+VLOOKUP(bloques1a3[[#This Row],[respuesta]],respuestas.emociones[],2,0)</f>
        <v>miedo</v>
      </c>
      <c r="K4350" s="1">
        <f>+VLOOKUP(bloques1a3[[#This Row],[niño]],BD.niños[[Código]:[edad]],5,0)</f>
        <v>8</v>
      </c>
      <c r="L4350" s="1">
        <f>+IF(bloques1a3[[#This Row],[correcta]]=bloques1a3[[#This Row],[respuesta]],1,0)</f>
        <v>1</v>
      </c>
      <c r="M4350" s="1">
        <f>+IF(bloques1a3[[#This Row],[Sexo]]="F",1,0)</f>
        <v>0</v>
      </c>
    </row>
    <row r="4351" spans="1:13" x14ac:dyDescent="0.55000000000000004">
      <c r="A4351">
        <v>63</v>
      </c>
      <c r="B4351" s="1" t="s">
        <v>522</v>
      </c>
      <c r="C4351" s="1" t="s">
        <v>4</v>
      </c>
      <c r="D4351">
        <v>5</v>
      </c>
      <c r="E4351" s="1" t="s">
        <v>317</v>
      </c>
      <c r="F4351">
        <v>4</v>
      </c>
      <c r="G4351" s="1" t="s">
        <v>377</v>
      </c>
      <c r="H4351" s="1" t="s">
        <v>29</v>
      </c>
      <c r="I4351">
        <v>2</v>
      </c>
      <c r="J4351" s="1" t="str">
        <f>+VLOOKUP(bloques1a3[[#This Row],[respuesta]],respuestas.emociones[],2,0)</f>
        <v>enojo</v>
      </c>
      <c r="K4351" s="1">
        <f>+VLOOKUP(bloques1a3[[#This Row],[niño]],BD.niños[[Código]:[edad]],5,0)</f>
        <v>10</v>
      </c>
      <c r="L4351" s="1">
        <f>+IF(bloques1a3[[#This Row],[correcta]]=bloques1a3[[#This Row],[respuesta]],1,0)</f>
        <v>0</v>
      </c>
      <c r="M4351" s="1">
        <f>+IF(bloques1a3[[#This Row],[Sexo]]="F",1,0)</f>
        <v>1</v>
      </c>
    </row>
    <row r="4352" spans="1:13" x14ac:dyDescent="0.55000000000000004">
      <c r="A4352">
        <v>63</v>
      </c>
      <c r="B4352" s="1" t="s">
        <v>522</v>
      </c>
      <c r="C4352" s="1" t="s">
        <v>4</v>
      </c>
      <c r="D4352">
        <v>5</v>
      </c>
      <c r="E4352" s="1" t="s">
        <v>320</v>
      </c>
      <c r="F4352">
        <v>7</v>
      </c>
      <c r="G4352" s="1" t="s">
        <v>377</v>
      </c>
      <c r="H4352" s="1" t="s">
        <v>28</v>
      </c>
      <c r="I4352">
        <v>2</v>
      </c>
      <c r="J4352" s="1" t="str">
        <f>+VLOOKUP(bloques1a3[[#This Row],[respuesta]],respuestas.emociones[],2,0)</f>
        <v>asco</v>
      </c>
      <c r="K4352" s="1">
        <f>+VLOOKUP(bloques1a3[[#This Row],[niño]],BD.niños[[Código]:[edad]],5,0)</f>
        <v>10</v>
      </c>
      <c r="L4352" s="1">
        <f>+IF(bloques1a3[[#This Row],[correcta]]=bloques1a3[[#This Row],[respuesta]],1,0)</f>
        <v>0</v>
      </c>
      <c r="M4352" s="1">
        <f>+IF(bloques1a3[[#This Row],[Sexo]]="F",1,0)</f>
        <v>0</v>
      </c>
    </row>
    <row r="4353" spans="1:13" x14ac:dyDescent="0.55000000000000004">
      <c r="A4353">
        <v>63</v>
      </c>
      <c r="B4353" s="1" t="s">
        <v>522</v>
      </c>
      <c r="C4353" s="1" t="s">
        <v>4</v>
      </c>
      <c r="D4353">
        <v>5</v>
      </c>
      <c r="E4353" s="1" t="s">
        <v>323</v>
      </c>
      <c r="F4353">
        <v>4</v>
      </c>
      <c r="G4353" s="1" t="s">
        <v>376</v>
      </c>
      <c r="H4353" s="1" t="s">
        <v>29</v>
      </c>
      <c r="I4353">
        <v>2</v>
      </c>
      <c r="J4353" s="1" t="str">
        <f>+VLOOKUP(bloques1a3[[#This Row],[respuesta]],respuestas.emociones[],2,0)</f>
        <v>enojo</v>
      </c>
      <c r="K4353" s="1">
        <f>+VLOOKUP(bloques1a3[[#This Row],[niño]],BD.niños[[Código]:[edad]],5,0)</f>
        <v>8</v>
      </c>
      <c r="L4353" s="1">
        <f>+IF(bloques1a3[[#This Row],[correcta]]=bloques1a3[[#This Row],[respuesta]],1,0)</f>
        <v>0</v>
      </c>
      <c r="M4353" s="1">
        <f>+IF(bloques1a3[[#This Row],[Sexo]]="F",1,0)</f>
        <v>1</v>
      </c>
    </row>
    <row r="4354" spans="1:13" x14ac:dyDescent="0.55000000000000004">
      <c r="A4354">
        <v>63</v>
      </c>
      <c r="B4354" s="1" t="s">
        <v>522</v>
      </c>
      <c r="C4354" s="1" t="s">
        <v>4</v>
      </c>
      <c r="D4354">
        <v>5</v>
      </c>
      <c r="E4354" s="1" t="s">
        <v>327</v>
      </c>
      <c r="F4354">
        <v>5</v>
      </c>
      <c r="G4354" s="1" t="s">
        <v>376</v>
      </c>
      <c r="H4354" s="1" t="s">
        <v>29</v>
      </c>
      <c r="I4354">
        <v>2</v>
      </c>
      <c r="J4354" s="1" t="str">
        <f>+VLOOKUP(bloques1a3[[#This Row],[respuesta]],respuestas.emociones[],2,0)</f>
        <v>miedo</v>
      </c>
      <c r="K4354" s="1">
        <f>+VLOOKUP(bloques1a3[[#This Row],[niño]],BD.niños[[Código]:[edad]],5,0)</f>
        <v>7</v>
      </c>
      <c r="L4354" s="1">
        <f>+IF(bloques1a3[[#This Row],[correcta]]=bloques1a3[[#This Row],[respuesta]],1,0)</f>
        <v>1</v>
      </c>
      <c r="M4354" s="1">
        <f>+IF(bloques1a3[[#This Row],[Sexo]]="F",1,0)</f>
        <v>1</v>
      </c>
    </row>
    <row r="4355" spans="1:13" x14ac:dyDescent="0.55000000000000004">
      <c r="A4355">
        <v>63</v>
      </c>
      <c r="B4355" s="1" t="s">
        <v>522</v>
      </c>
      <c r="C4355" s="1" t="s">
        <v>4</v>
      </c>
      <c r="D4355">
        <v>5</v>
      </c>
      <c r="E4355" s="1" t="s">
        <v>331</v>
      </c>
      <c r="F4355">
        <v>5</v>
      </c>
      <c r="G4355" s="1" t="s">
        <v>376</v>
      </c>
      <c r="H4355" s="1" t="s">
        <v>29</v>
      </c>
      <c r="I4355">
        <v>2</v>
      </c>
      <c r="J4355" s="1" t="str">
        <f>+VLOOKUP(bloques1a3[[#This Row],[respuesta]],respuestas.emociones[],2,0)</f>
        <v>miedo</v>
      </c>
      <c r="K4355" s="1">
        <f>+VLOOKUP(bloques1a3[[#This Row],[niño]],BD.niños[[Código]:[edad]],5,0)</f>
        <v>8</v>
      </c>
      <c r="L4355" s="1">
        <f>+IF(bloques1a3[[#This Row],[correcta]]=bloques1a3[[#This Row],[respuesta]],1,0)</f>
        <v>1</v>
      </c>
      <c r="M4355" s="1">
        <f>+IF(bloques1a3[[#This Row],[Sexo]]="F",1,0)</f>
        <v>1</v>
      </c>
    </row>
    <row r="4356" spans="1:13" x14ac:dyDescent="0.55000000000000004">
      <c r="A4356">
        <v>64</v>
      </c>
      <c r="B4356" s="1" t="s">
        <v>523</v>
      </c>
      <c r="C4356" s="1" t="s">
        <v>1</v>
      </c>
      <c r="D4356">
        <v>2</v>
      </c>
      <c r="E4356" s="1" t="s">
        <v>105</v>
      </c>
      <c r="F4356">
        <v>2</v>
      </c>
      <c r="G4356" s="1" t="s">
        <v>377</v>
      </c>
      <c r="H4356" s="1" t="s">
        <v>29</v>
      </c>
      <c r="I4356">
        <v>2</v>
      </c>
      <c r="J4356" s="1" t="str">
        <f>+VLOOKUP(bloques1a3[[#This Row],[respuesta]],respuestas.emociones[],2,0)</f>
        <v>alegria</v>
      </c>
      <c r="K4356" s="1">
        <f>+VLOOKUP(bloques1a3[[#This Row],[niño]],BD.niños[[Código]:[edad]],5,0)</f>
        <v>10</v>
      </c>
      <c r="L4356" s="1">
        <f>+IF(bloques1a3[[#This Row],[correcta]]=bloques1a3[[#This Row],[respuesta]],1,0)</f>
        <v>1</v>
      </c>
      <c r="M4356" s="1">
        <f>+IF(bloques1a3[[#This Row],[Sexo]]="F",1,0)</f>
        <v>1</v>
      </c>
    </row>
    <row r="4357" spans="1:13" x14ac:dyDescent="0.55000000000000004">
      <c r="A4357">
        <v>64</v>
      </c>
      <c r="B4357" s="1" t="s">
        <v>523</v>
      </c>
      <c r="C4357" s="1" t="s">
        <v>1</v>
      </c>
      <c r="D4357">
        <v>2</v>
      </c>
      <c r="E4357" s="1" t="s">
        <v>108</v>
      </c>
      <c r="F4357">
        <v>2</v>
      </c>
      <c r="G4357" s="1" t="s">
        <v>377</v>
      </c>
      <c r="H4357" s="1" t="s">
        <v>29</v>
      </c>
      <c r="I4357">
        <v>2</v>
      </c>
      <c r="J4357" s="1" t="str">
        <f>+VLOOKUP(bloques1a3[[#This Row],[respuesta]],respuestas.emociones[],2,0)</f>
        <v>alegria</v>
      </c>
      <c r="K4357" s="1">
        <f>+VLOOKUP(bloques1a3[[#This Row],[niño]],BD.niños[[Código]:[edad]],5,0)</f>
        <v>10</v>
      </c>
      <c r="L4357" s="1">
        <f>+IF(bloques1a3[[#This Row],[correcta]]=bloques1a3[[#This Row],[respuesta]],1,0)</f>
        <v>1</v>
      </c>
      <c r="M4357" s="1">
        <f>+IF(bloques1a3[[#This Row],[Sexo]]="F",1,0)</f>
        <v>1</v>
      </c>
    </row>
    <row r="4358" spans="1:13" x14ac:dyDescent="0.55000000000000004">
      <c r="A4358">
        <v>64</v>
      </c>
      <c r="B4358" s="1" t="s">
        <v>523</v>
      </c>
      <c r="C4358" s="1" t="s">
        <v>1</v>
      </c>
      <c r="D4358">
        <v>2</v>
      </c>
      <c r="E4358" s="1" t="s">
        <v>112</v>
      </c>
      <c r="F4358">
        <v>2</v>
      </c>
      <c r="G4358" s="1" t="s">
        <v>377</v>
      </c>
      <c r="H4358" s="1" t="s">
        <v>29</v>
      </c>
      <c r="I4358">
        <v>2</v>
      </c>
      <c r="J4358" s="1" t="str">
        <f>+VLOOKUP(bloques1a3[[#This Row],[respuesta]],respuestas.emociones[],2,0)</f>
        <v>alegria</v>
      </c>
      <c r="K4358" s="1">
        <f>+VLOOKUP(bloques1a3[[#This Row],[niño]],BD.niños[[Código]:[edad]],5,0)</f>
        <v>9</v>
      </c>
      <c r="L4358" s="1">
        <f>+IF(bloques1a3[[#This Row],[correcta]]=bloques1a3[[#This Row],[respuesta]],1,0)</f>
        <v>1</v>
      </c>
      <c r="M4358" s="1">
        <f>+IF(bloques1a3[[#This Row],[Sexo]]="F",1,0)</f>
        <v>1</v>
      </c>
    </row>
    <row r="4359" spans="1:13" x14ac:dyDescent="0.55000000000000004">
      <c r="A4359">
        <v>64</v>
      </c>
      <c r="B4359" s="1" t="s">
        <v>523</v>
      </c>
      <c r="C4359" s="1" t="s">
        <v>1</v>
      </c>
      <c r="D4359">
        <v>2</v>
      </c>
      <c r="E4359" s="1" t="s">
        <v>116</v>
      </c>
      <c r="F4359">
        <v>2</v>
      </c>
      <c r="G4359" s="1" t="s">
        <v>377</v>
      </c>
      <c r="H4359" s="1" t="s">
        <v>29</v>
      </c>
      <c r="I4359">
        <v>2</v>
      </c>
      <c r="J4359" s="1" t="str">
        <f>+VLOOKUP(bloques1a3[[#This Row],[respuesta]],respuestas.emociones[],2,0)</f>
        <v>alegria</v>
      </c>
      <c r="K4359" s="1">
        <f>+VLOOKUP(bloques1a3[[#This Row],[niño]],BD.niños[[Código]:[edad]],5,0)</f>
        <v>9</v>
      </c>
      <c r="L4359" s="1">
        <f>+IF(bloques1a3[[#This Row],[correcta]]=bloques1a3[[#This Row],[respuesta]],1,0)</f>
        <v>1</v>
      </c>
      <c r="M4359" s="1">
        <f>+IF(bloques1a3[[#This Row],[Sexo]]="F",1,0)</f>
        <v>1</v>
      </c>
    </row>
    <row r="4360" spans="1:13" x14ac:dyDescent="0.55000000000000004">
      <c r="A4360">
        <v>64</v>
      </c>
      <c r="B4360" s="1" t="s">
        <v>523</v>
      </c>
      <c r="C4360" s="1" t="s">
        <v>1</v>
      </c>
      <c r="D4360">
        <v>2</v>
      </c>
      <c r="E4360" s="1" t="s">
        <v>120</v>
      </c>
      <c r="F4360">
        <v>2</v>
      </c>
      <c r="G4360" s="1" t="s">
        <v>377</v>
      </c>
      <c r="H4360" s="1" t="s">
        <v>28</v>
      </c>
      <c r="I4360">
        <v>2</v>
      </c>
      <c r="J4360" s="1" t="str">
        <f>+VLOOKUP(bloques1a3[[#This Row],[respuesta]],respuestas.emociones[],2,0)</f>
        <v>alegria</v>
      </c>
      <c r="K4360" s="1">
        <f>+VLOOKUP(bloques1a3[[#This Row],[niño]],BD.niños[[Código]:[edad]],5,0)</f>
        <v>10</v>
      </c>
      <c r="L4360" s="1">
        <f>+IF(bloques1a3[[#This Row],[correcta]]=bloques1a3[[#This Row],[respuesta]],1,0)</f>
        <v>1</v>
      </c>
      <c r="M4360" s="1">
        <f>+IF(bloques1a3[[#This Row],[Sexo]]="F",1,0)</f>
        <v>0</v>
      </c>
    </row>
    <row r="4361" spans="1:13" x14ac:dyDescent="0.55000000000000004">
      <c r="A4361">
        <v>64</v>
      </c>
      <c r="B4361" s="1" t="s">
        <v>523</v>
      </c>
      <c r="C4361" s="1" t="s">
        <v>1</v>
      </c>
      <c r="D4361">
        <v>2</v>
      </c>
      <c r="E4361" s="1" t="s">
        <v>123</v>
      </c>
      <c r="F4361">
        <v>1</v>
      </c>
      <c r="G4361" s="1" t="s">
        <v>376</v>
      </c>
      <c r="H4361" s="1" t="s">
        <v>28</v>
      </c>
      <c r="I4361">
        <v>2</v>
      </c>
      <c r="J4361" s="1" t="str">
        <f>+VLOOKUP(bloques1a3[[#This Row],[respuesta]],respuestas.emociones[],2,0)</f>
        <v>neutra</v>
      </c>
      <c r="K4361" s="1">
        <f>+VLOOKUP(bloques1a3[[#This Row],[niño]],BD.niños[[Código]:[edad]],5,0)</f>
        <v>8</v>
      </c>
      <c r="L4361" s="1">
        <f>+IF(bloques1a3[[#This Row],[correcta]]=bloques1a3[[#This Row],[respuesta]],1,0)</f>
        <v>0</v>
      </c>
      <c r="M4361" s="1">
        <f>+IF(bloques1a3[[#This Row],[Sexo]]="F",1,0)</f>
        <v>0</v>
      </c>
    </row>
    <row r="4362" spans="1:13" x14ac:dyDescent="0.55000000000000004">
      <c r="A4362">
        <v>64</v>
      </c>
      <c r="B4362" s="1" t="s">
        <v>523</v>
      </c>
      <c r="C4362" s="1" t="s">
        <v>1</v>
      </c>
      <c r="D4362">
        <v>2</v>
      </c>
      <c r="E4362" s="1" t="s">
        <v>127</v>
      </c>
      <c r="F4362">
        <v>1</v>
      </c>
      <c r="G4362" s="1" t="s">
        <v>375</v>
      </c>
      <c r="H4362" s="1" t="s">
        <v>28</v>
      </c>
      <c r="I4362">
        <v>2</v>
      </c>
      <c r="J4362" s="1" t="str">
        <f>+VLOOKUP(bloques1a3[[#This Row],[respuesta]],respuestas.emociones[],2,0)</f>
        <v>neutra</v>
      </c>
      <c r="K4362" s="1">
        <f>+VLOOKUP(bloques1a3[[#This Row],[niño]],BD.niños[[Código]:[edad]],5,0)</f>
        <v>6</v>
      </c>
      <c r="L4362" s="1">
        <f>+IF(bloques1a3[[#This Row],[correcta]]=bloques1a3[[#This Row],[respuesta]],1,0)</f>
        <v>0</v>
      </c>
      <c r="M4362" s="1">
        <f>+IF(bloques1a3[[#This Row],[Sexo]]="F",1,0)</f>
        <v>0</v>
      </c>
    </row>
    <row r="4363" spans="1:13" x14ac:dyDescent="0.55000000000000004">
      <c r="A4363">
        <v>64</v>
      </c>
      <c r="B4363" s="1" t="s">
        <v>523</v>
      </c>
      <c r="C4363" s="1" t="s">
        <v>1</v>
      </c>
      <c r="D4363">
        <v>2</v>
      </c>
      <c r="E4363" s="1" t="s">
        <v>131</v>
      </c>
      <c r="F4363">
        <v>2</v>
      </c>
      <c r="G4363" s="1" t="s">
        <v>375</v>
      </c>
      <c r="H4363" s="1" t="s">
        <v>29</v>
      </c>
      <c r="I4363">
        <v>2</v>
      </c>
      <c r="J4363" s="1" t="str">
        <f>+VLOOKUP(bloques1a3[[#This Row],[respuesta]],respuestas.emociones[],2,0)</f>
        <v>alegria</v>
      </c>
      <c r="K4363" s="1">
        <f>+VLOOKUP(bloques1a3[[#This Row],[niño]],BD.niños[[Código]:[edad]],5,0)</f>
        <v>6</v>
      </c>
      <c r="L4363" s="1">
        <f>+IF(bloques1a3[[#This Row],[correcta]]=bloques1a3[[#This Row],[respuesta]],1,0)</f>
        <v>1</v>
      </c>
      <c r="M4363" s="1">
        <f>+IF(bloques1a3[[#This Row],[Sexo]]="F",1,0)</f>
        <v>1</v>
      </c>
    </row>
    <row r="4364" spans="1:13" x14ac:dyDescent="0.55000000000000004">
      <c r="A4364">
        <v>64</v>
      </c>
      <c r="B4364" s="1" t="s">
        <v>523</v>
      </c>
      <c r="C4364" s="1" t="s">
        <v>1</v>
      </c>
      <c r="D4364">
        <v>2</v>
      </c>
      <c r="E4364" s="1" t="s">
        <v>135</v>
      </c>
      <c r="F4364">
        <v>1</v>
      </c>
      <c r="G4364" s="1" t="s">
        <v>375</v>
      </c>
      <c r="H4364" s="1" t="s">
        <v>28</v>
      </c>
      <c r="I4364">
        <v>2</v>
      </c>
      <c r="J4364" s="1" t="str">
        <f>+VLOOKUP(bloques1a3[[#This Row],[respuesta]],respuestas.emociones[],2,0)</f>
        <v>neutra</v>
      </c>
      <c r="K4364" s="1">
        <f>+VLOOKUP(bloques1a3[[#This Row],[niño]],BD.niños[[Código]:[edad]],5,0)</f>
        <v>6</v>
      </c>
      <c r="L4364" s="1">
        <f>+IF(bloques1a3[[#This Row],[correcta]]=bloques1a3[[#This Row],[respuesta]],1,0)</f>
        <v>0</v>
      </c>
      <c r="M4364" s="1">
        <f>+IF(bloques1a3[[#This Row],[Sexo]]="F",1,0)</f>
        <v>0</v>
      </c>
    </row>
    <row r="4365" spans="1:13" x14ac:dyDescent="0.55000000000000004">
      <c r="A4365">
        <v>64</v>
      </c>
      <c r="B4365" s="1" t="s">
        <v>523</v>
      </c>
      <c r="C4365" s="1" t="s">
        <v>1</v>
      </c>
      <c r="D4365">
        <v>2</v>
      </c>
      <c r="E4365" s="1" t="s">
        <v>139</v>
      </c>
      <c r="F4365">
        <v>2</v>
      </c>
      <c r="G4365" s="1" t="s">
        <v>376</v>
      </c>
      <c r="H4365" s="1" t="s">
        <v>28</v>
      </c>
      <c r="I4365">
        <v>2</v>
      </c>
      <c r="J4365" s="1" t="str">
        <f>+VLOOKUP(bloques1a3[[#This Row],[respuesta]],respuestas.emociones[],2,0)</f>
        <v>alegria</v>
      </c>
      <c r="K4365" s="1">
        <f>+VLOOKUP(bloques1a3[[#This Row],[niño]],BD.niños[[Código]:[edad]],5,0)</f>
        <v>8</v>
      </c>
      <c r="L4365" s="1">
        <f>+IF(bloques1a3[[#This Row],[correcta]]=bloques1a3[[#This Row],[respuesta]],1,0)</f>
        <v>1</v>
      </c>
      <c r="M4365" s="1">
        <f>+IF(bloques1a3[[#This Row],[Sexo]]="F",1,0)</f>
        <v>0</v>
      </c>
    </row>
    <row r="4366" spans="1:13" x14ac:dyDescent="0.55000000000000004">
      <c r="A4366">
        <v>64</v>
      </c>
      <c r="B4366" s="1" t="s">
        <v>523</v>
      </c>
      <c r="C4366" s="1" t="s">
        <v>1</v>
      </c>
      <c r="D4366">
        <v>2</v>
      </c>
      <c r="E4366" s="1" t="s">
        <v>141</v>
      </c>
      <c r="F4366">
        <v>2</v>
      </c>
      <c r="G4366" s="1" t="s">
        <v>376</v>
      </c>
      <c r="H4366" s="1" t="s">
        <v>29</v>
      </c>
      <c r="I4366">
        <v>2</v>
      </c>
      <c r="J4366" s="1" t="str">
        <f>+VLOOKUP(bloques1a3[[#This Row],[respuesta]],respuestas.emociones[],2,0)</f>
        <v>alegria</v>
      </c>
      <c r="K4366" s="1">
        <f>+VLOOKUP(bloques1a3[[#This Row],[niño]],BD.niños[[Código]:[edad]],5,0)</f>
        <v>7</v>
      </c>
      <c r="L4366" s="1">
        <f>+IF(bloques1a3[[#This Row],[correcta]]=bloques1a3[[#This Row],[respuesta]],1,0)</f>
        <v>1</v>
      </c>
      <c r="M4366" s="1">
        <f>+IF(bloques1a3[[#This Row],[Sexo]]="F",1,0)</f>
        <v>1</v>
      </c>
    </row>
    <row r="4367" spans="1:13" x14ac:dyDescent="0.55000000000000004">
      <c r="A4367">
        <v>64</v>
      </c>
      <c r="B4367" s="1" t="s">
        <v>523</v>
      </c>
      <c r="C4367" s="1" t="s">
        <v>1</v>
      </c>
      <c r="D4367">
        <v>2</v>
      </c>
      <c r="E4367" s="1" t="s">
        <v>145</v>
      </c>
      <c r="F4367">
        <v>2</v>
      </c>
      <c r="G4367" s="1" t="s">
        <v>376</v>
      </c>
      <c r="H4367" s="1" t="s">
        <v>28</v>
      </c>
      <c r="I4367">
        <v>2</v>
      </c>
      <c r="J4367" s="1" t="str">
        <f>+VLOOKUP(bloques1a3[[#This Row],[respuesta]],respuestas.emociones[],2,0)</f>
        <v>alegria</v>
      </c>
      <c r="K4367" s="1">
        <f>+VLOOKUP(bloques1a3[[#This Row],[niño]],BD.niños[[Código]:[edad]],5,0)</f>
        <v>8</v>
      </c>
      <c r="L4367" s="1">
        <f>+IF(bloques1a3[[#This Row],[correcta]]=bloques1a3[[#This Row],[respuesta]],1,0)</f>
        <v>1</v>
      </c>
      <c r="M4367" s="1">
        <f>+IF(bloques1a3[[#This Row],[Sexo]]="F",1,0)</f>
        <v>0</v>
      </c>
    </row>
    <row r="4368" spans="1:13" x14ac:dyDescent="0.55000000000000004">
      <c r="A4368">
        <v>64</v>
      </c>
      <c r="B4368" s="1" t="s">
        <v>523</v>
      </c>
      <c r="C4368" s="1" t="s">
        <v>1</v>
      </c>
      <c r="D4368">
        <v>2</v>
      </c>
      <c r="E4368" s="1" t="s">
        <v>147</v>
      </c>
      <c r="F4368">
        <v>1</v>
      </c>
      <c r="G4368" s="1" t="s">
        <v>376</v>
      </c>
      <c r="H4368" s="1" t="s">
        <v>28</v>
      </c>
      <c r="I4368">
        <v>2</v>
      </c>
      <c r="J4368" s="1" t="str">
        <f>+VLOOKUP(bloques1a3[[#This Row],[respuesta]],respuestas.emociones[],2,0)</f>
        <v>neutra</v>
      </c>
      <c r="K4368" s="1">
        <f>+VLOOKUP(bloques1a3[[#This Row],[niño]],BD.niños[[Código]:[edad]],5,0)</f>
        <v>8</v>
      </c>
      <c r="L4368" s="1">
        <f>+IF(bloques1a3[[#This Row],[correcta]]=bloques1a3[[#This Row],[respuesta]],1,0)</f>
        <v>0</v>
      </c>
      <c r="M4368" s="1">
        <f>+IF(bloques1a3[[#This Row],[Sexo]]="F",1,0)</f>
        <v>0</v>
      </c>
    </row>
    <row r="4369" spans="1:13" x14ac:dyDescent="0.55000000000000004">
      <c r="A4369">
        <v>64</v>
      </c>
      <c r="B4369" s="1" t="s">
        <v>523</v>
      </c>
      <c r="C4369" s="1" t="s">
        <v>1</v>
      </c>
      <c r="D4369">
        <v>2</v>
      </c>
      <c r="E4369" s="1" t="s">
        <v>214</v>
      </c>
      <c r="F4369">
        <v>2</v>
      </c>
      <c r="G4369" s="1" t="s">
        <v>377</v>
      </c>
      <c r="H4369" s="1" t="s">
        <v>29</v>
      </c>
      <c r="I4369">
        <v>2</v>
      </c>
      <c r="J4369" s="1" t="str">
        <f>+VLOOKUP(bloques1a3[[#This Row],[respuesta]],respuestas.emociones[],2,0)</f>
        <v>alegria</v>
      </c>
      <c r="K4369" s="1">
        <f>+VLOOKUP(bloques1a3[[#This Row],[niño]],BD.niños[[Código]:[edad]],5,0)</f>
        <v>10</v>
      </c>
      <c r="L4369" s="1">
        <f>+IF(bloques1a3[[#This Row],[correcta]]=bloques1a3[[#This Row],[respuesta]],1,0)</f>
        <v>1</v>
      </c>
      <c r="M4369" s="1">
        <f>+IF(bloques1a3[[#This Row],[Sexo]]="F",1,0)</f>
        <v>1</v>
      </c>
    </row>
    <row r="4370" spans="1:13" x14ac:dyDescent="0.55000000000000004">
      <c r="A4370">
        <v>64</v>
      </c>
      <c r="B4370" s="1" t="s">
        <v>523</v>
      </c>
      <c r="C4370" s="1" t="s">
        <v>1</v>
      </c>
      <c r="D4370">
        <v>2</v>
      </c>
      <c r="E4370" s="1" t="s">
        <v>217</v>
      </c>
      <c r="F4370">
        <v>2</v>
      </c>
      <c r="G4370" s="1" t="s">
        <v>377</v>
      </c>
      <c r="H4370" s="1" t="s">
        <v>29</v>
      </c>
      <c r="I4370">
        <v>2</v>
      </c>
      <c r="J4370" s="1" t="str">
        <f>+VLOOKUP(bloques1a3[[#This Row],[respuesta]],respuestas.emociones[],2,0)</f>
        <v>alegria</v>
      </c>
      <c r="K4370" s="1">
        <f>+VLOOKUP(bloques1a3[[#This Row],[niño]],BD.niños[[Código]:[edad]],5,0)</f>
        <v>10</v>
      </c>
      <c r="L4370" s="1">
        <f>+IF(bloques1a3[[#This Row],[correcta]]=bloques1a3[[#This Row],[respuesta]],1,0)</f>
        <v>1</v>
      </c>
      <c r="M4370" s="1">
        <f>+IF(bloques1a3[[#This Row],[Sexo]]="F",1,0)</f>
        <v>1</v>
      </c>
    </row>
    <row r="4371" spans="1:13" x14ac:dyDescent="0.55000000000000004">
      <c r="A4371">
        <v>64</v>
      </c>
      <c r="B4371" s="1" t="s">
        <v>523</v>
      </c>
      <c r="C4371" s="1" t="s">
        <v>1</v>
      </c>
      <c r="D4371">
        <v>2</v>
      </c>
      <c r="E4371" s="1" t="s">
        <v>220</v>
      </c>
      <c r="F4371">
        <v>2</v>
      </c>
      <c r="G4371" s="1" t="s">
        <v>377</v>
      </c>
      <c r="H4371" s="1" t="s">
        <v>29</v>
      </c>
      <c r="I4371">
        <v>2</v>
      </c>
      <c r="J4371" s="1" t="str">
        <f>+VLOOKUP(bloques1a3[[#This Row],[respuesta]],respuestas.emociones[],2,0)</f>
        <v>alegria</v>
      </c>
      <c r="K4371" s="1">
        <f>+VLOOKUP(bloques1a3[[#This Row],[niño]],BD.niños[[Código]:[edad]],5,0)</f>
        <v>10</v>
      </c>
      <c r="L4371" s="1">
        <f>+IF(bloques1a3[[#This Row],[correcta]]=bloques1a3[[#This Row],[respuesta]],1,0)</f>
        <v>1</v>
      </c>
      <c r="M4371" s="1">
        <f>+IF(bloques1a3[[#This Row],[Sexo]]="F",1,0)</f>
        <v>1</v>
      </c>
    </row>
    <row r="4372" spans="1:13" x14ac:dyDescent="0.55000000000000004">
      <c r="A4372">
        <v>64</v>
      </c>
      <c r="B4372" s="1" t="s">
        <v>523</v>
      </c>
      <c r="C4372" s="1" t="s">
        <v>1</v>
      </c>
      <c r="D4372">
        <v>2</v>
      </c>
      <c r="E4372" s="1" t="s">
        <v>223</v>
      </c>
      <c r="F4372">
        <v>2</v>
      </c>
      <c r="G4372" s="1" t="s">
        <v>376</v>
      </c>
      <c r="H4372" s="1" t="s">
        <v>29</v>
      </c>
      <c r="I4372">
        <v>2</v>
      </c>
      <c r="J4372" s="1" t="str">
        <f>+VLOOKUP(bloques1a3[[#This Row],[respuesta]],respuestas.emociones[],2,0)</f>
        <v>alegria</v>
      </c>
      <c r="K4372" s="1">
        <f>+VLOOKUP(bloques1a3[[#This Row],[niño]],BD.niños[[Código]:[edad]],5,0)</f>
        <v>8</v>
      </c>
      <c r="L4372" s="1">
        <f>+IF(bloques1a3[[#This Row],[correcta]]=bloques1a3[[#This Row],[respuesta]],1,0)</f>
        <v>1</v>
      </c>
      <c r="M4372" s="1">
        <f>+IF(bloques1a3[[#This Row],[Sexo]]="F",1,0)</f>
        <v>1</v>
      </c>
    </row>
    <row r="4373" spans="1:13" x14ac:dyDescent="0.55000000000000004">
      <c r="A4373">
        <v>64</v>
      </c>
      <c r="B4373" s="1" t="s">
        <v>523</v>
      </c>
      <c r="C4373" s="1" t="s">
        <v>1</v>
      </c>
      <c r="D4373">
        <v>2</v>
      </c>
      <c r="E4373" s="1" t="s">
        <v>226</v>
      </c>
      <c r="F4373">
        <v>2</v>
      </c>
      <c r="G4373" s="1" t="s">
        <v>377</v>
      </c>
      <c r="H4373" s="1" t="s">
        <v>28</v>
      </c>
      <c r="I4373">
        <v>2</v>
      </c>
      <c r="J4373" s="1" t="str">
        <f>+VLOOKUP(bloques1a3[[#This Row],[respuesta]],respuestas.emociones[],2,0)</f>
        <v>alegria</v>
      </c>
      <c r="K4373" s="1">
        <f>+VLOOKUP(bloques1a3[[#This Row],[niño]],BD.niños[[Código]:[edad]],5,0)</f>
        <v>10</v>
      </c>
      <c r="L4373" s="1">
        <f>+IF(bloques1a3[[#This Row],[correcta]]=bloques1a3[[#This Row],[respuesta]],1,0)</f>
        <v>1</v>
      </c>
      <c r="M4373" s="1">
        <f>+IF(bloques1a3[[#This Row],[Sexo]]="F",1,0)</f>
        <v>0</v>
      </c>
    </row>
    <row r="4374" spans="1:13" x14ac:dyDescent="0.55000000000000004">
      <c r="A4374">
        <v>64</v>
      </c>
      <c r="B4374" s="1" t="s">
        <v>523</v>
      </c>
      <c r="C4374" s="1" t="s">
        <v>1</v>
      </c>
      <c r="D4374">
        <v>2</v>
      </c>
      <c r="E4374" s="1" t="s">
        <v>229</v>
      </c>
      <c r="F4374">
        <v>2</v>
      </c>
      <c r="G4374" s="1" t="s">
        <v>376</v>
      </c>
      <c r="H4374" s="1" t="s">
        <v>28</v>
      </c>
      <c r="I4374">
        <v>2</v>
      </c>
      <c r="J4374" s="1" t="str">
        <f>+VLOOKUP(bloques1a3[[#This Row],[respuesta]],respuestas.emociones[],2,0)</f>
        <v>alegria</v>
      </c>
      <c r="K4374" s="1">
        <f>+VLOOKUP(bloques1a3[[#This Row],[niño]],BD.niños[[Código]:[edad]],5,0)</f>
        <v>7</v>
      </c>
      <c r="L4374" s="1">
        <f>+IF(bloques1a3[[#This Row],[correcta]]=bloques1a3[[#This Row],[respuesta]],1,0)</f>
        <v>1</v>
      </c>
      <c r="M4374" s="1">
        <f>+IF(bloques1a3[[#This Row],[Sexo]]="F",1,0)</f>
        <v>0</v>
      </c>
    </row>
    <row r="4375" spans="1:13" x14ac:dyDescent="0.55000000000000004">
      <c r="A4375">
        <v>64</v>
      </c>
      <c r="B4375" s="1" t="s">
        <v>523</v>
      </c>
      <c r="C4375" s="1" t="s">
        <v>1</v>
      </c>
      <c r="D4375">
        <v>2</v>
      </c>
      <c r="E4375" s="1" t="s">
        <v>231</v>
      </c>
      <c r="F4375">
        <v>2</v>
      </c>
      <c r="G4375" s="1" t="s">
        <v>375</v>
      </c>
      <c r="H4375" s="1" t="s">
        <v>29</v>
      </c>
      <c r="I4375">
        <v>2</v>
      </c>
      <c r="J4375" s="1" t="str">
        <f>+VLOOKUP(bloques1a3[[#This Row],[respuesta]],respuestas.emociones[],2,0)</f>
        <v>alegria</v>
      </c>
      <c r="K4375" s="1">
        <f>+VLOOKUP(bloques1a3[[#This Row],[niño]],BD.niños[[Código]:[edad]],5,0)</f>
        <v>6</v>
      </c>
      <c r="L4375" s="1">
        <f>+IF(bloques1a3[[#This Row],[correcta]]=bloques1a3[[#This Row],[respuesta]],1,0)</f>
        <v>1</v>
      </c>
      <c r="M4375" s="1">
        <f>+IF(bloques1a3[[#This Row],[Sexo]]="F",1,0)</f>
        <v>1</v>
      </c>
    </row>
    <row r="4376" spans="1:13" x14ac:dyDescent="0.55000000000000004">
      <c r="A4376">
        <v>64</v>
      </c>
      <c r="B4376" s="1" t="s">
        <v>523</v>
      </c>
      <c r="C4376" s="1" t="s">
        <v>1</v>
      </c>
      <c r="D4376">
        <v>2</v>
      </c>
      <c r="E4376" s="1" t="s">
        <v>286</v>
      </c>
      <c r="F4376">
        <v>2</v>
      </c>
      <c r="G4376" s="1" t="s">
        <v>375</v>
      </c>
      <c r="H4376" s="1" t="s">
        <v>28</v>
      </c>
      <c r="I4376">
        <v>2</v>
      </c>
      <c r="J4376" s="1" t="str">
        <f>+VLOOKUP(bloques1a3[[#This Row],[respuesta]],respuestas.emociones[],2,0)</f>
        <v>alegria</v>
      </c>
      <c r="K4376" s="1">
        <f>+VLOOKUP(bloques1a3[[#This Row],[niño]],BD.niños[[Código]:[edad]],5,0)</f>
        <v>5</v>
      </c>
      <c r="L4376" s="1">
        <f>+IF(bloques1a3[[#This Row],[correcta]]=bloques1a3[[#This Row],[respuesta]],1,0)</f>
        <v>1</v>
      </c>
      <c r="M4376" s="1">
        <f>+IF(bloques1a3[[#This Row],[Sexo]]="F",1,0)</f>
        <v>0</v>
      </c>
    </row>
    <row r="4377" spans="1:13" x14ac:dyDescent="0.55000000000000004">
      <c r="A4377">
        <v>64</v>
      </c>
      <c r="B4377" s="1" t="s">
        <v>523</v>
      </c>
      <c r="C4377" s="1" t="s">
        <v>1</v>
      </c>
      <c r="D4377">
        <v>2</v>
      </c>
      <c r="E4377" s="1" t="s">
        <v>290</v>
      </c>
      <c r="F4377">
        <v>1</v>
      </c>
      <c r="G4377" s="1" t="s">
        <v>375</v>
      </c>
      <c r="H4377" s="1" t="s">
        <v>28</v>
      </c>
      <c r="I4377">
        <v>2</v>
      </c>
      <c r="J4377" s="1" t="str">
        <f>+VLOOKUP(bloques1a3[[#This Row],[respuesta]],respuestas.emociones[],2,0)</f>
        <v>neutra</v>
      </c>
      <c r="K4377" s="1">
        <f>+VLOOKUP(bloques1a3[[#This Row],[niño]],BD.niños[[Código]:[edad]],5,0)</f>
        <v>6</v>
      </c>
      <c r="L4377" s="1">
        <f>+IF(bloques1a3[[#This Row],[correcta]]=bloques1a3[[#This Row],[respuesta]],1,0)</f>
        <v>0</v>
      </c>
      <c r="M4377" s="1">
        <f>+IF(bloques1a3[[#This Row],[Sexo]]="F",1,0)</f>
        <v>0</v>
      </c>
    </row>
    <row r="4378" spans="1:13" x14ac:dyDescent="0.55000000000000004">
      <c r="A4378">
        <v>64</v>
      </c>
      <c r="B4378" s="1" t="s">
        <v>523</v>
      </c>
      <c r="C4378" s="1" t="s">
        <v>1</v>
      </c>
      <c r="D4378">
        <v>2</v>
      </c>
      <c r="E4378" s="1" t="s">
        <v>294</v>
      </c>
      <c r="F4378">
        <v>2</v>
      </c>
      <c r="G4378" s="1" t="s">
        <v>376</v>
      </c>
      <c r="H4378" s="1" t="s">
        <v>28</v>
      </c>
      <c r="I4378">
        <v>2</v>
      </c>
      <c r="J4378" s="1" t="str">
        <f>+VLOOKUP(bloques1a3[[#This Row],[respuesta]],respuestas.emociones[],2,0)</f>
        <v>alegria</v>
      </c>
      <c r="K4378" s="1">
        <f>+VLOOKUP(bloques1a3[[#This Row],[niño]],BD.niños[[Código]:[edad]],5,0)</f>
        <v>7</v>
      </c>
      <c r="L4378" s="1">
        <f>+IF(bloques1a3[[#This Row],[correcta]]=bloques1a3[[#This Row],[respuesta]],1,0)</f>
        <v>1</v>
      </c>
      <c r="M4378" s="1">
        <f>+IF(bloques1a3[[#This Row],[Sexo]]="F",1,0)</f>
        <v>0</v>
      </c>
    </row>
    <row r="4379" spans="1:13" x14ac:dyDescent="0.55000000000000004">
      <c r="A4379">
        <v>64</v>
      </c>
      <c r="B4379" s="1" t="s">
        <v>523</v>
      </c>
      <c r="C4379" s="1" t="s">
        <v>1</v>
      </c>
      <c r="D4379">
        <v>2</v>
      </c>
      <c r="E4379" s="1" t="s">
        <v>295</v>
      </c>
      <c r="F4379">
        <v>2</v>
      </c>
      <c r="G4379" s="1" t="s">
        <v>376</v>
      </c>
      <c r="H4379" s="1" t="s">
        <v>28</v>
      </c>
      <c r="I4379">
        <v>2</v>
      </c>
      <c r="J4379" s="1" t="str">
        <f>+VLOOKUP(bloques1a3[[#This Row],[respuesta]],respuestas.emociones[],2,0)</f>
        <v>alegria</v>
      </c>
      <c r="K4379" s="1">
        <f>+VLOOKUP(bloques1a3[[#This Row],[niño]],BD.niños[[Código]:[edad]],5,0)</f>
        <v>8</v>
      </c>
      <c r="L4379" s="1">
        <f>+IF(bloques1a3[[#This Row],[correcta]]=bloques1a3[[#This Row],[respuesta]],1,0)</f>
        <v>1</v>
      </c>
      <c r="M4379" s="1">
        <f>+IF(bloques1a3[[#This Row],[Sexo]]="F",1,0)</f>
        <v>0</v>
      </c>
    </row>
    <row r="4380" spans="1:13" x14ac:dyDescent="0.55000000000000004">
      <c r="A4380">
        <v>64</v>
      </c>
      <c r="B4380" s="1" t="s">
        <v>523</v>
      </c>
      <c r="C4380" s="1" t="s">
        <v>1</v>
      </c>
      <c r="D4380">
        <v>2</v>
      </c>
      <c r="E4380" s="1" t="s">
        <v>317</v>
      </c>
      <c r="F4380">
        <v>2</v>
      </c>
      <c r="G4380" s="1" t="s">
        <v>377</v>
      </c>
      <c r="H4380" s="1" t="s">
        <v>29</v>
      </c>
      <c r="I4380">
        <v>2</v>
      </c>
      <c r="J4380" s="1" t="str">
        <f>+VLOOKUP(bloques1a3[[#This Row],[respuesta]],respuestas.emociones[],2,0)</f>
        <v>alegria</v>
      </c>
      <c r="K4380" s="1">
        <f>+VLOOKUP(bloques1a3[[#This Row],[niño]],BD.niños[[Código]:[edad]],5,0)</f>
        <v>10</v>
      </c>
      <c r="L4380" s="1">
        <f>+IF(bloques1a3[[#This Row],[correcta]]=bloques1a3[[#This Row],[respuesta]],1,0)</f>
        <v>1</v>
      </c>
      <c r="M4380" s="1">
        <f>+IF(bloques1a3[[#This Row],[Sexo]]="F",1,0)</f>
        <v>1</v>
      </c>
    </row>
    <row r="4381" spans="1:13" x14ac:dyDescent="0.55000000000000004">
      <c r="A4381">
        <v>64</v>
      </c>
      <c r="B4381" s="1" t="s">
        <v>523</v>
      </c>
      <c r="C4381" s="1" t="s">
        <v>1</v>
      </c>
      <c r="D4381">
        <v>2</v>
      </c>
      <c r="E4381" s="1" t="s">
        <v>320</v>
      </c>
      <c r="F4381">
        <v>2</v>
      </c>
      <c r="G4381" s="1" t="s">
        <v>377</v>
      </c>
      <c r="H4381" s="1" t="s">
        <v>28</v>
      </c>
      <c r="I4381">
        <v>2</v>
      </c>
      <c r="J4381" s="1" t="str">
        <f>+VLOOKUP(bloques1a3[[#This Row],[respuesta]],respuestas.emociones[],2,0)</f>
        <v>alegria</v>
      </c>
      <c r="K4381" s="1">
        <f>+VLOOKUP(bloques1a3[[#This Row],[niño]],BD.niños[[Código]:[edad]],5,0)</f>
        <v>10</v>
      </c>
      <c r="L4381" s="1">
        <f>+IF(bloques1a3[[#This Row],[correcta]]=bloques1a3[[#This Row],[respuesta]],1,0)</f>
        <v>1</v>
      </c>
      <c r="M4381" s="1">
        <f>+IF(bloques1a3[[#This Row],[Sexo]]="F",1,0)</f>
        <v>0</v>
      </c>
    </row>
    <row r="4382" spans="1:13" x14ac:dyDescent="0.55000000000000004">
      <c r="A4382">
        <v>64</v>
      </c>
      <c r="B4382" s="1" t="s">
        <v>523</v>
      </c>
      <c r="C4382" s="1" t="s">
        <v>1</v>
      </c>
      <c r="D4382">
        <v>2</v>
      </c>
      <c r="E4382" s="1" t="s">
        <v>323</v>
      </c>
      <c r="F4382">
        <v>2</v>
      </c>
      <c r="G4382" s="1" t="s">
        <v>376</v>
      </c>
      <c r="H4382" s="1" t="s">
        <v>29</v>
      </c>
      <c r="I4382">
        <v>2</v>
      </c>
      <c r="J4382" s="1" t="str">
        <f>+VLOOKUP(bloques1a3[[#This Row],[respuesta]],respuestas.emociones[],2,0)</f>
        <v>alegria</v>
      </c>
      <c r="K4382" s="1">
        <f>+VLOOKUP(bloques1a3[[#This Row],[niño]],BD.niños[[Código]:[edad]],5,0)</f>
        <v>8</v>
      </c>
      <c r="L4382" s="1">
        <f>+IF(bloques1a3[[#This Row],[correcta]]=bloques1a3[[#This Row],[respuesta]],1,0)</f>
        <v>1</v>
      </c>
      <c r="M4382" s="1">
        <f>+IF(bloques1a3[[#This Row],[Sexo]]="F",1,0)</f>
        <v>1</v>
      </c>
    </row>
    <row r="4383" spans="1:13" x14ac:dyDescent="0.55000000000000004">
      <c r="A4383">
        <v>64</v>
      </c>
      <c r="B4383" s="1" t="s">
        <v>523</v>
      </c>
      <c r="C4383" s="1" t="s">
        <v>1</v>
      </c>
      <c r="D4383">
        <v>2</v>
      </c>
      <c r="E4383" s="1" t="s">
        <v>327</v>
      </c>
      <c r="F4383">
        <v>2</v>
      </c>
      <c r="G4383" s="1" t="s">
        <v>376</v>
      </c>
      <c r="H4383" s="1" t="s">
        <v>29</v>
      </c>
      <c r="I4383">
        <v>2</v>
      </c>
      <c r="J4383" s="1" t="str">
        <f>+VLOOKUP(bloques1a3[[#This Row],[respuesta]],respuestas.emociones[],2,0)</f>
        <v>alegria</v>
      </c>
      <c r="K4383" s="1">
        <f>+VLOOKUP(bloques1a3[[#This Row],[niño]],BD.niños[[Código]:[edad]],5,0)</f>
        <v>7</v>
      </c>
      <c r="L4383" s="1">
        <f>+IF(bloques1a3[[#This Row],[correcta]]=bloques1a3[[#This Row],[respuesta]],1,0)</f>
        <v>1</v>
      </c>
      <c r="M4383" s="1">
        <f>+IF(bloques1a3[[#This Row],[Sexo]]="F",1,0)</f>
        <v>1</v>
      </c>
    </row>
    <row r="4384" spans="1:13" x14ac:dyDescent="0.55000000000000004">
      <c r="A4384">
        <v>64</v>
      </c>
      <c r="B4384" s="1" t="s">
        <v>523</v>
      </c>
      <c r="C4384" s="1" t="s">
        <v>1</v>
      </c>
      <c r="D4384">
        <v>2</v>
      </c>
      <c r="E4384" s="1" t="s">
        <v>331</v>
      </c>
      <c r="F4384">
        <v>2</v>
      </c>
      <c r="G4384" s="1" t="s">
        <v>376</v>
      </c>
      <c r="H4384" s="1" t="s">
        <v>29</v>
      </c>
      <c r="I4384">
        <v>2</v>
      </c>
      <c r="J4384" s="1" t="str">
        <f>+VLOOKUP(bloques1a3[[#This Row],[respuesta]],respuestas.emociones[],2,0)</f>
        <v>alegria</v>
      </c>
      <c r="K4384" s="1">
        <f>+VLOOKUP(bloques1a3[[#This Row],[niño]],BD.niños[[Código]:[edad]],5,0)</f>
        <v>8</v>
      </c>
      <c r="L4384" s="1">
        <f>+IF(bloques1a3[[#This Row],[correcta]]=bloques1a3[[#This Row],[respuesta]],1,0)</f>
        <v>1</v>
      </c>
      <c r="M4384" s="1">
        <f>+IF(bloques1a3[[#This Row],[Sexo]]="F",1,0)</f>
        <v>1</v>
      </c>
    </row>
    <row r="4385" spans="1:13" x14ac:dyDescent="0.55000000000000004">
      <c r="A4385">
        <v>65</v>
      </c>
      <c r="B4385" s="1" t="s">
        <v>524</v>
      </c>
      <c r="C4385" s="1" t="s">
        <v>1</v>
      </c>
      <c r="D4385">
        <v>2</v>
      </c>
      <c r="E4385" s="1" t="s">
        <v>105</v>
      </c>
      <c r="F4385">
        <v>2</v>
      </c>
      <c r="G4385" s="1" t="s">
        <v>377</v>
      </c>
      <c r="H4385" s="1" t="s">
        <v>29</v>
      </c>
      <c r="I4385">
        <v>2</v>
      </c>
      <c r="J4385" s="1" t="str">
        <f>+VLOOKUP(bloques1a3[[#This Row],[respuesta]],respuestas.emociones[],2,0)</f>
        <v>alegria</v>
      </c>
      <c r="K4385" s="1">
        <f>+VLOOKUP(bloques1a3[[#This Row],[niño]],BD.niños[[Código]:[edad]],5,0)</f>
        <v>10</v>
      </c>
      <c r="L4385" s="1">
        <f>+IF(bloques1a3[[#This Row],[correcta]]=bloques1a3[[#This Row],[respuesta]],1,0)</f>
        <v>1</v>
      </c>
      <c r="M4385" s="1">
        <f>+IF(bloques1a3[[#This Row],[Sexo]]="F",1,0)</f>
        <v>1</v>
      </c>
    </row>
    <row r="4386" spans="1:13" x14ac:dyDescent="0.55000000000000004">
      <c r="A4386">
        <v>65</v>
      </c>
      <c r="B4386" s="1" t="s">
        <v>524</v>
      </c>
      <c r="C4386" s="1" t="s">
        <v>1</v>
      </c>
      <c r="D4386">
        <v>2</v>
      </c>
      <c r="E4386" s="1" t="s">
        <v>108</v>
      </c>
      <c r="F4386">
        <v>2</v>
      </c>
      <c r="G4386" s="1" t="s">
        <v>377</v>
      </c>
      <c r="H4386" s="1" t="s">
        <v>29</v>
      </c>
      <c r="I4386">
        <v>2</v>
      </c>
      <c r="J4386" s="1" t="str">
        <f>+VLOOKUP(bloques1a3[[#This Row],[respuesta]],respuestas.emociones[],2,0)</f>
        <v>alegria</v>
      </c>
      <c r="K4386" s="1">
        <f>+VLOOKUP(bloques1a3[[#This Row],[niño]],BD.niños[[Código]:[edad]],5,0)</f>
        <v>10</v>
      </c>
      <c r="L4386" s="1">
        <f>+IF(bloques1a3[[#This Row],[correcta]]=bloques1a3[[#This Row],[respuesta]],1,0)</f>
        <v>1</v>
      </c>
      <c r="M4386" s="1">
        <f>+IF(bloques1a3[[#This Row],[Sexo]]="F",1,0)</f>
        <v>1</v>
      </c>
    </row>
    <row r="4387" spans="1:13" x14ac:dyDescent="0.55000000000000004">
      <c r="A4387">
        <v>65</v>
      </c>
      <c r="B4387" s="1" t="s">
        <v>524</v>
      </c>
      <c r="C4387" s="1" t="s">
        <v>1</v>
      </c>
      <c r="D4387">
        <v>2</v>
      </c>
      <c r="E4387" s="1" t="s">
        <v>112</v>
      </c>
      <c r="F4387">
        <v>2</v>
      </c>
      <c r="G4387" s="1" t="s">
        <v>377</v>
      </c>
      <c r="H4387" s="1" t="s">
        <v>29</v>
      </c>
      <c r="I4387">
        <v>2</v>
      </c>
      <c r="J4387" s="1" t="str">
        <f>+VLOOKUP(bloques1a3[[#This Row],[respuesta]],respuestas.emociones[],2,0)</f>
        <v>alegria</v>
      </c>
      <c r="K4387" s="1">
        <f>+VLOOKUP(bloques1a3[[#This Row],[niño]],BD.niños[[Código]:[edad]],5,0)</f>
        <v>9</v>
      </c>
      <c r="L4387" s="1">
        <f>+IF(bloques1a3[[#This Row],[correcta]]=bloques1a3[[#This Row],[respuesta]],1,0)</f>
        <v>1</v>
      </c>
      <c r="M4387" s="1">
        <f>+IF(bloques1a3[[#This Row],[Sexo]]="F",1,0)</f>
        <v>1</v>
      </c>
    </row>
    <row r="4388" spans="1:13" x14ac:dyDescent="0.55000000000000004">
      <c r="A4388">
        <v>65</v>
      </c>
      <c r="B4388" s="1" t="s">
        <v>524</v>
      </c>
      <c r="C4388" s="1" t="s">
        <v>1</v>
      </c>
      <c r="D4388">
        <v>2</v>
      </c>
      <c r="E4388" s="1" t="s">
        <v>116</v>
      </c>
      <c r="F4388">
        <v>2</v>
      </c>
      <c r="G4388" s="1" t="s">
        <v>377</v>
      </c>
      <c r="H4388" s="1" t="s">
        <v>29</v>
      </c>
      <c r="I4388">
        <v>2</v>
      </c>
      <c r="J4388" s="1" t="str">
        <f>+VLOOKUP(bloques1a3[[#This Row],[respuesta]],respuestas.emociones[],2,0)</f>
        <v>alegria</v>
      </c>
      <c r="K4388" s="1">
        <f>+VLOOKUP(bloques1a3[[#This Row],[niño]],BD.niños[[Código]:[edad]],5,0)</f>
        <v>9</v>
      </c>
      <c r="L4388" s="1">
        <f>+IF(bloques1a3[[#This Row],[correcta]]=bloques1a3[[#This Row],[respuesta]],1,0)</f>
        <v>1</v>
      </c>
      <c r="M4388" s="1">
        <f>+IF(bloques1a3[[#This Row],[Sexo]]="F",1,0)</f>
        <v>1</v>
      </c>
    </row>
    <row r="4389" spans="1:13" x14ac:dyDescent="0.55000000000000004">
      <c r="A4389">
        <v>65</v>
      </c>
      <c r="B4389" s="1" t="s">
        <v>524</v>
      </c>
      <c r="C4389" s="1" t="s">
        <v>1</v>
      </c>
      <c r="D4389">
        <v>2</v>
      </c>
      <c r="E4389" s="1" t="s">
        <v>120</v>
      </c>
      <c r="F4389">
        <v>2</v>
      </c>
      <c r="G4389" s="1" t="s">
        <v>377</v>
      </c>
      <c r="H4389" s="1" t="s">
        <v>28</v>
      </c>
      <c r="I4389">
        <v>2</v>
      </c>
      <c r="J4389" s="1" t="str">
        <f>+VLOOKUP(bloques1a3[[#This Row],[respuesta]],respuestas.emociones[],2,0)</f>
        <v>alegria</v>
      </c>
      <c r="K4389" s="1">
        <f>+VLOOKUP(bloques1a3[[#This Row],[niño]],BD.niños[[Código]:[edad]],5,0)</f>
        <v>10</v>
      </c>
      <c r="L4389" s="1">
        <f>+IF(bloques1a3[[#This Row],[correcta]]=bloques1a3[[#This Row],[respuesta]],1,0)</f>
        <v>1</v>
      </c>
      <c r="M4389" s="1">
        <f>+IF(bloques1a3[[#This Row],[Sexo]]="F",1,0)</f>
        <v>0</v>
      </c>
    </row>
    <row r="4390" spans="1:13" x14ac:dyDescent="0.55000000000000004">
      <c r="A4390">
        <v>65</v>
      </c>
      <c r="B4390" s="1" t="s">
        <v>524</v>
      </c>
      <c r="C4390" s="1" t="s">
        <v>1</v>
      </c>
      <c r="D4390">
        <v>2</v>
      </c>
      <c r="E4390" s="1" t="s">
        <v>123</v>
      </c>
      <c r="F4390">
        <v>2</v>
      </c>
      <c r="G4390" s="1" t="s">
        <v>376</v>
      </c>
      <c r="H4390" s="1" t="s">
        <v>28</v>
      </c>
      <c r="I4390">
        <v>2</v>
      </c>
      <c r="J4390" s="1" t="str">
        <f>+VLOOKUP(bloques1a3[[#This Row],[respuesta]],respuestas.emociones[],2,0)</f>
        <v>alegria</v>
      </c>
      <c r="K4390" s="1">
        <f>+VLOOKUP(bloques1a3[[#This Row],[niño]],BD.niños[[Código]:[edad]],5,0)</f>
        <v>8</v>
      </c>
      <c r="L4390" s="1">
        <f>+IF(bloques1a3[[#This Row],[correcta]]=bloques1a3[[#This Row],[respuesta]],1,0)</f>
        <v>1</v>
      </c>
      <c r="M4390" s="1">
        <f>+IF(bloques1a3[[#This Row],[Sexo]]="F",1,0)</f>
        <v>0</v>
      </c>
    </row>
    <row r="4391" spans="1:13" x14ac:dyDescent="0.55000000000000004">
      <c r="A4391">
        <v>65</v>
      </c>
      <c r="B4391" s="1" t="s">
        <v>524</v>
      </c>
      <c r="C4391" s="1" t="s">
        <v>1</v>
      </c>
      <c r="D4391">
        <v>2</v>
      </c>
      <c r="E4391" s="1" t="s">
        <v>127</v>
      </c>
      <c r="F4391">
        <v>2</v>
      </c>
      <c r="G4391" s="1" t="s">
        <v>375</v>
      </c>
      <c r="H4391" s="1" t="s">
        <v>28</v>
      </c>
      <c r="I4391">
        <v>2</v>
      </c>
      <c r="J4391" s="1" t="str">
        <f>+VLOOKUP(bloques1a3[[#This Row],[respuesta]],respuestas.emociones[],2,0)</f>
        <v>alegria</v>
      </c>
      <c r="K4391" s="1">
        <f>+VLOOKUP(bloques1a3[[#This Row],[niño]],BD.niños[[Código]:[edad]],5,0)</f>
        <v>6</v>
      </c>
      <c r="L4391" s="1">
        <f>+IF(bloques1a3[[#This Row],[correcta]]=bloques1a3[[#This Row],[respuesta]],1,0)</f>
        <v>1</v>
      </c>
      <c r="M4391" s="1">
        <f>+IF(bloques1a3[[#This Row],[Sexo]]="F",1,0)</f>
        <v>0</v>
      </c>
    </row>
    <row r="4392" spans="1:13" x14ac:dyDescent="0.55000000000000004">
      <c r="A4392">
        <v>65</v>
      </c>
      <c r="B4392" s="1" t="s">
        <v>524</v>
      </c>
      <c r="C4392" s="1" t="s">
        <v>1</v>
      </c>
      <c r="D4392">
        <v>2</v>
      </c>
      <c r="E4392" s="1" t="s">
        <v>131</v>
      </c>
      <c r="F4392">
        <v>2</v>
      </c>
      <c r="G4392" s="1" t="s">
        <v>375</v>
      </c>
      <c r="H4392" s="1" t="s">
        <v>29</v>
      </c>
      <c r="I4392">
        <v>2</v>
      </c>
      <c r="J4392" s="1" t="str">
        <f>+VLOOKUP(bloques1a3[[#This Row],[respuesta]],respuestas.emociones[],2,0)</f>
        <v>alegria</v>
      </c>
      <c r="K4392" s="1">
        <f>+VLOOKUP(bloques1a3[[#This Row],[niño]],BD.niños[[Código]:[edad]],5,0)</f>
        <v>6</v>
      </c>
      <c r="L4392" s="1">
        <f>+IF(bloques1a3[[#This Row],[correcta]]=bloques1a3[[#This Row],[respuesta]],1,0)</f>
        <v>1</v>
      </c>
      <c r="M4392" s="1">
        <f>+IF(bloques1a3[[#This Row],[Sexo]]="F",1,0)</f>
        <v>1</v>
      </c>
    </row>
    <row r="4393" spans="1:13" x14ac:dyDescent="0.55000000000000004">
      <c r="A4393">
        <v>65</v>
      </c>
      <c r="B4393" s="1" t="s">
        <v>524</v>
      </c>
      <c r="C4393" s="1" t="s">
        <v>1</v>
      </c>
      <c r="D4393">
        <v>2</v>
      </c>
      <c r="E4393" s="1" t="s">
        <v>135</v>
      </c>
      <c r="F4393">
        <v>2</v>
      </c>
      <c r="G4393" s="1" t="s">
        <v>375</v>
      </c>
      <c r="H4393" s="1" t="s">
        <v>28</v>
      </c>
      <c r="I4393">
        <v>2</v>
      </c>
      <c r="J4393" s="1" t="str">
        <f>+VLOOKUP(bloques1a3[[#This Row],[respuesta]],respuestas.emociones[],2,0)</f>
        <v>alegria</v>
      </c>
      <c r="K4393" s="1">
        <f>+VLOOKUP(bloques1a3[[#This Row],[niño]],BD.niños[[Código]:[edad]],5,0)</f>
        <v>6</v>
      </c>
      <c r="L4393" s="1">
        <f>+IF(bloques1a3[[#This Row],[correcta]]=bloques1a3[[#This Row],[respuesta]],1,0)</f>
        <v>1</v>
      </c>
      <c r="M4393" s="1">
        <f>+IF(bloques1a3[[#This Row],[Sexo]]="F",1,0)</f>
        <v>0</v>
      </c>
    </row>
    <row r="4394" spans="1:13" x14ac:dyDescent="0.55000000000000004">
      <c r="A4394">
        <v>65</v>
      </c>
      <c r="B4394" s="1" t="s">
        <v>524</v>
      </c>
      <c r="C4394" s="1" t="s">
        <v>1</v>
      </c>
      <c r="D4394">
        <v>2</v>
      </c>
      <c r="E4394" s="1" t="s">
        <v>139</v>
      </c>
      <c r="F4394">
        <v>2</v>
      </c>
      <c r="G4394" s="1" t="s">
        <v>376</v>
      </c>
      <c r="H4394" s="1" t="s">
        <v>28</v>
      </c>
      <c r="I4394">
        <v>2</v>
      </c>
      <c r="J4394" s="1" t="str">
        <f>+VLOOKUP(bloques1a3[[#This Row],[respuesta]],respuestas.emociones[],2,0)</f>
        <v>alegria</v>
      </c>
      <c r="K4394" s="1">
        <f>+VLOOKUP(bloques1a3[[#This Row],[niño]],BD.niños[[Código]:[edad]],5,0)</f>
        <v>8</v>
      </c>
      <c r="L4394" s="1">
        <f>+IF(bloques1a3[[#This Row],[correcta]]=bloques1a3[[#This Row],[respuesta]],1,0)</f>
        <v>1</v>
      </c>
      <c r="M4394" s="1">
        <f>+IF(bloques1a3[[#This Row],[Sexo]]="F",1,0)</f>
        <v>0</v>
      </c>
    </row>
    <row r="4395" spans="1:13" x14ac:dyDescent="0.55000000000000004">
      <c r="A4395">
        <v>65</v>
      </c>
      <c r="B4395" s="1" t="s">
        <v>524</v>
      </c>
      <c r="C4395" s="1" t="s">
        <v>1</v>
      </c>
      <c r="D4395">
        <v>2</v>
      </c>
      <c r="E4395" s="1" t="s">
        <v>141</v>
      </c>
      <c r="F4395">
        <v>2</v>
      </c>
      <c r="G4395" s="1" t="s">
        <v>376</v>
      </c>
      <c r="H4395" s="1" t="s">
        <v>29</v>
      </c>
      <c r="I4395">
        <v>2</v>
      </c>
      <c r="J4395" s="1" t="str">
        <f>+VLOOKUP(bloques1a3[[#This Row],[respuesta]],respuestas.emociones[],2,0)</f>
        <v>alegria</v>
      </c>
      <c r="K4395" s="1">
        <f>+VLOOKUP(bloques1a3[[#This Row],[niño]],BD.niños[[Código]:[edad]],5,0)</f>
        <v>7</v>
      </c>
      <c r="L4395" s="1">
        <f>+IF(bloques1a3[[#This Row],[correcta]]=bloques1a3[[#This Row],[respuesta]],1,0)</f>
        <v>1</v>
      </c>
      <c r="M4395" s="1">
        <f>+IF(bloques1a3[[#This Row],[Sexo]]="F",1,0)</f>
        <v>1</v>
      </c>
    </row>
    <row r="4396" spans="1:13" x14ac:dyDescent="0.55000000000000004">
      <c r="A4396">
        <v>65</v>
      </c>
      <c r="B4396" s="1" t="s">
        <v>524</v>
      </c>
      <c r="C4396" s="1" t="s">
        <v>1</v>
      </c>
      <c r="D4396">
        <v>2</v>
      </c>
      <c r="E4396" s="1" t="s">
        <v>145</v>
      </c>
      <c r="F4396">
        <v>2</v>
      </c>
      <c r="G4396" s="1" t="s">
        <v>376</v>
      </c>
      <c r="H4396" s="1" t="s">
        <v>28</v>
      </c>
      <c r="I4396">
        <v>2</v>
      </c>
      <c r="J4396" s="1" t="str">
        <f>+VLOOKUP(bloques1a3[[#This Row],[respuesta]],respuestas.emociones[],2,0)</f>
        <v>alegria</v>
      </c>
      <c r="K4396" s="1">
        <f>+VLOOKUP(bloques1a3[[#This Row],[niño]],BD.niños[[Código]:[edad]],5,0)</f>
        <v>8</v>
      </c>
      <c r="L4396" s="1">
        <f>+IF(bloques1a3[[#This Row],[correcta]]=bloques1a3[[#This Row],[respuesta]],1,0)</f>
        <v>1</v>
      </c>
      <c r="M4396" s="1">
        <f>+IF(bloques1a3[[#This Row],[Sexo]]="F",1,0)</f>
        <v>0</v>
      </c>
    </row>
    <row r="4397" spans="1:13" x14ac:dyDescent="0.55000000000000004">
      <c r="A4397">
        <v>65</v>
      </c>
      <c r="B4397" s="1" t="s">
        <v>524</v>
      </c>
      <c r="C4397" s="1" t="s">
        <v>1</v>
      </c>
      <c r="D4397">
        <v>2</v>
      </c>
      <c r="E4397" s="1" t="s">
        <v>147</v>
      </c>
      <c r="F4397">
        <v>2</v>
      </c>
      <c r="G4397" s="1" t="s">
        <v>376</v>
      </c>
      <c r="H4397" s="1" t="s">
        <v>28</v>
      </c>
      <c r="I4397">
        <v>2</v>
      </c>
      <c r="J4397" s="1" t="str">
        <f>+VLOOKUP(bloques1a3[[#This Row],[respuesta]],respuestas.emociones[],2,0)</f>
        <v>alegria</v>
      </c>
      <c r="K4397" s="1">
        <f>+VLOOKUP(bloques1a3[[#This Row],[niño]],BD.niños[[Código]:[edad]],5,0)</f>
        <v>8</v>
      </c>
      <c r="L4397" s="1">
        <f>+IF(bloques1a3[[#This Row],[correcta]]=bloques1a3[[#This Row],[respuesta]],1,0)</f>
        <v>1</v>
      </c>
      <c r="M4397" s="1">
        <f>+IF(bloques1a3[[#This Row],[Sexo]]="F",1,0)</f>
        <v>0</v>
      </c>
    </row>
    <row r="4398" spans="1:13" x14ac:dyDescent="0.55000000000000004">
      <c r="A4398">
        <v>65</v>
      </c>
      <c r="B4398" s="1" t="s">
        <v>524</v>
      </c>
      <c r="C4398" s="1" t="s">
        <v>1</v>
      </c>
      <c r="D4398">
        <v>2</v>
      </c>
      <c r="E4398" s="1" t="s">
        <v>214</v>
      </c>
      <c r="F4398">
        <v>2</v>
      </c>
      <c r="G4398" s="1" t="s">
        <v>377</v>
      </c>
      <c r="H4398" s="1" t="s">
        <v>29</v>
      </c>
      <c r="I4398">
        <v>2</v>
      </c>
      <c r="J4398" s="1" t="str">
        <f>+VLOOKUP(bloques1a3[[#This Row],[respuesta]],respuestas.emociones[],2,0)</f>
        <v>alegria</v>
      </c>
      <c r="K4398" s="1">
        <f>+VLOOKUP(bloques1a3[[#This Row],[niño]],BD.niños[[Código]:[edad]],5,0)</f>
        <v>10</v>
      </c>
      <c r="L4398" s="1">
        <f>+IF(bloques1a3[[#This Row],[correcta]]=bloques1a3[[#This Row],[respuesta]],1,0)</f>
        <v>1</v>
      </c>
      <c r="M4398" s="1">
        <f>+IF(bloques1a3[[#This Row],[Sexo]]="F",1,0)</f>
        <v>1</v>
      </c>
    </row>
    <row r="4399" spans="1:13" x14ac:dyDescent="0.55000000000000004">
      <c r="A4399">
        <v>65</v>
      </c>
      <c r="B4399" s="1" t="s">
        <v>524</v>
      </c>
      <c r="C4399" s="1" t="s">
        <v>1</v>
      </c>
      <c r="D4399">
        <v>2</v>
      </c>
      <c r="E4399" s="1" t="s">
        <v>217</v>
      </c>
      <c r="F4399">
        <v>2</v>
      </c>
      <c r="G4399" s="1" t="s">
        <v>377</v>
      </c>
      <c r="H4399" s="1" t="s">
        <v>29</v>
      </c>
      <c r="I4399">
        <v>2</v>
      </c>
      <c r="J4399" s="1" t="str">
        <f>+VLOOKUP(bloques1a3[[#This Row],[respuesta]],respuestas.emociones[],2,0)</f>
        <v>alegria</v>
      </c>
      <c r="K4399" s="1">
        <f>+VLOOKUP(bloques1a3[[#This Row],[niño]],BD.niños[[Código]:[edad]],5,0)</f>
        <v>10</v>
      </c>
      <c r="L4399" s="1">
        <f>+IF(bloques1a3[[#This Row],[correcta]]=bloques1a3[[#This Row],[respuesta]],1,0)</f>
        <v>1</v>
      </c>
      <c r="M4399" s="1">
        <f>+IF(bloques1a3[[#This Row],[Sexo]]="F",1,0)</f>
        <v>1</v>
      </c>
    </row>
    <row r="4400" spans="1:13" x14ac:dyDescent="0.55000000000000004">
      <c r="A4400">
        <v>65</v>
      </c>
      <c r="B4400" s="1" t="s">
        <v>524</v>
      </c>
      <c r="C4400" s="1" t="s">
        <v>1</v>
      </c>
      <c r="D4400">
        <v>2</v>
      </c>
      <c r="E4400" s="1" t="s">
        <v>220</v>
      </c>
      <c r="F4400">
        <v>2</v>
      </c>
      <c r="G4400" s="1" t="s">
        <v>377</v>
      </c>
      <c r="H4400" s="1" t="s">
        <v>29</v>
      </c>
      <c r="I4400">
        <v>2</v>
      </c>
      <c r="J4400" s="1" t="str">
        <f>+VLOOKUP(bloques1a3[[#This Row],[respuesta]],respuestas.emociones[],2,0)</f>
        <v>alegria</v>
      </c>
      <c r="K4400" s="1">
        <f>+VLOOKUP(bloques1a3[[#This Row],[niño]],BD.niños[[Código]:[edad]],5,0)</f>
        <v>10</v>
      </c>
      <c r="L4400" s="1">
        <f>+IF(bloques1a3[[#This Row],[correcta]]=bloques1a3[[#This Row],[respuesta]],1,0)</f>
        <v>1</v>
      </c>
      <c r="M4400" s="1">
        <f>+IF(bloques1a3[[#This Row],[Sexo]]="F",1,0)</f>
        <v>1</v>
      </c>
    </row>
    <row r="4401" spans="1:13" x14ac:dyDescent="0.55000000000000004">
      <c r="A4401">
        <v>65</v>
      </c>
      <c r="B4401" s="1" t="s">
        <v>524</v>
      </c>
      <c r="C4401" s="1" t="s">
        <v>1</v>
      </c>
      <c r="D4401">
        <v>2</v>
      </c>
      <c r="E4401" s="1" t="s">
        <v>223</v>
      </c>
      <c r="F4401">
        <v>2</v>
      </c>
      <c r="G4401" s="1" t="s">
        <v>376</v>
      </c>
      <c r="H4401" s="1" t="s">
        <v>29</v>
      </c>
      <c r="I4401">
        <v>2</v>
      </c>
      <c r="J4401" s="1" t="str">
        <f>+VLOOKUP(bloques1a3[[#This Row],[respuesta]],respuestas.emociones[],2,0)</f>
        <v>alegria</v>
      </c>
      <c r="K4401" s="1">
        <f>+VLOOKUP(bloques1a3[[#This Row],[niño]],BD.niños[[Código]:[edad]],5,0)</f>
        <v>8</v>
      </c>
      <c r="L4401" s="1">
        <f>+IF(bloques1a3[[#This Row],[correcta]]=bloques1a3[[#This Row],[respuesta]],1,0)</f>
        <v>1</v>
      </c>
      <c r="M4401" s="1">
        <f>+IF(bloques1a3[[#This Row],[Sexo]]="F",1,0)</f>
        <v>1</v>
      </c>
    </row>
    <row r="4402" spans="1:13" x14ac:dyDescent="0.55000000000000004">
      <c r="A4402">
        <v>65</v>
      </c>
      <c r="B4402" s="1" t="s">
        <v>524</v>
      </c>
      <c r="C4402" s="1" t="s">
        <v>1</v>
      </c>
      <c r="D4402">
        <v>2</v>
      </c>
      <c r="E4402" s="1" t="s">
        <v>226</v>
      </c>
      <c r="F4402">
        <v>2</v>
      </c>
      <c r="G4402" s="1" t="s">
        <v>377</v>
      </c>
      <c r="H4402" s="1" t="s">
        <v>28</v>
      </c>
      <c r="I4402">
        <v>2</v>
      </c>
      <c r="J4402" s="1" t="str">
        <f>+VLOOKUP(bloques1a3[[#This Row],[respuesta]],respuestas.emociones[],2,0)</f>
        <v>alegria</v>
      </c>
      <c r="K4402" s="1">
        <f>+VLOOKUP(bloques1a3[[#This Row],[niño]],BD.niños[[Código]:[edad]],5,0)</f>
        <v>10</v>
      </c>
      <c r="L4402" s="1">
        <f>+IF(bloques1a3[[#This Row],[correcta]]=bloques1a3[[#This Row],[respuesta]],1,0)</f>
        <v>1</v>
      </c>
      <c r="M4402" s="1">
        <f>+IF(bloques1a3[[#This Row],[Sexo]]="F",1,0)</f>
        <v>0</v>
      </c>
    </row>
    <row r="4403" spans="1:13" x14ac:dyDescent="0.55000000000000004">
      <c r="A4403">
        <v>65</v>
      </c>
      <c r="B4403" s="1" t="s">
        <v>524</v>
      </c>
      <c r="C4403" s="1" t="s">
        <v>1</v>
      </c>
      <c r="D4403">
        <v>2</v>
      </c>
      <c r="E4403" s="1" t="s">
        <v>229</v>
      </c>
      <c r="F4403">
        <v>2</v>
      </c>
      <c r="G4403" s="1" t="s">
        <v>376</v>
      </c>
      <c r="H4403" s="1" t="s">
        <v>28</v>
      </c>
      <c r="I4403">
        <v>2</v>
      </c>
      <c r="J4403" s="1" t="str">
        <f>+VLOOKUP(bloques1a3[[#This Row],[respuesta]],respuestas.emociones[],2,0)</f>
        <v>alegria</v>
      </c>
      <c r="K4403" s="1">
        <f>+VLOOKUP(bloques1a3[[#This Row],[niño]],BD.niños[[Código]:[edad]],5,0)</f>
        <v>7</v>
      </c>
      <c r="L4403" s="1">
        <f>+IF(bloques1a3[[#This Row],[correcta]]=bloques1a3[[#This Row],[respuesta]],1,0)</f>
        <v>1</v>
      </c>
      <c r="M4403" s="1">
        <f>+IF(bloques1a3[[#This Row],[Sexo]]="F",1,0)</f>
        <v>0</v>
      </c>
    </row>
    <row r="4404" spans="1:13" x14ac:dyDescent="0.55000000000000004">
      <c r="A4404">
        <v>65</v>
      </c>
      <c r="B4404" s="1" t="s">
        <v>524</v>
      </c>
      <c r="C4404" s="1" t="s">
        <v>1</v>
      </c>
      <c r="D4404">
        <v>2</v>
      </c>
      <c r="E4404" s="1" t="s">
        <v>231</v>
      </c>
      <c r="F4404">
        <v>2</v>
      </c>
      <c r="G4404" s="1" t="s">
        <v>375</v>
      </c>
      <c r="H4404" s="1" t="s">
        <v>29</v>
      </c>
      <c r="I4404">
        <v>2</v>
      </c>
      <c r="J4404" s="1" t="str">
        <f>+VLOOKUP(bloques1a3[[#This Row],[respuesta]],respuestas.emociones[],2,0)</f>
        <v>alegria</v>
      </c>
      <c r="K4404" s="1">
        <f>+VLOOKUP(bloques1a3[[#This Row],[niño]],BD.niños[[Código]:[edad]],5,0)</f>
        <v>6</v>
      </c>
      <c r="L4404" s="1">
        <f>+IF(bloques1a3[[#This Row],[correcta]]=bloques1a3[[#This Row],[respuesta]],1,0)</f>
        <v>1</v>
      </c>
      <c r="M4404" s="1">
        <f>+IF(bloques1a3[[#This Row],[Sexo]]="F",1,0)</f>
        <v>1</v>
      </c>
    </row>
    <row r="4405" spans="1:13" x14ac:dyDescent="0.55000000000000004">
      <c r="A4405">
        <v>65</v>
      </c>
      <c r="B4405" s="1" t="s">
        <v>524</v>
      </c>
      <c r="C4405" s="1" t="s">
        <v>1</v>
      </c>
      <c r="D4405">
        <v>2</v>
      </c>
      <c r="E4405" s="1" t="s">
        <v>286</v>
      </c>
      <c r="F4405">
        <v>2</v>
      </c>
      <c r="G4405" s="1" t="s">
        <v>375</v>
      </c>
      <c r="H4405" s="1" t="s">
        <v>28</v>
      </c>
      <c r="I4405">
        <v>2</v>
      </c>
      <c r="J4405" s="1" t="str">
        <f>+VLOOKUP(bloques1a3[[#This Row],[respuesta]],respuestas.emociones[],2,0)</f>
        <v>alegria</v>
      </c>
      <c r="K4405" s="1">
        <f>+VLOOKUP(bloques1a3[[#This Row],[niño]],BD.niños[[Código]:[edad]],5,0)</f>
        <v>5</v>
      </c>
      <c r="L4405" s="1">
        <f>+IF(bloques1a3[[#This Row],[correcta]]=bloques1a3[[#This Row],[respuesta]],1,0)</f>
        <v>1</v>
      </c>
      <c r="M4405" s="1">
        <f>+IF(bloques1a3[[#This Row],[Sexo]]="F",1,0)</f>
        <v>0</v>
      </c>
    </row>
    <row r="4406" spans="1:13" x14ac:dyDescent="0.55000000000000004">
      <c r="A4406">
        <v>65</v>
      </c>
      <c r="B4406" s="1" t="s">
        <v>524</v>
      </c>
      <c r="C4406" s="1" t="s">
        <v>1</v>
      </c>
      <c r="D4406">
        <v>2</v>
      </c>
      <c r="E4406" s="1" t="s">
        <v>290</v>
      </c>
      <c r="F4406">
        <v>2</v>
      </c>
      <c r="G4406" s="1" t="s">
        <v>375</v>
      </c>
      <c r="H4406" s="1" t="s">
        <v>28</v>
      </c>
      <c r="I4406">
        <v>2</v>
      </c>
      <c r="J4406" s="1" t="str">
        <f>+VLOOKUP(bloques1a3[[#This Row],[respuesta]],respuestas.emociones[],2,0)</f>
        <v>alegria</v>
      </c>
      <c r="K4406" s="1">
        <f>+VLOOKUP(bloques1a3[[#This Row],[niño]],BD.niños[[Código]:[edad]],5,0)</f>
        <v>6</v>
      </c>
      <c r="L4406" s="1">
        <f>+IF(bloques1a3[[#This Row],[correcta]]=bloques1a3[[#This Row],[respuesta]],1,0)</f>
        <v>1</v>
      </c>
      <c r="M4406" s="1">
        <f>+IF(bloques1a3[[#This Row],[Sexo]]="F",1,0)</f>
        <v>0</v>
      </c>
    </row>
    <row r="4407" spans="1:13" x14ac:dyDescent="0.55000000000000004">
      <c r="A4407">
        <v>65</v>
      </c>
      <c r="B4407" s="1" t="s">
        <v>524</v>
      </c>
      <c r="C4407" s="1" t="s">
        <v>1</v>
      </c>
      <c r="D4407">
        <v>2</v>
      </c>
      <c r="E4407" s="1" t="s">
        <v>294</v>
      </c>
      <c r="F4407">
        <v>2</v>
      </c>
      <c r="G4407" s="1" t="s">
        <v>376</v>
      </c>
      <c r="H4407" s="1" t="s">
        <v>28</v>
      </c>
      <c r="I4407">
        <v>2</v>
      </c>
      <c r="J4407" s="1" t="str">
        <f>+VLOOKUP(bloques1a3[[#This Row],[respuesta]],respuestas.emociones[],2,0)</f>
        <v>alegria</v>
      </c>
      <c r="K4407" s="1">
        <f>+VLOOKUP(bloques1a3[[#This Row],[niño]],BD.niños[[Código]:[edad]],5,0)</f>
        <v>7</v>
      </c>
      <c r="L4407" s="1">
        <f>+IF(bloques1a3[[#This Row],[correcta]]=bloques1a3[[#This Row],[respuesta]],1,0)</f>
        <v>1</v>
      </c>
      <c r="M4407" s="1">
        <f>+IF(bloques1a3[[#This Row],[Sexo]]="F",1,0)</f>
        <v>0</v>
      </c>
    </row>
    <row r="4408" spans="1:13" x14ac:dyDescent="0.55000000000000004">
      <c r="A4408">
        <v>65</v>
      </c>
      <c r="B4408" s="1" t="s">
        <v>524</v>
      </c>
      <c r="C4408" s="1" t="s">
        <v>1</v>
      </c>
      <c r="D4408">
        <v>2</v>
      </c>
      <c r="E4408" s="1" t="s">
        <v>295</v>
      </c>
      <c r="F4408">
        <v>2</v>
      </c>
      <c r="G4408" s="1" t="s">
        <v>376</v>
      </c>
      <c r="H4408" s="1" t="s">
        <v>28</v>
      </c>
      <c r="I4408">
        <v>2</v>
      </c>
      <c r="J4408" s="1" t="str">
        <f>+VLOOKUP(bloques1a3[[#This Row],[respuesta]],respuestas.emociones[],2,0)</f>
        <v>alegria</v>
      </c>
      <c r="K4408" s="1">
        <f>+VLOOKUP(bloques1a3[[#This Row],[niño]],BD.niños[[Código]:[edad]],5,0)</f>
        <v>8</v>
      </c>
      <c r="L4408" s="1">
        <f>+IF(bloques1a3[[#This Row],[correcta]]=bloques1a3[[#This Row],[respuesta]],1,0)</f>
        <v>1</v>
      </c>
      <c r="M4408" s="1">
        <f>+IF(bloques1a3[[#This Row],[Sexo]]="F",1,0)</f>
        <v>0</v>
      </c>
    </row>
    <row r="4409" spans="1:13" x14ac:dyDescent="0.55000000000000004">
      <c r="A4409">
        <v>65</v>
      </c>
      <c r="B4409" s="1" t="s">
        <v>524</v>
      </c>
      <c r="C4409" s="1" t="s">
        <v>1</v>
      </c>
      <c r="D4409">
        <v>2</v>
      </c>
      <c r="E4409" s="1" t="s">
        <v>317</v>
      </c>
      <c r="F4409">
        <v>2</v>
      </c>
      <c r="G4409" s="1" t="s">
        <v>377</v>
      </c>
      <c r="H4409" s="1" t="s">
        <v>29</v>
      </c>
      <c r="I4409">
        <v>2</v>
      </c>
      <c r="J4409" s="1" t="str">
        <f>+VLOOKUP(bloques1a3[[#This Row],[respuesta]],respuestas.emociones[],2,0)</f>
        <v>alegria</v>
      </c>
      <c r="K4409" s="1">
        <f>+VLOOKUP(bloques1a3[[#This Row],[niño]],BD.niños[[Código]:[edad]],5,0)</f>
        <v>10</v>
      </c>
      <c r="L4409" s="1">
        <f>+IF(bloques1a3[[#This Row],[correcta]]=bloques1a3[[#This Row],[respuesta]],1,0)</f>
        <v>1</v>
      </c>
      <c r="M4409" s="1">
        <f>+IF(bloques1a3[[#This Row],[Sexo]]="F",1,0)</f>
        <v>1</v>
      </c>
    </row>
    <row r="4410" spans="1:13" x14ac:dyDescent="0.55000000000000004">
      <c r="A4410">
        <v>65</v>
      </c>
      <c r="B4410" s="1" t="s">
        <v>524</v>
      </c>
      <c r="C4410" s="1" t="s">
        <v>1</v>
      </c>
      <c r="D4410">
        <v>2</v>
      </c>
      <c r="E4410" s="1" t="s">
        <v>320</v>
      </c>
      <c r="F4410">
        <v>2</v>
      </c>
      <c r="G4410" s="1" t="s">
        <v>377</v>
      </c>
      <c r="H4410" s="1" t="s">
        <v>28</v>
      </c>
      <c r="I4410">
        <v>2</v>
      </c>
      <c r="J4410" s="1" t="str">
        <f>+VLOOKUP(bloques1a3[[#This Row],[respuesta]],respuestas.emociones[],2,0)</f>
        <v>alegria</v>
      </c>
      <c r="K4410" s="1">
        <f>+VLOOKUP(bloques1a3[[#This Row],[niño]],BD.niños[[Código]:[edad]],5,0)</f>
        <v>10</v>
      </c>
      <c r="L4410" s="1">
        <f>+IF(bloques1a3[[#This Row],[correcta]]=bloques1a3[[#This Row],[respuesta]],1,0)</f>
        <v>1</v>
      </c>
      <c r="M4410" s="1">
        <f>+IF(bloques1a3[[#This Row],[Sexo]]="F",1,0)</f>
        <v>0</v>
      </c>
    </row>
    <row r="4411" spans="1:13" x14ac:dyDescent="0.55000000000000004">
      <c r="A4411">
        <v>65</v>
      </c>
      <c r="B4411" s="1" t="s">
        <v>524</v>
      </c>
      <c r="C4411" s="1" t="s">
        <v>1</v>
      </c>
      <c r="D4411">
        <v>2</v>
      </c>
      <c r="E4411" s="1" t="s">
        <v>323</v>
      </c>
      <c r="F4411">
        <v>2</v>
      </c>
      <c r="G4411" s="1" t="s">
        <v>376</v>
      </c>
      <c r="H4411" s="1" t="s">
        <v>29</v>
      </c>
      <c r="I4411">
        <v>2</v>
      </c>
      <c r="J4411" s="1" t="str">
        <f>+VLOOKUP(bloques1a3[[#This Row],[respuesta]],respuestas.emociones[],2,0)</f>
        <v>alegria</v>
      </c>
      <c r="K4411" s="1">
        <f>+VLOOKUP(bloques1a3[[#This Row],[niño]],BD.niños[[Código]:[edad]],5,0)</f>
        <v>8</v>
      </c>
      <c r="L4411" s="1">
        <f>+IF(bloques1a3[[#This Row],[correcta]]=bloques1a3[[#This Row],[respuesta]],1,0)</f>
        <v>1</v>
      </c>
      <c r="M4411" s="1">
        <f>+IF(bloques1a3[[#This Row],[Sexo]]="F",1,0)</f>
        <v>1</v>
      </c>
    </row>
    <row r="4412" spans="1:13" x14ac:dyDescent="0.55000000000000004">
      <c r="A4412">
        <v>65</v>
      </c>
      <c r="B4412" s="1" t="s">
        <v>524</v>
      </c>
      <c r="C4412" s="1" t="s">
        <v>1</v>
      </c>
      <c r="D4412">
        <v>2</v>
      </c>
      <c r="E4412" s="1" t="s">
        <v>327</v>
      </c>
      <c r="F4412">
        <v>2</v>
      </c>
      <c r="G4412" s="1" t="s">
        <v>376</v>
      </c>
      <c r="H4412" s="1" t="s">
        <v>29</v>
      </c>
      <c r="I4412">
        <v>2</v>
      </c>
      <c r="J4412" s="1" t="str">
        <f>+VLOOKUP(bloques1a3[[#This Row],[respuesta]],respuestas.emociones[],2,0)</f>
        <v>alegria</v>
      </c>
      <c r="K4412" s="1">
        <f>+VLOOKUP(bloques1a3[[#This Row],[niño]],BD.niños[[Código]:[edad]],5,0)</f>
        <v>7</v>
      </c>
      <c r="L4412" s="1">
        <f>+IF(bloques1a3[[#This Row],[correcta]]=bloques1a3[[#This Row],[respuesta]],1,0)</f>
        <v>1</v>
      </c>
      <c r="M4412" s="1">
        <f>+IF(bloques1a3[[#This Row],[Sexo]]="F",1,0)</f>
        <v>1</v>
      </c>
    </row>
    <row r="4413" spans="1:13" x14ac:dyDescent="0.55000000000000004">
      <c r="A4413">
        <v>65</v>
      </c>
      <c r="B4413" s="1" t="s">
        <v>524</v>
      </c>
      <c r="C4413" s="1" t="s">
        <v>1</v>
      </c>
      <c r="D4413">
        <v>2</v>
      </c>
      <c r="E4413" s="1" t="s">
        <v>331</v>
      </c>
      <c r="F4413">
        <v>2</v>
      </c>
      <c r="G4413" s="1" t="s">
        <v>376</v>
      </c>
      <c r="H4413" s="1" t="s">
        <v>29</v>
      </c>
      <c r="I4413">
        <v>2</v>
      </c>
      <c r="J4413" s="1" t="str">
        <f>+VLOOKUP(bloques1a3[[#This Row],[respuesta]],respuestas.emociones[],2,0)</f>
        <v>alegria</v>
      </c>
      <c r="K4413" s="1">
        <f>+VLOOKUP(bloques1a3[[#This Row],[niño]],BD.niños[[Código]:[edad]],5,0)</f>
        <v>8</v>
      </c>
      <c r="L4413" s="1">
        <f>+IF(bloques1a3[[#This Row],[correcta]]=bloques1a3[[#This Row],[respuesta]],1,0)</f>
        <v>1</v>
      </c>
      <c r="M4413" s="1">
        <f>+IF(bloques1a3[[#This Row],[Sexo]]="F",1,0)</f>
        <v>1</v>
      </c>
    </row>
    <row r="4414" spans="1:13" x14ac:dyDescent="0.55000000000000004">
      <c r="A4414">
        <v>66</v>
      </c>
      <c r="B4414" s="1" t="s">
        <v>525</v>
      </c>
      <c r="C4414" s="1" t="s">
        <v>3</v>
      </c>
      <c r="D4414">
        <v>4</v>
      </c>
      <c r="E4414" s="1" t="s">
        <v>105</v>
      </c>
      <c r="F4414">
        <v>4</v>
      </c>
      <c r="G4414" s="1" t="s">
        <v>377</v>
      </c>
      <c r="H4414" s="1" t="s">
        <v>29</v>
      </c>
      <c r="I4414">
        <v>2</v>
      </c>
      <c r="J4414" s="1" t="str">
        <f>+VLOOKUP(bloques1a3[[#This Row],[respuesta]],respuestas.emociones[],2,0)</f>
        <v>enojo</v>
      </c>
      <c r="K4414" s="1">
        <f>+VLOOKUP(bloques1a3[[#This Row],[niño]],BD.niños[[Código]:[edad]],5,0)</f>
        <v>10</v>
      </c>
      <c r="L4414" s="1">
        <f>+IF(bloques1a3[[#This Row],[correcta]]=bloques1a3[[#This Row],[respuesta]],1,0)</f>
        <v>1</v>
      </c>
      <c r="M4414" s="1">
        <f>+IF(bloques1a3[[#This Row],[Sexo]]="F",1,0)</f>
        <v>1</v>
      </c>
    </row>
    <row r="4415" spans="1:13" x14ac:dyDescent="0.55000000000000004">
      <c r="A4415">
        <v>66</v>
      </c>
      <c r="B4415" s="1" t="s">
        <v>525</v>
      </c>
      <c r="C4415" s="1" t="s">
        <v>3</v>
      </c>
      <c r="D4415">
        <v>4</v>
      </c>
      <c r="E4415" s="1" t="s">
        <v>108</v>
      </c>
      <c r="F4415">
        <v>4</v>
      </c>
      <c r="G4415" s="1" t="s">
        <v>377</v>
      </c>
      <c r="H4415" s="1" t="s">
        <v>29</v>
      </c>
      <c r="I4415">
        <v>2</v>
      </c>
      <c r="J4415" s="1" t="str">
        <f>+VLOOKUP(bloques1a3[[#This Row],[respuesta]],respuestas.emociones[],2,0)</f>
        <v>enojo</v>
      </c>
      <c r="K4415" s="1">
        <f>+VLOOKUP(bloques1a3[[#This Row],[niño]],BD.niños[[Código]:[edad]],5,0)</f>
        <v>10</v>
      </c>
      <c r="L4415" s="1">
        <f>+IF(bloques1a3[[#This Row],[correcta]]=bloques1a3[[#This Row],[respuesta]],1,0)</f>
        <v>1</v>
      </c>
      <c r="M4415" s="1">
        <f>+IF(bloques1a3[[#This Row],[Sexo]]="F",1,0)</f>
        <v>1</v>
      </c>
    </row>
    <row r="4416" spans="1:13" x14ac:dyDescent="0.55000000000000004">
      <c r="A4416">
        <v>66</v>
      </c>
      <c r="B4416" s="1" t="s">
        <v>525</v>
      </c>
      <c r="C4416" s="1" t="s">
        <v>3</v>
      </c>
      <c r="D4416">
        <v>4</v>
      </c>
      <c r="E4416" s="1" t="s">
        <v>112</v>
      </c>
      <c r="F4416">
        <v>4</v>
      </c>
      <c r="G4416" s="1" t="s">
        <v>377</v>
      </c>
      <c r="H4416" s="1" t="s">
        <v>29</v>
      </c>
      <c r="I4416">
        <v>2</v>
      </c>
      <c r="J4416" s="1" t="str">
        <f>+VLOOKUP(bloques1a3[[#This Row],[respuesta]],respuestas.emociones[],2,0)</f>
        <v>enojo</v>
      </c>
      <c r="K4416" s="1">
        <f>+VLOOKUP(bloques1a3[[#This Row],[niño]],BD.niños[[Código]:[edad]],5,0)</f>
        <v>9</v>
      </c>
      <c r="L4416" s="1">
        <f>+IF(bloques1a3[[#This Row],[correcta]]=bloques1a3[[#This Row],[respuesta]],1,0)</f>
        <v>1</v>
      </c>
      <c r="M4416" s="1">
        <f>+IF(bloques1a3[[#This Row],[Sexo]]="F",1,0)</f>
        <v>1</v>
      </c>
    </row>
    <row r="4417" spans="1:13" x14ac:dyDescent="0.55000000000000004">
      <c r="A4417">
        <v>66</v>
      </c>
      <c r="B4417" s="1" t="s">
        <v>525</v>
      </c>
      <c r="C4417" s="1" t="s">
        <v>3</v>
      </c>
      <c r="D4417">
        <v>4</v>
      </c>
      <c r="E4417" s="1" t="s">
        <v>116</v>
      </c>
      <c r="F4417">
        <v>4</v>
      </c>
      <c r="G4417" s="1" t="s">
        <v>377</v>
      </c>
      <c r="H4417" s="1" t="s">
        <v>29</v>
      </c>
      <c r="I4417">
        <v>2</v>
      </c>
      <c r="J4417" s="1" t="str">
        <f>+VLOOKUP(bloques1a3[[#This Row],[respuesta]],respuestas.emociones[],2,0)</f>
        <v>enojo</v>
      </c>
      <c r="K4417" s="1">
        <f>+VLOOKUP(bloques1a3[[#This Row],[niño]],BD.niños[[Código]:[edad]],5,0)</f>
        <v>9</v>
      </c>
      <c r="L4417" s="1">
        <f>+IF(bloques1a3[[#This Row],[correcta]]=bloques1a3[[#This Row],[respuesta]],1,0)</f>
        <v>1</v>
      </c>
      <c r="M4417" s="1">
        <f>+IF(bloques1a3[[#This Row],[Sexo]]="F",1,0)</f>
        <v>1</v>
      </c>
    </row>
    <row r="4418" spans="1:13" x14ac:dyDescent="0.55000000000000004">
      <c r="A4418">
        <v>66</v>
      </c>
      <c r="B4418" s="1" t="s">
        <v>525</v>
      </c>
      <c r="C4418" s="1" t="s">
        <v>3</v>
      </c>
      <c r="D4418">
        <v>4</v>
      </c>
      <c r="E4418" s="1" t="s">
        <v>120</v>
      </c>
      <c r="F4418">
        <v>4</v>
      </c>
      <c r="G4418" s="1" t="s">
        <v>377</v>
      </c>
      <c r="H4418" s="1" t="s">
        <v>28</v>
      </c>
      <c r="I4418">
        <v>2</v>
      </c>
      <c r="J4418" s="1" t="str">
        <f>+VLOOKUP(bloques1a3[[#This Row],[respuesta]],respuestas.emociones[],2,0)</f>
        <v>enojo</v>
      </c>
      <c r="K4418" s="1">
        <f>+VLOOKUP(bloques1a3[[#This Row],[niño]],BD.niños[[Código]:[edad]],5,0)</f>
        <v>10</v>
      </c>
      <c r="L4418" s="1">
        <f>+IF(bloques1a3[[#This Row],[correcta]]=bloques1a3[[#This Row],[respuesta]],1,0)</f>
        <v>1</v>
      </c>
      <c r="M4418" s="1">
        <f>+IF(bloques1a3[[#This Row],[Sexo]]="F",1,0)</f>
        <v>0</v>
      </c>
    </row>
    <row r="4419" spans="1:13" x14ac:dyDescent="0.55000000000000004">
      <c r="A4419">
        <v>66</v>
      </c>
      <c r="B4419" s="1" t="s">
        <v>525</v>
      </c>
      <c r="C4419" s="1" t="s">
        <v>3</v>
      </c>
      <c r="D4419">
        <v>4</v>
      </c>
      <c r="E4419" s="1" t="s">
        <v>123</v>
      </c>
      <c r="F4419">
        <v>4</v>
      </c>
      <c r="G4419" s="1" t="s">
        <v>376</v>
      </c>
      <c r="H4419" s="1" t="s">
        <v>28</v>
      </c>
      <c r="I4419">
        <v>2</v>
      </c>
      <c r="J4419" s="1" t="str">
        <f>+VLOOKUP(bloques1a3[[#This Row],[respuesta]],respuestas.emociones[],2,0)</f>
        <v>enojo</v>
      </c>
      <c r="K4419" s="1">
        <f>+VLOOKUP(bloques1a3[[#This Row],[niño]],BD.niños[[Código]:[edad]],5,0)</f>
        <v>8</v>
      </c>
      <c r="L4419" s="1">
        <f>+IF(bloques1a3[[#This Row],[correcta]]=bloques1a3[[#This Row],[respuesta]],1,0)</f>
        <v>1</v>
      </c>
      <c r="M4419" s="1">
        <f>+IF(bloques1a3[[#This Row],[Sexo]]="F",1,0)</f>
        <v>0</v>
      </c>
    </row>
    <row r="4420" spans="1:13" x14ac:dyDescent="0.55000000000000004">
      <c r="A4420">
        <v>66</v>
      </c>
      <c r="B4420" s="1" t="s">
        <v>525</v>
      </c>
      <c r="C4420" s="1" t="s">
        <v>3</v>
      </c>
      <c r="D4420">
        <v>4</v>
      </c>
      <c r="E4420" s="1" t="s">
        <v>127</v>
      </c>
      <c r="F4420">
        <v>4</v>
      </c>
      <c r="G4420" s="1" t="s">
        <v>375</v>
      </c>
      <c r="H4420" s="1" t="s">
        <v>28</v>
      </c>
      <c r="I4420">
        <v>2</v>
      </c>
      <c r="J4420" s="1" t="str">
        <f>+VLOOKUP(bloques1a3[[#This Row],[respuesta]],respuestas.emociones[],2,0)</f>
        <v>enojo</v>
      </c>
      <c r="K4420" s="1">
        <f>+VLOOKUP(bloques1a3[[#This Row],[niño]],BD.niños[[Código]:[edad]],5,0)</f>
        <v>6</v>
      </c>
      <c r="L4420" s="1">
        <f>+IF(bloques1a3[[#This Row],[correcta]]=bloques1a3[[#This Row],[respuesta]],1,0)</f>
        <v>1</v>
      </c>
      <c r="M4420" s="1">
        <f>+IF(bloques1a3[[#This Row],[Sexo]]="F",1,0)</f>
        <v>0</v>
      </c>
    </row>
    <row r="4421" spans="1:13" x14ac:dyDescent="0.55000000000000004">
      <c r="A4421">
        <v>66</v>
      </c>
      <c r="B4421" s="1" t="s">
        <v>525</v>
      </c>
      <c r="C4421" s="1" t="s">
        <v>3</v>
      </c>
      <c r="D4421">
        <v>4</v>
      </c>
      <c r="E4421" s="1" t="s">
        <v>131</v>
      </c>
      <c r="F4421">
        <v>4</v>
      </c>
      <c r="G4421" s="1" t="s">
        <v>375</v>
      </c>
      <c r="H4421" s="1" t="s">
        <v>29</v>
      </c>
      <c r="I4421">
        <v>2</v>
      </c>
      <c r="J4421" s="1" t="str">
        <f>+VLOOKUP(bloques1a3[[#This Row],[respuesta]],respuestas.emociones[],2,0)</f>
        <v>enojo</v>
      </c>
      <c r="K4421" s="1">
        <f>+VLOOKUP(bloques1a3[[#This Row],[niño]],BD.niños[[Código]:[edad]],5,0)</f>
        <v>6</v>
      </c>
      <c r="L4421" s="1">
        <f>+IF(bloques1a3[[#This Row],[correcta]]=bloques1a3[[#This Row],[respuesta]],1,0)</f>
        <v>1</v>
      </c>
      <c r="M4421" s="1">
        <f>+IF(bloques1a3[[#This Row],[Sexo]]="F",1,0)</f>
        <v>1</v>
      </c>
    </row>
    <row r="4422" spans="1:13" x14ac:dyDescent="0.55000000000000004">
      <c r="A4422">
        <v>66</v>
      </c>
      <c r="B4422" s="1" t="s">
        <v>525</v>
      </c>
      <c r="C4422" s="1" t="s">
        <v>3</v>
      </c>
      <c r="D4422">
        <v>4</v>
      </c>
      <c r="E4422" s="1" t="s">
        <v>135</v>
      </c>
      <c r="F4422">
        <v>4</v>
      </c>
      <c r="G4422" s="1" t="s">
        <v>375</v>
      </c>
      <c r="H4422" s="1" t="s">
        <v>28</v>
      </c>
      <c r="I4422">
        <v>2</v>
      </c>
      <c r="J4422" s="1" t="str">
        <f>+VLOOKUP(bloques1a3[[#This Row],[respuesta]],respuestas.emociones[],2,0)</f>
        <v>enojo</v>
      </c>
      <c r="K4422" s="1">
        <f>+VLOOKUP(bloques1a3[[#This Row],[niño]],BD.niños[[Código]:[edad]],5,0)</f>
        <v>6</v>
      </c>
      <c r="L4422" s="1">
        <f>+IF(bloques1a3[[#This Row],[correcta]]=bloques1a3[[#This Row],[respuesta]],1,0)</f>
        <v>1</v>
      </c>
      <c r="M4422" s="1">
        <f>+IF(bloques1a3[[#This Row],[Sexo]]="F",1,0)</f>
        <v>0</v>
      </c>
    </row>
    <row r="4423" spans="1:13" x14ac:dyDescent="0.55000000000000004">
      <c r="A4423">
        <v>66</v>
      </c>
      <c r="B4423" s="1" t="s">
        <v>525</v>
      </c>
      <c r="C4423" s="1" t="s">
        <v>3</v>
      </c>
      <c r="D4423">
        <v>4</v>
      </c>
      <c r="E4423" s="1" t="s">
        <v>139</v>
      </c>
      <c r="F4423">
        <v>4</v>
      </c>
      <c r="G4423" s="1" t="s">
        <v>376</v>
      </c>
      <c r="H4423" s="1" t="s">
        <v>28</v>
      </c>
      <c r="I4423">
        <v>2</v>
      </c>
      <c r="J4423" s="1" t="str">
        <f>+VLOOKUP(bloques1a3[[#This Row],[respuesta]],respuestas.emociones[],2,0)</f>
        <v>enojo</v>
      </c>
      <c r="K4423" s="1">
        <f>+VLOOKUP(bloques1a3[[#This Row],[niño]],BD.niños[[Código]:[edad]],5,0)</f>
        <v>8</v>
      </c>
      <c r="L4423" s="1">
        <f>+IF(bloques1a3[[#This Row],[correcta]]=bloques1a3[[#This Row],[respuesta]],1,0)</f>
        <v>1</v>
      </c>
      <c r="M4423" s="1">
        <f>+IF(bloques1a3[[#This Row],[Sexo]]="F",1,0)</f>
        <v>0</v>
      </c>
    </row>
    <row r="4424" spans="1:13" x14ac:dyDescent="0.55000000000000004">
      <c r="A4424">
        <v>66</v>
      </c>
      <c r="B4424" s="1" t="s">
        <v>525</v>
      </c>
      <c r="C4424" s="1" t="s">
        <v>3</v>
      </c>
      <c r="D4424">
        <v>4</v>
      </c>
      <c r="E4424" s="1" t="s">
        <v>141</v>
      </c>
      <c r="F4424">
        <v>4</v>
      </c>
      <c r="G4424" s="1" t="s">
        <v>376</v>
      </c>
      <c r="H4424" s="1" t="s">
        <v>29</v>
      </c>
      <c r="I4424">
        <v>2</v>
      </c>
      <c r="J4424" s="1" t="str">
        <f>+VLOOKUP(bloques1a3[[#This Row],[respuesta]],respuestas.emociones[],2,0)</f>
        <v>enojo</v>
      </c>
      <c r="K4424" s="1">
        <f>+VLOOKUP(bloques1a3[[#This Row],[niño]],BD.niños[[Código]:[edad]],5,0)</f>
        <v>7</v>
      </c>
      <c r="L4424" s="1">
        <f>+IF(bloques1a3[[#This Row],[correcta]]=bloques1a3[[#This Row],[respuesta]],1,0)</f>
        <v>1</v>
      </c>
      <c r="M4424" s="1">
        <f>+IF(bloques1a3[[#This Row],[Sexo]]="F",1,0)</f>
        <v>1</v>
      </c>
    </row>
    <row r="4425" spans="1:13" x14ac:dyDescent="0.55000000000000004">
      <c r="A4425">
        <v>66</v>
      </c>
      <c r="B4425" s="1" t="s">
        <v>525</v>
      </c>
      <c r="C4425" s="1" t="s">
        <v>3</v>
      </c>
      <c r="D4425">
        <v>4</v>
      </c>
      <c r="E4425" s="1" t="s">
        <v>145</v>
      </c>
      <c r="F4425">
        <v>4</v>
      </c>
      <c r="G4425" s="1" t="s">
        <v>376</v>
      </c>
      <c r="H4425" s="1" t="s">
        <v>28</v>
      </c>
      <c r="I4425">
        <v>2</v>
      </c>
      <c r="J4425" s="1" t="str">
        <f>+VLOOKUP(bloques1a3[[#This Row],[respuesta]],respuestas.emociones[],2,0)</f>
        <v>enojo</v>
      </c>
      <c r="K4425" s="1">
        <f>+VLOOKUP(bloques1a3[[#This Row],[niño]],BD.niños[[Código]:[edad]],5,0)</f>
        <v>8</v>
      </c>
      <c r="L4425" s="1">
        <f>+IF(bloques1a3[[#This Row],[correcta]]=bloques1a3[[#This Row],[respuesta]],1,0)</f>
        <v>1</v>
      </c>
      <c r="M4425" s="1">
        <f>+IF(bloques1a3[[#This Row],[Sexo]]="F",1,0)</f>
        <v>0</v>
      </c>
    </row>
    <row r="4426" spans="1:13" x14ac:dyDescent="0.55000000000000004">
      <c r="A4426">
        <v>66</v>
      </c>
      <c r="B4426" s="1" t="s">
        <v>525</v>
      </c>
      <c r="C4426" s="1" t="s">
        <v>3</v>
      </c>
      <c r="D4426">
        <v>4</v>
      </c>
      <c r="E4426" s="1" t="s">
        <v>147</v>
      </c>
      <c r="F4426">
        <v>3</v>
      </c>
      <c r="G4426" s="1" t="s">
        <v>376</v>
      </c>
      <c r="H4426" s="1" t="s">
        <v>28</v>
      </c>
      <c r="I4426">
        <v>2</v>
      </c>
      <c r="J4426" s="1" t="str">
        <f>+VLOOKUP(bloques1a3[[#This Row],[respuesta]],respuestas.emociones[],2,0)</f>
        <v>tristeza</v>
      </c>
      <c r="K4426" s="1">
        <f>+VLOOKUP(bloques1a3[[#This Row],[niño]],BD.niños[[Código]:[edad]],5,0)</f>
        <v>8</v>
      </c>
      <c r="L4426" s="1">
        <f>+IF(bloques1a3[[#This Row],[correcta]]=bloques1a3[[#This Row],[respuesta]],1,0)</f>
        <v>0</v>
      </c>
      <c r="M4426" s="1">
        <f>+IF(bloques1a3[[#This Row],[Sexo]]="F",1,0)</f>
        <v>0</v>
      </c>
    </row>
    <row r="4427" spans="1:13" x14ac:dyDescent="0.55000000000000004">
      <c r="A4427">
        <v>66</v>
      </c>
      <c r="B4427" s="1" t="s">
        <v>525</v>
      </c>
      <c r="C4427" s="1" t="s">
        <v>3</v>
      </c>
      <c r="D4427">
        <v>4</v>
      </c>
      <c r="E4427" s="1" t="s">
        <v>214</v>
      </c>
      <c r="F4427">
        <v>4</v>
      </c>
      <c r="G4427" s="1" t="s">
        <v>377</v>
      </c>
      <c r="H4427" s="1" t="s">
        <v>29</v>
      </c>
      <c r="I4427">
        <v>2</v>
      </c>
      <c r="J4427" s="1" t="str">
        <f>+VLOOKUP(bloques1a3[[#This Row],[respuesta]],respuestas.emociones[],2,0)</f>
        <v>enojo</v>
      </c>
      <c r="K4427" s="1">
        <f>+VLOOKUP(bloques1a3[[#This Row],[niño]],BD.niños[[Código]:[edad]],5,0)</f>
        <v>10</v>
      </c>
      <c r="L4427" s="1">
        <f>+IF(bloques1a3[[#This Row],[correcta]]=bloques1a3[[#This Row],[respuesta]],1,0)</f>
        <v>1</v>
      </c>
      <c r="M4427" s="1">
        <f>+IF(bloques1a3[[#This Row],[Sexo]]="F",1,0)</f>
        <v>1</v>
      </c>
    </row>
    <row r="4428" spans="1:13" x14ac:dyDescent="0.55000000000000004">
      <c r="A4428">
        <v>66</v>
      </c>
      <c r="B4428" s="1" t="s">
        <v>525</v>
      </c>
      <c r="C4428" s="1" t="s">
        <v>3</v>
      </c>
      <c r="D4428">
        <v>4</v>
      </c>
      <c r="E4428" s="1" t="s">
        <v>217</v>
      </c>
      <c r="F4428">
        <v>4</v>
      </c>
      <c r="G4428" s="1" t="s">
        <v>377</v>
      </c>
      <c r="H4428" s="1" t="s">
        <v>29</v>
      </c>
      <c r="I4428">
        <v>2</v>
      </c>
      <c r="J4428" s="1" t="str">
        <f>+VLOOKUP(bloques1a3[[#This Row],[respuesta]],respuestas.emociones[],2,0)</f>
        <v>enojo</v>
      </c>
      <c r="K4428" s="1">
        <f>+VLOOKUP(bloques1a3[[#This Row],[niño]],BD.niños[[Código]:[edad]],5,0)</f>
        <v>10</v>
      </c>
      <c r="L4428" s="1">
        <f>+IF(bloques1a3[[#This Row],[correcta]]=bloques1a3[[#This Row],[respuesta]],1,0)</f>
        <v>1</v>
      </c>
      <c r="M4428" s="1">
        <f>+IF(bloques1a3[[#This Row],[Sexo]]="F",1,0)</f>
        <v>1</v>
      </c>
    </row>
    <row r="4429" spans="1:13" x14ac:dyDescent="0.55000000000000004">
      <c r="A4429">
        <v>66</v>
      </c>
      <c r="B4429" s="1" t="s">
        <v>525</v>
      </c>
      <c r="C4429" s="1" t="s">
        <v>3</v>
      </c>
      <c r="D4429">
        <v>4</v>
      </c>
      <c r="E4429" s="1" t="s">
        <v>220</v>
      </c>
      <c r="F4429">
        <v>4</v>
      </c>
      <c r="G4429" s="1" t="s">
        <v>377</v>
      </c>
      <c r="H4429" s="1" t="s">
        <v>29</v>
      </c>
      <c r="I4429">
        <v>2</v>
      </c>
      <c r="J4429" s="1" t="str">
        <f>+VLOOKUP(bloques1a3[[#This Row],[respuesta]],respuestas.emociones[],2,0)</f>
        <v>enojo</v>
      </c>
      <c r="K4429" s="1">
        <f>+VLOOKUP(bloques1a3[[#This Row],[niño]],BD.niños[[Código]:[edad]],5,0)</f>
        <v>10</v>
      </c>
      <c r="L4429" s="1">
        <f>+IF(bloques1a3[[#This Row],[correcta]]=bloques1a3[[#This Row],[respuesta]],1,0)</f>
        <v>1</v>
      </c>
      <c r="M4429" s="1">
        <f>+IF(bloques1a3[[#This Row],[Sexo]]="F",1,0)</f>
        <v>1</v>
      </c>
    </row>
    <row r="4430" spans="1:13" x14ac:dyDescent="0.55000000000000004">
      <c r="A4430">
        <v>66</v>
      </c>
      <c r="B4430" s="1" t="s">
        <v>525</v>
      </c>
      <c r="C4430" s="1" t="s">
        <v>3</v>
      </c>
      <c r="D4430">
        <v>4</v>
      </c>
      <c r="E4430" s="1" t="s">
        <v>223</v>
      </c>
      <c r="F4430">
        <v>4</v>
      </c>
      <c r="G4430" s="1" t="s">
        <v>376</v>
      </c>
      <c r="H4430" s="1" t="s">
        <v>29</v>
      </c>
      <c r="I4430">
        <v>2</v>
      </c>
      <c r="J4430" s="1" t="str">
        <f>+VLOOKUP(bloques1a3[[#This Row],[respuesta]],respuestas.emociones[],2,0)</f>
        <v>enojo</v>
      </c>
      <c r="K4430" s="1">
        <f>+VLOOKUP(bloques1a3[[#This Row],[niño]],BD.niños[[Código]:[edad]],5,0)</f>
        <v>8</v>
      </c>
      <c r="L4430" s="1">
        <f>+IF(bloques1a3[[#This Row],[correcta]]=bloques1a3[[#This Row],[respuesta]],1,0)</f>
        <v>1</v>
      </c>
      <c r="M4430" s="1">
        <f>+IF(bloques1a3[[#This Row],[Sexo]]="F",1,0)</f>
        <v>1</v>
      </c>
    </row>
    <row r="4431" spans="1:13" x14ac:dyDescent="0.55000000000000004">
      <c r="A4431">
        <v>66</v>
      </c>
      <c r="B4431" s="1" t="s">
        <v>525</v>
      </c>
      <c r="C4431" s="1" t="s">
        <v>3</v>
      </c>
      <c r="D4431">
        <v>4</v>
      </c>
      <c r="E4431" s="1" t="s">
        <v>226</v>
      </c>
      <c r="F4431">
        <v>4</v>
      </c>
      <c r="G4431" s="1" t="s">
        <v>377</v>
      </c>
      <c r="H4431" s="1" t="s">
        <v>28</v>
      </c>
      <c r="I4431">
        <v>2</v>
      </c>
      <c r="J4431" s="1" t="str">
        <f>+VLOOKUP(bloques1a3[[#This Row],[respuesta]],respuestas.emociones[],2,0)</f>
        <v>enojo</v>
      </c>
      <c r="K4431" s="1">
        <f>+VLOOKUP(bloques1a3[[#This Row],[niño]],BD.niños[[Código]:[edad]],5,0)</f>
        <v>10</v>
      </c>
      <c r="L4431" s="1">
        <f>+IF(bloques1a3[[#This Row],[correcta]]=bloques1a3[[#This Row],[respuesta]],1,0)</f>
        <v>1</v>
      </c>
      <c r="M4431" s="1">
        <f>+IF(bloques1a3[[#This Row],[Sexo]]="F",1,0)</f>
        <v>0</v>
      </c>
    </row>
    <row r="4432" spans="1:13" x14ac:dyDescent="0.55000000000000004">
      <c r="A4432">
        <v>66</v>
      </c>
      <c r="B4432" s="1" t="s">
        <v>525</v>
      </c>
      <c r="C4432" s="1" t="s">
        <v>3</v>
      </c>
      <c r="D4432">
        <v>4</v>
      </c>
      <c r="E4432" s="1" t="s">
        <v>229</v>
      </c>
      <c r="F4432">
        <v>4</v>
      </c>
      <c r="G4432" s="1" t="s">
        <v>376</v>
      </c>
      <c r="H4432" s="1" t="s">
        <v>28</v>
      </c>
      <c r="I4432">
        <v>2</v>
      </c>
      <c r="J4432" s="1" t="str">
        <f>+VLOOKUP(bloques1a3[[#This Row],[respuesta]],respuestas.emociones[],2,0)</f>
        <v>enojo</v>
      </c>
      <c r="K4432" s="1">
        <f>+VLOOKUP(bloques1a3[[#This Row],[niño]],BD.niños[[Código]:[edad]],5,0)</f>
        <v>7</v>
      </c>
      <c r="L4432" s="1">
        <f>+IF(bloques1a3[[#This Row],[correcta]]=bloques1a3[[#This Row],[respuesta]],1,0)</f>
        <v>1</v>
      </c>
      <c r="M4432" s="1">
        <f>+IF(bloques1a3[[#This Row],[Sexo]]="F",1,0)</f>
        <v>0</v>
      </c>
    </row>
    <row r="4433" spans="1:13" x14ac:dyDescent="0.55000000000000004">
      <c r="A4433">
        <v>66</v>
      </c>
      <c r="B4433" s="1" t="s">
        <v>525</v>
      </c>
      <c r="C4433" s="1" t="s">
        <v>3</v>
      </c>
      <c r="D4433">
        <v>4</v>
      </c>
      <c r="E4433" s="1" t="s">
        <v>231</v>
      </c>
      <c r="F4433">
        <v>4</v>
      </c>
      <c r="G4433" s="1" t="s">
        <v>375</v>
      </c>
      <c r="H4433" s="1" t="s">
        <v>29</v>
      </c>
      <c r="I4433">
        <v>2</v>
      </c>
      <c r="J4433" s="1" t="str">
        <f>+VLOOKUP(bloques1a3[[#This Row],[respuesta]],respuestas.emociones[],2,0)</f>
        <v>enojo</v>
      </c>
      <c r="K4433" s="1">
        <f>+VLOOKUP(bloques1a3[[#This Row],[niño]],BD.niños[[Código]:[edad]],5,0)</f>
        <v>6</v>
      </c>
      <c r="L4433" s="1">
        <f>+IF(bloques1a3[[#This Row],[correcta]]=bloques1a3[[#This Row],[respuesta]],1,0)</f>
        <v>1</v>
      </c>
      <c r="M4433" s="1">
        <f>+IF(bloques1a3[[#This Row],[Sexo]]="F",1,0)</f>
        <v>1</v>
      </c>
    </row>
    <row r="4434" spans="1:13" x14ac:dyDescent="0.55000000000000004">
      <c r="A4434">
        <v>66</v>
      </c>
      <c r="B4434" s="1" t="s">
        <v>525</v>
      </c>
      <c r="C4434" s="1" t="s">
        <v>3</v>
      </c>
      <c r="D4434">
        <v>4</v>
      </c>
      <c r="E4434" s="1" t="s">
        <v>286</v>
      </c>
      <c r="F4434">
        <v>4</v>
      </c>
      <c r="G4434" s="1" t="s">
        <v>375</v>
      </c>
      <c r="H4434" s="1" t="s">
        <v>28</v>
      </c>
      <c r="I4434">
        <v>2</v>
      </c>
      <c r="J4434" s="1" t="str">
        <f>+VLOOKUP(bloques1a3[[#This Row],[respuesta]],respuestas.emociones[],2,0)</f>
        <v>enojo</v>
      </c>
      <c r="K4434" s="1">
        <f>+VLOOKUP(bloques1a3[[#This Row],[niño]],BD.niños[[Código]:[edad]],5,0)</f>
        <v>5</v>
      </c>
      <c r="L4434" s="1">
        <f>+IF(bloques1a3[[#This Row],[correcta]]=bloques1a3[[#This Row],[respuesta]],1,0)</f>
        <v>1</v>
      </c>
      <c r="M4434" s="1">
        <f>+IF(bloques1a3[[#This Row],[Sexo]]="F",1,0)</f>
        <v>0</v>
      </c>
    </row>
    <row r="4435" spans="1:13" x14ac:dyDescent="0.55000000000000004">
      <c r="A4435">
        <v>66</v>
      </c>
      <c r="B4435" s="1" t="s">
        <v>525</v>
      </c>
      <c r="C4435" s="1" t="s">
        <v>3</v>
      </c>
      <c r="D4435">
        <v>4</v>
      </c>
      <c r="E4435" s="1" t="s">
        <v>290</v>
      </c>
      <c r="F4435">
        <v>4</v>
      </c>
      <c r="G4435" s="1" t="s">
        <v>375</v>
      </c>
      <c r="H4435" s="1" t="s">
        <v>28</v>
      </c>
      <c r="I4435">
        <v>2</v>
      </c>
      <c r="J4435" s="1" t="str">
        <f>+VLOOKUP(bloques1a3[[#This Row],[respuesta]],respuestas.emociones[],2,0)</f>
        <v>enojo</v>
      </c>
      <c r="K4435" s="1">
        <f>+VLOOKUP(bloques1a3[[#This Row],[niño]],BD.niños[[Código]:[edad]],5,0)</f>
        <v>6</v>
      </c>
      <c r="L4435" s="1">
        <f>+IF(bloques1a3[[#This Row],[correcta]]=bloques1a3[[#This Row],[respuesta]],1,0)</f>
        <v>1</v>
      </c>
      <c r="M4435" s="1">
        <f>+IF(bloques1a3[[#This Row],[Sexo]]="F",1,0)</f>
        <v>0</v>
      </c>
    </row>
    <row r="4436" spans="1:13" x14ac:dyDescent="0.55000000000000004">
      <c r="A4436">
        <v>66</v>
      </c>
      <c r="B4436" s="1" t="s">
        <v>525</v>
      </c>
      <c r="C4436" s="1" t="s">
        <v>3</v>
      </c>
      <c r="D4436">
        <v>4</v>
      </c>
      <c r="E4436" s="1" t="s">
        <v>294</v>
      </c>
      <c r="F4436">
        <v>4</v>
      </c>
      <c r="G4436" s="1" t="s">
        <v>376</v>
      </c>
      <c r="H4436" s="1" t="s">
        <v>28</v>
      </c>
      <c r="I4436">
        <v>2</v>
      </c>
      <c r="J4436" s="1" t="str">
        <f>+VLOOKUP(bloques1a3[[#This Row],[respuesta]],respuestas.emociones[],2,0)</f>
        <v>enojo</v>
      </c>
      <c r="K4436" s="1">
        <f>+VLOOKUP(bloques1a3[[#This Row],[niño]],BD.niños[[Código]:[edad]],5,0)</f>
        <v>7</v>
      </c>
      <c r="L4436" s="1">
        <f>+IF(bloques1a3[[#This Row],[correcta]]=bloques1a3[[#This Row],[respuesta]],1,0)</f>
        <v>1</v>
      </c>
      <c r="M4436" s="1">
        <f>+IF(bloques1a3[[#This Row],[Sexo]]="F",1,0)</f>
        <v>0</v>
      </c>
    </row>
    <row r="4437" spans="1:13" x14ac:dyDescent="0.55000000000000004">
      <c r="A4437">
        <v>66</v>
      </c>
      <c r="B4437" s="1" t="s">
        <v>525</v>
      </c>
      <c r="C4437" s="1" t="s">
        <v>3</v>
      </c>
      <c r="D4437">
        <v>4</v>
      </c>
      <c r="E4437" s="1" t="s">
        <v>295</v>
      </c>
      <c r="F4437">
        <v>4</v>
      </c>
      <c r="G4437" s="1" t="s">
        <v>376</v>
      </c>
      <c r="H4437" s="1" t="s">
        <v>28</v>
      </c>
      <c r="I4437">
        <v>2</v>
      </c>
      <c r="J4437" s="1" t="str">
        <f>+VLOOKUP(bloques1a3[[#This Row],[respuesta]],respuestas.emociones[],2,0)</f>
        <v>enojo</v>
      </c>
      <c r="K4437" s="1">
        <f>+VLOOKUP(bloques1a3[[#This Row],[niño]],BD.niños[[Código]:[edad]],5,0)</f>
        <v>8</v>
      </c>
      <c r="L4437" s="1">
        <f>+IF(bloques1a3[[#This Row],[correcta]]=bloques1a3[[#This Row],[respuesta]],1,0)</f>
        <v>1</v>
      </c>
      <c r="M4437" s="1">
        <f>+IF(bloques1a3[[#This Row],[Sexo]]="F",1,0)</f>
        <v>0</v>
      </c>
    </row>
    <row r="4438" spans="1:13" x14ac:dyDescent="0.55000000000000004">
      <c r="A4438">
        <v>66</v>
      </c>
      <c r="B4438" s="1" t="s">
        <v>525</v>
      </c>
      <c r="C4438" s="1" t="s">
        <v>3</v>
      </c>
      <c r="D4438">
        <v>4</v>
      </c>
      <c r="E4438" s="1" t="s">
        <v>317</v>
      </c>
      <c r="F4438">
        <v>4</v>
      </c>
      <c r="G4438" s="1" t="s">
        <v>377</v>
      </c>
      <c r="H4438" s="1" t="s">
        <v>29</v>
      </c>
      <c r="I4438">
        <v>2</v>
      </c>
      <c r="J4438" s="1" t="str">
        <f>+VLOOKUP(bloques1a3[[#This Row],[respuesta]],respuestas.emociones[],2,0)</f>
        <v>enojo</v>
      </c>
      <c r="K4438" s="1">
        <f>+VLOOKUP(bloques1a3[[#This Row],[niño]],BD.niños[[Código]:[edad]],5,0)</f>
        <v>10</v>
      </c>
      <c r="L4438" s="1">
        <f>+IF(bloques1a3[[#This Row],[correcta]]=bloques1a3[[#This Row],[respuesta]],1,0)</f>
        <v>1</v>
      </c>
      <c r="M4438" s="1">
        <f>+IF(bloques1a3[[#This Row],[Sexo]]="F",1,0)</f>
        <v>1</v>
      </c>
    </row>
    <row r="4439" spans="1:13" x14ac:dyDescent="0.55000000000000004">
      <c r="A4439">
        <v>66</v>
      </c>
      <c r="B4439" s="1" t="s">
        <v>525</v>
      </c>
      <c r="C4439" s="1" t="s">
        <v>3</v>
      </c>
      <c r="D4439">
        <v>4</v>
      </c>
      <c r="E4439" s="1" t="s">
        <v>320</v>
      </c>
      <c r="F4439">
        <v>4</v>
      </c>
      <c r="G4439" s="1" t="s">
        <v>377</v>
      </c>
      <c r="H4439" s="1" t="s">
        <v>28</v>
      </c>
      <c r="I4439">
        <v>2</v>
      </c>
      <c r="J4439" s="1" t="str">
        <f>+VLOOKUP(bloques1a3[[#This Row],[respuesta]],respuestas.emociones[],2,0)</f>
        <v>enojo</v>
      </c>
      <c r="K4439" s="1">
        <f>+VLOOKUP(bloques1a3[[#This Row],[niño]],BD.niños[[Código]:[edad]],5,0)</f>
        <v>10</v>
      </c>
      <c r="L4439" s="1">
        <f>+IF(bloques1a3[[#This Row],[correcta]]=bloques1a3[[#This Row],[respuesta]],1,0)</f>
        <v>1</v>
      </c>
      <c r="M4439" s="1">
        <f>+IF(bloques1a3[[#This Row],[Sexo]]="F",1,0)</f>
        <v>0</v>
      </c>
    </row>
    <row r="4440" spans="1:13" x14ac:dyDescent="0.55000000000000004">
      <c r="A4440">
        <v>66</v>
      </c>
      <c r="B4440" s="1" t="s">
        <v>525</v>
      </c>
      <c r="C4440" s="1" t="s">
        <v>3</v>
      </c>
      <c r="D4440">
        <v>4</v>
      </c>
      <c r="E4440" s="1" t="s">
        <v>323</v>
      </c>
      <c r="F4440">
        <v>4</v>
      </c>
      <c r="G4440" s="1" t="s">
        <v>376</v>
      </c>
      <c r="H4440" s="1" t="s">
        <v>29</v>
      </c>
      <c r="I4440">
        <v>2</v>
      </c>
      <c r="J4440" s="1" t="str">
        <f>+VLOOKUP(bloques1a3[[#This Row],[respuesta]],respuestas.emociones[],2,0)</f>
        <v>enojo</v>
      </c>
      <c r="K4440" s="1">
        <f>+VLOOKUP(bloques1a3[[#This Row],[niño]],BD.niños[[Código]:[edad]],5,0)</f>
        <v>8</v>
      </c>
      <c r="L4440" s="1">
        <f>+IF(bloques1a3[[#This Row],[correcta]]=bloques1a3[[#This Row],[respuesta]],1,0)</f>
        <v>1</v>
      </c>
      <c r="M4440" s="1">
        <f>+IF(bloques1a3[[#This Row],[Sexo]]="F",1,0)</f>
        <v>1</v>
      </c>
    </row>
    <row r="4441" spans="1:13" x14ac:dyDescent="0.55000000000000004">
      <c r="A4441">
        <v>66</v>
      </c>
      <c r="B4441" s="1" t="s">
        <v>525</v>
      </c>
      <c r="C4441" s="1" t="s">
        <v>3</v>
      </c>
      <c r="D4441">
        <v>4</v>
      </c>
      <c r="E4441" s="1" t="s">
        <v>327</v>
      </c>
      <c r="F4441">
        <v>4</v>
      </c>
      <c r="G4441" s="1" t="s">
        <v>376</v>
      </c>
      <c r="H4441" s="1" t="s">
        <v>29</v>
      </c>
      <c r="I4441">
        <v>2</v>
      </c>
      <c r="J4441" s="1" t="str">
        <f>+VLOOKUP(bloques1a3[[#This Row],[respuesta]],respuestas.emociones[],2,0)</f>
        <v>enojo</v>
      </c>
      <c r="K4441" s="1">
        <f>+VLOOKUP(bloques1a3[[#This Row],[niño]],BD.niños[[Código]:[edad]],5,0)</f>
        <v>7</v>
      </c>
      <c r="L4441" s="1">
        <f>+IF(bloques1a3[[#This Row],[correcta]]=bloques1a3[[#This Row],[respuesta]],1,0)</f>
        <v>1</v>
      </c>
      <c r="M4441" s="1">
        <f>+IF(bloques1a3[[#This Row],[Sexo]]="F",1,0)</f>
        <v>1</v>
      </c>
    </row>
    <row r="4442" spans="1:13" x14ac:dyDescent="0.55000000000000004">
      <c r="A4442">
        <v>66</v>
      </c>
      <c r="B4442" s="1" t="s">
        <v>525</v>
      </c>
      <c r="C4442" s="1" t="s">
        <v>3</v>
      </c>
      <c r="D4442">
        <v>4</v>
      </c>
      <c r="E4442" s="1" t="s">
        <v>331</v>
      </c>
      <c r="F4442">
        <v>4</v>
      </c>
      <c r="G4442" s="1" t="s">
        <v>376</v>
      </c>
      <c r="H4442" s="1" t="s">
        <v>29</v>
      </c>
      <c r="I4442">
        <v>2</v>
      </c>
      <c r="J4442" s="1" t="str">
        <f>+VLOOKUP(bloques1a3[[#This Row],[respuesta]],respuestas.emociones[],2,0)</f>
        <v>enojo</v>
      </c>
      <c r="K4442" s="1">
        <f>+VLOOKUP(bloques1a3[[#This Row],[niño]],BD.niños[[Código]:[edad]],5,0)</f>
        <v>8</v>
      </c>
      <c r="L4442" s="1">
        <f>+IF(bloques1a3[[#This Row],[correcta]]=bloques1a3[[#This Row],[respuesta]],1,0)</f>
        <v>1</v>
      </c>
      <c r="M4442" s="1">
        <f>+IF(bloques1a3[[#This Row],[Sexo]]="F",1,0)</f>
        <v>1</v>
      </c>
    </row>
    <row r="4443" spans="1:13" x14ac:dyDescent="0.55000000000000004">
      <c r="A4443">
        <v>67</v>
      </c>
      <c r="B4443" s="1" t="s">
        <v>526</v>
      </c>
      <c r="C4443" s="1" t="s">
        <v>4</v>
      </c>
      <c r="D4443">
        <v>5</v>
      </c>
      <c r="E4443" s="1" t="s">
        <v>105</v>
      </c>
      <c r="F4443">
        <v>6</v>
      </c>
      <c r="G4443" s="1" t="s">
        <v>377</v>
      </c>
      <c r="H4443" s="1" t="s">
        <v>29</v>
      </c>
      <c r="I4443">
        <v>2</v>
      </c>
      <c r="J4443" s="1" t="str">
        <f>+VLOOKUP(bloques1a3[[#This Row],[respuesta]],respuestas.emociones[],2,0)</f>
        <v>sorpresa</v>
      </c>
      <c r="K4443" s="1">
        <f>+VLOOKUP(bloques1a3[[#This Row],[niño]],BD.niños[[Código]:[edad]],5,0)</f>
        <v>10</v>
      </c>
      <c r="L4443" s="1">
        <f>+IF(bloques1a3[[#This Row],[correcta]]=bloques1a3[[#This Row],[respuesta]],1,0)</f>
        <v>0</v>
      </c>
      <c r="M4443" s="1">
        <f>+IF(bloques1a3[[#This Row],[Sexo]]="F",1,0)</f>
        <v>1</v>
      </c>
    </row>
    <row r="4444" spans="1:13" x14ac:dyDescent="0.55000000000000004">
      <c r="A4444">
        <v>67</v>
      </c>
      <c r="B4444" s="1" t="s">
        <v>526</v>
      </c>
      <c r="C4444" s="1" t="s">
        <v>4</v>
      </c>
      <c r="D4444">
        <v>5</v>
      </c>
      <c r="E4444" s="1" t="s">
        <v>108</v>
      </c>
      <c r="F4444">
        <v>1</v>
      </c>
      <c r="G4444" s="1" t="s">
        <v>377</v>
      </c>
      <c r="H4444" s="1" t="s">
        <v>29</v>
      </c>
      <c r="I4444">
        <v>2</v>
      </c>
      <c r="J4444" s="1" t="str">
        <f>+VLOOKUP(bloques1a3[[#This Row],[respuesta]],respuestas.emociones[],2,0)</f>
        <v>neutra</v>
      </c>
      <c r="K4444" s="1">
        <f>+VLOOKUP(bloques1a3[[#This Row],[niño]],BD.niños[[Código]:[edad]],5,0)</f>
        <v>10</v>
      </c>
      <c r="L4444" s="1">
        <f>+IF(bloques1a3[[#This Row],[correcta]]=bloques1a3[[#This Row],[respuesta]],1,0)</f>
        <v>0</v>
      </c>
      <c r="M4444" s="1">
        <f>+IF(bloques1a3[[#This Row],[Sexo]]="F",1,0)</f>
        <v>1</v>
      </c>
    </row>
    <row r="4445" spans="1:13" x14ac:dyDescent="0.55000000000000004">
      <c r="A4445">
        <v>67</v>
      </c>
      <c r="B4445" s="1" t="s">
        <v>526</v>
      </c>
      <c r="C4445" s="1" t="s">
        <v>4</v>
      </c>
      <c r="D4445">
        <v>5</v>
      </c>
      <c r="E4445" s="1" t="s">
        <v>112</v>
      </c>
      <c r="F4445">
        <v>5</v>
      </c>
      <c r="G4445" s="1" t="s">
        <v>377</v>
      </c>
      <c r="H4445" s="1" t="s">
        <v>29</v>
      </c>
      <c r="I4445">
        <v>2</v>
      </c>
      <c r="J4445" s="1" t="str">
        <f>+VLOOKUP(bloques1a3[[#This Row],[respuesta]],respuestas.emociones[],2,0)</f>
        <v>miedo</v>
      </c>
      <c r="K4445" s="1">
        <f>+VLOOKUP(bloques1a3[[#This Row],[niño]],BD.niños[[Código]:[edad]],5,0)</f>
        <v>9</v>
      </c>
      <c r="L4445" s="1">
        <f>+IF(bloques1a3[[#This Row],[correcta]]=bloques1a3[[#This Row],[respuesta]],1,0)</f>
        <v>1</v>
      </c>
      <c r="M4445" s="1">
        <f>+IF(bloques1a3[[#This Row],[Sexo]]="F",1,0)</f>
        <v>1</v>
      </c>
    </row>
    <row r="4446" spans="1:13" x14ac:dyDescent="0.55000000000000004">
      <c r="A4446">
        <v>67</v>
      </c>
      <c r="B4446" s="1" t="s">
        <v>526</v>
      </c>
      <c r="C4446" s="1" t="s">
        <v>4</v>
      </c>
      <c r="D4446">
        <v>5</v>
      </c>
      <c r="E4446" s="1" t="s">
        <v>116</v>
      </c>
      <c r="F4446">
        <v>6</v>
      </c>
      <c r="G4446" s="1" t="s">
        <v>377</v>
      </c>
      <c r="H4446" s="1" t="s">
        <v>29</v>
      </c>
      <c r="I4446">
        <v>2</v>
      </c>
      <c r="J4446" s="1" t="str">
        <f>+VLOOKUP(bloques1a3[[#This Row],[respuesta]],respuestas.emociones[],2,0)</f>
        <v>sorpresa</v>
      </c>
      <c r="K4446" s="1">
        <f>+VLOOKUP(bloques1a3[[#This Row],[niño]],BD.niños[[Código]:[edad]],5,0)</f>
        <v>9</v>
      </c>
      <c r="L4446" s="1">
        <f>+IF(bloques1a3[[#This Row],[correcta]]=bloques1a3[[#This Row],[respuesta]],1,0)</f>
        <v>0</v>
      </c>
      <c r="M4446" s="1">
        <f>+IF(bloques1a3[[#This Row],[Sexo]]="F",1,0)</f>
        <v>1</v>
      </c>
    </row>
    <row r="4447" spans="1:13" x14ac:dyDescent="0.55000000000000004">
      <c r="A4447">
        <v>67</v>
      </c>
      <c r="B4447" s="1" t="s">
        <v>526</v>
      </c>
      <c r="C4447" s="1" t="s">
        <v>4</v>
      </c>
      <c r="D4447">
        <v>5</v>
      </c>
      <c r="E4447" s="1" t="s">
        <v>120</v>
      </c>
      <c r="F4447">
        <v>6</v>
      </c>
      <c r="G4447" s="1" t="s">
        <v>377</v>
      </c>
      <c r="H4447" s="1" t="s">
        <v>28</v>
      </c>
      <c r="I4447">
        <v>2</v>
      </c>
      <c r="J4447" s="1" t="str">
        <f>+VLOOKUP(bloques1a3[[#This Row],[respuesta]],respuestas.emociones[],2,0)</f>
        <v>sorpresa</v>
      </c>
      <c r="K4447" s="1">
        <f>+VLOOKUP(bloques1a3[[#This Row],[niño]],BD.niños[[Código]:[edad]],5,0)</f>
        <v>10</v>
      </c>
      <c r="L4447" s="1">
        <f>+IF(bloques1a3[[#This Row],[correcta]]=bloques1a3[[#This Row],[respuesta]],1,0)</f>
        <v>0</v>
      </c>
      <c r="M4447" s="1">
        <f>+IF(bloques1a3[[#This Row],[Sexo]]="F",1,0)</f>
        <v>0</v>
      </c>
    </row>
    <row r="4448" spans="1:13" x14ac:dyDescent="0.55000000000000004">
      <c r="A4448">
        <v>67</v>
      </c>
      <c r="B4448" s="1" t="s">
        <v>526</v>
      </c>
      <c r="C4448" s="1" t="s">
        <v>4</v>
      </c>
      <c r="D4448">
        <v>5</v>
      </c>
      <c r="E4448" s="1" t="s">
        <v>123</v>
      </c>
      <c r="F4448">
        <v>6</v>
      </c>
      <c r="G4448" s="1" t="s">
        <v>376</v>
      </c>
      <c r="H4448" s="1" t="s">
        <v>28</v>
      </c>
      <c r="I4448">
        <v>2</v>
      </c>
      <c r="J4448" s="1" t="str">
        <f>+VLOOKUP(bloques1a3[[#This Row],[respuesta]],respuestas.emociones[],2,0)</f>
        <v>sorpresa</v>
      </c>
      <c r="K4448" s="1">
        <f>+VLOOKUP(bloques1a3[[#This Row],[niño]],BD.niños[[Código]:[edad]],5,0)</f>
        <v>8</v>
      </c>
      <c r="L4448" s="1">
        <f>+IF(bloques1a3[[#This Row],[correcta]]=bloques1a3[[#This Row],[respuesta]],1,0)</f>
        <v>0</v>
      </c>
      <c r="M4448" s="1">
        <f>+IF(bloques1a3[[#This Row],[Sexo]]="F",1,0)</f>
        <v>0</v>
      </c>
    </row>
    <row r="4449" spans="1:13" x14ac:dyDescent="0.55000000000000004">
      <c r="A4449">
        <v>67</v>
      </c>
      <c r="B4449" s="1" t="s">
        <v>526</v>
      </c>
      <c r="C4449" s="1" t="s">
        <v>4</v>
      </c>
      <c r="D4449">
        <v>5</v>
      </c>
      <c r="E4449" s="1" t="s">
        <v>127</v>
      </c>
      <c r="F4449">
        <v>1</v>
      </c>
      <c r="G4449" s="1" t="s">
        <v>375</v>
      </c>
      <c r="H4449" s="1" t="s">
        <v>28</v>
      </c>
      <c r="I4449">
        <v>2</v>
      </c>
      <c r="J4449" s="1" t="str">
        <f>+VLOOKUP(bloques1a3[[#This Row],[respuesta]],respuestas.emociones[],2,0)</f>
        <v>neutra</v>
      </c>
      <c r="K4449" s="1">
        <f>+VLOOKUP(bloques1a3[[#This Row],[niño]],BD.niños[[Código]:[edad]],5,0)</f>
        <v>6</v>
      </c>
      <c r="L4449" s="1">
        <f>+IF(bloques1a3[[#This Row],[correcta]]=bloques1a3[[#This Row],[respuesta]],1,0)</f>
        <v>0</v>
      </c>
      <c r="M4449" s="1">
        <f>+IF(bloques1a3[[#This Row],[Sexo]]="F",1,0)</f>
        <v>0</v>
      </c>
    </row>
    <row r="4450" spans="1:13" x14ac:dyDescent="0.55000000000000004">
      <c r="A4450">
        <v>67</v>
      </c>
      <c r="B4450" s="1" t="s">
        <v>526</v>
      </c>
      <c r="C4450" s="1" t="s">
        <v>4</v>
      </c>
      <c r="D4450">
        <v>5</v>
      </c>
      <c r="E4450" s="1" t="s">
        <v>131</v>
      </c>
      <c r="F4450">
        <v>5</v>
      </c>
      <c r="G4450" s="1" t="s">
        <v>375</v>
      </c>
      <c r="H4450" s="1" t="s">
        <v>29</v>
      </c>
      <c r="I4450">
        <v>2</v>
      </c>
      <c r="J4450" s="1" t="str">
        <f>+VLOOKUP(bloques1a3[[#This Row],[respuesta]],respuestas.emociones[],2,0)</f>
        <v>miedo</v>
      </c>
      <c r="K4450" s="1">
        <f>+VLOOKUP(bloques1a3[[#This Row],[niño]],BD.niños[[Código]:[edad]],5,0)</f>
        <v>6</v>
      </c>
      <c r="L4450" s="1">
        <f>+IF(bloques1a3[[#This Row],[correcta]]=bloques1a3[[#This Row],[respuesta]],1,0)</f>
        <v>1</v>
      </c>
      <c r="M4450" s="1">
        <f>+IF(bloques1a3[[#This Row],[Sexo]]="F",1,0)</f>
        <v>1</v>
      </c>
    </row>
    <row r="4451" spans="1:13" x14ac:dyDescent="0.55000000000000004">
      <c r="A4451">
        <v>67</v>
      </c>
      <c r="B4451" s="1" t="s">
        <v>526</v>
      </c>
      <c r="C4451" s="1" t="s">
        <v>4</v>
      </c>
      <c r="D4451">
        <v>5</v>
      </c>
      <c r="E4451" s="1" t="s">
        <v>135</v>
      </c>
      <c r="F4451">
        <v>5</v>
      </c>
      <c r="G4451" s="1" t="s">
        <v>375</v>
      </c>
      <c r="H4451" s="1" t="s">
        <v>28</v>
      </c>
      <c r="I4451">
        <v>2</v>
      </c>
      <c r="J4451" s="1" t="str">
        <f>+VLOOKUP(bloques1a3[[#This Row],[respuesta]],respuestas.emociones[],2,0)</f>
        <v>miedo</v>
      </c>
      <c r="K4451" s="1">
        <f>+VLOOKUP(bloques1a3[[#This Row],[niño]],BD.niños[[Código]:[edad]],5,0)</f>
        <v>6</v>
      </c>
      <c r="L4451" s="1">
        <f>+IF(bloques1a3[[#This Row],[correcta]]=bloques1a3[[#This Row],[respuesta]],1,0)</f>
        <v>1</v>
      </c>
      <c r="M4451" s="1">
        <f>+IF(bloques1a3[[#This Row],[Sexo]]="F",1,0)</f>
        <v>0</v>
      </c>
    </row>
    <row r="4452" spans="1:13" x14ac:dyDescent="0.55000000000000004">
      <c r="A4452">
        <v>67</v>
      </c>
      <c r="B4452" s="1" t="s">
        <v>526</v>
      </c>
      <c r="C4452" s="1" t="s">
        <v>4</v>
      </c>
      <c r="D4452">
        <v>5</v>
      </c>
      <c r="E4452" s="1" t="s">
        <v>139</v>
      </c>
      <c r="F4452">
        <v>5</v>
      </c>
      <c r="G4452" s="1" t="s">
        <v>376</v>
      </c>
      <c r="H4452" s="1" t="s">
        <v>28</v>
      </c>
      <c r="I4452">
        <v>2</v>
      </c>
      <c r="J4452" s="1" t="str">
        <f>+VLOOKUP(bloques1a3[[#This Row],[respuesta]],respuestas.emociones[],2,0)</f>
        <v>miedo</v>
      </c>
      <c r="K4452" s="1">
        <f>+VLOOKUP(bloques1a3[[#This Row],[niño]],BD.niños[[Código]:[edad]],5,0)</f>
        <v>8</v>
      </c>
      <c r="L4452" s="1">
        <f>+IF(bloques1a3[[#This Row],[correcta]]=bloques1a3[[#This Row],[respuesta]],1,0)</f>
        <v>1</v>
      </c>
      <c r="M4452" s="1">
        <f>+IF(bloques1a3[[#This Row],[Sexo]]="F",1,0)</f>
        <v>0</v>
      </c>
    </row>
    <row r="4453" spans="1:13" x14ac:dyDescent="0.55000000000000004">
      <c r="A4453">
        <v>67</v>
      </c>
      <c r="B4453" s="1" t="s">
        <v>526</v>
      </c>
      <c r="C4453" s="1" t="s">
        <v>4</v>
      </c>
      <c r="D4453">
        <v>5</v>
      </c>
      <c r="E4453" s="1" t="s">
        <v>141</v>
      </c>
      <c r="F4453">
        <v>4</v>
      </c>
      <c r="G4453" s="1" t="s">
        <v>376</v>
      </c>
      <c r="H4453" s="1" t="s">
        <v>29</v>
      </c>
      <c r="I4453">
        <v>2</v>
      </c>
      <c r="J4453" s="1" t="str">
        <f>+VLOOKUP(bloques1a3[[#This Row],[respuesta]],respuestas.emociones[],2,0)</f>
        <v>enojo</v>
      </c>
      <c r="K4453" s="1">
        <f>+VLOOKUP(bloques1a3[[#This Row],[niño]],BD.niños[[Código]:[edad]],5,0)</f>
        <v>7</v>
      </c>
      <c r="L4453" s="1">
        <f>+IF(bloques1a3[[#This Row],[correcta]]=bloques1a3[[#This Row],[respuesta]],1,0)</f>
        <v>0</v>
      </c>
      <c r="M4453" s="1">
        <f>+IF(bloques1a3[[#This Row],[Sexo]]="F",1,0)</f>
        <v>1</v>
      </c>
    </row>
    <row r="4454" spans="1:13" x14ac:dyDescent="0.55000000000000004">
      <c r="A4454">
        <v>67</v>
      </c>
      <c r="B4454" s="1" t="s">
        <v>526</v>
      </c>
      <c r="C4454" s="1" t="s">
        <v>4</v>
      </c>
      <c r="D4454">
        <v>5</v>
      </c>
      <c r="E4454" s="1" t="s">
        <v>145</v>
      </c>
      <c r="F4454">
        <v>5</v>
      </c>
      <c r="G4454" s="1" t="s">
        <v>376</v>
      </c>
      <c r="H4454" s="1" t="s">
        <v>28</v>
      </c>
      <c r="I4454">
        <v>2</v>
      </c>
      <c r="J4454" s="1" t="str">
        <f>+VLOOKUP(bloques1a3[[#This Row],[respuesta]],respuestas.emociones[],2,0)</f>
        <v>miedo</v>
      </c>
      <c r="K4454" s="1">
        <f>+VLOOKUP(bloques1a3[[#This Row],[niño]],BD.niños[[Código]:[edad]],5,0)</f>
        <v>8</v>
      </c>
      <c r="L4454" s="1">
        <f>+IF(bloques1a3[[#This Row],[correcta]]=bloques1a3[[#This Row],[respuesta]],1,0)</f>
        <v>1</v>
      </c>
      <c r="M4454" s="1">
        <f>+IF(bloques1a3[[#This Row],[Sexo]]="F",1,0)</f>
        <v>0</v>
      </c>
    </row>
    <row r="4455" spans="1:13" x14ac:dyDescent="0.55000000000000004">
      <c r="A4455">
        <v>67</v>
      </c>
      <c r="B4455" s="1" t="s">
        <v>526</v>
      </c>
      <c r="C4455" s="1" t="s">
        <v>4</v>
      </c>
      <c r="D4455">
        <v>5</v>
      </c>
      <c r="E4455" s="1" t="s">
        <v>147</v>
      </c>
      <c r="F4455">
        <v>5</v>
      </c>
      <c r="G4455" s="1" t="s">
        <v>376</v>
      </c>
      <c r="H4455" s="1" t="s">
        <v>28</v>
      </c>
      <c r="I4455">
        <v>2</v>
      </c>
      <c r="J4455" s="1" t="str">
        <f>+VLOOKUP(bloques1a3[[#This Row],[respuesta]],respuestas.emociones[],2,0)</f>
        <v>miedo</v>
      </c>
      <c r="K4455" s="1">
        <f>+VLOOKUP(bloques1a3[[#This Row],[niño]],BD.niños[[Código]:[edad]],5,0)</f>
        <v>8</v>
      </c>
      <c r="L4455" s="1">
        <f>+IF(bloques1a3[[#This Row],[correcta]]=bloques1a3[[#This Row],[respuesta]],1,0)</f>
        <v>1</v>
      </c>
      <c r="M4455" s="1">
        <f>+IF(bloques1a3[[#This Row],[Sexo]]="F",1,0)</f>
        <v>0</v>
      </c>
    </row>
    <row r="4456" spans="1:13" x14ac:dyDescent="0.55000000000000004">
      <c r="A4456">
        <v>67</v>
      </c>
      <c r="B4456" s="1" t="s">
        <v>526</v>
      </c>
      <c r="C4456" s="1" t="s">
        <v>4</v>
      </c>
      <c r="D4456">
        <v>5</v>
      </c>
      <c r="E4456" s="1" t="s">
        <v>214</v>
      </c>
      <c r="F4456">
        <v>1</v>
      </c>
      <c r="G4456" s="1" t="s">
        <v>377</v>
      </c>
      <c r="H4456" s="1" t="s">
        <v>29</v>
      </c>
      <c r="I4456">
        <v>2</v>
      </c>
      <c r="J4456" s="1" t="str">
        <f>+VLOOKUP(bloques1a3[[#This Row],[respuesta]],respuestas.emociones[],2,0)</f>
        <v>neutra</v>
      </c>
      <c r="K4456" s="1">
        <f>+VLOOKUP(bloques1a3[[#This Row],[niño]],BD.niños[[Código]:[edad]],5,0)</f>
        <v>10</v>
      </c>
      <c r="L4456" s="1">
        <f>+IF(bloques1a3[[#This Row],[correcta]]=bloques1a3[[#This Row],[respuesta]],1,0)</f>
        <v>0</v>
      </c>
      <c r="M4456" s="1">
        <f>+IF(bloques1a3[[#This Row],[Sexo]]="F",1,0)</f>
        <v>1</v>
      </c>
    </row>
    <row r="4457" spans="1:13" x14ac:dyDescent="0.55000000000000004">
      <c r="A4457">
        <v>67</v>
      </c>
      <c r="B4457" s="1" t="s">
        <v>526</v>
      </c>
      <c r="C4457" s="1" t="s">
        <v>4</v>
      </c>
      <c r="D4457">
        <v>5</v>
      </c>
      <c r="E4457" s="1" t="s">
        <v>217</v>
      </c>
      <c r="F4457">
        <v>5</v>
      </c>
      <c r="G4457" s="1" t="s">
        <v>377</v>
      </c>
      <c r="H4457" s="1" t="s">
        <v>29</v>
      </c>
      <c r="I4457">
        <v>2</v>
      </c>
      <c r="J4457" s="1" t="str">
        <f>+VLOOKUP(bloques1a3[[#This Row],[respuesta]],respuestas.emociones[],2,0)</f>
        <v>miedo</v>
      </c>
      <c r="K4457" s="1">
        <f>+VLOOKUP(bloques1a3[[#This Row],[niño]],BD.niños[[Código]:[edad]],5,0)</f>
        <v>10</v>
      </c>
      <c r="L4457" s="1">
        <f>+IF(bloques1a3[[#This Row],[correcta]]=bloques1a3[[#This Row],[respuesta]],1,0)</f>
        <v>1</v>
      </c>
      <c r="M4457" s="1">
        <f>+IF(bloques1a3[[#This Row],[Sexo]]="F",1,0)</f>
        <v>1</v>
      </c>
    </row>
    <row r="4458" spans="1:13" x14ac:dyDescent="0.55000000000000004">
      <c r="A4458">
        <v>67</v>
      </c>
      <c r="B4458" s="1" t="s">
        <v>526</v>
      </c>
      <c r="C4458" s="1" t="s">
        <v>4</v>
      </c>
      <c r="D4458">
        <v>5</v>
      </c>
      <c r="E4458" s="1" t="s">
        <v>220</v>
      </c>
      <c r="F4458">
        <v>5</v>
      </c>
      <c r="G4458" s="1" t="s">
        <v>377</v>
      </c>
      <c r="H4458" s="1" t="s">
        <v>29</v>
      </c>
      <c r="I4458">
        <v>2</v>
      </c>
      <c r="J4458" s="1" t="str">
        <f>+VLOOKUP(bloques1a3[[#This Row],[respuesta]],respuestas.emociones[],2,0)</f>
        <v>miedo</v>
      </c>
      <c r="K4458" s="1">
        <f>+VLOOKUP(bloques1a3[[#This Row],[niño]],BD.niños[[Código]:[edad]],5,0)</f>
        <v>10</v>
      </c>
      <c r="L4458" s="1">
        <f>+IF(bloques1a3[[#This Row],[correcta]]=bloques1a3[[#This Row],[respuesta]],1,0)</f>
        <v>1</v>
      </c>
      <c r="M4458" s="1">
        <f>+IF(bloques1a3[[#This Row],[Sexo]]="F",1,0)</f>
        <v>1</v>
      </c>
    </row>
    <row r="4459" spans="1:13" x14ac:dyDescent="0.55000000000000004">
      <c r="A4459">
        <v>67</v>
      </c>
      <c r="B4459" s="1" t="s">
        <v>526</v>
      </c>
      <c r="C4459" s="1" t="s">
        <v>4</v>
      </c>
      <c r="D4459">
        <v>5</v>
      </c>
      <c r="E4459" s="1" t="s">
        <v>223</v>
      </c>
      <c r="F4459">
        <v>5</v>
      </c>
      <c r="G4459" s="1" t="s">
        <v>376</v>
      </c>
      <c r="H4459" s="1" t="s">
        <v>29</v>
      </c>
      <c r="I4459">
        <v>2</v>
      </c>
      <c r="J4459" s="1" t="str">
        <f>+VLOOKUP(bloques1a3[[#This Row],[respuesta]],respuestas.emociones[],2,0)</f>
        <v>miedo</v>
      </c>
      <c r="K4459" s="1">
        <f>+VLOOKUP(bloques1a3[[#This Row],[niño]],BD.niños[[Código]:[edad]],5,0)</f>
        <v>8</v>
      </c>
      <c r="L4459" s="1">
        <f>+IF(bloques1a3[[#This Row],[correcta]]=bloques1a3[[#This Row],[respuesta]],1,0)</f>
        <v>1</v>
      </c>
      <c r="M4459" s="1">
        <f>+IF(bloques1a3[[#This Row],[Sexo]]="F",1,0)</f>
        <v>1</v>
      </c>
    </row>
    <row r="4460" spans="1:13" x14ac:dyDescent="0.55000000000000004">
      <c r="A4460">
        <v>67</v>
      </c>
      <c r="B4460" s="1" t="s">
        <v>526</v>
      </c>
      <c r="C4460" s="1" t="s">
        <v>4</v>
      </c>
      <c r="D4460">
        <v>5</v>
      </c>
      <c r="E4460" s="1" t="s">
        <v>226</v>
      </c>
      <c r="F4460">
        <v>7</v>
      </c>
      <c r="G4460" s="1" t="s">
        <v>377</v>
      </c>
      <c r="H4460" s="1" t="s">
        <v>28</v>
      </c>
      <c r="I4460">
        <v>2</v>
      </c>
      <c r="J4460" s="1" t="str">
        <f>+VLOOKUP(bloques1a3[[#This Row],[respuesta]],respuestas.emociones[],2,0)</f>
        <v>asco</v>
      </c>
      <c r="K4460" s="1">
        <f>+VLOOKUP(bloques1a3[[#This Row],[niño]],BD.niños[[Código]:[edad]],5,0)</f>
        <v>10</v>
      </c>
      <c r="L4460" s="1">
        <f>+IF(bloques1a3[[#This Row],[correcta]]=bloques1a3[[#This Row],[respuesta]],1,0)</f>
        <v>0</v>
      </c>
      <c r="M4460" s="1">
        <f>+IF(bloques1a3[[#This Row],[Sexo]]="F",1,0)</f>
        <v>0</v>
      </c>
    </row>
    <row r="4461" spans="1:13" x14ac:dyDescent="0.55000000000000004">
      <c r="A4461">
        <v>67</v>
      </c>
      <c r="B4461" s="1" t="s">
        <v>526</v>
      </c>
      <c r="C4461" s="1" t="s">
        <v>4</v>
      </c>
      <c r="D4461">
        <v>5</v>
      </c>
      <c r="E4461" s="1" t="s">
        <v>229</v>
      </c>
      <c r="F4461">
        <v>5</v>
      </c>
      <c r="G4461" s="1" t="s">
        <v>376</v>
      </c>
      <c r="H4461" s="1" t="s">
        <v>28</v>
      </c>
      <c r="I4461">
        <v>2</v>
      </c>
      <c r="J4461" s="1" t="str">
        <f>+VLOOKUP(bloques1a3[[#This Row],[respuesta]],respuestas.emociones[],2,0)</f>
        <v>miedo</v>
      </c>
      <c r="K4461" s="1">
        <f>+VLOOKUP(bloques1a3[[#This Row],[niño]],BD.niños[[Código]:[edad]],5,0)</f>
        <v>7</v>
      </c>
      <c r="L4461" s="1">
        <f>+IF(bloques1a3[[#This Row],[correcta]]=bloques1a3[[#This Row],[respuesta]],1,0)</f>
        <v>1</v>
      </c>
      <c r="M4461" s="1">
        <f>+IF(bloques1a3[[#This Row],[Sexo]]="F",1,0)</f>
        <v>0</v>
      </c>
    </row>
    <row r="4462" spans="1:13" x14ac:dyDescent="0.55000000000000004">
      <c r="A4462">
        <v>67</v>
      </c>
      <c r="B4462" s="1" t="s">
        <v>526</v>
      </c>
      <c r="C4462" s="1" t="s">
        <v>4</v>
      </c>
      <c r="D4462">
        <v>5</v>
      </c>
      <c r="E4462" s="1" t="s">
        <v>231</v>
      </c>
      <c r="F4462">
        <v>1</v>
      </c>
      <c r="G4462" s="1" t="s">
        <v>375</v>
      </c>
      <c r="H4462" s="1" t="s">
        <v>29</v>
      </c>
      <c r="I4462">
        <v>2</v>
      </c>
      <c r="J4462" s="1" t="str">
        <f>+VLOOKUP(bloques1a3[[#This Row],[respuesta]],respuestas.emociones[],2,0)</f>
        <v>neutra</v>
      </c>
      <c r="K4462" s="1">
        <f>+VLOOKUP(bloques1a3[[#This Row],[niño]],BD.niños[[Código]:[edad]],5,0)</f>
        <v>6</v>
      </c>
      <c r="L4462" s="1">
        <f>+IF(bloques1a3[[#This Row],[correcta]]=bloques1a3[[#This Row],[respuesta]],1,0)</f>
        <v>0</v>
      </c>
      <c r="M4462" s="1">
        <f>+IF(bloques1a3[[#This Row],[Sexo]]="F",1,0)</f>
        <v>1</v>
      </c>
    </row>
    <row r="4463" spans="1:13" x14ac:dyDescent="0.55000000000000004">
      <c r="A4463">
        <v>67</v>
      </c>
      <c r="B4463" s="1" t="s">
        <v>526</v>
      </c>
      <c r="C4463" s="1" t="s">
        <v>4</v>
      </c>
      <c r="D4463">
        <v>5</v>
      </c>
      <c r="E4463" s="1" t="s">
        <v>286</v>
      </c>
      <c r="F4463">
        <v>5</v>
      </c>
      <c r="G4463" s="1" t="s">
        <v>375</v>
      </c>
      <c r="H4463" s="1" t="s">
        <v>28</v>
      </c>
      <c r="I4463">
        <v>2</v>
      </c>
      <c r="J4463" s="1" t="str">
        <f>+VLOOKUP(bloques1a3[[#This Row],[respuesta]],respuestas.emociones[],2,0)</f>
        <v>miedo</v>
      </c>
      <c r="K4463" s="1">
        <f>+VLOOKUP(bloques1a3[[#This Row],[niño]],BD.niños[[Código]:[edad]],5,0)</f>
        <v>5</v>
      </c>
      <c r="L4463" s="1">
        <f>+IF(bloques1a3[[#This Row],[correcta]]=bloques1a3[[#This Row],[respuesta]],1,0)</f>
        <v>1</v>
      </c>
      <c r="M4463" s="1">
        <f>+IF(bloques1a3[[#This Row],[Sexo]]="F",1,0)</f>
        <v>0</v>
      </c>
    </row>
    <row r="4464" spans="1:13" x14ac:dyDescent="0.55000000000000004">
      <c r="A4464">
        <v>67</v>
      </c>
      <c r="B4464" s="1" t="s">
        <v>526</v>
      </c>
      <c r="C4464" s="1" t="s">
        <v>4</v>
      </c>
      <c r="D4464">
        <v>5</v>
      </c>
      <c r="E4464" s="1" t="s">
        <v>290</v>
      </c>
      <c r="F4464">
        <v>3</v>
      </c>
      <c r="G4464" s="1" t="s">
        <v>375</v>
      </c>
      <c r="H4464" s="1" t="s">
        <v>28</v>
      </c>
      <c r="I4464">
        <v>2</v>
      </c>
      <c r="J4464" s="1" t="str">
        <f>+VLOOKUP(bloques1a3[[#This Row],[respuesta]],respuestas.emociones[],2,0)</f>
        <v>tristeza</v>
      </c>
      <c r="K4464" s="1">
        <f>+VLOOKUP(bloques1a3[[#This Row],[niño]],BD.niños[[Código]:[edad]],5,0)</f>
        <v>6</v>
      </c>
      <c r="L4464" s="1">
        <f>+IF(bloques1a3[[#This Row],[correcta]]=bloques1a3[[#This Row],[respuesta]],1,0)</f>
        <v>0</v>
      </c>
      <c r="M4464" s="1">
        <f>+IF(bloques1a3[[#This Row],[Sexo]]="F",1,0)</f>
        <v>0</v>
      </c>
    </row>
    <row r="4465" spans="1:13" x14ac:dyDescent="0.55000000000000004">
      <c r="A4465">
        <v>67</v>
      </c>
      <c r="B4465" s="1" t="s">
        <v>526</v>
      </c>
      <c r="C4465" s="1" t="s">
        <v>4</v>
      </c>
      <c r="D4465">
        <v>5</v>
      </c>
      <c r="E4465" s="1" t="s">
        <v>294</v>
      </c>
      <c r="F4465">
        <v>5</v>
      </c>
      <c r="G4465" s="1" t="s">
        <v>376</v>
      </c>
      <c r="H4465" s="1" t="s">
        <v>28</v>
      </c>
      <c r="I4465">
        <v>2</v>
      </c>
      <c r="J4465" s="1" t="str">
        <f>+VLOOKUP(bloques1a3[[#This Row],[respuesta]],respuestas.emociones[],2,0)</f>
        <v>miedo</v>
      </c>
      <c r="K4465" s="1">
        <f>+VLOOKUP(bloques1a3[[#This Row],[niño]],BD.niños[[Código]:[edad]],5,0)</f>
        <v>7</v>
      </c>
      <c r="L4465" s="1">
        <f>+IF(bloques1a3[[#This Row],[correcta]]=bloques1a3[[#This Row],[respuesta]],1,0)</f>
        <v>1</v>
      </c>
      <c r="M4465" s="1">
        <f>+IF(bloques1a3[[#This Row],[Sexo]]="F",1,0)</f>
        <v>0</v>
      </c>
    </row>
    <row r="4466" spans="1:13" x14ac:dyDescent="0.55000000000000004">
      <c r="A4466">
        <v>67</v>
      </c>
      <c r="B4466" s="1" t="s">
        <v>526</v>
      </c>
      <c r="C4466" s="1" t="s">
        <v>4</v>
      </c>
      <c r="D4466">
        <v>5</v>
      </c>
      <c r="E4466" s="1" t="s">
        <v>295</v>
      </c>
      <c r="F4466">
        <v>5</v>
      </c>
      <c r="G4466" s="1" t="s">
        <v>376</v>
      </c>
      <c r="H4466" s="1" t="s">
        <v>28</v>
      </c>
      <c r="I4466">
        <v>2</v>
      </c>
      <c r="J4466" s="1" t="str">
        <f>+VLOOKUP(bloques1a3[[#This Row],[respuesta]],respuestas.emociones[],2,0)</f>
        <v>miedo</v>
      </c>
      <c r="K4466" s="1">
        <f>+VLOOKUP(bloques1a3[[#This Row],[niño]],BD.niños[[Código]:[edad]],5,0)</f>
        <v>8</v>
      </c>
      <c r="L4466" s="1">
        <f>+IF(bloques1a3[[#This Row],[correcta]]=bloques1a3[[#This Row],[respuesta]],1,0)</f>
        <v>1</v>
      </c>
      <c r="M4466" s="1">
        <f>+IF(bloques1a3[[#This Row],[Sexo]]="F",1,0)</f>
        <v>0</v>
      </c>
    </row>
    <row r="4467" spans="1:13" x14ac:dyDescent="0.55000000000000004">
      <c r="A4467">
        <v>67</v>
      </c>
      <c r="B4467" s="1" t="s">
        <v>526</v>
      </c>
      <c r="C4467" s="1" t="s">
        <v>4</v>
      </c>
      <c r="D4467">
        <v>5</v>
      </c>
      <c r="E4467" s="1" t="s">
        <v>317</v>
      </c>
      <c r="F4467">
        <v>1</v>
      </c>
      <c r="G4467" s="1" t="s">
        <v>377</v>
      </c>
      <c r="H4467" s="1" t="s">
        <v>29</v>
      </c>
      <c r="I4467">
        <v>2</v>
      </c>
      <c r="J4467" s="1" t="str">
        <f>+VLOOKUP(bloques1a3[[#This Row],[respuesta]],respuestas.emociones[],2,0)</f>
        <v>neutra</v>
      </c>
      <c r="K4467" s="1">
        <f>+VLOOKUP(bloques1a3[[#This Row],[niño]],BD.niños[[Código]:[edad]],5,0)</f>
        <v>10</v>
      </c>
      <c r="L4467" s="1">
        <f>+IF(bloques1a3[[#This Row],[correcta]]=bloques1a3[[#This Row],[respuesta]],1,0)</f>
        <v>0</v>
      </c>
      <c r="M4467" s="1">
        <f>+IF(bloques1a3[[#This Row],[Sexo]]="F",1,0)</f>
        <v>1</v>
      </c>
    </row>
    <row r="4468" spans="1:13" x14ac:dyDescent="0.55000000000000004">
      <c r="A4468">
        <v>67</v>
      </c>
      <c r="B4468" s="1" t="s">
        <v>526</v>
      </c>
      <c r="C4468" s="1" t="s">
        <v>4</v>
      </c>
      <c r="D4468">
        <v>5</v>
      </c>
      <c r="E4468" s="1" t="s">
        <v>320</v>
      </c>
      <c r="F4468">
        <v>5</v>
      </c>
      <c r="G4468" s="1" t="s">
        <v>377</v>
      </c>
      <c r="H4468" s="1" t="s">
        <v>28</v>
      </c>
      <c r="I4468">
        <v>2</v>
      </c>
      <c r="J4468" s="1" t="str">
        <f>+VLOOKUP(bloques1a3[[#This Row],[respuesta]],respuestas.emociones[],2,0)</f>
        <v>miedo</v>
      </c>
      <c r="K4468" s="1">
        <f>+VLOOKUP(bloques1a3[[#This Row],[niño]],BD.niños[[Código]:[edad]],5,0)</f>
        <v>10</v>
      </c>
      <c r="L4468" s="1">
        <f>+IF(bloques1a3[[#This Row],[correcta]]=bloques1a3[[#This Row],[respuesta]],1,0)</f>
        <v>1</v>
      </c>
      <c r="M4468" s="1">
        <f>+IF(bloques1a3[[#This Row],[Sexo]]="F",1,0)</f>
        <v>0</v>
      </c>
    </row>
    <row r="4469" spans="1:13" x14ac:dyDescent="0.55000000000000004">
      <c r="A4469">
        <v>67</v>
      </c>
      <c r="B4469" s="1" t="s">
        <v>526</v>
      </c>
      <c r="C4469" s="1" t="s">
        <v>4</v>
      </c>
      <c r="D4469">
        <v>5</v>
      </c>
      <c r="E4469" s="1" t="s">
        <v>323</v>
      </c>
      <c r="F4469">
        <v>6</v>
      </c>
      <c r="G4469" s="1" t="s">
        <v>376</v>
      </c>
      <c r="H4469" s="1" t="s">
        <v>29</v>
      </c>
      <c r="I4469">
        <v>2</v>
      </c>
      <c r="J4469" s="1" t="str">
        <f>+VLOOKUP(bloques1a3[[#This Row],[respuesta]],respuestas.emociones[],2,0)</f>
        <v>sorpresa</v>
      </c>
      <c r="K4469" s="1">
        <f>+VLOOKUP(bloques1a3[[#This Row],[niño]],BD.niños[[Código]:[edad]],5,0)</f>
        <v>8</v>
      </c>
      <c r="L4469" s="1">
        <f>+IF(bloques1a3[[#This Row],[correcta]]=bloques1a3[[#This Row],[respuesta]],1,0)</f>
        <v>0</v>
      </c>
      <c r="M4469" s="1">
        <f>+IF(bloques1a3[[#This Row],[Sexo]]="F",1,0)</f>
        <v>1</v>
      </c>
    </row>
    <row r="4470" spans="1:13" x14ac:dyDescent="0.55000000000000004">
      <c r="A4470">
        <v>67</v>
      </c>
      <c r="B4470" s="1" t="s">
        <v>526</v>
      </c>
      <c r="C4470" s="1" t="s">
        <v>4</v>
      </c>
      <c r="D4470">
        <v>5</v>
      </c>
      <c r="E4470" s="1" t="s">
        <v>327</v>
      </c>
      <c r="F4470">
        <v>5</v>
      </c>
      <c r="G4470" s="1" t="s">
        <v>376</v>
      </c>
      <c r="H4470" s="1" t="s">
        <v>29</v>
      </c>
      <c r="I4470">
        <v>2</v>
      </c>
      <c r="J4470" s="1" t="str">
        <f>+VLOOKUP(bloques1a3[[#This Row],[respuesta]],respuestas.emociones[],2,0)</f>
        <v>miedo</v>
      </c>
      <c r="K4470" s="1">
        <f>+VLOOKUP(bloques1a3[[#This Row],[niño]],BD.niños[[Código]:[edad]],5,0)</f>
        <v>7</v>
      </c>
      <c r="L4470" s="1">
        <f>+IF(bloques1a3[[#This Row],[correcta]]=bloques1a3[[#This Row],[respuesta]],1,0)</f>
        <v>1</v>
      </c>
      <c r="M4470" s="1">
        <f>+IF(bloques1a3[[#This Row],[Sexo]]="F",1,0)</f>
        <v>1</v>
      </c>
    </row>
    <row r="4471" spans="1:13" x14ac:dyDescent="0.55000000000000004">
      <c r="A4471">
        <v>67</v>
      </c>
      <c r="B4471" s="1" t="s">
        <v>526</v>
      </c>
      <c r="C4471" s="1" t="s">
        <v>4</v>
      </c>
      <c r="D4471">
        <v>5</v>
      </c>
      <c r="E4471" s="1" t="s">
        <v>331</v>
      </c>
      <c r="F4471">
        <v>6</v>
      </c>
      <c r="G4471" s="1" t="s">
        <v>376</v>
      </c>
      <c r="H4471" s="1" t="s">
        <v>29</v>
      </c>
      <c r="I4471">
        <v>2</v>
      </c>
      <c r="J4471" s="1" t="str">
        <f>+VLOOKUP(bloques1a3[[#This Row],[respuesta]],respuestas.emociones[],2,0)</f>
        <v>sorpresa</v>
      </c>
      <c r="K4471" s="1">
        <f>+VLOOKUP(bloques1a3[[#This Row],[niño]],BD.niños[[Código]:[edad]],5,0)</f>
        <v>8</v>
      </c>
      <c r="L4471" s="1">
        <f>+IF(bloques1a3[[#This Row],[correcta]]=bloques1a3[[#This Row],[respuesta]],1,0)</f>
        <v>0</v>
      </c>
      <c r="M4471" s="1">
        <f>+IF(bloques1a3[[#This Row],[Sexo]]="F",1,0)</f>
        <v>1</v>
      </c>
    </row>
    <row r="4472" spans="1:13" x14ac:dyDescent="0.55000000000000004">
      <c r="A4472">
        <v>68</v>
      </c>
      <c r="B4472" s="1" t="s">
        <v>527</v>
      </c>
      <c r="C4472" s="1" t="s">
        <v>2</v>
      </c>
      <c r="D4472">
        <v>1</v>
      </c>
      <c r="E4472" s="1" t="s">
        <v>105</v>
      </c>
      <c r="F4472">
        <v>1</v>
      </c>
      <c r="G4472" s="1" t="s">
        <v>377</v>
      </c>
      <c r="H4472" s="1" t="s">
        <v>29</v>
      </c>
      <c r="I4472">
        <v>2</v>
      </c>
      <c r="J4472" s="1" t="str">
        <f>+VLOOKUP(bloques1a3[[#This Row],[respuesta]],respuestas.emociones[],2,0)</f>
        <v>neutra</v>
      </c>
      <c r="K4472" s="1">
        <f>+VLOOKUP(bloques1a3[[#This Row],[niño]],BD.niños[[Código]:[edad]],5,0)</f>
        <v>10</v>
      </c>
      <c r="L4472" s="1">
        <f>+IF(bloques1a3[[#This Row],[correcta]]=bloques1a3[[#This Row],[respuesta]],1,0)</f>
        <v>1</v>
      </c>
      <c r="M4472" s="1">
        <f>+IF(bloques1a3[[#This Row],[Sexo]]="F",1,0)</f>
        <v>1</v>
      </c>
    </row>
    <row r="4473" spans="1:13" x14ac:dyDescent="0.55000000000000004">
      <c r="A4473">
        <v>68</v>
      </c>
      <c r="B4473" s="1" t="s">
        <v>527</v>
      </c>
      <c r="C4473" s="1" t="s">
        <v>2</v>
      </c>
      <c r="D4473">
        <v>1</v>
      </c>
      <c r="E4473" s="1" t="s">
        <v>108</v>
      </c>
      <c r="F4473">
        <v>1</v>
      </c>
      <c r="G4473" s="1" t="s">
        <v>377</v>
      </c>
      <c r="H4473" s="1" t="s">
        <v>29</v>
      </c>
      <c r="I4473">
        <v>2</v>
      </c>
      <c r="J4473" s="1" t="str">
        <f>+VLOOKUP(bloques1a3[[#This Row],[respuesta]],respuestas.emociones[],2,0)</f>
        <v>neutra</v>
      </c>
      <c r="K4473" s="1">
        <f>+VLOOKUP(bloques1a3[[#This Row],[niño]],BD.niños[[Código]:[edad]],5,0)</f>
        <v>10</v>
      </c>
      <c r="L4473" s="1">
        <f>+IF(bloques1a3[[#This Row],[correcta]]=bloques1a3[[#This Row],[respuesta]],1,0)</f>
        <v>1</v>
      </c>
      <c r="M4473" s="1">
        <f>+IF(bloques1a3[[#This Row],[Sexo]]="F",1,0)</f>
        <v>1</v>
      </c>
    </row>
    <row r="4474" spans="1:13" x14ac:dyDescent="0.55000000000000004">
      <c r="A4474">
        <v>68</v>
      </c>
      <c r="B4474" s="1" t="s">
        <v>527</v>
      </c>
      <c r="C4474" s="1" t="s">
        <v>2</v>
      </c>
      <c r="D4474">
        <v>1</v>
      </c>
      <c r="E4474" s="1" t="s">
        <v>112</v>
      </c>
      <c r="F4474">
        <v>1</v>
      </c>
      <c r="G4474" s="1" t="s">
        <v>377</v>
      </c>
      <c r="H4474" s="1" t="s">
        <v>29</v>
      </c>
      <c r="I4474">
        <v>2</v>
      </c>
      <c r="J4474" s="1" t="str">
        <f>+VLOOKUP(bloques1a3[[#This Row],[respuesta]],respuestas.emociones[],2,0)</f>
        <v>neutra</v>
      </c>
      <c r="K4474" s="1">
        <f>+VLOOKUP(bloques1a3[[#This Row],[niño]],BD.niños[[Código]:[edad]],5,0)</f>
        <v>9</v>
      </c>
      <c r="L4474" s="1">
        <f>+IF(bloques1a3[[#This Row],[correcta]]=bloques1a3[[#This Row],[respuesta]],1,0)</f>
        <v>1</v>
      </c>
      <c r="M4474" s="1">
        <f>+IF(bloques1a3[[#This Row],[Sexo]]="F",1,0)</f>
        <v>1</v>
      </c>
    </row>
    <row r="4475" spans="1:13" x14ac:dyDescent="0.55000000000000004">
      <c r="A4475">
        <v>68</v>
      </c>
      <c r="B4475" s="1" t="s">
        <v>527</v>
      </c>
      <c r="C4475" s="1" t="s">
        <v>2</v>
      </c>
      <c r="D4475">
        <v>1</v>
      </c>
      <c r="E4475" s="1" t="s">
        <v>116</v>
      </c>
      <c r="F4475">
        <v>1</v>
      </c>
      <c r="G4475" s="1" t="s">
        <v>377</v>
      </c>
      <c r="H4475" s="1" t="s">
        <v>29</v>
      </c>
      <c r="I4475">
        <v>2</v>
      </c>
      <c r="J4475" s="1" t="str">
        <f>+VLOOKUP(bloques1a3[[#This Row],[respuesta]],respuestas.emociones[],2,0)</f>
        <v>neutra</v>
      </c>
      <c r="K4475" s="1">
        <f>+VLOOKUP(bloques1a3[[#This Row],[niño]],BD.niños[[Código]:[edad]],5,0)</f>
        <v>9</v>
      </c>
      <c r="L4475" s="1">
        <f>+IF(bloques1a3[[#This Row],[correcta]]=bloques1a3[[#This Row],[respuesta]],1,0)</f>
        <v>1</v>
      </c>
      <c r="M4475" s="1">
        <f>+IF(bloques1a3[[#This Row],[Sexo]]="F",1,0)</f>
        <v>1</v>
      </c>
    </row>
    <row r="4476" spans="1:13" x14ac:dyDescent="0.55000000000000004">
      <c r="A4476">
        <v>68</v>
      </c>
      <c r="B4476" s="1" t="s">
        <v>527</v>
      </c>
      <c r="C4476" s="1" t="s">
        <v>2</v>
      </c>
      <c r="D4476">
        <v>1</v>
      </c>
      <c r="E4476" s="1" t="s">
        <v>120</v>
      </c>
      <c r="F4476">
        <v>1</v>
      </c>
      <c r="G4476" s="1" t="s">
        <v>377</v>
      </c>
      <c r="H4476" s="1" t="s">
        <v>28</v>
      </c>
      <c r="I4476">
        <v>2</v>
      </c>
      <c r="J4476" s="1" t="str">
        <f>+VLOOKUP(bloques1a3[[#This Row],[respuesta]],respuestas.emociones[],2,0)</f>
        <v>neutra</v>
      </c>
      <c r="K4476" s="1">
        <f>+VLOOKUP(bloques1a3[[#This Row],[niño]],BD.niños[[Código]:[edad]],5,0)</f>
        <v>10</v>
      </c>
      <c r="L4476" s="1">
        <f>+IF(bloques1a3[[#This Row],[correcta]]=bloques1a3[[#This Row],[respuesta]],1,0)</f>
        <v>1</v>
      </c>
      <c r="M4476" s="1">
        <f>+IF(bloques1a3[[#This Row],[Sexo]]="F",1,0)</f>
        <v>0</v>
      </c>
    </row>
    <row r="4477" spans="1:13" x14ac:dyDescent="0.55000000000000004">
      <c r="A4477">
        <v>68</v>
      </c>
      <c r="B4477" s="1" t="s">
        <v>527</v>
      </c>
      <c r="C4477" s="1" t="s">
        <v>2</v>
      </c>
      <c r="D4477">
        <v>1</v>
      </c>
      <c r="E4477" s="1" t="s">
        <v>123</v>
      </c>
      <c r="F4477">
        <v>1</v>
      </c>
      <c r="G4477" s="1" t="s">
        <v>376</v>
      </c>
      <c r="H4477" s="1" t="s">
        <v>28</v>
      </c>
      <c r="I4477">
        <v>2</v>
      </c>
      <c r="J4477" s="1" t="str">
        <f>+VLOOKUP(bloques1a3[[#This Row],[respuesta]],respuestas.emociones[],2,0)</f>
        <v>neutra</v>
      </c>
      <c r="K4477" s="1">
        <f>+VLOOKUP(bloques1a3[[#This Row],[niño]],BD.niños[[Código]:[edad]],5,0)</f>
        <v>8</v>
      </c>
      <c r="L4477" s="1">
        <f>+IF(bloques1a3[[#This Row],[correcta]]=bloques1a3[[#This Row],[respuesta]],1,0)</f>
        <v>1</v>
      </c>
      <c r="M4477" s="1">
        <f>+IF(bloques1a3[[#This Row],[Sexo]]="F",1,0)</f>
        <v>0</v>
      </c>
    </row>
    <row r="4478" spans="1:13" x14ac:dyDescent="0.55000000000000004">
      <c r="A4478">
        <v>68</v>
      </c>
      <c r="B4478" s="1" t="s">
        <v>527</v>
      </c>
      <c r="C4478" s="1" t="s">
        <v>2</v>
      </c>
      <c r="D4478">
        <v>1</v>
      </c>
      <c r="E4478" s="1" t="s">
        <v>127</v>
      </c>
      <c r="F4478">
        <v>3</v>
      </c>
      <c r="G4478" s="1" t="s">
        <v>375</v>
      </c>
      <c r="H4478" s="1" t="s">
        <v>28</v>
      </c>
      <c r="I4478">
        <v>2</v>
      </c>
      <c r="J4478" s="1" t="str">
        <f>+VLOOKUP(bloques1a3[[#This Row],[respuesta]],respuestas.emociones[],2,0)</f>
        <v>tristeza</v>
      </c>
      <c r="K4478" s="1">
        <f>+VLOOKUP(bloques1a3[[#This Row],[niño]],BD.niños[[Código]:[edad]],5,0)</f>
        <v>6</v>
      </c>
      <c r="L4478" s="1">
        <f>+IF(bloques1a3[[#This Row],[correcta]]=bloques1a3[[#This Row],[respuesta]],1,0)</f>
        <v>0</v>
      </c>
      <c r="M4478" s="1">
        <f>+IF(bloques1a3[[#This Row],[Sexo]]="F",1,0)</f>
        <v>0</v>
      </c>
    </row>
    <row r="4479" spans="1:13" x14ac:dyDescent="0.55000000000000004">
      <c r="A4479">
        <v>68</v>
      </c>
      <c r="B4479" s="1" t="s">
        <v>527</v>
      </c>
      <c r="C4479" s="1" t="s">
        <v>2</v>
      </c>
      <c r="D4479">
        <v>1</v>
      </c>
      <c r="E4479" s="1" t="s">
        <v>131</v>
      </c>
      <c r="F4479">
        <v>1</v>
      </c>
      <c r="G4479" s="1" t="s">
        <v>375</v>
      </c>
      <c r="H4479" s="1" t="s">
        <v>29</v>
      </c>
      <c r="I4479">
        <v>2</v>
      </c>
      <c r="J4479" s="1" t="str">
        <f>+VLOOKUP(bloques1a3[[#This Row],[respuesta]],respuestas.emociones[],2,0)</f>
        <v>neutra</v>
      </c>
      <c r="K4479" s="1">
        <f>+VLOOKUP(bloques1a3[[#This Row],[niño]],BD.niños[[Código]:[edad]],5,0)</f>
        <v>6</v>
      </c>
      <c r="L4479" s="1">
        <f>+IF(bloques1a3[[#This Row],[correcta]]=bloques1a3[[#This Row],[respuesta]],1,0)</f>
        <v>1</v>
      </c>
      <c r="M4479" s="1">
        <f>+IF(bloques1a3[[#This Row],[Sexo]]="F",1,0)</f>
        <v>1</v>
      </c>
    </row>
    <row r="4480" spans="1:13" x14ac:dyDescent="0.55000000000000004">
      <c r="A4480">
        <v>68</v>
      </c>
      <c r="B4480" s="1" t="s">
        <v>527</v>
      </c>
      <c r="C4480" s="1" t="s">
        <v>2</v>
      </c>
      <c r="D4480">
        <v>1</v>
      </c>
      <c r="E4480" s="1" t="s">
        <v>135</v>
      </c>
      <c r="F4480">
        <v>1</v>
      </c>
      <c r="G4480" s="1" t="s">
        <v>375</v>
      </c>
      <c r="H4480" s="1" t="s">
        <v>28</v>
      </c>
      <c r="I4480">
        <v>2</v>
      </c>
      <c r="J4480" s="1" t="str">
        <f>+VLOOKUP(bloques1a3[[#This Row],[respuesta]],respuestas.emociones[],2,0)</f>
        <v>neutra</v>
      </c>
      <c r="K4480" s="1">
        <f>+VLOOKUP(bloques1a3[[#This Row],[niño]],BD.niños[[Código]:[edad]],5,0)</f>
        <v>6</v>
      </c>
      <c r="L4480" s="1">
        <f>+IF(bloques1a3[[#This Row],[correcta]]=bloques1a3[[#This Row],[respuesta]],1,0)</f>
        <v>1</v>
      </c>
      <c r="M4480" s="1">
        <f>+IF(bloques1a3[[#This Row],[Sexo]]="F",1,0)</f>
        <v>0</v>
      </c>
    </row>
    <row r="4481" spans="1:13" x14ac:dyDescent="0.55000000000000004">
      <c r="A4481">
        <v>68</v>
      </c>
      <c r="B4481" s="1" t="s">
        <v>527</v>
      </c>
      <c r="C4481" s="1" t="s">
        <v>2</v>
      </c>
      <c r="D4481">
        <v>1</v>
      </c>
      <c r="E4481" s="1" t="s">
        <v>139</v>
      </c>
      <c r="F4481">
        <v>1</v>
      </c>
      <c r="G4481" s="1" t="s">
        <v>376</v>
      </c>
      <c r="H4481" s="1" t="s">
        <v>28</v>
      </c>
      <c r="I4481">
        <v>2</v>
      </c>
      <c r="J4481" s="1" t="str">
        <f>+VLOOKUP(bloques1a3[[#This Row],[respuesta]],respuestas.emociones[],2,0)</f>
        <v>neutra</v>
      </c>
      <c r="K4481" s="1">
        <f>+VLOOKUP(bloques1a3[[#This Row],[niño]],BD.niños[[Código]:[edad]],5,0)</f>
        <v>8</v>
      </c>
      <c r="L4481" s="1">
        <f>+IF(bloques1a3[[#This Row],[correcta]]=bloques1a3[[#This Row],[respuesta]],1,0)</f>
        <v>1</v>
      </c>
      <c r="M4481" s="1">
        <f>+IF(bloques1a3[[#This Row],[Sexo]]="F",1,0)</f>
        <v>0</v>
      </c>
    </row>
    <row r="4482" spans="1:13" x14ac:dyDescent="0.55000000000000004">
      <c r="A4482">
        <v>68</v>
      </c>
      <c r="B4482" s="1" t="s">
        <v>527</v>
      </c>
      <c r="C4482" s="1" t="s">
        <v>2</v>
      </c>
      <c r="D4482">
        <v>1</v>
      </c>
      <c r="E4482" s="1" t="s">
        <v>141</v>
      </c>
      <c r="F4482">
        <v>1</v>
      </c>
      <c r="G4482" s="1" t="s">
        <v>376</v>
      </c>
      <c r="H4482" s="1" t="s">
        <v>29</v>
      </c>
      <c r="I4482">
        <v>2</v>
      </c>
      <c r="J4482" s="1" t="str">
        <f>+VLOOKUP(bloques1a3[[#This Row],[respuesta]],respuestas.emociones[],2,0)</f>
        <v>neutra</v>
      </c>
      <c r="K4482" s="1">
        <f>+VLOOKUP(bloques1a3[[#This Row],[niño]],BD.niños[[Código]:[edad]],5,0)</f>
        <v>7</v>
      </c>
      <c r="L4482" s="1">
        <f>+IF(bloques1a3[[#This Row],[correcta]]=bloques1a3[[#This Row],[respuesta]],1,0)</f>
        <v>1</v>
      </c>
      <c r="M4482" s="1">
        <f>+IF(bloques1a3[[#This Row],[Sexo]]="F",1,0)</f>
        <v>1</v>
      </c>
    </row>
    <row r="4483" spans="1:13" x14ac:dyDescent="0.55000000000000004">
      <c r="A4483">
        <v>68</v>
      </c>
      <c r="B4483" s="1" t="s">
        <v>527</v>
      </c>
      <c r="C4483" s="1" t="s">
        <v>2</v>
      </c>
      <c r="D4483">
        <v>1</v>
      </c>
      <c r="E4483" s="1" t="s">
        <v>145</v>
      </c>
      <c r="F4483">
        <v>1</v>
      </c>
      <c r="G4483" s="1" t="s">
        <v>376</v>
      </c>
      <c r="H4483" s="1" t="s">
        <v>28</v>
      </c>
      <c r="I4483">
        <v>2</v>
      </c>
      <c r="J4483" s="1" t="str">
        <f>+VLOOKUP(bloques1a3[[#This Row],[respuesta]],respuestas.emociones[],2,0)</f>
        <v>neutra</v>
      </c>
      <c r="K4483" s="1">
        <f>+VLOOKUP(bloques1a3[[#This Row],[niño]],BD.niños[[Código]:[edad]],5,0)</f>
        <v>8</v>
      </c>
      <c r="L4483" s="1">
        <f>+IF(bloques1a3[[#This Row],[correcta]]=bloques1a3[[#This Row],[respuesta]],1,0)</f>
        <v>1</v>
      </c>
      <c r="M4483" s="1">
        <f>+IF(bloques1a3[[#This Row],[Sexo]]="F",1,0)</f>
        <v>0</v>
      </c>
    </row>
    <row r="4484" spans="1:13" x14ac:dyDescent="0.55000000000000004">
      <c r="A4484">
        <v>68</v>
      </c>
      <c r="B4484" s="1" t="s">
        <v>527</v>
      </c>
      <c r="C4484" s="1" t="s">
        <v>2</v>
      </c>
      <c r="D4484">
        <v>1</v>
      </c>
      <c r="E4484" s="1" t="s">
        <v>147</v>
      </c>
      <c r="F4484">
        <v>1</v>
      </c>
      <c r="G4484" s="1" t="s">
        <v>376</v>
      </c>
      <c r="H4484" s="1" t="s">
        <v>28</v>
      </c>
      <c r="I4484">
        <v>2</v>
      </c>
      <c r="J4484" s="1" t="str">
        <f>+VLOOKUP(bloques1a3[[#This Row],[respuesta]],respuestas.emociones[],2,0)</f>
        <v>neutra</v>
      </c>
      <c r="K4484" s="1">
        <f>+VLOOKUP(bloques1a3[[#This Row],[niño]],BD.niños[[Código]:[edad]],5,0)</f>
        <v>8</v>
      </c>
      <c r="L4484" s="1">
        <f>+IF(bloques1a3[[#This Row],[correcta]]=bloques1a3[[#This Row],[respuesta]],1,0)</f>
        <v>1</v>
      </c>
      <c r="M4484" s="1">
        <f>+IF(bloques1a3[[#This Row],[Sexo]]="F",1,0)</f>
        <v>0</v>
      </c>
    </row>
    <row r="4485" spans="1:13" x14ac:dyDescent="0.55000000000000004">
      <c r="A4485">
        <v>68</v>
      </c>
      <c r="B4485" s="1" t="s">
        <v>527</v>
      </c>
      <c r="C4485" s="1" t="s">
        <v>2</v>
      </c>
      <c r="D4485">
        <v>1</v>
      </c>
      <c r="E4485" s="1" t="s">
        <v>214</v>
      </c>
      <c r="F4485">
        <v>1</v>
      </c>
      <c r="G4485" s="1" t="s">
        <v>377</v>
      </c>
      <c r="H4485" s="1" t="s">
        <v>29</v>
      </c>
      <c r="I4485">
        <v>2</v>
      </c>
      <c r="J4485" s="1" t="str">
        <f>+VLOOKUP(bloques1a3[[#This Row],[respuesta]],respuestas.emociones[],2,0)</f>
        <v>neutra</v>
      </c>
      <c r="K4485" s="1">
        <f>+VLOOKUP(bloques1a3[[#This Row],[niño]],BD.niños[[Código]:[edad]],5,0)</f>
        <v>10</v>
      </c>
      <c r="L4485" s="1">
        <f>+IF(bloques1a3[[#This Row],[correcta]]=bloques1a3[[#This Row],[respuesta]],1,0)</f>
        <v>1</v>
      </c>
      <c r="M4485" s="1">
        <f>+IF(bloques1a3[[#This Row],[Sexo]]="F",1,0)</f>
        <v>1</v>
      </c>
    </row>
    <row r="4486" spans="1:13" x14ac:dyDescent="0.55000000000000004">
      <c r="A4486">
        <v>68</v>
      </c>
      <c r="B4486" s="1" t="s">
        <v>527</v>
      </c>
      <c r="C4486" s="1" t="s">
        <v>2</v>
      </c>
      <c r="D4486">
        <v>1</v>
      </c>
      <c r="E4486" s="1" t="s">
        <v>217</v>
      </c>
      <c r="F4486">
        <v>1</v>
      </c>
      <c r="G4486" s="1" t="s">
        <v>377</v>
      </c>
      <c r="H4486" s="1" t="s">
        <v>29</v>
      </c>
      <c r="I4486">
        <v>2</v>
      </c>
      <c r="J4486" s="1" t="str">
        <f>+VLOOKUP(bloques1a3[[#This Row],[respuesta]],respuestas.emociones[],2,0)</f>
        <v>neutra</v>
      </c>
      <c r="K4486" s="1">
        <f>+VLOOKUP(bloques1a3[[#This Row],[niño]],BD.niños[[Código]:[edad]],5,0)</f>
        <v>10</v>
      </c>
      <c r="L4486" s="1">
        <f>+IF(bloques1a3[[#This Row],[correcta]]=bloques1a3[[#This Row],[respuesta]],1,0)</f>
        <v>1</v>
      </c>
      <c r="M4486" s="1">
        <f>+IF(bloques1a3[[#This Row],[Sexo]]="F",1,0)</f>
        <v>1</v>
      </c>
    </row>
    <row r="4487" spans="1:13" x14ac:dyDescent="0.55000000000000004">
      <c r="A4487">
        <v>68</v>
      </c>
      <c r="B4487" s="1" t="s">
        <v>527</v>
      </c>
      <c r="C4487" s="1" t="s">
        <v>2</v>
      </c>
      <c r="D4487">
        <v>1</v>
      </c>
      <c r="E4487" s="1" t="s">
        <v>220</v>
      </c>
      <c r="F4487">
        <v>1</v>
      </c>
      <c r="G4487" s="1" t="s">
        <v>377</v>
      </c>
      <c r="H4487" s="1" t="s">
        <v>29</v>
      </c>
      <c r="I4487">
        <v>2</v>
      </c>
      <c r="J4487" s="1" t="str">
        <f>+VLOOKUP(bloques1a3[[#This Row],[respuesta]],respuestas.emociones[],2,0)</f>
        <v>neutra</v>
      </c>
      <c r="K4487" s="1">
        <f>+VLOOKUP(bloques1a3[[#This Row],[niño]],BD.niños[[Código]:[edad]],5,0)</f>
        <v>10</v>
      </c>
      <c r="L4487" s="1">
        <f>+IF(bloques1a3[[#This Row],[correcta]]=bloques1a3[[#This Row],[respuesta]],1,0)</f>
        <v>1</v>
      </c>
      <c r="M4487" s="1">
        <f>+IF(bloques1a3[[#This Row],[Sexo]]="F",1,0)</f>
        <v>1</v>
      </c>
    </row>
    <row r="4488" spans="1:13" x14ac:dyDescent="0.55000000000000004">
      <c r="A4488">
        <v>68</v>
      </c>
      <c r="B4488" s="1" t="s">
        <v>527</v>
      </c>
      <c r="C4488" s="1" t="s">
        <v>2</v>
      </c>
      <c r="D4488">
        <v>1</v>
      </c>
      <c r="E4488" s="1" t="s">
        <v>223</v>
      </c>
      <c r="F4488">
        <v>1</v>
      </c>
      <c r="G4488" s="1" t="s">
        <v>376</v>
      </c>
      <c r="H4488" s="1" t="s">
        <v>29</v>
      </c>
      <c r="I4488">
        <v>2</v>
      </c>
      <c r="J4488" s="1" t="str">
        <f>+VLOOKUP(bloques1a3[[#This Row],[respuesta]],respuestas.emociones[],2,0)</f>
        <v>neutra</v>
      </c>
      <c r="K4488" s="1">
        <f>+VLOOKUP(bloques1a3[[#This Row],[niño]],BD.niños[[Código]:[edad]],5,0)</f>
        <v>8</v>
      </c>
      <c r="L4488" s="1">
        <f>+IF(bloques1a3[[#This Row],[correcta]]=bloques1a3[[#This Row],[respuesta]],1,0)</f>
        <v>1</v>
      </c>
      <c r="M4488" s="1">
        <f>+IF(bloques1a3[[#This Row],[Sexo]]="F",1,0)</f>
        <v>1</v>
      </c>
    </row>
    <row r="4489" spans="1:13" x14ac:dyDescent="0.55000000000000004">
      <c r="A4489">
        <v>68</v>
      </c>
      <c r="B4489" s="1" t="s">
        <v>527</v>
      </c>
      <c r="C4489" s="1" t="s">
        <v>2</v>
      </c>
      <c r="D4489">
        <v>1</v>
      </c>
      <c r="E4489" s="1" t="s">
        <v>226</v>
      </c>
      <c r="F4489">
        <v>1</v>
      </c>
      <c r="G4489" s="1" t="s">
        <v>377</v>
      </c>
      <c r="H4489" s="1" t="s">
        <v>28</v>
      </c>
      <c r="I4489">
        <v>2</v>
      </c>
      <c r="J4489" s="1" t="str">
        <f>+VLOOKUP(bloques1a3[[#This Row],[respuesta]],respuestas.emociones[],2,0)</f>
        <v>neutra</v>
      </c>
      <c r="K4489" s="1">
        <f>+VLOOKUP(bloques1a3[[#This Row],[niño]],BD.niños[[Código]:[edad]],5,0)</f>
        <v>10</v>
      </c>
      <c r="L4489" s="1">
        <f>+IF(bloques1a3[[#This Row],[correcta]]=bloques1a3[[#This Row],[respuesta]],1,0)</f>
        <v>1</v>
      </c>
      <c r="M4489" s="1">
        <f>+IF(bloques1a3[[#This Row],[Sexo]]="F",1,0)</f>
        <v>0</v>
      </c>
    </row>
    <row r="4490" spans="1:13" x14ac:dyDescent="0.55000000000000004">
      <c r="A4490">
        <v>68</v>
      </c>
      <c r="B4490" s="1" t="s">
        <v>527</v>
      </c>
      <c r="C4490" s="1" t="s">
        <v>2</v>
      </c>
      <c r="D4490">
        <v>1</v>
      </c>
      <c r="E4490" s="1" t="s">
        <v>229</v>
      </c>
      <c r="F4490">
        <v>1</v>
      </c>
      <c r="G4490" s="1" t="s">
        <v>376</v>
      </c>
      <c r="H4490" s="1" t="s">
        <v>28</v>
      </c>
      <c r="I4490">
        <v>2</v>
      </c>
      <c r="J4490" s="1" t="str">
        <f>+VLOOKUP(bloques1a3[[#This Row],[respuesta]],respuestas.emociones[],2,0)</f>
        <v>neutra</v>
      </c>
      <c r="K4490" s="1">
        <f>+VLOOKUP(bloques1a3[[#This Row],[niño]],BD.niños[[Código]:[edad]],5,0)</f>
        <v>7</v>
      </c>
      <c r="L4490" s="1">
        <f>+IF(bloques1a3[[#This Row],[correcta]]=bloques1a3[[#This Row],[respuesta]],1,0)</f>
        <v>1</v>
      </c>
      <c r="M4490" s="1">
        <f>+IF(bloques1a3[[#This Row],[Sexo]]="F",1,0)</f>
        <v>0</v>
      </c>
    </row>
    <row r="4491" spans="1:13" x14ac:dyDescent="0.55000000000000004">
      <c r="A4491">
        <v>68</v>
      </c>
      <c r="B4491" s="1" t="s">
        <v>527</v>
      </c>
      <c r="C4491" s="1" t="s">
        <v>2</v>
      </c>
      <c r="D4491">
        <v>1</v>
      </c>
      <c r="E4491" s="1" t="s">
        <v>231</v>
      </c>
      <c r="F4491">
        <v>1</v>
      </c>
      <c r="G4491" s="1" t="s">
        <v>375</v>
      </c>
      <c r="H4491" s="1" t="s">
        <v>29</v>
      </c>
      <c r="I4491">
        <v>2</v>
      </c>
      <c r="J4491" s="1" t="str">
        <f>+VLOOKUP(bloques1a3[[#This Row],[respuesta]],respuestas.emociones[],2,0)</f>
        <v>neutra</v>
      </c>
      <c r="K4491" s="1">
        <f>+VLOOKUP(bloques1a3[[#This Row],[niño]],BD.niños[[Código]:[edad]],5,0)</f>
        <v>6</v>
      </c>
      <c r="L4491" s="1">
        <f>+IF(bloques1a3[[#This Row],[correcta]]=bloques1a3[[#This Row],[respuesta]],1,0)</f>
        <v>1</v>
      </c>
      <c r="M4491" s="1">
        <f>+IF(bloques1a3[[#This Row],[Sexo]]="F",1,0)</f>
        <v>1</v>
      </c>
    </row>
    <row r="4492" spans="1:13" x14ac:dyDescent="0.55000000000000004">
      <c r="A4492">
        <v>68</v>
      </c>
      <c r="B4492" s="1" t="s">
        <v>527</v>
      </c>
      <c r="C4492" s="1" t="s">
        <v>2</v>
      </c>
      <c r="D4492">
        <v>1</v>
      </c>
      <c r="E4492" s="1" t="s">
        <v>286</v>
      </c>
      <c r="F4492">
        <v>1</v>
      </c>
      <c r="G4492" s="1" t="s">
        <v>375</v>
      </c>
      <c r="H4492" s="1" t="s">
        <v>28</v>
      </c>
      <c r="I4492">
        <v>2</v>
      </c>
      <c r="J4492" s="1" t="str">
        <f>+VLOOKUP(bloques1a3[[#This Row],[respuesta]],respuestas.emociones[],2,0)</f>
        <v>neutra</v>
      </c>
      <c r="K4492" s="1">
        <f>+VLOOKUP(bloques1a3[[#This Row],[niño]],BD.niños[[Código]:[edad]],5,0)</f>
        <v>5</v>
      </c>
      <c r="L4492" s="1">
        <f>+IF(bloques1a3[[#This Row],[correcta]]=bloques1a3[[#This Row],[respuesta]],1,0)</f>
        <v>1</v>
      </c>
      <c r="M4492" s="1">
        <f>+IF(bloques1a3[[#This Row],[Sexo]]="F",1,0)</f>
        <v>0</v>
      </c>
    </row>
    <row r="4493" spans="1:13" x14ac:dyDescent="0.55000000000000004">
      <c r="A4493">
        <v>68</v>
      </c>
      <c r="B4493" s="1" t="s">
        <v>527</v>
      </c>
      <c r="C4493" s="1" t="s">
        <v>2</v>
      </c>
      <c r="D4493">
        <v>1</v>
      </c>
      <c r="E4493" s="1" t="s">
        <v>290</v>
      </c>
      <c r="F4493">
        <v>1</v>
      </c>
      <c r="G4493" s="1" t="s">
        <v>375</v>
      </c>
      <c r="H4493" s="1" t="s">
        <v>28</v>
      </c>
      <c r="I4493">
        <v>2</v>
      </c>
      <c r="J4493" s="1" t="str">
        <f>+VLOOKUP(bloques1a3[[#This Row],[respuesta]],respuestas.emociones[],2,0)</f>
        <v>neutra</v>
      </c>
      <c r="K4493" s="1">
        <f>+VLOOKUP(bloques1a3[[#This Row],[niño]],BD.niños[[Código]:[edad]],5,0)</f>
        <v>6</v>
      </c>
      <c r="L4493" s="1">
        <f>+IF(bloques1a3[[#This Row],[correcta]]=bloques1a3[[#This Row],[respuesta]],1,0)</f>
        <v>1</v>
      </c>
      <c r="M4493" s="1">
        <f>+IF(bloques1a3[[#This Row],[Sexo]]="F",1,0)</f>
        <v>0</v>
      </c>
    </row>
    <row r="4494" spans="1:13" x14ac:dyDescent="0.55000000000000004">
      <c r="A4494">
        <v>68</v>
      </c>
      <c r="B4494" s="1" t="s">
        <v>527</v>
      </c>
      <c r="C4494" s="1" t="s">
        <v>2</v>
      </c>
      <c r="D4494">
        <v>1</v>
      </c>
      <c r="E4494" s="1" t="s">
        <v>294</v>
      </c>
      <c r="F4494">
        <v>1</v>
      </c>
      <c r="G4494" s="1" t="s">
        <v>376</v>
      </c>
      <c r="H4494" s="1" t="s">
        <v>28</v>
      </c>
      <c r="I4494">
        <v>2</v>
      </c>
      <c r="J4494" s="1" t="str">
        <f>+VLOOKUP(bloques1a3[[#This Row],[respuesta]],respuestas.emociones[],2,0)</f>
        <v>neutra</v>
      </c>
      <c r="K4494" s="1">
        <f>+VLOOKUP(bloques1a3[[#This Row],[niño]],BD.niños[[Código]:[edad]],5,0)</f>
        <v>7</v>
      </c>
      <c r="L4494" s="1">
        <f>+IF(bloques1a3[[#This Row],[correcta]]=bloques1a3[[#This Row],[respuesta]],1,0)</f>
        <v>1</v>
      </c>
      <c r="M4494" s="1">
        <f>+IF(bloques1a3[[#This Row],[Sexo]]="F",1,0)</f>
        <v>0</v>
      </c>
    </row>
    <row r="4495" spans="1:13" x14ac:dyDescent="0.55000000000000004">
      <c r="A4495">
        <v>68</v>
      </c>
      <c r="B4495" s="1" t="s">
        <v>527</v>
      </c>
      <c r="C4495" s="1" t="s">
        <v>2</v>
      </c>
      <c r="D4495">
        <v>1</v>
      </c>
      <c r="E4495" s="1" t="s">
        <v>295</v>
      </c>
      <c r="F4495">
        <v>1</v>
      </c>
      <c r="G4495" s="1" t="s">
        <v>376</v>
      </c>
      <c r="H4495" s="1" t="s">
        <v>28</v>
      </c>
      <c r="I4495">
        <v>2</v>
      </c>
      <c r="J4495" s="1" t="str">
        <f>+VLOOKUP(bloques1a3[[#This Row],[respuesta]],respuestas.emociones[],2,0)</f>
        <v>neutra</v>
      </c>
      <c r="K4495" s="1">
        <f>+VLOOKUP(bloques1a3[[#This Row],[niño]],BD.niños[[Código]:[edad]],5,0)</f>
        <v>8</v>
      </c>
      <c r="L4495" s="1">
        <f>+IF(bloques1a3[[#This Row],[correcta]]=bloques1a3[[#This Row],[respuesta]],1,0)</f>
        <v>1</v>
      </c>
      <c r="M4495" s="1">
        <f>+IF(bloques1a3[[#This Row],[Sexo]]="F",1,0)</f>
        <v>0</v>
      </c>
    </row>
    <row r="4496" spans="1:13" x14ac:dyDescent="0.55000000000000004">
      <c r="A4496">
        <v>68</v>
      </c>
      <c r="B4496" s="1" t="s">
        <v>527</v>
      </c>
      <c r="C4496" s="1" t="s">
        <v>2</v>
      </c>
      <c r="D4496">
        <v>1</v>
      </c>
      <c r="E4496" s="1" t="s">
        <v>317</v>
      </c>
      <c r="F4496">
        <v>1</v>
      </c>
      <c r="G4496" s="1" t="s">
        <v>377</v>
      </c>
      <c r="H4496" s="1" t="s">
        <v>29</v>
      </c>
      <c r="I4496">
        <v>2</v>
      </c>
      <c r="J4496" s="1" t="str">
        <f>+VLOOKUP(bloques1a3[[#This Row],[respuesta]],respuestas.emociones[],2,0)</f>
        <v>neutra</v>
      </c>
      <c r="K4496" s="1">
        <f>+VLOOKUP(bloques1a3[[#This Row],[niño]],BD.niños[[Código]:[edad]],5,0)</f>
        <v>10</v>
      </c>
      <c r="L4496" s="1">
        <f>+IF(bloques1a3[[#This Row],[correcta]]=bloques1a3[[#This Row],[respuesta]],1,0)</f>
        <v>1</v>
      </c>
      <c r="M4496" s="1">
        <f>+IF(bloques1a3[[#This Row],[Sexo]]="F",1,0)</f>
        <v>1</v>
      </c>
    </row>
    <row r="4497" spans="1:13" x14ac:dyDescent="0.55000000000000004">
      <c r="A4497">
        <v>68</v>
      </c>
      <c r="B4497" s="1" t="s">
        <v>527</v>
      </c>
      <c r="C4497" s="1" t="s">
        <v>2</v>
      </c>
      <c r="D4497">
        <v>1</v>
      </c>
      <c r="E4497" s="1" t="s">
        <v>320</v>
      </c>
      <c r="F4497">
        <v>1</v>
      </c>
      <c r="G4497" s="1" t="s">
        <v>377</v>
      </c>
      <c r="H4497" s="1" t="s">
        <v>28</v>
      </c>
      <c r="I4497">
        <v>2</v>
      </c>
      <c r="J4497" s="1" t="str">
        <f>+VLOOKUP(bloques1a3[[#This Row],[respuesta]],respuestas.emociones[],2,0)</f>
        <v>neutra</v>
      </c>
      <c r="K4497" s="1">
        <f>+VLOOKUP(bloques1a3[[#This Row],[niño]],BD.niños[[Código]:[edad]],5,0)</f>
        <v>10</v>
      </c>
      <c r="L4497" s="1">
        <f>+IF(bloques1a3[[#This Row],[correcta]]=bloques1a3[[#This Row],[respuesta]],1,0)</f>
        <v>1</v>
      </c>
      <c r="M4497" s="1">
        <f>+IF(bloques1a3[[#This Row],[Sexo]]="F",1,0)</f>
        <v>0</v>
      </c>
    </row>
    <row r="4498" spans="1:13" x14ac:dyDescent="0.55000000000000004">
      <c r="A4498">
        <v>68</v>
      </c>
      <c r="B4498" s="1" t="s">
        <v>527</v>
      </c>
      <c r="C4498" s="1" t="s">
        <v>2</v>
      </c>
      <c r="D4498">
        <v>1</v>
      </c>
      <c r="E4498" s="1" t="s">
        <v>323</v>
      </c>
      <c r="F4498">
        <v>1</v>
      </c>
      <c r="G4498" s="1" t="s">
        <v>376</v>
      </c>
      <c r="H4498" s="1" t="s">
        <v>29</v>
      </c>
      <c r="I4498">
        <v>2</v>
      </c>
      <c r="J4498" s="1" t="str">
        <f>+VLOOKUP(bloques1a3[[#This Row],[respuesta]],respuestas.emociones[],2,0)</f>
        <v>neutra</v>
      </c>
      <c r="K4498" s="1">
        <f>+VLOOKUP(bloques1a3[[#This Row],[niño]],BD.niños[[Código]:[edad]],5,0)</f>
        <v>8</v>
      </c>
      <c r="L4498" s="1">
        <f>+IF(bloques1a3[[#This Row],[correcta]]=bloques1a3[[#This Row],[respuesta]],1,0)</f>
        <v>1</v>
      </c>
      <c r="M4498" s="1">
        <f>+IF(bloques1a3[[#This Row],[Sexo]]="F",1,0)</f>
        <v>1</v>
      </c>
    </row>
    <row r="4499" spans="1:13" x14ac:dyDescent="0.55000000000000004">
      <c r="A4499">
        <v>68</v>
      </c>
      <c r="B4499" s="1" t="s">
        <v>527</v>
      </c>
      <c r="C4499" s="1" t="s">
        <v>2</v>
      </c>
      <c r="D4499">
        <v>1</v>
      </c>
      <c r="E4499" s="1" t="s">
        <v>327</v>
      </c>
      <c r="F4499">
        <v>1</v>
      </c>
      <c r="G4499" s="1" t="s">
        <v>376</v>
      </c>
      <c r="H4499" s="1" t="s">
        <v>29</v>
      </c>
      <c r="I4499">
        <v>2</v>
      </c>
      <c r="J4499" s="1" t="str">
        <f>+VLOOKUP(bloques1a3[[#This Row],[respuesta]],respuestas.emociones[],2,0)</f>
        <v>neutra</v>
      </c>
      <c r="K4499" s="1">
        <f>+VLOOKUP(bloques1a3[[#This Row],[niño]],BD.niños[[Código]:[edad]],5,0)</f>
        <v>7</v>
      </c>
      <c r="L4499" s="1">
        <f>+IF(bloques1a3[[#This Row],[correcta]]=bloques1a3[[#This Row],[respuesta]],1,0)</f>
        <v>1</v>
      </c>
      <c r="M4499" s="1">
        <f>+IF(bloques1a3[[#This Row],[Sexo]]="F",1,0)</f>
        <v>1</v>
      </c>
    </row>
    <row r="4500" spans="1:13" x14ac:dyDescent="0.55000000000000004">
      <c r="A4500">
        <v>68</v>
      </c>
      <c r="B4500" s="1" t="s">
        <v>527</v>
      </c>
      <c r="C4500" s="1" t="s">
        <v>2</v>
      </c>
      <c r="D4500">
        <v>1</v>
      </c>
      <c r="E4500" s="1" t="s">
        <v>331</v>
      </c>
      <c r="F4500">
        <v>1</v>
      </c>
      <c r="G4500" s="1" t="s">
        <v>376</v>
      </c>
      <c r="H4500" s="1" t="s">
        <v>29</v>
      </c>
      <c r="I4500">
        <v>2</v>
      </c>
      <c r="J4500" s="1" t="str">
        <f>+VLOOKUP(bloques1a3[[#This Row],[respuesta]],respuestas.emociones[],2,0)</f>
        <v>neutra</v>
      </c>
      <c r="K4500" s="1">
        <f>+VLOOKUP(bloques1a3[[#This Row],[niño]],BD.niños[[Código]:[edad]],5,0)</f>
        <v>8</v>
      </c>
      <c r="L4500" s="1">
        <f>+IF(bloques1a3[[#This Row],[correcta]]=bloques1a3[[#This Row],[respuesta]],1,0)</f>
        <v>1</v>
      </c>
      <c r="M4500" s="1">
        <f>+IF(bloques1a3[[#This Row],[Sexo]]="F",1,0)</f>
        <v>1</v>
      </c>
    </row>
    <row r="4501" spans="1:13" x14ac:dyDescent="0.55000000000000004">
      <c r="A4501">
        <v>69</v>
      </c>
      <c r="B4501" s="1" t="s">
        <v>528</v>
      </c>
      <c r="C4501" s="1" t="s">
        <v>4</v>
      </c>
      <c r="D4501">
        <v>5</v>
      </c>
      <c r="E4501" s="1" t="s">
        <v>105</v>
      </c>
      <c r="F4501">
        <v>5</v>
      </c>
      <c r="G4501" s="1" t="s">
        <v>377</v>
      </c>
      <c r="H4501" s="1" t="s">
        <v>29</v>
      </c>
      <c r="I4501">
        <v>2</v>
      </c>
      <c r="J4501" s="1" t="str">
        <f>+VLOOKUP(bloques1a3[[#This Row],[respuesta]],respuestas.emociones[],2,0)</f>
        <v>miedo</v>
      </c>
      <c r="K4501" s="1">
        <f>+VLOOKUP(bloques1a3[[#This Row],[niño]],BD.niños[[Código]:[edad]],5,0)</f>
        <v>10</v>
      </c>
      <c r="L4501" s="1">
        <f>+IF(bloques1a3[[#This Row],[correcta]]=bloques1a3[[#This Row],[respuesta]],1,0)</f>
        <v>1</v>
      </c>
      <c r="M4501" s="1">
        <f>+IF(bloques1a3[[#This Row],[Sexo]]="F",1,0)</f>
        <v>1</v>
      </c>
    </row>
    <row r="4502" spans="1:13" x14ac:dyDescent="0.55000000000000004">
      <c r="A4502">
        <v>69</v>
      </c>
      <c r="B4502" s="1" t="s">
        <v>528</v>
      </c>
      <c r="C4502" s="1" t="s">
        <v>4</v>
      </c>
      <c r="D4502">
        <v>5</v>
      </c>
      <c r="E4502" s="1" t="s">
        <v>108</v>
      </c>
      <c r="F4502">
        <v>5</v>
      </c>
      <c r="G4502" s="1" t="s">
        <v>377</v>
      </c>
      <c r="H4502" s="1" t="s">
        <v>29</v>
      </c>
      <c r="I4502">
        <v>2</v>
      </c>
      <c r="J4502" s="1" t="str">
        <f>+VLOOKUP(bloques1a3[[#This Row],[respuesta]],respuestas.emociones[],2,0)</f>
        <v>miedo</v>
      </c>
      <c r="K4502" s="1">
        <f>+VLOOKUP(bloques1a3[[#This Row],[niño]],BD.niños[[Código]:[edad]],5,0)</f>
        <v>10</v>
      </c>
      <c r="L4502" s="1">
        <f>+IF(bloques1a3[[#This Row],[correcta]]=bloques1a3[[#This Row],[respuesta]],1,0)</f>
        <v>1</v>
      </c>
      <c r="M4502" s="1">
        <f>+IF(bloques1a3[[#This Row],[Sexo]]="F",1,0)</f>
        <v>1</v>
      </c>
    </row>
    <row r="4503" spans="1:13" x14ac:dyDescent="0.55000000000000004">
      <c r="A4503">
        <v>69</v>
      </c>
      <c r="B4503" s="1" t="s">
        <v>528</v>
      </c>
      <c r="C4503" s="1" t="s">
        <v>4</v>
      </c>
      <c r="D4503">
        <v>5</v>
      </c>
      <c r="E4503" s="1" t="s">
        <v>112</v>
      </c>
      <c r="F4503">
        <v>5</v>
      </c>
      <c r="G4503" s="1" t="s">
        <v>377</v>
      </c>
      <c r="H4503" s="1" t="s">
        <v>29</v>
      </c>
      <c r="I4503">
        <v>2</v>
      </c>
      <c r="J4503" s="1" t="str">
        <f>+VLOOKUP(bloques1a3[[#This Row],[respuesta]],respuestas.emociones[],2,0)</f>
        <v>miedo</v>
      </c>
      <c r="K4503" s="1">
        <f>+VLOOKUP(bloques1a3[[#This Row],[niño]],BD.niños[[Código]:[edad]],5,0)</f>
        <v>9</v>
      </c>
      <c r="L4503" s="1">
        <f>+IF(bloques1a3[[#This Row],[correcta]]=bloques1a3[[#This Row],[respuesta]],1,0)</f>
        <v>1</v>
      </c>
      <c r="M4503" s="1">
        <f>+IF(bloques1a3[[#This Row],[Sexo]]="F",1,0)</f>
        <v>1</v>
      </c>
    </row>
    <row r="4504" spans="1:13" x14ac:dyDescent="0.55000000000000004">
      <c r="A4504">
        <v>69</v>
      </c>
      <c r="B4504" s="1" t="s">
        <v>528</v>
      </c>
      <c r="C4504" s="1" t="s">
        <v>4</v>
      </c>
      <c r="D4504">
        <v>5</v>
      </c>
      <c r="E4504" s="1" t="s">
        <v>116</v>
      </c>
      <c r="F4504">
        <v>5</v>
      </c>
      <c r="G4504" s="1" t="s">
        <v>377</v>
      </c>
      <c r="H4504" s="1" t="s">
        <v>29</v>
      </c>
      <c r="I4504">
        <v>2</v>
      </c>
      <c r="J4504" s="1" t="str">
        <f>+VLOOKUP(bloques1a3[[#This Row],[respuesta]],respuestas.emociones[],2,0)</f>
        <v>miedo</v>
      </c>
      <c r="K4504" s="1">
        <f>+VLOOKUP(bloques1a3[[#This Row],[niño]],BD.niños[[Código]:[edad]],5,0)</f>
        <v>9</v>
      </c>
      <c r="L4504" s="1">
        <f>+IF(bloques1a3[[#This Row],[correcta]]=bloques1a3[[#This Row],[respuesta]],1,0)</f>
        <v>1</v>
      </c>
      <c r="M4504" s="1">
        <f>+IF(bloques1a3[[#This Row],[Sexo]]="F",1,0)</f>
        <v>1</v>
      </c>
    </row>
    <row r="4505" spans="1:13" x14ac:dyDescent="0.55000000000000004">
      <c r="A4505">
        <v>69</v>
      </c>
      <c r="B4505" s="1" t="s">
        <v>528</v>
      </c>
      <c r="C4505" s="1" t="s">
        <v>4</v>
      </c>
      <c r="D4505">
        <v>5</v>
      </c>
      <c r="E4505" s="1" t="s">
        <v>120</v>
      </c>
      <c r="F4505">
        <v>5</v>
      </c>
      <c r="G4505" s="1" t="s">
        <v>377</v>
      </c>
      <c r="H4505" s="1" t="s">
        <v>28</v>
      </c>
      <c r="I4505">
        <v>2</v>
      </c>
      <c r="J4505" s="1" t="str">
        <f>+VLOOKUP(bloques1a3[[#This Row],[respuesta]],respuestas.emociones[],2,0)</f>
        <v>miedo</v>
      </c>
      <c r="K4505" s="1">
        <f>+VLOOKUP(bloques1a3[[#This Row],[niño]],BD.niños[[Código]:[edad]],5,0)</f>
        <v>10</v>
      </c>
      <c r="L4505" s="1">
        <f>+IF(bloques1a3[[#This Row],[correcta]]=bloques1a3[[#This Row],[respuesta]],1,0)</f>
        <v>1</v>
      </c>
      <c r="M4505" s="1">
        <f>+IF(bloques1a3[[#This Row],[Sexo]]="F",1,0)</f>
        <v>0</v>
      </c>
    </row>
    <row r="4506" spans="1:13" x14ac:dyDescent="0.55000000000000004">
      <c r="A4506">
        <v>69</v>
      </c>
      <c r="B4506" s="1" t="s">
        <v>528</v>
      </c>
      <c r="C4506" s="1" t="s">
        <v>4</v>
      </c>
      <c r="D4506">
        <v>5</v>
      </c>
      <c r="E4506" s="1" t="s">
        <v>123</v>
      </c>
      <c r="F4506">
        <v>6</v>
      </c>
      <c r="G4506" s="1" t="s">
        <v>376</v>
      </c>
      <c r="H4506" s="1" t="s">
        <v>28</v>
      </c>
      <c r="I4506">
        <v>2</v>
      </c>
      <c r="J4506" s="1" t="str">
        <f>+VLOOKUP(bloques1a3[[#This Row],[respuesta]],respuestas.emociones[],2,0)</f>
        <v>sorpresa</v>
      </c>
      <c r="K4506" s="1">
        <f>+VLOOKUP(bloques1a3[[#This Row],[niño]],BD.niños[[Código]:[edad]],5,0)</f>
        <v>8</v>
      </c>
      <c r="L4506" s="1">
        <f>+IF(bloques1a3[[#This Row],[correcta]]=bloques1a3[[#This Row],[respuesta]],1,0)</f>
        <v>0</v>
      </c>
      <c r="M4506" s="1">
        <f>+IF(bloques1a3[[#This Row],[Sexo]]="F",1,0)</f>
        <v>0</v>
      </c>
    </row>
    <row r="4507" spans="1:13" x14ac:dyDescent="0.55000000000000004">
      <c r="A4507">
        <v>69</v>
      </c>
      <c r="B4507" s="1" t="s">
        <v>528</v>
      </c>
      <c r="C4507" s="1" t="s">
        <v>4</v>
      </c>
      <c r="D4507">
        <v>5</v>
      </c>
      <c r="E4507" s="1" t="s">
        <v>127</v>
      </c>
      <c r="F4507">
        <v>5</v>
      </c>
      <c r="G4507" s="1" t="s">
        <v>375</v>
      </c>
      <c r="H4507" s="1" t="s">
        <v>28</v>
      </c>
      <c r="I4507">
        <v>2</v>
      </c>
      <c r="J4507" s="1" t="str">
        <f>+VLOOKUP(bloques1a3[[#This Row],[respuesta]],respuestas.emociones[],2,0)</f>
        <v>miedo</v>
      </c>
      <c r="K4507" s="1">
        <f>+VLOOKUP(bloques1a3[[#This Row],[niño]],BD.niños[[Código]:[edad]],5,0)</f>
        <v>6</v>
      </c>
      <c r="L4507" s="1">
        <f>+IF(bloques1a3[[#This Row],[correcta]]=bloques1a3[[#This Row],[respuesta]],1,0)</f>
        <v>1</v>
      </c>
      <c r="M4507" s="1">
        <f>+IF(bloques1a3[[#This Row],[Sexo]]="F",1,0)</f>
        <v>0</v>
      </c>
    </row>
    <row r="4508" spans="1:13" x14ac:dyDescent="0.55000000000000004">
      <c r="A4508">
        <v>69</v>
      </c>
      <c r="B4508" s="1" t="s">
        <v>528</v>
      </c>
      <c r="C4508" s="1" t="s">
        <v>4</v>
      </c>
      <c r="D4508">
        <v>5</v>
      </c>
      <c r="E4508" s="1" t="s">
        <v>131</v>
      </c>
      <c r="F4508">
        <v>5</v>
      </c>
      <c r="G4508" s="1" t="s">
        <v>375</v>
      </c>
      <c r="H4508" s="1" t="s">
        <v>29</v>
      </c>
      <c r="I4508">
        <v>2</v>
      </c>
      <c r="J4508" s="1" t="str">
        <f>+VLOOKUP(bloques1a3[[#This Row],[respuesta]],respuestas.emociones[],2,0)</f>
        <v>miedo</v>
      </c>
      <c r="K4508" s="1">
        <f>+VLOOKUP(bloques1a3[[#This Row],[niño]],BD.niños[[Código]:[edad]],5,0)</f>
        <v>6</v>
      </c>
      <c r="L4508" s="1">
        <f>+IF(bloques1a3[[#This Row],[correcta]]=bloques1a3[[#This Row],[respuesta]],1,0)</f>
        <v>1</v>
      </c>
      <c r="M4508" s="1">
        <f>+IF(bloques1a3[[#This Row],[Sexo]]="F",1,0)</f>
        <v>1</v>
      </c>
    </row>
    <row r="4509" spans="1:13" x14ac:dyDescent="0.55000000000000004">
      <c r="A4509">
        <v>69</v>
      </c>
      <c r="B4509" s="1" t="s">
        <v>528</v>
      </c>
      <c r="C4509" s="1" t="s">
        <v>4</v>
      </c>
      <c r="D4509">
        <v>5</v>
      </c>
      <c r="E4509" s="1" t="s">
        <v>135</v>
      </c>
      <c r="F4509">
        <v>6</v>
      </c>
      <c r="G4509" s="1" t="s">
        <v>375</v>
      </c>
      <c r="H4509" s="1" t="s">
        <v>28</v>
      </c>
      <c r="I4509">
        <v>2</v>
      </c>
      <c r="J4509" s="1" t="str">
        <f>+VLOOKUP(bloques1a3[[#This Row],[respuesta]],respuestas.emociones[],2,0)</f>
        <v>sorpresa</v>
      </c>
      <c r="K4509" s="1">
        <f>+VLOOKUP(bloques1a3[[#This Row],[niño]],BD.niños[[Código]:[edad]],5,0)</f>
        <v>6</v>
      </c>
      <c r="L4509" s="1">
        <f>+IF(bloques1a3[[#This Row],[correcta]]=bloques1a3[[#This Row],[respuesta]],1,0)</f>
        <v>0</v>
      </c>
      <c r="M4509" s="1">
        <f>+IF(bloques1a3[[#This Row],[Sexo]]="F",1,0)</f>
        <v>0</v>
      </c>
    </row>
    <row r="4510" spans="1:13" x14ac:dyDescent="0.55000000000000004">
      <c r="A4510">
        <v>69</v>
      </c>
      <c r="B4510" s="1" t="s">
        <v>528</v>
      </c>
      <c r="C4510" s="1" t="s">
        <v>4</v>
      </c>
      <c r="D4510">
        <v>5</v>
      </c>
      <c r="E4510" s="1" t="s">
        <v>139</v>
      </c>
      <c r="F4510">
        <v>5</v>
      </c>
      <c r="G4510" s="1" t="s">
        <v>376</v>
      </c>
      <c r="H4510" s="1" t="s">
        <v>28</v>
      </c>
      <c r="I4510">
        <v>2</v>
      </c>
      <c r="J4510" s="1" t="str">
        <f>+VLOOKUP(bloques1a3[[#This Row],[respuesta]],respuestas.emociones[],2,0)</f>
        <v>miedo</v>
      </c>
      <c r="K4510" s="1">
        <f>+VLOOKUP(bloques1a3[[#This Row],[niño]],BD.niños[[Código]:[edad]],5,0)</f>
        <v>8</v>
      </c>
      <c r="L4510" s="1">
        <f>+IF(bloques1a3[[#This Row],[correcta]]=bloques1a3[[#This Row],[respuesta]],1,0)</f>
        <v>1</v>
      </c>
      <c r="M4510" s="1">
        <f>+IF(bloques1a3[[#This Row],[Sexo]]="F",1,0)</f>
        <v>0</v>
      </c>
    </row>
    <row r="4511" spans="1:13" x14ac:dyDescent="0.55000000000000004">
      <c r="A4511">
        <v>69</v>
      </c>
      <c r="B4511" s="1" t="s">
        <v>528</v>
      </c>
      <c r="C4511" s="1" t="s">
        <v>4</v>
      </c>
      <c r="D4511">
        <v>5</v>
      </c>
      <c r="E4511" s="1" t="s">
        <v>141</v>
      </c>
      <c r="F4511">
        <v>5</v>
      </c>
      <c r="G4511" s="1" t="s">
        <v>376</v>
      </c>
      <c r="H4511" s="1" t="s">
        <v>29</v>
      </c>
      <c r="I4511">
        <v>2</v>
      </c>
      <c r="J4511" s="1" t="str">
        <f>+VLOOKUP(bloques1a3[[#This Row],[respuesta]],respuestas.emociones[],2,0)</f>
        <v>miedo</v>
      </c>
      <c r="K4511" s="1">
        <f>+VLOOKUP(bloques1a3[[#This Row],[niño]],BD.niños[[Código]:[edad]],5,0)</f>
        <v>7</v>
      </c>
      <c r="L4511" s="1">
        <f>+IF(bloques1a3[[#This Row],[correcta]]=bloques1a3[[#This Row],[respuesta]],1,0)</f>
        <v>1</v>
      </c>
      <c r="M4511" s="1">
        <f>+IF(bloques1a3[[#This Row],[Sexo]]="F",1,0)</f>
        <v>1</v>
      </c>
    </row>
    <row r="4512" spans="1:13" x14ac:dyDescent="0.55000000000000004">
      <c r="A4512">
        <v>69</v>
      </c>
      <c r="B4512" s="1" t="s">
        <v>528</v>
      </c>
      <c r="C4512" s="1" t="s">
        <v>4</v>
      </c>
      <c r="D4512">
        <v>5</v>
      </c>
      <c r="E4512" s="1" t="s">
        <v>145</v>
      </c>
      <c r="F4512">
        <v>5</v>
      </c>
      <c r="G4512" s="1" t="s">
        <v>376</v>
      </c>
      <c r="H4512" s="1" t="s">
        <v>28</v>
      </c>
      <c r="I4512">
        <v>2</v>
      </c>
      <c r="J4512" s="1" t="str">
        <f>+VLOOKUP(bloques1a3[[#This Row],[respuesta]],respuestas.emociones[],2,0)</f>
        <v>miedo</v>
      </c>
      <c r="K4512" s="1">
        <f>+VLOOKUP(bloques1a3[[#This Row],[niño]],BD.niños[[Código]:[edad]],5,0)</f>
        <v>8</v>
      </c>
      <c r="L4512" s="1">
        <f>+IF(bloques1a3[[#This Row],[correcta]]=bloques1a3[[#This Row],[respuesta]],1,0)</f>
        <v>1</v>
      </c>
      <c r="M4512" s="1">
        <f>+IF(bloques1a3[[#This Row],[Sexo]]="F",1,0)</f>
        <v>0</v>
      </c>
    </row>
    <row r="4513" spans="1:13" x14ac:dyDescent="0.55000000000000004">
      <c r="A4513">
        <v>69</v>
      </c>
      <c r="B4513" s="1" t="s">
        <v>528</v>
      </c>
      <c r="C4513" s="1" t="s">
        <v>4</v>
      </c>
      <c r="D4513">
        <v>5</v>
      </c>
      <c r="E4513" s="1" t="s">
        <v>147</v>
      </c>
      <c r="F4513">
        <v>5</v>
      </c>
      <c r="G4513" s="1" t="s">
        <v>376</v>
      </c>
      <c r="H4513" s="1" t="s">
        <v>28</v>
      </c>
      <c r="I4513">
        <v>2</v>
      </c>
      <c r="J4513" s="1" t="str">
        <f>+VLOOKUP(bloques1a3[[#This Row],[respuesta]],respuestas.emociones[],2,0)</f>
        <v>miedo</v>
      </c>
      <c r="K4513" s="1">
        <f>+VLOOKUP(bloques1a3[[#This Row],[niño]],BD.niños[[Código]:[edad]],5,0)</f>
        <v>8</v>
      </c>
      <c r="L4513" s="1">
        <f>+IF(bloques1a3[[#This Row],[correcta]]=bloques1a3[[#This Row],[respuesta]],1,0)</f>
        <v>1</v>
      </c>
      <c r="M4513" s="1">
        <f>+IF(bloques1a3[[#This Row],[Sexo]]="F",1,0)</f>
        <v>0</v>
      </c>
    </row>
    <row r="4514" spans="1:13" x14ac:dyDescent="0.55000000000000004">
      <c r="A4514">
        <v>69</v>
      </c>
      <c r="B4514" s="1" t="s">
        <v>528</v>
      </c>
      <c r="C4514" s="1" t="s">
        <v>4</v>
      </c>
      <c r="D4514">
        <v>5</v>
      </c>
      <c r="E4514" s="1" t="s">
        <v>214</v>
      </c>
      <c r="F4514">
        <v>5</v>
      </c>
      <c r="G4514" s="1" t="s">
        <v>377</v>
      </c>
      <c r="H4514" s="1" t="s">
        <v>29</v>
      </c>
      <c r="I4514">
        <v>2</v>
      </c>
      <c r="J4514" s="1" t="str">
        <f>+VLOOKUP(bloques1a3[[#This Row],[respuesta]],respuestas.emociones[],2,0)</f>
        <v>miedo</v>
      </c>
      <c r="K4514" s="1">
        <f>+VLOOKUP(bloques1a3[[#This Row],[niño]],BD.niños[[Código]:[edad]],5,0)</f>
        <v>10</v>
      </c>
      <c r="L4514" s="1">
        <f>+IF(bloques1a3[[#This Row],[correcta]]=bloques1a3[[#This Row],[respuesta]],1,0)</f>
        <v>1</v>
      </c>
      <c r="M4514" s="1">
        <f>+IF(bloques1a3[[#This Row],[Sexo]]="F",1,0)</f>
        <v>1</v>
      </c>
    </row>
    <row r="4515" spans="1:13" x14ac:dyDescent="0.55000000000000004">
      <c r="A4515">
        <v>69</v>
      </c>
      <c r="B4515" s="1" t="s">
        <v>528</v>
      </c>
      <c r="C4515" s="1" t="s">
        <v>4</v>
      </c>
      <c r="D4515">
        <v>5</v>
      </c>
      <c r="E4515" s="1" t="s">
        <v>217</v>
      </c>
      <c r="F4515">
        <v>6</v>
      </c>
      <c r="G4515" s="1" t="s">
        <v>377</v>
      </c>
      <c r="H4515" s="1" t="s">
        <v>29</v>
      </c>
      <c r="I4515">
        <v>2</v>
      </c>
      <c r="J4515" s="1" t="str">
        <f>+VLOOKUP(bloques1a3[[#This Row],[respuesta]],respuestas.emociones[],2,0)</f>
        <v>sorpresa</v>
      </c>
      <c r="K4515" s="1">
        <f>+VLOOKUP(bloques1a3[[#This Row],[niño]],BD.niños[[Código]:[edad]],5,0)</f>
        <v>10</v>
      </c>
      <c r="L4515" s="1">
        <f>+IF(bloques1a3[[#This Row],[correcta]]=bloques1a3[[#This Row],[respuesta]],1,0)</f>
        <v>0</v>
      </c>
      <c r="M4515" s="1">
        <f>+IF(bloques1a3[[#This Row],[Sexo]]="F",1,0)</f>
        <v>1</v>
      </c>
    </row>
    <row r="4516" spans="1:13" x14ac:dyDescent="0.55000000000000004">
      <c r="A4516">
        <v>69</v>
      </c>
      <c r="B4516" s="1" t="s">
        <v>528</v>
      </c>
      <c r="C4516" s="1" t="s">
        <v>4</v>
      </c>
      <c r="D4516">
        <v>5</v>
      </c>
      <c r="E4516" s="1" t="s">
        <v>220</v>
      </c>
      <c r="F4516">
        <v>7</v>
      </c>
      <c r="G4516" s="1" t="s">
        <v>377</v>
      </c>
      <c r="H4516" s="1" t="s">
        <v>29</v>
      </c>
      <c r="I4516">
        <v>2</v>
      </c>
      <c r="J4516" s="1" t="str">
        <f>+VLOOKUP(bloques1a3[[#This Row],[respuesta]],respuestas.emociones[],2,0)</f>
        <v>asco</v>
      </c>
      <c r="K4516" s="1">
        <f>+VLOOKUP(bloques1a3[[#This Row],[niño]],BD.niños[[Código]:[edad]],5,0)</f>
        <v>10</v>
      </c>
      <c r="L4516" s="1">
        <f>+IF(bloques1a3[[#This Row],[correcta]]=bloques1a3[[#This Row],[respuesta]],1,0)</f>
        <v>0</v>
      </c>
      <c r="M4516" s="1">
        <f>+IF(bloques1a3[[#This Row],[Sexo]]="F",1,0)</f>
        <v>1</v>
      </c>
    </row>
    <row r="4517" spans="1:13" x14ac:dyDescent="0.55000000000000004">
      <c r="A4517">
        <v>69</v>
      </c>
      <c r="B4517" s="1" t="s">
        <v>528</v>
      </c>
      <c r="C4517" s="1" t="s">
        <v>4</v>
      </c>
      <c r="D4517">
        <v>5</v>
      </c>
      <c r="E4517" s="1" t="s">
        <v>223</v>
      </c>
      <c r="F4517">
        <v>5</v>
      </c>
      <c r="G4517" s="1" t="s">
        <v>376</v>
      </c>
      <c r="H4517" s="1" t="s">
        <v>29</v>
      </c>
      <c r="I4517">
        <v>2</v>
      </c>
      <c r="J4517" s="1" t="str">
        <f>+VLOOKUP(bloques1a3[[#This Row],[respuesta]],respuestas.emociones[],2,0)</f>
        <v>miedo</v>
      </c>
      <c r="K4517" s="1">
        <f>+VLOOKUP(bloques1a3[[#This Row],[niño]],BD.niños[[Código]:[edad]],5,0)</f>
        <v>8</v>
      </c>
      <c r="L4517" s="1">
        <f>+IF(bloques1a3[[#This Row],[correcta]]=bloques1a3[[#This Row],[respuesta]],1,0)</f>
        <v>1</v>
      </c>
      <c r="M4517" s="1">
        <f>+IF(bloques1a3[[#This Row],[Sexo]]="F",1,0)</f>
        <v>1</v>
      </c>
    </row>
    <row r="4518" spans="1:13" x14ac:dyDescent="0.55000000000000004">
      <c r="A4518">
        <v>69</v>
      </c>
      <c r="B4518" s="1" t="s">
        <v>528</v>
      </c>
      <c r="C4518" s="1" t="s">
        <v>4</v>
      </c>
      <c r="D4518">
        <v>5</v>
      </c>
      <c r="E4518" s="1" t="s">
        <v>226</v>
      </c>
      <c r="F4518">
        <v>7</v>
      </c>
      <c r="G4518" s="1" t="s">
        <v>377</v>
      </c>
      <c r="H4518" s="1" t="s">
        <v>28</v>
      </c>
      <c r="I4518">
        <v>2</v>
      </c>
      <c r="J4518" s="1" t="str">
        <f>+VLOOKUP(bloques1a3[[#This Row],[respuesta]],respuestas.emociones[],2,0)</f>
        <v>asco</v>
      </c>
      <c r="K4518" s="1">
        <f>+VLOOKUP(bloques1a3[[#This Row],[niño]],BD.niños[[Código]:[edad]],5,0)</f>
        <v>10</v>
      </c>
      <c r="L4518" s="1">
        <f>+IF(bloques1a3[[#This Row],[correcta]]=bloques1a3[[#This Row],[respuesta]],1,0)</f>
        <v>0</v>
      </c>
      <c r="M4518" s="1">
        <f>+IF(bloques1a3[[#This Row],[Sexo]]="F",1,0)</f>
        <v>0</v>
      </c>
    </row>
    <row r="4519" spans="1:13" x14ac:dyDescent="0.55000000000000004">
      <c r="A4519">
        <v>69</v>
      </c>
      <c r="B4519" s="1" t="s">
        <v>528</v>
      </c>
      <c r="C4519" s="1" t="s">
        <v>4</v>
      </c>
      <c r="D4519">
        <v>5</v>
      </c>
      <c r="E4519" s="1" t="s">
        <v>229</v>
      </c>
      <c r="F4519">
        <v>5</v>
      </c>
      <c r="G4519" s="1" t="s">
        <v>376</v>
      </c>
      <c r="H4519" s="1" t="s">
        <v>28</v>
      </c>
      <c r="I4519">
        <v>2</v>
      </c>
      <c r="J4519" s="1" t="str">
        <f>+VLOOKUP(bloques1a3[[#This Row],[respuesta]],respuestas.emociones[],2,0)</f>
        <v>miedo</v>
      </c>
      <c r="K4519" s="1">
        <f>+VLOOKUP(bloques1a3[[#This Row],[niño]],BD.niños[[Código]:[edad]],5,0)</f>
        <v>7</v>
      </c>
      <c r="L4519" s="1">
        <f>+IF(bloques1a3[[#This Row],[correcta]]=bloques1a3[[#This Row],[respuesta]],1,0)</f>
        <v>1</v>
      </c>
      <c r="M4519" s="1">
        <f>+IF(bloques1a3[[#This Row],[Sexo]]="F",1,0)</f>
        <v>0</v>
      </c>
    </row>
    <row r="4520" spans="1:13" x14ac:dyDescent="0.55000000000000004">
      <c r="A4520">
        <v>69</v>
      </c>
      <c r="B4520" s="1" t="s">
        <v>528</v>
      </c>
      <c r="C4520" s="1" t="s">
        <v>4</v>
      </c>
      <c r="D4520">
        <v>5</v>
      </c>
      <c r="E4520" s="1" t="s">
        <v>231</v>
      </c>
      <c r="F4520">
        <v>1</v>
      </c>
      <c r="G4520" s="1" t="s">
        <v>375</v>
      </c>
      <c r="H4520" s="1" t="s">
        <v>29</v>
      </c>
      <c r="I4520">
        <v>2</v>
      </c>
      <c r="J4520" s="1" t="str">
        <f>+VLOOKUP(bloques1a3[[#This Row],[respuesta]],respuestas.emociones[],2,0)</f>
        <v>neutra</v>
      </c>
      <c r="K4520" s="1">
        <f>+VLOOKUP(bloques1a3[[#This Row],[niño]],BD.niños[[Código]:[edad]],5,0)</f>
        <v>6</v>
      </c>
      <c r="L4520" s="1">
        <f>+IF(bloques1a3[[#This Row],[correcta]]=bloques1a3[[#This Row],[respuesta]],1,0)</f>
        <v>0</v>
      </c>
      <c r="M4520" s="1">
        <f>+IF(bloques1a3[[#This Row],[Sexo]]="F",1,0)</f>
        <v>1</v>
      </c>
    </row>
    <row r="4521" spans="1:13" x14ac:dyDescent="0.55000000000000004">
      <c r="A4521">
        <v>69</v>
      </c>
      <c r="B4521" s="1" t="s">
        <v>528</v>
      </c>
      <c r="C4521" s="1" t="s">
        <v>4</v>
      </c>
      <c r="D4521">
        <v>5</v>
      </c>
      <c r="E4521" s="1" t="s">
        <v>286</v>
      </c>
      <c r="F4521">
        <v>5</v>
      </c>
      <c r="G4521" s="1" t="s">
        <v>375</v>
      </c>
      <c r="H4521" s="1" t="s">
        <v>28</v>
      </c>
      <c r="I4521">
        <v>2</v>
      </c>
      <c r="J4521" s="1" t="str">
        <f>+VLOOKUP(bloques1a3[[#This Row],[respuesta]],respuestas.emociones[],2,0)</f>
        <v>miedo</v>
      </c>
      <c r="K4521" s="1">
        <f>+VLOOKUP(bloques1a3[[#This Row],[niño]],BD.niños[[Código]:[edad]],5,0)</f>
        <v>5</v>
      </c>
      <c r="L4521" s="1">
        <f>+IF(bloques1a3[[#This Row],[correcta]]=bloques1a3[[#This Row],[respuesta]],1,0)</f>
        <v>1</v>
      </c>
      <c r="M4521" s="1">
        <f>+IF(bloques1a3[[#This Row],[Sexo]]="F",1,0)</f>
        <v>0</v>
      </c>
    </row>
    <row r="4522" spans="1:13" x14ac:dyDescent="0.55000000000000004">
      <c r="A4522">
        <v>69</v>
      </c>
      <c r="B4522" s="1" t="s">
        <v>528</v>
      </c>
      <c r="C4522" s="1" t="s">
        <v>4</v>
      </c>
      <c r="D4522">
        <v>5</v>
      </c>
      <c r="E4522" s="1" t="s">
        <v>290</v>
      </c>
      <c r="F4522">
        <v>1</v>
      </c>
      <c r="G4522" s="1" t="s">
        <v>375</v>
      </c>
      <c r="H4522" s="1" t="s">
        <v>28</v>
      </c>
      <c r="I4522">
        <v>2</v>
      </c>
      <c r="J4522" s="1" t="str">
        <f>+VLOOKUP(bloques1a3[[#This Row],[respuesta]],respuestas.emociones[],2,0)</f>
        <v>neutra</v>
      </c>
      <c r="K4522" s="1">
        <f>+VLOOKUP(bloques1a3[[#This Row],[niño]],BD.niños[[Código]:[edad]],5,0)</f>
        <v>6</v>
      </c>
      <c r="L4522" s="1">
        <f>+IF(bloques1a3[[#This Row],[correcta]]=bloques1a3[[#This Row],[respuesta]],1,0)</f>
        <v>0</v>
      </c>
      <c r="M4522" s="1">
        <f>+IF(bloques1a3[[#This Row],[Sexo]]="F",1,0)</f>
        <v>0</v>
      </c>
    </row>
    <row r="4523" spans="1:13" x14ac:dyDescent="0.55000000000000004">
      <c r="A4523">
        <v>69</v>
      </c>
      <c r="B4523" s="1" t="s">
        <v>528</v>
      </c>
      <c r="C4523" s="1" t="s">
        <v>4</v>
      </c>
      <c r="D4523">
        <v>5</v>
      </c>
      <c r="E4523" s="1" t="s">
        <v>294</v>
      </c>
      <c r="F4523">
        <v>5</v>
      </c>
      <c r="G4523" s="1" t="s">
        <v>376</v>
      </c>
      <c r="H4523" s="1" t="s">
        <v>28</v>
      </c>
      <c r="I4523">
        <v>2</v>
      </c>
      <c r="J4523" s="1" t="str">
        <f>+VLOOKUP(bloques1a3[[#This Row],[respuesta]],respuestas.emociones[],2,0)</f>
        <v>miedo</v>
      </c>
      <c r="K4523" s="1">
        <f>+VLOOKUP(bloques1a3[[#This Row],[niño]],BD.niños[[Código]:[edad]],5,0)</f>
        <v>7</v>
      </c>
      <c r="L4523" s="1">
        <f>+IF(bloques1a3[[#This Row],[correcta]]=bloques1a3[[#This Row],[respuesta]],1,0)</f>
        <v>1</v>
      </c>
      <c r="M4523" s="1">
        <f>+IF(bloques1a3[[#This Row],[Sexo]]="F",1,0)</f>
        <v>0</v>
      </c>
    </row>
    <row r="4524" spans="1:13" x14ac:dyDescent="0.55000000000000004">
      <c r="A4524">
        <v>69</v>
      </c>
      <c r="B4524" s="1" t="s">
        <v>528</v>
      </c>
      <c r="C4524" s="1" t="s">
        <v>4</v>
      </c>
      <c r="D4524">
        <v>5</v>
      </c>
      <c r="E4524" s="1" t="s">
        <v>295</v>
      </c>
      <c r="F4524">
        <v>5</v>
      </c>
      <c r="G4524" s="1" t="s">
        <v>376</v>
      </c>
      <c r="H4524" s="1" t="s">
        <v>28</v>
      </c>
      <c r="I4524">
        <v>2</v>
      </c>
      <c r="J4524" s="1" t="str">
        <f>+VLOOKUP(bloques1a3[[#This Row],[respuesta]],respuestas.emociones[],2,0)</f>
        <v>miedo</v>
      </c>
      <c r="K4524" s="1">
        <f>+VLOOKUP(bloques1a3[[#This Row],[niño]],BD.niños[[Código]:[edad]],5,0)</f>
        <v>8</v>
      </c>
      <c r="L4524" s="1">
        <f>+IF(bloques1a3[[#This Row],[correcta]]=bloques1a3[[#This Row],[respuesta]],1,0)</f>
        <v>1</v>
      </c>
      <c r="M4524" s="1">
        <f>+IF(bloques1a3[[#This Row],[Sexo]]="F",1,0)</f>
        <v>0</v>
      </c>
    </row>
    <row r="4525" spans="1:13" x14ac:dyDescent="0.55000000000000004">
      <c r="A4525">
        <v>69</v>
      </c>
      <c r="B4525" s="1" t="s">
        <v>528</v>
      </c>
      <c r="C4525" s="1" t="s">
        <v>4</v>
      </c>
      <c r="D4525">
        <v>5</v>
      </c>
      <c r="E4525" s="1" t="s">
        <v>317</v>
      </c>
      <c r="F4525">
        <v>5</v>
      </c>
      <c r="G4525" s="1" t="s">
        <v>377</v>
      </c>
      <c r="H4525" s="1" t="s">
        <v>29</v>
      </c>
      <c r="I4525">
        <v>2</v>
      </c>
      <c r="J4525" s="1" t="str">
        <f>+VLOOKUP(bloques1a3[[#This Row],[respuesta]],respuestas.emociones[],2,0)</f>
        <v>miedo</v>
      </c>
      <c r="K4525" s="1">
        <f>+VLOOKUP(bloques1a3[[#This Row],[niño]],BD.niños[[Código]:[edad]],5,0)</f>
        <v>10</v>
      </c>
      <c r="L4525" s="1">
        <f>+IF(bloques1a3[[#This Row],[correcta]]=bloques1a3[[#This Row],[respuesta]],1,0)</f>
        <v>1</v>
      </c>
      <c r="M4525" s="1">
        <f>+IF(bloques1a3[[#This Row],[Sexo]]="F",1,0)</f>
        <v>1</v>
      </c>
    </row>
    <row r="4526" spans="1:13" x14ac:dyDescent="0.55000000000000004">
      <c r="A4526">
        <v>69</v>
      </c>
      <c r="B4526" s="1" t="s">
        <v>528</v>
      </c>
      <c r="C4526" s="1" t="s">
        <v>4</v>
      </c>
      <c r="D4526">
        <v>5</v>
      </c>
      <c r="E4526" s="1" t="s">
        <v>320</v>
      </c>
      <c r="F4526">
        <v>6</v>
      </c>
      <c r="G4526" s="1" t="s">
        <v>377</v>
      </c>
      <c r="H4526" s="1" t="s">
        <v>28</v>
      </c>
      <c r="I4526">
        <v>2</v>
      </c>
      <c r="J4526" s="1" t="str">
        <f>+VLOOKUP(bloques1a3[[#This Row],[respuesta]],respuestas.emociones[],2,0)</f>
        <v>sorpresa</v>
      </c>
      <c r="K4526" s="1">
        <f>+VLOOKUP(bloques1a3[[#This Row],[niño]],BD.niños[[Código]:[edad]],5,0)</f>
        <v>10</v>
      </c>
      <c r="L4526" s="1">
        <f>+IF(bloques1a3[[#This Row],[correcta]]=bloques1a3[[#This Row],[respuesta]],1,0)</f>
        <v>0</v>
      </c>
      <c r="M4526" s="1">
        <f>+IF(bloques1a3[[#This Row],[Sexo]]="F",1,0)</f>
        <v>0</v>
      </c>
    </row>
    <row r="4527" spans="1:13" x14ac:dyDescent="0.55000000000000004">
      <c r="A4527">
        <v>69</v>
      </c>
      <c r="B4527" s="1" t="s">
        <v>528</v>
      </c>
      <c r="C4527" s="1" t="s">
        <v>4</v>
      </c>
      <c r="D4527">
        <v>5</v>
      </c>
      <c r="E4527" s="1" t="s">
        <v>323</v>
      </c>
      <c r="F4527">
        <v>6</v>
      </c>
      <c r="G4527" s="1" t="s">
        <v>376</v>
      </c>
      <c r="H4527" s="1" t="s">
        <v>29</v>
      </c>
      <c r="I4527">
        <v>2</v>
      </c>
      <c r="J4527" s="1" t="str">
        <f>+VLOOKUP(bloques1a3[[#This Row],[respuesta]],respuestas.emociones[],2,0)</f>
        <v>sorpresa</v>
      </c>
      <c r="K4527" s="1">
        <f>+VLOOKUP(bloques1a3[[#This Row],[niño]],BD.niños[[Código]:[edad]],5,0)</f>
        <v>8</v>
      </c>
      <c r="L4527" s="1">
        <f>+IF(bloques1a3[[#This Row],[correcta]]=bloques1a3[[#This Row],[respuesta]],1,0)</f>
        <v>0</v>
      </c>
      <c r="M4527" s="1">
        <f>+IF(bloques1a3[[#This Row],[Sexo]]="F",1,0)</f>
        <v>1</v>
      </c>
    </row>
    <row r="4528" spans="1:13" x14ac:dyDescent="0.55000000000000004">
      <c r="A4528">
        <v>69</v>
      </c>
      <c r="B4528" s="1" t="s">
        <v>528</v>
      </c>
      <c r="C4528" s="1" t="s">
        <v>4</v>
      </c>
      <c r="D4528">
        <v>5</v>
      </c>
      <c r="E4528" s="1" t="s">
        <v>327</v>
      </c>
      <c r="F4528">
        <v>5</v>
      </c>
      <c r="G4528" s="1" t="s">
        <v>376</v>
      </c>
      <c r="H4528" s="1" t="s">
        <v>29</v>
      </c>
      <c r="I4528">
        <v>2</v>
      </c>
      <c r="J4528" s="1" t="str">
        <f>+VLOOKUP(bloques1a3[[#This Row],[respuesta]],respuestas.emociones[],2,0)</f>
        <v>miedo</v>
      </c>
      <c r="K4528" s="1">
        <f>+VLOOKUP(bloques1a3[[#This Row],[niño]],BD.niños[[Código]:[edad]],5,0)</f>
        <v>7</v>
      </c>
      <c r="L4528" s="1">
        <f>+IF(bloques1a3[[#This Row],[correcta]]=bloques1a3[[#This Row],[respuesta]],1,0)</f>
        <v>1</v>
      </c>
      <c r="M4528" s="1">
        <f>+IF(bloques1a3[[#This Row],[Sexo]]="F",1,0)</f>
        <v>1</v>
      </c>
    </row>
    <row r="4529" spans="1:13" x14ac:dyDescent="0.55000000000000004">
      <c r="A4529">
        <v>69</v>
      </c>
      <c r="B4529" s="1" t="s">
        <v>528</v>
      </c>
      <c r="C4529" s="1" t="s">
        <v>4</v>
      </c>
      <c r="D4529">
        <v>5</v>
      </c>
      <c r="E4529" s="1" t="s">
        <v>331</v>
      </c>
      <c r="F4529">
        <v>5</v>
      </c>
      <c r="G4529" s="1" t="s">
        <v>376</v>
      </c>
      <c r="H4529" s="1" t="s">
        <v>29</v>
      </c>
      <c r="I4529">
        <v>2</v>
      </c>
      <c r="J4529" s="1" t="str">
        <f>+VLOOKUP(bloques1a3[[#This Row],[respuesta]],respuestas.emociones[],2,0)</f>
        <v>miedo</v>
      </c>
      <c r="K4529" s="1">
        <f>+VLOOKUP(bloques1a3[[#This Row],[niño]],BD.niños[[Código]:[edad]],5,0)</f>
        <v>8</v>
      </c>
      <c r="L4529" s="1">
        <f>+IF(bloques1a3[[#This Row],[correcta]]=bloques1a3[[#This Row],[respuesta]],1,0)</f>
        <v>1</v>
      </c>
      <c r="M4529" s="1">
        <f>+IF(bloques1a3[[#This Row],[Sexo]]="F",1,0)</f>
        <v>1</v>
      </c>
    </row>
    <row r="4530" spans="1:13" x14ac:dyDescent="0.55000000000000004">
      <c r="A4530">
        <v>70</v>
      </c>
      <c r="B4530" s="1" t="s">
        <v>529</v>
      </c>
      <c r="C4530" s="1" t="s">
        <v>2</v>
      </c>
      <c r="D4530">
        <v>1</v>
      </c>
      <c r="E4530" s="1" t="s">
        <v>105</v>
      </c>
      <c r="F4530">
        <v>1</v>
      </c>
      <c r="G4530" s="1" t="s">
        <v>377</v>
      </c>
      <c r="H4530" s="1" t="s">
        <v>29</v>
      </c>
      <c r="I4530">
        <v>2</v>
      </c>
      <c r="J4530" s="1" t="str">
        <f>+VLOOKUP(bloques1a3[[#This Row],[respuesta]],respuestas.emociones[],2,0)</f>
        <v>neutra</v>
      </c>
      <c r="K4530" s="1">
        <f>+VLOOKUP(bloques1a3[[#This Row],[niño]],BD.niños[[Código]:[edad]],5,0)</f>
        <v>10</v>
      </c>
      <c r="L4530" s="1">
        <f>+IF(bloques1a3[[#This Row],[correcta]]=bloques1a3[[#This Row],[respuesta]],1,0)</f>
        <v>1</v>
      </c>
      <c r="M4530" s="1">
        <f>+IF(bloques1a3[[#This Row],[Sexo]]="F",1,0)</f>
        <v>1</v>
      </c>
    </row>
    <row r="4531" spans="1:13" x14ac:dyDescent="0.55000000000000004">
      <c r="A4531">
        <v>70</v>
      </c>
      <c r="B4531" s="1" t="s">
        <v>529</v>
      </c>
      <c r="C4531" s="1" t="s">
        <v>2</v>
      </c>
      <c r="D4531">
        <v>1</v>
      </c>
      <c r="E4531" s="1" t="s">
        <v>108</v>
      </c>
      <c r="F4531">
        <v>6</v>
      </c>
      <c r="G4531" s="1" t="s">
        <v>377</v>
      </c>
      <c r="H4531" s="1" t="s">
        <v>29</v>
      </c>
      <c r="I4531">
        <v>2</v>
      </c>
      <c r="J4531" s="1" t="str">
        <f>+VLOOKUP(bloques1a3[[#This Row],[respuesta]],respuestas.emociones[],2,0)</f>
        <v>sorpresa</v>
      </c>
      <c r="K4531" s="1">
        <f>+VLOOKUP(bloques1a3[[#This Row],[niño]],BD.niños[[Código]:[edad]],5,0)</f>
        <v>10</v>
      </c>
      <c r="L4531" s="1">
        <f>+IF(bloques1a3[[#This Row],[correcta]]=bloques1a3[[#This Row],[respuesta]],1,0)</f>
        <v>0</v>
      </c>
      <c r="M4531" s="1">
        <f>+IF(bloques1a3[[#This Row],[Sexo]]="F",1,0)</f>
        <v>1</v>
      </c>
    </row>
    <row r="4532" spans="1:13" x14ac:dyDescent="0.55000000000000004">
      <c r="A4532">
        <v>70</v>
      </c>
      <c r="B4532" s="1" t="s">
        <v>529</v>
      </c>
      <c r="C4532" s="1" t="s">
        <v>2</v>
      </c>
      <c r="D4532">
        <v>1</v>
      </c>
      <c r="E4532" s="1" t="s">
        <v>112</v>
      </c>
      <c r="F4532">
        <v>1</v>
      </c>
      <c r="G4532" s="1" t="s">
        <v>377</v>
      </c>
      <c r="H4532" s="1" t="s">
        <v>29</v>
      </c>
      <c r="I4532">
        <v>2</v>
      </c>
      <c r="J4532" s="1" t="str">
        <f>+VLOOKUP(bloques1a3[[#This Row],[respuesta]],respuestas.emociones[],2,0)</f>
        <v>neutra</v>
      </c>
      <c r="K4532" s="1">
        <f>+VLOOKUP(bloques1a3[[#This Row],[niño]],BD.niños[[Código]:[edad]],5,0)</f>
        <v>9</v>
      </c>
      <c r="L4532" s="1">
        <f>+IF(bloques1a3[[#This Row],[correcta]]=bloques1a3[[#This Row],[respuesta]],1,0)</f>
        <v>1</v>
      </c>
      <c r="M4532" s="1">
        <f>+IF(bloques1a3[[#This Row],[Sexo]]="F",1,0)</f>
        <v>1</v>
      </c>
    </row>
    <row r="4533" spans="1:13" x14ac:dyDescent="0.55000000000000004">
      <c r="A4533">
        <v>70</v>
      </c>
      <c r="B4533" s="1" t="s">
        <v>529</v>
      </c>
      <c r="C4533" s="1" t="s">
        <v>2</v>
      </c>
      <c r="D4533">
        <v>1</v>
      </c>
      <c r="E4533" s="1" t="s">
        <v>116</v>
      </c>
      <c r="F4533">
        <v>1</v>
      </c>
      <c r="G4533" s="1" t="s">
        <v>377</v>
      </c>
      <c r="H4533" s="1" t="s">
        <v>29</v>
      </c>
      <c r="I4533">
        <v>2</v>
      </c>
      <c r="J4533" s="1" t="str">
        <f>+VLOOKUP(bloques1a3[[#This Row],[respuesta]],respuestas.emociones[],2,0)</f>
        <v>neutra</v>
      </c>
      <c r="K4533" s="1">
        <f>+VLOOKUP(bloques1a3[[#This Row],[niño]],BD.niños[[Código]:[edad]],5,0)</f>
        <v>9</v>
      </c>
      <c r="L4533" s="1">
        <f>+IF(bloques1a3[[#This Row],[correcta]]=bloques1a3[[#This Row],[respuesta]],1,0)</f>
        <v>1</v>
      </c>
      <c r="M4533" s="1">
        <f>+IF(bloques1a3[[#This Row],[Sexo]]="F",1,0)</f>
        <v>1</v>
      </c>
    </row>
    <row r="4534" spans="1:13" x14ac:dyDescent="0.55000000000000004">
      <c r="A4534">
        <v>70</v>
      </c>
      <c r="B4534" s="1" t="s">
        <v>529</v>
      </c>
      <c r="C4534" s="1" t="s">
        <v>2</v>
      </c>
      <c r="D4534">
        <v>1</v>
      </c>
      <c r="E4534" s="1" t="s">
        <v>120</v>
      </c>
      <c r="F4534">
        <v>1</v>
      </c>
      <c r="G4534" s="1" t="s">
        <v>377</v>
      </c>
      <c r="H4534" s="1" t="s">
        <v>28</v>
      </c>
      <c r="I4534">
        <v>2</v>
      </c>
      <c r="J4534" s="1" t="str">
        <f>+VLOOKUP(bloques1a3[[#This Row],[respuesta]],respuestas.emociones[],2,0)</f>
        <v>neutra</v>
      </c>
      <c r="K4534" s="1">
        <f>+VLOOKUP(bloques1a3[[#This Row],[niño]],BD.niños[[Código]:[edad]],5,0)</f>
        <v>10</v>
      </c>
      <c r="L4534" s="1">
        <f>+IF(bloques1a3[[#This Row],[correcta]]=bloques1a3[[#This Row],[respuesta]],1,0)</f>
        <v>1</v>
      </c>
      <c r="M4534" s="1">
        <f>+IF(bloques1a3[[#This Row],[Sexo]]="F",1,0)</f>
        <v>0</v>
      </c>
    </row>
    <row r="4535" spans="1:13" x14ac:dyDescent="0.55000000000000004">
      <c r="A4535">
        <v>70</v>
      </c>
      <c r="B4535" s="1" t="s">
        <v>529</v>
      </c>
      <c r="C4535" s="1" t="s">
        <v>2</v>
      </c>
      <c r="D4535">
        <v>1</v>
      </c>
      <c r="E4535" s="1" t="s">
        <v>123</v>
      </c>
      <c r="F4535">
        <v>1</v>
      </c>
      <c r="G4535" s="1" t="s">
        <v>376</v>
      </c>
      <c r="H4535" s="1" t="s">
        <v>28</v>
      </c>
      <c r="I4535">
        <v>2</v>
      </c>
      <c r="J4535" s="1" t="str">
        <f>+VLOOKUP(bloques1a3[[#This Row],[respuesta]],respuestas.emociones[],2,0)</f>
        <v>neutra</v>
      </c>
      <c r="K4535" s="1">
        <f>+VLOOKUP(bloques1a3[[#This Row],[niño]],BD.niños[[Código]:[edad]],5,0)</f>
        <v>8</v>
      </c>
      <c r="L4535" s="1">
        <f>+IF(bloques1a3[[#This Row],[correcta]]=bloques1a3[[#This Row],[respuesta]],1,0)</f>
        <v>1</v>
      </c>
      <c r="M4535" s="1">
        <f>+IF(bloques1a3[[#This Row],[Sexo]]="F",1,0)</f>
        <v>0</v>
      </c>
    </row>
    <row r="4536" spans="1:13" x14ac:dyDescent="0.55000000000000004">
      <c r="A4536">
        <v>70</v>
      </c>
      <c r="B4536" s="1" t="s">
        <v>529</v>
      </c>
      <c r="C4536" s="1" t="s">
        <v>2</v>
      </c>
      <c r="D4536">
        <v>1</v>
      </c>
      <c r="E4536" s="1" t="s">
        <v>127</v>
      </c>
      <c r="F4536">
        <v>3</v>
      </c>
      <c r="G4536" s="1" t="s">
        <v>375</v>
      </c>
      <c r="H4536" s="1" t="s">
        <v>28</v>
      </c>
      <c r="I4536">
        <v>2</v>
      </c>
      <c r="J4536" s="1" t="str">
        <f>+VLOOKUP(bloques1a3[[#This Row],[respuesta]],respuestas.emociones[],2,0)</f>
        <v>tristeza</v>
      </c>
      <c r="K4536" s="1">
        <f>+VLOOKUP(bloques1a3[[#This Row],[niño]],BD.niños[[Código]:[edad]],5,0)</f>
        <v>6</v>
      </c>
      <c r="L4536" s="1">
        <f>+IF(bloques1a3[[#This Row],[correcta]]=bloques1a3[[#This Row],[respuesta]],1,0)</f>
        <v>0</v>
      </c>
      <c r="M4536" s="1">
        <f>+IF(bloques1a3[[#This Row],[Sexo]]="F",1,0)</f>
        <v>0</v>
      </c>
    </row>
    <row r="4537" spans="1:13" x14ac:dyDescent="0.55000000000000004">
      <c r="A4537">
        <v>70</v>
      </c>
      <c r="B4537" s="1" t="s">
        <v>529</v>
      </c>
      <c r="C4537" s="1" t="s">
        <v>2</v>
      </c>
      <c r="D4537">
        <v>1</v>
      </c>
      <c r="E4537" s="1" t="s">
        <v>131</v>
      </c>
      <c r="F4537">
        <v>3</v>
      </c>
      <c r="G4537" s="1" t="s">
        <v>375</v>
      </c>
      <c r="H4537" s="1" t="s">
        <v>29</v>
      </c>
      <c r="I4537">
        <v>2</v>
      </c>
      <c r="J4537" s="1" t="str">
        <f>+VLOOKUP(bloques1a3[[#This Row],[respuesta]],respuestas.emociones[],2,0)</f>
        <v>tristeza</v>
      </c>
      <c r="K4537" s="1">
        <f>+VLOOKUP(bloques1a3[[#This Row],[niño]],BD.niños[[Código]:[edad]],5,0)</f>
        <v>6</v>
      </c>
      <c r="L4537" s="1">
        <f>+IF(bloques1a3[[#This Row],[correcta]]=bloques1a3[[#This Row],[respuesta]],1,0)</f>
        <v>0</v>
      </c>
      <c r="M4537" s="1">
        <f>+IF(bloques1a3[[#This Row],[Sexo]]="F",1,0)</f>
        <v>1</v>
      </c>
    </row>
    <row r="4538" spans="1:13" x14ac:dyDescent="0.55000000000000004">
      <c r="A4538">
        <v>70</v>
      </c>
      <c r="B4538" s="1" t="s">
        <v>529</v>
      </c>
      <c r="C4538" s="1" t="s">
        <v>2</v>
      </c>
      <c r="D4538">
        <v>1</v>
      </c>
      <c r="E4538" s="1" t="s">
        <v>135</v>
      </c>
      <c r="F4538">
        <v>1</v>
      </c>
      <c r="G4538" s="1" t="s">
        <v>375</v>
      </c>
      <c r="H4538" s="1" t="s">
        <v>28</v>
      </c>
      <c r="I4538">
        <v>2</v>
      </c>
      <c r="J4538" s="1" t="str">
        <f>+VLOOKUP(bloques1a3[[#This Row],[respuesta]],respuestas.emociones[],2,0)</f>
        <v>neutra</v>
      </c>
      <c r="K4538" s="1">
        <f>+VLOOKUP(bloques1a3[[#This Row],[niño]],BD.niños[[Código]:[edad]],5,0)</f>
        <v>6</v>
      </c>
      <c r="L4538" s="1">
        <f>+IF(bloques1a3[[#This Row],[correcta]]=bloques1a3[[#This Row],[respuesta]],1,0)</f>
        <v>1</v>
      </c>
      <c r="M4538" s="1">
        <f>+IF(bloques1a3[[#This Row],[Sexo]]="F",1,0)</f>
        <v>0</v>
      </c>
    </row>
    <row r="4539" spans="1:13" x14ac:dyDescent="0.55000000000000004">
      <c r="A4539">
        <v>70</v>
      </c>
      <c r="B4539" s="1" t="s">
        <v>529</v>
      </c>
      <c r="C4539" s="1" t="s">
        <v>2</v>
      </c>
      <c r="D4539">
        <v>1</v>
      </c>
      <c r="E4539" s="1" t="s">
        <v>139</v>
      </c>
      <c r="F4539">
        <v>1</v>
      </c>
      <c r="G4539" s="1" t="s">
        <v>376</v>
      </c>
      <c r="H4539" s="1" t="s">
        <v>28</v>
      </c>
      <c r="I4539">
        <v>2</v>
      </c>
      <c r="J4539" s="1" t="str">
        <f>+VLOOKUP(bloques1a3[[#This Row],[respuesta]],respuestas.emociones[],2,0)</f>
        <v>neutra</v>
      </c>
      <c r="K4539" s="1">
        <f>+VLOOKUP(bloques1a3[[#This Row],[niño]],BD.niños[[Código]:[edad]],5,0)</f>
        <v>8</v>
      </c>
      <c r="L4539" s="1">
        <f>+IF(bloques1a3[[#This Row],[correcta]]=bloques1a3[[#This Row],[respuesta]],1,0)</f>
        <v>1</v>
      </c>
      <c r="M4539" s="1">
        <f>+IF(bloques1a3[[#This Row],[Sexo]]="F",1,0)</f>
        <v>0</v>
      </c>
    </row>
    <row r="4540" spans="1:13" x14ac:dyDescent="0.55000000000000004">
      <c r="A4540">
        <v>70</v>
      </c>
      <c r="B4540" s="1" t="s">
        <v>529</v>
      </c>
      <c r="C4540" s="1" t="s">
        <v>2</v>
      </c>
      <c r="D4540">
        <v>1</v>
      </c>
      <c r="E4540" s="1" t="s">
        <v>141</v>
      </c>
      <c r="F4540">
        <v>1</v>
      </c>
      <c r="G4540" s="1" t="s">
        <v>376</v>
      </c>
      <c r="H4540" s="1" t="s">
        <v>29</v>
      </c>
      <c r="I4540">
        <v>2</v>
      </c>
      <c r="J4540" s="1" t="str">
        <f>+VLOOKUP(bloques1a3[[#This Row],[respuesta]],respuestas.emociones[],2,0)</f>
        <v>neutra</v>
      </c>
      <c r="K4540" s="1">
        <f>+VLOOKUP(bloques1a3[[#This Row],[niño]],BD.niños[[Código]:[edad]],5,0)</f>
        <v>7</v>
      </c>
      <c r="L4540" s="1">
        <f>+IF(bloques1a3[[#This Row],[correcta]]=bloques1a3[[#This Row],[respuesta]],1,0)</f>
        <v>1</v>
      </c>
      <c r="M4540" s="1">
        <f>+IF(bloques1a3[[#This Row],[Sexo]]="F",1,0)</f>
        <v>1</v>
      </c>
    </row>
    <row r="4541" spans="1:13" x14ac:dyDescent="0.55000000000000004">
      <c r="A4541">
        <v>70</v>
      </c>
      <c r="B4541" s="1" t="s">
        <v>529</v>
      </c>
      <c r="C4541" s="1" t="s">
        <v>2</v>
      </c>
      <c r="D4541">
        <v>1</v>
      </c>
      <c r="E4541" s="1" t="s">
        <v>145</v>
      </c>
      <c r="F4541">
        <v>1</v>
      </c>
      <c r="G4541" s="1" t="s">
        <v>376</v>
      </c>
      <c r="H4541" s="1" t="s">
        <v>28</v>
      </c>
      <c r="I4541">
        <v>2</v>
      </c>
      <c r="J4541" s="1" t="str">
        <f>+VLOOKUP(bloques1a3[[#This Row],[respuesta]],respuestas.emociones[],2,0)</f>
        <v>neutra</v>
      </c>
      <c r="K4541" s="1">
        <f>+VLOOKUP(bloques1a3[[#This Row],[niño]],BD.niños[[Código]:[edad]],5,0)</f>
        <v>8</v>
      </c>
      <c r="L4541" s="1">
        <f>+IF(bloques1a3[[#This Row],[correcta]]=bloques1a3[[#This Row],[respuesta]],1,0)</f>
        <v>1</v>
      </c>
      <c r="M4541" s="1">
        <f>+IF(bloques1a3[[#This Row],[Sexo]]="F",1,0)</f>
        <v>0</v>
      </c>
    </row>
    <row r="4542" spans="1:13" x14ac:dyDescent="0.55000000000000004">
      <c r="A4542">
        <v>70</v>
      </c>
      <c r="B4542" s="1" t="s">
        <v>529</v>
      </c>
      <c r="C4542" s="1" t="s">
        <v>2</v>
      </c>
      <c r="D4542">
        <v>1</v>
      </c>
      <c r="E4542" s="1" t="s">
        <v>147</v>
      </c>
      <c r="F4542">
        <v>1</v>
      </c>
      <c r="G4542" s="1" t="s">
        <v>376</v>
      </c>
      <c r="H4542" s="1" t="s">
        <v>28</v>
      </c>
      <c r="I4542">
        <v>2</v>
      </c>
      <c r="J4542" s="1" t="str">
        <f>+VLOOKUP(bloques1a3[[#This Row],[respuesta]],respuestas.emociones[],2,0)</f>
        <v>neutra</v>
      </c>
      <c r="K4542" s="1">
        <f>+VLOOKUP(bloques1a3[[#This Row],[niño]],BD.niños[[Código]:[edad]],5,0)</f>
        <v>8</v>
      </c>
      <c r="L4542" s="1">
        <f>+IF(bloques1a3[[#This Row],[correcta]]=bloques1a3[[#This Row],[respuesta]],1,0)</f>
        <v>1</v>
      </c>
      <c r="M4542" s="1">
        <f>+IF(bloques1a3[[#This Row],[Sexo]]="F",1,0)</f>
        <v>0</v>
      </c>
    </row>
    <row r="4543" spans="1:13" x14ac:dyDescent="0.55000000000000004">
      <c r="A4543">
        <v>70</v>
      </c>
      <c r="B4543" s="1" t="s">
        <v>529</v>
      </c>
      <c r="C4543" s="1" t="s">
        <v>2</v>
      </c>
      <c r="D4543">
        <v>1</v>
      </c>
      <c r="E4543" s="1" t="s">
        <v>214</v>
      </c>
      <c r="F4543">
        <v>1</v>
      </c>
      <c r="G4543" s="1" t="s">
        <v>377</v>
      </c>
      <c r="H4543" s="1" t="s">
        <v>29</v>
      </c>
      <c r="I4543">
        <v>2</v>
      </c>
      <c r="J4543" s="1" t="str">
        <f>+VLOOKUP(bloques1a3[[#This Row],[respuesta]],respuestas.emociones[],2,0)</f>
        <v>neutra</v>
      </c>
      <c r="K4543" s="1">
        <f>+VLOOKUP(bloques1a3[[#This Row],[niño]],BD.niños[[Código]:[edad]],5,0)</f>
        <v>10</v>
      </c>
      <c r="L4543" s="1">
        <f>+IF(bloques1a3[[#This Row],[correcta]]=bloques1a3[[#This Row],[respuesta]],1,0)</f>
        <v>1</v>
      </c>
      <c r="M4543" s="1">
        <f>+IF(bloques1a3[[#This Row],[Sexo]]="F",1,0)</f>
        <v>1</v>
      </c>
    </row>
    <row r="4544" spans="1:13" x14ac:dyDescent="0.55000000000000004">
      <c r="A4544">
        <v>70</v>
      </c>
      <c r="B4544" s="1" t="s">
        <v>529</v>
      </c>
      <c r="C4544" s="1" t="s">
        <v>2</v>
      </c>
      <c r="D4544">
        <v>1</v>
      </c>
      <c r="E4544" s="1" t="s">
        <v>217</v>
      </c>
      <c r="F4544">
        <v>1</v>
      </c>
      <c r="G4544" s="1" t="s">
        <v>377</v>
      </c>
      <c r="H4544" s="1" t="s">
        <v>29</v>
      </c>
      <c r="I4544">
        <v>2</v>
      </c>
      <c r="J4544" s="1" t="str">
        <f>+VLOOKUP(bloques1a3[[#This Row],[respuesta]],respuestas.emociones[],2,0)</f>
        <v>neutra</v>
      </c>
      <c r="K4544" s="1">
        <f>+VLOOKUP(bloques1a3[[#This Row],[niño]],BD.niños[[Código]:[edad]],5,0)</f>
        <v>10</v>
      </c>
      <c r="L4544" s="1">
        <f>+IF(bloques1a3[[#This Row],[correcta]]=bloques1a3[[#This Row],[respuesta]],1,0)</f>
        <v>1</v>
      </c>
      <c r="M4544" s="1">
        <f>+IF(bloques1a3[[#This Row],[Sexo]]="F",1,0)</f>
        <v>1</v>
      </c>
    </row>
    <row r="4545" spans="1:13" x14ac:dyDescent="0.55000000000000004">
      <c r="A4545">
        <v>70</v>
      </c>
      <c r="B4545" s="1" t="s">
        <v>529</v>
      </c>
      <c r="C4545" s="1" t="s">
        <v>2</v>
      </c>
      <c r="D4545">
        <v>1</v>
      </c>
      <c r="E4545" s="1" t="s">
        <v>220</v>
      </c>
      <c r="F4545">
        <v>5</v>
      </c>
      <c r="G4545" s="1" t="s">
        <v>377</v>
      </c>
      <c r="H4545" s="1" t="s">
        <v>29</v>
      </c>
      <c r="I4545">
        <v>2</v>
      </c>
      <c r="J4545" s="1" t="str">
        <f>+VLOOKUP(bloques1a3[[#This Row],[respuesta]],respuestas.emociones[],2,0)</f>
        <v>miedo</v>
      </c>
      <c r="K4545" s="1">
        <f>+VLOOKUP(bloques1a3[[#This Row],[niño]],BD.niños[[Código]:[edad]],5,0)</f>
        <v>10</v>
      </c>
      <c r="L4545" s="1">
        <f>+IF(bloques1a3[[#This Row],[correcta]]=bloques1a3[[#This Row],[respuesta]],1,0)</f>
        <v>0</v>
      </c>
      <c r="M4545" s="1">
        <f>+IF(bloques1a3[[#This Row],[Sexo]]="F",1,0)</f>
        <v>1</v>
      </c>
    </row>
    <row r="4546" spans="1:13" x14ac:dyDescent="0.55000000000000004">
      <c r="A4546">
        <v>70</v>
      </c>
      <c r="B4546" s="1" t="s">
        <v>529</v>
      </c>
      <c r="C4546" s="1" t="s">
        <v>2</v>
      </c>
      <c r="D4546">
        <v>1</v>
      </c>
      <c r="E4546" s="1" t="s">
        <v>223</v>
      </c>
      <c r="F4546">
        <v>5</v>
      </c>
      <c r="G4546" s="1" t="s">
        <v>376</v>
      </c>
      <c r="H4546" s="1" t="s">
        <v>29</v>
      </c>
      <c r="I4546">
        <v>2</v>
      </c>
      <c r="J4546" s="1" t="str">
        <f>+VLOOKUP(bloques1a3[[#This Row],[respuesta]],respuestas.emociones[],2,0)</f>
        <v>miedo</v>
      </c>
      <c r="K4546" s="1">
        <f>+VLOOKUP(bloques1a3[[#This Row],[niño]],BD.niños[[Código]:[edad]],5,0)</f>
        <v>8</v>
      </c>
      <c r="L4546" s="1">
        <f>+IF(bloques1a3[[#This Row],[correcta]]=bloques1a3[[#This Row],[respuesta]],1,0)</f>
        <v>0</v>
      </c>
      <c r="M4546" s="1">
        <f>+IF(bloques1a3[[#This Row],[Sexo]]="F",1,0)</f>
        <v>1</v>
      </c>
    </row>
    <row r="4547" spans="1:13" x14ac:dyDescent="0.55000000000000004">
      <c r="A4547">
        <v>70</v>
      </c>
      <c r="B4547" s="1" t="s">
        <v>529</v>
      </c>
      <c r="C4547" s="1" t="s">
        <v>2</v>
      </c>
      <c r="D4547">
        <v>1</v>
      </c>
      <c r="E4547" s="1" t="s">
        <v>226</v>
      </c>
      <c r="F4547">
        <v>1</v>
      </c>
      <c r="G4547" s="1" t="s">
        <v>377</v>
      </c>
      <c r="H4547" s="1" t="s">
        <v>28</v>
      </c>
      <c r="I4547">
        <v>2</v>
      </c>
      <c r="J4547" s="1" t="str">
        <f>+VLOOKUP(bloques1a3[[#This Row],[respuesta]],respuestas.emociones[],2,0)</f>
        <v>neutra</v>
      </c>
      <c r="K4547" s="1">
        <f>+VLOOKUP(bloques1a3[[#This Row],[niño]],BD.niños[[Código]:[edad]],5,0)</f>
        <v>10</v>
      </c>
      <c r="L4547" s="1">
        <f>+IF(bloques1a3[[#This Row],[correcta]]=bloques1a3[[#This Row],[respuesta]],1,0)</f>
        <v>1</v>
      </c>
      <c r="M4547" s="1">
        <f>+IF(bloques1a3[[#This Row],[Sexo]]="F",1,0)</f>
        <v>0</v>
      </c>
    </row>
    <row r="4548" spans="1:13" x14ac:dyDescent="0.55000000000000004">
      <c r="A4548">
        <v>70</v>
      </c>
      <c r="B4548" s="1" t="s">
        <v>529</v>
      </c>
      <c r="C4548" s="1" t="s">
        <v>2</v>
      </c>
      <c r="D4548">
        <v>1</v>
      </c>
      <c r="E4548" s="1" t="s">
        <v>229</v>
      </c>
      <c r="F4548">
        <v>1</v>
      </c>
      <c r="G4548" s="1" t="s">
        <v>376</v>
      </c>
      <c r="H4548" s="1" t="s">
        <v>28</v>
      </c>
      <c r="I4548">
        <v>2</v>
      </c>
      <c r="J4548" s="1" t="str">
        <f>+VLOOKUP(bloques1a3[[#This Row],[respuesta]],respuestas.emociones[],2,0)</f>
        <v>neutra</v>
      </c>
      <c r="K4548" s="1">
        <f>+VLOOKUP(bloques1a3[[#This Row],[niño]],BD.niños[[Código]:[edad]],5,0)</f>
        <v>7</v>
      </c>
      <c r="L4548" s="1">
        <f>+IF(bloques1a3[[#This Row],[correcta]]=bloques1a3[[#This Row],[respuesta]],1,0)</f>
        <v>1</v>
      </c>
      <c r="M4548" s="1">
        <f>+IF(bloques1a3[[#This Row],[Sexo]]="F",1,0)</f>
        <v>0</v>
      </c>
    </row>
    <row r="4549" spans="1:13" x14ac:dyDescent="0.55000000000000004">
      <c r="A4549">
        <v>70</v>
      </c>
      <c r="B4549" s="1" t="s">
        <v>529</v>
      </c>
      <c r="C4549" s="1" t="s">
        <v>2</v>
      </c>
      <c r="D4549">
        <v>1</v>
      </c>
      <c r="E4549" s="1" t="s">
        <v>231</v>
      </c>
      <c r="F4549">
        <v>6</v>
      </c>
      <c r="G4549" s="1" t="s">
        <v>375</v>
      </c>
      <c r="H4549" s="1" t="s">
        <v>29</v>
      </c>
      <c r="I4549">
        <v>2</v>
      </c>
      <c r="J4549" s="1" t="str">
        <f>+VLOOKUP(bloques1a3[[#This Row],[respuesta]],respuestas.emociones[],2,0)</f>
        <v>sorpresa</v>
      </c>
      <c r="K4549" s="1">
        <f>+VLOOKUP(bloques1a3[[#This Row],[niño]],BD.niños[[Código]:[edad]],5,0)</f>
        <v>6</v>
      </c>
      <c r="L4549" s="1">
        <f>+IF(bloques1a3[[#This Row],[correcta]]=bloques1a3[[#This Row],[respuesta]],1,0)</f>
        <v>0</v>
      </c>
      <c r="M4549" s="1">
        <f>+IF(bloques1a3[[#This Row],[Sexo]]="F",1,0)</f>
        <v>1</v>
      </c>
    </row>
    <row r="4550" spans="1:13" x14ac:dyDescent="0.55000000000000004">
      <c r="A4550">
        <v>70</v>
      </c>
      <c r="B4550" s="1" t="s">
        <v>529</v>
      </c>
      <c r="C4550" s="1" t="s">
        <v>2</v>
      </c>
      <c r="D4550">
        <v>1</v>
      </c>
      <c r="E4550" s="1" t="s">
        <v>286</v>
      </c>
      <c r="F4550">
        <v>2</v>
      </c>
      <c r="G4550" s="1" t="s">
        <v>375</v>
      </c>
      <c r="H4550" s="1" t="s">
        <v>28</v>
      </c>
      <c r="I4550">
        <v>2</v>
      </c>
      <c r="J4550" s="1" t="str">
        <f>+VLOOKUP(bloques1a3[[#This Row],[respuesta]],respuestas.emociones[],2,0)</f>
        <v>alegria</v>
      </c>
      <c r="K4550" s="1">
        <f>+VLOOKUP(bloques1a3[[#This Row],[niño]],BD.niños[[Código]:[edad]],5,0)</f>
        <v>5</v>
      </c>
      <c r="L4550" s="1">
        <f>+IF(bloques1a3[[#This Row],[correcta]]=bloques1a3[[#This Row],[respuesta]],1,0)</f>
        <v>0</v>
      </c>
      <c r="M4550" s="1">
        <f>+IF(bloques1a3[[#This Row],[Sexo]]="F",1,0)</f>
        <v>0</v>
      </c>
    </row>
    <row r="4551" spans="1:13" x14ac:dyDescent="0.55000000000000004">
      <c r="A4551">
        <v>70</v>
      </c>
      <c r="B4551" s="1" t="s">
        <v>529</v>
      </c>
      <c r="C4551" s="1" t="s">
        <v>2</v>
      </c>
      <c r="D4551">
        <v>1</v>
      </c>
      <c r="E4551" s="1" t="s">
        <v>290</v>
      </c>
      <c r="F4551">
        <v>5</v>
      </c>
      <c r="G4551" s="1" t="s">
        <v>375</v>
      </c>
      <c r="H4551" s="1" t="s">
        <v>28</v>
      </c>
      <c r="I4551">
        <v>2</v>
      </c>
      <c r="J4551" s="1" t="str">
        <f>+VLOOKUP(bloques1a3[[#This Row],[respuesta]],respuestas.emociones[],2,0)</f>
        <v>miedo</v>
      </c>
      <c r="K4551" s="1">
        <f>+VLOOKUP(bloques1a3[[#This Row],[niño]],BD.niños[[Código]:[edad]],5,0)</f>
        <v>6</v>
      </c>
      <c r="L4551" s="1">
        <f>+IF(bloques1a3[[#This Row],[correcta]]=bloques1a3[[#This Row],[respuesta]],1,0)</f>
        <v>0</v>
      </c>
      <c r="M4551" s="1">
        <f>+IF(bloques1a3[[#This Row],[Sexo]]="F",1,0)</f>
        <v>0</v>
      </c>
    </row>
    <row r="4552" spans="1:13" x14ac:dyDescent="0.55000000000000004">
      <c r="A4552">
        <v>70</v>
      </c>
      <c r="B4552" s="1" t="s">
        <v>529</v>
      </c>
      <c r="C4552" s="1" t="s">
        <v>2</v>
      </c>
      <c r="D4552">
        <v>1</v>
      </c>
      <c r="E4552" s="1" t="s">
        <v>294</v>
      </c>
      <c r="F4552">
        <v>1</v>
      </c>
      <c r="G4552" s="1" t="s">
        <v>376</v>
      </c>
      <c r="H4552" s="1" t="s">
        <v>28</v>
      </c>
      <c r="I4552">
        <v>2</v>
      </c>
      <c r="J4552" s="1" t="str">
        <f>+VLOOKUP(bloques1a3[[#This Row],[respuesta]],respuestas.emociones[],2,0)</f>
        <v>neutra</v>
      </c>
      <c r="K4552" s="1">
        <f>+VLOOKUP(bloques1a3[[#This Row],[niño]],BD.niños[[Código]:[edad]],5,0)</f>
        <v>7</v>
      </c>
      <c r="L4552" s="1">
        <f>+IF(bloques1a3[[#This Row],[correcta]]=bloques1a3[[#This Row],[respuesta]],1,0)</f>
        <v>1</v>
      </c>
      <c r="M4552" s="1">
        <f>+IF(bloques1a3[[#This Row],[Sexo]]="F",1,0)</f>
        <v>0</v>
      </c>
    </row>
    <row r="4553" spans="1:13" x14ac:dyDescent="0.55000000000000004">
      <c r="A4553">
        <v>70</v>
      </c>
      <c r="B4553" s="1" t="s">
        <v>529</v>
      </c>
      <c r="C4553" s="1" t="s">
        <v>2</v>
      </c>
      <c r="D4553">
        <v>1</v>
      </c>
      <c r="E4553" s="1" t="s">
        <v>295</v>
      </c>
      <c r="F4553">
        <v>1</v>
      </c>
      <c r="G4553" s="1" t="s">
        <v>376</v>
      </c>
      <c r="H4553" s="1" t="s">
        <v>28</v>
      </c>
      <c r="I4553">
        <v>2</v>
      </c>
      <c r="J4553" s="1" t="str">
        <f>+VLOOKUP(bloques1a3[[#This Row],[respuesta]],respuestas.emociones[],2,0)</f>
        <v>neutra</v>
      </c>
      <c r="K4553" s="1">
        <f>+VLOOKUP(bloques1a3[[#This Row],[niño]],BD.niños[[Código]:[edad]],5,0)</f>
        <v>8</v>
      </c>
      <c r="L4553" s="1">
        <f>+IF(bloques1a3[[#This Row],[correcta]]=bloques1a3[[#This Row],[respuesta]],1,0)</f>
        <v>1</v>
      </c>
      <c r="M4553" s="1">
        <f>+IF(bloques1a3[[#This Row],[Sexo]]="F",1,0)</f>
        <v>0</v>
      </c>
    </row>
    <row r="4554" spans="1:13" x14ac:dyDescent="0.55000000000000004">
      <c r="A4554">
        <v>70</v>
      </c>
      <c r="B4554" s="1" t="s">
        <v>529</v>
      </c>
      <c r="C4554" s="1" t="s">
        <v>2</v>
      </c>
      <c r="D4554">
        <v>1</v>
      </c>
      <c r="E4554" s="1" t="s">
        <v>317</v>
      </c>
      <c r="F4554">
        <v>1</v>
      </c>
      <c r="G4554" s="1" t="s">
        <v>377</v>
      </c>
      <c r="H4554" s="1" t="s">
        <v>29</v>
      </c>
      <c r="I4554">
        <v>2</v>
      </c>
      <c r="J4554" s="1" t="str">
        <f>+VLOOKUP(bloques1a3[[#This Row],[respuesta]],respuestas.emociones[],2,0)</f>
        <v>neutra</v>
      </c>
      <c r="K4554" s="1">
        <f>+VLOOKUP(bloques1a3[[#This Row],[niño]],BD.niños[[Código]:[edad]],5,0)</f>
        <v>10</v>
      </c>
      <c r="L4554" s="1">
        <f>+IF(bloques1a3[[#This Row],[correcta]]=bloques1a3[[#This Row],[respuesta]],1,0)</f>
        <v>1</v>
      </c>
      <c r="M4554" s="1">
        <f>+IF(bloques1a3[[#This Row],[Sexo]]="F",1,0)</f>
        <v>1</v>
      </c>
    </row>
    <row r="4555" spans="1:13" x14ac:dyDescent="0.55000000000000004">
      <c r="A4555">
        <v>70</v>
      </c>
      <c r="B4555" s="1" t="s">
        <v>529</v>
      </c>
      <c r="C4555" s="1" t="s">
        <v>2</v>
      </c>
      <c r="D4555">
        <v>1</v>
      </c>
      <c r="E4555" s="1" t="s">
        <v>320</v>
      </c>
      <c r="F4555">
        <v>1</v>
      </c>
      <c r="G4555" s="1" t="s">
        <v>377</v>
      </c>
      <c r="H4555" s="1" t="s">
        <v>28</v>
      </c>
      <c r="I4555">
        <v>2</v>
      </c>
      <c r="J4555" s="1" t="str">
        <f>+VLOOKUP(bloques1a3[[#This Row],[respuesta]],respuestas.emociones[],2,0)</f>
        <v>neutra</v>
      </c>
      <c r="K4555" s="1">
        <f>+VLOOKUP(bloques1a3[[#This Row],[niño]],BD.niños[[Código]:[edad]],5,0)</f>
        <v>10</v>
      </c>
      <c r="L4555" s="1">
        <f>+IF(bloques1a3[[#This Row],[correcta]]=bloques1a3[[#This Row],[respuesta]],1,0)</f>
        <v>1</v>
      </c>
      <c r="M4555" s="1">
        <f>+IF(bloques1a3[[#This Row],[Sexo]]="F",1,0)</f>
        <v>0</v>
      </c>
    </row>
    <row r="4556" spans="1:13" x14ac:dyDescent="0.55000000000000004">
      <c r="A4556">
        <v>70</v>
      </c>
      <c r="B4556" s="1" t="s">
        <v>529</v>
      </c>
      <c r="C4556" s="1" t="s">
        <v>2</v>
      </c>
      <c r="D4556">
        <v>1</v>
      </c>
      <c r="E4556" s="1" t="s">
        <v>323</v>
      </c>
      <c r="F4556">
        <v>1</v>
      </c>
      <c r="G4556" s="1" t="s">
        <v>376</v>
      </c>
      <c r="H4556" s="1" t="s">
        <v>29</v>
      </c>
      <c r="I4556">
        <v>2</v>
      </c>
      <c r="J4556" s="1" t="str">
        <f>+VLOOKUP(bloques1a3[[#This Row],[respuesta]],respuestas.emociones[],2,0)</f>
        <v>neutra</v>
      </c>
      <c r="K4556" s="1">
        <f>+VLOOKUP(bloques1a3[[#This Row],[niño]],BD.niños[[Código]:[edad]],5,0)</f>
        <v>8</v>
      </c>
      <c r="L4556" s="1">
        <f>+IF(bloques1a3[[#This Row],[correcta]]=bloques1a3[[#This Row],[respuesta]],1,0)</f>
        <v>1</v>
      </c>
      <c r="M4556" s="1">
        <f>+IF(bloques1a3[[#This Row],[Sexo]]="F",1,0)</f>
        <v>1</v>
      </c>
    </row>
    <row r="4557" spans="1:13" x14ac:dyDescent="0.55000000000000004">
      <c r="A4557">
        <v>70</v>
      </c>
      <c r="B4557" s="1" t="s">
        <v>529</v>
      </c>
      <c r="C4557" s="1" t="s">
        <v>2</v>
      </c>
      <c r="D4557">
        <v>1</v>
      </c>
      <c r="E4557" s="1" t="s">
        <v>327</v>
      </c>
      <c r="F4557">
        <v>3</v>
      </c>
      <c r="G4557" s="1" t="s">
        <v>376</v>
      </c>
      <c r="H4557" s="1" t="s">
        <v>29</v>
      </c>
      <c r="I4557">
        <v>2</v>
      </c>
      <c r="J4557" s="1" t="str">
        <f>+VLOOKUP(bloques1a3[[#This Row],[respuesta]],respuestas.emociones[],2,0)</f>
        <v>tristeza</v>
      </c>
      <c r="K4557" s="1">
        <f>+VLOOKUP(bloques1a3[[#This Row],[niño]],BD.niños[[Código]:[edad]],5,0)</f>
        <v>7</v>
      </c>
      <c r="L4557" s="1">
        <f>+IF(bloques1a3[[#This Row],[correcta]]=bloques1a3[[#This Row],[respuesta]],1,0)</f>
        <v>0</v>
      </c>
      <c r="M4557" s="1">
        <f>+IF(bloques1a3[[#This Row],[Sexo]]="F",1,0)</f>
        <v>1</v>
      </c>
    </row>
    <row r="4558" spans="1:13" x14ac:dyDescent="0.55000000000000004">
      <c r="A4558">
        <v>70</v>
      </c>
      <c r="B4558" s="1" t="s">
        <v>529</v>
      </c>
      <c r="C4558" s="1" t="s">
        <v>2</v>
      </c>
      <c r="D4558">
        <v>1</v>
      </c>
      <c r="E4558" s="1" t="s">
        <v>331</v>
      </c>
      <c r="F4558">
        <v>6</v>
      </c>
      <c r="G4558" s="1" t="s">
        <v>376</v>
      </c>
      <c r="H4558" s="1" t="s">
        <v>29</v>
      </c>
      <c r="I4558">
        <v>2</v>
      </c>
      <c r="J4558" s="1" t="str">
        <f>+VLOOKUP(bloques1a3[[#This Row],[respuesta]],respuestas.emociones[],2,0)</f>
        <v>sorpresa</v>
      </c>
      <c r="K4558" s="1">
        <f>+VLOOKUP(bloques1a3[[#This Row],[niño]],BD.niños[[Código]:[edad]],5,0)</f>
        <v>8</v>
      </c>
      <c r="L4558" s="1">
        <f>+IF(bloques1a3[[#This Row],[correcta]]=bloques1a3[[#This Row],[respuesta]],1,0)</f>
        <v>0</v>
      </c>
      <c r="M4558" s="1">
        <f>+IF(bloques1a3[[#This Row],[Sexo]]="F",1,0)</f>
        <v>1</v>
      </c>
    </row>
    <row r="4559" spans="1:13" x14ac:dyDescent="0.55000000000000004">
      <c r="A4559">
        <v>71</v>
      </c>
      <c r="B4559" s="1" t="s">
        <v>530</v>
      </c>
      <c r="C4559" s="1" t="s">
        <v>3</v>
      </c>
      <c r="D4559">
        <v>4</v>
      </c>
      <c r="E4559" s="1" t="s">
        <v>105</v>
      </c>
      <c r="F4559">
        <v>4</v>
      </c>
      <c r="G4559" s="1" t="s">
        <v>377</v>
      </c>
      <c r="H4559" s="1" t="s">
        <v>29</v>
      </c>
      <c r="I4559">
        <v>2</v>
      </c>
      <c r="J4559" s="1" t="str">
        <f>+VLOOKUP(bloques1a3[[#This Row],[respuesta]],respuestas.emociones[],2,0)</f>
        <v>enojo</v>
      </c>
      <c r="K4559" s="1">
        <f>+VLOOKUP(bloques1a3[[#This Row],[niño]],BD.niños[[Código]:[edad]],5,0)</f>
        <v>10</v>
      </c>
      <c r="L4559" s="1">
        <f>+IF(bloques1a3[[#This Row],[correcta]]=bloques1a3[[#This Row],[respuesta]],1,0)</f>
        <v>1</v>
      </c>
      <c r="M4559" s="1">
        <f>+IF(bloques1a3[[#This Row],[Sexo]]="F",1,0)</f>
        <v>1</v>
      </c>
    </row>
    <row r="4560" spans="1:13" x14ac:dyDescent="0.55000000000000004">
      <c r="A4560">
        <v>71</v>
      </c>
      <c r="B4560" s="1" t="s">
        <v>530</v>
      </c>
      <c r="C4560" s="1" t="s">
        <v>3</v>
      </c>
      <c r="D4560">
        <v>4</v>
      </c>
      <c r="E4560" s="1" t="s">
        <v>108</v>
      </c>
      <c r="F4560">
        <v>1</v>
      </c>
      <c r="G4560" s="1" t="s">
        <v>377</v>
      </c>
      <c r="H4560" s="1" t="s">
        <v>29</v>
      </c>
      <c r="I4560">
        <v>2</v>
      </c>
      <c r="J4560" s="1" t="str">
        <f>+VLOOKUP(bloques1a3[[#This Row],[respuesta]],respuestas.emociones[],2,0)</f>
        <v>neutra</v>
      </c>
      <c r="K4560" s="1">
        <f>+VLOOKUP(bloques1a3[[#This Row],[niño]],BD.niños[[Código]:[edad]],5,0)</f>
        <v>10</v>
      </c>
      <c r="L4560" s="1">
        <f>+IF(bloques1a3[[#This Row],[correcta]]=bloques1a3[[#This Row],[respuesta]],1,0)</f>
        <v>0</v>
      </c>
      <c r="M4560" s="1">
        <f>+IF(bloques1a3[[#This Row],[Sexo]]="F",1,0)</f>
        <v>1</v>
      </c>
    </row>
    <row r="4561" spans="1:13" x14ac:dyDescent="0.55000000000000004">
      <c r="A4561">
        <v>71</v>
      </c>
      <c r="B4561" s="1" t="s">
        <v>530</v>
      </c>
      <c r="C4561" s="1" t="s">
        <v>3</v>
      </c>
      <c r="D4561">
        <v>4</v>
      </c>
      <c r="E4561" s="1" t="s">
        <v>112</v>
      </c>
      <c r="F4561">
        <v>5</v>
      </c>
      <c r="G4561" s="1" t="s">
        <v>377</v>
      </c>
      <c r="H4561" s="1" t="s">
        <v>29</v>
      </c>
      <c r="I4561">
        <v>2</v>
      </c>
      <c r="J4561" s="1" t="str">
        <f>+VLOOKUP(bloques1a3[[#This Row],[respuesta]],respuestas.emociones[],2,0)</f>
        <v>miedo</v>
      </c>
      <c r="K4561" s="1">
        <f>+VLOOKUP(bloques1a3[[#This Row],[niño]],BD.niños[[Código]:[edad]],5,0)</f>
        <v>9</v>
      </c>
      <c r="L4561" s="1">
        <f>+IF(bloques1a3[[#This Row],[correcta]]=bloques1a3[[#This Row],[respuesta]],1,0)</f>
        <v>0</v>
      </c>
      <c r="M4561" s="1">
        <f>+IF(bloques1a3[[#This Row],[Sexo]]="F",1,0)</f>
        <v>1</v>
      </c>
    </row>
    <row r="4562" spans="1:13" x14ac:dyDescent="0.55000000000000004">
      <c r="A4562">
        <v>71</v>
      </c>
      <c r="B4562" s="1" t="s">
        <v>530</v>
      </c>
      <c r="C4562" s="1" t="s">
        <v>3</v>
      </c>
      <c r="D4562">
        <v>4</v>
      </c>
      <c r="E4562" s="1" t="s">
        <v>116</v>
      </c>
      <c r="F4562">
        <v>4</v>
      </c>
      <c r="G4562" s="1" t="s">
        <v>377</v>
      </c>
      <c r="H4562" s="1" t="s">
        <v>29</v>
      </c>
      <c r="I4562">
        <v>2</v>
      </c>
      <c r="J4562" s="1" t="str">
        <f>+VLOOKUP(bloques1a3[[#This Row],[respuesta]],respuestas.emociones[],2,0)</f>
        <v>enojo</v>
      </c>
      <c r="K4562" s="1">
        <f>+VLOOKUP(bloques1a3[[#This Row],[niño]],BD.niños[[Código]:[edad]],5,0)</f>
        <v>9</v>
      </c>
      <c r="L4562" s="1">
        <f>+IF(bloques1a3[[#This Row],[correcta]]=bloques1a3[[#This Row],[respuesta]],1,0)</f>
        <v>1</v>
      </c>
      <c r="M4562" s="1">
        <f>+IF(bloques1a3[[#This Row],[Sexo]]="F",1,0)</f>
        <v>1</v>
      </c>
    </row>
    <row r="4563" spans="1:13" x14ac:dyDescent="0.55000000000000004">
      <c r="A4563">
        <v>71</v>
      </c>
      <c r="B4563" s="1" t="s">
        <v>530</v>
      </c>
      <c r="C4563" s="1" t="s">
        <v>3</v>
      </c>
      <c r="D4563">
        <v>4</v>
      </c>
      <c r="E4563" s="1" t="s">
        <v>120</v>
      </c>
      <c r="F4563">
        <v>4</v>
      </c>
      <c r="G4563" s="1" t="s">
        <v>377</v>
      </c>
      <c r="H4563" s="1" t="s">
        <v>28</v>
      </c>
      <c r="I4563">
        <v>2</v>
      </c>
      <c r="J4563" s="1" t="str">
        <f>+VLOOKUP(bloques1a3[[#This Row],[respuesta]],respuestas.emociones[],2,0)</f>
        <v>enojo</v>
      </c>
      <c r="K4563" s="1">
        <f>+VLOOKUP(bloques1a3[[#This Row],[niño]],BD.niños[[Código]:[edad]],5,0)</f>
        <v>10</v>
      </c>
      <c r="L4563" s="1">
        <f>+IF(bloques1a3[[#This Row],[correcta]]=bloques1a3[[#This Row],[respuesta]],1,0)</f>
        <v>1</v>
      </c>
      <c r="M4563" s="1">
        <f>+IF(bloques1a3[[#This Row],[Sexo]]="F",1,0)</f>
        <v>0</v>
      </c>
    </row>
    <row r="4564" spans="1:13" x14ac:dyDescent="0.55000000000000004">
      <c r="A4564">
        <v>71</v>
      </c>
      <c r="B4564" s="1" t="s">
        <v>530</v>
      </c>
      <c r="C4564" s="1" t="s">
        <v>3</v>
      </c>
      <c r="D4564">
        <v>4</v>
      </c>
      <c r="E4564" s="1" t="s">
        <v>123</v>
      </c>
      <c r="F4564">
        <v>4</v>
      </c>
      <c r="G4564" s="1" t="s">
        <v>376</v>
      </c>
      <c r="H4564" s="1" t="s">
        <v>28</v>
      </c>
      <c r="I4564">
        <v>2</v>
      </c>
      <c r="J4564" s="1" t="str">
        <f>+VLOOKUP(bloques1a3[[#This Row],[respuesta]],respuestas.emociones[],2,0)</f>
        <v>enojo</v>
      </c>
      <c r="K4564" s="1">
        <f>+VLOOKUP(bloques1a3[[#This Row],[niño]],BD.niños[[Código]:[edad]],5,0)</f>
        <v>8</v>
      </c>
      <c r="L4564" s="1">
        <f>+IF(bloques1a3[[#This Row],[correcta]]=bloques1a3[[#This Row],[respuesta]],1,0)</f>
        <v>1</v>
      </c>
      <c r="M4564" s="1">
        <f>+IF(bloques1a3[[#This Row],[Sexo]]="F",1,0)</f>
        <v>0</v>
      </c>
    </row>
    <row r="4565" spans="1:13" x14ac:dyDescent="0.55000000000000004">
      <c r="A4565">
        <v>71</v>
      </c>
      <c r="B4565" s="1" t="s">
        <v>530</v>
      </c>
      <c r="C4565" s="1" t="s">
        <v>3</v>
      </c>
      <c r="D4565">
        <v>4</v>
      </c>
      <c r="E4565" s="1" t="s">
        <v>127</v>
      </c>
      <c r="F4565">
        <v>4</v>
      </c>
      <c r="G4565" s="1" t="s">
        <v>375</v>
      </c>
      <c r="H4565" s="1" t="s">
        <v>28</v>
      </c>
      <c r="I4565">
        <v>2</v>
      </c>
      <c r="J4565" s="1" t="str">
        <f>+VLOOKUP(bloques1a3[[#This Row],[respuesta]],respuestas.emociones[],2,0)</f>
        <v>enojo</v>
      </c>
      <c r="K4565" s="1">
        <f>+VLOOKUP(bloques1a3[[#This Row],[niño]],BD.niños[[Código]:[edad]],5,0)</f>
        <v>6</v>
      </c>
      <c r="L4565" s="1">
        <f>+IF(bloques1a3[[#This Row],[correcta]]=bloques1a3[[#This Row],[respuesta]],1,0)</f>
        <v>1</v>
      </c>
      <c r="M4565" s="1">
        <f>+IF(bloques1a3[[#This Row],[Sexo]]="F",1,0)</f>
        <v>0</v>
      </c>
    </row>
    <row r="4566" spans="1:13" x14ac:dyDescent="0.55000000000000004">
      <c r="A4566">
        <v>71</v>
      </c>
      <c r="B4566" s="1" t="s">
        <v>530</v>
      </c>
      <c r="C4566" s="1" t="s">
        <v>3</v>
      </c>
      <c r="D4566">
        <v>4</v>
      </c>
      <c r="E4566" s="1" t="s">
        <v>131</v>
      </c>
      <c r="F4566">
        <v>5</v>
      </c>
      <c r="G4566" s="1" t="s">
        <v>375</v>
      </c>
      <c r="H4566" s="1" t="s">
        <v>29</v>
      </c>
      <c r="I4566">
        <v>2</v>
      </c>
      <c r="J4566" s="1" t="str">
        <f>+VLOOKUP(bloques1a3[[#This Row],[respuesta]],respuestas.emociones[],2,0)</f>
        <v>miedo</v>
      </c>
      <c r="K4566" s="1">
        <f>+VLOOKUP(bloques1a3[[#This Row],[niño]],BD.niños[[Código]:[edad]],5,0)</f>
        <v>6</v>
      </c>
      <c r="L4566" s="1">
        <f>+IF(bloques1a3[[#This Row],[correcta]]=bloques1a3[[#This Row],[respuesta]],1,0)</f>
        <v>0</v>
      </c>
      <c r="M4566" s="1">
        <f>+IF(bloques1a3[[#This Row],[Sexo]]="F",1,0)</f>
        <v>1</v>
      </c>
    </row>
    <row r="4567" spans="1:13" x14ac:dyDescent="0.55000000000000004">
      <c r="A4567">
        <v>71</v>
      </c>
      <c r="B4567" s="1" t="s">
        <v>530</v>
      </c>
      <c r="C4567" s="1" t="s">
        <v>3</v>
      </c>
      <c r="D4567">
        <v>4</v>
      </c>
      <c r="E4567" s="1" t="s">
        <v>135</v>
      </c>
      <c r="F4567">
        <v>4</v>
      </c>
      <c r="G4567" s="1" t="s">
        <v>375</v>
      </c>
      <c r="H4567" s="1" t="s">
        <v>28</v>
      </c>
      <c r="I4567">
        <v>2</v>
      </c>
      <c r="J4567" s="1" t="str">
        <f>+VLOOKUP(bloques1a3[[#This Row],[respuesta]],respuestas.emociones[],2,0)</f>
        <v>enojo</v>
      </c>
      <c r="K4567" s="1">
        <f>+VLOOKUP(bloques1a3[[#This Row],[niño]],BD.niños[[Código]:[edad]],5,0)</f>
        <v>6</v>
      </c>
      <c r="L4567" s="1">
        <f>+IF(bloques1a3[[#This Row],[correcta]]=bloques1a3[[#This Row],[respuesta]],1,0)</f>
        <v>1</v>
      </c>
      <c r="M4567" s="1">
        <f>+IF(bloques1a3[[#This Row],[Sexo]]="F",1,0)</f>
        <v>0</v>
      </c>
    </row>
    <row r="4568" spans="1:13" x14ac:dyDescent="0.55000000000000004">
      <c r="A4568">
        <v>71</v>
      </c>
      <c r="B4568" s="1" t="s">
        <v>530</v>
      </c>
      <c r="C4568" s="1" t="s">
        <v>3</v>
      </c>
      <c r="D4568">
        <v>4</v>
      </c>
      <c r="E4568" s="1" t="s">
        <v>139</v>
      </c>
      <c r="F4568">
        <v>4</v>
      </c>
      <c r="G4568" s="1" t="s">
        <v>376</v>
      </c>
      <c r="H4568" s="1" t="s">
        <v>28</v>
      </c>
      <c r="I4568">
        <v>2</v>
      </c>
      <c r="J4568" s="1" t="str">
        <f>+VLOOKUP(bloques1a3[[#This Row],[respuesta]],respuestas.emociones[],2,0)</f>
        <v>enojo</v>
      </c>
      <c r="K4568" s="1">
        <f>+VLOOKUP(bloques1a3[[#This Row],[niño]],BD.niños[[Código]:[edad]],5,0)</f>
        <v>8</v>
      </c>
      <c r="L4568" s="1">
        <f>+IF(bloques1a3[[#This Row],[correcta]]=bloques1a3[[#This Row],[respuesta]],1,0)</f>
        <v>1</v>
      </c>
      <c r="M4568" s="1">
        <f>+IF(bloques1a3[[#This Row],[Sexo]]="F",1,0)</f>
        <v>0</v>
      </c>
    </row>
    <row r="4569" spans="1:13" x14ac:dyDescent="0.55000000000000004">
      <c r="A4569">
        <v>71</v>
      </c>
      <c r="B4569" s="1" t="s">
        <v>530</v>
      </c>
      <c r="C4569" s="1" t="s">
        <v>3</v>
      </c>
      <c r="D4569">
        <v>4</v>
      </c>
      <c r="E4569" s="1" t="s">
        <v>141</v>
      </c>
      <c r="F4569">
        <v>4</v>
      </c>
      <c r="G4569" s="1" t="s">
        <v>376</v>
      </c>
      <c r="H4569" s="1" t="s">
        <v>29</v>
      </c>
      <c r="I4569">
        <v>2</v>
      </c>
      <c r="J4569" s="1" t="str">
        <f>+VLOOKUP(bloques1a3[[#This Row],[respuesta]],respuestas.emociones[],2,0)</f>
        <v>enojo</v>
      </c>
      <c r="K4569" s="1">
        <f>+VLOOKUP(bloques1a3[[#This Row],[niño]],BD.niños[[Código]:[edad]],5,0)</f>
        <v>7</v>
      </c>
      <c r="L4569" s="1">
        <f>+IF(bloques1a3[[#This Row],[correcta]]=bloques1a3[[#This Row],[respuesta]],1,0)</f>
        <v>1</v>
      </c>
      <c r="M4569" s="1">
        <f>+IF(bloques1a3[[#This Row],[Sexo]]="F",1,0)</f>
        <v>1</v>
      </c>
    </row>
    <row r="4570" spans="1:13" x14ac:dyDescent="0.55000000000000004">
      <c r="A4570">
        <v>71</v>
      </c>
      <c r="B4570" s="1" t="s">
        <v>530</v>
      </c>
      <c r="C4570" s="1" t="s">
        <v>3</v>
      </c>
      <c r="D4570">
        <v>4</v>
      </c>
      <c r="E4570" s="1" t="s">
        <v>145</v>
      </c>
      <c r="F4570">
        <v>4</v>
      </c>
      <c r="G4570" s="1" t="s">
        <v>376</v>
      </c>
      <c r="H4570" s="1" t="s">
        <v>28</v>
      </c>
      <c r="I4570">
        <v>2</v>
      </c>
      <c r="J4570" s="1" t="str">
        <f>+VLOOKUP(bloques1a3[[#This Row],[respuesta]],respuestas.emociones[],2,0)</f>
        <v>enojo</v>
      </c>
      <c r="K4570" s="1">
        <f>+VLOOKUP(bloques1a3[[#This Row],[niño]],BD.niños[[Código]:[edad]],5,0)</f>
        <v>8</v>
      </c>
      <c r="L4570" s="1">
        <f>+IF(bloques1a3[[#This Row],[correcta]]=bloques1a3[[#This Row],[respuesta]],1,0)</f>
        <v>1</v>
      </c>
      <c r="M4570" s="1">
        <f>+IF(bloques1a3[[#This Row],[Sexo]]="F",1,0)</f>
        <v>0</v>
      </c>
    </row>
    <row r="4571" spans="1:13" x14ac:dyDescent="0.55000000000000004">
      <c r="A4571">
        <v>71</v>
      </c>
      <c r="B4571" s="1" t="s">
        <v>530</v>
      </c>
      <c r="C4571" s="1" t="s">
        <v>3</v>
      </c>
      <c r="D4571">
        <v>4</v>
      </c>
      <c r="E4571" s="1" t="s">
        <v>147</v>
      </c>
      <c r="F4571">
        <v>4</v>
      </c>
      <c r="G4571" s="1" t="s">
        <v>376</v>
      </c>
      <c r="H4571" s="1" t="s">
        <v>28</v>
      </c>
      <c r="I4571">
        <v>2</v>
      </c>
      <c r="J4571" s="1" t="str">
        <f>+VLOOKUP(bloques1a3[[#This Row],[respuesta]],respuestas.emociones[],2,0)</f>
        <v>enojo</v>
      </c>
      <c r="K4571" s="1">
        <f>+VLOOKUP(bloques1a3[[#This Row],[niño]],BD.niños[[Código]:[edad]],5,0)</f>
        <v>8</v>
      </c>
      <c r="L4571" s="1">
        <f>+IF(bloques1a3[[#This Row],[correcta]]=bloques1a3[[#This Row],[respuesta]],1,0)</f>
        <v>1</v>
      </c>
      <c r="M4571" s="1">
        <f>+IF(bloques1a3[[#This Row],[Sexo]]="F",1,0)</f>
        <v>0</v>
      </c>
    </row>
    <row r="4572" spans="1:13" x14ac:dyDescent="0.55000000000000004">
      <c r="A4572">
        <v>71</v>
      </c>
      <c r="B4572" s="1" t="s">
        <v>530</v>
      </c>
      <c r="C4572" s="1" t="s">
        <v>3</v>
      </c>
      <c r="D4572">
        <v>4</v>
      </c>
      <c r="E4572" s="1" t="s">
        <v>214</v>
      </c>
      <c r="F4572">
        <v>4</v>
      </c>
      <c r="G4572" s="1" t="s">
        <v>377</v>
      </c>
      <c r="H4572" s="1" t="s">
        <v>29</v>
      </c>
      <c r="I4572">
        <v>2</v>
      </c>
      <c r="J4572" s="1" t="str">
        <f>+VLOOKUP(bloques1a3[[#This Row],[respuesta]],respuestas.emociones[],2,0)</f>
        <v>enojo</v>
      </c>
      <c r="K4572" s="1">
        <f>+VLOOKUP(bloques1a3[[#This Row],[niño]],BD.niños[[Código]:[edad]],5,0)</f>
        <v>10</v>
      </c>
      <c r="L4572" s="1">
        <f>+IF(bloques1a3[[#This Row],[correcta]]=bloques1a3[[#This Row],[respuesta]],1,0)</f>
        <v>1</v>
      </c>
      <c r="M4572" s="1">
        <f>+IF(bloques1a3[[#This Row],[Sexo]]="F",1,0)</f>
        <v>1</v>
      </c>
    </row>
    <row r="4573" spans="1:13" x14ac:dyDescent="0.55000000000000004">
      <c r="A4573">
        <v>71</v>
      </c>
      <c r="B4573" s="1" t="s">
        <v>530</v>
      </c>
      <c r="C4573" s="1" t="s">
        <v>3</v>
      </c>
      <c r="D4573">
        <v>4</v>
      </c>
      <c r="E4573" s="1" t="s">
        <v>217</v>
      </c>
      <c r="F4573">
        <v>4</v>
      </c>
      <c r="G4573" s="1" t="s">
        <v>377</v>
      </c>
      <c r="H4573" s="1" t="s">
        <v>29</v>
      </c>
      <c r="I4573">
        <v>2</v>
      </c>
      <c r="J4573" s="1" t="str">
        <f>+VLOOKUP(bloques1a3[[#This Row],[respuesta]],respuestas.emociones[],2,0)</f>
        <v>enojo</v>
      </c>
      <c r="K4573" s="1">
        <f>+VLOOKUP(bloques1a3[[#This Row],[niño]],BD.niños[[Código]:[edad]],5,0)</f>
        <v>10</v>
      </c>
      <c r="L4573" s="1">
        <f>+IF(bloques1a3[[#This Row],[correcta]]=bloques1a3[[#This Row],[respuesta]],1,0)</f>
        <v>1</v>
      </c>
      <c r="M4573" s="1">
        <f>+IF(bloques1a3[[#This Row],[Sexo]]="F",1,0)</f>
        <v>1</v>
      </c>
    </row>
    <row r="4574" spans="1:13" x14ac:dyDescent="0.55000000000000004">
      <c r="A4574">
        <v>71</v>
      </c>
      <c r="B4574" s="1" t="s">
        <v>530</v>
      </c>
      <c r="C4574" s="1" t="s">
        <v>3</v>
      </c>
      <c r="D4574">
        <v>4</v>
      </c>
      <c r="E4574" s="1" t="s">
        <v>220</v>
      </c>
      <c r="F4574">
        <v>4</v>
      </c>
      <c r="G4574" s="1" t="s">
        <v>377</v>
      </c>
      <c r="H4574" s="1" t="s">
        <v>29</v>
      </c>
      <c r="I4574">
        <v>2</v>
      </c>
      <c r="J4574" s="1" t="str">
        <f>+VLOOKUP(bloques1a3[[#This Row],[respuesta]],respuestas.emociones[],2,0)</f>
        <v>enojo</v>
      </c>
      <c r="K4574" s="1">
        <f>+VLOOKUP(bloques1a3[[#This Row],[niño]],BD.niños[[Código]:[edad]],5,0)</f>
        <v>10</v>
      </c>
      <c r="L4574" s="1">
        <f>+IF(bloques1a3[[#This Row],[correcta]]=bloques1a3[[#This Row],[respuesta]],1,0)</f>
        <v>1</v>
      </c>
      <c r="M4574" s="1">
        <f>+IF(bloques1a3[[#This Row],[Sexo]]="F",1,0)</f>
        <v>1</v>
      </c>
    </row>
    <row r="4575" spans="1:13" x14ac:dyDescent="0.55000000000000004">
      <c r="A4575">
        <v>71</v>
      </c>
      <c r="B4575" s="1" t="s">
        <v>530</v>
      </c>
      <c r="C4575" s="1" t="s">
        <v>3</v>
      </c>
      <c r="D4575">
        <v>4</v>
      </c>
      <c r="E4575" s="1" t="s">
        <v>223</v>
      </c>
      <c r="F4575">
        <v>4</v>
      </c>
      <c r="G4575" s="1" t="s">
        <v>376</v>
      </c>
      <c r="H4575" s="1" t="s">
        <v>29</v>
      </c>
      <c r="I4575">
        <v>2</v>
      </c>
      <c r="J4575" s="1" t="str">
        <f>+VLOOKUP(bloques1a3[[#This Row],[respuesta]],respuestas.emociones[],2,0)</f>
        <v>enojo</v>
      </c>
      <c r="K4575" s="1">
        <f>+VLOOKUP(bloques1a3[[#This Row],[niño]],BD.niños[[Código]:[edad]],5,0)</f>
        <v>8</v>
      </c>
      <c r="L4575" s="1">
        <f>+IF(bloques1a3[[#This Row],[correcta]]=bloques1a3[[#This Row],[respuesta]],1,0)</f>
        <v>1</v>
      </c>
      <c r="M4575" s="1">
        <f>+IF(bloques1a3[[#This Row],[Sexo]]="F",1,0)</f>
        <v>1</v>
      </c>
    </row>
    <row r="4576" spans="1:13" x14ac:dyDescent="0.55000000000000004">
      <c r="A4576">
        <v>71</v>
      </c>
      <c r="B4576" s="1" t="s">
        <v>530</v>
      </c>
      <c r="C4576" s="1" t="s">
        <v>3</v>
      </c>
      <c r="D4576">
        <v>4</v>
      </c>
      <c r="E4576" s="1" t="s">
        <v>226</v>
      </c>
      <c r="F4576">
        <v>4</v>
      </c>
      <c r="G4576" s="1" t="s">
        <v>377</v>
      </c>
      <c r="H4576" s="1" t="s">
        <v>28</v>
      </c>
      <c r="I4576">
        <v>2</v>
      </c>
      <c r="J4576" s="1" t="str">
        <f>+VLOOKUP(bloques1a3[[#This Row],[respuesta]],respuestas.emociones[],2,0)</f>
        <v>enojo</v>
      </c>
      <c r="K4576" s="1">
        <f>+VLOOKUP(bloques1a3[[#This Row],[niño]],BD.niños[[Código]:[edad]],5,0)</f>
        <v>10</v>
      </c>
      <c r="L4576" s="1">
        <f>+IF(bloques1a3[[#This Row],[correcta]]=bloques1a3[[#This Row],[respuesta]],1,0)</f>
        <v>1</v>
      </c>
      <c r="M4576" s="1">
        <f>+IF(bloques1a3[[#This Row],[Sexo]]="F",1,0)</f>
        <v>0</v>
      </c>
    </row>
    <row r="4577" spans="1:13" x14ac:dyDescent="0.55000000000000004">
      <c r="A4577">
        <v>71</v>
      </c>
      <c r="B4577" s="1" t="s">
        <v>530</v>
      </c>
      <c r="C4577" s="1" t="s">
        <v>3</v>
      </c>
      <c r="D4577">
        <v>4</v>
      </c>
      <c r="E4577" s="1" t="s">
        <v>229</v>
      </c>
      <c r="F4577">
        <v>4</v>
      </c>
      <c r="G4577" s="1" t="s">
        <v>376</v>
      </c>
      <c r="H4577" s="1" t="s">
        <v>28</v>
      </c>
      <c r="I4577">
        <v>2</v>
      </c>
      <c r="J4577" s="1" t="str">
        <f>+VLOOKUP(bloques1a3[[#This Row],[respuesta]],respuestas.emociones[],2,0)</f>
        <v>enojo</v>
      </c>
      <c r="K4577" s="1">
        <f>+VLOOKUP(bloques1a3[[#This Row],[niño]],BD.niños[[Código]:[edad]],5,0)</f>
        <v>7</v>
      </c>
      <c r="L4577" s="1">
        <f>+IF(bloques1a3[[#This Row],[correcta]]=bloques1a3[[#This Row],[respuesta]],1,0)</f>
        <v>1</v>
      </c>
      <c r="M4577" s="1">
        <f>+IF(bloques1a3[[#This Row],[Sexo]]="F",1,0)</f>
        <v>0</v>
      </c>
    </row>
    <row r="4578" spans="1:13" x14ac:dyDescent="0.55000000000000004">
      <c r="A4578">
        <v>71</v>
      </c>
      <c r="B4578" s="1" t="s">
        <v>530</v>
      </c>
      <c r="C4578" s="1" t="s">
        <v>3</v>
      </c>
      <c r="D4578">
        <v>4</v>
      </c>
      <c r="E4578" s="1" t="s">
        <v>231</v>
      </c>
      <c r="F4578">
        <v>4</v>
      </c>
      <c r="G4578" s="1" t="s">
        <v>375</v>
      </c>
      <c r="H4578" s="1" t="s">
        <v>29</v>
      </c>
      <c r="I4578">
        <v>2</v>
      </c>
      <c r="J4578" s="1" t="str">
        <f>+VLOOKUP(bloques1a3[[#This Row],[respuesta]],respuestas.emociones[],2,0)</f>
        <v>enojo</v>
      </c>
      <c r="K4578" s="1">
        <f>+VLOOKUP(bloques1a3[[#This Row],[niño]],BD.niños[[Código]:[edad]],5,0)</f>
        <v>6</v>
      </c>
      <c r="L4578" s="1">
        <f>+IF(bloques1a3[[#This Row],[correcta]]=bloques1a3[[#This Row],[respuesta]],1,0)</f>
        <v>1</v>
      </c>
      <c r="M4578" s="1">
        <f>+IF(bloques1a3[[#This Row],[Sexo]]="F",1,0)</f>
        <v>1</v>
      </c>
    </row>
    <row r="4579" spans="1:13" x14ac:dyDescent="0.55000000000000004">
      <c r="A4579">
        <v>71</v>
      </c>
      <c r="B4579" s="1" t="s">
        <v>530</v>
      </c>
      <c r="C4579" s="1" t="s">
        <v>3</v>
      </c>
      <c r="D4579">
        <v>4</v>
      </c>
      <c r="E4579" s="1" t="s">
        <v>286</v>
      </c>
      <c r="F4579">
        <v>4</v>
      </c>
      <c r="G4579" s="1" t="s">
        <v>375</v>
      </c>
      <c r="H4579" s="1" t="s">
        <v>28</v>
      </c>
      <c r="I4579">
        <v>2</v>
      </c>
      <c r="J4579" s="1" t="str">
        <f>+VLOOKUP(bloques1a3[[#This Row],[respuesta]],respuestas.emociones[],2,0)</f>
        <v>enojo</v>
      </c>
      <c r="K4579" s="1">
        <f>+VLOOKUP(bloques1a3[[#This Row],[niño]],BD.niños[[Código]:[edad]],5,0)</f>
        <v>5</v>
      </c>
      <c r="L4579" s="1">
        <f>+IF(bloques1a3[[#This Row],[correcta]]=bloques1a3[[#This Row],[respuesta]],1,0)</f>
        <v>1</v>
      </c>
      <c r="M4579" s="1">
        <f>+IF(bloques1a3[[#This Row],[Sexo]]="F",1,0)</f>
        <v>0</v>
      </c>
    </row>
    <row r="4580" spans="1:13" x14ac:dyDescent="0.55000000000000004">
      <c r="A4580">
        <v>71</v>
      </c>
      <c r="B4580" s="1" t="s">
        <v>530</v>
      </c>
      <c r="C4580" s="1" t="s">
        <v>3</v>
      </c>
      <c r="D4580">
        <v>4</v>
      </c>
      <c r="E4580" s="1" t="s">
        <v>290</v>
      </c>
      <c r="F4580">
        <v>4</v>
      </c>
      <c r="G4580" s="1" t="s">
        <v>375</v>
      </c>
      <c r="H4580" s="1" t="s">
        <v>28</v>
      </c>
      <c r="I4580">
        <v>2</v>
      </c>
      <c r="J4580" s="1" t="str">
        <f>+VLOOKUP(bloques1a3[[#This Row],[respuesta]],respuestas.emociones[],2,0)</f>
        <v>enojo</v>
      </c>
      <c r="K4580" s="1">
        <f>+VLOOKUP(bloques1a3[[#This Row],[niño]],BD.niños[[Código]:[edad]],5,0)</f>
        <v>6</v>
      </c>
      <c r="L4580" s="1">
        <f>+IF(bloques1a3[[#This Row],[correcta]]=bloques1a3[[#This Row],[respuesta]],1,0)</f>
        <v>1</v>
      </c>
      <c r="M4580" s="1">
        <f>+IF(bloques1a3[[#This Row],[Sexo]]="F",1,0)</f>
        <v>0</v>
      </c>
    </row>
    <row r="4581" spans="1:13" x14ac:dyDescent="0.55000000000000004">
      <c r="A4581">
        <v>71</v>
      </c>
      <c r="B4581" s="1" t="s">
        <v>530</v>
      </c>
      <c r="C4581" s="1" t="s">
        <v>3</v>
      </c>
      <c r="D4581">
        <v>4</v>
      </c>
      <c r="E4581" s="1" t="s">
        <v>294</v>
      </c>
      <c r="F4581">
        <v>4</v>
      </c>
      <c r="G4581" s="1" t="s">
        <v>376</v>
      </c>
      <c r="H4581" s="1" t="s">
        <v>28</v>
      </c>
      <c r="I4581">
        <v>2</v>
      </c>
      <c r="J4581" s="1" t="str">
        <f>+VLOOKUP(bloques1a3[[#This Row],[respuesta]],respuestas.emociones[],2,0)</f>
        <v>enojo</v>
      </c>
      <c r="K4581" s="1">
        <f>+VLOOKUP(bloques1a3[[#This Row],[niño]],BD.niños[[Código]:[edad]],5,0)</f>
        <v>7</v>
      </c>
      <c r="L4581" s="1">
        <f>+IF(bloques1a3[[#This Row],[correcta]]=bloques1a3[[#This Row],[respuesta]],1,0)</f>
        <v>1</v>
      </c>
      <c r="M4581" s="1">
        <f>+IF(bloques1a3[[#This Row],[Sexo]]="F",1,0)</f>
        <v>0</v>
      </c>
    </row>
    <row r="4582" spans="1:13" x14ac:dyDescent="0.55000000000000004">
      <c r="A4582">
        <v>71</v>
      </c>
      <c r="B4582" s="1" t="s">
        <v>530</v>
      </c>
      <c r="C4582" s="1" t="s">
        <v>3</v>
      </c>
      <c r="D4582">
        <v>4</v>
      </c>
      <c r="E4582" s="1" t="s">
        <v>295</v>
      </c>
      <c r="F4582">
        <v>4</v>
      </c>
      <c r="G4582" s="1" t="s">
        <v>376</v>
      </c>
      <c r="H4582" s="1" t="s">
        <v>28</v>
      </c>
      <c r="I4582">
        <v>2</v>
      </c>
      <c r="J4582" s="1" t="str">
        <f>+VLOOKUP(bloques1a3[[#This Row],[respuesta]],respuestas.emociones[],2,0)</f>
        <v>enojo</v>
      </c>
      <c r="K4582" s="1">
        <f>+VLOOKUP(bloques1a3[[#This Row],[niño]],BD.niños[[Código]:[edad]],5,0)</f>
        <v>8</v>
      </c>
      <c r="L4582" s="1">
        <f>+IF(bloques1a3[[#This Row],[correcta]]=bloques1a3[[#This Row],[respuesta]],1,0)</f>
        <v>1</v>
      </c>
      <c r="M4582" s="1">
        <f>+IF(bloques1a3[[#This Row],[Sexo]]="F",1,0)</f>
        <v>0</v>
      </c>
    </row>
    <row r="4583" spans="1:13" x14ac:dyDescent="0.55000000000000004">
      <c r="A4583">
        <v>71</v>
      </c>
      <c r="B4583" s="1" t="s">
        <v>530</v>
      </c>
      <c r="C4583" s="1" t="s">
        <v>3</v>
      </c>
      <c r="D4583">
        <v>4</v>
      </c>
      <c r="E4583" s="1" t="s">
        <v>317</v>
      </c>
      <c r="F4583">
        <v>3</v>
      </c>
      <c r="G4583" s="1" t="s">
        <v>377</v>
      </c>
      <c r="H4583" s="1" t="s">
        <v>29</v>
      </c>
      <c r="I4583">
        <v>2</v>
      </c>
      <c r="J4583" s="1" t="str">
        <f>+VLOOKUP(bloques1a3[[#This Row],[respuesta]],respuestas.emociones[],2,0)</f>
        <v>tristeza</v>
      </c>
      <c r="K4583" s="1">
        <f>+VLOOKUP(bloques1a3[[#This Row],[niño]],BD.niños[[Código]:[edad]],5,0)</f>
        <v>10</v>
      </c>
      <c r="L4583" s="1">
        <f>+IF(bloques1a3[[#This Row],[correcta]]=bloques1a3[[#This Row],[respuesta]],1,0)</f>
        <v>0</v>
      </c>
      <c r="M4583" s="1">
        <f>+IF(bloques1a3[[#This Row],[Sexo]]="F",1,0)</f>
        <v>1</v>
      </c>
    </row>
    <row r="4584" spans="1:13" x14ac:dyDescent="0.55000000000000004">
      <c r="A4584">
        <v>71</v>
      </c>
      <c r="B4584" s="1" t="s">
        <v>530</v>
      </c>
      <c r="C4584" s="1" t="s">
        <v>3</v>
      </c>
      <c r="D4584">
        <v>4</v>
      </c>
      <c r="E4584" s="1" t="s">
        <v>320</v>
      </c>
      <c r="F4584">
        <v>4</v>
      </c>
      <c r="G4584" s="1" t="s">
        <v>377</v>
      </c>
      <c r="H4584" s="1" t="s">
        <v>28</v>
      </c>
      <c r="I4584">
        <v>2</v>
      </c>
      <c r="J4584" s="1" t="str">
        <f>+VLOOKUP(bloques1a3[[#This Row],[respuesta]],respuestas.emociones[],2,0)</f>
        <v>enojo</v>
      </c>
      <c r="K4584" s="1">
        <f>+VLOOKUP(bloques1a3[[#This Row],[niño]],BD.niños[[Código]:[edad]],5,0)</f>
        <v>10</v>
      </c>
      <c r="L4584" s="1">
        <f>+IF(bloques1a3[[#This Row],[correcta]]=bloques1a3[[#This Row],[respuesta]],1,0)</f>
        <v>1</v>
      </c>
      <c r="M4584" s="1">
        <f>+IF(bloques1a3[[#This Row],[Sexo]]="F",1,0)</f>
        <v>0</v>
      </c>
    </row>
    <row r="4585" spans="1:13" x14ac:dyDescent="0.55000000000000004">
      <c r="A4585">
        <v>71</v>
      </c>
      <c r="B4585" s="1" t="s">
        <v>530</v>
      </c>
      <c r="C4585" s="1" t="s">
        <v>3</v>
      </c>
      <c r="D4585">
        <v>4</v>
      </c>
      <c r="E4585" s="1" t="s">
        <v>323</v>
      </c>
      <c r="F4585">
        <v>5</v>
      </c>
      <c r="G4585" s="1" t="s">
        <v>376</v>
      </c>
      <c r="H4585" s="1" t="s">
        <v>29</v>
      </c>
      <c r="I4585">
        <v>2</v>
      </c>
      <c r="J4585" s="1" t="str">
        <f>+VLOOKUP(bloques1a3[[#This Row],[respuesta]],respuestas.emociones[],2,0)</f>
        <v>miedo</v>
      </c>
      <c r="K4585" s="1">
        <f>+VLOOKUP(bloques1a3[[#This Row],[niño]],BD.niños[[Código]:[edad]],5,0)</f>
        <v>8</v>
      </c>
      <c r="L4585" s="1">
        <f>+IF(bloques1a3[[#This Row],[correcta]]=bloques1a3[[#This Row],[respuesta]],1,0)</f>
        <v>0</v>
      </c>
      <c r="M4585" s="1">
        <f>+IF(bloques1a3[[#This Row],[Sexo]]="F",1,0)</f>
        <v>1</v>
      </c>
    </row>
    <row r="4586" spans="1:13" x14ac:dyDescent="0.55000000000000004">
      <c r="A4586">
        <v>71</v>
      </c>
      <c r="B4586" s="1" t="s">
        <v>530</v>
      </c>
      <c r="C4586" s="1" t="s">
        <v>3</v>
      </c>
      <c r="D4586">
        <v>4</v>
      </c>
      <c r="E4586" s="1" t="s">
        <v>327</v>
      </c>
      <c r="F4586">
        <v>4</v>
      </c>
      <c r="G4586" s="1" t="s">
        <v>376</v>
      </c>
      <c r="H4586" s="1" t="s">
        <v>29</v>
      </c>
      <c r="I4586">
        <v>2</v>
      </c>
      <c r="J4586" s="1" t="str">
        <f>+VLOOKUP(bloques1a3[[#This Row],[respuesta]],respuestas.emociones[],2,0)</f>
        <v>enojo</v>
      </c>
      <c r="K4586" s="1">
        <f>+VLOOKUP(bloques1a3[[#This Row],[niño]],BD.niños[[Código]:[edad]],5,0)</f>
        <v>7</v>
      </c>
      <c r="L4586" s="1">
        <f>+IF(bloques1a3[[#This Row],[correcta]]=bloques1a3[[#This Row],[respuesta]],1,0)</f>
        <v>1</v>
      </c>
      <c r="M4586" s="1">
        <f>+IF(bloques1a3[[#This Row],[Sexo]]="F",1,0)</f>
        <v>1</v>
      </c>
    </row>
    <row r="4587" spans="1:13" x14ac:dyDescent="0.55000000000000004">
      <c r="A4587">
        <v>71</v>
      </c>
      <c r="B4587" s="1" t="s">
        <v>530</v>
      </c>
      <c r="C4587" s="1" t="s">
        <v>3</v>
      </c>
      <c r="D4587">
        <v>4</v>
      </c>
      <c r="E4587" s="1" t="s">
        <v>331</v>
      </c>
      <c r="F4587">
        <v>4</v>
      </c>
      <c r="G4587" s="1" t="s">
        <v>376</v>
      </c>
      <c r="H4587" s="1" t="s">
        <v>29</v>
      </c>
      <c r="I4587">
        <v>2</v>
      </c>
      <c r="J4587" s="1" t="str">
        <f>+VLOOKUP(bloques1a3[[#This Row],[respuesta]],respuestas.emociones[],2,0)</f>
        <v>enojo</v>
      </c>
      <c r="K4587" s="1">
        <f>+VLOOKUP(bloques1a3[[#This Row],[niño]],BD.niños[[Código]:[edad]],5,0)</f>
        <v>8</v>
      </c>
      <c r="L4587" s="1">
        <f>+IF(bloques1a3[[#This Row],[correcta]]=bloques1a3[[#This Row],[respuesta]],1,0)</f>
        <v>1</v>
      </c>
      <c r="M4587" s="1">
        <f>+IF(bloques1a3[[#This Row],[Sexo]]="F",1,0)</f>
        <v>1</v>
      </c>
    </row>
    <row r="4588" spans="1:13" x14ac:dyDescent="0.55000000000000004">
      <c r="A4588">
        <v>72</v>
      </c>
      <c r="B4588" s="1" t="s">
        <v>531</v>
      </c>
      <c r="C4588" s="1" t="s">
        <v>4</v>
      </c>
      <c r="D4588">
        <v>5</v>
      </c>
      <c r="E4588" s="1" t="s">
        <v>105</v>
      </c>
      <c r="F4588">
        <v>5</v>
      </c>
      <c r="G4588" s="1" t="s">
        <v>377</v>
      </c>
      <c r="H4588" s="1" t="s">
        <v>29</v>
      </c>
      <c r="I4588">
        <v>2</v>
      </c>
      <c r="J4588" s="1" t="str">
        <f>+VLOOKUP(bloques1a3[[#This Row],[respuesta]],respuestas.emociones[],2,0)</f>
        <v>miedo</v>
      </c>
      <c r="K4588" s="1">
        <f>+VLOOKUP(bloques1a3[[#This Row],[niño]],BD.niños[[Código]:[edad]],5,0)</f>
        <v>10</v>
      </c>
      <c r="L4588" s="1">
        <f>+IF(bloques1a3[[#This Row],[correcta]]=bloques1a3[[#This Row],[respuesta]],1,0)</f>
        <v>1</v>
      </c>
      <c r="M4588" s="1">
        <f>+IF(bloques1a3[[#This Row],[Sexo]]="F",1,0)</f>
        <v>1</v>
      </c>
    </row>
    <row r="4589" spans="1:13" x14ac:dyDescent="0.55000000000000004">
      <c r="A4589">
        <v>72</v>
      </c>
      <c r="B4589" s="1" t="s">
        <v>531</v>
      </c>
      <c r="C4589" s="1" t="s">
        <v>4</v>
      </c>
      <c r="D4589">
        <v>5</v>
      </c>
      <c r="E4589" s="1" t="s">
        <v>108</v>
      </c>
      <c r="F4589">
        <v>5</v>
      </c>
      <c r="G4589" s="1" t="s">
        <v>377</v>
      </c>
      <c r="H4589" s="1" t="s">
        <v>29</v>
      </c>
      <c r="I4589">
        <v>2</v>
      </c>
      <c r="J4589" s="1" t="str">
        <f>+VLOOKUP(bloques1a3[[#This Row],[respuesta]],respuestas.emociones[],2,0)</f>
        <v>miedo</v>
      </c>
      <c r="K4589" s="1">
        <f>+VLOOKUP(bloques1a3[[#This Row],[niño]],BD.niños[[Código]:[edad]],5,0)</f>
        <v>10</v>
      </c>
      <c r="L4589" s="1">
        <f>+IF(bloques1a3[[#This Row],[correcta]]=bloques1a3[[#This Row],[respuesta]],1,0)</f>
        <v>1</v>
      </c>
      <c r="M4589" s="1">
        <f>+IF(bloques1a3[[#This Row],[Sexo]]="F",1,0)</f>
        <v>1</v>
      </c>
    </row>
    <row r="4590" spans="1:13" x14ac:dyDescent="0.55000000000000004">
      <c r="A4590">
        <v>72</v>
      </c>
      <c r="B4590" s="1" t="s">
        <v>531</v>
      </c>
      <c r="C4590" s="1" t="s">
        <v>4</v>
      </c>
      <c r="D4590">
        <v>5</v>
      </c>
      <c r="E4590" s="1" t="s">
        <v>112</v>
      </c>
      <c r="F4590">
        <v>5</v>
      </c>
      <c r="G4590" s="1" t="s">
        <v>377</v>
      </c>
      <c r="H4590" s="1" t="s">
        <v>29</v>
      </c>
      <c r="I4590">
        <v>2</v>
      </c>
      <c r="J4590" s="1" t="str">
        <f>+VLOOKUP(bloques1a3[[#This Row],[respuesta]],respuestas.emociones[],2,0)</f>
        <v>miedo</v>
      </c>
      <c r="K4590" s="1">
        <f>+VLOOKUP(bloques1a3[[#This Row],[niño]],BD.niños[[Código]:[edad]],5,0)</f>
        <v>9</v>
      </c>
      <c r="L4590" s="1">
        <f>+IF(bloques1a3[[#This Row],[correcta]]=bloques1a3[[#This Row],[respuesta]],1,0)</f>
        <v>1</v>
      </c>
      <c r="M4590" s="1">
        <f>+IF(bloques1a3[[#This Row],[Sexo]]="F",1,0)</f>
        <v>1</v>
      </c>
    </row>
    <row r="4591" spans="1:13" x14ac:dyDescent="0.55000000000000004">
      <c r="A4591">
        <v>72</v>
      </c>
      <c r="B4591" s="1" t="s">
        <v>531</v>
      </c>
      <c r="C4591" s="1" t="s">
        <v>4</v>
      </c>
      <c r="D4591">
        <v>5</v>
      </c>
      <c r="E4591" s="1" t="s">
        <v>116</v>
      </c>
      <c r="F4591">
        <v>7</v>
      </c>
      <c r="G4591" s="1" t="s">
        <v>377</v>
      </c>
      <c r="H4591" s="1" t="s">
        <v>29</v>
      </c>
      <c r="I4591">
        <v>2</v>
      </c>
      <c r="J4591" s="1" t="str">
        <f>+VLOOKUP(bloques1a3[[#This Row],[respuesta]],respuestas.emociones[],2,0)</f>
        <v>asco</v>
      </c>
      <c r="K4591" s="1">
        <f>+VLOOKUP(bloques1a3[[#This Row],[niño]],BD.niños[[Código]:[edad]],5,0)</f>
        <v>9</v>
      </c>
      <c r="L4591" s="1">
        <f>+IF(bloques1a3[[#This Row],[correcta]]=bloques1a3[[#This Row],[respuesta]],1,0)</f>
        <v>0</v>
      </c>
      <c r="M4591" s="1">
        <f>+IF(bloques1a3[[#This Row],[Sexo]]="F",1,0)</f>
        <v>1</v>
      </c>
    </row>
    <row r="4592" spans="1:13" x14ac:dyDescent="0.55000000000000004">
      <c r="A4592">
        <v>72</v>
      </c>
      <c r="B4592" s="1" t="s">
        <v>531</v>
      </c>
      <c r="C4592" s="1" t="s">
        <v>4</v>
      </c>
      <c r="D4592">
        <v>5</v>
      </c>
      <c r="E4592" s="1" t="s">
        <v>120</v>
      </c>
      <c r="F4592">
        <v>3</v>
      </c>
      <c r="G4592" s="1" t="s">
        <v>377</v>
      </c>
      <c r="H4592" s="1" t="s">
        <v>28</v>
      </c>
      <c r="I4592">
        <v>2</v>
      </c>
      <c r="J4592" s="1" t="str">
        <f>+VLOOKUP(bloques1a3[[#This Row],[respuesta]],respuestas.emociones[],2,0)</f>
        <v>tristeza</v>
      </c>
      <c r="K4592" s="1">
        <f>+VLOOKUP(bloques1a3[[#This Row],[niño]],BD.niños[[Código]:[edad]],5,0)</f>
        <v>10</v>
      </c>
      <c r="L4592" s="1">
        <f>+IF(bloques1a3[[#This Row],[correcta]]=bloques1a3[[#This Row],[respuesta]],1,0)</f>
        <v>0</v>
      </c>
      <c r="M4592" s="1">
        <f>+IF(bloques1a3[[#This Row],[Sexo]]="F",1,0)</f>
        <v>0</v>
      </c>
    </row>
    <row r="4593" spans="1:13" x14ac:dyDescent="0.55000000000000004">
      <c r="A4593">
        <v>72</v>
      </c>
      <c r="B4593" s="1" t="s">
        <v>531</v>
      </c>
      <c r="C4593" s="1" t="s">
        <v>4</v>
      </c>
      <c r="D4593">
        <v>5</v>
      </c>
      <c r="E4593" s="1" t="s">
        <v>123</v>
      </c>
      <c r="F4593">
        <v>7</v>
      </c>
      <c r="G4593" s="1" t="s">
        <v>376</v>
      </c>
      <c r="H4593" s="1" t="s">
        <v>28</v>
      </c>
      <c r="I4593">
        <v>2</v>
      </c>
      <c r="J4593" s="1" t="str">
        <f>+VLOOKUP(bloques1a3[[#This Row],[respuesta]],respuestas.emociones[],2,0)</f>
        <v>asco</v>
      </c>
      <c r="K4593" s="1">
        <f>+VLOOKUP(bloques1a3[[#This Row],[niño]],BD.niños[[Código]:[edad]],5,0)</f>
        <v>8</v>
      </c>
      <c r="L4593" s="1">
        <f>+IF(bloques1a3[[#This Row],[correcta]]=bloques1a3[[#This Row],[respuesta]],1,0)</f>
        <v>0</v>
      </c>
      <c r="M4593" s="1">
        <f>+IF(bloques1a3[[#This Row],[Sexo]]="F",1,0)</f>
        <v>0</v>
      </c>
    </row>
    <row r="4594" spans="1:13" x14ac:dyDescent="0.55000000000000004">
      <c r="A4594">
        <v>72</v>
      </c>
      <c r="B4594" s="1" t="s">
        <v>531</v>
      </c>
      <c r="C4594" s="1" t="s">
        <v>4</v>
      </c>
      <c r="D4594">
        <v>5</v>
      </c>
      <c r="E4594" s="1" t="s">
        <v>127</v>
      </c>
      <c r="F4594">
        <v>5</v>
      </c>
      <c r="G4594" s="1" t="s">
        <v>375</v>
      </c>
      <c r="H4594" s="1" t="s">
        <v>28</v>
      </c>
      <c r="I4594">
        <v>2</v>
      </c>
      <c r="J4594" s="1" t="str">
        <f>+VLOOKUP(bloques1a3[[#This Row],[respuesta]],respuestas.emociones[],2,0)</f>
        <v>miedo</v>
      </c>
      <c r="K4594" s="1">
        <f>+VLOOKUP(bloques1a3[[#This Row],[niño]],BD.niños[[Código]:[edad]],5,0)</f>
        <v>6</v>
      </c>
      <c r="L4594" s="1">
        <f>+IF(bloques1a3[[#This Row],[correcta]]=bloques1a3[[#This Row],[respuesta]],1,0)</f>
        <v>1</v>
      </c>
      <c r="M4594" s="1">
        <f>+IF(bloques1a3[[#This Row],[Sexo]]="F",1,0)</f>
        <v>0</v>
      </c>
    </row>
    <row r="4595" spans="1:13" x14ac:dyDescent="0.55000000000000004">
      <c r="A4595">
        <v>72</v>
      </c>
      <c r="B4595" s="1" t="s">
        <v>531</v>
      </c>
      <c r="C4595" s="1" t="s">
        <v>4</v>
      </c>
      <c r="D4595">
        <v>5</v>
      </c>
      <c r="E4595" s="1" t="s">
        <v>131</v>
      </c>
      <c r="F4595">
        <v>3</v>
      </c>
      <c r="G4595" s="1" t="s">
        <v>375</v>
      </c>
      <c r="H4595" s="1" t="s">
        <v>29</v>
      </c>
      <c r="I4595">
        <v>2</v>
      </c>
      <c r="J4595" s="1" t="str">
        <f>+VLOOKUP(bloques1a3[[#This Row],[respuesta]],respuestas.emociones[],2,0)</f>
        <v>tristeza</v>
      </c>
      <c r="K4595" s="1">
        <f>+VLOOKUP(bloques1a3[[#This Row],[niño]],BD.niños[[Código]:[edad]],5,0)</f>
        <v>6</v>
      </c>
      <c r="L4595" s="1">
        <f>+IF(bloques1a3[[#This Row],[correcta]]=bloques1a3[[#This Row],[respuesta]],1,0)</f>
        <v>0</v>
      </c>
      <c r="M4595" s="1">
        <f>+IF(bloques1a3[[#This Row],[Sexo]]="F",1,0)</f>
        <v>1</v>
      </c>
    </row>
    <row r="4596" spans="1:13" x14ac:dyDescent="0.55000000000000004">
      <c r="A4596">
        <v>72</v>
      </c>
      <c r="B4596" s="1" t="s">
        <v>531</v>
      </c>
      <c r="C4596" s="1" t="s">
        <v>4</v>
      </c>
      <c r="D4596">
        <v>5</v>
      </c>
      <c r="E4596" s="1" t="s">
        <v>135</v>
      </c>
      <c r="F4596">
        <v>3</v>
      </c>
      <c r="G4596" s="1" t="s">
        <v>375</v>
      </c>
      <c r="H4596" s="1" t="s">
        <v>28</v>
      </c>
      <c r="I4596">
        <v>2</v>
      </c>
      <c r="J4596" s="1" t="str">
        <f>+VLOOKUP(bloques1a3[[#This Row],[respuesta]],respuestas.emociones[],2,0)</f>
        <v>tristeza</v>
      </c>
      <c r="K4596" s="1">
        <f>+VLOOKUP(bloques1a3[[#This Row],[niño]],BD.niños[[Código]:[edad]],5,0)</f>
        <v>6</v>
      </c>
      <c r="L4596" s="1">
        <f>+IF(bloques1a3[[#This Row],[correcta]]=bloques1a3[[#This Row],[respuesta]],1,0)</f>
        <v>0</v>
      </c>
      <c r="M4596" s="1">
        <f>+IF(bloques1a3[[#This Row],[Sexo]]="F",1,0)</f>
        <v>0</v>
      </c>
    </row>
    <row r="4597" spans="1:13" x14ac:dyDescent="0.55000000000000004">
      <c r="A4597">
        <v>72</v>
      </c>
      <c r="B4597" s="1" t="s">
        <v>531</v>
      </c>
      <c r="C4597" s="1" t="s">
        <v>4</v>
      </c>
      <c r="D4597">
        <v>5</v>
      </c>
      <c r="E4597" s="1" t="s">
        <v>139</v>
      </c>
      <c r="F4597">
        <v>5</v>
      </c>
      <c r="G4597" s="1" t="s">
        <v>376</v>
      </c>
      <c r="H4597" s="1" t="s">
        <v>28</v>
      </c>
      <c r="I4597">
        <v>2</v>
      </c>
      <c r="J4597" s="1" t="str">
        <f>+VLOOKUP(bloques1a3[[#This Row],[respuesta]],respuestas.emociones[],2,0)</f>
        <v>miedo</v>
      </c>
      <c r="K4597" s="1">
        <f>+VLOOKUP(bloques1a3[[#This Row],[niño]],BD.niños[[Código]:[edad]],5,0)</f>
        <v>8</v>
      </c>
      <c r="L4597" s="1">
        <f>+IF(bloques1a3[[#This Row],[correcta]]=bloques1a3[[#This Row],[respuesta]],1,0)</f>
        <v>1</v>
      </c>
      <c r="M4597" s="1">
        <f>+IF(bloques1a3[[#This Row],[Sexo]]="F",1,0)</f>
        <v>0</v>
      </c>
    </row>
    <row r="4598" spans="1:13" x14ac:dyDescent="0.55000000000000004">
      <c r="A4598">
        <v>72</v>
      </c>
      <c r="B4598" s="1" t="s">
        <v>531</v>
      </c>
      <c r="C4598" s="1" t="s">
        <v>4</v>
      </c>
      <c r="D4598">
        <v>5</v>
      </c>
      <c r="E4598" s="1" t="s">
        <v>141</v>
      </c>
      <c r="F4598">
        <v>4</v>
      </c>
      <c r="G4598" s="1" t="s">
        <v>376</v>
      </c>
      <c r="H4598" s="1" t="s">
        <v>29</v>
      </c>
      <c r="I4598">
        <v>2</v>
      </c>
      <c r="J4598" s="1" t="str">
        <f>+VLOOKUP(bloques1a3[[#This Row],[respuesta]],respuestas.emociones[],2,0)</f>
        <v>enojo</v>
      </c>
      <c r="K4598" s="1">
        <f>+VLOOKUP(bloques1a3[[#This Row],[niño]],BD.niños[[Código]:[edad]],5,0)</f>
        <v>7</v>
      </c>
      <c r="L4598" s="1">
        <f>+IF(bloques1a3[[#This Row],[correcta]]=bloques1a3[[#This Row],[respuesta]],1,0)</f>
        <v>0</v>
      </c>
      <c r="M4598" s="1">
        <f>+IF(bloques1a3[[#This Row],[Sexo]]="F",1,0)</f>
        <v>1</v>
      </c>
    </row>
    <row r="4599" spans="1:13" x14ac:dyDescent="0.55000000000000004">
      <c r="A4599">
        <v>72</v>
      </c>
      <c r="B4599" s="1" t="s">
        <v>531</v>
      </c>
      <c r="C4599" s="1" t="s">
        <v>4</v>
      </c>
      <c r="D4599">
        <v>5</v>
      </c>
      <c r="E4599" s="1" t="s">
        <v>145</v>
      </c>
      <c r="F4599">
        <v>7</v>
      </c>
      <c r="G4599" s="1" t="s">
        <v>376</v>
      </c>
      <c r="H4599" s="1" t="s">
        <v>28</v>
      </c>
      <c r="I4599">
        <v>2</v>
      </c>
      <c r="J4599" s="1" t="str">
        <f>+VLOOKUP(bloques1a3[[#This Row],[respuesta]],respuestas.emociones[],2,0)</f>
        <v>asco</v>
      </c>
      <c r="K4599" s="1">
        <f>+VLOOKUP(bloques1a3[[#This Row],[niño]],BD.niños[[Código]:[edad]],5,0)</f>
        <v>8</v>
      </c>
      <c r="L4599" s="1">
        <f>+IF(bloques1a3[[#This Row],[correcta]]=bloques1a3[[#This Row],[respuesta]],1,0)</f>
        <v>0</v>
      </c>
      <c r="M4599" s="1">
        <f>+IF(bloques1a3[[#This Row],[Sexo]]="F",1,0)</f>
        <v>0</v>
      </c>
    </row>
    <row r="4600" spans="1:13" x14ac:dyDescent="0.55000000000000004">
      <c r="A4600">
        <v>72</v>
      </c>
      <c r="B4600" s="1" t="s">
        <v>531</v>
      </c>
      <c r="C4600" s="1" t="s">
        <v>4</v>
      </c>
      <c r="D4600">
        <v>5</v>
      </c>
      <c r="E4600" s="1" t="s">
        <v>147</v>
      </c>
      <c r="F4600">
        <v>5</v>
      </c>
      <c r="G4600" s="1" t="s">
        <v>376</v>
      </c>
      <c r="H4600" s="1" t="s">
        <v>28</v>
      </c>
      <c r="I4600">
        <v>2</v>
      </c>
      <c r="J4600" s="1" t="str">
        <f>+VLOOKUP(bloques1a3[[#This Row],[respuesta]],respuestas.emociones[],2,0)</f>
        <v>miedo</v>
      </c>
      <c r="K4600" s="1">
        <f>+VLOOKUP(bloques1a3[[#This Row],[niño]],BD.niños[[Código]:[edad]],5,0)</f>
        <v>8</v>
      </c>
      <c r="L4600" s="1">
        <f>+IF(bloques1a3[[#This Row],[correcta]]=bloques1a3[[#This Row],[respuesta]],1,0)</f>
        <v>1</v>
      </c>
      <c r="M4600" s="1">
        <f>+IF(bloques1a3[[#This Row],[Sexo]]="F",1,0)</f>
        <v>0</v>
      </c>
    </row>
    <row r="4601" spans="1:13" x14ac:dyDescent="0.55000000000000004">
      <c r="A4601">
        <v>72</v>
      </c>
      <c r="B4601" s="1" t="s">
        <v>531</v>
      </c>
      <c r="C4601" s="1" t="s">
        <v>4</v>
      </c>
      <c r="D4601">
        <v>5</v>
      </c>
      <c r="E4601" s="1" t="s">
        <v>214</v>
      </c>
      <c r="F4601">
        <v>5</v>
      </c>
      <c r="G4601" s="1" t="s">
        <v>377</v>
      </c>
      <c r="H4601" s="1" t="s">
        <v>29</v>
      </c>
      <c r="I4601">
        <v>2</v>
      </c>
      <c r="J4601" s="1" t="str">
        <f>+VLOOKUP(bloques1a3[[#This Row],[respuesta]],respuestas.emociones[],2,0)</f>
        <v>miedo</v>
      </c>
      <c r="K4601" s="1">
        <f>+VLOOKUP(bloques1a3[[#This Row],[niño]],BD.niños[[Código]:[edad]],5,0)</f>
        <v>10</v>
      </c>
      <c r="L4601" s="1">
        <f>+IF(bloques1a3[[#This Row],[correcta]]=bloques1a3[[#This Row],[respuesta]],1,0)</f>
        <v>1</v>
      </c>
      <c r="M4601" s="1">
        <f>+IF(bloques1a3[[#This Row],[Sexo]]="F",1,0)</f>
        <v>1</v>
      </c>
    </row>
    <row r="4602" spans="1:13" x14ac:dyDescent="0.55000000000000004">
      <c r="A4602">
        <v>72</v>
      </c>
      <c r="B4602" s="1" t="s">
        <v>531</v>
      </c>
      <c r="C4602" s="1" t="s">
        <v>4</v>
      </c>
      <c r="D4602">
        <v>5</v>
      </c>
      <c r="E4602" s="1" t="s">
        <v>217</v>
      </c>
      <c r="F4602">
        <v>5</v>
      </c>
      <c r="G4602" s="1" t="s">
        <v>377</v>
      </c>
      <c r="H4602" s="1" t="s">
        <v>29</v>
      </c>
      <c r="I4602">
        <v>2</v>
      </c>
      <c r="J4602" s="1" t="str">
        <f>+VLOOKUP(bloques1a3[[#This Row],[respuesta]],respuestas.emociones[],2,0)</f>
        <v>miedo</v>
      </c>
      <c r="K4602" s="1">
        <f>+VLOOKUP(bloques1a3[[#This Row],[niño]],BD.niños[[Código]:[edad]],5,0)</f>
        <v>10</v>
      </c>
      <c r="L4602" s="1">
        <f>+IF(bloques1a3[[#This Row],[correcta]]=bloques1a3[[#This Row],[respuesta]],1,0)</f>
        <v>1</v>
      </c>
      <c r="M4602" s="1">
        <f>+IF(bloques1a3[[#This Row],[Sexo]]="F",1,0)</f>
        <v>1</v>
      </c>
    </row>
    <row r="4603" spans="1:13" x14ac:dyDescent="0.55000000000000004">
      <c r="A4603">
        <v>72</v>
      </c>
      <c r="B4603" s="1" t="s">
        <v>531</v>
      </c>
      <c r="C4603" s="1" t="s">
        <v>4</v>
      </c>
      <c r="D4603">
        <v>5</v>
      </c>
      <c r="E4603" s="1" t="s">
        <v>220</v>
      </c>
      <c r="F4603">
        <v>7</v>
      </c>
      <c r="G4603" s="1" t="s">
        <v>377</v>
      </c>
      <c r="H4603" s="1" t="s">
        <v>29</v>
      </c>
      <c r="I4603">
        <v>2</v>
      </c>
      <c r="J4603" s="1" t="str">
        <f>+VLOOKUP(bloques1a3[[#This Row],[respuesta]],respuestas.emociones[],2,0)</f>
        <v>asco</v>
      </c>
      <c r="K4603" s="1">
        <f>+VLOOKUP(bloques1a3[[#This Row],[niño]],BD.niños[[Código]:[edad]],5,0)</f>
        <v>10</v>
      </c>
      <c r="L4603" s="1">
        <f>+IF(bloques1a3[[#This Row],[correcta]]=bloques1a3[[#This Row],[respuesta]],1,0)</f>
        <v>0</v>
      </c>
      <c r="M4603" s="1">
        <f>+IF(bloques1a3[[#This Row],[Sexo]]="F",1,0)</f>
        <v>1</v>
      </c>
    </row>
    <row r="4604" spans="1:13" x14ac:dyDescent="0.55000000000000004">
      <c r="A4604">
        <v>72</v>
      </c>
      <c r="B4604" s="1" t="s">
        <v>531</v>
      </c>
      <c r="C4604" s="1" t="s">
        <v>4</v>
      </c>
      <c r="D4604">
        <v>5</v>
      </c>
      <c r="E4604" s="1" t="s">
        <v>223</v>
      </c>
      <c r="F4604">
        <v>5</v>
      </c>
      <c r="G4604" s="1" t="s">
        <v>376</v>
      </c>
      <c r="H4604" s="1" t="s">
        <v>29</v>
      </c>
      <c r="I4604">
        <v>2</v>
      </c>
      <c r="J4604" s="1" t="str">
        <f>+VLOOKUP(bloques1a3[[#This Row],[respuesta]],respuestas.emociones[],2,0)</f>
        <v>miedo</v>
      </c>
      <c r="K4604" s="1">
        <f>+VLOOKUP(bloques1a3[[#This Row],[niño]],BD.niños[[Código]:[edad]],5,0)</f>
        <v>8</v>
      </c>
      <c r="L4604" s="1">
        <f>+IF(bloques1a3[[#This Row],[correcta]]=bloques1a3[[#This Row],[respuesta]],1,0)</f>
        <v>1</v>
      </c>
      <c r="M4604" s="1">
        <f>+IF(bloques1a3[[#This Row],[Sexo]]="F",1,0)</f>
        <v>1</v>
      </c>
    </row>
    <row r="4605" spans="1:13" x14ac:dyDescent="0.55000000000000004">
      <c r="A4605">
        <v>72</v>
      </c>
      <c r="B4605" s="1" t="s">
        <v>531</v>
      </c>
      <c r="C4605" s="1" t="s">
        <v>4</v>
      </c>
      <c r="D4605">
        <v>5</v>
      </c>
      <c r="E4605" s="1" t="s">
        <v>226</v>
      </c>
      <c r="F4605">
        <v>7</v>
      </c>
      <c r="G4605" s="1" t="s">
        <v>377</v>
      </c>
      <c r="H4605" s="1" t="s">
        <v>28</v>
      </c>
      <c r="I4605">
        <v>2</v>
      </c>
      <c r="J4605" s="1" t="str">
        <f>+VLOOKUP(bloques1a3[[#This Row],[respuesta]],respuestas.emociones[],2,0)</f>
        <v>asco</v>
      </c>
      <c r="K4605" s="1">
        <f>+VLOOKUP(bloques1a3[[#This Row],[niño]],BD.niños[[Código]:[edad]],5,0)</f>
        <v>10</v>
      </c>
      <c r="L4605" s="1">
        <f>+IF(bloques1a3[[#This Row],[correcta]]=bloques1a3[[#This Row],[respuesta]],1,0)</f>
        <v>0</v>
      </c>
      <c r="M4605" s="1">
        <f>+IF(bloques1a3[[#This Row],[Sexo]]="F",1,0)</f>
        <v>0</v>
      </c>
    </row>
    <row r="4606" spans="1:13" x14ac:dyDescent="0.55000000000000004">
      <c r="A4606">
        <v>72</v>
      </c>
      <c r="B4606" s="1" t="s">
        <v>531</v>
      </c>
      <c r="C4606" s="1" t="s">
        <v>4</v>
      </c>
      <c r="D4606">
        <v>5</v>
      </c>
      <c r="E4606" s="1" t="s">
        <v>229</v>
      </c>
      <c r="F4606">
        <v>5</v>
      </c>
      <c r="G4606" s="1" t="s">
        <v>376</v>
      </c>
      <c r="H4606" s="1" t="s">
        <v>28</v>
      </c>
      <c r="I4606">
        <v>2</v>
      </c>
      <c r="J4606" s="1" t="str">
        <f>+VLOOKUP(bloques1a3[[#This Row],[respuesta]],respuestas.emociones[],2,0)</f>
        <v>miedo</v>
      </c>
      <c r="K4606" s="1">
        <f>+VLOOKUP(bloques1a3[[#This Row],[niño]],BD.niños[[Código]:[edad]],5,0)</f>
        <v>7</v>
      </c>
      <c r="L4606" s="1">
        <f>+IF(bloques1a3[[#This Row],[correcta]]=bloques1a3[[#This Row],[respuesta]],1,0)</f>
        <v>1</v>
      </c>
      <c r="M4606" s="1">
        <f>+IF(bloques1a3[[#This Row],[Sexo]]="F",1,0)</f>
        <v>0</v>
      </c>
    </row>
    <row r="4607" spans="1:13" x14ac:dyDescent="0.55000000000000004">
      <c r="A4607">
        <v>72</v>
      </c>
      <c r="B4607" s="1" t="s">
        <v>531</v>
      </c>
      <c r="C4607" s="1" t="s">
        <v>4</v>
      </c>
      <c r="D4607">
        <v>5</v>
      </c>
      <c r="E4607" s="1" t="s">
        <v>231</v>
      </c>
      <c r="F4607">
        <v>3</v>
      </c>
      <c r="G4607" s="1" t="s">
        <v>375</v>
      </c>
      <c r="H4607" s="1" t="s">
        <v>29</v>
      </c>
      <c r="I4607">
        <v>2</v>
      </c>
      <c r="J4607" s="1" t="str">
        <f>+VLOOKUP(bloques1a3[[#This Row],[respuesta]],respuestas.emociones[],2,0)</f>
        <v>tristeza</v>
      </c>
      <c r="K4607" s="1">
        <f>+VLOOKUP(bloques1a3[[#This Row],[niño]],BD.niños[[Código]:[edad]],5,0)</f>
        <v>6</v>
      </c>
      <c r="L4607" s="1">
        <f>+IF(bloques1a3[[#This Row],[correcta]]=bloques1a3[[#This Row],[respuesta]],1,0)</f>
        <v>0</v>
      </c>
      <c r="M4607" s="1">
        <f>+IF(bloques1a3[[#This Row],[Sexo]]="F",1,0)</f>
        <v>1</v>
      </c>
    </row>
    <row r="4608" spans="1:13" x14ac:dyDescent="0.55000000000000004">
      <c r="A4608">
        <v>72</v>
      </c>
      <c r="B4608" s="1" t="s">
        <v>531</v>
      </c>
      <c r="C4608" s="1" t="s">
        <v>4</v>
      </c>
      <c r="D4608">
        <v>5</v>
      </c>
      <c r="E4608" s="1" t="s">
        <v>286</v>
      </c>
      <c r="F4608">
        <v>3</v>
      </c>
      <c r="G4608" s="1" t="s">
        <v>375</v>
      </c>
      <c r="H4608" s="1" t="s">
        <v>28</v>
      </c>
      <c r="I4608">
        <v>2</v>
      </c>
      <c r="J4608" s="1" t="str">
        <f>+VLOOKUP(bloques1a3[[#This Row],[respuesta]],respuestas.emociones[],2,0)</f>
        <v>tristeza</v>
      </c>
      <c r="K4608" s="1">
        <f>+VLOOKUP(bloques1a3[[#This Row],[niño]],BD.niños[[Código]:[edad]],5,0)</f>
        <v>5</v>
      </c>
      <c r="L4608" s="1">
        <f>+IF(bloques1a3[[#This Row],[correcta]]=bloques1a3[[#This Row],[respuesta]],1,0)</f>
        <v>0</v>
      </c>
      <c r="M4608" s="1">
        <f>+IF(bloques1a3[[#This Row],[Sexo]]="F",1,0)</f>
        <v>0</v>
      </c>
    </row>
    <row r="4609" spans="1:13" x14ac:dyDescent="0.55000000000000004">
      <c r="A4609">
        <v>72</v>
      </c>
      <c r="B4609" s="1" t="s">
        <v>531</v>
      </c>
      <c r="C4609" s="1" t="s">
        <v>4</v>
      </c>
      <c r="D4609">
        <v>5</v>
      </c>
      <c r="E4609" s="1" t="s">
        <v>290</v>
      </c>
      <c r="F4609">
        <v>3</v>
      </c>
      <c r="G4609" s="1" t="s">
        <v>375</v>
      </c>
      <c r="H4609" s="1" t="s">
        <v>28</v>
      </c>
      <c r="I4609">
        <v>2</v>
      </c>
      <c r="J4609" s="1" t="str">
        <f>+VLOOKUP(bloques1a3[[#This Row],[respuesta]],respuestas.emociones[],2,0)</f>
        <v>tristeza</v>
      </c>
      <c r="K4609" s="1">
        <f>+VLOOKUP(bloques1a3[[#This Row],[niño]],BD.niños[[Código]:[edad]],5,0)</f>
        <v>6</v>
      </c>
      <c r="L4609" s="1">
        <f>+IF(bloques1a3[[#This Row],[correcta]]=bloques1a3[[#This Row],[respuesta]],1,0)</f>
        <v>0</v>
      </c>
      <c r="M4609" s="1">
        <f>+IF(bloques1a3[[#This Row],[Sexo]]="F",1,0)</f>
        <v>0</v>
      </c>
    </row>
    <row r="4610" spans="1:13" x14ac:dyDescent="0.55000000000000004">
      <c r="A4610">
        <v>72</v>
      </c>
      <c r="B4610" s="1" t="s">
        <v>531</v>
      </c>
      <c r="C4610" s="1" t="s">
        <v>4</v>
      </c>
      <c r="D4610">
        <v>5</v>
      </c>
      <c r="E4610" s="1" t="s">
        <v>294</v>
      </c>
      <c r="F4610">
        <v>5</v>
      </c>
      <c r="G4610" s="1" t="s">
        <v>376</v>
      </c>
      <c r="H4610" s="1" t="s">
        <v>28</v>
      </c>
      <c r="I4610">
        <v>2</v>
      </c>
      <c r="J4610" s="1" t="str">
        <f>+VLOOKUP(bloques1a3[[#This Row],[respuesta]],respuestas.emociones[],2,0)</f>
        <v>miedo</v>
      </c>
      <c r="K4610" s="1">
        <f>+VLOOKUP(bloques1a3[[#This Row],[niño]],BD.niños[[Código]:[edad]],5,0)</f>
        <v>7</v>
      </c>
      <c r="L4610" s="1">
        <f>+IF(bloques1a3[[#This Row],[correcta]]=bloques1a3[[#This Row],[respuesta]],1,0)</f>
        <v>1</v>
      </c>
      <c r="M4610" s="1">
        <f>+IF(bloques1a3[[#This Row],[Sexo]]="F",1,0)</f>
        <v>0</v>
      </c>
    </row>
    <row r="4611" spans="1:13" x14ac:dyDescent="0.55000000000000004">
      <c r="A4611">
        <v>72</v>
      </c>
      <c r="B4611" s="1" t="s">
        <v>531</v>
      </c>
      <c r="C4611" s="1" t="s">
        <v>4</v>
      </c>
      <c r="D4611">
        <v>5</v>
      </c>
      <c r="E4611" s="1" t="s">
        <v>295</v>
      </c>
      <c r="F4611">
        <v>5</v>
      </c>
      <c r="G4611" s="1" t="s">
        <v>376</v>
      </c>
      <c r="H4611" s="1" t="s">
        <v>28</v>
      </c>
      <c r="I4611">
        <v>2</v>
      </c>
      <c r="J4611" s="1" t="str">
        <f>+VLOOKUP(bloques1a3[[#This Row],[respuesta]],respuestas.emociones[],2,0)</f>
        <v>miedo</v>
      </c>
      <c r="K4611" s="1">
        <f>+VLOOKUP(bloques1a3[[#This Row],[niño]],BD.niños[[Código]:[edad]],5,0)</f>
        <v>8</v>
      </c>
      <c r="L4611" s="1">
        <f>+IF(bloques1a3[[#This Row],[correcta]]=bloques1a3[[#This Row],[respuesta]],1,0)</f>
        <v>1</v>
      </c>
      <c r="M4611" s="1">
        <f>+IF(bloques1a3[[#This Row],[Sexo]]="F",1,0)</f>
        <v>0</v>
      </c>
    </row>
    <row r="4612" spans="1:13" x14ac:dyDescent="0.55000000000000004">
      <c r="A4612">
        <v>72</v>
      </c>
      <c r="B4612" s="1" t="s">
        <v>531</v>
      </c>
      <c r="C4612" s="1" t="s">
        <v>4</v>
      </c>
      <c r="D4612">
        <v>5</v>
      </c>
      <c r="E4612" s="1" t="s">
        <v>317</v>
      </c>
      <c r="F4612">
        <v>4</v>
      </c>
      <c r="G4612" s="1" t="s">
        <v>377</v>
      </c>
      <c r="H4612" s="1" t="s">
        <v>29</v>
      </c>
      <c r="I4612">
        <v>2</v>
      </c>
      <c r="J4612" s="1" t="str">
        <f>+VLOOKUP(bloques1a3[[#This Row],[respuesta]],respuestas.emociones[],2,0)</f>
        <v>enojo</v>
      </c>
      <c r="K4612" s="1">
        <f>+VLOOKUP(bloques1a3[[#This Row],[niño]],BD.niños[[Código]:[edad]],5,0)</f>
        <v>10</v>
      </c>
      <c r="L4612" s="1">
        <f>+IF(bloques1a3[[#This Row],[correcta]]=bloques1a3[[#This Row],[respuesta]],1,0)</f>
        <v>0</v>
      </c>
      <c r="M4612" s="1">
        <f>+IF(bloques1a3[[#This Row],[Sexo]]="F",1,0)</f>
        <v>1</v>
      </c>
    </row>
    <row r="4613" spans="1:13" x14ac:dyDescent="0.55000000000000004">
      <c r="A4613">
        <v>72</v>
      </c>
      <c r="B4613" s="1" t="s">
        <v>531</v>
      </c>
      <c r="C4613" s="1" t="s">
        <v>4</v>
      </c>
      <c r="D4613">
        <v>5</v>
      </c>
      <c r="E4613" s="1" t="s">
        <v>320</v>
      </c>
      <c r="F4613">
        <v>3</v>
      </c>
      <c r="G4613" s="1" t="s">
        <v>377</v>
      </c>
      <c r="H4613" s="1" t="s">
        <v>28</v>
      </c>
      <c r="I4613">
        <v>2</v>
      </c>
      <c r="J4613" s="1" t="str">
        <f>+VLOOKUP(bloques1a3[[#This Row],[respuesta]],respuestas.emociones[],2,0)</f>
        <v>tristeza</v>
      </c>
      <c r="K4613" s="1">
        <f>+VLOOKUP(bloques1a3[[#This Row],[niño]],BD.niños[[Código]:[edad]],5,0)</f>
        <v>10</v>
      </c>
      <c r="L4613" s="1">
        <f>+IF(bloques1a3[[#This Row],[correcta]]=bloques1a3[[#This Row],[respuesta]],1,0)</f>
        <v>0</v>
      </c>
      <c r="M4613" s="1">
        <f>+IF(bloques1a3[[#This Row],[Sexo]]="F",1,0)</f>
        <v>0</v>
      </c>
    </row>
    <row r="4614" spans="1:13" x14ac:dyDescent="0.55000000000000004">
      <c r="A4614">
        <v>72</v>
      </c>
      <c r="B4614" s="1" t="s">
        <v>531</v>
      </c>
      <c r="C4614" s="1" t="s">
        <v>4</v>
      </c>
      <c r="D4614">
        <v>5</v>
      </c>
      <c r="E4614" s="1" t="s">
        <v>323</v>
      </c>
      <c r="F4614">
        <v>1</v>
      </c>
      <c r="G4614" s="1" t="s">
        <v>376</v>
      </c>
      <c r="H4614" s="1" t="s">
        <v>29</v>
      </c>
      <c r="I4614">
        <v>2</v>
      </c>
      <c r="J4614" s="1" t="str">
        <f>+VLOOKUP(bloques1a3[[#This Row],[respuesta]],respuestas.emociones[],2,0)</f>
        <v>neutra</v>
      </c>
      <c r="K4614" s="1">
        <f>+VLOOKUP(bloques1a3[[#This Row],[niño]],BD.niños[[Código]:[edad]],5,0)</f>
        <v>8</v>
      </c>
      <c r="L4614" s="1">
        <f>+IF(bloques1a3[[#This Row],[correcta]]=bloques1a3[[#This Row],[respuesta]],1,0)</f>
        <v>0</v>
      </c>
      <c r="M4614" s="1">
        <f>+IF(bloques1a3[[#This Row],[Sexo]]="F",1,0)</f>
        <v>1</v>
      </c>
    </row>
    <row r="4615" spans="1:13" x14ac:dyDescent="0.55000000000000004">
      <c r="A4615">
        <v>72</v>
      </c>
      <c r="B4615" s="1" t="s">
        <v>531</v>
      </c>
      <c r="C4615" s="1" t="s">
        <v>4</v>
      </c>
      <c r="D4615">
        <v>5</v>
      </c>
      <c r="E4615" s="1" t="s">
        <v>327</v>
      </c>
      <c r="F4615">
        <v>1</v>
      </c>
      <c r="G4615" s="1" t="s">
        <v>376</v>
      </c>
      <c r="H4615" s="1" t="s">
        <v>29</v>
      </c>
      <c r="I4615">
        <v>2</v>
      </c>
      <c r="J4615" s="1" t="str">
        <f>+VLOOKUP(bloques1a3[[#This Row],[respuesta]],respuestas.emociones[],2,0)</f>
        <v>neutra</v>
      </c>
      <c r="K4615" s="1">
        <f>+VLOOKUP(bloques1a3[[#This Row],[niño]],BD.niños[[Código]:[edad]],5,0)</f>
        <v>7</v>
      </c>
      <c r="L4615" s="1">
        <f>+IF(bloques1a3[[#This Row],[correcta]]=bloques1a3[[#This Row],[respuesta]],1,0)</f>
        <v>0</v>
      </c>
      <c r="M4615" s="1">
        <f>+IF(bloques1a3[[#This Row],[Sexo]]="F",1,0)</f>
        <v>1</v>
      </c>
    </row>
    <row r="4616" spans="1:13" x14ac:dyDescent="0.55000000000000004">
      <c r="A4616">
        <v>72</v>
      </c>
      <c r="B4616" s="1" t="s">
        <v>531</v>
      </c>
      <c r="C4616" s="1" t="s">
        <v>4</v>
      </c>
      <c r="D4616">
        <v>5</v>
      </c>
      <c r="E4616" s="1" t="s">
        <v>331</v>
      </c>
      <c r="F4616">
        <v>3</v>
      </c>
      <c r="G4616" s="1" t="s">
        <v>376</v>
      </c>
      <c r="H4616" s="1" t="s">
        <v>29</v>
      </c>
      <c r="I4616">
        <v>2</v>
      </c>
      <c r="J4616" s="1" t="str">
        <f>+VLOOKUP(bloques1a3[[#This Row],[respuesta]],respuestas.emociones[],2,0)</f>
        <v>tristeza</v>
      </c>
      <c r="K4616" s="1">
        <f>+VLOOKUP(bloques1a3[[#This Row],[niño]],BD.niños[[Código]:[edad]],5,0)</f>
        <v>8</v>
      </c>
      <c r="L4616" s="1">
        <f>+IF(bloques1a3[[#This Row],[correcta]]=bloques1a3[[#This Row],[respuesta]],1,0)</f>
        <v>0</v>
      </c>
      <c r="M4616" s="1">
        <f>+IF(bloques1a3[[#This Row],[Sexo]]="F",1,0)</f>
        <v>1</v>
      </c>
    </row>
    <row r="4617" spans="1:13" x14ac:dyDescent="0.55000000000000004">
      <c r="A4617">
        <v>73</v>
      </c>
      <c r="B4617" s="1" t="s">
        <v>532</v>
      </c>
      <c r="C4617" s="1" t="s">
        <v>6</v>
      </c>
      <c r="D4617">
        <v>3</v>
      </c>
      <c r="E4617" s="1" t="s">
        <v>105</v>
      </c>
      <c r="F4617">
        <v>3</v>
      </c>
      <c r="G4617" s="1" t="s">
        <v>377</v>
      </c>
      <c r="H4617" s="1" t="s">
        <v>29</v>
      </c>
      <c r="I4617">
        <v>2</v>
      </c>
      <c r="J4617" s="1" t="str">
        <f>+VLOOKUP(bloques1a3[[#This Row],[respuesta]],respuestas.emociones[],2,0)</f>
        <v>tristeza</v>
      </c>
      <c r="K4617" s="1">
        <f>+VLOOKUP(bloques1a3[[#This Row],[niño]],BD.niños[[Código]:[edad]],5,0)</f>
        <v>10</v>
      </c>
      <c r="L4617" s="1">
        <f>+IF(bloques1a3[[#This Row],[correcta]]=bloques1a3[[#This Row],[respuesta]],1,0)</f>
        <v>1</v>
      </c>
      <c r="M4617" s="1">
        <f>+IF(bloques1a3[[#This Row],[Sexo]]="F",1,0)</f>
        <v>1</v>
      </c>
    </row>
    <row r="4618" spans="1:13" x14ac:dyDescent="0.55000000000000004">
      <c r="A4618">
        <v>73</v>
      </c>
      <c r="B4618" s="1" t="s">
        <v>532</v>
      </c>
      <c r="C4618" s="1" t="s">
        <v>6</v>
      </c>
      <c r="D4618">
        <v>3</v>
      </c>
      <c r="E4618" s="1" t="s">
        <v>108</v>
      </c>
      <c r="F4618">
        <v>1</v>
      </c>
      <c r="G4618" s="1" t="s">
        <v>377</v>
      </c>
      <c r="H4618" s="1" t="s">
        <v>29</v>
      </c>
      <c r="I4618">
        <v>2</v>
      </c>
      <c r="J4618" s="1" t="str">
        <f>+VLOOKUP(bloques1a3[[#This Row],[respuesta]],respuestas.emociones[],2,0)</f>
        <v>neutra</v>
      </c>
      <c r="K4618" s="1">
        <f>+VLOOKUP(bloques1a3[[#This Row],[niño]],BD.niños[[Código]:[edad]],5,0)</f>
        <v>10</v>
      </c>
      <c r="L4618" s="1">
        <f>+IF(bloques1a3[[#This Row],[correcta]]=bloques1a3[[#This Row],[respuesta]],1,0)</f>
        <v>0</v>
      </c>
      <c r="M4618" s="1">
        <f>+IF(bloques1a3[[#This Row],[Sexo]]="F",1,0)</f>
        <v>1</v>
      </c>
    </row>
    <row r="4619" spans="1:13" x14ac:dyDescent="0.55000000000000004">
      <c r="A4619">
        <v>73</v>
      </c>
      <c r="B4619" s="1" t="s">
        <v>532</v>
      </c>
      <c r="C4619" s="1" t="s">
        <v>6</v>
      </c>
      <c r="D4619">
        <v>3</v>
      </c>
      <c r="E4619" s="1" t="s">
        <v>112</v>
      </c>
      <c r="F4619">
        <v>3</v>
      </c>
      <c r="G4619" s="1" t="s">
        <v>377</v>
      </c>
      <c r="H4619" s="1" t="s">
        <v>29</v>
      </c>
      <c r="I4619">
        <v>2</v>
      </c>
      <c r="J4619" s="1" t="str">
        <f>+VLOOKUP(bloques1a3[[#This Row],[respuesta]],respuestas.emociones[],2,0)</f>
        <v>tristeza</v>
      </c>
      <c r="K4619" s="1">
        <f>+VLOOKUP(bloques1a3[[#This Row],[niño]],BD.niños[[Código]:[edad]],5,0)</f>
        <v>9</v>
      </c>
      <c r="L4619" s="1">
        <f>+IF(bloques1a3[[#This Row],[correcta]]=bloques1a3[[#This Row],[respuesta]],1,0)</f>
        <v>1</v>
      </c>
      <c r="M4619" s="1">
        <f>+IF(bloques1a3[[#This Row],[Sexo]]="F",1,0)</f>
        <v>1</v>
      </c>
    </row>
    <row r="4620" spans="1:13" x14ac:dyDescent="0.55000000000000004">
      <c r="A4620">
        <v>73</v>
      </c>
      <c r="B4620" s="1" t="s">
        <v>532</v>
      </c>
      <c r="C4620" s="1" t="s">
        <v>6</v>
      </c>
      <c r="D4620">
        <v>3</v>
      </c>
      <c r="E4620" s="1" t="s">
        <v>116</v>
      </c>
      <c r="F4620">
        <v>3</v>
      </c>
      <c r="G4620" s="1" t="s">
        <v>377</v>
      </c>
      <c r="H4620" s="1" t="s">
        <v>29</v>
      </c>
      <c r="I4620">
        <v>2</v>
      </c>
      <c r="J4620" s="1" t="str">
        <f>+VLOOKUP(bloques1a3[[#This Row],[respuesta]],respuestas.emociones[],2,0)</f>
        <v>tristeza</v>
      </c>
      <c r="K4620" s="1">
        <f>+VLOOKUP(bloques1a3[[#This Row],[niño]],BD.niños[[Código]:[edad]],5,0)</f>
        <v>9</v>
      </c>
      <c r="L4620" s="1">
        <f>+IF(bloques1a3[[#This Row],[correcta]]=bloques1a3[[#This Row],[respuesta]],1,0)</f>
        <v>1</v>
      </c>
      <c r="M4620" s="1">
        <f>+IF(bloques1a3[[#This Row],[Sexo]]="F",1,0)</f>
        <v>1</v>
      </c>
    </row>
    <row r="4621" spans="1:13" x14ac:dyDescent="0.55000000000000004">
      <c r="A4621">
        <v>73</v>
      </c>
      <c r="B4621" s="1" t="s">
        <v>532</v>
      </c>
      <c r="C4621" s="1" t="s">
        <v>6</v>
      </c>
      <c r="D4621">
        <v>3</v>
      </c>
      <c r="E4621" s="1" t="s">
        <v>120</v>
      </c>
      <c r="F4621">
        <v>3</v>
      </c>
      <c r="G4621" s="1" t="s">
        <v>377</v>
      </c>
      <c r="H4621" s="1" t="s">
        <v>28</v>
      </c>
      <c r="I4621">
        <v>2</v>
      </c>
      <c r="J4621" s="1" t="str">
        <f>+VLOOKUP(bloques1a3[[#This Row],[respuesta]],respuestas.emociones[],2,0)</f>
        <v>tristeza</v>
      </c>
      <c r="K4621" s="1">
        <f>+VLOOKUP(bloques1a3[[#This Row],[niño]],BD.niños[[Código]:[edad]],5,0)</f>
        <v>10</v>
      </c>
      <c r="L4621" s="1">
        <f>+IF(bloques1a3[[#This Row],[correcta]]=bloques1a3[[#This Row],[respuesta]],1,0)</f>
        <v>1</v>
      </c>
      <c r="M4621" s="1">
        <f>+IF(bloques1a3[[#This Row],[Sexo]]="F",1,0)</f>
        <v>0</v>
      </c>
    </row>
    <row r="4622" spans="1:13" x14ac:dyDescent="0.55000000000000004">
      <c r="A4622">
        <v>73</v>
      </c>
      <c r="B4622" s="1" t="s">
        <v>532</v>
      </c>
      <c r="C4622" s="1" t="s">
        <v>6</v>
      </c>
      <c r="D4622">
        <v>3</v>
      </c>
      <c r="E4622" s="1" t="s">
        <v>123</v>
      </c>
      <c r="F4622">
        <v>3</v>
      </c>
      <c r="G4622" s="1" t="s">
        <v>376</v>
      </c>
      <c r="H4622" s="1" t="s">
        <v>28</v>
      </c>
      <c r="I4622">
        <v>2</v>
      </c>
      <c r="J4622" s="1" t="str">
        <f>+VLOOKUP(bloques1a3[[#This Row],[respuesta]],respuestas.emociones[],2,0)</f>
        <v>tristeza</v>
      </c>
      <c r="K4622" s="1">
        <f>+VLOOKUP(bloques1a3[[#This Row],[niño]],BD.niños[[Código]:[edad]],5,0)</f>
        <v>8</v>
      </c>
      <c r="L4622" s="1">
        <f>+IF(bloques1a3[[#This Row],[correcta]]=bloques1a3[[#This Row],[respuesta]],1,0)</f>
        <v>1</v>
      </c>
      <c r="M4622" s="1">
        <f>+IF(bloques1a3[[#This Row],[Sexo]]="F",1,0)</f>
        <v>0</v>
      </c>
    </row>
    <row r="4623" spans="1:13" x14ac:dyDescent="0.55000000000000004">
      <c r="A4623">
        <v>73</v>
      </c>
      <c r="B4623" s="1" t="s">
        <v>532</v>
      </c>
      <c r="C4623" s="1" t="s">
        <v>6</v>
      </c>
      <c r="D4623">
        <v>3</v>
      </c>
      <c r="E4623" s="1" t="s">
        <v>127</v>
      </c>
      <c r="F4623">
        <v>3</v>
      </c>
      <c r="G4623" s="1" t="s">
        <v>375</v>
      </c>
      <c r="H4623" s="1" t="s">
        <v>28</v>
      </c>
      <c r="I4623">
        <v>2</v>
      </c>
      <c r="J4623" s="1" t="str">
        <f>+VLOOKUP(bloques1a3[[#This Row],[respuesta]],respuestas.emociones[],2,0)</f>
        <v>tristeza</v>
      </c>
      <c r="K4623" s="1">
        <f>+VLOOKUP(bloques1a3[[#This Row],[niño]],BD.niños[[Código]:[edad]],5,0)</f>
        <v>6</v>
      </c>
      <c r="L4623" s="1">
        <f>+IF(bloques1a3[[#This Row],[correcta]]=bloques1a3[[#This Row],[respuesta]],1,0)</f>
        <v>1</v>
      </c>
      <c r="M4623" s="1">
        <f>+IF(bloques1a3[[#This Row],[Sexo]]="F",1,0)</f>
        <v>0</v>
      </c>
    </row>
    <row r="4624" spans="1:13" x14ac:dyDescent="0.55000000000000004">
      <c r="A4624">
        <v>73</v>
      </c>
      <c r="B4624" s="1" t="s">
        <v>532</v>
      </c>
      <c r="C4624" s="1" t="s">
        <v>6</v>
      </c>
      <c r="D4624">
        <v>3</v>
      </c>
      <c r="E4624" s="1" t="s">
        <v>131</v>
      </c>
      <c r="F4624">
        <v>3</v>
      </c>
      <c r="G4624" s="1" t="s">
        <v>375</v>
      </c>
      <c r="H4624" s="1" t="s">
        <v>29</v>
      </c>
      <c r="I4624">
        <v>2</v>
      </c>
      <c r="J4624" s="1" t="str">
        <f>+VLOOKUP(bloques1a3[[#This Row],[respuesta]],respuestas.emociones[],2,0)</f>
        <v>tristeza</v>
      </c>
      <c r="K4624" s="1">
        <f>+VLOOKUP(bloques1a3[[#This Row],[niño]],BD.niños[[Código]:[edad]],5,0)</f>
        <v>6</v>
      </c>
      <c r="L4624" s="1">
        <f>+IF(bloques1a3[[#This Row],[correcta]]=bloques1a3[[#This Row],[respuesta]],1,0)</f>
        <v>1</v>
      </c>
      <c r="M4624" s="1">
        <f>+IF(bloques1a3[[#This Row],[Sexo]]="F",1,0)</f>
        <v>1</v>
      </c>
    </row>
    <row r="4625" spans="1:13" x14ac:dyDescent="0.55000000000000004">
      <c r="A4625">
        <v>73</v>
      </c>
      <c r="B4625" s="1" t="s">
        <v>532</v>
      </c>
      <c r="C4625" s="1" t="s">
        <v>6</v>
      </c>
      <c r="D4625">
        <v>3</v>
      </c>
      <c r="E4625" s="1" t="s">
        <v>135</v>
      </c>
      <c r="F4625">
        <v>2</v>
      </c>
      <c r="G4625" s="1" t="s">
        <v>375</v>
      </c>
      <c r="H4625" s="1" t="s">
        <v>28</v>
      </c>
      <c r="I4625">
        <v>2</v>
      </c>
      <c r="J4625" s="1" t="str">
        <f>+VLOOKUP(bloques1a3[[#This Row],[respuesta]],respuestas.emociones[],2,0)</f>
        <v>alegria</v>
      </c>
      <c r="K4625" s="1">
        <f>+VLOOKUP(bloques1a3[[#This Row],[niño]],BD.niños[[Código]:[edad]],5,0)</f>
        <v>6</v>
      </c>
      <c r="L4625" s="1">
        <f>+IF(bloques1a3[[#This Row],[correcta]]=bloques1a3[[#This Row],[respuesta]],1,0)</f>
        <v>0</v>
      </c>
      <c r="M4625" s="1">
        <f>+IF(bloques1a3[[#This Row],[Sexo]]="F",1,0)</f>
        <v>0</v>
      </c>
    </row>
    <row r="4626" spans="1:13" x14ac:dyDescent="0.55000000000000004">
      <c r="A4626">
        <v>73</v>
      </c>
      <c r="B4626" s="1" t="s">
        <v>532</v>
      </c>
      <c r="C4626" s="1" t="s">
        <v>6</v>
      </c>
      <c r="D4626">
        <v>3</v>
      </c>
      <c r="E4626" s="1" t="s">
        <v>139</v>
      </c>
      <c r="F4626">
        <v>7</v>
      </c>
      <c r="G4626" s="1" t="s">
        <v>376</v>
      </c>
      <c r="H4626" s="1" t="s">
        <v>28</v>
      </c>
      <c r="I4626">
        <v>2</v>
      </c>
      <c r="J4626" s="1" t="str">
        <f>+VLOOKUP(bloques1a3[[#This Row],[respuesta]],respuestas.emociones[],2,0)</f>
        <v>asco</v>
      </c>
      <c r="K4626" s="1">
        <f>+VLOOKUP(bloques1a3[[#This Row],[niño]],BD.niños[[Código]:[edad]],5,0)</f>
        <v>8</v>
      </c>
      <c r="L4626" s="1">
        <f>+IF(bloques1a3[[#This Row],[correcta]]=bloques1a3[[#This Row],[respuesta]],1,0)</f>
        <v>0</v>
      </c>
      <c r="M4626" s="1">
        <f>+IF(bloques1a3[[#This Row],[Sexo]]="F",1,0)</f>
        <v>0</v>
      </c>
    </row>
    <row r="4627" spans="1:13" x14ac:dyDescent="0.55000000000000004">
      <c r="A4627">
        <v>73</v>
      </c>
      <c r="B4627" s="1" t="s">
        <v>532</v>
      </c>
      <c r="C4627" s="1" t="s">
        <v>6</v>
      </c>
      <c r="D4627">
        <v>3</v>
      </c>
      <c r="E4627" s="1" t="s">
        <v>141</v>
      </c>
      <c r="F4627">
        <v>2</v>
      </c>
      <c r="G4627" s="1" t="s">
        <v>376</v>
      </c>
      <c r="H4627" s="1" t="s">
        <v>29</v>
      </c>
      <c r="I4627">
        <v>2</v>
      </c>
      <c r="J4627" s="1" t="str">
        <f>+VLOOKUP(bloques1a3[[#This Row],[respuesta]],respuestas.emociones[],2,0)</f>
        <v>alegria</v>
      </c>
      <c r="K4627" s="1">
        <f>+VLOOKUP(bloques1a3[[#This Row],[niño]],BD.niños[[Código]:[edad]],5,0)</f>
        <v>7</v>
      </c>
      <c r="L4627" s="1">
        <f>+IF(bloques1a3[[#This Row],[correcta]]=bloques1a3[[#This Row],[respuesta]],1,0)</f>
        <v>0</v>
      </c>
      <c r="M4627" s="1">
        <f>+IF(bloques1a3[[#This Row],[Sexo]]="F",1,0)</f>
        <v>1</v>
      </c>
    </row>
    <row r="4628" spans="1:13" x14ac:dyDescent="0.55000000000000004">
      <c r="A4628">
        <v>73</v>
      </c>
      <c r="B4628" s="1" t="s">
        <v>532</v>
      </c>
      <c r="C4628" s="1" t="s">
        <v>6</v>
      </c>
      <c r="D4628">
        <v>3</v>
      </c>
      <c r="E4628" s="1" t="s">
        <v>145</v>
      </c>
      <c r="F4628">
        <v>3</v>
      </c>
      <c r="G4628" s="1" t="s">
        <v>376</v>
      </c>
      <c r="H4628" s="1" t="s">
        <v>28</v>
      </c>
      <c r="I4628">
        <v>2</v>
      </c>
      <c r="J4628" s="1" t="str">
        <f>+VLOOKUP(bloques1a3[[#This Row],[respuesta]],respuestas.emociones[],2,0)</f>
        <v>tristeza</v>
      </c>
      <c r="K4628" s="1">
        <f>+VLOOKUP(bloques1a3[[#This Row],[niño]],BD.niños[[Código]:[edad]],5,0)</f>
        <v>8</v>
      </c>
      <c r="L4628" s="1">
        <f>+IF(bloques1a3[[#This Row],[correcta]]=bloques1a3[[#This Row],[respuesta]],1,0)</f>
        <v>1</v>
      </c>
      <c r="M4628" s="1">
        <f>+IF(bloques1a3[[#This Row],[Sexo]]="F",1,0)</f>
        <v>0</v>
      </c>
    </row>
    <row r="4629" spans="1:13" x14ac:dyDescent="0.55000000000000004">
      <c r="A4629">
        <v>73</v>
      </c>
      <c r="B4629" s="1" t="s">
        <v>532</v>
      </c>
      <c r="C4629" s="1" t="s">
        <v>6</v>
      </c>
      <c r="D4629">
        <v>3</v>
      </c>
      <c r="E4629" s="1" t="s">
        <v>147</v>
      </c>
      <c r="F4629">
        <v>3</v>
      </c>
      <c r="G4629" s="1" t="s">
        <v>376</v>
      </c>
      <c r="H4629" s="1" t="s">
        <v>28</v>
      </c>
      <c r="I4629">
        <v>2</v>
      </c>
      <c r="J4629" s="1" t="str">
        <f>+VLOOKUP(bloques1a3[[#This Row],[respuesta]],respuestas.emociones[],2,0)</f>
        <v>tristeza</v>
      </c>
      <c r="K4629" s="1">
        <f>+VLOOKUP(bloques1a3[[#This Row],[niño]],BD.niños[[Código]:[edad]],5,0)</f>
        <v>8</v>
      </c>
      <c r="L4629" s="1">
        <f>+IF(bloques1a3[[#This Row],[correcta]]=bloques1a3[[#This Row],[respuesta]],1,0)</f>
        <v>1</v>
      </c>
      <c r="M4629" s="1">
        <f>+IF(bloques1a3[[#This Row],[Sexo]]="F",1,0)</f>
        <v>0</v>
      </c>
    </row>
    <row r="4630" spans="1:13" x14ac:dyDescent="0.55000000000000004">
      <c r="A4630">
        <v>73</v>
      </c>
      <c r="B4630" s="1" t="s">
        <v>532</v>
      </c>
      <c r="C4630" s="1" t="s">
        <v>6</v>
      </c>
      <c r="D4630">
        <v>3</v>
      </c>
      <c r="E4630" s="1" t="s">
        <v>214</v>
      </c>
      <c r="F4630">
        <v>3</v>
      </c>
      <c r="G4630" s="1" t="s">
        <v>377</v>
      </c>
      <c r="H4630" s="1" t="s">
        <v>29</v>
      </c>
      <c r="I4630">
        <v>2</v>
      </c>
      <c r="J4630" s="1" t="str">
        <f>+VLOOKUP(bloques1a3[[#This Row],[respuesta]],respuestas.emociones[],2,0)</f>
        <v>tristeza</v>
      </c>
      <c r="K4630" s="1">
        <f>+VLOOKUP(bloques1a3[[#This Row],[niño]],BD.niños[[Código]:[edad]],5,0)</f>
        <v>10</v>
      </c>
      <c r="L4630" s="1">
        <f>+IF(bloques1a3[[#This Row],[correcta]]=bloques1a3[[#This Row],[respuesta]],1,0)</f>
        <v>1</v>
      </c>
      <c r="M4630" s="1">
        <f>+IF(bloques1a3[[#This Row],[Sexo]]="F",1,0)</f>
        <v>1</v>
      </c>
    </row>
    <row r="4631" spans="1:13" x14ac:dyDescent="0.55000000000000004">
      <c r="A4631">
        <v>73</v>
      </c>
      <c r="B4631" s="1" t="s">
        <v>532</v>
      </c>
      <c r="C4631" s="1" t="s">
        <v>6</v>
      </c>
      <c r="D4631">
        <v>3</v>
      </c>
      <c r="E4631" s="1" t="s">
        <v>217</v>
      </c>
      <c r="F4631">
        <v>3</v>
      </c>
      <c r="G4631" s="1" t="s">
        <v>377</v>
      </c>
      <c r="H4631" s="1" t="s">
        <v>29</v>
      </c>
      <c r="I4631">
        <v>2</v>
      </c>
      <c r="J4631" s="1" t="str">
        <f>+VLOOKUP(bloques1a3[[#This Row],[respuesta]],respuestas.emociones[],2,0)</f>
        <v>tristeza</v>
      </c>
      <c r="K4631" s="1">
        <f>+VLOOKUP(bloques1a3[[#This Row],[niño]],BD.niños[[Código]:[edad]],5,0)</f>
        <v>10</v>
      </c>
      <c r="L4631" s="1">
        <f>+IF(bloques1a3[[#This Row],[correcta]]=bloques1a3[[#This Row],[respuesta]],1,0)</f>
        <v>1</v>
      </c>
      <c r="M4631" s="1">
        <f>+IF(bloques1a3[[#This Row],[Sexo]]="F",1,0)</f>
        <v>1</v>
      </c>
    </row>
    <row r="4632" spans="1:13" x14ac:dyDescent="0.55000000000000004">
      <c r="A4632">
        <v>73</v>
      </c>
      <c r="B4632" s="1" t="s">
        <v>532</v>
      </c>
      <c r="C4632" s="1" t="s">
        <v>6</v>
      </c>
      <c r="D4632">
        <v>3</v>
      </c>
      <c r="E4632" s="1" t="s">
        <v>220</v>
      </c>
      <c r="F4632">
        <v>3</v>
      </c>
      <c r="G4632" s="1" t="s">
        <v>377</v>
      </c>
      <c r="H4632" s="1" t="s">
        <v>29</v>
      </c>
      <c r="I4632">
        <v>2</v>
      </c>
      <c r="J4632" s="1" t="str">
        <f>+VLOOKUP(bloques1a3[[#This Row],[respuesta]],respuestas.emociones[],2,0)</f>
        <v>tristeza</v>
      </c>
      <c r="K4632" s="1">
        <f>+VLOOKUP(bloques1a3[[#This Row],[niño]],BD.niños[[Código]:[edad]],5,0)</f>
        <v>10</v>
      </c>
      <c r="L4632" s="1">
        <f>+IF(bloques1a3[[#This Row],[correcta]]=bloques1a3[[#This Row],[respuesta]],1,0)</f>
        <v>1</v>
      </c>
      <c r="M4632" s="1">
        <f>+IF(bloques1a3[[#This Row],[Sexo]]="F",1,0)</f>
        <v>1</v>
      </c>
    </row>
    <row r="4633" spans="1:13" x14ac:dyDescent="0.55000000000000004">
      <c r="A4633">
        <v>73</v>
      </c>
      <c r="B4633" s="1" t="s">
        <v>532</v>
      </c>
      <c r="C4633" s="1" t="s">
        <v>6</v>
      </c>
      <c r="D4633">
        <v>3</v>
      </c>
      <c r="E4633" s="1" t="s">
        <v>223</v>
      </c>
      <c r="F4633">
        <v>3</v>
      </c>
      <c r="G4633" s="1" t="s">
        <v>376</v>
      </c>
      <c r="H4633" s="1" t="s">
        <v>29</v>
      </c>
      <c r="I4633">
        <v>2</v>
      </c>
      <c r="J4633" s="1" t="str">
        <f>+VLOOKUP(bloques1a3[[#This Row],[respuesta]],respuestas.emociones[],2,0)</f>
        <v>tristeza</v>
      </c>
      <c r="K4633" s="1">
        <f>+VLOOKUP(bloques1a3[[#This Row],[niño]],BD.niños[[Código]:[edad]],5,0)</f>
        <v>8</v>
      </c>
      <c r="L4633" s="1">
        <f>+IF(bloques1a3[[#This Row],[correcta]]=bloques1a3[[#This Row],[respuesta]],1,0)</f>
        <v>1</v>
      </c>
      <c r="M4633" s="1">
        <f>+IF(bloques1a3[[#This Row],[Sexo]]="F",1,0)</f>
        <v>1</v>
      </c>
    </row>
    <row r="4634" spans="1:13" x14ac:dyDescent="0.55000000000000004">
      <c r="A4634">
        <v>73</v>
      </c>
      <c r="B4634" s="1" t="s">
        <v>532</v>
      </c>
      <c r="C4634" s="1" t="s">
        <v>6</v>
      </c>
      <c r="D4634">
        <v>3</v>
      </c>
      <c r="E4634" s="1" t="s">
        <v>226</v>
      </c>
      <c r="F4634">
        <v>3</v>
      </c>
      <c r="G4634" s="1" t="s">
        <v>377</v>
      </c>
      <c r="H4634" s="1" t="s">
        <v>28</v>
      </c>
      <c r="I4634">
        <v>2</v>
      </c>
      <c r="J4634" s="1" t="str">
        <f>+VLOOKUP(bloques1a3[[#This Row],[respuesta]],respuestas.emociones[],2,0)</f>
        <v>tristeza</v>
      </c>
      <c r="K4634" s="1">
        <f>+VLOOKUP(bloques1a3[[#This Row],[niño]],BD.niños[[Código]:[edad]],5,0)</f>
        <v>10</v>
      </c>
      <c r="L4634" s="1">
        <f>+IF(bloques1a3[[#This Row],[correcta]]=bloques1a3[[#This Row],[respuesta]],1,0)</f>
        <v>1</v>
      </c>
      <c r="M4634" s="1">
        <f>+IF(bloques1a3[[#This Row],[Sexo]]="F",1,0)</f>
        <v>0</v>
      </c>
    </row>
    <row r="4635" spans="1:13" x14ac:dyDescent="0.55000000000000004">
      <c r="A4635">
        <v>73</v>
      </c>
      <c r="B4635" s="1" t="s">
        <v>532</v>
      </c>
      <c r="C4635" s="1" t="s">
        <v>6</v>
      </c>
      <c r="D4635">
        <v>3</v>
      </c>
      <c r="E4635" s="1" t="s">
        <v>229</v>
      </c>
      <c r="F4635">
        <v>3</v>
      </c>
      <c r="G4635" s="1" t="s">
        <v>376</v>
      </c>
      <c r="H4635" s="1" t="s">
        <v>28</v>
      </c>
      <c r="I4635">
        <v>2</v>
      </c>
      <c r="J4635" s="1" t="str">
        <f>+VLOOKUP(bloques1a3[[#This Row],[respuesta]],respuestas.emociones[],2,0)</f>
        <v>tristeza</v>
      </c>
      <c r="K4635" s="1">
        <f>+VLOOKUP(bloques1a3[[#This Row],[niño]],BD.niños[[Código]:[edad]],5,0)</f>
        <v>7</v>
      </c>
      <c r="L4635" s="1">
        <f>+IF(bloques1a3[[#This Row],[correcta]]=bloques1a3[[#This Row],[respuesta]],1,0)</f>
        <v>1</v>
      </c>
      <c r="M4635" s="1">
        <f>+IF(bloques1a3[[#This Row],[Sexo]]="F",1,0)</f>
        <v>0</v>
      </c>
    </row>
    <row r="4636" spans="1:13" x14ac:dyDescent="0.55000000000000004">
      <c r="A4636">
        <v>73</v>
      </c>
      <c r="B4636" s="1" t="s">
        <v>532</v>
      </c>
      <c r="C4636" s="1" t="s">
        <v>6</v>
      </c>
      <c r="D4636">
        <v>3</v>
      </c>
      <c r="E4636" s="1" t="s">
        <v>231</v>
      </c>
      <c r="F4636">
        <v>3</v>
      </c>
      <c r="G4636" s="1" t="s">
        <v>375</v>
      </c>
      <c r="H4636" s="1" t="s">
        <v>29</v>
      </c>
      <c r="I4636">
        <v>2</v>
      </c>
      <c r="J4636" s="1" t="str">
        <f>+VLOOKUP(bloques1a3[[#This Row],[respuesta]],respuestas.emociones[],2,0)</f>
        <v>tristeza</v>
      </c>
      <c r="K4636" s="1">
        <f>+VLOOKUP(bloques1a3[[#This Row],[niño]],BD.niños[[Código]:[edad]],5,0)</f>
        <v>6</v>
      </c>
      <c r="L4636" s="1">
        <f>+IF(bloques1a3[[#This Row],[correcta]]=bloques1a3[[#This Row],[respuesta]],1,0)</f>
        <v>1</v>
      </c>
      <c r="M4636" s="1">
        <f>+IF(bloques1a3[[#This Row],[Sexo]]="F",1,0)</f>
        <v>1</v>
      </c>
    </row>
    <row r="4637" spans="1:13" x14ac:dyDescent="0.55000000000000004">
      <c r="A4637">
        <v>73</v>
      </c>
      <c r="B4637" s="1" t="s">
        <v>532</v>
      </c>
      <c r="C4637" s="1" t="s">
        <v>6</v>
      </c>
      <c r="D4637">
        <v>3</v>
      </c>
      <c r="E4637" s="1" t="s">
        <v>286</v>
      </c>
      <c r="F4637">
        <v>3</v>
      </c>
      <c r="G4637" s="1" t="s">
        <v>375</v>
      </c>
      <c r="H4637" s="1" t="s">
        <v>28</v>
      </c>
      <c r="I4637">
        <v>2</v>
      </c>
      <c r="J4637" s="1" t="str">
        <f>+VLOOKUP(bloques1a3[[#This Row],[respuesta]],respuestas.emociones[],2,0)</f>
        <v>tristeza</v>
      </c>
      <c r="K4637" s="1">
        <f>+VLOOKUP(bloques1a3[[#This Row],[niño]],BD.niños[[Código]:[edad]],5,0)</f>
        <v>5</v>
      </c>
      <c r="L4637" s="1">
        <f>+IF(bloques1a3[[#This Row],[correcta]]=bloques1a3[[#This Row],[respuesta]],1,0)</f>
        <v>1</v>
      </c>
      <c r="M4637" s="1">
        <f>+IF(bloques1a3[[#This Row],[Sexo]]="F",1,0)</f>
        <v>0</v>
      </c>
    </row>
    <row r="4638" spans="1:13" x14ac:dyDescent="0.55000000000000004">
      <c r="A4638">
        <v>73</v>
      </c>
      <c r="B4638" s="1" t="s">
        <v>532</v>
      </c>
      <c r="C4638" s="1" t="s">
        <v>6</v>
      </c>
      <c r="D4638">
        <v>3</v>
      </c>
      <c r="E4638" s="1" t="s">
        <v>290</v>
      </c>
      <c r="F4638">
        <v>3</v>
      </c>
      <c r="G4638" s="1" t="s">
        <v>375</v>
      </c>
      <c r="H4638" s="1" t="s">
        <v>28</v>
      </c>
      <c r="I4638">
        <v>2</v>
      </c>
      <c r="J4638" s="1" t="str">
        <f>+VLOOKUP(bloques1a3[[#This Row],[respuesta]],respuestas.emociones[],2,0)</f>
        <v>tristeza</v>
      </c>
      <c r="K4638" s="1">
        <f>+VLOOKUP(bloques1a3[[#This Row],[niño]],BD.niños[[Código]:[edad]],5,0)</f>
        <v>6</v>
      </c>
      <c r="L4638" s="1">
        <f>+IF(bloques1a3[[#This Row],[correcta]]=bloques1a3[[#This Row],[respuesta]],1,0)</f>
        <v>1</v>
      </c>
      <c r="M4638" s="1">
        <f>+IF(bloques1a3[[#This Row],[Sexo]]="F",1,0)</f>
        <v>0</v>
      </c>
    </row>
    <row r="4639" spans="1:13" x14ac:dyDescent="0.55000000000000004">
      <c r="A4639">
        <v>73</v>
      </c>
      <c r="B4639" s="1" t="s">
        <v>532</v>
      </c>
      <c r="C4639" s="1" t="s">
        <v>6</v>
      </c>
      <c r="D4639">
        <v>3</v>
      </c>
      <c r="E4639" s="1" t="s">
        <v>294</v>
      </c>
      <c r="F4639">
        <v>3</v>
      </c>
      <c r="G4639" s="1" t="s">
        <v>376</v>
      </c>
      <c r="H4639" s="1" t="s">
        <v>28</v>
      </c>
      <c r="I4639">
        <v>2</v>
      </c>
      <c r="J4639" s="1" t="str">
        <f>+VLOOKUP(bloques1a3[[#This Row],[respuesta]],respuestas.emociones[],2,0)</f>
        <v>tristeza</v>
      </c>
      <c r="K4639" s="1">
        <f>+VLOOKUP(bloques1a3[[#This Row],[niño]],BD.niños[[Código]:[edad]],5,0)</f>
        <v>7</v>
      </c>
      <c r="L4639" s="1">
        <f>+IF(bloques1a3[[#This Row],[correcta]]=bloques1a3[[#This Row],[respuesta]],1,0)</f>
        <v>1</v>
      </c>
      <c r="M4639" s="1">
        <f>+IF(bloques1a3[[#This Row],[Sexo]]="F",1,0)</f>
        <v>0</v>
      </c>
    </row>
    <row r="4640" spans="1:13" x14ac:dyDescent="0.55000000000000004">
      <c r="A4640">
        <v>73</v>
      </c>
      <c r="B4640" s="1" t="s">
        <v>532</v>
      </c>
      <c r="C4640" s="1" t="s">
        <v>6</v>
      </c>
      <c r="D4640">
        <v>3</v>
      </c>
      <c r="E4640" s="1" t="s">
        <v>295</v>
      </c>
      <c r="F4640">
        <v>3</v>
      </c>
      <c r="G4640" s="1" t="s">
        <v>376</v>
      </c>
      <c r="H4640" s="1" t="s">
        <v>28</v>
      </c>
      <c r="I4640">
        <v>2</v>
      </c>
      <c r="J4640" s="1" t="str">
        <f>+VLOOKUP(bloques1a3[[#This Row],[respuesta]],respuestas.emociones[],2,0)</f>
        <v>tristeza</v>
      </c>
      <c r="K4640" s="1">
        <f>+VLOOKUP(bloques1a3[[#This Row],[niño]],BD.niños[[Código]:[edad]],5,0)</f>
        <v>8</v>
      </c>
      <c r="L4640" s="1">
        <f>+IF(bloques1a3[[#This Row],[correcta]]=bloques1a3[[#This Row],[respuesta]],1,0)</f>
        <v>1</v>
      </c>
      <c r="M4640" s="1">
        <f>+IF(bloques1a3[[#This Row],[Sexo]]="F",1,0)</f>
        <v>0</v>
      </c>
    </row>
    <row r="4641" spans="1:13" x14ac:dyDescent="0.55000000000000004">
      <c r="A4641">
        <v>73</v>
      </c>
      <c r="B4641" s="1" t="s">
        <v>532</v>
      </c>
      <c r="C4641" s="1" t="s">
        <v>6</v>
      </c>
      <c r="D4641">
        <v>3</v>
      </c>
      <c r="E4641" s="1" t="s">
        <v>317</v>
      </c>
      <c r="F4641">
        <v>3</v>
      </c>
      <c r="G4641" s="1" t="s">
        <v>377</v>
      </c>
      <c r="H4641" s="1" t="s">
        <v>29</v>
      </c>
      <c r="I4641">
        <v>2</v>
      </c>
      <c r="J4641" s="1" t="str">
        <f>+VLOOKUP(bloques1a3[[#This Row],[respuesta]],respuestas.emociones[],2,0)</f>
        <v>tristeza</v>
      </c>
      <c r="K4641" s="1">
        <f>+VLOOKUP(bloques1a3[[#This Row],[niño]],BD.niños[[Código]:[edad]],5,0)</f>
        <v>10</v>
      </c>
      <c r="L4641" s="1">
        <f>+IF(bloques1a3[[#This Row],[correcta]]=bloques1a3[[#This Row],[respuesta]],1,0)</f>
        <v>1</v>
      </c>
      <c r="M4641" s="1">
        <f>+IF(bloques1a3[[#This Row],[Sexo]]="F",1,0)</f>
        <v>1</v>
      </c>
    </row>
    <row r="4642" spans="1:13" x14ac:dyDescent="0.55000000000000004">
      <c r="A4642">
        <v>73</v>
      </c>
      <c r="B4642" s="1" t="s">
        <v>532</v>
      </c>
      <c r="C4642" s="1" t="s">
        <v>6</v>
      </c>
      <c r="D4642">
        <v>3</v>
      </c>
      <c r="E4642" s="1" t="s">
        <v>320</v>
      </c>
      <c r="F4642">
        <v>3</v>
      </c>
      <c r="G4642" s="1" t="s">
        <v>377</v>
      </c>
      <c r="H4642" s="1" t="s">
        <v>28</v>
      </c>
      <c r="I4642">
        <v>2</v>
      </c>
      <c r="J4642" s="1" t="str">
        <f>+VLOOKUP(bloques1a3[[#This Row],[respuesta]],respuestas.emociones[],2,0)</f>
        <v>tristeza</v>
      </c>
      <c r="K4642" s="1">
        <f>+VLOOKUP(bloques1a3[[#This Row],[niño]],BD.niños[[Código]:[edad]],5,0)</f>
        <v>10</v>
      </c>
      <c r="L4642" s="1">
        <f>+IF(bloques1a3[[#This Row],[correcta]]=bloques1a3[[#This Row],[respuesta]],1,0)</f>
        <v>1</v>
      </c>
      <c r="M4642" s="1">
        <f>+IF(bloques1a3[[#This Row],[Sexo]]="F",1,0)</f>
        <v>0</v>
      </c>
    </row>
    <row r="4643" spans="1:13" x14ac:dyDescent="0.55000000000000004">
      <c r="A4643">
        <v>73</v>
      </c>
      <c r="B4643" s="1" t="s">
        <v>532</v>
      </c>
      <c r="C4643" s="1" t="s">
        <v>6</v>
      </c>
      <c r="D4643">
        <v>3</v>
      </c>
      <c r="E4643" s="1" t="s">
        <v>323</v>
      </c>
      <c r="F4643">
        <v>3</v>
      </c>
      <c r="G4643" s="1" t="s">
        <v>376</v>
      </c>
      <c r="H4643" s="1" t="s">
        <v>29</v>
      </c>
      <c r="I4643">
        <v>2</v>
      </c>
      <c r="J4643" s="1" t="str">
        <f>+VLOOKUP(bloques1a3[[#This Row],[respuesta]],respuestas.emociones[],2,0)</f>
        <v>tristeza</v>
      </c>
      <c r="K4643" s="1">
        <f>+VLOOKUP(bloques1a3[[#This Row],[niño]],BD.niños[[Código]:[edad]],5,0)</f>
        <v>8</v>
      </c>
      <c r="L4643" s="1">
        <f>+IF(bloques1a3[[#This Row],[correcta]]=bloques1a3[[#This Row],[respuesta]],1,0)</f>
        <v>1</v>
      </c>
      <c r="M4643" s="1">
        <f>+IF(bloques1a3[[#This Row],[Sexo]]="F",1,0)</f>
        <v>1</v>
      </c>
    </row>
    <row r="4644" spans="1:13" x14ac:dyDescent="0.55000000000000004">
      <c r="A4644">
        <v>73</v>
      </c>
      <c r="B4644" s="1" t="s">
        <v>532</v>
      </c>
      <c r="C4644" s="1" t="s">
        <v>6</v>
      </c>
      <c r="D4644">
        <v>3</v>
      </c>
      <c r="E4644" s="1" t="s">
        <v>327</v>
      </c>
      <c r="F4644">
        <v>3</v>
      </c>
      <c r="G4644" s="1" t="s">
        <v>376</v>
      </c>
      <c r="H4644" s="1" t="s">
        <v>29</v>
      </c>
      <c r="I4644">
        <v>2</v>
      </c>
      <c r="J4644" s="1" t="str">
        <f>+VLOOKUP(bloques1a3[[#This Row],[respuesta]],respuestas.emociones[],2,0)</f>
        <v>tristeza</v>
      </c>
      <c r="K4644" s="1">
        <f>+VLOOKUP(bloques1a3[[#This Row],[niño]],BD.niños[[Código]:[edad]],5,0)</f>
        <v>7</v>
      </c>
      <c r="L4644" s="1">
        <f>+IF(bloques1a3[[#This Row],[correcta]]=bloques1a3[[#This Row],[respuesta]],1,0)</f>
        <v>1</v>
      </c>
      <c r="M4644" s="1">
        <f>+IF(bloques1a3[[#This Row],[Sexo]]="F",1,0)</f>
        <v>1</v>
      </c>
    </row>
    <row r="4645" spans="1:13" x14ac:dyDescent="0.55000000000000004">
      <c r="A4645">
        <v>73</v>
      </c>
      <c r="B4645" s="1" t="s">
        <v>532</v>
      </c>
      <c r="C4645" s="1" t="s">
        <v>6</v>
      </c>
      <c r="D4645">
        <v>3</v>
      </c>
      <c r="E4645" s="1" t="s">
        <v>331</v>
      </c>
      <c r="F4645">
        <v>3</v>
      </c>
      <c r="G4645" s="1" t="s">
        <v>376</v>
      </c>
      <c r="H4645" s="1" t="s">
        <v>29</v>
      </c>
      <c r="I4645">
        <v>2</v>
      </c>
      <c r="J4645" s="1" t="str">
        <f>+VLOOKUP(bloques1a3[[#This Row],[respuesta]],respuestas.emociones[],2,0)</f>
        <v>tristeza</v>
      </c>
      <c r="K4645" s="1">
        <f>+VLOOKUP(bloques1a3[[#This Row],[niño]],BD.niños[[Código]:[edad]],5,0)</f>
        <v>8</v>
      </c>
      <c r="L4645" s="1">
        <f>+IF(bloques1a3[[#This Row],[correcta]]=bloques1a3[[#This Row],[respuesta]],1,0)</f>
        <v>1</v>
      </c>
      <c r="M4645" s="1">
        <f>+IF(bloques1a3[[#This Row],[Sexo]]="F",1,0)</f>
        <v>1</v>
      </c>
    </row>
    <row r="4646" spans="1:13" x14ac:dyDescent="0.55000000000000004">
      <c r="A4646">
        <v>74</v>
      </c>
      <c r="B4646" s="1" t="s">
        <v>533</v>
      </c>
      <c r="C4646" s="1" t="s">
        <v>3</v>
      </c>
      <c r="D4646">
        <v>4</v>
      </c>
      <c r="E4646" s="1" t="s">
        <v>105</v>
      </c>
      <c r="F4646">
        <v>7</v>
      </c>
      <c r="G4646" s="1" t="s">
        <v>377</v>
      </c>
      <c r="H4646" s="1" t="s">
        <v>29</v>
      </c>
      <c r="I4646">
        <v>2</v>
      </c>
      <c r="J4646" s="1" t="str">
        <f>+VLOOKUP(bloques1a3[[#This Row],[respuesta]],respuestas.emociones[],2,0)</f>
        <v>asco</v>
      </c>
      <c r="K4646" s="1">
        <f>+VLOOKUP(bloques1a3[[#This Row],[niño]],BD.niños[[Código]:[edad]],5,0)</f>
        <v>10</v>
      </c>
      <c r="L4646" s="1">
        <f>+IF(bloques1a3[[#This Row],[correcta]]=bloques1a3[[#This Row],[respuesta]],1,0)</f>
        <v>0</v>
      </c>
      <c r="M4646" s="1">
        <f>+IF(bloques1a3[[#This Row],[Sexo]]="F",1,0)</f>
        <v>1</v>
      </c>
    </row>
    <row r="4647" spans="1:13" x14ac:dyDescent="0.55000000000000004">
      <c r="A4647">
        <v>74</v>
      </c>
      <c r="B4647" s="1" t="s">
        <v>533</v>
      </c>
      <c r="C4647" s="1" t="s">
        <v>3</v>
      </c>
      <c r="D4647">
        <v>4</v>
      </c>
      <c r="E4647" s="1" t="s">
        <v>108</v>
      </c>
      <c r="F4647">
        <v>6</v>
      </c>
      <c r="G4647" s="1" t="s">
        <v>377</v>
      </c>
      <c r="H4647" s="1" t="s">
        <v>29</v>
      </c>
      <c r="I4647">
        <v>2</v>
      </c>
      <c r="J4647" s="1" t="str">
        <f>+VLOOKUP(bloques1a3[[#This Row],[respuesta]],respuestas.emociones[],2,0)</f>
        <v>sorpresa</v>
      </c>
      <c r="K4647" s="1">
        <f>+VLOOKUP(bloques1a3[[#This Row],[niño]],BD.niños[[Código]:[edad]],5,0)</f>
        <v>10</v>
      </c>
      <c r="L4647" s="1">
        <f>+IF(bloques1a3[[#This Row],[correcta]]=bloques1a3[[#This Row],[respuesta]],1,0)</f>
        <v>0</v>
      </c>
      <c r="M4647" s="1">
        <f>+IF(bloques1a3[[#This Row],[Sexo]]="F",1,0)</f>
        <v>1</v>
      </c>
    </row>
    <row r="4648" spans="1:13" x14ac:dyDescent="0.55000000000000004">
      <c r="A4648">
        <v>74</v>
      </c>
      <c r="B4648" s="1" t="s">
        <v>533</v>
      </c>
      <c r="C4648" s="1" t="s">
        <v>3</v>
      </c>
      <c r="D4648">
        <v>4</v>
      </c>
      <c r="E4648" s="1" t="s">
        <v>112</v>
      </c>
      <c r="F4648">
        <v>7</v>
      </c>
      <c r="G4648" s="1" t="s">
        <v>377</v>
      </c>
      <c r="H4648" s="1" t="s">
        <v>29</v>
      </c>
      <c r="I4648">
        <v>2</v>
      </c>
      <c r="J4648" s="1" t="str">
        <f>+VLOOKUP(bloques1a3[[#This Row],[respuesta]],respuestas.emociones[],2,0)</f>
        <v>asco</v>
      </c>
      <c r="K4648" s="1">
        <f>+VLOOKUP(bloques1a3[[#This Row],[niño]],BD.niños[[Código]:[edad]],5,0)</f>
        <v>9</v>
      </c>
      <c r="L4648" s="1">
        <f>+IF(bloques1a3[[#This Row],[correcta]]=bloques1a3[[#This Row],[respuesta]],1,0)</f>
        <v>0</v>
      </c>
      <c r="M4648" s="1">
        <f>+IF(bloques1a3[[#This Row],[Sexo]]="F",1,0)</f>
        <v>1</v>
      </c>
    </row>
    <row r="4649" spans="1:13" x14ac:dyDescent="0.55000000000000004">
      <c r="A4649">
        <v>74</v>
      </c>
      <c r="B4649" s="1" t="s">
        <v>533</v>
      </c>
      <c r="C4649" s="1" t="s">
        <v>3</v>
      </c>
      <c r="D4649">
        <v>4</v>
      </c>
      <c r="E4649" s="1" t="s">
        <v>116</v>
      </c>
      <c r="F4649">
        <v>3</v>
      </c>
      <c r="G4649" s="1" t="s">
        <v>377</v>
      </c>
      <c r="H4649" s="1" t="s">
        <v>29</v>
      </c>
      <c r="I4649">
        <v>2</v>
      </c>
      <c r="J4649" s="1" t="str">
        <f>+VLOOKUP(bloques1a3[[#This Row],[respuesta]],respuestas.emociones[],2,0)</f>
        <v>tristeza</v>
      </c>
      <c r="K4649" s="1">
        <f>+VLOOKUP(bloques1a3[[#This Row],[niño]],BD.niños[[Código]:[edad]],5,0)</f>
        <v>9</v>
      </c>
      <c r="L4649" s="1">
        <f>+IF(bloques1a3[[#This Row],[correcta]]=bloques1a3[[#This Row],[respuesta]],1,0)</f>
        <v>0</v>
      </c>
      <c r="M4649" s="1">
        <f>+IF(bloques1a3[[#This Row],[Sexo]]="F",1,0)</f>
        <v>1</v>
      </c>
    </row>
    <row r="4650" spans="1:13" x14ac:dyDescent="0.55000000000000004">
      <c r="A4650">
        <v>74</v>
      </c>
      <c r="B4650" s="1" t="s">
        <v>533</v>
      </c>
      <c r="C4650" s="1" t="s">
        <v>3</v>
      </c>
      <c r="D4650">
        <v>4</v>
      </c>
      <c r="E4650" s="1" t="s">
        <v>120</v>
      </c>
      <c r="F4650">
        <v>1</v>
      </c>
      <c r="G4650" s="1" t="s">
        <v>377</v>
      </c>
      <c r="H4650" s="1" t="s">
        <v>28</v>
      </c>
      <c r="I4650">
        <v>2</v>
      </c>
      <c r="J4650" s="1" t="str">
        <f>+VLOOKUP(bloques1a3[[#This Row],[respuesta]],respuestas.emociones[],2,0)</f>
        <v>neutra</v>
      </c>
      <c r="K4650" s="1">
        <f>+VLOOKUP(bloques1a3[[#This Row],[niño]],BD.niños[[Código]:[edad]],5,0)</f>
        <v>10</v>
      </c>
      <c r="L4650" s="1">
        <f>+IF(bloques1a3[[#This Row],[correcta]]=bloques1a3[[#This Row],[respuesta]],1,0)</f>
        <v>0</v>
      </c>
      <c r="M4650" s="1">
        <f>+IF(bloques1a3[[#This Row],[Sexo]]="F",1,0)</f>
        <v>0</v>
      </c>
    </row>
    <row r="4651" spans="1:13" x14ac:dyDescent="0.55000000000000004">
      <c r="A4651">
        <v>74</v>
      </c>
      <c r="B4651" s="1" t="s">
        <v>533</v>
      </c>
      <c r="C4651" s="1" t="s">
        <v>3</v>
      </c>
      <c r="D4651">
        <v>4</v>
      </c>
      <c r="E4651" s="1" t="s">
        <v>123</v>
      </c>
      <c r="F4651">
        <v>1</v>
      </c>
      <c r="G4651" s="1" t="s">
        <v>376</v>
      </c>
      <c r="H4651" s="1" t="s">
        <v>28</v>
      </c>
      <c r="I4651">
        <v>2</v>
      </c>
      <c r="J4651" s="1" t="str">
        <f>+VLOOKUP(bloques1a3[[#This Row],[respuesta]],respuestas.emociones[],2,0)</f>
        <v>neutra</v>
      </c>
      <c r="K4651" s="1">
        <f>+VLOOKUP(bloques1a3[[#This Row],[niño]],BD.niños[[Código]:[edad]],5,0)</f>
        <v>8</v>
      </c>
      <c r="L4651" s="1">
        <f>+IF(bloques1a3[[#This Row],[correcta]]=bloques1a3[[#This Row],[respuesta]],1,0)</f>
        <v>0</v>
      </c>
      <c r="M4651" s="1">
        <f>+IF(bloques1a3[[#This Row],[Sexo]]="F",1,0)</f>
        <v>0</v>
      </c>
    </row>
    <row r="4652" spans="1:13" x14ac:dyDescent="0.55000000000000004">
      <c r="A4652">
        <v>74</v>
      </c>
      <c r="B4652" s="1" t="s">
        <v>533</v>
      </c>
      <c r="C4652" s="1" t="s">
        <v>3</v>
      </c>
      <c r="D4652">
        <v>4</v>
      </c>
      <c r="E4652" s="1" t="s">
        <v>127</v>
      </c>
      <c r="F4652">
        <v>1</v>
      </c>
      <c r="G4652" s="1" t="s">
        <v>375</v>
      </c>
      <c r="H4652" s="1" t="s">
        <v>28</v>
      </c>
      <c r="I4652">
        <v>2</v>
      </c>
      <c r="J4652" s="1" t="str">
        <f>+VLOOKUP(bloques1a3[[#This Row],[respuesta]],respuestas.emociones[],2,0)</f>
        <v>neutra</v>
      </c>
      <c r="K4652" s="1">
        <f>+VLOOKUP(bloques1a3[[#This Row],[niño]],BD.niños[[Código]:[edad]],5,0)</f>
        <v>6</v>
      </c>
      <c r="L4652" s="1">
        <f>+IF(bloques1a3[[#This Row],[correcta]]=bloques1a3[[#This Row],[respuesta]],1,0)</f>
        <v>0</v>
      </c>
      <c r="M4652" s="1">
        <f>+IF(bloques1a3[[#This Row],[Sexo]]="F",1,0)</f>
        <v>0</v>
      </c>
    </row>
    <row r="4653" spans="1:13" x14ac:dyDescent="0.55000000000000004">
      <c r="A4653">
        <v>74</v>
      </c>
      <c r="B4653" s="1" t="s">
        <v>533</v>
      </c>
      <c r="C4653" s="1" t="s">
        <v>3</v>
      </c>
      <c r="D4653">
        <v>4</v>
      </c>
      <c r="E4653" s="1" t="s">
        <v>131</v>
      </c>
      <c r="F4653">
        <v>1</v>
      </c>
      <c r="G4653" s="1" t="s">
        <v>375</v>
      </c>
      <c r="H4653" s="1" t="s">
        <v>29</v>
      </c>
      <c r="I4653">
        <v>2</v>
      </c>
      <c r="J4653" s="1" t="str">
        <f>+VLOOKUP(bloques1a3[[#This Row],[respuesta]],respuestas.emociones[],2,0)</f>
        <v>neutra</v>
      </c>
      <c r="K4653" s="1">
        <f>+VLOOKUP(bloques1a3[[#This Row],[niño]],BD.niños[[Código]:[edad]],5,0)</f>
        <v>6</v>
      </c>
      <c r="L4653" s="1">
        <f>+IF(bloques1a3[[#This Row],[correcta]]=bloques1a3[[#This Row],[respuesta]],1,0)</f>
        <v>0</v>
      </c>
      <c r="M4653" s="1">
        <f>+IF(bloques1a3[[#This Row],[Sexo]]="F",1,0)</f>
        <v>1</v>
      </c>
    </row>
    <row r="4654" spans="1:13" x14ac:dyDescent="0.55000000000000004">
      <c r="A4654">
        <v>74</v>
      </c>
      <c r="B4654" s="1" t="s">
        <v>533</v>
      </c>
      <c r="C4654" s="1" t="s">
        <v>3</v>
      </c>
      <c r="D4654">
        <v>4</v>
      </c>
      <c r="E4654" s="1" t="s">
        <v>135</v>
      </c>
      <c r="F4654">
        <v>7</v>
      </c>
      <c r="G4654" s="1" t="s">
        <v>375</v>
      </c>
      <c r="H4654" s="1" t="s">
        <v>28</v>
      </c>
      <c r="I4654">
        <v>2</v>
      </c>
      <c r="J4654" s="1" t="str">
        <f>+VLOOKUP(bloques1a3[[#This Row],[respuesta]],respuestas.emociones[],2,0)</f>
        <v>asco</v>
      </c>
      <c r="K4654" s="1">
        <f>+VLOOKUP(bloques1a3[[#This Row],[niño]],BD.niños[[Código]:[edad]],5,0)</f>
        <v>6</v>
      </c>
      <c r="L4654" s="1">
        <f>+IF(bloques1a3[[#This Row],[correcta]]=bloques1a3[[#This Row],[respuesta]],1,0)</f>
        <v>0</v>
      </c>
      <c r="M4654" s="1">
        <f>+IF(bloques1a3[[#This Row],[Sexo]]="F",1,0)</f>
        <v>0</v>
      </c>
    </row>
    <row r="4655" spans="1:13" x14ac:dyDescent="0.55000000000000004">
      <c r="A4655">
        <v>74</v>
      </c>
      <c r="B4655" s="1" t="s">
        <v>533</v>
      </c>
      <c r="C4655" s="1" t="s">
        <v>3</v>
      </c>
      <c r="D4655">
        <v>4</v>
      </c>
      <c r="E4655" s="1" t="s">
        <v>139</v>
      </c>
      <c r="F4655">
        <v>7</v>
      </c>
      <c r="G4655" s="1" t="s">
        <v>376</v>
      </c>
      <c r="H4655" s="1" t="s">
        <v>28</v>
      </c>
      <c r="I4655">
        <v>2</v>
      </c>
      <c r="J4655" s="1" t="str">
        <f>+VLOOKUP(bloques1a3[[#This Row],[respuesta]],respuestas.emociones[],2,0)</f>
        <v>asco</v>
      </c>
      <c r="K4655" s="1">
        <f>+VLOOKUP(bloques1a3[[#This Row],[niño]],BD.niños[[Código]:[edad]],5,0)</f>
        <v>8</v>
      </c>
      <c r="L4655" s="1">
        <f>+IF(bloques1a3[[#This Row],[correcta]]=bloques1a3[[#This Row],[respuesta]],1,0)</f>
        <v>0</v>
      </c>
      <c r="M4655" s="1">
        <f>+IF(bloques1a3[[#This Row],[Sexo]]="F",1,0)</f>
        <v>0</v>
      </c>
    </row>
    <row r="4656" spans="1:13" x14ac:dyDescent="0.55000000000000004">
      <c r="A4656">
        <v>74</v>
      </c>
      <c r="B4656" s="1" t="s">
        <v>533</v>
      </c>
      <c r="C4656" s="1" t="s">
        <v>3</v>
      </c>
      <c r="D4656">
        <v>4</v>
      </c>
      <c r="E4656" s="1" t="s">
        <v>141</v>
      </c>
      <c r="F4656">
        <v>2</v>
      </c>
      <c r="G4656" s="1" t="s">
        <v>376</v>
      </c>
      <c r="H4656" s="1" t="s">
        <v>29</v>
      </c>
      <c r="I4656">
        <v>2</v>
      </c>
      <c r="J4656" s="1" t="str">
        <f>+VLOOKUP(bloques1a3[[#This Row],[respuesta]],respuestas.emociones[],2,0)</f>
        <v>alegria</v>
      </c>
      <c r="K4656" s="1">
        <f>+VLOOKUP(bloques1a3[[#This Row],[niño]],BD.niños[[Código]:[edad]],5,0)</f>
        <v>7</v>
      </c>
      <c r="L4656" s="1">
        <f>+IF(bloques1a3[[#This Row],[correcta]]=bloques1a3[[#This Row],[respuesta]],1,0)</f>
        <v>0</v>
      </c>
      <c r="M4656" s="1">
        <f>+IF(bloques1a3[[#This Row],[Sexo]]="F",1,0)</f>
        <v>1</v>
      </c>
    </row>
    <row r="4657" spans="1:13" x14ac:dyDescent="0.55000000000000004">
      <c r="A4657">
        <v>74</v>
      </c>
      <c r="B4657" s="1" t="s">
        <v>533</v>
      </c>
      <c r="C4657" s="1" t="s">
        <v>3</v>
      </c>
      <c r="D4657">
        <v>4</v>
      </c>
      <c r="E4657" s="1" t="s">
        <v>145</v>
      </c>
      <c r="F4657">
        <v>3</v>
      </c>
      <c r="G4657" s="1" t="s">
        <v>376</v>
      </c>
      <c r="H4657" s="1" t="s">
        <v>28</v>
      </c>
      <c r="I4657">
        <v>2</v>
      </c>
      <c r="J4657" s="1" t="str">
        <f>+VLOOKUP(bloques1a3[[#This Row],[respuesta]],respuestas.emociones[],2,0)</f>
        <v>tristeza</v>
      </c>
      <c r="K4657" s="1">
        <f>+VLOOKUP(bloques1a3[[#This Row],[niño]],BD.niños[[Código]:[edad]],5,0)</f>
        <v>8</v>
      </c>
      <c r="L4657" s="1">
        <f>+IF(bloques1a3[[#This Row],[correcta]]=bloques1a3[[#This Row],[respuesta]],1,0)</f>
        <v>0</v>
      </c>
      <c r="M4657" s="1">
        <f>+IF(bloques1a3[[#This Row],[Sexo]]="F",1,0)</f>
        <v>0</v>
      </c>
    </row>
    <row r="4658" spans="1:13" x14ac:dyDescent="0.55000000000000004">
      <c r="A4658">
        <v>74</v>
      </c>
      <c r="B4658" s="1" t="s">
        <v>533</v>
      </c>
      <c r="C4658" s="1" t="s">
        <v>3</v>
      </c>
      <c r="D4658">
        <v>4</v>
      </c>
      <c r="E4658" s="1" t="s">
        <v>147</v>
      </c>
      <c r="F4658">
        <v>1</v>
      </c>
      <c r="G4658" s="1" t="s">
        <v>376</v>
      </c>
      <c r="H4658" s="1" t="s">
        <v>28</v>
      </c>
      <c r="I4658">
        <v>2</v>
      </c>
      <c r="J4658" s="1" t="str">
        <f>+VLOOKUP(bloques1a3[[#This Row],[respuesta]],respuestas.emociones[],2,0)</f>
        <v>neutra</v>
      </c>
      <c r="K4658" s="1">
        <f>+VLOOKUP(bloques1a3[[#This Row],[niño]],BD.niños[[Código]:[edad]],5,0)</f>
        <v>8</v>
      </c>
      <c r="L4658" s="1">
        <f>+IF(bloques1a3[[#This Row],[correcta]]=bloques1a3[[#This Row],[respuesta]],1,0)</f>
        <v>0</v>
      </c>
      <c r="M4658" s="1">
        <f>+IF(bloques1a3[[#This Row],[Sexo]]="F",1,0)</f>
        <v>0</v>
      </c>
    </row>
    <row r="4659" spans="1:13" x14ac:dyDescent="0.55000000000000004">
      <c r="A4659">
        <v>74</v>
      </c>
      <c r="B4659" s="1" t="s">
        <v>533</v>
      </c>
      <c r="C4659" s="1" t="s">
        <v>3</v>
      </c>
      <c r="D4659">
        <v>4</v>
      </c>
      <c r="E4659" s="1" t="s">
        <v>214</v>
      </c>
      <c r="F4659">
        <v>5</v>
      </c>
      <c r="G4659" s="1" t="s">
        <v>377</v>
      </c>
      <c r="H4659" s="1" t="s">
        <v>29</v>
      </c>
      <c r="I4659">
        <v>2</v>
      </c>
      <c r="J4659" s="1" t="str">
        <f>+VLOOKUP(bloques1a3[[#This Row],[respuesta]],respuestas.emociones[],2,0)</f>
        <v>miedo</v>
      </c>
      <c r="K4659" s="1">
        <f>+VLOOKUP(bloques1a3[[#This Row],[niño]],BD.niños[[Código]:[edad]],5,0)</f>
        <v>10</v>
      </c>
      <c r="L4659" s="1">
        <f>+IF(bloques1a3[[#This Row],[correcta]]=bloques1a3[[#This Row],[respuesta]],1,0)</f>
        <v>0</v>
      </c>
      <c r="M4659" s="1">
        <f>+IF(bloques1a3[[#This Row],[Sexo]]="F",1,0)</f>
        <v>1</v>
      </c>
    </row>
    <row r="4660" spans="1:13" x14ac:dyDescent="0.55000000000000004">
      <c r="A4660">
        <v>74</v>
      </c>
      <c r="B4660" s="1" t="s">
        <v>533</v>
      </c>
      <c r="C4660" s="1" t="s">
        <v>3</v>
      </c>
      <c r="D4660">
        <v>4</v>
      </c>
      <c r="E4660" s="1" t="s">
        <v>217</v>
      </c>
      <c r="F4660">
        <v>1</v>
      </c>
      <c r="G4660" s="1" t="s">
        <v>377</v>
      </c>
      <c r="H4660" s="1" t="s">
        <v>29</v>
      </c>
      <c r="I4660">
        <v>2</v>
      </c>
      <c r="J4660" s="1" t="str">
        <f>+VLOOKUP(bloques1a3[[#This Row],[respuesta]],respuestas.emociones[],2,0)</f>
        <v>neutra</v>
      </c>
      <c r="K4660" s="1">
        <f>+VLOOKUP(bloques1a3[[#This Row],[niño]],BD.niños[[Código]:[edad]],5,0)</f>
        <v>10</v>
      </c>
      <c r="L4660" s="1">
        <f>+IF(bloques1a3[[#This Row],[correcta]]=bloques1a3[[#This Row],[respuesta]],1,0)</f>
        <v>0</v>
      </c>
      <c r="M4660" s="1">
        <f>+IF(bloques1a3[[#This Row],[Sexo]]="F",1,0)</f>
        <v>1</v>
      </c>
    </row>
    <row r="4661" spans="1:13" x14ac:dyDescent="0.55000000000000004">
      <c r="A4661">
        <v>74</v>
      </c>
      <c r="B4661" s="1" t="s">
        <v>533</v>
      </c>
      <c r="C4661" s="1" t="s">
        <v>3</v>
      </c>
      <c r="D4661">
        <v>4</v>
      </c>
      <c r="E4661" s="1" t="s">
        <v>220</v>
      </c>
      <c r="F4661">
        <v>4</v>
      </c>
      <c r="G4661" s="1" t="s">
        <v>377</v>
      </c>
      <c r="H4661" s="1" t="s">
        <v>29</v>
      </c>
      <c r="I4661">
        <v>2</v>
      </c>
      <c r="J4661" s="1" t="str">
        <f>+VLOOKUP(bloques1a3[[#This Row],[respuesta]],respuestas.emociones[],2,0)</f>
        <v>enojo</v>
      </c>
      <c r="K4661" s="1">
        <f>+VLOOKUP(bloques1a3[[#This Row],[niño]],BD.niños[[Código]:[edad]],5,0)</f>
        <v>10</v>
      </c>
      <c r="L4661" s="1">
        <f>+IF(bloques1a3[[#This Row],[correcta]]=bloques1a3[[#This Row],[respuesta]],1,0)</f>
        <v>1</v>
      </c>
      <c r="M4661" s="1">
        <f>+IF(bloques1a3[[#This Row],[Sexo]]="F",1,0)</f>
        <v>1</v>
      </c>
    </row>
    <row r="4662" spans="1:13" x14ac:dyDescent="0.55000000000000004">
      <c r="A4662">
        <v>74</v>
      </c>
      <c r="B4662" s="1" t="s">
        <v>533</v>
      </c>
      <c r="C4662" s="1" t="s">
        <v>3</v>
      </c>
      <c r="D4662">
        <v>4</v>
      </c>
      <c r="E4662" s="1" t="s">
        <v>223</v>
      </c>
      <c r="F4662">
        <v>1</v>
      </c>
      <c r="G4662" s="1" t="s">
        <v>376</v>
      </c>
      <c r="H4662" s="1" t="s">
        <v>29</v>
      </c>
      <c r="I4662">
        <v>2</v>
      </c>
      <c r="J4662" s="1" t="str">
        <f>+VLOOKUP(bloques1a3[[#This Row],[respuesta]],respuestas.emociones[],2,0)</f>
        <v>neutra</v>
      </c>
      <c r="K4662" s="1">
        <f>+VLOOKUP(bloques1a3[[#This Row],[niño]],BD.niños[[Código]:[edad]],5,0)</f>
        <v>8</v>
      </c>
      <c r="L4662" s="1">
        <f>+IF(bloques1a3[[#This Row],[correcta]]=bloques1a3[[#This Row],[respuesta]],1,0)</f>
        <v>0</v>
      </c>
      <c r="M4662" s="1">
        <f>+IF(bloques1a3[[#This Row],[Sexo]]="F",1,0)</f>
        <v>1</v>
      </c>
    </row>
    <row r="4663" spans="1:13" x14ac:dyDescent="0.55000000000000004">
      <c r="A4663">
        <v>74</v>
      </c>
      <c r="B4663" s="1" t="s">
        <v>533</v>
      </c>
      <c r="C4663" s="1" t="s">
        <v>3</v>
      </c>
      <c r="D4663">
        <v>4</v>
      </c>
      <c r="E4663" s="1" t="s">
        <v>226</v>
      </c>
      <c r="F4663">
        <v>7</v>
      </c>
      <c r="G4663" s="1" t="s">
        <v>377</v>
      </c>
      <c r="H4663" s="1" t="s">
        <v>28</v>
      </c>
      <c r="I4663">
        <v>2</v>
      </c>
      <c r="J4663" s="1" t="str">
        <f>+VLOOKUP(bloques1a3[[#This Row],[respuesta]],respuestas.emociones[],2,0)</f>
        <v>asco</v>
      </c>
      <c r="K4663" s="1">
        <f>+VLOOKUP(bloques1a3[[#This Row],[niño]],BD.niños[[Código]:[edad]],5,0)</f>
        <v>10</v>
      </c>
      <c r="L4663" s="1">
        <f>+IF(bloques1a3[[#This Row],[correcta]]=bloques1a3[[#This Row],[respuesta]],1,0)</f>
        <v>0</v>
      </c>
      <c r="M4663" s="1">
        <f>+IF(bloques1a3[[#This Row],[Sexo]]="F",1,0)</f>
        <v>0</v>
      </c>
    </row>
    <row r="4664" spans="1:13" x14ac:dyDescent="0.55000000000000004">
      <c r="A4664">
        <v>74</v>
      </c>
      <c r="B4664" s="1" t="s">
        <v>533</v>
      </c>
      <c r="C4664" s="1" t="s">
        <v>3</v>
      </c>
      <c r="D4664">
        <v>4</v>
      </c>
      <c r="E4664" s="1" t="s">
        <v>229</v>
      </c>
      <c r="F4664">
        <v>1</v>
      </c>
      <c r="G4664" s="1" t="s">
        <v>376</v>
      </c>
      <c r="H4664" s="1" t="s">
        <v>28</v>
      </c>
      <c r="I4664">
        <v>2</v>
      </c>
      <c r="J4664" s="1" t="str">
        <f>+VLOOKUP(bloques1a3[[#This Row],[respuesta]],respuestas.emociones[],2,0)</f>
        <v>neutra</v>
      </c>
      <c r="K4664" s="1">
        <f>+VLOOKUP(bloques1a3[[#This Row],[niño]],BD.niños[[Código]:[edad]],5,0)</f>
        <v>7</v>
      </c>
      <c r="L4664" s="1">
        <f>+IF(bloques1a3[[#This Row],[correcta]]=bloques1a3[[#This Row],[respuesta]],1,0)</f>
        <v>0</v>
      </c>
      <c r="M4664" s="1">
        <f>+IF(bloques1a3[[#This Row],[Sexo]]="F",1,0)</f>
        <v>0</v>
      </c>
    </row>
    <row r="4665" spans="1:13" x14ac:dyDescent="0.55000000000000004">
      <c r="A4665">
        <v>74</v>
      </c>
      <c r="B4665" s="1" t="s">
        <v>533</v>
      </c>
      <c r="C4665" s="1" t="s">
        <v>3</v>
      </c>
      <c r="D4665">
        <v>4</v>
      </c>
      <c r="E4665" s="1" t="s">
        <v>231</v>
      </c>
      <c r="F4665">
        <v>1</v>
      </c>
      <c r="G4665" s="1" t="s">
        <v>375</v>
      </c>
      <c r="H4665" s="1" t="s">
        <v>29</v>
      </c>
      <c r="I4665">
        <v>2</v>
      </c>
      <c r="J4665" s="1" t="str">
        <f>+VLOOKUP(bloques1a3[[#This Row],[respuesta]],respuestas.emociones[],2,0)</f>
        <v>neutra</v>
      </c>
      <c r="K4665" s="1">
        <f>+VLOOKUP(bloques1a3[[#This Row],[niño]],BD.niños[[Código]:[edad]],5,0)</f>
        <v>6</v>
      </c>
      <c r="L4665" s="1">
        <f>+IF(bloques1a3[[#This Row],[correcta]]=bloques1a3[[#This Row],[respuesta]],1,0)</f>
        <v>0</v>
      </c>
      <c r="M4665" s="1">
        <f>+IF(bloques1a3[[#This Row],[Sexo]]="F",1,0)</f>
        <v>1</v>
      </c>
    </row>
    <row r="4666" spans="1:13" x14ac:dyDescent="0.55000000000000004">
      <c r="A4666">
        <v>74</v>
      </c>
      <c r="B4666" s="1" t="s">
        <v>533</v>
      </c>
      <c r="C4666" s="1" t="s">
        <v>3</v>
      </c>
      <c r="D4666">
        <v>4</v>
      </c>
      <c r="E4666" s="1" t="s">
        <v>286</v>
      </c>
      <c r="F4666">
        <v>1</v>
      </c>
      <c r="G4666" s="1" t="s">
        <v>375</v>
      </c>
      <c r="H4666" s="1" t="s">
        <v>28</v>
      </c>
      <c r="I4666">
        <v>2</v>
      </c>
      <c r="J4666" s="1" t="str">
        <f>+VLOOKUP(bloques1a3[[#This Row],[respuesta]],respuestas.emociones[],2,0)</f>
        <v>neutra</v>
      </c>
      <c r="K4666" s="1">
        <f>+VLOOKUP(bloques1a3[[#This Row],[niño]],BD.niños[[Código]:[edad]],5,0)</f>
        <v>5</v>
      </c>
      <c r="L4666" s="1">
        <f>+IF(bloques1a3[[#This Row],[correcta]]=bloques1a3[[#This Row],[respuesta]],1,0)</f>
        <v>0</v>
      </c>
      <c r="M4666" s="1">
        <f>+IF(bloques1a3[[#This Row],[Sexo]]="F",1,0)</f>
        <v>0</v>
      </c>
    </row>
    <row r="4667" spans="1:13" x14ac:dyDescent="0.55000000000000004">
      <c r="A4667">
        <v>74</v>
      </c>
      <c r="B4667" s="1" t="s">
        <v>533</v>
      </c>
      <c r="C4667" s="1" t="s">
        <v>3</v>
      </c>
      <c r="D4667">
        <v>4</v>
      </c>
      <c r="E4667" s="1" t="s">
        <v>290</v>
      </c>
      <c r="F4667">
        <v>7</v>
      </c>
      <c r="G4667" s="1" t="s">
        <v>375</v>
      </c>
      <c r="H4667" s="1" t="s">
        <v>28</v>
      </c>
      <c r="I4667">
        <v>2</v>
      </c>
      <c r="J4667" s="1" t="str">
        <f>+VLOOKUP(bloques1a3[[#This Row],[respuesta]],respuestas.emociones[],2,0)</f>
        <v>asco</v>
      </c>
      <c r="K4667" s="1">
        <f>+VLOOKUP(bloques1a3[[#This Row],[niño]],BD.niños[[Código]:[edad]],5,0)</f>
        <v>6</v>
      </c>
      <c r="L4667" s="1">
        <f>+IF(bloques1a3[[#This Row],[correcta]]=bloques1a3[[#This Row],[respuesta]],1,0)</f>
        <v>0</v>
      </c>
      <c r="M4667" s="1">
        <f>+IF(bloques1a3[[#This Row],[Sexo]]="F",1,0)</f>
        <v>0</v>
      </c>
    </row>
    <row r="4668" spans="1:13" x14ac:dyDescent="0.55000000000000004">
      <c r="A4668">
        <v>74</v>
      </c>
      <c r="B4668" s="1" t="s">
        <v>533</v>
      </c>
      <c r="C4668" s="1" t="s">
        <v>3</v>
      </c>
      <c r="D4668">
        <v>4</v>
      </c>
      <c r="E4668" s="1" t="s">
        <v>294</v>
      </c>
      <c r="F4668">
        <v>7</v>
      </c>
      <c r="G4668" s="1" t="s">
        <v>376</v>
      </c>
      <c r="H4668" s="1" t="s">
        <v>28</v>
      </c>
      <c r="I4668">
        <v>2</v>
      </c>
      <c r="J4668" s="1" t="str">
        <f>+VLOOKUP(bloques1a3[[#This Row],[respuesta]],respuestas.emociones[],2,0)</f>
        <v>asco</v>
      </c>
      <c r="K4668" s="1">
        <f>+VLOOKUP(bloques1a3[[#This Row],[niño]],BD.niños[[Código]:[edad]],5,0)</f>
        <v>7</v>
      </c>
      <c r="L4668" s="1">
        <f>+IF(bloques1a3[[#This Row],[correcta]]=bloques1a3[[#This Row],[respuesta]],1,0)</f>
        <v>0</v>
      </c>
      <c r="M4668" s="1">
        <f>+IF(bloques1a3[[#This Row],[Sexo]]="F",1,0)</f>
        <v>0</v>
      </c>
    </row>
    <row r="4669" spans="1:13" x14ac:dyDescent="0.55000000000000004">
      <c r="A4669">
        <v>74</v>
      </c>
      <c r="B4669" s="1" t="s">
        <v>533</v>
      </c>
      <c r="C4669" s="1" t="s">
        <v>3</v>
      </c>
      <c r="D4669">
        <v>4</v>
      </c>
      <c r="E4669" s="1" t="s">
        <v>295</v>
      </c>
      <c r="F4669">
        <v>7</v>
      </c>
      <c r="G4669" s="1" t="s">
        <v>376</v>
      </c>
      <c r="H4669" s="1" t="s">
        <v>28</v>
      </c>
      <c r="I4669">
        <v>2</v>
      </c>
      <c r="J4669" s="1" t="str">
        <f>+VLOOKUP(bloques1a3[[#This Row],[respuesta]],respuestas.emociones[],2,0)</f>
        <v>asco</v>
      </c>
      <c r="K4669" s="1">
        <f>+VLOOKUP(bloques1a3[[#This Row],[niño]],BD.niños[[Código]:[edad]],5,0)</f>
        <v>8</v>
      </c>
      <c r="L4669" s="1">
        <f>+IF(bloques1a3[[#This Row],[correcta]]=bloques1a3[[#This Row],[respuesta]],1,0)</f>
        <v>0</v>
      </c>
      <c r="M4669" s="1">
        <f>+IF(bloques1a3[[#This Row],[Sexo]]="F",1,0)</f>
        <v>0</v>
      </c>
    </row>
    <row r="4670" spans="1:13" x14ac:dyDescent="0.55000000000000004">
      <c r="A4670">
        <v>74</v>
      </c>
      <c r="B4670" s="1" t="s">
        <v>533</v>
      </c>
      <c r="C4670" s="1" t="s">
        <v>3</v>
      </c>
      <c r="D4670">
        <v>4</v>
      </c>
      <c r="E4670" s="1" t="s">
        <v>317</v>
      </c>
      <c r="F4670">
        <v>7</v>
      </c>
      <c r="G4670" s="1" t="s">
        <v>377</v>
      </c>
      <c r="H4670" s="1" t="s">
        <v>29</v>
      </c>
      <c r="I4670">
        <v>2</v>
      </c>
      <c r="J4670" s="1" t="str">
        <f>+VLOOKUP(bloques1a3[[#This Row],[respuesta]],respuestas.emociones[],2,0)</f>
        <v>asco</v>
      </c>
      <c r="K4670" s="1">
        <f>+VLOOKUP(bloques1a3[[#This Row],[niño]],BD.niños[[Código]:[edad]],5,0)</f>
        <v>10</v>
      </c>
      <c r="L4670" s="1">
        <f>+IF(bloques1a3[[#This Row],[correcta]]=bloques1a3[[#This Row],[respuesta]],1,0)</f>
        <v>0</v>
      </c>
      <c r="M4670" s="1">
        <f>+IF(bloques1a3[[#This Row],[Sexo]]="F",1,0)</f>
        <v>1</v>
      </c>
    </row>
    <row r="4671" spans="1:13" x14ac:dyDescent="0.55000000000000004">
      <c r="A4671">
        <v>74</v>
      </c>
      <c r="B4671" s="1" t="s">
        <v>533</v>
      </c>
      <c r="C4671" s="1" t="s">
        <v>3</v>
      </c>
      <c r="D4671">
        <v>4</v>
      </c>
      <c r="E4671" s="1" t="s">
        <v>320</v>
      </c>
      <c r="F4671">
        <v>7</v>
      </c>
      <c r="G4671" s="1" t="s">
        <v>377</v>
      </c>
      <c r="H4671" s="1" t="s">
        <v>28</v>
      </c>
      <c r="I4671">
        <v>2</v>
      </c>
      <c r="J4671" s="1" t="str">
        <f>+VLOOKUP(bloques1a3[[#This Row],[respuesta]],respuestas.emociones[],2,0)</f>
        <v>asco</v>
      </c>
      <c r="K4671" s="1">
        <f>+VLOOKUP(bloques1a3[[#This Row],[niño]],BD.niños[[Código]:[edad]],5,0)</f>
        <v>10</v>
      </c>
      <c r="L4671" s="1">
        <f>+IF(bloques1a3[[#This Row],[correcta]]=bloques1a3[[#This Row],[respuesta]],1,0)</f>
        <v>0</v>
      </c>
      <c r="M4671" s="1">
        <f>+IF(bloques1a3[[#This Row],[Sexo]]="F",1,0)</f>
        <v>0</v>
      </c>
    </row>
    <row r="4672" spans="1:13" x14ac:dyDescent="0.55000000000000004">
      <c r="A4672">
        <v>74</v>
      </c>
      <c r="B4672" s="1" t="s">
        <v>533</v>
      </c>
      <c r="C4672" s="1" t="s">
        <v>3</v>
      </c>
      <c r="D4672">
        <v>4</v>
      </c>
      <c r="E4672" s="1" t="s">
        <v>323</v>
      </c>
      <c r="F4672">
        <v>3</v>
      </c>
      <c r="G4672" s="1" t="s">
        <v>376</v>
      </c>
      <c r="H4672" s="1" t="s">
        <v>29</v>
      </c>
      <c r="I4672">
        <v>2</v>
      </c>
      <c r="J4672" s="1" t="str">
        <f>+VLOOKUP(bloques1a3[[#This Row],[respuesta]],respuestas.emociones[],2,0)</f>
        <v>tristeza</v>
      </c>
      <c r="K4672" s="1">
        <f>+VLOOKUP(bloques1a3[[#This Row],[niño]],BD.niños[[Código]:[edad]],5,0)</f>
        <v>8</v>
      </c>
      <c r="L4672" s="1">
        <f>+IF(bloques1a3[[#This Row],[correcta]]=bloques1a3[[#This Row],[respuesta]],1,0)</f>
        <v>0</v>
      </c>
      <c r="M4672" s="1">
        <f>+IF(bloques1a3[[#This Row],[Sexo]]="F",1,0)</f>
        <v>1</v>
      </c>
    </row>
    <row r="4673" spans="1:13" x14ac:dyDescent="0.55000000000000004">
      <c r="A4673">
        <v>74</v>
      </c>
      <c r="B4673" s="1" t="s">
        <v>533</v>
      </c>
      <c r="C4673" s="1" t="s">
        <v>3</v>
      </c>
      <c r="D4673">
        <v>4</v>
      </c>
      <c r="E4673" s="1" t="s">
        <v>327</v>
      </c>
      <c r="F4673">
        <v>1</v>
      </c>
      <c r="G4673" s="1" t="s">
        <v>376</v>
      </c>
      <c r="H4673" s="1" t="s">
        <v>29</v>
      </c>
      <c r="I4673">
        <v>2</v>
      </c>
      <c r="J4673" s="1" t="str">
        <f>+VLOOKUP(bloques1a3[[#This Row],[respuesta]],respuestas.emociones[],2,0)</f>
        <v>neutra</v>
      </c>
      <c r="K4673" s="1">
        <f>+VLOOKUP(bloques1a3[[#This Row],[niño]],BD.niños[[Código]:[edad]],5,0)</f>
        <v>7</v>
      </c>
      <c r="L4673" s="1">
        <f>+IF(bloques1a3[[#This Row],[correcta]]=bloques1a3[[#This Row],[respuesta]],1,0)</f>
        <v>0</v>
      </c>
      <c r="M4673" s="1">
        <f>+IF(bloques1a3[[#This Row],[Sexo]]="F",1,0)</f>
        <v>1</v>
      </c>
    </row>
    <row r="4674" spans="1:13" x14ac:dyDescent="0.55000000000000004">
      <c r="A4674">
        <v>74</v>
      </c>
      <c r="B4674" s="1" t="s">
        <v>533</v>
      </c>
      <c r="C4674" s="1" t="s">
        <v>3</v>
      </c>
      <c r="D4674">
        <v>4</v>
      </c>
      <c r="E4674" s="1" t="s">
        <v>331</v>
      </c>
      <c r="F4674">
        <v>7</v>
      </c>
      <c r="G4674" s="1" t="s">
        <v>376</v>
      </c>
      <c r="H4674" s="1" t="s">
        <v>29</v>
      </c>
      <c r="I4674">
        <v>2</v>
      </c>
      <c r="J4674" s="1" t="str">
        <f>+VLOOKUP(bloques1a3[[#This Row],[respuesta]],respuestas.emociones[],2,0)</f>
        <v>asco</v>
      </c>
      <c r="K4674" s="1">
        <f>+VLOOKUP(bloques1a3[[#This Row],[niño]],BD.niños[[Código]:[edad]],5,0)</f>
        <v>8</v>
      </c>
      <c r="L4674" s="1">
        <f>+IF(bloques1a3[[#This Row],[correcta]]=bloques1a3[[#This Row],[respuesta]],1,0)</f>
        <v>0</v>
      </c>
      <c r="M4674" s="1">
        <f>+IF(bloques1a3[[#This Row],[Sexo]]="F",1,0)</f>
        <v>1</v>
      </c>
    </row>
    <row r="4675" spans="1:13" x14ac:dyDescent="0.55000000000000004">
      <c r="A4675">
        <v>75</v>
      </c>
      <c r="B4675" s="1" t="s">
        <v>534</v>
      </c>
      <c r="C4675" s="1" t="s">
        <v>3</v>
      </c>
      <c r="D4675">
        <v>4</v>
      </c>
      <c r="E4675" s="1" t="s">
        <v>105</v>
      </c>
      <c r="F4675">
        <v>4</v>
      </c>
      <c r="G4675" s="1" t="s">
        <v>377</v>
      </c>
      <c r="H4675" s="1" t="s">
        <v>29</v>
      </c>
      <c r="I4675">
        <v>2</v>
      </c>
      <c r="J4675" s="1" t="str">
        <f>+VLOOKUP(bloques1a3[[#This Row],[respuesta]],respuestas.emociones[],2,0)</f>
        <v>enojo</v>
      </c>
      <c r="K4675" s="1">
        <f>+VLOOKUP(bloques1a3[[#This Row],[niño]],BD.niños[[Código]:[edad]],5,0)</f>
        <v>10</v>
      </c>
      <c r="L4675" s="1">
        <f>+IF(bloques1a3[[#This Row],[correcta]]=bloques1a3[[#This Row],[respuesta]],1,0)</f>
        <v>1</v>
      </c>
      <c r="M4675" s="1">
        <f>+IF(bloques1a3[[#This Row],[Sexo]]="F",1,0)</f>
        <v>1</v>
      </c>
    </row>
    <row r="4676" spans="1:13" x14ac:dyDescent="0.55000000000000004">
      <c r="A4676">
        <v>75</v>
      </c>
      <c r="B4676" s="1" t="s">
        <v>534</v>
      </c>
      <c r="C4676" s="1" t="s">
        <v>3</v>
      </c>
      <c r="D4676">
        <v>4</v>
      </c>
      <c r="E4676" s="1" t="s">
        <v>108</v>
      </c>
      <c r="F4676">
        <v>4</v>
      </c>
      <c r="G4676" s="1" t="s">
        <v>377</v>
      </c>
      <c r="H4676" s="1" t="s">
        <v>29</v>
      </c>
      <c r="I4676">
        <v>2</v>
      </c>
      <c r="J4676" s="1" t="str">
        <f>+VLOOKUP(bloques1a3[[#This Row],[respuesta]],respuestas.emociones[],2,0)</f>
        <v>enojo</v>
      </c>
      <c r="K4676" s="1">
        <f>+VLOOKUP(bloques1a3[[#This Row],[niño]],BD.niños[[Código]:[edad]],5,0)</f>
        <v>10</v>
      </c>
      <c r="L4676" s="1">
        <f>+IF(bloques1a3[[#This Row],[correcta]]=bloques1a3[[#This Row],[respuesta]],1,0)</f>
        <v>1</v>
      </c>
      <c r="M4676" s="1">
        <f>+IF(bloques1a3[[#This Row],[Sexo]]="F",1,0)</f>
        <v>1</v>
      </c>
    </row>
    <row r="4677" spans="1:13" x14ac:dyDescent="0.55000000000000004">
      <c r="A4677">
        <v>75</v>
      </c>
      <c r="B4677" s="1" t="s">
        <v>534</v>
      </c>
      <c r="C4677" s="1" t="s">
        <v>3</v>
      </c>
      <c r="D4677">
        <v>4</v>
      </c>
      <c r="E4677" s="1" t="s">
        <v>112</v>
      </c>
      <c r="F4677">
        <v>4</v>
      </c>
      <c r="G4677" s="1" t="s">
        <v>377</v>
      </c>
      <c r="H4677" s="1" t="s">
        <v>29</v>
      </c>
      <c r="I4677">
        <v>2</v>
      </c>
      <c r="J4677" s="1" t="str">
        <f>+VLOOKUP(bloques1a3[[#This Row],[respuesta]],respuestas.emociones[],2,0)</f>
        <v>enojo</v>
      </c>
      <c r="K4677" s="1">
        <f>+VLOOKUP(bloques1a3[[#This Row],[niño]],BD.niños[[Código]:[edad]],5,0)</f>
        <v>9</v>
      </c>
      <c r="L4677" s="1">
        <f>+IF(bloques1a3[[#This Row],[correcta]]=bloques1a3[[#This Row],[respuesta]],1,0)</f>
        <v>1</v>
      </c>
      <c r="M4677" s="1">
        <f>+IF(bloques1a3[[#This Row],[Sexo]]="F",1,0)</f>
        <v>1</v>
      </c>
    </row>
    <row r="4678" spans="1:13" x14ac:dyDescent="0.55000000000000004">
      <c r="A4678">
        <v>75</v>
      </c>
      <c r="B4678" s="1" t="s">
        <v>534</v>
      </c>
      <c r="C4678" s="1" t="s">
        <v>3</v>
      </c>
      <c r="D4678">
        <v>4</v>
      </c>
      <c r="E4678" s="1" t="s">
        <v>116</v>
      </c>
      <c r="F4678">
        <v>4</v>
      </c>
      <c r="G4678" s="1" t="s">
        <v>377</v>
      </c>
      <c r="H4678" s="1" t="s">
        <v>29</v>
      </c>
      <c r="I4678">
        <v>2</v>
      </c>
      <c r="J4678" s="1" t="str">
        <f>+VLOOKUP(bloques1a3[[#This Row],[respuesta]],respuestas.emociones[],2,0)</f>
        <v>enojo</v>
      </c>
      <c r="K4678" s="1">
        <f>+VLOOKUP(bloques1a3[[#This Row],[niño]],BD.niños[[Código]:[edad]],5,0)</f>
        <v>9</v>
      </c>
      <c r="L4678" s="1">
        <f>+IF(bloques1a3[[#This Row],[correcta]]=bloques1a3[[#This Row],[respuesta]],1,0)</f>
        <v>1</v>
      </c>
      <c r="M4678" s="1">
        <f>+IF(bloques1a3[[#This Row],[Sexo]]="F",1,0)</f>
        <v>1</v>
      </c>
    </row>
    <row r="4679" spans="1:13" x14ac:dyDescent="0.55000000000000004">
      <c r="A4679">
        <v>75</v>
      </c>
      <c r="B4679" s="1" t="s">
        <v>534</v>
      </c>
      <c r="C4679" s="1" t="s">
        <v>3</v>
      </c>
      <c r="D4679">
        <v>4</v>
      </c>
      <c r="E4679" s="1" t="s">
        <v>120</v>
      </c>
      <c r="F4679">
        <v>4</v>
      </c>
      <c r="G4679" s="1" t="s">
        <v>377</v>
      </c>
      <c r="H4679" s="1" t="s">
        <v>28</v>
      </c>
      <c r="I4679">
        <v>2</v>
      </c>
      <c r="J4679" s="1" t="str">
        <f>+VLOOKUP(bloques1a3[[#This Row],[respuesta]],respuestas.emociones[],2,0)</f>
        <v>enojo</v>
      </c>
      <c r="K4679" s="1">
        <f>+VLOOKUP(bloques1a3[[#This Row],[niño]],BD.niños[[Código]:[edad]],5,0)</f>
        <v>10</v>
      </c>
      <c r="L4679" s="1">
        <f>+IF(bloques1a3[[#This Row],[correcta]]=bloques1a3[[#This Row],[respuesta]],1,0)</f>
        <v>1</v>
      </c>
      <c r="M4679" s="1">
        <f>+IF(bloques1a3[[#This Row],[Sexo]]="F",1,0)</f>
        <v>0</v>
      </c>
    </row>
    <row r="4680" spans="1:13" x14ac:dyDescent="0.55000000000000004">
      <c r="A4680">
        <v>75</v>
      </c>
      <c r="B4680" s="1" t="s">
        <v>534</v>
      </c>
      <c r="C4680" s="1" t="s">
        <v>3</v>
      </c>
      <c r="D4680">
        <v>4</v>
      </c>
      <c r="E4680" s="1" t="s">
        <v>123</v>
      </c>
      <c r="F4680">
        <v>4</v>
      </c>
      <c r="G4680" s="1" t="s">
        <v>376</v>
      </c>
      <c r="H4680" s="1" t="s">
        <v>28</v>
      </c>
      <c r="I4680">
        <v>2</v>
      </c>
      <c r="J4680" s="1" t="str">
        <f>+VLOOKUP(bloques1a3[[#This Row],[respuesta]],respuestas.emociones[],2,0)</f>
        <v>enojo</v>
      </c>
      <c r="K4680" s="1">
        <f>+VLOOKUP(bloques1a3[[#This Row],[niño]],BD.niños[[Código]:[edad]],5,0)</f>
        <v>8</v>
      </c>
      <c r="L4680" s="1">
        <f>+IF(bloques1a3[[#This Row],[correcta]]=bloques1a3[[#This Row],[respuesta]],1,0)</f>
        <v>1</v>
      </c>
      <c r="M4680" s="1">
        <f>+IF(bloques1a3[[#This Row],[Sexo]]="F",1,0)</f>
        <v>0</v>
      </c>
    </row>
    <row r="4681" spans="1:13" x14ac:dyDescent="0.55000000000000004">
      <c r="A4681">
        <v>75</v>
      </c>
      <c r="B4681" s="1" t="s">
        <v>534</v>
      </c>
      <c r="C4681" s="1" t="s">
        <v>3</v>
      </c>
      <c r="D4681">
        <v>4</v>
      </c>
      <c r="E4681" s="1" t="s">
        <v>127</v>
      </c>
      <c r="F4681">
        <v>4</v>
      </c>
      <c r="G4681" s="1" t="s">
        <v>375</v>
      </c>
      <c r="H4681" s="1" t="s">
        <v>28</v>
      </c>
      <c r="I4681">
        <v>2</v>
      </c>
      <c r="J4681" s="1" t="str">
        <f>+VLOOKUP(bloques1a3[[#This Row],[respuesta]],respuestas.emociones[],2,0)</f>
        <v>enojo</v>
      </c>
      <c r="K4681" s="1">
        <f>+VLOOKUP(bloques1a3[[#This Row],[niño]],BD.niños[[Código]:[edad]],5,0)</f>
        <v>6</v>
      </c>
      <c r="L4681" s="1">
        <f>+IF(bloques1a3[[#This Row],[correcta]]=bloques1a3[[#This Row],[respuesta]],1,0)</f>
        <v>1</v>
      </c>
      <c r="M4681" s="1">
        <f>+IF(bloques1a3[[#This Row],[Sexo]]="F",1,0)</f>
        <v>0</v>
      </c>
    </row>
    <row r="4682" spans="1:13" x14ac:dyDescent="0.55000000000000004">
      <c r="A4682">
        <v>75</v>
      </c>
      <c r="B4682" s="1" t="s">
        <v>534</v>
      </c>
      <c r="C4682" s="1" t="s">
        <v>3</v>
      </c>
      <c r="D4682">
        <v>4</v>
      </c>
      <c r="E4682" s="1" t="s">
        <v>131</v>
      </c>
      <c r="F4682">
        <v>4</v>
      </c>
      <c r="G4682" s="1" t="s">
        <v>375</v>
      </c>
      <c r="H4682" s="1" t="s">
        <v>29</v>
      </c>
      <c r="I4682">
        <v>2</v>
      </c>
      <c r="J4682" s="1" t="str">
        <f>+VLOOKUP(bloques1a3[[#This Row],[respuesta]],respuestas.emociones[],2,0)</f>
        <v>enojo</v>
      </c>
      <c r="K4682" s="1">
        <f>+VLOOKUP(bloques1a3[[#This Row],[niño]],BD.niños[[Código]:[edad]],5,0)</f>
        <v>6</v>
      </c>
      <c r="L4682" s="1">
        <f>+IF(bloques1a3[[#This Row],[correcta]]=bloques1a3[[#This Row],[respuesta]],1,0)</f>
        <v>1</v>
      </c>
      <c r="M4682" s="1">
        <f>+IF(bloques1a3[[#This Row],[Sexo]]="F",1,0)</f>
        <v>1</v>
      </c>
    </row>
    <row r="4683" spans="1:13" x14ac:dyDescent="0.55000000000000004">
      <c r="A4683">
        <v>75</v>
      </c>
      <c r="B4683" s="1" t="s">
        <v>534</v>
      </c>
      <c r="C4683" s="1" t="s">
        <v>3</v>
      </c>
      <c r="D4683">
        <v>4</v>
      </c>
      <c r="E4683" s="1" t="s">
        <v>135</v>
      </c>
      <c r="F4683">
        <v>4</v>
      </c>
      <c r="G4683" s="1" t="s">
        <v>375</v>
      </c>
      <c r="H4683" s="1" t="s">
        <v>28</v>
      </c>
      <c r="I4683">
        <v>2</v>
      </c>
      <c r="J4683" s="1" t="str">
        <f>+VLOOKUP(bloques1a3[[#This Row],[respuesta]],respuestas.emociones[],2,0)</f>
        <v>enojo</v>
      </c>
      <c r="K4683" s="1">
        <f>+VLOOKUP(bloques1a3[[#This Row],[niño]],BD.niños[[Código]:[edad]],5,0)</f>
        <v>6</v>
      </c>
      <c r="L4683" s="1">
        <f>+IF(bloques1a3[[#This Row],[correcta]]=bloques1a3[[#This Row],[respuesta]],1,0)</f>
        <v>1</v>
      </c>
      <c r="M4683" s="1">
        <f>+IF(bloques1a3[[#This Row],[Sexo]]="F",1,0)</f>
        <v>0</v>
      </c>
    </row>
    <row r="4684" spans="1:13" x14ac:dyDescent="0.55000000000000004">
      <c r="A4684">
        <v>75</v>
      </c>
      <c r="B4684" s="1" t="s">
        <v>534</v>
      </c>
      <c r="C4684" s="1" t="s">
        <v>3</v>
      </c>
      <c r="D4684">
        <v>4</v>
      </c>
      <c r="E4684" s="1" t="s">
        <v>139</v>
      </c>
      <c r="F4684">
        <v>4</v>
      </c>
      <c r="G4684" s="1" t="s">
        <v>376</v>
      </c>
      <c r="H4684" s="1" t="s">
        <v>28</v>
      </c>
      <c r="I4684">
        <v>2</v>
      </c>
      <c r="J4684" s="1" t="str">
        <f>+VLOOKUP(bloques1a3[[#This Row],[respuesta]],respuestas.emociones[],2,0)</f>
        <v>enojo</v>
      </c>
      <c r="K4684" s="1">
        <f>+VLOOKUP(bloques1a3[[#This Row],[niño]],BD.niños[[Código]:[edad]],5,0)</f>
        <v>8</v>
      </c>
      <c r="L4684" s="1">
        <f>+IF(bloques1a3[[#This Row],[correcta]]=bloques1a3[[#This Row],[respuesta]],1,0)</f>
        <v>1</v>
      </c>
      <c r="M4684" s="1">
        <f>+IF(bloques1a3[[#This Row],[Sexo]]="F",1,0)</f>
        <v>0</v>
      </c>
    </row>
    <row r="4685" spans="1:13" x14ac:dyDescent="0.55000000000000004">
      <c r="A4685">
        <v>75</v>
      </c>
      <c r="B4685" s="1" t="s">
        <v>534</v>
      </c>
      <c r="C4685" s="1" t="s">
        <v>3</v>
      </c>
      <c r="D4685">
        <v>4</v>
      </c>
      <c r="E4685" s="1" t="s">
        <v>141</v>
      </c>
      <c r="F4685">
        <v>0</v>
      </c>
      <c r="G4685" s="1" t="s">
        <v>376</v>
      </c>
      <c r="H4685" s="1" t="s">
        <v>29</v>
      </c>
      <c r="I4685">
        <v>2</v>
      </c>
      <c r="J4685" s="1" t="str">
        <f>+VLOOKUP(bloques1a3[[#This Row],[respuesta]],respuestas.emociones[],2,0)</f>
        <v>no respondió</v>
      </c>
      <c r="K4685" s="1">
        <f>+VLOOKUP(bloques1a3[[#This Row],[niño]],BD.niños[[Código]:[edad]],5,0)</f>
        <v>7</v>
      </c>
      <c r="L4685" s="1">
        <f>+IF(bloques1a3[[#This Row],[correcta]]=bloques1a3[[#This Row],[respuesta]],1,0)</f>
        <v>0</v>
      </c>
      <c r="M4685" s="1">
        <f>+IF(bloques1a3[[#This Row],[Sexo]]="F",1,0)</f>
        <v>1</v>
      </c>
    </row>
    <row r="4686" spans="1:13" x14ac:dyDescent="0.55000000000000004">
      <c r="A4686">
        <v>75</v>
      </c>
      <c r="B4686" s="1" t="s">
        <v>534</v>
      </c>
      <c r="C4686" s="1" t="s">
        <v>3</v>
      </c>
      <c r="D4686">
        <v>4</v>
      </c>
      <c r="E4686" s="1" t="s">
        <v>145</v>
      </c>
      <c r="F4686">
        <v>4</v>
      </c>
      <c r="G4686" s="1" t="s">
        <v>376</v>
      </c>
      <c r="H4686" s="1" t="s">
        <v>28</v>
      </c>
      <c r="I4686">
        <v>2</v>
      </c>
      <c r="J4686" s="1" t="str">
        <f>+VLOOKUP(bloques1a3[[#This Row],[respuesta]],respuestas.emociones[],2,0)</f>
        <v>enojo</v>
      </c>
      <c r="K4686" s="1">
        <f>+VLOOKUP(bloques1a3[[#This Row],[niño]],BD.niños[[Código]:[edad]],5,0)</f>
        <v>8</v>
      </c>
      <c r="L4686" s="1">
        <f>+IF(bloques1a3[[#This Row],[correcta]]=bloques1a3[[#This Row],[respuesta]],1,0)</f>
        <v>1</v>
      </c>
      <c r="M4686" s="1">
        <f>+IF(bloques1a3[[#This Row],[Sexo]]="F",1,0)</f>
        <v>0</v>
      </c>
    </row>
    <row r="4687" spans="1:13" x14ac:dyDescent="0.55000000000000004">
      <c r="A4687">
        <v>75</v>
      </c>
      <c r="B4687" s="1" t="s">
        <v>534</v>
      </c>
      <c r="C4687" s="1" t="s">
        <v>3</v>
      </c>
      <c r="D4687">
        <v>4</v>
      </c>
      <c r="E4687" s="1" t="s">
        <v>147</v>
      </c>
      <c r="F4687">
        <v>3</v>
      </c>
      <c r="G4687" s="1" t="s">
        <v>376</v>
      </c>
      <c r="H4687" s="1" t="s">
        <v>28</v>
      </c>
      <c r="I4687">
        <v>2</v>
      </c>
      <c r="J4687" s="1" t="str">
        <f>+VLOOKUP(bloques1a3[[#This Row],[respuesta]],respuestas.emociones[],2,0)</f>
        <v>tristeza</v>
      </c>
      <c r="K4687" s="1">
        <f>+VLOOKUP(bloques1a3[[#This Row],[niño]],BD.niños[[Código]:[edad]],5,0)</f>
        <v>8</v>
      </c>
      <c r="L4687" s="1">
        <f>+IF(bloques1a3[[#This Row],[correcta]]=bloques1a3[[#This Row],[respuesta]],1,0)</f>
        <v>0</v>
      </c>
      <c r="M4687" s="1">
        <f>+IF(bloques1a3[[#This Row],[Sexo]]="F",1,0)</f>
        <v>0</v>
      </c>
    </row>
    <row r="4688" spans="1:13" x14ac:dyDescent="0.55000000000000004">
      <c r="A4688">
        <v>75</v>
      </c>
      <c r="B4688" s="1" t="s">
        <v>534</v>
      </c>
      <c r="C4688" s="1" t="s">
        <v>3</v>
      </c>
      <c r="D4688">
        <v>4</v>
      </c>
      <c r="E4688" s="1" t="s">
        <v>214</v>
      </c>
      <c r="F4688">
        <v>5</v>
      </c>
      <c r="G4688" s="1" t="s">
        <v>377</v>
      </c>
      <c r="H4688" s="1" t="s">
        <v>29</v>
      </c>
      <c r="I4688">
        <v>2</v>
      </c>
      <c r="J4688" s="1" t="str">
        <f>+VLOOKUP(bloques1a3[[#This Row],[respuesta]],respuestas.emociones[],2,0)</f>
        <v>miedo</v>
      </c>
      <c r="K4688" s="1">
        <f>+VLOOKUP(bloques1a3[[#This Row],[niño]],BD.niños[[Código]:[edad]],5,0)</f>
        <v>10</v>
      </c>
      <c r="L4688" s="1">
        <f>+IF(bloques1a3[[#This Row],[correcta]]=bloques1a3[[#This Row],[respuesta]],1,0)</f>
        <v>0</v>
      </c>
      <c r="M4688" s="1">
        <f>+IF(bloques1a3[[#This Row],[Sexo]]="F",1,0)</f>
        <v>1</v>
      </c>
    </row>
    <row r="4689" spans="1:13" x14ac:dyDescent="0.55000000000000004">
      <c r="A4689">
        <v>75</v>
      </c>
      <c r="B4689" s="1" t="s">
        <v>534</v>
      </c>
      <c r="C4689" s="1" t="s">
        <v>3</v>
      </c>
      <c r="D4689">
        <v>4</v>
      </c>
      <c r="E4689" s="1" t="s">
        <v>217</v>
      </c>
      <c r="F4689">
        <v>4</v>
      </c>
      <c r="G4689" s="1" t="s">
        <v>377</v>
      </c>
      <c r="H4689" s="1" t="s">
        <v>29</v>
      </c>
      <c r="I4689">
        <v>2</v>
      </c>
      <c r="J4689" s="1" t="str">
        <f>+VLOOKUP(bloques1a3[[#This Row],[respuesta]],respuestas.emociones[],2,0)</f>
        <v>enojo</v>
      </c>
      <c r="K4689" s="1">
        <f>+VLOOKUP(bloques1a3[[#This Row],[niño]],BD.niños[[Código]:[edad]],5,0)</f>
        <v>10</v>
      </c>
      <c r="L4689" s="1">
        <f>+IF(bloques1a3[[#This Row],[correcta]]=bloques1a3[[#This Row],[respuesta]],1,0)</f>
        <v>1</v>
      </c>
      <c r="M4689" s="1">
        <f>+IF(bloques1a3[[#This Row],[Sexo]]="F",1,0)</f>
        <v>1</v>
      </c>
    </row>
    <row r="4690" spans="1:13" x14ac:dyDescent="0.55000000000000004">
      <c r="A4690">
        <v>75</v>
      </c>
      <c r="B4690" s="1" t="s">
        <v>534</v>
      </c>
      <c r="C4690" s="1" t="s">
        <v>3</v>
      </c>
      <c r="D4690">
        <v>4</v>
      </c>
      <c r="E4690" s="1" t="s">
        <v>220</v>
      </c>
      <c r="F4690">
        <v>4</v>
      </c>
      <c r="G4690" s="1" t="s">
        <v>377</v>
      </c>
      <c r="H4690" s="1" t="s">
        <v>29</v>
      </c>
      <c r="I4690">
        <v>2</v>
      </c>
      <c r="J4690" s="1" t="str">
        <f>+VLOOKUP(bloques1a3[[#This Row],[respuesta]],respuestas.emociones[],2,0)</f>
        <v>enojo</v>
      </c>
      <c r="K4690" s="1">
        <f>+VLOOKUP(bloques1a3[[#This Row],[niño]],BD.niños[[Código]:[edad]],5,0)</f>
        <v>10</v>
      </c>
      <c r="L4690" s="1">
        <f>+IF(bloques1a3[[#This Row],[correcta]]=bloques1a3[[#This Row],[respuesta]],1,0)</f>
        <v>1</v>
      </c>
      <c r="M4690" s="1">
        <f>+IF(bloques1a3[[#This Row],[Sexo]]="F",1,0)</f>
        <v>1</v>
      </c>
    </row>
    <row r="4691" spans="1:13" x14ac:dyDescent="0.55000000000000004">
      <c r="A4691">
        <v>75</v>
      </c>
      <c r="B4691" s="1" t="s">
        <v>534</v>
      </c>
      <c r="C4691" s="1" t="s">
        <v>3</v>
      </c>
      <c r="D4691">
        <v>4</v>
      </c>
      <c r="E4691" s="1" t="s">
        <v>223</v>
      </c>
      <c r="F4691">
        <v>4</v>
      </c>
      <c r="G4691" s="1" t="s">
        <v>376</v>
      </c>
      <c r="H4691" s="1" t="s">
        <v>29</v>
      </c>
      <c r="I4691">
        <v>2</v>
      </c>
      <c r="J4691" s="1" t="str">
        <f>+VLOOKUP(bloques1a3[[#This Row],[respuesta]],respuestas.emociones[],2,0)</f>
        <v>enojo</v>
      </c>
      <c r="K4691" s="1">
        <f>+VLOOKUP(bloques1a3[[#This Row],[niño]],BD.niños[[Código]:[edad]],5,0)</f>
        <v>8</v>
      </c>
      <c r="L4691" s="1">
        <f>+IF(bloques1a3[[#This Row],[correcta]]=bloques1a3[[#This Row],[respuesta]],1,0)</f>
        <v>1</v>
      </c>
      <c r="M4691" s="1">
        <f>+IF(bloques1a3[[#This Row],[Sexo]]="F",1,0)</f>
        <v>1</v>
      </c>
    </row>
    <row r="4692" spans="1:13" x14ac:dyDescent="0.55000000000000004">
      <c r="A4692">
        <v>75</v>
      </c>
      <c r="B4692" s="1" t="s">
        <v>534</v>
      </c>
      <c r="C4692" s="1" t="s">
        <v>3</v>
      </c>
      <c r="D4692">
        <v>4</v>
      </c>
      <c r="E4692" s="1" t="s">
        <v>226</v>
      </c>
      <c r="F4692">
        <v>7</v>
      </c>
      <c r="G4692" s="1" t="s">
        <v>377</v>
      </c>
      <c r="H4692" s="1" t="s">
        <v>28</v>
      </c>
      <c r="I4692">
        <v>2</v>
      </c>
      <c r="J4692" s="1" t="str">
        <f>+VLOOKUP(bloques1a3[[#This Row],[respuesta]],respuestas.emociones[],2,0)</f>
        <v>asco</v>
      </c>
      <c r="K4692" s="1">
        <f>+VLOOKUP(bloques1a3[[#This Row],[niño]],BD.niños[[Código]:[edad]],5,0)</f>
        <v>10</v>
      </c>
      <c r="L4692" s="1">
        <f>+IF(bloques1a3[[#This Row],[correcta]]=bloques1a3[[#This Row],[respuesta]],1,0)</f>
        <v>0</v>
      </c>
      <c r="M4692" s="1">
        <f>+IF(bloques1a3[[#This Row],[Sexo]]="F",1,0)</f>
        <v>0</v>
      </c>
    </row>
    <row r="4693" spans="1:13" x14ac:dyDescent="0.55000000000000004">
      <c r="A4693">
        <v>75</v>
      </c>
      <c r="B4693" s="1" t="s">
        <v>534</v>
      </c>
      <c r="C4693" s="1" t="s">
        <v>3</v>
      </c>
      <c r="D4693">
        <v>4</v>
      </c>
      <c r="E4693" s="1" t="s">
        <v>229</v>
      </c>
      <c r="F4693">
        <v>4</v>
      </c>
      <c r="G4693" s="1" t="s">
        <v>376</v>
      </c>
      <c r="H4693" s="1" t="s">
        <v>28</v>
      </c>
      <c r="I4693">
        <v>2</v>
      </c>
      <c r="J4693" s="1" t="str">
        <f>+VLOOKUP(bloques1a3[[#This Row],[respuesta]],respuestas.emociones[],2,0)</f>
        <v>enojo</v>
      </c>
      <c r="K4693" s="1">
        <f>+VLOOKUP(bloques1a3[[#This Row],[niño]],BD.niños[[Código]:[edad]],5,0)</f>
        <v>7</v>
      </c>
      <c r="L4693" s="1">
        <f>+IF(bloques1a3[[#This Row],[correcta]]=bloques1a3[[#This Row],[respuesta]],1,0)</f>
        <v>1</v>
      </c>
      <c r="M4693" s="1">
        <f>+IF(bloques1a3[[#This Row],[Sexo]]="F",1,0)</f>
        <v>0</v>
      </c>
    </row>
    <row r="4694" spans="1:13" x14ac:dyDescent="0.55000000000000004">
      <c r="A4694">
        <v>75</v>
      </c>
      <c r="B4694" s="1" t="s">
        <v>534</v>
      </c>
      <c r="C4694" s="1" t="s">
        <v>3</v>
      </c>
      <c r="D4694">
        <v>4</v>
      </c>
      <c r="E4694" s="1" t="s">
        <v>231</v>
      </c>
      <c r="F4694">
        <v>4</v>
      </c>
      <c r="G4694" s="1" t="s">
        <v>375</v>
      </c>
      <c r="H4694" s="1" t="s">
        <v>29</v>
      </c>
      <c r="I4694">
        <v>2</v>
      </c>
      <c r="J4694" s="1" t="str">
        <f>+VLOOKUP(bloques1a3[[#This Row],[respuesta]],respuestas.emociones[],2,0)</f>
        <v>enojo</v>
      </c>
      <c r="K4694" s="1">
        <f>+VLOOKUP(bloques1a3[[#This Row],[niño]],BD.niños[[Código]:[edad]],5,0)</f>
        <v>6</v>
      </c>
      <c r="L4694" s="1">
        <f>+IF(bloques1a3[[#This Row],[correcta]]=bloques1a3[[#This Row],[respuesta]],1,0)</f>
        <v>1</v>
      </c>
      <c r="M4694" s="1">
        <f>+IF(bloques1a3[[#This Row],[Sexo]]="F",1,0)</f>
        <v>1</v>
      </c>
    </row>
    <row r="4695" spans="1:13" x14ac:dyDescent="0.55000000000000004">
      <c r="A4695">
        <v>75</v>
      </c>
      <c r="B4695" s="1" t="s">
        <v>534</v>
      </c>
      <c r="C4695" s="1" t="s">
        <v>3</v>
      </c>
      <c r="D4695">
        <v>4</v>
      </c>
      <c r="E4695" s="1" t="s">
        <v>286</v>
      </c>
      <c r="F4695">
        <v>7</v>
      </c>
      <c r="G4695" s="1" t="s">
        <v>375</v>
      </c>
      <c r="H4695" s="1" t="s">
        <v>28</v>
      </c>
      <c r="I4695">
        <v>2</v>
      </c>
      <c r="J4695" s="1" t="str">
        <f>+VLOOKUP(bloques1a3[[#This Row],[respuesta]],respuestas.emociones[],2,0)</f>
        <v>asco</v>
      </c>
      <c r="K4695" s="1">
        <f>+VLOOKUP(bloques1a3[[#This Row],[niño]],BD.niños[[Código]:[edad]],5,0)</f>
        <v>5</v>
      </c>
      <c r="L4695" s="1">
        <f>+IF(bloques1a3[[#This Row],[correcta]]=bloques1a3[[#This Row],[respuesta]],1,0)</f>
        <v>0</v>
      </c>
      <c r="M4695" s="1">
        <f>+IF(bloques1a3[[#This Row],[Sexo]]="F",1,0)</f>
        <v>0</v>
      </c>
    </row>
    <row r="4696" spans="1:13" x14ac:dyDescent="0.55000000000000004">
      <c r="A4696">
        <v>75</v>
      </c>
      <c r="B4696" s="1" t="s">
        <v>534</v>
      </c>
      <c r="C4696" s="1" t="s">
        <v>3</v>
      </c>
      <c r="D4696">
        <v>4</v>
      </c>
      <c r="E4696" s="1" t="s">
        <v>290</v>
      </c>
      <c r="F4696">
        <v>3</v>
      </c>
      <c r="G4696" s="1" t="s">
        <v>375</v>
      </c>
      <c r="H4696" s="1" t="s">
        <v>28</v>
      </c>
      <c r="I4696">
        <v>2</v>
      </c>
      <c r="J4696" s="1" t="str">
        <f>+VLOOKUP(bloques1a3[[#This Row],[respuesta]],respuestas.emociones[],2,0)</f>
        <v>tristeza</v>
      </c>
      <c r="K4696" s="1">
        <f>+VLOOKUP(bloques1a3[[#This Row],[niño]],BD.niños[[Código]:[edad]],5,0)</f>
        <v>6</v>
      </c>
      <c r="L4696" s="1">
        <f>+IF(bloques1a3[[#This Row],[correcta]]=bloques1a3[[#This Row],[respuesta]],1,0)</f>
        <v>0</v>
      </c>
      <c r="M4696" s="1">
        <f>+IF(bloques1a3[[#This Row],[Sexo]]="F",1,0)</f>
        <v>0</v>
      </c>
    </row>
    <row r="4697" spans="1:13" x14ac:dyDescent="0.55000000000000004">
      <c r="A4697">
        <v>75</v>
      </c>
      <c r="B4697" s="1" t="s">
        <v>534</v>
      </c>
      <c r="C4697" s="1" t="s">
        <v>3</v>
      </c>
      <c r="D4697">
        <v>4</v>
      </c>
      <c r="E4697" s="1" t="s">
        <v>294</v>
      </c>
      <c r="F4697">
        <v>4</v>
      </c>
      <c r="G4697" s="1" t="s">
        <v>376</v>
      </c>
      <c r="H4697" s="1" t="s">
        <v>28</v>
      </c>
      <c r="I4697">
        <v>2</v>
      </c>
      <c r="J4697" s="1" t="str">
        <f>+VLOOKUP(bloques1a3[[#This Row],[respuesta]],respuestas.emociones[],2,0)</f>
        <v>enojo</v>
      </c>
      <c r="K4697" s="1">
        <f>+VLOOKUP(bloques1a3[[#This Row],[niño]],BD.niños[[Código]:[edad]],5,0)</f>
        <v>7</v>
      </c>
      <c r="L4697" s="1">
        <f>+IF(bloques1a3[[#This Row],[correcta]]=bloques1a3[[#This Row],[respuesta]],1,0)</f>
        <v>1</v>
      </c>
      <c r="M4697" s="1">
        <f>+IF(bloques1a3[[#This Row],[Sexo]]="F",1,0)</f>
        <v>0</v>
      </c>
    </row>
    <row r="4698" spans="1:13" x14ac:dyDescent="0.55000000000000004">
      <c r="A4698">
        <v>75</v>
      </c>
      <c r="B4698" s="1" t="s">
        <v>534</v>
      </c>
      <c r="C4698" s="1" t="s">
        <v>3</v>
      </c>
      <c r="D4698">
        <v>4</v>
      </c>
      <c r="E4698" s="1" t="s">
        <v>295</v>
      </c>
      <c r="F4698">
        <v>4</v>
      </c>
      <c r="G4698" s="1" t="s">
        <v>376</v>
      </c>
      <c r="H4698" s="1" t="s">
        <v>28</v>
      </c>
      <c r="I4698">
        <v>2</v>
      </c>
      <c r="J4698" s="1" t="str">
        <f>+VLOOKUP(bloques1a3[[#This Row],[respuesta]],respuestas.emociones[],2,0)</f>
        <v>enojo</v>
      </c>
      <c r="K4698" s="1">
        <f>+VLOOKUP(bloques1a3[[#This Row],[niño]],BD.niños[[Código]:[edad]],5,0)</f>
        <v>8</v>
      </c>
      <c r="L4698" s="1">
        <f>+IF(bloques1a3[[#This Row],[correcta]]=bloques1a3[[#This Row],[respuesta]],1,0)</f>
        <v>1</v>
      </c>
      <c r="M4698" s="1">
        <f>+IF(bloques1a3[[#This Row],[Sexo]]="F",1,0)</f>
        <v>0</v>
      </c>
    </row>
    <row r="4699" spans="1:13" x14ac:dyDescent="0.55000000000000004">
      <c r="A4699">
        <v>75</v>
      </c>
      <c r="B4699" s="1" t="s">
        <v>534</v>
      </c>
      <c r="C4699" s="1" t="s">
        <v>3</v>
      </c>
      <c r="D4699">
        <v>4</v>
      </c>
      <c r="E4699" s="1" t="s">
        <v>317</v>
      </c>
      <c r="F4699">
        <v>4</v>
      </c>
      <c r="G4699" s="1" t="s">
        <v>377</v>
      </c>
      <c r="H4699" s="1" t="s">
        <v>29</v>
      </c>
      <c r="I4699">
        <v>2</v>
      </c>
      <c r="J4699" s="1" t="str">
        <f>+VLOOKUP(bloques1a3[[#This Row],[respuesta]],respuestas.emociones[],2,0)</f>
        <v>enojo</v>
      </c>
      <c r="K4699" s="1">
        <f>+VLOOKUP(bloques1a3[[#This Row],[niño]],BD.niños[[Código]:[edad]],5,0)</f>
        <v>10</v>
      </c>
      <c r="L4699" s="1">
        <f>+IF(bloques1a3[[#This Row],[correcta]]=bloques1a3[[#This Row],[respuesta]],1,0)</f>
        <v>1</v>
      </c>
      <c r="M4699" s="1">
        <f>+IF(bloques1a3[[#This Row],[Sexo]]="F",1,0)</f>
        <v>1</v>
      </c>
    </row>
    <row r="4700" spans="1:13" x14ac:dyDescent="0.55000000000000004">
      <c r="A4700">
        <v>75</v>
      </c>
      <c r="B4700" s="1" t="s">
        <v>534</v>
      </c>
      <c r="C4700" s="1" t="s">
        <v>3</v>
      </c>
      <c r="D4700">
        <v>4</v>
      </c>
      <c r="E4700" s="1" t="s">
        <v>320</v>
      </c>
      <c r="F4700">
        <v>4</v>
      </c>
      <c r="G4700" s="1" t="s">
        <v>377</v>
      </c>
      <c r="H4700" s="1" t="s">
        <v>28</v>
      </c>
      <c r="I4700">
        <v>2</v>
      </c>
      <c r="J4700" s="1" t="str">
        <f>+VLOOKUP(bloques1a3[[#This Row],[respuesta]],respuestas.emociones[],2,0)</f>
        <v>enojo</v>
      </c>
      <c r="K4700" s="1">
        <f>+VLOOKUP(bloques1a3[[#This Row],[niño]],BD.niños[[Código]:[edad]],5,0)</f>
        <v>10</v>
      </c>
      <c r="L4700" s="1">
        <f>+IF(bloques1a3[[#This Row],[correcta]]=bloques1a3[[#This Row],[respuesta]],1,0)</f>
        <v>1</v>
      </c>
      <c r="M4700" s="1">
        <f>+IF(bloques1a3[[#This Row],[Sexo]]="F",1,0)</f>
        <v>0</v>
      </c>
    </row>
    <row r="4701" spans="1:13" x14ac:dyDescent="0.55000000000000004">
      <c r="A4701">
        <v>75</v>
      </c>
      <c r="B4701" s="1" t="s">
        <v>534</v>
      </c>
      <c r="C4701" s="1" t="s">
        <v>3</v>
      </c>
      <c r="D4701">
        <v>4</v>
      </c>
      <c r="E4701" s="1" t="s">
        <v>323</v>
      </c>
      <c r="F4701">
        <v>6</v>
      </c>
      <c r="G4701" s="1" t="s">
        <v>376</v>
      </c>
      <c r="H4701" s="1" t="s">
        <v>29</v>
      </c>
      <c r="I4701">
        <v>2</v>
      </c>
      <c r="J4701" s="1" t="str">
        <f>+VLOOKUP(bloques1a3[[#This Row],[respuesta]],respuestas.emociones[],2,0)</f>
        <v>sorpresa</v>
      </c>
      <c r="K4701" s="1">
        <f>+VLOOKUP(bloques1a3[[#This Row],[niño]],BD.niños[[Código]:[edad]],5,0)</f>
        <v>8</v>
      </c>
      <c r="L4701" s="1">
        <f>+IF(bloques1a3[[#This Row],[correcta]]=bloques1a3[[#This Row],[respuesta]],1,0)</f>
        <v>0</v>
      </c>
      <c r="M4701" s="1">
        <f>+IF(bloques1a3[[#This Row],[Sexo]]="F",1,0)</f>
        <v>1</v>
      </c>
    </row>
    <row r="4702" spans="1:13" x14ac:dyDescent="0.55000000000000004">
      <c r="A4702">
        <v>75</v>
      </c>
      <c r="B4702" s="1" t="s">
        <v>534</v>
      </c>
      <c r="C4702" s="1" t="s">
        <v>3</v>
      </c>
      <c r="D4702">
        <v>4</v>
      </c>
      <c r="E4702" s="1" t="s">
        <v>327</v>
      </c>
      <c r="F4702">
        <v>4</v>
      </c>
      <c r="G4702" s="1" t="s">
        <v>376</v>
      </c>
      <c r="H4702" s="1" t="s">
        <v>29</v>
      </c>
      <c r="I4702">
        <v>2</v>
      </c>
      <c r="J4702" s="1" t="str">
        <f>+VLOOKUP(bloques1a3[[#This Row],[respuesta]],respuestas.emociones[],2,0)</f>
        <v>enojo</v>
      </c>
      <c r="K4702" s="1">
        <f>+VLOOKUP(bloques1a3[[#This Row],[niño]],BD.niños[[Código]:[edad]],5,0)</f>
        <v>7</v>
      </c>
      <c r="L4702" s="1">
        <f>+IF(bloques1a3[[#This Row],[correcta]]=bloques1a3[[#This Row],[respuesta]],1,0)</f>
        <v>1</v>
      </c>
      <c r="M4702" s="1">
        <f>+IF(bloques1a3[[#This Row],[Sexo]]="F",1,0)</f>
        <v>1</v>
      </c>
    </row>
    <row r="4703" spans="1:13" x14ac:dyDescent="0.55000000000000004">
      <c r="A4703">
        <v>75</v>
      </c>
      <c r="B4703" s="1" t="s">
        <v>534</v>
      </c>
      <c r="C4703" s="1" t="s">
        <v>3</v>
      </c>
      <c r="D4703">
        <v>4</v>
      </c>
      <c r="E4703" s="1" t="s">
        <v>331</v>
      </c>
      <c r="F4703">
        <v>4</v>
      </c>
      <c r="G4703" s="1" t="s">
        <v>376</v>
      </c>
      <c r="H4703" s="1" t="s">
        <v>29</v>
      </c>
      <c r="I4703">
        <v>2</v>
      </c>
      <c r="J4703" s="1" t="str">
        <f>+VLOOKUP(bloques1a3[[#This Row],[respuesta]],respuestas.emociones[],2,0)</f>
        <v>enojo</v>
      </c>
      <c r="K4703" s="1">
        <f>+VLOOKUP(bloques1a3[[#This Row],[niño]],BD.niños[[Código]:[edad]],5,0)</f>
        <v>8</v>
      </c>
      <c r="L4703" s="1">
        <f>+IF(bloques1a3[[#This Row],[correcta]]=bloques1a3[[#This Row],[respuesta]],1,0)</f>
        <v>1</v>
      </c>
      <c r="M4703" s="1">
        <f>+IF(bloques1a3[[#This Row],[Sexo]]="F",1,0)</f>
        <v>1</v>
      </c>
    </row>
    <row r="4704" spans="1:13" x14ac:dyDescent="0.55000000000000004">
      <c r="A4704">
        <v>76</v>
      </c>
      <c r="B4704" s="1" t="s">
        <v>535</v>
      </c>
      <c r="C4704" s="1" t="s">
        <v>1</v>
      </c>
      <c r="D4704">
        <v>2</v>
      </c>
      <c r="E4704" s="1" t="s">
        <v>105</v>
      </c>
      <c r="F4704">
        <v>2</v>
      </c>
      <c r="G4704" s="1" t="s">
        <v>377</v>
      </c>
      <c r="H4704" s="1" t="s">
        <v>29</v>
      </c>
      <c r="I4704">
        <v>2</v>
      </c>
      <c r="J4704" s="1" t="str">
        <f>+VLOOKUP(bloques1a3[[#This Row],[respuesta]],respuestas.emociones[],2,0)</f>
        <v>alegria</v>
      </c>
      <c r="K4704" s="1">
        <f>+VLOOKUP(bloques1a3[[#This Row],[niño]],BD.niños[[Código]:[edad]],5,0)</f>
        <v>10</v>
      </c>
      <c r="L4704" s="1">
        <f>+IF(bloques1a3[[#This Row],[correcta]]=bloques1a3[[#This Row],[respuesta]],1,0)</f>
        <v>1</v>
      </c>
      <c r="M4704" s="1">
        <f>+IF(bloques1a3[[#This Row],[Sexo]]="F",1,0)</f>
        <v>1</v>
      </c>
    </row>
    <row r="4705" spans="1:13" x14ac:dyDescent="0.55000000000000004">
      <c r="A4705">
        <v>76</v>
      </c>
      <c r="B4705" s="1" t="s">
        <v>535</v>
      </c>
      <c r="C4705" s="1" t="s">
        <v>1</v>
      </c>
      <c r="D4705">
        <v>2</v>
      </c>
      <c r="E4705" s="1" t="s">
        <v>108</v>
      </c>
      <c r="F4705">
        <v>2</v>
      </c>
      <c r="G4705" s="1" t="s">
        <v>377</v>
      </c>
      <c r="H4705" s="1" t="s">
        <v>29</v>
      </c>
      <c r="I4705">
        <v>2</v>
      </c>
      <c r="J4705" s="1" t="str">
        <f>+VLOOKUP(bloques1a3[[#This Row],[respuesta]],respuestas.emociones[],2,0)</f>
        <v>alegria</v>
      </c>
      <c r="K4705" s="1">
        <f>+VLOOKUP(bloques1a3[[#This Row],[niño]],BD.niños[[Código]:[edad]],5,0)</f>
        <v>10</v>
      </c>
      <c r="L4705" s="1">
        <f>+IF(bloques1a3[[#This Row],[correcta]]=bloques1a3[[#This Row],[respuesta]],1,0)</f>
        <v>1</v>
      </c>
      <c r="M4705" s="1">
        <f>+IF(bloques1a3[[#This Row],[Sexo]]="F",1,0)</f>
        <v>1</v>
      </c>
    </row>
    <row r="4706" spans="1:13" x14ac:dyDescent="0.55000000000000004">
      <c r="A4706">
        <v>76</v>
      </c>
      <c r="B4706" s="1" t="s">
        <v>535</v>
      </c>
      <c r="C4706" s="1" t="s">
        <v>1</v>
      </c>
      <c r="D4706">
        <v>2</v>
      </c>
      <c r="E4706" s="1" t="s">
        <v>112</v>
      </c>
      <c r="F4706">
        <v>2</v>
      </c>
      <c r="G4706" s="1" t="s">
        <v>377</v>
      </c>
      <c r="H4706" s="1" t="s">
        <v>29</v>
      </c>
      <c r="I4706">
        <v>2</v>
      </c>
      <c r="J4706" s="1" t="str">
        <f>+VLOOKUP(bloques1a3[[#This Row],[respuesta]],respuestas.emociones[],2,0)</f>
        <v>alegria</v>
      </c>
      <c r="K4706" s="1">
        <f>+VLOOKUP(bloques1a3[[#This Row],[niño]],BD.niños[[Código]:[edad]],5,0)</f>
        <v>9</v>
      </c>
      <c r="L4706" s="1">
        <f>+IF(bloques1a3[[#This Row],[correcta]]=bloques1a3[[#This Row],[respuesta]],1,0)</f>
        <v>1</v>
      </c>
      <c r="M4706" s="1">
        <f>+IF(bloques1a3[[#This Row],[Sexo]]="F",1,0)</f>
        <v>1</v>
      </c>
    </row>
    <row r="4707" spans="1:13" x14ac:dyDescent="0.55000000000000004">
      <c r="A4707">
        <v>76</v>
      </c>
      <c r="B4707" s="1" t="s">
        <v>535</v>
      </c>
      <c r="C4707" s="1" t="s">
        <v>1</v>
      </c>
      <c r="D4707">
        <v>2</v>
      </c>
      <c r="E4707" s="1" t="s">
        <v>116</v>
      </c>
      <c r="F4707">
        <v>2</v>
      </c>
      <c r="G4707" s="1" t="s">
        <v>377</v>
      </c>
      <c r="H4707" s="1" t="s">
        <v>29</v>
      </c>
      <c r="I4707">
        <v>2</v>
      </c>
      <c r="J4707" s="1" t="str">
        <f>+VLOOKUP(bloques1a3[[#This Row],[respuesta]],respuestas.emociones[],2,0)</f>
        <v>alegria</v>
      </c>
      <c r="K4707" s="1">
        <f>+VLOOKUP(bloques1a3[[#This Row],[niño]],BD.niños[[Código]:[edad]],5,0)</f>
        <v>9</v>
      </c>
      <c r="L4707" s="1">
        <f>+IF(bloques1a3[[#This Row],[correcta]]=bloques1a3[[#This Row],[respuesta]],1,0)</f>
        <v>1</v>
      </c>
      <c r="M4707" s="1">
        <f>+IF(bloques1a3[[#This Row],[Sexo]]="F",1,0)</f>
        <v>1</v>
      </c>
    </row>
    <row r="4708" spans="1:13" x14ac:dyDescent="0.55000000000000004">
      <c r="A4708">
        <v>76</v>
      </c>
      <c r="B4708" s="1" t="s">
        <v>535</v>
      </c>
      <c r="C4708" s="1" t="s">
        <v>1</v>
      </c>
      <c r="D4708">
        <v>2</v>
      </c>
      <c r="E4708" s="1" t="s">
        <v>120</v>
      </c>
      <c r="F4708">
        <v>2</v>
      </c>
      <c r="G4708" s="1" t="s">
        <v>377</v>
      </c>
      <c r="H4708" s="1" t="s">
        <v>28</v>
      </c>
      <c r="I4708">
        <v>2</v>
      </c>
      <c r="J4708" s="1" t="str">
        <f>+VLOOKUP(bloques1a3[[#This Row],[respuesta]],respuestas.emociones[],2,0)</f>
        <v>alegria</v>
      </c>
      <c r="K4708" s="1">
        <f>+VLOOKUP(bloques1a3[[#This Row],[niño]],BD.niños[[Código]:[edad]],5,0)</f>
        <v>10</v>
      </c>
      <c r="L4708" s="1">
        <f>+IF(bloques1a3[[#This Row],[correcta]]=bloques1a3[[#This Row],[respuesta]],1,0)</f>
        <v>1</v>
      </c>
      <c r="M4708" s="1">
        <f>+IF(bloques1a3[[#This Row],[Sexo]]="F",1,0)</f>
        <v>0</v>
      </c>
    </row>
    <row r="4709" spans="1:13" x14ac:dyDescent="0.55000000000000004">
      <c r="A4709">
        <v>76</v>
      </c>
      <c r="B4709" s="1" t="s">
        <v>535</v>
      </c>
      <c r="C4709" s="1" t="s">
        <v>1</v>
      </c>
      <c r="D4709">
        <v>2</v>
      </c>
      <c r="E4709" s="1" t="s">
        <v>123</v>
      </c>
      <c r="F4709">
        <v>2</v>
      </c>
      <c r="G4709" s="1" t="s">
        <v>376</v>
      </c>
      <c r="H4709" s="1" t="s">
        <v>28</v>
      </c>
      <c r="I4709">
        <v>2</v>
      </c>
      <c r="J4709" s="1" t="str">
        <f>+VLOOKUP(bloques1a3[[#This Row],[respuesta]],respuestas.emociones[],2,0)</f>
        <v>alegria</v>
      </c>
      <c r="K4709" s="1">
        <f>+VLOOKUP(bloques1a3[[#This Row],[niño]],BD.niños[[Código]:[edad]],5,0)</f>
        <v>8</v>
      </c>
      <c r="L4709" s="1">
        <f>+IF(bloques1a3[[#This Row],[correcta]]=bloques1a3[[#This Row],[respuesta]],1,0)</f>
        <v>1</v>
      </c>
      <c r="M4709" s="1">
        <f>+IF(bloques1a3[[#This Row],[Sexo]]="F",1,0)</f>
        <v>0</v>
      </c>
    </row>
    <row r="4710" spans="1:13" x14ac:dyDescent="0.55000000000000004">
      <c r="A4710">
        <v>76</v>
      </c>
      <c r="B4710" s="1" t="s">
        <v>535</v>
      </c>
      <c r="C4710" s="1" t="s">
        <v>1</v>
      </c>
      <c r="D4710">
        <v>2</v>
      </c>
      <c r="E4710" s="1" t="s">
        <v>127</v>
      </c>
      <c r="F4710">
        <v>2</v>
      </c>
      <c r="G4710" s="1" t="s">
        <v>375</v>
      </c>
      <c r="H4710" s="1" t="s">
        <v>28</v>
      </c>
      <c r="I4710">
        <v>2</v>
      </c>
      <c r="J4710" s="1" t="str">
        <f>+VLOOKUP(bloques1a3[[#This Row],[respuesta]],respuestas.emociones[],2,0)</f>
        <v>alegria</v>
      </c>
      <c r="K4710" s="1">
        <f>+VLOOKUP(bloques1a3[[#This Row],[niño]],BD.niños[[Código]:[edad]],5,0)</f>
        <v>6</v>
      </c>
      <c r="L4710" s="1">
        <f>+IF(bloques1a3[[#This Row],[correcta]]=bloques1a3[[#This Row],[respuesta]],1,0)</f>
        <v>1</v>
      </c>
      <c r="M4710" s="1">
        <f>+IF(bloques1a3[[#This Row],[Sexo]]="F",1,0)</f>
        <v>0</v>
      </c>
    </row>
    <row r="4711" spans="1:13" x14ac:dyDescent="0.55000000000000004">
      <c r="A4711">
        <v>76</v>
      </c>
      <c r="B4711" s="1" t="s">
        <v>535</v>
      </c>
      <c r="C4711" s="1" t="s">
        <v>1</v>
      </c>
      <c r="D4711">
        <v>2</v>
      </c>
      <c r="E4711" s="1" t="s">
        <v>131</v>
      </c>
      <c r="F4711">
        <v>2</v>
      </c>
      <c r="G4711" s="1" t="s">
        <v>375</v>
      </c>
      <c r="H4711" s="1" t="s">
        <v>29</v>
      </c>
      <c r="I4711">
        <v>2</v>
      </c>
      <c r="J4711" s="1" t="str">
        <f>+VLOOKUP(bloques1a3[[#This Row],[respuesta]],respuestas.emociones[],2,0)</f>
        <v>alegria</v>
      </c>
      <c r="K4711" s="1">
        <f>+VLOOKUP(bloques1a3[[#This Row],[niño]],BD.niños[[Código]:[edad]],5,0)</f>
        <v>6</v>
      </c>
      <c r="L4711" s="1">
        <f>+IF(bloques1a3[[#This Row],[correcta]]=bloques1a3[[#This Row],[respuesta]],1,0)</f>
        <v>1</v>
      </c>
      <c r="M4711" s="1">
        <f>+IF(bloques1a3[[#This Row],[Sexo]]="F",1,0)</f>
        <v>1</v>
      </c>
    </row>
    <row r="4712" spans="1:13" x14ac:dyDescent="0.55000000000000004">
      <c r="A4712">
        <v>76</v>
      </c>
      <c r="B4712" s="1" t="s">
        <v>535</v>
      </c>
      <c r="C4712" s="1" t="s">
        <v>1</v>
      </c>
      <c r="D4712">
        <v>2</v>
      </c>
      <c r="E4712" s="1" t="s">
        <v>135</v>
      </c>
      <c r="F4712">
        <v>2</v>
      </c>
      <c r="G4712" s="1" t="s">
        <v>375</v>
      </c>
      <c r="H4712" s="1" t="s">
        <v>28</v>
      </c>
      <c r="I4712">
        <v>2</v>
      </c>
      <c r="J4712" s="1" t="str">
        <f>+VLOOKUP(bloques1a3[[#This Row],[respuesta]],respuestas.emociones[],2,0)</f>
        <v>alegria</v>
      </c>
      <c r="K4712" s="1">
        <f>+VLOOKUP(bloques1a3[[#This Row],[niño]],BD.niños[[Código]:[edad]],5,0)</f>
        <v>6</v>
      </c>
      <c r="L4712" s="1">
        <f>+IF(bloques1a3[[#This Row],[correcta]]=bloques1a3[[#This Row],[respuesta]],1,0)</f>
        <v>1</v>
      </c>
      <c r="M4712" s="1">
        <f>+IF(bloques1a3[[#This Row],[Sexo]]="F",1,0)</f>
        <v>0</v>
      </c>
    </row>
    <row r="4713" spans="1:13" x14ac:dyDescent="0.55000000000000004">
      <c r="A4713">
        <v>76</v>
      </c>
      <c r="B4713" s="1" t="s">
        <v>535</v>
      </c>
      <c r="C4713" s="1" t="s">
        <v>1</v>
      </c>
      <c r="D4713">
        <v>2</v>
      </c>
      <c r="E4713" s="1" t="s">
        <v>139</v>
      </c>
      <c r="F4713">
        <v>2</v>
      </c>
      <c r="G4713" s="1" t="s">
        <v>376</v>
      </c>
      <c r="H4713" s="1" t="s">
        <v>28</v>
      </c>
      <c r="I4713">
        <v>2</v>
      </c>
      <c r="J4713" s="1" t="str">
        <f>+VLOOKUP(bloques1a3[[#This Row],[respuesta]],respuestas.emociones[],2,0)</f>
        <v>alegria</v>
      </c>
      <c r="K4713" s="1">
        <f>+VLOOKUP(bloques1a3[[#This Row],[niño]],BD.niños[[Código]:[edad]],5,0)</f>
        <v>8</v>
      </c>
      <c r="L4713" s="1">
        <f>+IF(bloques1a3[[#This Row],[correcta]]=bloques1a3[[#This Row],[respuesta]],1,0)</f>
        <v>1</v>
      </c>
      <c r="M4713" s="1">
        <f>+IF(bloques1a3[[#This Row],[Sexo]]="F",1,0)</f>
        <v>0</v>
      </c>
    </row>
    <row r="4714" spans="1:13" x14ac:dyDescent="0.55000000000000004">
      <c r="A4714">
        <v>76</v>
      </c>
      <c r="B4714" s="1" t="s">
        <v>535</v>
      </c>
      <c r="C4714" s="1" t="s">
        <v>1</v>
      </c>
      <c r="D4714">
        <v>2</v>
      </c>
      <c r="E4714" s="1" t="s">
        <v>141</v>
      </c>
      <c r="F4714">
        <v>2</v>
      </c>
      <c r="G4714" s="1" t="s">
        <v>376</v>
      </c>
      <c r="H4714" s="1" t="s">
        <v>29</v>
      </c>
      <c r="I4714">
        <v>2</v>
      </c>
      <c r="J4714" s="1" t="str">
        <f>+VLOOKUP(bloques1a3[[#This Row],[respuesta]],respuestas.emociones[],2,0)</f>
        <v>alegria</v>
      </c>
      <c r="K4714" s="1">
        <f>+VLOOKUP(bloques1a3[[#This Row],[niño]],BD.niños[[Código]:[edad]],5,0)</f>
        <v>7</v>
      </c>
      <c r="L4714" s="1">
        <f>+IF(bloques1a3[[#This Row],[correcta]]=bloques1a3[[#This Row],[respuesta]],1,0)</f>
        <v>1</v>
      </c>
      <c r="M4714" s="1">
        <f>+IF(bloques1a3[[#This Row],[Sexo]]="F",1,0)</f>
        <v>1</v>
      </c>
    </row>
    <row r="4715" spans="1:13" x14ac:dyDescent="0.55000000000000004">
      <c r="A4715">
        <v>76</v>
      </c>
      <c r="B4715" s="1" t="s">
        <v>535</v>
      </c>
      <c r="C4715" s="1" t="s">
        <v>1</v>
      </c>
      <c r="D4715">
        <v>2</v>
      </c>
      <c r="E4715" s="1" t="s">
        <v>145</v>
      </c>
      <c r="F4715">
        <v>2</v>
      </c>
      <c r="G4715" s="1" t="s">
        <v>376</v>
      </c>
      <c r="H4715" s="1" t="s">
        <v>28</v>
      </c>
      <c r="I4715">
        <v>2</v>
      </c>
      <c r="J4715" s="1" t="str">
        <f>+VLOOKUP(bloques1a3[[#This Row],[respuesta]],respuestas.emociones[],2,0)</f>
        <v>alegria</v>
      </c>
      <c r="K4715" s="1">
        <f>+VLOOKUP(bloques1a3[[#This Row],[niño]],BD.niños[[Código]:[edad]],5,0)</f>
        <v>8</v>
      </c>
      <c r="L4715" s="1">
        <f>+IF(bloques1a3[[#This Row],[correcta]]=bloques1a3[[#This Row],[respuesta]],1,0)</f>
        <v>1</v>
      </c>
      <c r="M4715" s="1">
        <f>+IF(bloques1a3[[#This Row],[Sexo]]="F",1,0)</f>
        <v>0</v>
      </c>
    </row>
    <row r="4716" spans="1:13" x14ac:dyDescent="0.55000000000000004">
      <c r="A4716">
        <v>76</v>
      </c>
      <c r="B4716" s="1" t="s">
        <v>535</v>
      </c>
      <c r="C4716" s="1" t="s">
        <v>1</v>
      </c>
      <c r="D4716">
        <v>2</v>
      </c>
      <c r="E4716" s="1" t="s">
        <v>147</v>
      </c>
      <c r="F4716">
        <v>2</v>
      </c>
      <c r="G4716" s="1" t="s">
        <v>376</v>
      </c>
      <c r="H4716" s="1" t="s">
        <v>28</v>
      </c>
      <c r="I4716">
        <v>2</v>
      </c>
      <c r="J4716" s="1" t="str">
        <f>+VLOOKUP(bloques1a3[[#This Row],[respuesta]],respuestas.emociones[],2,0)</f>
        <v>alegria</v>
      </c>
      <c r="K4716" s="1">
        <f>+VLOOKUP(bloques1a3[[#This Row],[niño]],BD.niños[[Código]:[edad]],5,0)</f>
        <v>8</v>
      </c>
      <c r="L4716" s="1">
        <f>+IF(bloques1a3[[#This Row],[correcta]]=bloques1a3[[#This Row],[respuesta]],1,0)</f>
        <v>1</v>
      </c>
      <c r="M4716" s="1">
        <f>+IF(bloques1a3[[#This Row],[Sexo]]="F",1,0)</f>
        <v>0</v>
      </c>
    </row>
    <row r="4717" spans="1:13" x14ac:dyDescent="0.55000000000000004">
      <c r="A4717">
        <v>76</v>
      </c>
      <c r="B4717" s="1" t="s">
        <v>535</v>
      </c>
      <c r="C4717" s="1" t="s">
        <v>1</v>
      </c>
      <c r="D4717">
        <v>2</v>
      </c>
      <c r="E4717" s="1" t="s">
        <v>214</v>
      </c>
      <c r="F4717">
        <v>2</v>
      </c>
      <c r="G4717" s="1" t="s">
        <v>377</v>
      </c>
      <c r="H4717" s="1" t="s">
        <v>29</v>
      </c>
      <c r="I4717">
        <v>2</v>
      </c>
      <c r="J4717" s="1" t="str">
        <f>+VLOOKUP(bloques1a3[[#This Row],[respuesta]],respuestas.emociones[],2,0)</f>
        <v>alegria</v>
      </c>
      <c r="K4717" s="1">
        <f>+VLOOKUP(bloques1a3[[#This Row],[niño]],BD.niños[[Código]:[edad]],5,0)</f>
        <v>10</v>
      </c>
      <c r="L4717" s="1">
        <f>+IF(bloques1a3[[#This Row],[correcta]]=bloques1a3[[#This Row],[respuesta]],1,0)</f>
        <v>1</v>
      </c>
      <c r="M4717" s="1">
        <f>+IF(bloques1a3[[#This Row],[Sexo]]="F",1,0)</f>
        <v>1</v>
      </c>
    </row>
    <row r="4718" spans="1:13" x14ac:dyDescent="0.55000000000000004">
      <c r="A4718">
        <v>76</v>
      </c>
      <c r="B4718" s="1" t="s">
        <v>535</v>
      </c>
      <c r="C4718" s="1" t="s">
        <v>1</v>
      </c>
      <c r="D4718">
        <v>2</v>
      </c>
      <c r="E4718" s="1" t="s">
        <v>217</v>
      </c>
      <c r="F4718">
        <v>2</v>
      </c>
      <c r="G4718" s="1" t="s">
        <v>377</v>
      </c>
      <c r="H4718" s="1" t="s">
        <v>29</v>
      </c>
      <c r="I4718">
        <v>2</v>
      </c>
      <c r="J4718" s="1" t="str">
        <f>+VLOOKUP(bloques1a3[[#This Row],[respuesta]],respuestas.emociones[],2,0)</f>
        <v>alegria</v>
      </c>
      <c r="K4718" s="1">
        <f>+VLOOKUP(bloques1a3[[#This Row],[niño]],BD.niños[[Código]:[edad]],5,0)</f>
        <v>10</v>
      </c>
      <c r="L4718" s="1">
        <f>+IF(bloques1a3[[#This Row],[correcta]]=bloques1a3[[#This Row],[respuesta]],1,0)</f>
        <v>1</v>
      </c>
      <c r="M4718" s="1">
        <f>+IF(bloques1a3[[#This Row],[Sexo]]="F",1,0)</f>
        <v>1</v>
      </c>
    </row>
    <row r="4719" spans="1:13" x14ac:dyDescent="0.55000000000000004">
      <c r="A4719">
        <v>76</v>
      </c>
      <c r="B4719" s="1" t="s">
        <v>535</v>
      </c>
      <c r="C4719" s="1" t="s">
        <v>1</v>
      </c>
      <c r="D4719">
        <v>2</v>
      </c>
      <c r="E4719" s="1" t="s">
        <v>220</v>
      </c>
      <c r="F4719">
        <v>2</v>
      </c>
      <c r="G4719" s="1" t="s">
        <v>377</v>
      </c>
      <c r="H4719" s="1" t="s">
        <v>29</v>
      </c>
      <c r="I4719">
        <v>2</v>
      </c>
      <c r="J4719" s="1" t="str">
        <f>+VLOOKUP(bloques1a3[[#This Row],[respuesta]],respuestas.emociones[],2,0)</f>
        <v>alegria</v>
      </c>
      <c r="K4719" s="1">
        <f>+VLOOKUP(bloques1a3[[#This Row],[niño]],BD.niños[[Código]:[edad]],5,0)</f>
        <v>10</v>
      </c>
      <c r="L4719" s="1">
        <f>+IF(bloques1a3[[#This Row],[correcta]]=bloques1a3[[#This Row],[respuesta]],1,0)</f>
        <v>1</v>
      </c>
      <c r="M4719" s="1">
        <f>+IF(bloques1a3[[#This Row],[Sexo]]="F",1,0)</f>
        <v>1</v>
      </c>
    </row>
    <row r="4720" spans="1:13" x14ac:dyDescent="0.55000000000000004">
      <c r="A4720">
        <v>76</v>
      </c>
      <c r="B4720" s="1" t="s">
        <v>535</v>
      </c>
      <c r="C4720" s="1" t="s">
        <v>1</v>
      </c>
      <c r="D4720">
        <v>2</v>
      </c>
      <c r="E4720" s="1" t="s">
        <v>223</v>
      </c>
      <c r="F4720">
        <v>2</v>
      </c>
      <c r="G4720" s="1" t="s">
        <v>376</v>
      </c>
      <c r="H4720" s="1" t="s">
        <v>29</v>
      </c>
      <c r="I4720">
        <v>2</v>
      </c>
      <c r="J4720" s="1" t="str">
        <f>+VLOOKUP(bloques1a3[[#This Row],[respuesta]],respuestas.emociones[],2,0)</f>
        <v>alegria</v>
      </c>
      <c r="K4720" s="1">
        <f>+VLOOKUP(bloques1a3[[#This Row],[niño]],BD.niños[[Código]:[edad]],5,0)</f>
        <v>8</v>
      </c>
      <c r="L4720" s="1">
        <f>+IF(bloques1a3[[#This Row],[correcta]]=bloques1a3[[#This Row],[respuesta]],1,0)</f>
        <v>1</v>
      </c>
      <c r="M4720" s="1">
        <f>+IF(bloques1a3[[#This Row],[Sexo]]="F",1,0)</f>
        <v>1</v>
      </c>
    </row>
    <row r="4721" spans="1:13" x14ac:dyDescent="0.55000000000000004">
      <c r="A4721">
        <v>76</v>
      </c>
      <c r="B4721" s="1" t="s">
        <v>535</v>
      </c>
      <c r="C4721" s="1" t="s">
        <v>1</v>
      </c>
      <c r="D4721">
        <v>2</v>
      </c>
      <c r="E4721" s="1" t="s">
        <v>226</v>
      </c>
      <c r="F4721">
        <v>2</v>
      </c>
      <c r="G4721" s="1" t="s">
        <v>377</v>
      </c>
      <c r="H4721" s="1" t="s">
        <v>28</v>
      </c>
      <c r="I4721">
        <v>2</v>
      </c>
      <c r="J4721" s="1" t="str">
        <f>+VLOOKUP(bloques1a3[[#This Row],[respuesta]],respuestas.emociones[],2,0)</f>
        <v>alegria</v>
      </c>
      <c r="K4721" s="1">
        <f>+VLOOKUP(bloques1a3[[#This Row],[niño]],BD.niños[[Código]:[edad]],5,0)</f>
        <v>10</v>
      </c>
      <c r="L4721" s="1">
        <f>+IF(bloques1a3[[#This Row],[correcta]]=bloques1a3[[#This Row],[respuesta]],1,0)</f>
        <v>1</v>
      </c>
      <c r="M4721" s="1">
        <f>+IF(bloques1a3[[#This Row],[Sexo]]="F",1,0)</f>
        <v>0</v>
      </c>
    </row>
    <row r="4722" spans="1:13" x14ac:dyDescent="0.55000000000000004">
      <c r="A4722">
        <v>76</v>
      </c>
      <c r="B4722" s="1" t="s">
        <v>535</v>
      </c>
      <c r="C4722" s="1" t="s">
        <v>1</v>
      </c>
      <c r="D4722">
        <v>2</v>
      </c>
      <c r="E4722" s="1" t="s">
        <v>229</v>
      </c>
      <c r="F4722">
        <v>2</v>
      </c>
      <c r="G4722" s="1" t="s">
        <v>376</v>
      </c>
      <c r="H4722" s="1" t="s">
        <v>28</v>
      </c>
      <c r="I4722">
        <v>2</v>
      </c>
      <c r="J4722" s="1" t="str">
        <f>+VLOOKUP(bloques1a3[[#This Row],[respuesta]],respuestas.emociones[],2,0)</f>
        <v>alegria</v>
      </c>
      <c r="K4722" s="1">
        <f>+VLOOKUP(bloques1a3[[#This Row],[niño]],BD.niños[[Código]:[edad]],5,0)</f>
        <v>7</v>
      </c>
      <c r="L4722" s="1">
        <f>+IF(bloques1a3[[#This Row],[correcta]]=bloques1a3[[#This Row],[respuesta]],1,0)</f>
        <v>1</v>
      </c>
      <c r="M4722" s="1">
        <f>+IF(bloques1a3[[#This Row],[Sexo]]="F",1,0)</f>
        <v>0</v>
      </c>
    </row>
    <row r="4723" spans="1:13" x14ac:dyDescent="0.55000000000000004">
      <c r="A4723">
        <v>76</v>
      </c>
      <c r="B4723" s="1" t="s">
        <v>535</v>
      </c>
      <c r="C4723" s="1" t="s">
        <v>1</v>
      </c>
      <c r="D4723">
        <v>2</v>
      </c>
      <c r="E4723" s="1" t="s">
        <v>231</v>
      </c>
      <c r="F4723">
        <v>2</v>
      </c>
      <c r="G4723" s="1" t="s">
        <v>375</v>
      </c>
      <c r="H4723" s="1" t="s">
        <v>29</v>
      </c>
      <c r="I4723">
        <v>2</v>
      </c>
      <c r="J4723" s="1" t="str">
        <f>+VLOOKUP(bloques1a3[[#This Row],[respuesta]],respuestas.emociones[],2,0)</f>
        <v>alegria</v>
      </c>
      <c r="K4723" s="1">
        <f>+VLOOKUP(bloques1a3[[#This Row],[niño]],BD.niños[[Código]:[edad]],5,0)</f>
        <v>6</v>
      </c>
      <c r="L4723" s="1">
        <f>+IF(bloques1a3[[#This Row],[correcta]]=bloques1a3[[#This Row],[respuesta]],1,0)</f>
        <v>1</v>
      </c>
      <c r="M4723" s="1">
        <f>+IF(bloques1a3[[#This Row],[Sexo]]="F",1,0)</f>
        <v>1</v>
      </c>
    </row>
    <row r="4724" spans="1:13" x14ac:dyDescent="0.55000000000000004">
      <c r="A4724">
        <v>76</v>
      </c>
      <c r="B4724" s="1" t="s">
        <v>535</v>
      </c>
      <c r="C4724" s="1" t="s">
        <v>1</v>
      </c>
      <c r="D4724">
        <v>2</v>
      </c>
      <c r="E4724" s="1" t="s">
        <v>286</v>
      </c>
      <c r="F4724">
        <v>2</v>
      </c>
      <c r="G4724" s="1" t="s">
        <v>375</v>
      </c>
      <c r="H4724" s="1" t="s">
        <v>28</v>
      </c>
      <c r="I4724">
        <v>2</v>
      </c>
      <c r="J4724" s="1" t="str">
        <f>+VLOOKUP(bloques1a3[[#This Row],[respuesta]],respuestas.emociones[],2,0)</f>
        <v>alegria</v>
      </c>
      <c r="K4724" s="1">
        <f>+VLOOKUP(bloques1a3[[#This Row],[niño]],BD.niños[[Código]:[edad]],5,0)</f>
        <v>5</v>
      </c>
      <c r="L4724" s="1">
        <f>+IF(bloques1a3[[#This Row],[correcta]]=bloques1a3[[#This Row],[respuesta]],1,0)</f>
        <v>1</v>
      </c>
      <c r="M4724" s="1">
        <f>+IF(bloques1a3[[#This Row],[Sexo]]="F",1,0)</f>
        <v>0</v>
      </c>
    </row>
    <row r="4725" spans="1:13" x14ac:dyDescent="0.55000000000000004">
      <c r="A4725">
        <v>76</v>
      </c>
      <c r="B4725" s="1" t="s">
        <v>535</v>
      </c>
      <c r="C4725" s="1" t="s">
        <v>1</v>
      </c>
      <c r="D4725">
        <v>2</v>
      </c>
      <c r="E4725" s="1" t="s">
        <v>290</v>
      </c>
      <c r="F4725">
        <v>3</v>
      </c>
      <c r="G4725" s="1" t="s">
        <v>375</v>
      </c>
      <c r="H4725" s="1" t="s">
        <v>28</v>
      </c>
      <c r="I4725">
        <v>2</v>
      </c>
      <c r="J4725" s="1" t="str">
        <f>+VLOOKUP(bloques1a3[[#This Row],[respuesta]],respuestas.emociones[],2,0)</f>
        <v>tristeza</v>
      </c>
      <c r="K4725" s="1">
        <f>+VLOOKUP(bloques1a3[[#This Row],[niño]],BD.niños[[Código]:[edad]],5,0)</f>
        <v>6</v>
      </c>
      <c r="L4725" s="1">
        <f>+IF(bloques1a3[[#This Row],[correcta]]=bloques1a3[[#This Row],[respuesta]],1,0)</f>
        <v>0</v>
      </c>
      <c r="M4725" s="1">
        <f>+IF(bloques1a3[[#This Row],[Sexo]]="F",1,0)</f>
        <v>0</v>
      </c>
    </row>
    <row r="4726" spans="1:13" x14ac:dyDescent="0.55000000000000004">
      <c r="A4726">
        <v>76</v>
      </c>
      <c r="B4726" s="1" t="s">
        <v>535</v>
      </c>
      <c r="C4726" s="1" t="s">
        <v>1</v>
      </c>
      <c r="D4726">
        <v>2</v>
      </c>
      <c r="E4726" s="1" t="s">
        <v>294</v>
      </c>
      <c r="F4726">
        <v>2</v>
      </c>
      <c r="G4726" s="1" t="s">
        <v>376</v>
      </c>
      <c r="H4726" s="1" t="s">
        <v>28</v>
      </c>
      <c r="I4726">
        <v>2</v>
      </c>
      <c r="J4726" s="1" t="str">
        <f>+VLOOKUP(bloques1a3[[#This Row],[respuesta]],respuestas.emociones[],2,0)</f>
        <v>alegria</v>
      </c>
      <c r="K4726" s="1">
        <f>+VLOOKUP(bloques1a3[[#This Row],[niño]],BD.niños[[Código]:[edad]],5,0)</f>
        <v>7</v>
      </c>
      <c r="L4726" s="1">
        <f>+IF(bloques1a3[[#This Row],[correcta]]=bloques1a3[[#This Row],[respuesta]],1,0)</f>
        <v>1</v>
      </c>
      <c r="M4726" s="1">
        <f>+IF(bloques1a3[[#This Row],[Sexo]]="F",1,0)</f>
        <v>0</v>
      </c>
    </row>
    <row r="4727" spans="1:13" x14ac:dyDescent="0.55000000000000004">
      <c r="A4727">
        <v>76</v>
      </c>
      <c r="B4727" s="1" t="s">
        <v>535</v>
      </c>
      <c r="C4727" s="1" t="s">
        <v>1</v>
      </c>
      <c r="D4727">
        <v>2</v>
      </c>
      <c r="E4727" s="1" t="s">
        <v>295</v>
      </c>
      <c r="F4727">
        <v>2</v>
      </c>
      <c r="G4727" s="1" t="s">
        <v>376</v>
      </c>
      <c r="H4727" s="1" t="s">
        <v>28</v>
      </c>
      <c r="I4727">
        <v>2</v>
      </c>
      <c r="J4727" s="1" t="str">
        <f>+VLOOKUP(bloques1a3[[#This Row],[respuesta]],respuestas.emociones[],2,0)</f>
        <v>alegria</v>
      </c>
      <c r="K4727" s="1">
        <f>+VLOOKUP(bloques1a3[[#This Row],[niño]],BD.niños[[Código]:[edad]],5,0)</f>
        <v>8</v>
      </c>
      <c r="L4727" s="1">
        <f>+IF(bloques1a3[[#This Row],[correcta]]=bloques1a3[[#This Row],[respuesta]],1,0)</f>
        <v>1</v>
      </c>
      <c r="M4727" s="1">
        <f>+IF(bloques1a3[[#This Row],[Sexo]]="F",1,0)</f>
        <v>0</v>
      </c>
    </row>
    <row r="4728" spans="1:13" x14ac:dyDescent="0.55000000000000004">
      <c r="A4728">
        <v>76</v>
      </c>
      <c r="B4728" s="1" t="s">
        <v>535</v>
      </c>
      <c r="C4728" s="1" t="s">
        <v>1</v>
      </c>
      <c r="D4728">
        <v>2</v>
      </c>
      <c r="E4728" s="1" t="s">
        <v>317</v>
      </c>
      <c r="F4728">
        <v>2</v>
      </c>
      <c r="G4728" s="1" t="s">
        <v>377</v>
      </c>
      <c r="H4728" s="1" t="s">
        <v>29</v>
      </c>
      <c r="I4728">
        <v>2</v>
      </c>
      <c r="J4728" s="1" t="str">
        <f>+VLOOKUP(bloques1a3[[#This Row],[respuesta]],respuestas.emociones[],2,0)</f>
        <v>alegria</v>
      </c>
      <c r="K4728" s="1">
        <f>+VLOOKUP(bloques1a3[[#This Row],[niño]],BD.niños[[Código]:[edad]],5,0)</f>
        <v>10</v>
      </c>
      <c r="L4728" s="1">
        <f>+IF(bloques1a3[[#This Row],[correcta]]=bloques1a3[[#This Row],[respuesta]],1,0)</f>
        <v>1</v>
      </c>
      <c r="M4728" s="1">
        <f>+IF(bloques1a3[[#This Row],[Sexo]]="F",1,0)</f>
        <v>1</v>
      </c>
    </row>
    <row r="4729" spans="1:13" x14ac:dyDescent="0.55000000000000004">
      <c r="A4729">
        <v>76</v>
      </c>
      <c r="B4729" s="1" t="s">
        <v>535</v>
      </c>
      <c r="C4729" s="1" t="s">
        <v>1</v>
      </c>
      <c r="D4729">
        <v>2</v>
      </c>
      <c r="E4729" s="1" t="s">
        <v>320</v>
      </c>
      <c r="F4729">
        <v>2</v>
      </c>
      <c r="G4729" s="1" t="s">
        <v>377</v>
      </c>
      <c r="H4729" s="1" t="s">
        <v>28</v>
      </c>
      <c r="I4729">
        <v>2</v>
      </c>
      <c r="J4729" s="1" t="str">
        <f>+VLOOKUP(bloques1a3[[#This Row],[respuesta]],respuestas.emociones[],2,0)</f>
        <v>alegria</v>
      </c>
      <c r="K4729" s="1">
        <f>+VLOOKUP(bloques1a3[[#This Row],[niño]],BD.niños[[Código]:[edad]],5,0)</f>
        <v>10</v>
      </c>
      <c r="L4729" s="1">
        <f>+IF(bloques1a3[[#This Row],[correcta]]=bloques1a3[[#This Row],[respuesta]],1,0)</f>
        <v>1</v>
      </c>
      <c r="M4729" s="1">
        <f>+IF(bloques1a3[[#This Row],[Sexo]]="F",1,0)</f>
        <v>0</v>
      </c>
    </row>
    <row r="4730" spans="1:13" x14ac:dyDescent="0.55000000000000004">
      <c r="A4730">
        <v>76</v>
      </c>
      <c r="B4730" s="1" t="s">
        <v>535</v>
      </c>
      <c r="C4730" s="1" t="s">
        <v>1</v>
      </c>
      <c r="D4730">
        <v>2</v>
      </c>
      <c r="E4730" s="1" t="s">
        <v>323</v>
      </c>
      <c r="F4730">
        <v>2</v>
      </c>
      <c r="G4730" s="1" t="s">
        <v>376</v>
      </c>
      <c r="H4730" s="1" t="s">
        <v>29</v>
      </c>
      <c r="I4730">
        <v>2</v>
      </c>
      <c r="J4730" s="1" t="str">
        <f>+VLOOKUP(bloques1a3[[#This Row],[respuesta]],respuestas.emociones[],2,0)</f>
        <v>alegria</v>
      </c>
      <c r="K4730" s="1">
        <f>+VLOOKUP(bloques1a3[[#This Row],[niño]],BD.niños[[Código]:[edad]],5,0)</f>
        <v>8</v>
      </c>
      <c r="L4730" s="1">
        <f>+IF(bloques1a3[[#This Row],[correcta]]=bloques1a3[[#This Row],[respuesta]],1,0)</f>
        <v>1</v>
      </c>
      <c r="M4730" s="1">
        <f>+IF(bloques1a3[[#This Row],[Sexo]]="F",1,0)</f>
        <v>1</v>
      </c>
    </row>
    <row r="4731" spans="1:13" x14ac:dyDescent="0.55000000000000004">
      <c r="A4731">
        <v>76</v>
      </c>
      <c r="B4731" s="1" t="s">
        <v>535</v>
      </c>
      <c r="C4731" s="1" t="s">
        <v>1</v>
      </c>
      <c r="D4731">
        <v>2</v>
      </c>
      <c r="E4731" s="1" t="s">
        <v>327</v>
      </c>
      <c r="F4731">
        <v>2</v>
      </c>
      <c r="G4731" s="1" t="s">
        <v>376</v>
      </c>
      <c r="H4731" s="1" t="s">
        <v>29</v>
      </c>
      <c r="I4731">
        <v>2</v>
      </c>
      <c r="J4731" s="1" t="str">
        <f>+VLOOKUP(bloques1a3[[#This Row],[respuesta]],respuestas.emociones[],2,0)</f>
        <v>alegria</v>
      </c>
      <c r="K4731" s="1">
        <f>+VLOOKUP(bloques1a3[[#This Row],[niño]],BD.niños[[Código]:[edad]],5,0)</f>
        <v>7</v>
      </c>
      <c r="L4731" s="1">
        <f>+IF(bloques1a3[[#This Row],[correcta]]=bloques1a3[[#This Row],[respuesta]],1,0)</f>
        <v>1</v>
      </c>
      <c r="M4731" s="1">
        <f>+IF(bloques1a3[[#This Row],[Sexo]]="F",1,0)</f>
        <v>1</v>
      </c>
    </row>
    <row r="4732" spans="1:13" x14ac:dyDescent="0.55000000000000004">
      <c r="A4732">
        <v>76</v>
      </c>
      <c r="B4732" s="1" t="s">
        <v>535</v>
      </c>
      <c r="C4732" s="1" t="s">
        <v>1</v>
      </c>
      <c r="D4732">
        <v>2</v>
      </c>
      <c r="E4732" s="1" t="s">
        <v>331</v>
      </c>
      <c r="F4732">
        <v>2</v>
      </c>
      <c r="G4732" s="1" t="s">
        <v>376</v>
      </c>
      <c r="H4732" s="1" t="s">
        <v>29</v>
      </c>
      <c r="I4732">
        <v>2</v>
      </c>
      <c r="J4732" s="1" t="str">
        <f>+VLOOKUP(bloques1a3[[#This Row],[respuesta]],respuestas.emociones[],2,0)</f>
        <v>alegria</v>
      </c>
      <c r="K4732" s="1">
        <f>+VLOOKUP(bloques1a3[[#This Row],[niño]],BD.niños[[Código]:[edad]],5,0)</f>
        <v>8</v>
      </c>
      <c r="L4732" s="1">
        <f>+IF(bloques1a3[[#This Row],[correcta]]=bloques1a3[[#This Row],[respuesta]],1,0)</f>
        <v>1</v>
      </c>
      <c r="M4732" s="1">
        <f>+IF(bloques1a3[[#This Row],[Sexo]]="F",1,0)</f>
        <v>1</v>
      </c>
    </row>
    <row r="4733" spans="1:13" x14ac:dyDescent="0.55000000000000004">
      <c r="A4733">
        <v>77</v>
      </c>
      <c r="B4733" s="1" t="s">
        <v>536</v>
      </c>
      <c r="C4733" s="1" t="s">
        <v>0</v>
      </c>
      <c r="D4733">
        <v>7</v>
      </c>
      <c r="E4733" s="1" t="s">
        <v>105</v>
      </c>
      <c r="F4733">
        <v>7</v>
      </c>
      <c r="G4733" s="1" t="s">
        <v>377</v>
      </c>
      <c r="H4733" s="1" t="s">
        <v>29</v>
      </c>
      <c r="I4733">
        <v>2</v>
      </c>
      <c r="J4733" s="1" t="str">
        <f>+VLOOKUP(bloques1a3[[#This Row],[respuesta]],respuestas.emociones[],2,0)</f>
        <v>asco</v>
      </c>
      <c r="K4733" s="1">
        <f>+VLOOKUP(bloques1a3[[#This Row],[niño]],BD.niños[[Código]:[edad]],5,0)</f>
        <v>10</v>
      </c>
      <c r="L4733" s="1">
        <f>+IF(bloques1a3[[#This Row],[correcta]]=bloques1a3[[#This Row],[respuesta]],1,0)</f>
        <v>1</v>
      </c>
      <c r="M4733" s="1">
        <f>+IF(bloques1a3[[#This Row],[Sexo]]="F",1,0)</f>
        <v>1</v>
      </c>
    </row>
    <row r="4734" spans="1:13" x14ac:dyDescent="0.55000000000000004">
      <c r="A4734">
        <v>77</v>
      </c>
      <c r="B4734" s="1" t="s">
        <v>536</v>
      </c>
      <c r="C4734" s="1" t="s">
        <v>0</v>
      </c>
      <c r="D4734">
        <v>7</v>
      </c>
      <c r="E4734" s="1" t="s">
        <v>108</v>
      </c>
      <c r="F4734">
        <v>7</v>
      </c>
      <c r="G4734" s="1" t="s">
        <v>377</v>
      </c>
      <c r="H4734" s="1" t="s">
        <v>29</v>
      </c>
      <c r="I4734">
        <v>2</v>
      </c>
      <c r="J4734" s="1" t="str">
        <f>+VLOOKUP(bloques1a3[[#This Row],[respuesta]],respuestas.emociones[],2,0)</f>
        <v>asco</v>
      </c>
      <c r="K4734" s="1">
        <f>+VLOOKUP(bloques1a3[[#This Row],[niño]],BD.niños[[Código]:[edad]],5,0)</f>
        <v>10</v>
      </c>
      <c r="L4734" s="1">
        <f>+IF(bloques1a3[[#This Row],[correcta]]=bloques1a3[[#This Row],[respuesta]],1,0)</f>
        <v>1</v>
      </c>
      <c r="M4734" s="1">
        <f>+IF(bloques1a3[[#This Row],[Sexo]]="F",1,0)</f>
        <v>1</v>
      </c>
    </row>
    <row r="4735" spans="1:13" x14ac:dyDescent="0.55000000000000004">
      <c r="A4735">
        <v>77</v>
      </c>
      <c r="B4735" s="1" t="s">
        <v>536</v>
      </c>
      <c r="C4735" s="1" t="s">
        <v>0</v>
      </c>
      <c r="D4735">
        <v>7</v>
      </c>
      <c r="E4735" s="1" t="s">
        <v>112</v>
      </c>
      <c r="F4735">
        <v>7</v>
      </c>
      <c r="G4735" s="1" t="s">
        <v>377</v>
      </c>
      <c r="H4735" s="1" t="s">
        <v>29</v>
      </c>
      <c r="I4735">
        <v>2</v>
      </c>
      <c r="J4735" s="1" t="str">
        <f>+VLOOKUP(bloques1a3[[#This Row],[respuesta]],respuestas.emociones[],2,0)</f>
        <v>asco</v>
      </c>
      <c r="K4735" s="1">
        <f>+VLOOKUP(bloques1a3[[#This Row],[niño]],BD.niños[[Código]:[edad]],5,0)</f>
        <v>9</v>
      </c>
      <c r="L4735" s="1">
        <f>+IF(bloques1a3[[#This Row],[correcta]]=bloques1a3[[#This Row],[respuesta]],1,0)</f>
        <v>1</v>
      </c>
      <c r="M4735" s="1">
        <f>+IF(bloques1a3[[#This Row],[Sexo]]="F",1,0)</f>
        <v>1</v>
      </c>
    </row>
    <row r="4736" spans="1:13" x14ac:dyDescent="0.55000000000000004">
      <c r="A4736">
        <v>77</v>
      </c>
      <c r="B4736" s="1" t="s">
        <v>536</v>
      </c>
      <c r="C4736" s="1" t="s">
        <v>0</v>
      </c>
      <c r="D4736">
        <v>7</v>
      </c>
      <c r="E4736" s="1" t="s">
        <v>116</v>
      </c>
      <c r="F4736">
        <v>7</v>
      </c>
      <c r="G4736" s="1" t="s">
        <v>377</v>
      </c>
      <c r="H4736" s="1" t="s">
        <v>29</v>
      </c>
      <c r="I4736">
        <v>2</v>
      </c>
      <c r="J4736" s="1" t="str">
        <f>+VLOOKUP(bloques1a3[[#This Row],[respuesta]],respuestas.emociones[],2,0)</f>
        <v>asco</v>
      </c>
      <c r="K4736" s="1">
        <f>+VLOOKUP(bloques1a3[[#This Row],[niño]],BD.niños[[Código]:[edad]],5,0)</f>
        <v>9</v>
      </c>
      <c r="L4736" s="1">
        <f>+IF(bloques1a3[[#This Row],[correcta]]=bloques1a3[[#This Row],[respuesta]],1,0)</f>
        <v>1</v>
      </c>
      <c r="M4736" s="1">
        <f>+IF(bloques1a3[[#This Row],[Sexo]]="F",1,0)</f>
        <v>1</v>
      </c>
    </row>
    <row r="4737" spans="1:13" x14ac:dyDescent="0.55000000000000004">
      <c r="A4737">
        <v>77</v>
      </c>
      <c r="B4737" s="1" t="s">
        <v>536</v>
      </c>
      <c r="C4737" s="1" t="s">
        <v>0</v>
      </c>
      <c r="D4737">
        <v>7</v>
      </c>
      <c r="E4737" s="1" t="s">
        <v>120</v>
      </c>
      <c r="F4737">
        <v>7</v>
      </c>
      <c r="G4737" s="1" t="s">
        <v>377</v>
      </c>
      <c r="H4737" s="1" t="s">
        <v>28</v>
      </c>
      <c r="I4737">
        <v>2</v>
      </c>
      <c r="J4737" s="1" t="str">
        <f>+VLOOKUP(bloques1a3[[#This Row],[respuesta]],respuestas.emociones[],2,0)</f>
        <v>asco</v>
      </c>
      <c r="K4737" s="1">
        <f>+VLOOKUP(bloques1a3[[#This Row],[niño]],BD.niños[[Código]:[edad]],5,0)</f>
        <v>10</v>
      </c>
      <c r="L4737" s="1">
        <f>+IF(bloques1a3[[#This Row],[correcta]]=bloques1a3[[#This Row],[respuesta]],1,0)</f>
        <v>1</v>
      </c>
      <c r="M4737" s="1">
        <f>+IF(bloques1a3[[#This Row],[Sexo]]="F",1,0)</f>
        <v>0</v>
      </c>
    </row>
    <row r="4738" spans="1:13" x14ac:dyDescent="0.55000000000000004">
      <c r="A4738">
        <v>77</v>
      </c>
      <c r="B4738" s="1" t="s">
        <v>536</v>
      </c>
      <c r="C4738" s="1" t="s">
        <v>0</v>
      </c>
      <c r="D4738">
        <v>7</v>
      </c>
      <c r="E4738" s="1" t="s">
        <v>123</v>
      </c>
      <c r="F4738">
        <v>7</v>
      </c>
      <c r="G4738" s="1" t="s">
        <v>376</v>
      </c>
      <c r="H4738" s="1" t="s">
        <v>28</v>
      </c>
      <c r="I4738">
        <v>2</v>
      </c>
      <c r="J4738" s="1" t="str">
        <f>+VLOOKUP(bloques1a3[[#This Row],[respuesta]],respuestas.emociones[],2,0)</f>
        <v>asco</v>
      </c>
      <c r="K4738" s="1">
        <f>+VLOOKUP(bloques1a3[[#This Row],[niño]],BD.niños[[Código]:[edad]],5,0)</f>
        <v>8</v>
      </c>
      <c r="L4738" s="1">
        <f>+IF(bloques1a3[[#This Row],[correcta]]=bloques1a3[[#This Row],[respuesta]],1,0)</f>
        <v>1</v>
      </c>
      <c r="M4738" s="1">
        <f>+IF(bloques1a3[[#This Row],[Sexo]]="F",1,0)</f>
        <v>0</v>
      </c>
    </row>
    <row r="4739" spans="1:13" x14ac:dyDescent="0.55000000000000004">
      <c r="A4739">
        <v>77</v>
      </c>
      <c r="B4739" s="1" t="s">
        <v>536</v>
      </c>
      <c r="C4739" s="1" t="s">
        <v>0</v>
      </c>
      <c r="D4739">
        <v>7</v>
      </c>
      <c r="E4739" s="1" t="s">
        <v>127</v>
      </c>
      <c r="F4739">
        <v>4</v>
      </c>
      <c r="G4739" s="1" t="s">
        <v>375</v>
      </c>
      <c r="H4739" s="1" t="s">
        <v>28</v>
      </c>
      <c r="I4739">
        <v>2</v>
      </c>
      <c r="J4739" s="1" t="str">
        <f>+VLOOKUP(bloques1a3[[#This Row],[respuesta]],respuestas.emociones[],2,0)</f>
        <v>enojo</v>
      </c>
      <c r="K4739" s="1">
        <f>+VLOOKUP(bloques1a3[[#This Row],[niño]],BD.niños[[Código]:[edad]],5,0)</f>
        <v>6</v>
      </c>
      <c r="L4739" s="1">
        <f>+IF(bloques1a3[[#This Row],[correcta]]=bloques1a3[[#This Row],[respuesta]],1,0)</f>
        <v>0</v>
      </c>
      <c r="M4739" s="1">
        <f>+IF(bloques1a3[[#This Row],[Sexo]]="F",1,0)</f>
        <v>0</v>
      </c>
    </row>
    <row r="4740" spans="1:13" x14ac:dyDescent="0.55000000000000004">
      <c r="A4740">
        <v>77</v>
      </c>
      <c r="B4740" s="1" t="s">
        <v>536</v>
      </c>
      <c r="C4740" s="1" t="s">
        <v>0</v>
      </c>
      <c r="D4740">
        <v>7</v>
      </c>
      <c r="E4740" s="1" t="s">
        <v>131</v>
      </c>
      <c r="F4740">
        <v>7</v>
      </c>
      <c r="G4740" s="1" t="s">
        <v>375</v>
      </c>
      <c r="H4740" s="1" t="s">
        <v>29</v>
      </c>
      <c r="I4740">
        <v>2</v>
      </c>
      <c r="J4740" s="1" t="str">
        <f>+VLOOKUP(bloques1a3[[#This Row],[respuesta]],respuestas.emociones[],2,0)</f>
        <v>asco</v>
      </c>
      <c r="K4740" s="1">
        <f>+VLOOKUP(bloques1a3[[#This Row],[niño]],BD.niños[[Código]:[edad]],5,0)</f>
        <v>6</v>
      </c>
      <c r="L4740" s="1">
        <f>+IF(bloques1a3[[#This Row],[correcta]]=bloques1a3[[#This Row],[respuesta]],1,0)</f>
        <v>1</v>
      </c>
      <c r="M4740" s="1">
        <f>+IF(bloques1a3[[#This Row],[Sexo]]="F",1,0)</f>
        <v>1</v>
      </c>
    </row>
    <row r="4741" spans="1:13" x14ac:dyDescent="0.55000000000000004">
      <c r="A4741">
        <v>77</v>
      </c>
      <c r="B4741" s="1" t="s">
        <v>536</v>
      </c>
      <c r="C4741" s="1" t="s">
        <v>0</v>
      </c>
      <c r="D4741">
        <v>7</v>
      </c>
      <c r="E4741" s="1" t="s">
        <v>135</v>
      </c>
      <c r="F4741">
        <v>4</v>
      </c>
      <c r="G4741" s="1" t="s">
        <v>375</v>
      </c>
      <c r="H4741" s="1" t="s">
        <v>28</v>
      </c>
      <c r="I4741">
        <v>2</v>
      </c>
      <c r="J4741" s="1" t="str">
        <f>+VLOOKUP(bloques1a3[[#This Row],[respuesta]],respuestas.emociones[],2,0)</f>
        <v>enojo</v>
      </c>
      <c r="K4741" s="1">
        <f>+VLOOKUP(bloques1a3[[#This Row],[niño]],BD.niños[[Código]:[edad]],5,0)</f>
        <v>6</v>
      </c>
      <c r="L4741" s="1">
        <f>+IF(bloques1a3[[#This Row],[correcta]]=bloques1a3[[#This Row],[respuesta]],1,0)</f>
        <v>0</v>
      </c>
      <c r="M4741" s="1">
        <f>+IF(bloques1a3[[#This Row],[Sexo]]="F",1,0)</f>
        <v>0</v>
      </c>
    </row>
    <row r="4742" spans="1:13" x14ac:dyDescent="0.55000000000000004">
      <c r="A4742">
        <v>77</v>
      </c>
      <c r="B4742" s="1" t="s">
        <v>536</v>
      </c>
      <c r="C4742" s="1" t="s">
        <v>0</v>
      </c>
      <c r="D4742">
        <v>7</v>
      </c>
      <c r="E4742" s="1" t="s">
        <v>139</v>
      </c>
      <c r="F4742">
        <v>4</v>
      </c>
      <c r="G4742" s="1" t="s">
        <v>376</v>
      </c>
      <c r="H4742" s="1" t="s">
        <v>28</v>
      </c>
      <c r="I4742">
        <v>2</v>
      </c>
      <c r="J4742" s="1" t="str">
        <f>+VLOOKUP(bloques1a3[[#This Row],[respuesta]],respuestas.emociones[],2,0)</f>
        <v>enojo</v>
      </c>
      <c r="K4742" s="1">
        <f>+VLOOKUP(bloques1a3[[#This Row],[niño]],BD.niños[[Código]:[edad]],5,0)</f>
        <v>8</v>
      </c>
      <c r="L4742" s="1">
        <f>+IF(bloques1a3[[#This Row],[correcta]]=bloques1a3[[#This Row],[respuesta]],1,0)</f>
        <v>0</v>
      </c>
      <c r="M4742" s="1">
        <f>+IF(bloques1a3[[#This Row],[Sexo]]="F",1,0)</f>
        <v>0</v>
      </c>
    </row>
    <row r="4743" spans="1:13" x14ac:dyDescent="0.55000000000000004">
      <c r="A4743">
        <v>77</v>
      </c>
      <c r="B4743" s="1" t="s">
        <v>536</v>
      </c>
      <c r="C4743" s="1" t="s">
        <v>0</v>
      </c>
      <c r="D4743">
        <v>7</v>
      </c>
      <c r="E4743" s="1" t="s">
        <v>141</v>
      </c>
      <c r="F4743">
        <v>7</v>
      </c>
      <c r="G4743" s="1" t="s">
        <v>376</v>
      </c>
      <c r="H4743" s="1" t="s">
        <v>29</v>
      </c>
      <c r="I4743">
        <v>2</v>
      </c>
      <c r="J4743" s="1" t="str">
        <f>+VLOOKUP(bloques1a3[[#This Row],[respuesta]],respuestas.emociones[],2,0)</f>
        <v>asco</v>
      </c>
      <c r="K4743" s="1">
        <f>+VLOOKUP(bloques1a3[[#This Row],[niño]],BD.niños[[Código]:[edad]],5,0)</f>
        <v>7</v>
      </c>
      <c r="L4743" s="1">
        <f>+IF(bloques1a3[[#This Row],[correcta]]=bloques1a3[[#This Row],[respuesta]],1,0)</f>
        <v>1</v>
      </c>
      <c r="M4743" s="1">
        <f>+IF(bloques1a3[[#This Row],[Sexo]]="F",1,0)</f>
        <v>1</v>
      </c>
    </row>
    <row r="4744" spans="1:13" x14ac:dyDescent="0.55000000000000004">
      <c r="A4744">
        <v>77</v>
      </c>
      <c r="B4744" s="1" t="s">
        <v>536</v>
      </c>
      <c r="C4744" s="1" t="s">
        <v>0</v>
      </c>
      <c r="D4744">
        <v>7</v>
      </c>
      <c r="E4744" s="1" t="s">
        <v>145</v>
      </c>
      <c r="F4744">
        <v>7</v>
      </c>
      <c r="G4744" s="1" t="s">
        <v>376</v>
      </c>
      <c r="H4744" s="1" t="s">
        <v>28</v>
      </c>
      <c r="I4744">
        <v>2</v>
      </c>
      <c r="J4744" s="1" t="str">
        <f>+VLOOKUP(bloques1a3[[#This Row],[respuesta]],respuestas.emociones[],2,0)</f>
        <v>asco</v>
      </c>
      <c r="K4744" s="1">
        <f>+VLOOKUP(bloques1a3[[#This Row],[niño]],BD.niños[[Código]:[edad]],5,0)</f>
        <v>8</v>
      </c>
      <c r="L4744" s="1">
        <f>+IF(bloques1a3[[#This Row],[correcta]]=bloques1a3[[#This Row],[respuesta]],1,0)</f>
        <v>1</v>
      </c>
      <c r="M4744" s="1">
        <f>+IF(bloques1a3[[#This Row],[Sexo]]="F",1,0)</f>
        <v>0</v>
      </c>
    </row>
    <row r="4745" spans="1:13" x14ac:dyDescent="0.55000000000000004">
      <c r="A4745">
        <v>77</v>
      </c>
      <c r="B4745" s="1" t="s">
        <v>536</v>
      </c>
      <c r="C4745" s="1" t="s">
        <v>0</v>
      </c>
      <c r="D4745">
        <v>7</v>
      </c>
      <c r="E4745" s="1" t="s">
        <v>147</v>
      </c>
      <c r="F4745">
        <v>7</v>
      </c>
      <c r="G4745" s="1" t="s">
        <v>376</v>
      </c>
      <c r="H4745" s="1" t="s">
        <v>28</v>
      </c>
      <c r="I4745">
        <v>2</v>
      </c>
      <c r="J4745" s="1" t="str">
        <f>+VLOOKUP(bloques1a3[[#This Row],[respuesta]],respuestas.emociones[],2,0)</f>
        <v>asco</v>
      </c>
      <c r="K4745" s="1">
        <f>+VLOOKUP(bloques1a3[[#This Row],[niño]],BD.niños[[Código]:[edad]],5,0)</f>
        <v>8</v>
      </c>
      <c r="L4745" s="1">
        <f>+IF(bloques1a3[[#This Row],[correcta]]=bloques1a3[[#This Row],[respuesta]],1,0)</f>
        <v>1</v>
      </c>
      <c r="M4745" s="1">
        <f>+IF(bloques1a3[[#This Row],[Sexo]]="F",1,0)</f>
        <v>0</v>
      </c>
    </row>
    <row r="4746" spans="1:13" x14ac:dyDescent="0.55000000000000004">
      <c r="A4746">
        <v>77</v>
      </c>
      <c r="B4746" s="1" t="s">
        <v>536</v>
      </c>
      <c r="C4746" s="1" t="s">
        <v>0</v>
      </c>
      <c r="D4746">
        <v>7</v>
      </c>
      <c r="E4746" s="1" t="s">
        <v>214</v>
      </c>
      <c r="F4746">
        <v>7</v>
      </c>
      <c r="G4746" s="1" t="s">
        <v>377</v>
      </c>
      <c r="H4746" s="1" t="s">
        <v>29</v>
      </c>
      <c r="I4746">
        <v>2</v>
      </c>
      <c r="J4746" s="1" t="str">
        <f>+VLOOKUP(bloques1a3[[#This Row],[respuesta]],respuestas.emociones[],2,0)</f>
        <v>asco</v>
      </c>
      <c r="K4746" s="1">
        <f>+VLOOKUP(bloques1a3[[#This Row],[niño]],BD.niños[[Código]:[edad]],5,0)</f>
        <v>10</v>
      </c>
      <c r="L4746" s="1">
        <f>+IF(bloques1a3[[#This Row],[correcta]]=bloques1a3[[#This Row],[respuesta]],1,0)</f>
        <v>1</v>
      </c>
      <c r="M4746" s="1">
        <f>+IF(bloques1a3[[#This Row],[Sexo]]="F",1,0)</f>
        <v>1</v>
      </c>
    </row>
    <row r="4747" spans="1:13" x14ac:dyDescent="0.55000000000000004">
      <c r="A4747">
        <v>77</v>
      </c>
      <c r="B4747" s="1" t="s">
        <v>536</v>
      </c>
      <c r="C4747" s="1" t="s">
        <v>0</v>
      </c>
      <c r="D4747">
        <v>7</v>
      </c>
      <c r="E4747" s="1" t="s">
        <v>217</v>
      </c>
      <c r="F4747">
        <v>7</v>
      </c>
      <c r="G4747" s="1" t="s">
        <v>377</v>
      </c>
      <c r="H4747" s="1" t="s">
        <v>29</v>
      </c>
      <c r="I4747">
        <v>2</v>
      </c>
      <c r="J4747" s="1" t="str">
        <f>+VLOOKUP(bloques1a3[[#This Row],[respuesta]],respuestas.emociones[],2,0)</f>
        <v>asco</v>
      </c>
      <c r="K4747" s="1">
        <f>+VLOOKUP(bloques1a3[[#This Row],[niño]],BD.niños[[Código]:[edad]],5,0)</f>
        <v>10</v>
      </c>
      <c r="L4747" s="1">
        <f>+IF(bloques1a3[[#This Row],[correcta]]=bloques1a3[[#This Row],[respuesta]],1,0)</f>
        <v>1</v>
      </c>
      <c r="M4747" s="1">
        <f>+IF(bloques1a3[[#This Row],[Sexo]]="F",1,0)</f>
        <v>1</v>
      </c>
    </row>
    <row r="4748" spans="1:13" x14ac:dyDescent="0.55000000000000004">
      <c r="A4748">
        <v>77</v>
      </c>
      <c r="B4748" s="1" t="s">
        <v>536</v>
      </c>
      <c r="C4748" s="1" t="s">
        <v>0</v>
      </c>
      <c r="D4748">
        <v>7</v>
      </c>
      <c r="E4748" s="1" t="s">
        <v>220</v>
      </c>
      <c r="F4748">
        <v>7</v>
      </c>
      <c r="G4748" s="1" t="s">
        <v>377</v>
      </c>
      <c r="H4748" s="1" t="s">
        <v>29</v>
      </c>
      <c r="I4748">
        <v>2</v>
      </c>
      <c r="J4748" s="1" t="str">
        <f>+VLOOKUP(bloques1a3[[#This Row],[respuesta]],respuestas.emociones[],2,0)</f>
        <v>asco</v>
      </c>
      <c r="K4748" s="1">
        <f>+VLOOKUP(bloques1a3[[#This Row],[niño]],BD.niños[[Código]:[edad]],5,0)</f>
        <v>10</v>
      </c>
      <c r="L4748" s="1">
        <f>+IF(bloques1a3[[#This Row],[correcta]]=bloques1a3[[#This Row],[respuesta]],1,0)</f>
        <v>1</v>
      </c>
      <c r="M4748" s="1">
        <f>+IF(bloques1a3[[#This Row],[Sexo]]="F",1,0)</f>
        <v>1</v>
      </c>
    </row>
    <row r="4749" spans="1:13" x14ac:dyDescent="0.55000000000000004">
      <c r="A4749">
        <v>77</v>
      </c>
      <c r="B4749" s="1" t="s">
        <v>536</v>
      </c>
      <c r="C4749" s="1" t="s">
        <v>0</v>
      </c>
      <c r="D4749">
        <v>7</v>
      </c>
      <c r="E4749" s="1" t="s">
        <v>223</v>
      </c>
      <c r="F4749">
        <v>7</v>
      </c>
      <c r="G4749" s="1" t="s">
        <v>376</v>
      </c>
      <c r="H4749" s="1" t="s">
        <v>29</v>
      </c>
      <c r="I4749">
        <v>2</v>
      </c>
      <c r="J4749" s="1" t="str">
        <f>+VLOOKUP(bloques1a3[[#This Row],[respuesta]],respuestas.emociones[],2,0)</f>
        <v>asco</v>
      </c>
      <c r="K4749" s="1">
        <f>+VLOOKUP(bloques1a3[[#This Row],[niño]],BD.niños[[Código]:[edad]],5,0)</f>
        <v>8</v>
      </c>
      <c r="L4749" s="1">
        <f>+IF(bloques1a3[[#This Row],[correcta]]=bloques1a3[[#This Row],[respuesta]],1,0)</f>
        <v>1</v>
      </c>
      <c r="M4749" s="1">
        <f>+IF(bloques1a3[[#This Row],[Sexo]]="F",1,0)</f>
        <v>1</v>
      </c>
    </row>
    <row r="4750" spans="1:13" x14ac:dyDescent="0.55000000000000004">
      <c r="A4750">
        <v>77</v>
      </c>
      <c r="B4750" s="1" t="s">
        <v>536</v>
      </c>
      <c r="C4750" s="1" t="s">
        <v>0</v>
      </c>
      <c r="D4750">
        <v>7</v>
      </c>
      <c r="E4750" s="1" t="s">
        <v>226</v>
      </c>
      <c r="F4750">
        <v>2</v>
      </c>
      <c r="G4750" s="1" t="s">
        <v>377</v>
      </c>
      <c r="H4750" s="1" t="s">
        <v>28</v>
      </c>
      <c r="I4750">
        <v>2</v>
      </c>
      <c r="J4750" s="1" t="str">
        <f>+VLOOKUP(bloques1a3[[#This Row],[respuesta]],respuestas.emociones[],2,0)</f>
        <v>alegria</v>
      </c>
      <c r="K4750" s="1">
        <f>+VLOOKUP(bloques1a3[[#This Row],[niño]],BD.niños[[Código]:[edad]],5,0)</f>
        <v>10</v>
      </c>
      <c r="L4750" s="1">
        <f>+IF(bloques1a3[[#This Row],[correcta]]=bloques1a3[[#This Row],[respuesta]],1,0)</f>
        <v>0</v>
      </c>
      <c r="M4750" s="1">
        <f>+IF(bloques1a3[[#This Row],[Sexo]]="F",1,0)</f>
        <v>0</v>
      </c>
    </row>
    <row r="4751" spans="1:13" x14ac:dyDescent="0.55000000000000004">
      <c r="A4751">
        <v>77</v>
      </c>
      <c r="B4751" s="1" t="s">
        <v>536</v>
      </c>
      <c r="C4751" s="1" t="s">
        <v>0</v>
      </c>
      <c r="D4751">
        <v>7</v>
      </c>
      <c r="E4751" s="1" t="s">
        <v>229</v>
      </c>
      <c r="F4751">
        <v>7</v>
      </c>
      <c r="G4751" s="1" t="s">
        <v>376</v>
      </c>
      <c r="H4751" s="1" t="s">
        <v>28</v>
      </c>
      <c r="I4751">
        <v>2</v>
      </c>
      <c r="J4751" s="1" t="str">
        <f>+VLOOKUP(bloques1a3[[#This Row],[respuesta]],respuestas.emociones[],2,0)</f>
        <v>asco</v>
      </c>
      <c r="K4751" s="1">
        <f>+VLOOKUP(bloques1a3[[#This Row],[niño]],BD.niños[[Código]:[edad]],5,0)</f>
        <v>7</v>
      </c>
      <c r="L4751" s="1">
        <f>+IF(bloques1a3[[#This Row],[correcta]]=bloques1a3[[#This Row],[respuesta]],1,0)</f>
        <v>1</v>
      </c>
      <c r="M4751" s="1">
        <f>+IF(bloques1a3[[#This Row],[Sexo]]="F",1,0)</f>
        <v>0</v>
      </c>
    </row>
    <row r="4752" spans="1:13" x14ac:dyDescent="0.55000000000000004">
      <c r="A4752">
        <v>77</v>
      </c>
      <c r="B4752" s="1" t="s">
        <v>536</v>
      </c>
      <c r="C4752" s="1" t="s">
        <v>0</v>
      </c>
      <c r="D4752">
        <v>7</v>
      </c>
      <c r="E4752" s="1" t="s">
        <v>231</v>
      </c>
      <c r="F4752">
        <v>7</v>
      </c>
      <c r="G4752" s="1" t="s">
        <v>375</v>
      </c>
      <c r="H4752" s="1" t="s">
        <v>29</v>
      </c>
      <c r="I4752">
        <v>2</v>
      </c>
      <c r="J4752" s="1" t="str">
        <f>+VLOOKUP(bloques1a3[[#This Row],[respuesta]],respuestas.emociones[],2,0)</f>
        <v>asco</v>
      </c>
      <c r="K4752" s="1">
        <f>+VLOOKUP(bloques1a3[[#This Row],[niño]],BD.niños[[Código]:[edad]],5,0)</f>
        <v>6</v>
      </c>
      <c r="L4752" s="1">
        <f>+IF(bloques1a3[[#This Row],[correcta]]=bloques1a3[[#This Row],[respuesta]],1,0)</f>
        <v>1</v>
      </c>
      <c r="M4752" s="1">
        <f>+IF(bloques1a3[[#This Row],[Sexo]]="F",1,0)</f>
        <v>1</v>
      </c>
    </row>
    <row r="4753" spans="1:13" x14ac:dyDescent="0.55000000000000004">
      <c r="A4753">
        <v>77</v>
      </c>
      <c r="B4753" s="1" t="s">
        <v>536</v>
      </c>
      <c r="C4753" s="1" t="s">
        <v>0</v>
      </c>
      <c r="D4753">
        <v>7</v>
      </c>
      <c r="E4753" s="1" t="s">
        <v>286</v>
      </c>
      <c r="F4753">
        <v>7</v>
      </c>
      <c r="G4753" s="1" t="s">
        <v>375</v>
      </c>
      <c r="H4753" s="1" t="s">
        <v>28</v>
      </c>
      <c r="I4753">
        <v>2</v>
      </c>
      <c r="J4753" s="1" t="str">
        <f>+VLOOKUP(bloques1a3[[#This Row],[respuesta]],respuestas.emociones[],2,0)</f>
        <v>asco</v>
      </c>
      <c r="K4753" s="1">
        <f>+VLOOKUP(bloques1a3[[#This Row],[niño]],BD.niños[[Código]:[edad]],5,0)</f>
        <v>5</v>
      </c>
      <c r="L4753" s="1">
        <f>+IF(bloques1a3[[#This Row],[correcta]]=bloques1a3[[#This Row],[respuesta]],1,0)</f>
        <v>1</v>
      </c>
      <c r="M4753" s="1">
        <f>+IF(bloques1a3[[#This Row],[Sexo]]="F",1,0)</f>
        <v>0</v>
      </c>
    </row>
    <row r="4754" spans="1:13" x14ac:dyDescent="0.55000000000000004">
      <c r="A4754">
        <v>77</v>
      </c>
      <c r="B4754" s="1" t="s">
        <v>536</v>
      </c>
      <c r="C4754" s="1" t="s">
        <v>0</v>
      </c>
      <c r="D4754">
        <v>7</v>
      </c>
      <c r="E4754" s="1" t="s">
        <v>290</v>
      </c>
      <c r="F4754">
        <v>7</v>
      </c>
      <c r="G4754" s="1" t="s">
        <v>375</v>
      </c>
      <c r="H4754" s="1" t="s">
        <v>28</v>
      </c>
      <c r="I4754">
        <v>2</v>
      </c>
      <c r="J4754" s="1" t="str">
        <f>+VLOOKUP(bloques1a3[[#This Row],[respuesta]],respuestas.emociones[],2,0)</f>
        <v>asco</v>
      </c>
      <c r="K4754" s="1">
        <f>+VLOOKUP(bloques1a3[[#This Row],[niño]],BD.niños[[Código]:[edad]],5,0)</f>
        <v>6</v>
      </c>
      <c r="L4754" s="1">
        <f>+IF(bloques1a3[[#This Row],[correcta]]=bloques1a3[[#This Row],[respuesta]],1,0)</f>
        <v>1</v>
      </c>
      <c r="M4754" s="1">
        <f>+IF(bloques1a3[[#This Row],[Sexo]]="F",1,0)</f>
        <v>0</v>
      </c>
    </row>
    <row r="4755" spans="1:13" x14ac:dyDescent="0.55000000000000004">
      <c r="A4755">
        <v>77</v>
      </c>
      <c r="B4755" s="1" t="s">
        <v>536</v>
      </c>
      <c r="C4755" s="1" t="s">
        <v>0</v>
      </c>
      <c r="D4755">
        <v>7</v>
      </c>
      <c r="E4755" s="1" t="s">
        <v>294</v>
      </c>
      <c r="F4755">
        <v>4</v>
      </c>
      <c r="G4755" s="1" t="s">
        <v>376</v>
      </c>
      <c r="H4755" s="1" t="s">
        <v>28</v>
      </c>
      <c r="I4755">
        <v>2</v>
      </c>
      <c r="J4755" s="1" t="str">
        <f>+VLOOKUP(bloques1a3[[#This Row],[respuesta]],respuestas.emociones[],2,0)</f>
        <v>enojo</v>
      </c>
      <c r="K4755" s="1">
        <f>+VLOOKUP(bloques1a3[[#This Row],[niño]],BD.niños[[Código]:[edad]],5,0)</f>
        <v>7</v>
      </c>
      <c r="L4755" s="1">
        <f>+IF(bloques1a3[[#This Row],[correcta]]=bloques1a3[[#This Row],[respuesta]],1,0)</f>
        <v>0</v>
      </c>
      <c r="M4755" s="1">
        <f>+IF(bloques1a3[[#This Row],[Sexo]]="F",1,0)</f>
        <v>0</v>
      </c>
    </row>
    <row r="4756" spans="1:13" x14ac:dyDescent="0.55000000000000004">
      <c r="A4756">
        <v>77</v>
      </c>
      <c r="B4756" s="1" t="s">
        <v>536</v>
      </c>
      <c r="C4756" s="1" t="s">
        <v>0</v>
      </c>
      <c r="D4756">
        <v>7</v>
      </c>
      <c r="E4756" s="1" t="s">
        <v>295</v>
      </c>
      <c r="F4756">
        <v>4</v>
      </c>
      <c r="G4756" s="1" t="s">
        <v>376</v>
      </c>
      <c r="H4756" s="1" t="s">
        <v>28</v>
      </c>
      <c r="I4756">
        <v>2</v>
      </c>
      <c r="J4756" s="1" t="str">
        <f>+VLOOKUP(bloques1a3[[#This Row],[respuesta]],respuestas.emociones[],2,0)</f>
        <v>enojo</v>
      </c>
      <c r="K4756" s="1">
        <f>+VLOOKUP(bloques1a3[[#This Row],[niño]],BD.niños[[Código]:[edad]],5,0)</f>
        <v>8</v>
      </c>
      <c r="L4756" s="1">
        <f>+IF(bloques1a3[[#This Row],[correcta]]=bloques1a3[[#This Row],[respuesta]],1,0)</f>
        <v>0</v>
      </c>
      <c r="M4756" s="1">
        <f>+IF(bloques1a3[[#This Row],[Sexo]]="F",1,0)</f>
        <v>0</v>
      </c>
    </row>
    <row r="4757" spans="1:13" x14ac:dyDescent="0.55000000000000004">
      <c r="A4757">
        <v>77</v>
      </c>
      <c r="B4757" s="1" t="s">
        <v>536</v>
      </c>
      <c r="C4757" s="1" t="s">
        <v>0</v>
      </c>
      <c r="D4757">
        <v>7</v>
      </c>
      <c r="E4757" s="1" t="s">
        <v>317</v>
      </c>
      <c r="F4757">
        <v>7</v>
      </c>
      <c r="G4757" s="1" t="s">
        <v>377</v>
      </c>
      <c r="H4757" s="1" t="s">
        <v>29</v>
      </c>
      <c r="I4757">
        <v>2</v>
      </c>
      <c r="J4757" s="1" t="str">
        <f>+VLOOKUP(bloques1a3[[#This Row],[respuesta]],respuestas.emociones[],2,0)</f>
        <v>asco</v>
      </c>
      <c r="K4757" s="1">
        <f>+VLOOKUP(bloques1a3[[#This Row],[niño]],BD.niños[[Código]:[edad]],5,0)</f>
        <v>10</v>
      </c>
      <c r="L4757" s="1">
        <f>+IF(bloques1a3[[#This Row],[correcta]]=bloques1a3[[#This Row],[respuesta]],1,0)</f>
        <v>1</v>
      </c>
      <c r="M4757" s="1">
        <f>+IF(bloques1a3[[#This Row],[Sexo]]="F",1,0)</f>
        <v>1</v>
      </c>
    </row>
    <row r="4758" spans="1:13" x14ac:dyDescent="0.55000000000000004">
      <c r="A4758">
        <v>77</v>
      </c>
      <c r="B4758" s="1" t="s">
        <v>536</v>
      </c>
      <c r="C4758" s="1" t="s">
        <v>0</v>
      </c>
      <c r="D4758">
        <v>7</v>
      </c>
      <c r="E4758" s="1" t="s">
        <v>320</v>
      </c>
      <c r="F4758">
        <v>7</v>
      </c>
      <c r="G4758" s="1" t="s">
        <v>377</v>
      </c>
      <c r="H4758" s="1" t="s">
        <v>28</v>
      </c>
      <c r="I4758">
        <v>2</v>
      </c>
      <c r="J4758" s="1" t="str">
        <f>+VLOOKUP(bloques1a3[[#This Row],[respuesta]],respuestas.emociones[],2,0)</f>
        <v>asco</v>
      </c>
      <c r="K4758" s="1">
        <f>+VLOOKUP(bloques1a3[[#This Row],[niño]],BD.niños[[Código]:[edad]],5,0)</f>
        <v>10</v>
      </c>
      <c r="L4758" s="1">
        <f>+IF(bloques1a3[[#This Row],[correcta]]=bloques1a3[[#This Row],[respuesta]],1,0)</f>
        <v>1</v>
      </c>
      <c r="M4758" s="1">
        <f>+IF(bloques1a3[[#This Row],[Sexo]]="F",1,0)</f>
        <v>0</v>
      </c>
    </row>
    <row r="4759" spans="1:13" x14ac:dyDescent="0.55000000000000004">
      <c r="A4759">
        <v>77</v>
      </c>
      <c r="B4759" s="1" t="s">
        <v>536</v>
      </c>
      <c r="C4759" s="1" t="s">
        <v>0</v>
      </c>
      <c r="D4759">
        <v>7</v>
      </c>
      <c r="E4759" s="1" t="s">
        <v>323</v>
      </c>
      <c r="F4759">
        <v>7</v>
      </c>
      <c r="G4759" s="1" t="s">
        <v>376</v>
      </c>
      <c r="H4759" s="1" t="s">
        <v>29</v>
      </c>
      <c r="I4759">
        <v>2</v>
      </c>
      <c r="J4759" s="1" t="str">
        <f>+VLOOKUP(bloques1a3[[#This Row],[respuesta]],respuestas.emociones[],2,0)</f>
        <v>asco</v>
      </c>
      <c r="K4759" s="1">
        <f>+VLOOKUP(bloques1a3[[#This Row],[niño]],BD.niños[[Código]:[edad]],5,0)</f>
        <v>8</v>
      </c>
      <c r="L4759" s="1">
        <f>+IF(bloques1a3[[#This Row],[correcta]]=bloques1a3[[#This Row],[respuesta]],1,0)</f>
        <v>1</v>
      </c>
      <c r="M4759" s="1">
        <f>+IF(bloques1a3[[#This Row],[Sexo]]="F",1,0)</f>
        <v>1</v>
      </c>
    </row>
    <row r="4760" spans="1:13" x14ac:dyDescent="0.55000000000000004">
      <c r="A4760">
        <v>77</v>
      </c>
      <c r="B4760" s="1" t="s">
        <v>536</v>
      </c>
      <c r="C4760" s="1" t="s">
        <v>0</v>
      </c>
      <c r="D4760">
        <v>7</v>
      </c>
      <c r="E4760" s="1" t="s">
        <v>327</v>
      </c>
      <c r="F4760">
        <v>4</v>
      </c>
      <c r="G4760" s="1" t="s">
        <v>376</v>
      </c>
      <c r="H4760" s="1" t="s">
        <v>29</v>
      </c>
      <c r="I4760">
        <v>2</v>
      </c>
      <c r="J4760" s="1" t="str">
        <f>+VLOOKUP(bloques1a3[[#This Row],[respuesta]],respuestas.emociones[],2,0)</f>
        <v>enojo</v>
      </c>
      <c r="K4760" s="1">
        <f>+VLOOKUP(bloques1a3[[#This Row],[niño]],BD.niños[[Código]:[edad]],5,0)</f>
        <v>7</v>
      </c>
      <c r="L4760" s="1">
        <f>+IF(bloques1a3[[#This Row],[correcta]]=bloques1a3[[#This Row],[respuesta]],1,0)</f>
        <v>0</v>
      </c>
      <c r="M4760" s="1">
        <f>+IF(bloques1a3[[#This Row],[Sexo]]="F",1,0)</f>
        <v>1</v>
      </c>
    </row>
    <row r="4761" spans="1:13" x14ac:dyDescent="0.55000000000000004">
      <c r="A4761">
        <v>77</v>
      </c>
      <c r="B4761" s="1" t="s">
        <v>536</v>
      </c>
      <c r="C4761" s="1" t="s">
        <v>0</v>
      </c>
      <c r="D4761">
        <v>7</v>
      </c>
      <c r="E4761" s="1" t="s">
        <v>331</v>
      </c>
      <c r="F4761">
        <v>4</v>
      </c>
      <c r="G4761" s="1" t="s">
        <v>376</v>
      </c>
      <c r="H4761" s="1" t="s">
        <v>29</v>
      </c>
      <c r="I4761">
        <v>2</v>
      </c>
      <c r="J4761" s="1" t="str">
        <f>+VLOOKUP(bloques1a3[[#This Row],[respuesta]],respuestas.emociones[],2,0)</f>
        <v>enojo</v>
      </c>
      <c r="K4761" s="1">
        <f>+VLOOKUP(bloques1a3[[#This Row],[niño]],BD.niños[[Código]:[edad]],5,0)</f>
        <v>8</v>
      </c>
      <c r="L4761" s="1">
        <f>+IF(bloques1a3[[#This Row],[correcta]]=bloques1a3[[#This Row],[respuesta]],1,0)</f>
        <v>0</v>
      </c>
      <c r="M4761" s="1">
        <f>+IF(bloques1a3[[#This Row],[Sexo]]="F",1,0)</f>
        <v>1</v>
      </c>
    </row>
    <row r="4762" spans="1:13" x14ac:dyDescent="0.55000000000000004">
      <c r="A4762">
        <v>78</v>
      </c>
      <c r="B4762" s="1" t="s">
        <v>537</v>
      </c>
      <c r="C4762" s="1" t="s">
        <v>1</v>
      </c>
      <c r="D4762">
        <v>2</v>
      </c>
      <c r="E4762" s="1" t="s">
        <v>105</v>
      </c>
      <c r="F4762">
        <v>2</v>
      </c>
      <c r="G4762" s="1" t="s">
        <v>377</v>
      </c>
      <c r="H4762" s="1" t="s">
        <v>29</v>
      </c>
      <c r="I4762">
        <v>2</v>
      </c>
      <c r="J4762" s="1" t="str">
        <f>+VLOOKUP(bloques1a3[[#This Row],[respuesta]],respuestas.emociones[],2,0)</f>
        <v>alegria</v>
      </c>
      <c r="K4762" s="1">
        <f>+VLOOKUP(bloques1a3[[#This Row],[niño]],BD.niños[[Código]:[edad]],5,0)</f>
        <v>10</v>
      </c>
      <c r="L4762" s="1">
        <f>+IF(bloques1a3[[#This Row],[correcta]]=bloques1a3[[#This Row],[respuesta]],1,0)</f>
        <v>1</v>
      </c>
      <c r="M4762" s="1">
        <f>+IF(bloques1a3[[#This Row],[Sexo]]="F",1,0)</f>
        <v>1</v>
      </c>
    </row>
    <row r="4763" spans="1:13" x14ac:dyDescent="0.55000000000000004">
      <c r="A4763">
        <v>78</v>
      </c>
      <c r="B4763" s="1" t="s">
        <v>537</v>
      </c>
      <c r="C4763" s="1" t="s">
        <v>1</v>
      </c>
      <c r="D4763">
        <v>2</v>
      </c>
      <c r="E4763" s="1" t="s">
        <v>108</v>
      </c>
      <c r="F4763">
        <v>2</v>
      </c>
      <c r="G4763" s="1" t="s">
        <v>377</v>
      </c>
      <c r="H4763" s="1" t="s">
        <v>29</v>
      </c>
      <c r="I4763">
        <v>2</v>
      </c>
      <c r="J4763" s="1" t="str">
        <f>+VLOOKUP(bloques1a3[[#This Row],[respuesta]],respuestas.emociones[],2,0)</f>
        <v>alegria</v>
      </c>
      <c r="K4763" s="1">
        <f>+VLOOKUP(bloques1a3[[#This Row],[niño]],BD.niños[[Código]:[edad]],5,0)</f>
        <v>10</v>
      </c>
      <c r="L4763" s="1">
        <f>+IF(bloques1a3[[#This Row],[correcta]]=bloques1a3[[#This Row],[respuesta]],1,0)</f>
        <v>1</v>
      </c>
      <c r="M4763" s="1">
        <f>+IF(bloques1a3[[#This Row],[Sexo]]="F",1,0)</f>
        <v>1</v>
      </c>
    </row>
    <row r="4764" spans="1:13" x14ac:dyDescent="0.55000000000000004">
      <c r="A4764">
        <v>78</v>
      </c>
      <c r="B4764" s="1" t="s">
        <v>537</v>
      </c>
      <c r="C4764" s="1" t="s">
        <v>1</v>
      </c>
      <c r="D4764">
        <v>2</v>
      </c>
      <c r="E4764" s="1" t="s">
        <v>112</v>
      </c>
      <c r="F4764">
        <v>2</v>
      </c>
      <c r="G4764" s="1" t="s">
        <v>377</v>
      </c>
      <c r="H4764" s="1" t="s">
        <v>29</v>
      </c>
      <c r="I4764">
        <v>2</v>
      </c>
      <c r="J4764" s="1" t="str">
        <f>+VLOOKUP(bloques1a3[[#This Row],[respuesta]],respuestas.emociones[],2,0)</f>
        <v>alegria</v>
      </c>
      <c r="K4764" s="1">
        <f>+VLOOKUP(bloques1a3[[#This Row],[niño]],BD.niños[[Código]:[edad]],5,0)</f>
        <v>9</v>
      </c>
      <c r="L4764" s="1">
        <f>+IF(bloques1a3[[#This Row],[correcta]]=bloques1a3[[#This Row],[respuesta]],1,0)</f>
        <v>1</v>
      </c>
      <c r="M4764" s="1">
        <f>+IF(bloques1a3[[#This Row],[Sexo]]="F",1,0)</f>
        <v>1</v>
      </c>
    </row>
    <row r="4765" spans="1:13" x14ac:dyDescent="0.55000000000000004">
      <c r="A4765">
        <v>78</v>
      </c>
      <c r="B4765" s="1" t="s">
        <v>537</v>
      </c>
      <c r="C4765" s="1" t="s">
        <v>1</v>
      </c>
      <c r="D4765">
        <v>2</v>
      </c>
      <c r="E4765" s="1" t="s">
        <v>116</v>
      </c>
      <c r="F4765">
        <v>2</v>
      </c>
      <c r="G4765" s="1" t="s">
        <v>377</v>
      </c>
      <c r="H4765" s="1" t="s">
        <v>29</v>
      </c>
      <c r="I4765">
        <v>2</v>
      </c>
      <c r="J4765" s="1" t="str">
        <f>+VLOOKUP(bloques1a3[[#This Row],[respuesta]],respuestas.emociones[],2,0)</f>
        <v>alegria</v>
      </c>
      <c r="K4765" s="1">
        <f>+VLOOKUP(bloques1a3[[#This Row],[niño]],BD.niños[[Código]:[edad]],5,0)</f>
        <v>9</v>
      </c>
      <c r="L4765" s="1">
        <f>+IF(bloques1a3[[#This Row],[correcta]]=bloques1a3[[#This Row],[respuesta]],1,0)</f>
        <v>1</v>
      </c>
      <c r="M4765" s="1">
        <f>+IF(bloques1a3[[#This Row],[Sexo]]="F",1,0)</f>
        <v>1</v>
      </c>
    </row>
    <row r="4766" spans="1:13" x14ac:dyDescent="0.55000000000000004">
      <c r="A4766">
        <v>78</v>
      </c>
      <c r="B4766" s="1" t="s">
        <v>537</v>
      </c>
      <c r="C4766" s="1" t="s">
        <v>1</v>
      </c>
      <c r="D4766">
        <v>2</v>
      </c>
      <c r="E4766" s="1" t="s">
        <v>120</v>
      </c>
      <c r="F4766">
        <v>2</v>
      </c>
      <c r="G4766" s="1" t="s">
        <v>377</v>
      </c>
      <c r="H4766" s="1" t="s">
        <v>28</v>
      </c>
      <c r="I4766">
        <v>2</v>
      </c>
      <c r="J4766" s="1" t="str">
        <f>+VLOOKUP(bloques1a3[[#This Row],[respuesta]],respuestas.emociones[],2,0)</f>
        <v>alegria</v>
      </c>
      <c r="K4766" s="1">
        <f>+VLOOKUP(bloques1a3[[#This Row],[niño]],BD.niños[[Código]:[edad]],5,0)</f>
        <v>10</v>
      </c>
      <c r="L4766" s="1">
        <f>+IF(bloques1a3[[#This Row],[correcta]]=bloques1a3[[#This Row],[respuesta]],1,0)</f>
        <v>1</v>
      </c>
      <c r="M4766" s="1">
        <f>+IF(bloques1a3[[#This Row],[Sexo]]="F",1,0)</f>
        <v>0</v>
      </c>
    </row>
    <row r="4767" spans="1:13" x14ac:dyDescent="0.55000000000000004">
      <c r="A4767">
        <v>78</v>
      </c>
      <c r="B4767" s="1" t="s">
        <v>537</v>
      </c>
      <c r="C4767" s="1" t="s">
        <v>1</v>
      </c>
      <c r="D4767">
        <v>2</v>
      </c>
      <c r="E4767" s="1" t="s">
        <v>123</v>
      </c>
      <c r="F4767">
        <v>2</v>
      </c>
      <c r="G4767" s="1" t="s">
        <v>376</v>
      </c>
      <c r="H4767" s="1" t="s">
        <v>28</v>
      </c>
      <c r="I4767">
        <v>2</v>
      </c>
      <c r="J4767" s="1" t="str">
        <f>+VLOOKUP(bloques1a3[[#This Row],[respuesta]],respuestas.emociones[],2,0)</f>
        <v>alegria</v>
      </c>
      <c r="K4767" s="1">
        <f>+VLOOKUP(bloques1a3[[#This Row],[niño]],BD.niños[[Código]:[edad]],5,0)</f>
        <v>8</v>
      </c>
      <c r="L4767" s="1">
        <f>+IF(bloques1a3[[#This Row],[correcta]]=bloques1a3[[#This Row],[respuesta]],1,0)</f>
        <v>1</v>
      </c>
      <c r="M4767" s="1">
        <f>+IF(bloques1a3[[#This Row],[Sexo]]="F",1,0)</f>
        <v>0</v>
      </c>
    </row>
    <row r="4768" spans="1:13" x14ac:dyDescent="0.55000000000000004">
      <c r="A4768">
        <v>78</v>
      </c>
      <c r="B4768" s="1" t="s">
        <v>537</v>
      </c>
      <c r="C4768" s="1" t="s">
        <v>1</v>
      </c>
      <c r="D4768">
        <v>2</v>
      </c>
      <c r="E4768" s="1" t="s">
        <v>127</v>
      </c>
      <c r="F4768">
        <v>2</v>
      </c>
      <c r="G4768" s="1" t="s">
        <v>375</v>
      </c>
      <c r="H4768" s="1" t="s">
        <v>28</v>
      </c>
      <c r="I4768">
        <v>2</v>
      </c>
      <c r="J4768" s="1" t="str">
        <f>+VLOOKUP(bloques1a3[[#This Row],[respuesta]],respuestas.emociones[],2,0)</f>
        <v>alegria</v>
      </c>
      <c r="K4768" s="1">
        <f>+VLOOKUP(bloques1a3[[#This Row],[niño]],BD.niños[[Código]:[edad]],5,0)</f>
        <v>6</v>
      </c>
      <c r="L4768" s="1">
        <f>+IF(bloques1a3[[#This Row],[correcta]]=bloques1a3[[#This Row],[respuesta]],1,0)</f>
        <v>1</v>
      </c>
      <c r="M4768" s="1">
        <f>+IF(bloques1a3[[#This Row],[Sexo]]="F",1,0)</f>
        <v>0</v>
      </c>
    </row>
    <row r="4769" spans="1:13" x14ac:dyDescent="0.55000000000000004">
      <c r="A4769">
        <v>78</v>
      </c>
      <c r="B4769" s="1" t="s">
        <v>537</v>
      </c>
      <c r="C4769" s="1" t="s">
        <v>1</v>
      </c>
      <c r="D4769">
        <v>2</v>
      </c>
      <c r="E4769" s="1" t="s">
        <v>131</v>
      </c>
      <c r="F4769">
        <v>2</v>
      </c>
      <c r="G4769" s="1" t="s">
        <v>375</v>
      </c>
      <c r="H4769" s="1" t="s">
        <v>29</v>
      </c>
      <c r="I4769">
        <v>2</v>
      </c>
      <c r="J4769" s="1" t="str">
        <f>+VLOOKUP(bloques1a3[[#This Row],[respuesta]],respuestas.emociones[],2,0)</f>
        <v>alegria</v>
      </c>
      <c r="K4769" s="1">
        <f>+VLOOKUP(bloques1a3[[#This Row],[niño]],BD.niños[[Código]:[edad]],5,0)</f>
        <v>6</v>
      </c>
      <c r="L4769" s="1">
        <f>+IF(bloques1a3[[#This Row],[correcta]]=bloques1a3[[#This Row],[respuesta]],1,0)</f>
        <v>1</v>
      </c>
      <c r="M4769" s="1">
        <f>+IF(bloques1a3[[#This Row],[Sexo]]="F",1,0)</f>
        <v>1</v>
      </c>
    </row>
    <row r="4770" spans="1:13" x14ac:dyDescent="0.55000000000000004">
      <c r="A4770">
        <v>78</v>
      </c>
      <c r="B4770" s="1" t="s">
        <v>537</v>
      </c>
      <c r="C4770" s="1" t="s">
        <v>1</v>
      </c>
      <c r="D4770">
        <v>2</v>
      </c>
      <c r="E4770" s="1" t="s">
        <v>135</v>
      </c>
      <c r="F4770">
        <v>2</v>
      </c>
      <c r="G4770" s="1" t="s">
        <v>375</v>
      </c>
      <c r="H4770" s="1" t="s">
        <v>28</v>
      </c>
      <c r="I4770">
        <v>2</v>
      </c>
      <c r="J4770" s="1" t="str">
        <f>+VLOOKUP(bloques1a3[[#This Row],[respuesta]],respuestas.emociones[],2,0)</f>
        <v>alegria</v>
      </c>
      <c r="K4770" s="1">
        <f>+VLOOKUP(bloques1a3[[#This Row],[niño]],BD.niños[[Código]:[edad]],5,0)</f>
        <v>6</v>
      </c>
      <c r="L4770" s="1">
        <f>+IF(bloques1a3[[#This Row],[correcta]]=bloques1a3[[#This Row],[respuesta]],1,0)</f>
        <v>1</v>
      </c>
      <c r="M4770" s="1">
        <f>+IF(bloques1a3[[#This Row],[Sexo]]="F",1,0)</f>
        <v>0</v>
      </c>
    </row>
    <row r="4771" spans="1:13" x14ac:dyDescent="0.55000000000000004">
      <c r="A4771">
        <v>78</v>
      </c>
      <c r="B4771" s="1" t="s">
        <v>537</v>
      </c>
      <c r="C4771" s="1" t="s">
        <v>1</v>
      </c>
      <c r="D4771">
        <v>2</v>
      </c>
      <c r="E4771" s="1" t="s">
        <v>139</v>
      </c>
      <c r="F4771">
        <v>2</v>
      </c>
      <c r="G4771" s="1" t="s">
        <v>376</v>
      </c>
      <c r="H4771" s="1" t="s">
        <v>28</v>
      </c>
      <c r="I4771">
        <v>2</v>
      </c>
      <c r="J4771" s="1" t="str">
        <f>+VLOOKUP(bloques1a3[[#This Row],[respuesta]],respuestas.emociones[],2,0)</f>
        <v>alegria</v>
      </c>
      <c r="K4771" s="1">
        <f>+VLOOKUP(bloques1a3[[#This Row],[niño]],BD.niños[[Código]:[edad]],5,0)</f>
        <v>8</v>
      </c>
      <c r="L4771" s="1">
        <f>+IF(bloques1a3[[#This Row],[correcta]]=bloques1a3[[#This Row],[respuesta]],1,0)</f>
        <v>1</v>
      </c>
      <c r="M4771" s="1">
        <f>+IF(bloques1a3[[#This Row],[Sexo]]="F",1,0)</f>
        <v>0</v>
      </c>
    </row>
    <row r="4772" spans="1:13" x14ac:dyDescent="0.55000000000000004">
      <c r="A4772">
        <v>78</v>
      </c>
      <c r="B4772" s="1" t="s">
        <v>537</v>
      </c>
      <c r="C4772" s="1" t="s">
        <v>1</v>
      </c>
      <c r="D4772">
        <v>2</v>
      </c>
      <c r="E4772" s="1" t="s">
        <v>141</v>
      </c>
      <c r="F4772">
        <v>1</v>
      </c>
      <c r="G4772" s="1" t="s">
        <v>376</v>
      </c>
      <c r="H4772" s="1" t="s">
        <v>29</v>
      </c>
      <c r="I4772">
        <v>2</v>
      </c>
      <c r="J4772" s="1" t="str">
        <f>+VLOOKUP(bloques1a3[[#This Row],[respuesta]],respuestas.emociones[],2,0)</f>
        <v>neutra</v>
      </c>
      <c r="K4772" s="1">
        <f>+VLOOKUP(bloques1a3[[#This Row],[niño]],BD.niños[[Código]:[edad]],5,0)</f>
        <v>7</v>
      </c>
      <c r="L4772" s="1">
        <f>+IF(bloques1a3[[#This Row],[correcta]]=bloques1a3[[#This Row],[respuesta]],1,0)</f>
        <v>0</v>
      </c>
      <c r="M4772" s="1">
        <f>+IF(bloques1a3[[#This Row],[Sexo]]="F",1,0)</f>
        <v>1</v>
      </c>
    </row>
    <row r="4773" spans="1:13" x14ac:dyDescent="0.55000000000000004">
      <c r="A4773">
        <v>78</v>
      </c>
      <c r="B4773" s="1" t="s">
        <v>537</v>
      </c>
      <c r="C4773" s="1" t="s">
        <v>1</v>
      </c>
      <c r="D4773">
        <v>2</v>
      </c>
      <c r="E4773" s="1" t="s">
        <v>145</v>
      </c>
      <c r="F4773">
        <v>2</v>
      </c>
      <c r="G4773" s="1" t="s">
        <v>376</v>
      </c>
      <c r="H4773" s="1" t="s">
        <v>28</v>
      </c>
      <c r="I4773">
        <v>2</v>
      </c>
      <c r="J4773" s="1" t="str">
        <f>+VLOOKUP(bloques1a3[[#This Row],[respuesta]],respuestas.emociones[],2,0)</f>
        <v>alegria</v>
      </c>
      <c r="K4773" s="1">
        <f>+VLOOKUP(bloques1a3[[#This Row],[niño]],BD.niños[[Código]:[edad]],5,0)</f>
        <v>8</v>
      </c>
      <c r="L4773" s="1">
        <f>+IF(bloques1a3[[#This Row],[correcta]]=bloques1a3[[#This Row],[respuesta]],1,0)</f>
        <v>1</v>
      </c>
      <c r="M4773" s="1">
        <f>+IF(bloques1a3[[#This Row],[Sexo]]="F",1,0)</f>
        <v>0</v>
      </c>
    </row>
    <row r="4774" spans="1:13" x14ac:dyDescent="0.55000000000000004">
      <c r="A4774">
        <v>78</v>
      </c>
      <c r="B4774" s="1" t="s">
        <v>537</v>
      </c>
      <c r="C4774" s="1" t="s">
        <v>1</v>
      </c>
      <c r="D4774">
        <v>2</v>
      </c>
      <c r="E4774" s="1" t="s">
        <v>147</v>
      </c>
      <c r="F4774">
        <v>2</v>
      </c>
      <c r="G4774" s="1" t="s">
        <v>376</v>
      </c>
      <c r="H4774" s="1" t="s">
        <v>28</v>
      </c>
      <c r="I4774">
        <v>2</v>
      </c>
      <c r="J4774" s="1" t="str">
        <f>+VLOOKUP(bloques1a3[[#This Row],[respuesta]],respuestas.emociones[],2,0)</f>
        <v>alegria</v>
      </c>
      <c r="K4774" s="1">
        <f>+VLOOKUP(bloques1a3[[#This Row],[niño]],BD.niños[[Código]:[edad]],5,0)</f>
        <v>8</v>
      </c>
      <c r="L4774" s="1">
        <f>+IF(bloques1a3[[#This Row],[correcta]]=bloques1a3[[#This Row],[respuesta]],1,0)</f>
        <v>1</v>
      </c>
      <c r="M4774" s="1">
        <f>+IF(bloques1a3[[#This Row],[Sexo]]="F",1,0)</f>
        <v>0</v>
      </c>
    </row>
    <row r="4775" spans="1:13" x14ac:dyDescent="0.55000000000000004">
      <c r="A4775">
        <v>78</v>
      </c>
      <c r="B4775" s="1" t="s">
        <v>537</v>
      </c>
      <c r="C4775" s="1" t="s">
        <v>1</v>
      </c>
      <c r="D4775">
        <v>2</v>
      </c>
      <c r="E4775" s="1" t="s">
        <v>214</v>
      </c>
      <c r="F4775">
        <v>2</v>
      </c>
      <c r="G4775" s="1" t="s">
        <v>377</v>
      </c>
      <c r="H4775" s="1" t="s">
        <v>29</v>
      </c>
      <c r="I4775">
        <v>2</v>
      </c>
      <c r="J4775" s="1" t="str">
        <f>+VLOOKUP(bloques1a3[[#This Row],[respuesta]],respuestas.emociones[],2,0)</f>
        <v>alegria</v>
      </c>
      <c r="K4775" s="1">
        <f>+VLOOKUP(bloques1a3[[#This Row],[niño]],BD.niños[[Código]:[edad]],5,0)</f>
        <v>10</v>
      </c>
      <c r="L4775" s="1">
        <f>+IF(bloques1a3[[#This Row],[correcta]]=bloques1a3[[#This Row],[respuesta]],1,0)</f>
        <v>1</v>
      </c>
      <c r="M4775" s="1">
        <f>+IF(bloques1a3[[#This Row],[Sexo]]="F",1,0)</f>
        <v>1</v>
      </c>
    </row>
    <row r="4776" spans="1:13" x14ac:dyDescent="0.55000000000000004">
      <c r="A4776">
        <v>78</v>
      </c>
      <c r="B4776" s="1" t="s">
        <v>537</v>
      </c>
      <c r="C4776" s="1" t="s">
        <v>1</v>
      </c>
      <c r="D4776">
        <v>2</v>
      </c>
      <c r="E4776" s="1" t="s">
        <v>217</v>
      </c>
      <c r="F4776">
        <v>2</v>
      </c>
      <c r="G4776" s="1" t="s">
        <v>377</v>
      </c>
      <c r="H4776" s="1" t="s">
        <v>29</v>
      </c>
      <c r="I4776">
        <v>2</v>
      </c>
      <c r="J4776" s="1" t="str">
        <f>+VLOOKUP(bloques1a3[[#This Row],[respuesta]],respuestas.emociones[],2,0)</f>
        <v>alegria</v>
      </c>
      <c r="K4776" s="1">
        <f>+VLOOKUP(bloques1a3[[#This Row],[niño]],BD.niños[[Código]:[edad]],5,0)</f>
        <v>10</v>
      </c>
      <c r="L4776" s="1">
        <f>+IF(bloques1a3[[#This Row],[correcta]]=bloques1a3[[#This Row],[respuesta]],1,0)</f>
        <v>1</v>
      </c>
      <c r="M4776" s="1">
        <f>+IF(bloques1a3[[#This Row],[Sexo]]="F",1,0)</f>
        <v>1</v>
      </c>
    </row>
    <row r="4777" spans="1:13" x14ac:dyDescent="0.55000000000000004">
      <c r="A4777">
        <v>78</v>
      </c>
      <c r="B4777" s="1" t="s">
        <v>537</v>
      </c>
      <c r="C4777" s="1" t="s">
        <v>1</v>
      </c>
      <c r="D4777">
        <v>2</v>
      </c>
      <c r="E4777" s="1" t="s">
        <v>220</v>
      </c>
      <c r="F4777">
        <v>2</v>
      </c>
      <c r="G4777" s="1" t="s">
        <v>377</v>
      </c>
      <c r="H4777" s="1" t="s">
        <v>29</v>
      </c>
      <c r="I4777">
        <v>2</v>
      </c>
      <c r="J4777" s="1" t="str">
        <f>+VLOOKUP(bloques1a3[[#This Row],[respuesta]],respuestas.emociones[],2,0)</f>
        <v>alegria</v>
      </c>
      <c r="K4777" s="1">
        <f>+VLOOKUP(bloques1a3[[#This Row],[niño]],BD.niños[[Código]:[edad]],5,0)</f>
        <v>10</v>
      </c>
      <c r="L4777" s="1">
        <f>+IF(bloques1a3[[#This Row],[correcta]]=bloques1a3[[#This Row],[respuesta]],1,0)</f>
        <v>1</v>
      </c>
      <c r="M4777" s="1">
        <f>+IF(bloques1a3[[#This Row],[Sexo]]="F",1,0)</f>
        <v>1</v>
      </c>
    </row>
    <row r="4778" spans="1:13" x14ac:dyDescent="0.55000000000000004">
      <c r="A4778">
        <v>78</v>
      </c>
      <c r="B4778" s="1" t="s">
        <v>537</v>
      </c>
      <c r="C4778" s="1" t="s">
        <v>1</v>
      </c>
      <c r="D4778">
        <v>2</v>
      </c>
      <c r="E4778" s="1" t="s">
        <v>223</v>
      </c>
      <c r="F4778">
        <v>1</v>
      </c>
      <c r="G4778" s="1" t="s">
        <v>376</v>
      </c>
      <c r="H4778" s="1" t="s">
        <v>29</v>
      </c>
      <c r="I4778">
        <v>2</v>
      </c>
      <c r="J4778" s="1" t="str">
        <f>+VLOOKUP(bloques1a3[[#This Row],[respuesta]],respuestas.emociones[],2,0)</f>
        <v>neutra</v>
      </c>
      <c r="K4778" s="1">
        <f>+VLOOKUP(bloques1a3[[#This Row],[niño]],BD.niños[[Código]:[edad]],5,0)</f>
        <v>8</v>
      </c>
      <c r="L4778" s="1">
        <f>+IF(bloques1a3[[#This Row],[correcta]]=bloques1a3[[#This Row],[respuesta]],1,0)</f>
        <v>0</v>
      </c>
      <c r="M4778" s="1">
        <f>+IF(bloques1a3[[#This Row],[Sexo]]="F",1,0)</f>
        <v>1</v>
      </c>
    </row>
    <row r="4779" spans="1:13" x14ac:dyDescent="0.55000000000000004">
      <c r="A4779">
        <v>78</v>
      </c>
      <c r="B4779" s="1" t="s">
        <v>537</v>
      </c>
      <c r="C4779" s="1" t="s">
        <v>1</v>
      </c>
      <c r="D4779">
        <v>2</v>
      </c>
      <c r="E4779" s="1" t="s">
        <v>226</v>
      </c>
      <c r="F4779">
        <v>2</v>
      </c>
      <c r="G4779" s="1" t="s">
        <v>377</v>
      </c>
      <c r="H4779" s="1" t="s">
        <v>28</v>
      </c>
      <c r="I4779">
        <v>2</v>
      </c>
      <c r="J4779" s="1" t="str">
        <f>+VLOOKUP(bloques1a3[[#This Row],[respuesta]],respuestas.emociones[],2,0)</f>
        <v>alegria</v>
      </c>
      <c r="K4779" s="1">
        <f>+VLOOKUP(bloques1a3[[#This Row],[niño]],BD.niños[[Código]:[edad]],5,0)</f>
        <v>10</v>
      </c>
      <c r="L4779" s="1">
        <f>+IF(bloques1a3[[#This Row],[correcta]]=bloques1a3[[#This Row],[respuesta]],1,0)</f>
        <v>1</v>
      </c>
      <c r="M4779" s="1">
        <f>+IF(bloques1a3[[#This Row],[Sexo]]="F",1,0)</f>
        <v>0</v>
      </c>
    </row>
    <row r="4780" spans="1:13" x14ac:dyDescent="0.55000000000000004">
      <c r="A4780">
        <v>78</v>
      </c>
      <c r="B4780" s="1" t="s">
        <v>537</v>
      </c>
      <c r="C4780" s="1" t="s">
        <v>1</v>
      </c>
      <c r="D4780">
        <v>2</v>
      </c>
      <c r="E4780" s="1" t="s">
        <v>229</v>
      </c>
      <c r="F4780">
        <v>2</v>
      </c>
      <c r="G4780" s="1" t="s">
        <v>376</v>
      </c>
      <c r="H4780" s="1" t="s">
        <v>28</v>
      </c>
      <c r="I4780">
        <v>2</v>
      </c>
      <c r="J4780" s="1" t="str">
        <f>+VLOOKUP(bloques1a3[[#This Row],[respuesta]],respuestas.emociones[],2,0)</f>
        <v>alegria</v>
      </c>
      <c r="K4780" s="1">
        <f>+VLOOKUP(bloques1a3[[#This Row],[niño]],BD.niños[[Código]:[edad]],5,0)</f>
        <v>7</v>
      </c>
      <c r="L4780" s="1">
        <f>+IF(bloques1a3[[#This Row],[correcta]]=bloques1a3[[#This Row],[respuesta]],1,0)</f>
        <v>1</v>
      </c>
      <c r="M4780" s="1">
        <f>+IF(bloques1a3[[#This Row],[Sexo]]="F",1,0)</f>
        <v>0</v>
      </c>
    </row>
    <row r="4781" spans="1:13" x14ac:dyDescent="0.55000000000000004">
      <c r="A4781">
        <v>78</v>
      </c>
      <c r="B4781" s="1" t="s">
        <v>537</v>
      </c>
      <c r="C4781" s="1" t="s">
        <v>1</v>
      </c>
      <c r="D4781">
        <v>2</v>
      </c>
      <c r="E4781" s="1" t="s">
        <v>231</v>
      </c>
      <c r="F4781">
        <v>2</v>
      </c>
      <c r="G4781" s="1" t="s">
        <v>375</v>
      </c>
      <c r="H4781" s="1" t="s">
        <v>29</v>
      </c>
      <c r="I4781">
        <v>2</v>
      </c>
      <c r="J4781" s="1" t="str">
        <f>+VLOOKUP(bloques1a3[[#This Row],[respuesta]],respuestas.emociones[],2,0)</f>
        <v>alegria</v>
      </c>
      <c r="K4781" s="1">
        <f>+VLOOKUP(bloques1a3[[#This Row],[niño]],BD.niños[[Código]:[edad]],5,0)</f>
        <v>6</v>
      </c>
      <c r="L4781" s="1">
        <f>+IF(bloques1a3[[#This Row],[correcta]]=bloques1a3[[#This Row],[respuesta]],1,0)</f>
        <v>1</v>
      </c>
      <c r="M4781" s="1">
        <f>+IF(bloques1a3[[#This Row],[Sexo]]="F",1,0)</f>
        <v>1</v>
      </c>
    </row>
    <row r="4782" spans="1:13" x14ac:dyDescent="0.55000000000000004">
      <c r="A4782">
        <v>78</v>
      </c>
      <c r="B4782" s="1" t="s">
        <v>537</v>
      </c>
      <c r="C4782" s="1" t="s">
        <v>1</v>
      </c>
      <c r="D4782">
        <v>2</v>
      </c>
      <c r="E4782" s="1" t="s">
        <v>286</v>
      </c>
      <c r="F4782">
        <v>2</v>
      </c>
      <c r="G4782" s="1" t="s">
        <v>375</v>
      </c>
      <c r="H4782" s="1" t="s">
        <v>28</v>
      </c>
      <c r="I4782">
        <v>2</v>
      </c>
      <c r="J4782" s="1" t="str">
        <f>+VLOOKUP(bloques1a3[[#This Row],[respuesta]],respuestas.emociones[],2,0)</f>
        <v>alegria</v>
      </c>
      <c r="K4782" s="1">
        <f>+VLOOKUP(bloques1a3[[#This Row],[niño]],BD.niños[[Código]:[edad]],5,0)</f>
        <v>5</v>
      </c>
      <c r="L4782" s="1">
        <f>+IF(bloques1a3[[#This Row],[correcta]]=bloques1a3[[#This Row],[respuesta]],1,0)</f>
        <v>1</v>
      </c>
      <c r="M4782" s="1">
        <f>+IF(bloques1a3[[#This Row],[Sexo]]="F",1,0)</f>
        <v>0</v>
      </c>
    </row>
    <row r="4783" spans="1:13" x14ac:dyDescent="0.55000000000000004">
      <c r="A4783">
        <v>78</v>
      </c>
      <c r="B4783" s="1" t="s">
        <v>537</v>
      </c>
      <c r="C4783" s="1" t="s">
        <v>1</v>
      </c>
      <c r="D4783">
        <v>2</v>
      </c>
      <c r="E4783" s="1" t="s">
        <v>290</v>
      </c>
      <c r="F4783">
        <v>2</v>
      </c>
      <c r="G4783" s="1" t="s">
        <v>375</v>
      </c>
      <c r="H4783" s="1" t="s">
        <v>28</v>
      </c>
      <c r="I4783">
        <v>2</v>
      </c>
      <c r="J4783" s="1" t="str">
        <f>+VLOOKUP(bloques1a3[[#This Row],[respuesta]],respuestas.emociones[],2,0)</f>
        <v>alegria</v>
      </c>
      <c r="K4783" s="1">
        <f>+VLOOKUP(bloques1a3[[#This Row],[niño]],BD.niños[[Código]:[edad]],5,0)</f>
        <v>6</v>
      </c>
      <c r="L4783" s="1">
        <f>+IF(bloques1a3[[#This Row],[correcta]]=bloques1a3[[#This Row],[respuesta]],1,0)</f>
        <v>1</v>
      </c>
      <c r="M4783" s="1">
        <f>+IF(bloques1a3[[#This Row],[Sexo]]="F",1,0)</f>
        <v>0</v>
      </c>
    </row>
    <row r="4784" spans="1:13" x14ac:dyDescent="0.55000000000000004">
      <c r="A4784">
        <v>78</v>
      </c>
      <c r="B4784" s="1" t="s">
        <v>537</v>
      </c>
      <c r="C4784" s="1" t="s">
        <v>1</v>
      </c>
      <c r="D4784">
        <v>2</v>
      </c>
      <c r="E4784" s="1" t="s">
        <v>294</v>
      </c>
      <c r="F4784">
        <v>2</v>
      </c>
      <c r="G4784" s="1" t="s">
        <v>376</v>
      </c>
      <c r="H4784" s="1" t="s">
        <v>28</v>
      </c>
      <c r="I4784">
        <v>2</v>
      </c>
      <c r="J4784" s="1" t="str">
        <f>+VLOOKUP(bloques1a3[[#This Row],[respuesta]],respuestas.emociones[],2,0)</f>
        <v>alegria</v>
      </c>
      <c r="K4784" s="1">
        <f>+VLOOKUP(bloques1a3[[#This Row],[niño]],BD.niños[[Código]:[edad]],5,0)</f>
        <v>7</v>
      </c>
      <c r="L4784" s="1">
        <f>+IF(bloques1a3[[#This Row],[correcta]]=bloques1a3[[#This Row],[respuesta]],1,0)</f>
        <v>1</v>
      </c>
      <c r="M4784" s="1">
        <f>+IF(bloques1a3[[#This Row],[Sexo]]="F",1,0)</f>
        <v>0</v>
      </c>
    </row>
    <row r="4785" spans="1:13" x14ac:dyDescent="0.55000000000000004">
      <c r="A4785">
        <v>78</v>
      </c>
      <c r="B4785" s="1" t="s">
        <v>537</v>
      </c>
      <c r="C4785" s="1" t="s">
        <v>1</v>
      </c>
      <c r="D4785">
        <v>2</v>
      </c>
      <c r="E4785" s="1" t="s">
        <v>295</v>
      </c>
      <c r="F4785">
        <v>2</v>
      </c>
      <c r="G4785" s="1" t="s">
        <v>376</v>
      </c>
      <c r="H4785" s="1" t="s">
        <v>28</v>
      </c>
      <c r="I4785">
        <v>2</v>
      </c>
      <c r="J4785" s="1" t="str">
        <f>+VLOOKUP(bloques1a3[[#This Row],[respuesta]],respuestas.emociones[],2,0)</f>
        <v>alegria</v>
      </c>
      <c r="K4785" s="1">
        <f>+VLOOKUP(bloques1a3[[#This Row],[niño]],BD.niños[[Código]:[edad]],5,0)</f>
        <v>8</v>
      </c>
      <c r="L4785" s="1">
        <f>+IF(bloques1a3[[#This Row],[correcta]]=bloques1a3[[#This Row],[respuesta]],1,0)</f>
        <v>1</v>
      </c>
      <c r="M4785" s="1">
        <f>+IF(bloques1a3[[#This Row],[Sexo]]="F",1,0)</f>
        <v>0</v>
      </c>
    </row>
    <row r="4786" spans="1:13" x14ac:dyDescent="0.55000000000000004">
      <c r="A4786">
        <v>78</v>
      </c>
      <c r="B4786" s="1" t="s">
        <v>537</v>
      </c>
      <c r="C4786" s="1" t="s">
        <v>1</v>
      </c>
      <c r="D4786">
        <v>2</v>
      </c>
      <c r="E4786" s="1" t="s">
        <v>317</v>
      </c>
      <c r="F4786">
        <v>2</v>
      </c>
      <c r="G4786" s="1" t="s">
        <v>377</v>
      </c>
      <c r="H4786" s="1" t="s">
        <v>29</v>
      </c>
      <c r="I4786">
        <v>2</v>
      </c>
      <c r="J4786" s="1" t="str">
        <f>+VLOOKUP(bloques1a3[[#This Row],[respuesta]],respuestas.emociones[],2,0)</f>
        <v>alegria</v>
      </c>
      <c r="K4786" s="1">
        <f>+VLOOKUP(bloques1a3[[#This Row],[niño]],BD.niños[[Código]:[edad]],5,0)</f>
        <v>10</v>
      </c>
      <c r="L4786" s="1">
        <f>+IF(bloques1a3[[#This Row],[correcta]]=bloques1a3[[#This Row],[respuesta]],1,0)</f>
        <v>1</v>
      </c>
      <c r="M4786" s="1">
        <f>+IF(bloques1a3[[#This Row],[Sexo]]="F",1,0)</f>
        <v>1</v>
      </c>
    </row>
    <row r="4787" spans="1:13" x14ac:dyDescent="0.55000000000000004">
      <c r="A4787">
        <v>78</v>
      </c>
      <c r="B4787" s="1" t="s">
        <v>537</v>
      </c>
      <c r="C4787" s="1" t="s">
        <v>1</v>
      </c>
      <c r="D4787">
        <v>2</v>
      </c>
      <c r="E4787" s="1" t="s">
        <v>320</v>
      </c>
      <c r="F4787">
        <v>2</v>
      </c>
      <c r="G4787" s="1" t="s">
        <v>377</v>
      </c>
      <c r="H4787" s="1" t="s">
        <v>28</v>
      </c>
      <c r="I4787">
        <v>2</v>
      </c>
      <c r="J4787" s="1" t="str">
        <f>+VLOOKUP(bloques1a3[[#This Row],[respuesta]],respuestas.emociones[],2,0)</f>
        <v>alegria</v>
      </c>
      <c r="K4787" s="1">
        <f>+VLOOKUP(bloques1a3[[#This Row],[niño]],BD.niños[[Código]:[edad]],5,0)</f>
        <v>10</v>
      </c>
      <c r="L4787" s="1">
        <f>+IF(bloques1a3[[#This Row],[correcta]]=bloques1a3[[#This Row],[respuesta]],1,0)</f>
        <v>1</v>
      </c>
      <c r="M4787" s="1">
        <f>+IF(bloques1a3[[#This Row],[Sexo]]="F",1,0)</f>
        <v>0</v>
      </c>
    </row>
    <row r="4788" spans="1:13" x14ac:dyDescent="0.55000000000000004">
      <c r="A4788">
        <v>78</v>
      </c>
      <c r="B4788" s="1" t="s">
        <v>537</v>
      </c>
      <c r="C4788" s="1" t="s">
        <v>1</v>
      </c>
      <c r="D4788">
        <v>2</v>
      </c>
      <c r="E4788" s="1" t="s">
        <v>323</v>
      </c>
      <c r="F4788">
        <v>2</v>
      </c>
      <c r="G4788" s="1" t="s">
        <v>376</v>
      </c>
      <c r="H4788" s="1" t="s">
        <v>29</v>
      </c>
      <c r="I4788">
        <v>2</v>
      </c>
      <c r="J4788" s="1" t="str">
        <f>+VLOOKUP(bloques1a3[[#This Row],[respuesta]],respuestas.emociones[],2,0)</f>
        <v>alegria</v>
      </c>
      <c r="K4788" s="1">
        <f>+VLOOKUP(bloques1a3[[#This Row],[niño]],BD.niños[[Código]:[edad]],5,0)</f>
        <v>8</v>
      </c>
      <c r="L4788" s="1">
        <f>+IF(bloques1a3[[#This Row],[correcta]]=bloques1a3[[#This Row],[respuesta]],1,0)</f>
        <v>1</v>
      </c>
      <c r="M4788" s="1">
        <f>+IF(bloques1a3[[#This Row],[Sexo]]="F",1,0)</f>
        <v>1</v>
      </c>
    </row>
    <row r="4789" spans="1:13" x14ac:dyDescent="0.55000000000000004">
      <c r="A4789">
        <v>78</v>
      </c>
      <c r="B4789" s="1" t="s">
        <v>537</v>
      </c>
      <c r="C4789" s="1" t="s">
        <v>1</v>
      </c>
      <c r="D4789">
        <v>2</v>
      </c>
      <c r="E4789" s="1" t="s">
        <v>327</v>
      </c>
      <c r="F4789">
        <v>2</v>
      </c>
      <c r="G4789" s="1" t="s">
        <v>376</v>
      </c>
      <c r="H4789" s="1" t="s">
        <v>29</v>
      </c>
      <c r="I4789">
        <v>2</v>
      </c>
      <c r="J4789" s="1" t="str">
        <f>+VLOOKUP(bloques1a3[[#This Row],[respuesta]],respuestas.emociones[],2,0)</f>
        <v>alegria</v>
      </c>
      <c r="K4789" s="1">
        <f>+VLOOKUP(bloques1a3[[#This Row],[niño]],BD.niños[[Código]:[edad]],5,0)</f>
        <v>7</v>
      </c>
      <c r="L4789" s="1">
        <f>+IF(bloques1a3[[#This Row],[correcta]]=bloques1a3[[#This Row],[respuesta]],1,0)</f>
        <v>1</v>
      </c>
      <c r="M4789" s="1">
        <f>+IF(bloques1a3[[#This Row],[Sexo]]="F",1,0)</f>
        <v>1</v>
      </c>
    </row>
    <row r="4790" spans="1:13" x14ac:dyDescent="0.55000000000000004">
      <c r="A4790">
        <v>78</v>
      </c>
      <c r="B4790" s="1" t="s">
        <v>537</v>
      </c>
      <c r="C4790" s="1" t="s">
        <v>1</v>
      </c>
      <c r="D4790">
        <v>2</v>
      </c>
      <c r="E4790" s="1" t="s">
        <v>331</v>
      </c>
      <c r="F4790">
        <v>2</v>
      </c>
      <c r="G4790" s="1" t="s">
        <v>376</v>
      </c>
      <c r="H4790" s="1" t="s">
        <v>29</v>
      </c>
      <c r="I4790">
        <v>2</v>
      </c>
      <c r="J4790" s="1" t="str">
        <f>+VLOOKUP(bloques1a3[[#This Row],[respuesta]],respuestas.emociones[],2,0)</f>
        <v>alegria</v>
      </c>
      <c r="K4790" s="1">
        <f>+VLOOKUP(bloques1a3[[#This Row],[niño]],BD.niños[[Código]:[edad]],5,0)</f>
        <v>8</v>
      </c>
      <c r="L4790" s="1">
        <f>+IF(bloques1a3[[#This Row],[correcta]]=bloques1a3[[#This Row],[respuesta]],1,0)</f>
        <v>1</v>
      </c>
      <c r="M4790" s="1">
        <f>+IF(bloques1a3[[#This Row],[Sexo]]="F",1,0)</f>
        <v>1</v>
      </c>
    </row>
    <row r="4791" spans="1:13" x14ac:dyDescent="0.55000000000000004">
      <c r="A4791">
        <v>79</v>
      </c>
      <c r="B4791" s="1" t="s">
        <v>538</v>
      </c>
      <c r="C4791" s="1" t="s">
        <v>3</v>
      </c>
      <c r="D4791">
        <v>4</v>
      </c>
      <c r="E4791" s="1" t="s">
        <v>105</v>
      </c>
      <c r="F4791">
        <v>1</v>
      </c>
      <c r="G4791" s="1" t="s">
        <v>377</v>
      </c>
      <c r="H4791" s="1" t="s">
        <v>29</v>
      </c>
      <c r="I4791">
        <v>2</v>
      </c>
      <c r="J4791" s="1" t="str">
        <f>+VLOOKUP(bloques1a3[[#This Row],[respuesta]],respuestas.emociones[],2,0)</f>
        <v>neutra</v>
      </c>
      <c r="K4791" s="1">
        <f>+VLOOKUP(bloques1a3[[#This Row],[niño]],BD.niños[[Código]:[edad]],5,0)</f>
        <v>10</v>
      </c>
      <c r="L4791" s="1">
        <f>+IF(bloques1a3[[#This Row],[correcta]]=bloques1a3[[#This Row],[respuesta]],1,0)</f>
        <v>0</v>
      </c>
      <c r="M4791" s="1">
        <f>+IF(bloques1a3[[#This Row],[Sexo]]="F",1,0)</f>
        <v>1</v>
      </c>
    </row>
    <row r="4792" spans="1:13" x14ac:dyDescent="0.55000000000000004">
      <c r="A4792">
        <v>79</v>
      </c>
      <c r="B4792" s="1" t="s">
        <v>538</v>
      </c>
      <c r="C4792" s="1" t="s">
        <v>3</v>
      </c>
      <c r="D4792">
        <v>4</v>
      </c>
      <c r="E4792" s="1" t="s">
        <v>108</v>
      </c>
      <c r="F4792">
        <v>1</v>
      </c>
      <c r="G4792" s="1" t="s">
        <v>377</v>
      </c>
      <c r="H4792" s="1" t="s">
        <v>29</v>
      </c>
      <c r="I4792">
        <v>2</v>
      </c>
      <c r="J4792" s="1" t="str">
        <f>+VLOOKUP(bloques1a3[[#This Row],[respuesta]],respuestas.emociones[],2,0)</f>
        <v>neutra</v>
      </c>
      <c r="K4792" s="1">
        <f>+VLOOKUP(bloques1a3[[#This Row],[niño]],BD.niños[[Código]:[edad]],5,0)</f>
        <v>10</v>
      </c>
      <c r="L4792" s="1">
        <f>+IF(bloques1a3[[#This Row],[correcta]]=bloques1a3[[#This Row],[respuesta]],1,0)</f>
        <v>0</v>
      </c>
      <c r="M4792" s="1">
        <f>+IF(bloques1a3[[#This Row],[Sexo]]="F",1,0)</f>
        <v>1</v>
      </c>
    </row>
    <row r="4793" spans="1:13" x14ac:dyDescent="0.55000000000000004">
      <c r="A4793">
        <v>79</v>
      </c>
      <c r="B4793" s="1" t="s">
        <v>538</v>
      </c>
      <c r="C4793" s="1" t="s">
        <v>3</v>
      </c>
      <c r="D4793">
        <v>4</v>
      </c>
      <c r="E4793" s="1" t="s">
        <v>112</v>
      </c>
      <c r="F4793">
        <v>1</v>
      </c>
      <c r="G4793" s="1" t="s">
        <v>377</v>
      </c>
      <c r="H4793" s="1" t="s">
        <v>29</v>
      </c>
      <c r="I4793">
        <v>2</v>
      </c>
      <c r="J4793" s="1" t="str">
        <f>+VLOOKUP(bloques1a3[[#This Row],[respuesta]],respuestas.emociones[],2,0)</f>
        <v>neutra</v>
      </c>
      <c r="K4793" s="1">
        <f>+VLOOKUP(bloques1a3[[#This Row],[niño]],BD.niños[[Código]:[edad]],5,0)</f>
        <v>9</v>
      </c>
      <c r="L4793" s="1">
        <f>+IF(bloques1a3[[#This Row],[correcta]]=bloques1a3[[#This Row],[respuesta]],1,0)</f>
        <v>0</v>
      </c>
      <c r="M4793" s="1">
        <f>+IF(bloques1a3[[#This Row],[Sexo]]="F",1,0)</f>
        <v>1</v>
      </c>
    </row>
    <row r="4794" spans="1:13" x14ac:dyDescent="0.55000000000000004">
      <c r="A4794">
        <v>79</v>
      </c>
      <c r="B4794" s="1" t="s">
        <v>538</v>
      </c>
      <c r="C4794" s="1" t="s">
        <v>3</v>
      </c>
      <c r="D4794">
        <v>4</v>
      </c>
      <c r="E4794" s="1" t="s">
        <v>116</v>
      </c>
      <c r="F4794">
        <v>1</v>
      </c>
      <c r="G4794" s="1" t="s">
        <v>377</v>
      </c>
      <c r="H4794" s="1" t="s">
        <v>29</v>
      </c>
      <c r="I4794">
        <v>2</v>
      </c>
      <c r="J4794" s="1" t="str">
        <f>+VLOOKUP(bloques1a3[[#This Row],[respuesta]],respuestas.emociones[],2,0)</f>
        <v>neutra</v>
      </c>
      <c r="K4794" s="1">
        <f>+VLOOKUP(bloques1a3[[#This Row],[niño]],BD.niños[[Código]:[edad]],5,0)</f>
        <v>9</v>
      </c>
      <c r="L4794" s="1">
        <f>+IF(bloques1a3[[#This Row],[correcta]]=bloques1a3[[#This Row],[respuesta]],1,0)</f>
        <v>0</v>
      </c>
      <c r="M4794" s="1">
        <f>+IF(bloques1a3[[#This Row],[Sexo]]="F",1,0)</f>
        <v>1</v>
      </c>
    </row>
    <row r="4795" spans="1:13" x14ac:dyDescent="0.55000000000000004">
      <c r="A4795">
        <v>79</v>
      </c>
      <c r="B4795" s="1" t="s">
        <v>538</v>
      </c>
      <c r="C4795" s="1" t="s">
        <v>3</v>
      </c>
      <c r="D4795">
        <v>4</v>
      </c>
      <c r="E4795" s="1" t="s">
        <v>120</v>
      </c>
      <c r="F4795">
        <v>1</v>
      </c>
      <c r="G4795" s="1" t="s">
        <v>377</v>
      </c>
      <c r="H4795" s="1" t="s">
        <v>28</v>
      </c>
      <c r="I4795">
        <v>2</v>
      </c>
      <c r="J4795" s="1" t="str">
        <f>+VLOOKUP(bloques1a3[[#This Row],[respuesta]],respuestas.emociones[],2,0)</f>
        <v>neutra</v>
      </c>
      <c r="K4795" s="1">
        <f>+VLOOKUP(bloques1a3[[#This Row],[niño]],BD.niños[[Código]:[edad]],5,0)</f>
        <v>10</v>
      </c>
      <c r="L4795" s="1">
        <f>+IF(bloques1a3[[#This Row],[correcta]]=bloques1a3[[#This Row],[respuesta]],1,0)</f>
        <v>0</v>
      </c>
      <c r="M4795" s="1">
        <f>+IF(bloques1a3[[#This Row],[Sexo]]="F",1,0)</f>
        <v>0</v>
      </c>
    </row>
    <row r="4796" spans="1:13" x14ac:dyDescent="0.55000000000000004">
      <c r="A4796">
        <v>79</v>
      </c>
      <c r="B4796" s="1" t="s">
        <v>538</v>
      </c>
      <c r="C4796" s="1" t="s">
        <v>3</v>
      </c>
      <c r="D4796">
        <v>4</v>
      </c>
      <c r="E4796" s="1" t="s">
        <v>123</v>
      </c>
      <c r="F4796">
        <v>1</v>
      </c>
      <c r="G4796" s="1" t="s">
        <v>376</v>
      </c>
      <c r="H4796" s="1" t="s">
        <v>28</v>
      </c>
      <c r="I4796">
        <v>2</v>
      </c>
      <c r="J4796" s="1" t="str">
        <f>+VLOOKUP(bloques1a3[[#This Row],[respuesta]],respuestas.emociones[],2,0)</f>
        <v>neutra</v>
      </c>
      <c r="K4796" s="1">
        <f>+VLOOKUP(bloques1a3[[#This Row],[niño]],BD.niños[[Código]:[edad]],5,0)</f>
        <v>8</v>
      </c>
      <c r="L4796" s="1">
        <f>+IF(bloques1a3[[#This Row],[correcta]]=bloques1a3[[#This Row],[respuesta]],1,0)</f>
        <v>0</v>
      </c>
      <c r="M4796" s="1">
        <f>+IF(bloques1a3[[#This Row],[Sexo]]="F",1,0)</f>
        <v>0</v>
      </c>
    </row>
    <row r="4797" spans="1:13" x14ac:dyDescent="0.55000000000000004">
      <c r="A4797">
        <v>79</v>
      </c>
      <c r="B4797" s="1" t="s">
        <v>538</v>
      </c>
      <c r="C4797" s="1" t="s">
        <v>3</v>
      </c>
      <c r="D4797">
        <v>4</v>
      </c>
      <c r="E4797" s="1" t="s">
        <v>127</v>
      </c>
      <c r="F4797">
        <v>3</v>
      </c>
      <c r="G4797" s="1" t="s">
        <v>375</v>
      </c>
      <c r="H4797" s="1" t="s">
        <v>28</v>
      </c>
      <c r="I4797">
        <v>2</v>
      </c>
      <c r="J4797" s="1" t="str">
        <f>+VLOOKUP(bloques1a3[[#This Row],[respuesta]],respuestas.emociones[],2,0)</f>
        <v>tristeza</v>
      </c>
      <c r="K4797" s="1">
        <f>+VLOOKUP(bloques1a3[[#This Row],[niño]],BD.niños[[Código]:[edad]],5,0)</f>
        <v>6</v>
      </c>
      <c r="L4797" s="1">
        <f>+IF(bloques1a3[[#This Row],[correcta]]=bloques1a3[[#This Row],[respuesta]],1,0)</f>
        <v>0</v>
      </c>
      <c r="M4797" s="1">
        <f>+IF(bloques1a3[[#This Row],[Sexo]]="F",1,0)</f>
        <v>0</v>
      </c>
    </row>
    <row r="4798" spans="1:13" x14ac:dyDescent="0.55000000000000004">
      <c r="A4798">
        <v>79</v>
      </c>
      <c r="B4798" s="1" t="s">
        <v>538</v>
      </c>
      <c r="C4798" s="1" t="s">
        <v>3</v>
      </c>
      <c r="D4798">
        <v>4</v>
      </c>
      <c r="E4798" s="1" t="s">
        <v>131</v>
      </c>
      <c r="F4798">
        <v>1</v>
      </c>
      <c r="G4798" s="1" t="s">
        <v>375</v>
      </c>
      <c r="H4798" s="1" t="s">
        <v>29</v>
      </c>
      <c r="I4798">
        <v>2</v>
      </c>
      <c r="J4798" s="1" t="str">
        <f>+VLOOKUP(bloques1a3[[#This Row],[respuesta]],respuestas.emociones[],2,0)</f>
        <v>neutra</v>
      </c>
      <c r="K4798" s="1">
        <f>+VLOOKUP(bloques1a3[[#This Row],[niño]],BD.niños[[Código]:[edad]],5,0)</f>
        <v>6</v>
      </c>
      <c r="L4798" s="1">
        <f>+IF(bloques1a3[[#This Row],[correcta]]=bloques1a3[[#This Row],[respuesta]],1,0)</f>
        <v>0</v>
      </c>
      <c r="M4798" s="1">
        <f>+IF(bloques1a3[[#This Row],[Sexo]]="F",1,0)</f>
        <v>1</v>
      </c>
    </row>
    <row r="4799" spans="1:13" x14ac:dyDescent="0.55000000000000004">
      <c r="A4799">
        <v>79</v>
      </c>
      <c r="B4799" s="1" t="s">
        <v>538</v>
      </c>
      <c r="C4799" s="1" t="s">
        <v>3</v>
      </c>
      <c r="D4799">
        <v>4</v>
      </c>
      <c r="E4799" s="1" t="s">
        <v>135</v>
      </c>
      <c r="F4799">
        <v>3</v>
      </c>
      <c r="G4799" s="1" t="s">
        <v>375</v>
      </c>
      <c r="H4799" s="1" t="s">
        <v>28</v>
      </c>
      <c r="I4799">
        <v>2</v>
      </c>
      <c r="J4799" s="1" t="str">
        <f>+VLOOKUP(bloques1a3[[#This Row],[respuesta]],respuestas.emociones[],2,0)</f>
        <v>tristeza</v>
      </c>
      <c r="K4799" s="1">
        <f>+VLOOKUP(bloques1a3[[#This Row],[niño]],BD.niños[[Código]:[edad]],5,0)</f>
        <v>6</v>
      </c>
      <c r="L4799" s="1">
        <f>+IF(bloques1a3[[#This Row],[correcta]]=bloques1a3[[#This Row],[respuesta]],1,0)</f>
        <v>0</v>
      </c>
      <c r="M4799" s="1">
        <f>+IF(bloques1a3[[#This Row],[Sexo]]="F",1,0)</f>
        <v>0</v>
      </c>
    </row>
    <row r="4800" spans="1:13" x14ac:dyDescent="0.55000000000000004">
      <c r="A4800">
        <v>79</v>
      </c>
      <c r="B4800" s="1" t="s">
        <v>538</v>
      </c>
      <c r="C4800" s="1" t="s">
        <v>3</v>
      </c>
      <c r="D4800">
        <v>4</v>
      </c>
      <c r="E4800" s="1" t="s">
        <v>139</v>
      </c>
      <c r="F4800">
        <v>1</v>
      </c>
      <c r="G4800" s="1" t="s">
        <v>376</v>
      </c>
      <c r="H4800" s="1" t="s">
        <v>28</v>
      </c>
      <c r="I4800">
        <v>2</v>
      </c>
      <c r="J4800" s="1" t="str">
        <f>+VLOOKUP(bloques1a3[[#This Row],[respuesta]],respuestas.emociones[],2,0)</f>
        <v>neutra</v>
      </c>
      <c r="K4800" s="1">
        <f>+VLOOKUP(bloques1a3[[#This Row],[niño]],BD.niños[[Código]:[edad]],5,0)</f>
        <v>8</v>
      </c>
      <c r="L4800" s="1">
        <f>+IF(bloques1a3[[#This Row],[correcta]]=bloques1a3[[#This Row],[respuesta]],1,0)</f>
        <v>0</v>
      </c>
      <c r="M4800" s="1">
        <f>+IF(bloques1a3[[#This Row],[Sexo]]="F",1,0)</f>
        <v>0</v>
      </c>
    </row>
    <row r="4801" spans="1:13" x14ac:dyDescent="0.55000000000000004">
      <c r="A4801">
        <v>79</v>
      </c>
      <c r="B4801" s="1" t="s">
        <v>538</v>
      </c>
      <c r="C4801" s="1" t="s">
        <v>3</v>
      </c>
      <c r="D4801">
        <v>4</v>
      </c>
      <c r="E4801" s="1" t="s">
        <v>141</v>
      </c>
      <c r="F4801">
        <v>1</v>
      </c>
      <c r="G4801" s="1" t="s">
        <v>376</v>
      </c>
      <c r="H4801" s="1" t="s">
        <v>29</v>
      </c>
      <c r="I4801">
        <v>2</v>
      </c>
      <c r="J4801" s="1" t="str">
        <f>+VLOOKUP(bloques1a3[[#This Row],[respuesta]],respuestas.emociones[],2,0)</f>
        <v>neutra</v>
      </c>
      <c r="K4801" s="1">
        <f>+VLOOKUP(bloques1a3[[#This Row],[niño]],BD.niños[[Código]:[edad]],5,0)</f>
        <v>7</v>
      </c>
      <c r="L4801" s="1">
        <f>+IF(bloques1a3[[#This Row],[correcta]]=bloques1a3[[#This Row],[respuesta]],1,0)</f>
        <v>0</v>
      </c>
      <c r="M4801" s="1">
        <f>+IF(bloques1a3[[#This Row],[Sexo]]="F",1,0)</f>
        <v>1</v>
      </c>
    </row>
    <row r="4802" spans="1:13" x14ac:dyDescent="0.55000000000000004">
      <c r="A4802">
        <v>79</v>
      </c>
      <c r="B4802" s="1" t="s">
        <v>538</v>
      </c>
      <c r="C4802" s="1" t="s">
        <v>3</v>
      </c>
      <c r="D4802">
        <v>4</v>
      </c>
      <c r="E4802" s="1" t="s">
        <v>145</v>
      </c>
      <c r="F4802">
        <v>1</v>
      </c>
      <c r="G4802" s="1" t="s">
        <v>376</v>
      </c>
      <c r="H4802" s="1" t="s">
        <v>28</v>
      </c>
      <c r="I4802">
        <v>2</v>
      </c>
      <c r="J4802" s="1" t="str">
        <f>+VLOOKUP(bloques1a3[[#This Row],[respuesta]],respuestas.emociones[],2,0)</f>
        <v>neutra</v>
      </c>
      <c r="K4802" s="1">
        <f>+VLOOKUP(bloques1a3[[#This Row],[niño]],BD.niños[[Código]:[edad]],5,0)</f>
        <v>8</v>
      </c>
      <c r="L4802" s="1">
        <f>+IF(bloques1a3[[#This Row],[correcta]]=bloques1a3[[#This Row],[respuesta]],1,0)</f>
        <v>0</v>
      </c>
      <c r="M4802" s="1">
        <f>+IF(bloques1a3[[#This Row],[Sexo]]="F",1,0)</f>
        <v>0</v>
      </c>
    </row>
    <row r="4803" spans="1:13" x14ac:dyDescent="0.55000000000000004">
      <c r="A4803">
        <v>79</v>
      </c>
      <c r="B4803" s="1" t="s">
        <v>538</v>
      </c>
      <c r="C4803" s="1" t="s">
        <v>3</v>
      </c>
      <c r="D4803">
        <v>4</v>
      </c>
      <c r="E4803" s="1" t="s">
        <v>147</v>
      </c>
      <c r="F4803">
        <v>1</v>
      </c>
      <c r="G4803" s="1" t="s">
        <v>376</v>
      </c>
      <c r="H4803" s="1" t="s">
        <v>28</v>
      </c>
      <c r="I4803">
        <v>2</v>
      </c>
      <c r="J4803" s="1" t="str">
        <f>+VLOOKUP(bloques1a3[[#This Row],[respuesta]],respuestas.emociones[],2,0)</f>
        <v>neutra</v>
      </c>
      <c r="K4803" s="1">
        <f>+VLOOKUP(bloques1a3[[#This Row],[niño]],BD.niños[[Código]:[edad]],5,0)</f>
        <v>8</v>
      </c>
      <c r="L4803" s="1">
        <f>+IF(bloques1a3[[#This Row],[correcta]]=bloques1a3[[#This Row],[respuesta]],1,0)</f>
        <v>0</v>
      </c>
      <c r="M4803" s="1">
        <f>+IF(bloques1a3[[#This Row],[Sexo]]="F",1,0)</f>
        <v>0</v>
      </c>
    </row>
    <row r="4804" spans="1:13" x14ac:dyDescent="0.55000000000000004">
      <c r="A4804">
        <v>79</v>
      </c>
      <c r="B4804" s="1" t="s">
        <v>538</v>
      </c>
      <c r="C4804" s="1" t="s">
        <v>3</v>
      </c>
      <c r="D4804">
        <v>4</v>
      </c>
      <c r="E4804" s="1" t="s">
        <v>214</v>
      </c>
      <c r="F4804">
        <v>7</v>
      </c>
      <c r="G4804" s="1" t="s">
        <v>377</v>
      </c>
      <c r="H4804" s="1" t="s">
        <v>29</v>
      </c>
      <c r="I4804">
        <v>2</v>
      </c>
      <c r="J4804" s="1" t="str">
        <f>+VLOOKUP(bloques1a3[[#This Row],[respuesta]],respuestas.emociones[],2,0)</f>
        <v>asco</v>
      </c>
      <c r="K4804" s="1">
        <f>+VLOOKUP(bloques1a3[[#This Row],[niño]],BD.niños[[Código]:[edad]],5,0)</f>
        <v>10</v>
      </c>
      <c r="L4804" s="1">
        <f>+IF(bloques1a3[[#This Row],[correcta]]=bloques1a3[[#This Row],[respuesta]],1,0)</f>
        <v>0</v>
      </c>
      <c r="M4804" s="1">
        <f>+IF(bloques1a3[[#This Row],[Sexo]]="F",1,0)</f>
        <v>1</v>
      </c>
    </row>
    <row r="4805" spans="1:13" x14ac:dyDescent="0.55000000000000004">
      <c r="A4805">
        <v>79</v>
      </c>
      <c r="B4805" s="1" t="s">
        <v>538</v>
      </c>
      <c r="C4805" s="1" t="s">
        <v>3</v>
      </c>
      <c r="D4805">
        <v>4</v>
      </c>
      <c r="E4805" s="1" t="s">
        <v>217</v>
      </c>
      <c r="F4805">
        <v>1</v>
      </c>
      <c r="G4805" s="1" t="s">
        <v>377</v>
      </c>
      <c r="H4805" s="1" t="s">
        <v>29</v>
      </c>
      <c r="I4805">
        <v>2</v>
      </c>
      <c r="J4805" s="1" t="str">
        <f>+VLOOKUP(bloques1a3[[#This Row],[respuesta]],respuestas.emociones[],2,0)</f>
        <v>neutra</v>
      </c>
      <c r="K4805" s="1">
        <f>+VLOOKUP(bloques1a3[[#This Row],[niño]],BD.niños[[Código]:[edad]],5,0)</f>
        <v>10</v>
      </c>
      <c r="L4805" s="1">
        <f>+IF(bloques1a3[[#This Row],[correcta]]=bloques1a3[[#This Row],[respuesta]],1,0)</f>
        <v>0</v>
      </c>
      <c r="M4805" s="1">
        <f>+IF(bloques1a3[[#This Row],[Sexo]]="F",1,0)</f>
        <v>1</v>
      </c>
    </row>
    <row r="4806" spans="1:13" x14ac:dyDescent="0.55000000000000004">
      <c r="A4806">
        <v>79</v>
      </c>
      <c r="B4806" s="1" t="s">
        <v>538</v>
      </c>
      <c r="C4806" s="1" t="s">
        <v>3</v>
      </c>
      <c r="D4806">
        <v>4</v>
      </c>
      <c r="E4806" s="1" t="s">
        <v>220</v>
      </c>
      <c r="F4806">
        <v>1</v>
      </c>
      <c r="G4806" s="1" t="s">
        <v>377</v>
      </c>
      <c r="H4806" s="1" t="s">
        <v>29</v>
      </c>
      <c r="I4806">
        <v>2</v>
      </c>
      <c r="J4806" s="1" t="str">
        <f>+VLOOKUP(bloques1a3[[#This Row],[respuesta]],respuestas.emociones[],2,0)</f>
        <v>neutra</v>
      </c>
      <c r="K4806" s="1">
        <f>+VLOOKUP(bloques1a3[[#This Row],[niño]],BD.niños[[Código]:[edad]],5,0)</f>
        <v>10</v>
      </c>
      <c r="L4806" s="1">
        <f>+IF(bloques1a3[[#This Row],[correcta]]=bloques1a3[[#This Row],[respuesta]],1,0)</f>
        <v>0</v>
      </c>
      <c r="M4806" s="1">
        <f>+IF(bloques1a3[[#This Row],[Sexo]]="F",1,0)</f>
        <v>1</v>
      </c>
    </row>
    <row r="4807" spans="1:13" x14ac:dyDescent="0.55000000000000004">
      <c r="A4807">
        <v>79</v>
      </c>
      <c r="B4807" s="1" t="s">
        <v>538</v>
      </c>
      <c r="C4807" s="1" t="s">
        <v>3</v>
      </c>
      <c r="D4807">
        <v>4</v>
      </c>
      <c r="E4807" s="1" t="s">
        <v>223</v>
      </c>
      <c r="F4807">
        <v>1</v>
      </c>
      <c r="G4807" s="1" t="s">
        <v>376</v>
      </c>
      <c r="H4807" s="1" t="s">
        <v>29</v>
      </c>
      <c r="I4807">
        <v>2</v>
      </c>
      <c r="J4807" s="1" t="str">
        <f>+VLOOKUP(bloques1a3[[#This Row],[respuesta]],respuestas.emociones[],2,0)</f>
        <v>neutra</v>
      </c>
      <c r="K4807" s="1">
        <f>+VLOOKUP(bloques1a3[[#This Row],[niño]],BD.niños[[Código]:[edad]],5,0)</f>
        <v>8</v>
      </c>
      <c r="L4807" s="1">
        <f>+IF(bloques1a3[[#This Row],[correcta]]=bloques1a3[[#This Row],[respuesta]],1,0)</f>
        <v>0</v>
      </c>
      <c r="M4807" s="1">
        <f>+IF(bloques1a3[[#This Row],[Sexo]]="F",1,0)</f>
        <v>1</v>
      </c>
    </row>
    <row r="4808" spans="1:13" x14ac:dyDescent="0.55000000000000004">
      <c r="A4808">
        <v>79</v>
      </c>
      <c r="B4808" s="1" t="s">
        <v>538</v>
      </c>
      <c r="C4808" s="1" t="s">
        <v>3</v>
      </c>
      <c r="D4808">
        <v>4</v>
      </c>
      <c r="E4808" s="1" t="s">
        <v>226</v>
      </c>
      <c r="F4808">
        <v>1</v>
      </c>
      <c r="G4808" s="1" t="s">
        <v>377</v>
      </c>
      <c r="H4808" s="1" t="s">
        <v>28</v>
      </c>
      <c r="I4808">
        <v>2</v>
      </c>
      <c r="J4808" s="1" t="str">
        <f>+VLOOKUP(bloques1a3[[#This Row],[respuesta]],respuestas.emociones[],2,0)</f>
        <v>neutra</v>
      </c>
      <c r="K4808" s="1">
        <f>+VLOOKUP(bloques1a3[[#This Row],[niño]],BD.niños[[Código]:[edad]],5,0)</f>
        <v>10</v>
      </c>
      <c r="L4808" s="1">
        <f>+IF(bloques1a3[[#This Row],[correcta]]=bloques1a3[[#This Row],[respuesta]],1,0)</f>
        <v>0</v>
      </c>
      <c r="M4808" s="1">
        <f>+IF(bloques1a3[[#This Row],[Sexo]]="F",1,0)</f>
        <v>0</v>
      </c>
    </row>
    <row r="4809" spans="1:13" x14ac:dyDescent="0.55000000000000004">
      <c r="A4809">
        <v>79</v>
      </c>
      <c r="B4809" s="1" t="s">
        <v>538</v>
      </c>
      <c r="C4809" s="1" t="s">
        <v>3</v>
      </c>
      <c r="D4809">
        <v>4</v>
      </c>
      <c r="E4809" s="1" t="s">
        <v>229</v>
      </c>
      <c r="F4809">
        <v>1</v>
      </c>
      <c r="G4809" s="1" t="s">
        <v>376</v>
      </c>
      <c r="H4809" s="1" t="s">
        <v>28</v>
      </c>
      <c r="I4809">
        <v>2</v>
      </c>
      <c r="J4809" s="1" t="str">
        <f>+VLOOKUP(bloques1a3[[#This Row],[respuesta]],respuestas.emociones[],2,0)</f>
        <v>neutra</v>
      </c>
      <c r="K4809" s="1">
        <f>+VLOOKUP(bloques1a3[[#This Row],[niño]],BD.niños[[Código]:[edad]],5,0)</f>
        <v>7</v>
      </c>
      <c r="L4809" s="1">
        <f>+IF(bloques1a3[[#This Row],[correcta]]=bloques1a3[[#This Row],[respuesta]],1,0)</f>
        <v>0</v>
      </c>
      <c r="M4809" s="1">
        <f>+IF(bloques1a3[[#This Row],[Sexo]]="F",1,0)</f>
        <v>0</v>
      </c>
    </row>
    <row r="4810" spans="1:13" x14ac:dyDescent="0.55000000000000004">
      <c r="A4810">
        <v>79</v>
      </c>
      <c r="B4810" s="1" t="s">
        <v>538</v>
      </c>
      <c r="C4810" s="1" t="s">
        <v>3</v>
      </c>
      <c r="D4810">
        <v>4</v>
      </c>
      <c r="E4810" s="1" t="s">
        <v>231</v>
      </c>
      <c r="F4810">
        <v>1</v>
      </c>
      <c r="G4810" s="1" t="s">
        <v>375</v>
      </c>
      <c r="H4810" s="1" t="s">
        <v>29</v>
      </c>
      <c r="I4810">
        <v>2</v>
      </c>
      <c r="J4810" s="1" t="str">
        <f>+VLOOKUP(bloques1a3[[#This Row],[respuesta]],respuestas.emociones[],2,0)</f>
        <v>neutra</v>
      </c>
      <c r="K4810" s="1">
        <f>+VLOOKUP(bloques1a3[[#This Row],[niño]],BD.niños[[Código]:[edad]],5,0)</f>
        <v>6</v>
      </c>
      <c r="L4810" s="1">
        <f>+IF(bloques1a3[[#This Row],[correcta]]=bloques1a3[[#This Row],[respuesta]],1,0)</f>
        <v>0</v>
      </c>
      <c r="M4810" s="1">
        <f>+IF(bloques1a3[[#This Row],[Sexo]]="F",1,0)</f>
        <v>1</v>
      </c>
    </row>
    <row r="4811" spans="1:13" x14ac:dyDescent="0.55000000000000004">
      <c r="A4811">
        <v>79</v>
      </c>
      <c r="B4811" s="1" t="s">
        <v>538</v>
      </c>
      <c r="C4811" s="1" t="s">
        <v>3</v>
      </c>
      <c r="D4811">
        <v>4</v>
      </c>
      <c r="E4811" s="1" t="s">
        <v>286</v>
      </c>
      <c r="F4811">
        <v>1</v>
      </c>
      <c r="G4811" s="1" t="s">
        <v>375</v>
      </c>
      <c r="H4811" s="1" t="s">
        <v>28</v>
      </c>
      <c r="I4811">
        <v>2</v>
      </c>
      <c r="J4811" s="1" t="str">
        <f>+VLOOKUP(bloques1a3[[#This Row],[respuesta]],respuestas.emociones[],2,0)</f>
        <v>neutra</v>
      </c>
      <c r="K4811" s="1">
        <f>+VLOOKUP(bloques1a3[[#This Row],[niño]],BD.niños[[Código]:[edad]],5,0)</f>
        <v>5</v>
      </c>
      <c r="L4811" s="1">
        <f>+IF(bloques1a3[[#This Row],[correcta]]=bloques1a3[[#This Row],[respuesta]],1,0)</f>
        <v>0</v>
      </c>
      <c r="M4811" s="1">
        <f>+IF(bloques1a3[[#This Row],[Sexo]]="F",1,0)</f>
        <v>0</v>
      </c>
    </row>
    <row r="4812" spans="1:13" x14ac:dyDescent="0.55000000000000004">
      <c r="A4812">
        <v>79</v>
      </c>
      <c r="B4812" s="1" t="s">
        <v>538</v>
      </c>
      <c r="C4812" s="1" t="s">
        <v>3</v>
      </c>
      <c r="D4812">
        <v>4</v>
      </c>
      <c r="E4812" s="1" t="s">
        <v>290</v>
      </c>
      <c r="F4812">
        <v>1</v>
      </c>
      <c r="G4812" s="1" t="s">
        <v>375</v>
      </c>
      <c r="H4812" s="1" t="s">
        <v>28</v>
      </c>
      <c r="I4812">
        <v>2</v>
      </c>
      <c r="J4812" s="1" t="str">
        <f>+VLOOKUP(bloques1a3[[#This Row],[respuesta]],respuestas.emociones[],2,0)</f>
        <v>neutra</v>
      </c>
      <c r="K4812" s="1">
        <f>+VLOOKUP(bloques1a3[[#This Row],[niño]],BD.niños[[Código]:[edad]],5,0)</f>
        <v>6</v>
      </c>
      <c r="L4812" s="1">
        <f>+IF(bloques1a3[[#This Row],[correcta]]=bloques1a3[[#This Row],[respuesta]],1,0)</f>
        <v>0</v>
      </c>
      <c r="M4812" s="1">
        <f>+IF(bloques1a3[[#This Row],[Sexo]]="F",1,0)</f>
        <v>0</v>
      </c>
    </row>
    <row r="4813" spans="1:13" x14ac:dyDescent="0.55000000000000004">
      <c r="A4813">
        <v>79</v>
      </c>
      <c r="B4813" s="1" t="s">
        <v>538</v>
      </c>
      <c r="C4813" s="1" t="s">
        <v>3</v>
      </c>
      <c r="D4813">
        <v>4</v>
      </c>
      <c r="E4813" s="1" t="s">
        <v>294</v>
      </c>
      <c r="F4813">
        <v>1</v>
      </c>
      <c r="G4813" s="1" t="s">
        <v>376</v>
      </c>
      <c r="H4813" s="1" t="s">
        <v>28</v>
      </c>
      <c r="I4813">
        <v>2</v>
      </c>
      <c r="J4813" s="1" t="str">
        <f>+VLOOKUP(bloques1a3[[#This Row],[respuesta]],respuestas.emociones[],2,0)</f>
        <v>neutra</v>
      </c>
      <c r="K4813" s="1">
        <f>+VLOOKUP(bloques1a3[[#This Row],[niño]],BD.niños[[Código]:[edad]],5,0)</f>
        <v>7</v>
      </c>
      <c r="L4813" s="1">
        <f>+IF(bloques1a3[[#This Row],[correcta]]=bloques1a3[[#This Row],[respuesta]],1,0)</f>
        <v>0</v>
      </c>
      <c r="M4813" s="1">
        <f>+IF(bloques1a3[[#This Row],[Sexo]]="F",1,0)</f>
        <v>0</v>
      </c>
    </row>
    <row r="4814" spans="1:13" x14ac:dyDescent="0.55000000000000004">
      <c r="A4814">
        <v>79</v>
      </c>
      <c r="B4814" s="1" t="s">
        <v>538</v>
      </c>
      <c r="C4814" s="1" t="s">
        <v>3</v>
      </c>
      <c r="D4814">
        <v>4</v>
      </c>
      <c r="E4814" s="1" t="s">
        <v>295</v>
      </c>
      <c r="F4814">
        <v>1</v>
      </c>
      <c r="G4814" s="1" t="s">
        <v>376</v>
      </c>
      <c r="H4814" s="1" t="s">
        <v>28</v>
      </c>
      <c r="I4814">
        <v>2</v>
      </c>
      <c r="J4814" s="1" t="str">
        <f>+VLOOKUP(bloques1a3[[#This Row],[respuesta]],respuestas.emociones[],2,0)</f>
        <v>neutra</v>
      </c>
      <c r="K4814" s="1">
        <f>+VLOOKUP(bloques1a3[[#This Row],[niño]],BD.niños[[Código]:[edad]],5,0)</f>
        <v>8</v>
      </c>
      <c r="L4814" s="1">
        <f>+IF(bloques1a3[[#This Row],[correcta]]=bloques1a3[[#This Row],[respuesta]],1,0)</f>
        <v>0</v>
      </c>
      <c r="M4814" s="1">
        <f>+IF(bloques1a3[[#This Row],[Sexo]]="F",1,0)</f>
        <v>0</v>
      </c>
    </row>
    <row r="4815" spans="1:13" x14ac:dyDescent="0.55000000000000004">
      <c r="A4815">
        <v>79</v>
      </c>
      <c r="B4815" s="1" t="s">
        <v>538</v>
      </c>
      <c r="C4815" s="1" t="s">
        <v>3</v>
      </c>
      <c r="D4815">
        <v>4</v>
      </c>
      <c r="E4815" s="1" t="s">
        <v>317</v>
      </c>
      <c r="F4815">
        <v>5</v>
      </c>
      <c r="G4815" s="1" t="s">
        <v>377</v>
      </c>
      <c r="H4815" s="1" t="s">
        <v>29</v>
      </c>
      <c r="I4815">
        <v>2</v>
      </c>
      <c r="J4815" s="1" t="str">
        <f>+VLOOKUP(bloques1a3[[#This Row],[respuesta]],respuestas.emociones[],2,0)</f>
        <v>miedo</v>
      </c>
      <c r="K4815" s="1">
        <f>+VLOOKUP(bloques1a3[[#This Row],[niño]],BD.niños[[Código]:[edad]],5,0)</f>
        <v>10</v>
      </c>
      <c r="L4815" s="1">
        <f>+IF(bloques1a3[[#This Row],[correcta]]=bloques1a3[[#This Row],[respuesta]],1,0)</f>
        <v>0</v>
      </c>
      <c r="M4815" s="1">
        <f>+IF(bloques1a3[[#This Row],[Sexo]]="F",1,0)</f>
        <v>1</v>
      </c>
    </row>
    <row r="4816" spans="1:13" x14ac:dyDescent="0.55000000000000004">
      <c r="A4816">
        <v>79</v>
      </c>
      <c r="B4816" s="1" t="s">
        <v>538</v>
      </c>
      <c r="C4816" s="1" t="s">
        <v>3</v>
      </c>
      <c r="D4816">
        <v>4</v>
      </c>
      <c r="E4816" s="1" t="s">
        <v>320</v>
      </c>
      <c r="F4816">
        <v>1</v>
      </c>
      <c r="G4816" s="1" t="s">
        <v>377</v>
      </c>
      <c r="H4816" s="1" t="s">
        <v>28</v>
      </c>
      <c r="I4816">
        <v>2</v>
      </c>
      <c r="J4816" s="1" t="str">
        <f>+VLOOKUP(bloques1a3[[#This Row],[respuesta]],respuestas.emociones[],2,0)</f>
        <v>neutra</v>
      </c>
      <c r="K4816" s="1">
        <f>+VLOOKUP(bloques1a3[[#This Row],[niño]],BD.niños[[Código]:[edad]],5,0)</f>
        <v>10</v>
      </c>
      <c r="L4816" s="1">
        <f>+IF(bloques1a3[[#This Row],[correcta]]=bloques1a3[[#This Row],[respuesta]],1,0)</f>
        <v>0</v>
      </c>
      <c r="M4816" s="1">
        <f>+IF(bloques1a3[[#This Row],[Sexo]]="F",1,0)</f>
        <v>0</v>
      </c>
    </row>
    <row r="4817" spans="1:13" x14ac:dyDescent="0.55000000000000004">
      <c r="A4817">
        <v>79</v>
      </c>
      <c r="B4817" s="1" t="s">
        <v>538</v>
      </c>
      <c r="C4817" s="1" t="s">
        <v>3</v>
      </c>
      <c r="D4817">
        <v>4</v>
      </c>
      <c r="E4817" s="1" t="s">
        <v>323</v>
      </c>
      <c r="F4817">
        <v>6</v>
      </c>
      <c r="G4817" s="1" t="s">
        <v>376</v>
      </c>
      <c r="H4817" s="1" t="s">
        <v>29</v>
      </c>
      <c r="I4817">
        <v>2</v>
      </c>
      <c r="J4817" s="1" t="str">
        <f>+VLOOKUP(bloques1a3[[#This Row],[respuesta]],respuestas.emociones[],2,0)</f>
        <v>sorpresa</v>
      </c>
      <c r="K4817" s="1">
        <f>+VLOOKUP(bloques1a3[[#This Row],[niño]],BD.niños[[Código]:[edad]],5,0)</f>
        <v>8</v>
      </c>
      <c r="L4817" s="1">
        <f>+IF(bloques1a3[[#This Row],[correcta]]=bloques1a3[[#This Row],[respuesta]],1,0)</f>
        <v>0</v>
      </c>
      <c r="M4817" s="1">
        <f>+IF(bloques1a3[[#This Row],[Sexo]]="F",1,0)</f>
        <v>1</v>
      </c>
    </row>
    <row r="4818" spans="1:13" x14ac:dyDescent="0.55000000000000004">
      <c r="A4818">
        <v>79</v>
      </c>
      <c r="B4818" s="1" t="s">
        <v>538</v>
      </c>
      <c r="C4818" s="1" t="s">
        <v>3</v>
      </c>
      <c r="D4818">
        <v>4</v>
      </c>
      <c r="E4818" s="1" t="s">
        <v>327</v>
      </c>
      <c r="F4818">
        <v>1</v>
      </c>
      <c r="G4818" s="1" t="s">
        <v>376</v>
      </c>
      <c r="H4818" s="1" t="s">
        <v>29</v>
      </c>
      <c r="I4818">
        <v>2</v>
      </c>
      <c r="J4818" s="1" t="str">
        <f>+VLOOKUP(bloques1a3[[#This Row],[respuesta]],respuestas.emociones[],2,0)</f>
        <v>neutra</v>
      </c>
      <c r="K4818" s="1">
        <f>+VLOOKUP(bloques1a3[[#This Row],[niño]],BD.niños[[Código]:[edad]],5,0)</f>
        <v>7</v>
      </c>
      <c r="L4818" s="1">
        <f>+IF(bloques1a3[[#This Row],[correcta]]=bloques1a3[[#This Row],[respuesta]],1,0)</f>
        <v>0</v>
      </c>
      <c r="M4818" s="1">
        <f>+IF(bloques1a3[[#This Row],[Sexo]]="F",1,0)</f>
        <v>1</v>
      </c>
    </row>
    <row r="4819" spans="1:13" x14ac:dyDescent="0.55000000000000004">
      <c r="A4819">
        <v>79</v>
      </c>
      <c r="B4819" s="1" t="s">
        <v>538</v>
      </c>
      <c r="C4819" s="1" t="s">
        <v>3</v>
      </c>
      <c r="D4819">
        <v>4</v>
      </c>
      <c r="E4819" s="1" t="s">
        <v>331</v>
      </c>
      <c r="F4819">
        <v>1</v>
      </c>
      <c r="G4819" s="1" t="s">
        <v>376</v>
      </c>
      <c r="H4819" s="1" t="s">
        <v>29</v>
      </c>
      <c r="I4819">
        <v>2</v>
      </c>
      <c r="J4819" s="1" t="str">
        <f>+VLOOKUP(bloques1a3[[#This Row],[respuesta]],respuestas.emociones[],2,0)</f>
        <v>neutra</v>
      </c>
      <c r="K4819" s="1">
        <f>+VLOOKUP(bloques1a3[[#This Row],[niño]],BD.niños[[Código]:[edad]],5,0)</f>
        <v>8</v>
      </c>
      <c r="L4819" s="1">
        <f>+IF(bloques1a3[[#This Row],[correcta]]=bloques1a3[[#This Row],[respuesta]],1,0)</f>
        <v>0</v>
      </c>
      <c r="M4819" s="1">
        <f>+IF(bloques1a3[[#This Row],[Sexo]]="F",1,0)</f>
        <v>1</v>
      </c>
    </row>
    <row r="4820" spans="1:13" x14ac:dyDescent="0.55000000000000004">
      <c r="A4820">
        <v>1</v>
      </c>
      <c r="B4820" s="1" t="s">
        <v>539</v>
      </c>
      <c r="C4820" s="1" t="s">
        <v>2</v>
      </c>
      <c r="D4820">
        <v>1</v>
      </c>
      <c r="E4820" s="1" t="s">
        <v>89</v>
      </c>
      <c r="F4820">
        <v>1</v>
      </c>
      <c r="G4820" s="1" t="s">
        <v>377</v>
      </c>
      <c r="H4820" s="1" t="s">
        <v>29</v>
      </c>
      <c r="I4820">
        <v>3</v>
      </c>
      <c r="J4820" s="1" t="str">
        <f>+VLOOKUP(bloques1a3[[#This Row],[respuesta]],respuestas.emociones[],2,0)</f>
        <v>neutra</v>
      </c>
      <c r="K4820" s="1">
        <f>+VLOOKUP(bloques1a3[[#This Row],[niño]],BD.niños[[Código]:[edad]],5,0)</f>
        <v>10</v>
      </c>
      <c r="L4820" s="1">
        <f>+IF(bloques1a3[[#This Row],[correcta]]=bloques1a3[[#This Row],[respuesta]],1,0)</f>
        <v>1</v>
      </c>
      <c r="M4820" s="1">
        <f>+IF(bloques1a3[[#This Row],[Sexo]]="F",1,0)</f>
        <v>1</v>
      </c>
    </row>
    <row r="4821" spans="1:13" x14ac:dyDescent="0.55000000000000004">
      <c r="A4821">
        <v>1</v>
      </c>
      <c r="B4821" s="1" t="s">
        <v>539</v>
      </c>
      <c r="C4821" s="1" t="s">
        <v>2</v>
      </c>
      <c r="D4821">
        <v>1</v>
      </c>
      <c r="E4821" s="1" t="s">
        <v>93</v>
      </c>
      <c r="F4821">
        <v>5</v>
      </c>
      <c r="G4821" s="1" t="s">
        <v>377</v>
      </c>
      <c r="H4821" s="1" t="s">
        <v>29</v>
      </c>
      <c r="I4821">
        <v>3</v>
      </c>
      <c r="J4821" s="1" t="str">
        <f>+VLOOKUP(bloques1a3[[#This Row],[respuesta]],respuestas.emociones[],2,0)</f>
        <v>miedo</v>
      </c>
      <c r="K4821" s="1">
        <f>+VLOOKUP(bloques1a3[[#This Row],[niño]],BD.niños[[Código]:[edad]],5,0)</f>
        <v>10</v>
      </c>
      <c r="L4821" s="1">
        <f>+IF(bloques1a3[[#This Row],[correcta]]=bloques1a3[[#This Row],[respuesta]],1,0)</f>
        <v>0</v>
      </c>
      <c r="M4821" s="1">
        <f>+IF(bloques1a3[[#This Row],[Sexo]]="F",1,0)</f>
        <v>1</v>
      </c>
    </row>
    <row r="4822" spans="1:13" x14ac:dyDescent="0.55000000000000004">
      <c r="A4822">
        <v>1</v>
      </c>
      <c r="B4822" s="1" t="s">
        <v>539</v>
      </c>
      <c r="C4822" s="1" t="s">
        <v>2</v>
      </c>
      <c r="D4822">
        <v>1</v>
      </c>
      <c r="E4822" s="1" t="s">
        <v>97</v>
      </c>
      <c r="F4822">
        <v>1</v>
      </c>
      <c r="G4822" s="1" t="s">
        <v>377</v>
      </c>
      <c r="H4822" s="1" t="s">
        <v>29</v>
      </c>
      <c r="I4822">
        <v>3</v>
      </c>
      <c r="J4822" s="1" t="str">
        <f>+VLOOKUP(bloques1a3[[#This Row],[respuesta]],respuestas.emociones[],2,0)</f>
        <v>neutra</v>
      </c>
      <c r="K4822" s="1">
        <f>+VLOOKUP(bloques1a3[[#This Row],[niño]],BD.niños[[Código]:[edad]],5,0)</f>
        <v>10</v>
      </c>
      <c r="L4822" s="1">
        <f>+IF(bloques1a3[[#This Row],[correcta]]=bloques1a3[[#This Row],[respuesta]],1,0)</f>
        <v>1</v>
      </c>
      <c r="M4822" s="1">
        <f>+IF(bloques1a3[[#This Row],[Sexo]]="F",1,0)</f>
        <v>1</v>
      </c>
    </row>
    <row r="4823" spans="1:13" x14ac:dyDescent="0.55000000000000004">
      <c r="A4823">
        <v>1</v>
      </c>
      <c r="B4823" s="1" t="s">
        <v>539</v>
      </c>
      <c r="C4823" s="1" t="s">
        <v>2</v>
      </c>
      <c r="D4823">
        <v>1</v>
      </c>
      <c r="E4823" s="1" t="s">
        <v>101</v>
      </c>
      <c r="F4823">
        <v>1</v>
      </c>
      <c r="G4823" s="1" t="s">
        <v>377</v>
      </c>
      <c r="H4823" s="1" t="s">
        <v>29</v>
      </c>
      <c r="I4823">
        <v>3</v>
      </c>
      <c r="J4823" s="1" t="str">
        <f>+VLOOKUP(bloques1a3[[#This Row],[respuesta]],respuestas.emociones[],2,0)</f>
        <v>neutra</v>
      </c>
      <c r="K4823" s="1">
        <f>+VLOOKUP(bloques1a3[[#This Row],[niño]],BD.niños[[Código]:[edad]],5,0)</f>
        <v>10</v>
      </c>
      <c r="L4823" s="1">
        <f>+IF(bloques1a3[[#This Row],[correcta]]=bloques1a3[[#This Row],[respuesta]],1,0)</f>
        <v>1</v>
      </c>
      <c r="M4823" s="1">
        <f>+IF(bloques1a3[[#This Row],[Sexo]]="F",1,0)</f>
        <v>1</v>
      </c>
    </row>
    <row r="4824" spans="1:13" x14ac:dyDescent="0.55000000000000004">
      <c r="A4824">
        <v>1</v>
      </c>
      <c r="B4824" s="1" t="s">
        <v>539</v>
      </c>
      <c r="C4824" s="1" t="s">
        <v>2</v>
      </c>
      <c r="D4824">
        <v>1</v>
      </c>
      <c r="E4824" s="1" t="s">
        <v>150</v>
      </c>
      <c r="F4824">
        <v>1</v>
      </c>
      <c r="G4824" s="1" t="s">
        <v>375</v>
      </c>
      <c r="H4824" s="1" t="s">
        <v>29</v>
      </c>
      <c r="I4824">
        <v>3</v>
      </c>
      <c r="J4824" s="1" t="str">
        <f>+VLOOKUP(bloques1a3[[#This Row],[respuesta]],respuestas.emociones[],2,0)</f>
        <v>neutra</v>
      </c>
      <c r="K4824" s="1">
        <f>+VLOOKUP(bloques1a3[[#This Row],[niño]],BD.niños[[Código]:[edad]],5,0)</f>
        <v>6</v>
      </c>
      <c r="L4824" s="1">
        <f>+IF(bloques1a3[[#This Row],[correcta]]=bloques1a3[[#This Row],[respuesta]],1,0)</f>
        <v>1</v>
      </c>
      <c r="M4824" s="1">
        <f>+IF(bloques1a3[[#This Row],[Sexo]]="F",1,0)</f>
        <v>1</v>
      </c>
    </row>
    <row r="4825" spans="1:13" x14ac:dyDescent="0.55000000000000004">
      <c r="A4825">
        <v>1</v>
      </c>
      <c r="B4825" s="1" t="s">
        <v>539</v>
      </c>
      <c r="C4825" s="1" t="s">
        <v>2</v>
      </c>
      <c r="D4825">
        <v>1</v>
      </c>
      <c r="E4825" s="1" t="s">
        <v>153</v>
      </c>
      <c r="F4825">
        <v>1</v>
      </c>
      <c r="G4825" s="1" t="s">
        <v>376</v>
      </c>
      <c r="H4825" s="1" t="s">
        <v>28</v>
      </c>
      <c r="I4825">
        <v>3</v>
      </c>
      <c r="J4825" s="1" t="str">
        <f>+VLOOKUP(bloques1a3[[#This Row],[respuesta]],respuestas.emociones[],2,0)</f>
        <v>neutra</v>
      </c>
      <c r="K4825" s="1">
        <f>+VLOOKUP(bloques1a3[[#This Row],[niño]],BD.niños[[Código]:[edad]],5,0)</f>
        <v>7</v>
      </c>
      <c r="L4825" s="1">
        <f>+IF(bloques1a3[[#This Row],[correcta]]=bloques1a3[[#This Row],[respuesta]],1,0)</f>
        <v>1</v>
      </c>
      <c r="M4825" s="1">
        <f>+IF(bloques1a3[[#This Row],[Sexo]]="F",1,0)</f>
        <v>0</v>
      </c>
    </row>
    <row r="4826" spans="1:13" x14ac:dyDescent="0.55000000000000004">
      <c r="A4826">
        <v>1</v>
      </c>
      <c r="B4826" s="1" t="s">
        <v>539</v>
      </c>
      <c r="C4826" s="1" t="s">
        <v>2</v>
      </c>
      <c r="D4826">
        <v>1</v>
      </c>
      <c r="E4826" s="1" t="s">
        <v>157</v>
      </c>
      <c r="F4826">
        <v>1</v>
      </c>
      <c r="G4826" s="1" t="s">
        <v>376</v>
      </c>
      <c r="H4826" s="1" t="s">
        <v>28</v>
      </c>
      <c r="I4826">
        <v>3</v>
      </c>
      <c r="J4826" s="1" t="str">
        <f>+VLOOKUP(bloques1a3[[#This Row],[respuesta]],respuestas.emociones[],2,0)</f>
        <v>neutra</v>
      </c>
      <c r="K4826" s="1">
        <f>+VLOOKUP(bloques1a3[[#This Row],[niño]],BD.niños[[Código]:[edad]],5,0)</f>
        <v>7</v>
      </c>
      <c r="L4826" s="1">
        <f>+IF(bloques1a3[[#This Row],[correcta]]=bloques1a3[[#This Row],[respuesta]],1,0)</f>
        <v>1</v>
      </c>
      <c r="M4826" s="1">
        <f>+IF(bloques1a3[[#This Row],[Sexo]]="F",1,0)</f>
        <v>0</v>
      </c>
    </row>
    <row r="4827" spans="1:13" x14ac:dyDescent="0.55000000000000004">
      <c r="A4827">
        <v>1</v>
      </c>
      <c r="B4827" s="1" t="s">
        <v>539</v>
      </c>
      <c r="C4827" s="1" t="s">
        <v>2</v>
      </c>
      <c r="D4827">
        <v>1</v>
      </c>
      <c r="E4827" s="1" t="s">
        <v>164</v>
      </c>
      <c r="F4827">
        <v>1</v>
      </c>
      <c r="G4827" s="1" t="s">
        <v>375</v>
      </c>
      <c r="H4827" s="1" t="s">
        <v>28</v>
      </c>
      <c r="I4827">
        <v>3</v>
      </c>
      <c r="J4827" s="1" t="str">
        <f>+VLOOKUP(bloques1a3[[#This Row],[respuesta]],respuestas.emociones[],2,0)</f>
        <v>neutra</v>
      </c>
      <c r="K4827" s="1">
        <f>+VLOOKUP(bloques1a3[[#This Row],[niño]],BD.niños[[Código]:[edad]],5,0)</f>
        <v>6</v>
      </c>
      <c r="L4827" s="1">
        <f>+IF(bloques1a3[[#This Row],[correcta]]=bloques1a3[[#This Row],[respuesta]],1,0)</f>
        <v>1</v>
      </c>
      <c r="M4827" s="1">
        <f>+IF(bloques1a3[[#This Row],[Sexo]]="F",1,0)</f>
        <v>0</v>
      </c>
    </row>
    <row r="4828" spans="1:13" x14ac:dyDescent="0.55000000000000004">
      <c r="A4828">
        <v>1</v>
      </c>
      <c r="B4828" s="1" t="s">
        <v>539</v>
      </c>
      <c r="C4828" s="1" t="s">
        <v>2</v>
      </c>
      <c r="D4828">
        <v>1</v>
      </c>
      <c r="E4828" s="1" t="s">
        <v>165</v>
      </c>
      <c r="F4828">
        <v>5</v>
      </c>
      <c r="G4828" s="1" t="s">
        <v>375</v>
      </c>
      <c r="H4828" s="1" t="s">
        <v>28</v>
      </c>
      <c r="I4828">
        <v>3</v>
      </c>
      <c r="J4828" s="1" t="str">
        <f>+VLOOKUP(bloques1a3[[#This Row],[respuesta]],respuestas.emociones[],2,0)</f>
        <v>miedo</v>
      </c>
      <c r="K4828" s="1">
        <f>+VLOOKUP(bloques1a3[[#This Row],[niño]],BD.niños[[Código]:[edad]],5,0)</f>
        <v>5</v>
      </c>
      <c r="L4828" s="1">
        <f>+IF(bloques1a3[[#This Row],[correcta]]=bloques1a3[[#This Row],[respuesta]],1,0)</f>
        <v>0</v>
      </c>
      <c r="M4828" s="1">
        <f>+IF(bloques1a3[[#This Row],[Sexo]]="F",1,0)</f>
        <v>0</v>
      </c>
    </row>
    <row r="4829" spans="1:13" x14ac:dyDescent="0.55000000000000004">
      <c r="A4829">
        <v>1</v>
      </c>
      <c r="B4829" s="1" t="s">
        <v>539</v>
      </c>
      <c r="C4829" s="1" t="s">
        <v>2</v>
      </c>
      <c r="D4829">
        <v>1</v>
      </c>
      <c r="E4829" s="1" t="s">
        <v>168</v>
      </c>
      <c r="F4829">
        <v>1</v>
      </c>
      <c r="G4829" s="1" t="s">
        <v>376</v>
      </c>
      <c r="H4829" s="1" t="s">
        <v>29</v>
      </c>
      <c r="I4829">
        <v>3</v>
      </c>
      <c r="J4829" s="1" t="str">
        <f>+VLOOKUP(bloques1a3[[#This Row],[respuesta]],respuestas.emociones[],2,0)</f>
        <v>neutra</v>
      </c>
      <c r="K4829" s="1">
        <f>+VLOOKUP(bloques1a3[[#This Row],[niño]],BD.niños[[Código]:[edad]],5,0)</f>
        <v>7</v>
      </c>
      <c r="L4829" s="1">
        <f>+IF(bloques1a3[[#This Row],[correcta]]=bloques1a3[[#This Row],[respuesta]],1,0)</f>
        <v>1</v>
      </c>
      <c r="M4829" s="1">
        <f>+IF(bloques1a3[[#This Row],[Sexo]]="F",1,0)</f>
        <v>1</v>
      </c>
    </row>
    <row r="4830" spans="1:13" x14ac:dyDescent="0.55000000000000004">
      <c r="A4830">
        <v>1</v>
      </c>
      <c r="B4830" s="1" t="s">
        <v>539</v>
      </c>
      <c r="C4830" s="1" t="s">
        <v>2</v>
      </c>
      <c r="D4830">
        <v>1</v>
      </c>
      <c r="E4830" s="1" t="s">
        <v>172</v>
      </c>
      <c r="F4830">
        <v>1</v>
      </c>
      <c r="G4830" s="1" t="s">
        <v>376</v>
      </c>
      <c r="H4830" s="1" t="s">
        <v>29</v>
      </c>
      <c r="I4830">
        <v>3</v>
      </c>
      <c r="J4830" s="1" t="str">
        <f>+VLOOKUP(bloques1a3[[#This Row],[respuesta]],respuestas.emociones[],2,0)</f>
        <v>neutra</v>
      </c>
      <c r="K4830" s="1">
        <f>+VLOOKUP(bloques1a3[[#This Row],[niño]],BD.niños[[Código]:[edad]],5,0)</f>
        <v>8</v>
      </c>
      <c r="L4830" s="1">
        <f>+IF(bloques1a3[[#This Row],[correcta]]=bloques1a3[[#This Row],[respuesta]],1,0)</f>
        <v>1</v>
      </c>
      <c r="M4830" s="1">
        <f>+IF(bloques1a3[[#This Row],[Sexo]]="F",1,0)</f>
        <v>1</v>
      </c>
    </row>
    <row r="4831" spans="1:13" x14ac:dyDescent="0.55000000000000004">
      <c r="A4831">
        <v>1</v>
      </c>
      <c r="B4831" s="1" t="s">
        <v>539</v>
      </c>
      <c r="C4831" s="1" t="s">
        <v>2</v>
      </c>
      <c r="D4831">
        <v>1</v>
      </c>
      <c r="E4831" s="1" t="s">
        <v>176</v>
      </c>
      <c r="F4831">
        <v>1</v>
      </c>
      <c r="G4831" s="1" t="s">
        <v>375</v>
      </c>
      <c r="H4831" s="1" t="s">
        <v>29</v>
      </c>
      <c r="I4831">
        <v>3</v>
      </c>
      <c r="J4831" s="1" t="str">
        <f>+VLOOKUP(bloques1a3[[#This Row],[respuesta]],respuestas.emociones[],2,0)</f>
        <v>neutra</v>
      </c>
      <c r="K4831" s="1">
        <f>+VLOOKUP(bloques1a3[[#This Row],[niño]],BD.niños[[Código]:[edad]],5,0)</f>
        <v>5</v>
      </c>
      <c r="L4831" s="1">
        <f>+IF(bloques1a3[[#This Row],[correcta]]=bloques1a3[[#This Row],[respuesta]],1,0)</f>
        <v>1</v>
      </c>
      <c r="M4831" s="1">
        <f>+IF(bloques1a3[[#This Row],[Sexo]]="F",1,0)</f>
        <v>1</v>
      </c>
    </row>
    <row r="4832" spans="1:13" x14ac:dyDescent="0.55000000000000004">
      <c r="A4832">
        <v>1</v>
      </c>
      <c r="B4832" s="1" t="s">
        <v>539</v>
      </c>
      <c r="C4832" s="1" t="s">
        <v>2</v>
      </c>
      <c r="D4832">
        <v>1</v>
      </c>
      <c r="E4832" s="1" t="s">
        <v>180</v>
      </c>
      <c r="F4832">
        <v>5</v>
      </c>
      <c r="G4832" s="1" t="s">
        <v>376</v>
      </c>
      <c r="H4832" s="1" t="s">
        <v>29</v>
      </c>
      <c r="I4832">
        <v>3</v>
      </c>
      <c r="J4832" s="1" t="str">
        <f>+VLOOKUP(bloques1a3[[#This Row],[respuesta]],respuestas.emociones[],2,0)</f>
        <v>miedo</v>
      </c>
      <c r="K4832" s="1">
        <f>+VLOOKUP(bloques1a3[[#This Row],[niño]],BD.niños[[Código]:[edad]],5,0)</f>
        <v>8</v>
      </c>
      <c r="L4832" s="1">
        <f>+IF(bloques1a3[[#This Row],[correcta]]=bloques1a3[[#This Row],[respuesta]],1,0)</f>
        <v>0</v>
      </c>
      <c r="M4832" s="1">
        <f>+IF(bloques1a3[[#This Row],[Sexo]]="F",1,0)</f>
        <v>1</v>
      </c>
    </row>
    <row r="4833" spans="1:13" x14ac:dyDescent="0.55000000000000004">
      <c r="A4833">
        <v>1</v>
      </c>
      <c r="B4833" s="1" t="s">
        <v>539</v>
      </c>
      <c r="C4833" s="1" t="s">
        <v>2</v>
      </c>
      <c r="D4833">
        <v>1</v>
      </c>
      <c r="E4833" s="1" t="s">
        <v>234</v>
      </c>
      <c r="F4833">
        <v>3</v>
      </c>
      <c r="G4833" s="1" t="s">
        <v>377</v>
      </c>
      <c r="H4833" s="1" t="s">
        <v>28</v>
      </c>
      <c r="I4833">
        <v>3</v>
      </c>
      <c r="J4833" s="1" t="str">
        <f>+VLOOKUP(bloques1a3[[#This Row],[respuesta]],respuestas.emociones[],2,0)</f>
        <v>tristeza</v>
      </c>
      <c r="K4833" s="1">
        <f>+VLOOKUP(bloques1a3[[#This Row],[niño]],BD.niños[[Código]:[edad]],5,0)</f>
        <v>10</v>
      </c>
      <c r="L4833" s="1">
        <f>+IF(bloques1a3[[#This Row],[correcta]]=bloques1a3[[#This Row],[respuesta]],1,0)</f>
        <v>0</v>
      </c>
      <c r="M4833" s="1">
        <f>+IF(bloques1a3[[#This Row],[Sexo]]="F",1,0)</f>
        <v>0</v>
      </c>
    </row>
    <row r="4834" spans="1:13" x14ac:dyDescent="0.55000000000000004">
      <c r="A4834">
        <v>1</v>
      </c>
      <c r="B4834" s="1" t="s">
        <v>539</v>
      </c>
      <c r="C4834" s="1" t="s">
        <v>2</v>
      </c>
      <c r="D4834">
        <v>1</v>
      </c>
      <c r="E4834" s="1" t="s">
        <v>238</v>
      </c>
      <c r="F4834">
        <v>1</v>
      </c>
      <c r="G4834" s="1" t="s">
        <v>377</v>
      </c>
      <c r="H4834" s="1" t="s">
        <v>28</v>
      </c>
      <c r="I4834">
        <v>3</v>
      </c>
      <c r="J4834" s="1" t="str">
        <f>+VLOOKUP(bloques1a3[[#This Row],[respuesta]],respuestas.emociones[],2,0)</f>
        <v>neutra</v>
      </c>
      <c r="K4834" s="1">
        <f>+VLOOKUP(bloques1a3[[#This Row],[niño]],BD.niños[[Código]:[edad]],5,0)</f>
        <v>10</v>
      </c>
      <c r="L4834" s="1">
        <f>+IF(bloques1a3[[#This Row],[correcta]]=bloques1a3[[#This Row],[respuesta]],1,0)</f>
        <v>1</v>
      </c>
      <c r="M4834" s="1">
        <f>+IF(bloques1a3[[#This Row],[Sexo]]="F",1,0)</f>
        <v>0</v>
      </c>
    </row>
    <row r="4835" spans="1:13" x14ac:dyDescent="0.55000000000000004">
      <c r="A4835">
        <v>1</v>
      </c>
      <c r="B4835" s="1" t="s">
        <v>539</v>
      </c>
      <c r="C4835" s="1" t="s">
        <v>2</v>
      </c>
      <c r="D4835">
        <v>1</v>
      </c>
      <c r="E4835" s="1" t="s">
        <v>241</v>
      </c>
      <c r="F4835">
        <v>1</v>
      </c>
      <c r="G4835" s="1" t="s">
        <v>377</v>
      </c>
      <c r="H4835" s="1" t="s">
        <v>29</v>
      </c>
      <c r="I4835">
        <v>3</v>
      </c>
      <c r="J4835" s="1" t="str">
        <f>+VLOOKUP(bloques1a3[[#This Row],[respuesta]],respuestas.emociones[],2,0)</f>
        <v>neutra</v>
      </c>
      <c r="K4835" s="1">
        <f>+VLOOKUP(bloques1a3[[#This Row],[niño]],BD.niños[[Código]:[edad]],5,0)</f>
        <v>10</v>
      </c>
      <c r="L4835" s="1">
        <f>+IF(bloques1a3[[#This Row],[correcta]]=bloques1a3[[#This Row],[respuesta]],1,0)</f>
        <v>1</v>
      </c>
      <c r="M4835" s="1">
        <f>+IF(bloques1a3[[#This Row],[Sexo]]="F",1,0)</f>
        <v>1</v>
      </c>
    </row>
    <row r="4836" spans="1:13" x14ac:dyDescent="0.55000000000000004">
      <c r="A4836">
        <v>1</v>
      </c>
      <c r="B4836" s="1" t="s">
        <v>539</v>
      </c>
      <c r="C4836" s="1" t="s">
        <v>2</v>
      </c>
      <c r="D4836">
        <v>1</v>
      </c>
      <c r="E4836" s="1" t="s">
        <v>245</v>
      </c>
      <c r="F4836">
        <v>1</v>
      </c>
      <c r="G4836" s="1" t="s">
        <v>376</v>
      </c>
      <c r="H4836" s="1" t="s">
        <v>28</v>
      </c>
      <c r="I4836">
        <v>3</v>
      </c>
      <c r="J4836" s="1" t="str">
        <f>+VLOOKUP(bloques1a3[[#This Row],[respuesta]],respuestas.emociones[],2,0)</f>
        <v>neutra</v>
      </c>
      <c r="K4836" s="1">
        <f>+VLOOKUP(bloques1a3[[#This Row],[niño]],BD.niños[[Código]:[edad]],5,0)</f>
        <v>8</v>
      </c>
      <c r="L4836" s="1">
        <f>+IF(bloques1a3[[#This Row],[correcta]]=bloques1a3[[#This Row],[respuesta]],1,0)</f>
        <v>1</v>
      </c>
      <c r="M4836" s="1">
        <f>+IF(bloques1a3[[#This Row],[Sexo]]="F",1,0)</f>
        <v>0</v>
      </c>
    </row>
    <row r="4837" spans="1:13" x14ac:dyDescent="0.55000000000000004">
      <c r="A4837">
        <v>1</v>
      </c>
      <c r="B4837" s="1" t="s">
        <v>539</v>
      </c>
      <c r="C4837" s="1" t="s">
        <v>2</v>
      </c>
      <c r="D4837">
        <v>1</v>
      </c>
      <c r="E4837" s="1" t="s">
        <v>249</v>
      </c>
      <c r="F4837">
        <v>1</v>
      </c>
      <c r="G4837" s="1" t="s">
        <v>375</v>
      </c>
      <c r="H4837" s="1" t="s">
        <v>28</v>
      </c>
      <c r="I4837">
        <v>3</v>
      </c>
      <c r="J4837" s="1" t="str">
        <f>+VLOOKUP(bloques1a3[[#This Row],[respuesta]],respuestas.emociones[],2,0)</f>
        <v>neutra</v>
      </c>
      <c r="K4837" s="1">
        <f>+VLOOKUP(bloques1a3[[#This Row],[niño]],BD.niños[[Código]:[edad]],5,0)</f>
        <v>6</v>
      </c>
      <c r="L4837" s="1">
        <f>+IF(bloques1a3[[#This Row],[correcta]]=bloques1a3[[#This Row],[respuesta]],1,0)</f>
        <v>1</v>
      </c>
      <c r="M4837" s="1">
        <f>+IF(bloques1a3[[#This Row],[Sexo]]="F",1,0)</f>
        <v>0</v>
      </c>
    </row>
    <row r="4838" spans="1:13" x14ac:dyDescent="0.55000000000000004">
      <c r="A4838">
        <v>1</v>
      </c>
      <c r="B4838" s="1" t="s">
        <v>539</v>
      </c>
      <c r="C4838" s="1" t="s">
        <v>2</v>
      </c>
      <c r="D4838">
        <v>1</v>
      </c>
      <c r="E4838" s="1" t="s">
        <v>253</v>
      </c>
      <c r="F4838">
        <v>1</v>
      </c>
      <c r="G4838" s="1" t="s">
        <v>376</v>
      </c>
      <c r="H4838" s="1" t="s">
        <v>28</v>
      </c>
      <c r="I4838">
        <v>3</v>
      </c>
      <c r="J4838" s="1" t="str">
        <f>+VLOOKUP(bloques1a3[[#This Row],[respuesta]],respuestas.emociones[],2,0)</f>
        <v>neutra</v>
      </c>
      <c r="K4838" s="1">
        <f>+VLOOKUP(bloques1a3[[#This Row],[niño]],BD.niños[[Código]:[edad]],5,0)</f>
        <v>7</v>
      </c>
      <c r="L4838" s="1">
        <f>+IF(bloques1a3[[#This Row],[correcta]]=bloques1a3[[#This Row],[respuesta]],1,0)</f>
        <v>1</v>
      </c>
      <c r="M4838" s="1">
        <f>+IF(bloques1a3[[#This Row],[Sexo]]="F",1,0)</f>
        <v>0</v>
      </c>
    </row>
    <row r="4839" spans="1:13" x14ac:dyDescent="0.55000000000000004">
      <c r="A4839">
        <v>1</v>
      </c>
      <c r="B4839" s="1" t="s">
        <v>539</v>
      </c>
      <c r="C4839" s="1" t="s">
        <v>2</v>
      </c>
      <c r="D4839">
        <v>1</v>
      </c>
      <c r="E4839" s="1" t="s">
        <v>257</v>
      </c>
      <c r="F4839">
        <v>1</v>
      </c>
      <c r="G4839" s="1" t="s">
        <v>376</v>
      </c>
      <c r="H4839" s="1" t="s">
        <v>28</v>
      </c>
      <c r="I4839">
        <v>3</v>
      </c>
      <c r="J4839" s="1" t="str">
        <f>+VLOOKUP(bloques1a3[[#This Row],[respuesta]],respuestas.emociones[],2,0)</f>
        <v>neutra</v>
      </c>
      <c r="K4839" s="1">
        <f>+VLOOKUP(bloques1a3[[#This Row],[niño]],BD.niños[[Código]:[edad]],5,0)</f>
        <v>8</v>
      </c>
      <c r="L4839" s="1">
        <f>+IF(bloques1a3[[#This Row],[correcta]]=bloques1a3[[#This Row],[respuesta]],1,0)</f>
        <v>1</v>
      </c>
      <c r="M4839" s="1">
        <f>+IF(bloques1a3[[#This Row],[Sexo]]="F",1,0)</f>
        <v>0</v>
      </c>
    </row>
    <row r="4840" spans="1:13" x14ac:dyDescent="0.55000000000000004">
      <c r="A4840">
        <v>1</v>
      </c>
      <c r="B4840" s="1" t="s">
        <v>539</v>
      </c>
      <c r="C4840" s="1" t="s">
        <v>2</v>
      </c>
      <c r="D4840">
        <v>1</v>
      </c>
      <c r="E4840" s="1" t="s">
        <v>299</v>
      </c>
      <c r="F4840">
        <v>1</v>
      </c>
      <c r="G4840" s="1" t="s">
        <v>376</v>
      </c>
      <c r="H4840" s="1" t="s">
        <v>28</v>
      </c>
      <c r="I4840">
        <v>3</v>
      </c>
      <c r="J4840" s="1" t="str">
        <f>+VLOOKUP(bloques1a3[[#This Row],[respuesta]],respuestas.emociones[],2,0)</f>
        <v>neutra</v>
      </c>
      <c r="K4840" s="1">
        <f>+VLOOKUP(bloques1a3[[#This Row],[niño]],BD.niños[[Código]:[edad]],5,0)</f>
        <v>8</v>
      </c>
      <c r="L4840" s="1">
        <f>+IF(bloques1a3[[#This Row],[correcta]]=bloques1a3[[#This Row],[respuesta]],1,0)</f>
        <v>1</v>
      </c>
      <c r="M4840" s="1">
        <f>+IF(bloques1a3[[#This Row],[Sexo]]="F",1,0)</f>
        <v>0</v>
      </c>
    </row>
    <row r="4841" spans="1:13" x14ac:dyDescent="0.55000000000000004">
      <c r="A4841">
        <v>1</v>
      </c>
      <c r="B4841" s="1" t="s">
        <v>539</v>
      </c>
      <c r="C4841" s="1" t="s">
        <v>2</v>
      </c>
      <c r="D4841">
        <v>1</v>
      </c>
      <c r="E4841" s="1" t="s">
        <v>301</v>
      </c>
      <c r="F4841">
        <v>5</v>
      </c>
      <c r="G4841" s="1" t="s">
        <v>375</v>
      </c>
      <c r="H4841" s="1" t="s">
        <v>28</v>
      </c>
      <c r="I4841">
        <v>3</v>
      </c>
      <c r="J4841" s="1" t="str">
        <f>+VLOOKUP(bloques1a3[[#This Row],[respuesta]],respuestas.emociones[],2,0)</f>
        <v>miedo</v>
      </c>
      <c r="K4841" s="1">
        <f>+VLOOKUP(bloques1a3[[#This Row],[niño]],BD.niños[[Código]:[edad]],5,0)</f>
        <v>5</v>
      </c>
      <c r="L4841" s="1">
        <f>+IF(bloques1a3[[#This Row],[correcta]]=bloques1a3[[#This Row],[respuesta]],1,0)</f>
        <v>0</v>
      </c>
      <c r="M4841" s="1">
        <f>+IF(bloques1a3[[#This Row],[Sexo]]="F",1,0)</f>
        <v>0</v>
      </c>
    </row>
    <row r="4842" spans="1:13" x14ac:dyDescent="0.55000000000000004">
      <c r="A4842">
        <v>1</v>
      </c>
      <c r="B4842" s="1" t="s">
        <v>539</v>
      </c>
      <c r="C4842" s="1" t="s">
        <v>2</v>
      </c>
      <c r="D4842">
        <v>1</v>
      </c>
      <c r="E4842" s="1" t="s">
        <v>305</v>
      </c>
      <c r="F4842">
        <v>1</v>
      </c>
      <c r="G4842" s="1" t="s">
        <v>376</v>
      </c>
      <c r="H4842" s="1" t="s">
        <v>28</v>
      </c>
      <c r="I4842">
        <v>3</v>
      </c>
      <c r="J4842" s="1" t="str">
        <f>+VLOOKUP(bloques1a3[[#This Row],[respuesta]],respuestas.emociones[],2,0)</f>
        <v>neutra</v>
      </c>
      <c r="K4842" s="1">
        <f>+VLOOKUP(bloques1a3[[#This Row],[niño]],BD.niños[[Código]:[edad]],5,0)</f>
        <v>8</v>
      </c>
      <c r="L4842" s="1">
        <f>+IF(bloques1a3[[#This Row],[correcta]]=bloques1a3[[#This Row],[respuesta]],1,0)</f>
        <v>1</v>
      </c>
      <c r="M4842" s="1">
        <f>+IF(bloques1a3[[#This Row],[Sexo]]="F",1,0)</f>
        <v>0</v>
      </c>
    </row>
    <row r="4843" spans="1:13" x14ac:dyDescent="0.55000000000000004">
      <c r="A4843">
        <v>1</v>
      </c>
      <c r="B4843" s="1" t="s">
        <v>539</v>
      </c>
      <c r="C4843" s="1" t="s">
        <v>2</v>
      </c>
      <c r="D4843">
        <v>1</v>
      </c>
      <c r="E4843" s="1" t="s">
        <v>308</v>
      </c>
      <c r="F4843">
        <v>1</v>
      </c>
      <c r="G4843" s="1" t="s">
        <v>377</v>
      </c>
      <c r="H4843" s="1" t="s">
        <v>28</v>
      </c>
      <c r="I4843">
        <v>3</v>
      </c>
      <c r="J4843" s="1" t="str">
        <f>+VLOOKUP(bloques1a3[[#This Row],[respuesta]],respuestas.emociones[],2,0)</f>
        <v>neutra</v>
      </c>
      <c r="K4843" s="1">
        <f>+VLOOKUP(bloques1a3[[#This Row],[niño]],BD.niños[[Código]:[edad]],5,0)</f>
        <v>9</v>
      </c>
      <c r="L4843" s="1">
        <f>+IF(bloques1a3[[#This Row],[correcta]]=bloques1a3[[#This Row],[respuesta]],1,0)</f>
        <v>1</v>
      </c>
      <c r="M4843" s="1">
        <f>+IF(bloques1a3[[#This Row],[Sexo]]="F",1,0)</f>
        <v>0</v>
      </c>
    </row>
    <row r="4844" spans="1:13" x14ac:dyDescent="0.55000000000000004">
      <c r="A4844">
        <v>1</v>
      </c>
      <c r="B4844" s="1" t="s">
        <v>539</v>
      </c>
      <c r="C4844" s="1" t="s">
        <v>2</v>
      </c>
      <c r="D4844">
        <v>1</v>
      </c>
      <c r="E4844" s="1" t="s">
        <v>311</v>
      </c>
      <c r="F4844">
        <v>1</v>
      </c>
      <c r="G4844" s="1" t="s">
        <v>377</v>
      </c>
      <c r="H4844" s="1" t="s">
        <v>28</v>
      </c>
      <c r="I4844">
        <v>3</v>
      </c>
      <c r="J4844" s="1" t="str">
        <f>+VLOOKUP(bloques1a3[[#This Row],[respuesta]],respuestas.emociones[],2,0)</f>
        <v>neutra</v>
      </c>
      <c r="K4844" s="1">
        <f>+VLOOKUP(bloques1a3[[#This Row],[niño]],BD.niños[[Código]:[edad]],5,0)</f>
        <v>10</v>
      </c>
      <c r="L4844" s="1">
        <f>+IF(bloques1a3[[#This Row],[correcta]]=bloques1a3[[#This Row],[respuesta]],1,0)</f>
        <v>1</v>
      </c>
      <c r="M4844" s="1">
        <f>+IF(bloques1a3[[#This Row],[Sexo]]="F",1,0)</f>
        <v>0</v>
      </c>
    </row>
    <row r="4845" spans="1:13" x14ac:dyDescent="0.55000000000000004">
      <c r="A4845">
        <v>1</v>
      </c>
      <c r="B4845" s="1" t="s">
        <v>539</v>
      </c>
      <c r="C4845" s="1" t="s">
        <v>2</v>
      </c>
      <c r="D4845">
        <v>1</v>
      </c>
      <c r="E4845" s="1" t="s">
        <v>314</v>
      </c>
      <c r="F4845">
        <v>4</v>
      </c>
      <c r="G4845" s="1" t="s">
        <v>377</v>
      </c>
      <c r="H4845" s="1" t="s">
        <v>28</v>
      </c>
      <c r="I4845">
        <v>3</v>
      </c>
      <c r="J4845" s="1" t="str">
        <f>+VLOOKUP(bloques1a3[[#This Row],[respuesta]],respuestas.emociones[],2,0)</f>
        <v>enojo</v>
      </c>
      <c r="K4845" s="1">
        <f>+VLOOKUP(bloques1a3[[#This Row],[niño]],BD.niños[[Código]:[edad]],5,0)</f>
        <v>10</v>
      </c>
      <c r="L4845" s="1">
        <f>+IF(bloques1a3[[#This Row],[correcta]]=bloques1a3[[#This Row],[respuesta]],1,0)</f>
        <v>0</v>
      </c>
      <c r="M4845" s="1">
        <f>+IF(bloques1a3[[#This Row],[Sexo]]="F",1,0)</f>
        <v>0</v>
      </c>
    </row>
    <row r="4846" spans="1:13" x14ac:dyDescent="0.55000000000000004">
      <c r="A4846">
        <v>1</v>
      </c>
      <c r="B4846" s="1" t="s">
        <v>539</v>
      </c>
      <c r="C4846" s="1" t="s">
        <v>2</v>
      </c>
      <c r="D4846">
        <v>1</v>
      </c>
      <c r="E4846" s="1" t="s">
        <v>372</v>
      </c>
      <c r="F4846">
        <v>1</v>
      </c>
      <c r="G4846" s="1" t="s">
        <v>377</v>
      </c>
      <c r="H4846" s="1" t="s">
        <v>28</v>
      </c>
      <c r="I4846">
        <v>3</v>
      </c>
      <c r="J4846" s="1" t="str">
        <f>+VLOOKUP(bloques1a3[[#This Row],[respuesta]],respuestas.emociones[],2,0)</f>
        <v>neutra</v>
      </c>
      <c r="K4846" s="1">
        <f>+VLOOKUP(bloques1a3[[#This Row],[niño]],BD.niños[[Código]:[edad]],5,0)</f>
        <v>9</v>
      </c>
      <c r="L4846" s="1">
        <f>+IF(bloques1a3[[#This Row],[correcta]]=bloques1a3[[#This Row],[respuesta]],1,0)</f>
        <v>1</v>
      </c>
      <c r="M4846" s="1">
        <f>+IF(bloques1a3[[#This Row],[Sexo]]="F",1,0)</f>
        <v>0</v>
      </c>
    </row>
    <row r="4847" spans="1:13" x14ac:dyDescent="0.55000000000000004">
      <c r="A4847">
        <v>1</v>
      </c>
      <c r="B4847" s="1" t="s">
        <v>539</v>
      </c>
      <c r="C4847" s="1" t="s">
        <v>2</v>
      </c>
      <c r="D4847">
        <v>1</v>
      </c>
      <c r="E4847" s="1" t="s">
        <v>337</v>
      </c>
      <c r="F4847">
        <v>5</v>
      </c>
      <c r="G4847" s="1" t="s">
        <v>376</v>
      </c>
      <c r="H4847" s="1" t="s">
        <v>28</v>
      </c>
      <c r="I4847">
        <v>3</v>
      </c>
      <c r="J4847" s="1" t="str">
        <f>+VLOOKUP(bloques1a3[[#This Row],[respuesta]],respuestas.emociones[],2,0)</f>
        <v>miedo</v>
      </c>
      <c r="K4847" s="1">
        <f>+VLOOKUP(bloques1a3[[#This Row],[niño]],BD.niños[[Código]:[edad]],5,0)</f>
        <v>8</v>
      </c>
      <c r="L4847" s="1">
        <f>+IF(bloques1a3[[#This Row],[correcta]]=bloques1a3[[#This Row],[respuesta]],1,0)</f>
        <v>0</v>
      </c>
      <c r="M4847" s="1">
        <f>+IF(bloques1a3[[#This Row],[Sexo]]="F",1,0)</f>
        <v>0</v>
      </c>
    </row>
    <row r="4848" spans="1:13" x14ac:dyDescent="0.55000000000000004">
      <c r="A4848">
        <v>1</v>
      </c>
      <c r="B4848" s="1" t="s">
        <v>539</v>
      </c>
      <c r="C4848" s="1" t="s">
        <v>2</v>
      </c>
      <c r="D4848">
        <v>1</v>
      </c>
      <c r="E4848" s="1" t="s">
        <v>341</v>
      </c>
      <c r="F4848">
        <v>3</v>
      </c>
      <c r="G4848" s="1" t="s">
        <v>376</v>
      </c>
      <c r="H4848" s="1" t="s">
        <v>29</v>
      </c>
      <c r="I4848">
        <v>3</v>
      </c>
      <c r="J4848" s="1" t="str">
        <f>+VLOOKUP(bloques1a3[[#This Row],[respuesta]],respuestas.emociones[],2,0)</f>
        <v>tristeza</v>
      </c>
      <c r="K4848" s="1">
        <f>+VLOOKUP(bloques1a3[[#This Row],[niño]],BD.niños[[Código]:[edad]],5,0)</f>
        <v>8</v>
      </c>
      <c r="L4848" s="1">
        <f>+IF(bloques1a3[[#This Row],[correcta]]=bloques1a3[[#This Row],[respuesta]],1,0)</f>
        <v>0</v>
      </c>
      <c r="M4848" s="1">
        <f>+IF(bloques1a3[[#This Row],[Sexo]]="F",1,0)</f>
        <v>1</v>
      </c>
    </row>
    <row r="4849" spans="1:13" x14ac:dyDescent="0.55000000000000004">
      <c r="A4849">
        <v>1</v>
      </c>
      <c r="B4849" s="1" t="s">
        <v>539</v>
      </c>
      <c r="C4849" s="1" t="s">
        <v>2</v>
      </c>
      <c r="D4849">
        <v>1</v>
      </c>
      <c r="E4849" s="1" t="s">
        <v>344</v>
      </c>
      <c r="F4849">
        <v>1</v>
      </c>
      <c r="G4849" s="1" t="s">
        <v>375</v>
      </c>
      <c r="H4849" s="1" t="s">
        <v>29</v>
      </c>
      <c r="I4849">
        <v>3</v>
      </c>
      <c r="J4849" s="1" t="str">
        <f>+VLOOKUP(bloques1a3[[#This Row],[respuesta]],respuestas.emociones[],2,0)</f>
        <v>neutra</v>
      </c>
      <c r="K4849" s="1">
        <f>+VLOOKUP(bloques1a3[[#This Row],[niño]],BD.niños[[Código]:[edad]],5,0)</f>
        <v>6</v>
      </c>
      <c r="L4849" s="1">
        <f>+IF(bloques1a3[[#This Row],[correcta]]=bloques1a3[[#This Row],[respuesta]],1,0)</f>
        <v>1</v>
      </c>
      <c r="M4849" s="1">
        <f>+IF(bloques1a3[[#This Row],[Sexo]]="F",1,0)</f>
        <v>1</v>
      </c>
    </row>
    <row r="4850" spans="1:13" x14ac:dyDescent="0.55000000000000004">
      <c r="A4850">
        <v>1</v>
      </c>
      <c r="B4850" s="1" t="s">
        <v>539</v>
      </c>
      <c r="C4850" s="1" t="s">
        <v>2</v>
      </c>
      <c r="D4850">
        <v>1</v>
      </c>
      <c r="E4850" s="1" t="s">
        <v>348</v>
      </c>
      <c r="F4850">
        <v>3</v>
      </c>
      <c r="G4850" s="1" t="s">
        <v>375</v>
      </c>
      <c r="H4850" s="1" t="s">
        <v>28</v>
      </c>
      <c r="I4850">
        <v>3</v>
      </c>
      <c r="J4850" s="1" t="str">
        <f>+VLOOKUP(bloques1a3[[#This Row],[respuesta]],respuestas.emociones[],2,0)</f>
        <v>tristeza</v>
      </c>
      <c r="K4850" s="1">
        <f>+VLOOKUP(bloques1a3[[#This Row],[niño]],BD.niños[[Código]:[edad]],5,0)</f>
        <v>6</v>
      </c>
      <c r="L4850" s="1">
        <f>+IF(bloques1a3[[#This Row],[correcta]]=bloques1a3[[#This Row],[respuesta]],1,0)</f>
        <v>0</v>
      </c>
      <c r="M4850" s="1">
        <f>+IF(bloques1a3[[#This Row],[Sexo]]="F",1,0)</f>
        <v>0</v>
      </c>
    </row>
    <row r="4851" spans="1:13" x14ac:dyDescent="0.55000000000000004">
      <c r="A4851">
        <v>2</v>
      </c>
      <c r="B4851" s="1" t="s">
        <v>540</v>
      </c>
      <c r="C4851" s="1" t="s">
        <v>0</v>
      </c>
      <c r="D4851">
        <v>7</v>
      </c>
      <c r="E4851" s="1" t="s">
        <v>89</v>
      </c>
      <c r="F4851">
        <v>7</v>
      </c>
      <c r="G4851" s="1" t="s">
        <v>377</v>
      </c>
      <c r="H4851" s="1" t="s">
        <v>29</v>
      </c>
      <c r="I4851">
        <v>3</v>
      </c>
      <c r="J4851" s="1" t="str">
        <f>+VLOOKUP(bloques1a3[[#This Row],[respuesta]],respuestas.emociones[],2,0)</f>
        <v>asco</v>
      </c>
      <c r="K4851" s="1">
        <f>+VLOOKUP(bloques1a3[[#This Row],[niño]],BD.niños[[Código]:[edad]],5,0)</f>
        <v>10</v>
      </c>
      <c r="L4851" s="1">
        <f>+IF(bloques1a3[[#This Row],[correcta]]=bloques1a3[[#This Row],[respuesta]],1,0)</f>
        <v>1</v>
      </c>
      <c r="M4851" s="1">
        <f>+IF(bloques1a3[[#This Row],[Sexo]]="F",1,0)</f>
        <v>1</v>
      </c>
    </row>
    <row r="4852" spans="1:13" x14ac:dyDescent="0.55000000000000004">
      <c r="A4852">
        <v>2</v>
      </c>
      <c r="B4852" s="1" t="s">
        <v>540</v>
      </c>
      <c r="C4852" s="1" t="s">
        <v>0</v>
      </c>
      <c r="D4852">
        <v>7</v>
      </c>
      <c r="E4852" s="1" t="s">
        <v>93</v>
      </c>
      <c r="F4852">
        <v>7</v>
      </c>
      <c r="G4852" s="1" t="s">
        <v>377</v>
      </c>
      <c r="H4852" s="1" t="s">
        <v>29</v>
      </c>
      <c r="I4852">
        <v>3</v>
      </c>
      <c r="J4852" s="1" t="str">
        <f>+VLOOKUP(bloques1a3[[#This Row],[respuesta]],respuestas.emociones[],2,0)</f>
        <v>asco</v>
      </c>
      <c r="K4852" s="1">
        <f>+VLOOKUP(bloques1a3[[#This Row],[niño]],BD.niños[[Código]:[edad]],5,0)</f>
        <v>10</v>
      </c>
      <c r="L4852" s="1">
        <f>+IF(bloques1a3[[#This Row],[correcta]]=bloques1a3[[#This Row],[respuesta]],1,0)</f>
        <v>1</v>
      </c>
      <c r="M4852" s="1">
        <f>+IF(bloques1a3[[#This Row],[Sexo]]="F",1,0)</f>
        <v>1</v>
      </c>
    </row>
    <row r="4853" spans="1:13" x14ac:dyDescent="0.55000000000000004">
      <c r="A4853">
        <v>2</v>
      </c>
      <c r="B4853" s="1" t="s">
        <v>540</v>
      </c>
      <c r="C4853" s="1" t="s">
        <v>0</v>
      </c>
      <c r="D4853">
        <v>7</v>
      </c>
      <c r="E4853" s="1" t="s">
        <v>97</v>
      </c>
      <c r="F4853">
        <v>7</v>
      </c>
      <c r="G4853" s="1" t="s">
        <v>377</v>
      </c>
      <c r="H4853" s="1" t="s">
        <v>29</v>
      </c>
      <c r="I4853">
        <v>3</v>
      </c>
      <c r="J4853" s="1" t="str">
        <f>+VLOOKUP(bloques1a3[[#This Row],[respuesta]],respuestas.emociones[],2,0)</f>
        <v>asco</v>
      </c>
      <c r="K4853" s="1">
        <f>+VLOOKUP(bloques1a3[[#This Row],[niño]],BD.niños[[Código]:[edad]],5,0)</f>
        <v>10</v>
      </c>
      <c r="L4853" s="1">
        <f>+IF(bloques1a3[[#This Row],[correcta]]=bloques1a3[[#This Row],[respuesta]],1,0)</f>
        <v>1</v>
      </c>
      <c r="M4853" s="1">
        <f>+IF(bloques1a3[[#This Row],[Sexo]]="F",1,0)</f>
        <v>1</v>
      </c>
    </row>
    <row r="4854" spans="1:13" x14ac:dyDescent="0.55000000000000004">
      <c r="A4854">
        <v>2</v>
      </c>
      <c r="B4854" s="1" t="s">
        <v>540</v>
      </c>
      <c r="C4854" s="1" t="s">
        <v>0</v>
      </c>
      <c r="D4854">
        <v>7</v>
      </c>
      <c r="E4854" s="1" t="s">
        <v>101</v>
      </c>
      <c r="F4854">
        <v>7</v>
      </c>
      <c r="G4854" s="1" t="s">
        <v>377</v>
      </c>
      <c r="H4854" s="1" t="s">
        <v>29</v>
      </c>
      <c r="I4854">
        <v>3</v>
      </c>
      <c r="J4854" s="1" t="str">
        <f>+VLOOKUP(bloques1a3[[#This Row],[respuesta]],respuestas.emociones[],2,0)</f>
        <v>asco</v>
      </c>
      <c r="K4854" s="1">
        <f>+VLOOKUP(bloques1a3[[#This Row],[niño]],BD.niños[[Código]:[edad]],5,0)</f>
        <v>10</v>
      </c>
      <c r="L4854" s="1">
        <f>+IF(bloques1a3[[#This Row],[correcta]]=bloques1a3[[#This Row],[respuesta]],1,0)</f>
        <v>1</v>
      </c>
      <c r="M4854" s="1">
        <f>+IF(bloques1a3[[#This Row],[Sexo]]="F",1,0)</f>
        <v>1</v>
      </c>
    </row>
    <row r="4855" spans="1:13" x14ac:dyDescent="0.55000000000000004">
      <c r="A4855">
        <v>2</v>
      </c>
      <c r="B4855" s="1" t="s">
        <v>540</v>
      </c>
      <c r="C4855" s="1" t="s">
        <v>0</v>
      </c>
      <c r="D4855">
        <v>7</v>
      </c>
      <c r="E4855" s="1" t="s">
        <v>150</v>
      </c>
      <c r="F4855">
        <v>7</v>
      </c>
      <c r="G4855" s="1" t="s">
        <v>375</v>
      </c>
      <c r="H4855" s="1" t="s">
        <v>29</v>
      </c>
      <c r="I4855">
        <v>3</v>
      </c>
      <c r="J4855" s="1" t="str">
        <f>+VLOOKUP(bloques1a3[[#This Row],[respuesta]],respuestas.emociones[],2,0)</f>
        <v>asco</v>
      </c>
      <c r="K4855" s="1">
        <f>+VLOOKUP(bloques1a3[[#This Row],[niño]],BD.niños[[Código]:[edad]],5,0)</f>
        <v>6</v>
      </c>
      <c r="L4855" s="1">
        <f>+IF(bloques1a3[[#This Row],[correcta]]=bloques1a3[[#This Row],[respuesta]],1,0)</f>
        <v>1</v>
      </c>
      <c r="M4855" s="1">
        <f>+IF(bloques1a3[[#This Row],[Sexo]]="F",1,0)</f>
        <v>1</v>
      </c>
    </row>
    <row r="4856" spans="1:13" x14ac:dyDescent="0.55000000000000004">
      <c r="A4856">
        <v>2</v>
      </c>
      <c r="B4856" s="1" t="s">
        <v>540</v>
      </c>
      <c r="C4856" s="1" t="s">
        <v>0</v>
      </c>
      <c r="D4856">
        <v>7</v>
      </c>
      <c r="E4856" s="1" t="s">
        <v>153</v>
      </c>
      <c r="F4856">
        <v>7</v>
      </c>
      <c r="G4856" s="1" t="s">
        <v>376</v>
      </c>
      <c r="H4856" s="1" t="s">
        <v>28</v>
      </c>
      <c r="I4856">
        <v>3</v>
      </c>
      <c r="J4856" s="1" t="str">
        <f>+VLOOKUP(bloques1a3[[#This Row],[respuesta]],respuestas.emociones[],2,0)</f>
        <v>asco</v>
      </c>
      <c r="K4856" s="1">
        <f>+VLOOKUP(bloques1a3[[#This Row],[niño]],BD.niños[[Código]:[edad]],5,0)</f>
        <v>7</v>
      </c>
      <c r="L4856" s="1">
        <f>+IF(bloques1a3[[#This Row],[correcta]]=bloques1a3[[#This Row],[respuesta]],1,0)</f>
        <v>1</v>
      </c>
      <c r="M4856" s="1">
        <f>+IF(bloques1a3[[#This Row],[Sexo]]="F",1,0)</f>
        <v>0</v>
      </c>
    </row>
    <row r="4857" spans="1:13" x14ac:dyDescent="0.55000000000000004">
      <c r="A4857">
        <v>2</v>
      </c>
      <c r="B4857" s="1" t="s">
        <v>540</v>
      </c>
      <c r="C4857" s="1" t="s">
        <v>0</v>
      </c>
      <c r="D4857">
        <v>7</v>
      </c>
      <c r="E4857" s="1" t="s">
        <v>157</v>
      </c>
      <c r="F4857">
        <v>4</v>
      </c>
      <c r="G4857" s="1" t="s">
        <v>376</v>
      </c>
      <c r="H4857" s="1" t="s">
        <v>28</v>
      </c>
      <c r="I4857">
        <v>3</v>
      </c>
      <c r="J4857" s="1" t="str">
        <f>+VLOOKUP(bloques1a3[[#This Row],[respuesta]],respuestas.emociones[],2,0)</f>
        <v>enojo</v>
      </c>
      <c r="K4857" s="1">
        <f>+VLOOKUP(bloques1a3[[#This Row],[niño]],BD.niños[[Código]:[edad]],5,0)</f>
        <v>7</v>
      </c>
      <c r="L4857" s="1">
        <f>+IF(bloques1a3[[#This Row],[correcta]]=bloques1a3[[#This Row],[respuesta]],1,0)</f>
        <v>0</v>
      </c>
      <c r="M4857" s="1">
        <f>+IF(bloques1a3[[#This Row],[Sexo]]="F",1,0)</f>
        <v>0</v>
      </c>
    </row>
    <row r="4858" spans="1:13" x14ac:dyDescent="0.55000000000000004">
      <c r="A4858">
        <v>2</v>
      </c>
      <c r="B4858" s="1" t="s">
        <v>540</v>
      </c>
      <c r="C4858" s="1" t="s">
        <v>0</v>
      </c>
      <c r="D4858">
        <v>7</v>
      </c>
      <c r="E4858" s="1" t="s">
        <v>164</v>
      </c>
      <c r="F4858">
        <v>7</v>
      </c>
      <c r="G4858" s="1" t="s">
        <v>375</v>
      </c>
      <c r="H4858" s="1" t="s">
        <v>28</v>
      </c>
      <c r="I4858">
        <v>3</v>
      </c>
      <c r="J4858" s="1" t="str">
        <f>+VLOOKUP(bloques1a3[[#This Row],[respuesta]],respuestas.emociones[],2,0)</f>
        <v>asco</v>
      </c>
      <c r="K4858" s="1">
        <f>+VLOOKUP(bloques1a3[[#This Row],[niño]],BD.niños[[Código]:[edad]],5,0)</f>
        <v>6</v>
      </c>
      <c r="L4858" s="1">
        <f>+IF(bloques1a3[[#This Row],[correcta]]=bloques1a3[[#This Row],[respuesta]],1,0)</f>
        <v>1</v>
      </c>
      <c r="M4858" s="1">
        <f>+IF(bloques1a3[[#This Row],[Sexo]]="F",1,0)</f>
        <v>0</v>
      </c>
    </row>
    <row r="4859" spans="1:13" x14ac:dyDescent="0.55000000000000004">
      <c r="A4859">
        <v>2</v>
      </c>
      <c r="B4859" s="1" t="s">
        <v>540</v>
      </c>
      <c r="C4859" s="1" t="s">
        <v>0</v>
      </c>
      <c r="D4859">
        <v>7</v>
      </c>
      <c r="E4859" s="1" t="s">
        <v>165</v>
      </c>
      <c r="F4859">
        <v>4</v>
      </c>
      <c r="G4859" s="1" t="s">
        <v>375</v>
      </c>
      <c r="H4859" s="1" t="s">
        <v>28</v>
      </c>
      <c r="I4859">
        <v>3</v>
      </c>
      <c r="J4859" s="1" t="str">
        <f>+VLOOKUP(bloques1a3[[#This Row],[respuesta]],respuestas.emociones[],2,0)</f>
        <v>enojo</v>
      </c>
      <c r="K4859" s="1">
        <f>+VLOOKUP(bloques1a3[[#This Row],[niño]],BD.niños[[Código]:[edad]],5,0)</f>
        <v>5</v>
      </c>
      <c r="L4859" s="1">
        <f>+IF(bloques1a3[[#This Row],[correcta]]=bloques1a3[[#This Row],[respuesta]],1,0)</f>
        <v>0</v>
      </c>
      <c r="M4859" s="1">
        <f>+IF(bloques1a3[[#This Row],[Sexo]]="F",1,0)</f>
        <v>0</v>
      </c>
    </row>
    <row r="4860" spans="1:13" x14ac:dyDescent="0.55000000000000004">
      <c r="A4860">
        <v>2</v>
      </c>
      <c r="B4860" s="1" t="s">
        <v>540</v>
      </c>
      <c r="C4860" s="1" t="s">
        <v>0</v>
      </c>
      <c r="D4860">
        <v>7</v>
      </c>
      <c r="E4860" s="1" t="s">
        <v>168</v>
      </c>
      <c r="F4860">
        <v>4</v>
      </c>
      <c r="G4860" s="1" t="s">
        <v>376</v>
      </c>
      <c r="H4860" s="1" t="s">
        <v>29</v>
      </c>
      <c r="I4860">
        <v>3</v>
      </c>
      <c r="J4860" s="1" t="str">
        <f>+VLOOKUP(bloques1a3[[#This Row],[respuesta]],respuestas.emociones[],2,0)</f>
        <v>enojo</v>
      </c>
      <c r="K4860" s="1">
        <f>+VLOOKUP(bloques1a3[[#This Row],[niño]],BD.niños[[Código]:[edad]],5,0)</f>
        <v>7</v>
      </c>
      <c r="L4860" s="1">
        <f>+IF(bloques1a3[[#This Row],[correcta]]=bloques1a3[[#This Row],[respuesta]],1,0)</f>
        <v>0</v>
      </c>
      <c r="M4860" s="1">
        <f>+IF(bloques1a3[[#This Row],[Sexo]]="F",1,0)</f>
        <v>1</v>
      </c>
    </row>
    <row r="4861" spans="1:13" x14ac:dyDescent="0.55000000000000004">
      <c r="A4861">
        <v>2</v>
      </c>
      <c r="B4861" s="1" t="s">
        <v>540</v>
      </c>
      <c r="C4861" s="1" t="s">
        <v>0</v>
      </c>
      <c r="D4861">
        <v>7</v>
      </c>
      <c r="E4861" s="1" t="s">
        <v>172</v>
      </c>
      <c r="F4861">
        <v>7</v>
      </c>
      <c r="G4861" s="1" t="s">
        <v>376</v>
      </c>
      <c r="H4861" s="1" t="s">
        <v>29</v>
      </c>
      <c r="I4861">
        <v>3</v>
      </c>
      <c r="J4861" s="1" t="str">
        <f>+VLOOKUP(bloques1a3[[#This Row],[respuesta]],respuestas.emociones[],2,0)</f>
        <v>asco</v>
      </c>
      <c r="K4861" s="1">
        <f>+VLOOKUP(bloques1a3[[#This Row],[niño]],BD.niños[[Código]:[edad]],5,0)</f>
        <v>8</v>
      </c>
      <c r="L4861" s="1">
        <f>+IF(bloques1a3[[#This Row],[correcta]]=bloques1a3[[#This Row],[respuesta]],1,0)</f>
        <v>1</v>
      </c>
      <c r="M4861" s="1">
        <f>+IF(bloques1a3[[#This Row],[Sexo]]="F",1,0)</f>
        <v>1</v>
      </c>
    </row>
    <row r="4862" spans="1:13" x14ac:dyDescent="0.55000000000000004">
      <c r="A4862">
        <v>2</v>
      </c>
      <c r="B4862" s="1" t="s">
        <v>540</v>
      </c>
      <c r="C4862" s="1" t="s">
        <v>0</v>
      </c>
      <c r="D4862">
        <v>7</v>
      </c>
      <c r="E4862" s="1" t="s">
        <v>176</v>
      </c>
      <c r="F4862">
        <v>7</v>
      </c>
      <c r="G4862" s="1" t="s">
        <v>375</v>
      </c>
      <c r="H4862" s="1" t="s">
        <v>29</v>
      </c>
      <c r="I4862">
        <v>3</v>
      </c>
      <c r="J4862" s="1" t="str">
        <f>+VLOOKUP(bloques1a3[[#This Row],[respuesta]],respuestas.emociones[],2,0)</f>
        <v>asco</v>
      </c>
      <c r="K4862" s="1">
        <f>+VLOOKUP(bloques1a3[[#This Row],[niño]],BD.niños[[Código]:[edad]],5,0)</f>
        <v>5</v>
      </c>
      <c r="L4862" s="1">
        <f>+IF(bloques1a3[[#This Row],[correcta]]=bloques1a3[[#This Row],[respuesta]],1,0)</f>
        <v>1</v>
      </c>
      <c r="M4862" s="1">
        <f>+IF(bloques1a3[[#This Row],[Sexo]]="F",1,0)</f>
        <v>1</v>
      </c>
    </row>
    <row r="4863" spans="1:13" x14ac:dyDescent="0.55000000000000004">
      <c r="A4863">
        <v>2</v>
      </c>
      <c r="B4863" s="1" t="s">
        <v>540</v>
      </c>
      <c r="C4863" s="1" t="s">
        <v>0</v>
      </c>
      <c r="D4863">
        <v>7</v>
      </c>
      <c r="E4863" s="1" t="s">
        <v>180</v>
      </c>
      <c r="F4863">
        <v>4</v>
      </c>
      <c r="G4863" s="1" t="s">
        <v>376</v>
      </c>
      <c r="H4863" s="1" t="s">
        <v>29</v>
      </c>
      <c r="I4863">
        <v>3</v>
      </c>
      <c r="J4863" s="1" t="str">
        <f>+VLOOKUP(bloques1a3[[#This Row],[respuesta]],respuestas.emociones[],2,0)</f>
        <v>enojo</v>
      </c>
      <c r="K4863" s="1">
        <f>+VLOOKUP(bloques1a3[[#This Row],[niño]],BD.niños[[Código]:[edad]],5,0)</f>
        <v>8</v>
      </c>
      <c r="L4863" s="1">
        <f>+IF(bloques1a3[[#This Row],[correcta]]=bloques1a3[[#This Row],[respuesta]],1,0)</f>
        <v>0</v>
      </c>
      <c r="M4863" s="1">
        <f>+IF(bloques1a3[[#This Row],[Sexo]]="F",1,0)</f>
        <v>1</v>
      </c>
    </row>
    <row r="4864" spans="1:13" x14ac:dyDescent="0.55000000000000004">
      <c r="A4864">
        <v>2</v>
      </c>
      <c r="B4864" s="1" t="s">
        <v>540</v>
      </c>
      <c r="C4864" s="1" t="s">
        <v>0</v>
      </c>
      <c r="D4864">
        <v>7</v>
      </c>
      <c r="E4864" s="1" t="s">
        <v>234</v>
      </c>
      <c r="F4864">
        <v>4</v>
      </c>
      <c r="G4864" s="1" t="s">
        <v>377</v>
      </c>
      <c r="H4864" s="1" t="s">
        <v>28</v>
      </c>
      <c r="I4864">
        <v>3</v>
      </c>
      <c r="J4864" s="1" t="str">
        <f>+VLOOKUP(bloques1a3[[#This Row],[respuesta]],respuestas.emociones[],2,0)</f>
        <v>enojo</v>
      </c>
      <c r="K4864" s="1">
        <f>+VLOOKUP(bloques1a3[[#This Row],[niño]],BD.niños[[Código]:[edad]],5,0)</f>
        <v>10</v>
      </c>
      <c r="L4864" s="1">
        <f>+IF(bloques1a3[[#This Row],[correcta]]=bloques1a3[[#This Row],[respuesta]],1,0)</f>
        <v>0</v>
      </c>
      <c r="M4864" s="1">
        <f>+IF(bloques1a3[[#This Row],[Sexo]]="F",1,0)</f>
        <v>0</v>
      </c>
    </row>
    <row r="4865" spans="1:13" x14ac:dyDescent="0.55000000000000004">
      <c r="A4865">
        <v>2</v>
      </c>
      <c r="B4865" s="1" t="s">
        <v>540</v>
      </c>
      <c r="C4865" s="1" t="s">
        <v>0</v>
      </c>
      <c r="D4865">
        <v>7</v>
      </c>
      <c r="E4865" s="1" t="s">
        <v>238</v>
      </c>
      <c r="F4865">
        <v>7</v>
      </c>
      <c r="G4865" s="1" t="s">
        <v>377</v>
      </c>
      <c r="H4865" s="1" t="s">
        <v>28</v>
      </c>
      <c r="I4865">
        <v>3</v>
      </c>
      <c r="J4865" s="1" t="str">
        <f>+VLOOKUP(bloques1a3[[#This Row],[respuesta]],respuestas.emociones[],2,0)</f>
        <v>asco</v>
      </c>
      <c r="K4865" s="1">
        <f>+VLOOKUP(bloques1a3[[#This Row],[niño]],BD.niños[[Código]:[edad]],5,0)</f>
        <v>10</v>
      </c>
      <c r="L4865" s="1">
        <f>+IF(bloques1a3[[#This Row],[correcta]]=bloques1a3[[#This Row],[respuesta]],1,0)</f>
        <v>1</v>
      </c>
      <c r="M4865" s="1">
        <f>+IF(bloques1a3[[#This Row],[Sexo]]="F",1,0)</f>
        <v>0</v>
      </c>
    </row>
    <row r="4866" spans="1:13" x14ac:dyDescent="0.55000000000000004">
      <c r="A4866">
        <v>2</v>
      </c>
      <c r="B4866" s="1" t="s">
        <v>540</v>
      </c>
      <c r="C4866" s="1" t="s">
        <v>0</v>
      </c>
      <c r="D4866">
        <v>7</v>
      </c>
      <c r="E4866" s="1" t="s">
        <v>241</v>
      </c>
      <c r="F4866">
        <v>7</v>
      </c>
      <c r="G4866" s="1" t="s">
        <v>377</v>
      </c>
      <c r="H4866" s="1" t="s">
        <v>29</v>
      </c>
      <c r="I4866">
        <v>3</v>
      </c>
      <c r="J4866" s="1" t="str">
        <f>+VLOOKUP(bloques1a3[[#This Row],[respuesta]],respuestas.emociones[],2,0)</f>
        <v>asco</v>
      </c>
      <c r="K4866" s="1">
        <f>+VLOOKUP(bloques1a3[[#This Row],[niño]],BD.niños[[Código]:[edad]],5,0)</f>
        <v>10</v>
      </c>
      <c r="L4866" s="1">
        <f>+IF(bloques1a3[[#This Row],[correcta]]=bloques1a3[[#This Row],[respuesta]],1,0)</f>
        <v>1</v>
      </c>
      <c r="M4866" s="1">
        <f>+IF(bloques1a3[[#This Row],[Sexo]]="F",1,0)</f>
        <v>1</v>
      </c>
    </row>
    <row r="4867" spans="1:13" x14ac:dyDescent="0.55000000000000004">
      <c r="A4867">
        <v>2</v>
      </c>
      <c r="B4867" s="1" t="s">
        <v>540</v>
      </c>
      <c r="C4867" s="1" t="s">
        <v>0</v>
      </c>
      <c r="D4867">
        <v>7</v>
      </c>
      <c r="E4867" s="1" t="s">
        <v>245</v>
      </c>
      <c r="F4867">
        <v>7</v>
      </c>
      <c r="G4867" s="1" t="s">
        <v>376</v>
      </c>
      <c r="H4867" s="1" t="s">
        <v>28</v>
      </c>
      <c r="I4867">
        <v>3</v>
      </c>
      <c r="J4867" s="1" t="str">
        <f>+VLOOKUP(bloques1a3[[#This Row],[respuesta]],respuestas.emociones[],2,0)</f>
        <v>asco</v>
      </c>
      <c r="K4867" s="1">
        <f>+VLOOKUP(bloques1a3[[#This Row],[niño]],BD.niños[[Código]:[edad]],5,0)</f>
        <v>8</v>
      </c>
      <c r="L4867" s="1">
        <f>+IF(bloques1a3[[#This Row],[correcta]]=bloques1a3[[#This Row],[respuesta]],1,0)</f>
        <v>1</v>
      </c>
      <c r="M4867" s="1">
        <f>+IF(bloques1a3[[#This Row],[Sexo]]="F",1,0)</f>
        <v>0</v>
      </c>
    </row>
    <row r="4868" spans="1:13" x14ac:dyDescent="0.55000000000000004">
      <c r="A4868">
        <v>2</v>
      </c>
      <c r="B4868" s="1" t="s">
        <v>540</v>
      </c>
      <c r="C4868" s="1" t="s">
        <v>0</v>
      </c>
      <c r="D4868">
        <v>7</v>
      </c>
      <c r="E4868" s="1" t="s">
        <v>249</v>
      </c>
      <c r="F4868">
        <v>7</v>
      </c>
      <c r="G4868" s="1" t="s">
        <v>375</v>
      </c>
      <c r="H4868" s="1" t="s">
        <v>28</v>
      </c>
      <c r="I4868">
        <v>3</v>
      </c>
      <c r="J4868" s="1" t="str">
        <f>+VLOOKUP(bloques1a3[[#This Row],[respuesta]],respuestas.emociones[],2,0)</f>
        <v>asco</v>
      </c>
      <c r="K4868" s="1">
        <f>+VLOOKUP(bloques1a3[[#This Row],[niño]],BD.niños[[Código]:[edad]],5,0)</f>
        <v>6</v>
      </c>
      <c r="L4868" s="1">
        <f>+IF(bloques1a3[[#This Row],[correcta]]=bloques1a3[[#This Row],[respuesta]],1,0)</f>
        <v>1</v>
      </c>
      <c r="M4868" s="1">
        <f>+IF(bloques1a3[[#This Row],[Sexo]]="F",1,0)</f>
        <v>0</v>
      </c>
    </row>
    <row r="4869" spans="1:13" x14ac:dyDescent="0.55000000000000004">
      <c r="A4869">
        <v>2</v>
      </c>
      <c r="B4869" s="1" t="s">
        <v>540</v>
      </c>
      <c r="C4869" s="1" t="s">
        <v>0</v>
      </c>
      <c r="D4869">
        <v>7</v>
      </c>
      <c r="E4869" s="1" t="s">
        <v>253</v>
      </c>
      <c r="F4869">
        <v>7</v>
      </c>
      <c r="G4869" s="1" t="s">
        <v>376</v>
      </c>
      <c r="H4869" s="1" t="s">
        <v>28</v>
      </c>
      <c r="I4869">
        <v>3</v>
      </c>
      <c r="J4869" s="1" t="str">
        <f>+VLOOKUP(bloques1a3[[#This Row],[respuesta]],respuestas.emociones[],2,0)</f>
        <v>asco</v>
      </c>
      <c r="K4869" s="1">
        <f>+VLOOKUP(bloques1a3[[#This Row],[niño]],BD.niños[[Código]:[edad]],5,0)</f>
        <v>7</v>
      </c>
      <c r="L4869" s="1">
        <f>+IF(bloques1a3[[#This Row],[correcta]]=bloques1a3[[#This Row],[respuesta]],1,0)</f>
        <v>1</v>
      </c>
      <c r="M4869" s="1">
        <f>+IF(bloques1a3[[#This Row],[Sexo]]="F",1,0)</f>
        <v>0</v>
      </c>
    </row>
    <row r="4870" spans="1:13" x14ac:dyDescent="0.55000000000000004">
      <c r="A4870">
        <v>2</v>
      </c>
      <c r="B4870" s="1" t="s">
        <v>540</v>
      </c>
      <c r="C4870" s="1" t="s">
        <v>0</v>
      </c>
      <c r="D4870">
        <v>7</v>
      </c>
      <c r="E4870" s="1" t="s">
        <v>257</v>
      </c>
      <c r="F4870">
        <v>7</v>
      </c>
      <c r="G4870" s="1" t="s">
        <v>376</v>
      </c>
      <c r="H4870" s="1" t="s">
        <v>28</v>
      </c>
      <c r="I4870">
        <v>3</v>
      </c>
      <c r="J4870" s="1" t="str">
        <f>+VLOOKUP(bloques1a3[[#This Row],[respuesta]],respuestas.emociones[],2,0)</f>
        <v>asco</v>
      </c>
      <c r="K4870" s="1">
        <f>+VLOOKUP(bloques1a3[[#This Row],[niño]],BD.niños[[Código]:[edad]],5,0)</f>
        <v>8</v>
      </c>
      <c r="L4870" s="1">
        <f>+IF(bloques1a3[[#This Row],[correcta]]=bloques1a3[[#This Row],[respuesta]],1,0)</f>
        <v>1</v>
      </c>
      <c r="M4870" s="1">
        <f>+IF(bloques1a3[[#This Row],[Sexo]]="F",1,0)</f>
        <v>0</v>
      </c>
    </row>
    <row r="4871" spans="1:13" x14ac:dyDescent="0.55000000000000004">
      <c r="A4871">
        <v>2</v>
      </c>
      <c r="B4871" s="1" t="s">
        <v>540</v>
      </c>
      <c r="C4871" s="1" t="s">
        <v>0</v>
      </c>
      <c r="D4871">
        <v>7</v>
      </c>
      <c r="E4871" s="1" t="s">
        <v>299</v>
      </c>
      <c r="F4871">
        <v>7</v>
      </c>
      <c r="G4871" s="1" t="s">
        <v>376</v>
      </c>
      <c r="H4871" s="1" t="s">
        <v>28</v>
      </c>
      <c r="I4871">
        <v>3</v>
      </c>
      <c r="J4871" s="1" t="str">
        <f>+VLOOKUP(bloques1a3[[#This Row],[respuesta]],respuestas.emociones[],2,0)</f>
        <v>asco</v>
      </c>
      <c r="K4871" s="1">
        <f>+VLOOKUP(bloques1a3[[#This Row],[niño]],BD.niños[[Código]:[edad]],5,0)</f>
        <v>8</v>
      </c>
      <c r="L4871" s="1">
        <f>+IF(bloques1a3[[#This Row],[correcta]]=bloques1a3[[#This Row],[respuesta]],1,0)</f>
        <v>1</v>
      </c>
      <c r="M4871" s="1">
        <f>+IF(bloques1a3[[#This Row],[Sexo]]="F",1,0)</f>
        <v>0</v>
      </c>
    </row>
    <row r="4872" spans="1:13" x14ac:dyDescent="0.55000000000000004">
      <c r="A4872">
        <v>2</v>
      </c>
      <c r="B4872" s="1" t="s">
        <v>540</v>
      </c>
      <c r="C4872" s="1" t="s">
        <v>0</v>
      </c>
      <c r="D4872">
        <v>7</v>
      </c>
      <c r="E4872" s="1" t="s">
        <v>301</v>
      </c>
      <c r="F4872">
        <v>7</v>
      </c>
      <c r="G4872" s="1" t="s">
        <v>375</v>
      </c>
      <c r="H4872" s="1" t="s">
        <v>28</v>
      </c>
      <c r="I4872">
        <v>3</v>
      </c>
      <c r="J4872" s="1" t="str">
        <f>+VLOOKUP(bloques1a3[[#This Row],[respuesta]],respuestas.emociones[],2,0)</f>
        <v>asco</v>
      </c>
      <c r="K4872" s="1">
        <f>+VLOOKUP(bloques1a3[[#This Row],[niño]],BD.niños[[Código]:[edad]],5,0)</f>
        <v>5</v>
      </c>
      <c r="L4872" s="1">
        <f>+IF(bloques1a3[[#This Row],[correcta]]=bloques1a3[[#This Row],[respuesta]],1,0)</f>
        <v>1</v>
      </c>
      <c r="M4872" s="1">
        <f>+IF(bloques1a3[[#This Row],[Sexo]]="F",1,0)</f>
        <v>0</v>
      </c>
    </row>
    <row r="4873" spans="1:13" x14ac:dyDescent="0.55000000000000004">
      <c r="A4873">
        <v>2</v>
      </c>
      <c r="B4873" s="1" t="s">
        <v>540</v>
      </c>
      <c r="C4873" s="1" t="s">
        <v>0</v>
      </c>
      <c r="D4873">
        <v>7</v>
      </c>
      <c r="E4873" s="1" t="s">
        <v>305</v>
      </c>
      <c r="F4873">
        <v>7</v>
      </c>
      <c r="G4873" s="1" t="s">
        <v>376</v>
      </c>
      <c r="H4873" s="1" t="s">
        <v>28</v>
      </c>
      <c r="I4873">
        <v>3</v>
      </c>
      <c r="J4873" s="1" t="str">
        <f>+VLOOKUP(bloques1a3[[#This Row],[respuesta]],respuestas.emociones[],2,0)</f>
        <v>asco</v>
      </c>
      <c r="K4873" s="1">
        <f>+VLOOKUP(bloques1a3[[#This Row],[niño]],BD.niños[[Código]:[edad]],5,0)</f>
        <v>8</v>
      </c>
      <c r="L4873" s="1">
        <f>+IF(bloques1a3[[#This Row],[correcta]]=bloques1a3[[#This Row],[respuesta]],1,0)</f>
        <v>1</v>
      </c>
      <c r="M4873" s="1">
        <f>+IF(bloques1a3[[#This Row],[Sexo]]="F",1,0)</f>
        <v>0</v>
      </c>
    </row>
    <row r="4874" spans="1:13" x14ac:dyDescent="0.55000000000000004">
      <c r="A4874">
        <v>2</v>
      </c>
      <c r="B4874" s="1" t="s">
        <v>540</v>
      </c>
      <c r="C4874" s="1" t="s">
        <v>0</v>
      </c>
      <c r="D4874">
        <v>7</v>
      </c>
      <c r="E4874" s="1" t="s">
        <v>308</v>
      </c>
      <c r="F4874">
        <v>7</v>
      </c>
      <c r="G4874" s="1" t="s">
        <v>377</v>
      </c>
      <c r="H4874" s="1" t="s">
        <v>28</v>
      </c>
      <c r="I4874">
        <v>3</v>
      </c>
      <c r="J4874" s="1" t="str">
        <f>+VLOOKUP(bloques1a3[[#This Row],[respuesta]],respuestas.emociones[],2,0)</f>
        <v>asco</v>
      </c>
      <c r="K4874" s="1">
        <f>+VLOOKUP(bloques1a3[[#This Row],[niño]],BD.niños[[Código]:[edad]],5,0)</f>
        <v>9</v>
      </c>
      <c r="L4874" s="1">
        <f>+IF(bloques1a3[[#This Row],[correcta]]=bloques1a3[[#This Row],[respuesta]],1,0)</f>
        <v>1</v>
      </c>
      <c r="M4874" s="1">
        <f>+IF(bloques1a3[[#This Row],[Sexo]]="F",1,0)</f>
        <v>0</v>
      </c>
    </row>
    <row r="4875" spans="1:13" x14ac:dyDescent="0.55000000000000004">
      <c r="A4875">
        <v>2</v>
      </c>
      <c r="B4875" s="1" t="s">
        <v>540</v>
      </c>
      <c r="C4875" s="1" t="s">
        <v>0</v>
      </c>
      <c r="D4875">
        <v>7</v>
      </c>
      <c r="E4875" s="1" t="s">
        <v>311</v>
      </c>
      <c r="F4875">
        <v>7</v>
      </c>
      <c r="G4875" s="1" t="s">
        <v>377</v>
      </c>
      <c r="H4875" s="1" t="s">
        <v>28</v>
      </c>
      <c r="I4875">
        <v>3</v>
      </c>
      <c r="J4875" s="1" t="str">
        <f>+VLOOKUP(bloques1a3[[#This Row],[respuesta]],respuestas.emociones[],2,0)</f>
        <v>asco</v>
      </c>
      <c r="K4875" s="1">
        <f>+VLOOKUP(bloques1a3[[#This Row],[niño]],BD.niños[[Código]:[edad]],5,0)</f>
        <v>10</v>
      </c>
      <c r="L4875" s="1">
        <f>+IF(bloques1a3[[#This Row],[correcta]]=bloques1a3[[#This Row],[respuesta]],1,0)</f>
        <v>1</v>
      </c>
      <c r="M4875" s="1">
        <f>+IF(bloques1a3[[#This Row],[Sexo]]="F",1,0)</f>
        <v>0</v>
      </c>
    </row>
    <row r="4876" spans="1:13" x14ac:dyDescent="0.55000000000000004">
      <c r="A4876">
        <v>2</v>
      </c>
      <c r="B4876" s="1" t="s">
        <v>540</v>
      </c>
      <c r="C4876" s="1" t="s">
        <v>0</v>
      </c>
      <c r="D4876">
        <v>7</v>
      </c>
      <c r="E4876" s="1" t="s">
        <v>314</v>
      </c>
      <c r="F4876">
        <v>5</v>
      </c>
      <c r="G4876" s="1" t="s">
        <v>377</v>
      </c>
      <c r="H4876" s="1" t="s">
        <v>28</v>
      </c>
      <c r="I4876">
        <v>3</v>
      </c>
      <c r="J4876" s="1" t="str">
        <f>+VLOOKUP(bloques1a3[[#This Row],[respuesta]],respuestas.emociones[],2,0)</f>
        <v>miedo</v>
      </c>
      <c r="K4876" s="1">
        <f>+VLOOKUP(bloques1a3[[#This Row],[niño]],BD.niños[[Código]:[edad]],5,0)</f>
        <v>10</v>
      </c>
      <c r="L4876" s="1">
        <f>+IF(bloques1a3[[#This Row],[correcta]]=bloques1a3[[#This Row],[respuesta]],1,0)</f>
        <v>0</v>
      </c>
      <c r="M4876" s="1">
        <f>+IF(bloques1a3[[#This Row],[Sexo]]="F",1,0)</f>
        <v>0</v>
      </c>
    </row>
    <row r="4877" spans="1:13" x14ac:dyDescent="0.55000000000000004">
      <c r="A4877">
        <v>2</v>
      </c>
      <c r="B4877" s="1" t="s">
        <v>540</v>
      </c>
      <c r="C4877" s="1" t="s">
        <v>0</v>
      </c>
      <c r="D4877">
        <v>7</v>
      </c>
      <c r="E4877" s="1" t="s">
        <v>372</v>
      </c>
      <c r="F4877">
        <v>7</v>
      </c>
      <c r="G4877" s="1" t="s">
        <v>377</v>
      </c>
      <c r="H4877" s="1" t="s">
        <v>28</v>
      </c>
      <c r="I4877">
        <v>3</v>
      </c>
      <c r="J4877" s="1" t="str">
        <f>+VLOOKUP(bloques1a3[[#This Row],[respuesta]],respuestas.emociones[],2,0)</f>
        <v>asco</v>
      </c>
      <c r="K4877" s="1">
        <f>+VLOOKUP(bloques1a3[[#This Row],[niño]],BD.niños[[Código]:[edad]],5,0)</f>
        <v>9</v>
      </c>
      <c r="L4877" s="1">
        <f>+IF(bloques1a3[[#This Row],[correcta]]=bloques1a3[[#This Row],[respuesta]],1,0)</f>
        <v>1</v>
      </c>
      <c r="M4877" s="1">
        <f>+IF(bloques1a3[[#This Row],[Sexo]]="F",1,0)</f>
        <v>0</v>
      </c>
    </row>
    <row r="4878" spans="1:13" x14ac:dyDescent="0.55000000000000004">
      <c r="A4878">
        <v>2</v>
      </c>
      <c r="B4878" s="1" t="s">
        <v>540</v>
      </c>
      <c r="C4878" s="1" t="s">
        <v>0</v>
      </c>
      <c r="D4878">
        <v>7</v>
      </c>
      <c r="E4878" s="1" t="s">
        <v>337</v>
      </c>
      <c r="F4878">
        <v>7</v>
      </c>
      <c r="G4878" s="1" t="s">
        <v>376</v>
      </c>
      <c r="H4878" s="1" t="s">
        <v>28</v>
      </c>
      <c r="I4878">
        <v>3</v>
      </c>
      <c r="J4878" s="1" t="str">
        <f>+VLOOKUP(bloques1a3[[#This Row],[respuesta]],respuestas.emociones[],2,0)</f>
        <v>asco</v>
      </c>
      <c r="K4878" s="1">
        <f>+VLOOKUP(bloques1a3[[#This Row],[niño]],BD.niños[[Código]:[edad]],5,0)</f>
        <v>8</v>
      </c>
      <c r="L4878" s="1">
        <f>+IF(bloques1a3[[#This Row],[correcta]]=bloques1a3[[#This Row],[respuesta]],1,0)</f>
        <v>1</v>
      </c>
      <c r="M4878" s="1">
        <f>+IF(bloques1a3[[#This Row],[Sexo]]="F",1,0)</f>
        <v>0</v>
      </c>
    </row>
    <row r="4879" spans="1:13" x14ac:dyDescent="0.55000000000000004">
      <c r="A4879">
        <v>2</v>
      </c>
      <c r="B4879" s="1" t="s">
        <v>540</v>
      </c>
      <c r="C4879" s="1" t="s">
        <v>0</v>
      </c>
      <c r="D4879">
        <v>7</v>
      </c>
      <c r="E4879" s="1" t="s">
        <v>341</v>
      </c>
      <c r="F4879">
        <v>7</v>
      </c>
      <c r="G4879" s="1" t="s">
        <v>376</v>
      </c>
      <c r="H4879" s="1" t="s">
        <v>29</v>
      </c>
      <c r="I4879">
        <v>3</v>
      </c>
      <c r="J4879" s="1" t="str">
        <f>+VLOOKUP(bloques1a3[[#This Row],[respuesta]],respuestas.emociones[],2,0)</f>
        <v>asco</v>
      </c>
      <c r="K4879" s="1">
        <f>+VLOOKUP(bloques1a3[[#This Row],[niño]],BD.niños[[Código]:[edad]],5,0)</f>
        <v>8</v>
      </c>
      <c r="L4879" s="1">
        <f>+IF(bloques1a3[[#This Row],[correcta]]=bloques1a3[[#This Row],[respuesta]],1,0)</f>
        <v>1</v>
      </c>
      <c r="M4879" s="1">
        <f>+IF(bloques1a3[[#This Row],[Sexo]]="F",1,0)</f>
        <v>1</v>
      </c>
    </row>
    <row r="4880" spans="1:13" x14ac:dyDescent="0.55000000000000004">
      <c r="A4880">
        <v>2</v>
      </c>
      <c r="B4880" s="1" t="s">
        <v>540</v>
      </c>
      <c r="C4880" s="1" t="s">
        <v>0</v>
      </c>
      <c r="D4880">
        <v>7</v>
      </c>
      <c r="E4880" s="1" t="s">
        <v>344</v>
      </c>
      <c r="F4880">
        <v>7</v>
      </c>
      <c r="G4880" s="1" t="s">
        <v>375</v>
      </c>
      <c r="H4880" s="1" t="s">
        <v>29</v>
      </c>
      <c r="I4880">
        <v>3</v>
      </c>
      <c r="J4880" s="1" t="str">
        <f>+VLOOKUP(bloques1a3[[#This Row],[respuesta]],respuestas.emociones[],2,0)</f>
        <v>asco</v>
      </c>
      <c r="K4880" s="1">
        <f>+VLOOKUP(bloques1a3[[#This Row],[niño]],BD.niños[[Código]:[edad]],5,0)</f>
        <v>6</v>
      </c>
      <c r="L4880" s="1">
        <f>+IF(bloques1a3[[#This Row],[correcta]]=bloques1a3[[#This Row],[respuesta]],1,0)</f>
        <v>1</v>
      </c>
      <c r="M4880" s="1">
        <f>+IF(bloques1a3[[#This Row],[Sexo]]="F",1,0)</f>
        <v>1</v>
      </c>
    </row>
    <row r="4881" spans="1:13" x14ac:dyDescent="0.55000000000000004">
      <c r="A4881">
        <v>2</v>
      </c>
      <c r="B4881" s="1" t="s">
        <v>540</v>
      </c>
      <c r="C4881" s="1" t="s">
        <v>0</v>
      </c>
      <c r="D4881">
        <v>7</v>
      </c>
      <c r="E4881" s="1" t="s">
        <v>348</v>
      </c>
      <c r="F4881">
        <v>4</v>
      </c>
      <c r="G4881" s="1" t="s">
        <v>375</v>
      </c>
      <c r="H4881" s="1" t="s">
        <v>28</v>
      </c>
      <c r="I4881">
        <v>3</v>
      </c>
      <c r="J4881" s="1" t="str">
        <f>+VLOOKUP(bloques1a3[[#This Row],[respuesta]],respuestas.emociones[],2,0)</f>
        <v>enojo</v>
      </c>
      <c r="K4881" s="1">
        <f>+VLOOKUP(bloques1a3[[#This Row],[niño]],BD.niños[[Código]:[edad]],5,0)</f>
        <v>6</v>
      </c>
      <c r="L4881" s="1">
        <f>+IF(bloques1a3[[#This Row],[correcta]]=bloques1a3[[#This Row],[respuesta]],1,0)</f>
        <v>0</v>
      </c>
      <c r="M4881" s="1">
        <f>+IF(bloques1a3[[#This Row],[Sexo]]="F",1,0)</f>
        <v>0</v>
      </c>
    </row>
    <row r="4882" spans="1:13" x14ac:dyDescent="0.55000000000000004">
      <c r="A4882">
        <v>3</v>
      </c>
      <c r="B4882" s="1" t="s">
        <v>541</v>
      </c>
      <c r="C4882" s="1" t="s">
        <v>3</v>
      </c>
      <c r="D4882">
        <v>4</v>
      </c>
      <c r="E4882" s="1" t="s">
        <v>89</v>
      </c>
      <c r="F4882">
        <v>4</v>
      </c>
      <c r="G4882" s="1" t="s">
        <v>377</v>
      </c>
      <c r="H4882" s="1" t="s">
        <v>29</v>
      </c>
      <c r="I4882">
        <v>3</v>
      </c>
      <c r="J4882" s="1" t="str">
        <f>+VLOOKUP(bloques1a3[[#This Row],[respuesta]],respuestas.emociones[],2,0)</f>
        <v>enojo</v>
      </c>
      <c r="K4882" s="1">
        <f>+VLOOKUP(bloques1a3[[#This Row],[niño]],BD.niños[[Código]:[edad]],5,0)</f>
        <v>10</v>
      </c>
      <c r="L4882" s="1">
        <f>+IF(bloques1a3[[#This Row],[correcta]]=bloques1a3[[#This Row],[respuesta]],1,0)</f>
        <v>1</v>
      </c>
      <c r="M4882" s="1">
        <f>+IF(bloques1a3[[#This Row],[Sexo]]="F",1,0)</f>
        <v>1</v>
      </c>
    </row>
    <row r="4883" spans="1:13" x14ac:dyDescent="0.55000000000000004">
      <c r="A4883">
        <v>3</v>
      </c>
      <c r="B4883" s="1" t="s">
        <v>541</v>
      </c>
      <c r="C4883" s="1" t="s">
        <v>3</v>
      </c>
      <c r="D4883">
        <v>4</v>
      </c>
      <c r="E4883" s="1" t="s">
        <v>93</v>
      </c>
      <c r="F4883">
        <v>4</v>
      </c>
      <c r="G4883" s="1" t="s">
        <v>377</v>
      </c>
      <c r="H4883" s="1" t="s">
        <v>29</v>
      </c>
      <c r="I4883">
        <v>3</v>
      </c>
      <c r="J4883" s="1" t="str">
        <f>+VLOOKUP(bloques1a3[[#This Row],[respuesta]],respuestas.emociones[],2,0)</f>
        <v>enojo</v>
      </c>
      <c r="K4883" s="1">
        <f>+VLOOKUP(bloques1a3[[#This Row],[niño]],BD.niños[[Código]:[edad]],5,0)</f>
        <v>10</v>
      </c>
      <c r="L4883" s="1">
        <f>+IF(bloques1a3[[#This Row],[correcta]]=bloques1a3[[#This Row],[respuesta]],1,0)</f>
        <v>1</v>
      </c>
      <c r="M4883" s="1">
        <f>+IF(bloques1a3[[#This Row],[Sexo]]="F",1,0)</f>
        <v>1</v>
      </c>
    </row>
    <row r="4884" spans="1:13" x14ac:dyDescent="0.55000000000000004">
      <c r="A4884">
        <v>3</v>
      </c>
      <c r="B4884" s="1" t="s">
        <v>541</v>
      </c>
      <c r="C4884" s="1" t="s">
        <v>3</v>
      </c>
      <c r="D4884">
        <v>4</v>
      </c>
      <c r="E4884" s="1" t="s">
        <v>97</v>
      </c>
      <c r="F4884">
        <v>4</v>
      </c>
      <c r="G4884" s="1" t="s">
        <v>377</v>
      </c>
      <c r="H4884" s="1" t="s">
        <v>29</v>
      </c>
      <c r="I4884">
        <v>3</v>
      </c>
      <c r="J4884" s="1" t="str">
        <f>+VLOOKUP(bloques1a3[[#This Row],[respuesta]],respuestas.emociones[],2,0)</f>
        <v>enojo</v>
      </c>
      <c r="K4884" s="1">
        <f>+VLOOKUP(bloques1a3[[#This Row],[niño]],BD.niños[[Código]:[edad]],5,0)</f>
        <v>10</v>
      </c>
      <c r="L4884" s="1">
        <f>+IF(bloques1a3[[#This Row],[correcta]]=bloques1a3[[#This Row],[respuesta]],1,0)</f>
        <v>1</v>
      </c>
      <c r="M4884" s="1">
        <f>+IF(bloques1a3[[#This Row],[Sexo]]="F",1,0)</f>
        <v>1</v>
      </c>
    </row>
    <row r="4885" spans="1:13" x14ac:dyDescent="0.55000000000000004">
      <c r="A4885">
        <v>3</v>
      </c>
      <c r="B4885" s="1" t="s">
        <v>541</v>
      </c>
      <c r="C4885" s="1" t="s">
        <v>3</v>
      </c>
      <c r="D4885">
        <v>4</v>
      </c>
      <c r="E4885" s="1" t="s">
        <v>101</v>
      </c>
      <c r="F4885">
        <v>4</v>
      </c>
      <c r="G4885" s="1" t="s">
        <v>377</v>
      </c>
      <c r="H4885" s="1" t="s">
        <v>29</v>
      </c>
      <c r="I4885">
        <v>3</v>
      </c>
      <c r="J4885" s="1" t="str">
        <f>+VLOOKUP(bloques1a3[[#This Row],[respuesta]],respuestas.emociones[],2,0)</f>
        <v>enojo</v>
      </c>
      <c r="K4885" s="1">
        <f>+VLOOKUP(bloques1a3[[#This Row],[niño]],BD.niños[[Código]:[edad]],5,0)</f>
        <v>10</v>
      </c>
      <c r="L4885" s="1">
        <f>+IF(bloques1a3[[#This Row],[correcta]]=bloques1a3[[#This Row],[respuesta]],1,0)</f>
        <v>1</v>
      </c>
      <c r="M4885" s="1">
        <f>+IF(bloques1a3[[#This Row],[Sexo]]="F",1,0)</f>
        <v>1</v>
      </c>
    </row>
    <row r="4886" spans="1:13" x14ac:dyDescent="0.55000000000000004">
      <c r="A4886">
        <v>3</v>
      </c>
      <c r="B4886" s="1" t="s">
        <v>541</v>
      </c>
      <c r="C4886" s="1" t="s">
        <v>3</v>
      </c>
      <c r="D4886">
        <v>4</v>
      </c>
      <c r="E4886" s="1" t="s">
        <v>150</v>
      </c>
      <c r="F4886">
        <v>4</v>
      </c>
      <c r="G4886" s="1" t="s">
        <v>375</v>
      </c>
      <c r="H4886" s="1" t="s">
        <v>29</v>
      </c>
      <c r="I4886">
        <v>3</v>
      </c>
      <c r="J4886" s="1" t="str">
        <f>+VLOOKUP(bloques1a3[[#This Row],[respuesta]],respuestas.emociones[],2,0)</f>
        <v>enojo</v>
      </c>
      <c r="K4886" s="1">
        <f>+VLOOKUP(bloques1a3[[#This Row],[niño]],BD.niños[[Código]:[edad]],5,0)</f>
        <v>6</v>
      </c>
      <c r="L4886" s="1">
        <f>+IF(bloques1a3[[#This Row],[correcta]]=bloques1a3[[#This Row],[respuesta]],1,0)</f>
        <v>1</v>
      </c>
      <c r="M4886" s="1">
        <f>+IF(bloques1a3[[#This Row],[Sexo]]="F",1,0)</f>
        <v>1</v>
      </c>
    </row>
    <row r="4887" spans="1:13" x14ac:dyDescent="0.55000000000000004">
      <c r="A4887">
        <v>3</v>
      </c>
      <c r="B4887" s="1" t="s">
        <v>541</v>
      </c>
      <c r="C4887" s="1" t="s">
        <v>3</v>
      </c>
      <c r="D4887">
        <v>4</v>
      </c>
      <c r="E4887" s="1" t="s">
        <v>153</v>
      </c>
      <c r="F4887">
        <v>7</v>
      </c>
      <c r="G4887" s="1" t="s">
        <v>376</v>
      </c>
      <c r="H4887" s="1" t="s">
        <v>28</v>
      </c>
      <c r="I4887">
        <v>3</v>
      </c>
      <c r="J4887" s="1" t="str">
        <f>+VLOOKUP(bloques1a3[[#This Row],[respuesta]],respuestas.emociones[],2,0)</f>
        <v>asco</v>
      </c>
      <c r="K4887" s="1">
        <f>+VLOOKUP(bloques1a3[[#This Row],[niño]],BD.niños[[Código]:[edad]],5,0)</f>
        <v>7</v>
      </c>
      <c r="L4887" s="1">
        <f>+IF(bloques1a3[[#This Row],[correcta]]=bloques1a3[[#This Row],[respuesta]],1,0)</f>
        <v>0</v>
      </c>
      <c r="M4887" s="1">
        <f>+IF(bloques1a3[[#This Row],[Sexo]]="F",1,0)</f>
        <v>0</v>
      </c>
    </row>
    <row r="4888" spans="1:13" x14ac:dyDescent="0.55000000000000004">
      <c r="A4888">
        <v>3</v>
      </c>
      <c r="B4888" s="1" t="s">
        <v>541</v>
      </c>
      <c r="C4888" s="1" t="s">
        <v>3</v>
      </c>
      <c r="D4888">
        <v>4</v>
      </c>
      <c r="E4888" s="1" t="s">
        <v>157</v>
      </c>
      <c r="F4888">
        <v>4</v>
      </c>
      <c r="G4888" s="1" t="s">
        <v>376</v>
      </c>
      <c r="H4888" s="1" t="s">
        <v>28</v>
      </c>
      <c r="I4888">
        <v>3</v>
      </c>
      <c r="J4888" s="1" t="str">
        <f>+VLOOKUP(bloques1a3[[#This Row],[respuesta]],respuestas.emociones[],2,0)</f>
        <v>enojo</v>
      </c>
      <c r="K4888" s="1">
        <f>+VLOOKUP(bloques1a3[[#This Row],[niño]],BD.niños[[Código]:[edad]],5,0)</f>
        <v>7</v>
      </c>
      <c r="L4888" s="1">
        <f>+IF(bloques1a3[[#This Row],[correcta]]=bloques1a3[[#This Row],[respuesta]],1,0)</f>
        <v>1</v>
      </c>
      <c r="M4888" s="1">
        <f>+IF(bloques1a3[[#This Row],[Sexo]]="F",1,0)</f>
        <v>0</v>
      </c>
    </row>
    <row r="4889" spans="1:13" x14ac:dyDescent="0.55000000000000004">
      <c r="A4889">
        <v>3</v>
      </c>
      <c r="B4889" s="1" t="s">
        <v>541</v>
      </c>
      <c r="C4889" s="1" t="s">
        <v>3</v>
      </c>
      <c r="D4889">
        <v>4</v>
      </c>
      <c r="E4889" s="1" t="s">
        <v>164</v>
      </c>
      <c r="F4889">
        <v>4</v>
      </c>
      <c r="G4889" s="1" t="s">
        <v>375</v>
      </c>
      <c r="H4889" s="1" t="s">
        <v>28</v>
      </c>
      <c r="I4889">
        <v>3</v>
      </c>
      <c r="J4889" s="1" t="str">
        <f>+VLOOKUP(bloques1a3[[#This Row],[respuesta]],respuestas.emociones[],2,0)</f>
        <v>enojo</v>
      </c>
      <c r="K4889" s="1">
        <f>+VLOOKUP(bloques1a3[[#This Row],[niño]],BD.niños[[Código]:[edad]],5,0)</f>
        <v>6</v>
      </c>
      <c r="L4889" s="1">
        <f>+IF(bloques1a3[[#This Row],[correcta]]=bloques1a3[[#This Row],[respuesta]],1,0)</f>
        <v>1</v>
      </c>
      <c r="M4889" s="1">
        <f>+IF(bloques1a3[[#This Row],[Sexo]]="F",1,0)</f>
        <v>0</v>
      </c>
    </row>
    <row r="4890" spans="1:13" x14ac:dyDescent="0.55000000000000004">
      <c r="A4890">
        <v>3</v>
      </c>
      <c r="B4890" s="1" t="s">
        <v>541</v>
      </c>
      <c r="C4890" s="1" t="s">
        <v>3</v>
      </c>
      <c r="D4890">
        <v>4</v>
      </c>
      <c r="E4890" s="1" t="s">
        <v>165</v>
      </c>
      <c r="F4890">
        <v>4</v>
      </c>
      <c r="G4890" s="1" t="s">
        <v>375</v>
      </c>
      <c r="H4890" s="1" t="s">
        <v>28</v>
      </c>
      <c r="I4890">
        <v>3</v>
      </c>
      <c r="J4890" s="1" t="str">
        <f>+VLOOKUP(bloques1a3[[#This Row],[respuesta]],respuestas.emociones[],2,0)</f>
        <v>enojo</v>
      </c>
      <c r="K4890" s="1">
        <f>+VLOOKUP(bloques1a3[[#This Row],[niño]],BD.niños[[Código]:[edad]],5,0)</f>
        <v>5</v>
      </c>
      <c r="L4890" s="1">
        <f>+IF(bloques1a3[[#This Row],[correcta]]=bloques1a3[[#This Row],[respuesta]],1,0)</f>
        <v>1</v>
      </c>
      <c r="M4890" s="1">
        <f>+IF(bloques1a3[[#This Row],[Sexo]]="F",1,0)</f>
        <v>0</v>
      </c>
    </row>
    <row r="4891" spans="1:13" x14ac:dyDescent="0.55000000000000004">
      <c r="A4891">
        <v>3</v>
      </c>
      <c r="B4891" s="1" t="s">
        <v>541</v>
      </c>
      <c r="C4891" s="1" t="s">
        <v>3</v>
      </c>
      <c r="D4891">
        <v>4</v>
      </c>
      <c r="E4891" s="1" t="s">
        <v>168</v>
      </c>
      <c r="F4891">
        <v>4</v>
      </c>
      <c r="G4891" s="1" t="s">
        <v>376</v>
      </c>
      <c r="H4891" s="1" t="s">
        <v>29</v>
      </c>
      <c r="I4891">
        <v>3</v>
      </c>
      <c r="J4891" s="1" t="str">
        <f>+VLOOKUP(bloques1a3[[#This Row],[respuesta]],respuestas.emociones[],2,0)</f>
        <v>enojo</v>
      </c>
      <c r="K4891" s="1">
        <f>+VLOOKUP(bloques1a3[[#This Row],[niño]],BD.niños[[Código]:[edad]],5,0)</f>
        <v>7</v>
      </c>
      <c r="L4891" s="1">
        <f>+IF(bloques1a3[[#This Row],[correcta]]=bloques1a3[[#This Row],[respuesta]],1,0)</f>
        <v>1</v>
      </c>
      <c r="M4891" s="1">
        <f>+IF(bloques1a3[[#This Row],[Sexo]]="F",1,0)</f>
        <v>1</v>
      </c>
    </row>
    <row r="4892" spans="1:13" x14ac:dyDescent="0.55000000000000004">
      <c r="A4892">
        <v>3</v>
      </c>
      <c r="B4892" s="1" t="s">
        <v>541</v>
      </c>
      <c r="C4892" s="1" t="s">
        <v>3</v>
      </c>
      <c r="D4892">
        <v>4</v>
      </c>
      <c r="E4892" s="1" t="s">
        <v>172</v>
      </c>
      <c r="F4892">
        <v>4</v>
      </c>
      <c r="G4892" s="1" t="s">
        <v>376</v>
      </c>
      <c r="H4892" s="1" t="s">
        <v>29</v>
      </c>
      <c r="I4892">
        <v>3</v>
      </c>
      <c r="J4892" s="1" t="str">
        <f>+VLOOKUP(bloques1a3[[#This Row],[respuesta]],respuestas.emociones[],2,0)</f>
        <v>enojo</v>
      </c>
      <c r="K4892" s="1">
        <f>+VLOOKUP(bloques1a3[[#This Row],[niño]],BD.niños[[Código]:[edad]],5,0)</f>
        <v>8</v>
      </c>
      <c r="L4892" s="1">
        <f>+IF(bloques1a3[[#This Row],[correcta]]=bloques1a3[[#This Row],[respuesta]],1,0)</f>
        <v>1</v>
      </c>
      <c r="M4892" s="1">
        <f>+IF(bloques1a3[[#This Row],[Sexo]]="F",1,0)</f>
        <v>1</v>
      </c>
    </row>
    <row r="4893" spans="1:13" x14ac:dyDescent="0.55000000000000004">
      <c r="A4893">
        <v>3</v>
      </c>
      <c r="B4893" s="1" t="s">
        <v>541</v>
      </c>
      <c r="C4893" s="1" t="s">
        <v>3</v>
      </c>
      <c r="D4893">
        <v>4</v>
      </c>
      <c r="E4893" s="1" t="s">
        <v>176</v>
      </c>
      <c r="F4893">
        <v>4</v>
      </c>
      <c r="G4893" s="1" t="s">
        <v>375</v>
      </c>
      <c r="H4893" s="1" t="s">
        <v>29</v>
      </c>
      <c r="I4893">
        <v>3</v>
      </c>
      <c r="J4893" s="1" t="str">
        <f>+VLOOKUP(bloques1a3[[#This Row],[respuesta]],respuestas.emociones[],2,0)</f>
        <v>enojo</v>
      </c>
      <c r="K4893" s="1">
        <f>+VLOOKUP(bloques1a3[[#This Row],[niño]],BD.niños[[Código]:[edad]],5,0)</f>
        <v>5</v>
      </c>
      <c r="L4893" s="1">
        <f>+IF(bloques1a3[[#This Row],[correcta]]=bloques1a3[[#This Row],[respuesta]],1,0)</f>
        <v>1</v>
      </c>
      <c r="M4893" s="1">
        <f>+IF(bloques1a3[[#This Row],[Sexo]]="F",1,0)</f>
        <v>1</v>
      </c>
    </row>
    <row r="4894" spans="1:13" x14ac:dyDescent="0.55000000000000004">
      <c r="A4894">
        <v>3</v>
      </c>
      <c r="B4894" s="1" t="s">
        <v>541</v>
      </c>
      <c r="C4894" s="1" t="s">
        <v>3</v>
      </c>
      <c r="D4894">
        <v>4</v>
      </c>
      <c r="E4894" s="1" t="s">
        <v>180</v>
      </c>
      <c r="F4894">
        <v>7</v>
      </c>
      <c r="G4894" s="1" t="s">
        <v>376</v>
      </c>
      <c r="H4894" s="1" t="s">
        <v>29</v>
      </c>
      <c r="I4894">
        <v>3</v>
      </c>
      <c r="J4894" s="1" t="str">
        <f>+VLOOKUP(bloques1a3[[#This Row],[respuesta]],respuestas.emociones[],2,0)</f>
        <v>asco</v>
      </c>
      <c r="K4894" s="1">
        <f>+VLOOKUP(bloques1a3[[#This Row],[niño]],BD.niños[[Código]:[edad]],5,0)</f>
        <v>8</v>
      </c>
      <c r="L4894" s="1">
        <f>+IF(bloques1a3[[#This Row],[correcta]]=bloques1a3[[#This Row],[respuesta]],1,0)</f>
        <v>0</v>
      </c>
      <c r="M4894" s="1">
        <f>+IF(bloques1a3[[#This Row],[Sexo]]="F",1,0)</f>
        <v>1</v>
      </c>
    </row>
    <row r="4895" spans="1:13" x14ac:dyDescent="0.55000000000000004">
      <c r="A4895">
        <v>3</v>
      </c>
      <c r="B4895" s="1" t="s">
        <v>541</v>
      </c>
      <c r="C4895" s="1" t="s">
        <v>3</v>
      </c>
      <c r="D4895">
        <v>4</v>
      </c>
      <c r="E4895" s="1" t="s">
        <v>234</v>
      </c>
      <c r="F4895">
        <v>7</v>
      </c>
      <c r="G4895" s="1" t="s">
        <v>377</v>
      </c>
      <c r="H4895" s="1" t="s">
        <v>28</v>
      </c>
      <c r="I4895">
        <v>3</v>
      </c>
      <c r="J4895" s="1" t="str">
        <f>+VLOOKUP(bloques1a3[[#This Row],[respuesta]],respuestas.emociones[],2,0)</f>
        <v>asco</v>
      </c>
      <c r="K4895" s="1">
        <f>+VLOOKUP(bloques1a3[[#This Row],[niño]],BD.niños[[Código]:[edad]],5,0)</f>
        <v>10</v>
      </c>
      <c r="L4895" s="1">
        <f>+IF(bloques1a3[[#This Row],[correcta]]=bloques1a3[[#This Row],[respuesta]],1,0)</f>
        <v>0</v>
      </c>
      <c r="M4895" s="1">
        <f>+IF(bloques1a3[[#This Row],[Sexo]]="F",1,0)</f>
        <v>0</v>
      </c>
    </row>
    <row r="4896" spans="1:13" x14ac:dyDescent="0.55000000000000004">
      <c r="A4896">
        <v>3</v>
      </c>
      <c r="B4896" s="1" t="s">
        <v>541</v>
      </c>
      <c r="C4896" s="1" t="s">
        <v>3</v>
      </c>
      <c r="D4896">
        <v>4</v>
      </c>
      <c r="E4896" s="1" t="s">
        <v>238</v>
      </c>
      <c r="F4896">
        <v>4</v>
      </c>
      <c r="G4896" s="1" t="s">
        <v>377</v>
      </c>
      <c r="H4896" s="1" t="s">
        <v>28</v>
      </c>
      <c r="I4896">
        <v>3</v>
      </c>
      <c r="J4896" s="1" t="str">
        <f>+VLOOKUP(bloques1a3[[#This Row],[respuesta]],respuestas.emociones[],2,0)</f>
        <v>enojo</v>
      </c>
      <c r="K4896" s="1">
        <f>+VLOOKUP(bloques1a3[[#This Row],[niño]],BD.niños[[Código]:[edad]],5,0)</f>
        <v>10</v>
      </c>
      <c r="L4896" s="1">
        <f>+IF(bloques1a3[[#This Row],[correcta]]=bloques1a3[[#This Row],[respuesta]],1,0)</f>
        <v>1</v>
      </c>
      <c r="M4896" s="1">
        <f>+IF(bloques1a3[[#This Row],[Sexo]]="F",1,0)</f>
        <v>0</v>
      </c>
    </row>
    <row r="4897" spans="1:13" x14ac:dyDescent="0.55000000000000004">
      <c r="A4897">
        <v>3</v>
      </c>
      <c r="B4897" s="1" t="s">
        <v>541</v>
      </c>
      <c r="C4897" s="1" t="s">
        <v>3</v>
      </c>
      <c r="D4897">
        <v>4</v>
      </c>
      <c r="E4897" s="1" t="s">
        <v>241</v>
      </c>
      <c r="F4897">
        <v>4</v>
      </c>
      <c r="G4897" s="1" t="s">
        <v>377</v>
      </c>
      <c r="H4897" s="1" t="s">
        <v>29</v>
      </c>
      <c r="I4897">
        <v>3</v>
      </c>
      <c r="J4897" s="1" t="str">
        <f>+VLOOKUP(bloques1a3[[#This Row],[respuesta]],respuestas.emociones[],2,0)</f>
        <v>enojo</v>
      </c>
      <c r="K4897" s="1">
        <f>+VLOOKUP(bloques1a3[[#This Row],[niño]],BD.niños[[Código]:[edad]],5,0)</f>
        <v>10</v>
      </c>
      <c r="L4897" s="1">
        <f>+IF(bloques1a3[[#This Row],[correcta]]=bloques1a3[[#This Row],[respuesta]],1,0)</f>
        <v>1</v>
      </c>
      <c r="M4897" s="1">
        <f>+IF(bloques1a3[[#This Row],[Sexo]]="F",1,0)</f>
        <v>1</v>
      </c>
    </row>
    <row r="4898" spans="1:13" x14ac:dyDescent="0.55000000000000004">
      <c r="A4898">
        <v>3</v>
      </c>
      <c r="B4898" s="1" t="s">
        <v>541</v>
      </c>
      <c r="C4898" s="1" t="s">
        <v>3</v>
      </c>
      <c r="D4898">
        <v>4</v>
      </c>
      <c r="E4898" s="1" t="s">
        <v>245</v>
      </c>
      <c r="F4898">
        <v>4</v>
      </c>
      <c r="G4898" s="1" t="s">
        <v>376</v>
      </c>
      <c r="H4898" s="1" t="s">
        <v>28</v>
      </c>
      <c r="I4898">
        <v>3</v>
      </c>
      <c r="J4898" s="1" t="str">
        <f>+VLOOKUP(bloques1a3[[#This Row],[respuesta]],respuestas.emociones[],2,0)</f>
        <v>enojo</v>
      </c>
      <c r="K4898" s="1">
        <f>+VLOOKUP(bloques1a3[[#This Row],[niño]],BD.niños[[Código]:[edad]],5,0)</f>
        <v>8</v>
      </c>
      <c r="L4898" s="1">
        <f>+IF(bloques1a3[[#This Row],[correcta]]=bloques1a3[[#This Row],[respuesta]],1,0)</f>
        <v>1</v>
      </c>
      <c r="M4898" s="1">
        <f>+IF(bloques1a3[[#This Row],[Sexo]]="F",1,0)</f>
        <v>0</v>
      </c>
    </row>
    <row r="4899" spans="1:13" x14ac:dyDescent="0.55000000000000004">
      <c r="A4899">
        <v>3</v>
      </c>
      <c r="B4899" s="1" t="s">
        <v>541</v>
      </c>
      <c r="C4899" s="1" t="s">
        <v>3</v>
      </c>
      <c r="D4899">
        <v>4</v>
      </c>
      <c r="E4899" s="1" t="s">
        <v>249</v>
      </c>
      <c r="F4899">
        <v>4</v>
      </c>
      <c r="G4899" s="1" t="s">
        <v>375</v>
      </c>
      <c r="H4899" s="1" t="s">
        <v>28</v>
      </c>
      <c r="I4899">
        <v>3</v>
      </c>
      <c r="J4899" s="1" t="str">
        <f>+VLOOKUP(bloques1a3[[#This Row],[respuesta]],respuestas.emociones[],2,0)</f>
        <v>enojo</v>
      </c>
      <c r="K4899" s="1">
        <f>+VLOOKUP(bloques1a3[[#This Row],[niño]],BD.niños[[Código]:[edad]],5,0)</f>
        <v>6</v>
      </c>
      <c r="L4899" s="1">
        <f>+IF(bloques1a3[[#This Row],[correcta]]=bloques1a3[[#This Row],[respuesta]],1,0)</f>
        <v>1</v>
      </c>
      <c r="M4899" s="1">
        <f>+IF(bloques1a3[[#This Row],[Sexo]]="F",1,0)</f>
        <v>0</v>
      </c>
    </row>
    <row r="4900" spans="1:13" x14ac:dyDescent="0.55000000000000004">
      <c r="A4900">
        <v>3</v>
      </c>
      <c r="B4900" s="1" t="s">
        <v>541</v>
      </c>
      <c r="C4900" s="1" t="s">
        <v>3</v>
      </c>
      <c r="D4900">
        <v>4</v>
      </c>
      <c r="E4900" s="1" t="s">
        <v>253</v>
      </c>
      <c r="F4900">
        <v>4</v>
      </c>
      <c r="G4900" s="1" t="s">
        <v>376</v>
      </c>
      <c r="H4900" s="1" t="s">
        <v>28</v>
      </c>
      <c r="I4900">
        <v>3</v>
      </c>
      <c r="J4900" s="1" t="str">
        <f>+VLOOKUP(bloques1a3[[#This Row],[respuesta]],respuestas.emociones[],2,0)</f>
        <v>enojo</v>
      </c>
      <c r="K4900" s="1">
        <f>+VLOOKUP(bloques1a3[[#This Row],[niño]],BD.niños[[Código]:[edad]],5,0)</f>
        <v>7</v>
      </c>
      <c r="L4900" s="1">
        <f>+IF(bloques1a3[[#This Row],[correcta]]=bloques1a3[[#This Row],[respuesta]],1,0)</f>
        <v>1</v>
      </c>
      <c r="M4900" s="1">
        <f>+IF(bloques1a3[[#This Row],[Sexo]]="F",1,0)</f>
        <v>0</v>
      </c>
    </row>
    <row r="4901" spans="1:13" x14ac:dyDescent="0.55000000000000004">
      <c r="A4901">
        <v>3</v>
      </c>
      <c r="B4901" s="1" t="s">
        <v>541</v>
      </c>
      <c r="C4901" s="1" t="s">
        <v>3</v>
      </c>
      <c r="D4901">
        <v>4</v>
      </c>
      <c r="E4901" s="1" t="s">
        <v>257</v>
      </c>
      <c r="F4901">
        <v>4</v>
      </c>
      <c r="G4901" s="1" t="s">
        <v>376</v>
      </c>
      <c r="H4901" s="1" t="s">
        <v>28</v>
      </c>
      <c r="I4901">
        <v>3</v>
      </c>
      <c r="J4901" s="1" t="str">
        <f>+VLOOKUP(bloques1a3[[#This Row],[respuesta]],respuestas.emociones[],2,0)</f>
        <v>enojo</v>
      </c>
      <c r="K4901" s="1">
        <f>+VLOOKUP(bloques1a3[[#This Row],[niño]],BD.niños[[Código]:[edad]],5,0)</f>
        <v>8</v>
      </c>
      <c r="L4901" s="1">
        <f>+IF(bloques1a3[[#This Row],[correcta]]=bloques1a3[[#This Row],[respuesta]],1,0)</f>
        <v>1</v>
      </c>
      <c r="M4901" s="1">
        <f>+IF(bloques1a3[[#This Row],[Sexo]]="F",1,0)</f>
        <v>0</v>
      </c>
    </row>
    <row r="4902" spans="1:13" x14ac:dyDescent="0.55000000000000004">
      <c r="A4902">
        <v>3</v>
      </c>
      <c r="B4902" s="1" t="s">
        <v>541</v>
      </c>
      <c r="C4902" s="1" t="s">
        <v>3</v>
      </c>
      <c r="D4902">
        <v>4</v>
      </c>
      <c r="E4902" s="1" t="s">
        <v>299</v>
      </c>
      <c r="F4902">
        <v>4</v>
      </c>
      <c r="G4902" s="1" t="s">
        <v>376</v>
      </c>
      <c r="H4902" s="1" t="s">
        <v>28</v>
      </c>
      <c r="I4902">
        <v>3</v>
      </c>
      <c r="J4902" s="1" t="str">
        <f>+VLOOKUP(bloques1a3[[#This Row],[respuesta]],respuestas.emociones[],2,0)</f>
        <v>enojo</v>
      </c>
      <c r="K4902" s="1">
        <f>+VLOOKUP(bloques1a3[[#This Row],[niño]],BD.niños[[Código]:[edad]],5,0)</f>
        <v>8</v>
      </c>
      <c r="L4902" s="1">
        <f>+IF(bloques1a3[[#This Row],[correcta]]=bloques1a3[[#This Row],[respuesta]],1,0)</f>
        <v>1</v>
      </c>
      <c r="M4902" s="1">
        <f>+IF(bloques1a3[[#This Row],[Sexo]]="F",1,0)</f>
        <v>0</v>
      </c>
    </row>
    <row r="4903" spans="1:13" x14ac:dyDescent="0.55000000000000004">
      <c r="A4903">
        <v>3</v>
      </c>
      <c r="B4903" s="1" t="s">
        <v>541</v>
      </c>
      <c r="C4903" s="1" t="s">
        <v>3</v>
      </c>
      <c r="D4903">
        <v>4</v>
      </c>
      <c r="E4903" s="1" t="s">
        <v>301</v>
      </c>
      <c r="F4903">
        <v>4</v>
      </c>
      <c r="G4903" s="1" t="s">
        <v>375</v>
      </c>
      <c r="H4903" s="1" t="s">
        <v>28</v>
      </c>
      <c r="I4903">
        <v>3</v>
      </c>
      <c r="J4903" s="1" t="str">
        <f>+VLOOKUP(bloques1a3[[#This Row],[respuesta]],respuestas.emociones[],2,0)</f>
        <v>enojo</v>
      </c>
      <c r="K4903" s="1">
        <f>+VLOOKUP(bloques1a3[[#This Row],[niño]],BD.niños[[Código]:[edad]],5,0)</f>
        <v>5</v>
      </c>
      <c r="L4903" s="1">
        <f>+IF(bloques1a3[[#This Row],[correcta]]=bloques1a3[[#This Row],[respuesta]],1,0)</f>
        <v>1</v>
      </c>
      <c r="M4903" s="1">
        <f>+IF(bloques1a3[[#This Row],[Sexo]]="F",1,0)</f>
        <v>0</v>
      </c>
    </row>
    <row r="4904" spans="1:13" x14ac:dyDescent="0.55000000000000004">
      <c r="A4904">
        <v>3</v>
      </c>
      <c r="B4904" s="1" t="s">
        <v>541</v>
      </c>
      <c r="C4904" s="1" t="s">
        <v>3</v>
      </c>
      <c r="D4904">
        <v>4</v>
      </c>
      <c r="E4904" s="1" t="s">
        <v>305</v>
      </c>
      <c r="F4904">
        <v>4</v>
      </c>
      <c r="G4904" s="1" t="s">
        <v>376</v>
      </c>
      <c r="H4904" s="1" t="s">
        <v>28</v>
      </c>
      <c r="I4904">
        <v>3</v>
      </c>
      <c r="J4904" s="1" t="str">
        <f>+VLOOKUP(bloques1a3[[#This Row],[respuesta]],respuestas.emociones[],2,0)</f>
        <v>enojo</v>
      </c>
      <c r="K4904" s="1">
        <f>+VLOOKUP(bloques1a3[[#This Row],[niño]],BD.niños[[Código]:[edad]],5,0)</f>
        <v>8</v>
      </c>
      <c r="L4904" s="1">
        <f>+IF(bloques1a3[[#This Row],[correcta]]=bloques1a3[[#This Row],[respuesta]],1,0)</f>
        <v>1</v>
      </c>
      <c r="M4904" s="1">
        <f>+IF(bloques1a3[[#This Row],[Sexo]]="F",1,0)</f>
        <v>0</v>
      </c>
    </row>
    <row r="4905" spans="1:13" x14ac:dyDescent="0.55000000000000004">
      <c r="A4905">
        <v>3</v>
      </c>
      <c r="B4905" s="1" t="s">
        <v>541</v>
      </c>
      <c r="C4905" s="1" t="s">
        <v>3</v>
      </c>
      <c r="D4905">
        <v>4</v>
      </c>
      <c r="E4905" s="1" t="s">
        <v>308</v>
      </c>
      <c r="F4905">
        <v>4</v>
      </c>
      <c r="G4905" s="1" t="s">
        <v>377</v>
      </c>
      <c r="H4905" s="1" t="s">
        <v>28</v>
      </c>
      <c r="I4905">
        <v>3</v>
      </c>
      <c r="J4905" s="1" t="str">
        <f>+VLOOKUP(bloques1a3[[#This Row],[respuesta]],respuestas.emociones[],2,0)</f>
        <v>enojo</v>
      </c>
      <c r="K4905" s="1">
        <f>+VLOOKUP(bloques1a3[[#This Row],[niño]],BD.niños[[Código]:[edad]],5,0)</f>
        <v>9</v>
      </c>
      <c r="L4905" s="1">
        <f>+IF(bloques1a3[[#This Row],[correcta]]=bloques1a3[[#This Row],[respuesta]],1,0)</f>
        <v>1</v>
      </c>
      <c r="M4905" s="1">
        <f>+IF(bloques1a3[[#This Row],[Sexo]]="F",1,0)</f>
        <v>0</v>
      </c>
    </row>
    <row r="4906" spans="1:13" x14ac:dyDescent="0.55000000000000004">
      <c r="A4906">
        <v>3</v>
      </c>
      <c r="B4906" s="1" t="s">
        <v>541</v>
      </c>
      <c r="C4906" s="1" t="s">
        <v>3</v>
      </c>
      <c r="D4906">
        <v>4</v>
      </c>
      <c r="E4906" s="1" t="s">
        <v>311</v>
      </c>
      <c r="F4906">
        <v>4</v>
      </c>
      <c r="G4906" s="1" t="s">
        <v>377</v>
      </c>
      <c r="H4906" s="1" t="s">
        <v>28</v>
      </c>
      <c r="I4906">
        <v>3</v>
      </c>
      <c r="J4906" s="1" t="str">
        <f>+VLOOKUP(bloques1a3[[#This Row],[respuesta]],respuestas.emociones[],2,0)</f>
        <v>enojo</v>
      </c>
      <c r="K4906" s="1">
        <f>+VLOOKUP(bloques1a3[[#This Row],[niño]],BD.niños[[Código]:[edad]],5,0)</f>
        <v>10</v>
      </c>
      <c r="L4906" s="1">
        <f>+IF(bloques1a3[[#This Row],[correcta]]=bloques1a3[[#This Row],[respuesta]],1,0)</f>
        <v>1</v>
      </c>
      <c r="M4906" s="1">
        <f>+IF(bloques1a3[[#This Row],[Sexo]]="F",1,0)</f>
        <v>0</v>
      </c>
    </row>
    <row r="4907" spans="1:13" x14ac:dyDescent="0.55000000000000004">
      <c r="A4907">
        <v>3</v>
      </c>
      <c r="B4907" s="1" t="s">
        <v>541</v>
      </c>
      <c r="C4907" s="1" t="s">
        <v>3</v>
      </c>
      <c r="D4907">
        <v>4</v>
      </c>
      <c r="E4907" s="1" t="s">
        <v>314</v>
      </c>
      <c r="F4907">
        <v>4</v>
      </c>
      <c r="G4907" s="1" t="s">
        <v>377</v>
      </c>
      <c r="H4907" s="1" t="s">
        <v>28</v>
      </c>
      <c r="I4907">
        <v>3</v>
      </c>
      <c r="J4907" s="1" t="str">
        <f>+VLOOKUP(bloques1a3[[#This Row],[respuesta]],respuestas.emociones[],2,0)</f>
        <v>enojo</v>
      </c>
      <c r="K4907" s="1">
        <f>+VLOOKUP(bloques1a3[[#This Row],[niño]],BD.niños[[Código]:[edad]],5,0)</f>
        <v>10</v>
      </c>
      <c r="L4907" s="1">
        <f>+IF(bloques1a3[[#This Row],[correcta]]=bloques1a3[[#This Row],[respuesta]],1,0)</f>
        <v>1</v>
      </c>
      <c r="M4907" s="1">
        <f>+IF(bloques1a3[[#This Row],[Sexo]]="F",1,0)</f>
        <v>0</v>
      </c>
    </row>
    <row r="4908" spans="1:13" x14ac:dyDescent="0.55000000000000004">
      <c r="A4908">
        <v>3</v>
      </c>
      <c r="B4908" s="1" t="s">
        <v>541</v>
      </c>
      <c r="C4908" s="1" t="s">
        <v>3</v>
      </c>
      <c r="D4908">
        <v>4</v>
      </c>
      <c r="E4908" s="1" t="s">
        <v>372</v>
      </c>
      <c r="F4908">
        <v>4</v>
      </c>
      <c r="G4908" s="1" t="s">
        <v>377</v>
      </c>
      <c r="H4908" s="1" t="s">
        <v>28</v>
      </c>
      <c r="I4908">
        <v>3</v>
      </c>
      <c r="J4908" s="1" t="str">
        <f>+VLOOKUP(bloques1a3[[#This Row],[respuesta]],respuestas.emociones[],2,0)</f>
        <v>enojo</v>
      </c>
      <c r="K4908" s="1">
        <f>+VLOOKUP(bloques1a3[[#This Row],[niño]],BD.niños[[Código]:[edad]],5,0)</f>
        <v>9</v>
      </c>
      <c r="L4908" s="1">
        <f>+IF(bloques1a3[[#This Row],[correcta]]=bloques1a3[[#This Row],[respuesta]],1,0)</f>
        <v>1</v>
      </c>
      <c r="M4908" s="1">
        <f>+IF(bloques1a3[[#This Row],[Sexo]]="F",1,0)</f>
        <v>0</v>
      </c>
    </row>
    <row r="4909" spans="1:13" x14ac:dyDescent="0.55000000000000004">
      <c r="A4909">
        <v>3</v>
      </c>
      <c r="B4909" s="1" t="s">
        <v>541</v>
      </c>
      <c r="C4909" s="1" t="s">
        <v>3</v>
      </c>
      <c r="D4909">
        <v>4</v>
      </c>
      <c r="E4909" s="1" t="s">
        <v>337</v>
      </c>
      <c r="F4909">
        <v>4</v>
      </c>
      <c r="G4909" s="1" t="s">
        <v>376</v>
      </c>
      <c r="H4909" s="1" t="s">
        <v>28</v>
      </c>
      <c r="I4909">
        <v>3</v>
      </c>
      <c r="J4909" s="1" t="str">
        <f>+VLOOKUP(bloques1a3[[#This Row],[respuesta]],respuestas.emociones[],2,0)</f>
        <v>enojo</v>
      </c>
      <c r="K4909" s="1">
        <f>+VLOOKUP(bloques1a3[[#This Row],[niño]],BD.niños[[Código]:[edad]],5,0)</f>
        <v>8</v>
      </c>
      <c r="L4909" s="1">
        <f>+IF(bloques1a3[[#This Row],[correcta]]=bloques1a3[[#This Row],[respuesta]],1,0)</f>
        <v>1</v>
      </c>
      <c r="M4909" s="1">
        <f>+IF(bloques1a3[[#This Row],[Sexo]]="F",1,0)</f>
        <v>0</v>
      </c>
    </row>
    <row r="4910" spans="1:13" x14ac:dyDescent="0.55000000000000004">
      <c r="A4910">
        <v>3</v>
      </c>
      <c r="B4910" s="1" t="s">
        <v>541</v>
      </c>
      <c r="C4910" s="1" t="s">
        <v>3</v>
      </c>
      <c r="D4910">
        <v>4</v>
      </c>
      <c r="E4910" s="1" t="s">
        <v>341</v>
      </c>
      <c r="F4910">
        <v>4</v>
      </c>
      <c r="G4910" s="1" t="s">
        <v>376</v>
      </c>
      <c r="H4910" s="1" t="s">
        <v>29</v>
      </c>
      <c r="I4910">
        <v>3</v>
      </c>
      <c r="J4910" s="1" t="str">
        <f>+VLOOKUP(bloques1a3[[#This Row],[respuesta]],respuestas.emociones[],2,0)</f>
        <v>enojo</v>
      </c>
      <c r="K4910" s="1">
        <f>+VLOOKUP(bloques1a3[[#This Row],[niño]],BD.niños[[Código]:[edad]],5,0)</f>
        <v>8</v>
      </c>
      <c r="L4910" s="1">
        <f>+IF(bloques1a3[[#This Row],[correcta]]=bloques1a3[[#This Row],[respuesta]],1,0)</f>
        <v>1</v>
      </c>
      <c r="M4910" s="1">
        <f>+IF(bloques1a3[[#This Row],[Sexo]]="F",1,0)</f>
        <v>1</v>
      </c>
    </row>
    <row r="4911" spans="1:13" x14ac:dyDescent="0.55000000000000004">
      <c r="A4911">
        <v>3</v>
      </c>
      <c r="B4911" s="1" t="s">
        <v>541</v>
      </c>
      <c r="C4911" s="1" t="s">
        <v>3</v>
      </c>
      <c r="D4911">
        <v>4</v>
      </c>
      <c r="E4911" s="1" t="s">
        <v>344</v>
      </c>
      <c r="F4911">
        <v>3</v>
      </c>
      <c r="G4911" s="1" t="s">
        <v>375</v>
      </c>
      <c r="H4911" s="1" t="s">
        <v>29</v>
      </c>
      <c r="I4911">
        <v>3</v>
      </c>
      <c r="J4911" s="1" t="str">
        <f>+VLOOKUP(bloques1a3[[#This Row],[respuesta]],respuestas.emociones[],2,0)</f>
        <v>tristeza</v>
      </c>
      <c r="K4911" s="1">
        <f>+VLOOKUP(bloques1a3[[#This Row],[niño]],BD.niños[[Código]:[edad]],5,0)</f>
        <v>6</v>
      </c>
      <c r="L4911" s="1">
        <f>+IF(bloques1a3[[#This Row],[correcta]]=bloques1a3[[#This Row],[respuesta]],1,0)</f>
        <v>0</v>
      </c>
      <c r="M4911" s="1">
        <f>+IF(bloques1a3[[#This Row],[Sexo]]="F",1,0)</f>
        <v>1</v>
      </c>
    </row>
    <row r="4912" spans="1:13" x14ac:dyDescent="0.55000000000000004">
      <c r="A4912">
        <v>3</v>
      </c>
      <c r="B4912" s="1" t="s">
        <v>541</v>
      </c>
      <c r="C4912" s="1" t="s">
        <v>3</v>
      </c>
      <c r="D4912">
        <v>4</v>
      </c>
      <c r="E4912" s="1" t="s">
        <v>348</v>
      </c>
      <c r="F4912">
        <v>4</v>
      </c>
      <c r="G4912" s="1" t="s">
        <v>375</v>
      </c>
      <c r="H4912" s="1" t="s">
        <v>28</v>
      </c>
      <c r="I4912">
        <v>3</v>
      </c>
      <c r="J4912" s="1" t="str">
        <f>+VLOOKUP(bloques1a3[[#This Row],[respuesta]],respuestas.emociones[],2,0)</f>
        <v>enojo</v>
      </c>
      <c r="K4912" s="1">
        <f>+VLOOKUP(bloques1a3[[#This Row],[niño]],BD.niños[[Código]:[edad]],5,0)</f>
        <v>6</v>
      </c>
      <c r="L4912" s="1">
        <f>+IF(bloques1a3[[#This Row],[correcta]]=bloques1a3[[#This Row],[respuesta]],1,0)</f>
        <v>1</v>
      </c>
      <c r="M4912" s="1">
        <f>+IF(bloques1a3[[#This Row],[Sexo]]="F",1,0)</f>
        <v>0</v>
      </c>
    </row>
    <row r="4913" spans="1:13" x14ac:dyDescent="0.55000000000000004">
      <c r="A4913">
        <v>4</v>
      </c>
      <c r="B4913" s="1" t="s">
        <v>542</v>
      </c>
      <c r="C4913" s="1" t="s">
        <v>4</v>
      </c>
      <c r="D4913">
        <v>5</v>
      </c>
      <c r="E4913" s="1" t="s">
        <v>89</v>
      </c>
      <c r="F4913">
        <v>1</v>
      </c>
      <c r="G4913" s="1" t="s">
        <v>377</v>
      </c>
      <c r="H4913" s="1" t="s">
        <v>29</v>
      </c>
      <c r="I4913">
        <v>3</v>
      </c>
      <c r="J4913" s="1" t="str">
        <f>+VLOOKUP(bloques1a3[[#This Row],[respuesta]],respuestas.emociones[],2,0)</f>
        <v>neutra</v>
      </c>
      <c r="K4913" s="1">
        <f>+VLOOKUP(bloques1a3[[#This Row],[niño]],BD.niños[[Código]:[edad]],5,0)</f>
        <v>10</v>
      </c>
      <c r="L4913" s="1">
        <f>+IF(bloques1a3[[#This Row],[correcta]]=bloques1a3[[#This Row],[respuesta]],1,0)</f>
        <v>0</v>
      </c>
      <c r="M4913" s="1">
        <f>+IF(bloques1a3[[#This Row],[Sexo]]="F",1,0)</f>
        <v>1</v>
      </c>
    </row>
    <row r="4914" spans="1:13" x14ac:dyDescent="0.55000000000000004">
      <c r="A4914">
        <v>4</v>
      </c>
      <c r="B4914" s="1" t="s">
        <v>542</v>
      </c>
      <c r="C4914" s="1" t="s">
        <v>4</v>
      </c>
      <c r="D4914">
        <v>5</v>
      </c>
      <c r="E4914" s="1" t="s">
        <v>93</v>
      </c>
      <c r="F4914">
        <v>7</v>
      </c>
      <c r="G4914" s="1" t="s">
        <v>377</v>
      </c>
      <c r="H4914" s="1" t="s">
        <v>29</v>
      </c>
      <c r="I4914">
        <v>3</v>
      </c>
      <c r="J4914" s="1" t="str">
        <f>+VLOOKUP(bloques1a3[[#This Row],[respuesta]],respuestas.emociones[],2,0)</f>
        <v>asco</v>
      </c>
      <c r="K4914" s="1">
        <f>+VLOOKUP(bloques1a3[[#This Row],[niño]],BD.niños[[Código]:[edad]],5,0)</f>
        <v>10</v>
      </c>
      <c r="L4914" s="1">
        <f>+IF(bloques1a3[[#This Row],[correcta]]=bloques1a3[[#This Row],[respuesta]],1,0)</f>
        <v>0</v>
      </c>
      <c r="M4914" s="1">
        <f>+IF(bloques1a3[[#This Row],[Sexo]]="F",1,0)</f>
        <v>1</v>
      </c>
    </row>
    <row r="4915" spans="1:13" x14ac:dyDescent="0.55000000000000004">
      <c r="A4915">
        <v>4</v>
      </c>
      <c r="B4915" s="1" t="s">
        <v>542</v>
      </c>
      <c r="C4915" s="1" t="s">
        <v>4</v>
      </c>
      <c r="D4915">
        <v>5</v>
      </c>
      <c r="E4915" s="1" t="s">
        <v>97</v>
      </c>
      <c r="F4915">
        <v>5</v>
      </c>
      <c r="G4915" s="1" t="s">
        <v>377</v>
      </c>
      <c r="H4915" s="1" t="s">
        <v>29</v>
      </c>
      <c r="I4915">
        <v>3</v>
      </c>
      <c r="J4915" s="1" t="str">
        <f>+VLOOKUP(bloques1a3[[#This Row],[respuesta]],respuestas.emociones[],2,0)</f>
        <v>miedo</v>
      </c>
      <c r="K4915" s="1">
        <f>+VLOOKUP(bloques1a3[[#This Row],[niño]],BD.niños[[Código]:[edad]],5,0)</f>
        <v>10</v>
      </c>
      <c r="L4915" s="1">
        <f>+IF(bloques1a3[[#This Row],[correcta]]=bloques1a3[[#This Row],[respuesta]],1,0)</f>
        <v>1</v>
      </c>
      <c r="M4915" s="1">
        <f>+IF(bloques1a3[[#This Row],[Sexo]]="F",1,0)</f>
        <v>1</v>
      </c>
    </row>
    <row r="4916" spans="1:13" x14ac:dyDescent="0.55000000000000004">
      <c r="A4916">
        <v>4</v>
      </c>
      <c r="B4916" s="1" t="s">
        <v>542</v>
      </c>
      <c r="C4916" s="1" t="s">
        <v>4</v>
      </c>
      <c r="D4916">
        <v>5</v>
      </c>
      <c r="E4916" s="1" t="s">
        <v>101</v>
      </c>
      <c r="F4916">
        <v>1</v>
      </c>
      <c r="G4916" s="1" t="s">
        <v>377</v>
      </c>
      <c r="H4916" s="1" t="s">
        <v>29</v>
      </c>
      <c r="I4916">
        <v>3</v>
      </c>
      <c r="J4916" s="1" t="str">
        <f>+VLOOKUP(bloques1a3[[#This Row],[respuesta]],respuestas.emociones[],2,0)</f>
        <v>neutra</v>
      </c>
      <c r="K4916" s="1">
        <f>+VLOOKUP(bloques1a3[[#This Row],[niño]],BD.niños[[Código]:[edad]],5,0)</f>
        <v>10</v>
      </c>
      <c r="L4916" s="1">
        <f>+IF(bloques1a3[[#This Row],[correcta]]=bloques1a3[[#This Row],[respuesta]],1,0)</f>
        <v>0</v>
      </c>
      <c r="M4916" s="1">
        <f>+IF(bloques1a3[[#This Row],[Sexo]]="F",1,0)</f>
        <v>1</v>
      </c>
    </row>
    <row r="4917" spans="1:13" x14ac:dyDescent="0.55000000000000004">
      <c r="A4917">
        <v>4</v>
      </c>
      <c r="B4917" s="1" t="s">
        <v>542</v>
      </c>
      <c r="C4917" s="1" t="s">
        <v>4</v>
      </c>
      <c r="D4917">
        <v>5</v>
      </c>
      <c r="E4917" s="1" t="s">
        <v>150</v>
      </c>
      <c r="F4917">
        <v>5</v>
      </c>
      <c r="G4917" s="1" t="s">
        <v>375</v>
      </c>
      <c r="H4917" s="1" t="s">
        <v>29</v>
      </c>
      <c r="I4917">
        <v>3</v>
      </c>
      <c r="J4917" s="1" t="str">
        <f>+VLOOKUP(bloques1a3[[#This Row],[respuesta]],respuestas.emociones[],2,0)</f>
        <v>miedo</v>
      </c>
      <c r="K4917" s="1">
        <f>+VLOOKUP(bloques1a3[[#This Row],[niño]],BD.niños[[Código]:[edad]],5,0)</f>
        <v>6</v>
      </c>
      <c r="L4917" s="1">
        <f>+IF(bloques1a3[[#This Row],[correcta]]=bloques1a3[[#This Row],[respuesta]],1,0)</f>
        <v>1</v>
      </c>
      <c r="M4917" s="1">
        <f>+IF(bloques1a3[[#This Row],[Sexo]]="F",1,0)</f>
        <v>1</v>
      </c>
    </row>
    <row r="4918" spans="1:13" x14ac:dyDescent="0.55000000000000004">
      <c r="A4918">
        <v>4</v>
      </c>
      <c r="B4918" s="1" t="s">
        <v>542</v>
      </c>
      <c r="C4918" s="1" t="s">
        <v>4</v>
      </c>
      <c r="D4918">
        <v>5</v>
      </c>
      <c r="E4918" s="1" t="s">
        <v>153</v>
      </c>
      <c r="F4918">
        <v>5</v>
      </c>
      <c r="G4918" s="1" t="s">
        <v>376</v>
      </c>
      <c r="H4918" s="1" t="s">
        <v>28</v>
      </c>
      <c r="I4918">
        <v>3</v>
      </c>
      <c r="J4918" s="1" t="str">
        <f>+VLOOKUP(bloques1a3[[#This Row],[respuesta]],respuestas.emociones[],2,0)</f>
        <v>miedo</v>
      </c>
      <c r="K4918" s="1">
        <f>+VLOOKUP(bloques1a3[[#This Row],[niño]],BD.niños[[Código]:[edad]],5,0)</f>
        <v>7</v>
      </c>
      <c r="L4918" s="1">
        <f>+IF(bloques1a3[[#This Row],[correcta]]=bloques1a3[[#This Row],[respuesta]],1,0)</f>
        <v>1</v>
      </c>
      <c r="M4918" s="1">
        <f>+IF(bloques1a3[[#This Row],[Sexo]]="F",1,0)</f>
        <v>0</v>
      </c>
    </row>
    <row r="4919" spans="1:13" x14ac:dyDescent="0.55000000000000004">
      <c r="A4919">
        <v>4</v>
      </c>
      <c r="B4919" s="1" t="s">
        <v>542</v>
      </c>
      <c r="C4919" s="1" t="s">
        <v>4</v>
      </c>
      <c r="D4919">
        <v>5</v>
      </c>
      <c r="E4919" s="1" t="s">
        <v>157</v>
      </c>
      <c r="F4919">
        <v>2</v>
      </c>
      <c r="G4919" s="1" t="s">
        <v>376</v>
      </c>
      <c r="H4919" s="1" t="s">
        <v>28</v>
      </c>
      <c r="I4919">
        <v>3</v>
      </c>
      <c r="J4919" s="1" t="str">
        <f>+VLOOKUP(bloques1a3[[#This Row],[respuesta]],respuestas.emociones[],2,0)</f>
        <v>alegria</v>
      </c>
      <c r="K4919" s="1">
        <f>+VLOOKUP(bloques1a3[[#This Row],[niño]],BD.niños[[Código]:[edad]],5,0)</f>
        <v>7</v>
      </c>
      <c r="L4919" s="1">
        <f>+IF(bloques1a3[[#This Row],[correcta]]=bloques1a3[[#This Row],[respuesta]],1,0)</f>
        <v>0</v>
      </c>
      <c r="M4919" s="1">
        <f>+IF(bloques1a3[[#This Row],[Sexo]]="F",1,0)</f>
        <v>0</v>
      </c>
    </row>
    <row r="4920" spans="1:13" x14ac:dyDescent="0.55000000000000004">
      <c r="A4920">
        <v>4</v>
      </c>
      <c r="B4920" s="1" t="s">
        <v>542</v>
      </c>
      <c r="C4920" s="1" t="s">
        <v>4</v>
      </c>
      <c r="D4920">
        <v>5</v>
      </c>
      <c r="E4920" s="1" t="s">
        <v>164</v>
      </c>
      <c r="F4920">
        <v>6</v>
      </c>
      <c r="G4920" s="1" t="s">
        <v>375</v>
      </c>
      <c r="H4920" s="1" t="s">
        <v>28</v>
      </c>
      <c r="I4920">
        <v>3</v>
      </c>
      <c r="J4920" s="1" t="str">
        <f>+VLOOKUP(bloques1a3[[#This Row],[respuesta]],respuestas.emociones[],2,0)</f>
        <v>sorpresa</v>
      </c>
      <c r="K4920" s="1">
        <f>+VLOOKUP(bloques1a3[[#This Row],[niño]],BD.niños[[Código]:[edad]],5,0)</f>
        <v>6</v>
      </c>
      <c r="L4920" s="1">
        <f>+IF(bloques1a3[[#This Row],[correcta]]=bloques1a3[[#This Row],[respuesta]],1,0)</f>
        <v>0</v>
      </c>
      <c r="M4920" s="1">
        <f>+IF(bloques1a3[[#This Row],[Sexo]]="F",1,0)</f>
        <v>0</v>
      </c>
    </row>
    <row r="4921" spans="1:13" x14ac:dyDescent="0.55000000000000004">
      <c r="A4921">
        <v>4</v>
      </c>
      <c r="B4921" s="1" t="s">
        <v>542</v>
      </c>
      <c r="C4921" s="1" t="s">
        <v>4</v>
      </c>
      <c r="D4921">
        <v>5</v>
      </c>
      <c r="E4921" s="1" t="s">
        <v>165</v>
      </c>
      <c r="F4921">
        <v>6</v>
      </c>
      <c r="G4921" s="1" t="s">
        <v>375</v>
      </c>
      <c r="H4921" s="1" t="s">
        <v>28</v>
      </c>
      <c r="I4921">
        <v>3</v>
      </c>
      <c r="J4921" s="1" t="str">
        <f>+VLOOKUP(bloques1a3[[#This Row],[respuesta]],respuestas.emociones[],2,0)</f>
        <v>sorpresa</v>
      </c>
      <c r="K4921" s="1">
        <f>+VLOOKUP(bloques1a3[[#This Row],[niño]],BD.niños[[Código]:[edad]],5,0)</f>
        <v>5</v>
      </c>
      <c r="L4921" s="1">
        <f>+IF(bloques1a3[[#This Row],[correcta]]=bloques1a3[[#This Row],[respuesta]],1,0)</f>
        <v>0</v>
      </c>
      <c r="M4921" s="1">
        <f>+IF(bloques1a3[[#This Row],[Sexo]]="F",1,0)</f>
        <v>0</v>
      </c>
    </row>
    <row r="4922" spans="1:13" x14ac:dyDescent="0.55000000000000004">
      <c r="A4922">
        <v>4</v>
      </c>
      <c r="B4922" s="1" t="s">
        <v>542</v>
      </c>
      <c r="C4922" s="1" t="s">
        <v>4</v>
      </c>
      <c r="D4922">
        <v>5</v>
      </c>
      <c r="E4922" s="1" t="s">
        <v>168</v>
      </c>
      <c r="F4922">
        <v>1</v>
      </c>
      <c r="G4922" s="1" t="s">
        <v>376</v>
      </c>
      <c r="H4922" s="1" t="s">
        <v>29</v>
      </c>
      <c r="I4922">
        <v>3</v>
      </c>
      <c r="J4922" s="1" t="str">
        <f>+VLOOKUP(bloques1a3[[#This Row],[respuesta]],respuestas.emociones[],2,0)</f>
        <v>neutra</v>
      </c>
      <c r="K4922" s="1">
        <f>+VLOOKUP(bloques1a3[[#This Row],[niño]],BD.niños[[Código]:[edad]],5,0)</f>
        <v>7</v>
      </c>
      <c r="L4922" s="1">
        <f>+IF(bloques1a3[[#This Row],[correcta]]=bloques1a3[[#This Row],[respuesta]],1,0)</f>
        <v>0</v>
      </c>
      <c r="M4922" s="1">
        <f>+IF(bloques1a3[[#This Row],[Sexo]]="F",1,0)</f>
        <v>1</v>
      </c>
    </row>
    <row r="4923" spans="1:13" x14ac:dyDescent="0.55000000000000004">
      <c r="A4923">
        <v>4</v>
      </c>
      <c r="B4923" s="1" t="s">
        <v>542</v>
      </c>
      <c r="C4923" s="1" t="s">
        <v>4</v>
      </c>
      <c r="D4923">
        <v>5</v>
      </c>
      <c r="E4923" s="1" t="s">
        <v>172</v>
      </c>
      <c r="F4923">
        <v>5</v>
      </c>
      <c r="G4923" s="1" t="s">
        <v>376</v>
      </c>
      <c r="H4923" s="1" t="s">
        <v>29</v>
      </c>
      <c r="I4923">
        <v>3</v>
      </c>
      <c r="J4923" s="1" t="str">
        <f>+VLOOKUP(bloques1a3[[#This Row],[respuesta]],respuestas.emociones[],2,0)</f>
        <v>miedo</v>
      </c>
      <c r="K4923" s="1">
        <f>+VLOOKUP(bloques1a3[[#This Row],[niño]],BD.niños[[Código]:[edad]],5,0)</f>
        <v>8</v>
      </c>
      <c r="L4923" s="1">
        <f>+IF(bloques1a3[[#This Row],[correcta]]=bloques1a3[[#This Row],[respuesta]],1,0)</f>
        <v>1</v>
      </c>
      <c r="M4923" s="1">
        <f>+IF(bloques1a3[[#This Row],[Sexo]]="F",1,0)</f>
        <v>1</v>
      </c>
    </row>
    <row r="4924" spans="1:13" x14ac:dyDescent="0.55000000000000004">
      <c r="A4924">
        <v>4</v>
      </c>
      <c r="B4924" s="1" t="s">
        <v>542</v>
      </c>
      <c r="C4924" s="1" t="s">
        <v>4</v>
      </c>
      <c r="D4924">
        <v>5</v>
      </c>
      <c r="E4924" s="1" t="s">
        <v>176</v>
      </c>
      <c r="F4924">
        <v>0</v>
      </c>
      <c r="G4924" s="1" t="s">
        <v>375</v>
      </c>
      <c r="H4924" s="1" t="s">
        <v>29</v>
      </c>
      <c r="I4924">
        <v>3</v>
      </c>
      <c r="J4924" s="1" t="str">
        <f>+VLOOKUP(bloques1a3[[#This Row],[respuesta]],respuestas.emociones[],2,0)</f>
        <v>no respondió</v>
      </c>
      <c r="K4924" s="1">
        <f>+VLOOKUP(bloques1a3[[#This Row],[niño]],BD.niños[[Código]:[edad]],5,0)</f>
        <v>5</v>
      </c>
      <c r="L4924" s="1">
        <f>+IF(bloques1a3[[#This Row],[correcta]]=bloques1a3[[#This Row],[respuesta]],1,0)</f>
        <v>0</v>
      </c>
      <c r="M4924" s="1">
        <f>+IF(bloques1a3[[#This Row],[Sexo]]="F",1,0)</f>
        <v>1</v>
      </c>
    </row>
    <row r="4925" spans="1:13" x14ac:dyDescent="0.55000000000000004">
      <c r="A4925">
        <v>4</v>
      </c>
      <c r="B4925" s="1" t="s">
        <v>542</v>
      </c>
      <c r="C4925" s="1" t="s">
        <v>4</v>
      </c>
      <c r="D4925">
        <v>5</v>
      </c>
      <c r="E4925" s="1" t="s">
        <v>180</v>
      </c>
      <c r="F4925">
        <v>1</v>
      </c>
      <c r="G4925" s="1" t="s">
        <v>376</v>
      </c>
      <c r="H4925" s="1" t="s">
        <v>29</v>
      </c>
      <c r="I4925">
        <v>3</v>
      </c>
      <c r="J4925" s="1" t="str">
        <f>+VLOOKUP(bloques1a3[[#This Row],[respuesta]],respuestas.emociones[],2,0)</f>
        <v>neutra</v>
      </c>
      <c r="K4925" s="1">
        <f>+VLOOKUP(bloques1a3[[#This Row],[niño]],BD.niños[[Código]:[edad]],5,0)</f>
        <v>8</v>
      </c>
      <c r="L4925" s="1">
        <f>+IF(bloques1a3[[#This Row],[correcta]]=bloques1a3[[#This Row],[respuesta]],1,0)</f>
        <v>0</v>
      </c>
      <c r="M4925" s="1">
        <f>+IF(bloques1a3[[#This Row],[Sexo]]="F",1,0)</f>
        <v>1</v>
      </c>
    </row>
    <row r="4926" spans="1:13" x14ac:dyDescent="0.55000000000000004">
      <c r="A4926">
        <v>4</v>
      </c>
      <c r="B4926" s="1" t="s">
        <v>542</v>
      </c>
      <c r="C4926" s="1" t="s">
        <v>4</v>
      </c>
      <c r="D4926">
        <v>5</v>
      </c>
      <c r="E4926" s="1" t="s">
        <v>234</v>
      </c>
      <c r="F4926">
        <v>5</v>
      </c>
      <c r="G4926" s="1" t="s">
        <v>377</v>
      </c>
      <c r="H4926" s="1" t="s">
        <v>28</v>
      </c>
      <c r="I4926">
        <v>3</v>
      </c>
      <c r="J4926" s="1" t="str">
        <f>+VLOOKUP(bloques1a3[[#This Row],[respuesta]],respuestas.emociones[],2,0)</f>
        <v>miedo</v>
      </c>
      <c r="K4926" s="1">
        <f>+VLOOKUP(bloques1a3[[#This Row],[niño]],BD.niños[[Código]:[edad]],5,0)</f>
        <v>10</v>
      </c>
      <c r="L4926" s="1">
        <f>+IF(bloques1a3[[#This Row],[correcta]]=bloques1a3[[#This Row],[respuesta]],1,0)</f>
        <v>1</v>
      </c>
      <c r="M4926" s="1">
        <f>+IF(bloques1a3[[#This Row],[Sexo]]="F",1,0)</f>
        <v>0</v>
      </c>
    </row>
    <row r="4927" spans="1:13" x14ac:dyDescent="0.55000000000000004">
      <c r="A4927">
        <v>4</v>
      </c>
      <c r="B4927" s="1" t="s">
        <v>542</v>
      </c>
      <c r="C4927" s="1" t="s">
        <v>4</v>
      </c>
      <c r="D4927">
        <v>5</v>
      </c>
      <c r="E4927" s="1" t="s">
        <v>238</v>
      </c>
      <c r="F4927">
        <v>5</v>
      </c>
      <c r="G4927" s="1" t="s">
        <v>377</v>
      </c>
      <c r="H4927" s="1" t="s">
        <v>28</v>
      </c>
      <c r="I4927">
        <v>3</v>
      </c>
      <c r="J4927" s="1" t="str">
        <f>+VLOOKUP(bloques1a3[[#This Row],[respuesta]],respuestas.emociones[],2,0)</f>
        <v>miedo</v>
      </c>
      <c r="K4927" s="1">
        <f>+VLOOKUP(bloques1a3[[#This Row],[niño]],BD.niños[[Código]:[edad]],5,0)</f>
        <v>10</v>
      </c>
      <c r="L4927" s="1">
        <f>+IF(bloques1a3[[#This Row],[correcta]]=bloques1a3[[#This Row],[respuesta]],1,0)</f>
        <v>1</v>
      </c>
      <c r="M4927" s="1">
        <f>+IF(bloques1a3[[#This Row],[Sexo]]="F",1,0)</f>
        <v>0</v>
      </c>
    </row>
    <row r="4928" spans="1:13" x14ac:dyDescent="0.55000000000000004">
      <c r="A4928">
        <v>4</v>
      </c>
      <c r="B4928" s="1" t="s">
        <v>542</v>
      </c>
      <c r="C4928" s="1" t="s">
        <v>4</v>
      </c>
      <c r="D4928">
        <v>5</v>
      </c>
      <c r="E4928" s="1" t="s">
        <v>241</v>
      </c>
      <c r="F4928">
        <v>7</v>
      </c>
      <c r="G4928" s="1" t="s">
        <v>377</v>
      </c>
      <c r="H4928" s="1" t="s">
        <v>29</v>
      </c>
      <c r="I4928">
        <v>3</v>
      </c>
      <c r="J4928" s="1" t="str">
        <f>+VLOOKUP(bloques1a3[[#This Row],[respuesta]],respuestas.emociones[],2,0)</f>
        <v>asco</v>
      </c>
      <c r="K4928" s="1">
        <f>+VLOOKUP(bloques1a3[[#This Row],[niño]],BD.niños[[Código]:[edad]],5,0)</f>
        <v>10</v>
      </c>
      <c r="L4928" s="1">
        <f>+IF(bloques1a3[[#This Row],[correcta]]=bloques1a3[[#This Row],[respuesta]],1,0)</f>
        <v>0</v>
      </c>
      <c r="M4928" s="1">
        <f>+IF(bloques1a3[[#This Row],[Sexo]]="F",1,0)</f>
        <v>1</v>
      </c>
    </row>
    <row r="4929" spans="1:13" x14ac:dyDescent="0.55000000000000004">
      <c r="A4929">
        <v>4</v>
      </c>
      <c r="B4929" s="1" t="s">
        <v>542</v>
      </c>
      <c r="C4929" s="1" t="s">
        <v>4</v>
      </c>
      <c r="D4929">
        <v>5</v>
      </c>
      <c r="E4929" s="1" t="s">
        <v>245</v>
      </c>
      <c r="F4929">
        <v>6</v>
      </c>
      <c r="G4929" s="1" t="s">
        <v>376</v>
      </c>
      <c r="H4929" s="1" t="s">
        <v>28</v>
      </c>
      <c r="I4929">
        <v>3</v>
      </c>
      <c r="J4929" s="1" t="str">
        <f>+VLOOKUP(bloques1a3[[#This Row],[respuesta]],respuestas.emociones[],2,0)</f>
        <v>sorpresa</v>
      </c>
      <c r="K4929" s="1">
        <f>+VLOOKUP(bloques1a3[[#This Row],[niño]],BD.niños[[Código]:[edad]],5,0)</f>
        <v>8</v>
      </c>
      <c r="L4929" s="1">
        <f>+IF(bloques1a3[[#This Row],[correcta]]=bloques1a3[[#This Row],[respuesta]],1,0)</f>
        <v>0</v>
      </c>
      <c r="M4929" s="1">
        <f>+IF(bloques1a3[[#This Row],[Sexo]]="F",1,0)</f>
        <v>0</v>
      </c>
    </row>
    <row r="4930" spans="1:13" x14ac:dyDescent="0.55000000000000004">
      <c r="A4930">
        <v>4</v>
      </c>
      <c r="B4930" s="1" t="s">
        <v>542</v>
      </c>
      <c r="C4930" s="1" t="s">
        <v>4</v>
      </c>
      <c r="D4930">
        <v>5</v>
      </c>
      <c r="E4930" s="1" t="s">
        <v>249</v>
      </c>
      <c r="F4930">
        <v>6</v>
      </c>
      <c r="G4930" s="1" t="s">
        <v>375</v>
      </c>
      <c r="H4930" s="1" t="s">
        <v>28</v>
      </c>
      <c r="I4930">
        <v>3</v>
      </c>
      <c r="J4930" s="1" t="str">
        <f>+VLOOKUP(bloques1a3[[#This Row],[respuesta]],respuestas.emociones[],2,0)</f>
        <v>sorpresa</v>
      </c>
      <c r="K4930" s="1">
        <f>+VLOOKUP(bloques1a3[[#This Row],[niño]],BD.niños[[Código]:[edad]],5,0)</f>
        <v>6</v>
      </c>
      <c r="L4930" s="1">
        <f>+IF(bloques1a3[[#This Row],[correcta]]=bloques1a3[[#This Row],[respuesta]],1,0)</f>
        <v>0</v>
      </c>
      <c r="M4930" s="1">
        <f>+IF(bloques1a3[[#This Row],[Sexo]]="F",1,0)</f>
        <v>0</v>
      </c>
    </row>
    <row r="4931" spans="1:13" x14ac:dyDescent="0.55000000000000004">
      <c r="A4931">
        <v>4</v>
      </c>
      <c r="B4931" s="1" t="s">
        <v>542</v>
      </c>
      <c r="C4931" s="1" t="s">
        <v>4</v>
      </c>
      <c r="D4931">
        <v>5</v>
      </c>
      <c r="E4931" s="1" t="s">
        <v>253</v>
      </c>
      <c r="F4931">
        <v>5</v>
      </c>
      <c r="G4931" s="1" t="s">
        <v>376</v>
      </c>
      <c r="H4931" s="1" t="s">
        <v>28</v>
      </c>
      <c r="I4931">
        <v>3</v>
      </c>
      <c r="J4931" s="1" t="str">
        <f>+VLOOKUP(bloques1a3[[#This Row],[respuesta]],respuestas.emociones[],2,0)</f>
        <v>miedo</v>
      </c>
      <c r="K4931" s="1">
        <f>+VLOOKUP(bloques1a3[[#This Row],[niño]],BD.niños[[Código]:[edad]],5,0)</f>
        <v>7</v>
      </c>
      <c r="L4931" s="1">
        <f>+IF(bloques1a3[[#This Row],[correcta]]=bloques1a3[[#This Row],[respuesta]],1,0)</f>
        <v>1</v>
      </c>
      <c r="M4931" s="1">
        <f>+IF(bloques1a3[[#This Row],[Sexo]]="F",1,0)</f>
        <v>0</v>
      </c>
    </row>
    <row r="4932" spans="1:13" x14ac:dyDescent="0.55000000000000004">
      <c r="A4932">
        <v>4</v>
      </c>
      <c r="B4932" s="1" t="s">
        <v>542</v>
      </c>
      <c r="C4932" s="1" t="s">
        <v>4</v>
      </c>
      <c r="D4932">
        <v>5</v>
      </c>
      <c r="E4932" s="1" t="s">
        <v>257</v>
      </c>
      <c r="F4932">
        <v>5</v>
      </c>
      <c r="G4932" s="1" t="s">
        <v>376</v>
      </c>
      <c r="H4932" s="1" t="s">
        <v>28</v>
      </c>
      <c r="I4932">
        <v>3</v>
      </c>
      <c r="J4932" s="1" t="str">
        <f>+VLOOKUP(bloques1a3[[#This Row],[respuesta]],respuestas.emociones[],2,0)</f>
        <v>miedo</v>
      </c>
      <c r="K4932" s="1">
        <f>+VLOOKUP(bloques1a3[[#This Row],[niño]],BD.niños[[Código]:[edad]],5,0)</f>
        <v>8</v>
      </c>
      <c r="L4932" s="1">
        <f>+IF(bloques1a3[[#This Row],[correcta]]=bloques1a3[[#This Row],[respuesta]],1,0)</f>
        <v>1</v>
      </c>
      <c r="M4932" s="1">
        <f>+IF(bloques1a3[[#This Row],[Sexo]]="F",1,0)</f>
        <v>0</v>
      </c>
    </row>
    <row r="4933" spans="1:13" x14ac:dyDescent="0.55000000000000004">
      <c r="A4933">
        <v>4</v>
      </c>
      <c r="B4933" s="1" t="s">
        <v>542</v>
      </c>
      <c r="C4933" s="1" t="s">
        <v>4</v>
      </c>
      <c r="D4933">
        <v>5</v>
      </c>
      <c r="E4933" s="1" t="s">
        <v>299</v>
      </c>
      <c r="F4933">
        <v>5</v>
      </c>
      <c r="G4933" s="1" t="s">
        <v>376</v>
      </c>
      <c r="H4933" s="1" t="s">
        <v>28</v>
      </c>
      <c r="I4933">
        <v>3</v>
      </c>
      <c r="J4933" s="1" t="str">
        <f>+VLOOKUP(bloques1a3[[#This Row],[respuesta]],respuestas.emociones[],2,0)</f>
        <v>miedo</v>
      </c>
      <c r="K4933" s="1">
        <f>+VLOOKUP(bloques1a3[[#This Row],[niño]],BD.niños[[Código]:[edad]],5,0)</f>
        <v>8</v>
      </c>
      <c r="L4933" s="1">
        <f>+IF(bloques1a3[[#This Row],[correcta]]=bloques1a3[[#This Row],[respuesta]],1,0)</f>
        <v>1</v>
      </c>
      <c r="M4933" s="1">
        <f>+IF(bloques1a3[[#This Row],[Sexo]]="F",1,0)</f>
        <v>0</v>
      </c>
    </row>
    <row r="4934" spans="1:13" x14ac:dyDescent="0.55000000000000004">
      <c r="A4934">
        <v>4</v>
      </c>
      <c r="B4934" s="1" t="s">
        <v>542</v>
      </c>
      <c r="C4934" s="1" t="s">
        <v>4</v>
      </c>
      <c r="D4934">
        <v>5</v>
      </c>
      <c r="E4934" s="1" t="s">
        <v>301</v>
      </c>
      <c r="F4934">
        <v>6</v>
      </c>
      <c r="G4934" s="1" t="s">
        <v>375</v>
      </c>
      <c r="H4934" s="1" t="s">
        <v>28</v>
      </c>
      <c r="I4934">
        <v>3</v>
      </c>
      <c r="J4934" s="1" t="str">
        <f>+VLOOKUP(bloques1a3[[#This Row],[respuesta]],respuestas.emociones[],2,0)</f>
        <v>sorpresa</v>
      </c>
      <c r="K4934" s="1">
        <f>+VLOOKUP(bloques1a3[[#This Row],[niño]],BD.niños[[Código]:[edad]],5,0)</f>
        <v>5</v>
      </c>
      <c r="L4934" s="1">
        <f>+IF(bloques1a3[[#This Row],[correcta]]=bloques1a3[[#This Row],[respuesta]],1,0)</f>
        <v>0</v>
      </c>
      <c r="M4934" s="1">
        <f>+IF(bloques1a3[[#This Row],[Sexo]]="F",1,0)</f>
        <v>0</v>
      </c>
    </row>
    <row r="4935" spans="1:13" x14ac:dyDescent="0.55000000000000004">
      <c r="A4935">
        <v>4</v>
      </c>
      <c r="B4935" s="1" t="s">
        <v>542</v>
      </c>
      <c r="C4935" s="1" t="s">
        <v>4</v>
      </c>
      <c r="D4935">
        <v>5</v>
      </c>
      <c r="E4935" s="1" t="s">
        <v>305</v>
      </c>
      <c r="F4935">
        <v>5</v>
      </c>
      <c r="G4935" s="1" t="s">
        <v>376</v>
      </c>
      <c r="H4935" s="1" t="s">
        <v>28</v>
      </c>
      <c r="I4935">
        <v>3</v>
      </c>
      <c r="J4935" s="1" t="str">
        <f>+VLOOKUP(bloques1a3[[#This Row],[respuesta]],respuestas.emociones[],2,0)</f>
        <v>miedo</v>
      </c>
      <c r="K4935" s="1">
        <f>+VLOOKUP(bloques1a3[[#This Row],[niño]],BD.niños[[Código]:[edad]],5,0)</f>
        <v>8</v>
      </c>
      <c r="L4935" s="1">
        <f>+IF(bloques1a3[[#This Row],[correcta]]=bloques1a3[[#This Row],[respuesta]],1,0)</f>
        <v>1</v>
      </c>
      <c r="M4935" s="1">
        <f>+IF(bloques1a3[[#This Row],[Sexo]]="F",1,0)</f>
        <v>0</v>
      </c>
    </row>
    <row r="4936" spans="1:13" x14ac:dyDescent="0.55000000000000004">
      <c r="A4936">
        <v>4</v>
      </c>
      <c r="B4936" s="1" t="s">
        <v>542</v>
      </c>
      <c r="C4936" s="1" t="s">
        <v>4</v>
      </c>
      <c r="D4936">
        <v>5</v>
      </c>
      <c r="E4936" s="1" t="s">
        <v>308</v>
      </c>
      <c r="F4936">
        <v>5</v>
      </c>
      <c r="G4936" s="1" t="s">
        <v>377</v>
      </c>
      <c r="H4936" s="1" t="s">
        <v>28</v>
      </c>
      <c r="I4936">
        <v>3</v>
      </c>
      <c r="J4936" s="1" t="str">
        <f>+VLOOKUP(bloques1a3[[#This Row],[respuesta]],respuestas.emociones[],2,0)</f>
        <v>miedo</v>
      </c>
      <c r="K4936" s="1">
        <f>+VLOOKUP(bloques1a3[[#This Row],[niño]],BD.niños[[Código]:[edad]],5,0)</f>
        <v>9</v>
      </c>
      <c r="L4936" s="1">
        <f>+IF(bloques1a3[[#This Row],[correcta]]=bloques1a3[[#This Row],[respuesta]],1,0)</f>
        <v>1</v>
      </c>
      <c r="M4936" s="1">
        <f>+IF(bloques1a3[[#This Row],[Sexo]]="F",1,0)</f>
        <v>0</v>
      </c>
    </row>
    <row r="4937" spans="1:13" x14ac:dyDescent="0.55000000000000004">
      <c r="A4937">
        <v>4</v>
      </c>
      <c r="B4937" s="1" t="s">
        <v>542</v>
      </c>
      <c r="C4937" s="1" t="s">
        <v>4</v>
      </c>
      <c r="D4937">
        <v>5</v>
      </c>
      <c r="E4937" s="1" t="s">
        <v>311</v>
      </c>
      <c r="F4937">
        <v>5</v>
      </c>
      <c r="G4937" s="1" t="s">
        <v>377</v>
      </c>
      <c r="H4937" s="1" t="s">
        <v>28</v>
      </c>
      <c r="I4937">
        <v>3</v>
      </c>
      <c r="J4937" s="1" t="str">
        <f>+VLOOKUP(bloques1a3[[#This Row],[respuesta]],respuestas.emociones[],2,0)</f>
        <v>miedo</v>
      </c>
      <c r="K4937" s="1">
        <f>+VLOOKUP(bloques1a3[[#This Row],[niño]],BD.niños[[Código]:[edad]],5,0)</f>
        <v>10</v>
      </c>
      <c r="L4937" s="1">
        <f>+IF(bloques1a3[[#This Row],[correcta]]=bloques1a3[[#This Row],[respuesta]],1,0)</f>
        <v>1</v>
      </c>
      <c r="M4937" s="1">
        <f>+IF(bloques1a3[[#This Row],[Sexo]]="F",1,0)</f>
        <v>0</v>
      </c>
    </row>
    <row r="4938" spans="1:13" x14ac:dyDescent="0.55000000000000004">
      <c r="A4938">
        <v>4</v>
      </c>
      <c r="B4938" s="1" t="s">
        <v>542</v>
      </c>
      <c r="C4938" s="1" t="s">
        <v>4</v>
      </c>
      <c r="D4938">
        <v>5</v>
      </c>
      <c r="E4938" s="1" t="s">
        <v>314</v>
      </c>
      <c r="F4938">
        <v>5</v>
      </c>
      <c r="G4938" s="1" t="s">
        <v>377</v>
      </c>
      <c r="H4938" s="1" t="s">
        <v>28</v>
      </c>
      <c r="I4938">
        <v>3</v>
      </c>
      <c r="J4938" s="1" t="str">
        <f>+VLOOKUP(bloques1a3[[#This Row],[respuesta]],respuestas.emociones[],2,0)</f>
        <v>miedo</v>
      </c>
      <c r="K4938" s="1">
        <f>+VLOOKUP(bloques1a3[[#This Row],[niño]],BD.niños[[Código]:[edad]],5,0)</f>
        <v>10</v>
      </c>
      <c r="L4938" s="1">
        <f>+IF(bloques1a3[[#This Row],[correcta]]=bloques1a3[[#This Row],[respuesta]],1,0)</f>
        <v>1</v>
      </c>
      <c r="M4938" s="1">
        <f>+IF(bloques1a3[[#This Row],[Sexo]]="F",1,0)</f>
        <v>0</v>
      </c>
    </row>
    <row r="4939" spans="1:13" x14ac:dyDescent="0.55000000000000004">
      <c r="A4939">
        <v>4</v>
      </c>
      <c r="B4939" s="1" t="s">
        <v>542</v>
      </c>
      <c r="C4939" s="1" t="s">
        <v>4</v>
      </c>
      <c r="D4939">
        <v>5</v>
      </c>
      <c r="E4939" s="1" t="s">
        <v>372</v>
      </c>
      <c r="F4939">
        <v>6</v>
      </c>
      <c r="G4939" s="1" t="s">
        <v>377</v>
      </c>
      <c r="H4939" s="1" t="s">
        <v>28</v>
      </c>
      <c r="I4939">
        <v>3</v>
      </c>
      <c r="J4939" s="1" t="str">
        <f>+VLOOKUP(bloques1a3[[#This Row],[respuesta]],respuestas.emociones[],2,0)</f>
        <v>sorpresa</v>
      </c>
      <c r="K4939" s="1">
        <f>+VLOOKUP(bloques1a3[[#This Row],[niño]],BD.niños[[Código]:[edad]],5,0)</f>
        <v>9</v>
      </c>
      <c r="L4939" s="1">
        <f>+IF(bloques1a3[[#This Row],[correcta]]=bloques1a3[[#This Row],[respuesta]],1,0)</f>
        <v>0</v>
      </c>
      <c r="M4939" s="1">
        <f>+IF(bloques1a3[[#This Row],[Sexo]]="F",1,0)</f>
        <v>0</v>
      </c>
    </row>
    <row r="4940" spans="1:13" x14ac:dyDescent="0.55000000000000004">
      <c r="A4940">
        <v>4</v>
      </c>
      <c r="B4940" s="1" t="s">
        <v>542</v>
      </c>
      <c r="C4940" s="1" t="s">
        <v>4</v>
      </c>
      <c r="D4940">
        <v>5</v>
      </c>
      <c r="E4940" s="1" t="s">
        <v>337</v>
      </c>
      <c r="F4940">
        <v>6</v>
      </c>
      <c r="G4940" s="1" t="s">
        <v>376</v>
      </c>
      <c r="H4940" s="1" t="s">
        <v>28</v>
      </c>
      <c r="I4940">
        <v>3</v>
      </c>
      <c r="J4940" s="1" t="str">
        <f>+VLOOKUP(bloques1a3[[#This Row],[respuesta]],respuestas.emociones[],2,0)</f>
        <v>sorpresa</v>
      </c>
      <c r="K4940" s="1">
        <f>+VLOOKUP(bloques1a3[[#This Row],[niño]],BD.niños[[Código]:[edad]],5,0)</f>
        <v>8</v>
      </c>
      <c r="L4940" s="1">
        <f>+IF(bloques1a3[[#This Row],[correcta]]=bloques1a3[[#This Row],[respuesta]],1,0)</f>
        <v>0</v>
      </c>
      <c r="M4940" s="1">
        <f>+IF(bloques1a3[[#This Row],[Sexo]]="F",1,0)</f>
        <v>0</v>
      </c>
    </row>
    <row r="4941" spans="1:13" x14ac:dyDescent="0.55000000000000004">
      <c r="A4941">
        <v>4</v>
      </c>
      <c r="B4941" s="1" t="s">
        <v>542</v>
      </c>
      <c r="C4941" s="1" t="s">
        <v>4</v>
      </c>
      <c r="D4941">
        <v>5</v>
      </c>
      <c r="E4941" s="1" t="s">
        <v>341</v>
      </c>
      <c r="F4941">
        <v>6</v>
      </c>
      <c r="G4941" s="1" t="s">
        <v>376</v>
      </c>
      <c r="H4941" s="1" t="s">
        <v>29</v>
      </c>
      <c r="I4941">
        <v>3</v>
      </c>
      <c r="J4941" s="1" t="str">
        <f>+VLOOKUP(bloques1a3[[#This Row],[respuesta]],respuestas.emociones[],2,0)</f>
        <v>sorpresa</v>
      </c>
      <c r="K4941" s="1">
        <f>+VLOOKUP(bloques1a3[[#This Row],[niño]],BD.niños[[Código]:[edad]],5,0)</f>
        <v>8</v>
      </c>
      <c r="L4941" s="1">
        <f>+IF(bloques1a3[[#This Row],[correcta]]=bloques1a3[[#This Row],[respuesta]],1,0)</f>
        <v>0</v>
      </c>
      <c r="M4941" s="1">
        <f>+IF(bloques1a3[[#This Row],[Sexo]]="F",1,0)</f>
        <v>1</v>
      </c>
    </row>
    <row r="4942" spans="1:13" x14ac:dyDescent="0.55000000000000004">
      <c r="A4942">
        <v>4</v>
      </c>
      <c r="B4942" s="1" t="s">
        <v>542</v>
      </c>
      <c r="C4942" s="1" t="s">
        <v>4</v>
      </c>
      <c r="D4942">
        <v>5</v>
      </c>
      <c r="E4942" s="1" t="s">
        <v>344</v>
      </c>
      <c r="F4942">
        <v>5</v>
      </c>
      <c r="G4942" s="1" t="s">
        <v>375</v>
      </c>
      <c r="H4942" s="1" t="s">
        <v>29</v>
      </c>
      <c r="I4942">
        <v>3</v>
      </c>
      <c r="J4942" s="1" t="str">
        <f>+VLOOKUP(bloques1a3[[#This Row],[respuesta]],respuestas.emociones[],2,0)</f>
        <v>miedo</v>
      </c>
      <c r="K4942" s="1">
        <f>+VLOOKUP(bloques1a3[[#This Row],[niño]],BD.niños[[Código]:[edad]],5,0)</f>
        <v>6</v>
      </c>
      <c r="L4942" s="1">
        <f>+IF(bloques1a3[[#This Row],[correcta]]=bloques1a3[[#This Row],[respuesta]],1,0)</f>
        <v>1</v>
      </c>
      <c r="M4942" s="1">
        <f>+IF(bloques1a3[[#This Row],[Sexo]]="F",1,0)</f>
        <v>1</v>
      </c>
    </row>
    <row r="4943" spans="1:13" x14ac:dyDescent="0.55000000000000004">
      <c r="A4943">
        <v>4</v>
      </c>
      <c r="B4943" s="1" t="s">
        <v>542</v>
      </c>
      <c r="C4943" s="1" t="s">
        <v>4</v>
      </c>
      <c r="D4943">
        <v>5</v>
      </c>
      <c r="E4943" s="1" t="s">
        <v>348</v>
      </c>
      <c r="F4943">
        <v>6</v>
      </c>
      <c r="G4943" s="1" t="s">
        <v>375</v>
      </c>
      <c r="H4943" s="1" t="s">
        <v>28</v>
      </c>
      <c r="I4943">
        <v>3</v>
      </c>
      <c r="J4943" s="1" t="str">
        <f>+VLOOKUP(bloques1a3[[#This Row],[respuesta]],respuestas.emociones[],2,0)</f>
        <v>sorpresa</v>
      </c>
      <c r="K4943" s="1">
        <f>+VLOOKUP(bloques1a3[[#This Row],[niño]],BD.niños[[Código]:[edad]],5,0)</f>
        <v>6</v>
      </c>
      <c r="L4943" s="1">
        <f>+IF(bloques1a3[[#This Row],[correcta]]=bloques1a3[[#This Row],[respuesta]],1,0)</f>
        <v>0</v>
      </c>
      <c r="M4943" s="1">
        <f>+IF(bloques1a3[[#This Row],[Sexo]]="F",1,0)</f>
        <v>0</v>
      </c>
    </row>
    <row r="4944" spans="1:13" x14ac:dyDescent="0.55000000000000004">
      <c r="A4944">
        <v>5</v>
      </c>
      <c r="B4944" s="1" t="s">
        <v>543</v>
      </c>
      <c r="C4944" s="1" t="s">
        <v>0</v>
      </c>
      <c r="D4944">
        <v>7</v>
      </c>
      <c r="E4944" s="1" t="s">
        <v>89</v>
      </c>
      <c r="F4944">
        <v>7</v>
      </c>
      <c r="G4944" s="1" t="s">
        <v>377</v>
      </c>
      <c r="H4944" s="1" t="s">
        <v>29</v>
      </c>
      <c r="I4944">
        <v>3</v>
      </c>
      <c r="J4944" s="1" t="str">
        <f>+VLOOKUP(bloques1a3[[#This Row],[respuesta]],respuestas.emociones[],2,0)</f>
        <v>asco</v>
      </c>
      <c r="K4944" s="1">
        <f>+VLOOKUP(bloques1a3[[#This Row],[niño]],BD.niños[[Código]:[edad]],5,0)</f>
        <v>10</v>
      </c>
      <c r="L4944" s="1">
        <f>+IF(bloques1a3[[#This Row],[correcta]]=bloques1a3[[#This Row],[respuesta]],1,0)</f>
        <v>1</v>
      </c>
      <c r="M4944" s="1">
        <f>+IF(bloques1a3[[#This Row],[Sexo]]="F",1,0)</f>
        <v>1</v>
      </c>
    </row>
    <row r="4945" spans="1:13" x14ac:dyDescent="0.55000000000000004">
      <c r="A4945">
        <v>5</v>
      </c>
      <c r="B4945" s="1" t="s">
        <v>543</v>
      </c>
      <c r="C4945" s="1" t="s">
        <v>0</v>
      </c>
      <c r="D4945">
        <v>7</v>
      </c>
      <c r="E4945" s="1" t="s">
        <v>93</v>
      </c>
      <c r="F4945">
        <v>7</v>
      </c>
      <c r="G4945" s="1" t="s">
        <v>377</v>
      </c>
      <c r="H4945" s="1" t="s">
        <v>29</v>
      </c>
      <c r="I4945">
        <v>3</v>
      </c>
      <c r="J4945" s="1" t="str">
        <f>+VLOOKUP(bloques1a3[[#This Row],[respuesta]],respuestas.emociones[],2,0)</f>
        <v>asco</v>
      </c>
      <c r="K4945" s="1">
        <f>+VLOOKUP(bloques1a3[[#This Row],[niño]],BD.niños[[Código]:[edad]],5,0)</f>
        <v>10</v>
      </c>
      <c r="L4945" s="1">
        <f>+IF(bloques1a3[[#This Row],[correcta]]=bloques1a3[[#This Row],[respuesta]],1,0)</f>
        <v>1</v>
      </c>
      <c r="M4945" s="1">
        <f>+IF(bloques1a3[[#This Row],[Sexo]]="F",1,0)</f>
        <v>1</v>
      </c>
    </row>
    <row r="4946" spans="1:13" x14ac:dyDescent="0.55000000000000004">
      <c r="A4946">
        <v>5</v>
      </c>
      <c r="B4946" s="1" t="s">
        <v>543</v>
      </c>
      <c r="C4946" s="1" t="s">
        <v>0</v>
      </c>
      <c r="D4946">
        <v>7</v>
      </c>
      <c r="E4946" s="1" t="s">
        <v>97</v>
      </c>
      <c r="F4946">
        <v>7</v>
      </c>
      <c r="G4946" s="1" t="s">
        <v>377</v>
      </c>
      <c r="H4946" s="1" t="s">
        <v>29</v>
      </c>
      <c r="I4946">
        <v>3</v>
      </c>
      <c r="J4946" s="1" t="str">
        <f>+VLOOKUP(bloques1a3[[#This Row],[respuesta]],respuestas.emociones[],2,0)</f>
        <v>asco</v>
      </c>
      <c r="K4946" s="1">
        <f>+VLOOKUP(bloques1a3[[#This Row],[niño]],BD.niños[[Código]:[edad]],5,0)</f>
        <v>10</v>
      </c>
      <c r="L4946" s="1">
        <f>+IF(bloques1a3[[#This Row],[correcta]]=bloques1a3[[#This Row],[respuesta]],1,0)</f>
        <v>1</v>
      </c>
      <c r="M4946" s="1">
        <f>+IF(bloques1a3[[#This Row],[Sexo]]="F",1,0)</f>
        <v>1</v>
      </c>
    </row>
    <row r="4947" spans="1:13" x14ac:dyDescent="0.55000000000000004">
      <c r="A4947">
        <v>5</v>
      </c>
      <c r="B4947" s="1" t="s">
        <v>543</v>
      </c>
      <c r="C4947" s="1" t="s">
        <v>0</v>
      </c>
      <c r="D4947">
        <v>7</v>
      </c>
      <c r="E4947" s="1" t="s">
        <v>101</v>
      </c>
      <c r="F4947">
        <v>1</v>
      </c>
      <c r="G4947" s="1" t="s">
        <v>377</v>
      </c>
      <c r="H4947" s="1" t="s">
        <v>29</v>
      </c>
      <c r="I4947">
        <v>3</v>
      </c>
      <c r="J4947" s="1" t="str">
        <f>+VLOOKUP(bloques1a3[[#This Row],[respuesta]],respuestas.emociones[],2,0)</f>
        <v>neutra</v>
      </c>
      <c r="K4947" s="1">
        <f>+VLOOKUP(bloques1a3[[#This Row],[niño]],BD.niños[[Código]:[edad]],5,0)</f>
        <v>10</v>
      </c>
      <c r="L4947" s="1">
        <f>+IF(bloques1a3[[#This Row],[correcta]]=bloques1a3[[#This Row],[respuesta]],1,0)</f>
        <v>0</v>
      </c>
      <c r="M4947" s="1">
        <f>+IF(bloques1a3[[#This Row],[Sexo]]="F",1,0)</f>
        <v>1</v>
      </c>
    </row>
    <row r="4948" spans="1:13" x14ac:dyDescent="0.55000000000000004">
      <c r="A4948">
        <v>5</v>
      </c>
      <c r="B4948" s="1" t="s">
        <v>543</v>
      </c>
      <c r="C4948" s="1" t="s">
        <v>0</v>
      </c>
      <c r="D4948">
        <v>7</v>
      </c>
      <c r="E4948" s="1" t="s">
        <v>150</v>
      </c>
      <c r="F4948">
        <v>6</v>
      </c>
      <c r="G4948" s="1" t="s">
        <v>375</v>
      </c>
      <c r="H4948" s="1" t="s">
        <v>29</v>
      </c>
      <c r="I4948">
        <v>3</v>
      </c>
      <c r="J4948" s="1" t="str">
        <f>+VLOOKUP(bloques1a3[[#This Row],[respuesta]],respuestas.emociones[],2,0)</f>
        <v>sorpresa</v>
      </c>
      <c r="K4948" s="1">
        <f>+VLOOKUP(bloques1a3[[#This Row],[niño]],BD.niños[[Código]:[edad]],5,0)</f>
        <v>6</v>
      </c>
      <c r="L4948" s="1">
        <f>+IF(bloques1a3[[#This Row],[correcta]]=bloques1a3[[#This Row],[respuesta]],1,0)</f>
        <v>0</v>
      </c>
      <c r="M4948" s="1">
        <f>+IF(bloques1a3[[#This Row],[Sexo]]="F",1,0)</f>
        <v>1</v>
      </c>
    </row>
    <row r="4949" spans="1:13" x14ac:dyDescent="0.55000000000000004">
      <c r="A4949">
        <v>5</v>
      </c>
      <c r="B4949" s="1" t="s">
        <v>543</v>
      </c>
      <c r="C4949" s="1" t="s">
        <v>0</v>
      </c>
      <c r="D4949">
        <v>7</v>
      </c>
      <c r="E4949" s="1" t="s">
        <v>153</v>
      </c>
      <c r="F4949">
        <v>7</v>
      </c>
      <c r="G4949" s="1" t="s">
        <v>376</v>
      </c>
      <c r="H4949" s="1" t="s">
        <v>28</v>
      </c>
      <c r="I4949">
        <v>3</v>
      </c>
      <c r="J4949" s="1" t="str">
        <f>+VLOOKUP(bloques1a3[[#This Row],[respuesta]],respuestas.emociones[],2,0)</f>
        <v>asco</v>
      </c>
      <c r="K4949" s="1">
        <f>+VLOOKUP(bloques1a3[[#This Row],[niño]],BD.niños[[Código]:[edad]],5,0)</f>
        <v>7</v>
      </c>
      <c r="L4949" s="1">
        <f>+IF(bloques1a3[[#This Row],[correcta]]=bloques1a3[[#This Row],[respuesta]],1,0)</f>
        <v>1</v>
      </c>
      <c r="M4949" s="1">
        <f>+IF(bloques1a3[[#This Row],[Sexo]]="F",1,0)</f>
        <v>0</v>
      </c>
    </row>
    <row r="4950" spans="1:13" x14ac:dyDescent="0.55000000000000004">
      <c r="A4950">
        <v>5</v>
      </c>
      <c r="B4950" s="1" t="s">
        <v>543</v>
      </c>
      <c r="C4950" s="1" t="s">
        <v>0</v>
      </c>
      <c r="D4950">
        <v>7</v>
      </c>
      <c r="E4950" s="1" t="s">
        <v>157</v>
      </c>
      <c r="F4950">
        <v>7</v>
      </c>
      <c r="G4950" s="1" t="s">
        <v>376</v>
      </c>
      <c r="H4950" s="1" t="s">
        <v>28</v>
      </c>
      <c r="I4950">
        <v>3</v>
      </c>
      <c r="J4950" s="1" t="str">
        <f>+VLOOKUP(bloques1a3[[#This Row],[respuesta]],respuestas.emociones[],2,0)</f>
        <v>asco</v>
      </c>
      <c r="K4950" s="1">
        <f>+VLOOKUP(bloques1a3[[#This Row],[niño]],BD.niños[[Código]:[edad]],5,0)</f>
        <v>7</v>
      </c>
      <c r="L4950" s="1">
        <f>+IF(bloques1a3[[#This Row],[correcta]]=bloques1a3[[#This Row],[respuesta]],1,0)</f>
        <v>1</v>
      </c>
      <c r="M4950" s="1">
        <f>+IF(bloques1a3[[#This Row],[Sexo]]="F",1,0)</f>
        <v>0</v>
      </c>
    </row>
    <row r="4951" spans="1:13" x14ac:dyDescent="0.55000000000000004">
      <c r="A4951">
        <v>5</v>
      </c>
      <c r="B4951" s="1" t="s">
        <v>543</v>
      </c>
      <c r="C4951" s="1" t="s">
        <v>0</v>
      </c>
      <c r="D4951">
        <v>7</v>
      </c>
      <c r="E4951" s="1" t="s">
        <v>164</v>
      </c>
      <c r="F4951">
        <v>7</v>
      </c>
      <c r="G4951" s="1" t="s">
        <v>375</v>
      </c>
      <c r="H4951" s="1" t="s">
        <v>28</v>
      </c>
      <c r="I4951">
        <v>3</v>
      </c>
      <c r="J4951" s="1" t="str">
        <f>+VLOOKUP(bloques1a3[[#This Row],[respuesta]],respuestas.emociones[],2,0)</f>
        <v>asco</v>
      </c>
      <c r="K4951" s="1">
        <f>+VLOOKUP(bloques1a3[[#This Row],[niño]],BD.niños[[Código]:[edad]],5,0)</f>
        <v>6</v>
      </c>
      <c r="L4951" s="1">
        <f>+IF(bloques1a3[[#This Row],[correcta]]=bloques1a3[[#This Row],[respuesta]],1,0)</f>
        <v>1</v>
      </c>
      <c r="M4951" s="1">
        <f>+IF(bloques1a3[[#This Row],[Sexo]]="F",1,0)</f>
        <v>0</v>
      </c>
    </row>
    <row r="4952" spans="1:13" x14ac:dyDescent="0.55000000000000004">
      <c r="A4952">
        <v>5</v>
      </c>
      <c r="B4952" s="1" t="s">
        <v>543</v>
      </c>
      <c r="C4952" s="1" t="s">
        <v>0</v>
      </c>
      <c r="D4952">
        <v>7</v>
      </c>
      <c r="E4952" s="1" t="s">
        <v>165</v>
      </c>
      <c r="F4952">
        <v>7</v>
      </c>
      <c r="G4952" s="1" t="s">
        <v>375</v>
      </c>
      <c r="H4952" s="1" t="s">
        <v>28</v>
      </c>
      <c r="I4952">
        <v>3</v>
      </c>
      <c r="J4952" s="1" t="str">
        <f>+VLOOKUP(bloques1a3[[#This Row],[respuesta]],respuestas.emociones[],2,0)</f>
        <v>asco</v>
      </c>
      <c r="K4952" s="1">
        <f>+VLOOKUP(bloques1a3[[#This Row],[niño]],BD.niños[[Código]:[edad]],5,0)</f>
        <v>5</v>
      </c>
      <c r="L4952" s="1">
        <f>+IF(bloques1a3[[#This Row],[correcta]]=bloques1a3[[#This Row],[respuesta]],1,0)</f>
        <v>1</v>
      </c>
      <c r="M4952" s="1">
        <f>+IF(bloques1a3[[#This Row],[Sexo]]="F",1,0)</f>
        <v>0</v>
      </c>
    </row>
    <row r="4953" spans="1:13" x14ac:dyDescent="0.55000000000000004">
      <c r="A4953">
        <v>5</v>
      </c>
      <c r="B4953" s="1" t="s">
        <v>543</v>
      </c>
      <c r="C4953" s="1" t="s">
        <v>0</v>
      </c>
      <c r="D4953">
        <v>7</v>
      </c>
      <c r="E4953" s="1" t="s">
        <v>168</v>
      </c>
      <c r="F4953">
        <v>6</v>
      </c>
      <c r="G4953" s="1" t="s">
        <v>376</v>
      </c>
      <c r="H4953" s="1" t="s">
        <v>29</v>
      </c>
      <c r="I4953">
        <v>3</v>
      </c>
      <c r="J4953" s="1" t="str">
        <f>+VLOOKUP(bloques1a3[[#This Row],[respuesta]],respuestas.emociones[],2,0)</f>
        <v>sorpresa</v>
      </c>
      <c r="K4953" s="1">
        <f>+VLOOKUP(bloques1a3[[#This Row],[niño]],BD.niños[[Código]:[edad]],5,0)</f>
        <v>7</v>
      </c>
      <c r="L4953" s="1">
        <f>+IF(bloques1a3[[#This Row],[correcta]]=bloques1a3[[#This Row],[respuesta]],1,0)</f>
        <v>0</v>
      </c>
      <c r="M4953" s="1">
        <f>+IF(bloques1a3[[#This Row],[Sexo]]="F",1,0)</f>
        <v>1</v>
      </c>
    </row>
    <row r="4954" spans="1:13" x14ac:dyDescent="0.55000000000000004">
      <c r="A4954">
        <v>5</v>
      </c>
      <c r="B4954" s="1" t="s">
        <v>543</v>
      </c>
      <c r="C4954" s="1" t="s">
        <v>0</v>
      </c>
      <c r="D4954">
        <v>7</v>
      </c>
      <c r="E4954" s="1" t="s">
        <v>172</v>
      </c>
      <c r="F4954">
        <v>3</v>
      </c>
      <c r="G4954" s="1" t="s">
        <v>376</v>
      </c>
      <c r="H4954" s="1" t="s">
        <v>29</v>
      </c>
      <c r="I4954">
        <v>3</v>
      </c>
      <c r="J4954" s="1" t="str">
        <f>+VLOOKUP(bloques1a3[[#This Row],[respuesta]],respuestas.emociones[],2,0)</f>
        <v>tristeza</v>
      </c>
      <c r="K4954" s="1">
        <f>+VLOOKUP(bloques1a3[[#This Row],[niño]],BD.niños[[Código]:[edad]],5,0)</f>
        <v>8</v>
      </c>
      <c r="L4954" s="1">
        <f>+IF(bloques1a3[[#This Row],[correcta]]=bloques1a3[[#This Row],[respuesta]],1,0)</f>
        <v>0</v>
      </c>
      <c r="M4954" s="1">
        <f>+IF(bloques1a3[[#This Row],[Sexo]]="F",1,0)</f>
        <v>1</v>
      </c>
    </row>
    <row r="4955" spans="1:13" x14ac:dyDescent="0.55000000000000004">
      <c r="A4955">
        <v>5</v>
      </c>
      <c r="B4955" s="1" t="s">
        <v>543</v>
      </c>
      <c r="C4955" s="1" t="s">
        <v>0</v>
      </c>
      <c r="D4955">
        <v>7</v>
      </c>
      <c r="E4955" s="1" t="s">
        <v>176</v>
      </c>
      <c r="F4955">
        <v>7</v>
      </c>
      <c r="G4955" s="1" t="s">
        <v>375</v>
      </c>
      <c r="H4955" s="1" t="s">
        <v>29</v>
      </c>
      <c r="I4955">
        <v>3</v>
      </c>
      <c r="J4955" s="1" t="str">
        <f>+VLOOKUP(bloques1a3[[#This Row],[respuesta]],respuestas.emociones[],2,0)</f>
        <v>asco</v>
      </c>
      <c r="K4955" s="1">
        <f>+VLOOKUP(bloques1a3[[#This Row],[niño]],BD.niños[[Código]:[edad]],5,0)</f>
        <v>5</v>
      </c>
      <c r="L4955" s="1">
        <f>+IF(bloques1a3[[#This Row],[correcta]]=bloques1a3[[#This Row],[respuesta]],1,0)</f>
        <v>1</v>
      </c>
      <c r="M4955" s="1">
        <f>+IF(bloques1a3[[#This Row],[Sexo]]="F",1,0)</f>
        <v>1</v>
      </c>
    </row>
    <row r="4956" spans="1:13" x14ac:dyDescent="0.55000000000000004">
      <c r="A4956">
        <v>5</v>
      </c>
      <c r="B4956" s="1" t="s">
        <v>543</v>
      </c>
      <c r="C4956" s="1" t="s">
        <v>0</v>
      </c>
      <c r="D4956">
        <v>7</v>
      </c>
      <c r="E4956" s="1" t="s">
        <v>180</v>
      </c>
      <c r="F4956">
        <v>6</v>
      </c>
      <c r="G4956" s="1" t="s">
        <v>376</v>
      </c>
      <c r="H4956" s="1" t="s">
        <v>29</v>
      </c>
      <c r="I4956">
        <v>3</v>
      </c>
      <c r="J4956" s="1" t="str">
        <f>+VLOOKUP(bloques1a3[[#This Row],[respuesta]],respuestas.emociones[],2,0)</f>
        <v>sorpresa</v>
      </c>
      <c r="K4956" s="1">
        <f>+VLOOKUP(bloques1a3[[#This Row],[niño]],BD.niños[[Código]:[edad]],5,0)</f>
        <v>8</v>
      </c>
      <c r="L4956" s="1">
        <f>+IF(bloques1a3[[#This Row],[correcta]]=bloques1a3[[#This Row],[respuesta]],1,0)</f>
        <v>0</v>
      </c>
      <c r="M4956" s="1">
        <f>+IF(bloques1a3[[#This Row],[Sexo]]="F",1,0)</f>
        <v>1</v>
      </c>
    </row>
    <row r="4957" spans="1:13" x14ac:dyDescent="0.55000000000000004">
      <c r="A4957">
        <v>5</v>
      </c>
      <c r="B4957" s="1" t="s">
        <v>543</v>
      </c>
      <c r="C4957" s="1" t="s">
        <v>0</v>
      </c>
      <c r="D4957">
        <v>7</v>
      </c>
      <c r="E4957" s="1" t="s">
        <v>234</v>
      </c>
      <c r="F4957">
        <v>6</v>
      </c>
      <c r="G4957" s="1" t="s">
        <v>377</v>
      </c>
      <c r="H4957" s="1" t="s">
        <v>28</v>
      </c>
      <c r="I4957">
        <v>3</v>
      </c>
      <c r="J4957" s="1" t="str">
        <f>+VLOOKUP(bloques1a3[[#This Row],[respuesta]],respuestas.emociones[],2,0)</f>
        <v>sorpresa</v>
      </c>
      <c r="K4957" s="1">
        <f>+VLOOKUP(bloques1a3[[#This Row],[niño]],BD.niños[[Código]:[edad]],5,0)</f>
        <v>10</v>
      </c>
      <c r="L4957" s="1">
        <f>+IF(bloques1a3[[#This Row],[correcta]]=bloques1a3[[#This Row],[respuesta]],1,0)</f>
        <v>0</v>
      </c>
      <c r="M4957" s="1">
        <f>+IF(bloques1a3[[#This Row],[Sexo]]="F",1,0)</f>
        <v>0</v>
      </c>
    </row>
    <row r="4958" spans="1:13" x14ac:dyDescent="0.55000000000000004">
      <c r="A4958">
        <v>5</v>
      </c>
      <c r="B4958" s="1" t="s">
        <v>543</v>
      </c>
      <c r="C4958" s="1" t="s">
        <v>0</v>
      </c>
      <c r="D4958">
        <v>7</v>
      </c>
      <c r="E4958" s="1" t="s">
        <v>238</v>
      </c>
      <c r="F4958">
        <v>7</v>
      </c>
      <c r="G4958" s="1" t="s">
        <v>377</v>
      </c>
      <c r="H4958" s="1" t="s">
        <v>28</v>
      </c>
      <c r="I4958">
        <v>3</v>
      </c>
      <c r="J4958" s="1" t="str">
        <f>+VLOOKUP(bloques1a3[[#This Row],[respuesta]],respuestas.emociones[],2,0)</f>
        <v>asco</v>
      </c>
      <c r="K4958" s="1">
        <f>+VLOOKUP(bloques1a3[[#This Row],[niño]],BD.niños[[Código]:[edad]],5,0)</f>
        <v>10</v>
      </c>
      <c r="L4958" s="1">
        <f>+IF(bloques1a3[[#This Row],[correcta]]=bloques1a3[[#This Row],[respuesta]],1,0)</f>
        <v>1</v>
      </c>
      <c r="M4958" s="1">
        <f>+IF(bloques1a3[[#This Row],[Sexo]]="F",1,0)</f>
        <v>0</v>
      </c>
    </row>
    <row r="4959" spans="1:13" x14ac:dyDescent="0.55000000000000004">
      <c r="A4959">
        <v>5</v>
      </c>
      <c r="B4959" s="1" t="s">
        <v>543</v>
      </c>
      <c r="C4959" s="1" t="s">
        <v>0</v>
      </c>
      <c r="D4959">
        <v>7</v>
      </c>
      <c r="E4959" s="1" t="s">
        <v>241</v>
      </c>
      <c r="F4959">
        <v>7</v>
      </c>
      <c r="G4959" s="1" t="s">
        <v>377</v>
      </c>
      <c r="H4959" s="1" t="s">
        <v>29</v>
      </c>
      <c r="I4959">
        <v>3</v>
      </c>
      <c r="J4959" s="1" t="str">
        <f>+VLOOKUP(bloques1a3[[#This Row],[respuesta]],respuestas.emociones[],2,0)</f>
        <v>asco</v>
      </c>
      <c r="K4959" s="1">
        <f>+VLOOKUP(bloques1a3[[#This Row],[niño]],BD.niños[[Código]:[edad]],5,0)</f>
        <v>10</v>
      </c>
      <c r="L4959" s="1">
        <f>+IF(bloques1a3[[#This Row],[correcta]]=bloques1a3[[#This Row],[respuesta]],1,0)</f>
        <v>1</v>
      </c>
      <c r="M4959" s="1">
        <f>+IF(bloques1a3[[#This Row],[Sexo]]="F",1,0)</f>
        <v>1</v>
      </c>
    </row>
    <row r="4960" spans="1:13" x14ac:dyDescent="0.55000000000000004">
      <c r="A4960">
        <v>5</v>
      </c>
      <c r="B4960" s="1" t="s">
        <v>543</v>
      </c>
      <c r="C4960" s="1" t="s">
        <v>0</v>
      </c>
      <c r="D4960">
        <v>7</v>
      </c>
      <c r="E4960" s="1" t="s">
        <v>245</v>
      </c>
      <c r="F4960">
        <v>5</v>
      </c>
      <c r="G4960" s="1" t="s">
        <v>376</v>
      </c>
      <c r="H4960" s="1" t="s">
        <v>28</v>
      </c>
      <c r="I4960">
        <v>3</v>
      </c>
      <c r="J4960" s="1" t="str">
        <f>+VLOOKUP(bloques1a3[[#This Row],[respuesta]],respuestas.emociones[],2,0)</f>
        <v>miedo</v>
      </c>
      <c r="K4960" s="1">
        <f>+VLOOKUP(bloques1a3[[#This Row],[niño]],BD.niños[[Código]:[edad]],5,0)</f>
        <v>8</v>
      </c>
      <c r="L4960" s="1">
        <f>+IF(bloques1a3[[#This Row],[correcta]]=bloques1a3[[#This Row],[respuesta]],1,0)</f>
        <v>0</v>
      </c>
      <c r="M4960" s="1">
        <f>+IF(bloques1a3[[#This Row],[Sexo]]="F",1,0)</f>
        <v>0</v>
      </c>
    </row>
    <row r="4961" spans="1:13" x14ac:dyDescent="0.55000000000000004">
      <c r="A4961">
        <v>5</v>
      </c>
      <c r="B4961" s="1" t="s">
        <v>543</v>
      </c>
      <c r="C4961" s="1" t="s">
        <v>0</v>
      </c>
      <c r="D4961">
        <v>7</v>
      </c>
      <c r="E4961" s="1" t="s">
        <v>249</v>
      </c>
      <c r="F4961">
        <v>3</v>
      </c>
      <c r="G4961" s="1" t="s">
        <v>375</v>
      </c>
      <c r="H4961" s="1" t="s">
        <v>28</v>
      </c>
      <c r="I4961">
        <v>3</v>
      </c>
      <c r="J4961" s="1" t="str">
        <f>+VLOOKUP(bloques1a3[[#This Row],[respuesta]],respuestas.emociones[],2,0)</f>
        <v>tristeza</v>
      </c>
      <c r="K4961" s="1">
        <f>+VLOOKUP(bloques1a3[[#This Row],[niño]],BD.niños[[Código]:[edad]],5,0)</f>
        <v>6</v>
      </c>
      <c r="L4961" s="1">
        <f>+IF(bloques1a3[[#This Row],[correcta]]=bloques1a3[[#This Row],[respuesta]],1,0)</f>
        <v>0</v>
      </c>
      <c r="M4961" s="1">
        <f>+IF(bloques1a3[[#This Row],[Sexo]]="F",1,0)</f>
        <v>0</v>
      </c>
    </row>
    <row r="4962" spans="1:13" x14ac:dyDescent="0.55000000000000004">
      <c r="A4962">
        <v>5</v>
      </c>
      <c r="B4962" s="1" t="s">
        <v>543</v>
      </c>
      <c r="C4962" s="1" t="s">
        <v>0</v>
      </c>
      <c r="D4962">
        <v>7</v>
      </c>
      <c r="E4962" s="1" t="s">
        <v>253</v>
      </c>
      <c r="F4962">
        <v>7</v>
      </c>
      <c r="G4962" s="1" t="s">
        <v>376</v>
      </c>
      <c r="H4962" s="1" t="s">
        <v>28</v>
      </c>
      <c r="I4962">
        <v>3</v>
      </c>
      <c r="J4962" s="1" t="str">
        <f>+VLOOKUP(bloques1a3[[#This Row],[respuesta]],respuestas.emociones[],2,0)</f>
        <v>asco</v>
      </c>
      <c r="K4962" s="1">
        <f>+VLOOKUP(bloques1a3[[#This Row],[niño]],BD.niños[[Código]:[edad]],5,0)</f>
        <v>7</v>
      </c>
      <c r="L4962" s="1">
        <f>+IF(bloques1a3[[#This Row],[correcta]]=bloques1a3[[#This Row],[respuesta]],1,0)</f>
        <v>1</v>
      </c>
      <c r="M4962" s="1">
        <f>+IF(bloques1a3[[#This Row],[Sexo]]="F",1,0)</f>
        <v>0</v>
      </c>
    </row>
    <row r="4963" spans="1:13" x14ac:dyDescent="0.55000000000000004">
      <c r="A4963">
        <v>5</v>
      </c>
      <c r="B4963" s="1" t="s">
        <v>543</v>
      </c>
      <c r="C4963" s="1" t="s">
        <v>0</v>
      </c>
      <c r="D4963">
        <v>7</v>
      </c>
      <c r="E4963" s="1" t="s">
        <v>257</v>
      </c>
      <c r="F4963">
        <v>7</v>
      </c>
      <c r="G4963" s="1" t="s">
        <v>376</v>
      </c>
      <c r="H4963" s="1" t="s">
        <v>28</v>
      </c>
      <c r="I4963">
        <v>3</v>
      </c>
      <c r="J4963" s="1" t="str">
        <f>+VLOOKUP(bloques1a3[[#This Row],[respuesta]],respuestas.emociones[],2,0)</f>
        <v>asco</v>
      </c>
      <c r="K4963" s="1">
        <f>+VLOOKUP(bloques1a3[[#This Row],[niño]],BD.niños[[Código]:[edad]],5,0)</f>
        <v>8</v>
      </c>
      <c r="L4963" s="1">
        <f>+IF(bloques1a3[[#This Row],[correcta]]=bloques1a3[[#This Row],[respuesta]],1,0)</f>
        <v>1</v>
      </c>
      <c r="M4963" s="1">
        <f>+IF(bloques1a3[[#This Row],[Sexo]]="F",1,0)</f>
        <v>0</v>
      </c>
    </row>
    <row r="4964" spans="1:13" x14ac:dyDescent="0.55000000000000004">
      <c r="A4964">
        <v>5</v>
      </c>
      <c r="B4964" s="1" t="s">
        <v>543</v>
      </c>
      <c r="C4964" s="1" t="s">
        <v>0</v>
      </c>
      <c r="D4964">
        <v>7</v>
      </c>
      <c r="E4964" s="1" t="s">
        <v>299</v>
      </c>
      <c r="F4964">
        <v>7</v>
      </c>
      <c r="G4964" s="1" t="s">
        <v>376</v>
      </c>
      <c r="H4964" s="1" t="s">
        <v>28</v>
      </c>
      <c r="I4964">
        <v>3</v>
      </c>
      <c r="J4964" s="1" t="str">
        <f>+VLOOKUP(bloques1a3[[#This Row],[respuesta]],respuestas.emociones[],2,0)</f>
        <v>asco</v>
      </c>
      <c r="K4964" s="1">
        <f>+VLOOKUP(bloques1a3[[#This Row],[niño]],BD.niños[[Código]:[edad]],5,0)</f>
        <v>8</v>
      </c>
      <c r="L4964" s="1">
        <f>+IF(bloques1a3[[#This Row],[correcta]]=bloques1a3[[#This Row],[respuesta]],1,0)</f>
        <v>1</v>
      </c>
      <c r="M4964" s="1">
        <f>+IF(bloques1a3[[#This Row],[Sexo]]="F",1,0)</f>
        <v>0</v>
      </c>
    </row>
    <row r="4965" spans="1:13" x14ac:dyDescent="0.55000000000000004">
      <c r="A4965">
        <v>5</v>
      </c>
      <c r="B4965" s="1" t="s">
        <v>543</v>
      </c>
      <c r="C4965" s="1" t="s">
        <v>0</v>
      </c>
      <c r="D4965">
        <v>7</v>
      </c>
      <c r="E4965" s="1" t="s">
        <v>301</v>
      </c>
      <c r="F4965">
        <v>7</v>
      </c>
      <c r="G4965" s="1" t="s">
        <v>375</v>
      </c>
      <c r="H4965" s="1" t="s">
        <v>28</v>
      </c>
      <c r="I4965">
        <v>3</v>
      </c>
      <c r="J4965" s="1" t="str">
        <f>+VLOOKUP(bloques1a3[[#This Row],[respuesta]],respuestas.emociones[],2,0)</f>
        <v>asco</v>
      </c>
      <c r="K4965" s="1">
        <f>+VLOOKUP(bloques1a3[[#This Row],[niño]],BD.niños[[Código]:[edad]],5,0)</f>
        <v>5</v>
      </c>
      <c r="L4965" s="1">
        <f>+IF(bloques1a3[[#This Row],[correcta]]=bloques1a3[[#This Row],[respuesta]],1,0)</f>
        <v>1</v>
      </c>
      <c r="M4965" s="1">
        <f>+IF(bloques1a3[[#This Row],[Sexo]]="F",1,0)</f>
        <v>0</v>
      </c>
    </row>
    <row r="4966" spans="1:13" x14ac:dyDescent="0.55000000000000004">
      <c r="A4966">
        <v>5</v>
      </c>
      <c r="B4966" s="1" t="s">
        <v>543</v>
      </c>
      <c r="C4966" s="1" t="s">
        <v>0</v>
      </c>
      <c r="D4966">
        <v>7</v>
      </c>
      <c r="E4966" s="1" t="s">
        <v>305</v>
      </c>
      <c r="F4966">
        <v>7</v>
      </c>
      <c r="G4966" s="1" t="s">
        <v>376</v>
      </c>
      <c r="H4966" s="1" t="s">
        <v>28</v>
      </c>
      <c r="I4966">
        <v>3</v>
      </c>
      <c r="J4966" s="1" t="str">
        <f>+VLOOKUP(bloques1a3[[#This Row],[respuesta]],respuestas.emociones[],2,0)</f>
        <v>asco</v>
      </c>
      <c r="K4966" s="1">
        <f>+VLOOKUP(bloques1a3[[#This Row],[niño]],BD.niños[[Código]:[edad]],5,0)</f>
        <v>8</v>
      </c>
      <c r="L4966" s="1">
        <f>+IF(bloques1a3[[#This Row],[correcta]]=bloques1a3[[#This Row],[respuesta]],1,0)</f>
        <v>1</v>
      </c>
      <c r="M4966" s="1">
        <f>+IF(bloques1a3[[#This Row],[Sexo]]="F",1,0)</f>
        <v>0</v>
      </c>
    </row>
    <row r="4967" spans="1:13" x14ac:dyDescent="0.55000000000000004">
      <c r="A4967">
        <v>5</v>
      </c>
      <c r="B4967" s="1" t="s">
        <v>543</v>
      </c>
      <c r="C4967" s="1" t="s">
        <v>0</v>
      </c>
      <c r="D4967">
        <v>7</v>
      </c>
      <c r="E4967" s="1" t="s">
        <v>308</v>
      </c>
      <c r="F4967">
        <v>7</v>
      </c>
      <c r="G4967" s="1" t="s">
        <v>377</v>
      </c>
      <c r="H4967" s="1" t="s">
        <v>28</v>
      </c>
      <c r="I4967">
        <v>3</v>
      </c>
      <c r="J4967" s="1" t="str">
        <f>+VLOOKUP(bloques1a3[[#This Row],[respuesta]],respuestas.emociones[],2,0)</f>
        <v>asco</v>
      </c>
      <c r="K4967" s="1">
        <f>+VLOOKUP(bloques1a3[[#This Row],[niño]],BD.niños[[Código]:[edad]],5,0)</f>
        <v>9</v>
      </c>
      <c r="L4967" s="1">
        <f>+IF(bloques1a3[[#This Row],[correcta]]=bloques1a3[[#This Row],[respuesta]],1,0)</f>
        <v>1</v>
      </c>
      <c r="M4967" s="1">
        <f>+IF(bloques1a3[[#This Row],[Sexo]]="F",1,0)</f>
        <v>0</v>
      </c>
    </row>
    <row r="4968" spans="1:13" x14ac:dyDescent="0.55000000000000004">
      <c r="A4968">
        <v>5</v>
      </c>
      <c r="B4968" s="1" t="s">
        <v>543</v>
      </c>
      <c r="C4968" s="1" t="s">
        <v>0</v>
      </c>
      <c r="D4968">
        <v>7</v>
      </c>
      <c r="E4968" s="1" t="s">
        <v>311</v>
      </c>
      <c r="F4968">
        <v>7</v>
      </c>
      <c r="G4968" s="1" t="s">
        <v>377</v>
      </c>
      <c r="H4968" s="1" t="s">
        <v>28</v>
      </c>
      <c r="I4968">
        <v>3</v>
      </c>
      <c r="J4968" s="1" t="str">
        <f>+VLOOKUP(bloques1a3[[#This Row],[respuesta]],respuestas.emociones[],2,0)</f>
        <v>asco</v>
      </c>
      <c r="K4968" s="1">
        <f>+VLOOKUP(bloques1a3[[#This Row],[niño]],BD.niños[[Código]:[edad]],5,0)</f>
        <v>10</v>
      </c>
      <c r="L4968" s="1">
        <f>+IF(bloques1a3[[#This Row],[correcta]]=bloques1a3[[#This Row],[respuesta]],1,0)</f>
        <v>1</v>
      </c>
      <c r="M4968" s="1">
        <f>+IF(bloques1a3[[#This Row],[Sexo]]="F",1,0)</f>
        <v>0</v>
      </c>
    </row>
    <row r="4969" spans="1:13" x14ac:dyDescent="0.55000000000000004">
      <c r="A4969">
        <v>5</v>
      </c>
      <c r="B4969" s="1" t="s">
        <v>543</v>
      </c>
      <c r="C4969" s="1" t="s">
        <v>0</v>
      </c>
      <c r="D4969">
        <v>7</v>
      </c>
      <c r="E4969" s="1" t="s">
        <v>314</v>
      </c>
      <c r="F4969">
        <v>7</v>
      </c>
      <c r="G4969" s="1" t="s">
        <v>377</v>
      </c>
      <c r="H4969" s="1" t="s">
        <v>28</v>
      </c>
      <c r="I4969">
        <v>3</v>
      </c>
      <c r="J4969" s="1" t="str">
        <f>+VLOOKUP(bloques1a3[[#This Row],[respuesta]],respuestas.emociones[],2,0)</f>
        <v>asco</v>
      </c>
      <c r="K4969" s="1">
        <f>+VLOOKUP(bloques1a3[[#This Row],[niño]],BD.niños[[Código]:[edad]],5,0)</f>
        <v>10</v>
      </c>
      <c r="L4969" s="1">
        <f>+IF(bloques1a3[[#This Row],[correcta]]=bloques1a3[[#This Row],[respuesta]],1,0)</f>
        <v>1</v>
      </c>
      <c r="M4969" s="1">
        <f>+IF(bloques1a3[[#This Row],[Sexo]]="F",1,0)</f>
        <v>0</v>
      </c>
    </row>
    <row r="4970" spans="1:13" x14ac:dyDescent="0.55000000000000004">
      <c r="A4970">
        <v>5</v>
      </c>
      <c r="B4970" s="1" t="s">
        <v>543</v>
      </c>
      <c r="C4970" s="1" t="s">
        <v>0</v>
      </c>
      <c r="D4970">
        <v>7</v>
      </c>
      <c r="E4970" s="1" t="s">
        <v>372</v>
      </c>
      <c r="F4970">
        <v>3</v>
      </c>
      <c r="G4970" s="1" t="s">
        <v>377</v>
      </c>
      <c r="H4970" s="1" t="s">
        <v>28</v>
      </c>
      <c r="I4970">
        <v>3</v>
      </c>
      <c r="J4970" s="1" t="str">
        <f>+VLOOKUP(bloques1a3[[#This Row],[respuesta]],respuestas.emociones[],2,0)</f>
        <v>tristeza</v>
      </c>
      <c r="K4970" s="1">
        <f>+VLOOKUP(bloques1a3[[#This Row],[niño]],BD.niños[[Código]:[edad]],5,0)</f>
        <v>9</v>
      </c>
      <c r="L4970" s="1">
        <f>+IF(bloques1a3[[#This Row],[correcta]]=bloques1a3[[#This Row],[respuesta]],1,0)</f>
        <v>0</v>
      </c>
      <c r="M4970" s="1">
        <f>+IF(bloques1a3[[#This Row],[Sexo]]="F",1,0)</f>
        <v>0</v>
      </c>
    </row>
    <row r="4971" spans="1:13" x14ac:dyDescent="0.55000000000000004">
      <c r="A4971">
        <v>5</v>
      </c>
      <c r="B4971" s="1" t="s">
        <v>543</v>
      </c>
      <c r="C4971" s="1" t="s">
        <v>0</v>
      </c>
      <c r="D4971">
        <v>7</v>
      </c>
      <c r="E4971" s="1" t="s">
        <v>337</v>
      </c>
      <c r="F4971">
        <v>7</v>
      </c>
      <c r="G4971" s="1" t="s">
        <v>376</v>
      </c>
      <c r="H4971" s="1" t="s">
        <v>28</v>
      </c>
      <c r="I4971">
        <v>3</v>
      </c>
      <c r="J4971" s="1" t="str">
        <f>+VLOOKUP(bloques1a3[[#This Row],[respuesta]],respuestas.emociones[],2,0)</f>
        <v>asco</v>
      </c>
      <c r="K4971" s="1">
        <f>+VLOOKUP(bloques1a3[[#This Row],[niño]],BD.niños[[Código]:[edad]],5,0)</f>
        <v>8</v>
      </c>
      <c r="L4971" s="1">
        <f>+IF(bloques1a3[[#This Row],[correcta]]=bloques1a3[[#This Row],[respuesta]],1,0)</f>
        <v>1</v>
      </c>
      <c r="M4971" s="1">
        <f>+IF(bloques1a3[[#This Row],[Sexo]]="F",1,0)</f>
        <v>0</v>
      </c>
    </row>
    <row r="4972" spans="1:13" x14ac:dyDescent="0.55000000000000004">
      <c r="A4972">
        <v>5</v>
      </c>
      <c r="B4972" s="1" t="s">
        <v>543</v>
      </c>
      <c r="C4972" s="1" t="s">
        <v>0</v>
      </c>
      <c r="D4972">
        <v>7</v>
      </c>
      <c r="E4972" s="1" t="s">
        <v>341</v>
      </c>
      <c r="F4972">
        <v>1</v>
      </c>
      <c r="G4972" s="1" t="s">
        <v>376</v>
      </c>
      <c r="H4972" s="1" t="s">
        <v>29</v>
      </c>
      <c r="I4972">
        <v>3</v>
      </c>
      <c r="J4972" s="1" t="str">
        <f>+VLOOKUP(bloques1a3[[#This Row],[respuesta]],respuestas.emociones[],2,0)</f>
        <v>neutra</v>
      </c>
      <c r="K4972" s="1">
        <f>+VLOOKUP(bloques1a3[[#This Row],[niño]],BD.niños[[Código]:[edad]],5,0)</f>
        <v>8</v>
      </c>
      <c r="L4972" s="1">
        <f>+IF(bloques1a3[[#This Row],[correcta]]=bloques1a3[[#This Row],[respuesta]],1,0)</f>
        <v>0</v>
      </c>
      <c r="M4972" s="1">
        <f>+IF(bloques1a3[[#This Row],[Sexo]]="F",1,0)</f>
        <v>1</v>
      </c>
    </row>
    <row r="4973" spans="1:13" x14ac:dyDescent="0.55000000000000004">
      <c r="A4973">
        <v>5</v>
      </c>
      <c r="B4973" s="1" t="s">
        <v>543</v>
      </c>
      <c r="C4973" s="1" t="s">
        <v>0</v>
      </c>
      <c r="D4973">
        <v>7</v>
      </c>
      <c r="E4973" s="1" t="s">
        <v>344</v>
      </c>
      <c r="F4973">
        <v>6</v>
      </c>
      <c r="G4973" s="1" t="s">
        <v>375</v>
      </c>
      <c r="H4973" s="1" t="s">
        <v>29</v>
      </c>
      <c r="I4973">
        <v>3</v>
      </c>
      <c r="J4973" s="1" t="str">
        <f>+VLOOKUP(bloques1a3[[#This Row],[respuesta]],respuestas.emociones[],2,0)</f>
        <v>sorpresa</v>
      </c>
      <c r="K4973" s="1">
        <f>+VLOOKUP(bloques1a3[[#This Row],[niño]],BD.niños[[Código]:[edad]],5,0)</f>
        <v>6</v>
      </c>
      <c r="L4973" s="1">
        <f>+IF(bloques1a3[[#This Row],[correcta]]=bloques1a3[[#This Row],[respuesta]],1,0)</f>
        <v>0</v>
      </c>
      <c r="M4973" s="1">
        <f>+IF(bloques1a3[[#This Row],[Sexo]]="F",1,0)</f>
        <v>1</v>
      </c>
    </row>
    <row r="4974" spans="1:13" x14ac:dyDescent="0.55000000000000004">
      <c r="A4974">
        <v>5</v>
      </c>
      <c r="B4974" s="1" t="s">
        <v>543</v>
      </c>
      <c r="C4974" s="1" t="s">
        <v>0</v>
      </c>
      <c r="D4974">
        <v>7</v>
      </c>
      <c r="E4974" s="1" t="s">
        <v>348</v>
      </c>
      <c r="F4974">
        <v>4</v>
      </c>
      <c r="G4974" s="1" t="s">
        <v>375</v>
      </c>
      <c r="H4974" s="1" t="s">
        <v>28</v>
      </c>
      <c r="I4974">
        <v>3</v>
      </c>
      <c r="J4974" s="1" t="str">
        <f>+VLOOKUP(bloques1a3[[#This Row],[respuesta]],respuestas.emociones[],2,0)</f>
        <v>enojo</v>
      </c>
      <c r="K4974" s="1">
        <f>+VLOOKUP(bloques1a3[[#This Row],[niño]],BD.niños[[Código]:[edad]],5,0)</f>
        <v>6</v>
      </c>
      <c r="L4974" s="1">
        <f>+IF(bloques1a3[[#This Row],[correcta]]=bloques1a3[[#This Row],[respuesta]],1,0)</f>
        <v>0</v>
      </c>
      <c r="M4974" s="1">
        <f>+IF(bloques1a3[[#This Row],[Sexo]]="F",1,0)</f>
        <v>0</v>
      </c>
    </row>
    <row r="4975" spans="1:13" x14ac:dyDescent="0.55000000000000004">
      <c r="A4975">
        <v>6</v>
      </c>
      <c r="B4975" s="1" t="s">
        <v>544</v>
      </c>
      <c r="C4975" s="1" t="s">
        <v>6</v>
      </c>
      <c r="D4975">
        <v>3</v>
      </c>
      <c r="E4975" s="1" t="s">
        <v>89</v>
      </c>
      <c r="F4975">
        <v>3</v>
      </c>
      <c r="G4975" s="1" t="s">
        <v>377</v>
      </c>
      <c r="H4975" s="1" t="s">
        <v>29</v>
      </c>
      <c r="I4975">
        <v>3</v>
      </c>
      <c r="J4975" s="1" t="str">
        <f>+VLOOKUP(bloques1a3[[#This Row],[respuesta]],respuestas.emociones[],2,0)</f>
        <v>tristeza</v>
      </c>
      <c r="K4975" s="1">
        <f>+VLOOKUP(bloques1a3[[#This Row],[niño]],BD.niños[[Código]:[edad]],5,0)</f>
        <v>10</v>
      </c>
      <c r="L4975" s="1">
        <f>+IF(bloques1a3[[#This Row],[correcta]]=bloques1a3[[#This Row],[respuesta]],1,0)</f>
        <v>1</v>
      </c>
      <c r="M4975" s="1">
        <f>+IF(bloques1a3[[#This Row],[Sexo]]="F",1,0)</f>
        <v>1</v>
      </c>
    </row>
    <row r="4976" spans="1:13" x14ac:dyDescent="0.55000000000000004">
      <c r="A4976">
        <v>6</v>
      </c>
      <c r="B4976" s="1" t="s">
        <v>544</v>
      </c>
      <c r="C4976" s="1" t="s">
        <v>6</v>
      </c>
      <c r="D4976">
        <v>3</v>
      </c>
      <c r="E4976" s="1" t="s">
        <v>93</v>
      </c>
      <c r="F4976">
        <v>3</v>
      </c>
      <c r="G4976" s="1" t="s">
        <v>377</v>
      </c>
      <c r="H4976" s="1" t="s">
        <v>29</v>
      </c>
      <c r="I4976">
        <v>3</v>
      </c>
      <c r="J4976" s="1" t="str">
        <f>+VLOOKUP(bloques1a3[[#This Row],[respuesta]],respuestas.emociones[],2,0)</f>
        <v>tristeza</v>
      </c>
      <c r="K4976" s="1">
        <f>+VLOOKUP(bloques1a3[[#This Row],[niño]],BD.niños[[Código]:[edad]],5,0)</f>
        <v>10</v>
      </c>
      <c r="L4976" s="1">
        <f>+IF(bloques1a3[[#This Row],[correcta]]=bloques1a3[[#This Row],[respuesta]],1,0)</f>
        <v>1</v>
      </c>
      <c r="M4976" s="1">
        <f>+IF(bloques1a3[[#This Row],[Sexo]]="F",1,0)</f>
        <v>1</v>
      </c>
    </row>
    <row r="4977" spans="1:13" x14ac:dyDescent="0.55000000000000004">
      <c r="A4977">
        <v>6</v>
      </c>
      <c r="B4977" s="1" t="s">
        <v>544</v>
      </c>
      <c r="C4977" s="1" t="s">
        <v>6</v>
      </c>
      <c r="D4977">
        <v>3</v>
      </c>
      <c r="E4977" s="1" t="s">
        <v>97</v>
      </c>
      <c r="F4977">
        <v>3</v>
      </c>
      <c r="G4977" s="1" t="s">
        <v>377</v>
      </c>
      <c r="H4977" s="1" t="s">
        <v>29</v>
      </c>
      <c r="I4977">
        <v>3</v>
      </c>
      <c r="J4977" s="1" t="str">
        <f>+VLOOKUP(bloques1a3[[#This Row],[respuesta]],respuestas.emociones[],2,0)</f>
        <v>tristeza</v>
      </c>
      <c r="K4977" s="1">
        <f>+VLOOKUP(bloques1a3[[#This Row],[niño]],BD.niños[[Código]:[edad]],5,0)</f>
        <v>10</v>
      </c>
      <c r="L4977" s="1">
        <f>+IF(bloques1a3[[#This Row],[correcta]]=bloques1a3[[#This Row],[respuesta]],1,0)</f>
        <v>1</v>
      </c>
      <c r="M4977" s="1">
        <f>+IF(bloques1a3[[#This Row],[Sexo]]="F",1,0)</f>
        <v>1</v>
      </c>
    </row>
    <row r="4978" spans="1:13" x14ac:dyDescent="0.55000000000000004">
      <c r="A4978">
        <v>6</v>
      </c>
      <c r="B4978" s="1" t="s">
        <v>544</v>
      </c>
      <c r="C4978" s="1" t="s">
        <v>6</v>
      </c>
      <c r="D4978">
        <v>3</v>
      </c>
      <c r="E4978" s="1" t="s">
        <v>101</v>
      </c>
      <c r="F4978">
        <v>3</v>
      </c>
      <c r="G4978" s="1" t="s">
        <v>377</v>
      </c>
      <c r="H4978" s="1" t="s">
        <v>29</v>
      </c>
      <c r="I4978">
        <v>3</v>
      </c>
      <c r="J4978" s="1" t="str">
        <f>+VLOOKUP(bloques1a3[[#This Row],[respuesta]],respuestas.emociones[],2,0)</f>
        <v>tristeza</v>
      </c>
      <c r="K4978" s="1">
        <f>+VLOOKUP(bloques1a3[[#This Row],[niño]],BD.niños[[Código]:[edad]],5,0)</f>
        <v>10</v>
      </c>
      <c r="L4978" s="1">
        <f>+IF(bloques1a3[[#This Row],[correcta]]=bloques1a3[[#This Row],[respuesta]],1,0)</f>
        <v>1</v>
      </c>
      <c r="M4978" s="1">
        <f>+IF(bloques1a3[[#This Row],[Sexo]]="F",1,0)</f>
        <v>1</v>
      </c>
    </row>
    <row r="4979" spans="1:13" x14ac:dyDescent="0.55000000000000004">
      <c r="A4979">
        <v>6</v>
      </c>
      <c r="B4979" s="1" t="s">
        <v>544</v>
      </c>
      <c r="C4979" s="1" t="s">
        <v>6</v>
      </c>
      <c r="D4979">
        <v>3</v>
      </c>
      <c r="E4979" s="1" t="s">
        <v>150</v>
      </c>
      <c r="F4979">
        <v>3</v>
      </c>
      <c r="G4979" s="1" t="s">
        <v>375</v>
      </c>
      <c r="H4979" s="1" t="s">
        <v>29</v>
      </c>
      <c r="I4979">
        <v>3</v>
      </c>
      <c r="J4979" s="1" t="str">
        <f>+VLOOKUP(bloques1a3[[#This Row],[respuesta]],respuestas.emociones[],2,0)</f>
        <v>tristeza</v>
      </c>
      <c r="K4979" s="1">
        <f>+VLOOKUP(bloques1a3[[#This Row],[niño]],BD.niños[[Código]:[edad]],5,0)</f>
        <v>6</v>
      </c>
      <c r="L4979" s="1">
        <f>+IF(bloques1a3[[#This Row],[correcta]]=bloques1a3[[#This Row],[respuesta]],1,0)</f>
        <v>1</v>
      </c>
      <c r="M4979" s="1">
        <f>+IF(bloques1a3[[#This Row],[Sexo]]="F",1,0)</f>
        <v>1</v>
      </c>
    </row>
    <row r="4980" spans="1:13" x14ac:dyDescent="0.55000000000000004">
      <c r="A4980">
        <v>6</v>
      </c>
      <c r="B4980" s="1" t="s">
        <v>544</v>
      </c>
      <c r="C4980" s="1" t="s">
        <v>6</v>
      </c>
      <c r="D4980">
        <v>3</v>
      </c>
      <c r="E4980" s="1" t="s">
        <v>153</v>
      </c>
      <c r="F4980">
        <v>3</v>
      </c>
      <c r="G4980" s="1" t="s">
        <v>376</v>
      </c>
      <c r="H4980" s="1" t="s">
        <v>28</v>
      </c>
      <c r="I4980">
        <v>3</v>
      </c>
      <c r="J4980" s="1" t="str">
        <f>+VLOOKUP(bloques1a3[[#This Row],[respuesta]],respuestas.emociones[],2,0)</f>
        <v>tristeza</v>
      </c>
      <c r="K4980" s="1">
        <f>+VLOOKUP(bloques1a3[[#This Row],[niño]],BD.niños[[Código]:[edad]],5,0)</f>
        <v>7</v>
      </c>
      <c r="L4980" s="1">
        <f>+IF(bloques1a3[[#This Row],[correcta]]=bloques1a3[[#This Row],[respuesta]],1,0)</f>
        <v>1</v>
      </c>
      <c r="M4980" s="1">
        <f>+IF(bloques1a3[[#This Row],[Sexo]]="F",1,0)</f>
        <v>0</v>
      </c>
    </row>
    <row r="4981" spans="1:13" x14ac:dyDescent="0.55000000000000004">
      <c r="A4981">
        <v>6</v>
      </c>
      <c r="B4981" s="1" t="s">
        <v>544</v>
      </c>
      <c r="C4981" s="1" t="s">
        <v>6</v>
      </c>
      <c r="D4981">
        <v>3</v>
      </c>
      <c r="E4981" s="1" t="s">
        <v>157</v>
      </c>
      <c r="F4981">
        <v>3</v>
      </c>
      <c r="G4981" s="1" t="s">
        <v>376</v>
      </c>
      <c r="H4981" s="1" t="s">
        <v>28</v>
      </c>
      <c r="I4981">
        <v>3</v>
      </c>
      <c r="J4981" s="1" t="str">
        <f>+VLOOKUP(bloques1a3[[#This Row],[respuesta]],respuestas.emociones[],2,0)</f>
        <v>tristeza</v>
      </c>
      <c r="K4981" s="1">
        <f>+VLOOKUP(bloques1a3[[#This Row],[niño]],BD.niños[[Código]:[edad]],5,0)</f>
        <v>7</v>
      </c>
      <c r="L4981" s="1">
        <f>+IF(bloques1a3[[#This Row],[correcta]]=bloques1a3[[#This Row],[respuesta]],1,0)</f>
        <v>1</v>
      </c>
      <c r="M4981" s="1">
        <f>+IF(bloques1a3[[#This Row],[Sexo]]="F",1,0)</f>
        <v>0</v>
      </c>
    </row>
    <row r="4982" spans="1:13" x14ac:dyDescent="0.55000000000000004">
      <c r="A4982">
        <v>6</v>
      </c>
      <c r="B4982" s="1" t="s">
        <v>544</v>
      </c>
      <c r="C4982" s="1" t="s">
        <v>6</v>
      </c>
      <c r="D4982">
        <v>3</v>
      </c>
      <c r="E4982" s="1" t="s">
        <v>164</v>
      </c>
      <c r="F4982">
        <v>3</v>
      </c>
      <c r="G4982" s="1" t="s">
        <v>375</v>
      </c>
      <c r="H4982" s="1" t="s">
        <v>28</v>
      </c>
      <c r="I4982">
        <v>3</v>
      </c>
      <c r="J4982" s="1" t="str">
        <f>+VLOOKUP(bloques1a3[[#This Row],[respuesta]],respuestas.emociones[],2,0)</f>
        <v>tristeza</v>
      </c>
      <c r="K4982" s="1">
        <f>+VLOOKUP(bloques1a3[[#This Row],[niño]],BD.niños[[Código]:[edad]],5,0)</f>
        <v>6</v>
      </c>
      <c r="L4982" s="1">
        <f>+IF(bloques1a3[[#This Row],[correcta]]=bloques1a3[[#This Row],[respuesta]],1,0)</f>
        <v>1</v>
      </c>
      <c r="M4982" s="1">
        <f>+IF(bloques1a3[[#This Row],[Sexo]]="F",1,0)</f>
        <v>0</v>
      </c>
    </row>
    <row r="4983" spans="1:13" x14ac:dyDescent="0.55000000000000004">
      <c r="A4983">
        <v>6</v>
      </c>
      <c r="B4983" s="1" t="s">
        <v>544</v>
      </c>
      <c r="C4983" s="1" t="s">
        <v>6</v>
      </c>
      <c r="D4983">
        <v>3</v>
      </c>
      <c r="E4983" s="1" t="s">
        <v>165</v>
      </c>
      <c r="F4983">
        <v>3</v>
      </c>
      <c r="G4983" s="1" t="s">
        <v>375</v>
      </c>
      <c r="H4983" s="1" t="s">
        <v>28</v>
      </c>
      <c r="I4983">
        <v>3</v>
      </c>
      <c r="J4983" s="1" t="str">
        <f>+VLOOKUP(bloques1a3[[#This Row],[respuesta]],respuestas.emociones[],2,0)</f>
        <v>tristeza</v>
      </c>
      <c r="K4983" s="1">
        <f>+VLOOKUP(bloques1a3[[#This Row],[niño]],BD.niños[[Código]:[edad]],5,0)</f>
        <v>5</v>
      </c>
      <c r="L4983" s="1">
        <f>+IF(bloques1a3[[#This Row],[correcta]]=bloques1a3[[#This Row],[respuesta]],1,0)</f>
        <v>1</v>
      </c>
      <c r="M4983" s="1">
        <f>+IF(bloques1a3[[#This Row],[Sexo]]="F",1,0)</f>
        <v>0</v>
      </c>
    </row>
    <row r="4984" spans="1:13" x14ac:dyDescent="0.55000000000000004">
      <c r="A4984">
        <v>6</v>
      </c>
      <c r="B4984" s="1" t="s">
        <v>544</v>
      </c>
      <c r="C4984" s="1" t="s">
        <v>6</v>
      </c>
      <c r="D4984">
        <v>3</v>
      </c>
      <c r="E4984" s="1" t="s">
        <v>168</v>
      </c>
      <c r="F4984">
        <v>4</v>
      </c>
      <c r="G4984" s="1" t="s">
        <v>376</v>
      </c>
      <c r="H4984" s="1" t="s">
        <v>29</v>
      </c>
      <c r="I4984">
        <v>3</v>
      </c>
      <c r="J4984" s="1" t="str">
        <f>+VLOOKUP(bloques1a3[[#This Row],[respuesta]],respuestas.emociones[],2,0)</f>
        <v>enojo</v>
      </c>
      <c r="K4984" s="1">
        <f>+VLOOKUP(bloques1a3[[#This Row],[niño]],BD.niños[[Código]:[edad]],5,0)</f>
        <v>7</v>
      </c>
      <c r="L4984" s="1">
        <f>+IF(bloques1a3[[#This Row],[correcta]]=bloques1a3[[#This Row],[respuesta]],1,0)</f>
        <v>0</v>
      </c>
      <c r="M4984" s="1">
        <f>+IF(bloques1a3[[#This Row],[Sexo]]="F",1,0)</f>
        <v>1</v>
      </c>
    </row>
    <row r="4985" spans="1:13" x14ac:dyDescent="0.55000000000000004">
      <c r="A4985">
        <v>6</v>
      </c>
      <c r="B4985" s="1" t="s">
        <v>544</v>
      </c>
      <c r="C4985" s="1" t="s">
        <v>6</v>
      </c>
      <c r="D4985">
        <v>3</v>
      </c>
      <c r="E4985" s="1" t="s">
        <v>172</v>
      </c>
      <c r="F4985">
        <v>3</v>
      </c>
      <c r="G4985" s="1" t="s">
        <v>376</v>
      </c>
      <c r="H4985" s="1" t="s">
        <v>29</v>
      </c>
      <c r="I4985">
        <v>3</v>
      </c>
      <c r="J4985" s="1" t="str">
        <f>+VLOOKUP(bloques1a3[[#This Row],[respuesta]],respuestas.emociones[],2,0)</f>
        <v>tristeza</v>
      </c>
      <c r="K4985" s="1">
        <f>+VLOOKUP(bloques1a3[[#This Row],[niño]],BD.niños[[Código]:[edad]],5,0)</f>
        <v>8</v>
      </c>
      <c r="L4985" s="1">
        <f>+IF(bloques1a3[[#This Row],[correcta]]=bloques1a3[[#This Row],[respuesta]],1,0)</f>
        <v>1</v>
      </c>
      <c r="M4985" s="1">
        <f>+IF(bloques1a3[[#This Row],[Sexo]]="F",1,0)</f>
        <v>1</v>
      </c>
    </row>
    <row r="4986" spans="1:13" x14ac:dyDescent="0.55000000000000004">
      <c r="A4986">
        <v>6</v>
      </c>
      <c r="B4986" s="1" t="s">
        <v>544</v>
      </c>
      <c r="C4986" s="1" t="s">
        <v>6</v>
      </c>
      <c r="D4986">
        <v>3</v>
      </c>
      <c r="E4986" s="1" t="s">
        <v>176</v>
      </c>
      <c r="F4986">
        <v>3</v>
      </c>
      <c r="G4986" s="1" t="s">
        <v>375</v>
      </c>
      <c r="H4986" s="1" t="s">
        <v>29</v>
      </c>
      <c r="I4986">
        <v>3</v>
      </c>
      <c r="J4986" s="1" t="str">
        <f>+VLOOKUP(bloques1a3[[#This Row],[respuesta]],respuestas.emociones[],2,0)</f>
        <v>tristeza</v>
      </c>
      <c r="K4986" s="1">
        <f>+VLOOKUP(bloques1a3[[#This Row],[niño]],BD.niños[[Código]:[edad]],5,0)</f>
        <v>5</v>
      </c>
      <c r="L4986" s="1">
        <f>+IF(bloques1a3[[#This Row],[correcta]]=bloques1a3[[#This Row],[respuesta]],1,0)</f>
        <v>1</v>
      </c>
      <c r="M4986" s="1">
        <f>+IF(bloques1a3[[#This Row],[Sexo]]="F",1,0)</f>
        <v>1</v>
      </c>
    </row>
    <row r="4987" spans="1:13" x14ac:dyDescent="0.55000000000000004">
      <c r="A4987">
        <v>6</v>
      </c>
      <c r="B4987" s="1" t="s">
        <v>544</v>
      </c>
      <c r="C4987" s="1" t="s">
        <v>6</v>
      </c>
      <c r="D4987">
        <v>3</v>
      </c>
      <c r="E4987" s="1" t="s">
        <v>180</v>
      </c>
      <c r="F4987">
        <v>3</v>
      </c>
      <c r="G4987" s="1" t="s">
        <v>376</v>
      </c>
      <c r="H4987" s="1" t="s">
        <v>29</v>
      </c>
      <c r="I4987">
        <v>3</v>
      </c>
      <c r="J4987" s="1" t="str">
        <f>+VLOOKUP(bloques1a3[[#This Row],[respuesta]],respuestas.emociones[],2,0)</f>
        <v>tristeza</v>
      </c>
      <c r="K4987" s="1">
        <f>+VLOOKUP(bloques1a3[[#This Row],[niño]],BD.niños[[Código]:[edad]],5,0)</f>
        <v>8</v>
      </c>
      <c r="L4987" s="1">
        <f>+IF(bloques1a3[[#This Row],[correcta]]=bloques1a3[[#This Row],[respuesta]],1,0)</f>
        <v>1</v>
      </c>
      <c r="M4987" s="1">
        <f>+IF(bloques1a3[[#This Row],[Sexo]]="F",1,0)</f>
        <v>1</v>
      </c>
    </row>
    <row r="4988" spans="1:13" x14ac:dyDescent="0.55000000000000004">
      <c r="A4988">
        <v>6</v>
      </c>
      <c r="B4988" s="1" t="s">
        <v>544</v>
      </c>
      <c r="C4988" s="1" t="s">
        <v>6</v>
      </c>
      <c r="D4988">
        <v>3</v>
      </c>
      <c r="E4988" s="1" t="s">
        <v>234</v>
      </c>
      <c r="F4988">
        <v>1</v>
      </c>
      <c r="G4988" s="1" t="s">
        <v>377</v>
      </c>
      <c r="H4988" s="1" t="s">
        <v>28</v>
      </c>
      <c r="I4988">
        <v>3</v>
      </c>
      <c r="J4988" s="1" t="str">
        <f>+VLOOKUP(bloques1a3[[#This Row],[respuesta]],respuestas.emociones[],2,0)</f>
        <v>neutra</v>
      </c>
      <c r="K4988" s="1">
        <f>+VLOOKUP(bloques1a3[[#This Row],[niño]],BD.niños[[Código]:[edad]],5,0)</f>
        <v>10</v>
      </c>
      <c r="L4988" s="1">
        <f>+IF(bloques1a3[[#This Row],[correcta]]=bloques1a3[[#This Row],[respuesta]],1,0)</f>
        <v>0</v>
      </c>
      <c r="M4988" s="1">
        <f>+IF(bloques1a3[[#This Row],[Sexo]]="F",1,0)</f>
        <v>0</v>
      </c>
    </row>
    <row r="4989" spans="1:13" x14ac:dyDescent="0.55000000000000004">
      <c r="A4989">
        <v>6</v>
      </c>
      <c r="B4989" s="1" t="s">
        <v>544</v>
      </c>
      <c r="C4989" s="1" t="s">
        <v>6</v>
      </c>
      <c r="D4989">
        <v>3</v>
      </c>
      <c r="E4989" s="1" t="s">
        <v>238</v>
      </c>
      <c r="F4989">
        <v>7</v>
      </c>
      <c r="G4989" s="1" t="s">
        <v>377</v>
      </c>
      <c r="H4989" s="1" t="s">
        <v>28</v>
      </c>
      <c r="I4989">
        <v>3</v>
      </c>
      <c r="J4989" s="1" t="str">
        <f>+VLOOKUP(bloques1a3[[#This Row],[respuesta]],respuestas.emociones[],2,0)</f>
        <v>asco</v>
      </c>
      <c r="K4989" s="1">
        <f>+VLOOKUP(bloques1a3[[#This Row],[niño]],BD.niños[[Código]:[edad]],5,0)</f>
        <v>10</v>
      </c>
      <c r="L4989" s="1">
        <f>+IF(bloques1a3[[#This Row],[correcta]]=bloques1a3[[#This Row],[respuesta]],1,0)</f>
        <v>0</v>
      </c>
      <c r="M4989" s="1">
        <f>+IF(bloques1a3[[#This Row],[Sexo]]="F",1,0)</f>
        <v>0</v>
      </c>
    </row>
    <row r="4990" spans="1:13" x14ac:dyDescent="0.55000000000000004">
      <c r="A4990">
        <v>6</v>
      </c>
      <c r="B4990" s="1" t="s">
        <v>544</v>
      </c>
      <c r="C4990" s="1" t="s">
        <v>6</v>
      </c>
      <c r="D4990">
        <v>3</v>
      </c>
      <c r="E4990" s="1" t="s">
        <v>241</v>
      </c>
      <c r="F4990">
        <v>3</v>
      </c>
      <c r="G4990" s="1" t="s">
        <v>377</v>
      </c>
      <c r="H4990" s="1" t="s">
        <v>29</v>
      </c>
      <c r="I4990">
        <v>3</v>
      </c>
      <c r="J4990" s="1" t="str">
        <f>+VLOOKUP(bloques1a3[[#This Row],[respuesta]],respuestas.emociones[],2,0)</f>
        <v>tristeza</v>
      </c>
      <c r="K4990" s="1">
        <f>+VLOOKUP(bloques1a3[[#This Row],[niño]],BD.niños[[Código]:[edad]],5,0)</f>
        <v>10</v>
      </c>
      <c r="L4990" s="1">
        <f>+IF(bloques1a3[[#This Row],[correcta]]=bloques1a3[[#This Row],[respuesta]],1,0)</f>
        <v>1</v>
      </c>
      <c r="M4990" s="1">
        <f>+IF(bloques1a3[[#This Row],[Sexo]]="F",1,0)</f>
        <v>1</v>
      </c>
    </row>
    <row r="4991" spans="1:13" x14ac:dyDescent="0.55000000000000004">
      <c r="A4991">
        <v>6</v>
      </c>
      <c r="B4991" s="1" t="s">
        <v>544</v>
      </c>
      <c r="C4991" s="1" t="s">
        <v>6</v>
      </c>
      <c r="D4991">
        <v>3</v>
      </c>
      <c r="E4991" s="1" t="s">
        <v>245</v>
      </c>
      <c r="F4991">
        <v>3</v>
      </c>
      <c r="G4991" s="1" t="s">
        <v>376</v>
      </c>
      <c r="H4991" s="1" t="s">
        <v>28</v>
      </c>
      <c r="I4991">
        <v>3</v>
      </c>
      <c r="J4991" s="1" t="str">
        <f>+VLOOKUP(bloques1a3[[#This Row],[respuesta]],respuestas.emociones[],2,0)</f>
        <v>tristeza</v>
      </c>
      <c r="K4991" s="1">
        <f>+VLOOKUP(bloques1a3[[#This Row],[niño]],BD.niños[[Código]:[edad]],5,0)</f>
        <v>8</v>
      </c>
      <c r="L4991" s="1">
        <f>+IF(bloques1a3[[#This Row],[correcta]]=bloques1a3[[#This Row],[respuesta]],1,0)</f>
        <v>1</v>
      </c>
      <c r="M4991" s="1">
        <f>+IF(bloques1a3[[#This Row],[Sexo]]="F",1,0)</f>
        <v>0</v>
      </c>
    </row>
    <row r="4992" spans="1:13" x14ac:dyDescent="0.55000000000000004">
      <c r="A4992">
        <v>6</v>
      </c>
      <c r="B4992" s="1" t="s">
        <v>544</v>
      </c>
      <c r="C4992" s="1" t="s">
        <v>6</v>
      </c>
      <c r="D4992">
        <v>3</v>
      </c>
      <c r="E4992" s="1" t="s">
        <v>249</v>
      </c>
      <c r="F4992">
        <v>3</v>
      </c>
      <c r="G4992" s="1" t="s">
        <v>375</v>
      </c>
      <c r="H4992" s="1" t="s">
        <v>28</v>
      </c>
      <c r="I4992">
        <v>3</v>
      </c>
      <c r="J4992" s="1" t="str">
        <f>+VLOOKUP(bloques1a3[[#This Row],[respuesta]],respuestas.emociones[],2,0)</f>
        <v>tristeza</v>
      </c>
      <c r="K4992" s="1">
        <f>+VLOOKUP(bloques1a3[[#This Row],[niño]],BD.niños[[Código]:[edad]],5,0)</f>
        <v>6</v>
      </c>
      <c r="L4992" s="1">
        <f>+IF(bloques1a3[[#This Row],[correcta]]=bloques1a3[[#This Row],[respuesta]],1,0)</f>
        <v>1</v>
      </c>
      <c r="M4992" s="1">
        <f>+IF(bloques1a3[[#This Row],[Sexo]]="F",1,0)</f>
        <v>0</v>
      </c>
    </row>
    <row r="4993" spans="1:13" x14ac:dyDescent="0.55000000000000004">
      <c r="A4993">
        <v>6</v>
      </c>
      <c r="B4993" s="1" t="s">
        <v>544</v>
      </c>
      <c r="C4993" s="1" t="s">
        <v>6</v>
      </c>
      <c r="D4993">
        <v>3</v>
      </c>
      <c r="E4993" s="1" t="s">
        <v>253</v>
      </c>
      <c r="F4993">
        <v>3</v>
      </c>
      <c r="G4993" s="1" t="s">
        <v>376</v>
      </c>
      <c r="H4993" s="1" t="s">
        <v>28</v>
      </c>
      <c r="I4993">
        <v>3</v>
      </c>
      <c r="J4993" s="1" t="str">
        <f>+VLOOKUP(bloques1a3[[#This Row],[respuesta]],respuestas.emociones[],2,0)</f>
        <v>tristeza</v>
      </c>
      <c r="K4993" s="1">
        <f>+VLOOKUP(bloques1a3[[#This Row],[niño]],BD.niños[[Código]:[edad]],5,0)</f>
        <v>7</v>
      </c>
      <c r="L4993" s="1">
        <f>+IF(bloques1a3[[#This Row],[correcta]]=bloques1a3[[#This Row],[respuesta]],1,0)</f>
        <v>1</v>
      </c>
      <c r="M4993" s="1">
        <f>+IF(bloques1a3[[#This Row],[Sexo]]="F",1,0)</f>
        <v>0</v>
      </c>
    </row>
    <row r="4994" spans="1:13" x14ac:dyDescent="0.55000000000000004">
      <c r="A4994">
        <v>6</v>
      </c>
      <c r="B4994" s="1" t="s">
        <v>544</v>
      </c>
      <c r="C4994" s="1" t="s">
        <v>6</v>
      </c>
      <c r="D4994">
        <v>3</v>
      </c>
      <c r="E4994" s="1" t="s">
        <v>257</v>
      </c>
      <c r="F4994">
        <v>3</v>
      </c>
      <c r="G4994" s="1" t="s">
        <v>376</v>
      </c>
      <c r="H4994" s="1" t="s">
        <v>28</v>
      </c>
      <c r="I4994">
        <v>3</v>
      </c>
      <c r="J4994" s="1" t="str">
        <f>+VLOOKUP(bloques1a3[[#This Row],[respuesta]],respuestas.emociones[],2,0)</f>
        <v>tristeza</v>
      </c>
      <c r="K4994" s="1">
        <f>+VLOOKUP(bloques1a3[[#This Row],[niño]],BD.niños[[Código]:[edad]],5,0)</f>
        <v>8</v>
      </c>
      <c r="L4994" s="1">
        <f>+IF(bloques1a3[[#This Row],[correcta]]=bloques1a3[[#This Row],[respuesta]],1,0)</f>
        <v>1</v>
      </c>
      <c r="M4994" s="1">
        <f>+IF(bloques1a3[[#This Row],[Sexo]]="F",1,0)</f>
        <v>0</v>
      </c>
    </row>
    <row r="4995" spans="1:13" x14ac:dyDescent="0.55000000000000004">
      <c r="A4995">
        <v>6</v>
      </c>
      <c r="B4995" s="1" t="s">
        <v>544</v>
      </c>
      <c r="C4995" s="1" t="s">
        <v>6</v>
      </c>
      <c r="D4995">
        <v>3</v>
      </c>
      <c r="E4995" s="1" t="s">
        <v>299</v>
      </c>
      <c r="F4995">
        <v>3</v>
      </c>
      <c r="G4995" s="1" t="s">
        <v>376</v>
      </c>
      <c r="H4995" s="1" t="s">
        <v>28</v>
      </c>
      <c r="I4995">
        <v>3</v>
      </c>
      <c r="J4995" s="1" t="str">
        <f>+VLOOKUP(bloques1a3[[#This Row],[respuesta]],respuestas.emociones[],2,0)</f>
        <v>tristeza</v>
      </c>
      <c r="K4995" s="1">
        <f>+VLOOKUP(bloques1a3[[#This Row],[niño]],BD.niños[[Código]:[edad]],5,0)</f>
        <v>8</v>
      </c>
      <c r="L4995" s="1">
        <f>+IF(bloques1a3[[#This Row],[correcta]]=bloques1a3[[#This Row],[respuesta]],1,0)</f>
        <v>1</v>
      </c>
      <c r="M4995" s="1">
        <f>+IF(bloques1a3[[#This Row],[Sexo]]="F",1,0)</f>
        <v>0</v>
      </c>
    </row>
    <row r="4996" spans="1:13" x14ac:dyDescent="0.55000000000000004">
      <c r="A4996">
        <v>6</v>
      </c>
      <c r="B4996" s="1" t="s">
        <v>544</v>
      </c>
      <c r="C4996" s="1" t="s">
        <v>6</v>
      </c>
      <c r="D4996">
        <v>3</v>
      </c>
      <c r="E4996" s="1" t="s">
        <v>301</v>
      </c>
      <c r="F4996">
        <v>3</v>
      </c>
      <c r="G4996" s="1" t="s">
        <v>375</v>
      </c>
      <c r="H4996" s="1" t="s">
        <v>28</v>
      </c>
      <c r="I4996">
        <v>3</v>
      </c>
      <c r="J4996" s="1" t="str">
        <f>+VLOOKUP(bloques1a3[[#This Row],[respuesta]],respuestas.emociones[],2,0)</f>
        <v>tristeza</v>
      </c>
      <c r="K4996" s="1">
        <f>+VLOOKUP(bloques1a3[[#This Row],[niño]],BD.niños[[Código]:[edad]],5,0)</f>
        <v>5</v>
      </c>
      <c r="L4996" s="1">
        <f>+IF(bloques1a3[[#This Row],[correcta]]=bloques1a3[[#This Row],[respuesta]],1,0)</f>
        <v>1</v>
      </c>
      <c r="M4996" s="1">
        <f>+IF(bloques1a3[[#This Row],[Sexo]]="F",1,0)</f>
        <v>0</v>
      </c>
    </row>
    <row r="4997" spans="1:13" x14ac:dyDescent="0.55000000000000004">
      <c r="A4997">
        <v>6</v>
      </c>
      <c r="B4997" s="1" t="s">
        <v>544</v>
      </c>
      <c r="C4997" s="1" t="s">
        <v>6</v>
      </c>
      <c r="D4997">
        <v>3</v>
      </c>
      <c r="E4997" s="1" t="s">
        <v>305</v>
      </c>
      <c r="F4997">
        <v>1</v>
      </c>
      <c r="G4997" s="1" t="s">
        <v>376</v>
      </c>
      <c r="H4997" s="1" t="s">
        <v>28</v>
      </c>
      <c r="I4997">
        <v>3</v>
      </c>
      <c r="J4997" s="1" t="str">
        <f>+VLOOKUP(bloques1a3[[#This Row],[respuesta]],respuestas.emociones[],2,0)</f>
        <v>neutra</v>
      </c>
      <c r="K4997" s="1">
        <f>+VLOOKUP(bloques1a3[[#This Row],[niño]],BD.niños[[Código]:[edad]],5,0)</f>
        <v>8</v>
      </c>
      <c r="L4997" s="1">
        <f>+IF(bloques1a3[[#This Row],[correcta]]=bloques1a3[[#This Row],[respuesta]],1,0)</f>
        <v>0</v>
      </c>
      <c r="M4997" s="1">
        <f>+IF(bloques1a3[[#This Row],[Sexo]]="F",1,0)</f>
        <v>0</v>
      </c>
    </row>
    <row r="4998" spans="1:13" x14ac:dyDescent="0.55000000000000004">
      <c r="A4998">
        <v>6</v>
      </c>
      <c r="B4998" s="1" t="s">
        <v>544</v>
      </c>
      <c r="C4998" s="1" t="s">
        <v>6</v>
      </c>
      <c r="D4998">
        <v>3</v>
      </c>
      <c r="E4998" s="1" t="s">
        <v>308</v>
      </c>
      <c r="F4998">
        <v>3</v>
      </c>
      <c r="G4998" s="1" t="s">
        <v>377</v>
      </c>
      <c r="H4998" s="1" t="s">
        <v>28</v>
      </c>
      <c r="I4998">
        <v>3</v>
      </c>
      <c r="J4998" s="1" t="str">
        <f>+VLOOKUP(bloques1a3[[#This Row],[respuesta]],respuestas.emociones[],2,0)</f>
        <v>tristeza</v>
      </c>
      <c r="K4998" s="1">
        <f>+VLOOKUP(bloques1a3[[#This Row],[niño]],BD.niños[[Código]:[edad]],5,0)</f>
        <v>9</v>
      </c>
      <c r="L4998" s="1">
        <f>+IF(bloques1a3[[#This Row],[correcta]]=bloques1a3[[#This Row],[respuesta]],1,0)</f>
        <v>1</v>
      </c>
      <c r="M4998" s="1">
        <f>+IF(bloques1a3[[#This Row],[Sexo]]="F",1,0)</f>
        <v>0</v>
      </c>
    </row>
    <row r="4999" spans="1:13" x14ac:dyDescent="0.55000000000000004">
      <c r="A4999">
        <v>6</v>
      </c>
      <c r="B4999" s="1" t="s">
        <v>544</v>
      </c>
      <c r="C4999" s="1" t="s">
        <v>6</v>
      </c>
      <c r="D4999">
        <v>3</v>
      </c>
      <c r="E4999" s="1" t="s">
        <v>311</v>
      </c>
      <c r="F4999">
        <v>3</v>
      </c>
      <c r="G4999" s="1" t="s">
        <v>377</v>
      </c>
      <c r="H4999" s="1" t="s">
        <v>28</v>
      </c>
      <c r="I4999">
        <v>3</v>
      </c>
      <c r="J4999" s="1" t="str">
        <f>+VLOOKUP(bloques1a3[[#This Row],[respuesta]],respuestas.emociones[],2,0)</f>
        <v>tristeza</v>
      </c>
      <c r="K4999" s="1">
        <f>+VLOOKUP(bloques1a3[[#This Row],[niño]],BD.niños[[Código]:[edad]],5,0)</f>
        <v>10</v>
      </c>
      <c r="L4999" s="1">
        <f>+IF(bloques1a3[[#This Row],[correcta]]=bloques1a3[[#This Row],[respuesta]],1,0)</f>
        <v>1</v>
      </c>
      <c r="M4999" s="1">
        <f>+IF(bloques1a3[[#This Row],[Sexo]]="F",1,0)</f>
        <v>0</v>
      </c>
    </row>
    <row r="5000" spans="1:13" x14ac:dyDescent="0.55000000000000004">
      <c r="A5000">
        <v>6</v>
      </c>
      <c r="B5000" s="1" t="s">
        <v>544</v>
      </c>
      <c r="C5000" s="1" t="s">
        <v>6</v>
      </c>
      <c r="D5000">
        <v>3</v>
      </c>
      <c r="E5000" s="1" t="s">
        <v>314</v>
      </c>
      <c r="F5000">
        <v>3</v>
      </c>
      <c r="G5000" s="1" t="s">
        <v>377</v>
      </c>
      <c r="H5000" s="1" t="s">
        <v>28</v>
      </c>
      <c r="I5000">
        <v>3</v>
      </c>
      <c r="J5000" s="1" t="str">
        <f>+VLOOKUP(bloques1a3[[#This Row],[respuesta]],respuestas.emociones[],2,0)</f>
        <v>tristeza</v>
      </c>
      <c r="K5000" s="1">
        <f>+VLOOKUP(bloques1a3[[#This Row],[niño]],BD.niños[[Código]:[edad]],5,0)</f>
        <v>10</v>
      </c>
      <c r="L5000" s="1">
        <f>+IF(bloques1a3[[#This Row],[correcta]]=bloques1a3[[#This Row],[respuesta]],1,0)</f>
        <v>1</v>
      </c>
      <c r="M5000" s="1">
        <f>+IF(bloques1a3[[#This Row],[Sexo]]="F",1,0)</f>
        <v>0</v>
      </c>
    </row>
    <row r="5001" spans="1:13" x14ac:dyDescent="0.55000000000000004">
      <c r="A5001">
        <v>6</v>
      </c>
      <c r="B5001" s="1" t="s">
        <v>544</v>
      </c>
      <c r="C5001" s="1" t="s">
        <v>6</v>
      </c>
      <c r="D5001">
        <v>3</v>
      </c>
      <c r="E5001" s="1" t="s">
        <v>372</v>
      </c>
      <c r="F5001">
        <v>3</v>
      </c>
      <c r="G5001" s="1" t="s">
        <v>377</v>
      </c>
      <c r="H5001" s="1" t="s">
        <v>28</v>
      </c>
      <c r="I5001">
        <v>3</v>
      </c>
      <c r="J5001" s="1" t="str">
        <f>+VLOOKUP(bloques1a3[[#This Row],[respuesta]],respuestas.emociones[],2,0)</f>
        <v>tristeza</v>
      </c>
      <c r="K5001" s="1">
        <f>+VLOOKUP(bloques1a3[[#This Row],[niño]],BD.niños[[Código]:[edad]],5,0)</f>
        <v>9</v>
      </c>
      <c r="L5001" s="1">
        <f>+IF(bloques1a3[[#This Row],[correcta]]=bloques1a3[[#This Row],[respuesta]],1,0)</f>
        <v>1</v>
      </c>
      <c r="M5001" s="1">
        <f>+IF(bloques1a3[[#This Row],[Sexo]]="F",1,0)</f>
        <v>0</v>
      </c>
    </row>
    <row r="5002" spans="1:13" x14ac:dyDescent="0.55000000000000004">
      <c r="A5002">
        <v>6</v>
      </c>
      <c r="B5002" s="1" t="s">
        <v>544</v>
      </c>
      <c r="C5002" s="1" t="s">
        <v>6</v>
      </c>
      <c r="D5002">
        <v>3</v>
      </c>
      <c r="E5002" s="1" t="s">
        <v>337</v>
      </c>
      <c r="F5002">
        <v>3</v>
      </c>
      <c r="G5002" s="1" t="s">
        <v>376</v>
      </c>
      <c r="H5002" s="1" t="s">
        <v>28</v>
      </c>
      <c r="I5002">
        <v>3</v>
      </c>
      <c r="J5002" s="1" t="str">
        <f>+VLOOKUP(bloques1a3[[#This Row],[respuesta]],respuestas.emociones[],2,0)</f>
        <v>tristeza</v>
      </c>
      <c r="K5002" s="1">
        <f>+VLOOKUP(bloques1a3[[#This Row],[niño]],BD.niños[[Código]:[edad]],5,0)</f>
        <v>8</v>
      </c>
      <c r="L5002" s="1">
        <f>+IF(bloques1a3[[#This Row],[correcta]]=bloques1a3[[#This Row],[respuesta]],1,0)</f>
        <v>1</v>
      </c>
      <c r="M5002" s="1">
        <f>+IF(bloques1a3[[#This Row],[Sexo]]="F",1,0)</f>
        <v>0</v>
      </c>
    </row>
    <row r="5003" spans="1:13" x14ac:dyDescent="0.55000000000000004">
      <c r="A5003">
        <v>6</v>
      </c>
      <c r="B5003" s="1" t="s">
        <v>544</v>
      </c>
      <c r="C5003" s="1" t="s">
        <v>6</v>
      </c>
      <c r="D5003">
        <v>3</v>
      </c>
      <c r="E5003" s="1" t="s">
        <v>341</v>
      </c>
      <c r="F5003">
        <v>3</v>
      </c>
      <c r="G5003" s="1" t="s">
        <v>376</v>
      </c>
      <c r="H5003" s="1" t="s">
        <v>29</v>
      </c>
      <c r="I5003">
        <v>3</v>
      </c>
      <c r="J5003" s="1" t="str">
        <f>+VLOOKUP(bloques1a3[[#This Row],[respuesta]],respuestas.emociones[],2,0)</f>
        <v>tristeza</v>
      </c>
      <c r="K5003" s="1">
        <f>+VLOOKUP(bloques1a3[[#This Row],[niño]],BD.niños[[Código]:[edad]],5,0)</f>
        <v>8</v>
      </c>
      <c r="L5003" s="1">
        <f>+IF(bloques1a3[[#This Row],[correcta]]=bloques1a3[[#This Row],[respuesta]],1,0)</f>
        <v>1</v>
      </c>
      <c r="M5003" s="1">
        <f>+IF(bloques1a3[[#This Row],[Sexo]]="F",1,0)</f>
        <v>1</v>
      </c>
    </row>
    <row r="5004" spans="1:13" x14ac:dyDescent="0.55000000000000004">
      <c r="A5004">
        <v>6</v>
      </c>
      <c r="B5004" s="1" t="s">
        <v>544</v>
      </c>
      <c r="C5004" s="1" t="s">
        <v>6</v>
      </c>
      <c r="D5004">
        <v>3</v>
      </c>
      <c r="E5004" s="1" t="s">
        <v>344</v>
      </c>
      <c r="F5004">
        <v>4</v>
      </c>
      <c r="G5004" s="1" t="s">
        <v>375</v>
      </c>
      <c r="H5004" s="1" t="s">
        <v>29</v>
      </c>
      <c r="I5004">
        <v>3</v>
      </c>
      <c r="J5004" s="1" t="str">
        <f>+VLOOKUP(bloques1a3[[#This Row],[respuesta]],respuestas.emociones[],2,0)</f>
        <v>enojo</v>
      </c>
      <c r="K5004" s="1">
        <f>+VLOOKUP(bloques1a3[[#This Row],[niño]],BD.niños[[Código]:[edad]],5,0)</f>
        <v>6</v>
      </c>
      <c r="L5004" s="1">
        <f>+IF(bloques1a3[[#This Row],[correcta]]=bloques1a3[[#This Row],[respuesta]],1,0)</f>
        <v>0</v>
      </c>
      <c r="M5004" s="1">
        <f>+IF(bloques1a3[[#This Row],[Sexo]]="F",1,0)</f>
        <v>1</v>
      </c>
    </row>
    <row r="5005" spans="1:13" x14ac:dyDescent="0.55000000000000004">
      <c r="A5005">
        <v>6</v>
      </c>
      <c r="B5005" s="1" t="s">
        <v>544</v>
      </c>
      <c r="C5005" s="1" t="s">
        <v>6</v>
      </c>
      <c r="D5005">
        <v>3</v>
      </c>
      <c r="E5005" s="1" t="s">
        <v>348</v>
      </c>
      <c r="F5005">
        <v>3</v>
      </c>
      <c r="G5005" s="1" t="s">
        <v>375</v>
      </c>
      <c r="H5005" s="1" t="s">
        <v>28</v>
      </c>
      <c r="I5005">
        <v>3</v>
      </c>
      <c r="J5005" s="1" t="str">
        <f>+VLOOKUP(bloques1a3[[#This Row],[respuesta]],respuestas.emociones[],2,0)</f>
        <v>tristeza</v>
      </c>
      <c r="K5005" s="1">
        <f>+VLOOKUP(bloques1a3[[#This Row],[niño]],BD.niños[[Código]:[edad]],5,0)</f>
        <v>6</v>
      </c>
      <c r="L5005" s="1">
        <f>+IF(bloques1a3[[#This Row],[correcta]]=bloques1a3[[#This Row],[respuesta]],1,0)</f>
        <v>1</v>
      </c>
      <c r="M5005" s="1">
        <f>+IF(bloques1a3[[#This Row],[Sexo]]="F",1,0)</f>
        <v>0</v>
      </c>
    </row>
    <row r="5006" spans="1:13" x14ac:dyDescent="0.55000000000000004">
      <c r="A5006">
        <v>7</v>
      </c>
      <c r="B5006" s="1" t="s">
        <v>545</v>
      </c>
      <c r="C5006" s="1" t="s">
        <v>6</v>
      </c>
      <c r="D5006">
        <v>3</v>
      </c>
      <c r="E5006" s="1" t="s">
        <v>89</v>
      </c>
      <c r="F5006">
        <v>3</v>
      </c>
      <c r="G5006" s="1" t="s">
        <v>377</v>
      </c>
      <c r="H5006" s="1" t="s">
        <v>29</v>
      </c>
      <c r="I5006">
        <v>3</v>
      </c>
      <c r="J5006" s="1" t="str">
        <f>+VLOOKUP(bloques1a3[[#This Row],[respuesta]],respuestas.emociones[],2,0)</f>
        <v>tristeza</v>
      </c>
      <c r="K5006" s="1">
        <f>+VLOOKUP(bloques1a3[[#This Row],[niño]],BD.niños[[Código]:[edad]],5,0)</f>
        <v>10</v>
      </c>
      <c r="L5006" s="1">
        <f>+IF(bloques1a3[[#This Row],[correcta]]=bloques1a3[[#This Row],[respuesta]],1,0)</f>
        <v>1</v>
      </c>
      <c r="M5006" s="1">
        <f>+IF(bloques1a3[[#This Row],[Sexo]]="F",1,0)</f>
        <v>1</v>
      </c>
    </row>
    <row r="5007" spans="1:13" x14ac:dyDescent="0.55000000000000004">
      <c r="A5007">
        <v>7</v>
      </c>
      <c r="B5007" s="1" t="s">
        <v>545</v>
      </c>
      <c r="C5007" s="1" t="s">
        <v>6</v>
      </c>
      <c r="D5007">
        <v>3</v>
      </c>
      <c r="E5007" s="1" t="s">
        <v>93</v>
      </c>
      <c r="F5007">
        <v>1</v>
      </c>
      <c r="G5007" s="1" t="s">
        <v>377</v>
      </c>
      <c r="H5007" s="1" t="s">
        <v>29</v>
      </c>
      <c r="I5007">
        <v>3</v>
      </c>
      <c r="J5007" s="1" t="str">
        <f>+VLOOKUP(bloques1a3[[#This Row],[respuesta]],respuestas.emociones[],2,0)</f>
        <v>neutra</v>
      </c>
      <c r="K5007" s="1">
        <f>+VLOOKUP(bloques1a3[[#This Row],[niño]],BD.niños[[Código]:[edad]],5,0)</f>
        <v>10</v>
      </c>
      <c r="L5007" s="1">
        <f>+IF(bloques1a3[[#This Row],[correcta]]=bloques1a3[[#This Row],[respuesta]],1,0)</f>
        <v>0</v>
      </c>
      <c r="M5007" s="1">
        <f>+IF(bloques1a3[[#This Row],[Sexo]]="F",1,0)</f>
        <v>1</v>
      </c>
    </row>
    <row r="5008" spans="1:13" x14ac:dyDescent="0.55000000000000004">
      <c r="A5008">
        <v>7</v>
      </c>
      <c r="B5008" s="1" t="s">
        <v>545</v>
      </c>
      <c r="C5008" s="1" t="s">
        <v>6</v>
      </c>
      <c r="D5008">
        <v>3</v>
      </c>
      <c r="E5008" s="1" t="s">
        <v>97</v>
      </c>
      <c r="F5008">
        <v>3</v>
      </c>
      <c r="G5008" s="1" t="s">
        <v>377</v>
      </c>
      <c r="H5008" s="1" t="s">
        <v>29</v>
      </c>
      <c r="I5008">
        <v>3</v>
      </c>
      <c r="J5008" s="1" t="str">
        <f>+VLOOKUP(bloques1a3[[#This Row],[respuesta]],respuestas.emociones[],2,0)</f>
        <v>tristeza</v>
      </c>
      <c r="K5008" s="1">
        <f>+VLOOKUP(bloques1a3[[#This Row],[niño]],BD.niños[[Código]:[edad]],5,0)</f>
        <v>10</v>
      </c>
      <c r="L5008" s="1">
        <f>+IF(bloques1a3[[#This Row],[correcta]]=bloques1a3[[#This Row],[respuesta]],1,0)</f>
        <v>1</v>
      </c>
      <c r="M5008" s="1">
        <f>+IF(bloques1a3[[#This Row],[Sexo]]="F",1,0)</f>
        <v>1</v>
      </c>
    </row>
    <row r="5009" spans="1:13" x14ac:dyDescent="0.55000000000000004">
      <c r="A5009">
        <v>7</v>
      </c>
      <c r="B5009" s="1" t="s">
        <v>545</v>
      </c>
      <c r="C5009" s="1" t="s">
        <v>6</v>
      </c>
      <c r="D5009">
        <v>3</v>
      </c>
      <c r="E5009" s="1" t="s">
        <v>101</v>
      </c>
      <c r="F5009">
        <v>7</v>
      </c>
      <c r="G5009" s="1" t="s">
        <v>377</v>
      </c>
      <c r="H5009" s="1" t="s">
        <v>29</v>
      </c>
      <c r="I5009">
        <v>3</v>
      </c>
      <c r="J5009" s="1" t="str">
        <f>+VLOOKUP(bloques1a3[[#This Row],[respuesta]],respuestas.emociones[],2,0)</f>
        <v>asco</v>
      </c>
      <c r="K5009" s="1">
        <f>+VLOOKUP(bloques1a3[[#This Row],[niño]],BD.niños[[Código]:[edad]],5,0)</f>
        <v>10</v>
      </c>
      <c r="L5009" s="1">
        <f>+IF(bloques1a3[[#This Row],[correcta]]=bloques1a3[[#This Row],[respuesta]],1,0)</f>
        <v>0</v>
      </c>
      <c r="M5009" s="1">
        <f>+IF(bloques1a3[[#This Row],[Sexo]]="F",1,0)</f>
        <v>1</v>
      </c>
    </row>
    <row r="5010" spans="1:13" x14ac:dyDescent="0.55000000000000004">
      <c r="A5010">
        <v>7</v>
      </c>
      <c r="B5010" s="1" t="s">
        <v>545</v>
      </c>
      <c r="C5010" s="1" t="s">
        <v>6</v>
      </c>
      <c r="D5010">
        <v>3</v>
      </c>
      <c r="E5010" s="1" t="s">
        <v>150</v>
      </c>
      <c r="F5010">
        <v>2</v>
      </c>
      <c r="G5010" s="1" t="s">
        <v>375</v>
      </c>
      <c r="H5010" s="1" t="s">
        <v>29</v>
      </c>
      <c r="I5010">
        <v>3</v>
      </c>
      <c r="J5010" s="1" t="str">
        <f>+VLOOKUP(bloques1a3[[#This Row],[respuesta]],respuestas.emociones[],2,0)</f>
        <v>alegria</v>
      </c>
      <c r="K5010" s="1">
        <f>+VLOOKUP(bloques1a3[[#This Row],[niño]],BD.niños[[Código]:[edad]],5,0)</f>
        <v>6</v>
      </c>
      <c r="L5010" s="1">
        <f>+IF(bloques1a3[[#This Row],[correcta]]=bloques1a3[[#This Row],[respuesta]],1,0)</f>
        <v>0</v>
      </c>
      <c r="M5010" s="1">
        <f>+IF(bloques1a3[[#This Row],[Sexo]]="F",1,0)</f>
        <v>1</v>
      </c>
    </row>
    <row r="5011" spans="1:13" x14ac:dyDescent="0.55000000000000004">
      <c r="A5011">
        <v>7</v>
      </c>
      <c r="B5011" s="1" t="s">
        <v>545</v>
      </c>
      <c r="C5011" s="1" t="s">
        <v>6</v>
      </c>
      <c r="D5011">
        <v>3</v>
      </c>
      <c r="E5011" s="1" t="s">
        <v>153</v>
      </c>
      <c r="F5011">
        <v>3</v>
      </c>
      <c r="G5011" s="1" t="s">
        <v>376</v>
      </c>
      <c r="H5011" s="1" t="s">
        <v>28</v>
      </c>
      <c r="I5011">
        <v>3</v>
      </c>
      <c r="J5011" s="1" t="str">
        <f>+VLOOKUP(bloques1a3[[#This Row],[respuesta]],respuestas.emociones[],2,0)</f>
        <v>tristeza</v>
      </c>
      <c r="K5011" s="1">
        <f>+VLOOKUP(bloques1a3[[#This Row],[niño]],BD.niños[[Código]:[edad]],5,0)</f>
        <v>7</v>
      </c>
      <c r="L5011" s="1">
        <f>+IF(bloques1a3[[#This Row],[correcta]]=bloques1a3[[#This Row],[respuesta]],1,0)</f>
        <v>1</v>
      </c>
      <c r="M5011" s="1">
        <f>+IF(bloques1a3[[#This Row],[Sexo]]="F",1,0)</f>
        <v>0</v>
      </c>
    </row>
    <row r="5012" spans="1:13" x14ac:dyDescent="0.55000000000000004">
      <c r="A5012">
        <v>7</v>
      </c>
      <c r="B5012" s="1" t="s">
        <v>545</v>
      </c>
      <c r="C5012" s="1" t="s">
        <v>6</v>
      </c>
      <c r="D5012">
        <v>3</v>
      </c>
      <c r="E5012" s="1" t="s">
        <v>157</v>
      </c>
      <c r="F5012">
        <v>1</v>
      </c>
      <c r="G5012" s="1" t="s">
        <v>376</v>
      </c>
      <c r="H5012" s="1" t="s">
        <v>28</v>
      </c>
      <c r="I5012">
        <v>3</v>
      </c>
      <c r="J5012" s="1" t="str">
        <f>+VLOOKUP(bloques1a3[[#This Row],[respuesta]],respuestas.emociones[],2,0)</f>
        <v>neutra</v>
      </c>
      <c r="K5012" s="1">
        <f>+VLOOKUP(bloques1a3[[#This Row],[niño]],BD.niños[[Código]:[edad]],5,0)</f>
        <v>7</v>
      </c>
      <c r="L5012" s="1">
        <f>+IF(bloques1a3[[#This Row],[correcta]]=bloques1a3[[#This Row],[respuesta]],1,0)</f>
        <v>0</v>
      </c>
      <c r="M5012" s="1">
        <f>+IF(bloques1a3[[#This Row],[Sexo]]="F",1,0)</f>
        <v>0</v>
      </c>
    </row>
    <row r="5013" spans="1:13" x14ac:dyDescent="0.55000000000000004">
      <c r="A5013">
        <v>7</v>
      </c>
      <c r="B5013" s="1" t="s">
        <v>545</v>
      </c>
      <c r="C5013" s="1" t="s">
        <v>6</v>
      </c>
      <c r="D5013">
        <v>3</v>
      </c>
      <c r="E5013" s="1" t="s">
        <v>164</v>
      </c>
      <c r="F5013">
        <v>3</v>
      </c>
      <c r="G5013" s="1" t="s">
        <v>375</v>
      </c>
      <c r="H5013" s="1" t="s">
        <v>28</v>
      </c>
      <c r="I5013">
        <v>3</v>
      </c>
      <c r="J5013" s="1" t="str">
        <f>+VLOOKUP(bloques1a3[[#This Row],[respuesta]],respuestas.emociones[],2,0)</f>
        <v>tristeza</v>
      </c>
      <c r="K5013" s="1">
        <f>+VLOOKUP(bloques1a3[[#This Row],[niño]],BD.niños[[Código]:[edad]],5,0)</f>
        <v>6</v>
      </c>
      <c r="L5013" s="1">
        <f>+IF(bloques1a3[[#This Row],[correcta]]=bloques1a3[[#This Row],[respuesta]],1,0)</f>
        <v>1</v>
      </c>
      <c r="M5013" s="1">
        <f>+IF(bloques1a3[[#This Row],[Sexo]]="F",1,0)</f>
        <v>0</v>
      </c>
    </row>
    <row r="5014" spans="1:13" x14ac:dyDescent="0.55000000000000004">
      <c r="A5014">
        <v>7</v>
      </c>
      <c r="B5014" s="1" t="s">
        <v>545</v>
      </c>
      <c r="C5014" s="1" t="s">
        <v>6</v>
      </c>
      <c r="D5014">
        <v>3</v>
      </c>
      <c r="E5014" s="1" t="s">
        <v>165</v>
      </c>
      <c r="F5014">
        <v>3</v>
      </c>
      <c r="G5014" s="1" t="s">
        <v>375</v>
      </c>
      <c r="H5014" s="1" t="s">
        <v>28</v>
      </c>
      <c r="I5014">
        <v>3</v>
      </c>
      <c r="J5014" s="1" t="str">
        <f>+VLOOKUP(bloques1a3[[#This Row],[respuesta]],respuestas.emociones[],2,0)</f>
        <v>tristeza</v>
      </c>
      <c r="K5014" s="1">
        <f>+VLOOKUP(bloques1a3[[#This Row],[niño]],BD.niños[[Código]:[edad]],5,0)</f>
        <v>5</v>
      </c>
      <c r="L5014" s="1">
        <f>+IF(bloques1a3[[#This Row],[correcta]]=bloques1a3[[#This Row],[respuesta]],1,0)</f>
        <v>1</v>
      </c>
      <c r="M5014" s="1">
        <f>+IF(bloques1a3[[#This Row],[Sexo]]="F",1,0)</f>
        <v>0</v>
      </c>
    </row>
    <row r="5015" spans="1:13" x14ac:dyDescent="0.55000000000000004">
      <c r="A5015">
        <v>7</v>
      </c>
      <c r="B5015" s="1" t="s">
        <v>545</v>
      </c>
      <c r="C5015" s="1" t="s">
        <v>6</v>
      </c>
      <c r="D5015">
        <v>3</v>
      </c>
      <c r="E5015" s="1" t="s">
        <v>168</v>
      </c>
      <c r="F5015">
        <v>3</v>
      </c>
      <c r="G5015" s="1" t="s">
        <v>376</v>
      </c>
      <c r="H5015" s="1" t="s">
        <v>29</v>
      </c>
      <c r="I5015">
        <v>3</v>
      </c>
      <c r="J5015" s="1" t="str">
        <f>+VLOOKUP(bloques1a3[[#This Row],[respuesta]],respuestas.emociones[],2,0)</f>
        <v>tristeza</v>
      </c>
      <c r="K5015" s="1">
        <f>+VLOOKUP(bloques1a3[[#This Row],[niño]],BD.niños[[Código]:[edad]],5,0)</f>
        <v>7</v>
      </c>
      <c r="L5015" s="1">
        <f>+IF(bloques1a3[[#This Row],[correcta]]=bloques1a3[[#This Row],[respuesta]],1,0)</f>
        <v>1</v>
      </c>
      <c r="M5015" s="1">
        <f>+IF(bloques1a3[[#This Row],[Sexo]]="F",1,0)</f>
        <v>1</v>
      </c>
    </row>
    <row r="5016" spans="1:13" x14ac:dyDescent="0.55000000000000004">
      <c r="A5016">
        <v>7</v>
      </c>
      <c r="B5016" s="1" t="s">
        <v>545</v>
      </c>
      <c r="C5016" s="1" t="s">
        <v>6</v>
      </c>
      <c r="D5016">
        <v>3</v>
      </c>
      <c r="E5016" s="1" t="s">
        <v>172</v>
      </c>
      <c r="F5016">
        <v>3</v>
      </c>
      <c r="G5016" s="1" t="s">
        <v>376</v>
      </c>
      <c r="H5016" s="1" t="s">
        <v>29</v>
      </c>
      <c r="I5016">
        <v>3</v>
      </c>
      <c r="J5016" s="1" t="str">
        <f>+VLOOKUP(bloques1a3[[#This Row],[respuesta]],respuestas.emociones[],2,0)</f>
        <v>tristeza</v>
      </c>
      <c r="K5016" s="1">
        <f>+VLOOKUP(bloques1a3[[#This Row],[niño]],BD.niños[[Código]:[edad]],5,0)</f>
        <v>8</v>
      </c>
      <c r="L5016" s="1">
        <f>+IF(bloques1a3[[#This Row],[correcta]]=bloques1a3[[#This Row],[respuesta]],1,0)</f>
        <v>1</v>
      </c>
      <c r="M5016" s="1">
        <f>+IF(bloques1a3[[#This Row],[Sexo]]="F",1,0)</f>
        <v>1</v>
      </c>
    </row>
    <row r="5017" spans="1:13" x14ac:dyDescent="0.55000000000000004">
      <c r="A5017">
        <v>7</v>
      </c>
      <c r="B5017" s="1" t="s">
        <v>545</v>
      </c>
      <c r="C5017" s="1" t="s">
        <v>6</v>
      </c>
      <c r="D5017">
        <v>3</v>
      </c>
      <c r="E5017" s="1" t="s">
        <v>176</v>
      </c>
      <c r="F5017">
        <v>3</v>
      </c>
      <c r="G5017" s="1" t="s">
        <v>375</v>
      </c>
      <c r="H5017" s="1" t="s">
        <v>29</v>
      </c>
      <c r="I5017">
        <v>3</v>
      </c>
      <c r="J5017" s="1" t="str">
        <f>+VLOOKUP(bloques1a3[[#This Row],[respuesta]],respuestas.emociones[],2,0)</f>
        <v>tristeza</v>
      </c>
      <c r="K5017" s="1">
        <f>+VLOOKUP(bloques1a3[[#This Row],[niño]],BD.niños[[Código]:[edad]],5,0)</f>
        <v>5</v>
      </c>
      <c r="L5017" s="1">
        <f>+IF(bloques1a3[[#This Row],[correcta]]=bloques1a3[[#This Row],[respuesta]],1,0)</f>
        <v>1</v>
      </c>
      <c r="M5017" s="1">
        <f>+IF(bloques1a3[[#This Row],[Sexo]]="F",1,0)</f>
        <v>1</v>
      </c>
    </row>
    <row r="5018" spans="1:13" x14ac:dyDescent="0.55000000000000004">
      <c r="A5018">
        <v>7</v>
      </c>
      <c r="B5018" s="1" t="s">
        <v>545</v>
      </c>
      <c r="C5018" s="1" t="s">
        <v>6</v>
      </c>
      <c r="D5018">
        <v>3</v>
      </c>
      <c r="E5018" s="1" t="s">
        <v>180</v>
      </c>
      <c r="F5018">
        <v>4</v>
      </c>
      <c r="G5018" s="1" t="s">
        <v>376</v>
      </c>
      <c r="H5018" s="1" t="s">
        <v>29</v>
      </c>
      <c r="I5018">
        <v>3</v>
      </c>
      <c r="J5018" s="1" t="str">
        <f>+VLOOKUP(bloques1a3[[#This Row],[respuesta]],respuestas.emociones[],2,0)</f>
        <v>enojo</v>
      </c>
      <c r="K5018" s="1">
        <f>+VLOOKUP(bloques1a3[[#This Row],[niño]],BD.niños[[Código]:[edad]],5,0)</f>
        <v>8</v>
      </c>
      <c r="L5018" s="1">
        <f>+IF(bloques1a3[[#This Row],[correcta]]=bloques1a3[[#This Row],[respuesta]],1,0)</f>
        <v>0</v>
      </c>
      <c r="M5018" s="1">
        <f>+IF(bloques1a3[[#This Row],[Sexo]]="F",1,0)</f>
        <v>1</v>
      </c>
    </row>
    <row r="5019" spans="1:13" x14ac:dyDescent="0.55000000000000004">
      <c r="A5019">
        <v>7</v>
      </c>
      <c r="B5019" s="1" t="s">
        <v>545</v>
      </c>
      <c r="C5019" s="1" t="s">
        <v>6</v>
      </c>
      <c r="D5019">
        <v>3</v>
      </c>
      <c r="E5019" s="1" t="s">
        <v>234</v>
      </c>
      <c r="F5019">
        <v>7</v>
      </c>
      <c r="G5019" s="1" t="s">
        <v>377</v>
      </c>
      <c r="H5019" s="1" t="s">
        <v>28</v>
      </c>
      <c r="I5019">
        <v>3</v>
      </c>
      <c r="J5019" s="1" t="str">
        <f>+VLOOKUP(bloques1a3[[#This Row],[respuesta]],respuestas.emociones[],2,0)</f>
        <v>asco</v>
      </c>
      <c r="K5019" s="1">
        <f>+VLOOKUP(bloques1a3[[#This Row],[niño]],BD.niños[[Código]:[edad]],5,0)</f>
        <v>10</v>
      </c>
      <c r="L5019" s="1">
        <f>+IF(bloques1a3[[#This Row],[correcta]]=bloques1a3[[#This Row],[respuesta]],1,0)</f>
        <v>0</v>
      </c>
      <c r="M5019" s="1">
        <f>+IF(bloques1a3[[#This Row],[Sexo]]="F",1,0)</f>
        <v>0</v>
      </c>
    </row>
    <row r="5020" spans="1:13" x14ac:dyDescent="0.55000000000000004">
      <c r="A5020">
        <v>7</v>
      </c>
      <c r="B5020" s="1" t="s">
        <v>545</v>
      </c>
      <c r="C5020" s="1" t="s">
        <v>6</v>
      </c>
      <c r="D5020">
        <v>3</v>
      </c>
      <c r="E5020" s="1" t="s">
        <v>238</v>
      </c>
      <c r="F5020">
        <v>1</v>
      </c>
      <c r="G5020" s="1" t="s">
        <v>377</v>
      </c>
      <c r="H5020" s="1" t="s">
        <v>28</v>
      </c>
      <c r="I5020">
        <v>3</v>
      </c>
      <c r="J5020" s="1" t="str">
        <f>+VLOOKUP(bloques1a3[[#This Row],[respuesta]],respuestas.emociones[],2,0)</f>
        <v>neutra</v>
      </c>
      <c r="K5020" s="1">
        <f>+VLOOKUP(bloques1a3[[#This Row],[niño]],BD.niños[[Código]:[edad]],5,0)</f>
        <v>10</v>
      </c>
      <c r="L5020" s="1">
        <f>+IF(bloques1a3[[#This Row],[correcta]]=bloques1a3[[#This Row],[respuesta]],1,0)</f>
        <v>0</v>
      </c>
      <c r="M5020" s="1">
        <f>+IF(bloques1a3[[#This Row],[Sexo]]="F",1,0)</f>
        <v>0</v>
      </c>
    </row>
    <row r="5021" spans="1:13" x14ac:dyDescent="0.55000000000000004">
      <c r="A5021">
        <v>7</v>
      </c>
      <c r="B5021" s="1" t="s">
        <v>545</v>
      </c>
      <c r="C5021" s="1" t="s">
        <v>6</v>
      </c>
      <c r="D5021">
        <v>3</v>
      </c>
      <c r="E5021" s="1" t="s">
        <v>241</v>
      </c>
      <c r="F5021">
        <v>7</v>
      </c>
      <c r="G5021" s="1" t="s">
        <v>377</v>
      </c>
      <c r="H5021" s="1" t="s">
        <v>29</v>
      </c>
      <c r="I5021">
        <v>3</v>
      </c>
      <c r="J5021" s="1" t="str">
        <f>+VLOOKUP(bloques1a3[[#This Row],[respuesta]],respuestas.emociones[],2,0)</f>
        <v>asco</v>
      </c>
      <c r="K5021" s="1">
        <f>+VLOOKUP(bloques1a3[[#This Row],[niño]],BD.niños[[Código]:[edad]],5,0)</f>
        <v>10</v>
      </c>
      <c r="L5021" s="1">
        <f>+IF(bloques1a3[[#This Row],[correcta]]=bloques1a3[[#This Row],[respuesta]],1,0)</f>
        <v>0</v>
      </c>
      <c r="M5021" s="1">
        <f>+IF(bloques1a3[[#This Row],[Sexo]]="F",1,0)</f>
        <v>1</v>
      </c>
    </row>
    <row r="5022" spans="1:13" x14ac:dyDescent="0.55000000000000004">
      <c r="A5022">
        <v>7</v>
      </c>
      <c r="B5022" s="1" t="s">
        <v>545</v>
      </c>
      <c r="C5022" s="1" t="s">
        <v>6</v>
      </c>
      <c r="D5022">
        <v>3</v>
      </c>
      <c r="E5022" s="1" t="s">
        <v>245</v>
      </c>
      <c r="F5022">
        <v>1</v>
      </c>
      <c r="G5022" s="1" t="s">
        <v>376</v>
      </c>
      <c r="H5022" s="1" t="s">
        <v>28</v>
      </c>
      <c r="I5022">
        <v>3</v>
      </c>
      <c r="J5022" s="1" t="str">
        <f>+VLOOKUP(bloques1a3[[#This Row],[respuesta]],respuestas.emociones[],2,0)</f>
        <v>neutra</v>
      </c>
      <c r="K5022" s="1">
        <f>+VLOOKUP(bloques1a3[[#This Row],[niño]],BD.niños[[Código]:[edad]],5,0)</f>
        <v>8</v>
      </c>
      <c r="L5022" s="1">
        <f>+IF(bloques1a3[[#This Row],[correcta]]=bloques1a3[[#This Row],[respuesta]],1,0)</f>
        <v>0</v>
      </c>
      <c r="M5022" s="1">
        <f>+IF(bloques1a3[[#This Row],[Sexo]]="F",1,0)</f>
        <v>0</v>
      </c>
    </row>
    <row r="5023" spans="1:13" x14ac:dyDescent="0.55000000000000004">
      <c r="A5023">
        <v>7</v>
      </c>
      <c r="B5023" s="1" t="s">
        <v>545</v>
      </c>
      <c r="C5023" s="1" t="s">
        <v>6</v>
      </c>
      <c r="D5023">
        <v>3</v>
      </c>
      <c r="E5023" s="1" t="s">
        <v>249</v>
      </c>
      <c r="F5023">
        <v>1</v>
      </c>
      <c r="G5023" s="1" t="s">
        <v>375</v>
      </c>
      <c r="H5023" s="1" t="s">
        <v>28</v>
      </c>
      <c r="I5023">
        <v>3</v>
      </c>
      <c r="J5023" s="1" t="str">
        <f>+VLOOKUP(bloques1a3[[#This Row],[respuesta]],respuestas.emociones[],2,0)</f>
        <v>neutra</v>
      </c>
      <c r="K5023" s="1">
        <f>+VLOOKUP(bloques1a3[[#This Row],[niño]],BD.niños[[Código]:[edad]],5,0)</f>
        <v>6</v>
      </c>
      <c r="L5023" s="1">
        <f>+IF(bloques1a3[[#This Row],[correcta]]=bloques1a3[[#This Row],[respuesta]],1,0)</f>
        <v>0</v>
      </c>
      <c r="M5023" s="1">
        <f>+IF(bloques1a3[[#This Row],[Sexo]]="F",1,0)</f>
        <v>0</v>
      </c>
    </row>
    <row r="5024" spans="1:13" x14ac:dyDescent="0.55000000000000004">
      <c r="A5024">
        <v>7</v>
      </c>
      <c r="B5024" s="1" t="s">
        <v>545</v>
      </c>
      <c r="C5024" s="1" t="s">
        <v>6</v>
      </c>
      <c r="D5024">
        <v>3</v>
      </c>
      <c r="E5024" s="1" t="s">
        <v>253</v>
      </c>
      <c r="F5024">
        <v>7</v>
      </c>
      <c r="G5024" s="1" t="s">
        <v>376</v>
      </c>
      <c r="H5024" s="1" t="s">
        <v>28</v>
      </c>
      <c r="I5024">
        <v>3</v>
      </c>
      <c r="J5024" s="1" t="str">
        <f>+VLOOKUP(bloques1a3[[#This Row],[respuesta]],respuestas.emociones[],2,0)</f>
        <v>asco</v>
      </c>
      <c r="K5024" s="1">
        <f>+VLOOKUP(bloques1a3[[#This Row],[niño]],BD.niños[[Código]:[edad]],5,0)</f>
        <v>7</v>
      </c>
      <c r="L5024" s="1">
        <f>+IF(bloques1a3[[#This Row],[correcta]]=bloques1a3[[#This Row],[respuesta]],1,0)</f>
        <v>0</v>
      </c>
      <c r="M5024" s="1">
        <f>+IF(bloques1a3[[#This Row],[Sexo]]="F",1,0)</f>
        <v>0</v>
      </c>
    </row>
    <row r="5025" spans="1:13" x14ac:dyDescent="0.55000000000000004">
      <c r="A5025">
        <v>7</v>
      </c>
      <c r="B5025" s="1" t="s">
        <v>545</v>
      </c>
      <c r="C5025" s="1" t="s">
        <v>6</v>
      </c>
      <c r="D5025">
        <v>3</v>
      </c>
      <c r="E5025" s="1" t="s">
        <v>257</v>
      </c>
      <c r="F5025">
        <v>6</v>
      </c>
      <c r="G5025" s="1" t="s">
        <v>376</v>
      </c>
      <c r="H5025" s="1" t="s">
        <v>28</v>
      </c>
      <c r="I5025">
        <v>3</v>
      </c>
      <c r="J5025" s="1" t="str">
        <f>+VLOOKUP(bloques1a3[[#This Row],[respuesta]],respuestas.emociones[],2,0)</f>
        <v>sorpresa</v>
      </c>
      <c r="K5025" s="1">
        <f>+VLOOKUP(bloques1a3[[#This Row],[niño]],BD.niños[[Código]:[edad]],5,0)</f>
        <v>8</v>
      </c>
      <c r="L5025" s="1">
        <f>+IF(bloques1a3[[#This Row],[correcta]]=bloques1a3[[#This Row],[respuesta]],1,0)</f>
        <v>0</v>
      </c>
      <c r="M5025" s="1">
        <f>+IF(bloques1a3[[#This Row],[Sexo]]="F",1,0)</f>
        <v>0</v>
      </c>
    </row>
    <row r="5026" spans="1:13" x14ac:dyDescent="0.55000000000000004">
      <c r="A5026">
        <v>7</v>
      </c>
      <c r="B5026" s="1" t="s">
        <v>545</v>
      </c>
      <c r="C5026" s="1" t="s">
        <v>6</v>
      </c>
      <c r="D5026">
        <v>3</v>
      </c>
      <c r="E5026" s="1" t="s">
        <v>299</v>
      </c>
      <c r="F5026">
        <v>4</v>
      </c>
      <c r="G5026" s="1" t="s">
        <v>376</v>
      </c>
      <c r="H5026" s="1" t="s">
        <v>28</v>
      </c>
      <c r="I5026">
        <v>3</v>
      </c>
      <c r="J5026" s="1" t="str">
        <f>+VLOOKUP(bloques1a3[[#This Row],[respuesta]],respuestas.emociones[],2,0)</f>
        <v>enojo</v>
      </c>
      <c r="K5026" s="1">
        <f>+VLOOKUP(bloques1a3[[#This Row],[niño]],BD.niños[[Código]:[edad]],5,0)</f>
        <v>8</v>
      </c>
      <c r="L5026" s="1">
        <f>+IF(bloques1a3[[#This Row],[correcta]]=bloques1a3[[#This Row],[respuesta]],1,0)</f>
        <v>0</v>
      </c>
      <c r="M5026" s="1">
        <f>+IF(bloques1a3[[#This Row],[Sexo]]="F",1,0)</f>
        <v>0</v>
      </c>
    </row>
    <row r="5027" spans="1:13" x14ac:dyDescent="0.55000000000000004">
      <c r="A5027">
        <v>7</v>
      </c>
      <c r="B5027" s="1" t="s">
        <v>545</v>
      </c>
      <c r="C5027" s="1" t="s">
        <v>6</v>
      </c>
      <c r="D5027">
        <v>3</v>
      </c>
      <c r="E5027" s="1" t="s">
        <v>301</v>
      </c>
      <c r="F5027">
        <v>1</v>
      </c>
      <c r="G5027" s="1" t="s">
        <v>375</v>
      </c>
      <c r="H5027" s="1" t="s">
        <v>28</v>
      </c>
      <c r="I5027">
        <v>3</v>
      </c>
      <c r="J5027" s="1" t="str">
        <f>+VLOOKUP(bloques1a3[[#This Row],[respuesta]],respuestas.emociones[],2,0)</f>
        <v>neutra</v>
      </c>
      <c r="K5027" s="1">
        <f>+VLOOKUP(bloques1a3[[#This Row],[niño]],BD.niños[[Código]:[edad]],5,0)</f>
        <v>5</v>
      </c>
      <c r="L5027" s="1">
        <f>+IF(bloques1a3[[#This Row],[correcta]]=bloques1a3[[#This Row],[respuesta]],1,0)</f>
        <v>0</v>
      </c>
      <c r="M5027" s="1">
        <f>+IF(bloques1a3[[#This Row],[Sexo]]="F",1,0)</f>
        <v>0</v>
      </c>
    </row>
    <row r="5028" spans="1:13" x14ac:dyDescent="0.55000000000000004">
      <c r="A5028">
        <v>7</v>
      </c>
      <c r="B5028" s="1" t="s">
        <v>545</v>
      </c>
      <c r="C5028" s="1" t="s">
        <v>6</v>
      </c>
      <c r="D5028">
        <v>3</v>
      </c>
      <c r="E5028" s="1" t="s">
        <v>305</v>
      </c>
      <c r="F5028">
        <v>1</v>
      </c>
      <c r="G5028" s="1" t="s">
        <v>376</v>
      </c>
      <c r="H5028" s="1" t="s">
        <v>28</v>
      </c>
      <c r="I5028">
        <v>3</v>
      </c>
      <c r="J5028" s="1" t="str">
        <f>+VLOOKUP(bloques1a3[[#This Row],[respuesta]],respuestas.emociones[],2,0)</f>
        <v>neutra</v>
      </c>
      <c r="K5028" s="1">
        <f>+VLOOKUP(bloques1a3[[#This Row],[niño]],BD.niños[[Código]:[edad]],5,0)</f>
        <v>8</v>
      </c>
      <c r="L5028" s="1">
        <f>+IF(bloques1a3[[#This Row],[correcta]]=bloques1a3[[#This Row],[respuesta]],1,0)</f>
        <v>0</v>
      </c>
      <c r="M5028" s="1">
        <f>+IF(bloques1a3[[#This Row],[Sexo]]="F",1,0)</f>
        <v>0</v>
      </c>
    </row>
    <row r="5029" spans="1:13" x14ac:dyDescent="0.55000000000000004">
      <c r="A5029">
        <v>7</v>
      </c>
      <c r="B5029" s="1" t="s">
        <v>545</v>
      </c>
      <c r="C5029" s="1" t="s">
        <v>6</v>
      </c>
      <c r="D5029">
        <v>3</v>
      </c>
      <c r="E5029" s="1" t="s">
        <v>308</v>
      </c>
      <c r="F5029">
        <v>3</v>
      </c>
      <c r="G5029" s="1" t="s">
        <v>377</v>
      </c>
      <c r="H5029" s="1" t="s">
        <v>28</v>
      </c>
      <c r="I5029">
        <v>3</v>
      </c>
      <c r="J5029" s="1" t="str">
        <f>+VLOOKUP(bloques1a3[[#This Row],[respuesta]],respuestas.emociones[],2,0)</f>
        <v>tristeza</v>
      </c>
      <c r="K5029" s="1">
        <f>+VLOOKUP(bloques1a3[[#This Row],[niño]],BD.niños[[Código]:[edad]],5,0)</f>
        <v>9</v>
      </c>
      <c r="L5029" s="1">
        <f>+IF(bloques1a3[[#This Row],[correcta]]=bloques1a3[[#This Row],[respuesta]],1,0)</f>
        <v>1</v>
      </c>
      <c r="M5029" s="1">
        <f>+IF(bloques1a3[[#This Row],[Sexo]]="F",1,0)</f>
        <v>0</v>
      </c>
    </row>
    <row r="5030" spans="1:13" x14ac:dyDescent="0.55000000000000004">
      <c r="A5030">
        <v>7</v>
      </c>
      <c r="B5030" s="1" t="s">
        <v>545</v>
      </c>
      <c r="C5030" s="1" t="s">
        <v>6</v>
      </c>
      <c r="D5030">
        <v>3</v>
      </c>
      <c r="E5030" s="1" t="s">
        <v>311</v>
      </c>
      <c r="F5030">
        <v>6</v>
      </c>
      <c r="G5030" s="1" t="s">
        <v>377</v>
      </c>
      <c r="H5030" s="1" t="s">
        <v>28</v>
      </c>
      <c r="I5030">
        <v>3</v>
      </c>
      <c r="J5030" s="1" t="str">
        <f>+VLOOKUP(bloques1a3[[#This Row],[respuesta]],respuestas.emociones[],2,0)</f>
        <v>sorpresa</v>
      </c>
      <c r="K5030" s="1">
        <f>+VLOOKUP(bloques1a3[[#This Row],[niño]],BD.niños[[Código]:[edad]],5,0)</f>
        <v>10</v>
      </c>
      <c r="L5030" s="1">
        <f>+IF(bloques1a3[[#This Row],[correcta]]=bloques1a3[[#This Row],[respuesta]],1,0)</f>
        <v>0</v>
      </c>
      <c r="M5030" s="1">
        <f>+IF(bloques1a3[[#This Row],[Sexo]]="F",1,0)</f>
        <v>0</v>
      </c>
    </row>
    <row r="5031" spans="1:13" x14ac:dyDescent="0.55000000000000004">
      <c r="A5031">
        <v>7</v>
      </c>
      <c r="B5031" s="1" t="s">
        <v>545</v>
      </c>
      <c r="C5031" s="1" t="s">
        <v>6</v>
      </c>
      <c r="D5031">
        <v>3</v>
      </c>
      <c r="E5031" s="1" t="s">
        <v>314</v>
      </c>
      <c r="F5031">
        <v>1</v>
      </c>
      <c r="G5031" s="1" t="s">
        <v>377</v>
      </c>
      <c r="H5031" s="1" t="s">
        <v>28</v>
      </c>
      <c r="I5031">
        <v>3</v>
      </c>
      <c r="J5031" s="1" t="str">
        <f>+VLOOKUP(bloques1a3[[#This Row],[respuesta]],respuestas.emociones[],2,0)</f>
        <v>neutra</v>
      </c>
      <c r="K5031" s="1">
        <f>+VLOOKUP(bloques1a3[[#This Row],[niño]],BD.niños[[Código]:[edad]],5,0)</f>
        <v>10</v>
      </c>
      <c r="L5031" s="1">
        <f>+IF(bloques1a3[[#This Row],[correcta]]=bloques1a3[[#This Row],[respuesta]],1,0)</f>
        <v>0</v>
      </c>
      <c r="M5031" s="1">
        <f>+IF(bloques1a3[[#This Row],[Sexo]]="F",1,0)</f>
        <v>0</v>
      </c>
    </row>
    <row r="5032" spans="1:13" x14ac:dyDescent="0.55000000000000004">
      <c r="A5032">
        <v>7</v>
      </c>
      <c r="B5032" s="1" t="s">
        <v>545</v>
      </c>
      <c r="C5032" s="1" t="s">
        <v>6</v>
      </c>
      <c r="D5032">
        <v>3</v>
      </c>
      <c r="E5032" s="1" t="s">
        <v>372</v>
      </c>
      <c r="F5032">
        <v>3</v>
      </c>
      <c r="G5032" s="1" t="s">
        <v>377</v>
      </c>
      <c r="H5032" s="1" t="s">
        <v>28</v>
      </c>
      <c r="I5032">
        <v>3</v>
      </c>
      <c r="J5032" s="1" t="str">
        <f>+VLOOKUP(bloques1a3[[#This Row],[respuesta]],respuestas.emociones[],2,0)</f>
        <v>tristeza</v>
      </c>
      <c r="K5032" s="1">
        <f>+VLOOKUP(bloques1a3[[#This Row],[niño]],BD.niños[[Código]:[edad]],5,0)</f>
        <v>9</v>
      </c>
      <c r="L5032" s="1">
        <f>+IF(bloques1a3[[#This Row],[correcta]]=bloques1a3[[#This Row],[respuesta]],1,0)</f>
        <v>1</v>
      </c>
      <c r="M5032" s="1">
        <f>+IF(bloques1a3[[#This Row],[Sexo]]="F",1,0)</f>
        <v>0</v>
      </c>
    </row>
    <row r="5033" spans="1:13" x14ac:dyDescent="0.55000000000000004">
      <c r="A5033">
        <v>7</v>
      </c>
      <c r="B5033" s="1" t="s">
        <v>545</v>
      </c>
      <c r="C5033" s="1" t="s">
        <v>6</v>
      </c>
      <c r="D5033">
        <v>3</v>
      </c>
      <c r="E5033" s="1" t="s">
        <v>337</v>
      </c>
      <c r="F5033">
        <v>5</v>
      </c>
      <c r="G5033" s="1" t="s">
        <v>376</v>
      </c>
      <c r="H5033" s="1" t="s">
        <v>28</v>
      </c>
      <c r="I5033">
        <v>3</v>
      </c>
      <c r="J5033" s="1" t="str">
        <f>+VLOOKUP(bloques1a3[[#This Row],[respuesta]],respuestas.emociones[],2,0)</f>
        <v>miedo</v>
      </c>
      <c r="K5033" s="1">
        <f>+VLOOKUP(bloques1a3[[#This Row],[niño]],BD.niños[[Código]:[edad]],5,0)</f>
        <v>8</v>
      </c>
      <c r="L5033" s="1">
        <f>+IF(bloques1a3[[#This Row],[correcta]]=bloques1a3[[#This Row],[respuesta]],1,0)</f>
        <v>0</v>
      </c>
      <c r="M5033" s="1">
        <f>+IF(bloques1a3[[#This Row],[Sexo]]="F",1,0)</f>
        <v>0</v>
      </c>
    </row>
    <row r="5034" spans="1:13" x14ac:dyDescent="0.55000000000000004">
      <c r="A5034">
        <v>7</v>
      </c>
      <c r="B5034" s="1" t="s">
        <v>545</v>
      </c>
      <c r="C5034" s="1" t="s">
        <v>6</v>
      </c>
      <c r="D5034">
        <v>3</v>
      </c>
      <c r="E5034" s="1" t="s">
        <v>341</v>
      </c>
      <c r="F5034">
        <v>1</v>
      </c>
      <c r="G5034" s="1" t="s">
        <v>376</v>
      </c>
      <c r="H5034" s="1" t="s">
        <v>29</v>
      </c>
      <c r="I5034">
        <v>3</v>
      </c>
      <c r="J5034" s="1" t="str">
        <f>+VLOOKUP(bloques1a3[[#This Row],[respuesta]],respuestas.emociones[],2,0)</f>
        <v>neutra</v>
      </c>
      <c r="K5034" s="1">
        <f>+VLOOKUP(bloques1a3[[#This Row],[niño]],BD.niños[[Código]:[edad]],5,0)</f>
        <v>8</v>
      </c>
      <c r="L5034" s="1">
        <f>+IF(bloques1a3[[#This Row],[correcta]]=bloques1a3[[#This Row],[respuesta]],1,0)</f>
        <v>0</v>
      </c>
      <c r="M5034" s="1">
        <f>+IF(bloques1a3[[#This Row],[Sexo]]="F",1,0)</f>
        <v>1</v>
      </c>
    </row>
    <row r="5035" spans="1:13" x14ac:dyDescent="0.55000000000000004">
      <c r="A5035">
        <v>7</v>
      </c>
      <c r="B5035" s="1" t="s">
        <v>545</v>
      </c>
      <c r="C5035" s="1" t="s">
        <v>6</v>
      </c>
      <c r="D5035">
        <v>3</v>
      </c>
      <c r="E5035" s="1" t="s">
        <v>344</v>
      </c>
      <c r="F5035">
        <v>2</v>
      </c>
      <c r="G5035" s="1" t="s">
        <v>375</v>
      </c>
      <c r="H5035" s="1" t="s">
        <v>29</v>
      </c>
      <c r="I5035">
        <v>3</v>
      </c>
      <c r="J5035" s="1" t="str">
        <f>+VLOOKUP(bloques1a3[[#This Row],[respuesta]],respuestas.emociones[],2,0)</f>
        <v>alegria</v>
      </c>
      <c r="K5035" s="1">
        <f>+VLOOKUP(bloques1a3[[#This Row],[niño]],BD.niños[[Código]:[edad]],5,0)</f>
        <v>6</v>
      </c>
      <c r="L5035" s="1">
        <f>+IF(bloques1a3[[#This Row],[correcta]]=bloques1a3[[#This Row],[respuesta]],1,0)</f>
        <v>0</v>
      </c>
      <c r="M5035" s="1">
        <f>+IF(bloques1a3[[#This Row],[Sexo]]="F",1,0)</f>
        <v>1</v>
      </c>
    </row>
    <row r="5036" spans="1:13" x14ac:dyDescent="0.55000000000000004">
      <c r="A5036">
        <v>7</v>
      </c>
      <c r="B5036" s="1" t="s">
        <v>545</v>
      </c>
      <c r="C5036" s="1" t="s">
        <v>6</v>
      </c>
      <c r="D5036">
        <v>3</v>
      </c>
      <c r="E5036" s="1" t="s">
        <v>348</v>
      </c>
      <c r="F5036">
        <v>3</v>
      </c>
      <c r="G5036" s="1" t="s">
        <v>375</v>
      </c>
      <c r="H5036" s="1" t="s">
        <v>28</v>
      </c>
      <c r="I5036">
        <v>3</v>
      </c>
      <c r="J5036" s="1" t="str">
        <f>+VLOOKUP(bloques1a3[[#This Row],[respuesta]],respuestas.emociones[],2,0)</f>
        <v>tristeza</v>
      </c>
      <c r="K5036" s="1">
        <f>+VLOOKUP(bloques1a3[[#This Row],[niño]],BD.niños[[Código]:[edad]],5,0)</f>
        <v>6</v>
      </c>
      <c r="L5036" s="1">
        <f>+IF(bloques1a3[[#This Row],[correcta]]=bloques1a3[[#This Row],[respuesta]],1,0)</f>
        <v>1</v>
      </c>
      <c r="M5036" s="1">
        <f>+IF(bloques1a3[[#This Row],[Sexo]]="F",1,0)</f>
        <v>0</v>
      </c>
    </row>
    <row r="5037" spans="1:13" x14ac:dyDescent="0.55000000000000004">
      <c r="A5037">
        <v>8</v>
      </c>
      <c r="B5037" s="1" t="s">
        <v>546</v>
      </c>
      <c r="C5037" s="1" t="s">
        <v>6</v>
      </c>
      <c r="D5037">
        <v>3</v>
      </c>
      <c r="E5037" s="1" t="s">
        <v>89</v>
      </c>
      <c r="F5037">
        <v>1</v>
      </c>
      <c r="G5037" s="1" t="s">
        <v>377</v>
      </c>
      <c r="H5037" s="1" t="s">
        <v>29</v>
      </c>
      <c r="I5037">
        <v>3</v>
      </c>
      <c r="J5037" s="1" t="str">
        <f>+VLOOKUP(bloques1a3[[#This Row],[respuesta]],respuestas.emociones[],2,0)</f>
        <v>neutra</v>
      </c>
      <c r="K5037" s="1">
        <f>+VLOOKUP(bloques1a3[[#This Row],[niño]],BD.niños[[Código]:[edad]],5,0)</f>
        <v>10</v>
      </c>
      <c r="L5037" s="1">
        <f>+IF(bloques1a3[[#This Row],[correcta]]=bloques1a3[[#This Row],[respuesta]],1,0)</f>
        <v>0</v>
      </c>
      <c r="M5037" s="1">
        <f>+IF(bloques1a3[[#This Row],[Sexo]]="F",1,0)</f>
        <v>1</v>
      </c>
    </row>
    <row r="5038" spans="1:13" x14ac:dyDescent="0.55000000000000004">
      <c r="A5038">
        <v>8</v>
      </c>
      <c r="B5038" s="1" t="s">
        <v>546</v>
      </c>
      <c r="C5038" s="1" t="s">
        <v>6</v>
      </c>
      <c r="D5038">
        <v>3</v>
      </c>
      <c r="E5038" s="1" t="s">
        <v>93</v>
      </c>
      <c r="F5038">
        <v>1</v>
      </c>
      <c r="G5038" s="1" t="s">
        <v>377</v>
      </c>
      <c r="H5038" s="1" t="s">
        <v>29</v>
      </c>
      <c r="I5038">
        <v>3</v>
      </c>
      <c r="J5038" s="1" t="str">
        <f>+VLOOKUP(bloques1a3[[#This Row],[respuesta]],respuestas.emociones[],2,0)</f>
        <v>neutra</v>
      </c>
      <c r="K5038" s="1">
        <f>+VLOOKUP(bloques1a3[[#This Row],[niño]],BD.niños[[Código]:[edad]],5,0)</f>
        <v>10</v>
      </c>
      <c r="L5038" s="1">
        <f>+IF(bloques1a3[[#This Row],[correcta]]=bloques1a3[[#This Row],[respuesta]],1,0)</f>
        <v>0</v>
      </c>
      <c r="M5038" s="1">
        <f>+IF(bloques1a3[[#This Row],[Sexo]]="F",1,0)</f>
        <v>1</v>
      </c>
    </row>
    <row r="5039" spans="1:13" x14ac:dyDescent="0.55000000000000004">
      <c r="A5039">
        <v>8</v>
      </c>
      <c r="B5039" s="1" t="s">
        <v>546</v>
      </c>
      <c r="C5039" s="1" t="s">
        <v>6</v>
      </c>
      <c r="D5039">
        <v>3</v>
      </c>
      <c r="E5039" s="1" t="s">
        <v>97</v>
      </c>
      <c r="F5039">
        <v>1</v>
      </c>
      <c r="G5039" s="1" t="s">
        <v>377</v>
      </c>
      <c r="H5039" s="1" t="s">
        <v>29</v>
      </c>
      <c r="I5039">
        <v>3</v>
      </c>
      <c r="J5039" s="1" t="str">
        <f>+VLOOKUP(bloques1a3[[#This Row],[respuesta]],respuestas.emociones[],2,0)</f>
        <v>neutra</v>
      </c>
      <c r="K5039" s="1">
        <f>+VLOOKUP(bloques1a3[[#This Row],[niño]],BD.niños[[Código]:[edad]],5,0)</f>
        <v>10</v>
      </c>
      <c r="L5039" s="1">
        <f>+IF(bloques1a3[[#This Row],[correcta]]=bloques1a3[[#This Row],[respuesta]],1,0)</f>
        <v>0</v>
      </c>
      <c r="M5039" s="1">
        <f>+IF(bloques1a3[[#This Row],[Sexo]]="F",1,0)</f>
        <v>1</v>
      </c>
    </row>
    <row r="5040" spans="1:13" x14ac:dyDescent="0.55000000000000004">
      <c r="A5040">
        <v>8</v>
      </c>
      <c r="B5040" s="1" t="s">
        <v>546</v>
      </c>
      <c r="C5040" s="1" t="s">
        <v>6</v>
      </c>
      <c r="D5040">
        <v>3</v>
      </c>
      <c r="E5040" s="1" t="s">
        <v>101</v>
      </c>
      <c r="F5040">
        <v>1</v>
      </c>
      <c r="G5040" s="1" t="s">
        <v>377</v>
      </c>
      <c r="H5040" s="1" t="s">
        <v>29</v>
      </c>
      <c r="I5040">
        <v>3</v>
      </c>
      <c r="J5040" s="1" t="str">
        <f>+VLOOKUP(bloques1a3[[#This Row],[respuesta]],respuestas.emociones[],2,0)</f>
        <v>neutra</v>
      </c>
      <c r="K5040" s="1">
        <f>+VLOOKUP(bloques1a3[[#This Row],[niño]],BD.niños[[Código]:[edad]],5,0)</f>
        <v>10</v>
      </c>
      <c r="L5040" s="1">
        <f>+IF(bloques1a3[[#This Row],[correcta]]=bloques1a3[[#This Row],[respuesta]],1,0)</f>
        <v>0</v>
      </c>
      <c r="M5040" s="1">
        <f>+IF(bloques1a3[[#This Row],[Sexo]]="F",1,0)</f>
        <v>1</v>
      </c>
    </row>
    <row r="5041" spans="1:13" x14ac:dyDescent="0.55000000000000004">
      <c r="A5041">
        <v>8</v>
      </c>
      <c r="B5041" s="1" t="s">
        <v>546</v>
      </c>
      <c r="C5041" s="1" t="s">
        <v>6</v>
      </c>
      <c r="D5041">
        <v>3</v>
      </c>
      <c r="E5041" s="1" t="s">
        <v>150</v>
      </c>
      <c r="F5041">
        <v>1</v>
      </c>
      <c r="G5041" s="1" t="s">
        <v>375</v>
      </c>
      <c r="H5041" s="1" t="s">
        <v>29</v>
      </c>
      <c r="I5041">
        <v>3</v>
      </c>
      <c r="J5041" s="1" t="str">
        <f>+VLOOKUP(bloques1a3[[#This Row],[respuesta]],respuestas.emociones[],2,0)</f>
        <v>neutra</v>
      </c>
      <c r="K5041" s="1">
        <f>+VLOOKUP(bloques1a3[[#This Row],[niño]],BD.niños[[Código]:[edad]],5,0)</f>
        <v>6</v>
      </c>
      <c r="L5041" s="1">
        <f>+IF(bloques1a3[[#This Row],[correcta]]=bloques1a3[[#This Row],[respuesta]],1,0)</f>
        <v>0</v>
      </c>
      <c r="M5041" s="1">
        <f>+IF(bloques1a3[[#This Row],[Sexo]]="F",1,0)</f>
        <v>1</v>
      </c>
    </row>
    <row r="5042" spans="1:13" x14ac:dyDescent="0.55000000000000004">
      <c r="A5042">
        <v>8</v>
      </c>
      <c r="B5042" s="1" t="s">
        <v>546</v>
      </c>
      <c r="C5042" s="1" t="s">
        <v>6</v>
      </c>
      <c r="D5042">
        <v>3</v>
      </c>
      <c r="E5042" s="1" t="s">
        <v>153</v>
      </c>
      <c r="F5042">
        <v>1</v>
      </c>
      <c r="G5042" s="1" t="s">
        <v>376</v>
      </c>
      <c r="H5042" s="1" t="s">
        <v>28</v>
      </c>
      <c r="I5042">
        <v>3</v>
      </c>
      <c r="J5042" s="1" t="str">
        <f>+VLOOKUP(bloques1a3[[#This Row],[respuesta]],respuestas.emociones[],2,0)</f>
        <v>neutra</v>
      </c>
      <c r="K5042" s="1">
        <f>+VLOOKUP(bloques1a3[[#This Row],[niño]],BD.niños[[Código]:[edad]],5,0)</f>
        <v>7</v>
      </c>
      <c r="L5042" s="1">
        <f>+IF(bloques1a3[[#This Row],[correcta]]=bloques1a3[[#This Row],[respuesta]],1,0)</f>
        <v>0</v>
      </c>
      <c r="M5042" s="1">
        <f>+IF(bloques1a3[[#This Row],[Sexo]]="F",1,0)</f>
        <v>0</v>
      </c>
    </row>
    <row r="5043" spans="1:13" x14ac:dyDescent="0.55000000000000004">
      <c r="A5043">
        <v>8</v>
      </c>
      <c r="B5043" s="1" t="s">
        <v>546</v>
      </c>
      <c r="C5043" s="1" t="s">
        <v>6</v>
      </c>
      <c r="D5043">
        <v>3</v>
      </c>
      <c r="E5043" s="1" t="s">
        <v>157</v>
      </c>
      <c r="F5043">
        <v>3</v>
      </c>
      <c r="G5043" s="1" t="s">
        <v>376</v>
      </c>
      <c r="H5043" s="1" t="s">
        <v>28</v>
      </c>
      <c r="I5043">
        <v>3</v>
      </c>
      <c r="J5043" s="1" t="str">
        <f>+VLOOKUP(bloques1a3[[#This Row],[respuesta]],respuestas.emociones[],2,0)</f>
        <v>tristeza</v>
      </c>
      <c r="K5043" s="1">
        <f>+VLOOKUP(bloques1a3[[#This Row],[niño]],BD.niños[[Código]:[edad]],5,0)</f>
        <v>7</v>
      </c>
      <c r="L5043" s="1">
        <f>+IF(bloques1a3[[#This Row],[correcta]]=bloques1a3[[#This Row],[respuesta]],1,0)</f>
        <v>1</v>
      </c>
      <c r="M5043" s="1">
        <f>+IF(bloques1a3[[#This Row],[Sexo]]="F",1,0)</f>
        <v>0</v>
      </c>
    </row>
    <row r="5044" spans="1:13" x14ac:dyDescent="0.55000000000000004">
      <c r="A5044">
        <v>8</v>
      </c>
      <c r="B5044" s="1" t="s">
        <v>546</v>
      </c>
      <c r="C5044" s="1" t="s">
        <v>6</v>
      </c>
      <c r="D5044">
        <v>3</v>
      </c>
      <c r="E5044" s="1" t="s">
        <v>164</v>
      </c>
      <c r="F5044">
        <v>3</v>
      </c>
      <c r="G5044" s="1" t="s">
        <v>375</v>
      </c>
      <c r="H5044" s="1" t="s">
        <v>28</v>
      </c>
      <c r="I5044">
        <v>3</v>
      </c>
      <c r="J5044" s="1" t="str">
        <f>+VLOOKUP(bloques1a3[[#This Row],[respuesta]],respuestas.emociones[],2,0)</f>
        <v>tristeza</v>
      </c>
      <c r="K5044" s="1">
        <f>+VLOOKUP(bloques1a3[[#This Row],[niño]],BD.niños[[Código]:[edad]],5,0)</f>
        <v>6</v>
      </c>
      <c r="L5044" s="1">
        <f>+IF(bloques1a3[[#This Row],[correcta]]=bloques1a3[[#This Row],[respuesta]],1,0)</f>
        <v>1</v>
      </c>
      <c r="M5044" s="1">
        <f>+IF(bloques1a3[[#This Row],[Sexo]]="F",1,0)</f>
        <v>0</v>
      </c>
    </row>
    <row r="5045" spans="1:13" x14ac:dyDescent="0.55000000000000004">
      <c r="A5045">
        <v>8</v>
      </c>
      <c r="B5045" s="1" t="s">
        <v>546</v>
      </c>
      <c r="C5045" s="1" t="s">
        <v>6</v>
      </c>
      <c r="D5045">
        <v>3</v>
      </c>
      <c r="E5045" s="1" t="s">
        <v>165</v>
      </c>
      <c r="F5045">
        <v>3</v>
      </c>
      <c r="G5045" s="1" t="s">
        <v>375</v>
      </c>
      <c r="H5045" s="1" t="s">
        <v>28</v>
      </c>
      <c r="I5045">
        <v>3</v>
      </c>
      <c r="J5045" s="1" t="str">
        <f>+VLOOKUP(bloques1a3[[#This Row],[respuesta]],respuestas.emociones[],2,0)</f>
        <v>tristeza</v>
      </c>
      <c r="K5045" s="1">
        <f>+VLOOKUP(bloques1a3[[#This Row],[niño]],BD.niños[[Código]:[edad]],5,0)</f>
        <v>5</v>
      </c>
      <c r="L5045" s="1">
        <f>+IF(bloques1a3[[#This Row],[correcta]]=bloques1a3[[#This Row],[respuesta]],1,0)</f>
        <v>1</v>
      </c>
      <c r="M5045" s="1">
        <f>+IF(bloques1a3[[#This Row],[Sexo]]="F",1,0)</f>
        <v>0</v>
      </c>
    </row>
    <row r="5046" spans="1:13" x14ac:dyDescent="0.55000000000000004">
      <c r="A5046">
        <v>8</v>
      </c>
      <c r="B5046" s="1" t="s">
        <v>546</v>
      </c>
      <c r="C5046" s="1" t="s">
        <v>6</v>
      </c>
      <c r="D5046">
        <v>3</v>
      </c>
      <c r="E5046" s="1" t="s">
        <v>168</v>
      </c>
      <c r="F5046">
        <v>1</v>
      </c>
      <c r="G5046" s="1" t="s">
        <v>376</v>
      </c>
      <c r="H5046" s="1" t="s">
        <v>29</v>
      </c>
      <c r="I5046">
        <v>3</v>
      </c>
      <c r="J5046" s="1" t="str">
        <f>+VLOOKUP(bloques1a3[[#This Row],[respuesta]],respuestas.emociones[],2,0)</f>
        <v>neutra</v>
      </c>
      <c r="K5046" s="1">
        <f>+VLOOKUP(bloques1a3[[#This Row],[niño]],BD.niños[[Código]:[edad]],5,0)</f>
        <v>7</v>
      </c>
      <c r="L5046" s="1">
        <f>+IF(bloques1a3[[#This Row],[correcta]]=bloques1a3[[#This Row],[respuesta]],1,0)</f>
        <v>0</v>
      </c>
      <c r="M5046" s="1">
        <f>+IF(bloques1a3[[#This Row],[Sexo]]="F",1,0)</f>
        <v>1</v>
      </c>
    </row>
    <row r="5047" spans="1:13" x14ac:dyDescent="0.55000000000000004">
      <c r="A5047">
        <v>8</v>
      </c>
      <c r="B5047" s="1" t="s">
        <v>546</v>
      </c>
      <c r="C5047" s="1" t="s">
        <v>6</v>
      </c>
      <c r="D5047">
        <v>3</v>
      </c>
      <c r="E5047" s="1" t="s">
        <v>172</v>
      </c>
      <c r="F5047">
        <v>1</v>
      </c>
      <c r="G5047" s="1" t="s">
        <v>376</v>
      </c>
      <c r="H5047" s="1" t="s">
        <v>29</v>
      </c>
      <c r="I5047">
        <v>3</v>
      </c>
      <c r="J5047" s="1" t="str">
        <f>+VLOOKUP(bloques1a3[[#This Row],[respuesta]],respuestas.emociones[],2,0)</f>
        <v>neutra</v>
      </c>
      <c r="K5047" s="1">
        <f>+VLOOKUP(bloques1a3[[#This Row],[niño]],BD.niños[[Código]:[edad]],5,0)</f>
        <v>8</v>
      </c>
      <c r="L5047" s="1">
        <f>+IF(bloques1a3[[#This Row],[correcta]]=bloques1a3[[#This Row],[respuesta]],1,0)</f>
        <v>0</v>
      </c>
      <c r="M5047" s="1">
        <f>+IF(bloques1a3[[#This Row],[Sexo]]="F",1,0)</f>
        <v>1</v>
      </c>
    </row>
    <row r="5048" spans="1:13" x14ac:dyDescent="0.55000000000000004">
      <c r="A5048">
        <v>8</v>
      </c>
      <c r="B5048" s="1" t="s">
        <v>546</v>
      </c>
      <c r="C5048" s="1" t="s">
        <v>6</v>
      </c>
      <c r="D5048">
        <v>3</v>
      </c>
      <c r="E5048" s="1" t="s">
        <v>176</v>
      </c>
      <c r="F5048">
        <v>1</v>
      </c>
      <c r="G5048" s="1" t="s">
        <v>375</v>
      </c>
      <c r="H5048" s="1" t="s">
        <v>29</v>
      </c>
      <c r="I5048">
        <v>3</v>
      </c>
      <c r="J5048" s="1" t="str">
        <f>+VLOOKUP(bloques1a3[[#This Row],[respuesta]],respuestas.emociones[],2,0)</f>
        <v>neutra</v>
      </c>
      <c r="K5048" s="1">
        <f>+VLOOKUP(bloques1a3[[#This Row],[niño]],BD.niños[[Código]:[edad]],5,0)</f>
        <v>5</v>
      </c>
      <c r="L5048" s="1">
        <f>+IF(bloques1a3[[#This Row],[correcta]]=bloques1a3[[#This Row],[respuesta]],1,0)</f>
        <v>0</v>
      </c>
      <c r="M5048" s="1">
        <f>+IF(bloques1a3[[#This Row],[Sexo]]="F",1,0)</f>
        <v>1</v>
      </c>
    </row>
    <row r="5049" spans="1:13" x14ac:dyDescent="0.55000000000000004">
      <c r="A5049">
        <v>8</v>
      </c>
      <c r="B5049" s="1" t="s">
        <v>546</v>
      </c>
      <c r="C5049" s="1" t="s">
        <v>6</v>
      </c>
      <c r="D5049">
        <v>3</v>
      </c>
      <c r="E5049" s="1" t="s">
        <v>180</v>
      </c>
      <c r="F5049">
        <v>1</v>
      </c>
      <c r="G5049" s="1" t="s">
        <v>376</v>
      </c>
      <c r="H5049" s="1" t="s">
        <v>29</v>
      </c>
      <c r="I5049">
        <v>3</v>
      </c>
      <c r="J5049" s="1" t="str">
        <f>+VLOOKUP(bloques1a3[[#This Row],[respuesta]],respuestas.emociones[],2,0)</f>
        <v>neutra</v>
      </c>
      <c r="K5049" s="1">
        <f>+VLOOKUP(bloques1a3[[#This Row],[niño]],BD.niños[[Código]:[edad]],5,0)</f>
        <v>8</v>
      </c>
      <c r="L5049" s="1">
        <f>+IF(bloques1a3[[#This Row],[correcta]]=bloques1a3[[#This Row],[respuesta]],1,0)</f>
        <v>0</v>
      </c>
      <c r="M5049" s="1">
        <f>+IF(bloques1a3[[#This Row],[Sexo]]="F",1,0)</f>
        <v>1</v>
      </c>
    </row>
    <row r="5050" spans="1:13" x14ac:dyDescent="0.55000000000000004">
      <c r="A5050">
        <v>8</v>
      </c>
      <c r="B5050" s="1" t="s">
        <v>546</v>
      </c>
      <c r="C5050" s="1" t="s">
        <v>6</v>
      </c>
      <c r="D5050">
        <v>3</v>
      </c>
      <c r="E5050" s="1" t="s">
        <v>234</v>
      </c>
      <c r="F5050">
        <v>1</v>
      </c>
      <c r="G5050" s="1" t="s">
        <v>377</v>
      </c>
      <c r="H5050" s="1" t="s">
        <v>28</v>
      </c>
      <c r="I5050">
        <v>3</v>
      </c>
      <c r="J5050" s="1" t="str">
        <f>+VLOOKUP(bloques1a3[[#This Row],[respuesta]],respuestas.emociones[],2,0)</f>
        <v>neutra</v>
      </c>
      <c r="K5050" s="1">
        <f>+VLOOKUP(bloques1a3[[#This Row],[niño]],BD.niños[[Código]:[edad]],5,0)</f>
        <v>10</v>
      </c>
      <c r="L5050" s="1">
        <f>+IF(bloques1a3[[#This Row],[correcta]]=bloques1a3[[#This Row],[respuesta]],1,0)</f>
        <v>0</v>
      </c>
      <c r="M5050" s="1">
        <f>+IF(bloques1a3[[#This Row],[Sexo]]="F",1,0)</f>
        <v>0</v>
      </c>
    </row>
    <row r="5051" spans="1:13" x14ac:dyDescent="0.55000000000000004">
      <c r="A5051">
        <v>8</v>
      </c>
      <c r="B5051" s="1" t="s">
        <v>546</v>
      </c>
      <c r="C5051" s="1" t="s">
        <v>6</v>
      </c>
      <c r="D5051">
        <v>3</v>
      </c>
      <c r="E5051" s="1" t="s">
        <v>238</v>
      </c>
      <c r="F5051">
        <v>1</v>
      </c>
      <c r="G5051" s="1" t="s">
        <v>377</v>
      </c>
      <c r="H5051" s="1" t="s">
        <v>28</v>
      </c>
      <c r="I5051">
        <v>3</v>
      </c>
      <c r="J5051" s="1" t="str">
        <f>+VLOOKUP(bloques1a3[[#This Row],[respuesta]],respuestas.emociones[],2,0)</f>
        <v>neutra</v>
      </c>
      <c r="K5051" s="1">
        <f>+VLOOKUP(bloques1a3[[#This Row],[niño]],BD.niños[[Código]:[edad]],5,0)</f>
        <v>10</v>
      </c>
      <c r="L5051" s="1">
        <f>+IF(bloques1a3[[#This Row],[correcta]]=bloques1a3[[#This Row],[respuesta]],1,0)</f>
        <v>0</v>
      </c>
      <c r="M5051" s="1">
        <f>+IF(bloques1a3[[#This Row],[Sexo]]="F",1,0)</f>
        <v>0</v>
      </c>
    </row>
    <row r="5052" spans="1:13" x14ac:dyDescent="0.55000000000000004">
      <c r="A5052">
        <v>8</v>
      </c>
      <c r="B5052" s="1" t="s">
        <v>546</v>
      </c>
      <c r="C5052" s="1" t="s">
        <v>6</v>
      </c>
      <c r="D5052">
        <v>3</v>
      </c>
      <c r="E5052" s="1" t="s">
        <v>241</v>
      </c>
      <c r="F5052">
        <v>1</v>
      </c>
      <c r="G5052" s="1" t="s">
        <v>377</v>
      </c>
      <c r="H5052" s="1" t="s">
        <v>29</v>
      </c>
      <c r="I5052">
        <v>3</v>
      </c>
      <c r="J5052" s="1" t="str">
        <f>+VLOOKUP(bloques1a3[[#This Row],[respuesta]],respuestas.emociones[],2,0)</f>
        <v>neutra</v>
      </c>
      <c r="K5052" s="1">
        <f>+VLOOKUP(bloques1a3[[#This Row],[niño]],BD.niños[[Código]:[edad]],5,0)</f>
        <v>10</v>
      </c>
      <c r="L5052" s="1">
        <f>+IF(bloques1a3[[#This Row],[correcta]]=bloques1a3[[#This Row],[respuesta]],1,0)</f>
        <v>0</v>
      </c>
      <c r="M5052" s="1">
        <f>+IF(bloques1a3[[#This Row],[Sexo]]="F",1,0)</f>
        <v>1</v>
      </c>
    </row>
    <row r="5053" spans="1:13" x14ac:dyDescent="0.55000000000000004">
      <c r="A5053">
        <v>8</v>
      </c>
      <c r="B5053" s="1" t="s">
        <v>546</v>
      </c>
      <c r="C5053" s="1" t="s">
        <v>6</v>
      </c>
      <c r="D5053">
        <v>3</v>
      </c>
      <c r="E5053" s="1" t="s">
        <v>245</v>
      </c>
      <c r="F5053">
        <v>5</v>
      </c>
      <c r="G5053" s="1" t="s">
        <v>376</v>
      </c>
      <c r="H5053" s="1" t="s">
        <v>28</v>
      </c>
      <c r="I5053">
        <v>3</v>
      </c>
      <c r="J5053" s="1" t="str">
        <f>+VLOOKUP(bloques1a3[[#This Row],[respuesta]],respuestas.emociones[],2,0)</f>
        <v>miedo</v>
      </c>
      <c r="K5053" s="1">
        <f>+VLOOKUP(bloques1a3[[#This Row],[niño]],BD.niños[[Código]:[edad]],5,0)</f>
        <v>8</v>
      </c>
      <c r="L5053" s="1">
        <f>+IF(bloques1a3[[#This Row],[correcta]]=bloques1a3[[#This Row],[respuesta]],1,0)</f>
        <v>0</v>
      </c>
      <c r="M5053" s="1">
        <f>+IF(bloques1a3[[#This Row],[Sexo]]="F",1,0)</f>
        <v>0</v>
      </c>
    </row>
    <row r="5054" spans="1:13" x14ac:dyDescent="0.55000000000000004">
      <c r="A5054">
        <v>8</v>
      </c>
      <c r="B5054" s="1" t="s">
        <v>546</v>
      </c>
      <c r="C5054" s="1" t="s">
        <v>6</v>
      </c>
      <c r="D5054">
        <v>3</v>
      </c>
      <c r="E5054" s="1" t="s">
        <v>249</v>
      </c>
      <c r="F5054">
        <v>1</v>
      </c>
      <c r="G5054" s="1" t="s">
        <v>375</v>
      </c>
      <c r="H5054" s="1" t="s">
        <v>28</v>
      </c>
      <c r="I5054">
        <v>3</v>
      </c>
      <c r="J5054" s="1" t="str">
        <f>+VLOOKUP(bloques1a3[[#This Row],[respuesta]],respuestas.emociones[],2,0)</f>
        <v>neutra</v>
      </c>
      <c r="K5054" s="1">
        <f>+VLOOKUP(bloques1a3[[#This Row],[niño]],BD.niños[[Código]:[edad]],5,0)</f>
        <v>6</v>
      </c>
      <c r="L5054" s="1">
        <f>+IF(bloques1a3[[#This Row],[correcta]]=bloques1a3[[#This Row],[respuesta]],1,0)</f>
        <v>0</v>
      </c>
      <c r="M5054" s="1">
        <f>+IF(bloques1a3[[#This Row],[Sexo]]="F",1,0)</f>
        <v>0</v>
      </c>
    </row>
    <row r="5055" spans="1:13" x14ac:dyDescent="0.55000000000000004">
      <c r="A5055">
        <v>8</v>
      </c>
      <c r="B5055" s="1" t="s">
        <v>546</v>
      </c>
      <c r="C5055" s="1" t="s">
        <v>6</v>
      </c>
      <c r="D5055">
        <v>3</v>
      </c>
      <c r="E5055" s="1" t="s">
        <v>253</v>
      </c>
      <c r="F5055">
        <v>1</v>
      </c>
      <c r="G5055" s="1" t="s">
        <v>376</v>
      </c>
      <c r="H5055" s="1" t="s">
        <v>28</v>
      </c>
      <c r="I5055">
        <v>3</v>
      </c>
      <c r="J5055" s="1" t="str">
        <f>+VLOOKUP(bloques1a3[[#This Row],[respuesta]],respuestas.emociones[],2,0)</f>
        <v>neutra</v>
      </c>
      <c r="K5055" s="1">
        <f>+VLOOKUP(bloques1a3[[#This Row],[niño]],BD.niños[[Código]:[edad]],5,0)</f>
        <v>7</v>
      </c>
      <c r="L5055" s="1">
        <f>+IF(bloques1a3[[#This Row],[correcta]]=bloques1a3[[#This Row],[respuesta]],1,0)</f>
        <v>0</v>
      </c>
      <c r="M5055" s="1">
        <f>+IF(bloques1a3[[#This Row],[Sexo]]="F",1,0)</f>
        <v>0</v>
      </c>
    </row>
    <row r="5056" spans="1:13" x14ac:dyDescent="0.55000000000000004">
      <c r="A5056">
        <v>8</v>
      </c>
      <c r="B5056" s="1" t="s">
        <v>546</v>
      </c>
      <c r="C5056" s="1" t="s">
        <v>6</v>
      </c>
      <c r="D5056">
        <v>3</v>
      </c>
      <c r="E5056" s="1" t="s">
        <v>257</v>
      </c>
      <c r="F5056">
        <v>1</v>
      </c>
      <c r="G5056" s="1" t="s">
        <v>376</v>
      </c>
      <c r="H5056" s="1" t="s">
        <v>28</v>
      </c>
      <c r="I5056">
        <v>3</v>
      </c>
      <c r="J5056" s="1" t="str">
        <f>+VLOOKUP(bloques1a3[[#This Row],[respuesta]],respuestas.emociones[],2,0)</f>
        <v>neutra</v>
      </c>
      <c r="K5056" s="1">
        <f>+VLOOKUP(bloques1a3[[#This Row],[niño]],BD.niños[[Código]:[edad]],5,0)</f>
        <v>8</v>
      </c>
      <c r="L5056" s="1">
        <f>+IF(bloques1a3[[#This Row],[correcta]]=bloques1a3[[#This Row],[respuesta]],1,0)</f>
        <v>0</v>
      </c>
      <c r="M5056" s="1">
        <f>+IF(bloques1a3[[#This Row],[Sexo]]="F",1,0)</f>
        <v>0</v>
      </c>
    </row>
    <row r="5057" spans="1:13" x14ac:dyDescent="0.55000000000000004">
      <c r="A5057">
        <v>8</v>
      </c>
      <c r="B5057" s="1" t="s">
        <v>546</v>
      </c>
      <c r="C5057" s="1" t="s">
        <v>6</v>
      </c>
      <c r="D5057">
        <v>3</v>
      </c>
      <c r="E5057" s="1" t="s">
        <v>299</v>
      </c>
      <c r="F5057">
        <v>1</v>
      </c>
      <c r="G5057" s="1" t="s">
        <v>376</v>
      </c>
      <c r="H5057" s="1" t="s">
        <v>28</v>
      </c>
      <c r="I5057">
        <v>3</v>
      </c>
      <c r="J5057" s="1" t="str">
        <f>+VLOOKUP(bloques1a3[[#This Row],[respuesta]],respuestas.emociones[],2,0)</f>
        <v>neutra</v>
      </c>
      <c r="K5057" s="1">
        <f>+VLOOKUP(bloques1a3[[#This Row],[niño]],BD.niños[[Código]:[edad]],5,0)</f>
        <v>8</v>
      </c>
      <c r="L5057" s="1">
        <f>+IF(bloques1a3[[#This Row],[correcta]]=bloques1a3[[#This Row],[respuesta]],1,0)</f>
        <v>0</v>
      </c>
      <c r="M5057" s="1">
        <f>+IF(bloques1a3[[#This Row],[Sexo]]="F",1,0)</f>
        <v>0</v>
      </c>
    </row>
    <row r="5058" spans="1:13" x14ac:dyDescent="0.55000000000000004">
      <c r="A5058">
        <v>8</v>
      </c>
      <c r="B5058" s="1" t="s">
        <v>546</v>
      </c>
      <c r="C5058" s="1" t="s">
        <v>6</v>
      </c>
      <c r="D5058">
        <v>3</v>
      </c>
      <c r="E5058" s="1" t="s">
        <v>301</v>
      </c>
      <c r="F5058">
        <v>1</v>
      </c>
      <c r="G5058" s="1" t="s">
        <v>375</v>
      </c>
      <c r="H5058" s="1" t="s">
        <v>28</v>
      </c>
      <c r="I5058">
        <v>3</v>
      </c>
      <c r="J5058" s="1" t="str">
        <f>+VLOOKUP(bloques1a3[[#This Row],[respuesta]],respuestas.emociones[],2,0)</f>
        <v>neutra</v>
      </c>
      <c r="K5058" s="1">
        <f>+VLOOKUP(bloques1a3[[#This Row],[niño]],BD.niños[[Código]:[edad]],5,0)</f>
        <v>5</v>
      </c>
      <c r="L5058" s="1">
        <f>+IF(bloques1a3[[#This Row],[correcta]]=bloques1a3[[#This Row],[respuesta]],1,0)</f>
        <v>0</v>
      </c>
      <c r="M5058" s="1">
        <f>+IF(bloques1a3[[#This Row],[Sexo]]="F",1,0)</f>
        <v>0</v>
      </c>
    </row>
    <row r="5059" spans="1:13" x14ac:dyDescent="0.55000000000000004">
      <c r="A5059">
        <v>8</v>
      </c>
      <c r="B5059" s="1" t="s">
        <v>546</v>
      </c>
      <c r="C5059" s="1" t="s">
        <v>6</v>
      </c>
      <c r="D5059">
        <v>3</v>
      </c>
      <c r="E5059" s="1" t="s">
        <v>305</v>
      </c>
      <c r="F5059">
        <v>1</v>
      </c>
      <c r="G5059" s="1" t="s">
        <v>376</v>
      </c>
      <c r="H5059" s="1" t="s">
        <v>28</v>
      </c>
      <c r="I5059">
        <v>3</v>
      </c>
      <c r="J5059" s="1" t="str">
        <f>+VLOOKUP(bloques1a3[[#This Row],[respuesta]],respuestas.emociones[],2,0)</f>
        <v>neutra</v>
      </c>
      <c r="K5059" s="1">
        <f>+VLOOKUP(bloques1a3[[#This Row],[niño]],BD.niños[[Código]:[edad]],5,0)</f>
        <v>8</v>
      </c>
      <c r="L5059" s="1">
        <f>+IF(bloques1a3[[#This Row],[correcta]]=bloques1a3[[#This Row],[respuesta]],1,0)</f>
        <v>0</v>
      </c>
      <c r="M5059" s="1">
        <f>+IF(bloques1a3[[#This Row],[Sexo]]="F",1,0)</f>
        <v>0</v>
      </c>
    </row>
    <row r="5060" spans="1:13" x14ac:dyDescent="0.55000000000000004">
      <c r="A5060">
        <v>8</v>
      </c>
      <c r="B5060" s="1" t="s">
        <v>546</v>
      </c>
      <c r="C5060" s="1" t="s">
        <v>6</v>
      </c>
      <c r="D5060">
        <v>3</v>
      </c>
      <c r="E5060" s="1" t="s">
        <v>308</v>
      </c>
      <c r="F5060">
        <v>3</v>
      </c>
      <c r="G5060" s="1" t="s">
        <v>377</v>
      </c>
      <c r="H5060" s="1" t="s">
        <v>28</v>
      </c>
      <c r="I5060">
        <v>3</v>
      </c>
      <c r="J5060" s="1" t="str">
        <f>+VLOOKUP(bloques1a3[[#This Row],[respuesta]],respuestas.emociones[],2,0)</f>
        <v>tristeza</v>
      </c>
      <c r="K5060" s="1">
        <f>+VLOOKUP(bloques1a3[[#This Row],[niño]],BD.niños[[Código]:[edad]],5,0)</f>
        <v>9</v>
      </c>
      <c r="L5060" s="1">
        <f>+IF(bloques1a3[[#This Row],[correcta]]=bloques1a3[[#This Row],[respuesta]],1,0)</f>
        <v>1</v>
      </c>
      <c r="M5060" s="1">
        <f>+IF(bloques1a3[[#This Row],[Sexo]]="F",1,0)</f>
        <v>0</v>
      </c>
    </row>
    <row r="5061" spans="1:13" x14ac:dyDescent="0.55000000000000004">
      <c r="A5061">
        <v>8</v>
      </c>
      <c r="B5061" s="1" t="s">
        <v>546</v>
      </c>
      <c r="C5061" s="1" t="s">
        <v>6</v>
      </c>
      <c r="D5061">
        <v>3</v>
      </c>
      <c r="E5061" s="1" t="s">
        <v>311</v>
      </c>
      <c r="F5061">
        <v>1</v>
      </c>
      <c r="G5061" s="1" t="s">
        <v>377</v>
      </c>
      <c r="H5061" s="1" t="s">
        <v>28</v>
      </c>
      <c r="I5061">
        <v>3</v>
      </c>
      <c r="J5061" s="1" t="str">
        <f>+VLOOKUP(bloques1a3[[#This Row],[respuesta]],respuestas.emociones[],2,0)</f>
        <v>neutra</v>
      </c>
      <c r="K5061" s="1">
        <f>+VLOOKUP(bloques1a3[[#This Row],[niño]],BD.niños[[Código]:[edad]],5,0)</f>
        <v>10</v>
      </c>
      <c r="L5061" s="1">
        <f>+IF(bloques1a3[[#This Row],[correcta]]=bloques1a3[[#This Row],[respuesta]],1,0)</f>
        <v>0</v>
      </c>
      <c r="M5061" s="1">
        <f>+IF(bloques1a3[[#This Row],[Sexo]]="F",1,0)</f>
        <v>0</v>
      </c>
    </row>
    <row r="5062" spans="1:13" x14ac:dyDescent="0.55000000000000004">
      <c r="A5062">
        <v>8</v>
      </c>
      <c r="B5062" s="1" t="s">
        <v>546</v>
      </c>
      <c r="C5062" s="1" t="s">
        <v>6</v>
      </c>
      <c r="D5062">
        <v>3</v>
      </c>
      <c r="E5062" s="1" t="s">
        <v>314</v>
      </c>
      <c r="F5062">
        <v>1</v>
      </c>
      <c r="G5062" s="1" t="s">
        <v>377</v>
      </c>
      <c r="H5062" s="1" t="s">
        <v>28</v>
      </c>
      <c r="I5062">
        <v>3</v>
      </c>
      <c r="J5062" s="1" t="str">
        <f>+VLOOKUP(bloques1a3[[#This Row],[respuesta]],respuestas.emociones[],2,0)</f>
        <v>neutra</v>
      </c>
      <c r="K5062" s="1">
        <f>+VLOOKUP(bloques1a3[[#This Row],[niño]],BD.niños[[Código]:[edad]],5,0)</f>
        <v>10</v>
      </c>
      <c r="L5062" s="1">
        <f>+IF(bloques1a3[[#This Row],[correcta]]=bloques1a3[[#This Row],[respuesta]],1,0)</f>
        <v>0</v>
      </c>
      <c r="M5062" s="1">
        <f>+IF(bloques1a3[[#This Row],[Sexo]]="F",1,0)</f>
        <v>0</v>
      </c>
    </row>
    <row r="5063" spans="1:13" x14ac:dyDescent="0.55000000000000004">
      <c r="A5063">
        <v>8</v>
      </c>
      <c r="B5063" s="1" t="s">
        <v>546</v>
      </c>
      <c r="C5063" s="1" t="s">
        <v>6</v>
      </c>
      <c r="D5063">
        <v>3</v>
      </c>
      <c r="E5063" s="1" t="s">
        <v>372</v>
      </c>
      <c r="F5063">
        <v>1</v>
      </c>
      <c r="G5063" s="1" t="s">
        <v>377</v>
      </c>
      <c r="H5063" s="1" t="s">
        <v>28</v>
      </c>
      <c r="I5063">
        <v>3</v>
      </c>
      <c r="J5063" s="1" t="str">
        <f>+VLOOKUP(bloques1a3[[#This Row],[respuesta]],respuestas.emociones[],2,0)</f>
        <v>neutra</v>
      </c>
      <c r="K5063" s="1">
        <f>+VLOOKUP(bloques1a3[[#This Row],[niño]],BD.niños[[Código]:[edad]],5,0)</f>
        <v>9</v>
      </c>
      <c r="L5063" s="1">
        <f>+IF(bloques1a3[[#This Row],[correcta]]=bloques1a3[[#This Row],[respuesta]],1,0)</f>
        <v>0</v>
      </c>
      <c r="M5063" s="1">
        <f>+IF(bloques1a3[[#This Row],[Sexo]]="F",1,0)</f>
        <v>0</v>
      </c>
    </row>
    <row r="5064" spans="1:13" x14ac:dyDescent="0.55000000000000004">
      <c r="A5064">
        <v>8</v>
      </c>
      <c r="B5064" s="1" t="s">
        <v>546</v>
      </c>
      <c r="C5064" s="1" t="s">
        <v>6</v>
      </c>
      <c r="D5064">
        <v>3</v>
      </c>
      <c r="E5064" s="1" t="s">
        <v>337</v>
      </c>
      <c r="F5064">
        <v>1</v>
      </c>
      <c r="G5064" s="1" t="s">
        <v>376</v>
      </c>
      <c r="H5064" s="1" t="s">
        <v>28</v>
      </c>
      <c r="I5064">
        <v>3</v>
      </c>
      <c r="J5064" s="1" t="str">
        <f>+VLOOKUP(bloques1a3[[#This Row],[respuesta]],respuestas.emociones[],2,0)</f>
        <v>neutra</v>
      </c>
      <c r="K5064" s="1">
        <f>+VLOOKUP(bloques1a3[[#This Row],[niño]],BD.niños[[Código]:[edad]],5,0)</f>
        <v>8</v>
      </c>
      <c r="L5064" s="1">
        <f>+IF(bloques1a3[[#This Row],[correcta]]=bloques1a3[[#This Row],[respuesta]],1,0)</f>
        <v>0</v>
      </c>
      <c r="M5064" s="1">
        <f>+IF(bloques1a3[[#This Row],[Sexo]]="F",1,0)</f>
        <v>0</v>
      </c>
    </row>
    <row r="5065" spans="1:13" x14ac:dyDescent="0.55000000000000004">
      <c r="A5065">
        <v>8</v>
      </c>
      <c r="B5065" s="1" t="s">
        <v>546</v>
      </c>
      <c r="C5065" s="1" t="s">
        <v>6</v>
      </c>
      <c r="D5065">
        <v>3</v>
      </c>
      <c r="E5065" s="1" t="s">
        <v>341</v>
      </c>
      <c r="F5065">
        <v>3</v>
      </c>
      <c r="G5065" s="1" t="s">
        <v>376</v>
      </c>
      <c r="H5065" s="1" t="s">
        <v>29</v>
      </c>
      <c r="I5065">
        <v>3</v>
      </c>
      <c r="J5065" s="1" t="str">
        <f>+VLOOKUP(bloques1a3[[#This Row],[respuesta]],respuestas.emociones[],2,0)</f>
        <v>tristeza</v>
      </c>
      <c r="K5065" s="1">
        <f>+VLOOKUP(bloques1a3[[#This Row],[niño]],BD.niños[[Código]:[edad]],5,0)</f>
        <v>8</v>
      </c>
      <c r="L5065" s="1">
        <f>+IF(bloques1a3[[#This Row],[correcta]]=bloques1a3[[#This Row],[respuesta]],1,0)</f>
        <v>1</v>
      </c>
      <c r="M5065" s="1">
        <f>+IF(bloques1a3[[#This Row],[Sexo]]="F",1,0)</f>
        <v>1</v>
      </c>
    </row>
    <row r="5066" spans="1:13" x14ac:dyDescent="0.55000000000000004">
      <c r="A5066">
        <v>8</v>
      </c>
      <c r="B5066" s="1" t="s">
        <v>546</v>
      </c>
      <c r="C5066" s="1" t="s">
        <v>6</v>
      </c>
      <c r="D5066">
        <v>3</v>
      </c>
      <c r="E5066" s="1" t="s">
        <v>344</v>
      </c>
      <c r="F5066">
        <v>1</v>
      </c>
      <c r="G5066" s="1" t="s">
        <v>375</v>
      </c>
      <c r="H5066" s="1" t="s">
        <v>29</v>
      </c>
      <c r="I5066">
        <v>3</v>
      </c>
      <c r="J5066" s="1" t="str">
        <f>+VLOOKUP(bloques1a3[[#This Row],[respuesta]],respuestas.emociones[],2,0)</f>
        <v>neutra</v>
      </c>
      <c r="K5066" s="1">
        <f>+VLOOKUP(bloques1a3[[#This Row],[niño]],BD.niños[[Código]:[edad]],5,0)</f>
        <v>6</v>
      </c>
      <c r="L5066" s="1">
        <f>+IF(bloques1a3[[#This Row],[correcta]]=bloques1a3[[#This Row],[respuesta]],1,0)</f>
        <v>0</v>
      </c>
      <c r="M5066" s="1">
        <f>+IF(bloques1a3[[#This Row],[Sexo]]="F",1,0)</f>
        <v>1</v>
      </c>
    </row>
    <row r="5067" spans="1:13" x14ac:dyDescent="0.55000000000000004">
      <c r="A5067">
        <v>8</v>
      </c>
      <c r="B5067" s="1" t="s">
        <v>546</v>
      </c>
      <c r="C5067" s="1" t="s">
        <v>6</v>
      </c>
      <c r="D5067">
        <v>3</v>
      </c>
      <c r="E5067" s="1" t="s">
        <v>348</v>
      </c>
      <c r="F5067">
        <v>3</v>
      </c>
      <c r="G5067" s="1" t="s">
        <v>375</v>
      </c>
      <c r="H5067" s="1" t="s">
        <v>28</v>
      </c>
      <c r="I5067">
        <v>3</v>
      </c>
      <c r="J5067" s="1" t="str">
        <f>+VLOOKUP(bloques1a3[[#This Row],[respuesta]],respuestas.emociones[],2,0)</f>
        <v>tristeza</v>
      </c>
      <c r="K5067" s="1">
        <f>+VLOOKUP(bloques1a3[[#This Row],[niño]],BD.niños[[Código]:[edad]],5,0)</f>
        <v>6</v>
      </c>
      <c r="L5067" s="1">
        <f>+IF(bloques1a3[[#This Row],[correcta]]=bloques1a3[[#This Row],[respuesta]],1,0)</f>
        <v>1</v>
      </c>
      <c r="M5067" s="1">
        <f>+IF(bloques1a3[[#This Row],[Sexo]]="F",1,0)</f>
        <v>0</v>
      </c>
    </row>
    <row r="5068" spans="1:13" x14ac:dyDescent="0.55000000000000004">
      <c r="A5068">
        <v>9</v>
      </c>
      <c r="B5068" s="1" t="s">
        <v>547</v>
      </c>
      <c r="C5068" s="1" t="s">
        <v>3</v>
      </c>
      <c r="D5068">
        <v>4</v>
      </c>
      <c r="E5068" s="1" t="s">
        <v>89</v>
      </c>
      <c r="F5068">
        <v>6</v>
      </c>
      <c r="G5068" s="1" t="s">
        <v>377</v>
      </c>
      <c r="H5068" s="1" t="s">
        <v>29</v>
      </c>
      <c r="I5068">
        <v>3</v>
      </c>
      <c r="J5068" s="1" t="str">
        <f>+VLOOKUP(bloques1a3[[#This Row],[respuesta]],respuestas.emociones[],2,0)</f>
        <v>sorpresa</v>
      </c>
      <c r="K5068" s="1">
        <f>+VLOOKUP(bloques1a3[[#This Row],[niño]],BD.niños[[Código]:[edad]],5,0)</f>
        <v>10</v>
      </c>
      <c r="L5068" s="1">
        <f>+IF(bloques1a3[[#This Row],[correcta]]=bloques1a3[[#This Row],[respuesta]],1,0)</f>
        <v>0</v>
      </c>
      <c r="M5068" s="1">
        <f>+IF(bloques1a3[[#This Row],[Sexo]]="F",1,0)</f>
        <v>1</v>
      </c>
    </row>
    <row r="5069" spans="1:13" x14ac:dyDescent="0.55000000000000004">
      <c r="A5069">
        <v>9</v>
      </c>
      <c r="B5069" s="1" t="s">
        <v>547</v>
      </c>
      <c r="C5069" s="1" t="s">
        <v>3</v>
      </c>
      <c r="D5069">
        <v>4</v>
      </c>
      <c r="E5069" s="1" t="s">
        <v>93</v>
      </c>
      <c r="F5069">
        <v>4</v>
      </c>
      <c r="G5069" s="1" t="s">
        <v>377</v>
      </c>
      <c r="H5069" s="1" t="s">
        <v>29</v>
      </c>
      <c r="I5069">
        <v>3</v>
      </c>
      <c r="J5069" s="1" t="str">
        <f>+VLOOKUP(bloques1a3[[#This Row],[respuesta]],respuestas.emociones[],2,0)</f>
        <v>enojo</v>
      </c>
      <c r="K5069" s="1">
        <f>+VLOOKUP(bloques1a3[[#This Row],[niño]],BD.niños[[Código]:[edad]],5,0)</f>
        <v>10</v>
      </c>
      <c r="L5069" s="1">
        <f>+IF(bloques1a3[[#This Row],[correcta]]=bloques1a3[[#This Row],[respuesta]],1,0)</f>
        <v>1</v>
      </c>
      <c r="M5069" s="1">
        <f>+IF(bloques1a3[[#This Row],[Sexo]]="F",1,0)</f>
        <v>1</v>
      </c>
    </row>
    <row r="5070" spans="1:13" x14ac:dyDescent="0.55000000000000004">
      <c r="A5070">
        <v>9</v>
      </c>
      <c r="B5070" s="1" t="s">
        <v>547</v>
      </c>
      <c r="C5070" s="1" t="s">
        <v>3</v>
      </c>
      <c r="D5070">
        <v>4</v>
      </c>
      <c r="E5070" s="1" t="s">
        <v>97</v>
      </c>
      <c r="F5070">
        <v>4</v>
      </c>
      <c r="G5070" s="1" t="s">
        <v>377</v>
      </c>
      <c r="H5070" s="1" t="s">
        <v>29</v>
      </c>
      <c r="I5070">
        <v>3</v>
      </c>
      <c r="J5070" s="1" t="str">
        <f>+VLOOKUP(bloques1a3[[#This Row],[respuesta]],respuestas.emociones[],2,0)</f>
        <v>enojo</v>
      </c>
      <c r="K5070" s="1">
        <f>+VLOOKUP(bloques1a3[[#This Row],[niño]],BD.niños[[Código]:[edad]],5,0)</f>
        <v>10</v>
      </c>
      <c r="L5070" s="1">
        <f>+IF(bloques1a3[[#This Row],[correcta]]=bloques1a3[[#This Row],[respuesta]],1,0)</f>
        <v>1</v>
      </c>
      <c r="M5070" s="1">
        <f>+IF(bloques1a3[[#This Row],[Sexo]]="F",1,0)</f>
        <v>1</v>
      </c>
    </row>
    <row r="5071" spans="1:13" x14ac:dyDescent="0.55000000000000004">
      <c r="A5071">
        <v>9</v>
      </c>
      <c r="B5071" s="1" t="s">
        <v>547</v>
      </c>
      <c r="C5071" s="1" t="s">
        <v>3</v>
      </c>
      <c r="D5071">
        <v>4</v>
      </c>
      <c r="E5071" s="1" t="s">
        <v>101</v>
      </c>
      <c r="F5071">
        <v>4</v>
      </c>
      <c r="G5071" s="1" t="s">
        <v>377</v>
      </c>
      <c r="H5071" s="1" t="s">
        <v>29</v>
      </c>
      <c r="I5071">
        <v>3</v>
      </c>
      <c r="J5071" s="1" t="str">
        <f>+VLOOKUP(bloques1a3[[#This Row],[respuesta]],respuestas.emociones[],2,0)</f>
        <v>enojo</v>
      </c>
      <c r="K5071" s="1">
        <f>+VLOOKUP(bloques1a3[[#This Row],[niño]],BD.niños[[Código]:[edad]],5,0)</f>
        <v>10</v>
      </c>
      <c r="L5071" s="1">
        <f>+IF(bloques1a3[[#This Row],[correcta]]=bloques1a3[[#This Row],[respuesta]],1,0)</f>
        <v>1</v>
      </c>
      <c r="M5071" s="1">
        <f>+IF(bloques1a3[[#This Row],[Sexo]]="F",1,0)</f>
        <v>1</v>
      </c>
    </row>
    <row r="5072" spans="1:13" x14ac:dyDescent="0.55000000000000004">
      <c r="A5072">
        <v>9</v>
      </c>
      <c r="B5072" s="1" t="s">
        <v>547</v>
      </c>
      <c r="C5072" s="1" t="s">
        <v>3</v>
      </c>
      <c r="D5072">
        <v>4</v>
      </c>
      <c r="E5072" s="1" t="s">
        <v>150</v>
      </c>
      <c r="F5072">
        <v>4</v>
      </c>
      <c r="G5072" s="1" t="s">
        <v>375</v>
      </c>
      <c r="H5072" s="1" t="s">
        <v>29</v>
      </c>
      <c r="I5072">
        <v>3</v>
      </c>
      <c r="J5072" s="1" t="str">
        <f>+VLOOKUP(bloques1a3[[#This Row],[respuesta]],respuestas.emociones[],2,0)</f>
        <v>enojo</v>
      </c>
      <c r="K5072" s="1">
        <f>+VLOOKUP(bloques1a3[[#This Row],[niño]],BD.niños[[Código]:[edad]],5,0)</f>
        <v>6</v>
      </c>
      <c r="L5072" s="1">
        <f>+IF(bloques1a3[[#This Row],[correcta]]=bloques1a3[[#This Row],[respuesta]],1,0)</f>
        <v>1</v>
      </c>
      <c r="M5072" s="1">
        <f>+IF(bloques1a3[[#This Row],[Sexo]]="F",1,0)</f>
        <v>1</v>
      </c>
    </row>
    <row r="5073" spans="1:13" x14ac:dyDescent="0.55000000000000004">
      <c r="A5073">
        <v>9</v>
      </c>
      <c r="B5073" s="1" t="s">
        <v>547</v>
      </c>
      <c r="C5073" s="1" t="s">
        <v>3</v>
      </c>
      <c r="D5073">
        <v>4</v>
      </c>
      <c r="E5073" s="1" t="s">
        <v>153</v>
      </c>
      <c r="F5073">
        <v>4</v>
      </c>
      <c r="G5073" s="1" t="s">
        <v>376</v>
      </c>
      <c r="H5073" s="1" t="s">
        <v>28</v>
      </c>
      <c r="I5073">
        <v>3</v>
      </c>
      <c r="J5073" s="1" t="str">
        <f>+VLOOKUP(bloques1a3[[#This Row],[respuesta]],respuestas.emociones[],2,0)</f>
        <v>enojo</v>
      </c>
      <c r="K5073" s="1">
        <f>+VLOOKUP(bloques1a3[[#This Row],[niño]],BD.niños[[Código]:[edad]],5,0)</f>
        <v>7</v>
      </c>
      <c r="L5073" s="1">
        <f>+IF(bloques1a3[[#This Row],[correcta]]=bloques1a3[[#This Row],[respuesta]],1,0)</f>
        <v>1</v>
      </c>
      <c r="M5073" s="1">
        <f>+IF(bloques1a3[[#This Row],[Sexo]]="F",1,0)</f>
        <v>0</v>
      </c>
    </row>
    <row r="5074" spans="1:13" x14ac:dyDescent="0.55000000000000004">
      <c r="A5074">
        <v>9</v>
      </c>
      <c r="B5074" s="1" t="s">
        <v>547</v>
      </c>
      <c r="C5074" s="1" t="s">
        <v>3</v>
      </c>
      <c r="D5074">
        <v>4</v>
      </c>
      <c r="E5074" s="1" t="s">
        <v>157</v>
      </c>
      <c r="F5074">
        <v>4</v>
      </c>
      <c r="G5074" s="1" t="s">
        <v>376</v>
      </c>
      <c r="H5074" s="1" t="s">
        <v>28</v>
      </c>
      <c r="I5074">
        <v>3</v>
      </c>
      <c r="J5074" s="1" t="str">
        <f>+VLOOKUP(bloques1a3[[#This Row],[respuesta]],respuestas.emociones[],2,0)</f>
        <v>enojo</v>
      </c>
      <c r="K5074" s="1">
        <f>+VLOOKUP(bloques1a3[[#This Row],[niño]],BD.niños[[Código]:[edad]],5,0)</f>
        <v>7</v>
      </c>
      <c r="L5074" s="1">
        <f>+IF(bloques1a3[[#This Row],[correcta]]=bloques1a3[[#This Row],[respuesta]],1,0)</f>
        <v>1</v>
      </c>
      <c r="M5074" s="1">
        <f>+IF(bloques1a3[[#This Row],[Sexo]]="F",1,0)</f>
        <v>0</v>
      </c>
    </row>
    <row r="5075" spans="1:13" x14ac:dyDescent="0.55000000000000004">
      <c r="A5075">
        <v>9</v>
      </c>
      <c r="B5075" s="1" t="s">
        <v>547</v>
      </c>
      <c r="C5075" s="1" t="s">
        <v>3</v>
      </c>
      <c r="D5075">
        <v>4</v>
      </c>
      <c r="E5075" s="1" t="s">
        <v>164</v>
      </c>
      <c r="F5075">
        <v>4</v>
      </c>
      <c r="G5075" s="1" t="s">
        <v>375</v>
      </c>
      <c r="H5075" s="1" t="s">
        <v>28</v>
      </c>
      <c r="I5075">
        <v>3</v>
      </c>
      <c r="J5075" s="1" t="str">
        <f>+VLOOKUP(bloques1a3[[#This Row],[respuesta]],respuestas.emociones[],2,0)</f>
        <v>enojo</v>
      </c>
      <c r="K5075" s="1">
        <f>+VLOOKUP(bloques1a3[[#This Row],[niño]],BD.niños[[Código]:[edad]],5,0)</f>
        <v>6</v>
      </c>
      <c r="L5075" s="1">
        <f>+IF(bloques1a3[[#This Row],[correcta]]=bloques1a3[[#This Row],[respuesta]],1,0)</f>
        <v>1</v>
      </c>
      <c r="M5075" s="1">
        <f>+IF(bloques1a3[[#This Row],[Sexo]]="F",1,0)</f>
        <v>0</v>
      </c>
    </row>
    <row r="5076" spans="1:13" x14ac:dyDescent="0.55000000000000004">
      <c r="A5076">
        <v>9</v>
      </c>
      <c r="B5076" s="1" t="s">
        <v>547</v>
      </c>
      <c r="C5076" s="1" t="s">
        <v>3</v>
      </c>
      <c r="D5076">
        <v>4</v>
      </c>
      <c r="E5076" s="1" t="s">
        <v>165</v>
      </c>
      <c r="F5076">
        <v>4</v>
      </c>
      <c r="G5076" s="1" t="s">
        <v>375</v>
      </c>
      <c r="H5076" s="1" t="s">
        <v>28</v>
      </c>
      <c r="I5076">
        <v>3</v>
      </c>
      <c r="J5076" s="1" t="str">
        <f>+VLOOKUP(bloques1a3[[#This Row],[respuesta]],respuestas.emociones[],2,0)</f>
        <v>enojo</v>
      </c>
      <c r="K5076" s="1">
        <f>+VLOOKUP(bloques1a3[[#This Row],[niño]],BD.niños[[Código]:[edad]],5,0)</f>
        <v>5</v>
      </c>
      <c r="L5076" s="1">
        <f>+IF(bloques1a3[[#This Row],[correcta]]=bloques1a3[[#This Row],[respuesta]],1,0)</f>
        <v>1</v>
      </c>
      <c r="M5076" s="1">
        <f>+IF(bloques1a3[[#This Row],[Sexo]]="F",1,0)</f>
        <v>0</v>
      </c>
    </row>
    <row r="5077" spans="1:13" x14ac:dyDescent="0.55000000000000004">
      <c r="A5077">
        <v>9</v>
      </c>
      <c r="B5077" s="1" t="s">
        <v>547</v>
      </c>
      <c r="C5077" s="1" t="s">
        <v>3</v>
      </c>
      <c r="D5077">
        <v>4</v>
      </c>
      <c r="E5077" s="1" t="s">
        <v>168</v>
      </c>
      <c r="F5077">
        <v>4</v>
      </c>
      <c r="G5077" s="1" t="s">
        <v>376</v>
      </c>
      <c r="H5077" s="1" t="s">
        <v>29</v>
      </c>
      <c r="I5077">
        <v>3</v>
      </c>
      <c r="J5077" s="1" t="str">
        <f>+VLOOKUP(bloques1a3[[#This Row],[respuesta]],respuestas.emociones[],2,0)</f>
        <v>enojo</v>
      </c>
      <c r="K5077" s="1">
        <f>+VLOOKUP(bloques1a3[[#This Row],[niño]],BD.niños[[Código]:[edad]],5,0)</f>
        <v>7</v>
      </c>
      <c r="L5077" s="1">
        <f>+IF(bloques1a3[[#This Row],[correcta]]=bloques1a3[[#This Row],[respuesta]],1,0)</f>
        <v>1</v>
      </c>
      <c r="M5077" s="1">
        <f>+IF(bloques1a3[[#This Row],[Sexo]]="F",1,0)</f>
        <v>1</v>
      </c>
    </row>
    <row r="5078" spans="1:13" x14ac:dyDescent="0.55000000000000004">
      <c r="A5078">
        <v>9</v>
      </c>
      <c r="B5078" s="1" t="s">
        <v>547</v>
      </c>
      <c r="C5078" s="1" t="s">
        <v>3</v>
      </c>
      <c r="D5078">
        <v>4</v>
      </c>
      <c r="E5078" s="1" t="s">
        <v>172</v>
      </c>
      <c r="F5078">
        <v>4</v>
      </c>
      <c r="G5078" s="1" t="s">
        <v>376</v>
      </c>
      <c r="H5078" s="1" t="s">
        <v>29</v>
      </c>
      <c r="I5078">
        <v>3</v>
      </c>
      <c r="J5078" s="1" t="str">
        <f>+VLOOKUP(bloques1a3[[#This Row],[respuesta]],respuestas.emociones[],2,0)</f>
        <v>enojo</v>
      </c>
      <c r="K5078" s="1">
        <f>+VLOOKUP(bloques1a3[[#This Row],[niño]],BD.niños[[Código]:[edad]],5,0)</f>
        <v>8</v>
      </c>
      <c r="L5078" s="1">
        <f>+IF(bloques1a3[[#This Row],[correcta]]=bloques1a3[[#This Row],[respuesta]],1,0)</f>
        <v>1</v>
      </c>
      <c r="M5078" s="1">
        <f>+IF(bloques1a3[[#This Row],[Sexo]]="F",1,0)</f>
        <v>1</v>
      </c>
    </row>
    <row r="5079" spans="1:13" x14ac:dyDescent="0.55000000000000004">
      <c r="A5079">
        <v>9</v>
      </c>
      <c r="B5079" s="1" t="s">
        <v>547</v>
      </c>
      <c r="C5079" s="1" t="s">
        <v>3</v>
      </c>
      <c r="D5079">
        <v>4</v>
      </c>
      <c r="E5079" s="1" t="s">
        <v>176</v>
      </c>
      <c r="F5079">
        <v>4</v>
      </c>
      <c r="G5079" s="1" t="s">
        <v>375</v>
      </c>
      <c r="H5079" s="1" t="s">
        <v>29</v>
      </c>
      <c r="I5079">
        <v>3</v>
      </c>
      <c r="J5079" s="1" t="str">
        <f>+VLOOKUP(bloques1a3[[#This Row],[respuesta]],respuestas.emociones[],2,0)</f>
        <v>enojo</v>
      </c>
      <c r="K5079" s="1">
        <f>+VLOOKUP(bloques1a3[[#This Row],[niño]],BD.niños[[Código]:[edad]],5,0)</f>
        <v>5</v>
      </c>
      <c r="L5079" s="1">
        <f>+IF(bloques1a3[[#This Row],[correcta]]=bloques1a3[[#This Row],[respuesta]],1,0)</f>
        <v>1</v>
      </c>
      <c r="M5079" s="1">
        <f>+IF(bloques1a3[[#This Row],[Sexo]]="F",1,0)</f>
        <v>1</v>
      </c>
    </row>
    <row r="5080" spans="1:13" x14ac:dyDescent="0.55000000000000004">
      <c r="A5080">
        <v>9</v>
      </c>
      <c r="B5080" s="1" t="s">
        <v>547</v>
      </c>
      <c r="C5080" s="1" t="s">
        <v>3</v>
      </c>
      <c r="D5080">
        <v>4</v>
      </c>
      <c r="E5080" s="1" t="s">
        <v>180</v>
      </c>
      <c r="F5080">
        <v>4</v>
      </c>
      <c r="G5080" s="1" t="s">
        <v>376</v>
      </c>
      <c r="H5080" s="1" t="s">
        <v>29</v>
      </c>
      <c r="I5080">
        <v>3</v>
      </c>
      <c r="J5080" s="1" t="str">
        <f>+VLOOKUP(bloques1a3[[#This Row],[respuesta]],respuestas.emociones[],2,0)</f>
        <v>enojo</v>
      </c>
      <c r="K5080" s="1">
        <f>+VLOOKUP(bloques1a3[[#This Row],[niño]],BD.niños[[Código]:[edad]],5,0)</f>
        <v>8</v>
      </c>
      <c r="L5080" s="1">
        <f>+IF(bloques1a3[[#This Row],[correcta]]=bloques1a3[[#This Row],[respuesta]],1,0)</f>
        <v>1</v>
      </c>
      <c r="M5080" s="1">
        <f>+IF(bloques1a3[[#This Row],[Sexo]]="F",1,0)</f>
        <v>1</v>
      </c>
    </row>
    <row r="5081" spans="1:13" x14ac:dyDescent="0.55000000000000004">
      <c r="A5081">
        <v>9</v>
      </c>
      <c r="B5081" s="1" t="s">
        <v>547</v>
      </c>
      <c r="C5081" s="1" t="s">
        <v>3</v>
      </c>
      <c r="D5081">
        <v>4</v>
      </c>
      <c r="E5081" s="1" t="s">
        <v>234</v>
      </c>
      <c r="F5081">
        <v>4</v>
      </c>
      <c r="G5081" s="1" t="s">
        <v>377</v>
      </c>
      <c r="H5081" s="1" t="s">
        <v>28</v>
      </c>
      <c r="I5081">
        <v>3</v>
      </c>
      <c r="J5081" s="1" t="str">
        <f>+VLOOKUP(bloques1a3[[#This Row],[respuesta]],respuestas.emociones[],2,0)</f>
        <v>enojo</v>
      </c>
      <c r="K5081" s="1">
        <f>+VLOOKUP(bloques1a3[[#This Row],[niño]],BD.niños[[Código]:[edad]],5,0)</f>
        <v>10</v>
      </c>
      <c r="L5081" s="1">
        <f>+IF(bloques1a3[[#This Row],[correcta]]=bloques1a3[[#This Row],[respuesta]],1,0)</f>
        <v>1</v>
      </c>
      <c r="M5081" s="1">
        <f>+IF(bloques1a3[[#This Row],[Sexo]]="F",1,0)</f>
        <v>0</v>
      </c>
    </row>
    <row r="5082" spans="1:13" x14ac:dyDescent="0.55000000000000004">
      <c r="A5082">
        <v>9</v>
      </c>
      <c r="B5082" s="1" t="s">
        <v>547</v>
      </c>
      <c r="C5082" s="1" t="s">
        <v>3</v>
      </c>
      <c r="D5082">
        <v>4</v>
      </c>
      <c r="E5082" s="1" t="s">
        <v>238</v>
      </c>
      <c r="F5082">
        <v>4</v>
      </c>
      <c r="G5082" s="1" t="s">
        <v>377</v>
      </c>
      <c r="H5082" s="1" t="s">
        <v>28</v>
      </c>
      <c r="I5082">
        <v>3</v>
      </c>
      <c r="J5082" s="1" t="str">
        <f>+VLOOKUP(bloques1a3[[#This Row],[respuesta]],respuestas.emociones[],2,0)</f>
        <v>enojo</v>
      </c>
      <c r="K5082" s="1">
        <f>+VLOOKUP(bloques1a3[[#This Row],[niño]],BD.niños[[Código]:[edad]],5,0)</f>
        <v>10</v>
      </c>
      <c r="L5082" s="1">
        <f>+IF(bloques1a3[[#This Row],[correcta]]=bloques1a3[[#This Row],[respuesta]],1,0)</f>
        <v>1</v>
      </c>
      <c r="M5082" s="1">
        <f>+IF(bloques1a3[[#This Row],[Sexo]]="F",1,0)</f>
        <v>0</v>
      </c>
    </row>
    <row r="5083" spans="1:13" x14ac:dyDescent="0.55000000000000004">
      <c r="A5083">
        <v>9</v>
      </c>
      <c r="B5083" s="1" t="s">
        <v>547</v>
      </c>
      <c r="C5083" s="1" t="s">
        <v>3</v>
      </c>
      <c r="D5083">
        <v>4</v>
      </c>
      <c r="E5083" s="1" t="s">
        <v>241</v>
      </c>
      <c r="F5083">
        <v>4</v>
      </c>
      <c r="G5083" s="1" t="s">
        <v>377</v>
      </c>
      <c r="H5083" s="1" t="s">
        <v>29</v>
      </c>
      <c r="I5083">
        <v>3</v>
      </c>
      <c r="J5083" s="1" t="str">
        <f>+VLOOKUP(bloques1a3[[#This Row],[respuesta]],respuestas.emociones[],2,0)</f>
        <v>enojo</v>
      </c>
      <c r="K5083" s="1">
        <f>+VLOOKUP(bloques1a3[[#This Row],[niño]],BD.niños[[Código]:[edad]],5,0)</f>
        <v>10</v>
      </c>
      <c r="L5083" s="1">
        <f>+IF(bloques1a3[[#This Row],[correcta]]=bloques1a3[[#This Row],[respuesta]],1,0)</f>
        <v>1</v>
      </c>
      <c r="M5083" s="1">
        <f>+IF(bloques1a3[[#This Row],[Sexo]]="F",1,0)</f>
        <v>1</v>
      </c>
    </row>
    <row r="5084" spans="1:13" x14ac:dyDescent="0.55000000000000004">
      <c r="A5084">
        <v>9</v>
      </c>
      <c r="B5084" s="1" t="s">
        <v>547</v>
      </c>
      <c r="C5084" s="1" t="s">
        <v>3</v>
      </c>
      <c r="D5084">
        <v>4</v>
      </c>
      <c r="E5084" s="1" t="s">
        <v>245</v>
      </c>
      <c r="F5084">
        <v>4</v>
      </c>
      <c r="G5084" s="1" t="s">
        <v>376</v>
      </c>
      <c r="H5084" s="1" t="s">
        <v>28</v>
      </c>
      <c r="I5084">
        <v>3</v>
      </c>
      <c r="J5084" s="1" t="str">
        <f>+VLOOKUP(bloques1a3[[#This Row],[respuesta]],respuestas.emociones[],2,0)</f>
        <v>enojo</v>
      </c>
      <c r="K5084" s="1">
        <f>+VLOOKUP(bloques1a3[[#This Row],[niño]],BD.niños[[Código]:[edad]],5,0)</f>
        <v>8</v>
      </c>
      <c r="L5084" s="1">
        <f>+IF(bloques1a3[[#This Row],[correcta]]=bloques1a3[[#This Row],[respuesta]],1,0)</f>
        <v>1</v>
      </c>
      <c r="M5084" s="1">
        <f>+IF(bloques1a3[[#This Row],[Sexo]]="F",1,0)</f>
        <v>0</v>
      </c>
    </row>
    <row r="5085" spans="1:13" x14ac:dyDescent="0.55000000000000004">
      <c r="A5085">
        <v>9</v>
      </c>
      <c r="B5085" s="1" t="s">
        <v>547</v>
      </c>
      <c r="C5085" s="1" t="s">
        <v>3</v>
      </c>
      <c r="D5085">
        <v>4</v>
      </c>
      <c r="E5085" s="1" t="s">
        <v>249</v>
      </c>
      <c r="F5085">
        <v>4</v>
      </c>
      <c r="G5085" s="1" t="s">
        <v>375</v>
      </c>
      <c r="H5085" s="1" t="s">
        <v>28</v>
      </c>
      <c r="I5085">
        <v>3</v>
      </c>
      <c r="J5085" s="1" t="str">
        <f>+VLOOKUP(bloques1a3[[#This Row],[respuesta]],respuestas.emociones[],2,0)</f>
        <v>enojo</v>
      </c>
      <c r="K5085" s="1">
        <f>+VLOOKUP(bloques1a3[[#This Row],[niño]],BD.niños[[Código]:[edad]],5,0)</f>
        <v>6</v>
      </c>
      <c r="L5085" s="1">
        <f>+IF(bloques1a3[[#This Row],[correcta]]=bloques1a3[[#This Row],[respuesta]],1,0)</f>
        <v>1</v>
      </c>
      <c r="M5085" s="1">
        <f>+IF(bloques1a3[[#This Row],[Sexo]]="F",1,0)</f>
        <v>0</v>
      </c>
    </row>
    <row r="5086" spans="1:13" x14ac:dyDescent="0.55000000000000004">
      <c r="A5086">
        <v>9</v>
      </c>
      <c r="B5086" s="1" t="s">
        <v>547</v>
      </c>
      <c r="C5086" s="1" t="s">
        <v>3</v>
      </c>
      <c r="D5086">
        <v>4</v>
      </c>
      <c r="E5086" s="1" t="s">
        <v>253</v>
      </c>
      <c r="F5086">
        <v>4</v>
      </c>
      <c r="G5086" s="1" t="s">
        <v>376</v>
      </c>
      <c r="H5086" s="1" t="s">
        <v>28</v>
      </c>
      <c r="I5086">
        <v>3</v>
      </c>
      <c r="J5086" s="1" t="str">
        <f>+VLOOKUP(bloques1a3[[#This Row],[respuesta]],respuestas.emociones[],2,0)</f>
        <v>enojo</v>
      </c>
      <c r="K5086" s="1">
        <f>+VLOOKUP(bloques1a3[[#This Row],[niño]],BD.niños[[Código]:[edad]],5,0)</f>
        <v>7</v>
      </c>
      <c r="L5086" s="1">
        <f>+IF(bloques1a3[[#This Row],[correcta]]=bloques1a3[[#This Row],[respuesta]],1,0)</f>
        <v>1</v>
      </c>
      <c r="M5086" s="1">
        <f>+IF(bloques1a3[[#This Row],[Sexo]]="F",1,0)</f>
        <v>0</v>
      </c>
    </row>
    <row r="5087" spans="1:13" x14ac:dyDescent="0.55000000000000004">
      <c r="A5087">
        <v>9</v>
      </c>
      <c r="B5087" s="1" t="s">
        <v>547</v>
      </c>
      <c r="C5087" s="1" t="s">
        <v>3</v>
      </c>
      <c r="D5087">
        <v>4</v>
      </c>
      <c r="E5087" s="1" t="s">
        <v>257</v>
      </c>
      <c r="F5087">
        <v>4</v>
      </c>
      <c r="G5087" s="1" t="s">
        <v>376</v>
      </c>
      <c r="H5087" s="1" t="s">
        <v>28</v>
      </c>
      <c r="I5087">
        <v>3</v>
      </c>
      <c r="J5087" s="1" t="str">
        <f>+VLOOKUP(bloques1a3[[#This Row],[respuesta]],respuestas.emociones[],2,0)</f>
        <v>enojo</v>
      </c>
      <c r="K5087" s="1">
        <f>+VLOOKUP(bloques1a3[[#This Row],[niño]],BD.niños[[Código]:[edad]],5,0)</f>
        <v>8</v>
      </c>
      <c r="L5087" s="1">
        <f>+IF(bloques1a3[[#This Row],[correcta]]=bloques1a3[[#This Row],[respuesta]],1,0)</f>
        <v>1</v>
      </c>
      <c r="M5087" s="1">
        <f>+IF(bloques1a3[[#This Row],[Sexo]]="F",1,0)</f>
        <v>0</v>
      </c>
    </row>
    <row r="5088" spans="1:13" x14ac:dyDescent="0.55000000000000004">
      <c r="A5088">
        <v>9</v>
      </c>
      <c r="B5088" s="1" t="s">
        <v>547</v>
      </c>
      <c r="C5088" s="1" t="s">
        <v>3</v>
      </c>
      <c r="D5088">
        <v>4</v>
      </c>
      <c r="E5088" s="1" t="s">
        <v>299</v>
      </c>
      <c r="F5088">
        <v>4</v>
      </c>
      <c r="G5088" s="1" t="s">
        <v>376</v>
      </c>
      <c r="H5088" s="1" t="s">
        <v>28</v>
      </c>
      <c r="I5088">
        <v>3</v>
      </c>
      <c r="J5088" s="1" t="str">
        <f>+VLOOKUP(bloques1a3[[#This Row],[respuesta]],respuestas.emociones[],2,0)</f>
        <v>enojo</v>
      </c>
      <c r="K5088" s="1">
        <f>+VLOOKUP(bloques1a3[[#This Row],[niño]],BD.niños[[Código]:[edad]],5,0)</f>
        <v>8</v>
      </c>
      <c r="L5088" s="1">
        <f>+IF(bloques1a3[[#This Row],[correcta]]=bloques1a3[[#This Row],[respuesta]],1,0)</f>
        <v>1</v>
      </c>
      <c r="M5088" s="1">
        <f>+IF(bloques1a3[[#This Row],[Sexo]]="F",1,0)</f>
        <v>0</v>
      </c>
    </row>
    <row r="5089" spans="1:13" x14ac:dyDescent="0.55000000000000004">
      <c r="A5089">
        <v>9</v>
      </c>
      <c r="B5089" s="1" t="s">
        <v>547</v>
      </c>
      <c r="C5089" s="1" t="s">
        <v>3</v>
      </c>
      <c r="D5089">
        <v>4</v>
      </c>
      <c r="E5089" s="1" t="s">
        <v>301</v>
      </c>
      <c r="F5089">
        <v>4</v>
      </c>
      <c r="G5089" s="1" t="s">
        <v>375</v>
      </c>
      <c r="H5089" s="1" t="s">
        <v>28</v>
      </c>
      <c r="I5089">
        <v>3</v>
      </c>
      <c r="J5089" s="1" t="str">
        <f>+VLOOKUP(bloques1a3[[#This Row],[respuesta]],respuestas.emociones[],2,0)</f>
        <v>enojo</v>
      </c>
      <c r="K5089" s="1">
        <f>+VLOOKUP(bloques1a3[[#This Row],[niño]],BD.niños[[Código]:[edad]],5,0)</f>
        <v>5</v>
      </c>
      <c r="L5089" s="1">
        <f>+IF(bloques1a3[[#This Row],[correcta]]=bloques1a3[[#This Row],[respuesta]],1,0)</f>
        <v>1</v>
      </c>
      <c r="M5089" s="1">
        <f>+IF(bloques1a3[[#This Row],[Sexo]]="F",1,0)</f>
        <v>0</v>
      </c>
    </row>
    <row r="5090" spans="1:13" x14ac:dyDescent="0.55000000000000004">
      <c r="A5090">
        <v>9</v>
      </c>
      <c r="B5090" s="1" t="s">
        <v>547</v>
      </c>
      <c r="C5090" s="1" t="s">
        <v>3</v>
      </c>
      <c r="D5090">
        <v>4</v>
      </c>
      <c r="E5090" s="1" t="s">
        <v>305</v>
      </c>
      <c r="F5090">
        <v>4</v>
      </c>
      <c r="G5090" s="1" t="s">
        <v>376</v>
      </c>
      <c r="H5090" s="1" t="s">
        <v>28</v>
      </c>
      <c r="I5090">
        <v>3</v>
      </c>
      <c r="J5090" s="1" t="str">
        <f>+VLOOKUP(bloques1a3[[#This Row],[respuesta]],respuestas.emociones[],2,0)</f>
        <v>enojo</v>
      </c>
      <c r="K5090" s="1">
        <f>+VLOOKUP(bloques1a3[[#This Row],[niño]],BD.niños[[Código]:[edad]],5,0)</f>
        <v>8</v>
      </c>
      <c r="L5090" s="1">
        <f>+IF(bloques1a3[[#This Row],[correcta]]=bloques1a3[[#This Row],[respuesta]],1,0)</f>
        <v>1</v>
      </c>
      <c r="M5090" s="1">
        <f>+IF(bloques1a3[[#This Row],[Sexo]]="F",1,0)</f>
        <v>0</v>
      </c>
    </row>
    <row r="5091" spans="1:13" x14ac:dyDescent="0.55000000000000004">
      <c r="A5091">
        <v>9</v>
      </c>
      <c r="B5091" s="1" t="s">
        <v>547</v>
      </c>
      <c r="C5091" s="1" t="s">
        <v>3</v>
      </c>
      <c r="D5091">
        <v>4</v>
      </c>
      <c r="E5091" s="1" t="s">
        <v>308</v>
      </c>
      <c r="F5091">
        <v>4</v>
      </c>
      <c r="G5091" s="1" t="s">
        <v>377</v>
      </c>
      <c r="H5091" s="1" t="s">
        <v>28</v>
      </c>
      <c r="I5091">
        <v>3</v>
      </c>
      <c r="J5091" s="1" t="str">
        <f>+VLOOKUP(bloques1a3[[#This Row],[respuesta]],respuestas.emociones[],2,0)</f>
        <v>enojo</v>
      </c>
      <c r="K5091" s="1">
        <f>+VLOOKUP(bloques1a3[[#This Row],[niño]],BD.niños[[Código]:[edad]],5,0)</f>
        <v>9</v>
      </c>
      <c r="L5091" s="1">
        <f>+IF(bloques1a3[[#This Row],[correcta]]=bloques1a3[[#This Row],[respuesta]],1,0)</f>
        <v>1</v>
      </c>
      <c r="M5091" s="1">
        <f>+IF(bloques1a3[[#This Row],[Sexo]]="F",1,0)</f>
        <v>0</v>
      </c>
    </row>
    <row r="5092" spans="1:13" x14ac:dyDescent="0.55000000000000004">
      <c r="A5092">
        <v>9</v>
      </c>
      <c r="B5092" s="1" t="s">
        <v>547</v>
      </c>
      <c r="C5092" s="1" t="s">
        <v>3</v>
      </c>
      <c r="D5092">
        <v>4</v>
      </c>
      <c r="E5092" s="1" t="s">
        <v>311</v>
      </c>
      <c r="F5092">
        <v>4</v>
      </c>
      <c r="G5092" s="1" t="s">
        <v>377</v>
      </c>
      <c r="H5092" s="1" t="s">
        <v>28</v>
      </c>
      <c r="I5092">
        <v>3</v>
      </c>
      <c r="J5092" s="1" t="str">
        <f>+VLOOKUP(bloques1a3[[#This Row],[respuesta]],respuestas.emociones[],2,0)</f>
        <v>enojo</v>
      </c>
      <c r="K5092" s="1">
        <f>+VLOOKUP(bloques1a3[[#This Row],[niño]],BD.niños[[Código]:[edad]],5,0)</f>
        <v>10</v>
      </c>
      <c r="L5092" s="1">
        <f>+IF(bloques1a3[[#This Row],[correcta]]=bloques1a3[[#This Row],[respuesta]],1,0)</f>
        <v>1</v>
      </c>
      <c r="M5092" s="1">
        <f>+IF(bloques1a3[[#This Row],[Sexo]]="F",1,0)</f>
        <v>0</v>
      </c>
    </row>
    <row r="5093" spans="1:13" x14ac:dyDescent="0.55000000000000004">
      <c r="A5093">
        <v>9</v>
      </c>
      <c r="B5093" s="1" t="s">
        <v>547</v>
      </c>
      <c r="C5093" s="1" t="s">
        <v>3</v>
      </c>
      <c r="D5093">
        <v>4</v>
      </c>
      <c r="E5093" s="1" t="s">
        <v>314</v>
      </c>
      <c r="F5093">
        <v>4</v>
      </c>
      <c r="G5093" s="1" t="s">
        <v>377</v>
      </c>
      <c r="H5093" s="1" t="s">
        <v>28</v>
      </c>
      <c r="I5093">
        <v>3</v>
      </c>
      <c r="J5093" s="1" t="str">
        <f>+VLOOKUP(bloques1a3[[#This Row],[respuesta]],respuestas.emociones[],2,0)</f>
        <v>enojo</v>
      </c>
      <c r="K5093" s="1">
        <f>+VLOOKUP(bloques1a3[[#This Row],[niño]],BD.niños[[Código]:[edad]],5,0)</f>
        <v>10</v>
      </c>
      <c r="L5093" s="1">
        <f>+IF(bloques1a3[[#This Row],[correcta]]=bloques1a3[[#This Row],[respuesta]],1,0)</f>
        <v>1</v>
      </c>
      <c r="M5093" s="1">
        <f>+IF(bloques1a3[[#This Row],[Sexo]]="F",1,0)</f>
        <v>0</v>
      </c>
    </row>
    <row r="5094" spans="1:13" x14ac:dyDescent="0.55000000000000004">
      <c r="A5094">
        <v>9</v>
      </c>
      <c r="B5094" s="1" t="s">
        <v>547</v>
      </c>
      <c r="C5094" s="1" t="s">
        <v>3</v>
      </c>
      <c r="D5094">
        <v>4</v>
      </c>
      <c r="E5094" s="1" t="s">
        <v>372</v>
      </c>
      <c r="F5094">
        <v>1</v>
      </c>
      <c r="G5094" s="1" t="s">
        <v>377</v>
      </c>
      <c r="H5094" s="1" t="s">
        <v>28</v>
      </c>
      <c r="I5094">
        <v>3</v>
      </c>
      <c r="J5094" s="1" t="str">
        <f>+VLOOKUP(bloques1a3[[#This Row],[respuesta]],respuestas.emociones[],2,0)</f>
        <v>neutra</v>
      </c>
      <c r="K5094" s="1">
        <f>+VLOOKUP(bloques1a3[[#This Row],[niño]],BD.niños[[Código]:[edad]],5,0)</f>
        <v>9</v>
      </c>
      <c r="L5094" s="1">
        <f>+IF(bloques1a3[[#This Row],[correcta]]=bloques1a3[[#This Row],[respuesta]],1,0)</f>
        <v>0</v>
      </c>
      <c r="M5094" s="1">
        <f>+IF(bloques1a3[[#This Row],[Sexo]]="F",1,0)</f>
        <v>0</v>
      </c>
    </row>
    <row r="5095" spans="1:13" x14ac:dyDescent="0.55000000000000004">
      <c r="A5095">
        <v>9</v>
      </c>
      <c r="B5095" s="1" t="s">
        <v>547</v>
      </c>
      <c r="C5095" s="1" t="s">
        <v>3</v>
      </c>
      <c r="D5095">
        <v>4</v>
      </c>
      <c r="E5095" s="1" t="s">
        <v>337</v>
      </c>
      <c r="F5095">
        <v>4</v>
      </c>
      <c r="G5095" s="1" t="s">
        <v>376</v>
      </c>
      <c r="H5095" s="1" t="s">
        <v>28</v>
      </c>
      <c r="I5095">
        <v>3</v>
      </c>
      <c r="J5095" s="1" t="str">
        <f>+VLOOKUP(bloques1a3[[#This Row],[respuesta]],respuestas.emociones[],2,0)</f>
        <v>enojo</v>
      </c>
      <c r="K5095" s="1">
        <f>+VLOOKUP(bloques1a3[[#This Row],[niño]],BD.niños[[Código]:[edad]],5,0)</f>
        <v>8</v>
      </c>
      <c r="L5095" s="1">
        <f>+IF(bloques1a3[[#This Row],[correcta]]=bloques1a3[[#This Row],[respuesta]],1,0)</f>
        <v>1</v>
      </c>
      <c r="M5095" s="1">
        <f>+IF(bloques1a3[[#This Row],[Sexo]]="F",1,0)</f>
        <v>0</v>
      </c>
    </row>
    <row r="5096" spans="1:13" x14ac:dyDescent="0.55000000000000004">
      <c r="A5096">
        <v>9</v>
      </c>
      <c r="B5096" s="1" t="s">
        <v>547</v>
      </c>
      <c r="C5096" s="1" t="s">
        <v>3</v>
      </c>
      <c r="D5096">
        <v>4</v>
      </c>
      <c r="E5096" s="1" t="s">
        <v>341</v>
      </c>
      <c r="F5096">
        <v>4</v>
      </c>
      <c r="G5096" s="1" t="s">
        <v>376</v>
      </c>
      <c r="H5096" s="1" t="s">
        <v>29</v>
      </c>
      <c r="I5096">
        <v>3</v>
      </c>
      <c r="J5096" s="1" t="str">
        <f>+VLOOKUP(bloques1a3[[#This Row],[respuesta]],respuestas.emociones[],2,0)</f>
        <v>enojo</v>
      </c>
      <c r="K5096" s="1">
        <f>+VLOOKUP(bloques1a3[[#This Row],[niño]],BD.niños[[Código]:[edad]],5,0)</f>
        <v>8</v>
      </c>
      <c r="L5096" s="1">
        <f>+IF(bloques1a3[[#This Row],[correcta]]=bloques1a3[[#This Row],[respuesta]],1,0)</f>
        <v>1</v>
      </c>
      <c r="M5096" s="1">
        <f>+IF(bloques1a3[[#This Row],[Sexo]]="F",1,0)</f>
        <v>1</v>
      </c>
    </row>
    <row r="5097" spans="1:13" x14ac:dyDescent="0.55000000000000004">
      <c r="A5097">
        <v>9</v>
      </c>
      <c r="B5097" s="1" t="s">
        <v>547</v>
      </c>
      <c r="C5097" s="1" t="s">
        <v>3</v>
      </c>
      <c r="D5097">
        <v>4</v>
      </c>
      <c r="E5097" s="1" t="s">
        <v>344</v>
      </c>
      <c r="F5097">
        <v>5</v>
      </c>
      <c r="G5097" s="1" t="s">
        <v>375</v>
      </c>
      <c r="H5097" s="1" t="s">
        <v>29</v>
      </c>
      <c r="I5097">
        <v>3</v>
      </c>
      <c r="J5097" s="1" t="str">
        <f>+VLOOKUP(bloques1a3[[#This Row],[respuesta]],respuestas.emociones[],2,0)</f>
        <v>miedo</v>
      </c>
      <c r="K5097" s="1">
        <f>+VLOOKUP(bloques1a3[[#This Row],[niño]],BD.niños[[Código]:[edad]],5,0)</f>
        <v>6</v>
      </c>
      <c r="L5097" s="1">
        <f>+IF(bloques1a3[[#This Row],[correcta]]=bloques1a3[[#This Row],[respuesta]],1,0)</f>
        <v>0</v>
      </c>
      <c r="M5097" s="1">
        <f>+IF(bloques1a3[[#This Row],[Sexo]]="F",1,0)</f>
        <v>1</v>
      </c>
    </row>
    <row r="5098" spans="1:13" x14ac:dyDescent="0.55000000000000004">
      <c r="A5098">
        <v>9</v>
      </c>
      <c r="B5098" s="1" t="s">
        <v>547</v>
      </c>
      <c r="C5098" s="1" t="s">
        <v>3</v>
      </c>
      <c r="D5098">
        <v>4</v>
      </c>
      <c r="E5098" s="1" t="s">
        <v>348</v>
      </c>
      <c r="F5098">
        <v>4</v>
      </c>
      <c r="G5098" s="1" t="s">
        <v>375</v>
      </c>
      <c r="H5098" s="1" t="s">
        <v>28</v>
      </c>
      <c r="I5098">
        <v>3</v>
      </c>
      <c r="J5098" s="1" t="str">
        <f>+VLOOKUP(bloques1a3[[#This Row],[respuesta]],respuestas.emociones[],2,0)</f>
        <v>enojo</v>
      </c>
      <c r="K5098" s="1">
        <f>+VLOOKUP(bloques1a3[[#This Row],[niño]],BD.niños[[Código]:[edad]],5,0)</f>
        <v>6</v>
      </c>
      <c r="L5098" s="1">
        <f>+IF(bloques1a3[[#This Row],[correcta]]=bloques1a3[[#This Row],[respuesta]],1,0)</f>
        <v>1</v>
      </c>
      <c r="M5098" s="1">
        <f>+IF(bloques1a3[[#This Row],[Sexo]]="F",1,0)</f>
        <v>0</v>
      </c>
    </row>
    <row r="5099" spans="1:13" x14ac:dyDescent="0.55000000000000004">
      <c r="A5099">
        <v>10</v>
      </c>
      <c r="B5099" s="1" t="s">
        <v>548</v>
      </c>
      <c r="C5099" s="1" t="s">
        <v>4</v>
      </c>
      <c r="D5099">
        <v>5</v>
      </c>
      <c r="E5099" s="1" t="s">
        <v>89</v>
      </c>
      <c r="F5099">
        <v>6</v>
      </c>
      <c r="G5099" s="1" t="s">
        <v>377</v>
      </c>
      <c r="H5099" s="1" t="s">
        <v>29</v>
      </c>
      <c r="I5099">
        <v>3</v>
      </c>
      <c r="J5099" s="1" t="str">
        <f>+VLOOKUP(bloques1a3[[#This Row],[respuesta]],respuestas.emociones[],2,0)</f>
        <v>sorpresa</v>
      </c>
      <c r="K5099" s="1">
        <f>+VLOOKUP(bloques1a3[[#This Row],[niño]],BD.niños[[Código]:[edad]],5,0)</f>
        <v>10</v>
      </c>
      <c r="L5099" s="1">
        <f>+IF(bloques1a3[[#This Row],[correcta]]=bloques1a3[[#This Row],[respuesta]],1,0)</f>
        <v>0</v>
      </c>
      <c r="M5099" s="1">
        <f>+IF(bloques1a3[[#This Row],[Sexo]]="F",1,0)</f>
        <v>1</v>
      </c>
    </row>
    <row r="5100" spans="1:13" x14ac:dyDescent="0.55000000000000004">
      <c r="A5100">
        <v>10</v>
      </c>
      <c r="B5100" s="1" t="s">
        <v>548</v>
      </c>
      <c r="C5100" s="1" t="s">
        <v>4</v>
      </c>
      <c r="D5100">
        <v>5</v>
      </c>
      <c r="E5100" s="1" t="s">
        <v>93</v>
      </c>
      <c r="F5100">
        <v>6</v>
      </c>
      <c r="G5100" s="1" t="s">
        <v>377</v>
      </c>
      <c r="H5100" s="1" t="s">
        <v>29</v>
      </c>
      <c r="I5100">
        <v>3</v>
      </c>
      <c r="J5100" s="1" t="str">
        <f>+VLOOKUP(bloques1a3[[#This Row],[respuesta]],respuestas.emociones[],2,0)</f>
        <v>sorpresa</v>
      </c>
      <c r="K5100" s="1">
        <f>+VLOOKUP(bloques1a3[[#This Row],[niño]],BD.niños[[Código]:[edad]],5,0)</f>
        <v>10</v>
      </c>
      <c r="L5100" s="1">
        <f>+IF(bloques1a3[[#This Row],[correcta]]=bloques1a3[[#This Row],[respuesta]],1,0)</f>
        <v>0</v>
      </c>
      <c r="M5100" s="1">
        <f>+IF(bloques1a3[[#This Row],[Sexo]]="F",1,0)</f>
        <v>1</v>
      </c>
    </row>
    <row r="5101" spans="1:13" x14ac:dyDescent="0.55000000000000004">
      <c r="A5101">
        <v>10</v>
      </c>
      <c r="B5101" s="1" t="s">
        <v>548</v>
      </c>
      <c r="C5101" s="1" t="s">
        <v>4</v>
      </c>
      <c r="D5101">
        <v>5</v>
      </c>
      <c r="E5101" s="1" t="s">
        <v>97</v>
      </c>
      <c r="F5101">
        <v>6</v>
      </c>
      <c r="G5101" s="1" t="s">
        <v>377</v>
      </c>
      <c r="H5101" s="1" t="s">
        <v>29</v>
      </c>
      <c r="I5101">
        <v>3</v>
      </c>
      <c r="J5101" s="1" t="str">
        <f>+VLOOKUP(bloques1a3[[#This Row],[respuesta]],respuestas.emociones[],2,0)</f>
        <v>sorpresa</v>
      </c>
      <c r="K5101" s="1">
        <f>+VLOOKUP(bloques1a3[[#This Row],[niño]],BD.niños[[Código]:[edad]],5,0)</f>
        <v>10</v>
      </c>
      <c r="L5101" s="1">
        <f>+IF(bloques1a3[[#This Row],[correcta]]=bloques1a3[[#This Row],[respuesta]],1,0)</f>
        <v>0</v>
      </c>
      <c r="M5101" s="1">
        <f>+IF(bloques1a3[[#This Row],[Sexo]]="F",1,0)</f>
        <v>1</v>
      </c>
    </row>
    <row r="5102" spans="1:13" x14ac:dyDescent="0.55000000000000004">
      <c r="A5102">
        <v>10</v>
      </c>
      <c r="B5102" s="1" t="s">
        <v>548</v>
      </c>
      <c r="C5102" s="1" t="s">
        <v>4</v>
      </c>
      <c r="D5102">
        <v>5</v>
      </c>
      <c r="E5102" s="1" t="s">
        <v>101</v>
      </c>
      <c r="F5102">
        <v>6</v>
      </c>
      <c r="G5102" s="1" t="s">
        <v>377</v>
      </c>
      <c r="H5102" s="1" t="s">
        <v>29</v>
      </c>
      <c r="I5102">
        <v>3</v>
      </c>
      <c r="J5102" s="1" t="str">
        <f>+VLOOKUP(bloques1a3[[#This Row],[respuesta]],respuestas.emociones[],2,0)</f>
        <v>sorpresa</v>
      </c>
      <c r="K5102" s="1">
        <f>+VLOOKUP(bloques1a3[[#This Row],[niño]],BD.niños[[Código]:[edad]],5,0)</f>
        <v>10</v>
      </c>
      <c r="L5102" s="1">
        <f>+IF(bloques1a3[[#This Row],[correcta]]=bloques1a3[[#This Row],[respuesta]],1,0)</f>
        <v>0</v>
      </c>
      <c r="M5102" s="1">
        <f>+IF(bloques1a3[[#This Row],[Sexo]]="F",1,0)</f>
        <v>1</v>
      </c>
    </row>
    <row r="5103" spans="1:13" x14ac:dyDescent="0.55000000000000004">
      <c r="A5103">
        <v>10</v>
      </c>
      <c r="B5103" s="1" t="s">
        <v>548</v>
      </c>
      <c r="C5103" s="1" t="s">
        <v>4</v>
      </c>
      <c r="D5103">
        <v>5</v>
      </c>
      <c r="E5103" s="1" t="s">
        <v>150</v>
      </c>
      <c r="F5103">
        <v>6</v>
      </c>
      <c r="G5103" s="1" t="s">
        <v>375</v>
      </c>
      <c r="H5103" s="1" t="s">
        <v>29</v>
      </c>
      <c r="I5103">
        <v>3</v>
      </c>
      <c r="J5103" s="1" t="str">
        <f>+VLOOKUP(bloques1a3[[#This Row],[respuesta]],respuestas.emociones[],2,0)</f>
        <v>sorpresa</v>
      </c>
      <c r="K5103" s="1">
        <f>+VLOOKUP(bloques1a3[[#This Row],[niño]],BD.niños[[Código]:[edad]],5,0)</f>
        <v>6</v>
      </c>
      <c r="L5103" s="1">
        <f>+IF(bloques1a3[[#This Row],[correcta]]=bloques1a3[[#This Row],[respuesta]],1,0)</f>
        <v>0</v>
      </c>
      <c r="M5103" s="1">
        <f>+IF(bloques1a3[[#This Row],[Sexo]]="F",1,0)</f>
        <v>1</v>
      </c>
    </row>
    <row r="5104" spans="1:13" x14ac:dyDescent="0.55000000000000004">
      <c r="A5104">
        <v>10</v>
      </c>
      <c r="B5104" s="1" t="s">
        <v>548</v>
      </c>
      <c r="C5104" s="1" t="s">
        <v>4</v>
      </c>
      <c r="D5104">
        <v>5</v>
      </c>
      <c r="E5104" s="1" t="s">
        <v>153</v>
      </c>
      <c r="F5104">
        <v>6</v>
      </c>
      <c r="G5104" s="1" t="s">
        <v>376</v>
      </c>
      <c r="H5104" s="1" t="s">
        <v>28</v>
      </c>
      <c r="I5104">
        <v>3</v>
      </c>
      <c r="J5104" s="1" t="str">
        <f>+VLOOKUP(bloques1a3[[#This Row],[respuesta]],respuestas.emociones[],2,0)</f>
        <v>sorpresa</v>
      </c>
      <c r="K5104" s="1">
        <f>+VLOOKUP(bloques1a3[[#This Row],[niño]],BD.niños[[Código]:[edad]],5,0)</f>
        <v>7</v>
      </c>
      <c r="L5104" s="1">
        <f>+IF(bloques1a3[[#This Row],[correcta]]=bloques1a3[[#This Row],[respuesta]],1,0)</f>
        <v>0</v>
      </c>
      <c r="M5104" s="1">
        <f>+IF(bloques1a3[[#This Row],[Sexo]]="F",1,0)</f>
        <v>0</v>
      </c>
    </row>
    <row r="5105" spans="1:13" x14ac:dyDescent="0.55000000000000004">
      <c r="A5105">
        <v>10</v>
      </c>
      <c r="B5105" s="1" t="s">
        <v>548</v>
      </c>
      <c r="C5105" s="1" t="s">
        <v>4</v>
      </c>
      <c r="D5105">
        <v>5</v>
      </c>
      <c r="E5105" s="1" t="s">
        <v>157</v>
      </c>
      <c r="F5105">
        <v>5</v>
      </c>
      <c r="G5105" s="1" t="s">
        <v>376</v>
      </c>
      <c r="H5105" s="1" t="s">
        <v>28</v>
      </c>
      <c r="I5105">
        <v>3</v>
      </c>
      <c r="J5105" s="1" t="str">
        <f>+VLOOKUP(bloques1a3[[#This Row],[respuesta]],respuestas.emociones[],2,0)</f>
        <v>miedo</v>
      </c>
      <c r="K5105" s="1">
        <f>+VLOOKUP(bloques1a3[[#This Row],[niño]],BD.niños[[Código]:[edad]],5,0)</f>
        <v>7</v>
      </c>
      <c r="L5105" s="1">
        <f>+IF(bloques1a3[[#This Row],[correcta]]=bloques1a3[[#This Row],[respuesta]],1,0)</f>
        <v>1</v>
      </c>
      <c r="M5105" s="1">
        <f>+IF(bloques1a3[[#This Row],[Sexo]]="F",1,0)</f>
        <v>0</v>
      </c>
    </row>
    <row r="5106" spans="1:13" x14ac:dyDescent="0.55000000000000004">
      <c r="A5106">
        <v>10</v>
      </c>
      <c r="B5106" s="1" t="s">
        <v>548</v>
      </c>
      <c r="C5106" s="1" t="s">
        <v>4</v>
      </c>
      <c r="D5106">
        <v>5</v>
      </c>
      <c r="E5106" s="1" t="s">
        <v>164</v>
      </c>
      <c r="F5106">
        <v>7</v>
      </c>
      <c r="G5106" s="1" t="s">
        <v>375</v>
      </c>
      <c r="H5106" s="1" t="s">
        <v>28</v>
      </c>
      <c r="I5106">
        <v>3</v>
      </c>
      <c r="J5106" s="1" t="str">
        <f>+VLOOKUP(bloques1a3[[#This Row],[respuesta]],respuestas.emociones[],2,0)</f>
        <v>asco</v>
      </c>
      <c r="K5106" s="1">
        <f>+VLOOKUP(bloques1a3[[#This Row],[niño]],BD.niños[[Código]:[edad]],5,0)</f>
        <v>6</v>
      </c>
      <c r="L5106" s="1">
        <f>+IF(bloques1a3[[#This Row],[correcta]]=bloques1a3[[#This Row],[respuesta]],1,0)</f>
        <v>0</v>
      </c>
      <c r="M5106" s="1">
        <f>+IF(bloques1a3[[#This Row],[Sexo]]="F",1,0)</f>
        <v>0</v>
      </c>
    </row>
    <row r="5107" spans="1:13" x14ac:dyDescent="0.55000000000000004">
      <c r="A5107">
        <v>10</v>
      </c>
      <c r="B5107" s="1" t="s">
        <v>548</v>
      </c>
      <c r="C5107" s="1" t="s">
        <v>4</v>
      </c>
      <c r="D5107">
        <v>5</v>
      </c>
      <c r="E5107" s="1" t="s">
        <v>165</v>
      </c>
      <c r="F5107">
        <v>6</v>
      </c>
      <c r="G5107" s="1" t="s">
        <v>375</v>
      </c>
      <c r="H5107" s="1" t="s">
        <v>28</v>
      </c>
      <c r="I5107">
        <v>3</v>
      </c>
      <c r="J5107" s="1" t="str">
        <f>+VLOOKUP(bloques1a3[[#This Row],[respuesta]],respuestas.emociones[],2,0)</f>
        <v>sorpresa</v>
      </c>
      <c r="K5107" s="1">
        <f>+VLOOKUP(bloques1a3[[#This Row],[niño]],BD.niños[[Código]:[edad]],5,0)</f>
        <v>5</v>
      </c>
      <c r="L5107" s="1">
        <f>+IF(bloques1a3[[#This Row],[correcta]]=bloques1a3[[#This Row],[respuesta]],1,0)</f>
        <v>0</v>
      </c>
      <c r="M5107" s="1">
        <f>+IF(bloques1a3[[#This Row],[Sexo]]="F",1,0)</f>
        <v>0</v>
      </c>
    </row>
    <row r="5108" spans="1:13" x14ac:dyDescent="0.55000000000000004">
      <c r="A5108">
        <v>10</v>
      </c>
      <c r="B5108" s="1" t="s">
        <v>548</v>
      </c>
      <c r="C5108" s="1" t="s">
        <v>4</v>
      </c>
      <c r="D5108">
        <v>5</v>
      </c>
      <c r="E5108" s="1" t="s">
        <v>168</v>
      </c>
      <c r="F5108">
        <v>4</v>
      </c>
      <c r="G5108" s="1" t="s">
        <v>376</v>
      </c>
      <c r="H5108" s="1" t="s">
        <v>29</v>
      </c>
      <c r="I5108">
        <v>3</v>
      </c>
      <c r="J5108" s="1" t="str">
        <f>+VLOOKUP(bloques1a3[[#This Row],[respuesta]],respuestas.emociones[],2,0)</f>
        <v>enojo</v>
      </c>
      <c r="K5108" s="1">
        <f>+VLOOKUP(bloques1a3[[#This Row],[niño]],BD.niños[[Código]:[edad]],5,0)</f>
        <v>7</v>
      </c>
      <c r="L5108" s="1">
        <f>+IF(bloques1a3[[#This Row],[correcta]]=bloques1a3[[#This Row],[respuesta]],1,0)</f>
        <v>0</v>
      </c>
      <c r="M5108" s="1">
        <f>+IF(bloques1a3[[#This Row],[Sexo]]="F",1,0)</f>
        <v>1</v>
      </c>
    </row>
    <row r="5109" spans="1:13" x14ac:dyDescent="0.55000000000000004">
      <c r="A5109">
        <v>10</v>
      </c>
      <c r="B5109" s="1" t="s">
        <v>548</v>
      </c>
      <c r="C5109" s="1" t="s">
        <v>4</v>
      </c>
      <c r="D5109">
        <v>5</v>
      </c>
      <c r="E5109" s="1" t="s">
        <v>172</v>
      </c>
      <c r="F5109">
        <v>5</v>
      </c>
      <c r="G5109" s="1" t="s">
        <v>376</v>
      </c>
      <c r="H5109" s="1" t="s">
        <v>29</v>
      </c>
      <c r="I5109">
        <v>3</v>
      </c>
      <c r="J5109" s="1" t="str">
        <f>+VLOOKUP(bloques1a3[[#This Row],[respuesta]],respuestas.emociones[],2,0)</f>
        <v>miedo</v>
      </c>
      <c r="K5109" s="1">
        <f>+VLOOKUP(bloques1a3[[#This Row],[niño]],BD.niños[[Código]:[edad]],5,0)</f>
        <v>8</v>
      </c>
      <c r="L5109" s="1">
        <f>+IF(bloques1a3[[#This Row],[correcta]]=bloques1a3[[#This Row],[respuesta]],1,0)</f>
        <v>1</v>
      </c>
      <c r="M5109" s="1">
        <f>+IF(bloques1a3[[#This Row],[Sexo]]="F",1,0)</f>
        <v>1</v>
      </c>
    </row>
    <row r="5110" spans="1:13" x14ac:dyDescent="0.55000000000000004">
      <c r="A5110">
        <v>10</v>
      </c>
      <c r="B5110" s="1" t="s">
        <v>548</v>
      </c>
      <c r="C5110" s="1" t="s">
        <v>4</v>
      </c>
      <c r="D5110">
        <v>5</v>
      </c>
      <c r="E5110" s="1" t="s">
        <v>176</v>
      </c>
      <c r="F5110">
        <v>1</v>
      </c>
      <c r="G5110" s="1" t="s">
        <v>375</v>
      </c>
      <c r="H5110" s="1" t="s">
        <v>29</v>
      </c>
      <c r="I5110">
        <v>3</v>
      </c>
      <c r="J5110" s="1" t="str">
        <f>+VLOOKUP(bloques1a3[[#This Row],[respuesta]],respuestas.emociones[],2,0)</f>
        <v>neutra</v>
      </c>
      <c r="K5110" s="1">
        <f>+VLOOKUP(bloques1a3[[#This Row],[niño]],BD.niños[[Código]:[edad]],5,0)</f>
        <v>5</v>
      </c>
      <c r="L5110" s="1">
        <f>+IF(bloques1a3[[#This Row],[correcta]]=bloques1a3[[#This Row],[respuesta]],1,0)</f>
        <v>0</v>
      </c>
      <c r="M5110" s="1">
        <f>+IF(bloques1a3[[#This Row],[Sexo]]="F",1,0)</f>
        <v>1</v>
      </c>
    </row>
    <row r="5111" spans="1:13" x14ac:dyDescent="0.55000000000000004">
      <c r="A5111">
        <v>10</v>
      </c>
      <c r="B5111" s="1" t="s">
        <v>548</v>
      </c>
      <c r="C5111" s="1" t="s">
        <v>4</v>
      </c>
      <c r="D5111">
        <v>5</v>
      </c>
      <c r="E5111" s="1" t="s">
        <v>180</v>
      </c>
      <c r="F5111">
        <v>7</v>
      </c>
      <c r="G5111" s="1" t="s">
        <v>376</v>
      </c>
      <c r="H5111" s="1" t="s">
        <v>29</v>
      </c>
      <c r="I5111">
        <v>3</v>
      </c>
      <c r="J5111" s="1" t="str">
        <f>+VLOOKUP(bloques1a3[[#This Row],[respuesta]],respuestas.emociones[],2,0)</f>
        <v>asco</v>
      </c>
      <c r="K5111" s="1">
        <f>+VLOOKUP(bloques1a3[[#This Row],[niño]],BD.niños[[Código]:[edad]],5,0)</f>
        <v>8</v>
      </c>
      <c r="L5111" s="1">
        <f>+IF(bloques1a3[[#This Row],[correcta]]=bloques1a3[[#This Row],[respuesta]],1,0)</f>
        <v>0</v>
      </c>
      <c r="M5111" s="1">
        <f>+IF(bloques1a3[[#This Row],[Sexo]]="F",1,0)</f>
        <v>1</v>
      </c>
    </row>
    <row r="5112" spans="1:13" x14ac:dyDescent="0.55000000000000004">
      <c r="A5112">
        <v>10</v>
      </c>
      <c r="B5112" s="1" t="s">
        <v>548</v>
      </c>
      <c r="C5112" s="1" t="s">
        <v>4</v>
      </c>
      <c r="D5112">
        <v>5</v>
      </c>
      <c r="E5112" s="1" t="s">
        <v>234</v>
      </c>
      <c r="F5112">
        <v>4</v>
      </c>
      <c r="G5112" s="1" t="s">
        <v>377</v>
      </c>
      <c r="H5112" s="1" t="s">
        <v>28</v>
      </c>
      <c r="I5112">
        <v>3</v>
      </c>
      <c r="J5112" s="1" t="str">
        <f>+VLOOKUP(bloques1a3[[#This Row],[respuesta]],respuestas.emociones[],2,0)</f>
        <v>enojo</v>
      </c>
      <c r="K5112" s="1">
        <f>+VLOOKUP(bloques1a3[[#This Row],[niño]],BD.niños[[Código]:[edad]],5,0)</f>
        <v>10</v>
      </c>
      <c r="L5112" s="1">
        <f>+IF(bloques1a3[[#This Row],[correcta]]=bloques1a3[[#This Row],[respuesta]],1,0)</f>
        <v>0</v>
      </c>
      <c r="M5112" s="1">
        <f>+IF(bloques1a3[[#This Row],[Sexo]]="F",1,0)</f>
        <v>0</v>
      </c>
    </row>
    <row r="5113" spans="1:13" x14ac:dyDescent="0.55000000000000004">
      <c r="A5113">
        <v>10</v>
      </c>
      <c r="B5113" s="1" t="s">
        <v>548</v>
      </c>
      <c r="C5113" s="1" t="s">
        <v>4</v>
      </c>
      <c r="D5113">
        <v>5</v>
      </c>
      <c r="E5113" s="1" t="s">
        <v>238</v>
      </c>
      <c r="F5113">
        <v>6</v>
      </c>
      <c r="G5113" s="1" t="s">
        <v>377</v>
      </c>
      <c r="H5113" s="1" t="s">
        <v>28</v>
      </c>
      <c r="I5113">
        <v>3</v>
      </c>
      <c r="J5113" s="1" t="str">
        <f>+VLOOKUP(bloques1a3[[#This Row],[respuesta]],respuestas.emociones[],2,0)</f>
        <v>sorpresa</v>
      </c>
      <c r="K5113" s="1">
        <f>+VLOOKUP(bloques1a3[[#This Row],[niño]],BD.niños[[Código]:[edad]],5,0)</f>
        <v>10</v>
      </c>
      <c r="L5113" s="1">
        <f>+IF(bloques1a3[[#This Row],[correcta]]=bloques1a3[[#This Row],[respuesta]],1,0)</f>
        <v>0</v>
      </c>
      <c r="M5113" s="1">
        <f>+IF(bloques1a3[[#This Row],[Sexo]]="F",1,0)</f>
        <v>0</v>
      </c>
    </row>
    <row r="5114" spans="1:13" x14ac:dyDescent="0.55000000000000004">
      <c r="A5114">
        <v>10</v>
      </c>
      <c r="B5114" s="1" t="s">
        <v>548</v>
      </c>
      <c r="C5114" s="1" t="s">
        <v>4</v>
      </c>
      <c r="D5114">
        <v>5</v>
      </c>
      <c r="E5114" s="1" t="s">
        <v>241</v>
      </c>
      <c r="F5114">
        <v>5</v>
      </c>
      <c r="G5114" s="1" t="s">
        <v>377</v>
      </c>
      <c r="H5114" s="1" t="s">
        <v>29</v>
      </c>
      <c r="I5114">
        <v>3</v>
      </c>
      <c r="J5114" s="1" t="str">
        <f>+VLOOKUP(bloques1a3[[#This Row],[respuesta]],respuestas.emociones[],2,0)</f>
        <v>miedo</v>
      </c>
      <c r="K5114" s="1">
        <f>+VLOOKUP(bloques1a3[[#This Row],[niño]],BD.niños[[Código]:[edad]],5,0)</f>
        <v>10</v>
      </c>
      <c r="L5114" s="1">
        <f>+IF(bloques1a3[[#This Row],[correcta]]=bloques1a3[[#This Row],[respuesta]],1,0)</f>
        <v>1</v>
      </c>
      <c r="M5114" s="1">
        <f>+IF(bloques1a3[[#This Row],[Sexo]]="F",1,0)</f>
        <v>1</v>
      </c>
    </row>
    <row r="5115" spans="1:13" x14ac:dyDescent="0.55000000000000004">
      <c r="A5115">
        <v>10</v>
      </c>
      <c r="B5115" s="1" t="s">
        <v>548</v>
      </c>
      <c r="C5115" s="1" t="s">
        <v>4</v>
      </c>
      <c r="D5115">
        <v>5</v>
      </c>
      <c r="E5115" s="1" t="s">
        <v>245</v>
      </c>
      <c r="F5115">
        <v>6</v>
      </c>
      <c r="G5115" s="1" t="s">
        <v>376</v>
      </c>
      <c r="H5115" s="1" t="s">
        <v>28</v>
      </c>
      <c r="I5115">
        <v>3</v>
      </c>
      <c r="J5115" s="1" t="str">
        <f>+VLOOKUP(bloques1a3[[#This Row],[respuesta]],respuestas.emociones[],2,0)</f>
        <v>sorpresa</v>
      </c>
      <c r="K5115" s="1">
        <f>+VLOOKUP(bloques1a3[[#This Row],[niño]],BD.niños[[Código]:[edad]],5,0)</f>
        <v>8</v>
      </c>
      <c r="L5115" s="1">
        <f>+IF(bloques1a3[[#This Row],[correcta]]=bloques1a3[[#This Row],[respuesta]],1,0)</f>
        <v>0</v>
      </c>
      <c r="M5115" s="1">
        <f>+IF(bloques1a3[[#This Row],[Sexo]]="F",1,0)</f>
        <v>0</v>
      </c>
    </row>
    <row r="5116" spans="1:13" x14ac:dyDescent="0.55000000000000004">
      <c r="A5116">
        <v>10</v>
      </c>
      <c r="B5116" s="1" t="s">
        <v>548</v>
      </c>
      <c r="C5116" s="1" t="s">
        <v>4</v>
      </c>
      <c r="D5116">
        <v>5</v>
      </c>
      <c r="E5116" s="1" t="s">
        <v>249</v>
      </c>
      <c r="F5116">
        <v>6</v>
      </c>
      <c r="G5116" s="1" t="s">
        <v>375</v>
      </c>
      <c r="H5116" s="1" t="s">
        <v>28</v>
      </c>
      <c r="I5116">
        <v>3</v>
      </c>
      <c r="J5116" s="1" t="str">
        <f>+VLOOKUP(bloques1a3[[#This Row],[respuesta]],respuestas.emociones[],2,0)</f>
        <v>sorpresa</v>
      </c>
      <c r="K5116" s="1">
        <f>+VLOOKUP(bloques1a3[[#This Row],[niño]],BD.niños[[Código]:[edad]],5,0)</f>
        <v>6</v>
      </c>
      <c r="L5116" s="1">
        <f>+IF(bloques1a3[[#This Row],[correcta]]=bloques1a3[[#This Row],[respuesta]],1,0)</f>
        <v>0</v>
      </c>
      <c r="M5116" s="1">
        <f>+IF(bloques1a3[[#This Row],[Sexo]]="F",1,0)</f>
        <v>0</v>
      </c>
    </row>
    <row r="5117" spans="1:13" x14ac:dyDescent="0.55000000000000004">
      <c r="A5117">
        <v>10</v>
      </c>
      <c r="B5117" s="1" t="s">
        <v>548</v>
      </c>
      <c r="C5117" s="1" t="s">
        <v>4</v>
      </c>
      <c r="D5117">
        <v>5</v>
      </c>
      <c r="E5117" s="1" t="s">
        <v>253</v>
      </c>
      <c r="F5117">
        <v>6</v>
      </c>
      <c r="G5117" s="1" t="s">
        <v>376</v>
      </c>
      <c r="H5117" s="1" t="s">
        <v>28</v>
      </c>
      <c r="I5117">
        <v>3</v>
      </c>
      <c r="J5117" s="1" t="str">
        <f>+VLOOKUP(bloques1a3[[#This Row],[respuesta]],respuestas.emociones[],2,0)</f>
        <v>sorpresa</v>
      </c>
      <c r="K5117" s="1">
        <f>+VLOOKUP(bloques1a3[[#This Row],[niño]],BD.niños[[Código]:[edad]],5,0)</f>
        <v>7</v>
      </c>
      <c r="L5117" s="1">
        <f>+IF(bloques1a3[[#This Row],[correcta]]=bloques1a3[[#This Row],[respuesta]],1,0)</f>
        <v>0</v>
      </c>
      <c r="M5117" s="1">
        <f>+IF(bloques1a3[[#This Row],[Sexo]]="F",1,0)</f>
        <v>0</v>
      </c>
    </row>
    <row r="5118" spans="1:13" x14ac:dyDescent="0.55000000000000004">
      <c r="A5118">
        <v>10</v>
      </c>
      <c r="B5118" s="1" t="s">
        <v>548</v>
      </c>
      <c r="C5118" s="1" t="s">
        <v>4</v>
      </c>
      <c r="D5118">
        <v>5</v>
      </c>
      <c r="E5118" s="1" t="s">
        <v>257</v>
      </c>
      <c r="F5118">
        <v>6</v>
      </c>
      <c r="G5118" s="1" t="s">
        <v>376</v>
      </c>
      <c r="H5118" s="1" t="s">
        <v>28</v>
      </c>
      <c r="I5118">
        <v>3</v>
      </c>
      <c r="J5118" s="1" t="str">
        <f>+VLOOKUP(bloques1a3[[#This Row],[respuesta]],respuestas.emociones[],2,0)</f>
        <v>sorpresa</v>
      </c>
      <c r="K5118" s="1">
        <f>+VLOOKUP(bloques1a3[[#This Row],[niño]],BD.niños[[Código]:[edad]],5,0)</f>
        <v>8</v>
      </c>
      <c r="L5118" s="1">
        <f>+IF(bloques1a3[[#This Row],[correcta]]=bloques1a3[[#This Row],[respuesta]],1,0)</f>
        <v>0</v>
      </c>
      <c r="M5118" s="1">
        <f>+IF(bloques1a3[[#This Row],[Sexo]]="F",1,0)</f>
        <v>0</v>
      </c>
    </row>
    <row r="5119" spans="1:13" x14ac:dyDescent="0.55000000000000004">
      <c r="A5119">
        <v>10</v>
      </c>
      <c r="B5119" s="1" t="s">
        <v>548</v>
      </c>
      <c r="C5119" s="1" t="s">
        <v>4</v>
      </c>
      <c r="D5119">
        <v>5</v>
      </c>
      <c r="E5119" s="1" t="s">
        <v>299</v>
      </c>
      <c r="F5119">
        <v>7</v>
      </c>
      <c r="G5119" s="1" t="s">
        <v>376</v>
      </c>
      <c r="H5119" s="1" t="s">
        <v>28</v>
      </c>
      <c r="I5119">
        <v>3</v>
      </c>
      <c r="J5119" s="1" t="str">
        <f>+VLOOKUP(bloques1a3[[#This Row],[respuesta]],respuestas.emociones[],2,0)</f>
        <v>asco</v>
      </c>
      <c r="K5119" s="1">
        <f>+VLOOKUP(bloques1a3[[#This Row],[niño]],BD.niños[[Código]:[edad]],5,0)</f>
        <v>8</v>
      </c>
      <c r="L5119" s="1">
        <f>+IF(bloques1a3[[#This Row],[correcta]]=bloques1a3[[#This Row],[respuesta]],1,0)</f>
        <v>0</v>
      </c>
      <c r="M5119" s="1">
        <f>+IF(bloques1a3[[#This Row],[Sexo]]="F",1,0)</f>
        <v>0</v>
      </c>
    </row>
    <row r="5120" spans="1:13" x14ac:dyDescent="0.55000000000000004">
      <c r="A5120">
        <v>10</v>
      </c>
      <c r="B5120" s="1" t="s">
        <v>548</v>
      </c>
      <c r="C5120" s="1" t="s">
        <v>4</v>
      </c>
      <c r="D5120">
        <v>5</v>
      </c>
      <c r="E5120" s="1" t="s">
        <v>301</v>
      </c>
      <c r="F5120">
        <v>6</v>
      </c>
      <c r="G5120" s="1" t="s">
        <v>375</v>
      </c>
      <c r="H5120" s="1" t="s">
        <v>28</v>
      </c>
      <c r="I5120">
        <v>3</v>
      </c>
      <c r="J5120" s="1" t="str">
        <f>+VLOOKUP(bloques1a3[[#This Row],[respuesta]],respuestas.emociones[],2,0)</f>
        <v>sorpresa</v>
      </c>
      <c r="K5120" s="1">
        <f>+VLOOKUP(bloques1a3[[#This Row],[niño]],BD.niños[[Código]:[edad]],5,0)</f>
        <v>5</v>
      </c>
      <c r="L5120" s="1">
        <f>+IF(bloques1a3[[#This Row],[correcta]]=bloques1a3[[#This Row],[respuesta]],1,0)</f>
        <v>0</v>
      </c>
      <c r="M5120" s="1">
        <f>+IF(bloques1a3[[#This Row],[Sexo]]="F",1,0)</f>
        <v>0</v>
      </c>
    </row>
    <row r="5121" spans="1:13" x14ac:dyDescent="0.55000000000000004">
      <c r="A5121">
        <v>10</v>
      </c>
      <c r="B5121" s="1" t="s">
        <v>548</v>
      </c>
      <c r="C5121" s="1" t="s">
        <v>4</v>
      </c>
      <c r="D5121">
        <v>5</v>
      </c>
      <c r="E5121" s="1" t="s">
        <v>305</v>
      </c>
      <c r="F5121">
        <v>6</v>
      </c>
      <c r="G5121" s="1" t="s">
        <v>376</v>
      </c>
      <c r="H5121" s="1" t="s">
        <v>28</v>
      </c>
      <c r="I5121">
        <v>3</v>
      </c>
      <c r="J5121" s="1" t="str">
        <f>+VLOOKUP(bloques1a3[[#This Row],[respuesta]],respuestas.emociones[],2,0)</f>
        <v>sorpresa</v>
      </c>
      <c r="K5121" s="1">
        <f>+VLOOKUP(bloques1a3[[#This Row],[niño]],BD.niños[[Código]:[edad]],5,0)</f>
        <v>8</v>
      </c>
      <c r="L5121" s="1">
        <f>+IF(bloques1a3[[#This Row],[correcta]]=bloques1a3[[#This Row],[respuesta]],1,0)</f>
        <v>0</v>
      </c>
      <c r="M5121" s="1">
        <f>+IF(bloques1a3[[#This Row],[Sexo]]="F",1,0)</f>
        <v>0</v>
      </c>
    </row>
    <row r="5122" spans="1:13" x14ac:dyDescent="0.55000000000000004">
      <c r="A5122">
        <v>10</v>
      </c>
      <c r="B5122" s="1" t="s">
        <v>548</v>
      </c>
      <c r="C5122" s="1" t="s">
        <v>4</v>
      </c>
      <c r="D5122">
        <v>5</v>
      </c>
      <c r="E5122" s="1" t="s">
        <v>308</v>
      </c>
      <c r="F5122">
        <v>5</v>
      </c>
      <c r="G5122" s="1" t="s">
        <v>377</v>
      </c>
      <c r="H5122" s="1" t="s">
        <v>28</v>
      </c>
      <c r="I5122">
        <v>3</v>
      </c>
      <c r="J5122" s="1" t="str">
        <f>+VLOOKUP(bloques1a3[[#This Row],[respuesta]],respuestas.emociones[],2,0)</f>
        <v>miedo</v>
      </c>
      <c r="K5122" s="1">
        <f>+VLOOKUP(bloques1a3[[#This Row],[niño]],BD.niños[[Código]:[edad]],5,0)</f>
        <v>9</v>
      </c>
      <c r="L5122" s="1">
        <f>+IF(bloques1a3[[#This Row],[correcta]]=bloques1a3[[#This Row],[respuesta]],1,0)</f>
        <v>1</v>
      </c>
      <c r="M5122" s="1">
        <f>+IF(bloques1a3[[#This Row],[Sexo]]="F",1,0)</f>
        <v>0</v>
      </c>
    </row>
    <row r="5123" spans="1:13" x14ac:dyDescent="0.55000000000000004">
      <c r="A5123">
        <v>10</v>
      </c>
      <c r="B5123" s="1" t="s">
        <v>548</v>
      </c>
      <c r="C5123" s="1" t="s">
        <v>4</v>
      </c>
      <c r="D5123">
        <v>5</v>
      </c>
      <c r="E5123" s="1" t="s">
        <v>311</v>
      </c>
      <c r="F5123">
        <v>1</v>
      </c>
      <c r="G5123" s="1" t="s">
        <v>377</v>
      </c>
      <c r="H5123" s="1" t="s">
        <v>28</v>
      </c>
      <c r="I5123">
        <v>3</v>
      </c>
      <c r="J5123" s="1" t="str">
        <f>+VLOOKUP(bloques1a3[[#This Row],[respuesta]],respuestas.emociones[],2,0)</f>
        <v>neutra</v>
      </c>
      <c r="K5123" s="1">
        <f>+VLOOKUP(bloques1a3[[#This Row],[niño]],BD.niños[[Código]:[edad]],5,0)</f>
        <v>10</v>
      </c>
      <c r="L5123" s="1">
        <f>+IF(bloques1a3[[#This Row],[correcta]]=bloques1a3[[#This Row],[respuesta]],1,0)</f>
        <v>0</v>
      </c>
      <c r="M5123" s="1">
        <f>+IF(bloques1a3[[#This Row],[Sexo]]="F",1,0)</f>
        <v>0</v>
      </c>
    </row>
    <row r="5124" spans="1:13" x14ac:dyDescent="0.55000000000000004">
      <c r="A5124">
        <v>10</v>
      </c>
      <c r="B5124" s="1" t="s">
        <v>548</v>
      </c>
      <c r="C5124" s="1" t="s">
        <v>4</v>
      </c>
      <c r="D5124">
        <v>5</v>
      </c>
      <c r="E5124" s="1" t="s">
        <v>314</v>
      </c>
      <c r="F5124">
        <v>5</v>
      </c>
      <c r="G5124" s="1" t="s">
        <v>377</v>
      </c>
      <c r="H5124" s="1" t="s">
        <v>28</v>
      </c>
      <c r="I5124">
        <v>3</v>
      </c>
      <c r="J5124" s="1" t="str">
        <f>+VLOOKUP(bloques1a3[[#This Row],[respuesta]],respuestas.emociones[],2,0)</f>
        <v>miedo</v>
      </c>
      <c r="K5124" s="1">
        <f>+VLOOKUP(bloques1a3[[#This Row],[niño]],BD.niños[[Código]:[edad]],5,0)</f>
        <v>10</v>
      </c>
      <c r="L5124" s="1">
        <f>+IF(bloques1a3[[#This Row],[correcta]]=bloques1a3[[#This Row],[respuesta]],1,0)</f>
        <v>1</v>
      </c>
      <c r="M5124" s="1">
        <f>+IF(bloques1a3[[#This Row],[Sexo]]="F",1,0)</f>
        <v>0</v>
      </c>
    </row>
    <row r="5125" spans="1:13" x14ac:dyDescent="0.55000000000000004">
      <c r="A5125">
        <v>10</v>
      </c>
      <c r="B5125" s="1" t="s">
        <v>548</v>
      </c>
      <c r="C5125" s="1" t="s">
        <v>4</v>
      </c>
      <c r="D5125">
        <v>5</v>
      </c>
      <c r="E5125" s="1" t="s">
        <v>372</v>
      </c>
      <c r="F5125">
        <v>1</v>
      </c>
      <c r="G5125" s="1" t="s">
        <v>377</v>
      </c>
      <c r="H5125" s="1" t="s">
        <v>28</v>
      </c>
      <c r="I5125">
        <v>3</v>
      </c>
      <c r="J5125" s="1" t="str">
        <f>+VLOOKUP(bloques1a3[[#This Row],[respuesta]],respuestas.emociones[],2,0)</f>
        <v>neutra</v>
      </c>
      <c r="K5125" s="1">
        <f>+VLOOKUP(bloques1a3[[#This Row],[niño]],BD.niños[[Código]:[edad]],5,0)</f>
        <v>9</v>
      </c>
      <c r="L5125" s="1">
        <f>+IF(bloques1a3[[#This Row],[correcta]]=bloques1a3[[#This Row],[respuesta]],1,0)</f>
        <v>0</v>
      </c>
      <c r="M5125" s="1">
        <f>+IF(bloques1a3[[#This Row],[Sexo]]="F",1,0)</f>
        <v>0</v>
      </c>
    </row>
    <row r="5126" spans="1:13" x14ac:dyDescent="0.55000000000000004">
      <c r="A5126">
        <v>10</v>
      </c>
      <c r="B5126" s="1" t="s">
        <v>548</v>
      </c>
      <c r="C5126" s="1" t="s">
        <v>4</v>
      </c>
      <c r="D5126">
        <v>5</v>
      </c>
      <c r="E5126" s="1" t="s">
        <v>337</v>
      </c>
      <c r="F5126">
        <v>6</v>
      </c>
      <c r="G5126" s="1" t="s">
        <v>376</v>
      </c>
      <c r="H5126" s="1" t="s">
        <v>28</v>
      </c>
      <c r="I5126">
        <v>3</v>
      </c>
      <c r="J5126" s="1" t="str">
        <f>+VLOOKUP(bloques1a3[[#This Row],[respuesta]],respuestas.emociones[],2,0)</f>
        <v>sorpresa</v>
      </c>
      <c r="K5126" s="1">
        <f>+VLOOKUP(bloques1a3[[#This Row],[niño]],BD.niños[[Código]:[edad]],5,0)</f>
        <v>8</v>
      </c>
      <c r="L5126" s="1">
        <f>+IF(bloques1a3[[#This Row],[correcta]]=bloques1a3[[#This Row],[respuesta]],1,0)</f>
        <v>0</v>
      </c>
      <c r="M5126" s="1">
        <f>+IF(bloques1a3[[#This Row],[Sexo]]="F",1,0)</f>
        <v>0</v>
      </c>
    </row>
    <row r="5127" spans="1:13" x14ac:dyDescent="0.55000000000000004">
      <c r="A5127">
        <v>10</v>
      </c>
      <c r="B5127" s="1" t="s">
        <v>548</v>
      </c>
      <c r="C5127" s="1" t="s">
        <v>4</v>
      </c>
      <c r="D5127">
        <v>5</v>
      </c>
      <c r="E5127" s="1" t="s">
        <v>341</v>
      </c>
      <c r="F5127">
        <v>6</v>
      </c>
      <c r="G5127" s="1" t="s">
        <v>376</v>
      </c>
      <c r="H5127" s="1" t="s">
        <v>29</v>
      </c>
      <c r="I5127">
        <v>3</v>
      </c>
      <c r="J5127" s="1" t="str">
        <f>+VLOOKUP(bloques1a3[[#This Row],[respuesta]],respuestas.emociones[],2,0)</f>
        <v>sorpresa</v>
      </c>
      <c r="K5127" s="1">
        <f>+VLOOKUP(bloques1a3[[#This Row],[niño]],BD.niños[[Código]:[edad]],5,0)</f>
        <v>8</v>
      </c>
      <c r="L5127" s="1">
        <f>+IF(bloques1a3[[#This Row],[correcta]]=bloques1a3[[#This Row],[respuesta]],1,0)</f>
        <v>0</v>
      </c>
      <c r="M5127" s="1">
        <f>+IF(bloques1a3[[#This Row],[Sexo]]="F",1,0)</f>
        <v>1</v>
      </c>
    </row>
    <row r="5128" spans="1:13" x14ac:dyDescent="0.55000000000000004">
      <c r="A5128">
        <v>10</v>
      </c>
      <c r="B5128" s="1" t="s">
        <v>548</v>
      </c>
      <c r="C5128" s="1" t="s">
        <v>4</v>
      </c>
      <c r="D5128">
        <v>5</v>
      </c>
      <c r="E5128" s="1" t="s">
        <v>344</v>
      </c>
      <c r="F5128">
        <v>6</v>
      </c>
      <c r="G5128" s="1" t="s">
        <v>375</v>
      </c>
      <c r="H5128" s="1" t="s">
        <v>29</v>
      </c>
      <c r="I5128">
        <v>3</v>
      </c>
      <c r="J5128" s="1" t="str">
        <f>+VLOOKUP(bloques1a3[[#This Row],[respuesta]],respuestas.emociones[],2,0)</f>
        <v>sorpresa</v>
      </c>
      <c r="K5128" s="1">
        <f>+VLOOKUP(bloques1a3[[#This Row],[niño]],BD.niños[[Código]:[edad]],5,0)</f>
        <v>6</v>
      </c>
      <c r="L5128" s="1">
        <f>+IF(bloques1a3[[#This Row],[correcta]]=bloques1a3[[#This Row],[respuesta]],1,0)</f>
        <v>0</v>
      </c>
      <c r="M5128" s="1">
        <f>+IF(bloques1a3[[#This Row],[Sexo]]="F",1,0)</f>
        <v>1</v>
      </c>
    </row>
    <row r="5129" spans="1:13" x14ac:dyDescent="0.55000000000000004">
      <c r="A5129">
        <v>10</v>
      </c>
      <c r="B5129" s="1" t="s">
        <v>548</v>
      </c>
      <c r="C5129" s="1" t="s">
        <v>4</v>
      </c>
      <c r="D5129">
        <v>5</v>
      </c>
      <c r="E5129" s="1" t="s">
        <v>348</v>
      </c>
      <c r="F5129">
        <v>2</v>
      </c>
      <c r="G5129" s="1" t="s">
        <v>375</v>
      </c>
      <c r="H5129" s="1" t="s">
        <v>28</v>
      </c>
      <c r="I5129">
        <v>3</v>
      </c>
      <c r="J5129" s="1" t="str">
        <f>+VLOOKUP(bloques1a3[[#This Row],[respuesta]],respuestas.emociones[],2,0)</f>
        <v>alegria</v>
      </c>
      <c r="K5129" s="1">
        <f>+VLOOKUP(bloques1a3[[#This Row],[niño]],BD.niños[[Código]:[edad]],5,0)</f>
        <v>6</v>
      </c>
      <c r="L5129" s="1">
        <f>+IF(bloques1a3[[#This Row],[correcta]]=bloques1a3[[#This Row],[respuesta]],1,0)</f>
        <v>0</v>
      </c>
      <c r="M5129" s="1">
        <f>+IF(bloques1a3[[#This Row],[Sexo]]="F",1,0)</f>
        <v>0</v>
      </c>
    </row>
    <row r="5130" spans="1:13" x14ac:dyDescent="0.55000000000000004">
      <c r="A5130">
        <v>11</v>
      </c>
      <c r="B5130" s="1" t="s">
        <v>549</v>
      </c>
      <c r="C5130" s="1" t="s">
        <v>1</v>
      </c>
      <c r="D5130">
        <v>2</v>
      </c>
      <c r="E5130" s="1" t="s">
        <v>89</v>
      </c>
      <c r="F5130">
        <v>7</v>
      </c>
      <c r="G5130" s="1" t="s">
        <v>377</v>
      </c>
      <c r="H5130" s="1" t="s">
        <v>29</v>
      </c>
      <c r="I5130">
        <v>3</v>
      </c>
      <c r="J5130" s="1" t="str">
        <f>+VLOOKUP(bloques1a3[[#This Row],[respuesta]],respuestas.emociones[],2,0)</f>
        <v>asco</v>
      </c>
      <c r="K5130" s="1">
        <f>+VLOOKUP(bloques1a3[[#This Row],[niño]],BD.niños[[Código]:[edad]],5,0)</f>
        <v>10</v>
      </c>
      <c r="L5130" s="1">
        <f>+IF(bloques1a3[[#This Row],[correcta]]=bloques1a3[[#This Row],[respuesta]],1,0)</f>
        <v>0</v>
      </c>
      <c r="M5130" s="1">
        <f>+IF(bloques1a3[[#This Row],[Sexo]]="F",1,0)</f>
        <v>1</v>
      </c>
    </row>
    <row r="5131" spans="1:13" x14ac:dyDescent="0.55000000000000004">
      <c r="A5131">
        <v>11</v>
      </c>
      <c r="B5131" s="1" t="s">
        <v>549</v>
      </c>
      <c r="C5131" s="1" t="s">
        <v>1</v>
      </c>
      <c r="D5131">
        <v>2</v>
      </c>
      <c r="E5131" s="1" t="s">
        <v>93</v>
      </c>
      <c r="F5131">
        <v>2</v>
      </c>
      <c r="G5131" s="1" t="s">
        <v>377</v>
      </c>
      <c r="H5131" s="1" t="s">
        <v>29</v>
      </c>
      <c r="I5131">
        <v>3</v>
      </c>
      <c r="J5131" s="1" t="str">
        <f>+VLOOKUP(bloques1a3[[#This Row],[respuesta]],respuestas.emociones[],2,0)</f>
        <v>alegria</v>
      </c>
      <c r="K5131" s="1">
        <f>+VLOOKUP(bloques1a3[[#This Row],[niño]],BD.niños[[Código]:[edad]],5,0)</f>
        <v>10</v>
      </c>
      <c r="L5131" s="1">
        <f>+IF(bloques1a3[[#This Row],[correcta]]=bloques1a3[[#This Row],[respuesta]],1,0)</f>
        <v>1</v>
      </c>
      <c r="M5131" s="1">
        <f>+IF(bloques1a3[[#This Row],[Sexo]]="F",1,0)</f>
        <v>1</v>
      </c>
    </row>
    <row r="5132" spans="1:13" x14ac:dyDescent="0.55000000000000004">
      <c r="A5132">
        <v>11</v>
      </c>
      <c r="B5132" s="1" t="s">
        <v>549</v>
      </c>
      <c r="C5132" s="1" t="s">
        <v>1</v>
      </c>
      <c r="D5132">
        <v>2</v>
      </c>
      <c r="E5132" s="1" t="s">
        <v>97</v>
      </c>
      <c r="F5132">
        <v>2</v>
      </c>
      <c r="G5132" s="1" t="s">
        <v>377</v>
      </c>
      <c r="H5132" s="1" t="s">
        <v>29</v>
      </c>
      <c r="I5132">
        <v>3</v>
      </c>
      <c r="J5132" s="1" t="str">
        <f>+VLOOKUP(bloques1a3[[#This Row],[respuesta]],respuestas.emociones[],2,0)</f>
        <v>alegria</v>
      </c>
      <c r="K5132" s="1">
        <f>+VLOOKUP(bloques1a3[[#This Row],[niño]],BD.niños[[Código]:[edad]],5,0)</f>
        <v>10</v>
      </c>
      <c r="L5132" s="1">
        <f>+IF(bloques1a3[[#This Row],[correcta]]=bloques1a3[[#This Row],[respuesta]],1,0)</f>
        <v>1</v>
      </c>
      <c r="M5132" s="1">
        <f>+IF(bloques1a3[[#This Row],[Sexo]]="F",1,0)</f>
        <v>1</v>
      </c>
    </row>
    <row r="5133" spans="1:13" x14ac:dyDescent="0.55000000000000004">
      <c r="A5133">
        <v>11</v>
      </c>
      <c r="B5133" s="1" t="s">
        <v>549</v>
      </c>
      <c r="C5133" s="1" t="s">
        <v>1</v>
      </c>
      <c r="D5133">
        <v>2</v>
      </c>
      <c r="E5133" s="1" t="s">
        <v>101</v>
      </c>
      <c r="F5133">
        <v>2</v>
      </c>
      <c r="G5133" s="1" t="s">
        <v>377</v>
      </c>
      <c r="H5133" s="1" t="s">
        <v>29</v>
      </c>
      <c r="I5133">
        <v>3</v>
      </c>
      <c r="J5133" s="1" t="str">
        <f>+VLOOKUP(bloques1a3[[#This Row],[respuesta]],respuestas.emociones[],2,0)</f>
        <v>alegria</v>
      </c>
      <c r="K5133" s="1">
        <f>+VLOOKUP(bloques1a3[[#This Row],[niño]],BD.niños[[Código]:[edad]],5,0)</f>
        <v>10</v>
      </c>
      <c r="L5133" s="1">
        <f>+IF(bloques1a3[[#This Row],[correcta]]=bloques1a3[[#This Row],[respuesta]],1,0)</f>
        <v>1</v>
      </c>
      <c r="M5133" s="1">
        <f>+IF(bloques1a3[[#This Row],[Sexo]]="F",1,0)</f>
        <v>1</v>
      </c>
    </row>
    <row r="5134" spans="1:13" x14ac:dyDescent="0.55000000000000004">
      <c r="A5134">
        <v>11</v>
      </c>
      <c r="B5134" s="1" t="s">
        <v>549</v>
      </c>
      <c r="C5134" s="1" t="s">
        <v>1</v>
      </c>
      <c r="D5134">
        <v>2</v>
      </c>
      <c r="E5134" s="1" t="s">
        <v>150</v>
      </c>
      <c r="F5134">
        <v>2</v>
      </c>
      <c r="G5134" s="1" t="s">
        <v>375</v>
      </c>
      <c r="H5134" s="1" t="s">
        <v>29</v>
      </c>
      <c r="I5134">
        <v>3</v>
      </c>
      <c r="J5134" s="1" t="str">
        <f>+VLOOKUP(bloques1a3[[#This Row],[respuesta]],respuestas.emociones[],2,0)</f>
        <v>alegria</v>
      </c>
      <c r="K5134" s="1">
        <f>+VLOOKUP(bloques1a3[[#This Row],[niño]],BD.niños[[Código]:[edad]],5,0)</f>
        <v>6</v>
      </c>
      <c r="L5134" s="1">
        <f>+IF(bloques1a3[[#This Row],[correcta]]=bloques1a3[[#This Row],[respuesta]],1,0)</f>
        <v>1</v>
      </c>
      <c r="M5134" s="1">
        <f>+IF(bloques1a3[[#This Row],[Sexo]]="F",1,0)</f>
        <v>1</v>
      </c>
    </row>
    <row r="5135" spans="1:13" x14ac:dyDescent="0.55000000000000004">
      <c r="A5135">
        <v>11</v>
      </c>
      <c r="B5135" s="1" t="s">
        <v>549</v>
      </c>
      <c r="C5135" s="1" t="s">
        <v>1</v>
      </c>
      <c r="D5135">
        <v>2</v>
      </c>
      <c r="E5135" s="1" t="s">
        <v>153</v>
      </c>
      <c r="F5135">
        <v>2</v>
      </c>
      <c r="G5135" s="1" t="s">
        <v>376</v>
      </c>
      <c r="H5135" s="1" t="s">
        <v>28</v>
      </c>
      <c r="I5135">
        <v>3</v>
      </c>
      <c r="J5135" s="1" t="str">
        <f>+VLOOKUP(bloques1a3[[#This Row],[respuesta]],respuestas.emociones[],2,0)</f>
        <v>alegria</v>
      </c>
      <c r="K5135" s="1">
        <f>+VLOOKUP(bloques1a3[[#This Row],[niño]],BD.niños[[Código]:[edad]],5,0)</f>
        <v>7</v>
      </c>
      <c r="L5135" s="1">
        <f>+IF(bloques1a3[[#This Row],[correcta]]=bloques1a3[[#This Row],[respuesta]],1,0)</f>
        <v>1</v>
      </c>
      <c r="M5135" s="1">
        <f>+IF(bloques1a3[[#This Row],[Sexo]]="F",1,0)</f>
        <v>0</v>
      </c>
    </row>
    <row r="5136" spans="1:13" x14ac:dyDescent="0.55000000000000004">
      <c r="A5136">
        <v>11</v>
      </c>
      <c r="B5136" s="1" t="s">
        <v>549</v>
      </c>
      <c r="C5136" s="1" t="s">
        <v>1</v>
      </c>
      <c r="D5136">
        <v>2</v>
      </c>
      <c r="E5136" s="1" t="s">
        <v>157</v>
      </c>
      <c r="F5136">
        <v>2</v>
      </c>
      <c r="G5136" s="1" t="s">
        <v>376</v>
      </c>
      <c r="H5136" s="1" t="s">
        <v>28</v>
      </c>
      <c r="I5136">
        <v>3</v>
      </c>
      <c r="J5136" s="1" t="str">
        <f>+VLOOKUP(bloques1a3[[#This Row],[respuesta]],respuestas.emociones[],2,0)</f>
        <v>alegria</v>
      </c>
      <c r="K5136" s="1">
        <f>+VLOOKUP(bloques1a3[[#This Row],[niño]],BD.niños[[Código]:[edad]],5,0)</f>
        <v>7</v>
      </c>
      <c r="L5136" s="1">
        <f>+IF(bloques1a3[[#This Row],[correcta]]=bloques1a3[[#This Row],[respuesta]],1,0)</f>
        <v>1</v>
      </c>
      <c r="M5136" s="1">
        <f>+IF(bloques1a3[[#This Row],[Sexo]]="F",1,0)</f>
        <v>0</v>
      </c>
    </row>
    <row r="5137" spans="1:13" x14ac:dyDescent="0.55000000000000004">
      <c r="A5137">
        <v>11</v>
      </c>
      <c r="B5137" s="1" t="s">
        <v>549</v>
      </c>
      <c r="C5137" s="1" t="s">
        <v>1</v>
      </c>
      <c r="D5137">
        <v>2</v>
      </c>
      <c r="E5137" s="1" t="s">
        <v>164</v>
      </c>
      <c r="F5137">
        <v>2</v>
      </c>
      <c r="G5137" s="1" t="s">
        <v>375</v>
      </c>
      <c r="H5137" s="1" t="s">
        <v>28</v>
      </c>
      <c r="I5137">
        <v>3</v>
      </c>
      <c r="J5137" s="1" t="str">
        <f>+VLOOKUP(bloques1a3[[#This Row],[respuesta]],respuestas.emociones[],2,0)</f>
        <v>alegria</v>
      </c>
      <c r="K5137" s="1">
        <f>+VLOOKUP(bloques1a3[[#This Row],[niño]],BD.niños[[Código]:[edad]],5,0)</f>
        <v>6</v>
      </c>
      <c r="L5137" s="1">
        <f>+IF(bloques1a3[[#This Row],[correcta]]=bloques1a3[[#This Row],[respuesta]],1,0)</f>
        <v>1</v>
      </c>
      <c r="M5137" s="1">
        <f>+IF(bloques1a3[[#This Row],[Sexo]]="F",1,0)</f>
        <v>0</v>
      </c>
    </row>
    <row r="5138" spans="1:13" x14ac:dyDescent="0.55000000000000004">
      <c r="A5138">
        <v>11</v>
      </c>
      <c r="B5138" s="1" t="s">
        <v>549</v>
      </c>
      <c r="C5138" s="1" t="s">
        <v>1</v>
      </c>
      <c r="D5138">
        <v>2</v>
      </c>
      <c r="E5138" s="1" t="s">
        <v>165</v>
      </c>
      <c r="F5138">
        <v>2</v>
      </c>
      <c r="G5138" s="1" t="s">
        <v>375</v>
      </c>
      <c r="H5138" s="1" t="s">
        <v>28</v>
      </c>
      <c r="I5138">
        <v>3</v>
      </c>
      <c r="J5138" s="1" t="str">
        <f>+VLOOKUP(bloques1a3[[#This Row],[respuesta]],respuestas.emociones[],2,0)</f>
        <v>alegria</v>
      </c>
      <c r="K5138" s="1">
        <f>+VLOOKUP(bloques1a3[[#This Row],[niño]],BD.niños[[Código]:[edad]],5,0)</f>
        <v>5</v>
      </c>
      <c r="L5138" s="1">
        <f>+IF(bloques1a3[[#This Row],[correcta]]=bloques1a3[[#This Row],[respuesta]],1,0)</f>
        <v>1</v>
      </c>
      <c r="M5138" s="1">
        <f>+IF(bloques1a3[[#This Row],[Sexo]]="F",1,0)</f>
        <v>0</v>
      </c>
    </row>
    <row r="5139" spans="1:13" x14ac:dyDescent="0.55000000000000004">
      <c r="A5139">
        <v>11</v>
      </c>
      <c r="B5139" s="1" t="s">
        <v>549</v>
      </c>
      <c r="C5139" s="1" t="s">
        <v>1</v>
      </c>
      <c r="D5139">
        <v>2</v>
      </c>
      <c r="E5139" s="1" t="s">
        <v>168</v>
      </c>
      <c r="F5139">
        <v>2</v>
      </c>
      <c r="G5139" s="1" t="s">
        <v>376</v>
      </c>
      <c r="H5139" s="1" t="s">
        <v>29</v>
      </c>
      <c r="I5139">
        <v>3</v>
      </c>
      <c r="J5139" s="1" t="str">
        <f>+VLOOKUP(bloques1a3[[#This Row],[respuesta]],respuestas.emociones[],2,0)</f>
        <v>alegria</v>
      </c>
      <c r="K5139" s="1">
        <f>+VLOOKUP(bloques1a3[[#This Row],[niño]],BD.niños[[Código]:[edad]],5,0)</f>
        <v>7</v>
      </c>
      <c r="L5139" s="1">
        <f>+IF(bloques1a3[[#This Row],[correcta]]=bloques1a3[[#This Row],[respuesta]],1,0)</f>
        <v>1</v>
      </c>
      <c r="M5139" s="1">
        <f>+IF(bloques1a3[[#This Row],[Sexo]]="F",1,0)</f>
        <v>1</v>
      </c>
    </row>
    <row r="5140" spans="1:13" x14ac:dyDescent="0.55000000000000004">
      <c r="A5140">
        <v>11</v>
      </c>
      <c r="B5140" s="1" t="s">
        <v>549</v>
      </c>
      <c r="C5140" s="1" t="s">
        <v>1</v>
      </c>
      <c r="D5140">
        <v>2</v>
      </c>
      <c r="E5140" s="1" t="s">
        <v>172</v>
      </c>
      <c r="F5140">
        <v>2</v>
      </c>
      <c r="G5140" s="1" t="s">
        <v>376</v>
      </c>
      <c r="H5140" s="1" t="s">
        <v>29</v>
      </c>
      <c r="I5140">
        <v>3</v>
      </c>
      <c r="J5140" s="1" t="str">
        <f>+VLOOKUP(bloques1a3[[#This Row],[respuesta]],respuestas.emociones[],2,0)</f>
        <v>alegria</v>
      </c>
      <c r="K5140" s="1">
        <f>+VLOOKUP(bloques1a3[[#This Row],[niño]],BD.niños[[Código]:[edad]],5,0)</f>
        <v>8</v>
      </c>
      <c r="L5140" s="1">
        <f>+IF(bloques1a3[[#This Row],[correcta]]=bloques1a3[[#This Row],[respuesta]],1,0)</f>
        <v>1</v>
      </c>
      <c r="M5140" s="1">
        <f>+IF(bloques1a3[[#This Row],[Sexo]]="F",1,0)</f>
        <v>1</v>
      </c>
    </row>
    <row r="5141" spans="1:13" x14ac:dyDescent="0.55000000000000004">
      <c r="A5141">
        <v>11</v>
      </c>
      <c r="B5141" s="1" t="s">
        <v>549</v>
      </c>
      <c r="C5141" s="1" t="s">
        <v>1</v>
      </c>
      <c r="D5141">
        <v>2</v>
      </c>
      <c r="E5141" s="1" t="s">
        <v>176</v>
      </c>
      <c r="F5141">
        <v>2</v>
      </c>
      <c r="G5141" s="1" t="s">
        <v>375</v>
      </c>
      <c r="H5141" s="1" t="s">
        <v>29</v>
      </c>
      <c r="I5141">
        <v>3</v>
      </c>
      <c r="J5141" s="1" t="str">
        <f>+VLOOKUP(bloques1a3[[#This Row],[respuesta]],respuestas.emociones[],2,0)</f>
        <v>alegria</v>
      </c>
      <c r="K5141" s="1">
        <f>+VLOOKUP(bloques1a3[[#This Row],[niño]],BD.niños[[Código]:[edad]],5,0)</f>
        <v>5</v>
      </c>
      <c r="L5141" s="1">
        <f>+IF(bloques1a3[[#This Row],[correcta]]=bloques1a3[[#This Row],[respuesta]],1,0)</f>
        <v>1</v>
      </c>
      <c r="M5141" s="1">
        <f>+IF(bloques1a3[[#This Row],[Sexo]]="F",1,0)</f>
        <v>1</v>
      </c>
    </row>
    <row r="5142" spans="1:13" x14ac:dyDescent="0.55000000000000004">
      <c r="A5142">
        <v>11</v>
      </c>
      <c r="B5142" s="1" t="s">
        <v>549</v>
      </c>
      <c r="C5142" s="1" t="s">
        <v>1</v>
      </c>
      <c r="D5142">
        <v>2</v>
      </c>
      <c r="E5142" s="1" t="s">
        <v>180</v>
      </c>
      <c r="F5142">
        <v>2</v>
      </c>
      <c r="G5142" s="1" t="s">
        <v>376</v>
      </c>
      <c r="H5142" s="1" t="s">
        <v>29</v>
      </c>
      <c r="I5142">
        <v>3</v>
      </c>
      <c r="J5142" s="1" t="str">
        <f>+VLOOKUP(bloques1a3[[#This Row],[respuesta]],respuestas.emociones[],2,0)</f>
        <v>alegria</v>
      </c>
      <c r="K5142" s="1">
        <f>+VLOOKUP(bloques1a3[[#This Row],[niño]],BD.niños[[Código]:[edad]],5,0)</f>
        <v>8</v>
      </c>
      <c r="L5142" s="1">
        <f>+IF(bloques1a3[[#This Row],[correcta]]=bloques1a3[[#This Row],[respuesta]],1,0)</f>
        <v>1</v>
      </c>
      <c r="M5142" s="1">
        <f>+IF(bloques1a3[[#This Row],[Sexo]]="F",1,0)</f>
        <v>1</v>
      </c>
    </row>
    <row r="5143" spans="1:13" x14ac:dyDescent="0.55000000000000004">
      <c r="A5143">
        <v>11</v>
      </c>
      <c r="B5143" s="1" t="s">
        <v>549</v>
      </c>
      <c r="C5143" s="1" t="s">
        <v>1</v>
      </c>
      <c r="D5143">
        <v>2</v>
      </c>
      <c r="E5143" s="1" t="s">
        <v>234</v>
      </c>
      <c r="F5143">
        <v>2</v>
      </c>
      <c r="G5143" s="1" t="s">
        <v>377</v>
      </c>
      <c r="H5143" s="1" t="s">
        <v>28</v>
      </c>
      <c r="I5143">
        <v>3</v>
      </c>
      <c r="J5143" s="1" t="str">
        <f>+VLOOKUP(bloques1a3[[#This Row],[respuesta]],respuestas.emociones[],2,0)</f>
        <v>alegria</v>
      </c>
      <c r="K5143" s="1">
        <f>+VLOOKUP(bloques1a3[[#This Row],[niño]],BD.niños[[Código]:[edad]],5,0)</f>
        <v>10</v>
      </c>
      <c r="L5143" s="1">
        <f>+IF(bloques1a3[[#This Row],[correcta]]=bloques1a3[[#This Row],[respuesta]],1,0)</f>
        <v>1</v>
      </c>
      <c r="M5143" s="1">
        <f>+IF(bloques1a3[[#This Row],[Sexo]]="F",1,0)</f>
        <v>0</v>
      </c>
    </row>
    <row r="5144" spans="1:13" x14ac:dyDescent="0.55000000000000004">
      <c r="A5144">
        <v>11</v>
      </c>
      <c r="B5144" s="1" t="s">
        <v>549</v>
      </c>
      <c r="C5144" s="1" t="s">
        <v>1</v>
      </c>
      <c r="D5144">
        <v>2</v>
      </c>
      <c r="E5144" s="1" t="s">
        <v>238</v>
      </c>
      <c r="F5144">
        <v>2</v>
      </c>
      <c r="G5144" s="1" t="s">
        <v>377</v>
      </c>
      <c r="H5144" s="1" t="s">
        <v>28</v>
      </c>
      <c r="I5144">
        <v>3</v>
      </c>
      <c r="J5144" s="1" t="str">
        <f>+VLOOKUP(bloques1a3[[#This Row],[respuesta]],respuestas.emociones[],2,0)</f>
        <v>alegria</v>
      </c>
      <c r="K5144" s="1">
        <f>+VLOOKUP(bloques1a3[[#This Row],[niño]],BD.niños[[Código]:[edad]],5,0)</f>
        <v>10</v>
      </c>
      <c r="L5144" s="1">
        <f>+IF(bloques1a3[[#This Row],[correcta]]=bloques1a3[[#This Row],[respuesta]],1,0)</f>
        <v>1</v>
      </c>
      <c r="M5144" s="1">
        <f>+IF(bloques1a3[[#This Row],[Sexo]]="F",1,0)</f>
        <v>0</v>
      </c>
    </row>
    <row r="5145" spans="1:13" x14ac:dyDescent="0.55000000000000004">
      <c r="A5145">
        <v>11</v>
      </c>
      <c r="B5145" s="1" t="s">
        <v>549</v>
      </c>
      <c r="C5145" s="1" t="s">
        <v>1</v>
      </c>
      <c r="D5145">
        <v>2</v>
      </c>
      <c r="E5145" s="1" t="s">
        <v>241</v>
      </c>
      <c r="F5145">
        <v>2</v>
      </c>
      <c r="G5145" s="1" t="s">
        <v>377</v>
      </c>
      <c r="H5145" s="1" t="s">
        <v>29</v>
      </c>
      <c r="I5145">
        <v>3</v>
      </c>
      <c r="J5145" s="1" t="str">
        <f>+VLOOKUP(bloques1a3[[#This Row],[respuesta]],respuestas.emociones[],2,0)</f>
        <v>alegria</v>
      </c>
      <c r="K5145" s="1">
        <f>+VLOOKUP(bloques1a3[[#This Row],[niño]],BD.niños[[Código]:[edad]],5,0)</f>
        <v>10</v>
      </c>
      <c r="L5145" s="1">
        <f>+IF(bloques1a3[[#This Row],[correcta]]=bloques1a3[[#This Row],[respuesta]],1,0)</f>
        <v>1</v>
      </c>
      <c r="M5145" s="1">
        <f>+IF(bloques1a3[[#This Row],[Sexo]]="F",1,0)</f>
        <v>1</v>
      </c>
    </row>
    <row r="5146" spans="1:13" x14ac:dyDescent="0.55000000000000004">
      <c r="A5146">
        <v>11</v>
      </c>
      <c r="B5146" s="1" t="s">
        <v>549</v>
      </c>
      <c r="C5146" s="1" t="s">
        <v>1</v>
      </c>
      <c r="D5146">
        <v>2</v>
      </c>
      <c r="E5146" s="1" t="s">
        <v>245</v>
      </c>
      <c r="F5146">
        <v>2</v>
      </c>
      <c r="G5146" s="1" t="s">
        <v>376</v>
      </c>
      <c r="H5146" s="1" t="s">
        <v>28</v>
      </c>
      <c r="I5146">
        <v>3</v>
      </c>
      <c r="J5146" s="1" t="str">
        <f>+VLOOKUP(bloques1a3[[#This Row],[respuesta]],respuestas.emociones[],2,0)</f>
        <v>alegria</v>
      </c>
      <c r="K5146" s="1">
        <f>+VLOOKUP(bloques1a3[[#This Row],[niño]],BD.niños[[Código]:[edad]],5,0)</f>
        <v>8</v>
      </c>
      <c r="L5146" s="1">
        <f>+IF(bloques1a3[[#This Row],[correcta]]=bloques1a3[[#This Row],[respuesta]],1,0)</f>
        <v>1</v>
      </c>
      <c r="M5146" s="1">
        <f>+IF(bloques1a3[[#This Row],[Sexo]]="F",1,0)</f>
        <v>0</v>
      </c>
    </row>
    <row r="5147" spans="1:13" x14ac:dyDescent="0.55000000000000004">
      <c r="A5147">
        <v>11</v>
      </c>
      <c r="B5147" s="1" t="s">
        <v>549</v>
      </c>
      <c r="C5147" s="1" t="s">
        <v>1</v>
      </c>
      <c r="D5147">
        <v>2</v>
      </c>
      <c r="E5147" s="1" t="s">
        <v>249</v>
      </c>
      <c r="F5147">
        <v>2</v>
      </c>
      <c r="G5147" s="1" t="s">
        <v>375</v>
      </c>
      <c r="H5147" s="1" t="s">
        <v>28</v>
      </c>
      <c r="I5147">
        <v>3</v>
      </c>
      <c r="J5147" s="1" t="str">
        <f>+VLOOKUP(bloques1a3[[#This Row],[respuesta]],respuestas.emociones[],2,0)</f>
        <v>alegria</v>
      </c>
      <c r="K5147" s="1">
        <f>+VLOOKUP(bloques1a3[[#This Row],[niño]],BD.niños[[Código]:[edad]],5,0)</f>
        <v>6</v>
      </c>
      <c r="L5147" s="1">
        <f>+IF(bloques1a3[[#This Row],[correcta]]=bloques1a3[[#This Row],[respuesta]],1,0)</f>
        <v>1</v>
      </c>
      <c r="M5147" s="1">
        <f>+IF(bloques1a3[[#This Row],[Sexo]]="F",1,0)</f>
        <v>0</v>
      </c>
    </row>
    <row r="5148" spans="1:13" x14ac:dyDescent="0.55000000000000004">
      <c r="A5148">
        <v>11</v>
      </c>
      <c r="B5148" s="1" t="s">
        <v>549</v>
      </c>
      <c r="C5148" s="1" t="s">
        <v>1</v>
      </c>
      <c r="D5148">
        <v>2</v>
      </c>
      <c r="E5148" s="1" t="s">
        <v>253</v>
      </c>
      <c r="F5148">
        <v>2</v>
      </c>
      <c r="G5148" s="1" t="s">
        <v>376</v>
      </c>
      <c r="H5148" s="1" t="s">
        <v>28</v>
      </c>
      <c r="I5148">
        <v>3</v>
      </c>
      <c r="J5148" s="1" t="str">
        <f>+VLOOKUP(bloques1a3[[#This Row],[respuesta]],respuestas.emociones[],2,0)</f>
        <v>alegria</v>
      </c>
      <c r="K5148" s="1">
        <f>+VLOOKUP(bloques1a3[[#This Row],[niño]],BD.niños[[Código]:[edad]],5,0)</f>
        <v>7</v>
      </c>
      <c r="L5148" s="1">
        <f>+IF(bloques1a3[[#This Row],[correcta]]=bloques1a3[[#This Row],[respuesta]],1,0)</f>
        <v>1</v>
      </c>
      <c r="M5148" s="1">
        <f>+IF(bloques1a3[[#This Row],[Sexo]]="F",1,0)</f>
        <v>0</v>
      </c>
    </row>
    <row r="5149" spans="1:13" x14ac:dyDescent="0.55000000000000004">
      <c r="A5149">
        <v>11</v>
      </c>
      <c r="B5149" s="1" t="s">
        <v>549</v>
      </c>
      <c r="C5149" s="1" t="s">
        <v>1</v>
      </c>
      <c r="D5149">
        <v>2</v>
      </c>
      <c r="E5149" s="1" t="s">
        <v>257</v>
      </c>
      <c r="F5149">
        <v>2</v>
      </c>
      <c r="G5149" s="1" t="s">
        <v>376</v>
      </c>
      <c r="H5149" s="1" t="s">
        <v>28</v>
      </c>
      <c r="I5149">
        <v>3</v>
      </c>
      <c r="J5149" s="1" t="str">
        <f>+VLOOKUP(bloques1a3[[#This Row],[respuesta]],respuestas.emociones[],2,0)</f>
        <v>alegria</v>
      </c>
      <c r="K5149" s="1">
        <f>+VLOOKUP(bloques1a3[[#This Row],[niño]],BD.niños[[Código]:[edad]],5,0)</f>
        <v>8</v>
      </c>
      <c r="L5149" s="1">
        <f>+IF(bloques1a3[[#This Row],[correcta]]=bloques1a3[[#This Row],[respuesta]],1,0)</f>
        <v>1</v>
      </c>
      <c r="M5149" s="1">
        <f>+IF(bloques1a3[[#This Row],[Sexo]]="F",1,0)</f>
        <v>0</v>
      </c>
    </row>
    <row r="5150" spans="1:13" x14ac:dyDescent="0.55000000000000004">
      <c r="A5150">
        <v>11</v>
      </c>
      <c r="B5150" s="1" t="s">
        <v>549</v>
      </c>
      <c r="C5150" s="1" t="s">
        <v>1</v>
      </c>
      <c r="D5150">
        <v>2</v>
      </c>
      <c r="E5150" s="1" t="s">
        <v>299</v>
      </c>
      <c r="F5150">
        <v>2</v>
      </c>
      <c r="G5150" s="1" t="s">
        <v>376</v>
      </c>
      <c r="H5150" s="1" t="s">
        <v>28</v>
      </c>
      <c r="I5150">
        <v>3</v>
      </c>
      <c r="J5150" s="1" t="str">
        <f>+VLOOKUP(bloques1a3[[#This Row],[respuesta]],respuestas.emociones[],2,0)</f>
        <v>alegria</v>
      </c>
      <c r="K5150" s="1">
        <f>+VLOOKUP(bloques1a3[[#This Row],[niño]],BD.niños[[Código]:[edad]],5,0)</f>
        <v>8</v>
      </c>
      <c r="L5150" s="1">
        <f>+IF(bloques1a3[[#This Row],[correcta]]=bloques1a3[[#This Row],[respuesta]],1,0)</f>
        <v>1</v>
      </c>
      <c r="M5150" s="1">
        <f>+IF(bloques1a3[[#This Row],[Sexo]]="F",1,0)</f>
        <v>0</v>
      </c>
    </row>
    <row r="5151" spans="1:13" x14ac:dyDescent="0.55000000000000004">
      <c r="A5151">
        <v>11</v>
      </c>
      <c r="B5151" s="1" t="s">
        <v>549</v>
      </c>
      <c r="C5151" s="1" t="s">
        <v>1</v>
      </c>
      <c r="D5151">
        <v>2</v>
      </c>
      <c r="E5151" s="1" t="s">
        <v>301</v>
      </c>
      <c r="F5151">
        <v>2</v>
      </c>
      <c r="G5151" s="1" t="s">
        <v>375</v>
      </c>
      <c r="H5151" s="1" t="s">
        <v>28</v>
      </c>
      <c r="I5151">
        <v>3</v>
      </c>
      <c r="J5151" s="1" t="str">
        <f>+VLOOKUP(bloques1a3[[#This Row],[respuesta]],respuestas.emociones[],2,0)</f>
        <v>alegria</v>
      </c>
      <c r="K5151" s="1">
        <f>+VLOOKUP(bloques1a3[[#This Row],[niño]],BD.niños[[Código]:[edad]],5,0)</f>
        <v>5</v>
      </c>
      <c r="L5151" s="1">
        <f>+IF(bloques1a3[[#This Row],[correcta]]=bloques1a3[[#This Row],[respuesta]],1,0)</f>
        <v>1</v>
      </c>
      <c r="M5151" s="1">
        <f>+IF(bloques1a3[[#This Row],[Sexo]]="F",1,0)</f>
        <v>0</v>
      </c>
    </row>
    <row r="5152" spans="1:13" x14ac:dyDescent="0.55000000000000004">
      <c r="A5152">
        <v>11</v>
      </c>
      <c r="B5152" s="1" t="s">
        <v>549</v>
      </c>
      <c r="C5152" s="1" t="s">
        <v>1</v>
      </c>
      <c r="D5152">
        <v>2</v>
      </c>
      <c r="E5152" s="1" t="s">
        <v>305</v>
      </c>
      <c r="F5152">
        <v>2</v>
      </c>
      <c r="G5152" s="1" t="s">
        <v>376</v>
      </c>
      <c r="H5152" s="1" t="s">
        <v>28</v>
      </c>
      <c r="I5152">
        <v>3</v>
      </c>
      <c r="J5152" s="1" t="str">
        <f>+VLOOKUP(bloques1a3[[#This Row],[respuesta]],respuestas.emociones[],2,0)</f>
        <v>alegria</v>
      </c>
      <c r="K5152" s="1">
        <f>+VLOOKUP(bloques1a3[[#This Row],[niño]],BD.niños[[Código]:[edad]],5,0)</f>
        <v>8</v>
      </c>
      <c r="L5152" s="1">
        <f>+IF(bloques1a3[[#This Row],[correcta]]=bloques1a3[[#This Row],[respuesta]],1,0)</f>
        <v>1</v>
      </c>
      <c r="M5152" s="1">
        <f>+IF(bloques1a3[[#This Row],[Sexo]]="F",1,0)</f>
        <v>0</v>
      </c>
    </row>
    <row r="5153" spans="1:13" x14ac:dyDescent="0.55000000000000004">
      <c r="A5153">
        <v>11</v>
      </c>
      <c r="B5153" s="1" t="s">
        <v>549</v>
      </c>
      <c r="C5153" s="1" t="s">
        <v>1</v>
      </c>
      <c r="D5153">
        <v>2</v>
      </c>
      <c r="E5153" s="1" t="s">
        <v>308</v>
      </c>
      <c r="F5153">
        <v>2</v>
      </c>
      <c r="G5153" s="1" t="s">
        <v>377</v>
      </c>
      <c r="H5153" s="1" t="s">
        <v>28</v>
      </c>
      <c r="I5153">
        <v>3</v>
      </c>
      <c r="J5153" s="1" t="str">
        <f>+VLOOKUP(bloques1a3[[#This Row],[respuesta]],respuestas.emociones[],2,0)</f>
        <v>alegria</v>
      </c>
      <c r="K5153" s="1">
        <f>+VLOOKUP(bloques1a3[[#This Row],[niño]],BD.niños[[Código]:[edad]],5,0)</f>
        <v>9</v>
      </c>
      <c r="L5153" s="1">
        <f>+IF(bloques1a3[[#This Row],[correcta]]=bloques1a3[[#This Row],[respuesta]],1,0)</f>
        <v>1</v>
      </c>
      <c r="M5153" s="1">
        <f>+IF(bloques1a3[[#This Row],[Sexo]]="F",1,0)</f>
        <v>0</v>
      </c>
    </row>
    <row r="5154" spans="1:13" x14ac:dyDescent="0.55000000000000004">
      <c r="A5154">
        <v>11</v>
      </c>
      <c r="B5154" s="1" t="s">
        <v>549</v>
      </c>
      <c r="C5154" s="1" t="s">
        <v>1</v>
      </c>
      <c r="D5154">
        <v>2</v>
      </c>
      <c r="E5154" s="1" t="s">
        <v>311</v>
      </c>
      <c r="F5154">
        <v>2</v>
      </c>
      <c r="G5154" s="1" t="s">
        <v>377</v>
      </c>
      <c r="H5154" s="1" t="s">
        <v>28</v>
      </c>
      <c r="I5154">
        <v>3</v>
      </c>
      <c r="J5154" s="1" t="str">
        <f>+VLOOKUP(bloques1a3[[#This Row],[respuesta]],respuestas.emociones[],2,0)</f>
        <v>alegria</v>
      </c>
      <c r="K5154" s="1">
        <f>+VLOOKUP(bloques1a3[[#This Row],[niño]],BD.niños[[Código]:[edad]],5,0)</f>
        <v>10</v>
      </c>
      <c r="L5154" s="1">
        <f>+IF(bloques1a3[[#This Row],[correcta]]=bloques1a3[[#This Row],[respuesta]],1,0)</f>
        <v>1</v>
      </c>
      <c r="M5154" s="1">
        <f>+IF(bloques1a3[[#This Row],[Sexo]]="F",1,0)</f>
        <v>0</v>
      </c>
    </row>
    <row r="5155" spans="1:13" x14ac:dyDescent="0.55000000000000004">
      <c r="A5155">
        <v>11</v>
      </c>
      <c r="B5155" s="1" t="s">
        <v>549</v>
      </c>
      <c r="C5155" s="1" t="s">
        <v>1</v>
      </c>
      <c r="D5155">
        <v>2</v>
      </c>
      <c r="E5155" s="1" t="s">
        <v>314</v>
      </c>
      <c r="F5155">
        <v>2</v>
      </c>
      <c r="G5155" s="1" t="s">
        <v>377</v>
      </c>
      <c r="H5155" s="1" t="s">
        <v>28</v>
      </c>
      <c r="I5155">
        <v>3</v>
      </c>
      <c r="J5155" s="1" t="str">
        <f>+VLOOKUP(bloques1a3[[#This Row],[respuesta]],respuestas.emociones[],2,0)</f>
        <v>alegria</v>
      </c>
      <c r="K5155" s="1">
        <f>+VLOOKUP(bloques1a3[[#This Row],[niño]],BD.niños[[Código]:[edad]],5,0)</f>
        <v>10</v>
      </c>
      <c r="L5155" s="1">
        <f>+IF(bloques1a3[[#This Row],[correcta]]=bloques1a3[[#This Row],[respuesta]],1,0)</f>
        <v>1</v>
      </c>
      <c r="M5155" s="1">
        <f>+IF(bloques1a3[[#This Row],[Sexo]]="F",1,0)</f>
        <v>0</v>
      </c>
    </row>
    <row r="5156" spans="1:13" x14ac:dyDescent="0.55000000000000004">
      <c r="A5156">
        <v>11</v>
      </c>
      <c r="B5156" s="1" t="s">
        <v>549</v>
      </c>
      <c r="C5156" s="1" t="s">
        <v>1</v>
      </c>
      <c r="D5156">
        <v>2</v>
      </c>
      <c r="E5156" s="1" t="s">
        <v>372</v>
      </c>
      <c r="F5156">
        <v>2</v>
      </c>
      <c r="G5156" s="1" t="s">
        <v>377</v>
      </c>
      <c r="H5156" s="1" t="s">
        <v>28</v>
      </c>
      <c r="I5156">
        <v>3</v>
      </c>
      <c r="J5156" s="1" t="str">
        <f>+VLOOKUP(bloques1a3[[#This Row],[respuesta]],respuestas.emociones[],2,0)</f>
        <v>alegria</v>
      </c>
      <c r="K5156" s="1">
        <f>+VLOOKUP(bloques1a3[[#This Row],[niño]],BD.niños[[Código]:[edad]],5,0)</f>
        <v>9</v>
      </c>
      <c r="L5156" s="1">
        <f>+IF(bloques1a3[[#This Row],[correcta]]=bloques1a3[[#This Row],[respuesta]],1,0)</f>
        <v>1</v>
      </c>
      <c r="M5156" s="1">
        <f>+IF(bloques1a3[[#This Row],[Sexo]]="F",1,0)</f>
        <v>0</v>
      </c>
    </row>
    <row r="5157" spans="1:13" x14ac:dyDescent="0.55000000000000004">
      <c r="A5157">
        <v>11</v>
      </c>
      <c r="B5157" s="1" t="s">
        <v>549</v>
      </c>
      <c r="C5157" s="1" t="s">
        <v>1</v>
      </c>
      <c r="D5157">
        <v>2</v>
      </c>
      <c r="E5157" s="1" t="s">
        <v>337</v>
      </c>
      <c r="F5157">
        <v>2</v>
      </c>
      <c r="G5157" s="1" t="s">
        <v>376</v>
      </c>
      <c r="H5157" s="1" t="s">
        <v>28</v>
      </c>
      <c r="I5157">
        <v>3</v>
      </c>
      <c r="J5157" s="1" t="str">
        <f>+VLOOKUP(bloques1a3[[#This Row],[respuesta]],respuestas.emociones[],2,0)</f>
        <v>alegria</v>
      </c>
      <c r="K5157" s="1">
        <f>+VLOOKUP(bloques1a3[[#This Row],[niño]],BD.niños[[Código]:[edad]],5,0)</f>
        <v>8</v>
      </c>
      <c r="L5157" s="1">
        <f>+IF(bloques1a3[[#This Row],[correcta]]=bloques1a3[[#This Row],[respuesta]],1,0)</f>
        <v>1</v>
      </c>
      <c r="M5157" s="1">
        <f>+IF(bloques1a3[[#This Row],[Sexo]]="F",1,0)</f>
        <v>0</v>
      </c>
    </row>
    <row r="5158" spans="1:13" x14ac:dyDescent="0.55000000000000004">
      <c r="A5158">
        <v>11</v>
      </c>
      <c r="B5158" s="1" t="s">
        <v>549</v>
      </c>
      <c r="C5158" s="1" t="s">
        <v>1</v>
      </c>
      <c r="D5158">
        <v>2</v>
      </c>
      <c r="E5158" s="1" t="s">
        <v>341</v>
      </c>
      <c r="F5158">
        <v>2</v>
      </c>
      <c r="G5158" s="1" t="s">
        <v>376</v>
      </c>
      <c r="H5158" s="1" t="s">
        <v>29</v>
      </c>
      <c r="I5158">
        <v>3</v>
      </c>
      <c r="J5158" s="1" t="str">
        <f>+VLOOKUP(bloques1a3[[#This Row],[respuesta]],respuestas.emociones[],2,0)</f>
        <v>alegria</v>
      </c>
      <c r="K5158" s="1">
        <f>+VLOOKUP(bloques1a3[[#This Row],[niño]],BD.niños[[Código]:[edad]],5,0)</f>
        <v>8</v>
      </c>
      <c r="L5158" s="1">
        <f>+IF(bloques1a3[[#This Row],[correcta]]=bloques1a3[[#This Row],[respuesta]],1,0)</f>
        <v>1</v>
      </c>
      <c r="M5158" s="1">
        <f>+IF(bloques1a3[[#This Row],[Sexo]]="F",1,0)</f>
        <v>1</v>
      </c>
    </row>
    <row r="5159" spans="1:13" x14ac:dyDescent="0.55000000000000004">
      <c r="A5159">
        <v>11</v>
      </c>
      <c r="B5159" s="1" t="s">
        <v>549</v>
      </c>
      <c r="C5159" s="1" t="s">
        <v>1</v>
      </c>
      <c r="D5159">
        <v>2</v>
      </c>
      <c r="E5159" s="1" t="s">
        <v>344</v>
      </c>
      <c r="F5159">
        <v>2</v>
      </c>
      <c r="G5159" s="1" t="s">
        <v>375</v>
      </c>
      <c r="H5159" s="1" t="s">
        <v>29</v>
      </c>
      <c r="I5159">
        <v>3</v>
      </c>
      <c r="J5159" s="1" t="str">
        <f>+VLOOKUP(bloques1a3[[#This Row],[respuesta]],respuestas.emociones[],2,0)</f>
        <v>alegria</v>
      </c>
      <c r="K5159" s="1">
        <f>+VLOOKUP(bloques1a3[[#This Row],[niño]],BD.niños[[Código]:[edad]],5,0)</f>
        <v>6</v>
      </c>
      <c r="L5159" s="1">
        <f>+IF(bloques1a3[[#This Row],[correcta]]=bloques1a3[[#This Row],[respuesta]],1,0)</f>
        <v>1</v>
      </c>
      <c r="M5159" s="1">
        <f>+IF(bloques1a3[[#This Row],[Sexo]]="F",1,0)</f>
        <v>1</v>
      </c>
    </row>
    <row r="5160" spans="1:13" x14ac:dyDescent="0.55000000000000004">
      <c r="A5160">
        <v>11</v>
      </c>
      <c r="B5160" s="1" t="s">
        <v>549</v>
      </c>
      <c r="C5160" s="1" t="s">
        <v>1</v>
      </c>
      <c r="D5160">
        <v>2</v>
      </c>
      <c r="E5160" s="1" t="s">
        <v>348</v>
      </c>
      <c r="F5160">
        <v>2</v>
      </c>
      <c r="G5160" s="1" t="s">
        <v>375</v>
      </c>
      <c r="H5160" s="1" t="s">
        <v>28</v>
      </c>
      <c r="I5160">
        <v>3</v>
      </c>
      <c r="J5160" s="1" t="str">
        <f>+VLOOKUP(bloques1a3[[#This Row],[respuesta]],respuestas.emociones[],2,0)</f>
        <v>alegria</v>
      </c>
      <c r="K5160" s="1">
        <f>+VLOOKUP(bloques1a3[[#This Row],[niño]],BD.niños[[Código]:[edad]],5,0)</f>
        <v>6</v>
      </c>
      <c r="L5160" s="1">
        <f>+IF(bloques1a3[[#This Row],[correcta]]=bloques1a3[[#This Row],[respuesta]],1,0)</f>
        <v>1</v>
      </c>
      <c r="M5160" s="1">
        <f>+IF(bloques1a3[[#This Row],[Sexo]]="F",1,0)</f>
        <v>0</v>
      </c>
    </row>
    <row r="5161" spans="1:13" x14ac:dyDescent="0.55000000000000004">
      <c r="A5161">
        <v>12</v>
      </c>
      <c r="B5161" s="1" t="s">
        <v>550</v>
      </c>
      <c r="C5161" s="1" t="s">
        <v>1</v>
      </c>
      <c r="D5161">
        <v>2</v>
      </c>
      <c r="E5161" s="1" t="s">
        <v>89</v>
      </c>
      <c r="F5161">
        <v>2</v>
      </c>
      <c r="G5161" s="1" t="s">
        <v>377</v>
      </c>
      <c r="H5161" s="1" t="s">
        <v>29</v>
      </c>
      <c r="I5161">
        <v>3</v>
      </c>
      <c r="J5161" s="1" t="str">
        <f>+VLOOKUP(bloques1a3[[#This Row],[respuesta]],respuestas.emociones[],2,0)</f>
        <v>alegria</v>
      </c>
      <c r="K5161" s="1">
        <f>+VLOOKUP(bloques1a3[[#This Row],[niño]],BD.niños[[Código]:[edad]],5,0)</f>
        <v>10</v>
      </c>
      <c r="L5161" s="1">
        <f>+IF(bloques1a3[[#This Row],[correcta]]=bloques1a3[[#This Row],[respuesta]],1,0)</f>
        <v>1</v>
      </c>
      <c r="M5161" s="1">
        <f>+IF(bloques1a3[[#This Row],[Sexo]]="F",1,0)</f>
        <v>1</v>
      </c>
    </row>
    <row r="5162" spans="1:13" x14ac:dyDescent="0.55000000000000004">
      <c r="A5162">
        <v>12</v>
      </c>
      <c r="B5162" s="1" t="s">
        <v>550</v>
      </c>
      <c r="C5162" s="1" t="s">
        <v>1</v>
      </c>
      <c r="D5162">
        <v>2</v>
      </c>
      <c r="E5162" s="1" t="s">
        <v>93</v>
      </c>
      <c r="F5162">
        <v>2</v>
      </c>
      <c r="G5162" s="1" t="s">
        <v>377</v>
      </c>
      <c r="H5162" s="1" t="s">
        <v>29</v>
      </c>
      <c r="I5162">
        <v>3</v>
      </c>
      <c r="J5162" s="1" t="str">
        <f>+VLOOKUP(bloques1a3[[#This Row],[respuesta]],respuestas.emociones[],2,0)</f>
        <v>alegria</v>
      </c>
      <c r="K5162" s="1">
        <f>+VLOOKUP(bloques1a3[[#This Row],[niño]],BD.niños[[Código]:[edad]],5,0)</f>
        <v>10</v>
      </c>
      <c r="L5162" s="1">
        <f>+IF(bloques1a3[[#This Row],[correcta]]=bloques1a3[[#This Row],[respuesta]],1,0)</f>
        <v>1</v>
      </c>
      <c r="M5162" s="1">
        <f>+IF(bloques1a3[[#This Row],[Sexo]]="F",1,0)</f>
        <v>1</v>
      </c>
    </row>
    <row r="5163" spans="1:13" x14ac:dyDescent="0.55000000000000004">
      <c r="A5163">
        <v>12</v>
      </c>
      <c r="B5163" s="1" t="s">
        <v>550</v>
      </c>
      <c r="C5163" s="1" t="s">
        <v>1</v>
      </c>
      <c r="D5163">
        <v>2</v>
      </c>
      <c r="E5163" s="1" t="s">
        <v>97</v>
      </c>
      <c r="F5163">
        <v>5</v>
      </c>
      <c r="G5163" s="1" t="s">
        <v>377</v>
      </c>
      <c r="H5163" s="1" t="s">
        <v>29</v>
      </c>
      <c r="I5163">
        <v>3</v>
      </c>
      <c r="J5163" s="1" t="str">
        <f>+VLOOKUP(bloques1a3[[#This Row],[respuesta]],respuestas.emociones[],2,0)</f>
        <v>miedo</v>
      </c>
      <c r="K5163" s="1">
        <f>+VLOOKUP(bloques1a3[[#This Row],[niño]],BD.niños[[Código]:[edad]],5,0)</f>
        <v>10</v>
      </c>
      <c r="L5163" s="1">
        <f>+IF(bloques1a3[[#This Row],[correcta]]=bloques1a3[[#This Row],[respuesta]],1,0)</f>
        <v>0</v>
      </c>
      <c r="M5163" s="1">
        <f>+IF(bloques1a3[[#This Row],[Sexo]]="F",1,0)</f>
        <v>1</v>
      </c>
    </row>
    <row r="5164" spans="1:13" x14ac:dyDescent="0.55000000000000004">
      <c r="A5164">
        <v>12</v>
      </c>
      <c r="B5164" s="1" t="s">
        <v>550</v>
      </c>
      <c r="C5164" s="1" t="s">
        <v>1</v>
      </c>
      <c r="D5164">
        <v>2</v>
      </c>
      <c r="E5164" s="1" t="s">
        <v>101</v>
      </c>
      <c r="F5164">
        <v>2</v>
      </c>
      <c r="G5164" s="1" t="s">
        <v>377</v>
      </c>
      <c r="H5164" s="1" t="s">
        <v>29</v>
      </c>
      <c r="I5164">
        <v>3</v>
      </c>
      <c r="J5164" s="1" t="str">
        <f>+VLOOKUP(bloques1a3[[#This Row],[respuesta]],respuestas.emociones[],2,0)</f>
        <v>alegria</v>
      </c>
      <c r="K5164" s="1">
        <f>+VLOOKUP(bloques1a3[[#This Row],[niño]],BD.niños[[Código]:[edad]],5,0)</f>
        <v>10</v>
      </c>
      <c r="L5164" s="1">
        <f>+IF(bloques1a3[[#This Row],[correcta]]=bloques1a3[[#This Row],[respuesta]],1,0)</f>
        <v>1</v>
      </c>
      <c r="M5164" s="1">
        <f>+IF(bloques1a3[[#This Row],[Sexo]]="F",1,0)</f>
        <v>1</v>
      </c>
    </row>
    <row r="5165" spans="1:13" x14ac:dyDescent="0.55000000000000004">
      <c r="A5165">
        <v>12</v>
      </c>
      <c r="B5165" s="1" t="s">
        <v>550</v>
      </c>
      <c r="C5165" s="1" t="s">
        <v>1</v>
      </c>
      <c r="D5165">
        <v>2</v>
      </c>
      <c r="E5165" s="1" t="s">
        <v>150</v>
      </c>
      <c r="F5165">
        <v>2</v>
      </c>
      <c r="G5165" s="1" t="s">
        <v>375</v>
      </c>
      <c r="H5165" s="1" t="s">
        <v>29</v>
      </c>
      <c r="I5165">
        <v>3</v>
      </c>
      <c r="J5165" s="1" t="str">
        <f>+VLOOKUP(bloques1a3[[#This Row],[respuesta]],respuestas.emociones[],2,0)</f>
        <v>alegria</v>
      </c>
      <c r="K5165" s="1">
        <f>+VLOOKUP(bloques1a3[[#This Row],[niño]],BD.niños[[Código]:[edad]],5,0)</f>
        <v>6</v>
      </c>
      <c r="L5165" s="1">
        <f>+IF(bloques1a3[[#This Row],[correcta]]=bloques1a3[[#This Row],[respuesta]],1,0)</f>
        <v>1</v>
      </c>
      <c r="M5165" s="1">
        <f>+IF(bloques1a3[[#This Row],[Sexo]]="F",1,0)</f>
        <v>1</v>
      </c>
    </row>
    <row r="5166" spans="1:13" x14ac:dyDescent="0.55000000000000004">
      <c r="A5166">
        <v>12</v>
      </c>
      <c r="B5166" s="1" t="s">
        <v>550</v>
      </c>
      <c r="C5166" s="1" t="s">
        <v>1</v>
      </c>
      <c r="D5166">
        <v>2</v>
      </c>
      <c r="E5166" s="1" t="s">
        <v>153</v>
      </c>
      <c r="F5166">
        <v>2</v>
      </c>
      <c r="G5166" s="1" t="s">
        <v>376</v>
      </c>
      <c r="H5166" s="1" t="s">
        <v>28</v>
      </c>
      <c r="I5166">
        <v>3</v>
      </c>
      <c r="J5166" s="1" t="str">
        <f>+VLOOKUP(bloques1a3[[#This Row],[respuesta]],respuestas.emociones[],2,0)</f>
        <v>alegria</v>
      </c>
      <c r="K5166" s="1">
        <f>+VLOOKUP(bloques1a3[[#This Row],[niño]],BD.niños[[Código]:[edad]],5,0)</f>
        <v>7</v>
      </c>
      <c r="L5166" s="1">
        <f>+IF(bloques1a3[[#This Row],[correcta]]=bloques1a3[[#This Row],[respuesta]],1,0)</f>
        <v>1</v>
      </c>
      <c r="M5166" s="1">
        <f>+IF(bloques1a3[[#This Row],[Sexo]]="F",1,0)</f>
        <v>0</v>
      </c>
    </row>
    <row r="5167" spans="1:13" x14ac:dyDescent="0.55000000000000004">
      <c r="A5167">
        <v>12</v>
      </c>
      <c r="B5167" s="1" t="s">
        <v>550</v>
      </c>
      <c r="C5167" s="1" t="s">
        <v>1</v>
      </c>
      <c r="D5167">
        <v>2</v>
      </c>
      <c r="E5167" s="1" t="s">
        <v>157</v>
      </c>
      <c r="F5167">
        <v>2</v>
      </c>
      <c r="G5167" s="1" t="s">
        <v>376</v>
      </c>
      <c r="H5167" s="1" t="s">
        <v>28</v>
      </c>
      <c r="I5167">
        <v>3</v>
      </c>
      <c r="J5167" s="1" t="str">
        <f>+VLOOKUP(bloques1a3[[#This Row],[respuesta]],respuestas.emociones[],2,0)</f>
        <v>alegria</v>
      </c>
      <c r="K5167" s="1">
        <f>+VLOOKUP(bloques1a3[[#This Row],[niño]],BD.niños[[Código]:[edad]],5,0)</f>
        <v>7</v>
      </c>
      <c r="L5167" s="1">
        <f>+IF(bloques1a3[[#This Row],[correcta]]=bloques1a3[[#This Row],[respuesta]],1,0)</f>
        <v>1</v>
      </c>
      <c r="M5167" s="1">
        <f>+IF(bloques1a3[[#This Row],[Sexo]]="F",1,0)</f>
        <v>0</v>
      </c>
    </row>
    <row r="5168" spans="1:13" x14ac:dyDescent="0.55000000000000004">
      <c r="A5168">
        <v>12</v>
      </c>
      <c r="B5168" s="1" t="s">
        <v>550</v>
      </c>
      <c r="C5168" s="1" t="s">
        <v>1</v>
      </c>
      <c r="D5168">
        <v>2</v>
      </c>
      <c r="E5168" s="1" t="s">
        <v>164</v>
      </c>
      <c r="F5168">
        <v>2</v>
      </c>
      <c r="G5168" s="1" t="s">
        <v>375</v>
      </c>
      <c r="H5168" s="1" t="s">
        <v>28</v>
      </c>
      <c r="I5168">
        <v>3</v>
      </c>
      <c r="J5168" s="1" t="str">
        <f>+VLOOKUP(bloques1a3[[#This Row],[respuesta]],respuestas.emociones[],2,0)</f>
        <v>alegria</v>
      </c>
      <c r="K5168" s="1">
        <f>+VLOOKUP(bloques1a3[[#This Row],[niño]],BD.niños[[Código]:[edad]],5,0)</f>
        <v>6</v>
      </c>
      <c r="L5168" s="1">
        <f>+IF(bloques1a3[[#This Row],[correcta]]=bloques1a3[[#This Row],[respuesta]],1,0)</f>
        <v>1</v>
      </c>
      <c r="M5168" s="1">
        <f>+IF(bloques1a3[[#This Row],[Sexo]]="F",1,0)</f>
        <v>0</v>
      </c>
    </row>
    <row r="5169" spans="1:13" x14ac:dyDescent="0.55000000000000004">
      <c r="A5169">
        <v>12</v>
      </c>
      <c r="B5169" s="1" t="s">
        <v>550</v>
      </c>
      <c r="C5169" s="1" t="s">
        <v>1</v>
      </c>
      <c r="D5169">
        <v>2</v>
      </c>
      <c r="E5169" s="1" t="s">
        <v>165</v>
      </c>
      <c r="F5169">
        <v>2</v>
      </c>
      <c r="G5169" s="1" t="s">
        <v>375</v>
      </c>
      <c r="H5169" s="1" t="s">
        <v>28</v>
      </c>
      <c r="I5169">
        <v>3</v>
      </c>
      <c r="J5169" s="1" t="str">
        <f>+VLOOKUP(bloques1a3[[#This Row],[respuesta]],respuestas.emociones[],2,0)</f>
        <v>alegria</v>
      </c>
      <c r="K5169" s="1">
        <f>+VLOOKUP(bloques1a3[[#This Row],[niño]],BD.niños[[Código]:[edad]],5,0)</f>
        <v>5</v>
      </c>
      <c r="L5169" s="1">
        <f>+IF(bloques1a3[[#This Row],[correcta]]=bloques1a3[[#This Row],[respuesta]],1,0)</f>
        <v>1</v>
      </c>
      <c r="M5169" s="1">
        <f>+IF(bloques1a3[[#This Row],[Sexo]]="F",1,0)</f>
        <v>0</v>
      </c>
    </row>
    <row r="5170" spans="1:13" x14ac:dyDescent="0.55000000000000004">
      <c r="A5170">
        <v>12</v>
      </c>
      <c r="B5170" s="1" t="s">
        <v>550</v>
      </c>
      <c r="C5170" s="1" t="s">
        <v>1</v>
      </c>
      <c r="D5170">
        <v>2</v>
      </c>
      <c r="E5170" s="1" t="s">
        <v>168</v>
      </c>
      <c r="F5170">
        <v>2</v>
      </c>
      <c r="G5170" s="1" t="s">
        <v>376</v>
      </c>
      <c r="H5170" s="1" t="s">
        <v>29</v>
      </c>
      <c r="I5170">
        <v>3</v>
      </c>
      <c r="J5170" s="1" t="str">
        <f>+VLOOKUP(bloques1a3[[#This Row],[respuesta]],respuestas.emociones[],2,0)</f>
        <v>alegria</v>
      </c>
      <c r="K5170" s="1">
        <f>+VLOOKUP(bloques1a3[[#This Row],[niño]],BD.niños[[Código]:[edad]],5,0)</f>
        <v>7</v>
      </c>
      <c r="L5170" s="1">
        <f>+IF(bloques1a3[[#This Row],[correcta]]=bloques1a3[[#This Row],[respuesta]],1,0)</f>
        <v>1</v>
      </c>
      <c r="M5170" s="1">
        <f>+IF(bloques1a3[[#This Row],[Sexo]]="F",1,0)</f>
        <v>1</v>
      </c>
    </row>
    <row r="5171" spans="1:13" x14ac:dyDescent="0.55000000000000004">
      <c r="A5171">
        <v>12</v>
      </c>
      <c r="B5171" s="1" t="s">
        <v>550</v>
      </c>
      <c r="C5171" s="1" t="s">
        <v>1</v>
      </c>
      <c r="D5171">
        <v>2</v>
      </c>
      <c r="E5171" s="1" t="s">
        <v>172</v>
      </c>
      <c r="F5171">
        <v>2</v>
      </c>
      <c r="G5171" s="1" t="s">
        <v>376</v>
      </c>
      <c r="H5171" s="1" t="s">
        <v>29</v>
      </c>
      <c r="I5171">
        <v>3</v>
      </c>
      <c r="J5171" s="1" t="str">
        <f>+VLOOKUP(bloques1a3[[#This Row],[respuesta]],respuestas.emociones[],2,0)</f>
        <v>alegria</v>
      </c>
      <c r="K5171" s="1">
        <f>+VLOOKUP(bloques1a3[[#This Row],[niño]],BD.niños[[Código]:[edad]],5,0)</f>
        <v>8</v>
      </c>
      <c r="L5171" s="1">
        <f>+IF(bloques1a3[[#This Row],[correcta]]=bloques1a3[[#This Row],[respuesta]],1,0)</f>
        <v>1</v>
      </c>
      <c r="M5171" s="1">
        <f>+IF(bloques1a3[[#This Row],[Sexo]]="F",1,0)</f>
        <v>1</v>
      </c>
    </row>
    <row r="5172" spans="1:13" x14ac:dyDescent="0.55000000000000004">
      <c r="A5172">
        <v>12</v>
      </c>
      <c r="B5172" s="1" t="s">
        <v>550</v>
      </c>
      <c r="C5172" s="1" t="s">
        <v>1</v>
      </c>
      <c r="D5172">
        <v>2</v>
      </c>
      <c r="E5172" s="1" t="s">
        <v>176</v>
      </c>
      <c r="F5172">
        <v>2</v>
      </c>
      <c r="G5172" s="1" t="s">
        <v>375</v>
      </c>
      <c r="H5172" s="1" t="s">
        <v>29</v>
      </c>
      <c r="I5172">
        <v>3</v>
      </c>
      <c r="J5172" s="1" t="str">
        <f>+VLOOKUP(bloques1a3[[#This Row],[respuesta]],respuestas.emociones[],2,0)</f>
        <v>alegria</v>
      </c>
      <c r="K5172" s="1">
        <f>+VLOOKUP(bloques1a3[[#This Row],[niño]],BD.niños[[Código]:[edad]],5,0)</f>
        <v>5</v>
      </c>
      <c r="L5172" s="1">
        <f>+IF(bloques1a3[[#This Row],[correcta]]=bloques1a3[[#This Row],[respuesta]],1,0)</f>
        <v>1</v>
      </c>
      <c r="M5172" s="1">
        <f>+IF(bloques1a3[[#This Row],[Sexo]]="F",1,0)</f>
        <v>1</v>
      </c>
    </row>
    <row r="5173" spans="1:13" x14ac:dyDescent="0.55000000000000004">
      <c r="A5173">
        <v>12</v>
      </c>
      <c r="B5173" s="1" t="s">
        <v>550</v>
      </c>
      <c r="C5173" s="1" t="s">
        <v>1</v>
      </c>
      <c r="D5173">
        <v>2</v>
      </c>
      <c r="E5173" s="1" t="s">
        <v>180</v>
      </c>
      <c r="F5173">
        <v>5</v>
      </c>
      <c r="G5173" s="1" t="s">
        <v>376</v>
      </c>
      <c r="H5173" s="1" t="s">
        <v>29</v>
      </c>
      <c r="I5173">
        <v>3</v>
      </c>
      <c r="J5173" s="1" t="str">
        <f>+VLOOKUP(bloques1a3[[#This Row],[respuesta]],respuestas.emociones[],2,0)</f>
        <v>miedo</v>
      </c>
      <c r="K5173" s="1">
        <f>+VLOOKUP(bloques1a3[[#This Row],[niño]],BD.niños[[Código]:[edad]],5,0)</f>
        <v>8</v>
      </c>
      <c r="L5173" s="1">
        <f>+IF(bloques1a3[[#This Row],[correcta]]=bloques1a3[[#This Row],[respuesta]],1,0)</f>
        <v>0</v>
      </c>
      <c r="M5173" s="1">
        <f>+IF(bloques1a3[[#This Row],[Sexo]]="F",1,0)</f>
        <v>1</v>
      </c>
    </row>
    <row r="5174" spans="1:13" x14ac:dyDescent="0.55000000000000004">
      <c r="A5174">
        <v>12</v>
      </c>
      <c r="B5174" s="1" t="s">
        <v>550</v>
      </c>
      <c r="C5174" s="1" t="s">
        <v>1</v>
      </c>
      <c r="D5174">
        <v>2</v>
      </c>
      <c r="E5174" s="1" t="s">
        <v>234</v>
      </c>
      <c r="F5174">
        <v>2</v>
      </c>
      <c r="G5174" s="1" t="s">
        <v>377</v>
      </c>
      <c r="H5174" s="1" t="s">
        <v>28</v>
      </c>
      <c r="I5174">
        <v>3</v>
      </c>
      <c r="J5174" s="1" t="str">
        <f>+VLOOKUP(bloques1a3[[#This Row],[respuesta]],respuestas.emociones[],2,0)</f>
        <v>alegria</v>
      </c>
      <c r="K5174" s="1">
        <f>+VLOOKUP(bloques1a3[[#This Row],[niño]],BD.niños[[Código]:[edad]],5,0)</f>
        <v>10</v>
      </c>
      <c r="L5174" s="1">
        <f>+IF(bloques1a3[[#This Row],[correcta]]=bloques1a3[[#This Row],[respuesta]],1,0)</f>
        <v>1</v>
      </c>
      <c r="M5174" s="1">
        <f>+IF(bloques1a3[[#This Row],[Sexo]]="F",1,0)</f>
        <v>0</v>
      </c>
    </row>
    <row r="5175" spans="1:13" x14ac:dyDescent="0.55000000000000004">
      <c r="A5175">
        <v>12</v>
      </c>
      <c r="B5175" s="1" t="s">
        <v>550</v>
      </c>
      <c r="C5175" s="1" t="s">
        <v>1</v>
      </c>
      <c r="D5175">
        <v>2</v>
      </c>
      <c r="E5175" s="1" t="s">
        <v>238</v>
      </c>
      <c r="F5175">
        <v>2</v>
      </c>
      <c r="G5175" s="1" t="s">
        <v>377</v>
      </c>
      <c r="H5175" s="1" t="s">
        <v>28</v>
      </c>
      <c r="I5175">
        <v>3</v>
      </c>
      <c r="J5175" s="1" t="str">
        <f>+VLOOKUP(bloques1a3[[#This Row],[respuesta]],respuestas.emociones[],2,0)</f>
        <v>alegria</v>
      </c>
      <c r="K5175" s="1">
        <f>+VLOOKUP(bloques1a3[[#This Row],[niño]],BD.niños[[Código]:[edad]],5,0)</f>
        <v>10</v>
      </c>
      <c r="L5175" s="1">
        <f>+IF(bloques1a3[[#This Row],[correcta]]=bloques1a3[[#This Row],[respuesta]],1,0)</f>
        <v>1</v>
      </c>
      <c r="M5175" s="1">
        <f>+IF(bloques1a3[[#This Row],[Sexo]]="F",1,0)</f>
        <v>0</v>
      </c>
    </row>
    <row r="5176" spans="1:13" x14ac:dyDescent="0.55000000000000004">
      <c r="A5176">
        <v>12</v>
      </c>
      <c r="B5176" s="1" t="s">
        <v>550</v>
      </c>
      <c r="C5176" s="1" t="s">
        <v>1</v>
      </c>
      <c r="D5176">
        <v>2</v>
      </c>
      <c r="E5176" s="1" t="s">
        <v>241</v>
      </c>
      <c r="F5176">
        <v>2</v>
      </c>
      <c r="G5176" s="1" t="s">
        <v>377</v>
      </c>
      <c r="H5176" s="1" t="s">
        <v>29</v>
      </c>
      <c r="I5176">
        <v>3</v>
      </c>
      <c r="J5176" s="1" t="str">
        <f>+VLOOKUP(bloques1a3[[#This Row],[respuesta]],respuestas.emociones[],2,0)</f>
        <v>alegria</v>
      </c>
      <c r="K5176" s="1">
        <f>+VLOOKUP(bloques1a3[[#This Row],[niño]],BD.niños[[Código]:[edad]],5,0)</f>
        <v>10</v>
      </c>
      <c r="L5176" s="1">
        <f>+IF(bloques1a3[[#This Row],[correcta]]=bloques1a3[[#This Row],[respuesta]],1,0)</f>
        <v>1</v>
      </c>
      <c r="M5176" s="1">
        <f>+IF(bloques1a3[[#This Row],[Sexo]]="F",1,0)</f>
        <v>1</v>
      </c>
    </row>
    <row r="5177" spans="1:13" x14ac:dyDescent="0.55000000000000004">
      <c r="A5177">
        <v>12</v>
      </c>
      <c r="B5177" s="1" t="s">
        <v>550</v>
      </c>
      <c r="C5177" s="1" t="s">
        <v>1</v>
      </c>
      <c r="D5177">
        <v>2</v>
      </c>
      <c r="E5177" s="1" t="s">
        <v>245</v>
      </c>
      <c r="F5177">
        <v>6</v>
      </c>
      <c r="G5177" s="1" t="s">
        <v>376</v>
      </c>
      <c r="H5177" s="1" t="s">
        <v>28</v>
      </c>
      <c r="I5177">
        <v>3</v>
      </c>
      <c r="J5177" s="1" t="str">
        <f>+VLOOKUP(bloques1a3[[#This Row],[respuesta]],respuestas.emociones[],2,0)</f>
        <v>sorpresa</v>
      </c>
      <c r="K5177" s="1">
        <f>+VLOOKUP(bloques1a3[[#This Row],[niño]],BD.niños[[Código]:[edad]],5,0)</f>
        <v>8</v>
      </c>
      <c r="L5177" s="1">
        <f>+IF(bloques1a3[[#This Row],[correcta]]=bloques1a3[[#This Row],[respuesta]],1,0)</f>
        <v>0</v>
      </c>
      <c r="M5177" s="1">
        <f>+IF(bloques1a3[[#This Row],[Sexo]]="F",1,0)</f>
        <v>0</v>
      </c>
    </row>
    <row r="5178" spans="1:13" x14ac:dyDescent="0.55000000000000004">
      <c r="A5178">
        <v>12</v>
      </c>
      <c r="B5178" s="1" t="s">
        <v>550</v>
      </c>
      <c r="C5178" s="1" t="s">
        <v>1</v>
      </c>
      <c r="D5178">
        <v>2</v>
      </c>
      <c r="E5178" s="1" t="s">
        <v>249</v>
      </c>
      <c r="F5178">
        <v>2</v>
      </c>
      <c r="G5178" s="1" t="s">
        <v>375</v>
      </c>
      <c r="H5178" s="1" t="s">
        <v>28</v>
      </c>
      <c r="I5178">
        <v>3</v>
      </c>
      <c r="J5178" s="1" t="str">
        <f>+VLOOKUP(bloques1a3[[#This Row],[respuesta]],respuestas.emociones[],2,0)</f>
        <v>alegria</v>
      </c>
      <c r="K5178" s="1">
        <f>+VLOOKUP(bloques1a3[[#This Row],[niño]],BD.niños[[Código]:[edad]],5,0)</f>
        <v>6</v>
      </c>
      <c r="L5178" s="1">
        <f>+IF(bloques1a3[[#This Row],[correcta]]=bloques1a3[[#This Row],[respuesta]],1,0)</f>
        <v>1</v>
      </c>
      <c r="M5178" s="1">
        <f>+IF(bloques1a3[[#This Row],[Sexo]]="F",1,0)</f>
        <v>0</v>
      </c>
    </row>
    <row r="5179" spans="1:13" x14ac:dyDescent="0.55000000000000004">
      <c r="A5179">
        <v>12</v>
      </c>
      <c r="B5179" s="1" t="s">
        <v>550</v>
      </c>
      <c r="C5179" s="1" t="s">
        <v>1</v>
      </c>
      <c r="D5179">
        <v>2</v>
      </c>
      <c r="E5179" s="1" t="s">
        <v>253</v>
      </c>
      <c r="F5179">
        <v>2</v>
      </c>
      <c r="G5179" s="1" t="s">
        <v>376</v>
      </c>
      <c r="H5179" s="1" t="s">
        <v>28</v>
      </c>
      <c r="I5179">
        <v>3</v>
      </c>
      <c r="J5179" s="1" t="str">
        <f>+VLOOKUP(bloques1a3[[#This Row],[respuesta]],respuestas.emociones[],2,0)</f>
        <v>alegria</v>
      </c>
      <c r="K5179" s="1">
        <f>+VLOOKUP(bloques1a3[[#This Row],[niño]],BD.niños[[Código]:[edad]],5,0)</f>
        <v>7</v>
      </c>
      <c r="L5179" s="1">
        <f>+IF(bloques1a3[[#This Row],[correcta]]=bloques1a3[[#This Row],[respuesta]],1,0)</f>
        <v>1</v>
      </c>
      <c r="M5179" s="1">
        <f>+IF(bloques1a3[[#This Row],[Sexo]]="F",1,0)</f>
        <v>0</v>
      </c>
    </row>
    <row r="5180" spans="1:13" x14ac:dyDescent="0.55000000000000004">
      <c r="A5180">
        <v>12</v>
      </c>
      <c r="B5180" s="1" t="s">
        <v>550</v>
      </c>
      <c r="C5180" s="1" t="s">
        <v>1</v>
      </c>
      <c r="D5180">
        <v>2</v>
      </c>
      <c r="E5180" s="1" t="s">
        <v>257</v>
      </c>
      <c r="F5180">
        <v>2</v>
      </c>
      <c r="G5180" s="1" t="s">
        <v>376</v>
      </c>
      <c r="H5180" s="1" t="s">
        <v>28</v>
      </c>
      <c r="I5180">
        <v>3</v>
      </c>
      <c r="J5180" s="1" t="str">
        <f>+VLOOKUP(bloques1a3[[#This Row],[respuesta]],respuestas.emociones[],2,0)</f>
        <v>alegria</v>
      </c>
      <c r="K5180" s="1">
        <f>+VLOOKUP(bloques1a3[[#This Row],[niño]],BD.niños[[Código]:[edad]],5,0)</f>
        <v>8</v>
      </c>
      <c r="L5180" s="1">
        <f>+IF(bloques1a3[[#This Row],[correcta]]=bloques1a3[[#This Row],[respuesta]],1,0)</f>
        <v>1</v>
      </c>
      <c r="M5180" s="1">
        <f>+IF(bloques1a3[[#This Row],[Sexo]]="F",1,0)</f>
        <v>0</v>
      </c>
    </row>
    <row r="5181" spans="1:13" x14ac:dyDescent="0.55000000000000004">
      <c r="A5181">
        <v>12</v>
      </c>
      <c r="B5181" s="1" t="s">
        <v>550</v>
      </c>
      <c r="C5181" s="1" t="s">
        <v>1</v>
      </c>
      <c r="D5181">
        <v>2</v>
      </c>
      <c r="E5181" s="1" t="s">
        <v>299</v>
      </c>
      <c r="F5181">
        <v>2</v>
      </c>
      <c r="G5181" s="1" t="s">
        <v>376</v>
      </c>
      <c r="H5181" s="1" t="s">
        <v>28</v>
      </c>
      <c r="I5181">
        <v>3</v>
      </c>
      <c r="J5181" s="1" t="str">
        <f>+VLOOKUP(bloques1a3[[#This Row],[respuesta]],respuestas.emociones[],2,0)</f>
        <v>alegria</v>
      </c>
      <c r="K5181" s="1">
        <f>+VLOOKUP(bloques1a3[[#This Row],[niño]],BD.niños[[Código]:[edad]],5,0)</f>
        <v>8</v>
      </c>
      <c r="L5181" s="1">
        <f>+IF(bloques1a3[[#This Row],[correcta]]=bloques1a3[[#This Row],[respuesta]],1,0)</f>
        <v>1</v>
      </c>
      <c r="M5181" s="1">
        <f>+IF(bloques1a3[[#This Row],[Sexo]]="F",1,0)</f>
        <v>0</v>
      </c>
    </row>
    <row r="5182" spans="1:13" x14ac:dyDescent="0.55000000000000004">
      <c r="A5182">
        <v>12</v>
      </c>
      <c r="B5182" s="1" t="s">
        <v>550</v>
      </c>
      <c r="C5182" s="1" t="s">
        <v>1</v>
      </c>
      <c r="D5182">
        <v>2</v>
      </c>
      <c r="E5182" s="1" t="s">
        <v>301</v>
      </c>
      <c r="F5182">
        <v>2</v>
      </c>
      <c r="G5182" s="1" t="s">
        <v>375</v>
      </c>
      <c r="H5182" s="1" t="s">
        <v>28</v>
      </c>
      <c r="I5182">
        <v>3</v>
      </c>
      <c r="J5182" s="1" t="str">
        <f>+VLOOKUP(bloques1a3[[#This Row],[respuesta]],respuestas.emociones[],2,0)</f>
        <v>alegria</v>
      </c>
      <c r="K5182" s="1">
        <f>+VLOOKUP(bloques1a3[[#This Row],[niño]],BD.niños[[Código]:[edad]],5,0)</f>
        <v>5</v>
      </c>
      <c r="L5182" s="1">
        <f>+IF(bloques1a3[[#This Row],[correcta]]=bloques1a3[[#This Row],[respuesta]],1,0)</f>
        <v>1</v>
      </c>
      <c r="M5182" s="1">
        <f>+IF(bloques1a3[[#This Row],[Sexo]]="F",1,0)</f>
        <v>0</v>
      </c>
    </row>
    <row r="5183" spans="1:13" x14ac:dyDescent="0.55000000000000004">
      <c r="A5183">
        <v>12</v>
      </c>
      <c r="B5183" s="1" t="s">
        <v>550</v>
      </c>
      <c r="C5183" s="1" t="s">
        <v>1</v>
      </c>
      <c r="D5183">
        <v>2</v>
      </c>
      <c r="E5183" s="1" t="s">
        <v>305</v>
      </c>
      <c r="F5183">
        <v>4</v>
      </c>
      <c r="G5183" s="1" t="s">
        <v>376</v>
      </c>
      <c r="H5183" s="1" t="s">
        <v>28</v>
      </c>
      <c r="I5183">
        <v>3</v>
      </c>
      <c r="J5183" s="1" t="str">
        <f>+VLOOKUP(bloques1a3[[#This Row],[respuesta]],respuestas.emociones[],2,0)</f>
        <v>enojo</v>
      </c>
      <c r="K5183" s="1">
        <f>+VLOOKUP(bloques1a3[[#This Row],[niño]],BD.niños[[Código]:[edad]],5,0)</f>
        <v>8</v>
      </c>
      <c r="L5183" s="1">
        <f>+IF(bloques1a3[[#This Row],[correcta]]=bloques1a3[[#This Row],[respuesta]],1,0)</f>
        <v>0</v>
      </c>
      <c r="M5183" s="1">
        <f>+IF(bloques1a3[[#This Row],[Sexo]]="F",1,0)</f>
        <v>0</v>
      </c>
    </row>
    <row r="5184" spans="1:13" x14ac:dyDescent="0.55000000000000004">
      <c r="A5184">
        <v>12</v>
      </c>
      <c r="B5184" s="1" t="s">
        <v>550</v>
      </c>
      <c r="C5184" s="1" t="s">
        <v>1</v>
      </c>
      <c r="D5184">
        <v>2</v>
      </c>
      <c r="E5184" s="1" t="s">
        <v>308</v>
      </c>
      <c r="F5184">
        <v>2</v>
      </c>
      <c r="G5184" s="1" t="s">
        <v>377</v>
      </c>
      <c r="H5184" s="1" t="s">
        <v>28</v>
      </c>
      <c r="I5184">
        <v>3</v>
      </c>
      <c r="J5184" s="1" t="str">
        <f>+VLOOKUP(bloques1a3[[#This Row],[respuesta]],respuestas.emociones[],2,0)</f>
        <v>alegria</v>
      </c>
      <c r="K5184" s="1">
        <f>+VLOOKUP(bloques1a3[[#This Row],[niño]],BD.niños[[Código]:[edad]],5,0)</f>
        <v>9</v>
      </c>
      <c r="L5184" s="1">
        <f>+IF(bloques1a3[[#This Row],[correcta]]=bloques1a3[[#This Row],[respuesta]],1,0)</f>
        <v>1</v>
      </c>
      <c r="M5184" s="1">
        <f>+IF(bloques1a3[[#This Row],[Sexo]]="F",1,0)</f>
        <v>0</v>
      </c>
    </row>
    <row r="5185" spans="1:13" x14ac:dyDescent="0.55000000000000004">
      <c r="A5185">
        <v>12</v>
      </c>
      <c r="B5185" s="1" t="s">
        <v>550</v>
      </c>
      <c r="C5185" s="1" t="s">
        <v>1</v>
      </c>
      <c r="D5185">
        <v>2</v>
      </c>
      <c r="E5185" s="1" t="s">
        <v>311</v>
      </c>
      <c r="F5185">
        <v>2</v>
      </c>
      <c r="G5185" s="1" t="s">
        <v>377</v>
      </c>
      <c r="H5185" s="1" t="s">
        <v>28</v>
      </c>
      <c r="I5185">
        <v>3</v>
      </c>
      <c r="J5185" s="1" t="str">
        <f>+VLOOKUP(bloques1a3[[#This Row],[respuesta]],respuestas.emociones[],2,0)</f>
        <v>alegria</v>
      </c>
      <c r="K5185" s="1">
        <f>+VLOOKUP(bloques1a3[[#This Row],[niño]],BD.niños[[Código]:[edad]],5,0)</f>
        <v>10</v>
      </c>
      <c r="L5185" s="1">
        <f>+IF(bloques1a3[[#This Row],[correcta]]=bloques1a3[[#This Row],[respuesta]],1,0)</f>
        <v>1</v>
      </c>
      <c r="M5185" s="1">
        <f>+IF(bloques1a3[[#This Row],[Sexo]]="F",1,0)</f>
        <v>0</v>
      </c>
    </row>
    <row r="5186" spans="1:13" x14ac:dyDescent="0.55000000000000004">
      <c r="A5186">
        <v>12</v>
      </c>
      <c r="B5186" s="1" t="s">
        <v>550</v>
      </c>
      <c r="C5186" s="1" t="s">
        <v>1</v>
      </c>
      <c r="D5186">
        <v>2</v>
      </c>
      <c r="E5186" s="1" t="s">
        <v>314</v>
      </c>
      <c r="F5186">
        <v>2</v>
      </c>
      <c r="G5186" s="1" t="s">
        <v>377</v>
      </c>
      <c r="H5186" s="1" t="s">
        <v>28</v>
      </c>
      <c r="I5186">
        <v>3</v>
      </c>
      <c r="J5186" s="1" t="str">
        <f>+VLOOKUP(bloques1a3[[#This Row],[respuesta]],respuestas.emociones[],2,0)</f>
        <v>alegria</v>
      </c>
      <c r="K5186" s="1">
        <f>+VLOOKUP(bloques1a3[[#This Row],[niño]],BD.niños[[Código]:[edad]],5,0)</f>
        <v>10</v>
      </c>
      <c r="L5186" s="1">
        <f>+IF(bloques1a3[[#This Row],[correcta]]=bloques1a3[[#This Row],[respuesta]],1,0)</f>
        <v>1</v>
      </c>
      <c r="M5186" s="1">
        <f>+IF(bloques1a3[[#This Row],[Sexo]]="F",1,0)</f>
        <v>0</v>
      </c>
    </row>
    <row r="5187" spans="1:13" x14ac:dyDescent="0.55000000000000004">
      <c r="A5187">
        <v>12</v>
      </c>
      <c r="B5187" s="1" t="s">
        <v>550</v>
      </c>
      <c r="C5187" s="1" t="s">
        <v>1</v>
      </c>
      <c r="D5187">
        <v>2</v>
      </c>
      <c r="E5187" s="1" t="s">
        <v>372</v>
      </c>
      <c r="F5187">
        <v>2</v>
      </c>
      <c r="G5187" s="1" t="s">
        <v>377</v>
      </c>
      <c r="H5187" s="1" t="s">
        <v>28</v>
      </c>
      <c r="I5187">
        <v>3</v>
      </c>
      <c r="J5187" s="1" t="str">
        <f>+VLOOKUP(bloques1a3[[#This Row],[respuesta]],respuestas.emociones[],2,0)</f>
        <v>alegria</v>
      </c>
      <c r="K5187" s="1">
        <f>+VLOOKUP(bloques1a3[[#This Row],[niño]],BD.niños[[Código]:[edad]],5,0)</f>
        <v>9</v>
      </c>
      <c r="L5187" s="1">
        <f>+IF(bloques1a3[[#This Row],[correcta]]=bloques1a3[[#This Row],[respuesta]],1,0)</f>
        <v>1</v>
      </c>
      <c r="M5187" s="1">
        <f>+IF(bloques1a3[[#This Row],[Sexo]]="F",1,0)</f>
        <v>0</v>
      </c>
    </row>
    <row r="5188" spans="1:13" x14ac:dyDescent="0.55000000000000004">
      <c r="A5188">
        <v>12</v>
      </c>
      <c r="B5188" s="1" t="s">
        <v>550</v>
      </c>
      <c r="C5188" s="1" t="s">
        <v>1</v>
      </c>
      <c r="D5188">
        <v>2</v>
      </c>
      <c r="E5188" s="1" t="s">
        <v>337</v>
      </c>
      <c r="F5188">
        <v>3</v>
      </c>
      <c r="G5188" s="1" t="s">
        <v>376</v>
      </c>
      <c r="H5188" s="1" t="s">
        <v>28</v>
      </c>
      <c r="I5188">
        <v>3</v>
      </c>
      <c r="J5188" s="1" t="str">
        <f>+VLOOKUP(bloques1a3[[#This Row],[respuesta]],respuestas.emociones[],2,0)</f>
        <v>tristeza</v>
      </c>
      <c r="K5188" s="1">
        <f>+VLOOKUP(bloques1a3[[#This Row],[niño]],BD.niños[[Código]:[edad]],5,0)</f>
        <v>8</v>
      </c>
      <c r="L5188" s="1">
        <f>+IF(bloques1a3[[#This Row],[correcta]]=bloques1a3[[#This Row],[respuesta]],1,0)</f>
        <v>0</v>
      </c>
      <c r="M5188" s="1">
        <f>+IF(bloques1a3[[#This Row],[Sexo]]="F",1,0)</f>
        <v>0</v>
      </c>
    </row>
    <row r="5189" spans="1:13" x14ac:dyDescent="0.55000000000000004">
      <c r="A5189">
        <v>12</v>
      </c>
      <c r="B5189" s="1" t="s">
        <v>550</v>
      </c>
      <c r="C5189" s="1" t="s">
        <v>1</v>
      </c>
      <c r="D5189">
        <v>2</v>
      </c>
      <c r="E5189" s="1" t="s">
        <v>341</v>
      </c>
      <c r="F5189">
        <v>2</v>
      </c>
      <c r="G5189" s="1" t="s">
        <v>376</v>
      </c>
      <c r="H5189" s="1" t="s">
        <v>29</v>
      </c>
      <c r="I5189">
        <v>3</v>
      </c>
      <c r="J5189" s="1" t="str">
        <f>+VLOOKUP(bloques1a3[[#This Row],[respuesta]],respuestas.emociones[],2,0)</f>
        <v>alegria</v>
      </c>
      <c r="K5189" s="1">
        <f>+VLOOKUP(bloques1a3[[#This Row],[niño]],BD.niños[[Código]:[edad]],5,0)</f>
        <v>8</v>
      </c>
      <c r="L5189" s="1">
        <f>+IF(bloques1a3[[#This Row],[correcta]]=bloques1a3[[#This Row],[respuesta]],1,0)</f>
        <v>1</v>
      </c>
      <c r="M5189" s="1">
        <f>+IF(bloques1a3[[#This Row],[Sexo]]="F",1,0)</f>
        <v>1</v>
      </c>
    </row>
    <row r="5190" spans="1:13" x14ac:dyDescent="0.55000000000000004">
      <c r="A5190">
        <v>12</v>
      </c>
      <c r="B5190" s="1" t="s">
        <v>550</v>
      </c>
      <c r="C5190" s="1" t="s">
        <v>1</v>
      </c>
      <c r="D5190">
        <v>2</v>
      </c>
      <c r="E5190" s="1" t="s">
        <v>344</v>
      </c>
      <c r="F5190">
        <v>2</v>
      </c>
      <c r="G5190" s="1" t="s">
        <v>375</v>
      </c>
      <c r="H5190" s="1" t="s">
        <v>29</v>
      </c>
      <c r="I5190">
        <v>3</v>
      </c>
      <c r="J5190" s="1" t="str">
        <f>+VLOOKUP(bloques1a3[[#This Row],[respuesta]],respuestas.emociones[],2,0)</f>
        <v>alegria</v>
      </c>
      <c r="K5190" s="1">
        <f>+VLOOKUP(bloques1a3[[#This Row],[niño]],BD.niños[[Código]:[edad]],5,0)</f>
        <v>6</v>
      </c>
      <c r="L5190" s="1">
        <f>+IF(bloques1a3[[#This Row],[correcta]]=bloques1a3[[#This Row],[respuesta]],1,0)</f>
        <v>1</v>
      </c>
      <c r="M5190" s="1">
        <f>+IF(bloques1a3[[#This Row],[Sexo]]="F",1,0)</f>
        <v>1</v>
      </c>
    </row>
    <row r="5191" spans="1:13" x14ac:dyDescent="0.55000000000000004">
      <c r="A5191">
        <v>12</v>
      </c>
      <c r="B5191" s="1" t="s">
        <v>550</v>
      </c>
      <c r="C5191" s="1" t="s">
        <v>1</v>
      </c>
      <c r="D5191">
        <v>2</v>
      </c>
      <c r="E5191" s="1" t="s">
        <v>348</v>
      </c>
      <c r="F5191">
        <v>2</v>
      </c>
      <c r="G5191" s="1" t="s">
        <v>375</v>
      </c>
      <c r="H5191" s="1" t="s">
        <v>28</v>
      </c>
      <c r="I5191">
        <v>3</v>
      </c>
      <c r="J5191" s="1" t="str">
        <f>+VLOOKUP(bloques1a3[[#This Row],[respuesta]],respuestas.emociones[],2,0)</f>
        <v>alegria</v>
      </c>
      <c r="K5191" s="1">
        <f>+VLOOKUP(bloques1a3[[#This Row],[niño]],BD.niños[[Código]:[edad]],5,0)</f>
        <v>6</v>
      </c>
      <c r="L5191" s="1">
        <f>+IF(bloques1a3[[#This Row],[correcta]]=bloques1a3[[#This Row],[respuesta]],1,0)</f>
        <v>1</v>
      </c>
      <c r="M5191" s="1">
        <f>+IF(bloques1a3[[#This Row],[Sexo]]="F",1,0)</f>
        <v>0</v>
      </c>
    </row>
    <row r="5192" spans="1:13" x14ac:dyDescent="0.55000000000000004">
      <c r="A5192">
        <v>13</v>
      </c>
      <c r="B5192" s="1" t="s">
        <v>551</v>
      </c>
      <c r="C5192" s="1" t="s">
        <v>3</v>
      </c>
      <c r="D5192">
        <v>4</v>
      </c>
      <c r="E5192" s="1" t="s">
        <v>89</v>
      </c>
      <c r="F5192">
        <v>3</v>
      </c>
      <c r="G5192" s="1" t="s">
        <v>377</v>
      </c>
      <c r="H5192" s="1" t="s">
        <v>29</v>
      </c>
      <c r="I5192">
        <v>3</v>
      </c>
      <c r="J5192" s="1" t="str">
        <f>+VLOOKUP(bloques1a3[[#This Row],[respuesta]],respuestas.emociones[],2,0)</f>
        <v>tristeza</v>
      </c>
      <c r="K5192" s="1">
        <f>+VLOOKUP(bloques1a3[[#This Row],[niño]],BD.niños[[Código]:[edad]],5,0)</f>
        <v>10</v>
      </c>
      <c r="L5192" s="1">
        <f>+IF(bloques1a3[[#This Row],[correcta]]=bloques1a3[[#This Row],[respuesta]],1,0)</f>
        <v>0</v>
      </c>
      <c r="M5192" s="1">
        <f>+IF(bloques1a3[[#This Row],[Sexo]]="F",1,0)</f>
        <v>1</v>
      </c>
    </row>
    <row r="5193" spans="1:13" x14ac:dyDescent="0.55000000000000004">
      <c r="A5193">
        <v>13</v>
      </c>
      <c r="B5193" s="1" t="s">
        <v>551</v>
      </c>
      <c r="C5193" s="1" t="s">
        <v>3</v>
      </c>
      <c r="D5193">
        <v>4</v>
      </c>
      <c r="E5193" s="1" t="s">
        <v>93</v>
      </c>
      <c r="F5193">
        <v>4</v>
      </c>
      <c r="G5193" s="1" t="s">
        <v>377</v>
      </c>
      <c r="H5193" s="1" t="s">
        <v>29</v>
      </c>
      <c r="I5193">
        <v>3</v>
      </c>
      <c r="J5193" s="1" t="str">
        <f>+VLOOKUP(bloques1a3[[#This Row],[respuesta]],respuestas.emociones[],2,0)</f>
        <v>enojo</v>
      </c>
      <c r="K5193" s="1">
        <f>+VLOOKUP(bloques1a3[[#This Row],[niño]],BD.niños[[Código]:[edad]],5,0)</f>
        <v>10</v>
      </c>
      <c r="L5193" s="1">
        <f>+IF(bloques1a3[[#This Row],[correcta]]=bloques1a3[[#This Row],[respuesta]],1,0)</f>
        <v>1</v>
      </c>
      <c r="M5193" s="1">
        <f>+IF(bloques1a3[[#This Row],[Sexo]]="F",1,0)</f>
        <v>1</v>
      </c>
    </row>
    <row r="5194" spans="1:13" x14ac:dyDescent="0.55000000000000004">
      <c r="A5194">
        <v>13</v>
      </c>
      <c r="B5194" s="1" t="s">
        <v>551</v>
      </c>
      <c r="C5194" s="1" t="s">
        <v>3</v>
      </c>
      <c r="D5194">
        <v>4</v>
      </c>
      <c r="E5194" s="1" t="s">
        <v>97</v>
      </c>
      <c r="F5194">
        <v>6</v>
      </c>
      <c r="G5194" s="1" t="s">
        <v>377</v>
      </c>
      <c r="H5194" s="1" t="s">
        <v>29</v>
      </c>
      <c r="I5194">
        <v>3</v>
      </c>
      <c r="J5194" s="1" t="str">
        <f>+VLOOKUP(bloques1a3[[#This Row],[respuesta]],respuestas.emociones[],2,0)</f>
        <v>sorpresa</v>
      </c>
      <c r="K5194" s="1">
        <f>+VLOOKUP(bloques1a3[[#This Row],[niño]],BD.niños[[Código]:[edad]],5,0)</f>
        <v>10</v>
      </c>
      <c r="L5194" s="1">
        <f>+IF(bloques1a3[[#This Row],[correcta]]=bloques1a3[[#This Row],[respuesta]],1,0)</f>
        <v>0</v>
      </c>
      <c r="M5194" s="1">
        <f>+IF(bloques1a3[[#This Row],[Sexo]]="F",1,0)</f>
        <v>1</v>
      </c>
    </row>
    <row r="5195" spans="1:13" x14ac:dyDescent="0.55000000000000004">
      <c r="A5195">
        <v>13</v>
      </c>
      <c r="B5195" s="1" t="s">
        <v>551</v>
      </c>
      <c r="C5195" s="1" t="s">
        <v>3</v>
      </c>
      <c r="D5195">
        <v>4</v>
      </c>
      <c r="E5195" s="1" t="s">
        <v>101</v>
      </c>
      <c r="F5195">
        <v>4</v>
      </c>
      <c r="G5195" s="1" t="s">
        <v>377</v>
      </c>
      <c r="H5195" s="1" t="s">
        <v>29</v>
      </c>
      <c r="I5195">
        <v>3</v>
      </c>
      <c r="J5195" s="1" t="str">
        <f>+VLOOKUP(bloques1a3[[#This Row],[respuesta]],respuestas.emociones[],2,0)</f>
        <v>enojo</v>
      </c>
      <c r="K5195" s="1">
        <f>+VLOOKUP(bloques1a3[[#This Row],[niño]],BD.niños[[Código]:[edad]],5,0)</f>
        <v>10</v>
      </c>
      <c r="L5195" s="1">
        <f>+IF(bloques1a3[[#This Row],[correcta]]=bloques1a3[[#This Row],[respuesta]],1,0)</f>
        <v>1</v>
      </c>
      <c r="M5195" s="1">
        <f>+IF(bloques1a3[[#This Row],[Sexo]]="F",1,0)</f>
        <v>1</v>
      </c>
    </row>
    <row r="5196" spans="1:13" x14ac:dyDescent="0.55000000000000004">
      <c r="A5196">
        <v>13</v>
      </c>
      <c r="B5196" s="1" t="s">
        <v>551</v>
      </c>
      <c r="C5196" s="1" t="s">
        <v>3</v>
      </c>
      <c r="D5196">
        <v>4</v>
      </c>
      <c r="E5196" s="1" t="s">
        <v>150</v>
      </c>
      <c r="F5196">
        <v>4</v>
      </c>
      <c r="G5196" s="1" t="s">
        <v>375</v>
      </c>
      <c r="H5196" s="1" t="s">
        <v>29</v>
      </c>
      <c r="I5196">
        <v>3</v>
      </c>
      <c r="J5196" s="1" t="str">
        <f>+VLOOKUP(bloques1a3[[#This Row],[respuesta]],respuestas.emociones[],2,0)</f>
        <v>enojo</v>
      </c>
      <c r="K5196" s="1">
        <f>+VLOOKUP(bloques1a3[[#This Row],[niño]],BD.niños[[Código]:[edad]],5,0)</f>
        <v>6</v>
      </c>
      <c r="L5196" s="1">
        <f>+IF(bloques1a3[[#This Row],[correcta]]=bloques1a3[[#This Row],[respuesta]],1,0)</f>
        <v>1</v>
      </c>
      <c r="M5196" s="1">
        <f>+IF(bloques1a3[[#This Row],[Sexo]]="F",1,0)</f>
        <v>1</v>
      </c>
    </row>
    <row r="5197" spans="1:13" x14ac:dyDescent="0.55000000000000004">
      <c r="A5197">
        <v>13</v>
      </c>
      <c r="B5197" s="1" t="s">
        <v>551</v>
      </c>
      <c r="C5197" s="1" t="s">
        <v>3</v>
      </c>
      <c r="D5197">
        <v>4</v>
      </c>
      <c r="E5197" s="1" t="s">
        <v>153</v>
      </c>
      <c r="F5197">
        <v>4</v>
      </c>
      <c r="G5197" s="1" t="s">
        <v>376</v>
      </c>
      <c r="H5197" s="1" t="s">
        <v>28</v>
      </c>
      <c r="I5197">
        <v>3</v>
      </c>
      <c r="J5197" s="1" t="str">
        <f>+VLOOKUP(bloques1a3[[#This Row],[respuesta]],respuestas.emociones[],2,0)</f>
        <v>enojo</v>
      </c>
      <c r="K5197" s="1">
        <f>+VLOOKUP(bloques1a3[[#This Row],[niño]],BD.niños[[Código]:[edad]],5,0)</f>
        <v>7</v>
      </c>
      <c r="L5197" s="1">
        <f>+IF(bloques1a3[[#This Row],[correcta]]=bloques1a3[[#This Row],[respuesta]],1,0)</f>
        <v>1</v>
      </c>
      <c r="M5197" s="1">
        <f>+IF(bloques1a3[[#This Row],[Sexo]]="F",1,0)</f>
        <v>0</v>
      </c>
    </row>
    <row r="5198" spans="1:13" x14ac:dyDescent="0.55000000000000004">
      <c r="A5198">
        <v>13</v>
      </c>
      <c r="B5198" s="1" t="s">
        <v>551</v>
      </c>
      <c r="C5198" s="1" t="s">
        <v>3</v>
      </c>
      <c r="D5198">
        <v>4</v>
      </c>
      <c r="E5198" s="1" t="s">
        <v>157</v>
      </c>
      <c r="F5198">
        <v>4</v>
      </c>
      <c r="G5198" s="1" t="s">
        <v>376</v>
      </c>
      <c r="H5198" s="1" t="s">
        <v>28</v>
      </c>
      <c r="I5198">
        <v>3</v>
      </c>
      <c r="J5198" s="1" t="str">
        <f>+VLOOKUP(bloques1a3[[#This Row],[respuesta]],respuestas.emociones[],2,0)</f>
        <v>enojo</v>
      </c>
      <c r="K5198" s="1">
        <f>+VLOOKUP(bloques1a3[[#This Row],[niño]],BD.niños[[Código]:[edad]],5,0)</f>
        <v>7</v>
      </c>
      <c r="L5198" s="1">
        <f>+IF(bloques1a3[[#This Row],[correcta]]=bloques1a3[[#This Row],[respuesta]],1,0)</f>
        <v>1</v>
      </c>
      <c r="M5198" s="1">
        <f>+IF(bloques1a3[[#This Row],[Sexo]]="F",1,0)</f>
        <v>0</v>
      </c>
    </row>
    <row r="5199" spans="1:13" x14ac:dyDescent="0.55000000000000004">
      <c r="A5199">
        <v>13</v>
      </c>
      <c r="B5199" s="1" t="s">
        <v>551</v>
      </c>
      <c r="C5199" s="1" t="s">
        <v>3</v>
      </c>
      <c r="D5199">
        <v>4</v>
      </c>
      <c r="E5199" s="1" t="s">
        <v>164</v>
      </c>
      <c r="F5199">
        <v>4</v>
      </c>
      <c r="G5199" s="1" t="s">
        <v>375</v>
      </c>
      <c r="H5199" s="1" t="s">
        <v>28</v>
      </c>
      <c r="I5199">
        <v>3</v>
      </c>
      <c r="J5199" s="1" t="str">
        <f>+VLOOKUP(bloques1a3[[#This Row],[respuesta]],respuestas.emociones[],2,0)</f>
        <v>enojo</v>
      </c>
      <c r="K5199" s="1">
        <f>+VLOOKUP(bloques1a3[[#This Row],[niño]],BD.niños[[Código]:[edad]],5,0)</f>
        <v>6</v>
      </c>
      <c r="L5199" s="1">
        <f>+IF(bloques1a3[[#This Row],[correcta]]=bloques1a3[[#This Row],[respuesta]],1,0)</f>
        <v>1</v>
      </c>
      <c r="M5199" s="1">
        <f>+IF(bloques1a3[[#This Row],[Sexo]]="F",1,0)</f>
        <v>0</v>
      </c>
    </row>
    <row r="5200" spans="1:13" x14ac:dyDescent="0.55000000000000004">
      <c r="A5200">
        <v>13</v>
      </c>
      <c r="B5200" s="1" t="s">
        <v>551</v>
      </c>
      <c r="C5200" s="1" t="s">
        <v>3</v>
      </c>
      <c r="D5200">
        <v>4</v>
      </c>
      <c r="E5200" s="1" t="s">
        <v>165</v>
      </c>
      <c r="F5200">
        <v>4</v>
      </c>
      <c r="G5200" s="1" t="s">
        <v>375</v>
      </c>
      <c r="H5200" s="1" t="s">
        <v>28</v>
      </c>
      <c r="I5200">
        <v>3</v>
      </c>
      <c r="J5200" s="1" t="str">
        <f>+VLOOKUP(bloques1a3[[#This Row],[respuesta]],respuestas.emociones[],2,0)</f>
        <v>enojo</v>
      </c>
      <c r="K5200" s="1">
        <f>+VLOOKUP(bloques1a3[[#This Row],[niño]],BD.niños[[Código]:[edad]],5,0)</f>
        <v>5</v>
      </c>
      <c r="L5200" s="1">
        <f>+IF(bloques1a3[[#This Row],[correcta]]=bloques1a3[[#This Row],[respuesta]],1,0)</f>
        <v>1</v>
      </c>
      <c r="M5200" s="1">
        <f>+IF(bloques1a3[[#This Row],[Sexo]]="F",1,0)</f>
        <v>0</v>
      </c>
    </row>
    <row r="5201" spans="1:13" x14ac:dyDescent="0.55000000000000004">
      <c r="A5201">
        <v>13</v>
      </c>
      <c r="B5201" s="1" t="s">
        <v>551</v>
      </c>
      <c r="C5201" s="1" t="s">
        <v>3</v>
      </c>
      <c r="D5201">
        <v>4</v>
      </c>
      <c r="E5201" s="1" t="s">
        <v>168</v>
      </c>
      <c r="F5201">
        <v>4</v>
      </c>
      <c r="G5201" s="1" t="s">
        <v>376</v>
      </c>
      <c r="H5201" s="1" t="s">
        <v>29</v>
      </c>
      <c r="I5201">
        <v>3</v>
      </c>
      <c r="J5201" s="1" t="str">
        <f>+VLOOKUP(bloques1a3[[#This Row],[respuesta]],respuestas.emociones[],2,0)</f>
        <v>enojo</v>
      </c>
      <c r="K5201" s="1">
        <f>+VLOOKUP(bloques1a3[[#This Row],[niño]],BD.niños[[Código]:[edad]],5,0)</f>
        <v>7</v>
      </c>
      <c r="L5201" s="1">
        <f>+IF(bloques1a3[[#This Row],[correcta]]=bloques1a3[[#This Row],[respuesta]],1,0)</f>
        <v>1</v>
      </c>
      <c r="M5201" s="1">
        <f>+IF(bloques1a3[[#This Row],[Sexo]]="F",1,0)</f>
        <v>1</v>
      </c>
    </row>
    <row r="5202" spans="1:13" x14ac:dyDescent="0.55000000000000004">
      <c r="A5202">
        <v>13</v>
      </c>
      <c r="B5202" s="1" t="s">
        <v>551</v>
      </c>
      <c r="C5202" s="1" t="s">
        <v>3</v>
      </c>
      <c r="D5202">
        <v>4</v>
      </c>
      <c r="E5202" s="1" t="s">
        <v>172</v>
      </c>
      <c r="F5202">
        <v>4</v>
      </c>
      <c r="G5202" s="1" t="s">
        <v>376</v>
      </c>
      <c r="H5202" s="1" t="s">
        <v>29</v>
      </c>
      <c r="I5202">
        <v>3</v>
      </c>
      <c r="J5202" s="1" t="str">
        <f>+VLOOKUP(bloques1a3[[#This Row],[respuesta]],respuestas.emociones[],2,0)</f>
        <v>enojo</v>
      </c>
      <c r="K5202" s="1">
        <f>+VLOOKUP(bloques1a3[[#This Row],[niño]],BD.niños[[Código]:[edad]],5,0)</f>
        <v>8</v>
      </c>
      <c r="L5202" s="1">
        <f>+IF(bloques1a3[[#This Row],[correcta]]=bloques1a3[[#This Row],[respuesta]],1,0)</f>
        <v>1</v>
      </c>
      <c r="M5202" s="1">
        <f>+IF(bloques1a3[[#This Row],[Sexo]]="F",1,0)</f>
        <v>1</v>
      </c>
    </row>
    <row r="5203" spans="1:13" x14ac:dyDescent="0.55000000000000004">
      <c r="A5203">
        <v>13</v>
      </c>
      <c r="B5203" s="1" t="s">
        <v>551</v>
      </c>
      <c r="C5203" s="1" t="s">
        <v>3</v>
      </c>
      <c r="D5203">
        <v>4</v>
      </c>
      <c r="E5203" s="1" t="s">
        <v>176</v>
      </c>
      <c r="F5203">
        <v>4</v>
      </c>
      <c r="G5203" s="1" t="s">
        <v>375</v>
      </c>
      <c r="H5203" s="1" t="s">
        <v>29</v>
      </c>
      <c r="I5203">
        <v>3</v>
      </c>
      <c r="J5203" s="1" t="str">
        <f>+VLOOKUP(bloques1a3[[#This Row],[respuesta]],respuestas.emociones[],2,0)</f>
        <v>enojo</v>
      </c>
      <c r="K5203" s="1">
        <f>+VLOOKUP(bloques1a3[[#This Row],[niño]],BD.niños[[Código]:[edad]],5,0)</f>
        <v>5</v>
      </c>
      <c r="L5203" s="1">
        <f>+IF(bloques1a3[[#This Row],[correcta]]=bloques1a3[[#This Row],[respuesta]],1,0)</f>
        <v>1</v>
      </c>
      <c r="M5203" s="1">
        <f>+IF(bloques1a3[[#This Row],[Sexo]]="F",1,0)</f>
        <v>1</v>
      </c>
    </row>
    <row r="5204" spans="1:13" x14ac:dyDescent="0.55000000000000004">
      <c r="A5204">
        <v>13</v>
      </c>
      <c r="B5204" s="1" t="s">
        <v>551</v>
      </c>
      <c r="C5204" s="1" t="s">
        <v>3</v>
      </c>
      <c r="D5204">
        <v>4</v>
      </c>
      <c r="E5204" s="1" t="s">
        <v>180</v>
      </c>
      <c r="F5204">
        <v>4</v>
      </c>
      <c r="G5204" s="1" t="s">
        <v>376</v>
      </c>
      <c r="H5204" s="1" t="s">
        <v>29</v>
      </c>
      <c r="I5204">
        <v>3</v>
      </c>
      <c r="J5204" s="1" t="str">
        <f>+VLOOKUP(bloques1a3[[#This Row],[respuesta]],respuestas.emociones[],2,0)</f>
        <v>enojo</v>
      </c>
      <c r="K5204" s="1">
        <f>+VLOOKUP(bloques1a3[[#This Row],[niño]],BD.niños[[Código]:[edad]],5,0)</f>
        <v>8</v>
      </c>
      <c r="L5204" s="1">
        <f>+IF(bloques1a3[[#This Row],[correcta]]=bloques1a3[[#This Row],[respuesta]],1,0)</f>
        <v>1</v>
      </c>
      <c r="M5204" s="1">
        <f>+IF(bloques1a3[[#This Row],[Sexo]]="F",1,0)</f>
        <v>1</v>
      </c>
    </row>
    <row r="5205" spans="1:13" x14ac:dyDescent="0.55000000000000004">
      <c r="A5205">
        <v>13</v>
      </c>
      <c r="B5205" s="1" t="s">
        <v>551</v>
      </c>
      <c r="C5205" s="1" t="s">
        <v>3</v>
      </c>
      <c r="D5205">
        <v>4</v>
      </c>
      <c r="E5205" s="1" t="s">
        <v>234</v>
      </c>
      <c r="F5205">
        <v>4</v>
      </c>
      <c r="G5205" s="1" t="s">
        <v>377</v>
      </c>
      <c r="H5205" s="1" t="s">
        <v>28</v>
      </c>
      <c r="I5205">
        <v>3</v>
      </c>
      <c r="J5205" s="1" t="str">
        <f>+VLOOKUP(bloques1a3[[#This Row],[respuesta]],respuestas.emociones[],2,0)</f>
        <v>enojo</v>
      </c>
      <c r="K5205" s="1">
        <f>+VLOOKUP(bloques1a3[[#This Row],[niño]],BD.niños[[Código]:[edad]],5,0)</f>
        <v>10</v>
      </c>
      <c r="L5205" s="1">
        <f>+IF(bloques1a3[[#This Row],[correcta]]=bloques1a3[[#This Row],[respuesta]],1,0)</f>
        <v>1</v>
      </c>
      <c r="M5205" s="1">
        <f>+IF(bloques1a3[[#This Row],[Sexo]]="F",1,0)</f>
        <v>0</v>
      </c>
    </row>
    <row r="5206" spans="1:13" x14ac:dyDescent="0.55000000000000004">
      <c r="A5206">
        <v>13</v>
      </c>
      <c r="B5206" s="1" t="s">
        <v>551</v>
      </c>
      <c r="C5206" s="1" t="s">
        <v>3</v>
      </c>
      <c r="D5206">
        <v>4</v>
      </c>
      <c r="E5206" s="1" t="s">
        <v>238</v>
      </c>
      <c r="F5206">
        <v>4</v>
      </c>
      <c r="G5206" s="1" t="s">
        <v>377</v>
      </c>
      <c r="H5206" s="1" t="s">
        <v>28</v>
      </c>
      <c r="I5206">
        <v>3</v>
      </c>
      <c r="J5206" s="1" t="str">
        <f>+VLOOKUP(bloques1a3[[#This Row],[respuesta]],respuestas.emociones[],2,0)</f>
        <v>enojo</v>
      </c>
      <c r="K5206" s="1">
        <f>+VLOOKUP(bloques1a3[[#This Row],[niño]],BD.niños[[Código]:[edad]],5,0)</f>
        <v>10</v>
      </c>
      <c r="L5206" s="1">
        <f>+IF(bloques1a3[[#This Row],[correcta]]=bloques1a3[[#This Row],[respuesta]],1,0)</f>
        <v>1</v>
      </c>
      <c r="M5206" s="1">
        <f>+IF(bloques1a3[[#This Row],[Sexo]]="F",1,0)</f>
        <v>0</v>
      </c>
    </row>
    <row r="5207" spans="1:13" x14ac:dyDescent="0.55000000000000004">
      <c r="A5207">
        <v>13</v>
      </c>
      <c r="B5207" s="1" t="s">
        <v>551</v>
      </c>
      <c r="C5207" s="1" t="s">
        <v>3</v>
      </c>
      <c r="D5207">
        <v>4</v>
      </c>
      <c r="E5207" s="1" t="s">
        <v>241</v>
      </c>
      <c r="F5207">
        <v>4</v>
      </c>
      <c r="G5207" s="1" t="s">
        <v>377</v>
      </c>
      <c r="H5207" s="1" t="s">
        <v>29</v>
      </c>
      <c r="I5207">
        <v>3</v>
      </c>
      <c r="J5207" s="1" t="str">
        <f>+VLOOKUP(bloques1a3[[#This Row],[respuesta]],respuestas.emociones[],2,0)</f>
        <v>enojo</v>
      </c>
      <c r="K5207" s="1">
        <f>+VLOOKUP(bloques1a3[[#This Row],[niño]],BD.niños[[Código]:[edad]],5,0)</f>
        <v>10</v>
      </c>
      <c r="L5207" s="1">
        <f>+IF(bloques1a3[[#This Row],[correcta]]=bloques1a3[[#This Row],[respuesta]],1,0)</f>
        <v>1</v>
      </c>
      <c r="M5207" s="1">
        <f>+IF(bloques1a3[[#This Row],[Sexo]]="F",1,0)</f>
        <v>1</v>
      </c>
    </row>
    <row r="5208" spans="1:13" x14ac:dyDescent="0.55000000000000004">
      <c r="A5208">
        <v>13</v>
      </c>
      <c r="B5208" s="1" t="s">
        <v>551</v>
      </c>
      <c r="C5208" s="1" t="s">
        <v>3</v>
      </c>
      <c r="D5208">
        <v>4</v>
      </c>
      <c r="E5208" s="1" t="s">
        <v>245</v>
      </c>
      <c r="F5208">
        <v>4</v>
      </c>
      <c r="G5208" s="1" t="s">
        <v>376</v>
      </c>
      <c r="H5208" s="1" t="s">
        <v>28</v>
      </c>
      <c r="I5208">
        <v>3</v>
      </c>
      <c r="J5208" s="1" t="str">
        <f>+VLOOKUP(bloques1a3[[#This Row],[respuesta]],respuestas.emociones[],2,0)</f>
        <v>enojo</v>
      </c>
      <c r="K5208" s="1">
        <f>+VLOOKUP(bloques1a3[[#This Row],[niño]],BD.niños[[Código]:[edad]],5,0)</f>
        <v>8</v>
      </c>
      <c r="L5208" s="1">
        <f>+IF(bloques1a3[[#This Row],[correcta]]=bloques1a3[[#This Row],[respuesta]],1,0)</f>
        <v>1</v>
      </c>
      <c r="M5208" s="1">
        <f>+IF(bloques1a3[[#This Row],[Sexo]]="F",1,0)</f>
        <v>0</v>
      </c>
    </row>
    <row r="5209" spans="1:13" x14ac:dyDescent="0.55000000000000004">
      <c r="A5209">
        <v>13</v>
      </c>
      <c r="B5209" s="1" t="s">
        <v>551</v>
      </c>
      <c r="C5209" s="1" t="s">
        <v>3</v>
      </c>
      <c r="D5209">
        <v>4</v>
      </c>
      <c r="E5209" s="1" t="s">
        <v>249</v>
      </c>
      <c r="F5209">
        <v>4</v>
      </c>
      <c r="G5209" s="1" t="s">
        <v>375</v>
      </c>
      <c r="H5209" s="1" t="s">
        <v>28</v>
      </c>
      <c r="I5209">
        <v>3</v>
      </c>
      <c r="J5209" s="1" t="str">
        <f>+VLOOKUP(bloques1a3[[#This Row],[respuesta]],respuestas.emociones[],2,0)</f>
        <v>enojo</v>
      </c>
      <c r="K5209" s="1">
        <f>+VLOOKUP(bloques1a3[[#This Row],[niño]],BD.niños[[Código]:[edad]],5,0)</f>
        <v>6</v>
      </c>
      <c r="L5209" s="1">
        <f>+IF(bloques1a3[[#This Row],[correcta]]=bloques1a3[[#This Row],[respuesta]],1,0)</f>
        <v>1</v>
      </c>
      <c r="M5209" s="1">
        <f>+IF(bloques1a3[[#This Row],[Sexo]]="F",1,0)</f>
        <v>0</v>
      </c>
    </row>
    <row r="5210" spans="1:13" x14ac:dyDescent="0.55000000000000004">
      <c r="A5210">
        <v>13</v>
      </c>
      <c r="B5210" s="1" t="s">
        <v>551</v>
      </c>
      <c r="C5210" s="1" t="s">
        <v>3</v>
      </c>
      <c r="D5210">
        <v>4</v>
      </c>
      <c r="E5210" s="1" t="s">
        <v>253</v>
      </c>
      <c r="F5210">
        <v>4</v>
      </c>
      <c r="G5210" s="1" t="s">
        <v>376</v>
      </c>
      <c r="H5210" s="1" t="s">
        <v>28</v>
      </c>
      <c r="I5210">
        <v>3</v>
      </c>
      <c r="J5210" s="1" t="str">
        <f>+VLOOKUP(bloques1a3[[#This Row],[respuesta]],respuestas.emociones[],2,0)</f>
        <v>enojo</v>
      </c>
      <c r="K5210" s="1">
        <f>+VLOOKUP(bloques1a3[[#This Row],[niño]],BD.niños[[Código]:[edad]],5,0)</f>
        <v>7</v>
      </c>
      <c r="L5210" s="1">
        <f>+IF(bloques1a3[[#This Row],[correcta]]=bloques1a3[[#This Row],[respuesta]],1,0)</f>
        <v>1</v>
      </c>
      <c r="M5210" s="1">
        <f>+IF(bloques1a3[[#This Row],[Sexo]]="F",1,0)</f>
        <v>0</v>
      </c>
    </row>
    <row r="5211" spans="1:13" x14ac:dyDescent="0.55000000000000004">
      <c r="A5211">
        <v>13</v>
      </c>
      <c r="B5211" s="1" t="s">
        <v>551</v>
      </c>
      <c r="C5211" s="1" t="s">
        <v>3</v>
      </c>
      <c r="D5211">
        <v>4</v>
      </c>
      <c r="E5211" s="1" t="s">
        <v>257</v>
      </c>
      <c r="F5211">
        <v>4</v>
      </c>
      <c r="G5211" s="1" t="s">
        <v>376</v>
      </c>
      <c r="H5211" s="1" t="s">
        <v>28</v>
      </c>
      <c r="I5211">
        <v>3</v>
      </c>
      <c r="J5211" s="1" t="str">
        <f>+VLOOKUP(bloques1a3[[#This Row],[respuesta]],respuestas.emociones[],2,0)</f>
        <v>enojo</v>
      </c>
      <c r="K5211" s="1">
        <f>+VLOOKUP(bloques1a3[[#This Row],[niño]],BD.niños[[Código]:[edad]],5,0)</f>
        <v>8</v>
      </c>
      <c r="L5211" s="1">
        <f>+IF(bloques1a3[[#This Row],[correcta]]=bloques1a3[[#This Row],[respuesta]],1,0)</f>
        <v>1</v>
      </c>
      <c r="M5211" s="1">
        <f>+IF(bloques1a3[[#This Row],[Sexo]]="F",1,0)</f>
        <v>0</v>
      </c>
    </row>
    <row r="5212" spans="1:13" x14ac:dyDescent="0.55000000000000004">
      <c r="A5212">
        <v>13</v>
      </c>
      <c r="B5212" s="1" t="s">
        <v>551</v>
      </c>
      <c r="C5212" s="1" t="s">
        <v>3</v>
      </c>
      <c r="D5212">
        <v>4</v>
      </c>
      <c r="E5212" s="1" t="s">
        <v>299</v>
      </c>
      <c r="F5212">
        <v>4</v>
      </c>
      <c r="G5212" s="1" t="s">
        <v>376</v>
      </c>
      <c r="H5212" s="1" t="s">
        <v>28</v>
      </c>
      <c r="I5212">
        <v>3</v>
      </c>
      <c r="J5212" s="1" t="str">
        <f>+VLOOKUP(bloques1a3[[#This Row],[respuesta]],respuestas.emociones[],2,0)</f>
        <v>enojo</v>
      </c>
      <c r="K5212" s="1">
        <f>+VLOOKUP(bloques1a3[[#This Row],[niño]],BD.niños[[Código]:[edad]],5,0)</f>
        <v>8</v>
      </c>
      <c r="L5212" s="1">
        <f>+IF(bloques1a3[[#This Row],[correcta]]=bloques1a3[[#This Row],[respuesta]],1,0)</f>
        <v>1</v>
      </c>
      <c r="M5212" s="1">
        <f>+IF(bloques1a3[[#This Row],[Sexo]]="F",1,0)</f>
        <v>0</v>
      </c>
    </row>
    <row r="5213" spans="1:13" x14ac:dyDescent="0.55000000000000004">
      <c r="A5213">
        <v>13</v>
      </c>
      <c r="B5213" s="1" t="s">
        <v>551</v>
      </c>
      <c r="C5213" s="1" t="s">
        <v>3</v>
      </c>
      <c r="D5213">
        <v>4</v>
      </c>
      <c r="E5213" s="1" t="s">
        <v>301</v>
      </c>
      <c r="F5213">
        <v>4</v>
      </c>
      <c r="G5213" s="1" t="s">
        <v>375</v>
      </c>
      <c r="H5213" s="1" t="s">
        <v>28</v>
      </c>
      <c r="I5213">
        <v>3</v>
      </c>
      <c r="J5213" s="1" t="str">
        <f>+VLOOKUP(bloques1a3[[#This Row],[respuesta]],respuestas.emociones[],2,0)</f>
        <v>enojo</v>
      </c>
      <c r="K5213" s="1">
        <f>+VLOOKUP(bloques1a3[[#This Row],[niño]],BD.niños[[Código]:[edad]],5,0)</f>
        <v>5</v>
      </c>
      <c r="L5213" s="1">
        <f>+IF(bloques1a3[[#This Row],[correcta]]=bloques1a3[[#This Row],[respuesta]],1,0)</f>
        <v>1</v>
      </c>
      <c r="M5213" s="1">
        <f>+IF(bloques1a3[[#This Row],[Sexo]]="F",1,0)</f>
        <v>0</v>
      </c>
    </row>
    <row r="5214" spans="1:13" x14ac:dyDescent="0.55000000000000004">
      <c r="A5214">
        <v>13</v>
      </c>
      <c r="B5214" s="1" t="s">
        <v>551</v>
      </c>
      <c r="C5214" s="1" t="s">
        <v>3</v>
      </c>
      <c r="D5214">
        <v>4</v>
      </c>
      <c r="E5214" s="1" t="s">
        <v>305</v>
      </c>
      <c r="F5214">
        <v>4</v>
      </c>
      <c r="G5214" s="1" t="s">
        <v>376</v>
      </c>
      <c r="H5214" s="1" t="s">
        <v>28</v>
      </c>
      <c r="I5214">
        <v>3</v>
      </c>
      <c r="J5214" s="1" t="str">
        <f>+VLOOKUP(bloques1a3[[#This Row],[respuesta]],respuestas.emociones[],2,0)</f>
        <v>enojo</v>
      </c>
      <c r="K5214" s="1">
        <f>+VLOOKUP(bloques1a3[[#This Row],[niño]],BD.niños[[Código]:[edad]],5,0)</f>
        <v>8</v>
      </c>
      <c r="L5214" s="1">
        <f>+IF(bloques1a3[[#This Row],[correcta]]=bloques1a3[[#This Row],[respuesta]],1,0)</f>
        <v>1</v>
      </c>
      <c r="M5214" s="1">
        <f>+IF(bloques1a3[[#This Row],[Sexo]]="F",1,0)</f>
        <v>0</v>
      </c>
    </row>
    <row r="5215" spans="1:13" x14ac:dyDescent="0.55000000000000004">
      <c r="A5215">
        <v>13</v>
      </c>
      <c r="B5215" s="1" t="s">
        <v>551</v>
      </c>
      <c r="C5215" s="1" t="s">
        <v>3</v>
      </c>
      <c r="D5215">
        <v>4</v>
      </c>
      <c r="E5215" s="1" t="s">
        <v>308</v>
      </c>
      <c r="F5215">
        <v>4</v>
      </c>
      <c r="G5215" s="1" t="s">
        <v>377</v>
      </c>
      <c r="H5215" s="1" t="s">
        <v>28</v>
      </c>
      <c r="I5215">
        <v>3</v>
      </c>
      <c r="J5215" s="1" t="str">
        <f>+VLOOKUP(bloques1a3[[#This Row],[respuesta]],respuestas.emociones[],2,0)</f>
        <v>enojo</v>
      </c>
      <c r="K5215" s="1">
        <f>+VLOOKUP(bloques1a3[[#This Row],[niño]],BD.niños[[Código]:[edad]],5,0)</f>
        <v>9</v>
      </c>
      <c r="L5215" s="1">
        <f>+IF(bloques1a3[[#This Row],[correcta]]=bloques1a3[[#This Row],[respuesta]],1,0)</f>
        <v>1</v>
      </c>
      <c r="M5215" s="1">
        <f>+IF(bloques1a3[[#This Row],[Sexo]]="F",1,0)</f>
        <v>0</v>
      </c>
    </row>
    <row r="5216" spans="1:13" x14ac:dyDescent="0.55000000000000004">
      <c r="A5216">
        <v>13</v>
      </c>
      <c r="B5216" s="1" t="s">
        <v>551</v>
      </c>
      <c r="C5216" s="1" t="s">
        <v>3</v>
      </c>
      <c r="D5216">
        <v>4</v>
      </c>
      <c r="E5216" s="1" t="s">
        <v>311</v>
      </c>
      <c r="F5216">
        <v>4</v>
      </c>
      <c r="G5216" s="1" t="s">
        <v>377</v>
      </c>
      <c r="H5216" s="1" t="s">
        <v>28</v>
      </c>
      <c r="I5216">
        <v>3</v>
      </c>
      <c r="J5216" s="1" t="str">
        <f>+VLOOKUP(bloques1a3[[#This Row],[respuesta]],respuestas.emociones[],2,0)</f>
        <v>enojo</v>
      </c>
      <c r="K5216" s="1">
        <f>+VLOOKUP(bloques1a3[[#This Row],[niño]],BD.niños[[Código]:[edad]],5,0)</f>
        <v>10</v>
      </c>
      <c r="L5216" s="1">
        <f>+IF(bloques1a3[[#This Row],[correcta]]=bloques1a3[[#This Row],[respuesta]],1,0)</f>
        <v>1</v>
      </c>
      <c r="M5216" s="1">
        <f>+IF(bloques1a3[[#This Row],[Sexo]]="F",1,0)</f>
        <v>0</v>
      </c>
    </row>
    <row r="5217" spans="1:13" x14ac:dyDescent="0.55000000000000004">
      <c r="A5217">
        <v>13</v>
      </c>
      <c r="B5217" s="1" t="s">
        <v>551</v>
      </c>
      <c r="C5217" s="1" t="s">
        <v>3</v>
      </c>
      <c r="D5217">
        <v>4</v>
      </c>
      <c r="E5217" s="1" t="s">
        <v>314</v>
      </c>
      <c r="F5217">
        <v>4</v>
      </c>
      <c r="G5217" s="1" t="s">
        <v>377</v>
      </c>
      <c r="H5217" s="1" t="s">
        <v>28</v>
      </c>
      <c r="I5217">
        <v>3</v>
      </c>
      <c r="J5217" s="1" t="str">
        <f>+VLOOKUP(bloques1a3[[#This Row],[respuesta]],respuestas.emociones[],2,0)</f>
        <v>enojo</v>
      </c>
      <c r="K5217" s="1">
        <f>+VLOOKUP(bloques1a3[[#This Row],[niño]],BD.niños[[Código]:[edad]],5,0)</f>
        <v>10</v>
      </c>
      <c r="L5217" s="1">
        <f>+IF(bloques1a3[[#This Row],[correcta]]=bloques1a3[[#This Row],[respuesta]],1,0)</f>
        <v>1</v>
      </c>
      <c r="M5217" s="1">
        <f>+IF(bloques1a3[[#This Row],[Sexo]]="F",1,0)</f>
        <v>0</v>
      </c>
    </row>
    <row r="5218" spans="1:13" x14ac:dyDescent="0.55000000000000004">
      <c r="A5218">
        <v>13</v>
      </c>
      <c r="B5218" s="1" t="s">
        <v>551</v>
      </c>
      <c r="C5218" s="1" t="s">
        <v>3</v>
      </c>
      <c r="D5218">
        <v>4</v>
      </c>
      <c r="E5218" s="1" t="s">
        <v>372</v>
      </c>
      <c r="F5218">
        <v>3</v>
      </c>
      <c r="G5218" s="1" t="s">
        <v>377</v>
      </c>
      <c r="H5218" s="1" t="s">
        <v>28</v>
      </c>
      <c r="I5218">
        <v>3</v>
      </c>
      <c r="J5218" s="1" t="str">
        <f>+VLOOKUP(bloques1a3[[#This Row],[respuesta]],respuestas.emociones[],2,0)</f>
        <v>tristeza</v>
      </c>
      <c r="K5218" s="1">
        <f>+VLOOKUP(bloques1a3[[#This Row],[niño]],BD.niños[[Código]:[edad]],5,0)</f>
        <v>9</v>
      </c>
      <c r="L5218" s="1">
        <f>+IF(bloques1a3[[#This Row],[correcta]]=bloques1a3[[#This Row],[respuesta]],1,0)</f>
        <v>0</v>
      </c>
      <c r="M5218" s="1">
        <f>+IF(bloques1a3[[#This Row],[Sexo]]="F",1,0)</f>
        <v>0</v>
      </c>
    </row>
    <row r="5219" spans="1:13" x14ac:dyDescent="0.55000000000000004">
      <c r="A5219">
        <v>13</v>
      </c>
      <c r="B5219" s="1" t="s">
        <v>551</v>
      </c>
      <c r="C5219" s="1" t="s">
        <v>3</v>
      </c>
      <c r="D5219">
        <v>4</v>
      </c>
      <c r="E5219" s="1" t="s">
        <v>337</v>
      </c>
      <c r="F5219">
        <v>4</v>
      </c>
      <c r="G5219" s="1" t="s">
        <v>376</v>
      </c>
      <c r="H5219" s="1" t="s">
        <v>28</v>
      </c>
      <c r="I5219">
        <v>3</v>
      </c>
      <c r="J5219" s="1" t="str">
        <f>+VLOOKUP(bloques1a3[[#This Row],[respuesta]],respuestas.emociones[],2,0)</f>
        <v>enojo</v>
      </c>
      <c r="K5219" s="1">
        <f>+VLOOKUP(bloques1a3[[#This Row],[niño]],BD.niños[[Código]:[edad]],5,0)</f>
        <v>8</v>
      </c>
      <c r="L5219" s="1">
        <f>+IF(bloques1a3[[#This Row],[correcta]]=bloques1a3[[#This Row],[respuesta]],1,0)</f>
        <v>1</v>
      </c>
      <c r="M5219" s="1">
        <f>+IF(bloques1a3[[#This Row],[Sexo]]="F",1,0)</f>
        <v>0</v>
      </c>
    </row>
    <row r="5220" spans="1:13" x14ac:dyDescent="0.55000000000000004">
      <c r="A5220">
        <v>13</v>
      </c>
      <c r="B5220" s="1" t="s">
        <v>551</v>
      </c>
      <c r="C5220" s="1" t="s">
        <v>3</v>
      </c>
      <c r="D5220">
        <v>4</v>
      </c>
      <c r="E5220" s="1" t="s">
        <v>341</v>
      </c>
      <c r="F5220">
        <v>4</v>
      </c>
      <c r="G5220" s="1" t="s">
        <v>376</v>
      </c>
      <c r="H5220" s="1" t="s">
        <v>29</v>
      </c>
      <c r="I5220">
        <v>3</v>
      </c>
      <c r="J5220" s="1" t="str">
        <f>+VLOOKUP(bloques1a3[[#This Row],[respuesta]],respuestas.emociones[],2,0)</f>
        <v>enojo</v>
      </c>
      <c r="K5220" s="1">
        <f>+VLOOKUP(bloques1a3[[#This Row],[niño]],BD.niños[[Código]:[edad]],5,0)</f>
        <v>8</v>
      </c>
      <c r="L5220" s="1">
        <f>+IF(bloques1a3[[#This Row],[correcta]]=bloques1a3[[#This Row],[respuesta]],1,0)</f>
        <v>1</v>
      </c>
      <c r="M5220" s="1">
        <f>+IF(bloques1a3[[#This Row],[Sexo]]="F",1,0)</f>
        <v>1</v>
      </c>
    </row>
    <row r="5221" spans="1:13" x14ac:dyDescent="0.55000000000000004">
      <c r="A5221">
        <v>13</v>
      </c>
      <c r="B5221" s="1" t="s">
        <v>551</v>
      </c>
      <c r="C5221" s="1" t="s">
        <v>3</v>
      </c>
      <c r="D5221">
        <v>4</v>
      </c>
      <c r="E5221" s="1" t="s">
        <v>344</v>
      </c>
      <c r="F5221">
        <v>4</v>
      </c>
      <c r="G5221" s="1" t="s">
        <v>375</v>
      </c>
      <c r="H5221" s="1" t="s">
        <v>29</v>
      </c>
      <c r="I5221">
        <v>3</v>
      </c>
      <c r="J5221" s="1" t="str">
        <f>+VLOOKUP(bloques1a3[[#This Row],[respuesta]],respuestas.emociones[],2,0)</f>
        <v>enojo</v>
      </c>
      <c r="K5221" s="1">
        <f>+VLOOKUP(bloques1a3[[#This Row],[niño]],BD.niños[[Código]:[edad]],5,0)</f>
        <v>6</v>
      </c>
      <c r="L5221" s="1">
        <f>+IF(bloques1a3[[#This Row],[correcta]]=bloques1a3[[#This Row],[respuesta]],1,0)</f>
        <v>1</v>
      </c>
      <c r="M5221" s="1">
        <f>+IF(bloques1a3[[#This Row],[Sexo]]="F",1,0)</f>
        <v>1</v>
      </c>
    </row>
    <row r="5222" spans="1:13" x14ac:dyDescent="0.55000000000000004">
      <c r="A5222">
        <v>13</v>
      </c>
      <c r="B5222" s="1" t="s">
        <v>551</v>
      </c>
      <c r="C5222" s="1" t="s">
        <v>3</v>
      </c>
      <c r="D5222">
        <v>4</v>
      </c>
      <c r="E5222" s="1" t="s">
        <v>348</v>
      </c>
      <c r="F5222">
        <v>4</v>
      </c>
      <c r="G5222" s="1" t="s">
        <v>375</v>
      </c>
      <c r="H5222" s="1" t="s">
        <v>28</v>
      </c>
      <c r="I5222">
        <v>3</v>
      </c>
      <c r="J5222" s="1" t="str">
        <f>+VLOOKUP(bloques1a3[[#This Row],[respuesta]],respuestas.emociones[],2,0)</f>
        <v>enojo</v>
      </c>
      <c r="K5222" s="1">
        <f>+VLOOKUP(bloques1a3[[#This Row],[niño]],BD.niños[[Código]:[edad]],5,0)</f>
        <v>6</v>
      </c>
      <c r="L5222" s="1">
        <f>+IF(bloques1a3[[#This Row],[correcta]]=bloques1a3[[#This Row],[respuesta]],1,0)</f>
        <v>1</v>
      </c>
      <c r="M5222" s="1">
        <f>+IF(bloques1a3[[#This Row],[Sexo]]="F",1,0)</f>
        <v>0</v>
      </c>
    </row>
    <row r="5223" spans="1:13" x14ac:dyDescent="0.55000000000000004">
      <c r="A5223">
        <v>14</v>
      </c>
      <c r="B5223" s="1" t="s">
        <v>552</v>
      </c>
      <c r="C5223" s="1" t="s">
        <v>2</v>
      </c>
      <c r="D5223">
        <v>1</v>
      </c>
      <c r="E5223" s="1" t="s">
        <v>89</v>
      </c>
      <c r="F5223">
        <v>1</v>
      </c>
      <c r="G5223" s="1" t="s">
        <v>377</v>
      </c>
      <c r="H5223" s="1" t="s">
        <v>29</v>
      </c>
      <c r="I5223">
        <v>3</v>
      </c>
      <c r="J5223" s="1" t="str">
        <f>+VLOOKUP(bloques1a3[[#This Row],[respuesta]],respuestas.emociones[],2,0)</f>
        <v>neutra</v>
      </c>
      <c r="K5223" s="1">
        <f>+VLOOKUP(bloques1a3[[#This Row],[niño]],BD.niños[[Código]:[edad]],5,0)</f>
        <v>10</v>
      </c>
      <c r="L5223" s="1">
        <f>+IF(bloques1a3[[#This Row],[correcta]]=bloques1a3[[#This Row],[respuesta]],1,0)</f>
        <v>1</v>
      </c>
      <c r="M5223" s="1">
        <f>+IF(bloques1a3[[#This Row],[Sexo]]="F",1,0)</f>
        <v>1</v>
      </c>
    </row>
    <row r="5224" spans="1:13" x14ac:dyDescent="0.55000000000000004">
      <c r="A5224">
        <v>14</v>
      </c>
      <c r="B5224" s="1" t="s">
        <v>552</v>
      </c>
      <c r="C5224" s="1" t="s">
        <v>2</v>
      </c>
      <c r="D5224">
        <v>1</v>
      </c>
      <c r="E5224" s="1" t="s">
        <v>93</v>
      </c>
      <c r="F5224">
        <v>5</v>
      </c>
      <c r="G5224" s="1" t="s">
        <v>377</v>
      </c>
      <c r="H5224" s="1" t="s">
        <v>29</v>
      </c>
      <c r="I5224">
        <v>3</v>
      </c>
      <c r="J5224" s="1" t="str">
        <f>+VLOOKUP(bloques1a3[[#This Row],[respuesta]],respuestas.emociones[],2,0)</f>
        <v>miedo</v>
      </c>
      <c r="K5224" s="1">
        <f>+VLOOKUP(bloques1a3[[#This Row],[niño]],BD.niños[[Código]:[edad]],5,0)</f>
        <v>10</v>
      </c>
      <c r="L5224" s="1">
        <f>+IF(bloques1a3[[#This Row],[correcta]]=bloques1a3[[#This Row],[respuesta]],1,0)</f>
        <v>0</v>
      </c>
      <c r="M5224" s="1">
        <f>+IF(bloques1a3[[#This Row],[Sexo]]="F",1,0)</f>
        <v>1</v>
      </c>
    </row>
    <row r="5225" spans="1:13" x14ac:dyDescent="0.55000000000000004">
      <c r="A5225">
        <v>14</v>
      </c>
      <c r="B5225" s="1" t="s">
        <v>552</v>
      </c>
      <c r="C5225" s="1" t="s">
        <v>2</v>
      </c>
      <c r="D5225">
        <v>1</v>
      </c>
      <c r="E5225" s="1" t="s">
        <v>97</v>
      </c>
      <c r="F5225">
        <v>1</v>
      </c>
      <c r="G5225" s="1" t="s">
        <v>377</v>
      </c>
      <c r="H5225" s="1" t="s">
        <v>29</v>
      </c>
      <c r="I5225">
        <v>3</v>
      </c>
      <c r="J5225" s="1" t="str">
        <f>+VLOOKUP(bloques1a3[[#This Row],[respuesta]],respuestas.emociones[],2,0)</f>
        <v>neutra</v>
      </c>
      <c r="K5225" s="1">
        <f>+VLOOKUP(bloques1a3[[#This Row],[niño]],BD.niños[[Código]:[edad]],5,0)</f>
        <v>10</v>
      </c>
      <c r="L5225" s="1">
        <f>+IF(bloques1a3[[#This Row],[correcta]]=bloques1a3[[#This Row],[respuesta]],1,0)</f>
        <v>1</v>
      </c>
      <c r="M5225" s="1">
        <f>+IF(bloques1a3[[#This Row],[Sexo]]="F",1,0)</f>
        <v>1</v>
      </c>
    </row>
    <row r="5226" spans="1:13" x14ac:dyDescent="0.55000000000000004">
      <c r="A5226">
        <v>14</v>
      </c>
      <c r="B5226" s="1" t="s">
        <v>552</v>
      </c>
      <c r="C5226" s="1" t="s">
        <v>2</v>
      </c>
      <c r="D5226">
        <v>1</v>
      </c>
      <c r="E5226" s="1" t="s">
        <v>101</v>
      </c>
      <c r="F5226">
        <v>1</v>
      </c>
      <c r="G5226" s="1" t="s">
        <v>377</v>
      </c>
      <c r="H5226" s="1" t="s">
        <v>29</v>
      </c>
      <c r="I5226">
        <v>3</v>
      </c>
      <c r="J5226" s="1" t="str">
        <f>+VLOOKUP(bloques1a3[[#This Row],[respuesta]],respuestas.emociones[],2,0)</f>
        <v>neutra</v>
      </c>
      <c r="K5226" s="1">
        <f>+VLOOKUP(bloques1a3[[#This Row],[niño]],BD.niños[[Código]:[edad]],5,0)</f>
        <v>10</v>
      </c>
      <c r="L5226" s="1">
        <f>+IF(bloques1a3[[#This Row],[correcta]]=bloques1a3[[#This Row],[respuesta]],1,0)</f>
        <v>1</v>
      </c>
      <c r="M5226" s="1">
        <f>+IF(bloques1a3[[#This Row],[Sexo]]="F",1,0)</f>
        <v>1</v>
      </c>
    </row>
    <row r="5227" spans="1:13" x14ac:dyDescent="0.55000000000000004">
      <c r="A5227">
        <v>14</v>
      </c>
      <c r="B5227" s="1" t="s">
        <v>552</v>
      </c>
      <c r="C5227" s="1" t="s">
        <v>2</v>
      </c>
      <c r="D5227">
        <v>1</v>
      </c>
      <c r="E5227" s="1" t="s">
        <v>150</v>
      </c>
      <c r="F5227">
        <v>1</v>
      </c>
      <c r="G5227" s="1" t="s">
        <v>375</v>
      </c>
      <c r="H5227" s="1" t="s">
        <v>29</v>
      </c>
      <c r="I5227">
        <v>3</v>
      </c>
      <c r="J5227" s="1" t="str">
        <f>+VLOOKUP(bloques1a3[[#This Row],[respuesta]],respuestas.emociones[],2,0)</f>
        <v>neutra</v>
      </c>
      <c r="K5227" s="1">
        <f>+VLOOKUP(bloques1a3[[#This Row],[niño]],BD.niños[[Código]:[edad]],5,0)</f>
        <v>6</v>
      </c>
      <c r="L5227" s="1">
        <f>+IF(bloques1a3[[#This Row],[correcta]]=bloques1a3[[#This Row],[respuesta]],1,0)</f>
        <v>1</v>
      </c>
      <c r="M5227" s="1">
        <f>+IF(bloques1a3[[#This Row],[Sexo]]="F",1,0)</f>
        <v>1</v>
      </c>
    </row>
    <row r="5228" spans="1:13" x14ac:dyDescent="0.55000000000000004">
      <c r="A5228">
        <v>14</v>
      </c>
      <c r="B5228" s="1" t="s">
        <v>552</v>
      </c>
      <c r="C5228" s="1" t="s">
        <v>2</v>
      </c>
      <c r="D5228">
        <v>1</v>
      </c>
      <c r="E5228" s="1" t="s">
        <v>153</v>
      </c>
      <c r="F5228">
        <v>1</v>
      </c>
      <c r="G5228" s="1" t="s">
        <v>376</v>
      </c>
      <c r="H5228" s="1" t="s">
        <v>28</v>
      </c>
      <c r="I5228">
        <v>3</v>
      </c>
      <c r="J5228" s="1" t="str">
        <f>+VLOOKUP(bloques1a3[[#This Row],[respuesta]],respuestas.emociones[],2,0)</f>
        <v>neutra</v>
      </c>
      <c r="K5228" s="1">
        <f>+VLOOKUP(bloques1a3[[#This Row],[niño]],BD.niños[[Código]:[edad]],5,0)</f>
        <v>7</v>
      </c>
      <c r="L5228" s="1">
        <f>+IF(bloques1a3[[#This Row],[correcta]]=bloques1a3[[#This Row],[respuesta]],1,0)</f>
        <v>1</v>
      </c>
      <c r="M5228" s="1">
        <f>+IF(bloques1a3[[#This Row],[Sexo]]="F",1,0)</f>
        <v>0</v>
      </c>
    </row>
    <row r="5229" spans="1:13" x14ac:dyDescent="0.55000000000000004">
      <c r="A5229">
        <v>14</v>
      </c>
      <c r="B5229" s="1" t="s">
        <v>552</v>
      </c>
      <c r="C5229" s="1" t="s">
        <v>2</v>
      </c>
      <c r="D5229">
        <v>1</v>
      </c>
      <c r="E5229" s="1" t="s">
        <v>157</v>
      </c>
      <c r="F5229">
        <v>6</v>
      </c>
      <c r="G5229" s="1" t="s">
        <v>376</v>
      </c>
      <c r="H5229" s="1" t="s">
        <v>28</v>
      </c>
      <c r="I5229">
        <v>3</v>
      </c>
      <c r="J5229" s="1" t="str">
        <f>+VLOOKUP(bloques1a3[[#This Row],[respuesta]],respuestas.emociones[],2,0)</f>
        <v>sorpresa</v>
      </c>
      <c r="K5229" s="1">
        <f>+VLOOKUP(bloques1a3[[#This Row],[niño]],BD.niños[[Código]:[edad]],5,0)</f>
        <v>7</v>
      </c>
      <c r="L5229" s="1">
        <f>+IF(bloques1a3[[#This Row],[correcta]]=bloques1a3[[#This Row],[respuesta]],1,0)</f>
        <v>0</v>
      </c>
      <c r="M5229" s="1">
        <f>+IF(bloques1a3[[#This Row],[Sexo]]="F",1,0)</f>
        <v>0</v>
      </c>
    </row>
    <row r="5230" spans="1:13" x14ac:dyDescent="0.55000000000000004">
      <c r="A5230">
        <v>14</v>
      </c>
      <c r="B5230" s="1" t="s">
        <v>552</v>
      </c>
      <c r="C5230" s="1" t="s">
        <v>2</v>
      </c>
      <c r="D5230">
        <v>1</v>
      </c>
      <c r="E5230" s="1" t="s">
        <v>164</v>
      </c>
      <c r="F5230">
        <v>1</v>
      </c>
      <c r="G5230" s="1" t="s">
        <v>375</v>
      </c>
      <c r="H5230" s="1" t="s">
        <v>28</v>
      </c>
      <c r="I5230">
        <v>3</v>
      </c>
      <c r="J5230" s="1" t="str">
        <f>+VLOOKUP(bloques1a3[[#This Row],[respuesta]],respuestas.emociones[],2,0)</f>
        <v>neutra</v>
      </c>
      <c r="K5230" s="1">
        <f>+VLOOKUP(bloques1a3[[#This Row],[niño]],BD.niños[[Código]:[edad]],5,0)</f>
        <v>6</v>
      </c>
      <c r="L5230" s="1">
        <f>+IF(bloques1a3[[#This Row],[correcta]]=bloques1a3[[#This Row],[respuesta]],1,0)</f>
        <v>1</v>
      </c>
      <c r="M5230" s="1">
        <f>+IF(bloques1a3[[#This Row],[Sexo]]="F",1,0)</f>
        <v>0</v>
      </c>
    </row>
    <row r="5231" spans="1:13" x14ac:dyDescent="0.55000000000000004">
      <c r="A5231">
        <v>14</v>
      </c>
      <c r="B5231" s="1" t="s">
        <v>552</v>
      </c>
      <c r="C5231" s="1" t="s">
        <v>2</v>
      </c>
      <c r="D5231">
        <v>1</v>
      </c>
      <c r="E5231" s="1" t="s">
        <v>165</v>
      </c>
      <c r="F5231">
        <v>6</v>
      </c>
      <c r="G5231" s="1" t="s">
        <v>375</v>
      </c>
      <c r="H5231" s="1" t="s">
        <v>28</v>
      </c>
      <c r="I5231">
        <v>3</v>
      </c>
      <c r="J5231" s="1" t="str">
        <f>+VLOOKUP(bloques1a3[[#This Row],[respuesta]],respuestas.emociones[],2,0)</f>
        <v>sorpresa</v>
      </c>
      <c r="K5231" s="1">
        <f>+VLOOKUP(bloques1a3[[#This Row],[niño]],BD.niños[[Código]:[edad]],5,0)</f>
        <v>5</v>
      </c>
      <c r="L5231" s="1">
        <f>+IF(bloques1a3[[#This Row],[correcta]]=bloques1a3[[#This Row],[respuesta]],1,0)</f>
        <v>0</v>
      </c>
      <c r="M5231" s="1">
        <f>+IF(bloques1a3[[#This Row],[Sexo]]="F",1,0)</f>
        <v>0</v>
      </c>
    </row>
    <row r="5232" spans="1:13" x14ac:dyDescent="0.55000000000000004">
      <c r="A5232">
        <v>14</v>
      </c>
      <c r="B5232" s="1" t="s">
        <v>552</v>
      </c>
      <c r="C5232" s="1" t="s">
        <v>2</v>
      </c>
      <c r="D5232">
        <v>1</v>
      </c>
      <c r="E5232" s="1" t="s">
        <v>168</v>
      </c>
      <c r="F5232">
        <v>4</v>
      </c>
      <c r="G5232" s="1" t="s">
        <v>376</v>
      </c>
      <c r="H5232" s="1" t="s">
        <v>29</v>
      </c>
      <c r="I5232">
        <v>3</v>
      </c>
      <c r="J5232" s="1" t="str">
        <f>+VLOOKUP(bloques1a3[[#This Row],[respuesta]],respuestas.emociones[],2,0)</f>
        <v>enojo</v>
      </c>
      <c r="K5232" s="1">
        <f>+VLOOKUP(bloques1a3[[#This Row],[niño]],BD.niños[[Código]:[edad]],5,0)</f>
        <v>7</v>
      </c>
      <c r="L5232" s="1">
        <f>+IF(bloques1a3[[#This Row],[correcta]]=bloques1a3[[#This Row],[respuesta]],1,0)</f>
        <v>0</v>
      </c>
      <c r="M5232" s="1">
        <f>+IF(bloques1a3[[#This Row],[Sexo]]="F",1,0)</f>
        <v>1</v>
      </c>
    </row>
    <row r="5233" spans="1:13" x14ac:dyDescent="0.55000000000000004">
      <c r="A5233">
        <v>14</v>
      </c>
      <c r="B5233" s="1" t="s">
        <v>552</v>
      </c>
      <c r="C5233" s="1" t="s">
        <v>2</v>
      </c>
      <c r="D5233">
        <v>1</v>
      </c>
      <c r="E5233" s="1" t="s">
        <v>172</v>
      </c>
      <c r="F5233">
        <v>1</v>
      </c>
      <c r="G5233" s="1" t="s">
        <v>376</v>
      </c>
      <c r="H5233" s="1" t="s">
        <v>29</v>
      </c>
      <c r="I5233">
        <v>3</v>
      </c>
      <c r="J5233" s="1" t="str">
        <f>+VLOOKUP(bloques1a3[[#This Row],[respuesta]],respuestas.emociones[],2,0)</f>
        <v>neutra</v>
      </c>
      <c r="K5233" s="1">
        <f>+VLOOKUP(bloques1a3[[#This Row],[niño]],BD.niños[[Código]:[edad]],5,0)</f>
        <v>8</v>
      </c>
      <c r="L5233" s="1">
        <f>+IF(bloques1a3[[#This Row],[correcta]]=bloques1a3[[#This Row],[respuesta]],1,0)</f>
        <v>1</v>
      </c>
      <c r="M5233" s="1">
        <f>+IF(bloques1a3[[#This Row],[Sexo]]="F",1,0)</f>
        <v>1</v>
      </c>
    </row>
    <row r="5234" spans="1:13" x14ac:dyDescent="0.55000000000000004">
      <c r="A5234">
        <v>14</v>
      </c>
      <c r="B5234" s="1" t="s">
        <v>552</v>
      </c>
      <c r="C5234" s="1" t="s">
        <v>2</v>
      </c>
      <c r="D5234">
        <v>1</v>
      </c>
      <c r="E5234" s="1" t="s">
        <v>176</v>
      </c>
      <c r="F5234">
        <v>6</v>
      </c>
      <c r="G5234" s="1" t="s">
        <v>375</v>
      </c>
      <c r="H5234" s="1" t="s">
        <v>29</v>
      </c>
      <c r="I5234">
        <v>3</v>
      </c>
      <c r="J5234" s="1" t="str">
        <f>+VLOOKUP(bloques1a3[[#This Row],[respuesta]],respuestas.emociones[],2,0)</f>
        <v>sorpresa</v>
      </c>
      <c r="K5234" s="1">
        <f>+VLOOKUP(bloques1a3[[#This Row],[niño]],BD.niños[[Código]:[edad]],5,0)</f>
        <v>5</v>
      </c>
      <c r="L5234" s="1">
        <f>+IF(bloques1a3[[#This Row],[correcta]]=bloques1a3[[#This Row],[respuesta]],1,0)</f>
        <v>0</v>
      </c>
      <c r="M5234" s="1">
        <f>+IF(bloques1a3[[#This Row],[Sexo]]="F",1,0)</f>
        <v>1</v>
      </c>
    </row>
    <row r="5235" spans="1:13" x14ac:dyDescent="0.55000000000000004">
      <c r="A5235">
        <v>14</v>
      </c>
      <c r="B5235" s="1" t="s">
        <v>552</v>
      </c>
      <c r="C5235" s="1" t="s">
        <v>2</v>
      </c>
      <c r="D5235">
        <v>1</v>
      </c>
      <c r="E5235" s="1" t="s">
        <v>180</v>
      </c>
      <c r="F5235">
        <v>5</v>
      </c>
      <c r="G5235" s="1" t="s">
        <v>376</v>
      </c>
      <c r="H5235" s="1" t="s">
        <v>29</v>
      </c>
      <c r="I5235">
        <v>3</v>
      </c>
      <c r="J5235" s="1" t="str">
        <f>+VLOOKUP(bloques1a3[[#This Row],[respuesta]],respuestas.emociones[],2,0)</f>
        <v>miedo</v>
      </c>
      <c r="K5235" s="1">
        <f>+VLOOKUP(bloques1a3[[#This Row],[niño]],BD.niños[[Código]:[edad]],5,0)</f>
        <v>8</v>
      </c>
      <c r="L5235" s="1">
        <f>+IF(bloques1a3[[#This Row],[correcta]]=bloques1a3[[#This Row],[respuesta]],1,0)</f>
        <v>0</v>
      </c>
      <c r="M5235" s="1">
        <f>+IF(bloques1a3[[#This Row],[Sexo]]="F",1,0)</f>
        <v>1</v>
      </c>
    </row>
    <row r="5236" spans="1:13" x14ac:dyDescent="0.55000000000000004">
      <c r="A5236">
        <v>14</v>
      </c>
      <c r="B5236" s="1" t="s">
        <v>552</v>
      </c>
      <c r="C5236" s="1" t="s">
        <v>2</v>
      </c>
      <c r="D5236">
        <v>1</v>
      </c>
      <c r="E5236" s="1" t="s">
        <v>234</v>
      </c>
      <c r="F5236">
        <v>7</v>
      </c>
      <c r="G5236" s="1" t="s">
        <v>377</v>
      </c>
      <c r="H5236" s="1" t="s">
        <v>28</v>
      </c>
      <c r="I5236">
        <v>3</v>
      </c>
      <c r="J5236" s="1" t="str">
        <f>+VLOOKUP(bloques1a3[[#This Row],[respuesta]],respuestas.emociones[],2,0)</f>
        <v>asco</v>
      </c>
      <c r="K5236" s="1">
        <f>+VLOOKUP(bloques1a3[[#This Row],[niño]],BD.niños[[Código]:[edad]],5,0)</f>
        <v>10</v>
      </c>
      <c r="L5236" s="1">
        <f>+IF(bloques1a3[[#This Row],[correcta]]=bloques1a3[[#This Row],[respuesta]],1,0)</f>
        <v>0</v>
      </c>
      <c r="M5236" s="1">
        <f>+IF(bloques1a3[[#This Row],[Sexo]]="F",1,0)</f>
        <v>0</v>
      </c>
    </row>
    <row r="5237" spans="1:13" x14ac:dyDescent="0.55000000000000004">
      <c r="A5237">
        <v>14</v>
      </c>
      <c r="B5237" s="1" t="s">
        <v>552</v>
      </c>
      <c r="C5237" s="1" t="s">
        <v>2</v>
      </c>
      <c r="D5237">
        <v>1</v>
      </c>
      <c r="E5237" s="1" t="s">
        <v>238</v>
      </c>
      <c r="F5237">
        <v>1</v>
      </c>
      <c r="G5237" s="1" t="s">
        <v>377</v>
      </c>
      <c r="H5237" s="1" t="s">
        <v>28</v>
      </c>
      <c r="I5237">
        <v>3</v>
      </c>
      <c r="J5237" s="1" t="str">
        <f>+VLOOKUP(bloques1a3[[#This Row],[respuesta]],respuestas.emociones[],2,0)</f>
        <v>neutra</v>
      </c>
      <c r="K5237" s="1">
        <f>+VLOOKUP(bloques1a3[[#This Row],[niño]],BD.niños[[Código]:[edad]],5,0)</f>
        <v>10</v>
      </c>
      <c r="L5237" s="1">
        <f>+IF(bloques1a3[[#This Row],[correcta]]=bloques1a3[[#This Row],[respuesta]],1,0)</f>
        <v>1</v>
      </c>
      <c r="M5237" s="1">
        <f>+IF(bloques1a3[[#This Row],[Sexo]]="F",1,0)</f>
        <v>0</v>
      </c>
    </row>
    <row r="5238" spans="1:13" x14ac:dyDescent="0.55000000000000004">
      <c r="A5238">
        <v>14</v>
      </c>
      <c r="B5238" s="1" t="s">
        <v>552</v>
      </c>
      <c r="C5238" s="1" t="s">
        <v>2</v>
      </c>
      <c r="D5238">
        <v>1</v>
      </c>
      <c r="E5238" s="1" t="s">
        <v>241</v>
      </c>
      <c r="F5238">
        <v>1</v>
      </c>
      <c r="G5238" s="1" t="s">
        <v>377</v>
      </c>
      <c r="H5238" s="1" t="s">
        <v>29</v>
      </c>
      <c r="I5238">
        <v>3</v>
      </c>
      <c r="J5238" s="1" t="str">
        <f>+VLOOKUP(bloques1a3[[#This Row],[respuesta]],respuestas.emociones[],2,0)</f>
        <v>neutra</v>
      </c>
      <c r="K5238" s="1">
        <f>+VLOOKUP(bloques1a3[[#This Row],[niño]],BD.niños[[Código]:[edad]],5,0)</f>
        <v>10</v>
      </c>
      <c r="L5238" s="1">
        <f>+IF(bloques1a3[[#This Row],[correcta]]=bloques1a3[[#This Row],[respuesta]],1,0)</f>
        <v>1</v>
      </c>
      <c r="M5238" s="1">
        <f>+IF(bloques1a3[[#This Row],[Sexo]]="F",1,0)</f>
        <v>1</v>
      </c>
    </row>
    <row r="5239" spans="1:13" x14ac:dyDescent="0.55000000000000004">
      <c r="A5239">
        <v>14</v>
      </c>
      <c r="B5239" s="1" t="s">
        <v>552</v>
      </c>
      <c r="C5239" s="1" t="s">
        <v>2</v>
      </c>
      <c r="D5239">
        <v>1</v>
      </c>
      <c r="E5239" s="1" t="s">
        <v>245</v>
      </c>
      <c r="F5239">
        <v>1</v>
      </c>
      <c r="G5239" s="1" t="s">
        <v>376</v>
      </c>
      <c r="H5239" s="1" t="s">
        <v>28</v>
      </c>
      <c r="I5239">
        <v>3</v>
      </c>
      <c r="J5239" s="1" t="str">
        <f>+VLOOKUP(bloques1a3[[#This Row],[respuesta]],respuestas.emociones[],2,0)</f>
        <v>neutra</v>
      </c>
      <c r="K5239" s="1">
        <f>+VLOOKUP(bloques1a3[[#This Row],[niño]],BD.niños[[Código]:[edad]],5,0)</f>
        <v>8</v>
      </c>
      <c r="L5239" s="1">
        <f>+IF(bloques1a3[[#This Row],[correcta]]=bloques1a3[[#This Row],[respuesta]],1,0)</f>
        <v>1</v>
      </c>
      <c r="M5239" s="1">
        <f>+IF(bloques1a3[[#This Row],[Sexo]]="F",1,0)</f>
        <v>0</v>
      </c>
    </row>
    <row r="5240" spans="1:13" x14ac:dyDescent="0.55000000000000004">
      <c r="A5240">
        <v>14</v>
      </c>
      <c r="B5240" s="1" t="s">
        <v>552</v>
      </c>
      <c r="C5240" s="1" t="s">
        <v>2</v>
      </c>
      <c r="D5240">
        <v>1</v>
      </c>
      <c r="E5240" s="1" t="s">
        <v>249</v>
      </c>
      <c r="F5240">
        <v>7</v>
      </c>
      <c r="G5240" s="1" t="s">
        <v>375</v>
      </c>
      <c r="H5240" s="1" t="s">
        <v>28</v>
      </c>
      <c r="I5240">
        <v>3</v>
      </c>
      <c r="J5240" s="1" t="str">
        <f>+VLOOKUP(bloques1a3[[#This Row],[respuesta]],respuestas.emociones[],2,0)</f>
        <v>asco</v>
      </c>
      <c r="K5240" s="1">
        <f>+VLOOKUP(bloques1a3[[#This Row],[niño]],BD.niños[[Código]:[edad]],5,0)</f>
        <v>6</v>
      </c>
      <c r="L5240" s="1">
        <f>+IF(bloques1a3[[#This Row],[correcta]]=bloques1a3[[#This Row],[respuesta]],1,0)</f>
        <v>0</v>
      </c>
      <c r="M5240" s="1">
        <f>+IF(bloques1a3[[#This Row],[Sexo]]="F",1,0)</f>
        <v>0</v>
      </c>
    </row>
    <row r="5241" spans="1:13" x14ac:dyDescent="0.55000000000000004">
      <c r="A5241">
        <v>14</v>
      </c>
      <c r="B5241" s="1" t="s">
        <v>552</v>
      </c>
      <c r="C5241" s="1" t="s">
        <v>2</v>
      </c>
      <c r="D5241">
        <v>1</v>
      </c>
      <c r="E5241" s="1" t="s">
        <v>253</v>
      </c>
      <c r="F5241">
        <v>1</v>
      </c>
      <c r="G5241" s="1" t="s">
        <v>376</v>
      </c>
      <c r="H5241" s="1" t="s">
        <v>28</v>
      </c>
      <c r="I5241">
        <v>3</v>
      </c>
      <c r="J5241" s="1" t="str">
        <f>+VLOOKUP(bloques1a3[[#This Row],[respuesta]],respuestas.emociones[],2,0)</f>
        <v>neutra</v>
      </c>
      <c r="K5241" s="1">
        <f>+VLOOKUP(bloques1a3[[#This Row],[niño]],BD.niños[[Código]:[edad]],5,0)</f>
        <v>7</v>
      </c>
      <c r="L5241" s="1">
        <f>+IF(bloques1a3[[#This Row],[correcta]]=bloques1a3[[#This Row],[respuesta]],1,0)</f>
        <v>1</v>
      </c>
      <c r="M5241" s="1">
        <f>+IF(bloques1a3[[#This Row],[Sexo]]="F",1,0)</f>
        <v>0</v>
      </c>
    </row>
    <row r="5242" spans="1:13" x14ac:dyDescent="0.55000000000000004">
      <c r="A5242">
        <v>14</v>
      </c>
      <c r="B5242" s="1" t="s">
        <v>552</v>
      </c>
      <c r="C5242" s="1" t="s">
        <v>2</v>
      </c>
      <c r="D5242">
        <v>1</v>
      </c>
      <c r="E5242" s="1" t="s">
        <v>257</v>
      </c>
      <c r="F5242">
        <v>1</v>
      </c>
      <c r="G5242" s="1" t="s">
        <v>376</v>
      </c>
      <c r="H5242" s="1" t="s">
        <v>28</v>
      </c>
      <c r="I5242">
        <v>3</v>
      </c>
      <c r="J5242" s="1" t="str">
        <f>+VLOOKUP(bloques1a3[[#This Row],[respuesta]],respuestas.emociones[],2,0)</f>
        <v>neutra</v>
      </c>
      <c r="K5242" s="1">
        <f>+VLOOKUP(bloques1a3[[#This Row],[niño]],BD.niños[[Código]:[edad]],5,0)</f>
        <v>8</v>
      </c>
      <c r="L5242" s="1">
        <f>+IF(bloques1a3[[#This Row],[correcta]]=bloques1a3[[#This Row],[respuesta]],1,0)</f>
        <v>1</v>
      </c>
      <c r="M5242" s="1">
        <f>+IF(bloques1a3[[#This Row],[Sexo]]="F",1,0)</f>
        <v>0</v>
      </c>
    </row>
    <row r="5243" spans="1:13" x14ac:dyDescent="0.55000000000000004">
      <c r="A5243">
        <v>14</v>
      </c>
      <c r="B5243" s="1" t="s">
        <v>552</v>
      </c>
      <c r="C5243" s="1" t="s">
        <v>2</v>
      </c>
      <c r="D5243">
        <v>1</v>
      </c>
      <c r="E5243" s="1" t="s">
        <v>299</v>
      </c>
      <c r="F5243">
        <v>1</v>
      </c>
      <c r="G5243" s="1" t="s">
        <v>376</v>
      </c>
      <c r="H5243" s="1" t="s">
        <v>28</v>
      </c>
      <c r="I5243">
        <v>3</v>
      </c>
      <c r="J5243" s="1" t="str">
        <f>+VLOOKUP(bloques1a3[[#This Row],[respuesta]],respuestas.emociones[],2,0)</f>
        <v>neutra</v>
      </c>
      <c r="K5243" s="1">
        <f>+VLOOKUP(bloques1a3[[#This Row],[niño]],BD.niños[[Código]:[edad]],5,0)</f>
        <v>8</v>
      </c>
      <c r="L5243" s="1">
        <f>+IF(bloques1a3[[#This Row],[correcta]]=bloques1a3[[#This Row],[respuesta]],1,0)</f>
        <v>1</v>
      </c>
      <c r="M5243" s="1">
        <f>+IF(bloques1a3[[#This Row],[Sexo]]="F",1,0)</f>
        <v>0</v>
      </c>
    </row>
    <row r="5244" spans="1:13" x14ac:dyDescent="0.55000000000000004">
      <c r="A5244">
        <v>14</v>
      </c>
      <c r="B5244" s="1" t="s">
        <v>552</v>
      </c>
      <c r="C5244" s="1" t="s">
        <v>2</v>
      </c>
      <c r="D5244">
        <v>1</v>
      </c>
      <c r="E5244" s="1" t="s">
        <v>301</v>
      </c>
      <c r="F5244">
        <v>1</v>
      </c>
      <c r="G5244" s="1" t="s">
        <v>375</v>
      </c>
      <c r="H5244" s="1" t="s">
        <v>28</v>
      </c>
      <c r="I5244">
        <v>3</v>
      </c>
      <c r="J5244" s="1" t="str">
        <f>+VLOOKUP(bloques1a3[[#This Row],[respuesta]],respuestas.emociones[],2,0)</f>
        <v>neutra</v>
      </c>
      <c r="K5244" s="1">
        <f>+VLOOKUP(bloques1a3[[#This Row],[niño]],BD.niños[[Código]:[edad]],5,0)</f>
        <v>5</v>
      </c>
      <c r="L5244" s="1">
        <f>+IF(bloques1a3[[#This Row],[correcta]]=bloques1a3[[#This Row],[respuesta]],1,0)</f>
        <v>1</v>
      </c>
      <c r="M5244" s="1">
        <f>+IF(bloques1a3[[#This Row],[Sexo]]="F",1,0)</f>
        <v>0</v>
      </c>
    </row>
    <row r="5245" spans="1:13" x14ac:dyDescent="0.55000000000000004">
      <c r="A5245">
        <v>14</v>
      </c>
      <c r="B5245" s="1" t="s">
        <v>552</v>
      </c>
      <c r="C5245" s="1" t="s">
        <v>2</v>
      </c>
      <c r="D5245">
        <v>1</v>
      </c>
      <c r="E5245" s="1" t="s">
        <v>305</v>
      </c>
      <c r="F5245">
        <v>1</v>
      </c>
      <c r="G5245" s="1" t="s">
        <v>376</v>
      </c>
      <c r="H5245" s="1" t="s">
        <v>28</v>
      </c>
      <c r="I5245">
        <v>3</v>
      </c>
      <c r="J5245" s="1" t="str">
        <f>+VLOOKUP(bloques1a3[[#This Row],[respuesta]],respuestas.emociones[],2,0)</f>
        <v>neutra</v>
      </c>
      <c r="K5245" s="1">
        <f>+VLOOKUP(bloques1a3[[#This Row],[niño]],BD.niños[[Código]:[edad]],5,0)</f>
        <v>8</v>
      </c>
      <c r="L5245" s="1">
        <f>+IF(bloques1a3[[#This Row],[correcta]]=bloques1a3[[#This Row],[respuesta]],1,0)</f>
        <v>1</v>
      </c>
      <c r="M5245" s="1">
        <f>+IF(bloques1a3[[#This Row],[Sexo]]="F",1,0)</f>
        <v>0</v>
      </c>
    </row>
    <row r="5246" spans="1:13" x14ac:dyDescent="0.55000000000000004">
      <c r="A5246">
        <v>14</v>
      </c>
      <c r="B5246" s="1" t="s">
        <v>552</v>
      </c>
      <c r="C5246" s="1" t="s">
        <v>2</v>
      </c>
      <c r="D5246">
        <v>1</v>
      </c>
      <c r="E5246" s="1" t="s">
        <v>308</v>
      </c>
      <c r="F5246">
        <v>1</v>
      </c>
      <c r="G5246" s="1" t="s">
        <v>377</v>
      </c>
      <c r="H5246" s="1" t="s">
        <v>28</v>
      </c>
      <c r="I5246">
        <v>3</v>
      </c>
      <c r="J5246" s="1" t="str">
        <f>+VLOOKUP(bloques1a3[[#This Row],[respuesta]],respuestas.emociones[],2,0)</f>
        <v>neutra</v>
      </c>
      <c r="K5246" s="1">
        <f>+VLOOKUP(bloques1a3[[#This Row],[niño]],BD.niños[[Código]:[edad]],5,0)</f>
        <v>9</v>
      </c>
      <c r="L5246" s="1">
        <f>+IF(bloques1a3[[#This Row],[correcta]]=bloques1a3[[#This Row],[respuesta]],1,0)</f>
        <v>1</v>
      </c>
      <c r="M5246" s="1">
        <f>+IF(bloques1a3[[#This Row],[Sexo]]="F",1,0)</f>
        <v>0</v>
      </c>
    </row>
    <row r="5247" spans="1:13" x14ac:dyDescent="0.55000000000000004">
      <c r="A5247">
        <v>14</v>
      </c>
      <c r="B5247" s="1" t="s">
        <v>552</v>
      </c>
      <c r="C5247" s="1" t="s">
        <v>2</v>
      </c>
      <c r="D5247">
        <v>1</v>
      </c>
      <c r="E5247" s="1" t="s">
        <v>311</v>
      </c>
      <c r="F5247">
        <v>1</v>
      </c>
      <c r="G5247" s="1" t="s">
        <v>377</v>
      </c>
      <c r="H5247" s="1" t="s">
        <v>28</v>
      </c>
      <c r="I5247">
        <v>3</v>
      </c>
      <c r="J5247" s="1" t="str">
        <f>+VLOOKUP(bloques1a3[[#This Row],[respuesta]],respuestas.emociones[],2,0)</f>
        <v>neutra</v>
      </c>
      <c r="K5247" s="1">
        <f>+VLOOKUP(bloques1a3[[#This Row],[niño]],BD.niños[[Código]:[edad]],5,0)</f>
        <v>10</v>
      </c>
      <c r="L5247" s="1">
        <f>+IF(bloques1a3[[#This Row],[correcta]]=bloques1a3[[#This Row],[respuesta]],1,0)</f>
        <v>1</v>
      </c>
      <c r="M5247" s="1">
        <f>+IF(bloques1a3[[#This Row],[Sexo]]="F",1,0)</f>
        <v>0</v>
      </c>
    </row>
    <row r="5248" spans="1:13" x14ac:dyDescent="0.55000000000000004">
      <c r="A5248">
        <v>14</v>
      </c>
      <c r="B5248" s="1" t="s">
        <v>552</v>
      </c>
      <c r="C5248" s="1" t="s">
        <v>2</v>
      </c>
      <c r="D5248">
        <v>1</v>
      </c>
      <c r="E5248" s="1" t="s">
        <v>314</v>
      </c>
      <c r="F5248">
        <v>5</v>
      </c>
      <c r="G5248" s="1" t="s">
        <v>377</v>
      </c>
      <c r="H5248" s="1" t="s">
        <v>28</v>
      </c>
      <c r="I5248">
        <v>3</v>
      </c>
      <c r="J5248" s="1" t="str">
        <f>+VLOOKUP(bloques1a3[[#This Row],[respuesta]],respuestas.emociones[],2,0)</f>
        <v>miedo</v>
      </c>
      <c r="K5248" s="1">
        <f>+VLOOKUP(bloques1a3[[#This Row],[niño]],BD.niños[[Código]:[edad]],5,0)</f>
        <v>10</v>
      </c>
      <c r="L5248" s="1">
        <f>+IF(bloques1a3[[#This Row],[correcta]]=bloques1a3[[#This Row],[respuesta]],1,0)</f>
        <v>0</v>
      </c>
      <c r="M5248" s="1">
        <f>+IF(bloques1a3[[#This Row],[Sexo]]="F",1,0)</f>
        <v>0</v>
      </c>
    </row>
    <row r="5249" spans="1:13" x14ac:dyDescent="0.55000000000000004">
      <c r="A5249">
        <v>14</v>
      </c>
      <c r="B5249" s="1" t="s">
        <v>552</v>
      </c>
      <c r="C5249" s="1" t="s">
        <v>2</v>
      </c>
      <c r="D5249">
        <v>1</v>
      </c>
      <c r="E5249" s="1" t="s">
        <v>372</v>
      </c>
      <c r="F5249">
        <v>1</v>
      </c>
      <c r="G5249" s="1" t="s">
        <v>377</v>
      </c>
      <c r="H5249" s="1" t="s">
        <v>28</v>
      </c>
      <c r="I5249">
        <v>3</v>
      </c>
      <c r="J5249" s="1" t="str">
        <f>+VLOOKUP(bloques1a3[[#This Row],[respuesta]],respuestas.emociones[],2,0)</f>
        <v>neutra</v>
      </c>
      <c r="K5249" s="1">
        <f>+VLOOKUP(bloques1a3[[#This Row],[niño]],BD.niños[[Código]:[edad]],5,0)</f>
        <v>9</v>
      </c>
      <c r="L5249" s="1">
        <f>+IF(bloques1a3[[#This Row],[correcta]]=bloques1a3[[#This Row],[respuesta]],1,0)</f>
        <v>1</v>
      </c>
      <c r="M5249" s="1">
        <f>+IF(bloques1a3[[#This Row],[Sexo]]="F",1,0)</f>
        <v>0</v>
      </c>
    </row>
    <row r="5250" spans="1:13" x14ac:dyDescent="0.55000000000000004">
      <c r="A5250">
        <v>14</v>
      </c>
      <c r="B5250" s="1" t="s">
        <v>552</v>
      </c>
      <c r="C5250" s="1" t="s">
        <v>2</v>
      </c>
      <c r="D5250">
        <v>1</v>
      </c>
      <c r="E5250" s="1" t="s">
        <v>337</v>
      </c>
      <c r="F5250">
        <v>1</v>
      </c>
      <c r="G5250" s="1" t="s">
        <v>376</v>
      </c>
      <c r="H5250" s="1" t="s">
        <v>28</v>
      </c>
      <c r="I5250">
        <v>3</v>
      </c>
      <c r="J5250" s="1" t="str">
        <f>+VLOOKUP(bloques1a3[[#This Row],[respuesta]],respuestas.emociones[],2,0)</f>
        <v>neutra</v>
      </c>
      <c r="K5250" s="1">
        <f>+VLOOKUP(bloques1a3[[#This Row],[niño]],BD.niños[[Código]:[edad]],5,0)</f>
        <v>8</v>
      </c>
      <c r="L5250" s="1">
        <f>+IF(bloques1a3[[#This Row],[correcta]]=bloques1a3[[#This Row],[respuesta]],1,0)</f>
        <v>1</v>
      </c>
      <c r="M5250" s="1">
        <f>+IF(bloques1a3[[#This Row],[Sexo]]="F",1,0)</f>
        <v>0</v>
      </c>
    </row>
    <row r="5251" spans="1:13" x14ac:dyDescent="0.55000000000000004">
      <c r="A5251">
        <v>14</v>
      </c>
      <c r="B5251" s="1" t="s">
        <v>552</v>
      </c>
      <c r="C5251" s="1" t="s">
        <v>2</v>
      </c>
      <c r="D5251">
        <v>1</v>
      </c>
      <c r="E5251" s="1" t="s">
        <v>341</v>
      </c>
      <c r="F5251">
        <v>1</v>
      </c>
      <c r="G5251" s="1" t="s">
        <v>376</v>
      </c>
      <c r="H5251" s="1" t="s">
        <v>29</v>
      </c>
      <c r="I5251">
        <v>3</v>
      </c>
      <c r="J5251" s="1" t="str">
        <f>+VLOOKUP(bloques1a3[[#This Row],[respuesta]],respuestas.emociones[],2,0)</f>
        <v>neutra</v>
      </c>
      <c r="K5251" s="1">
        <f>+VLOOKUP(bloques1a3[[#This Row],[niño]],BD.niños[[Código]:[edad]],5,0)</f>
        <v>8</v>
      </c>
      <c r="L5251" s="1">
        <f>+IF(bloques1a3[[#This Row],[correcta]]=bloques1a3[[#This Row],[respuesta]],1,0)</f>
        <v>1</v>
      </c>
      <c r="M5251" s="1">
        <f>+IF(bloques1a3[[#This Row],[Sexo]]="F",1,0)</f>
        <v>1</v>
      </c>
    </row>
    <row r="5252" spans="1:13" x14ac:dyDescent="0.55000000000000004">
      <c r="A5252">
        <v>14</v>
      </c>
      <c r="B5252" s="1" t="s">
        <v>552</v>
      </c>
      <c r="C5252" s="1" t="s">
        <v>2</v>
      </c>
      <c r="D5252">
        <v>1</v>
      </c>
      <c r="E5252" s="1" t="s">
        <v>344</v>
      </c>
      <c r="F5252">
        <v>1</v>
      </c>
      <c r="G5252" s="1" t="s">
        <v>375</v>
      </c>
      <c r="H5252" s="1" t="s">
        <v>29</v>
      </c>
      <c r="I5252">
        <v>3</v>
      </c>
      <c r="J5252" s="1" t="str">
        <f>+VLOOKUP(bloques1a3[[#This Row],[respuesta]],respuestas.emociones[],2,0)</f>
        <v>neutra</v>
      </c>
      <c r="K5252" s="1">
        <f>+VLOOKUP(bloques1a3[[#This Row],[niño]],BD.niños[[Código]:[edad]],5,0)</f>
        <v>6</v>
      </c>
      <c r="L5252" s="1">
        <f>+IF(bloques1a3[[#This Row],[correcta]]=bloques1a3[[#This Row],[respuesta]],1,0)</f>
        <v>1</v>
      </c>
      <c r="M5252" s="1">
        <f>+IF(bloques1a3[[#This Row],[Sexo]]="F",1,0)</f>
        <v>1</v>
      </c>
    </row>
    <row r="5253" spans="1:13" x14ac:dyDescent="0.55000000000000004">
      <c r="A5253">
        <v>14</v>
      </c>
      <c r="B5253" s="1" t="s">
        <v>552</v>
      </c>
      <c r="C5253" s="1" t="s">
        <v>2</v>
      </c>
      <c r="D5253">
        <v>1</v>
      </c>
      <c r="E5253" s="1" t="s">
        <v>348</v>
      </c>
      <c r="F5253">
        <v>5</v>
      </c>
      <c r="G5253" s="1" t="s">
        <v>375</v>
      </c>
      <c r="H5253" s="1" t="s">
        <v>28</v>
      </c>
      <c r="I5253">
        <v>3</v>
      </c>
      <c r="J5253" s="1" t="str">
        <f>+VLOOKUP(bloques1a3[[#This Row],[respuesta]],respuestas.emociones[],2,0)</f>
        <v>miedo</v>
      </c>
      <c r="K5253" s="1">
        <f>+VLOOKUP(bloques1a3[[#This Row],[niño]],BD.niños[[Código]:[edad]],5,0)</f>
        <v>6</v>
      </c>
      <c r="L5253" s="1">
        <f>+IF(bloques1a3[[#This Row],[correcta]]=bloques1a3[[#This Row],[respuesta]],1,0)</f>
        <v>0</v>
      </c>
      <c r="M5253" s="1">
        <f>+IF(bloques1a3[[#This Row],[Sexo]]="F",1,0)</f>
        <v>0</v>
      </c>
    </row>
    <row r="5254" spans="1:13" x14ac:dyDescent="0.55000000000000004">
      <c r="A5254">
        <v>15</v>
      </c>
      <c r="B5254" s="1" t="s">
        <v>551</v>
      </c>
      <c r="C5254" s="1" t="s">
        <v>3</v>
      </c>
      <c r="D5254">
        <v>4</v>
      </c>
      <c r="E5254" s="1" t="s">
        <v>89</v>
      </c>
      <c r="F5254">
        <v>4</v>
      </c>
      <c r="G5254" s="1" t="s">
        <v>377</v>
      </c>
      <c r="H5254" s="1" t="s">
        <v>29</v>
      </c>
      <c r="I5254">
        <v>3</v>
      </c>
      <c r="J5254" s="1" t="str">
        <f>+VLOOKUP(bloques1a3[[#This Row],[respuesta]],respuestas.emociones[],2,0)</f>
        <v>enojo</v>
      </c>
      <c r="K5254" s="1">
        <f>+VLOOKUP(bloques1a3[[#This Row],[niño]],BD.niños[[Código]:[edad]],5,0)</f>
        <v>10</v>
      </c>
      <c r="L5254" s="1">
        <f>+IF(bloques1a3[[#This Row],[correcta]]=bloques1a3[[#This Row],[respuesta]],1,0)</f>
        <v>1</v>
      </c>
      <c r="M5254" s="1">
        <f>+IF(bloques1a3[[#This Row],[Sexo]]="F",1,0)</f>
        <v>1</v>
      </c>
    </row>
    <row r="5255" spans="1:13" x14ac:dyDescent="0.55000000000000004">
      <c r="A5255">
        <v>15</v>
      </c>
      <c r="B5255" s="1" t="s">
        <v>551</v>
      </c>
      <c r="C5255" s="1" t="s">
        <v>3</v>
      </c>
      <c r="D5255">
        <v>4</v>
      </c>
      <c r="E5255" s="1" t="s">
        <v>93</v>
      </c>
      <c r="F5255">
        <v>4</v>
      </c>
      <c r="G5255" s="1" t="s">
        <v>377</v>
      </c>
      <c r="H5255" s="1" t="s">
        <v>29</v>
      </c>
      <c r="I5255">
        <v>3</v>
      </c>
      <c r="J5255" s="1" t="str">
        <f>+VLOOKUP(bloques1a3[[#This Row],[respuesta]],respuestas.emociones[],2,0)</f>
        <v>enojo</v>
      </c>
      <c r="K5255" s="1">
        <f>+VLOOKUP(bloques1a3[[#This Row],[niño]],BD.niños[[Código]:[edad]],5,0)</f>
        <v>10</v>
      </c>
      <c r="L5255" s="1">
        <f>+IF(bloques1a3[[#This Row],[correcta]]=bloques1a3[[#This Row],[respuesta]],1,0)</f>
        <v>1</v>
      </c>
      <c r="M5255" s="1">
        <f>+IF(bloques1a3[[#This Row],[Sexo]]="F",1,0)</f>
        <v>1</v>
      </c>
    </row>
    <row r="5256" spans="1:13" x14ac:dyDescent="0.55000000000000004">
      <c r="A5256">
        <v>15</v>
      </c>
      <c r="B5256" s="1" t="s">
        <v>551</v>
      </c>
      <c r="C5256" s="1" t="s">
        <v>3</v>
      </c>
      <c r="D5256">
        <v>4</v>
      </c>
      <c r="E5256" s="1" t="s">
        <v>97</v>
      </c>
      <c r="F5256">
        <v>4</v>
      </c>
      <c r="G5256" s="1" t="s">
        <v>377</v>
      </c>
      <c r="H5256" s="1" t="s">
        <v>29</v>
      </c>
      <c r="I5256">
        <v>3</v>
      </c>
      <c r="J5256" s="1" t="str">
        <f>+VLOOKUP(bloques1a3[[#This Row],[respuesta]],respuestas.emociones[],2,0)</f>
        <v>enojo</v>
      </c>
      <c r="K5256" s="1">
        <f>+VLOOKUP(bloques1a3[[#This Row],[niño]],BD.niños[[Código]:[edad]],5,0)</f>
        <v>10</v>
      </c>
      <c r="L5256" s="1">
        <f>+IF(bloques1a3[[#This Row],[correcta]]=bloques1a3[[#This Row],[respuesta]],1,0)</f>
        <v>1</v>
      </c>
      <c r="M5256" s="1">
        <f>+IF(bloques1a3[[#This Row],[Sexo]]="F",1,0)</f>
        <v>1</v>
      </c>
    </row>
    <row r="5257" spans="1:13" x14ac:dyDescent="0.55000000000000004">
      <c r="A5257">
        <v>15</v>
      </c>
      <c r="B5257" s="1" t="s">
        <v>551</v>
      </c>
      <c r="C5257" s="1" t="s">
        <v>3</v>
      </c>
      <c r="D5257">
        <v>4</v>
      </c>
      <c r="E5257" s="1" t="s">
        <v>101</v>
      </c>
      <c r="F5257">
        <v>4</v>
      </c>
      <c r="G5257" s="1" t="s">
        <v>377</v>
      </c>
      <c r="H5257" s="1" t="s">
        <v>29</v>
      </c>
      <c r="I5257">
        <v>3</v>
      </c>
      <c r="J5257" s="1" t="str">
        <f>+VLOOKUP(bloques1a3[[#This Row],[respuesta]],respuestas.emociones[],2,0)</f>
        <v>enojo</v>
      </c>
      <c r="K5257" s="1">
        <f>+VLOOKUP(bloques1a3[[#This Row],[niño]],BD.niños[[Código]:[edad]],5,0)</f>
        <v>10</v>
      </c>
      <c r="L5257" s="1">
        <f>+IF(bloques1a3[[#This Row],[correcta]]=bloques1a3[[#This Row],[respuesta]],1,0)</f>
        <v>1</v>
      </c>
      <c r="M5257" s="1">
        <f>+IF(bloques1a3[[#This Row],[Sexo]]="F",1,0)</f>
        <v>1</v>
      </c>
    </row>
    <row r="5258" spans="1:13" x14ac:dyDescent="0.55000000000000004">
      <c r="A5258">
        <v>15</v>
      </c>
      <c r="B5258" s="1" t="s">
        <v>551</v>
      </c>
      <c r="C5258" s="1" t="s">
        <v>3</v>
      </c>
      <c r="D5258">
        <v>4</v>
      </c>
      <c r="E5258" s="1" t="s">
        <v>150</v>
      </c>
      <c r="F5258">
        <v>4</v>
      </c>
      <c r="G5258" s="1" t="s">
        <v>375</v>
      </c>
      <c r="H5258" s="1" t="s">
        <v>29</v>
      </c>
      <c r="I5258">
        <v>3</v>
      </c>
      <c r="J5258" s="1" t="str">
        <f>+VLOOKUP(bloques1a3[[#This Row],[respuesta]],respuestas.emociones[],2,0)</f>
        <v>enojo</v>
      </c>
      <c r="K5258" s="1">
        <f>+VLOOKUP(bloques1a3[[#This Row],[niño]],BD.niños[[Código]:[edad]],5,0)</f>
        <v>6</v>
      </c>
      <c r="L5258" s="1">
        <f>+IF(bloques1a3[[#This Row],[correcta]]=bloques1a3[[#This Row],[respuesta]],1,0)</f>
        <v>1</v>
      </c>
      <c r="M5258" s="1">
        <f>+IF(bloques1a3[[#This Row],[Sexo]]="F",1,0)</f>
        <v>1</v>
      </c>
    </row>
    <row r="5259" spans="1:13" x14ac:dyDescent="0.55000000000000004">
      <c r="A5259">
        <v>15</v>
      </c>
      <c r="B5259" s="1" t="s">
        <v>551</v>
      </c>
      <c r="C5259" s="1" t="s">
        <v>3</v>
      </c>
      <c r="D5259">
        <v>4</v>
      </c>
      <c r="E5259" s="1" t="s">
        <v>153</v>
      </c>
      <c r="F5259">
        <v>4</v>
      </c>
      <c r="G5259" s="1" t="s">
        <v>376</v>
      </c>
      <c r="H5259" s="1" t="s">
        <v>28</v>
      </c>
      <c r="I5259">
        <v>3</v>
      </c>
      <c r="J5259" s="1" t="str">
        <f>+VLOOKUP(bloques1a3[[#This Row],[respuesta]],respuestas.emociones[],2,0)</f>
        <v>enojo</v>
      </c>
      <c r="K5259" s="1">
        <f>+VLOOKUP(bloques1a3[[#This Row],[niño]],BD.niños[[Código]:[edad]],5,0)</f>
        <v>7</v>
      </c>
      <c r="L5259" s="1">
        <f>+IF(bloques1a3[[#This Row],[correcta]]=bloques1a3[[#This Row],[respuesta]],1,0)</f>
        <v>1</v>
      </c>
      <c r="M5259" s="1">
        <f>+IF(bloques1a3[[#This Row],[Sexo]]="F",1,0)</f>
        <v>0</v>
      </c>
    </row>
    <row r="5260" spans="1:13" x14ac:dyDescent="0.55000000000000004">
      <c r="A5260">
        <v>15</v>
      </c>
      <c r="B5260" s="1" t="s">
        <v>551</v>
      </c>
      <c r="C5260" s="1" t="s">
        <v>3</v>
      </c>
      <c r="D5260">
        <v>4</v>
      </c>
      <c r="E5260" s="1" t="s">
        <v>157</v>
      </c>
      <c r="F5260">
        <v>4</v>
      </c>
      <c r="G5260" s="1" t="s">
        <v>376</v>
      </c>
      <c r="H5260" s="1" t="s">
        <v>28</v>
      </c>
      <c r="I5260">
        <v>3</v>
      </c>
      <c r="J5260" s="1" t="str">
        <f>+VLOOKUP(bloques1a3[[#This Row],[respuesta]],respuestas.emociones[],2,0)</f>
        <v>enojo</v>
      </c>
      <c r="K5260" s="1">
        <f>+VLOOKUP(bloques1a3[[#This Row],[niño]],BD.niños[[Código]:[edad]],5,0)</f>
        <v>7</v>
      </c>
      <c r="L5260" s="1">
        <f>+IF(bloques1a3[[#This Row],[correcta]]=bloques1a3[[#This Row],[respuesta]],1,0)</f>
        <v>1</v>
      </c>
      <c r="M5260" s="1">
        <f>+IF(bloques1a3[[#This Row],[Sexo]]="F",1,0)</f>
        <v>0</v>
      </c>
    </row>
    <row r="5261" spans="1:13" x14ac:dyDescent="0.55000000000000004">
      <c r="A5261">
        <v>15</v>
      </c>
      <c r="B5261" s="1" t="s">
        <v>551</v>
      </c>
      <c r="C5261" s="1" t="s">
        <v>3</v>
      </c>
      <c r="D5261">
        <v>4</v>
      </c>
      <c r="E5261" s="1" t="s">
        <v>164</v>
      </c>
      <c r="F5261">
        <v>4</v>
      </c>
      <c r="G5261" s="1" t="s">
        <v>375</v>
      </c>
      <c r="H5261" s="1" t="s">
        <v>28</v>
      </c>
      <c r="I5261">
        <v>3</v>
      </c>
      <c r="J5261" s="1" t="str">
        <f>+VLOOKUP(bloques1a3[[#This Row],[respuesta]],respuestas.emociones[],2,0)</f>
        <v>enojo</v>
      </c>
      <c r="K5261" s="1">
        <f>+VLOOKUP(bloques1a3[[#This Row],[niño]],BD.niños[[Código]:[edad]],5,0)</f>
        <v>6</v>
      </c>
      <c r="L5261" s="1">
        <f>+IF(bloques1a3[[#This Row],[correcta]]=bloques1a3[[#This Row],[respuesta]],1,0)</f>
        <v>1</v>
      </c>
      <c r="M5261" s="1">
        <f>+IF(bloques1a3[[#This Row],[Sexo]]="F",1,0)</f>
        <v>0</v>
      </c>
    </row>
    <row r="5262" spans="1:13" x14ac:dyDescent="0.55000000000000004">
      <c r="A5262">
        <v>15</v>
      </c>
      <c r="B5262" s="1" t="s">
        <v>551</v>
      </c>
      <c r="C5262" s="1" t="s">
        <v>3</v>
      </c>
      <c r="D5262">
        <v>4</v>
      </c>
      <c r="E5262" s="1" t="s">
        <v>165</v>
      </c>
      <c r="F5262">
        <v>4</v>
      </c>
      <c r="G5262" s="1" t="s">
        <v>375</v>
      </c>
      <c r="H5262" s="1" t="s">
        <v>28</v>
      </c>
      <c r="I5262">
        <v>3</v>
      </c>
      <c r="J5262" s="1" t="str">
        <f>+VLOOKUP(bloques1a3[[#This Row],[respuesta]],respuestas.emociones[],2,0)</f>
        <v>enojo</v>
      </c>
      <c r="K5262" s="1">
        <f>+VLOOKUP(bloques1a3[[#This Row],[niño]],BD.niños[[Código]:[edad]],5,0)</f>
        <v>5</v>
      </c>
      <c r="L5262" s="1">
        <f>+IF(bloques1a3[[#This Row],[correcta]]=bloques1a3[[#This Row],[respuesta]],1,0)</f>
        <v>1</v>
      </c>
      <c r="M5262" s="1">
        <f>+IF(bloques1a3[[#This Row],[Sexo]]="F",1,0)</f>
        <v>0</v>
      </c>
    </row>
    <row r="5263" spans="1:13" x14ac:dyDescent="0.55000000000000004">
      <c r="A5263">
        <v>15</v>
      </c>
      <c r="B5263" s="1" t="s">
        <v>551</v>
      </c>
      <c r="C5263" s="1" t="s">
        <v>3</v>
      </c>
      <c r="D5263">
        <v>4</v>
      </c>
      <c r="E5263" s="1" t="s">
        <v>168</v>
      </c>
      <c r="F5263">
        <v>4</v>
      </c>
      <c r="G5263" s="1" t="s">
        <v>376</v>
      </c>
      <c r="H5263" s="1" t="s">
        <v>29</v>
      </c>
      <c r="I5263">
        <v>3</v>
      </c>
      <c r="J5263" s="1" t="str">
        <f>+VLOOKUP(bloques1a3[[#This Row],[respuesta]],respuestas.emociones[],2,0)</f>
        <v>enojo</v>
      </c>
      <c r="K5263" s="1">
        <f>+VLOOKUP(bloques1a3[[#This Row],[niño]],BD.niños[[Código]:[edad]],5,0)</f>
        <v>7</v>
      </c>
      <c r="L5263" s="1">
        <f>+IF(bloques1a3[[#This Row],[correcta]]=bloques1a3[[#This Row],[respuesta]],1,0)</f>
        <v>1</v>
      </c>
      <c r="M5263" s="1">
        <f>+IF(bloques1a3[[#This Row],[Sexo]]="F",1,0)</f>
        <v>1</v>
      </c>
    </row>
    <row r="5264" spans="1:13" x14ac:dyDescent="0.55000000000000004">
      <c r="A5264">
        <v>15</v>
      </c>
      <c r="B5264" s="1" t="s">
        <v>551</v>
      </c>
      <c r="C5264" s="1" t="s">
        <v>3</v>
      </c>
      <c r="D5264">
        <v>4</v>
      </c>
      <c r="E5264" s="1" t="s">
        <v>172</v>
      </c>
      <c r="F5264">
        <v>4</v>
      </c>
      <c r="G5264" s="1" t="s">
        <v>376</v>
      </c>
      <c r="H5264" s="1" t="s">
        <v>29</v>
      </c>
      <c r="I5264">
        <v>3</v>
      </c>
      <c r="J5264" s="1" t="str">
        <f>+VLOOKUP(bloques1a3[[#This Row],[respuesta]],respuestas.emociones[],2,0)</f>
        <v>enojo</v>
      </c>
      <c r="K5264" s="1">
        <f>+VLOOKUP(bloques1a3[[#This Row],[niño]],BD.niños[[Código]:[edad]],5,0)</f>
        <v>8</v>
      </c>
      <c r="L5264" s="1">
        <f>+IF(bloques1a3[[#This Row],[correcta]]=bloques1a3[[#This Row],[respuesta]],1,0)</f>
        <v>1</v>
      </c>
      <c r="M5264" s="1">
        <f>+IF(bloques1a3[[#This Row],[Sexo]]="F",1,0)</f>
        <v>1</v>
      </c>
    </row>
    <row r="5265" spans="1:13" x14ac:dyDescent="0.55000000000000004">
      <c r="A5265">
        <v>15</v>
      </c>
      <c r="B5265" s="1" t="s">
        <v>551</v>
      </c>
      <c r="C5265" s="1" t="s">
        <v>3</v>
      </c>
      <c r="D5265">
        <v>4</v>
      </c>
      <c r="E5265" s="1" t="s">
        <v>176</v>
      </c>
      <c r="F5265">
        <v>4</v>
      </c>
      <c r="G5265" s="1" t="s">
        <v>375</v>
      </c>
      <c r="H5265" s="1" t="s">
        <v>29</v>
      </c>
      <c r="I5265">
        <v>3</v>
      </c>
      <c r="J5265" s="1" t="str">
        <f>+VLOOKUP(bloques1a3[[#This Row],[respuesta]],respuestas.emociones[],2,0)</f>
        <v>enojo</v>
      </c>
      <c r="K5265" s="1">
        <f>+VLOOKUP(bloques1a3[[#This Row],[niño]],BD.niños[[Código]:[edad]],5,0)</f>
        <v>5</v>
      </c>
      <c r="L5265" s="1">
        <f>+IF(bloques1a3[[#This Row],[correcta]]=bloques1a3[[#This Row],[respuesta]],1,0)</f>
        <v>1</v>
      </c>
      <c r="M5265" s="1">
        <f>+IF(bloques1a3[[#This Row],[Sexo]]="F",1,0)</f>
        <v>1</v>
      </c>
    </row>
    <row r="5266" spans="1:13" x14ac:dyDescent="0.55000000000000004">
      <c r="A5266">
        <v>15</v>
      </c>
      <c r="B5266" s="1" t="s">
        <v>551</v>
      </c>
      <c r="C5266" s="1" t="s">
        <v>3</v>
      </c>
      <c r="D5266">
        <v>4</v>
      </c>
      <c r="E5266" s="1" t="s">
        <v>180</v>
      </c>
      <c r="F5266">
        <v>4</v>
      </c>
      <c r="G5266" s="1" t="s">
        <v>376</v>
      </c>
      <c r="H5266" s="1" t="s">
        <v>29</v>
      </c>
      <c r="I5266">
        <v>3</v>
      </c>
      <c r="J5266" s="1" t="str">
        <f>+VLOOKUP(bloques1a3[[#This Row],[respuesta]],respuestas.emociones[],2,0)</f>
        <v>enojo</v>
      </c>
      <c r="K5266" s="1">
        <f>+VLOOKUP(bloques1a3[[#This Row],[niño]],BD.niños[[Código]:[edad]],5,0)</f>
        <v>8</v>
      </c>
      <c r="L5266" s="1">
        <f>+IF(bloques1a3[[#This Row],[correcta]]=bloques1a3[[#This Row],[respuesta]],1,0)</f>
        <v>1</v>
      </c>
      <c r="M5266" s="1">
        <f>+IF(bloques1a3[[#This Row],[Sexo]]="F",1,0)</f>
        <v>1</v>
      </c>
    </row>
    <row r="5267" spans="1:13" x14ac:dyDescent="0.55000000000000004">
      <c r="A5267">
        <v>15</v>
      </c>
      <c r="B5267" s="1" t="s">
        <v>551</v>
      </c>
      <c r="C5267" s="1" t="s">
        <v>3</v>
      </c>
      <c r="D5267">
        <v>4</v>
      </c>
      <c r="E5267" s="1" t="s">
        <v>234</v>
      </c>
      <c r="F5267">
        <v>4</v>
      </c>
      <c r="G5267" s="1" t="s">
        <v>377</v>
      </c>
      <c r="H5267" s="1" t="s">
        <v>28</v>
      </c>
      <c r="I5267">
        <v>3</v>
      </c>
      <c r="J5267" s="1" t="str">
        <f>+VLOOKUP(bloques1a3[[#This Row],[respuesta]],respuestas.emociones[],2,0)</f>
        <v>enojo</v>
      </c>
      <c r="K5267" s="1">
        <f>+VLOOKUP(bloques1a3[[#This Row],[niño]],BD.niños[[Código]:[edad]],5,0)</f>
        <v>10</v>
      </c>
      <c r="L5267" s="1">
        <f>+IF(bloques1a3[[#This Row],[correcta]]=bloques1a3[[#This Row],[respuesta]],1,0)</f>
        <v>1</v>
      </c>
      <c r="M5267" s="1">
        <f>+IF(bloques1a3[[#This Row],[Sexo]]="F",1,0)</f>
        <v>0</v>
      </c>
    </row>
    <row r="5268" spans="1:13" x14ac:dyDescent="0.55000000000000004">
      <c r="A5268">
        <v>15</v>
      </c>
      <c r="B5268" s="1" t="s">
        <v>551</v>
      </c>
      <c r="C5268" s="1" t="s">
        <v>3</v>
      </c>
      <c r="D5268">
        <v>4</v>
      </c>
      <c r="E5268" s="1" t="s">
        <v>238</v>
      </c>
      <c r="F5268">
        <v>4</v>
      </c>
      <c r="G5268" s="1" t="s">
        <v>377</v>
      </c>
      <c r="H5268" s="1" t="s">
        <v>28</v>
      </c>
      <c r="I5268">
        <v>3</v>
      </c>
      <c r="J5268" s="1" t="str">
        <f>+VLOOKUP(bloques1a3[[#This Row],[respuesta]],respuestas.emociones[],2,0)</f>
        <v>enojo</v>
      </c>
      <c r="K5268" s="1">
        <f>+VLOOKUP(bloques1a3[[#This Row],[niño]],BD.niños[[Código]:[edad]],5,0)</f>
        <v>10</v>
      </c>
      <c r="L5268" s="1">
        <f>+IF(bloques1a3[[#This Row],[correcta]]=bloques1a3[[#This Row],[respuesta]],1,0)</f>
        <v>1</v>
      </c>
      <c r="M5268" s="1">
        <f>+IF(bloques1a3[[#This Row],[Sexo]]="F",1,0)</f>
        <v>0</v>
      </c>
    </row>
    <row r="5269" spans="1:13" x14ac:dyDescent="0.55000000000000004">
      <c r="A5269">
        <v>15</v>
      </c>
      <c r="B5269" s="1" t="s">
        <v>551</v>
      </c>
      <c r="C5269" s="1" t="s">
        <v>3</v>
      </c>
      <c r="D5269">
        <v>4</v>
      </c>
      <c r="E5269" s="1" t="s">
        <v>241</v>
      </c>
      <c r="F5269">
        <v>4</v>
      </c>
      <c r="G5269" s="1" t="s">
        <v>377</v>
      </c>
      <c r="H5269" s="1" t="s">
        <v>29</v>
      </c>
      <c r="I5269">
        <v>3</v>
      </c>
      <c r="J5269" s="1" t="str">
        <f>+VLOOKUP(bloques1a3[[#This Row],[respuesta]],respuestas.emociones[],2,0)</f>
        <v>enojo</v>
      </c>
      <c r="K5269" s="1">
        <f>+VLOOKUP(bloques1a3[[#This Row],[niño]],BD.niños[[Código]:[edad]],5,0)</f>
        <v>10</v>
      </c>
      <c r="L5269" s="1">
        <f>+IF(bloques1a3[[#This Row],[correcta]]=bloques1a3[[#This Row],[respuesta]],1,0)</f>
        <v>1</v>
      </c>
      <c r="M5269" s="1">
        <f>+IF(bloques1a3[[#This Row],[Sexo]]="F",1,0)</f>
        <v>1</v>
      </c>
    </row>
    <row r="5270" spans="1:13" x14ac:dyDescent="0.55000000000000004">
      <c r="A5270">
        <v>15</v>
      </c>
      <c r="B5270" s="1" t="s">
        <v>551</v>
      </c>
      <c r="C5270" s="1" t="s">
        <v>3</v>
      </c>
      <c r="D5270">
        <v>4</v>
      </c>
      <c r="E5270" s="1" t="s">
        <v>245</v>
      </c>
      <c r="F5270">
        <v>4</v>
      </c>
      <c r="G5270" s="1" t="s">
        <v>376</v>
      </c>
      <c r="H5270" s="1" t="s">
        <v>28</v>
      </c>
      <c r="I5270">
        <v>3</v>
      </c>
      <c r="J5270" s="1" t="str">
        <f>+VLOOKUP(bloques1a3[[#This Row],[respuesta]],respuestas.emociones[],2,0)</f>
        <v>enojo</v>
      </c>
      <c r="K5270" s="1">
        <f>+VLOOKUP(bloques1a3[[#This Row],[niño]],BD.niños[[Código]:[edad]],5,0)</f>
        <v>8</v>
      </c>
      <c r="L5270" s="1">
        <f>+IF(bloques1a3[[#This Row],[correcta]]=bloques1a3[[#This Row],[respuesta]],1,0)</f>
        <v>1</v>
      </c>
      <c r="M5270" s="1">
        <f>+IF(bloques1a3[[#This Row],[Sexo]]="F",1,0)</f>
        <v>0</v>
      </c>
    </row>
    <row r="5271" spans="1:13" x14ac:dyDescent="0.55000000000000004">
      <c r="A5271">
        <v>15</v>
      </c>
      <c r="B5271" s="1" t="s">
        <v>551</v>
      </c>
      <c r="C5271" s="1" t="s">
        <v>3</v>
      </c>
      <c r="D5271">
        <v>4</v>
      </c>
      <c r="E5271" s="1" t="s">
        <v>249</v>
      </c>
      <c r="F5271">
        <v>4</v>
      </c>
      <c r="G5271" s="1" t="s">
        <v>375</v>
      </c>
      <c r="H5271" s="1" t="s">
        <v>28</v>
      </c>
      <c r="I5271">
        <v>3</v>
      </c>
      <c r="J5271" s="1" t="str">
        <f>+VLOOKUP(bloques1a3[[#This Row],[respuesta]],respuestas.emociones[],2,0)</f>
        <v>enojo</v>
      </c>
      <c r="K5271" s="1">
        <f>+VLOOKUP(bloques1a3[[#This Row],[niño]],BD.niños[[Código]:[edad]],5,0)</f>
        <v>6</v>
      </c>
      <c r="L5271" s="1">
        <f>+IF(bloques1a3[[#This Row],[correcta]]=bloques1a3[[#This Row],[respuesta]],1,0)</f>
        <v>1</v>
      </c>
      <c r="M5271" s="1">
        <f>+IF(bloques1a3[[#This Row],[Sexo]]="F",1,0)</f>
        <v>0</v>
      </c>
    </row>
    <row r="5272" spans="1:13" x14ac:dyDescent="0.55000000000000004">
      <c r="A5272">
        <v>15</v>
      </c>
      <c r="B5272" s="1" t="s">
        <v>551</v>
      </c>
      <c r="C5272" s="1" t="s">
        <v>3</v>
      </c>
      <c r="D5272">
        <v>4</v>
      </c>
      <c r="E5272" s="1" t="s">
        <v>253</v>
      </c>
      <c r="F5272">
        <v>4</v>
      </c>
      <c r="G5272" s="1" t="s">
        <v>376</v>
      </c>
      <c r="H5272" s="1" t="s">
        <v>28</v>
      </c>
      <c r="I5272">
        <v>3</v>
      </c>
      <c r="J5272" s="1" t="str">
        <f>+VLOOKUP(bloques1a3[[#This Row],[respuesta]],respuestas.emociones[],2,0)</f>
        <v>enojo</v>
      </c>
      <c r="K5272" s="1">
        <f>+VLOOKUP(bloques1a3[[#This Row],[niño]],BD.niños[[Código]:[edad]],5,0)</f>
        <v>7</v>
      </c>
      <c r="L5272" s="1">
        <f>+IF(bloques1a3[[#This Row],[correcta]]=bloques1a3[[#This Row],[respuesta]],1,0)</f>
        <v>1</v>
      </c>
      <c r="M5272" s="1">
        <f>+IF(bloques1a3[[#This Row],[Sexo]]="F",1,0)</f>
        <v>0</v>
      </c>
    </row>
    <row r="5273" spans="1:13" x14ac:dyDescent="0.55000000000000004">
      <c r="A5273">
        <v>15</v>
      </c>
      <c r="B5273" s="1" t="s">
        <v>551</v>
      </c>
      <c r="C5273" s="1" t="s">
        <v>3</v>
      </c>
      <c r="D5273">
        <v>4</v>
      </c>
      <c r="E5273" s="1" t="s">
        <v>257</v>
      </c>
      <c r="F5273">
        <v>4</v>
      </c>
      <c r="G5273" s="1" t="s">
        <v>376</v>
      </c>
      <c r="H5273" s="1" t="s">
        <v>28</v>
      </c>
      <c r="I5273">
        <v>3</v>
      </c>
      <c r="J5273" s="1" t="str">
        <f>+VLOOKUP(bloques1a3[[#This Row],[respuesta]],respuestas.emociones[],2,0)</f>
        <v>enojo</v>
      </c>
      <c r="K5273" s="1">
        <f>+VLOOKUP(bloques1a3[[#This Row],[niño]],BD.niños[[Código]:[edad]],5,0)</f>
        <v>8</v>
      </c>
      <c r="L5273" s="1">
        <f>+IF(bloques1a3[[#This Row],[correcta]]=bloques1a3[[#This Row],[respuesta]],1,0)</f>
        <v>1</v>
      </c>
      <c r="M5273" s="1">
        <f>+IF(bloques1a3[[#This Row],[Sexo]]="F",1,0)</f>
        <v>0</v>
      </c>
    </row>
    <row r="5274" spans="1:13" x14ac:dyDescent="0.55000000000000004">
      <c r="A5274">
        <v>15</v>
      </c>
      <c r="B5274" s="1" t="s">
        <v>551</v>
      </c>
      <c r="C5274" s="1" t="s">
        <v>3</v>
      </c>
      <c r="D5274">
        <v>4</v>
      </c>
      <c r="E5274" s="1" t="s">
        <v>299</v>
      </c>
      <c r="F5274">
        <v>4</v>
      </c>
      <c r="G5274" s="1" t="s">
        <v>376</v>
      </c>
      <c r="H5274" s="1" t="s">
        <v>28</v>
      </c>
      <c r="I5274">
        <v>3</v>
      </c>
      <c r="J5274" s="1" t="str">
        <f>+VLOOKUP(bloques1a3[[#This Row],[respuesta]],respuestas.emociones[],2,0)</f>
        <v>enojo</v>
      </c>
      <c r="K5274" s="1">
        <f>+VLOOKUP(bloques1a3[[#This Row],[niño]],BD.niños[[Código]:[edad]],5,0)</f>
        <v>8</v>
      </c>
      <c r="L5274" s="1">
        <f>+IF(bloques1a3[[#This Row],[correcta]]=bloques1a3[[#This Row],[respuesta]],1,0)</f>
        <v>1</v>
      </c>
      <c r="M5274" s="1">
        <f>+IF(bloques1a3[[#This Row],[Sexo]]="F",1,0)</f>
        <v>0</v>
      </c>
    </row>
    <row r="5275" spans="1:13" x14ac:dyDescent="0.55000000000000004">
      <c r="A5275">
        <v>15</v>
      </c>
      <c r="B5275" s="1" t="s">
        <v>551</v>
      </c>
      <c r="C5275" s="1" t="s">
        <v>3</v>
      </c>
      <c r="D5275">
        <v>4</v>
      </c>
      <c r="E5275" s="1" t="s">
        <v>301</v>
      </c>
      <c r="F5275">
        <v>4</v>
      </c>
      <c r="G5275" s="1" t="s">
        <v>375</v>
      </c>
      <c r="H5275" s="1" t="s">
        <v>28</v>
      </c>
      <c r="I5275">
        <v>3</v>
      </c>
      <c r="J5275" s="1" t="str">
        <f>+VLOOKUP(bloques1a3[[#This Row],[respuesta]],respuestas.emociones[],2,0)</f>
        <v>enojo</v>
      </c>
      <c r="K5275" s="1">
        <f>+VLOOKUP(bloques1a3[[#This Row],[niño]],BD.niños[[Código]:[edad]],5,0)</f>
        <v>5</v>
      </c>
      <c r="L5275" s="1">
        <f>+IF(bloques1a3[[#This Row],[correcta]]=bloques1a3[[#This Row],[respuesta]],1,0)</f>
        <v>1</v>
      </c>
      <c r="M5275" s="1">
        <f>+IF(bloques1a3[[#This Row],[Sexo]]="F",1,0)</f>
        <v>0</v>
      </c>
    </row>
    <row r="5276" spans="1:13" x14ac:dyDescent="0.55000000000000004">
      <c r="A5276">
        <v>15</v>
      </c>
      <c r="B5276" s="1" t="s">
        <v>551</v>
      </c>
      <c r="C5276" s="1" t="s">
        <v>3</v>
      </c>
      <c r="D5276">
        <v>4</v>
      </c>
      <c r="E5276" s="1" t="s">
        <v>305</v>
      </c>
      <c r="F5276">
        <v>4</v>
      </c>
      <c r="G5276" s="1" t="s">
        <v>376</v>
      </c>
      <c r="H5276" s="1" t="s">
        <v>28</v>
      </c>
      <c r="I5276">
        <v>3</v>
      </c>
      <c r="J5276" s="1" t="str">
        <f>+VLOOKUP(bloques1a3[[#This Row],[respuesta]],respuestas.emociones[],2,0)</f>
        <v>enojo</v>
      </c>
      <c r="K5276" s="1">
        <f>+VLOOKUP(bloques1a3[[#This Row],[niño]],BD.niños[[Código]:[edad]],5,0)</f>
        <v>8</v>
      </c>
      <c r="L5276" s="1">
        <f>+IF(bloques1a3[[#This Row],[correcta]]=bloques1a3[[#This Row],[respuesta]],1,0)</f>
        <v>1</v>
      </c>
      <c r="M5276" s="1">
        <f>+IF(bloques1a3[[#This Row],[Sexo]]="F",1,0)</f>
        <v>0</v>
      </c>
    </row>
    <row r="5277" spans="1:13" x14ac:dyDescent="0.55000000000000004">
      <c r="A5277">
        <v>15</v>
      </c>
      <c r="B5277" s="1" t="s">
        <v>551</v>
      </c>
      <c r="C5277" s="1" t="s">
        <v>3</v>
      </c>
      <c r="D5277">
        <v>4</v>
      </c>
      <c r="E5277" s="1" t="s">
        <v>308</v>
      </c>
      <c r="F5277">
        <v>4</v>
      </c>
      <c r="G5277" s="1" t="s">
        <v>377</v>
      </c>
      <c r="H5277" s="1" t="s">
        <v>28</v>
      </c>
      <c r="I5277">
        <v>3</v>
      </c>
      <c r="J5277" s="1" t="str">
        <f>+VLOOKUP(bloques1a3[[#This Row],[respuesta]],respuestas.emociones[],2,0)</f>
        <v>enojo</v>
      </c>
      <c r="K5277" s="1">
        <f>+VLOOKUP(bloques1a3[[#This Row],[niño]],BD.niños[[Código]:[edad]],5,0)</f>
        <v>9</v>
      </c>
      <c r="L5277" s="1">
        <f>+IF(bloques1a3[[#This Row],[correcta]]=bloques1a3[[#This Row],[respuesta]],1,0)</f>
        <v>1</v>
      </c>
      <c r="M5277" s="1">
        <f>+IF(bloques1a3[[#This Row],[Sexo]]="F",1,0)</f>
        <v>0</v>
      </c>
    </row>
    <row r="5278" spans="1:13" x14ac:dyDescent="0.55000000000000004">
      <c r="A5278">
        <v>15</v>
      </c>
      <c r="B5278" s="1" t="s">
        <v>551</v>
      </c>
      <c r="C5278" s="1" t="s">
        <v>3</v>
      </c>
      <c r="D5278">
        <v>4</v>
      </c>
      <c r="E5278" s="1" t="s">
        <v>311</v>
      </c>
      <c r="F5278">
        <v>4</v>
      </c>
      <c r="G5278" s="1" t="s">
        <v>377</v>
      </c>
      <c r="H5278" s="1" t="s">
        <v>28</v>
      </c>
      <c r="I5278">
        <v>3</v>
      </c>
      <c r="J5278" s="1" t="str">
        <f>+VLOOKUP(bloques1a3[[#This Row],[respuesta]],respuestas.emociones[],2,0)</f>
        <v>enojo</v>
      </c>
      <c r="K5278" s="1">
        <f>+VLOOKUP(bloques1a3[[#This Row],[niño]],BD.niños[[Código]:[edad]],5,0)</f>
        <v>10</v>
      </c>
      <c r="L5278" s="1">
        <f>+IF(bloques1a3[[#This Row],[correcta]]=bloques1a3[[#This Row],[respuesta]],1,0)</f>
        <v>1</v>
      </c>
      <c r="M5278" s="1">
        <f>+IF(bloques1a3[[#This Row],[Sexo]]="F",1,0)</f>
        <v>0</v>
      </c>
    </row>
    <row r="5279" spans="1:13" x14ac:dyDescent="0.55000000000000004">
      <c r="A5279">
        <v>15</v>
      </c>
      <c r="B5279" s="1" t="s">
        <v>551</v>
      </c>
      <c r="C5279" s="1" t="s">
        <v>3</v>
      </c>
      <c r="D5279">
        <v>4</v>
      </c>
      <c r="E5279" s="1" t="s">
        <v>314</v>
      </c>
      <c r="F5279">
        <v>4</v>
      </c>
      <c r="G5279" s="1" t="s">
        <v>377</v>
      </c>
      <c r="H5279" s="1" t="s">
        <v>28</v>
      </c>
      <c r="I5279">
        <v>3</v>
      </c>
      <c r="J5279" s="1" t="str">
        <f>+VLOOKUP(bloques1a3[[#This Row],[respuesta]],respuestas.emociones[],2,0)</f>
        <v>enojo</v>
      </c>
      <c r="K5279" s="1">
        <f>+VLOOKUP(bloques1a3[[#This Row],[niño]],BD.niños[[Código]:[edad]],5,0)</f>
        <v>10</v>
      </c>
      <c r="L5279" s="1">
        <f>+IF(bloques1a3[[#This Row],[correcta]]=bloques1a3[[#This Row],[respuesta]],1,0)</f>
        <v>1</v>
      </c>
      <c r="M5279" s="1">
        <f>+IF(bloques1a3[[#This Row],[Sexo]]="F",1,0)</f>
        <v>0</v>
      </c>
    </row>
    <row r="5280" spans="1:13" x14ac:dyDescent="0.55000000000000004">
      <c r="A5280">
        <v>15</v>
      </c>
      <c r="B5280" s="1" t="s">
        <v>551</v>
      </c>
      <c r="C5280" s="1" t="s">
        <v>3</v>
      </c>
      <c r="D5280">
        <v>4</v>
      </c>
      <c r="E5280" s="1" t="s">
        <v>372</v>
      </c>
      <c r="F5280">
        <v>4</v>
      </c>
      <c r="G5280" s="1" t="s">
        <v>377</v>
      </c>
      <c r="H5280" s="1" t="s">
        <v>28</v>
      </c>
      <c r="I5280">
        <v>3</v>
      </c>
      <c r="J5280" s="1" t="str">
        <f>+VLOOKUP(bloques1a3[[#This Row],[respuesta]],respuestas.emociones[],2,0)</f>
        <v>enojo</v>
      </c>
      <c r="K5280" s="1">
        <f>+VLOOKUP(bloques1a3[[#This Row],[niño]],BD.niños[[Código]:[edad]],5,0)</f>
        <v>9</v>
      </c>
      <c r="L5280" s="1">
        <f>+IF(bloques1a3[[#This Row],[correcta]]=bloques1a3[[#This Row],[respuesta]],1,0)</f>
        <v>1</v>
      </c>
      <c r="M5280" s="1">
        <f>+IF(bloques1a3[[#This Row],[Sexo]]="F",1,0)</f>
        <v>0</v>
      </c>
    </row>
    <row r="5281" spans="1:13" x14ac:dyDescent="0.55000000000000004">
      <c r="A5281">
        <v>15</v>
      </c>
      <c r="B5281" s="1" t="s">
        <v>551</v>
      </c>
      <c r="C5281" s="1" t="s">
        <v>3</v>
      </c>
      <c r="D5281">
        <v>4</v>
      </c>
      <c r="E5281" s="1" t="s">
        <v>337</v>
      </c>
      <c r="F5281">
        <v>4</v>
      </c>
      <c r="G5281" s="1" t="s">
        <v>376</v>
      </c>
      <c r="H5281" s="1" t="s">
        <v>28</v>
      </c>
      <c r="I5281">
        <v>3</v>
      </c>
      <c r="J5281" s="1" t="str">
        <f>+VLOOKUP(bloques1a3[[#This Row],[respuesta]],respuestas.emociones[],2,0)</f>
        <v>enojo</v>
      </c>
      <c r="K5281" s="1">
        <f>+VLOOKUP(bloques1a3[[#This Row],[niño]],BD.niños[[Código]:[edad]],5,0)</f>
        <v>8</v>
      </c>
      <c r="L5281" s="1">
        <f>+IF(bloques1a3[[#This Row],[correcta]]=bloques1a3[[#This Row],[respuesta]],1,0)</f>
        <v>1</v>
      </c>
      <c r="M5281" s="1">
        <f>+IF(bloques1a3[[#This Row],[Sexo]]="F",1,0)</f>
        <v>0</v>
      </c>
    </row>
    <row r="5282" spans="1:13" x14ac:dyDescent="0.55000000000000004">
      <c r="A5282">
        <v>15</v>
      </c>
      <c r="B5282" s="1" t="s">
        <v>551</v>
      </c>
      <c r="C5282" s="1" t="s">
        <v>3</v>
      </c>
      <c r="D5282">
        <v>4</v>
      </c>
      <c r="E5282" s="1" t="s">
        <v>341</v>
      </c>
      <c r="F5282">
        <v>4</v>
      </c>
      <c r="G5282" s="1" t="s">
        <v>376</v>
      </c>
      <c r="H5282" s="1" t="s">
        <v>29</v>
      </c>
      <c r="I5282">
        <v>3</v>
      </c>
      <c r="J5282" s="1" t="str">
        <f>+VLOOKUP(bloques1a3[[#This Row],[respuesta]],respuestas.emociones[],2,0)</f>
        <v>enojo</v>
      </c>
      <c r="K5282" s="1">
        <f>+VLOOKUP(bloques1a3[[#This Row],[niño]],BD.niños[[Código]:[edad]],5,0)</f>
        <v>8</v>
      </c>
      <c r="L5282" s="1">
        <f>+IF(bloques1a3[[#This Row],[correcta]]=bloques1a3[[#This Row],[respuesta]],1,0)</f>
        <v>1</v>
      </c>
      <c r="M5282" s="1">
        <f>+IF(bloques1a3[[#This Row],[Sexo]]="F",1,0)</f>
        <v>1</v>
      </c>
    </row>
    <row r="5283" spans="1:13" x14ac:dyDescent="0.55000000000000004">
      <c r="A5283">
        <v>15</v>
      </c>
      <c r="B5283" s="1" t="s">
        <v>551</v>
      </c>
      <c r="C5283" s="1" t="s">
        <v>3</v>
      </c>
      <c r="D5283">
        <v>4</v>
      </c>
      <c r="E5283" s="1" t="s">
        <v>344</v>
      </c>
      <c r="F5283">
        <v>5</v>
      </c>
      <c r="G5283" s="1" t="s">
        <v>375</v>
      </c>
      <c r="H5283" s="1" t="s">
        <v>29</v>
      </c>
      <c r="I5283">
        <v>3</v>
      </c>
      <c r="J5283" s="1" t="str">
        <f>+VLOOKUP(bloques1a3[[#This Row],[respuesta]],respuestas.emociones[],2,0)</f>
        <v>miedo</v>
      </c>
      <c r="K5283" s="1">
        <f>+VLOOKUP(bloques1a3[[#This Row],[niño]],BD.niños[[Código]:[edad]],5,0)</f>
        <v>6</v>
      </c>
      <c r="L5283" s="1">
        <f>+IF(bloques1a3[[#This Row],[correcta]]=bloques1a3[[#This Row],[respuesta]],1,0)</f>
        <v>0</v>
      </c>
      <c r="M5283" s="1">
        <f>+IF(bloques1a3[[#This Row],[Sexo]]="F",1,0)</f>
        <v>1</v>
      </c>
    </row>
    <row r="5284" spans="1:13" x14ac:dyDescent="0.55000000000000004">
      <c r="A5284">
        <v>15</v>
      </c>
      <c r="B5284" s="1" t="s">
        <v>551</v>
      </c>
      <c r="C5284" s="1" t="s">
        <v>3</v>
      </c>
      <c r="D5284">
        <v>4</v>
      </c>
      <c r="E5284" s="1" t="s">
        <v>348</v>
      </c>
      <c r="F5284">
        <v>4</v>
      </c>
      <c r="G5284" s="1" t="s">
        <v>375</v>
      </c>
      <c r="H5284" s="1" t="s">
        <v>28</v>
      </c>
      <c r="I5284">
        <v>3</v>
      </c>
      <c r="J5284" s="1" t="str">
        <f>+VLOOKUP(bloques1a3[[#This Row],[respuesta]],respuestas.emociones[],2,0)</f>
        <v>enojo</v>
      </c>
      <c r="K5284" s="1">
        <f>+VLOOKUP(bloques1a3[[#This Row],[niño]],BD.niños[[Código]:[edad]],5,0)</f>
        <v>6</v>
      </c>
      <c r="L5284" s="1">
        <f>+IF(bloques1a3[[#This Row],[correcta]]=bloques1a3[[#This Row],[respuesta]],1,0)</f>
        <v>1</v>
      </c>
      <c r="M5284" s="1">
        <f>+IF(bloques1a3[[#This Row],[Sexo]]="F",1,0)</f>
        <v>0</v>
      </c>
    </row>
    <row r="5285" spans="1:13" x14ac:dyDescent="0.55000000000000004">
      <c r="A5285">
        <v>16</v>
      </c>
      <c r="B5285" s="1" t="s">
        <v>553</v>
      </c>
      <c r="C5285" s="1" t="s">
        <v>4</v>
      </c>
      <c r="D5285">
        <v>5</v>
      </c>
      <c r="E5285" s="1" t="s">
        <v>89</v>
      </c>
      <c r="F5285">
        <v>6</v>
      </c>
      <c r="G5285" s="1" t="s">
        <v>377</v>
      </c>
      <c r="H5285" s="1" t="s">
        <v>29</v>
      </c>
      <c r="I5285">
        <v>3</v>
      </c>
      <c r="J5285" s="1" t="str">
        <f>+VLOOKUP(bloques1a3[[#This Row],[respuesta]],respuestas.emociones[],2,0)</f>
        <v>sorpresa</v>
      </c>
      <c r="K5285" s="1">
        <f>+VLOOKUP(bloques1a3[[#This Row],[niño]],BD.niños[[Código]:[edad]],5,0)</f>
        <v>10</v>
      </c>
      <c r="L5285" s="1">
        <f>+IF(bloques1a3[[#This Row],[correcta]]=bloques1a3[[#This Row],[respuesta]],1,0)</f>
        <v>0</v>
      </c>
      <c r="M5285" s="1">
        <f>+IF(bloques1a3[[#This Row],[Sexo]]="F",1,0)</f>
        <v>1</v>
      </c>
    </row>
    <row r="5286" spans="1:13" x14ac:dyDescent="0.55000000000000004">
      <c r="A5286">
        <v>16</v>
      </c>
      <c r="B5286" s="1" t="s">
        <v>553</v>
      </c>
      <c r="C5286" s="1" t="s">
        <v>4</v>
      </c>
      <c r="D5286">
        <v>5</v>
      </c>
      <c r="E5286" s="1" t="s">
        <v>93</v>
      </c>
      <c r="F5286">
        <v>6</v>
      </c>
      <c r="G5286" s="1" t="s">
        <v>377</v>
      </c>
      <c r="H5286" s="1" t="s">
        <v>29</v>
      </c>
      <c r="I5286">
        <v>3</v>
      </c>
      <c r="J5286" s="1" t="str">
        <f>+VLOOKUP(bloques1a3[[#This Row],[respuesta]],respuestas.emociones[],2,0)</f>
        <v>sorpresa</v>
      </c>
      <c r="K5286" s="1">
        <f>+VLOOKUP(bloques1a3[[#This Row],[niño]],BD.niños[[Código]:[edad]],5,0)</f>
        <v>10</v>
      </c>
      <c r="L5286" s="1">
        <f>+IF(bloques1a3[[#This Row],[correcta]]=bloques1a3[[#This Row],[respuesta]],1,0)</f>
        <v>0</v>
      </c>
      <c r="M5286" s="1">
        <f>+IF(bloques1a3[[#This Row],[Sexo]]="F",1,0)</f>
        <v>1</v>
      </c>
    </row>
    <row r="5287" spans="1:13" x14ac:dyDescent="0.55000000000000004">
      <c r="A5287">
        <v>16</v>
      </c>
      <c r="B5287" s="1" t="s">
        <v>553</v>
      </c>
      <c r="C5287" s="1" t="s">
        <v>4</v>
      </c>
      <c r="D5287">
        <v>5</v>
      </c>
      <c r="E5287" s="1" t="s">
        <v>97</v>
      </c>
      <c r="F5287">
        <v>5</v>
      </c>
      <c r="G5287" s="1" t="s">
        <v>377</v>
      </c>
      <c r="H5287" s="1" t="s">
        <v>29</v>
      </c>
      <c r="I5287">
        <v>3</v>
      </c>
      <c r="J5287" s="1" t="str">
        <f>+VLOOKUP(bloques1a3[[#This Row],[respuesta]],respuestas.emociones[],2,0)</f>
        <v>miedo</v>
      </c>
      <c r="K5287" s="1">
        <f>+VLOOKUP(bloques1a3[[#This Row],[niño]],BD.niños[[Código]:[edad]],5,0)</f>
        <v>10</v>
      </c>
      <c r="L5287" s="1">
        <f>+IF(bloques1a3[[#This Row],[correcta]]=bloques1a3[[#This Row],[respuesta]],1,0)</f>
        <v>1</v>
      </c>
      <c r="M5287" s="1">
        <f>+IF(bloques1a3[[#This Row],[Sexo]]="F",1,0)</f>
        <v>1</v>
      </c>
    </row>
    <row r="5288" spans="1:13" x14ac:dyDescent="0.55000000000000004">
      <c r="A5288">
        <v>16</v>
      </c>
      <c r="B5288" s="1" t="s">
        <v>553</v>
      </c>
      <c r="C5288" s="1" t="s">
        <v>4</v>
      </c>
      <c r="D5288">
        <v>5</v>
      </c>
      <c r="E5288" s="1" t="s">
        <v>101</v>
      </c>
      <c r="F5288">
        <v>6</v>
      </c>
      <c r="G5288" s="1" t="s">
        <v>377</v>
      </c>
      <c r="H5288" s="1" t="s">
        <v>29</v>
      </c>
      <c r="I5288">
        <v>3</v>
      </c>
      <c r="J5288" s="1" t="str">
        <f>+VLOOKUP(bloques1a3[[#This Row],[respuesta]],respuestas.emociones[],2,0)</f>
        <v>sorpresa</v>
      </c>
      <c r="K5288" s="1">
        <f>+VLOOKUP(bloques1a3[[#This Row],[niño]],BD.niños[[Código]:[edad]],5,0)</f>
        <v>10</v>
      </c>
      <c r="L5288" s="1">
        <f>+IF(bloques1a3[[#This Row],[correcta]]=bloques1a3[[#This Row],[respuesta]],1,0)</f>
        <v>0</v>
      </c>
      <c r="M5288" s="1">
        <f>+IF(bloques1a3[[#This Row],[Sexo]]="F",1,0)</f>
        <v>1</v>
      </c>
    </row>
    <row r="5289" spans="1:13" x14ac:dyDescent="0.55000000000000004">
      <c r="A5289">
        <v>16</v>
      </c>
      <c r="B5289" s="1" t="s">
        <v>553</v>
      </c>
      <c r="C5289" s="1" t="s">
        <v>4</v>
      </c>
      <c r="D5289">
        <v>5</v>
      </c>
      <c r="E5289" s="1" t="s">
        <v>150</v>
      </c>
      <c r="F5289">
        <v>6</v>
      </c>
      <c r="G5289" s="1" t="s">
        <v>375</v>
      </c>
      <c r="H5289" s="1" t="s">
        <v>29</v>
      </c>
      <c r="I5289">
        <v>3</v>
      </c>
      <c r="J5289" s="1" t="str">
        <f>+VLOOKUP(bloques1a3[[#This Row],[respuesta]],respuestas.emociones[],2,0)</f>
        <v>sorpresa</v>
      </c>
      <c r="K5289" s="1">
        <f>+VLOOKUP(bloques1a3[[#This Row],[niño]],BD.niños[[Código]:[edad]],5,0)</f>
        <v>6</v>
      </c>
      <c r="L5289" s="1">
        <f>+IF(bloques1a3[[#This Row],[correcta]]=bloques1a3[[#This Row],[respuesta]],1,0)</f>
        <v>0</v>
      </c>
      <c r="M5289" s="1">
        <f>+IF(bloques1a3[[#This Row],[Sexo]]="F",1,0)</f>
        <v>1</v>
      </c>
    </row>
    <row r="5290" spans="1:13" x14ac:dyDescent="0.55000000000000004">
      <c r="A5290">
        <v>16</v>
      </c>
      <c r="B5290" s="1" t="s">
        <v>553</v>
      </c>
      <c r="C5290" s="1" t="s">
        <v>4</v>
      </c>
      <c r="D5290">
        <v>5</v>
      </c>
      <c r="E5290" s="1" t="s">
        <v>153</v>
      </c>
      <c r="F5290">
        <v>6</v>
      </c>
      <c r="G5290" s="1" t="s">
        <v>376</v>
      </c>
      <c r="H5290" s="1" t="s">
        <v>28</v>
      </c>
      <c r="I5290">
        <v>3</v>
      </c>
      <c r="J5290" s="1" t="str">
        <f>+VLOOKUP(bloques1a3[[#This Row],[respuesta]],respuestas.emociones[],2,0)</f>
        <v>sorpresa</v>
      </c>
      <c r="K5290" s="1">
        <f>+VLOOKUP(bloques1a3[[#This Row],[niño]],BD.niños[[Código]:[edad]],5,0)</f>
        <v>7</v>
      </c>
      <c r="L5290" s="1">
        <f>+IF(bloques1a3[[#This Row],[correcta]]=bloques1a3[[#This Row],[respuesta]],1,0)</f>
        <v>0</v>
      </c>
      <c r="M5290" s="1">
        <f>+IF(bloques1a3[[#This Row],[Sexo]]="F",1,0)</f>
        <v>0</v>
      </c>
    </row>
    <row r="5291" spans="1:13" x14ac:dyDescent="0.55000000000000004">
      <c r="A5291">
        <v>16</v>
      </c>
      <c r="B5291" s="1" t="s">
        <v>553</v>
      </c>
      <c r="C5291" s="1" t="s">
        <v>4</v>
      </c>
      <c r="D5291">
        <v>5</v>
      </c>
      <c r="E5291" s="1" t="s">
        <v>157</v>
      </c>
      <c r="F5291">
        <v>5</v>
      </c>
      <c r="G5291" s="1" t="s">
        <v>376</v>
      </c>
      <c r="H5291" s="1" t="s">
        <v>28</v>
      </c>
      <c r="I5291">
        <v>3</v>
      </c>
      <c r="J5291" s="1" t="str">
        <f>+VLOOKUP(bloques1a3[[#This Row],[respuesta]],respuestas.emociones[],2,0)</f>
        <v>miedo</v>
      </c>
      <c r="K5291" s="1">
        <f>+VLOOKUP(bloques1a3[[#This Row],[niño]],BD.niños[[Código]:[edad]],5,0)</f>
        <v>7</v>
      </c>
      <c r="L5291" s="1">
        <f>+IF(bloques1a3[[#This Row],[correcta]]=bloques1a3[[#This Row],[respuesta]],1,0)</f>
        <v>1</v>
      </c>
      <c r="M5291" s="1">
        <f>+IF(bloques1a3[[#This Row],[Sexo]]="F",1,0)</f>
        <v>0</v>
      </c>
    </row>
    <row r="5292" spans="1:13" x14ac:dyDescent="0.55000000000000004">
      <c r="A5292">
        <v>16</v>
      </c>
      <c r="B5292" s="1" t="s">
        <v>553</v>
      </c>
      <c r="C5292" s="1" t="s">
        <v>4</v>
      </c>
      <c r="D5292">
        <v>5</v>
      </c>
      <c r="E5292" s="1" t="s">
        <v>164</v>
      </c>
      <c r="F5292">
        <v>6</v>
      </c>
      <c r="G5292" s="1" t="s">
        <v>375</v>
      </c>
      <c r="H5292" s="1" t="s">
        <v>28</v>
      </c>
      <c r="I5292">
        <v>3</v>
      </c>
      <c r="J5292" s="1" t="str">
        <f>+VLOOKUP(bloques1a3[[#This Row],[respuesta]],respuestas.emociones[],2,0)</f>
        <v>sorpresa</v>
      </c>
      <c r="K5292" s="1">
        <f>+VLOOKUP(bloques1a3[[#This Row],[niño]],BD.niños[[Código]:[edad]],5,0)</f>
        <v>6</v>
      </c>
      <c r="L5292" s="1">
        <f>+IF(bloques1a3[[#This Row],[correcta]]=bloques1a3[[#This Row],[respuesta]],1,0)</f>
        <v>0</v>
      </c>
      <c r="M5292" s="1">
        <f>+IF(bloques1a3[[#This Row],[Sexo]]="F",1,0)</f>
        <v>0</v>
      </c>
    </row>
    <row r="5293" spans="1:13" x14ac:dyDescent="0.55000000000000004">
      <c r="A5293">
        <v>16</v>
      </c>
      <c r="B5293" s="1" t="s">
        <v>553</v>
      </c>
      <c r="C5293" s="1" t="s">
        <v>4</v>
      </c>
      <c r="D5293">
        <v>5</v>
      </c>
      <c r="E5293" s="1" t="s">
        <v>165</v>
      </c>
      <c r="F5293">
        <v>6</v>
      </c>
      <c r="G5293" s="1" t="s">
        <v>375</v>
      </c>
      <c r="H5293" s="1" t="s">
        <v>28</v>
      </c>
      <c r="I5293">
        <v>3</v>
      </c>
      <c r="J5293" s="1" t="str">
        <f>+VLOOKUP(bloques1a3[[#This Row],[respuesta]],respuestas.emociones[],2,0)</f>
        <v>sorpresa</v>
      </c>
      <c r="K5293" s="1">
        <f>+VLOOKUP(bloques1a3[[#This Row],[niño]],BD.niños[[Código]:[edad]],5,0)</f>
        <v>5</v>
      </c>
      <c r="L5293" s="1">
        <f>+IF(bloques1a3[[#This Row],[correcta]]=bloques1a3[[#This Row],[respuesta]],1,0)</f>
        <v>0</v>
      </c>
      <c r="M5293" s="1">
        <f>+IF(bloques1a3[[#This Row],[Sexo]]="F",1,0)</f>
        <v>0</v>
      </c>
    </row>
    <row r="5294" spans="1:13" x14ac:dyDescent="0.55000000000000004">
      <c r="A5294">
        <v>16</v>
      </c>
      <c r="B5294" s="1" t="s">
        <v>553</v>
      </c>
      <c r="C5294" s="1" t="s">
        <v>4</v>
      </c>
      <c r="D5294">
        <v>5</v>
      </c>
      <c r="E5294" s="1" t="s">
        <v>168</v>
      </c>
      <c r="F5294">
        <v>1</v>
      </c>
      <c r="G5294" s="1" t="s">
        <v>376</v>
      </c>
      <c r="H5294" s="1" t="s">
        <v>29</v>
      </c>
      <c r="I5294">
        <v>3</v>
      </c>
      <c r="J5294" s="1" t="str">
        <f>+VLOOKUP(bloques1a3[[#This Row],[respuesta]],respuestas.emociones[],2,0)</f>
        <v>neutra</v>
      </c>
      <c r="K5294" s="1">
        <f>+VLOOKUP(bloques1a3[[#This Row],[niño]],BD.niños[[Código]:[edad]],5,0)</f>
        <v>7</v>
      </c>
      <c r="L5294" s="1">
        <f>+IF(bloques1a3[[#This Row],[correcta]]=bloques1a3[[#This Row],[respuesta]],1,0)</f>
        <v>0</v>
      </c>
      <c r="M5294" s="1">
        <f>+IF(bloques1a3[[#This Row],[Sexo]]="F",1,0)</f>
        <v>1</v>
      </c>
    </row>
    <row r="5295" spans="1:13" x14ac:dyDescent="0.55000000000000004">
      <c r="A5295">
        <v>16</v>
      </c>
      <c r="B5295" s="1" t="s">
        <v>553</v>
      </c>
      <c r="C5295" s="1" t="s">
        <v>4</v>
      </c>
      <c r="D5295">
        <v>5</v>
      </c>
      <c r="E5295" s="1" t="s">
        <v>172</v>
      </c>
      <c r="F5295">
        <v>5</v>
      </c>
      <c r="G5295" s="1" t="s">
        <v>376</v>
      </c>
      <c r="H5295" s="1" t="s">
        <v>29</v>
      </c>
      <c r="I5295">
        <v>3</v>
      </c>
      <c r="J5295" s="1" t="str">
        <f>+VLOOKUP(bloques1a3[[#This Row],[respuesta]],respuestas.emociones[],2,0)</f>
        <v>miedo</v>
      </c>
      <c r="K5295" s="1">
        <f>+VLOOKUP(bloques1a3[[#This Row],[niño]],BD.niños[[Código]:[edad]],5,0)</f>
        <v>8</v>
      </c>
      <c r="L5295" s="1">
        <f>+IF(bloques1a3[[#This Row],[correcta]]=bloques1a3[[#This Row],[respuesta]],1,0)</f>
        <v>1</v>
      </c>
      <c r="M5295" s="1">
        <f>+IF(bloques1a3[[#This Row],[Sexo]]="F",1,0)</f>
        <v>1</v>
      </c>
    </row>
    <row r="5296" spans="1:13" x14ac:dyDescent="0.55000000000000004">
      <c r="A5296">
        <v>16</v>
      </c>
      <c r="B5296" s="1" t="s">
        <v>553</v>
      </c>
      <c r="C5296" s="1" t="s">
        <v>4</v>
      </c>
      <c r="D5296">
        <v>5</v>
      </c>
      <c r="E5296" s="1" t="s">
        <v>176</v>
      </c>
      <c r="F5296">
        <v>6</v>
      </c>
      <c r="G5296" s="1" t="s">
        <v>375</v>
      </c>
      <c r="H5296" s="1" t="s">
        <v>29</v>
      </c>
      <c r="I5296">
        <v>3</v>
      </c>
      <c r="J5296" s="1" t="str">
        <f>+VLOOKUP(bloques1a3[[#This Row],[respuesta]],respuestas.emociones[],2,0)</f>
        <v>sorpresa</v>
      </c>
      <c r="K5296" s="1">
        <f>+VLOOKUP(bloques1a3[[#This Row],[niño]],BD.niños[[Código]:[edad]],5,0)</f>
        <v>5</v>
      </c>
      <c r="L5296" s="1">
        <f>+IF(bloques1a3[[#This Row],[correcta]]=bloques1a3[[#This Row],[respuesta]],1,0)</f>
        <v>0</v>
      </c>
      <c r="M5296" s="1">
        <f>+IF(bloques1a3[[#This Row],[Sexo]]="F",1,0)</f>
        <v>1</v>
      </c>
    </row>
    <row r="5297" spans="1:13" x14ac:dyDescent="0.55000000000000004">
      <c r="A5297">
        <v>16</v>
      </c>
      <c r="B5297" s="1" t="s">
        <v>553</v>
      </c>
      <c r="C5297" s="1" t="s">
        <v>4</v>
      </c>
      <c r="D5297">
        <v>5</v>
      </c>
      <c r="E5297" s="1" t="s">
        <v>180</v>
      </c>
      <c r="F5297">
        <v>6</v>
      </c>
      <c r="G5297" s="1" t="s">
        <v>376</v>
      </c>
      <c r="H5297" s="1" t="s">
        <v>29</v>
      </c>
      <c r="I5297">
        <v>3</v>
      </c>
      <c r="J5297" s="1" t="str">
        <f>+VLOOKUP(bloques1a3[[#This Row],[respuesta]],respuestas.emociones[],2,0)</f>
        <v>sorpresa</v>
      </c>
      <c r="K5297" s="1">
        <f>+VLOOKUP(bloques1a3[[#This Row],[niño]],BD.niños[[Código]:[edad]],5,0)</f>
        <v>8</v>
      </c>
      <c r="L5297" s="1">
        <f>+IF(bloques1a3[[#This Row],[correcta]]=bloques1a3[[#This Row],[respuesta]],1,0)</f>
        <v>0</v>
      </c>
      <c r="M5297" s="1">
        <f>+IF(bloques1a3[[#This Row],[Sexo]]="F",1,0)</f>
        <v>1</v>
      </c>
    </row>
    <row r="5298" spans="1:13" x14ac:dyDescent="0.55000000000000004">
      <c r="A5298">
        <v>16</v>
      </c>
      <c r="B5298" s="1" t="s">
        <v>553</v>
      </c>
      <c r="C5298" s="1" t="s">
        <v>4</v>
      </c>
      <c r="D5298">
        <v>5</v>
      </c>
      <c r="E5298" s="1" t="s">
        <v>234</v>
      </c>
      <c r="F5298">
        <v>5</v>
      </c>
      <c r="G5298" s="1" t="s">
        <v>377</v>
      </c>
      <c r="H5298" s="1" t="s">
        <v>28</v>
      </c>
      <c r="I5298">
        <v>3</v>
      </c>
      <c r="J5298" s="1" t="str">
        <f>+VLOOKUP(bloques1a3[[#This Row],[respuesta]],respuestas.emociones[],2,0)</f>
        <v>miedo</v>
      </c>
      <c r="K5298" s="1">
        <f>+VLOOKUP(bloques1a3[[#This Row],[niño]],BD.niños[[Código]:[edad]],5,0)</f>
        <v>10</v>
      </c>
      <c r="L5298" s="1">
        <f>+IF(bloques1a3[[#This Row],[correcta]]=bloques1a3[[#This Row],[respuesta]],1,0)</f>
        <v>1</v>
      </c>
      <c r="M5298" s="1">
        <f>+IF(bloques1a3[[#This Row],[Sexo]]="F",1,0)</f>
        <v>0</v>
      </c>
    </row>
    <row r="5299" spans="1:13" x14ac:dyDescent="0.55000000000000004">
      <c r="A5299">
        <v>16</v>
      </c>
      <c r="B5299" s="1" t="s">
        <v>553</v>
      </c>
      <c r="C5299" s="1" t="s">
        <v>4</v>
      </c>
      <c r="D5299">
        <v>5</v>
      </c>
      <c r="E5299" s="1" t="s">
        <v>238</v>
      </c>
      <c r="F5299">
        <v>5</v>
      </c>
      <c r="G5299" s="1" t="s">
        <v>377</v>
      </c>
      <c r="H5299" s="1" t="s">
        <v>28</v>
      </c>
      <c r="I5299">
        <v>3</v>
      </c>
      <c r="J5299" s="1" t="str">
        <f>+VLOOKUP(bloques1a3[[#This Row],[respuesta]],respuestas.emociones[],2,0)</f>
        <v>miedo</v>
      </c>
      <c r="K5299" s="1">
        <f>+VLOOKUP(bloques1a3[[#This Row],[niño]],BD.niños[[Código]:[edad]],5,0)</f>
        <v>10</v>
      </c>
      <c r="L5299" s="1">
        <f>+IF(bloques1a3[[#This Row],[correcta]]=bloques1a3[[#This Row],[respuesta]],1,0)</f>
        <v>1</v>
      </c>
      <c r="M5299" s="1">
        <f>+IF(bloques1a3[[#This Row],[Sexo]]="F",1,0)</f>
        <v>0</v>
      </c>
    </row>
    <row r="5300" spans="1:13" x14ac:dyDescent="0.55000000000000004">
      <c r="A5300">
        <v>16</v>
      </c>
      <c r="B5300" s="1" t="s">
        <v>553</v>
      </c>
      <c r="C5300" s="1" t="s">
        <v>4</v>
      </c>
      <c r="D5300">
        <v>5</v>
      </c>
      <c r="E5300" s="1" t="s">
        <v>241</v>
      </c>
      <c r="F5300">
        <v>6</v>
      </c>
      <c r="G5300" s="1" t="s">
        <v>377</v>
      </c>
      <c r="H5300" s="1" t="s">
        <v>29</v>
      </c>
      <c r="I5300">
        <v>3</v>
      </c>
      <c r="J5300" s="1" t="str">
        <f>+VLOOKUP(bloques1a3[[#This Row],[respuesta]],respuestas.emociones[],2,0)</f>
        <v>sorpresa</v>
      </c>
      <c r="K5300" s="1">
        <f>+VLOOKUP(bloques1a3[[#This Row],[niño]],BD.niños[[Código]:[edad]],5,0)</f>
        <v>10</v>
      </c>
      <c r="L5300" s="1">
        <f>+IF(bloques1a3[[#This Row],[correcta]]=bloques1a3[[#This Row],[respuesta]],1,0)</f>
        <v>0</v>
      </c>
      <c r="M5300" s="1">
        <f>+IF(bloques1a3[[#This Row],[Sexo]]="F",1,0)</f>
        <v>1</v>
      </c>
    </row>
    <row r="5301" spans="1:13" x14ac:dyDescent="0.55000000000000004">
      <c r="A5301">
        <v>16</v>
      </c>
      <c r="B5301" s="1" t="s">
        <v>553</v>
      </c>
      <c r="C5301" s="1" t="s">
        <v>4</v>
      </c>
      <c r="D5301">
        <v>5</v>
      </c>
      <c r="E5301" s="1" t="s">
        <v>245</v>
      </c>
      <c r="F5301">
        <v>6</v>
      </c>
      <c r="G5301" s="1" t="s">
        <v>376</v>
      </c>
      <c r="H5301" s="1" t="s">
        <v>28</v>
      </c>
      <c r="I5301">
        <v>3</v>
      </c>
      <c r="J5301" s="1" t="str">
        <f>+VLOOKUP(bloques1a3[[#This Row],[respuesta]],respuestas.emociones[],2,0)</f>
        <v>sorpresa</v>
      </c>
      <c r="K5301" s="1">
        <f>+VLOOKUP(bloques1a3[[#This Row],[niño]],BD.niños[[Código]:[edad]],5,0)</f>
        <v>8</v>
      </c>
      <c r="L5301" s="1">
        <f>+IF(bloques1a3[[#This Row],[correcta]]=bloques1a3[[#This Row],[respuesta]],1,0)</f>
        <v>0</v>
      </c>
      <c r="M5301" s="1">
        <f>+IF(bloques1a3[[#This Row],[Sexo]]="F",1,0)</f>
        <v>0</v>
      </c>
    </row>
    <row r="5302" spans="1:13" x14ac:dyDescent="0.55000000000000004">
      <c r="A5302">
        <v>16</v>
      </c>
      <c r="B5302" s="1" t="s">
        <v>553</v>
      </c>
      <c r="C5302" s="1" t="s">
        <v>4</v>
      </c>
      <c r="D5302">
        <v>5</v>
      </c>
      <c r="E5302" s="1" t="s">
        <v>249</v>
      </c>
      <c r="F5302">
        <v>1</v>
      </c>
      <c r="G5302" s="1" t="s">
        <v>375</v>
      </c>
      <c r="H5302" s="1" t="s">
        <v>28</v>
      </c>
      <c r="I5302">
        <v>3</v>
      </c>
      <c r="J5302" s="1" t="str">
        <f>+VLOOKUP(bloques1a3[[#This Row],[respuesta]],respuestas.emociones[],2,0)</f>
        <v>neutra</v>
      </c>
      <c r="K5302" s="1">
        <f>+VLOOKUP(bloques1a3[[#This Row],[niño]],BD.niños[[Código]:[edad]],5,0)</f>
        <v>6</v>
      </c>
      <c r="L5302" s="1">
        <f>+IF(bloques1a3[[#This Row],[correcta]]=bloques1a3[[#This Row],[respuesta]],1,0)</f>
        <v>0</v>
      </c>
      <c r="M5302" s="1">
        <f>+IF(bloques1a3[[#This Row],[Sexo]]="F",1,0)</f>
        <v>0</v>
      </c>
    </row>
    <row r="5303" spans="1:13" x14ac:dyDescent="0.55000000000000004">
      <c r="A5303">
        <v>16</v>
      </c>
      <c r="B5303" s="1" t="s">
        <v>553</v>
      </c>
      <c r="C5303" s="1" t="s">
        <v>4</v>
      </c>
      <c r="D5303">
        <v>5</v>
      </c>
      <c r="E5303" s="1" t="s">
        <v>253</v>
      </c>
      <c r="F5303">
        <v>6</v>
      </c>
      <c r="G5303" s="1" t="s">
        <v>376</v>
      </c>
      <c r="H5303" s="1" t="s">
        <v>28</v>
      </c>
      <c r="I5303">
        <v>3</v>
      </c>
      <c r="J5303" s="1" t="str">
        <f>+VLOOKUP(bloques1a3[[#This Row],[respuesta]],respuestas.emociones[],2,0)</f>
        <v>sorpresa</v>
      </c>
      <c r="K5303" s="1">
        <f>+VLOOKUP(bloques1a3[[#This Row],[niño]],BD.niños[[Código]:[edad]],5,0)</f>
        <v>7</v>
      </c>
      <c r="L5303" s="1">
        <f>+IF(bloques1a3[[#This Row],[correcta]]=bloques1a3[[#This Row],[respuesta]],1,0)</f>
        <v>0</v>
      </c>
      <c r="M5303" s="1">
        <f>+IF(bloques1a3[[#This Row],[Sexo]]="F",1,0)</f>
        <v>0</v>
      </c>
    </row>
    <row r="5304" spans="1:13" x14ac:dyDescent="0.55000000000000004">
      <c r="A5304">
        <v>16</v>
      </c>
      <c r="B5304" s="1" t="s">
        <v>553</v>
      </c>
      <c r="C5304" s="1" t="s">
        <v>4</v>
      </c>
      <c r="D5304">
        <v>5</v>
      </c>
      <c r="E5304" s="1" t="s">
        <v>257</v>
      </c>
      <c r="F5304">
        <v>2</v>
      </c>
      <c r="G5304" s="1" t="s">
        <v>376</v>
      </c>
      <c r="H5304" s="1" t="s">
        <v>28</v>
      </c>
      <c r="I5304">
        <v>3</v>
      </c>
      <c r="J5304" s="1" t="str">
        <f>+VLOOKUP(bloques1a3[[#This Row],[respuesta]],respuestas.emociones[],2,0)</f>
        <v>alegria</v>
      </c>
      <c r="K5304" s="1">
        <f>+VLOOKUP(bloques1a3[[#This Row],[niño]],BD.niños[[Código]:[edad]],5,0)</f>
        <v>8</v>
      </c>
      <c r="L5304" s="1">
        <f>+IF(bloques1a3[[#This Row],[correcta]]=bloques1a3[[#This Row],[respuesta]],1,0)</f>
        <v>0</v>
      </c>
      <c r="M5304" s="1">
        <f>+IF(bloques1a3[[#This Row],[Sexo]]="F",1,0)</f>
        <v>0</v>
      </c>
    </row>
    <row r="5305" spans="1:13" x14ac:dyDescent="0.55000000000000004">
      <c r="A5305">
        <v>16</v>
      </c>
      <c r="B5305" s="1" t="s">
        <v>553</v>
      </c>
      <c r="C5305" s="1" t="s">
        <v>4</v>
      </c>
      <c r="D5305">
        <v>5</v>
      </c>
      <c r="E5305" s="1" t="s">
        <v>299</v>
      </c>
      <c r="F5305">
        <v>5</v>
      </c>
      <c r="G5305" s="1" t="s">
        <v>376</v>
      </c>
      <c r="H5305" s="1" t="s">
        <v>28</v>
      </c>
      <c r="I5305">
        <v>3</v>
      </c>
      <c r="J5305" s="1" t="str">
        <f>+VLOOKUP(bloques1a3[[#This Row],[respuesta]],respuestas.emociones[],2,0)</f>
        <v>miedo</v>
      </c>
      <c r="K5305" s="1">
        <f>+VLOOKUP(bloques1a3[[#This Row],[niño]],BD.niños[[Código]:[edad]],5,0)</f>
        <v>8</v>
      </c>
      <c r="L5305" s="1">
        <f>+IF(bloques1a3[[#This Row],[correcta]]=bloques1a3[[#This Row],[respuesta]],1,0)</f>
        <v>1</v>
      </c>
      <c r="M5305" s="1">
        <f>+IF(bloques1a3[[#This Row],[Sexo]]="F",1,0)</f>
        <v>0</v>
      </c>
    </row>
    <row r="5306" spans="1:13" x14ac:dyDescent="0.55000000000000004">
      <c r="A5306">
        <v>16</v>
      </c>
      <c r="B5306" s="1" t="s">
        <v>553</v>
      </c>
      <c r="C5306" s="1" t="s">
        <v>4</v>
      </c>
      <c r="D5306">
        <v>5</v>
      </c>
      <c r="E5306" s="1" t="s">
        <v>301</v>
      </c>
      <c r="F5306">
        <v>6</v>
      </c>
      <c r="G5306" s="1" t="s">
        <v>375</v>
      </c>
      <c r="H5306" s="1" t="s">
        <v>28</v>
      </c>
      <c r="I5306">
        <v>3</v>
      </c>
      <c r="J5306" s="1" t="str">
        <f>+VLOOKUP(bloques1a3[[#This Row],[respuesta]],respuestas.emociones[],2,0)</f>
        <v>sorpresa</v>
      </c>
      <c r="K5306" s="1">
        <f>+VLOOKUP(bloques1a3[[#This Row],[niño]],BD.niños[[Código]:[edad]],5,0)</f>
        <v>5</v>
      </c>
      <c r="L5306" s="1">
        <f>+IF(bloques1a3[[#This Row],[correcta]]=bloques1a3[[#This Row],[respuesta]],1,0)</f>
        <v>0</v>
      </c>
      <c r="M5306" s="1">
        <f>+IF(bloques1a3[[#This Row],[Sexo]]="F",1,0)</f>
        <v>0</v>
      </c>
    </row>
    <row r="5307" spans="1:13" x14ac:dyDescent="0.55000000000000004">
      <c r="A5307">
        <v>16</v>
      </c>
      <c r="B5307" s="1" t="s">
        <v>553</v>
      </c>
      <c r="C5307" s="1" t="s">
        <v>4</v>
      </c>
      <c r="D5307">
        <v>5</v>
      </c>
      <c r="E5307" s="1" t="s">
        <v>305</v>
      </c>
      <c r="F5307">
        <v>6</v>
      </c>
      <c r="G5307" s="1" t="s">
        <v>376</v>
      </c>
      <c r="H5307" s="1" t="s">
        <v>28</v>
      </c>
      <c r="I5307">
        <v>3</v>
      </c>
      <c r="J5307" s="1" t="str">
        <f>+VLOOKUP(bloques1a3[[#This Row],[respuesta]],respuestas.emociones[],2,0)</f>
        <v>sorpresa</v>
      </c>
      <c r="K5307" s="1">
        <f>+VLOOKUP(bloques1a3[[#This Row],[niño]],BD.niños[[Código]:[edad]],5,0)</f>
        <v>8</v>
      </c>
      <c r="L5307" s="1">
        <f>+IF(bloques1a3[[#This Row],[correcta]]=bloques1a3[[#This Row],[respuesta]],1,0)</f>
        <v>0</v>
      </c>
      <c r="M5307" s="1">
        <f>+IF(bloques1a3[[#This Row],[Sexo]]="F",1,0)</f>
        <v>0</v>
      </c>
    </row>
    <row r="5308" spans="1:13" x14ac:dyDescent="0.55000000000000004">
      <c r="A5308">
        <v>16</v>
      </c>
      <c r="B5308" s="1" t="s">
        <v>553</v>
      </c>
      <c r="C5308" s="1" t="s">
        <v>4</v>
      </c>
      <c r="D5308">
        <v>5</v>
      </c>
      <c r="E5308" s="1" t="s">
        <v>308</v>
      </c>
      <c r="F5308">
        <v>5</v>
      </c>
      <c r="G5308" s="1" t="s">
        <v>377</v>
      </c>
      <c r="H5308" s="1" t="s">
        <v>28</v>
      </c>
      <c r="I5308">
        <v>3</v>
      </c>
      <c r="J5308" s="1" t="str">
        <f>+VLOOKUP(bloques1a3[[#This Row],[respuesta]],respuestas.emociones[],2,0)</f>
        <v>miedo</v>
      </c>
      <c r="K5308" s="1">
        <f>+VLOOKUP(bloques1a3[[#This Row],[niño]],BD.niños[[Código]:[edad]],5,0)</f>
        <v>9</v>
      </c>
      <c r="L5308" s="1">
        <f>+IF(bloques1a3[[#This Row],[correcta]]=bloques1a3[[#This Row],[respuesta]],1,0)</f>
        <v>1</v>
      </c>
      <c r="M5308" s="1">
        <f>+IF(bloques1a3[[#This Row],[Sexo]]="F",1,0)</f>
        <v>0</v>
      </c>
    </row>
    <row r="5309" spans="1:13" x14ac:dyDescent="0.55000000000000004">
      <c r="A5309">
        <v>16</v>
      </c>
      <c r="B5309" s="1" t="s">
        <v>553</v>
      </c>
      <c r="C5309" s="1" t="s">
        <v>4</v>
      </c>
      <c r="D5309">
        <v>5</v>
      </c>
      <c r="E5309" s="1" t="s">
        <v>311</v>
      </c>
      <c r="F5309">
        <v>1</v>
      </c>
      <c r="G5309" s="1" t="s">
        <v>377</v>
      </c>
      <c r="H5309" s="1" t="s">
        <v>28</v>
      </c>
      <c r="I5309">
        <v>3</v>
      </c>
      <c r="J5309" s="1" t="str">
        <f>+VLOOKUP(bloques1a3[[#This Row],[respuesta]],respuestas.emociones[],2,0)</f>
        <v>neutra</v>
      </c>
      <c r="K5309" s="1">
        <f>+VLOOKUP(bloques1a3[[#This Row],[niño]],BD.niños[[Código]:[edad]],5,0)</f>
        <v>10</v>
      </c>
      <c r="L5309" s="1">
        <f>+IF(bloques1a3[[#This Row],[correcta]]=bloques1a3[[#This Row],[respuesta]],1,0)</f>
        <v>0</v>
      </c>
      <c r="M5309" s="1">
        <f>+IF(bloques1a3[[#This Row],[Sexo]]="F",1,0)</f>
        <v>0</v>
      </c>
    </row>
    <row r="5310" spans="1:13" x14ac:dyDescent="0.55000000000000004">
      <c r="A5310">
        <v>16</v>
      </c>
      <c r="B5310" s="1" t="s">
        <v>553</v>
      </c>
      <c r="C5310" s="1" t="s">
        <v>4</v>
      </c>
      <c r="D5310">
        <v>5</v>
      </c>
      <c r="E5310" s="1" t="s">
        <v>314</v>
      </c>
      <c r="F5310">
        <v>6</v>
      </c>
      <c r="G5310" s="1" t="s">
        <v>377</v>
      </c>
      <c r="H5310" s="1" t="s">
        <v>28</v>
      </c>
      <c r="I5310">
        <v>3</v>
      </c>
      <c r="J5310" s="1" t="str">
        <f>+VLOOKUP(bloques1a3[[#This Row],[respuesta]],respuestas.emociones[],2,0)</f>
        <v>sorpresa</v>
      </c>
      <c r="K5310" s="1">
        <f>+VLOOKUP(bloques1a3[[#This Row],[niño]],BD.niños[[Código]:[edad]],5,0)</f>
        <v>10</v>
      </c>
      <c r="L5310" s="1">
        <f>+IF(bloques1a3[[#This Row],[correcta]]=bloques1a3[[#This Row],[respuesta]],1,0)</f>
        <v>0</v>
      </c>
      <c r="M5310" s="1">
        <f>+IF(bloques1a3[[#This Row],[Sexo]]="F",1,0)</f>
        <v>0</v>
      </c>
    </row>
    <row r="5311" spans="1:13" x14ac:dyDescent="0.55000000000000004">
      <c r="A5311">
        <v>16</v>
      </c>
      <c r="B5311" s="1" t="s">
        <v>553</v>
      </c>
      <c r="C5311" s="1" t="s">
        <v>4</v>
      </c>
      <c r="D5311">
        <v>5</v>
      </c>
      <c r="E5311" s="1" t="s">
        <v>372</v>
      </c>
      <c r="F5311">
        <v>1</v>
      </c>
      <c r="G5311" s="1" t="s">
        <v>377</v>
      </c>
      <c r="H5311" s="1" t="s">
        <v>28</v>
      </c>
      <c r="I5311">
        <v>3</v>
      </c>
      <c r="J5311" s="1" t="str">
        <f>+VLOOKUP(bloques1a3[[#This Row],[respuesta]],respuestas.emociones[],2,0)</f>
        <v>neutra</v>
      </c>
      <c r="K5311" s="1">
        <f>+VLOOKUP(bloques1a3[[#This Row],[niño]],BD.niños[[Código]:[edad]],5,0)</f>
        <v>9</v>
      </c>
      <c r="L5311" s="1">
        <f>+IF(bloques1a3[[#This Row],[correcta]]=bloques1a3[[#This Row],[respuesta]],1,0)</f>
        <v>0</v>
      </c>
      <c r="M5311" s="1">
        <f>+IF(bloques1a3[[#This Row],[Sexo]]="F",1,0)</f>
        <v>0</v>
      </c>
    </row>
    <row r="5312" spans="1:13" x14ac:dyDescent="0.55000000000000004">
      <c r="A5312">
        <v>16</v>
      </c>
      <c r="B5312" s="1" t="s">
        <v>553</v>
      </c>
      <c r="C5312" s="1" t="s">
        <v>4</v>
      </c>
      <c r="D5312">
        <v>5</v>
      </c>
      <c r="E5312" s="1" t="s">
        <v>337</v>
      </c>
      <c r="F5312">
        <v>6</v>
      </c>
      <c r="G5312" s="1" t="s">
        <v>376</v>
      </c>
      <c r="H5312" s="1" t="s">
        <v>28</v>
      </c>
      <c r="I5312">
        <v>3</v>
      </c>
      <c r="J5312" s="1" t="str">
        <f>+VLOOKUP(bloques1a3[[#This Row],[respuesta]],respuestas.emociones[],2,0)</f>
        <v>sorpresa</v>
      </c>
      <c r="K5312" s="1">
        <f>+VLOOKUP(bloques1a3[[#This Row],[niño]],BD.niños[[Código]:[edad]],5,0)</f>
        <v>8</v>
      </c>
      <c r="L5312" s="1">
        <f>+IF(bloques1a3[[#This Row],[correcta]]=bloques1a3[[#This Row],[respuesta]],1,0)</f>
        <v>0</v>
      </c>
      <c r="M5312" s="1">
        <f>+IF(bloques1a3[[#This Row],[Sexo]]="F",1,0)</f>
        <v>0</v>
      </c>
    </row>
    <row r="5313" spans="1:13" x14ac:dyDescent="0.55000000000000004">
      <c r="A5313">
        <v>16</v>
      </c>
      <c r="B5313" s="1" t="s">
        <v>553</v>
      </c>
      <c r="C5313" s="1" t="s">
        <v>4</v>
      </c>
      <c r="D5313">
        <v>5</v>
      </c>
      <c r="E5313" s="1" t="s">
        <v>341</v>
      </c>
      <c r="F5313">
        <v>6</v>
      </c>
      <c r="G5313" s="1" t="s">
        <v>376</v>
      </c>
      <c r="H5313" s="1" t="s">
        <v>29</v>
      </c>
      <c r="I5313">
        <v>3</v>
      </c>
      <c r="J5313" s="1" t="str">
        <f>+VLOOKUP(bloques1a3[[#This Row],[respuesta]],respuestas.emociones[],2,0)</f>
        <v>sorpresa</v>
      </c>
      <c r="K5313" s="1">
        <f>+VLOOKUP(bloques1a3[[#This Row],[niño]],BD.niños[[Código]:[edad]],5,0)</f>
        <v>8</v>
      </c>
      <c r="L5313" s="1">
        <f>+IF(bloques1a3[[#This Row],[correcta]]=bloques1a3[[#This Row],[respuesta]],1,0)</f>
        <v>0</v>
      </c>
      <c r="M5313" s="1">
        <f>+IF(bloques1a3[[#This Row],[Sexo]]="F",1,0)</f>
        <v>1</v>
      </c>
    </row>
    <row r="5314" spans="1:13" x14ac:dyDescent="0.55000000000000004">
      <c r="A5314">
        <v>16</v>
      </c>
      <c r="B5314" s="1" t="s">
        <v>553</v>
      </c>
      <c r="C5314" s="1" t="s">
        <v>4</v>
      </c>
      <c r="D5314">
        <v>5</v>
      </c>
      <c r="E5314" s="1" t="s">
        <v>344</v>
      </c>
      <c r="F5314">
        <v>1</v>
      </c>
      <c r="G5314" s="1" t="s">
        <v>375</v>
      </c>
      <c r="H5314" s="1" t="s">
        <v>29</v>
      </c>
      <c r="I5314">
        <v>3</v>
      </c>
      <c r="J5314" s="1" t="str">
        <f>+VLOOKUP(bloques1a3[[#This Row],[respuesta]],respuestas.emociones[],2,0)</f>
        <v>neutra</v>
      </c>
      <c r="K5314" s="1">
        <f>+VLOOKUP(bloques1a3[[#This Row],[niño]],BD.niños[[Código]:[edad]],5,0)</f>
        <v>6</v>
      </c>
      <c r="L5314" s="1">
        <f>+IF(bloques1a3[[#This Row],[correcta]]=bloques1a3[[#This Row],[respuesta]],1,0)</f>
        <v>0</v>
      </c>
      <c r="M5314" s="1">
        <f>+IF(bloques1a3[[#This Row],[Sexo]]="F",1,0)</f>
        <v>1</v>
      </c>
    </row>
    <row r="5315" spans="1:13" x14ac:dyDescent="0.55000000000000004">
      <c r="A5315">
        <v>16</v>
      </c>
      <c r="B5315" s="1" t="s">
        <v>553</v>
      </c>
      <c r="C5315" s="1" t="s">
        <v>4</v>
      </c>
      <c r="D5315">
        <v>5</v>
      </c>
      <c r="E5315" s="1" t="s">
        <v>348</v>
      </c>
      <c r="F5315">
        <v>1</v>
      </c>
      <c r="G5315" s="1" t="s">
        <v>375</v>
      </c>
      <c r="H5315" s="1" t="s">
        <v>28</v>
      </c>
      <c r="I5315">
        <v>3</v>
      </c>
      <c r="J5315" s="1" t="str">
        <f>+VLOOKUP(bloques1a3[[#This Row],[respuesta]],respuestas.emociones[],2,0)</f>
        <v>neutra</v>
      </c>
      <c r="K5315" s="1">
        <f>+VLOOKUP(bloques1a3[[#This Row],[niño]],BD.niños[[Código]:[edad]],5,0)</f>
        <v>6</v>
      </c>
      <c r="L5315" s="1">
        <f>+IF(bloques1a3[[#This Row],[correcta]]=bloques1a3[[#This Row],[respuesta]],1,0)</f>
        <v>0</v>
      </c>
      <c r="M5315" s="1">
        <f>+IF(bloques1a3[[#This Row],[Sexo]]="F",1,0)</f>
        <v>0</v>
      </c>
    </row>
    <row r="5316" spans="1:13" x14ac:dyDescent="0.55000000000000004">
      <c r="A5316">
        <v>17</v>
      </c>
      <c r="B5316" s="1" t="s">
        <v>554</v>
      </c>
      <c r="C5316" s="1" t="s">
        <v>5</v>
      </c>
      <c r="D5316">
        <v>6</v>
      </c>
      <c r="E5316" s="1" t="s">
        <v>89</v>
      </c>
      <c r="F5316">
        <v>6</v>
      </c>
      <c r="G5316" s="1" t="s">
        <v>377</v>
      </c>
      <c r="H5316" s="1" t="s">
        <v>29</v>
      </c>
      <c r="I5316">
        <v>3</v>
      </c>
      <c r="J5316" s="1" t="str">
        <f>+VLOOKUP(bloques1a3[[#This Row],[respuesta]],respuestas.emociones[],2,0)</f>
        <v>sorpresa</v>
      </c>
      <c r="K5316" s="1">
        <f>+VLOOKUP(bloques1a3[[#This Row],[niño]],BD.niños[[Código]:[edad]],5,0)</f>
        <v>10</v>
      </c>
      <c r="L5316" s="1">
        <f>+IF(bloques1a3[[#This Row],[correcta]]=bloques1a3[[#This Row],[respuesta]],1,0)</f>
        <v>1</v>
      </c>
      <c r="M5316" s="1">
        <f>+IF(bloques1a3[[#This Row],[Sexo]]="F",1,0)</f>
        <v>1</v>
      </c>
    </row>
    <row r="5317" spans="1:13" x14ac:dyDescent="0.55000000000000004">
      <c r="A5317">
        <v>17</v>
      </c>
      <c r="B5317" s="1" t="s">
        <v>554</v>
      </c>
      <c r="C5317" s="1" t="s">
        <v>5</v>
      </c>
      <c r="D5317">
        <v>6</v>
      </c>
      <c r="E5317" s="1" t="s">
        <v>93</v>
      </c>
      <c r="F5317">
        <v>6</v>
      </c>
      <c r="G5317" s="1" t="s">
        <v>377</v>
      </c>
      <c r="H5317" s="1" t="s">
        <v>29</v>
      </c>
      <c r="I5317">
        <v>3</v>
      </c>
      <c r="J5317" s="1" t="str">
        <f>+VLOOKUP(bloques1a3[[#This Row],[respuesta]],respuestas.emociones[],2,0)</f>
        <v>sorpresa</v>
      </c>
      <c r="K5317" s="1">
        <f>+VLOOKUP(bloques1a3[[#This Row],[niño]],BD.niños[[Código]:[edad]],5,0)</f>
        <v>10</v>
      </c>
      <c r="L5317" s="1">
        <f>+IF(bloques1a3[[#This Row],[correcta]]=bloques1a3[[#This Row],[respuesta]],1,0)</f>
        <v>1</v>
      </c>
      <c r="M5317" s="1">
        <f>+IF(bloques1a3[[#This Row],[Sexo]]="F",1,0)</f>
        <v>1</v>
      </c>
    </row>
    <row r="5318" spans="1:13" x14ac:dyDescent="0.55000000000000004">
      <c r="A5318">
        <v>17</v>
      </c>
      <c r="B5318" s="1" t="s">
        <v>554</v>
      </c>
      <c r="C5318" s="1" t="s">
        <v>5</v>
      </c>
      <c r="D5318">
        <v>6</v>
      </c>
      <c r="E5318" s="1" t="s">
        <v>97</v>
      </c>
      <c r="F5318">
        <v>6</v>
      </c>
      <c r="G5318" s="1" t="s">
        <v>377</v>
      </c>
      <c r="H5318" s="1" t="s">
        <v>29</v>
      </c>
      <c r="I5318">
        <v>3</v>
      </c>
      <c r="J5318" s="1" t="str">
        <f>+VLOOKUP(bloques1a3[[#This Row],[respuesta]],respuestas.emociones[],2,0)</f>
        <v>sorpresa</v>
      </c>
      <c r="K5318" s="1">
        <f>+VLOOKUP(bloques1a3[[#This Row],[niño]],BD.niños[[Código]:[edad]],5,0)</f>
        <v>10</v>
      </c>
      <c r="L5318" s="1">
        <f>+IF(bloques1a3[[#This Row],[correcta]]=bloques1a3[[#This Row],[respuesta]],1,0)</f>
        <v>1</v>
      </c>
      <c r="M5318" s="1">
        <f>+IF(bloques1a3[[#This Row],[Sexo]]="F",1,0)</f>
        <v>1</v>
      </c>
    </row>
    <row r="5319" spans="1:13" x14ac:dyDescent="0.55000000000000004">
      <c r="A5319">
        <v>17</v>
      </c>
      <c r="B5319" s="1" t="s">
        <v>554</v>
      </c>
      <c r="C5319" s="1" t="s">
        <v>5</v>
      </c>
      <c r="D5319">
        <v>6</v>
      </c>
      <c r="E5319" s="1" t="s">
        <v>101</v>
      </c>
      <c r="F5319">
        <v>6</v>
      </c>
      <c r="G5319" s="1" t="s">
        <v>377</v>
      </c>
      <c r="H5319" s="1" t="s">
        <v>29</v>
      </c>
      <c r="I5319">
        <v>3</v>
      </c>
      <c r="J5319" s="1" t="str">
        <f>+VLOOKUP(bloques1a3[[#This Row],[respuesta]],respuestas.emociones[],2,0)</f>
        <v>sorpresa</v>
      </c>
      <c r="K5319" s="1">
        <f>+VLOOKUP(bloques1a3[[#This Row],[niño]],BD.niños[[Código]:[edad]],5,0)</f>
        <v>10</v>
      </c>
      <c r="L5319" s="1">
        <f>+IF(bloques1a3[[#This Row],[correcta]]=bloques1a3[[#This Row],[respuesta]],1,0)</f>
        <v>1</v>
      </c>
      <c r="M5319" s="1">
        <f>+IF(bloques1a3[[#This Row],[Sexo]]="F",1,0)</f>
        <v>1</v>
      </c>
    </row>
    <row r="5320" spans="1:13" x14ac:dyDescent="0.55000000000000004">
      <c r="A5320">
        <v>17</v>
      </c>
      <c r="B5320" s="1" t="s">
        <v>554</v>
      </c>
      <c r="C5320" s="1" t="s">
        <v>5</v>
      </c>
      <c r="D5320">
        <v>6</v>
      </c>
      <c r="E5320" s="1" t="s">
        <v>150</v>
      </c>
      <c r="F5320">
        <v>6</v>
      </c>
      <c r="G5320" s="1" t="s">
        <v>375</v>
      </c>
      <c r="H5320" s="1" t="s">
        <v>29</v>
      </c>
      <c r="I5320">
        <v>3</v>
      </c>
      <c r="J5320" s="1" t="str">
        <f>+VLOOKUP(bloques1a3[[#This Row],[respuesta]],respuestas.emociones[],2,0)</f>
        <v>sorpresa</v>
      </c>
      <c r="K5320" s="1">
        <f>+VLOOKUP(bloques1a3[[#This Row],[niño]],BD.niños[[Código]:[edad]],5,0)</f>
        <v>6</v>
      </c>
      <c r="L5320" s="1">
        <f>+IF(bloques1a3[[#This Row],[correcta]]=bloques1a3[[#This Row],[respuesta]],1,0)</f>
        <v>1</v>
      </c>
      <c r="M5320" s="1">
        <f>+IF(bloques1a3[[#This Row],[Sexo]]="F",1,0)</f>
        <v>1</v>
      </c>
    </row>
    <row r="5321" spans="1:13" x14ac:dyDescent="0.55000000000000004">
      <c r="A5321">
        <v>17</v>
      </c>
      <c r="B5321" s="1" t="s">
        <v>554</v>
      </c>
      <c r="C5321" s="1" t="s">
        <v>5</v>
      </c>
      <c r="D5321">
        <v>6</v>
      </c>
      <c r="E5321" s="1" t="s">
        <v>153</v>
      </c>
      <c r="F5321">
        <v>6</v>
      </c>
      <c r="G5321" s="1" t="s">
        <v>376</v>
      </c>
      <c r="H5321" s="1" t="s">
        <v>28</v>
      </c>
      <c r="I5321">
        <v>3</v>
      </c>
      <c r="J5321" s="1" t="str">
        <f>+VLOOKUP(bloques1a3[[#This Row],[respuesta]],respuestas.emociones[],2,0)</f>
        <v>sorpresa</v>
      </c>
      <c r="K5321" s="1">
        <f>+VLOOKUP(bloques1a3[[#This Row],[niño]],BD.niños[[Código]:[edad]],5,0)</f>
        <v>7</v>
      </c>
      <c r="L5321" s="1">
        <f>+IF(bloques1a3[[#This Row],[correcta]]=bloques1a3[[#This Row],[respuesta]],1,0)</f>
        <v>1</v>
      </c>
      <c r="M5321" s="1">
        <f>+IF(bloques1a3[[#This Row],[Sexo]]="F",1,0)</f>
        <v>0</v>
      </c>
    </row>
    <row r="5322" spans="1:13" x14ac:dyDescent="0.55000000000000004">
      <c r="A5322">
        <v>17</v>
      </c>
      <c r="B5322" s="1" t="s">
        <v>554</v>
      </c>
      <c r="C5322" s="1" t="s">
        <v>5</v>
      </c>
      <c r="D5322">
        <v>6</v>
      </c>
      <c r="E5322" s="1" t="s">
        <v>157</v>
      </c>
      <c r="F5322">
        <v>6</v>
      </c>
      <c r="G5322" s="1" t="s">
        <v>376</v>
      </c>
      <c r="H5322" s="1" t="s">
        <v>28</v>
      </c>
      <c r="I5322">
        <v>3</v>
      </c>
      <c r="J5322" s="1" t="str">
        <f>+VLOOKUP(bloques1a3[[#This Row],[respuesta]],respuestas.emociones[],2,0)</f>
        <v>sorpresa</v>
      </c>
      <c r="K5322" s="1">
        <f>+VLOOKUP(bloques1a3[[#This Row],[niño]],BD.niños[[Código]:[edad]],5,0)</f>
        <v>7</v>
      </c>
      <c r="L5322" s="1">
        <f>+IF(bloques1a3[[#This Row],[correcta]]=bloques1a3[[#This Row],[respuesta]],1,0)</f>
        <v>1</v>
      </c>
      <c r="M5322" s="1">
        <f>+IF(bloques1a3[[#This Row],[Sexo]]="F",1,0)</f>
        <v>0</v>
      </c>
    </row>
    <row r="5323" spans="1:13" x14ac:dyDescent="0.55000000000000004">
      <c r="A5323">
        <v>17</v>
      </c>
      <c r="B5323" s="1" t="s">
        <v>554</v>
      </c>
      <c r="C5323" s="1" t="s">
        <v>5</v>
      </c>
      <c r="D5323">
        <v>6</v>
      </c>
      <c r="E5323" s="1" t="s">
        <v>164</v>
      </c>
      <c r="F5323">
        <v>6</v>
      </c>
      <c r="G5323" s="1" t="s">
        <v>375</v>
      </c>
      <c r="H5323" s="1" t="s">
        <v>28</v>
      </c>
      <c r="I5323">
        <v>3</v>
      </c>
      <c r="J5323" s="1" t="str">
        <f>+VLOOKUP(bloques1a3[[#This Row],[respuesta]],respuestas.emociones[],2,0)</f>
        <v>sorpresa</v>
      </c>
      <c r="K5323" s="1">
        <f>+VLOOKUP(bloques1a3[[#This Row],[niño]],BD.niños[[Código]:[edad]],5,0)</f>
        <v>6</v>
      </c>
      <c r="L5323" s="1">
        <f>+IF(bloques1a3[[#This Row],[correcta]]=bloques1a3[[#This Row],[respuesta]],1,0)</f>
        <v>1</v>
      </c>
      <c r="M5323" s="1">
        <f>+IF(bloques1a3[[#This Row],[Sexo]]="F",1,0)</f>
        <v>0</v>
      </c>
    </row>
    <row r="5324" spans="1:13" x14ac:dyDescent="0.55000000000000004">
      <c r="A5324">
        <v>17</v>
      </c>
      <c r="B5324" s="1" t="s">
        <v>554</v>
      </c>
      <c r="C5324" s="1" t="s">
        <v>5</v>
      </c>
      <c r="D5324">
        <v>6</v>
      </c>
      <c r="E5324" s="1" t="s">
        <v>165</v>
      </c>
      <c r="F5324">
        <v>6</v>
      </c>
      <c r="G5324" s="1" t="s">
        <v>375</v>
      </c>
      <c r="H5324" s="1" t="s">
        <v>28</v>
      </c>
      <c r="I5324">
        <v>3</v>
      </c>
      <c r="J5324" s="1" t="str">
        <f>+VLOOKUP(bloques1a3[[#This Row],[respuesta]],respuestas.emociones[],2,0)</f>
        <v>sorpresa</v>
      </c>
      <c r="K5324" s="1">
        <f>+VLOOKUP(bloques1a3[[#This Row],[niño]],BD.niños[[Código]:[edad]],5,0)</f>
        <v>5</v>
      </c>
      <c r="L5324" s="1">
        <f>+IF(bloques1a3[[#This Row],[correcta]]=bloques1a3[[#This Row],[respuesta]],1,0)</f>
        <v>1</v>
      </c>
      <c r="M5324" s="1">
        <f>+IF(bloques1a3[[#This Row],[Sexo]]="F",1,0)</f>
        <v>0</v>
      </c>
    </row>
    <row r="5325" spans="1:13" x14ac:dyDescent="0.55000000000000004">
      <c r="A5325">
        <v>17</v>
      </c>
      <c r="B5325" s="1" t="s">
        <v>554</v>
      </c>
      <c r="C5325" s="1" t="s">
        <v>5</v>
      </c>
      <c r="D5325">
        <v>6</v>
      </c>
      <c r="E5325" s="1" t="s">
        <v>168</v>
      </c>
      <c r="F5325">
        <v>6</v>
      </c>
      <c r="G5325" s="1" t="s">
        <v>376</v>
      </c>
      <c r="H5325" s="1" t="s">
        <v>29</v>
      </c>
      <c r="I5325">
        <v>3</v>
      </c>
      <c r="J5325" s="1" t="str">
        <f>+VLOOKUP(bloques1a3[[#This Row],[respuesta]],respuestas.emociones[],2,0)</f>
        <v>sorpresa</v>
      </c>
      <c r="K5325" s="1">
        <f>+VLOOKUP(bloques1a3[[#This Row],[niño]],BD.niños[[Código]:[edad]],5,0)</f>
        <v>7</v>
      </c>
      <c r="L5325" s="1">
        <f>+IF(bloques1a3[[#This Row],[correcta]]=bloques1a3[[#This Row],[respuesta]],1,0)</f>
        <v>1</v>
      </c>
      <c r="M5325" s="1">
        <f>+IF(bloques1a3[[#This Row],[Sexo]]="F",1,0)</f>
        <v>1</v>
      </c>
    </row>
    <row r="5326" spans="1:13" x14ac:dyDescent="0.55000000000000004">
      <c r="A5326">
        <v>17</v>
      </c>
      <c r="B5326" s="1" t="s">
        <v>554</v>
      </c>
      <c r="C5326" s="1" t="s">
        <v>5</v>
      </c>
      <c r="D5326">
        <v>6</v>
      </c>
      <c r="E5326" s="1" t="s">
        <v>172</v>
      </c>
      <c r="F5326">
        <v>6</v>
      </c>
      <c r="G5326" s="1" t="s">
        <v>376</v>
      </c>
      <c r="H5326" s="1" t="s">
        <v>29</v>
      </c>
      <c r="I5326">
        <v>3</v>
      </c>
      <c r="J5326" s="1" t="str">
        <f>+VLOOKUP(bloques1a3[[#This Row],[respuesta]],respuestas.emociones[],2,0)</f>
        <v>sorpresa</v>
      </c>
      <c r="K5326" s="1">
        <f>+VLOOKUP(bloques1a3[[#This Row],[niño]],BD.niños[[Código]:[edad]],5,0)</f>
        <v>8</v>
      </c>
      <c r="L5326" s="1">
        <f>+IF(bloques1a3[[#This Row],[correcta]]=bloques1a3[[#This Row],[respuesta]],1,0)</f>
        <v>1</v>
      </c>
      <c r="M5326" s="1">
        <f>+IF(bloques1a3[[#This Row],[Sexo]]="F",1,0)</f>
        <v>1</v>
      </c>
    </row>
    <row r="5327" spans="1:13" x14ac:dyDescent="0.55000000000000004">
      <c r="A5327">
        <v>17</v>
      </c>
      <c r="B5327" s="1" t="s">
        <v>554</v>
      </c>
      <c r="C5327" s="1" t="s">
        <v>5</v>
      </c>
      <c r="D5327">
        <v>6</v>
      </c>
      <c r="E5327" s="1" t="s">
        <v>176</v>
      </c>
      <c r="F5327">
        <v>6</v>
      </c>
      <c r="G5327" s="1" t="s">
        <v>375</v>
      </c>
      <c r="H5327" s="1" t="s">
        <v>29</v>
      </c>
      <c r="I5327">
        <v>3</v>
      </c>
      <c r="J5327" s="1" t="str">
        <f>+VLOOKUP(bloques1a3[[#This Row],[respuesta]],respuestas.emociones[],2,0)</f>
        <v>sorpresa</v>
      </c>
      <c r="K5327" s="1">
        <f>+VLOOKUP(bloques1a3[[#This Row],[niño]],BD.niños[[Código]:[edad]],5,0)</f>
        <v>5</v>
      </c>
      <c r="L5327" s="1">
        <f>+IF(bloques1a3[[#This Row],[correcta]]=bloques1a3[[#This Row],[respuesta]],1,0)</f>
        <v>1</v>
      </c>
      <c r="M5327" s="1">
        <f>+IF(bloques1a3[[#This Row],[Sexo]]="F",1,0)</f>
        <v>1</v>
      </c>
    </row>
    <row r="5328" spans="1:13" x14ac:dyDescent="0.55000000000000004">
      <c r="A5328">
        <v>17</v>
      </c>
      <c r="B5328" s="1" t="s">
        <v>554</v>
      </c>
      <c r="C5328" s="1" t="s">
        <v>5</v>
      </c>
      <c r="D5328">
        <v>6</v>
      </c>
      <c r="E5328" s="1" t="s">
        <v>180</v>
      </c>
      <c r="F5328">
        <v>6</v>
      </c>
      <c r="G5328" s="1" t="s">
        <v>376</v>
      </c>
      <c r="H5328" s="1" t="s">
        <v>29</v>
      </c>
      <c r="I5328">
        <v>3</v>
      </c>
      <c r="J5328" s="1" t="str">
        <f>+VLOOKUP(bloques1a3[[#This Row],[respuesta]],respuestas.emociones[],2,0)</f>
        <v>sorpresa</v>
      </c>
      <c r="K5328" s="1">
        <f>+VLOOKUP(bloques1a3[[#This Row],[niño]],BD.niños[[Código]:[edad]],5,0)</f>
        <v>8</v>
      </c>
      <c r="L5328" s="1">
        <f>+IF(bloques1a3[[#This Row],[correcta]]=bloques1a3[[#This Row],[respuesta]],1,0)</f>
        <v>1</v>
      </c>
      <c r="M5328" s="1">
        <f>+IF(bloques1a3[[#This Row],[Sexo]]="F",1,0)</f>
        <v>1</v>
      </c>
    </row>
    <row r="5329" spans="1:13" x14ac:dyDescent="0.55000000000000004">
      <c r="A5329">
        <v>17</v>
      </c>
      <c r="B5329" s="1" t="s">
        <v>554</v>
      </c>
      <c r="C5329" s="1" t="s">
        <v>5</v>
      </c>
      <c r="D5329">
        <v>6</v>
      </c>
      <c r="E5329" s="1" t="s">
        <v>234</v>
      </c>
      <c r="F5329">
        <v>6</v>
      </c>
      <c r="G5329" s="1" t="s">
        <v>377</v>
      </c>
      <c r="H5329" s="1" t="s">
        <v>28</v>
      </c>
      <c r="I5329">
        <v>3</v>
      </c>
      <c r="J5329" s="1" t="str">
        <f>+VLOOKUP(bloques1a3[[#This Row],[respuesta]],respuestas.emociones[],2,0)</f>
        <v>sorpresa</v>
      </c>
      <c r="K5329" s="1">
        <f>+VLOOKUP(bloques1a3[[#This Row],[niño]],BD.niños[[Código]:[edad]],5,0)</f>
        <v>10</v>
      </c>
      <c r="L5329" s="1">
        <f>+IF(bloques1a3[[#This Row],[correcta]]=bloques1a3[[#This Row],[respuesta]],1,0)</f>
        <v>1</v>
      </c>
      <c r="M5329" s="1">
        <f>+IF(bloques1a3[[#This Row],[Sexo]]="F",1,0)</f>
        <v>0</v>
      </c>
    </row>
    <row r="5330" spans="1:13" x14ac:dyDescent="0.55000000000000004">
      <c r="A5330">
        <v>17</v>
      </c>
      <c r="B5330" s="1" t="s">
        <v>554</v>
      </c>
      <c r="C5330" s="1" t="s">
        <v>5</v>
      </c>
      <c r="D5330">
        <v>6</v>
      </c>
      <c r="E5330" s="1" t="s">
        <v>238</v>
      </c>
      <c r="F5330">
        <v>6</v>
      </c>
      <c r="G5330" s="1" t="s">
        <v>377</v>
      </c>
      <c r="H5330" s="1" t="s">
        <v>28</v>
      </c>
      <c r="I5330">
        <v>3</v>
      </c>
      <c r="J5330" s="1" t="str">
        <f>+VLOOKUP(bloques1a3[[#This Row],[respuesta]],respuestas.emociones[],2,0)</f>
        <v>sorpresa</v>
      </c>
      <c r="K5330" s="1">
        <f>+VLOOKUP(bloques1a3[[#This Row],[niño]],BD.niños[[Código]:[edad]],5,0)</f>
        <v>10</v>
      </c>
      <c r="L5330" s="1">
        <f>+IF(bloques1a3[[#This Row],[correcta]]=bloques1a3[[#This Row],[respuesta]],1,0)</f>
        <v>1</v>
      </c>
      <c r="M5330" s="1">
        <f>+IF(bloques1a3[[#This Row],[Sexo]]="F",1,0)</f>
        <v>0</v>
      </c>
    </row>
    <row r="5331" spans="1:13" x14ac:dyDescent="0.55000000000000004">
      <c r="A5331">
        <v>17</v>
      </c>
      <c r="B5331" s="1" t="s">
        <v>554</v>
      </c>
      <c r="C5331" s="1" t="s">
        <v>5</v>
      </c>
      <c r="D5331">
        <v>6</v>
      </c>
      <c r="E5331" s="1" t="s">
        <v>241</v>
      </c>
      <c r="F5331">
        <v>6</v>
      </c>
      <c r="G5331" s="1" t="s">
        <v>377</v>
      </c>
      <c r="H5331" s="1" t="s">
        <v>29</v>
      </c>
      <c r="I5331">
        <v>3</v>
      </c>
      <c r="J5331" s="1" t="str">
        <f>+VLOOKUP(bloques1a3[[#This Row],[respuesta]],respuestas.emociones[],2,0)</f>
        <v>sorpresa</v>
      </c>
      <c r="K5331" s="1">
        <f>+VLOOKUP(bloques1a3[[#This Row],[niño]],BD.niños[[Código]:[edad]],5,0)</f>
        <v>10</v>
      </c>
      <c r="L5331" s="1">
        <f>+IF(bloques1a3[[#This Row],[correcta]]=bloques1a3[[#This Row],[respuesta]],1,0)</f>
        <v>1</v>
      </c>
      <c r="M5331" s="1">
        <f>+IF(bloques1a3[[#This Row],[Sexo]]="F",1,0)</f>
        <v>1</v>
      </c>
    </row>
    <row r="5332" spans="1:13" x14ac:dyDescent="0.55000000000000004">
      <c r="A5332">
        <v>17</v>
      </c>
      <c r="B5332" s="1" t="s">
        <v>554</v>
      </c>
      <c r="C5332" s="1" t="s">
        <v>5</v>
      </c>
      <c r="D5332">
        <v>6</v>
      </c>
      <c r="E5332" s="1" t="s">
        <v>245</v>
      </c>
      <c r="F5332">
        <v>6</v>
      </c>
      <c r="G5332" s="1" t="s">
        <v>376</v>
      </c>
      <c r="H5332" s="1" t="s">
        <v>28</v>
      </c>
      <c r="I5332">
        <v>3</v>
      </c>
      <c r="J5332" s="1" t="str">
        <f>+VLOOKUP(bloques1a3[[#This Row],[respuesta]],respuestas.emociones[],2,0)</f>
        <v>sorpresa</v>
      </c>
      <c r="K5332" s="1">
        <f>+VLOOKUP(bloques1a3[[#This Row],[niño]],BD.niños[[Código]:[edad]],5,0)</f>
        <v>8</v>
      </c>
      <c r="L5332" s="1">
        <f>+IF(bloques1a3[[#This Row],[correcta]]=bloques1a3[[#This Row],[respuesta]],1,0)</f>
        <v>1</v>
      </c>
      <c r="M5332" s="1">
        <f>+IF(bloques1a3[[#This Row],[Sexo]]="F",1,0)</f>
        <v>0</v>
      </c>
    </row>
    <row r="5333" spans="1:13" x14ac:dyDescent="0.55000000000000004">
      <c r="A5333">
        <v>17</v>
      </c>
      <c r="B5333" s="1" t="s">
        <v>554</v>
      </c>
      <c r="C5333" s="1" t="s">
        <v>5</v>
      </c>
      <c r="D5333">
        <v>6</v>
      </c>
      <c r="E5333" s="1" t="s">
        <v>249</v>
      </c>
      <c r="F5333">
        <v>6</v>
      </c>
      <c r="G5333" s="1" t="s">
        <v>375</v>
      </c>
      <c r="H5333" s="1" t="s">
        <v>28</v>
      </c>
      <c r="I5333">
        <v>3</v>
      </c>
      <c r="J5333" s="1" t="str">
        <f>+VLOOKUP(bloques1a3[[#This Row],[respuesta]],respuestas.emociones[],2,0)</f>
        <v>sorpresa</v>
      </c>
      <c r="K5333" s="1">
        <f>+VLOOKUP(bloques1a3[[#This Row],[niño]],BD.niños[[Código]:[edad]],5,0)</f>
        <v>6</v>
      </c>
      <c r="L5333" s="1">
        <f>+IF(bloques1a3[[#This Row],[correcta]]=bloques1a3[[#This Row],[respuesta]],1,0)</f>
        <v>1</v>
      </c>
      <c r="M5333" s="1">
        <f>+IF(bloques1a3[[#This Row],[Sexo]]="F",1,0)</f>
        <v>0</v>
      </c>
    </row>
    <row r="5334" spans="1:13" x14ac:dyDescent="0.55000000000000004">
      <c r="A5334">
        <v>17</v>
      </c>
      <c r="B5334" s="1" t="s">
        <v>554</v>
      </c>
      <c r="C5334" s="1" t="s">
        <v>5</v>
      </c>
      <c r="D5334">
        <v>6</v>
      </c>
      <c r="E5334" s="1" t="s">
        <v>253</v>
      </c>
      <c r="F5334">
        <v>6</v>
      </c>
      <c r="G5334" s="1" t="s">
        <v>376</v>
      </c>
      <c r="H5334" s="1" t="s">
        <v>28</v>
      </c>
      <c r="I5334">
        <v>3</v>
      </c>
      <c r="J5334" s="1" t="str">
        <f>+VLOOKUP(bloques1a3[[#This Row],[respuesta]],respuestas.emociones[],2,0)</f>
        <v>sorpresa</v>
      </c>
      <c r="K5334" s="1">
        <f>+VLOOKUP(bloques1a3[[#This Row],[niño]],BD.niños[[Código]:[edad]],5,0)</f>
        <v>7</v>
      </c>
      <c r="L5334" s="1">
        <f>+IF(bloques1a3[[#This Row],[correcta]]=bloques1a3[[#This Row],[respuesta]],1,0)</f>
        <v>1</v>
      </c>
      <c r="M5334" s="1">
        <f>+IF(bloques1a3[[#This Row],[Sexo]]="F",1,0)</f>
        <v>0</v>
      </c>
    </row>
    <row r="5335" spans="1:13" x14ac:dyDescent="0.55000000000000004">
      <c r="A5335">
        <v>17</v>
      </c>
      <c r="B5335" s="1" t="s">
        <v>554</v>
      </c>
      <c r="C5335" s="1" t="s">
        <v>5</v>
      </c>
      <c r="D5335">
        <v>6</v>
      </c>
      <c r="E5335" s="1" t="s">
        <v>257</v>
      </c>
      <c r="F5335">
        <v>6</v>
      </c>
      <c r="G5335" s="1" t="s">
        <v>376</v>
      </c>
      <c r="H5335" s="1" t="s">
        <v>28</v>
      </c>
      <c r="I5335">
        <v>3</v>
      </c>
      <c r="J5335" s="1" t="str">
        <f>+VLOOKUP(bloques1a3[[#This Row],[respuesta]],respuestas.emociones[],2,0)</f>
        <v>sorpresa</v>
      </c>
      <c r="K5335" s="1">
        <f>+VLOOKUP(bloques1a3[[#This Row],[niño]],BD.niños[[Código]:[edad]],5,0)</f>
        <v>8</v>
      </c>
      <c r="L5335" s="1">
        <f>+IF(bloques1a3[[#This Row],[correcta]]=bloques1a3[[#This Row],[respuesta]],1,0)</f>
        <v>1</v>
      </c>
      <c r="M5335" s="1">
        <f>+IF(bloques1a3[[#This Row],[Sexo]]="F",1,0)</f>
        <v>0</v>
      </c>
    </row>
    <row r="5336" spans="1:13" x14ac:dyDescent="0.55000000000000004">
      <c r="A5336">
        <v>17</v>
      </c>
      <c r="B5336" s="1" t="s">
        <v>554</v>
      </c>
      <c r="C5336" s="1" t="s">
        <v>5</v>
      </c>
      <c r="D5336">
        <v>6</v>
      </c>
      <c r="E5336" s="1" t="s">
        <v>299</v>
      </c>
      <c r="F5336">
        <v>6</v>
      </c>
      <c r="G5336" s="1" t="s">
        <v>376</v>
      </c>
      <c r="H5336" s="1" t="s">
        <v>28</v>
      </c>
      <c r="I5336">
        <v>3</v>
      </c>
      <c r="J5336" s="1" t="str">
        <f>+VLOOKUP(bloques1a3[[#This Row],[respuesta]],respuestas.emociones[],2,0)</f>
        <v>sorpresa</v>
      </c>
      <c r="K5336" s="1">
        <f>+VLOOKUP(bloques1a3[[#This Row],[niño]],BD.niños[[Código]:[edad]],5,0)</f>
        <v>8</v>
      </c>
      <c r="L5336" s="1">
        <f>+IF(bloques1a3[[#This Row],[correcta]]=bloques1a3[[#This Row],[respuesta]],1,0)</f>
        <v>1</v>
      </c>
      <c r="M5336" s="1">
        <f>+IF(bloques1a3[[#This Row],[Sexo]]="F",1,0)</f>
        <v>0</v>
      </c>
    </row>
    <row r="5337" spans="1:13" x14ac:dyDescent="0.55000000000000004">
      <c r="A5337">
        <v>17</v>
      </c>
      <c r="B5337" s="1" t="s">
        <v>554</v>
      </c>
      <c r="C5337" s="1" t="s">
        <v>5</v>
      </c>
      <c r="D5337">
        <v>6</v>
      </c>
      <c r="E5337" s="1" t="s">
        <v>301</v>
      </c>
      <c r="F5337">
        <v>6</v>
      </c>
      <c r="G5337" s="1" t="s">
        <v>375</v>
      </c>
      <c r="H5337" s="1" t="s">
        <v>28</v>
      </c>
      <c r="I5337">
        <v>3</v>
      </c>
      <c r="J5337" s="1" t="str">
        <f>+VLOOKUP(bloques1a3[[#This Row],[respuesta]],respuestas.emociones[],2,0)</f>
        <v>sorpresa</v>
      </c>
      <c r="K5337" s="1">
        <f>+VLOOKUP(bloques1a3[[#This Row],[niño]],BD.niños[[Código]:[edad]],5,0)</f>
        <v>5</v>
      </c>
      <c r="L5337" s="1">
        <f>+IF(bloques1a3[[#This Row],[correcta]]=bloques1a3[[#This Row],[respuesta]],1,0)</f>
        <v>1</v>
      </c>
      <c r="M5337" s="1">
        <f>+IF(bloques1a3[[#This Row],[Sexo]]="F",1,0)</f>
        <v>0</v>
      </c>
    </row>
    <row r="5338" spans="1:13" x14ac:dyDescent="0.55000000000000004">
      <c r="A5338">
        <v>17</v>
      </c>
      <c r="B5338" s="1" t="s">
        <v>554</v>
      </c>
      <c r="C5338" s="1" t="s">
        <v>5</v>
      </c>
      <c r="D5338">
        <v>6</v>
      </c>
      <c r="E5338" s="1" t="s">
        <v>305</v>
      </c>
      <c r="F5338">
        <v>6</v>
      </c>
      <c r="G5338" s="1" t="s">
        <v>376</v>
      </c>
      <c r="H5338" s="1" t="s">
        <v>28</v>
      </c>
      <c r="I5338">
        <v>3</v>
      </c>
      <c r="J5338" s="1" t="str">
        <f>+VLOOKUP(bloques1a3[[#This Row],[respuesta]],respuestas.emociones[],2,0)</f>
        <v>sorpresa</v>
      </c>
      <c r="K5338" s="1">
        <f>+VLOOKUP(bloques1a3[[#This Row],[niño]],BD.niños[[Código]:[edad]],5,0)</f>
        <v>8</v>
      </c>
      <c r="L5338" s="1">
        <f>+IF(bloques1a3[[#This Row],[correcta]]=bloques1a3[[#This Row],[respuesta]],1,0)</f>
        <v>1</v>
      </c>
      <c r="M5338" s="1">
        <f>+IF(bloques1a3[[#This Row],[Sexo]]="F",1,0)</f>
        <v>0</v>
      </c>
    </row>
    <row r="5339" spans="1:13" x14ac:dyDescent="0.55000000000000004">
      <c r="A5339">
        <v>17</v>
      </c>
      <c r="B5339" s="1" t="s">
        <v>554</v>
      </c>
      <c r="C5339" s="1" t="s">
        <v>5</v>
      </c>
      <c r="D5339">
        <v>6</v>
      </c>
      <c r="E5339" s="1" t="s">
        <v>308</v>
      </c>
      <c r="F5339">
        <v>6</v>
      </c>
      <c r="G5339" s="1" t="s">
        <v>377</v>
      </c>
      <c r="H5339" s="1" t="s">
        <v>28</v>
      </c>
      <c r="I5339">
        <v>3</v>
      </c>
      <c r="J5339" s="1" t="str">
        <f>+VLOOKUP(bloques1a3[[#This Row],[respuesta]],respuestas.emociones[],2,0)</f>
        <v>sorpresa</v>
      </c>
      <c r="K5339" s="1">
        <f>+VLOOKUP(bloques1a3[[#This Row],[niño]],BD.niños[[Código]:[edad]],5,0)</f>
        <v>9</v>
      </c>
      <c r="L5339" s="1">
        <f>+IF(bloques1a3[[#This Row],[correcta]]=bloques1a3[[#This Row],[respuesta]],1,0)</f>
        <v>1</v>
      </c>
      <c r="M5339" s="1">
        <f>+IF(bloques1a3[[#This Row],[Sexo]]="F",1,0)</f>
        <v>0</v>
      </c>
    </row>
    <row r="5340" spans="1:13" x14ac:dyDescent="0.55000000000000004">
      <c r="A5340">
        <v>17</v>
      </c>
      <c r="B5340" s="1" t="s">
        <v>554</v>
      </c>
      <c r="C5340" s="1" t="s">
        <v>5</v>
      </c>
      <c r="D5340">
        <v>6</v>
      </c>
      <c r="E5340" s="1" t="s">
        <v>311</v>
      </c>
      <c r="F5340">
        <v>6</v>
      </c>
      <c r="G5340" s="1" t="s">
        <v>377</v>
      </c>
      <c r="H5340" s="1" t="s">
        <v>28</v>
      </c>
      <c r="I5340">
        <v>3</v>
      </c>
      <c r="J5340" s="1" t="str">
        <f>+VLOOKUP(bloques1a3[[#This Row],[respuesta]],respuestas.emociones[],2,0)</f>
        <v>sorpresa</v>
      </c>
      <c r="K5340" s="1">
        <f>+VLOOKUP(bloques1a3[[#This Row],[niño]],BD.niños[[Código]:[edad]],5,0)</f>
        <v>10</v>
      </c>
      <c r="L5340" s="1">
        <f>+IF(bloques1a3[[#This Row],[correcta]]=bloques1a3[[#This Row],[respuesta]],1,0)</f>
        <v>1</v>
      </c>
      <c r="M5340" s="1">
        <f>+IF(bloques1a3[[#This Row],[Sexo]]="F",1,0)</f>
        <v>0</v>
      </c>
    </row>
    <row r="5341" spans="1:13" x14ac:dyDescent="0.55000000000000004">
      <c r="A5341">
        <v>17</v>
      </c>
      <c r="B5341" s="1" t="s">
        <v>554</v>
      </c>
      <c r="C5341" s="1" t="s">
        <v>5</v>
      </c>
      <c r="D5341">
        <v>6</v>
      </c>
      <c r="E5341" s="1" t="s">
        <v>314</v>
      </c>
      <c r="F5341">
        <v>6</v>
      </c>
      <c r="G5341" s="1" t="s">
        <v>377</v>
      </c>
      <c r="H5341" s="1" t="s">
        <v>28</v>
      </c>
      <c r="I5341">
        <v>3</v>
      </c>
      <c r="J5341" s="1" t="str">
        <f>+VLOOKUP(bloques1a3[[#This Row],[respuesta]],respuestas.emociones[],2,0)</f>
        <v>sorpresa</v>
      </c>
      <c r="K5341" s="1">
        <f>+VLOOKUP(bloques1a3[[#This Row],[niño]],BD.niños[[Código]:[edad]],5,0)</f>
        <v>10</v>
      </c>
      <c r="L5341" s="1">
        <f>+IF(bloques1a3[[#This Row],[correcta]]=bloques1a3[[#This Row],[respuesta]],1,0)</f>
        <v>1</v>
      </c>
      <c r="M5341" s="1">
        <f>+IF(bloques1a3[[#This Row],[Sexo]]="F",1,0)</f>
        <v>0</v>
      </c>
    </row>
    <row r="5342" spans="1:13" x14ac:dyDescent="0.55000000000000004">
      <c r="A5342">
        <v>17</v>
      </c>
      <c r="B5342" s="1" t="s">
        <v>554</v>
      </c>
      <c r="C5342" s="1" t="s">
        <v>5</v>
      </c>
      <c r="D5342">
        <v>6</v>
      </c>
      <c r="E5342" s="1" t="s">
        <v>372</v>
      </c>
      <c r="F5342">
        <v>6</v>
      </c>
      <c r="G5342" s="1" t="s">
        <v>377</v>
      </c>
      <c r="H5342" s="1" t="s">
        <v>28</v>
      </c>
      <c r="I5342">
        <v>3</v>
      </c>
      <c r="J5342" s="1" t="str">
        <f>+VLOOKUP(bloques1a3[[#This Row],[respuesta]],respuestas.emociones[],2,0)</f>
        <v>sorpresa</v>
      </c>
      <c r="K5342" s="1">
        <f>+VLOOKUP(bloques1a3[[#This Row],[niño]],BD.niños[[Código]:[edad]],5,0)</f>
        <v>9</v>
      </c>
      <c r="L5342" s="1">
        <f>+IF(bloques1a3[[#This Row],[correcta]]=bloques1a3[[#This Row],[respuesta]],1,0)</f>
        <v>1</v>
      </c>
      <c r="M5342" s="1">
        <f>+IF(bloques1a3[[#This Row],[Sexo]]="F",1,0)</f>
        <v>0</v>
      </c>
    </row>
    <row r="5343" spans="1:13" x14ac:dyDescent="0.55000000000000004">
      <c r="A5343">
        <v>17</v>
      </c>
      <c r="B5343" s="1" t="s">
        <v>554</v>
      </c>
      <c r="C5343" s="1" t="s">
        <v>5</v>
      </c>
      <c r="D5343">
        <v>6</v>
      </c>
      <c r="E5343" s="1" t="s">
        <v>337</v>
      </c>
      <c r="F5343">
        <v>6</v>
      </c>
      <c r="G5343" s="1" t="s">
        <v>376</v>
      </c>
      <c r="H5343" s="1" t="s">
        <v>28</v>
      </c>
      <c r="I5343">
        <v>3</v>
      </c>
      <c r="J5343" s="1" t="str">
        <f>+VLOOKUP(bloques1a3[[#This Row],[respuesta]],respuestas.emociones[],2,0)</f>
        <v>sorpresa</v>
      </c>
      <c r="K5343" s="1">
        <f>+VLOOKUP(bloques1a3[[#This Row],[niño]],BD.niños[[Código]:[edad]],5,0)</f>
        <v>8</v>
      </c>
      <c r="L5343" s="1">
        <f>+IF(bloques1a3[[#This Row],[correcta]]=bloques1a3[[#This Row],[respuesta]],1,0)</f>
        <v>1</v>
      </c>
      <c r="M5343" s="1">
        <f>+IF(bloques1a3[[#This Row],[Sexo]]="F",1,0)</f>
        <v>0</v>
      </c>
    </row>
    <row r="5344" spans="1:13" x14ac:dyDescent="0.55000000000000004">
      <c r="A5344">
        <v>17</v>
      </c>
      <c r="B5344" s="1" t="s">
        <v>554</v>
      </c>
      <c r="C5344" s="1" t="s">
        <v>5</v>
      </c>
      <c r="D5344">
        <v>6</v>
      </c>
      <c r="E5344" s="1" t="s">
        <v>341</v>
      </c>
      <c r="F5344">
        <v>6</v>
      </c>
      <c r="G5344" s="1" t="s">
        <v>376</v>
      </c>
      <c r="H5344" s="1" t="s">
        <v>29</v>
      </c>
      <c r="I5344">
        <v>3</v>
      </c>
      <c r="J5344" s="1" t="str">
        <f>+VLOOKUP(bloques1a3[[#This Row],[respuesta]],respuestas.emociones[],2,0)</f>
        <v>sorpresa</v>
      </c>
      <c r="K5344" s="1">
        <f>+VLOOKUP(bloques1a3[[#This Row],[niño]],BD.niños[[Código]:[edad]],5,0)</f>
        <v>8</v>
      </c>
      <c r="L5344" s="1">
        <f>+IF(bloques1a3[[#This Row],[correcta]]=bloques1a3[[#This Row],[respuesta]],1,0)</f>
        <v>1</v>
      </c>
      <c r="M5344" s="1">
        <f>+IF(bloques1a3[[#This Row],[Sexo]]="F",1,0)</f>
        <v>1</v>
      </c>
    </row>
    <row r="5345" spans="1:13" x14ac:dyDescent="0.55000000000000004">
      <c r="A5345">
        <v>17</v>
      </c>
      <c r="B5345" s="1" t="s">
        <v>554</v>
      </c>
      <c r="C5345" s="1" t="s">
        <v>5</v>
      </c>
      <c r="D5345">
        <v>6</v>
      </c>
      <c r="E5345" s="1" t="s">
        <v>344</v>
      </c>
      <c r="F5345">
        <v>6</v>
      </c>
      <c r="G5345" s="1" t="s">
        <v>375</v>
      </c>
      <c r="H5345" s="1" t="s">
        <v>29</v>
      </c>
      <c r="I5345">
        <v>3</v>
      </c>
      <c r="J5345" s="1" t="str">
        <f>+VLOOKUP(bloques1a3[[#This Row],[respuesta]],respuestas.emociones[],2,0)</f>
        <v>sorpresa</v>
      </c>
      <c r="K5345" s="1">
        <f>+VLOOKUP(bloques1a3[[#This Row],[niño]],BD.niños[[Código]:[edad]],5,0)</f>
        <v>6</v>
      </c>
      <c r="L5345" s="1">
        <f>+IF(bloques1a3[[#This Row],[correcta]]=bloques1a3[[#This Row],[respuesta]],1,0)</f>
        <v>1</v>
      </c>
      <c r="M5345" s="1">
        <f>+IF(bloques1a3[[#This Row],[Sexo]]="F",1,0)</f>
        <v>1</v>
      </c>
    </row>
    <row r="5346" spans="1:13" x14ac:dyDescent="0.55000000000000004">
      <c r="A5346">
        <v>17</v>
      </c>
      <c r="B5346" s="1" t="s">
        <v>554</v>
      </c>
      <c r="C5346" s="1" t="s">
        <v>5</v>
      </c>
      <c r="D5346">
        <v>6</v>
      </c>
      <c r="E5346" s="1" t="s">
        <v>348</v>
      </c>
      <c r="F5346">
        <v>5</v>
      </c>
      <c r="G5346" s="1" t="s">
        <v>375</v>
      </c>
      <c r="H5346" s="1" t="s">
        <v>28</v>
      </c>
      <c r="I5346">
        <v>3</v>
      </c>
      <c r="J5346" s="1" t="str">
        <f>+VLOOKUP(bloques1a3[[#This Row],[respuesta]],respuestas.emociones[],2,0)</f>
        <v>miedo</v>
      </c>
      <c r="K5346" s="1">
        <f>+VLOOKUP(bloques1a3[[#This Row],[niño]],BD.niños[[Código]:[edad]],5,0)</f>
        <v>6</v>
      </c>
      <c r="L5346" s="1">
        <f>+IF(bloques1a3[[#This Row],[correcta]]=bloques1a3[[#This Row],[respuesta]],1,0)</f>
        <v>0</v>
      </c>
      <c r="M5346" s="1">
        <f>+IF(bloques1a3[[#This Row],[Sexo]]="F",1,0)</f>
        <v>0</v>
      </c>
    </row>
    <row r="5347" spans="1:13" x14ac:dyDescent="0.55000000000000004">
      <c r="A5347">
        <v>18</v>
      </c>
      <c r="B5347" s="1" t="s">
        <v>555</v>
      </c>
      <c r="C5347" s="1" t="s">
        <v>5</v>
      </c>
      <c r="D5347">
        <v>6</v>
      </c>
      <c r="E5347" s="1" t="s">
        <v>89</v>
      </c>
      <c r="F5347">
        <v>5</v>
      </c>
      <c r="G5347" s="1" t="s">
        <v>377</v>
      </c>
      <c r="H5347" s="1" t="s">
        <v>29</v>
      </c>
      <c r="I5347">
        <v>3</v>
      </c>
      <c r="J5347" s="1" t="str">
        <f>+VLOOKUP(bloques1a3[[#This Row],[respuesta]],respuestas.emociones[],2,0)</f>
        <v>miedo</v>
      </c>
      <c r="K5347" s="1">
        <f>+VLOOKUP(bloques1a3[[#This Row],[niño]],BD.niños[[Código]:[edad]],5,0)</f>
        <v>10</v>
      </c>
      <c r="L5347" s="1">
        <f>+IF(bloques1a3[[#This Row],[correcta]]=bloques1a3[[#This Row],[respuesta]],1,0)</f>
        <v>0</v>
      </c>
      <c r="M5347" s="1">
        <f>+IF(bloques1a3[[#This Row],[Sexo]]="F",1,0)</f>
        <v>1</v>
      </c>
    </row>
    <row r="5348" spans="1:13" x14ac:dyDescent="0.55000000000000004">
      <c r="A5348">
        <v>18</v>
      </c>
      <c r="B5348" s="1" t="s">
        <v>555</v>
      </c>
      <c r="C5348" s="1" t="s">
        <v>5</v>
      </c>
      <c r="D5348">
        <v>6</v>
      </c>
      <c r="E5348" s="1" t="s">
        <v>93</v>
      </c>
      <c r="F5348">
        <v>5</v>
      </c>
      <c r="G5348" s="1" t="s">
        <v>377</v>
      </c>
      <c r="H5348" s="1" t="s">
        <v>29</v>
      </c>
      <c r="I5348">
        <v>3</v>
      </c>
      <c r="J5348" s="1" t="str">
        <f>+VLOOKUP(bloques1a3[[#This Row],[respuesta]],respuestas.emociones[],2,0)</f>
        <v>miedo</v>
      </c>
      <c r="K5348" s="1">
        <f>+VLOOKUP(bloques1a3[[#This Row],[niño]],BD.niños[[Código]:[edad]],5,0)</f>
        <v>10</v>
      </c>
      <c r="L5348" s="1">
        <f>+IF(bloques1a3[[#This Row],[correcta]]=bloques1a3[[#This Row],[respuesta]],1,0)</f>
        <v>0</v>
      </c>
      <c r="M5348" s="1">
        <f>+IF(bloques1a3[[#This Row],[Sexo]]="F",1,0)</f>
        <v>1</v>
      </c>
    </row>
    <row r="5349" spans="1:13" x14ac:dyDescent="0.55000000000000004">
      <c r="A5349">
        <v>18</v>
      </c>
      <c r="B5349" s="1" t="s">
        <v>555</v>
      </c>
      <c r="C5349" s="1" t="s">
        <v>5</v>
      </c>
      <c r="D5349">
        <v>6</v>
      </c>
      <c r="E5349" s="1" t="s">
        <v>97</v>
      </c>
      <c r="F5349">
        <v>5</v>
      </c>
      <c r="G5349" s="1" t="s">
        <v>377</v>
      </c>
      <c r="H5349" s="1" t="s">
        <v>29</v>
      </c>
      <c r="I5349">
        <v>3</v>
      </c>
      <c r="J5349" s="1" t="str">
        <f>+VLOOKUP(bloques1a3[[#This Row],[respuesta]],respuestas.emociones[],2,0)</f>
        <v>miedo</v>
      </c>
      <c r="K5349" s="1">
        <f>+VLOOKUP(bloques1a3[[#This Row],[niño]],BD.niños[[Código]:[edad]],5,0)</f>
        <v>10</v>
      </c>
      <c r="L5349" s="1">
        <f>+IF(bloques1a3[[#This Row],[correcta]]=bloques1a3[[#This Row],[respuesta]],1,0)</f>
        <v>0</v>
      </c>
      <c r="M5349" s="1">
        <f>+IF(bloques1a3[[#This Row],[Sexo]]="F",1,0)</f>
        <v>1</v>
      </c>
    </row>
    <row r="5350" spans="1:13" x14ac:dyDescent="0.55000000000000004">
      <c r="A5350">
        <v>18</v>
      </c>
      <c r="B5350" s="1" t="s">
        <v>555</v>
      </c>
      <c r="C5350" s="1" t="s">
        <v>5</v>
      </c>
      <c r="D5350">
        <v>6</v>
      </c>
      <c r="E5350" s="1" t="s">
        <v>101</v>
      </c>
      <c r="F5350">
        <v>6</v>
      </c>
      <c r="G5350" s="1" t="s">
        <v>377</v>
      </c>
      <c r="H5350" s="1" t="s">
        <v>29</v>
      </c>
      <c r="I5350">
        <v>3</v>
      </c>
      <c r="J5350" s="1" t="str">
        <f>+VLOOKUP(bloques1a3[[#This Row],[respuesta]],respuestas.emociones[],2,0)</f>
        <v>sorpresa</v>
      </c>
      <c r="K5350" s="1">
        <f>+VLOOKUP(bloques1a3[[#This Row],[niño]],BD.niños[[Código]:[edad]],5,0)</f>
        <v>10</v>
      </c>
      <c r="L5350" s="1">
        <f>+IF(bloques1a3[[#This Row],[correcta]]=bloques1a3[[#This Row],[respuesta]],1,0)</f>
        <v>1</v>
      </c>
      <c r="M5350" s="1">
        <f>+IF(bloques1a3[[#This Row],[Sexo]]="F",1,0)</f>
        <v>1</v>
      </c>
    </row>
    <row r="5351" spans="1:13" x14ac:dyDescent="0.55000000000000004">
      <c r="A5351">
        <v>18</v>
      </c>
      <c r="B5351" s="1" t="s">
        <v>555</v>
      </c>
      <c r="C5351" s="1" t="s">
        <v>5</v>
      </c>
      <c r="D5351">
        <v>6</v>
      </c>
      <c r="E5351" s="1" t="s">
        <v>150</v>
      </c>
      <c r="F5351">
        <v>6</v>
      </c>
      <c r="G5351" s="1" t="s">
        <v>375</v>
      </c>
      <c r="H5351" s="1" t="s">
        <v>29</v>
      </c>
      <c r="I5351">
        <v>3</v>
      </c>
      <c r="J5351" s="1" t="str">
        <f>+VLOOKUP(bloques1a3[[#This Row],[respuesta]],respuestas.emociones[],2,0)</f>
        <v>sorpresa</v>
      </c>
      <c r="K5351" s="1">
        <f>+VLOOKUP(bloques1a3[[#This Row],[niño]],BD.niños[[Código]:[edad]],5,0)</f>
        <v>6</v>
      </c>
      <c r="L5351" s="1">
        <f>+IF(bloques1a3[[#This Row],[correcta]]=bloques1a3[[#This Row],[respuesta]],1,0)</f>
        <v>1</v>
      </c>
      <c r="M5351" s="1">
        <f>+IF(bloques1a3[[#This Row],[Sexo]]="F",1,0)</f>
        <v>1</v>
      </c>
    </row>
    <row r="5352" spans="1:13" x14ac:dyDescent="0.55000000000000004">
      <c r="A5352">
        <v>18</v>
      </c>
      <c r="B5352" s="1" t="s">
        <v>555</v>
      </c>
      <c r="C5352" s="1" t="s">
        <v>5</v>
      </c>
      <c r="D5352">
        <v>6</v>
      </c>
      <c r="E5352" s="1" t="s">
        <v>153</v>
      </c>
      <c r="F5352">
        <v>6</v>
      </c>
      <c r="G5352" s="1" t="s">
        <v>376</v>
      </c>
      <c r="H5352" s="1" t="s">
        <v>28</v>
      </c>
      <c r="I5352">
        <v>3</v>
      </c>
      <c r="J5352" s="1" t="str">
        <f>+VLOOKUP(bloques1a3[[#This Row],[respuesta]],respuestas.emociones[],2,0)</f>
        <v>sorpresa</v>
      </c>
      <c r="K5352" s="1">
        <f>+VLOOKUP(bloques1a3[[#This Row],[niño]],BD.niños[[Código]:[edad]],5,0)</f>
        <v>7</v>
      </c>
      <c r="L5352" s="1">
        <f>+IF(bloques1a3[[#This Row],[correcta]]=bloques1a3[[#This Row],[respuesta]],1,0)</f>
        <v>1</v>
      </c>
      <c r="M5352" s="1">
        <f>+IF(bloques1a3[[#This Row],[Sexo]]="F",1,0)</f>
        <v>0</v>
      </c>
    </row>
    <row r="5353" spans="1:13" x14ac:dyDescent="0.55000000000000004">
      <c r="A5353">
        <v>18</v>
      </c>
      <c r="B5353" s="1" t="s">
        <v>555</v>
      </c>
      <c r="C5353" s="1" t="s">
        <v>5</v>
      </c>
      <c r="D5353">
        <v>6</v>
      </c>
      <c r="E5353" s="1" t="s">
        <v>157</v>
      </c>
      <c r="F5353">
        <v>6</v>
      </c>
      <c r="G5353" s="1" t="s">
        <v>376</v>
      </c>
      <c r="H5353" s="1" t="s">
        <v>28</v>
      </c>
      <c r="I5353">
        <v>3</v>
      </c>
      <c r="J5353" s="1" t="str">
        <f>+VLOOKUP(bloques1a3[[#This Row],[respuesta]],respuestas.emociones[],2,0)</f>
        <v>sorpresa</v>
      </c>
      <c r="K5353" s="1">
        <f>+VLOOKUP(bloques1a3[[#This Row],[niño]],BD.niños[[Código]:[edad]],5,0)</f>
        <v>7</v>
      </c>
      <c r="L5353" s="1">
        <f>+IF(bloques1a3[[#This Row],[correcta]]=bloques1a3[[#This Row],[respuesta]],1,0)</f>
        <v>1</v>
      </c>
      <c r="M5353" s="1">
        <f>+IF(bloques1a3[[#This Row],[Sexo]]="F",1,0)</f>
        <v>0</v>
      </c>
    </row>
    <row r="5354" spans="1:13" x14ac:dyDescent="0.55000000000000004">
      <c r="A5354">
        <v>18</v>
      </c>
      <c r="B5354" s="1" t="s">
        <v>555</v>
      </c>
      <c r="C5354" s="1" t="s">
        <v>5</v>
      </c>
      <c r="D5354">
        <v>6</v>
      </c>
      <c r="E5354" s="1" t="s">
        <v>164</v>
      </c>
      <c r="F5354">
        <v>6</v>
      </c>
      <c r="G5354" s="1" t="s">
        <v>375</v>
      </c>
      <c r="H5354" s="1" t="s">
        <v>28</v>
      </c>
      <c r="I5354">
        <v>3</v>
      </c>
      <c r="J5354" s="1" t="str">
        <f>+VLOOKUP(bloques1a3[[#This Row],[respuesta]],respuestas.emociones[],2,0)</f>
        <v>sorpresa</v>
      </c>
      <c r="K5354" s="1">
        <f>+VLOOKUP(bloques1a3[[#This Row],[niño]],BD.niños[[Código]:[edad]],5,0)</f>
        <v>6</v>
      </c>
      <c r="L5354" s="1">
        <f>+IF(bloques1a3[[#This Row],[correcta]]=bloques1a3[[#This Row],[respuesta]],1,0)</f>
        <v>1</v>
      </c>
      <c r="M5354" s="1">
        <f>+IF(bloques1a3[[#This Row],[Sexo]]="F",1,0)</f>
        <v>0</v>
      </c>
    </row>
    <row r="5355" spans="1:13" x14ac:dyDescent="0.55000000000000004">
      <c r="A5355">
        <v>18</v>
      </c>
      <c r="B5355" s="1" t="s">
        <v>555</v>
      </c>
      <c r="C5355" s="1" t="s">
        <v>5</v>
      </c>
      <c r="D5355">
        <v>6</v>
      </c>
      <c r="E5355" s="1" t="s">
        <v>165</v>
      </c>
      <c r="F5355">
        <v>6</v>
      </c>
      <c r="G5355" s="1" t="s">
        <v>375</v>
      </c>
      <c r="H5355" s="1" t="s">
        <v>28</v>
      </c>
      <c r="I5355">
        <v>3</v>
      </c>
      <c r="J5355" s="1" t="str">
        <f>+VLOOKUP(bloques1a3[[#This Row],[respuesta]],respuestas.emociones[],2,0)</f>
        <v>sorpresa</v>
      </c>
      <c r="K5355" s="1">
        <f>+VLOOKUP(bloques1a3[[#This Row],[niño]],BD.niños[[Código]:[edad]],5,0)</f>
        <v>5</v>
      </c>
      <c r="L5355" s="1">
        <f>+IF(bloques1a3[[#This Row],[correcta]]=bloques1a3[[#This Row],[respuesta]],1,0)</f>
        <v>1</v>
      </c>
      <c r="M5355" s="1">
        <f>+IF(bloques1a3[[#This Row],[Sexo]]="F",1,0)</f>
        <v>0</v>
      </c>
    </row>
    <row r="5356" spans="1:13" x14ac:dyDescent="0.55000000000000004">
      <c r="A5356">
        <v>18</v>
      </c>
      <c r="B5356" s="1" t="s">
        <v>555</v>
      </c>
      <c r="C5356" s="1" t="s">
        <v>5</v>
      </c>
      <c r="D5356">
        <v>6</v>
      </c>
      <c r="E5356" s="1" t="s">
        <v>168</v>
      </c>
      <c r="F5356">
        <v>6</v>
      </c>
      <c r="G5356" s="1" t="s">
        <v>376</v>
      </c>
      <c r="H5356" s="1" t="s">
        <v>29</v>
      </c>
      <c r="I5356">
        <v>3</v>
      </c>
      <c r="J5356" s="1" t="str">
        <f>+VLOOKUP(bloques1a3[[#This Row],[respuesta]],respuestas.emociones[],2,0)</f>
        <v>sorpresa</v>
      </c>
      <c r="K5356" s="1">
        <f>+VLOOKUP(bloques1a3[[#This Row],[niño]],BD.niños[[Código]:[edad]],5,0)</f>
        <v>7</v>
      </c>
      <c r="L5356" s="1">
        <f>+IF(bloques1a3[[#This Row],[correcta]]=bloques1a3[[#This Row],[respuesta]],1,0)</f>
        <v>1</v>
      </c>
      <c r="M5356" s="1">
        <f>+IF(bloques1a3[[#This Row],[Sexo]]="F",1,0)</f>
        <v>1</v>
      </c>
    </row>
    <row r="5357" spans="1:13" x14ac:dyDescent="0.55000000000000004">
      <c r="A5357">
        <v>18</v>
      </c>
      <c r="B5357" s="1" t="s">
        <v>555</v>
      </c>
      <c r="C5357" s="1" t="s">
        <v>5</v>
      </c>
      <c r="D5357">
        <v>6</v>
      </c>
      <c r="E5357" s="1" t="s">
        <v>172</v>
      </c>
      <c r="F5357">
        <v>5</v>
      </c>
      <c r="G5357" s="1" t="s">
        <v>376</v>
      </c>
      <c r="H5357" s="1" t="s">
        <v>29</v>
      </c>
      <c r="I5357">
        <v>3</v>
      </c>
      <c r="J5357" s="1" t="str">
        <f>+VLOOKUP(bloques1a3[[#This Row],[respuesta]],respuestas.emociones[],2,0)</f>
        <v>miedo</v>
      </c>
      <c r="K5357" s="1">
        <f>+VLOOKUP(bloques1a3[[#This Row],[niño]],BD.niños[[Código]:[edad]],5,0)</f>
        <v>8</v>
      </c>
      <c r="L5357" s="1">
        <f>+IF(bloques1a3[[#This Row],[correcta]]=bloques1a3[[#This Row],[respuesta]],1,0)</f>
        <v>0</v>
      </c>
      <c r="M5357" s="1">
        <f>+IF(bloques1a3[[#This Row],[Sexo]]="F",1,0)</f>
        <v>1</v>
      </c>
    </row>
    <row r="5358" spans="1:13" x14ac:dyDescent="0.55000000000000004">
      <c r="A5358">
        <v>18</v>
      </c>
      <c r="B5358" s="1" t="s">
        <v>555</v>
      </c>
      <c r="C5358" s="1" t="s">
        <v>5</v>
      </c>
      <c r="D5358">
        <v>6</v>
      </c>
      <c r="E5358" s="1" t="s">
        <v>176</v>
      </c>
      <c r="F5358">
        <v>6</v>
      </c>
      <c r="G5358" s="1" t="s">
        <v>375</v>
      </c>
      <c r="H5358" s="1" t="s">
        <v>29</v>
      </c>
      <c r="I5358">
        <v>3</v>
      </c>
      <c r="J5358" s="1" t="str">
        <f>+VLOOKUP(bloques1a3[[#This Row],[respuesta]],respuestas.emociones[],2,0)</f>
        <v>sorpresa</v>
      </c>
      <c r="K5358" s="1">
        <f>+VLOOKUP(bloques1a3[[#This Row],[niño]],BD.niños[[Código]:[edad]],5,0)</f>
        <v>5</v>
      </c>
      <c r="L5358" s="1">
        <f>+IF(bloques1a3[[#This Row],[correcta]]=bloques1a3[[#This Row],[respuesta]],1,0)</f>
        <v>1</v>
      </c>
      <c r="M5358" s="1">
        <f>+IF(bloques1a3[[#This Row],[Sexo]]="F",1,0)</f>
        <v>1</v>
      </c>
    </row>
    <row r="5359" spans="1:13" x14ac:dyDescent="0.55000000000000004">
      <c r="A5359">
        <v>18</v>
      </c>
      <c r="B5359" s="1" t="s">
        <v>555</v>
      </c>
      <c r="C5359" s="1" t="s">
        <v>5</v>
      </c>
      <c r="D5359">
        <v>6</v>
      </c>
      <c r="E5359" s="1" t="s">
        <v>180</v>
      </c>
      <c r="F5359">
        <v>6</v>
      </c>
      <c r="G5359" s="1" t="s">
        <v>376</v>
      </c>
      <c r="H5359" s="1" t="s">
        <v>29</v>
      </c>
      <c r="I5359">
        <v>3</v>
      </c>
      <c r="J5359" s="1" t="str">
        <f>+VLOOKUP(bloques1a3[[#This Row],[respuesta]],respuestas.emociones[],2,0)</f>
        <v>sorpresa</v>
      </c>
      <c r="K5359" s="1">
        <f>+VLOOKUP(bloques1a3[[#This Row],[niño]],BD.niños[[Código]:[edad]],5,0)</f>
        <v>8</v>
      </c>
      <c r="L5359" s="1">
        <f>+IF(bloques1a3[[#This Row],[correcta]]=bloques1a3[[#This Row],[respuesta]],1,0)</f>
        <v>1</v>
      </c>
      <c r="M5359" s="1">
        <f>+IF(bloques1a3[[#This Row],[Sexo]]="F",1,0)</f>
        <v>1</v>
      </c>
    </row>
    <row r="5360" spans="1:13" x14ac:dyDescent="0.55000000000000004">
      <c r="A5360">
        <v>18</v>
      </c>
      <c r="B5360" s="1" t="s">
        <v>555</v>
      </c>
      <c r="C5360" s="1" t="s">
        <v>5</v>
      </c>
      <c r="D5360">
        <v>6</v>
      </c>
      <c r="E5360" s="1" t="s">
        <v>234</v>
      </c>
      <c r="F5360">
        <v>6</v>
      </c>
      <c r="G5360" s="1" t="s">
        <v>377</v>
      </c>
      <c r="H5360" s="1" t="s">
        <v>28</v>
      </c>
      <c r="I5360">
        <v>3</v>
      </c>
      <c r="J5360" s="1" t="str">
        <f>+VLOOKUP(bloques1a3[[#This Row],[respuesta]],respuestas.emociones[],2,0)</f>
        <v>sorpresa</v>
      </c>
      <c r="K5360" s="1">
        <f>+VLOOKUP(bloques1a3[[#This Row],[niño]],BD.niños[[Código]:[edad]],5,0)</f>
        <v>10</v>
      </c>
      <c r="L5360" s="1">
        <f>+IF(bloques1a3[[#This Row],[correcta]]=bloques1a3[[#This Row],[respuesta]],1,0)</f>
        <v>1</v>
      </c>
      <c r="M5360" s="1">
        <f>+IF(bloques1a3[[#This Row],[Sexo]]="F",1,0)</f>
        <v>0</v>
      </c>
    </row>
    <row r="5361" spans="1:13" x14ac:dyDescent="0.55000000000000004">
      <c r="A5361">
        <v>18</v>
      </c>
      <c r="B5361" s="1" t="s">
        <v>555</v>
      </c>
      <c r="C5361" s="1" t="s">
        <v>5</v>
      </c>
      <c r="D5361">
        <v>6</v>
      </c>
      <c r="E5361" s="1" t="s">
        <v>238</v>
      </c>
      <c r="F5361">
        <v>5</v>
      </c>
      <c r="G5361" s="1" t="s">
        <v>377</v>
      </c>
      <c r="H5361" s="1" t="s">
        <v>28</v>
      </c>
      <c r="I5361">
        <v>3</v>
      </c>
      <c r="J5361" s="1" t="str">
        <f>+VLOOKUP(bloques1a3[[#This Row],[respuesta]],respuestas.emociones[],2,0)</f>
        <v>miedo</v>
      </c>
      <c r="K5361" s="1">
        <f>+VLOOKUP(bloques1a3[[#This Row],[niño]],BD.niños[[Código]:[edad]],5,0)</f>
        <v>10</v>
      </c>
      <c r="L5361" s="1">
        <f>+IF(bloques1a3[[#This Row],[correcta]]=bloques1a3[[#This Row],[respuesta]],1,0)</f>
        <v>0</v>
      </c>
      <c r="M5361" s="1">
        <f>+IF(bloques1a3[[#This Row],[Sexo]]="F",1,0)</f>
        <v>0</v>
      </c>
    </row>
    <row r="5362" spans="1:13" x14ac:dyDescent="0.55000000000000004">
      <c r="A5362">
        <v>18</v>
      </c>
      <c r="B5362" s="1" t="s">
        <v>555</v>
      </c>
      <c r="C5362" s="1" t="s">
        <v>5</v>
      </c>
      <c r="D5362">
        <v>6</v>
      </c>
      <c r="E5362" s="1" t="s">
        <v>241</v>
      </c>
      <c r="F5362">
        <v>7</v>
      </c>
      <c r="G5362" s="1" t="s">
        <v>377</v>
      </c>
      <c r="H5362" s="1" t="s">
        <v>29</v>
      </c>
      <c r="I5362">
        <v>3</v>
      </c>
      <c r="J5362" s="1" t="str">
        <f>+VLOOKUP(bloques1a3[[#This Row],[respuesta]],respuestas.emociones[],2,0)</f>
        <v>asco</v>
      </c>
      <c r="K5362" s="1">
        <f>+VLOOKUP(bloques1a3[[#This Row],[niño]],BD.niños[[Código]:[edad]],5,0)</f>
        <v>10</v>
      </c>
      <c r="L5362" s="1">
        <f>+IF(bloques1a3[[#This Row],[correcta]]=bloques1a3[[#This Row],[respuesta]],1,0)</f>
        <v>0</v>
      </c>
      <c r="M5362" s="1">
        <f>+IF(bloques1a3[[#This Row],[Sexo]]="F",1,0)</f>
        <v>1</v>
      </c>
    </row>
    <row r="5363" spans="1:13" x14ac:dyDescent="0.55000000000000004">
      <c r="A5363">
        <v>18</v>
      </c>
      <c r="B5363" s="1" t="s">
        <v>555</v>
      </c>
      <c r="C5363" s="1" t="s">
        <v>5</v>
      </c>
      <c r="D5363">
        <v>6</v>
      </c>
      <c r="E5363" s="1" t="s">
        <v>245</v>
      </c>
      <c r="F5363">
        <v>6</v>
      </c>
      <c r="G5363" s="1" t="s">
        <v>376</v>
      </c>
      <c r="H5363" s="1" t="s">
        <v>28</v>
      </c>
      <c r="I5363">
        <v>3</v>
      </c>
      <c r="J5363" s="1" t="str">
        <f>+VLOOKUP(bloques1a3[[#This Row],[respuesta]],respuestas.emociones[],2,0)</f>
        <v>sorpresa</v>
      </c>
      <c r="K5363" s="1">
        <f>+VLOOKUP(bloques1a3[[#This Row],[niño]],BD.niños[[Código]:[edad]],5,0)</f>
        <v>8</v>
      </c>
      <c r="L5363" s="1">
        <f>+IF(bloques1a3[[#This Row],[correcta]]=bloques1a3[[#This Row],[respuesta]],1,0)</f>
        <v>1</v>
      </c>
      <c r="M5363" s="1">
        <f>+IF(bloques1a3[[#This Row],[Sexo]]="F",1,0)</f>
        <v>0</v>
      </c>
    </row>
    <row r="5364" spans="1:13" x14ac:dyDescent="0.55000000000000004">
      <c r="A5364">
        <v>18</v>
      </c>
      <c r="B5364" s="1" t="s">
        <v>555</v>
      </c>
      <c r="C5364" s="1" t="s">
        <v>5</v>
      </c>
      <c r="D5364">
        <v>6</v>
      </c>
      <c r="E5364" s="1" t="s">
        <v>249</v>
      </c>
      <c r="F5364">
        <v>1</v>
      </c>
      <c r="G5364" s="1" t="s">
        <v>375</v>
      </c>
      <c r="H5364" s="1" t="s">
        <v>28</v>
      </c>
      <c r="I5364">
        <v>3</v>
      </c>
      <c r="J5364" s="1" t="str">
        <f>+VLOOKUP(bloques1a3[[#This Row],[respuesta]],respuestas.emociones[],2,0)</f>
        <v>neutra</v>
      </c>
      <c r="K5364" s="1">
        <f>+VLOOKUP(bloques1a3[[#This Row],[niño]],BD.niños[[Código]:[edad]],5,0)</f>
        <v>6</v>
      </c>
      <c r="L5364" s="1">
        <f>+IF(bloques1a3[[#This Row],[correcta]]=bloques1a3[[#This Row],[respuesta]],1,0)</f>
        <v>0</v>
      </c>
      <c r="M5364" s="1">
        <f>+IF(bloques1a3[[#This Row],[Sexo]]="F",1,0)</f>
        <v>0</v>
      </c>
    </row>
    <row r="5365" spans="1:13" x14ac:dyDescent="0.55000000000000004">
      <c r="A5365">
        <v>18</v>
      </c>
      <c r="B5365" s="1" t="s">
        <v>555</v>
      </c>
      <c r="C5365" s="1" t="s">
        <v>5</v>
      </c>
      <c r="D5365">
        <v>6</v>
      </c>
      <c r="E5365" s="1" t="s">
        <v>253</v>
      </c>
      <c r="F5365">
        <v>5</v>
      </c>
      <c r="G5365" s="1" t="s">
        <v>376</v>
      </c>
      <c r="H5365" s="1" t="s">
        <v>28</v>
      </c>
      <c r="I5365">
        <v>3</v>
      </c>
      <c r="J5365" s="1" t="str">
        <f>+VLOOKUP(bloques1a3[[#This Row],[respuesta]],respuestas.emociones[],2,0)</f>
        <v>miedo</v>
      </c>
      <c r="K5365" s="1">
        <f>+VLOOKUP(bloques1a3[[#This Row],[niño]],BD.niños[[Código]:[edad]],5,0)</f>
        <v>7</v>
      </c>
      <c r="L5365" s="1">
        <f>+IF(bloques1a3[[#This Row],[correcta]]=bloques1a3[[#This Row],[respuesta]],1,0)</f>
        <v>0</v>
      </c>
      <c r="M5365" s="1">
        <f>+IF(bloques1a3[[#This Row],[Sexo]]="F",1,0)</f>
        <v>0</v>
      </c>
    </row>
    <row r="5366" spans="1:13" x14ac:dyDescent="0.55000000000000004">
      <c r="A5366">
        <v>18</v>
      </c>
      <c r="B5366" s="1" t="s">
        <v>555</v>
      </c>
      <c r="C5366" s="1" t="s">
        <v>5</v>
      </c>
      <c r="D5366">
        <v>6</v>
      </c>
      <c r="E5366" s="1" t="s">
        <v>257</v>
      </c>
      <c r="F5366">
        <v>5</v>
      </c>
      <c r="G5366" s="1" t="s">
        <v>376</v>
      </c>
      <c r="H5366" s="1" t="s">
        <v>28</v>
      </c>
      <c r="I5366">
        <v>3</v>
      </c>
      <c r="J5366" s="1" t="str">
        <f>+VLOOKUP(bloques1a3[[#This Row],[respuesta]],respuestas.emociones[],2,0)</f>
        <v>miedo</v>
      </c>
      <c r="K5366" s="1">
        <f>+VLOOKUP(bloques1a3[[#This Row],[niño]],BD.niños[[Código]:[edad]],5,0)</f>
        <v>8</v>
      </c>
      <c r="L5366" s="1">
        <f>+IF(bloques1a3[[#This Row],[correcta]]=bloques1a3[[#This Row],[respuesta]],1,0)</f>
        <v>0</v>
      </c>
      <c r="M5366" s="1">
        <f>+IF(bloques1a3[[#This Row],[Sexo]]="F",1,0)</f>
        <v>0</v>
      </c>
    </row>
    <row r="5367" spans="1:13" x14ac:dyDescent="0.55000000000000004">
      <c r="A5367">
        <v>18</v>
      </c>
      <c r="B5367" s="1" t="s">
        <v>555</v>
      </c>
      <c r="C5367" s="1" t="s">
        <v>5</v>
      </c>
      <c r="D5367">
        <v>6</v>
      </c>
      <c r="E5367" s="1" t="s">
        <v>299</v>
      </c>
      <c r="F5367">
        <v>6</v>
      </c>
      <c r="G5367" s="1" t="s">
        <v>376</v>
      </c>
      <c r="H5367" s="1" t="s">
        <v>28</v>
      </c>
      <c r="I5367">
        <v>3</v>
      </c>
      <c r="J5367" s="1" t="str">
        <f>+VLOOKUP(bloques1a3[[#This Row],[respuesta]],respuestas.emociones[],2,0)</f>
        <v>sorpresa</v>
      </c>
      <c r="K5367" s="1">
        <f>+VLOOKUP(bloques1a3[[#This Row],[niño]],BD.niños[[Código]:[edad]],5,0)</f>
        <v>8</v>
      </c>
      <c r="L5367" s="1">
        <f>+IF(bloques1a3[[#This Row],[correcta]]=bloques1a3[[#This Row],[respuesta]],1,0)</f>
        <v>1</v>
      </c>
      <c r="M5367" s="1">
        <f>+IF(bloques1a3[[#This Row],[Sexo]]="F",1,0)</f>
        <v>0</v>
      </c>
    </row>
    <row r="5368" spans="1:13" x14ac:dyDescent="0.55000000000000004">
      <c r="A5368">
        <v>18</v>
      </c>
      <c r="B5368" s="1" t="s">
        <v>555</v>
      </c>
      <c r="C5368" s="1" t="s">
        <v>5</v>
      </c>
      <c r="D5368">
        <v>6</v>
      </c>
      <c r="E5368" s="1" t="s">
        <v>301</v>
      </c>
      <c r="F5368">
        <v>6</v>
      </c>
      <c r="G5368" s="1" t="s">
        <v>375</v>
      </c>
      <c r="H5368" s="1" t="s">
        <v>28</v>
      </c>
      <c r="I5368">
        <v>3</v>
      </c>
      <c r="J5368" s="1" t="str">
        <f>+VLOOKUP(bloques1a3[[#This Row],[respuesta]],respuestas.emociones[],2,0)</f>
        <v>sorpresa</v>
      </c>
      <c r="K5368" s="1">
        <f>+VLOOKUP(bloques1a3[[#This Row],[niño]],BD.niños[[Código]:[edad]],5,0)</f>
        <v>5</v>
      </c>
      <c r="L5368" s="1">
        <f>+IF(bloques1a3[[#This Row],[correcta]]=bloques1a3[[#This Row],[respuesta]],1,0)</f>
        <v>1</v>
      </c>
      <c r="M5368" s="1">
        <f>+IF(bloques1a3[[#This Row],[Sexo]]="F",1,0)</f>
        <v>0</v>
      </c>
    </row>
    <row r="5369" spans="1:13" x14ac:dyDescent="0.55000000000000004">
      <c r="A5369">
        <v>18</v>
      </c>
      <c r="B5369" s="1" t="s">
        <v>555</v>
      </c>
      <c r="C5369" s="1" t="s">
        <v>5</v>
      </c>
      <c r="D5369">
        <v>6</v>
      </c>
      <c r="E5369" s="1" t="s">
        <v>305</v>
      </c>
      <c r="F5369">
        <v>6</v>
      </c>
      <c r="G5369" s="1" t="s">
        <v>376</v>
      </c>
      <c r="H5369" s="1" t="s">
        <v>28</v>
      </c>
      <c r="I5369">
        <v>3</v>
      </c>
      <c r="J5369" s="1" t="str">
        <f>+VLOOKUP(bloques1a3[[#This Row],[respuesta]],respuestas.emociones[],2,0)</f>
        <v>sorpresa</v>
      </c>
      <c r="K5369" s="1">
        <f>+VLOOKUP(bloques1a3[[#This Row],[niño]],BD.niños[[Código]:[edad]],5,0)</f>
        <v>8</v>
      </c>
      <c r="L5369" s="1">
        <f>+IF(bloques1a3[[#This Row],[correcta]]=bloques1a3[[#This Row],[respuesta]],1,0)</f>
        <v>1</v>
      </c>
      <c r="M5369" s="1">
        <f>+IF(bloques1a3[[#This Row],[Sexo]]="F",1,0)</f>
        <v>0</v>
      </c>
    </row>
    <row r="5370" spans="1:13" x14ac:dyDescent="0.55000000000000004">
      <c r="A5370">
        <v>18</v>
      </c>
      <c r="B5370" s="1" t="s">
        <v>555</v>
      </c>
      <c r="C5370" s="1" t="s">
        <v>5</v>
      </c>
      <c r="D5370">
        <v>6</v>
      </c>
      <c r="E5370" s="1" t="s">
        <v>308</v>
      </c>
      <c r="F5370">
        <v>5</v>
      </c>
      <c r="G5370" s="1" t="s">
        <v>377</v>
      </c>
      <c r="H5370" s="1" t="s">
        <v>28</v>
      </c>
      <c r="I5370">
        <v>3</v>
      </c>
      <c r="J5370" s="1" t="str">
        <f>+VLOOKUP(bloques1a3[[#This Row],[respuesta]],respuestas.emociones[],2,0)</f>
        <v>miedo</v>
      </c>
      <c r="K5370" s="1">
        <f>+VLOOKUP(bloques1a3[[#This Row],[niño]],BD.niños[[Código]:[edad]],5,0)</f>
        <v>9</v>
      </c>
      <c r="L5370" s="1">
        <f>+IF(bloques1a3[[#This Row],[correcta]]=bloques1a3[[#This Row],[respuesta]],1,0)</f>
        <v>0</v>
      </c>
      <c r="M5370" s="1">
        <f>+IF(bloques1a3[[#This Row],[Sexo]]="F",1,0)</f>
        <v>0</v>
      </c>
    </row>
    <row r="5371" spans="1:13" x14ac:dyDescent="0.55000000000000004">
      <c r="A5371">
        <v>18</v>
      </c>
      <c r="B5371" s="1" t="s">
        <v>555</v>
      </c>
      <c r="C5371" s="1" t="s">
        <v>5</v>
      </c>
      <c r="D5371">
        <v>6</v>
      </c>
      <c r="E5371" s="1" t="s">
        <v>311</v>
      </c>
      <c r="F5371">
        <v>6</v>
      </c>
      <c r="G5371" s="1" t="s">
        <v>377</v>
      </c>
      <c r="H5371" s="1" t="s">
        <v>28</v>
      </c>
      <c r="I5371">
        <v>3</v>
      </c>
      <c r="J5371" s="1" t="str">
        <f>+VLOOKUP(bloques1a3[[#This Row],[respuesta]],respuestas.emociones[],2,0)</f>
        <v>sorpresa</v>
      </c>
      <c r="K5371" s="1">
        <f>+VLOOKUP(bloques1a3[[#This Row],[niño]],BD.niños[[Código]:[edad]],5,0)</f>
        <v>10</v>
      </c>
      <c r="L5371" s="1">
        <f>+IF(bloques1a3[[#This Row],[correcta]]=bloques1a3[[#This Row],[respuesta]],1,0)</f>
        <v>1</v>
      </c>
      <c r="M5371" s="1">
        <f>+IF(bloques1a3[[#This Row],[Sexo]]="F",1,0)</f>
        <v>0</v>
      </c>
    </row>
    <row r="5372" spans="1:13" x14ac:dyDescent="0.55000000000000004">
      <c r="A5372">
        <v>18</v>
      </c>
      <c r="B5372" s="1" t="s">
        <v>555</v>
      </c>
      <c r="C5372" s="1" t="s">
        <v>5</v>
      </c>
      <c r="D5372">
        <v>6</v>
      </c>
      <c r="E5372" s="1" t="s">
        <v>314</v>
      </c>
      <c r="F5372">
        <v>6</v>
      </c>
      <c r="G5372" s="1" t="s">
        <v>377</v>
      </c>
      <c r="H5372" s="1" t="s">
        <v>28</v>
      </c>
      <c r="I5372">
        <v>3</v>
      </c>
      <c r="J5372" s="1" t="str">
        <f>+VLOOKUP(bloques1a3[[#This Row],[respuesta]],respuestas.emociones[],2,0)</f>
        <v>sorpresa</v>
      </c>
      <c r="K5372" s="1">
        <f>+VLOOKUP(bloques1a3[[#This Row],[niño]],BD.niños[[Código]:[edad]],5,0)</f>
        <v>10</v>
      </c>
      <c r="L5372" s="1">
        <f>+IF(bloques1a3[[#This Row],[correcta]]=bloques1a3[[#This Row],[respuesta]],1,0)</f>
        <v>1</v>
      </c>
      <c r="M5372" s="1">
        <f>+IF(bloques1a3[[#This Row],[Sexo]]="F",1,0)</f>
        <v>0</v>
      </c>
    </row>
    <row r="5373" spans="1:13" x14ac:dyDescent="0.55000000000000004">
      <c r="A5373">
        <v>18</v>
      </c>
      <c r="B5373" s="1" t="s">
        <v>555</v>
      </c>
      <c r="C5373" s="1" t="s">
        <v>5</v>
      </c>
      <c r="D5373">
        <v>6</v>
      </c>
      <c r="E5373" s="1" t="s">
        <v>372</v>
      </c>
      <c r="F5373">
        <v>6</v>
      </c>
      <c r="G5373" s="1" t="s">
        <v>377</v>
      </c>
      <c r="H5373" s="1" t="s">
        <v>28</v>
      </c>
      <c r="I5373">
        <v>3</v>
      </c>
      <c r="J5373" s="1" t="str">
        <f>+VLOOKUP(bloques1a3[[#This Row],[respuesta]],respuestas.emociones[],2,0)</f>
        <v>sorpresa</v>
      </c>
      <c r="K5373" s="1">
        <f>+VLOOKUP(bloques1a3[[#This Row],[niño]],BD.niños[[Código]:[edad]],5,0)</f>
        <v>9</v>
      </c>
      <c r="L5373" s="1">
        <f>+IF(bloques1a3[[#This Row],[correcta]]=bloques1a3[[#This Row],[respuesta]],1,0)</f>
        <v>1</v>
      </c>
      <c r="M5373" s="1">
        <f>+IF(bloques1a3[[#This Row],[Sexo]]="F",1,0)</f>
        <v>0</v>
      </c>
    </row>
    <row r="5374" spans="1:13" x14ac:dyDescent="0.55000000000000004">
      <c r="A5374">
        <v>18</v>
      </c>
      <c r="B5374" s="1" t="s">
        <v>555</v>
      </c>
      <c r="C5374" s="1" t="s">
        <v>5</v>
      </c>
      <c r="D5374">
        <v>6</v>
      </c>
      <c r="E5374" s="1" t="s">
        <v>337</v>
      </c>
      <c r="F5374">
        <v>6</v>
      </c>
      <c r="G5374" s="1" t="s">
        <v>376</v>
      </c>
      <c r="H5374" s="1" t="s">
        <v>28</v>
      </c>
      <c r="I5374">
        <v>3</v>
      </c>
      <c r="J5374" s="1" t="str">
        <f>+VLOOKUP(bloques1a3[[#This Row],[respuesta]],respuestas.emociones[],2,0)</f>
        <v>sorpresa</v>
      </c>
      <c r="K5374" s="1">
        <f>+VLOOKUP(bloques1a3[[#This Row],[niño]],BD.niños[[Código]:[edad]],5,0)</f>
        <v>8</v>
      </c>
      <c r="L5374" s="1">
        <f>+IF(bloques1a3[[#This Row],[correcta]]=bloques1a3[[#This Row],[respuesta]],1,0)</f>
        <v>1</v>
      </c>
      <c r="M5374" s="1">
        <f>+IF(bloques1a3[[#This Row],[Sexo]]="F",1,0)</f>
        <v>0</v>
      </c>
    </row>
    <row r="5375" spans="1:13" x14ac:dyDescent="0.55000000000000004">
      <c r="A5375">
        <v>18</v>
      </c>
      <c r="B5375" s="1" t="s">
        <v>555</v>
      </c>
      <c r="C5375" s="1" t="s">
        <v>5</v>
      </c>
      <c r="D5375">
        <v>6</v>
      </c>
      <c r="E5375" s="1" t="s">
        <v>341</v>
      </c>
      <c r="F5375">
        <v>6</v>
      </c>
      <c r="G5375" s="1" t="s">
        <v>376</v>
      </c>
      <c r="H5375" s="1" t="s">
        <v>29</v>
      </c>
      <c r="I5375">
        <v>3</v>
      </c>
      <c r="J5375" s="1" t="str">
        <f>+VLOOKUP(bloques1a3[[#This Row],[respuesta]],respuestas.emociones[],2,0)</f>
        <v>sorpresa</v>
      </c>
      <c r="K5375" s="1">
        <f>+VLOOKUP(bloques1a3[[#This Row],[niño]],BD.niños[[Código]:[edad]],5,0)</f>
        <v>8</v>
      </c>
      <c r="L5375" s="1">
        <f>+IF(bloques1a3[[#This Row],[correcta]]=bloques1a3[[#This Row],[respuesta]],1,0)</f>
        <v>1</v>
      </c>
      <c r="M5375" s="1">
        <f>+IF(bloques1a3[[#This Row],[Sexo]]="F",1,0)</f>
        <v>1</v>
      </c>
    </row>
    <row r="5376" spans="1:13" x14ac:dyDescent="0.55000000000000004">
      <c r="A5376">
        <v>18</v>
      </c>
      <c r="B5376" s="1" t="s">
        <v>555</v>
      </c>
      <c r="C5376" s="1" t="s">
        <v>5</v>
      </c>
      <c r="D5376">
        <v>6</v>
      </c>
      <c r="E5376" s="1" t="s">
        <v>344</v>
      </c>
      <c r="F5376">
        <v>6</v>
      </c>
      <c r="G5376" s="1" t="s">
        <v>375</v>
      </c>
      <c r="H5376" s="1" t="s">
        <v>29</v>
      </c>
      <c r="I5376">
        <v>3</v>
      </c>
      <c r="J5376" s="1" t="str">
        <f>+VLOOKUP(bloques1a3[[#This Row],[respuesta]],respuestas.emociones[],2,0)</f>
        <v>sorpresa</v>
      </c>
      <c r="K5376" s="1">
        <f>+VLOOKUP(bloques1a3[[#This Row],[niño]],BD.niños[[Código]:[edad]],5,0)</f>
        <v>6</v>
      </c>
      <c r="L5376" s="1">
        <f>+IF(bloques1a3[[#This Row],[correcta]]=bloques1a3[[#This Row],[respuesta]],1,0)</f>
        <v>1</v>
      </c>
      <c r="M5376" s="1">
        <f>+IF(bloques1a3[[#This Row],[Sexo]]="F",1,0)</f>
        <v>1</v>
      </c>
    </row>
    <row r="5377" spans="1:13" x14ac:dyDescent="0.55000000000000004">
      <c r="A5377">
        <v>18</v>
      </c>
      <c r="B5377" s="1" t="s">
        <v>555</v>
      </c>
      <c r="C5377" s="1" t="s">
        <v>5</v>
      </c>
      <c r="D5377">
        <v>6</v>
      </c>
      <c r="E5377" s="1" t="s">
        <v>348</v>
      </c>
      <c r="F5377">
        <v>6</v>
      </c>
      <c r="G5377" s="1" t="s">
        <v>375</v>
      </c>
      <c r="H5377" s="1" t="s">
        <v>28</v>
      </c>
      <c r="I5377">
        <v>3</v>
      </c>
      <c r="J5377" s="1" t="str">
        <f>+VLOOKUP(bloques1a3[[#This Row],[respuesta]],respuestas.emociones[],2,0)</f>
        <v>sorpresa</v>
      </c>
      <c r="K5377" s="1">
        <f>+VLOOKUP(bloques1a3[[#This Row],[niño]],BD.niños[[Código]:[edad]],5,0)</f>
        <v>6</v>
      </c>
      <c r="L5377" s="1">
        <f>+IF(bloques1a3[[#This Row],[correcta]]=bloques1a3[[#This Row],[respuesta]],1,0)</f>
        <v>1</v>
      </c>
      <c r="M5377" s="1">
        <f>+IF(bloques1a3[[#This Row],[Sexo]]="F",1,0)</f>
        <v>0</v>
      </c>
    </row>
    <row r="5378" spans="1:13" x14ac:dyDescent="0.55000000000000004">
      <c r="A5378">
        <v>19</v>
      </c>
      <c r="B5378" s="1" t="s">
        <v>556</v>
      </c>
      <c r="C5378" s="1" t="s">
        <v>3</v>
      </c>
      <c r="D5378">
        <v>4</v>
      </c>
      <c r="E5378" s="1" t="s">
        <v>89</v>
      </c>
      <c r="F5378">
        <v>3</v>
      </c>
      <c r="G5378" s="1" t="s">
        <v>377</v>
      </c>
      <c r="H5378" s="1" t="s">
        <v>29</v>
      </c>
      <c r="I5378">
        <v>3</v>
      </c>
      <c r="J5378" s="1" t="str">
        <f>+VLOOKUP(bloques1a3[[#This Row],[respuesta]],respuestas.emociones[],2,0)</f>
        <v>tristeza</v>
      </c>
      <c r="K5378" s="1">
        <f>+VLOOKUP(bloques1a3[[#This Row],[niño]],BD.niños[[Código]:[edad]],5,0)</f>
        <v>10</v>
      </c>
      <c r="L5378" s="1">
        <f>+IF(bloques1a3[[#This Row],[correcta]]=bloques1a3[[#This Row],[respuesta]],1,0)</f>
        <v>0</v>
      </c>
      <c r="M5378" s="1">
        <f>+IF(bloques1a3[[#This Row],[Sexo]]="F",1,0)</f>
        <v>1</v>
      </c>
    </row>
    <row r="5379" spans="1:13" x14ac:dyDescent="0.55000000000000004">
      <c r="A5379">
        <v>19</v>
      </c>
      <c r="B5379" s="1" t="s">
        <v>556</v>
      </c>
      <c r="C5379" s="1" t="s">
        <v>3</v>
      </c>
      <c r="D5379">
        <v>4</v>
      </c>
      <c r="E5379" s="1" t="s">
        <v>93</v>
      </c>
      <c r="F5379">
        <v>7</v>
      </c>
      <c r="G5379" s="1" t="s">
        <v>377</v>
      </c>
      <c r="H5379" s="1" t="s">
        <v>29</v>
      </c>
      <c r="I5379">
        <v>3</v>
      </c>
      <c r="J5379" s="1" t="str">
        <f>+VLOOKUP(bloques1a3[[#This Row],[respuesta]],respuestas.emociones[],2,0)</f>
        <v>asco</v>
      </c>
      <c r="K5379" s="1">
        <f>+VLOOKUP(bloques1a3[[#This Row],[niño]],BD.niños[[Código]:[edad]],5,0)</f>
        <v>10</v>
      </c>
      <c r="L5379" s="1">
        <f>+IF(bloques1a3[[#This Row],[correcta]]=bloques1a3[[#This Row],[respuesta]],1,0)</f>
        <v>0</v>
      </c>
      <c r="M5379" s="1">
        <f>+IF(bloques1a3[[#This Row],[Sexo]]="F",1,0)</f>
        <v>1</v>
      </c>
    </row>
    <row r="5380" spans="1:13" x14ac:dyDescent="0.55000000000000004">
      <c r="A5380">
        <v>19</v>
      </c>
      <c r="B5380" s="1" t="s">
        <v>556</v>
      </c>
      <c r="C5380" s="1" t="s">
        <v>3</v>
      </c>
      <c r="D5380">
        <v>4</v>
      </c>
      <c r="E5380" s="1" t="s">
        <v>97</v>
      </c>
      <c r="F5380">
        <v>4</v>
      </c>
      <c r="G5380" s="1" t="s">
        <v>377</v>
      </c>
      <c r="H5380" s="1" t="s">
        <v>29</v>
      </c>
      <c r="I5380">
        <v>3</v>
      </c>
      <c r="J5380" s="1" t="str">
        <f>+VLOOKUP(bloques1a3[[#This Row],[respuesta]],respuestas.emociones[],2,0)</f>
        <v>enojo</v>
      </c>
      <c r="K5380" s="1">
        <f>+VLOOKUP(bloques1a3[[#This Row],[niño]],BD.niños[[Código]:[edad]],5,0)</f>
        <v>10</v>
      </c>
      <c r="L5380" s="1">
        <f>+IF(bloques1a3[[#This Row],[correcta]]=bloques1a3[[#This Row],[respuesta]],1,0)</f>
        <v>1</v>
      </c>
      <c r="M5380" s="1">
        <f>+IF(bloques1a3[[#This Row],[Sexo]]="F",1,0)</f>
        <v>1</v>
      </c>
    </row>
    <row r="5381" spans="1:13" x14ac:dyDescent="0.55000000000000004">
      <c r="A5381">
        <v>19</v>
      </c>
      <c r="B5381" s="1" t="s">
        <v>556</v>
      </c>
      <c r="C5381" s="1" t="s">
        <v>3</v>
      </c>
      <c r="D5381">
        <v>4</v>
      </c>
      <c r="E5381" s="1" t="s">
        <v>101</v>
      </c>
      <c r="F5381">
        <v>4</v>
      </c>
      <c r="G5381" s="1" t="s">
        <v>377</v>
      </c>
      <c r="H5381" s="1" t="s">
        <v>29</v>
      </c>
      <c r="I5381">
        <v>3</v>
      </c>
      <c r="J5381" s="1" t="str">
        <f>+VLOOKUP(bloques1a3[[#This Row],[respuesta]],respuestas.emociones[],2,0)</f>
        <v>enojo</v>
      </c>
      <c r="K5381" s="1">
        <f>+VLOOKUP(bloques1a3[[#This Row],[niño]],BD.niños[[Código]:[edad]],5,0)</f>
        <v>10</v>
      </c>
      <c r="L5381" s="1">
        <f>+IF(bloques1a3[[#This Row],[correcta]]=bloques1a3[[#This Row],[respuesta]],1,0)</f>
        <v>1</v>
      </c>
      <c r="M5381" s="1">
        <f>+IF(bloques1a3[[#This Row],[Sexo]]="F",1,0)</f>
        <v>1</v>
      </c>
    </row>
    <row r="5382" spans="1:13" x14ac:dyDescent="0.55000000000000004">
      <c r="A5382">
        <v>19</v>
      </c>
      <c r="B5382" s="1" t="s">
        <v>556</v>
      </c>
      <c r="C5382" s="1" t="s">
        <v>3</v>
      </c>
      <c r="D5382">
        <v>4</v>
      </c>
      <c r="E5382" s="1" t="s">
        <v>150</v>
      </c>
      <c r="F5382">
        <v>4</v>
      </c>
      <c r="G5382" s="1" t="s">
        <v>375</v>
      </c>
      <c r="H5382" s="1" t="s">
        <v>29</v>
      </c>
      <c r="I5382">
        <v>3</v>
      </c>
      <c r="J5382" s="1" t="str">
        <f>+VLOOKUP(bloques1a3[[#This Row],[respuesta]],respuestas.emociones[],2,0)</f>
        <v>enojo</v>
      </c>
      <c r="K5382" s="1">
        <f>+VLOOKUP(bloques1a3[[#This Row],[niño]],BD.niños[[Código]:[edad]],5,0)</f>
        <v>6</v>
      </c>
      <c r="L5382" s="1">
        <f>+IF(bloques1a3[[#This Row],[correcta]]=bloques1a3[[#This Row],[respuesta]],1,0)</f>
        <v>1</v>
      </c>
      <c r="M5382" s="1">
        <f>+IF(bloques1a3[[#This Row],[Sexo]]="F",1,0)</f>
        <v>1</v>
      </c>
    </row>
    <row r="5383" spans="1:13" x14ac:dyDescent="0.55000000000000004">
      <c r="A5383">
        <v>19</v>
      </c>
      <c r="B5383" s="1" t="s">
        <v>556</v>
      </c>
      <c r="C5383" s="1" t="s">
        <v>3</v>
      </c>
      <c r="D5383">
        <v>4</v>
      </c>
      <c r="E5383" s="1" t="s">
        <v>153</v>
      </c>
      <c r="F5383">
        <v>4</v>
      </c>
      <c r="G5383" s="1" t="s">
        <v>376</v>
      </c>
      <c r="H5383" s="1" t="s">
        <v>28</v>
      </c>
      <c r="I5383">
        <v>3</v>
      </c>
      <c r="J5383" s="1" t="str">
        <f>+VLOOKUP(bloques1a3[[#This Row],[respuesta]],respuestas.emociones[],2,0)</f>
        <v>enojo</v>
      </c>
      <c r="K5383" s="1">
        <f>+VLOOKUP(bloques1a3[[#This Row],[niño]],BD.niños[[Código]:[edad]],5,0)</f>
        <v>7</v>
      </c>
      <c r="L5383" s="1">
        <f>+IF(bloques1a3[[#This Row],[correcta]]=bloques1a3[[#This Row],[respuesta]],1,0)</f>
        <v>1</v>
      </c>
      <c r="M5383" s="1">
        <f>+IF(bloques1a3[[#This Row],[Sexo]]="F",1,0)</f>
        <v>0</v>
      </c>
    </row>
    <row r="5384" spans="1:13" x14ac:dyDescent="0.55000000000000004">
      <c r="A5384">
        <v>19</v>
      </c>
      <c r="B5384" s="1" t="s">
        <v>556</v>
      </c>
      <c r="C5384" s="1" t="s">
        <v>3</v>
      </c>
      <c r="D5384">
        <v>4</v>
      </c>
      <c r="E5384" s="1" t="s">
        <v>157</v>
      </c>
      <c r="F5384">
        <v>4</v>
      </c>
      <c r="G5384" s="1" t="s">
        <v>376</v>
      </c>
      <c r="H5384" s="1" t="s">
        <v>28</v>
      </c>
      <c r="I5384">
        <v>3</v>
      </c>
      <c r="J5384" s="1" t="str">
        <f>+VLOOKUP(bloques1a3[[#This Row],[respuesta]],respuestas.emociones[],2,0)</f>
        <v>enojo</v>
      </c>
      <c r="K5384" s="1">
        <f>+VLOOKUP(bloques1a3[[#This Row],[niño]],BD.niños[[Código]:[edad]],5,0)</f>
        <v>7</v>
      </c>
      <c r="L5384" s="1">
        <f>+IF(bloques1a3[[#This Row],[correcta]]=bloques1a3[[#This Row],[respuesta]],1,0)</f>
        <v>1</v>
      </c>
      <c r="M5384" s="1">
        <f>+IF(bloques1a3[[#This Row],[Sexo]]="F",1,0)</f>
        <v>0</v>
      </c>
    </row>
    <row r="5385" spans="1:13" x14ac:dyDescent="0.55000000000000004">
      <c r="A5385">
        <v>19</v>
      </c>
      <c r="B5385" s="1" t="s">
        <v>556</v>
      </c>
      <c r="C5385" s="1" t="s">
        <v>3</v>
      </c>
      <c r="D5385">
        <v>4</v>
      </c>
      <c r="E5385" s="1" t="s">
        <v>164</v>
      </c>
      <c r="F5385">
        <v>4</v>
      </c>
      <c r="G5385" s="1" t="s">
        <v>375</v>
      </c>
      <c r="H5385" s="1" t="s">
        <v>28</v>
      </c>
      <c r="I5385">
        <v>3</v>
      </c>
      <c r="J5385" s="1" t="str">
        <f>+VLOOKUP(bloques1a3[[#This Row],[respuesta]],respuestas.emociones[],2,0)</f>
        <v>enojo</v>
      </c>
      <c r="K5385" s="1">
        <f>+VLOOKUP(bloques1a3[[#This Row],[niño]],BD.niños[[Código]:[edad]],5,0)</f>
        <v>6</v>
      </c>
      <c r="L5385" s="1">
        <f>+IF(bloques1a3[[#This Row],[correcta]]=bloques1a3[[#This Row],[respuesta]],1,0)</f>
        <v>1</v>
      </c>
      <c r="M5385" s="1">
        <f>+IF(bloques1a3[[#This Row],[Sexo]]="F",1,0)</f>
        <v>0</v>
      </c>
    </row>
    <row r="5386" spans="1:13" x14ac:dyDescent="0.55000000000000004">
      <c r="A5386">
        <v>19</v>
      </c>
      <c r="B5386" s="1" t="s">
        <v>556</v>
      </c>
      <c r="C5386" s="1" t="s">
        <v>3</v>
      </c>
      <c r="D5386">
        <v>4</v>
      </c>
      <c r="E5386" s="1" t="s">
        <v>165</v>
      </c>
      <c r="F5386">
        <v>4</v>
      </c>
      <c r="G5386" s="1" t="s">
        <v>375</v>
      </c>
      <c r="H5386" s="1" t="s">
        <v>28</v>
      </c>
      <c r="I5386">
        <v>3</v>
      </c>
      <c r="J5386" s="1" t="str">
        <f>+VLOOKUP(bloques1a3[[#This Row],[respuesta]],respuestas.emociones[],2,0)</f>
        <v>enojo</v>
      </c>
      <c r="K5386" s="1">
        <f>+VLOOKUP(bloques1a3[[#This Row],[niño]],BD.niños[[Código]:[edad]],5,0)</f>
        <v>5</v>
      </c>
      <c r="L5386" s="1">
        <f>+IF(bloques1a3[[#This Row],[correcta]]=bloques1a3[[#This Row],[respuesta]],1,0)</f>
        <v>1</v>
      </c>
      <c r="M5386" s="1">
        <f>+IF(bloques1a3[[#This Row],[Sexo]]="F",1,0)</f>
        <v>0</v>
      </c>
    </row>
    <row r="5387" spans="1:13" x14ac:dyDescent="0.55000000000000004">
      <c r="A5387">
        <v>19</v>
      </c>
      <c r="B5387" s="1" t="s">
        <v>556</v>
      </c>
      <c r="C5387" s="1" t="s">
        <v>3</v>
      </c>
      <c r="D5387">
        <v>4</v>
      </c>
      <c r="E5387" s="1" t="s">
        <v>168</v>
      </c>
      <c r="F5387">
        <v>4</v>
      </c>
      <c r="G5387" s="1" t="s">
        <v>376</v>
      </c>
      <c r="H5387" s="1" t="s">
        <v>29</v>
      </c>
      <c r="I5387">
        <v>3</v>
      </c>
      <c r="J5387" s="1" t="str">
        <f>+VLOOKUP(bloques1a3[[#This Row],[respuesta]],respuestas.emociones[],2,0)</f>
        <v>enojo</v>
      </c>
      <c r="K5387" s="1">
        <f>+VLOOKUP(bloques1a3[[#This Row],[niño]],BD.niños[[Código]:[edad]],5,0)</f>
        <v>7</v>
      </c>
      <c r="L5387" s="1">
        <f>+IF(bloques1a3[[#This Row],[correcta]]=bloques1a3[[#This Row],[respuesta]],1,0)</f>
        <v>1</v>
      </c>
      <c r="M5387" s="1">
        <f>+IF(bloques1a3[[#This Row],[Sexo]]="F",1,0)</f>
        <v>1</v>
      </c>
    </row>
    <row r="5388" spans="1:13" x14ac:dyDescent="0.55000000000000004">
      <c r="A5388">
        <v>19</v>
      </c>
      <c r="B5388" s="1" t="s">
        <v>556</v>
      </c>
      <c r="C5388" s="1" t="s">
        <v>3</v>
      </c>
      <c r="D5388">
        <v>4</v>
      </c>
      <c r="E5388" s="1" t="s">
        <v>172</v>
      </c>
      <c r="F5388">
        <v>1</v>
      </c>
      <c r="G5388" s="1" t="s">
        <v>376</v>
      </c>
      <c r="H5388" s="1" t="s">
        <v>29</v>
      </c>
      <c r="I5388">
        <v>3</v>
      </c>
      <c r="J5388" s="1" t="str">
        <f>+VLOOKUP(bloques1a3[[#This Row],[respuesta]],respuestas.emociones[],2,0)</f>
        <v>neutra</v>
      </c>
      <c r="K5388" s="1">
        <f>+VLOOKUP(bloques1a3[[#This Row],[niño]],BD.niños[[Código]:[edad]],5,0)</f>
        <v>8</v>
      </c>
      <c r="L5388" s="1">
        <f>+IF(bloques1a3[[#This Row],[correcta]]=bloques1a3[[#This Row],[respuesta]],1,0)</f>
        <v>0</v>
      </c>
      <c r="M5388" s="1">
        <f>+IF(bloques1a3[[#This Row],[Sexo]]="F",1,0)</f>
        <v>1</v>
      </c>
    </row>
    <row r="5389" spans="1:13" x14ac:dyDescent="0.55000000000000004">
      <c r="A5389">
        <v>19</v>
      </c>
      <c r="B5389" s="1" t="s">
        <v>556</v>
      </c>
      <c r="C5389" s="1" t="s">
        <v>3</v>
      </c>
      <c r="D5389">
        <v>4</v>
      </c>
      <c r="E5389" s="1" t="s">
        <v>176</v>
      </c>
      <c r="F5389">
        <v>4</v>
      </c>
      <c r="G5389" s="1" t="s">
        <v>375</v>
      </c>
      <c r="H5389" s="1" t="s">
        <v>29</v>
      </c>
      <c r="I5389">
        <v>3</v>
      </c>
      <c r="J5389" s="1" t="str">
        <f>+VLOOKUP(bloques1a3[[#This Row],[respuesta]],respuestas.emociones[],2,0)</f>
        <v>enojo</v>
      </c>
      <c r="K5389" s="1">
        <f>+VLOOKUP(bloques1a3[[#This Row],[niño]],BD.niños[[Código]:[edad]],5,0)</f>
        <v>5</v>
      </c>
      <c r="L5389" s="1">
        <f>+IF(bloques1a3[[#This Row],[correcta]]=bloques1a3[[#This Row],[respuesta]],1,0)</f>
        <v>1</v>
      </c>
      <c r="M5389" s="1">
        <f>+IF(bloques1a3[[#This Row],[Sexo]]="F",1,0)</f>
        <v>1</v>
      </c>
    </row>
    <row r="5390" spans="1:13" x14ac:dyDescent="0.55000000000000004">
      <c r="A5390">
        <v>19</v>
      </c>
      <c r="B5390" s="1" t="s">
        <v>556</v>
      </c>
      <c r="C5390" s="1" t="s">
        <v>3</v>
      </c>
      <c r="D5390">
        <v>4</v>
      </c>
      <c r="E5390" s="1" t="s">
        <v>180</v>
      </c>
      <c r="F5390">
        <v>4</v>
      </c>
      <c r="G5390" s="1" t="s">
        <v>376</v>
      </c>
      <c r="H5390" s="1" t="s">
        <v>29</v>
      </c>
      <c r="I5390">
        <v>3</v>
      </c>
      <c r="J5390" s="1" t="str">
        <f>+VLOOKUP(bloques1a3[[#This Row],[respuesta]],respuestas.emociones[],2,0)</f>
        <v>enojo</v>
      </c>
      <c r="K5390" s="1">
        <f>+VLOOKUP(bloques1a3[[#This Row],[niño]],BD.niños[[Código]:[edad]],5,0)</f>
        <v>8</v>
      </c>
      <c r="L5390" s="1">
        <f>+IF(bloques1a3[[#This Row],[correcta]]=bloques1a3[[#This Row],[respuesta]],1,0)</f>
        <v>1</v>
      </c>
      <c r="M5390" s="1">
        <f>+IF(bloques1a3[[#This Row],[Sexo]]="F",1,0)</f>
        <v>1</v>
      </c>
    </row>
    <row r="5391" spans="1:13" x14ac:dyDescent="0.55000000000000004">
      <c r="A5391">
        <v>19</v>
      </c>
      <c r="B5391" s="1" t="s">
        <v>556</v>
      </c>
      <c r="C5391" s="1" t="s">
        <v>3</v>
      </c>
      <c r="D5391">
        <v>4</v>
      </c>
      <c r="E5391" s="1" t="s">
        <v>234</v>
      </c>
      <c r="F5391">
        <v>1</v>
      </c>
      <c r="G5391" s="1" t="s">
        <v>377</v>
      </c>
      <c r="H5391" s="1" t="s">
        <v>28</v>
      </c>
      <c r="I5391">
        <v>3</v>
      </c>
      <c r="J5391" s="1" t="str">
        <f>+VLOOKUP(bloques1a3[[#This Row],[respuesta]],respuestas.emociones[],2,0)</f>
        <v>neutra</v>
      </c>
      <c r="K5391" s="1">
        <f>+VLOOKUP(bloques1a3[[#This Row],[niño]],BD.niños[[Código]:[edad]],5,0)</f>
        <v>10</v>
      </c>
      <c r="L5391" s="1">
        <f>+IF(bloques1a3[[#This Row],[correcta]]=bloques1a3[[#This Row],[respuesta]],1,0)</f>
        <v>0</v>
      </c>
      <c r="M5391" s="1">
        <f>+IF(bloques1a3[[#This Row],[Sexo]]="F",1,0)</f>
        <v>0</v>
      </c>
    </row>
    <row r="5392" spans="1:13" x14ac:dyDescent="0.55000000000000004">
      <c r="A5392">
        <v>19</v>
      </c>
      <c r="B5392" s="1" t="s">
        <v>556</v>
      </c>
      <c r="C5392" s="1" t="s">
        <v>3</v>
      </c>
      <c r="D5392">
        <v>4</v>
      </c>
      <c r="E5392" s="1" t="s">
        <v>238</v>
      </c>
      <c r="F5392">
        <v>4</v>
      </c>
      <c r="G5392" s="1" t="s">
        <v>377</v>
      </c>
      <c r="H5392" s="1" t="s">
        <v>28</v>
      </c>
      <c r="I5392">
        <v>3</v>
      </c>
      <c r="J5392" s="1" t="str">
        <f>+VLOOKUP(bloques1a3[[#This Row],[respuesta]],respuestas.emociones[],2,0)</f>
        <v>enojo</v>
      </c>
      <c r="K5392" s="1">
        <f>+VLOOKUP(bloques1a3[[#This Row],[niño]],BD.niños[[Código]:[edad]],5,0)</f>
        <v>10</v>
      </c>
      <c r="L5392" s="1">
        <f>+IF(bloques1a3[[#This Row],[correcta]]=bloques1a3[[#This Row],[respuesta]],1,0)</f>
        <v>1</v>
      </c>
      <c r="M5392" s="1">
        <f>+IF(bloques1a3[[#This Row],[Sexo]]="F",1,0)</f>
        <v>0</v>
      </c>
    </row>
    <row r="5393" spans="1:13" x14ac:dyDescent="0.55000000000000004">
      <c r="A5393">
        <v>19</v>
      </c>
      <c r="B5393" s="1" t="s">
        <v>556</v>
      </c>
      <c r="C5393" s="1" t="s">
        <v>3</v>
      </c>
      <c r="D5393">
        <v>4</v>
      </c>
      <c r="E5393" s="1" t="s">
        <v>241</v>
      </c>
      <c r="F5393">
        <v>4</v>
      </c>
      <c r="G5393" s="1" t="s">
        <v>377</v>
      </c>
      <c r="H5393" s="1" t="s">
        <v>29</v>
      </c>
      <c r="I5393">
        <v>3</v>
      </c>
      <c r="J5393" s="1" t="str">
        <f>+VLOOKUP(bloques1a3[[#This Row],[respuesta]],respuestas.emociones[],2,0)</f>
        <v>enojo</v>
      </c>
      <c r="K5393" s="1">
        <f>+VLOOKUP(bloques1a3[[#This Row],[niño]],BD.niños[[Código]:[edad]],5,0)</f>
        <v>10</v>
      </c>
      <c r="L5393" s="1">
        <f>+IF(bloques1a3[[#This Row],[correcta]]=bloques1a3[[#This Row],[respuesta]],1,0)</f>
        <v>1</v>
      </c>
      <c r="M5393" s="1">
        <f>+IF(bloques1a3[[#This Row],[Sexo]]="F",1,0)</f>
        <v>1</v>
      </c>
    </row>
    <row r="5394" spans="1:13" x14ac:dyDescent="0.55000000000000004">
      <c r="A5394">
        <v>19</v>
      </c>
      <c r="B5394" s="1" t="s">
        <v>556</v>
      </c>
      <c r="C5394" s="1" t="s">
        <v>3</v>
      </c>
      <c r="D5394">
        <v>4</v>
      </c>
      <c r="E5394" s="1" t="s">
        <v>245</v>
      </c>
      <c r="F5394">
        <v>1</v>
      </c>
      <c r="G5394" s="1" t="s">
        <v>376</v>
      </c>
      <c r="H5394" s="1" t="s">
        <v>28</v>
      </c>
      <c r="I5394">
        <v>3</v>
      </c>
      <c r="J5394" s="1" t="str">
        <f>+VLOOKUP(bloques1a3[[#This Row],[respuesta]],respuestas.emociones[],2,0)</f>
        <v>neutra</v>
      </c>
      <c r="K5394" s="1">
        <f>+VLOOKUP(bloques1a3[[#This Row],[niño]],BD.niños[[Código]:[edad]],5,0)</f>
        <v>8</v>
      </c>
      <c r="L5394" s="1">
        <f>+IF(bloques1a3[[#This Row],[correcta]]=bloques1a3[[#This Row],[respuesta]],1,0)</f>
        <v>0</v>
      </c>
      <c r="M5394" s="1">
        <f>+IF(bloques1a3[[#This Row],[Sexo]]="F",1,0)</f>
        <v>0</v>
      </c>
    </row>
    <row r="5395" spans="1:13" x14ac:dyDescent="0.55000000000000004">
      <c r="A5395">
        <v>19</v>
      </c>
      <c r="B5395" s="1" t="s">
        <v>556</v>
      </c>
      <c r="C5395" s="1" t="s">
        <v>3</v>
      </c>
      <c r="D5395">
        <v>4</v>
      </c>
      <c r="E5395" s="1" t="s">
        <v>249</v>
      </c>
      <c r="F5395">
        <v>1</v>
      </c>
      <c r="G5395" s="1" t="s">
        <v>375</v>
      </c>
      <c r="H5395" s="1" t="s">
        <v>28</v>
      </c>
      <c r="I5395">
        <v>3</v>
      </c>
      <c r="J5395" s="1" t="str">
        <f>+VLOOKUP(bloques1a3[[#This Row],[respuesta]],respuestas.emociones[],2,0)</f>
        <v>neutra</v>
      </c>
      <c r="K5395" s="1">
        <f>+VLOOKUP(bloques1a3[[#This Row],[niño]],BD.niños[[Código]:[edad]],5,0)</f>
        <v>6</v>
      </c>
      <c r="L5395" s="1">
        <f>+IF(bloques1a3[[#This Row],[correcta]]=bloques1a3[[#This Row],[respuesta]],1,0)</f>
        <v>0</v>
      </c>
      <c r="M5395" s="1">
        <f>+IF(bloques1a3[[#This Row],[Sexo]]="F",1,0)</f>
        <v>0</v>
      </c>
    </row>
    <row r="5396" spans="1:13" x14ac:dyDescent="0.55000000000000004">
      <c r="A5396">
        <v>19</v>
      </c>
      <c r="B5396" s="1" t="s">
        <v>556</v>
      </c>
      <c r="C5396" s="1" t="s">
        <v>3</v>
      </c>
      <c r="D5396">
        <v>4</v>
      </c>
      <c r="E5396" s="1" t="s">
        <v>253</v>
      </c>
      <c r="F5396">
        <v>4</v>
      </c>
      <c r="G5396" s="1" t="s">
        <v>376</v>
      </c>
      <c r="H5396" s="1" t="s">
        <v>28</v>
      </c>
      <c r="I5396">
        <v>3</v>
      </c>
      <c r="J5396" s="1" t="str">
        <f>+VLOOKUP(bloques1a3[[#This Row],[respuesta]],respuestas.emociones[],2,0)</f>
        <v>enojo</v>
      </c>
      <c r="K5396" s="1">
        <f>+VLOOKUP(bloques1a3[[#This Row],[niño]],BD.niños[[Código]:[edad]],5,0)</f>
        <v>7</v>
      </c>
      <c r="L5396" s="1">
        <f>+IF(bloques1a3[[#This Row],[correcta]]=bloques1a3[[#This Row],[respuesta]],1,0)</f>
        <v>1</v>
      </c>
      <c r="M5396" s="1">
        <f>+IF(bloques1a3[[#This Row],[Sexo]]="F",1,0)</f>
        <v>0</v>
      </c>
    </row>
    <row r="5397" spans="1:13" x14ac:dyDescent="0.55000000000000004">
      <c r="A5397">
        <v>19</v>
      </c>
      <c r="B5397" s="1" t="s">
        <v>556</v>
      </c>
      <c r="C5397" s="1" t="s">
        <v>3</v>
      </c>
      <c r="D5397">
        <v>4</v>
      </c>
      <c r="E5397" s="1" t="s">
        <v>257</v>
      </c>
      <c r="F5397">
        <v>4</v>
      </c>
      <c r="G5397" s="1" t="s">
        <v>376</v>
      </c>
      <c r="H5397" s="1" t="s">
        <v>28</v>
      </c>
      <c r="I5397">
        <v>3</v>
      </c>
      <c r="J5397" s="1" t="str">
        <f>+VLOOKUP(bloques1a3[[#This Row],[respuesta]],respuestas.emociones[],2,0)</f>
        <v>enojo</v>
      </c>
      <c r="K5397" s="1">
        <f>+VLOOKUP(bloques1a3[[#This Row],[niño]],BD.niños[[Código]:[edad]],5,0)</f>
        <v>8</v>
      </c>
      <c r="L5397" s="1">
        <f>+IF(bloques1a3[[#This Row],[correcta]]=bloques1a3[[#This Row],[respuesta]],1,0)</f>
        <v>1</v>
      </c>
      <c r="M5397" s="1">
        <f>+IF(bloques1a3[[#This Row],[Sexo]]="F",1,0)</f>
        <v>0</v>
      </c>
    </row>
    <row r="5398" spans="1:13" x14ac:dyDescent="0.55000000000000004">
      <c r="A5398">
        <v>19</v>
      </c>
      <c r="B5398" s="1" t="s">
        <v>556</v>
      </c>
      <c r="C5398" s="1" t="s">
        <v>3</v>
      </c>
      <c r="D5398">
        <v>4</v>
      </c>
      <c r="E5398" s="1" t="s">
        <v>299</v>
      </c>
      <c r="F5398">
        <v>4</v>
      </c>
      <c r="G5398" s="1" t="s">
        <v>376</v>
      </c>
      <c r="H5398" s="1" t="s">
        <v>28</v>
      </c>
      <c r="I5398">
        <v>3</v>
      </c>
      <c r="J5398" s="1" t="str">
        <f>+VLOOKUP(bloques1a3[[#This Row],[respuesta]],respuestas.emociones[],2,0)</f>
        <v>enojo</v>
      </c>
      <c r="K5398" s="1">
        <f>+VLOOKUP(bloques1a3[[#This Row],[niño]],BD.niños[[Código]:[edad]],5,0)</f>
        <v>8</v>
      </c>
      <c r="L5398" s="1">
        <f>+IF(bloques1a3[[#This Row],[correcta]]=bloques1a3[[#This Row],[respuesta]],1,0)</f>
        <v>1</v>
      </c>
      <c r="M5398" s="1">
        <f>+IF(bloques1a3[[#This Row],[Sexo]]="F",1,0)</f>
        <v>0</v>
      </c>
    </row>
    <row r="5399" spans="1:13" x14ac:dyDescent="0.55000000000000004">
      <c r="A5399">
        <v>19</v>
      </c>
      <c r="B5399" s="1" t="s">
        <v>556</v>
      </c>
      <c r="C5399" s="1" t="s">
        <v>3</v>
      </c>
      <c r="D5399">
        <v>4</v>
      </c>
      <c r="E5399" s="1" t="s">
        <v>301</v>
      </c>
      <c r="F5399">
        <v>1</v>
      </c>
      <c r="G5399" s="1" t="s">
        <v>375</v>
      </c>
      <c r="H5399" s="1" t="s">
        <v>28</v>
      </c>
      <c r="I5399">
        <v>3</v>
      </c>
      <c r="J5399" s="1" t="str">
        <f>+VLOOKUP(bloques1a3[[#This Row],[respuesta]],respuestas.emociones[],2,0)</f>
        <v>neutra</v>
      </c>
      <c r="K5399" s="1">
        <f>+VLOOKUP(bloques1a3[[#This Row],[niño]],BD.niños[[Código]:[edad]],5,0)</f>
        <v>5</v>
      </c>
      <c r="L5399" s="1">
        <f>+IF(bloques1a3[[#This Row],[correcta]]=bloques1a3[[#This Row],[respuesta]],1,0)</f>
        <v>0</v>
      </c>
      <c r="M5399" s="1">
        <f>+IF(bloques1a3[[#This Row],[Sexo]]="F",1,0)</f>
        <v>0</v>
      </c>
    </row>
    <row r="5400" spans="1:13" x14ac:dyDescent="0.55000000000000004">
      <c r="A5400">
        <v>19</v>
      </c>
      <c r="B5400" s="1" t="s">
        <v>556</v>
      </c>
      <c r="C5400" s="1" t="s">
        <v>3</v>
      </c>
      <c r="D5400">
        <v>4</v>
      </c>
      <c r="E5400" s="1" t="s">
        <v>305</v>
      </c>
      <c r="F5400">
        <v>1</v>
      </c>
      <c r="G5400" s="1" t="s">
        <v>376</v>
      </c>
      <c r="H5400" s="1" t="s">
        <v>28</v>
      </c>
      <c r="I5400">
        <v>3</v>
      </c>
      <c r="J5400" s="1" t="str">
        <f>+VLOOKUP(bloques1a3[[#This Row],[respuesta]],respuestas.emociones[],2,0)</f>
        <v>neutra</v>
      </c>
      <c r="K5400" s="1">
        <f>+VLOOKUP(bloques1a3[[#This Row],[niño]],BD.niños[[Código]:[edad]],5,0)</f>
        <v>8</v>
      </c>
      <c r="L5400" s="1">
        <f>+IF(bloques1a3[[#This Row],[correcta]]=bloques1a3[[#This Row],[respuesta]],1,0)</f>
        <v>0</v>
      </c>
      <c r="M5400" s="1">
        <f>+IF(bloques1a3[[#This Row],[Sexo]]="F",1,0)</f>
        <v>0</v>
      </c>
    </row>
    <row r="5401" spans="1:13" x14ac:dyDescent="0.55000000000000004">
      <c r="A5401">
        <v>19</v>
      </c>
      <c r="B5401" s="1" t="s">
        <v>556</v>
      </c>
      <c r="C5401" s="1" t="s">
        <v>3</v>
      </c>
      <c r="D5401">
        <v>4</v>
      </c>
      <c r="E5401" s="1" t="s">
        <v>308</v>
      </c>
      <c r="F5401">
        <v>4</v>
      </c>
      <c r="G5401" s="1" t="s">
        <v>377</v>
      </c>
      <c r="H5401" s="1" t="s">
        <v>28</v>
      </c>
      <c r="I5401">
        <v>3</v>
      </c>
      <c r="J5401" s="1" t="str">
        <f>+VLOOKUP(bloques1a3[[#This Row],[respuesta]],respuestas.emociones[],2,0)</f>
        <v>enojo</v>
      </c>
      <c r="K5401" s="1">
        <f>+VLOOKUP(bloques1a3[[#This Row],[niño]],BD.niños[[Código]:[edad]],5,0)</f>
        <v>9</v>
      </c>
      <c r="L5401" s="1">
        <f>+IF(bloques1a3[[#This Row],[correcta]]=bloques1a3[[#This Row],[respuesta]],1,0)</f>
        <v>1</v>
      </c>
      <c r="M5401" s="1">
        <f>+IF(bloques1a3[[#This Row],[Sexo]]="F",1,0)</f>
        <v>0</v>
      </c>
    </row>
    <row r="5402" spans="1:13" x14ac:dyDescent="0.55000000000000004">
      <c r="A5402">
        <v>19</v>
      </c>
      <c r="B5402" s="1" t="s">
        <v>556</v>
      </c>
      <c r="C5402" s="1" t="s">
        <v>3</v>
      </c>
      <c r="D5402">
        <v>4</v>
      </c>
      <c r="E5402" s="1" t="s">
        <v>311</v>
      </c>
      <c r="F5402">
        <v>4</v>
      </c>
      <c r="G5402" s="1" t="s">
        <v>377</v>
      </c>
      <c r="H5402" s="1" t="s">
        <v>28</v>
      </c>
      <c r="I5402">
        <v>3</v>
      </c>
      <c r="J5402" s="1" t="str">
        <f>+VLOOKUP(bloques1a3[[#This Row],[respuesta]],respuestas.emociones[],2,0)</f>
        <v>enojo</v>
      </c>
      <c r="K5402" s="1">
        <f>+VLOOKUP(bloques1a3[[#This Row],[niño]],BD.niños[[Código]:[edad]],5,0)</f>
        <v>10</v>
      </c>
      <c r="L5402" s="1">
        <f>+IF(bloques1a3[[#This Row],[correcta]]=bloques1a3[[#This Row],[respuesta]],1,0)</f>
        <v>1</v>
      </c>
      <c r="M5402" s="1">
        <f>+IF(bloques1a3[[#This Row],[Sexo]]="F",1,0)</f>
        <v>0</v>
      </c>
    </row>
    <row r="5403" spans="1:13" x14ac:dyDescent="0.55000000000000004">
      <c r="A5403">
        <v>19</v>
      </c>
      <c r="B5403" s="1" t="s">
        <v>556</v>
      </c>
      <c r="C5403" s="1" t="s">
        <v>3</v>
      </c>
      <c r="D5403">
        <v>4</v>
      </c>
      <c r="E5403" s="1" t="s">
        <v>314</v>
      </c>
      <c r="F5403">
        <v>4</v>
      </c>
      <c r="G5403" s="1" t="s">
        <v>377</v>
      </c>
      <c r="H5403" s="1" t="s">
        <v>28</v>
      </c>
      <c r="I5403">
        <v>3</v>
      </c>
      <c r="J5403" s="1" t="str">
        <f>+VLOOKUP(bloques1a3[[#This Row],[respuesta]],respuestas.emociones[],2,0)</f>
        <v>enojo</v>
      </c>
      <c r="K5403" s="1">
        <f>+VLOOKUP(bloques1a3[[#This Row],[niño]],BD.niños[[Código]:[edad]],5,0)</f>
        <v>10</v>
      </c>
      <c r="L5403" s="1">
        <f>+IF(bloques1a3[[#This Row],[correcta]]=bloques1a3[[#This Row],[respuesta]],1,0)</f>
        <v>1</v>
      </c>
      <c r="M5403" s="1">
        <f>+IF(bloques1a3[[#This Row],[Sexo]]="F",1,0)</f>
        <v>0</v>
      </c>
    </row>
    <row r="5404" spans="1:13" x14ac:dyDescent="0.55000000000000004">
      <c r="A5404">
        <v>19</v>
      </c>
      <c r="B5404" s="1" t="s">
        <v>556</v>
      </c>
      <c r="C5404" s="1" t="s">
        <v>3</v>
      </c>
      <c r="D5404">
        <v>4</v>
      </c>
      <c r="E5404" s="1" t="s">
        <v>372</v>
      </c>
      <c r="F5404">
        <v>1</v>
      </c>
      <c r="G5404" s="1" t="s">
        <v>377</v>
      </c>
      <c r="H5404" s="1" t="s">
        <v>28</v>
      </c>
      <c r="I5404">
        <v>3</v>
      </c>
      <c r="J5404" s="1" t="str">
        <f>+VLOOKUP(bloques1a3[[#This Row],[respuesta]],respuestas.emociones[],2,0)</f>
        <v>neutra</v>
      </c>
      <c r="K5404" s="1">
        <f>+VLOOKUP(bloques1a3[[#This Row],[niño]],BD.niños[[Código]:[edad]],5,0)</f>
        <v>9</v>
      </c>
      <c r="L5404" s="1">
        <f>+IF(bloques1a3[[#This Row],[correcta]]=bloques1a3[[#This Row],[respuesta]],1,0)</f>
        <v>0</v>
      </c>
      <c r="M5404" s="1">
        <f>+IF(bloques1a3[[#This Row],[Sexo]]="F",1,0)</f>
        <v>0</v>
      </c>
    </row>
    <row r="5405" spans="1:13" x14ac:dyDescent="0.55000000000000004">
      <c r="A5405">
        <v>19</v>
      </c>
      <c r="B5405" s="1" t="s">
        <v>556</v>
      </c>
      <c r="C5405" s="1" t="s">
        <v>3</v>
      </c>
      <c r="D5405">
        <v>4</v>
      </c>
      <c r="E5405" s="1" t="s">
        <v>337</v>
      </c>
      <c r="F5405">
        <v>4</v>
      </c>
      <c r="G5405" s="1" t="s">
        <v>376</v>
      </c>
      <c r="H5405" s="1" t="s">
        <v>28</v>
      </c>
      <c r="I5405">
        <v>3</v>
      </c>
      <c r="J5405" s="1" t="str">
        <f>+VLOOKUP(bloques1a3[[#This Row],[respuesta]],respuestas.emociones[],2,0)</f>
        <v>enojo</v>
      </c>
      <c r="K5405" s="1">
        <f>+VLOOKUP(bloques1a3[[#This Row],[niño]],BD.niños[[Código]:[edad]],5,0)</f>
        <v>8</v>
      </c>
      <c r="L5405" s="1">
        <f>+IF(bloques1a3[[#This Row],[correcta]]=bloques1a3[[#This Row],[respuesta]],1,0)</f>
        <v>1</v>
      </c>
      <c r="M5405" s="1">
        <f>+IF(bloques1a3[[#This Row],[Sexo]]="F",1,0)</f>
        <v>0</v>
      </c>
    </row>
    <row r="5406" spans="1:13" x14ac:dyDescent="0.55000000000000004">
      <c r="A5406">
        <v>19</v>
      </c>
      <c r="B5406" s="1" t="s">
        <v>556</v>
      </c>
      <c r="C5406" s="1" t="s">
        <v>3</v>
      </c>
      <c r="D5406">
        <v>4</v>
      </c>
      <c r="E5406" s="1" t="s">
        <v>341</v>
      </c>
      <c r="F5406">
        <v>4</v>
      </c>
      <c r="G5406" s="1" t="s">
        <v>376</v>
      </c>
      <c r="H5406" s="1" t="s">
        <v>29</v>
      </c>
      <c r="I5406">
        <v>3</v>
      </c>
      <c r="J5406" s="1" t="str">
        <f>+VLOOKUP(bloques1a3[[#This Row],[respuesta]],respuestas.emociones[],2,0)</f>
        <v>enojo</v>
      </c>
      <c r="K5406" s="1">
        <f>+VLOOKUP(bloques1a3[[#This Row],[niño]],BD.niños[[Código]:[edad]],5,0)</f>
        <v>8</v>
      </c>
      <c r="L5406" s="1">
        <f>+IF(bloques1a3[[#This Row],[correcta]]=bloques1a3[[#This Row],[respuesta]],1,0)</f>
        <v>1</v>
      </c>
      <c r="M5406" s="1">
        <f>+IF(bloques1a3[[#This Row],[Sexo]]="F",1,0)</f>
        <v>1</v>
      </c>
    </row>
    <row r="5407" spans="1:13" x14ac:dyDescent="0.55000000000000004">
      <c r="A5407">
        <v>19</v>
      </c>
      <c r="B5407" s="1" t="s">
        <v>556</v>
      </c>
      <c r="C5407" s="1" t="s">
        <v>3</v>
      </c>
      <c r="D5407">
        <v>4</v>
      </c>
      <c r="E5407" s="1" t="s">
        <v>344</v>
      </c>
      <c r="F5407">
        <v>3</v>
      </c>
      <c r="G5407" s="1" t="s">
        <v>375</v>
      </c>
      <c r="H5407" s="1" t="s">
        <v>29</v>
      </c>
      <c r="I5407">
        <v>3</v>
      </c>
      <c r="J5407" s="1" t="str">
        <f>+VLOOKUP(bloques1a3[[#This Row],[respuesta]],respuestas.emociones[],2,0)</f>
        <v>tristeza</v>
      </c>
      <c r="K5407" s="1">
        <f>+VLOOKUP(bloques1a3[[#This Row],[niño]],BD.niños[[Código]:[edad]],5,0)</f>
        <v>6</v>
      </c>
      <c r="L5407" s="1">
        <f>+IF(bloques1a3[[#This Row],[correcta]]=bloques1a3[[#This Row],[respuesta]],1,0)</f>
        <v>0</v>
      </c>
      <c r="M5407" s="1">
        <f>+IF(bloques1a3[[#This Row],[Sexo]]="F",1,0)</f>
        <v>1</v>
      </c>
    </row>
    <row r="5408" spans="1:13" x14ac:dyDescent="0.55000000000000004">
      <c r="A5408">
        <v>19</v>
      </c>
      <c r="B5408" s="1" t="s">
        <v>556</v>
      </c>
      <c r="C5408" s="1" t="s">
        <v>3</v>
      </c>
      <c r="D5408">
        <v>4</v>
      </c>
      <c r="E5408" s="1" t="s">
        <v>348</v>
      </c>
      <c r="F5408">
        <v>4</v>
      </c>
      <c r="G5408" s="1" t="s">
        <v>375</v>
      </c>
      <c r="H5408" s="1" t="s">
        <v>28</v>
      </c>
      <c r="I5408">
        <v>3</v>
      </c>
      <c r="J5408" s="1" t="str">
        <f>+VLOOKUP(bloques1a3[[#This Row],[respuesta]],respuestas.emociones[],2,0)</f>
        <v>enojo</v>
      </c>
      <c r="K5408" s="1">
        <f>+VLOOKUP(bloques1a3[[#This Row],[niño]],BD.niños[[Código]:[edad]],5,0)</f>
        <v>6</v>
      </c>
      <c r="L5408" s="1">
        <f>+IF(bloques1a3[[#This Row],[correcta]]=bloques1a3[[#This Row],[respuesta]],1,0)</f>
        <v>1</v>
      </c>
      <c r="M5408" s="1">
        <f>+IF(bloques1a3[[#This Row],[Sexo]]="F",1,0)</f>
        <v>0</v>
      </c>
    </row>
    <row r="5409" spans="1:13" x14ac:dyDescent="0.55000000000000004">
      <c r="A5409">
        <v>20</v>
      </c>
      <c r="B5409" s="1" t="s">
        <v>557</v>
      </c>
      <c r="C5409" s="1" t="s">
        <v>3</v>
      </c>
      <c r="D5409">
        <v>4</v>
      </c>
      <c r="E5409" s="1" t="s">
        <v>89</v>
      </c>
      <c r="F5409">
        <v>4</v>
      </c>
      <c r="G5409" s="1" t="s">
        <v>377</v>
      </c>
      <c r="H5409" s="1" t="s">
        <v>29</v>
      </c>
      <c r="I5409">
        <v>3</v>
      </c>
      <c r="J5409" s="1" t="str">
        <f>+VLOOKUP(bloques1a3[[#This Row],[respuesta]],respuestas.emociones[],2,0)</f>
        <v>enojo</v>
      </c>
      <c r="K5409" s="1">
        <f>+VLOOKUP(bloques1a3[[#This Row],[niño]],BD.niños[[Código]:[edad]],5,0)</f>
        <v>10</v>
      </c>
      <c r="L5409" s="1">
        <f>+IF(bloques1a3[[#This Row],[correcta]]=bloques1a3[[#This Row],[respuesta]],1,0)</f>
        <v>1</v>
      </c>
      <c r="M5409" s="1">
        <f>+IF(bloques1a3[[#This Row],[Sexo]]="F",1,0)</f>
        <v>1</v>
      </c>
    </row>
    <row r="5410" spans="1:13" x14ac:dyDescent="0.55000000000000004">
      <c r="A5410">
        <v>20</v>
      </c>
      <c r="B5410" s="1" t="s">
        <v>557</v>
      </c>
      <c r="C5410" s="1" t="s">
        <v>3</v>
      </c>
      <c r="D5410">
        <v>4</v>
      </c>
      <c r="E5410" s="1" t="s">
        <v>93</v>
      </c>
      <c r="F5410">
        <v>4</v>
      </c>
      <c r="G5410" s="1" t="s">
        <v>377</v>
      </c>
      <c r="H5410" s="1" t="s">
        <v>29</v>
      </c>
      <c r="I5410">
        <v>3</v>
      </c>
      <c r="J5410" s="1" t="str">
        <f>+VLOOKUP(bloques1a3[[#This Row],[respuesta]],respuestas.emociones[],2,0)</f>
        <v>enojo</v>
      </c>
      <c r="K5410" s="1">
        <f>+VLOOKUP(bloques1a3[[#This Row],[niño]],BD.niños[[Código]:[edad]],5,0)</f>
        <v>10</v>
      </c>
      <c r="L5410" s="1">
        <f>+IF(bloques1a3[[#This Row],[correcta]]=bloques1a3[[#This Row],[respuesta]],1,0)</f>
        <v>1</v>
      </c>
      <c r="M5410" s="1">
        <f>+IF(bloques1a3[[#This Row],[Sexo]]="F",1,0)</f>
        <v>1</v>
      </c>
    </row>
    <row r="5411" spans="1:13" x14ac:dyDescent="0.55000000000000004">
      <c r="A5411">
        <v>20</v>
      </c>
      <c r="B5411" s="1" t="s">
        <v>557</v>
      </c>
      <c r="C5411" s="1" t="s">
        <v>3</v>
      </c>
      <c r="D5411">
        <v>4</v>
      </c>
      <c r="E5411" s="1" t="s">
        <v>97</v>
      </c>
      <c r="F5411">
        <v>4</v>
      </c>
      <c r="G5411" s="1" t="s">
        <v>377</v>
      </c>
      <c r="H5411" s="1" t="s">
        <v>29</v>
      </c>
      <c r="I5411">
        <v>3</v>
      </c>
      <c r="J5411" s="1" t="str">
        <f>+VLOOKUP(bloques1a3[[#This Row],[respuesta]],respuestas.emociones[],2,0)</f>
        <v>enojo</v>
      </c>
      <c r="K5411" s="1">
        <f>+VLOOKUP(bloques1a3[[#This Row],[niño]],BD.niños[[Código]:[edad]],5,0)</f>
        <v>10</v>
      </c>
      <c r="L5411" s="1">
        <f>+IF(bloques1a3[[#This Row],[correcta]]=bloques1a3[[#This Row],[respuesta]],1,0)</f>
        <v>1</v>
      </c>
      <c r="M5411" s="1">
        <f>+IF(bloques1a3[[#This Row],[Sexo]]="F",1,0)</f>
        <v>1</v>
      </c>
    </row>
    <row r="5412" spans="1:13" x14ac:dyDescent="0.55000000000000004">
      <c r="A5412">
        <v>20</v>
      </c>
      <c r="B5412" s="1" t="s">
        <v>557</v>
      </c>
      <c r="C5412" s="1" t="s">
        <v>3</v>
      </c>
      <c r="D5412">
        <v>4</v>
      </c>
      <c r="E5412" s="1" t="s">
        <v>101</v>
      </c>
      <c r="F5412">
        <v>7</v>
      </c>
      <c r="G5412" s="1" t="s">
        <v>377</v>
      </c>
      <c r="H5412" s="1" t="s">
        <v>29</v>
      </c>
      <c r="I5412">
        <v>3</v>
      </c>
      <c r="J5412" s="1" t="str">
        <f>+VLOOKUP(bloques1a3[[#This Row],[respuesta]],respuestas.emociones[],2,0)</f>
        <v>asco</v>
      </c>
      <c r="K5412" s="1">
        <f>+VLOOKUP(bloques1a3[[#This Row],[niño]],BD.niños[[Código]:[edad]],5,0)</f>
        <v>10</v>
      </c>
      <c r="L5412" s="1">
        <f>+IF(bloques1a3[[#This Row],[correcta]]=bloques1a3[[#This Row],[respuesta]],1,0)</f>
        <v>0</v>
      </c>
      <c r="M5412" s="1">
        <f>+IF(bloques1a3[[#This Row],[Sexo]]="F",1,0)</f>
        <v>1</v>
      </c>
    </row>
    <row r="5413" spans="1:13" x14ac:dyDescent="0.55000000000000004">
      <c r="A5413">
        <v>20</v>
      </c>
      <c r="B5413" s="1" t="s">
        <v>557</v>
      </c>
      <c r="C5413" s="1" t="s">
        <v>3</v>
      </c>
      <c r="D5413">
        <v>4</v>
      </c>
      <c r="E5413" s="1" t="s">
        <v>150</v>
      </c>
      <c r="F5413">
        <v>7</v>
      </c>
      <c r="G5413" s="1" t="s">
        <v>375</v>
      </c>
      <c r="H5413" s="1" t="s">
        <v>29</v>
      </c>
      <c r="I5413">
        <v>3</v>
      </c>
      <c r="J5413" s="1" t="str">
        <f>+VLOOKUP(bloques1a3[[#This Row],[respuesta]],respuestas.emociones[],2,0)</f>
        <v>asco</v>
      </c>
      <c r="K5413" s="1">
        <f>+VLOOKUP(bloques1a3[[#This Row],[niño]],BD.niños[[Código]:[edad]],5,0)</f>
        <v>6</v>
      </c>
      <c r="L5413" s="1">
        <f>+IF(bloques1a3[[#This Row],[correcta]]=bloques1a3[[#This Row],[respuesta]],1,0)</f>
        <v>0</v>
      </c>
      <c r="M5413" s="1">
        <f>+IF(bloques1a3[[#This Row],[Sexo]]="F",1,0)</f>
        <v>1</v>
      </c>
    </row>
    <row r="5414" spans="1:13" x14ac:dyDescent="0.55000000000000004">
      <c r="A5414">
        <v>20</v>
      </c>
      <c r="B5414" s="1" t="s">
        <v>557</v>
      </c>
      <c r="C5414" s="1" t="s">
        <v>3</v>
      </c>
      <c r="D5414">
        <v>4</v>
      </c>
      <c r="E5414" s="1" t="s">
        <v>153</v>
      </c>
      <c r="F5414">
        <v>7</v>
      </c>
      <c r="G5414" s="1" t="s">
        <v>376</v>
      </c>
      <c r="H5414" s="1" t="s">
        <v>28</v>
      </c>
      <c r="I5414">
        <v>3</v>
      </c>
      <c r="J5414" s="1" t="str">
        <f>+VLOOKUP(bloques1a3[[#This Row],[respuesta]],respuestas.emociones[],2,0)</f>
        <v>asco</v>
      </c>
      <c r="K5414" s="1">
        <f>+VLOOKUP(bloques1a3[[#This Row],[niño]],BD.niños[[Código]:[edad]],5,0)</f>
        <v>7</v>
      </c>
      <c r="L5414" s="1">
        <f>+IF(bloques1a3[[#This Row],[correcta]]=bloques1a3[[#This Row],[respuesta]],1,0)</f>
        <v>0</v>
      </c>
      <c r="M5414" s="1">
        <f>+IF(bloques1a3[[#This Row],[Sexo]]="F",1,0)</f>
        <v>0</v>
      </c>
    </row>
    <row r="5415" spans="1:13" x14ac:dyDescent="0.55000000000000004">
      <c r="A5415">
        <v>20</v>
      </c>
      <c r="B5415" s="1" t="s">
        <v>557</v>
      </c>
      <c r="C5415" s="1" t="s">
        <v>3</v>
      </c>
      <c r="D5415">
        <v>4</v>
      </c>
      <c r="E5415" s="1" t="s">
        <v>157</v>
      </c>
      <c r="F5415">
        <v>4</v>
      </c>
      <c r="G5415" s="1" t="s">
        <v>376</v>
      </c>
      <c r="H5415" s="1" t="s">
        <v>28</v>
      </c>
      <c r="I5415">
        <v>3</v>
      </c>
      <c r="J5415" s="1" t="str">
        <f>+VLOOKUP(bloques1a3[[#This Row],[respuesta]],respuestas.emociones[],2,0)</f>
        <v>enojo</v>
      </c>
      <c r="K5415" s="1">
        <f>+VLOOKUP(bloques1a3[[#This Row],[niño]],BD.niños[[Código]:[edad]],5,0)</f>
        <v>7</v>
      </c>
      <c r="L5415" s="1">
        <f>+IF(bloques1a3[[#This Row],[correcta]]=bloques1a3[[#This Row],[respuesta]],1,0)</f>
        <v>1</v>
      </c>
      <c r="M5415" s="1">
        <f>+IF(bloques1a3[[#This Row],[Sexo]]="F",1,0)</f>
        <v>0</v>
      </c>
    </row>
    <row r="5416" spans="1:13" x14ac:dyDescent="0.55000000000000004">
      <c r="A5416">
        <v>20</v>
      </c>
      <c r="B5416" s="1" t="s">
        <v>557</v>
      </c>
      <c r="C5416" s="1" t="s">
        <v>3</v>
      </c>
      <c r="D5416">
        <v>4</v>
      </c>
      <c r="E5416" s="1" t="s">
        <v>164</v>
      </c>
      <c r="F5416">
        <v>4</v>
      </c>
      <c r="G5416" s="1" t="s">
        <v>375</v>
      </c>
      <c r="H5416" s="1" t="s">
        <v>28</v>
      </c>
      <c r="I5416">
        <v>3</v>
      </c>
      <c r="J5416" s="1" t="str">
        <f>+VLOOKUP(bloques1a3[[#This Row],[respuesta]],respuestas.emociones[],2,0)</f>
        <v>enojo</v>
      </c>
      <c r="K5416" s="1">
        <f>+VLOOKUP(bloques1a3[[#This Row],[niño]],BD.niños[[Código]:[edad]],5,0)</f>
        <v>6</v>
      </c>
      <c r="L5416" s="1">
        <f>+IF(bloques1a3[[#This Row],[correcta]]=bloques1a3[[#This Row],[respuesta]],1,0)</f>
        <v>1</v>
      </c>
      <c r="M5416" s="1">
        <f>+IF(bloques1a3[[#This Row],[Sexo]]="F",1,0)</f>
        <v>0</v>
      </c>
    </row>
    <row r="5417" spans="1:13" x14ac:dyDescent="0.55000000000000004">
      <c r="A5417">
        <v>20</v>
      </c>
      <c r="B5417" s="1" t="s">
        <v>557</v>
      </c>
      <c r="C5417" s="1" t="s">
        <v>3</v>
      </c>
      <c r="D5417">
        <v>4</v>
      </c>
      <c r="E5417" s="1" t="s">
        <v>165</v>
      </c>
      <c r="F5417">
        <v>4</v>
      </c>
      <c r="G5417" s="1" t="s">
        <v>375</v>
      </c>
      <c r="H5417" s="1" t="s">
        <v>28</v>
      </c>
      <c r="I5417">
        <v>3</v>
      </c>
      <c r="J5417" s="1" t="str">
        <f>+VLOOKUP(bloques1a3[[#This Row],[respuesta]],respuestas.emociones[],2,0)</f>
        <v>enojo</v>
      </c>
      <c r="K5417" s="1">
        <f>+VLOOKUP(bloques1a3[[#This Row],[niño]],BD.niños[[Código]:[edad]],5,0)</f>
        <v>5</v>
      </c>
      <c r="L5417" s="1">
        <f>+IF(bloques1a3[[#This Row],[correcta]]=bloques1a3[[#This Row],[respuesta]],1,0)</f>
        <v>1</v>
      </c>
      <c r="M5417" s="1">
        <f>+IF(bloques1a3[[#This Row],[Sexo]]="F",1,0)</f>
        <v>0</v>
      </c>
    </row>
    <row r="5418" spans="1:13" x14ac:dyDescent="0.55000000000000004">
      <c r="A5418">
        <v>20</v>
      </c>
      <c r="B5418" s="1" t="s">
        <v>557</v>
      </c>
      <c r="C5418" s="1" t="s">
        <v>3</v>
      </c>
      <c r="D5418">
        <v>4</v>
      </c>
      <c r="E5418" s="1" t="s">
        <v>168</v>
      </c>
      <c r="F5418">
        <v>3</v>
      </c>
      <c r="G5418" s="1" t="s">
        <v>376</v>
      </c>
      <c r="H5418" s="1" t="s">
        <v>29</v>
      </c>
      <c r="I5418">
        <v>3</v>
      </c>
      <c r="J5418" s="1" t="str">
        <f>+VLOOKUP(bloques1a3[[#This Row],[respuesta]],respuestas.emociones[],2,0)</f>
        <v>tristeza</v>
      </c>
      <c r="K5418" s="1">
        <f>+VLOOKUP(bloques1a3[[#This Row],[niño]],BD.niños[[Código]:[edad]],5,0)</f>
        <v>7</v>
      </c>
      <c r="L5418" s="1">
        <f>+IF(bloques1a3[[#This Row],[correcta]]=bloques1a3[[#This Row],[respuesta]],1,0)</f>
        <v>0</v>
      </c>
      <c r="M5418" s="1">
        <f>+IF(bloques1a3[[#This Row],[Sexo]]="F",1,0)</f>
        <v>1</v>
      </c>
    </row>
    <row r="5419" spans="1:13" x14ac:dyDescent="0.55000000000000004">
      <c r="A5419">
        <v>20</v>
      </c>
      <c r="B5419" s="1" t="s">
        <v>557</v>
      </c>
      <c r="C5419" s="1" t="s">
        <v>3</v>
      </c>
      <c r="D5419">
        <v>4</v>
      </c>
      <c r="E5419" s="1" t="s">
        <v>172</v>
      </c>
      <c r="F5419">
        <v>4</v>
      </c>
      <c r="G5419" s="1" t="s">
        <v>376</v>
      </c>
      <c r="H5419" s="1" t="s">
        <v>29</v>
      </c>
      <c r="I5419">
        <v>3</v>
      </c>
      <c r="J5419" s="1" t="str">
        <f>+VLOOKUP(bloques1a3[[#This Row],[respuesta]],respuestas.emociones[],2,0)</f>
        <v>enojo</v>
      </c>
      <c r="K5419" s="1">
        <f>+VLOOKUP(bloques1a3[[#This Row],[niño]],BD.niños[[Código]:[edad]],5,0)</f>
        <v>8</v>
      </c>
      <c r="L5419" s="1">
        <f>+IF(bloques1a3[[#This Row],[correcta]]=bloques1a3[[#This Row],[respuesta]],1,0)</f>
        <v>1</v>
      </c>
      <c r="M5419" s="1">
        <f>+IF(bloques1a3[[#This Row],[Sexo]]="F",1,0)</f>
        <v>1</v>
      </c>
    </row>
    <row r="5420" spans="1:13" x14ac:dyDescent="0.55000000000000004">
      <c r="A5420">
        <v>20</v>
      </c>
      <c r="B5420" s="1" t="s">
        <v>557</v>
      </c>
      <c r="C5420" s="1" t="s">
        <v>3</v>
      </c>
      <c r="D5420">
        <v>4</v>
      </c>
      <c r="E5420" s="1" t="s">
        <v>176</v>
      </c>
      <c r="F5420">
        <v>4</v>
      </c>
      <c r="G5420" s="1" t="s">
        <v>375</v>
      </c>
      <c r="H5420" s="1" t="s">
        <v>29</v>
      </c>
      <c r="I5420">
        <v>3</v>
      </c>
      <c r="J5420" s="1" t="str">
        <f>+VLOOKUP(bloques1a3[[#This Row],[respuesta]],respuestas.emociones[],2,0)</f>
        <v>enojo</v>
      </c>
      <c r="K5420" s="1">
        <f>+VLOOKUP(bloques1a3[[#This Row],[niño]],BD.niños[[Código]:[edad]],5,0)</f>
        <v>5</v>
      </c>
      <c r="L5420" s="1">
        <f>+IF(bloques1a3[[#This Row],[correcta]]=bloques1a3[[#This Row],[respuesta]],1,0)</f>
        <v>1</v>
      </c>
      <c r="M5420" s="1">
        <f>+IF(bloques1a3[[#This Row],[Sexo]]="F",1,0)</f>
        <v>1</v>
      </c>
    </row>
    <row r="5421" spans="1:13" x14ac:dyDescent="0.55000000000000004">
      <c r="A5421">
        <v>20</v>
      </c>
      <c r="B5421" s="1" t="s">
        <v>557</v>
      </c>
      <c r="C5421" s="1" t="s">
        <v>3</v>
      </c>
      <c r="D5421">
        <v>4</v>
      </c>
      <c r="E5421" s="1" t="s">
        <v>180</v>
      </c>
      <c r="F5421">
        <v>5</v>
      </c>
      <c r="G5421" s="1" t="s">
        <v>376</v>
      </c>
      <c r="H5421" s="1" t="s">
        <v>29</v>
      </c>
      <c r="I5421">
        <v>3</v>
      </c>
      <c r="J5421" s="1" t="str">
        <f>+VLOOKUP(bloques1a3[[#This Row],[respuesta]],respuestas.emociones[],2,0)</f>
        <v>miedo</v>
      </c>
      <c r="K5421" s="1">
        <f>+VLOOKUP(bloques1a3[[#This Row],[niño]],BD.niños[[Código]:[edad]],5,0)</f>
        <v>8</v>
      </c>
      <c r="L5421" s="1">
        <f>+IF(bloques1a3[[#This Row],[correcta]]=bloques1a3[[#This Row],[respuesta]],1,0)</f>
        <v>0</v>
      </c>
      <c r="M5421" s="1">
        <f>+IF(bloques1a3[[#This Row],[Sexo]]="F",1,0)</f>
        <v>1</v>
      </c>
    </row>
    <row r="5422" spans="1:13" x14ac:dyDescent="0.55000000000000004">
      <c r="A5422">
        <v>20</v>
      </c>
      <c r="B5422" s="1" t="s">
        <v>557</v>
      </c>
      <c r="C5422" s="1" t="s">
        <v>3</v>
      </c>
      <c r="D5422">
        <v>4</v>
      </c>
      <c r="E5422" s="1" t="s">
        <v>234</v>
      </c>
      <c r="F5422">
        <v>5</v>
      </c>
      <c r="G5422" s="1" t="s">
        <v>377</v>
      </c>
      <c r="H5422" s="1" t="s">
        <v>28</v>
      </c>
      <c r="I5422">
        <v>3</v>
      </c>
      <c r="J5422" s="1" t="str">
        <f>+VLOOKUP(bloques1a3[[#This Row],[respuesta]],respuestas.emociones[],2,0)</f>
        <v>miedo</v>
      </c>
      <c r="K5422" s="1">
        <f>+VLOOKUP(bloques1a3[[#This Row],[niño]],BD.niños[[Código]:[edad]],5,0)</f>
        <v>10</v>
      </c>
      <c r="L5422" s="1">
        <f>+IF(bloques1a3[[#This Row],[correcta]]=bloques1a3[[#This Row],[respuesta]],1,0)</f>
        <v>0</v>
      </c>
      <c r="M5422" s="1">
        <f>+IF(bloques1a3[[#This Row],[Sexo]]="F",1,0)</f>
        <v>0</v>
      </c>
    </row>
    <row r="5423" spans="1:13" x14ac:dyDescent="0.55000000000000004">
      <c r="A5423">
        <v>20</v>
      </c>
      <c r="B5423" s="1" t="s">
        <v>557</v>
      </c>
      <c r="C5423" s="1" t="s">
        <v>3</v>
      </c>
      <c r="D5423">
        <v>4</v>
      </c>
      <c r="E5423" s="1" t="s">
        <v>238</v>
      </c>
      <c r="F5423">
        <v>4</v>
      </c>
      <c r="G5423" s="1" t="s">
        <v>377</v>
      </c>
      <c r="H5423" s="1" t="s">
        <v>28</v>
      </c>
      <c r="I5423">
        <v>3</v>
      </c>
      <c r="J5423" s="1" t="str">
        <f>+VLOOKUP(bloques1a3[[#This Row],[respuesta]],respuestas.emociones[],2,0)</f>
        <v>enojo</v>
      </c>
      <c r="K5423" s="1">
        <f>+VLOOKUP(bloques1a3[[#This Row],[niño]],BD.niños[[Código]:[edad]],5,0)</f>
        <v>10</v>
      </c>
      <c r="L5423" s="1">
        <f>+IF(bloques1a3[[#This Row],[correcta]]=bloques1a3[[#This Row],[respuesta]],1,0)</f>
        <v>1</v>
      </c>
      <c r="M5423" s="1">
        <f>+IF(bloques1a3[[#This Row],[Sexo]]="F",1,0)</f>
        <v>0</v>
      </c>
    </row>
    <row r="5424" spans="1:13" x14ac:dyDescent="0.55000000000000004">
      <c r="A5424">
        <v>20</v>
      </c>
      <c r="B5424" s="1" t="s">
        <v>557</v>
      </c>
      <c r="C5424" s="1" t="s">
        <v>3</v>
      </c>
      <c r="D5424">
        <v>4</v>
      </c>
      <c r="E5424" s="1" t="s">
        <v>241</v>
      </c>
      <c r="F5424">
        <v>4</v>
      </c>
      <c r="G5424" s="1" t="s">
        <v>377</v>
      </c>
      <c r="H5424" s="1" t="s">
        <v>29</v>
      </c>
      <c r="I5424">
        <v>3</v>
      </c>
      <c r="J5424" s="1" t="str">
        <f>+VLOOKUP(bloques1a3[[#This Row],[respuesta]],respuestas.emociones[],2,0)</f>
        <v>enojo</v>
      </c>
      <c r="K5424" s="1">
        <f>+VLOOKUP(bloques1a3[[#This Row],[niño]],BD.niños[[Código]:[edad]],5,0)</f>
        <v>10</v>
      </c>
      <c r="L5424" s="1">
        <f>+IF(bloques1a3[[#This Row],[correcta]]=bloques1a3[[#This Row],[respuesta]],1,0)</f>
        <v>1</v>
      </c>
      <c r="M5424" s="1">
        <f>+IF(bloques1a3[[#This Row],[Sexo]]="F",1,0)</f>
        <v>1</v>
      </c>
    </row>
    <row r="5425" spans="1:13" x14ac:dyDescent="0.55000000000000004">
      <c r="A5425">
        <v>20</v>
      </c>
      <c r="B5425" s="1" t="s">
        <v>557</v>
      </c>
      <c r="C5425" s="1" t="s">
        <v>3</v>
      </c>
      <c r="D5425">
        <v>4</v>
      </c>
      <c r="E5425" s="1" t="s">
        <v>245</v>
      </c>
      <c r="F5425">
        <v>5</v>
      </c>
      <c r="G5425" s="1" t="s">
        <v>376</v>
      </c>
      <c r="H5425" s="1" t="s">
        <v>28</v>
      </c>
      <c r="I5425">
        <v>3</v>
      </c>
      <c r="J5425" s="1" t="str">
        <f>+VLOOKUP(bloques1a3[[#This Row],[respuesta]],respuestas.emociones[],2,0)</f>
        <v>miedo</v>
      </c>
      <c r="K5425" s="1">
        <f>+VLOOKUP(bloques1a3[[#This Row],[niño]],BD.niños[[Código]:[edad]],5,0)</f>
        <v>8</v>
      </c>
      <c r="L5425" s="1">
        <f>+IF(bloques1a3[[#This Row],[correcta]]=bloques1a3[[#This Row],[respuesta]],1,0)</f>
        <v>0</v>
      </c>
      <c r="M5425" s="1">
        <f>+IF(bloques1a3[[#This Row],[Sexo]]="F",1,0)</f>
        <v>0</v>
      </c>
    </row>
    <row r="5426" spans="1:13" x14ac:dyDescent="0.55000000000000004">
      <c r="A5426">
        <v>20</v>
      </c>
      <c r="B5426" s="1" t="s">
        <v>557</v>
      </c>
      <c r="C5426" s="1" t="s">
        <v>3</v>
      </c>
      <c r="D5426">
        <v>4</v>
      </c>
      <c r="E5426" s="1" t="s">
        <v>249</v>
      </c>
      <c r="F5426">
        <v>4</v>
      </c>
      <c r="G5426" s="1" t="s">
        <v>375</v>
      </c>
      <c r="H5426" s="1" t="s">
        <v>28</v>
      </c>
      <c r="I5426">
        <v>3</v>
      </c>
      <c r="J5426" s="1" t="str">
        <f>+VLOOKUP(bloques1a3[[#This Row],[respuesta]],respuestas.emociones[],2,0)</f>
        <v>enojo</v>
      </c>
      <c r="K5426" s="1">
        <f>+VLOOKUP(bloques1a3[[#This Row],[niño]],BD.niños[[Código]:[edad]],5,0)</f>
        <v>6</v>
      </c>
      <c r="L5426" s="1">
        <f>+IF(bloques1a3[[#This Row],[correcta]]=bloques1a3[[#This Row],[respuesta]],1,0)</f>
        <v>1</v>
      </c>
      <c r="M5426" s="1">
        <f>+IF(bloques1a3[[#This Row],[Sexo]]="F",1,0)</f>
        <v>0</v>
      </c>
    </row>
    <row r="5427" spans="1:13" x14ac:dyDescent="0.55000000000000004">
      <c r="A5427">
        <v>20</v>
      </c>
      <c r="B5427" s="1" t="s">
        <v>557</v>
      </c>
      <c r="C5427" s="1" t="s">
        <v>3</v>
      </c>
      <c r="D5427">
        <v>4</v>
      </c>
      <c r="E5427" s="1" t="s">
        <v>253</v>
      </c>
      <c r="F5427">
        <v>4</v>
      </c>
      <c r="G5427" s="1" t="s">
        <v>376</v>
      </c>
      <c r="H5427" s="1" t="s">
        <v>28</v>
      </c>
      <c r="I5427">
        <v>3</v>
      </c>
      <c r="J5427" s="1" t="str">
        <f>+VLOOKUP(bloques1a3[[#This Row],[respuesta]],respuestas.emociones[],2,0)</f>
        <v>enojo</v>
      </c>
      <c r="K5427" s="1">
        <f>+VLOOKUP(bloques1a3[[#This Row],[niño]],BD.niños[[Código]:[edad]],5,0)</f>
        <v>7</v>
      </c>
      <c r="L5427" s="1">
        <f>+IF(bloques1a3[[#This Row],[correcta]]=bloques1a3[[#This Row],[respuesta]],1,0)</f>
        <v>1</v>
      </c>
      <c r="M5427" s="1">
        <f>+IF(bloques1a3[[#This Row],[Sexo]]="F",1,0)</f>
        <v>0</v>
      </c>
    </row>
    <row r="5428" spans="1:13" x14ac:dyDescent="0.55000000000000004">
      <c r="A5428">
        <v>20</v>
      </c>
      <c r="B5428" s="1" t="s">
        <v>557</v>
      </c>
      <c r="C5428" s="1" t="s">
        <v>3</v>
      </c>
      <c r="D5428">
        <v>4</v>
      </c>
      <c r="E5428" s="1" t="s">
        <v>257</v>
      </c>
      <c r="F5428">
        <v>4</v>
      </c>
      <c r="G5428" s="1" t="s">
        <v>376</v>
      </c>
      <c r="H5428" s="1" t="s">
        <v>28</v>
      </c>
      <c r="I5428">
        <v>3</v>
      </c>
      <c r="J5428" s="1" t="str">
        <f>+VLOOKUP(bloques1a3[[#This Row],[respuesta]],respuestas.emociones[],2,0)</f>
        <v>enojo</v>
      </c>
      <c r="K5428" s="1">
        <f>+VLOOKUP(bloques1a3[[#This Row],[niño]],BD.niños[[Código]:[edad]],5,0)</f>
        <v>8</v>
      </c>
      <c r="L5428" s="1">
        <f>+IF(bloques1a3[[#This Row],[correcta]]=bloques1a3[[#This Row],[respuesta]],1,0)</f>
        <v>1</v>
      </c>
      <c r="M5428" s="1">
        <f>+IF(bloques1a3[[#This Row],[Sexo]]="F",1,0)</f>
        <v>0</v>
      </c>
    </row>
    <row r="5429" spans="1:13" x14ac:dyDescent="0.55000000000000004">
      <c r="A5429">
        <v>20</v>
      </c>
      <c r="B5429" s="1" t="s">
        <v>557</v>
      </c>
      <c r="C5429" s="1" t="s">
        <v>3</v>
      </c>
      <c r="D5429">
        <v>4</v>
      </c>
      <c r="E5429" s="1" t="s">
        <v>299</v>
      </c>
      <c r="F5429">
        <v>4</v>
      </c>
      <c r="G5429" s="1" t="s">
        <v>376</v>
      </c>
      <c r="H5429" s="1" t="s">
        <v>28</v>
      </c>
      <c r="I5429">
        <v>3</v>
      </c>
      <c r="J5429" s="1" t="str">
        <f>+VLOOKUP(bloques1a3[[#This Row],[respuesta]],respuestas.emociones[],2,0)</f>
        <v>enojo</v>
      </c>
      <c r="K5429" s="1">
        <f>+VLOOKUP(bloques1a3[[#This Row],[niño]],BD.niños[[Código]:[edad]],5,0)</f>
        <v>8</v>
      </c>
      <c r="L5429" s="1">
        <f>+IF(bloques1a3[[#This Row],[correcta]]=bloques1a3[[#This Row],[respuesta]],1,0)</f>
        <v>1</v>
      </c>
      <c r="M5429" s="1">
        <f>+IF(bloques1a3[[#This Row],[Sexo]]="F",1,0)</f>
        <v>0</v>
      </c>
    </row>
    <row r="5430" spans="1:13" x14ac:dyDescent="0.55000000000000004">
      <c r="A5430">
        <v>20</v>
      </c>
      <c r="B5430" s="1" t="s">
        <v>557</v>
      </c>
      <c r="C5430" s="1" t="s">
        <v>3</v>
      </c>
      <c r="D5430">
        <v>4</v>
      </c>
      <c r="E5430" s="1" t="s">
        <v>301</v>
      </c>
      <c r="F5430">
        <v>4</v>
      </c>
      <c r="G5430" s="1" t="s">
        <v>375</v>
      </c>
      <c r="H5430" s="1" t="s">
        <v>28</v>
      </c>
      <c r="I5430">
        <v>3</v>
      </c>
      <c r="J5430" s="1" t="str">
        <f>+VLOOKUP(bloques1a3[[#This Row],[respuesta]],respuestas.emociones[],2,0)</f>
        <v>enojo</v>
      </c>
      <c r="K5430" s="1">
        <f>+VLOOKUP(bloques1a3[[#This Row],[niño]],BD.niños[[Código]:[edad]],5,0)</f>
        <v>5</v>
      </c>
      <c r="L5430" s="1">
        <f>+IF(bloques1a3[[#This Row],[correcta]]=bloques1a3[[#This Row],[respuesta]],1,0)</f>
        <v>1</v>
      </c>
      <c r="M5430" s="1">
        <f>+IF(bloques1a3[[#This Row],[Sexo]]="F",1,0)</f>
        <v>0</v>
      </c>
    </row>
    <row r="5431" spans="1:13" x14ac:dyDescent="0.55000000000000004">
      <c r="A5431">
        <v>20</v>
      </c>
      <c r="B5431" s="1" t="s">
        <v>557</v>
      </c>
      <c r="C5431" s="1" t="s">
        <v>3</v>
      </c>
      <c r="D5431">
        <v>4</v>
      </c>
      <c r="E5431" s="1" t="s">
        <v>305</v>
      </c>
      <c r="F5431">
        <v>4</v>
      </c>
      <c r="G5431" s="1" t="s">
        <v>376</v>
      </c>
      <c r="H5431" s="1" t="s">
        <v>28</v>
      </c>
      <c r="I5431">
        <v>3</v>
      </c>
      <c r="J5431" s="1" t="str">
        <f>+VLOOKUP(bloques1a3[[#This Row],[respuesta]],respuestas.emociones[],2,0)</f>
        <v>enojo</v>
      </c>
      <c r="K5431" s="1">
        <f>+VLOOKUP(bloques1a3[[#This Row],[niño]],BD.niños[[Código]:[edad]],5,0)</f>
        <v>8</v>
      </c>
      <c r="L5431" s="1">
        <f>+IF(bloques1a3[[#This Row],[correcta]]=bloques1a3[[#This Row],[respuesta]],1,0)</f>
        <v>1</v>
      </c>
      <c r="M5431" s="1">
        <f>+IF(bloques1a3[[#This Row],[Sexo]]="F",1,0)</f>
        <v>0</v>
      </c>
    </row>
    <row r="5432" spans="1:13" x14ac:dyDescent="0.55000000000000004">
      <c r="A5432">
        <v>20</v>
      </c>
      <c r="B5432" s="1" t="s">
        <v>557</v>
      </c>
      <c r="C5432" s="1" t="s">
        <v>3</v>
      </c>
      <c r="D5432">
        <v>4</v>
      </c>
      <c r="E5432" s="1" t="s">
        <v>308</v>
      </c>
      <c r="F5432">
        <v>4</v>
      </c>
      <c r="G5432" s="1" t="s">
        <v>377</v>
      </c>
      <c r="H5432" s="1" t="s">
        <v>28</v>
      </c>
      <c r="I5432">
        <v>3</v>
      </c>
      <c r="J5432" s="1" t="str">
        <f>+VLOOKUP(bloques1a3[[#This Row],[respuesta]],respuestas.emociones[],2,0)</f>
        <v>enojo</v>
      </c>
      <c r="K5432" s="1">
        <f>+VLOOKUP(bloques1a3[[#This Row],[niño]],BD.niños[[Código]:[edad]],5,0)</f>
        <v>9</v>
      </c>
      <c r="L5432" s="1">
        <f>+IF(bloques1a3[[#This Row],[correcta]]=bloques1a3[[#This Row],[respuesta]],1,0)</f>
        <v>1</v>
      </c>
      <c r="M5432" s="1">
        <f>+IF(bloques1a3[[#This Row],[Sexo]]="F",1,0)</f>
        <v>0</v>
      </c>
    </row>
    <row r="5433" spans="1:13" x14ac:dyDescent="0.55000000000000004">
      <c r="A5433">
        <v>20</v>
      </c>
      <c r="B5433" s="1" t="s">
        <v>557</v>
      </c>
      <c r="C5433" s="1" t="s">
        <v>3</v>
      </c>
      <c r="D5433">
        <v>4</v>
      </c>
      <c r="E5433" s="1" t="s">
        <v>311</v>
      </c>
      <c r="F5433">
        <v>4</v>
      </c>
      <c r="G5433" s="1" t="s">
        <v>377</v>
      </c>
      <c r="H5433" s="1" t="s">
        <v>28</v>
      </c>
      <c r="I5433">
        <v>3</v>
      </c>
      <c r="J5433" s="1" t="str">
        <f>+VLOOKUP(bloques1a3[[#This Row],[respuesta]],respuestas.emociones[],2,0)</f>
        <v>enojo</v>
      </c>
      <c r="K5433" s="1">
        <f>+VLOOKUP(bloques1a3[[#This Row],[niño]],BD.niños[[Código]:[edad]],5,0)</f>
        <v>10</v>
      </c>
      <c r="L5433" s="1">
        <f>+IF(bloques1a3[[#This Row],[correcta]]=bloques1a3[[#This Row],[respuesta]],1,0)</f>
        <v>1</v>
      </c>
      <c r="M5433" s="1">
        <f>+IF(bloques1a3[[#This Row],[Sexo]]="F",1,0)</f>
        <v>0</v>
      </c>
    </row>
    <row r="5434" spans="1:13" x14ac:dyDescent="0.55000000000000004">
      <c r="A5434">
        <v>20</v>
      </c>
      <c r="B5434" s="1" t="s">
        <v>557</v>
      </c>
      <c r="C5434" s="1" t="s">
        <v>3</v>
      </c>
      <c r="D5434">
        <v>4</v>
      </c>
      <c r="E5434" s="1" t="s">
        <v>314</v>
      </c>
      <c r="F5434">
        <v>4</v>
      </c>
      <c r="G5434" s="1" t="s">
        <v>377</v>
      </c>
      <c r="H5434" s="1" t="s">
        <v>28</v>
      </c>
      <c r="I5434">
        <v>3</v>
      </c>
      <c r="J5434" s="1" t="str">
        <f>+VLOOKUP(bloques1a3[[#This Row],[respuesta]],respuestas.emociones[],2,0)</f>
        <v>enojo</v>
      </c>
      <c r="K5434" s="1">
        <f>+VLOOKUP(bloques1a3[[#This Row],[niño]],BD.niños[[Código]:[edad]],5,0)</f>
        <v>10</v>
      </c>
      <c r="L5434" s="1">
        <f>+IF(bloques1a3[[#This Row],[correcta]]=bloques1a3[[#This Row],[respuesta]],1,0)</f>
        <v>1</v>
      </c>
      <c r="M5434" s="1">
        <f>+IF(bloques1a3[[#This Row],[Sexo]]="F",1,0)</f>
        <v>0</v>
      </c>
    </row>
    <row r="5435" spans="1:13" x14ac:dyDescent="0.55000000000000004">
      <c r="A5435">
        <v>20</v>
      </c>
      <c r="B5435" s="1" t="s">
        <v>557</v>
      </c>
      <c r="C5435" s="1" t="s">
        <v>3</v>
      </c>
      <c r="D5435">
        <v>4</v>
      </c>
      <c r="E5435" s="1" t="s">
        <v>372</v>
      </c>
      <c r="F5435">
        <v>7</v>
      </c>
      <c r="G5435" s="1" t="s">
        <v>377</v>
      </c>
      <c r="H5435" s="1" t="s">
        <v>28</v>
      </c>
      <c r="I5435">
        <v>3</v>
      </c>
      <c r="J5435" s="1" t="str">
        <f>+VLOOKUP(bloques1a3[[#This Row],[respuesta]],respuestas.emociones[],2,0)</f>
        <v>asco</v>
      </c>
      <c r="K5435" s="1">
        <f>+VLOOKUP(bloques1a3[[#This Row],[niño]],BD.niños[[Código]:[edad]],5,0)</f>
        <v>9</v>
      </c>
      <c r="L5435" s="1">
        <f>+IF(bloques1a3[[#This Row],[correcta]]=bloques1a3[[#This Row],[respuesta]],1,0)</f>
        <v>0</v>
      </c>
      <c r="M5435" s="1">
        <f>+IF(bloques1a3[[#This Row],[Sexo]]="F",1,0)</f>
        <v>0</v>
      </c>
    </row>
    <row r="5436" spans="1:13" x14ac:dyDescent="0.55000000000000004">
      <c r="A5436">
        <v>20</v>
      </c>
      <c r="B5436" s="1" t="s">
        <v>557</v>
      </c>
      <c r="C5436" s="1" t="s">
        <v>3</v>
      </c>
      <c r="D5436">
        <v>4</v>
      </c>
      <c r="E5436" s="1" t="s">
        <v>337</v>
      </c>
      <c r="F5436">
        <v>7</v>
      </c>
      <c r="G5436" s="1" t="s">
        <v>376</v>
      </c>
      <c r="H5436" s="1" t="s">
        <v>28</v>
      </c>
      <c r="I5436">
        <v>3</v>
      </c>
      <c r="J5436" s="1" t="str">
        <f>+VLOOKUP(bloques1a3[[#This Row],[respuesta]],respuestas.emociones[],2,0)</f>
        <v>asco</v>
      </c>
      <c r="K5436" s="1">
        <f>+VLOOKUP(bloques1a3[[#This Row],[niño]],BD.niños[[Código]:[edad]],5,0)</f>
        <v>8</v>
      </c>
      <c r="L5436" s="1">
        <f>+IF(bloques1a3[[#This Row],[correcta]]=bloques1a3[[#This Row],[respuesta]],1,0)</f>
        <v>0</v>
      </c>
      <c r="M5436" s="1">
        <f>+IF(bloques1a3[[#This Row],[Sexo]]="F",1,0)</f>
        <v>0</v>
      </c>
    </row>
    <row r="5437" spans="1:13" x14ac:dyDescent="0.55000000000000004">
      <c r="A5437">
        <v>20</v>
      </c>
      <c r="B5437" s="1" t="s">
        <v>557</v>
      </c>
      <c r="C5437" s="1" t="s">
        <v>3</v>
      </c>
      <c r="D5437">
        <v>4</v>
      </c>
      <c r="E5437" s="1" t="s">
        <v>341</v>
      </c>
      <c r="F5437">
        <v>4</v>
      </c>
      <c r="G5437" s="1" t="s">
        <v>376</v>
      </c>
      <c r="H5437" s="1" t="s">
        <v>29</v>
      </c>
      <c r="I5437">
        <v>3</v>
      </c>
      <c r="J5437" s="1" t="str">
        <f>+VLOOKUP(bloques1a3[[#This Row],[respuesta]],respuestas.emociones[],2,0)</f>
        <v>enojo</v>
      </c>
      <c r="K5437" s="1">
        <f>+VLOOKUP(bloques1a3[[#This Row],[niño]],BD.niños[[Código]:[edad]],5,0)</f>
        <v>8</v>
      </c>
      <c r="L5437" s="1">
        <f>+IF(bloques1a3[[#This Row],[correcta]]=bloques1a3[[#This Row],[respuesta]],1,0)</f>
        <v>1</v>
      </c>
      <c r="M5437" s="1">
        <f>+IF(bloques1a3[[#This Row],[Sexo]]="F",1,0)</f>
        <v>1</v>
      </c>
    </row>
    <row r="5438" spans="1:13" x14ac:dyDescent="0.55000000000000004">
      <c r="A5438">
        <v>20</v>
      </c>
      <c r="B5438" s="1" t="s">
        <v>557</v>
      </c>
      <c r="C5438" s="1" t="s">
        <v>3</v>
      </c>
      <c r="D5438">
        <v>4</v>
      </c>
      <c r="E5438" s="1" t="s">
        <v>344</v>
      </c>
      <c r="F5438">
        <v>4</v>
      </c>
      <c r="G5438" s="1" t="s">
        <v>375</v>
      </c>
      <c r="H5438" s="1" t="s">
        <v>29</v>
      </c>
      <c r="I5438">
        <v>3</v>
      </c>
      <c r="J5438" s="1" t="str">
        <f>+VLOOKUP(bloques1a3[[#This Row],[respuesta]],respuestas.emociones[],2,0)</f>
        <v>enojo</v>
      </c>
      <c r="K5438" s="1">
        <f>+VLOOKUP(bloques1a3[[#This Row],[niño]],BD.niños[[Código]:[edad]],5,0)</f>
        <v>6</v>
      </c>
      <c r="L5438" s="1">
        <f>+IF(bloques1a3[[#This Row],[correcta]]=bloques1a3[[#This Row],[respuesta]],1,0)</f>
        <v>1</v>
      </c>
      <c r="M5438" s="1">
        <f>+IF(bloques1a3[[#This Row],[Sexo]]="F",1,0)</f>
        <v>1</v>
      </c>
    </row>
    <row r="5439" spans="1:13" x14ac:dyDescent="0.55000000000000004">
      <c r="A5439">
        <v>20</v>
      </c>
      <c r="B5439" s="1" t="s">
        <v>557</v>
      </c>
      <c r="C5439" s="1" t="s">
        <v>3</v>
      </c>
      <c r="D5439">
        <v>4</v>
      </c>
      <c r="E5439" s="1" t="s">
        <v>348</v>
      </c>
      <c r="F5439">
        <v>4</v>
      </c>
      <c r="G5439" s="1" t="s">
        <v>375</v>
      </c>
      <c r="H5439" s="1" t="s">
        <v>28</v>
      </c>
      <c r="I5439">
        <v>3</v>
      </c>
      <c r="J5439" s="1" t="str">
        <f>+VLOOKUP(bloques1a3[[#This Row],[respuesta]],respuestas.emociones[],2,0)</f>
        <v>enojo</v>
      </c>
      <c r="K5439" s="1">
        <f>+VLOOKUP(bloques1a3[[#This Row],[niño]],BD.niños[[Código]:[edad]],5,0)</f>
        <v>6</v>
      </c>
      <c r="L5439" s="1">
        <f>+IF(bloques1a3[[#This Row],[correcta]]=bloques1a3[[#This Row],[respuesta]],1,0)</f>
        <v>1</v>
      </c>
      <c r="M5439" s="1">
        <f>+IF(bloques1a3[[#This Row],[Sexo]]="F",1,0)</f>
        <v>0</v>
      </c>
    </row>
    <row r="5440" spans="1:13" x14ac:dyDescent="0.55000000000000004">
      <c r="A5440">
        <v>21</v>
      </c>
      <c r="B5440" s="1" t="s">
        <v>558</v>
      </c>
      <c r="C5440" s="1" t="s">
        <v>3</v>
      </c>
      <c r="D5440">
        <v>4</v>
      </c>
      <c r="E5440" s="1" t="s">
        <v>89</v>
      </c>
      <c r="F5440">
        <v>4</v>
      </c>
      <c r="G5440" s="1" t="s">
        <v>377</v>
      </c>
      <c r="H5440" s="1" t="s">
        <v>29</v>
      </c>
      <c r="I5440">
        <v>3</v>
      </c>
      <c r="J5440" s="1" t="str">
        <f>+VLOOKUP(bloques1a3[[#This Row],[respuesta]],respuestas.emociones[],2,0)</f>
        <v>enojo</v>
      </c>
      <c r="K5440" s="1">
        <f>+VLOOKUP(bloques1a3[[#This Row],[niño]],BD.niños[[Código]:[edad]],5,0)</f>
        <v>10</v>
      </c>
      <c r="L5440" s="1">
        <f>+IF(bloques1a3[[#This Row],[correcta]]=bloques1a3[[#This Row],[respuesta]],1,0)</f>
        <v>1</v>
      </c>
      <c r="M5440" s="1">
        <f>+IF(bloques1a3[[#This Row],[Sexo]]="F",1,0)</f>
        <v>1</v>
      </c>
    </row>
    <row r="5441" spans="1:13" x14ac:dyDescent="0.55000000000000004">
      <c r="A5441">
        <v>21</v>
      </c>
      <c r="B5441" s="1" t="s">
        <v>558</v>
      </c>
      <c r="C5441" s="1" t="s">
        <v>3</v>
      </c>
      <c r="D5441">
        <v>4</v>
      </c>
      <c r="E5441" s="1" t="s">
        <v>93</v>
      </c>
      <c r="F5441">
        <v>7</v>
      </c>
      <c r="G5441" s="1" t="s">
        <v>377</v>
      </c>
      <c r="H5441" s="1" t="s">
        <v>29</v>
      </c>
      <c r="I5441">
        <v>3</v>
      </c>
      <c r="J5441" s="1" t="str">
        <f>+VLOOKUP(bloques1a3[[#This Row],[respuesta]],respuestas.emociones[],2,0)</f>
        <v>asco</v>
      </c>
      <c r="K5441" s="1">
        <f>+VLOOKUP(bloques1a3[[#This Row],[niño]],BD.niños[[Código]:[edad]],5,0)</f>
        <v>10</v>
      </c>
      <c r="L5441" s="1">
        <f>+IF(bloques1a3[[#This Row],[correcta]]=bloques1a3[[#This Row],[respuesta]],1,0)</f>
        <v>0</v>
      </c>
      <c r="M5441" s="1">
        <f>+IF(bloques1a3[[#This Row],[Sexo]]="F",1,0)</f>
        <v>1</v>
      </c>
    </row>
    <row r="5442" spans="1:13" x14ac:dyDescent="0.55000000000000004">
      <c r="A5442">
        <v>21</v>
      </c>
      <c r="B5442" s="1" t="s">
        <v>558</v>
      </c>
      <c r="C5442" s="1" t="s">
        <v>3</v>
      </c>
      <c r="D5442">
        <v>4</v>
      </c>
      <c r="E5442" s="1" t="s">
        <v>97</v>
      </c>
      <c r="F5442">
        <v>4</v>
      </c>
      <c r="G5442" s="1" t="s">
        <v>377</v>
      </c>
      <c r="H5442" s="1" t="s">
        <v>29</v>
      </c>
      <c r="I5442">
        <v>3</v>
      </c>
      <c r="J5442" s="1" t="str">
        <f>+VLOOKUP(bloques1a3[[#This Row],[respuesta]],respuestas.emociones[],2,0)</f>
        <v>enojo</v>
      </c>
      <c r="K5442" s="1">
        <f>+VLOOKUP(bloques1a3[[#This Row],[niño]],BD.niños[[Código]:[edad]],5,0)</f>
        <v>10</v>
      </c>
      <c r="L5442" s="1">
        <f>+IF(bloques1a3[[#This Row],[correcta]]=bloques1a3[[#This Row],[respuesta]],1,0)</f>
        <v>1</v>
      </c>
      <c r="M5442" s="1">
        <f>+IF(bloques1a3[[#This Row],[Sexo]]="F",1,0)</f>
        <v>1</v>
      </c>
    </row>
    <row r="5443" spans="1:13" x14ac:dyDescent="0.55000000000000004">
      <c r="A5443">
        <v>21</v>
      </c>
      <c r="B5443" s="1" t="s">
        <v>558</v>
      </c>
      <c r="C5443" s="1" t="s">
        <v>3</v>
      </c>
      <c r="D5443">
        <v>4</v>
      </c>
      <c r="E5443" s="1" t="s">
        <v>101</v>
      </c>
      <c r="F5443">
        <v>4</v>
      </c>
      <c r="G5443" s="1" t="s">
        <v>377</v>
      </c>
      <c r="H5443" s="1" t="s">
        <v>29</v>
      </c>
      <c r="I5443">
        <v>3</v>
      </c>
      <c r="J5443" s="1" t="str">
        <f>+VLOOKUP(bloques1a3[[#This Row],[respuesta]],respuestas.emociones[],2,0)</f>
        <v>enojo</v>
      </c>
      <c r="K5443" s="1">
        <f>+VLOOKUP(bloques1a3[[#This Row],[niño]],BD.niños[[Código]:[edad]],5,0)</f>
        <v>10</v>
      </c>
      <c r="L5443" s="1">
        <f>+IF(bloques1a3[[#This Row],[correcta]]=bloques1a3[[#This Row],[respuesta]],1,0)</f>
        <v>1</v>
      </c>
      <c r="M5443" s="1">
        <f>+IF(bloques1a3[[#This Row],[Sexo]]="F",1,0)</f>
        <v>1</v>
      </c>
    </row>
    <row r="5444" spans="1:13" x14ac:dyDescent="0.55000000000000004">
      <c r="A5444">
        <v>21</v>
      </c>
      <c r="B5444" s="1" t="s">
        <v>558</v>
      </c>
      <c r="C5444" s="1" t="s">
        <v>3</v>
      </c>
      <c r="D5444">
        <v>4</v>
      </c>
      <c r="E5444" s="1" t="s">
        <v>150</v>
      </c>
      <c r="F5444">
        <v>1</v>
      </c>
      <c r="G5444" s="1" t="s">
        <v>375</v>
      </c>
      <c r="H5444" s="1" t="s">
        <v>29</v>
      </c>
      <c r="I5444">
        <v>3</v>
      </c>
      <c r="J5444" s="1" t="str">
        <f>+VLOOKUP(bloques1a3[[#This Row],[respuesta]],respuestas.emociones[],2,0)</f>
        <v>neutra</v>
      </c>
      <c r="K5444" s="1">
        <f>+VLOOKUP(bloques1a3[[#This Row],[niño]],BD.niños[[Código]:[edad]],5,0)</f>
        <v>6</v>
      </c>
      <c r="L5444" s="1">
        <f>+IF(bloques1a3[[#This Row],[correcta]]=bloques1a3[[#This Row],[respuesta]],1,0)</f>
        <v>0</v>
      </c>
      <c r="M5444" s="1">
        <f>+IF(bloques1a3[[#This Row],[Sexo]]="F",1,0)</f>
        <v>1</v>
      </c>
    </row>
    <row r="5445" spans="1:13" x14ac:dyDescent="0.55000000000000004">
      <c r="A5445">
        <v>21</v>
      </c>
      <c r="B5445" s="1" t="s">
        <v>558</v>
      </c>
      <c r="C5445" s="1" t="s">
        <v>3</v>
      </c>
      <c r="D5445">
        <v>4</v>
      </c>
      <c r="E5445" s="1" t="s">
        <v>153</v>
      </c>
      <c r="F5445">
        <v>1</v>
      </c>
      <c r="G5445" s="1" t="s">
        <v>376</v>
      </c>
      <c r="H5445" s="1" t="s">
        <v>28</v>
      </c>
      <c r="I5445">
        <v>3</v>
      </c>
      <c r="J5445" s="1" t="str">
        <f>+VLOOKUP(bloques1a3[[#This Row],[respuesta]],respuestas.emociones[],2,0)</f>
        <v>neutra</v>
      </c>
      <c r="K5445" s="1">
        <f>+VLOOKUP(bloques1a3[[#This Row],[niño]],BD.niños[[Código]:[edad]],5,0)</f>
        <v>7</v>
      </c>
      <c r="L5445" s="1">
        <f>+IF(bloques1a3[[#This Row],[correcta]]=bloques1a3[[#This Row],[respuesta]],1,0)</f>
        <v>0</v>
      </c>
      <c r="M5445" s="1">
        <f>+IF(bloques1a3[[#This Row],[Sexo]]="F",1,0)</f>
        <v>0</v>
      </c>
    </row>
    <row r="5446" spans="1:13" x14ac:dyDescent="0.55000000000000004">
      <c r="A5446">
        <v>21</v>
      </c>
      <c r="B5446" s="1" t="s">
        <v>558</v>
      </c>
      <c r="C5446" s="1" t="s">
        <v>3</v>
      </c>
      <c r="D5446">
        <v>4</v>
      </c>
      <c r="E5446" s="1" t="s">
        <v>157</v>
      </c>
      <c r="F5446">
        <v>4</v>
      </c>
      <c r="G5446" s="1" t="s">
        <v>376</v>
      </c>
      <c r="H5446" s="1" t="s">
        <v>28</v>
      </c>
      <c r="I5446">
        <v>3</v>
      </c>
      <c r="J5446" s="1" t="str">
        <f>+VLOOKUP(bloques1a3[[#This Row],[respuesta]],respuestas.emociones[],2,0)</f>
        <v>enojo</v>
      </c>
      <c r="K5446" s="1">
        <f>+VLOOKUP(bloques1a3[[#This Row],[niño]],BD.niños[[Código]:[edad]],5,0)</f>
        <v>7</v>
      </c>
      <c r="L5446" s="1">
        <f>+IF(bloques1a3[[#This Row],[correcta]]=bloques1a3[[#This Row],[respuesta]],1,0)</f>
        <v>1</v>
      </c>
      <c r="M5446" s="1">
        <f>+IF(bloques1a3[[#This Row],[Sexo]]="F",1,0)</f>
        <v>0</v>
      </c>
    </row>
    <row r="5447" spans="1:13" x14ac:dyDescent="0.55000000000000004">
      <c r="A5447">
        <v>21</v>
      </c>
      <c r="B5447" s="1" t="s">
        <v>558</v>
      </c>
      <c r="C5447" s="1" t="s">
        <v>3</v>
      </c>
      <c r="D5447">
        <v>4</v>
      </c>
      <c r="E5447" s="1" t="s">
        <v>164</v>
      </c>
      <c r="F5447">
        <v>4</v>
      </c>
      <c r="G5447" s="1" t="s">
        <v>375</v>
      </c>
      <c r="H5447" s="1" t="s">
        <v>28</v>
      </c>
      <c r="I5447">
        <v>3</v>
      </c>
      <c r="J5447" s="1" t="str">
        <f>+VLOOKUP(bloques1a3[[#This Row],[respuesta]],respuestas.emociones[],2,0)</f>
        <v>enojo</v>
      </c>
      <c r="K5447" s="1">
        <f>+VLOOKUP(bloques1a3[[#This Row],[niño]],BD.niños[[Código]:[edad]],5,0)</f>
        <v>6</v>
      </c>
      <c r="L5447" s="1">
        <f>+IF(bloques1a3[[#This Row],[correcta]]=bloques1a3[[#This Row],[respuesta]],1,0)</f>
        <v>1</v>
      </c>
      <c r="M5447" s="1">
        <f>+IF(bloques1a3[[#This Row],[Sexo]]="F",1,0)</f>
        <v>0</v>
      </c>
    </row>
    <row r="5448" spans="1:13" x14ac:dyDescent="0.55000000000000004">
      <c r="A5448">
        <v>21</v>
      </c>
      <c r="B5448" s="1" t="s">
        <v>558</v>
      </c>
      <c r="C5448" s="1" t="s">
        <v>3</v>
      </c>
      <c r="D5448">
        <v>4</v>
      </c>
      <c r="E5448" s="1" t="s">
        <v>165</v>
      </c>
      <c r="F5448">
        <v>6</v>
      </c>
      <c r="G5448" s="1" t="s">
        <v>375</v>
      </c>
      <c r="H5448" s="1" t="s">
        <v>28</v>
      </c>
      <c r="I5448">
        <v>3</v>
      </c>
      <c r="J5448" s="1" t="str">
        <f>+VLOOKUP(bloques1a3[[#This Row],[respuesta]],respuestas.emociones[],2,0)</f>
        <v>sorpresa</v>
      </c>
      <c r="K5448" s="1">
        <f>+VLOOKUP(bloques1a3[[#This Row],[niño]],BD.niños[[Código]:[edad]],5,0)</f>
        <v>5</v>
      </c>
      <c r="L5448" s="1">
        <f>+IF(bloques1a3[[#This Row],[correcta]]=bloques1a3[[#This Row],[respuesta]],1,0)</f>
        <v>0</v>
      </c>
      <c r="M5448" s="1">
        <f>+IF(bloques1a3[[#This Row],[Sexo]]="F",1,0)</f>
        <v>0</v>
      </c>
    </row>
    <row r="5449" spans="1:13" x14ac:dyDescent="0.55000000000000004">
      <c r="A5449">
        <v>21</v>
      </c>
      <c r="B5449" s="1" t="s">
        <v>558</v>
      </c>
      <c r="C5449" s="1" t="s">
        <v>3</v>
      </c>
      <c r="D5449">
        <v>4</v>
      </c>
      <c r="E5449" s="1" t="s">
        <v>168</v>
      </c>
      <c r="F5449">
        <v>4</v>
      </c>
      <c r="G5449" s="1" t="s">
        <v>376</v>
      </c>
      <c r="H5449" s="1" t="s">
        <v>29</v>
      </c>
      <c r="I5449">
        <v>3</v>
      </c>
      <c r="J5449" s="1" t="str">
        <f>+VLOOKUP(bloques1a3[[#This Row],[respuesta]],respuestas.emociones[],2,0)</f>
        <v>enojo</v>
      </c>
      <c r="K5449" s="1">
        <f>+VLOOKUP(bloques1a3[[#This Row],[niño]],BD.niños[[Código]:[edad]],5,0)</f>
        <v>7</v>
      </c>
      <c r="L5449" s="1">
        <f>+IF(bloques1a3[[#This Row],[correcta]]=bloques1a3[[#This Row],[respuesta]],1,0)</f>
        <v>1</v>
      </c>
      <c r="M5449" s="1">
        <f>+IF(bloques1a3[[#This Row],[Sexo]]="F",1,0)</f>
        <v>1</v>
      </c>
    </row>
    <row r="5450" spans="1:13" x14ac:dyDescent="0.55000000000000004">
      <c r="A5450">
        <v>21</v>
      </c>
      <c r="B5450" s="1" t="s">
        <v>558</v>
      </c>
      <c r="C5450" s="1" t="s">
        <v>3</v>
      </c>
      <c r="D5450">
        <v>4</v>
      </c>
      <c r="E5450" s="1" t="s">
        <v>172</v>
      </c>
      <c r="F5450">
        <v>1</v>
      </c>
      <c r="G5450" s="1" t="s">
        <v>376</v>
      </c>
      <c r="H5450" s="1" t="s">
        <v>29</v>
      </c>
      <c r="I5450">
        <v>3</v>
      </c>
      <c r="J5450" s="1" t="str">
        <f>+VLOOKUP(bloques1a3[[#This Row],[respuesta]],respuestas.emociones[],2,0)</f>
        <v>neutra</v>
      </c>
      <c r="K5450" s="1">
        <f>+VLOOKUP(bloques1a3[[#This Row],[niño]],BD.niños[[Código]:[edad]],5,0)</f>
        <v>8</v>
      </c>
      <c r="L5450" s="1">
        <f>+IF(bloques1a3[[#This Row],[correcta]]=bloques1a3[[#This Row],[respuesta]],1,0)</f>
        <v>0</v>
      </c>
      <c r="M5450" s="1">
        <f>+IF(bloques1a3[[#This Row],[Sexo]]="F",1,0)</f>
        <v>1</v>
      </c>
    </row>
    <row r="5451" spans="1:13" x14ac:dyDescent="0.55000000000000004">
      <c r="A5451">
        <v>21</v>
      </c>
      <c r="B5451" s="1" t="s">
        <v>558</v>
      </c>
      <c r="C5451" s="1" t="s">
        <v>3</v>
      </c>
      <c r="D5451">
        <v>4</v>
      </c>
      <c r="E5451" s="1" t="s">
        <v>176</v>
      </c>
      <c r="F5451">
        <v>4</v>
      </c>
      <c r="G5451" s="1" t="s">
        <v>375</v>
      </c>
      <c r="H5451" s="1" t="s">
        <v>29</v>
      </c>
      <c r="I5451">
        <v>3</v>
      </c>
      <c r="J5451" s="1" t="str">
        <f>+VLOOKUP(bloques1a3[[#This Row],[respuesta]],respuestas.emociones[],2,0)</f>
        <v>enojo</v>
      </c>
      <c r="K5451" s="1">
        <f>+VLOOKUP(bloques1a3[[#This Row],[niño]],BD.niños[[Código]:[edad]],5,0)</f>
        <v>5</v>
      </c>
      <c r="L5451" s="1">
        <f>+IF(bloques1a3[[#This Row],[correcta]]=bloques1a3[[#This Row],[respuesta]],1,0)</f>
        <v>1</v>
      </c>
      <c r="M5451" s="1">
        <f>+IF(bloques1a3[[#This Row],[Sexo]]="F",1,0)</f>
        <v>1</v>
      </c>
    </row>
    <row r="5452" spans="1:13" x14ac:dyDescent="0.55000000000000004">
      <c r="A5452">
        <v>21</v>
      </c>
      <c r="B5452" s="1" t="s">
        <v>558</v>
      </c>
      <c r="C5452" s="1" t="s">
        <v>3</v>
      </c>
      <c r="D5452">
        <v>4</v>
      </c>
      <c r="E5452" s="1" t="s">
        <v>180</v>
      </c>
      <c r="F5452">
        <v>4</v>
      </c>
      <c r="G5452" s="1" t="s">
        <v>376</v>
      </c>
      <c r="H5452" s="1" t="s">
        <v>29</v>
      </c>
      <c r="I5452">
        <v>3</v>
      </c>
      <c r="J5452" s="1" t="str">
        <f>+VLOOKUP(bloques1a3[[#This Row],[respuesta]],respuestas.emociones[],2,0)</f>
        <v>enojo</v>
      </c>
      <c r="K5452" s="1">
        <f>+VLOOKUP(bloques1a3[[#This Row],[niño]],BD.niños[[Código]:[edad]],5,0)</f>
        <v>8</v>
      </c>
      <c r="L5452" s="1">
        <f>+IF(bloques1a3[[#This Row],[correcta]]=bloques1a3[[#This Row],[respuesta]],1,0)</f>
        <v>1</v>
      </c>
      <c r="M5452" s="1">
        <f>+IF(bloques1a3[[#This Row],[Sexo]]="F",1,0)</f>
        <v>1</v>
      </c>
    </row>
    <row r="5453" spans="1:13" x14ac:dyDescent="0.55000000000000004">
      <c r="A5453">
        <v>21</v>
      </c>
      <c r="B5453" s="1" t="s">
        <v>558</v>
      </c>
      <c r="C5453" s="1" t="s">
        <v>3</v>
      </c>
      <c r="D5453">
        <v>4</v>
      </c>
      <c r="E5453" s="1" t="s">
        <v>234</v>
      </c>
      <c r="F5453">
        <v>1</v>
      </c>
      <c r="G5453" s="1" t="s">
        <v>377</v>
      </c>
      <c r="H5453" s="1" t="s">
        <v>28</v>
      </c>
      <c r="I5453">
        <v>3</v>
      </c>
      <c r="J5453" s="1" t="str">
        <f>+VLOOKUP(bloques1a3[[#This Row],[respuesta]],respuestas.emociones[],2,0)</f>
        <v>neutra</v>
      </c>
      <c r="K5453" s="1">
        <f>+VLOOKUP(bloques1a3[[#This Row],[niño]],BD.niños[[Código]:[edad]],5,0)</f>
        <v>10</v>
      </c>
      <c r="L5453" s="1">
        <f>+IF(bloques1a3[[#This Row],[correcta]]=bloques1a3[[#This Row],[respuesta]],1,0)</f>
        <v>0</v>
      </c>
      <c r="M5453" s="1">
        <f>+IF(bloques1a3[[#This Row],[Sexo]]="F",1,0)</f>
        <v>0</v>
      </c>
    </row>
    <row r="5454" spans="1:13" x14ac:dyDescent="0.55000000000000004">
      <c r="A5454">
        <v>21</v>
      </c>
      <c r="B5454" s="1" t="s">
        <v>558</v>
      </c>
      <c r="C5454" s="1" t="s">
        <v>3</v>
      </c>
      <c r="D5454">
        <v>4</v>
      </c>
      <c r="E5454" s="1" t="s">
        <v>238</v>
      </c>
      <c r="F5454">
        <v>4</v>
      </c>
      <c r="G5454" s="1" t="s">
        <v>377</v>
      </c>
      <c r="H5454" s="1" t="s">
        <v>28</v>
      </c>
      <c r="I5454">
        <v>3</v>
      </c>
      <c r="J5454" s="1" t="str">
        <f>+VLOOKUP(bloques1a3[[#This Row],[respuesta]],respuestas.emociones[],2,0)</f>
        <v>enojo</v>
      </c>
      <c r="K5454" s="1">
        <f>+VLOOKUP(bloques1a3[[#This Row],[niño]],BD.niños[[Código]:[edad]],5,0)</f>
        <v>10</v>
      </c>
      <c r="L5454" s="1">
        <f>+IF(bloques1a3[[#This Row],[correcta]]=bloques1a3[[#This Row],[respuesta]],1,0)</f>
        <v>1</v>
      </c>
      <c r="M5454" s="1">
        <f>+IF(bloques1a3[[#This Row],[Sexo]]="F",1,0)</f>
        <v>0</v>
      </c>
    </row>
    <row r="5455" spans="1:13" x14ac:dyDescent="0.55000000000000004">
      <c r="A5455">
        <v>21</v>
      </c>
      <c r="B5455" s="1" t="s">
        <v>558</v>
      </c>
      <c r="C5455" s="1" t="s">
        <v>3</v>
      </c>
      <c r="D5455">
        <v>4</v>
      </c>
      <c r="E5455" s="1" t="s">
        <v>241</v>
      </c>
      <c r="F5455">
        <v>4</v>
      </c>
      <c r="G5455" s="1" t="s">
        <v>377</v>
      </c>
      <c r="H5455" s="1" t="s">
        <v>29</v>
      </c>
      <c r="I5455">
        <v>3</v>
      </c>
      <c r="J5455" s="1" t="str">
        <f>+VLOOKUP(bloques1a3[[#This Row],[respuesta]],respuestas.emociones[],2,0)</f>
        <v>enojo</v>
      </c>
      <c r="K5455" s="1">
        <f>+VLOOKUP(bloques1a3[[#This Row],[niño]],BD.niños[[Código]:[edad]],5,0)</f>
        <v>10</v>
      </c>
      <c r="L5455" s="1">
        <f>+IF(bloques1a3[[#This Row],[correcta]]=bloques1a3[[#This Row],[respuesta]],1,0)</f>
        <v>1</v>
      </c>
      <c r="M5455" s="1">
        <f>+IF(bloques1a3[[#This Row],[Sexo]]="F",1,0)</f>
        <v>1</v>
      </c>
    </row>
    <row r="5456" spans="1:13" x14ac:dyDescent="0.55000000000000004">
      <c r="A5456">
        <v>21</v>
      </c>
      <c r="B5456" s="1" t="s">
        <v>558</v>
      </c>
      <c r="C5456" s="1" t="s">
        <v>3</v>
      </c>
      <c r="D5456">
        <v>4</v>
      </c>
      <c r="E5456" s="1" t="s">
        <v>245</v>
      </c>
      <c r="F5456">
        <v>1</v>
      </c>
      <c r="G5456" s="1" t="s">
        <v>376</v>
      </c>
      <c r="H5456" s="1" t="s">
        <v>28</v>
      </c>
      <c r="I5456">
        <v>3</v>
      </c>
      <c r="J5456" s="1" t="str">
        <f>+VLOOKUP(bloques1a3[[#This Row],[respuesta]],respuestas.emociones[],2,0)</f>
        <v>neutra</v>
      </c>
      <c r="K5456" s="1">
        <f>+VLOOKUP(bloques1a3[[#This Row],[niño]],BD.niños[[Código]:[edad]],5,0)</f>
        <v>8</v>
      </c>
      <c r="L5456" s="1">
        <f>+IF(bloques1a3[[#This Row],[correcta]]=bloques1a3[[#This Row],[respuesta]],1,0)</f>
        <v>0</v>
      </c>
      <c r="M5456" s="1">
        <f>+IF(bloques1a3[[#This Row],[Sexo]]="F",1,0)</f>
        <v>0</v>
      </c>
    </row>
    <row r="5457" spans="1:13" x14ac:dyDescent="0.55000000000000004">
      <c r="A5457">
        <v>21</v>
      </c>
      <c r="B5457" s="1" t="s">
        <v>558</v>
      </c>
      <c r="C5457" s="1" t="s">
        <v>3</v>
      </c>
      <c r="D5457">
        <v>4</v>
      </c>
      <c r="E5457" s="1" t="s">
        <v>249</v>
      </c>
      <c r="F5457">
        <v>1</v>
      </c>
      <c r="G5457" s="1" t="s">
        <v>375</v>
      </c>
      <c r="H5457" s="1" t="s">
        <v>28</v>
      </c>
      <c r="I5457">
        <v>3</v>
      </c>
      <c r="J5457" s="1" t="str">
        <f>+VLOOKUP(bloques1a3[[#This Row],[respuesta]],respuestas.emociones[],2,0)</f>
        <v>neutra</v>
      </c>
      <c r="K5457" s="1">
        <f>+VLOOKUP(bloques1a3[[#This Row],[niño]],BD.niños[[Código]:[edad]],5,0)</f>
        <v>6</v>
      </c>
      <c r="L5457" s="1">
        <f>+IF(bloques1a3[[#This Row],[correcta]]=bloques1a3[[#This Row],[respuesta]],1,0)</f>
        <v>0</v>
      </c>
      <c r="M5457" s="1">
        <f>+IF(bloques1a3[[#This Row],[Sexo]]="F",1,0)</f>
        <v>0</v>
      </c>
    </row>
    <row r="5458" spans="1:13" x14ac:dyDescent="0.55000000000000004">
      <c r="A5458">
        <v>21</v>
      </c>
      <c r="B5458" s="1" t="s">
        <v>558</v>
      </c>
      <c r="C5458" s="1" t="s">
        <v>3</v>
      </c>
      <c r="D5458">
        <v>4</v>
      </c>
      <c r="E5458" s="1" t="s">
        <v>253</v>
      </c>
      <c r="F5458">
        <v>3</v>
      </c>
      <c r="G5458" s="1" t="s">
        <v>376</v>
      </c>
      <c r="H5458" s="1" t="s">
        <v>28</v>
      </c>
      <c r="I5458">
        <v>3</v>
      </c>
      <c r="J5458" s="1" t="str">
        <f>+VLOOKUP(bloques1a3[[#This Row],[respuesta]],respuestas.emociones[],2,0)</f>
        <v>tristeza</v>
      </c>
      <c r="K5458" s="1">
        <f>+VLOOKUP(bloques1a3[[#This Row],[niño]],BD.niños[[Código]:[edad]],5,0)</f>
        <v>7</v>
      </c>
      <c r="L5458" s="1">
        <f>+IF(bloques1a3[[#This Row],[correcta]]=bloques1a3[[#This Row],[respuesta]],1,0)</f>
        <v>0</v>
      </c>
      <c r="M5458" s="1">
        <f>+IF(bloques1a3[[#This Row],[Sexo]]="F",1,0)</f>
        <v>0</v>
      </c>
    </row>
    <row r="5459" spans="1:13" x14ac:dyDescent="0.55000000000000004">
      <c r="A5459">
        <v>21</v>
      </c>
      <c r="B5459" s="1" t="s">
        <v>558</v>
      </c>
      <c r="C5459" s="1" t="s">
        <v>3</v>
      </c>
      <c r="D5459">
        <v>4</v>
      </c>
      <c r="E5459" s="1" t="s">
        <v>257</v>
      </c>
      <c r="F5459">
        <v>4</v>
      </c>
      <c r="G5459" s="1" t="s">
        <v>376</v>
      </c>
      <c r="H5459" s="1" t="s">
        <v>28</v>
      </c>
      <c r="I5459">
        <v>3</v>
      </c>
      <c r="J5459" s="1" t="str">
        <f>+VLOOKUP(bloques1a3[[#This Row],[respuesta]],respuestas.emociones[],2,0)</f>
        <v>enojo</v>
      </c>
      <c r="K5459" s="1">
        <f>+VLOOKUP(bloques1a3[[#This Row],[niño]],BD.niños[[Código]:[edad]],5,0)</f>
        <v>8</v>
      </c>
      <c r="L5459" s="1">
        <f>+IF(bloques1a3[[#This Row],[correcta]]=bloques1a3[[#This Row],[respuesta]],1,0)</f>
        <v>1</v>
      </c>
      <c r="M5459" s="1">
        <f>+IF(bloques1a3[[#This Row],[Sexo]]="F",1,0)</f>
        <v>0</v>
      </c>
    </row>
    <row r="5460" spans="1:13" x14ac:dyDescent="0.55000000000000004">
      <c r="A5460">
        <v>21</v>
      </c>
      <c r="B5460" s="1" t="s">
        <v>558</v>
      </c>
      <c r="C5460" s="1" t="s">
        <v>3</v>
      </c>
      <c r="D5460">
        <v>4</v>
      </c>
      <c r="E5460" s="1" t="s">
        <v>299</v>
      </c>
      <c r="F5460">
        <v>1</v>
      </c>
      <c r="G5460" s="1" t="s">
        <v>376</v>
      </c>
      <c r="H5460" s="1" t="s">
        <v>28</v>
      </c>
      <c r="I5460">
        <v>3</v>
      </c>
      <c r="J5460" s="1" t="str">
        <f>+VLOOKUP(bloques1a3[[#This Row],[respuesta]],respuestas.emociones[],2,0)</f>
        <v>neutra</v>
      </c>
      <c r="K5460" s="1">
        <f>+VLOOKUP(bloques1a3[[#This Row],[niño]],BD.niños[[Código]:[edad]],5,0)</f>
        <v>8</v>
      </c>
      <c r="L5460" s="1">
        <f>+IF(bloques1a3[[#This Row],[correcta]]=bloques1a3[[#This Row],[respuesta]],1,0)</f>
        <v>0</v>
      </c>
      <c r="M5460" s="1">
        <f>+IF(bloques1a3[[#This Row],[Sexo]]="F",1,0)</f>
        <v>0</v>
      </c>
    </row>
    <row r="5461" spans="1:13" x14ac:dyDescent="0.55000000000000004">
      <c r="A5461">
        <v>21</v>
      </c>
      <c r="B5461" s="1" t="s">
        <v>558</v>
      </c>
      <c r="C5461" s="1" t="s">
        <v>3</v>
      </c>
      <c r="D5461">
        <v>4</v>
      </c>
      <c r="E5461" s="1" t="s">
        <v>301</v>
      </c>
      <c r="F5461">
        <v>1</v>
      </c>
      <c r="G5461" s="1" t="s">
        <v>375</v>
      </c>
      <c r="H5461" s="1" t="s">
        <v>28</v>
      </c>
      <c r="I5461">
        <v>3</v>
      </c>
      <c r="J5461" s="1" t="str">
        <f>+VLOOKUP(bloques1a3[[#This Row],[respuesta]],respuestas.emociones[],2,0)</f>
        <v>neutra</v>
      </c>
      <c r="K5461" s="1">
        <f>+VLOOKUP(bloques1a3[[#This Row],[niño]],BD.niños[[Código]:[edad]],5,0)</f>
        <v>5</v>
      </c>
      <c r="L5461" s="1">
        <f>+IF(bloques1a3[[#This Row],[correcta]]=bloques1a3[[#This Row],[respuesta]],1,0)</f>
        <v>0</v>
      </c>
      <c r="M5461" s="1">
        <f>+IF(bloques1a3[[#This Row],[Sexo]]="F",1,0)</f>
        <v>0</v>
      </c>
    </row>
    <row r="5462" spans="1:13" x14ac:dyDescent="0.55000000000000004">
      <c r="A5462">
        <v>21</v>
      </c>
      <c r="B5462" s="1" t="s">
        <v>558</v>
      </c>
      <c r="C5462" s="1" t="s">
        <v>3</v>
      </c>
      <c r="D5462">
        <v>4</v>
      </c>
      <c r="E5462" s="1" t="s">
        <v>305</v>
      </c>
      <c r="F5462">
        <v>1</v>
      </c>
      <c r="G5462" s="1" t="s">
        <v>376</v>
      </c>
      <c r="H5462" s="1" t="s">
        <v>28</v>
      </c>
      <c r="I5462">
        <v>3</v>
      </c>
      <c r="J5462" s="1" t="str">
        <f>+VLOOKUP(bloques1a3[[#This Row],[respuesta]],respuestas.emociones[],2,0)</f>
        <v>neutra</v>
      </c>
      <c r="K5462" s="1">
        <f>+VLOOKUP(bloques1a3[[#This Row],[niño]],BD.niños[[Código]:[edad]],5,0)</f>
        <v>8</v>
      </c>
      <c r="L5462" s="1">
        <f>+IF(bloques1a3[[#This Row],[correcta]]=bloques1a3[[#This Row],[respuesta]],1,0)</f>
        <v>0</v>
      </c>
      <c r="M5462" s="1">
        <f>+IF(bloques1a3[[#This Row],[Sexo]]="F",1,0)</f>
        <v>0</v>
      </c>
    </row>
    <row r="5463" spans="1:13" x14ac:dyDescent="0.55000000000000004">
      <c r="A5463">
        <v>21</v>
      </c>
      <c r="B5463" s="1" t="s">
        <v>558</v>
      </c>
      <c r="C5463" s="1" t="s">
        <v>3</v>
      </c>
      <c r="D5463">
        <v>4</v>
      </c>
      <c r="E5463" s="1" t="s">
        <v>308</v>
      </c>
      <c r="F5463">
        <v>4</v>
      </c>
      <c r="G5463" s="1" t="s">
        <v>377</v>
      </c>
      <c r="H5463" s="1" t="s">
        <v>28</v>
      </c>
      <c r="I5463">
        <v>3</v>
      </c>
      <c r="J5463" s="1" t="str">
        <f>+VLOOKUP(bloques1a3[[#This Row],[respuesta]],respuestas.emociones[],2,0)</f>
        <v>enojo</v>
      </c>
      <c r="K5463" s="1">
        <f>+VLOOKUP(bloques1a3[[#This Row],[niño]],BD.niños[[Código]:[edad]],5,0)</f>
        <v>9</v>
      </c>
      <c r="L5463" s="1">
        <f>+IF(bloques1a3[[#This Row],[correcta]]=bloques1a3[[#This Row],[respuesta]],1,0)</f>
        <v>1</v>
      </c>
      <c r="M5463" s="1">
        <f>+IF(bloques1a3[[#This Row],[Sexo]]="F",1,0)</f>
        <v>0</v>
      </c>
    </row>
    <row r="5464" spans="1:13" x14ac:dyDescent="0.55000000000000004">
      <c r="A5464">
        <v>21</v>
      </c>
      <c r="B5464" s="1" t="s">
        <v>558</v>
      </c>
      <c r="C5464" s="1" t="s">
        <v>3</v>
      </c>
      <c r="D5464">
        <v>4</v>
      </c>
      <c r="E5464" s="1" t="s">
        <v>311</v>
      </c>
      <c r="F5464">
        <v>4</v>
      </c>
      <c r="G5464" s="1" t="s">
        <v>377</v>
      </c>
      <c r="H5464" s="1" t="s">
        <v>28</v>
      </c>
      <c r="I5464">
        <v>3</v>
      </c>
      <c r="J5464" s="1" t="str">
        <f>+VLOOKUP(bloques1a3[[#This Row],[respuesta]],respuestas.emociones[],2,0)</f>
        <v>enojo</v>
      </c>
      <c r="K5464" s="1">
        <f>+VLOOKUP(bloques1a3[[#This Row],[niño]],BD.niños[[Código]:[edad]],5,0)</f>
        <v>10</v>
      </c>
      <c r="L5464" s="1">
        <f>+IF(bloques1a3[[#This Row],[correcta]]=bloques1a3[[#This Row],[respuesta]],1,0)</f>
        <v>1</v>
      </c>
      <c r="M5464" s="1">
        <f>+IF(bloques1a3[[#This Row],[Sexo]]="F",1,0)</f>
        <v>0</v>
      </c>
    </row>
    <row r="5465" spans="1:13" x14ac:dyDescent="0.55000000000000004">
      <c r="A5465">
        <v>21</v>
      </c>
      <c r="B5465" s="1" t="s">
        <v>558</v>
      </c>
      <c r="C5465" s="1" t="s">
        <v>3</v>
      </c>
      <c r="D5465">
        <v>4</v>
      </c>
      <c r="E5465" s="1" t="s">
        <v>314</v>
      </c>
      <c r="F5465">
        <v>1</v>
      </c>
      <c r="G5465" s="1" t="s">
        <v>377</v>
      </c>
      <c r="H5465" s="1" t="s">
        <v>28</v>
      </c>
      <c r="I5465">
        <v>3</v>
      </c>
      <c r="J5465" s="1" t="str">
        <f>+VLOOKUP(bloques1a3[[#This Row],[respuesta]],respuestas.emociones[],2,0)</f>
        <v>neutra</v>
      </c>
      <c r="K5465" s="1">
        <f>+VLOOKUP(bloques1a3[[#This Row],[niño]],BD.niños[[Código]:[edad]],5,0)</f>
        <v>10</v>
      </c>
      <c r="L5465" s="1">
        <f>+IF(bloques1a3[[#This Row],[correcta]]=bloques1a3[[#This Row],[respuesta]],1,0)</f>
        <v>0</v>
      </c>
      <c r="M5465" s="1">
        <f>+IF(bloques1a3[[#This Row],[Sexo]]="F",1,0)</f>
        <v>0</v>
      </c>
    </row>
    <row r="5466" spans="1:13" x14ac:dyDescent="0.55000000000000004">
      <c r="A5466">
        <v>21</v>
      </c>
      <c r="B5466" s="1" t="s">
        <v>558</v>
      </c>
      <c r="C5466" s="1" t="s">
        <v>3</v>
      </c>
      <c r="D5466">
        <v>4</v>
      </c>
      <c r="E5466" s="1" t="s">
        <v>372</v>
      </c>
      <c r="F5466">
        <v>1</v>
      </c>
      <c r="G5466" s="1" t="s">
        <v>377</v>
      </c>
      <c r="H5466" s="1" t="s">
        <v>28</v>
      </c>
      <c r="I5466">
        <v>3</v>
      </c>
      <c r="J5466" s="1" t="str">
        <f>+VLOOKUP(bloques1a3[[#This Row],[respuesta]],respuestas.emociones[],2,0)</f>
        <v>neutra</v>
      </c>
      <c r="K5466" s="1">
        <f>+VLOOKUP(bloques1a3[[#This Row],[niño]],BD.niños[[Código]:[edad]],5,0)</f>
        <v>9</v>
      </c>
      <c r="L5466" s="1">
        <f>+IF(bloques1a3[[#This Row],[correcta]]=bloques1a3[[#This Row],[respuesta]],1,0)</f>
        <v>0</v>
      </c>
      <c r="M5466" s="1">
        <f>+IF(bloques1a3[[#This Row],[Sexo]]="F",1,0)</f>
        <v>0</v>
      </c>
    </row>
    <row r="5467" spans="1:13" x14ac:dyDescent="0.55000000000000004">
      <c r="A5467">
        <v>21</v>
      </c>
      <c r="B5467" s="1" t="s">
        <v>558</v>
      </c>
      <c r="C5467" s="1" t="s">
        <v>3</v>
      </c>
      <c r="D5467">
        <v>4</v>
      </c>
      <c r="E5467" s="1" t="s">
        <v>337</v>
      </c>
      <c r="F5467">
        <v>3</v>
      </c>
      <c r="G5467" s="1" t="s">
        <v>376</v>
      </c>
      <c r="H5467" s="1" t="s">
        <v>28</v>
      </c>
      <c r="I5467">
        <v>3</v>
      </c>
      <c r="J5467" s="1" t="str">
        <f>+VLOOKUP(bloques1a3[[#This Row],[respuesta]],respuestas.emociones[],2,0)</f>
        <v>tristeza</v>
      </c>
      <c r="K5467" s="1">
        <f>+VLOOKUP(bloques1a3[[#This Row],[niño]],BD.niños[[Código]:[edad]],5,0)</f>
        <v>8</v>
      </c>
      <c r="L5467" s="1">
        <f>+IF(bloques1a3[[#This Row],[correcta]]=bloques1a3[[#This Row],[respuesta]],1,0)</f>
        <v>0</v>
      </c>
      <c r="M5467" s="1">
        <f>+IF(bloques1a3[[#This Row],[Sexo]]="F",1,0)</f>
        <v>0</v>
      </c>
    </row>
    <row r="5468" spans="1:13" x14ac:dyDescent="0.55000000000000004">
      <c r="A5468">
        <v>21</v>
      </c>
      <c r="B5468" s="1" t="s">
        <v>558</v>
      </c>
      <c r="C5468" s="1" t="s">
        <v>3</v>
      </c>
      <c r="D5468">
        <v>4</v>
      </c>
      <c r="E5468" s="1" t="s">
        <v>341</v>
      </c>
      <c r="F5468">
        <v>4</v>
      </c>
      <c r="G5468" s="1" t="s">
        <v>376</v>
      </c>
      <c r="H5468" s="1" t="s">
        <v>29</v>
      </c>
      <c r="I5468">
        <v>3</v>
      </c>
      <c r="J5468" s="1" t="str">
        <f>+VLOOKUP(bloques1a3[[#This Row],[respuesta]],respuestas.emociones[],2,0)</f>
        <v>enojo</v>
      </c>
      <c r="K5468" s="1">
        <f>+VLOOKUP(bloques1a3[[#This Row],[niño]],BD.niños[[Código]:[edad]],5,0)</f>
        <v>8</v>
      </c>
      <c r="L5468" s="1">
        <f>+IF(bloques1a3[[#This Row],[correcta]]=bloques1a3[[#This Row],[respuesta]],1,0)</f>
        <v>1</v>
      </c>
      <c r="M5468" s="1">
        <f>+IF(bloques1a3[[#This Row],[Sexo]]="F",1,0)</f>
        <v>1</v>
      </c>
    </row>
    <row r="5469" spans="1:13" x14ac:dyDescent="0.55000000000000004">
      <c r="A5469">
        <v>21</v>
      </c>
      <c r="B5469" s="1" t="s">
        <v>558</v>
      </c>
      <c r="C5469" s="1" t="s">
        <v>3</v>
      </c>
      <c r="D5469">
        <v>4</v>
      </c>
      <c r="E5469" s="1" t="s">
        <v>344</v>
      </c>
      <c r="F5469">
        <v>1</v>
      </c>
      <c r="G5469" s="1" t="s">
        <v>375</v>
      </c>
      <c r="H5469" s="1" t="s">
        <v>29</v>
      </c>
      <c r="I5469">
        <v>3</v>
      </c>
      <c r="J5469" s="1" t="str">
        <f>+VLOOKUP(bloques1a3[[#This Row],[respuesta]],respuestas.emociones[],2,0)</f>
        <v>neutra</v>
      </c>
      <c r="K5469" s="1">
        <f>+VLOOKUP(bloques1a3[[#This Row],[niño]],BD.niños[[Código]:[edad]],5,0)</f>
        <v>6</v>
      </c>
      <c r="L5469" s="1">
        <f>+IF(bloques1a3[[#This Row],[correcta]]=bloques1a3[[#This Row],[respuesta]],1,0)</f>
        <v>0</v>
      </c>
      <c r="M5469" s="1">
        <f>+IF(bloques1a3[[#This Row],[Sexo]]="F",1,0)</f>
        <v>1</v>
      </c>
    </row>
    <row r="5470" spans="1:13" x14ac:dyDescent="0.55000000000000004">
      <c r="A5470">
        <v>21</v>
      </c>
      <c r="B5470" s="1" t="s">
        <v>558</v>
      </c>
      <c r="C5470" s="1" t="s">
        <v>3</v>
      </c>
      <c r="D5470">
        <v>4</v>
      </c>
      <c r="E5470" s="1" t="s">
        <v>348</v>
      </c>
      <c r="F5470">
        <v>3</v>
      </c>
      <c r="G5470" s="1" t="s">
        <v>375</v>
      </c>
      <c r="H5470" s="1" t="s">
        <v>28</v>
      </c>
      <c r="I5470">
        <v>3</v>
      </c>
      <c r="J5470" s="1" t="str">
        <f>+VLOOKUP(bloques1a3[[#This Row],[respuesta]],respuestas.emociones[],2,0)</f>
        <v>tristeza</v>
      </c>
      <c r="K5470" s="1">
        <f>+VLOOKUP(bloques1a3[[#This Row],[niño]],BD.niños[[Código]:[edad]],5,0)</f>
        <v>6</v>
      </c>
      <c r="L5470" s="1">
        <f>+IF(bloques1a3[[#This Row],[correcta]]=bloques1a3[[#This Row],[respuesta]],1,0)</f>
        <v>0</v>
      </c>
      <c r="M5470" s="1">
        <f>+IF(bloques1a3[[#This Row],[Sexo]]="F",1,0)</f>
        <v>0</v>
      </c>
    </row>
    <row r="5471" spans="1:13" x14ac:dyDescent="0.55000000000000004">
      <c r="A5471">
        <v>22</v>
      </c>
      <c r="B5471" s="1" t="s">
        <v>559</v>
      </c>
      <c r="C5471" s="1" t="s">
        <v>2</v>
      </c>
      <c r="D5471">
        <v>1</v>
      </c>
      <c r="E5471" s="1" t="s">
        <v>89</v>
      </c>
      <c r="F5471">
        <v>4</v>
      </c>
      <c r="G5471" s="1" t="s">
        <v>377</v>
      </c>
      <c r="H5471" s="1" t="s">
        <v>29</v>
      </c>
      <c r="I5471">
        <v>3</v>
      </c>
      <c r="J5471" s="1" t="str">
        <f>+VLOOKUP(bloques1a3[[#This Row],[respuesta]],respuestas.emociones[],2,0)</f>
        <v>enojo</v>
      </c>
      <c r="K5471" s="1">
        <f>+VLOOKUP(bloques1a3[[#This Row],[niño]],BD.niños[[Código]:[edad]],5,0)</f>
        <v>10</v>
      </c>
      <c r="L5471" s="1">
        <f>+IF(bloques1a3[[#This Row],[correcta]]=bloques1a3[[#This Row],[respuesta]],1,0)</f>
        <v>0</v>
      </c>
      <c r="M5471" s="1">
        <f>+IF(bloques1a3[[#This Row],[Sexo]]="F",1,0)</f>
        <v>1</v>
      </c>
    </row>
    <row r="5472" spans="1:13" x14ac:dyDescent="0.55000000000000004">
      <c r="A5472">
        <v>22</v>
      </c>
      <c r="B5472" s="1" t="s">
        <v>559</v>
      </c>
      <c r="C5472" s="1" t="s">
        <v>2</v>
      </c>
      <c r="D5472">
        <v>1</v>
      </c>
      <c r="E5472" s="1" t="s">
        <v>93</v>
      </c>
      <c r="F5472">
        <v>6</v>
      </c>
      <c r="G5472" s="1" t="s">
        <v>377</v>
      </c>
      <c r="H5472" s="1" t="s">
        <v>29</v>
      </c>
      <c r="I5472">
        <v>3</v>
      </c>
      <c r="J5472" s="1" t="str">
        <f>+VLOOKUP(bloques1a3[[#This Row],[respuesta]],respuestas.emociones[],2,0)</f>
        <v>sorpresa</v>
      </c>
      <c r="K5472" s="1">
        <f>+VLOOKUP(bloques1a3[[#This Row],[niño]],BD.niños[[Código]:[edad]],5,0)</f>
        <v>10</v>
      </c>
      <c r="L5472" s="1">
        <f>+IF(bloques1a3[[#This Row],[correcta]]=bloques1a3[[#This Row],[respuesta]],1,0)</f>
        <v>0</v>
      </c>
      <c r="M5472" s="1">
        <f>+IF(bloques1a3[[#This Row],[Sexo]]="F",1,0)</f>
        <v>1</v>
      </c>
    </row>
    <row r="5473" spans="1:13" x14ac:dyDescent="0.55000000000000004">
      <c r="A5473">
        <v>22</v>
      </c>
      <c r="B5473" s="1" t="s">
        <v>559</v>
      </c>
      <c r="C5473" s="1" t="s">
        <v>2</v>
      </c>
      <c r="D5473">
        <v>1</v>
      </c>
      <c r="E5473" s="1" t="s">
        <v>97</v>
      </c>
      <c r="F5473">
        <v>5</v>
      </c>
      <c r="G5473" s="1" t="s">
        <v>377</v>
      </c>
      <c r="H5473" s="1" t="s">
        <v>29</v>
      </c>
      <c r="I5473">
        <v>3</v>
      </c>
      <c r="J5473" s="1" t="str">
        <f>+VLOOKUP(bloques1a3[[#This Row],[respuesta]],respuestas.emociones[],2,0)</f>
        <v>miedo</v>
      </c>
      <c r="K5473" s="1">
        <f>+VLOOKUP(bloques1a3[[#This Row],[niño]],BD.niños[[Código]:[edad]],5,0)</f>
        <v>10</v>
      </c>
      <c r="L5473" s="1">
        <f>+IF(bloques1a3[[#This Row],[correcta]]=bloques1a3[[#This Row],[respuesta]],1,0)</f>
        <v>0</v>
      </c>
      <c r="M5473" s="1">
        <f>+IF(bloques1a3[[#This Row],[Sexo]]="F",1,0)</f>
        <v>1</v>
      </c>
    </row>
    <row r="5474" spans="1:13" x14ac:dyDescent="0.55000000000000004">
      <c r="A5474">
        <v>22</v>
      </c>
      <c r="B5474" s="1" t="s">
        <v>559</v>
      </c>
      <c r="C5474" s="1" t="s">
        <v>2</v>
      </c>
      <c r="D5474">
        <v>1</v>
      </c>
      <c r="E5474" s="1" t="s">
        <v>101</v>
      </c>
      <c r="F5474">
        <v>1</v>
      </c>
      <c r="G5474" s="1" t="s">
        <v>377</v>
      </c>
      <c r="H5474" s="1" t="s">
        <v>29</v>
      </c>
      <c r="I5474">
        <v>3</v>
      </c>
      <c r="J5474" s="1" t="str">
        <f>+VLOOKUP(bloques1a3[[#This Row],[respuesta]],respuestas.emociones[],2,0)</f>
        <v>neutra</v>
      </c>
      <c r="K5474" s="1">
        <f>+VLOOKUP(bloques1a3[[#This Row],[niño]],BD.niños[[Código]:[edad]],5,0)</f>
        <v>10</v>
      </c>
      <c r="L5474" s="1">
        <f>+IF(bloques1a3[[#This Row],[correcta]]=bloques1a3[[#This Row],[respuesta]],1,0)</f>
        <v>1</v>
      </c>
      <c r="M5474" s="1">
        <f>+IF(bloques1a3[[#This Row],[Sexo]]="F",1,0)</f>
        <v>1</v>
      </c>
    </row>
    <row r="5475" spans="1:13" x14ac:dyDescent="0.55000000000000004">
      <c r="A5475">
        <v>22</v>
      </c>
      <c r="B5475" s="1" t="s">
        <v>559</v>
      </c>
      <c r="C5475" s="1" t="s">
        <v>2</v>
      </c>
      <c r="D5475">
        <v>1</v>
      </c>
      <c r="E5475" s="1" t="s">
        <v>150</v>
      </c>
      <c r="F5475">
        <v>1</v>
      </c>
      <c r="G5475" s="1" t="s">
        <v>375</v>
      </c>
      <c r="H5475" s="1" t="s">
        <v>29</v>
      </c>
      <c r="I5475">
        <v>3</v>
      </c>
      <c r="J5475" s="1" t="str">
        <f>+VLOOKUP(bloques1a3[[#This Row],[respuesta]],respuestas.emociones[],2,0)</f>
        <v>neutra</v>
      </c>
      <c r="K5475" s="1">
        <f>+VLOOKUP(bloques1a3[[#This Row],[niño]],BD.niños[[Código]:[edad]],5,0)</f>
        <v>6</v>
      </c>
      <c r="L5475" s="1">
        <f>+IF(bloques1a3[[#This Row],[correcta]]=bloques1a3[[#This Row],[respuesta]],1,0)</f>
        <v>1</v>
      </c>
      <c r="M5475" s="1">
        <f>+IF(bloques1a3[[#This Row],[Sexo]]="F",1,0)</f>
        <v>1</v>
      </c>
    </row>
    <row r="5476" spans="1:13" x14ac:dyDescent="0.55000000000000004">
      <c r="A5476">
        <v>22</v>
      </c>
      <c r="B5476" s="1" t="s">
        <v>559</v>
      </c>
      <c r="C5476" s="1" t="s">
        <v>2</v>
      </c>
      <c r="D5476">
        <v>1</v>
      </c>
      <c r="E5476" s="1" t="s">
        <v>153</v>
      </c>
      <c r="F5476">
        <v>1</v>
      </c>
      <c r="G5476" s="1" t="s">
        <v>376</v>
      </c>
      <c r="H5476" s="1" t="s">
        <v>28</v>
      </c>
      <c r="I5476">
        <v>3</v>
      </c>
      <c r="J5476" s="1" t="str">
        <f>+VLOOKUP(bloques1a3[[#This Row],[respuesta]],respuestas.emociones[],2,0)</f>
        <v>neutra</v>
      </c>
      <c r="K5476" s="1">
        <f>+VLOOKUP(bloques1a3[[#This Row],[niño]],BD.niños[[Código]:[edad]],5,0)</f>
        <v>7</v>
      </c>
      <c r="L5476" s="1">
        <f>+IF(bloques1a3[[#This Row],[correcta]]=bloques1a3[[#This Row],[respuesta]],1,0)</f>
        <v>1</v>
      </c>
      <c r="M5476" s="1">
        <f>+IF(bloques1a3[[#This Row],[Sexo]]="F",1,0)</f>
        <v>0</v>
      </c>
    </row>
    <row r="5477" spans="1:13" x14ac:dyDescent="0.55000000000000004">
      <c r="A5477">
        <v>22</v>
      </c>
      <c r="B5477" s="1" t="s">
        <v>559</v>
      </c>
      <c r="C5477" s="1" t="s">
        <v>2</v>
      </c>
      <c r="D5477">
        <v>1</v>
      </c>
      <c r="E5477" s="1" t="s">
        <v>157</v>
      </c>
      <c r="F5477">
        <v>5</v>
      </c>
      <c r="G5477" s="1" t="s">
        <v>376</v>
      </c>
      <c r="H5477" s="1" t="s">
        <v>28</v>
      </c>
      <c r="I5477">
        <v>3</v>
      </c>
      <c r="J5477" s="1" t="str">
        <f>+VLOOKUP(bloques1a3[[#This Row],[respuesta]],respuestas.emociones[],2,0)</f>
        <v>miedo</v>
      </c>
      <c r="K5477" s="1">
        <f>+VLOOKUP(bloques1a3[[#This Row],[niño]],BD.niños[[Código]:[edad]],5,0)</f>
        <v>7</v>
      </c>
      <c r="L5477" s="1">
        <f>+IF(bloques1a3[[#This Row],[correcta]]=bloques1a3[[#This Row],[respuesta]],1,0)</f>
        <v>0</v>
      </c>
      <c r="M5477" s="1">
        <f>+IF(bloques1a3[[#This Row],[Sexo]]="F",1,0)</f>
        <v>0</v>
      </c>
    </row>
    <row r="5478" spans="1:13" x14ac:dyDescent="0.55000000000000004">
      <c r="A5478">
        <v>22</v>
      </c>
      <c r="B5478" s="1" t="s">
        <v>559</v>
      </c>
      <c r="C5478" s="1" t="s">
        <v>2</v>
      </c>
      <c r="D5478">
        <v>1</v>
      </c>
      <c r="E5478" s="1" t="s">
        <v>164</v>
      </c>
      <c r="F5478">
        <v>1</v>
      </c>
      <c r="G5478" s="1" t="s">
        <v>375</v>
      </c>
      <c r="H5478" s="1" t="s">
        <v>28</v>
      </c>
      <c r="I5478">
        <v>3</v>
      </c>
      <c r="J5478" s="1" t="str">
        <f>+VLOOKUP(bloques1a3[[#This Row],[respuesta]],respuestas.emociones[],2,0)</f>
        <v>neutra</v>
      </c>
      <c r="K5478" s="1">
        <f>+VLOOKUP(bloques1a3[[#This Row],[niño]],BD.niños[[Código]:[edad]],5,0)</f>
        <v>6</v>
      </c>
      <c r="L5478" s="1">
        <f>+IF(bloques1a3[[#This Row],[correcta]]=bloques1a3[[#This Row],[respuesta]],1,0)</f>
        <v>1</v>
      </c>
      <c r="M5478" s="1">
        <f>+IF(bloques1a3[[#This Row],[Sexo]]="F",1,0)</f>
        <v>0</v>
      </c>
    </row>
    <row r="5479" spans="1:13" x14ac:dyDescent="0.55000000000000004">
      <c r="A5479">
        <v>22</v>
      </c>
      <c r="B5479" s="1" t="s">
        <v>559</v>
      </c>
      <c r="C5479" s="1" t="s">
        <v>2</v>
      </c>
      <c r="D5479">
        <v>1</v>
      </c>
      <c r="E5479" s="1" t="s">
        <v>165</v>
      </c>
      <c r="F5479">
        <v>6</v>
      </c>
      <c r="G5479" s="1" t="s">
        <v>375</v>
      </c>
      <c r="H5479" s="1" t="s">
        <v>28</v>
      </c>
      <c r="I5479">
        <v>3</v>
      </c>
      <c r="J5479" s="1" t="str">
        <f>+VLOOKUP(bloques1a3[[#This Row],[respuesta]],respuestas.emociones[],2,0)</f>
        <v>sorpresa</v>
      </c>
      <c r="K5479" s="1">
        <f>+VLOOKUP(bloques1a3[[#This Row],[niño]],BD.niños[[Código]:[edad]],5,0)</f>
        <v>5</v>
      </c>
      <c r="L5479" s="1">
        <f>+IF(bloques1a3[[#This Row],[correcta]]=bloques1a3[[#This Row],[respuesta]],1,0)</f>
        <v>0</v>
      </c>
      <c r="M5479" s="1">
        <f>+IF(bloques1a3[[#This Row],[Sexo]]="F",1,0)</f>
        <v>0</v>
      </c>
    </row>
    <row r="5480" spans="1:13" x14ac:dyDescent="0.55000000000000004">
      <c r="A5480">
        <v>22</v>
      </c>
      <c r="B5480" s="1" t="s">
        <v>559</v>
      </c>
      <c r="C5480" s="1" t="s">
        <v>2</v>
      </c>
      <c r="D5480">
        <v>1</v>
      </c>
      <c r="E5480" s="1" t="s">
        <v>168</v>
      </c>
      <c r="F5480">
        <v>6</v>
      </c>
      <c r="G5480" s="1" t="s">
        <v>376</v>
      </c>
      <c r="H5480" s="1" t="s">
        <v>29</v>
      </c>
      <c r="I5480">
        <v>3</v>
      </c>
      <c r="J5480" s="1" t="str">
        <f>+VLOOKUP(bloques1a3[[#This Row],[respuesta]],respuestas.emociones[],2,0)</f>
        <v>sorpresa</v>
      </c>
      <c r="K5480" s="1">
        <f>+VLOOKUP(bloques1a3[[#This Row],[niño]],BD.niños[[Código]:[edad]],5,0)</f>
        <v>7</v>
      </c>
      <c r="L5480" s="1">
        <f>+IF(bloques1a3[[#This Row],[correcta]]=bloques1a3[[#This Row],[respuesta]],1,0)</f>
        <v>0</v>
      </c>
      <c r="M5480" s="1">
        <f>+IF(bloques1a3[[#This Row],[Sexo]]="F",1,0)</f>
        <v>1</v>
      </c>
    </row>
    <row r="5481" spans="1:13" x14ac:dyDescent="0.55000000000000004">
      <c r="A5481">
        <v>22</v>
      </c>
      <c r="B5481" s="1" t="s">
        <v>559</v>
      </c>
      <c r="C5481" s="1" t="s">
        <v>2</v>
      </c>
      <c r="D5481">
        <v>1</v>
      </c>
      <c r="E5481" s="1" t="s">
        <v>172</v>
      </c>
      <c r="F5481">
        <v>1</v>
      </c>
      <c r="G5481" s="1" t="s">
        <v>376</v>
      </c>
      <c r="H5481" s="1" t="s">
        <v>29</v>
      </c>
      <c r="I5481">
        <v>3</v>
      </c>
      <c r="J5481" s="1" t="str">
        <f>+VLOOKUP(bloques1a3[[#This Row],[respuesta]],respuestas.emociones[],2,0)</f>
        <v>neutra</v>
      </c>
      <c r="K5481" s="1">
        <f>+VLOOKUP(bloques1a3[[#This Row],[niño]],BD.niños[[Código]:[edad]],5,0)</f>
        <v>8</v>
      </c>
      <c r="L5481" s="1">
        <f>+IF(bloques1a3[[#This Row],[correcta]]=bloques1a3[[#This Row],[respuesta]],1,0)</f>
        <v>1</v>
      </c>
      <c r="M5481" s="1">
        <f>+IF(bloques1a3[[#This Row],[Sexo]]="F",1,0)</f>
        <v>1</v>
      </c>
    </row>
    <row r="5482" spans="1:13" x14ac:dyDescent="0.55000000000000004">
      <c r="A5482">
        <v>22</v>
      </c>
      <c r="B5482" s="1" t="s">
        <v>559</v>
      </c>
      <c r="C5482" s="1" t="s">
        <v>2</v>
      </c>
      <c r="D5482">
        <v>1</v>
      </c>
      <c r="E5482" s="1" t="s">
        <v>176</v>
      </c>
      <c r="F5482">
        <v>6</v>
      </c>
      <c r="G5482" s="1" t="s">
        <v>375</v>
      </c>
      <c r="H5482" s="1" t="s">
        <v>29</v>
      </c>
      <c r="I5482">
        <v>3</v>
      </c>
      <c r="J5482" s="1" t="str">
        <f>+VLOOKUP(bloques1a3[[#This Row],[respuesta]],respuestas.emociones[],2,0)</f>
        <v>sorpresa</v>
      </c>
      <c r="K5482" s="1">
        <f>+VLOOKUP(bloques1a3[[#This Row],[niño]],BD.niños[[Código]:[edad]],5,0)</f>
        <v>5</v>
      </c>
      <c r="L5482" s="1">
        <f>+IF(bloques1a3[[#This Row],[correcta]]=bloques1a3[[#This Row],[respuesta]],1,0)</f>
        <v>0</v>
      </c>
      <c r="M5482" s="1">
        <f>+IF(bloques1a3[[#This Row],[Sexo]]="F",1,0)</f>
        <v>1</v>
      </c>
    </row>
    <row r="5483" spans="1:13" x14ac:dyDescent="0.55000000000000004">
      <c r="A5483">
        <v>22</v>
      </c>
      <c r="B5483" s="1" t="s">
        <v>559</v>
      </c>
      <c r="C5483" s="1" t="s">
        <v>2</v>
      </c>
      <c r="D5483">
        <v>1</v>
      </c>
      <c r="E5483" s="1" t="s">
        <v>180</v>
      </c>
      <c r="F5483">
        <v>2</v>
      </c>
      <c r="G5483" s="1" t="s">
        <v>376</v>
      </c>
      <c r="H5483" s="1" t="s">
        <v>29</v>
      </c>
      <c r="I5483">
        <v>3</v>
      </c>
      <c r="J5483" s="1" t="str">
        <f>+VLOOKUP(bloques1a3[[#This Row],[respuesta]],respuestas.emociones[],2,0)</f>
        <v>alegria</v>
      </c>
      <c r="K5483" s="1">
        <f>+VLOOKUP(bloques1a3[[#This Row],[niño]],BD.niños[[Código]:[edad]],5,0)</f>
        <v>8</v>
      </c>
      <c r="L5483" s="1">
        <f>+IF(bloques1a3[[#This Row],[correcta]]=bloques1a3[[#This Row],[respuesta]],1,0)</f>
        <v>0</v>
      </c>
      <c r="M5483" s="1">
        <f>+IF(bloques1a3[[#This Row],[Sexo]]="F",1,0)</f>
        <v>1</v>
      </c>
    </row>
    <row r="5484" spans="1:13" x14ac:dyDescent="0.55000000000000004">
      <c r="A5484">
        <v>22</v>
      </c>
      <c r="B5484" s="1" t="s">
        <v>559</v>
      </c>
      <c r="C5484" s="1" t="s">
        <v>2</v>
      </c>
      <c r="D5484">
        <v>1</v>
      </c>
      <c r="E5484" s="1" t="s">
        <v>234</v>
      </c>
      <c r="F5484">
        <v>1</v>
      </c>
      <c r="G5484" s="1" t="s">
        <v>377</v>
      </c>
      <c r="H5484" s="1" t="s">
        <v>28</v>
      </c>
      <c r="I5484">
        <v>3</v>
      </c>
      <c r="J5484" s="1" t="str">
        <f>+VLOOKUP(bloques1a3[[#This Row],[respuesta]],respuestas.emociones[],2,0)</f>
        <v>neutra</v>
      </c>
      <c r="K5484" s="1">
        <f>+VLOOKUP(bloques1a3[[#This Row],[niño]],BD.niños[[Código]:[edad]],5,0)</f>
        <v>10</v>
      </c>
      <c r="L5484" s="1">
        <f>+IF(bloques1a3[[#This Row],[correcta]]=bloques1a3[[#This Row],[respuesta]],1,0)</f>
        <v>1</v>
      </c>
      <c r="M5484" s="1">
        <f>+IF(bloques1a3[[#This Row],[Sexo]]="F",1,0)</f>
        <v>0</v>
      </c>
    </row>
    <row r="5485" spans="1:13" x14ac:dyDescent="0.55000000000000004">
      <c r="A5485">
        <v>22</v>
      </c>
      <c r="B5485" s="1" t="s">
        <v>559</v>
      </c>
      <c r="C5485" s="1" t="s">
        <v>2</v>
      </c>
      <c r="D5485">
        <v>1</v>
      </c>
      <c r="E5485" s="1" t="s">
        <v>238</v>
      </c>
      <c r="F5485">
        <v>1</v>
      </c>
      <c r="G5485" s="1" t="s">
        <v>377</v>
      </c>
      <c r="H5485" s="1" t="s">
        <v>28</v>
      </c>
      <c r="I5485">
        <v>3</v>
      </c>
      <c r="J5485" s="1" t="str">
        <f>+VLOOKUP(bloques1a3[[#This Row],[respuesta]],respuestas.emociones[],2,0)</f>
        <v>neutra</v>
      </c>
      <c r="K5485" s="1">
        <f>+VLOOKUP(bloques1a3[[#This Row],[niño]],BD.niños[[Código]:[edad]],5,0)</f>
        <v>10</v>
      </c>
      <c r="L5485" s="1">
        <f>+IF(bloques1a3[[#This Row],[correcta]]=bloques1a3[[#This Row],[respuesta]],1,0)</f>
        <v>1</v>
      </c>
      <c r="M5485" s="1">
        <f>+IF(bloques1a3[[#This Row],[Sexo]]="F",1,0)</f>
        <v>0</v>
      </c>
    </row>
    <row r="5486" spans="1:13" x14ac:dyDescent="0.55000000000000004">
      <c r="A5486">
        <v>22</v>
      </c>
      <c r="B5486" s="1" t="s">
        <v>559</v>
      </c>
      <c r="C5486" s="1" t="s">
        <v>2</v>
      </c>
      <c r="D5486">
        <v>1</v>
      </c>
      <c r="E5486" s="1" t="s">
        <v>241</v>
      </c>
      <c r="F5486">
        <v>6</v>
      </c>
      <c r="G5486" s="1" t="s">
        <v>377</v>
      </c>
      <c r="H5486" s="1" t="s">
        <v>29</v>
      </c>
      <c r="I5486">
        <v>3</v>
      </c>
      <c r="J5486" s="1" t="str">
        <f>+VLOOKUP(bloques1a3[[#This Row],[respuesta]],respuestas.emociones[],2,0)</f>
        <v>sorpresa</v>
      </c>
      <c r="K5486" s="1">
        <f>+VLOOKUP(bloques1a3[[#This Row],[niño]],BD.niños[[Código]:[edad]],5,0)</f>
        <v>10</v>
      </c>
      <c r="L5486" s="1">
        <f>+IF(bloques1a3[[#This Row],[correcta]]=bloques1a3[[#This Row],[respuesta]],1,0)</f>
        <v>0</v>
      </c>
      <c r="M5486" s="1">
        <f>+IF(bloques1a3[[#This Row],[Sexo]]="F",1,0)</f>
        <v>1</v>
      </c>
    </row>
    <row r="5487" spans="1:13" x14ac:dyDescent="0.55000000000000004">
      <c r="A5487">
        <v>22</v>
      </c>
      <c r="B5487" s="1" t="s">
        <v>559</v>
      </c>
      <c r="C5487" s="1" t="s">
        <v>2</v>
      </c>
      <c r="D5487">
        <v>1</v>
      </c>
      <c r="E5487" s="1" t="s">
        <v>245</v>
      </c>
      <c r="F5487">
        <v>1</v>
      </c>
      <c r="G5487" s="1" t="s">
        <v>376</v>
      </c>
      <c r="H5487" s="1" t="s">
        <v>28</v>
      </c>
      <c r="I5487">
        <v>3</v>
      </c>
      <c r="J5487" s="1" t="str">
        <f>+VLOOKUP(bloques1a3[[#This Row],[respuesta]],respuestas.emociones[],2,0)</f>
        <v>neutra</v>
      </c>
      <c r="K5487" s="1">
        <f>+VLOOKUP(bloques1a3[[#This Row],[niño]],BD.niños[[Código]:[edad]],5,0)</f>
        <v>8</v>
      </c>
      <c r="L5487" s="1">
        <f>+IF(bloques1a3[[#This Row],[correcta]]=bloques1a3[[#This Row],[respuesta]],1,0)</f>
        <v>1</v>
      </c>
      <c r="M5487" s="1">
        <f>+IF(bloques1a3[[#This Row],[Sexo]]="F",1,0)</f>
        <v>0</v>
      </c>
    </row>
    <row r="5488" spans="1:13" x14ac:dyDescent="0.55000000000000004">
      <c r="A5488">
        <v>22</v>
      </c>
      <c r="B5488" s="1" t="s">
        <v>559</v>
      </c>
      <c r="C5488" s="1" t="s">
        <v>2</v>
      </c>
      <c r="D5488">
        <v>1</v>
      </c>
      <c r="E5488" s="1" t="s">
        <v>249</v>
      </c>
      <c r="F5488">
        <v>1</v>
      </c>
      <c r="G5488" s="1" t="s">
        <v>375</v>
      </c>
      <c r="H5488" s="1" t="s">
        <v>28</v>
      </c>
      <c r="I5488">
        <v>3</v>
      </c>
      <c r="J5488" s="1" t="str">
        <f>+VLOOKUP(bloques1a3[[#This Row],[respuesta]],respuestas.emociones[],2,0)</f>
        <v>neutra</v>
      </c>
      <c r="K5488" s="1">
        <f>+VLOOKUP(bloques1a3[[#This Row],[niño]],BD.niños[[Código]:[edad]],5,0)</f>
        <v>6</v>
      </c>
      <c r="L5488" s="1">
        <f>+IF(bloques1a3[[#This Row],[correcta]]=bloques1a3[[#This Row],[respuesta]],1,0)</f>
        <v>1</v>
      </c>
      <c r="M5488" s="1">
        <f>+IF(bloques1a3[[#This Row],[Sexo]]="F",1,0)</f>
        <v>0</v>
      </c>
    </row>
    <row r="5489" spans="1:13" x14ac:dyDescent="0.55000000000000004">
      <c r="A5489">
        <v>22</v>
      </c>
      <c r="B5489" s="1" t="s">
        <v>559</v>
      </c>
      <c r="C5489" s="1" t="s">
        <v>2</v>
      </c>
      <c r="D5489">
        <v>1</v>
      </c>
      <c r="E5489" s="1" t="s">
        <v>253</v>
      </c>
      <c r="F5489">
        <v>6</v>
      </c>
      <c r="G5489" s="1" t="s">
        <v>376</v>
      </c>
      <c r="H5489" s="1" t="s">
        <v>28</v>
      </c>
      <c r="I5489">
        <v>3</v>
      </c>
      <c r="J5489" s="1" t="str">
        <f>+VLOOKUP(bloques1a3[[#This Row],[respuesta]],respuestas.emociones[],2,0)</f>
        <v>sorpresa</v>
      </c>
      <c r="K5489" s="1">
        <f>+VLOOKUP(bloques1a3[[#This Row],[niño]],BD.niños[[Código]:[edad]],5,0)</f>
        <v>7</v>
      </c>
      <c r="L5489" s="1">
        <f>+IF(bloques1a3[[#This Row],[correcta]]=bloques1a3[[#This Row],[respuesta]],1,0)</f>
        <v>0</v>
      </c>
      <c r="M5489" s="1">
        <f>+IF(bloques1a3[[#This Row],[Sexo]]="F",1,0)</f>
        <v>0</v>
      </c>
    </row>
    <row r="5490" spans="1:13" x14ac:dyDescent="0.55000000000000004">
      <c r="A5490">
        <v>22</v>
      </c>
      <c r="B5490" s="1" t="s">
        <v>559</v>
      </c>
      <c r="C5490" s="1" t="s">
        <v>2</v>
      </c>
      <c r="D5490">
        <v>1</v>
      </c>
      <c r="E5490" s="1" t="s">
        <v>257</v>
      </c>
      <c r="F5490">
        <v>6</v>
      </c>
      <c r="G5490" s="1" t="s">
        <v>376</v>
      </c>
      <c r="H5490" s="1" t="s">
        <v>28</v>
      </c>
      <c r="I5490">
        <v>3</v>
      </c>
      <c r="J5490" s="1" t="str">
        <f>+VLOOKUP(bloques1a3[[#This Row],[respuesta]],respuestas.emociones[],2,0)</f>
        <v>sorpresa</v>
      </c>
      <c r="K5490" s="1">
        <f>+VLOOKUP(bloques1a3[[#This Row],[niño]],BD.niños[[Código]:[edad]],5,0)</f>
        <v>8</v>
      </c>
      <c r="L5490" s="1">
        <f>+IF(bloques1a3[[#This Row],[correcta]]=bloques1a3[[#This Row],[respuesta]],1,0)</f>
        <v>0</v>
      </c>
      <c r="M5490" s="1">
        <f>+IF(bloques1a3[[#This Row],[Sexo]]="F",1,0)</f>
        <v>0</v>
      </c>
    </row>
    <row r="5491" spans="1:13" x14ac:dyDescent="0.55000000000000004">
      <c r="A5491">
        <v>22</v>
      </c>
      <c r="B5491" s="1" t="s">
        <v>559</v>
      </c>
      <c r="C5491" s="1" t="s">
        <v>2</v>
      </c>
      <c r="D5491">
        <v>1</v>
      </c>
      <c r="E5491" s="1" t="s">
        <v>299</v>
      </c>
      <c r="F5491">
        <v>1</v>
      </c>
      <c r="G5491" s="1" t="s">
        <v>376</v>
      </c>
      <c r="H5491" s="1" t="s">
        <v>28</v>
      </c>
      <c r="I5491">
        <v>3</v>
      </c>
      <c r="J5491" s="1" t="str">
        <f>+VLOOKUP(bloques1a3[[#This Row],[respuesta]],respuestas.emociones[],2,0)</f>
        <v>neutra</v>
      </c>
      <c r="K5491" s="1">
        <f>+VLOOKUP(bloques1a3[[#This Row],[niño]],BD.niños[[Código]:[edad]],5,0)</f>
        <v>8</v>
      </c>
      <c r="L5491" s="1">
        <f>+IF(bloques1a3[[#This Row],[correcta]]=bloques1a3[[#This Row],[respuesta]],1,0)</f>
        <v>1</v>
      </c>
      <c r="M5491" s="1">
        <f>+IF(bloques1a3[[#This Row],[Sexo]]="F",1,0)</f>
        <v>0</v>
      </c>
    </row>
    <row r="5492" spans="1:13" x14ac:dyDescent="0.55000000000000004">
      <c r="A5492">
        <v>22</v>
      </c>
      <c r="B5492" s="1" t="s">
        <v>559</v>
      </c>
      <c r="C5492" s="1" t="s">
        <v>2</v>
      </c>
      <c r="D5492">
        <v>1</v>
      </c>
      <c r="E5492" s="1" t="s">
        <v>301</v>
      </c>
      <c r="F5492">
        <v>1</v>
      </c>
      <c r="G5492" s="1" t="s">
        <v>375</v>
      </c>
      <c r="H5492" s="1" t="s">
        <v>28</v>
      </c>
      <c r="I5492">
        <v>3</v>
      </c>
      <c r="J5492" s="1" t="str">
        <f>+VLOOKUP(bloques1a3[[#This Row],[respuesta]],respuestas.emociones[],2,0)</f>
        <v>neutra</v>
      </c>
      <c r="K5492" s="1">
        <f>+VLOOKUP(bloques1a3[[#This Row],[niño]],BD.niños[[Código]:[edad]],5,0)</f>
        <v>5</v>
      </c>
      <c r="L5492" s="1">
        <f>+IF(bloques1a3[[#This Row],[correcta]]=bloques1a3[[#This Row],[respuesta]],1,0)</f>
        <v>1</v>
      </c>
      <c r="M5492" s="1">
        <f>+IF(bloques1a3[[#This Row],[Sexo]]="F",1,0)</f>
        <v>0</v>
      </c>
    </row>
    <row r="5493" spans="1:13" x14ac:dyDescent="0.55000000000000004">
      <c r="A5493">
        <v>22</v>
      </c>
      <c r="B5493" s="1" t="s">
        <v>559</v>
      </c>
      <c r="C5493" s="1" t="s">
        <v>2</v>
      </c>
      <c r="D5493">
        <v>1</v>
      </c>
      <c r="E5493" s="1" t="s">
        <v>305</v>
      </c>
      <c r="F5493">
        <v>1</v>
      </c>
      <c r="G5493" s="1" t="s">
        <v>376</v>
      </c>
      <c r="H5493" s="1" t="s">
        <v>28</v>
      </c>
      <c r="I5493">
        <v>3</v>
      </c>
      <c r="J5493" s="1" t="str">
        <f>+VLOOKUP(bloques1a3[[#This Row],[respuesta]],respuestas.emociones[],2,0)</f>
        <v>neutra</v>
      </c>
      <c r="K5493" s="1">
        <f>+VLOOKUP(bloques1a3[[#This Row],[niño]],BD.niños[[Código]:[edad]],5,0)</f>
        <v>8</v>
      </c>
      <c r="L5493" s="1">
        <f>+IF(bloques1a3[[#This Row],[correcta]]=bloques1a3[[#This Row],[respuesta]],1,0)</f>
        <v>1</v>
      </c>
      <c r="M5493" s="1">
        <f>+IF(bloques1a3[[#This Row],[Sexo]]="F",1,0)</f>
        <v>0</v>
      </c>
    </row>
    <row r="5494" spans="1:13" x14ac:dyDescent="0.55000000000000004">
      <c r="A5494">
        <v>22</v>
      </c>
      <c r="B5494" s="1" t="s">
        <v>559</v>
      </c>
      <c r="C5494" s="1" t="s">
        <v>2</v>
      </c>
      <c r="D5494">
        <v>1</v>
      </c>
      <c r="E5494" s="1" t="s">
        <v>308</v>
      </c>
      <c r="F5494">
        <v>1</v>
      </c>
      <c r="G5494" s="1" t="s">
        <v>377</v>
      </c>
      <c r="H5494" s="1" t="s">
        <v>28</v>
      </c>
      <c r="I5494">
        <v>3</v>
      </c>
      <c r="J5494" s="1" t="str">
        <f>+VLOOKUP(bloques1a3[[#This Row],[respuesta]],respuestas.emociones[],2,0)</f>
        <v>neutra</v>
      </c>
      <c r="K5494" s="1">
        <f>+VLOOKUP(bloques1a3[[#This Row],[niño]],BD.niños[[Código]:[edad]],5,0)</f>
        <v>9</v>
      </c>
      <c r="L5494" s="1">
        <f>+IF(bloques1a3[[#This Row],[correcta]]=bloques1a3[[#This Row],[respuesta]],1,0)</f>
        <v>1</v>
      </c>
      <c r="M5494" s="1">
        <f>+IF(bloques1a3[[#This Row],[Sexo]]="F",1,0)</f>
        <v>0</v>
      </c>
    </row>
    <row r="5495" spans="1:13" x14ac:dyDescent="0.55000000000000004">
      <c r="A5495">
        <v>22</v>
      </c>
      <c r="B5495" s="1" t="s">
        <v>559</v>
      </c>
      <c r="C5495" s="1" t="s">
        <v>2</v>
      </c>
      <c r="D5495">
        <v>1</v>
      </c>
      <c r="E5495" s="1" t="s">
        <v>311</v>
      </c>
      <c r="F5495">
        <v>1</v>
      </c>
      <c r="G5495" s="1" t="s">
        <v>377</v>
      </c>
      <c r="H5495" s="1" t="s">
        <v>28</v>
      </c>
      <c r="I5495">
        <v>3</v>
      </c>
      <c r="J5495" s="1" t="str">
        <f>+VLOOKUP(bloques1a3[[#This Row],[respuesta]],respuestas.emociones[],2,0)</f>
        <v>neutra</v>
      </c>
      <c r="K5495" s="1">
        <f>+VLOOKUP(bloques1a3[[#This Row],[niño]],BD.niños[[Código]:[edad]],5,0)</f>
        <v>10</v>
      </c>
      <c r="L5495" s="1">
        <f>+IF(bloques1a3[[#This Row],[correcta]]=bloques1a3[[#This Row],[respuesta]],1,0)</f>
        <v>1</v>
      </c>
      <c r="M5495" s="1">
        <f>+IF(bloques1a3[[#This Row],[Sexo]]="F",1,0)</f>
        <v>0</v>
      </c>
    </row>
    <row r="5496" spans="1:13" x14ac:dyDescent="0.55000000000000004">
      <c r="A5496">
        <v>22</v>
      </c>
      <c r="B5496" s="1" t="s">
        <v>559</v>
      </c>
      <c r="C5496" s="1" t="s">
        <v>2</v>
      </c>
      <c r="D5496">
        <v>1</v>
      </c>
      <c r="E5496" s="1" t="s">
        <v>314</v>
      </c>
      <c r="F5496">
        <v>5</v>
      </c>
      <c r="G5496" s="1" t="s">
        <v>377</v>
      </c>
      <c r="H5496" s="1" t="s">
        <v>28</v>
      </c>
      <c r="I5496">
        <v>3</v>
      </c>
      <c r="J5496" s="1" t="str">
        <f>+VLOOKUP(bloques1a3[[#This Row],[respuesta]],respuestas.emociones[],2,0)</f>
        <v>miedo</v>
      </c>
      <c r="K5496" s="1">
        <f>+VLOOKUP(bloques1a3[[#This Row],[niño]],BD.niños[[Código]:[edad]],5,0)</f>
        <v>10</v>
      </c>
      <c r="L5496" s="1">
        <f>+IF(bloques1a3[[#This Row],[correcta]]=bloques1a3[[#This Row],[respuesta]],1,0)</f>
        <v>0</v>
      </c>
      <c r="M5496" s="1">
        <f>+IF(bloques1a3[[#This Row],[Sexo]]="F",1,0)</f>
        <v>0</v>
      </c>
    </row>
    <row r="5497" spans="1:13" x14ac:dyDescent="0.55000000000000004">
      <c r="A5497">
        <v>22</v>
      </c>
      <c r="B5497" s="1" t="s">
        <v>559</v>
      </c>
      <c r="C5497" s="1" t="s">
        <v>2</v>
      </c>
      <c r="D5497">
        <v>1</v>
      </c>
      <c r="E5497" s="1" t="s">
        <v>372</v>
      </c>
      <c r="F5497">
        <v>4</v>
      </c>
      <c r="G5497" s="1" t="s">
        <v>377</v>
      </c>
      <c r="H5497" s="1" t="s">
        <v>28</v>
      </c>
      <c r="I5497">
        <v>3</v>
      </c>
      <c r="J5497" s="1" t="str">
        <f>+VLOOKUP(bloques1a3[[#This Row],[respuesta]],respuestas.emociones[],2,0)</f>
        <v>enojo</v>
      </c>
      <c r="K5497" s="1">
        <f>+VLOOKUP(bloques1a3[[#This Row],[niño]],BD.niños[[Código]:[edad]],5,0)</f>
        <v>9</v>
      </c>
      <c r="L5497" s="1">
        <f>+IF(bloques1a3[[#This Row],[correcta]]=bloques1a3[[#This Row],[respuesta]],1,0)</f>
        <v>0</v>
      </c>
      <c r="M5497" s="1">
        <f>+IF(bloques1a3[[#This Row],[Sexo]]="F",1,0)</f>
        <v>0</v>
      </c>
    </row>
    <row r="5498" spans="1:13" x14ac:dyDescent="0.55000000000000004">
      <c r="A5498">
        <v>22</v>
      </c>
      <c r="B5498" s="1" t="s">
        <v>559</v>
      </c>
      <c r="C5498" s="1" t="s">
        <v>2</v>
      </c>
      <c r="D5498">
        <v>1</v>
      </c>
      <c r="E5498" s="1" t="s">
        <v>337</v>
      </c>
      <c r="F5498">
        <v>6</v>
      </c>
      <c r="G5498" s="1" t="s">
        <v>376</v>
      </c>
      <c r="H5498" s="1" t="s">
        <v>28</v>
      </c>
      <c r="I5498">
        <v>3</v>
      </c>
      <c r="J5498" s="1" t="str">
        <f>+VLOOKUP(bloques1a3[[#This Row],[respuesta]],respuestas.emociones[],2,0)</f>
        <v>sorpresa</v>
      </c>
      <c r="K5498" s="1">
        <f>+VLOOKUP(bloques1a3[[#This Row],[niño]],BD.niños[[Código]:[edad]],5,0)</f>
        <v>8</v>
      </c>
      <c r="L5498" s="1">
        <f>+IF(bloques1a3[[#This Row],[correcta]]=bloques1a3[[#This Row],[respuesta]],1,0)</f>
        <v>0</v>
      </c>
      <c r="M5498" s="1">
        <f>+IF(bloques1a3[[#This Row],[Sexo]]="F",1,0)</f>
        <v>0</v>
      </c>
    </row>
    <row r="5499" spans="1:13" x14ac:dyDescent="0.55000000000000004">
      <c r="A5499">
        <v>22</v>
      </c>
      <c r="B5499" s="1" t="s">
        <v>559</v>
      </c>
      <c r="C5499" s="1" t="s">
        <v>2</v>
      </c>
      <c r="D5499">
        <v>1</v>
      </c>
      <c r="E5499" s="1" t="s">
        <v>341</v>
      </c>
      <c r="F5499">
        <v>1</v>
      </c>
      <c r="G5499" s="1" t="s">
        <v>376</v>
      </c>
      <c r="H5499" s="1" t="s">
        <v>29</v>
      </c>
      <c r="I5499">
        <v>3</v>
      </c>
      <c r="J5499" s="1" t="str">
        <f>+VLOOKUP(bloques1a3[[#This Row],[respuesta]],respuestas.emociones[],2,0)</f>
        <v>neutra</v>
      </c>
      <c r="K5499" s="1">
        <f>+VLOOKUP(bloques1a3[[#This Row],[niño]],BD.niños[[Código]:[edad]],5,0)</f>
        <v>8</v>
      </c>
      <c r="L5499" s="1">
        <f>+IF(bloques1a3[[#This Row],[correcta]]=bloques1a3[[#This Row],[respuesta]],1,0)</f>
        <v>1</v>
      </c>
      <c r="M5499" s="1">
        <f>+IF(bloques1a3[[#This Row],[Sexo]]="F",1,0)</f>
        <v>1</v>
      </c>
    </row>
    <row r="5500" spans="1:13" x14ac:dyDescent="0.55000000000000004">
      <c r="A5500">
        <v>22</v>
      </c>
      <c r="B5500" s="1" t="s">
        <v>559</v>
      </c>
      <c r="C5500" s="1" t="s">
        <v>2</v>
      </c>
      <c r="D5500">
        <v>1</v>
      </c>
      <c r="E5500" s="1" t="s">
        <v>344</v>
      </c>
      <c r="F5500">
        <v>1</v>
      </c>
      <c r="G5500" s="1" t="s">
        <v>375</v>
      </c>
      <c r="H5500" s="1" t="s">
        <v>29</v>
      </c>
      <c r="I5500">
        <v>3</v>
      </c>
      <c r="J5500" s="1" t="str">
        <f>+VLOOKUP(bloques1a3[[#This Row],[respuesta]],respuestas.emociones[],2,0)</f>
        <v>neutra</v>
      </c>
      <c r="K5500" s="1">
        <f>+VLOOKUP(bloques1a3[[#This Row],[niño]],BD.niños[[Código]:[edad]],5,0)</f>
        <v>6</v>
      </c>
      <c r="L5500" s="1">
        <f>+IF(bloques1a3[[#This Row],[correcta]]=bloques1a3[[#This Row],[respuesta]],1,0)</f>
        <v>1</v>
      </c>
      <c r="M5500" s="1">
        <f>+IF(bloques1a3[[#This Row],[Sexo]]="F",1,0)</f>
        <v>1</v>
      </c>
    </row>
    <row r="5501" spans="1:13" x14ac:dyDescent="0.55000000000000004">
      <c r="A5501">
        <v>22</v>
      </c>
      <c r="B5501" s="1" t="s">
        <v>559</v>
      </c>
      <c r="C5501" s="1" t="s">
        <v>2</v>
      </c>
      <c r="D5501">
        <v>1</v>
      </c>
      <c r="E5501" s="1" t="s">
        <v>348</v>
      </c>
      <c r="F5501">
        <v>5</v>
      </c>
      <c r="G5501" s="1" t="s">
        <v>375</v>
      </c>
      <c r="H5501" s="1" t="s">
        <v>28</v>
      </c>
      <c r="I5501">
        <v>3</v>
      </c>
      <c r="J5501" s="1" t="str">
        <f>+VLOOKUP(bloques1a3[[#This Row],[respuesta]],respuestas.emociones[],2,0)</f>
        <v>miedo</v>
      </c>
      <c r="K5501" s="1">
        <f>+VLOOKUP(bloques1a3[[#This Row],[niño]],BD.niños[[Código]:[edad]],5,0)</f>
        <v>6</v>
      </c>
      <c r="L5501" s="1">
        <f>+IF(bloques1a3[[#This Row],[correcta]]=bloques1a3[[#This Row],[respuesta]],1,0)</f>
        <v>0</v>
      </c>
      <c r="M5501" s="1">
        <f>+IF(bloques1a3[[#This Row],[Sexo]]="F",1,0)</f>
        <v>0</v>
      </c>
    </row>
    <row r="5502" spans="1:13" x14ac:dyDescent="0.55000000000000004">
      <c r="A5502">
        <v>23</v>
      </c>
      <c r="B5502" s="1" t="s">
        <v>560</v>
      </c>
      <c r="C5502" s="1" t="s">
        <v>3</v>
      </c>
      <c r="D5502">
        <v>4</v>
      </c>
      <c r="E5502" s="1" t="s">
        <v>89</v>
      </c>
      <c r="F5502">
        <v>4</v>
      </c>
      <c r="G5502" s="1" t="s">
        <v>377</v>
      </c>
      <c r="H5502" s="1" t="s">
        <v>29</v>
      </c>
      <c r="I5502">
        <v>3</v>
      </c>
      <c r="J5502" s="1" t="str">
        <f>+VLOOKUP(bloques1a3[[#This Row],[respuesta]],respuestas.emociones[],2,0)</f>
        <v>enojo</v>
      </c>
      <c r="K5502" s="1">
        <f>+VLOOKUP(bloques1a3[[#This Row],[niño]],BD.niños[[Código]:[edad]],5,0)</f>
        <v>10</v>
      </c>
      <c r="L5502" s="1">
        <f>+IF(bloques1a3[[#This Row],[correcta]]=bloques1a3[[#This Row],[respuesta]],1,0)</f>
        <v>1</v>
      </c>
      <c r="M5502" s="1">
        <f>+IF(bloques1a3[[#This Row],[Sexo]]="F",1,0)</f>
        <v>1</v>
      </c>
    </row>
    <row r="5503" spans="1:13" x14ac:dyDescent="0.55000000000000004">
      <c r="A5503">
        <v>23</v>
      </c>
      <c r="B5503" s="1" t="s">
        <v>560</v>
      </c>
      <c r="C5503" s="1" t="s">
        <v>3</v>
      </c>
      <c r="D5503">
        <v>4</v>
      </c>
      <c r="E5503" s="1" t="s">
        <v>93</v>
      </c>
      <c r="F5503">
        <v>4</v>
      </c>
      <c r="G5503" s="1" t="s">
        <v>377</v>
      </c>
      <c r="H5503" s="1" t="s">
        <v>29</v>
      </c>
      <c r="I5503">
        <v>3</v>
      </c>
      <c r="J5503" s="1" t="str">
        <f>+VLOOKUP(bloques1a3[[#This Row],[respuesta]],respuestas.emociones[],2,0)</f>
        <v>enojo</v>
      </c>
      <c r="K5503" s="1">
        <f>+VLOOKUP(bloques1a3[[#This Row],[niño]],BD.niños[[Código]:[edad]],5,0)</f>
        <v>10</v>
      </c>
      <c r="L5503" s="1">
        <f>+IF(bloques1a3[[#This Row],[correcta]]=bloques1a3[[#This Row],[respuesta]],1,0)</f>
        <v>1</v>
      </c>
      <c r="M5503" s="1">
        <f>+IF(bloques1a3[[#This Row],[Sexo]]="F",1,0)</f>
        <v>1</v>
      </c>
    </row>
    <row r="5504" spans="1:13" x14ac:dyDescent="0.55000000000000004">
      <c r="A5504">
        <v>23</v>
      </c>
      <c r="B5504" s="1" t="s">
        <v>560</v>
      </c>
      <c r="C5504" s="1" t="s">
        <v>3</v>
      </c>
      <c r="D5504">
        <v>4</v>
      </c>
      <c r="E5504" s="1" t="s">
        <v>97</v>
      </c>
      <c r="F5504">
        <v>4</v>
      </c>
      <c r="G5504" s="1" t="s">
        <v>377</v>
      </c>
      <c r="H5504" s="1" t="s">
        <v>29</v>
      </c>
      <c r="I5504">
        <v>3</v>
      </c>
      <c r="J5504" s="1" t="str">
        <f>+VLOOKUP(bloques1a3[[#This Row],[respuesta]],respuestas.emociones[],2,0)</f>
        <v>enojo</v>
      </c>
      <c r="K5504" s="1">
        <f>+VLOOKUP(bloques1a3[[#This Row],[niño]],BD.niños[[Código]:[edad]],5,0)</f>
        <v>10</v>
      </c>
      <c r="L5504" s="1">
        <f>+IF(bloques1a3[[#This Row],[correcta]]=bloques1a3[[#This Row],[respuesta]],1,0)</f>
        <v>1</v>
      </c>
      <c r="M5504" s="1">
        <f>+IF(bloques1a3[[#This Row],[Sexo]]="F",1,0)</f>
        <v>1</v>
      </c>
    </row>
    <row r="5505" spans="1:13" x14ac:dyDescent="0.55000000000000004">
      <c r="A5505">
        <v>23</v>
      </c>
      <c r="B5505" s="1" t="s">
        <v>560</v>
      </c>
      <c r="C5505" s="1" t="s">
        <v>3</v>
      </c>
      <c r="D5505">
        <v>4</v>
      </c>
      <c r="E5505" s="1" t="s">
        <v>101</v>
      </c>
      <c r="F5505">
        <v>4</v>
      </c>
      <c r="G5505" s="1" t="s">
        <v>377</v>
      </c>
      <c r="H5505" s="1" t="s">
        <v>29</v>
      </c>
      <c r="I5505">
        <v>3</v>
      </c>
      <c r="J5505" s="1" t="str">
        <f>+VLOOKUP(bloques1a3[[#This Row],[respuesta]],respuestas.emociones[],2,0)</f>
        <v>enojo</v>
      </c>
      <c r="K5505" s="1">
        <f>+VLOOKUP(bloques1a3[[#This Row],[niño]],BD.niños[[Código]:[edad]],5,0)</f>
        <v>10</v>
      </c>
      <c r="L5505" s="1">
        <f>+IF(bloques1a3[[#This Row],[correcta]]=bloques1a3[[#This Row],[respuesta]],1,0)</f>
        <v>1</v>
      </c>
      <c r="M5505" s="1">
        <f>+IF(bloques1a3[[#This Row],[Sexo]]="F",1,0)</f>
        <v>1</v>
      </c>
    </row>
    <row r="5506" spans="1:13" x14ac:dyDescent="0.55000000000000004">
      <c r="A5506">
        <v>23</v>
      </c>
      <c r="B5506" s="1" t="s">
        <v>560</v>
      </c>
      <c r="C5506" s="1" t="s">
        <v>3</v>
      </c>
      <c r="D5506">
        <v>4</v>
      </c>
      <c r="E5506" s="1" t="s">
        <v>150</v>
      </c>
      <c r="F5506">
        <v>4</v>
      </c>
      <c r="G5506" s="1" t="s">
        <v>375</v>
      </c>
      <c r="H5506" s="1" t="s">
        <v>29</v>
      </c>
      <c r="I5506">
        <v>3</v>
      </c>
      <c r="J5506" s="1" t="str">
        <f>+VLOOKUP(bloques1a3[[#This Row],[respuesta]],respuestas.emociones[],2,0)</f>
        <v>enojo</v>
      </c>
      <c r="K5506" s="1">
        <f>+VLOOKUP(bloques1a3[[#This Row],[niño]],BD.niños[[Código]:[edad]],5,0)</f>
        <v>6</v>
      </c>
      <c r="L5506" s="1">
        <f>+IF(bloques1a3[[#This Row],[correcta]]=bloques1a3[[#This Row],[respuesta]],1,0)</f>
        <v>1</v>
      </c>
      <c r="M5506" s="1">
        <f>+IF(bloques1a3[[#This Row],[Sexo]]="F",1,0)</f>
        <v>1</v>
      </c>
    </row>
    <row r="5507" spans="1:13" x14ac:dyDescent="0.55000000000000004">
      <c r="A5507">
        <v>23</v>
      </c>
      <c r="B5507" s="1" t="s">
        <v>560</v>
      </c>
      <c r="C5507" s="1" t="s">
        <v>3</v>
      </c>
      <c r="D5507">
        <v>4</v>
      </c>
      <c r="E5507" s="1" t="s">
        <v>153</v>
      </c>
      <c r="F5507">
        <v>4</v>
      </c>
      <c r="G5507" s="1" t="s">
        <v>376</v>
      </c>
      <c r="H5507" s="1" t="s">
        <v>28</v>
      </c>
      <c r="I5507">
        <v>3</v>
      </c>
      <c r="J5507" s="1" t="str">
        <f>+VLOOKUP(bloques1a3[[#This Row],[respuesta]],respuestas.emociones[],2,0)</f>
        <v>enojo</v>
      </c>
      <c r="K5507" s="1">
        <f>+VLOOKUP(bloques1a3[[#This Row],[niño]],BD.niños[[Código]:[edad]],5,0)</f>
        <v>7</v>
      </c>
      <c r="L5507" s="1">
        <f>+IF(bloques1a3[[#This Row],[correcta]]=bloques1a3[[#This Row],[respuesta]],1,0)</f>
        <v>1</v>
      </c>
      <c r="M5507" s="1">
        <f>+IF(bloques1a3[[#This Row],[Sexo]]="F",1,0)</f>
        <v>0</v>
      </c>
    </row>
    <row r="5508" spans="1:13" x14ac:dyDescent="0.55000000000000004">
      <c r="A5508">
        <v>23</v>
      </c>
      <c r="B5508" s="1" t="s">
        <v>560</v>
      </c>
      <c r="C5508" s="1" t="s">
        <v>3</v>
      </c>
      <c r="D5508">
        <v>4</v>
      </c>
      <c r="E5508" s="1" t="s">
        <v>157</v>
      </c>
      <c r="F5508">
        <v>4</v>
      </c>
      <c r="G5508" s="1" t="s">
        <v>376</v>
      </c>
      <c r="H5508" s="1" t="s">
        <v>28</v>
      </c>
      <c r="I5508">
        <v>3</v>
      </c>
      <c r="J5508" s="1" t="str">
        <f>+VLOOKUP(bloques1a3[[#This Row],[respuesta]],respuestas.emociones[],2,0)</f>
        <v>enojo</v>
      </c>
      <c r="K5508" s="1">
        <f>+VLOOKUP(bloques1a3[[#This Row],[niño]],BD.niños[[Código]:[edad]],5,0)</f>
        <v>7</v>
      </c>
      <c r="L5508" s="1">
        <f>+IF(bloques1a3[[#This Row],[correcta]]=bloques1a3[[#This Row],[respuesta]],1,0)</f>
        <v>1</v>
      </c>
      <c r="M5508" s="1">
        <f>+IF(bloques1a3[[#This Row],[Sexo]]="F",1,0)</f>
        <v>0</v>
      </c>
    </row>
    <row r="5509" spans="1:13" x14ac:dyDescent="0.55000000000000004">
      <c r="A5509">
        <v>23</v>
      </c>
      <c r="B5509" s="1" t="s">
        <v>560</v>
      </c>
      <c r="C5509" s="1" t="s">
        <v>3</v>
      </c>
      <c r="D5509">
        <v>4</v>
      </c>
      <c r="E5509" s="1" t="s">
        <v>164</v>
      </c>
      <c r="F5509">
        <v>4</v>
      </c>
      <c r="G5509" s="1" t="s">
        <v>375</v>
      </c>
      <c r="H5509" s="1" t="s">
        <v>28</v>
      </c>
      <c r="I5509">
        <v>3</v>
      </c>
      <c r="J5509" s="1" t="str">
        <f>+VLOOKUP(bloques1a3[[#This Row],[respuesta]],respuestas.emociones[],2,0)</f>
        <v>enojo</v>
      </c>
      <c r="K5509" s="1">
        <f>+VLOOKUP(bloques1a3[[#This Row],[niño]],BD.niños[[Código]:[edad]],5,0)</f>
        <v>6</v>
      </c>
      <c r="L5509" s="1">
        <f>+IF(bloques1a3[[#This Row],[correcta]]=bloques1a3[[#This Row],[respuesta]],1,0)</f>
        <v>1</v>
      </c>
      <c r="M5509" s="1">
        <f>+IF(bloques1a3[[#This Row],[Sexo]]="F",1,0)</f>
        <v>0</v>
      </c>
    </row>
    <row r="5510" spans="1:13" x14ac:dyDescent="0.55000000000000004">
      <c r="A5510">
        <v>23</v>
      </c>
      <c r="B5510" s="1" t="s">
        <v>560</v>
      </c>
      <c r="C5510" s="1" t="s">
        <v>3</v>
      </c>
      <c r="D5510">
        <v>4</v>
      </c>
      <c r="E5510" s="1" t="s">
        <v>165</v>
      </c>
      <c r="F5510">
        <v>4</v>
      </c>
      <c r="G5510" s="1" t="s">
        <v>375</v>
      </c>
      <c r="H5510" s="1" t="s">
        <v>28</v>
      </c>
      <c r="I5510">
        <v>3</v>
      </c>
      <c r="J5510" s="1" t="str">
        <f>+VLOOKUP(bloques1a3[[#This Row],[respuesta]],respuestas.emociones[],2,0)</f>
        <v>enojo</v>
      </c>
      <c r="K5510" s="1">
        <f>+VLOOKUP(bloques1a3[[#This Row],[niño]],BD.niños[[Código]:[edad]],5,0)</f>
        <v>5</v>
      </c>
      <c r="L5510" s="1">
        <f>+IF(bloques1a3[[#This Row],[correcta]]=bloques1a3[[#This Row],[respuesta]],1,0)</f>
        <v>1</v>
      </c>
      <c r="M5510" s="1">
        <f>+IF(bloques1a3[[#This Row],[Sexo]]="F",1,0)</f>
        <v>0</v>
      </c>
    </row>
    <row r="5511" spans="1:13" x14ac:dyDescent="0.55000000000000004">
      <c r="A5511">
        <v>23</v>
      </c>
      <c r="B5511" s="1" t="s">
        <v>560</v>
      </c>
      <c r="C5511" s="1" t="s">
        <v>3</v>
      </c>
      <c r="D5511">
        <v>4</v>
      </c>
      <c r="E5511" s="1" t="s">
        <v>168</v>
      </c>
      <c r="F5511">
        <v>3</v>
      </c>
      <c r="G5511" s="1" t="s">
        <v>376</v>
      </c>
      <c r="H5511" s="1" t="s">
        <v>29</v>
      </c>
      <c r="I5511">
        <v>3</v>
      </c>
      <c r="J5511" s="1" t="str">
        <f>+VLOOKUP(bloques1a3[[#This Row],[respuesta]],respuestas.emociones[],2,0)</f>
        <v>tristeza</v>
      </c>
      <c r="K5511" s="1">
        <f>+VLOOKUP(bloques1a3[[#This Row],[niño]],BD.niños[[Código]:[edad]],5,0)</f>
        <v>7</v>
      </c>
      <c r="L5511" s="1">
        <f>+IF(bloques1a3[[#This Row],[correcta]]=bloques1a3[[#This Row],[respuesta]],1,0)</f>
        <v>0</v>
      </c>
      <c r="M5511" s="1">
        <f>+IF(bloques1a3[[#This Row],[Sexo]]="F",1,0)</f>
        <v>1</v>
      </c>
    </row>
    <row r="5512" spans="1:13" x14ac:dyDescent="0.55000000000000004">
      <c r="A5512">
        <v>23</v>
      </c>
      <c r="B5512" s="1" t="s">
        <v>560</v>
      </c>
      <c r="C5512" s="1" t="s">
        <v>3</v>
      </c>
      <c r="D5512">
        <v>4</v>
      </c>
      <c r="E5512" s="1" t="s">
        <v>172</v>
      </c>
      <c r="F5512">
        <v>4</v>
      </c>
      <c r="G5512" s="1" t="s">
        <v>376</v>
      </c>
      <c r="H5512" s="1" t="s">
        <v>29</v>
      </c>
      <c r="I5512">
        <v>3</v>
      </c>
      <c r="J5512" s="1" t="str">
        <f>+VLOOKUP(bloques1a3[[#This Row],[respuesta]],respuestas.emociones[],2,0)</f>
        <v>enojo</v>
      </c>
      <c r="K5512" s="1">
        <f>+VLOOKUP(bloques1a3[[#This Row],[niño]],BD.niños[[Código]:[edad]],5,0)</f>
        <v>8</v>
      </c>
      <c r="L5512" s="1">
        <f>+IF(bloques1a3[[#This Row],[correcta]]=bloques1a3[[#This Row],[respuesta]],1,0)</f>
        <v>1</v>
      </c>
      <c r="M5512" s="1">
        <f>+IF(bloques1a3[[#This Row],[Sexo]]="F",1,0)</f>
        <v>1</v>
      </c>
    </row>
    <row r="5513" spans="1:13" x14ac:dyDescent="0.55000000000000004">
      <c r="A5513">
        <v>23</v>
      </c>
      <c r="B5513" s="1" t="s">
        <v>560</v>
      </c>
      <c r="C5513" s="1" t="s">
        <v>3</v>
      </c>
      <c r="D5513">
        <v>4</v>
      </c>
      <c r="E5513" s="1" t="s">
        <v>176</v>
      </c>
      <c r="F5513">
        <v>4</v>
      </c>
      <c r="G5513" s="1" t="s">
        <v>375</v>
      </c>
      <c r="H5513" s="1" t="s">
        <v>29</v>
      </c>
      <c r="I5513">
        <v>3</v>
      </c>
      <c r="J5513" s="1" t="str">
        <f>+VLOOKUP(bloques1a3[[#This Row],[respuesta]],respuestas.emociones[],2,0)</f>
        <v>enojo</v>
      </c>
      <c r="K5513" s="1">
        <f>+VLOOKUP(bloques1a3[[#This Row],[niño]],BD.niños[[Código]:[edad]],5,0)</f>
        <v>5</v>
      </c>
      <c r="L5513" s="1">
        <f>+IF(bloques1a3[[#This Row],[correcta]]=bloques1a3[[#This Row],[respuesta]],1,0)</f>
        <v>1</v>
      </c>
      <c r="M5513" s="1">
        <f>+IF(bloques1a3[[#This Row],[Sexo]]="F",1,0)</f>
        <v>1</v>
      </c>
    </row>
    <row r="5514" spans="1:13" x14ac:dyDescent="0.55000000000000004">
      <c r="A5514">
        <v>23</v>
      </c>
      <c r="B5514" s="1" t="s">
        <v>560</v>
      </c>
      <c r="C5514" s="1" t="s">
        <v>3</v>
      </c>
      <c r="D5514">
        <v>4</v>
      </c>
      <c r="E5514" s="1" t="s">
        <v>180</v>
      </c>
      <c r="F5514">
        <v>4</v>
      </c>
      <c r="G5514" s="1" t="s">
        <v>376</v>
      </c>
      <c r="H5514" s="1" t="s">
        <v>29</v>
      </c>
      <c r="I5514">
        <v>3</v>
      </c>
      <c r="J5514" s="1" t="str">
        <f>+VLOOKUP(bloques1a3[[#This Row],[respuesta]],respuestas.emociones[],2,0)</f>
        <v>enojo</v>
      </c>
      <c r="K5514" s="1">
        <f>+VLOOKUP(bloques1a3[[#This Row],[niño]],BD.niños[[Código]:[edad]],5,0)</f>
        <v>8</v>
      </c>
      <c r="L5514" s="1">
        <f>+IF(bloques1a3[[#This Row],[correcta]]=bloques1a3[[#This Row],[respuesta]],1,0)</f>
        <v>1</v>
      </c>
      <c r="M5514" s="1">
        <f>+IF(bloques1a3[[#This Row],[Sexo]]="F",1,0)</f>
        <v>1</v>
      </c>
    </row>
    <row r="5515" spans="1:13" x14ac:dyDescent="0.55000000000000004">
      <c r="A5515">
        <v>23</v>
      </c>
      <c r="B5515" s="1" t="s">
        <v>560</v>
      </c>
      <c r="C5515" s="1" t="s">
        <v>3</v>
      </c>
      <c r="D5515">
        <v>4</v>
      </c>
      <c r="E5515" s="1" t="s">
        <v>234</v>
      </c>
      <c r="F5515">
        <v>4</v>
      </c>
      <c r="G5515" s="1" t="s">
        <v>377</v>
      </c>
      <c r="H5515" s="1" t="s">
        <v>28</v>
      </c>
      <c r="I5515">
        <v>3</v>
      </c>
      <c r="J5515" s="1" t="str">
        <f>+VLOOKUP(bloques1a3[[#This Row],[respuesta]],respuestas.emociones[],2,0)</f>
        <v>enojo</v>
      </c>
      <c r="K5515" s="1">
        <f>+VLOOKUP(bloques1a3[[#This Row],[niño]],BD.niños[[Código]:[edad]],5,0)</f>
        <v>10</v>
      </c>
      <c r="L5515" s="1">
        <f>+IF(bloques1a3[[#This Row],[correcta]]=bloques1a3[[#This Row],[respuesta]],1,0)</f>
        <v>1</v>
      </c>
      <c r="M5515" s="1">
        <f>+IF(bloques1a3[[#This Row],[Sexo]]="F",1,0)</f>
        <v>0</v>
      </c>
    </row>
    <row r="5516" spans="1:13" x14ac:dyDescent="0.55000000000000004">
      <c r="A5516">
        <v>23</v>
      </c>
      <c r="B5516" s="1" t="s">
        <v>560</v>
      </c>
      <c r="C5516" s="1" t="s">
        <v>3</v>
      </c>
      <c r="D5516">
        <v>4</v>
      </c>
      <c r="E5516" s="1" t="s">
        <v>238</v>
      </c>
      <c r="F5516">
        <v>4</v>
      </c>
      <c r="G5516" s="1" t="s">
        <v>377</v>
      </c>
      <c r="H5516" s="1" t="s">
        <v>28</v>
      </c>
      <c r="I5516">
        <v>3</v>
      </c>
      <c r="J5516" s="1" t="str">
        <f>+VLOOKUP(bloques1a3[[#This Row],[respuesta]],respuestas.emociones[],2,0)</f>
        <v>enojo</v>
      </c>
      <c r="K5516" s="1">
        <f>+VLOOKUP(bloques1a3[[#This Row],[niño]],BD.niños[[Código]:[edad]],5,0)</f>
        <v>10</v>
      </c>
      <c r="L5516" s="1">
        <f>+IF(bloques1a3[[#This Row],[correcta]]=bloques1a3[[#This Row],[respuesta]],1,0)</f>
        <v>1</v>
      </c>
      <c r="M5516" s="1">
        <f>+IF(bloques1a3[[#This Row],[Sexo]]="F",1,0)</f>
        <v>0</v>
      </c>
    </row>
    <row r="5517" spans="1:13" x14ac:dyDescent="0.55000000000000004">
      <c r="A5517">
        <v>23</v>
      </c>
      <c r="B5517" s="1" t="s">
        <v>560</v>
      </c>
      <c r="C5517" s="1" t="s">
        <v>3</v>
      </c>
      <c r="D5517">
        <v>4</v>
      </c>
      <c r="E5517" s="1" t="s">
        <v>241</v>
      </c>
      <c r="F5517">
        <v>4</v>
      </c>
      <c r="G5517" s="1" t="s">
        <v>377</v>
      </c>
      <c r="H5517" s="1" t="s">
        <v>29</v>
      </c>
      <c r="I5517">
        <v>3</v>
      </c>
      <c r="J5517" s="1" t="str">
        <f>+VLOOKUP(bloques1a3[[#This Row],[respuesta]],respuestas.emociones[],2,0)</f>
        <v>enojo</v>
      </c>
      <c r="K5517" s="1">
        <f>+VLOOKUP(bloques1a3[[#This Row],[niño]],BD.niños[[Código]:[edad]],5,0)</f>
        <v>10</v>
      </c>
      <c r="L5517" s="1">
        <f>+IF(bloques1a3[[#This Row],[correcta]]=bloques1a3[[#This Row],[respuesta]],1,0)</f>
        <v>1</v>
      </c>
      <c r="M5517" s="1">
        <f>+IF(bloques1a3[[#This Row],[Sexo]]="F",1,0)</f>
        <v>1</v>
      </c>
    </row>
    <row r="5518" spans="1:13" x14ac:dyDescent="0.55000000000000004">
      <c r="A5518">
        <v>23</v>
      </c>
      <c r="B5518" s="1" t="s">
        <v>560</v>
      </c>
      <c r="C5518" s="1" t="s">
        <v>3</v>
      </c>
      <c r="D5518">
        <v>4</v>
      </c>
      <c r="E5518" s="1" t="s">
        <v>245</v>
      </c>
      <c r="F5518">
        <v>4</v>
      </c>
      <c r="G5518" s="1" t="s">
        <v>376</v>
      </c>
      <c r="H5518" s="1" t="s">
        <v>28</v>
      </c>
      <c r="I5518">
        <v>3</v>
      </c>
      <c r="J5518" s="1" t="str">
        <f>+VLOOKUP(bloques1a3[[#This Row],[respuesta]],respuestas.emociones[],2,0)</f>
        <v>enojo</v>
      </c>
      <c r="K5518" s="1">
        <f>+VLOOKUP(bloques1a3[[#This Row],[niño]],BD.niños[[Código]:[edad]],5,0)</f>
        <v>8</v>
      </c>
      <c r="L5518" s="1">
        <f>+IF(bloques1a3[[#This Row],[correcta]]=bloques1a3[[#This Row],[respuesta]],1,0)</f>
        <v>1</v>
      </c>
      <c r="M5518" s="1">
        <f>+IF(bloques1a3[[#This Row],[Sexo]]="F",1,0)</f>
        <v>0</v>
      </c>
    </row>
    <row r="5519" spans="1:13" x14ac:dyDescent="0.55000000000000004">
      <c r="A5519">
        <v>23</v>
      </c>
      <c r="B5519" s="1" t="s">
        <v>560</v>
      </c>
      <c r="C5519" s="1" t="s">
        <v>3</v>
      </c>
      <c r="D5519">
        <v>4</v>
      </c>
      <c r="E5519" s="1" t="s">
        <v>249</v>
      </c>
      <c r="F5519">
        <v>4</v>
      </c>
      <c r="G5519" s="1" t="s">
        <v>375</v>
      </c>
      <c r="H5519" s="1" t="s">
        <v>28</v>
      </c>
      <c r="I5519">
        <v>3</v>
      </c>
      <c r="J5519" s="1" t="str">
        <f>+VLOOKUP(bloques1a3[[#This Row],[respuesta]],respuestas.emociones[],2,0)</f>
        <v>enojo</v>
      </c>
      <c r="K5519" s="1">
        <f>+VLOOKUP(bloques1a3[[#This Row],[niño]],BD.niños[[Código]:[edad]],5,0)</f>
        <v>6</v>
      </c>
      <c r="L5519" s="1">
        <f>+IF(bloques1a3[[#This Row],[correcta]]=bloques1a3[[#This Row],[respuesta]],1,0)</f>
        <v>1</v>
      </c>
      <c r="M5519" s="1">
        <f>+IF(bloques1a3[[#This Row],[Sexo]]="F",1,0)</f>
        <v>0</v>
      </c>
    </row>
    <row r="5520" spans="1:13" x14ac:dyDescent="0.55000000000000004">
      <c r="A5520">
        <v>23</v>
      </c>
      <c r="B5520" s="1" t="s">
        <v>560</v>
      </c>
      <c r="C5520" s="1" t="s">
        <v>3</v>
      </c>
      <c r="D5520">
        <v>4</v>
      </c>
      <c r="E5520" s="1" t="s">
        <v>253</v>
      </c>
      <c r="F5520">
        <v>4</v>
      </c>
      <c r="G5520" s="1" t="s">
        <v>376</v>
      </c>
      <c r="H5520" s="1" t="s">
        <v>28</v>
      </c>
      <c r="I5520">
        <v>3</v>
      </c>
      <c r="J5520" s="1" t="str">
        <f>+VLOOKUP(bloques1a3[[#This Row],[respuesta]],respuestas.emociones[],2,0)</f>
        <v>enojo</v>
      </c>
      <c r="K5520" s="1">
        <f>+VLOOKUP(bloques1a3[[#This Row],[niño]],BD.niños[[Código]:[edad]],5,0)</f>
        <v>7</v>
      </c>
      <c r="L5520" s="1">
        <f>+IF(bloques1a3[[#This Row],[correcta]]=bloques1a3[[#This Row],[respuesta]],1,0)</f>
        <v>1</v>
      </c>
      <c r="M5520" s="1">
        <f>+IF(bloques1a3[[#This Row],[Sexo]]="F",1,0)</f>
        <v>0</v>
      </c>
    </row>
    <row r="5521" spans="1:13" x14ac:dyDescent="0.55000000000000004">
      <c r="A5521">
        <v>23</v>
      </c>
      <c r="B5521" s="1" t="s">
        <v>560</v>
      </c>
      <c r="C5521" s="1" t="s">
        <v>3</v>
      </c>
      <c r="D5521">
        <v>4</v>
      </c>
      <c r="E5521" s="1" t="s">
        <v>257</v>
      </c>
      <c r="F5521">
        <v>4</v>
      </c>
      <c r="G5521" s="1" t="s">
        <v>376</v>
      </c>
      <c r="H5521" s="1" t="s">
        <v>28</v>
      </c>
      <c r="I5521">
        <v>3</v>
      </c>
      <c r="J5521" s="1" t="str">
        <f>+VLOOKUP(bloques1a3[[#This Row],[respuesta]],respuestas.emociones[],2,0)</f>
        <v>enojo</v>
      </c>
      <c r="K5521" s="1">
        <f>+VLOOKUP(bloques1a3[[#This Row],[niño]],BD.niños[[Código]:[edad]],5,0)</f>
        <v>8</v>
      </c>
      <c r="L5521" s="1">
        <f>+IF(bloques1a3[[#This Row],[correcta]]=bloques1a3[[#This Row],[respuesta]],1,0)</f>
        <v>1</v>
      </c>
      <c r="M5521" s="1">
        <f>+IF(bloques1a3[[#This Row],[Sexo]]="F",1,0)</f>
        <v>0</v>
      </c>
    </row>
    <row r="5522" spans="1:13" x14ac:dyDescent="0.55000000000000004">
      <c r="A5522">
        <v>23</v>
      </c>
      <c r="B5522" s="1" t="s">
        <v>560</v>
      </c>
      <c r="C5522" s="1" t="s">
        <v>3</v>
      </c>
      <c r="D5522">
        <v>4</v>
      </c>
      <c r="E5522" s="1" t="s">
        <v>299</v>
      </c>
      <c r="F5522">
        <v>4</v>
      </c>
      <c r="G5522" s="1" t="s">
        <v>376</v>
      </c>
      <c r="H5522" s="1" t="s">
        <v>28</v>
      </c>
      <c r="I5522">
        <v>3</v>
      </c>
      <c r="J5522" s="1" t="str">
        <f>+VLOOKUP(bloques1a3[[#This Row],[respuesta]],respuestas.emociones[],2,0)</f>
        <v>enojo</v>
      </c>
      <c r="K5522" s="1">
        <f>+VLOOKUP(bloques1a3[[#This Row],[niño]],BD.niños[[Código]:[edad]],5,0)</f>
        <v>8</v>
      </c>
      <c r="L5522" s="1">
        <f>+IF(bloques1a3[[#This Row],[correcta]]=bloques1a3[[#This Row],[respuesta]],1,0)</f>
        <v>1</v>
      </c>
      <c r="M5522" s="1">
        <f>+IF(bloques1a3[[#This Row],[Sexo]]="F",1,0)</f>
        <v>0</v>
      </c>
    </row>
    <row r="5523" spans="1:13" x14ac:dyDescent="0.55000000000000004">
      <c r="A5523">
        <v>23</v>
      </c>
      <c r="B5523" s="1" t="s">
        <v>560</v>
      </c>
      <c r="C5523" s="1" t="s">
        <v>3</v>
      </c>
      <c r="D5523">
        <v>4</v>
      </c>
      <c r="E5523" s="1" t="s">
        <v>301</v>
      </c>
      <c r="F5523">
        <v>4</v>
      </c>
      <c r="G5523" s="1" t="s">
        <v>375</v>
      </c>
      <c r="H5523" s="1" t="s">
        <v>28</v>
      </c>
      <c r="I5523">
        <v>3</v>
      </c>
      <c r="J5523" s="1" t="str">
        <f>+VLOOKUP(bloques1a3[[#This Row],[respuesta]],respuestas.emociones[],2,0)</f>
        <v>enojo</v>
      </c>
      <c r="K5523" s="1">
        <f>+VLOOKUP(bloques1a3[[#This Row],[niño]],BD.niños[[Código]:[edad]],5,0)</f>
        <v>5</v>
      </c>
      <c r="L5523" s="1">
        <f>+IF(bloques1a3[[#This Row],[correcta]]=bloques1a3[[#This Row],[respuesta]],1,0)</f>
        <v>1</v>
      </c>
      <c r="M5523" s="1">
        <f>+IF(bloques1a3[[#This Row],[Sexo]]="F",1,0)</f>
        <v>0</v>
      </c>
    </row>
    <row r="5524" spans="1:13" x14ac:dyDescent="0.55000000000000004">
      <c r="A5524">
        <v>23</v>
      </c>
      <c r="B5524" s="1" t="s">
        <v>560</v>
      </c>
      <c r="C5524" s="1" t="s">
        <v>3</v>
      </c>
      <c r="D5524">
        <v>4</v>
      </c>
      <c r="E5524" s="1" t="s">
        <v>305</v>
      </c>
      <c r="F5524">
        <v>4</v>
      </c>
      <c r="G5524" s="1" t="s">
        <v>376</v>
      </c>
      <c r="H5524" s="1" t="s">
        <v>28</v>
      </c>
      <c r="I5524">
        <v>3</v>
      </c>
      <c r="J5524" s="1" t="str">
        <f>+VLOOKUP(bloques1a3[[#This Row],[respuesta]],respuestas.emociones[],2,0)</f>
        <v>enojo</v>
      </c>
      <c r="K5524" s="1">
        <f>+VLOOKUP(bloques1a3[[#This Row],[niño]],BD.niños[[Código]:[edad]],5,0)</f>
        <v>8</v>
      </c>
      <c r="L5524" s="1">
        <f>+IF(bloques1a3[[#This Row],[correcta]]=bloques1a3[[#This Row],[respuesta]],1,0)</f>
        <v>1</v>
      </c>
      <c r="M5524" s="1">
        <f>+IF(bloques1a3[[#This Row],[Sexo]]="F",1,0)</f>
        <v>0</v>
      </c>
    </row>
    <row r="5525" spans="1:13" x14ac:dyDescent="0.55000000000000004">
      <c r="A5525">
        <v>23</v>
      </c>
      <c r="B5525" s="1" t="s">
        <v>560</v>
      </c>
      <c r="C5525" s="1" t="s">
        <v>3</v>
      </c>
      <c r="D5525">
        <v>4</v>
      </c>
      <c r="E5525" s="1" t="s">
        <v>308</v>
      </c>
      <c r="F5525">
        <v>4</v>
      </c>
      <c r="G5525" s="1" t="s">
        <v>377</v>
      </c>
      <c r="H5525" s="1" t="s">
        <v>28</v>
      </c>
      <c r="I5525">
        <v>3</v>
      </c>
      <c r="J5525" s="1" t="str">
        <f>+VLOOKUP(bloques1a3[[#This Row],[respuesta]],respuestas.emociones[],2,0)</f>
        <v>enojo</v>
      </c>
      <c r="K5525" s="1">
        <f>+VLOOKUP(bloques1a3[[#This Row],[niño]],BD.niños[[Código]:[edad]],5,0)</f>
        <v>9</v>
      </c>
      <c r="L5525" s="1">
        <f>+IF(bloques1a3[[#This Row],[correcta]]=bloques1a3[[#This Row],[respuesta]],1,0)</f>
        <v>1</v>
      </c>
      <c r="M5525" s="1">
        <f>+IF(bloques1a3[[#This Row],[Sexo]]="F",1,0)</f>
        <v>0</v>
      </c>
    </row>
    <row r="5526" spans="1:13" x14ac:dyDescent="0.55000000000000004">
      <c r="A5526">
        <v>23</v>
      </c>
      <c r="B5526" s="1" t="s">
        <v>560</v>
      </c>
      <c r="C5526" s="1" t="s">
        <v>3</v>
      </c>
      <c r="D5526">
        <v>4</v>
      </c>
      <c r="E5526" s="1" t="s">
        <v>311</v>
      </c>
      <c r="F5526">
        <v>4</v>
      </c>
      <c r="G5526" s="1" t="s">
        <v>377</v>
      </c>
      <c r="H5526" s="1" t="s">
        <v>28</v>
      </c>
      <c r="I5526">
        <v>3</v>
      </c>
      <c r="J5526" s="1" t="str">
        <f>+VLOOKUP(bloques1a3[[#This Row],[respuesta]],respuestas.emociones[],2,0)</f>
        <v>enojo</v>
      </c>
      <c r="K5526" s="1">
        <f>+VLOOKUP(bloques1a3[[#This Row],[niño]],BD.niños[[Código]:[edad]],5,0)</f>
        <v>10</v>
      </c>
      <c r="L5526" s="1">
        <f>+IF(bloques1a3[[#This Row],[correcta]]=bloques1a3[[#This Row],[respuesta]],1,0)</f>
        <v>1</v>
      </c>
      <c r="M5526" s="1">
        <f>+IF(bloques1a3[[#This Row],[Sexo]]="F",1,0)</f>
        <v>0</v>
      </c>
    </row>
    <row r="5527" spans="1:13" x14ac:dyDescent="0.55000000000000004">
      <c r="A5527">
        <v>23</v>
      </c>
      <c r="B5527" s="1" t="s">
        <v>560</v>
      </c>
      <c r="C5527" s="1" t="s">
        <v>3</v>
      </c>
      <c r="D5527">
        <v>4</v>
      </c>
      <c r="E5527" s="1" t="s">
        <v>314</v>
      </c>
      <c r="F5527">
        <v>4</v>
      </c>
      <c r="G5527" s="1" t="s">
        <v>377</v>
      </c>
      <c r="H5527" s="1" t="s">
        <v>28</v>
      </c>
      <c r="I5527">
        <v>3</v>
      </c>
      <c r="J5527" s="1" t="str">
        <f>+VLOOKUP(bloques1a3[[#This Row],[respuesta]],respuestas.emociones[],2,0)</f>
        <v>enojo</v>
      </c>
      <c r="K5527" s="1">
        <f>+VLOOKUP(bloques1a3[[#This Row],[niño]],BD.niños[[Código]:[edad]],5,0)</f>
        <v>10</v>
      </c>
      <c r="L5527" s="1">
        <f>+IF(bloques1a3[[#This Row],[correcta]]=bloques1a3[[#This Row],[respuesta]],1,0)</f>
        <v>1</v>
      </c>
      <c r="M5527" s="1">
        <f>+IF(bloques1a3[[#This Row],[Sexo]]="F",1,0)</f>
        <v>0</v>
      </c>
    </row>
    <row r="5528" spans="1:13" x14ac:dyDescent="0.55000000000000004">
      <c r="A5528">
        <v>23</v>
      </c>
      <c r="B5528" s="1" t="s">
        <v>560</v>
      </c>
      <c r="C5528" s="1" t="s">
        <v>3</v>
      </c>
      <c r="D5528">
        <v>4</v>
      </c>
      <c r="E5528" s="1" t="s">
        <v>372</v>
      </c>
      <c r="F5528">
        <v>4</v>
      </c>
      <c r="G5528" s="1" t="s">
        <v>377</v>
      </c>
      <c r="H5528" s="1" t="s">
        <v>28</v>
      </c>
      <c r="I5528">
        <v>3</v>
      </c>
      <c r="J5528" s="1" t="str">
        <f>+VLOOKUP(bloques1a3[[#This Row],[respuesta]],respuestas.emociones[],2,0)</f>
        <v>enojo</v>
      </c>
      <c r="K5528" s="1">
        <f>+VLOOKUP(bloques1a3[[#This Row],[niño]],BD.niños[[Código]:[edad]],5,0)</f>
        <v>9</v>
      </c>
      <c r="L5528" s="1">
        <f>+IF(bloques1a3[[#This Row],[correcta]]=bloques1a3[[#This Row],[respuesta]],1,0)</f>
        <v>1</v>
      </c>
      <c r="M5528" s="1">
        <f>+IF(bloques1a3[[#This Row],[Sexo]]="F",1,0)</f>
        <v>0</v>
      </c>
    </row>
    <row r="5529" spans="1:13" x14ac:dyDescent="0.55000000000000004">
      <c r="A5529">
        <v>23</v>
      </c>
      <c r="B5529" s="1" t="s">
        <v>560</v>
      </c>
      <c r="C5529" s="1" t="s">
        <v>3</v>
      </c>
      <c r="D5529">
        <v>4</v>
      </c>
      <c r="E5529" s="1" t="s">
        <v>337</v>
      </c>
      <c r="F5529">
        <v>4</v>
      </c>
      <c r="G5529" s="1" t="s">
        <v>376</v>
      </c>
      <c r="H5529" s="1" t="s">
        <v>28</v>
      </c>
      <c r="I5529">
        <v>3</v>
      </c>
      <c r="J5529" s="1" t="str">
        <f>+VLOOKUP(bloques1a3[[#This Row],[respuesta]],respuestas.emociones[],2,0)</f>
        <v>enojo</v>
      </c>
      <c r="K5529" s="1">
        <f>+VLOOKUP(bloques1a3[[#This Row],[niño]],BD.niños[[Código]:[edad]],5,0)</f>
        <v>8</v>
      </c>
      <c r="L5529" s="1">
        <f>+IF(bloques1a3[[#This Row],[correcta]]=bloques1a3[[#This Row],[respuesta]],1,0)</f>
        <v>1</v>
      </c>
      <c r="M5529" s="1">
        <f>+IF(bloques1a3[[#This Row],[Sexo]]="F",1,0)</f>
        <v>0</v>
      </c>
    </row>
    <row r="5530" spans="1:13" x14ac:dyDescent="0.55000000000000004">
      <c r="A5530">
        <v>23</v>
      </c>
      <c r="B5530" s="1" t="s">
        <v>560</v>
      </c>
      <c r="C5530" s="1" t="s">
        <v>3</v>
      </c>
      <c r="D5530">
        <v>4</v>
      </c>
      <c r="E5530" s="1" t="s">
        <v>341</v>
      </c>
      <c r="F5530">
        <v>4</v>
      </c>
      <c r="G5530" s="1" t="s">
        <v>376</v>
      </c>
      <c r="H5530" s="1" t="s">
        <v>29</v>
      </c>
      <c r="I5530">
        <v>3</v>
      </c>
      <c r="J5530" s="1" t="str">
        <f>+VLOOKUP(bloques1a3[[#This Row],[respuesta]],respuestas.emociones[],2,0)</f>
        <v>enojo</v>
      </c>
      <c r="K5530" s="1">
        <f>+VLOOKUP(bloques1a3[[#This Row],[niño]],BD.niños[[Código]:[edad]],5,0)</f>
        <v>8</v>
      </c>
      <c r="L5530" s="1">
        <f>+IF(bloques1a3[[#This Row],[correcta]]=bloques1a3[[#This Row],[respuesta]],1,0)</f>
        <v>1</v>
      </c>
      <c r="M5530" s="1">
        <f>+IF(bloques1a3[[#This Row],[Sexo]]="F",1,0)</f>
        <v>1</v>
      </c>
    </row>
    <row r="5531" spans="1:13" x14ac:dyDescent="0.55000000000000004">
      <c r="A5531">
        <v>23</v>
      </c>
      <c r="B5531" s="1" t="s">
        <v>560</v>
      </c>
      <c r="C5531" s="1" t="s">
        <v>3</v>
      </c>
      <c r="D5531">
        <v>4</v>
      </c>
      <c r="E5531" s="1" t="s">
        <v>344</v>
      </c>
      <c r="F5531">
        <v>4</v>
      </c>
      <c r="G5531" s="1" t="s">
        <v>375</v>
      </c>
      <c r="H5531" s="1" t="s">
        <v>29</v>
      </c>
      <c r="I5531">
        <v>3</v>
      </c>
      <c r="J5531" s="1" t="str">
        <f>+VLOOKUP(bloques1a3[[#This Row],[respuesta]],respuestas.emociones[],2,0)</f>
        <v>enojo</v>
      </c>
      <c r="K5531" s="1">
        <f>+VLOOKUP(bloques1a3[[#This Row],[niño]],BD.niños[[Código]:[edad]],5,0)</f>
        <v>6</v>
      </c>
      <c r="L5531" s="1">
        <f>+IF(bloques1a3[[#This Row],[correcta]]=bloques1a3[[#This Row],[respuesta]],1,0)</f>
        <v>1</v>
      </c>
      <c r="M5531" s="1">
        <f>+IF(bloques1a3[[#This Row],[Sexo]]="F",1,0)</f>
        <v>1</v>
      </c>
    </row>
    <row r="5532" spans="1:13" x14ac:dyDescent="0.55000000000000004">
      <c r="A5532">
        <v>23</v>
      </c>
      <c r="B5532" s="1" t="s">
        <v>560</v>
      </c>
      <c r="C5532" s="1" t="s">
        <v>3</v>
      </c>
      <c r="D5532">
        <v>4</v>
      </c>
      <c r="E5532" s="1" t="s">
        <v>348</v>
      </c>
      <c r="F5532">
        <v>4</v>
      </c>
      <c r="G5532" s="1" t="s">
        <v>375</v>
      </c>
      <c r="H5532" s="1" t="s">
        <v>28</v>
      </c>
      <c r="I5532">
        <v>3</v>
      </c>
      <c r="J5532" s="1" t="str">
        <f>+VLOOKUP(bloques1a3[[#This Row],[respuesta]],respuestas.emociones[],2,0)</f>
        <v>enojo</v>
      </c>
      <c r="K5532" s="1">
        <f>+VLOOKUP(bloques1a3[[#This Row],[niño]],BD.niños[[Código]:[edad]],5,0)</f>
        <v>6</v>
      </c>
      <c r="L5532" s="1">
        <f>+IF(bloques1a3[[#This Row],[correcta]]=bloques1a3[[#This Row],[respuesta]],1,0)</f>
        <v>1</v>
      </c>
      <c r="M5532" s="1">
        <f>+IF(bloques1a3[[#This Row],[Sexo]]="F",1,0)</f>
        <v>0</v>
      </c>
    </row>
    <row r="5533" spans="1:13" x14ac:dyDescent="0.55000000000000004">
      <c r="A5533">
        <v>24</v>
      </c>
      <c r="B5533" s="1" t="s">
        <v>561</v>
      </c>
      <c r="C5533" s="1" t="s">
        <v>2</v>
      </c>
      <c r="D5533">
        <v>1</v>
      </c>
      <c r="E5533" s="1" t="s">
        <v>89</v>
      </c>
      <c r="F5533">
        <v>1</v>
      </c>
      <c r="G5533" s="1" t="s">
        <v>377</v>
      </c>
      <c r="H5533" s="1" t="s">
        <v>29</v>
      </c>
      <c r="I5533">
        <v>3</v>
      </c>
      <c r="J5533" s="1" t="str">
        <f>+VLOOKUP(bloques1a3[[#This Row],[respuesta]],respuestas.emociones[],2,0)</f>
        <v>neutra</v>
      </c>
      <c r="K5533" s="1">
        <f>+VLOOKUP(bloques1a3[[#This Row],[niño]],BD.niños[[Código]:[edad]],5,0)</f>
        <v>10</v>
      </c>
      <c r="L5533" s="1">
        <f>+IF(bloques1a3[[#This Row],[correcta]]=bloques1a3[[#This Row],[respuesta]],1,0)</f>
        <v>1</v>
      </c>
      <c r="M5533" s="1">
        <f>+IF(bloques1a3[[#This Row],[Sexo]]="F",1,0)</f>
        <v>1</v>
      </c>
    </row>
    <row r="5534" spans="1:13" x14ac:dyDescent="0.55000000000000004">
      <c r="A5534">
        <v>24</v>
      </c>
      <c r="B5534" s="1" t="s">
        <v>561</v>
      </c>
      <c r="C5534" s="1" t="s">
        <v>2</v>
      </c>
      <c r="D5534">
        <v>1</v>
      </c>
      <c r="E5534" s="1" t="s">
        <v>93</v>
      </c>
      <c r="F5534">
        <v>1</v>
      </c>
      <c r="G5534" s="1" t="s">
        <v>377</v>
      </c>
      <c r="H5534" s="1" t="s">
        <v>29</v>
      </c>
      <c r="I5534">
        <v>3</v>
      </c>
      <c r="J5534" s="1" t="str">
        <f>+VLOOKUP(bloques1a3[[#This Row],[respuesta]],respuestas.emociones[],2,0)</f>
        <v>neutra</v>
      </c>
      <c r="K5534" s="1">
        <f>+VLOOKUP(bloques1a3[[#This Row],[niño]],BD.niños[[Código]:[edad]],5,0)</f>
        <v>10</v>
      </c>
      <c r="L5534" s="1">
        <f>+IF(bloques1a3[[#This Row],[correcta]]=bloques1a3[[#This Row],[respuesta]],1,0)</f>
        <v>1</v>
      </c>
      <c r="M5534" s="1">
        <f>+IF(bloques1a3[[#This Row],[Sexo]]="F",1,0)</f>
        <v>1</v>
      </c>
    </row>
    <row r="5535" spans="1:13" x14ac:dyDescent="0.55000000000000004">
      <c r="A5535">
        <v>24</v>
      </c>
      <c r="B5535" s="1" t="s">
        <v>561</v>
      </c>
      <c r="C5535" s="1" t="s">
        <v>2</v>
      </c>
      <c r="D5535">
        <v>1</v>
      </c>
      <c r="E5535" s="1" t="s">
        <v>97</v>
      </c>
      <c r="F5535">
        <v>1</v>
      </c>
      <c r="G5535" s="1" t="s">
        <v>377</v>
      </c>
      <c r="H5535" s="1" t="s">
        <v>29</v>
      </c>
      <c r="I5535">
        <v>3</v>
      </c>
      <c r="J5535" s="1" t="str">
        <f>+VLOOKUP(bloques1a3[[#This Row],[respuesta]],respuestas.emociones[],2,0)</f>
        <v>neutra</v>
      </c>
      <c r="K5535" s="1">
        <f>+VLOOKUP(bloques1a3[[#This Row],[niño]],BD.niños[[Código]:[edad]],5,0)</f>
        <v>10</v>
      </c>
      <c r="L5535" s="1">
        <f>+IF(bloques1a3[[#This Row],[correcta]]=bloques1a3[[#This Row],[respuesta]],1,0)</f>
        <v>1</v>
      </c>
      <c r="M5535" s="1">
        <f>+IF(bloques1a3[[#This Row],[Sexo]]="F",1,0)</f>
        <v>1</v>
      </c>
    </row>
    <row r="5536" spans="1:13" x14ac:dyDescent="0.55000000000000004">
      <c r="A5536">
        <v>24</v>
      </c>
      <c r="B5536" s="1" t="s">
        <v>561</v>
      </c>
      <c r="C5536" s="1" t="s">
        <v>2</v>
      </c>
      <c r="D5536">
        <v>1</v>
      </c>
      <c r="E5536" s="1" t="s">
        <v>101</v>
      </c>
      <c r="F5536">
        <v>1</v>
      </c>
      <c r="G5536" s="1" t="s">
        <v>377</v>
      </c>
      <c r="H5536" s="1" t="s">
        <v>29</v>
      </c>
      <c r="I5536">
        <v>3</v>
      </c>
      <c r="J5536" s="1" t="str">
        <f>+VLOOKUP(bloques1a3[[#This Row],[respuesta]],respuestas.emociones[],2,0)</f>
        <v>neutra</v>
      </c>
      <c r="K5536" s="1">
        <f>+VLOOKUP(bloques1a3[[#This Row],[niño]],BD.niños[[Código]:[edad]],5,0)</f>
        <v>10</v>
      </c>
      <c r="L5536" s="1">
        <f>+IF(bloques1a3[[#This Row],[correcta]]=bloques1a3[[#This Row],[respuesta]],1,0)</f>
        <v>1</v>
      </c>
      <c r="M5536" s="1">
        <f>+IF(bloques1a3[[#This Row],[Sexo]]="F",1,0)</f>
        <v>1</v>
      </c>
    </row>
    <row r="5537" spans="1:13" x14ac:dyDescent="0.55000000000000004">
      <c r="A5537">
        <v>24</v>
      </c>
      <c r="B5537" s="1" t="s">
        <v>561</v>
      </c>
      <c r="C5537" s="1" t="s">
        <v>2</v>
      </c>
      <c r="D5537">
        <v>1</v>
      </c>
      <c r="E5537" s="1" t="s">
        <v>150</v>
      </c>
      <c r="F5537">
        <v>1</v>
      </c>
      <c r="G5537" s="1" t="s">
        <v>375</v>
      </c>
      <c r="H5537" s="1" t="s">
        <v>29</v>
      </c>
      <c r="I5537">
        <v>3</v>
      </c>
      <c r="J5537" s="1" t="str">
        <f>+VLOOKUP(bloques1a3[[#This Row],[respuesta]],respuestas.emociones[],2,0)</f>
        <v>neutra</v>
      </c>
      <c r="K5537" s="1">
        <f>+VLOOKUP(bloques1a3[[#This Row],[niño]],BD.niños[[Código]:[edad]],5,0)</f>
        <v>6</v>
      </c>
      <c r="L5537" s="1">
        <f>+IF(bloques1a3[[#This Row],[correcta]]=bloques1a3[[#This Row],[respuesta]],1,0)</f>
        <v>1</v>
      </c>
      <c r="M5537" s="1">
        <f>+IF(bloques1a3[[#This Row],[Sexo]]="F",1,0)</f>
        <v>1</v>
      </c>
    </row>
    <row r="5538" spans="1:13" x14ac:dyDescent="0.55000000000000004">
      <c r="A5538">
        <v>24</v>
      </c>
      <c r="B5538" s="1" t="s">
        <v>561</v>
      </c>
      <c r="C5538" s="1" t="s">
        <v>2</v>
      </c>
      <c r="D5538">
        <v>1</v>
      </c>
      <c r="E5538" s="1" t="s">
        <v>153</v>
      </c>
      <c r="F5538">
        <v>1</v>
      </c>
      <c r="G5538" s="1" t="s">
        <v>376</v>
      </c>
      <c r="H5538" s="1" t="s">
        <v>28</v>
      </c>
      <c r="I5538">
        <v>3</v>
      </c>
      <c r="J5538" s="1" t="str">
        <f>+VLOOKUP(bloques1a3[[#This Row],[respuesta]],respuestas.emociones[],2,0)</f>
        <v>neutra</v>
      </c>
      <c r="K5538" s="1">
        <f>+VLOOKUP(bloques1a3[[#This Row],[niño]],BD.niños[[Código]:[edad]],5,0)</f>
        <v>7</v>
      </c>
      <c r="L5538" s="1">
        <f>+IF(bloques1a3[[#This Row],[correcta]]=bloques1a3[[#This Row],[respuesta]],1,0)</f>
        <v>1</v>
      </c>
      <c r="M5538" s="1">
        <f>+IF(bloques1a3[[#This Row],[Sexo]]="F",1,0)</f>
        <v>0</v>
      </c>
    </row>
    <row r="5539" spans="1:13" x14ac:dyDescent="0.55000000000000004">
      <c r="A5539">
        <v>24</v>
      </c>
      <c r="B5539" s="1" t="s">
        <v>561</v>
      </c>
      <c r="C5539" s="1" t="s">
        <v>2</v>
      </c>
      <c r="D5539">
        <v>1</v>
      </c>
      <c r="E5539" s="1" t="s">
        <v>157</v>
      </c>
      <c r="F5539">
        <v>5</v>
      </c>
      <c r="G5539" s="1" t="s">
        <v>376</v>
      </c>
      <c r="H5539" s="1" t="s">
        <v>28</v>
      </c>
      <c r="I5539">
        <v>3</v>
      </c>
      <c r="J5539" s="1" t="str">
        <f>+VLOOKUP(bloques1a3[[#This Row],[respuesta]],respuestas.emociones[],2,0)</f>
        <v>miedo</v>
      </c>
      <c r="K5539" s="1">
        <f>+VLOOKUP(bloques1a3[[#This Row],[niño]],BD.niños[[Código]:[edad]],5,0)</f>
        <v>7</v>
      </c>
      <c r="L5539" s="1">
        <f>+IF(bloques1a3[[#This Row],[correcta]]=bloques1a3[[#This Row],[respuesta]],1,0)</f>
        <v>0</v>
      </c>
      <c r="M5539" s="1">
        <f>+IF(bloques1a3[[#This Row],[Sexo]]="F",1,0)</f>
        <v>0</v>
      </c>
    </row>
    <row r="5540" spans="1:13" x14ac:dyDescent="0.55000000000000004">
      <c r="A5540">
        <v>24</v>
      </c>
      <c r="B5540" s="1" t="s">
        <v>561</v>
      </c>
      <c r="C5540" s="1" t="s">
        <v>2</v>
      </c>
      <c r="D5540">
        <v>1</v>
      </c>
      <c r="E5540" s="1" t="s">
        <v>164</v>
      </c>
      <c r="F5540">
        <v>1</v>
      </c>
      <c r="G5540" s="1" t="s">
        <v>375</v>
      </c>
      <c r="H5540" s="1" t="s">
        <v>28</v>
      </c>
      <c r="I5540">
        <v>3</v>
      </c>
      <c r="J5540" s="1" t="str">
        <f>+VLOOKUP(bloques1a3[[#This Row],[respuesta]],respuestas.emociones[],2,0)</f>
        <v>neutra</v>
      </c>
      <c r="K5540" s="1">
        <f>+VLOOKUP(bloques1a3[[#This Row],[niño]],BD.niños[[Código]:[edad]],5,0)</f>
        <v>6</v>
      </c>
      <c r="L5540" s="1">
        <f>+IF(bloques1a3[[#This Row],[correcta]]=bloques1a3[[#This Row],[respuesta]],1,0)</f>
        <v>1</v>
      </c>
      <c r="M5540" s="1">
        <f>+IF(bloques1a3[[#This Row],[Sexo]]="F",1,0)</f>
        <v>0</v>
      </c>
    </row>
    <row r="5541" spans="1:13" x14ac:dyDescent="0.55000000000000004">
      <c r="A5541">
        <v>24</v>
      </c>
      <c r="B5541" s="1" t="s">
        <v>561</v>
      </c>
      <c r="C5541" s="1" t="s">
        <v>2</v>
      </c>
      <c r="D5541">
        <v>1</v>
      </c>
      <c r="E5541" s="1" t="s">
        <v>165</v>
      </c>
      <c r="F5541">
        <v>1</v>
      </c>
      <c r="G5541" s="1" t="s">
        <v>375</v>
      </c>
      <c r="H5541" s="1" t="s">
        <v>28</v>
      </c>
      <c r="I5541">
        <v>3</v>
      </c>
      <c r="J5541" s="1" t="str">
        <f>+VLOOKUP(bloques1a3[[#This Row],[respuesta]],respuestas.emociones[],2,0)</f>
        <v>neutra</v>
      </c>
      <c r="K5541" s="1">
        <f>+VLOOKUP(bloques1a3[[#This Row],[niño]],BD.niños[[Código]:[edad]],5,0)</f>
        <v>5</v>
      </c>
      <c r="L5541" s="1">
        <f>+IF(bloques1a3[[#This Row],[correcta]]=bloques1a3[[#This Row],[respuesta]],1,0)</f>
        <v>1</v>
      </c>
      <c r="M5541" s="1">
        <f>+IF(bloques1a3[[#This Row],[Sexo]]="F",1,0)</f>
        <v>0</v>
      </c>
    </row>
    <row r="5542" spans="1:13" x14ac:dyDescent="0.55000000000000004">
      <c r="A5542">
        <v>24</v>
      </c>
      <c r="B5542" s="1" t="s">
        <v>561</v>
      </c>
      <c r="C5542" s="1" t="s">
        <v>2</v>
      </c>
      <c r="D5542">
        <v>1</v>
      </c>
      <c r="E5542" s="1" t="s">
        <v>168</v>
      </c>
      <c r="F5542">
        <v>1</v>
      </c>
      <c r="G5542" s="1" t="s">
        <v>376</v>
      </c>
      <c r="H5542" s="1" t="s">
        <v>29</v>
      </c>
      <c r="I5542">
        <v>3</v>
      </c>
      <c r="J5542" s="1" t="str">
        <f>+VLOOKUP(bloques1a3[[#This Row],[respuesta]],respuestas.emociones[],2,0)</f>
        <v>neutra</v>
      </c>
      <c r="K5542" s="1">
        <f>+VLOOKUP(bloques1a3[[#This Row],[niño]],BD.niños[[Código]:[edad]],5,0)</f>
        <v>7</v>
      </c>
      <c r="L5542" s="1">
        <f>+IF(bloques1a3[[#This Row],[correcta]]=bloques1a3[[#This Row],[respuesta]],1,0)</f>
        <v>1</v>
      </c>
      <c r="M5542" s="1">
        <f>+IF(bloques1a3[[#This Row],[Sexo]]="F",1,0)</f>
        <v>1</v>
      </c>
    </row>
    <row r="5543" spans="1:13" x14ac:dyDescent="0.55000000000000004">
      <c r="A5543">
        <v>24</v>
      </c>
      <c r="B5543" s="1" t="s">
        <v>561</v>
      </c>
      <c r="C5543" s="1" t="s">
        <v>2</v>
      </c>
      <c r="D5543">
        <v>1</v>
      </c>
      <c r="E5543" s="1" t="s">
        <v>172</v>
      </c>
      <c r="F5543">
        <v>1</v>
      </c>
      <c r="G5543" s="1" t="s">
        <v>376</v>
      </c>
      <c r="H5543" s="1" t="s">
        <v>29</v>
      </c>
      <c r="I5543">
        <v>3</v>
      </c>
      <c r="J5543" s="1" t="str">
        <f>+VLOOKUP(bloques1a3[[#This Row],[respuesta]],respuestas.emociones[],2,0)</f>
        <v>neutra</v>
      </c>
      <c r="K5543" s="1">
        <f>+VLOOKUP(bloques1a3[[#This Row],[niño]],BD.niños[[Código]:[edad]],5,0)</f>
        <v>8</v>
      </c>
      <c r="L5543" s="1">
        <f>+IF(bloques1a3[[#This Row],[correcta]]=bloques1a3[[#This Row],[respuesta]],1,0)</f>
        <v>1</v>
      </c>
      <c r="M5543" s="1">
        <f>+IF(bloques1a3[[#This Row],[Sexo]]="F",1,0)</f>
        <v>1</v>
      </c>
    </row>
    <row r="5544" spans="1:13" x14ac:dyDescent="0.55000000000000004">
      <c r="A5544">
        <v>24</v>
      </c>
      <c r="B5544" s="1" t="s">
        <v>561</v>
      </c>
      <c r="C5544" s="1" t="s">
        <v>2</v>
      </c>
      <c r="D5544">
        <v>1</v>
      </c>
      <c r="E5544" s="1" t="s">
        <v>176</v>
      </c>
      <c r="F5544">
        <v>1</v>
      </c>
      <c r="G5544" s="1" t="s">
        <v>375</v>
      </c>
      <c r="H5544" s="1" t="s">
        <v>29</v>
      </c>
      <c r="I5544">
        <v>3</v>
      </c>
      <c r="J5544" s="1" t="str">
        <f>+VLOOKUP(bloques1a3[[#This Row],[respuesta]],respuestas.emociones[],2,0)</f>
        <v>neutra</v>
      </c>
      <c r="K5544" s="1">
        <f>+VLOOKUP(bloques1a3[[#This Row],[niño]],BD.niños[[Código]:[edad]],5,0)</f>
        <v>5</v>
      </c>
      <c r="L5544" s="1">
        <f>+IF(bloques1a3[[#This Row],[correcta]]=bloques1a3[[#This Row],[respuesta]],1,0)</f>
        <v>1</v>
      </c>
      <c r="M5544" s="1">
        <f>+IF(bloques1a3[[#This Row],[Sexo]]="F",1,0)</f>
        <v>1</v>
      </c>
    </row>
    <row r="5545" spans="1:13" x14ac:dyDescent="0.55000000000000004">
      <c r="A5545">
        <v>24</v>
      </c>
      <c r="B5545" s="1" t="s">
        <v>561</v>
      </c>
      <c r="C5545" s="1" t="s">
        <v>2</v>
      </c>
      <c r="D5545">
        <v>1</v>
      </c>
      <c r="E5545" s="1" t="s">
        <v>180</v>
      </c>
      <c r="F5545">
        <v>4</v>
      </c>
      <c r="G5545" s="1" t="s">
        <v>376</v>
      </c>
      <c r="H5545" s="1" t="s">
        <v>29</v>
      </c>
      <c r="I5545">
        <v>3</v>
      </c>
      <c r="J5545" s="1" t="str">
        <f>+VLOOKUP(bloques1a3[[#This Row],[respuesta]],respuestas.emociones[],2,0)</f>
        <v>enojo</v>
      </c>
      <c r="K5545" s="1">
        <f>+VLOOKUP(bloques1a3[[#This Row],[niño]],BD.niños[[Código]:[edad]],5,0)</f>
        <v>8</v>
      </c>
      <c r="L5545" s="1">
        <f>+IF(bloques1a3[[#This Row],[correcta]]=bloques1a3[[#This Row],[respuesta]],1,0)</f>
        <v>0</v>
      </c>
      <c r="M5545" s="1">
        <f>+IF(bloques1a3[[#This Row],[Sexo]]="F",1,0)</f>
        <v>1</v>
      </c>
    </row>
    <row r="5546" spans="1:13" x14ac:dyDescent="0.55000000000000004">
      <c r="A5546">
        <v>24</v>
      </c>
      <c r="B5546" s="1" t="s">
        <v>561</v>
      </c>
      <c r="C5546" s="1" t="s">
        <v>2</v>
      </c>
      <c r="D5546">
        <v>1</v>
      </c>
      <c r="E5546" s="1" t="s">
        <v>234</v>
      </c>
      <c r="F5546">
        <v>1</v>
      </c>
      <c r="G5546" s="1" t="s">
        <v>377</v>
      </c>
      <c r="H5546" s="1" t="s">
        <v>28</v>
      </c>
      <c r="I5546">
        <v>3</v>
      </c>
      <c r="J5546" s="1" t="str">
        <f>+VLOOKUP(bloques1a3[[#This Row],[respuesta]],respuestas.emociones[],2,0)</f>
        <v>neutra</v>
      </c>
      <c r="K5546" s="1">
        <f>+VLOOKUP(bloques1a3[[#This Row],[niño]],BD.niños[[Código]:[edad]],5,0)</f>
        <v>10</v>
      </c>
      <c r="L5546" s="1">
        <f>+IF(bloques1a3[[#This Row],[correcta]]=bloques1a3[[#This Row],[respuesta]],1,0)</f>
        <v>1</v>
      </c>
      <c r="M5546" s="1">
        <f>+IF(bloques1a3[[#This Row],[Sexo]]="F",1,0)</f>
        <v>0</v>
      </c>
    </row>
    <row r="5547" spans="1:13" x14ac:dyDescent="0.55000000000000004">
      <c r="A5547">
        <v>24</v>
      </c>
      <c r="B5547" s="1" t="s">
        <v>561</v>
      </c>
      <c r="C5547" s="1" t="s">
        <v>2</v>
      </c>
      <c r="D5547">
        <v>1</v>
      </c>
      <c r="E5547" s="1" t="s">
        <v>238</v>
      </c>
      <c r="F5547">
        <v>1</v>
      </c>
      <c r="G5547" s="1" t="s">
        <v>377</v>
      </c>
      <c r="H5547" s="1" t="s">
        <v>28</v>
      </c>
      <c r="I5547">
        <v>3</v>
      </c>
      <c r="J5547" s="1" t="str">
        <f>+VLOOKUP(bloques1a3[[#This Row],[respuesta]],respuestas.emociones[],2,0)</f>
        <v>neutra</v>
      </c>
      <c r="K5547" s="1">
        <f>+VLOOKUP(bloques1a3[[#This Row],[niño]],BD.niños[[Código]:[edad]],5,0)</f>
        <v>10</v>
      </c>
      <c r="L5547" s="1">
        <f>+IF(bloques1a3[[#This Row],[correcta]]=bloques1a3[[#This Row],[respuesta]],1,0)</f>
        <v>1</v>
      </c>
      <c r="M5547" s="1">
        <f>+IF(bloques1a3[[#This Row],[Sexo]]="F",1,0)</f>
        <v>0</v>
      </c>
    </row>
    <row r="5548" spans="1:13" x14ac:dyDescent="0.55000000000000004">
      <c r="A5548">
        <v>24</v>
      </c>
      <c r="B5548" s="1" t="s">
        <v>561</v>
      </c>
      <c r="C5548" s="1" t="s">
        <v>2</v>
      </c>
      <c r="D5548">
        <v>1</v>
      </c>
      <c r="E5548" s="1" t="s">
        <v>241</v>
      </c>
      <c r="F5548">
        <v>1</v>
      </c>
      <c r="G5548" s="1" t="s">
        <v>377</v>
      </c>
      <c r="H5548" s="1" t="s">
        <v>29</v>
      </c>
      <c r="I5548">
        <v>3</v>
      </c>
      <c r="J5548" s="1" t="str">
        <f>+VLOOKUP(bloques1a3[[#This Row],[respuesta]],respuestas.emociones[],2,0)</f>
        <v>neutra</v>
      </c>
      <c r="K5548" s="1">
        <f>+VLOOKUP(bloques1a3[[#This Row],[niño]],BD.niños[[Código]:[edad]],5,0)</f>
        <v>10</v>
      </c>
      <c r="L5548" s="1">
        <f>+IF(bloques1a3[[#This Row],[correcta]]=bloques1a3[[#This Row],[respuesta]],1,0)</f>
        <v>1</v>
      </c>
      <c r="M5548" s="1">
        <f>+IF(bloques1a3[[#This Row],[Sexo]]="F",1,0)</f>
        <v>1</v>
      </c>
    </row>
    <row r="5549" spans="1:13" x14ac:dyDescent="0.55000000000000004">
      <c r="A5549">
        <v>24</v>
      </c>
      <c r="B5549" s="1" t="s">
        <v>561</v>
      </c>
      <c r="C5549" s="1" t="s">
        <v>2</v>
      </c>
      <c r="D5549">
        <v>1</v>
      </c>
      <c r="E5549" s="1" t="s">
        <v>245</v>
      </c>
      <c r="F5549">
        <v>1</v>
      </c>
      <c r="G5549" s="1" t="s">
        <v>376</v>
      </c>
      <c r="H5549" s="1" t="s">
        <v>28</v>
      </c>
      <c r="I5549">
        <v>3</v>
      </c>
      <c r="J5549" s="1" t="str">
        <f>+VLOOKUP(bloques1a3[[#This Row],[respuesta]],respuestas.emociones[],2,0)</f>
        <v>neutra</v>
      </c>
      <c r="K5549" s="1">
        <f>+VLOOKUP(bloques1a3[[#This Row],[niño]],BD.niños[[Código]:[edad]],5,0)</f>
        <v>8</v>
      </c>
      <c r="L5549" s="1">
        <f>+IF(bloques1a3[[#This Row],[correcta]]=bloques1a3[[#This Row],[respuesta]],1,0)</f>
        <v>1</v>
      </c>
      <c r="M5549" s="1">
        <f>+IF(bloques1a3[[#This Row],[Sexo]]="F",1,0)</f>
        <v>0</v>
      </c>
    </row>
    <row r="5550" spans="1:13" x14ac:dyDescent="0.55000000000000004">
      <c r="A5550">
        <v>24</v>
      </c>
      <c r="B5550" s="1" t="s">
        <v>561</v>
      </c>
      <c r="C5550" s="1" t="s">
        <v>2</v>
      </c>
      <c r="D5550">
        <v>1</v>
      </c>
      <c r="E5550" s="1" t="s">
        <v>249</v>
      </c>
      <c r="F5550">
        <v>1</v>
      </c>
      <c r="G5550" s="1" t="s">
        <v>375</v>
      </c>
      <c r="H5550" s="1" t="s">
        <v>28</v>
      </c>
      <c r="I5550">
        <v>3</v>
      </c>
      <c r="J5550" s="1" t="str">
        <f>+VLOOKUP(bloques1a3[[#This Row],[respuesta]],respuestas.emociones[],2,0)</f>
        <v>neutra</v>
      </c>
      <c r="K5550" s="1">
        <f>+VLOOKUP(bloques1a3[[#This Row],[niño]],BD.niños[[Código]:[edad]],5,0)</f>
        <v>6</v>
      </c>
      <c r="L5550" s="1">
        <f>+IF(bloques1a3[[#This Row],[correcta]]=bloques1a3[[#This Row],[respuesta]],1,0)</f>
        <v>1</v>
      </c>
      <c r="M5550" s="1">
        <f>+IF(bloques1a3[[#This Row],[Sexo]]="F",1,0)</f>
        <v>0</v>
      </c>
    </row>
    <row r="5551" spans="1:13" x14ac:dyDescent="0.55000000000000004">
      <c r="A5551">
        <v>24</v>
      </c>
      <c r="B5551" s="1" t="s">
        <v>561</v>
      </c>
      <c r="C5551" s="1" t="s">
        <v>2</v>
      </c>
      <c r="D5551">
        <v>1</v>
      </c>
      <c r="E5551" s="1" t="s">
        <v>253</v>
      </c>
      <c r="F5551">
        <v>1</v>
      </c>
      <c r="G5551" s="1" t="s">
        <v>376</v>
      </c>
      <c r="H5551" s="1" t="s">
        <v>28</v>
      </c>
      <c r="I5551">
        <v>3</v>
      </c>
      <c r="J5551" s="1" t="str">
        <f>+VLOOKUP(bloques1a3[[#This Row],[respuesta]],respuestas.emociones[],2,0)</f>
        <v>neutra</v>
      </c>
      <c r="K5551" s="1">
        <f>+VLOOKUP(bloques1a3[[#This Row],[niño]],BD.niños[[Código]:[edad]],5,0)</f>
        <v>7</v>
      </c>
      <c r="L5551" s="1">
        <f>+IF(bloques1a3[[#This Row],[correcta]]=bloques1a3[[#This Row],[respuesta]],1,0)</f>
        <v>1</v>
      </c>
      <c r="M5551" s="1">
        <f>+IF(bloques1a3[[#This Row],[Sexo]]="F",1,0)</f>
        <v>0</v>
      </c>
    </row>
    <row r="5552" spans="1:13" x14ac:dyDescent="0.55000000000000004">
      <c r="A5552">
        <v>24</v>
      </c>
      <c r="B5552" s="1" t="s">
        <v>561</v>
      </c>
      <c r="C5552" s="1" t="s">
        <v>2</v>
      </c>
      <c r="D5552">
        <v>1</v>
      </c>
      <c r="E5552" s="1" t="s">
        <v>257</v>
      </c>
      <c r="F5552">
        <v>1</v>
      </c>
      <c r="G5552" s="1" t="s">
        <v>376</v>
      </c>
      <c r="H5552" s="1" t="s">
        <v>28</v>
      </c>
      <c r="I5552">
        <v>3</v>
      </c>
      <c r="J5552" s="1" t="str">
        <f>+VLOOKUP(bloques1a3[[#This Row],[respuesta]],respuestas.emociones[],2,0)</f>
        <v>neutra</v>
      </c>
      <c r="K5552" s="1">
        <f>+VLOOKUP(bloques1a3[[#This Row],[niño]],BD.niños[[Código]:[edad]],5,0)</f>
        <v>8</v>
      </c>
      <c r="L5552" s="1">
        <f>+IF(bloques1a3[[#This Row],[correcta]]=bloques1a3[[#This Row],[respuesta]],1,0)</f>
        <v>1</v>
      </c>
      <c r="M5552" s="1">
        <f>+IF(bloques1a3[[#This Row],[Sexo]]="F",1,0)</f>
        <v>0</v>
      </c>
    </row>
    <row r="5553" spans="1:13" x14ac:dyDescent="0.55000000000000004">
      <c r="A5553">
        <v>24</v>
      </c>
      <c r="B5553" s="1" t="s">
        <v>561</v>
      </c>
      <c r="C5553" s="1" t="s">
        <v>2</v>
      </c>
      <c r="D5553">
        <v>1</v>
      </c>
      <c r="E5553" s="1" t="s">
        <v>299</v>
      </c>
      <c r="F5553">
        <v>1</v>
      </c>
      <c r="G5553" s="1" t="s">
        <v>376</v>
      </c>
      <c r="H5553" s="1" t="s">
        <v>28</v>
      </c>
      <c r="I5553">
        <v>3</v>
      </c>
      <c r="J5553" s="1" t="str">
        <f>+VLOOKUP(bloques1a3[[#This Row],[respuesta]],respuestas.emociones[],2,0)</f>
        <v>neutra</v>
      </c>
      <c r="K5553" s="1">
        <f>+VLOOKUP(bloques1a3[[#This Row],[niño]],BD.niños[[Código]:[edad]],5,0)</f>
        <v>8</v>
      </c>
      <c r="L5553" s="1">
        <f>+IF(bloques1a3[[#This Row],[correcta]]=bloques1a3[[#This Row],[respuesta]],1,0)</f>
        <v>1</v>
      </c>
      <c r="M5553" s="1">
        <f>+IF(bloques1a3[[#This Row],[Sexo]]="F",1,0)</f>
        <v>0</v>
      </c>
    </row>
    <row r="5554" spans="1:13" x14ac:dyDescent="0.55000000000000004">
      <c r="A5554">
        <v>24</v>
      </c>
      <c r="B5554" s="1" t="s">
        <v>561</v>
      </c>
      <c r="C5554" s="1" t="s">
        <v>2</v>
      </c>
      <c r="D5554">
        <v>1</v>
      </c>
      <c r="E5554" s="1" t="s">
        <v>301</v>
      </c>
      <c r="F5554">
        <v>1</v>
      </c>
      <c r="G5554" s="1" t="s">
        <v>375</v>
      </c>
      <c r="H5554" s="1" t="s">
        <v>28</v>
      </c>
      <c r="I5554">
        <v>3</v>
      </c>
      <c r="J5554" s="1" t="str">
        <f>+VLOOKUP(bloques1a3[[#This Row],[respuesta]],respuestas.emociones[],2,0)</f>
        <v>neutra</v>
      </c>
      <c r="K5554" s="1">
        <f>+VLOOKUP(bloques1a3[[#This Row],[niño]],BD.niños[[Código]:[edad]],5,0)</f>
        <v>5</v>
      </c>
      <c r="L5554" s="1">
        <f>+IF(bloques1a3[[#This Row],[correcta]]=bloques1a3[[#This Row],[respuesta]],1,0)</f>
        <v>1</v>
      </c>
      <c r="M5554" s="1">
        <f>+IF(bloques1a3[[#This Row],[Sexo]]="F",1,0)</f>
        <v>0</v>
      </c>
    </row>
    <row r="5555" spans="1:13" x14ac:dyDescent="0.55000000000000004">
      <c r="A5555">
        <v>24</v>
      </c>
      <c r="B5555" s="1" t="s">
        <v>561</v>
      </c>
      <c r="C5555" s="1" t="s">
        <v>2</v>
      </c>
      <c r="D5555">
        <v>1</v>
      </c>
      <c r="E5555" s="1" t="s">
        <v>305</v>
      </c>
      <c r="F5555">
        <v>1</v>
      </c>
      <c r="G5555" s="1" t="s">
        <v>376</v>
      </c>
      <c r="H5555" s="1" t="s">
        <v>28</v>
      </c>
      <c r="I5555">
        <v>3</v>
      </c>
      <c r="J5555" s="1" t="str">
        <f>+VLOOKUP(bloques1a3[[#This Row],[respuesta]],respuestas.emociones[],2,0)</f>
        <v>neutra</v>
      </c>
      <c r="K5555" s="1">
        <f>+VLOOKUP(bloques1a3[[#This Row],[niño]],BD.niños[[Código]:[edad]],5,0)</f>
        <v>8</v>
      </c>
      <c r="L5555" s="1">
        <f>+IF(bloques1a3[[#This Row],[correcta]]=bloques1a3[[#This Row],[respuesta]],1,0)</f>
        <v>1</v>
      </c>
      <c r="M5555" s="1">
        <f>+IF(bloques1a3[[#This Row],[Sexo]]="F",1,0)</f>
        <v>0</v>
      </c>
    </row>
    <row r="5556" spans="1:13" x14ac:dyDescent="0.55000000000000004">
      <c r="A5556">
        <v>24</v>
      </c>
      <c r="B5556" s="1" t="s">
        <v>561</v>
      </c>
      <c r="C5556" s="1" t="s">
        <v>2</v>
      </c>
      <c r="D5556">
        <v>1</v>
      </c>
      <c r="E5556" s="1" t="s">
        <v>308</v>
      </c>
      <c r="F5556">
        <v>1</v>
      </c>
      <c r="G5556" s="1" t="s">
        <v>377</v>
      </c>
      <c r="H5556" s="1" t="s">
        <v>28</v>
      </c>
      <c r="I5556">
        <v>3</v>
      </c>
      <c r="J5556" s="1" t="str">
        <f>+VLOOKUP(bloques1a3[[#This Row],[respuesta]],respuestas.emociones[],2,0)</f>
        <v>neutra</v>
      </c>
      <c r="K5556" s="1">
        <f>+VLOOKUP(bloques1a3[[#This Row],[niño]],BD.niños[[Código]:[edad]],5,0)</f>
        <v>9</v>
      </c>
      <c r="L5556" s="1">
        <f>+IF(bloques1a3[[#This Row],[correcta]]=bloques1a3[[#This Row],[respuesta]],1,0)</f>
        <v>1</v>
      </c>
      <c r="M5556" s="1">
        <f>+IF(bloques1a3[[#This Row],[Sexo]]="F",1,0)</f>
        <v>0</v>
      </c>
    </row>
    <row r="5557" spans="1:13" x14ac:dyDescent="0.55000000000000004">
      <c r="A5557">
        <v>24</v>
      </c>
      <c r="B5557" s="1" t="s">
        <v>561</v>
      </c>
      <c r="C5557" s="1" t="s">
        <v>2</v>
      </c>
      <c r="D5557">
        <v>1</v>
      </c>
      <c r="E5557" s="1" t="s">
        <v>311</v>
      </c>
      <c r="F5557">
        <v>1</v>
      </c>
      <c r="G5557" s="1" t="s">
        <v>377</v>
      </c>
      <c r="H5557" s="1" t="s">
        <v>28</v>
      </c>
      <c r="I5557">
        <v>3</v>
      </c>
      <c r="J5557" s="1" t="str">
        <f>+VLOOKUP(bloques1a3[[#This Row],[respuesta]],respuestas.emociones[],2,0)</f>
        <v>neutra</v>
      </c>
      <c r="K5557" s="1">
        <f>+VLOOKUP(bloques1a3[[#This Row],[niño]],BD.niños[[Código]:[edad]],5,0)</f>
        <v>10</v>
      </c>
      <c r="L5557" s="1">
        <f>+IF(bloques1a3[[#This Row],[correcta]]=bloques1a3[[#This Row],[respuesta]],1,0)</f>
        <v>1</v>
      </c>
      <c r="M5557" s="1">
        <f>+IF(bloques1a3[[#This Row],[Sexo]]="F",1,0)</f>
        <v>0</v>
      </c>
    </row>
    <row r="5558" spans="1:13" x14ac:dyDescent="0.55000000000000004">
      <c r="A5558">
        <v>24</v>
      </c>
      <c r="B5558" s="1" t="s">
        <v>561</v>
      </c>
      <c r="C5558" s="1" t="s">
        <v>2</v>
      </c>
      <c r="D5558">
        <v>1</v>
      </c>
      <c r="E5558" s="1" t="s">
        <v>314</v>
      </c>
      <c r="F5558">
        <v>1</v>
      </c>
      <c r="G5558" s="1" t="s">
        <v>377</v>
      </c>
      <c r="H5558" s="1" t="s">
        <v>28</v>
      </c>
      <c r="I5558">
        <v>3</v>
      </c>
      <c r="J5558" s="1" t="str">
        <f>+VLOOKUP(bloques1a3[[#This Row],[respuesta]],respuestas.emociones[],2,0)</f>
        <v>neutra</v>
      </c>
      <c r="K5558" s="1">
        <f>+VLOOKUP(bloques1a3[[#This Row],[niño]],BD.niños[[Código]:[edad]],5,0)</f>
        <v>10</v>
      </c>
      <c r="L5558" s="1">
        <f>+IF(bloques1a3[[#This Row],[correcta]]=bloques1a3[[#This Row],[respuesta]],1,0)</f>
        <v>1</v>
      </c>
      <c r="M5558" s="1">
        <f>+IF(bloques1a3[[#This Row],[Sexo]]="F",1,0)</f>
        <v>0</v>
      </c>
    </row>
    <row r="5559" spans="1:13" x14ac:dyDescent="0.55000000000000004">
      <c r="A5559">
        <v>24</v>
      </c>
      <c r="B5559" s="1" t="s">
        <v>561</v>
      </c>
      <c r="C5559" s="1" t="s">
        <v>2</v>
      </c>
      <c r="D5559">
        <v>1</v>
      </c>
      <c r="E5559" s="1" t="s">
        <v>372</v>
      </c>
      <c r="F5559">
        <v>1</v>
      </c>
      <c r="G5559" s="1" t="s">
        <v>377</v>
      </c>
      <c r="H5559" s="1" t="s">
        <v>28</v>
      </c>
      <c r="I5559">
        <v>3</v>
      </c>
      <c r="J5559" s="1" t="str">
        <f>+VLOOKUP(bloques1a3[[#This Row],[respuesta]],respuestas.emociones[],2,0)</f>
        <v>neutra</v>
      </c>
      <c r="K5559" s="1">
        <f>+VLOOKUP(bloques1a3[[#This Row],[niño]],BD.niños[[Código]:[edad]],5,0)</f>
        <v>9</v>
      </c>
      <c r="L5559" s="1">
        <f>+IF(bloques1a3[[#This Row],[correcta]]=bloques1a3[[#This Row],[respuesta]],1,0)</f>
        <v>1</v>
      </c>
      <c r="M5559" s="1">
        <f>+IF(bloques1a3[[#This Row],[Sexo]]="F",1,0)</f>
        <v>0</v>
      </c>
    </row>
    <row r="5560" spans="1:13" x14ac:dyDescent="0.55000000000000004">
      <c r="A5560">
        <v>24</v>
      </c>
      <c r="B5560" s="1" t="s">
        <v>561</v>
      </c>
      <c r="C5560" s="1" t="s">
        <v>2</v>
      </c>
      <c r="D5560">
        <v>1</v>
      </c>
      <c r="E5560" s="1" t="s">
        <v>337</v>
      </c>
      <c r="F5560">
        <v>6</v>
      </c>
      <c r="G5560" s="1" t="s">
        <v>376</v>
      </c>
      <c r="H5560" s="1" t="s">
        <v>28</v>
      </c>
      <c r="I5560">
        <v>3</v>
      </c>
      <c r="J5560" s="1" t="str">
        <f>+VLOOKUP(bloques1a3[[#This Row],[respuesta]],respuestas.emociones[],2,0)</f>
        <v>sorpresa</v>
      </c>
      <c r="K5560" s="1">
        <f>+VLOOKUP(bloques1a3[[#This Row],[niño]],BD.niños[[Código]:[edad]],5,0)</f>
        <v>8</v>
      </c>
      <c r="L5560" s="1">
        <f>+IF(bloques1a3[[#This Row],[correcta]]=bloques1a3[[#This Row],[respuesta]],1,0)</f>
        <v>0</v>
      </c>
      <c r="M5560" s="1">
        <f>+IF(bloques1a3[[#This Row],[Sexo]]="F",1,0)</f>
        <v>0</v>
      </c>
    </row>
    <row r="5561" spans="1:13" x14ac:dyDescent="0.55000000000000004">
      <c r="A5561">
        <v>24</v>
      </c>
      <c r="B5561" s="1" t="s">
        <v>561</v>
      </c>
      <c r="C5561" s="1" t="s">
        <v>2</v>
      </c>
      <c r="D5561">
        <v>1</v>
      </c>
      <c r="E5561" s="1" t="s">
        <v>341</v>
      </c>
      <c r="F5561">
        <v>1</v>
      </c>
      <c r="G5561" s="1" t="s">
        <v>376</v>
      </c>
      <c r="H5561" s="1" t="s">
        <v>29</v>
      </c>
      <c r="I5561">
        <v>3</v>
      </c>
      <c r="J5561" s="1" t="str">
        <f>+VLOOKUP(bloques1a3[[#This Row],[respuesta]],respuestas.emociones[],2,0)</f>
        <v>neutra</v>
      </c>
      <c r="K5561" s="1">
        <f>+VLOOKUP(bloques1a3[[#This Row],[niño]],BD.niños[[Código]:[edad]],5,0)</f>
        <v>8</v>
      </c>
      <c r="L5561" s="1">
        <f>+IF(bloques1a3[[#This Row],[correcta]]=bloques1a3[[#This Row],[respuesta]],1,0)</f>
        <v>1</v>
      </c>
      <c r="M5561" s="1">
        <f>+IF(bloques1a3[[#This Row],[Sexo]]="F",1,0)</f>
        <v>1</v>
      </c>
    </row>
    <row r="5562" spans="1:13" x14ac:dyDescent="0.55000000000000004">
      <c r="A5562">
        <v>24</v>
      </c>
      <c r="B5562" s="1" t="s">
        <v>561</v>
      </c>
      <c r="C5562" s="1" t="s">
        <v>2</v>
      </c>
      <c r="D5562">
        <v>1</v>
      </c>
      <c r="E5562" s="1" t="s">
        <v>344</v>
      </c>
      <c r="F5562">
        <v>1</v>
      </c>
      <c r="G5562" s="1" t="s">
        <v>375</v>
      </c>
      <c r="H5562" s="1" t="s">
        <v>29</v>
      </c>
      <c r="I5562">
        <v>3</v>
      </c>
      <c r="J5562" s="1" t="str">
        <f>+VLOOKUP(bloques1a3[[#This Row],[respuesta]],respuestas.emociones[],2,0)</f>
        <v>neutra</v>
      </c>
      <c r="K5562" s="1">
        <f>+VLOOKUP(bloques1a3[[#This Row],[niño]],BD.niños[[Código]:[edad]],5,0)</f>
        <v>6</v>
      </c>
      <c r="L5562" s="1">
        <f>+IF(bloques1a3[[#This Row],[correcta]]=bloques1a3[[#This Row],[respuesta]],1,0)</f>
        <v>1</v>
      </c>
      <c r="M5562" s="1">
        <f>+IF(bloques1a3[[#This Row],[Sexo]]="F",1,0)</f>
        <v>1</v>
      </c>
    </row>
    <row r="5563" spans="1:13" x14ac:dyDescent="0.55000000000000004">
      <c r="A5563">
        <v>24</v>
      </c>
      <c r="B5563" s="1" t="s">
        <v>561</v>
      </c>
      <c r="C5563" s="1" t="s">
        <v>2</v>
      </c>
      <c r="D5563">
        <v>1</v>
      </c>
      <c r="E5563" s="1" t="s">
        <v>348</v>
      </c>
      <c r="F5563">
        <v>5</v>
      </c>
      <c r="G5563" s="1" t="s">
        <v>375</v>
      </c>
      <c r="H5563" s="1" t="s">
        <v>28</v>
      </c>
      <c r="I5563">
        <v>3</v>
      </c>
      <c r="J5563" s="1" t="str">
        <f>+VLOOKUP(bloques1a3[[#This Row],[respuesta]],respuestas.emociones[],2,0)</f>
        <v>miedo</v>
      </c>
      <c r="K5563" s="1">
        <f>+VLOOKUP(bloques1a3[[#This Row],[niño]],BD.niños[[Código]:[edad]],5,0)</f>
        <v>6</v>
      </c>
      <c r="L5563" s="1">
        <f>+IF(bloques1a3[[#This Row],[correcta]]=bloques1a3[[#This Row],[respuesta]],1,0)</f>
        <v>0</v>
      </c>
      <c r="M5563" s="1">
        <f>+IF(bloques1a3[[#This Row],[Sexo]]="F",1,0)</f>
        <v>0</v>
      </c>
    </row>
    <row r="5564" spans="1:13" x14ac:dyDescent="0.55000000000000004">
      <c r="A5564">
        <v>25</v>
      </c>
      <c r="B5564" s="1" t="s">
        <v>562</v>
      </c>
      <c r="C5564" s="1" t="s">
        <v>0</v>
      </c>
      <c r="D5564">
        <v>7</v>
      </c>
      <c r="E5564" s="1" t="s">
        <v>89</v>
      </c>
      <c r="F5564">
        <v>7</v>
      </c>
      <c r="G5564" s="1" t="s">
        <v>377</v>
      </c>
      <c r="H5564" s="1" t="s">
        <v>29</v>
      </c>
      <c r="I5564">
        <v>3</v>
      </c>
      <c r="J5564" s="1" t="str">
        <f>+VLOOKUP(bloques1a3[[#This Row],[respuesta]],respuestas.emociones[],2,0)</f>
        <v>asco</v>
      </c>
      <c r="K5564" s="1">
        <f>+VLOOKUP(bloques1a3[[#This Row],[niño]],BD.niños[[Código]:[edad]],5,0)</f>
        <v>10</v>
      </c>
      <c r="L5564" s="1">
        <f>+IF(bloques1a3[[#This Row],[correcta]]=bloques1a3[[#This Row],[respuesta]],1,0)</f>
        <v>1</v>
      </c>
      <c r="M5564" s="1">
        <f>+IF(bloques1a3[[#This Row],[Sexo]]="F",1,0)</f>
        <v>1</v>
      </c>
    </row>
    <row r="5565" spans="1:13" x14ac:dyDescent="0.55000000000000004">
      <c r="A5565">
        <v>25</v>
      </c>
      <c r="B5565" s="1" t="s">
        <v>562</v>
      </c>
      <c r="C5565" s="1" t="s">
        <v>0</v>
      </c>
      <c r="D5565">
        <v>7</v>
      </c>
      <c r="E5565" s="1" t="s">
        <v>93</v>
      </c>
      <c r="F5565">
        <v>7</v>
      </c>
      <c r="G5565" s="1" t="s">
        <v>377</v>
      </c>
      <c r="H5565" s="1" t="s">
        <v>29</v>
      </c>
      <c r="I5565">
        <v>3</v>
      </c>
      <c r="J5565" s="1" t="str">
        <f>+VLOOKUP(bloques1a3[[#This Row],[respuesta]],respuestas.emociones[],2,0)</f>
        <v>asco</v>
      </c>
      <c r="K5565" s="1">
        <f>+VLOOKUP(bloques1a3[[#This Row],[niño]],BD.niños[[Código]:[edad]],5,0)</f>
        <v>10</v>
      </c>
      <c r="L5565" s="1">
        <f>+IF(bloques1a3[[#This Row],[correcta]]=bloques1a3[[#This Row],[respuesta]],1,0)</f>
        <v>1</v>
      </c>
      <c r="M5565" s="1">
        <f>+IF(bloques1a3[[#This Row],[Sexo]]="F",1,0)</f>
        <v>1</v>
      </c>
    </row>
    <row r="5566" spans="1:13" x14ac:dyDescent="0.55000000000000004">
      <c r="A5566">
        <v>25</v>
      </c>
      <c r="B5566" s="1" t="s">
        <v>562</v>
      </c>
      <c r="C5566" s="1" t="s">
        <v>0</v>
      </c>
      <c r="D5566">
        <v>7</v>
      </c>
      <c r="E5566" s="1" t="s">
        <v>97</v>
      </c>
      <c r="F5566">
        <v>7</v>
      </c>
      <c r="G5566" s="1" t="s">
        <v>377</v>
      </c>
      <c r="H5566" s="1" t="s">
        <v>29</v>
      </c>
      <c r="I5566">
        <v>3</v>
      </c>
      <c r="J5566" s="1" t="str">
        <f>+VLOOKUP(bloques1a3[[#This Row],[respuesta]],respuestas.emociones[],2,0)</f>
        <v>asco</v>
      </c>
      <c r="K5566" s="1">
        <f>+VLOOKUP(bloques1a3[[#This Row],[niño]],BD.niños[[Código]:[edad]],5,0)</f>
        <v>10</v>
      </c>
      <c r="L5566" s="1">
        <f>+IF(bloques1a3[[#This Row],[correcta]]=bloques1a3[[#This Row],[respuesta]],1,0)</f>
        <v>1</v>
      </c>
      <c r="M5566" s="1">
        <f>+IF(bloques1a3[[#This Row],[Sexo]]="F",1,0)</f>
        <v>1</v>
      </c>
    </row>
    <row r="5567" spans="1:13" x14ac:dyDescent="0.55000000000000004">
      <c r="A5567">
        <v>25</v>
      </c>
      <c r="B5567" s="1" t="s">
        <v>562</v>
      </c>
      <c r="C5567" s="1" t="s">
        <v>0</v>
      </c>
      <c r="D5567">
        <v>7</v>
      </c>
      <c r="E5567" s="1" t="s">
        <v>101</v>
      </c>
      <c r="F5567">
        <v>7</v>
      </c>
      <c r="G5567" s="1" t="s">
        <v>377</v>
      </c>
      <c r="H5567" s="1" t="s">
        <v>29</v>
      </c>
      <c r="I5567">
        <v>3</v>
      </c>
      <c r="J5567" s="1" t="str">
        <f>+VLOOKUP(bloques1a3[[#This Row],[respuesta]],respuestas.emociones[],2,0)</f>
        <v>asco</v>
      </c>
      <c r="K5567" s="1">
        <f>+VLOOKUP(bloques1a3[[#This Row],[niño]],BD.niños[[Código]:[edad]],5,0)</f>
        <v>10</v>
      </c>
      <c r="L5567" s="1">
        <f>+IF(bloques1a3[[#This Row],[correcta]]=bloques1a3[[#This Row],[respuesta]],1,0)</f>
        <v>1</v>
      </c>
      <c r="M5567" s="1">
        <f>+IF(bloques1a3[[#This Row],[Sexo]]="F",1,0)</f>
        <v>1</v>
      </c>
    </row>
    <row r="5568" spans="1:13" x14ac:dyDescent="0.55000000000000004">
      <c r="A5568">
        <v>25</v>
      </c>
      <c r="B5568" s="1" t="s">
        <v>562</v>
      </c>
      <c r="C5568" s="1" t="s">
        <v>0</v>
      </c>
      <c r="D5568">
        <v>7</v>
      </c>
      <c r="E5568" s="1" t="s">
        <v>150</v>
      </c>
      <c r="F5568">
        <v>7</v>
      </c>
      <c r="G5568" s="1" t="s">
        <v>375</v>
      </c>
      <c r="H5568" s="1" t="s">
        <v>29</v>
      </c>
      <c r="I5568">
        <v>3</v>
      </c>
      <c r="J5568" s="1" t="str">
        <f>+VLOOKUP(bloques1a3[[#This Row],[respuesta]],respuestas.emociones[],2,0)</f>
        <v>asco</v>
      </c>
      <c r="K5568" s="1">
        <f>+VLOOKUP(bloques1a3[[#This Row],[niño]],BD.niños[[Código]:[edad]],5,0)</f>
        <v>6</v>
      </c>
      <c r="L5568" s="1">
        <f>+IF(bloques1a3[[#This Row],[correcta]]=bloques1a3[[#This Row],[respuesta]],1,0)</f>
        <v>1</v>
      </c>
      <c r="M5568" s="1">
        <f>+IF(bloques1a3[[#This Row],[Sexo]]="F",1,0)</f>
        <v>1</v>
      </c>
    </row>
    <row r="5569" spans="1:13" x14ac:dyDescent="0.55000000000000004">
      <c r="A5569">
        <v>25</v>
      </c>
      <c r="B5569" s="1" t="s">
        <v>562</v>
      </c>
      <c r="C5569" s="1" t="s">
        <v>0</v>
      </c>
      <c r="D5569">
        <v>7</v>
      </c>
      <c r="E5569" s="1" t="s">
        <v>153</v>
      </c>
      <c r="F5569">
        <v>3</v>
      </c>
      <c r="G5569" s="1" t="s">
        <v>376</v>
      </c>
      <c r="H5569" s="1" t="s">
        <v>28</v>
      </c>
      <c r="I5569">
        <v>3</v>
      </c>
      <c r="J5569" s="1" t="str">
        <f>+VLOOKUP(bloques1a3[[#This Row],[respuesta]],respuestas.emociones[],2,0)</f>
        <v>tristeza</v>
      </c>
      <c r="K5569" s="1">
        <f>+VLOOKUP(bloques1a3[[#This Row],[niño]],BD.niños[[Código]:[edad]],5,0)</f>
        <v>7</v>
      </c>
      <c r="L5569" s="1">
        <f>+IF(bloques1a3[[#This Row],[correcta]]=bloques1a3[[#This Row],[respuesta]],1,0)</f>
        <v>0</v>
      </c>
      <c r="M5569" s="1">
        <f>+IF(bloques1a3[[#This Row],[Sexo]]="F",1,0)</f>
        <v>0</v>
      </c>
    </row>
    <row r="5570" spans="1:13" x14ac:dyDescent="0.55000000000000004">
      <c r="A5570">
        <v>25</v>
      </c>
      <c r="B5570" s="1" t="s">
        <v>562</v>
      </c>
      <c r="C5570" s="1" t="s">
        <v>0</v>
      </c>
      <c r="D5570">
        <v>7</v>
      </c>
      <c r="E5570" s="1" t="s">
        <v>157</v>
      </c>
      <c r="F5570">
        <v>3</v>
      </c>
      <c r="G5570" s="1" t="s">
        <v>376</v>
      </c>
      <c r="H5570" s="1" t="s">
        <v>28</v>
      </c>
      <c r="I5570">
        <v>3</v>
      </c>
      <c r="J5570" s="1" t="str">
        <f>+VLOOKUP(bloques1a3[[#This Row],[respuesta]],respuestas.emociones[],2,0)</f>
        <v>tristeza</v>
      </c>
      <c r="K5570" s="1">
        <f>+VLOOKUP(bloques1a3[[#This Row],[niño]],BD.niños[[Código]:[edad]],5,0)</f>
        <v>7</v>
      </c>
      <c r="L5570" s="1">
        <f>+IF(bloques1a3[[#This Row],[correcta]]=bloques1a3[[#This Row],[respuesta]],1,0)</f>
        <v>0</v>
      </c>
      <c r="M5570" s="1">
        <f>+IF(bloques1a3[[#This Row],[Sexo]]="F",1,0)</f>
        <v>0</v>
      </c>
    </row>
    <row r="5571" spans="1:13" x14ac:dyDescent="0.55000000000000004">
      <c r="A5571">
        <v>25</v>
      </c>
      <c r="B5571" s="1" t="s">
        <v>562</v>
      </c>
      <c r="C5571" s="1" t="s">
        <v>0</v>
      </c>
      <c r="D5571">
        <v>7</v>
      </c>
      <c r="E5571" s="1" t="s">
        <v>164</v>
      </c>
      <c r="F5571">
        <v>3</v>
      </c>
      <c r="G5571" s="1" t="s">
        <v>375</v>
      </c>
      <c r="H5571" s="1" t="s">
        <v>28</v>
      </c>
      <c r="I5571">
        <v>3</v>
      </c>
      <c r="J5571" s="1" t="str">
        <f>+VLOOKUP(bloques1a3[[#This Row],[respuesta]],respuestas.emociones[],2,0)</f>
        <v>tristeza</v>
      </c>
      <c r="K5571" s="1">
        <f>+VLOOKUP(bloques1a3[[#This Row],[niño]],BD.niños[[Código]:[edad]],5,0)</f>
        <v>6</v>
      </c>
      <c r="L5571" s="1">
        <f>+IF(bloques1a3[[#This Row],[correcta]]=bloques1a3[[#This Row],[respuesta]],1,0)</f>
        <v>0</v>
      </c>
      <c r="M5571" s="1">
        <f>+IF(bloques1a3[[#This Row],[Sexo]]="F",1,0)</f>
        <v>0</v>
      </c>
    </row>
    <row r="5572" spans="1:13" x14ac:dyDescent="0.55000000000000004">
      <c r="A5572">
        <v>25</v>
      </c>
      <c r="B5572" s="1" t="s">
        <v>562</v>
      </c>
      <c r="C5572" s="1" t="s">
        <v>0</v>
      </c>
      <c r="D5572">
        <v>7</v>
      </c>
      <c r="E5572" s="1" t="s">
        <v>165</v>
      </c>
      <c r="F5572">
        <v>7</v>
      </c>
      <c r="G5572" s="1" t="s">
        <v>375</v>
      </c>
      <c r="H5572" s="1" t="s">
        <v>28</v>
      </c>
      <c r="I5572">
        <v>3</v>
      </c>
      <c r="J5572" s="1" t="str">
        <f>+VLOOKUP(bloques1a3[[#This Row],[respuesta]],respuestas.emociones[],2,0)</f>
        <v>asco</v>
      </c>
      <c r="K5572" s="1">
        <f>+VLOOKUP(bloques1a3[[#This Row],[niño]],BD.niños[[Código]:[edad]],5,0)</f>
        <v>5</v>
      </c>
      <c r="L5572" s="1">
        <f>+IF(bloques1a3[[#This Row],[correcta]]=bloques1a3[[#This Row],[respuesta]],1,0)</f>
        <v>1</v>
      </c>
      <c r="M5572" s="1">
        <f>+IF(bloques1a3[[#This Row],[Sexo]]="F",1,0)</f>
        <v>0</v>
      </c>
    </row>
    <row r="5573" spans="1:13" x14ac:dyDescent="0.55000000000000004">
      <c r="A5573">
        <v>25</v>
      </c>
      <c r="B5573" s="1" t="s">
        <v>562</v>
      </c>
      <c r="C5573" s="1" t="s">
        <v>0</v>
      </c>
      <c r="D5573">
        <v>7</v>
      </c>
      <c r="E5573" s="1" t="s">
        <v>168</v>
      </c>
      <c r="F5573">
        <v>4</v>
      </c>
      <c r="G5573" s="1" t="s">
        <v>376</v>
      </c>
      <c r="H5573" s="1" t="s">
        <v>29</v>
      </c>
      <c r="I5573">
        <v>3</v>
      </c>
      <c r="J5573" s="1" t="str">
        <f>+VLOOKUP(bloques1a3[[#This Row],[respuesta]],respuestas.emociones[],2,0)</f>
        <v>enojo</v>
      </c>
      <c r="K5573" s="1">
        <f>+VLOOKUP(bloques1a3[[#This Row],[niño]],BD.niños[[Código]:[edad]],5,0)</f>
        <v>7</v>
      </c>
      <c r="L5573" s="1">
        <f>+IF(bloques1a3[[#This Row],[correcta]]=bloques1a3[[#This Row],[respuesta]],1,0)</f>
        <v>0</v>
      </c>
      <c r="M5573" s="1">
        <f>+IF(bloques1a3[[#This Row],[Sexo]]="F",1,0)</f>
        <v>1</v>
      </c>
    </row>
    <row r="5574" spans="1:13" x14ac:dyDescent="0.55000000000000004">
      <c r="A5574">
        <v>25</v>
      </c>
      <c r="B5574" s="1" t="s">
        <v>562</v>
      </c>
      <c r="C5574" s="1" t="s">
        <v>0</v>
      </c>
      <c r="D5574">
        <v>7</v>
      </c>
      <c r="E5574" s="1" t="s">
        <v>172</v>
      </c>
      <c r="F5574">
        <v>7</v>
      </c>
      <c r="G5574" s="1" t="s">
        <v>376</v>
      </c>
      <c r="H5574" s="1" t="s">
        <v>29</v>
      </c>
      <c r="I5574">
        <v>3</v>
      </c>
      <c r="J5574" s="1" t="str">
        <f>+VLOOKUP(bloques1a3[[#This Row],[respuesta]],respuestas.emociones[],2,0)</f>
        <v>asco</v>
      </c>
      <c r="K5574" s="1">
        <f>+VLOOKUP(bloques1a3[[#This Row],[niño]],BD.niños[[Código]:[edad]],5,0)</f>
        <v>8</v>
      </c>
      <c r="L5574" s="1">
        <f>+IF(bloques1a3[[#This Row],[correcta]]=bloques1a3[[#This Row],[respuesta]],1,0)</f>
        <v>1</v>
      </c>
      <c r="M5574" s="1">
        <f>+IF(bloques1a3[[#This Row],[Sexo]]="F",1,0)</f>
        <v>1</v>
      </c>
    </row>
    <row r="5575" spans="1:13" x14ac:dyDescent="0.55000000000000004">
      <c r="A5575">
        <v>25</v>
      </c>
      <c r="B5575" s="1" t="s">
        <v>562</v>
      </c>
      <c r="C5575" s="1" t="s">
        <v>0</v>
      </c>
      <c r="D5575">
        <v>7</v>
      </c>
      <c r="E5575" s="1" t="s">
        <v>176</v>
      </c>
      <c r="F5575">
        <v>7</v>
      </c>
      <c r="G5575" s="1" t="s">
        <v>375</v>
      </c>
      <c r="H5575" s="1" t="s">
        <v>29</v>
      </c>
      <c r="I5575">
        <v>3</v>
      </c>
      <c r="J5575" s="1" t="str">
        <f>+VLOOKUP(bloques1a3[[#This Row],[respuesta]],respuestas.emociones[],2,0)</f>
        <v>asco</v>
      </c>
      <c r="K5575" s="1">
        <f>+VLOOKUP(bloques1a3[[#This Row],[niño]],BD.niños[[Código]:[edad]],5,0)</f>
        <v>5</v>
      </c>
      <c r="L5575" s="1">
        <f>+IF(bloques1a3[[#This Row],[correcta]]=bloques1a3[[#This Row],[respuesta]],1,0)</f>
        <v>1</v>
      </c>
      <c r="M5575" s="1">
        <f>+IF(bloques1a3[[#This Row],[Sexo]]="F",1,0)</f>
        <v>1</v>
      </c>
    </row>
    <row r="5576" spans="1:13" x14ac:dyDescent="0.55000000000000004">
      <c r="A5576">
        <v>25</v>
      </c>
      <c r="B5576" s="1" t="s">
        <v>562</v>
      </c>
      <c r="C5576" s="1" t="s">
        <v>0</v>
      </c>
      <c r="D5576">
        <v>7</v>
      </c>
      <c r="E5576" s="1" t="s">
        <v>180</v>
      </c>
      <c r="F5576">
        <v>7</v>
      </c>
      <c r="G5576" s="1" t="s">
        <v>376</v>
      </c>
      <c r="H5576" s="1" t="s">
        <v>29</v>
      </c>
      <c r="I5576">
        <v>3</v>
      </c>
      <c r="J5576" s="1" t="str">
        <f>+VLOOKUP(bloques1a3[[#This Row],[respuesta]],respuestas.emociones[],2,0)</f>
        <v>asco</v>
      </c>
      <c r="K5576" s="1">
        <f>+VLOOKUP(bloques1a3[[#This Row],[niño]],BD.niños[[Código]:[edad]],5,0)</f>
        <v>8</v>
      </c>
      <c r="L5576" s="1">
        <f>+IF(bloques1a3[[#This Row],[correcta]]=bloques1a3[[#This Row],[respuesta]],1,0)</f>
        <v>1</v>
      </c>
      <c r="M5576" s="1">
        <f>+IF(bloques1a3[[#This Row],[Sexo]]="F",1,0)</f>
        <v>1</v>
      </c>
    </row>
    <row r="5577" spans="1:13" x14ac:dyDescent="0.55000000000000004">
      <c r="A5577">
        <v>25</v>
      </c>
      <c r="B5577" s="1" t="s">
        <v>562</v>
      </c>
      <c r="C5577" s="1" t="s">
        <v>0</v>
      </c>
      <c r="D5577">
        <v>7</v>
      </c>
      <c r="E5577" s="1" t="s">
        <v>234</v>
      </c>
      <c r="F5577">
        <v>7</v>
      </c>
      <c r="G5577" s="1" t="s">
        <v>377</v>
      </c>
      <c r="H5577" s="1" t="s">
        <v>28</v>
      </c>
      <c r="I5577">
        <v>3</v>
      </c>
      <c r="J5577" s="1" t="str">
        <f>+VLOOKUP(bloques1a3[[#This Row],[respuesta]],respuestas.emociones[],2,0)</f>
        <v>asco</v>
      </c>
      <c r="K5577" s="1">
        <f>+VLOOKUP(bloques1a3[[#This Row],[niño]],BD.niños[[Código]:[edad]],5,0)</f>
        <v>10</v>
      </c>
      <c r="L5577" s="1">
        <f>+IF(bloques1a3[[#This Row],[correcta]]=bloques1a3[[#This Row],[respuesta]],1,0)</f>
        <v>1</v>
      </c>
      <c r="M5577" s="1">
        <f>+IF(bloques1a3[[#This Row],[Sexo]]="F",1,0)</f>
        <v>0</v>
      </c>
    </row>
    <row r="5578" spans="1:13" x14ac:dyDescent="0.55000000000000004">
      <c r="A5578">
        <v>25</v>
      </c>
      <c r="B5578" s="1" t="s">
        <v>562</v>
      </c>
      <c r="C5578" s="1" t="s">
        <v>0</v>
      </c>
      <c r="D5578">
        <v>7</v>
      </c>
      <c r="E5578" s="1" t="s">
        <v>238</v>
      </c>
      <c r="F5578">
        <v>7</v>
      </c>
      <c r="G5578" s="1" t="s">
        <v>377</v>
      </c>
      <c r="H5578" s="1" t="s">
        <v>28</v>
      </c>
      <c r="I5578">
        <v>3</v>
      </c>
      <c r="J5578" s="1" t="str">
        <f>+VLOOKUP(bloques1a3[[#This Row],[respuesta]],respuestas.emociones[],2,0)</f>
        <v>asco</v>
      </c>
      <c r="K5578" s="1">
        <f>+VLOOKUP(bloques1a3[[#This Row],[niño]],BD.niños[[Código]:[edad]],5,0)</f>
        <v>10</v>
      </c>
      <c r="L5578" s="1">
        <f>+IF(bloques1a3[[#This Row],[correcta]]=bloques1a3[[#This Row],[respuesta]],1,0)</f>
        <v>1</v>
      </c>
      <c r="M5578" s="1">
        <f>+IF(bloques1a3[[#This Row],[Sexo]]="F",1,0)</f>
        <v>0</v>
      </c>
    </row>
    <row r="5579" spans="1:13" x14ac:dyDescent="0.55000000000000004">
      <c r="A5579">
        <v>25</v>
      </c>
      <c r="B5579" s="1" t="s">
        <v>562</v>
      </c>
      <c r="C5579" s="1" t="s">
        <v>0</v>
      </c>
      <c r="D5579">
        <v>7</v>
      </c>
      <c r="E5579" s="1" t="s">
        <v>241</v>
      </c>
      <c r="F5579">
        <v>7</v>
      </c>
      <c r="G5579" s="1" t="s">
        <v>377</v>
      </c>
      <c r="H5579" s="1" t="s">
        <v>29</v>
      </c>
      <c r="I5579">
        <v>3</v>
      </c>
      <c r="J5579" s="1" t="str">
        <f>+VLOOKUP(bloques1a3[[#This Row],[respuesta]],respuestas.emociones[],2,0)</f>
        <v>asco</v>
      </c>
      <c r="K5579" s="1">
        <f>+VLOOKUP(bloques1a3[[#This Row],[niño]],BD.niños[[Código]:[edad]],5,0)</f>
        <v>10</v>
      </c>
      <c r="L5579" s="1">
        <f>+IF(bloques1a3[[#This Row],[correcta]]=bloques1a3[[#This Row],[respuesta]],1,0)</f>
        <v>1</v>
      </c>
      <c r="M5579" s="1">
        <f>+IF(bloques1a3[[#This Row],[Sexo]]="F",1,0)</f>
        <v>1</v>
      </c>
    </row>
    <row r="5580" spans="1:13" x14ac:dyDescent="0.55000000000000004">
      <c r="A5580">
        <v>25</v>
      </c>
      <c r="B5580" s="1" t="s">
        <v>562</v>
      </c>
      <c r="C5580" s="1" t="s">
        <v>0</v>
      </c>
      <c r="D5580">
        <v>7</v>
      </c>
      <c r="E5580" s="1" t="s">
        <v>245</v>
      </c>
      <c r="F5580">
        <v>7</v>
      </c>
      <c r="G5580" s="1" t="s">
        <v>376</v>
      </c>
      <c r="H5580" s="1" t="s">
        <v>28</v>
      </c>
      <c r="I5580">
        <v>3</v>
      </c>
      <c r="J5580" s="1" t="str">
        <f>+VLOOKUP(bloques1a3[[#This Row],[respuesta]],respuestas.emociones[],2,0)</f>
        <v>asco</v>
      </c>
      <c r="K5580" s="1">
        <f>+VLOOKUP(bloques1a3[[#This Row],[niño]],BD.niños[[Código]:[edad]],5,0)</f>
        <v>8</v>
      </c>
      <c r="L5580" s="1">
        <f>+IF(bloques1a3[[#This Row],[correcta]]=bloques1a3[[#This Row],[respuesta]],1,0)</f>
        <v>1</v>
      </c>
      <c r="M5580" s="1">
        <f>+IF(bloques1a3[[#This Row],[Sexo]]="F",1,0)</f>
        <v>0</v>
      </c>
    </row>
    <row r="5581" spans="1:13" x14ac:dyDescent="0.55000000000000004">
      <c r="A5581">
        <v>25</v>
      </c>
      <c r="B5581" s="1" t="s">
        <v>562</v>
      </c>
      <c r="C5581" s="1" t="s">
        <v>0</v>
      </c>
      <c r="D5581">
        <v>7</v>
      </c>
      <c r="E5581" s="1" t="s">
        <v>249</v>
      </c>
      <c r="F5581">
        <v>7</v>
      </c>
      <c r="G5581" s="1" t="s">
        <v>375</v>
      </c>
      <c r="H5581" s="1" t="s">
        <v>28</v>
      </c>
      <c r="I5581">
        <v>3</v>
      </c>
      <c r="J5581" s="1" t="str">
        <f>+VLOOKUP(bloques1a3[[#This Row],[respuesta]],respuestas.emociones[],2,0)</f>
        <v>asco</v>
      </c>
      <c r="K5581" s="1">
        <f>+VLOOKUP(bloques1a3[[#This Row],[niño]],BD.niños[[Código]:[edad]],5,0)</f>
        <v>6</v>
      </c>
      <c r="L5581" s="1">
        <f>+IF(bloques1a3[[#This Row],[correcta]]=bloques1a3[[#This Row],[respuesta]],1,0)</f>
        <v>1</v>
      </c>
      <c r="M5581" s="1">
        <f>+IF(bloques1a3[[#This Row],[Sexo]]="F",1,0)</f>
        <v>0</v>
      </c>
    </row>
    <row r="5582" spans="1:13" x14ac:dyDescent="0.55000000000000004">
      <c r="A5582">
        <v>25</v>
      </c>
      <c r="B5582" s="1" t="s">
        <v>562</v>
      </c>
      <c r="C5582" s="1" t="s">
        <v>0</v>
      </c>
      <c r="D5582">
        <v>7</v>
      </c>
      <c r="E5582" s="1" t="s">
        <v>253</v>
      </c>
      <c r="F5582">
        <v>7</v>
      </c>
      <c r="G5582" s="1" t="s">
        <v>376</v>
      </c>
      <c r="H5582" s="1" t="s">
        <v>28</v>
      </c>
      <c r="I5582">
        <v>3</v>
      </c>
      <c r="J5582" s="1" t="str">
        <f>+VLOOKUP(bloques1a3[[#This Row],[respuesta]],respuestas.emociones[],2,0)</f>
        <v>asco</v>
      </c>
      <c r="K5582" s="1">
        <f>+VLOOKUP(bloques1a3[[#This Row],[niño]],BD.niños[[Código]:[edad]],5,0)</f>
        <v>7</v>
      </c>
      <c r="L5582" s="1">
        <f>+IF(bloques1a3[[#This Row],[correcta]]=bloques1a3[[#This Row],[respuesta]],1,0)</f>
        <v>1</v>
      </c>
      <c r="M5582" s="1">
        <f>+IF(bloques1a3[[#This Row],[Sexo]]="F",1,0)</f>
        <v>0</v>
      </c>
    </row>
    <row r="5583" spans="1:13" x14ac:dyDescent="0.55000000000000004">
      <c r="A5583">
        <v>25</v>
      </c>
      <c r="B5583" s="1" t="s">
        <v>562</v>
      </c>
      <c r="C5583" s="1" t="s">
        <v>0</v>
      </c>
      <c r="D5583">
        <v>7</v>
      </c>
      <c r="E5583" s="1" t="s">
        <v>257</v>
      </c>
      <c r="F5583">
        <v>7</v>
      </c>
      <c r="G5583" s="1" t="s">
        <v>376</v>
      </c>
      <c r="H5583" s="1" t="s">
        <v>28</v>
      </c>
      <c r="I5583">
        <v>3</v>
      </c>
      <c r="J5583" s="1" t="str">
        <f>+VLOOKUP(bloques1a3[[#This Row],[respuesta]],respuestas.emociones[],2,0)</f>
        <v>asco</v>
      </c>
      <c r="K5583" s="1">
        <f>+VLOOKUP(bloques1a3[[#This Row],[niño]],BD.niños[[Código]:[edad]],5,0)</f>
        <v>8</v>
      </c>
      <c r="L5583" s="1">
        <f>+IF(bloques1a3[[#This Row],[correcta]]=bloques1a3[[#This Row],[respuesta]],1,0)</f>
        <v>1</v>
      </c>
      <c r="M5583" s="1">
        <f>+IF(bloques1a3[[#This Row],[Sexo]]="F",1,0)</f>
        <v>0</v>
      </c>
    </row>
    <row r="5584" spans="1:13" x14ac:dyDescent="0.55000000000000004">
      <c r="A5584">
        <v>25</v>
      </c>
      <c r="B5584" s="1" t="s">
        <v>562</v>
      </c>
      <c r="C5584" s="1" t="s">
        <v>0</v>
      </c>
      <c r="D5584">
        <v>7</v>
      </c>
      <c r="E5584" s="1" t="s">
        <v>299</v>
      </c>
      <c r="F5584">
        <v>7</v>
      </c>
      <c r="G5584" s="1" t="s">
        <v>376</v>
      </c>
      <c r="H5584" s="1" t="s">
        <v>28</v>
      </c>
      <c r="I5584">
        <v>3</v>
      </c>
      <c r="J5584" s="1" t="str">
        <f>+VLOOKUP(bloques1a3[[#This Row],[respuesta]],respuestas.emociones[],2,0)</f>
        <v>asco</v>
      </c>
      <c r="K5584" s="1">
        <f>+VLOOKUP(bloques1a3[[#This Row],[niño]],BD.niños[[Código]:[edad]],5,0)</f>
        <v>8</v>
      </c>
      <c r="L5584" s="1">
        <f>+IF(bloques1a3[[#This Row],[correcta]]=bloques1a3[[#This Row],[respuesta]],1,0)</f>
        <v>1</v>
      </c>
      <c r="M5584" s="1">
        <f>+IF(bloques1a3[[#This Row],[Sexo]]="F",1,0)</f>
        <v>0</v>
      </c>
    </row>
    <row r="5585" spans="1:13" x14ac:dyDescent="0.55000000000000004">
      <c r="A5585">
        <v>25</v>
      </c>
      <c r="B5585" s="1" t="s">
        <v>562</v>
      </c>
      <c r="C5585" s="1" t="s">
        <v>0</v>
      </c>
      <c r="D5585">
        <v>7</v>
      </c>
      <c r="E5585" s="1" t="s">
        <v>301</v>
      </c>
      <c r="F5585">
        <v>7</v>
      </c>
      <c r="G5585" s="1" t="s">
        <v>375</v>
      </c>
      <c r="H5585" s="1" t="s">
        <v>28</v>
      </c>
      <c r="I5585">
        <v>3</v>
      </c>
      <c r="J5585" s="1" t="str">
        <f>+VLOOKUP(bloques1a3[[#This Row],[respuesta]],respuestas.emociones[],2,0)</f>
        <v>asco</v>
      </c>
      <c r="K5585" s="1">
        <f>+VLOOKUP(bloques1a3[[#This Row],[niño]],BD.niños[[Código]:[edad]],5,0)</f>
        <v>5</v>
      </c>
      <c r="L5585" s="1">
        <f>+IF(bloques1a3[[#This Row],[correcta]]=bloques1a3[[#This Row],[respuesta]],1,0)</f>
        <v>1</v>
      </c>
      <c r="M5585" s="1">
        <f>+IF(bloques1a3[[#This Row],[Sexo]]="F",1,0)</f>
        <v>0</v>
      </c>
    </row>
    <row r="5586" spans="1:13" x14ac:dyDescent="0.55000000000000004">
      <c r="A5586">
        <v>25</v>
      </c>
      <c r="B5586" s="1" t="s">
        <v>562</v>
      </c>
      <c r="C5586" s="1" t="s">
        <v>0</v>
      </c>
      <c r="D5586">
        <v>7</v>
      </c>
      <c r="E5586" s="1" t="s">
        <v>305</v>
      </c>
      <c r="F5586">
        <v>7</v>
      </c>
      <c r="G5586" s="1" t="s">
        <v>376</v>
      </c>
      <c r="H5586" s="1" t="s">
        <v>28</v>
      </c>
      <c r="I5586">
        <v>3</v>
      </c>
      <c r="J5586" s="1" t="str">
        <f>+VLOOKUP(bloques1a3[[#This Row],[respuesta]],respuestas.emociones[],2,0)</f>
        <v>asco</v>
      </c>
      <c r="K5586" s="1">
        <f>+VLOOKUP(bloques1a3[[#This Row],[niño]],BD.niños[[Código]:[edad]],5,0)</f>
        <v>8</v>
      </c>
      <c r="L5586" s="1">
        <f>+IF(bloques1a3[[#This Row],[correcta]]=bloques1a3[[#This Row],[respuesta]],1,0)</f>
        <v>1</v>
      </c>
      <c r="M5586" s="1">
        <f>+IF(bloques1a3[[#This Row],[Sexo]]="F",1,0)</f>
        <v>0</v>
      </c>
    </row>
    <row r="5587" spans="1:13" x14ac:dyDescent="0.55000000000000004">
      <c r="A5587">
        <v>25</v>
      </c>
      <c r="B5587" s="1" t="s">
        <v>562</v>
      </c>
      <c r="C5587" s="1" t="s">
        <v>0</v>
      </c>
      <c r="D5587">
        <v>7</v>
      </c>
      <c r="E5587" s="1" t="s">
        <v>308</v>
      </c>
      <c r="F5587">
        <v>4</v>
      </c>
      <c r="G5587" s="1" t="s">
        <v>377</v>
      </c>
      <c r="H5587" s="1" t="s">
        <v>28</v>
      </c>
      <c r="I5587">
        <v>3</v>
      </c>
      <c r="J5587" s="1" t="str">
        <f>+VLOOKUP(bloques1a3[[#This Row],[respuesta]],respuestas.emociones[],2,0)</f>
        <v>enojo</v>
      </c>
      <c r="K5587" s="1">
        <f>+VLOOKUP(bloques1a3[[#This Row],[niño]],BD.niños[[Código]:[edad]],5,0)</f>
        <v>9</v>
      </c>
      <c r="L5587" s="1">
        <f>+IF(bloques1a3[[#This Row],[correcta]]=bloques1a3[[#This Row],[respuesta]],1,0)</f>
        <v>0</v>
      </c>
      <c r="M5587" s="1">
        <f>+IF(bloques1a3[[#This Row],[Sexo]]="F",1,0)</f>
        <v>0</v>
      </c>
    </row>
    <row r="5588" spans="1:13" x14ac:dyDescent="0.55000000000000004">
      <c r="A5588">
        <v>25</v>
      </c>
      <c r="B5588" s="1" t="s">
        <v>562</v>
      </c>
      <c r="C5588" s="1" t="s">
        <v>0</v>
      </c>
      <c r="D5588">
        <v>7</v>
      </c>
      <c r="E5588" s="1" t="s">
        <v>311</v>
      </c>
      <c r="F5588">
        <v>3</v>
      </c>
      <c r="G5588" s="1" t="s">
        <v>377</v>
      </c>
      <c r="H5588" s="1" t="s">
        <v>28</v>
      </c>
      <c r="I5588">
        <v>3</v>
      </c>
      <c r="J5588" s="1" t="str">
        <f>+VLOOKUP(bloques1a3[[#This Row],[respuesta]],respuestas.emociones[],2,0)</f>
        <v>tristeza</v>
      </c>
      <c r="K5588" s="1">
        <f>+VLOOKUP(bloques1a3[[#This Row],[niño]],BD.niños[[Código]:[edad]],5,0)</f>
        <v>10</v>
      </c>
      <c r="L5588" s="1">
        <f>+IF(bloques1a3[[#This Row],[correcta]]=bloques1a3[[#This Row],[respuesta]],1,0)</f>
        <v>0</v>
      </c>
      <c r="M5588" s="1">
        <f>+IF(bloques1a3[[#This Row],[Sexo]]="F",1,0)</f>
        <v>0</v>
      </c>
    </row>
    <row r="5589" spans="1:13" x14ac:dyDescent="0.55000000000000004">
      <c r="A5589">
        <v>25</v>
      </c>
      <c r="B5589" s="1" t="s">
        <v>562</v>
      </c>
      <c r="C5589" s="1" t="s">
        <v>0</v>
      </c>
      <c r="D5589">
        <v>7</v>
      </c>
      <c r="E5589" s="1" t="s">
        <v>314</v>
      </c>
      <c r="F5589">
        <v>5</v>
      </c>
      <c r="G5589" s="1" t="s">
        <v>377</v>
      </c>
      <c r="H5589" s="1" t="s">
        <v>28</v>
      </c>
      <c r="I5589">
        <v>3</v>
      </c>
      <c r="J5589" s="1" t="str">
        <f>+VLOOKUP(bloques1a3[[#This Row],[respuesta]],respuestas.emociones[],2,0)</f>
        <v>miedo</v>
      </c>
      <c r="K5589" s="1">
        <f>+VLOOKUP(bloques1a3[[#This Row],[niño]],BD.niños[[Código]:[edad]],5,0)</f>
        <v>10</v>
      </c>
      <c r="L5589" s="1">
        <f>+IF(bloques1a3[[#This Row],[correcta]]=bloques1a3[[#This Row],[respuesta]],1,0)</f>
        <v>0</v>
      </c>
      <c r="M5589" s="1">
        <f>+IF(bloques1a3[[#This Row],[Sexo]]="F",1,0)</f>
        <v>0</v>
      </c>
    </row>
    <row r="5590" spans="1:13" x14ac:dyDescent="0.55000000000000004">
      <c r="A5590">
        <v>25</v>
      </c>
      <c r="B5590" s="1" t="s">
        <v>562</v>
      </c>
      <c r="C5590" s="1" t="s">
        <v>0</v>
      </c>
      <c r="D5590">
        <v>7</v>
      </c>
      <c r="E5590" s="1" t="s">
        <v>372</v>
      </c>
      <c r="F5590">
        <v>7</v>
      </c>
      <c r="G5590" s="1" t="s">
        <v>377</v>
      </c>
      <c r="H5590" s="1" t="s">
        <v>28</v>
      </c>
      <c r="I5590">
        <v>3</v>
      </c>
      <c r="J5590" s="1" t="str">
        <f>+VLOOKUP(bloques1a3[[#This Row],[respuesta]],respuestas.emociones[],2,0)</f>
        <v>asco</v>
      </c>
      <c r="K5590" s="1">
        <f>+VLOOKUP(bloques1a3[[#This Row],[niño]],BD.niños[[Código]:[edad]],5,0)</f>
        <v>9</v>
      </c>
      <c r="L5590" s="1">
        <f>+IF(bloques1a3[[#This Row],[correcta]]=bloques1a3[[#This Row],[respuesta]],1,0)</f>
        <v>1</v>
      </c>
      <c r="M5590" s="1">
        <f>+IF(bloques1a3[[#This Row],[Sexo]]="F",1,0)</f>
        <v>0</v>
      </c>
    </row>
    <row r="5591" spans="1:13" x14ac:dyDescent="0.55000000000000004">
      <c r="A5591">
        <v>25</v>
      </c>
      <c r="B5591" s="1" t="s">
        <v>562</v>
      </c>
      <c r="C5591" s="1" t="s">
        <v>0</v>
      </c>
      <c r="D5591">
        <v>7</v>
      </c>
      <c r="E5591" s="1" t="s">
        <v>337</v>
      </c>
      <c r="F5591">
        <v>7</v>
      </c>
      <c r="G5591" s="1" t="s">
        <v>376</v>
      </c>
      <c r="H5591" s="1" t="s">
        <v>28</v>
      </c>
      <c r="I5591">
        <v>3</v>
      </c>
      <c r="J5591" s="1" t="str">
        <f>+VLOOKUP(bloques1a3[[#This Row],[respuesta]],respuestas.emociones[],2,0)</f>
        <v>asco</v>
      </c>
      <c r="K5591" s="1">
        <f>+VLOOKUP(bloques1a3[[#This Row],[niño]],BD.niños[[Código]:[edad]],5,0)</f>
        <v>8</v>
      </c>
      <c r="L5591" s="1">
        <f>+IF(bloques1a3[[#This Row],[correcta]]=bloques1a3[[#This Row],[respuesta]],1,0)</f>
        <v>1</v>
      </c>
      <c r="M5591" s="1">
        <f>+IF(bloques1a3[[#This Row],[Sexo]]="F",1,0)</f>
        <v>0</v>
      </c>
    </row>
    <row r="5592" spans="1:13" x14ac:dyDescent="0.55000000000000004">
      <c r="A5592">
        <v>25</v>
      </c>
      <c r="B5592" s="1" t="s">
        <v>562</v>
      </c>
      <c r="C5592" s="1" t="s">
        <v>0</v>
      </c>
      <c r="D5592">
        <v>7</v>
      </c>
      <c r="E5592" s="1" t="s">
        <v>341</v>
      </c>
      <c r="F5592">
        <v>7</v>
      </c>
      <c r="G5592" s="1" t="s">
        <v>376</v>
      </c>
      <c r="H5592" s="1" t="s">
        <v>29</v>
      </c>
      <c r="I5592">
        <v>3</v>
      </c>
      <c r="J5592" s="1" t="str">
        <f>+VLOOKUP(bloques1a3[[#This Row],[respuesta]],respuestas.emociones[],2,0)</f>
        <v>asco</v>
      </c>
      <c r="K5592" s="1">
        <f>+VLOOKUP(bloques1a3[[#This Row],[niño]],BD.niños[[Código]:[edad]],5,0)</f>
        <v>8</v>
      </c>
      <c r="L5592" s="1">
        <f>+IF(bloques1a3[[#This Row],[correcta]]=bloques1a3[[#This Row],[respuesta]],1,0)</f>
        <v>1</v>
      </c>
      <c r="M5592" s="1">
        <f>+IF(bloques1a3[[#This Row],[Sexo]]="F",1,0)</f>
        <v>1</v>
      </c>
    </row>
    <row r="5593" spans="1:13" x14ac:dyDescent="0.55000000000000004">
      <c r="A5593">
        <v>25</v>
      </c>
      <c r="B5593" s="1" t="s">
        <v>562</v>
      </c>
      <c r="C5593" s="1" t="s">
        <v>0</v>
      </c>
      <c r="D5593">
        <v>7</v>
      </c>
      <c r="E5593" s="1" t="s">
        <v>344</v>
      </c>
      <c r="F5593">
        <v>7</v>
      </c>
      <c r="G5593" s="1" t="s">
        <v>375</v>
      </c>
      <c r="H5593" s="1" t="s">
        <v>29</v>
      </c>
      <c r="I5593">
        <v>3</v>
      </c>
      <c r="J5593" s="1" t="str">
        <f>+VLOOKUP(bloques1a3[[#This Row],[respuesta]],respuestas.emociones[],2,0)</f>
        <v>asco</v>
      </c>
      <c r="K5593" s="1">
        <f>+VLOOKUP(bloques1a3[[#This Row],[niño]],BD.niños[[Código]:[edad]],5,0)</f>
        <v>6</v>
      </c>
      <c r="L5593" s="1">
        <f>+IF(bloques1a3[[#This Row],[correcta]]=bloques1a3[[#This Row],[respuesta]],1,0)</f>
        <v>1</v>
      </c>
      <c r="M5593" s="1">
        <f>+IF(bloques1a3[[#This Row],[Sexo]]="F",1,0)</f>
        <v>1</v>
      </c>
    </row>
    <row r="5594" spans="1:13" x14ac:dyDescent="0.55000000000000004">
      <c r="A5594">
        <v>25</v>
      </c>
      <c r="B5594" s="1" t="s">
        <v>562</v>
      </c>
      <c r="C5594" s="1" t="s">
        <v>0</v>
      </c>
      <c r="D5594">
        <v>7</v>
      </c>
      <c r="E5594" s="1" t="s">
        <v>348</v>
      </c>
      <c r="F5594">
        <v>3</v>
      </c>
      <c r="G5594" s="1" t="s">
        <v>375</v>
      </c>
      <c r="H5594" s="1" t="s">
        <v>28</v>
      </c>
      <c r="I5594">
        <v>3</v>
      </c>
      <c r="J5594" s="1" t="str">
        <f>+VLOOKUP(bloques1a3[[#This Row],[respuesta]],respuestas.emociones[],2,0)</f>
        <v>tristeza</v>
      </c>
      <c r="K5594" s="1">
        <f>+VLOOKUP(bloques1a3[[#This Row],[niño]],BD.niños[[Código]:[edad]],5,0)</f>
        <v>6</v>
      </c>
      <c r="L5594" s="1">
        <f>+IF(bloques1a3[[#This Row],[correcta]]=bloques1a3[[#This Row],[respuesta]],1,0)</f>
        <v>0</v>
      </c>
      <c r="M5594" s="1">
        <f>+IF(bloques1a3[[#This Row],[Sexo]]="F",1,0)</f>
        <v>0</v>
      </c>
    </row>
    <row r="5595" spans="1:13" x14ac:dyDescent="0.55000000000000004">
      <c r="A5595">
        <v>26</v>
      </c>
      <c r="B5595" s="1" t="s">
        <v>563</v>
      </c>
      <c r="C5595" s="1" t="s">
        <v>0</v>
      </c>
      <c r="D5595">
        <v>7</v>
      </c>
      <c r="E5595" s="1" t="s">
        <v>89</v>
      </c>
      <c r="F5595">
        <v>7</v>
      </c>
      <c r="G5595" s="1" t="s">
        <v>377</v>
      </c>
      <c r="H5595" s="1" t="s">
        <v>29</v>
      </c>
      <c r="I5595">
        <v>3</v>
      </c>
      <c r="J5595" s="1" t="str">
        <f>+VLOOKUP(bloques1a3[[#This Row],[respuesta]],respuestas.emociones[],2,0)</f>
        <v>asco</v>
      </c>
      <c r="K5595" s="1">
        <f>+VLOOKUP(bloques1a3[[#This Row],[niño]],BD.niños[[Código]:[edad]],5,0)</f>
        <v>10</v>
      </c>
      <c r="L5595" s="1">
        <f>+IF(bloques1a3[[#This Row],[correcta]]=bloques1a3[[#This Row],[respuesta]],1,0)</f>
        <v>1</v>
      </c>
      <c r="M5595" s="1">
        <f>+IF(bloques1a3[[#This Row],[Sexo]]="F",1,0)</f>
        <v>1</v>
      </c>
    </row>
    <row r="5596" spans="1:13" x14ac:dyDescent="0.55000000000000004">
      <c r="A5596">
        <v>26</v>
      </c>
      <c r="B5596" s="1" t="s">
        <v>563</v>
      </c>
      <c r="C5596" s="1" t="s">
        <v>0</v>
      </c>
      <c r="D5596">
        <v>7</v>
      </c>
      <c r="E5596" s="1" t="s">
        <v>93</v>
      </c>
      <c r="F5596">
        <v>7</v>
      </c>
      <c r="G5596" s="1" t="s">
        <v>377</v>
      </c>
      <c r="H5596" s="1" t="s">
        <v>29</v>
      </c>
      <c r="I5596">
        <v>3</v>
      </c>
      <c r="J5596" s="1" t="str">
        <f>+VLOOKUP(bloques1a3[[#This Row],[respuesta]],respuestas.emociones[],2,0)</f>
        <v>asco</v>
      </c>
      <c r="K5596" s="1">
        <f>+VLOOKUP(bloques1a3[[#This Row],[niño]],BD.niños[[Código]:[edad]],5,0)</f>
        <v>10</v>
      </c>
      <c r="L5596" s="1">
        <f>+IF(bloques1a3[[#This Row],[correcta]]=bloques1a3[[#This Row],[respuesta]],1,0)</f>
        <v>1</v>
      </c>
      <c r="M5596" s="1">
        <f>+IF(bloques1a3[[#This Row],[Sexo]]="F",1,0)</f>
        <v>1</v>
      </c>
    </row>
    <row r="5597" spans="1:13" x14ac:dyDescent="0.55000000000000004">
      <c r="A5597">
        <v>26</v>
      </c>
      <c r="B5597" s="1" t="s">
        <v>563</v>
      </c>
      <c r="C5597" s="1" t="s">
        <v>0</v>
      </c>
      <c r="D5597">
        <v>7</v>
      </c>
      <c r="E5597" s="1" t="s">
        <v>97</v>
      </c>
      <c r="F5597">
        <v>7</v>
      </c>
      <c r="G5597" s="1" t="s">
        <v>377</v>
      </c>
      <c r="H5597" s="1" t="s">
        <v>29</v>
      </c>
      <c r="I5597">
        <v>3</v>
      </c>
      <c r="J5597" s="1" t="str">
        <f>+VLOOKUP(bloques1a3[[#This Row],[respuesta]],respuestas.emociones[],2,0)</f>
        <v>asco</v>
      </c>
      <c r="K5597" s="1">
        <f>+VLOOKUP(bloques1a3[[#This Row],[niño]],BD.niños[[Código]:[edad]],5,0)</f>
        <v>10</v>
      </c>
      <c r="L5597" s="1">
        <f>+IF(bloques1a3[[#This Row],[correcta]]=bloques1a3[[#This Row],[respuesta]],1,0)</f>
        <v>1</v>
      </c>
      <c r="M5597" s="1">
        <f>+IF(bloques1a3[[#This Row],[Sexo]]="F",1,0)</f>
        <v>1</v>
      </c>
    </row>
    <row r="5598" spans="1:13" x14ac:dyDescent="0.55000000000000004">
      <c r="A5598">
        <v>26</v>
      </c>
      <c r="B5598" s="1" t="s">
        <v>563</v>
      </c>
      <c r="C5598" s="1" t="s">
        <v>0</v>
      </c>
      <c r="D5598">
        <v>7</v>
      </c>
      <c r="E5598" s="1" t="s">
        <v>101</v>
      </c>
      <c r="F5598">
        <v>7</v>
      </c>
      <c r="G5598" s="1" t="s">
        <v>377</v>
      </c>
      <c r="H5598" s="1" t="s">
        <v>29</v>
      </c>
      <c r="I5598">
        <v>3</v>
      </c>
      <c r="J5598" s="1" t="str">
        <f>+VLOOKUP(bloques1a3[[#This Row],[respuesta]],respuestas.emociones[],2,0)</f>
        <v>asco</v>
      </c>
      <c r="K5598" s="1">
        <f>+VLOOKUP(bloques1a3[[#This Row],[niño]],BD.niños[[Código]:[edad]],5,0)</f>
        <v>10</v>
      </c>
      <c r="L5598" s="1">
        <f>+IF(bloques1a3[[#This Row],[correcta]]=bloques1a3[[#This Row],[respuesta]],1,0)</f>
        <v>1</v>
      </c>
      <c r="M5598" s="1">
        <f>+IF(bloques1a3[[#This Row],[Sexo]]="F",1,0)</f>
        <v>1</v>
      </c>
    </row>
    <row r="5599" spans="1:13" x14ac:dyDescent="0.55000000000000004">
      <c r="A5599">
        <v>26</v>
      </c>
      <c r="B5599" s="1" t="s">
        <v>563</v>
      </c>
      <c r="C5599" s="1" t="s">
        <v>0</v>
      </c>
      <c r="D5599">
        <v>7</v>
      </c>
      <c r="E5599" s="1" t="s">
        <v>150</v>
      </c>
      <c r="F5599">
        <v>7</v>
      </c>
      <c r="G5599" s="1" t="s">
        <v>375</v>
      </c>
      <c r="H5599" s="1" t="s">
        <v>29</v>
      </c>
      <c r="I5599">
        <v>3</v>
      </c>
      <c r="J5599" s="1" t="str">
        <f>+VLOOKUP(bloques1a3[[#This Row],[respuesta]],respuestas.emociones[],2,0)</f>
        <v>asco</v>
      </c>
      <c r="K5599" s="1">
        <f>+VLOOKUP(bloques1a3[[#This Row],[niño]],BD.niños[[Código]:[edad]],5,0)</f>
        <v>6</v>
      </c>
      <c r="L5599" s="1">
        <f>+IF(bloques1a3[[#This Row],[correcta]]=bloques1a3[[#This Row],[respuesta]],1,0)</f>
        <v>1</v>
      </c>
      <c r="M5599" s="1">
        <f>+IF(bloques1a3[[#This Row],[Sexo]]="F",1,0)</f>
        <v>1</v>
      </c>
    </row>
    <row r="5600" spans="1:13" x14ac:dyDescent="0.55000000000000004">
      <c r="A5600">
        <v>26</v>
      </c>
      <c r="B5600" s="1" t="s">
        <v>563</v>
      </c>
      <c r="C5600" s="1" t="s">
        <v>0</v>
      </c>
      <c r="D5600">
        <v>7</v>
      </c>
      <c r="E5600" s="1" t="s">
        <v>153</v>
      </c>
      <c r="F5600">
        <v>7</v>
      </c>
      <c r="G5600" s="1" t="s">
        <v>376</v>
      </c>
      <c r="H5600" s="1" t="s">
        <v>28</v>
      </c>
      <c r="I5600">
        <v>3</v>
      </c>
      <c r="J5600" s="1" t="str">
        <f>+VLOOKUP(bloques1a3[[#This Row],[respuesta]],respuestas.emociones[],2,0)</f>
        <v>asco</v>
      </c>
      <c r="K5600" s="1">
        <f>+VLOOKUP(bloques1a3[[#This Row],[niño]],BD.niños[[Código]:[edad]],5,0)</f>
        <v>7</v>
      </c>
      <c r="L5600" s="1">
        <f>+IF(bloques1a3[[#This Row],[correcta]]=bloques1a3[[#This Row],[respuesta]],1,0)</f>
        <v>1</v>
      </c>
      <c r="M5600" s="1">
        <f>+IF(bloques1a3[[#This Row],[Sexo]]="F",1,0)</f>
        <v>0</v>
      </c>
    </row>
    <row r="5601" spans="1:13" x14ac:dyDescent="0.55000000000000004">
      <c r="A5601">
        <v>26</v>
      </c>
      <c r="B5601" s="1" t="s">
        <v>563</v>
      </c>
      <c r="C5601" s="1" t="s">
        <v>0</v>
      </c>
      <c r="D5601">
        <v>7</v>
      </c>
      <c r="E5601" s="1" t="s">
        <v>157</v>
      </c>
      <c r="F5601">
        <v>7</v>
      </c>
      <c r="G5601" s="1" t="s">
        <v>376</v>
      </c>
      <c r="H5601" s="1" t="s">
        <v>28</v>
      </c>
      <c r="I5601">
        <v>3</v>
      </c>
      <c r="J5601" s="1" t="str">
        <f>+VLOOKUP(bloques1a3[[#This Row],[respuesta]],respuestas.emociones[],2,0)</f>
        <v>asco</v>
      </c>
      <c r="K5601" s="1">
        <f>+VLOOKUP(bloques1a3[[#This Row],[niño]],BD.niños[[Código]:[edad]],5,0)</f>
        <v>7</v>
      </c>
      <c r="L5601" s="1">
        <f>+IF(bloques1a3[[#This Row],[correcta]]=bloques1a3[[#This Row],[respuesta]],1,0)</f>
        <v>1</v>
      </c>
      <c r="M5601" s="1">
        <f>+IF(bloques1a3[[#This Row],[Sexo]]="F",1,0)</f>
        <v>0</v>
      </c>
    </row>
    <row r="5602" spans="1:13" x14ac:dyDescent="0.55000000000000004">
      <c r="A5602">
        <v>26</v>
      </c>
      <c r="B5602" s="1" t="s">
        <v>563</v>
      </c>
      <c r="C5602" s="1" t="s">
        <v>0</v>
      </c>
      <c r="D5602">
        <v>7</v>
      </c>
      <c r="E5602" s="1" t="s">
        <v>164</v>
      </c>
      <c r="F5602">
        <v>4</v>
      </c>
      <c r="G5602" s="1" t="s">
        <v>375</v>
      </c>
      <c r="H5602" s="1" t="s">
        <v>28</v>
      </c>
      <c r="I5602">
        <v>3</v>
      </c>
      <c r="J5602" s="1" t="str">
        <f>+VLOOKUP(bloques1a3[[#This Row],[respuesta]],respuestas.emociones[],2,0)</f>
        <v>enojo</v>
      </c>
      <c r="K5602" s="1">
        <f>+VLOOKUP(bloques1a3[[#This Row],[niño]],BD.niños[[Código]:[edad]],5,0)</f>
        <v>6</v>
      </c>
      <c r="L5602" s="1">
        <f>+IF(bloques1a3[[#This Row],[correcta]]=bloques1a3[[#This Row],[respuesta]],1,0)</f>
        <v>0</v>
      </c>
      <c r="M5602" s="1">
        <f>+IF(bloques1a3[[#This Row],[Sexo]]="F",1,0)</f>
        <v>0</v>
      </c>
    </row>
    <row r="5603" spans="1:13" x14ac:dyDescent="0.55000000000000004">
      <c r="A5603">
        <v>26</v>
      </c>
      <c r="B5603" s="1" t="s">
        <v>563</v>
      </c>
      <c r="C5603" s="1" t="s">
        <v>0</v>
      </c>
      <c r="D5603">
        <v>7</v>
      </c>
      <c r="E5603" s="1" t="s">
        <v>165</v>
      </c>
      <c r="F5603">
        <v>7</v>
      </c>
      <c r="G5603" s="1" t="s">
        <v>375</v>
      </c>
      <c r="H5603" s="1" t="s">
        <v>28</v>
      </c>
      <c r="I5603">
        <v>3</v>
      </c>
      <c r="J5603" s="1" t="str">
        <f>+VLOOKUP(bloques1a3[[#This Row],[respuesta]],respuestas.emociones[],2,0)</f>
        <v>asco</v>
      </c>
      <c r="K5603" s="1">
        <f>+VLOOKUP(bloques1a3[[#This Row],[niño]],BD.niños[[Código]:[edad]],5,0)</f>
        <v>5</v>
      </c>
      <c r="L5603" s="1">
        <f>+IF(bloques1a3[[#This Row],[correcta]]=bloques1a3[[#This Row],[respuesta]],1,0)</f>
        <v>1</v>
      </c>
      <c r="M5603" s="1">
        <f>+IF(bloques1a3[[#This Row],[Sexo]]="F",1,0)</f>
        <v>0</v>
      </c>
    </row>
    <row r="5604" spans="1:13" x14ac:dyDescent="0.55000000000000004">
      <c r="A5604">
        <v>26</v>
      </c>
      <c r="B5604" s="1" t="s">
        <v>563</v>
      </c>
      <c r="C5604" s="1" t="s">
        <v>0</v>
      </c>
      <c r="D5604">
        <v>7</v>
      </c>
      <c r="E5604" s="1" t="s">
        <v>168</v>
      </c>
      <c r="F5604">
        <v>3</v>
      </c>
      <c r="G5604" s="1" t="s">
        <v>376</v>
      </c>
      <c r="H5604" s="1" t="s">
        <v>29</v>
      </c>
      <c r="I5604">
        <v>3</v>
      </c>
      <c r="J5604" s="1" t="str">
        <f>+VLOOKUP(bloques1a3[[#This Row],[respuesta]],respuestas.emociones[],2,0)</f>
        <v>tristeza</v>
      </c>
      <c r="K5604" s="1">
        <f>+VLOOKUP(bloques1a3[[#This Row],[niño]],BD.niños[[Código]:[edad]],5,0)</f>
        <v>7</v>
      </c>
      <c r="L5604" s="1">
        <f>+IF(bloques1a3[[#This Row],[correcta]]=bloques1a3[[#This Row],[respuesta]],1,0)</f>
        <v>0</v>
      </c>
      <c r="M5604" s="1">
        <f>+IF(bloques1a3[[#This Row],[Sexo]]="F",1,0)</f>
        <v>1</v>
      </c>
    </row>
    <row r="5605" spans="1:13" x14ac:dyDescent="0.55000000000000004">
      <c r="A5605">
        <v>26</v>
      </c>
      <c r="B5605" s="1" t="s">
        <v>563</v>
      </c>
      <c r="C5605" s="1" t="s">
        <v>0</v>
      </c>
      <c r="D5605">
        <v>7</v>
      </c>
      <c r="E5605" s="1" t="s">
        <v>172</v>
      </c>
      <c r="F5605">
        <v>7</v>
      </c>
      <c r="G5605" s="1" t="s">
        <v>376</v>
      </c>
      <c r="H5605" s="1" t="s">
        <v>29</v>
      </c>
      <c r="I5605">
        <v>3</v>
      </c>
      <c r="J5605" s="1" t="str">
        <f>+VLOOKUP(bloques1a3[[#This Row],[respuesta]],respuestas.emociones[],2,0)</f>
        <v>asco</v>
      </c>
      <c r="K5605" s="1">
        <f>+VLOOKUP(bloques1a3[[#This Row],[niño]],BD.niños[[Código]:[edad]],5,0)</f>
        <v>8</v>
      </c>
      <c r="L5605" s="1">
        <f>+IF(bloques1a3[[#This Row],[correcta]]=bloques1a3[[#This Row],[respuesta]],1,0)</f>
        <v>1</v>
      </c>
      <c r="M5605" s="1">
        <f>+IF(bloques1a3[[#This Row],[Sexo]]="F",1,0)</f>
        <v>1</v>
      </c>
    </row>
    <row r="5606" spans="1:13" x14ac:dyDescent="0.55000000000000004">
      <c r="A5606">
        <v>26</v>
      </c>
      <c r="B5606" s="1" t="s">
        <v>563</v>
      </c>
      <c r="C5606" s="1" t="s">
        <v>0</v>
      </c>
      <c r="D5606">
        <v>7</v>
      </c>
      <c r="E5606" s="1" t="s">
        <v>176</v>
      </c>
      <c r="F5606">
        <v>7</v>
      </c>
      <c r="G5606" s="1" t="s">
        <v>375</v>
      </c>
      <c r="H5606" s="1" t="s">
        <v>29</v>
      </c>
      <c r="I5606">
        <v>3</v>
      </c>
      <c r="J5606" s="1" t="str">
        <f>+VLOOKUP(bloques1a3[[#This Row],[respuesta]],respuestas.emociones[],2,0)</f>
        <v>asco</v>
      </c>
      <c r="K5606" s="1">
        <f>+VLOOKUP(bloques1a3[[#This Row],[niño]],BD.niños[[Código]:[edad]],5,0)</f>
        <v>5</v>
      </c>
      <c r="L5606" s="1">
        <f>+IF(bloques1a3[[#This Row],[correcta]]=bloques1a3[[#This Row],[respuesta]],1,0)</f>
        <v>1</v>
      </c>
      <c r="M5606" s="1">
        <f>+IF(bloques1a3[[#This Row],[Sexo]]="F",1,0)</f>
        <v>1</v>
      </c>
    </row>
    <row r="5607" spans="1:13" x14ac:dyDescent="0.55000000000000004">
      <c r="A5607">
        <v>26</v>
      </c>
      <c r="B5607" s="1" t="s">
        <v>563</v>
      </c>
      <c r="C5607" s="1" t="s">
        <v>0</v>
      </c>
      <c r="D5607">
        <v>7</v>
      </c>
      <c r="E5607" s="1" t="s">
        <v>180</v>
      </c>
      <c r="F5607">
        <v>7</v>
      </c>
      <c r="G5607" s="1" t="s">
        <v>376</v>
      </c>
      <c r="H5607" s="1" t="s">
        <v>29</v>
      </c>
      <c r="I5607">
        <v>3</v>
      </c>
      <c r="J5607" s="1" t="str">
        <f>+VLOOKUP(bloques1a3[[#This Row],[respuesta]],respuestas.emociones[],2,0)</f>
        <v>asco</v>
      </c>
      <c r="K5607" s="1">
        <f>+VLOOKUP(bloques1a3[[#This Row],[niño]],BD.niños[[Código]:[edad]],5,0)</f>
        <v>8</v>
      </c>
      <c r="L5607" s="1">
        <f>+IF(bloques1a3[[#This Row],[correcta]]=bloques1a3[[#This Row],[respuesta]],1,0)</f>
        <v>1</v>
      </c>
      <c r="M5607" s="1">
        <f>+IF(bloques1a3[[#This Row],[Sexo]]="F",1,0)</f>
        <v>1</v>
      </c>
    </row>
    <row r="5608" spans="1:13" x14ac:dyDescent="0.55000000000000004">
      <c r="A5608">
        <v>26</v>
      </c>
      <c r="B5608" s="1" t="s">
        <v>563</v>
      </c>
      <c r="C5608" s="1" t="s">
        <v>0</v>
      </c>
      <c r="D5608">
        <v>7</v>
      </c>
      <c r="E5608" s="1" t="s">
        <v>234</v>
      </c>
      <c r="F5608">
        <v>7</v>
      </c>
      <c r="G5608" s="1" t="s">
        <v>377</v>
      </c>
      <c r="H5608" s="1" t="s">
        <v>28</v>
      </c>
      <c r="I5608">
        <v>3</v>
      </c>
      <c r="J5608" s="1" t="str">
        <f>+VLOOKUP(bloques1a3[[#This Row],[respuesta]],respuestas.emociones[],2,0)</f>
        <v>asco</v>
      </c>
      <c r="K5608" s="1">
        <f>+VLOOKUP(bloques1a3[[#This Row],[niño]],BD.niños[[Código]:[edad]],5,0)</f>
        <v>10</v>
      </c>
      <c r="L5608" s="1">
        <f>+IF(bloques1a3[[#This Row],[correcta]]=bloques1a3[[#This Row],[respuesta]],1,0)</f>
        <v>1</v>
      </c>
      <c r="M5608" s="1">
        <f>+IF(bloques1a3[[#This Row],[Sexo]]="F",1,0)</f>
        <v>0</v>
      </c>
    </row>
    <row r="5609" spans="1:13" x14ac:dyDescent="0.55000000000000004">
      <c r="A5609">
        <v>26</v>
      </c>
      <c r="B5609" s="1" t="s">
        <v>563</v>
      </c>
      <c r="C5609" s="1" t="s">
        <v>0</v>
      </c>
      <c r="D5609">
        <v>7</v>
      </c>
      <c r="E5609" s="1" t="s">
        <v>238</v>
      </c>
      <c r="F5609">
        <v>7</v>
      </c>
      <c r="G5609" s="1" t="s">
        <v>377</v>
      </c>
      <c r="H5609" s="1" t="s">
        <v>28</v>
      </c>
      <c r="I5609">
        <v>3</v>
      </c>
      <c r="J5609" s="1" t="str">
        <f>+VLOOKUP(bloques1a3[[#This Row],[respuesta]],respuestas.emociones[],2,0)</f>
        <v>asco</v>
      </c>
      <c r="K5609" s="1">
        <f>+VLOOKUP(bloques1a3[[#This Row],[niño]],BD.niños[[Código]:[edad]],5,0)</f>
        <v>10</v>
      </c>
      <c r="L5609" s="1">
        <f>+IF(bloques1a3[[#This Row],[correcta]]=bloques1a3[[#This Row],[respuesta]],1,0)</f>
        <v>1</v>
      </c>
      <c r="M5609" s="1">
        <f>+IF(bloques1a3[[#This Row],[Sexo]]="F",1,0)</f>
        <v>0</v>
      </c>
    </row>
    <row r="5610" spans="1:13" x14ac:dyDescent="0.55000000000000004">
      <c r="A5610">
        <v>26</v>
      </c>
      <c r="B5610" s="1" t="s">
        <v>563</v>
      </c>
      <c r="C5610" s="1" t="s">
        <v>0</v>
      </c>
      <c r="D5610">
        <v>7</v>
      </c>
      <c r="E5610" s="1" t="s">
        <v>241</v>
      </c>
      <c r="F5610">
        <v>7</v>
      </c>
      <c r="G5610" s="1" t="s">
        <v>377</v>
      </c>
      <c r="H5610" s="1" t="s">
        <v>29</v>
      </c>
      <c r="I5610">
        <v>3</v>
      </c>
      <c r="J5610" s="1" t="str">
        <f>+VLOOKUP(bloques1a3[[#This Row],[respuesta]],respuestas.emociones[],2,0)</f>
        <v>asco</v>
      </c>
      <c r="K5610" s="1">
        <f>+VLOOKUP(bloques1a3[[#This Row],[niño]],BD.niños[[Código]:[edad]],5,0)</f>
        <v>10</v>
      </c>
      <c r="L5610" s="1">
        <f>+IF(bloques1a3[[#This Row],[correcta]]=bloques1a3[[#This Row],[respuesta]],1,0)</f>
        <v>1</v>
      </c>
      <c r="M5610" s="1">
        <f>+IF(bloques1a3[[#This Row],[Sexo]]="F",1,0)</f>
        <v>1</v>
      </c>
    </row>
    <row r="5611" spans="1:13" x14ac:dyDescent="0.55000000000000004">
      <c r="A5611">
        <v>26</v>
      </c>
      <c r="B5611" s="1" t="s">
        <v>563</v>
      </c>
      <c r="C5611" s="1" t="s">
        <v>0</v>
      </c>
      <c r="D5611">
        <v>7</v>
      </c>
      <c r="E5611" s="1" t="s">
        <v>245</v>
      </c>
      <c r="F5611">
        <v>7</v>
      </c>
      <c r="G5611" s="1" t="s">
        <v>376</v>
      </c>
      <c r="H5611" s="1" t="s">
        <v>28</v>
      </c>
      <c r="I5611">
        <v>3</v>
      </c>
      <c r="J5611" s="1" t="str">
        <f>+VLOOKUP(bloques1a3[[#This Row],[respuesta]],respuestas.emociones[],2,0)</f>
        <v>asco</v>
      </c>
      <c r="K5611" s="1">
        <f>+VLOOKUP(bloques1a3[[#This Row],[niño]],BD.niños[[Código]:[edad]],5,0)</f>
        <v>8</v>
      </c>
      <c r="L5611" s="1">
        <f>+IF(bloques1a3[[#This Row],[correcta]]=bloques1a3[[#This Row],[respuesta]],1,0)</f>
        <v>1</v>
      </c>
      <c r="M5611" s="1">
        <f>+IF(bloques1a3[[#This Row],[Sexo]]="F",1,0)</f>
        <v>0</v>
      </c>
    </row>
    <row r="5612" spans="1:13" x14ac:dyDescent="0.55000000000000004">
      <c r="A5612">
        <v>26</v>
      </c>
      <c r="B5612" s="1" t="s">
        <v>563</v>
      </c>
      <c r="C5612" s="1" t="s">
        <v>0</v>
      </c>
      <c r="D5612">
        <v>7</v>
      </c>
      <c r="E5612" s="1" t="s">
        <v>249</v>
      </c>
      <c r="F5612">
        <v>7</v>
      </c>
      <c r="G5612" s="1" t="s">
        <v>375</v>
      </c>
      <c r="H5612" s="1" t="s">
        <v>28</v>
      </c>
      <c r="I5612">
        <v>3</v>
      </c>
      <c r="J5612" s="1" t="str">
        <f>+VLOOKUP(bloques1a3[[#This Row],[respuesta]],respuestas.emociones[],2,0)</f>
        <v>asco</v>
      </c>
      <c r="K5612" s="1">
        <f>+VLOOKUP(bloques1a3[[#This Row],[niño]],BD.niños[[Código]:[edad]],5,0)</f>
        <v>6</v>
      </c>
      <c r="L5612" s="1">
        <f>+IF(bloques1a3[[#This Row],[correcta]]=bloques1a3[[#This Row],[respuesta]],1,0)</f>
        <v>1</v>
      </c>
      <c r="M5612" s="1">
        <f>+IF(bloques1a3[[#This Row],[Sexo]]="F",1,0)</f>
        <v>0</v>
      </c>
    </row>
    <row r="5613" spans="1:13" x14ac:dyDescent="0.55000000000000004">
      <c r="A5613">
        <v>26</v>
      </c>
      <c r="B5613" s="1" t="s">
        <v>563</v>
      </c>
      <c r="C5613" s="1" t="s">
        <v>0</v>
      </c>
      <c r="D5613">
        <v>7</v>
      </c>
      <c r="E5613" s="1" t="s">
        <v>253</v>
      </c>
      <c r="F5613">
        <v>7</v>
      </c>
      <c r="G5613" s="1" t="s">
        <v>376</v>
      </c>
      <c r="H5613" s="1" t="s">
        <v>28</v>
      </c>
      <c r="I5613">
        <v>3</v>
      </c>
      <c r="J5613" s="1" t="str">
        <f>+VLOOKUP(bloques1a3[[#This Row],[respuesta]],respuestas.emociones[],2,0)</f>
        <v>asco</v>
      </c>
      <c r="K5613" s="1">
        <f>+VLOOKUP(bloques1a3[[#This Row],[niño]],BD.niños[[Código]:[edad]],5,0)</f>
        <v>7</v>
      </c>
      <c r="L5613" s="1">
        <f>+IF(bloques1a3[[#This Row],[correcta]]=bloques1a3[[#This Row],[respuesta]],1,0)</f>
        <v>1</v>
      </c>
      <c r="M5613" s="1">
        <f>+IF(bloques1a3[[#This Row],[Sexo]]="F",1,0)</f>
        <v>0</v>
      </c>
    </row>
    <row r="5614" spans="1:13" x14ac:dyDescent="0.55000000000000004">
      <c r="A5614">
        <v>26</v>
      </c>
      <c r="B5614" s="1" t="s">
        <v>563</v>
      </c>
      <c r="C5614" s="1" t="s">
        <v>0</v>
      </c>
      <c r="D5614">
        <v>7</v>
      </c>
      <c r="E5614" s="1" t="s">
        <v>257</v>
      </c>
      <c r="F5614">
        <v>7</v>
      </c>
      <c r="G5614" s="1" t="s">
        <v>376</v>
      </c>
      <c r="H5614" s="1" t="s">
        <v>28</v>
      </c>
      <c r="I5614">
        <v>3</v>
      </c>
      <c r="J5614" s="1" t="str">
        <f>+VLOOKUP(bloques1a3[[#This Row],[respuesta]],respuestas.emociones[],2,0)</f>
        <v>asco</v>
      </c>
      <c r="K5614" s="1">
        <f>+VLOOKUP(bloques1a3[[#This Row],[niño]],BD.niños[[Código]:[edad]],5,0)</f>
        <v>8</v>
      </c>
      <c r="L5614" s="1">
        <f>+IF(bloques1a3[[#This Row],[correcta]]=bloques1a3[[#This Row],[respuesta]],1,0)</f>
        <v>1</v>
      </c>
      <c r="M5614" s="1">
        <f>+IF(bloques1a3[[#This Row],[Sexo]]="F",1,0)</f>
        <v>0</v>
      </c>
    </row>
    <row r="5615" spans="1:13" x14ac:dyDescent="0.55000000000000004">
      <c r="A5615">
        <v>26</v>
      </c>
      <c r="B5615" s="1" t="s">
        <v>563</v>
      </c>
      <c r="C5615" s="1" t="s">
        <v>0</v>
      </c>
      <c r="D5615">
        <v>7</v>
      </c>
      <c r="E5615" s="1" t="s">
        <v>299</v>
      </c>
      <c r="F5615">
        <v>7</v>
      </c>
      <c r="G5615" s="1" t="s">
        <v>376</v>
      </c>
      <c r="H5615" s="1" t="s">
        <v>28</v>
      </c>
      <c r="I5615">
        <v>3</v>
      </c>
      <c r="J5615" s="1" t="str">
        <f>+VLOOKUP(bloques1a3[[#This Row],[respuesta]],respuestas.emociones[],2,0)</f>
        <v>asco</v>
      </c>
      <c r="K5615" s="1">
        <f>+VLOOKUP(bloques1a3[[#This Row],[niño]],BD.niños[[Código]:[edad]],5,0)</f>
        <v>8</v>
      </c>
      <c r="L5615" s="1">
        <f>+IF(bloques1a3[[#This Row],[correcta]]=bloques1a3[[#This Row],[respuesta]],1,0)</f>
        <v>1</v>
      </c>
      <c r="M5615" s="1">
        <f>+IF(bloques1a3[[#This Row],[Sexo]]="F",1,0)</f>
        <v>0</v>
      </c>
    </row>
    <row r="5616" spans="1:13" x14ac:dyDescent="0.55000000000000004">
      <c r="A5616">
        <v>26</v>
      </c>
      <c r="B5616" s="1" t="s">
        <v>563</v>
      </c>
      <c r="C5616" s="1" t="s">
        <v>0</v>
      </c>
      <c r="D5616">
        <v>7</v>
      </c>
      <c r="E5616" s="1" t="s">
        <v>301</v>
      </c>
      <c r="F5616">
        <v>7</v>
      </c>
      <c r="G5616" s="1" t="s">
        <v>375</v>
      </c>
      <c r="H5616" s="1" t="s">
        <v>28</v>
      </c>
      <c r="I5616">
        <v>3</v>
      </c>
      <c r="J5616" s="1" t="str">
        <f>+VLOOKUP(bloques1a3[[#This Row],[respuesta]],respuestas.emociones[],2,0)</f>
        <v>asco</v>
      </c>
      <c r="K5616" s="1">
        <f>+VLOOKUP(bloques1a3[[#This Row],[niño]],BD.niños[[Código]:[edad]],5,0)</f>
        <v>5</v>
      </c>
      <c r="L5616" s="1">
        <f>+IF(bloques1a3[[#This Row],[correcta]]=bloques1a3[[#This Row],[respuesta]],1,0)</f>
        <v>1</v>
      </c>
      <c r="M5616" s="1">
        <f>+IF(bloques1a3[[#This Row],[Sexo]]="F",1,0)</f>
        <v>0</v>
      </c>
    </row>
    <row r="5617" spans="1:13" x14ac:dyDescent="0.55000000000000004">
      <c r="A5617">
        <v>26</v>
      </c>
      <c r="B5617" s="1" t="s">
        <v>563</v>
      </c>
      <c r="C5617" s="1" t="s">
        <v>0</v>
      </c>
      <c r="D5617">
        <v>7</v>
      </c>
      <c r="E5617" s="1" t="s">
        <v>305</v>
      </c>
      <c r="F5617">
        <v>7</v>
      </c>
      <c r="G5617" s="1" t="s">
        <v>376</v>
      </c>
      <c r="H5617" s="1" t="s">
        <v>28</v>
      </c>
      <c r="I5617">
        <v>3</v>
      </c>
      <c r="J5617" s="1" t="str">
        <f>+VLOOKUP(bloques1a3[[#This Row],[respuesta]],respuestas.emociones[],2,0)</f>
        <v>asco</v>
      </c>
      <c r="K5617" s="1">
        <f>+VLOOKUP(bloques1a3[[#This Row],[niño]],BD.niños[[Código]:[edad]],5,0)</f>
        <v>8</v>
      </c>
      <c r="L5617" s="1">
        <f>+IF(bloques1a3[[#This Row],[correcta]]=bloques1a3[[#This Row],[respuesta]],1,0)</f>
        <v>1</v>
      </c>
      <c r="M5617" s="1">
        <f>+IF(bloques1a3[[#This Row],[Sexo]]="F",1,0)</f>
        <v>0</v>
      </c>
    </row>
    <row r="5618" spans="1:13" x14ac:dyDescent="0.55000000000000004">
      <c r="A5618">
        <v>26</v>
      </c>
      <c r="B5618" s="1" t="s">
        <v>563</v>
      </c>
      <c r="C5618" s="1" t="s">
        <v>0</v>
      </c>
      <c r="D5618">
        <v>7</v>
      </c>
      <c r="E5618" s="1" t="s">
        <v>308</v>
      </c>
      <c r="F5618">
        <v>7</v>
      </c>
      <c r="G5618" s="1" t="s">
        <v>377</v>
      </c>
      <c r="H5618" s="1" t="s">
        <v>28</v>
      </c>
      <c r="I5618">
        <v>3</v>
      </c>
      <c r="J5618" s="1" t="str">
        <f>+VLOOKUP(bloques1a3[[#This Row],[respuesta]],respuestas.emociones[],2,0)</f>
        <v>asco</v>
      </c>
      <c r="K5618" s="1">
        <f>+VLOOKUP(bloques1a3[[#This Row],[niño]],BD.niños[[Código]:[edad]],5,0)</f>
        <v>9</v>
      </c>
      <c r="L5618" s="1">
        <f>+IF(bloques1a3[[#This Row],[correcta]]=bloques1a3[[#This Row],[respuesta]],1,0)</f>
        <v>1</v>
      </c>
      <c r="M5618" s="1">
        <f>+IF(bloques1a3[[#This Row],[Sexo]]="F",1,0)</f>
        <v>0</v>
      </c>
    </row>
    <row r="5619" spans="1:13" x14ac:dyDescent="0.55000000000000004">
      <c r="A5619">
        <v>26</v>
      </c>
      <c r="B5619" s="1" t="s">
        <v>563</v>
      </c>
      <c r="C5619" s="1" t="s">
        <v>0</v>
      </c>
      <c r="D5619">
        <v>7</v>
      </c>
      <c r="E5619" s="1" t="s">
        <v>311</v>
      </c>
      <c r="F5619">
        <v>7</v>
      </c>
      <c r="G5619" s="1" t="s">
        <v>377</v>
      </c>
      <c r="H5619" s="1" t="s">
        <v>28</v>
      </c>
      <c r="I5619">
        <v>3</v>
      </c>
      <c r="J5619" s="1" t="str">
        <f>+VLOOKUP(bloques1a3[[#This Row],[respuesta]],respuestas.emociones[],2,0)</f>
        <v>asco</v>
      </c>
      <c r="K5619" s="1">
        <f>+VLOOKUP(bloques1a3[[#This Row],[niño]],BD.niños[[Código]:[edad]],5,0)</f>
        <v>10</v>
      </c>
      <c r="L5619" s="1">
        <f>+IF(bloques1a3[[#This Row],[correcta]]=bloques1a3[[#This Row],[respuesta]],1,0)</f>
        <v>1</v>
      </c>
      <c r="M5619" s="1">
        <f>+IF(bloques1a3[[#This Row],[Sexo]]="F",1,0)</f>
        <v>0</v>
      </c>
    </row>
    <row r="5620" spans="1:13" x14ac:dyDescent="0.55000000000000004">
      <c r="A5620">
        <v>26</v>
      </c>
      <c r="B5620" s="1" t="s">
        <v>563</v>
      </c>
      <c r="C5620" s="1" t="s">
        <v>0</v>
      </c>
      <c r="D5620">
        <v>7</v>
      </c>
      <c r="E5620" s="1" t="s">
        <v>314</v>
      </c>
      <c r="F5620">
        <v>7</v>
      </c>
      <c r="G5620" s="1" t="s">
        <v>377</v>
      </c>
      <c r="H5620" s="1" t="s">
        <v>28</v>
      </c>
      <c r="I5620">
        <v>3</v>
      </c>
      <c r="J5620" s="1" t="str">
        <f>+VLOOKUP(bloques1a3[[#This Row],[respuesta]],respuestas.emociones[],2,0)</f>
        <v>asco</v>
      </c>
      <c r="K5620" s="1">
        <f>+VLOOKUP(bloques1a3[[#This Row],[niño]],BD.niños[[Código]:[edad]],5,0)</f>
        <v>10</v>
      </c>
      <c r="L5620" s="1">
        <f>+IF(bloques1a3[[#This Row],[correcta]]=bloques1a3[[#This Row],[respuesta]],1,0)</f>
        <v>1</v>
      </c>
      <c r="M5620" s="1">
        <f>+IF(bloques1a3[[#This Row],[Sexo]]="F",1,0)</f>
        <v>0</v>
      </c>
    </row>
    <row r="5621" spans="1:13" x14ac:dyDescent="0.55000000000000004">
      <c r="A5621">
        <v>26</v>
      </c>
      <c r="B5621" s="1" t="s">
        <v>563</v>
      </c>
      <c r="C5621" s="1" t="s">
        <v>0</v>
      </c>
      <c r="D5621">
        <v>7</v>
      </c>
      <c r="E5621" s="1" t="s">
        <v>372</v>
      </c>
      <c r="F5621">
        <v>7</v>
      </c>
      <c r="G5621" s="1" t="s">
        <v>377</v>
      </c>
      <c r="H5621" s="1" t="s">
        <v>28</v>
      </c>
      <c r="I5621">
        <v>3</v>
      </c>
      <c r="J5621" s="1" t="str">
        <f>+VLOOKUP(bloques1a3[[#This Row],[respuesta]],respuestas.emociones[],2,0)</f>
        <v>asco</v>
      </c>
      <c r="K5621" s="1">
        <f>+VLOOKUP(bloques1a3[[#This Row],[niño]],BD.niños[[Código]:[edad]],5,0)</f>
        <v>9</v>
      </c>
      <c r="L5621" s="1">
        <f>+IF(bloques1a3[[#This Row],[correcta]]=bloques1a3[[#This Row],[respuesta]],1,0)</f>
        <v>1</v>
      </c>
      <c r="M5621" s="1">
        <f>+IF(bloques1a3[[#This Row],[Sexo]]="F",1,0)</f>
        <v>0</v>
      </c>
    </row>
    <row r="5622" spans="1:13" x14ac:dyDescent="0.55000000000000004">
      <c r="A5622">
        <v>26</v>
      </c>
      <c r="B5622" s="1" t="s">
        <v>563</v>
      </c>
      <c r="C5622" s="1" t="s">
        <v>0</v>
      </c>
      <c r="D5622">
        <v>7</v>
      </c>
      <c r="E5622" s="1" t="s">
        <v>337</v>
      </c>
      <c r="F5622">
        <v>7</v>
      </c>
      <c r="G5622" s="1" t="s">
        <v>376</v>
      </c>
      <c r="H5622" s="1" t="s">
        <v>28</v>
      </c>
      <c r="I5622">
        <v>3</v>
      </c>
      <c r="J5622" s="1" t="str">
        <f>+VLOOKUP(bloques1a3[[#This Row],[respuesta]],respuestas.emociones[],2,0)</f>
        <v>asco</v>
      </c>
      <c r="K5622" s="1">
        <f>+VLOOKUP(bloques1a3[[#This Row],[niño]],BD.niños[[Código]:[edad]],5,0)</f>
        <v>8</v>
      </c>
      <c r="L5622" s="1">
        <f>+IF(bloques1a3[[#This Row],[correcta]]=bloques1a3[[#This Row],[respuesta]],1,0)</f>
        <v>1</v>
      </c>
      <c r="M5622" s="1">
        <f>+IF(bloques1a3[[#This Row],[Sexo]]="F",1,0)</f>
        <v>0</v>
      </c>
    </row>
    <row r="5623" spans="1:13" x14ac:dyDescent="0.55000000000000004">
      <c r="A5623">
        <v>26</v>
      </c>
      <c r="B5623" s="1" t="s">
        <v>563</v>
      </c>
      <c r="C5623" s="1" t="s">
        <v>0</v>
      </c>
      <c r="D5623">
        <v>7</v>
      </c>
      <c r="E5623" s="1" t="s">
        <v>341</v>
      </c>
      <c r="F5623">
        <v>7</v>
      </c>
      <c r="G5623" s="1" t="s">
        <v>376</v>
      </c>
      <c r="H5623" s="1" t="s">
        <v>29</v>
      </c>
      <c r="I5623">
        <v>3</v>
      </c>
      <c r="J5623" s="1" t="str">
        <f>+VLOOKUP(bloques1a3[[#This Row],[respuesta]],respuestas.emociones[],2,0)</f>
        <v>asco</v>
      </c>
      <c r="K5623" s="1">
        <f>+VLOOKUP(bloques1a3[[#This Row],[niño]],BD.niños[[Código]:[edad]],5,0)</f>
        <v>8</v>
      </c>
      <c r="L5623" s="1">
        <f>+IF(bloques1a3[[#This Row],[correcta]]=bloques1a3[[#This Row],[respuesta]],1,0)</f>
        <v>1</v>
      </c>
      <c r="M5623" s="1">
        <f>+IF(bloques1a3[[#This Row],[Sexo]]="F",1,0)</f>
        <v>1</v>
      </c>
    </row>
    <row r="5624" spans="1:13" x14ac:dyDescent="0.55000000000000004">
      <c r="A5624">
        <v>26</v>
      </c>
      <c r="B5624" s="1" t="s">
        <v>563</v>
      </c>
      <c r="C5624" s="1" t="s">
        <v>0</v>
      </c>
      <c r="D5624">
        <v>7</v>
      </c>
      <c r="E5624" s="1" t="s">
        <v>344</v>
      </c>
      <c r="F5624">
        <v>6</v>
      </c>
      <c r="G5624" s="1" t="s">
        <v>375</v>
      </c>
      <c r="H5624" s="1" t="s">
        <v>29</v>
      </c>
      <c r="I5624">
        <v>3</v>
      </c>
      <c r="J5624" s="1" t="str">
        <f>+VLOOKUP(bloques1a3[[#This Row],[respuesta]],respuestas.emociones[],2,0)</f>
        <v>sorpresa</v>
      </c>
      <c r="K5624" s="1">
        <f>+VLOOKUP(bloques1a3[[#This Row],[niño]],BD.niños[[Código]:[edad]],5,0)</f>
        <v>6</v>
      </c>
      <c r="L5624" s="1">
        <f>+IF(bloques1a3[[#This Row],[correcta]]=bloques1a3[[#This Row],[respuesta]],1,0)</f>
        <v>0</v>
      </c>
      <c r="M5624" s="1">
        <f>+IF(bloques1a3[[#This Row],[Sexo]]="F",1,0)</f>
        <v>1</v>
      </c>
    </row>
    <row r="5625" spans="1:13" x14ac:dyDescent="0.55000000000000004">
      <c r="A5625">
        <v>26</v>
      </c>
      <c r="B5625" s="1" t="s">
        <v>563</v>
      </c>
      <c r="C5625" s="1" t="s">
        <v>0</v>
      </c>
      <c r="D5625">
        <v>7</v>
      </c>
      <c r="E5625" s="1" t="s">
        <v>348</v>
      </c>
      <c r="F5625">
        <v>3</v>
      </c>
      <c r="G5625" s="1" t="s">
        <v>375</v>
      </c>
      <c r="H5625" s="1" t="s">
        <v>28</v>
      </c>
      <c r="I5625">
        <v>3</v>
      </c>
      <c r="J5625" s="1" t="str">
        <f>+VLOOKUP(bloques1a3[[#This Row],[respuesta]],respuestas.emociones[],2,0)</f>
        <v>tristeza</v>
      </c>
      <c r="K5625" s="1">
        <f>+VLOOKUP(bloques1a3[[#This Row],[niño]],BD.niños[[Código]:[edad]],5,0)</f>
        <v>6</v>
      </c>
      <c r="L5625" s="1">
        <f>+IF(bloques1a3[[#This Row],[correcta]]=bloques1a3[[#This Row],[respuesta]],1,0)</f>
        <v>0</v>
      </c>
      <c r="M5625" s="1">
        <f>+IF(bloques1a3[[#This Row],[Sexo]]="F",1,0)</f>
        <v>0</v>
      </c>
    </row>
    <row r="5626" spans="1:13" x14ac:dyDescent="0.55000000000000004">
      <c r="A5626">
        <v>27</v>
      </c>
      <c r="B5626" s="1" t="s">
        <v>564</v>
      </c>
      <c r="C5626" s="1" t="s">
        <v>0</v>
      </c>
      <c r="D5626">
        <v>7</v>
      </c>
      <c r="E5626" s="1" t="s">
        <v>89</v>
      </c>
      <c r="F5626">
        <v>7</v>
      </c>
      <c r="G5626" s="1" t="s">
        <v>377</v>
      </c>
      <c r="H5626" s="1" t="s">
        <v>29</v>
      </c>
      <c r="I5626">
        <v>3</v>
      </c>
      <c r="J5626" s="1" t="str">
        <f>+VLOOKUP(bloques1a3[[#This Row],[respuesta]],respuestas.emociones[],2,0)</f>
        <v>asco</v>
      </c>
      <c r="K5626" s="1">
        <f>+VLOOKUP(bloques1a3[[#This Row],[niño]],BD.niños[[Código]:[edad]],5,0)</f>
        <v>10</v>
      </c>
      <c r="L5626" s="1">
        <f>+IF(bloques1a3[[#This Row],[correcta]]=bloques1a3[[#This Row],[respuesta]],1,0)</f>
        <v>1</v>
      </c>
      <c r="M5626" s="1">
        <f>+IF(bloques1a3[[#This Row],[Sexo]]="F",1,0)</f>
        <v>1</v>
      </c>
    </row>
    <row r="5627" spans="1:13" x14ac:dyDescent="0.55000000000000004">
      <c r="A5627">
        <v>27</v>
      </c>
      <c r="B5627" s="1" t="s">
        <v>564</v>
      </c>
      <c r="C5627" s="1" t="s">
        <v>0</v>
      </c>
      <c r="D5627">
        <v>7</v>
      </c>
      <c r="E5627" s="1" t="s">
        <v>93</v>
      </c>
      <c r="F5627">
        <v>7</v>
      </c>
      <c r="G5627" s="1" t="s">
        <v>377</v>
      </c>
      <c r="H5627" s="1" t="s">
        <v>29</v>
      </c>
      <c r="I5627">
        <v>3</v>
      </c>
      <c r="J5627" s="1" t="str">
        <f>+VLOOKUP(bloques1a3[[#This Row],[respuesta]],respuestas.emociones[],2,0)</f>
        <v>asco</v>
      </c>
      <c r="K5627" s="1">
        <f>+VLOOKUP(bloques1a3[[#This Row],[niño]],BD.niños[[Código]:[edad]],5,0)</f>
        <v>10</v>
      </c>
      <c r="L5627" s="1">
        <f>+IF(bloques1a3[[#This Row],[correcta]]=bloques1a3[[#This Row],[respuesta]],1,0)</f>
        <v>1</v>
      </c>
      <c r="M5627" s="1">
        <f>+IF(bloques1a3[[#This Row],[Sexo]]="F",1,0)</f>
        <v>1</v>
      </c>
    </row>
    <row r="5628" spans="1:13" x14ac:dyDescent="0.55000000000000004">
      <c r="A5628">
        <v>27</v>
      </c>
      <c r="B5628" s="1" t="s">
        <v>564</v>
      </c>
      <c r="C5628" s="1" t="s">
        <v>0</v>
      </c>
      <c r="D5628">
        <v>7</v>
      </c>
      <c r="E5628" s="1" t="s">
        <v>97</v>
      </c>
      <c r="F5628">
        <v>7</v>
      </c>
      <c r="G5628" s="1" t="s">
        <v>377</v>
      </c>
      <c r="H5628" s="1" t="s">
        <v>29</v>
      </c>
      <c r="I5628">
        <v>3</v>
      </c>
      <c r="J5628" s="1" t="str">
        <f>+VLOOKUP(bloques1a3[[#This Row],[respuesta]],respuestas.emociones[],2,0)</f>
        <v>asco</v>
      </c>
      <c r="K5628" s="1">
        <f>+VLOOKUP(bloques1a3[[#This Row],[niño]],BD.niños[[Código]:[edad]],5,0)</f>
        <v>10</v>
      </c>
      <c r="L5628" s="1">
        <f>+IF(bloques1a3[[#This Row],[correcta]]=bloques1a3[[#This Row],[respuesta]],1,0)</f>
        <v>1</v>
      </c>
      <c r="M5628" s="1">
        <f>+IF(bloques1a3[[#This Row],[Sexo]]="F",1,0)</f>
        <v>1</v>
      </c>
    </row>
    <row r="5629" spans="1:13" x14ac:dyDescent="0.55000000000000004">
      <c r="A5629">
        <v>27</v>
      </c>
      <c r="B5629" s="1" t="s">
        <v>564</v>
      </c>
      <c r="C5629" s="1" t="s">
        <v>0</v>
      </c>
      <c r="D5629">
        <v>7</v>
      </c>
      <c r="E5629" s="1" t="s">
        <v>101</v>
      </c>
      <c r="F5629">
        <v>7</v>
      </c>
      <c r="G5629" s="1" t="s">
        <v>377</v>
      </c>
      <c r="H5629" s="1" t="s">
        <v>29</v>
      </c>
      <c r="I5629">
        <v>3</v>
      </c>
      <c r="J5629" s="1" t="str">
        <f>+VLOOKUP(bloques1a3[[#This Row],[respuesta]],respuestas.emociones[],2,0)</f>
        <v>asco</v>
      </c>
      <c r="K5629" s="1">
        <f>+VLOOKUP(bloques1a3[[#This Row],[niño]],BD.niños[[Código]:[edad]],5,0)</f>
        <v>10</v>
      </c>
      <c r="L5629" s="1">
        <f>+IF(bloques1a3[[#This Row],[correcta]]=bloques1a3[[#This Row],[respuesta]],1,0)</f>
        <v>1</v>
      </c>
      <c r="M5629" s="1">
        <f>+IF(bloques1a3[[#This Row],[Sexo]]="F",1,0)</f>
        <v>1</v>
      </c>
    </row>
    <row r="5630" spans="1:13" x14ac:dyDescent="0.55000000000000004">
      <c r="A5630">
        <v>27</v>
      </c>
      <c r="B5630" s="1" t="s">
        <v>564</v>
      </c>
      <c r="C5630" s="1" t="s">
        <v>0</v>
      </c>
      <c r="D5630">
        <v>7</v>
      </c>
      <c r="E5630" s="1" t="s">
        <v>150</v>
      </c>
      <c r="F5630">
        <v>7</v>
      </c>
      <c r="G5630" s="1" t="s">
        <v>375</v>
      </c>
      <c r="H5630" s="1" t="s">
        <v>29</v>
      </c>
      <c r="I5630">
        <v>3</v>
      </c>
      <c r="J5630" s="1" t="str">
        <f>+VLOOKUP(bloques1a3[[#This Row],[respuesta]],respuestas.emociones[],2,0)</f>
        <v>asco</v>
      </c>
      <c r="K5630" s="1">
        <f>+VLOOKUP(bloques1a3[[#This Row],[niño]],BD.niños[[Código]:[edad]],5,0)</f>
        <v>6</v>
      </c>
      <c r="L5630" s="1">
        <f>+IF(bloques1a3[[#This Row],[correcta]]=bloques1a3[[#This Row],[respuesta]],1,0)</f>
        <v>1</v>
      </c>
      <c r="M5630" s="1">
        <f>+IF(bloques1a3[[#This Row],[Sexo]]="F",1,0)</f>
        <v>1</v>
      </c>
    </row>
    <row r="5631" spans="1:13" x14ac:dyDescent="0.55000000000000004">
      <c r="A5631">
        <v>27</v>
      </c>
      <c r="B5631" s="1" t="s">
        <v>564</v>
      </c>
      <c r="C5631" s="1" t="s">
        <v>0</v>
      </c>
      <c r="D5631">
        <v>7</v>
      </c>
      <c r="E5631" s="1" t="s">
        <v>153</v>
      </c>
      <c r="F5631">
        <v>7</v>
      </c>
      <c r="G5631" s="1" t="s">
        <v>376</v>
      </c>
      <c r="H5631" s="1" t="s">
        <v>28</v>
      </c>
      <c r="I5631">
        <v>3</v>
      </c>
      <c r="J5631" s="1" t="str">
        <f>+VLOOKUP(bloques1a3[[#This Row],[respuesta]],respuestas.emociones[],2,0)</f>
        <v>asco</v>
      </c>
      <c r="K5631" s="1">
        <f>+VLOOKUP(bloques1a3[[#This Row],[niño]],BD.niños[[Código]:[edad]],5,0)</f>
        <v>7</v>
      </c>
      <c r="L5631" s="1">
        <f>+IF(bloques1a3[[#This Row],[correcta]]=bloques1a3[[#This Row],[respuesta]],1,0)</f>
        <v>1</v>
      </c>
      <c r="M5631" s="1">
        <f>+IF(bloques1a3[[#This Row],[Sexo]]="F",1,0)</f>
        <v>0</v>
      </c>
    </row>
    <row r="5632" spans="1:13" x14ac:dyDescent="0.55000000000000004">
      <c r="A5632">
        <v>27</v>
      </c>
      <c r="B5632" s="1" t="s">
        <v>564</v>
      </c>
      <c r="C5632" s="1" t="s">
        <v>0</v>
      </c>
      <c r="D5632">
        <v>7</v>
      </c>
      <c r="E5632" s="1" t="s">
        <v>157</v>
      </c>
      <c r="F5632">
        <v>7</v>
      </c>
      <c r="G5632" s="1" t="s">
        <v>376</v>
      </c>
      <c r="H5632" s="1" t="s">
        <v>28</v>
      </c>
      <c r="I5632">
        <v>3</v>
      </c>
      <c r="J5632" s="1" t="str">
        <f>+VLOOKUP(bloques1a3[[#This Row],[respuesta]],respuestas.emociones[],2,0)</f>
        <v>asco</v>
      </c>
      <c r="K5632" s="1">
        <f>+VLOOKUP(bloques1a3[[#This Row],[niño]],BD.niños[[Código]:[edad]],5,0)</f>
        <v>7</v>
      </c>
      <c r="L5632" s="1">
        <f>+IF(bloques1a3[[#This Row],[correcta]]=bloques1a3[[#This Row],[respuesta]],1,0)</f>
        <v>1</v>
      </c>
      <c r="M5632" s="1">
        <f>+IF(bloques1a3[[#This Row],[Sexo]]="F",1,0)</f>
        <v>0</v>
      </c>
    </row>
    <row r="5633" spans="1:13" x14ac:dyDescent="0.55000000000000004">
      <c r="A5633">
        <v>27</v>
      </c>
      <c r="B5633" s="1" t="s">
        <v>564</v>
      </c>
      <c r="C5633" s="1" t="s">
        <v>0</v>
      </c>
      <c r="D5633">
        <v>7</v>
      </c>
      <c r="E5633" s="1" t="s">
        <v>164</v>
      </c>
      <c r="F5633">
        <v>7</v>
      </c>
      <c r="G5633" s="1" t="s">
        <v>375</v>
      </c>
      <c r="H5633" s="1" t="s">
        <v>28</v>
      </c>
      <c r="I5633">
        <v>3</v>
      </c>
      <c r="J5633" s="1" t="str">
        <f>+VLOOKUP(bloques1a3[[#This Row],[respuesta]],respuestas.emociones[],2,0)</f>
        <v>asco</v>
      </c>
      <c r="K5633" s="1">
        <f>+VLOOKUP(bloques1a3[[#This Row],[niño]],BD.niños[[Código]:[edad]],5,0)</f>
        <v>6</v>
      </c>
      <c r="L5633" s="1">
        <f>+IF(bloques1a3[[#This Row],[correcta]]=bloques1a3[[#This Row],[respuesta]],1,0)</f>
        <v>1</v>
      </c>
      <c r="M5633" s="1">
        <f>+IF(bloques1a3[[#This Row],[Sexo]]="F",1,0)</f>
        <v>0</v>
      </c>
    </row>
    <row r="5634" spans="1:13" x14ac:dyDescent="0.55000000000000004">
      <c r="A5634">
        <v>27</v>
      </c>
      <c r="B5634" s="1" t="s">
        <v>564</v>
      </c>
      <c r="C5634" s="1" t="s">
        <v>0</v>
      </c>
      <c r="D5634">
        <v>7</v>
      </c>
      <c r="E5634" s="1" t="s">
        <v>165</v>
      </c>
      <c r="F5634">
        <v>7</v>
      </c>
      <c r="G5634" s="1" t="s">
        <v>375</v>
      </c>
      <c r="H5634" s="1" t="s">
        <v>28</v>
      </c>
      <c r="I5634">
        <v>3</v>
      </c>
      <c r="J5634" s="1" t="str">
        <f>+VLOOKUP(bloques1a3[[#This Row],[respuesta]],respuestas.emociones[],2,0)</f>
        <v>asco</v>
      </c>
      <c r="K5634" s="1">
        <f>+VLOOKUP(bloques1a3[[#This Row],[niño]],BD.niños[[Código]:[edad]],5,0)</f>
        <v>5</v>
      </c>
      <c r="L5634" s="1">
        <f>+IF(bloques1a3[[#This Row],[correcta]]=bloques1a3[[#This Row],[respuesta]],1,0)</f>
        <v>1</v>
      </c>
      <c r="M5634" s="1">
        <f>+IF(bloques1a3[[#This Row],[Sexo]]="F",1,0)</f>
        <v>0</v>
      </c>
    </row>
    <row r="5635" spans="1:13" x14ac:dyDescent="0.55000000000000004">
      <c r="A5635">
        <v>27</v>
      </c>
      <c r="B5635" s="1" t="s">
        <v>564</v>
      </c>
      <c r="C5635" s="1" t="s">
        <v>0</v>
      </c>
      <c r="D5635">
        <v>7</v>
      </c>
      <c r="E5635" s="1" t="s">
        <v>168</v>
      </c>
      <c r="F5635">
        <v>4</v>
      </c>
      <c r="G5635" s="1" t="s">
        <v>376</v>
      </c>
      <c r="H5635" s="1" t="s">
        <v>29</v>
      </c>
      <c r="I5635">
        <v>3</v>
      </c>
      <c r="J5635" s="1" t="str">
        <f>+VLOOKUP(bloques1a3[[#This Row],[respuesta]],respuestas.emociones[],2,0)</f>
        <v>enojo</v>
      </c>
      <c r="K5635" s="1">
        <f>+VLOOKUP(bloques1a3[[#This Row],[niño]],BD.niños[[Código]:[edad]],5,0)</f>
        <v>7</v>
      </c>
      <c r="L5635" s="1">
        <f>+IF(bloques1a3[[#This Row],[correcta]]=bloques1a3[[#This Row],[respuesta]],1,0)</f>
        <v>0</v>
      </c>
      <c r="M5635" s="1">
        <f>+IF(bloques1a3[[#This Row],[Sexo]]="F",1,0)</f>
        <v>1</v>
      </c>
    </row>
    <row r="5636" spans="1:13" x14ac:dyDescent="0.55000000000000004">
      <c r="A5636">
        <v>27</v>
      </c>
      <c r="B5636" s="1" t="s">
        <v>564</v>
      </c>
      <c r="C5636" s="1" t="s">
        <v>0</v>
      </c>
      <c r="D5636">
        <v>7</v>
      </c>
      <c r="E5636" s="1" t="s">
        <v>172</v>
      </c>
      <c r="F5636">
        <v>7</v>
      </c>
      <c r="G5636" s="1" t="s">
        <v>376</v>
      </c>
      <c r="H5636" s="1" t="s">
        <v>29</v>
      </c>
      <c r="I5636">
        <v>3</v>
      </c>
      <c r="J5636" s="1" t="str">
        <f>+VLOOKUP(bloques1a3[[#This Row],[respuesta]],respuestas.emociones[],2,0)</f>
        <v>asco</v>
      </c>
      <c r="K5636" s="1">
        <f>+VLOOKUP(bloques1a3[[#This Row],[niño]],BD.niños[[Código]:[edad]],5,0)</f>
        <v>8</v>
      </c>
      <c r="L5636" s="1">
        <f>+IF(bloques1a3[[#This Row],[correcta]]=bloques1a3[[#This Row],[respuesta]],1,0)</f>
        <v>1</v>
      </c>
      <c r="M5636" s="1">
        <f>+IF(bloques1a3[[#This Row],[Sexo]]="F",1,0)</f>
        <v>1</v>
      </c>
    </row>
    <row r="5637" spans="1:13" x14ac:dyDescent="0.55000000000000004">
      <c r="A5637">
        <v>27</v>
      </c>
      <c r="B5637" s="1" t="s">
        <v>564</v>
      </c>
      <c r="C5637" s="1" t="s">
        <v>0</v>
      </c>
      <c r="D5637">
        <v>7</v>
      </c>
      <c r="E5637" s="1" t="s">
        <v>176</v>
      </c>
      <c r="F5637">
        <v>7</v>
      </c>
      <c r="G5637" s="1" t="s">
        <v>375</v>
      </c>
      <c r="H5637" s="1" t="s">
        <v>29</v>
      </c>
      <c r="I5637">
        <v>3</v>
      </c>
      <c r="J5637" s="1" t="str">
        <f>+VLOOKUP(bloques1a3[[#This Row],[respuesta]],respuestas.emociones[],2,0)</f>
        <v>asco</v>
      </c>
      <c r="K5637" s="1">
        <f>+VLOOKUP(bloques1a3[[#This Row],[niño]],BD.niños[[Código]:[edad]],5,0)</f>
        <v>5</v>
      </c>
      <c r="L5637" s="1">
        <f>+IF(bloques1a3[[#This Row],[correcta]]=bloques1a3[[#This Row],[respuesta]],1,0)</f>
        <v>1</v>
      </c>
      <c r="M5637" s="1">
        <f>+IF(bloques1a3[[#This Row],[Sexo]]="F",1,0)</f>
        <v>1</v>
      </c>
    </row>
    <row r="5638" spans="1:13" x14ac:dyDescent="0.55000000000000004">
      <c r="A5638">
        <v>27</v>
      </c>
      <c r="B5638" s="1" t="s">
        <v>564</v>
      </c>
      <c r="C5638" s="1" t="s">
        <v>0</v>
      </c>
      <c r="D5638">
        <v>7</v>
      </c>
      <c r="E5638" s="1" t="s">
        <v>180</v>
      </c>
      <c r="F5638">
        <v>7</v>
      </c>
      <c r="G5638" s="1" t="s">
        <v>376</v>
      </c>
      <c r="H5638" s="1" t="s">
        <v>29</v>
      </c>
      <c r="I5638">
        <v>3</v>
      </c>
      <c r="J5638" s="1" t="str">
        <f>+VLOOKUP(bloques1a3[[#This Row],[respuesta]],respuestas.emociones[],2,0)</f>
        <v>asco</v>
      </c>
      <c r="K5638" s="1">
        <f>+VLOOKUP(bloques1a3[[#This Row],[niño]],BD.niños[[Código]:[edad]],5,0)</f>
        <v>8</v>
      </c>
      <c r="L5638" s="1">
        <f>+IF(bloques1a3[[#This Row],[correcta]]=bloques1a3[[#This Row],[respuesta]],1,0)</f>
        <v>1</v>
      </c>
      <c r="M5638" s="1">
        <f>+IF(bloques1a3[[#This Row],[Sexo]]="F",1,0)</f>
        <v>1</v>
      </c>
    </row>
    <row r="5639" spans="1:13" x14ac:dyDescent="0.55000000000000004">
      <c r="A5639">
        <v>27</v>
      </c>
      <c r="B5639" s="1" t="s">
        <v>564</v>
      </c>
      <c r="C5639" s="1" t="s">
        <v>0</v>
      </c>
      <c r="D5639">
        <v>7</v>
      </c>
      <c r="E5639" s="1" t="s">
        <v>234</v>
      </c>
      <c r="F5639">
        <v>7</v>
      </c>
      <c r="G5639" s="1" t="s">
        <v>377</v>
      </c>
      <c r="H5639" s="1" t="s">
        <v>28</v>
      </c>
      <c r="I5639">
        <v>3</v>
      </c>
      <c r="J5639" s="1" t="str">
        <f>+VLOOKUP(bloques1a3[[#This Row],[respuesta]],respuestas.emociones[],2,0)</f>
        <v>asco</v>
      </c>
      <c r="K5639" s="1">
        <f>+VLOOKUP(bloques1a3[[#This Row],[niño]],BD.niños[[Código]:[edad]],5,0)</f>
        <v>10</v>
      </c>
      <c r="L5639" s="1">
        <f>+IF(bloques1a3[[#This Row],[correcta]]=bloques1a3[[#This Row],[respuesta]],1,0)</f>
        <v>1</v>
      </c>
      <c r="M5639" s="1">
        <f>+IF(bloques1a3[[#This Row],[Sexo]]="F",1,0)</f>
        <v>0</v>
      </c>
    </row>
    <row r="5640" spans="1:13" x14ac:dyDescent="0.55000000000000004">
      <c r="A5640">
        <v>27</v>
      </c>
      <c r="B5640" s="1" t="s">
        <v>564</v>
      </c>
      <c r="C5640" s="1" t="s">
        <v>0</v>
      </c>
      <c r="D5640">
        <v>7</v>
      </c>
      <c r="E5640" s="1" t="s">
        <v>238</v>
      </c>
      <c r="F5640">
        <v>7</v>
      </c>
      <c r="G5640" s="1" t="s">
        <v>377</v>
      </c>
      <c r="H5640" s="1" t="s">
        <v>28</v>
      </c>
      <c r="I5640">
        <v>3</v>
      </c>
      <c r="J5640" s="1" t="str">
        <f>+VLOOKUP(bloques1a3[[#This Row],[respuesta]],respuestas.emociones[],2,0)</f>
        <v>asco</v>
      </c>
      <c r="K5640" s="1">
        <f>+VLOOKUP(bloques1a3[[#This Row],[niño]],BD.niños[[Código]:[edad]],5,0)</f>
        <v>10</v>
      </c>
      <c r="L5640" s="1">
        <f>+IF(bloques1a3[[#This Row],[correcta]]=bloques1a3[[#This Row],[respuesta]],1,0)</f>
        <v>1</v>
      </c>
      <c r="M5640" s="1">
        <f>+IF(bloques1a3[[#This Row],[Sexo]]="F",1,0)</f>
        <v>0</v>
      </c>
    </row>
    <row r="5641" spans="1:13" x14ac:dyDescent="0.55000000000000004">
      <c r="A5641">
        <v>27</v>
      </c>
      <c r="B5641" s="1" t="s">
        <v>564</v>
      </c>
      <c r="C5641" s="1" t="s">
        <v>0</v>
      </c>
      <c r="D5641">
        <v>7</v>
      </c>
      <c r="E5641" s="1" t="s">
        <v>241</v>
      </c>
      <c r="F5641">
        <v>7</v>
      </c>
      <c r="G5641" s="1" t="s">
        <v>377</v>
      </c>
      <c r="H5641" s="1" t="s">
        <v>29</v>
      </c>
      <c r="I5641">
        <v>3</v>
      </c>
      <c r="J5641" s="1" t="str">
        <f>+VLOOKUP(bloques1a3[[#This Row],[respuesta]],respuestas.emociones[],2,0)</f>
        <v>asco</v>
      </c>
      <c r="K5641" s="1">
        <f>+VLOOKUP(bloques1a3[[#This Row],[niño]],BD.niños[[Código]:[edad]],5,0)</f>
        <v>10</v>
      </c>
      <c r="L5641" s="1">
        <f>+IF(bloques1a3[[#This Row],[correcta]]=bloques1a3[[#This Row],[respuesta]],1,0)</f>
        <v>1</v>
      </c>
      <c r="M5641" s="1">
        <f>+IF(bloques1a3[[#This Row],[Sexo]]="F",1,0)</f>
        <v>1</v>
      </c>
    </row>
    <row r="5642" spans="1:13" x14ac:dyDescent="0.55000000000000004">
      <c r="A5642">
        <v>27</v>
      </c>
      <c r="B5642" s="1" t="s">
        <v>564</v>
      </c>
      <c r="C5642" s="1" t="s">
        <v>0</v>
      </c>
      <c r="D5642">
        <v>7</v>
      </c>
      <c r="E5642" s="1" t="s">
        <v>245</v>
      </c>
      <c r="F5642">
        <v>7</v>
      </c>
      <c r="G5642" s="1" t="s">
        <v>376</v>
      </c>
      <c r="H5642" s="1" t="s">
        <v>28</v>
      </c>
      <c r="I5642">
        <v>3</v>
      </c>
      <c r="J5642" s="1" t="str">
        <f>+VLOOKUP(bloques1a3[[#This Row],[respuesta]],respuestas.emociones[],2,0)</f>
        <v>asco</v>
      </c>
      <c r="K5642" s="1">
        <f>+VLOOKUP(bloques1a3[[#This Row],[niño]],BD.niños[[Código]:[edad]],5,0)</f>
        <v>8</v>
      </c>
      <c r="L5642" s="1">
        <f>+IF(bloques1a3[[#This Row],[correcta]]=bloques1a3[[#This Row],[respuesta]],1,0)</f>
        <v>1</v>
      </c>
      <c r="M5642" s="1">
        <f>+IF(bloques1a3[[#This Row],[Sexo]]="F",1,0)</f>
        <v>0</v>
      </c>
    </row>
    <row r="5643" spans="1:13" x14ac:dyDescent="0.55000000000000004">
      <c r="A5643">
        <v>27</v>
      </c>
      <c r="B5643" s="1" t="s">
        <v>564</v>
      </c>
      <c r="C5643" s="1" t="s">
        <v>0</v>
      </c>
      <c r="D5643">
        <v>7</v>
      </c>
      <c r="E5643" s="1" t="s">
        <v>249</v>
      </c>
      <c r="F5643">
        <v>7</v>
      </c>
      <c r="G5643" s="1" t="s">
        <v>375</v>
      </c>
      <c r="H5643" s="1" t="s">
        <v>28</v>
      </c>
      <c r="I5643">
        <v>3</v>
      </c>
      <c r="J5643" s="1" t="str">
        <f>+VLOOKUP(bloques1a3[[#This Row],[respuesta]],respuestas.emociones[],2,0)</f>
        <v>asco</v>
      </c>
      <c r="K5643" s="1">
        <f>+VLOOKUP(bloques1a3[[#This Row],[niño]],BD.niños[[Código]:[edad]],5,0)</f>
        <v>6</v>
      </c>
      <c r="L5643" s="1">
        <f>+IF(bloques1a3[[#This Row],[correcta]]=bloques1a3[[#This Row],[respuesta]],1,0)</f>
        <v>1</v>
      </c>
      <c r="M5643" s="1">
        <f>+IF(bloques1a3[[#This Row],[Sexo]]="F",1,0)</f>
        <v>0</v>
      </c>
    </row>
    <row r="5644" spans="1:13" x14ac:dyDescent="0.55000000000000004">
      <c r="A5644">
        <v>27</v>
      </c>
      <c r="B5644" s="1" t="s">
        <v>564</v>
      </c>
      <c r="C5644" s="1" t="s">
        <v>0</v>
      </c>
      <c r="D5644">
        <v>7</v>
      </c>
      <c r="E5644" s="1" t="s">
        <v>253</v>
      </c>
      <c r="F5644">
        <v>7</v>
      </c>
      <c r="G5644" s="1" t="s">
        <v>376</v>
      </c>
      <c r="H5644" s="1" t="s">
        <v>28</v>
      </c>
      <c r="I5644">
        <v>3</v>
      </c>
      <c r="J5644" s="1" t="str">
        <f>+VLOOKUP(bloques1a3[[#This Row],[respuesta]],respuestas.emociones[],2,0)</f>
        <v>asco</v>
      </c>
      <c r="K5644" s="1">
        <f>+VLOOKUP(bloques1a3[[#This Row],[niño]],BD.niños[[Código]:[edad]],5,0)</f>
        <v>7</v>
      </c>
      <c r="L5644" s="1">
        <f>+IF(bloques1a3[[#This Row],[correcta]]=bloques1a3[[#This Row],[respuesta]],1,0)</f>
        <v>1</v>
      </c>
      <c r="M5644" s="1">
        <f>+IF(bloques1a3[[#This Row],[Sexo]]="F",1,0)</f>
        <v>0</v>
      </c>
    </row>
    <row r="5645" spans="1:13" x14ac:dyDescent="0.55000000000000004">
      <c r="A5645">
        <v>27</v>
      </c>
      <c r="B5645" s="1" t="s">
        <v>564</v>
      </c>
      <c r="C5645" s="1" t="s">
        <v>0</v>
      </c>
      <c r="D5645">
        <v>7</v>
      </c>
      <c r="E5645" s="1" t="s">
        <v>257</v>
      </c>
      <c r="F5645">
        <v>7</v>
      </c>
      <c r="G5645" s="1" t="s">
        <v>376</v>
      </c>
      <c r="H5645" s="1" t="s">
        <v>28</v>
      </c>
      <c r="I5645">
        <v>3</v>
      </c>
      <c r="J5645" s="1" t="str">
        <f>+VLOOKUP(bloques1a3[[#This Row],[respuesta]],respuestas.emociones[],2,0)</f>
        <v>asco</v>
      </c>
      <c r="K5645" s="1">
        <f>+VLOOKUP(bloques1a3[[#This Row],[niño]],BD.niños[[Código]:[edad]],5,0)</f>
        <v>8</v>
      </c>
      <c r="L5645" s="1">
        <f>+IF(bloques1a3[[#This Row],[correcta]]=bloques1a3[[#This Row],[respuesta]],1,0)</f>
        <v>1</v>
      </c>
      <c r="M5645" s="1">
        <f>+IF(bloques1a3[[#This Row],[Sexo]]="F",1,0)</f>
        <v>0</v>
      </c>
    </row>
    <row r="5646" spans="1:13" x14ac:dyDescent="0.55000000000000004">
      <c r="A5646">
        <v>27</v>
      </c>
      <c r="B5646" s="1" t="s">
        <v>564</v>
      </c>
      <c r="C5646" s="1" t="s">
        <v>0</v>
      </c>
      <c r="D5646">
        <v>7</v>
      </c>
      <c r="E5646" s="1" t="s">
        <v>299</v>
      </c>
      <c r="F5646">
        <v>7</v>
      </c>
      <c r="G5646" s="1" t="s">
        <v>376</v>
      </c>
      <c r="H5646" s="1" t="s">
        <v>28</v>
      </c>
      <c r="I5646">
        <v>3</v>
      </c>
      <c r="J5646" s="1" t="str">
        <f>+VLOOKUP(bloques1a3[[#This Row],[respuesta]],respuestas.emociones[],2,0)</f>
        <v>asco</v>
      </c>
      <c r="K5646" s="1">
        <f>+VLOOKUP(bloques1a3[[#This Row],[niño]],BD.niños[[Código]:[edad]],5,0)</f>
        <v>8</v>
      </c>
      <c r="L5646" s="1">
        <f>+IF(bloques1a3[[#This Row],[correcta]]=bloques1a3[[#This Row],[respuesta]],1,0)</f>
        <v>1</v>
      </c>
      <c r="M5646" s="1">
        <f>+IF(bloques1a3[[#This Row],[Sexo]]="F",1,0)</f>
        <v>0</v>
      </c>
    </row>
    <row r="5647" spans="1:13" x14ac:dyDescent="0.55000000000000004">
      <c r="A5647">
        <v>27</v>
      </c>
      <c r="B5647" s="1" t="s">
        <v>564</v>
      </c>
      <c r="C5647" s="1" t="s">
        <v>0</v>
      </c>
      <c r="D5647">
        <v>7</v>
      </c>
      <c r="E5647" s="1" t="s">
        <v>301</v>
      </c>
      <c r="F5647">
        <v>7</v>
      </c>
      <c r="G5647" s="1" t="s">
        <v>375</v>
      </c>
      <c r="H5647" s="1" t="s">
        <v>28</v>
      </c>
      <c r="I5647">
        <v>3</v>
      </c>
      <c r="J5647" s="1" t="str">
        <f>+VLOOKUP(bloques1a3[[#This Row],[respuesta]],respuestas.emociones[],2,0)</f>
        <v>asco</v>
      </c>
      <c r="K5647" s="1">
        <f>+VLOOKUP(bloques1a3[[#This Row],[niño]],BD.niños[[Código]:[edad]],5,0)</f>
        <v>5</v>
      </c>
      <c r="L5647" s="1">
        <f>+IF(bloques1a3[[#This Row],[correcta]]=bloques1a3[[#This Row],[respuesta]],1,0)</f>
        <v>1</v>
      </c>
      <c r="M5647" s="1">
        <f>+IF(bloques1a3[[#This Row],[Sexo]]="F",1,0)</f>
        <v>0</v>
      </c>
    </row>
    <row r="5648" spans="1:13" x14ac:dyDescent="0.55000000000000004">
      <c r="A5648">
        <v>27</v>
      </c>
      <c r="B5648" s="1" t="s">
        <v>564</v>
      </c>
      <c r="C5648" s="1" t="s">
        <v>0</v>
      </c>
      <c r="D5648">
        <v>7</v>
      </c>
      <c r="E5648" s="1" t="s">
        <v>305</v>
      </c>
      <c r="F5648">
        <v>7</v>
      </c>
      <c r="G5648" s="1" t="s">
        <v>376</v>
      </c>
      <c r="H5648" s="1" t="s">
        <v>28</v>
      </c>
      <c r="I5648">
        <v>3</v>
      </c>
      <c r="J5648" s="1" t="str">
        <f>+VLOOKUP(bloques1a3[[#This Row],[respuesta]],respuestas.emociones[],2,0)</f>
        <v>asco</v>
      </c>
      <c r="K5648" s="1">
        <f>+VLOOKUP(bloques1a3[[#This Row],[niño]],BD.niños[[Código]:[edad]],5,0)</f>
        <v>8</v>
      </c>
      <c r="L5648" s="1">
        <f>+IF(bloques1a3[[#This Row],[correcta]]=bloques1a3[[#This Row],[respuesta]],1,0)</f>
        <v>1</v>
      </c>
      <c r="M5648" s="1">
        <f>+IF(bloques1a3[[#This Row],[Sexo]]="F",1,0)</f>
        <v>0</v>
      </c>
    </row>
    <row r="5649" spans="1:13" x14ac:dyDescent="0.55000000000000004">
      <c r="A5649">
        <v>27</v>
      </c>
      <c r="B5649" s="1" t="s">
        <v>564</v>
      </c>
      <c r="C5649" s="1" t="s">
        <v>0</v>
      </c>
      <c r="D5649">
        <v>7</v>
      </c>
      <c r="E5649" s="1" t="s">
        <v>308</v>
      </c>
      <c r="F5649">
        <v>7</v>
      </c>
      <c r="G5649" s="1" t="s">
        <v>377</v>
      </c>
      <c r="H5649" s="1" t="s">
        <v>28</v>
      </c>
      <c r="I5649">
        <v>3</v>
      </c>
      <c r="J5649" s="1" t="str">
        <f>+VLOOKUP(bloques1a3[[#This Row],[respuesta]],respuestas.emociones[],2,0)</f>
        <v>asco</v>
      </c>
      <c r="K5649" s="1">
        <f>+VLOOKUP(bloques1a3[[#This Row],[niño]],BD.niños[[Código]:[edad]],5,0)</f>
        <v>9</v>
      </c>
      <c r="L5649" s="1">
        <f>+IF(bloques1a3[[#This Row],[correcta]]=bloques1a3[[#This Row],[respuesta]],1,0)</f>
        <v>1</v>
      </c>
      <c r="M5649" s="1">
        <f>+IF(bloques1a3[[#This Row],[Sexo]]="F",1,0)</f>
        <v>0</v>
      </c>
    </row>
    <row r="5650" spans="1:13" x14ac:dyDescent="0.55000000000000004">
      <c r="A5650">
        <v>27</v>
      </c>
      <c r="B5650" s="1" t="s">
        <v>564</v>
      </c>
      <c r="C5650" s="1" t="s">
        <v>0</v>
      </c>
      <c r="D5650">
        <v>7</v>
      </c>
      <c r="E5650" s="1" t="s">
        <v>311</v>
      </c>
      <c r="F5650">
        <v>7</v>
      </c>
      <c r="G5650" s="1" t="s">
        <v>377</v>
      </c>
      <c r="H5650" s="1" t="s">
        <v>28</v>
      </c>
      <c r="I5650">
        <v>3</v>
      </c>
      <c r="J5650" s="1" t="str">
        <f>+VLOOKUP(bloques1a3[[#This Row],[respuesta]],respuestas.emociones[],2,0)</f>
        <v>asco</v>
      </c>
      <c r="K5650" s="1">
        <f>+VLOOKUP(bloques1a3[[#This Row],[niño]],BD.niños[[Código]:[edad]],5,0)</f>
        <v>10</v>
      </c>
      <c r="L5650" s="1">
        <f>+IF(bloques1a3[[#This Row],[correcta]]=bloques1a3[[#This Row],[respuesta]],1,0)</f>
        <v>1</v>
      </c>
      <c r="M5650" s="1">
        <f>+IF(bloques1a3[[#This Row],[Sexo]]="F",1,0)</f>
        <v>0</v>
      </c>
    </row>
    <row r="5651" spans="1:13" x14ac:dyDescent="0.55000000000000004">
      <c r="A5651">
        <v>27</v>
      </c>
      <c r="B5651" s="1" t="s">
        <v>564</v>
      </c>
      <c r="C5651" s="1" t="s">
        <v>0</v>
      </c>
      <c r="D5651">
        <v>7</v>
      </c>
      <c r="E5651" s="1" t="s">
        <v>314</v>
      </c>
      <c r="F5651">
        <v>7</v>
      </c>
      <c r="G5651" s="1" t="s">
        <v>377</v>
      </c>
      <c r="H5651" s="1" t="s">
        <v>28</v>
      </c>
      <c r="I5651">
        <v>3</v>
      </c>
      <c r="J5651" s="1" t="str">
        <f>+VLOOKUP(bloques1a3[[#This Row],[respuesta]],respuestas.emociones[],2,0)</f>
        <v>asco</v>
      </c>
      <c r="K5651" s="1">
        <f>+VLOOKUP(bloques1a3[[#This Row],[niño]],BD.niños[[Código]:[edad]],5,0)</f>
        <v>10</v>
      </c>
      <c r="L5651" s="1">
        <f>+IF(bloques1a3[[#This Row],[correcta]]=bloques1a3[[#This Row],[respuesta]],1,0)</f>
        <v>1</v>
      </c>
      <c r="M5651" s="1">
        <f>+IF(bloques1a3[[#This Row],[Sexo]]="F",1,0)</f>
        <v>0</v>
      </c>
    </row>
    <row r="5652" spans="1:13" x14ac:dyDescent="0.55000000000000004">
      <c r="A5652">
        <v>27</v>
      </c>
      <c r="B5652" s="1" t="s">
        <v>564</v>
      </c>
      <c r="C5652" s="1" t="s">
        <v>0</v>
      </c>
      <c r="D5652">
        <v>7</v>
      </c>
      <c r="E5652" s="1" t="s">
        <v>372</v>
      </c>
      <c r="F5652">
        <v>7</v>
      </c>
      <c r="G5652" s="1" t="s">
        <v>377</v>
      </c>
      <c r="H5652" s="1" t="s">
        <v>28</v>
      </c>
      <c r="I5652">
        <v>3</v>
      </c>
      <c r="J5652" s="1" t="str">
        <f>+VLOOKUP(bloques1a3[[#This Row],[respuesta]],respuestas.emociones[],2,0)</f>
        <v>asco</v>
      </c>
      <c r="K5652" s="1">
        <f>+VLOOKUP(bloques1a3[[#This Row],[niño]],BD.niños[[Código]:[edad]],5,0)</f>
        <v>9</v>
      </c>
      <c r="L5652" s="1">
        <f>+IF(bloques1a3[[#This Row],[correcta]]=bloques1a3[[#This Row],[respuesta]],1,0)</f>
        <v>1</v>
      </c>
      <c r="M5652" s="1">
        <f>+IF(bloques1a3[[#This Row],[Sexo]]="F",1,0)</f>
        <v>0</v>
      </c>
    </row>
    <row r="5653" spans="1:13" x14ac:dyDescent="0.55000000000000004">
      <c r="A5653">
        <v>27</v>
      </c>
      <c r="B5653" s="1" t="s">
        <v>564</v>
      </c>
      <c r="C5653" s="1" t="s">
        <v>0</v>
      </c>
      <c r="D5653">
        <v>7</v>
      </c>
      <c r="E5653" s="1" t="s">
        <v>337</v>
      </c>
      <c r="F5653">
        <v>7</v>
      </c>
      <c r="G5653" s="1" t="s">
        <v>376</v>
      </c>
      <c r="H5653" s="1" t="s">
        <v>28</v>
      </c>
      <c r="I5653">
        <v>3</v>
      </c>
      <c r="J5653" s="1" t="str">
        <f>+VLOOKUP(bloques1a3[[#This Row],[respuesta]],respuestas.emociones[],2,0)</f>
        <v>asco</v>
      </c>
      <c r="K5653" s="1">
        <f>+VLOOKUP(bloques1a3[[#This Row],[niño]],BD.niños[[Código]:[edad]],5,0)</f>
        <v>8</v>
      </c>
      <c r="L5653" s="1">
        <f>+IF(bloques1a3[[#This Row],[correcta]]=bloques1a3[[#This Row],[respuesta]],1,0)</f>
        <v>1</v>
      </c>
      <c r="M5653" s="1">
        <f>+IF(bloques1a3[[#This Row],[Sexo]]="F",1,0)</f>
        <v>0</v>
      </c>
    </row>
    <row r="5654" spans="1:13" x14ac:dyDescent="0.55000000000000004">
      <c r="A5654">
        <v>27</v>
      </c>
      <c r="B5654" s="1" t="s">
        <v>564</v>
      </c>
      <c r="C5654" s="1" t="s">
        <v>0</v>
      </c>
      <c r="D5654">
        <v>7</v>
      </c>
      <c r="E5654" s="1" t="s">
        <v>341</v>
      </c>
      <c r="F5654">
        <v>7</v>
      </c>
      <c r="G5654" s="1" t="s">
        <v>376</v>
      </c>
      <c r="H5654" s="1" t="s">
        <v>29</v>
      </c>
      <c r="I5654">
        <v>3</v>
      </c>
      <c r="J5654" s="1" t="str">
        <f>+VLOOKUP(bloques1a3[[#This Row],[respuesta]],respuestas.emociones[],2,0)</f>
        <v>asco</v>
      </c>
      <c r="K5654" s="1">
        <f>+VLOOKUP(bloques1a3[[#This Row],[niño]],BD.niños[[Código]:[edad]],5,0)</f>
        <v>8</v>
      </c>
      <c r="L5654" s="1">
        <f>+IF(bloques1a3[[#This Row],[correcta]]=bloques1a3[[#This Row],[respuesta]],1,0)</f>
        <v>1</v>
      </c>
      <c r="M5654" s="1">
        <f>+IF(bloques1a3[[#This Row],[Sexo]]="F",1,0)</f>
        <v>1</v>
      </c>
    </row>
    <row r="5655" spans="1:13" x14ac:dyDescent="0.55000000000000004">
      <c r="A5655">
        <v>27</v>
      </c>
      <c r="B5655" s="1" t="s">
        <v>564</v>
      </c>
      <c r="C5655" s="1" t="s">
        <v>0</v>
      </c>
      <c r="D5655">
        <v>7</v>
      </c>
      <c r="E5655" s="1" t="s">
        <v>344</v>
      </c>
      <c r="F5655">
        <v>7</v>
      </c>
      <c r="G5655" s="1" t="s">
        <v>375</v>
      </c>
      <c r="H5655" s="1" t="s">
        <v>29</v>
      </c>
      <c r="I5655">
        <v>3</v>
      </c>
      <c r="J5655" s="1" t="str">
        <f>+VLOOKUP(bloques1a3[[#This Row],[respuesta]],respuestas.emociones[],2,0)</f>
        <v>asco</v>
      </c>
      <c r="K5655" s="1">
        <f>+VLOOKUP(bloques1a3[[#This Row],[niño]],BD.niños[[Código]:[edad]],5,0)</f>
        <v>6</v>
      </c>
      <c r="L5655" s="1">
        <f>+IF(bloques1a3[[#This Row],[correcta]]=bloques1a3[[#This Row],[respuesta]],1,0)</f>
        <v>1</v>
      </c>
      <c r="M5655" s="1">
        <f>+IF(bloques1a3[[#This Row],[Sexo]]="F",1,0)</f>
        <v>1</v>
      </c>
    </row>
    <row r="5656" spans="1:13" x14ac:dyDescent="0.55000000000000004">
      <c r="A5656">
        <v>27</v>
      </c>
      <c r="B5656" s="1" t="s">
        <v>564</v>
      </c>
      <c r="C5656" s="1" t="s">
        <v>0</v>
      </c>
      <c r="D5656">
        <v>7</v>
      </c>
      <c r="E5656" s="1" t="s">
        <v>348</v>
      </c>
      <c r="F5656">
        <v>4</v>
      </c>
      <c r="G5656" s="1" t="s">
        <v>375</v>
      </c>
      <c r="H5656" s="1" t="s">
        <v>28</v>
      </c>
      <c r="I5656">
        <v>3</v>
      </c>
      <c r="J5656" s="1" t="str">
        <f>+VLOOKUP(bloques1a3[[#This Row],[respuesta]],respuestas.emociones[],2,0)</f>
        <v>enojo</v>
      </c>
      <c r="K5656" s="1">
        <f>+VLOOKUP(bloques1a3[[#This Row],[niño]],BD.niños[[Código]:[edad]],5,0)</f>
        <v>6</v>
      </c>
      <c r="L5656" s="1">
        <f>+IF(bloques1a3[[#This Row],[correcta]]=bloques1a3[[#This Row],[respuesta]],1,0)</f>
        <v>0</v>
      </c>
      <c r="M5656" s="1">
        <f>+IF(bloques1a3[[#This Row],[Sexo]]="F",1,0)</f>
        <v>0</v>
      </c>
    </row>
    <row r="5657" spans="1:13" x14ac:dyDescent="0.55000000000000004">
      <c r="A5657">
        <v>28</v>
      </c>
      <c r="B5657" s="1" t="s">
        <v>565</v>
      </c>
      <c r="C5657" s="1" t="s">
        <v>4</v>
      </c>
      <c r="D5657">
        <v>5</v>
      </c>
      <c r="E5657" s="1" t="s">
        <v>89</v>
      </c>
      <c r="F5657">
        <v>5</v>
      </c>
      <c r="G5657" s="1" t="s">
        <v>377</v>
      </c>
      <c r="H5657" s="1" t="s">
        <v>29</v>
      </c>
      <c r="I5657">
        <v>3</v>
      </c>
      <c r="J5657" s="1" t="str">
        <f>+VLOOKUP(bloques1a3[[#This Row],[respuesta]],respuestas.emociones[],2,0)</f>
        <v>miedo</v>
      </c>
      <c r="K5657" s="1">
        <f>+VLOOKUP(bloques1a3[[#This Row],[niño]],BD.niños[[Código]:[edad]],5,0)</f>
        <v>10</v>
      </c>
      <c r="L5657" s="1">
        <f>+IF(bloques1a3[[#This Row],[correcta]]=bloques1a3[[#This Row],[respuesta]],1,0)</f>
        <v>1</v>
      </c>
      <c r="M5657" s="1">
        <f>+IF(bloques1a3[[#This Row],[Sexo]]="F",1,0)</f>
        <v>1</v>
      </c>
    </row>
    <row r="5658" spans="1:13" x14ac:dyDescent="0.55000000000000004">
      <c r="A5658">
        <v>28</v>
      </c>
      <c r="B5658" s="1" t="s">
        <v>565</v>
      </c>
      <c r="C5658" s="1" t="s">
        <v>4</v>
      </c>
      <c r="D5658">
        <v>5</v>
      </c>
      <c r="E5658" s="1" t="s">
        <v>93</v>
      </c>
      <c r="F5658">
        <v>5</v>
      </c>
      <c r="G5658" s="1" t="s">
        <v>377</v>
      </c>
      <c r="H5658" s="1" t="s">
        <v>29</v>
      </c>
      <c r="I5658">
        <v>3</v>
      </c>
      <c r="J5658" s="1" t="str">
        <f>+VLOOKUP(bloques1a3[[#This Row],[respuesta]],respuestas.emociones[],2,0)</f>
        <v>miedo</v>
      </c>
      <c r="K5658" s="1">
        <f>+VLOOKUP(bloques1a3[[#This Row],[niño]],BD.niños[[Código]:[edad]],5,0)</f>
        <v>10</v>
      </c>
      <c r="L5658" s="1">
        <f>+IF(bloques1a3[[#This Row],[correcta]]=bloques1a3[[#This Row],[respuesta]],1,0)</f>
        <v>1</v>
      </c>
      <c r="M5658" s="1">
        <f>+IF(bloques1a3[[#This Row],[Sexo]]="F",1,0)</f>
        <v>1</v>
      </c>
    </row>
    <row r="5659" spans="1:13" x14ac:dyDescent="0.55000000000000004">
      <c r="A5659">
        <v>28</v>
      </c>
      <c r="B5659" s="1" t="s">
        <v>565</v>
      </c>
      <c r="C5659" s="1" t="s">
        <v>4</v>
      </c>
      <c r="D5659">
        <v>5</v>
      </c>
      <c r="E5659" s="1" t="s">
        <v>97</v>
      </c>
      <c r="F5659">
        <v>7</v>
      </c>
      <c r="G5659" s="1" t="s">
        <v>377</v>
      </c>
      <c r="H5659" s="1" t="s">
        <v>29</v>
      </c>
      <c r="I5659">
        <v>3</v>
      </c>
      <c r="J5659" s="1" t="str">
        <f>+VLOOKUP(bloques1a3[[#This Row],[respuesta]],respuestas.emociones[],2,0)</f>
        <v>asco</v>
      </c>
      <c r="K5659" s="1">
        <f>+VLOOKUP(bloques1a3[[#This Row],[niño]],BD.niños[[Código]:[edad]],5,0)</f>
        <v>10</v>
      </c>
      <c r="L5659" s="1">
        <f>+IF(bloques1a3[[#This Row],[correcta]]=bloques1a3[[#This Row],[respuesta]],1,0)</f>
        <v>0</v>
      </c>
      <c r="M5659" s="1">
        <f>+IF(bloques1a3[[#This Row],[Sexo]]="F",1,0)</f>
        <v>1</v>
      </c>
    </row>
    <row r="5660" spans="1:13" x14ac:dyDescent="0.55000000000000004">
      <c r="A5660">
        <v>28</v>
      </c>
      <c r="B5660" s="1" t="s">
        <v>565</v>
      </c>
      <c r="C5660" s="1" t="s">
        <v>4</v>
      </c>
      <c r="D5660">
        <v>5</v>
      </c>
      <c r="E5660" s="1" t="s">
        <v>101</v>
      </c>
      <c r="F5660">
        <v>5</v>
      </c>
      <c r="G5660" s="1" t="s">
        <v>377</v>
      </c>
      <c r="H5660" s="1" t="s">
        <v>29</v>
      </c>
      <c r="I5660">
        <v>3</v>
      </c>
      <c r="J5660" s="1" t="str">
        <f>+VLOOKUP(bloques1a3[[#This Row],[respuesta]],respuestas.emociones[],2,0)</f>
        <v>miedo</v>
      </c>
      <c r="K5660" s="1">
        <f>+VLOOKUP(bloques1a3[[#This Row],[niño]],BD.niños[[Código]:[edad]],5,0)</f>
        <v>10</v>
      </c>
      <c r="L5660" s="1">
        <f>+IF(bloques1a3[[#This Row],[correcta]]=bloques1a3[[#This Row],[respuesta]],1,0)</f>
        <v>1</v>
      </c>
      <c r="M5660" s="1">
        <f>+IF(bloques1a3[[#This Row],[Sexo]]="F",1,0)</f>
        <v>1</v>
      </c>
    </row>
    <row r="5661" spans="1:13" x14ac:dyDescent="0.55000000000000004">
      <c r="A5661">
        <v>28</v>
      </c>
      <c r="B5661" s="1" t="s">
        <v>565</v>
      </c>
      <c r="C5661" s="1" t="s">
        <v>4</v>
      </c>
      <c r="D5661">
        <v>5</v>
      </c>
      <c r="E5661" s="1" t="s">
        <v>150</v>
      </c>
      <c r="F5661">
        <v>5</v>
      </c>
      <c r="G5661" s="1" t="s">
        <v>375</v>
      </c>
      <c r="H5661" s="1" t="s">
        <v>29</v>
      </c>
      <c r="I5661">
        <v>3</v>
      </c>
      <c r="J5661" s="1" t="str">
        <f>+VLOOKUP(bloques1a3[[#This Row],[respuesta]],respuestas.emociones[],2,0)</f>
        <v>miedo</v>
      </c>
      <c r="K5661" s="1">
        <f>+VLOOKUP(bloques1a3[[#This Row],[niño]],BD.niños[[Código]:[edad]],5,0)</f>
        <v>6</v>
      </c>
      <c r="L5661" s="1">
        <f>+IF(bloques1a3[[#This Row],[correcta]]=bloques1a3[[#This Row],[respuesta]],1,0)</f>
        <v>1</v>
      </c>
      <c r="M5661" s="1">
        <f>+IF(bloques1a3[[#This Row],[Sexo]]="F",1,0)</f>
        <v>1</v>
      </c>
    </row>
    <row r="5662" spans="1:13" x14ac:dyDescent="0.55000000000000004">
      <c r="A5662">
        <v>28</v>
      </c>
      <c r="B5662" s="1" t="s">
        <v>565</v>
      </c>
      <c r="C5662" s="1" t="s">
        <v>4</v>
      </c>
      <c r="D5662">
        <v>5</v>
      </c>
      <c r="E5662" s="1" t="s">
        <v>153</v>
      </c>
      <c r="F5662">
        <v>5</v>
      </c>
      <c r="G5662" s="1" t="s">
        <v>376</v>
      </c>
      <c r="H5662" s="1" t="s">
        <v>28</v>
      </c>
      <c r="I5662">
        <v>3</v>
      </c>
      <c r="J5662" s="1" t="str">
        <f>+VLOOKUP(bloques1a3[[#This Row],[respuesta]],respuestas.emociones[],2,0)</f>
        <v>miedo</v>
      </c>
      <c r="K5662" s="1">
        <f>+VLOOKUP(bloques1a3[[#This Row],[niño]],BD.niños[[Código]:[edad]],5,0)</f>
        <v>7</v>
      </c>
      <c r="L5662" s="1">
        <f>+IF(bloques1a3[[#This Row],[correcta]]=bloques1a3[[#This Row],[respuesta]],1,0)</f>
        <v>1</v>
      </c>
      <c r="M5662" s="1">
        <f>+IF(bloques1a3[[#This Row],[Sexo]]="F",1,0)</f>
        <v>0</v>
      </c>
    </row>
    <row r="5663" spans="1:13" x14ac:dyDescent="0.55000000000000004">
      <c r="A5663">
        <v>28</v>
      </c>
      <c r="B5663" s="1" t="s">
        <v>565</v>
      </c>
      <c r="C5663" s="1" t="s">
        <v>4</v>
      </c>
      <c r="D5663">
        <v>5</v>
      </c>
      <c r="E5663" s="1" t="s">
        <v>157</v>
      </c>
      <c r="F5663">
        <v>5</v>
      </c>
      <c r="G5663" s="1" t="s">
        <v>376</v>
      </c>
      <c r="H5663" s="1" t="s">
        <v>28</v>
      </c>
      <c r="I5663">
        <v>3</v>
      </c>
      <c r="J5663" s="1" t="str">
        <f>+VLOOKUP(bloques1a3[[#This Row],[respuesta]],respuestas.emociones[],2,0)</f>
        <v>miedo</v>
      </c>
      <c r="K5663" s="1">
        <f>+VLOOKUP(bloques1a3[[#This Row],[niño]],BD.niños[[Código]:[edad]],5,0)</f>
        <v>7</v>
      </c>
      <c r="L5663" s="1">
        <f>+IF(bloques1a3[[#This Row],[correcta]]=bloques1a3[[#This Row],[respuesta]],1,0)</f>
        <v>1</v>
      </c>
      <c r="M5663" s="1">
        <f>+IF(bloques1a3[[#This Row],[Sexo]]="F",1,0)</f>
        <v>0</v>
      </c>
    </row>
    <row r="5664" spans="1:13" x14ac:dyDescent="0.55000000000000004">
      <c r="A5664">
        <v>28</v>
      </c>
      <c r="B5664" s="1" t="s">
        <v>565</v>
      </c>
      <c r="C5664" s="1" t="s">
        <v>4</v>
      </c>
      <c r="D5664">
        <v>5</v>
      </c>
      <c r="E5664" s="1" t="s">
        <v>164</v>
      </c>
      <c r="F5664">
        <v>5</v>
      </c>
      <c r="G5664" s="1" t="s">
        <v>375</v>
      </c>
      <c r="H5664" s="1" t="s">
        <v>28</v>
      </c>
      <c r="I5664">
        <v>3</v>
      </c>
      <c r="J5664" s="1" t="str">
        <f>+VLOOKUP(bloques1a3[[#This Row],[respuesta]],respuestas.emociones[],2,0)</f>
        <v>miedo</v>
      </c>
      <c r="K5664" s="1">
        <f>+VLOOKUP(bloques1a3[[#This Row],[niño]],BD.niños[[Código]:[edad]],5,0)</f>
        <v>6</v>
      </c>
      <c r="L5664" s="1">
        <f>+IF(bloques1a3[[#This Row],[correcta]]=bloques1a3[[#This Row],[respuesta]],1,0)</f>
        <v>1</v>
      </c>
      <c r="M5664" s="1">
        <f>+IF(bloques1a3[[#This Row],[Sexo]]="F",1,0)</f>
        <v>0</v>
      </c>
    </row>
    <row r="5665" spans="1:13" x14ac:dyDescent="0.55000000000000004">
      <c r="A5665">
        <v>28</v>
      </c>
      <c r="B5665" s="1" t="s">
        <v>565</v>
      </c>
      <c r="C5665" s="1" t="s">
        <v>4</v>
      </c>
      <c r="D5665">
        <v>5</v>
      </c>
      <c r="E5665" s="1" t="s">
        <v>165</v>
      </c>
      <c r="F5665">
        <v>6</v>
      </c>
      <c r="G5665" s="1" t="s">
        <v>375</v>
      </c>
      <c r="H5665" s="1" t="s">
        <v>28</v>
      </c>
      <c r="I5665">
        <v>3</v>
      </c>
      <c r="J5665" s="1" t="str">
        <f>+VLOOKUP(bloques1a3[[#This Row],[respuesta]],respuestas.emociones[],2,0)</f>
        <v>sorpresa</v>
      </c>
      <c r="K5665" s="1">
        <f>+VLOOKUP(bloques1a3[[#This Row],[niño]],BD.niños[[Código]:[edad]],5,0)</f>
        <v>5</v>
      </c>
      <c r="L5665" s="1">
        <f>+IF(bloques1a3[[#This Row],[correcta]]=bloques1a3[[#This Row],[respuesta]],1,0)</f>
        <v>0</v>
      </c>
      <c r="M5665" s="1">
        <f>+IF(bloques1a3[[#This Row],[Sexo]]="F",1,0)</f>
        <v>0</v>
      </c>
    </row>
    <row r="5666" spans="1:13" x14ac:dyDescent="0.55000000000000004">
      <c r="A5666">
        <v>28</v>
      </c>
      <c r="B5666" s="1" t="s">
        <v>565</v>
      </c>
      <c r="C5666" s="1" t="s">
        <v>4</v>
      </c>
      <c r="D5666">
        <v>5</v>
      </c>
      <c r="E5666" s="1" t="s">
        <v>168</v>
      </c>
      <c r="F5666">
        <v>3</v>
      </c>
      <c r="G5666" s="1" t="s">
        <v>376</v>
      </c>
      <c r="H5666" s="1" t="s">
        <v>29</v>
      </c>
      <c r="I5666">
        <v>3</v>
      </c>
      <c r="J5666" s="1" t="str">
        <f>+VLOOKUP(bloques1a3[[#This Row],[respuesta]],respuestas.emociones[],2,0)</f>
        <v>tristeza</v>
      </c>
      <c r="K5666" s="1">
        <f>+VLOOKUP(bloques1a3[[#This Row],[niño]],BD.niños[[Código]:[edad]],5,0)</f>
        <v>7</v>
      </c>
      <c r="L5666" s="1">
        <f>+IF(bloques1a3[[#This Row],[correcta]]=bloques1a3[[#This Row],[respuesta]],1,0)</f>
        <v>0</v>
      </c>
      <c r="M5666" s="1">
        <f>+IF(bloques1a3[[#This Row],[Sexo]]="F",1,0)</f>
        <v>1</v>
      </c>
    </row>
    <row r="5667" spans="1:13" x14ac:dyDescent="0.55000000000000004">
      <c r="A5667">
        <v>28</v>
      </c>
      <c r="B5667" s="1" t="s">
        <v>565</v>
      </c>
      <c r="C5667" s="1" t="s">
        <v>4</v>
      </c>
      <c r="D5667">
        <v>5</v>
      </c>
      <c r="E5667" s="1" t="s">
        <v>172</v>
      </c>
      <c r="F5667">
        <v>5</v>
      </c>
      <c r="G5667" s="1" t="s">
        <v>376</v>
      </c>
      <c r="H5667" s="1" t="s">
        <v>29</v>
      </c>
      <c r="I5667">
        <v>3</v>
      </c>
      <c r="J5667" s="1" t="str">
        <f>+VLOOKUP(bloques1a3[[#This Row],[respuesta]],respuestas.emociones[],2,0)</f>
        <v>miedo</v>
      </c>
      <c r="K5667" s="1">
        <f>+VLOOKUP(bloques1a3[[#This Row],[niño]],BD.niños[[Código]:[edad]],5,0)</f>
        <v>8</v>
      </c>
      <c r="L5667" s="1">
        <f>+IF(bloques1a3[[#This Row],[correcta]]=bloques1a3[[#This Row],[respuesta]],1,0)</f>
        <v>1</v>
      </c>
      <c r="M5667" s="1">
        <f>+IF(bloques1a3[[#This Row],[Sexo]]="F",1,0)</f>
        <v>1</v>
      </c>
    </row>
    <row r="5668" spans="1:13" x14ac:dyDescent="0.55000000000000004">
      <c r="A5668">
        <v>28</v>
      </c>
      <c r="B5668" s="1" t="s">
        <v>565</v>
      </c>
      <c r="C5668" s="1" t="s">
        <v>4</v>
      </c>
      <c r="D5668">
        <v>5</v>
      </c>
      <c r="E5668" s="1" t="s">
        <v>176</v>
      </c>
      <c r="F5668">
        <v>3</v>
      </c>
      <c r="G5668" s="1" t="s">
        <v>375</v>
      </c>
      <c r="H5668" s="1" t="s">
        <v>29</v>
      </c>
      <c r="I5668">
        <v>3</v>
      </c>
      <c r="J5668" s="1" t="str">
        <f>+VLOOKUP(bloques1a3[[#This Row],[respuesta]],respuestas.emociones[],2,0)</f>
        <v>tristeza</v>
      </c>
      <c r="K5668" s="1">
        <f>+VLOOKUP(bloques1a3[[#This Row],[niño]],BD.niños[[Código]:[edad]],5,0)</f>
        <v>5</v>
      </c>
      <c r="L5668" s="1">
        <f>+IF(bloques1a3[[#This Row],[correcta]]=bloques1a3[[#This Row],[respuesta]],1,0)</f>
        <v>0</v>
      </c>
      <c r="M5668" s="1">
        <f>+IF(bloques1a3[[#This Row],[Sexo]]="F",1,0)</f>
        <v>1</v>
      </c>
    </row>
    <row r="5669" spans="1:13" x14ac:dyDescent="0.55000000000000004">
      <c r="A5669">
        <v>28</v>
      </c>
      <c r="B5669" s="1" t="s">
        <v>565</v>
      </c>
      <c r="C5669" s="1" t="s">
        <v>4</v>
      </c>
      <c r="D5669">
        <v>5</v>
      </c>
      <c r="E5669" s="1" t="s">
        <v>180</v>
      </c>
      <c r="F5669">
        <v>3</v>
      </c>
      <c r="G5669" s="1" t="s">
        <v>376</v>
      </c>
      <c r="H5669" s="1" t="s">
        <v>29</v>
      </c>
      <c r="I5669">
        <v>3</v>
      </c>
      <c r="J5669" s="1" t="str">
        <f>+VLOOKUP(bloques1a3[[#This Row],[respuesta]],respuestas.emociones[],2,0)</f>
        <v>tristeza</v>
      </c>
      <c r="K5669" s="1">
        <f>+VLOOKUP(bloques1a3[[#This Row],[niño]],BD.niños[[Código]:[edad]],5,0)</f>
        <v>8</v>
      </c>
      <c r="L5669" s="1">
        <f>+IF(bloques1a3[[#This Row],[correcta]]=bloques1a3[[#This Row],[respuesta]],1,0)</f>
        <v>0</v>
      </c>
      <c r="M5669" s="1">
        <f>+IF(bloques1a3[[#This Row],[Sexo]]="F",1,0)</f>
        <v>1</v>
      </c>
    </row>
    <row r="5670" spans="1:13" x14ac:dyDescent="0.55000000000000004">
      <c r="A5670">
        <v>28</v>
      </c>
      <c r="B5670" s="1" t="s">
        <v>565</v>
      </c>
      <c r="C5670" s="1" t="s">
        <v>4</v>
      </c>
      <c r="D5670">
        <v>5</v>
      </c>
      <c r="E5670" s="1" t="s">
        <v>234</v>
      </c>
      <c r="F5670">
        <v>5</v>
      </c>
      <c r="G5670" s="1" t="s">
        <v>377</v>
      </c>
      <c r="H5670" s="1" t="s">
        <v>28</v>
      </c>
      <c r="I5670">
        <v>3</v>
      </c>
      <c r="J5670" s="1" t="str">
        <f>+VLOOKUP(bloques1a3[[#This Row],[respuesta]],respuestas.emociones[],2,0)</f>
        <v>miedo</v>
      </c>
      <c r="K5670" s="1">
        <f>+VLOOKUP(bloques1a3[[#This Row],[niño]],BD.niños[[Código]:[edad]],5,0)</f>
        <v>10</v>
      </c>
      <c r="L5670" s="1">
        <f>+IF(bloques1a3[[#This Row],[correcta]]=bloques1a3[[#This Row],[respuesta]],1,0)</f>
        <v>1</v>
      </c>
      <c r="M5670" s="1">
        <f>+IF(bloques1a3[[#This Row],[Sexo]]="F",1,0)</f>
        <v>0</v>
      </c>
    </row>
    <row r="5671" spans="1:13" x14ac:dyDescent="0.55000000000000004">
      <c r="A5671">
        <v>28</v>
      </c>
      <c r="B5671" s="1" t="s">
        <v>565</v>
      </c>
      <c r="C5671" s="1" t="s">
        <v>4</v>
      </c>
      <c r="D5671">
        <v>5</v>
      </c>
      <c r="E5671" s="1" t="s">
        <v>238</v>
      </c>
      <c r="F5671">
        <v>5</v>
      </c>
      <c r="G5671" s="1" t="s">
        <v>377</v>
      </c>
      <c r="H5671" s="1" t="s">
        <v>28</v>
      </c>
      <c r="I5671">
        <v>3</v>
      </c>
      <c r="J5671" s="1" t="str">
        <f>+VLOOKUP(bloques1a3[[#This Row],[respuesta]],respuestas.emociones[],2,0)</f>
        <v>miedo</v>
      </c>
      <c r="K5671" s="1">
        <f>+VLOOKUP(bloques1a3[[#This Row],[niño]],BD.niños[[Código]:[edad]],5,0)</f>
        <v>10</v>
      </c>
      <c r="L5671" s="1">
        <f>+IF(bloques1a3[[#This Row],[correcta]]=bloques1a3[[#This Row],[respuesta]],1,0)</f>
        <v>1</v>
      </c>
      <c r="M5671" s="1">
        <f>+IF(bloques1a3[[#This Row],[Sexo]]="F",1,0)</f>
        <v>0</v>
      </c>
    </row>
    <row r="5672" spans="1:13" x14ac:dyDescent="0.55000000000000004">
      <c r="A5672">
        <v>28</v>
      </c>
      <c r="B5672" s="1" t="s">
        <v>565</v>
      </c>
      <c r="C5672" s="1" t="s">
        <v>4</v>
      </c>
      <c r="D5672">
        <v>5</v>
      </c>
      <c r="E5672" s="1" t="s">
        <v>241</v>
      </c>
      <c r="F5672">
        <v>7</v>
      </c>
      <c r="G5672" s="1" t="s">
        <v>377</v>
      </c>
      <c r="H5672" s="1" t="s">
        <v>29</v>
      </c>
      <c r="I5672">
        <v>3</v>
      </c>
      <c r="J5672" s="1" t="str">
        <f>+VLOOKUP(bloques1a3[[#This Row],[respuesta]],respuestas.emociones[],2,0)</f>
        <v>asco</v>
      </c>
      <c r="K5672" s="1">
        <f>+VLOOKUP(bloques1a3[[#This Row],[niño]],BD.niños[[Código]:[edad]],5,0)</f>
        <v>10</v>
      </c>
      <c r="L5672" s="1">
        <f>+IF(bloques1a3[[#This Row],[correcta]]=bloques1a3[[#This Row],[respuesta]],1,0)</f>
        <v>0</v>
      </c>
      <c r="M5672" s="1">
        <f>+IF(bloques1a3[[#This Row],[Sexo]]="F",1,0)</f>
        <v>1</v>
      </c>
    </row>
    <row r="5673" spans="1:13" x14ac:dyDescent="0.55000000000000004">
      <c r="A5673">
        <v>28</v>
      </c>
      <c r="B5673" s="1" t="s">
        <v>565</v>
      </c>
      <c r="C5673" s="1" t="s">
        <v>4</v>
      </c>
      <c r="D5673">
        <v>5</v>
      </c>
      <c r="E5673" s="1" t="s">
        <v>245</v>
      </c>
      <c r="F5673">
        <v>5</v>
      </c>
      <c r="G5673" s="1" t="s">
        <v>376</v>
      </c>
      <c r="H5673" s="1" t="s">
        <v>28</v>
      </c>
      <c r="I5673">
        <v>3</v>
      </c>
      <c r="J5673" s="1" t="str">
        <f>+VLOOKUP(bloques1a3[[#This Row],[respuesta]],respuestas.emociones[],2,0)</f>
        <v>miedo</v>
      </c>
      <c r="K5673" s="1">
        <f>+VLOOKUP(bloques1a3[[#This Row],[niño]],BD.niños[[Código]:[edad]],5,0)</f>
        <v>8</v>
      </c>
      <c r="L5673" s="1">
        <f>+IF(bloques1a3[[#This Row],[correcta]]=bloques1a3[[#This Row],[respuesta]],1,0)</f>
        <v>1</v>
      </c>
      <c r="M5673" s="1">
        <f>+IF(bloques1a3[[#This Row],[Sexo]]="F",1,0)</f>
        <v>0</v>
      </c>
    </row>
    <row r="5674" spans="1:13" x14ac:dyDescent="0.55000000000000004">
      <c r="A5674">
        <v>28</v>
      </c>
      <c r="B5674" s="1" t="s">
        <v>565</v>
      </c>
      <c r="C5674" s="1" t="s">
        <v>4</v>
      </c>
      <c r="D5674">
        <v>5</v>
      </c>
      <c r="E5674" s="1" t="s">
        <v>249</v>
      </c>
      <c r="F5674">
        <v>5</v>
      </c>
      <c r="G5674" s="1" t="s">
        <v>375</v>
      </c>
      <c r="H5674" s="1" t="s">
        <v>28</v>
      </c>
      <c r="I5674">
        <v>3</v>
      </c>
      <c r="J5674" s="1" t="str">
        <f>+VLOOKUP(bloques1a3[[#This Row],[respuesta]],respuestas.emociones[],2,0)</f>
        <v>miedo</v>
      </c>
      <c r="K5674" s="1">
        <f>+VLOOKUP(bloques1a3[[#This Row],[niño]],BD.niños[[Código]:[edad]],5,0)</f>
        <v>6</v>
      </c>
      <c r="L5674" s="1">
        <f>+IF(bloques1a3[[#This Row],[correcta]]=bloques1a3[[#This Row],[respuesta]],1,0)</f>
        <v>1</v>
      </c>
      <c r="M5674" s="1">
        <f>+IF(bloques1a3[[#This Row],[Sexo]]="F",1,0)</f>
        <v>0</v>
      </c>
    </row>
    <row r="5675" spans="1:13" x14ac:dyDescent="0.55000000000000004">
      <c r="A5675">
        <v>28</v>
      </c>
      <c r="B5675" s="1" t="s">
        <v>565</v>
      </c>
      <c r="C5675" s="1" t="s">
        <v>4</v>
      </c>
      <c r="D5675">
        <v>5</v>
      </c>
      <c r="E5675" s="1" t="s">
        <v>253</v>
      </c>
      <c r="F5675">
        <v>5</v>
      </c>
      <c r="G5675" s="1" t="s">
        <v>376</v>
      </c>
      <c r="H5675" s="1" t="s">
        <v>28</v>
      </c>
      <c r="I5675">
        <v>3</v>
      </c>
      <c r="J5675" s="1" t="str">
        <f>+VLOOKUP(bloques1a3[[#This Row],[respuesta]],respuestas.emociones[],2,0)</f>
        <v>miedo</v>
      </c>
      <c r="K5675" s="1">
        <f>+VLOOKUP(bloques1a3[[#This Row],[niño]],BD.niños[[Código]:[edad]],5,0)</f>
        <v>7</v>
      </c>
      <c r="L5675" s="1">
        <f>+IF(bloques1a3[[#This Row],[correcta]]=bloques1a3[[#This Row],[respuesta]],1,0)</f>
        <v>1</v>
      </c>
      <c r="M5675" s="1">
        <f>+IF(bloques1a3[[#This Row],[Sexo]]="F",1,0)</f>
        <v>0</v>
      </c>
    </row>
    <row r="5676" spans="1:13" x14ac:dyDescent="0.55000000000000004">
      <c r="A5676">
        <v>28</v>
      </c>
      <c r="B5676" s="1" t="s">
        <v>565</v>
      </c>
      <c r="C5676" s="1" t="s">
        <v>4</v>
      </c>
      <c r="D5676">
        <v>5</v>
      </c>
      <c r="E5676" s="1" t="s">
        <v>257</v>
      </c>
      <c r="F5676">
        <v>5</v>
      </c>
      <c r="G5676" s="1" t="s">
        <v>376</v>
      </c>
      <c r="H5676" s="1" t="s">
        <v>28</v>
      </c>
      <c r="I5676">
        <v>3</v>
      </c>
      <c r="J5676" s="1" t="str">
        <f>+VLOOKUP(bloques1a3[[#This Row],[respuesta]],respuestas.emociones[],2,0)</f>
        <v>miedo</v>
      </c>
      <c r="K5676" s="1">
        <f>+VLOOKUP(bloques1a3[[#This Row],[niño]],BD.niños[[Código]:[edad]],5,0)</f>
        <v>8</v>
      </c>
      <c r="L5676" s="1">
        <f>+IF(bloques1a3[[#This Row],[correcta]]=bloques1a3[[#This Row],[respuesta]],1,0)</f>
        <v>1</v>
      </c>
      <c r="M5676" s="1">
        <f>+IF(bloques1a3[[#This Row],[Sexo]]="F",1,0)</f>
        <v>0</v>
      </c>
    </row>
    <row r="5677" spans="1:13" x14ac:dyDescent="0.55000000000000004">
      <c r="A5677">
        <v>28</v>
      </c>
      <c r="B5677" s="1" t="s">
        <v>565</v>
      </c>
      <c r="C5677" s="1" t="s">
        <v>4</v>
      </c>
      <c r="D5677">
        <v>5</v>
      </c>
      <c r="E5677" s="1" t="s">
        <v>299</v>
      </c>
      <c r="F5677">
        <v>5</v>
      </c>
      <c r="G5677" s="1" t="s">
        <v>376</v>
      </c>
      <c r="H5677" s="1" t="s">
        <v>28</v>
      </c>
      <c r="I5677">
        <v>3</v>
      </c>
      <c r="J5677" s="1" t="str">
        <f>+VLOOKUP(bloques1a3[[#This Row],[respuesta]],respuestas.emociones[],2,0)</f>
        <v>miedo</v>
      </c>
      <c r="K5677" s="1">
        <f>+VLOOKUP(bloques1a3[[#This Row],[niño]],BD.niños[[Código]:[edad]],5,0)</f>
        <v>8</v>
      </c>
      <c r="L5677" s="1">
        <f>+IF(bloques1a3[[#This Row],[correcta]]=bloques1a3[[#This Row],[respuesta]],1,0)</f>
        <v>1</v>
      </c>
      <c r="M5677" s="1">
        <f>+IF(bloques1a3[[#This Row],[Sexo]]="F",1,0)</f>
        <v>0</v>
      </c>
    </row>
    <row r="5678" spans="1:13" x14ac:dyDescent="0.55000000000000004">
      <c r="A5678">
        <v>28</v>
      </c>
      <c r="B5678" s="1" t="s">
        <v>565</v>
      </c>
      <c r="C5678" s="1" t="s">
        <v>4</v>
      </c>
      <c r="D5678">
        <v>5</v>
      </c>
      <c r="E5678" s="1" t="s">
        <v>301</v>
      </c>
      <c r="F5678">
        <v>6</v>
      </c>
      <c r="G5678" s="1" t="s">
        <v>375</v>
      </c>
      <c r="H5678" s="1" t="s">
        <v>28</v>
      </c>
      <c r="I5678">
        <v>3</v>
      </c>
      <c r="J5678" s="1" t="str">
        <f>+VLOOKUP(bloques1a3[[#This Row],[respuesta]],respuestas.emociones[],2,0)</f>
        <v>sorpresa</v>
      </c>
      <c r="K5678" s="1">
        <f>+VLOOKUP(bloques1a3[[#This Row],[niño]],BD.niños[[Código]:[edad]],5,0)</f>
        <v>5</v>
      </c>
      <c r="L5678" s="1">
        <f>+IF(bloques1a3[[#This Row],[correcta]]=bloques1a3[[#This Row],[respuesta]],1,0)</f>
        <v>0</v>
      </c>
      <c r="M5678" s="1">
        <f>+IF(bloques1a3[[#This Row],[Sexo]]="F",1,0)</f>
        <v>0</v>
      </c>
    </row>
    <row r="5679" spans="1:13" x14ac:dyDescent="0.55000000000000004">
      <c r="A5679">
        <v>28</v>
      </c>
      <c r="B5679" s="1" t="s">
        <v>565</v>
      </c>
      <c r="C5679" s="1" t="s">
        <v>4</v>
      </c>
      <c r="D5679">
        <v>5</v>
      </c>
      <c r="E5679" s="1" t="s">
        <v>305</v>
      </c>
      <c r="F5679">
        <v>5</v>
      </c>
      <c r="G5679" s="1" t="s">
        <v>376</v>
      </c>
      <c r="H5679" s="1" t="s">
        <v>28</v>
      </c>
      <c r="I5679">
        <v>3</v>
      </c>
      <c r="J5679" s="1" t="str">
        <f>+VLOOKUP(bloques1a3[[#This Row],[respuesta]],respuestas.emociones[],2,0)</f>
        <v>miedo</v>
      </c>
      <c r="K5679" s="1">
        <f>+VLOOKUP(bloques1a3[[#This Row],[niño]],BD.niños[[Código]:[edad]],5,0)</f>
        <v>8</v>
      </c>
      <c r="L5679" s="1">
        <f>+IF(bloques1a3[[#This Row],[correcta]]=bloques1a3[[#This Row],[respuesta]],1,0)</f>
        <v>1</v>
      </c>
      <c r="M5679" s="1">
        <f>+IF(bloques1a3[[#This Row],[Sexo]]="F",1,0)</f>
        <v>0</v>
      </c>
    </row>
    <row r="5680" spans="1:13" x14ac:dyDescent="0.55000000000000004">
      <c r="A5680">
        <v>28</v>
      </c>
      <c r="B5680" s="1" t="s">
        <v>565</v>
      </c>
      <c r="C5680" s="1" t="s">
        <v>4</v>
      </c>
      <c r="D5680">
        <v>5</v>
      </c>
      <c r="E5680" s="1" t="s">
        <v>308</v>
      </c>
      <c r="F5680">
        <v>5</v>
      </c>
      <c r="G5680" s="1" t="s">
        <v>377</v>
      </c>
      <c r="H5680" s="1" t="s">
        <v>28</v>
      </c>
      <c r="I5680">
        <v>3</v>
      </c>
      <c r="J5680" s="1" t="str">
        <f>+VLOOKUP(bloques1a3[[#This Row],[respuesta]],respuestas.emociones[],2,0)</f>
        <v>miedo</v>
      </c>
      <c r="K5680" s="1">
        <f>+VLOOKUP(bloques1a3[[#This Row],[niño]],BD.niños[[Código]:[edad]],5,0)</f>
        <v>9</v>
      </c>
      <c r="L5680" s="1">
        <f>+IF(bloques1a3[[#This Row],[correcta]]=bloques1a3[[#This Row],[respuesta]],1,0)</f>
        <v>1</v>
      </c>
      <c r="M5680" s="1">
        <f>+IF(bloques1a3[[#This Row],[Sexo]]="F",1,0)</f>
        <v>0</v>
      </c>
    </row>
    <row r="5681" spans="1:13" x14ac:dyDescent="0.55000000000000004">
      <c r="A5681">
        <v>28</v>
      </c>
      <c r="B5681" s="1" t="s">
        <v>565</v>
      </c>
      <c r="C5681" s="1" t="s">
        <v>4</v>
      </c>
      <c r="D5681">
        <v>5</v>
      </c>
      <c r="E5681" s="1" t="s">
        <v>311</v>
      </c>
      <c r="F5681">
        <v>3</v>
      </c>
      <c r="G5681" s="1" t="s">
        <v>377</v>
      </c>
      <c r="H5681" s="1" t="s">
        <v>28</v>
      </c>
      <c r="I5681">
        <v>3</v>
      </c>
      <c r="J5681" s="1" t="str">
        <f>+VLOOKUP(bloques1a3[[#This Row],[respuesta]],respuestas.emociones[],2,0)</f>
        <v>tristeza</v>
      </c>
      <c r="K5681" s="1">
        <f>+VLOOKUP(bloques1a3[[#This Row],[niño]],BD.niños[[Código]:[edad]],5,0)</f>
        <v>10</v>
      </c>
      <c r="L5681" s="1">
        <f>+IF(bloques1a3[[#This Row],[correcta]]=bloques1a3[[#This Row],[respuesta]],1,0)</f>
        <v>0</v>
      </c>
      <c r="M5681" s="1">
        <f>+IF(bloques1a3[[#This Row],[Sexo]]="F",1,0)</f>
        <v>0</v>
      </c>
    </row>
    <row r="5682" spans="1:13" x14ac:dyDescent="0.55000000000000004">
      <c r="A5682">
        <v>28</v>
      </c>
      <c r="B5682" s="1" t="s">
        <v>565</v>
      </c>
      <c r="C5682" s="1" t="s">
        <v>4</v>
      </c>
      <c r="D5682">
        <v>5</v>
      </c>
      <c r="E5682" s="1" t="s">
        <v>314</v>
      </c>
      <c r="F5682">
        <v>5</v>
      </c>
      <c r="G5682" s="1" t="s">
        <v>377</v>
      </c>
      <c r="H5682" s="1" t="s">
        <v>28</v>
      </c>
      <c r="I5682">
        <v>3</v>
      </c>
      <c r="J5682" s="1" t="str">
        <f>+VLOOKUP(bloques1a3[[#This Row],[respuesta]],respuestas.emociones[],2,0)</f>
        <v>miedo</v>
      </c>
      <c r="K5682" s="1">
        <f>+VLOOKUP(bloques1a3[[#This Row],[niño]],BD.niños[[Código]:[edad]],5,0)</f>
        <v>10</v>
      </c>
      <c r="L5682" s="1">
        <f>+IF(bloques1a3[[#This Row],[correcta]]=bloques1a3[[#This Row],[respuesta]],1,0)</f>
        <v>1</v>
      </c>
      <c r="M5682" s="1">
        <f>+IF(bloques1a3[[#This Row],[Sexo]]="F",1,0)</f>
        <v>0</v>
      </c>
    </row>
    <row r="5683" spans="1:13" x14ac:dyDescent="0.55000000000000004">
      <c r="A5683">
        <v>28</v>
      </c>
      <c r="B5683" s="1" t="s">
        <v>565</v>
      </c>
      <c r="C5683" s="1" t="s">
        <v>4</v>
      </c>
      <c r="D5683">
        <v>5</v>
      </c>
      <c r="E5683" s="1" t="s">
        <v>372</v>
      </c>
      <c r="F5683">
        <v>6</v>
      </c>
      <c r="G5683" s="1" t="s">
        <v>377</v>
      </c>
      <c r="H5683" s="1" t="s">
        <v>28</v>
      </c>
      <c r="I5683">
        <v>3</v>
      </c>
      <c r="J5683" s="1" t="str">
        <f>+VLOOKUP(bloques1a3[[#This Row],[respuesta]],respuestas.emociones[],2,0)</f>
        <v>sorpresa</v>
      </c>
      <c r="K5683" s="1">
        <f>+VLOOKUP(bloques1a3[[#This Row],[niño]],BD.niños[[Código]:[edad]],5,0)</f>
        <v>9</v>
      </c>
      <c r="L5683" s="1">
        <f>+IF(bloques1a3[[#This Row],[correcta]]=bloques1a3[[#This Row],[respuesta]],1,0)</f>
        <v>0</v>
      </c>
      <c r="M5683" s="1">
        <f>+IF(bloques1a3[[#This Row],[Sexo]]="F",1,0)</f>
        <v>0</v>
      </c>
    </row>
    <row r="5684" spans="1:13" x14ac:dyDescent="0.55000000000000004">
      <c r="A5684">
        <v>28</v>
      </c>
      <c r="B5684" s="1" t="s">
        <v>565</v>
      </c>
      <c r="C5684" s="1" t="s">
        <v>4</v>
      </c>
      <c r="D5684">
        <v>5</v>
      </c>
      <c r="E5684" s="1" t="s">
        <v>337</v>
      </c>
      <c r="F5684">
        <v>5</v>
      </c>
      <c r="G5684" s="1" t="s">
        <v>376</v>
      </c>
      <c r="H5684" s="1" t="s">
        <v>28</v>
      </c>
      <c r="I5684">
        <v>3</v>
      </c>
      <c r="J5684" s="1" t="str">
        <f>+VLOOKUP(bloques1a3[[#This Row],[respuesta]],respuestas.emociones[],2,0)</f>
        <v>miedo</v>
      </c>
      <c r="K5684" s="1">
        <f>+VLOOKUP(bloques1a3[[#This Row],[niño]],BD.niños[[Código]:[edad]],5,0)</f>
        <v>8</v>
      </c>
      <c r="L5684" s="1">
        <f>+IF(bloques1a3[[#This Row],[correcta]]=bloques1a3[[#This Row],[respuesta]],1,0)</f>
        <v>1</v>
      </c>
      <c r="M5684" s="1">
        <f>+IF(bloques1a3[[#This Row],[Sexo]]="F",1,0)</f>
        <v>0</v>
      </c>
    </row>
    <row r="5685" spans="1:13" x14ac:dyDescent="0.55000000000000004">
      <c r="A5685">
        <v>28</v>
      </c>
      <c r="B5685" s="1" t="s">
        <v>565</v>
      </c>
      <c r="C5685" s="1" t="s">
        <v>4</v>
      </c>
      <c r="D5685">
        <v>5</v>
      </c>
      <c r="E5685" s="1" t="s">
        <v>341</v>
      </c>
      <c r="F5685">
        <v>5</v>
      </c>
      <c r="G5685" s="1" t="s">
        <v>376</v>
      </c>
      <c r="H5685" s="1" t="s">
        <v>29</v>
      </c>
      <c r="I5685">
        <v>3</v>
      </c>
      <c r="J5685" s="1" t="str">
        <f>+VLOOKUP(bloques1a3[[#This Row],[respuesta]],respuestas.emociones[],2,0)</f>
        <v>miedo</v>
      </c>
      <c r="K5685" s="1">
        <f>+VLOOKUP(bloques1a3[[#This Row],[niño]],BD.niños[[Código]:[edad]],5,0)</f>
        <v>8</v>
      </c>
      <c r="L5685" s="1">
        <f>+IF(bloques1a3[[#This Row],[correcta]]=bloques1a3[[#This Row],[respuesta]],1,0)</f>
        <v>1</v>
      </c>
      <c r="M5685" s="1">
        <f>+IF(bloques1a3[[#This Row],[Sexo]]="F",1,0)</f>
        <v>1</v>
      </c>
    </row>
    <row r="5686" spans="1:13" x14ac:dyDescent="0.55000000000000004">
      <c r="A5686">
        <v>28</v>
      </c>
      <c r="B5686" s="1" t="s">
        <v>565</v>
      </c>
      <c r="C5686" s="1" t="s">
        <v>4</v>
      </c>
      <c r="D5686">
        <v>5</v>
      </c>
      <c r="E5686" s="1" t="s">
        <v>344</v>
      </c>
      <c r="F5686">
        <v>5</v>
      </c>
      <c r="G5686" s="1" t="s">
        <v>375</v>
      </c>
      <c r="H5686" s="1" t="s">
        <v>29</v>
      </c>
      <c r="I5686">
        <v>3</v>
      </c>
      <c r="J5686" s="1" t="str">
        <f>+VLOOKUP(bloques1a3[[#This Row],[respuesta]],respuestas.emociones[],2,0)</f>
        <v>miedo</v>
      </c>
      <c r="K5686" s="1">
        <f>+VLOOKUP(bloques1a3[[#This Row],[niño]],BD.niños[[Código]:[edad]],5,0)</f>
        <v>6</v>
      </c>
      <c r="L5686" s="1">
        <f>+IF(bloques1a3[[#This Row],[correcta]]=bloques1a3[[#This Row],[respuesta]],1,0)</f>
        <v>1</v>
      </c>
      <c r="M5686" s="1">
        <f>+IF(bloques1a3[[#This Row],[Sexo]]="F",1,0)</f>
        <v>1</v>
      </c>
    </row>
    <row r="5687" spans="1:13" x14ac:dyDescent="0.55000000000000004">
      <c r="A5687">
        <v>28</v>
      </c>
      <c r="B5687" s="1" t="s">
        <v>565</v>
      </c>
      <c r="C5687" s="1" t="s">
        <v>4</v>
      </c>
      <c r="D5687">
        <v>5</v>
      </c>
      <c r="E5687" s="1" t="s">
        <v>348</v>
      </c>
      <c r="F5687">
        <v>3</v>
      </c>
      <c r="G5687" s="1" t="s">
        <v>375</v>
      </c>
      <c r="H5687" s="1" t="s">
        <v>28</v>
      </c>
      <c r="I5687">
        <v>3</v>
      </c>
      <c r="J5687" s="1" t="str">
        <f>+VLOOKUP(bloques1a3[[#This Row],[respuesta]],respuestas.emociones[],2,0)</f>
        <v>tristeza</v>
      </c>
      <c r="K5687" s="1">
        <f>+VLOOKUP(bloques1a3[[#This Row],[niño]],BD.niños[[Código]:[edad]],5,0)</f>
        <v>6</v>
      </c>
      <c r="L5687" s="1">
        <f>+IF(bloques1a3[[#This Row],[correcta]]=bloques1a3[[#This Row],[respuesta]],1,0)</f>
        <v>0</v>
      </c>
      <c r="M5687" s="1">
        <f>+IF(bloques1a3[[#This Row],[Sexo]]="F",1,0)</f>
        <v>0</v>
      </c>
    </row>
    <row r="5688" spans="1:13" x14ac:dyDescent="0.55000000000000004">
      <c r="A5688">
        <v>29</v>
      </c>
      <c r="B5688" s="1" t="s">
        <v>566</v>
      </c>
      <c r="C5688" s="1" t="s">
        <v>2</v>
      </c>
      <c r="D5688">
        <v>1</v>
      </c>
      <c r="E5688" s="1" t="s">
        <v>89</v>
      </c>
      <c r="F5688">
        <v>1</v>
      </c>
      <c r="G5688" s="1" t="s">
        <v>377</v>
      </c>
      <c r="H5688" s="1" t="s">
        <v>29</v>
      </c>
      <c r="I5688">
        <v>3</v>
      </c>
      <c r="J5688" s="1" t="str">
        <f>+VLOOKUP(bloques1a3[[#This Row],[respuesta]],respuestas.emociones[],2,0)</f>
        <v>neutra</v>
      </c>
      <c r="K5688" s="1">
        <f>+VLOOKUP(bloques1a3[[#This Row],[niño]],BD.niños[[Código]:[edad]],5,0)</f>
        <v>10</v>
      </c>
      <c r="L5688" s="1">
        <f>+IF(bloques1a3[[#This Row],[correcta]]=bloques1a3[[#This Row],[respuesta]],1,0)</f>
        <v>1</v>
      </c>
      <c r="M5688" s="1">
        <f>+IF(bloques1a3[[#This Row],[Sexo]]="F",1,0)</f>
        <v>1</v>
      </c>
    </row>
    <row r="5689" spans="1:13" x14ac:dyDescent="0.55000000000000004">
      <c r="A5689">
        <v>29</v>
      </c>
      <c r="B5689" s="1" t="s">
        <v>566</v>
      </c>
      <c r="C5689" s="1" t="s">
        <v>2</v>
      </c>
      <c r="D5689">
        <v>1</v>
      </c>
      <c r="E5689" s="1" t="s">
        <v>93</v>
      </c>
      <c r="F5689">
        <v>1</v>
      </c>
      <c r="G5689" s="1" t="s">
        <v>377</v>
      </c>
      <c r="H5689" s="1" t="s">
        <v>29</v>
      </c>
      <c r="I5689">
        <v>3</v>
      </c>
      <c r="J5689" s="1" t="str">
        <f>+VLOOKUP(bloques1a3[[#This Row],[respuesta]],respuestas.emociones[],2,0)</f>
        <v>neutra</v>
      </c>
      <c r="K5689" s="1">
        <f>+VLOOKUP(bloques1a3[[#This Row],[niño]],BD.niños[[Código]:[edad]],5,0)</f>
        <v>10</v>
      </c>
      <c r="L5689" s="1">
        <f>+IF(bloques1a3[[#This Row],[correcta]]=bloques1a3[[#This Row],[respuesta]],1,0)</f>
        <v>1</v>
      </c>
      <c r="M5689" s="1">
        <f>+IF(bloques1a3[[#This Row],[Sexo]]="F",1,0)</f>
        <v>1</v>
      </c>
    </row>
    <row r="5690" spans="1:13" x14ac:dyDescent="0.55000000000000004">
      <c r="A5690">
        <v>29</v>
      </c>
      <c r="B5690" s="1" t="s">
        <v>566</v>
      </c>
      <c r="C5690" s="1" t="s">
        <v>2</v>
      </c>
      <c r="D5690">
        <v>1</v>
      </c>
      <c r="E5690" s="1" t="s">
        <v>97</v>
      </c>
      <c r="F5690">
        <v>1</v>
      </c>
      <c r="G5690" s="1" t="s">
        <v>377</v>
      </c>
      <c r="H5690" s="1" t="s">
        <v>29</v>
      </c>
      <c r="I5690">
        <v>3</v>
      </c>
      <c r="J5690" s="1" t="str">
        <f>+VLOOKUP(bloques1a3[[#This Row],[respuesta]],respuestas.emociones[],2,0)</f>
        <v>neutra</v>
      </c>
      <c r="K5690" s="1">
        <f>+VLOOKUP(bloques1a3[[#This Row],[niño]],BD.niños[[Código]:[edad]],5,0)</f>
        <v>10</v>
      </c>
      <c r="L5690" s="1">
        <f>+IF(bloques1a3[[#This Row],[correcta]]=bloques1a3[[#This Row],[respuesta]],1,0)</f>
        <v>1</v>
      </c>
      <c r="M5690" s="1">
        <f>+IF(bloques1a3[[#This Row],[Sexo]]="F",1,0)</f>
        <v>1</v>
      </c>
    </row>
    <row r="5691" spans="1:13" x14ac:dyDescent="0.55000000000000004">
      <c r="A5691">
        <v>29</v>
      </c>
      <c r="B5691" s="1" t="s">
        <v>566</v>
      </c>
      <c r="C5691" s="1" t="s">
        <v>2</v>
      </c>
      <c r="D5691">
        <v>1</v>
      </c>
      <c r="E5691" s="1" t="s">
        <v>101</v>
      </c>
      <c r="F5691">
        <v>1</v>
      </c>
      <c r="G5691" s="1" t="s">
        <v>377</v>
      </c>
      <c r="H5691" s="1" t="s">
        <v>29</v>
      </c>
      <c r="I5691">
        <v>3</v>
      </c>
      <c r="J5691" s="1" t="str">
        <f>+VLOOKUP(bloques1a3[[#This Row],[respuesta]],respuestas.emociones[],2,0)</f>
        <v>neutra</v>
      </c>
      <c r="K5691" s="1">
        <f>+VLOOKUP(bloques1a3[[#This Row],[niño]],BD.niños[[Código]:[edad]],5,0)</f>
        <v>10</v>
      </c>
      <c r="L5691" s="1">
        <f>+IF(bloques1a3[[#This Row],[correcta]]=bloques1a3[[#This Row],[respuesta]],1,0)</f>
        <v>1</v>
      </c>
      <c r="M5691" s="1">
        <f>+IF(bloques1a3[[#This Row],[Sexo]]="F",1,0)</f>
        <v>1</v>
      </c>
    </row>
    <row r="5692" spans="1:13" x14ac:dyDescent="0.55000000000000004">
      <c r="A5692">
        <v>29</v>
      </c>
      <c r="B5692" s="1" t="s">
        <v>566</v>
      </c>
      <c r="C5692" s="1" t="s">
        <v>2</v>
      </c>
      <c r="D5692">
        <v>1</v>
      </c>
      <c r="E5692" s="1" t="s">
        <v>150</v>
      </c>
      <c r="F5692">
        <v>1</v>
      </c>
      <c r="G5692" s="1" t="s">
        <v>375</v>
      </c>
      <c r="H5692" s="1" t="s">
        <v>29</v>
      </c>
      <c r="I5692">
        <v>3</v>
      </c>
      <c r="J5692" s="1" t="str">
        <f>+VLOOKUP(bloques1a3[[#This Row],[respuesta]],respuestas.emociones[],2,0)</f>
        <v>neutra</v>
      </c>
      <c r="K5692" s="1">
        <f>+VLOOKUP(bloques1a3[[#This Row],[niño]],BD.niños[[Código]:[edad]],5,0)</f>
        <v>6</v>
      </c>
      <c r="L5692" s="1">
        <f>+IF(bloques1a3[[#This Row],[correcta]]=bloques1a3[[#This Row],[respuesta]],1,0)</f>
        <v>1</v>
      </c>
      <c r="M5692" s="1">
        <f>+IF(bloques1a3[[#This Row],[Sexo]]="F",1,0)</f>
        <v>1</v>
      </c>
    </row>
    <row r="5693" spans="1:13" x14ac:dyDescent="0.55000000000000004">
      <c r="A5693">
        <v>29</v>
      </c>
      <c r="B5693" s="1" t="s">
        <v>566</v>
      </c>
      <c r="C5693" s="1" t="s">
        <v>2</v>
      </c>
      <c r="D5693">
        <v>1</v>
      </c>
      <c r="E5693" s="1" t="s">
        <v>153</v>
      </c>
      <c r="F5693">
        <v>1</v>
      </c>
      <c r="G5693" s="1" t="s">
        <v>376</v>
      </c>
      <c r="H5693" s="1" t="s">
        <v>28</v>
      </c>
      <c r="I5693">
        <v>3</v>
      </c>
      <c r="J5693" s="1" t="str">
        <f>+VLOOKUP(bloques1a3[[#This Row],[respuesta]],respuestas.emociones[],2,0)</f>
        <v>neutra</v>
      </c>
      <c r="K5693" s="1">
        <f>+VLOOKUP(bloques1a3[[#This Row],[niño]],BD.niños[[Código]:[edad]],5,0)</f>
        <v>7</v>
      </c>
      <c r="L5693" s="1">
        <f>+IF(bloques1a3[[#This Row],[correcta]]=bloques1a3[[#This Row],[respuesta]],1,0)</f>
        <v>1</v>
      </c>
      <c r="M5693" s="1">
        <f>+IF(bloques1a3[[#This Row],[Sexo]]="F",1,0)</f>
        <v>0</v>
      </c>
    </row>
    <row r="5694" spans="1:13" x14ac:dyDescent="0.55000000000000004">
      <c r="A5694">
        <v>29</v>
      </c>
      <c r="B5694" s="1" t="s">
        <v>566</v>
      </c>
      <c r="C5694" s="1" t="s">
        <v>2</v>
      </c>
      <c r="D5694">
        <v>1</v>
      </c>
      <c r="E5694" s="1" t="s">
        <v>157</v>
      </c>
      <c r="F5694">
        <v>1</v>
      </c>
      <c r="G5694" s="1" t="s">
        <v>376</v>
      </c>
      <c r="H5694" s="1" t="s">
        <v>28</v>
      </c>
      <c r="I5694">
        <v>3</v>
      </c>
      <c r="J5694" s="1" t="str">
        <f>+VLOOKUP(bloques1a3[[#This Row],[respuesta]],respuestas.emociones[],2,0)</f>
        <v>neutra</v>
      </c>
      <c r="K5694" s="1">
        <f>+VLOOKUP(bloques1a3[[#This Row],[niño]],BD.niños[[Código]:[edad]],5,0)</f>
        <v>7</v>
      </c>
      <c r="L5694" s="1">
        <f>+IF(bloques1a3[[#This Row],[correcta]]=bloques1a3[[#This Row],[respuesta]],1,0)</f>
        <v>1</v>
      </c>
      <c r="M5694" s="1">
        <f>+IF(bloques1a3[[#This Row],[Sexo]]="F",1,0)</f>
        <v>0</v>
      </c>
    </row>
    <row r="5695" spans="1:13" x14ac:dyDescent="0.55000000000000004">
      <c r="A5695">
        <v>29</v>
      </c>
      <c r="B5695" s="1" t="s">
        <v>566</v>
      </c>
      <c r="C5695" s="1" t="s">
        <v>2</v>
      </c>
      <c r="D5695">
        <v>1</v>
      </c>
      <c r="E5695" s="1" t="s">
        <v>164</v>
      </c>
      <c r="F5695">
        <v>1</v>
      </c>
      <c r="G5695" s="1" t="s">
        <v>375</v>
      </c>
      <c r="H5695" s="1" t="s">
        <v>28</v>
      </c>
      <c r="I5695">
        <v>3</v>
      </c>
      <c r="J5695" s="1" t="str">
        <f>+VLOOKUP(bloques1a3[[#This Row],[respuesta]],respuestas.emociones[],2,0)</f>
        <v>neutra</v>
      </c>
      <c r="K5695" s="1">
        <f>+VLOOKUP(bloques1a3[[#This Row],[niño]],BD.niños[[Código]:[edad]],5,0)</f>
        <v>6</v>
      </c>
      <c r="L5695" s="1">
        <f>+IF(bloques1a3[[#This Row],[correcta]]=bloques1a3[[#This Row],[respuesta]],1,0)</f>
        <v>1</v>
      </c>
      <c r="M5695" s="1">
        <f>+IF(bloques1a3[[#This Row],[Sexo]]="F",1,0)</f>
        <v>0</v>
      </c>
    </row>
    <row r="5696" spans="1:13" x14ac:dyDescent="0.55000000000000004">
      <c r="A5696">
        <v>29</v>
      </c>
      <c r="B5696" s="1" t="s">
        <v>566</v>
      </c>
      <c r="C5696" s="1" t="s">
        <v>2</v>
      </c>
      <c r="D5696">
        <v>1</v>
      </c>
      <c r="E5696" s="1" t="s">
        <v>165</v>
      </c>
      <c r="F5696">
        <v>1</v>
      </c>
      <c r="G5696" s="1" t="s">
        <v>375</v>
      </c>
      <c r="H5696" s="1" t="s">
        <v>28</v>
      </c>
      <c r="I5696">
        <v>3</v>
      </c>
      <c r="J5696" s="1" t="str">
        <f>+VLOOKUP(bloques1a3[[#This Row],[respuesta]],respuestas.emociones[],2,0)</f>
        <v>neutra</v>
      </c>
      <c r="K5696" s="1">
        <f>+VLOOKUP(bloques1a3[[#This Row],[niño]],BD.niños[[Código]:[edad]],5,0)</f>
        <v>5</v>
      </c>
      <c r="L5696" s="1">
        <f>+IF(bloques1a3[[#This Row],[correcta]]=bloques1a3[[#This Row],[respuesta]],1,0)</f>
        <v>1</v>
      </c>
      <c r="M5696" s="1">
        <f>+IF(bloques1a3[[#This Row],[Sexo]]="F",1,0)</f>
        <v>0</v>
      </c>
    </row>
    <row r="5697" spans="1:13" x14ac:dyDescent="0.55000000000000004">
      <c r="A5697">
        <v>29</v>
      </c>
      <c r="B5697" s="1" t="s">
        <v>566</v>
      </c>
      <c r="C5697" s="1" t="s">
        <v>2</v>
      </c>
      <c r="D5697">
        <v>1</v>
      </c>
      <c r="E5697" s="1" t="s">
        <v>168</v>
      </c>
      <c r="F5697">
        <v>3</v>
      </c>
      <c r="G5697" s="1" t="s">
        <v>376</v>
      </c>
      <c r="H5697" s="1" t="s">
        <v>29</v>
      </c>
      <c r="I5697">
        <v>3</v>
      </c>
      <c r="J5697" s="1" t="str">
        <f>+VLOOKUP(bloques1a3[[#This Row],[respuesta]],respuestas.emociones[],2,0)</f>
        <v>tristeza</v>
      </c>
      <c r="K5697" s="1">
        <f>+VLOOKUP(bloques1a3[[#This Row],[niño]],BD.niños[[Código]:[edad]],5,0)</f>
        <v>7</v>
      </c>
      <c r="L5697" s="1">
        <f>+IF(bloques1a3[[#This Row],[correcta]]=bloques1a3[[#This Row],[respuesta]],1,0)</f>
        <v>0</v>
      </c>
      <c r="M5697" s="1">
        <f>+IF(bloques1a3[[#This Row],[Sexo]]="F",1,0)</f>
        <v>1</v>
      </c>
    </row>
    <row r="5698" spans="1:13" x14ac:dyDescent="0.55000000000000004">
      <c r="A5698">
        <v>29</v>
      </c>
      <c r="B5698" s="1" t="s">
        <v>566</v>
      </c>
      <c r="C5698" s="1" t="s">
        <v>2</v>
      </c>
      <c r="D5698">
        <v>1</v>
      </c>
      <c r="E5698" s="1" t="s">
        <v>172</v>
      </c>
      <c r="F5698">
        <v>1</v>
      </c>
      <c r="G5698" s="1" t="s">
        <v>376</v>
      </c>
      <c r="H5698" s="1" t="s">
        <v>29</v>
      </c>
      <c r="I5698">
        <v>3</v>
      </c>
      <c r="J5698" s="1" t="str">
        <f>+VLOOKUP(bloques1a3[[#This Row],[respuesta]],respuestas.emociones[],2,0)</f>
        <v>neutra</v>
      </c>
      <c r="K5698" s="1">
        <f>+VLOOKUP(bloques1a3[[#This Row],[niño]],BD.niños[[Código]:[edad]],5,0)</f>
        <v>8</v>
      </c>
      <c r="L5698" s="1">
        <f>+IF(bloques1a3[[#This Row],[correcta]]=bloques1a3[[#This Row],[respuesta]],1,0)</f>
        <v>1</v>
      </c>
      <c r="M5698" s="1">
        <f>+IF(bloques1a3[[#This Row],[Sexo]]="F",1,0)</f>
        <v>1</v>
      </c>
    </row>
    <row r="5699" spans="1:13" x14ac:dyDescent="0.55000000000000004">
      <c r="A5699">
        <v>29</v>
      </c>
      <c r="B5699" s="1" t="s">
        <v>566</v>
      </c>
      <c r="C5699" s="1" t="s">
        <v>2</v>
      </c>
      <c r="D5699">
        <v>1</v>
      </c>
      <c r="E5699" s="1" t="s">
        <v>176</v>
      </c>
      <c r="F5699">
        <v>1</v>
      </c>
      <c r="G5699" s="1" t="s">
        <v>375</v>
      </c>
      <c r="H5699" s="1" t="s">
        <v>29</v>
      </c>
      <c r="I5699">
        <v>3</v>
      </c>
      <c r="J5699" s="1" t="str">
        <f>+VLOOKUP(bloques1a3[[#This Row],[respuesta]],respuestas.emociones[],2,0)</f>
        <v>neutra</v>
      </c>
      <c r="K5699" s="1">
        <f>+VLOOKUP(bloques1a3[[#This Row],[niño]],BD.niños[[Código]:[edad]],5,0)</f>
        <v>5</v>
      </c>
      <c r="L5699" s="1">
        <f>+IF(bloques1a3[[#This Row],[correcta]]=bloques1a3[[#This Row],[respuesta]],1,0)</f>
        <v>1</v>
      </c>
      <c r="M5699" s="1">
        <f>+IF(bloques1a3[[#This Row],[Sexo]]="F",1,0)</f>
        <v>1</v>
      </c>
    </row>
    <row r="5700" spans="1:13" x14ac:dyDescent="0.55000000000000004">
      <c r="A5700">
        <v>29</v>
      </c>
      <c r="B5700" s="1" t="s">
        <v>566</v>
      </c>
      <c r="C5700" s="1" t="s">
        <v>2</v>
      </c>
      <c r="D5700">
        <v>1</v>
      </c>
      <c r="E5700" s="1" t="s">
        <v>180</v>
      </c>
      <c r="F5700">
        <v>1</v>
      </c>
      <c r="G5700" s="1" t="s">
        <v>376</v>
      </c>
      <c r="H5700" s="1" t="s">
        <v>29</v>
      </c>
      <c r="I5700">
        <v>3</v>
      </c>
      <c r="J5700" s="1" t="str">
        <f>+VLOOKUP(bloques1a3[[#This Row],[respuesta]],respuestas.emociones[],2,0)</f>
        <v>neutra</v>
      </c>
      <c r="K5700" s="1">
        <f>+VLOOKUP(bloques1a3[[#This Row],[niño]],BD.niños[[Código]:[edad]],5,0)</f>
        <v>8</v>
      </c>
      <c r="L5700" s="1">
        <f>+IF(bloques1a3[[#This Row],[correcta]]=bloques1a3[[#This Row],[respuesta]],1,0)</f>
        <v>1</v>
      </c>
      <c r="M5700" s="1">
        <f>+IF(bloques1a3[[#This Row],[Sexo]]="F",1,0)</f>
        <v>1</v>
      </c>
    </row>
    <row r="5701" spans="1:13" x14ac:dyDescent="0.55000000000000004">
      <c r="A5701">
        <v>29</v>
      </c>
      <c r="B5701" s="1" t="s">
        <v>566</v>
      </c>
      <c r="C5701" s="1" t="s">
        <v>2</v>
      </c>
      <c r="D5701">
        <v>1</v>
      </c>
      <c r="E5701" s="1" t="s">
        <v>234</v>
      </c>
      <c r="F5701">
        <v>1</v>
      </c>
      <c r="G5701" s="1" t="s">
        <v>377</v>
      </c>
      <c r="H5701" s="1" t="s">
        <v>28</v>
      </c>
      <c r="I5701">
        <v>3</v>
      </c>
      <c r="J5701" s="1" t="str">
        <f>+VLOOKUP(bloques1a3[[#This Row],[respuesta]],respuestas.emociones[],2,0)</f>
        <v>neutra</v>
      </c>
      <c r="K5701" s="1">
        <f>+VLOOKUP(bloques1a3[[#This Row],[niño]],BD.niños[[Código]:[edad]],5,0)</f>
        <v>10</v>
      </c>
      <c r="L5701" s="1">
        <f>+IF(bloques1a3[[#This Row],[correcta]]=bloques1a3[[#This Row],[respuesta]],1,0)</f>
        <v>1</v>
      </c>
      <c r="M5701" s="1">
        <f>+IF(bloques1a3[[#This Row],[Sexo]]="F",1,0)</f>
        <v>0</v>
      </c>
    </row>
    <row r="5702" spans="1:13" x14ac:dyDescent="0.55000000000000004">
      <c r="A5702">
        <v>29</v>
      </c>
      <c r="B5702" s="1" t="s">
        <v>566</v>
      </c>
      <c r="C5702" s="1" t="s">
        <v>2</v>
      </c>
      <c r="D5702">
        <v>1</v>
      </c>
      <c r="E5702" s="1" t="s">
        <v>238</v>
      </c>
      <c r="F5702">
        <v>1</v>
      </c>
      <c r="G5702" s="1" t="s">
        <v>377</v>
      </c>
      <c r="H5702" s="1" t="s">
        <v>28</v>
      </c>
      <c r="I5702">
        <v>3</v>
      </c>
      <c r="J5702" s="1" t="str">
        <f>+VLOOKUP(bloques1a3[[#This Row],[respuesta]],respuestas.emociones[],2,0)</f>
        <v>neutra</v>
      </c>
      <c r="K5702" s="1">
        <f>+VLOOKUP(bloques1a3[[#This Row],[niño]],BD.niños[[Código]:[edad]],5,0)</f>
        <v>10</v>
      </c>
      <c r="L5702" s="1">
        <f>+IF(bloques1a3[[#This Row],[correcta]]=bloques1a3[[#This Row],[respuesta]],1,0)</f>
        <v>1</v>
      </c>
      <c r="M5702" s="1">
        <f>+IF(bloques1a3[[#This Row],[Sexo]]="F",1,0)</f>
        <v>0</v>
      </c>
    </row>
    <row r="5703" spans="1:13" x14ac:dyDescent="0.55000000000000004">
      <c r="A5703">
        <v>29</v>
      </c>
      <c r="B5703" s="1" t="s">
        <v>566</v>
      </c>
      <c r="C5703" s="1" t="s">
        <v>2</v>
      </c>
      <c r="D5703">
        <v>1</v>
      </c>
      <c r="E5703" s="1" t="s">
        <v>241</v>
      </c>
      <c r="F5703">
        <v>1</v>
      </c>
      <c r="G5703" s="1" t="s">
        <v>377</v>
      </c>
      <c r="H5703" s="1" t="s">
        <v>29</v>
      </c>
      <c r="I5703">
        <v>3</v>
      </c>
      <c r="J5703" s="1" t="str">
        <f>+VLOOKUP(bloques1a3[[#This Row],[respuesta]],respuestas.emociones[],2,0)</f>
        <v>neutra</v>
      </c>
      <c r="K5703" s="1">
        <f>+VLOOKUP(bloques1a3[[#This Row],[niño]],BD.niños[[Código]:[edad]],5,0)</f>
        <v>10</v>
      </c>
      <c r="L5703" s="1">
        <f>+IF(bloques1a3[[#This Row],[correcta]]=bloques1a3[[#This Row],[respuesta]],1,0)</f>
        <v>1</v>
      </c>
      <c r="M5703" s="1">
        <f>+IF(bloques1a3[[#This Row],[Sexo]]="F",1,0)</f>
        <v>1</v>
      </c>
    </row>
    <row r="5704" spans="1:13" x14ac:dyDescent="0.55000000000000004">
      <c r="A5704">
        <v>29</v>
      </c>
      <c r="B5704" s="1" t="s">
        <v>566</v>
      </c>
      <c r="C5704" s="1" t="s">
        <v>2</v>
      </c>
      <c r="D5704">
        <v>1</v>
      </c>
      <c r="E5704" s="1" t="s">
        <v>245</v>
      </c>
      <c r="F5704">
        <v>1</v>
      </c>
      <c r="G5704" s="1" t="s">
        <v>376</v>
      </c>
      <c r="H5704" s="1" t="s">
        <v>28</v>
      </c>
      <c r="I5704">
        <v>3</v>
      </c>
      <c r="J5704" s="1" t="str">
        <f>+VLOOKUP(bloques1a3[[#This Row],[respuesta]],respuestas.emociones[],2,0)</f>
        <v>neutra</v>
      </c>
      <c r="K5704" s="1">
        <f>+VLOOKUP(bloques1a3[[#This Row],[niño]],BD.niños[[Código]:[edad]],5,0)</f>
        <v>8</v>
      </c>
      <c r="L5704" s="1">
        <f>+IF(bloques1a3[[#This Row],[correcta]]=bloques1a3[[#This Row],[respuesta]],1,0)</f>
        <v>1</v>
      </c>
      <c r="M5704" s="1">
        <f>+IF(bloques1a3[[#This Row],[Sexo]]="F",1,0)</f>
        <v>0</v>
      </c>
    </row>
    <row r="5705" spans="1:13" x14ac:dyDescent="0.55000000000000004">
      <c r="A5705">
        <v>29</v>
      </c>
      <c r="B5705" s="1" t="s">
        <v>566</v>
      </c>
      <c r="C5705" s="1" t="s">
        <v>2</v>
      </c>
      <c r="D5705">
        <v>1</v>
      </c>
      <c r="E5705" s="1" t="s">
        <v>249</v>
      </c>
      <c r="F5705">
        <v>1</v>
      </c>
      <c r="G5705" s="1" t="s">
        <v>375</v>
      </c>
      <c r="H5705" s="1" t="s">
        <v>28</v>
      </c>
      <c r="I5705">
        <v>3</v>
      </c>
      <c r="J5705" s="1" t="str">
        <f>+VLOOKUP(bloques1a3[[#This Row],[respuesta]],respuestas.emociones[],2,0)</f>
        <v>neutra</v>
      </c>
      <c r="K5705" s="1">
        <f>+VLOOKUP(bloques1a3[[#This Row],[niño]],BD.niños[[Código]:[edad]],5,0)</f>
        <v>6</v>
      </c>
      <c r="L5705" s="1">
        <f>+IF(bloques1a3[[#This Row],[correcta]]=bloques1a3[[#This Row],[respuesta]],1,0)</f>
        <v>1</v>
      </c>
      <c r="M5705" s="1">
        <f>+IF(bloques1a3[[#This Row],[Sexo]]="F",1,0)</f>
        <v>0</v>
      </c>
    </row>
    <row r="5706" spans="1:13" x14ac:dyDescent="0.55000000000000004">
      <c r="A5706">
        <v>29</v>
      </c>
      <c r="B5706" s="1" t="s">
        <v>566</v>
      </c>
      <c r="C5706" s="1" t="s">
        <v>2</v>
      </c>
      <c r="D5706">
        <v>1</v>
      </c>
      <c r="E5706" s="1" t="s">
        <v>253</v>
      </c>
      <c r="F5706">
        <v>1</v>
      </c>
      <c r="G5706" s="1" t="s">
        <v>376</v>
      </c>
      <c r="H5706" s="1" t="s">
        <v>28</v>
      </c>
      <c r="I5706">
        <v>3</v>
      </c>
      <c r="J5706" s="1" t="str">
        <f>+VLOOKUP(bloques1a3[[#This Row],[respuesta]],respuestas.emociones[],2,0)</f>
        <v>neutra</v>
      </c>
      <c r="K5706" s="1">
        <f>+VLOOKUP(bloques1a3[[#This Row],[niño]],BD.niños[[Código]:[edad]],5,0)</f>
        <v>7</v>
      </c>
      <c r="L5706" s="1">
        <f>+IF(bloques1a3[[#This Row],[correcta]]=bloques1a3[[#This Row],[respuesta]],1,0)</f>
        <v>1</v>
      </c>
      <c r="M5706" s="1">
        <f>+IF(bloques1a3[[#This Row],[Sexo]]="F",1,0)</f>
        <v>0</v>
      </c>
    </row>
    <row r="5707" spans="1:13" x14ac:dyDescent="0.55000000000000004">
      <c r="A5707">
        <v>29</v>
      </c>
      <c r="B5707" s="1" t="s">
        <v>566</v>
      </c>
      <c r="C5707" s="1" t="s">
        <v>2</v>
      </c>
      <c r="D5707">
        <v>1</v>
      </c>
      <c r="E5707" s="1" t="s">
        <v>257</v>
      </c>
      <c r="F5707">
        <v>1</v>
      </c>
      <c r="G5707" s="1" t="s">
        <v>376</v>
      </c>
      <c r="H5707" s="1" t="s">
        <v>28</v>
      </c>
      <c r="I5707">
        <v>3</v>
      </c>
      <c r="J5707" s="1" t="str">
        <f>+VLOOKUP(bloques1a3[[#This Row],[respuesta]],respuestas.emociones[],2,0)</f>
        <v>neutra</v>
      </c>
      <c r="K5707" s="1">
        <f>+VLOOKUP(bloques1a3[[#This Row],[niño]],BD.niños[[Código]:[edad]],5,0)</f>
        <v>8</v>
      </c>
      <c r="L5707" s="1">
        <f>+IF(bloques1a3[[#This Row],[correcta]]=bloques1a3[[#This Row],[respuesta]],1,0)</f>
        <v>1</v>
      </c>
      <c r="M5707" s="1">
        <f>+IF(bloques1a3[[#This Row],[Sexo]]="F",1,0)</f>
        <v>0</v>
      </c>
    </row>
    <row r="5708" spans="1:13" x14ac:dyDescent="0.55000000000000004">
      <c r="A5708">
        <v>29</v>
      </c>
      <c r="B5708" s="1" t="s">
        <v>566</v>
      </c>
      <c r="C5708" s="1" t="s">
        <v>2</v>
      </c>
      <c r="D5708">
        <v>1</v>
      </c>
      <c r="E5708" s="1" t="s">
        <v>299</v>
      </c>
      <c r="F5708">
        <v>1</v>
      </c>
      <c r="G5708" s="1" t="s">
        <v>376</v>
      </c>
      <c r="H5708" s="1" t="s">
        <v>28</v>
      </c>
      <c r="I5708">
        <v>3</v>
      </c>
      <c r="J5708" s="1" t="str">
        <f>+VLOOKUP(bloques1a3[[#This Row],[respuesta]],respuestas.emociones[],2,0)</f>
        <v>neutra</v>
      </c>
      <c r="K5708" s="1">
        <f>+VLOOKUP(bloques1a3[[#This Row],[niño]],BD.niños[[Código]:[edad]],5,0)</f>
        <v>8</v>
      </c>
      <c r="L5708" s="1">
        <f>+IF(bloques1a3[[#This Row],[correcta]]=bloques1a3[[#This Row],[respuesta]],1,0)</f>
        <v>1</v>
      </c>
      <c r="M5708" s="1">
        <f>+IF(bloques1a3[[#This Row],[Sexo]]="F",1,0)</f>
        <v>0</v>
      </c>
    </row>
    <row r="5709" spans="1:13" x14ac:dyDescent="0.55000000000000004">
      <c r="A5709">
        <v>29</v>
      </c>
      <c r="B5709" s="1" t="s">
        <v>566</v>
      </c>
      <c r="C5709" s="1" t="s">
        <v>2</v>
      </c>
      <c r="D5709">
        <v>1</v>
      </c>
      <c r="E5709" s="1" t="s">
        <v>301</v>
      </c>
      <c r="F5709">
        <v>1</v>
      </c>
      <c r="G5709" s="1" t="s">
        <v>375</v>
      </c>
      <c r="H5709" s="1" t="s">
        <v>28</v>
      </c>
      <c r="I5709">
        <v>3</v>
      </c>
      <c r="J5709" s="1" t="str">
        <f>+VLOOKUP(bloques1a3[[#This Row],[respuesta]],respuestas.emociones[],2,0)</f>
        <v>neutra</v>
      </c>
      <c r="K5709" s="1">
        <f>+VLOOKUP(bloques1a3[[#This Row],[niño]],BD.niños[[Código]:[edad]],5,0)</f>
        <v>5</v>
      </c>
      <c r="L5709" s="1">
        <f>+IF(bloques1a3[[#This Row],[correcta]]=bloques1a3[[#This Row],[respuesta]],1,0)</f>
        <v>1</v>
      </c>
      <c r="M5709" s="1">
        <f>+IF(bloques1a3[[#This Row],[Sexo]]="F",1,0)</f>
        <v>0</v>
      </c>
    </row>
    <row r="5710" spans="1:13" x14ac:dyDescent="0.55000000000000004">
      <c r="A5710">
        <v>29</v>
      </c>
      <c r="B5710" s="1" t="s">
        <v>566</v>
      </c>
      <c r="C5710" s="1" t="s">
        <v>2</v>
      </c>
      <c r="D5710">
        <v>1</v>
      </c>
      <c r="E5710" s="1" t="s">
        <v>305</v>
      </c>
      <c r="F5710">
        <v>1</v>
      </c>
      <c r="G5710" s="1" t="s">
        <v>376</v>
      </c>
      <c r="H5710" s="1" t="s">
        <v>28</v>
      </c>
      <c r="I5710">
        <v>3</v>
      </c>
      <c r="J5710" s="1" t="str">
        <f>+VLOOKUP(bloques1a3[[#This Row],[respuesta]],respuestas.emociones[],2,0)</f>
        <v>neutra</v>
      </c>
      <c r="K5710" s="1">
        <f>+VLOOKUP(bloques1a3[[#This Row],[niño]],BD.niños[[Código]:[edad]],5,0)</f>
        <v>8</v>
      </c>
      <c r="L5710" s="1">
        <f>+IF(bloques1a3[[#This Row],[correcta]]=bloques1a3[[#This Row],[respuesta]],1,0)</f>
        <v>1</v>
      </c>
      <c r="M5710" s="1">
        <f>+IF(bloques1a3[[#This Row],[Sexo]]="F",1,0)</f>
        <v>0</v>
      </c>
    </row>
    <row r="5711" spans="1:13" x14ac:dyDescent="0.55000000000000004">
      <c r="A5711">
        <v>29</v>
      </c>
      <c r="B5711" s="1" t="s">
        <v>566</v>
      </c>
      <c r="C5711" s="1" t="s">
        <v>2</v>
      </c>
      <c r="D5711">
        <v>1</v>
      </c>
      <c r="E5711" s="1" t="s">
        <v>308</v>
      </c>
      <c r="F5711">
        <v>1</v>
      </c>
      <c r="G5711" s="1" t="s">
        <v>377</v>
      </c>
      <c r="H5711" s="1" t="s">
        <v>28</v>
      </c>
      <c r="I5711">
        <v>3</v>
      </c>
      <c r="J5711" s="1" t="str">
        <f>+VLOOKUP(bloques1a3[[#This Row],[respuesta]],respuestas.emociones[],2,0)</f>
        <v>neutra</v>
      </c>
      <c r="K5711" s="1">
        <f>+VLOOKUP(bloques1a3[[#This Row],[niño]],BD.niños[[Código]:[edad]],5,0)</f>
        <v>9</v>
      </c>
      <c r="L5711" s="1">
        <f>+IF(bloques1a3[[#This Row],[correcta]]=bloques1a3[[#This Row],[respuesta]],1,0)</f>
        <v>1</v>
      </c>
      <c r="M5711" s="1">
        <f>+IF(bloques1a3[[#This Row],[Sexo]]="F",1,0)</f>
        <v>0</v>
      </c>
    </row>
    <row r="5712" spans="1:13" x14ac:dyDescent="0.55000000000000004">
      <c r="A5712">
        <v>29</v>
      </c>
      <c r="B5712" s="1" t="s">
        <v>566</v>
      </c>
      <c r="C5712" s="1" t="s">
        <v>2</v>
      </c>
      <c r="D5712">
        <v>1</v>
      </c>
      <c r="E5712" s="1" t="s">
        <v>311</v>
      </c>
      <c r="F5712">
        <v>1</v>
      </c>
      <c r="G5712" s="1" t="s">
        <v>377</v>
      </c>
      <c r="H5712" s="1" t="s">
        <v>28</v>
      </c>
      <c r="I5712">
        <v>3</v>
      </c>
      <c r="J5712" s="1" t="str">
        <f>+VLOOKUP(bloques1a3[[#This Row],[respuesta]],respuestas.emociones[],2,0)</f>
        <v>neutra</v>
      </c>
      <c r="K5712" s="1">
        <f>+VLOOKUP(bloques1a3[[#This Row],[niño]],BD.niños[[Código]:[edad]],5,0)</f>
        <v>10</v>
      </c>
      <c r="L5712" s="1">
        <f>+IF(bloques1a3[[#This Row],[correcta]]=bloques1a3[[#This Row],[respuesta]],1,0)</f>
        <v>1</v>
      </c>
      <c r="M5712" s="1">
        <f>+IF(bloques1a3[[#This Row],[Sexo]]="F",1,0)</f>
        <v>0</v>
      </c>
    </row>
    <row r="5713" spans="1:13" x14ac:dyDescent="0.55000000000000004">
      <c r="A5713">
        <v>29</v>
      </c>
      <c r="B5713" s="1" t="s">
        <v>566</v>
      </c>
      <c r="C5713" s="1" t="s">
        <v>2</v>
      </c>
      <c r="D5713">
        <v>1</v>
      </c>
      <c r="E5713" s="1" t="s">
        <v>314</v>
      </c>
      <c r="F5713">
        <v>1</v>
      </c>
      <c r="G5713" s="1" t="s">
        <v>377</v>
      </c>
      <c r="H5713" s="1" t="s">
        <v>28</v>
      </c>
      <c r="I5713">
        <v>3</v>
      </c>
      <c r="J5713" s="1" t="str">
        <f>+VLOOKUP(bloques1a3[[#This Row],[respuesta]],respuestas.emociones[],2,0)</f>
        <v>neutra</v>
      </c>
      <c r="K5713" s="1">
        <f>+VLOOKUP(bloques1a3[[#This Row],[niño]],BD.niños[[Código]:[edad]],5,0)</f>
        <v>10</v>
      </c>
      <c r="L5713" s="1">
        <f>+IF(bloques1a3[[#This Row],[correcta]]=bloques1a3[[#This Row],[respuesta]],1,0)</f>
        <v>1</v>
      </c>
      <c r="M5713" s="1">
        <f>+IF(bloques1a3[[#This Row],[Sexo]]="F",1,0)</f>
        <v>0</v>
      </c>
    </row>
    <row r="5714" spans="1:13" x14ac:dyDescent="0.55000000000000004">
      <c r="A5714">
        <v>29</v>
      </c>
      <c r="B5714" s="1" t="s">
        <v>566</v>
      </c>
      <c r="C5714" s="1" t="s">
        <v>2</v>
      </c>
      <c r="D5714">
        <v>1</v>
      </c>
      <c r="E5714" s="1" t="s">
        <v>372</v>
      </c>
      <c r="F5714">
        <v>1</v>
      </c>
      <c r="G5714" s="1" t="s">
        <v>377</v>
      </c>
      <c r="H5714" s="1" t="s">
        <v>28</v>
      </c>
      <c r="I5714">
        <v>3</v>
      </c>
      <c r="J5714" s="1" t="str">
        <f>+VLOOKUP(bloques1a3[[#This Row],[respuesta]],respuestas.emociones[],2,0)</f>
        <v>neutra</v>
      </c>
      <c r="K5714" s="1">
        <f>+VLOOKUP(bloques1a3[[#This Row],[niño]],BD.niños[[Código]:[edad]],5,0)</f>
        <v>9</v>
      </c>
      <c r="L5714" s="1">
        <f>+IF(bloques1a3[[#This Row],[correcta]]=bloques1a3[[#This Row],[respuesta]],1,0)</f>
        <v>1</v>
      </c>
      <c r="M5714" s="1">
        <f>+IF(bloques1a3[[#This Row],[Sexo]]="F",1,0)</f>
        <v>0</v>
      </c>
    </row>
    <row r="5715" spans="1:13" x14ac:dyDescent="0.55000000000000004">
      <c r="A5715">
        <v>29</v>
      </c>
      <c r="B5715" s="1" t="s">
        <v>566</v>
      </c>
      <c r="C5715" s="1" t="s">
        <v>2</v>
      </c>
      <c r="D5715">
        <v>1</v>
      </c>
      <c r="E5715" s="1" t="s">
        <v>337</v>
      </c>
      <c r="F5715">
        <v>1</v>
      </c>
      <c r="G5715" s="1" t="s">
        <v>376</v>
      </c>
      <c r="H5715" s="1" t="s">
        <v>28</v>
      </c>
      <c r="I5715">
        <v>3</v>
      </c>
      <c r="J5715" s="1" t="str">
        <f>+VLOOKUP(bloques1a3[[#This Row],[respuesta]],respuestas.emociones[],2,0)</f>
        <v>neutra</v>
      </c>
      <c r="K5715" s="1">
        <f>+VLOOKUP(bloques1a3[[#This Row],[niño]],BD.niños[[Código]:[edad]],5,0)</f>
        <v>8</v>
      </c>
      <c r="L5715" s="1">
        <f>+IF(bloques1a3[[#This Row],[correcta]]=bloques1a3[[#This Row],[respuesta]],1,0)</f>
        <v>1</v>
      </c>
      <c r="M5715" s="1">
        <f>+IF(bloques1a3[[#This Row],[Sexo]]="F",1,0)</f>
        <v>0</v>
      </c>
    </row>
    <row r="5716" spans="1:13" x14ac:dyDescent="0.55000000000000004">
      <c r="A5716">
        <v>29</v>
      </c>
      <c r="B5716" s="1" t="s">
        <v>566</v>
      </c>
      <c r="C5716" s="1" t="s">
        <v>2</v>
      </c>
      <c r="D5716">
        <v>1</v>
      </c>
      <c r="E5716" s="1" t="s">
        <v>341</v>
      </c>
      <c r="F5716">
        <v>1</v>
      </c>
      <c r="G5716" s="1" t="s">
        <v>376</v>
      </c>
      <c r="H5716" s="1" t="s">
        <v>29</v>
      </c>
      <c r="I5716">
        <v>3</v>
      </c>
      <c r="J5716" s="1" t="str">
        <f>+VLOOKUP(bloques1a3[[#This Row],[respuesta]],respuestas.emociones[],2,0)</f>
        <v>neutra</v>
      </c>
      <c r="K5716" s="1">
        <f>+VLOOKUP(bloques1a3[[#This Row],[niño]],BD.niños[[Código]:[edad]],5,0)</f>
        <v>8</v>
      </c>
      <c r="L5716" s="1">
        <f>+IF(bloques1a3[[#This Row],[correcta]]=bloques1a3[[#This Row],[respuesta]],1,0)</f>
        <v>1</v>
      </c>
      <c r="M5716" s="1">
        <f>+IF(bloques1a3[[#This Row],[Sexo]]="F",1,0)</f>
        <v>1</v>
      </c>
    </row>
    <row r="5717" spans="1:13" x14ac:dyDescent="0.55000000000000004">
      <c r="A5717">
        <v>29</v>
      </c>
      <c r="B5717" s="1" t="s">
        <v>566</v>
      </c>
      <c r="C5717" s="1" t="s">
        <v>2</v>
      </c>
      <c r="D5717">
        <v>1</v>
      </c>
      <c r="E5717" s="1" t="s">
        <v>344</v>
      </c>
      <c r="F5717">
        <v>1</v>
      </c>
      <c r="G5717" s="1" t="s">
        <v>375</v>
      </c>
      <c r="H5717" s="1" t="s">
        <v>29</v>
      </c>
      <c r="I5717">
        <v>3</v>
      </c>
      <c r="J5717" s="1" t="str">
        <f>+VLOOKUP(bloques1a3[[#This Row],[respuesta]],respuestas.emociones[],2,0)</f>
        <v>neutra</v>
      </c>
      <c r="K5717" s="1">
        <f>+VLOOKUP(bloques1a3[[#This Row],[niño]],BD.niños[[Código]:[edad]],5,0)</f>
        <v>6</v>
      </c>
      <c r="L5717" s="1">
        <f>+IF(bloques1a3[[#This Row],[correcta]]=bloques1a3[[#This Row],[respuesta]],1,0)</f>
        <v>1</v>
      </c>
      <c r="M5717" s="1">
        <f>+IF(bloques1a3[[#This Row],[Sexo]]="F",1,0)</f>
        <v>1</v>
      </c>
    </row>
    <row r="5718" spans="1:13" x14ac:dyDescent="0.55000000000000004">
      <c r="A5718">
        <v>29</v>
      </c>
      <c r="B5718" s="1" t="s">
        <v>566</v>
      </c>
      <c r="C5718" s="1" t="s">
        <v>2</v>
      </c>
      <c r="D5718">
        <v>1</v>
      </c>
      <c r="E5718" s="1" t="s">
        <v>348</v>
      </c>
      <c r="F5718">
        <v>2</v>
      </c>
      <c r="G5718" s="1" t="s">
        <v>375</v>
      </c>
      <c r="H5718" s="1" t="s">
        <v>28</v>
      </c>
      <c r="I5718">
        <v>3</v>
      </c>
      <c r="J5718" s="1" t="str">
        <f>+VLOOKUP(bloques1a3[[#This Row],[respuesta]],respuestas.emociones[],2,0)</f>
        <v>alegria</v>
      </c>
      <c r="K5718" s="1">
        <f>+VLOOKUP(bloques1a3[[#This Row],[niño]],BD.niños[[Código]:[edad]],5,0)</f>
        <v>6</v>
      </c>
      <c r="L5718" s="1">
        <f>+IF(bloques1a3[[#This Row],[correcta]]=bloques1a3[[#This Row],[respuesta]],1,0)</f>
        <v>0</v>
      </c>
      <c r="M5718" s="1">
        <f>+IF(bloques1a3[[#This Row],[Sexo]]="F",1,0)</f>
        <v>0</v>
      </c>
    </row>
    <row r="5719" spans="1:13" x14ac:dyDescent="0.55000000000000004">
      <c r="A5719">
        <v>30</v>
      </c>
      <c r="B5719" s="1" t="s">
        <v>567</v>
      </c>
      <c r="C5719" s="1" t="s">
        <v>6</v>
      </c>
      <c r="D5719">
        <v>3</v>
      </c>
      <c r="E5719" s="1" t="s">
        <v>89</v>
      </c>
      <c r="F5719">
        <v>1</v>
      </c>
      <c r="G5719" s="1" t="s">
        <v>377</v>
      </c>
      <c r="H5719" s="1" t="s">
        <v>29</v>
      </c>
      <c r="I5719">
        <v>3</v>
      </c>
      <c r="J5719" s="1" t="str">
        <f>+VLOOKUP(bloques1a3[[#This Row],[respuesta]],respuestas.emociones[],2,0)</f>
        <v>neutra</v>
      </c>
      <c r="K5719" s="1">
        <f>+VLOOKUP(bloques1a3[[#This Row],[niño]],BD.niños[[Código]:[edad]],5,0)</f>
        <v>10</v>
      </c>
      <c r="L5719" s="1">
        <f>+IF(bloques1a3[[#This Row],[correcta]]=bloques1a3[[#This Row],[respuesta]],1,0)</f>
        <v>0</v>
      </c>
      <c r="M5719" s="1">
        <f>+IF(bloques1a3[[#This Row],[Sexo]]="F",1,0)</f>
        <v>1</v>
      </c>
    </row>
    <row r="5720" spans="1:13" x14ac:dyDescent="0.55000000000000004">
      <c r="A5720">
        <v>30</v>
      </c>
      <c r="B5720" s="1" t="s">
        <v>567</v>
      </c>
      <c r="C5720" s="1" t="s">
        <v>6</v>
      </c>
      <c r="D5720">
        <v>3</v>
      </c>
      <c r="E5720" s="1" t="s">
        <v>93</v>
      </c>
      <c r="F5720">
        <v>3</v>
      </c>
      <c r="G5720" s="1" t="s">
        <v>377</v>
      </c>
      <c r="H5720" s="1" t="s">
        <v>29</v>
      </c>
      <c r="I5720">
        <v>3</v>
      </c>
      <c r="J5720" s="1" t="str">
        <f>+VLOOKUP(bloques1a3[[#This Row],[respuesta]],respuestas.emociones[],2,0)</f>
        <v>tristeza</v>
      </c>
      <c r="K5720" s="1">
        <f>+VLOOKUP(bloques1a3[[#This Row],[niño]],BD.niños[[Código]:[edad]],5,0)</f>
        <v>10</v>
      </c>
      <c r="L5720" s="1">
        <f>+IF(bloques1a3[[#This Row],[correcta]]=bloques1a3[[#This Row],[respuesta]],1,0)</f>
        <v>1</v>
      </c>
      <c r="M5720" s="1">
        <f>+IF(bloques1a3[[#This Row],[Sexo]]="F",1,0)</f>
        <v>1</v>
      </c>
    </row>
    <row r="5721" spans="1:13" x14ac:dyDescent="0.55000000000000004">
      <c r="A5721">
        <v>30</v>
      </c>
      <c r="B5721" s="1" t="s">
        <v>567</v>
      </c>
      <c r="C5721" s="1" t="s">
        <v>6</v>
      </c>
      <c r="D5721">
        <v>3</v>
      </c>
      <c r="E5721" s="1" t="s">
        <v>97</v>
      </c>
      <c r="F5721">
        <v>3</v>
      </c>
      <c r="G5721" s="1" t="s">
        <v>377</v>
      </c>
      <c r="H5721" s="1" t="s">
        <v>29</v>
      </c>
      <c r="I5721">
        <v>3</v>
      </c>
      <c r="J5721" s="1" t="str">
        <f>+VLOOKUP(bloques1a3[[#This Row],[respuesta]],respuestas.emociones[],2,0)</f>
        <v>tristeza</v>
      </c>
      <c r="K5721" s="1">
        <f>+VLOOKUP(bloques1a3[[#This Row],[niño]],BD.niños[[Código]:[edad]],5,0)</f>
        <v>10</v>
      </c>
      <c r="L5721" s="1">
        <f>+IF(bloques1a3[[#This Row],[correcta]]=bloques1a3[[#This Row],[respuesta]],1,0)</f>
        <v>1</v>
      </c>
      <c r="M5721" s="1">
        <f>+IF(bloques1a3[[#This Row],[Sexo]]="F",1,0)</f>
        <v>1</v>
      </c>
    </row>
    <row r="5722" spans="1:13" x14ac:dyDescent="0.55000000000000004">
      <c r="A5722">
        <v>30</v>
      </c>
      <c r="B5722" s="1" t="s">
        <v>567</v>
      </c>
      <c r="C5722" s="1" t="s">
        <v>6</v>
      </c>
      <c r="D5722">
        <v>3</v>
      </c>
      <c r="E5722" s="1" t="s">
        <v>101</v>
      </c>
      <c r="F5722">
        <v>2</v>
      </c>
      <c r="G5722" s="1" t="s">
        <v>377</v>
      </c>
      <c r="H5722" s="1" t="s">
        <v>29</v>
      </c>
      <c r="I5722">
        <v>3</v>
      </c>
      <c r="J5722" s="1" t="str">
        <f>+VLOOKUP(bloques1a3[[#This Row],[respuesta]],respuestas.emociones[],2,0)</f>
        <v>alegria</v>
      </c>
      <c r="K5722" s="1">
        <f>+VLOOKUP(bloques1a3[[#This Row],[niño]],BD.niños[[Código]:[edad]],5,0)</f>
        <v>10</v>
      </c>
      <c r="L5722" s="1">
        <f>+IF(bloques1a3[[#This Row],[correcta]]=bloques1a3[[#This Row],[respuesta]],1,0)</f>
        <v>0</v>
      </c>
      <c r="M5722" s="1">
        <f>+IF(bloques1a3[[#This Row],[Sexo]]="F",1,0)</f>
        <v>1</v>
      </c>
    </row>
    <row r="5723" spans="1:13" x14ac:dyDescent="0.55000000000000004">
      <c r="A5723">
        <v>30</v>
      </c>
      <c r="B5723" s="1" t="s">
        <v>567</v>
      </c>
      <c r="C5723" s="1" t="s">
        <v>6</v>
      </c>
      <c r="D5723">
        <v>3</v>
      </c>
      <c r="E5723" s="1" t="s">
        <v>150</v>
      </c>
      <c r="F5723">
        <v>1</v>
      </c>
      <c r="G5723" s="1" t="s">
        <v>375</v>
      </c>
      <c r="H5723" s="1" t="s">
        <v>29</v>
      </c>
      <c r="I5723">
        <v>3</v>
      </c>
      <c r="J5723" s="1" t="str">
        <f>+VLOOKUP(bloques1a3[[#This Row],[respuesta]],respuestas.emociones[],2,0)</f>
        <v>neutra</v>
      </c>
      <c r="K5723" s="1">
        <f>+VLOOKUP(bloques1a3[[#This Row],[niño]],BD.niños[[Código]:[edad]],5,0)</f>
        <v>6</v>
      </c>
      <c r="L5723" s="1">
        <f>+IF(bloques1a3[[#This Row],[correcta]]=bloques1a3[[#This Row],[respuesta]],1,0)</f>
        <v>0</v>
      </c>
      <c r="M5723" s="1">
        <f>+IF(bloques1a3[[#This Row],[Sexo]]="F",1,0)</f>
        <v>1</v>
      </c>
    </row>
    <row r="5724" spans="1:13" x14ac:dyDescent="0.55000000000000004">
      <c r="A5724">
        <v>30</v>
      </c>
      <c r="B5724" s="1" t="s">
        <v>567</v>
      </c>
      <c r="C5724" s="1" t="s">
        <v>6</v>
      </c>
      <c r="D5724">
        <v>3</v>
      </c>
      <c r="E5724" s="1" t="s">
        <v>153</v>
      </c>
      <c r="F5724">
        <v>3</v>
      </c>
      <c r="G5724" s="1" t="s">
        <v>376</v>
      </c>
      <c r="H5724" s="1" t="s">
        <v>28</v>
      </c>
      <c r="I5724">
        <v>3</v>
      </c>
      <c r="J5724" s="1" t="str">
        <f>+VLOOKUP(bloques1a3[[#This Row],[respuesta]],respuestas.emociones[],2,0)</f>
        <v>tristeza</v>
      </c>
      <c r="K5724" s="1">
        <f>+VLOOKUP(bloques1a3[[#This Row],[niño]],BD.niños[[Código]:[edad]],5,0)</f>
        <v>7</v>
      </c>
      <c r="L5724" s="1">
        <f>+IF(bloques1a3[[#This Row],[correcta]]=bloques1a3[[#This Row],[respuesta]],1,0)</f>
        <v>1</v>
      </c>
      <c r="M5724" s="1">
        <f>+IF(bloques1a3[[#This Row],[Sexo]]="F",1,0)</f>
        <v>0</v>
      </c>
    </row>
    <row r="5725" spans="1:13" x14ac:dyDescent="0.55000000000000004">
      <c r="A5725">
        <v>30</v>
      </c>
      <c r="B5725" s="1" t="s">
        <v>567</v>
      </c>
      <c r="C5725" s="1" t="s">
        <v>6</v>
      </c>
      <c r="D5725">
        <v>3</v>
      </c>
      <c r="E5725" s="1" t="s">
        <v>157</v>
      </c>
      <c r="F5725">
        <v>3</v>
      </c>
      <c r="G5725" s="1" t="s">
        <v>376</v>
      </c>
      <c r="H5725" s="1" t="s">
        <v>28</v>
      </c>
      <c r="I5725">
        <v>3</v>
      </c>
      <c r="J5725" s="1" t="str">
        <f>+VLOOKUP(bloques1a3[[#This Row],[respuesta]],respuestas.emociones[],2,0)</f>
        <v>tristeza</v>
      </c>
      <c r="K5725" s="1">
        <f>+VLOOKUP(bloques1a3[[#This Row],[niño]],BD.niños[[Código]:[edad]],5,0)</f>
        <v>7</v>
      </c>
      <c r="L5725" s="1">
        <f>+IF(bloques1a3[[#This Row],[correcta]]=bloques1a3[[#This Row],[respuesta]],1,0)</f>
        <v>1</v>
      </c>
      <c r="M5725" s="1">
        <f>+IF(bloques1a3[[#This Row],[Sexo]]="F",1,0)</f>
        <v>0</v>
      </c>
    </row>
    <row r="5726" spans="1:13" x14ac:dyDescent="0.55000000000000004">
      <c r="A5726">
        <v>30</v>
      </c>
      <c r="B5726" s="1" t="s">
        <v>567</v>
      </c>
      <c r="C5726" s="1" t="s">
        <v>6</v>
      </c>
      <c r="D5726">
        <v>3</v>
      </c>
      <c r="E5726" s="1" t="s">
        <v>164</v>
      </c>
      <c r="F5726">
        <v>1</v>
      </c>
      <c r="G5726" s="1" t="s">
        <v>375</v>
      </c>
      <c r="H5726" s="1" t="s">
        <v>28</v>
      </c>
      <c r="I5726">
        <v>3</v>
      </c>
      <c r="J5726" s="1" t="str">
        <f>+VLOOKUP(bloques1a3[[#This Row],[respuesta]],respuestas.emociones[],2,0)</f>
        <v>neutra</v>
      </c>
      <c r="K5726" s="1">
        <f>+VLOOKUP(bloques1a3[[#This Row],[niño]],BD.niños[[Código]:[edad]],5,0)</f>
        <v>6</v>
      </c>
      <c r="L5726" s="1">
        <f>+IF(bloques1a3[[#This Row],[correcta]]=bloques1a3[[#This Row],[respuesta]],1,0)</f>
        <v>0</v>
      </c>
      <c r="M5726" s="1">
        <f>+IF(bloques1a3[[#This Row],[Sexo]]="F",1,0)</f>
        <v>0</v>
      </c>
    </row>
    <row r="5727" spans="1:13" x14ac:dyDescent="0.55000000000000004">
      <c r="A5727">
        <v>30</v>
      </c>
      <c r="B5727" s="1" t="s">
        <v>567</v>
      </c>
      <c r="C5727" s="1" t="s">
        <v>6</v>
      </c>
      <c r="D5727">
        <v>3</v>
      </c>
      <c r="E5727" s="1" t="s">
        <v>165</v>
      </c>
      <c r="F5727">
        <v>1</v>
      </c>
      <c r="G5727" s="1" t="s">
        <v>375</v>
      </c>
      <c r="H5727" s="1" t="s">
        <v>28</v>
      </c>
      <c r="I5727">
        <v>3</v>
      </c>
      <c r="J5727" s="1" t="str">
        <f>+VLOOKUP(bloques1a3[[#This Row],[respuesta]],respuestas.emociones[],2,0)</f>
        <v>neutra</v>
      </c>
      <c r="K5727" s="1">
        <f>+VLOOKUP(bloques1a3[[#This Row],[niño]],BD.niños[[Código]:[edad]],5,0)</f>
        <v>5</v>
      </c>
      <c r="L5727" s="1">
        <f>+IF(bloques1a3[[#This Row],[correcta]]=bloques1a3[[#This Row],[respuesta]],1,0)</f>
        <v>0</v>
      </c>
      <c r="M5727" s="1">
        <f>+IF(bloques1a3[[#This Row],[Sexo]]="F",1,0)</f>
        <v>0</v>
      </c>
    </row>
    <row r="5728" spans="1:13" x14ac:dyDescent="0.55000000000000004">
      <c r="A5728">
        <v>30</v>
      </c>
      <c r="B5728" s="1" t="s">
        <v>567</v>
      </c>
      <c r="C5728" s="1" t="s">
        <v>6</v>
      </c>
      <c r="D5728">
        <v>3</v>
      </c>
      <c r="E5728" s="1" t="s">
        <v>168</v>
      </c>
      <c r="F5728">
        <v>4</v>
      </c>
      <c r="G5728" s="1" t="s">
        <v>376</v>
      </c>
      <c r="H5728" s="1" t="s">
        <v>29</v>
      </c>
      <c r="I5728">
        <v>3</v>
      </c>
      <c r="J5728" s="1" t="str">
        <f>+VLOOKUP(bloques1a3[[#This Row],[respuesta]],respuestas.emociones[],2,0)</f>
        <v>enojo</v>
      </c>
      <c r="K5728" s="1">
        <f>+VLOOKUP(bloques1a3[[#This Row],[niño]],BD.niños[[Código]:[edad]],5,0)</f>
        <v>7</v>
      </c>
      <c r="L5728" s="1">
        <f>+IF(bloques1a3[[#This Row],[correcta]]=bloques1a3[[#This Row],[respuesta]],1,0)</f>
        <v>0</v>
      </c>
      <c r="M5728" s="1">
        <f>+IF(bloques1a3[[#This Row],[Sexo]]="F",1,0)</f>
        <v>1</v>
      </c>
    </row>
    <row r="5729" spans="1:13" x14ac:dyDescent="0.55000000000000004">
      <c r="A5729">
        <v>30</v>
      </c>
      <c r="B5729" s="1" t="s">
        <v>567</v>
      </c>
      <c r="C5729" s="1" t="s">
        <v>6</v>
      </c>
      <c r="D5729">
        <v>3</v>
      </c>
      <c r="E5729" s="1" t="s">
        <v>172</v>
      </c>
      <c r="F5729">
        <v>1</v>
      </c>
      <c r="G5729" s="1" t="s">
        <v>376</v>
      </c>
      <c r="H5729" s="1" t="s">
        <v>29</v>
      </c>
      <c r="I5729">
        <v>3</v>
      </c>
      <c r="J5729" s="1" t="str">
        <f>+VLOOKUP(bloques1a3[[#This Row],[respuesta]],respuestas.emociones[],2,0)</f>
        <v>neutra</v>
      </c>
      <c r="K5729" s="1">
        <f>+VLOOKUP(bloques1a3[[#This Row],[niño]],BD.niños[[Código]:[edad]],5,0)</f>
        <v>8</v>
      </c>
      <c r="L5729" s="1">
        <f>+IF(bloques1a3[[#This Row],[correcta]]=bloques1a3[[#This Row],[respuesta]],1,0)</f>
        <v>0</v>
      </c>
      <c r="M5729" s="1">
        <f>+IF(bloques1a3[[#This Row],[Sexo]]="F",1,0)</f>
        <v>1</v>
      </c>
    </row>
    <row r="5730" spans="1:13" x14ac:dyDescent="0.55000000000000004">
      <c r="A5730">
        <v>30</v>
      </c>
      <c r="B5730" s="1" t="s">
        <v>567</v>
      </c>
      <c r="C5730" s="1" t="s">
        <v>6</v>
      </c>
      <c r="D5730">
        <v>3</v>
      </c>
      <c r="E5730" s="1" t="s">
        <v>176</v>
      </c>
      <c r="F5730">
        <v>1</v>
      </c>
      <c r="G5730" s="1" t="s">
        <v>375</v>
      </c>
      <c r="H5730" s="1" t="s">
        <v>29</v>
      </c>
      <c r="I5730">
        <v>3</v>
      </c>
      <c r="J5730" s="1" t="str">
        <f>+VLOOKUP(bloques1a3[[#This Row],[respuesta]],respuestas.emociones[],2,0)</f>
        <v>neutra</v>
      </c>
      <c r="K5730" s="1">
        <f>+VLOOKUP(bloques1a3[[#This Row],[niño]],BD.niños[[Código]:[edad]],5,0)</f>
        <v>5</v>
      </c>
      <c r="L5730" s="1">
        <f>+IF(bloques1a3[[#This Row],[correcta]]=bloques1a3[[#This Row],[respuesta]],1,0)</f>
        <v>0</v>
      </c>
      <c r="M5730" s="1">
        <f>+IF(bloques1a3[[#This Row],[Sexo]]="F",1,0)</f>
        <v>1</v>
      </c>
    </row>
    <row r="5731" spans="1:13" x14ac:dyDescent="0.55000000000000004">
      <c r="A5731">
        <v>30</v>
      </c>
      <c r="B5731" s="1" t="s">
        <v>567</v>
      </c>
      <c r="C5731" s="1" t="s">
        <v>6</v>
      </c>
      <c r="D5731">
        <v>3</v>
      </c>
      <c r="E5731" s="1" t="s">
        <v>180</v>
      </c>
      <c r="F5731">
        <v>3</v>
      </c>
      <c r="G5731" s="1" t="s">
        <v>376</v>
      </c>
      <c r="H5731" s="1" t="s">
        <v>29</v>
      </c>
      <c r="I5731">
        <v>3</v>
      </c>
      <c r="J5731" s="1" t="str">
        <f>+VLOOKUP(bloques1a3[[#This Row],[respuesta]],respuestas.emociones[],2,0)</f>
        <v>tristeza</v>
      </c>
      <c r="K5731" s="1">
        <f>+VLOOKUP(bloques1a3[[#This Row],[niño]],BD.niños[[Código]:[edad]],5,0)</f>
        <v>8</v>
      </c>
      <c r="L5731" s="1">
        <f>+IF(bloques1a3[[#This Row],[correcta]]=bloques1a3[[#This Row],[respuesta]],1,0)</f>
        <v>1</v>
      </c>
      <c r="M5731" s="1">
        <f>+IF(bloques1a3[[#This Row],[Sexo]]="F",1,0)</f>
        <v>1</v>
      </c>
    </row>
    <row r="5732" spans="1:13" x14ac:dyDescent="0.55000000000000004">
      <c r="A5732">
        <v>30</v>
      </c>
      <c r="B5732" s="1" t="s">
        <v>567</v>
      </c>
      <c r="C5732" s="1" t="s">
        <v>6</v>
      </c>
      <c r="D5732">
        <v>3</v>
      </c>
      <c r="E5732" s="1" t="s">
        <v>234</v>
      </c>
      <c r="F5732">
        <v>3</v>
      </c>
      <c r="G5732" s="1" t="s">
        <v>377</v>
      </c>
      <c r="H5732" s="1" t="s">
        <v>28</v>
      </c>
      <c r="I5732">
        <v>3</v>
      </c>
      <c r="J5732" s="1" t="str">
        <f>+VLOOKUP(bloques1a3[[#This Row],[respuesta]],respuestas.emociones[],2,0)</f>
        <v>tristeza</v>
      </c>
      <c r="K5732" s="1">
        <f>+VLOOKUP(bloques1a3[[#This Row],[niño]],BD.niños[[Código]:[edad]],5,0)</f>
        <v>10</v>
      </c>
      <c r="L5732" s="1">
        <f>+IF(bloques1a3[[#This Row],[correcta]]=bloques1a3[[#This Row],[respuesta]],1,0)</f>
        <v>1</v>
      </c>
      <c r="M5732" s="1">
        <f>+IF(bloques1a3[[#This Row],[Sexo]]="F",1,0)</f>
        <v>0</v>
      </c>
    </row>
    <row r="5733" spans="1:13" x14ac:dyDescent="0.55000000000000004">
      <c r="A5733">
        <v>30</v>
      </c>
      <c r="B5733" s="1" t="s">
        <v>567</v>
      </c>
      <c r="C5733" s="1" t="s">
        <v>6</v>
      </c>
      <c r="D5733">
        <v>3</v>
      </c>
      <c r="E5733" s="1" t="s">
        <v>238</v>
      </c>
      <c r="F5733">
        <v>3</v>
      </c>
      <c r="G5733" s="1" t="s">
        <v>377</v>
      </c>
      <c r="H5733" s="1" t="s">
        <v>28</v>
      </c>
      <c r="I5733">
        <v>3</v>
      </c>
      <c r="J5733" s="1" t="str">
        <f>+VLOOKUP(bloques1a3[[#This Row],[respuesta]],respuestas.emociones[],2,0)</f>
        <v>tristeza</v>
      </c>
      <c r="K5733" s="1">
        <f>+VLOOKUP(bloques1a3[[#This Row],[niño]],BD.niños[[Código]:[edad]],5,0)</f>
        <v>10</v>
      </c>
      <c r="L5733" s="1">
        <f>+IF(bloques1a3[[#This Row],[correcta]]=bloques1a3[[#This Row],[respuesta]],1,0)</f>
        <v>1</v>
      </c>
      <c r="M5733" s="1">
        <f>+IF(bloques1a3[[#This Row],[Sexo]]="F",1,0)</f>
        <v>0</v>
      </c>
    </row>
    <row r="5734" spans="1:13" x14ac:dyDescent="0.55000000000000004">
      <c r="A5734">
        <v>30</v>
      </c>
      <c r="B5734" s="1" t="s">
        <v>567</v>
      </c>
      <c r="C5734" s="1" t="s">
        <v>6</v>
      </c>
      <c r="D5734">
        <v>3</v>
      </c>
      <c r="E5734" s="1" t="s">
        <v>241</v>
      </c>
      <c r="F5734">
        <v>3</v>
      </c>
      <c r="G5734" s="1" t="s">
        <v>377</v>
      </c>
      <c r="H5734" s="1" t="s">
        <v>29</v>
      </c>
      <c r="I5734">
        <v>3</v>
      </c>
      <c r="J5734" s="1" t="str">
        <f>+VLOOKUP(bloques1a3[[#This Row],[respuesta]],respuestas.emociones[],2,0)</f>
        <v>tristeza</v>
      </c>
      <c r="K5734" s="1">
        <f>+VLOOKUP(bloques1a3[[#This Row],[niño]],BD.niños[[Código]:[edad]],5,0)</f>
        <v>10</v>
      </c>
      <c r="L5734" s="1">
        <f>+IF(bloques1a3[[#This Row],[correcta]]=bloques1a3[[#This Row],[respuesta]],1,0)</f>
        <v>1</v>
      </c>
      <c r="M5734" s="1">
        <f>+IF(bloques1a3[[#This Row],[Sexo]]="F",1,0)</f>
        <v>1</v>
      </c>
    </row>
    <row r="5735" spans="1:13" x14ac:dyDescent="0.55000000000000004">
      <c r="A5735">
        <v>30</v>
      </c>
      <c r="B5735" s="1" t="s">
        <v>567</v>
      </c>
      <c r="C5735" s="1" t="s">
        <v>6</v>
      </c>
      <c r="D5735">
        <v>3</v>
      </c>
      <c r="E5735" s="1" t="s">
        <v>245</v>
      </c>
      <c r="F5735">
        <v>1</v>
      </c>
      <c r="G5735" s="1" t="s">
        <v>376</v>
      </c>
      <c r="H5735" s="1" t="s">
        <v>28</v>
      </c>
      <c r="I5735">
        <v>3</v>
      </c>
      <c r="J5735" s="1" t="str">
        <f>+VLOOKUP(bloques1a3[[#This Row],[respuesta]],respuestas.emociones[],2,0)</f>
        <v>neutra</v>
      </c>
      <c r="K5735" s="1">
        <f>+VLOOKUP(bloques1a3[[#This Row],[niño]],BD.niños[[Código]:[edad]],5,0)</f>
        <v>8</v>
      </c>
      <c r="L5735" s="1">
        <f>+IF(bloques1a3[[#This Row],[correcta]]=bloques1a3[[#This Row],[respuesta]],1,0)</f>
        <v>0</v>
      </c>
      <c r="M5735" s="1">
        <f>+IF(bloques1a3[[#This Row],[Sexo]]="F",1,0)</f>
        <v>0</v>
      </c>
    </row>
    <row r="5736" spans="1:13" x14ac:dyDescent="0.55000000000000004">
      <c r="A5736">
        <v>30</v>
      </c>
      <c r="B5736" s="1" t="s">
        <v>567</v>
      </c>
      <c r="C5736" s="1" t="s">
        <v>6</v>
      </c>
      <c r="D5736">
        <v>3</v>
      </c>
      <c r="E5736" s="1" t="s">
        <v>249</v>
      </c>
      <c r="F5736">
        <v>1</v>
      </c>
      <c r="G5736" s="1" t="s">
        <v>375</v>
      </c>
      <c r="H5736" s="1" t="s">
        <v>28</v>
      </c>
      <c r="I5736">
        <v>3</v>
      </c>
      <c r="J5736" s="1" t="str">
        <f>+VLOOKUP(bloques1a3[[#This Row],[respuesta]],respuestas.emociones[],2,0)</f>
        <v>neutra</v>
      </c>
      <c r="K5736" s="1">
        <f>+VLOOKUP(bloques1a3[[#This Row],[niño]],BD.niños[[Código]:[edad]],5,0)</f>
        <v>6</v>
      </c>
      <c r="L5736" s="1">
        <f>+IF(bloques1a3[[#This Row],[correcta]]=bloques1a3[[#This Row],[respuesta]],1,0)</f>
        <v>0</v>
      </c>
      <c r="M5736" s="1">
        <f>+IF(bloques1a3[[#This Row],[Sexo]]="F",1,0)</f>
        <v>0</v>
      </c>
    </row>
    <row r="5737" spans="1:13" x14ac:dyDescent="0.55000000000000004">
      <c r="A5737">
        <v>30</v>
      </c>
      <c r="B5737" s="1" t="s">
        <v>567</v>
      </c>
      <c r="C5737" s="1" t="s">
        <v>6</v>
      </c>
      <c r="D5737">
        <v>3</v>
      </c>
      <c r="E5737" s="1" t="s">
        <v>253</v>
      </c>
      <c r="F5737">
        <v>3</v>
      </c>
      <c r="G5737" s="1" t="s">
        <v>376</v>
      </c>
      <c r="H5737" s="1" t="s">
        <v>28</v>
      </c>
      <c r="I5737">
        <v>3</v>
      </c>
      <c r="J5737" s="1" t="str">
        <f>+VLOOKUP(bloques1a3[[#This Row],[respuesta]],respuestas.emociones[],2,0)</f>
        <v>tristeza</v>
      </c>
      <c r="K5737" s="1">
        <f>+VLOOKUP(bloques1a3[[#This Row],[niño]],BD.niños[[Código]:[edad]],5,0)</f>
        <v>7</v>
      </c>
      <c r="L5737" s="1">
        <f>+IF(bloques1a3[[#This Row],[correcta]]=bloques1a3[[#This Row],[respuesta]],1,0)</f>
        <v>1</v>
      </c>
      <c r="M5737" s="1">
        <f>+IF(bloques1a3[[#This Row],[Sexo]]="F",1,0)</f>
        <v>0</v>
      </c>
    </row>
    <row r="5738" spans="1:13" x14ac:dyDescent="0.55000000000000004">
      <c r="A5738">
        <v>30</v>
      </c>
      <c r="B5738" s="1" t="s">
        <v>567</v>
      </c>
      <c r="C5738" s="1" t="s">
        <v>6</v>
      </c>
      <c r="D5738">
        <v>3</v>
      </c>
      <c r="E5738" s="1" t="s">
        <v>257</v>
      </c>
      <c r="F5738">
        <v>1</v>
      </c>
      <c r="G5738" s="1" t="s">
        <v>376</v>
      </c>
      <c r="H5738" s="1" t="s">
        <v>28</v>
      </c>
      <c r="I5738">
        <v>3</v>
      </c>
      <c r="J5738" s="1" t="str">
        <f>+VLOOKUP(bloques1a3[[#This Row],[respuesta]],respuestas.emociones[],2,0)</f>
        <v>neutra</v>
      </c>
      <c r="K5738" s="1">
        <f>+VLOOKUP(bloques1a3[[#This Row],[niño]],BD.niños[[Código]:[edad]],5,0)</f>
        <v>8</v>
      </c>
      <c r="L5738" s="1">
        <f>+IF(bloques1a3[[#This Row],[correcta]]=bloques1a3[[#This Row],[respuesta]],1,0)</f>
        <v>0</v>
      </c>
      <c r="M5738" s="1">
        <f>+IF(bloques1a3[[#This Row],[Sexo]]="F",1,0)</f>
        <v>0</v>
      </c>
    </row>
    <row r="5739" spans="1:13" x14ac:dyDescent="0.55000000000000004">
      <c r="A5739">
        <v>30</v>
      </c>
      <c r="B5739" s="1" t="s">
        <v>567</v>
      </c>
      <c r="C5739" s="1" t="s">
        <v>6</v>
      </c>
      <c r="D5739">
        <v>3</v>
      </c>
      <c r="E5739" s="1" t="s">
        <v>299</v>
      </c>
      <c r="F5739">
        <v>1</v>
      </c>
      <c r="G5739" s="1" t="s">
        <v>376</v>
      </c>
      <c r="H5739" s="1" t="s">
        <v>28</v>
      </c>
      <c r="I5739">
        <v>3</v>
      </c>
      <c r="J5739" s="1" t="str">
        <f>+VLOOKUP(bloques1a3[[#This Row],[respuesta]],respuestas.emociones[],2,0)</f>
        <v>neutra</v>
      </c>
      <c r="K5739" s="1">
        <f>+VLOOKUP(bloques1a3[[#This Row],[niño]],BD.niños[[Código]:[edad]],5,0)</f>
        <v>8</v>
      </c>
      <c r="L5739" s="1">
        <f>+IF(bloques1a3[[#This Row],[correcta]]=bloques1a3[[#This Row],[respuesta]],1,0)</f>
        <v>0</v>
      </c>
      <c r="M5739" s="1">
        <f>+IF(bloques1a3[[#This Row],[Sexo]]="F",1,0)</f>
        <v>0</v>
      </c>
    </row>
    <row r="5740" spans="1:13" x14ac:dyDescent="0.55000000000000004">
      <c r="A5740">
        <v>30</v>
      </c>
      <c r="B5740" s="1" t="s">
        <v>567</v>
      </c>
      <c r="C5740" s="1" t="s">
        <v>6</v>
      </c>
      <c r="D5740">
        <v>3</v>
      </c>
      <c r="E5740" s="1" t="s">
        <v>301</v>
      </c>
      <c r="F5740">
        <v>1</v>
      </c>
      <c r="G5740" s="1" t="s">
        <v>375</v>
      </c>
      <c r="H5740" s="1" t="s">
        <v>28</v>
      </c>
      <c r="I5740">
        <v>3</v>
      </c>
      <c r="J5740" s="1" t="str">
        <f>+VLOOKUP(bloques1a3[[#This Row],[respuesta]],respuestas.emociones[],2,0)</f>
        <v>neutra</v>
      </c>
      <c r="K5740" s="1">
        <f>+VLOOKUP(bloques1a3[[#This Row],[niño]],BD.niños[[Código]:[edad]],5,0)</f>
        <v>5</v>
      </c>
      <c r="L5740" s="1">
        <f>+IF(bloques1a3[[#This Row],[correcta]]=bloques1a3[[#This Row],[respuesta]],1,0)</f>
        <v>0</v>
      </c>
      <c r="M5740" s="1">
        <f>+IF(bloques1a3[[#This Row],[Sexo]]="F",1,0)</f>
        <v>0</v>
      </c>
    </row>
    <row r="5741" spans="1:13" x14ac:dyDescent="0.55000000000000004">
      <c r="A5741">
        <v>30</v>
      </c>
      <c r="B5741" s="1" t="s">
        <v>567</v>
      </c>
      <c r="C5741" s="1" t="s">
        <v>6</v>
      </c>
      <c r="D5741">
        <v>3</v>
      </c>
      <c r="E5741" s="1" t="s">
        <v>305</v>
      </c>
      <c r="F5741">
        <v>1</v>
      </c>
      <c r="G5741" s="1" t="s">
        <v>376</v>
      </c>
      <c r="H5741" s="1" t="s">
        <v>28</v>
      </c>
      <c r="I5741">
        <v>3</v>
      </c>
      <c r="J5741" s="1" t="str">
        <f>+VLOOKUP(bloques1a3[[#This Row],[respuesta]],respuestas.emociones[],2,0)</f>
        <v>neutra</v>
      </c>
      <c r="K5741" s="1">
        <f>+VLOOKUP(bloques1a3[[#This Row],[niño]],BD.niños[[Código]:[edad]],5,0)</f>
        <v>8</v>
      </c>
      <c r="L5741" s="1">
        <f>+IF(bloques1a3[[#This Row],[correcta]]=bloques1a3[[#This Row],[respuesta]],1,0)</f>
        <v>0</v>
      </c>
      <c r="M5741" s="1">
        <f>+IF(bloques1a3[[#This Row],[Sexo]]="F",1,0)</f>
        <v>0</v>
      </c>
    </row>
    <row r="5742" spans="1:13" x14ac:dyDescent="0.55000000000000004">
      <c r="A5742">
        <v>30</v>
      </c>
      <c r="B5742" s="1" t="s">
        <v>567</v>
      </c>
      <c r="C5742" s="1" t="s">
        <v>6</v>
      </c>
      <c r="D5742">
        <v>3</v>
      </c>
      <c r="E5742" s="1" t="s">
        <v>308</v>
      </c>
      <c r="F5742">
        <v>1</v>
      </c>
      <c r="G5742" s="1" t="s">
        <v>377</v>
      </c>
      <c r="H5742" s="1" t="s">
        <v>28</v>
      </c>
      <c r="I5742">
        <v>3</v>
      </c>
      <c r="J5742" s="1" t="str">
        <f>+VLOOKUP(bloques1a3[[#This Row],[respuesta]],respuestas.emociones[],2,0)</f>
        <v>neutra</v>
      </c>
      <c r="K5742" s="1">
        <f>+VLOOKUP(bloques1a3[[#This Row],[niño]],BD.niños[[Código]:[edad]],5,0)</f>
        <v>9</v>
      </c>
      <c r="L5742" s="1">
        <f>+IF(bloques1a3[[#This Row],[correcta]]=bloques1a3[[#This Row],[respuesta]],1,0)</f>
        <v>0</v>
      </c>
      <c r="M5742" s="1">
        <f>+IF(bloques1a3[[#This Row],[Sexo]]="F",1,0)</f>
        <v>0</v>
      </c>
    </row>
    <row r="5743" spans="1:13" x14ac:dyDescent="0.55000000000000004">
      <c r="A5743">
        <v>30</v>
      </c>
      <c r="B5743" s="1" t="s">
        <v>567</v>
      </c>
      <c r="C5743" s="1" t="s">
        <v>6</v>
      </c>
      <c r="D5743">
        <v>3</v>
      </c>
      <c r="E5743" s="1" t="s">
        <v>311</v>
      </c>
      <c r="F5743">
        <v>1</v>
      </c>
      <c r="G5743" s="1" t="s">
        <v>377</v>
      </c>
      <c r="H5743" s="1" t="s">
        <v>28</v>
      </c>
      <c r="I5743">
        <v>3</v>
      </c>
      <c r="J5743" s="1" t="str">
        <f>+VLOOKUP(bloques1a3[[#This Row],[respuesta]],respuestas.emociones[],2,0)</f>
        <v>neutra</v>
      </c>
      <c r="K5743" s="1">
        <f>+VLOOKUP(bloques1a3[[#This Row],[niño]],BD.niños[[Código]:[edad]],5,0)</f>
        <v>10</v>
      </c>
      <c r="L5743" s="1">
        <f>+IF(bloques1a3[[#This Row],[correcta]]=bloques1a3[[#This Row],[respuesta]],1,0)</f>
        <v>0</v>
      </c>
      <c r="M5743" s="1">
        <f>+IF(bloques1a3[[#This Row],[Sexo]]="F",1,0)</f>
        <v>0</v>
      </c>
    </row>
    <row r="5744" spans="1:13" x14ac:dyDescent="0.55000000000000004">
      <c r="A5744">
        <v>30</v>
      </c>
      <c r="B5744" s="1" t="s">
        <v>567</v>
      </c>
      <c r="C5744" s="1" t="s">
        <v>6</v>
      </c>
      <c r="D5744">
        <v>3</v>
      </c>
      <c r="E5744" s="1" t="s">
        <v>314</v>
      </c>
      <c r="F5744">
        <v>1</v>
      </c>
      <c r="G5744" s="1" t="s">
        <v>377</v>
      </c>
      <c r="H5744" s="1" t="s">
        <v>28</v>
      </c>
      <c r="I5744">
        <v>3</v>
      </c>
      <c r="J5744" s="1" t="str">
        <f>+VLOOKUP(bloques1a3[[#This Row],[respuesta]],respuestas.emociones[],2,0)</f>
        <v>neutra</v>
      </c>
      <c r="K5744" s="1">
        <f>+VLOOKUP(bloques1a3[[#This Row],[niño]],BD.niños[[Código]:[edad]],5,0)</f>
        <v>10</v>
      </c>
      <c r="L5744" s="1">
        <f>+IF(bloques1a3[[#This Row],[correcta]]=bloques1a3[[#This Row],[respuesta]],1,0)</f>
        <v>0</v>
      </c>
      <c r="M5744" s="1">
        <f>+IF(bloques1a3[[#This Row],[Sexo]]="F",1,0)</f>
        <v>0</v>
      </c>
    </row>
    <row r="5745" spans="1:13" x14ac:dyDescent="0.55000000000000004">
      <c r="A5745">
        <v>30</v>
      </c>
      <c r="B5745" s="1" t="s">
        <v>567</v>
      </c>
      <c r="C5745" s="1" t="s">
        <v>6</v>
      </c>
      <c r="D5745">
        <v>3</v>
      </c>
      <c r="E5745" s="1" t="s">
        <v>372</v>
      </c>
      <c r="F5745">
        <v>1</v>
      </c>
      <c r="G5745" s="1" t="s">
        <v>377</v>
      </c>
      <c r="H5745" s="1" t="s">
        <v>28</v>
      </c>
      <c r="I5745">
        <v>3</v>
      </c>
      <c r="J5745" s="1" t="str">
        <f>+VLOOKUP(bloques1a3[[#This Row],[respuesta]],respuestas.emociones[],2,0)</f>
        <v>neutra</v>
      </c>
      <c r="K5745" s="1">
        <f>+VLOOKUP(bloques1a3[[#This Row],[niño]],BD.niños[[Código]:[edad]],5,0)</f>
        <v>9</v>
      </c>
      <c r="L5745" s="1">
        <f>+IF(bloques1a3[[#This Row],[correcta]]=bloques1a3[[#This Row],[respuesta]],1,0)</f>
        <v>0</v>
      </c>
      <c r="M5745" s="1">
        <f>+IF(bloques1a3[[#This Row],[Sexo]]="F",1,0)</f>
        <v>0</v>
      </c>
    </row>
    <row r="5746" spans="1:13" x14ac:dyDescent="0.55000000000000004">
      <c r="A5746">
        <v>30</v>
      </c>
      <c r="B5746" s="1" t="s">
        <v>567</v>
      </c>
      <c r="C5746" s="1" t="s">
        <v>6</v>
      </c>
      <c r="D5746">
        <v>3</v>
      </c>
      <c r="E5746" s="1" t="s">
        <v>337</v>
      </c>
      <c r="F5746">
        <v>1</v>
      </c>
      <c r="G5746" s="1" t="s">
        <v>376</v>
      </c>
      <c r="H5746" s="1" t="s">
        <v>28</v>
      </c>
      <c r="I5746">
        <v>3</v>
      </c>
      <c r="J5746" s="1" t="str">
        <f>+VLOOKUP(bloques1a3[[#This Row],[respuesta]],respuestas.emociones[],2,0)</f>
        <v>neutra</v>
      </c>
      <c r="K5746" s="1">
        <f>+VLOOKUP(bloques1a3[[#This Row],[niño]],BD.niños[[Código]:[edad]],5,0)</f>
        <v>8</v>
      </c>
      <c r="L5746" s="1">
        <f>+IF(bloques1a3[[#This Row],[correcta]]=bloques1a3[[#This Row],[respuesta]],1,0)</f>
        <v>0</v>
      </c>
      <c r="M5746" s="1">
        <f>+IF(bloques1a3[[#This Row],[Sexo]]="F",1,0)</f>
        <v>0</v>
      </c>
    </row>
    <row r="5747" spans="1:13" x14ac:dyDescent="0.55000000000000004">
      <c r="A5747">
        <v>30</v>
      </c>
      <c r="B5747" s="1" t="s">
        <v>567</v>
      </c>
      <c r="C5747" s="1" t="s">
        <v>6</v>
      </c>
      <c r="D5747">
        <v>3</v>
      </c>
      <c r="E5747" s="1" t="s">
        <v>341</v>
      </c>
      <c r="F5747">
        <v>1</v>
      </c>
      <c r="G5747" s="1" t="s">
        <v>376</v>
      </c>
      <c r="H5747" s="1" t="s">
        <v>29</v>
      </c>
      <c r="I5747">
        <v>3</v>
      </c>
      <c r="J5747" s="1" t="str">
        <f>+VLOOKUP(bloques1a3[[#This Row],[respuesta]],respuestas.emociones[],2,0)</f>
        <v>neutra</v>
      </c>
      <c r="K5747" s="1">
        <f>+VLOOKUP(bloques1a3[[#This Row],[niño]],BD.niños[[Código]:[edad]],5,0)</f>
        <v>8</v>
      </c>
      <c r="L5747" s="1">
        <f>+IF(bloques1a3[[#This Row],[correcta]]=bloques1a3[[#This Row],[respuesta]],1,0)</f>
        <v>0</v>
      </c>
      <c r="M5747" s="1">
        <f>+IF(bloques1a3[[#This Row],[Sexo]]="F",1,0)</f>
        <v>1</v>
      </c>
    </row>
    <row r="5748" spans="1:13" x14ac:dyDescent="0.55000000000000004">
      <c r="A5748">
        <v>30</v>
      </c>
      <c r="B5748" s="1" t="s">
        <v>567</v>
      </c>
      <c r="C5748" s="1" t="s">
        <v>6</v>
      </c>
      <c r="D5748">
        <v>3</v>
      </c>
      <c r="E5748" s="1" t="s">
        <v>344</v>
      </c>
      <c r="F5748">
        <v>1</v>
      </c>
      <c r="G5748" s="1" t="s">
        <v>375</v>
      </c>
      <c r="H5748" s="1" t="s">
        <v>29</v>
      </c>
      <c r="I5748">
        <v>3</v>
      </c>
      <c r="J5748" s="1" t="str">
        <f>+VLOOKUP(bloques1a3[[#This Row],[respuesta]],respuestas.emociones[],2,0)</f>
        <v>neutra</v>
      </c>
      <c r="K5748" s="1">
        <f>+VLOOKUP(bloques1a3[[#This Row],[niño]],BD.niños[[Código]:[edad]],5,0)</f>
        <v>6</v>
      </c>
      <c r="L5748" s="1">
        <f>+IF(bloques1a3[[#This Row],[correcta]]=bloques1a3[[#This Row],[respuesta]],1,0)</f>
        <v>0</v>
      </c>
      <c r="M5748" s="1">
        <f>+IF(bloques1a3[[#This Row],[Sexo]]="F",1,0)</f>
        <v>1</v>
      </c>
    </row>
    <row r="5749" spans="1:13" x14ac:dyDescent="0.55000000000000004">
      <c r="A5749">
        <v>30</v>
      </c>
      <c r="B5749" s="1" t="s">
        <v>567</v>
      </c>
      <c r="C5749" s="1" t="s">
        <v>6</v>
      </c>
      <c r="D5749">
        <v>3</v>
      </c>
      <c r="E5749" s="1" t="s">
        <v>348</v>
      </c>
      <c r="F5749">
        <v>3</v>
      </c>
      <c r="G5749" s="1" t="s">
        <v>375</v>
      </c>
      <c r="H5749" s="1" t="s">
        <v>28</v>
      </c>
      <c r="I5749">
        <v>3</v>
      </c>
      <c r="J5749" s="1" t="str">
        <f>+VLOOKUP(bloques1a3[[#This Row],[respuesta]],respuestas.emociones[],2,0)</f>
        <v>tristeza</v>
      </c>
      <c r="K5749" s="1">
        <f>+VLOOKUP(bloques1a3[[#This Row],[niño]],BD.niños[[Código]:[edad]],5,0)</f>
        <v>6</v>
      </c>
      <c r="L5749" s="1">
        <f>+IF(bloques1a3[[#This Row],[correcta]]=bloques1a3[[#This Row],[respuesta]],1,0)</f>
        <v>1</v>
      </c>
      <c r="M5749" s="1">
        <f>+IF(bloques1a3[[#This Row],[Sexo]]="F",1,0)</f>
        <v>0</v>
      </c>
    </row>
    <row r="5750" spans="1:13" x14ac:dyDescent="0.55000000000000004">
      <c r="A5750">
        <v>31</v>
      </c>
      <c r="B5750" s="1" t="s">
        <v>568</v>
      </c>
      <c r="C5750" s="1" t="s">
        <v>2</v>
      </c>
      <c r="D5750">
        <v>1</v>
      </c>
      <c r="E5750" s="1" t="s">
        <v>89</v>
      </c>
      <c r="F5750">
        <v>1</v>
      </c>
      <c r="G5750" s="1" t="s">
        <v>377</v>
      </c>
      <c r="H5750" s="1" t="s">
        <v>29</v>
      </c>
      <c r="I5750">
        <v>3</v>
      </c>
      <c r="J5750" s="1" t="str">
        <f>+VLOOKUP(bloques1a3[[#This Row],[respuesta]],respuestas.emociones[],2,0)</f>
        <v>neutra</v>
      </c>
      <c r="K5750" s="1">
        <f>+VLOOKUP(bloques1a3[[#This Row],[niño]],BD.niños[[Código]:[edad]],5,0)</f>
        <v>10</v>
      </c>
      <c r="L5750" s="1">
        <f>+IF(bloques1a3[[#This Row],[correcta]]=bloques1a3[[#This Row],[respuesta]],1,0)</f>
        <v>1</v>
      </c>
      <c r="M5750" s="1">
        <f>+IF(bloques1a3[[#This Row],[Sexo]]="F",1,0)</f>
        <v>1</v>
      </c>
    </row>
    <row r="5751" spans="1:13" x14ac:dyDescent="0.55000000000000004">
      <c r="A5751">
        <v>31</v>
      </c>
      <c r="B5751" s="1" t="s">
        <v>568</v>
      </c>
      <c r="C5751" s="1" t="s">
        <v>2</v>
      </c>
      <c r="D5751">
        <v>1</v>
      </c>
      <c r="E5751" s="1" t="s">
        <v>93</v>
      </c>
      <c r="F5751">
        <v>5</v>
      </c>
      <c r="G5751" s="1" t="s">
        <v>377</v>
      </c>
      <c r="H5751" s="1" t="s">
        <v>29</v>
      </c>
      <c r="I5751">
        <v>3</v>
      </c>
      <c r="J5751" s="1" t="str">
        <f>+VLOOKUP(bloques1a3[[#This Row],[respuesta]],respuestas.emociones[],2,0)</f>
        <v>miedo</v>
      </c>
      <c r="K5751" s="1">
        <f>+VLOOKUP(bloques1a3[[#This Row],[niño]],BD.niños[[Código]:[edad]],5,0)</f>
        <v>10</v>
      </c>
      <c r="L5751" s="1">
        <f>+IF(bloques1a3[[#This Row],[correcta]]=bloques1a3[[#This Row],[respuesta]],1,0)</f>
        <v>0</v>
      </c>
      <c r="M5751" s="1">
        <f>+IF(bloques1a3[[#This Row],[Sexo]]="F",1,0)</f>
        <v>1</v>
      </c>
    </row>
    <row r="5752" spans="1:13" x14ac:dyDescent="0.55000000000000004">
      <c r="A5752">
        <v>31</v>
      </c>
      <c r="B5752" s="1" t="s">
        <v>568</v>
      </c>
      <c r="C5752" s="1" t="s">
        <v>2</v>
      </c>
      <c r="D5752">
        <v>1</v>
      </c>
      <c r="E5752" s="1" t="s">
        <v>97</v>
      </c>
      <c r="F5752">
        <v>3</v>
      </c>
      <c r="G5752" s="1" t="s">
        <v>377</v>
      </c>
      <c r="H5752" s="1" t="s">
        <v>29</v>
      </c>
      <c r="I5752">
        <v>3</v>
      </c>
      <c r="J5752" s="1" t="str">
        <f>+VLOOKUP(bloques1a3[[#This Row],[respuesta]],respuestas.emociones[],2,0)</f>
        <v>tristeza</v>
      </c>
      <c r="K5752" s="1">
        <f>+VLOOKUP(bloques1a3[[#This Row],[niño]],BD.niños[[Código]:[edad]],5,0)</f>
        <v>10</v>
      </c>
      <c r="L5752" s="1">
        <f>+IF(bloques1a3[[#This Row],[correcta]]=bloques1a3[[#This Row],[respuesta]],1,0)</f>
        <v>0</v>
      </c>
      <c r="M5752" s="1">
        <f>+IF(bloques1a3[[#This Row],[Sexo]]="F",1,0)</f>
        <v>1</v>
      </c>
    </row>
    <row r="5753" spans="1:13" x14ac:dyDescent="0.55000000000000004">
      <c r="A5753">
        <v>31</v>
      </c>
      <c r="B5753" s="1" t="s">
        <v>568</v>
      </c>
      <c r="C5753" s="1" t="s">
        <v>2</v>
      </c>
      <c r="D5753">
        <v>1</v>
      </c>
      <c r="E5753" s="1" t="s">
        <v>101</v>
      </c>
      <c r="F5753">
        <v>1</v>
      </c>
      <c r="G5753" s="1" t="s">
        <v>377</v>
      </c>
      <c r="H5753" s="1" t="s">
        <v>29</v>
      </c>
      <c r="I5753">
        <v>3</v>
      </c>
      <c r="J5753" s="1" t="str">
        <f>+VLOOKUP(bloques1a3[[#This Row],[respuesta]],respuestas.emociones[],2,0)</f>
        <v>neutra</v>
      </c>
      <c r="K5753" s="1">
        <f>+VLOOKUP(bloques1a3[[#This Row],[niño]],BD.niños[[Código]:[edad]],5,0)</f>
        <v>10</v>
      </c>
      <c r="L5753" s="1">
        <f>+IF(bloques1a3[[#This Row],[correcta]]=bloques1a3[[#This Row],[respuesta]],1,0)</f>
        <v>1</v>
      </c>
      <c r="M5753" s="1">
        <f>+IF(bloques1a3[[#This Row],[Sexo]]="F",1,0)</f>
        <v>1</v>
      </c>
    </row>
    <row r="5754" spans="1:13" x14ac:dyDescent="0.55000000000000004">
      <c r="A5754">
        <v>31</v>
      </c>
      <c r="B5754" s="1" t="s">
        <v>568</v>
      </c>
      <c r="C5754" s="1" t="s">
        <v>2</v>
      </c>
      <c r="D5754">
        <v>1</v>
      </c>
      <c r="E5754" s="1" t="s">
        <v>150</v>
      </c>
      <c r="F5754">
        <v>1</v>
      </c>
      <c r="G5754" s="1" t="s">
        <v>375</v>
      </c>
      <c r="H5754" s="1" t="s">
        <v>29</v>
      </c>
      <c r="I5754">
        <v>3</v>
      </c>
      <c r="J5754" s="1" t="str">
        <f>+VLOOKUP(bloques1a3[[#This Row],[respuesta]],respuestas.emociones[],2,0)</f>
        <v>neutra</v>
      </c>
      <c r="K5754" s="1">
        <f>+VLOOKUP(bloques1a3[[#This Row],[niño]],BD.niños[[Código]:[edad]],5,0)</f>
        <v>6</v>
      </c>
      <c r="L5754" s="1">
        <f>+IF(bloques1a3[[#This Row],[correcta]]=bloques1a3[[#This Row],[respuesta]],1,0)</f>
        <v>1</v>
      </c>
      <c r="M5754" s="1">
        <f>+IF(bloques1a3[[#This Row],[Sexo]]="F",1,0)</f>
        <v>1</v>
      </c>
    </row>
    <row r="5755" spans="1:13" x14ac:dyDescent="0.55000000000000004">
      <c r="A5755">
        <v>31</v>
      </c>
      <c r="B5755" s="1" t="s">
        <v>568</v>
      </c>
      <c r="C5755" s="1" t="s">
        <v>2</v>
      </c>
      <c r="D5755">
        <v>1</v>
      </c>
      <c r="E5755" s="1" t="s">
        <v>153</v>
      </c>
      <c r="F5755">
        <v>1</v>
      </c>
      <c r="G5755" s="1" t="s">
        <v>376</v>
      </c>
      <c r="H5755" s="1" t="s">
        <v>28</v>
      </c>
      <c r="I5755">
        <v>3</v>
      </c>
      <c r="J5755" s="1" t="str">
        <f>+VLOOKUP(bloques1a3[[#This Row],[respuesta]],respuestas.emociones[],2,0)</f>
        <v>neutra</v>
      </c>
      <c r="K5755" s="1">
        <f>+VLOOKUP(bloques1a3[[#This Row],[niño]],BD.niños[[Código]:[edad]],5,0)</f>
        <v>7</v>
      </c>
      <c r="L5755" s="1">
        <f>+IF(bloques1a3[[#This Row],[correcta]]=bloques1a3[[#This Row],[respuesta]],1,0)</f>
        <v>1</v>
      </c>
      <c r="M5755" s="1">
        <f>+IF(bloques1a3[[#This Row],[Sexo]]="F",1,0)</f>
        <v>0</v>
      </c>
    </row>
    <row r="5756" spans="1:13" x14ac:dyDescent="0.55000000000000004">
      <c r="A5756">
        <v>31</v>
      </c>
      <c r="B5756" s="1" t="s">
        <v>568</v>
      </c>
      <c r="C5756" s="1" t="s">
        <v>2</v>
      </c>
      <c r="D5756">
        <v>1</v>
      </c>
      <c r="E5756" s="1" t="s">
        <v>157</v>
      </c>
      <c r="F5756">
        <v>5</v>
      </c>
      <c r="G5756" s="1" t="s">
        <v>376</v>
      </c>
      <c r="H5756" s="1" t="s">
        <v>28</v>
      </c>
      <c r="I5756">
        <v>3</v>
      </c>
      <c r="J5756" s="1" t="str">
        <f>+VLOOKUP(bloques1a3[[#This Row],[respuesta]],respuestas.emociones[],2,0)</f>
        <v>miedo</v>
      </c>
      <c r="K5756" s="1">
        <f>+VLOOKUP(bloques1a3[[#This Row],[niño]],BD.niños[[Código]:[edad]],5,0)</f>
        <v>7</v>
      </c>
      <c r="L5756" s="1">
        <f>+IF(bloques1a3[[#This Row],[correcta]]=bloques1a3[[#This Row],[respuesta]],1,0)</f>
        <v>0</v>
      </c>
      <c r="M5756" s="1">
        <f>+IF(bloques1a3[[#This Row],[Sexo]]="F",1,0)</f>
        <v>0</v>
      </c>
    </row>
    <row r="5757" spans="1:13" x14ac:dyDescent="0.55000000000000004">
      <c r="A5757">
        <v>31</v>
      </c>
      <c r="B5757" s="1" t="s">
        <v>568</v>
      </c>
      <c r="C5757" s="1" t="s">
        <v>2</v>
      </c>
      <c r="D5757">
        <v>1</v>
      </c>
      <c r="E5757" s="1" t="s">
        <v>164</v>
      </c>
      <c r="F5757">
        <v>1</v>
      </c>
      <c r="G5757" s="1" t="s">
        <v>375</v>
      </c>
      <c r="H5757" s="1" t="s">
        <v>28</v>
      </c>
      <c r="I5757">
        <v>3</v>
      </c>
      <c r="J5757" s="1" t="str">
        <f>+VLOOKUP(bloques1a3[[#This Row],[respuesta]],respuestas.emociones[],2,0)</f>
        <v>neutra</v>
      </c>
      <c r="K5757" s="1">
        <f>+VLOOKUP(bloques1a3[[#This Row],[niño]],BD.niños[[Código]:[edad]],5,0)</f>
        <v>6</v>
      </c>
      <c r="L5757" s="1">
        <f>+IF(bloques1a3[[#This Row],[correcta]]=bloques1a3[[#This Row],[respuesta]],1,0)</f>
        <v>1</v>
      </c>
      <c r="M5757" s="1">
        <f>+IF(bloques1a3[[#This Row],[Sexo]]="F",1,0)</f>
        <v>0</v>
      </c>
    </row>
    <row r="5758" spans="1:13" x14ac:dyDescent="0.55000000000000004">
      <c r="A5758">
        <v>31</v>
      </c>
      <c r="B5758" s="1" t="s">
        <v>568</v>
      </c>
      <c r="C5758" s="1" t="s">
        <v>2</v>
      </c>
      <c r="D5758">
        <v>1</v>
      </c>
      <c r="E5758" s="1" t="s">
        <v>165</v>
      </c>
      <c r="F5758">
        <v>1</v>
      </c>
      <c r="G5758" s="1" t="s">
        <v>375</v>
      </c>
      <c r="H5758" s="1" t="s">
        <v>28</v>
      </c>
      <c r="I5758">
        <v>3</v>
      </c>
      <c r="J5758" s="1" t="str">
        <f>+VLOOKUP(bloques1a3[[#This Row],[respuesta]],respuestas.emociones[],2,0)</f>
        <v>neutra</v>
      </c>
      <c r="K5758" s="1">
        <f>+VLOOKUP(bloques1a3[[#This Row],[niño]],BD.niños[[Código]:[edad]],5,0)</f>
        <v>5</v>
      </c>
      <c r="L5758" s="1">
        <f>+IF(bloques1a3[[#This Row],[correcta]]=bloques1a3[[#This Row],[respuesta]],1,0)</f>
        <v>1</v>
      </c>
      <c r="M5758" s="1">
        <f>+IF(bloques1a3[[#This Row],[Sexo]]="F",1,0)</f>
        <v>0</v>
      </c>
    </row>
    <row r="5759" spans="1:13" x14ac:dyDescent="0.55000000000000004">
      <c r="A5759">
        <v>31</v>
      </c>
      <c r="B5759" s="1" t="s">
        <v>568</v>
      </c>
      <c r="C5759" s="1" t="s">
        <v>2</v>
      </c>
      <c r="D5759">
        <v>1</v>
      </c>
      <c r="E5759" s="1" t="s">
        <v>168</v>
      </c>
      <c r="F5759">
        <v>4</v>
      </c>
      <c r="G5759" s="1" t="s">
        <v>376</v>
      </c>
      <c r="H5759" s="1" t="s">
        <v>29</v>
      </c>
      <c r="I5759">
        <v>3</v>
      </c>
      <c r="J5759" s="1" t="str">
        <f>+VLOOKUP(bloques1a3[[#This Row],[respuesta]],respuestas.emociones[],2,0)</f>
        <v>enojo</v>
      </c>
      <c r="K5759" s="1">
        <f>+VLOOKUP(bloques1a3[[#This Row],[niño]],BD.niños[[Código]:[edad]],5,0)</f>
        <v>7</v>
      </c>
      <c r="L5759" s="1">
        <f>+IF(bloques1a3[[#This Row],[correcta]]=bloques1a3[[#This Row],[respuesta]],1,0)</f>
        <v>0</v>
      </c>
      <c r="M5759" s="1">
        <f>+IF(bloques1a3[[#This Row],[Sexo]]="F",1,0)</f>
        <v>1</v>
      </c>
    </row>
    <row r="5760" spans="1:13" x14ac:dyDescent="0.55000000000000004">
      <c r="A5760">
        <v>31</v>
      </c>
      <c r="B5760" s="1" t="s">
        <v>568</v>
      </c>
      <c r="C5760" s="1" t="s">
        <v>2</v>
      </c>
      <c r="D5760">
        <v>1</v>
      </c>
      <c r="E5760" s="1" t="s">
        <v>172</v>
      </c>
      <c r="F5760">
        <v>1</v>
      </c>
      <c r="G5760" s="1" t="s">
        <v>376</v>
      </c>
      <c r="H5760" s="1" t="s">
        <v>29</v>
      </c>
      <c r="I5760">
        <v>3</v>
      </c>
      <c r="J5760" s="1" t="str">
        <f>+VLOOKUP(bloques1a3[[#This Row],[respuesta]],respuestas.emociones[],2,0)</f>
        <v>neutra</v>
      </c>
      <c r="K5760" s="1">
        <f>+VLOOKUP(bloques1a3[[#This Row],[niño]],BD.niños[[Código]:[edad]],5,0)</f>
        <v>8</v>
      </c>
      <c r="L5760" s="1">
        <f>+IF(bloques1a3[[#This Row],[correcta]]=bloques1a3[[#This Row],[respuesta]],1,0)</f>
        <v>1</v>
      </c>
      <c r="M5760" s="1">
        <f>+IF(bloques1a3[[#This Row],[Sexo]]="F",1,0)</f>
        <v>1</v>
      </c>
    </row>
    <row r="5761" spans="1:13" x14ac:dyDescent="0.55000000000000004">
      <c r="A5761">
        <v>31</v>
      </c>
      <c r="B5761" s="1" t="s">
        <v>568</v>
      </c>
      <c r="C5761" s="1" t="s">
        <v>2</v>
      </c>
      <c r="D5761">
        <v>1</v>
      </c>
      <c r="E5761" s="1" t="s">
        <v>176</v>
      </c>
      <c r="F5761">
        <v>1</v>
      </c>
      <c r="G5761" s="1" t="s">
        <v>375</v>
      </c>
      <c r="H5761" s="1" t="s">
        <v>29</v>
      </c>
      <c r="I5761">
        <v>3</v>
      </c>
      <c r="J5761" s="1" t="str">
        <f>+VLOOKUP(bloques1a3[[#This Row],[respuesta]],respuestas.emociones[],2,0)</f>
        <v>neutra</v>
      </c>
      <c r="K5761" s="1">
        <f>+VLOOKUP(bloques1a3[[#This Row],[niño]],BD.niños[[Código]:[edad]],5,0)</f>
        <v>5</v>
      </c>
      <c r="L5761" s="1">
        <f>+IF(bloques1a3[[#This Row],[correcta]]=bloques1a3[[#This Row],[respuesta]],1,0)</f>
        <v>1</v>
      </c>
      <c r="M5761" s="1">
        <f>+IF(bloques1a3[[#This Row],[Sexo]]="F",1,0)</f>
        <v>1</v>
      </c>
    </row>
    <row r="5762" spans="1:13" x14ac:dyDescent="0.55000000000000004">
      <c r="A5762">
        <v>31</v>
      </c>
      <c r="B5762" s="1" t="s">
        <v>568</v>
      </c>
      <c r="C5762" s="1" t="s">
        <v>2</v>
      </c>
      <c r="D5762">
        <v>1</v>
      </c>
      <c r="E5762" s="1" t="s">
        <v>180</v>
      </c>
      <c r="F5762">
        <v>1</v>
      </c>
      <c r="G5762" s="1" t="s">
        <v>376</v>
      </c>
      <c r="H5762" s="1" t="s">
        <v>29</v>
      </c>
      <c r="I5762">
        <v>3</v>
      </c>
      <c r="J5762" s="1" t="str">
        <f>+VLOOKUP(bloques1a3[[#This Row],[respuesta]],respuestas.emociones[],2,0)</f>
        <v>neutra</v>
      </c>
      <c r="K5762" s="1">
        <f>+VLOOKUP(bloques1a3[[#This Row],[niño]],BD.niños[[Código]:[edad]],5,0)</f>
        <v>8</v>
      </c>
      <c r="L5762" s="1">
        <f>+IF(bloques1a3[[#This Row],[correcta]]=bloques1a3[[#This Row],[respuesta]],1,0)</f>
        <v>1</v>
      </c>
      <c r="M5762" s="1">
        <f>+IF(bloques1a3[[#This Row],[Sexo]]="F",1,0)</f>
        <v>1</v>
      </c>
    </row>
    <row r="5763" spans="1:13" x14ac:dyDescent="0.55000000000000004">
      <c r="A5763">
        <v>31</v>
      </c>
      <c r="B5763" s="1" t="s">
        <v>568</v>
      </c>
      <c r="C5763" s="1" t="s">
        <v>2</v>
      </c>
      <c r="D5763">
        <v>1</v>
      </c>
      <c r="E5763" s="1" t="s">
        <v>234</v>
      </c>
      <c r="F5763">
        <v>6</v>
      </c>
      <c r="G5763" s="1" t="s">
        <v>377</v>
      </c>
      <c r="H5763" s="1" t="s">
        <v>28</v>
      </c>
      <c r="I5763">
        <v>3</v>
      </c>
      <c r="J5763" s="1" t="str">
        <f>+VLOOKUP(bloques1a3[[#This Row],[respuesta]],respuestas.emociones[],2,0)</f>
        <v>sorpresa</v>
      </c>
      <c r="K5763" s="1">
        <f>+VLOOKUP(bloques1a3[[#This Row],[niño]],BD.niños[[Código]:[edad]],5,0)</f>
        <v>10</v>
      </c>
      <c r="L5763" s="1">
        <f>+IF(bloques1a3[[#This Row],[correcta]]=bloques1a3[[#This Row],[respuesta]],1,0)</f>
        <v>0</v>
      </c>
      <c r="M5763" s="1">
        <f>+IF(bloques1a3[[#This Row],[Sexo]]="F",1,0)</f>
        <v>0</v>
      </c>
    </row>
    <row r="5764" spans="1:13" x14ac:dyDescent="0.55000000000000004">
      <c r="A5764">
        <v>31</v>
      </c>
      <c r="B5764" s="1" t="s">
        <v>568</v>
      </c>
      <c r="C5764" s="1" t="s">
        <v>2</v>
      </c>
      <c r="D5764">
        <v>1</v>
      </c>
      <c r="E5764" s="1" t="s">
        <v>238</v>
      </c>
      <c r="F5764">
        <v>1</v>
      </c>
      <c r="G5764" s="1" t="s">
        <v>377</v>
      </c>
      <c r="H5764" s="1" t="s">
        <v>28</v>
      </c>
      <c r="I5764">
        <v>3</v>
      </c>
      <c r="J5764" s="1" t="str">
        <f>+VLOOKUP(bloques1a3[[#This Row],[respuesta]],respuestas.emociones[],2,0)</f>
        <v>neutra</v>
      </c>
      <c r="K5764" s="1">
        <f>+VLOOKUP(bloques1a3[[#This Row],[niño]],BD.niños[[Código]:[edad]],5,0)</f>
        <v>10</v>
      </c>
      <c r="L5764" s="1">
        <f>+IF(bloques1a3[[#This Row],[correcta]]=bloques1a3[[#This Row],[respuesta]],1,0)</f>
        <v>1</v>
      </c>
      <c r="M5764" s="1">
        <f>+IF(bloques1a3[[#This Row],[Sexo]]="F",1,0)</f>
        <v>0</v>
      </c>
    </row>
    <row r="5765" spans="1:13" x14ac:dyDescent="0.55000000000000004">
      <c r="A5765">
        <v>31</v>
      </c>
      <c r="B5765" s="1" t="s">
        <v>568</v>
      </c>
      <c r="C5765" s="1" t="s">
        <v>2</v>
      </c>
      <c r="D5765">
        <v>1</v>
      </c>
      <c r="E5765" s="1" t="s">
        <v>241</v>
      </c>
      <c r="F5765">
        <v>1</v>
      </c>
      <c r="G5765" s="1" t="s">
        <v>377</v>
      </c>
      <c r="H5765" s="1" t="s">
        <v>29</v>
      </c>
      <c r="I5765">
        <v>3</v>
      </c>
      <c r="J5765" s="1" t="str">
        <f>+VLOOKUP(bloques1a3[[#This Row],[respuesta]],respuestas.emociones[],2,0)</f>
        <v>neutra</v>
      </c>
      <c r="K5765" s="1">
        <f>+VLOOKUP(bloques1a3[[#This Row],[niño]],BD.niños[[Código]:[edad]],5,0)</f>
        <v>10</v>
      </c>
      <c r="L5765" s="1">
        <f>+IF(bloques1a3[[#This Row],[correcta]]=bloques1a3[[#This Row],[respuesta]],1,0)</f>
        <v>1</v>
      </c>
      <c r="M5765" s="1">
        <f>+IF(bloques1a3[[#This Row],[Sexo]]="F",1,0)</f>
        <v>1</v>
      </c>
    </row>
    <row r="5766" spans="1:13" x14ac:dyDescent="0.55000000000000004">
      <c r="A5766">
        <v>31</v>
      </c>
      <c r="B5766" s="1" t="s">
        <v>568</v>
      </c>
      <c r="C5766" s="1" t="s">
        <v>2</v>
      </c>
      <c r="D5766">
        <v>1</v>
      </c>
      <c r="E5766" s="1" t="s">
        <v>245</v>
      </c>
      <c r="F5766">
        <v>3</v>
      </c>
      <c r="G5766" s="1" t="s">
        <v>376</v>
      </c>
      <c r="H5766" s="1" t="s">
        <v>28</v>
      </c>
      <c r="I5766">
        <v>3</v>
      </c>
      <c r="J5766" s="1" t="str">
        <f>+VLOOKUP(bloques1a3[[#This Row],[respuesta]],respuestas.emociones[],2,0)</f>
        <v>tristeza</v>
      </c>
      <c r="K5766" s="1">
        <f>+VLOOKUP(bloques1a3[[#This Row],[niño]],BD.niños[[Código]:[edad]],5,0)</f>
        <v>8</v>
      </c>
      <c r="L5766" s="1">
        <f>+IF(bloques1a3[[#This Row],[correcta]]=bloques1a3[[#This Row],[respuesta]],1,0)</f>
        <v>0</v>
      </c>
      <c r="M5766" s="1">
        <f>+IF(bloques1a3[[#This Row],[Sexo]]="F",1,0)</f>
        <v>0</v>
      </c>
    </row>
    <row r="5767" spans="1:13" x14ac:dyDescent="0.55000000000000004">
      <c r="A5767">
        <v>31</v>
      </c>
      <c r="B5767" s="1" t="s">
        <v>568</v>
      </c>
      <c r="C5767" s="1" t="s">
        <v>2</v>
      </c>
      <c r="D5767">
        <v>1</v>
      </c>
      <c r="E5767" s="1" t="s">
        <v>249</v>
      </c>
      <c r="F5767">
        <v>1</v>
      </c>
      <c r="G5767" s="1" t="s">
        <v>375</v>
      </c>
      <c r="H5767" s="1" t="s">
        <v>28</v>
      </c>
      <c r="I5767">
        <v>3</v>
      </c>
      <c r="J5767" s="1" t="str">
        <f>+VLOOKUP(bloques1a3[[#This Row],[respuesta]],respuestas.emociones[],2,0)</f>
        <v>neutra</v>
      </c>
      <c r="K5767" s="1">
        <f>+VLOOKUP(bloques1a3[[#This Row],[niño]],BD.niños[[Código]:[edad]],5,0)</f>
        <v>6</v>
      </c>
      <c r="L5767" s="1">
        <f>+IF(bloques1a3[[#This Row],[correcta]]=bloques1a3[[#This Row],[respuesta]],1,0)</f>
        <v>1</v>
      </c>
      <c r="M5767" s="1">
        <f>+IF(bloques1a3[[#This Row],[Sexo]]="F",1,0)</f>
        <v>0</v>
      </c>
    </row>
    <row r="5768" spans="1:13" x14ac:dyDescent="0.55000000000000004">
      <c r="A5768">
        <v>31</v>
      </c>
      <c r="B5768" s="1" t="s">
        <v>568</v>
      </c>
      <c r="C5768" s="1" t="s">
        <v>2</v>
      </c>
      <c r="D5768">
        <v>1</v>
      </c>
      <c r="E5768" s="1" t="s">
        <v>253</v>
      </c>
      <c r="F5768">
        <v>5</v>
      </c>
      <c r="G5768" s="1" t="s">
        <v>376</v>
      </c>
      <c r="H5768" s="1" t="s">
        <v>28</v>
      </c>
      <c r="I5768">
        <v>3</v>
      </c>
      <c r="J5768" s="1" t="str">
        <f>+VLOOKUP(bloques1a3[[#This Row],[respuesta]],respuestas.emociones[],2,0)</f>
        <v>miedo</v>
      </c>
      <c r="K5768" s="1">
        <f>+VLOOKUP(bloques1a3[[#This Row],[niño]],BD.niños[[Código]:[edad]],5,0)</f>
        <v>7</v>
      </c>
      <c r="L5768" s="1">
        <f>+IF(bloques1a3[[#This Row],[correcta]]=bloques1a3[[#This Row],[respuesta]],1,0)</f>
        <v>0</v>
      </c>
      <c r="M5768" s="1">
        <f>+IF(bloques1a3[[#This Row],[Sexo]]="F",1,0)</f>
        <v>0</v>
      </c>
    </row>
    <row r="5769" spans="1:13" x14ac:dyDescent="0.55000000000000004">
      <c r="A5769">
        <v>31</v>
      </c>
      <c r="B5769" s="1" t="s">
        <v>568</v>
      </c>
      <c r="C5769" s="1" t="s">
        <v>2</v>
      </c>
      <c r="D5769">
        <v>1</v>
      </c>
      <c r="E5769" s="1" t="s">
        <v>257</v>
      </c>
      <c r="F5769">
        <v>5</v>
      </c>
      <c r="G5769" s="1" t="s">
        <v>376</v>
      </c>
      <c r="H5769" s="1" t="s">
        <v>28</v>
      </c>
      <c r="I5769">
        <v>3</v>
      </c>
      <c r="J5769" s="1" t="str">
        <f>+VLOOKUP(bloques1a3[[#This Row],[respuesta]],respuestas.emociones[],2,0)</f>
        <v>miedo</v>
      </c>
      <c r="K5769" s="1">
        <f>+VLOOKUP(bloques1a3[[#This Row],[niño]],BD.niños[[Código]:[edad]],5,0)</f>
        <v>8</v>
      </c>
      <c r="L5769" s="1">
        <f>+IF(bloques1a3[[#This Row],[correcta]]=bloques1a3[[#This Row],[respuesta]],1,0)</f>
        <v>0</v>
      </c>
      <c r="M5769" s="1">
        <f>+IF(bloques1a3[[#This Row],[Sexo]]="F",1,0)</f>
        <v>0</v>
      </c>
    </row>
    <row r="5770" spans="1:13" x14ac:dyDescent="0.55000000000000004">
      <c r="A5770">
        <v>31</v>
      </c>
      <c r="B5770" s="1" t="s">
        <v>568</v>
      </c>
      <c r="C5770" s="1" t="s">
        <v>2</v>
      </c>
      <c r="D5770">
        <v>1</v>
      </c>
      <c r="E5770" s="1" t="s">
        <v>299</v>
      </c>
      <c r="F5770">
        <v>1</v>
      </c>
      <c r="G5770" s="1" t="s">
        <v>376</v>
      </c>
      <c r="H5770" s="1" t="s">
        <v>28</v>
      </c>
      <c r="I5770">
        <v>3</v>
      </c>
      <c r="J5770" s="1" t="str">
        <f>+VLOOKUP(bloques1a3[[#This Row],[respuesta]],respuestas.emociones[],2,0)</f>
        <v>neutra</v>
      </c>
      <c r="K5770" s="1">
        <f>+VLOOKUP(bloques1a3[[#This Row],[niño]],BD.niños[[Código]:[edad]],5,0)</f>
        <v>8</v>
      </c>
      <c r="L5770" s="1">
        <f>+IF(bloques1a3[[#This Row],[correcta]]=bloques1a3[[#This Row],[respuesta]],1,0)</f>
        <v>1</v>
      </c>
      <c r="M5770" s="1">
        <f>+IF(bloques1a3[[#This Row],[Sexo]]="F",1,0)</f>
        <v>0</v>
      </c>
    </row>
    <row r="5771" spans="1:13" x14ac:dyDescent="0.55000000000000004">
      <c r="A5771">
        <v>31</v>
      </c>
      <c r="B5771" s="1" t="s">
        <v>568</v>
      </c>
      <c r="C5771" s="1" t="s">
        <v>2</v>
      </c>
      <c r="D5771">
        <v>1</v>
      </c>
      <c r="E5771" s="1" t="s">
        <v>301</v>
      </c>
      <c r="F5771">
        <v>1</v>
      </c>
      <c r="G5771" s="1" t="s">
        <v>375</v>
      </c>
      <c r="H5771" s="1" t="s">
        <v>28</v>
      </c>
      <c r="I5771">
        <v>3</v>
      </c>
      <c r="J5771" s="1" t="str">
        <f>+VLOOKUP(bloques1a3[[#This Row],[respuesta]],respuestas.emociones[],2,0)</f>
        <v>neutra</v>
      </c>
      <c r="K5771" s="1">
        <f>+VLOOKUP(bloques1a3[[#This Row],[niño]],BD.niños[[Código]:[edad]],5,0)</f>
        <v>5</v>
      </c>
      <c r="L5771" s="1">
        <f>+IF(bloques1a3[[#This Row],[correcta]]=bloques1a3[[#This Row],[respuesta]],1,0)</f>
        <v>1</v>
      </c>
      <c r="M5771" s="1">
        <f>+IF(bloques1a3[[#This Row],[Sexo]]="F",1,0)</f>
        <v>0</v>
      </c>
    </row>
    <row r="5772" spans="1:13" x14ac:dyDescent="0.55000000000000004">
      <c r="A5772">
        <v>31</v>
      </c>
      <c r="B5772" s="1" t="s">
        <v>568</v>
      </c>
      <c r="C5772" s="1" t="s">
        <v>2</v>
      </c>
      <c r="D5772">
        <v>1</v>
      </c>
      <c r="E5772" s="1" t="s">
        <v>305</v>
      </c>
      <c r="F5772">
        <v>1</v>
      </c>
      <c r="G5772" s="1" t="s">
        <v>376</v>
      </c>
      <c r="H5772" s="1" t="s">
        <v>28</v>
      </c>
      <c r="I5772">
        <v>3</v>
      </c>
      <c r="J5772" s="1" t="str">
        <f>+VLOOKUP(bloques1a3[[#This Row],[respuesta]],respuestas.emociones[],2,0)</f>
        <v>neutra</v>
      </c>
      <c r="K5772" s="1">
        <f>+VLOOKUP(bloques1a3[[#This Row],[niño]],BD.niños[[Código]:[edad]],5,0)</f>
        <v>8</v>
      </c>
      <c r="L5772" s="1">
        <f>+IF(bloques1a3[[#This Row],[correcta]]=bloques1a3[[#This Row],[respuesta]],1,0)</f>
        <v>1</v>
      </c>
      <c r="M5772" s="1">
        <f>+IF(bloques1a3[[#This Row],[Sexo]]="F",1,0)</f>
        <v>0</v>
      </c>
    </row>
    <row r="5773" spans="1:13" x14ac:dyDescent="0.55000000000000004">
      <c r="A5773">
        <v>31</v>
      </c>
      <c r="B5773" s="1" t="s">
        <v>568</v>
      </c>
      <c r="C5773" s="1" t="s">
        <v>2</v>
      </c>
      <c r="D5773">
        <v>1</v>
      </c>
      <c r="E5773" s="1" t="s">
        <v>308</v>
      </c>
      <c r="F5773">
        <v>5</v>
      </c>
      <c r="G5773" s="1" t="s">
        <v>377</v>
      </c>
      <c r="H5773" s="1" t="s">
        <v>28</v>
      </c>
      <c r="I5773">
        <v>3</v>
      </c>
      <c r="J5773" s="1" t="str">
        <f>+VLOOKUP(bloques1a3[[#This Row],[respuesta]],respuestas.emociones[],2,0)</f>
        <v>miedo</v>
      </c>
      <c r="K5773" s="1">
        <f>+VLOOKUP(bloques1a3[[#This Row],[niño]],BD.niños[[Código]:[edad]],5,0)</f>
        <v>9</v>
      </c>
      <c r="L5773" s="1">
        <f>+IF(bloques1a3[[#This Row],[correcta]]=bloques1a3[[#This Row],[respuesta]],1,0)</f>
        <v>0</v>
      </c>
      <c r="M5773" s="1">
        <f>+IF(bloques1a3[[#This Row],[Sexo]]="F",1,0)</f>
        <v>0</v>
      </c>
    </row>
    <row r="5774" spans="1:13" x14ac:dyDescent="0.55000000000000004">
      <c r="A5774">
        <v>31</v>
      </c>
      <c r="B5774" s="1" t="s">
        <v>568</v>
      </c>
      <c r="C5774" s="1" t="s">
        <v>2</v>
      </c>
      <c r="D5774">
        <v>1</v>
      </c>
      <c r="E5774" s="1" t="s">
        <v>311</v>
      </c>
      <c r="F5774">
        <v>1</v>
      </c>
      <c r="G5774" s="1" t="s">
        <v>377</v>
      </c>
      <c r="H5774" s="1" t="s">
        <v>28</v>
      </c>
      <c r="I5774">
        <v>3</v>
      </c>
      <c r="J5774" s="1" t="str">
        <f>+VLOOKUP(bloques1a3[[#This Row],[respuesta]],respuestas.emociones[],2,0)</f>
        <v>neutra</v>
      </c>
      <c r="K5774" s="1">
        <f>+VLOOKUP(bloques1a3[[#This Row],[niño]],BD.niños[[Código]:[edad]],5,0)</f>
        <v>10</v>
      </c>
      <c r="L5774" s="1">
        <f>+IF(bloques1a3[[#This Row],[correcta]]=bloques1a3[[#This Row],[respuesta]],1,0)</f>
        <v>1</v>
      </c>
      <c r="M5774" s="1">
        <f>+IF(bloques1a3[[#This Row],[Sexo]]="F",1,0)</f>
        <v>0</v>
      </c>
    </row>
    <row r="5775" spans="1:13" x14ac:dyDescent="0.55000000000000004">
      <c r="A5775">
        <v>31</v>
      </c>
      <c r="B5775" s="1" t="s">
        <v>568</v>
      </c>
      <c r="C5775" s="1" t="s">
        <v>2</v>
      </c>
      <c r="D5775">
        <v>1</v>
      </c>
      <c r="E5775" s="1" t="s">
        <v>314</v>
      </c>
      <c r="F5775">
        <v>5</v>
      </c>
      <c r="G5775" s="1" t="s">
        <v>377</v>
      </c>
      <c r="H5775" s="1" t="s">
        <v>28</v>
      </c>
      <c r="I5775">
        <v>3</v>
      </c>
      <c r="J5775" s="1" t="str">
        <f>+VLOOKUP(bloques1a3[[#This Row],[respuesta]],respuestas.emociones[],2,0)</f>
        <v>miedo</v>
      </c>
      <c r="K5775" s="1">
        <f>+VLOOKUP(bloques1a3[[#This Row],[niño]],BD.niños[[Código]:[edad]],5,0)</f>
        <v>10</v>
      </c>
      <c r="L5775" s="1">
        <f>+IF(bloques1a3[[#This Row],[correcta]]=bloques1a3[[#This Row],[respuesta]],1,0)</f>
        <v>0</v>
      </c>
      <c r="M5775" s="1">
        <f>+IF(bloques1a3[[#This Row],[Sexo]]="F",1,0)</f>
        <v>0</v>
      </c>
    </row>
    <row r="5776" spans="1:13" x14ac:dyDescent="0.55000000000000004">
      <c r="A5776">
        <v>31</v>
      </c>
      <c r="B5776" s="1" t="s">
        <v>568</v>
      </c>
      <c r="C5776" s="1" t="s">
        <v>2</v>
      </c>
      <c r="D5776">
        <v>1</v>
      </c>
      <c r="E5776" s="1" t="s">
        <v>372</v>
      </c>
      <c r="F5776">
        <v>1</v>
      </c>
      <c r="G5776" s="1" t="s">
        <v>377</v>
      </c>
      <c r="H5776" s="1" t="s">
        <v>28</v>
      </c>
      <c r="I5776">
        <v>3</v>
      </c>
      <c r="J5776" s="1" t="str">
        <f>+VLOOKUP(bloques1a3[[#This Row],[respuesta]],respuestas.emociones[],2,0)</f>
        <v>neutra</v>
      </c>
      <c r="K5776" s="1">
        <f>+VLOOKUP(bloques1a3[[#This Row],[niño]],BD.niños[[Código]:[edad]],5,0)</f>
        <v>9</v>
      </c>
      <c r="L5776" s="1">
        <f>+IF(bloques1a3[[#This Row],[correcta]]=bloques1a3[[#This Row],[respuesta]],1,0)</f>
        <v>1</v>
      </c>
      <c r="M5776" s="1">
        <f>+IF(bloques1a3[[#This Row],[Sexo]]="F",1,0)</f>
        <v>0</v>
      </c>
    </row>
    <row r="5777" spans="1:13" x14ac:dyDescent="0.55000000000000004">
      <c r="A5777">
        <v>31</v>
      </c>
      <c r="B5777" s="1" t="s">
        <v>568</v>
      </c>
      <c r="C5777" s="1" t="s">
        <v>2</v>
      </c>
      <c r="D5777">
        <v>1</v>
      </c>
      <c r="E5777" s="1" t="s">
        <v>337</v>
      </c>
      <c r="F5777">
        <v>1</v>
      </c>
      <c r="G5777" s="1" t="s">
        <v>376</v>
      </c>
      <c r="H5777" s="1" t="s">
        <v>28</v>
      </c>
      <c r="I5777">
        <v>3</v>
      </c>
      <c r="J5777" s="1" t="str">
        <f>+VLOOKUP(bloques1a3[[#This Row],[respuesta]],respuestas.emociones[],2,0)</f>
        <v>neutra</v>
      </c>
      <c r="K5777" s="1">
        <f>+VLOOKUP(bloques1a3[[#This Row],[niño]],BD.niños[[Código]:[edad]],5,0)</f>
        <v>8</v>
      </c>
      <c r="L5777" s="1">
        <f>+IF(bloques1a3[[#This Row],[correcta]]=bloques1a3[[#This Row],[respuesta]],1,0)</f>
        <v>1</v>
      </c>
      <c r="M5777" s="1">
        <f>+IF(bloques1a3[[#This Row],[Sexo]]="F",1,0)</f>
        <v>0</v>
      </c>
    </row>
    <row r="5778" spans="1:13" x14ac:dyDescent="0.55000000000000004">
      <c r="A5778">
        <v>31</v>
      </c>
      <c r="B5778" s="1" t="s">
        <v>568</v>
      </c>
      <c r="C5778" s="1" t="s">
        <v>2</v>
      </c>
      <c r="D5778">
        <v>1</v>
      </c>
      <c r="E5778" s="1" t="s">
        <v>341</v>
      </c>
      <c r="F5778">
        <v>6</v>
      </c>
      <c r="G5778" s="1" t="s">
        <v>376</v>
      </c>
      <c r="H5778" s="1" t="s">
        <v>29</v>
      </c>
      <c r="I5778">
        <v>3</v>
      </c>
      <c r="J5778" s="1" t="str">
        <f>+VLOOKUP(bloques1a3[[#This Row],[respuesta]],respuestas.emociones[],2,0)</f>
        <v>sorpresa</v>
      </c>
      <c r="K5778" s="1">
        <f>+VLOOKUP(bloques1a3[[#This Row],[niño]],BD.niños[[Código]:[edad]],5,0)</f>
        <v>8</v>
      </c>
      <c r="L5778" s="1">
        <f>+IF(bloques1a3[[#This Row],[correcta]]=bloques1a3[[#This Row],[respuesta]],1,0)</f>
        <v>0</v>
      </c>
      <c r="M5778" s="1">
        <f>+IF(bloques1a3[[#This Row],[Sexo]]="F",1,0)</f>
        <v>1</v>
      </c>
    </row>
    <row r="5779" spans="1:13" x14ac:dyDescent="0.55000000000000004">
      <c r="A5779">
        <v>31</v>
      </c>
      <c r="B5779" s="1" t="s">
        <v>568</v>
      </c>
      <c r="C5779" s="1" t="s">
        <v>2</v>
      </c>
      <c r="D5779">
        <v>1</v>
      </c>
      <c r="E5779" s="1" t="s">
        <v>344</v>
      </c>
      <c r="F5779">
        <v>1</v>
      </c>
      <c r="G5779" s="1" t="s">
        <v>375</v>
      </c>
      <c r="H5779" s="1" t="s">
        <v>29</v>
      </c>
      <c r="I5779">
        <v>3</v>
      </c>
      <c r="J5779" s="1" t="str">
        <f>+VLOOKUP(bloques1a3[[#This Row],[respuesta]],respuestas.emociones[],2,0)</f>
        <v>neutra</v>
      </c>
      <c r="K5779" s="1">
        <f>+VLOOKUP(bloques1a3[[#This Row],[niño]],BD.niños[[Código]:[edad]],5,0)</f>
        <v>6</v>
      </c>
      <c r="L5779" s="1">
        <f>+IF(bloques1a3[[#This Row],[correcta]]=bloques1a3[[#This Row],[respuesta]],1,0)</f>
        <v>1</v>
      </c>
      <c r="M5779" s="1">
        <f>+IF(bloques1a3[[#This Row],[Sexo]]="F",1,0)</f>
        <v>1</v>
      </c>
    </row>
    <row r="5780" spans="1:13" x14ac:dyDescent="0.55000000000000004">
      <c r="A5780">
        <v>31</v>
      </c>
      <c r="B5780" s="1" t="s">
        <v>568</v>
      </c>
      <c r="C5780" s="1" t="s">
        <v>2</v>
      </c>
      <c r="D5780">
        <v>1</v>
      </c>
      <c r="E5780" s="1" t="s">
        <v>348</v>
      </c>
      <c r="F5780">
        <v>2</v>
      </c>
      <c r="G5780" s="1" t="s">
        <v>375</v>
      </c>
      <c r="H5780" s="1" t="s">
        <v>28</v>
      </c>
      <c r="I5780">
        <v>3</v>
      </c>
      <c r="J5780" s="1" t="str">
        <f>+VLOOKUP(bloques1a3[[#This Row],[respuesta]],respuestas.emociones[],2,0)</f>
        <v>alegria</v>
      </c>
      <c r="K5780" s="1">
        <f>+VLOOKUP(bloques1a3[[#This Row],[niño]],BD.niños[[Código]:[edad]],5,0)</f>
        <v>6</v>
      </c>
      <c r="L5780" s="1">
        <f>+IF(bloques1a3[[#This Row],[correcta]]=bloques1a3[[#This Row],[respuesta]],1,0)</f>
        <v>0</v>
      </c>
      <c r="M5780" s="1">
        <f>+IF(bloques1a3[[#This Row],[Sexo]]="F",1,0)</f>
        <v>0</v>
      </c>
    </row>
    <row r="5781" spans="1:13" x14ac:dyDescent="0.55000000000000004">
      <c r="A5781">
        <v>32</v>
      </c>
      <c r="B5781" s="1" t="s">
        <v>569</v>
      </c>
      <c r="C5781" s="1" t="s">
        <v>2</v>
      </c>
      <c r="D5781">
        <v>1</v>
      </c>
      <c r="E5781" s="1" t="s">
        <v>89</v>
      </c>
      <c r="F5781">
        <v>1</v>
      </c>
      <c r="G5781" s="1" t="s">
        <v>377</v>
      </c>
      <c r="H5781" s="1" t="s">
        <v>29</v>
      </c>
      <c r="I5781">
        <v>3</v>
      </c>
      <c r="J5781" s="1" t="str">
        <f>+VLOOKUP(bloques1a3[[#This Row],[respuesta]],respuestas.emociones[],2,0)</f>
        <v>neutra</v>
      </c>
      <c r="K5781" s="1">
        <f>+VLOOKUP(bloques1a3[[#This Row],[niño]],BD.niños[[Código]:[edad]],5,0)</f>
        <v>10</v>
      </c>
      <c r="L5781" s="1">
        <f>+IF(bloques1a3[[#This Row],[correcta]]=bloques1a3[[#This Row],[respuesta]],1,0)</f>
        <v>1</v>
      </c>
      <c r="M5781" s="1">
        <f>+IF(bloques1a3[[#This Row],[Sexo]]="F",1,0)</f>
        <v>1</v>
      </c>
    </row>
    <row r="5782" spans="1:13" x14ac:dyDescent="0.55000000000000004">
      <c r="A5782">
        <v>32</v>
      </c>
      <c r="B5782" s="1" t="s">
        <v>569</v>
      </c>
      <c r="C5782" s="1" t="s">
        <v>2</v>
      </c>
      <c r="D5782">
        <v>1</v>
      </c>
      <c r="E5782" s="1" t="s">
        <v>93</v>
      </c>
      <c r="F5782">
        <v>1</v>
      </c>
      <c r="G5782" s="1" t="s">
        <v>377</v>
      </c>
      <c r="H5782" s="1" t="s">
        <v>29</v>
      </c>
      <c r="I5782">
        <v>3</v>
      </c>
      <c r="J5782" s="1" t="str">
        <f>+VLOOKUP(bloques1a3[[#This Row],[respuesta]],respuestas.emociones[],2,0)</f>
        <v>neutra</v>
      </c>
      <c r="K5782" s="1">
        <f>+VLOOKUP(bloques1a3[[#This Row],[niño]],BD.niños[[Código]:[edad]],5,0)</f>
        <v>10</v>
      </c>
      <c r="L5782" s="1">
        <f>+IF(bloques1a3[[#This Row],[correcta]]=bloques1a3[[#This Row],[respuesta]],1,0)</f>
        <v>1</v>
      </c>
      <c r="M5782" s="1">
        <f>+IF(bloques1a3[[#This Row],[Sexo]]="F",1,0)</f>
        <v>1</v>
      </c>
    </row>
    <row r="5783" spans="1:13" x14ac:dyDescent="0.55000000000000004">
      <c r="A5783">
        <v>32</v>
      </c>
      <c r="B5783" s="1" t="s">
        <v>569</v>
      </c>
      <c r="C5783" s="1" t="s">
        <v>2</v>
      </c>
      <c r="D5783">
        <v>1</v>
      </c>
      <c r="E5783" s="1" t="s">
        <v>97</v>
      </c>
      <c r="F5783">
        <v>3</v>
      </c>
      <c r="G5783" s="1" t="s">
        <v>377</v>
      </c>
      <c r="H5783" s="1" t="s">
        <v>29</v>
      </c>
      <c r="I5783">
        <v>3</v>
      </c>
      <c r="J5783" s="1" t="str">
        <f>+VLOOKUP(bloques1a3[[#This Row],[respuesta]],respuestas.emociones[],2,0)</f>
        <v>tristeza</v>
      </c>
      <c r="K5783" s="1">
        <f>+VLOOKUP(bloques1a3[[#This Row],[niño]],BD.niños[[Código]:[edad]],5,0)</f>
        <v>10</v>
      </c>
      <c r="L5783" s="1">
        <f>+IF(bloques1a3[[#This Row],[correcta]]=bloques1a3[[#This Row],[respuesta]],1,0)</f>
        <v>0</v>
      </c>
      <c r="M5783" s="1">
        <f>+IF(bloques1a3[[#This Row],[Sexo]]="F",1,0)</f>
        <v>1</v>
      </c>
    </row>
    <row r="5784" spans="1:13" x14ac:dyDescent="0.55000000000000004">
      <c r="A5784">
        <v>32</v>
      </c>
      <c r="B5784" s="1" t="s">
        <v>569</v>
      </c>
      <c r="C5784" s="1" t="s">
        <v>2</v>
      </c>
      <c r="D5784">
        <v>1</v>
      </c>
      <c r="E5784" s="1" t="s">
        <v>101</v>
      </c>
      <c r="F5784">
        <v>1</v>
      </c>
      <c r="G5784" s="1" t="s">
        <v>377</v>
      </c>
      <c r="H5784" s="1" t="s">
        <v>29</v>
      </c>
      <c r="I5784">
        <v>3</v>
      </c>
      <c r="J5784" s="1" t="str">
        <f>+VLOOKUP(bloques1a3[[#This Row],[respuesta]],respuestas.emociones[],2,0)</f>
        <v>neutra</v>
      </c>
      <c r="K5784" s="1">
        <f>+VLOOKUP(bloques1a3[[#This Row],[niño]],BD.niños[[Código]:[edad]],5,0)</f>
        <v>10</v>
      </c>
      <c r="L5784" s="1">
        <f>+IF(bloques1a3[[#This Row],[correcta]]=bloques1a3[[#This Row],[respuesta]],1,0)</f>
        <v>1</v>
      </c>
      <c r="M5784" s="1">
        <f>+IF(bloques1a3[[#This Row],[Sexo]]="F",1,0)</f>
        <v>1</v>
      </c>
    </row>
    <row r="5785" spans="1:13" x14ac:dyDescent="0.55000000000000004">
      <c r="A5785">
        <v>32</v>
      </c>
      <c r="B5785" s="1" t="s">
        <v>569</v>
      </c>
      <c r="C5785" s="1" t="s">
        <v>2</v>
      </c>
      <c r="D5785">
        <v>1</v>
      </c>
      <c r="E5785" s="1" t="s">
        <v>150</v>
      </c>
      <c r="F5785">
        <v>2</v>
      </c>
      <c r="G5785" s="1" t="s">
        <v>375</v>
      </c>
      <c r="H5785" s="1" t="s">
        <v>29</v>
      </c>
      <c r="I5785">
        <v>3</v>
      </c>
      <c r="J5785" s="1" t="str">
        <f>+VLOOKUP(bloques1a3[[#This Row],[respuesta]],respuestas.emociones[],2,0)</f>
        <v>alegria</v>
      </c>
      <c r="K5785" s="1">
        <f>+VLOOKUP(bloques1a3[[#This Row],[niño]],BD.niños[[Código]:[edad]],5,0)</f>
        <v>6</v>
      </c>
      <c r="L5785" s="1">
        <f>+IF(bloques1a3[[#This Row],[correcta]]=bloques1a3[[#This Row],[respuesta]],1,0)</f>
        <v>0</v>
      </c>
      <c r="M5785" s="1">
        <f>+IF(bloques1a3[[#This Row],[Sexo]]="F",1,0)</f>
        <v>1</v>
      </c>
    </row>
    <row r="5786" spans="1:13" x14ac:dyDescent="0.55000000000000004">
      <c r="A5786">
        <v>32</v>
      </c>
      <c r="B5786" s="1" t="s">
        <v>569</v>
      </c>
      <c r="C5786" s="1" t="s">
        <v>2</v>
      </c>
      <c r="D5786">
        <v>1</v>
      </c>
      <c r="E5786" s="1" t="s">
        <v>153</v>
      </c>
      <c r="F5786">
        <v>1</v>
      </c>
      <c r="G5786" s="1" t="s">
        <v>376</v>
      </c>
      <c r="H5786" s="1" t="s">
        <v>28</v>
      </c>
      <c r="I5786">
        <v>3</v>
      </c>
      <c r="J5786" s="1" t="str">
        <f>+VLOOKUP(bloques1a3[[#This Row],[respuesta]],respuestas.emociones[],2,0)</f>
        <v>neutra</v>
      </c>
      <c r="K5786" s="1">
        <f>+VLOOKUP(bloques1a3[[#This Row],[niño]],BD.niños[[Código]:[edad]],5,0)</f>
        <v>7</v>
      </c>
      <c r="L5786" s="1">
        <f>+IF(bloques1a3[[#This Row],[correcta]]=bloques1a3[[#This Row],[respuesta]],1,0)</f>
        <v>1</v>
      </c>
      <c r="M5786" s="1">
        <f>+IF(bloques1a3[[#This Row],[Sexo]]="F",1,0)</f>
        <v>0</v>
      </c>
    </row>
    <row r="5787" spans="1:13" x14ac:dyDescent="0.55000000000000004">
      <c r="A5787">
        <v>32</v>
      </c>
      <c r="B5787" s="1" t="s">
        <v>569</v>
      </c>
      <c r="C5787" s="1" t="s">
        <v>2</v>
      </c>
      <c r="D5787">
        <v>1</v>
      </c>
      <c r="E5787" s="1" t="s">
        <v>157</v>
      </c>
      <c r="F5787">
        <v>1</v>
      </c>
      <c r="G5787" s="1" t="s">
        <v>376</v>
      </c>
      <c r="H5787" s="1" t="s">
        <v>28</v>
      </c>
      <c r="I5787">
        <v>3</v>
      </c>
      <c r="J5787" s="1" t="str">
        <f>+VLOOKUP(bloques1a3[[#This Row],[respuesta]],respuestas.emociones[],2,0)</f>
        <v>neutra</v>
      </c>
      <c r="K5787" s="1">
        <f>+VLOOKUP(bloques1a3[[#This Row],[niño]],BD.niños[[Código]:[edad]],5,0)</f>
        <v>7</v>
      </c>
      <c r="L5787" s="1">
        <f>+IF(bloques1a3[[#This Row],[correcta]]=bloques1a3[[#This Row],[respuesta]],1,0)</f>
        <v>1</v>
      </c>
      <c r="M5787" s="1">
        <f>+IF(bloques1a3[[#This Row],[Sexo]]="F",1,0)</f>
        <v>0</v>
      </c>
    </row>
    <row r="5788" spans="1:13" x14ac:dyDescent="0.55000000000000004">
      <c r="A5788">
        <v>32</v>
      </c>
      <c r="B5788" s="1" t="s">
        <v>569</v>
      </c>
      <c r="C5788" s="1" t="s">
        <v>2</v>
      </c>
      <c r="D5788">
        <v>1</v>
      </c>
      <c r="E5788" s="1" t="s">
        <v>164</v>
      </c>
      <c r="F5788">
        <v>1</v>
      </c>
      <c r="G5788" s="1" t="s">
        <v>375</v>
      </c>
      <c r="H5788" s="1" t="s">
        <v>28</v>
      </c>
      <c r="I5788">
        <v>3</v>
      </c>
      <c r="J5788" s="1" t="str">
        <f>+VLOOKUP(bloques1a3[[#This Row],[respuesta]],respuestas.emociones[],2,0)</f>
        <v>neutra</v>
      </c>
      <c r="K5788" s="1">
        <f>+VLOOKUP(bloques1a3[[#This Row],[niño]],BD.niños[[Código]:[edad]],5,0)</f>
        <v>6</v>
      </c>
      <c r="L5788" s="1">
        <f>+IF(bloques1a3[[#This Row],[correcta]]=bloques1a3[[#This Row],[respuesta]],1,0)</f>
        <v>1</v>
      </c>
      <c r="M5788" s="1">
        <f>+IF(bloques1a3[[#This Row],[Sexo]]="F",1,0)</f>
        <v>0</v>
      </c>
    </row>
    <row r="5789" spans="1:13" x14ac:dyDescent="0.55000000000000004">
      <c r="A5789">
        <v>32</v>
      </c>
      <c r="B5789" s="1" t="s">
        <v>569</v>
      </c>
      <c r="C5789" s="1" t="s">
        <v>2</v>
      </c>
      <c r="D5789">
        <v>1</v>
      </c>
      <c r="E5789" s="1" t="s">
        <v>165</v>
      </c>
      <c r="F5789">
        <v>7</v>
      </c>
      <c r="G5789" s="1" t="s">
        <v>375</v>
      </c>
      <c r="H5789" s="1" t="s">
        <v>28</v>
      </c>
      <c r="I5789">
        <v>3</v>
      </c>
      <c r="J5789" s="1" t="str">
        <f>+VLOOKUP(bloques1a3[[#This Row],[respuesta]],respuestas.emociones[],2,0)</f>
        <v>asco</v>
      </c>
      <c r="K5789" s="1">
        <f>+VLOOKUP(bloques1a3[[#This Row],[niño]],BD.niños[[Código]:[edad]],5,0)</f>
        <v>5</v>
      </c>
      <c r="L5789" s="1">
        <f>+IF(bloques1a3[[#This Row],[correcta]]=bloques1a3[[#This Row],[respuesta]],1,0)</f>
        <v>0</v>
      </c>
      <c r="M5789" s="1">
        <f>+IF(bloques1a3[[#This Row],[Sexo]]="F",1,0)</f>
        <v>0</v>
      </c>
    </row>
    <row r="5790" spans="1:13" x14ac:dyDescent="0.55000000000000004">
      <c r="A5790">
        <v>32</v>
      </c>
      <c r="B5790" s="1" t="s">
        <v>569</v>
      </c>
      <c r="C5790" s="1" t="s">
        <v>2</v>
      </c>
      <c r="D5790">
        <v>1</v>
      </c>
      <c r="E5790" s="1" t="s">
        <v>168</v>
      </c>
      <c r="F5790">
        <v>3</v>
      </c>
      <c r="G5790" s="1" t="s">
        <v>376</v>
      </c>
      <c r="H5790" s="1" t="s">
        <v>29</v>
      </c>
      <c r="I5790">
        <v>3</v>
      </c>
      <c r="J5790" s="1" t="str">
        <f>+VLOOKUP(bloques1a3[[#This Row],[respuesta]],respuestas.emociones[],2,0)</f>
        <v>tristeza</v>
      </c>
      <c r="K5790" s="1">
        <f>+VLOOKUP(bloques1a3[[#This Row],[niño]],BD.niños[[Código]:[edad]],5,0)</f>
        <v>7</v>
      </c>
      <c r="L5790" s="1">
        <f>+IF(bloques1a3[[#This Row],[correcta]]=bloques1a3[[#This Row],[respuesta]],1,0)</f>
        <v>0</v>
      </c>
      <c r="M5790" s="1">
        <f>+IF(bloques1a3[[#This Row],[Sexo]]="F",1,0)</f>
        <v>1</v>
      </c>
    </row>
    <row r="5791" spans="1:13" x14ac:dyDescent="0.55000000000000004">
      <c r="A5791">
        <v>32</v>
      </c>
      <c r="B5791" s="1" t="s">
        <v>569</v>
      </c>
      <c r="C5791" s="1" t="s">
        <v>2</v>
      </c>
      <c r="D5791">
        <v>1</v>
      </c>
      <c r="E5791" s="1" t="s">
        <v>172</v>
      </c>
      <c r="F5791">
        <v>1</v>
      </c>
      <c r="G5791" s="1" t="s">
        <v>376</v>
      </c>
      <c r="H5791" s="1" t="s">
        <v>29</v>
      </c>
      <c r="I5791">
        <v>3</v>
      </c>
      <c r="J5791" s="1" t="str">
        <f>+VLOOKUP(bloques1a3[[#This Row],[respuesta]],respuestas.emociones[],2,0)</f>
        <v>neutra</v>
      </c>
      <c r="K5791" s="1">
        <f>+VLOOKUP(bloques1a3[[#This Row],[niño]],BD.niños[[Código]:[edad]],5,0)</f>
        <v>8</v>
      </c>
      <c r="L5791" s="1">
        <f>+IF(bloques1a3[[#This Row],[correcta]]=bloques1a3[[#This Row],[respuesta]],1,0)</f>
        <v>1</v>
      </c>
      <c r="M5791" s="1">
        <f>+IF(bloques1a3[[#This Row],[Sexo]]="F",1,0)</f>
        <v>1</v>
      </c>
    </row>
    <row r="5792" spans="1:13" x14ac:dyDescent="0.55000000000000004">
      <c r="A5792">
        <v>32</v>
      </c>
      <c r="B5792" s="1" t="s">
        <v>569</v>
      </c>
      <c r="C5792" s="1" t="s">
        <v>2</v>
      </c>
      <c r="D5792">
        <v>1</v>
      </c>
      <c r="E5792" s="1" t="s">
        <v>176</v>
      </c>
      <c r="F5792">
        <v>1</v>
      </c>
      <c r="G5792" s="1" t="s">
        <v>375</v>
      </c>
      <c r="H5792" s="1" t="s">
        <v>29</v>
      </c>
      <c r="I5792">
        <v>3</v>
      </c>
      <c r="J5792" s="1" t="str">
        <f>+VLOOKUP(bloques1a3[[#This Row],[respuesta]],respuestas.emociones[],2,0)</f>
        <v>neutra</v>
      </c>
      <c r="K5792" s="1">
        <f>+VLOOKUP(bloques1a3[[#This Row],[niño]],BD.niños[[Código]:[edad]],5,0)</f>
        <v>5</v>
      </c>
      <c r="L5792" s="1">
        <f>+IF(bloques1a3[[#This Row],[correcta]]=bloques1a3[[#This Row],[respuesta]],1,0)</f>
        <v>1</v>
      </c>
      <c r="M5792" s="1">
        <f>+IF(bloques1a3[[#This Row],[Sexo]]="F",1,0)</f>
        <v>1</v>
      </c>
    </row>
    <row r="5793" spans="1:13" x14ac:dyDescent="0.55000000000000004">
      <c r="A5793">
        <v>32</v>
      </c>
      <c r="B5793" s="1" t="s">
        <v>569</v>
      </c>
      <c r="C5793" s="1" t="s">
        <v>2</v>
      </c>
      <c r="D5793">
        <v>1</v>
      </c>
      <c r="E5793" s="1" t="s">
        <v>180</v>
      </c>
      <c r="F5793">
        <v>4</v>
      </c>
      <c r="G5793" s="1" t="s">
        <v>376</v>
      </c>
      <c r="H5793" s="1" t="s">
        <v>29</v>
      </c>
      <c r="I5793">
        <v>3</v>
      </c>
      <c r="J5793" s="1" t="str">
        <f>+VLOOKUP(bloques1a3[[#This Row],[respuesta]],respuestas.emociones[],2,0)</f>
        <v>enojo</v>
      </c>
      <c r="K5793" s="1">
        <f>+VLOOKUP(bloques1a3[[#This Row],[niño]],BD.niños[[Código]:[edad]],5,0)</f>
        <v>8</v>
      </c>
      <c r="L5793" s="1">
        <f>+IF(bloques1a3[[#This Row],[correcta]]=bloques1a3[[#This Row],[respuesta]],1,0)</f>
        <v>0</v>
      </c>
      <c r="M5793" s="1">
        <f>+IF(bloques1a3[[#This Row],[Sexo]]="F",1,0)</f>
        <v>1</v>
      </c>
    </row>
    <row r="5794" spans="1:13" x14ac:dyDescent="0.55000000000000004">
      <c r="A5794">
        <v>32</v>
      </c>
      <c r="B5794" s="1" t="s">
        <v>569</v>
      </c>
      <c r="C5794" s="1" t="s">
        <v>2</v>
      </c>
      <c r="D5794">
        <v>1</v>
      </c>
      <c r="E5794" s="1" t="s">
        <v>234</v>
      </c>
      <c r="F5794">
        <v>7</v>
      </c>
      <c r="G5794" s="1" t="s">
        <v>377</v>
      </c>
      <c r="H5794" s="1" t="s">
        <v>28</v>
      </c>
      <c r="I5794">
        <v>3</v>
      </c>
      <c r="J5794" s="1" t="str">
        <f>+VLOOKUP(bloques1a3[[#This Row],[respuesta]],respuestas.emociones[],2,0)</f>
        <v>asco</v>
      </c>
      <c r="K5794" s="1">
        <f>+VLOOKUP(bloques1a3[[#This Row],[niño]],BD.niños[[Código]:[edad]],5,0)</f>
        <v>10</v>
      </c>
      <c r="L5794" s="1">
        <f>+IF(bloques1a3[[#This Row],[correcta]]=bloques1a3[[#This Row],[respuesta]],1,0)</f>
        <v>0</v>
      </c>
      <c r="M5794" s="1">
        <f>+IF(bloques1a3[[#This Row],[Sexo]]="F",1,0)</f>
        <v>0</v>
      </c>
    </row>
    <row r="5795" spans="1:13" x14ac:dyDescent="0.55000000000000004">
      <c r="A5795">
        <v>32</v>
      </c>
      <c r="B5795" s="1" t="s">
        <v>569</v>
      </c>
      <c r="C5795" s="1" t="s">
        <v>2</v>
      </c>
      <c r="D5795">
        <v>1</v>
      </c>
      <c r="E5795" s="1" t="s">
        <v>238</v>
      </c>
      <c r="F5795">
        <v>1</v>
      </c>
      <c r="G5795" s="1" t="s">
        <v>377</v>
      </c>
      <c r="H5795" s="1" t="s">
        <v>28</v>
      </c>
      <c r="I5795">
        <v>3</v>
      </c>
      <c r="J5795" s="1" t="str">
        <f>+VLOOKUP(bloques1a3[[#This Row],[respuesta]],respuestas.emociones[],2,0)</f>
        <v>neutra</v>
      </c>
      <c r="K5795" s="1">
        <f>+VLOOKUP(bloques1a3[[#This Row],[niño]],BD.niños[[Código]:[edad]],5,0)</f>
        <v>10</v>
      </c>
      <c r="L5795" s="1">
        <f>+IF(bloques1a3[[#This Row],[correcta]]=bloques1a3[[#This Row],[respuesta]],1,0)</f>
        <v>1</v>
      </c>
      <c r="M5795" s="1">
        <f>+IF(bloques1a3[[#This Row],[Sexo]]="F",1,0)</f>
        <v>0</v>
      </c>
    </row>
    <row r="5796" spans="1:13" x14ac:dyDescent="0.55000000000000004">
      <c r="A5796">
        <v>32</v>
      </c>
      <c r="B5796" s="1" t="s">
        <v>569</v>
      </c>
      <c r="C5796" s="1" t="s">
        <v>2</v>
      </c>
      <c r="D5796">
        <v>1</v>
      </c>
      <c r="E5796" s="1" t="s">
        <v>241</v>
      </c>
      <c r="F5796">
        <v>1</v>
      </c>
      <c r="G5796" s="1" t="s">
        <v>377</v>
      </c>
      <c r="H5796" s="1" t="s">
        <v>29</v>
      </c>
      <c r="I5796">
        <v>3</v>
      </c>
      <c r="J5796" s="1" t="str">
        <f>+VLOOKUP(bloques1a3[[#This Row],[respuesta]],respuestas.emociones[],2,0)</f>
        <v>neutra</v>
      </c>
      <c r="K5796" s="1">
        <f>+VLOOKUP(bloques1a3[[#This Row],[niño]],BD.niños[[Código]:[edad]],5,0)</f>
        <v>10</v>
      </c>
      <c r="L5796" s="1">
        <f>+IF(bloques1a3[[#This Row],[correcta]]=bloques1a3[[#This Row],[respuesta]],1,0)</f>
        <v>1</v>
      </c>
      <c r="M5796" s="1">
        <f>+IF(bloques1a3[[#This Row],[Sexo]]="F",1,0)</f>
        <v>1</v>
      </c>
    </row>
    <row r="5797" spans="1:13" x14ac:dyDescent="0.55000000000000004">
      <c r="A5797">
        <v>32</v>
      </c>
      <c r="B5797" s="1" t="s">
        <v>569</v>
      </c>
      <c r="C5797" s="1" t="s">
        <v>2</v>
      </c>
      <c r="D5797">
        <v>1</v>
      </c>
      <c r="E5797" s="1" t="s">
        <v>245</v>
      </c>
      <c r="F5797">
        <v>5</v>
      </c>
      <c r="G5797" s="1" t="s">
        <v>376</v>
      </c>
      <c r="H5797" s="1" t="s">
        <v>28</v>
      </c>
      <c r="I5797">
        <v>3</v>
      </c>
      <c r="J5797" s="1" t="str">
        <f>+VLOOKUP(bloques1a3[[#This Row],[respuesta]],respuestas.emociones[],2,0)</f>
        <v>miedo</v>
      </c>
      <c r="K5797" s="1">
        <f>+VLOOKUP(bloques1a3[[#This Row],[niño]],BD.niños[[Código]:[edad]],5,0)</f>
        <v>8</v>
      </c>
      <c r="L5797" s="1">
        <f>+IF(bloques1a3[[#This Row],[correcta]]=bloques1a3[[#This Row],[respuesta]],1,0)</f>
        <v>0</v>
      </c>
      <c r="M5797" s="1">
        <f>+IF(bloques1a3[[#This Row],[Sexo]]="F",1,0)</f>
        <v>0</v>
      </c>
    </row>
    <row r="5798" spans="1:13" x14ac:dyDescent="0.55000000000000004">
      <c r="A5798">
        <v>32</v>
      </c>
      <c r="B5798" s="1" t="s">
        <v>569</v>
      </c>
      <c r="C5798" s="1" t="s">
        <v>2</v>
      </c>
      <c r="D5798">
        <v>1</v>
      </c>
      <c r="E5798" s="1" t="s">
        <v>249</v>
      </c>
      <c r="F5798">
        <v>1</v>
      </c>
      <c r="G5798" s="1" t="s">
        <v>375</v>
      </c>
      <c r="H5798" s="1" t="s">
        <v>28</v>
      </c>
      <c r="I5798">
        <v>3</v>
      </c>
      <c r="J5798" s="1" t="str">
        <f>+VLOOKUP(bloques1a3[[#This Row],[respuesta]],respuestas.emociones[],2,0)</f>
        <v>neutra</v>
      </c>
      <c r="K5798" s="1">
        <f>+VLOOKUP(bloques1a3[[#This Row],[niño]],BD.niños[[Código]:[edad]],5,0)</f>
        <v>6</v>
      </c>
      <c r="L5798" s="1">
        <f>+IF(bloques1a3[[#This Row],[correcta]]=bloques1a3[[#This Row],[respuesta]],1,0)</f>
        <v>1</v>
      </c>
      <c r="M5798" s="1">
        <f>+IF(bloques1a3[[#This Row],[Sexo]]="F",1,0)</f>
        <v>0</v>
      </c>
    </row>
    <row r="5799" spans="1:13" x14ac:dyDescent="0.55000000000000004">
      <c r="A5799">
        <v>32</v>
      </c>
      <c r="B5799" s="1" t="s">
        <v>569</v>
      </c>
      <c r="C5799" s="1" t="s">
        <v>2</v>
      </c>
      <c r="D5799">
        <v>1</v>
      </c>
      <c r="E5799" s="1" t="s">
        <v>253</v>
      </c>
      <c r="F5799">
        <v>3</v>
      </c>
      <c r="G5799" s="1" t="s">
        <v>376</v>
      </c>
      <c r="H5799" s="1" t="s">
        <v>28</v>
      </c>
      <c r="I5799">
        <v>3</v>
      </c>
      <c r="J5799" s="1" t="str">
        <f>+VLOOKUP(bloques1a3[[#This Row],[respuesta]],respuestas.emociones[],2,0)</f>
        <v>tristeza</v>
      </c>
      <c r="K5799" s="1">
        <f>+VLOOKUP(bloques1a3[[#This Row],[niño]],BD.niños[[Código]:[edad]],5,0)</f>
        <v>7</v>
      </c>
      <c r="L5799" s="1">
        <f>+IF(bloques1a3[[#This Row],[correcta]]=bloques1a3[[#This Row],[respuesta]],1,0)</f>
        <v>0</v>
      </c>
      <c r="M5799" s="1">
        <f>+IF(bloques1a3[[#This Row],[Sexo]]="F",1,0)</f>
        <v>0</v>
      </c>
    </row>
    <row r="5800" spans="1:13" x14ac:dyDescent="0.55000000000000004">
      <c r="A5800">
        <v>32</v>
      </c>
      <c r="B5800" s="1" t="s">
        <v>569</v>
      </c>
      <c r="C5800" s="1" t="s">
        <v>2</v>
      </c>
      <c r="D5800">
        <v>1</v>
      </c>
      <c r="E5800" s="1" t="s">
        <v>257</v>
      </c>
      <c r="F5800">
        <v>1</v>
      </c>
      <c r="G5800" s="1" t="s">
        <v>376</v>
      </c>
      <c r="H5800" s="1" t="s">
        <v>28</v>
      </c>
      <c r="I5800">
        <v>3</v>
      </c>
      <c r="J5800" s="1" t="str">
        <f>+VLOOKUP(bloques1a3[[#This Row],[respuesta]],respuestas.emociones[],2,0)</f>
        <v>neutra</v>
      </c>
      <c r="K5800" s="1">
        <f>+VLOOKUP(bloques1a3[[#This Row],[niño]],BD.niños[[Código]:[edad]],5,0)</f>
        <v>8</v>
      </c>
      <c r="L5800" s="1">
        <f>+IF(bloques1a3[[#This Row],[correcta]]=bloques1a3[[#This Row],[respuesta]],1,0)</f>
        <v>1</v>
      </c>
      <c r="M5800" s="1">
        <f>+IF(bloques1a3[[#This Row],[Sexo]]="F",1,0)</f>
        <v>0</v>
      </c>
    </row>
    <row r="5801" spans="1:13" x14ac:dyDescent="0.55000000000000004">
      <c r="A5801">
        <v>32</v>
      </c>
      <c r="B5801" s="1" t="s">
        <v>569</v>
      </c>
      <c r="C5801" s="1" t="s">
        <v>2</v>
      </c>
      <c r="D5801">
        <v>1</v>
      </c>
      <c r="E5801" s="1" t="s">
        <v>299</v>
      </c>
      <c r="F5801">
        <v>1</v>
      </c>
      <c r="G5801" s="1" t="s">
        <v>376</v>
      </c>
      <c r="H5801" s="1" t="s">
        <v>28</v>
      </c>
      <c r="I5801">
        <v>3</v>
      </c>
      <c r="J5801" s="1" t="str">
        <f>+VLOOKUP(bloques1a3[[#This Row],[respuesta]],respuestas.emociones[],2,0)</f>
        <v>neutra</v>
      </c>
      <c r="K5801" s="1">
        <f>+VLOOKUP(bloques1a3[[#This Row],[niño]],BD.niños[[Código]:[edad]],5,0)</f>
        <v>8</v>
      </c>
      <c r="L5801" s="1">
        <f>+IF(bloques1a3[[#This Row],[correcta]]=bloques1a3[[#This Row],[respuesta]],1,0)</f>
        <v>1</v>
      </c>
      <c r="M5801" s="1">
        <f>+IF(bloques1a3[[#This Row],[Sexo]]="F",1,0)</f>
        <v>0</v>
      </c>
    </row>
    <row r="5802" spans="1:13" x14ac:dyDescent="0.55000000000000004">
      <c r="A5802">
        <v>32</v>
      </c>
      <c r="B5802" s="1" t="s">
        <v>569</v>
      </c>
      <c r="C5802" s="1" t="s">
        <v>2</v>
      </c>
      <c r="D5802">
        <v>1</v>
      </c>
      <c r="E5802" s="1" t="s">
        <v>301</v>
      </c>
      <c r="F5802">
        <v>1</v>
      </c>
      <c r="G5802" s="1" t="s">
        <v>375</v>
      </c>
      <c r="H5802" s="1" t="s">
        <v>28</v>
      </c>
      <c r="I5802">
        <v>3</v>
      </c>
      <c r="J5802" s="1" t="str">
        <f>+VLOOKUP(bloques1a3[[#This Row],[respuesta]],respuestas.emociones[],2,0)</f>
        <v>neutra</v>
      </c>
      <c r="K5802" s="1">
        <f>+VLOOKUP(bloques1a3[[#This Row],[niño]],BD.niños[[Código]:[edad]],5,0)</f>
        <v>5</v>
      </c>
      <c r="L5802" s="1">
        <f>+IF(bloques1a3[[#This Row],[correcta]]=bloques1a3[[#This Row],[respuesta]],1,0)</f>
        <v>1</v>
      </c>
      <c r="M5802" s="1">
        <f>+IF(bloques1a3[[#This Row],[Sexo]]="F",1,0)</f>
        <v>0</v>
      </c>
    </row>
    <row r="5803" spans="1:13" x14ac:dyDescent="0.55000000000000004">
      <c r="A5803">
        <v>32</v>
      </c>
      <c r="B5803" s="1" t="s">
        <v>569</v>
      </c>
      <c r="C5803" s="1" t="s">
        <v>2</v>
      </c>
      <c r="D5803">
        <v>1</v>
      </c>
      <c r="E5803" s="1" t="s">
        <v>305</v>
      </c>
      <c r="F5803">
        <v>1</v>
      </c>
      <c r="G5803" s="1" t="s">
        <v>376</v>
      </c>
      <c r="H5803" s="1" t="s">
        <v>28</v>
      </c>
      <c r="I5803">
        <v>3</v>
      </c>
      <c r="J5803" s="1" t="str">
        <f>+VLOOKUP(bloques1a3[[#This Row],[respuesta]],respuestas.emociones[],2,0)</f>
        <v>neutra</v>
      </c>
      <c r="K5803" s="1">
        <f>+VLOOKUP(bloques1a3[[#This Row],[niño]],BD.niños[[Código]:[edad]],5,0)</f>
        <v>8</v>
      </c>
      <c r="L5803" s="1">
        <f>+IF(bloques1a3[[#This Row],[correcta]]=bloques1a3[[#This Row],[respuesta]],1,0)</f>
        <v>1</v>
      </c>
      <c r="M5803" s="1">
        <f>+IF(bloques1a3[[#This Row],[Sexo]]="F",1,0)</f>
        <v>0</v>
      </c>
    </row>
    <row r="5804" spans="1:13" x14ac:dyDescent="0.55000000000000004">
      <c r="A5804">
        <v>32</v>
      </c>
      <c r="B5804" s="1" t="s">
        <v>569</v>
      </c>
      <c r="C5804" s="1" t="s">
        <v>2</v>
      </c>
      <c r="D5804">
        <v>1</v>
      </c>
      <c r="E5804" s="1" t="s">
        <v>308</v>
      </c>
      <c r="F5804">
        <v>1</v>
      </c>
      <c r="G5804" s="1" t="s">
        <v>377</v>
      </c>
      <c r="H5804" s="1" t="s">
        <v>28</v>
      </c>
      <c r="I5804">
        <v>3</v>
      </c>
      <c r="J5804" s="1" t="str">
        <f>+VLOOKUP(bloques1a3[[#This Row],[respuesta]],respuestas.emociones[],2,0)</f>
        <v>neutra</v>
      </c>
      <c r="K5804" s="1">
        <f>+VLOOKUP(bloques1a3[[#This Row],[niño]],BD.niños[[Código]:[edad]],5,0)</f>
        <v>9</v>
      </c>
      <c r="L5804" s="1">
        <f>+IF(bloques1a3[[#This Row],[correcta]]=bloques1a3[[#This Row],[respuesta]],1,0)</f>
        <v>1</v>
      </c>
      <c r="M5804" s="1">
        <f>+IF(bloques1a3[[#This Row],[Sexo]]="F",1,0)</f>
        <v>0</v>
      </c>
    </row>
    <row r="5805" spans="1:13" x14ac:dyDescent="0.55000000000000004">
      <c r="A5805">
        <v>32</v>
      </c>
      <c r="B5805" s="1" t="s">
        <v>569</v>
      </c>
      <c r="C5805" s="1" t="s">
        <v>2</v>
      </c>
      <c r="D5805">
        <v>1</v>
      </c>
      <c r="E5805" s="1" t="s">
        <v>311</v>
      </c>
      <c r="F5805">
        <v>1</v>
      </c>
      <c r="G5805" s="1" t="s">
        <v>377</v>
      </c>
      <c r="H5805" s="1" t="s">
        <v>28</v>
      </c>
      <c r="I5805">
        <v>3</v>
      </c>
      <c r="J5805" s="1" t="str">
        <f>+VLOOKUP(bloques1a3[[#This Row],[respuesta]],respuestas.emociones[],2,0)</f>
        <v>neutra</v>
      </c>
      <c r="K5805" s="1">
        <f>+VLOOKUP(bloques1a3[[#This Row],[niño]],BD.niños[[Código]:[edad]],5,0)</f>
        <v>10</v>
      </c>
      <c r="L5805" s="1">
        <f>+IF(bloques1a3[[#This Row],[correcta]]=bloques1a3[[#This Row],[respuesta]],1,0)</f>
        <v>1</v>
      </c>
      <c r="M5805" s="1">
        <f>+IF(bloques1a3[[#This Row],[Sexo]]="F",1,0)</f>
        <v>0</v>
      </c>
    </row>
    <row r="5806" spans="1:13" x14ac:dyDescent="0.55000000000000004">
      <c r="A5806">
        <v>32</v>
      </c>
      <c r="B5806" s="1" t="s">
        <v>569</v>
      </c>
      <c r="C5806" s="1" t="s">
        <v>2</v>
      </c>
      <c r="D5806">
        <v>1</v>
      </c>
      <c r="E5806" s="1" t="s">
        <v>314</v>
      </c>
      <c r="F5806">
        <v>1</v>
      </c>
      <c r="G5806" s="1" t="s">
        <v>377</v>
      </c>
      <c r="H5806" s="1" t="s">
        <v>28</v>
      </c>
      <c r="I5806">
        <v>3</v>
      </c>
      <c r="J5806" s="1" t="str">
        <f>+VLOOKUP(bloques1a3[[#This Row],[respuesta]],respuestas.emociones[],2,0)</f>
        <v>neutra</v>
      </c>
      <c r="K5806" s="1">
        <f>+VLOOKUP(bloques1a3[[#This Row],[niño]],BD.niños[[Código]:[edad]],5,0)</f>
        <v>10</v>
      </c>
      <c r="L5806" s="1">
        <f>+IF(bloques1a3[[#This Row],[correcta]]=bloques1a3[[#This Row],[respuesta]],1,0)</f>
        <v>1</v>
      </c>
      <c r="M5806" s="1">
        <f>+IF(bloques1a3[[#This Row],[Sexo]]="F",1,0)</f>
        <v>0</v>
      </c>
    </row>
    <row r="5807" spans="1:13" x14ac:dyDescent="0.55000000000000004">
      <c r="A5807">
        <v>32</v>
      </c>
      <c r="B5807" s="1" t="s">
        <v>569</v>
      </c>
      <c r="C5807" s="1" t="s">
        <v>2</v>
      </c>
      <c r="D5807">
        <v>1</v>
      </c>
      <c r="E5807" s="1" t="s">
        <v>372</v>
      </c>
      <c r="F5807">
        <v>1</v>
      </c>
      <c r="G5807" s="1" t="s">
        <v>377</v>
      </c>
      <c r="H5807" s="1" t="s">
        <v>28</v>
      </c>
      <c r="I5807">
        <v>3</v>
      </c>
      <c r="J5807" s="1" t="str">
        <f>+VLOOKUP(bloques1a3[[#This Row],[respuesta]],respuestas.emociones[],2,0)</f>
        <v>neutra</v>
      </c>
      <c r="K5807" s="1">
        <f>+VLOOKUP(bloques1a3[[#This Row],[niño]],BD.niños[[Código]:[edad]],5,0)</f>
        <v>9</v>
      </c>
      <c r="L5807" s="1">
        <f>+IF(bloques1a3[[#This Row],[correcta]]=bloques1a3[[#This Row],[respuesta]],1,0)</f>
        <v>1</v>
      </c>
      <c r="M5807" s="1">
        <f>+IF(bloques1a3[[#This Row],[Sexo]]="F",1,0)</f>
        <v>0</v>
      </c>
    </row>
    <row r="5808" spans="1:13" x14ac:dyDescent="0.55000000000000004">
      <c r="A5808">
        <v>32</v>
      </c>
      <c r="B5808" s="1" t="s">
        <v>569</v>
      </c>
      <c r="C5808" s="1" t="s">
        <v>2</v>
      </c>
      <c r="D5808">
        <v>1</v>
      </c>
      <c r="E5808" s="1" t="s">
        <v>337</v>
      </c>
      <c r="F5808">
        <v>1</v>
      </c>
      <c r="G5808" s="1" t="s">
        <v>376</v>
      </c>
      <c r="H5808" s="1" t="s">
        <v>28</v>
      </c>
      <c r="I5808">
        <v>3</v>
      </c>
      <c r="J5808" s="1" t="str">
        <f>+VLOOKUP(bloques1a3[[#This Row],[respuesta]],respuestas.emociones[],2,0)</f>
        <v>neutra</v>
      </c>
      <c r="K5808" s="1">
        <f>+VLOOKUP(bloques1a3[[#This Row],[niño]],BD.niños[[Código]:[edad]],5,0)</f>
        <v>8</v>
      </c>
      <c r="L5808" s="1">
        <f>+IF(bloques1a3[[#This Row],[correcta]]=bloques1a3[[#This Row],[respuesta]],1,0)</f>
        <v>1</v>
      </c>
      <c r="M5808" s="1">
        <f>+IF(bloques1a3[[#This Row],[Sexo]]="F",1,0)</f>
        <v>0</v>
      </c>
    </row>
    <row r="5809" spans="1:13" x14ac:dyDescent="0.55000000000000004">
      <c r="A5809">
        <v>32</v>
      </c>
      <c r="B5809" s="1" t="s">
        <v>569</v>
      </c>
      <c r="C5809" s="1" t="s">
        <v>2</v>
      </c>
      <c r="D5809">
        <v>1</v>
      </c>
      <c r="E5809" s="1" t="s">
        <v>341</v>
      </c>
      <c r="F5809">
        <v>1</v>
      </c>
      <c r="G5809" s="1" t="s">
        <v>376</v>
      </c>
      <c r="H5809" s="1" t="s">
        <v>29</v>
      </c>
      <c r="I5809">
        <v>3</v>
      </c>
      <c r="J5809" s="1" t="str">
        <f>+VLOOKUP(bloques1a3[[#This Row],[respuesta]],respuestas.emociones[],2,0)</f>
        <v>neutra</v>
      </c>
      <c r="K5809" s="1">
        <f>+VLOOKUP(bloques1a3[[#This Row],[niño]],BD.niños[[Código]:[edad]],5,0)</f>
        <v>8</v>
      </c>
      <c r="L5809" s="1">
        <f>+IF(bloques1a3[[#This Row],[correcta]]=bloques1a3[[#This Row],[respuesta]],1,0)</f>
        <v>1</v>
      </c>
      <c r="M5809" s="1">
        <f>+IF(bloques1a3[[#This Row],[Sexo]]="F",1,0)</f>
        <v>1</v>
      </c>
    </row>
    <row r="5810" spans="1:13" x14ac:dyDescent="0.55000000000000004">
      <c r="A5810">
        <v>32</v>
      </c>
      <c r="B5810" s="1" t="s">
        <v>569</v>
      </c>
      <c r="C5810" s="1" t="s">
        <v>2</v>
      </c>
      <c r="D5810">
        <v>1</v>
      </c>
      <c r="E5810" s="1" t="s">
        <v>344</v>
      </c>
      <c r="F5810">
        <v>1</v>
      </c>
      <c r="G5810" s="1" t="s">
        <v>375</v>
      </c>
      <c r="H5810" s="1" t="s">
        <v>29</v>
      </c>
      <c r="I5810">
        <v>3</v>
      </c>
      <c r="J5810" s="1" t="str">
        <f>+VLOOKUP(bloques1a3[[#This Row],[respuesta]],respuestas.emociones[],2,0)</f>
        <v>neutra</v>
      </c>
      <c r="K5810" s="1">
        <f>+VLOOKUP(bloques1a3[[#This Row],[niño]],BD.niños[[Código]:[edad]],5,0)</f>
        <v>6</v>
      </c>
      <c r="L5810" s="1">
        <f>+IF(bloques1a3[[#This Row],[correcta]]=bloques1a3[[#This Row],[respuesta]],1,0)</f>
        <v>1</v>
      </c>
      <c r="M5810" s="1">
        <f>+IF(bloques1a3[[#This Row],[Sexo]]="F",1,0)</f>
        <v>1</v>
      </c>
    </row>
    <row r="5811" spans="1:13" x14ac:dyDescent="0.55000000000000004">
      <c r="A5811">
        <v>32</v>
      </c>
      <c r="B5811" s="1" t="s">
        <v>569</v>
      </c>
      <c r="C5811" s="1" t="s">
        <v>2</v>
      </c>
      <c r="D5811">
        <v>1</v>
      </c>
      <c r="E5811" s="1" t="s">
        <v>348</v>
      </c>
      <c r="F5811">
        <v>4</v>
      </c>
      <c r="G5811" s="1" t="s">
        <v>375</v>
      </c>
      <c r="H5811" s="1" t="s">
        <v>28</v>
      </c>
      <c r="I5811">
        <v>3</v>
      </c>
      <c r="J5811" s="1" t="str">
        <f>+VLOOKUP(bloques1a3[[#This Row],[respuesta]],respuestas.emociones[],2,0)</f>
        <v>enojo</v>
      </c>
      <c r="K5811" s="1">
        <f>+VLOOKUP(bloques1a3[[#This Row],[niño]],BD.niños[[Código]:[edad]],5,0)</f>
        <v>6</v>
      </c>
      <c r="L5811" s="1">
        <f>+IF(bloques1a3[[#This Row],[correcta]]=bloques1a3[[#This Row],[respuesta]],1,0)</f>
        <v>0</v>
      </c>
      <c r="M5811" s="1">
        <f>+IF(bloques1a3[[#This Row],[Sexo]]="F",1,0)</f>
        <v>0</v>
      </c>
    </row>
    <row r="5812" spans="1:13" x14ac:dyDescent="0.55000000000000004">
      <c r="A5812">
        <v>33</v>
      </c>
      <c r="B5812" s="1" t="s">
        <v>570</v>
      </c>
      <c r="C5812" s="1" t="s">
        <v>3</v>
      </c>
      <c r="D5812">
        <v>4</v>
      </c>
      <c r="E5812" s="1" t="s">
        <v>89</v>
      </c>
      <c r="F5812">
        <v>4</v>
      </c>
      <c r="G5812" s="1" t="s">
        <v>377</v>
      </c>
      <c r="H5812" s="1" t="s">
        <v>29</v>
      </c>
      <c r="I5812">
        <v>3</v>
      </c>
      <c r="J5812" s="1" t="str">
        <f>+VLOOKUP(bloques1a3[[#This Row],[respuesta]],respuestas.emociones[],2,0)</f>
        <v>enojo</v>
      </c>
      <c r="K5812" s="1">
        <f>+VLOOKUP(bloques1a3[[#This Row],[niño]],BD.niños[[Código]:[edad]],5,0)</f>
        <v>10</v>
      </c>
      <c r="L5812" s="1">
        <f>+IF(bloques1a3[[#This Row],[correcta]]=bloques1a3[[#This Row],[respuesta]],1,0)</f>
        <v>1</v>
      </c>
      <c r="M5812" s="1">
        <f>+IF(bloques1a3[[#This Row],[Sexo]]="F",1,0)</f>
        <v>1</v>
      </c>
    </row>
    <row r="5813" spans="1:13" x14ac:dyDescent="0.55000000000000004">
      <c r="A5813">
        <v>33</v>
      </c>
      <c r="B5813" s="1" t="s">
        <v>570</v>
      </c>
      <c r="C5813" s="1" t="s">
        <v>3</v>
      </c>
      <c r="D5813">
        <v>4</v>
      </c>
      <c r="E5813" s="1" t="s">
        <v>93</v>
      </c>
      <c r="F5813">
        <v>4</v>
      </c>
      <c r="G5813" s="1" t="s">
        <v>377</v>
      </c>
      <c r="H5813" s="1" t="s">
        <v>29</v>
      </c>
      <c r="I5813">
        <v>3</v>
      </c>
      <c r="J5813" s="1" t="str">
        <f>+VLOOKUP(bloques1a3[[#This Row],[respuesta]],respuestas.emociones[],2,0)</f>
        <v>enojo</v>
      </c>
      <c r="K5813" s="1">
        <f>+VLOOKUP(bloques1a3[[#This Row],[niño]],BD.niños[[Código]:[edad]],5,0)</f>
        <v>10</v>
      </c>
      <c r="L5813" s="1">
        <f>+IF(bloques1a3[[#This Row],[correcta]]=bloques1a3[[#This Row],[respuesta]],1,0)</f>
        <v>1</v>
      </c>
      <c r="M5813" s="1">
        <f>+IF(bloques1a3[[#This Row],[Sexo]]="F",1,0)</f>
        <v>1</v>
      </c>
    </row>
    <row r="5814" spans="1:13" x14ac:dyDescent="0.55000000000000004">
      <c r="A5814">
        <v>33</v>
      </c>
      <c r="B5814" s="1" t="s">
        <v>570</v>
      </c>
      <c r="C5814" s="1" t="s">
        <v>3</v>
      </c>
      <c r="D5814">
        <v>4</v>
      </c>
      <c r="E5814" s="1" t="s">
        <v>97</v>
      </c>
      <c r="F5814">
        <v>5</v>
      </c>
      <c r="G5814" s="1" t="s">
        <v>377</v>
      </c>
      <c r="H5814" s="1" t="s">
        <v>29</v>
      </c>
      <c r="I5814">
        <v>3</v>
      </c>
      <c r="J5814" s="1" t="str">
        <f>+VLOOKUP(bloques1a3[[#This Row],[respuesta]],respuestas.emociones[],2,0)</f>
        <v>miedo</v>
      </c>
      <c r="K5814" s="1">
        <f>+VLOOKUP(bloques1a3[[#This Row],[niño]],BD.niños[[Código]:[edad]],5,0)</f>
        <v>10</v>
      </c>
      <c r="L5814" s="1">
        <f>+IF(bloques1a3[[#This Row],[correcta]]=bloques1a3[[#This Row],[respuesta]],1,0)</f>
        <v>0</v>
      </c>
      <c r="M5814" s="1">
        <f>+IF(bloques1a3[[#This Row],[Sexo]]="F",1,0)</f>
        <v>1</v>
      </c>
    </row>
    <row r="5815" spans="1:13" x14ac:dyDescent="0.55000000000000004">
      <c r="A5815">
        <v>33</v>
      </c>
      <c r="B5815" s="1" t="s">
        <v>570</v>
      </c>
      <c r="C5815" s="1" t="s">
        <v>3</v>
      </c>
      <c r="D5815">
        <v>4</v>
      </c>
      <c r="E5815" s="1" t="s">
        <v>101</v>
      </c>
      <c r="F5815">
        <v>4</v>
      </c>
      <c r="G5815" s="1" t="s">
        <v>377</v>
      </c>
      <c r="H5815" s="1" t="s">
        <v>29</v>
      </c>
      <c r="I5815">
        <v>3</v>
      </c>
      <c r="J5815" s="1" t="str">
        <f>+VLOOKUP(bloques1a3[[#This Row],[respuesta]],respuestas.emociones[],2,0)</f>
        <v>enojo</v>
      </c>
      <c r="K5815" s="1">
        <f>+VLOOKUP(bloques1a3[[#This Row],[niño]],BD.niños[[Código]:[edad]],5,0)</f>
        <v>10</v>
      </c>
      <c r="L5815" s="1">
        <f>+IF(bloques1a3[[#This Row],[correcta]]=bloques1a3[[#This Row],[respuesta]],1,0)</f>
        <v>1</v>
      </c>
      <c r="M5815" s="1">
        <f>+IF(bloques1a3[[#This Row],[Sexo]]="F",1,0)</f>
        <v>1</v>
      </c>
    </row>
    <row r="5816" spans="1:13" x14ac:dyDescent="0.55000000000000004">
      <c r="A5816">
        <v>33</v>
      </c>
      <c r="B5816" s="1" t="s">
        <v>570</v>
      </c>
      <c r="C5816" s="1" t="s">
        <v>3</v>
      </c>
      <c r="D5816">
        <v>4</v>
      </c>
      <c r="E5816" s="1" t="s">
        <v>150</v>
      </c>
      <c r="F5816">
        <v>4</v>
      </c>
      <c r="G5816" s="1" t="s">
        <v>375</v>
      </c>
      <c r="H5816" s="1" t="s">
        <v>29</v>
      </c>
      <c r="I5816">
        <v>3</v>
      </c>
      <c r="J5816" s="1" t="str">
        <f>+VLOOKUP(bloques1a3[[#This Row],[respuesta]],respuestas.emociones[],2,0)</f>
        <v>enojo</v>
      </c>
      <c r="K5816" s="1">
        <f>+VLOOKUP(bloques1a3[[#This Row],[niño]],BD.niños[[Código]:[edad]],5,0)</f>
        <v>6</v>
      </c>
      <c r="L5816" s="1">
        <f>+IF(bloques1a3[[#This Row],[correcta]]=bloques1a3[[#This Row],[respuesta]],1,0)</f>
        <v>1</v>
      </c>
      <c r="M5816" s="1">
        <f>+IF(bloques1a3[[#This Row],[Sexo]]="F",1,0)</f>
        <v>1</v>
      </c>
    </row>
    <row r="5817" spans="1:13" x14ac:dyDescent="0.55000000000000004">
      <c r="A5817">
        <v>33</v>
      </c>
      <c r="B5817" s="1" t="s">
        <v>570</v>
      </c>
      <c r="C5817" s="1" t="s">
        <v>3</v>
      </c>
      <c r="D5817">
        <v>4</v>
      </c>
      <c r="E5817" s="1" t="s">
        <v>153</v>
      </c>
      <c r="F5817">
        <v>4</v>
      </c>
      <c r="G5817" s="1" t="s">
        <v>376</v>
      </c>
      <c r="H5817" s="1" t="s">
        <v>28</v>
      </c>
      <c r="I5817">
        <v>3</v>
      </c>
      <c r="J5817" s="1" t="str">
        <f>+VLOOKUP(bloques1a3[[#This Row],[respuesta]],respuestas.emociones[],2,0)</f>
        <v>enojo</v>
      </c>
      <c r="K5817" s="1">
        <f>+VLOOKUP(bloques1a3[[#This Row],[niño]],BD.niños[[Código]:[edad]],5,0)</f>
        <v>7</v>
      </c>
      <c r="L5817" s="1">
        <f>+IF(bloques1a3[[#This Row],[correcta]]=bloques1a3[[#This Row],[respuesta]],1,0)</f>
        <v>1</v>
      </c>
      <c r="M5817" s="1">
        <f>+IF(bloques1a3[[#This Row],[Sexo]]="F",1,0)</f>
        <v>0</v>
      </c>
    </row>
    <row r="5818" spans="1:13" x14ac:dyDescent="0.55000000000000004">
      <c r="A5818">
        <v>33</v>
      </c>
      <c r="B5818" s="1" t="s">
        <v>570</v>
      </c>
      <c r="C5818" s="1" t="s">
        <v>3</v>
      </c>
      <c r="D5818">
        <v>4</v>
      </c>
      <c r="E5818" s="1" t="s">
        <v>157</v>
      </c>
      <c r="F5818">
        <v>4</v>
      </c>
      <c r="G5818" s="1" t="s">
        <v>376</v>
      </c>
      <c r="H5818" s="1" t="s">
        <v>28</v>
      </c>
      <c r="I5818">
        <v>3</v>
      </c>
      <c r="J5818" s="1" t="str">
        <f>+VLOOKUP(bloques1a3[[#This Row],[respuesta]],respuestas.emociones[],2,0)</f>
        <v>enojo</v>
      </c>
      <c r="K5818" s="1">
        <f>+VLOOKUP(bloques1a3[[#This Row],[niño]],BD.niños[[Código]:[edad]],5,0)</f>
        <v>7</v>
      </c>
      <c r="L5818" s="1">
        <f>+IF(bloques1a3[[#This Row],[correcta]]=bloques1a3[[#This Row],[respuesta]],1,0)</f>
        <v>1</v>
      </c>
      <c r="M5818" s="1">
        <f>+IF(bloques1a3[[#This Row],[Sexo]]="F",1,0)</f>
        <v>0</v>
      </c>
    </row>
    <row r="5819" spans="1:13" x14ac:dyDescent="0.55000000000000004">
      <c r="A5819">
        <v>33</v>
      </c>
      <c r="B5819" s="1" t="s">
        <v>570</v>
      </c>
      <c r="C5819" s="1" t="s">
        <v>3</v>
      </c>
      <c r="D5819">
        <v>4</v>
      </c>
      <c r="E5819" s="1" t="s">
        <v>164</v>
      </c>
      <c r="F5819">
        <v>4</v>
      </c>
      <c r="G5819" s="1" t="s">
        <v>375</v>
      </c>
      <c r="H5819" s="1" t="s">
        <v>28</v>
      </c>
      <c r="I5819">
        <v>3</v>
      </c>
      <c r="J5819" s="1" t="str">
        <f>+VLOOKUP(bloques1a3[[#This Row],[respuesta]],respuestas.emociones[],2,0)</f>
        <v>enojo</v>
      </c>
      <c r="K5819" s="1">
        <f>+VLOOKUP(bloques1a3[[#This Row],[niño]],BD.niños[[Código]:[edad]],5,0)</f>
        <v>6</v>
      </c>
      <c r="L5819" s="1">
        <f>+IF(bloques1a3[[#This Row],[correcta]]=bloques1a3[[#This Row],[respuesta]],1,0)</f>
        <v>1</v>
      </c>
      <c r="M5819" s="1">
        <f>+IF(bloques1a3[[#This Row],[Sexo]]="F",1,0)</f>
        <v>0</v>
      </c>
    </row>
    <row r="5820" spans="1:13" x14ac:dyDescent="0.55000000000000004">
      <c r="A5820">
        <v>33</v>
      </c>
      <c r="B5820" s="1" t="s">
        <v>570</v>
      </c>
      <c r="C5820" s="1" t="s">
        <v>3</v>
      </c>
      <c r="D5820">
        <v>4</v>
      </c>
      <c r="E5820" s="1" t="s">
        <v>165</v>
      </c>
      <c r="F5820">
        <v>5</v>
      </c>
      <c r="G5820" s="1" t="s">
        <v>375</v>
      </c>
      <c r="H5820" s="1" t="s">
        <v>28</v>
      </c>
      <c r="I5820">
        <v>3</v>
      </c>
      <c r="J5820" s="1" t="str">
        <f>+VLOOKUP(bloques1a3[[#This Row],[respuesta]],respuestas.emociones[],2,0)</f>
        <v>miedo</v>
      </c>
      <c r="K5820" s="1">
        <f>+VLOOKUP(bloques1a3[[#This Row],[niño]],BD.niños[[Código]:[edad]],5,0)</f>
        <v>5</v>
      </c>
      <c r="L5820" s="1">
        <f>+IF(bloques1a3[[#This Row],[correcta]]=bloques1a3[[#This Row],[respuesta]],1,0)</f>
        <v>0</v>
      </c>
      <c r="M5820" s="1">
        <f>+IF(bloques1a3[[#This Row],[Sexo]]="F",1,0)</f>
        <v>0</v>
      </c>
    </row>
    <row r="5821" spans="1:13" x14ac:dyDescent="0.55000000000000004">
      <c r="A5821">
        <v>33</v>
      </c>
      <c r="B5821" s="1" t="s">
        <v>570</v>
      </c>
      <c r="C5821" s="1" t="s">
        <v>3</v>
      </c>
      <c r="D5821">
        <v>4</v>
      </c>
      <c r="E5821" s="1" t="s">
        <v>168</v>
      </c>
      <c r="F5821">
        <v>4</v>
      </c>
      <c r="G5821" s="1" t="s">
        <v>376</v>
      </c>
      <c r="H5821" s="1" t="s">
        <v>29</v>
      </c>
      <c r="I5821">
        <v>3</v>
      </c>
      <c r="J5821" s="1" t="str">
        <f>+VLOOKUP(bloques1a3[[#This Row],[respuesta]],respuestas.emociones[],2,0)</f>
        <v>enojo</v>
      </c>
      <c r="K5821" s="1">
        <f>+VLOOKUP(bloques1a3[[#This Row],[niño]],BD.niños[[Código]:[edad]],5,0)</f>
        <v>7</v>
      </c>
      <c r="L5821" s="1">
        <f>+IF(bloques1a3[[#This Row],[correcta]]=bloques1a3[[#This Row],[respuesta]],1,0)</f>
        <v>1</v>
      </c>
      <c r="M5821" s="1">
        <f>+IF(bloques1a3[[#This Row],[Sexo]]="F",1,0)</f>
        <v>1</v>
      </c>
    </row>
    <row r="5822" spans="1:13" x14ac:dyDescent="0.55000000000000004">
      <c r="A5822">
        <v>33</v>
      </c>
      <c r="B5822" s="1" t="s">
        <v>570</v>
      </c>
      <c r="C5822" s="1" t="s">
        <v>3</v>
      </c>
      <c r="D5822">
        <v>4</v>
      </c>
      <c r="E5822" s="1" t="s">
        <v>172</v>
      </c>
      <c r="F5822">
        <v>4</v>
      </c>
      <c r="G5822" s="1" t="s">
        <v>376</v>
      </c>
      <c r="H5822" s="1" t="s">
        <v>29</v>
      </c>
      <c r="I5822">
        <v>3</v>
      </c>
      <c r="J5822" s="1" t="str">
        <f>+VLOOKUP(bloques1a3[[#This Row],[respuesta]],respuestas.emociones[],2,0)</f>
        <v>enojo</v>
      </c>
      <c r="K5822" s="1">
        <f>+VLOOKUP(bloques1a3[[#This Row],[niño]],BD.niños[[Código]:[edad]],5,0)</f>
        <v>8</v>
      </c>
      <c r="L5822" s="1">
        <f>+IF(bloques1a3[[#This Row],[correcta]]=bloques1a3[[#This Row],[respuesta]],1,0)</f>
        <v>1</v>
      </c>
      <c r="M5822" s="1">
        <f>+IF(bloques1a3[[#This Row],[Sexo]]="F",1,0)</f>
        <v>1</v>
      </c>
    </row>
    <row r="5823" spans="1:13" x14ac:dyDescent="0.55000000000000004">
      <c r="A5823">
        <v>33</v>
      </c>
      <c r="B5823" s="1" t="s">
        <v>570</v>
      </c>
      <c r="C5823" s="1" t="s">
        <v>3</v>
      </c>
      <c r="D5823">
        <v>4</v>
      </c>
      <c r="E5823" s="1" t="s">
        <v>176</v>
      </c>
      <c r="F5823">
        <v>4</v>
      </c>
      <c r="G5823" s="1" t="s">
        <v>375</v>
      </c>
      <c r="H5823" s="1" t="s">
        <v>29</v>
      </c>
      <c r="I5823">
        <v>3</v>
      </c>
      <c r="J5823" s="1" t="str">
        <f>+VLOOKUP(bloques1a3[[#This Row],[respuesta]],respuestas.emociones[],2,0)</f>
        <v>enojo</v>
      </c>
      <c r="K5823" s="1">
        <f>+VLOOKUP(bloques1a3[[#This Row],[niño]],BD.niños[[Código]:[edad]],5,0)</f>
        <v>5</v>
      </c>
      <c r="L5823" s="1">
        <f>+IF(bloques1a3[[#This Row],[correcta]]=bloques1a3[[#This Row],[respuesta]],1,0)</f>
        <v>1</v>
      </c>
      <c r="M5823" s="1">
        <f>+IF(bloques1a3[[#This Row],[Sexo]]="F",1,0)</f>
        <v>1</v>
      </c>
    </row>
    <row r="5824" spans="1:13" x14ac:dyDescent="0.55000000000000004">
      <c r="A5824">
        <v>33</v>
      </c>
      <c r="B5824" s="1" t="s">
        <v>570</v>
      </c>
      <c r="C5824" s="1" t="s">
        <v>3</v>
      </c>
      <c r="D5824">
        <v>4</v>
      </c>
      <c r="E5824" s="1" t="s">
        <v>180</v>
      </c>
      <c r="F5824">
        <v>4</v>
      </c>
      <c r="G5824" s="1" t="s">
        <v>376</v>
      </c>
      <c r="H5824" s="1" t="s">
        <v>29</v>
      </c>
      <c r="I5824">
        <v>3</v>
      </c>
      <c r="J5824" s="1" t="str">
        <f>+VLOOKUP(bloques1a3[[#This Row],[respuesta]],respuestas.emociones[],2,0)</f>
        <v>enojo</v>
      </c>
      <c r="K5824" s="1">
        <f>+VLOOKUP(bloques1a3[[#This Row],[niño]],BD.niños[[Código]:[edad]],5,0)</f>
        <v>8</v>
      </c>
      <c r="L5824" s="1">
        <f>+IF(bloques1a3[[#This Row],[correcta]]=bloques1a3[[#This Row],[respuesta]],1,0)</f>
        <v>1</v>
      </c>
      <c r="M5824" s="1">
        <f>+IF(bloques1a3[[#This Row],[Sexo]]="F",1,0)</f>
        <v>1</v>
      </c>
    </row>
    <row r="5825" spans="1:13" x14ac:dyDescent="0.55000000000000004">
      <c r="A5825">
        <v>33</v>
      </c>
      <c r="B5825" s="1" t="s">
        <v>570</v>
      </c>
      <c r="C5825" s="1" t="s">
        <v>3</v>
      </c>
      <c r="D5825">
        <v>4</v>
      </c>
      <c r="E5825" s="1" t="s">
        <v>234</v>
      </c>
      <c r="F5825">
        <v>5</v>
      </c>
      <c r="G5825" s="1" t="s">
        <v>377</v>
      </c>
      <c r="H5825" s="1" t="s">
        <v>28</v>
      </c>
      <c r="I5825">
        <v>3</v>
      </c>
      <c r="J5825" s="1" t="str">
        <f>+VLOOKUP(bloques1a3[[#This Row],[respuesta]],respuestas.emociones[],2,0)</f>
        <v>miedo</v>
      </c>
      <c r="K5825" s="1">
        <f>+VLOOKUP(bloques1a3[[#This Row],[niño]],BD.niños[[Código]:[edad]],5,0)</f>
        <v>10</v>
      </c>
      <c r="L5825" s="1">
        <f>+IF(bloques1a3[[#This Row],[correcta]]=bloques1a3[[#This Row],[respuesta]],1,0)</f>
        <v>0</v>
      </c>
      <c r="M5825" s="1">
        <f>+IF(bloques1a3[[#This Row],[Sexo]]="F",1,0)</f>
        <v>0</v>
      </c>
    </row>
    <row r="5826" spans="1:13" x14ac:dyDescent="0.55000000000000004">
      <c r="A5826">
        <v>33</v>
      </c>
      <c r="B5826" s="1" t="s">
        <v>570</v>
      </c>
      <c r="C5826" s="1" t="s">
        <v>3</v>
      </c>
      <c r="D5826">
        <v>4</v>
      </c>
      <c r="E5826" s="1" t="s">
        <v>238</v>
      </c>
      <c r="F5826">
        <v>4</v>
      </c>
      <c r="G5826" s="1" t="s">
        <v>377</v>
      </c>
      <c r="H5826" s="1" t="s">
        <v>28</v>
      </c>
      <c r="I5826">
        <v>3</v>
      </c>
      <c r="J5826" s="1" t="str">
        <f>+VLOOKUP(bloques1a3[[#This Row],[respuesta]],respuestas.emociones[],2,0)</f>
        <v>enojo</v>
      </c>
      <c r="K5826" s="1">
        <f>+VLOOKUP(bloques1a3[[#This Row],[niño]],BD.niños[[Código]:[edad]],5,0)</f>
        <v>10</v>
      </c>
      <c r="L5826" s="1">
        <f>+IF(bloques1a3[[#This Row],[correcta]]=bloques1a3[[#This Row],[respuesta]],1,0)</f>
        <v>1</v>
      </c>
      <c r="M5826" s="1">
        <f>+IF(bloques1a3[[#This Row],[Sexo]]="F",1,0)</f>
        <v>0</v>
      </c>
    </row>
    <row r="5827" spans="1:13" x14ac:dyDescent="0.55000000000000004">
      <c r="A5827">
        <v>33</v>
      </c>
      <c r="B5827" s="1" t="s">
        <v>570</v>
      </c>
      <c r="C5827" s="1" t="s">
        <v>3</v>
      </c>
      <c r="D5827">
        <v>4</v>
      </c>
      <c r="E5827" s="1" t="s">
        <v>241</v>
      </c>
      <c r="F5827">
        <v>4</v>
      </c>
      <c r="G5827" s="1" t="s">
        <v>377</v>
      </c>
      <c r="H5827" s="1" t="s">
        <v>29</v>
      </c>
      <c r="I5827">
        <v>3</v>
      </c>
      <c r="J5827" s="1" t="str">
        <f>+VLOOKUP(bloques1a3[[#This Row],[respuesta]],respuestas.emociones[],2,0)</f>
        <v>enojo</v>
      </c>
      <c r="K5827" s="1">
        <f>+VLOOKUP(bloques1a3[[#This Row],[niño]],BD.niños[[Código]:[edad]],5,0)</f>
        <v>10</v>
      </c>
      <c r="L5827" s="1">
        <f>+IF(bloques1a3[[#This Row],[correcta]]=bloques1a3[[#This Row],[respuesta]],1,0)</f>
        <v>1</v>
      </c>
      <c r="M5827" s="1">
        <f>+IF(bloques1a3[[#This Row],[Sexo]]="F",1,0)</f>
        <v>1</v>
      </c>
    </row>
    <row r="5828" spans="1:13" x14ac:dyDescent="0.55000000000000004">
      <c r="A5828">
        <v>33</v>
      </c>
      <c r="B5828" s="1" t="s">
        <v>570</v>
      </c>
      <c r="C5828" s="1" t="s">
        <v>3</v>
      </c>
      <c r="D5828">
        <v>4</v>
      </c>
      <c r="E5828" s="1" t="s">
        <v>245</v>
      </c>
      <c r="F5828">
        <v>4</v>
      </c>
      <c r="G5828" s="1" t="s">
        <v>376</v>
      </c>
      <c r="H5828" s="1" t="s">
        <v>28</v>
      </c>
      <c r="I5828">
        <v>3</v>
      </c>
      <c r="J5828" s="1" t="str">
        <f>+VLOOKUP(bloques1a3[[#This Row],[respuesta]],respuestas.emociones[],2,0)</f>
        <v>enojo</v>
      </c>
      <c r="K5828" s="1">
        <f>+VLOOKUP(bloques1a3[[#This Row],[niño]],BD.niños[[Código]:[edad]],5,0)</f>
        <v>8</v>
      </c>
      <c r="L5828" s="1">
        <f>+IF(bloques1a3[[#This Row],[correcta]]=bloques1a3[[#This Row],[respuesta]],1,0)</f>
        <v>1</v>
      </c>
      <c r="M5828" s="1">
        <f>+IF(bloques1a3[[#This Row],[Sexo]]="F",1,0)</f>
        <v>0</v>
      </c>
    </row>
    <row r="5829" spans="1:13" x14ac:dyDescent="0.55000000000000004">
      <c r="A5829">
        <v>33</v>
      </c>
      <c r="B5829" s="1" t="s">
        <v>570</v>
      </c>
      <c r="C5829" s="1" t="s">
        <v>3</v>
      </c>
      <c r="D5829">
        <v>4</v>
      </c>
      <c r="E5829" s="1" t="s">
        <v>249</v>
      </c>
      <c r="F5829">
        <v>4</v>
      </c>
      <c r="G5829" s="1" t="s">
        <v>375</v>
      </c>
      <c r="H5829" s="1" t="s">
        <v>28</v>
      </c>
      <c r="I5829">
        <v>3</v>
      </c>
      <c r="J5829" s="1" t="str">
        <f>+VLOOKUP(bloques1a3[[#This Row],[respuesta]],respuestas.emociones[],2,0)</f>
        <v>enojo</v>
      </c>
      <c r="K5829" s="1">
        <f>+VLOOKUP(bloques1a3[[#This Row],[niño]],BD.niños[[Código]:[edad]],5,0)</f>
        <v>6</v>
      </c>
      <c r="L5829" s="1">
        <f>+IF(bloques1a3[[#This Row],[correcta]]=bloques1a3[[#This Row],[respuesta]],1,0)</f>
        <v>1</v>
      </c>
      <c r="M5829" s="1">
        <f>+IF(bloques1a3[[#This Row],[Sexo]]="F",1,0)</f>
        <v>0</v>
      </c>
    </row>
    <row r="5830" spans="1:13" x14ac:dyDescent="0.55000000000000004">
      <c r="A5830">
        <v>33</v>
      </c>
      <c r="B5830" s="1" t="s">
        <v>570</v>
      </c>
      <c r="C5830" s="1" t="s">
        <v>3</v>
      </c>
      <c r="D5830">
        <v>4</v>
      </c>
      <c r="E5830" s="1" t="s">
        <v>253</v>
      </c>
      <c r="F5830">
        <v>4</v>
      </c>
      <c r="G5830" s="1" t="s">
        <v>376</v>
      </c>
      <c r="H5830" s="1" t="s">
        <v>28</v>
      </c>
      <c r="I5830">
        <v>3</v>
      </c>
      <c r="J5830" s="1" t="str">
        <f>+VLOOKUP(bloques1a3[[#This Row],[respuesta]],respuestas.emociones[],2,0)</f>
        <v>enojo</v>
      </c>
      <c r="K5830" s="1">
        <f>+VLOOKUP(bloques1a3[[#This Row],[niño]],BD.niños[[Código]:[edad]],5,0)</f>
        <v>7</v>
      </c>
      <c r="L5830" s="1">
        <f>+IF(bloques1a3[[#This Row],[correcta]]=bloques1a3[[#This Row],[respuesta]],1,0)</f>
        <v>1</v>
      </c>
      <c r="M5830" s="1">
        <f>+IF(bloques1a3[[#This Row],[Sexo]]="F",1,0)</f>
        <v>0</v>
      </c>
    </row>
    <row r="5831" spans="1:13" x14ac:dyDescent="0.55000000000000004">
      <c r="A5831">
        <v>33</v>
      </c>
      <c r="B5831" s="1" t="s">
        <v>570</v>
      </c>
      <c r="C5831" s="1" t="s">
        <v>3</v>
      </c>
      <c r="D5831">
        <v>4</v>
      </c>
      <c r="E5831" s="1" t="s">
        <v>257</v>
      </c>
      <c r="F5831">
        <v>4</v>
      </c>
      <c r="G5831" s="1" t="s">
        <v>376</v>
      </c>
      <c r="H5831" s="1" t="s">
        <v>28</v>
      </c>
      <c r="I5831">
        <v>3</v>
      </c>
      <c r="J5831" s="1" t="str">
        <f>+VLOOKUP(bloques1a3[[#This Row],[respuesta]],respuestas.emociones[],2,0)</f>
        <v>enojo</v>
      </c>
      <c r="K5831" s="1">
        <f>+VLOOKUP(bloques1a3[[#This Row],[niño]],BD.niños[[Código]:[edad]],5,0)</f>
        <v>8</v>
      </c>
      <c r="L5831" s="1">
        <f>+IF(bloques1a3[[#This Row],[correcta]]=bloques1a3[[#This Row],[respuesta]],1,0)</f>
        <v>1</v>
      </c>
      <c r="M5831" s="1">
        <f>+IF(bloques1a3[[#This Row],[Sexo]]="F",1,0)</f>
        <v>0</v>
      </c>
    </row>
    <row r="5832" spans="1:13" x14ac:dyDescent="0.55000000000000004">
      <c r="A5832">
        <v>33</v>
      </c>
      <c r="B5832" s="1" t="s">
        <v>570</v>
      </c>
      <c r="C5832" s="1" t="s">
        <v>3</v>
      </c>
      <c r="D5832">
        <v>4</v>
      </c>
      <c r="E5832" s="1" t="s">
        <v>299</v>
      </c>
      <c r="F5832">
        <v>1</v>
      </c>
      <c r="G5832" s="1" t="s">
        <v>376</v>
      </c>
      <c r="H5832" s="1" t="s">
        <v>28</v>
      </c>
      <c r="I5832">
        <v>3</v>
      </c>
      <c r="J5832" s="1" t="str">
        <f>+VLOOKUP(bloques1a3[[#This Row],[respuesta]],respuestas.emociones[],2,0)</f>
        <v>neutra</v>
      </c>
      <c r="K5832" s="1">
        <f>+VLOOKUP(bloques1a3[[#This Row],[niño]],BD.niños[[Código]:[edad]],5,0)</f>
        <v>8</v>
      </c>
      <c r="L5832" s="1">
        <f>+IF(bloques1a3[[#This Row],[correcta]]=bloques1a3[[#This Row],[respuesta]],1,0)</f>
        <v>0</v>
      </c>
      <c r="M5832" s="1">
        <f>+IF(bloques1a3[[#This Row],[Sexo]]="F",1,0)</f>
        <v>0</v>
      </c>
    </row>
    <row r="5833" spans="1:13" x14ac:dyDescent="0.55000000000000004">
      <c r="A5833">
        <v>33</v>
      </c>
      <c r="B5833" s="1" t="s">
        <v>570</v>
      </c>
      <c r="C5833" s="1" t="s">
        <v>3</v>
      </c>
      <c r="D5833">
        <v>4</v>
      </c>
      <c r="E5833" s="1" t="s">
        <v>301</v>
      </c>
      <c r="F5833">
        <v>1</v>
      </c>
      <c r="G5833" s="1" t="s">
        <v>375</v>
      </c>
      <c r="H5833" s="1" t="s">
        <v>28</v>
      </c>
      <c r="I5833">
        <v>3</v>
      </c>
      <c r="J5833" s="1" t="str">
        <f>+VLOOKUP(bloques1a3[[#This Row],[respuesta]],respuestas.emociones[],2,0)</f>
        <v>neutra</v>
      </c>
      <c r="K5833" s="1">
        <f>+VLOOKUP(bloques1a3[[#This Row],[niño]],BD.niños[[Código]:[edad]],5,0)</f>
        <v>5</v>
      </c>
      <c r="L5833" s="1">
        <f>+IF(bloques1a3[[#This Row],[correcta]]=bloques1a3[[#This Row],[respuesta]],1,0)</f>
        <v>0</v>
      </c>
      <c r="M5833" s="1">
        <f>+IF(bloques1a3[[#This Row],[Sexo]]="F",1,0)</f>
        <v>0</v>
      </c>
    </row>
    <row r="5834" spans="1:13" x14ac:dyDescent="0.55000000000000004">
      <c r="A5834">
        <v>33</v>
      </c>
      <c r="B5834" s="1" t="s">
        <v>570</v>
      </c>
      <c r="C5834" s="1" t="s">
        <v>3</v>
      </c>
      <c r="D5834">
        <v>4</v>
      </c>
      <c r="E5834" s="1" t="s">
        <v>305</v>
      </c>
      <c r="F5834">
        <v>1</v>
      </c>
      <c r="G5834" s="1" t="s">
        <v>376</v>
      </c>
      <c r="H5834" s="1" t="s">
        <v>28</v>
      </c>
      <c r="I5834">
        <v>3</v>
      </c>
      <c r="J5834" s="1" t="str">
        <f>+VLOOKUP(bloques1a3[[#This Row],[respuesta]],respuestas.emociones[],2,0)</f>
        <v>neutra</v>
      </c>
      <c r="K5834" s="1">
        <f>+VLOOKUP(bloques1a3[[#This Row],[niño]],BD.niños[[Código]:[edad]],5,0)</f>
        <v>8</v>
      </c>
      <c r="L5834" s="1">
        <f>+IF(bloques1a3[[#This Row],[correcta]]=bloques1a3[[#This Row],[respuesta]],1,0)</f>
        <v>0</v>
      </c>
      <c r="M5834" s="1">
        <f>+IF(bloques1a3[[#This Row],[Sexo]]="F",1,0)</f>
        <v>0</v>
      </c>
    </row>
    <row r="5835" spans="1:13" x14ac:dyDescent="0.55000000000000004">
      <c r="A5835">
        <v>33</v>
      </c>
      <c r="B5835" s="1" t="s">
        <v>570</v>
      </c>
      <c r="C5835" s="1" t="s">
        <v>3</v>
      </c>
      <c r="D5835">
        <v>4</v>
      </c>
      <c r="E5835" s="1" t="s">
        <v>308</v>
      </c>
      <c r="F5835">
        <v>4</v>
      </c>
      <c r="G5835" s="1" t="s">
        <v>377</v>
      </c>
      <c r="H5835" s="1" t="s">
        <v>28</v>
      </c>
      <c r="I5835">
        <v>3</v>
      </c>
      <c r="J5835" s="1" t="str">
        <f>+VLOOKUP(bloques1a3[[#This Row],[respuesta]],respuestas.emociones[],2,0)</f>
        <v>enojo</v>
      </c>
      <c r="K5835" s="1">
        <f>+VLOOKUP(bloques1a3[[#This Row],[niño]],BD.niños[[Código]:[edad]],5,0)</f>
        <v>9</v>
      </c>
      <c r="L5835" s="1">
        <f>+IF(bloques1a3[[#This Row],[correcta]]=bloques1a3[[#This Row],[respuesta]],1,0)</f>
        <v>1</v>
      </c>
      <c r="M5835" s="1">
        <f>+IF(bloques1a3[[#This Row],[Sexo]]="F",1,0)</f>
        <v>0</v>
      </c>
    </row>
    <row r="5836" spans="1:13" x14ac:dyDescent="0.55000000000000004">
      <c r="A5836">
        <v>33</v>
      </c>
      <c r="B5836" s="1" t="s">
        <v>570</v>
      </c>
      <c r="C5836" s="1" t="s">
        <v>3</v>
      </c>
      <c r="D5836">
        <v>4</v>
      </c>
      <c r="E5836" s="1" t="s">
        <v>311</v>
      </c>
      <c r="F5836">
        <v>4</v>
      </c>
      <c r="G5836" s="1" t="s">
        <v>377</v>
      </c>
      <c r="H5836" s="1" t="s">
        <v>28</v>
      </c>
      <c r="I5836">
        <v>3</v>
      </c>
      <c r="J5836" s="1" t="str">
        <f>+VLOOKUP(bloques1a3[[#This Row],[respuesta]],respuestas.emociones[],2,0)</f>
        <v>enojo</v>
      </c>
      <c r="K5836" s="1">
        <f>+VLOOKUP(bloques1a3[[#This Row],[niño]],BD.niños[[Código]:[edad]],5,0)</f>
        <v>10</v>
      </c>
      <c r="L5836" s="1">
        <f>+IF(bloques1a3[[#This Row],[correcta]]=bloques1a3[[#This Row],[respuesta]],1,0)</f>
        <v>1</v>
      </c>
      <c r="M5836" s="1">
        <f>+IF(bloques1a3[[#This Row],[Sexo]]="F",1,0)</f>
        <v>0</v>
      </c>
    </row>
    <row r="5837" spans="1:13" x14ac:dyDescent="0.55000000000000004">
      <c r="A5837">
        <v>33</v>
      </c>
      <c r="B5837" s="1" t="s">
        <v>570</v>
      </c>
      <c r="C5837" s="1" t="s">
        <v>3</v>
      </c>
      <c r="D5837">
        <v>4</v>
      </c>
      <c r="E5837" s="1" t="s">
        <v>314</v>
      </c>
      <c r="F5837">
        <v>1</v>
      </c>
      <c r="G5837" s="1" t="s">
        <v>377</v>
      </c>
      <c r="H5837" s="1" t="s">
        <v>28</v>
      </c>
      <c r="I5837">
        <v>3</v>
      </c>
      <c r="J5837" s="1" t="str">
        <f>+VLOOKUP(bloques1a3[[#This Row],[respuesta]],respuestas.emociones[],2,0)</f>
        <v>neutra</v>
      </c>
      <c r="K5837" s="1">
        <f>+VLOOKUP(bloques1a3[[#This Row],[niño]],BD.niños[[Código]:[edad]],5,0)</f>
        <v>10</v>
      </c>
      <c r="L5837" s="1">
        <f>+IF(bloques1a3[[#This Row],[correcta]]=bloques1a3[[#This Row],[respuesta]],1,0)</f>
        <v>0</v>
      </c>
      <c r="M5837" s="1">
        <f>+IF(bloques1a3[[#This Row],[Sexo]]="F",1,0)</f>
        <v>0</v>
      </c>
    </row>
    <row r="5838" spans="1:13" x14ac:dyDescent="0.55000000000000004">
      <c r="A5838">
        <v>33</v>
      </c>
      <c r="B5838" s="1" t="s">
        <v>570</v>
      </c>
      <c r="C5838" s="1" t="s">
        <v>3</v>
      </c>
      <c r="D5838">
        <v>4</v>
      </c>
      <c r="E5838" s="1" t="s">
        <v>372</v>
      </c>
      <c r="F5838">
        <v>1</v>
      </c>
      <c r="G5838" s="1" t="s">
        <v>377</v>
      </c>
      <c r="H5838" s="1" t="s">
        <v>28</v>
      </c>
      <c r="I5838">
        <v>3</v>
      </c>
      <c r="J5838" s="1" t="str">
        <f>+VLOOKUP(bloques1a3[[#This Row],[respuesta]],respuestas.emociones[],2,0)</f>
        <v>neutra</v>
      </c>
      <c r="K5838" s="1">
        <f>+VLOOKUP(bloques1a3[[#This Row],[niño]],BD.niños[[Código]:[edad]],5,0)</f>
        <v>9</v>
      </c>
      <c r="L5838" s="1">
        <f>+IF(bloques1a3[[#This Row],[correcta]]=bloques1a3[[#This Row],[respuesta]],1,0)</f>
        <v>0</v>
      </c>
      <c r="M5838" s="1">
        <f>+IF(bloques1a3[[#This Row],[Sexo]]="F",1,0)</f>
        <v>0</v>
      </c>
    </row>
    <row r="5839" spans="1:13" x14ac:dyDescent="0.55000000000000004">
      <c r="A5839">
        <v>33</v>
      </c>
      <c r="B5839" s="1" t="s">
        <v>570</v>
      </c>
      <c r="C5839" s="1" t="s">
        <v>3</v>
      </c>
      <c r="D5839">
        <v>4</v>
      </c>
      <c r="E5839" s="1" t="s">
        <v>337</v>
      </c>
      <c r="F5839">
        <v>1</v>
      </c>
      <c r="G5839" s="1" t="s">
        <v>376</v>
      </c>
      <c r="H5839" s="1" t="s">
        <v>28</v>
      </c>
      <c r="I5839">
        <v>3</v>
      </c>
      <c r="J5839" s="1" t="str">
        <f>+VLOOKUP(bloques1a3[[#This Row],[respuesta]],respuestas.emociones[],2,0)</f>
        <v>neutra</v>
      </c>
      <c r="K5839" s="1">
        <f>+VLOOKUP(bloques1a3[[#This Row],[niño]],BD.niños[[Código]:[edad]],5,0)</f>
        <v>8</v>
      </c>
      <c r="L5839" s="1">
        <f>+IF(bloques1a3[[#This Row],[correcta]]=bloques1a3[[#This Row],[respuesta]],1,0)</f>
        <v>0</v>
      </c>
      <c r="M5839" s="1">
        <f>+IF(bloques1a3[[#This Row],[Sexo]]="F",1,0)</f>
        <v>0</v>
      </c>
    </row>
    <row r="5840" spans="1:13" x14ac:dyDescent="0.55000000000000004">
      <c r="A5840">
        <v>33</v>
      </c>
      <c r="B5840" s="1" t="s">
        <v>570</v>
      </c>
      <c r="C5840" s="1" t="s">
        <v>3</v>
      </c>
      <c r="D5840">
        <v>4</v>
      </c>
      <c r="E5840" s="1" t="s">
        <v>341</v>
      </c>
      <c r="F5840">
        <v>4</v>
      </c>
      <c r="G5840" s="1" t="s">
        <v>376</v>
      </c>
      <c r="H5840" s="1" t="s">
        <v>29</v>
      </c>
      <c r="I5840">
        <v>3</v>
      </c>
      <c r="J5840" s="1" t="str">
        <f>+VLOOKUP(bloques1a3[[#This Row],[respuesta]],respuestas.emociones[],2,0)</f>
        <v>enojo</v>
      </c>
      <c r="K5840" s="1">
        <f>+VLOOKUP(bloques1a3[[#This Row],[niño]],BD.niños[[Código]:[edad]],5,0)</f>
        <v>8</v>
      </c>
      <c r="L5840" s="1">
        <f>+IF(bloques1a3[[#This Row],[correcta]]=bloques1a3[[#This Row],[respuesta]],1,0)</f>
        <v>1</v>
      </c>
      <c r="M5840" s="1">
        <f>+IF(bloques1a3[[#This Row],[Sexo]]="F",1,0)</f>
        <v>1</v>
      </c>
    </row>
    <row r="5841" spans="1:13" x14ac:dyDescent="0.55000000000000004">
      <c r="A5841">
        <v>33</v>
      </c>
      <c r="B5841" s="1" t="s">
        <v>570</v>
      </c>
      <c r="C5841" s="1" t="s">
        <v>3</v>
      </c>
      <c r="D5841">
        <v>4</v>
      </c>
      <c r="E5841" s="1" t="s">
        <v>344</v>
      </c>
      <c r="F5841">
        <v>1</v>
      </c>
      <c r="G5841" s="1" t="s">
        <v>375</v>
      </c>
      <c r="H5841" s="1" t="s">
        <v>29</v>
      </c>
      <c r="I5841">
        <v>3</v>
      </c>
      <c r="J5841" s="1" t="str">
        <f>+VLOOKUP(bloques1a3[[#This Row],[respuesta]],respuestas.emociones[],2,0)</f>
        <v>neutra</v>
      </c>
      <c r="K5841" s="1">
        <f>+VLOOKUP(bloques1a3[[#This Row],[niño]],BD.niños[[Código]:[edad]],5,0)</f>
        <v>6</v>
      </c>
      <c r="L5841" s="1">
        <f>+IF(bloques1a3[[#This Row],[correcta]]=bloques1a3[[#This Row],[respuesta]],1,0)</f>
        <v>0</v>
      </c>
      <c r="M5841" s="1">
        <f>+IF(bloques1a3[[#This Row],[Sexo]]="F",1,0)</f>
        <v>1</v>
      </c>
    </row>
    <row r="5842" spans="1:13" x14ac:dyDescent="0.55000000000000004">
      <c r="A5842">
        <v>33</v>
      </c>
      <c r="B5842" s="1" t="s">
        <v>570</v>
      </c>
      <c r="C5842" s="1" t="s">
        <v>3</v>
      </c>
      <c r="D5842">
        <v>4</v>
      </c>
      <c r="E5842" s="1" t="s">
        <v>348</v>
      </c>
      <c r="F5842">
        <v>4</v>
      </c>
      <c r="G5842" s="1" t="s">
        <v>375</v>
      </c>
      <c r="H5842" s="1" t="s">
        <v>28</v>
      </c>
      <c r="I5842">
        <v>3</v>
      </c>
      <c r="J5842" s="1" t="str">
        <f>+VLOOKUP(bloques1a3[[#This Row],[respuesta]],respuestas.emociones[],2,0)</f>
        <v>enojo</v>
      </c>
      <c r="K5842" s="1">
        <f>+VLOOKUP(bloques1a3[[#This Row],[niño]],BD.niños[[Código]:[edad]],5,0)</f>
        <v>6</v>
      </c>
      <c r="L5842" s="1">
        <f>+IF(bloques1a3[[#This Row],[correcta]]=bloques1a3[[#This Row],[respuesta]],1,0)</f>
        <v>1</v>
      </c>
      <c r="M5842" s="1">
        <f>+IF(bloques1a3[[#This Row],[Sexo]]="F",1,0)</f>
        <v>0</v>
      </c>
    </row>
    <row r="5843" spans="1:13" x14ac:dyDescent="0.55000000000000004">
      <c r="A5843">
        <v>34</v>
      </c>
      <c r="B5843" s="1" t="s">
        <v>571</v>
      </c>
      <c r="C5843" s="1" t="s">
        <v>4</v>
      </c>
      <c r="D5843">
        <v>5</v>
      </c>
      <c r="E5843" s="1" t="s">
        <v>89</v>
      </c>
      <c r="F5843">
        <v>6</v>
      </c>
      <c r="G5843" s="1" t="s">
        <v>377</v>
      </c>
      <c r="H5843" s="1" t="s">
        <v>29</v>
      </c>
      <c r="I5843">
        <v>3</v>
      </c>
      <c r="J5843" s="1" t="str">
        <f>+VLOOKUP(bloques1a3[[#This Row],[respuesta]],respuestas.emociones[],2,0)</f>
        <v>sorpresa</v>
      </c>
      <c r="K5843" s="1">
        <f>+VLOOKUP(bloques1a3[[#This Row],[niño]],BD.niños[[Código]:[edad]],5,0)</f>
        <v>10</v>
      </c>
      <c r="L5843" s="1">
        <f>+IF(bloques1a3[[#This Row],[correcta]]=bloques1a3[[#This Row],[respuesta]],1,0)</f>
        <v>0</v>
      </c>
      <c r="M5843" s="1">
        <f>+IF(bloques1a3[[#This Row],[Sexo]]="F",1,0)</f>
        <v>1</v>
      </c>
    </row>
    <row r="5844" spans="1:13" x14ac:dyDescent="0.55000000000000004">
      <c r="A5844">
        <v>34</v>
      </c>
      <c r="B5844" s="1" t="s">
        <v>571</v>
      </c>
      <c r="C5844" s="1" t="s">
        <v>4</v>
      </c>
      <c r="D5844">
        <v>5</v>
      </c>
      <c r="E5844" s="1" t="s">
        <v>93</v>
      </c>
      <c r="F5844">
        <v>6</v>
      </c>
      <c r="G5844" s="1" t="s">
        <v>377</v>
      </c>
      <c r="H5844" s="1" t="s">
        <v>29</v>
      </c>
      <c r="I5844">
        <v>3</v>
      </c>
      <c r="J5844" s="1" t="str">
        <f>+VLOOKUP(bloques1a3[[#This Row],[respuesta]],respuestas.emociones[],2,0)</f>
        <v>sorpresa</v>
      </c>
      <c r="K5844" s="1">
        <f>+VLOOKUP(bloques1a3[[#This Row],[niño]],BD.niños[[Código]:[edad]],5,0)</f>
        <v>10</v>
      </c>
      <c r="L5844" s="1">
        <f>+IF(bloques1a3[[#This Row],[correcta]]=bloques1a3[[#This Row],[respuesta]],1,0)</f>
        <v>0</v>
      </c>
      <c r="M5844" s="1">
        <f>+IF(bloques1a3[[#This Row],[Sexo]]="F",1,0)</f>
        <v>1</v>
      </c>
    </row>
    <row r="5845" spans="1:13" x14ac:dyDescent="0.55000000000000004">
      <c r="A5845">
        <v>34</v>
      </c>
      <c r="B5845" s="1" t="s">
        <v>571</v>
      </c>
      <c r="C5845" s="1" t="s">
        <v>4</v>
      </c>
      <c r="D5845">
        <v>5</v>
      </c>
      <c r="E5845" s="1" t="s">
        <v>97</v>
      </c>
      <c r="F5845">
        <v>5</v>
      </c>
      <c r="G5845" s="1" t="s">
        <v>377</v>
      </c>
      <c r="H5845" s="1" t="s">
        <v>29</v>
      </c>
      <c r="I5845">
        <v>3</v>
      </c>
      <c r="J5845" s="1" t="str">
        <f>+VLOOKUP(bloques1a3[[#This Row],[respuesta]],respuestas.emociones[],2,0)</f>
        <v>miedo</v>
      </c>
      <c r="K5845" s="1">
        <f>+VLOOKUP(bloques1a3[[#This Row],[niño]],BD.niños[[Código]:[edad]],5,0)</f>
        <v>10</v>
      </c>
      <c r="L5845" s="1">
        <f>+IF(bloques1a3[[#This Row],[correcta]]=bloques1a3[[#This Row],[respuesta]],1,0)</f>
        <v>1</v>
      </c>
      <c r="M5845" s="1">
        <f>+IF(bloques1a3[[#This Row],[Sexo]]="F",1,0)</f>
        <v>1</v>
      </c>
    </row>
    <row r="5846" spans="1:13" x14ac:dyDescent="0.55000000000000004">
      <c r="A5846">
        <v>34</v>
      </c>
      <c r="B5846" s="1" t="s">
        <v>571</v>
      </c>
      <c r="C5846" s="1" t="s">
        <v>4</v>
      </c>
      <c r="D5846">
        <v>5</v>
      </c>
      <c r="E5846" s="1" t="s">
        <v>101</v>
      </c>
      <c r="F5846">
        <v>6</v>
      </c>
      <c r="G5846" s="1" t="s">
        <v>377</v>
      </c>
      <c r="H5846" s="1" t="s">
        <v>29</v>
      </c>
      <c r="I5846">
        <v>3</v>
      </c>
      <c r="J5846" s="1" t="str">
        <f>+VLOOKUP(bloques1a3[[#This Row],[respuesta]],respuestas.emociones[],2,0)</f>
        <v>sorpresa</v>
      </c>
      <c r="K5846" s="1">
        <f>+VLOOKUP(bloques1a3[[#This Row],[niño]],BD.niños[[Código]:[edad]],5,0)</f>
        <v>10</v>
      </c>
      <c r="L5846" s="1">
        <f>+IF(bloques1a3[[#This Row],[correcta]]=bloques1a3[[#This Row],[respuesta]],1,0)</f>
        <v>0</v>
      </c>
      <c r="M5846" s="1">
        <f>+IF(bloques1a3[[#This Row],[Sexo]]="F",1,0)</f>
        <v>1</v>
      </c>
    </row>
    <row r="5847" spans="1:13" x14ac:dyDescent="0.55000000000000004">
      <c r="A5847">
        <v>34</v>
      </c>
      <c r="B5847" s="1" t="s">
        <v>571</v>
      </c>
      <c r="C5847" s="1" t="s">
        <v>4</v>
      </c>
      <c r="D5847">
        <v>5</v>
      </c>
      <c r="E5847" s="1" t="s">
        <v>150</v>
      </c>
      <c r="F5847">
        <v>6</v>
      </c>
      <c r="G5847" s="1" t="s">
        <v>375</v>
      </c>
      <c r="H5847" s="1" t="s">
        <v>29</v>
      </c>
      <c r="I5847">
        <v>3</v>
      </c>
      <c r="J5847" s="1" t="str">
        <f>+VLOOKUP(bloques1a3[[#This Row],[respuesta]],respuestas.emociones[],2,0)</f>
        <v>sorpresa</v>
      </c>
      <c r="K5847" s="1">
        <f>+VLOOKUP(bloques1a3[[#This Row],[niño]],BD.niños[[Código]:[edad]],5,0)</f>
        <v>6</v>
      </c>
      <c r="L5847" s="1">
        <f>+IF(bloques1a3[[#This Row],[correcta]]=bloques1a3[[#This Row],[respuesta]],1,0)</f>
        <v>0</v>
      </c>
      <c r="M5847" s="1">
        <f>+IF(bloques1a3[[#This Row],[Sexo]]="F",1,0)</f>
        <v>1</v>
      </c>
    </row>
    <row r="5848" spans="1:13" x14ac:dyDescent="0.55000000000000004">
      <c r="A5848">
        <v>34</v>
      </c>
      <c r="B5848" s="1" t="s">
        <v>571</v>
      </c>
      <c r="C5848" s="1" t="s">
        <v>4</v>
      </c>
      <c r="D5848">
        <v>5</v>
      </c>
      <c r="E5848" s="1" t="s">
        <v>153</v>
      </c>
      <c r="F5848">
        <v>5</v>
      </c>
      <c r="G5848" s="1" t="s">
        <v>376</v>
      </c>
      <c r="H5848" s="1" t="s">
        <v>28</v>
      </c>
      <c r="I5848">
        <v>3</v>
      </c>
      <c r="J5848" s="1" t="str">
        <f>+VLOOKUP(bloques1a3[[#This Row],[respuesta]],respuestas.emociones[],2,0)</f>
        <v>miedo</v>
      </c>
      <c r="K5848" s="1">
        <f>+VLOOKUP(bloques1a3[[#This Row],[niño]],BD.niños[[Código]:[edad]],5,0)</f>
        <v>7</v>
      </c>
      <c r="L5848" s="1">
        <f>+IF(bloques1a3[[#This Row],[correcta]]=bloques1a3[[#This Row],[respuesta]],1,0)</f>
        <v>1</v>
      </c>
      <c r="M5848" s="1">
        <f>+IF(bloques1a3[[#This Row],[Sexo]]="F",1,0)</f>
        <v>0</v>
      </c>
    </row>
    <row r="5849" spans="1:13" x14ac:dyDescent="0.55000000000000004">
      <c r="A5849">
        <v>34</v>
      </c>
      <c r="B5849" s="1" t="s">
        <v>571</v>
      </c>
      <c r="C5849" s="1" t="s">
        <v>4</v>
      </c>
      <c r="D5849">
        <v>5</v>
      </c>
      <c r="E5849" s="1" t="s">
        <v>157</v>
      </c>
      <c r="F5849">
        <v>5</v>
      </c>
      <c r="G5849" s="1" t="s">
        <v>376</v>
      </c>
      <c r="H5849" s="1" t="s">
        <v>28</v>
      </c>
      <c r="I5849">
        <v>3</v>
      </c>
      <c r="J5849" s="1" t="str">
        <f>+VLOOKUP(bloques1a3[[#This Row],[respuesta]],respuestas.emociones[],2,0)</f>
        <v>miedo</v>
      </c>
      <c r="K5849" s="1">
        <f>+VLOOKUP(bloques1a3[[#This Row],[niño]],BD.niños[[Código]:[edad]],5,0)</f>
        <v>7</v>
      </c>
      <c r="L5849" s="1">
        <f>+IF(bloques1a3[[#This Row],[correcta]]=bloques1a3[[#This Row],[respuesta]],1,0)</f>
        <v>1</v>
      </c>
      <c r="M5849" s="1">
        <f>+IF(bloques1a3[[#This Row],[Sexo]]="F",1,0)</f>
        <v>0</v>
      </c>
    </row>
    <row r="5850" spans="1:13" x14ac:dyDescent="0.55000000000000004">
      <c r="A5850">
        <v>34</v>
      </c>
      <c r="B5850" s="1" t="s">
        <v>571</v>
      </c>
      <c r="C5850" s="1" t="s">
        <v>4</v>
      </c>
      <c r="D5850">
        <v>5</v>
      </c>
      <c r="E5850" s="1" t="s">
        <v>164</v>
      </c>
      <c r="F5850">
        <v>6</v>
      </c>
      <c r="G5850" s="1" t="s">
        <v>375</v>
      </c>
      <c r="H5850" s="1" t="s">
        <v>28</v>
      </c>
      <c r="I5850">
        <v>3</v>
      </c>
      <c r="J5850" s="1" t="str">
        <f>+VLOOKUP(bloques1a3[[#This Row],[respuesta]],respuestas.emociones[],2,0)</f>
        <v>sorpresa</v>
      </c>
      <c r="K5850" s="1">
        <f>+VLOOKUP(bloques1a3[[#This Row],[niño]],BD.niños[[Código]:[edad]],5,0)</f>
        <v>6</v>
      </c>
      <c r="L5850" s="1">
        <f>+IF(bloques1a3[[#This Row],[correcta]]=bloques1a3[[#This Row],[respuesta]],1,0)</f>
        <v>0</v>
      </c>
      <c r="M5850" s="1">
        <f>+IF(bloques1a3[[#This Row],[Sexo]]="F",1,0)</f>
        <v>0</v>
      </c>
    </row>
    <row r="5851" spans="1:13" x14ac:dyDescent="0.55000000000000004">
      <c r="A5851">
        <v>34</v>
      </c>
      <c r="B5851" s="1" t="s">
        <v>571</v>
      </c>
      <c r="C5851" s="1" t="s">
        <v>4</v>
      </c>
      <c r="D5851">
        <v>5</v>
      </c>
      <c r="E5851" s="1" t="s">
        <v>165</v>
      </c>
      <c r="F5851">
        <v>6</v>
      </c>
      <c r="G5851" s="1" t="s">
        <v>375</v>
      </c>
      <c r="H5851" s="1" t="s">
        <v>28</v>
      </c>
      <c r="I5851">
        <v>3</v>
      </c>
      <c r="J5851" s="1" t="str">
        <f>+VLOOKUP(bloques1a3[[#This Row],[respuesta]],respuestas.emociones[],2,0)</f>
        <v>sorpresa</v>
      </c>
      <c r="K5851" s="1">
        <f>+VLOOKUP(bloques1a3[[#This Row],[niño]],BD.niños[[Código]:[edad]],5,0)</f>
        <v>5</v>
      </c>
      <c r="L5851" s="1">
        <f>+IF(bloques1a3[[#This Row],[correcta]]=bloques1a3[[#This Row],[respuesta]],1,0)</f>
        <v>0</v>
      </c>
      <c r="M5851" s="1">
        <f>+IF(bloques1a3[[#This Row],[Sexo]]="F",1,0)</f>
        <v>0</v>
      </c>
    </row>
    <row r="5852" spans="1:13" x14ac:dyDescent="0.55000000000000004">
      <c r="A5852">
        <v>34</v>
      </c>
      <c r="B5852" s="1" t="s">
        <v>571</v>
      </c>
      <c r="C5852" s="1" t="s">
        <v>4</v>
      </c>
      <c r="D5852">
        <v>5</v>
      </c>
      <c r="E5852" s="1" t="s">
        <v>168</v>
      </c>
      <c r="F5852">
        <v>3</v>
      </c>
      <c r="G5852" s="1" t="s">
        <v>376</v>
      </c>
      <c r="H5852" s="1" t="s">
        <v>29</v>
      </c>
      <c r="I5852">
        <v>3</v>
      </c>
      <c r="J5852" s="1" t="str">
        <f>+VLOOKUP(bloques1a3[[#This Row],[respuesta]],respuestas.emociones[],2,0)</f>
        <v>tristeza</v>
      </c>
      <c r="K5852" s="1">
        <f>+VLOOKUP(bloques1a3[[#This Row],[niño]],BD.niños[[Código]:[edad]],5,0)</f>
        <v>7</v>
      </c>
      <c r="L5852" s="1">
        <f>+IF(bloques1a3[[#This Row],[correcta]]=bloques1a3[[#This Row],[respuesta]],1,0)</f>
        <v>0</v>
      </c>
      <c r="M5852" s="1">
        <f>+IF(bloques1a3[[#This Row],[Sexo]]="F",1,0)</f>
        <v>1</v>
      </c>
    </row>
    <row r="5853" spans="1:13" x14ac:dyDescent="0.55000000000000004">
      <c r="A5853">
        <v>34</v>
      </c>
      <c r="B5853" s="1" t="s">
        <v>571</v>
      </c>
      <c r="C5853" s="1" t="s">
        <v>4</v>
      </c>
      <c r="D5853">
        <v>5</v>
      </c>
      <c r="E5853" s="1" t="s">
        <v>172</v>
      </c>
      <c r="F5853">
        <v>5</v>
      </c>
      <c r="G5853" s="1" t="s">
        <v>376</v>
      </c>
      <c r="H5853" s="1" t="s">
        <v>29</v>
      </c>
      <c r="I5853">
        <v>3</v>
      </c>
      <c r="J5853" s="1" t="str">
        <f>+VLOOKUP(bloques1a3[[#This Row],[respuesta]],respuestas.emociones[],2,0)</f>
        <v>miedo</v>
      </c>
      <c r="K5853" s="1">
        <f>+VLOOKUP(bloques1a3[[#This Row],[niño]],BD.niños[[Código]:[edad]],5,0)</f>
        <v>8</v>
      </c>
      <c r="L5853" s="1">
        <f>+IF(bloques1a3[[#This Row],[correcta]]=bloques1a3[[#This Row],[respuesta]],1,0)</f>
        <v>1</v>
      </c>
      <c r="M5853" s="1">
        <f>+IF(bloques1a3[[#This Row],[Sexo]]="F",1,0)</f>
        <v>1</v>
      </c>
    </row>
    <row r="5854" spans="1:13" x14ac:dyDescent="0.55000000000000004">
      <c r="A5854">
        <v>34</v>
      </c>
      <c r="B5854" s="1" t="s">
        <v>571</v>
      </c>
      <c r="C5854" s="1" t="s">
        <v>4</v>
      </c>
      <c r="D5854">
        <v>5</v>
      </c>
      <c r="E5854" s="1" t="s">
        <v>176</v>
      </c>
      <c r="F5854">
        <v>5</v>
      </c>
      <c r="G5854" s="1" t="s">
        <v>375</v>
      </c>
      <c r="H5854" s="1" t="s">
        <v>29</v>
      </c>
      <c r="I5854">
        <v>3</v>
      </c>
      <c r="J5854" s="1" t="str">
        <f>+VLOOKUP(bloques1a3[[#This Row],[respuesta]],respuestas.emociones[],2,0)</f>
        <v>miedo</v>
      </c>
      <c r="K5854" s="1">
        <f>+VLOOKUP(bloques1a3[[#This Row],[niño]],BD.niños[[Código]:[edad]],5,0)</f>
        <v>5</v>
      </c>
      <c r="L5854" s="1">
        <f>+IF(bloques1a3[[#This Row],[correcta]]=bloques1a3[[#This Row],[respuesta]],1,0)</f>
        <v>1</v>
      </c>
      <c r="M5854" s="1">
        <f>+IF(bloques1a3[[#This Row],[Sexo]]="F",1,0)</f>
        <v>1</v>
      </c>
    </row>
    <row r="5855" spans="1:13" x14ac:dyDescent="0.55000000000000004">
      <c r="A5855">
        <v>34</v>
      </c>
      <c r="B5855" s="1" t="s">
        <v>571</v>
      </c>
      <c r="C5855" s="1" t="s">
        <v>4</v>
      </c>
      <c r="D5855">
        <v>5</v>
      </c>
      <c r="E5855" s="1" t="s">
        <v>180</v>
      </c>
      <c r="F5855">
        <v>1</v>
      </c>
      <c r="G5855" s="1" t="s">
        <v>376</v>
      </c>
      <c r="H5855" s="1" t="s">
        <v>29</v>
      </c>
      <c r="I5855">
        <v>3</v>
      </c>
      <c r="J5855" s="1" t="str">
        <f>+VLOOKUP(bloques1a3[[#This Row],[respuesta]],respuestas.emociones[],2,0)</f>
        <v>neutra</v>
      </c>
      <c r="K5855" s="1">
        <f>+VLOOKUP(bloques1a3[[#This Row],[niño]],BD.niños[[Código]:[edad]],5,0)</f>
        <v>8</v>
      </c>
      <c r="L5855" s="1">
        <f>+IF(bloques1a3[[#This Row],[correcta]]=bloques1a3[[#This Row],[respuesta]],1,0)</f>
        <v>0</v>
      </c>
      <c r="M5855" s="1">
        <f>+IF(bloques1a3[[#This Row],[Sexo]]="F",1,0)</f>
        <v>1</v>
      </c>
    </row>
    <row r="5856" spans="1:13" x14ac:dyDescent="0.55000000000000004">
      <c r="A5856">
        <v>34</v>
      </c>
      <c r="B5856" s="1" t="s">
        <v>571</v>
      </c>
      <c r="C5856" s="1" t="s">
        <v>4</v>
      </c>
      <c r="D5856">
        <v>5</v>
      </c>
      <c r="E5856" s="1" t="s">
        <v>234</v>
      </c>
      <c r="F5856">
        <v>6</v>
      </c>
      <c r="G5856" s="1" t="s">
        <v>377</v>
      </c>
      <c r="H5856" s="1" t="s">
        <v>28</v>
      </c>
      <c r="I5856">
        <v>3</v>
      </c>
      <c r="J5856" s="1" t="str">
        <f>+VLOOKUP(bloques1a3[[#This Row],[respuesta]],respuestas.emociones[],2,0)</f>
        <v>sorpresa</v>
      </c>
      <c r="K5856" s="1">
        <f>+VLOOKUP(bloques1a3[[#This Row],[niño]],BD.niños[[Código]:[edad]],5,0)</f>
        <v>10</v>
      </c>
      <c r="L5856" s="1">
        <f>+IF(bloques1a3[[#This Row],[correcta]]=bloques1a3[[#This Row],[respuesta]],1,0)</f>
        <v>0</v>
      </c>
      <c r="M5856" s="1">
        <f>+IF(bloques1a3[[#This Row],[Sexo]]="F",1,0)</f>
        <v>0</v>
      </c>
    </row>
    <row r="5857" spans="1:13" x14ac:dyDescent="0.55000000000000004">
      <c r="A5857">
        <v>34</v>
      </c>
      <c r="B5857" s="1" t="s">
        <v>571</v>
      </c>
      <c r="C5857" s="1" t="s">
        <v>4</v>
      </c>
      <c r="D5857">
        <v>5</v>
      </c>
      <c r="E5857" s="1" t="s">
        <v>238</v>
      </c>
      <c r="F5857">
        <v>5</v>
      </c>
      <c r="G5857" s="1" t="s">
        <v>377</v>
      </c>
      <c r="H5857" s="1" t="s">
        <v>28</v>
      </c>
      <c r="I5857">
        <v>3</v>
      </c>
      <c r="J5857" s="1" t="str">
        <f>+VLOOKUP(bloques1a3[[#This Row],[respuesta]],respuestas.emociones[],2,0)</f>
        <v>miedo</v>
      </c>
      <c r="K5857" s="1">
        <f>+VLOOKUP(bloques1a3[[#This Row],[niño]],BD.niños[[Código]:[edad]],5,0)</f>
        <v>10</v>
      </c>
      <c r="L5857" s="1">
        <f>+IF(bloques1a3[[#This Row],[correcta]]=bloques1a3[[#This Row],[respuesta]],1,0)</f>
        <v>1</v>
      </c>
      <c r="M5857" s="1">
        <f>+IF(bloques1a3[[#This Row],[Sexo]]="F",1,0)</f>
        <v>0</v>
      </c>
    </row>
    <row r="5858" spans="1:13" x14ac:dyDescent="0.55000000000000004">
      <c r="A5858">
        <v>34</v>
      </c>
      <c r="B5858" s="1" t="s">
        <v>571</v>
      </c>
      <c r="C5858" s="1" t="s">
        <v>4</v>
      </c>
      <c r="D5858">
        <v>5</v>
      </c>
      <c r="E5858" s="1" t="s">
        <v>241</v>
      </c>
      <c r="F5858">
        <v>7</v>
      </c>
      <c r="G5858" s="1" t="s">
        <v>377</v>
      </c>
      <c r="H5858" s="1" t="s">
        <v>29</v>
      </c>
      <c r="I5858">
        <v>3</v>
      </c>
      <c r="J5858" s="1" t="str">
        <f>+VLOOKUP(bloques1a3[[#This Row],[respuesta]],respuestas.emociones[],2,0)</f>
        <v>asco</v>
      </c>
      <c r="K5858" s="1">
        <f>+VLOOKUP(bloques1a3[[#This Row],[niño]],BD.niños[[Código]:[edad]],5,0)</f>
        <v>10</v>
      </c>
      <c r="L5858" s="1">
        <f>+IF(bloques1a3[[#This Row],[correcta]]=bloques1a3[[#This Row],[respuesta]],1,0)</f>
        <v>0</v>
      </c>
      <c r="M5858" s="1">
        <f>+IF(bloques1a3[[#This Row],[Sexo]]="F",1,0)</f>
        <v>1</v>
      </c>
    </row>
    <row r="5859" spans="1:13" x14ac:dyDescent="0.55000000000000004">
      <c r="A5859">
        <v>34</v>
      </c>
      <c r="B5859" s="1" t="s">
        <v>571</v>
      </c>
      <c r="C5859" s="1" t="s">
        <v>4</v>
      </c>
      <c r="D5859">
        <v>5</v>
      </c>
      <c r="E5859" s="1" t="s">
        <v>245</v>
      </c>
      <c r="F5859">
        <v>6</v>
      </c>
      <c r="G5859" s="1" t="s">
        <v>376</v>
      </c>
      <c r="H5859" s="1" t="s">
        <v>28</v>
      </c>
      <c r="I5859">
        <v>3</v>
      </c>
      <c r="J5859" s="1" t="str">
        <f>+VLOOKUP(bloques1a3[[#This Row],[respuesta]],respuestas.emociones[],2,0)</f>
        <v>sorpresa</v>
      </c>
      <c r="K5859" s="1">
        <f>+VLOOKUP(bloques1a3[[#This Row],[niño]],BD.niños[[Código]:[edad]],5,0)</f>
        <v>8</v>
      </c>
      <c r="L5859" s="1">
        <f>+IF(bloques1a3[[#This Row],[correcta]]=bloques1a3[[#This Row],[respuesta]],1,0)</f>
        <v>0</v>
      </c>
      <c r="M5859" s="1">
        <f>+IF(bloques1a3[[#This Row],[Sexo]]="F",1,0)</f>
        <v>0</v>
      </c>
    </row>
    <row r="5860" spans="1:13" x14ac:dyDescent="0.55000000000000004">
      <c r="A5860">
        <v>34</v>
      </c>
      <c r="B5860" s="1" t="s">
        <v>571</v>
      </c>
      <c r="C5860" s="1" t="s">
        <v>4</v>
      </c>
      <c r="D5860">
        <v>5</v>
      </c>
      <c r="E5860" s="1" t="s">
        <v>249</v>
      </c>
      <c r="F5860">
        <v>6</v>
      </c>
      <c r="G5860" s="1" t="s">
        <v>375</v>
      </c>
      <c r="H5860" s="1" t="s">
        <v>28</v>
      </c>
      <c r="I5860">
        <v>3</v>
      </c>
      <c r="J5860" s="1" t="str">
        <f>+VLOOKUP(bloques1a3[[#This Row],[respuesta]],respuestas.emociones[],2,0)</f>
        <v>sorpresa</v>
      </c>
      <c r="K5860" s="1">
        <f>+VLOOKUP(bloques1a3[[#This Row],[niño]],BD.niños[[Código]:[edad]],5,0)</f>
        <v>6</v>
      </c>
      <c r="L5860" s="1">
        <f>+IF(bloques1a3[[#This Row],[correcta]]=bloques1a3[[#This Row],[respuesta]],1,0)</f>
        <v>0</v>
      </c>
      <c r="M5860" s="1">
        <f>+IF(bloques1a3[[#This Row],[Sexo]]="F",1,0)</f>
        <v>0</v>
      </c>
    </row>
    <row r="5861" spans="1:13" x14ac:dyDescent="0.55000000000000004">
      <c r="A5861">
        <v>34</v>
      </c>
      <c r="B5861" s="1" t="s">
        <v>571</v>
      </c>
      <c r="C5861" s="1" t="s">
        <v>4</v>
      </c>
      <c r="D5861">
        <v>5</v>
      </c>
      <c r="E5861" s="1" t="s">
        <v>253</v>
      </c>
      <c r="F5861">
        <v>6</v>
      </c>
      <c r="G5861" s="1" t="s">
        <v>376</v>
      </c>
      <c r="H5861" s="1" t="s">
        <v>28</v>
      </c>
      <c r="I5861">
        <v>3</v>
      </c>
      <c r="J5861" s="1" t="str">
        <f>+VLOOKUP(bloques1a3[[#This Row],[respuesta]],respuestas.emociones[],2,0)</f>
        <v>sorpresa</v>
      </c>
      <c r="K5861" s="1">
        <f>+VLOOKUP(bloques1a3[[#This Row],[niño]],BD.niños[[Código]:[edad]],5,0)</f>
        <v>7</v>
      </c>
      <c r="L5861" s="1">
        <f>+IF(bloques1a3[[#This Row],[correcta]]=bloques1a3[[#This Row],[respuesta]],1,0)</f>
        <v>0</v>
      </c>
      <c r="M5861" s="1">
        <f>+IF(bloques1a3[[#This Row],[Sexo]]="F",1,0)</f>
        <v>0</v>
      </c>
    </row>
    <row r="5862" spans="1:13" x14ac:dyDescent="0.55000000000000004">
      <c r="A5862">
        <v>34</v>
      </c>
      <c r="B5862" s="1" t="s">
        <v>571</v>
      </c>
      <c r="C5862" s="1" t="s">
        <v>4</v>
      </c>
      <c r="D5862">
        <v>5</v>
      </c>
      <c r="E5862" s="1" t="s">
        <v>257</v>
      </c>
      <c r="F5862">
        <v>5</v>
      </c>
      <c r="G5862" s="1" t="s">
        <v>376</v>
      </c>
      <c r="H5862" s="1" t="s">
        <v>28</v>
      </c>
      <c r="I5862">
        <v>3</v>
      </c>
      <c r="J5862" s="1" t="str">
        <f>+VLOOKUP(bloques1a3[[#This Row],[respuesta]],respuestas.emociones[],2,0)</f>
        <v>miedo</v>
      </c>
      <c r="K5862" s="1">
        <f>+VLOOKUP(bloques1a3[[#This Row],[niño]],BD.niños[[Código]:[edad]],5,0)</f>
        <v>8</v>
      </c>
      <c r="L5862" s="1">
        <f>+IF(bloques1a3[[#This Row],[correcta]]=bloques1a3[[#This Row],[respuesta]],1,0)</f>
        <v>1</v>
      </c>
      <c r="M5862" s="1">
        <f>+IF(bloques1a3[[#This Row],[Sexo]]="F",1,0)</f>
        <v>0</v>
      </c>
    </row>
    <row r="5863" spans="1:13" x14ac:dyDescent="0.55000000000000004">
      <c r="A5863">
        <v>34</v>
      </c>
      <c r="B5863" s="1" t="s">
        <v>571</v>
      </c>
      <c r="C5863" s="1" t="s">
        <v>4</v>
      </c>
      <c r="D5863">
        <v>5</v>
      </c>
      <c r="E5863" s="1" t="s">
        <v>299</v>
      </c>
      <c r="F5863">
        <v>6</v>
      </c>
      <c r="G5863" s="1" t="s">
        <v>376</v>
      </c>
      <c r="H5863" s="1" t="s">
        <v>28</v>
      </c>
      <c r="I5863">
        <v>3</v>
      </c>
      <c r="J5863" s="1" t="str">
        <f>+VLOOKUP(bloques1a3[[#This Row],[respuesta]],respuestas.emociones[],2,0)</f>
        <v>sorpresa</v>
      </c>
      <c r="K5863" s="1">
        <f>+VLOOKUP(bloques1a3[[#This Row],[niño]],BD.niños[[Código]:[edad]],5,0)</f>
        <v>8</v>
      </c>
      <c r="L5863" s="1">
        <f>+IF(bloques1a3[[#This Row],[correcta]]=bloques1a3[[#This Row],[respuesta]],1,0)</f>
        <v>0</v>
      </c>
      <c r="M5863" s="1">
        <f>+IF(bloques1a3[[#This Row],[Sexo]]="F",1,0)</f>
        <v>0</v>
      </c>
    </row>
    <row r="5864" spans="1:13" x14ac:dyDescent="0.55000000000000004">
      <c r="A5864">
        <v>34</v>
      </c>
      <c r="B5864" s="1" t="s">
        <v>571</v>
      </c>
      <c r="C5864" s="1" t="s">
        <v>4</v>
      </c>
      <c r="D5864">
        <v>5</v>
      </c>
      <c r="E5864" s="1" t="s">
        <v>301</v>
      </c>
      <c r="F5864">
        <v>6</v>
      </c>
      <c r="G5864" s="1" t="s">
        <v>375</v>
      </c>
      <c r="H5864" s="1" t="s">
        <v>28</v>
      </c>
      <c r="I5864">
        <v>3</v>
      </c>
      <c r="J5864" s="1" t="str">
        <f>+VLOOKUP(bloques1a3[[#This Row],[respuesta]],respuestas.emociones[],2,0)</f>
        <v>sorpresa</v>
      </c>
      <c r="K5864" s="1">
        <f>+VLOOKUP(bloques1a3[[#This Row],[niño]],BD.niños[[Código]:[edad]],5,0)</f>
        <v>5</v>
      </c>
      <c r="L5864" s="1">
        <f>+IF(bloques1a3[[#This Row],[correcta]]=bloques1a3[[#This Row],[respuesta]],1,0)</f>
        <v>0</v>
      </c>
      <c r="M5864" s="1">
        <f>+IF(bloques1a3[[#This Row],[Sexo]]="F",1,0)</f>
        <v>0</v>
      </c>
    </row>
    <row r="5865" spans="1:13" x14ac:dyDescent="0.55000000000000004">
      <c r="A5865">
        <v>34</v>
      </c>
      <c r="B5865" s="1" t="s">
        <v>571</v>
      </c>
      <c r="C5865" s="1" t="s">
        <v>4</v>
      </c>
      <c r="D5865">
        <v>5</v>
      </c>
      <c r="E5865" s="1" t="s">
        <v>305</v>
      </c>
      <c r="F5865">
        <v>5</v>
      </c>
      <c r="G5865" s="1" t="s">
        <v>376</v>
      </c>
      <c r="H5865" s="1" t="s">
        <v>28</v>
      </c>
      <c r="I5865">
        <v>3</v>
      </c>
      <c r="J5865" s="1" t="str">
        <f>+VLOOKUP(bloques1a3[[#This Row],[respuesta]],respuestas.emociones[],2,0)</f>
        <v>miedo</v>
      </c>
      <c r="K5865" s="1">
        <f>+VLOOKUP(bloques1a3[[#This Row],[niño]],BD.niños[[Código]:[edad]],5,0)</f>
        <v>8</v>
      </c>
      <c r="L5865" s="1">
        <f>+IF(bloques1a3[[#This Row],[correcta]]=bloques1a3[[#This Row],[respuesta]],1,0)</f>
        <v>1</v>
      </c>
      <c r="M5865" s="1">
        <f>+IF(bloques1a3[[#This Row],[Sexo]]="F",1,0)</f>
        <v>0</v>
      </c>
    </row>
    <row r="5866" spans="1:13" x14ac:dyDescent="0.55000000000000004">
      <c r="A5866">
        <v>34</v>
      </c>
      <c r="B5866" s="1" t="s">
        <v>571</v>
      </c>
      <c r="C5866" s="1" t="s">
        <v>4</v>
      </c>
      <c r="D5866">
        <v>5</v>
      </c>
      <c r="E5866" s="1" t="s">
        <v>308</v>
      </c>
      <c r="F5866">
        <v>6</v>
      </c>
      <c r="G5866" s="1" t="s">
        <v>377</v>
      </c>
      <c r="H5866" s="1" t="s">
        <v>28</v>
      </c>
      <c r="I5866">
        <v>3</v>
      </c>
      <c r="J5866" s="1" t="str">
        <f>+VLOOKUP(bloques1a3[[#This Row],[respuesta]],respuestas.emociones[],2,0)</f>
        <v>sorpresa</v>
      </c>
      <c r="K5866" s="1">
        <f>+VLOOKUP(bloques1a3[[#This Row],[niño]],BD.niños[[Código]:[edad]],5,0)</f>
        <v>9</v>
      </c>
      <c r="L5866" s="1">
        <f>+IF(bloques1a3[[#This Row],[correcta]]=bloques1a3[[#This Row],[respuesta]],1,0)</f>
        <v>0</v>
      </c>
      <c r="M5866" s="1">
        <f>+IF(bloques1a3[[#This Row],[Sexo]]="F",1,0)</f>
        <v>0</v>
      </c>
    </row>
    <row r="5867" spans="1:13" x14ac:dyDescent="0.55000000000000004">
      <c r="A5867">
        <v>34</v>
      </c>
      <c r="B5867" s="1" t="s">
        <v>571</v>
      </c>
      <c r="C5867" s="1" t="s">
        <v>4</v>
      </c>
      <c r="D5867">
        <v>5</v>
      </c>
      <c r="E5867" s="1" t="s">
        <v>311</v>
      </c>
      <c r="F5867">
        <v>5</v>
      </c>
      <c r="G5867" s="1" t="s">
        <v>377</v>
      </c>
      <c r="H5867" s="1" t="s">
        <v>28</v>
      </c>
      <c r="I5867">
        <v>3</v>
      </c>
      <c r="J5867" s="1" t="str">
        <f>+VLOOKUP(bloques1a3[[#This Row],[respuesta]],respuestas.emociones[],2,0)</f>
        <v>miedo</v>
      </c>
      <c r="K5867" s="1">
        <f>+VLOOKUP(bloques1a3[[#This Row],[niño]],BD.niños[[Código]:[edad]],5,0)</f>
        <v>10</v>
      </c>
      <c r="L5867" s="1">
        <f>+IF(bloques1a3[[#This Row],[correcta]]=bloques1a3[[#This Row],[respuesta]],1,0)</f>
        <v>1</v>
      </c>
      <c r="M5867" s="1">
        <f>+IF(bloques1a3[[#This Row],[Sexo]]="F",1,0)</f>
        <v>0</v>
      </c>
    </row>
    <row r="5868" spans="1:13" x14ac:dyDescent="0.55000000000000004">
      <c r="A5868">
        <v>34</v>
      </c>
      <c r="B5868" s="1" t="s">
        <v>571</v>
      </c>
      <c r="C5868" s="1" t="s">
        <v>4</v>
      </c>
      <c r="D5868">
        <v>5</v>
      </c>
      <c r="E5868" s="1" t="s">
        <v>314</v>
      </c>
      <c r="F5868">
        <v>5</v>
      </c>
      <c r="G5868" s="1" t="s">
        <v>377</v>
      </c>
      <c r="H5868" s="1" t="s">
        <v>28</v>
      </c>
      <c r="I5868">
        <v>3</v>
      </c>
      <c r="J5868" s="1" t="str">
        <f>+VLOOKUP(bloques1a3[[#This Row],[respuesta]],respuestas.emociones[],2,0)</f>
        <v>miedo</v>
      </c>
      <c r="K5868" s="1">
        <f>+VLOOKUP(bloques1a3[[#This Row],[niño]],BD.niños[[Código]:[edad]],5,0)</f>
        <v>10</v>
      </c>
      <c r="L5868" s="1">
        <f>+IF(bloques1a3[[#This Row],[correcta]]=bloques1a3[[#This Row],[respuesta]],1,0)</f>
        <v>1</v>
      </c>
      <c r="M5868" s="1">
        <f>+IF(bloques1a3[[#This Row],[Sexo]]="F",1,0)</f>
        <v>0</v>
      </c>
    </row>
    <row r="5869" spans="1:13" x14ac:dyDescent="0.55000000000000004">
      <c r="A5869">
        <v>34</v>
      </c>
      <c r="B5869" s="1" t="s">
        <v>571</v>
      </c>
      <c r="C5869" s="1" t="s">
        <v>4</v>
      </c>
      <c r="D5869">
        <v>5</v>
      </c>
      <c r="E5869" s="1" t="s">
        <v>372</v>
      </c>
      <c r="F5869">
        <v>6</v>
      </c>
      <c r="G5869" s="1" t="s">
        <v>377</v>
      </c>
      <c r="H5869" s="1" t="s">
        <v>28</v>
      </c>
      <c r="I5869">
        <v>3</v>
      </c>
      <c r="J5869" s="1" t="str">
        <f>+VLOOKUP(bloques1a3[[#This Row],[respuesta]],respuestas.emociones[],2,0)</f>
        <v>sorpresa</v>
      </c>
      <c r="K5869" s="1">
        <f>+VLOOKUP(bloques1a3[[#This Row],[niño]],BD.niños[[Código]:[edad]],5,0)</f>
        <v>9</v>
      </c>
      <c r="L5869" s="1">
        <f>+IF(bloques1a3[[#This Row],[correcta]]=bloques1a3[[#This Row],[respuesta]],1,0)</f>
        <v>0</v>
      </c>
      <c r="M5869" s="1">
        <f>+IF(bloques1a3[[#This Row],[Sexo]]="F",1,0)</f>
        <v>0</v>
      </c>
    </row>
    <row r="5870" spans="1:13" x14ac:dyDescent="0.55000000000000004">
      <c r="A5870">
        <v>34</v>
      </c>
      <c r="B5870" s="1" t="s">
        <v>571</v>
      </c>
      <c r="C5870" s="1" t="s">
        <v>4</v>
      </c>
      <c r="D5870">
        <v>5</v>
      </c>
      <c r="E5870" s="1" t="s">
        <v>337</v>
      </c>
      <c r="F5870">
        <v>6</v>
      </c>
      <c r="G5870" s="1" t="s">
        <v>376</v>
      </c>
      <c r="H5870" s="1" t="s">
        <v>28</v>
      </c>
      <c r="I5870">
        <v>3</v>
      </c>
      <c r="J5870" s="1" t="str">
        <f>+VLOOKUP(bloques1a3[[#This Row],[respuesta]],respuestas.emociones[],2,0)</f>
        <v>sorpresa</v>
      </c>
      <c r="K5870" s="1">
        <f>+VLOOKUP(bloques1a3[[#This Row],[niño]],BD.niños[[Código]:[edad]],5,0)</f>
        <v>8</v>
      </c>
      <c r="L5870" s="1">
        <f>+IF(bloques1a3[[#This Row],[correcta]]=bloques1a3[[#This Row],[respuesta]],1,0)</f>
        <v>0</v>
      </c>
      <c r="M5870" s="1">
        <f>+IF(bloques1a3[[#This Row],[Sexo]]="F",1,0)</f>
        <v>0</v>
      </c>
    </row>
    <row r="5871" spans="1:13" x14ac:dyDescent="0.55000000000000004">
      <c r="A5871">
        <v>34</v>
      </c>
      <c r="B5871" s="1" t="s">
        <v>571</v>
      </c>
      <c r="C5871" s="1" t="s">
        <v>4</v>
      </c>
      <c r="D5871">
        <v>5</v>
      </c>
      <c r="E5871" s="1" t="s">
        <v>341</v>
      </c>
      <c r="F5871">
        <v>6</v>
      </c>
      <c r="G5871" s="1" t="s">
        <v>376</v>
      </c>
      <c r="H5871" s="1" t="s">
        <v>29</v>
      </c>
      <c r="I5871">
        <v>3</v>
      </c>
      <c r="J5871" s="1" t="str">
        <f>+VLOOKUP(bloques1a3[[#This Row],[respuesta]],respuestas.emociones[],2,0)</f>
        <v>sorpresa</v>
      </c>
      <c r="K5871" s="1">
        <f>+VLOOKUP(bloques1a3[[#This Row],[niño]],BD.niños[[Código]:[edad]],5,0)</f>
        <v>8</v>
      </c>
      <c r="L5871" s="1">
        <f>+IF(bloques1a3[[#This Row],[correcta]]=bloques1a3[[#This Row],[respuesta]],1,0)</f>
        <v>0</v>
      </c>
      <c r="M5871" s="1">
        <f>+IF(bloques1a3[[#This Row],[Sexo]]="F",1,0)</f>
        <v>1</v>
      </c>
    </row>
    <row r="5872" spans="1:13" x14ac:dyDescent="0.55000000000000004">
      <c r="A5872">
        <v>34</v>
      </c>
      <c r="B5872" s="1" t="s">
        <v>571</v>
      </c>
      <c r="C5872" s="1" t="s">
        <v>4</v>
      </c>
      <c r="D5872">
        <v>5</v>
      </c>
      <c r="E5872" s="1" t="s">
        <v>344</v>
      </c>
      <c r="F5872">
        <v>1</v>
      </c>
      <c r="G5872" s="1" t="s">
        <v>375</v>
      </c>
      <c r="H5872" s="1" t="s">
        <v>29</v>
      </c>
      <c r="I5872">
        <v>3</v>
      </c>
      <c r="J5872" s="1" t="str">
        <f>+VLOOKUP(bloques1a3[[#This Row],[respuesta]],respuestas.emociones[],2,0)</f>
        <v>neutra</v>
      </c>
      <c r="K5872" s="1">
        <f>+VLOOKUP(bloques1a3[[#This Row],[niño]],BD.niños[[Código]:[edad]],5,0)</f>
        <v>6</v>
      </c>
      <c r="L5872" s="1">
        <f>+IF(bloques1a3[[#This Row],[correcta]]=bloques1a3[[#This Row],[respuesta]],1,0)</f>
        <v>0</v>
      </c>
      <c r="M5872" s="1">
        <f>+IF(bloques1a3[[#This Row],[Sexo]]="F",1,0)</f>
        <v>1</v>
      </c>
    </row>
    <row r="5873" spans="1:13" x14ac:dyDescent="0.55000000000000004">
      <c r="A5873">
        <v>34</v>
      </c>
      <c r="B5873" s="1" t="s">
        <v>571</v>
      </c>
      <c r="C5873" s="1" t="s">
        <v>4</v>
      </c>
      <c r="D5873">
        <v>5</v>
      </c>
      <c r="E5873" s="1" t="s">
        <v>348</v>
      </c>
      <c r="F5873">
        <v>3</v>
      </c>
      <c r="G5873" s="1" t="s">
        <v>375</v>
      </c>
      <c r="H5873" s="1" t="s">
        <v>28</v>
      </c>
      <c r="I5873">
        <v>3</v>
      </c>
      <c r="J5873" s="1" t="str">
        <f>+VLOOKUP(bloques1a3[[#This Row],[respuesta]],respuestas.emociones[],2,0)</f>
        <v>tristeza</v>
      </c>
      <c r="K5873" s="1">
        <f>+VLOOKUP(bloques1a3[[#This Row],[niño]],BD.niños[[Código]:[edad]],5,0)</f>
        <v>6</v>
      </c>
      <c r="L5873" s="1">
        <f>+IF(bloques1a3[[#This Row],[correcta]]=bloques1a3[[#This Row],[respuesta]],1,0)</f>
        <v>0</v>
      </c>
      <c r="M5873" s="1">
        <f>+IF(bloques1a3[[#This Row],[Sexo]]="F",1,0)</f>
        <v>0</v>
      </c>
    </row>
    <row r="5874" spans="1:13" x14ac:dyDescent="0.55000000000000004">
      <c r="A5874">
        <v>35</v>
      </c>
      <c r="B5874" s="1" t="s">
        <v>572</v>
      </c>
      <c r="C5874" s="1" t="s">
        <v>2</v>
      </c>
      <c r="D5874">
        <v>1</v>
      </c>
      <c r="E5874" s="1" t="s">
        <v>89</v>
      </c>
      <c r="F5874">
        <v>1</v>
      </c>
      <c r="G5874" s="1" t="s">
        <v>377</v>
      </c>
      <c r="H5874" s="1" t="s">
        <v>29</v>
      </c>
      <c r="I5874">
        <v>3</v>
      </c>
      <c r="J5874" s="1" t="str">
        <f>+VLOOKUP(bloques1a3[[#This Row],[respuesta]],respuestas.emociones[],2,0)</f>
        <v>neutra</v>
      </c>
      <c r="K5874" s="1">
        <f>+VLOOKUP(bloques1a3[[#This Row],[niño]],BD.niños[[Código]:[edad]],5,0)</f>
        <v>10</v>
      </c>
      <c r="L5874" s="1">
        <f>+IF(bloques1a3[[#This Row],[correcta]]=bloques1a3[[#This Row],[respuesta]],1,0)</f>
        <v>1</v>
      </c>
      <c r="M5874" s="1">
        <f>+IF(bloques1a3[[#This Row],[Sexo]]="F",1,0)</f>
        <v>1</v>
      </c>
    </row>
    <row r="5875" spans="1:13" x14ac:dyDescent="0.55000000000000004">
      <c r="A5875">
        <v>35</v>
      </c>
      <c r="B5875" s="1" t="s">
        <v>572</v>
      </c>
      <c r="C5875" s="1" t="s">
        <v>2</v>
      </c>
      <c r="D5875">
        <v>1</v>
      </c>
      <c r="E5875" s="1" t="s">
        <v>93</v>
      </c>
      <c r="F5875">
        <v>1</v>
      </c>
      <c r="G5875" s="1" t="s">
        <v>377</v>
      </c>
      <c r="H5875" s="1" t="s">
        <v>29</v>
      </c>
      <c r="I5875">
        <v>3</v>
      </c>
      <c r="J5875" s="1" t="str">
        <f>+VLOOKUP(bloques1a3[[#This Row],[respuesta]],respuestas.emociones[],2,0)</f>
        <v>neutra</v>
      </c>
      <c r="K5875" s="1">
        <f>+VLOOKUP(bloques1a3[[#This Row],[niño]],BD.niños[[Código]:[edad]],5,0)</f>
        <v>10</v>
      </c>
      <c r="L5875" s="1">
        <f>+IF(bloques1a3[[#This Row],[correcta]]=bloques1a3[[#This Row],[respuesta]],1,0)</f>
        <v>1</v>
      </c>
      <c r="M5875" s="1">
        <f>+IF(bloques1a3[[#This Row],[Sexo]]="F",1,0)</f>
        <v>1</v>
      </c>
    </row>
    <row r="5876" spans="1:13" x14ac:dyDescent="0.55000000000000004">
      <c r="A5876">
        <v>35</v>
      </c>
      <c r="B5876" s="1" t="s">
        <v>572</v>
      </c>
      <c r="C5876" s="1" t="s">
        <v>2</v>
      </c>
      <c r="D5876">
        <v>1</v>
      </c>
      <c r="E5876" s="1" t="s">
        <v>97</v>
      </c>
      <c r="F5876">
        <v>1</v>
      </c>
      <c r="G5876" s="1" t="s">
        <v>377</v>
      </c>
      <c r="H5876" s="1" t="s">
        <v>29</v>
      </c>
      <c r="I5876">
        <v>3</v>
      </c>
      <c r="J5876" s="1" t="str">
        <f>+VLOOKUP(bloques1a3[[#This Row],[respuesta]],respuestas.emociones[],2,0)</f>
        <v>neutra</v>
      </c>
      <c r="K5876" s="1">
        <f>+VLOOKUP(bloques1a3[[#This Row],[niño]],BD.niños[[Código]:[edad]],5,0)</f>
        <v>10</v>
      </c>
      <c r="L5876" s="1">
        <f>+IF(bloques1a3[[#This Row],[correcta]]=bloques1a3[[#This Row],[respuesta]],1,0)</f>
        <v>1</v>
      </c>
      <c r="M5876" s="1">
        <f>+IF(bloques1a3[[#This Row],[Sexo]]="F",1,0)</f>
        <v>1</v>
      </c>
    </row>
    <row r="5877" spans="1:13" x14ac:dyDescent="0.55000000000000004">
      <c r="A5877">
        <v>35</v>
      </c>
      <c r="B5877" s="1" t="s">
        <v>572</v>
      </c>
      <c r="C5877" s="1" t="s">
        <v>2</v>
      </c>
      <c r="D5877">
        <v>1</v>
      </c>
      <c r="E5877" s="1" t="s">
        <v>101</v>
      </c>
      <c r="F5877">
        <v>1</v>
      </c>
      <c r="G5877" s="1" t="s">
        <v>377</v>
      </c>
      <c r="H5877" s="1" t="s">
        <v>29</v>
      </c>
      <c r="I5877">
        <v>3</v>
      </c>
      <c r="J5877" s="1" t="str">
        <f>+VLOOKUP(bloques1a3[[#This Row],[respuesta]],respuestas.emociones[],2,0)</f>
        <v>neutra</v>
      </c>
      <c r="K5877" s="1">
        <f>+VLOOKUP(bloques1a3[[#This Row],[niño]],BD.niños[[Código]:[edad]],5,0)</f>
        <v>10</v>
      </c>
      <c r="L5877" s="1">
        <f>+IF(bloques1a3[[#This Row],[correcta]]=bloques1a3[[#This Row],[respuesta]],1,0)</f>
        <v>1</v>
      </c>
      <c r="M5877" s="1">
        <f>+IF(bloques1a3[[#This Row],[Sexo]]="F",1,0)</f>
        <v>1</v>
      </c>
    </row>
    <row r="5878" spans="1:13" x14ac:dyDescent="0.55000000000000004">
      <c r="A5878">
        <v>35</v>
      </c>
      <c r="B5878" s="1" t="s">
        <v>572</v>
      </c>
      <c r="C5878" s="1" t="s">
        <v>2</v>
      </c>
      <c r="D5878">
        <v>1</v>
      </c>
      <c r="E5878" s="1" t="s">
        <v>150</v>
      </c>
      <c r="F5878">
        <v>1</v>
      </c>
      <c r="G5878" s="1" t="s">
        <v>375</v>
      </c>
      <c r="H5878" s="1" t="s">
        <v>29</v>
      </c>
      <c r="I5878">
        <v>3</v>
      </c>
      <c r="J5878" s="1" t="str">
        <f>+VLOOKUP(bloques1a3[[#This Row],[respuesta]],respuestas.emociones[],2,0)</f>
        <v>neutra</v>
      </c>
      <c r="K5878" s="1">
        <f>+VLOOKUP(bloques1a3[[#This Row],[niño]],BD.niños[[Código]:[edad]],5,0)</f>
        <v>6</v>
      </c>
      <c r="L5878" s="1">
        <f>+IF(bloques1a3[[#This Row],[correcta]]=bloques1a3[[#This Row],[respuesta]],1,0)</f>
        <v>1</v>
      </c>
      <c r="M5878" s="1">
        <f>+IF(bloques1a3[[#This Row],[Sexo]]="F",1,0)</f>
        <v>1</v>
      </c>
    </row>
    <row r="5879" spans="1:13" x14ac:dyDescent="0.55000000000000004">
      <c r="A5879">
        <v>35</v>
      </c>
      <c r="B5879" s="1" t="s">
        <v>572</v>
      </c>
      <c r="C5879" s="1" t="s">
        <v>2</v>
      </c>
      <c r="D5879">
        <v>1</v>
      </c>
      <c r="E5879" s="1" t="s">
        <v>153</v>
      </c>
      <c r="F5879">
        <v>1</v>
      </c>
      <c r="G5879" s="1" t="s">
        <v>376</v>
      </c>
      <c r="H5879" s="1" t="s">
        <v>28</v>
      </c>
      <c r="I5879">
        <v>3</v>
      </c>
      <c r="J5879" s="1" t="str">
        <f>+VLOOKUP(bloques1a3[[#This Row],[respuesta]],respuestas.emociones[],2,0)</f>
        <v>neutra</v>
      </c>
      <c r="K5879" s="1">
        <f>+VLOOKUP(bloques1a3[[#This Row],[niño]],BD.niños[[Código]:[edad]],5,0)</f>
        <v>7</v>
      </c>
      <c r="L5879" s="1">
        <f>+IF(bloques1a3[[#This Row],[correcta]]=bloques1a3[[#This Row],[respuesta]],1,0)</f>
        <v>1</v>
      </c>
      <c r="M5879" s="1">
        <f>+IF(bloques1a3[[#This Row],[Sexo]]="F",1,0)</f>
        <v>0</v>
      </c>
    </row>
    <row r="5880" spans="1:13" x14ac:dyDescent="0.55000000000000004">
      <c r="A5880">
        <v>35</v>
      </c>
      <c r="B5880" s="1" t="s">
        <v>572</v>
      </c>
      <c r="C5880" s="1" t="s">
        <v>2</v>
      </c>
      <c r="D5880">
        <v>1</v>
      </c>
      <c r="E5880" s="1" t="s">
        <v>157</v>
      </c>
      <c r="F5880">
        <v>1</v>
      </c>
      <c r="G5880" s="1" t="s">
        <v>376</v>
      </c>
      <c r="H5880" s="1" t="s">
        <v>28</v>
      </c>
      <c r="I5880">
        <v>3</v>
      </c>
      <c r="J5880" s="1" t="str">
        <f>+VLOOKUP(bloques1a3[[#This Row],[respuesta]],respuestas.emociones[],2,0)</f>
        <v>neutra</v>
      </c>
      <c r="K5880" s="1">
        <f>+VLOOKUP(bloques1a3[[#This Row],[niño]],BD.niños[[Código]:[edad]],5,0)</f>
        <v>7</v>
      </c>
      <c r="L5880" s="1">
        <f>+IF(bloques1a3[[#This Row],[correcta]]=bloques1a3[[#This Row],[respuesta]],1,0)</f>
        <v>1</v>
      </c>
      <c r="M5880" s="1">
        <f>+IF(bloques1a3[[#This Row],[Sexo]]="F",1,0)</f>
        <v>0</v>
      </c>
    </row>
    <row r="5881" spans="1:13" x14ac:dyDescent="0.55000000000000004">
      <c r="A5881">
        <v>35</v>
      </c>
      <c r="B5881" s="1" t="s">
        <v>572</v>
      </c>
      <c r="C5881" s="1" t="s">
        <v>2</v>
      </c>
      <c r="D5881">
        <v>1</v>
      </c>
      <c r="E5881" s="1" t="s">
        <v>164</v>
      </c>
      <c r="F5881">
        <v>1</v>
      </c>
      <c r="G5881" s="1" t="s">
        <v>375</v>
      </c>
      <c r="H5881" s="1" t="s">
        <v>28</v>
      </c>
      <c r="I5881">
        <v>3</v>
      </c>
      <c r="J5881" s="1" t="str">
        <f>+VLOOKUP(bloques1a3[[#This Row],[respuesta]],respuestas.emociones[],2,0)</f>
        <v>neutra</v>
      </c>
      <c r="K5881" s="1">
        <f>+VLOOKUP(bloques1a3[[#This Row],[niño]],BD.niños[[Código]:[edad]],5,0)</f>
        <v>6</v>
      </c>
      <c r="L5881" s="1">
        <f>+IF(bloques1a3[[#This Row],[correcta]]=bloques1a3[[#This Row],[respuesta]],1,0)</f>
        <v>1</v>
      </c>
      <c r="M5881" s="1">
        <f>+IF(bloques1a3[[#This Row],[Sexo]]="F",1,0)</f>
        <v>0</v>
      </c>
    </row>
    <row r="5882" spans="1:13" x14ac:dyDescent="0.55000000000000004">
      <c r="A5882">
        <v>35</v>
      </c>
      <c r="B5882" s="1" t="s">
        <v>572</v>
      </c>
      <c r="C5882" s="1" t="s">
        <v>2</v>
      </c>
      <c r="D5882">
        <v>1</v>
      </c>
      <c r="E5882" s="1" t="s">
        <v>165</v>
      </c>
      <c r="F5882">
        <v>1</v>
      </c>
      <c r="G5882" s="1" t="s">
        <v>375</v>
      </c>
      <c r="H5882" s="1" t="s">
        <v>28</v>
      </c>
      <c r="I5882">
        <v>3</v>
      </c>
      <c r="J5882" s="1" t="str">
        <f>+VLOOKUP(bloques1a3[[#This Row],[respuesta]],respuestas.emociones[],2,0)</f>
        <v>neutra</v>
      </c>
      <c r="K5882" s="1">
        <f>+VLOOKUP(bloques1a3[[#This Row],[niño]],BD.niños[[Código]:[edad]],5,0)</f>
        <v>5</v>
      </c>
      <c r="L5882" s="1">
        <f>+IF(bloques1a3[[#This Row],[correcta]]=bloques1a3[[#This Row],[respuesta]],1,0)</f>
        <v>1</v>
      </c>
      <c r="M5882" s="1">
        <f>+IF(bloques1a3[[#This Row],[Sexo]]="F",1,0)</f>
        <v>0</v>
      </c>
    </row>
    <row r="5883" spans="1:13" x14ac:dyDescent="0.55000000000000004">
      <c r="A5883">
        <v>35</v>
      </c>
      <c r="B5883" s="1" t="s">
        <v>572</v>
      </c>
      <c r="C5883" s="1" t="s">
        <v>2</v>
      </c>
      <c r="D5883">
        <v>1</v>
      </c>
      <c r="E5883" s="1" t="s">
        <v>168</v>
      </c>
      <c r="F5883">
        <v>1</v>
      </c>
      <c r="G5883" s="1" t="s">
        <v>376</v>
      </c>
      <c r="H5883" s="1" t="s">
        <v>29</v>
      </c>
      <c r="I5883">
        <v>3</v>
      </c>
      <c r="J5883" s="1" t="str">
        <f>+VLOOKUP(bloques1a3[[#This Row],[respuesta]],respuestas.emociones[],2,0)</f>
        <v>neutra</v>
      </c>
      <c r="K5883" s="1">
        <f>+VLOOKUP(bloques1a3[[#This Row],[niño]],BD.niños[[Código]:[edad]],5,0)</f>
        <v>7</v>
      </c>
      <c r="L5883" s="1">
        <f>+IF(bloques1a3[[#This Row],[correcta]]=bloques1a3[[#This Row],[respuesta]],1,0)</f>
        <v>1</v>
      </c>
      <c r="M5883" s="1">
        <f>+IF(bloques1a3[[#This Row],[Sexo]]="F",1,0)</f>
        <v>1</v>
      </c>
    </row>
    <row r="5884" spans="1:13" x14ac:dyDescent="0.55000000000000004">
      <c r="A5884">
        <v>35</v>
      </c>
      <c r="B5884" s="1" t="s">
        <v>572</v>
      </c>
      <c r="C5884" s="1" t="s">
        <v>2</v>
      </c>
      <c r="D5884">
        <v>1</v>
      </c>
      <c r="E5884" s="1" t="s">
        <v>172</v>
      </c>
      <c r="F5884">
        <v>1</v>
      </c>
      <c r="G5884" s="1" t="s">
        <v>376</v>
      </c>
      <c r="H5884" s="1" t="s">
        <v>29</v>
      </c>
      <c r="I5884">
        <v>3</v>
      </c>
      <c r="J5884" s="1" t="str">
        <f>+VLOOKUP(bloques1a3[[#This Row],[respuesta]],respuestas.emociones[],2,0)</f>
        <v>neutra</v>
      </c>
      <c r="K5884" s="1">
        <f>+VLOOKUP(bloques1a3[[#This Row],[niño]],BD.niños[[Código]:[edad]],5,0)</f>
        <v>8</v>
      </c>
      <c r="L5884" s="1">
        <f>+IF(bloques1a3[[#This Row],[correcta]]=bloques1a3[[#This Row],[respuesta]],1,0)</f>
        <v>1</v>
      </c>
      <c r="M5884" s="1">
        <f>+IF(bloques1a3[[#This Row],[Sexo]]="F",1,0)</f>
        <v>1</v>
      </c>
    </row>
    <row r="5885" spans="1:13" x14ac:dyDescent="0.55000000000000004">
      <c r="A5885">
        <v>35</v>
      </c>
      <c r="B5885" s="1" t="s">
        <v>572</v>
      </c>
      <c r="C5885" s="1" t="s">
        <v>2</v>
      </c>
      <c r="D5885">
        <v>1</v>
      </c>
      <c r="E5885" s="1" t="s">
        <v>176</v>
      </c>
      <c r="F5885">
        <v>1</v>
      </c>
      <c r="G5885" s="1" t="s">
        <v>375</v>
      </c>
      <c r="H5885" s="1" t="s">
        <v>29</v>
      </c>
      <c r="I5885">
        <v>3</v>
      </c>
      <c r="J5885" s="1" t="str">
        <f>+VLOOKUP(bloques1a3[[#This Row],[respuesta]],respuestas.emociones[],2,0)</f>
        <v>neutra</v>
      </c>
      <c r="K5885" s="1">
        <f>+VLOOKUP(bloques1a3[[#This Row],[niño]],BD.niños[[Código]:[edad]],5,0)</f>
        <v>5</v>
      </c>
      <c r="L5885" s="1">
        <f>+IF(bloques1a3[[#This Row],[correcta]]=bloques1a3[[#This Row],[respuesta]],1,0)</f>
        <v>1</v>
      </c>
      <c r="M5885" s="1">
        <f>+IF(bloques1a3[[#This Row],[Sexo]]="F",1,0)</f>
        <v>1</v>
      </c>
    </row>
    <row r="5886" spans="1:13" x14ac:dyDescent="0.55000000000000004">
      <c r="A5886">
        <v>35</v>
      </c>
      <c r="B5886" s="1" t="s">
        <v>572</v>
      </c>
      <c r="C5886" s="1" t="s">
        <v>2</v>
      </c>
      <c r="D5886">
        <v>1</v>
      </c>
      <c r="E5886" s="1" t="s">
        <v>180</v>
      </c>
      <c r="F5886">
        <v>1</v>
      </c>
      <c r="G5886" s="1" t="s">
        <v>376</v>
      </c>
      <c r="H5886" s="1" t="s">
        <v>29</v>
      </c>
      <c r="I5886">
        <v>3</v>
      </c>
      <c r="J5886" s="1" t="str">
        <f>+VLOOKUP(bloques1a3[[#This Row],[respuesta]],respuestas.emociones[],2,0)</f>
        <v>neutra</v>
      </c>
      <c r="K5886" s="1">
        <f>+VLOOKUP(bloques1a3[[#This Row],[niño]],BD.niños[[Código]:[edad]],5,0)</f>
        <v>8</v>
      </c>
      <c r="L5886" s="1">
        <f>+IF(bloques1a3[[#This Row],[correcta]]=bloques1a3[[#This Row],[respuesta]],1,0)</f>
        <v>1</v>
      </c>
      <c r="M5886" s="1">
        <f>+IF(bloques1a3[[#This Row],[Sexo]]="F",1,0)</f>
        <v>1</v>
      </c>
    </row>
    <row r="5887" spans="1:13" x14ac:dyDescent="0.55000000000000004">
      <c r="A5887">
        <v>35</v>
      </c>
      <c r="B5887" s="1" t="s">
        <v>572</v>
      </c>
      <c r="C5887" s="1" t="s">
        <v>2</v>
      </c>
      <c r="D5887">
        <v>1</v>
      </c>
      <c r="E5887" s="1" t="s">
        <v>234</v>
      </c>
      <c r="F5887">
        <v>1</v>
      </c>
      <c r="G5887" s="1" t="s">
        <v>377</v>
      </c>
      <c r="H5887" s="1" t="s">
        <v>28</v>
      </c>
      <c r="I5887">
        <v>3</v>
      </c>
      <c r="J5887" s="1" t="str">
        <f>+VLOOKUP(bloques1a3[[#This Row],[respuesta]],respuestas.emociones[],2,0)</f>
        <v>neutra</v>
      </c>
      <c r="K5887" s="1">
        <f>+VLOOKUP(bloques1a3[[#This Row],[niño]],BD.niños[[Código]:[edad]],5,0)</f>
        <v>10</v>
      </c>
      <c r="L5887" s="1">
        <f>+IF(bloques1a3[[#This Row],[correcta]]=bloques1a3[[#This Row],[respuesta]],1,0)</f>
        <v>1</v>
      </c>
      <c r="M5887" s="1">
        <f>+IF(bloques1a3[[#This Row],[Sexo]]="F",1,0)</f>
        <v>0</v>
      </c>
    </row>
    <row r="5888" spans="1:13" x14ac:dyDescent="0.55000000000000004">
      <c r="A5888">
        <v>35</v>
      </c>
      <c r="B5888" s="1" t="s">
        <v>572</v>
      </c>
      <c r="C5888" s="1" t="s">
        <v>2</v>
      </c>
      <c r="D5888">
        <v>1</v>
      </c>
      <c r="E5888" s="1" t="s">
        <v>238</v>
      </c>
      <c r="F5888">
        <v>1</v>
      </c>
      <c r="G5888" s="1" t="s">
        <v>377</v>
      </c>
      <c r="H5888" s="1" t="s">
        <v>28</v>
      </c>
      <c r="I5888">
        <v>3</v>
      </c>
      <c r="J5888" s="1" t="str">
        <f>+VLOOKUP(bloques1a3[[#This Row],[respuesta]],respuestas.emociones[],2,0)</f>
        <v>neutra</v>
      </c>
      <c r="K5888" s="1">
        <f>+VLOOKUP(bloques1a3[[#This Row],[niño]],BD.niños[[Código]:[edad]],5,0)</f>
        <v>10</v>
      </c>
      <c r="L5888" s="1">
        <f>+IF(bloques1a3[[#This Row],[correcta]]=bloques1a3[[#This Row],[respuesta]],1,0)</f>
        <v>1</v>
      </c>
      <c r="M5888" s="1">
        <f>+IF(bloques1a3[[#This Row],[Sexo]]="F",1,0)</f>
        <v>0</v>
      </c>
    </row>
    <row r="5889" spans="1:13" x14ac:dyDescent="0.55000000000000004">
      <c r="A5889">
        <v>35</v>
      </c>
      <c r="B5889" s="1" t="s">
        <v>572</v>
      </c>
      <c r="C5889" s="1" t="s">
        <v>2</v>
      </c>
      <c r="D5889">
        <v>1</v>
      </c>
      <c r="E5889" s="1" t="s">
        <v>241</v>
      </c>
      <c r="F5889">
        <v>1</v>
      </c>
      <c r="G5889" s="1" t="s">
        <v>377</v>
      </c>
      <c r="H5889" s="1" t="s">
        <v>29</v>
      </c>
      <c r="I5889">
        <v>3</v>
      </c>
      <c r="J5889" s="1" t="str">
        <f>+VLOOKUP(bloques1a3[[#This Row],[respuesta]],respuestas.emociones[],2,0)</f>
        <v>neutra</v>
      </c>
      <c r="K5889" s="1">
        <f>+VLOOKUP(bloques1a3[[#This Row],[niño]],BD.niños[[Código]:[edad]],5,0)</f>
        <v>10</v>
      </c>
      <c r="L5889" s="1">
        <f>+IF(bloques1a3[[#This Row],[correcta]]=bloques1a3[[#This Row],[respuesta]],1,0)</f>
        <v>1</v>
      </c>
      <c r="M5889" s="1">
        <f>+IF(bloques1a3[[#This Row],[Sexo]]="F",1,0)</f>
        <v>1</v>
      </c>
    </row>
    <row r="5890" spans="1:13" x14ac:dyDescent="0.55000000000000004">
      <c r="A5890">
        <v>35</v>
      </c>
      <c r="B5890" s="1" t="s">
        <v>572</v>
      </c>
      <c r="C5890" s="1" t="s">
        <v>2</v>
      </c>
      <c r="D5890">
        <v>1</v>
      </c>
      <c r="E5890" s="1" t="s">
        <v>245</v>
      </c>
      <c r="F5890">
        <v>1</v>
      </c>
      <c r="G5890" s="1" t="s">
        <v>376</v>
      </c>
      <c r="H5890" s="1" t="s">
        <v>28</v>
      </c>
      <c r="I5890">
        <v>3</v>
      </c>
      <c r="J5890" s="1" t="str">
        <f>+VLOOKUP(bloques1a3[[#This Row],[respuesta]],respuestas.emociones[],2,0)</f>
        <v>neutra</v>
      </c>
      <c r="K5890" s="1">
        <f>+VLOOKUP(bloques1a3[[#This Row],[niño]],BD.niños[[Código]:[edad]],5,0)</f>
        <v>8</v>
      </c>
      <c r="L5890" s="1">
        <f>+IF(bloques1a3[[#This Row],[correcta]]=bloques1a3[[#This Row],[respuesta]],1,0)</f>
        <v>1</v>
      </c>
      <c r="M5890" s="1">
        <f>+IF(bloques1a3[[#This Row],[Sexo]]="F",1,0)</f>
        <v>0</v>
      </c>
    </row>
    <row r="5891" spans="1:13" x14ac:dyDescent="0.55000000000000004">
      <c r="A5891">
        <v>35</v>
      </c>
      <c r="B5891" s="1" t="s">
        <v>572</v>
      </c>
      <c r="C5891" s="1" t="s">
        <v>2</v>
      </c>
      <c r="D5891">
        <v>1</v>
      </c>
      <c r="E5891" s="1" t="s">
        <v>249</v>
      </c>
      <c r="F5891">
        <v>1</v>
      </c>
      <c r="G5891" s="1" t="s">
        <v>375</v>
      </c>
      <c r="H5891" s="1" t="s">
        <v>28</v>
      </c>
      <c r="I5891">
        <v>3</v>
      </c>
      <c r="J5891" s="1" t="str">
        <f>+VLOOKUP(bloques1a3[[#This Row],[respuesta]],respuestas.emociones[],2,0)</f>
        <v>neutra</v>
      </c>
      <c r="K5891" s="1">
        <f>+VLOOKUP(bloques1a3[[#This Row],[niño]],BD.niños[[Código]:[edad]],5,0)</f>
        <v>6</v>
      </c>
      <c r="L5891" s="1">
        <f>+IF(bloques1a3[[#This Row],[correcta]]=bloques1a3[[#This Row],[respuesta]],1,0)</f>
        <v>1</v>
      </c>
      <c r="M5891" s="1">
        <f>+IF(bloques1a3[[#This Row],[Sexo]]="F",1,0)</f>
        <v>0</v>
      </c>
    </row>
    <row r="5892" spans="1:13" x14ac:dyDescent="0.55000000000000004">
      <c r="A5892">
        <v>35</v>
      </c>
      <c r="B5892" s="1" t="s">
        <v>572</v>
      </c>
      <c r="C5892" s="1" t="s">
        <v>2</v>
      </c>
      <c r="D5892">
        <v>1</v>
      </c>
      <c r="E5892" s="1" t="s">
        <v>253</v>
      </c>
      <c r="F5892">
        <v>1</v>
      </c>
      <c r="G5892" s="1" t="s">
        <v>376</v>
      </c>
      <c r="H5892" s="1" t="s">
        <v>28</v>
      </c>
      <c r="I5892">
        <v>3</v>
      </c>
      <c r="J5892" s="1" t="str">
        <f>+VLOOKUP(bloques1a3[[#This Row],[respuesta]],respuestas.emociones[],2,0)</f>
        <v>neutra</v>
      </c>
      <c r="K5892" s="1">
        <f>+VLOOKUP(bloques1a3[[#This Row],[niño]],BD.niños[[Código]:[edad]],5,0)</f>
        <v>7</v>
      </c>
      <c r="L5892" s="1">
        <f>+IF(bloques1a3[[#This Row],[correcta]]=bloques1a3[[#This Row],[respuesta]],1,0)</f>
        <v>1</v>
      </c>
      <c r="M5892" s="1">
        <f>+IF(bloques1a3[[#This Row],[Sexo]]="F",1,0)</f>
        <v>0</v>
      </c>
    </row>
    <row r="5893" spans="1:13" x14ac:dyDescent="0.55000000000000004">
      <c r="A5893">
        <v>35</v>
      </c>
      <c r="B5893" s="1" t="s">
        <v>572</v>
      </c>
      <c r="C5893" s="1" t="s">
        <v>2</v>
      </c>
      <c r="D5893">
        <v>1</v>
      </c>
      <c r="E5893" s="1" t="s">
        <v>257</v>
      </c>
      <c r="F5893">
        <v>1</v>
      </c>
      <c r="G5893" s="1" t="s">
        <v>376</v>
      </c>
      <c r="H5893" s="1" t="s">
        <v>28</v>
      </c>
      <c r="I5893">
        <v>3</v>
      </c>
      <c r="J5893" s="1" t="str">
        <f>+VLOOKUP(bloques1a3[[#This Row],[respuesta]],respuestas.emociones[],2,0)</f>
        <v>neutra</v>
      </c>
      <c r="K5893" s="1">
        <f>+VLOOKUP(bloques1a3[[#This Row],[niño]],BD.niños[[Código]:[edad]],5,0)</f>
        <v>8</v>
      </c>
      <c r="L5893" s="1">
        <f>+IF(bloques1a3[[#This Row],[correcta]]=bloques1a3[[#This Row],[respuesta]],1,0)</f>
        <v>1</v>
      </c>
      <c r="M5893" s="1">
        <f>+IF(bloques1a3[[#This Row],[Sexo]]="F",1,0)</f>
        <v>0</v>
      </c>
    </row>
    <row r="5894" spans="1:13" x14ac:dyDescent="0.55000000000000004">
      <c r="A5894">
        <v>35</v>
      </c>
      <c r="B5894" s="1" t="s">
        <v>572</v>
      </c>
      <c r="C5894" s="1" t="s">
        <v>2</v>
      </c>
      <c r="D5894">
        <v>1</v>
      </c>
      <c r="E5894" s="1" t="s">
        <v>299</v>
      </c>
      <c r="F5894">
        <v>1</v>
      </c>
      <c r="G5894" s="1" t="s">
        <v>376</v>
      </c>
      <c r="H5894" s="1" t="s">
        <v>28</v>
      </c>
      <c r="I5894">
        <v>3</v>
      </c>
      <c r="J5894" s="1" t="str">
        <f>+VLOOKUP(bloques1a3[[#This Row],[respuesta]],respuestas.emociones[],2,0)</f>
        <v>neutra</v>
      </c>
      <c r="K5894" s="1">
        <f>+VLOOKUP(bloques1a3[[#This Row],[niño]],BD.niños[[Código]:[edad]],5,0)</f>
        <v>8</v>
      </c>
      <c r="L5894" s="1">
        <f>+IF(bloques1a3[[#This Row],[correcta]]=bloques1a3[[#This Row],[respuesta]],1,0)</f>
        <v>1</v>
      </c>
      <c r="M5894" s="1">
        <f>+IF(bloques1a3[[#This Row],[Sexo]]="F",1,0)</f>
        <v>0</v>
      </c>
    </row>
    <row r="5895" spans="1:13" x14ac:dyDescent="0.55000000000000004">
      <c r="A5895">
        <v>35</v>
      </c>
      <c r="B5895" s="1" t="s">
        <v>572</v>
      </c>
      <c r="C5895" s="1" t="s">
        <v>2</v>
      </c>
      <c r="D5895">
        <v>1</v>
      </c>
      <c r="E5895" s="1" t="s">
        <v>301</v>
      </c>
      <c r="F5895">
        <v>1</v>
      </c>
      <c r="G5895" s="1" t="s">
        <v>375</v>
      </c>
      <c r="H5895" s="1" t="s">
        <v>28</v>
      </c>
      <c r="I5895">
        <v>3</v>
      </c>
      <c r="J5895" s="1" t="str">
        <f>+VLOOKUP(bloques1a3[[#This Row],[respuesta]],respuestas.emociones[],2,0)</f>
        <v>neutra</v>
      </c>
      <c r="K5895" s="1">
        <f>+VLOOKUP(bloques1a3[[#This Row],[niño]],BD.niños[[Código]:[edad]],5,0)</f>
        <v>5</v>
      </c>
      <c r="L5895" s="1">
        <f>+IF(bloques1a3[[#This Row],[correcta]]=bloques1a3[[#This Row],[respuesta]],1,0)</f>
        <v>1</v>
      </c>
      <c r="M5895" s="1">
        <f>+IF(bloques1a3[[#This Row],[Sexo]]="F",1,0)</f>
        <v>0</v>
      </c>
    </row>
    <row r="5896" spans="1:13" x14ac:dyDescent="0.55000000000000004">
      <c r="A5896">
        <v>35</v>
      </c>
      <c r="B5896" s="1" t="s">
        <v>572</v>
      </c>
      <c r="C5896" s="1" t="s">
        <v>2</v>
      </c>
      <c r="D5896">
        <v>1</v>
      </c>
      <c r="E5896" s="1" t="s">
        <v>305</v>
      </c>
      <c r="F5896">
        <v>1</v>
      </c>
      <c r="G5896" s="1" t="s">
        <v>376</v>
      </c>
      <c r="H5896" s="1" t="s">
        <v>28</v>
      </c>
      <c r="I5896">
        <v>3</v>
      </c>
      <c r="J5896" s="1" t="str">
        <f>+VLOOKUP(bloques1a3[[#This Row],[respuesta]],respuestas.emociones[],2,0)</f>
        <v>neutra</v>
      </c>
      <c r="K5896" s="1">
        <f>+VLOOKUP(bloques1a3[[#This Row],[niño]],BD.niños[[Código]:[edad]],5,0)</f>
        <v>8</v>
      </c>
      <c r="L5896" s="1">
        <f>+IF(bloques1a3[[#This Row],[correcta]]=bloques1a3[[#This Row],[respuesta]],1,0)</f>
        <v>1</v>
      </c>
      <c r="M5896" s="1">
        <f>+IF(bloques1a3[[#This Row],[Sexo]]="F",1,0)</f>
        <v>0</v>
      </c>
    </row>
    <row r="5897" spans="1:13" x14ac:dyDescent="0.55000000000000004">
      <c r="A5897">
        <v>35</v>
      </c>
      <c r="B5897" s="1" t="s">
        <v>572</v>
      </c>
      <c r="C5897" s="1" t="s">
        <v>2</v>
      </c>
      <c r="D5897">
        <v>1</v>
      </c>
      <c r="E5897" s="1" t="s">
        <v>308</v>
      </c>
      <c r="F5897">
        <v>1</v>
      </c>
      <c r="G5897" s="1" t="s">
        <v>377</v>
      </c>
      <c r="H5897" s="1" t="s">
        <v>28</v>
      </c>
      <c r="I5897">
        <v>3</v>
      </c>
      <c r="J5897" s="1" t="str">
        <f>+VLOOKUP(bloques1a3[[#This Row],[respuesta]],respuestas.emociones[],2,0)</f>
        <v>neutra</v>
      </c>
      <c r="K5897" s="1">
        <f>+VLOOKUP(bloques1a3[[#This Row],[niño]],BD.niños[[Código]:[edad]],5,0)</f>
        <v>9</v>
      </c>
      <c r="L5897" s="1">
        <f>+IF(bloques1a3[[#This Row],[correcta]]=bloques1a3[[#This Row],[respuesta]],1,0)</f>
        <v>1</v>
      </c>
      <c r="M5897" s="1">
        <f>+IF(bloques1a3[[#This Row],[Sexo]]="F",1,0)</f>
        <v>0</v>
      </c>
    </row>
    <row r="5898" spans="1:13" x14ac:dyDescent="0.55000000000000004">
      <c r="A5898">
        <v>35</v>
      </c>
      <c r="B5898" s="1" t="s">
        <v>572</v>
      </c>
      <c r="C5898" s="1" t="s">
        <v>2</v>
      </c>
      <c r="D5898">
        <v>1</v>
      </c>
      <c r="E5898" s="1" t="s">
        <v>311</v>
      </c>
      <c r="F5898">
        <v>1</v>
      </c>
      <c r="G5898" s="1" t="s">
        <v>377</v>
      </c>
      <c r="H5898" s="1" t="s">
        <v>28</v>
      </c>
      <c r="I5898">
        <v>3</v>
      </c>
      <c r="J5898" s="1" t="str">
        <f>+VLOOKUP(bloques1a3[[#This Row],[respuesta]],respuestas.emociones[],2,0)</f>
        <v>neutra</v>
      </c>
      <c r="K5898" s="1">
        <f>+VLOOKUP(bloques1a3[[#This Row],[niño]],BD.niños[[Código]:[edad]],5,0)</f>
        <v>10</v>
      </c>
      <c r="L5898" s="1">
        <f>+IF(bloques1a3[[#This Row],[correcta]]=bloques1a3[[#This Row],[respuesta]],1,0)</f>
        <v>1</v>
      </c>
      <c r="M5898" s="1">
        <f>+IF(bloques1a3[[#This Row],[Sexo]]="F",1,0)</f>
        <v>0</v>
      </c>
    </row>
    <row r="5899" spans="1:13" x14ac:dyDescent="0.55000000000000004">
      <c r="A5899">
        <v>35</v>
      </c>
      <c r="B5899" s="1" t="s">
        <v>572</v>
      </c>
      <c r="C5899" s="1" t="s">
        <v>2</v>
      </c>
      <c r="D5899">
        <v>1</v>
      </c>
      <c r="E5899" s="1" t="s">
        <v>314</v>
      </c>
      <c r="F5899">
        <v>1</v>
      </c>
      <c r="G5899" s="1" t="s">
        <v>377</v>
      </c>
      <c r="H5899" s="1" t="s">
        <v>28</v>
      </c>
      <c r="I5899">
        <v>3</v>
      </c>
      <c r="J5899" s="1" t="str">
        <f>+VLOOKUP(bloques1a3[[#This Row],[respuesta]],respuestas.emociones[],2,0)</f>
        <v>neutra</v>
      </c>
      <c r="K5899" s="1">
        <f>+VLOOKUP(bloques1a3[[#This Row],[niño]],BD.niños[[Código]:[edad]],5,0)</f>
        <v>10</v>
      </c>
      <c r="L5899" s="1">
        <f>+IF(bloques1a3[[#This Row],[correcta]]=bloques1a3[[#This Row],[respuesta]],1,0)</f>
        <v>1</v>
      </c>
      <c r="M5899" s="1">
        <f>+IF(bloques1a3[[#This Row],[Sexo]]="F",1,0)</f>
        <v>0</v>
      </c>
    </row>
    <row r="5900" spans="1:13" x14ac:dyDescent="0.55000000000000004">
      <c r="A5900">
        <v>35</v>
      </c>
      <c r="B5900" s="1" t="s">
        <v>572</v>
      </c>
      <c r="C5900" s="1" t="s">
        <v>2</v>
      </c>
      <c r="D5900">
        <v>1</v>
      </c>
      <c r="E5900" s="1" t="s">
        <v>372</v>
      </c>
      <c r="F5900">
        <v>1</v>
      </c>
      <c r="G5900" s="1" t="s">
        <v>377</v>
      </c>
      <c r="H5900" s="1" t="s">
        <v>28</v>
      </c>
      <c r="I5900">
        <v>3</v>
      </c>
      <c r="J5900" s="1" t="str">
        <f>+VLOOKUP(bloques1a3[[#This Row],[respuesta]],respuestas.emociones[],2,0)</f>
        <v>neutra</v>
      </c>
      <c r="K5900" s="1">
        <f>+VLOOKUP(bloques1a3[[#This Row],[niño]],BD.niños[[Código]:[edad]],5,0)</f>
        <v>9</v>
      </c>
      <c r="L5900" s="1">
        <f>+IF(bloques1a3[[#This Row],[correcta]]=bloques1a3[[#This Row],[respuesta]],1,0)</f>
        <v>1</v>
      </c>
      <c r="M5900" s="1">
        <f>+IF(bloques1a3[[#This Row],[Sexo]]="F",1,0)</f>
        <v>0</v>
      </c>
    </row>
    <row r="5901" spans="1:13" x14ac:dyDescent="0.55000000000000004">
      <c r="A5901">
        <v>35</v>
      </c>
      <c r="B5901" s="1" t="s">
        <v>572</v>
      </c>
      <c r="C5901" s="1" t="s">
        <v>2</v>
      </c>
      <c r="D5901">
        <v>1</v>
      </c>
      <c r="E5901" s="1" t="s">
        <v>337</v>
      </c>
      <c r="F5901">
        <v>1</v>
      </c>
      <c r="G5901" s="1" t="s">
        <v>376</v>
      </c>
      <c r="H5901" s="1" t="s">
        <v>28</v>
      </c>
      <c r="I5901">
        <v>3</v>
      </c>
      <c r="J5901" s="1" t="str">
        <f>+VLOOKUP(bloques1a3[[#This Row],[respuesta]],respuestas.emociones[],2,0)</f>
        <v>neutra</v>
      </c>
      <c r="K5901" s="1">
        <f>+VLOOKUP(bloques1a3[[#This Row],[niño]],BD.niños[[Código]:[edad]],5,0)</f>
        <v>8</v>
      </c>
      <c r="L5901" s="1">
        <f>+IF(bloques1a3[[#This Row],[correcta]]=bloques1a3[[#This Row],[respuesta]],1,0)</f>
        <v>1</v>
      </c>
      <c r="M5901" s="1">
        <f>+IF(bloques1a3[[#This Row],[Sexo]]="F",1,0)</f>
        <v>0</v>
      </c>
    </row>
    <row r="5902" spans="1:13" x14ac:dyDescent="0.55000000000000004">
      <c r="A5902">
        <v>35</v>
      </c>
      <c r="B5902" s="1" t="s">
        <v>572</v>
      </c>
      <c r="C5902" s="1" t="s">
        <v>2</v>
      </c>
      <c r="D5902">
        <v>1</v>
      </c>
      <c r="E5902" s="1" t="s">
        <v>341</v>
      </c>
      <c r="F5902">
        <v>1</v>
      </c>
      <c r="G5902" s="1" t="s">
        <v>376</v>
      </c>
      <c r="H5902" s="1" t="s">
        <v>29</v>
      </c>
      <c r="I5902">
        <v>3</v>
      </c>
      <c r="J5902" s="1" t="str">
        <f>+VLOOKUP(bloques1a3[[#This Row],[respuesta]],respuestas.emociones[],2,0)</f>
        <v>neutra</v>
      </c>
      <c r="K5902" s="1">
        <f>+VLOOKUP(bloques1a3[[#This Row],[niño]],BD.niños[[Código]:[edad]],5,0)</f>
        <v>8</v>
      </c>
      <c r="L5902" s="1">
        <f>+IF(bloques1a3[[#This Row],[correcta]]=bloques1a3[[#This Row],[respuesta]],1,0)</f>
        <v>1</v>
      </c>
      <c r="M5902" s="1">
        <f>+IF(bloques1a3[[#This Row],[Sexo]]="F",1,0)</f>
        <v>1</v>
      </c>
    </row>
    <row r="5903" spans="1:13" x14ac:dyDescent="0.55000000000000004">
      <c r="A5903">
        <v>35</v>
      </c>
      <c r="B5903" s="1" t="s">
        <v>572</v>
      </c>
      <c r="C5903" s="1" t="s">
        <v>2</v>
      </c>
      <c r="D5903">
        <v>1</v>
      </c>
      <c r="E5903" s="1" t="s">
        <v>344</v>
      </c>
      <c r="F5903">
        <v>1</v>
      </c>
      <c r="G5903" s="1" t="s">
        <v>375</v>
      </c>
      <c r="H5903" s="1" t="s">
        <v>29</v>
      </c>
      <c r="I5903">
        <v>3</v>
      </c>
      <c r="J5903" s="1" t="str">
        <f>+VLOOKUP(bloques1a3[[#This Row],[respuesta]],respuestas.emociones[],2,0)</f>
        <v>neutra</v>
      </c>
      <c r="K5903" s="1">
        <f>+VLOOKUP(bloques1a3[[#This Row],[niño]],BD.niños[[Código]:[edad]],5,0)</f>
        <v>6</v>
      </c>
      <c r="L5903" s="1">
        <f>+IF(bloques1a3[[#This Row],[correcta]]=bloques1a3[[#This Row],[respuesta]],1,0)</f>
        <v>1</v>
      </c>
      <c r="M5903" s="1">
        <f>+IF(bloques1a3[[#This Row],[Sexo]]="F",1,0)</f>
        <v>1</v>
      </c>
    </row>
    <row r="5904" spans="1:13" x14ac:dyDescent="0.55000000000000004">
      <c r="A5904">
        <v>35</v>
      </c>
      <c r="B5904" s="1" t="s">
        <v>572</v>
      </c>
      <c r="C5904" s="1" t="s">
        <v>2</v>
      </c>
      <c r="D5904">
        <v>1</v>
      </c>
      <c r="E5904" s="1" t="s">
        <v>348</v>
      </c>
      <c r="F5904">
        <v>4</v>
      </c>
      <c r="G5904" s="1" t="s">
        <v>375</v>
      </c>
      <c r="H5904" s="1" t="s">
        <v>28</v>
      </c>
      <c r="I5904">
        <v>3</v>
      </c>
      <c r="J5904" s="1" t="str">
        <f>+VLOOKUP(bloques1a3[[#This Row],[respuesta]],respuestas.emociones[],2,0)</f>
        <v>enojo</v>
      </c>
      <c r="K5904" s="1">
        <f>+VLOOKUP(bloques1a3[[#This Row],[niño]],BD.niños[[Código]:[edad]],5,0)</f>
        <v>6</v>
      </c>
      <c r="L5904" s="1">
        <f>+IF(bloques1a3[[#This Row],[correcta]]=bloques1a3[[#This Row],[respuesta]],1,0)</f>
        <v>0</v>
      </c>
      <c r="M5904" s="1">
        <f>+IF(bloques1a3[[#This Row],[Sexo]]="F",1,0)</f>
        <v>0</v>
      </c>
    </row>
    <row r="5905" spans="1:13" x14ac:dyDescent="0.55000000000000004">
      <c r="A5905">
        <v>36</v>
      </c>
      <c r="B5905" s="1" t="s">
        <v>573</v>
      </c>
      <c r="C5905" s="1" t="s">
        <v>6</v>
      </c>
      <c r="D5905">
        <v>3</v>
      </c>
      <c r="E5905" s="1" t="s">
        <v>89</v>
      </c>
      <c r="F5905">
        <v>1</v>
      </c>
      <c r="G5905" s="1" t="s">
        <v>377</v>
      </c>
      <c r="H5905" s="1" t="s">
        <v>29</v>
      </c>
      <c r="I5905">
        <v>3</v>
      </c>
      <c r="J5905" s="1" t="str">
        <f>+VLOOKUP(bloques1a3[[#This Row],[respuesta]],respuestas.emociones[],2,0)</f>
        <v>neutra</v>
      </c>
      <c r="K5905" s="1">
        <f>+VLOOKUP(bloques1a3[[#This Row],[niño]],BD.niños[[Código]:[edad]],5,0)</f>
        <v>10</v>
      </c>
      <c r="L5905" s="1">
        <f>+IF(bloques1a3[[#This Row],[correcta]]=bloques1a3[[#This Row],[respuesta]],1,0)</f>
        <v>0</v>
      </c>
      <c r="M5905" s="1">
        <f>+IF(bloques1a3[[#This Row],[Sexo]]="F",1,0)</f>
        <v>1</v>
      </c>
    </row>
    <row r="5906" spans="1:13" x14ac:dyDescent="0.55000000000000004">
      <c r="A5906">
        <v>36</v>
      </c>
      <c r="B5906" s="1" t="s">
        <v>573</v>
      </c>
      <c r="C5906" s="1" t="s">
        <v>6</v>
      </c>
      <c r="D5906">
        <v>3</v>
      </c>
      <c r="E5906" s="1" t="s">
        <v>93</v>
      </c>
      <c r="F5906">
        <v>1</v>
      </c>
      <c r="G5906" s="1" t="s">
        <v>377</v>
      </c>
      <c r="H5906" s="1" t="s">
        <v>29</v>
      </c>
      <c r="I5906">
        <v>3</v>
      </c>
      <c r="J5906" s="1" t="str">
        <f>+VLOOKUP(bloques1a3[[#This Row],[respuesta]],respuestas.emociones[],2,0)</f>
        <v>neutra</v>
      </c>
      <c r="K5906" s="1">
        <f>+VLOOKUP(bloques1a3[[#This Row],[niño]],BD.niños[[Código]:[edad]],5,0)</f>
        <v>10</v>
      </c>
      <c r="L5906" s="1">
        <f>+IF(bloques1a3[[#This Row],[correcta]]=bloques1a3[[#This Row],[respuesta]],1,0)</f>
        <v>0</v>
      </c>
      <c r="M5906" s="1">
        <f>+IF(bloques1a3[[#This Row],[Sexo]]="F",1,0)</f>
        <v>1</v>
      </c>
    </row>
    <row r="5907" spans="1:13" x14ac:dyDescent="0.55000000000000004">
      <c r="A5907">
        <v>36</v>
      </c>
      <c r="B5907" s="1" t="s">
        <v>573</v>
      </c>
      <c r="C5907" s="1" t="s">
        <v>6</v>
      </c>
      <c r="D5907">
        <v>3</v>
      </c>
      <c r="E5907" s="1" t="s">
        <v>97</v>
      </c>
      <c r="F5907">
        <v>3</v>
      </c>
      <c r="G5907" s="1" t="s">
        <v>377</v>
      </c>
      <c r="H5907" s="1" t="s">
        <v>29</v>
      </c>
      <c r="I5907">
        <v>3</v>
      </c>
      <c r="J5907" s="1" t="str">
        <f>+VLOOKUP(bloques1a3[[#This Row],[respuesta]],respuestas.emociones[],2,0)</f>
        <v>tristeza</v>
      </c>
      <c r="K5907" s="1">
        <f>+VLOOKUP(bloques1a3[[#This Row],[niño]],BD.niños[[Código]:[edad]],5,0)</f>
        <v>10</v>
      </c>
      <c r="L5907" s="1">
        <f>+IF(bloques1a3[[#This Row],[correcta]]=bloques1a3[[#This Row],[respuesta]],1,0)</f>
        <v>1</v>
      </c>
      <c r="M5907" s="1">
        <f>+IF(bloques1a3[[#This Row],[Sexo]]="F",1,0)</f>
        <v>1</v>
      </c>
    </row>
    <row r="5908" spans="1:13" x14ac:dyDescent="0.55000000000000004">
      <c r="A5908">
        <v>36</v>
      </c>
      <c r="B5908" s="1" t="s">
        <v>573</v>
      </c>
      <c r="C5908" s="1" t="s">
        <v>6</v>
      </c>
      <c r="D5908">
        <v>3</v>
      </c>
      <c r="E5908" s="1" t="s">
        <v>101</v>
      </c>
      <c r="F5908">
        <v>1</v>
      </c>
      <c r="G5908" s="1" t="s">
        <v>377</v>
      </c>
      <c r="H5908" s="1" t="s">
        <v>29</v>
      </c>
      <c r="I5908">
        <v>3</v>
      </c>
      <c r="J5908" s="1" t="str">
        <f>+VLOOKUP(bloques1a3[[#This Row],[respuesta]],respuestas.emociones[],2,0)</f>
        <v>neutra</v>
      </c>
      <c r="K5908" s="1">
        <f>+VLOOKUP(bloques1a3[[#This Row],[niño]],BD.niños[[Código]:[edad]],5,0)</f>
        <v>10</v>
      </c>
      <c r="L5908" s="1">
        <f>+IF(bloques1a3[[#This Row],[correcta]]=bloques1a3[[#This Row],[respuesta]],1,0)</f>
        <v>0</v>
      </c>
      <c r="M5908" s="1">
        <f>+IF(bloques1a3[[#This Row],[Sexo]]="F",1,0)</f>
        <v>1</v>
      </c>
    </row>
    <row r="5909" spans="1:13" x14ac:dyDescent="0.55000000000000004">
      <c r="A5909">
        <v>36</v>
      </c>
      <c r="B5909" s="1" t="s">
        <v>573</v>
      </c>
      <c r="C5909" s="1" t="s">
        <v>6</v>
      </c>
      <c r="D5909">
        <v>3</v>
      </c>
      <c r="E5909" s="1" t="s">
        <v>150</v>
      </c>
      <c r="F5909">
        <v>1</v>
      </c>
      <c r="G5909" s="1" t="s">
        <v>375</v>
      </c>
      <c r="H5909" s="1" t="s">
        <v>29</v>
      </c>
      <c r="I5909">
        <v>3</v>
      </c>
      <c r="J5909" s="1" t="str">
        <f>+VLOOKUP(bloques1a3[[#This Row],[respuesta]],respuestas.emociones[],2,0)</f>
        <v>neutra</v>
      </c>
      <c r="K5909" s="1">
        <f>+VLOOKUP(bloques1a3[[#This Row],[niño]],BD.niños[[Código]:[edad]],5,0)</f>
        <v>6</v>
      </c>
      <c r="L5909" s="1">
        <f>+IF(bloques1a3[[#This Row],[correcta]]=bloques1a3[[#This Row],[respuesta]],1,0)</f>
        <v>0</v>
      </c>
      <c r="M5909" s="1">
        <f>+IF(bloques1a3[[#This Row],[Sexo]]="F",1,0)</f>
        <v>1</v>
      </c>
    </row>
    <row r="5910" spans="1:13" x14ac:dyDescent="0.55000000000000004">
      <c r="A5910">
        <v>36</v>
      </c>
      <c r="B5910" s="1" t="s">
        <v>573</v>
      </c>
      <c r="C5910" s="1" t="s">
        <v>6</v>
      </c>
      <c r="D5910">
        <v>3</v>
      </c>
      <c r="E5910" s="1" t="s">
        <v>153</v>
      </c>
      <c r="F5910">
        <v>3</v>
      </c>
      <c r="G5910" s="1" t="s">
        <v>376</v>
      </c>
      <c r="H5910" s="1" t="s">
        <v>28</v>
      </c>
      <c r="I5910">
        <v>3</v>
      </c>
      <c r="J5910" s="1" t="str">
        <f>+VLOOKUP(bloques1a3[[#This Row],[respuesta]],respuestas.emociones[],2,0)</f>
        <v>tristeza</v>
      </c>
      <c r="K5910" s="1">
        <f>+VLOOKUP(bloques1a3[[#This Row],[niño]],BD.niños[[Código]:[edad]],5,0)</f>
        <v>7</v>
      </c>
      <c r="L5910" s="1">
        <f>+IF(bloques1a3[[#This Row],[correcta]]=bloques1a3[[#This Row],[respuesta]],1,0)</f>
        <v>1</v>
      </c>
      <c r="M5910" s="1">
        <f>+IF(bloques1a3[[#This Row],[Sexo]]="F",1,0)</f>
        <v>0</v>
      </c>
    </row>
    <row r="5911" spans="1:13" x14ac:dyDescent="0.55000000000000004">
      <c r="A5911">
        <v>36</v>
      </c>
      <c r="B5911" s="1" t="s">
        <v>573</v>
      </c>
      <c r="C5911" s="1" t="s">
        <v>6</v>
      </c>
      <c r="D5911">
        <v>3</v>
      </c>
      <c r="E5911" s="1" t="s">
        <v>157</v>
      </c>
      <c r="F5911">
        <v>1</v>
      </c>
      <c r="G5911" s="1" t="s">
        <v>376</v>
      </c>
      <c r="H5911" s="1" t="s">
        <v>28</v>
      </c>
      <c r="I5911">
        <v>3</v>
      </c>
      <c r="J5911" s="1" t="str">
        <f>+VLOOKUP(bloques1a3[[#This Row],[respuesta]],respuestas.emociones[],2,0)</f>
        <v>neutra</v>
      </c>
      <c r="K5911" s="1">
        <f>+VLOOKUP(bloques1a3[[#This Row],[niño]],BD.niños[[Código]:[edad]],5,0)</f>
        <v>7</v>
      </c>
      <c r="L5911" s="1">
        <f>+IF(bloques1a3[[#This Row],[correcta]]=bloques1a3[[#This Row],[respuesta]],1,0)</f>
        <v>0</v>
      </c>
      <c r="M5911" s="1">
        <f>+IF(bloques1a3[[#This Row],[Sexo]]="F",1,0)</f>
        <v>0</v>
      </c>
    </row>
    <row r="5912" spans="1:13" x14ac:dyDescent="0.55000000000000004">
      <c r="A5912">
        <v>36</v>
      </c>
      <c r="B5912" s="1" t="s">
        <v>573</v>
      </c>
      <c r="C5912" s="1" t="s">
        <v>6</v>
      </c>
      <c r="D5912">
        <v>3</v>
      </c>
      <c r="E5912" s="1" t="s">
        <v>164</v>
      </c>
      <c r="F5912">
        <v>1</v>
      </c>
      <c r="G5912" s="1" t="s">
        <v>375</v>
      </c>
      <c r="H5912" s="1" t="s">
        <v>28</v>
      </c>
      <c r="I5912">
        <v>3</v>
      </c>
      <c r="J5912" s="1" t="str">
        <f>+VLOOKUP(bloques1a3[[#This Row],[respuesta]],respuestas.emociones[],2,0)</f>
        <v>neutra</v>
      </c>
      <c r="K5912" s="1">
        <f>+VLOOKUP(bloques1a3[[#This Row],[niño]],BD.niños[[Código]:[edad]],5,0)</f>
        <v>6</v>
      </c>
      <c r="L5912" s="1">
        <f>+IF(bloques1a3[[#This Row],[correcta]]=bloques1a3[[#This Row],[respuesta]],1,0)</f>
        <v>0</v>
      </c>
      <c r="M5912" s="1">
        <f>+IF(bloques1a3[[#This Row],[Sexo]]="F",1,0)</f>
        <v>0</v>
      </c>
    </row>
    <row r="5913" spans="1:13" x14ac:dyDescent="0.55000000000000004">
      <c r="A5913">
        <v>36</v>
      </c>
      <c r="B5913" s="1" t="s">
        <v>573</v>
      </c>
      <c r="C5913" s="1" t="s">
        <v>6</v>
      </c>
      <c r="D5913">
        <v>3</v>
      </c>
      <c r="E5913" s="1" t="s">
        <v>165</v>
      </c>
      <c r="F5913">
        <v>1</v>
      </c>
      <c r="G5913" s="1" t="s">
        <v>375</v>
      </c>
      <c r="H5913" s="1" t="s">
        <v>28</v>
      </c>
      <c r="I5913">
        <v>3</v>
      </c>
      <c r="J5913" s="1" t="str">
        <f>+VLOOKUP(bloques1a3[[#This Row],[respuesta]],respuestas.emociones[],2,0)</f>
        <v>neutra</v>
      </c>
      <c r="K5913" s="1">
        <f>+VLOOKUP(bloques1a3[[#This Row],[niño]],BD.niños[[Código]:[edad]],5,0)</f>
        <v>5</v>
      </c>
      <c r="L5913" s="1">
        <f>+IF(bloques1a3[[#This Row],[correcta]]=bloques1a3[[#This Row],[respuesta]],1,0)</f>
        <v>0</v>
      </c>
      <c r="M5913" s="1">
        <f>+IF(bloques1a3[[#This Row],[Sexo]]="F",1,0)</f>
        <v>0</v>
      </c>
    </row>
    <row r="5914" spans="1:13" x14ac:dyDescent="0.55000000000000004">
      <c r="A5914">
        <v>36</v>
      </c>
      <c r="B5914" s="1" t="s">
        <v>573</v>
      </c>
      <c r="C5914" s="1" t="s">
        <v>6</v>
      </c>
      <c r="D5914">
        <v>3</v>
      </c>
      <c r="E5914" s="1" t="s">
        <v>168</v>
      </c>
      <c r="F5914">
        <v>1</v>
      </c>
      <c r="G5914" s="1" t="s">
        <v>376</v>
      </c>
      <c r="H5914" s="1" t="s">
        <v>29</v>
      </c>
      <c r="I5914">
        <v>3</v>
      </c>
      <c r="J5914" s="1" t="str">
        <f>+VLOOKUP(bloques1a3[[#This Row],[respuesta]],respuestas.emociones[],2,0)</f>
        <v>neutra</v>
      </c>
      <c r="K5914" s="1">
        <f>+VLOOKUP(bloques1a3[[#This Row],[niño]],BD.niños[[Código]:[edad]],5,0)</f>
        <v>7</v>
      </c>
      <c r="L5914" s="1">
        <f>+IF(bloques1a3[[#This Row],[correcta]]=bloques1a3[[#This Row],[respuesta]],1,0)</f>
        <v>0</v>
      </c>
      <c r="M5914" s="1">
        <f>+IF(bloques1a3[[#This Row],[Sexo]]="F",1,0)</f>
        <v>1</v>
      </c>
    </row>
    <row r="5915" spans="1:13" x14ac:dyDescent="0.55000000000000004">
      <c r="A5915">
        <v>36</v>
      </c>
      <c r="B5915" s="1" t="s">
        <v>573</v>
      </c>
      <c r="C5915" s="1" t="s">
        <v>6</v>
      </c>
      <c r="D5915">
        <v>3</v>
      </c>
      <c r="E5915" s="1" t="s">
        <v>172</v>
      </c>
      <c r="F5915">
        <v>3</v>
      </c>
      <c r="G5915" s="1" t="s">
        <v>376</v>
      </c>
      <c r="H5915" s="1" t="s">
        <v>29</v>
      </c>
      <c r="I5915">
        <v>3</v>
      </c>
      <c r="J5915" s="1" t="str">
        <f>+VLOOKUP(bloques1a3[[#This Row],[respuesta]],respuestas.emociones[],2,0)</f>
        <v>tristeza</v>
      </c>
      <c r="K5915" s="1">
        <f>+VLOOKUP(bloques1a3[[#This Row],[niño]],BD.niños[[Código]:[edad]],5,0)</f>
        <v>8</v>
      </c>
      <c r="L5915" s="1">
        <f>+IF(bloques1a3[[#This Row],[correcta]]=bloques1a3[[#This Row],[respuesta]],1,0)</f>
        <v>1</v>
      </c>
      <c r="M5915" s="1">
        <f>+IF(bloques1a3[[#This Row],[Sexo]]="F",1,0)</f>
        <v>1</v>
      </c>
    </row>
    <row r="5916" spans="1:13" x14ac:dyDescent="0.55000000000000004">
      <c r="A5916">
        <v>36</v>
      </c>
      <c r="B5916" s="1" t="s">
        <v>573</v>
      </c>
      <c r="C5916" s="1" t="s">
        <v>6</v>
      </c>
      <c r="D5916">
        <v>3</v>
      </c>
      <c r="E5916" s="1" t="s">
        <v>176</v>
      </c>
      <c r="F5916">
        <v>1</v>
      </c>
      <c r="G5916" s="1" t="s">
        <v>375</v>
      </c>
      <c r="H5916" s="1" t="s">
        <v>29</v>
      </c>
      <c r="I5916">
        <v>3</v>
      </c>
      <c r="J5916" s="1" t="str">
        <f>+VLOOKUP(bloques1a3[[#This Row],[respuesta]],respuestas.emociones[],2,0)</f>
        <v>neutra</v>
      </c>
      <c r="K5916" s="1">
        <f>+VLOOKUP(bloques1a3[[#This Row],[niño]],BD.niños[[Código]:[edad]],5,0)</f>
        <v>5</v>
      </c>
      <c r="L5916" s="1">
        <f>+IF(bloques1a3[[#This Row],[correcta]]=bloques1a3[[#This Row],[respuesta]],1,0)</f>
        <v>0</v>
      </c>
      <c r="M5916" s="1">
        <f>+IF(bloques1a3[[#This Row],[Sexo]]="F",1,0)</f>
        <v>1</v>
      </c>
    </row>
    <row r="5917" spans="1:13" x14ac:dyDescent="0.55000000000000004">
      <c r="A5917">
        <v>36</v>
      </c>
      <c r="B5917" s="1" t="s">
        <v>573</v>
      </c>
      <c r="C5917" s="1" t="s">
        <v>6</v>
      </c>
      <c r="D5917">
        <v>3</v>
      </c>
      <c r="E5917" s="1" t="s">
        <v>180</v>
      </c>
      <c r="F5917">
        <v>1</v>
      </c>
      <c r="G5917" s="1" t="s">
        <v>376</v>
      </c>
      <c r="H5917" s="1" t="s">
        <v>29</v>
      </c>
      <c r="I5917">
        <v>3</v>
      </c>
      <c r="J5917" s="1" t="str">
        <f>+VLOOKUP(bloques1a3[[#This Row],[respuesta]],respuestas.emociones[],2,0)</f>
        <v>neutra</v>
      </c>
      <c r="K5917" s="1">
        <f>+VLOOKUP(bloques1a3[[#This Row],[niño]],BD.niños[[Código]:[edad]],5,0)</f>
        <v>8</v>
      </c>
      <c r="L5917" s="1">
        <f>+IF(bloques1a3[[#This Row],[correcta]]=bloques1a3[[#This Row],[respuesta]],1,0)</f>
        <v>0</v>
      </c>
      <c r="M5917" s="1">
        <f>+IF(bloques1a3[[#This Row],[Sexo]]="F",1,0)</f>
        <v>1</v>
      </c>
    </row>
    <row r="5918" spans="1:13" x14ac:dyDescent="0.55000000000000004">
      <c r="A5918">
        <v>36</v>
      </c>
      <c r="B5918" s="1" t="s">
        <v>573</v>
      </c>
      <c r="C5918" s="1" t="s">
        <v>6</v>
      </c>
      <c r="D5918">
        <v>3</v>
      </c>
      <c r="E5918" s="1" t="s">
        <v>234</v>
      </c>
      <c r="F5918">
        <v>3</v>
      </c>
      <c r="G5918" s="1" t="s">
        <v>377</v>
      </c>
      <c r="H5918" s="1" t="s">
        <v>28</v>
      </c>
      <c r="I5918">
        <v>3</v>
      </c>
      <c r="J5918" s="1" t="str">
        <f>+VLOOKUP(bloques1a3[[#This Row],[respuesta]],respuestas.emociones[],2,0)</f>
        <v>tristeza</v>
      </c>
      <c r="K5918" s="1">
        <f>+VLOOKUP(bloques1a3[[#This Row],[niño]],BD.niños[[Código]:[edad]],5,0)</f>
        <v>10</v>
      </c>
      <c r="L5918" s="1">
        <f>+IF(bloques1a3[[#This Row],[correcta]]=bloques1a3[[#This Row],[respuesta]],1,0)</f>
        <v>1</v>
      </c>
      <c r="M5918" s="1">
        <f>+IF(bloques1a3[[#This Row],[Sexo]]="F",1,0)</f>
        <v>0</v>
      </c>
    </row>
    <row r="5919" spans="1:13" x14ac:dyDescent="0.55000000000000004">
      <c r="A5919">
        <v>36</v>
      </c>
      <c r="B5919" s="1" t="s">
        <v>573</v>
      </c>
      <c r="C5919" s="1" t="s">
        <v>6</v>
      </c>
      <c r="D5919">
        <v>3</v>
      </c>
      <c r="E5919" s="1" t="s">
        <v>238</v>
      </c>
      <c r="F5919">
        <v>3</v>
      </c>
      <c r="G5919" s="1" t="s">
        <v>377</v>
      </c>
      <c r="H5919" s="1" t="s">
        <v>28</v>
      </c>
      <c r="I5919">
        <v>3</v>
      </c>
      <c r="J5919" s="1" t="str">
        <f>+VLOOKUP(bloques1a3[[#This Row],[respuesta]],respuestas.emociones[],2,0)</f>
        <v>tristeza</v>
      </c>
      <c r="K5919" s="1">
        <f>+VLOOKUP(bloques1a3[[#This Row],[niño]],BD.niños[[Código]:[edad]],5,0)</f>
        <v>10</v>
      </c>
      <c r="L5919" s="1">
        <f>+IF(bloques1a3[[#This Row],[correcta]]=bloques1a3[[#This Row],[respuesta]],1,0)</f>
        <v>1</v>
      </c>
      <c r="M5919" s="1">
        <f>+IF(bloques1a3[[#This Row],[Sexo]]="F",1,0)</f>
        <v>0</v>
      </c>
    </row>
    <row r="5920" spans="1:13" x14ac:dyDescent="0.55000000000000004">
      <c r="A5920">
        <v>36</v>
      </c>
      <c r="B5920" s="1" t="s">
        <v>573</v>
      </c>
      <c r="C5920" s="1" t="s">
        <v>6</v>
      </c>
      <c r="D5920">
        <v>3</v>
      </c>
      <c r="E5920" s="1" t="s">
        <v>241</v>
      </c>
      <c r="F5920">
        <v>3</v>
      </c>
      <c r="G5920" s="1" t="s">
        <v>377</v>
      </c>
      <c r="H5920" s="1" t="s">
        <v>29</v>
      </c>
      <c r="I5920">
        <v>3</v>
      </c>
      <c r="J5920" s="1" t="str">
        <f>+VLOOKUP(bloques1a3[[#This Row],[respuesta]],respuestas.emociones[],2,0)</f>
        <v>tristeza</v>
      </c>
      <c r="K5920" s="1">
        <f>+VLOOKUP(bloques1a3[[#This Row],[niño]],BD.niños[[Código]:[edad]],5,0)</f>
        <v>10</v>
      </c>
      <c r="L5920" s="1">
        <f>+IF(bloques1a3[[#This Row],[correcta]]=bloques1a3[[#This Row],[respuesta]],1,0)</f>
        <v>1</v>
      </c>
      <c r="M5920" s="1">
        <f>+IF(bloques1a3[[#This Row],[Sexo]]="F",1,0)</f>
        <v>1</v>
      </c>
    </row>
    <row r="5921" spans="1:13" x14ac:dyDescent="0.55000000000000004">
      <c r="A5921">
        <v>36</v>
      </c>
      <c r="B5921" s="1" t="s">
        <v>573</v>
      </c>
      <c r="C5921" s="1" t="s">
        <v>6</v>
      </c>
      <c r="D5921">
        <v>3</v>
      </c>
      <c r="E5921" s="1" t="s">
        <v>245</v>
      </c>
      <c r="F5921">
        <v>3</v>
      </c>
      <c r="G5921" s="1" t="s">
        <v>376</v>
      </c>
      <c r="H5921" s="1" t="s">
        <v>28</v>
      </c>
      <c r="I5921">
        <v>3</v>
      </c>
      <c r="J5921" s="1" t="str">
        <f>+VLOOKUP(bloques1a3[[#This Row],[respuesta]],respuestas.emociones[],2,0)</f>
        <v>tristeza</v>
      </c>
      <c r="K5921" s="1">
        <f>+VLOOKUP(bloques1a3[[#This Row],[niño]],BD.niños[[Código]:[edad]],5,0)</f>
        <v>8</v>
      </c>
      <c r="L5921" s="1">
        <f>+IF(bloques1a3[[#This Row],[correcta]]=bloques1a3[[#This Row],[respuesta]],1,0)</f>
        <v>1</v>
      </c>
      <c r="M5921" s="1">
        <f>+IF(bloques1a3[[#This Row],[Sexo]]="F",1,0)</f>
        <v>0</v>
      </c>
    </row>
    <row r="5922" spans="1:13" x14ac:dyDescent="0.55000000000000004">
      <c r="A5922">
        <v>36</v>
      </c>
      <c r="B5922" s="1" t="s">
        <v>573</v>
      </c>
      <c r="C5922" s="1" t="s">
        <v>6</v>
      </c>
      <c r="D5922">
        <v>3</v>
      </c>
      <c r="E5922" s="1" t="s">
        <v>249</v>
      </c>
      <c r="F5922">
        <v>1</v>
      </c>
      <c r="G5922" s="1" t="s">
        <v>375</v>
      </c>
      <c r="H5922" s="1" t="s">
        <v>28</v>
      </c>
      <c r="I5922">
        <v>3</v>
      </c>
      <c r="J5922" s="1" t="str">
        <f>+VLOOKUP(bloques1a3[[#This Row],[respuesta]],respuestas.emociones[],2,0)</f>
        <v>neutra</v>
      </c>
      <c r="K5922" s="1">
        <f>+VLOOKUP(bloques1a3[[#This Row],[niño]],BD.niños[[Código]:[edad]],5,0)</f>
        <v>6</v>
      </c>
      <c r="L5922" s="1">
        <f>+IF(bloques1a3[[#This Row],[correcta]]=bloques1a3[[#This Row],[respuesta]],1,0)</f>
        <v>0</v>
      </c>
      <c r="M5922" s="1">
        <f>+IF(bloques1a3[[#This Row],[Sexo]]="F",1,0)</f>
        <v>0</v>
      </c>
    </row>
    <row r="5923" spans="1:13" x14ac:dyDescent="0.55000000000000004">
      <c r="A5923">
        <v>36</v>
      </c>
      <c r="B5923" s="1" t="s">
        <v>573</v>
      </c>
      <c r="C5923" s="1" t="s">
        <v>6</v>
      </c>
      <c r="D5923">
        <v>3</v>
      </c>
      <c r="E5923" s="1" t="s">
        <v>253</v>
      </c>
      <c r="F5923">
        <v>3</v>
      </c>
      <c r="G5923" s="1" t="s">
        <v>376</v>
      </c>
      <c r="H5923" s="1" t="s">
        <v>28</v>
      </c>
      <c r="I5923">
        <v>3</v>
      </c>
      <c r="J5923" s="1" t="str">
        <f>+VLOOKUP(bloques1a3[[#This Row],[respuesta]],respuestas.emociones[],2,0)</f>
        <v>tristeza</v>
      </c>
      <c r="K5923" s="1">
        <f>+VLOOKUP(bloques1a3[[#This Row],[niño]],BD.niños[[Código]:[edad]],5,0)</f>
        <v>7</v>
      </c>
      <c r="L5923" s="1">
        <f>+IF(bloques1a3[[#This Row],[correcta]]=bloques1a3[[#This Row],[respuesta]],1,0)</f>
        <v>1</v>
      </c>
      <c r="M5923" s="1">
        <f>+IF(bloques1a3[[#This Row],[Sexo]]="F",1,0)</f>
        <v>0</v>
      </c>
    </row>
    <row r="5924" spans="1:13" x14ac:dyDescent="0.55000000000000004">
      <c r="A5924">
        <v>36</v>
      </c>
      <c r="B5924" s="1" t="s">
        <v>573</v>
      </c>
      <c r="C5924" s="1" t="s">
        <v>6</v>
      </c>
      <c r="D5924">
        <v>3</v>
      </c>
      <c r="E5924" s="1" t="s">
        <v>257</v>
      </c>
      <c r="F5924">
        <v>3</v>
      </c>
      <c r="G5924" s="1" t="s">
        <v>376</v>
      </c>
      <c r="H5924" s="1" t="s">
        <v>28</v>
      </c>
      <c r="I5924">
        <v>3</v>
      </c>
      <c r="J5924" s="1" t="str">
        <f>+VLOOKUP(bloques1a3[[#This Row],[respuesta]],respuestas.emociones[],2,0)</f>
        <v>tristeza</v>
      </c>
      <c r="K5924" s="1">
        <f>+VLOOKUP(bloques1a3[[#This Row],[niño]],BD.niños[[Código]:[edad]],5,0)</f>
        <v>8</v>
      </c>
      <c r="L5924" s="1">
        <f>+IF(bloques1a3[[#This Row],[correcta]]=bloques1a3[[#This Row],[respuesta]],1,0)</f>
        <v>1</v>
      </c>
      <c r="M5924" s="1">
        <f>+IF(bloques1a3[[#This Row],[Sexo]]="F",1,0)</f>
        <v>0</v>
      </c>
    </row>
    <row r="5925" spans="1:13" x14ac:dyDescent="0.55000000000000004">
      <c r="A5925">
        <v>36</v>
      </c>
      <c r="B5925" s="1" t="s">
        <v>573</v>
      </c>
      <c r="C5925" s="1" t="s">
        <v>6</v>
      </c>
      <c r="D5925">
        <v>3</v>
      </c>
      <c r="E5925" s="1" t="s">
        <v>299</v>
      </c>
      <c r="F5925">
        <v>1</v>
      </c>
      <c r="G5925" s="1" t="s">
        <v>376</v>
      </c>
      <c r="H5925" s="1" t="s">
        <v>28</v>
      </c>
      <c r="I5925">
        <v>3</v>
      </c>
      <c r="J5925" s="1" t="str">
        <f>+VLOOKUP(bloques1a3[[#This Row],[respuesta]],respuestas.emociones[],2,0)</f>
        <v>neutra</v>
      </c>
      <c r="K5925" s="1">
        <f>+VLOOKUP(bloques1a3[[#This Row],[niño]],BD.niños[[Código]:[edad]],5,0)</f>
        <v>8</v>
      </c>
      <c r="L5925" s="1">
        <f>+IF(bloques1a3[[#This Row],[correcta]]=bloques1a3[[#This Row],[respuesta]],1,0)</f>
        <v>0</v>
      </c>
      <c r="M5925" s="1">
        <f>+IF(bloques1a3[[#This Row],[Sexo]]="F",1,0)</f>
        <v>0</v>
      </c>
    </row>
    <row r="5926" spans="1:13" x14ac:dyDescent="0.55000000000000004">
      <c r="A5926">
        <v>36</v>
      </c>
      <c r="B5926" s="1" t="s">
        <v>573</v>
      </c>
      <c r="C5926" s="1" t="s">
        <v>6</v>
      </c>
      <c r="D5926">
        <v>3</v>
      </c>
      <c r="E5926" s="1" t="s">
        <v>301</v>
      </c>
      <c r="F5926">
        <v>1</v>
      </c>
      <c r="G5926" s="1" t="s">
        <v>375</v>
      </c>
      <c r="H5926" s="1" t="s">
        <v>28</v>
      </c>
      <c r="I5926">
        <v>3</v>
      </c>
      <c r="J5926" s="1" t="str">
        <f>+VLOOKUP(bloques1a3[[#This Row],[respuesta]],respuestas.emociones[],2,0)</f>
        <v>neutra</v>
      </c>
      <c r="K5926" s="1">
        <f>+VLOOKUP(bloques1a3[[#This Row],[niño]],BD.niños[[Código]:[edad]],5,0)</f>
        <v>5</v>
      </c>
      <c r="L5926" s="1">
        <f>+IF(bloques1a3[[#This Row],[correcta]]=bloques1a3[[#This Row],[respuesta]],1,0)</f>
        <v>0</v>
      </c>
      <c r="M5926" s="1">
        <f>+IF(bloques1a3[[#This Row],[Sexo]]="F",1,0)</f>
        <v>0</v>
      </c>
    </row>
    <row r="5927" spans="1:13" x14ac:dyDescent="0.55000000000000004">
      <c r="A5927">
        <v>36</v>
      </c>
      <c r="B5927" s="1" t="s">
        <v>573</v>
      </c>
      <c r="C5927" s="1" t="s">
        <v>6</v>
      </c>
      <c r="D5927">
        <v>3</v>
      </c>
      <c r="E5927" s="1" t="s">
        <v>305</v>
      </c>
      <c r="F5927">
        <v>1</v>
      </c>
      <c r="G5927" s="1" t="s">
        <v>376</v>
      </c>
      <c r="H5927" s="1" t="s">
        <v>28</v>
      </c>
      <c r="I5927">
        <v>3</v>
      </c>
      <c r="J5927" s="1" t="str">
        <f>+VLOOKUP(bloques1a3[[#This Row],[respuesta]],respuestas.emociones[],2,0)</f>
        <v>neutra</v>
      </c>
      <c r="K5927" s="1">
        <f>+VLOOKUP(bloques1a3[[#This Row],[niño]],BD.niños[[Código]:[edad]],5,0)</f>
        <v>8</v>
      </c>
      <c r="L5927" s="1">
        <f>+IF(bloques1a3[[#This Row],[correcta]]=bloques1a3[[#This Row],[respuesta]],1,0)</f>
        <v>0</v>
      </c>
      <c r="M5927" s="1">
        <f>+IF(bloques1a3[[#This Row],[Sexo]]="F",1,0)</f>
        <v>0</v>
      </c>
    </row>
    <row r="5928" spans="1:13" x14ac:dyDescent="0.55000000000000004">
      <c r="A5928">
        <v>36</v>
      </c>
      <c r="B5928" s="1" t="s">
        <v>573</v>
      </c>
      <c r="C5928" s="1" t="s">
        <v>6</v>
      </c>
      <c r="D5928">
        <v>3</v>
      </c>
      <c r="E5928" s="1" t="s">
        <v>308</v>
      </c>
      <c r="F5928">
        <v>1</v>
      </c>
      <c r="G5928" s="1" t="s">
        <v>377</v>
      </c>
      <c r="H5928" s="1" t="s">
        <v>28</v>
      </c>
      <c r="I5928">
        <v>3</v>
      </c>
      <c r="J5928" s="1" t="str">
        <f>+VLOOKUP(bloques1a3[[#This Row],[respuesta]],respuestas.emociones[],2,0)</f>
        <v>neutra</v>
      </c>
      <c r="K5928" s="1">
        <f>+VLOOKUP(bloques1a3[[#This Row],[niño]],BD.niños[[Código]:[edad]],5,0)</f>
        <v>9</v>
      </c>
      <c r="L5928" s="1">
        <f>+IF(bloques1a3[[#This Row],[correcta]]=bloques1a3[[#This Row],[respuesta]],1,0)</f>
        <v>0</v>
      </c>
      <c r="M5928" s="1">
        <f>+IF(bloques1a3[[#This Row],[Sexo]]="F",1,0)</f>
        <v>0</v>
      </c>
    </row>
    <row r="5929" spans="1:13" x14ac:dyDescent="0.55000000000000004">
      <c r="A5929">
        <v>36</v>
      </c>
      <c r="B5929" s="1" t="s">
        <v>573</v>
      </c>
      <c r="C5929" s="1" t="s">
        <v>6</v>
      </c>
      <c r="D5929">
        <v>3</v>
      </c>
      <c r="E5929" s="1" t="s">
        <v>311</v>
      </c>
      <c r="F5929">
        <v>3</v>
      </c>
      <c r="G5929" s="1" t="s">
        <v>377</v>
      </c>
      <c r="H5929" s="1" t="s">
        <v>28</v>
      </c>
      <c r="I5929">
        <v>3</v>
      </c>
      <c r="J5929" s="1" t="str">
        <f>+VLOOKUP(bloques1a3[[#This Row],[respuesta]],respuestas.emociones[],2,0)</f>
        <v>tristeza</v>
      </c>
      <c r="K5929" s="1">
        <f>+VLOOKUP(bloques1a3[[#This Row],[niño]],BD.niños[[Código]:[edad]],5,0)</f>
        <v>10</v>
      </c>
      <c r="L5929" s="1">
        <f>+IF(bloques1a3[[#This Row],[correcta]]=bloques1a3[[#This Row],[respuesta]],1,0)</f>
        <v>1</v>
      </c>
      <c r="M5929" s="1">
        <f>+IF(bloques1a3[[#This Row],[Sexo]]="F",1,0)</f>
        <v>0</v>
      </c>
    </row>
    <row r="5930" spans="1:13" x14ac:dyDescent="0.55000000000000004">
      <c r="A5930">
        <v>36</v>
      </c>
      <c r="B5930" s="1" t="s">
        <v>573</v>
      </c>
      <c r="C5930" s="1" t="s">
        <v>6</v>
      </c>
      <c r="D5930">
        <v>3</v>
      </c>
      <c r="E5930" s="1" t="s">
        <v>314</v>
      </c>
      <c r="F5930">
        <v>1</v>
      </c>
      <c r="G5930" s="1" t="s">
        <v>377</v>
      </c>
      <c r="H5930" s="1" t="s">
        <v>28</v>
      </c>
      <c r="I5930">
        <v>3</v>
      </c>
      <c r="J5930" s="1" t="str">
        <f>+VLOOKUP(bloques1a3[[#This Row],[respuesta]],respuestas.emociones[],2,0)</f>
        <v>neutra</v>
      </c>
      <c r="K5930" s="1">
        <f>+VLOOKUP(bloques1a3[[#This Row],[niño]],BD.niños[[Código]:[edad]],5,0)</f>
        <v>10</v>
      </c>
      <c r="L5930" s="1">
        <f>+IF(bloques1a3[[#This Row],[correcta]]=bloques1a3[[#This Row],[respuesta]],1,0)</f>
        <v>0</v>
      </c>
      <c r="M5930" s="1">
        <f>+IF(bloques1a3[[#This Row],[Sexo]]="F",1,0)</f>
        <v>0</v>
      </c>
    </row>
    <row r="5931" spans="1:13" x14ac:dyDescent="0.55000000000000004">
      <c r="A5931">
        <v>36</v>
      </c>
      <c r="B5931" s="1" t="s">
        <v>573</v>
      </c>
      <c r="C5931" s="1" t="s">
        <v>6</v>
      </c>
      <c r="D5931">
        <v>3</v>
      </c>
      <c r="E5931" s="1" t="s">
        <v>372</v>
      </c>
      <c r="F5931">
        <v>1</v>
      </c>
      <c r="G5931" s="1" t="s">
        <v>377</v>
      </c>
      <c r="H5931" s="1" t="s">
        <v>28</v>
      </c>
      <c r="I5931">
        <v>3</v>
      </c>
      <c r="J5931" s="1" t="str">
        <f>+VLOOKUP(bloques1a3[[#This Row],[respuesta]],respuestas.emociones[],2,0)</f>
        <v>neutra</v>
      </c>
      <c r="K5931" s="1">
        <f>+VLOOKUP(bloques1a3[[#This Row],[niño]],BD.niños[[Código]:[edad]],5,0)</f>
        <v>9</v>
      </c>
      <c r="L5931" s="1">
        <f>+IF(bloques1a3[[#This Row],[correcta]]=bloques1a3[[#This Row],[respuesta]],1,0)</f>
        <v>0</v>
      </c>
      <c r="M5931" s="1">
        <f>+IF(bloques1a3[[#This Row],[Sexo]]="F",1,0)</f>
        <v>0</v>
      </c>
    </row>
    <row r="5932" spans="1:13" x14ac:dyDescent="0.55000000000000004">
      <c r="A5932">
        <v>36</v>
      </c>
      <c r="B5932" s="1" t="s">
        <v>573</v>
      </c>
      <c r="C5932" s="1" t="s">
        <v>6</v>
      </c>
      <c r="D5932">
        <v>3</v>
      </c>
      <c r="E5932" s="1" t="s">
        <v>337</v>
      </c>
      <c r="F5932">
        <v>1</v>
      </c>
      <c r="G5932" s="1" t="s">
        <v>376</v>
      </c>
      <c r="H5932" s="1" t="s">
        <v>28</v>
      </c>
      <c r="I5932">
        <v>3</v>
      </c>
      <c r="J5932" s="1" t="str">
        <f>+VLOOKUP(bloques1a3[[#This Row],[respuesta]],respuestas.emociones[],2,0)</f>
        <v>neutra</v>
      </c>
      <c r="K5932" s="1">
        <f>+VLOOKUP(bloques1a3[[#This Row],[niño]],BD.niños[[Código]:[edad]],5,0)</f>
        <v>8</v>
      </c>
      <c r="L5932" s="1">
        <f>+IF(bloques1a3[[#This Row],[correcta]]=bloques1a3[[#This Row],[respuesta]],1,0)</f>
        <v>0</v>
      </c>
      <c r="M5932" s="1">
        <f>+IF(bloques1a3[[#This Row],[Sexo]]="F",1,0)</f>
        <v>0</v>
      </c>
    </row>
    <row r="5933" spans="1:13" x14ac:dyDescent="0.55000000000000004">
      <c r="A5933">
        <v>36</v>
      </c>
      <c r="B5933" s="1" t="s">
        <v>573</v>
      </c>
      <c r="C5933" s="1" t="s">
        <v>6</v>
      </c>
      <c r="D5933">
        <v>3</v>
      </c>
      <c r="E5933" s="1" t="s">
        <v>341</v>
      </c>
      <c r="F5933">
        <v>1</v>
      </c>
      <c r="G5933" s="1" t="s">
        <v>376</v>
      </c>
      <c r="H5933" s="1" t="s">
        <v>29</v>
      </c>
      <c r="I5933">
        <v>3</v>
      </c>
      <c r="J5933" s="1" t="str">
        <f>+VLOOKUP(bloques1a3[[#This Row],[respuesta]],respuestas.emociones[],2,0)</f>
        <v>neutra</v>
      </c>
      <c r="K5933" s="1">
        <f>+VLOOKUP(bloques1a3[[#This Row],[niño]],BD.niños[[Código]:[edad]],5,0)</f>
        <v>8</v>
      </c>
      <c r="L5933" s="1">
        <f>+IF(bloques1a3[[#This Row],[correcta]]=bloques1a3[[#This Row],[respuesta]],1,0)</f>
        <v>0</v>
      </c>
      <c r="M5933" s="1">
        <f>+IF(bloques1a3[[#This Row],[Sexo]]="F",1,0)</f>
        <v>1</v>
      </c>
    </row>
    <row r="5934" spans="1:13" x14ac:dyDescent="0.55000000000000004">
      <c r="A5934">
        <v>36</v>
      </c>
      <c r="B5934" s="1" t="s">
        <v>573</v>
      </c>
      <c r="C5934" s="1" t="s">
        <v>6</v>
      </c>
      <c r="D5934">
        <v>3</v>
      </c>
      <c r="E5934" s="1" t="s">
        <v>344</v>
      </c>
      <c r="F5934">
        <v>1</v>
      </c>
      <c r="G5934" s="1" t="s">
        <v>375</v>
      </c>
      <c r="H5934" s="1" t="s">
        <v>29</v>
      </c>
      <c r="I5934">
        <v>3</v>
      </c>
      <c r="J5934" s="1" t="str">
        <f>+VLOOKUP(bloques1a3[[#This Row],[respuesta]],respuestas.emociones[],2,0)</f>
        <v>neutra</v>
      </c>
      <c r="K5934" s="1">
        <f>+VLOOKUP(bloques1a3[[#This Row],[niño]],BD.niños[[Código]:[edad]],5,0)</f>
        <v>6</v>
      </c>
      <c r="L5934" s="1">
        <f>+IF(bloques1a3[[#This Row],[correcta]]=bloques1a3[[#This Row],[respuesta]],1,0)</f>
        <v>0</v>
      </c>
      <c r="M5934" s="1">
        <f>+IF(bloques1a3[[#This Row],[Sexo]]="F",1,0)</f>
        <v>1</v>
      </c>
    </row>
    <row r="5935" spans="1:13" x14ac:dyDescent="0.55000000000000004">
      <c r="A5935">
        <v>36</v>
      </c>
      <c r="B5935" s="1" t="s">
        <v>573</v>
      </c>
      <c r="C5935" s="1" t="s">
        <v>6</v>
      </c>
      <c r="D5935">
        <v>3</v>
      </c>
      <c r="E5935" s="1" t="s">
        <v>348</v>
      </c>
      <c r="F5935">
        <v>1</v>
      </c>
      <c r="G5935" s="1" t="s">
        <v>375</v>
      </c>
      <c r="H5935" s="1" t="s">
        <v>28</v>
      </c>
      <c r="I5935">
        <v>3</v>
      </c>
      <c r="J5935" s="1" t="str">
        <f>+VLOOKUP(bloques1a3[[#This Row],[respuesta]],respuestas.emociones[],2,0)</f>
        <v>neutra</v>
      </c>
      <c r="K5935" s="1">
        <f>+VLOOKUP(bloques1a3[[#This Row],[niño]],BD.niños[[Código]:[edad]],5,0)</f>
        <v>6</v>
      </c>
      <c r="L5935" s="1">
        <f>+IF(bloques1a3[[#This Row],[correcta]]=bloques1a3[[#This Row],[respuesta]],1,0)</f>
        <v>0</v>
      </c>
      <c r="M5935" s="1">
        <f>+IF(bloques1a3[[#This Row],[Sexo]]="F",1,0)</f>
        <v>0</v>
      </c>
    </row>
    <row r="5936" spans="1:13" x14ac:dyDescent="0.55000000000000004">
      <c r="A5936">
        <v>37</v>
      </c>
      <c r="B5936" s="1" t="s">
        <v>574</v>
      </c>
      <c r="C5936" s="1" t="s">
        <v>2</v>
      </c>
      <c r="D5936">
        <v>1</v>
      </c>
      <c r="E5936" s="1" t="s">
        <v>89</v>
      </c>
      <c r="F5936">
        <v>7</v>
      </c>
      <c r="G5936" s="1" t="s">
        <v>377</v>
      </c>
      <c r="H5936" s="1" t="s">
        <v>29</v>
      </c>
      <c r="I5936">
        <v>3</v>
      </c>
      <c r="J5936" s="1" t="str">
        <f>+VLOOKUP(bloques1a3[[#This Row],[respuesta]],respuestas.emociones[],2,0)</f>
        <v>asco</v>
      </c>
      <c r="K5936" s="1">
        <f>+VLOOKUP(bloques1a3[[#This Row],[niño]],BD.niños[[Código]:[edad]],5,0)</f>
        <v>10</v>
      </c>
      <c r="L5936" s="1">
        <f>+IF(bloques1a3[[#This Row],[correcta]]=bloques1a3[[#This Row],[respuesta]],1,0)</f>
        <v>0</v>
      </c>
      <c r="M5936" s="1">
        <f>+IF(bloques1a3[[#This Row],[Sexo]]="F",1,0)</f>
        <v>1</v>
      </c>
    </row>
    <row r="5937" spans="1:13" x14ac:dyDescent="0.55000000000000004">
      <c r="A5937">
        <v>37</v>
      </c>
      <c r="B5937" s="1" t="s">
        <v>574</v>
      </c>
      <c r="C5937" s="1" t="s">
        <v>2</v>
      </c>
      <c r="D5937">
        <v>1</v>
      </c>
      <c r="E5937" s="1" t="s">
        <v>93</v>
      </c>
      <c r="F5937">
        <v>7</v>
      </c>
      <c r="G5937" s="1" t="s">
        <v>377</v>
      </c>
      <c r="H5937" s="1" t="s">
        <v>29</v>
      </c>
      <c r="I5937">
        <v>3</v>
      </c>
      <c r="J5937" s="1" t="str">
        <f>+VLOOKUP(bloques1a3[[#This Row],[respuesta]],respuestas.emociones[],2,0)</f>
        <v>asco</v>
      </c>
      <c r="K5937" s="1">
        <f>+VLOOKUP(bloques1a3[[#This Row],[niño]],BD.niños[[Código]:[edad]],5,0)</f>
        <v>10</v>
      </c>
      <c r="L5937" s="1">
        <f>+IF(bloques1a3[[#This Row],[correcta]]=bloques1a3[[#This Row],[respuesta]],1,0)</f>
        <v>0</v>
      </c>
      <c r="M5937" s="1">
        <f>+IF(bloques1a3[[#This Row],[Sexo]]="F",1,0)</f>
        <v>1</v>
      </c>
    </row>
    <row r="5938" spans="1:13" x14ac:dyDescent="0.55000000000000004">
      <c r="A5938">
        <v>37</v>
      </c>
      <c r="B5938" s="1" t="s">
        <v>574</v>
      </c>
      <c r="C5938" s="1" t="s">
        <v>2</v>
      </c>
      <c r="D5938">
        <v>1</v>
      </c>
      <c r="E5938" s="1" t="s">
        <v>97</v>
      </c>
      <c r="F5938">
        <v>1</v>
      </c>
      <c r="G5938" s="1" t="s">
        <v>377</v>
      </c>
      <c r="H5938" s="1" t="s">
        <v>29</v>
      </c>
      <c r="I5938">
        <v>3</v>
      </c>
      <c r="J5938" s="1" t="str">
        <f>+VLOOKUP(bloques1a3[[#This Row],[respuesta]],respuestas.emociones[],2,0)</f>
        <v>neutra</v>
      </c>
      <c r="K5938" s="1">
        <f>+VLOOKUP(bloques1a3[[#This Row],[niño]],BD.niños[[Código]:[edad]],5,0)</f>
        <v>10</v>
      </c>
      <c r="L5938" s="1">
        <f>+IF(bloques1a3[[#This Row],[correcta]]=bloques1a3[[#This Row],[respuesta]],1,0)</f>
        <v>1</v>
      </c>
      <c r="M5938" s="1">
        <f>+IF(bloques1a3[[#This Row],[Sexo]]="F",1,0)</f>
        <v>1</v>
      </c>
    </row>
    <row r="5939" spans="1:13" x14ac:dyDescent="0.55000000000000004">
      <c r="A5939">
        <v>37</v>
      </c>
      <c r="B5939" s="1" t="s">
        <v>574</v>
      </c>
      <c r="C5939" s="1" t="s">
        <v>2</v>
      </c>
      <c r="D5939">
        <v>1</v>
      </c>
      <c r="E5939" s="1" t="s">
        <v>101</v>
      </c>
      <c r="F5939">
        <v>1</v>
      </c>
      <c r="G5939" s="1" t="s">
        <v>377</v>
      </c>
      <c r="H5939" s="1" t="s">
        <v>29</v>
      </c>
      <c r="I5939">
        <v>3</v>
      </c>
      <c r="J5939" s="1" t="str">
        <f>+VLOOKUP(bloques1a3[[#This Row],[respuesta]],respuestas.emociones[],2,0)</f>
        <v>neutra</v>
      </c>
      <c r="K5939" s="1">
        <f>+VLOOKUP(bloques1a3[[#This Row],[niño]],BD.niños[[Código]:[edad]],5,0)</f>
        <v>10</v>
      </c>
      <c r="L5939" s="1">
        <f>+IF(bloques1a3[[#This Row],[correcta]]=bloques1a3[[#This Row],[respuesta]],1,0)</f>
        <v>1</v>
      </c>
      <c r="M5939" s="1">
        <f>+IF(bloques1a3[[#This Row],[Sexo]]="F",1,0)</f>
        <v>1</v>
      </c>
    </row>
    <row r="5940" spans="1:13" x14ac:dyDescent="0.55000000000000004">
      <c r="A5940">
        <v>37</v>
      </c>
      <c r="B5940" s="1" t="s">
        <v>574</v>
      </c>
      <c r="C5940" s="1" t="s">
        <v>2</v>
      </c>
      <c r="D5940">
        <v>1</v>
      </c>
      <c r="E5940" s="1" t="s">
        <v>150</v>
      </c>
      <c r="F5940">
        <v>1</v>
      </c>
      <c r="G5940" s="1" t="s">
        <v>375</v>
      </c>
      <c r="H5940" s="1" t="s">
        <v>29</v>
      </c>
      <c r="I5940">
        <v>3</v>
      </c>
      <c r="J5940" s="1" t="str">
        <f>+VLOOKUP(bloques1a3[[#This Row],[respuesta]],respuestas.emociones[],2,0)</f>
        <v>neutra</v>
      </c>
      <c r="K5940" s="1">
        <f>+VLOOKUP(bloques1a3[[#This Row],[niño]],BD.niños[[Código]:[edad]],5,0)</f>
        <v>6</v>
      </c>
      <c r="L5940" s="1">
        <f>+IF(bloques1a3[[#This Row],[correcta]]=bloques1a3[[#This Row],[respuesta]],1,0)</f>
        <v>1</v>
      </c>
      <c r="M5940" s="1">
        <f>+IF(bloques1a3[[#This Row],[Sexo]]="F",1,0)</f>
        <v>1</v>
      </c>
    </row>
    <row r="5941" spans="1:13" x14ac:dyDescent="0.55000000000000004">
      <c r="A5941">
        <v>37</v>
      </c>
      <c r="B5941" s="1" t="s">
        <v>574</v>
      </c>
      <c r="C5941" s="1" t="s">
        <v>2</v>
      </c>
      <c r="D5941">
        <v>1</v>
      </c>
      <c r="E5941" s="1" t="s">
        <v>153</v>
      </c>
      <c r="F5941">
        <v>1</v>
      </c>
      <c r="G5941" s="1" t="s">
        <v>376</v>
      </c>
      <c r="H5941" s="1" t="s">
        <v>28</v>
      </c>
      <c r="I5941">
        <v>3</v>
      </c>
      <c r="J5941" s="1" t="str">
        <f>+VLOOKUP(bloques1a3[[#This Row],[respuesta]],respuestas.emociones[],2,0)</f>
        <v>neutra</v>
      </c>
      <c r="K5941" s="1">
        <f>+VLOOKUP(bloques1a3[[#This Row],[niño]],BD.niños[[Código]:[edad]],5,0)</f>
        <v>7</v>
      </c>
      <c r="L5941" s="1">
        <f>+IF(bloques1a3[[#This Row],[correcta]]=bloques1a3[[#This Row],[respuesta]],1,0)</f>
        <v>1</v>
      </c>
      <c r="M5941" s="1">
        <f>+IF(bloques1a3[[#This Row],[Sexo]]="F",1,0)</f>
        <v>0</v>
      </c>
    </row>
    <row r="5942" spans="1:13" x14ac:dyDescent="0.55000000000000004">
      <c r="A5942">
        <v>37</v>
      </c>
      <c r="B5942" s="1" t="s">
        <v>574</v>
      </c>
      <c r="C5942" s="1" t="s">
        <v>2</v>
      </c>
      <c r="D5942">
        <v>1</v>
      </c>
      <c r="E5942" s="1" t="s">
        <v>157</v>
      </c>
      <c r="F5942">
        <v>6</v>
      </c>
      <c r="G5942" s="1" t="s">
        <v>376</v>
      </c>
      <c r="H5942" s="1" t="s">
        <v>28</v>
      </c>
      <c r="I5942">
        <v>3</v>
      </c>
      <c r="J5942" s="1" t="str">
        <f>+VLOOKUP(bloques1a3[[#This Row],[respuesta]],respuestas.emociones[],2,0)</f>
        <v>sorpresa</v>
      </c>
      <c r="K5942" s="1">
        <f>+VLOOKUP(bloques1a3[[#This Row],[niño]],BD.niños[[Código]:[edad]],5,0)</f>
        <v>7</v>
      </c>
      <c r="L5942" s="1">
        <f>+IF(bloques1a3[[#This Row],[correcta]]=bloques1a3[[#This Row],[respuesta]],1,0)</f>
        <v>0</v>
      </c>
      <c r="M5942" s="1">
        <f>+IF(bloques1a3[[#This Row],[Sexo]]="F",1,0)</f>
        <v>0</v>
      </c>
    </row>
    <row r="5943" spans="1:13" x14ac:dyDescent="0.55000000000000004">
      <c r="A5943">
        <v>37</v>
      </c>
      <c r="B5943" s="1" t="s">
        <v>574</v>
      </c>
      <c r="C5943" s="1" t="s">
        <v>2</v>
      </c>
      <c r="D5943">
        <v>1</v>
      </c>
      <c r="E5943" s="1" t="s">
        <v>164</v>
      </c>
      <c r="F5943">
        <v>1</v>
      </c>
      <c r="G5943" s="1" t="s">
        <v>375</v>
      </c>
      <c r="H5943" s="1" t="s">
        <v>28</v>
      </c>
      <c r="I5943">
        <v>3</v>
      </c>
      <c r="J5943" s="1" t="str">
        <f>+VLOOKUP(bloques1a3[[#This Row],[respuesta]],respuestas.emociones[],2,0)</f>
        <v>neutra</v>
      </c>
      <c r="K5943" s="1">
        <f>+VLOOKUP(bloques1a3[[#This Row],[niño]],BD.niños[[Código]:[edad]],5,0)</f>
        <v>6</v>
      </c>
      <c r="L5943" s="1">
        <f>+IF(bloques1a3[[#This Row],[correcta]]=bloques1a3[[#This Row],[respuesta]],1,0)</f>
        <v>1</v>
      </c>
      <c r="M5943" s="1">
        <f>+IF(bloques1a3[[#This Row],[Sexo]]="F",1,0)</f>
        <v>0</v>
      </c>
    </row>
    <row r="5944" spans="1:13" x14ac:dyDescent="0.55000000000000004">
      <c r="A5944">
        <v>37</v>
      </c>
      <c r="B5944" s="1" t="s">
        <v>574</v>
      </c>
      <c r="C5944" s="1" t="s">
        <v>2</v>
      </c>
      <c r="D5944">
        <v>1</v>
      </c>
      <c r="E5944" s="1" t="s">
        <v>165</v>
      </c>
      <c r="F5944">
        <v>1</v>
      </c>
      <c r="G5944" s="1" t="s">
        <v>375</v>
      </c>
      <c r="H5944" s="1" t="s">
        <v>28</v>
      </c>
      <c r="I5944">
        <v>3</v>
      </c>
      <c r="J5944" s="1" t="str">
        <f>+VLOOKUP(bloques1a3[[#This Row],[respuesta]],respuestas.emociones[],2,0)</f>
        <v>neutra</v>
      </c>
      <c r="K5944" s="1">
        <f>+VLOOKUP(bloques1a3[[#This Row],[niño]],BD.niños[[Código]:[edad]],5,0)</f>
        <v>5</v>
      </c>
      <c r="L5944" s="1">
        <f>+IF(bloques1a3[[#This Row],[correcta]]=bloques1a3[[#This Row],[respuesta]],1,0)</f>
        <v>1</v>
      </c>
      <c r="M5944" s="1">
        <f>+IF(bloques1a3[[#This Row],[Sexo]]="F",1,0)</f>
        <v>0</v>
      </c>
    </row>
    <row r="5945" spans="1:13" x14ac:dyDescent="0.55000000000000004">
      <c r="A5945">
        <v>37</v>
      </c>
      <c r="B5945" s="1" t="s">
        <v>574</v>
      </c>
      <c r="C5945" s="1" t="s">
        <v>2</v>
      </c>
      <c r="D5945">
        <v>1</v>
      </c>
      <c r="E5945" s="1" t="s">
        <v>168</v>
      </c>
      <c r="F5945">
        <v>3</v>
      </c>
      <c r="G5945" s="1" t="s">
        <v>376</v>
      </c>
      <c r="H5945" s="1" t="s">
        <v>29</v>
      </c>
      <c r="I5945">
        <v>3</v>
      </c>
      <c r="J5945" s="1" t="str">
        <f>+VLOOKUP(bloques1a3[[#This Row],[respuesta]],respuestas.emociones[],2,0)</f>
        <v>tristeza</v>
      </c>
      <c r="K5945" s="1">
        <f>+VLOOKUP(bloques1a3[[#This Row],[niño]],BD.niños[[Código]:[edad]],5,0)</f>
        <v>7</v>
      </c>
      <c r="L5945" s="1">
        <f>+IF(bloques1a3[[#This Row],[correcta]]=bloques1a3[[#This Row],[respuesta]],1,0)</f>
        <v>0</v>
      </c>
      <c r="M5945" s="1">
        <f>+IF(bloques1a3[[#This Row],[Sexo]]="F",1,0)</f>
        <v>1</v>
      </c>
    </row>
    <row r="5946" spans="1:13" x14ac:dyDescent="0.55000000000000004">
      <c r="A5946">
        <v>37</v>
      </c>
      <c r="B5946" s="1" t="s">
        <v>574</v>
      </c>
      <c r="C5946" s="1" t="s">
        <v>2</v>
      </c>
      <c r="D5946">
        <v>1</v>
      </c>
      <c r="E5946" s="1" t="s">
        <v>172</v>
      </c>
      <c r="F5946">
        <v>1</v>
      </c>
      <c r="G5946" s="1" t="s">
        <v>376</v>
      </c>
      <c r="H5946" s="1" t="s">
        <v>29</v>
      </c>
      <c r="I5946">
        <v>3</v>
      </c>
      <c r="J5946" s="1" t="str">
        <f>+VLOOKUP(bloques1a3[[#This Row],[respuesta]],respuestas.emociones[],2,0)</f>
        <v>neutra</v>
      </c>
      <c r="K5946" s="1">
        <f>+VLOOKUP(bloques1a3[[#This Row],[niño]],BD.niños[[Código]:[edad]],5,0)</f>
        <v>8</v>
      </c>
      <c r="L5946" s="1">
        <f>+IF(bloques1a3[[#This Row],[correcta]]=bloques1a3[[#This Row],[respuesta]],1,0)</f>
        <v>1</v>
      </c>
      <c r="M5946" s="1">
        <f>+IF(bloques1a3[[#This Row],[Sexo]]="F",1,0)</f>
        <v>1</v>
      </c>
    </row>
    <row r="5947" spans="1:13" x14ac:dyDescent="0.55000000000000004">
      <c r="A5947">
        <v>37</v>
      </c>
      <c r="B5947" s="1" t="s">
        <v>574</v>
      </c>
      <c r="C5947" s="1" t="s">
        <v>2</v>
      </c>
      <c r="D5947">
        <v>1</v>
      </c>
      <c r="E5947" s="1" t="s">
        <v>176</v>
      </c>
      <c r="F5947">
        <v>1</v>
      </c>
      <c r="G5947" s="1" t="s">
        <v>375</v>
      </c>
      <c r="H5947" s="1" t="s">
        <v>29</v>
      </c>
      <c r="I5947">
        <v>3</v>
      </c>
      <c r="J5947" s="1" t="str">
        <f>+VLOOKUP(bloques1a3[[#This Row],[respuesta]],respuestas.emociones[],2,0)</f>
        <v>neutra</v>
      </c>
      <c r="K5947" s="1">
        <f>+VLOOKUP(bloques1a3[[#This Row],[niño]],BD.niños[[Código]:[edad]],5,0)</f>
        <v>5</v>
      </c>
      <c r="L5947" s="1">
        <f>+IF(bloques1a3[[#This Row],[correcta]]=bloques1a3[[#This Row],[respuesta]],1,0)</f>
        <v>1</v>
      </c>
      <c r="M5947" s="1">
        <f>+IF(bloques1a3[[#This Row],[Sexo]]="F",1,0)</f>
        <v>1</v>
      </c>
    </row>
    <row r="5948" spans="1:13" x14ac:dyDescent="0.55000000000000004">
      <c r="A5948">
        <v>37</v>
      </c>
      <c r="B5948" s="1" t="s">
        <v>574</v>
      </c>
      <c r="C5948" s="1" t="s">
        <v>2</v>
      </c>
      <c r="D5948">
        <v>1</v>
      </c>
      <c r="E5948" s="1" t="s">
        <v>180</v>
      </c>
      <c r="F5948">
        <v>6</v>
      </c>
      <c r="G5948" s="1" t="s">
        <v>376</v>
      </c>
      <c r="H5948" s="1" t="s">
        <v>29</v>
      </c>
      <c r="I5948">
        <v>3</v>
      </c>
      <c r="J5948" s="1" t="str">
        <f>+VLOOKUP(bloques1a3[[#This Row],[respuesta]],respuestas.emociones[],2,0)</f>
        <v>sorpresa</v>
      </c>
      <c r="K5948" s="1">
        <f>+VLOOKUP(bloques1a3[[#This Row],[niño]],BD.niños[[Código]:[edad]],5,0)</f>
        <v>8</v>
      </c>
      <c r="L5948" s="1">
        <f>+IF(bloques1a3[[#This Row],[correcta]]=bloques1a3[[#This Row],[respuesta]],1,0)</f>
        <v>0</v>
      </c>
      <c r="M5948" s="1">
        <f>+IF(bloques1a3[[#This Row],[Sexo]]="F",1,0)</f>
        <v>1</v>
      </c>
    </row>
    <row r="5949" spans="1:13" x14ac:dyDescent="0.55000000000000004">
      <c r="A5949">
        <v>37</v>
      </c>
      <c r="B5949" s="1" t="s">
        <v>574</v>
      </c>
      <c r="C5949" s="1" t="s">
        <v>2</v>
      </c>
      <c r="D5949">
        <v>1</v>
      </c>
      <c r="E5949" s="1" t="s">
        <v>234</v>
      </c>
      <c r="F5949">
        <v>5</v>
      </c>
      <c r="G5949" s="1" t="s">
        <v>377</v>
      </c>
      <c r="H5949" s="1" t="s">
        <v>28</v>
      </c>
      <c r="I5949">
        <v>3</v>
      </c>
      <c r="J5949" s="1" t="str">
        <f>+VLOOKUP(bloques1a3[[#This Row],[respuesta]],respuestas.emociones[],2,0)</f>
        <v>miedo</v>
      </c>
      <c r="K5949" s="1">
        <f>+VLOOKUP(bloques1a3[[#This Row],[niño]],BD.niños[[Código]:[edad]],5,0)</f>
        <v>10</v>
      </c>
      <c r="L5949" s="1">
        <f>+IF(bloques1a3[[#This Row],[correcta]]=bloques1a3[[#This Row],[respuesta]],1,0)</f>
        <v>0</v>
      </c>
      <c r="M5949" s="1">
        <f>+IF(bloques1a3[[#This Row],[Sexo]]="F",1,0)</f>
        <v>0</v>
      </c>
    </row>
    <row r="5950" spans="1:13" x14ac:dyDescent="0.55000000000000004">
      <c r="A5950">
        <v>37</v>
      </c>
      <c r="B5950" s="1" t="s">
        <v>574</v>
      </c>
      <c r="C5950" s="1" t="s">
        <v>2</v>
      </c>
      <c r="D5950">
        <v>1</v>
      </c>
      <c r="E5950" s="1" t="s">
        <v>238</v>
      </c>
      <c r="F5950">
        <v>1</v>
      </c>
      <c r="G5950" s="1" t="s">
        <v>377</v>
      </c>
      <c r="H5950" s="1" t="s">
        <v>28</v>
      </c>
      <c r="I5950">
        <v>3</v>
      </c>
      <c r="J5950" s="1" t="str">
        <f>+VLOOKUP(bloques1a3[[#This Row],[respuesta]],respuestas.emociones[],2,0)</f>
        <v>neutra</v>
      </c>
      <c r="K5950" s="1">
        <f>+VLOOKUP(bloques1a3[[#This Row],[niño]],BD.niños[[Código]:[edad]],5,0)</f>
        <v>10</v>
      </c>
      <c r="L5950" s="1">
        <f>+IF(bloques1a3[[#This Row],[correcta]]=bloques1a3[[#This Row],[respuesta]],1,0)</f>
        <v>1</v>
      </c>
      <c r="M5950" s="1">
        <f>+IF(bloques1a3[[#This Row],[Sexo]]="F",1,0)</f>
        <v>0</v>
      </c>
    </row>
    <row r="5951" spans="1:13" x14ac:dyDescent="0.55000000000000004">
      <c r="A5951">
        <v>37</v>
      </c>
      <c r="B5951" s="1" t="s">
        <v>574</v>
      </c>
      <c r="C5951" s="1" t="s">
        <v>2</v>
      </c>
      <c r="D5951">
        <v>1</v>
      </c>
      <c r="E5951" s="1" t="s">
        <v>241</v>
      </c>
      <c r="F5951">
        <v>1</v>
      </c>
      <c r="G5951" s="1" t="s">
        <v>377</v>
      </c>
      <c r="H5951" s="1" t="s">
        <v>29</v>
      </c>
      <c r="I5951">
        <v>3</v>
      </c>
      <c r="J5951" s="1" t="str">
        <f>+VLOOKUP(bloques1a3[[#This Row],[respuesta]],respuestas.emociones[],2,0)</f>
        <v>neutra</v>
      </c>
      <c r="K5951" s="1">
        <f>+VLOOKUP(bloques1a3[[#This Row],[niño]],BD.niños[[Código]:[edad]],5,0)</f>
        <v>10</v>
      </c>
      <c r="L5951" s="1">
        <f>+IF(bloques1a3[[#This Row],[correcta]]=bloques1a3[[#This Row],[respuesta]],1,0)</f>
        <v>1</v>
      </c>
      <c r="M5951" s="1">
        <f>+IF(bloques1a3[[#This Row],[Sexo]]="F",1,0)</f>
        <v>1</v>
      </c>
    </row>
    <row r="5952" spans="1:13" x14ac:dyDescent="0.55000000000000004">
      <c r="A5952">
        <v>37</v>
      </c>
      <c r="B5952" s="1" t="s">
        <v>574</v>
      </c>
      <c r="C5952" s="1" t="s">
        <v>2</v>
      </c>
      <c r="D5952">
        <v>1</v>
      </c>
      <c r="E5952" s="1" t="s">
        <v>245</v>
      </c>
      <c r="F5952">
        <v>1</v>
      </c>
      <c r="G5952" s="1" t="s">
        <v>376</v>
      </c>
      <c r="H5952" s="1" t="s">
        <v>28</v>
      </c>
      <c r="I5952">
        <v>3</v>
      </c>
      <c r="J5952" s="1" t="str">
        <f>+VLOOKUP(bloques1a3[[#This Row],[respuesta]],respuestas.emociones[],2,0)</f>
        <v>neutra</v>
      </c>
      <c r="K5952" s="1">
        <f>+VLOOKUP(bloques1a3[[#This Row],[niño]],BD.niños[[Código]:[edad]],5,0)</f>
        <v>8</v>
      </c>
      <c r="L5952" s="1">
        <f>+IF(bloques1a3[[#This Row],[correcta]]=bloques1a3[[#This Row],[respuesta]],1,0)</f>
        <v>1</v>
      </c>
      <c r="M5952" s="1">
        <f>+IF(bloques1a3[[#This Row],[Sexo]]="F",1,0)</f>
        <v>0</v>
      </c>
    </row>
    <row r="5953" spans="1:13" x14ac:dyDescent="0.55000000000000004">
      <c r="A5953">
        <v>37</v>
      </c>
      <c r="B5953" s="1" t="s">
        <v>574</v>
      </c>
      <c r="C5953" s="1" t="s">
        <v>2</v>
      </c>
      <c r="D5953">
        <v>1</v>
      </c>
      <c r="E5953" s="1" t="s">
        <v>249</v>
      </c>
      <c r="F5953">
        <v>1</v>
      </c>
      <c r="G5953" s="1" t="s">
        <v>375</v>
      </c>
      <c r="H5953" s="1" t="s">
        <v>28</v>
      </c>
      <c r="I5953">
        <v>3</v>
      </c>
      <c r="J5953" s="1" t="str">
        <f>+VLOOKUP(bloques1a3[[#This Row],[respuesta]],respuestas.emociones[],2,0)</f>
        <v>neutra</v>
      </c>
      <c r="K5953" s="1">
        <f>+VLOOKUP(bloques1a3[[#This Row],[niño]],BD.niños[[Código]:[edad]],5,0)</f>
        <v>6</v>
      </c>
      <c r="L5953" s="1">
        <f>+IF(bloques1a3[[#This Row],[correcta]]=bloques1a3[[#This Row],[respuesta]],1,0)</f>
        <v>1</v>
      </c>
      <c r="M5953" s="1">
        <f>+IF(bloques1a3[[#This Row],[Sexo]]="F",1,0)</f>
        <v>0</v>
      </c>
    </row>
    <row r="5954" spans="1:13" x14ac:dyDescent="0.55000000000000004">
      <c r="A5954">
        <v>37</v>
      </c>
      <c r="B5954" s="1" t="s">
        <v>574</v>
      </c>
      <c r="C5954" s="1" t="s">
        <v>2</v>
      </c>
      <c r="D5954">
        <v>1</v>
      </c>
      <c r="E5954" s="1" t="s">
        <v>253</v>
      </c>
      <c r="F5954">
        <v>5</v>
      </c>
      <c r="G5954" s="1" t="s">
        <v>376</v>
      </c>
      <c r="H5954" s="1" t="s">
        <v>28</v>
      </c>
      <c r="I5954">
        <v>3</v>
      </c>
      <c r="J5954" s="1" t="str">
        <f>+VLOOKUP(bloques1a3[[#This Row],[respuesta]],respuestas.emociones[],2,0)</f>
        <v>miedo</v>
      </c>
      <c r="K5954" s="1">
        <f>+VLOOKUP(bloques1a3[[#This Row],[niño]],BD.niños[[Código]:[edad]],5,0)</f>
        <v>7</v>
      </c>
      <c r="L5954" s="1">
        <f>+IF(bloques1a3[[#This Row],[correcta]]=bloques1a3[[#This Row],[respuesta]],1,0)</f>
        <v>0</v>
      </c>
      <c r="M5954" s="1">
        <f>+IF(bloques1a3[[#This Row],[Sexo]]="F",1,0)</f>
        <v>0</v>
      </c>
    </row>
    <row r="5955" spans="1:13" x14ac:dyDescent="0.55000000000000004">
      <c r="A5955">
        <v>37</v>
      </c>
      <c r="B5955" s="1" t="s">
        <v>574</v>
      </c>
      <c r="C5955" s="1" t="s">
        <v>2</v>
      </c>
      <c r="D5955">
        <v>1</v>
      </c>
      <c r="E5955" s="1" t="s">
        <v>257</v>
      </c>
      <c r="F5955">
        <v>7</v>
      </c>
      <c r="G5955" s="1" t="s">
        <v>376</v>
      </c>
      <c r="H5955" s="1" t="s">
        <v>28</v>
      </c>
      <c r="I5955">
        <v>3</v>
      </c>
      <c r="J5955" s="1" t="str">
        <f>+VLOOKUP(bloques1a3[[#This Row],[respuesta]],respuestas.emociones[],2,0)</f>
        <v>asco</v>
      </c>
      <c r="K5955" s="1">
        <f>+VLOOKUP(bloques1a3[[#This Row],[niño]],BD.niños[[Código]:[edad]],5,0)</f>
        <v>8</v>
      </c>
      <c r="L5955" s="1">
        <f>+IF(bloques1a3[[#This Row],[correcta]]=bloques1a3[[#This Row],[respuesta]],1,0)</f>
        <v>0</v>
      </c>
      <c r="M5955" s="1">
        <f>+IF(bloques1a3[[#This Row],[Sexo]]="F",1,0)</f>
        <v>0</v>
      </c>
    </row>
    <row r="5956" spans="1:13" x14ac:dyDescent="0.55000000000000004">
      <c r="A5956">
        <v>37</v>
      </c>
      <c r="B5956" s="1" t="s">
        <v>574</v>
      </c>
      <c r="C5956" s="1" t="s">
        <v>2</v>
      </c>
      <c r="D5956">
        <v>1</v>
      </c>
      <c r="E5956" s="1" t="s">
        <v>299</v>
      </c>
      <c r="F5956">
        <v>1</v>
      </c>
      <c r="G5956" s="1" t="s">
        <v>376</v>
      </c>
      <c r="H5956" s="1" t="s">
        <v>28</v>
      </c>
      <c r="I5956">
        <v>3</v>
      </c>
      <c r="J5956" s="1" t="str">
        <f>+VLOOKUP(bloques1a3[[#This Row],[respuesta]],respuestas.emociones[],2,0)</f>
        <v>neutra</v>
      </c>
      <c r="K5956" s="1">
        <f>+VLOOKUP(bloques1a3[[#This Row],[niño]],BD.niños[[Código]:[edad]],5,0)</f>
        <v>8</v>
      </c>
      <c r="L5956" s="1">
        <f>+IF(bloques1a3[[#This Row],[correcta]]=bloques1a3[[#This Row],[respuesta]],1,0)</f>
        <v>1</v>
      </c>
      <c r="M5956" s="1">
        <f>+IF(bloques1a3[[#This Row],[Sexo]]="F",1,0)</f>
        <v>0</v>
      </c>
    </row>
    <row r="5957" spans="1:13" x14ac:dyDescent="0.55000000000000004">
      <c r="A5957">
        <v>37</v>
      </c>
      <c r="B5957" s="1" t="s">
        <v>574</v>
      </c>
      <c r="C5957" s="1" t="s">
        <v>2</v>
      </c>
      <c r="D5957">
        <v>1</v>
      </c>
      <c r="E5957" s="1" t="s">
        <v>301</v>
      </c>
      <c r="F5957">
        <v>1</v>
      </c>
      <c r="G5957" s="1" t="s">
        <v>375</v>
      </c>
      <c r="H5957" s="1" t="s">
        <v>28</v>
      </c>
      <c r="I5957">
        <v>3</v>
      </c>
      <c r="J5957" s="1" t="str">
        <f>+VLOOKUP(bloques1a3[[#This Row],[respuesta]],respuestas.emociones[],2,0)</f>
        <v>neutra</v>
      </c>
      <c r="K5957" s="1">
        <f>+VLOOKUP(bloques1a3[[#This Row],[niño]],BD.niños[[Código]:[edad]],5,0)</f>
        <v>5</v>
      </c>
      <c r="L5957" s="1">
        <f>+IF(bloques1a3[[#This Row],[correcta]]=bloques1a3[[#This Row],[respuesta]],1,0)</f>
        <v>1</v>
      </c>
      <c r="M5957" s="1">
        <f>+IF(bloques1a3[[#This Row],[Sexo]]="F",1,0)</f>
        <v>0</v>
      </c>
    </row>
    <row r="5958" spans="1:13" x14ac:dyDescent="0.55000000000000004">
      <c r="A5958">
        <v>37</v>
      </c>
      <c r="B5958" s="1" t="s">
        <v>574</v>
      </c>
      <c r="C5958" s="1" t="s">
        <v>2</v>
      </c>
      <c r="D5958">
        <v>1</v>
      </c>
      <c r="E5958" s="1" t="s">
        <v>305</v>
      </c>
      <c r="F5958">
        <v>7</v>
      </c>
      <c r="G5958" s="1" t="s">
        <v>376</v>
      </c>
      <c r="H5958" s="1" t="s">
        <v>28</v>
      </c>
      <c r="I5958">
        <v>3</v>
      </c>
      <c r="J5958" s="1" t="str">
        <f>+VLOOKUP(bloques1a3[[#This Row],[respuesta]],respuestas.emociones[],2,0)</f>
        <v>asco</v>
      </c>
      <c r="K5958" s="1">
        <f>+VLOOKUP(bloques1a3[[#This Row],[niño]],BD.niños[[Código]:[edad]],5,0)</f>
        <v>8</v>
      </c>
      <c r="L5958" s="1">
        <f>+IF(bloques1a3[[#This Row],[correcta]]=bloques1a3[[#This Row],[respuesta]],1,0)</f>
        <v>0</v>
      </c>
      <c r="M5958" s="1">
        <f>+IF(bloques1a3[[#This Row],[Sexo]]="F",1,0)</f>
        <v>0</v>
      </c>
    </row>
    <row r="5959" spans="1:13" x14ac:dyDescent="0.55000000000000004">
      <c r="A5959">
        <v>37</v>
      </c>
      <c r="B5959" s="1" t="s">
        <v>574</v>
      </c>
      <c r="C5959" s="1" t="s">
        <v>2</v>
      </c>
      <c r="D5959">
        <v>1</v>
      </c>
      <c r="E5959" s="1" t="s">
        <v>308</v>
      </c>
      <c r="F5959">
        <v>7</v>
      </c>
      <c r="G5959" s="1" t="s">
        <v>377</v>
      </c>
      <c r="H5959" s="1" t="s">
        <v>28</v>
      </c>
      <c r="I5959">
        <v>3</v>
      </c>
      <c r="J5959" s="1" t="str">
        <f>+VLOOKUP(bloques1a3[[#This Row],[respuesta]],respuestas.emociones[],2,0)</f>
        <v>asco</v>
      </c>
      <c r="K5959" s="1">
        <f>+VLOOKUP(bloques1a3[[#This Row],[niño]],BD.niños[[Código]:[edad]],5,0)</f>
        <v>9</v>
      </c>
      <c r="L5959" s="1">
        <f>+IF(bloques1a3[[#This Row],[correcta]]=bloques1a3[[#This Row],[respuesta]],1,0)</f>
        <v>0</v>
      </c>
      <c r="M5959" s="1">
        <f>+IF(bloques1a3[[#This Row],[Sexo]]="F",1,0)</f>
        <v>0</v>
      </c>
    </row>
    <row r="5960" spans="1:13" x14ac:dyDescent="0.55000000000000004">
      <c r="A5960">
        <v>37</v>
      </c>
      <c r="B5960" s="1" t="s">
        <v>574</v>
      </c>
      <c r="C5960" s="1" t="s">
        <v>2</v>
      </c>
      <c r="D5960">
        <v>1</v>
      </c>
      <c r="E5960" s="1" t="s">
        <v>311</v>
      </c>
      <c r="F5960">
        <v>1</v>
      </c>
      <c r="G5960" s="1" t="s">
        <v>377</v>
      </c>
      <c r="H5960" s="1" t="s">
        <v>28</v>
      </c>
      <c r="I5960">
        <v>3</v>
      </c>
      <c r="J5960" s="1" t="str">
        <f>+VLOOKUP(bloques1a3[[#This Row],[respuesta]],respuestas.emociones[],2,0)</f>
        <v>neutra</v>
      </c>
      <c r="K5960" s="1">
        <f>+VLOOKUP(bloques1a3[[#This Row],[niño]],BD.niños[[Código]:[edad]],5,0)</f>
        <v>10</v>
      </c>
      <c r="L5960" s="1">
        <f>+IF(bloques1a3[[#This Row],[correcta]]=bloques1a3[[#This Row],[respuesta]],1,0)</f>
        <v>1</v>
      </c>
      <c r="M5960" s="1">
        <f>+IF(bloques1a3[[#This Row],[Sexo]]="F",1,0)</f>
        <v>0</v>
      </c>
    </row>
    <row r="5961" spans="1:13" x14ac:dyDescent="0.55000000000000004">
      <c r="A5961">
        <v>37</v>
      </c>
      <c r="B5961" s="1" t="s">
        <v>574</v>
      </c>
      <c r="C5961" s="1" t="s">
        <v>2</v>
      </c>
      <c r="D5961">
        <v>1</v>
      </c>
      <c r="E5961" s="1" t="s">
        <v>314</v>
      </c>
      <c r="F5961">
        <v>6</v>
      </c>
      <c r="G5961" s="1" t="s">
        <v>377</v>
      </c>
      <c r="H5961" s="1" t="s">
        <v>28</v>
      </c>
      <c r="I5961">
        <v>3</v>
      </c>
      <c r="J5961" s="1" t="str">
        <f>+VLOOKUP(bloques1a3[[#This Row],[respuesta]],respuestas.emociones[],2,0)</f>
        <v>sorpresa</v>
      </c>
      <c r="K5961" s="1">
        <f>+VLOOKUP(bloques1a3[[#This Row],[niño]],BD.niños[[Código]:[edad]],5,0)</f>
        <v>10</v>
      </c>
      <c r="L5961" s="1">
        <f>+IF(bloques1a3[[#This Row],[correcta]]=bloques1a3[[#This Row],[respuesta]],1,0)</f>
        <v>0</v>
      </c>
      <c r="M5961" s="1">
        <f>+IF(bloques1a3[[#This Row],[Sexo]]="F",1,0)</f>
        <v>0</v>
      </c>
    </row>
    <row r="5962" spans="1:13" x14ac:dyDescent="0.55000000000000004">
      <c r="A5962">
        <v>37</v>
      </c>
      <c r="B5962" s="1" t="s">
        <v>574</v>
      </c>
      <c r="C5962" s="1" t="s">
        <v>2</v>
      </c>
      <c r="D5962">
        <v>1</v>
      </c>
      <c r="E5962" s="1" t="s">
        <v>372</v>
      </c>
      <c r="F5962">
        <v>1</v>
      </c>
      <c r="G5962" s="1" t="s">
        <v>377</v>
      </c>
      <c r="H5962" s="1" t="s">
        <v>28</v>
      </c>
      <c r="I5962">
        <v>3</v>
      </c>
      <c r="J5962" s="1" t="str">
        <f>+VLOOKUP(bloques1a3[[#This Row],[respuesta]],respuestas.emociones[],2,0)</f>
        <v>neutra</v>
      </c>
      <c r="K5962" s="1">
        <f>+VLOOKUP(bloques1a3[[#This Row],[niño]],BD.niños[[Código]:[edad]],5,0)</f>
        <v>9</v>
      </c>
      <c r="L5962" s="1">
        <f>+IF(bloques1a3[[#This Row],[correcta]]=bloques1a3[[#This Row],[respuesta]],1,0)</f>
        <v>1</v>
      </c>
      <c r="M5962" s="1">
        <f>+IF(bloques1a3[[#This Row],[Sexo]]="F",1,0)</f>
        <v>0</v>
      </c>
    </row>
    <row r="5963" spans="1:13" x14ac:dyDescent="0.55000000000000004">
      <c r="A5963">
        <v>37</v>
      </c>
      <c r="B5963" s="1" t="s">
        <v>574</v>
      </c>
      <c r="C5963" s="1" t="s">
        <v>2</v>
      </c>
      <c r="D5963">
        <v>1</v>
      </c>
      <c r="E5963" s="1" t="s">
        <v>337</v>
      </c>
      <c r="F5963">
        <v>6</v>
      </c>
      <c r="G5963" s="1" t="s">
        <v>376</v>
      </c>
      <c r="H5963" s="1" t="s">
        <v>28</v>
      </c>
      <c r="I5963">
        <v>3</v>
      </c>
      <c r="J5963" s="1" t="str">
        <f>+VLOOKUP(bloques1a3[[#This Row],[respuesta]],respuestas.emociones[],2,0)</f>
        <v>sorpresa</v>
      </c>
      <c r="K5963" s="1">
        <f>+VLOOKUP(bloques1a3[[#This Row],[niño]],BD.niños[[Código]:[edad]],5,0)</f>
        <v>8</v>
      </c>
      <c r="L5963" s="1">
        <f>+IF(bloques1a3[[#This Row],[correcta]]=bloques1a3[[#This Row],[respuesta]],1,0)</f>
        <v>0</v>
      </c>
      <c r="M5963" s="1">
        <f>+IF(bloques1a3[[#This Row],[Sexo]]="F",1,0)</f>
        <v>0</v>
      </c>
    </row>
    <row r="5964" spans="1:13" x14ac:dyDescent="0.55000000000000004">
      <c r="A5964">
        <v>37</v>
      </c>
      <c r="B5964" s="1" t="s">
        <v>574</v>
      </c>
      <c r="C5964" s="1" t="s">
        <v>2</v>
      </c>
      <c r="D5964">
        <v>1</v>
      </c>
      <c r="E5964" s="1" t="s">
        <v>341</v>
      </c>
      <c r="F5964">
        <v>1</v>
      </c>
      <c r="G5964" s="1" t="s">
        <v>376</v>
      </c>
      <c r="H5964" s="1" t="s">
        <v>29</v>
      </c>
      <c r="I5964">
        <v>3</v>
      </c>
      <c r="J5964" s="1" t="str">
        <f>+VLOOKUP(bloques1a3[[#This Row],[respuesta]],respuestas.emociones[],2,0)</f>
        <v>neutra</v>
      </c>
      <c r="K5964" s="1">
        <f>+VLOOKUP(bloques1a3[[#This Row],[niño]],BD.niños[[Código]:[edad]],5,0)</f>
        <v>8</v>
      </c>
      <c r="L5964" s="1">
        <f>+IF(bloques1a3[[#This Row],[correcta]]=bloques1a3[[#This Row],[respuesta]],1,0)</f>
        <v>1</v>
      </c>
      <c r="M5964" s="1">
        <f>+IF(bloques1a3[[#This Row],[Sexo]]="F",1,0)</f>
        <v>1</v>
      </c>
    </row>
    <row r="5965" spans="1:13" x14ac:dyDescent="0.55000000000000004">
      <c r="A5965">
        <v>37</v>
      </c>
      <c r="B5965" s="1" t="s">
        <v>574</v>
      </c>
      <c r="C5965" s="1" t="s">
        <v>2</v>
      </c>
      <c r="D5965">
        <v>1</v>
      </c>
      <c r="E5965" s="1" t="s">
        <v>344</v>
      </c>
      <c r="F5965">
        <v>1</v>
      </c>
      <c r="G5965" s="1" t="s">
        <v>375</v>
      </c>
      <c r="H5965" s="1" t="s">
        <v>29</v>
      </c>
      <c r="I5965">
        <v>3</v>
      </c>
      <c r="J5965" s="1" t="str">
        <f>+VLOOKUP(bloques1a3[[#This Row],[respuesta]],respuestas.emociones[],2,0)</f>
        <v>neutra</v>
      </c>
      <c r="K5965" s="1">
        <f>+VLOOKUP(bloques1a3[[#This Row],[niño]],BD.niños[[Código]:[edad]],5,0)</f>
        <v>6</v>
      </c>
      <c r="L5965" s="1">
        <f>+IF(bloques1a3[[#This Row],[correcta]]=bloques1a3[[#This Row],[respuesta]],1,0)</f>
        <v>1</v>
      </c>
      <c r="M5965" s="1">
        <f>+IF(bloques1a3[[#This Row],[Sexo]]="F",1,0)</f>
        <v>1</v>
      </c>
    </row>
    <row r="5966" spans="1:13" x14ac:dyDescent="0.55000000000000004">
      <c r="A5966">
        <v>37</v>
      </c>
      <c r="B5966" s="1" t="s">
        <v>574</v>
      </c>
      <c r="C5966" s="1" t="s">
        <v>2</v>
      </c>
      <c r="D5966">
        <v>1</v>
      </c>
      <c r="E5966" s="1" t="s">
        <v>348</v>
      </c>
      <c r="F5966">
        <v>1</v>
      </c>
      <c r="G5966" s="1" t="s">
        <v>375</v>
      </c>
      <c r="H5966" s="1" t="s">
        <v>28</v>
      </c>
      <c r="I5966">
        <v>3</v>
      </c>
      <c r="J5966" s="1" t="str">
        <f>+VLOOKUP(bloques1a3[[#This Row],[respuesta]],respuestas.emociones[],2,0)</f>
        <v>neutra</v>
      </c>
      <c r="K5966" s="1">
        <f>+VLOOKUP(bloques1a3[[#This Row],[niño]],BD.niños[[Código]:[edad]],5,0)</f>
        <v>6</v>
      </c>
      <c r="L5966" s="1">
        <f>+IF(bloques1a3[[#This Row],[correcta]]=bloques1a3[[#This Row],[respuesta]],1,0)</f>
        <v>1</v>
      </c>
      <c r="M5966" s="1">
        <f>+IF(bloques1a3[[#This Row],[Sexo]]="F",1,0)</f>
        <v>0</v>
      </c>
    </row>
    <row r="5967" spans="1:13" x14ac:dyDescent="0.55000000000000004">
      <c r="A5967">
        <v>38</v>
      </c>
      <c r="B5967" s="1" t="s">
        <v>575</v>
      </c>
      <c r="C5967" s="1" t="s">
        <v>5</v>
      </c>
      <c r="D5967">
        <v>6</v>
      </c>
      <c r="E5967" s="1" t="s">
        <v>89</v>
      </c>
      <c r="F5967">
        <v>6</v>
      </c>
      <c r="G5967" s="1" t="s">
        <v>377</v>
      </c>
      <c r="H5967" s="1" t="s">
        <v>29</v>
      </c>
      <c r="I5967">
        <v>3</v>
      </c>
      <c r="J5967" s="1" t="str">
        <f>+VLOOKUP(bloques1a3[[#This Row],[respuesta]],respuestas.emociones[],2,0)</f>
        <v>sorpresa</v>
      </c>
      <c r="K5967" s="1">
        <f>+VLOOKUP(bloques1a3[[#This Row],[niño]],BD.niños[[Código]:[edad]],5,0)</f>
        <v>10</v>
      </c>
      <c r="L5967" s="1">
        <f>+IF(bloques1a3[[#This Row],[correcta]]=bloques1a3[[#This Row],[respuesta]],1,0)</f>
        <v>1</v>
      </c>
      <c r="M5967" s="1">
        <f>+IF(bloques1a3[[#This Row],[Sexo]]="F",1,0)</f>
        <v>1</v>
      </c>
    </row>
    <row r="5968" spans="1:13" x14ac:dyDescent="0.55000000000000004">
      <c r="A5968">
        <v>38</v>
      </c>
      <c r="B5968" s="1" t="s">
        <v>575</v>
      </c>
      <c r="C5968" s="1" t="s">
        <v>5</v>
      </c>
      <c r="D5968">
        <v>6</v>
      </c>
      <c r="E5968" s="1" t="s">
        <v>93</v>
      </c>
      <c r="F5968">
        <v>6</v>
      </c>
      <c r="G5968" s="1" t="s">
        <v>377</v>
      </c>
      <c r="H5968" s="1" t="s">
        <v>29</v>
      </c>
      <c r="I5968">
        <v>3</v>
      </c>
      <c r="J5968" s="1" t="str">
        <f>+VLOOKUP(bloques1a3[[#This Row],[respuesta]],respuestas.emociones[],2,0)</f>
        <v>sorpresa</v>
      </c>
      <c r="K5968" s="1">
        <f>+VLOOKUP(bloques1a3[[#This Row],[niño]],BD.niños[[Código]:[edad]],5,0)</f>
        <v>10</v>
      </c>
      <c r="L5968" s="1">
        <f>+IF(bloques1a3[[#This Row],[correcta]]=bloques1a3[[#This Row],[respuesta]],1,0)</f>
        <v>1</v>
      </c>
      <c r="M5968" s="1">
        <f>+IF(bloques1a3[[#This Row],[Sexo]]="F",1,0)</f>
        <v>1</v>
      </c>
    </row>
    <row r="5969" spans="1:13" x14ac:dyDescent="0.55000000000000004">
      <c r="A5969">
        <v>38</v>
      </c>
      <c r="B5969" s="1" t="s">
        <v>575</v>
      </c>
      <c r="C5969" s="1" t="s">
        <v>5</v>
      </c>
      <c r="D5969">
        <v>6</v>
      </c>
      <c r="E5969" s="1" t="s">
        <v>97</v>
      </c>
      <c r="F5969">
        <v>5</v>
      </c>
      <c r="G5969" s="1" t="s">
        <v>377</v>
      </c>
      <c r="H5969" s="1" t="s">
        <v>29</v>
      </c>
      <c r="I5969">
        <v>3</v>
      </c>
      <c r="J5969" s="1" t="str">
        <f>+VLOOKUP(bloques1a3[[#This Row],[respuesta]],respuestas.emociones[],2,0)</f>
        <v>miedo</v>
      </c>
      <c r="K5969" s="1">
        <f>+VLOOKUP(bloques1a3[[#This Row],[niño]],BD.niños[[Código]:[edad]],5,0)</f>
        <v>10</v>
      </c>
      <c r="L5969" s="1">
        <f>+IF(bloques1a3[[#This Row],[correcta]]=bloques1a3[[#This Row],[respuesta]],1,0)</f>
        <v>0</v>
      </c>
      <c r="M5969" s="1">
        <f>+IF(bloques1a3[[#This Row],[Sexo]]="F",1,0)</f>
        <v>1</v>
      </c>
    </row>
    <row r="5970" spans="1:13" x14ac:dyDescent="0.55000000000000004">
      <c r="A5970">
        <v>38</v>
      </c>
      <c r="B5970" s="1" t="s">
        <v>575</v>
      </c>
      <c r="C5970" s="1" t="s">
        <v>5</v>
      </c>
      <c r="D5970">
        <v>6</v>
      </c>
      <c r="E5970" s="1" t="s">
        <v>101</v>
      </c>
      <c r="F5970">
        <v>6</v>
      </c>
      <c r="G5970" s="1" t="s">
        <v>377</v>
      </c>
      <c r="H5970" s="1" t="s">
        <v>29</v>
      </c>
      <c r="I5970">
        <v>3</v>
      </c>
      <c r="J5970" s="1" t="str">
        <f>+VLOOKUP(bloques1a3[[#This Row],[respuesta]],respuestas.emociones[],2,0)</f>
        <v>sorpresa</v>
      </c>
      <c r="K5970" s="1">
        <f>+VLOOKUP(bloques1a3[[#This Row],[niño]],BD.niños[[Código]:[edad]],5,0)</f>
        <v>10</v>
      </c>
      <c r="L5970" s="1">
        <f>+IF(bloques1a3[[#This Row],[correcta]]=bloques1a3[[#This Row],[respuesta]],1,0)</f>
        <v>1</v>
      </c>
      <c r="M5970" s="1">
        <f>+IF(bloques1a3[[#This Row],[Sexo]]="F",1,0)</f>
        <v>1</v>
      </c>
    </row>
    <row r="5971" spans="1:13" x14ac:dyDescent="0.55000000000000004">
      <c r="A5971">
        <v>38</v>
      </c>
      <c r="B5971" s="1" t="s">
        <v>575</v>
      </c>
      <c r="C5971" s="1" t="s">
        <v>5</v>
      </c>
      <c r="D5971">
        <v>6</v>
      </c>
      <c r="E5971" s="1" t="s">
        <v>150</v>
      </c>
      <c r="F5971">
        <v>6</v>
      </c>
      <c r="G5971" s="1" t="s">
        <v>375</v>
      </c>
      <c r="H5971" s="1" t="s">
        <v>29</v>
      </c>
      <c r="I5971">
        <v>3</v>
      </c>
      <c r="J5971" s="1" t="str">
        <f>+VLOOKUP(bloques1a3[[#This Row],[respuesta]],respuestas.emociones[],2,0)</f>
        <v>sorpresa</v>
      </c>
      <c r="K5971" s="1">
        <f>+VLOOKUP(bloques1a3[[#This Row],[niño]],BD.niños[[Código]:[edad]],5,0)</f>
        <v>6</v>
      </c>
      <c r="L5971" s="1">
        <f>+IF(bloques1a3[[#This Row],[correcta]]=bloques1a3[[#This Row],[respuesta]],1,0)</f>
        <v>1</v>
      </c>
      <c r="M5971" s="1">
        <f>+IF(bloques1a3[[#This Row],[Sexo]]="F",1,0)</f>
        <v>1</v>
      </c>
    </row>
    <row r="5972" spans="1:13" x14ac:dyDescent="0.55000000000000004">
      <c r="A5972">
        <v>38</v>
      </c>
      <c r="B5972" s="1" t="s">
        <v>575</v>
      </c>
      <c r="C5972" s="1" t="s">
        <v>5</v>
      </c>
      <c r="D5972">
        <v>6</v>
      </c>
      <c r="E5972" s="1" t="s">
        <v>153</v>
      </c>
      <c r="F5972">
        <v>6</v>
      </c>
      <c r="G5972" s="1" t="s">
        <v>376</v>
      </c>
      <c r="H5972" s="1" t="s">
        <v>28</v>
      </c>
      <c r="I5972">
        <v>3</v>
      </c>
      <c r="J5972" s="1" t="str">
        <f>+VLOOKUP(bloques1a3[[#This Row],[respuesta]],respuestas.emociones[],2,0)</f>
        <v>sorpresa</v>
      </c>
      <c r="K5972" s="1">
        <f>+VLOOKUP(bloques1a3[[#This Row],[niño]],BD.niños[[Código]:[edad]],5,0)</f>
        <v>7</v>
      </c>
      <c r="L5972" s="1">
        <f>+IF(bloques1a3[[#This Row],[correcta]]=bloques1a3[[#This Row],[respuesta]],1,0)</f>
        <v>1</v>
      </c>
      <c r="M5972" s="1">
        <f>+IF(bloques1a3[[#This Row],[Sexo]]="F",1,0)</f>
        <v>0</v>
      </c>
    </row>
    <row r="5973" spans="1:13" x14ac:dyDescent="0.55000000000000004">
      <c r="A5973">
        <v>38</v>
      </c>
      <c r="B5973" s="1" t="s">
        <v>575</v>
      </c>
      <c r="C5973" s="1" t="s">
        <v>5</v>
      </c>
      <c r="D5973">
        <v>6</v>
      </c>
      <c r="E5973" s="1" t="s">
        <v>157</v>
      </c>
      <c r="F5973">
        <v>5</v>
      </c>
      <c r="G5973" s="1" t="s">
        <v>376</v>
      </c>
      <c r="H5973" s="1" t="s">
        <v>28</v>
      </c>
      <c r="I5973">
        <v>3</v>
      </c>
      <c r="J5973" s="1" t="str">
        <f>+VLOOKUP(bloques1a3[[#This Row],[respuesta]],respuestas.emociones[],2,0)</f>
        <v>miedo</v>
      </c>
      <c r="K5973" s="1">
        <f>+VLOOKUP(bloques1a3[[#This Row],[niño]],BD.niños[[Código]:[edad]],5,0)</f>
        <v>7</v>
      </c>
      <c r="L5973" s="1">
        <f>+IF(bloques1a3[[#This Row],[correcta]]=bloques1a3[[#This Row],[respuesta]],1,0)</f>
        <v>0</v>
      </c>
      <c r="M5973" s="1">
        <f>+IF(bloques1a3[[#This Row],[Sexo]]="F",1,0)</f>
        <v>0</v>
      </c>
    </row>
    <row r="5974" spans="1:13" x14ac:dyDescent="0.55000000000000004">
      <c r="A5974">
        <v>38</v>
      </c>
      <c r="B5974" s="1" t="s">
        <v>575</v>
      </c>
      <c r="C5974" s="1" t="s">
        <v>5</v>
      </c>
      <c r="D5974">
        <v>6</v>
      </c>
      <c r="E5974" s="1" t="s">
        <v>164</v>
      </c>
      <c r="F5974">
        <v>6</v>
      </c>
      <c r="G5974" s="1" t="s">
        <v>375</v>
      </c>
      <c r="H5974" s="1" t="s">
        <v>28</v>
      </c>
      <c r="I5974">
        <v>3</v>
      </c>
      <c r="J5974" s="1" t="str">
        <f>+VLOOKUP(bloques1a3[[#This Row],[respuesta]],respuestas.emociones[],2,0)</f>
        <v>sorpresa</v>
      </c>
      <c r="K5974" s="1">
        <f>+VLOOKUP(bloques1a3[[#This Row],[niño]],BD.niños[[Código]:[edad]],5,0)</f>
        <v>6</v>
      </c>
      <c r="L5974" s="1">
        <f>+IF(bloques1a3[[#This Row],[correcta]]=bloques1a3[[#This Row],[respuesta]],1,0)</f>
        <v>1</v>
      </c>
      <c r="M5974" s="1">
        <f>+IF(bloques1a3[[#This Row],[Sexo]]="F",1,0)</f>
        <v>0</v>
      </c>
    </row>
    <row r="5975" spans="1:13" x14ac:dyDescent="0.55000000000000004">
      <c r="A5975">
        <v>38</v>
      </c>
      <c r="B5975" s="1" t="s">
        <v>575</v>
      </c>
      <c r="C5975" s="1" t="s">
        <v>5</v>
      </c>
      <c r="D5975">
        <v>6</v>
      </c>
      <c r="E5975" s="1" t="s">
        <v>165</v>
      </c>
      <c r="F5975">
        <v>6</v>
      </c>
      <c r="G5975" s="1" t="s">
        <v>375</v>
      </c>
      <c r="H5975" s="1" t="s">
        <v>28</v>
      </c>
      <c r="I5975">
        <v>3</v>
      </c>
      <c r="J5975" s="1" t="str">
        <f>+VLOOKUP(bloques1a3[[#This Row],[respuesta]],respuestas.emociones[],2,0)</f>
        <v>sorpresa</v>
      </c>
      <c r="K5975" s="1">
        <f>+VLOOKUP(bloques1a3[[#This Row],[niño]],BD.niños[[Código]:[edad]],5,0)</f>
        <v>5</v>
      </c>
      <c r="L5975" s="1">
        <f>+IF(bloques1a3[[#This Row],[correcta]]=bloques1a3[[#This Row],[respuesta]],1,0)</f>
        <v>1</v>
      </c>
      <c r="M5975" s="1">
        <f>+IF(bloques1a3[[#This Row],[Sexo]]="F",1,0)</f>
        <v>0</v>
      </c>
    </row>
    <row r="5976" spans="1:13" x14ac:dyDescent="0.55000000000000004">
      <c r="A5976">
        <v>38</v>
      </c>
      <c r="B5976" s="1" t="s">
        <v>575</v>
      </c>
      <c r="C5976" s="1" t="s">
        <v>5</v>
      </c>
      <c r="D5976">
        <v>6</v>
      </c>
      <c r="E5976" s="1" t="s">
        <v>168</v>
      </c>
      <c r="F5976">
        <v>6</v>
      </c>
      <c r="G5976" s="1" t="s">
        <v>376</v>
      </c>
      <c r="H5976" s="1" t="s">
        <v>29</v>
      </c>
      <c r="I5976">
        <v>3</v>
      </c>
      <c r="J5976" s="1" t="str">
        <f>+VLOOKUP(bloques1a3[[#This Row],[respuesta]],respuestas.emociones[],2,0)</f>
        <v>sorpresa</v>
      </c>
      <c r="K5976" s="1">
        <f>+VLOOKUP(bloques1a3[[#This Row],[niño]],BD.niños[[Código]:[edad]],5,0)</f>
        <v>7</v>
      </c>
      <c r="L5976" s="1">
        <f>+IF(bloques1a3[[#This Row],[correcta]]=bloques1a3[[#This Row],[respuesta]],1,0)</f>
        <v>1</v>
      </c>
      <c r="M5976" s="1">
        <f>+IF(bloques1a3[[#This Row],[Sexo]]="F",1,0)</f>
        <v>1</v>
      </c>
    </row>
    <row r="5977" spans="1:13" x14ac:dyDescent="0.55000000000000004">
      <c r="A5977">
        <v>38</v>
      </c>
      <c r="B5977" s="1" t="s">
        <v>575</v>
      </c>
      <c r="C5977" s="1" t="s">
        <v>5</v>
      </c>
      <c r="D5977">
        <v>6</v>
      </c>
      <c r="E5977" s="1" t="s">
        <v>172</v>
      </c>
      <c r="F5977">
        <v>6</v>
      </c>
      <c r="G5977" s="1" t="s">
        <v>376</v>
      </c>
      <c r="H5977" s="1" t="s">
        <v>29</v>
      </c>
      <c r="I5977">
        <v>3</v>
      </c>
      <c r="J5977" s="1" t="str">
        <f>+VLOOKUP(bloques1a3[[#This Row],[respuesta]],respuestas.emociones[],2,0)</f>
        <v>sorpresa</v>
      </c>
      <c r="K5977" s="1">
        <f>+VLOOKUP(bloques1a3[[#This Row],[niño]],BD.niños[[Código]:[edad]],5,0)</f>
        <v>8</v>
      </c>
      <c r="L5977" s="1">
        <f>+IF(bloques1a3[[#This Row],[correcta]]=bloques1a3[[#This Row],[respuesta]],1,0)</f>
        <v>1</v>
      </c>
      <c r="M5977" s="1">
        <f>+IF(bloques1a3[[#This Row],[Sexo]]="F",1,0)</f>
        <v>1</v>
      </c>
    </row>
    <row r="5978" spans="1:13" x14ac:dyDescent="0.55000000000000004">
      <c r="A5978">
        <v>38</v>
      </c>
      <c r="B5978" s="1" t="s">
        <v>575</v>
      </c>
      <c r="C5978" s="1" t="s">
        <v>5</v>
      </c>
      <c r="D5978">
        <v>6</v>
      </c>
      <c r="E5978" s="1" t="s">
        <v>176</v>
      </c>
      <c r="F5978">
        <v>6</v>
      </c>
      <c r="G5978" s="1" t="s">
        <v>375</v>
      </c>
      <c r="H5978" s="1" t="s">
        <v>29</v>
      </c>
      <c r="I5978">
        <v>3</v>
      </c>
      <c r="J5978" s="1" t="str">
        <f>+VLOOKUP(bloques1a3[[#This Row],[respuesta]],respuestas.emociones[],2,0)</f>
        <v>sorpresa</v>
      </c>
      <c r="K5978" s="1">
        <f>+VLOOKUP(bloques1a3[[#This Row],[niño]],BD.niños[[Código]:[edad]],5,0)</f>
        <v>5</v>
      </c>
      <c r="L5978" s="1">
        <f>+IF(bloques1a3[[#This Row],[correcta]]=bloques1a3[[#This Row],[respuesta]],1,0)</f>
        <v>1</v>
      </c>
      <c r="M5978" s="1">
        <f>+IF(bloques1a3[[#This Row],[Sexo]]="F",1,0)</f>
        <v>1</v>
      </c>
    </row>
    <row r="5979" spans="1:13" x14ac:dyDescent="0.55000000000000004">
      <c r="A5979">
        <v>38</v>
      </c>
      <c r="B5979" s="1" t="s">
        <v>575</v>
      </c>
      <c r="C5979" s="1" t="s">
        <v>5</v>
      </c>
      <c r="D5979">
        <v>6</v>
      </c>
      <c r="E5979" s="1" t="s">
        <v>180</v>
      </c>
      <c r="F5979">
        <v>6</v>
      </c>
      <c r="G5979" s="1" t="s">
        <v>376</v>
      </c>
      <c r="H5979" s="1" t="s">
        <v>29</v>
      </c>
      <c r="I5979">
        <v>3</v>
      </c>
      <c r="J5979" s="1" t="str">
        <f>+VLOOKUP(bloques1a3[[#This Row],[respuesta]],respuestas.emociones[],2,0)</f>
        <v>sorpresa</v>
      </c>
      <c r="K5979" s="1">
        <f>+VLOOKUP(bloques1a3[[#This Row],[niño]],BD.niños[[Código]:[edad]],5,0)</f>
        <v>8</v>
      </c>
      <c r="L5979" s="1">
        <f>+IF(bloques1a3[[#This Row],[correcta]]=bloques1a3[[#This Row],[respuesta]],1,0)</f>
        <v>1</v>
      </c>
      <c r="M5979" s="1">
        <f>+IF(bloques1a3[[#This Row],[Sexo]]="F",1,0)</f>
        <v>1</v>
      </c>
    </row>
    <row r="5980" spans="1:13" x14ac:dyDescent="0.55000000000000004">
      <c r="A5980">
        <v>38</v>
      </c>
      <c r="B5980" s="1" t="s">
        <v>575</v>
      </c>
      <c r="C5980" s="1" t="s">
        <v>5</v>
      </c>
      <c r="D5980">
        <v>6</v>
      </c>
      <c r="E5980" s="1" t="s">
        <v>234</v>
      </c>
      <c r="F5980">
        <v>7</v>
      </c>
      <c r="G5980" s="1" t="s">
        <v>377</v>
      </c>
      <c r="H5980" s="1" t="s">
        <v>28</v>
      </c>
      <c r="I5980">
        <v>3</v>
      </c>
      <c r="J5980" s="1" t="str">
        <f>+VLOOKUP(bloques1a3[[#This Row],[respuesta]],respuestas.emociones[],2,0)</f>
        <v>asco</v>
      </c>
      <c r="K5980" s="1">
        <f>+VLOOKUP(bloques1a3[[#This Row],[niño]],BD.niños[[Código]:[edad]],5,0)</f>
        <v>10</v>
      </c>
      <c r="L5980" s="1">
        <f>+IF(bloques1a3[[#This Row],[correcta]]=bloques1a3[[#This Row],[respuesta]],1,0)</f>
        <v>0</v>
      </c>
      <c r="M5980" s="1">
        <f>+IF(bloques1a3[[#This Row],[Sexo]]="F",1,0)</f>
        <v>0</v>
      </c>
    </row>
    <row r="5981" spans="1:13" x14ac:dyDescent="0.55000000000000004">
      <c r="A5981">
        <v>38</v>
      </c>
      <c r="B5981" s="1" t="s">
        <v>575</v>
      </c>
      <c r="C5981" s="1" t="s">
        <v>5</v>
      </c>
      <c r="D5981">
        <v>6</v>
      </c>
      <c r="E5981" s="1" t="s">
        <v>238</v>
      </c>
      <c r="F5981">
        <v>6</v>
      </c>
      <c r="G5981" s="1" t="s">
        <v>377</v>
      </c>
      <c r="H5981" s="1" t="s">
        <v>28</v>
      </c>
      <c r="I5981">
        <v>3</v>
      </c>
      <c r="J5981" s="1" t="str">
        <f>+VLOOKUP(bloques1a3[[#This Row],[respuesta]],respuestas.emociones[],2,0)</f>
        <v>sorpresa</v>
      </c>
      <c r="K5981" s="1">
        <f>+VLOOKUP(bloques1a3[[#This Row],[niño]],BD.niños[[Código]:[edad]],5,0)</f>
        <v>10</v>
      </c>
      <c r="L5981" s="1">
        <f>+IF(bloques1a3[[#This Row],[correcta]]=bloques1a3[[#This Row],[respuesta]],1,0)</f>
        <v>1</v>
      </c>
      <c r="M5981" s="1">
        <f>+IF(bloques1a3[[#This Row],[Sexo]]="F",1,0)</f>
        <v>0</v>
      </c>
    </row>
    <row r="5982" spans="1:13" x14ac:dyDescent="0.55000000000000004">
      <c r="A5982">
        <v>38</v>
      </c>
      <c r="B5982" s="1" t="s">
        <v>575</v>
      </c>
      <c r="C5982" s="1" t="s">
        <v>5</v>
      </c>
      <c r="D5982">
        <v>6</v>
      </c>
      <c r="E5982" s="1" t="s">
        <v>241</v>
      </c>
      <c r="F5982">
        <v>6</v>
      </c>
      <c r="G5982" s="1" t="s">
        <v>377</v>
      </c>
      <c r="H5982" s="1" t="s">
        <v>29</v>
      </c>
      <c r="I5982">
        <v>3</v>
      </c>
      <c r="J5982" s="1" t="str">
        <f>+VLOOKUP(bloques1a3[[#This Row],[respuesta]],respuestas.emociones[],2,0)</f>
        <v>sorpresa</v>
      </c>
      <c r="K5982" s="1">
        <f>+VLOOKUP(bloques1a3[[#This Row],[niño]],BD.niños[[Código]:[edad]],5,0)</f>
        <v>10</v>
      </c>
      <c r="L5982" s="1">
        <f>+IF(bloques1a3[[#This Row],[correcta]]=bloques1a3[[#This Row],[respuesta]],1,0)</f>
        <v>1</v>
      </c>
      <c r="M5982" s="1">
        <f>+IF(bloques1a3[[#This Row],[Sexo]]="F",1,0)</f>
        <v>1</v>
      </c>
    </row>
    <row r="5983" spans="1:13" x14ac:dyDescent="0.55000000000000004">
      <c r="A5983">
        <v>38</v>
      </c>
      <c r="B5983" s="1" t="s">
        <v>575</v>
      </c>
      <c r="C5983" s="1" t="s">
        <v>5</v>
      </c>
      <c r="D5983">
        <v>6</v>
      </c>
      <c r="E5983" s="1" t="s">
        <v>245</v>
      </c>
      <c r="F5983">
        <v>6</v>
      </c>
      <c r="G5983" s="1" t="s">
        <v>376</v>
      </c>
      <c r="H5983" s="1" t="s">
        <v>28</v>
      </c>
      <c r="I5983">
        <v>3</v>
      </c>
      <c r="J5983" s="1" t="str">
        <f>+VLOOKUP(bloques1a3[[#This Row],[respuesta]],respuestas.emociones[],2,0)</f>
        <v>sorpresa</v>
      </c>
      <c r="K5983" s="1">
        <f>+VLOOKUP(bloques1a3[[#This Row],[niño]],BD.niños[[Código]:[edad]],5,0)</f>
        <v>8</v>
      </c>
      <c r="L5983" s="1">
        <f>+IF(bloques1a3[[#This Row],[correcta]]=bloques1a3[[#This Row],[respuesta]],1,0)</f>
        <v>1</v>
      </c>
      <c r="M5983" s="1">
        <f>+IF(bloques1a3[[#This Row],[Sexo]]="F",1,0)</f>
        <v>0</v>
      </c>
    </row>
    <row r="5984" spans="1:13" x14ac:dyDescent="0.55000000000000004">
      <c r="A5984">
        <v>38</v>
      </c>
      <c r="B5984" s="1" t="s">
        <v>575</v>
      </c>
      <c r="C5984" s="1" t="s">
        <v>5</v>
      </c>
      <c r="D5984">
        <v>6</v>
      </c>
      <c r="E5984" s="1" t="s">
        <v>249</v>
      </c>
      <c r="F5984">
        <v>6</v>
      </c>
      <c r="G5984" s="1" t="s">
        <v>375</v>
      </c>
      <c r="H5984" s="1" t="s">
        <v>28</v>
      </c>
      <c r="I5984">
        <v>3</v>
      </c>
      <c r="J5984" s="1" t="str">
        <f>+VLOOKUP(bloques1a3[[#This Row],[respuesta]],respuestas.emociones[],2,0)</f>
        <v>sorpresa</v>
      </c>
      <c r="K5984" s="1">
        <f>+VLOOKUP(bloques1a3[[#This Row],[niño]],BD.niños[[Código]:[edad]],5,0)</f>
        <v>6</v>
      </c>
      <c r="L5984" s="1">
        <f>+IF(bloques1a3[[#This Row],[correcta]]=bloques1a3[[#This Row],[respuesta]],1,0)</f>
        <v>1</v>
      </c>
      <c r="M5984" s="1">
        <f>+IF(bloques1a3[[#This Row],[Sexo]]="F",1,0)</f>
        <v>0</v>
      </c>
    </row>
    <row r="5985" spans="1:13" x14ac:dyDescent="0.55000000000000004">
      <c r="A5985">
        <v>38</v>
      </c>
      <c r="B5985" s="1" t="s">
        <v>575</v>
      </c>
      <c r="C5985" s="1" t="s">
        <v>5</v>
      </c>
      <c r="D5985">
        <v>6</v>
      </c>
      <c r="E5985" s="1" t="s">
        <v>253</v>
      </c>
      <c r="F5985">
        <v>6</v>
      </c>
      <c r="G5985" s="1" t="s">
        <v>376</v>
      </c>
      <c r="H5985" s="1" t="s">
        <v>28</v>
      </c>
      <c r="I5985">
        <v>3</v>
      </c>
      <c r="J5985" s="1" t="str">
        <f>+VLOOKUP(bloques1a3[[#This Row],[respuesta]],respuestas.emociones[],2,0)</f>
        <v>sorpresa</v>
      </c>
      <c r="K5985" s="1">
        <f>+VLOOKUP(bloques1a3[[#This Row],[niño]],BD.niños[[Código]:[edad]],5,0)</f>
        <v>7</v>
      </c>
      <c r="L5985" s="1">
        <f>+IF(bloques1a3[[#This Row],[correcta]]=bloques1a3[[#This Row],[respuesta]],1,0)</f>
        <v>1</v>
      </c>
      <c r="M5985" s="1">
        <f>+IF(bloques1a3[[#This Row],[Sexo]]="F",1,0)</f>
        <v>0</v>
      </c>
    </row>
    <row r="5986" spans="1:13" x14ac:dyDescent="0.55000000000000004">
      <c r="A5986">
        <v>38</v>
      </c>
      <c r="B5986" s="1" t="s">
        <v>575</v>
      </c>
      <c r="C5986" s="1" t="s">
        <v>5</v>
      </c>
      <c r="D5986">
        <v>6</v>
      </c>
      <c r="E5986" s="1" t="s">
        <v>257</v>
      </c>
      <c r="F5986">
        <v>6</v>
      </c>
      <c r="G5986" s="1" t="s">
        <v>376</v>
      </c>
      <c r="H5986" s="1" t="s">
        <v>28</v>
      </c>
      <c r="I5986">
        <v>3</v>
      </c>
      <c r="J5986" s="1" t="str">
        <f>+VLOOKUP(bloques1a3[[#This Row],[respuesta]],respuestas.emociones[],2,0)</f>
        <v>sorpresa</v>
      </c>
      <c r="K5986" s="1">
        <f>+VLOOKUP(bloques1a3[[#This Row],[niño]],BD.niños[[Código]:[edad]],5,0)</f>
        <v>8</v>
      </c>
      <c r="L5986" s="1">
        <f>+IF(bloques1a3[[#This Row],[correcta]]=bloques1a3[[#This Row],[respuesta]],1,0)</f>
        <v>1</v>
      </c>
      <c r="M5986" s="1">
        <f>+IF(bloques1a3[[#This Row],[Sexo]]="F",1,0)</f>
        <v>0</v>
      </c>
    </row>
    <row r="5987" spans="1:13" x14ac:dyDescent="0.55000000000000004">
      <c r="A5987">
        <v>38</v>
      </c>
      <c r="B5987" s="1" t="s">
        <v>575</v>
      </c>
      <c r="C5987" s="1" t="s">
        <v>5</v>
      </c>
      <c r="D5987">
        <v>6</v>
      </c>
      <c r="E5987" s="1" t="s">
        <v>299</v>
      </c>
      <c r="F5987">
        <v>6</v>
      </c>
      <c r="G5987" s="1" t="s">
        <v>376</v>
      </c>
      <c r="H5987" s="1" t="s">
        <v>28</v>
      </c>
      <c r="I5987">
        <v>3</v>
      </c>
      <c r="J5987" s="1" t="str">
        <f>+VLOOKUP(bloques1a3[[#This Row],[respuesta]],respuestas.emociones[],2,0)</f>
        <v>sorpresa</v>
      </c>
      <c r="K5987" s="1">
        <f>+VLOOKUP(bloques1a3[[#This Row],[niño]],BD.niños[[Código]:[edad]],5,0)</f>
        <v>8</v>
      </c>
      <c r="L5987" s="1">
        <f>+IF(bloques1a3[[#This Row],[correcta]]=bloques1a3[[#This Row],[respuesta]],1,0)</f>
        <v>1</v>
      </c>
      <c r="M5987" s="1">
        <f>+IF(bloques1a3[[#This Row],[Sexo]]="F",1,0)</f>
        <v>0</v>
      </c>
    </row>
    <row r="5988" spans="1:13" x14ac:dyDescent="0.55000000000000004">
      <c r="A5988">
        <v>38</v>
      </c>
      <c r="B5988" s="1" t="s">
        <v>575</v>
      </c>
      <c r="C5988" s="1" t="s">
        <v>5</v>
      </c>
      <c r="D5988">
        <v>6</v>
      </c>
      <c r="E5988" s="1" t="s">
        <v>301</v>
      </c>
      <c r="F5988">
        <v>6</v>
      </c>
      <c r="G5988" s="1" t="s">
        <v>375</v>
      </c>
      <c r="H5988" s="1" t="s">
        <v>28</v>
      </c>
      <c r="I5988">
        <v>3</v>
      </c>
      <c r="J5988" s="1" t="str">
        <f>+VLOOKUP(bloques1a3[[#This Row],[respuesta]],respuestas.emociones[],2,0)</f>
        <v>sorpresa</v>
      </c>
      <c r="K5988" s="1">
        <f>+VLOOKUP(bloques1a3[[#This Row],[niño]],BD.niños[[Código]:[edad]],5,0)</f>
        <v>5</v>
      </c>
      <c r="L5988" s="1">
        <f>+IF(bloques1a3[[#This Row],[correcta]]=bloques1a3[[#This Row],[respuesta]],1,0)</f>
        <v>1</v>
      </c>
      <c r="M5988" s="1">
        <f>+IF(bloques1a3[[#This Row],[Sexo]]="F",1,0)</f>
        <v>0</v>
      </c>
    </row>
    <row r="5989" spans="1:13" x14ac:dyDescent="0.55000000000000004">
      <c r="A5989">
        <v>38</v>
      </c>
      <c r="B5989" s="1" t="s">
        <v>575</v>
      </c>
      <c r="C5989" s="1" t="s">
        <v>5</v>
      </c>
      <c r="D5989">
        <v>6</v>
      </c>
      <c r="E5989" s="1" t="s">
        <v>305</v>
      </c>
      <c r="F5989">
        <v>6</v>
      </c>
      <c r="G5989" s="1" t="s">
        <v>376</v>
      </c>
      <c r="H5989" s="1" t="s">
        <v>28</v>
      </c>
      <c r="I5989">
        <v>3</v>
      </c>
      <c r="J5989" s="1" t="str">
        <f>+VLOOKUP(bloques1a3[[#This Row],[respuesta]],respuestas.emociones[],2,0)</f>
        <v>sorpresa</v>
      </c>
      <c r="K5989" s="1">
        <f>+VLOOKUP(bloques1a3[[#This Row],[niño]],BD.niños[[Código]:[edad]],5,0)</f>
        <v>8</v>
      </c>
      <c r="L5989" s="1">
        <f>+IF(bloques1a3[[#This Row],[correcta]]=bloques1a3[[#This Row],[respuesta]],1,0)</f>
        <v>1</v>
      </c>
      <c r="M5989" s="1">
        <f>+IF(bloques1a3[[#This Row],[Sexo]]="F",1,0)</f>
        <v>0</v>
      </c>
    </row>
    <row r="5990" spans="1:13" x14ac:dyDescent="0.55000000000000004">
      <c r="A5990">
        <v>38</v>
      </c>
      <c r="B5990" s="1" t="s">
        <v>575</v>
      </c>
      <c r="C5990" s="1" t="s">
        <v>5</v>
      </c>
      <c r="D5990">
        <v>6</v>
      </c>
      <c r="E5990" s="1" t="s">
        <v>308</v>
      </c>
      <c r="F5990">
        <v>6</v>
      </c>
      <c r="G5990" s="1" t="s">
        <v>377</v>
      </c>
      <c r="H5990" s="1" t="s">
        <v>28</v>
      </c>
      <c r="I5990">
        <v>3</v>
      </c>
      <c r="J5990" s="1" t="str">
        <f>+VLOOKUP(bloques1a3[[#This Row],[respuesta]],respuestas.emociones[],2,0)</f>
        <v>sorpresa</v>
      </c>
      <c r="K5990" s="1">
        <f>+VLOOKUP(bloques1a3[[#This Row],[niño]],BD.niños[[Código]:[edad]],5,0)</f>
        <v>9</v>
      </c>
      <c r="L5990" s="1">
        <f>+IF(bloques1a3[[#This Row],[correcta]]=bloques1a3[[#This Row],[respuesta]],1,0)</f>
        <v>1</v>
      </c>
      <c r="M5990" s="1">
        <f>+IF(bloques1a3[[#This Row],[Sexo]]="F",1,0)</f>
        <v>0</v>
      </c>
    </row>
    <row r="5991" spans="1:13" x14ac:dyDescent="0.55000000000000004">
      <c r="A5991">
        <v>38</v>
      </c>
      <c r="B5991" s="1" t="s">
        <v>575</v>
      </c>
      <c r="C5991" s="1" t="s">
        <v>5</v>
      </c>
      <c r="D5991">
        <v>6</v>
      </c>
      <c r="E5991" s="1" t="s">
        <v>311</v>
      </c>
      <c r="F5991">
        <v>6</v>
      </c>
      <c r="G5991" s="1" t="s">
        <v>377</v>
      </c>
      <c r="H5991" s="1" t="s">
        <v>28</v>
      </c>
      <c r="I5991">
        <v>3</v>
      </c>
      <c r="J5991" s="1" t="str">
        <f>+VLOOKUP(bloques1a3[[#This Row],[respuesta]],respuestas.emociones[],2,0)</f>
        <v>sorpresa</v>
      </c>
      <c r="K5991" s="1">
        <f>+VLOOKUP(bloques1a3[[#This Row],[niño]],BD.niños[[Código]:[edad]],5,0)</f>
        <v>10</v>
      </c>
      <c r="L5991" s="1">
        <f>+IF(bloques1a3[[#This Row],[correcta]]=bloques1a3[[#This Row],[respuesta]],1,0)</f>
        <v>1</v>
      </c>
      <c r="M5991" s="1">
        <f>+IF(bloques1a3[[#This Row],[Sexo]]="F",1,0)</f>
        <v>0</v>
      </c>
    </row>
    <row r="5992" spans="1:13" x14ac:dyDescent="0.55000000000000004">
      <c r="A5992">
        <v>38</v>
      </c>
      <c r="B5992" s="1" t="s">
        <v>575</v>
      </c>
      <c r="C5992" s="1" t="s">
        <v>5</v>
      </c>
      <c r="D5992">
        <v>6</v>
      </c>
      <c r="E5992" s="1" t="s">
        <v>314</v>
      </c>
      <c r="F5992">
        <v>6</v>
      </c>
      <c r="G5992" s="1" t="s">
        <v>377</v>
      </c>
      <c r="H5992" s="1" t="s">
        <v>28</v>
      </c>
      <c r="I5992">
        <v>3</v>
      </c>
      <c r="J5992" s="1" t="str">
        <f>+VLOOKUP(bloques1a3[[#This Row],[respuesta]],respuestas.emociones[],2,0)</f>
        <v>sorpresa</v>
      </c>
      <c r="K5992" s="1">
        <f>+VLOOKUP(bloques1a3[[#This Row],[niño]],BD.niños[[Código]:[edad]],5,0)</f>
        <v>10</v>
      </c>
      <c r="L5992" s="1">
        <f>+IF(bloques1a3[[#This Row],[correcta]]=bloques1a3[[#This Row],[respuesta]],1,0)</f>
        <v>1</v>
      </c>
      <c r="M5992" s="1">
        <f>+IF(bloques1a3[[#This Row],[Sexo]]="F",1,0)</f>
        <v>0</v>
      </c>
    </row>
    <row r="5993" spans="1:13" x14ac:dyDescent="0.55000000000000004">
      <c r="A5993">
        <v>38</v>
      </c>
      <c r="B5993" s="1" t="s">
        <v>575</v>
      </c>
      <c r="C5993" s="1" t="s">
        <v>5</v>
      </c>
      <c r="D5993">
        <v>6</v>
      </c>
      <c r="E5993" s="1" t="s">
        <v>372</v>
      </c>
      <c r="F5993">
        <v>6</v>
      </c>
      <c r="G5993" s="1" t="s">
        <v>377</v>
      </c>
      <c r="H5993" s="1" t="s">
        <v>28</v>
      </c>
      <c r="I5993">
        <v>3</v>
      </c>
      <c r="J5993" s="1" t="str">
        <f>+VLOOKUP(bloques1a3[[#This Row],[respuesta]],respuestas.emociones[],2,0)</f>
        <v>sorpresa</v>
      </c>
      <c r="K5993" s="1">
        <f>+VLOOKUP(bloques1a3[[#This Row],[niño]],BD.niños[[Código]:[edad]],5,0)</f>
        <v>9</v>
      </c>
      <c r="L5993" s="1">
        <f>+IF(bloques1a3[[#This Row],[correcta]]=bloques1a3[[#This Row],[respuesta]],1,0)</f>
        <v>1</v>
      </c>
      <c r="M5993" s="1">
        <f>+IF(bloques1a3[[#This Row],[Sexo]]="F",1,0)</f>
        <v>0</v>
      </c>
    </row>
    <row r="5994" spans="1:13" x14ac:dyDescent="0.55000000000000004">
      <c r="A5994">
        <v>38</v>
      </c>
      <c r="B5994" s="1" t="s">
        <v>575</v>
      </c>
      <c r="C5994" s="1" t="s">
        <v>5</v>
      </c>
      <c r="D5994">
        <v>6</v>
      </c>
      <c r="E5994" s="1" t="s">
        <v>337</v>
      </c>
      <c r="F5994">
        <v>6</v>
      </c>
      <c r="G5994" s="1" t="s">
        <v>376</v>
      </c>
      <c r="H5994" s="1" t="s">
        <v>28</v>
      </c>
      <c r="I5994">
        <v>3</v>
      </c>
      <c r="J5994" s="1" t="str">
        <f>+VLOOKUP(bloques1a3[[#This Row],[respuesta]],respuestas.emociones[],2,0)</f>
        <v>sorpresa</v>
      </c>
      <c r="K5994" s="1">
        <f>+VLOOKUP(bloques1a3[[#This Row],[niño]],BD.niños[[Código]:[edad]],5,0)</f>
        <v>8</v>
      </c>
      <c r="L5994" s="1">
        <f>+IF(bloques1a3[[#This Row],[correcta]]=bloques1a3[[#This Row],[respuesta]],1,0)</f>
        <v>1</v>
      </c>
      <c r="M5994" s="1">
        <f>+IF(bloques1a3[[#This Row],[Sexo]]="F",1,0)</f>
        <v>0</v>
      </c>
    </row>
    <row r="5995" spans="1:13" x14ac:dyDescent="0.55000000000000004">
      <c r="A5995">
        <v>38</v>
      </c>
      <c r="B5995" s="1" t="s">
        <v>575</v>
      </c>
      <c r="C5995" s="1" t="s">
        <v>5</v>
      </c>
      <c r="D5995">
        <v>6</v>
      </c>
      <c r="E5995" s="1" t="s">
        <v>341</v>
      </c>
      <c r="F5995">
        <v>6</v>
      </c>
      <c r="G5995" s="1" t="s">
        <v>376</v>
      </c>
      <c r="H5995" s="1" t="s">
        <v>29</v>
      </c>
      <c r="I5995">
        <v>3</v>
      </c>
      <c r="J5995" s="1" t="str">
        <f>+VLOOKUP(bloques1a3[[#This Row],[respuesta]],respuestas.emociones[],2,0)</f>
        <v>sorpresa</v>
      </c>
      <c r="K5995" s="1">
        <f>+VLOOKUP(bloques1a3[[#This Row],[niño]],BD.niños[[Código]:[edad]],5,0)</f>
        <v>8</v>
      </c>
      <c r="L5995" s="1">
        <f>+IF(bloques1a3[[#This Row],[correcta]]=bloques1a3[[#This Row],[respuesta]],1,0)</f>
        <v>1</v>
      </c>
      <c r="M5995" s="1">
        <f>+IF(bloques1a3[[#This Row],[Sexo]]="F",1,0)</f>
        <v>1</v>
      </c>
    </row>
    <row r="5996" spans="1:13" x14ac:dyDescent="0.55000000000000004">
      <c r="A5996">
        <v>38</v>
      </c>
      <c r="B5996" s="1" t="s">
        <v>575</v>
      </c>
      <c r="C5996" s="1" t="s">
        <v>5</v>
      </c>
      <c r="D5996">
        <v>6</v>
      </c>
      <c r="E5996" s="1" t="s">
        <v>344</v>
      </c>
      <c r="F5996">
        <v>6</v>
      </c>
      <c r="G5996" s="1" t="s">
        <v>375</v>
      </c>
      <c r="H5996" s="1" t="s">
        <v>29</v>
      </c>
      <c r="I5996">
        <v>3</v>
      </c>
      <c r="J5996" s="1" t="str">
        <f>+VLOOKUP(bloques1a3[[#This Row],[respuesta]],respuestas.emociones[],2,0)</f>
        <v>sorpresa</v>
      </c>
      <c r="K5996" s="1">
        <f>+VLOOKUP(bloques1a3[[#This Row],[niño]],BD.niños[[Código]:[edad]],5,0)</f>
        <v>6</v>
      </c>
      <c r="L5996" s="1">
        <f>+IF(bloques1a3[[#This Row],[correcta]]=bloques1a3[[#This Row],[respuesta]],1,0)</f>
        <v>1</v>
      </c>
      <c r="M5996" s="1">
        <f>+IF(bloques1a3[[#This Row],[Sexo]]="F",1,0)</f>
        <v>1</v>
      </c>
    </row>
    <row r="5997" spans="1:13" x14ac:dyDescent="0.55000000000000004">
      <c r="A5997">
        <v>38</v>
      </c>
      <c r="B5997" s="1" t="s">
        <v>575</v>
      </c>
      <c r="C5997" s="1" t="s">
        <v>5</v>
      </c>
      <c r="D5997">
        <v>6</v>
      </c>
      <c r="E5997" s="1" t="s">
        <v>348</v>
      </c>
      <c r="F5997">
        <v>6</v>
      </c>
      <c r="G5997" s="1" t="s">
        <v>375</v>
      </c>
      <c r="H5997" s="1" t="s">
        <v>28</v>
      </c>
      <c r="I5997">
        <v>3</v>
      </c>
      <c r="J5997" s="1" t="str">
        <f>+VLOOKUP(bloques1a3[[#This Row],[respuesta]],respuestas.emociones[],2,0)</f>
        <v>sorpresa</v>
      </c>
      <c r="K5997" s="1">
        <f>+VLOOKUP(bloques1a3[[#This Row],[niño]],BD.niños[[Código]:[edad]],5,0)</f>
        <v>6</v>
      </c>
      <c r="L5997" s="1">
        <f>+IF(bloques1a3[[#This Row],[correcta]]=bloques1a3[[#This Row],[respuesta]],1,0)</f>
        <v>1</v>
      </c>
      <c r="M5997" s="1">
        <f>+IF(bloques1a3[[#This Row],[Sexo]]="F",1,0)</f>
        <v>0</v>
      </c>
    </row>
    <row r="5998" spans="1:13" x14ac:dyDescent="0.55000000000000004">
      <c r="A5998">
        <v>39</v>
      </c>
      <c r="B5998" s="1" t="s">
        <v>576</v>
      </c>
      <c r="C5998" s="1" t="s">
        <v>3</v>
      </c>
      <c r="D5998">
        <v>4</v>
      </c>
      <c r="E5998" s="1" t="s">
        <v>89</v>
      </c>
      <c r="F5998">
        <v>4</v>
      </c>
      <c r="G5998" s="1" t="s">
        <v>377</v>
      </c>
      <c r="H5998" s="1" t="s">
        <v>29</v>
      </c>
      <c r="I5998">
        <v>3</v>
      </c>
      <c r="J5998" s="1" t="str">
        <f>+VLOOKUP(bloques1a3[[#This Row],[respuesta]],respuestas.emociones[],2,0)</f>
        <v>enojo</v>
      </c>
      <c r="K5998" s="1">
        <f>+VLOOKUP(bloques1a3[[#This Row],[niño]],BD.niños[[Código]:[edad]],5,0)</f>
        <v>10</v>
      </c>
      <c r="L5998" s="1">
        <f>+IF(bloques1a3[[#This Row],[correcta]]=bloques1a3[[#This Row],[respuesta]],1,0)</f>
        <v>1</v>
      </c>
      <c r="M5998" s="1">
        <f>+IF(bloques1a3[[#This Row],[Sexo]]="F",1,0)</f>
        <v>1</v>
      </c>
    </row>
    <row r="5999" spans="1:13" x14ac:dyDescent="0.55000000000000004">
      <c r="A5999">
        <v>39</v>
      </c>
      <c r="B5999" s="1" t="s">
        <v>576</v>
      </c>
      <c r="C5999" s="1" t="s">
        <v>3</v>
      </c>
      <c r="D5999">
        <v>4</v>
      </c>
      <c r="E5999" s="1" t="s">
        <v>93</v>
      </c>
      <c r="F5999">
        <v>4</v>
      </c>
      <c r="G5999" s="1" t="s">
        <v>377</v>
      </c>
      <c r="H5999" s="1" t="s">
        <v>29</v>
      </c>
      <c r="I5999">
        <v>3</v>
      </c>
      <c r="J5999" s="1" t="str">
        <f>+VLOOKUP(bloques1a3[[#This Row],[respuesta]],respuestas.emociones[],2,0)</f>
        <v>enojo</v>
      </c>
      <c r="K5999" s="1">
        <f>+VLOOKUP(bloques1a3[[#This Row],[niño]],BD.niños[[Código]:[edad]],5,0)</f>
        <v>10</v>
      </c>
      <c r="L5999" s="1">
        <f>+IF(bloques1a3[[#This Row],[correcta]]=bloques1a3[[#This Row],[respuesta]],1,0)</f>
        <v>1</v>
      </c>
      <c r="M5999" s="1">
        <f>+IF(bloques1a3[[#This Row],[Sexo]]="F",1,0)</f>
        <v>1</v>
      </c>
    </row>
    <row r="6000" spans="1:13" x14ac:dyDescent="0.55000000000000004">
      <c r="A6000">
        <v>39</v>
      </c>
      <c r="B6000" s="1" t="s">
        <v>576</v>
      </c>
      <c r="C6000" s="1" t="s">
        <v>3</v>
      </c>
      <c r="D6000">
        <v>4</v>
      </c>
      <c r="E6000" s="1" t="s">
        <v>97</v>
      </c>
      <c r="F6000">
        <v>4</v>
      </c>
      <c r="G6000" s="1" t="s">
        <v>377</v>
      </c>
      <c r="H6000" s="1" t="s">
        <v>29</v>
      </c>
      <c r="I6000">
        <v>3</v>
      </c>
      <c r="J6000" s="1" t="str">
        <f>+VLOOKUP(bloques1a3[[#This Row],[respuesta]],respuestas.emociones[],2,0)</f>
        <v>enojo</v>
      </c>
      <c r="K6000" s="1">
        <f>+VLOOKUP(bloques1a3[[#This Row],[niño]],BD.niños[[Código]:[edad]],5,0)</f>
        <v>10</v>
      </c>
      <c r="L6000" s="1">
        <f>+IF(bloques1a3[[#This Row],[correcta]]=bloques1a3[[#This Row],[respuesta]],1,0)</f>
        <v>1</v>
      </c>
      <c r="M6000" s="1">
        <f>+IF(bloques1a3[[#This Row],[Sexo]]="F",1,0)</f>
        <v>1</v>
      </c>
    </row>
    <row r="6001" spans="1:13" x14ac:dyDescent="0.55000000000000004">
      <c r="A6001">
        <v>39</v>
      </c>
      <c r="B6001" s="1" t="s">
        <v>576</v>
      </c>
      <c r="C6001" s="1" t="s">
        <v>3</v>
      </c>
      <c r="D6001">
        <v>4</v>
      </c>
      <c r="E6001" s="1" t="s">
        <v>101</v>
      </c>
      <c r="F6001">
        <v>4</v>
      </c>
      <c r="G6001" s="1" t="s">
        <v>377</v>
      </c>
      <c r="H6001" s="1" t="s">
        <v>29</v>
      </c>
      <c r="I6001">
        <v>3</v>
      </c>
      <c r="J6001" s="1" t="str">
        <f>+VLOOKUP(bloques1a3[[#This Row],[respuesta]],respuestas.emociones[],2,0)</f>
        <v>enojo</v>
      </c>
      <c r="K6001" s="1">
        <f>+VLOOKUP(bloques1a3[[#This Row],[niño]],BD.niños[[Código]:[edad]],5,0)</f>
        <v>10</v>
      </c>
      <c r="L6001" s="1">
        <f>+IF(bloques1a3[[#This Row],[correcta]]=bloques1a3[[#This Row],[respuesta]],1,0)</f>
        <v>1</v>
      </c>
      <c r="M6001" s="1">
        <f>+IF(bloques1a3[[#This Row],[Sexo]]="F",1,0)</f>
        <v>1</v>
      </c>
    </row>
    <row r="6002" spans="1:13" x14ac:dyDescent="0.55000000000000004">
      <c r="A6002">
        <v>39</v>
      </c>
      <c r="B6002" s="1" t="s">
        <v>576</v>
      </c>
      <c r="C6002" s="1" t="s">
        <v>3</v>
      </c>
      <c r="D6002">
        <v>4</v>
      </c>
      <c r="E6002" s="1" t="s">
        <v>150</v>
      </c>
      <c r="F6002">
        <v>4</v>
      </c>
      <c r="G6002" s="1" t="s">
        <v>375</v>
      </c>
      <c r="H6002" s="1" t="s">
        <v>29</v>
      </c>
      <c r="I6002">
        <v>3</v>
      </c>
      <c r="J6002" s="1" t="str">
        <f>+VLOOKUP(bloques1a3[[#This Row],[respuesta]],respuestas.emociones[],2,0)</f>
        <v>enojo</v>
      </c>
      <c r="K6002" s="1">
        <f>+VLOOKUP(bloques1a3[[#This Row],[niño]],BD.niños[[Código]:[edad]],5,0)</f>
        <v>6</v>
      </c>
      <c r="L6002" s="1">
        <f>+IF(bloques1a3[[#This Row],[correcta]]=bloques1a3[[#This Row],[respuesta]],1,0)</f>
        <v>1</v>
      </c>
      <c r="M6002" s="1">
        <f>+IF(bloques1a3[[#This Row],[Sexo]]="F",1,0)</f>
        <v>1</v>
      </c>
    </row>
    <row r="6003" spans="1:13" x14ac:dyDescent="0.55000000000000004">
      <c r="A6003">
        <v>39</v>
      </c>
      <c r="B6003" s="1" t="s">
        <v>576</v>
      </c>
      <c r="C6003" s="1" t="s">
        <v>3</v>
      </c>
      <c r="D6003">
        <v>4</v>
      </c>
      <c r="E6003" s="1" t="s">
        <v>153</v>
      </c>
      <c r="F6003">
        <v>4</v>
      </c>
      <c r="G6003" s="1" t="s">
        <v>376</v>
      </c>
      <c r="H6003" s="1" t="s">
        <v>28</v>
      </c>
      <c r="I6003">
        <v>3</v>
      </c>
      <c r="J6003" s="1" t="str">
        <f>+VLOOKUP(bloques1a3[[#This Row],[respuesta]],respuestas.emociones[],2,0)</f>
        <v>enojo</v>
      </c>
      <c r="K6003" s="1">
        <f>+VLOOKUP(bloques1a3[[#This Row],[niño]],BD.niños[[Código]:[edad]],5,0)</f>
        <v>7</v>
      </c>
      <c r="L6003" s="1">
        <f>+IF(bloques1a3[[#This Row],[correcta]]=bloques1a3[[#This Row],[respuesta]],1,0)</f>
        <v>1</v>
      </c>
      <c r="M6003" s="1">
        <f>+IF(bloques1a3[[#This Row],[Sexo]]="F",1,0)</f>
        <v>0</v>
      </c>
    </row>
    <row r="6004" spans="1:13" x14ac:dyDescent="0.55000000000000004">
      <c r="A6004">
        <v>39</v>
      </c>
      <c r="B6004" s="1" t="s">
        <v>576</v>
      </c>
      <c r="C6004" s="1" t="s">
        <v>3</v>
      </c>
      <c r="D6004">
        <v>4</v>
      </c>
      <c r="E6004" s="1" t="s">
        <v>157</v>
      </c>
      <c r="F6004">
        <v>4</v>
      </c>
      <c r="G6004" s="1" t="s">
        <v>376</v>
      </c>
      <c r="H6004" s="1" t="s">
        <v>28</v>
      </c>
      <c r="I6004">
        <v>3</v>
      </c>
      <c r="J6004" s="1" t="str">
        <f>+VLOOKUP(bloques1a3[[#This Row],[respuesta]],respuestas.emociones[],2,0)</f>
        <v>enojo</v>
      </c>
      <c r="K6004" s="1">
        <f>+VLOOKUP(bloques1a3[[#This Row],[niño]],BD.niños[[Código]:[edad]],5,0)</f>
        <v>7</v>
      </c>
      <c r="L6004" s="1">
        <f>+IF(bloques1a3[[#This Row],[correcta]]=bloques1a3[[#This Row],[respuesta]],1,0)</f>
        <v>1</v>
      </c>
      <c r="M6004" s="1">
        <f>+IF(bloques1a3[[#This Row],[Sexo]]="F",1,0)</f>
        <v>0</v>
      </c>
    </row>
    <row r="6005" spans="1:13" x14ac:dyDescent="0.55000000000000004">
      <c r="A6005">
        <v>39</v>
      </c>
      <c r="B6005" s="1" t="s">
        <v>576</v>
      </c>
      <c r="C6005" s="1" t="s">
        <v>3</v>
      </c>
      <c r="D6005">
        <v>4</v>
      </c>
      <c r="E6005" s="1" t="s">
        <v>164</v>
      </c>
      <c r="F6005">
        <v>4</v>
      </c>
      <c r="G6005" s="1" t="s">
        <v>375</v>
      </c>
      <c r="H6005" s="1" t="s">
        <v>28</v>
      </c>
      <c r="I6005">
        <v>3</v>
      </c>
      <c r="J6005" s="1" t="str">
        <f>+VLOOKUP(bloques1a3[[#This Row],[respuesta]],respuestas.emociones[],2,0)</f>
        <v>enojo</v>
      </c>
      <c r="K6005" s="1">
        <f>+VLOOKUP(bloques1a3[[#This Row],[niño]],BD.niños[[Código]:[edad]],5,0)</f>
        <v>6</v>
      </c>
      <c r="L6005" s="1">
        <f>+IF(bloques1a3[[#This Row],[correcta]]=bloques1a3[[#This Row],[respuesta]],1,0)</f>
        <v>1</v>
      </c>
      <c r="M6005" s="1">
        <f>+IF(bloques1a3[[#This Row],[Sexo]]="F",1,0)</f>
        <v>0</v>
      </c>
    </row>
    <row r="6006" spans="1:13" x14ac:dyDescent="0.55000000000000004">
      <c r="A6006">
        <v>39</v>
      </c>
      <c r="B6006" s="1" t="s">
        <v>576</v>
      </c>
      <c r="C6006" s="1" t="s">
        <v>3</v>
      </c>
      <c r="D6006">
        <v>4</v>
      </c>
      <c r="E6006" s="1" t="s">
        <v>165</v>
      </c>
      <c r="F6006">
        <v>4</v>
      </c>
      <c r="G6006" s="1" t="s">
        <v>375</v>
      </c>
      <c r="H6006" s="1" t="s">
        <v>28</v>
      </c>
      <c r="I6006">
        <v>3</v>
      </c>
      <c r="J6006" s="1" t="str">
        <f>+VLOOKUP(bloques1a3[[#This Row],[respuesta]],respuestas.emociones[],2,0)</f>
        <v>enojo</v>
      </c>
      <c r="K6006" s="1">
        <f>+VLOOKUP(bloques1a3[[#This Row],[niño]],BD.niños[[Código]:[edad]],5,0)</f>
        <v>5</v>
      </c>
      <c r="L6006" s="1">
        <f>+IF(bloques1a3[[#This Row],[correcta]]=bloques1a3[[#This Row],[respuesta]],1,0)</f>
        <v>1</v>
      </c>
      <c r="M6006" s="1">
        <f>+IF(bloques1a3[[#This Row],[Sexo]]="F",1,0)</f>
        <v>0</v>
      </c>
    </row>
    <row r="6007" spans="1:13" x14ac:dyDescent="0.55000000000000004">
      <c r="A6007">
        <v>39</v>
      </c>
      <c r="B6007" s="1" t="s">
        <v>576</v>
      </c>
      <c r="C6007" s="1" t="s">
        <v>3</v>
      </c>
      <c r="D6007">
        <v>4</v>
      </c>
      <c r="E6007" s="1" t="s">
        <v>168</v>
      </c>
      <c r="F6007">
        <v>4</v>
      </c>
      <c r="G6007" s="1" t="s">
        <v>376</v>
      </c>
      <c r="H6007" s="1" t="s">
        <v>29</v>
      </c>
      <c r="I6007">
        <v>3</v>
      </c>
      <c r="J6007" s="1" t="str">
        <f>+VLOOKUP(bloques1a3[[#This Row],[respuesta]],respuestas.emociones[],2,0)</f>
        <v>enojo</v>
      </c>
      <c r="K6007" s="1">
        <f>+VLOOKUP(bloques1a3[[#This Row],[niño]],BD.niños[[Código]:[edad]],5,0)</f>
        <v>7</v>
      </c>
      <c r="L6007" s="1">
        <f>+IF(bloques1a3[[#This Row],[correcta]]=bloques1a3[[#This Row],[respuesta]],1,0)</f>
        <v>1</v>
      </c>
      <c r="M6007" s="1">
        <f>+IF(bloques1a3[[#This Row],[Sexo]]="F",1,0)</f>
        <v>1</v>
      </c>
    </row>
    <row r="6008" spans="1:13" x14ac:dyDescent="0.55000000000000004">
      <c r="A6008">
        <v>39</v>
      </c>
      <c r="B6008" s="1" t="s">
        <v>576</v>
      </c>
      <c r="C6008" s="1" t="s">
        <v>3</v>
      </c>
      <c r="D6008">
        <v>4</v>
      </c>
      <c r="E6008" s="1" t="s">
        <v>172</v>
      </c>
      <c r="F6008">
        <v>4</v>
      </c>
      <c r="G6008" s="1" t="s">
        <v>376</v>
      </c>
      <c r="H6008" s="1" t="s">
        <v>29</v>
      </c>
      <c r="I6008">
        <v>3</v>
      </c>
      <c r="J6008" s="1" t="str">
        <f>+VLOOKUP(bloques1a3[[#This Row],[respuesta]],respuestas.emociones[],2,0)</f>
        <v>enojo</v>
      </c>
      <c r="K6008" s="1">
        <f>+VLOOKUP(bloques1a3[[#This Row],[niño]],BD.niños[[Código]:[edad]],5,0)</f>
        <v>8</v>
      </c>
      <c r="L6008" s="1">
        <f>+IF(bloques1a3[[#This Row],[correcta]]=bloques1a3[[#This Row],[respuesta]],1,0)</f>
        <v>1</v>
      </c>
      <c r="M6008" s="1">
        <f>+IF(bloques1a3[[#This Row],[Sexo]]="F",1,0)</f>
        <v>1</v>
      </c>
    </row>
    <row r="6009" spans="1:13" x14ac:dyDescent="0.55000000000000004">
      <c r="A6009">
        <v>39</v>
      </c>
      <c r="B6009" s="1" t="s">
        <v>576</v>
      </c>
      <c r="C6009" s="1" t="s">
        <v>3</v>
      </c>
      <c r="D6009">
        <v>4</v>
      </c>
      <c r="E6009" s="1" t="s">
        <v>176</v>
      </c>
      <c r="F6009">
        <v>7</v>
      </c>
      <c r="G6009" s="1" t="s">
        <v>375</v>
      </c>
      <c r="H6009" s="1" t="s">
        <v>29</v>
      </c>
      <c r="I6009">
        <v>3</v>
      </c>
      <c r="J6009" s="1" t="str">
        <f>+VLOOKUP(bloques1a3[[#This Row],[respuesta]],respuestas.emociones[],2,0)</f>
        <v>asco</v>
      </c>
      <c r="K6009" s="1">
        <f>+VLOOKUP(bloques1a3[[#This Row],[niño]],BD.niños[[Código]:[edad]],5,0)</f>
        <v>5</v>
      </c>
      <c r="L6009" s="1">
        <f>+IF(bloques1a3[[#This Row],[correcta]]=bloques1a3[[#This Row],[respuesta]],1,0)</f>
        <v>0</v>
      </c>
      <c r="M6009" s="1">
        <f>+IF(bloques1a3[[#This Row],[Sexo]]="F",1,0)</f>
        <v>1</v>
      </c>
    </row>
    <row r="6010" spans="1:13" x14ac:dyDescent="0.55000000000000004">
      <c r="A6010">
        <v>39</v>
      </c>
      <c r="B6010" s="1" t="s">
        <v>576</v>
      </c>
      <c r="C6010" s="1" t="s">
        <v>3</v>
      </c>
      <c r="D6010">
        <v>4</v>
      </c>
      <c r="E6010" s="1" t="s">
        <v>180</v>
      </c>
      <c r="F6010">
        <v>4</v>
      </c>
      <c r="G6010" s="1" t="s">
        <v>376</v>
      </c>
      <c r="H6010" s="1" t="s">
        <v>29</v>
      </c>
      <c r="I6010">
        <v>3</v>
      </c>
      <c r="J6010" s="1" t="str">
        <f>+VLOOKUP(bloques1a3[[#This Row],[respuesta]],respuestas.emociones[],2,0)</f>
        <v>enojo</v>
      </c>
      <c r="K6010" s="1">
        <f>+VLOOKUP(bloques1a3[[#This Row],[niño]],BD.niños[[Código]:[edad]],5,0)</f>
        <v>8</v>
      </c>
      <c r="L6010" s="1">
        <f>+IF(bloques1a3[[#This Row],[correcta]]=bloques1a3[[#This Row],[respuesta]],1,0)</f>
        <v>1</v>
      </c>
      <c r="M6010" s="1">
        <f>+IF(bloques1a3[[#This Row],[Sexo]]="F",1,0)</f>
        <v>1</v>
      </c>
    </row>
    <row r="6011" spans="1:13" x14ac:dyDescent="0.55000000000000004">
      <c r="A6011">
        <v>39</v>
      </c>
      <c r="B6011" s="1" t="s">
        <v>576</v>
      </c>
      <c r="C6011" s="1" t="s">
        <v>3</v>
      </c>
      <c r="D6011">
        <v>4</v>
      </c>
      <c r="E6011" s="1" t="s">
        <v>234</v>
      </c>
      <c r="F6011">
        <v>4</v>
      </c>
      <c r="G6011" s="1" t="s">
        <v>377</v>
      </c>
      <c r="H6011" s="1" t="s">
        <v>28</v>
      </c>
      <c r="I6011">
        <v>3</v>
      </c>
      <c r="J6011" s="1" t="str">
        <f>+VLOOKUP(bloques1a3[[#This Row],[respuesta]],respuestas.emociones[],2,0)</f>
        <v>enojo</v>
      </c>
      <c r="K6011" s="1">
        <f>+VLOOKUP(bloques1a3[[#This Row],[niño]],BD.niños[[Código]:[edad]],5,0)</f>
        <v>10</v>
      </c>
      <c r="L6011" s="1">
        <f>+IF(bloques1a3[[#This Row],[correcta]]=bloques1a3[[#This Row],[respuesta]],1,0)</f>
        <v>1</v>
      </c>
      <c r="M6011" s="1">
        <f>+IF(bloques1a3[[#This Row],[Sexo]]="F",1,0)</f>
        <v>0</v>
      </c>
    </row>
    <row r="6012" spans="1:13" x14ac:dyDescent="0.55000000000000004">
      <c r="A6012">
        <v>39</v>
      </c>
      <c r="B6012" s="1" t="s">
        <v>576</v>
      </c>
      <c r="C6012" s="1" t="s">
        <v>3</v>
      </c>
      <c r="D6012">
        <v>4</v>
      </c>
      <c r="E6012" s="1" t="s">
        <v>238</v>
      </c>
      <c r="F6012">
        <v>4</v>
      </c>
      <c r="G6012" s="1" t="s">
        <v>377</v>
      </c>
      <c r="H6012" s="1" t="s">
        <v>28</v>
      </c>
      <c r="I6012">
        <v>3</v>
      </c>
      <c r="J6012" s="1" t="str">
        <f>+VLOOKUP(bloques1a3[[#This Row],[respuesta]],respuestas.emociones[],2,0)</f>
        <v>enojo</v>
      </c>
      <c r="K6012" s="1">
        <f>+VLOOKUP(bloques1a3[[#This Row],[niño]],BD.niños[[Código]:[edad]],5,0)</f>
        <v>10</v>
      </c>
      <c r="L6012" s="1">
        <f>+IF(bloques1a3[[#This Row],[correcta]]=bloques1a3[[#This Row],[respuesta]],1,0)</f>
        <v>1</v>
      </c>
      <c r="M6012" s="1">
        <f>+IF(bloques1a3[[#This Row],[Sexo]]="F",1,0)</f>
        <v>0</v>
      </c>
    </row>
    <row r="6013" spans="1:13" x14ac:dyDescent="0.55000000000000004">
      <c r="A6013">
        <v>39</v>
      </c>
      <c r="B6013" s="1" t="s">
        <v>576</v>
      </c>
      <c r="C6013" s="1" t="s">
        <v>3</v>
      </c>
      <c r="D6013">
        <v>4</v>
      </c>
      <c r="E6013" s="1" t="s">
        <v>241</v>
      </c>
      <c r="F6013">
        <v>7</v>
      </c>
      <c r="G6013" s="1" t="s">
        <v>377</v>
      </c>
      <c r="H6013" s="1" t="s">
        <v>29</v>
      </c>
      <c r="I6013">
        <v>3</v>
      </c>
      <c r="J6013" s="1" t="str">
        <f>+VLOOKUP(bloques1a3[[#This Row],[respuesta]],respuestas.emociones[],2,0)</f>
        <v>asco</v>
      </c>
      <c r="K6013" s="1">
        <f>+VLOOKUP(bloques1a3[[#This Row],[niño]],BD.niños[[Código]:[edad]],5,0)</f>
        <v>10</v>
      </c>
      <c r="L6013" s="1">
        <f>+IF(bloques1a3[[#This Row],[correcta]]=bloques1a3[[#This Row],[respuesta]],1,0)</f>
        <v>0</v>
      </c>
      <c r="M6013" s="1">
        <f>+IF(bloques1a3[[#This Row],[Sexo]]="F",1,0)</f>
        <v>1</v>
      </c>
    </row>
    <row r="6014" spans="1:13" x14ac:dyDescent="0.55000000000000004">
      <c r="A6014">
        <v>39</v>
      </c>
      <c r="B6014" s="1" t="s">
        <v>576</v>
      </c>
      <c r="C6014" s="1" t="s">
        <v>3</v>
      </c>
      <c r="D6014">
        <v>4</v>
      </c>
      <c r="E6014" s="1" t="s">
        <v>245</v>
      </c>
      <c r="F6014">
        <v>4</v>
      </c>
      <c r="G6014" s="1" t="s">
        <v>376</v>
      </c>
      <c r="H6014" s="1" t="s">
        <v>28</v>
      </c>
      <c r="I6014">
        <v>3</v>
      </c>
      <c r="J6014" s="1" t="str">
        <f>+VLOOKUP(bloques1a3[[#This Row],[respuesta]],respuestas.emociones[],2,0)</f>
        <v>enojo</v>
      </c>
      <c r="K6014" s="1">
        <f>+VLOOKUP(bloques1a3[[#This Row],[niño]],BD.niños[[Código]:[edad]],5,0)</f>
        <v>8</v>
      </c>
      <c r="L6014" s="1">
        <f>+IF(bloques1a3[[#This Row],[correcta]]=bloques1a3[[#This Row],[respuesta]],1,0)</f>
        <v>1</v>
      </c>
      <c r="M6014" s="1">
        <f>+IF(bloques1a3[[#This Row],[Sexo]]="F",1,0)</f>
        <v>0</v>
      </c>
    </row>
    <row r="6015" spans="1:13" x14ac:dyDescent="0.55000000000000004">
      <c r="A6015">
        <v>39</v>
      </c>
      <c r="B6015" s="1" t="s">
        <v>576</v>
      </c>
      <c r="C6015" s="1" t="s">
        <v>3</v>
      </c>
      <c r="D6015">
        <v>4</v>
      </c>
      <c r="E6015" s="1" t="s">
        <v>249</v>
      </c>
      <c r="F6015">
        <v>7</v>
      </c>
      <c r="G6015" s="1" t="s">
        <v>375</v>
      </c>
      <c r="H6015" s="1" t="s">
        <v>28</v>
      </c>
      <c r="I6015">
        <v>3</v>
      </c>
      <c r="J6015" s="1" t="str">
        <f>+VLOOKUP(bloques1a3[[#This Row],[respuesta]],respuestas.emociones[],2,0)</f>
        <v>asco</v>
      </c>
      <c r="K6015" s="1">
        <f>+VLOOKUP(bloques1a3[[#This Row],[niño]],BD.niños[[Código]:[edad]],5,0)</f>
        <v>6</v>
      </c>
      <c r="L6015" s="1">
        <f>+IF(bloques1a3[[#This Row],[correcta]]=bloques1a3[[#This Row],[respuesta]],1,0)</f>
        <v>0</v>
      </c>
      <c r="M6015" s="1">
        <f>+IF(bloques1a3[[#This Row],[Sexo]]="F",1,0)</f>
        <v>0</v>
      </c>
    </row>
    <row r="6016" spans="1:13" x14ac:dyDescent="0.55000000000000004">
      <c r="A6016">
        <v>39</v>
      </c>
      <c r="B6016" s="1" t="s">
        <v>576</v>
      </c>
      <c r="C6016" s="1" t="s">
        <v>3</v>
      </c>
      <c r="D6016">
        <v>4</v>
      </c>
      <c r="E6016" s="1" t="s">
        <v>253</v>
      </c>
      <c r="F6016">
        <v>7</v>
      </c>
      <c r="G6016" s="1" t="s">
        <v>376</v>
      </c>
      <c r="H6016" s="1" t="s">
        <v>28</v>
      </c>
      <c r="I6016">
        <v>3</v>
      </c>
      <c r="J6016" s="1" t="str">
        <f>+VLOOKUP(bloques1a3[[#This Row],[respuesta]],respuestas.emociones[],2,0)</f>
        <v>asco</v>
      </c>
      <c r="K6016" s="1">
        <f>+VLOOKUP(bloques1a3[[#This Row],[niño]],BD.niños[[Código]:[edad]],5,0)</f>
        <v>7</v>
      </c>
      <c r="L6016" s="1">
        <f>+IF(bloques1a3[[#This Row],[correcta]]=bloques1a3[[#This Row],[respuesta]],1,0)</f>
        <v>0</v>
      </c>
      <c r="M6016" s="1">
        <f>+IF(bloques1a3[[#This Row],[Sexo]]="F",1,0)</f>
        <v>0</v>
      </c>
    </row>
    <row r="6017" spans="1:13" x14ac:dyDescent="0.55000000000000004">
      <c r="A6017">
        <v>39</v>
      </c>
      <c r="B6017" s="1" t="s">
        <v>576</v>
      </c>
      <c r="C6017" s="1" t="s">
        <v>3</v>
      </c>
      <c r="D6017">
        <v>4</v>
      </c>
      <c r="E6017" s="1" t="s">
        <v>257</v>
      </c>
      <c r="F6017">
        <v>4</v>
      </c>
      <c r="G6017" s="1" t="s">
        <v>376</v>
      </c>
      <c r="H6017" s="1" t="s">
        <v>28</v>
      </c>
      <c r="I6017">
        <v>3</v>
      </c>
      <c r="J6017" s="1" t="str">
        <f>+VLOOKUP(bloques1a3[[#This Row],[respuesta]],respuestas.emociones[],2,0)</f>
        <v>enojo</v>
      </c>
      <c r="K6017" s="1">
        <f>+VLOOKUP(bloques1a3[[#This Row],[niño]],BD.niños[[Código]:[edad]],5,0)</f>
        <v>8</v>
      </c>
      <c r="L6017" s="1">
        <f>+IF(bloques1a3[[#This Row],[correcta]]=bloques1a3[[#This Row],[respuesta]],1,0)</f>
        <v>1</v>
      </c>
      <c r="M6017" s="1">
        <f>+IF(bloques1a3[[#This Row],[Sexo]]="F",1,0)</f>
        <v>0</v>
      </c>
    </row>
    <row r="6018" spans="1:13" x14ac:dyDescent="0.55000000000000004">
      <c r="A6018">
        <v>39</v>
      </c>
      <c r="B6018" s="1" t="s">
        <v>576</v>
      </c>
      <c r="C6018" s="1" t="s">
        <v>3</v>
      </c>
      <c r="D6018">
        <v>4</v>
      </c>
      <c r="E6018" s="1" t="s">
        <v>299</v>
      </c>
      <c r="F6018">
        <v>7</v>
      </c>
      <c r="G6018" s="1" t="s">
        <v>376</v>
      </c>
      <c r="H6018" s="1" t="s">
        <v>28</v>
      </c>
      <c r="I6018">
        <v>3</v>
      </c>
      <c r="J6018" s="1" t="str">
        <f>+VLOOKUP(bloques1a3[[#This Row],[respuesta]],respuestas.emociones[],2,0)</f>
        <v>asco</v>
      </c>
      <c r="K6018" s="1">
        <f>+VLOOKUP(bloques1a3[[#This Row],[niño]],BD.niños[[Código]:[edad]],5,0)</f>
        <v>8</v>
      </c>
      <c r="L6018" s="1">
        <f>+IF(bloques1a3[[#This Row],[correcta]]=bloques1a3[[#This Row],[respuesta]],1,0)</f>
        <v>0</v>
      </c>
      <c r="M6018" s="1">
        <f>+IF(bloques1a3[[#This Row],[Sexo]]="F",1,0)</f>
        <v>0</v>
      </c>
    </row>
    <row r="6019" spans="1:13" x14ac:dyDescent="0.55000000000000004">
      <c r="A6019">
        <v>39</v>
      </c>
      <c r="B6019" s="1" t="s">
        <v>576</v>
      </c>
      <c r="C6019" s="1" t="s">
        <v>3</v>
      </c>
      <c r="D6019">
        <v>4</v>
      </c>
      <c r="E6019" s="1" t="s">
        <v>301</v>
      </c>
      <c r="F6019">
        <v>5</v>
      </c>
      <c r="G6019" s="1" t="s">
        <v>375</v>
      </c>
      <c r="H6019" s="1" t="s">
        <v>28</v>
      </c>
      <c r="I6019">
        <v>3</v>
      </c>
      <c r="J6019" s="1" t="str">
        <f>+VLOOKUP(bloques1a3[[#This Row],[respuesta]],respuestas.emociones[],2,0)</f>
        <v>miedo</v>
      </c>
      <c r="K6019" s="1">
        <f>+VLOOKUP(bloques1a3[[#This Row],[niño]],BD.niños[[Código]:[edad]],5,0)</f>
        <v>5</v>
      </c>
      <c r="L6019" s="1">
        <f>+IF(bloques1a3[[#This Row],[correcta]]=bloques1a3[[#This Row],[respuesta]],1,0)</f>
        <v>0</v>
      </c>
      <c r="M6019" s="1">
        <f>+IF(bloques1a3[[#This Row],[Sexo]]="F",1,0)</f>
        <v>0</v>
      </c>
    </row>
    <row r="6020" spans="1:13" x14ac:dyDescent="0.55000000000000004">
      <c r="A6020">
        <v>39</v>
      </c>
      <c r="B6020" s="1" t="s">
        <v>576</v>
      </c>
      <c r="C6020" s="1" t="s">
        <v>3</v>
      </c>
      <c r="D6020">
        <v>4</v>
      </c>
      <c r="E6020" s="1" t="s">
        <v>305</v>
      </c>
      <c r="F6020">
        <v>4</v>
      </c>
      <c r="G6020" s="1" t="s">
        <v>376</v>
      </c>
      <c r="H6020" s="1" t="s">
        <v>28</v>
      </c>
      <c r="I6020">
        <v>3</v>
      </c>
      <c r="J6020" s="1" t="str">
        <f>+VLOOKUP(bloques1a3[[#This Row],[respuesta]],respuestas.emociones[],2,0)</f>
        <v>enojo</v>
      </c>
      <c r="K6020" s="1">
        <f>+VLOOKUP(bloques1a3[[#This Row],[niño]],BD.niños[[Código]:[edad]],5,0)</f>
        <v>8</v>
      </c>
      <c r="L6020" s="1">
        <f>+IF(bloques1a3[[#This Row],[correcta]]=bloques1a3[[#This Row],[respuesta]],1,0)</f>
        <v>1</v>
      </c>
      <c r="M6020" s="1">
        <f>+IF(bloques1a3[[#This Row],[Sexo]]="F",1,0)</f>
        <v>0</v>
      </c>
    </row>
    <row r="6021" spans="1:13" x14ac:dyDescent="0.55000000000000004">
      <c r="A6021">
        <v>39</v>
      </c>
      <c r="B6021" s="1" t="s">
        <v>576</v>
      </c>
      <c r="C6021" s="1" t="s">
        <v>3</v>
      </c>
      <c r="D6021">
        <v>4</v>
      </c>
      <c r="E6021" s="1" t="s">
        <v>308</v>
      </c>
      <c r="F6021">
        <v>4</v>
      </c>
      <c r="G6021" s="1" t="s">
        <v>377</v>
      </c>
      <c r="H6021" s="1" t="s">
        <v>28</v>
      </c>
      <c r="I6021">
        <v>3</v>
      </c>
      <c r="J6021" s="1" t="str">
        <f>+VLOOKUP(bloques1a3[[#This Row],[respuesta]],respuestas.emociones[],2,0)</f>
        <v>enojo</v>
      </c>
      <c r="K6021" s="1">
        <f>+VLOOKUP(bloques1a3[[#This Row],[niño]],BD.niños[[Código]:[edad]],5,0)</f>
        <v>9</v>
      </c>
      <c r="L6021" s="1">
        <f>+IF(bloques1a3[[#This Row],[correcta]]=bloques1a3[[#This Row],[respuesta]],1,0)</f>
        <v>1</v>
      </c>
      <c r="M6021" s="1">
        <f>+IF(bloques1a3[[#This Row],[Sexo]]="F",1,0)</f>
        <v>0</v>
      </c>
    </row>
    <row r="6022" spans="1:13" x14ac:dyDescent="0.55000000000000004">
      <c r="A6022">
        <v>39</v>
      </c>
      <c r="B6022" s="1" t="s">
        <v>576</v>
      </c>
      <c r="C6022" s="1" t="s">
        <v>3</v>
      </c>
      <c r="D6022">
        <v>4</v>
      </c>
      <c r="E6022" s="1" t="s">
        <v>311</v>
      </c>
      <c r="F6022">
        <v>4</v>
      </c>
      <c r="G6022" s="1" t="s">
        <v>377</v>
      </c>
      <c r="H6022" s="1" t="s">
        <v>28</v>
      </c>
      <c r="I6022">
        <v>3</v>
      </c>
      <c r="J6022" s="1" t="str">
        <f>+VLOOKUP(bloques1a3[[#This Row],[respuesta]],respuestas.emociones[],2,0)</f>
        <v>enojo</v>
      </c>
      <c r="K6022" s="1">
        <f>+VLOOKUP(bloques1a3[[#This Row],[niño]],BD.niños[[Código]:[edad]],5,0)</f>
        <v>10</v>
      </c>
      <c r="L6022" s="1">
        <f>+IF(bloques1a3[[#This Row],[correcta]]=bloques1a3[[#This Row],[respuesta]],1,0)</f>
        <v>1</v>
      </c>
      <c r="M6022" s="1">
        <f>+IF(bloques1a3[[#This Row],[Sexo]]="F",1,0)</f>
        <v>0</v>
      </c>
    </row>
    <row r="6023" spans="1:13" x14ac:dyDescent="0.55000000000000004">
      <c r="A6023">
        <v>39</v>
      </c>
      <c r="B6023" s="1" t="s">
        <v>576</v>
      </c>
      <c r="C6023" s="1" t="s">
        <v>3</v>
      </c>
      <c r="D6023">
        <v>4</v>
      </c>
      <c r="E6023" s="1" t="s">
        <v>314</v>
      </c>
      <c r="F6023">
        <v>4</v>
      </c>
      <c r="G6023" s="1" t="s">
        <v>377</v>
      </c>
      <c r="H6023" s="1" t="s">
        <v>28</v>
      </c>
      <c r="I6023">
        <v>3</v>
      </c>
      <c r="J6023" s="1" t="str">
        <f>+VLOOKUP(bloques1a3[[#This Row],[respuesta]],respuestas.emociones[],2,0)</f>
        <v>enojo</v>
      </c>
      <c r="K6023" s="1">
        <f>+VLOOKUP(bloques1a3[[#This Row],[niño]],BD.niños[[Código]:[edad]],5,0)</f>
        <v>10</v>
      </c>
      <c r="L6023" s="1">
        <f>+IF(bloques1a3[[#This Row],[correcta]]=bloques1a3[[#This Row],[respuesta]],1,0)</f>
        <v>1</v>
      </c>
      <c r="M6023" s="1">
        <f>+IF(bloques1a3[[#This Row],[Sexo]]="F",1,0)</f>
        <v>0</v>
      </c>
    </row>
    <row r="6024" spans="1:13" x14ac:dyDescent="0.55000000000000004">
      <c r="A6024">
        <v>39</v>
      </c>
      <c r="B6024" s="1" t="s">
        <v>576</v>
      </c>
      <c r="C6024" s="1" t="s">
        <v>3</v>
      </c>
      <c r="D6024">
        <v>4</v>
      </c>
      <c r="E6024" s="1" t="s">
        <v>372</v>
      </c>
      <c r="F6024">
        <v>4</v>
      </c>
      <c r="G6024" s="1" t="s">
        <v>377</v>
      </c>
      <c r="H6024" s="1" t="s">
        <v>28</v>
      </c>
      <c r="I6024">
        <v>3</v>
      </c>
      <c r="J6024" s="1" t="str">
        <f>+VLOOKUP(bloques1a3[[#This Row],[respuesta]],respuestas.emociones[],2,0)</f>
        <v>enojo</v>
      </c>
      <c r="K6024" s="1">
        <f>+VLOOKUP(bloques1a3[[#This Row],[niño]],BD.niños[[Código]:[edad]],5,0)</f>
        <v>9</v>
      </c>
      <c r="L6024" s="1">
        <f>+IF(bloques1a3[[#This Row],[correcta]]=bloques1a3[[#This Row],[respuesta]],1,0)</f>
        <v>1</v>
      </c>
      <c r="M6024" s="1">
        <f>+IF(bloques1a3[[#This Row],[Sexo]]="F",1,0)</f>
        <v>0</v>
      </c>
    </row>
    <row r="6025" spans="1:13" x14ac:dyDescent="0.55000000000000004">
      <c r="A6025">
        <v>39</v>
      </c>
      <c r="B6025" s="1" t="s">
        <v>576</v>
      </c>
      <c r="C6025" s="1" t="s">
        <v>3</v>
      </c>
      <c r="D6025">
        <v>4</v>
      </c>
      <c r="E6025" s="1" t="s">
        <v>337</v>
      </c>
      <c r="F6025">
        <v>4</v>
      </c>
      <c r="G6025" s="1" t="s">
        <v>376</v>
      </c>
      <c r="H6025" s="1" t="s">
        <v>28</v>
      </c>
      <c r="I6025">
        <v>3</v>
      </c>
      <c r="J6025" s="1" t="str">
        <f>+VLOOKUP(bloques1a3[[#This Row],[respuesta]],respuestas.emociones[],2,0)</f>
        <v>enojo</v>
      </c>
      <c r="K6025" s="1">
        <f>+VLOOKUP(bloques1a3[[#This Row],[niño]],BD.niños[[Código]:[edad]],5,0)</f>
        <v>8</v>
      </c>
      <c r="L6025" s="1">
        <f>+IF(bloques1a3[[#This Row],[correcta]]=bloques1a3[[#This Row],[respuesta]],1,0)</f>
        <v>1</v>
      </c>
      <c r="M6025" s="1">
        <f>+IF(bloques1a3[[#This Row],[Sexo]]="F",1,0)</f>
        <v>0</v>
      </c>
    </row>
    <row r="6026" spans="1:13" x14ac:dyDescent="0.55000000000000004">
      <c r="A6026">
        <v>39</v>
      </c>
      <c r="B6026" s="1" t="s">
        <v>576</v>
      </c>
      <c r="C6026" s="1" t="s">
        <v>3</v>
      </c>
      <c r="D6026">
        <v>4</v>
      </c>
      <c r="E6026" s="1" t="s">
        <v>341</v>
      </c>
      <c r="F6026">
        <v>4</v>
      </c>
      <c r="G6026" s="1" t="s">
        <v>376</v>
      </c>
      <c r="H6026" s="1" t="s">
        <v>29</v>
      </c>
      <c r="I6026">
        <v>3</v>
      </c>
      <c r="J6026" s="1" t="str">
        <f>+VLOOKUP(bloques1a3[[#This Row],[respuesta]],respuestas.emociones[],2,0)</f>
        <v>enojo</v>
      </c>
      <c r="K6026" s="1">
        <f>+VLOOKUP(bloques1a3[[#This Row],[niño]],BD.niños[[Código]:[edad]],5,0)</f>
        <v>8</v>
      </c>
      <c r="L6026" s="1">
        <f>+IF(bloques1a3[[#This Row],[correcta]]=bloques1a3[[#This Row],[respuesta]],1,0)</f>
        <v>1</v>
      </c>
      <c r="M6026" s="1">
        <f>+IF(bloques1a3[[#This Row],[Sexo]]="F",1,0)</f>
        <v>1</v>
      </c>
    </row>
    <row r="6027" spans="1:13" x14ac:dyDescent="0.55000000000000004">
      <c r="A6027">
        <v>39</v>
      </c>
      <c r="B6027" s="1" t="s">
        <v>576</v>
      </c>
      <c r="C6027" s="1" t="s">
        <v>3</v>
      </c>
      <c r="D6027">
        <v>4</v>
      </c>
      <c r="E6027" s="1" t="s">
        <v>344</v>
      </c>
      <c r="F6027">
        <v>4</v>
      </c>
      <c r="G6027" s="1" t="s">
        <v>375</v>
      </c>
      <c r="H6027" s="1" t="s">
        <v>29</v>
      </c>
      <c r="I6027">
        <v>3</v>
      </c>
      <c r="J6027" s="1" t="str">
        <f>+VLOOKUP(bloques1a3[[#This Row],[respuesta]],respuestas.emociones[],2,0)</f>
        <v>enojo</v>
      </c>
      <c r="K6027" s="1">
        <f>+VLOOKUP(bloques1a3[[#This Row],[niño]],BD.niños[[Código]:[edad]],5,0)</f>
        <v>6</v>
      </c>
      <c r="L6027" s="1">
        <f>+IF(bloques1a3[[#This Row],[correcta]]=bloques1a3[[#This Row],[respuesta]],1,0)</f>
        <v>1</v>
      </c>
      <c r="M6027" s="1">
        <f>+IF(bloques1a3[[#This Row],[Sexo]]="F",1,0)</f>
        <v>1</v>
      </c>
    </row>
    <row r="6028" spans="1:13" x14ac:dyDescent="0.55000000000000004">
      <c r="A6028">
        <v>39</v>
      </c>
      <c r="B6028" s="1" t="s">
        <v>576</v>
      </c>
      <c r="C6028" s="1" t="s">
        <v>3</v>
      </c>
      <c r="D6028">
        <v>4</v>
      </c>
      <c r="E6028" s="1" t="s">
        <v>348</v>
      </c>
      <c r="F6028">
        <v>4</v>
      </c>
      <c r="G6028" s="1" t="s">
        <v>375</v>
      </c>
      <c r="H6028" s="1" t="s">
        <v>28</v>
      </c>
      <c r="I6028">
        <v>3</v>
      </c>
      <c r="J6028" s="1" t="str">
        <f>+VLOOKUP(bloques1a3[[#This Row],[respuesta]],respuestas.emociones[],2,0)</f>
        <v>enojo</v>
      </c>
      <c r="K6028" s="1">
        <f>+VLOOKUP(bloques1a3[[#This Row],[niño]],BD.niños[[Código]:[edad]],5,0)</f>
        <v>6</v>
      </c>
      <c r="L6028" s="1">
        <f>+IF(bloques1a3[[#This Row],[correcta]]=bloques1a3[[#This Row],[respuesta]],1,0)</f>
        <v>1</v>
      </c>
      <c r="M6028" s="1">
        <f>+IF(bloques1a3[[#This Row],[Sexo]]="F",1,0)</f>
        <v>0</v>
      </c>
    </row>
    <row r="6029" spans="1:13" x14ac:dyDescent="0.55000000000000004">
      <c r="A6029">
        <v>40</v>
      </c>
      <c r="B6029" s="1" t="s">
        <v>577</v>
      </c>
      <c r="C6029" s="1" t="s">
        <v>0</v>
      </c>
      <c r="D6029">
        <v>7</v>
      </c>
      <c r="E6029" s="1" t="s">
        <v>89</v>
      </c>
      <c r="F6029">
        <v>7</v>
      </c>
      <c r="G6029" s="1" t="s">
        <v>377</v>
      </c>
      <c r="H6029" s="1" t="s">
        <v>29</v>
      </c>
      <c r="I6029">
        <v>3</v>
      </c>
      <c r="J6029" s="1" t="str">
        <f>+VLOOKUP(bloques1a3[[#This Row],[respuesta]],respuestas.emociones[],2,0)</f>
        <v>asco</v>
      </c>
      <c r="K6029" s="1">
        <f>+VLOOKUP(bloques1a3[[#This Row],[niño]],BD.niños[[Código]:[edad]],5,0)</f>
        <v>10</v>
      </c>
      <c r="L6029" s="1">
        <f>+IF(bloques1a3[[#This Row],[correcta]]=bloques1a3[[#This Row],[respuesta]],1,0)</f>
        <v>1</v>
      </c>
      <c r="M6029" s="1">
        <f>+IF(bloques1a3[[#This Row],[Sexo]]="F",1,0)</f>
        <v>1</v>
      </c>
    </row>
    <row r="6030" spans="1:13" x14ac:dyDescent="0.55000000000000004">
      <c r="A6030">
        <v>40</v>
      </c>
      <c r="B6030" s="1" t="s">
        <v>577</v>
      </c>
      <c r="C6030" s="1" t="s">
        <v>0</v>
      </c>
      <c r="D6030">
        <v>7</v>
      </c>
      <c r="E6030" s="1" t="s">
        <v>93</v>
      </c>
      <c r="F6030">
        <v>7</v>
      </c>
      <c r="G6030" s="1" t="s">
        <v>377</v>
      </c>
      <c r="H6030" s="1" t="s">
        <v>29</v>
      </c>
      <c r="I6030">
        <v>3</v>
      </c>
      <c r="J6030" s="1" t="str">
        <f>+VLOOKUP(bloques1a3[[#This Row],[respuesta]],respuestas.emociones[],2,0)</f>
        <v>asco</v>
      </c>
      <c r="K6030" s="1">
        <f>+VLOOKUP(bloques1a3[[#This Row],[niño]],BD.niños[[Código]:[edad]],5,0)</f>
        <v>10</v>
      </c>
      <c r="L6030" s="1">
        <f>+IF(bloques1a3[[#This Row],[correcta]]=bloques1a3[[#This Row],[respuesta]],1,0)</f>
        <v>1</v>
      </c>
      <c r="M6030" s="1">
        <f>+IF(bloques1a3[[#This Row],[Sexo]]="F",1,0)</f>
        <v>1</v>
      </c>
    </row>
    <row r="6031" spans="1:13" x14ac:dyDescent="0.55000000000000004">
      <c r="A6031">
        <v>40</v>
      </c>
      <c r="B6031" s="1" t="s">
        <v>577</v>
      </c>
      <c r="C6031" s="1" t="s">
        <v>0</v>
      </c>
      <c r="D6031">
        <v>7</v>
      </c>
      <c r="E6031" s="1" t="s">
        <v>97</v>
      </c>
      <c r="F6031">
        <v>7</v>
      </c>
      <c r="G6031" s="1" t="s">
        <v>377</v>
      </c>
      <c r="H6031" s="1" t="s">
        <v>29</v>
      </c>
      <c r="I6031">
        <v>3</v>
      </c>
      <c r="J6031" s="1" t="str">
        <f>+VLOOKUP(bloques1a3[[#This Row],[respuesta]],respuestas.emociones[],2,0)</f>
        <v>asco</v>
      </c>
      <c r="K6031" s="1">
        <f>+VLOOKUP(bloques1a3[[#This Row],[niño]],BD.niños[[Código]:[edad]],5,0)</f>
        <v>10</v>
      </c>
      <c r="L6031" s="1">
        <f>+IF(bloques1a3[[#This Row],[correcta]]=bloques1a3[[#This Row],[respuesta]],1,0)</f>
        <v>1</v>
      </c>
      <c r="M6031" s="1">
        <f>+IF(bloques1a3[[#This Row],[Sexo]]="F",1,0)</f>
        <v>1</v>
      </c>
    </row>
    <row r="6032" spans="1:13" x14ac:dyDescent="0.55000000000000004">
      <c r="A6032">
        <v>40</v>
      </c>
      <c r="B6032" s="1" t="s">
        <v>577</v>
      </c>
      <c r="C6032" s="1" t="s">
        <v>0</v>
      </c>
      <c r="D6032">
        <v>7</v>
      </c>
      <c r="E6032" s="1" t="s">
        <v>101</v>
      </c>
      <c r="F6032">
        <v>7</v>
      </c>
      <c r="G6032" s="1" t="s">
        <v>377</v>
      </c>
      <c r="H6032" s="1" t="s">
        <v>29</v>
      </c>
      <c r="I6032">
        <v>3</v>
      </c>
      <c r="J6032" s="1" t="str">
        <f>+VLOOKUP(bloques1a3[[#This Row],[respuesta]],respuestas.emociones[],2,0)</f>
        <v>asco</v>
      </c>
      <c r="K6032" s="1">
        <f>+VLOOKUP(bloques1a3[[#This Row],[niño]],BD.niños[[Código]:[edad]],5,0)</f>
        <v>10</v>
      </c>
      <c r="L6032" s="1">
        <f>+IF(bloques1a3[[#This Row],[correcta]]=bloques1a3[[#This Row],[respuesta]],1,0)</f>
        <v>1</v>
      </c>
      <c r="M6032" s="1">
        <f>+IF(bloques1a3[[#This Row],[Sexo]]="F",1,0)</f>
        <v>1</v>
      </c>
    </row>
    <row r="6033" spans="1:13" x14ac:dyDescent="0.55000000000000004">
      <c r="A6033">
        <v>40</v>
      </c>
      <c r="B6033" s="1" t="s">
        <v>577</v>
      </c>
      <c r="C6033" s="1" t="s">
        <v>0</v>
      </c>
      <c r="D6033">
        <v>7</v>
      </c>
      <c r="E6033" s="1" t="s">
        <v>150</v>
      </c>
      <c r="F6033">
        <v>7</v>
      </c>
      <c r="G6033" s="1" t="s">
        <v>375</v>
      </c>
      <c r="H6033" s="1" t="s">
        <v>29</v>
      </c>
      <c r="I6033">
        <v>3</v>
      </c>
      <c r="J6033" s="1" t="str">
        <f>+VLOOKUP(bloques1a3[[#This Row],[respuesta]],respuestas.emociones[],2,0)</f>
        <v>asco</v>
      </c>
      <c r="K6033" s="1">
        <f>+VLOOKUP(bloques1a3[[#This Row],[niño]],BD.niños[[Código]:[edad]],5,0)</f>
        <v>6</v>
      </c>
      <c r="L6033" s="1">
        <f>+IF(bloques1a3[[#This Row],[correcta]]=bloques1a3[[#This Row],[respuesta]],1,0)</f>
        <v>1</v>
      </c>
      <c r="M6033" s="1">
        <f>+IF(bloques1a3[[#This Row],[Sexo]]="F",1,0)</f>
        <v>1</v>
      </c>
    </row>
    <row r="6034" spans="1:13" x14ac:dyDescent="0.55000000000000004">
      <c r="A6034">
        <v>40</v>
      </c>
      <c r="B6034" s="1" t="s">
        <v>577</v>
      </c>
      <c r="C6034" s="1" t="s">
        <v>0</v>
      </c>
      <c r="D6034">
        <v>7</v>
      </c>
      <c r="E6034" s="1" t="s">
        <v>153</v>
      </c>
      <c r="F6034">
        <v>7</v>
      </c>
      <c r="G6034" s="1" t="s">
        <v>376</v>
      </c>
      <c r="H6034" s="1" t="s">
        <v>28</v>
      </c>
      <c r="I6034">
        <v>3</v>
      </c>
      <c r="J6034" s="1" t="str">
        <f>+VLOOKUP(bloques1a3[[#This Row],[respuesta]],respuestas.emociones[],2,0)</f>
        <v>asco</v>
      </c>
      <c r="K6034" s="1">
        <f>+VLOOKUP(bloques1a3[[#This Row],[niño]],BD.niños[[Código]:[edad]],5,0)</f>
        <v>7</v>
      </c>
      <c r="L6034" s="1">
        <f>+IF(bloques1a3[[#This Row],[correcta]]=bloques1a3[[#This Row],[respuesta]],1,0)</f>
        <v>1</v>
      </c>
      <c r="M6034" s="1">
        <f>+IF(bloques1a3[[#This Row],[Sexo]]="F",1,0)</f>
        <v>0</v>
      </c>
    </row>
    <row r="6035" spans="1:13" x14ac:dyDescent="0.55000000000000004">
      <c r="A6035">
        <v>40</v>
      </c>
      <c r="B6035" s="1" t="s">
        <v>577</v>
      </c>
      <c r="C6035" s="1" t="s">
        <v>0</v>
      </c>
      <c r="D6035">
        <v>7</v>
      </c>
      <c r="E6035" s="1" t="s">
        <v>157</v>
      </c>
      <c r="F6035">
        <v>7</v>
      </c>
      <c r="G6035" s="1" t="s">
        <v>376</v>
      </c>
      <c r="H6035" s="1" t="s">
        <v>28</v>
      </c>
      <c r="I6035">
        <v>3</v>
      </c>
      <c r="J6035" s="1" t="str">
        <f>+VLOOKUP(bloques1a3[[#This Row],[respuesta]],respuestas.emociones[],2,0)</f>
        <v>asco</v>
      </c>
      <c r="K6035" s="1">
        <f>+VLOOKUP(bloques1a3[[#This Row],[niño]],BD.niños[[Código]:[edad]],5,0)</f>
        <v>7</v>
      </c>
      <c r="L6035" s="1">
        <f>+IF(bloques1a3[[#This Row],[correcta]]=bloques1a3[[#This Row],[respuesta]],1,0)</f>
        <v>1</v>
      </c>
      <c r="M6035" s="1">
        <f>+IF(bloques1a3[[#This Row],[Sexo]]="F",1,0)</f>
        <v>0</v>
      </c>
    </row>
    <row r="6036" spans="1:13" x14ac:dyDescent="0.55000000000000004">
      <c r="A6036">
        <v>40</v>
      </c>
      <c r="B6036" s="1" t="s">
        <v>577</v>
      </c>
      <c r="C6036" s="1" t="s">
        <v>0</v>
      </c>
      <c r="D6036">
        <v>7</v>
      </c>
      <c r="E6036" s="1" t="s">
        <v>164</v>
      </c>
      <c r="F6036">
        <v>7</v>
      </c>
      <c r="G6036" s="1" t="s">
        <v>375</v>
      </c>
      <c r="H6036" s="1" t="s">
        <v>28</v>
      </c>
      <c r="I6036">
        <v>3</v>
      </c>
      <c r="J6036" s="1" t="str">
        <f>+VLOOKUP(bloques1a3[[#This Row],[respuesta]],respuestas.emociones[],2,0)</f>
        <v>asco</v>
      </c>
      <c r="K6036" s="1">
        <f>+VLOOKUP(bloques1a3[[#This Row],[niño]],BD.niños[[Código]:[edad]],5,0)</f>
        <v>6</v>
      </c>
      <c r="L6036" s="1">
        <f>+IF(bloques1a3[[#This Row],[correcta]]=bloques1a3[[#This Row],[respuesta]],1,0)</f>
        <v>1</v>
      </c>
      <c r="M6036" s="1">
        <f>+IF(bloques1a3[[#This Row],[Sexo]]="F",1,0)</f>
        <v>0</v>
      </c>
    </row>
    <row r="6037" spans="1:13" x14ac:dyDescent="0.55000000000000004">
      <c r="A6037">
        <v>40</v>
      </c>
      <c r="B6037" s="1" t="s">
        <v>577</v>
      </c>
      <c r="C6037" s="1" t="s">
        <v>0</v>
      </c>
      <c r="D6037">
        <v>7</v>
      </c>
      <c r="E6037" s="1" t="s">
        <v>165</v>
      </c>
      <c r="F6037">
        <v>4</v>
      </c>
      <c r="G6037" s="1" t="s">
        <v>375</v>
      </c>
      <c r="H6037" s="1" t="s">
        <v>28</v>
      </c>
      <c r="I6037">
        <v>3</v>
      </c>
      <c r="J6037" s="1" t="str">
        <f>+VLOOKUP(bloques1a3[[#This Row],[respuesta]],respuestas.emociones[],2,0)</f>
        <v>enojo</v>
      </c>
      <c r="K6037" s="1">
        <f>+VLOOKUP(bloques1a3[[#This Row],[niño]],BD.niños[[Código]:[edad]],5,0)</f>
        <v>5</v>
      </c>
      <c r="L6037" s="1">
        <f>+IF(bloques1a3[[#This Row],[correcta]]=bloques1a3[[#This Row],[respuesta]],1,0)</f>
        <v>0</v>
      </c>
      <c r="M6037" s="1">
        <f>+IF(bloques1a3[[#This Row],[Sexo]]="F",1,0)</f>
        <v>0</v>
      </c>
    </row>
    <row r="6038" spans="1:13" x14ac:dyDescent="0.55000000000000004">
      <c r="A6038">
        <v>40</v>
      </c>
      <c r="B6038" s="1" t="s">
        <v>577</v>
      </c>
      <c r="C6038" s="1" t="s">
        <v>0</v>
      </c>
      <c r="D6038">
        <v>7</v>
      </c>
      <c r="E6038" s="1" t="s">
        <v>168</v>
      </c>
      <c r="F6038">
        <v>3</v>
      </c>
      <c r="G6038" s="1" t="s">
        <v>376</v>
      </c>
      <c r="H6038" s="1" t="s">
        <v>29</v>
      </c>
      <c r="I6038">
        <v>3</v>
      </c>
      <c r="J6038" s="1" t="str">
        <f>+VLOOKUP(bloques1a3[[#This Row],[respuesta]],respuestas.emociones[],2,0)</f>
        <v>tristeza</v>
      </c>
      <c r="K6038" s="1">
        <f>+VLOOKUP(bloques1a3[[#This Row],[niño]],BD.niños[[Código]:[edad]],5,0)</f>
        <v>7</v>
      </c>
      <c r="L6038" s="1">
        <f>+IF(bloques1a3[[#This Row],[correcta]]=bloques1a3[[#This Row],[respuesta]],1,0)</f>
        <v>0</v>
      </c>
      <c r="M6038" s="1">
        <f>+IF(bloques1a3[[#This Row],[Sexo]]="F",1,0)</f>
        <v>1</v>
      </c>
    </row>
    <row r="6039" spans="1:13" x14ac:dyDescent="0.55000000000000004">
      <c r="A6039">
        <v>40</v>
      </c>
      <c r="B6039" s="1" t="s">
        <v>577</v>
      </c>
      <c r="C6039" s="1" t="s">
        <v>0</v>
      </c>
      <c r="D6039">
        <v>7</v>
      </c>
      <c r="E6039" s="1" t="s">
        <v>172</v>
      </c>
      <c r="F6039">
        <v>7</v>
      </c>
      <c r="G6039" s="1" t="s">
        <v>376</v>
      </c>
      <c r="H6039" s="1" t="s">
        <v>29</v>
      </c>
      <c r="I6039">
        <v>3</v>
      </c>
      <c r="J6039" s="1" t="str">
        <f>+VLOOKUP(bloques1a3[[#This Row],[respuesta]],respuestas.emociones[],2,0)</f>
        <v>asco</v>
      </c>
      <c r="K6039" s="1">
        <f>+VLOOKUP(bloques1a3[[#This Row],[niño]],BD.niños[[Código]:[edad]],5,0)</f>
        <v>8</v>
      </c>
      <c r="L6039" s="1">
        <f>+IF(bloques1a3[[#This Row],[correcta]]=bloques1a3[[#This Row],[respuesta]],1,0)</f>
        <v>1</v>
      </c>
      <c r="M6039" s="1">
        <f>+IF(bloques1a3[[#This Row],[Sexo]]="F",1,0)</f>
        <v>1</v>
      </c>
    </row>
    <row r="6040" spans="1:13" x14ac:dyDescent="0.55000000000000004">
      <c r="A6040">
        <v>40</v>
      </c>
      <c r="B6040" s="1" t="s">
        <v>577</v>
      </c>
      <c r="C6040" s="1" t="s">
        <v>0</v>
      </c>
      <c r="D6040">
        <v>7</v>
      </c>
      <c r="E6040" s="1" t="s">
        <v>176</v>
      </c>
      <c r="F6040">
        <v>7</v>
      </c>
      <c r="G6040" s="1" t="s">
        <v>375</v>
      </c>
      <c r="H6040" s="1" t="s">
        <v>29</v>
      </c>
      <c r="I6040">
        <v>3</v>
      </c>
      <c r="J6040" s="1" t="str">
        <f>+VLOOKUP(bloques1a3[[#This Row],[respuesta]],respuestas.emociones[],2,0)</f>
        <v>asco</v>
      </c>
      <c r="K6040" s="1">
        <f>+VLOOKUP(bloques1a3[[#This Row],[niño]],BD.niños[[Código]:[edad]],5,0)</f>
        <v>5</v>
      </c>
      <c r="L6040" s="1">
        <f>+IF(bloques1a3[[#This Row],[correcta]]=bloques1a3[[#This Row],[respuesta]],1,0)</f>
        <v>1</v>
      </c>
      <c r="M6040" s="1">
        <f>+IF(bloques1a3[[#This Row],[Sexo]]="F",1,0)</f>
        <v>1</v>
      </c>
    </row>
    <row r="6041" spans="1:13" x14ac:dyDescent="0.55000000000000004">
      <c r="A6041">
        <v>40</v>
      </c>
      <c r="B6041" s="1" t="s">
        <v>577</v>
      </c>
      <c r="C6041" s="1" t="s">
        <v>0</v>
      </c>
      <c r="D6041">
        <v>7</v>
      </c>
      <c r="E6041" s="1" t="s">
        <v>180</v>
      </c>
      <c r="F6041">
        <v>4</v>
      </c>
      <c r="G6041" s="1" t="s">
        <v>376</v>
      </c>
      <c r="H6041" s="1" t="s">
        <v>29</v>
      </c>
      <c r="I6041">
        <v>3</v>
      </c>
      <c r="J6041" s="1" t="str">
        <f>+VLOOKUP(bloques1a3[[#This Row],[respuesta]],respuestas.emociones[],2,0)</f>
        <v>enojo</v>
      </c>
      <c r="K6041" s="1">
        <f>+VLOOKUP(bloques1a3[[#This Row],[niño]],BD.niños[[Código]:[edad]],5,0)</f>
        <v>8</v>
      </c>
      <c r="L6041" s="1">
        <f>+IF(bloques1a3[[#This Row],[correcta]]=bloques1a3[[#This Row],[respuesta]],1,0)</f>
        <v>0</v>
      </c>
      <c r="M6041" s="1">
        <f>+IF(bloques1a3[[#This Row],[Sexo]]="F",1,0)</f>
        <v>1</v>
      </c>
    </row>
    <row r="6042" spans="1:13" x14ac:dyDescent="0.55000000000000004">
      <c r="A6042">
        <v>40</v>
      </c>
      <c r="B6042" s="1" t="s">
        <v>577</v>
      </c>
      <c r="C6042" s="1" t="s">
        <v>0</v>
      </c>
      <c r="D6042">
        <v>7</v>
      </c>
      <c r="E6042" s="1" t="s">
        <v>234</v>
      </c>
      <c r="F6042">
        <v>4</v>
      </c>
      <c r="G6042" s="1" t="s">
        <v>377</v>
      </c>
      <c r="H6042" s="1" t="s">
        <v>28</v>
      </c>
      <c r="I6042">
        <v>3</v>
      </c>
      <c r="J6042" s="1" t="str">
        <f>+VLOOKUP(bloques1a3[[#This Row],[respuesta]],respuestas.emociones[],2,0)</f>
        <v>enojo</v>
      </c>
      <c r="K6042" s="1">
        <f>+VLOOKUP(bloques1a3[[#This Row],[niño]],BD.niños[[Código]:[edad]],5,0)</f>
        <v>10</v>
      </c>
      <c r="L6042" s="1">
        <f>+IF(bloques1a3[[#This Row],[correcta]]=bloques1a3[[#This Row],[respuesta]],1,0)</f>
        <v>0</v>
      </c>
      <c r="M6042" s="1">
        <f>+IF(bloques1a3[[#This Row],[Sexo]]="F",1,0)</f>
        <v>0</v>
      </c>
    </row>
    <row r="6043" spans="1:13" x14ac:dyDescent="0.55000000000000004">
      <c r="A6043">
        <v>40</v>
      </c>
      <c r="B6043" s="1" t="s">
        <v>577</v>
      </c>
      <c r="C6043" s="1" t="s">
        <v>0</v>
      </c>
      <c r="D6043">
        <v>7</v>
      </c>
      <c r="E6043" s="1" t="s">
        <v>238</v>
      </c>
      <c r="F6043">
        <v>7</v>
      </c>
      <c r="G6043" s="1" t="s">
        <v>377</v>
      </c>
      <c r="H6043" s="1" t="s">
        <v>28</v>
      </c>
      <c r="I6043">
        <v>3</v>
      </c>
      <c r="J6043" s="1" t="str">
        <f>+VLOOKUP(bloques1a3[[#This Row],[respuesta]],respuestas.emociones[],2,0)</f>
        <v>asco</v>
      </c>
      <c r="K6043" s="1">
        <f>+VLOOKUP(bloques1a3[[#This Row],[niño]],BD.niños[[Código]:[edad]],5,0)</f>
        <v>10</v>
      </c>
      <c r="L6043" s="1">
        <f>+IF(bloques1a3[[#This Row],[correcta]]=bloques1a3[[#This Row],[respuesta]],1,0)</f>
        <v>1</v>
      </c>
      <c r="M6043" s="1">
        <f>+IF(bloques1a3[[#This Row],[Sexo]]="F",1,0)</f>
        <v>0</v>
      </c>
    </row>
    <row r="6044" spans="1:13" x14ac:dyDescent="0.55000000000000004">
      <c r="A6044">
        <v>40</v>
      </c>
      <c r="B6044" s="1" t="s">
        <v>577</v>
      </c>
      <c r="C6044" s="1" t="s">
        <v>0</v>
      </c>
      <c r="D6044">
        <v>7</v>
      </c>
      <c r="E6044" s="1" t="s">
        <v>241</v>
      </c>
      <c r="F6044">
        <v>7</v>
      </c>
      <c r="G6044" s="1" t="s">
        <v>377</v>
      </c>
      <c r="H6044" s="1" t="s">
        <v>29</v>
      </c>
      <c r="I6044">
        <v>3</v>
      </c>
      <c r="J6044" s="1" t="str">
        <f>+VLOOKUP(bloques1a3[[#This Row],[respuesta]],respuestas.emociones[],2,0)</f>
        <v>asco</v>
      </c>
      <c r="K6044" s="1">
        <f>+VLOOKUP(bloques1a3[[#This Row],[niño]],BD.niños[[Código]:[edad]],5,0)</f>
        <v>10</v>
      </c>
      <c r="L6044" s="1">
        <f>+IF(bloques1a3[[#This Row],[correcta]]=bloques1a3[[#This Row],[respuesta]],1,0)</f>
        <v>1</v>
      </c>
      <c r="M6044" s="1">
        <f>+IF(bloques1a3[[#This Row],[Sexo]]="F",1,0)</f>
        <v>1</v>
      </c>
    </row>
    <row r="6045" spans="1:13" x14ac:dyDescent="0.55000000000000004">
      <c r="A6045">
        <v>40</v>
      </c>
      <c r="B6045" s="1" t="s">
        <v>577</v>
      </c>
      <c r="C6045" s="1" t="s">
        <v>0</v>
      </c>
      <c r="D6045">
        <v>7</v>
      </c>
      <c r="E6045" s="1" t="s">
        <v>245</v>
      </c>
      <c r="F6045">
        <v>7</v>
      </c>
      <c r="G6045" s="1" t="s">
        <v>376</v>
      </c>
      <c r="H6045" s="1" t="s">
        <v>28</v>
      </c>
      <c r="I6045">
        <v>3</v>
      </c>
      <c r="J6045" s="1" t="str">
        <f>+VLOOKUP(bloques1a3[[#This Row],[respuesta]],respuestas.emociones[],2,0)</f>
        <v>asco</v>
      </c>
      <c r="K6045" s="1">
        <f>+VLOOKUP(bloques1a3[[#This Row],[niño]],BD.niños[[Código]:[edad]],5,0)</f>
        <v>8</v>
      </c>
      <c r="L6045" s="1">
        <f>+IF(bloques1a3[[#This Row],[correcta]]=bloques1a3[[#This Row],[respuesta]],1,0)</f>
        <v>1</v>
      </c>
      <c r="M6045" s="1">
        <f>+IF(bloques1a3[[#This Row],[Sexo]]="F",1,0)</f>
        <v>0</v>
      </c>
    </row>
    <row r="6046" spans="1:13" x14ac:dyDescent="0.55000000000000004">
      <c r="A6046">
        <v>40</v>
      </c>
      <c r="B6046" s="1" t="s">
        <v>577</v>
      </c>
      <c r="C6046" s="1" t="s">
        <v>0</v>
      </c>
      <c r="D6046">
        <v>7</v>
      </c>
      <c r="E6046" s="1" t="s">
        <v>249</v>
      </c>
      <c r="F6046">
        <v>7</v>
      </c>
      <c r="G6046" s="1" t="s">
        <v>375</v>
      </c>
      <c r="H6046" s="1" t="s">
        <v>28</v>
      </c>
      <c r="I6046">
        <v>3</v>
      </c>
      <c r="J6046" s="1" t="str">
        <f>+VLOOKUP(bloques1a3[[#This Row],[respuesta]],respuestas.emociones[],2,0)</f>
        <v>asco</v>
      </c>
      <c r="K6046" s="1">
        <f>+VLOOKUP(bloques1a3[[#This Row],[niño]],BD.niños[[Código]:[edad]],5,0)</f>
        <v>6</v>
      </c>
      <c r="L6046" s="1">
        <f>+IF(bloques1a3[[#This Row],[correcta]]=bloques1a3[[#This Row],[respuesta]],1,0)</f>
        <v>1</v>
      </c>
      <c r="M6046" s="1">
        <f>+IF(bloques1a3[[#This Row],[Sexo]]="F",1,0)</f>
        <v>0</v>
      </c>
    </row>
    <row r="6047" spans="1:13" x14ac:dyDescent="0.55000000000000004">
      <c r="A6047">
        <v>40</v>
      </c>
      <c r="B6047" s="1" t="s">
        <v>577</v>
      </c>
      <c r="C6047" s="1" t="s">
        <v>0</v>
      </c>
      <c r="D6047">
        <v>7</v>
      </c>
      <c r="E6047" s="1" t="s">
        <v>253</v>
      </c>
      <c r="F6047">
        <v>7</v>
      </c>
      <c r="G6047" s="1" t="s">
        <v>376</v>
      </c>
      <c r="H6047" s="1" t="s">
        <v>28</v>
      </c>
      <c r="I6047">
        <v>3</v>
      </c>
      <c r="J6047" s="1" t="str">
        <f>+VLOOKUP(bloques1a3[[#This Row],[respuesta]],respuestas.emociones[],2,0)</f>
        <v>asco</v>
      </c>
      <c r="K6047" s="1">
        <f>+VLOOKUP(bloques1a3[[#This Row],[niño]],BD.niños[[Código]:[edad]],5,0)</f>
        <v>7</v>
      </c>
      <c r="L6047" s="1">
        <f>+IF(bloques1a3[[#This Row],[correcta]]=bloques1a3[[#This Row],[respuesta]],1,0)</f>
        <v>1</v>
      </c>
      <c r="M6047" s="1">
        <f>+IF(bloques1a3[[#This Row],[Sexo]]="F",1,0)</f>
        <v>0</v>
      </c>
    </row>
    <row r="6048" spans="1:13" x14ac:dyDescent="0.55000000000000004">
      <c r="A6048">
        <v>40</v>
      </c>
      <c r="B6048" s="1" t="s">
        <v>577</v>
      </c>
      <c r="C6048" s="1" t="s">
        <v>0</v>
      </c>
      <c r="D6048">
        <v>7</v>
      </c>
      <c r="E6048" s="1" t="s">
        <v>257</v>
      </c>
      <c r="F6048">
        <v>7</v>
      </c>
      <c r="G6048" s="1" t="s">
        <v>376</v>
      </c>
      <c r="H6048" s="1" t="s">
        <v>28</v>
      </c>
      <c r="I6048">
        <v>3</v>
      </c>
      <c r="J6048" s="1" t="str">
        <f>+VLOOKUP(bloques1a3[[#This Row],[respuesta]],respuestas.emociones[],2,0)</f>
        <v>asco</v>
      </c>
      <c r="K6048" s="1">
        <f>+VLOOKUP(bloques1a3[[#This Row],[niño]],BD.niños[[Código]:[edad]],5,0)</f>
        <v>8</v>
      </c>
      <c r="L6048" s="1">
        <f>+IF(bloques1a3[[#This Row],[correcta]]=bloques1a3[[#This Row],[respuesta]],1,0)</f>
        <v>1</v>
      </c>
      <c r="M6048" s="1">
        <f>+IF(bloques1a3[[#This Row],[Sexo]]="F",1,0)</f>
        <v>0</v>
      </c>
    </row>
    <row r="6049" spans="1:13" x14ac:dyDescent="0.55000000000000004">
      <c r="A6049">
        <v>40</v>
      </c>
      <c r="B6049" s="1" t="s">
        <v>577</v>
      </c>
      <c r="C6049" s="1" t="s">
        <v>0</v>
      </c>
      <c r="D6049">
        <v>7</v>
      </c>
      <c r="E6049" s="1" t="s">
        <v>299</v>
      </c>
      <c r="F6049">
        <v>7</v>
      </c>
      <c r="G6049" s="1" t="s">
        <v>376</v>
      </c>
      <c r="H6049" s="1" t="s">
        <v>28</v>
      </c>
      <c r="I6049">
        <v>3</v>
      </c>
      <c r="J6049" s="1" t="str">
        <f>+VLOOKUP(bloques1a3[[#This Row],[respuesta]],respuestas.emociones[],2,0)</f>
        <v>asco</v>
      </c>
      <c r="K6049" s="1">
        <f>+VLOOKUP(bloques1a3[[#This Row],[niño]],BD.niños[[Código]:[edad]],5,0)</f>
        <v>8</v>
      </c>
      <c r="L6049" s="1">
        <f>+IF(bloques1a3[[#This Row],[correcta]]=bloques1a3[[#This Row],[respuesta]],1,0)</f>
        <v>1</v>
      </c>
      <c r="M6049" s="1">
        <f>+IF(bloques1a3[[#This Row],[Sexo]]="F",1,0)</f>
        <v>0</v>
      </c>
    </row>
    <row r="6050" spans="1:13" x14ac:dyDescent="0.55000000000000004">
      <c r="A6050">
        <v>40</v>
      </c>
      <c r="B6050" s="1" t="s">
        <v>577</v>
      </c>
      <c r="C6050" s="1" t="s">
        <v>0</v>
      </c>
      <c r="D6050">
        <v>7</v>
      </c>
      <c r="E6050" s="1" t="s">
        <v>301</v>
      </c>
      <c r="F6050">
        <v>7</v>
      </c>
      <c r="G6050" s="1" t="s">
        <v>375</v>
      </c>
      <c r="H6050" s="1" t="s">
        <v>28</v>
      </c>
      <c r="I6050">
        <v>3</v>
      </c>
      <c r="J6050" s="1" t="str">
        <f>+VLOOKUP(bloques1a3[[#This Row],[respuesta]],respuestas.emociones[],2,0)</f>
        <v>asco</v>
      </c>
      <c r="K6050" s="1">
        <f>+VLOOKUP(bloques1a3[[#This Row],[niño]],BD.niños[[Código]:[edad]],5,0)</f>
        <v>5</v>
      </c>
      <c r="L6050" s="1">
        <f>+IF(bloques1a3[[#This Row],[correcta]]=bloques1a3[[#This Row],[respuesta]],1,0)</f>
        <v>1</v>
      </c>
      <c r="M6050" s="1">
        <f>+IF(bloques1a3[[#This Row],[Sexo]]="F",1,0)</f>
        <v>0</v>
      </c>
    </row>
    <row r="6051" spans="1:13" x14ac:dyDescent="0.55000000000000004">
      <c r="A6051">
        <v>40</v>
      </c>
      <c r="B6051" s="1" t="s">
        <v>577</v>
      </c>
      <c r="C6051" s="1" t="s">
        <v>0</v>
      </c>
      <c r="D6051">
        <v>7</v>
      </c>
      <c r="E6051" s="1" t="s">
        <v>305</v>
      </c>
      <c r="F6051">
        <v>7</v>
      </c>
      <c r="G6051" s="1" t="s">
        <v>376</v>
      </c>
      <c r="H6051" s="1" t="s">
        <v>28</v>
      </c>
      <c r="I6051">
        <v>3</v>
      </c>
      <c r="J6051" s="1" t="str">
        <f>+VLOOKUP(bloques1a3[[#This Row],[respuesta]],respuestas.emociones[],2,0)</f>
        <v>asco</v>
      </c>
      <c r="K6051" s="1">
        <f>+VLOOKUP(bloques1a3[[#This Row],[niño]],BD.niños[[Código]:[edad]],5,0)</f>
        <v>8</v>
      </c>
      <c r="L6051" s="1">
        <f>+IF(bloques1a3[[#This Row],[correcta]]=bloques1a3[[#This Row],[respuesta]],1,0)</f>
        <v>1</v>
      </c>
      <c r="M6051" s="1">
        <f>+IF(bloques1a3[[#This Row],[Sexo]]="F",1,0)</f>
        <v>0</v>
      </c>
    </row>
    <row r="6052" spans="1:13" x14ac:dyDescent="0.55000000000000004">
      <c r="A6052">
        <v>40</v>
      </c>
      <c r="B6052" s="1" t="s">
        <v>577</v>
      </c>
      <c r="C6052" s="1" t="s">
        <v>0</v>
      </c>
      <c r="D6052">
        <v>7</v>
      </c>
      <c r="E6052" s="1" t="s">
        <v>308</v>
      </c>
      <c r="F6052">
        <v>4</v>
      </c>
      <c r="G6052" s="1" t="s">
        <v>377</v>
      </c>
      <c r="H6052" s="1" t="s">
        <v>28</v>
      </c>
      <c r="I6052">
        <v>3</v>
      </c>
      <c r="J6052" s="1" t="str">
        <f>+VLOOKUP(bloques1a3[[#This Row],[respuesta]],respuestas.emociones[],2,0)</f>
        <v>enojo</v>
      </c>
      <c r="K6052" s="1">
        <f>+VLOOKUP(bloques1a3[[#This Row],[niño]],BD.niños[[Código]:[edad]],5,0)</f>
        <v>9</v>
      </c>
      <c r="L6052" s="1">
        <f>+IF(bloques1a3[[#This Row],[correcta]]=bloques1a3[[#This Row],[respuesta]],1,0)</f>
        <v>0</v>
      </c>
      <c r="M6052" s="1">
        <f>+IF(bloques1a3[[#This Row],[Sexo]]="F",1,0)</f>
        <v>0</v>
      </c>
    </row>
    <row r="6053" spans="1:13" x14ac:dyDescent="0.55000000000000004">
      <c r="A6053">
        <v>40</v>
      </c>
      <c r="B6053" s="1" t="s">
        <v>577</v>
      </c>
      <c r="C6053" s="1" t="s">
        <v>0</v>
      </c>
      <c r="D6053">
        <v>7</v>
      </c>
      <c r="E6053" s="1" t="s">
        <v>311</v>
      </c>
      <c r="F6053">
        <v>7</v>
      </c>
      <c r="G6053" s="1" t="s">
        <v>377</v>
      </c>
      <c r="H6053" s="1" t="s">
        <v>28</v>
      </c>
      <c r="I6053">
        <v>3</v>
      </c>
      <c r="J6053" s="1" t="str">
        <f>+VLOOKUP(bloques1a3[[#This Row],[respuesta]],respuestas.emociones[],2,0)</f>
        <v>asco</v>
      </c>
      <c r="K6053" s="1">
        <f>+VLOOKUP(bloques1a3[[#This Row],[niño]],BD.niños[[Código]:[edad]],5,0)</f>
        <v>10</v>
      </c>
      <c r="L6053" s="1">
        <f>+IF(bloques1a3[[#This Row],[correcta]]=bloques1a3[[#This Row],[respuesta]],1,0)</f>
        <v>1</v>
      </c>
      <c r="M6053" s="1">
        <f>+IF(bloques1a3[[#This Row],[Sexo]]="F",1,0)</f>
        <v>0</v>
      </c>
    </row>
    <row r="6054" spans="1:13" x14ac:dyDescent="0.55000000000000004">
      <c r="A6054">
        <v>40</v>
      </c>
      <c r="B6054" s="1" t="s">
        <v>577</v>
      </c>
      <c r="C6054" s="1" t="s">
        <v>0</v>
      </c>
      <c r="D6054">
        <v>7</v>
      </c>
      <c r="E6054" s="1" t="s">
        <v>314</v>
      </c>
      <c r="F6054">
        <v>6</v>
      </c>
      <c r="G6054" s="1" t="s">
        <v>377</v>
      </c>
      <c r="H6054" s="1" t="s">
        <v>28</v>
      </c>
      <c r="I6054">
        <v>3</v>
      </c>
      <c r="J6054" s="1" t="str">
        <f>+VLOOKUP(bloques1a3[[#This Row],[respuesta]],respuestas.emociones[],2,0)</f>
        <v>sorpresa</v>
      </c>
      <c r="K6054" s="1">
        <f>+VLOOKUP(bloques1a3[[#This Row],[niño]],BD.niños[[Código]:[edad]],5,0)</f>
        <v>10</v>
      </c>
      <c r="L6054" s="1">
        <f>+IF(bloques1a3[[#This Row],[correcta]]=bloques1a3[[#This Row],[respuesta]],1,0)</f>
        <v>0</v>
      </c>
      <c r="M6054" s="1">
        <f>+IF(bloques1a3[[#This Row],[Sexo]]="F",1,0)</f>
        <v>0</v>
      </c>
    </row>
    <row r="6055" spans="1:13" x14ac:dyDescent="0.55000000000000004">
      <c r="A6055">
        <v>40</v>
      </c>
      <c r="B6055" s="1" t="s">
        <v>577</v>
      </c>
      <c r="C6055" s="1" t="s">
        <v>0</v>
      </c>
      <c r="D6055">
        <v>7</v>
      </c>
      <c r="E6055" s="1" t="s">
        <v>372</v>
      </c>
      <c r="F6055">
        <v>4</v>
      </c>
      <c r="G6055" s="1" t="s">
        <v>377</v>
      </c>
      <c r="H6055" s="1" t="s">
        <v>28</v>
      </c>
      <c r="I6055">
        <v>3</v>
      </c>
      <c r="J6055" s="1" t="str">
        <f>+VLOOKUP(bloques1a3[[#This Row],[respuesta]],respuestas.emociones[],2,0)</f>
        <v>enojo</v>
      </c>
      <c r="K6055" s="1">
        <f>+VLOOKUP(bloques1a3[[#This Row],[niño]],BD.niños[[Código]:[edad]],5,0)</f>
        <v>9</v>
      </c>
      <c r="L6055" s="1">
        <f>+IF(bloques1a3[[#This Row],[correcta]]=bloques1a3[[#This Row],[respuesta]],1,0)</f>
        <v>0</v>
      </c>
      <c r="M6055" s="1">
        <f>+IF(bloques1a3[[#This Row],[Sexo]]="F",1,0)</f>
        <v>0</v>
      </c>
    </row>
    <row r="6056" spans="1:13" x14ac:dyDescent="0.55000000000000004">
      <c r="A6056">
        <v>40</v>
      </c>
      <c r="B6056" s="1" t="s">
        <v>577</v>
      </c>
      <c r="C6056" s="1" t="s">
        <v>0</v>
      </c>
      <c r="D6056">
        <v>7</v>
      </c>
      <c r="E6056" s="1" t="s">
        <v>337</v>
      </c>
      <c r="F6056">
        <v>7</v>
      </c>
      <c r="G6056" s="1" t="s">
        <v>376</v>
      </c>
      <c r="H6056" s="1" t="s">
        <v>28</v>
      </c>
      <c r="I6056">
        <v>3</v>
      </c>
      <c r="J6056" s="1" t="str">
        <f>+VLOOKUP(bloques1a3[[#This Row],[respuesta]],respuestas.emociones[],2,0)</f>
        <v>asco</v>
      </c>
      <c r="K6056" s="1">
        <f>+VLOOKUP(bloques1a3[[#This Row],[niño]],BD.niños[[Código]:[edad]],5,0)</f>
        <v>8</v>
      </c>
      <c r="L6056" s="1">
        <f>+IF(bloques1a3[[#This Row],[correcta]]=bloques1a3[[#This Row],[respuesta]],1,0)</f>
        <v>1</v>
      </c>
      <c r="M6056" s="1">
        <f>+IF(bloques1a3[[#This Row],[Sexo]]="F",1,0)</f>
        <v>0</v>
      </c>
    </row>
    <row r="6057" spans="1:13" x14ac:dyDescent="0.55000000000000004">
      <c r="A6057">
        <v>40</v>
      </c>
      <c r="B6057" s="1" t="s">
        <v>577</v>
      </c>
      <c r="C6057" s="1" t="s">
        <v>0</v>
      </c>
      <c r="D6057">
        <v>7</v>
      </c>
      <c r="E6057" s="1" t="s">
        <v>341</v>
      </c>
      <c r="F6057">
        <v>7</v>
      </c>
      <c r="G6057" s="1" t="s">
        <v>376</v>
      </c>
      <c r="H6057" s="1" t="s">
        <v>29</v>
      </c>
      <c r="I6057">
        <v>3</v>
      </c>
      <c r="J6057" s="1" t="str">
        <f>+VLOOKUP(bloques1a3[[#This Row],[respuesta]],respuestas.emociones[],2,0)</f>
        <v>asco</v>
      </c>
      <c r="K6057" s="1">
        <f>+VLOOKUP(bloques1a3[[#This Row],[niño]],BD.niños[[Código]:[edad]],5,0)</f>
        <v>8</v>
      </c>
      <c r="L6057" s="1">
        <f>+IF(bloques1a3[[#This Row],[correcta]]=bloques1a3[[#This Row],[respuesta]],1,0)</f>
        <v>1</v>
      </c>
      <c r="M6057" s="1">
        <f>+IF(bloques1a3[[#This Row],[Sexo]]="F",1,0)</f>
        <v>1</v>
      </c>
    </row>
    <row r="6058" spans="1:13" x14ac:dyDescent="0.55000000000000004">
      <c r="A6058">
        <v>40</v>
      </c>
      <c r="B6058" s="1" t="s">
        <v>577</v>
      </c>
      <c r="C6058" s="1" t="s">
        <v>0</v>
      </c>
      <c r="D6058">
        <v>7</v>
      </c>
      <c r="E6058" s="1" t="s">
        <v>344</v>
      </c>
      <c r="F6058">
        <v>7</v>
      </c>
      <c r="G6058" s="1" t="s">
        <v>375</v>
      </c>
      <c r="H6058" s="1" t="s">
        <v>29</v>
      </c>
      <c r="I6058">
        <v>3</v>
      </c>
      <c r="J6058" s="1" t="str">
        <f>+VLOOKUP(bloques1a3[[#This Row],[respuesta]],respuestas.emociones[],2,0)</f>
        <v>asco</v>
      </c>
      <c r="K6058" s="1">
        <f>+VLOOKUP(bloques1a3[[#This Row],[niño]],BD.niños[[Código]:[edad]],5,0)</f>
        <v>6</v>
      </c>
      <c r="L6058" s="1">
        <f>+IF(bloques1a3[[#This Row],[correcta]]=bloques1a3[[#This Row],[respuesta]],1,0)</f>
        <v>1</v>
      </c>
      <c r="M6058" s="1">
        <f>+IF(bloques1a3[[#This Row],[Sexo]]="F",1,0)</f>
        <v>1</v>
      </c>
    </row>
    <row r="6059" spans="1:13" x14ac:dyDescent="0.55000000000000004">
      <c r="A6059">
        <v>40</v>
      </c>
      <c r="B6059" s="1" t="s">
        <v>577</v>
      </c>
      <c r="C6059" s="1" t="s">
        <v>0</v>
      </c>
      <c r="D6059">
        <v>7</v>
      </c>
      <c r="E6059" s="1" t="s">
        <v>348</v>
      </c>
      <c r="F6059">
        <v>4</v>
      </c>
      <c r="G6059" s="1" t="s">
        <v>375</v>
      </c>
      <c r="H6059" s="1" t="s">
        <v>28</v>
      </c>
      <c r="I6059">
        <v>3</v>
      </c>
      <c r="J6059" s="1" t="str">
        <f>+VLOOKUP(bloques1a3[[#This Row],[respuesta]],respuestas.emociones[],2,0)</f>
        <v>enojo</v>
      </c>
      <c r="K6059" s="1">
        <f>+VLOOKUP(bloques1a3[[#This Row],[niño]],BD.niños[[Código]:[edad]],5,0)</f>
        <v>6</v>
      </c>
      <c r="L6059" s="1">
        <f>+IF(bloques1a3[[#This Row],[correcta]]=bloques1a3[[#This Row],[respuesta]],1,0)</f>
        <v>0</v>
      </c>
      <c r="M6059" s="1">
        <f>+IF(bloques1a3[[#This Row],[Sexo]]="F",1,0)</f>
        <v>0</v>
      </c>
    </row>
    <row r="6060" spans="1:13" x14ac:dyDescent="0.55000000000000004">
      <c r="A6060">
        <v>41</v>
      </c>
      <c r="B6060" s="1" t="s">
        <v>578</v>
      </c>
      <c r="C6060" s="1" t="s">
        <v>2</v>
      </c>
      <c r="D6060">
        <v>1</v>
      </c>
      <c r="E6060" s="1" t="s">
        <v>89</v>
      </c>
      <c r="F6060">
        <v>1</v>
      </c>
      <c r="G6060" s="1" t="s">
        <v>377</v>
      </c>
      <c r="H6060" s="1" t="s">
        <v>29</v>
      </c>
      <c r="I6060">
        <v>3</v>
      </c>
      <c r="J6060" s="1" t="str">
        <f>+VLOOKUP(bloques1a3[[#This Row],[respuesta]],respuestas.emociones[],2,0)</f>
        <v>neutra</v>
      </c>
      <c r="K6060" s="1">
        <f>+VLOOKUP(bloques1a3[[#This Row],[niño]],BD.niños[[Código]:[edad]],5,0)</f>
        <v>10</v>
      </c>
      <c r="L6060" s="1">
        <f>+IF(bloques1a3[[#This Row],[correcta]]=bloques1a3[[#This Row],[respuesta]],1,0)</f>
        <v>1</v>
      </c>
      <c r="M6060" s="1">
        <f>+IF(bloques1a3[[#This Row],[Sexo]]="F",1,0)</f>
        <v>1</v>
      </c>
    </row>
    <row r="6061" spans="1:13" x14ac:dyDescent="0.55000000000000004">
      <c r="A6061">
        <v>41</v>
      </c>
      <c r="B6061" s="1" t="s">
        <v>578</v>
      </c>
      <c r="C6061" s="1" t="s">
        <v>2</v>
      </c>
      <c r="D6061">
        <v>1</v>
      </c>
      <c r="E6061" s="1" t="s">
        <v>93</v>
      </c>
      <c r="F6061">
        <v>1</v>
      </c>
      <c r="G6061" s="1" t="s">
        <v>377</v>
      </c>
      <c r="H6061" s="1" t="s">
        <v>29</v>
      </c>
      <c r="I6061">
        <v>3</v>
      </c>
      <c r="J6061" s="1" t="str">
        <f>+VLOOKUP(bloques1a3[[#This Row],[respuesta]],respuestas.emociones[],2,0)</f>
        <v>neutra</v>
      </c>
      <c r="K6061" s="1">
        <f>+VLOOKUP(bloques1a3[[#This Row],[niño]],BD.niños[[Código]:[edad]],5,0)</f>
        <v>10</v>
      </c>
      <c r="L6061" s="1">
        <f>+IF(bloques1a3[[#This Row],[correcta]]=bloques1a3[[#This Row],[respuesta]],1,0)</f>
        <v>1</v>
      </c>
      <c r="M6061" s="1">
        <f>+IF(bloques1a3[[#This Row],[Sexo]]="F",1,0)</f>
        <v>1</v>
      </c>
    </row>
    <row r="6062" spans="1:13" x14ac:dyDescent="0.55000000000000004">
      <c r="A6062">
        <v>41</v>
      </c>
      <c r="B6062" s="1" t="s">
        <v>578</v>
      </c>
      <c r="C6062" s="1" t="s">
        <v>2</v>
      </c>
      <c r="D6062">
        <v>1</v>
      </c>
      <c r="E6062" s="1" t="s">
        <v>97</v>
      </c>
      <c r="F6062">
        <v>1</v>
      </c>
      <c r="G6062" s="1" t="s">
        <v>377</v>
      </c>
      <c r="H6062" s="1" t="s">
        <v>29</v>
      </c>
      <c r="I6062">
        <v>3</v>
      </c>
      <c r="J6062" s="1" t="str">
        <f>+VLOOKUP(bloques1a3[[#This Row],[respuesta]],respuestas.emociones[],2,0)</f>
        <v>neutra</v>
      </c>
      <c r="K6062" s="1">
        <f>+VLOOKUP(bloques1a3[[#This Row],[niño]],BD.niños[[Código]:[edad]],5,0)</f>
        <v>10</v>
      </c>
      <c r="L6062" s="1">
        <f>+IF(bloques1a3[[#This Row],[correcta]]=bloques1a3[[#This Row],[respuesta]],1,0)</f>
        <v>1</v>
      </c>
      <c r="M6062" s="1">
        <f>+IF(bloques1a3[[#This Row],[Sexo]]="F",1,0)</f>
        <v>1</v>
      </c>
    </row>
    <row r="6063" spans="1:13" x14ac:dyDescent="0.55000000000000004">
      <c r="A6063">
        <v>41</v>
      </c>
      <c r="B6063" s="1" t="s">
        <v>578</v>
      </c>
      <c r="C6063" s="1" t="s">
        <v>2</v>
      </c>
      <c r="D6063">
        <v>1</v>
      </c>
      <c r="E6063" s="1" t="s">
        <v>101</v>
      </c>
      <c r="F6063">
        <v>1</v>
      </c>
      <c r="G6063" s="1" t="s">
        <v>377</v>
      </c>
      <c r="H6063" s="1" t="s">
        <v>29</v>
      </c>
      <c r="I6063">
        <v>3</v>
      </c>
      <c r="J6063" s="1" t="str">
        <f>+VLOOKUP(bloques1a3[[#This Row],[respuesta]],respuestas.emociones[],2,0)</f>
        <v>neutra</v>
      </c>
      <c r="K6063" s="1">
        <f>+VLOOKUP(bloques1a3[[#This Row],[niño]],BD.niños[[Código]:[edad]],5,0)</f>
        <v>10</v>
      </c>
      <c r="L6063" s="1">
        <f>+IF(bloques1a3[[#This Row],[correcta]]=bloques1a3[[#This Row],[respuesta]],1,0)</f>
        <v>1</v>
      </c>
      <c r="M6063" s="1">
        <f>+IF(bloques1a3[[#This Row],[Sexo]]="F",1,0)</f>
        <v>1</v>
      </c>
    </row>
    <row r="6064" spans="1:13" x14ac:dyDescent="0.55000000000000004">
      <c r="A6064">
        <v>41</v>
      </c>
      <c r="B6064" s="1" t="s">
        <v>578</v>
      </c>
      <c r="C6064" s="1" t="s">
        <v>2</v>
      </c>
      <c r="D6064">
        <v>1</v>
      </c>
      <c r="E6064" s="1" t="s">
        <v>150</v>
      </c>
      <c r="F6064">
        <v>1</v>
      </c>
      <c r="G6064" s="1" t="s">
        <v>375</v>
      </c>
      <c r="H6064" s="1" t="s">
        <v>29</v>
      </c>
      <c r="I6064">
        <v>3</v>
      </c>
      <c r="J6064" s="1" t="str">
        <f>+VLOOKUP(bloques1a3[[#This Row],[respuesta]],respuestas.emociones[],2,0)</f>
        <v>neutra</v>
      </c>
      <c r="K6064" s="1">
        <f>+VLOOKUP(bloques1a3[[#This Row],[niño]],BD.niños[[Código]:[edad]],5,0)</f>
        <v>6</v>
      </c>
      <c r="L6064" s="1">
        <f>+IF(bloques1a3[[#This Row],[correcta]]=bloques1a3[[#This Row],[respuesta]],1,0)</f>
        <v>1</v>
      </c>
      <c r="M6064" s="1">
        <f>+IF(bloques1a3[[#This Row],[Sexo]]="F",1,0)</f>
        <v>1</v>
      </c>
    </row>
    <row r="6065" spans="1:13" x14ac:dyDescent="0.55000000000000004">
      <c r="A6065">
        <v>41</v>
      </c>
      <c r="B6065" s="1" t="s">
        <v>578</v>
      </c>
      <c r="C6065" s="1" t="s">
        <v>2</v>
      </c>
      <c r="D6065">
        <v>1</v>
      </c>
      <c r="E6065" s="1" t="s">
        <v>153</v>
      </c>
      <c r="F6065">
        <v>1</v>
      </c>
      <c r="G6065" s="1" t="s">
        <v>376</v>
      </c>
      <c r="H6065" s="1" t="s">
        <v>28</v>
      </c>
      <c r="I6065">
        <v>3</v>
      </c>
      <c r="J6065" s="1" t="str">
        <f>+VLOOKUP(bloques1a3[[#This Row],[respuesta]],respuestas.emociones[],2,0)</f>
        <v>neutra</v>
      </c>
      <c r="K6065" s="1">
        <f>+VLOOKUP(bloques1a3[[#This Row],[niño]],BD.niños[[Código]:[edad]],5,0)</f>
        <v>7</v>
      </c>
      <c r="L6065" s="1">
        <f>+IF(bloques1a3[[#This Row],[correcta]]=bloques1a3[[#This Row],[respuesta]],1,0)</f>
        <v>1</v>
      </c>
      <c r="M6065" s="1">
        <f>+IF(bloques1a3[[#This Row],[Sexo]]="F",1,0)</f>
        <v>0</v>
      </c>
    </row>
    <row r="6066" spans="1:13" x14ac:dyDescent="0.55000000000000004">
      <c r="A6066">
        <v>41</v>
      </c>
      <c r="B6066" s="1" t="s">
        <v>578</v>
      </c>
      <c r="C6066" s="1" t="s">
        <v>2</v>
      </c>
      <c r="D6066">
        <v>1</v>
      </c>
      <c r="E6066" s="1" t="s">
        <v>157</v>
      </c>
      <c r="F6066">
        <v>1</v>
      </c>
      <c r="G6066" s="1" t="s">
        <v>376</v>
      </c>
      <c r="H6066" s="1" t="s">
        <v>28</v>
      </c>
      <c r="I6066">
        <v>3</v>
      </c>
      <c r="J6066" s="1" t="str">
        <f>+VLOOKUP(bloques1a3[[#This Row],[respuesta]],respuestas.emociones[],2,0)</f>
        <v>neutra</v>
      </c>
      <c r="K6066" s="1">
        <f>+VLOOKUP(bloques1a3[[#This Row],[niño]],BD.niños[[Código]:[edad]],5,0)</f>
        <v>7</v>
      </c>
      <c r="L6066" s="1">
        <f>+IF(bloques1a3[[#This Row],[correcta]]=bloques1a3[[#This Row],[respuesta]],1,0)</f>
        <v>1</v>
      </c>
      <c r="M6066" s="1">
        <f>+IF(bloques1a3[[#This Row],[Sexo]]="F",1,0)</f>
        <v>0</v>
      </c>
    </row>
    <row r="6067" spans="1:13" x14ac:dyDescent="0.55000000000000004">
      <c r="A6067">
        <v>41</v>
      </c>
      <c r="B6067" s="1" t="s">
        <v>578</v>
      </c>
      <c r="C6067" s="1" t="s">
        <v>2</v>
      </c>
      <c r="D6067">
        <v>1</v>
      </c>
      <c r="E6067" s="1" t="s">
        <v>164</v>
      </c>
      <c r="F6067">
        <v>1</v>
      </c>
      <c r="G6067" s="1" t="s">
        <v>375</v>
      </c>
      <c r="H6067" s="1" t="s">
        <v>28</v>
      </c>
      <c r="I6067">
        <v>3</v>
      </c>
      <c r="J6067" s="1" t="str">
        <f>+VLOOKUP(bloques1a3[[#This Row],[respuesta]],respuestas.emociones[],2,0)</f>
        <v>neutra</v>
      </c>
      <c r="K6067" s="1">
        <f>+VLOOKUP(bloques1a3[[#This Row],[niño]],BD.niños[[Código]:[edad]],5,0)</f>
        <v>6</v>
      </c>
      <c r="L6067" s="1">
        <f>+IF(bloques1a3[[#This Row],[correcta]]=bloques1a3[[#This Row],[respuesta]],1,0)</f>
        <v>1</v>
      </c>
      <c r="M6067" s="1">
        <f>+IF(bloques1a3[[#This Row],[Sexo]]="F",1,0)</f>
        <v>0</v>
      </c>
    </row>
    <row r="6068" spans="1:13" x14ac:dyDescent="0.55000000000000004">
      <c r="A6068">
        <v>41</v>
      </c>
      <c r="B6068" s="1" t="s">
        <v>578</v>
      </c>
      <c r="C6068" s="1" t="s">
        <v>2</v>
      </c>
      <c r="D6068">
        <v>1</v>
      </c>
      <c r="E6068" s="1" t="s">
        <v>165</v>
      </c>
      <c r="F6068">
        <v>1</v>
      </c>
      <c r="G6068" s="1" t="s">
        <v>375</v>
      </c>
      <c r="H6068" s="1" t="s">
        <v>28</v>
      </c>
      <c r="I6068">
        <v>3</v>
      </c>
      <c r="J6068" s="1" t="str">
        <f>+VLOOKUP(bloques1a3[[#This Row],[respuesta]],respuestas.emociones[],2,0)</f>
        <v>neutra</v>
      </c>
      <c r="K6068" s="1">
        <f>+VLOOKUP(bloques1a3[[#This Row],[niño]],BD.niños[[Código]:[edad]],5,0)</f>
        <v>5</v>
      </c>
      <c r="L6068" s="1">
        <f>+IF(bloques1a3[[#This Row],[correcta]]=bloques1a3[[#This Row],[respuesta]],1,0)</f>
        <v>1</v>
      </c>
      <c r="M6068" s="1">
        <f>+IF(bloques1a3[[#This Row],[Sexo]]="F",1,0)</f>
        <v>0</v>
      </c>
    </row>
    <row r="6069" spans="1:13" x14ac:dyDescent="0.55000000000000004">
      <c r="A6069">
        <v>41</v>
      </c>
      <c r="B6069" s="1" t="s">
        <v>578</v>
      </c>
      <c r="C6069" s="1" t="s">
        <v>2</v>
      </c>
      <c r="D6069">
        <v>1</v>
      </c>
      <c r="E6069" s="1" t="s">
        <v>168</v>
      </c>
      <c r="F6069">
        <v>4</v>
      </c>
      <c r="G6069" s="1" t="s">
        <v>376</v>
      </c>
      <c r="H6069" s="1" t="s">
        <v>29</v>
      </c>
      <c r="I6069">
        <v>3</v>
      </c>
      <c r="J6069" s="1" t="str">
        <f>+VLOOKUP(bloques1a3[[#This Row],[respuesta]],respuestas.emociones[],2,0)</f>
        <v>enojo</v>
      </c>
      <c r="K6069" s="1">
        <f>+VLOOKUP(bloques1a3[[#This Row],[niño]],BD.niños[[Código]:[edad]],5,0)</f>
        <v>7</v>
      </c>
      <c r="L6069" s="1">
        <f>+IF(bloques1a3[[#This Row],[correcta]]=bloques1a3[[#This Row],[respuesta]],1,0)</f>
        <v>0</v>
      </c>
      <c r="M6069" s="1">
        <f>+IF(bloques1a3[[#This Row],[Sexo]]="F",1,0)</f>
        <v>1</v>
      </c>
    </row>
    <row r="6070" spans="1:13" x14ac:dyDescent="0.55000000000000004">
      <c r="A6070">
        <v>41</v>
      </c>
      <c r="B6070" s="1" t="s">
        <v>578</v>
      </c>
      <c r="C6070" s="1" t="s">
        <v>2</v>
      </c>
      <c r="D6070">
        <v>1</v>
      </c>
      <c r="E6070" s="1" t="s">
        <v>172</v>
      </c>
      <c r="F6070">
        <v>1</v>
      </c>
      <c r="G6070" s="1" t="s">
        <v>376</v>
      </c>
      <c r="H6070" s="1" t="s">
        <v>29</v>
      </c>
      <c r="I6070">
        <v>3</v>
      </c>
      <c r="J6070" s="1" t="str">
        <f>+VLOOKUP(bloques1a3[[#This Row],[respuesta]],respuestas.emociones[],2,0)</f>
        <v>neutra</v>
      </c>
      <c r="K6070" s="1">
        <f>+VLOOKUP(bloques1a3[[#This Row],[niño]],BD.niños[[Código]:[edad]],5,0)</f>
        <v>8</v>
      </c>
      <c r="L6070" s="1">
        <f>+IF(bloques1a3[[#This Row],[correcta]]=bloques1a3[[#This Row],[respuesta]],1,0)</f>
        <v>1</v>
      </c>
      <c r="M6070" s="1">
        <f>+IF(bloques1a3[[#This Row],[Sexo]]="F",1,0)</f>
        <v>1</v>
      </c>
    </row>
    <row r="6071" spans="1:13" x14ac:dyDescent="0.55000000000000004">
      <c r="A6071">
        <v>41</v>
      </c>
      <c r="B6071" s="1" t="s">
        <v>578</v>
      </c>
      <c r="C6071" s="1" t="s">
        <v>2</v>
      </c>
      <c r="D6071">
        <v>1</v>
      </c>
      <c r="E6071" s="1" t="s">
        <v>176</v>
      </c>
      <c r="F6071">
        <v>1</v>
      </c>
      <c r="G6071" s="1" t="s">
        <v>375</v>
      </c>
      <c r="H6071" s="1" t="s">
        <v>29</v>
      </c>
      <c r="I6071">
        <v>3</v>
      </c>
      <c r="J6071" s="1" t="str">
        <f>+VLOOKUP(bloques1a3[[#This Row],[respuesta]],respuestas.emociones[],2,0)</f>
        <v>neutra</v>
      </c>
      <c r="K6071" s="1">
        <f>+VLOOKUP(bloques1a3[[#This Row],[niño]],BD.niños[[Código]:[edad]],5,0)</f>
        <v>5</v>
      </c>
      <c r="L6071" s="1">
        <f>+IF(bloques1a3[[#This Row],[correcta]]=bloques1a3[[#This Row],[respuesta]],1,0)</f>
        <v>1</v>
      </c>
      <c r="M6071" s="1">
        <f>+IF(bloques1a3[[#This Row],[Sexo]]="F",1,0)</f>
        <v>1</v>
      </c>
    </row>
    <row r="6072" spans="1:13" x14ac:dyDescent="0.55000000000000004">
      <c r="A6072">
        <v>41</v>
      </c>
      <c r="B6072" s="1" t="s">
        <v>578</v>
      </c>
      <c r="C6072" s="1" t="s">
        <v>2</v>
      </c>
      <c r="D6072">
        <v>1</v>
      </c>
      <c r="E6072" s="1" t="s">
        <v>180</v>
      </c>
      <c r="F6072">
        <v>1</v>
      </c>
      <c r="G6072" s="1" t="s">
        <v>376</v>
      </c>
      <c r="H6072" s="1" t="s">
        <v>29</v>
      </c>
      <c r="I6072">
        <v>3</v>
      </c>
      <c r="J6072" s="1" t="str">
        <f>+VLOOKUP(bloques1a3[[#This Row],[respuesta]],respuestas.emociones[],2,0)</f>
        <v>neutra</v>
      </c>
      <c r="K6072" s="1">
        <f>+VLOOKUP(bloques1a3[[#This Row],[niño]],BD.niños[[Código]:[edad]],5,0)</f>
        <v>8</v>
      </c>
      <c r="L6072" s="1">
        <f>+IF(bloques1a3[[#This Row],[correcta]]=bloques1a3[[#This Row],[respuesta]],1,0)</f>
        <v>1</v>
      </c>
      <c r="M6072" s="1">
        <f>+IF(bloques1a3[[#This Row],[Sexo]]="F",1,0)</f>
        <v>1</v>
      </c>
    </row>
    <row r="6073" spans="1:13" x14ac:dyDescent="0.55000000000000004">
      <c r="A6073">
        <v>41</v>
      </c>
      <c r="B6073" s="1" t="s">
        <v>578</v>
      </c>
      <c r="C6073" s="1" t="s">
        <v>2</v>
      </c>
      <c r="D6073">
        <v>1</v>
      </c>
      <c r="E6073" s="1" t="s">
        <v>234</v>
      </c>
      <c r="F6073">
        <v>3</v>
      </c>
      <c r="G6073" s="1" t="s">
        <v>377</v>
      </c>
      <c r="H6073" s="1" t="s">
        <v>28</v>
      </c>
      <c r="I6073">
        <v>3</v>
      </c>
      <c r="J6073" s="1" t="str">
        <f>+VLOOKUP(bloques1a3[[#This Row],[respuesta]],respuestas.emociones[],2,0)</f>
        <v>tristeza</v>
      </c>
      <c r="K6073" s="1">
        <f>+VLOOKUP(bloques1a3[[#This Row],[niño]],BD.niños[[Código]:[edad]],5,0)</f>
        <v>10</v>
      </c>
      <c r="L6073" s="1">
        <f>+IF(bloques1a3[[#This Row],[correcta]]=bloques1a3[[#This Row],[respuesta]],1,0)</f>
        <v>0</v>
      </c>
      <c r="M6073" s="1">
        <f>+IF(bloques1a3[[#This Row],[Sexo]]="F",1,0)</f>
        <v>0</v>
      </c>
    </row>
    <row r="6074" spans="1:13" x14ac:dyDescent="0.55000000000000004">
      <c r="A6074">
        <v>41</v>
      </c>
      <c r="B6074" s="1" t="s">
        <v>578</v>
      </c>
      <c r="C6074" s="1" t="s">
        <v>2</v>
      </c>
      <c r="D6074">
        <v>1</v>
      </c>
      <c r="E6074" s="1" t="s">
        <v>238</v>
      </c>
      <c r="F6074">
        <v>1</v>
      </c>
      <c r="G6074" s="1" t="s">
        <v>377</v>
      </c>
      <c r="H6074" s="1" t="s">
        <v>28</v>
      </c>
      <c r="I6074">
        <v>3</v>
      </c>
      <c r="J6074" s="1" t="str">
        <f>+VLOOKUP(bloques1a3[[#This Row],[respuesta]],respuestas.emociones[],2,0)</f>
        <v>neutra</v>
      </c>
      <c r="K6074" s="1">
        <f>+VLOOKUP(bloques1a3[[#This Row],[niño]],BD.niños[[Código]:[edad]],5,0)</f>
        <v>10</v>
      </c>
      <c r="L6074" s="1">
        <f>+IF(bloques1a3[[#This Row],[correcta]]=bloques1a3[[#This Row],[respuesta]],1,0)</f>
        <v>1</v>
      </c>
      <c r="M6074" s="1">
        <f>+IF(bloques1a3[[#This Row],[Sexo]]="F",1,0)</f>
        <v>0</v>
      </c>
    </row>
    <row r="6075" spans="1:13" x14ac:dyDescent="0.55000000000000004">
      <c r="A6075">
        <v>41</v>
      </c>
      <c r="B6075" s="1" t="s">
        <v>578</v>
      </c>
      <c r="C6075" s="1" t="s">
        <v>2</v>
      </c>
      <c r="D6075">
        <v>1</v>
      </c>
      <c r="E6075" s="1" t="s">
        <v>241</v>
      </c>
      <c r="F6075">
        <v>1</v>
      </c>
      <c r="G6075" s="1" t="s">
        <v>377</v>
      </c>
      <c r="H6075" s="1" t="s">
        <v>29</v>
      </c>
      <c r="I6075">
        <v>3</v>
      </c>
      <c r="J6075" s="1" t="str">
        <f>+VLOOKUP(bloques1a3[[#This Row],[respuesta]],respuestas.emociones[],2,0)</f>
        <v>neutra</v>
      </c>
      <c r="K6075" s="1">
        <f>+VLOOKUP(bloques1a3[[#This Row],[niño]],BD.niños[[Código]:[edad]],5,0)</f>
        <v>10</v>
      </c>
      <c r="L6075" s="1">
        <f>+IF(bloques1a3[[#This Row],[correcta]]=bloques1a3[[#This Row],[respuesta]],1,0)</f>
        <v>1</v>
      </c>
      <c r="M6075" s="1">
        <f>+IF(bloques1a3[[#This Row],[Sexo]]="F",1,0)</f>
        <v>1</v>
      </c>
    </row>
    <row r="6076" spans="1:13" x14ac:dyDescent="0.55000000000000004">
      <c r="A6076">
        <v>41</v>
      </c>
      <c r="B6076" s="1" t="s">
        <v>578</v>
      </c>
      <c r="C6076" s="1" t="s">
        <v>2</v>
      </c>
      <c r="D6076">
        <v>1</v>
      </c>
      <c r="E6076" s="1" t="s">
        <v>245</v>
      </c>
      <c r="F6076">
        <v>5</v>
      </c>
      <c r="G6076" s="1" t="s">
        <v>376</v>
      </c>
      <c r="H6076" s="1" t="s">
        <v>28</v>
      </c>
      <c r="I6076">
        <v>3</v>
      </c>
      <c r="J6076" s="1" t="str">
        <f>+VLOOKUP(bloques1a3[[#This Row],[respuesta]],respuestas.emociones[],2,0)</f>
        <v>miedo</v>
      </c>
      <c r="K6076" s="1">
        <f>+VLOOKUP(bloques1a3[[#This Row],[niño]],BD.niños[[Código]:[edad]],5,0)</f>
        <v>8</v>
      </c>
      <c r="L6076" s="1">
        <f>+IF(bloques1a3[[#This Row],[correcta]]=bloques1a3[[#This Row],[respuesta]],1,0)</f>
        <v>0</v>
      </c>
      <c r="M6076" s="1">
        <f>+IF(bloques1a3[[#This Row],[Sexo]]="F",1,0)</f>
        <v>0</v>
      </c>
    </row>
    <row r="6077" spans="1:13" x14ac:dyDescent="0.55000000000000004">
      <c r="A6077">
        <v>41</v>
      </c>
      <c r="B6077" s="1" t="s">
        <v>578</v>
      </c>
      <c r="C6077" s="1" t="s">
        <v>2</v>
      </c>
      <c r="D6077">
        <v>1</v>
      </c>
      <c r="E6077" s="1" t="s">
        <v>249</v>
      </c>
      <c r="F6077">
        <v>1</v>
      </c>
      <c r="G6077" s="1" t="s">
        <v>375</v>
      </c>
      <c r="H6077" s="1" t="s">
        <v>28</v>
      </c>
      <c r="I6077">
        <v>3</v>
      </c>
      <c r="J6077" s="1" t="str">
        <f>+VLOOKUP(bloques1a3[[#This Row],[respuesta]],respuestas.emociones[],2,0)</f>
        <v>neutra</v>
      </c>
      <c r="K6077" s="1">
        <f>+VLOOKUP(bloques1a3[[#This Row],[niño]],BD.niños[[Código]:[edad]],5,0)</f>
        <v>6</v>
      </c>
      <c r="L6077" s="1">
        <f>+IF(bloques1a3[[#This Row],[correcta]]=bloques1a3[[#This Row],[respuesta]],1,0)</f>
        <v>1</v>
      </c>
      <c r="M6077" s="1">
        <f>+IF(bloques1a3[[#This Row],[Sexo]]="F",1,0)</f>
        <v>0</v>
      </c>
    </row>
    <row r="6078" spans="1:13" x14ac:dyDescent="0.55000000000000004">
      <c r="A6078">
        <v>41</v>
      </c>
      <c r="B6078" s="1" t="s">
        <v>578</v>
      </c>
      <c r="C6078" s="1" t="s">
        <v>2</v>
      </c>
      <c r="D6078">
        <v>1</v>
      </c>
      <c r="E6078" s="1" t="s">
        <v>253</v>
      </c>
      <c r="F6078">
        <v>1</v>
      </c>
      <c r="G6078" s="1" t="s">
        <v>376</v>
      </c>
      <c r="H6078" s="1" t="s">
        <v>28</v>
      </c>
      <c r="I6078">
        <v>3</v>
      </c>
      <c r="J6078" s="1" t="str">
        <f>+VLOOKUP(bloques1a3[[#This Row],[respuesta]],respuestas.emociones[],2,0)</f>
        <v>neutra</v>
      </c>
      <c r="K6078" s="1">
        <f>+VLOOKUP(bloques1a3[[#This Row],[niño]],BD.niños[[Código]:[edad]],5,0)</f>
        <v>7</v>
      </c>
      <c r="L6078" s="1">
        <f>+IF(bloques1a3[[#This Row],[correcta]]=bloques1a3[[#This Row],[respuesta]],1,0)</f>
        <v>1</v>
      </c>
      <c r="M6078" s="1">
        <f>+IF(bloques1a3[[#This Row],[Sexo]]="F",1,0)</f>
        <v>0</v>
      </c>
    </row>
    <row r="6079" spans="1:13" x14ac:dyDescent="0.55000000000000004">
      <c r="A6079">
        <v>41</v>
      </c>
      <c r="B6079" s="1" t="s">
        <v>578</v>
      </c>
      <c r="C6079" s="1" t="s">
        <v>2</v>
      </c>
      <c r="D6079">
        <v>1</v>
      </c>
      <c r="E6079" s="1" t="s">
        <v>257</v>
      </c>
      <c r="F6079">
        <v>1</v>
      </c>
      <c r="G6079" s="1" t="s">
        <v>376</v>
      </c>
      <c r="H6079" s="1" t="s">
        <v>28</v>
      </c>
      <c r="I6079">
        <v>3</v>
      </c>
      <c r="J6079" s="1" t="str">
        <f>+VLOOKUP(bloques1a3[[#This Row],[respuesta]],respuestas.emociones[],2,0)</f>
        <v>neutra</v>
      </c>
      <c r="K6079" s="1">
        <f>+VLOOKUP(bloques1a3[[#This Row],[niño]],BD.niños[[Código]:[edad]],5,0)</f>
        <v>8</v>
      </c>
      <c r="L6079" s="1">
        <f>+IF(bloques1a3[[#This Row],[correcta]]=bloques1a3[[#This Row],[respuesta]],1,0)</f>
        <v>1</v>
      </c>
      <c r="M6079" s="1">
        <f>+IF(bloques1a3[[#This Row],[Sexo]]="F",1,0)</f>
        <v>0</v>
      </c>
    </row>
    <row r="6080" spans="1:13" x14ac:dyDescent="0.55000000000000004">
      <c r="A6080">
        <v>41</v>
      </c>
      <c r="B6080" s="1" t="s">
        <v>578</v>
      </c>
      <c r="C6080" s="1" t="s">
        <v>2</v>
      </c>
      <c r="D6080">
        <v>1</v>
      </c>
      <c r="E6080" s="1" t="s">
        <v>299</v>
      </c>
      <c r="F6080">
        <v>1</v>
      </c>
      <c r="G6080" s="1" t="s">
        <v>376</v>
      </c>
      <c r="H6080" s="1" t="s">
        <v>28</v>
      </c>
      <c r="I6080">
        <v>3</v>
      </c>
      <c r="J6080" s="1" t="str">
        <f>+VLOOKUP(bloques1a3[[#This Row],[respuesta]],respuestas.emociones[],2,0)</f>
        <v>neutra</v>
      </c>
      <c r="K6080" s="1">
        <f>+VLOOKUP(bloques1a3[[#This Row],[niño]],BD.niños[[Código]:[edad]],5,0)</f>
        <v>8</v>
      </c>
      <c r="L6080" s="1">
        <f>+IF(bloques1a3[[#This Row],[correcta]]=bloques1a3[[#This Row],[respuesta]],1,0)</f>
        <v>1</v>
      </c>
      <c r="M6080" s="1">
        <f>+IF(bloques1a3[[#This Row],[Sexo]]="F",1,0)</f>
        <v>0</v>
      </c>
    </row>
    <row r="6081" spans="1:13" x14ac:dyDescent="0.55000000000000004">
      <c r="A6081">
        <v>41</v>
      </c>
      <c r="B6081" s="1" t="s">
        <v>578</v>
      </c>
      <c r="C6081" s="1" t="s">
        <v>2</v>
      </c>
      <c r="D6081">
        <v>1</v>
      </c>
      <c r="E6081" s="1" t="s">
        <v>301</v>
      </c>
      <c r="F6081">
        <v>1</v>
      </c>
      <c r="G6081" s="1" t="s">
        <v>375</v>
      </c>
      <c r="H6081" s="1" t="s">
        <v>28</v>
      </c>
      <c r="I6081">
        <v>3</v>
      </c>
      <c r="J6081" s="1" t="str">
        <f>+VLOOKUP(bloques1a3[[#This Row],[respuesta]],respuestas.emociones[],2,0)</f>
        <v>neutra</v>
      </c>
      <c r="K6081" s="1">
        <f>+VLOOKUP(bloques1a3[[#This Row],[niño]],BD.niños[[Código]:[edad]],5,0)</f>
        <v>5</v>
      </c>
      <c r="L6081" s="1">
        <f>+IF(bloques1a3[[#This Row],[correcta]]=bloques1a3[[#This Row],[respuesta]],1,0)</f>
        <v>1</v>
      </c>
      <c r="M6081" s="1">
        <f>+IF(bloques1a3[[#This Row],[Sexo]]="F",1,0)</f>
        <v>0</v>
      </c>
    </row>
    <row r="6082" spans="1:13" x14ac:dyDescent="0.55000000000000004">
      <c r="A6082">
        <v>41</v>
      </c>
      <c r="B6082" s="1" t="s">
        <v>578</v>
      </c>
      <c r="C6082" s="1" t="s">
        <v>2</v>
      </c>
      <c r="D6082">
        <v>1</v>
      </c>
      <c r="E6082" s="1" t="s">
        <v>305</v>
      </c>
      <c r="F6082">
        <v>1</v>
      </c>
      <c r="G6082" s="1" t="s">
        <v>376</v>
      </c>
      <c r="H6082" s="1" t="s">
        <v>28</v>
      </c>
      <c r="I6082">
        <v>3</v>
      </c>
      <c r="J6082" s="1" t="str">
        <f>+VLOOKUP(bloques1a3[[#This Row],[respuesta]],respuestas.emociones[],2,0)</f>
        <v>neutra</v>
      </c>
      <c r="K6082" s="1">
        <f>+VLOOKUP(bloques1a3[[#This Row],[niño]],BD.niños[[Código]:[edad]],5,0)</f>
        <v>8</v>
      </c>
      <c r="L6082" s="1">
        <f>+IF(bloques1a3[[#This Row],[correcta]]=bloques1a3[[#This Row],[respuesta]],1,0)</f>
        <v>1</v>
      </c>
      <c r="M6082" s="1">
        <f>+IF(bloques1a3[[#This Row],[Sexo]]="F",1,0)</f>
        <v>0</v>
      </c>
    </row>
    <row r="6083" spans="1:13" x14ac:dyDescent="0.55000000000000004">
      <c r="A6083">
        <v>41</v>
      </c>
      <c r="B6083" s="1" t="s">
        <v>578</v>
      </c>
      <c r="C6083" s="1" t="s">
        <v>2</v>
      </c>
      <c r="D6083">
        <v>1</v>
      </c>
      <c r="E6083" s="1" t="s">
        <v>308</v>
      </c>
      <c r="F6083">
        <v>1</v>
      </c>
      <c r="G6083" s="1" t="s">
        <v>377</v>
      </c>
      <c r="H6083" s="1" t="s">
        <v>28</v>
      </c>
      <c r="I6083">
        <v>3</v>
      </c>
      <c r="J6083" s="1" t="str">
        <f>+VLOOKUP(bloques1a3[[#This Row],[respuesta]],respuestas.emociones[],2,0)</f>
        <v>neutra</v>
      </c>
      <c r="K6083" s="1">
        <f>+VLOOKUP(bloques1a3[[#This Row],[niño]],BD.niños[[Código]:[edad]],5,0)</f>
        <v>9</v>
      </c>
      <c r="L6083" s="1">
        <f>+IF(bloques1a3[[#This Row],[correcta]]=bloques1a3[[#This Row],[respuesta]],1,0)</f>
        <v>1</v>
      </c>
      <c r="M6083" s="1">
        <f>+IF(bloques1a3[[#This Row],[Sexo]]="F",1,0)</f>
        <v>0</v>
      </c>
    </row>
    <row r="6084" spans="1:13" x14ac:dyDescent="0.55000000000000004">
      <c r="A6084">
        <v>41</v>
      </c>
      <c r="B6084" s="1" t="s">
        <v>578</v>
      </c>
      <c r="C6084" s="1" t="s">
        <v>2</v>
      </c>
      <c r="D6084">
        <v>1</v>
      </c>
      <c r="E6084" s="1" t="s">
        <v>311</v>
      </c>
      <c r="F6084">
        <v>3</v>
      </c>
      <c r="G6084" s="1" t="s">
        <v>377</v>
      </c>
      <c r="H6084" s="1" t="s">
        <v>28</v>
      </c>
      <c r="I6084">
        <v>3</v>
      </c>
      <c r="J6084" s="1" t="str">
        <f>+VLOOKUP(bloques1a3[[#This Row],[respuesta]],respuestas.emociones[],2,0)</f>
        <v>tristeza</v>
      </c>
      <c r="K6084" s="1">
        <f>+VLOOKUP(bloques1a3[[#This Row],[niño]],BD.niños[[Código]:[edad]],5,0)</f>
        <v>10</v>
      </c>
      <c r="L6084" s="1">
        <f>+IF(bloques1a3[[#This Row],[correcta]]=bloques1a3[[#This Row],[respuesta]],1,0)</f>
        <v>0</v>
      </c>
      <c r="M6084" s="1">
        <f>+IF(bloques1a3[[#This Row],[Sexo]]="F",1,0)</f>
        <v>0</v>
      </c>
    </row>
    <row r="6085" spans="1:13" x14ac:dyDescent="0.55000000000000004">
      <c r="A6085">
        <v>41</v>
      </c>
      <c r="B6085" s="1" t="s">
        <v>578</v>
      </c>
      <c r="C6085" s="1" t="s">
        <v>2</v>
      </c>
      <c r="D6085">
        <v>1</v>
      </c>
      <c r="E6085" s="1" t="s">
        <v>314</v>
      </c>
      <c r="F6085">
        <v>1</v>
      </c>
      <c r="G6085" s="1" t="s">
        <v>377</v>
      </c>
      <c r="H6085" s="1" t="s">
        <v>28</v>
      </c>
      <c r="I6085">
        <v>3</v>
      </c>
      <c r="J6085" s="1" t="str">
        <f>+VLOOKUP(bloques1a3[[#This Row],[respuesta]],respuestas.emociones[],2,0)</f>
        <v>neutra</v>
      </c>
      <c r="K6085" s="1">
        <f>+VLOOKUP(bloques1a3[[#This Row],[niño]],BD.niños[[Código]:[edad]],5,0)</f>
        <v>10</v>
      </c>
      <c r="L6085" s="1">
        <f>+IF(bloques1a3[[#This Row],[correcta]]=bloques1a3[[#This Row],[respuesta]],1,0)</f>
        <v>1</v>
      </c>
      <c r="M6085" s="1">
        <f>+IF(bloques1a3[[#This Row],[Sexo]]="F",1,0)</f>
        <v>0</v>
      </c>
    </row>
    <row r="6086" spans="1:13" x14ac:dyDescent="0.55000000000000004">
      <c r="A6086">
        <v>41</v>
      </c>
      <c r="B6086" s="1" t="s">
        <v>578</v>
      </c>
      <c r="C6086" s="1" t="s">
        <v>2</v>
      </c>
      <c r="D6086">
        <v>1</v>
      </c>
      <c r="E6086" s="1" t="s">
        <v>372</v>
      </c>
      <c r="F6086">
        <v>1</v>
      </c>
      <c r="G6086" s="1" t="s">
        <v>377</v>
      </c>
      <c r="H6086" s="1" t="s">
        <v>28</v>
      </c>
      <c r="I6086">
        <v>3</v>
      </c>
      <c r="J6086" s="1" t="str">
        <f>+VLOOKUP(bloques1a3[[#This Row],[respuesta]],respuestas.emociones[],2,0)</f>
        <v>neutra</v>
      </c>
      <c r="K6086" s="1">
        <f>+VLOOKUP(bloques1a3[[#This Row],[niño]],BD.niños[[Código]:[edad]],5,0)</f>
        <v>9</v>
      </c>
      <c r="L6086" s="1">
        <f>+IF(bloques1a3[[#This Row],[correcta]]=bloques1a3[[#This Row],[respuesta]],1,0)</f>
        <v>1</v>
      </c>
      <c r="M6086" s="1">
        <f>+IF(bloques1a3[[#This Row],[Sexo]]="F",1,0)</f>
        <v>0</v>
      </c>
    </row>
    <row r="6087" spans="1:13" x14ac:dyDescent="0.55000000000000004">
      <c r="A6087">
        <v>41</v>
      </c>
      <c r="B6087" s="1" t="s">
        <v>578</v>
      </c>
      <c r="C6087" s="1" t="s">
        <v>2</v>
      </c>
      <c r="D6087">
        <v>1</v>
      </c>
      <c r="E6087" s="1" t="s">
        <v>337</v>
      </c>
      <c r="F6087">
        <v>1</v>
      </c>
      <c r="G6087" s="1" t="s">
        <v>376</v>
      </c>
      <c r="H6087" s="1" t="s">
        <v>28</v>
      </c>
      <c r="I6087">
        <v>3</v>
      </c>
      <c r="J6087" s="1" t="str">
        <f>+VLOOKUP(bloques1a3[[#This Row],[respuesta]],respuestas.emociones[],2,0)</f>
        <v>neutra</v>
      </c>
      <c r="K6087" s="1">
        <f>+VLOOKUP(bloques1a3[[#This Row],[niño]],BD.niños[[Código]:[edad]],5,0)</f>
        <v>8</v>
      </c>
      <c r="L6087" s="1">
        <f>+IF(bloques1a3[[#This Row],[correcta]]=bloques1a3[[#This Row],[respuesta]],1,0)</f>
        <v>1</v>
      </c>
      <c r="M6087" s="1">
        <f>+IF(bloques1a3[[#This Row],[Sexo]]="F",1,0)</f>
        <v>0</v>
      </c>
    </row>
    <row r="6088" spans="1:13" x14ac:dyDescent="0.55000000000000004">
      <c r="A6088">
        <v>41</v>
      </c>
      <c r="B6088" s="1" t="s">
        <v>578</v>
      </c>
      <c r="C6088" s="1" t="s">
        <v>2</v>
      </c>
      <c r="D6088">
        <v>1</v>
      </c>
      <c r="E6088" s="1" t="s">
        <v>341</v>
      </c>
      <c r="F6088">
        <v>1</v>
      </c>
      <c r="G6088" s="1" t="s">
        <v>376</v>
      </c>
      <c r="H6088" s="1" t="s">
        <v>29</v>
      </c>
      <c r="I6088">
        <v>3</v>
      </c>
      <c r="J6088" s="1" t="str">
        <f>+VLOOKUP(bloques1a3[[#This Row],[respuesta]],respuestas.emociones[],2,0)</f>
        <v>neutra</v>
      </c>
      <c r="K6088" s="1">
        <f>+VLOOKUP(bloques1a3[[#This Row],[niño]],BD.niños[[Código]:[edad]],5,0)</f>
        <v>8</v>
      </c>
      <c r="L6088" s="1">
        <f>+IF(bloques1a3[[#This Row],[correcta]]=bloques1a3[[#This Row],[respuesta]],1,0)</f>
        <v>1</v>
      </c>
      <c r="M6088" s="1">
        <f>+IF(bloques1a3[[#This Row],[Sexo]]="F",1,0)</f>
        <v>1</v>
      </c>
    </row>
    <row r="6089" spans="1:13" x14ac:dyDescent="0.55000000000000004">
      <c r="A6089">
        <v>41</v>
      </c>
      <c r="B6089" s="1" t="s">
        <v>578</v>
      </c>
      <c r="C6089" s="1" t="s">
        <v>2</v>
      </c>
      <c r="D6089">
        <v>1</v>
      </c>
      <c r="E6089" s="1" t="s">
        <v>344</v>
      </c>
      <c r="F6089">
        <v>1</v>
      </c>
      <c r="G6089" s="1" t="s">
        <v>375</v>
      </c>
      <c r="H6089" s="1" t="s">
        <v>29</v>
      </c>
      <c r="I6089">
        <v>3</v>
      </c>
      <c r="J6089" s="1" t="str">
        <f>+VLOOKUP(bloques1a3[[#This Row],[respuesta]],respuestas.emociones[],2,0)</f>
        <v>neutra</v>
      </c>
      <c r="K6089" s="1">
        <f>+VLOOKUP(bloques1a3[[#This Row],[niño]],BD.niños[[Código]:[edad]],5,0)</f>
        <v>6</v>
      </c>
      <c r="L6089" s="1">
        <f>+IF(bloques1a3[[#This Row],[correcta]]=bloques1a3[[#This Row],[respuesta]],1,0)</f>
        <v>1</v>
      </c>
      <c r="M6089" s="1">
        <f>+IF(bloques1a3[[#This Row],[Sexo]]="F",1,0)</f>
        <v>1</v>
      </c>
    </row>
    <row r="6090" spans="1:13" x14ac:dyDescent="0.55000000000000004">
      <c r="A6090">
        <v>41</v>
      </c>
      <c r="B6090" s="1" t="s">
        <v>578</v>
      </c>
      <c r="C6090" s="1" t="s">
        <v>2</v>
      </c>
      <c r="D6090">
        <v>1</v>
      </c>
      <c r="E6090" s="1" t="s">
        <v>348</v>
      </c>
      <c r="F6090">
        <v>1</v>
      </c>
      <c r="G6090" s="1" t="s">
        <v>375</v>
      </c>
      <c r="H6090" s="1" t="s">
        <v>28</v>
      </c>
      <c r="I6090">
        <v>3</v>
      </c>
      <c r="J6090" s="1" t="str">
        <f>+VLOOKUP(bloques1a3[[#This Row],[respuesta]],respuestas.emociones[],2,0)</f>
        <v>neutra</v>
      </c>
      <c r="K6090" s="1">
        <f>+VLOOKUP(bloques1a3[[#This Row],[niño]],BD.niños[[Código]:[edad]],5,0)</f>
        <v>6</v>
      </c>
      <c r="L6090" s="1">
        <f>+IF(bloques1a3[[#This Row],[correcta]]=bloques1a3[[#This Row],[respuesta]],1,0)</f>
        <v>1</v>
      </c>
      <c r="M6090" s="1">
        <f>+IF(bloques1a3[[#This Row],[Sexo]]="F",1,0)</f>
        <v>0</v>
      </c>
    </row>
    <row r="6091" spans="1:13" x14ac:dyDescent="0.55000000000000004">
      <c r="A6091">
        <v>42</v>
      </c>
      <c r="B6091" s="1" t="s">
        <v>579</v>
      </c>
      <c r="C6091" s="1" t="s">
        <v>1</v>
      </c>
      <c r="D6091">
        <v>2</v>
      </c>
      <c r="E6091" s="1" t="s">
        <v>89</v>
      </c>
      <c r="F6091">
        <v>2</v>
      </c>
      <c r="G6091" s="1" t="s">
        <v>377</v>
      </c>
      <c r="H6091" s="1" t="s">
        <v>29</v>
      </c>
      <c r="I6091">
        <v>3</v>
      </c>
      <c r="J6091" s="1" t="str">
        <f>+VLOOKUP(bloques1a3[[#This Row],[respuesta]],respuestas.emociones[],2,0)</f>
        <v>alegria</v>
      </c>
      <c r="K6091" s="1">
        <f>+VLOOKUP(bloques1a3[[#This Row],[niño]],BD.niños[[Código]:[edad]],5,0)</f>
        <v>10</v>
      </c>
      <c r="L6091" s="1">
        <f>+IF(bloques1a3[[#This Row],[correcta]]=bloques1a3[[#This Row],[respuesta]],1,0)</f>
        <v>1</v>
      </c>
      <c r="M6091" s="1">
        <f>+IF(bloques1a3[[#This Row],[Sexo]]="F",1,0)</f>
        <v>1</v>
      </c>
    </row>
    <row r="6092" spans="1:13" x14ac:dyDescent="0.55000000000000004">
      <c r="A6092">
        <v>42</v>
      </c>
      <c r="B6092" s="1" t="s">
        <v>579</v>
      </c>
      <c r="C6092" s="1" t="s">
        <v>1</v>
      </c>
      <c r="D6092">
        <v>2</v>
      </c>
      <c r="E6092" s="1" t="s">
        <v>93</v>
      </c>
      <c r="F6092">
        <v>2</v>
      </c>
      <c r="G6092" s="1" t="s">
        <v>377</v>
      </c>
      <c r="H6092" s="1" t="s">
        <v>29</v>
      </c>
      <c r="I6092">
        <v>3</v>
      </c>
      <c r="J6092" s="1" t="str">
        <f>+VLOOKUP(bloques1a3[[#This Row],[respuesta]],respuestas.emociones[],2,0)</f>
        <v>alegria</v>
      </c>
      <c r="K6092" s="1">
        <f>+VLOOKUP(bloques1a3[[#This Row],[niño]],BD.niños[[Código]:[edad]],5,0)</f>
        <v>10</v>
      </c>
      <c r="L6092" s="1">
        <f>+IF(bloques1a3[[#This Row],[correcta]]=bloques1a3[[#This Row],[respuesta]],1,0)</f>
        <v>1</v>
      </c>
      <c r="M6092" s="1">
        <f>+IF(bloques1a3[[#This Row],[Sexo]]="F",1,0)</f>
        <v>1</v>
      </c>
    </row>
    <row r="6093" spans="1:13" x14ac:dyDescent="0.55000000000000004">
      <c r="A6093">
        <v>42</v>
      </c>
      <c r="B6093" s="1" t="s">
        <v>579</v>
      </c>
      <c r="C6093" s="1" t="s">
        <v>1</v>
      </c>
      <c r="D6093">
        <v>2</v>
      </c>
      <c r="E6093" s="1" t="s">
        <v>97</v>
      </c>
      <c r="F6093">
        <v>2</v>
      </c>
      <c r="G6093" s="1" t="s">
        <v>377</v>
      </c>
      <c r="H6093" s="1" t="s">
        <v>29</v>
      </c>
      <c r="I6093">
        <v>3</v>
      </c>
      <c r="J6093" s="1" t="str">
        <f>+VLOOKUP(bloques1a3[[#This Row],[respuesta]],respuestas.emociones[],2,0)</f>
        <v>alegria</v>
      </c>
      <c r="K6093" s="1">
        <f>+VLOOKUP(bloques1a3[[#This Row],[niño]],BD.niños[[Código]:[edad]],5,0)</f>
        <v>10</v>
      </c>
      <c r="L6093" s="1">
        <f>+IF(bloques1a3[[#This Row],[correcta]]=bloques1a3[[#This Row],[respuesta]],1,0)</f>
        <v>1</v>
      </c>
      <c r="M6093" s="1">
        <f>+IF(bloques1a3[[#This Row],[Sexo]]="F",1,0)</f>
        <v>1</v>
      </c>
    </row>
    <row r="6094" spans="1:13" x14ac:dyDescent="0.55000000000000004">
      <c r="A6094">
        <v>42</v>
      </c>
      <c r="B6094" s="1" t="s">
        <v>579</v>
      </c>
      <c r="C6094" s="1" t="s">
        <v>1</v>
      </c>
      <c r="D6094">
        <v>2</v>
      </c>
      <c r="E6094" s="1" t="s">
        <v>101</v>
      </c>
      <c r="F6094">
        <v>2</v>
      </c>
      <c r="G6094" s="1" t="s">
        <v>377</v>
      </c>
      <c r="H6094" s="1" t="s">
        <v>29</v>
      </c>
      <c r="I6094">
        <v>3</v>
      </c>
      <c r="J6094" s="1" t="str">
        <f>+VLOOKUP(bloques1a3[[#This Row],[respuesta]],respuestas.emociones[],2,0)</f>
        <v>alegria</v>
      </c>
      <c r="K6094" s="1">
        <f>+VLOOKUP(bloques1a3[[#This Row],[niño]],BD.niños[[Código]:[edad]],5,0)</f>
        <v>10</v>
      </c>
      <c r="L6094" s="1">
        <f>+IF(bloques1a3[[#This Row],[correcta]]=bloques1a3[[#This Row],[respuesta]],1,0)</f>
        <v>1</v>
      </c>
      <c r="M6094" s="1">
        <f>+IF(bloques1a3[[#This Row],[Sexo]]="F",1,0)</f>
        <v>1</v>
      </c>
    </row>
    <row r="6095" spans="1:13" x14ac:dyDescent="0.55000000000000004">
      <c r="A6095">
        <v>42</v>
      </c>
      <c r="B6095" s="1" t="s">
        <v>579</v>
      </c>
      <c r="C6095" s="1" t="s">
        <v>1</v>
      </c>
      <c r="D6095">
        <v>2</v>
      </c>
      <c r="E6095" s="1" t="s">
        <v>150</v>
      </c>
      <c r="F6095">
        <v>2</v>
      </c>
      <c r="G6095" s="1" t="s">
        <v>375</v>
      </c>
      <c r="H6095" s="1" t="s">
        <v>29</v>
      </c>
      <c r="I6095">
        <v>3</v>
      </c>
      <c r="J6095" s="1" t="str">
        <f>+VLOOKUP(bloques1a3[[#This Row],[respuesta]],respuestas.emociones[],2,0)</f>
        <v>alegria</v>
      </c>
      <c r="K6095" s="1">
        <f>+VLOOKUP(bloques1a3[[#This Row],[niño]],BD.niños[[Código]:[edad]],5,0)</f>
        <v>6</v>
      </c>
      <c r="L6095" s="1">
        <f>+IF(bloques1a3[[#This Row],[correcta]]=bloques1a3[[#This Row],[respuesta]],1,0)</f>
        <v>1</v>
      </c>
      <c r="M6095" s="1">
        <f>+IF(bloques1a3[[#This Row],[Sexo]]="F",1,0)</f>
        <v>1</v>
      </c>
    </row>
    <row r="6096" spans="1:13" x14ac:dyDescent="0.55000000000000004">
      <c r="A6096">
        <v>42</v>
      </c>
      <c r="B6096" s="1" t="s">
        <v>579</v>
      </c>
      <c r="C6096" s="1" t="s">
        <v>1</v>
      </c>
      <c r="D6096">
        <v>2</v>
      </c>
      <c r="E6096" s="1" t="s">
        <v>153</v>
      </c>
      <c r="F6096">
        <v>2</v>
      </c>
      <c r="G6096" s="1" t="s">
        <v>376</v>
      </c>
      <c r="H6096" s="1" t="s">
        <v>28</v>
      </c>
      <c r="I6096">
        <v>3</v>
      </c>
      <c r="J6096" s="1" t="str">
        <f>+VLOOKUP(bloques1a3[[#This Row],[respuesta]],respuestas.emociones[],2,0)</f>
        <v>alegria</v>
      </c>
      <c r="K6096" s="1">
        <f>+VLOOKUP(bloques1a3[[#This Row],[niño]],BD.niños[[Código]:[edad]],5,0)</f>
        <v>7</v>
      </c>
      <c r="L6096" s="1">
        <f>+IF(bloques1a3[[#This Row],[correcta]]=bloques1a3[[#This Row],[respuesta]],1,0)</f>
        <v>1</v>
      </c>
      <c r="M6096" s="1">
        <f>+IF(bloques1a3[[#This Row],[Sexo]]="F",1,0)</f>
        <v>0</v>
      </c>
    </row>
    <row r="6097" spans="1:13" x14ac:dyDescent="0.55000000000000004">
      <c r="A6097">
        <v>42</v>
      </c>
      <c r="B6097" s="1" t="s">
        <v>579</v>
      </c>
      <c r="C6097" s="1" t="s">
        <v>1</v>
      </c>
      <c r="D6097">
        <v>2</v>
      </c>
      <c r="E6097" s="1" t="s">
        <v>157</v>
      </c>
      <c r="F6097">
        <v>2</v>
      </c>
      <c r="G6097" s="1" t="s">
        <v>376</v>
      </c>
      <c r="H6097" s="1" t="s">
        <v>28</v>
      </c>
      <c r="I6097">
        <v>3</v>
      </c>
      <c r="J6097" s="1" t="str">
        <f>+VLOOKUP(bloques1a3[[#This Row],[respuesta]],respuestas.emociones[],2,0)</f>
        <v>alegria</v>
      </c>
      <c r="K6097" s="1">
        <f>+VLOOKUP(bloques1a3[[#This Row],[niño]],BD.niños[[Código]:[edad]],5,0)</f>
        <v>7</v>
      </c>
      <c r="L6097" s="1">
        <f>+IF(bloques1a3[[#This Row],[correcta]]=bloques1a3[[#This Row],[respuesta]],1,0)</f>
        <v>1</v>
      </c>
      <c r="M6097" s="1">
        <f>+IF(bloques1a3[[#This Row],[Sexo]]="F",1,0)</f>
        <v>0</v>
      </c>
    </row>
    <row r="6098" spans="1:13" x14ac:dyDescent="0.55000000000000004">
      <c r="A6098">
        <v>42</v>
      </c>
      <c r="B6098" s="1" t="s">
        <v>579</v>
      </c>
      <c r="C6098" s="1" t="s">
        <v>1</v>
      </c>
      <c r="D6098">
        <v>2</v>
      </c>
      <c r="E6098" s="1" t="s">
        <v>164</v>
      </c>
      <c r="F6098">
        <v>2</v>
      </c>
      <c r="G6098" s="1" t="s">
        <v>375</v>
      </c>
      <c r="H6098" s="1" t="s">
        <v>28</v>
      </c>
      <c r="I6098">
        <v>3</v>
      </c>
      <c r="J6098" s="1" t="str">
        <f>+VLOOKUP(bloques1a3[[#This Row],[respuesta]],respuestas.emociones[],2,0)</f>
        <v>alegria</v>
      </c>
      <c r="K6098" s="1">
        <f>+VLOOKUP(bloques1a3[[#This Row],[niño]],BD.niños[[Código]:[edad]],5,0)</f>
        <v>6</v>
      </c>
      <c r="L6098" s="1">
        <f>+IF(bloques1a3[[#This Row],[correcta]]=bloques1a3[[#This Row],[respuesta]],1,0)</f>
        <v>1</v>
      </c>
      <c r="M6098" s="1">
        <f>+IF(bloques1a3[[#This Row],[Sexo]]="F",1,0)</f>
        <v>0</v>
      </c>
    </row>
    <row r="6099" spans="1:13" x14ac:dyDescent="0.55000000000000004">
      <c r="A6099">
        <v>42</v>
      </c>
      <c r="B6099" s="1" t="s">
        <v>579</v>
      </c>
      <c r="C6099" s="1" t="s">
        <v>1</v>
      </c>
      <c r="D6099">
        <v>2</v>
      </c>
      <c r="E6099" s="1" t="s">
        <v>165</v>
      </c>
      <c r="F6099">
        <v>2</v>
      </c>
      <c r="G6099" s="1" t="s">
        <v>375</v>
      </c>
      <c r="H6099" s="1" t="s">
        <v>28</v>
      </c>
      <c r="I6099">
        <v>3</v>
      </c>
      <c r="J6099" s="1" t="str">
        <f>+VLOOKUP(bloques1a3[[#This Row],[respuesta]],respuestas.emociones[],2,0)</f>
        <v>alegria</v>
      </c>
      <c r="K6099" s="1">
        <f>+VLOOKUP(bloques1a3[[#This Row],[niño]],BD.niños[[Código]:[edad]],5,0)</f>
        <v>5</v>
      </c>
      <c r="L6099" s="1">
        <f>+IF(bloques1a3[[#This Row],[correcta]]=bloques1a3[[#This Row],[respuesta]],1,0)</f>
        <v>1</v>
      </c>
      <c r="M6099" s="1">
        <f>+IF(bloques1a3[[#This Row],[Sexo]]="F",1,0)</f>
        <v>0</v>
      </c>
    </row>
    <row r="6100" spans="1:13" x14ac:dyDescent="0.55000000000000004">
      <c r="A6100">
        <v>42</v>
      </c>
      <c r="B6100" s="1" t="s">
        <v>579</v>
      </c>
      <c r="C6100" s="1" t="s">
        <v>1</v>
      </c>
      <c r="D6100">
        <v>2</v>
      </c>
      <c r="E6100" s="1" t="s">
        <v>168</v>
      </c>
      <c r="F6100">
        <v>2</v>
      </c>
      <c r="G6100" s="1" t="s">
        <v>376</v>
      </c>
      <c r="H6100" s="1" t="s">
        <v>29</v>
      </c>
      <c r="I6100">
        <v>3</v>
      </c>
      <c r="J6100" s="1" t="str">
        <f>+VLOOKUP(bloques1a3[[#This Row],[respuesta]],respuestas.emociones[],2,0)</f>
        <v>alegria</v>
      </c>
      <c r="K6100" s="1">
        <f>+VLOOKUP(bloques1a3[[#This Row],[niño]],BD.niños[[Código]:[edad]],5,0)</f>
        <v>7</v>
      </c>
      <c r="L6100" s="1">
        <f>+IF(bloques1a3[[#This Row],[correcta]]=bloques1a3[[#This Row],[respuesta]],1,0)</f>
        <v>1</v>
      </c>
      <c r="M6100" s="1">
        <f>+IF(bloques1a3[[#This Row],[Sexo]]="F",1,0)</f>
        <v>1</v>
      </c>
    </row>
    <row r="6101" spans="1:13" x14ac:dyDescent="0.55000000000000004">
      <c r="A6101">
        <v>42</v>
      </c>
      <c r="B6101" s="1" t="s">
        <v>579</v>
      </c>
      <c r="C6101" s="1" t="s">
        <v>1</v>
      </c>
      <c r="D6101">
        <v>2</v>
      </c>
      <c r="E6101" s="1" t="s">
        <v>172</v>
      </c>
      <c r="F6101">
        <v>2</v>
      </c>
      <c r="G6101" s="1" t="s">
        <v>376</v>
      </c>
      <c r="H6101" s="1" t="s">
        <v>29</v>
      </c>
      <c r="I6101">
        <v>3</v>
      </c>
      <c r="J6101" s="1" t="str">
        <f>+VLOOKUP(bloques1a3[[#This Row],[respuesta]],respuestas.emociones[],2,0)</f>
        <v>alegria</v>
      </c>
      <c r="K6101" s="1">
        <f>+VLOOKUP(bloques1a3[[#This Row],[niño]],BD.niños[[Código]:[edad]],5,0)</f>
        <v>8</v>
      </c>
      <c r="L6101" s="1">
        <f>+IF(bloques1a3[[#This Row],[correcta]]=bloques1a3[[#This Row],[respuesta]],1,0)</f>
        <v>1</v>
      </c>
      <c r="M6101" s="1">
        <f>+IF(bloques1a3[[#This Row],[Sexo]]="F",1,0)</f>
        <v>1</v>
      </c>
    </row>
    <row r="6102" spans="1:13" x14ac:dyDescent="0.55000000000000004">
      <c r="A6102">
        <v>42</v>
      </c>
      <c r="B6102" s="1" t="s">
        <v>579</v>
      </c>
      <c r="C6102" s="1" t="s">
        <v>1</v>
      </c>
      <c r="D6102">
        <v>2</v>
      </c>
      <c r="E6102" s="1" t="s">
        <v>176</v>
      </c>
      <c r="F6102">
        <v>2</v>
      </c>
      <c r="G6102" s="1" t="s">
        <v>375</v>
      </c>
      <c r="H6102" s="1" t="s">
        <v>29</v>
      </c>
      <c r="I6102">
        <v>3</v>
      </c>
      <c r="J6102" s="1" t="str">
        <f>+VLOOKUP(bloques1a3[[#This Row],[respuesta]],respuestas.emociones[],2,0)</f>
        <v>alegria</v>
      </c>
      <c r="K6102" s="1">
        <f>+VLOOKUP(bloques1a3[[#This Row],[niño]],BD.niños[[Código]:[edad]],5,0)</f>
        <v>5</v>
      </c>
      <c r="L6102" s="1">
        <f>+IF(bloques1a3[[#This Row],[correcta]]=bloques1a3[[#This Row],[respuesta]],1,0)</f>
        <v>1</v>
      </c>
      <c r="M6102" s="1">
        <f>+IF(bloques1a3[[#This Row],[Sexo]]="F",1,0)</f>
        <v>1</v>
      </c>
    </row>
    <row r="6103" spans="1:13" x14ac:dyDescent="0.55000000000000004">
      <c r="A6103">
        <v>42</v>
      </c>
      <c r="B6103" s="1" t="s">
        <v>579</v>
      </c>
      <c r="C6103" s="1" t="s">
        <v>1</v>
      </c>
      <c r="D6103">
        <v>2</v>
      </c>
      <c r="E6103" s="1" t="s">
        <v>180</v>
      </c>
      <c r="F6103">
        <v>2</v>
      </c>
      <c r="G6103" s="1" t="s">
        <v>376</v>
      </c>
      <c r="H6103" s="1" t="s">
        <v>29</v>
      </c>
      <c r="I6103">
        <v>3</v>
      </c>
      <c r="J6103" s="1" t="str">
        <f>+VLOOKUP(bloques1a3[[#This Row],[respuesta]],respuestas.emociones[],2,0)</f>
        <v>alegria</v>
      </c>
      <c r="K6103" s="1">
        <f>+VLOOKUP(bloques1a3[[#This Row],[niño]],BD.niños[[Código]:[edad]],5,0)</f>
        <v>8</v>
      </c>
      <c r="L6103" s="1">
        <f>+IF(bloques1a3[[#This Row],[correcta]]=bloques1a3[[#This Row],[respuesta]],1,0)</f>
        <v>1</v>
      </c>
      <c r="M6103" s="1">
        <f>+IF(bloques1a3[[#This Row],[Sexo]]="F",1,0)</f>
        <v>1</v>
      </c>
    </row>
    <row r="6104" spans="1:13" x14ac:dyDescent="0.55000000000000004">
      <c r="A6104">
        <v>42</v>
      </c>
      <c r="B6104" s="1" t="s">
        <v>579</v>
      </c>
      <c r="C6104" s="1" t="s">
        <v>1</v>
      </c>
      <c r="D6104">
        <v>2</v>
      </c>
      <c r="E6104" s="1" t="s">
        <v>234</v>
      </c>
      <c r="F6104">
        <v>2</v>
      </c>
      <c r="G6104" s="1" t="s">
        <v>377</v>
      </c>
      <c r="H6104" s="1" t="s">
        <v>28</v>
      </c>
      <c r="I6104">
        <v>3</v>
      </c>
      <c r="J6104" s="1" t="str">
        <f>+VLOOKUP(bloques1a3[[#This Row],[respuesta]],respuestas.emociones[],2,0)</f>
        <v>alegria</v>
      </c>
      <c r="K6104" s="1">
        <f>+VLOOKUP(bloques1a3[[#This Row],[niño]],BD.niños[[Código]:[edad]],5,0)</f>
        <v>10</v>
      </c>
      <c r="L6104" s="1">
        <f>+IF(bloques1a3[[#This Row],[correcta]]=bloques1a3[[#This Row],[respuesta]],1,0)</f>
        <v>1</v>
      </c>
      <c r="M6104" s="1">
        <f>+IF(bloques1a3[[#This Row],[Sexo]]="F",1,0)</f>
        <v>0</v>
      </c>
    </row>
    <row r="6105" spans="1:13" x14ac:dyDescent="0.55000000000000004">
      <c r="A6105">
        <v>42</v>
      </c>
      <c r="B6105" s="1" t="s">
        <v>579</v>
      </c>
      <c r="C6105" s="1" t="s">
        <v>1</v>
      </c>
      <c r="D6105">
        <v>2</v>
      </c>
      <c r="E6105" s="1" t="s">
        <v>238</v>
      </c>
      <c r="F6105">
        <v>2</v>
      </c>
      <c r="G6105" s="1" t="s">
        <v>377</v>
      </c>
      <c r="H6105" s="1" t="s">
        <v>28</v>
      </c>
      <c r="I6105">
        <v>3</v>
      </c>
      <c r="J6105" s="1" t="str">
        <f>+VLOOKUP(bloques1a3[[#This Row],[respuesta]],respuestas.emociones[],2,0)</f>
        <v>alegria</v>
      </c>
      <c r="K6105" s="1">
        <f>+VLOOKUP(bloques1a3[[#This Row],[niño]],BD.niños[[Código]:[edad]],5,0)</f>
        <v>10</v>
      </c>
      <c r="L6105" s="1">
        <f>+IF(bloques1a3[[#This Row],[correcta]]=bloques1a3[[#This Row],[respuesta]],1,0)</f>
        <v>1</v>
      </c>
      <c r="M6105" s="1">
        <f>+IF(bloques1a3[[#This Row],[Sexo]]="F",1,0)</f>
        <v>0</v>
      </c>
    </row>
    <row r="6106" spans="1:13" x14ac:dyDescent="0.55000000000000004">
      <c r="A6106">
        <v>42</v>
      </c>
      <c r="B6106" s="1" t="s">
        <v>579</v>
      </c>
      <c r="C6106" s="1" t="s">
        <v>1</v>
      </c>
      <c r="D6106">
        <v>2</v>
      </c>
      <c r="E6106" s="1" t="s">
        <v>241</v>
      </c>
      <c r="F6106">
        <v>2</v>
      </c>
      <c r="G6106" s="1" t="s">
        <v>377</v>
      </c>
      <c r="H6106" s="1" t="s">
        <v>29</v>
      </c>
      <c r="I6106">
        <v>3</v>
      </c>
      <c r="J6106" s="1" t="str">
        <f>+VLOOKUP(bloques1a3[[#This Row],[respuesta]],respuestas.emociones[],2,0)</f>
        <v>alegria</v>
      </c>
      <c r="K6106" s="1">
        <f>+VLOOKUP(bloques1a3[[#This Row],[niño]],BD.niños[[Código]:[edad]],5,0)</f>
        <v>10</v>
      </c>
      <c r="L6106" s="1">
        <f>+IF(bloques1a3[[#This Row],[correcta]]=bloques1a3[[#This Row],[respuesta]],1,0)</f>
        <v>1</v>
      </c>
      <c r="M6106" s="1">
        <f>+IF(bloques1a3[[#This Row],[Sexo]]="F",1,0)</f>
        <v>1</v>
      </c>
    </row>
    <row r="6107" spans="1:13" x14ac:dyDescent="0.55000000000000004">
      <c r="A6107">
        <v>42</v>
      </c>
      <c r="B6107" s="1" t="s">
        <v>579</v>
      </c>
      <c r="C6107" s="1" t="s">
        <v>1</v>
      </c>
      <c r="D6107">
        <v>2</v>
      </c>
      <c r="E6107" s="1" t="s">
        <v>245</v>
      </c>
      <c r="F6107">
        <v>2</v>
      </c>
      <c r="G6107" s="1" t="s">
        <v>376</v>
      </c>
      <c r="H6107" s="1" t="s">
        <v>28</v>
      </c>
      <c r="I6107">
        <v>3</v>
      </c>
      <c r="J6107" s="1" t="str">
        <f>+VLOOKUP(bloques1a3[[#This Row],[respuesta]],respuestas.emociones[],2,0)</f>
        <v>alegria</v>
      </c>
      <c r="K6107" s="1">
        <f>+VLOOKUP(bloques1a3[[#This Row],[niño]],BD.niños[[Código]:[edad]],5,0)</f>
        <v>8</v>
      </c>
      <c r="L6107" s="1">
        <f>+IF(bloques1a3[[#This Row],[correcta]]=bloques1a3[[#This Row],[respuesta]],1,0)</f>
        <v>1</v>
      </c>
      <c r="M6107" s="1">
        <f>+IF(bloques1a3[[#This Row],[Sexo]]="F",1,0)</f>
        <v>0</v>
      </c>
    </row>
    <row r="6108" spans="1:13" x14ac:dyDescent="0.55000000000000004">
      <c r="A6108">
        <v>42</v>
      </c>
      <c r="B6108" s="1" t="s">
        <v>579</v>
      </c>
      <c r="C6108" s="1" t="s">
        <v>1</v>
      </c>
      <c r="D6108">
        <v>2</v>
      </c>
      <c r="E6108" s="1" t="s">
        <v>249</v>
      </c>
      <c r="F6108">
        <v>2</v>
      </c>
      <c r="G6108" s="1" t="s">
        <v>375</v>
      </c>
      <c r="H6108" s="1" t="s">
        <v>28</v>
      </c>
      <c r="I6108">
        <v>3</v>
      </c>
      <c r="J6108" s="1" t="str">
        <f>+VLOOKUP(bloques1a3[[#This Row],[respuesta]],respuestas.emociones[],2,0)</f>
        <v>alegria</v>
      </c>
      <c r="K6108" s="1">
        <f>+VLOOKUP(bloques1a3[[#This Row],[niño]],BD.niños[[Código]:[edad]],5,0)</f>
        <v>6</v>
      </c>
      <c r="L6108" s="1">
        <f>+IF(bloques1a3[[#This Row],[correcta]]=bloques1a3[[#This Row],[respuesta]],1,0)</f>
        <v>1</v>
      </c>
      <c r="M6108" s="1">
        <f>+IF(bloques1a3[[#This Row],[Sexo]]="F",1,0)</f>
        <v>0</v>
      </c>
    </row>
    <row r="6109" spans="1:13" x14ac:dyDescent="0.55000000000000004">
      <c r="A6109">
        <v>42</v>
      </c>
      <c r="B6109" s="1" t="s">
        <v>579</v>
      </c>
      <c r="C6109" s="1" t="s">
        <v>1</v>
      </c>
      <c r="D6109">
        <v>2</v>
      </c>
      <c r="E6109" s="1" t="s">
        <v>253</v>
      </c>
      <c r="F6109">
        <v>2</v>
      </c>
      <c r="G6109" s="1" t="s">
        <v>376</v>
      </c>
      <c r="H6109" s="1" t="s">
        <v>28</v>
      </c>
      <c r="I6109">
        <v>3</v>
      </c>
      <c r="J6109" s="1" t="str">
        <f>+VLOOKUP(bloques1a3[[#This Row],[respuesta]],respuestas.emociones[],2,0)</f>
        <v>alegria</v>
      </c>
      <c r="K6109" s="1">
        <f>+VLOOKUP(bloques1a3[[#This Row],[niño]],BD.niños[[Código]:[edad]],5,0)</f>
        <v>7</v>
      </c>
      <c r="L6109" s="1">
        <f>+IF(bloques1a3[[#This Row],[correcta]]=bloques1a3[[#This Row],[respuesta]],1,0)</f>
        <v>1</v>
      </c>
      <c r="M6109" s="1">
        <f>+IF(bloques1a3[[#This Row],[Sexo]]="F",1,0)</f>
        <v>0</v>
      </c>
    </row>
    <row r="6110" spans="1:13" x14ac:dyDescent="0.55000000000000004">
      <c r="A6110">
        <v>42</v>
      </c>
      <c r="B6110" s="1" t="s">
        <v>579</v>
      </c>
      <c r="C6110" s="1" t="s">
        <v>1</v>
      </c>
      <c r="D6110">
        <v>2</v>
      </c>
      <c r="E6110" s="1" t="s">
        <v>257</v>
      </c>
      <c r="F6110">
        <v>2</v>
      </c>
      <c r="G6110" s="1" t="s">
        <v>376</v>
      </c>
      <c r="H6110" s="1" t="s">
        <v>28</v>
      </c>
      <c r="I6110">
        <v>3</v>
      </c>
      <c r="J6110" s="1" t="str">
        <f>+VLOOKUP(bloques1a3[[#This Row],[respuesta]],respuestas.emociones[],2,0)</f>
        <v>alegria</v>
      </c>
      <c r="K6110" s="1">
        <f>+VLOOKUP(bloques1a3[[#This Row],[niño]],BD.niños[[Código]:[edad]],5,0)</f>
        <v>8</v>
      </c>
      <c r="L6110" s="1">
        <f>+IF(bloques1a3[[#This Row],[correcta]]=bloques1a3[[#This Row],[respuesta]],1,0)</f>
        <v>1</v>
      </c>
      <c r="M6110" s="1">
        <f>+IF(bloques1a3[[#This Row],[Sexo]]="F",1,0)</f>
        <v>0</v>
      </c>
    </row>
    <row r="6111" spans="1:13" x14ac:dyDescent="0.55000000000000004">
      <c r="A6111">
        <v>42</v>
      </c>
      <c r="B6111" s="1" t="s">
        <v>579</v>
      </c>
      <c r="C6111" s="1" t="s">
        <v>1</v>
      </c>
      <c r="D6111">
        <v>2</v>
      </c>
      <c r="E6111" s="1" t="s">
        <v>299</v>
      </c>
      <c r="F6111">
        <v>2</v>
      </c>
      <c r="G6111" s="1" t="s">
        <v>376</v>
      </c>
      <c r="H6111" s="1" t="s">
        <v>28</v>
      </c>
      <c r="I6111">
        <v>3</v>
      </c>
      <c r="J6111" s="1" t="str">
        <f>+VLOOKUP(bloques1a3[[#This Row],[respuesta]],respuestas.emociones[],2,0)</f>
        <v>alegria</v>
      </c>
      <c r="K6111" s="1">
        <f>+VLOOKUP(bloques1a3[[#This Row],[niño]],BD.niños[[Código]:[edad]],5,0)</f>
        <v>8</v>
      </c>
      <c r="L6111" s="1">
        <f>+IF(bloques1a3[[#This Row],[correcta]]=bloques1a3[[#This Row],[respuesta]],1,0)</f>
        <v>1</v>
      </c>
      <c r="M6111" s="1">
        <f>+IF(bloques1a3[[#This Row],[Sexo]]="F",1,0)</f>
        <v>0</v>
      </c>
    </row>
    <row r="6112" spans="1:13" x14ac:dyDescent="0.55000000000000004">
      <c r="A6112">
        <v>42</v>
      </c>
      <c r="B6112" s="1" t="s">
        <v>579</v>
      </c>
      <c r="C6112" s="1" t="s">
        <v>1</v>
      </c>
      <c r="D6112">
        <v>2</v>
      </c>
      <c r="E6112" s="1" t="s">
        <v>301</v>
      </c>
      <c r="F6112">
        <v>2</v>
      </c>
      <c r="G6112" s="1" t="s">
        <v>375</v>
      </c>
      <c r="H6112" s="1" t="s">
        <v>28</v>
      </c>
      <c r="I6112">
        <v>3</v>
      </c>
      <c r="J6112" s="1" t="str">
        <f>+VLOOKUP(bloques1a3[[#This Row],[respuesta]],respuestas.emociones[],2,0)</f>
        <v>alegria</v>
      </c>
      <c r="K6112" s="1">
        <f>+VLOOKUP(bloques1a3[[#This Row],[niño]],BD.niños[[Código]:[edad]],5,0)</f>
        <v>5</v>
      </c>
      <c r="L6112" s="1">
        <f>+IF(bloques1a3[[#This Row],[correcta]]=bloques1a3[[#This Row],[respuesta]],1,0)</f>
        <v>1</v>
      </c>
      <c r="M6112" s="1">
        <f>+IF(bloques1a3[[#This Row],[Sexo]]="F",1,0)</f>
        <v>0</v>
      </c>
    </row>
    <row r="6113" spans="1:13" x14ac:dyDescent="0.55000000000000004">
      <c r="A6113">
        <v>42</v>
      </c>
      <c r="B6113" s="1" t="s">
        <v>579</v>
      </c>
      <c r="C6113" s="1" t="s">
        <v>1</v>
      </c>
      <c r="D6113">
        <v>2</v>
      </c>
      <c r="E6113" s="1" t="s">
        <v>305</v>
      </c>
      <c r="F6113">
        <v>2</v>
      </c>
      <c r="G6113" s="1" t="s">
        <v>376</v>
      </c>
      <c r="H6113" s="1" t="s">
        <v>28</v>
      </c>
      <c r="I6113">
        <v>3</v>
      </c>
      <c r="J6113" s="1" t="str">
        <f>+VLOOKUP(bloques1a3[[#This Row],[respuesta]],respuestas.emociones[],2,0)</f>
        <v>alegria</v>
      </c>
      <c r="K6113" s="1">
        <f>+VLOOKUP(bloques1a3[[#This Row],[niño]],BD.niños[[Código]:[edad]],5,0)</f>
        <v>8</v>
      </c>
      <c r="L6113" s="1">
        <f>+IF(bloques1a3[[#This Row],[correcta]]=bloques1a3[[#This Row],[respuesta]],1,0)</f>
        <v>1</v>
      </c>
      <c r="M6113" s="1">
        <f>+IF(bloques1a3[[#This Row],[Sexo]]="F",1,0)</f>
        <v>0</v>
      </c>
    </row>
    <row r="6114" spans="1:13" x14ac:dyDescent="0.55000000000000004">
      <c r="A6114">
        <v>42</v>
      </c>
      <c r="B6114" s="1" t="s">
        <v>579</v>
      </c>
      <c r="C6114" s="1" t="s">
        <v>1</v>
      </c>
      <c r="D6114">
        <v>2</v>
      </c>
      <c r="E6114" s="1" t="s">
        <v>308</v>
      </c>
      <c r="F6114">
        <v>2</v>
      </c>
      <c r="G6114" s="1" t="s">
        <v>377</v>
      </c>
      <c r="H6114" s="1" t="s">
        <v>28</v>
      </c>
      <c r="I6114">
        <v>3</v>
      </c>
      <c r="J6114" s="1" t="str">
        <f>+VLOOKUP(bloques1a3[[#This Row],[respuesta]],respuestas.emociones[],2,0)</f>
        <v>alegria</v>
      </c>
      <c r="K6114" s="1">
        <f>+VLOOKUP(bloques1a3[[#This Row],[niño]],BD.niños[[Código]:[edad]],5,0)</f>
        <v>9</v>
      </c>
      <c r="L6114" s="1">
        <f>+IF(bloques1a3[[#This Row],[correcta]]=bloques1a3[[#This Row],[respuesta]],1,0)</f>
        <v>1</v>
      </c>
      <c r="M6114" s="1">
        <f>+IF(bloques1a3[[#This Row],[Sexo]]="F",1,0)</f>
        <v>0</v>
      </c>
    </row>
    <row r="6115" spans="1:13" x14ac:dyDescent="0.55000000000000004">
      <c r="A6115">
        <v>42</v>
      </c>
      <c r="B6115" s="1" t="s">
        <v>579</v>
      </c>
      <c r="C6115" s="1" t="s">
        <v>1</v>
      </c>
      <c r="D6115">
        <v>2</v>
      </c>
      <c r="E6115" s="1" t="s">
        <v>311</v>
      </c>
      <c r="F6115">
        <v>2</v>
      </c>
      <c r="G6115" s="1" t="s">
        <v>377</v>
      </c>
      <c r="H6115" s="1" t="s">
        <v>28</v>
      </c>
      <c r="I6115">
        <v>3</v>
      </c>
      <c r="J6115" s="1" t="str">
        <f>+VLOOKUP(bloques1a3[[#This Row],[respuesta]],respuestas.emociones[],2,0)</f>
        <v>alegria</v>
      </c>
      <c r="K6115" s="1">
        <f>+VLOOKUP(bloques1a3[[#This Row],[niño]],BD.niños[[Código]:[edad]],5,0)</f>
        <v>10</v>
      </c>
      <c r="L6115" s="1">
        <f>+IF(bloques1a3[[#This Row],[correcta]]=bloques1a3[[#This Row],[respuesta]],1,0)</f>
        <v>1</v>
      </c>
      <c r="M6115" s="1">
        <f>+IF(bloques1a3[[#This Row],[Sexo]]="F",1,0)</f>
        <v>0</v>
      </c>
    </row>
    <row r="6116" spans="1:13" x14ac:dyDescent="0.55000000000000004">
      <c r="A6116">
        <v>42</v>
      </c>
      <c r="B6116" s="1" t="s">
        <v>579</v>
      </c>
      <c r="C6116" s="1" t="s">
        <v>1</v>
      </c>
      <c r="D6116">
        <v>2</v>
      </c>
      <c r="E6116" s="1" t="s">
        <v>314</v>
      </c>
      <c r="F6116">
        <v>2</v>
      </c>
      <c r="G6116" s="1" t="s">
        <v>377</v>
      </c>
      <c r="H6116" s="1" t="s">
        <v>28</v>
      </c>
      <c r="I6116">
        <v>3</v>
      </c>
      <c r="J6116" s="1" t="str">
        <f>+VLOOKUP(bloques1a3[[#This Row],[respuesta]],respuestas.emociones[],2,0)</f>
        <v>alegria</v>
      </c>
      <c r="K6116" s="1">
        <f>+VLOOKUP(bloques1a3[[#This Row],[niño]],BD.niños[[Código]:[edad]],5,0)</f>
        <v>10</v>
      </c>
      <c r="L6116" s="1">
        <f>+IF(bloques1a3[[#This Row],[correcta]]=bloques1a3[[#This Row],[respuesta]],1,0)</f>
        <v>1</v>
      </c>
      <c r="M6116" s="1">
        <f>+IF(bloques1a3[[#This Row],[Sexo]]="F",1,0)</f>
        <v>0</v>
      </c>
    </row>
    <row r="6117" spans="1:13" x14ac:dyDescent="0.55000000000000004">
      <c r="A6117">
        <v>42</v>
      </c>
      <c r="B6117" s="1" t="s">
        <v>579</v>
      </c>
      <c r="C6117" s="1" t="s">
        <v>1</v>
      </c>
      <c r="D6117">
        <v>2</v>
      </c>
      <c r="E6117" s="1" t="s">
        <v>372</v>
      </c>
      <c r="F6117">
        <v>2</v>
      </c>
      <c r="G6117" s="1" t="s">
        <v>377</v>
      </c>
      <c r="H6117" s="1" t="s">
        <v>28</v>
      </c>
      <c r="I6117">
        <v>3</v>
      </c>
      <c r="J6117" s="1" t="str">
        <f>+VLOOKUP(bloques1a3[[#This Row],[respuesta]],respuestas.emociones[],2,0)</f>
        <v>alegria</v>
      </c>
      <c r="K6117" s="1">
        <f>+VLOOKUP(bloques1a3[[#This Row],[niño]],BD.niños[[Código]:[edad]],5,0)</f>
        <v>9</v>
      </c>
      <c r="L6117" s="1">
        <f>+IF(bloques1a3[[#This Row],[correcta]]=bloques1a3[[#This Row],[respuesta]],1,0)</f>
        <v>1</v>
      </c>
      <c r="M6117" s="1">
        <f>+IF(bloques1a3[[#This Row],[Sexo]]="F",1,0)</f>
        <v>0</v>
      </c>
    </row>
    <row r="6118" spans="1:13" x14ac:dyDescent="0.55000000000000004">
      <c r="A6118">
        <v>42</v>
      </c>
      <c r="B6118" s="1" t="s">
        <v>579</v>
      </c>
      <c r="C6118" s="1" t="s">
        <v>1</v>
      </c>
      <c r="D6118">
        <v>2</v>
      </c>
      <c r="E6118" s="1" t="s">
        <v>337</v>
      </c>
      <c r="F6118">
        <v>2</v>
      </c>
      <c r="G6118" s="1" t="s">
        <v>376</v>
      </c>
      <c r="H6118" s="1" t="s">
        <v>28</v>
      </c>
      <c r="I6118">
        <v>3</v>
      </c>
      <c r="J6118" s="1" t="str">
        <f>+VLOOKUP(bloques1a3[[#This Row],[respuesta]],respuestas.emociones[],2,0)</f>
        <v>alegria</v>
      </c>
      <c r="K6118" s="1">
        <f>+VLOOKUP(bloques1a3[[#This Row],[niño]],BD.niños[[Código]:[edad]],5,0)</f>
        <v>8</v>
      </c>
      <c r="L6118" s="1">
        <f>+IF(bloques1a3[[#This Row],[correcta]]=bloques1a3[[#This Row],[respuesta]],1,0)</f>
        <v>1</v>
      </c>
      <c r="M6118" s="1">
        <f>+IF(bloques1a3[[#This Row],[Sexo]]="F",1,0)</f>
        <v>0</v>
      </c>
    </row>
    <row r="6119" spans="1:13" x14ac:dyDescent="0.55000000000000004">
      <c r="A6119">
        <v>42</v>
      </c>
      <c r="B6119" s="1" t="s">
        <v>579</v>
      </c>
      <c r="C6119" s="1" t="s">
        <v>1</v>
      </c>
      <c r="D6119">
        <v>2</v>
      </c>
      <c r="E6119" s="1" t="s">
        <v>341</v>
      </c>
      <c r="F6119">
        <v>2</v>
      </c>
      <c r="G6119" s="1" t="s">
        <v>376</v>
      </c>
      <c r="H6119" s="1" t="s">
        <v>29</v>
      </c>
      <c r="I6119">
        <v>3</v>
      </c>
      <c r="J6119" s="1" t="str">
        <f>+VLOOKUP(bloques1a3[[#This Row],[respuesta]],respuestas.emociones[],2,0)</f>
        <v>alegria</v>
      </c>
      <c r="K6119" s="1">
        <f>+VLOOKUP(bloques1a3[[#This Row],[niño]],BD.niños[[Código]:[edad]],5,0)</f>
        <v>8</v>
      </c>
      <c r="L6119" s="1">
        <f>+IF(bloques1a3[[#This Row],[correcta]]=bloques1a3[[#This Row],[respuesta]],1,0)</f>
        <v>1</v>
      </c>
      <c r="M6119" s="1">
        <f>+IF(bloques1a3[[#This Row],[Sexo]]="F",1,0)</f>
        <v>1</v>
      </c>
    </row>
    <row r="6120" spans="1:13" x14ac:dyDescent="0.55000000000000004">
      <c r="A6120">
        <v>42</v>
      </c>
      <c r="B6120" s="1" t="s">
        <v>579</v>
      </c>
      <c r="C6120" s="1" t="s">
        <v>1</v>
      </c>
      <c r="D6120">
        <v>2</v>
      </c>
      <c r="E6120" s="1" t="s">
        <v>344</v>
      </c>
      <c r="F6120">
        <v>2</v>
      </c>
      <c r="G6120" s="1" t="s">
        <v>375</v>
      </c>
      <c r="H6120" s="1" t="s">
        <v>29</v>
      </c>
      <c r="I6120">
        <v>3</v>
      </c>
      <c r="J6120" s="1" t="str">
        <f>+VLOOKUP(bloques1a3[[#This Row],[respuesta]],respuestas.emociones[],2,0)</f>
        <v>alegria</v>
      </c>
      <c r="K6120" s="1">
        <f>+VLOOKUP(bloques1a3[[#This Row],[niño]],BD.niños[[Código]:[edad]],5,0)</f>
        <v>6</v>
      </c>
      <c r="L6120" s="1">
        <f>+IF(bloques1a3[[#This Row],[correcta]]=bloques1a3[[#This Row],[respuesta]],1,0)</f>
        <v>1</v>
      </c>
      <c r="M6120" s="1">
        <f>+IF(bloques1a3[[#This Row],[Sexo]]="F",1,0)</f>
        <v>1</v>
      </c>
    </row>
    <row r="6121" spans="1:13" x14ac:dyDescent="0.55000000000000004">
      <c r="A6121">
        <v>42</v>
      </c>
      <c r="B6121" s="1" t="s">
        <v>579</v>
      </c>
      <c r="C6121" s="1" t="s">
        <v>1</v>
      </c>
      <c r="D6121">
        <v>2</v>
      </c>
      <c r="E6121" s="1" t="s">
        <v>348</v>
      </c>
      <c r="F6121">
        <v>2</v>
      </c>
      <c r="G6121" s="1" t="s">
        <v>375</v>
      </c>
      <c r="H6121" s="1" t="s">
        <v>28</v>
      </c>
      <c r="I6121">
        <v>3</v>
      </c>
      <c r="J6121" s="1" t="str">
        <f>+VLOOKUP(bloques1a3[[#This Row],[respuesta]],respuestas.emociones[],2,0)</f>
        <v>alegria</v>
      </c>
      <c r="K6121" s="1">
        <f>+VLOOKUP(bloques1a3[[#This Row],[niño]],BD.niños[[Código]:[edad]],5,0)</f>
        <v>6</v>
      </c>
      <c r="L6121" s="1">
        <f>+IF(bloques1a3[[#This Row],[correcta]]=bloques1a3[[#This Row],[respuesta]],1,0)</f>
        <v>1</v>
      </c>
      <c r="M6121" s="1">
        <f>+IF(bloques1a3[[#This Row],[Sexo]]="F",1,0)</f>
        <v>0</v>
      </c>
    </row>
    <row r="6122" spans="1:13" x14ac:dyDescent="0.55000000000000004">
      <c r="A6122">
        <v>43</v>
      </c>
      <c r="B6122" s="1" t="s">
        <v>580</v>
      </c>
      <c r="C6122" s="1" t="s">
        <v>4</v>
      </c>
      <c r="D6122">
        <v>5</v>
      </c>
      <c r="E6122" s="1" t="s">
        <v>89</v>
      </c>
      <c r="F6122">
        <v>5</v>
      </c>
      <c r="G6122" s="1" t="s">
        <v>377</v>
      </c>
      <c r="H6122" s="1" t="s">
        <v>29</v>
      </c>
      <c r="I6122">
        <v>3</v>
      </c>
      <c r="J6122" s="1" t="str">
        <f>+VLOOKUP(bloques1a3[[#This Row],[respuesta]],respuestas.emociones[],2,0)</f>
        <v>miedo</v>
      </c>
      <c r="K6122" s="1">
        <f>+VLOOKUP(bloques1a3[[#This Row],[niño]],BD.niños[[Código]:[edad]],5,0)</f>
        <v>10</v>
      </c>
      <c r="L6122" s="1">
        <f>+IF(bloques1a3[[#This Row],[correcta]]=bloques1a3[[#This Row],[respuesta]],1,0)</f>
        <v>1</v>
      </c>
      <c r="M6122" s="1">
        <f>+IF(bloques1a3[[#This Row],[Sexo]]="F",1,0)</f>
        <v>1</v>
      </c>
    </row>
    <row r="6123" spans="1:13" x14ac:dyDescent="0.55000000000000004">
      <c r="A6123">
        <v>43</v>
      </c>
      <c r="B6123" s="1" t="s">
        <v>580</v>
      </c>
      <c r="C6123" s="1" t="s">
        <v>4</v>
      </c>
      <c r="D6123">
        <v>5</v>
      </c>
      <c r="E6123" s="1" t="s">
        <v>93</v>
      </c>
      <c r="F6123">
        <v>5</v>
      </c>
      <c r="G6123" s="1" t="s">
        <v>377</v>
      </c>
      <c r="H6123" s="1" t="s">
        <v>29</v>
      </c>
      <c r="I6123">
        <v>3</v>
      </c>
      <c r="J6123" s="1" t="str">
        <f>+VLOOKUP(bloques1a3[[#This Row],[respuesta]],respuestas.emociones[],2,0)</f>
        <v>miedo</v>
      </c>
      <c r="K6123" s="1">
        <f>+VLOOKUP(bloques1a3[[#This Row],[niño]],BD.niños[[Código]:[edad]],5,0)</f>
        <v>10</v>
      </c>
      <c r="L6123" s="1">
        <f>+IF(bloques1a3[[#This Row],[correcta]]=bloques1a3[[#This Row],[respuesta]],1,0)</f>
        <v>1</v>
      </c>
      <c r="M6123" s="1">
        <f>+IF(bloques1a3[[#This Row],[Sexo]]="F",1,0)</f>
        <v>1</v>
      </c>
    </row>
    <row r="6124" spans="1:13" x14ac:dyDescent="0.55000000000000004">
      <c r="A6124">
        <v>43</v>
      </c>
      <c r="B6124" s="1" t="s">
        <v>580</v>
      </c>
      <c r="C6124" s="1" t="s">
        <v>4</v>
      </c>
      <c r="D6124">
        <v>5</v>
      </c>
      <c r="E6124" s="1" t="s">
        <v>97</v>
      </c>
      <c r="F6124">
        <v>7</v>
      </c>
      <c r="G6124" s="1" t="s">
        <v>377</v>
      </c>
      <c r="H6124" s="1" t="s">
        <v>29</v>
      </c>
      <c r="I6124">
        <v>3</v>
      </c>
      <c r="J6124" s="1" t="str">
        <f>+VLOOKUP(bloques1a3[[#This Row],[respuesta]],respuestas.emociones[],2,0)</f>
        <v>asco</v>
      </c>
      <c r="K6124" s="1">
        <f>+VLOOKUP(bloques1a3[[#This Row],[niño]],BD.niños[[Código]:[edad]],5,0)</f>
        <v>10</v>
      </c>
      <c r="L6124" s="1">
        <f>+IF(bloques1a3[[#This Row],[correcta]]=bloques1a3[[#This Row],[respuesta]],1,0)</f>
        <v>0</v>
      </c>
      <c r="M6124" s="1">
        <f>+IF(bloques1a3[[#This Row],[Sexo]]="F",1,0)</f>
        <v>1</v>
      </c>
    </row>
    <row r="6125" spans="1:13" x14ac:dyDescent="0.55000000000000004">
      <c r="A6125">
        <v>43</v>
      </c>
      <c r="B6125" s="1" t="s">
        <v>580</v>
      </c>
      <c r="C6125" s="1" t="s">
        <v>4</v>
      </c>
      <c r="D6125">
        <v>5</v>
      </c>
      <c r="E6125" s="1" t="s">
        <v>101</v>
      </c>
      <c r="F6125">
        <v>5</v>
      </c>
      <c r="G6125" s="1" t="s">
        <v>377</v>
      </c>
      <c r="H6125" s="1" t="s">
        <v>29</v>
      </c>
      <c r="I6125">
        <v>3</v>
      </c>
      <c r="J6125" s="1" t="str">
        <f>+VLOOKUP(bloques1a3[[#This Row],[respuesta]],respuestas.emociones[],2,0)</f>
        <v>miedo</v>
      </c>
      <c r="K6125" s="1">
        <f>+VLOOKUP(bloques1a3[[#This Row],[niño]],BD.niños[[Código]:[edad]],5,0)</f>
        <v>10</v>
      </c>
      <c r="L6125" s="1">
        <f>+IF(bloques1a3[[#This Row],[correcta]]=bloques1a3[[#This Row],[respuesta]],1,0)</f>
        <v>1</v>
      </c>
      <c r="M6125" s="1">
        <f>+IF(bloques1a3[[#This Row],[Sexo]]="F",1,0)</f>
        <v>1</v>
      </c>
    </row>
    <row r="6126" spans="1:13" x14ac:dyDescent="0.55000000000000004">
      <c r="A6126">
        <v>43</v>
      </c>
      <c r="B6126" s="1" t="s">
        <v>580</v>
      </c>
      <c r="C6126" s="1" t="s">
        <v>4</v>
      </c>
      <c r="D6126">
        <v>5</v>
      </c>
      <c r="E6126" s="1" t="s">
        <v>150</v>
      </c>
      <c r="F6126">
        <v>5</v>
      </c>
      <c r="G6126" s="1" t="s">
        <v>375</v>
      </c>
      <c r="H6126" s="1" t="s">
        <v>29</v>
      </c>
      <c r="I6126">
        <v>3</v>
      </c>
      <c r="J6126" s="1" t="str">
        <f>+VLOOKUP(bloques1a3[[#This Row],[respuesta]],respuestas.emociones[],2,0)</f>
        <v>miedo</v>
      </c>
      <c r="K6126" s="1">
        <f>+VLOOKUP(bloques1a3[[#This Row],[niño]],BD.niños[[Código]:[edad]],5,0)</f>
        <v>6</v>
      </c>
      <c r="L6126" s="1">
        <f>+IF(bloques1a3[[#This Row],[correcta]]=bloques1a3[[#This Row],[respuesta]],1,0)</f>
        <v>1</v>
      </c>
      <c r="M6126" s="1">
        <f>+IF(bloques1a3[[#This Row],[Sexo]]="F",1,0)</f>
        <v>1</v>
      </c>
    </row>
    <row r="6127" spans="1:13" x14ac:dyDescent="0.55000000000000004">
      <c r="A6127">
        <v>43</v>
      </c>
      <c r="B6127" s="1" t="s">
        <v>580</v>
      </c>
      <c r="C6127" s="1" t="s">
        <v>4</v>
      </c>
      <c r="D6127">
        <v>5</v>
      </c>
      <c r="E6127" s="1" t="s">
        <v>153</v>
      </c>
      <c r="F6127">
        <v>5</v>
      </c>
      <c r="G6127" s="1" t="s">
        <v>376</v>
      </c>
      <c r="H6127" s="1" t="s">
        <v>28</v>
      </c>
      <c r="I6127">
        <v>3</v>
      </c>
      <c r="J6127" s="1" t="str">
        <f>+VLOOKUP(bloques1a3[[#This Row],[respuesta]],respuestas.emociones[],2,0)</f>
        <v>miedo</v>
      </c>
      <c r="K6127" s="1">
        <f>+VLOOKUP(bloques1a3[[#This Row],[niño]],BD.niños[[Código]:[edad]],5,0)</f>
        <v>7</v>
      </c>
      <c r="L6127" s="1">
        <f>+IF(bloques1a3[[#This Row],[correcta]]=bloques1a3[[#This Row],[respuesta]],1,0)</f>
        <v>1</v>
      </c>
      <c r="M6127" s="1">
        <f>+IF(bloques1a3[[#This Row],[Sexo]]="F",1,0)</f>
        <v>0</v>
      </c>
    </row>
    <row r="6128" spans="1:13" x14ac:dyDescent="0.55000000000000004">
      <c r="A6128">
        <v>43</v>
      </c>
      <c r="B6128" s="1" t="s">
        <v>580</v>
      </c>
      <c r="C6128" s="1" t="s">
        <v>4</v>
      </c>
      <c r="D6128">
        <v>5</v>
      </c>
      <c r="E6128" s="1" t="s">
        <v>157</v>
      </c>
      <c r="F6128">
        <v>2</v>
      </c>
      <c r="G6128" s="1" t="s">
        <v>376</v>
      </c>
      <c r="H6128" s="1" t="s">
        <v>28</v>
      </c>
      <c r="I6128">
        <v>3</v>
      </c>
      <c r="J6128" s="1" t="str">
        <f>+VLOOKUP(bloques1a3[[#This Row],[respuesta]],respuestas.emociones[],2,0)</f>
        <v>alegria</v>
      </c>
      <c r="K6128" s="1">
        <f>+VLOOKUP(bloques1a3[[#This Row],[niño]],BD.niños[[Código]:[edad]],5,0)</f>
        <v>7</v>
      </c>
      <c r="L6128" s="1">
        <f>+IF(bloques1a3[[#This Row],[correcta]]=bloques1a3[[#This Row],[respuesta]],1,0)</f>
        <v>0</v>
      </c>
      <c r="M6128" s="1">
        <f>+IF(bloques1a3[[#This Row],[Sexo]]="F",1,0)</f>
        <v>0</v>
      </c>
    </row>
    <row r="6129" spans="1:13" x14ac:dyDescent="0.55000000000000004">
      <c r="A6129">
        <v>43</v>
      </c>
      <c r="B6129" s="1" t="s">
        <v>580</v>
      </c>
      <c r="C6129" s="1" t="s">
        <v>4</v>
      </c>
      <c r="D6129">
        <v>5</v>
      </c>
      <c r="E6129" s="1" t="s">
        <v>164</v>
      </c>
      <c r="F6129">
        <v>5</v>
      </c>
      <c r="G6129" s="1" t="s">
        <v>375</v>
      </c>
      <c r="H6129" s="1" t="s">
        <v>28</v>
      </c>
      <c r="I6129">
        <v>3</v>
      </c>
      <c r="J6129" s="1" t="str">
        <f>+VLOOKUP(bloques1a3[[#This Row],[respuesta]],respuestas.emociones[],2,0)</f>
        <v>miedo</v>
      </c>
      <c r="K6129" s="1">
        <f>+VLOOKUP(bloques1a3[[#This Row],[niño]],BD.niños[[Código]:[edad]],5,0)</f>
        <v>6</v>
      </c>
      <c r="L6129" s="1">
        <f>+IF(bloques1a3[[#This Row],[correcta]]=bloques1a3[[#This Row],[respuesta]],1,0)</f>
        <v>1</v>
      </c>
      <c r="M6129" s="1">
        <f>+IF(bloques1a3[[#This Row],[Sexo]]="F",1,0)</f>
        <v>0</v>
      </c>
    </row>
    <row r="6130" spans="1:13" x14ac:dyDescent="0.55000000000000004">
      <c r="A6130">
        <v>43</v>
      </c>
      <c r="B6130" s="1" t="s">
        <v>580</v>
      </c>
      <c r="C6130" s="1" t="s">
        <v>4</v>
      </c>
      <c r="D6130">
        <v>5</v>
      </c>
      <c r="E6130" s="1" t="s">
        <v>165</v>
      </c>
      <c r="F6130">
        <v>6</v>
      </c>
      <c r="G6130" s="1" t="s">
        <v>375</v>
      </c>
      <c r="H6130" s="1" t="s">
        <v>28</v>
      </c>
      <c r="I6130">
        <v>3</v>
      </c>
      <c r="J6130" s="1" t="str">
        <f>+VLOOKUP(bloques1a3[[#This Row],[respuesta]],respuestas.emociones[],2,0)</f>
        <v>sorpresa</v>
      </c>
      <c r="K6130" s="1">
        <f>+VLOOKUP(bloques1a3[[#This Row],[niño]],BD.niños[[Código]:[edad]],5,0)</f>
        <v>5</v>
      </c>
      <c r="L6130" s="1">
        <f>+IF(bloques1a3[[#This Row],[correcta]]=bloques1a3[[#This Row],[respuesta]],1,0)</f>
        <v>0</v>
      </c>
      <c r="M6130" s="1">
        <f>+IF(bloques1a3[[#This Row],[Sexo]]="F",1,0)</f>
        <v>0</v>
      </c>
    </row>
    <row r="6131" spans="1:13" x14ac:dyDescent="0.55000000000000004">
      <c r="A6131">
        <v>43</v>
      </c>
      <c r="B6131" s="1" t="s">
        <v>580</v>
      </c>
      <c r="C6131" s="1" t="s">
        <v>4</v>
      </c>
      <c r="D6131">
        <v>5</v>
      </c>
      <c r="E6131" s="1" t="s">
        <v>168</v>
      </c>
      <c r="F6131">
        <v>5</v>
      </c>
      <c r="G6131" s="1" t="s">
        <v>376</v>
      </c>
      <c r="H6131" s="1" t="s">
        <v>29</v>
      </c>
      <c r="I6131">
        <v>3</v>
      </c>
      <c r="J6131" s="1" t="str">
        <f>+VLOOKUP(bloques1a3[[#This Row],[respuesta]],respuestas.emociones[],2,0)</f>
        <v>miedo</v>
      </c>
      <c r="K6131" s="1">
        <f>+VLOOKUP(bloques1a3[[#This Row],[niño]],BD.niños[[Código]:[edad]],5,0)</f>
        <v>7</v>
      </c>
      <c r="L6131" s="1">
        <f>+IF(bloques1a3[[#This Row],[correcta]]=bloques1a3[[#This Row],[respuesta]],1,0)</f>
        <v>1</v>
      </c>
      <c r="M6131" s="1">
        <f>+IF(bloques1a3[[#This Row],[Sexo]]="F",1,0)</f>
        <v>1</v>
      </c>
    </row>
    <row r="6132" spans="1:13" x14ac:dyDescent="0.55000000000000004">
      <c r="A6132">
        <v>43</v>
      </c>
      <c r="B6132" s="1" t="s">
        <v>580</v>
      </c>
      <c r="C6132" s="1" t="s">
        <v>4</v>
      </c>
      <c r="D6132">
        <v>5</v>
      </c>
      <c r="E6132" s="1" t="s">
        <v>172</v>
      </c>
      <c r="F6132">
        <v>5</v>
      </c>
      <c r="G6132" s="1" t="s">
        <v>376</v>
      </c>
      <c r="H6132" s="1" t="s">
        <v>29</v>
      </c>
      <c r="I6132">
        <v>3</v>
      </c>
      <c r="J6132" s="1" t="str">
        <f>+VLOOKUP(bloques1a3[[#This Row],[respuesta]],respuestas.emociones[],2,0)</f>
        <v>miedo</v>
      </c>
      <c r="K6132" s="1">
        <f>+VLOOKUP(bloques1a3[[#This Row],[niño]],BD.niños[[Código]:[edad]],5,0)</f>
        <v>8</v>
      </c>
      <c r="L6132" s="1">
        <f>+IF(bloques1a3[[#This Row],[correcta]]=bloques1a3[[#This Row],[respuesta]],1,0)</f>
        <v>1</v>
      </c>
      <c r="M6132" s="1">
        <f>+IF(bloques1a3[[#This Row],[Sexo]]="F",1,0)</f>
        <v>1</v>
      </c>
    </row>
    <row r="6133" spans="1:13" x14ac:dyDescent="0.55000000000000004">
      <c r="A6133">
        <v>43</v>
      </c>
      <c r="B6133" s="1" t="s">
        <v>580</v>
      </c>
      <c r="C6133" s="1" t="s">
        <v>4</v>
      </c>
      <c r="D6133">
        <v>5</v>
      </c>
      <c r="E6133" s="1" t="s">
        <v>176</v>
      </c>
      <c r="F6133">
        <v>5</v>
      </c>
      <c r="G6133" s="1" t="s">
        <v>375</v>
      </c>
      <c r="H6133" s="1" t="s">
        <v>29</v>
      </c>
      <c r="I6133">
        <v>3</v>
      </c>
      <c r="J6133" s="1" t="str">
        <f>+VLOOKUP(bloques1a3[[#This Row],[respuesta]],respuestas.emociones[],2,0)</f>
        <v>miedo</v>
      </c>
      <c r="K6133" s="1">
        <f>+VLOOKUP(bloques1a3[[#This Row],[niño]],BD.niños[[Código]:[edad]],5,0)</f>
        <v>5</v>
      </c>
      <c r="L6133" s="1">
        <f>+IF(bloques1a3[[#This Row],[correcta]]=bloques1a3[[#This Row],[respuesta]],1,0)</f>
        <v>1</v>
      </c>
      <c r="M6133" s="1">
        <f>+IF(bloques1a3[[#This Row],[Sexo]]="F",1,0)</f>
        <v>1</v>
      </c>
    </row>
    <row r="6134" spans="1:13" x14ac:dyDescent="0.55000000000000004">
      <c r="A6134">
        <v>43</v>
      </c>
      <c r="B6134" s="1" t="s">
        <v>580</v>
      </c>
      <c r="C6134" s="1" t="s">
        <v>4</v>
      </c>
      <c r="D6134">
        <v>5</v>
      </c>
      <c r="E6134" s="1" t="s">
        <v>180</v>
      </c>
      <c r="F6134">
        <v>5</v>
      </c>
      <c r="G6134" s="1" t="s">
        <v>376</v>
      </c>
      <c r="H6134" s="1" t="s">
        <v>29</v>
      </c>
      <c r="I6134">
        <v>3</v>
      </c>
      <c r="J6134" s="1" t="str">
        <f>+VLOOKUP(bloques1a3[[#This Row],[respuesta]],respuestas.emociones[],2,0)</f>
        <v>miedo</v>
      </c>
      <c r="K6134" s="1">
        <f>+VLOOKUP(bloques1a3[[#This Row],[niño]],BD.niños[[Código]:[edad]],5,0)</f>
        <v>8</v>
      </c>
      <c r="L6134" s="1">
        <f>+IF(bloques1a3[[#This Row],[correcta]]=bloques1a3[[#This Row],[respuesta]],1,0)</f>
        <v>1</v>
      </c>
      <c r="M6134" s="1">
        <f>+IF(bloques1a3[[#This Row],[Sexo]]="F",1,0)</f>
        <v>1</v>
      </c>
    </row>
    <row r="6135" spans="1:13" x14ac:dyDescent="0.55000000000000004">
      <c r="A6135">
        <v>43</v>
      </c>
      <c r="B6135" s="1" t="s">
        <v>580</v>
      </c>
      <c r="C6135" s="1" t="s">
        <v>4</v>
      </c>
      <c r="D6135">
        <v>5</v>
      </c>
      <c r="E6135" s="1" t="s">
        <v>234</v>
      </c>
      <c r="F6135">
        <v>5</v>
      </c>
      <c r="G6135" s="1" t="s">
        <v>377</v>
      </c>
      <c r="H6135" s="1" t="s">
        <v>28</v>
      </c>
      <c r="I6135">
        <v>3</v>
      </c>
      <c r="J6135" s="1" t="str">
        <f>+VLOOKUP(bloques1a3[[#This Row],[respuesta]],respuestas.emociones[],2,0)</f>
        <v>miedo</v>
      </c>
      <c r="K6135" s="1">
        <f>+VLOOKUP(bloques1a3[[#This Row],[niño]],BD.niños[[Código]:[edad]],5,0)</f>
        <v>10</v>
      </c>
      <c r="L6135" s="1">
        <f>+IF(bloques1a3[[#This Row],[correcta]]=bloques1a3[[#This Row],[respuesta]],1,0)</f>
        <v>1</v>
      </c>
      <c r="M6135" s="1">
        <f>+IF(bloques1a3[[#This Row],[Sexo]]="F",1,0)</f>
        <v>0</v>
      </c>
    </row>
    <row r="6136" spans="1:13" x14ac:dyDescent="0.55000000000000004">
      <c r="A6136">
        <v>43</v>
      </c>
      <c r="B6136" s="1" t="s">
        <v>580</v>
      </c>
      <c r="C6136" s="1" t="s">
        <v>4</v>
      </c>
      <c r="D6136">
        <v>5</v>
      </c>
      <c r="E6136" s="1" t="s">
        <v>238</v>
      </c>
      <c r="F6136">
        <v>5</v>
      </c>
      <c r="G6136" s="1" t="s">
        <v>377</v>
      </c>
      <c r="H6136" s="1" t="s">
        <v>28</v>
      </c>
      <c r="I6136">
        <v>3</v>
      </c>
      <c r="J6136" s="1" t="str">
        <f>+VLOOKUP(bloques1a3[[#This Row],[respuesta]],respuestas.emociones[],2,0)</f>
        <v>miedo</v>
      </c>
      <c r="K6136" s="1">
        <f>+VLOOKUP(bloques1a3[[#This Row],[niño]],BD.niños[[Código]:[edad]],5,0)</f>
        <v>10</v>
      </c>
      <c r="L6136" s="1">
        <f>+IF(bloques1a3[[#This Row],[correcta]]=bloques1a3[[#This Row],[respuesta]],1,0)</f>
        <v>1</v>
      </c>
      <c r="M6136" s="1">
        <f>+IF(bloques1a3[[#This Row],[Sexo]]="F",1,0)</f>
        <v>0</v>
      </c>
    </row>
    <row r="6137" spans="1:13" x14ac:dyDescent="0.55000000000000004">
      <c r="A6137">
        <v>43</v>
      </c>
      <c r="B6137" s="1" t="s">
        <v>580</v>
      </c>
      <c r="C6137" s="1" t="s">
        <v>4</v>
      </c>
      <c r="D6137">
        <v>5</v>
      </c>
      <c r="E6137" s="1" t="s">
        <v>241</v>
      </c>
      <c r="F6137">
        <v>7</v>
      </c>
      <c r="G6137" s="1" t="s">
        <v>377</v>
      </c>
      <c r="H6137" s="1" t="s">
        <v>29</v>
      </c>
      <c r="I6137">
        <v>3</v>
      </c>
      <c r="J6137" s="1" t="str">
        <f>+VLOOKUP(bloques1a3[[#This Row],[respuesta]],respuestas.emociones[],2,0)</f>
        <v>asco</v>
      </c>
      <c r="K6137" s="1">
        <f>+VLOOKUP(bloques1a3[[#This Row],[niño]],BD.niños[[Código]:[edad]],5,0)</f>
        <v>10</v>
      </c>
      <c r="L6137" s="1">
        <f>+IF(bloques1a3[[#This Row],[correcta]]=bloques1a3[[#This Row],[respuesta]],1,0)</f>
        <v>0</v>
      </c>
      <c r="M6137" s="1">
        <f>+IF(bloques1a3[[#This Row],[Sexo]]="F",1,0)</f>
        <v>1</v>
      </c>
    </row>
    <row r="6138" spans="1:13" x14ac:dyDescent="0.55000000000000004">
      <c r="A6138">
        <v>43</v>
      </c>
      <c r="B6138" s="1" t="s">
        <v>580</v>
      </c>
      <c r="C6138" s="1" t="s">
        <v>4</v>
      </c>
      <c r="D6138">
        <v>5</v>
      </c>
      <c r="E6138" s="1" t="s">
        <v>245</v>
      </c>
      <c r="F6138">
        <v>5</v>
      </c>
      <c r="G6138" s="1" t="s">
        <v>376</v>
      </c>
      <c r="H6138" s="1" t="s">
        <v>28</v>
      </c>
      <c r="I6138">
        <v>3</v>
      </c>
      <c r="J6138" s="1" t="str">
        <f>+VLOOKUP(bloques1a3[[#This Row],[respuesta]],respuestas.emociones[],2,0)</f>
        <v>miedo</v>
      </c>
      <c r="K6138" s="1">
        <f>+VLOOKUP(bloques1a3[[#This Row],[niño]],BD.niños[[Código]:[edad]],5,0)</f>
        <v>8</v>
      </c>
      <c r="L6138" s="1">
        <f>+IF(bloques1a3[[#This Row],[correcta]]=bloques1a3[[#This Row],[respuesta]],1,0)</f>
        <v>1</v>
      </c>
      <c r="M6138" s="1">
        <f>+IF(bloques1a3[[#This Row],[Sexo]]="F",1,0)</f>
        <v>0</v>
      </c>
    </row>
    <row r="6139" spans="1:13" x14ac:dyDescent="0.55000000000000004">
      <c r="A6139">
        <v>43</v>
      </c>
      <c r="B6139" s="1" t="s">
        <v>580</v>
      </c>
      <c r="C6139" s="1" t="s">
        <v>4</v>
      </c>
      <c r="D6139">
        <v>5</v>
      </c>
      <c r="E6139" s="1" t="s">
        <v>249</v>
      </c>
      <c r="F6139">
        <v>5</v>
      </c>
      <c r="G6139" s="1" t="s">
        <v>375</v>
      </c>
      <c r="H6139" s="1" t="s">
        <v>28</v>
      </c>
      <c r="I6139">
        <v>3</v>
      </c>
      <c r="J6139" s="1" t="str">
        <f>+VLOOKUP(bloques1a3[[#This Row],[respuesta]],respuestas.emociones[],2,0)</f>
        <v>miedo</v>
      </c>
      <c r="K6139" s="1">
        <f>+VLOOKUP(bloques1a3[[#This Row],[niño]],BD.niños[[Código]:[edad]],5,0)</f>
        <v>6</v>
      </c>
      <c r="L6139" s="1">
        <f>+IF(bloques1a3[[#This Row],[correcta]]=bloques1a3[[#This Row],[respuesta]],1,0)</f>
        <v>1</v>
      </c>
      <c r="M6139" s="1">
        <f>+IF(bloques1a3[[#This Row],[Sexo]]="F",1,0)</f>
        <v>0</v>
      </c>
    </row>
    <row r="6140" spans="1:13" x14ac:dyDescent="0.55000000000000004">
      <c r="A6140">
        <v>43</v>
      </c>
      <c r="B6140" s="1" t="s">
        <v>580</v>
      </c>
      <c r="C6140" s="1" t="s">
        <v>4</v>
      </c>
      <c r="D6140">
        <v>5</v>
      </c>
      <c r="E6140" s="1" t="s">
        <v>253</v>
      </c>
      <c r="F6140">
        <v>5</v>
      </c>
      <c r="G6140" s="1" t="s">
        <v>376</v>
      </c>
      <c r="H6140" s="1" t="s">
        <v>28</v>
      </c>
      <c r="I6140">
        <v>3</v>
      </c>
      <c r="J6140" s="1" t="str">
        <f>+VLOOKUP(bloques1a3[[#This Row],[respuesta]],respuestas.emociones[],2,0)</f>
        <v>miedo</v>
      </c>
      <c r="K6140" s="1">
        <f>+VLOOKUP(bloques1a3[[#This Row],[niño]],BD.niños[[Código]:[edad]],5,0)</f>
        <v>7</v>
      </c>
      <c r="L6140" s="1">
        <f>+IF(bloques1a3[[#This Row],[correcta]]=bloques1a3[[#This Row],[respuesta]],1,0)</f>
        <v>1</v>
      </c>
      <c r="M6140" s="1">
        <f>+IF(bloques1a3[[#This Row],[Sexo]]="F",1,0)</f>
        <v>0</v>
      </c>
    </row>
    <row r="6141" spans="1:13" x14ac:dyDescent="0.55000000000000004">
      <c r="A6141">
        <v>43</v>
      </c>
      <c r="B6141" s="1" t="s">
        <v>580</v>
      </c>
      <c r="C6141" s="1" t="s">
        <v>4</v>
      </c>
      <c r="D6141">
        <v>5</v>
      </c>
      <c r="E6141" s="1" t="s">
        <v>257</v>
      </c>
      <c r="F6141">
        <v>7</v>
      </c>
      <c r="G6141" s="1" t="s">
        <v>376</v>
      </c>
      <c r="H6141" s="1" t="s">
        <v>28</v>
      </c>
      <c r="I6141">
        <v>3</v>
      </c>
      <c r="J6141" s="1" t="str">
        <f>+VLOOKUP(bloques1a3[[#This Row],[respuesta]],respuestas.emociones[],2,0)</f>
        <v>asco</v>
      </c>
      <c r="K6141" s="1">
        <f>+VLOOKUP(bloques1a3[[#This Row],[niño]],BD.niños[[Código]:[edad]],5,0)</f>
        <v>8</v>
      </c>
      <c r="L6141" s="1">
        <f>+IF(bloques1a3[[#This Row],[correcta]]=bloques1a3[[#This Row],[respuesta]],1,0)</f>
        <v>0</v>
      </c>
      <c r="M6141" s="1">
        <f>+IF(bloques1a3[[#This Row],[Sexo]]="F",1,0)</f>
        <v>0</v>
      </c>
    </row>
    <row r="6142" spans="1:13" x14ac:dyDescent="0.55000000000000004">
      <c r="A6142">
        <v>43</v>
      </c>
      <c r="B6142" s="1" t="s">
        <v>580</v>
      </c>
      <c r="C6142" s="1" t="s">
        <v>4</v>
      </c>
      <c r="D6142">
        <v>5</v>
      </c>
      <c r="E6142" s="1" t="s">
        <v>299</v>
      </c>
      <c r="F6142">
        <v>5</v>
      </c>
      <c r="G6142" s="1" t="s">
        <v>376</v>
      </c>
      <c r="H6142" s="1" t="s">
        <v>28</v>
      </c>
      <c r="I6142">
        <v>3</v>
      </c>
      <c r="J6142" s="1" t="str">
        <f>+VLOOKUP(bloques1a3[[#This Row],[respuesta]],respuestas.emociones[],2,0)</f>
        <v>miedo</v>
      </c>
      <c r="K6142" s="1">
        <f>+VLOOKUP(bloques1a3[[#This Row],[niño]],BD.niños[[Código]:[edad]],5,0)</f>
        <v>8</v>
      </c>
      <c r="L6142" s="1">
        <f>+IF(bloques1a3[[#This Row],[correcta]]=bloques1a3[[#This Row],[respuesta]],1,0)</f>
        <v>1</v>
      </c>
      <c r="M6142" s="1">
        <f>+IF(bloques1a3[[#This Row],[Sexo]]="F",1,0)</f>
        <v>0</v>
      </c>
    </row>
    <row r="6143" spans="1:13" x14ac:dyDescent="0.55000000000000004">
      <c r="A6143">
        <v>43</v>
      </c>
      <c r="B6143" s="1" t="s">
        <v>580</v>
      </c>
      <c r="C6143" s="1" t="s">
        <v>4</v>
      </c>
      <c r="D6143">
        <v>5</v>
      </c>
      <c r="E6143" s="1" t="s">
        <v>301</v>
      </c>
      <c r="F6143">
        <v>6</v>
      </c>
      <c r="G6143" s="1" t="s">
        <v>375</v>
      </c>
      <c r="H6143" s="1" t="s">
        <v>28</v>
      </c>
      <c r="I6143">
        <v>3</v>
      </c>
      <c r="J6143" s="1" t="str">
        <f>+VLOOKUP(bloques1a3[[#This Row],[respuesta]],respuestas.emociones[],2,0)</f>
        <v>sorpresa</v>
      </c>
      <c r="K6143" s="1">
        <f>+VLOOKUP(bloques1a3[[#This Row],[niño]],BD.niños[[Código]:[edad]],5,0)</f>
        <v>5</v>
      </c>
      <c r="L6143" s="1">
        <f>+IF(bloques1a3[[#This Row],[correcta]]=bloques1a3[[#This Row],[respuesta]],1,0)</f>
        <v>0</v>
      </c>
      <c r="M6143" s="1">
        <f>+IF(bloques1a3[[#This Row],[Sexo]]="F",1,0)</f>
        <v>0</v>
      </c>
    </row>
    <row r="6144" spans="1:13" x14ac:dyDescent="0.55000000000000004">
      <c r="A6144">
        <v>43</v>
      </c>
      <c r="B6144" s="1" t="s">
        <v>580</v>
      </c>
      <c r="C6144" s="1" t="s">
        <v>4</v>
      </c>
      <c r="D6144">
        <v>5</v>
      </c>
      <c r="E6144" s="1" t="s">
        <v>305</v>
      </c>
      <c r="F6144">
        <v>5</v>
      </c>
      <c r="G6144" s="1" t="s">
        <v>376</v>
      </c>
      <c r="H6144" s="1" t="s">
        <v>28</v>
      </c>
      <c r="I6144">
        <v>3</v>
      </c>
      <c r="J6144" s="1" t="str">
        <f>+VLOOKUP(bloques1a3[[#This Row],[respuesta]],respuestas.emociones[],2,0)</f>
        <v>miedo</v>
      </c>
      <c r="K6144" s="1">
        <f>+VLOOKUP(bloques1a3[[#This Row],[niño]],BD.niños[[Código]:[edad]],5,0)</f>
        <v>8</v>
      </c>
      <c r="L6144" s="1">
        <f>+IF(bloques1a3[[#This Row],[correcta]]=bloques1a3[[#This Row],[respuesta]],1,0)</f>
        <v>1</v>
      </c>
      <c r="M6144" s="1">
        <f>+IF(bloques1a3[[#This Row],[Sexo]]="F",1,0)</f>
        <v>0</v>
      </c>
    </row>
    <row r="6145" spans="1:13" x14ac:dyDescent="0.55000000000000004">
      <c r="A6145">
        <v>43</v>
      </c>
      <c r="B6145" s="1" t="s">
        <v>580</v>
      </c>
      <c r="C6145" s="1" t="s">
        <v>4</v>
      </c>
      <c r="D6145">
        <v>5</v>
      </c>
      <c r="E6145" s="1" t="s">
        <v>308</v>
      </c>
      <c r="F6145">
        <v>5</v>
      </c>
      <c r="G6145" s="1" t="s">
        <v>377</v>
      </c>
      <c r="H6145" s="1" t="s">
        <v>28</v>
      </c>
      <c r="I6145">
        <v>3</v>
      </c>
      <c r="J6145" s="1" t="str">
        <f>+VLOOKUP(bloques1a3[[#This Row],[respuesta]],respuestas.emociones[],2,0)</f>
        <v>miedo</v>
      </c>
      <c r="K6145" s="1">
        <f>+VLOOKUP(bloques1a3[[#This Row],[niño]],BD.niños[[Código]:[edad]],5,0)</f>
        <v>9</v>
      </c>
      <c r="L6145" s="1">
        <f>+IF(bloques1a3[[#This Row],[correcta]]=bloques1a3[[#This Row],[respuesta]],1,0)</f>
        <v>1</v>
      </c>
      <c r="M6145" s="1">
        <f>+IF(bloques1a3[[#This Row],[Sexo]]="F",1,0)</f>
        <v>0</v>
      </c>
    </row>
    <row r="6146" spans="1:13" x14ac:dyDescent="0.55000000000000004">
      <c r="A6146">
        <v>43</v>
      </c>
      <c r="B6146" s="1" t="s">
        <v>580</v>
      </c>
      <c r="C6146" s="1" t="s">
        <v>4</v>
      </c>
      <c r="D6146">
        <v>5</v>
      </c>
      <c r="E6146" s="1" t="s">
        <v>311</v>
      </c>
      <c r="F6146">
        <v>6</v>
      </c>
      <c r="G6146" s="1" t="s">
        <v>377</v>
      </c>
      <c r="H6146" s="1" t="s">
        <v>28</v>
      </c>
      <c r="I6146">
        <v>3</v>
      </c>
      <c r="J6146" s="1" t="str">
        <f>+VLOOKUP(bloques1a3[[#This Row],[respuesta]],respuestas.emociones[],2,0)</f>
        <v>sorpresa</v>
      </c>
      <c r="K6146" s="1">
        <f>+VLOOKUP(bloques1a3[[#This Row],[niño]],BD.niños[[Código]:[edad]],5,0)</f>
        <v>10</v>
      </c>
      <c r="L6146" s="1">
        <f>+IF(bloques1a3[[#This Row],[correcta]]=bloques1a3[[#This Row],[respuesta]],1,0)</f>
        <v>0</v>
      </c>
      <c r="M6146" s="1">
        <f>+IF(bloques1a3[[#This Row],[Sexo]]="F",1,0)</f>
        <v>0</v>
      </c>
    </row>
    <row r="6147" spans="1:13" x14ac:dyDescent="0.55000000000000004">
      <c r="A6147">
        <v>43</v>
      </c>
      <c r="B6147" s="1" t="s">
        <v>580</v>
      </c>
      <c r="C6147" s="1" t="s">
        <v>4</v>
      </c>
      <c r="D6147">
        <v>5</v>
      </c>
      <c r="E6147" s="1" t="s">
        <v>314</v>
      </c>
      <c r="F6147">
        <v>5</v>
      </c>
      <c r="G6147" s="1" t="s">
        <v>377</v>
      </c>
      <c r="H6147" s="1" t="s">
        <v>28</v>
      </c>
      <c r="I6147">
        <v>3</v>
      </c>
      <c r="J6147" s="1" t="str">
        <f>+VLOOKUP(bloques1a3[[#This Row],[respuesta]],respuestas.emociones[],2,0)</f>
        <v>miedo</v>
      </c>
      <c r="K6147" s="1">
        <f>+VLOOKUP(bloques1a3[[#This Row],[niño]],BD.niños[[Código]:[edad]],5,0)</f>
        <v>10</v>
      </c>
      <c r="L6147" s="1">
        <f>+IF(bloques1a3[[#This Row],[correcta]]=bloques1a3[[#This Row],[respuesta]],1,0)</f>
        <v>1</v>
      </c>
      <c r="M6147" s="1">
        <f>+IF(bloques1a3[[#This Row],[Sexo]]="F",1,0)</f>
        <v>0</v>
      </c>
    </row>
    <row r="6148" spans="1:13" x14ac:dyDescent="0.55000000000000004">
      <c r="A6148">
        <v>43</v>
      </c>
      <c r="B6148" s="1" t="s">
        <v>580</v>
      </c>
      <c r="C6148" s="1" t="s">
        <v>4</v>
      </c>
      <c r="D6148">
        <v>5</v>
      </c>
      <c r="E6148" s="1" t="s">
        <v>372</v>
      </c>
      <c r="F6148">
        <v>7</v>
      </c>
      <c r="G6148" s="1" t="s">
        <v>377</v>
      </c>
      <c r="H6148" s="1" t="s">
        <v>28</v>
      </c>
      <c r="I6148">
        <v>3</v>
      </c>
      <c r="J6148" s="1" t="str">
        <f>+VLOOKUP(bloques1a3[[#This Row],[respuesta]],respuestas.emociones[],2,0)</f>
        <v>asco</v>
      </c>
      <c r="K6148" s="1">
        <f>+VLOOKUP(bloques1a3[[#This Row],[niño]],BD.niños[[Código]:[edad]],5,0)</f>
        <v>9</v>
      </c>
      <c r="L6148" s="1">
        <f>+IF(bloques1a3[[#This Row],[correcta]]=bloques1a3[[#This Row],[respuesta]],1,0)</f>
        <v>0</v>
      </c>
      <c r="M6148" s="1">
        <f>+IF(bloques1a3[[#This Row],[Sexo]]="F",1,0)</f>
        <v>0</v>
      </c>
    </row>
    <row r="6149" spans="1:13" x14ac:dyDescent="0.55000000000000004">
      <c r="A6149">
        <v>43</v>
      </c>
      <c r="B6149" s="1" t="s">
        <v>580</v>
      </c>
      <c r="C6149" s="1" t="s">
        <v>4</v>
      </c>
      <c r="D6149">
        <v>5</v>
      </c>
      <c r="E6149" s="1" t="s">
        <v>337</v>
      </c>
      <c r="F6149">
        <v>5</v>
      </c>
      <c r="G6149" s="1" t="s">
        <v>376</v>
      </c>
      <c r="H6149" s="1" t="s">
        <v>28</v>
      </c>
      <c r="I6149">
        <v>3</v>
      </c>
      <c r="J6149" s="1" t="str">
        <f>+VLOOKUP(bloques1a3[[#This Row],[respuesta]],respuestas.emociones[],2,0)</f>
        <v>miedo</v>
      </c>
      <c r="K6149" s="1">
        <f>+VLOOKUP(bloques1a3[[#This Row],[niño]],BD.niños[[Código]:[edad]],5,0)</f>
        <v>8</v>
      </c>
      <c r="L6149" s="1">
        <f>+IF(bloques1a3[[#This Row],[correcta]]=bloques1a3[[#This Row],[respuesta]],1,0)</f>
        <v>1</v>
      </c>
      <c r="M6149" s="1">
        <f>+IF(bloques1a3[[#This Row],[Sexo]]="F",1,0)</f>
        <v>0</v>
      </c>
    </row>
    <row r="6150" spans="1:13" x14ac:dyDescent="0.55000000000000004">
      <c r="A6150">
        <v>43</v>
      </c>
      <c r="B6150" s="1" t="s">
        <v>580</v>
      </c>
      <c r="C6150" s="1" t="s">
        <v>4</v>
      </c>
      <c r="D6150">
        <v>5</v>
      </c>
      <c r="E6150" s="1" t="s">
        <v>341</v>
      </c>
      <c r="F6150">
        <v>5</v>
      </c>
      <c r="G6150" s="1" t="s">
        <v>376</v>
      </c>
      <c r="H6150" s="1" t="s">
        <v>29</v>
      </c>
      <c r="I6150">
        <v>3</v>
      </c>
      <c r="J6150" s="1" t="str">
        <f>+VLOOKUP(bloques1a3[[#This Row],[respuesta]],respuestas.emociones[],2,0)</f>
        <v>miedo</v>
      </c>
      <c r="K6150" s="1">
        <f>+VLOOKUP(bloques1a3[[#This Row],[niño]],BD.niños[[Código]:[edad]],5,0)</f>
        <v>8</v>
      </c>
      <c r="L6150" s="1">
        <f>+IF(bloques1a3[[#This Row],[correcta]]=bloques1a3[[#This Row],[respuesta]],1,0)</f>
        <v>1</v>
      </c>
      <c r="M6150" s="1">
        <f>+IF(bloques1a3[[#This Row],[Sexo]]="F",1,0)</f>
        <v>1</v>
      </c>
    </row>
    <row r="6151" spans="1:13" x14ac:dyDescent="0.55000000000000004">
      <c r="A6151">
        <v>43</v>
      </c>
      <c r="B6151" s="1" t="s">
        <v>580</v>
      </c>
      <c r="C6151" s="1" t="s">
        <v>4</v>
      </c>
      <c r="D6151">
        <v>5</v>
      </c>
      <c r="E6151" s="1" t="s">
        <v>344</v>
      </c>
      <c r="F6151">
        <v>5</v>
      </c>
      <c r="G6151" s="1" t="s">
        <v>375</v>
      </c>
      <c r="H6151" s="1" t="s">
        <v>29</v>
      </c>
      <c r="I6151">
        <v>3</v>
      </c>
      <c r="J6151" s="1" t="str">
        <f>+VLOOKUP(bloques1a3[[#This Row],[respuesta]],respuestas.emociones[],2,0)</f>
        <v>miedo</v>
      </c>
      <c r="K6151" s="1">
        <f>+VLOOKUP(bloques1a3[[#This Row],[niño]],BD.niños[[Código]:[edad]],5,0)</f>
        <v>6</v>
      </c>
      <c r="L6151" s="1">
        <f>+IF(bloques1a3[[#This Row],[correcta]]=bloques1a3[[#This Row],[respuesta]],1,0)</f>
        <v>1</v>
      </c>
      <c r="M6151" s="1">
        <f>+IF(bloques1a3[[#This Row],[Sexo]]="F",1,0)</f>
        <v>1</v>
      </c>
    </row>
    <row r="6152" spans="1:13" x14ac:dyDescent="0.55000000000000004">
      <c r="A6152">
        <v>43</v>
      </c>
      <c r="B6152" s="1" t="s">
        <v>580</v>
      </c>
      <c r="C6152" s="1" t="s">
        <v>4</v>
      </c>
      <c r="D6152">
        <v>5</v>
      </c>
      <c r="E6152" s="1" t="s">
        <v>348</v>
      </c>
      <c r="F6152">
        <v>3</v>
      </c>
      <c r="G6152" s="1" t="s">
        <v>375</v>
      </c>
      <c r="H6152" s="1" t="s">
        <v>28</v>
      </c>
      <c r="I6152">
        <v>3</v>
      </c>
      <c r="J6152" s="1" t="str">
        <f>+VLOOKUP(bloques1a3[[#This Row],[respuesta]],respuestas.emociones[],2,0)</f>
        <v>tristeza</v>
      </c>
      <c r="K6152" s="1">
        <f>+VLOOKUP(bloques1a3[[#This Row],[niño]],BD.niños[[Código]:[edad]],5,0)</f>
        <v>6</v>
      </c>
      <c r="L6152" s="1">
        <f>+IF(bloques1a3[[#This Row],[correcta]]=bloques1a3[[#This Row],[respuesta]],1,0)</f>
        <v>0</v>
      </c>
      <c r="M6152" s="1">
        <f>+IF(bloques1a3[[#This Row],[Sexo]]="F",1,0)</f>
        <v>0</v>
      </c>
    </row>
    <row r="6153" spans="1:13" x14ac:dyDescent="0.55000000000000004">
      <c r="A6153">
        <v>44</v>
      </c>
      <c r="B6153" s="1" t="s">
        <v>581</v>
      </c>
      <c r="C6153" s="1" t="s">
        <v>1</v>
      </c>
      <c r="D6153">
        <v>2</v>
      </c>
      <c r="E6153" s="1" t="s">
        <v>89</v>
      </c>
      <c r="F6153">
        <v>2</v>
      </c>
      <c r="G6153" s="1" t="s">
        <v>377</v>
      </c>
      <c r="H6153" s="1" t="s">
        <v>29</v>
      </c>
      <c r="I6153">
        <v>3</v>
      </c>
      <c r="J6153" s="1" t="str">
        <f>+VLOOKUP(bloques1a3[[#This Row],[respuesta]],respuestas.emociones[],2,0)</f>
        <v>alegria</v>
      </c>
      <c r="K6153" s="1">
        <f>+VLOOKUP(bloques1a3[[#This Row],[niño]],BD.niños[[Código]:[edad]],5,0)</f>
        <v>10</v>
      </c>
      <c r="L6153" s="1">
        <f>+IF(bloques1a3[[#This Row],[correcta]]=bloques1a3[[#This Row],[respuesta]],1,0)</f>
        <v>1</v>
      </c>
      <c r="M6153" s="1">
        <f>+IF(bloques1a3[[#This Row],[Sexo]]="F",1,0)</f>
        <v>1</v>
      </c>
    </row>
    <row r="6154" spans="1:13" x14ac:dyDescent="0.55000000000000004">
      <c r="A6154">
        <v>44</v>
      </c>
      <c r="B6154" s="1" t="s">
        <v>581</v>
      </c>
      <c r="C6154" s="1" t="s">
        <v>1</v>
      </c>
      <c r="D6154">
        <v>2</v>
      </c>
      <c r="E6154" s="1" t="s">
        <v>93</v>
      </c>
      <c r="F6154">
        <v>2</v>
      </c>
      <c r="G6154" s="1" t="s">
        <v>377</v>
      </c>
      <c r="H6154" s="1" t="s">
        <v>29</v>
      </c>
      <c r="I6154">
        <v>3</v>
      </c>
      <c r="J6154" s="1" t="str">
        <f>+VLOOKUP(bloques1a3[[#This Row],[respuesta]],respuestas.emociones[],2,0)</f>
        <v>alegria</v>
      </c>
      <c r="K6154" s="1">
        <f>+VLOOKUP(bloques1a3[[#This Row],[niño]],BD.niños[[Código]:[edad]],5,0)</f>
        <v>10</v>
      </c>
      <c r="L6154" s="1">
        <f>+IF(bloques1a3[[#This Row],[correcta]]=bloques1a3[[#This Row],[respuesta]],1,0)</f>
        <v>1</v>
      </c>
      <c r="M6154" s="1">
        <f>+IF(bloques1a3[[#This Row],[Sexo]]="F",1,0)</f>
        <v>1</v>
      </c>
    </row>
    <row r="6155" spans="1:13" x14ac:dyDescent="0.55000000000000004">
      <c r="A6155">
        <v>44</v>
      </c>
      <c r="B6155" s="1" t="s">
        <v>581</v>
      </c>
      <c r="C6155" s="1" t="s">
        <v>1</v>
      </c>
      <c r="D6155">
        <v>2</v>
      </c>
      <c r="E6155" s="1" t="s">
        <v>97</v>
      </c>
      <c r="F6155">
        <v>2</v>
      </c>
      <c r="G6155" s="1" t="s">
        <v>377</v>
      </c>
      <c r="H6155" s="1" t="s">
        <v>29</v>
      </c>
      <c r="I6155">
        <v>3</v>
      </c>
      <c r="J6155" s="1" t="str">
        <f>+VLOOKUP(bloques1a3[[#This Row],[respuesta]],respuestas.emociones[],2,0)</f>
        <v>alegria</v>
      </c>
      <c r="K6155" s="1">
        <f>+VLOOKUP(bloques1a3[[#This Row],[niño]],BD.niños[[Código]:[edad]],5,0)</f>
        <v>10</v>
      </c>
      <c r="L6155" s="1">
        <f>+IF(bloques1a3[[#This Row],[correcta]]=bloques1a3[[#This Row],[respuesta]],1,0)</f>
        <v>1</v>
      </c>
      <c r="M6155" s="1">
        <f>+IF(bloques1a3[[#This Row],[Sexo]]="F",1,0)</f>
        <v>1</v>
      </c>
    </row>
    <row r="6156" spans="1:13" x14ac:dyDescent="0.55000000000000004">
      <c r="A6156">
        <v>44</v>
      </c>
      <c r="B6156" s="1" t="s">
        <v>581</v>
      </c>
      <c r="C6156" s="1" t="s">
        <v>1</v>
      </c>
      <c r="D6156">
        <v>2</v>
      </c>
      <c r="E6156" s="1" t="s">
        <v>101</v>
      </c>
      <c r="F6156">
        <v>2</v>
      </c>
      <c r="G6156" s="1" t="s">
        <v>377</v>
      </c>
      <c r="H6156" s="1" t="s">
        <v>29</v>
      </c>
      <c r="I6156">
        <v>3</v>
      </c>
      <c r="J6156" s="1" t="str">
        <f>+VLOOKUP(bloques1a3[[#This Row],[respuesta]],respuestas.emociones[],2,0)</f>
        <v>alegria</v>
      </c>
      <c r="K6156" s="1">
        <f>+VLOOKUP(bloques1a3[[#This Row],[niño]],BD.niños[[Código]:[edad]],5,0)</f>
        <v>10</v>
      </c>
      <c r="L6156" s="1">
        <f>+IF(bloques1a3[[#This Row],[correcta]]=bloques1a3[[#This Row],[respuesta]],1,0)</f>
        <v>1</v>
      </c>
      <c r="M6156" s="1">
        <f>+IF(bloques1a3[[#This Row],[Sexo]]="F",1,0)</f>
        <v>1</v>
      </c>
    </row>
    <row r="6157" spans="1:13" x14ac:dyDescent="0.55000000000000004">
      <c r="A6157">
        <v>44</v>
      </c>
      <c r="B6157" s="1" t="s">
        <v>581</v>
      </c>
      <c r="C6157" s="1" t="s">
        <v>1</v>
      </c>
      <c r="D6157">
        <v>2</v>
      </c>
      <c r="E6157" s="1" t="s">
        <v>150</v>
      </c>
      <c r="F6157">
        <v>2</v>
      </c>
      <c r="G6157" s="1" t="s">
        <v>375</v>
      </c>
      <c r="H6157" s="1" t="s">
        <v>29</v>
      </c>
      <c r="I6157">
        <v>3</v>
      </c>
      <c r="J6157" s="1" t="str">
        <f>+VLOOKUP(bloques1a3[[#This Row],[respuesta]],respuestas.emociones[],2,0)</f>
        <v>alegria</v>
      </c>
      <c r="K6157" s="1">
        <f>+VLOOKUP(bloques1a3[[#This Row],[niño]],BD.niños[[Código]:[edad]],5,0)</f>
        <v>6</v>
      </c>
      <c r="L6157" s="1">
        <f>+IF(bloques1a3[[#This Row],[correcta]]=bloques1a3[[#This Row],[respuesta]],1,0)</f>
        <v>1</v>
      </c>
      <c r="M6157" s="1">
        <f>+IF(bloques1a3[[#This Row],[Sexo]]="F",1,0)</f>
        <v>1</v>
      </c>
    </row>
    <row r="6158" spans="1:13" x14ac:dyDescent="0.55000000000000004">
      <c r="A6158">
        <v>44</v>
      </c>
      <c r="B6158" s="1" t="s">
        <v>581</v>
      </c>
      <c r="C6158" s="1" t="s">
        <v>1</v>
      </c>
      <c r="D6158">
        <v>2</v>
      </c>
      <c r="E6158" s="1" t="s">
        <v>153</v>
      </c>
      <c r="F6158">
        <v>2</v>
      </c>
      <c r="G6158" s="1" t="s">
        <v>376</v>
      </c>
      <c r="H6158" s="1" t="s">
        <v>28</v>
      </c>
      <c r="I6158">
        <v>3</v>
      </c>
      <c r="J6158" s="1" t="str">
        <f>+VLOOKUP(bloques1a3[[#This Row],[respuesta]],respuestas.emociones[],2,0)</f>
        <v>alegria</v>
      </c>
      <c r="K6158" s="1">
        <f>+VLOOKUP(bloques1a3[[#This Row],[niño]],BD.niños[[Código]:[edad]],5,0)</f>
        <v>7</v>
      </c>
      <c r="L6158" s="1">
        <f>+IF(bloques1a3[[#This Row],[correcta]]=bloques1a3[[#This Row],[respuesta]],1,0)</f>
        <v>1</v>
      </c>
      <c r="M6158" s="1">
        <f>+IF(bloques1a3[[#This Row],[Sexo]]="F",1,0)</f>
        <v>0</v>
      </c>
    </row>
    <row r="6159" spans="1:13" x14ac:dyDescent="0.55000000000000004">
      <c r="A6159">
        <v>44</v>
      </c>
      <c r="B6159" s="1" t="s">
        <v>581</v>
      </c>
      <c r="C6159" s="1" t="s">
        <v>1</v>
      </c>
      <c r="D6159">
        <v>2</v>
      </c>
      <c r="E6159" s="1" t="s">
        <v>157</v>
      </c>
      <c r="F6159">
        <v>2</v>
      </c>
      <c r="G6159" s="1" t="s">
        <v>376</v>
      </c>
      <c r="H6159" s="1" t="s">
        <v>28</v>
      </c>
      <c r="I6159">
        <v>3</v>
      </c>
      <c r="J6159" s="1" t="str">
        <f>+VLOOKUP(bloques1a3[[#This Row],[respuesta]],respuestas.emociones[],2,0)</f>
        <v>alegria</v>
      </c>
      <c r="K6159" s="1">
        <f>+VLOOKUP(bloques1a3[[#This Row],[niño]],BD.niños[[Código]:[edad]],5,0)</f>
        <v>7</v>
      </c>
      <c r="L6159" s="1">
        <f>+IF(bloques1a3[[#This Row],[correcta]]=bloques1a3[[#This Row],[respuesta]],1,0)</f>
        <v>1</v>
      </c>
      <c r="M6159" s="1">
        <f>+IF(bloques1a3[[#This Row],[Sexo]]="F",1,0)</f>
        <v>0</v>
      </c>
    </row>
    <row r="6160" spans="1:13" x14ac:dyDescent="0.55000000000000004">
      <c r="A6160">
        <v>44</v>
      </c>
      <c r="B6160" s="1" t="s">
        <v>581</v>
      </c>
      <c r="C6160" s="1" t="s">
        <v>1</v>
      </c>
      <c r="D6160">
        <v>2</v>
      </c>
      <c r="E6160" s="1" t="s">
        <v>164</v>
      </c>
      <c r="F6160">
        <v>2</v>
      </c>
      <c r="G6160" s="1" t="s">
        <v>375</v>
      </c>
      <c r="H6160" s="1" t="s">
        <v>28</v>
      </c>
      <c r="I6160">
        <v>3</v>
      </c>
      <c r="J6160" s="1" t="str">
        <f>+VLOOKUP(bloques1a3[[#This Row],[respuesta]],respuestas.emociones[],2,0)</f>
        <v>alegria</v>
      </c>
      <c r="K6160" s="1">
        <f>+VLOOKUP(bloques1a3[[#This Row],[niño]],BD.niños[[Código]:[edad]],5,0)</f>
        <v>6</v>
      </c>
      <c r="L6160" s="1">
        <f>+IF(bloques1a3[[#This Row],[correcta]]=bloques1a3[[#This Row],[respuesta]],1,0)</f>
        <v>1</v>
      </c>
      <c r="M6160" s="1">
        <f>+IF(bloques1a3[[#This Row],[Sexo]]="F",1,0)</f>
        <v>0</v>
      </c>
    </row>
    <row r="6161" spans="1:13" x14ac:dyDescent="0.55000000000000004">
      <c r="A6161">
        <v>44</v>
      </c>
      <c r="B6161" s="1" t="s">
        <v>581</v>
      </c>
      <c r="C6161" s="1" t="s">
        <v>1</v>
      </c>
      <c r="D6161">
        <v>2</v>
      </c>
      <c r="E6161" s="1" t="s">
        <v>165</v>
      </c>
      <c r="F6161">
        <v>2</v>
      </c>
      <c r="G6161" s="1" t="s">
        <v>375</v>
      </c>
      <c r="H6161" s="1" t="s">
        <v>28</v>
      </c>
      <c r="I6161">
        <v>3</v>
      </c>
      <c r="J6161" s="1" t="str">
        <f>+VLOOKUP(bloques1a3[[#This Row],[respuesta]],respuestas.emociones[],2,0)</f>
        <v>alegria</v>
      </c>
      <c r="K6161" s="1">
        <f>+VLOOKUP(bloques1a3[[#This Row],[niño]],BD.niños[[Código]:[edad]],5,0)</f>
        <v>5</v>
      </c>
      <c r="L6161" s="1">
        <f>+IF(bloques1a3[[#This Row],[correcta]]=bloques1a3[[#This Row],[respuesta]],1,0)</f>
        <v>1</v>
      </c>
      <c r="M6161" s="1">
        <f>+IF(bloques1a3[[#This Row],[Sexo]]="F",1,0)</f>
        <v>0</v>
      </c>
    </row>
    <row r="6162" spans="1:13" x14ac:dyDescent="0.55000000000000004">
      <c r="A6162">
        <v>44</v>
      </c>
      <c r="B6162" s="1" t="s">
        <v>581</v>
      </c>
      <c r="C6162" s="1" t="s">
        <v>1</v>
      </c>
      <c r="D6162">
        <v>2</v>
      </c>
      <c r="E6162" s="1" t="s">
        <v>168</v>
      </c>
      <c r="F6162">
        <v>2</v>
      </c>
      <c r="G6162" s="1" t="s">
        <v>376</v>
      </c>
      <c r="H6162" s="1" t="s">
        <v>29</v>
      </c>
      <c r="I6162">
        <v>3</v>
      </c>
      <c r="J6162" s="1" t="str">
        <f>+VLOOKUP(bloques1a3[[#This Row],[respuesta]],respuestas.emociones[],2,0)</f>
        <v>alegria</v>
      </c>
      <c r="K6162" s="1">
        <f>+VLOOKUP(bloques1a3[[#This Row],[niño]],BD.niños[[Código]:[edad]],5,0)</f>
        <v>7</v>
      </c>
      <c r="L6162" s="1">
        <f>+IF(bloques1a3[[#This Row],[correcta]]=bloques1a3[[#This Row],[respuesta]],1,0)</f>
        <v>1</v>
      </c>
      <c r="M6162" s="1">
        <f>+IF(bloques1a3[[#This Row],[Sexo]]="F",1,0)</f>
        <v>1</v>
      </c>
    </row>
    <row r="6163" spans="1:13" x14ac:dyDescent="0.55000000000000004">
      <c r="A6163">
        <v>44</v>
      </c>
      <c r="B6163" s="1" t="s">
        <v>581</v>
      </c>
      <c r="C6163" s="1" t="s">
        <v>1</v>
      </c>
      <c r="D6163">
        <v>2</v>
      </c>
      <c r="E6163" s="1" t="s">
        <v>172</v>
      </c>
      <c r="F6163">
        <v>2</v>
      </c>
      <c r="G6163" s="1" t="s">
        <v>376</v>
      </c>
      <c r="H6163" s="1" t="s">
        <v>29</v>
      </c>
      <c r="I6163">
        <v>3</v>
      </c>
      <c r="J6163" s="1" t="str">
        <f>+VLOOKUP(bloques1a3[[#This Row],[respuesta]],respuestas.emociones[],2,0)</f>
        <v>alegria</v>
      </c>
      <c r="K6163" s="1">
        <f>+VLOOKUP(bloques1a3[[#This Row],[niño]],BD.niños[[Código]:[edad]],5,0)</f>
        <v>8</v>
      </c>
      <c r="L6163" s="1">
        <f>+IF(bloques1a3[[#This Row],[correcta]]=bloques1a3[[#This Row],[respuesta]],1,0)</f>
        <v>1</v>
      </c>
      <c r="M6163" s="1">
        <f>+IF(bloques1a3[[#This Row],[Sexo]]="F",1,0)</f>
        <v>1</v>
      </c>
    </row>
    <row r="6164" spans="1:13" x14ac:dyDescent="0.55000000000000004">
      <c r="A6164">
        <v>44</v>
      </c>
      <c r="B6164" s="1" t="s">
        <v>581</v>
      </c>
      <c r="C6164" s="1" t="s">
        <v>1</v>
      </c>
      <c r="D6164">
        <v>2</v>
      </c>
      <c r="E6164" s="1" t="s">
        <v>176</v>
      </c>
      <c r="F6164">
        <v>2</v>
      </c>
      <c r="G6164" s="1" t="s">
        <v>375</v>
      </c>
      <c r="H6164" s="1" t="s">
        <v>29</v>
      </c>
      <c r="I6164">
        <v>3</v>
      </c>
      <c r="J6164" s="1" t="str">
        <f>+VLOOKUP(bloques1a3[[#This Row],[respuesta]],respuestas.emociones[],2,0)</f>
        <v>alegria</v>
      </c>
      <c r="K6164" s="1">
        <f>+VLOOKUP(bloques1a3[[#This Row],[niño]],BD.niños[[Código]:[edad]],5,0)</f>
        <v>5</v>
      </c>
      <c r="L6164" s="1">
        <f>+IF(bloques1a3[[#This Row],[correcta]]=bloques1a3[[#This Row],[respuesta]],1,0)</f>
        <v>1</v>
      </c>
      <c r="M6164" s="1">
        <f>+IF(bloques1a3[[#This Row],[Sexo]]="F",1,0)</f>
        <v>1</v>
      </c>
    </row>
    <row r="6165" spans="1:13" x14ac:dyDescent="0.55000000000000004">
      <c r="A6165">
        <v>44</v>
      </c>
      <c r="B6165" s="1" t="s">
        <v>581</v>
      </c>
      <c r="C6165" s="1" t="s">
        <v>1</v>
      </c>
      <c r="D6165">
        <v>2</v>
      </c>
      <c r="E6165" s="1" t="s">
        <v>180</v>
      </c>
      <c r="F6165">
        <v>2</v>
      </c>
      <c r="G6165" s="1" t="s">
        <v>376</v>
      </c>
      <c r="H6165" s="1" t="s">
        <v>29</v>
      </c>
      <c r="I6165">
        <v>3</v>
      </c>
      <c r="J6165" s="1" t="str">
        <f>+VLOOKUP(bloques1a3[[#This Row],[respuesta]],respuestas.emociones[],2,0)</f>
        <v>alegria</v>
      </c>
      <c r="K6165" s="1">
        <f>+VLOOKUP(bloques1a3[[#This Row],[niño]],BD.niños[[Código]:[edad]],5,0)</f>
        <v>8</v>
      </c>
      <c r="L6165" s="1">
        <f>+IF(bloques1a3[[#This Row],[correcta]]=bloques1a3[[#This Row],[respuesta]],1,0)</f>
        <v>1</v>
      </c>
      <c r="M6165" s="1">
        <f>+IF(bloques1a3[[#This Row],[Sexo]]="F",1,0)</f>
        <v>1</v>
      </c>
    </row>
    <row r="6166" spans="1:13" x14ac:dyDescent="0.55000000000000004">
      <c r="A6166">
        <v>44</v>
      </c>
      <c r="B6166" s="1" t="s">
        <v>581</v>
      </c>
      <c r="C6166" s="1" t="s">
        <v>1</v>
      </c>
      <c r="D6166">
        <v>2</v>
      </c>
      <c r="E6166" s="1" t="s">
        <v>234</v>
      </c>
      <c r="F6166">
        <v>2</v>
      </c>
      <c r="G6166" s="1" t="s">
        <v>377</v>
      </c>
      <c r="H6166" s="1" t="s">
        <v>28</v>
      </c>
      <c r="I6166">
        <v>3</v>
      </c>
      <c r="J6166" s="1" t="str">
        <f>+VLOOKUP(bloques1a3[[#This Row],[respuesta]],respuestas.emociones[],2,0)</f>
        <v>alegria</v>
      </c>
      <c r="K6166" s="1">
        <f>+VLOOKUP(bloques1a3[[#This Row],[niño]],BD.niños[[Código]:[edad]],5,0)</f>
        <v>10</v>
      </c>
      <c r="L6166" s="1">
        <f>+IF(bloques1a3[[#This Row],[correcta]]=bloques1a3[[#This Row],[respuesta]],1,0)</f>
        <v>1</v>
      </c>
      <c r="M6166" s="1">
        <f>+IF(bloques1a3[[#This Row],[Sexo]]="F",1,0)</f>
        <v>0</v>
      </c>
    </row>
    <row r="6167" spans="1:13" x14ac:dyDescent="0.55000000000000004">
      <c r="A6167">
        <v>44</v>
      </c>
      <c r="B6167" s="1" t="s">
        <v>581</v>
      </c>
      <c r="C6167" s="1" t="s">
        <v>1</v>
      </c>
      <c r="D6167">
        <v>2</v>
      </c>
      <c r="E6167" s="1" t="s">
        <v>238</v>
      </c>
      <c r="F6167">
        <v>2</v>
      </c>
      <c r="G6167" s="1" t="s">
        <v>377</v>
      </c>
      <c r="H6167" s="1" t="s">
        <v>28</v>
      </c>
      <c r="I6167">
        <v>3</v>
      </c>
      <c r="J6167" s="1" t="str">
        <f>+VLOOKUP(bloques1a3[[#This Row],[respuesta]],respuestas.emociones[],2,0)</f>
        <v>alegria</v>
      </c>
      <c r="K6167" s="1">
        <f>+VLOOKUP(bloques1a3[[#This Row],[niño]],BD.niños[[Código]:[edad]],5,0)</f>
        <v>10</v>
      </c>
      <c r="L6167" s="1">
        <f>+IF(bloques1a3[[#This Row],[correcta]]=bloques1a3[[#This Row],[respuesta]],1,0)</f>
        <v>1</v>
      </c>
      <c r="M6167" s="1">
        <f>+IF(bloques1a3[[#This Row],[Sexo]]="F",1,0)</f>
        <v>0</v>
      </c>
    </row>
    <row r="6168" spans="1:13" x14ac:dyDescent="0.55000000000000004">
      <c r="A6168">
        <v>44</v>
      </c>
      <c r="B6168" s="1" t="s">
        <v>581</v>
      </c>
      <c r="C6168" s="1" t="s">
        <v>1</v>
      </c>
      <c r="D6168">
        <v>2</v>
      </c>
      <c r="E6168" s="1" t="s">
        <v>241</v>
      </c>
      <c r="F6168">
        <v>2</v>
      </c>
      <c r="G6168" s="1" t="s">
        <v>377</v>
      </c>
      <c r="H6168" s="1" t="s">
        <v>29</v>
      </c>
      <c r="I6168">
        <v>3</v>
      </c>
      <c r="J6168" s="1" t="str">
        <f>+VLOOKUP(bloques1a3[[#This Row],[respuesta]],respuestas.emociones[],2,0)</f>
        <v>alegria</v>
      </c>
      <c r="K6168" s="1">
        <f>+VLOOKUP(bloques1a3[[#This Row],[niño]],BD.niños[[Código]:[edad]],5,0)</f>
        <v>10</v>
      </c>
      <c r="L6168" s="1">
        <f>+IF(bloques1a3[[#This Row],[correcta]]=bloques1a3[[#This Row],[respuesta]],1,0)</f>
        <v>1</v>
      </c>
      <c r="M6168" s="1">
        <f>+IF(bloques1a3[[#This Row],[Sexo]]="F",1,0)</f>
        <v>1</v>
      </c>
    </row>
    <row r="6169" spans="1:13" x14ac:dyDescent="0.55000000000000004">
      <c r="A6169">
        <v>44</v>
      </c>
      <c r="B6169" s="1" t="s">
        <v>581</v>
      </c>
      <c r="C6169" s="1" t="s">
        <v>1</v>
      </c>
      <c r="D6169">
        <v>2</v>
      </c>
      <c r="E6169" s="1" t="s">
        <v>245</v>
      </c>
      <c r="F6169">
        <v>2</v>
      </c>
      <c r="G6169" s="1" t="s">
        <v>376</v>
      </c>
      <c r="H6169" s="1" t="s">
        <v>28</v>
      </c>
      <c r="I6169">
        <v>3</v>
      </c>
      <c r="J6169" s="1" t="str">
        <f>+VLOOKUP(bloques1a3[[#This Row],[respuesta]],respuestas.emociones[],2,0)</f>
        <v>alegria</v>
      </c>
      <c r="K6169" s="1">
        <f>+VLOOKUP(bloques1a3[[#This Row],[niño]],BD.niños[[Código]:[edad]],5,0)</f>
        <v>8</v>
      </c>
      <c r="L6169" s="1">
        <f>+IF(bloques1a3[[#This Row],[correcta]]=bloques1a3[[#This Row],[respuesta]],1,0)</f>
        <v>1</v>
      </c>
      <c r="M6169" s="1">
        <f>+IF(bloques1a3[[#This Row],[Sexo]]="F",1,0)</f>
        <v>0</v>
      </c>
    </row>
    <row r="6170" spans="1:13" x14ac:dyDescent="0.55000000000000004">
      <c r="A6170">
        <v>44</v>
      </c>
      <c r="B6170" s="1" t="s">
        <v>581</v>
      </c>
      <c r="C6170" s="1" t="s">
        <v>1</v>
      </c>
      <c r="D6170">
        <v>2</v>
      </c>
      <c r="E6170" s="1" t="s">
        <v>249</v>
      </c>
      <c r="F6170">
        <v>2</v>
      </c>
      <c r="G6170" s="1" t="s">
        <v>375</v>
      </c>
      <c r="H6170" s="1" t="s">
        <v>28</v>
      </c>
      <c r="I6170">
        <v>3</v>
      </c>
      <c r="J6170" s="1" t="str">
        <f>+VLOOKUP(bloques1a3[[#This Row],[respuesta]],respuestas.emociones[],2,0)</f>
        <v>alegria</v>
      </c>
      <c r="K6170" s="1">
        <f>+VLOOKUP(bloques1a3[[#This Row],[niño]],BD.niños[[Código]:[edad]],5,0)</f>
        <v>6</v>
      </c>
      <c r="L6170" s="1">
        <f>+IF(bloques1a3[[#This Row],[correcta]]=bloques1a3[[#This Row],[respuesta]],1,0)</f>
        <v>1</v>
      </c>
      <c r="M6170" s="1">
        <f>+IF(bloques1a3[[#This Row],[Sexo]]="F",1,0)</f>
        <v>0</v>
      </c>
    </row>
    <row r="6171" spans="1:13" x14ac:dyDescent="0.55000000000000004">
      <c r="A6171">
        <v>44</v>
      </c>
      <c r="B6171" s="1" t="s">
        <v>581</v>
      </c>
      <c r="C6171" s="1" t="s">
        <v>1</v>
      </c>
      <c r="D6171">
        <v>2</v>
      </c>
      <c r="E6171" s="1" t="s">
        <v>253</v>
      </c>
      <c r="F6171">
        <v>2</v>
      </c>
      <c r="G6171" s="1" t="s">
        <v>376</v>
      </c>
      <c r="H6171" s="1" t="s">
        <v>28</v>
      </c>
      <c r="I6171">
        <v>3</v>
      </c>
      <c r="J6171" s="1" t="str">
        <f>+VLOOKUP(bloques1a3[[#This Row],[respuesta]],respuestas.emociones[],2,0)</f>
        <v>alegria</v>
      </c>
      <c r="K6171" s="1">
        <f>+VLOOKUP(bloques1a3[[#This Row],[niño]],BD.niños[[Código]:[edad]],5,0)</f>
        <v>7</v>
      </c>
      <c r="L6171" s="1">
        <f>+IF(bloques1a3[[#This Row],[correcta]]=bloques1a3[[#This Row],[respuesta]],1,0)</f>
        <v>1</v>
      </c>
      <c r="M6171" s="1">
        <f>+IF(bloques1a3[[#This Row],[Sexo]]="F",1,0)</f>
        <v>0</v>
      </c>
    </row>
    <row r="6172" spans="1:13" x14ac:dyDescent="0.55000000000000004">
      <c r="A6172">
        <v>44</v>
      </c>
      <c r="B6172" s="1" t="s">
        <v>581</v>
      </c>
      <c r="C6172" s="1" t="s">
        <v>1</v>
      </c>
      <c r="D6172">
        <v>2</v>
      </c>
      <c r="E6172" s="1" t="s">
        <v>257</v>
      </c>
      <c r="F6172">
        <v>2</v>
      </c>
      <c r="G6172" s="1" t="s">
        <v>376</v>
      </c>
      <c r="H6172" s="1" t="s">
        <v>28</v>
      </c>
      <c r="I6172">
        <v>3</v>
      </c>
      <c r="J6172" s="1" t="str">
        <f>+VLOOKUP(bloques1a3[[#This Row],[respuesta]],respuestas.emociones[],2,0)</f>
        <v>alegria</v>
      </c>
      <c r="K6172" s="1">
        <f>+VLOOKUP(bloques1a3[[#This Row],[niño]],BD.niños[[Código]:[edad]],5,0)</f>
        <v>8</v>
      </c>
      <c r="L6172" s="1">
        <f>+IF(bloques1a3[[#This Row],[correcta]]=bloques1a3[[#This Row],[respuesta]],1,0)</f>
        <v>1</v>
      </c>
      <c r="M6172" s="1">
        <f>+IF(bloques1a3[[#This Row],[Sexo]]="F",1,0)</f>
        <v>0</v>
      </c>
    </row>
    <row r="6173" spans="1:13" x14ac:dyDescent="0.55000000000000004">
      <c r="A6173">
        <v>44</v>
      </c>
      <c r="B6173" s="1" t="s">
        <v>581</v>
      </c>
      <c r="C6173" s="1" t="s">
        <v>1</v>
      </c>
      <c r="D6173">
        <v>2</v>
      </c>
      <c r="E6173" s="1" t="s">
        <v>299</v>
      </c>
      <c r="F6173">
        <v>2</v>
      </c>
      <c r="G6173" s="1" t="s">
        <v>376</v>
      </c>
      <c r="H6173" s="1" t="s">
        <v>28</v>
      </c>
      <c r="I6173">
        <v>3</v>
      </c>
      <c r="J6173" s="1" t="str">
        <f>+VLOOKUP(bloques1a3[[#This Row],[respuesta]],respuestas.emociones[],2,0)</f>
        <v>alegria</v>
      </c>
      <c r="K6173" s="1">
        <f>+VLOOKUP(bloques1a3[[#This Row],[niño]],BD.niños[[Código]:[edad]],5,0)</f>
        <v>8</v>
      </c>
      <c r="L6173" s="1">
        <f>+IF(bloques1a3[[#This Row],[correcta]]=bloques1a3[[#This Row],[respuesta]],1,0)</f>
        <v>1</v>
      </c>
      <c r="M6173" s="1">
        <f>+IF(bloques1a3[[#This Row],[Sexo]]="F",1,0)</f>
        <v>0</v>
      </c>
    </row>
    <row r="6174" spans="1:13" x14ac:dyDescent="0.55000000000000004">
      <c r="A6174">
        <v>44</v>
      </c>
      <c r="B6174" s="1" t="s">
        <v>581</v>
      </c>
      <c r="C6174" s="1" t="s">
        <v>1</v>
      </c>
      <c r="D6174">
        <v>2</v>
      </c>
      <c r="E6174" s="1" t="s">
        <v>301</v>
      </c>
      <c r="F6174">
        <v>2</v>
      </c>
      <c r="G6174" s="1" t="s">
        <v>375</v>
      </c>
      <c r="H6174" s="1" t="s">
        <v>28</v>
      </c>
      <c r="I6174">
        <v>3</v>
      </c>
      <c r="J6174" s="1" t="str">
        <f>+VLOOKUP(bloques1a3[[#This Row],[respuesta]],respuestas.emociones[],2,0)</f>
        <v>alegria</v>
      </c>
      <c r="K6174" s="1">
        <f>+VLOOKUP(bloques1a3[[#This Row],[niño]],BD.niños[[Código]:[edad]],5,0)</f>
        <v>5</v>
      </c>
      <c r="L6174" s="1">
        <f>+IF(bloques1a3[[#This Row],[correcta]]=bloques1a3[[#This Row],[respuesta]],1,0)</f>
        <v>1</v>
      </c>
      <c r="M6174" s="1">
        <f>+IF(bloques1a3[[#This Row],[Sexo]]="F",1,0)</f>
        <v>0</v>
      </c>
    </row>
    <row r="6175" spans="1:13" x14ac:dyDescent="0.55000000000000004">
      <c r="A6175">
        <v>44</v>
      </c>
      <c r="B6175" s="1" t="s">
        <v>581</v>
      </c>
      <c r="C6175" s="1" t="s">
        <v>1</v>
      </c>
      <c r="D6175">
        <v>2</v>
      </c>
      <c r="E6175" s="1" t="s">
        <v>305</v>
      </c>
      <c r="F6175">
        <v>2</v>
      </c>
      <c r="G6175" s="1" t="s">
        <v>376</v>
      </c>
      <c r="H6175" s="1" t="s">
        <v>28</v>
      </c>
      <c r="I6175">
        <v>3</v>
      </c>
      <c r="J6175" s="1" t="str">
        <f>+VLOOKUP(bloques1a3[[#This Row],[respuesta]],respuestas.emociones[],2,0)</f>
        <v>alegria</v>
      </c>
      <c r="K6175" s="1">
        <f>+VLOOKUP(bloques1a3[[#This Row],[niño]],BD.niños[[Código]:[edad]],5,0)</f>
        <v>8</v>
      </c>
      <c r="L6175" s="1">
        <f>+IF(bloques1a3[[#This Row],[correcta]]=bloques1a3[[#This Row],[respuesta]],1,0)</f>
        <v>1</v>
      </c>
      <c r="M6175" s="1">
        <f>+IF(bloques1a3[[#This Row],[Sexo]]="F",1,0)</f>
        <v>0</v>
      </c>
    </row>
    <row r="6176" spans="1:13" x14ac:dyDescent="0.55000000000000004">
      <c r="A6176">
        <v>44</v>
      </c>
      <c r="B6176" s="1" t="s">
        <v>581</v>
      </c>
      <c r="C6176" s="1" t="s">
        <v>1</v>
      </c>
      <c r="D6176">
        <v>2</v>
      </c>
      <c r="E6176" s="1" t="s">
        <v>308</v>
      </c>
      <c r="F6176">
        <v>2</v>
      </c>
      <c r="G6176" s="1" t="s">
        <v>377</v>
      </c>
      <c r="H6176" s="1" t="s">
        <v>28</v>
      </c>
      <c r="I6176">
        <v>3</v>
      </c>
      <c r="J6176" s="1" t="str">
        <f>+VLOOKUP(bloques1a3[[#This Row],[respuesta]],respuestas.emociones[],2,0)</f>
        <v>alegria</v>
      </c>
      <c r="K6176" s="1">
        <f>+VLOOKUP(bloques1a3[[#This Row],[niño]],BD.niños[[Código]:[edad]],5,0)</f>
        <v>9</v>
      </c>
      <c r="L6176" s="1">
        <f>+IF(bloques1a3[[#This Row],[correcta]]=bloques1a3[[#This Row],[respuesta]],1,0)</f>
        <v>1</v>
      </c>
      <c r="M6176" s="1">
        <f>+IF(bloques1a3[[#This Row],[Sexo]]="F",1,0)</f>
        <v>0</v>
      </c>
    </row>
    <row r="6177" spans="1:13" x14ac:dyDescent="0.55000000000000004">
      <c r="A6177">
        <v>44</v>
      </c>
      <c r="B6177" s="1" t="s">
        <v>581</v>
      </c>
      <c r="C6177" s="1" t="s">
        <v>1</v>
      </c>
      <c r="D6177">
        <v>2</v>
      </c>
      <c r="E6177" s="1" t="s">
        <v>311</v>
      </c>
      <c r="F6177">
        <v>2</v>
      </c>
      <c r="G6177" s="1" t="s">
        <v>377</v>
      </c>
      <c r="H6177" s="1" t="s">
        <v>28</v>
      </c>
      <c r="I6177">
        <v>3</v>
      </c>
      <c r="J6177" s="1" t="str">
        <f>+VLOOKUP(bloques1a3[[#This Row],[respuesta]],respuestas.emociones[],2,0)</f>
        <v>alegria</v>
      </c>
      <c r="K6177" s="1">
        <f>+VLOOKUP(bloques1a3[[#This Row],[niño]],BD.niños[[Código]:[edad]],5,0)</f>
        <v>10</v>
      </c>
      <c r="L6177" s="1">
        <f>+IF(bloques1a3[[#This Row],[correcta]]=bloques1a3[[#This Row],[respuesta]],1,0)</f>
        <v>1</v>
      </c>
      <c r="M6177" s="1">
        <f>+IF(bloques1a3[[#This Row],[Sexo]]="F",1,0)</f>
        <v>0</v>
      </c>
    </row>
    <row r="6178" spans="1:13" x14ac:dyDescent="0.55000000000000004">
      <c r="A6178">
        <v>44</v>
      </c>
      <c r="B6178" s="1" t="s">
        <v>581</v>
      </c>
      <c r="C6178" s="1" t="s">
        <v>1</v>
      </c>
      <c r="D6178">
        <v>2</v>
      </c>
      <c r="E6178" s="1" t="s">
        <v>314</v>
      </c>
      <c r="F6178">
        <v>2</v>
      </c>
      <c r="G6178" s="1" t="s">
        <v>377</v>
      </c>
      <c r="H6178" s="1" t="s">
        <v>28</v>
      </c>
      <c r="I6178">
        <v>3</v>
      </c>
      <c r="J6178" s="1" t="str">
        <f>+VLOOKUP(bloques1a3[[#This Row],[respuesta]],respuestas.emociones[],2,0)</f>
        <v>alegria</v>
      </c>
      <c r="K6178" s="1">
        <f>+VLOOKUP(bloques1a3[[#This Row],[niño]],BD.niños[[Código]:[edad]],5,0)</f>
        <v>10</v>
      </c>
      <c r="L6178" s="1">
        <f>+IF(bloques1a3[[#This Row],[correcta]]=bloques1a3[[#This Row],[respuesta]],1,0)</f>
        <v>1</v>
      </c>
      <c r="M6178" s="1">
        <f>+IF(bloques1a3[[#This Row],[Sexo]]="F",1,0)</f>
        <v>0</v>
      </c>
    </row>
    <row r="6179" spans="1:13" x14ac:dyDescent="0.55000000000000004">
      <c r="A6179">
        <v>44</v>
      </c>
      <c r="B6179" s="1" t="s">
        <v>581</v>
      </c>
      <c r="C6179" s="1" t="s">
        <v>1</v>
      </c>
      <c r="D6179">
        <v>2</v>
      </c>
      <c r="E6179" s="1" t="s">
        <v>372</v>
      </c>
      <c r="F6179">
        <v>2</v>
      </c>
      <c r="G6179" s="1" t="s">
        <v>377</v>
      </c>
      <c r="H6179" s="1" t="s">
        <v>28</v>
      </c>
      <c r="I6179">
        <v>3</v>
      </c>
      <c r="J6179" s="1" t="str">
        <f>+VLOOKUP(bloques1a3[[#This Row],[respuesta]],respuestas.emociones[],2,0)</f>
        <v>alegria</v>
      </c>
      <c r="K6179" s="1">
        <f>+VLOOKUP(bloques1a3[[#This Row],[niño]],BD.niños[[Código]:[edad]],5,0)</f>
        <v>9</v>
      </c>
      <c r="L6179" s="1">
        <f>+IF(bloques1a3[[#This Row],[correcta]]=bloques1a3[[#This Row],[respuesta]],1,0)</f>
        <v>1</v>
      </c>
      <c r="M6179" s="1">
        <f>+IF(bloques1a3[[#This Row],[Sexo]]="F",1,0)</f>
        <v>0</v>
      </c>
    </row>
    <row r="6180" spans="1:13" x14ac:dyDescent="0.55000000000000004">
      <c r="A6180">
        <v>44</v>
      </c>
      <c r="B6180" s="1" t="s">
        <v>581</v>
      </c>
      <c r="C6180" s="1" t="s">
        <v>1</v>
      </c>
      <c r="D6180">
        <v>2</v>
      </c>
      <c r="E6180" s="1" t="s">
        <v>337</v>
      </c>
      <c r="F6180">
        <v>2</v>
      </c>
      <c r="G6180" s="1" t="s">
        <v>376</v>
      </c>
      <c r="H6180" s="1" t="s">
        <v>28</v>
      </c>
      <c r="I6180">
        <v>3</v>
      </c>
      <c r="J6180" s="1" t="str">
        <f>+VLOOKUP(bloques1a3[[#This Row],[respuesta]],respuestas.emociones[],2,0)</f>
        <v>alegria</v>
      </c>
      <c r="K6180" s="1">
        <f>+VLOOKUP(bloques1a3[[#This Row],[niño]],BD.niños[[Código]:[edad]],5,0)</f>
        <v>8</v>
      </c>
      <c r="L6180" s="1">
        <f>+IF(bloques1a3[[#This Row],[correcta]]=bloques1a3[[#This Row],[respuesta]],1,0)</f>
        <v>1</v>
      </c>
      <c r="M6180" s="1">
        <f>+IF(bloques1a3[[#This Row],[Sexo]]="F",1,0)</f>
        <v>0</v>
      </c>
    </row>
    <row r="6181" spans="1:13" x14ac:dyDescent="0.55000000000000004">
      <c r="A6181">
        <v>44</v>
      </c>
      <c r="B6181" s="1" t="s">
        <v>581</v>
      </c>
      <c r="C6181" s="1" t="s">
        <v>1</v>
      </c>
      <c r="D6181">
        <v>2</v>
      </c>
      <c r="E6181" s="1" t="s">
        <v>341</v>
      </c>
      <c r="F6181">
        <v>2</v>
      </c>
      <c r="G6181" s="1" t="s">
        <v>376</v>
      </c>
      <c r="H6181" s="1" t="s">
        <v>29</v>
      </c>
      <c r="I6181">
        <v>3</v>
      </c>
      <c r="J6181" s="1" t="str">
        <f>+VLOOKUP(bloques1a3[[#This Row],[respuesta]],respuestas.emociones[],2,0)</f>
        <v>alegria</v>
      </c>
      <c r="K6181" s="1">
        <f>+VLOOKUP(bloques1a3[[#This Row],[niño]],BD.niños[[Código]:[edad]],5,0)</f>
        <v>8</v>
      </c>
      <c r="L6181" s="1">
        <f>+IF(bloques1a3[[#This Row],[correcta]]=bloques1a3[[#This Row],[respuesta]],1,0)</f>
        <v>1</v>
      </c>
      <c r="M6181" s="1">
        <f>+IF(bloques1a3[[#This Row],[Sexo]]="F",1,0)</f>
        <v>1</v>
      </c>
    </row>
    <row r="6182" spans="1:13" x14ac:dyDescent="0.55000000000000004">
      <c r="A6182">
        <v>44</v>
      </c>
      <c r="B6182" s="1" t="s">
        <v>581</v>
      </c>
      <c r="C6182" s="1" t="s">
        <v>1</v>
      </c>
      <c r="D6182">
        <v>2</v>
      </c>
      <c r="E6182" s="1" t="s">
        <v>344</v>
      </c>
      <c r="F6182">
        <v>2</v>
      </c>
      <c r="G6182" s="1" t="s">
        <v>375</v>
      </c>
      <c r="H6182" s="1" t="s">
        <v>29</v>
      </c>
      <c r="I6182">
        <v>3</v>
      </c>
      <c r="J6182" s="1" t="str">
        <f>+VLOOKUP(bloques1a3[[#This Row],[respuesta]],respuestas.emociones[],2,0)</f>
        <v>alegria</v>
      </c>
      <c r="K6182" s="1">
        <f>+VLOOKUP(bloques1a3[[#This Row],[niño]],BD.niños[[Código]:[edad]],5,0)</f>
        <v>6</v>
      </c>
      <c r="L6182" s="1">
        <f>+IF(bloques1a3[[#This Row],[correcta]]=bloques1a3[[#This Row],[respuesta]],1,0)</f>
        <v>1</v>
      </c>
      <c r="M6182" s="1">
        <f>+IF(bloques1a3[[#This Row],[Sexo]]="F",1,0)</f>
        <v>1</v>
      </c>
    </row>
    <row r="6183" spans="1:13" x14ac:dyDescent="0.55000000000000004">
      <c r="A6183">
        <v>44</v>
      </c>
      <c r="B6183" s="1" t="s">
        <v>581</v>
      </c>
      <c r="C6183" s="1" t="s">
        <v>1</v>
      </c>
      <c r="D6183">
        <v>2</v>
      </c>
      <c r="E6183" s="1" t="s">
        <v>348</v>
      </c>
      <c r="F6183">
        <v>2</v>
      </c>
      <c r="G6183" s="1" t="s">
        <v>375</v>
      </c>
      <c r="H6183" s="1" t="s">
        <v>28</v>
      </c>
      <c r="I6183">
        <v>3</v>
      </c>
      <c r="J6183" s="1" t="str">
        <f>+VLOOKUP(bloques1a3[[#This Row],[respuesta]],respuestas.emociones[],2,0)</f>
        <v>alegria</v>
      </c>
      <c r="K6183" s="1">
        <f>+VLOOKUP(bloques1a3[[#This Row],[niño]],BD.niños[[Código]:[edad]],5,0)</f>
        <v>6</v>
      </c>
      <c r="L6183" s="1">
        <f>+IF(bloques1a3[[#This Row],[correcta]]=bloques1a3[[#This Row],[respuesta]],1,0)</f>
        <v>1</v>
      </c>
      <c r="M6183" s="1">
        <f>+IF(bloques1a3[[#This Row],[Sexo]]="F",1,0)</f>
        <v>0</v>
      </c>
    </row>
    <row r="6184" spans="1:13" x14ac:dyDescent="0.55000000000000004">
      <c r="A6184">
        <v>45</v>
      </c>
      <c r="B6184" s="1" t="s">
        <v>582</v>
      </c>
      <c r="C6184" s="1" t="s">
        <v>6</v>
      </c>
      <c r="D6184">
        <v>3</v>
      </c>
      <c r="E6184" s="1" t="s">
        <v>89</v>
      </c>
      <c r="F6184">
        <v>1</v>
      </c>
      <c r="G6184" s="1" t="s">
        <v>377</v>
      </c>
      <c r="H6184" s="1" t="s">
        <v>29</v>
      </c>
      <c r="I6184">
        <v>3</v>
      </c>
      <c r="J6184" s="1" t="str">
        <f>+VLOOKUP(bloques1a3[[#This Row],[respuesta]],respuestas.emociones[],2,0)</f>
        <v>neutra</v>
      </c>
      <c r="K6184" s="1">
        <f>+VLOOKUP(bloques1a3[[#This Row],[niño]],BD.niños[[Código]:[edad]],5,0)</f>
        <v>10</v>
      </c>
      <c r="L6184" s="1">
        <f>+IF(bloques1a3[[#This Row],[correcta]]=bloques1a3[[#This Row],[respuesta]],1,0)</f>
        <v>0</v>
      </c>
      <c r="M6184" s="1">
        <f>+IF(bloques1a3[[#This Row],[Sexo]]="F",1,0)</f>
        <v>1</v>
      </c>
    </row>
    <row r="6185" spans="1:13" x14ac:dyDescent="0.55000000000000004">
      <c r="A6185">
        <v>45</v>
      </c>
      <c r="B6185" s="1" t="s">
        <v>582</v>
      </c>
      <c r="C6185" s="1" t="s">
        <v>6</v>
      </c>
      <c r="D6185">
        <v>3</v>
      </c>
      <c r="E6185" s="1" t="s">
        <v>93</v>
      </c>
      <c r="F6185">
        <v>3</v>
      </c>
      <c r="G6185" s="1" t="s">
        <v>377</v>
      </c>
      <c r="H6185" s="1" t="s">
        <v>29</v>
      </c>
      <c r="I6185">
        <v>3</v>
      </c>
      <c r="J6185" s="1" t="str">
        <f>+VLOOKUP(bloques1a3[[#This Row],[respuesta]],respuestas.emociones[],2,0)</f>
        <v>tristeza</v>
      </c>
      <c r="K6185" s="1">
        <f>+VLOOKUP(bloques1a3[[#This Row],[niño]],BD.niños[[Código]:[edad]],5,0)</f>
        <v>10</v>
      </c>
      <c r="L6185" s="1">
        <f>+IF(bloques1a3[[#This Row],[correcta]]=bloques1a3[[#This Row],[respuesta]],1,0)</f>
        <v>1</v>
      </c>
      <c r="M6185" s="1">
        <f>+IF(bloques1a3[[#This Row],[Sexo]]="F",1,0)</f>
        <v>1</v>
      </c>
    </row>
    <row r="6186" spans="1:13" x14ac:dyDescent="0.55000000000000004">
      <c r="A6186">
        <v>45</v>
      </c>
      <c r="B6186" s="1" t="s">
        <v>582</v>
      </c>
      <c r="C6186" s="1" t="s">
        <v>6</v>
      </c>
      <c r="D6186">
        <v>3</v>
      </c>
      <c r="E6186" s="1" t="s">
        <v>97</v>
      </c>
      <c r="F6186">
        <v>3</v>
      </c>
      <c r="G6186" s="1" t="s">
        <v>377</v>
      </c>
      <c r="H6186" s="1" t="s">
        <v>29</v>
      </c>
      <c r="I6186">
        <v>3</v>
      </c>
      <c r="J6186" s="1" t="str">
        <f>+VLOOKUP(bloques1a3[[#This Row],[respuesta]],respuestas.emociones[],2,0)</f>
        <v>tristeza</v>
      </c>
      <c r="K6186" s="1">
        <f>+VLOOKUP(bloques1a3[[#This Row],[niño]],BD.niños[[Código]:[edad]],5,0)</f>
        <v>10</v>
      </c>
      <c r="L6186" s="1">
        <f>+IF(bloques1a3[[#This Row],[correcta]]=bloques1a3[[#This Row],[respuesta]],1,0)</f>
        <v>1</v>
      </c>
      <c r="M6186" s="1">
        <f>+IF(bloques1a3[[#This Row],[Sexo]]="F",1,0)</f>
        <v>1</v>
      </c>
    </row>
    <row r="6187" spans="1:13" x14ac:dyDescent="0.55000000000000004">
      <c r="A6187">
        <v>45</v>
      </c>
      <c r="B6187" s="1" t="s">
        <v>582</v>
      </c>
      <c r="C6187" s="1" t="s">
        <v>6</v>
      </c>
      <c r="D6187">
        <v>3</v>
      </c>
      <c r="E6187" s="1" t="s">
        <v>101</v>
      </c>
      <c r="F6187">
        <v>5</v>
      </c>
      <c r="G6187" s="1" t="s">
        <v>377</v>
      </c>
      <c r="H6187" s="1" t="s">
        <v>29</v>
      </c>
      <c r="I6187">
        <v>3</v>
      </c>
      <c r="J6187" s="1" t="str">
        <f>+VLOOKUP(bloques1a3[[#This Row],[respuesta]],respuestas.emociones[],2,0)</f>
        <v>miedo</v>
      </c>
      <c r="K6187" s="1">
        <f>+VLOOKUP(bloques1a3[[#This Row],[niño]],BD.niños[[Código]:[edad]],5,0)</f>
        <v>10</v>
      </c>
      <c r="L6187" s="1">
        <f>+IF(bloques1a3[[#This Row],[correcta]]=bloques1a3[[#This Row],[respuesta]],1,0)</f>
        <v>0</v>
      </c>
      <c r="M6187" s="1">
        <f>+IF(bloques1a3[[#This Row],[Sexo]]="F",1,0)</f>
        <v>1</v>
      </c>
    </row>
    <row r="6188" spans="1:13" x14ac:dyDescent="0.55000000000000004">
      <c r="A6188">
        <v>45</v>
      </c>
      <c r="B6188" s="1" t="s">
        <v>582</v>
      </c>
      <c r="C6188" s="1" t="s">
        <v>6</v>
      </c>
      <c r="D6188">
        <v>3</v>
      </c>
      <c r="E6188" s="1" t="s">
        <v>150</v>
      </c>
      <c r="F6188">
        <v>3</v>
      </c>
      <c r="G6188" s="1" t="s">
        <v>375</v>
      </c>
      <c r="H6188" s="1" t="s">
        <v>29</v>
      </c>
      <c r="I6188">
        <v>3</v>
      </c>
      <c r="J6188" s="1" t="str">
        <f>+VLOOKUP(bloques1a3[[#This Row],[respuesta]],respuestas.emociones[],2,0)</f>
        <v>tristeza</v>
      </c>
      <c r="K6188" s="1">
        <f>+VLOOKUP(bloques1a3[[#This Row],[niño]],BD.niños[[Código]:[edad]],5,0)</f>
        <v>6</v>
      </c>
      <c r="L6188" s="1">
        <f>+IF(bloques1a3[[#This Row],[correcta]]=bloques1a3[[#This Row],[respuesta]],1,0)</f>
        <v>1</v>
      </c>
      <c r="M6188" s="1">
        <f>+IF(bloques1a3[[#This Row],[Sexo]]="F",1,0)</f>
        <v>1</v>
      </c>
    </row>
    <row r="6189" spans="1:13" x14ac:dyDescent="0.55000000000000004">
      <c r="A6189">
        <v>45</v>
      </c>
      <c r="B6189" s="1" t="s">
        <v>582</v>
      </c>
      <c r="C6189" s="1" t="s">
        <v>6</v>
      </c>
      <c r="D6189">
        <v>3</v>
      </c>
      <c r="E6189" s="1" t="s">
        <v>153</v>
      </c>
      <c r="F6189">
        <v>3</v>
      </c>
      <c r="G6189" s="1" t="s">
        <v>376</v>
      </c>
      <c r="H6189" s="1" t="s">
        <v>28</v>
      </c>
      <c r="I6189">
        <v>3</v>
      </c>
      <c r="J6189" s="1" t="str">
        <f>+VLOOKUP(bloques1a3[[#This Row],[respuesta]],respuestas.emociones[],2,0)</f>
        <v>tristeza</v>
      </c>
      <c r="K6189" s="1">
        <f>+VLOOKUP(bloques1a3[[#This Row],[niño]],BD.niños[[Código]:[edad]],5,0)</f>
        <v>7</v>
      </c>
      <c r="L6189" s="1">
        <f>+IF(bloques1a3[[#This Row],[correcta]]=bloques1a3[[#This Row],[respuesta]],1,0)</f>
        <v>1</v>
      </c>
      <c r="M6189" s="1">
        <f>+IF(bloques1a3[[#This Row],[Sexo]]="F",1,0)</f>
        <v>0</v>
      </c>
    </row>
    <row r="6190" spans="1:13" x14ac:dyDescent="0.55000000000000004">
      <c r="A6190">
        <v>45</v>
      </c>
      <c r="B6190" s="1" t="s">
        <v>582</v>
      </c>
      <c r="C6190" s="1" t="s">
        <v>6</v>
      </c>
      <c r="D6190">
        <v>3</v>
      </c>
      <c r="E6190" s="1" t="s">
        <v>157</v>
      </c>
      <c r="F6190">
        <v>3</v>
      </c>
      <c r="G6190" s="1" t="s">
        <v>376</v>
      </c>
      <c r="H6190" s="1" t="s">
        <v>28</v>
      </c>
      <c r="I6190">
        <v>3</v>
      </c>
      <c r="J6190" s="1" t="str">
        <f>+VLOOKUP(bloques1a3[[#This Row],[respuesta]],respuestas.emociones[],2,0)</f>
        <v>tristeza</v>
      </c>
      <c r="K6190" s="1">
        <f>+VLOOKUP(bloques1a3[[#This Row],[niño]],BD.niños[[Código]:[edad]],5,0)</f>
        <v>7</v>
      </c>
      <c r="L6190" s="1">
        <f>+IF(bloques1a3[[#This Row],[correcta]]=bloques1a3[[#This Row],[respuesta]],1,0)</f>
        <v>1</v>
      </c>
      <c r="M6190" s="1">
        <f>+IF(bloques1a3[[#This Row],[Sexo]]="F",1,0)</f>
        <v>0</v>
      </c>
    </row>
    <row r="6191" spans="1:13" x14ac:dyDescent="0.55000000000000004">
      <c r="A6191">
        <v>45</v>
      </c>
      <c r="B6191" s="1" t="s">
        <v>582</v>
      </c>
      <c r="C6191" s="1" t="s">
        <v>6</v>
      </c>
      <c r="D6191">
        <v>3</v>
      </c>
      <c r="E6191" s="1" t="s">
        <v>164</v>
      </c>
      <c r="F6191">
        <v>3</v>
      </c>
      <c r="G6191" s="1" t="s">
        <v>375</v>
      </c>
      <c r="H6191" s="1" t="s">
        <v>28</v>
      </c>
      <c r="I6191">
        <v>3</v>
      </c>
      <c r="J6191" s="1" t="str">
        <f>+VLOOKUP(bloques1a3[[#This Row],[respuesta]],respuestas.emociones[],2,0)</f>
        <v>tristeza</v>
      </c>
      <c r="K6191" s="1">
        <f>+VLOOKUP(bloques1a3[[#This Row],[niño]],BD.niños[[Código]:[edad]],5,0)</f>
        <v>6</v>
      </c>
      <c r="L6191" s="1">
        <f>+IF(bloques1a3[[#This Row],[correcta]]=bloques1a3[[#This Row],[respuesta]],1,0)</f>
        <v>1</v>
      </c>
      <c r="M6191" s="1">
        <f>+IF(bloques1a3[[#This Row],[Sexo]]="F",1,0)</f>
        <v>0</v>
      </c>
    </row>
    <row r="6192" spans="1:13" x14ac:dyDescent="0.55000000000000004">
      <c r="A6192">
        <v>45</v>
      </c>
      <c r="B6192" s="1" t="s">
        <v>582</v>
      </c>
      <c r="C6192" s="1" t="s">
        <v>6</v>
      </c>
      <c r="D6192">
        <v>3</v>
      </c>
      <c r="E6192" s="1" t="s">
        <v>165</v>
      </c>
      <c r="F6192">
        <v>4</v>
      </c>
      <c r="G6192" s="1" t="s">
        <v>375</v>
      </c>
      <c r="H6192" s="1" t="s">
        <v>28</v>
      </c>
      <c r="I6192">
        <v>3</v>
      </c>
      <c r="J6192" s="1" t="str">
        <f>+VLOOKUP(bloques1a3[[#This Row],[respuesta]],respuestas.emociones[],2,0)</f>
        <v>enojo</v>
      </c>
      <c r="K6192" s="1">
        <f>+VLOOKUP(bloques1a3[[#This Row],[niño]],BD.niños[[Código]:[edad]],5,0)</f>
        <v>5</v>
      </c>
      <c r="L6192" s="1">
        <f>+IF(bloques1a3[[#This Row],[correcta]]=bloques1a3[[#This Row],[respuesta]],1,0)</f>
        <v>0</v>
      </c>
      <c r="M6192" s="1">
        <f>+IF(bloques1a3[[#This Row],[Sexo]]="F",1,0)</f>
        <v>0</v>
      </c>
    </row>
    <row r="6193" spans="1:13" x14ac:dyDescent="0.55000000000000004">
      <c r="A6193">
        <v>45</v>
      </c>
      <c r="B6193" s="1" t="s">
        <v>582</v>
      </c>
      <c r="C6193" s="1" t="s">
        <v>6</v>
      </c>
      <c r="D6193">
        <v>3</v>
      </c>
      <c r="E6193" s="1" t="s">
        <v>168</v>
      </c>
      <c r="F6193">
        <v>4</v>
      </c>
      <c r="G6193" s="1" t="s">
        <v>376</v>
      </c>
      <c r="H6193" s="1" t="s">
        <v>29</v>
      </c>
      <c r="I6193">
        <v>3</v>
      </c>
      <c r="J6193" s="1" t="str">
        <f>+VLOOKUP(bloques1a3[[#This Row],[respuesta]],respuestas.emociones[],2,0)</f>
        <v>enojo</v>
      </c>
      <c r="K6193" s="1">
        <f>+VLOOKUP(bloques1a3[[#This Row],[niño]],BD.niños[[Código]:[edad]],5,0)</f>
        <v>7</v>
      </c>
      <c r="L6193" s="1">
        <f>+IF(bloques1a3[[#This Row],[correcta]]=bloques1a3[[#This Row],[respuesta]],1,0)</f>
        <v>0</v>
      </c>
      <c r="M6193" s="1">
        <f>+IF(bloques1a3[[#This Row],[Sexo]]="F",1,0)</f>
        <v>1</v>
      </c>
    </row>
    <row r="6194" spans="1:13" x14ac:dyDescent="0.55000000000000004">
      <c r="A6194">
        <v>45</v>
      </c>
      <c r="B6194" s="1" t="s">
        <v>582</v>
      </c>
      <c r="C6194" s="1" t="s">
        <v>6</v>
      </c>
      <c r="D6194">
        <v>3</v>
      </c>
      <c r="E6194" s="1" t="s">
        <v>172</v>
      </c>
      <c r="F6194">
        <v>3</v>
      </c>
      <c r="G6194" s="1" t="s">
        <v>376</v>
      </c>
      <c r="H6194" s="1" t="s">
        <v>29</v>
      </c>
      <c r="I6194">
        <v>3</v>
      </c>
      <c r="J6194" s="1" t="str">
        <f>+VLOOKUP(bloques1a3[[#This Row],[respuesta]],respuestas.emociones[],2,0)</f>
        <v>tristeza</v>
      </c>
      <c r="K6194" s="1">
        <f>+VLOOKUP(bloques1a3[[#This Row],[niño]],BD.niños[[Código]:[edad]],5,0)</f>
        <v>8</v>
      </c>
      <c r="L6194" s="1">
        <f>+IF(bloques1a3[[#This Row],[correcta]]=bloques1a3[[#This Row],[respuesta]],1,0)</f>
        <v>1</v>
      </c>
      <c r="M6194" s="1">
        <f>+IF(bloques1a3[[#This Row],[Sexo]]="F",1,0)</f>
        <v>1</v>
      </c>
    </row>
    <row r="6195" spans="1:13" x14ac:dyDescent="0.55000000000000004">
      <c r="A6195">
        <v>45</v>
      </c>
      <c r="B6195" s="1" t="s">
        <v>582</v>
      </c>
      <c r="C6195" s="1" t="s">
        <v>6</v>
      </c>
      <c r="D6195">
        <v>3</v>
      </c>
      <c r="E6195" s="1" t="s">
        <v>176</v>
      </c>
      <c r="F6195">
        <v>3</v>
      </c>
      <c r="G6195" s="1" t="s">
        <v>375</v>
      </c>
      <c r="H6195" s="1" t="s">
        <v>29</v>
      </c>
      <c r="I6195">
        <v>3</v>
      </c>
      <c r="J6195" s="1" t="str">
        <f>+VLOOKUP(bloques1a3[[#This Row],[respuesta]],respuestas.emociones[],2,0)</f>
        <v>tristeza</v>
      </c>
      <c r="K6195" s="1">
        <f>+VLOOKUP(bloques1a3[[#This Row],[niño]],BD.niños[[Código]:[edad]],5,0)</f>
        <v>5</v>
      </c>
      <c r="L6195" s="1">
        <f>+IF(bloques1a3[[#This Row],[correcta]]=bloques1a3[[#This Row],[respuesta]],1,0)</f>
        <v>1</v>
      </c>
      <c r="M6195" s="1">
        <f>+IF(bloques1a3[[#This Row],[Sexo]]="F",1,0)</f>
        <v>1</v>
      </c>
    </row>
    <row r="6196" spans="1:13" x14ac:dyDescent="0.55000000000000004">
      <c r="A6196">
        <v>45</v>
      </c>
      <c r="B6196" s="1" t="s">
        <v>582</v>
      </c>
      <c r="C6196" s="1" t="s">
        <v>6</v>
      </c>
      <c r="D6196">
        <v>3</v>
      </c>
      <c r="E6196" s="1" t="s">
        <v>180</v>
      </c>
      <c r="F6196">
        <v>3</v>
      </c>
      <c r="G6196" s="1" t="s">
        <v>376</v>
      </c>
      <c r="H6196" s="1" t="s">
        <v>29</v>
      </c>
      <c r="I6196">
        <v>3</v>
      </c>
      <c r="J6196" s="1" t="str">
        <f>+VLOOKUP(bloques1a3[[#This Row],[respuesta]],respuestas.emociones[],2,0)</f>
        <v>tristeza</v>
      </c>
      <c r="K6196" s="1">
        <f>+VLOOKUP(bloques1a3[[#This Row],[niño]],BD.niños[[Código]:[edad]],5,0)</f>
        <v>8</v>
      </c>
      <c r="L6196" s="1">
        <f>+IF(bloques1a3[[#This Row],[correcta]]=bloques1a3[[#This Row],[respuesta]],1,0)</f>
        <v>1</v>
      </c>
      <c r="M6196" s="1">
        <f>+IF(bloques1a3[[#This Row],[Sexo]]="F",1,0)</f>
        <v>1</v>
      </c>
    </row>
    <row r="6197" spans="1:13" x14ac:dyDescent="0.55000000000000004">
      <c r="A6197">
        <v>45</v>
      </c>
      <c r="B6197" s="1" t="s">
        <v>582</v>
      </c>
      <c r="C6197" s="1" t="s">
        <v>6</v>
      </c>
      <c r="D6197">
        <v>3</v>
      </c>
      <c r="E6197" s="1" t="s">
        <v>234</v>
      </c>
      <c r="F6197">
        <v>3</v>
      </c>
      <c r="G6197" s="1" t="s">
        <v>377</v>
      </c>
      <c r="H6197" s="1" t="s">
        <v>28</v>
      </c>
      <c r="I6197">
        <v>3</v>
      </c>
      <c r="J6197" s="1" t="str">
        <f>+VLOOKUP(bloques1a3[[#This Row],[respuesta]],respuestas.emociones[],2,0)</f>
        <v>tristeza</v>
      </c>
      <c r="K6197" s="1">
        <f>+VLOOKUP(bloques1a3[[#This Row],[niño]],BD.niños[[Código]:[edad]],5,0)</f>
        <v>10</v>
      </c>
      <c r="L6197" s="1">
        <f>+IF(bloques1a3[[#This Row],[correcta]]=bloques1a3[[#This Row],[respuesta]],1,0)</f>
        <v>1</v>
      </c>
      <c r="M6197" s="1">
        <f>+IF(bloques1a3[[#This Row],[Sexo]]="F",1,0)</f>
        <v>0</v>
      </c>
    </row>
    <row r="6198" spans="1:13" x14ac:dyDescent="0.55000000000000004">
      <c r="A6198">
        <v>45</v>
      </c>
      <c r="B6198" s="1" t="s">
        <v>582</v>
      </c>
      <c r="C6198" s="1" t="s">
        <v>6</v>
      </c>
      <c r="D6198">
        <v>3</v>
      </c>
      <c r="E6198" s="1" t="s">
        <v>238</v>
      </c>
      <c r="F6198">
        <v>3</v>
      </c>
      <c r="G6198" s="1" t="s">
        <v>377</v>
      </c>
      <c r="H6198" s="1" t="s">
        <v>28</v>
      </c>
      <c r="I6198">
        <v>3</v>
      </c>
      <c r="J6198" s="1" t="str">
        <f>+VLOOKUP(bloques1a3[[#This Row],[respuesta]],respuestas.emociones[],2,0)</f>
        <v>tristeza</v>
      </c>
      <c r="K6198" s="1">
        <f>+VLOOKUP(bloques1a3[[#This Row],[niño]],BD.niños[[Código]:[edad]],5,0)</f>
        <v>10</v>
      </c>
      <c r="L6198" s="1">
        <f>+IF(bloques1a3[[#This Row],[correcta]]=bloques1a3[[#This Row],[respuesta]],1,0)</f>
        <v>1</v>
      </c>
      <c r="M6198" s="1">
        <f>+IF(bloques1a3[[#This Row],[Sexo]]="F",1,0)</f>
        <v>0</v>
      </c>
    </row>
    <row r="6199" spans="1:13" x14ac:dyDescent="0.55000000000000004">
      <c r="A6199">
        <v>45</v>
      </c>
      <c r="B6199" s="1" t="s">
        <v>582</v>
      </c>
      <c r="C6199" s="1" t="s">
        <v>6</v>
      </c>
      <c r="D6199">
        <v>3</v>
      </c>
      <c r="E6199" s="1" t="s">
        <v>241</v>
      </c>
      <c r="F6199">
        <v>3</v>
      </c>
      <c r="G6199" s="1" t="s">
        <v>377</v>
      </c>
      <c r="H6199" s="1" t="s">
        <v>29</v>
      </c>
      <c r="I6199">
        <v>3</v>
      </c>
      <c r="J6199" s="1" t="str">
        <f>+VLOOKUP(bloques1a3[[#This Row],[respuesta]],respuestas.emociones[],2,0)</f>
        <v>tristeza</v>
      </c>
      <c r="K6199" s="1">
        <f>+VLOOKUP(bloques1a3[[#This Row],[niño]],BD.niños[[Código]:[edad]],5,0)</f>
        <v>10</v>
      </c>
      <c r="L6199" s="1">
        <f>+IF(bloques1a3[[#This Row],[correcta]]=bloques1a3[[#This Row],[respuesta]],1,0)</f>
        <v>1</v>
      </c>
      <c r="M6199" s="1">
        <f>+IF(bloques1a3[[#This Row],[Sexo]]="F",1,0)</f>
        <v>1</v>
      </c>
    </row>
    <row r="6200" spans="1:13" x14ac:dyDescent="0.55000000000000004">
      <c r="A6200">
        <v>45</v>
      </c>
      <c r="B6200" s="1" t="s">
        <v>582</v>
      </c>
      <c r="C6200" s="1" t="s">
        <v>6</v>
      </c>
      <c r="D6200">
        <v>3</v>
      </c>
      <c r="E6200" s="1" t="s">
        <v>245</v>
      </c>
      <c r="F6200">
        <v>3</v>
      </c>
      <c r="G6200" s="1" t="s">
        <v>376</v>
      </c>
      <c r="H6200" s="1" t="s">
        <v>28</v>
      </c>
      <c r="I6200">
        <v>3</v>
      </c>
      <c r="J6200" s="1" t="str">
        <f>+VLOOKUP(bloques1a3[[#This Row],[respuesta]],respuestas.emociones[],2,0)</f>
        <v>tristeza</v>
      </c>
      <c r="K6200" s="1">
        <f>+VLOOKUP(bloques1a3[[#This Row],[niño]],BD.niños[[Código]:[edad]],5,0)</f>
        <v>8</v>
      </c>
      <c r="L6200" s="1">
        <f>+IF(bloques1a3[[#This Row],[correcta]]=bloques1a3[[#This Row],[respuesta]],1,0)</f>
        <v>1</v>
      </c>
      <c r="M6200" s="1">
        <f>+IF(bloques1a3[[#This Row],[Sexo]]="F",1,0)</f>
        <v>0</v>
      </c>
    </row>
    <row r="6201" spans="1:13" x14ac:dyDescent="0.55000000000000004">
      <c r="A6201">
        <v>45</v>
      </c>
      <c r="B6201" s="1" t="s">
        <v>582</v>
      </c>
      <c r="C6201" s="1" t="s">
        <v>6</v>
      </c>
      <c r="D6201">
        <v>3</v>
      </c>
      <c r="E6201" s="1" t="s">
        <v>249</v>
      </c>
      <c r="F6201">
        <v>5</v>
      </c>
      <c r="G6201" s="1" t="s">
        <v>375</v>
      </c>
      <c r="H6201" s="1" t="s">
        <v>28</v>
      </c>
      <c r="I6201">
        <v>3</v>
      </c>
      <c r="J6201" s="1" t="str">
        <f>+VLOOKUP(bloques1a3[[#This Row],[respuesta]],respuestas.emociones[],2,0)</f>
        <v>miedo</v>
      </c>
      <c r="K6201" s="1">
        <f>+VLOOKUP(bloques1a3[[#This Row],[niño]],BD.niños[[Código]:[edad]],5,0)</f>
        <v>6</v>
      </c>
      <c r="L6201" s="1">
        <f>+IF(bloques1a3[[#This Row],[correcta]]=bloques1a3[[#This Row],[respuesta]],1,0)</f>
        <v>0</v>
      </c>
      <c r="M6201" s="1">
        <f>+IF(bloques1a3[[#This Row],[Sexo]]="F",1,0)</f>
        <v>0</v>
      </c>
    </row>
    <row r="6202" spans="1:13" x14ac:dyDescent="0.55000000000000004">
      <c r="A6202">
        <v>45</v>
      </c>
      <c r="B6202" s="1" t="s">
        <v>582</v>
      </c>
      <c r="C6202" s="1" t="s">
        <v>6</v>
      </c>
      <c r="D6202">
        <v>3</v>
      </c>
      <c r="E6202" s="1" t="s">
        <v>253</v>
      </c>
      <c r="F6202">
        <v>3</v>
      </c>
      <c r="G6202" s="1" t="s">
        <v>376</v>
      </c>
      <c r="H6202" s="1" t="s">
        <v>28</v>
      </c>
      <c r="I6202">
        <v>3</v>
      </c>
      <c r="J6202" s="1" t="str">
        <f>+VLOOKUP(bloques1a3[[#This Row],[respuesta]],respuestas.emociones[],2,0)</f>
        <v>tristeza</v>
      </c>
      <c r="K6202" s="1">
        <f>+VLOOKUP(bloques1a3[[#This Row],[niño]],BD.niños[[Código]:[edad]],5,0)</f>
        <v>7</v>
      </c>
      <c r="L6202" s="1">
        <f>+IF(bloques1a3[[#This Row],[correcta]]=bloques1a3[[#This Row],[respuesta]],1,0)</f>
        <v>1</v>
      </c>
      <c r="M6202" s="1">
        <f>+IF(bloques1a3[[#This Row],[Sexo]]="F",1,0)</f>
        <v>0</v>
      </c>
    </row>
    <row r="6203" spans="1:13" x14ac:dyDescent="0.55000000000000004">
      <c r="A6203">
        <v>45</v>
      </c>
      <c r="B6203" s="1" t="s">
        <v>582</v>
      </c>
      <c r="C6203" s="1" t="s">
        <v>6</v>
      </c>
      <c r="D6203">
        <v>3</v>
      </c>
      <c r="E6203" s="1" t="s">
        <v>257</v>
      </c>
      <c r="F6203">
        <v>7</v>
      </c>
      <c r="G6203" s="1" t="s">
        <v>376</v>
      </c>
      <c r="H6203" s="1" t="s">
        <v>28</v>
      </c>
      <c r="I6203">
        <v>3</v>
      </c>
      <c r="J6203" s="1" t="str">
        <f>+VLOOKUP(bloques1a3[[#This Row],[respuesta]],respuestas.emociones[],2,0)</f>
        <v>asco</v>
      </c>
      <c r="K6203" s="1">
        <f>+VLOOKUP(bloques1a3[[#This Row],[niño]],BD.niños[[Código]:[edad]],5,0)</f>
        <v>8</v>
      </c>
      <c r="L6203" s="1">
        <f>+IF(bloques1a3[[#This Row],[correcta]]=bloques1a3[[#This Row],[respuesta]],1,0)</f>
        <v>0</v>
      </c>
      <c r="M6203" s="1">
        <f>+IF(bloques1a3[[#This Row],[Sexo]]="F",1,0)</f>
        <v>0</v>
      </c>
    </row>
    <row r="6204" spans="1:13" x14ac:dyDescent="0.55000000000000004">
      <c r="A6204">
        <v>45</v>
      </c>
      <c r="B6204" s="1" t="s">
        <v>582</v>
      </c>
      <c r="C6204" s="1" t="s">
        <v>6</v>
      </c>
      <c r="D6204">
        <v>3</v>
      </c>
      <c r="E6204" s="1" t="s">
        <v>299</v>
      </c>
      <c r="F6204">
        <v>3</v>
      </c>
      <c r="G6204" s="1" t="s">
        <v>376</v>
      </c>
      <c r="H6204" s="1" t="s">
        <v>28</v>
      </c>
      <c r="I6204">
        <v>3</v>
      </c>
      <c r="J6204" s="1" t="str">
        <f>+VLOOKUP(bloques1a3[[#This Row],[respuesta]],respuestas.emociones[],2,0)</f>
        <v>tristeza</v>
      </c>
      <c r="K6204" s="1">
        <f>+VLOOKUP(bloques1a3[[#This Row],[niño]],BD.niños[[Código]:[edad]],5,0)</f>
        <v>8</v>
      </c>
      <c r="L6204" s="1">
        <f>+IF(bloques1a3[[#This Row],[correcta]]=bloques1a3[[#This Row],[respuesta]],1,0)</f>
        <v>1</v>
      </c>
      <c r="M6204" s="1">
        <f>+IF(bloques1a3[[#This Row],[Sexo]]="F",1,0)</f>
        <v>0</v>
      </c>
    </row>
    <row r="6205" spans="1:13" x14ac:dyDescent="0.55000000000000004">
      <c r="A6205">
        <v>45</v>
      </c>
      <c r="B6205" s="1" t="s">
        <v>582</v>
      </c>
      <c r="C6205" s="1" t="s">
        <v>6</v>
      </c>
      <c r="D6205">
        <v>3</v>
      </c>
      <c r="E6205" s="1" t="s">
        <v>301</v>
      </c>
      <c r="F6205">
        <v>7</v>
      </c>
      <c r="G6205" s="1" t="s">
        <v>375</v>
      </c>
      <c r="H6205" s="1" t="s">
        <v>28</v>
      </c>
      <c r="I6205">
        <v>3</v>
      </c>
      <c r="J6205" s="1" t="str">
        <f>+VLOOKUP(bloques1a3[[#This Row],[respuesta]],respuestas.emociones[],2,0)</f>
        <v>asco</v>
      </c>
      <c r="K6205" s="1">
        <f>+VLOOKUP(bloques1a3[[#This Row],[niño]],BD.niños[[Código]:[edad]],5,0)</f>
        <v>5</v>
      </c>
      <c r="L6205" s="1">
        <f>+IF(bloques1a3[[#This Row],[correcta]]=bloques1a3[[#This Row],[respuesta]],1,0)</f>
        <v>0</v>
      </c>
      <c r="M6205" s="1">
        <f>+IF(bloques1a3[[#This Row],[Sexo]]="F",1,0)</f>
        <v>0</v>
      </c>
    </row>
    <row r="6206" spans="1:13" x14ac:dyDescent="0.55000000000000004">
      <c r="A6206">
        <v>45</v>
      </c>
      <c r="B6206" s="1" t="s">
        <v>582</v>
      </c>
      <c r="C6206" s="1" t="s">
        <v>6</v>
      </c>
      <c r="D6206">
        <v>3</v>
      </c>
      <c r="E6206" s="1" t="s">
        <v>305</v>
      </c>
      <c r="F6206">
        <v>7</v>
      </c>
      <c r="G6206" s="1" t="s">
        <v>376</v>
      </c>
      <c r="H6206" s="1" t="s">
        <v>28</v>
      </c>
      <c r="I6206">
        <v>3</v>
      </c>
      <c r="J6206" s="1" t="str">
        <f>+VLOOKUP(bloques1a3[[#This Row],[respuesta]],respuestas.emociones[],2,0)</f>
        <v>asco</v>
      </c>
      <c r="K6206" s="1">
        <f>+VLOOKUP(bloques1a3[[#This Row],[niño]],BD.niños[[Código]:[edad]],5,0)</f>
        <v>8</v>
      </c>
      <c r="L6206" s="1">
        <f>+IF(bloques1a3[[#This Row],[correcta]]=bloques1a3[[#This Row],[respuesta]],1,0)</f>
        <v>0</v>
      </c>
      <c r="M6206" s="1">
        <f>+IF(bloques1a3[[#This Row],[Sexo]]="F",1,0)</f>
        <v>0</v>
      </c>
    </row>
    <row r="6207" spans="1:13" x14ac:dyDescent="0.55000000000000004">
      <c r="A6207">
        <v>45</v>
      </c>
      <c r="B6207" s="1" t="s">
        <v>582</v>
      </c>
      <c r="C6207" s="1" t="s">
        <v>6</v>
      </c>
      <c r="D6207">
        <v>3</v>
      </c>
      <c r="E6207" s="1" t="s">
        <v>308</v>
      </c>
      <c r="F6207">
        <v>3</v>
      </c>
      <c r="G6207" s="1" t="s">
        <v>377</v>
      </c>
      <c r="H6207" s="1" t="s">
        <v>28</v>
      </c>
      <c r="I6207">
        <v>3</v>
      </c>
      <c r="J6207" s="1" t="str">
        <f>+VLOOKUP(bloques1a3[[#This Row],[respuesta]],respuestas.emociones[],2,0)</f>
        <v>tristeza</v>
      </c>
      <c r="K6207" s="1">
        <f>+VLOOKUP(bloques1a3[[#This Row],[niño]],BD.niños[[Código]:[edad]],5,0)</f>
        <v>9</v>
      </c>
      <c r="L6207" s="1">
        <f>+IF(bloques1a3[[#This Row],[correcta]]=bloques1a3[[#This Row],[respuesta]],1,0)</f>
        <v>1</v>
      </c>
      <c r="M6207" s="1">
        <f>+IF(bloques1a3[[#This Row],[Sexo]]="F",1,0)</f>
        <v>0</v>
      </c>
    </row>
    <row r="6208" spans="1:13" x14ac:dyDescent="0.55000000000000004">
      <c r="A6208">
        <v>45</v>
      </c>
      <c r="B6208" s="1" t="s">
        <v>582</v>
      </c>
      <c r="C6208" s="1" t="s">
        <v>6</v>
      </c>
      <c r="D6208">
        <v>3</v>
      </c>
      <c r="E6208" s="1" t="s">
        <v>311</v>
      </c>
      <c r="F6208">
        <v>3</v>
      </c>
      <c r="G6208" s="1" t="s">
        <v>377</v>
      </c>
      <c r="H6208" s="1" t="s">
        <v>28</v>
      </c>
      <c r="I6208">
        <v>3</v>
      </c>
      <c r="J6208" s="1" t="str">
        <f>+VLOOKUP(bloques1a3[[#This Row],[respuesta]],respuestas.emociones[],2,0)</f>
        <v>tristeza</v>
      </c>
      <c r="K6208" s="1">
        <f>+VLOOKUP(bloques1a3[[#This Row],[niño]],BD.niños[[Código]:[edad]],5,0)</f>
        <v>10</v>
      </c>
      <c r="L6208" s="1">
        <f>+IF(bloques1a3[[#This Row],[correcta]]=bloques1a3[[#This Row],[respuesta]],1,0)</f>
        <v>1</v>
      </c>
      <c r="M6208" s="1">
        <f>+IF(bloques1a3[[#This Row],[Sexo]]="F",1,0)</f>
        <v>0</v>
      </c>
    </row>
    <row r="6209" spans="1:13" x14ac:dyDescent="0.55000000000000004">
      <c r="A6209">
        <v>45</v>
      </c>
      <c r="B6209" s="1" t="s">
        <v>582</v>
      </c>
      <c r="C6209" s="1" t="s">
        <v>6</v>
      </c>
      <c r="D6209">
        <v>3</v>
      </c>
      <c r="E6209" s="1" t="s">
        <v>314</v>
      </c>
      <c r="F6209">
        <v>3</v>
      </c>
      <c r="G6209" s="1" t="s">
        <v>377</v>
      </c>
      <c r="H6209" s="1" t="s">
        <v>28</v>
      </c>
      <c r="I6209">
        <v>3</v>
      </c>
      <c r="J6209" s="1" t="str">
        <f>+VLOOKUP(bloques1a3[[#This Row],[respuesta]],respuestas.emociones[],2,0)</f>
        <v>tristeza</v>
      </c>
      <c r="K6209" s="1">
        <f>+VLOOKUP(bloques1a3[[#This Row],[niño]],BD.niños[[Código]:[edad]],5,0)</f>
        <v>10</v>
      </c>
      <c r="L6209" s="1">
        <f>+IF(bloques1a3[[#This Row],[correcta]]=bloques1a3[[#This Row],[respuesta]],1,0)</f>
        <v>1</v>
      </c>
      <c r="M6209" s="1">
        <f>+IF(bloques1a3[[#This Row],[Sexo]]="F",1,0)</f>
        <v>0</v>
      </c>
    </row>
    <row r="6210" spans="1:13" x14ac:dyDescent="0.55000000000000004">
      <c r="A6210">
        <v>45</v>
      </c>
      <c r="B6210" s="1" t="s">
        <v>582</v>
      </c>
      <c r="C6210" s="1" t="s">
        <v>6</v>
      </c>
      <c r="D6210">
        <v>3</v>
      </c>
      <c r="E6210" s="1" t="s">
        <v>372</v>
      </c>
      <c r="F6210">
        <v>3</v>
      </c>
      <c r="G6210" s="1" t="s">
        <v>377</v>
      </c>
      <c r="H6210" s="1" t="s">
        <v>28</v>
      </c>
      <c r="I6210">
        <v>3</v>
      </c>
      <c r="J6210" s="1" t="str">
        <f>+VLOOKUP(bloques1a3[[#This Row],[respuesta]],respuestas.emociones[],2,0)</f>
        <v>tristeza</v>
      </c>
      <c r="K6210" s="1">
        <f>+VLOOKUP(bloques1a3[[#This Row],[niño]],BD.niños[[Código]:[edad]],5,0)</f>
        <v>9</v>
      </c>
      <c r="L6210" s="1">
        <f>+IF(bloques1a3[[#This Row],[correcta]]=bloques1a3[[#This Row],[respuesta]],1,0)</f>
        <v>1</v>
      </c>
      <c r="M6210" s="1">
        <f>+IF(bloques1a3[[#This Row],[Sexo]]="F",1,0)</f>
        <v>0</v>
      </c>
    </row>
    <row r="6211" spans="1:13" x14ac:dyDescent="0.55000000000000004">
      <c r="A6211">
        <v>45</v>
      </c>
      <c r="B6211" s="1" t="s">
        <v>582</v>
      </c>
      <c r="C6211" s="1" t="s">
        <v>6</v>
      </c>
      <c r="D6211">
        <v>3</v>
      </c>
      <c r="E6211" s="1" t="s">
        <v>337</v>
      </c>
      <c r="F6211">
        <v>3</v>
      </c>
      <c r="G6211" s="1" t="s">
        <v>376</v>
      </c>
      <c r="H6211" s="1" t="s">
        <v>28</v>
      </c>
      <c r="I6211">
        <v>3</v>
      </c>
      <c r="J6211" s="1" t="str">
        <f>+VLOOKUP(bloques1a3[[#This Row],[respuesta]],respuestas.emociones[],2,0)</f>
        <v>tristeza</v>
      </c>
      <c r="K6211" s="1">
        <f>+VLOOKUP(bloques1a3[[#This Row],[niño]],BD.niños[[Código]:[edad]],5,0)</f>
        <v>8</v>
      </c>
      <c r="L6211" s="1">
        <f>+IF(bloques1a3[[#This Row],[correcta]]=bloques1a3[[#This Row],[respuesta]],1,0)</f>
        <v>1</v>
      </c>
      <c r="M6211" s="1">
        <f>+IF(bloques1a3[[#This Row],[Sexo]]="F",1,0)</f>
        <v>0</v>
      </c>
    </row>
    <row r="6212" spans="1:13" x14ac:dyDescent="0.55000000000000004">
      <c r="A6212">
        <v>45</v>
      </c>
      <c r="B6212" s="1" t="s">
        <v>582</v>
      </c>
      <c r="C6212" s="1" t="s">
        <v>6</v>
      </c>
      <c r="D6212">
        <v>3</v>
      </c>
      <c r="E6212" s="1" t="s">
        <v>341</v>
      </c>
      <c r="F6212">
        <v>3</v>
      </c>
      <c r="G6212" s="1" t="s">
        <v>376</v>
      </c>
      <c r="H6212" s="1" t="s">
        <v>29</v>
      </c>
      <c r="I6212">
        <v>3</v>
      </c>
      <c r="J6212" s="1" t="str">
        <f>+VLOOKUP(bloques1a3[[#This Row],[respuesta]],respuestas.emociones[],2,0)</f>
        <v>tristeza</v>
      </c>
      <c r="K6212" s="1">
        <f>+VLOOKUP(bloques1a3[[#This Row],[niño]],BD.niños[[Código]:[edad]],5,0)</f>
        <v>8</v>
      </c>
      <c r="L6212" s="1">
        <f>+IF(bloques1a3[[#This Row],[correcta]]=bloques1a3[[#This Row],[respuesta]],1,0)</f>
        <v>1</v>
      </c>
      <c r="M6212" s="1">
        <f>+IF(bloques1a3[[#This Row],[Sexo]]="F",1,0)</f>
        <v>1</v>
      </c>
    </row>
    <row r="6213" spans="1:13" x14ac:dyDescent="0.55000000000000004">
      <c r="A6213">
        <v>45</v>
      </c>
      <c r="B6213" s="1" t="s">
        <v>582</v>
      </c>
      <c r="C6213" s="1" t="s">
        <v>6</v>
      </c>
      <c r="D6213">
        <v>3</v>
      </c>
      <c r="E6213" s="1" t="s">
        <v>344</v>
      </c>
      <c r="F6213">
        <v>3</v>
      </c>
      <c r="G6213" s="1" t="s">
        <v>375</v>
      </c>
      <c r="H6213" s="1" t="s">
        <v>29</v>
      </c>
      <c r="I6213">
        <v>3</v>
      </c>
      <c r="J6213" s="1" t="str">
        <f>+VLOOKUP(bloques1a3[[#This Row],[respuesta]],respuestas.emociones[],2,0)</f>
        <v>tristeza</v>
      </c>
      <c r="K6213" s="1">
        <f>+VLOOKUP(bloques1a3[[#This Row],[niño]],BD.niños[[Código]:[edad]],5,0)</f>
        <v>6</v>
      </c>
      <c r="L6213" s="1">
        <f>+IF(bloques1a3[[#This Row],[correcta]]=bloques1a3[[#This Row],[respuesta]],1,0)</f>
        <v>1</v>
      </c>
      <c r="M6213" s="1">
        <f>+IF(bloques1a3[[#This Row],[Sexo]]="F",1,0)</f>
        <v>1</v>
      </c>
    </row>
    <row r="6214" spans="1:13" x14ac:dyDescent="0.55000000000000004">
      <c r="A6214">
        <v>45</v>
      </c>
      <c r="B6214" s="1" t="s">
        <v>582</v>
      </c>
      <c r="C6214" s="1" t="s">
        <v>6</v>
      </c>
      <c r="D6214">
        <v>3</v>
      </c>
      <c r="E6214" s="1" t="s">
        <v>348</v>
      </c>
      <c r="F6214">
        <v>3</v>
      </c>
      <c r="G6214" s="1" t="s">
        <v>375</v>
      </c>
      <c r="H6214" s="1" t="s">
        <v>28</v>
      </c>
      <c r="I6214">
        <v>3</v>
      </c>
      <c r="J6214" s="1" t="str">
        <f>+VLOOKUP(bloques1a3[[#This Row],[respuesta]],respuestas.emociones[],2,0)</f>
        <v>tristeza</v>
      </c>
      <c r="K6214" s="1">
        <f>+VLOOKUP(bloques1a3[[#This Row],[niño]],BD.niños[[Código]:[edad]],5,0)</f>
        <v>6</v>
      </c>
      <c r="L6214" s="1">
        <f>+IF(bloques1a3[[#This Row],[correcta]]=bloques1a3[[#This Row],[respuesta]],1,0)</f>
        <v>1</v>
      </c>
      <c r="M6214" s="1">
        <f>+IF(bloques1a3[[#This Row],[Sexo]]="F",1,0)</f>
        <v>0</v>
      </c>
    </row>
    <row r="6215" spans="1:13" x14ac:dyDescent="0.55000000000000004">
      <c r="A6215">
        <v>46</v>
      </c>
      <c r="B6215" s="1" t="s">
        <v>583</v>
      </c>
      <c r="C6215" s="1" t="s">
        <v>2</v>
      </c>
      <c r="D6215">
        <v>1</v>
      </c>
      <c r="E6215" s="1" t="s">
        <v>89</v>
      </c>
      <c r="F6215">
        <v>1</v>
      </c>
      <c r="G6215" s="1" t="s">
        <v>377</v>
      </c>
      <c r="H6215" s="1" t="s">
        <v>29</v>
      </c>
      <c r="I6215">
        <v>3</v>
      </c>
      <c r="J6215" s="1" t="str">
        <f>+VLOOKUP(bloques1a3[[#This Row],[respuesta]],respuestas.emociones[],2,0)</f>
        <v>neutra</v>
      </c>
      <c r="K6215" s="1">
        <f>+VLOOKUP(bloques1a3[[#This Row],[niño]],BD.niños[[Código]:[edad]],5,0)</f>
        <v>10</v>
      </c>
      <c r="L6215" s="1">
        <f>+IF(bloques1a3[[#This Row],[correcta]]=bloques1a3[[#This Row],[respuesta]],1,0)</f>
        <v>1</v>
      </c>
      <c r="M6215" s="1">
        <f>+IF(bloques1a3[[#This Row],[Sexo]]="F",1,0)</f>
        <v>1</v>
      </c>
    </row>
    <row r="6216" spans="1:13" x14ac:dyDescent="0.55000000000000004">
      <c r="A6216">
        <v>46</v>
      </c>
      <c r="B6216" s="1" t="s">
        <v>583</v>
      </c>
      <c r="C6216" s="1" t="s">
        <v>2</v>
      </c>
      <c r="D6216">
        <v>1</v>
      </c>
      <c r="E6216" s="1" t="s">
        <v>93</v>
      </c>
      <c r="F6216">
        <v>1</v>
      </c>
      <c r="G6216" s="1" t="s">
        <v>377</v>
      </c>
      <c r="H6216" s="1" t="s">
        <v>29</v>
      </c>
      <c r="I6216">
        <v>3</v>
      </c>
      <c r="J6216" s="1" t="str">
        <f>+VLOOKUP(bloques1a3[[#This Row],[respuesta]],respuestas.emociones[],2,0)</f>
        <v>neutra</v>
      </c>
      <c r="K6216" s="1">
        <f>+VLOOKUP(bloques1a3[[#This Row],[niño]],BD.niños[[Código]:[edad]],5,0)</f>
        <v>10</v>
      </c>
      <c r="L6216" s="1">
        <f>+IF(bloques1a3[[#This Row],[correcta]]=bloques1a3[[#This Row],[respuesta]],1,0)</f>
        <v>1</v>
      </c>
      <c r="M6216" s="1">
        <f>+IF(bloques1a3[[#This Row],[Sexo]]="F",1,0)</f>
        <v>1</v>
      </c>
    </row>
    <row r="6217" spans="1:13" x14ac:dyDescent="0.55000000000000004">
      <c r="A6217">
        <v>46</v>
      </c>
      <c r="B6217" s="1" t="s">
        <v>583</v>
      </c>
      <c r="C6217" s="1" t="s">
        <v>2</v>
      </c>
      <c r="D6217">
        <v>1</v>
      </c>
      <c r="E6217" s="1" t="s">
        <v>97</v>
      </c>
      <c r="F6217">
        <v>1</v>
      </c>
      <c r="G6217" s="1" t="s">
        <v>377</v>
      </c>
      <c r="H6217" s="1" t="s">
        <v>29</v>
      </c>
      <c r="I6217">
        <v>3</v>
      </c>
      <c r="J6217" s="1" t="str">
        <f>+VLOOKUP(bloques1a3[[#This Row],[respuesta]],respuestas.emociones[],2,0)</f>
        <v>neutra</v>
      </c>
      <c r="K6217" s="1">
        <f>+VLOOKUP(bloques1a3[[#This Row],[niño]],BD.niños[[Código]:[edad]],5,0)</f>
        <v>10</v>
      </c>
      <c r="L6217" s="1">
        <f>+IF(bloques1a3[[#This Row],[correcta]]=bloques1a3[[#This Row],[respuesta]],1,0)</f>
        <v>1</v>
      </c>
      <c r="M6217" s="1">
        <f>+IF(bloques1a3[[#This Row],[Sexo]]="F",1,0)</f>
        <v>1</v>
      </c>
    </row>
    <row r="6218" spans="1:13" x14ac:dyDescent="0.55000000000000004">
      <c r="A6218">
        <v>46</v>
      </c>
      <c r="B6218" s="1" t="s">
        <v>583</v>
      </c>
      <c r="C6218" s="1" t="s">
        <v>2</v>
      </c>
      <c r="D6218">
        <v>1</v>
      </c>
      <c r="E6218" s="1" t="s">
        <v>101</v>
      </c>
      <c r="F6218">
        <v>1</v>
      </c>
      <c r="G6218" s="1" t="s">
        <v>377</v>
      </c>
      <c r="H6218" s="1" t="s">
        <v>29</v>
      </c>
      <c r="I6218">
        <v>3</v>
      </c>
      <c r="J6218" s="1" t="str">
        <f>+VLOOKUP(bloques1a3[[#This Row],[respuesta]],respuestas.emociones[],2,0)</f>
        <v>neutra</v>
      </c>
      <c r="K6218" s="1">
        <f>+VLOOKUP(bloques1a3[[#This Row],[niño]],BD.niños[[Código]:[edad]],5,0)</f>
        <v>10</v>
      </c>
      <c r="L6218" s="1">
        <f>+IF(bloques1a3[[#This Row],[correcta]]=bloques1a3[[#This Row],[respuesta]],1,0)</f>
        <v>1</v>
      </c>
      <c r="M6218" s="1">
        <f>+IF(bloques1a3[[#This Row],[Sexo]]="F",1,0)</f>
        <v>1</v>
      </c>
    </row>
    <row r="6219" spans="1:13" x14ac:dyDescent="0.55000000000000004">
      <c r="A6219">
        <v>46</v>
      </c>
      <c r="B6219" s="1" t="s">
        <v>583</v>
      </c>
      <c r="C6219" s="1" t="s">
        <v>2</v>
      </c>
      <c r="D6219">
        <v>1</v>
      </c>
      <c r="E6219" s="1" t="s">
        <v>150</v>
      </c>
      <c r="F6219">
        <v>1</v>
      </c>
      <c r="G6219" s="1" t="s">
        <v>375</v>
      </c>
      <c r="H6219" s="1" t="s">
        <v>29</v>
      </c>
      <c r="I6219">
        <v>3</v>
      </c>
      <c r="J6219" s="1" t="str">
        <f>+VLOOKUP(bloques1a3[[#This Row],[respuesta]],respuestas.emociones[],2,0)</f>
        <v>neutra</v>
      </c>
      <c r="K6219" s="1">
        <f>+VLOOKUP(bloques1a3[[#This Row],[niño]],BD.niños[[Código]:[edad]],5,0)</f>
        <v>6</v>
      </c>
      <c r="L6219" s="1">
        <f>+IF(bloques1a3[[#This Row],[correcta]]=bloques1a3[[#This Row],[respuesta]],1,0)</f>
        <v>1</v>
      </c>
      <c r="M6219" s="1">
        <f>+IF(bloques1a3[[#This Row],[Sexo]]="F",1,0)</f>
        <v>1</v>
      </c>
    </row>
    <row r="6220" spans="1:13" x14ac:dyDescent="0.55000000000000004">
      <c r="A6220">
        <v>46</v>
      </c>
      <c r="B6220" s="1" t="s">
        <v>583</v>
      </c>
      <c r="C6220" s="1" t="s">
        <v>2</v>
      </c>
      <c r="D6220">
        <v>1</v>
      </c>
      <c r="E6220" s="1" t="s">
        <v>153</v>
      </c>
      <c r="F6220">
        <v>1</v>
      </c>
      <c r="G6220" s="1" t="s">
        <v>376</v>
      </c>
      <c r="H6220" s="1" t="s">
        <v>28</v>
      </c>
      <c r="I6220">
        <v>3</v>
      </c>
      <c r="J6220" s="1" t="str">
        <f>+VLOOKUP(bloques1a3[[#This Row],[respuesta]],respuestas.emociones[],2,0)</f>
        <v>neutra</v>
      </c>
      <c r="K6220" s="1">
        <f>+VLOOKUP(bloques1a3[[#This Row],[niño]],BD.niños[[Código]:[edad]],5,0)</f>
        <v>7</v>
      </c>
      <c r="L6220" s="1">
        <f>+IF(bloques1a3[[#This Row],[correcta]]=bloques1a3[[#This Row],[respuesta]],1,0)</f>
        <v>1</v>
      </c>
      <c r="M6220" s="1">
        <f>+IF(bloques1a3[[#This Row],[Sexo]]="F",1,0)</f>
        <v>0</v>
      </c>
    </row>
    <row r="6221" spans="1:13" x14ac:dyDescent="0.55000000000000004">
      <c r="A6221">
        <v>46</v>
      </c>
      <c r="B6221" s="1" t="s">
        <v>583</v>
      </c>
      <c r="C6221" s="1" t="s">
        <v>2</v>
      </c>
      <c r="D6221">
        <v>1</v>
      </c>
      <c r="E6221" s="1" t="s">
        <v>157</v>
      </c>
      <c r="F6221">
        <v>1</v>
      </c>
      <c r="G6221" s="1" t="s">
        <v>376</v>
      </c>
      <c r="H6221" s="1" t="s">
        <v>28</v>
      </c>
      <c r="I6221">
        <v>3</v>
      </c>
      <c r="J6221" s="1" t="str">
        <f>+VLOOKUP(bloques1a3[[#This Row],[respuesta]],respuestas.emociones[],2,0)</f>
        <v>neutra</v>
      </c>
      <c r="K6221" s="1">
        <f>+VLOOKUP(bloques1a3[[#This Row],[niño]],BD.niños[[Código]:[edad]],5,0)</f>
        <v>7</v>
      </c>
      <c r="L6221" s="1">
        <f>+IF(bloques1a3[[#This Row],[correcta]]=bloques1a3[[#This Row],[respuesta]],1,0)</f>
        <v>1</v>
      </c>
      <c r="M6221" s="1">
        <f>+IF(bloques1a3[[#This Row],[Sexo]]="F",1,0)</f>
        <v>0</v>
      </c>
    </row>
    <row r="6222" spans="1:13" x14ac:dyDescent="0.55000000000000004">
      <c r="A6222">
        <v>46</v>
      </c>
      <c r="B6222" s="1" t="s">
        <v>583</v>
      </c>
      <c r="C6222" s="1" t="s">
        <v>2</v>
      </c>
      <c r="D6222">
        <v>1</v>
      </c>
      <c r="E6222" s="1" t="s">
        <v>164</v>
      </c>
      <c r="F6222">
        <v>1</v>
      </c>
      <c r="G6222" s="1" t="s">
        <v>375</v>
      </c>
      <c r="H6222" s="1" t="s">
        <v>28</v>
      </c>
      <c r="I6222">
        <v>3</v>
      </c>
      <c r="J6222" s="1" t="str">
        <f>+VLOOKUP(bloques1a3[[#This Row],[respuesta]],respuestas.emociones[],2,0)</f>
        <v>neutra</v>
      </c>
      <c r="K6222" s="1">
        <f>+VLOOKUP(bloques1a3[[#This Row],[niño]],BD.niños[[Código]:[edad]],5,0)</f>
        <v>6</v>
      </c>
      <c r="L6222" s="1">
        <f>+IF(bloques1a3[[#This Row],[correcta]]=bloques1a3[[#This Row],[respuesta]],1,0)</f>
        <v>1</v>
      </c>
      <c r="M6222" s="1">
        <f>+IF(bloques1a3[[#This Row],[Sexo]]="F",1,0)</f>
        <v>0</v>
      </c>
    </row>
    <row r="6223" spans="1:13" x14ac:dyDescent="0.55000000000000004">
      <c r="A6223">
        <v>46</v>
      </c>
      <c r="B6223" s="1" t="s">
        <v>583</v>
      </c>
      <c r="C6223" s="1" t="s">
        <v>2</v>
      </c>
      <c r="D6223">
        <v>1</v>
      </c>
      <c r="E6223" s="1" t="s">
        <v>165</v>
      </c>
      <c r="F6223">
        <v>1</v>
      </c>
      <c r="G6223" s="1" t="s">
        <v>375</v>
      </c>
      <c r="H6223" s="1" t="s">
        <v>28</v>
      </c>
      <c r="I6223">
        <v>3</v>
      </c>
      <c r="J6223" s="1" t="str">
        <f>+VLOOKUP(bloques1a3[[#This Row],[respuesta]],respuestas.emociones[],2,0)</f>
        <v>neutra</v>
      </c>
      <c r="K6223" s="1">
        <f>+VLOOKUP(bloques1a3[[#This Row],[niño]],BD.niños[[Código]:[edad]],5,0)</f>
        <v>5</v>
      </c>
      <c r="L6223" s="1">
        <f>+IF(bloques1a3[[#This Row],[correcta]]=bloques1a3[[#This Row],[respuesta]],1,0)</f>
        <v>1</v>
      </c>
      <c r="M6223" s="1">
        <f>+IF(bloques1a3[[#This Row],[Sexo]]="F",1,0)</f>
        <v>0</v>
      </c>
    </row>
    <row r="6224" spans="1:13" x14ac:dyDescent="0.55000000000000004">
      <c r="A6224">
        <v>46</v>
      </c>
      <c r="B6224" s="1" t="s">
        <v>583</v>
      </c>
      <c r="C6224" s="1" t="s">
        <v>2</v>
      </c>
      <c r="D6224">
        <v>1</v>
      </c>
      <c r="E6224" s="1" t="s">
        <v>168</v>
      </c>
      <c r="F6224">
        <v>4</v>
      </c>
      <c r="G6224" s="1" t="s">
        <v>376</v>
      </c>
      <c r="H6224" s="1" t="s">
        <v>29</v>
      </c>
      <c r="I6224">
        <v>3</v>
      </c>
      <c r="J6224" s="1" t="str">
        <f>+VLOOKUP(bloques1a3[[#This Row],[respuesta]],respuestas.emociones[],2,0)</f>
        <v>enojo</v>
      </c>
      <c r="K6224" s="1">
        <f>+VLOOKUP(bloques1a3[[#This Row],[niño]],BD.niños[[Código]:[edad]],5,0)</f>
        <v>7</v>
      </c>
      <c r="L6224" s="1">
        <f>+IF(bloques1a3[[#This Row],[correcta]]=bloques1a3[[#This Row],[respuesta]],1,0)</f>
        <v>0</v>
      </c>
      <c r="M6224" s="1">
        <f>+IF(bloques1a3[[#This Row],[Sexo]]="F",1,0)</f>
        <v>1</v>
      </c>
    </row>
    <row r="6225" spans="1:13" x14ac:dyDescent="0.55000000000000004">
      <c r="A6225">
        <v>46</v>
      </c>
      <c r="B6225" s="1" t="s">
        <v>583</v>
      </c>
      <c r="C6225" s="1" t="s">
        <v>2</v>
      </c>
      <c r="D6225">
        <v>1</v>
      </c>
      <c r="E6225" s="1" t="s">
        <v>172</v>
      </c>
      <c r="F6225">
        <v>1</v>
      </c>
      <c r="G6225" s="1" t="s">
        <v>376</v>
      </c>
      <c r="H6225" s="1" t="s">
        <v>29</v>
      </c>
      <c r="I6225">
        <v>3</v>
      </c>
      <c r="J6225" s="1" t="str">
        <f>+VLOOKUP(bloques1a3[[#This Row],[respuesta]],respuestas.emociones[],2,0)</f>
        <v>neutra</v>
      </c>
      <c r="K6225" s="1">
        <f>+VLOOKUP(bloques1a3[[#This Row],[niño]],BD.niños[[Código]:[edad]],5,0)</f>
        <v>8</v>
      </c>
      <c r="L6225" s="1">
        <f>+IF(bloques1a3[[#This Row],[correcta]]=bloques1a3[[#This Row],[respuesta]],1,0)</f>
        <v>1</v>
      </c>
      <c r="M6225" s="1">
        <f>+IF(bloques1a3[[#This Row],[Sexo]]="F",1,0)</f>
        <v>1</v>
      </c>
    </row>
    <row r="6226" spans="1:13" x14ac:dyDescent="0.55000000000000004">
      <c r="A6226">
        <v>46</v>
      </c>
      <c r="B6226" s="1" t="s">
        <v>583</v>
      </c>
      <c r="C6226" s="1" t="s">
        <v>2</v>
      </c>
      <c r="D6226">
        <v>1</v>
      </c>
      <c r="E6226" s="1" t="s">
        <v>176</v>
      </c>
      <c r="F6226">
        <v>1</v>
      </c>
      <c r="G6226" s="1" t="s">
        <v>375</v>
      </c>
      <c r="H6226" s="1" t="s">
        <v>29</v>
      </c>
      <c r="I6226">
        <v>3</v>
      </c>
      <c r="J6226" s="1" t="str">
        <f>+VLOOKUP(bloques1a3[[#This Row],[respuesta]],respuestas.emociones[],2,0)</f>
        <v>neutra</v>
      </c>
      <c r="K6226" s="1">
        <f>+VLOOKUP(bloques1a3[[#This Row],[niño]],BD.niños[[Código]:[edad]],5,0)</f>
        <v>5</v>
      </c>
      <c r="L6226" s="1">
        <f>+IF(bloques1a3[[#This Row],[correcta]]=bloques1a3[[#This Row],[respuesta]],1,0)</f>
        <v>1</v>
      </c>
      <c r="M6226" s="1">
        <f>+IF(bloques1a3[[#This Row],[Sexo]]="F",1,0)</f>
        <v>1</v>
      </c>
    </row>
    <row r="6227" spans="1:13" x14ac:dyDescent="0.55000000000000004">
      <c r="A6227">
        <v>46</v>
      </c>
      <c r="B6227" s="1" t="s">
        <v>583</v>
      </c>
      <c r="C6227" s="1" t="s">
        <v>2</v>
      </c>
      <c r="D6227">
        <v>1</v>
      </c>
      <c r="E6227" s="1" t="s">
        <v>180</v>
      </c>
      <c r="F6227">
        <v>1</v>
      </c>
      <c r="G6227" s="1" t="s">
        <v>376</v>
      </c>
      <c r="H6227" s="1" t="s">
        <v>29</v>
      </c>
      <c r="I6227">
        <v>3</v>
      </c>
      <c r="J6227" s="1" t="str">
        <f>+VLOOKUP(bloques1a3[[#This Row],[respuesta]],respuestas.emociones[],2,0)</f>
        <v>neutra</v>
      </c>
      <c r="K6227" s="1">
        <f>+VLOOKUP(bloques1a3[[#This Row],[niño]],BD.niños[[Código]:[edad]],5,0)</f>
        <v>8</v>
      </c>
      <c r="L6227" s="1">
        <f>+IF(bloques1a3[[#This Row],[correcta]]=bloques1a3[[#This Row],[respuesta]],1,0)</f>
        <v>1</v>
      </c>
      <c r="M6227" s="1">
        <f>+IF(bloques1a3[[#This Row],[Sexo]]="F",1,0)</f>
        <v>1</v>
      </c>
    </row>
    <row r="6228" spans="1:13" x14ac:dyDescent="0.55000000000000004">
      <c r="A6228">
        <v>46</v>
      </c>
      <c r="B6228" s="1" t="s">
        <v>583</v>
      </c>
      <c r="C6228" s="1" t="s">
        <v>2</v>
      </c>
      <c r="D6228">
        <v>1</v>
      </c>
      <c r="E6228" s="1" t="s">
        <v>234</v>
      </c>
      <c r="F6228">
        <v>1</v>
      </c>
      <c r="G6228" s="1" t="s">
        <v>377</v>
      </c>
      <c r="H6228" s="1" t="s">
        <v>28</v>
      </c>
      <c r="I6228">
        <v>3</v>
      </c>
      <c r="J6228" s="1" t="str">
        <f>+VLOOKUP(bloques1a3[[#This Row],[respuesta]],respuestas.emociones[],2,0)</f>
        <v>neutra</v>
      </c>
      <c r="K6228" s="1">
        <f>+VLOOKUP(bloques1a3[[#This Row],[niño]],BD.niños[[Código]:[edad]],5,0)</f>
        <v>10</v>
      </c>
      <c r="L6228" s="1">
        <f>+IF(bloques1a3[[#This Row],[correcta]]=bloques1a3[[#This Row],[respuesta]],1,0)</f>
        <v>1</v>
      </c>
      <c r="M6228" s="1">
        <f>+IF(bloques1a3[[#This Row],[Sexo]]="F",1,0)</f>
        <v>0</v>
      </c>
    </row>
    <row r="6229" spans="1:13" x14ac:dyDescent="0.55000000000000004">
      <c r="A6229">
        <v>46</v>
      </c>
      <c r="B6229" s="1" t="s">
        <v>583</v>
      </c>
      <c r="C6229" s="1" t="s">
        <v>2</v>
      </c>
      <c r="D6229">
        <v>1</v>
      </c>
      <c r="E6229" s="1" t="s">
        <v>238</v>
      </c>
      <c r="F6229">
        <v>1</v>
      </c>
      <c r="G6229" s="1" t="s">
        <v>377</v>
      </c>
      <c r="H6229" s="1" t="s">
        <v>28</v>
      </c>
      <c r="I6229">
        <v>3</v>
      </c>
      <c r="J6229" s="1" t="str">
        <f>+VLOOKUP(bloques1a3[[#This Row],[respuesta]],respuestas.emociones[],2,0)</f>
        <v>neutra</v>
      </c>
      <c r="K6229" s="1">
        <f>+VLOOKUP(bloques1a3[[#This Row],[niño]],BD.niños[[Código]:[edad]],5,0)</f>
        <v>10</v>
      </c>
      <c r="L6229" s="1">
        <f>+IF(bloques1a3[[#This Row],[correcta]]=bloques1a3[[#This Row],[respuesta]],1,0)</f>
        <v>1</v>
      </c>
      <c r="M6229" s="1">
        <f>+IF(bloques1a3[[#This Row],[Sexo]]="F",1,0)</f>
        <v>0</v>
      </c>
    </row>
    <row r="6230" spans="1:13" x14ac:dyDescent="0.55000000000000004">
      <c r="A6230">
        <v>46</v>
      </c>
      <c r="B6230" s="1" t="s">
        <v>583</v>
      </c>
      <c r="C6230" s="1" t="s">
        <v>2</v>
      </c>
      <c r="D6230">
        <v>1</v>
      </c>
      <c r="E6230" s="1" t="s">
        <v>241</v>
      </c>
      <c r="F6230">
        <v>1</v>
      </c>
      <c r="G6230" s="1" t="s">
        <v>377</v>
      </c>
      <c r="H6230" s="1" t="s">
        <v>29</v>
      </c>
      <c r="I6230">
        <v>3</v>
      </c>
      <c r="J6230" s="1" t="str">
        <f>+VLOOKUP(bloques1a3[[#This Row],[respuesta]],respuestas.emociones[],2,0)</f>
        <v>neutra</v>
      </c>
      <c r="K6230" s="1">
        <f>+VLOOKUP(bloques1a3[[#This Row],[niño]],BD.niños[[Código]:[edad]],5,0)</f>
        <v>10</v>
      </c>
      <c r="L6230" s="1">
        <f>+IF(bloques1a3[[#This Row],[correcta]]=bloques1a3[[#This Row],[respuesta]],1,0)</f>
        <v>1</v>
      </c>
      <c r="M6230" s="1">
        <f>+IF(bloques1a3[[#This Row],[Sexo]]="F",1,0)</f>
        <v>1</v>
      </c>
    </row>
    <row r="6231" spans="1:13" x14ac:dyDescent="0.55000000000000004">
      <c r="A6231">
        <v>46</v>
      </c>
      <c r="B6231" s="1" t="s">
        <v>583</v>
      </c>
      <c r="C6231" s="1" t="s">
        <v>2</v>
      </c>
      <c r="D6231">
        <v>1</v>
      </c>
      <c r="E6231" s="1" t="s">
        <v>245</v>
      </c>
      <c r="F6231">
        <v>1</v>
      </c>
      <c r="G6231" s="1" t="s">
        <v>376</v>
      </c>
      <c r="H6231" s="1" t="s">
        <v>28</v>
      </c>
      <c r="I6231">
        <v>3</v>
      </c>
      <c r="J6231" s="1" t="str">
        <f>+VLOOKUP(bloques1a3[[#This Row],[respuesta]],respuestas.emociones[],2,0)</f>
        <v>neutra</v>
      </c>
      <c r="K6231" s="1">
        <f>+VLOOKUP(bloques1a3[[#This Row],[niño]],BD.niños[[Código]:[edad]],5,0)</f>
        <v>8</v>
      </c>
      <c r="L6231" s="1">
        <f>+IF(bloques1a3[[#This Row],[correcta]]=bloques1a3[[#This Row],[respuesta]],1,0)</f>
        <v>1</v>
      </c>
      <c r="M6231" s="1">
        <f>+IF(bloques1a3[[#This Row],[Sexo]]="F",1,0)</f>
        <v>0</v>
      </c>
    </row>
    <row r="6232" spans="1:13" x14ac:dyDescent="0.55000000000000004">
      <c r="A6232">
        <v>46</v>
      </c>
      <c r="B6232" s="1" t="s">
        <v>583</v>
      </c>
      <c r="C6232" s="1" t="s">
        <v>2</v>
      </c>
      <c r="D6232">
        <v>1</v>
      </c>
      <c r="E6232" s="1" t="s">
        <v>249</v>
      </c>
      <c r="F6232">
        <v>1</v>
      </c>
      <c r="G6232" s="1" t="s">
        <v>375</v>
      </c>
      <c r="H6232" s="1" t="s">
        <v>28</v>
      </c>
      <c r="I6232">
        <v>3</v>
      </c>
      <c r="J6232" s="1" t="str">
        <f>+VLOOKUP(bloques1a3[[#This Row],[respuesta]],respuestas.emociones[],2,0)</f>
        <v>neutra</v>
      </c>
      <c r="K6232" s="1">
        <f>+VLOOKUP(bloques1a3[[#This Row],[niño]],BD.niños[[Código]:[edad]],5,0)</f>
        <v>6</v>
      </c>
      <c r="L6232" s="1">
        <f>+IF(bloques1a3[[#This Row],[correcta]]=bloques1a3[[#This Row],[respuesta]],1,0)</f>
        <v>1</v>
      </c>
      <c r="M6232" s="1">
        <f>+IF(bloques1a3[[#This Row],[Sexo]]="F",1,0)</f>
        <v>0</v>
      </c>
    </row>
    <row r="6233" spans="1:13" x14ac:dyDescent="0.55000000000000004">
      <c r="A6233">
        <v>46</v>
      </c>
      <c r="B6233" s="1" t="s">
        <v>583</v>
      </c>
      <c r="C6233" s="1" t="s">
        <v>2</v>
      </c>
      <c r="D6233">
        <v>1</v>
      </c>
      <c r="E6233" s="1" t="s">
        <v>253</v>
      </c>
      <c r="F6233">
        <v>1</v>
      </c>
      <c r="G6233" s="1" t="s">
        <v>376</v>
      </c>
      <c r="H6233" s="1" t="s">
        <v>28</v>
      </c>
      <c r="I6233">
        <v>3</v>
      </c>
      <c r="J6233" s="1" t="str">
        <f>+VLOOKUP(bloques1a3[[#This Row],[respuesta]],respuestas.emociones[],2,0)</f>
        <v>neutra</v>
      </c>
      <c r="K6233" s="1">
        <f>+VLOOKUP(bloques1a3[[#This Row],[niño]],BD.niños[[Código]:[edad]],5,0)</f>
        <v>7</v>
      </c>
      <c r="L6233" s="1">
        <f>+IF(bloques1a3[[#This Row],[correcta]]=bloques1a3[[#This Row],[respuesta]],1,0)</f>
        <v>1</v>
      </c>
      <c r="M6233" s="1">
        <f>+IF(bloques1a3[[#This Row],[Sexo]]="F",1,0)</f>
        <v>0</v>
      </c>
    </row>
    <row r="6234" spans="1:13" x14ac:dyDescent="0.55000000000000004">
      <c r="A6234">
        <v>46</v>
      </c>
      <c r="B6234" s="1" t="s">
        <v>583</v>
      </c>
      <c r="C6234" s="1" t="s">
        <v>2</v>
      </c>
      <c r="D6234">
        <v>1</v>
      </c>
      <c r="E6234" s="1" t="s">
        <v>257</v>
      </c>
      <c r="F6234">
        <v>1</v>
      </c>
      <c r="G6234" s="1" t="s">
        <v>376</v>
      </c>
      <c r="H6234" s="1" t="s">
        <v>28</v>
      </c>
      <c r="I6234">
        <v>3</v>
      </c>
      <c r="J6234" s="1" t="str">
        <f>+VLOOKUP(bloques1a3[[#This Row],[respuesta]],respuestas.emociones[],2,0)</f>
        <v>neutra</v>
      </c>
      <c r="K6234" s="1">
        <f>+VLOOKUP(bloques1a3[[#This Row],[niño]],BD.niños[[Código]:[edad]],5,0)</f>
        <v>8</v>
      </c>
      <c r="L6234" s="1">
        <f>+IF(bloques1a3[[#This Row],[correcta]]=bloques1a3[[#This Row],[respuesta]],1,0)</f>
        <v>1</v>
      </c>
      <c r="M6234" s="1">
        <f>+IF(bloques1a3[[#This Row],[Sexo]]="F",1,0)</f>
        <v>0</v>
      </c>
    </row>
    <row r="6235" spans="1:13" x14ac:dyDescent="0.55000000000000004">
      <c r="A6235">
        <v>46</v>
      </c>
      <c r="B6235" s="1" t="s">
        <v>583</v>
      </c>
      <c r="C6235" s="1" t="s">
        <v>2</v>
      </c>
      <c r="D6235">
        <v>1</v>
      </c>
      <c r="E6235" s="1" t="s">
        <v>299</v>
      </c>
      <c r="F6235">
        <v>1</v>
      </c>
      <c r="G6235" s="1" t="s">
        <v>376</v>
      </c>
      <c r="H6235" s="1" t="s">
        <v>28</v>
      </c>
      <c r="I6235">
        <v>3</v>
      </c>
      <c r="J6235" s="1" t="str">
        <f>+VLOOKUP(bloques1a3[[#This Row],[respuesta]],respuestas.emociones[],2,0)</f>
        <v>neutra</v>
      </c>
      <c r="K6235" s="1">
        <f>+VLOOKUP(bloques1a3[[#This Row],[niño]],BD.niños[[Código]:[edad]],5,0)</f>
        <v>8</v>
      </c>
      <c r="L6235" s="1">
        <f>+IF(bloques1a3[[#This Row],[correcta]]=bloques1a3[[#This Row],[respuesta]],1,0)</f>
        <v>1</v>
      </c>
      <c r="M6235" s="1">
        <f>+IF(bloques1a3[[#This Row],[Sexo]]="F",1,0)</f>
        <v>0</v>
      </c>
    </row>
    <row r="6236" spans="1:13" x14ac:dyDescent="0.55000000000000004">
      <c r="A6236">
        <v>46</v>
      </c>
      <c r="B6236" s="1" t="s">
        <v>583</v>
      </c>
      <c r="C6236" s="1" t="s">
        <v>2</v>
      </c>
      <c r="D6236">
        <v>1</v>
      </c>
      <c r="E6236" s="1" t="s">
        <v>301</v>
      </c>
      <c r="F6236">
        <v>1</v>
      </c>
      <c r="G6236" s="1" t="s">
        <v>375</v>
      </c>
      <c r="H6236" s="1" t="s">
        <v>28</v>
      </c>
      <c r="I6236">
        <v>3</v>
      </c>
      <c r="J6236" s="1" t="str">
        <f>+VLOOKUP(bloques1a3[[#This Row],[respuesta]],respuestas.emociones[],2,0)</f>
        <v>neutra</v>
      </c>
      <c r="K6236" s="1">
        <f>+VLOOKUP(bloques1a3[[#This Row],[niño]],BD.niños[[Código]:[edad]],5,0)</f>
        <v>5</v>
      </c>
      <c r="L6236" s="1">
        <f>+IF(bloques1a3[[#This Row],[correcta]]=bloques1a3[[#This Row],[respuesta]],1,0)</f>
        <v>1</v>
      </c>
      <c r="M6236" s="1">
        <f>+IF(bloques1a3[[#This Row],[Sexo]]="F",1,0)</f>
        <v>0</v>
      </c>
    </row>
    <row r="6237" spans="1:13" x14ac:dyDescent="0.55000000000000004">
      <c r="A6237">
        <v>46</v>
      </c>
      <c r="B6237" s="1" t="s">
        <v>583</v>
      </c>
      <c r="C6237" s="1" t="s">
        <v>2</v>
      </c>
      <c r="D6237">
        <v>1</v>
      </c>
      <c r="E6237" s="1" t="s">
        <v>305</v>
      </c>
      <c r="F6237">
        <v>1</v>
      </c>
      <c r="G6237" s="1" t="s">
        <v>376</v>
      </c>
      <c r="H6237" s="1" t="s">
        <v>28</v>
      </c>
      <c r="I6237">
        <v>3</v>
      </c>
      <c r="J6237" s="1" t="str">
        <f>+VLOOKUP(bloques1a3[[#This Row],[respuesta]],respuestas.emociones[],2,0)</f>
        <v>neutra</v>
      </c>
      <c r="K6237" s="1">
        <f>+VLOOKUP(bloques1a3[[#This Row],[niño]],BD.niños[[Código]:[edad]],5,0)</f>
        <v>8</v>
      </c>
      <c r="L6237" s="1">
        <f>+IF(bloques1a3[[#This Row],[correcta]]=bloques1a3[[#This Row],[respuesta]],1,0)</f>
        <v>1</v>
      </c>
      <c r="M6237" s="1">
        <f>+IF(bloques1a3[[#This Row],[Sexo]]="F",1,0)</f>
        <v>0</v>
      </c>
    </row>
    <row r="6238" spans="1:13" x14ac:dyDescent="0.55000000000000004">
      <c r="A6238">
        <v>46</v>
      </c>
      <c r="B6238" s="1" t="s">
        <v>583</v>
      </c>
      <c r="C6238" s="1" t="s">
        <v>2</v>
      </c>
      <c r="D6238">
        <v>1</v>
      </c>
      <c r="E6238" s="1" t="s">
        <v>308</v>
      </c>
      <c r="F6238">
        <v>1</v>
      </c>
      <c r="G6238" s="1" t="s">
        <v>377</v>
      </c>
      <c r="H6238" s="1" t="s">
        <v>28</v>
      </c>
      <c r="I6238">
        <v>3</v>
      </c>
      <c r="J6238" s="1" t="str">
        <f>+VLOOKUP(bloques1a3[[#This Row],[respuesta]],respuestas.emociones[],2,0)</f>
        <v>neutra</v>
      </c>
      <c r="K6238" s="1">
        <f>+VLOOKUP(bloques1a3[[#This Row],[niño]],BD.niños[[Código]:[edad]],5,0)</f>
        <v>9</v>
      </c>
      <c r="L6238" s="1">
        <f>+IF(bloques1a3[[#This Row],[correcta]]=bloques1a3[[#This Row],[respuesta]],1,0)</f>
        <v>1</v>
      </c>
      <c r="M6238" s="1">
        <f>+IF(bloques1a3[[#This Row],[Sexo]]="F",1,0)</f>
        <v>0</v>
      </c>
    </row>
    <row r="6239" spans="1:13" x14ac:dyDescent="0.55000000000000004">
      <c r="A6239">
        <v>46</v>
      </c>
      <c r="B6239" s="1" t="s">
        <v>583</v>
      </c>
      <c r="C6239" s="1" t="s">
        <v>2</v>
      </c>
      <c r="D6239">
        <v>1</v>
      </c>
      <c r="E6239" s="1" t="s">
        <v>311</v>
      </c>
      <c r="F6239">
        <v>1</v>
      </c>
      <c r="G6239" s="1" t="s">
        <v>377</v>
      </c>
      <c r="H6239" s="1" t="s">
        <v>28</v>
      </c>
      <c r="I6239">
        <v>3</v>
      </c>
      <c r="J6239" s="1" t="str">
        <f>+VLOOKUP(bloques1a3[[#This Row],[respuesta]],respuestas.emociones[],2,0)</f>
        <v>neutra</v>
      </c>
      <c r="K6239" s="1">
        <f>+VLOOKUP(bloques1a3[[#This Row],[niño]],BD.niños[[Código]:[edad]],5,0)</f>
        <v>10</v>
      </c>
      <c r="L6239" s="1">
        <f>+IF(bloques1a3[[#This Row],[correcta]]=bloques1a3[[#This Row],[respuesta]],1,0)</f>
        <v>1</v>
      </c>
      <c r="M6239" s="1">
        <f>+IF(bloques1a3[[#This Row],[Sexo]]="F",1,0)</f>
        <v>0</v>
      </c>
    </row>
    <row r="6240" spans="1:13" x14ac:dyDescent="0.55000000000000004">
      <c r="A6240">
        <v>46</v>
      </c>
      <c r="B6240" s="1" t="s">
        <v>583</v>
      </c>
      <c r="C6240" s="1" t="s">
        <v>2</v>
      </c>
      <c r="D6240">
        <v>1</v>
      </c>
      <c r="E6240" s="1" t="s">
        <v>314</v>
      </c>
      <c r="F6240">
        <v>1</v>
      </c>
      <c r="G6240" s="1" t="s">
        <v>377</v>
      </c>
      <c r="H6240" s="1" t="s">
        <v>28</v>
      </c>
      <c r="I6240">
        <v>3</v>
      </c>
      <c r="J6240" s="1" t="str">
        <f>+VLOOKUP(bloques1a3[[#This Row],[respuesta]],respuestas.emociones[],2,0)</f>
        <v>neutra</v>
      </c>
      <c r="K6240" s="1">
        <f>+VLOOKUP(bloques1a3[[#This Row],[niño]],BD.niños[[Código]:[edad]],5,0)</f>
        <v>10</v>
      </c>
      <c r="L6240" s="1">
        <f>+IF(bloques1a3[[#This Row],[correcta]]=bloques1a3[[#This Row],[respuesta]],1,0)</f>
        <v>1</v>
      </c>
      <c r="M6240" s="1">
        <f>+IF(bloques1a3[[#This Row],[Sexo]]="F",1,0)</f>
        <v>0</v>
      </c>
    </row>
    <row r="6241" spans="1:13" x14ac:dyDescent="0.55000000000000004">
      <c r="A6241">
        <v>46</v>
      </c>
      <c r="B6241" s="1" t="s">
        <v>583</v>
      </c>
      <c r="C6241" s="1" t="s">
        <v>2</v>
      </c>
      <c r="D6241">
        <v>1</v>
      </c>
      <c r="E6241" s="1" t="s">
        <v>372</v>
      </c>
      <c r="F6241">
        <v>1</v>
      </c>
      <c r="G6241" s="1" t="s">
        <v>377</v>
      </c>
      <c r="H6241" s="1" t="s">
        <v>28</v>
      </c>
      <c r="I6241">
        <v>3</v>
      </c>
      <c r="J6241" s="1" t="str">
        <f>+VLOOKUP(bloques1a3[[#This Row],[respuesta]],respuestas.emociones[],2,0)</f>
        <v>neutra</v>
      </c>
      <c r="K6241" s="1">
        <f>+VLOOKUP(bloques1a3[[#This Row],[niño]],BD.niños[[Código]:[edad]],5,0)</f>
        <v>9</v>
      </c>
      <c r="L6241" s="1">
        <f>+IF(bloques1a3[[#This Row],[correcta]]=bloques1a3[[#This Row],[respuesta]],1,0)</f>
        <v>1</v>
      </c>
      <c r="M6241" s="1">
        <f>+IF(bloques1a3[[#This Row],[Sexo]]="F",1,0)</f>
        <v>0</v>
      </c>
    </row>
    <row r="6242" spans="1:13" x14ac:dyDescent="0.55000000000000004">
      <c r="A6242">
        <v>46</v>
      </c>
      <c r="B6242" s="1" t="s">
        <v>583</v>
      </c>
      <c r="C6242" s="1" t="s">
        <v>2</v>
      </c>
      <c r="D6242">
        <v>1</v>
      </c>
      <c r="E6242" s="1" t="s">
        <v>337</v>
      </c>
      <c r="F6242">
        <v>1</v>
      </c>
      <c r="G6242" s="1" t="s">
        <v>376</v>
      </c>
      <c r="H6242" s="1" t="s">
        <v>28</v>
      </c>
      <c r="I6242">
        <v>3</v>
      </c>
      <c r="J6242" s="1" t="str">
        <f>+VLOOKUP(bloques1a3[[#This Row],[respuesta]],respuestas.emociones[],2,0)</f>
        <v>neutra</v>
      </c>
      <c r="K6242" s="1">
        <f>+VLOOKUP(bloques1a3[[#This Row],[niño]],BD.niños[[Código]:[edad]],5,0)</f>
        <v>8</v>
      </c>
      <c r="L6242" s="1">
        <f>+IF(bloques1a3[[#This Row],[correcta]]=bloques1a3[[#This Row],[respuesta]],1,0)</f>
        <v>1</v>
      </c>
      <c r="M6242" s="1">
        <f>+IF(bloques1a3[[#This Row],[Sexo]]="F",1,0)</f>
        <v>0</v>
      </c>
    </row>
    <row r="6243" spans="1:13" x14ac:dyDescent="0.55000000000000004">
      <c r="A6243">
        <v>46</v>
      </c>
      <c r="B6243" s="1" t="s">
        <v>583</v>
      </c>
      <c r="C6243" s="1" t="s">
        <v>2</v>
      </c>
      <c r="D6243">
        <v>1</v>
      </c>
      <c r="E6243" s="1" t="s">
        <v>341</v>
      </c>
      <c r="F6243">
        <v>1</v>
      </c>
      <c r="G6243" s="1" t="s">
        <v>376</v>
      </c>
      <c r="H6243" s="1" t="s">
        <v>29</v>
      </c>
      <c r="I6243">
        <v>3</v>
      </c>
      <c r="J6243" s="1" t="str">
        <f>+VLOOKUP(bloques1a3[[#This Row],[respuesta]],respuestas.emociones[],2,0)</f>
        <v>neutra</v>
      </c>
      <c r="K6243" s="1">
        <f>+VLOOKUP(bloques1a3[[#This Row],[niño]],BD.niños[[Código]:[edad]],5,0)</f>
        <v>8</v>
      </c>
      <c r="L6243" s="1">
        <f>+IF(bloques1a3[[#This Row],[correcta]]=bloques1a3[[#This Row],[respuesta]],1,0)</f>
        <v>1</v>
      </c>
      <c r="M6243" s="1">
        <f>+IF(bloques1a3[[#This Row],[Sexo]]="F",1,0)</f>
        <v>1</v>
      </c>
    </row>
    <row r="6244" spans="1:13" x14ac:dyDescent="0.55000000000000004">
      <c r="A6244">
        <v>46</v>
      </c>
      <c r="B6244" s="1" t="s">
        <v>583</v>
      </c>
      <c r="C6244" s="1" t="s">
        <v>2</v>
      </c>
      <c r="D6244">
        <v>1</v>
      </c>
      <c r="E6244" s="1" t="s">
        <v>344</v>
      </c>
      <c r="F6244">
        <v>1</v>
      </c>
      <c r="G6244" s="1" t="s">
        <v>375</v>
      </c>
      <c r="H6244" s="1" t="s">
        <v>29</v>
      </c>
      <c r="I6244">
        <v>3</v>
      </c>
      <c r="J6244" s="1" t="str">
        <f>+VLOOKUP(bloques1a3[[#This Row],[respuesta]],respuestas.emociones[],2,0)</f>
        <v>neutra</v>
      </c>
      <c r="K6244" s="1">
        <f>+VLOOKUP(bloques1a3[[#This Row],[niño]],BD.niños[[Código]:[edad]],5,0)</f>
        <v>6</v>
      </c>
      <c r="L6244" s="1">
        <f>+IF(bloques1a3[[#This Row],[correcta]]=bloques1a3[[#This Row],[respuesta]],1,0)</f>
        <v>1</v>
      </c>
      <c r="M6244" s="1">
        <f>+IF(bloques1a3[[#This Row],[Sexo]]="F",1,0)</f>
        <v>1</v>
      </c>
    </row>
    <row r="6245" spans="1:13" x14ac:dyDescent="0.55000000000000004">
      <c r="A6245">
        <v>46</v>
      </c>
      <c r="B6245" s="1" t="s">
        <v>583</v>
      </c>
      <c r="C6245" s="1" t="s">
        <v>2</v>
      </c>
      <c r="D6245">
        <v>1</v>
      </c>
      <c r="E6245" s="1" t="s">
        <v>348</v>
      </c>
      <c r="F6245">
        <v>6</v>
      </c>
      <c r="G6245" s="1" t="s">
        <v>375</v>
      </c>
      <c r="H6245" s="1" t="s">
        <v>28</v>
      </c>
      <c r="I6245">
        <v>3</v>
      </c>
      <c r="J6245" s="1" t="str">
        <f>+VLOOKUP(bloques1a3[[#This Row],[respuesta]],respuestas.emociones[],2,0)</f>
        <v>sorpresa</v>
      </c>
      <c r="K6245" s="1">
        <f>+VLOOKUP(bloques1a3[[#This Row],[niño]],BD.niños[[Código]:[edad]],5,0)</f>
        <v>6</v>
      </c>
      <c r="L6245" s="1">
        <f>+IF(bloques1a3[[#This Row],[correcta]]=bloques1a3[[#This Row],[respuesta]],1,0)</f>
        <v>0</v>
      </c>
      <c r="M6245" s="1">
        <f>+IF(bloques1a3[[#This Row],[Sexo]]="F",1,0)</f>
        <v>0</v>
      </c>
    </row>
    <row r="6246" spans="1:13" x14ac:dyDescent="0.55000000000000004">
      <c r="A6246">
        <v>47</v>
      </c>
      <c r="B6246" s="1" t="s">
        <v>584</v>
      </c>
      <c r="C6246" s="1" t="s">
        <v>3</v>
      </c>
      <c r="D6246">
        <v>4</v>
      </c>
      <c r="E6246" s="1" t="s">
        <v>89</v>
      </c>
      <c r="F6246">
        <v>1</v>
      </c>
      <c r="G6246" s="1" t="s">
        <v>377</v>
      </c>
      <c r="H6246" s="1" t="s">
        <v>29</v>
      </c>
      <c r="I6246">
        <v>3</v>
      </c>
      <c r="J6246" s="1" t="str">
        <f>+VLOOKUP(bloques1a3[[#This Row],[respuesta]],respuestas.emociones[],2,0)</f>
        <v>neutra</v>
      </c>
      <c r="K6246" s="1">
        <f>+VLOOKUP(bloques1a3[[#This Row],[niño]],BD.niños[[Código]:[edad]],5,0)</f>
        <v>10</v>
      </c>
      <c r="L6246" s="1">
        <f>+IF(bloques1a3[[#This Row],[correcta]]=bloques1a3[[#This Row],[respuesta]],1,0)</f>
        <v>0</v>
      </c>
      <c r="M6246" s="1">
        <f>+IF(bloques1a3[[#This Row],[Sexo]]="F",1,0)</f>
        <v>1</v>
      </c>
    </row>
    <row r="6247" spans="1:13" x14ac:dyDescent="0.55000000000000004">
      <c r="A6247">
        <v>47</v>
      </c>
      <c r="B6247" s="1" t="s">
        <v>584</v>
      </c>
      <c r="C6247" s="1" t="s">
        <v>3</v>
      </c>
      <c r="D6247">
        <v>4</v>
      </c>
      <c r="E6247" s="1" t="s">
        <v>93</v>
      </c>
      <c r="F6247">
        <v>1</v>
      </c>
      <c r="G6247" s="1" t="s">
        <v>377</v>
      </c>
      <c r="H6247" s="1" t="s">
        <v>29</v>
      </c>
      <c r="I6247">
        <v>3</v>
      </c>
      <c r="J6247" s="1" t="str">
        <f>+VLOOKUP(bloques1a3[[#This Row],[respuesta]],respuestas.emociones[],2,0)</f>
        <v>neutra</v>
      </c>
      <c r="K6247" s="1">
        <f>+VLOOKUP(bloques1a3[[#This Row],[niño]],BD.niños[[Código]:[edad]],5,0)</f>
        <v>10</v>
      </c>
      <c r="L6247" s="1">
        <f>+IF(bloques1a3[[#This Row],[correcta]]=bloques1a3[[#This Row],[respuesta]],1,0)</f>
        <v>0</v>
      </c>
      <c r="M6247" s="1">
        <f>+IF(bloques1a3[[#This Row],[Sexo]]="F",1,0)</f>
        <v>1</v>
      </c>
    </row>
    <row r="6248" spans="1:13" x14ac:dyDescent="0.55000000000000004">
      <c r="A6248">
        <v>47</v>
      </c>
      <c r="B6248" s="1" t="s">
        <v>584</v>
      </c>
      <c r="C6248" s="1" t="s">
        <v>3</v>
      </c>
      <c r="D6248">
        <v>4</v>
      </c>
      <c r="E6248" s="1" t="s">
        <v>97</v>
      </c>
      <c r="F6248">
        <v>4</v>
      </c>
      <c r="G6248" s="1" t="s">
        <v>377</v>
      </c>
      <c r="H6248" s="1" t="s">
        <v>29</v>
      </c>
      <c r="I6248">
        <v>3</v>
      </c>
      <c r="J6248" s="1" t="str">
        <f>+VLOOKUP(bloques1a3[[#This Row],[respuesta]],respuestas.emociones[],2,0)</f>
        <v>enojo</v>
      </c>
      <c r="K6248" s="1">
        <f>+VLOOKUP(bloques1a3[[#This Row],[niño]],BD.niños[[Código]:[edad]],5,0)</f>
        <v>10</v>
      </c>
      <c r="L6248" s="1">
        <f>+IF(bloques1a3[[#This Row],[correcta]]=bloques1a3[[#This Row],[respuesta]],1,0)</f>
        <v>1</v>
      </c>
      <c r="M6248" s="1">
        <f>+IF(bloques1a3[[#This Row],[Sexo]]="F",1,0)</f>
        <v>1</v>
      </c>
    </row>
    <row r="6249" spans="1:13" x14ac:dyDescent="0.55000000000000004">
      <c r="A6249">
        <v>47</v>
      </c>
      <c r="B6249" s="1" t="s">
        <v>584</v>
      </c>
      <c r="C6249" s="1" t="s">
        <v>3</v>
      </c>
      <c r="D6249">
        <v>4</v>
      </c>
      <c r="E6249" s="1" t="s">
        <v>101</v>
      </c>
      <c r="F6249">
        <v>4</v>
      </c>
      <c r="G6249" s="1" t="s">
        <v>377</v>
      </c>
      <c r="H6249" s="1" t="s">
        <v>29</v>
      </c>
      <c r="I6249">
        <v>3</v>
      </c>
      <c r="J6249" s="1" t="str">
        <f>+VLOOKUP(bloques1a3[[#This Row],[respuesta]],respuestas.emociones[],2,0)</f>
        <v>enojo</v>
      </c>
      <c r="K6249" s="1">
        <f>+VLOOKUP(bloques1a3[[#This Row],[niño]],BD.niños[[Código]:[edad]],5,0)</f>
        <v>10</v>
      </c>
      <c r="L6249" s="1">
        <f>+IF(bloques1a3[[#This Row],[correcta]]=bloques1a3[[#This Row],[respuesta]],1,0)</f>
        <v>1</v>
      </c>
      <c r="M6249" s="1">
        <f>+IF(bloques1a3[[#This Row],[Sexo]]="F",1,0)</f>
        <v>1</v>
      </c>
    </row>
    <row r="6250" spans="1:13" x14ac:dyDescent="0.55000000000000004">
      <c r="A6250">
        <v>47</v>
      </c>
      <c r="B6250" s="1" t="s">
        <v>584</v>
      </c>
      <c r="C6250" s="1" t="s">
        <v>3</v>
      </c>
      <c r="D6250">
        <v>4</v>
      </c>
      <c r="E6250" s="1" t="s">
        <v>150</v>
      </c>
      <c r="F6250">
        <v>1</v>
      </c>
      <c r="G6250" s="1" t="s">
        <v>375</v>
      </c>
      <c r="H6250" s="1" t="s">
        <v>29</v>
      </c>
      <c r="I6250">
        <v>3</v>
      </c>
      <c r="J6250" s="1" t="str">
        <f>+VLOOKUP(bloques1a3[[#This Row],[respuesta]],respuestas.emociones[],2,0)</f>
        <v>neutra</v>
      </c>
      <c r="K6250" s="1">
        <f>+VLOOKUP(bloques1a3[[#This Row],[niño]],BD.niños[[Código]:[edad]],5,0)</f>
        <v>6</v>
      </c>
      <c r="L6250" s="1">
        <f>+IF(bloques1a3[[#This Row],[correcta]]=bloques1a3[[#This Row],[respuesta]],1,0)</f>
        <v>0</v>
      </c>
      <c r="M6250" s="1">
        <f>+IF(bloques1a3[[#This Row],[Sexo]]="F",1,0)</f>
        <v>1</v>
      </c>
    </row>
    <row r="6251" spans="1:13" x14ac:dyDescent="0.55000000000000004">
      <c r="A6251">
        <v>47</v>
      </c>
      <c r="B6251" s="1" t="s">
        <v>584</v>
      </c>
      <c r="C6251" s="1" t="s">
        <v>3</v>
      </c>
      <c r="D6251">
        <v>4</v>
      </c>
      <c r="E6251" s="1" t="s">
        <v>153</v>
      </c>
      <c r="F6251">
        <v>4</v>
      </c>
      <c r="G6251" s="1" t="s">
        <v>376</v>
      </c>
      <c r="H6251" s="1" t="s">
        <v>28</v>
      </c>
      <c r="I6251">
        <v>3</v>
      </c>
      <c r="J6251" s="1" t="str">
        <f>+VLOOKUP(bloques1a3[[#This Row],[respuesta]],respuestas.emociones[],2,0)</f>
        <v>enojo</v>
      </c>
      <c r="K6251" s="1">
        <f>+VLOOKUP(bloques1a3[[#This Row],[niño]],BD.niños[[Código]:[edad]],5,0)</f>
        <v>7</v>
      </c>
      <c r="L6251" s="1">
        <f>+IF(bloques1a3[[#This Row],[correcta]]=bloques1a3[[#This Row],[respuesta]],1,0)</f>
        <v>1</v>
      </c>
      <c r="M6251" s="1">
        <f>+IF(bloques1a3[[#This Row],[Sexo]]="F",1,0)</f>
        <v>0</v>
      </c>
    </row>
    <row r="6252" spans="1:13" x14ac:dyDescent="0.55000000000000004">
      <c r="A6252">
        <v>47</v>
      </c>
      <c r="B6252" s="1" t="s">
        <v>584</v>
      </c>
      <c r="C6252" s="1" t="s">
        <v>3</v>
      </c>
      <c r="D6252">
        <v>4</v>
      </c>
      <c r="E6252" s="1" t="s">
        <v>157</v>
      </c>
      <c r="F6252">
        <v>4</v>
      </c>
      <c r="G6252" s="1" t="s">
        <v>376</v>
      </c>
      <c r="H6252" s="1" t="s">
        <v>28</v>
      </c>
      <c r="I6252">
        <v>3</v>
      </c>
      <c r="J6252" s="1" t="str">
        <f>+VLOOKUP(bloques1a3[[#This Row],[respuesta]],respuestas.emociones[],2,0)</f>
        <v>enojo</v>
      </c>
      <c r="K6252" s="1">
        <f>+VLOOKUP(bloques1a3[[#This Row],[niño]],BD.niños[[Código]:[edad]],5,0)</f>
        <v>7</v>
      </c>
      <c r="L6252" s="1">
        <f>+IF(bloques1a3[[#This Row],[correcta]]=bloques1a3[[#This Row],[respuesta]],1,0)</f>
        <v>1</v>
      </c>
      <c r="M6252" s="1">
        <f>+IF(bloques1a3[[#This Row],[Sexo]]="F",1,0)</f>
        <v>0</v>
      </c>
    </row>
    <row r="6253" spans="1:13" x14ac:dyDescent="0.55000000000000004">
      <c r="A6253">
        <v>47</v>
      </c>
      <c r="B6253" s="1" t="s">
        <v>584</v>
      </c>
      <c r="C6253" s="1" t="s">
        <v>3</v>
      </c>
      <c r="D6253">
        <v>4</v>
      </c>
      <c r="E6253" s="1" t="s">
        <v>164</v>
      </c>
      <c r="F6253">
        <v>4</v>
      </c>
      <c r="G6253" s="1" t="s">
        <v>375</v>
      </c>
      <c r="H6253" s="1" t="s">
        <v>28</v>
      </c>
      <c r="I6253">
        <v>3</v>
      </c>
      <c r="J6253" s="1" t="str">
        <f>+VLOOKUP(bloques1a3[[#This Row],[respuesta]],respuestas.emociones[],2,0)</f>
        <v>enojo</v>
      </c>
      <c r="K6253" s="1">
        <f>+VLOOKUP(bloques1a3[[#This Row],[niño]],BD.niños[[Código]:[edad]],5,0)</f>
        <v>6</v>
      </c>
      <c r="L6253" s="1">
        <f>+IF(bloques1a3[[#This Row],[correcta]]=bloques1a3[[#This Row],[respuesta]],1,0)</f>
        <v>1</v>
      </c>
      <c r="M6253" s="1">
        <f>+IF(bloques1a3[[#This Row],[Sexo]]="F",1,0)</f>
        <v>0</v>
      </c>
    </row>
    <row r="6254" spans="1:13" x14ac:dyDescent="0.55000000000000004">
      <c r="A6254">
        <v>47</v>
      </c>
      <c r="B6254" s="1" t="s">
        <v>584</v>
      </c>
      <c r="C6254" s="1" t="s">
        <v>3</v>
      </c>
      <c r="D6254">
        <v>4</v>
      </c>
      <c r="E6254" s="1" t="s">
        <v>165</v>
      </c>
      <c r="F6254">
        <v>1</v>
      </c>
      <c r="G6254" s="1" t="s">
        <v>375</v>
      </c>
      <c r="H6254" s="1" t="s">
        <v>28</v>
      </c>
      <c r="I6254">
        <v>3</v>
      </c>
      <c r="J6254" s="1" t="str">
        <f>+VLOOKUP(bloques1a3[[#This Row],[respuesta]],respuestas.emociones[],2,0)</f>
        <v>neutra</v>
      </c>
      <c r="K6254" s="1">
        <f>+VLOOKUP(bloques1a3[[#This Row],[niño]],BD.niños[[Código]:[edad]],5,0)</f>
        <v>5</v>
      </c>
      <c r="L6254" s="1">
        <f>+IF(bloques1a3[[#This Row],[correcta]]=bloques1a3[[#This Row],[respuesta]],1,0)</f>
        <v>0</v>
      </c>
      <c r="M6254" s="1">
        <f>+IF(bloques1a3[[#This Row],[Sexo]]="F",1,0)</f>
        <v>0</v>
      </c>
    </row>
    <row r="6255" spans="1:13" x14ac:dyDescent="0.55000000000000004">
      <c r="A6255">
        <v>47</v>
      </c>
      <c r="B6255" s="1" t="s">
        <v>584</v>
      </c>
      <c r="C6255" s="1" t="s">
        <v>3</v>
      </c>
      <c r="D6255">
        <v>4</v>
      </c>
      <c r="E6255" s="1" t="s">
        <v>168</v>
      </c>
      <c r="F6255">
        <v>3</v>
      </c>
      <c r="G6255" s="1" t="s">
        <v>376</v>
      </c>
      <c r="H6255" s="1" t="s">
        <v>29</v>
      </c>
      <c r="I6255">
        <v>3</v>
      </c>
      <c r="J6255" s="1" t="str">
        <f>+VLOOKUP(bloques1a3[[#This Row],[respuesta]],respuestas.emociones[],2,0)</f>
        <v>tristeza</v>
      </c>
      <c r="K6255" s="1">
        <f>+VLOOKUP(bloques1a3[[#This Row],[niño]],BD.niños[[Código]:[edad]],5,0)</f>
        <v>7</v>
      </c>
      <c r="L6255" s="1">
        <f>+IF(bloques1a3[[#This Row],[correcta]]=bloques1a3[[#This Row],[respuesta]],1,0)</f>
        <v>0</v>
      </c>
      <c r="M6255" s="1">
        <f>+IF(bloques1a3[[#This Row],[Sexo]]="F",1,0)</f>
        <v>1</v>
      </c>
    </row>
    <row r="6256" spans="1:13" x14ac:dyDescent="0.55000000000000004">
      <c r="A6256">
        <v>47</v>
      </c>
      <c r="B6256" s="1" t="s">
        <v>584</v>
      </c>
      <c r="C6256" s="1" t="s">
        <v>3</v>
      </c>
      <c r="D6256">
        <v>4</v>
      </c>
      <c r="E6256" s="1" t="s">
        <v>172</v>
      </c>
      <c r="F6256">
        <v>1</v>
      </c>
      <c r="G6256" s="1" t="s">
        <v>376</v>
      </c>
      <c r="H6256" s="1" t="s">
        <v>29</v>
      </c>
      <c r="I6256">
        <v>3</v>
      </c>
      <c r="J6256" s="1" t="str">
        <f>+VLOOKUP(bloques1a3[[#This Row],[respuesta]],respuestas.emociones[],2,0)</f>
        <v>neutra</v>
      </c>
      <c r="K6256" s="1">
        <f>+VLOOKUP(bloques1a3[[#This Row],[niño]],BD.niños[[Código]:[edad]],5,0)</f>
        <v>8</v>
      </c>
      <c r="L6256" s="1">
        <f>+IF(bloques1a3[[#This Row],[correcta]]=bloques1a3[[#This Row],[respuesta]],1,0)</f>
        <v>0</v>
      </c>
      <c r="M6256" s="1">
        <f>+IF(bloques1a3[[#This Row],[Sexo]]="F",1,0)</f>
        <v>1</v>
      </c>
    </row>
    <row r="6257" spans="1:13" x14ac:dyDescent="0.55000000000000004">
      <c r="A6257">
        <v>47</v>
      </c>
      <c r="B6257" s="1" t="s">
        <v>584</v>
      </c>
      <c r="C6257" s="1" t="s">
        <v>3</v>
      </c>
      <c r="D6257">
        <v>4</v>
      </c>
      <c r="E6257" s="1" t="s">
        <v>176</v>
      </c>
      <c r="F6257">
        <v>1</v>
      </c>
      <c r="G6257" s="1" t="s">
        <v>375</v>
      </c>
      <c r="H6257" s="1" t="s">
        <v>29</v>
      </c>
      <c r="I6257">
        <v>3</v>
      </c>
      <c r="J6257" s="1" t="str">
        <f>+VLOOKUP(bloques1a3[[#This Row],[respuesta]],respuestas.emociones[],2,0)</f>
        <v>neutra</v>
      </c>
      <c r="K6257" s="1">
        <f>+VLOOKUP(bloques1a3[[#This Row],[niño]],BD.niños[[Código]:[edad]],5,0)</f>
        <v>5</v>
      </c>
      <c r="L6257" s="1">
        <f>+IF(bloques1a3[[#This Row],[correcta]]=bloques1a3[[#This Row],[respuesta]],1,0)</f>
        <v>0</v>
      </c>
      <c r="M6257" s="1">
        <f>+IF(bloques1a3[[#This Row],[Sexo]]="F",1,0)</f>
        <v>1</v>
      </c>
    </row>
    <row r="6258" spans="1:13" x14ac:dyDescent="0.55000000000000004">
      <c r="A6258">
        <v>47</v>
      </c>
      <c r="B6258" s="1" t="s">
        <v>584</v>
      </c>
      <c r="C6258" s="1" t="s">
        <v>3</v>
      </c>
      <c r="D6258">
        <v>4</v>
      </c>
      <c r="E6258" s="1" t="s">
        <v>180</v>
      </c>
      <c r="F6258">
        <v>4</v>
      </c>
      <c r="G6258" s="1" t="s">
        <v>376</v>
      </c>
      <c r="H6258" s="1" t="s">
        <v>29</v>
      </c>
      <c r="I6258">
        <v>3</v>
      </c>
      <c r="J6258" s="1" t="str">
        <f>+VLOOKUP(bloques1a3[[#This Row],[respuesta]],respuestas.emociones[],2,0)</f>
        <v>enojo</v>
      </c>
      <c r="K6258" s="1">
        <f>+VLOOKUP(bloques1a3[[#This Row],[niño]],BD.niños[[Código]:[edad]],5,0)</f>
        <v>8</v>
      </c>
      <c r="L6258" s="1">
        <f>+IF(bloques1a3[[#This Row],[correcta]]=bloques1a3[[#This Row],[respuesta]],1,0)</f>
        <v>1</v>
      </c>
      <c r="M6258" s="1">
        <f>+IF(bloques1a3[[#This Row],[Sexo]]="F",1,0)</f>
        <v>1</v>
      </c>
    </row>
    <row r="6259" spans="1:13" x14ac:dyDescent="0.55000000000000004">
      <c r="A6259">
        <v>47</v>
      </c>
      <c r="B6259" s="1" t="s">
        <v>584</v>
      </c>
      <c r="C6259" s="1" t="s">
        <v>3</v>
      </c>
      <c r="D6259">
        <v>4</v>
      </c>
      <c r="E6259" s="1" t="s">
        <v>234</v>
      </c>
      <c r="F6259">
        <v>4</v>
      </c>
      <c r="G6259" s="1" t="s">
        <v>377</v>
      </c>
      <c r="H6259" s="1" t="s">
        <v>28</v>
      </c>
      <c r="I6259">
        <v>3</v>
      </c>
      <c r="J6259" s="1" t="str">
        <f>+VLOOKUP(bloques1a3[[#This Row],[respuesta]],respuestas.emociones[],2,0)</f>
        <v>enojo</v>
      </c>
      <c r="K6259" s="1">
        <f>+VLOOKUP(bloques1a3[[#This Row],[niño]],BD.niños[[Código]:[edad]],5,0)</f>
        <v>10</v>
      </c>
      <c r="L6259" s="1">
        <f>+IF(bloques1a3[[#This Row],[correcta]]=bloques1a3[[#This Row],[respuesta]],1,0)</f>
        <v>1</v>
      </c>
      <c r="M6259" s="1">
        <f>+IF(bloques1a3[[#This Row],[Sexo]]="F",1,0)</f>
        <v>0</v>
      </c>
    </row>
    <row r="6260" spans="1:13" x14ac:dyDescent="0.55000000000000004">
      <c r="A6260">
        <v>47</v>
      </c>
      <c r="B6260" s="1" t="s">
        <v>584</v>
      </c>
      <c r="C6260" s="1" t="s">
        <v>3</v>
      </c>
      <c r="D6260">
        <v>4</v>
      </c>
      <c r="E6260" s="1" t="s">
        <v>238</v>
      </c>
      <c r="F6260">
        <v>4</v>
      </c>
      <c r="G6260" s="1" t="s">
        <v>377</v>
      </c>
      <c r="H6260" s="1" t="s">
        <v>28</v>
      </c>
      <c r="I6260">
        <v>3</v>
      </c>
      <c r="J6260" s="1" t="str">
        <f>+VLOOKUP(bloques1a3[[#This Row],[respuesta]],respuestas.emociones[],2,0)</f>
        <v>enojo</v>
      </c>
      <c r="K6260" s="1">
        <f>+VLOOKUP(bloques1a3[[#This Row],[niño]],BD.niños[[Código]:[edad]],5,0)</f>
        <v>10</v>
      </c>
      <c r="L6260" s="1">
        <f>+IF(bloques1a3[[#This Row],[correcta]]=bloques1a3[[#This Row],[respuesta]],1,0)</f>
        <v>1</v>
      </c>
      <c r="M6260" s="1">
        <f>+IF(bloques1a3[[#This Row],[Sexo]]="F",1,0)</f>
        <v>0</v>
      </c>
    </row>
    <row r="6261" spans="1:13" x14ac:dyDescent="0.55000000000000004">
      <c r="A6261">
        <v>47</v>
      </c>
      <c r="B6261" s="1" t="s">
        <v>584</v>
      </c>
      <c r="C6261" s="1" t="s">
        <v>3</v>
      </c>
      <c r="D6261">
        <v>4</v>
      </c>
      <c r="E6261" s="1" t="s">
        <v>241</v>
      </c>
      <c r="F6261">
        <v>4</v>
      </c>
      <c r="G6261" s="1" t="s">
        <v>377</v>
      </c>
      <c r="H6261" s="1" t="s">
        <v>29</v>
      </c>
      <c r="I6261">
        <v>3</v>
      </c>
      <c r="J6261" s="1" t="str">
        <f>+VLOOKUP(bloques1a3[[#This Row],[respuesta]],respuestas.emociones[],2,0)</f>
        <v>enojo</v>
      </c>
      <c r="K6261" s="1">
        <f>+VLOOKUP(bloques1a3[[#This Row],[niño]],BD.niños[[Código]:[edad]],5,0)</f>
        <v>10</v>
      </c>
      <c r="L6261" s="1">
        <f>+IF(bloques1a3[[#This Row],[correcta]]=bloques1a3[[#This Row],[respuesta]],1,0)</f>
        <v>1</v>
      </c>
      <c r="M6261" s="1">
        <f>+IF(bloques1a3[[#This Row],[Sexo]]="F",1,0)</f>
        <v>1</v>
      </c>
    </row>
    <row r="6262" spans="1:13" x14ac:dyDescent="0.55000000000000004">
      <c r="A6262">
        <v>47</v>
      </c>
      <c r="B6262" s="1" t="s">
        <v>584</v>
      </c>
      <c r="C6262" s="1" t="s">
        <v>3</v>
      </c>
      <c r="D6262">
        <v>4</v>
      </c>
      <c r="E6262" s="1" t="s">
        <v>245</v>
      </c>
      <c r="F6262">
        <v>1</v>
      </c>
      <c r="G6262" s="1" t="s">
        <v>376</v>
      </c>
      <c r="H6262" s="1" t="s">
        <v>28</v>
      </c>
      <c r="I6262">
        <v>3</v>
      </c>
      <c r="J6262" s="1" t="str">
        <f>+VLOOKUP(bloques1a3[[#This Row],[respuesta]],respuestas.emociones[],2,0)</f>
        <v>neutra</v>
      </c>
      <c r="K6262" s="1">
        <f>+VLOOKUP(bloques1a3[[#This Row],[niño]],BD.niños[[Código]:[edad]],5,0)</f>
        <v>8</v>
      </c>
      <c r="L6262" s="1">
        <f>+IF(bloques1a3[[#This Row],[correcta]]=bloques1a3[[#This Row],[respuesta]],1,0)</f>
        <v>0</v>
      </c>
      <c r="M6262" s="1">
        <f>+IF(bloques1a3[[#This Row],[Sexo]]="F",1,0)</f>
        <v>0</v>
      </c>
    </row>
    <row r="6263" spans="1:13" x14ac:dyDescent="0.55000000000000004">
      <c r="A6263">
        <v>47</v>
      </c>
      <c r="B6263" s="1" t="s">
        <v>584</v>
      </c>
      <c r="C6263" s="1" t="s">
        <v>3</v>
      </c>
      <c r="D6263">
        <v>4</v>
      </c>
      <c r="E6263" s="1" t="s">
        <v>249</v>
      </c>
      <c r="F6263">
        <v>1</v>
      </c>
      <c r="G6263" s="1" t="s">
        <v>375</v>
      </c>
      <c r="H6263" s="1" t="s">
        <v>28</v>
      </c>
      <c r="I6263">
        <v>3</v>
      </c>
      <c r="J6263" s="1" t="str">
        <f>+VLOOKUP(bloques1a3[[#This Row],[respuesta]],respuestas.emociones[],2,0)</f>
        <v>neutra</v>
      </c>
      <c r="K6263" s="1">
        <f>+VLOOKUP(bloques1a3[[#This Row],[niño]],BD.niños[[Código]:[edad]],5,0)</f>
        <v>6</v>
      </c>
      <c r="L6263" s="1">
        <f>+IF(bloques1a3[[#This Row],[correcta]]=bloques1a3[[#This Row],[respuesta]],1,0)</f>
        <v>0</v>
      </c>
      <c r="M6263" s="1">
        <f>+IF(bloques1a3[[#This Row],[Sexo]]="F",1,0)</f>
        <v>0</v>
      </c>
    </row>
    <row r="6264" spans="1:13" x14ac:dyDescent="0.55000000000000004">
      <c r="A6264">
        <v>47</v>
      </c>
      <c r="B6264" s="1" t="s">
        <v>584</v>
      </c>
      <c r="C6264" s="1" t="s">
        <v>3</v>
      </c>
      <c r="D6264">
        <v>4</v>
      </c>
      <c r="E6264" s="1" t="s">
        <v>253</v>
      </c>
      <c r="F6264">
        <v>4</v>
      </c>
      <c r="G6264" s="1" t="s">
        <v>376</v>
      </c>
      <c r="H6264" s="1" t="s">
        <v>28</v>
      </c>
      <c r="I6264">
        <v>3</v>
      </c>
      <c r="J6264" s="1" t="str">
        <f>+VLOOKUP(bloques1a3[[#This Row],[respuesta]],respuestas.emociones[],2,0)</f>
        <v>enojo</v>
      </c>
      <c r="K6264" s="1">
        <f>+VLOOKUP(bloques1a3[[#This Row],[niño]],BD.niños[[Código]:[edad]],5,0)</f>
        <v>7</v>
      </c>
      <c r="L6264" s="1">
        <f>+IF(bloques1a3[[#This Row],[correcta]]=bloques1a3[[#This Row],[respuesta]],1,0)</f>
        <v>1</v>
      </c>
      <c r="M6264" s="1">
        <f>+IF(bloques1a3[[#This Row],[Sexo]]="F",1,0)</f>
        <v>0</v>
      </c>
    </row>
    <row r="6265" spans="1:13" x14ac:dyDescent="0.55000000000000004">
      <c r="A6265">
        <v>47</v>
      </c>
      <c r="B6265" s="1" t="s">
        <v>584</v>
      </c>
      <c r="C6265" s="1" t="s">
        <v>3</v>
      </c>
      <c r="D6265">
        <v>4</v>
      </c>
      <c r="E6265" s="1" t="s">
        <v>257</v>
      </c>
      <c r="F6265">
        <v>4</v>
      </c>
      <c r="G6265" s="1" t="s">
        <v>376</v>
      </c>
      <c r="H6265" s="1" t="s">
        <v>28</v>
      </c>
      <c r="I6265">
        <v>3</v>
      </c>
      <c r="J6265" s="1" t="str">
        <f>+VLOOKUP(bloques1a3[[#This Row],[respuesta]],respuestas.emociones[],2,0)</f>
        <v>enojo</v>
      </c>
      <c r="K6265" s="1">
        <f>+VLOOKUP(bloques1a3[[#This Row],[niño]],BD.niños[[Código]:[edad]],5,0)</f>
        <v>8</v>
      </c>
      <c r="L6265" s="1">
        <f>+IF(bloques1a3[[#This Row],[correcta]]=bloques1a3[[#This Row],[respuesta]],1,0)</f>
        <v>1</v>
      </c>
      <c r="M6265" s="1">
        <f>+IF(bloques1a3[[#This Row],[Sexo]]="F",1,0)</f>
        <v>0</v>
      </c>
    </row>
    <row r="6266" spans="1:13" x14ac:dyDescent="0.55000000000000004">
      <c r="A6266">
        <v>47</v>
      </c>
      <c r="B6266" s="1" t="s">
        <v>584</v>
      </c>
      <c r="C6266" s="1" t="s">
        <v>3</v>
      </c>
      <c r="D6266">
        <v>4</v>
      </c>
      <c r="E6266" s="1" t="s">
        <v>299</v>
      </c>
      <c r="F6266">
        <v>1</v>
      </c>
      <c r="G6266" s="1" t="s">
        <v>376</v>
      </c>
      <c r="H6266" s="1" t="s">
        <v>28</v>
      </c>
      <c r="I6266">
        <v>3</v>
      </c>
      <c r="J6266" s="1" t="str">
        <f>+VLOOKUP(bloques1a3[[#This Row],[respuesta]],respuestas.emociones[],2,0)</f>
        <v>neutra</v>
      </c>
      <c r="K6266" s="1">
        <f>+VLOOKUP(bloques1a3[[#This Row],[niño]],BD.niños[[Código]:[edad]],5,0)</f>
        <v>8</v>
      </c>
      <c r="L6266" s="1">
        <f>+IF(bloques1a3[[#This Row],[correcta]]=bloques1a3[[#This Row],[respuesta]],1,0)</f>
        <v>0</v>
      </c>
      <c r="M6266" s="1">
        <f>+IF(bloques1a3[[#This Row],[Sexo]]="F",1,0)</f>
        <v>0</v>
      </c>
    </row>
    <row r="6267" spans="1:13" x14ac:dyDescent="0.55000000000000004">
      <c r="A6267">
        <v>47</v>
      </c>
      <c r="B6267" s="1" t="s">
        <v>584</v>
      </c>
      <c r="C6267" s="1" t="s">
        <v>3</v>
      </c>
      <c r="D6267">
        <v>4</v>
      </c>
      <c r="E6267" s="1" t="s">
        <v>301</v>
      </c>
      <c r="F6267">
        <v>1</v>
      </c>
      <c r="G6267" s="1" t="s">
        <v>375</v>
      </c>
      <c r="H6267" s="1" t="s">
        <v>28</v>
      </c>
      <c r="I6267">
        <v>3</v>
      </c>
      <c r="J6267" s="1" t="str">
        <f>+VLOOKUP(bloques1a3[[#This Row],[respuesta]],respuestas.emociones[],2,0)</f>
        <v>neutra</v>
      </c>
      <c r="K6267" s="1">
        <f>+VLOOKUP(bloques1a3[[#This Row],[niño]],BD.niños[[Código]:[edad]],5,0)</f>
        <v>5</v>
      </c>
      <c r="L6267" s="1">
        <f>+IF(bloques1a3[[#This Row],[correcta]]=bloques1a3[[#This Row],[respuesta]],1,0)</f>
        <v>0</v>
      </c>
      <c r="M6267" s="1">
        <f>+IF(bloques1a3[[#This Row],[Sexo]]="F",1,0)</f>
        <v>0</v>
      </c>
    </row>
    <row r="6268" spans="1:13" x14ac:dyDescent="0.55000000000000004">
      <c r="A6268">
        <v>47</v>
      </c>
      <c r="B6268" s="1" t="s">
        <v>584</v>
      </c>
      <c r="C6268" s="1" t="s">
        <v>3</v>
      </c>
      <c r="D6268">
        <v>4</v>
      </c>
      <c r="E6268" s="1" t="s">
        <v>305</v>
      </c>
      <c r="F6268">
        <v>1</v>
      </c>
      <c r="G6268" s="1" t="s">
        <v>376</v>
      </c>
      <c r="H6268" s="1" t="s">
        <v>28</v>
      </c>
      <c r="I6268">
        <v>3</v>
      </c>
      <c r="J6268" s="1" t="str">
        <f>+VLOOKUP(bloques1a3[[#This Row],[respuesta]],respuestas.emociones[],2,0)</f>
        <v>neutra</v>
      </c>
      <c r="K6268" s="1">
        <f>+VLOOKUP(bloques1a3[[#This Row],[niño]],BD.niños[[Código]:[edad]],5,0)</f>
        <v>8</v>
      </c>
      <c r="L6268" s="1">
        <f>+IF(bloques1a3[[#This Row],[correcta]]=bloques1a3[[#This Row],[respuesta]],1,0)</f>
        <v>0</v>
      </c>
      <c r="M6268" s="1">
        <f>+IF(bloques1a3[[#This Row],[Sexo]]="F",1,0)</f>
        <v>0</v>
      </c>
    </row>
    <row r="6269" spans="1:13" x14ac:dyDescent="0.55000000000000004">
      <c r="A6269">
        <v>47</v>
      </c>
      <c r="B6269" s="1" t="s">
        <v>584</v>
      </c>
      <c r="C6269" s="1" t="s">
        <v>3</v>
      </c>
      <c r="D6269">
        <v>4</v>
      </c>
      <c r="E6269" s="1" t="s">
        <v>308</v>
      </c>
      <c r="F6269">
        <v>4</v>
      </c>
      <c r="G6269" s="1" t="s">
        <v>377</v>
      </c>
      <c r="H6269" s="1" t="s">
        <v>28</v>
      </c>
      <c r="I6269">
        <v>3</v>
      </c>
      <c r="J6269" s="1" t="str">
        <f>+VLOOKUP(bloques1a3[[#This Row],[respuesta]],respuestas.emociones[],2,0)</f>
        <v>enojo</v>
      </c>
      <c r="K6269" s="1">
        <f>+VLOOKUP(bloques1a3[[#This Row],[niño]],BD.niños[[Código]:[edad]],5,0)</f>
        <v>9</v>
      </c>
      <c r="L6269" s="1">
        <f>+IF(bloques1a3[[#This Row],[correcta]]=bloques1a3[[#This Row],[respuesta]],1,0)</f>
        <v>1</v>
      </c>
      <c r="M6269" s="1">
        <f>+IF(bloques1a3[[#This Row],[Sexo]]="F",1,0)</f>
        <v>0</v>
      </c>
    </row>
    <row r="6270" spans="1:13" x14ac:dyDescent="0.55000000000000004">
      <c r="A6270">
        <v>47</v>
      </c>
      <c r="B6270" s="1" t="s">
        <v>584</v>
      </c>
      <c r="C6270" s="1" t="s">
        <v>3</v>
      </c>
      <c r="D6270">
        <v>4</v>
      </c>
      <c r="E6270" s="1" t="s">
        <v>311</v>
      </c>
      <c r="F6270">
        <v>4</v>
      </c>
      <c r="G6270" s="1" t="s">
        <v>377</v>
      </c>
      <c r="H6270" s="1" t="s">
        <v>28</v>
      </c>
      <c r="I6270">
        <v>3</v>
      </c>
      <c r="J6270" s="1" t="str">
        <f>+VLOOKUP(bloques1a3[[#This Row],[respuesta]],respuestas.emociones[],2,0)</f>
        <v>enojo</v>
      </c>
      <c r="K6270" s="1">
        <f>+VLOOKUP(bloques1a3[[#This Row],[niño]],BD.niños[[Código]:[edad]],5,0)</f>
        <v>10</v>
      </c>
      <c r="L6270" s="1">
        <f>+IF(bloques1a3[[#This Row],[correcta]]=bloques1a3[[#This Row],[respuesta]],1,0)</f>
        <v>1</v>
      </c>
      <c r="M6270" s="1">
        <f>+IF(bloques1a3[[#This Row],[Sexo]]="F",1,0)</f>
        <v>0</v>
      </c>
    </row>
    <row r="6271" spans="1:13" x14ac:dyDescent="0.55000000000000004">
      <c r="A6271">
        <v>47</v>
      </c>
      <c r="B6271" s="1" t="s">
        <v>584</v>
      </c>
      <c r="C6271" s="1" t="s">
        <v>3</v>
      </c>
      <c r="D6271">
        <v>4</v>
      </c>
      <c r="E6271" s="1" t="s">
        <v>314</v>
      </c>
      <c r="F6271">
        <v>4</v>
      </c>
      <c r="G6271" s="1" t="s">
        <v>377</v>
      </c>
      <c r="H6271" s="1" t="s">
        <v>28</v>
      </c>
      <c r="I6271">
        <v>3</v>
      </c>
      <c r="J6271" s="1" t="str">
        <f>+VLOOKUP(bloques1a3[[#This Row],[respuesta]],respuestas.emociones[],2,0)</f>
        <v>enojo</v>
      </c>
      <c r="K6271" s="1">
        <f>+VLOOKUP(bloques1a3[[#This Row],[niño]],BD.niños[[Código]:[edad]],5,0)</f>
        <v>10</v>
      </c>
      <c r="L6271" s="1">
        <f>+IF(bloques1a3[[#This Row],[correcta]]=bloques1a3[[#This Row],[respuesta]],1,0)</f>
        <v>1</v>
      </c>
      <c r="M6271" s="1">
        <f>+IF(bloques1a3[[#This Row],[Sexo]]="F",1,0)</f>
        <v>0</v>
      </c>
    </row>
    <row r="6272" spans="1:13" x14ac:dyDescent="0.55000000000000004">
      <c r="A6272">
        <v>47</v>
      </c>
      <c r="B6272" s="1" t="s">
        <v>584</v>
      </c>
      <c r="C6272" s="1" t="s">
        <v>3</v>
      </c>
      <c r="D6272">
        <v>4</v>
      </c>
      <c r="E6272" s="1" t="s">
        <v>372</v>
      </c>
      <c r="F6272">
        <v>1</v>
      </c>
      <c r="G6272" s="1" t="s">
        <v>377</v>
      </c>
      <c r="H6272" s="1" t="s">
        <v>28</v>
      </c>
      <c r="I6272">
        <v>3</v>
      </c>
      <c r="J6272" s="1" t="str">
        <f>+VLOOKUP(bloques1a3[[#This Row],[respuesta]],respuestas.emociones[],2,0)</f>
        <v>neutra</v>
      </c>
      <c r="K6272" s="1">
        <f>+VLOOKUP(bloques1a3[[#This Row],[niño]],BD.niños[[Código]:[edad]],5,0)</f>
        <v>9</v>
      </c>
      <c r="L6272" s="1">
        <f>+IF(bloques1a3[[#This Row],[correcta]]=bloques1a3[[#This Row],[respuesta]],1,0)</f>
        <v>0</v>
      </c>
      <c r="M6272" s="1">
        <f>+IF(bloques1a3[[#This Row],[Sexo]]="F",1,0)</f>
        <v>0</v>
      </c>
    </row>
    <row r="6273" spans="1:13" x14ac:dyDescent="0.55000000000000004">
      <c r="A6273">
        <v>47</v>
      </c>
      <c r="B6273" s="1" t="s">
        <v>584</v>
      </c>
      <c r="C6273" s="1" t="s">
        <v>3</v>
      </c>
      <c r="D6273">
        <v>4</v>
      </c>
      <c r="E6273" s="1" t="s">
        <v>337</v>
      </c>
      <c r="F6273">
        <v>4</v>
      </c>
      <c r="G6273" s="1" t="s">
        <v>376</v>
      </c>
      <c r="H6273" s="1" t="s">
        <v>28</v>
      </c>
      <c r="I6273">
        <v>3</v>
      </c>
      <c r="J6273" s="1" t="str">
        <f>+VLOOKUP(bloques1a3[[#This Row],[respuesta]],respuestas.emociones[],2,0)</f>
        <v>enojo</v>
      </c>
      <c r="K6273" s="1">
        <f>+VLOOKUP(bloques1a3[[#This Row],[niño]],BD.niños[[Código]:[edad]],5,0)</f>
        <v>8</v>
      </c>
      <c r="L6273" s="1">
        <f>+IF(bloques1a3[[#This Row],[correcta]]=bloques1a3[[#This Row],[respuesta]],1,0)</f>
        <v>1</v>
      </c>
      <c r="M6273" s="1">
        <f>+IF(bloques1a3[[#This Row],[Sexo]]="F",1,0)</f>
        <v>0</v>
      </c>
    </row>
    <row r="6274" spans="1:13" x14ac:dyDescent="0.55000000000000004">
      <c r="A6274">
        <v>47</v>
      </c>
      <c r="B6274" s="1" t="s">
        <v>584</v>
      </c>
      <c r="C6274" s="1" t="s">
        <v>3</v>
      </c>
      <c r="D6274">
        <v>4</v>
      </c>
      <c r="E6274" s="1" t="s">
        <v>341</v>
      </c>
      <c r="F6274">
        <v>4</v>
      </c>
      <c r="G6274" s="1" t="s">
        <v>376</v>
      </c>
      <c r="H6274" s="1" t="s">
        <v>29</v>
      </c>
      <c r="I6274">
        <v>3</v>
      </c>
      <c r="J6274" s="1" t="str">
        <f>+VLOOKUP(bloques1a3[[#This Row],[respuesta]],respuestas.emociones[],2,0)</f>
        <v>enojo</v>
      </c>
      <c r="K6274" s="1">
        <f>+VLOOKUP(bloques1a3[[#This Row],[niño]],BD.niños[[Código]:[edad]],5,0)</f>
        <v>8</v>
      </c>
      <c r="L6274" s="1">
        <f>+IF(bloques1a3[[#This Row],[correcta]]=bloques1a3[[#This Row],[respuesta]],1,0)</f>
        <v>1</v>
      </c>
      <c r="M6274" s="1">
        <f>+IF(bloques1a3[[#This Row],[Sexo]]="F",1,0)</f>
        <v>1</v>
      </c>
    </row>
    <row r="6275" spans="1:13" x14ac:dyDescent="0.55000000000000004">
      <c r="A6275">
        <v>47</v>
      </c>
      <c r="B6275" s="1" t="s">
        <v>584</v>
      </c>
      <c r="C6275" s="1" t="s">
        <v>3</v>
      </c>
      <c r="D6275">
        <v>4</v>
      </c>
      <c r="E6275" s="1" t="s">
        <v>344</v>
      </c>
      <c r="F6275">
        <v>1</v>
      </c>
      <c r="G6275" s="1" t="s">
        <v>375</v>
      </c>
      <c r="H6275" s="1" t="s">
        <v>29</v>
      </c>
      <c r="I6275">
        <v>3</v>
      </c>
      <c r="J6275" s="1" t="str">
        <f>+VLOOKUP(bloques1a3[[#This Row],[respuesta]],respuestas.emociones[],2,0)</f>
        <v>neutra</v>
      </c>
      <c r="K6275" s="1">
        <f>+VLOOKUP(bloques1a3[[#This Row],[niño]],BD.niños[[Código]:[edad]],5,0)</f>
        <v>6</v>
      </c>
      <c r="L6275" s="1">
        <f>+IF(bloques1a3[[#This Row],[correcta]]=bloques1a3[[#This Row],[respuesta]],1,0)</f>
        <v>0</v>
      </c>
      <c r="M6275" s="1">
        <f>+IF(bloques1a3[[#This Row],[Sexo]]="F",1,0)</f>
        <v>1</v>
      </c>
    </row>
    <row r="6276" spans="1:13" x14ac:dyDescent="0.55000000000000004">
      <c r="A6276">
        <v>47</v>
      </c>
      <c r="B6276" s="1" t="s">
        <v>584</v>
      </c>
      <c r="C6276" s="1" t="s">
        <v>3</v>
      </c>
      <c r="D6276">
        <v>4</v>
      </c>
      <c r="E6276" s="1" t="s">
        <v>348</v>
      </c>
      <c r="F6276">
        <v>4</v>
      </c>
      <c r="G6276" s="1" t="s">
        <v>375</v>
      </c>
      <c r="H6276" s="1" t="s">
        <v>28</v>
      </c>
      <c r="I6276">
        <v>3</v>
      </c>
      <c r="J6276" s="1" t="str">
        <f>+VLOOKUP(bloques1a3[[#This Row],[respuesta]],respuestas.emociones[],2,0)</f>
        <v>enojo</v>
      </c>
      <c r="K6276" s="1">
        <f>+VLOOKUP(bloques1a3[[#This Row],[niño]],BD.niños[[Código]:[edad]],5,0)</f>
        <v>6</v>
      </c>
      <c r="L6276" s="1">
        <f>+IF(bloques1a3[[#This Row],[correcta]]=bloques1a3[[#This Row],[respuesta]],1,0)</f>
        <v>1</v>
      </c>
      <c r="M6276" s="1">
        <f>+IF(bloques1a3[[#This Row],[Sexo]]="F",1,0)</f>
        <v>0</v>
      </c>
    </row>
    <row r="6277" spans="1:13" x14ac:dyDescent="0.55000000000000004">
      <c r="A6277">
        <v>48</v>
      </c>
      <c r="B6277" s="1" t="s">
        <v>585</v>
      </c>
      <c r="C6277" s="1" t="s">
        <v>5</v>
      </c>
      <c r="D6277">
        <v>6</v>
      </c>
      <c r="E6277" s="1" t="s">
        <v>89</v>
      </c>
      <c r="F6277">
        <v>6</v>
      </c>
      <c r="G6277" s="1" t="s">
        <v>377</v>
      </c>
      <c r="H6277" s="1" t="s">
        <v>29</v>
      </c>
      <c r="I6277">
        <v>3</v>
      </c>
      <c r="J6277" s="1" t="str">
        <f>+VLOOKUP(bloques1a3[[#This Row],[respuesta]],respuestas.emociones[],2,0)</f>
        <v>sorpresa</v>
      </c>
      <c r="K6277" s="1">
        <f>+VLOOKUP(bloques1a3[[#This Row],[niño]],BD.niños[[Código]:[edad]],5,0)</f>
        <v>10</v>
      </c>
      <c r="L6277" s="1">
        <f>+IF(bloques1a3[[#This Row],[correcta]]=bloques1a3[[#This Row],[respuesta]],1,0)</f>
        <v>1</v>
      </c>
      <c r="M6277" s="1">
        <f>+IF(bloques1a3[[#This Row],[Sexo]]="F",1,0)</f>
        <v>1</v>
      </c>
    </row>
    <row r="6278" spans="1:13" x14ac:dyDescent="0.55000000000000004">
      <c r="A6278">
        <v>48</v>
      </c>
      <c r="B6278" s="1" t="s">
        <v>585</v>
      </c>
      <c r="C6278" s="1" t="s">
        <v>5</v>
      </c>
      <c r="D6278">
        <v>6</v>
      </c>
      <c r="E6278" s="1" t="s">
        <v>93</v>
      </c>
      <c r="F6278">
        <v>6</v>
      </c>
      <c r="G6278" s="1" t="s">
        <v>377</v>
      </c>
      <c r="H6278" s="1" t="s">
        <v>29</v>
      </c>
      <c r="I6278">
        <v>3</v>
      </c>
      <c r="J6278" s="1" t="str">
        <f>+VLOOKUP(bloques1a3[[#This Row],[respuesta]],respuestas.emociones[],2,0)</f>
        <v>sorpresa</v>
      </c>
      <c r="K6278" s="1">
        <f>+VLOOKUP(bloques1a3[[#This Row],[niño]],BD.niños[[Código]:[edad]],5,0)</f>
        <v>10</v>
      </c>
      <c r="L6278" s="1">
        <f>+IF(bloques1a3[[#This Row],[correcta]]=bloques1a3[[#This Row],[respuesta]],1,0)</f>
        <v>1</v>
      </c>
      <c r="M6278" s="1">
        <f>+IF(bloques1a3[[#This Row],[Sexo]]="F",1,0)</f>
        <v>1</v>
      </c>
    </row>
    <row r="6279" spans="1:13" x14ac:dyDescent="0.55000000000000004">
      <c r="A6279">
        <v>48</v>
      </c>
      <c r="B6279" s="1" t="s">
        <v>585</v>
      </c>
      <c r="C6279" s="1" t="s">
        <v>5</v>
      </c>
      <c r="D6279">
        <v>6</v>
      </c>
      <c r="E6279" s="1" t="s">
        <v>97</v>
      </c>
      <c r="F6279">
        <v>6</v>
      </c>
      <c r="G6279" s="1" t="s">
        <v>377</v>
      </c>
      <c r="H6279" s="1" t="s">
        <v>29</v>
      </c>
      <c r="I6279">
        <v>3</v>
      </c>
      <c r="J6279" s="1" t="str">
        <f>+VLOOKUP(bloques1a3[[#This Row],[respuesta]],respuestas.emociones[],2,0)</f>
        <v>sorpresa</v>
      </c>
      <c r="K6279" s="1">
        <f>+VLOOKUP(bloques1a3[[#This Row],[niño]],BD.niños[[Código]:[edad]],5,0)</f>
        <v>10</v>
      </c>
      <c r="L6279" s="1">
        <f>+IF(bloques1a3[[#This Row],[correcta]]=bloques1a3[[#This Row],[respuesta]],1,0)</f>
        <v>1</v>
      </c>
      <c r="M6279" s="1">
        <f>+IF(bloques1a3[[#This Row],[Sexo]]="F",1,0)</f>
        <v>1</v>
      </c>
    </row>
    <row r="6280" spans="1:13" x14ac:dyDescent="0.55000000000000004">
      <c r="A6280">
        <v>48</v>
      </c>
      <c r="B6280" s="1" t="s">
        <v>585</v>
      </c>
      <c r="C6280" s="1" t="s">
        <v>5</v>
      </c>
      <c r="D6280">
        <v>6</v>
      </c>
      <c r="E6280" s="1" t="s">
        <v>101</v>
      </c>
      <c r="F6280">
        <v>6</v>
      </c>
      <c r="G6280" s="1" t="s">
        <v>377</v>
      </c>
      <c r="H6280" s="1" t="s">
        <v>29</v>
      </c>
      <c r="I6280">
        <v>3</v>
      </c>
      <c r="J6280" s="1" t="str">
        <f>+VLOOKUP(bloques1a3[[#This Row],[respuesta]],respuestas.emociones[],2,0)</f>
        <v>sorpresa</v>
      </c>
      <c r="K6280" s="1">
        <f>+VLOOKUP(bloques1a3[[#This Row],[niño]],BD.niños[[Código]:[edad]],5,0)</f>
        <v>10</v>
      </c>
      <c r="L6280" s="1">
        <f>+IF(bloques1a3[[#This Row],[correcta]]=bloques1a3[[#This Row],[respuesta]],1,0)</f>
        <v>1</v>
      </c>
      <c r="M6280" s="1">
        <f>+IF(bloques1a3[[#This Row],[Sexo]]="F",1,0)</f>
        <v>1</v>
      </c>
    </row>
    <row r="6281" spans="1:13" x14ac:dyDescent="0.55000000000000004">
      <c r="A6281">
        <v>48</v>
      </c>
      <c r="B6281" s="1" t="s">
        <v>585</v>
      </c>
      <c r="C6281" s="1" t="s">
        <v>5</v>
      </c>
      <c r="D6281">
        <v>6</v>
      </c>
      <c r="E6281" s="1" t="s">
        <v>150</v>
      </c>
      <c r="F6281">
        <v>6</v>
      </c>
      <c r="G6281" s="1" t="s">
        <v>375</v>
      </c>
      <c r="H6281" s="1" t="s">
        <v>29</v>
      </c>
      <c r="I6281">
        <v>3</v>
      </c>
      <c r="J6281" s="1" t="str">
        <f>+VLOOKUP(bloques1a3[[#This Row],[respuesta]],respuestas.emociones[],2,0)</f>
        <v>sorpresa</v>
      </c>
      <c r="K6281" s="1">
        <f>+VLOOKUP(bloques1a3[[#This Row],[niño]],BD.niños[[Código]:[edad]],5,0)</f>
        <v>6</v>
      </c>
      <c r="L6281" s="1">
        <f>+IF(bloques1a3[[#This Row],[correcta]]=bloques1a3[[#This Row],[respuesta]],1,0)</f>
        <v>1</v>
      </c>
      <c r="M6281" s="1">
        <f>+IF(bloques1a3[[#This Row],[Sexo]]="F",1,0)</f>
        <v>1</v>
      </c>
    </row>
    <row r="6282" spans="1:13" x14ac:dyDescent="0.55000000000000004">
      <c r="A6282">
        <v>48</v>
      </c>
      <c r="B6282" s="1" t="s">
        <v>585</v>
      </c>
      <c r="C6282" s="1" t="s">
        <v>5</v>
      </c>
      <c r="D6282">
        <v>6</v>
      </c>
      <c r="E6282" s="1" t="s">
        <v>153</v>
      </c>
      <c r="F6282">
        <v>6</v>
      </c>
      <c r="G6282" s="1" t="s">
        <v>376</v>
      </c>
      <c r="H6282" s="1" t="s">
        <v>28</v>
      </c>
      <c r="I6282">
        <v>3</v>
      </c>
      <c r="J6282" s="1" t="str">
        <f>+VLOOKUP(bloques1a3[[#This Row],[respuesta]],respuestas.emociones[],2,0)</f>
        <v>sorpresa</v>
      </c>
      <c r="K6282" s="1">
        <f>+VLOOKUP(bloques1a3[[#This Row],[niño]],BD.niños[[Código]:[edad]],5,0)</f>
        <v>7</v>
      </c>
      <c r="L6282" s="1">
        <f>+IF(bloques1a3[[#This Row],[correcta]]=bloques1a3[[#This Row],[respuesta]],1,0)</f>
        <v>1</v>
      </c>
      <c r="M6282" s="1">
        <f>+IF(bloques1a3[[#This Row],[Sexo]]="F",1,0)</f>
        <v>0</v>
      </c>
    </row>
    <row r="6283" spans="1:13" x14ac:dyDescent="0.55000000000000004">
      <c r="A6283">
        <v>48</v>
      </c>
      <c r="B6283" s="1" t="s">
        <v>585</v>
      </c>
      <c r="C6283" s="1" t="s">
        <v>5</v>
      </c>
      <c r="D6283">
        <v>6</v>
      </c>
      <c r="E6283" s="1" t="s">
        <v>157</v>
      </c>
      <c r="F6283">
        <v>6</v>
      </c>
      <c r="G6283" s="1" t="s">
        <v>376</v>
      </c>
      <c r="H6283" s="1" t="s">
        <v>28</v>
      </c>
      <c r="I6283">
        <v>3</v>
      </c>
      <c r="J6283" s="1" t="str">
        <f>+VLOOKUP(bloques1a3[[#This Row],[respuesta]],respuestas.emociones[],2,0)</f>
        <v>sorpresa</v>
      </c>
      <c r="K6283" s="1">
        <f>+VLOOKUP(bloques1a3[[#This Row],[niño]],BD.niños[[Código]:[edad]],5,0)</f>
        <v>7</v>
      </c>
      <c r="L6283" s="1">
        <f>+IF(bloques1a3[[#This Row],[correcta]]=bloques1a3[[#This Row],[respuesta]],1,0)</f>
        <v>1</v>
      </c>
      <c r="M6283" s="1">
        <f>+IF(bloques1a3[[#This Row],[Sexo]]="F",1,0)</f>
        <v>0</v>
      </c>
    </row>
    <row r="6284" spans="1:13" x14ac:dyDescent="0.55000000000000004">
      <c r="A6284">
        <v>48</v>
      </c>
      <c r="B6284" s="1" t="s">
        <v>585</v>
      </c>
      <c r="C6284" s="1" t="s">
        <v>5</v>
      </c>
      <c r="D6284">
        <v>6</v>
      </c>
      <c r="E6284" s="1" t="s">
        <v>164</v>
      </c>
      <c r="F6284">
        <v>6</v>
      </c>
      <c r="G6284" s="1" t="s">
        <v>375</v>
      </c>
      <c r="H6284" s="1" t="s">
        <v>28</v>
      </c>
      <c r="I6284">
        <v>3</v>
      </c>
      <c r="J6284" s="1" t="str">
        <f>+VLOOKUP(bloques1a3[[#This Row],[respuesta]],respuestas.emociones[],2,0)</f>
        <v>sorpresa</v>
      </c>
      <c r="K6284" s="1">
        <f>+VLOOKUP(bloques1a3[[#This Row],[niño]],BD.niños[[Código]:[edad]],5,0)</f>
        <v>6</v>
      </c>
      <c r="L6284" s="1">
        <f>+IF(bloques1a3[[#This Row],[correcta]]=bloques1a3[[#This Row],[respuesta]],1,0)</f>
        <v>1</v>
      </c>
      <c r="M6284" s="1">
        <f>+IF(bloques1a3[[#This Row],[Sexo]]="F",1,0)</f>
        <v>0</v>
      </c>
    </row>
    <row r="6285" spans="1:13" x14ac:dyDescent="0.55000000000000004">
      <c r="A6285">
        <v>48</v>
      </c>
      <c r="B6285" s="1" t="s">
        <v>585</v>
      </c>
      <c r="C6285" s="1" t="s">
        <v>5</v>
      </c>
      <c r="D6285">
        <v>6</v>
      </c>
      <c r="E6285" s="1" t="s">
        <v>165</v>
      </c>
      <c r="F6285">
        <v>6</v>
      </c>
      <c r="G6285" s="1" t="s">
        <v>375</v>
      </c>
      <c r="H6285" s="1" t="s">
        <v>28</v>
      </c>
      <c r="I6285">
        <v>3</v>
      </c>
      <c r="J6285" s="1" t="str">
        <f>+VLOOKUP(bloques1a3[[#This Row],[respuesta]],respuestas.emociones[],2,0)</f>
        <v>sorpresa</v>
      </c>
      <c r="K6285" s="1">
        <f>+VLOOKUP(bloques1a3[[#This Row],[niño]],BD.niños[[Código]:[edad]],5,0)</f>
        <v>5</v>
      </c>
      <c r="L6285" s="1">
        <f>+IF(bloques1a3[[#This Row],[correcta]]=bloques1a3[[#This Row],[respuesta]],1,0)</f>
        <v>1</v>
      </c>
      <c r="M6285" s="1">
        <f>+IF(bloques1a3[[#This Row],[Sexo]]="F",1,0)</f>
        <v>0</v>
      </c>
    </row>
    <row r="6286" spans="1:13" x14ac:dyDescent="0.55000000000000004">
      <c r="A6286">
        <v>48</v>
      </c>
      <c r="B6286" s="1" t="s">
        <v>585</v>
      </c>
      <c r="C6286" s="1" t="s">
        <v>5</v>
      </c>
      <c r="D6286">
        <v>6</v>
      </c>
      <c r="E6286" s="1" t="s">
        <v>168</v>
      </c>
      <c r="F6286">
        <v>6</v>
      </c>
      <c r="G6286" s="1" t="s">
        <v>376</v>
      </c>
      <c r="H6286" s="1" t="s">
        <v>29</v>
      </c>
      <c r="I6286">
        <v>3</v>
      </c>
      <c r="J6286" s="1" t="str">
        <f>+VLOOKUP(bloques1a3[[#This Row],[respuesta]],respuestas.emociones[],2,0)</f>
        <v>sorpresa</v>
      </c>
      <c r="K6286" s="1">
        <f>+VLOOKUP(bloques1a3[[#This Row],[niño]],BD.niños[[Código]:[edad]],5,0)</f>
        <v>7</v>
      </c>
      <c r="L6286" s="1">
        <f>+IF(bloques1a3[[#This Row],[correcta]]=bloques1a3[[#This Row],[respuesta]],1,0)</f>
        <v>1</v>
      </c>
      <c r="M6286" s="1">
        <f>+IF(bloques1a3[[#This Row],[Sexo]]="F",1,0)</f>
        <v>1</v>
      </c>
    </row>
    <row r="6287" spans="1:13" x14ac:dyDescent="0.55000000000000004">
      <c r="A6287">
        <v>48</v>
      </c>
      <c r="B6287" s="1" t="s">
        <v>585</v>
      </c>
      <c r="C6287" s="1" t="s">
        <v>5</v>
      </c>
      <c r="D6287">
        <v>6</v>
      </c>
      <c r="E6287" s="1" t="s">
        <v>172</v>
      </c>
      <c r="F6287">
        <v>6</v>
      </c>
      <c r="G6287" s="1" t="s">
        <v>376</v>
      </c>
      <c r="H6287" s="1" t="s">
        <v>29</v>
      </c>
      <c r="I6287">
        <v>3</v>
      </c>
      <c r="J6287" s="1" t="str">
        <f>+VLOOKUP(bloques1a3[[#This Row],[respuesta]],respuestas.emociones[],2,0)</f>
        <v>sorpresa</v>
      </c>
      <c r="K6287" s="1">
        <f>+VLOOKUP(bloques1a3[[#This Row],[niño]],BD.niños[[Código]:[edad]],5,0)</f>
        <v>8</v>
      </c>
      <c r="L6287" s="1">
        <f>+IF(bloques1a3[[#This Row],[correcta]]=bloques1a3[[#This Row],[respuesta]],1,0)</f>
        <v>1</v>
      </c>
      <c r="M6287" s="1">
        <f>+IF(bloques1a3[[#This Row],[Sexo]]="F",1,0)</f>
        <v>1</v>
      </c>
    </row>
    <row r="6288" spans="1:13" x14ac:dyDescent="0.55000000000000004">
      <c r="A6288">
        <v>48</v>
      </c>
      <c r="B6288" s="1" t="s">
        <v>585</v>
      </c>
      <c r="C6288" s="1" t="s">
        <v>5</v>
      </c>
      <c r="D6288">
        <v>6</v>
      </c>
      <c r="E6288" s="1" t="s">
        <v>176</v>
      </c>
      <c r="F6288">
        <v>6</v>
      </c>
      <c r="G6288" s="1" t="s">
        <v>375</v>
      </c>
      <c r="H6288" s="1" t="s">
        <v>29</v>
      </c>
      <c r="I6288">
        <v>3</v>
      </c>
      <c r="J6288" s="1" t="str">
        <f>+VLOOKUP(bloques1a3[[#This Row],[respuesta]],respuestas.emociones[],2,0)</f>
        <v>sorpresa</v>
      </c>
      <c r="K6288" s="1">
        <f>+VLOOKUP(bloques1a3[[#This Row],[niño]],BD.niños[[Código]:[edad]],5,0)</f>
        <v>5</v>
      </c>
      <c r="L6288" s="1">
        <f>+IF(bloques1a3[[#This Row],[correcta]]=bloques1a3[[#This Row],[respuesta]],1,0)</f>
        <v>1</v>
      </c>
      <c r="M6288" s="1">
        <f>+IF(bloques1a3[[#This Row],[Sexo]]="F",1,0)</f>
        <v>1</v>
      </c>
    </row>
    <row r="6289" spans="1:13" x14ac:dyDescent="0.55000000000000004">
      <c r="A6289">
        <v>48</v>
      </c>
      <c r="B6289" s="1" t="s">
        <v>585</v>
      </c>
      <c r="C6289" s="1" t="s">
        <v>5</v>
      </c>
      <c r="D6289">
        <v>6</v>
      </c>
      <c r="E6289" s="1" t="s">
        <v>180</v>
      </c>
      <c r="F6289">
        <v>6</v>
      </c>
      <c r="G6289" s="1" t="s">
        <v>376</v>
      </c>
      <c r="H6289" s="1" t="s">
        <v>29</v>
      </c>
      <c r="I6289">
        <v>3</v>
      </c>
      <c r="J6289" s="1" t="str">
        <f>+VLOOKUP(bloques1a3[[#This Row],[respuesta]],respuestas.emociones[],2,0)</f>
        <v>sorpresa</v>
      </c>
      <c r="K6289" s="1">
        <f>+VLOOKUP(bloques1a3[[#This Row],[niño]],BD.niños[[Código]:[edad]],5,0)</f>
        <v>8</v>
      </c>
      <c r="L6289" s="1">
        <f>+IF(bloques1a3[[#This Row],[correcta]]=bloques1a3[[#This Row],[respuesta]],1,0)</f>
        <v>1</v>
      </c>
      <c r="M6289" s="1">
        <f>+IF(bloques1a3[[#This Row],[Sexo]]="F",1,0)</f>
        <v>1</v>
      </c>
    </row>
    <row r="6290" spans="1:13" x14ac:dyDescent="0.55000000000000004">
      <c r="A6290">
        <v>48</v>
      </c>
      <c r="B6290" s="1" t="s">
        <v>585</v>
      </c>
      <c r="C6290" s="1" t="s">
        <v>5</v>
      </c>
      <c r="D6290">
        <v>6</v>
      </c>
      <c r="E6290" s="1" t="s">
        <v>234</v>
      </c>
      <c r="F6290">
        <v>6</v>
      </c>
      <c r="G6290" s="1" t="s">
        <v>377</v>
      </c>
      <c r="H6290" s="1" t="s">
        <v>28</v>
      </c>
      <c r="I6290">
        <v>3</v>
      </c>
      <c r="J6290" s="1" t="str">
        <f>+VLOOKUP(bloques1a3[[#This Row],[respuesta]],respuestas.emociones[],2,0)</f>
        <v>sorpresa</v>
      </c>
      <c r="K6290" s="1">
        <f>+VLOOKUP(bloques1a3[[#This Row],[niño]],BD.niños[[Código]:[edad]],5,0)</f>
        <v>10</v>
      </c>
      <c r="L6290" s="1">
        <f>+IF(bloques1a3[[#This Row],[correcta]]=bloques1a3[[#This Row],[respuesta]],1,0)</f>
        <v>1</v>
      </c>
      <c r="M6290" s="1">
        <f>+IF(bloques1a3[[#This Row],[Sexo]]="F",1,0)</f>
        <v>0</v>
      </c>
    </row>
    <row r="6291" spans="1:13" x14ac:dyDescent="0.55000000000000004">
      <c r="A6291">
        <v>48</v>
      </c>
      <c r="B6291" s="1" t="s">
        <v>585</v>
      </c>
      <c r="C6291" s="1" t="s">
        <v>5</v>
      </c>
      <c r="D6291">
        <v>6</v>
      </c>
      <c r="E6291" s="1" t="s">
        <v>238</v>
      </c>
      <c r="F6291">
        <v>6</v>
      </c>
      <c r="G6291" s="1" t="s">
        <v>377</v>
      </c>
      <c r="H6291" s="1" t="s">
        <v>28</v>
      </c>
      <c r="I6291">
        <v>3</v>
      </c>
      <c r="J6291" s="1" t="str">
        <f>+VLOOKUP(bloques1a3[[#This Row],[respuesta]],respuestas.emociones[],2,0)</f>
        <v>sorpresa</v>
      </c>
      <c r="K6291" s="1">
        <f>+VLOOKUP(bloques1a3[[#This Row],[niño]],BD.niños[[Código]:[edad]],5,0)</f>
        <v>10</v>
      </c>
      <c r="L6291" s="1">
        <f>+IF(bloques1a3[[#This Row],[correcta]]=bloques1a3[[#This Row],[respuesta]],1,0)</f>
        <v>1</v>
      </c>
      <c r="M6291" s="1">
        <f>+IF(bloques1a3[[#This Row],[Sexo]]="F",1,0)</f>
        <v>0</v>
      </c>
    </row>
    <row r="6292" spans="1:13" x14ac:dyDescent="0.55000000000000004">
      <c r="A6292">
        <v>48</v>
      </c>
      <c r="B6292" s="1" t="s">
        <v>585</v>
      </c>
      <c r="C6292" s="1" t="s">
        <v>5</v>
      </c>
      <c r="D6292">
        <v>6</v>
      </c>
      <c r="E6292" s="1" t="s">
        <v>241</v>
      </c>
      <c r="F6292">
        <v>6</v>
      </c>
      <c r="G6292" s="1" t="s">
        <v>377</v>
      </c>
      <c r="H6292" s="1" t="s">
        <v>29</v>
      </c>
      <c r="I6292">
        <v>3</v>
      </c>
      <c r="J6292" s="1" t="str">
        <f>+VLOOKUP(bloques1a3[[#This Row],[respuesta]],respuestas.emociones[],2,0)</f>
        <v>sorpresa</v>
      </c>
      <c r="K6292" s="1">
        <f>+VLOOKUP(bloques1a3[[#This Row],[niño]],BD.niños[[Código]:[edad]],5,0)</f>
        <v>10</v>
      </c>
      <c r="L6292" s="1">
        <f>+IF(bloques1a3[[#This Row],[correcta]]=bloques1a3[[#This Row],[respuesta]],1,0)</f>
        <v>1</v>
      </c>
      <c r="M6292" s="1">
        <f>+IF(bloques1a3[[#This Row],[Sexo]]="F",1,0)</f>
        <v>1</v>
      </c>
    </row>
    <row r="6293" spans="1:13" x14ac:dyDescent="0.55000000000000004">
      <c r="A6293">
        <v>48</v>
      </c>
      <c r="B6293" s="1" t="s">
        <v>585</v>
      </c>
      <c r="C6293" s="1" t="s">
        <v>5</v>
      </c>
      <c r="D6293">
        <v>6</v>
      </c>
      <c r="E6293" s="1" t="s">
        <v>245</v>
      </c>
      <c r="F6293">
        <v>6</v>
      </c>
      <c r="G6293" s="1" t="s">
        <v>376</v>
      </c>
      <c r="H6293" s="1" t="s">
        <v>28</v>
      </c>
      <c r="I6293">
        <v>3</v>
      </c>
      <c r="J6293" s="1" t="str">
        <f>+VLOOKUP(bloques1a3[[#This Row],[respuesta]],respuestas.emociones[],2,0)</f>
        <v>sorpresa</v>
      </c>
      <c r="K6293" s="1">
        <f>+VLOOKUP(bloques1a3[[#This Row],[niño]],BD.niños[[Código]:[edad]],5,0)</f>
        <v>8</v>
      </c>
      <c r="L6293" s="1">
        <f>+IF(bloques1a3[[#This Row],[correcta]]=bloques1a3[[#This Row],[respuesta]],1,0)</f>
        <v>1</v>
      </c>
      <c r="M6293" s="1">
        <f>+IF(bloques1a3[[#This Row],[Sexo]]="F",1,0)</f>
        <v>0</v>
      </c>
    </row>
    <row r="6294" spans="1:13" x14ac:dyDescent="0.55000000000000004">
      <c r="A6294">
        <v>48</v>
      </c>
      <c r="B6294" s="1" t="s">
        <v>585</v>
      </c>
      <c r="C6294" s="1" t="s">
        <v>5</v>
      </c>
      <c r="D6294">
        <v>6</v>
      </c>
      <c r="E6294" s="1" t="s">
        <v>249</v>
      </c>
      <c r="F6294">
        <v>6</v>
      </c>
      <c r="G6294" s="1" t="s">
        <v>375</v>
      </c>
      <c r="H6294" s="1" t="s">
        <v>28</v>
      </c>
      <c r="I6294">
        <v>3</v>
      </c>
      <c r="J6294" s="1" t="str">
        <f>+VLOOKUP(bloques1a3[[#This Row],[respuesta]],respuestas.emociones[],2,0)</f>
        <v>sorpresa</v>
      </c>
      <c r="K6294" s="1">
        <f>+VLOOKUP(bloques1a3[[#This Row],[niño]],BD.niños[[Código]:[edad]],5,0)</f>
        <v>6</v>
      </c>
      <c r="L6294" s="1">
        <f>+IF(bloques1a3[[#This Row],[correcta]]=bloques1a3[[#This Row],[respuesta]],1,0)</f>
        <v>1</v>
      </c>
      <c r="M6294" s="1">
        <f>+IF(bloques1a3[[#This Row],[Sexo]]="F",1,0)</f>
        <v>0</v>
      </c>
    </row>
    <row r="6295" spans="1:13" x14ac:dyDescent="0.55000000000000004">
      <c r="A6295">
        <v>48</v>
      </c>
      <c r="B6295" s="1" t="s">
        <v>585</v>
      </c>
      <c r="C6295" s="1" t="s">
        <v>5</v>
      </c>
      <c r="D6295">
        <v>6</v>
      </c>
      <c r="E6295" s="1" t="s">
        <v>253</v>
      </c>
      <c r="F6295">
        <v>6</v>
      </c>
      <c r="G6295" s="1" t="s">
        <v>376</v>
      </c>
      <c r="H6295" s="1" t="s">
        <v>28</v>
      </c>
      <c r="I6295">
        <v>3</v>
      </c>
      <c r="J6295" s="1" t="str">
        <f>+VLOOKUP(bloques1a3[[#This Row],[respuesta]],respuestas.emociones[],2,0)</f>
        <v>sorpresa</v>
      </c>
      <c r="K6295" s="1">
        <f>+VLOOKUP(bloques1a3[[#This Row],[niño]],BD.niños[[Código]:[edad]],5,0)</f>
        <v>7</v>
      </c>
      <c r="L6295" s="1">
        <f>+IF(bloques1a3[[#This Row],[correcta]]=bloques1a3[[#This Row],[respuesta]],1,0)</f>
        <v>1</v>
      </c>
      <c r="M6295" s="1">
        <f>+IF(bloques1a3[[#This Row],[Sexo]]="F",1,0)</f>
        <v>0</v>
      </c>
    </row>
    <row r="6296" spans="1:13" x14ac:dyDescent="0.55000000000000004">
      <c r="A6296">
        <v>48</v>
      </c>
      <c r="B6296" s="1" t="s">
        <v>585</v>
      </c>
      <c r="C6296" s="1" t="s">
        <v>5</v>
      </c>
      <c r="D6296">
        <v>6</v>
      </c>
      <c r="E6296" s="1" t="s">
        <v>257</v>
      </c>
      <c r="F6296">
        <v>6</v>
      </c>
      <c r="G6296" s="1" t="s">
        <v>376</v>
      </c>
      <c r="H6296" s="1" t="s">
        <v>28</v>
      </c>
      <c r="I6296">
        <v>3</v>
      </c>
      <c r="J6296" s="1" t="str">
        <f>+VLOOKUP(bloques1a3[[#This Row],[respuesta]],respuestas.emociones[],2,0)</f>
        <v>sorpresa</v>
      </c>
      <c r="K6296" s="1">
        <f>+VLOOKUP(bloques1a3[[#This Row],[niño]],BD.niños[[Código]:[edad]],5,0)</f>
        <v>8</v>
      </c>
      <c r="L6296" s="1">
        <f>+IF(bloques1a3[[#This Row],[correcta]]=bloques1a3[[#This Row],[respuesta]],1,0)</f>
        <v>1</v>
      </c>
      <c r="M6296" s="1">
        <f>+IF(bloques1a3[[#This Row],[Sexo]]="F",1,0)</f>
        <v>0</v>
      </c>
    </row>
    <row r="6297" spans="1:13" x14ac:dyDescent="0.55000000000000004">
      <c r="A6297">
        <v>48</v>
      </c>
      <c r="B6297" s="1" t="s">
        <v>585</v>
      </c>
      <c r="C6297" s="1" t="s">
        <v>5</v>
      </c>
      <c r="D6297">
        <v>6</v>
      </c>
      <c r="E6297" s="1" t="s">
        <v>299</v>
      </c>
      <c r="F6297">
        <v>6</v>
      </c>
      <c r="G6297" s="1" t="s">
        <v>376</v>
      </c>
      <c r="H6297" s="1" t="s">
        <v>28</v>
      </c>
      <c r="I6297">
        <v>3</v>
      </c>
      <c r="J6297" s="1" t="str">
        <f>+VLOOKUP(bloques1a3[[#This Row],[respuesta]],respuestas.emociones[],2,0)</f>
        <v>sorpresa</v>
      </c>
      <c r="K6297" s="1">
        <f>+VLOOKUP(bloques1a3[[#This Row],[niño]],BD.niños[[Código]:[edad]],5,0)</f>
        <v>8</v>
      </c>
      <c r="L6297" s="1">
        <f>+IF(bloques1a3[[#This Row],[correcta]]=bloques1a3[[#This Row],[respuesta]],1,0)</f>
        <v>1</v>
      </c>
      <c r="M6297" s="1">
        <f>+IF(bloques1a3[[#This Row],[Sexo]]="F",1,0)</f>
        <v>0</v>
      </c>
    </row>
    <row r="6298" spans="1:13" x14ac:dyDescent="0.55000000000000004">
      <c r="A6298">
        <v>48</v>
      </c>
      <c r="B6298" s="1" t="s">
        <v>585</v>
      </c>
      <c r="C6298" s="1" t="s">
        <v>5</v>
      </c>
      <c r="D6298">
        <v>6</v>
      </c>
      <c r="E6298" s="1" t="s">
        <v>301</v>
      </c>
      <c r="F6298">
        <v>6</v>
      </c>
      <c r="G6298" s="1" t="s">
        <v>375</v>
      </c>
      <c r="H6298" s="1" t="s">
        <v>28</v>
      </c>
      <c r="I6298">
        <v>3</v>
      </c>
      <c r="J6298" s="1" t="str">
        <f>+VLOOKUP(bloques1a3[[#This Row],[respuesta]],respuestas.emociones[],2,0)</f>
        <v>sorpresa</v>
      </c>
      <c r="K6298" s="1">
        <f>+VLOOKUP(bloques1a3[[#This Row],[niño]],BD.niños[[Código]:[edad]],5,0)</f>
        <v>5</v>
      </c>
      <c r="L6298" s="1">
        <f>+IF(bloques1a3[[#This Row],[correcta]]=bloques1a3[[#This Row],[respuesta]],1,0)</f>
        <v>1</v>
      </c>
      <c r="M6298" s="1">
        <f>+IF(bloques1a3[[#This Row],[Sexo]]="F",1,0)</f>
        <v>0</v>
      </c>
    </row>
    <row r="6299" spans="1:13" x14ac:dyDescent="0.55000000000000004">
      <c r="A6299">
        <v>48</v>
      </c>
      <c r="B6299" s="1" t="s">
        <v>585</v>
      </c>
      <c r="C6299" s="1" t="s">
        <v>5</v>
      </c>
      <c r="D6299">
        <v>6</v>
      </c>
      <c r="E6299" s="1" t="s">
        <v>305</v>
      </c>
      <c r="F6299">
        <v>6</v>
      </c>
      <c r="G6299" s="1" t="s">
        <v>376</v>
      </c>
      <c r="H6299" s="1" t="s">
        <v>28</v>
      </c>
      <c r="I6299">
        <v>3</v>
      </c>
      <c r="J6299" s="1" t="str">
        <f>+VLOOKUP(bloques1a3[[#This Row],[respuesta]],respuestas.emociones[],2,0)</f>
        <v>sorpresa</v>
      </c>
      <c r="K6299" s="1">
        <f>+VLOOKUP(bloques1a3[[#This Row],[niño]],BD.niños[[Código]:[edad]],5,0)</f>
        <v>8</v>
      </c>
      <c r="L6299" s="1">
        <f>+IF(bloques1a3[[#This Row],[correcta]]=bloques1a3[[#This Row],[respuesta]],1,0)</f>
        <v>1</v>
      </c>
      <c r="M6299" s="1">
        <f>+IF(bloques1a3[[#This Row],[Sexo]]="F",1,0)</f>
        <v>0</v>
      </c>
    </row>
    <row r="6300" spans="1:13" x14ac:dyDescent="0.55000000000000004">
      <c r="A6300">
        <v>48</v>
      </c>
      <c r="B6300" s="1" t="s">
        <v>585</v>
      </c>
      <c r="C6300" s="1" t="s">
        <v>5</v>
      </c>
      <c r="D6300">
        <v>6</v>
      </c>
      <c r="E6300" s="1" t="s">
        <v>308</v>
      </c>
      <c r="F6300">
        <v>6</v>
      </c>
      <c r="G6300" s="1" t="s">
        <v>377</v>
      </c>
      <c r="H6300" s="1" t="s">
        <v>28</v>
      </c>
      <c r="I6300">
        <v>3</v>
      </c>
      <c r="J6300" s="1" t="str">
        <f>+VLOOKUP(bloques1a3[[#This Row],[respuesta]],respuestas.emociones[],2,0)</f>
        <v>sorpresa</v>
      </c>
      <c r="K6300" s="1">
        <f>+VLOOKUP(bloques1a3[[#This Row],[niño]],BD.niños[[Código]:[edad]],5,0)</f>
        <v>9</v>
      </c>
      <c r="L6300" s="1">
        <f>+IF(bloques1a3[[#This Row],[correcta]]=bloques1a3[[#This Row],[respuesta]],1,0)</f>
        <v>1</v>
      </c>
      <c r="M6300" s="1">
        <f>+IF(bloques1a3[[#This Row],[Sexo]]="F",1,0)</f>
        <v>0</v>
      </c>
    </row>
    <row r="6301" spans="1:13" x14ac:dyDescent="0.55000000000000004">
      <c r="A6301">
        <v>48</v>
      </c>
      <c r="B6301" s="1" t="s">
        <v>585</v>
      </c>
      <c r="C6301" s="1" t="s">
        <v>5</v>
      </c>
      <c r="D6301">
        <v>6</v>
      </c>
      <c r="E6301" s="1" t="s">
        <v>311</v>
      </c>
      <c r="F6301">
        <v>6</v>
      </c>
      <c r="G6301" s="1" t="s">
        <v>377</v>
      </c>
      <c r="H6301" s="1" t="s">
        <v>28</v>
      </c>
      <c r="I6301">
        <v>3</v>
      </c>
      <c r="J6301" s="1" t="str">
        <f>+VLOOKUP(bloques1a3[[#This Row],[respuesta]],respuestas.emociones[],2,0)</f>
        <v>sorpresa</v>
      </c>
      <c r="K6301" s="1">
        <f>+VLOOKUP(bloques1a3[[#This Row],[niño]],BD.niños[[Código]:[edad]],5,0)</f>
        <v>10</v>
      </c>
      <c r="L6301" s="1">
        <f>+IF(bloques1a3[[#This Row],[correcta]]=bloques1a3[[#This Row],[respuesta]],1,0)</f>
        <v>1</v>
      </c>
      <c r="M6301" s="1">
        <f>+IF(bloques1a3[[#This Row],[Sexo]]="F",1,0)</f>
        <v>0</v>
      </c>
    </row>
    <row r="6302" spans="1:13" x14ac:dyDescent="0.55000000000000004">
      <c r="A6302">
        <v>48</v>
      </c>
      <c r="B6302" s="1" t="s">
        <v>585</v>
      </c>
      <c r="C6302" s="1" t="s">
        <v>5</v>
      </c>
      <c r="D6302">
        <v>6</v>
      </c>
      <c r="E6302" s="1" t="s">
        <v>314</v>
      </c>
      <c r="F6302">
        <v>6</v>
      </c>
      <c r="G6302" s="1" t="s">
        <v>377</v>
      </c>
      <c r="H6302" s="1" t="s">
        <v>28</v>
      </c>
      <c r="I6302">
        <v>3</v>
      </c>
      <c r="J6302" s="1" t="str">
        <f>+VLOOKUP(bloques1a3[[#This Row],[respuesta]],respuestas.emociones[],2,0)</f>
        <v>sorpresa</v>
      </c>
      <c r="K6302" s="1">
        <f>+VLOOKUP(bloques1a3[[#This Row],[niño]],BD.niños[[Código]:[edad]],5,0)</f>
        <v>10</v>
      </c>
      <c r="L6302" s="1">
        <f>+IF(bloques1a3[[#This Row],[correcta]]=bloques1a3[[#This Row],[respuesta]],1,0)</f>
        <v>1</v>
      </c>
      <c r="M6302" s="1">
        <f>+IF(bloques1a3[[#This Row],[Sexo]]="F",1,0)</f>
        <v>0</v>
      </c>
    </row>
    <row r="6303" spans="1:13" x14ac:dyDescent="0.55000000000000004">
      <c r="A6303">
        <v>48</v>
      </c>
      <c r="B6303" s="1" t="s">
        <v>585</v>
      </c>
      <c r="C6303" s="1" t="s">
        <v>5</v>
      </c>
      <c r="D6303">
        <v>6</v>
      </c>
      <c r="E6303" s="1" t="s">
        <v>372</v>
      </c>
      <c r="F6303">
        <v>6</v>
      </c>
      <c r="G6303" s="1" t="s">
        <v>377</v>
      </c>
      <c r="H6303" s="1" t="s">
        <v>28</v>
      </c>
      <c r="I6303">
        <v>3</v>
      </c>
      <c r="J6303" s="1" t="str">
        <f>+VLOOKUP(bloques1a3[[#This Row],[respuesta]],respuestas.emociones[],2,0)</f>
        <v>sorpresa</v>
      </c>
      <c r="K6303" s="1">
        <f>+VLOOKUP(bloques1a3[[#This Row],[niño]],BD.niños[[Código]:[edad]],5,0)</f>
        <v>9</v>
      </c>
      <c r="L6303" s="1">
        <f>+IF(bloques1a3[[#This Row],[correcta]]=bloques1a3[[#This Row],[respuesta]],1,0)</f>
        <v>1</v>
      </c>
      <c r="M6303" s="1">
        <f>+IF(bloques1a3[[#This Row],[Sexo]]="F",1,0)</f>
        <v>0</v>
      </c>
    </row>
    <row r="6304" spans="1:13" x14ac:dyDescent="0.55000000000000004">
      <c r="A6304">
        <v>48</v>
      </c>
      <c r="B6304" s="1" t="s">
        <v>585</v>
      </c>
      <c r="C6304" s="1" t="s">
        <v>5</v>
      </c>
      <c r="D6304">
        <v>6</v>
      </c>
      <c r="E6304" s="1" t="s">
        <v>337</v>
      </c>
      <c r="F6304">
        <v>6</v>
      </c>
      <c r="G6304" s="1" t="s">
        <v>376</v>
      </c>
      <c r="H6304" s="1" t="s">
        <v>28</v>
      </c>
      <c r="I6304">
        <v>3</v>
      </c>
      <c r="J6304" s="1" t="str">
        <f>+VLOOKUP(bloques1a3[[#This Row],[respuesta]],respuestas.emociones[],2,0)</f>
        <v>sorpresa</v>
      </c>
      <c r="K6304" s="1">
        <f>+VLOOKUP(bloques1a3[[#This Row],[niño]],BD.niños[[Código]:[edad]],5,0)</f>
        <v>8</v>
      </c>
      <c r="L6304" s="1">
        <f>+IF(bloques1a3[[#This Row],[correcta]]=bloques1a3[[#This Row],[respuesta]],1,0)</f>
        <v>1</v>
      </c>
      <c r="M6304" s="1">
        <f>+IF(bloques1a3[[#This Row],[Sexo]]="F",1,0)</f>
        <v>0</v>
      </c>
    </row>
    <row r="6305" spans="1:13" x14ac:dyDescent="0.55000000000000004">
      <c r="A6305">
        <v>48</v>
      </c>
      <c r="B6305" s="1" t="s">
        <v>585</v>
      </c>
      <c r="C6305" s="1" t="s">
        <v>5</v>
      </c>
      <c r="D6305">
        <v>6</v>
      </c>
      <c r="E6305" s="1" t="s">
        <v>341</v>
      </c>
      <c r="F6305">
        <v>6</v>
      </c>
      <c r="G6305" s="1" t="s">
        <v>376</v>
      </c>
      <c r="H6305" s="1" t="s">
        <v>29</v>
      </c>
      <c r="I6305">
        <v>3</v>
      </c>
      <c r="J6305" s="1" t="str">
        <f>+VLOOKUP(bloques1a3[[#This Row],[respuesta]],respuestas.emociones[],2,0)</f>
        <v>sorpresa</v>
      </c>
      <c r="K6305" s="1">
        <f>+VLOOKUP(bloques1a3[[#This Row],[niño]],BD.niños[[Código]:[edad]],5,0)</f>
        <v>8</v>
      </c>
      <c r="L6305" s="1">
        <f>+IF(bloques1a3[[#This Row],[correcta]]=bloques1a3[[#This Row],[respuesta]],1,0)</f>
        <v>1</v>
      </c>
      <c r="M6305" s="1">
        <f>+IF(bloques1a3[[#This Row],[Sexo]]="F",1,0)</f>
        <v>1</v>
      </c>
    </row>
    <row r="6306" spans="1:13" x14ac:dyDescent="0.55000000000000004">
      <c r="A6306">
        <v>48</v>
      </c>
      <c r="B6306" s="1" t="s">
        <v>585</v>
      </c>
      <c r="C6306" s="1" t="s">
        <v>5</v>
      </c>
      <c r="D6306">
        <v>6</v>
      </c>
      <c r="E6306" s="1" t="s">
        <v>344</v>
      </c>
      <c r="F6306">
        <v>6</v>
      </c>
      <c r="G6306" s="1" t="s">
        <v>375</v>
      </c>
      <c r="H6306" s="1" t="s">
        <v>29</v>
      </c>
      <c r="I6306">
        <v>3</v>
      </c>
      <c r="J6306" s="1" t="str">
        <f>+VLOOKUP(bloques1a3[[#This Row],[respuesta]],respuestas.emociones[],2,0)</f>
        <v>sorpresa</v>
      </c>
      <c r="K6306" s="1">
        <f>+VLOOKUP(bloques1a3[[#This Row],[niño]],BD.niños[[Código]:[edad]],5,0)</f>
        <v>6</v>
      </c>
      <c r="L6306" s="1">
        <f>+IF(bloques1a3[[#This Row],[correcta]]=bloques1a3[[#This Row],[respuesta]],1,0)</f>
        <v>1</v>
      </c>
      <c r="M6306" s="1">
        <f>+IF(bloques1a3[[#This Row],[Sexo]]="F",1,0)</f>
        <v>1</v>
      </c>
    </row>
    <row r="6307" spans="1:13" x14ac:dyDescent="0.55000000000000004">
      <c r="A6307">
        <v>48</v>
      </c>
      <c r="B6307" s="1" t="s">
        <v>585</v>
      </c>
      <c r="C6307" s="1" t="s">
        <v>5</v>
      </c>
      <c r="D6307">
        <v>6</v>
      </c>
      <c r="E6307" s="1" t="s">
        <v>348</v>
      </c>
      <c r="F6307">
        <v>6</v>
      </c>
      <c r="G6307" s="1" t="s">
        <v>375</v>
      </c>
      <c r="H6307" s="1" t="s">
        <v>28</v>
      </c>
      <c r="I6307">
        <v>3</v>
      </c>
      <c r="J6307" s="1" t="str">
        <f>+VLOOKUP(bloques1a3[[#This Row],[respuesta]],respuestas.emociones[],2,0)</f>
        <v>sorpresa</v>
      </c>
      <c r="K6307" s="1">
        <f>+VLOOKUP(bloques1a3[[#This Row],[niño]],BD.niños[[Código]:[edad]],5,0)</f>
        <v>6</v>
      </c>
      <c r="L6307" s="1">
        <f>+IF(bloques1a3[[#This Row],[correcta]]=bloques1a3[[#This Row],[respuesta]],1,0)</f>
        <v>1</v>
      </c>
      <c r="M6307" s="1">
        <f>+IF(bloques1a3[[#This Row],[Sexo]]="F",1,0)</f>
        <v>0</v>
      </c>
    </row>
    <row r="6308" spans="1:13" x14ac:dyDescent="0.55000000000000004">
      <c r="A6308">
        <v>49</v>
      </c>
      <c r="B6308" s="1" t="s">
        <v>586</v>
      </c>
      <c r="C6308" s="1" t="s">
        <v>2</v>
      </c>
      <c r="D6308">
        <v>1</v>
      </c>
      <c r="E6308" s="1" t="s">
        <v>89</v>
      </c>
      <c r="F6308">
        <v>1</v>
      </c>
      <c r="G6308" s="1" t="s">
        <v>377</v>
      </c>
      <c r="H6308" s="1" t="s">
        <v>29</v>
      </c>
      <c r="I6308">
        <v>3</v>
      </c>
      <c r="J6308" s="1" t="str">
        <f>+VLOOKUP(bloques1a3[[#This Row],[respuesta]],respuestas.emociones[],2,0)</f>
        <v>neutra</v>
      </c>
      <c r="K6308" s="1">
        <f>+VLOOKUP(bloques1a3[[#This Row],[niño]],BD.niños[[Código]:[edad]],5,0)</f>
        <v>10</v>
      </c>
      <c r="L6308" s="1">
        <f>+IF(bloques1a3[[#This Row],[correcta]]=bloques1a3[[#This Row],[respuesta]],1,0)</f>
        <v>1</v>
      </c>
      <c r="M6308" s="1">
        <f>+IF(bloques1a3[[#This Row],[Sexo]]="F",1,0)</f>
        <v>1</v>
      </c>
    </row>
    <row r="6309" spans="1:13" x14ac:dyDescent="0.55000000000000004">
      <c r="A6309">
        <v>49</v>
      </c>
      <c r="B6309" s="1" t="s">
        <v>586</v>
      </c>
      <c r="C6309" s="1" t="s">
        <v>2</v>
      </c>
      <c r="D6309">
        <v>1</v>
      </c>
      <c r="E6309" s="1" t="s">
        <v>93</v>
      </c>
      <c r="F6309">
        <v>7</v>
      </c>
      <c r="G6309" s="1" t="s">
        <v>377</v>
      </c>
      <c r="H6309" s="1" t="s">
        <v>29</v>
      </c>
      <c r="I6309">
        <v>3</v>
      </c>
      <c r="J6309" s="1" t="str">
        <f>+VLOOKUP(bloques1a3[[#This Row],[respuesta]],respuestas.emociones[],2,0)</f>
        <v>asco</v>
      </c>
      <c r="K6309" s="1">
        <f>+VLOOKUP(bloques1a3[[#This Row],[niño]],BD.niños[[Código]:[edad]],5,0)</f>
        <v>10</v>
      </c>
      <c r="L6309" s="1">
        <f>+IF(bloques1a3[[#This Row],[correcta]]=bloques1a3[[#This Row],[respuesta]],1,0)</f>
        <v>0</v>
      </c>
      <c r="M6309" s="1">
        <f>+IF(bloques1a3[[#This Row],[Sexo]]="F",1,0)</f>
        <v>1</v>
      </c>
    </row>
    <row r="6310" spans="1:13" x14ac:dyDescent="0.55000000000000004">
      <c r="A6310">
        <v>49</v>
      </c>
      <c r="B6310" s="1" t="s">
        <v>586</v>
      </c>
      <c r="C6310" s="1" t="s">
        <v>2</v>
      </c>
      <c r="D6310">
        <v>1</v>
      </c>
      <c r="E6310" s="1" t="s">
        <v>97</v>
      </c>
      <c r="F6310">
        <v>1</v>
      </c>
      <c r="G6310" s="1" t="s">
        <v>377</v>
      </c>
      <c r="H6310" s="1" t="s">
        <v>29</v>
      </c>
      <c r="I6310">
        <v>3</v>
      </c>
      <c r="J6310" s="1" t="str">
        <f>+VLOOKUP(bloques1a3[[#This Row],[respuesta]],respuestas.emociones[],2,0)</f>
        <v>neutra</v>
      </c>
      <c r="K6310" s="1">
        <f>+VLOOKUP(bloques1a3[[#This Row],[niño]],BD.niños[[Código]:[edad]],5,0)</f>
        <v>10</v>
      </c>
      <c r="L6310" s="1">
        <f>+IF(bloques1a3[[#This Row],[correcta]]=bloques1a3[[#This Row],[respuesta]],1,0)</f>
        <v>1</v>
      </c>
      <c r="M6310" s="1">
        <f>+IF(bloques1a3[[#This Row],[Sexo]]="F",1,0)</f>
        <v>1</v>
      </c>
    </row>
    <row r="6311" spans="1:13" x14ac:dyDescent="0.55000000000000004">
      <c r="A6311">
        <v>49</v>
      </c>
      <c r="B6311" s="1" t="s">
        <v>586</v>
      </c>
      <c r="C6311" s="1" t="s">
        <v>2</v>
      </c>
      <c r="D6311">
        <v>1</v>
      </c>
      <c r="E6311" s="1" t="s">
        <v>101</v>
      </c>
      <c r="F6311">
        <v>1</v>
      </c>
      <c r="G6311" s="1" t="s">
        <v>377</v>
      </c>
      <c r="H6311" s="1" t="s">
        <v>29</v>
      </c>
      <c r="I6311">
        <v>3</v>
      </c>
      <c r="J6311" s="1" t="str">
        <f>+VLOOKUP(bloques1a3[[#This Row],[respuesta]],respuestas.emociones[],2,0)</f>
        <v>neutra</v>
      </c>
      <c r="K6311" s="1">
        <f>+VLOOKUP(bloques1a3[[#This Row],[niño]],BD.niños[[Código]:[edad]],5,0)</f>
        <v>10</v>
      </c>
      <c r="L6311" s="1">
        <f>+IF(bloques1a3[[#This Row],[correcta]]=bloques1a3[[#This Row],[respuesta]],1,0)</f>
        <v>1</v>
      </c>
      <c r="M6311" s="1">
        <f>+IF(bloques1a3[[#This Row],[Sexo]]="F",1,0)</f>
        <v>1</v>
      </c>
    </row>
    <row r="6312" spans="1:13" x14ac:dyDescent="0.55000000000000004">
      <c r="A6312">
        <v>49</v>
      </c>
      <c r="B6312" s="1" t="s">
        <v>586</v>
      </c>
      <c r="C6312" s="1" t="s">
        <v>2</v>
      </c>
      <c r="D6312">
        <v>1</v>
      </c>
      <c r="E6312" s="1" t="s">
        <v>150</v>
      </c>
      <c r="F6312">
        <v>1</v>
      </c>
      <c r="G6312" s="1" t="s">
        <v>375</v>
      </c>
      <c r="H6312" s="1" t="s">
        <v>29</v>
      </c>
      <c r="I6312">
        <v>3</v>
      </c>
      <c r="J6312" s="1" t="str">
        <f>+VLOOKUP(bloques1a3[[#This Row],[respuesta]],respuestas.emociones[],2,0)</f>
        <v>neutra</v>
      </c>
      <c r="K6312" s="1">
        <f>+VLOOKUP(bloques1a3[[#This Row],[niño]],BD.niños[[Código]:[edad]],5,0)</f>
        <v>6</v>
      </c>
      <c r="L6312" s="1">
        <f>+IF(bloques1a3[[#This Row],[correcta]]=bloques1a3[[#This Row],[respuesta]],1,0)</f>
        <v>1</v>
      </c>
      <c r="M6312" s="1">
        <f>+IF(bloques1a3[[#This Row],[Sexo]]="F",1,0)</f>
        <v>1</v>
      </c>
    </row>
    <row r="6313" spans="1:13" x14ac:dyDescent="0.55000000000000004">
      <c r="A6313">
        <v>49</v>
      </c>
      <c r="B6313" s="1" t="s">
        <v>586</v>
      </c>
      <c r="C6313" s="1" t="s">
        <v>2</v>
      </c>
      <c r="D6313">
        <v>1</v>
      </c>
      <c r="E6313" s="1" t="s">
        <v>153</v>
      </c>
      <c r="F6313">
        <v>1</v>
      </c>
      <c r="G6313" s="1" t="s">
        <v>376</v>
      </c>
      <c r="H6313" s="1" t="s">
        <v>28</v>
      </c>
      <c r="I6313">
        <v>3</v>
      </c>
      <c r="J6313" s="1" t="str">
        <f>+VLOOKUP(bloques1a3[[#This Row],[respuesta]],respuestas.emociones[],2,0)</f>
        <v>neutra</v>
      </c>
      <c r="K6313" s="1">
        <f>+VLOOKUP(bloques1a3[[#This Row],[niño]],BD.niños[[Código]:[edad]],5,0)</f>
        <v>7</v>
      </c>
      <c r="L6313" s="1">
        <f>+IF(bloques1a3[[#This Row],[correcta]]=bloques1a3[[#This Row],[respuesta]],1,0)</f>
        <v>1</v>
      </c>
      <c r="M6313" s="1">
        <f>+IF(bloques1a3[[#This Row],[Sexo]]="F",1,0)</f>
        <v>0</v>
      </c>
    </row>
    <row r="6314" spans="1:13" x14ac:dyDescent="0.55000000000000004">
      <c r="A6314">
        <v>49</v>
      </c>
      <c r="B6314" s="1" t="s">
        <v>586</v>
      </c>
      <c r="C6314" s="1" t="s">
        <v>2</v>
      </c>
      <c r="D6314">
        <v>1</v>
      </c>
      <c r="E6314" s="1" t="s">
        <v>157</v>
      </c>
      <c r="F6314">
        <v>1</v>
      </c>
      <c r="G6314" s="1" t="s">
        <v>376</v>
      </c>
      <c r="H6314" s="1" t="s">
        <v>28</v>
      </c>
      <c r="I6314">
        <v>3</v>
      </c>
      <c r="J6314" s="1" t="str">
        <f>+VLOOKUP(bloques1a3[[#This Row],[respuesta]],respuestas.emociones[],2,0)</f>
        <v>neutra</v>
      </c>
      <c r="K6314" s="1">
        <f>+VLOOKUP(bloques1a3[[#This Row],[niño]],BD.niños[[Código]:[edad]],5,0)</f>
        <v>7</v>
      </c>
      <c r="L6314" s="1">
        <f>+IF(bloques1a3[[#This Row],[correcta]]=bloques1a3[[#This Row],[respuesta]],1,0)</f>
        <v>1</v>
      </c>
      <c r="M6314" s="1">
        <f>+IF(bloques1a3[[#This Row],[Sexo]]="F",1,0)</f>
        <v>0</v>
      </c>
    </row>
    <row r="6315" spans="1:13" x14ac:dyDescent="0.55000000000000004">
      <c r="A6315">
        <v>49</v>
      </c>
      <c r="B6315" s="1" t="s">
        <v>586</v>
      </c>
      <c r="C6315" s="1" t="s">
        <v>2</v>
      </c>
      <c r="D6315">
        <v>1</v>
      </c>
      <c r="E6315" s="1" t="s">
        <v>164</v>
      </c>
      <c r="F6315">
        <v>1</v>
      </c>
      <c r="G6315" s="1" t="s">
        <v>375</v>
      </c>
      <c r="H6315" s="1" t="s">
        <v>28</v>
      </c>
      <c r="I6315">
        <v>3</v>
      </c>
      <c r="J6315" s="1" t="str">
        <f>+VLOOKUP(bloques1a3[[#This Row],[respuesta]],respuestas.emociones[],2,0)</f>
        <v>neutra</v>
      </c>
      <c r="K6315" s="1">
        <f>+VLOOKUP(bloques1a3[[#This Row],[niño]],BD.niños[[Código]:[edad]],5,0)</f>
        <v>6</v>
      </c>
      <c r="L6315" s="1">
        <f>+IF(bloques1a3[[#This Row],[correcta]]=bloques1a3[[#This Row],[respuesta]],1,0)</f>
        <v>1</v>
      </c>
      <c r="M6315" s="1">
        <f>+IF(bloques1a3[[#This Row],[Sexo]]="F",1,0)</f>
        <v>0</v>
      </c>
    </row>
    <row r="6316" spans="1:13" x14ac:dyDescent="0.55000000000000004">
      <c r="A6316">
        <v>49</v>
      </c>
      <c r="B6316" s="1" t="s">
        <v>586</v>
      </c>
      <c r="C6316" s="1" t="s">
        <v>2</v>
      </c>
      <c r="D6316">
        <v>1</v>
      </c>
      <c r="E6316" s="1" t="s">
        <v>165</v>
      </c>
      <c r="F6316">
        <v>1</v>
      </c>
      <c r="G6316" s="1" t="s">
        <v>375</v>
      </c>
      <c r="H6316" s="1" t="s">
        <v>28</v>
      </c>
      <c r="I6316">
        <v>3</v>
      </c>
      <c r="J6316" s="1" t="str">
        <f>+VLOOKUP(bloques1a3[[#This Row],[respuesta]],respuestas.emociones[],2,0)</f>
        <v>neutra</v>
      </c>
      <c r="K6316" s="1">
        <f>+VLOOKUP(bloques1a3[[#This Row],[niño]],BD.niños[[Código]:[edad]],5,0)</f>
        <v>5</v>
      </c>
      <c r="L6316" s="1">
        <f>+IF(bloques1a3[[#This Row],[correcta]]=bloques1a3[[#This Row],[respuesta]],1,0)</f>
        <v>1</v>
      </c>
      <c r="M6316" s="1">
        <f>+IF(bloques1a3[[#This Row],[Sexo]]="F",1,0)</f>
        <v>0</v>
      </c>
    </row>
    <row r="6317" spans="1:13" x14ac:dyDescent="0.55000000000000004">
      <c r="A6317">
        <v>49</v>
      </c>
      <c r="B6317" s="1" t="s">
        <v>586</v>
      </c>
      <c r="C6317" s="1" t="s">
        <v>2</v>
      </c>
      <c r="D6317">
        <v>1</v>
      </c>
      <c r="E6317" s="1" t="s">
        <v>168</v>
      </c>
      <c r="F6317">
        <v>5</v>
      </c>
      <c r="G6317" s="1" t="s">
        <v>376</v>
      </c>
      <c r="H6317" s="1" t="s">
        <v>29</v>
      </c>
      <c r="I6317">
        <v>3</v>
      </c>
      <c r="J6317" s="1" t="str">
        <f>+VLOOKUP(bloques1a3[[#This Row],[respuesta]],respuestas.emociones[],2,0)</f>
        <v>miedo</v>
      </c>
      <c r="K6317" s="1">
        <f>+VLOOKUP(bloques1a3[[#This Row],[niño]],BD.niños[[Código]:[edad]],5,0)</f>
        <v>7</v>
      </c>
      <c r="L6317" s="1">
        <f>+IF(bloques1a3[[#This Row],[correcta]]=bloques1a3[[#This Row],[respuesta]],1,0)</f>
        <v>0</v>
      </c>
      <c r="M6317" s="1">
        <f>+IF(bloques1a3[[#This Row],[Sexo]]="F",1,0)</f>
        <v>1</v>
      </c>
    </row>
    <row r="6318" spans="1:13" x14ac:dyDescent="0.55000000000000004">
      <c r="A6318">
        <v>49</v>
      </c>
      <c r="B6318" s="1" t="s">
        <v>586</v>
      </c>
      <c r="C6318" s="1" t="s">
        <v>2</v>
      </c>
      <c r="D6318">
        <v>1</v>
      </c>
      <c r="E6318" s="1" t="s">
        <v>172</v>
      </c>
      <c r="F6318">
        <v>1</v>
      </c>
      <c r="G6318" s="1" t="s">
        <v>376</v>
      </c>
      <c r="H6318" s="1" t="s">
        <v>29</v>
      </c>
      <c r="I6318">
        <v>3</v>
      </c>
      <c r="J6318" s="1" t="str">
        <f>+VLOOKUP(bloques1a3[[#This Row],[respuesta]],respuestas.emociones[],2,0)</f>
        <v>neutra</v>
      </c>
      <c r="K6318" s="1">
        <f>+VLOOKUP(bloques1a3[[#This Row],[niño]],BD.niños[[Código]:[edad]],5,0)</f>
        <v>8</v>
      </c>
      <c r="L6318" s="1">
        <f>+IF(bloques1a3[[#This Row],[correcta]]=bloques1a3[[#This Row],[respuesta]],1,0)</f>
        <v>1</v>
      </c>
      <c r="M6318" s="1">
        <f>+IF(bloques1a3[[#This Row],[Sexo]]="F",1,0)</f>
        <v>1</v>
      </c>
    </row>
    <row r="6319" spans="1:13" x14ac:dyDescent="0.55000000000000004">
      <c r="A6319">
        <v>49</v>
      </c>
      <c r="B6319" s="1" t="s">
        <v>586</v>
      </c>
      <c r="C6319" s="1" t="s">
        <v>2</v>
      </c>
      <c r="D6319">
        <v>1</v>
      </c>
      <c r="E6319" s="1" t="s">
        <v>176</v>
      </c>
      <c r="F6319">
        <v>1</v>
      </c>
      <c r="G6319" s="1" t="s">
        <v>375</v>
      </c>
      <c r="H6319" s="1" t="s">
        <v>29</v>
      </c>
      <c r="I6319">
        <v>3</v>
      </c>
      <c r="J6319" s="1" t="str">
        <f>+VLOOKUP(bloques1a3[[#This Row],[respuesta]],respuestas.emociones[],2,0)</f>
        <v>neutra</v>
      </c>
      <c r="K6319" s="1">
        <f>+VLOOKUP(bloques1a3[[#This Row],[niño]],BD.niños[[Código]:[edad]],5,0)</f>
        <v>5</v>
      </c>
      <c r="L6319" s="1">
        <f>+IF(bloques1a3[[#This Row],[correcta]]=bloques1a3[[#This Row],[respuesta]],1,0)</f>
        <v>1</v>
      </c>
      <c r="M6319" s="1">
        <f>+IF(bloques1a3[[#This Row],[Sexo]]="F",1,0)</f>
        <v>1</v>
      </c>
    </row>
    <row r="6320" spans="1:13" x14ac:dyDescent="0.55000000000000004">
      <c r="A6320">
        <v>49</v>
      </c>
      <c r="B6320" s="1" t="s">
        <v>586</v>
      </c>
      <c r="C6320" s="1" t="s">
        <v>2</v>
      </c>
      <c r="D6320">
        <v>1</v>
      </c>
      <c r="E6320" s="1" t="s">
        <v>180</v>
      </c>
      <c r="F6320">
        <v>3</v>
      </c>
      <c r="G6320" s="1" t="s">
        <v>376</v>
      </c>
      <c r="H6320" s="1" t="s">
        <v>29</v>
      </c>
      <c r="I6320">
        <v>3</v>
      </c>
      <c r="J6320" s="1" t="str">
        <f>+VLOOKUP(bloques1a3[[#This Row],[respuesta]],respuestas.emociones[],2,0)</f>
        <v>tristeza</v>
      </c>
      <c r="K6320" s="1">
        <f>+VLOOKUP(bloques1a3[[#This Row],[niño]],BD.niños[[Código]:[edad]],5,0)</f>
        <v>8</v>
      </c>
      <c r="L6320" s="1">
        <f>+IF(bloques1a3[[#This Row],[correcta]]=bloques1a3[[#This Row],[respuesta]],1,0)</f>
        <v>0</v>
      </c>
      <c r="M6320" s="1">
        <f>+IF(bloques1a3[[#This Row],[Sexo]]="F",1,0)</f>
        <v>1</v>
      </c>
    </row>
    <row r="6321" spans="1:13" x14ac:dyDescent="0.55000000000000004">
      <c r="A6321">
        <v>49</v>
      </c>
      <c r="B6321" s="1" t="s">
        <v>586</v>
      </c>
      <c r="C6321" s="1" t="s">
        <v>2</v>
      </c>
      <c r="D6321">
        <v>1</v>
      </c>
      <c r="E6321" s="1" t="s">
        <v>234</v>
      </c>
      <c r="F6321">
        <v>1</v>
      </c>
      <c r="G6321" s="1" t="s">
        <v>377</v>
      </c>
      <c r="H6321" s="1" t="s">
        <v>28</v>
      </c>
      <c r="I6321">
        <v>3</v>
      </c>
      <c r="J6321" s="1" t="str">
        <f>+VLOOKUP(bloques1a3[[#This Row],[respuesta]],respuestas.emociones[],2,0)</f>
        <v>neutra</v>
      </c>
      <c r="K6321" s="1">
        <f>+VLOOKUP(bloques1a3[[#This Row],[niño]],BD.niños[[Código]:[edad]],5,0)</f>
        <v>10</v>
      </c>
      <c r="L6321" s="1">
        <f>+IF(bloques1a3[[#This Row],[correcta]]=bloques1a3[[#This Row],[respuesta]],1,0)</f>
        <v>1</v>
      </c>
      <c r="M6321" s="1">
        <f>+IF(bloques1a3[[#This Row],[Sexo]]="F",1,0)</f>
        <v>0</v>
      </c>
    </row>
    <row r="6322" spans="1:13" x14ac:dyDescent="0.55000000000000004">
      <c r="A6322">
        <v>49</v>
      </c>
      <c r="B6322" s="1" t="s">
        <v>586</v>
      </c>
      <c r="C6322" s="1" t="s">
        <v>2</v>
      </c>
      <c r="D6322">
        <v>1</v>
      </c>
      <c r="E6322" s="1" t="s">
        <v>238</v>
      </c>
      <c r="F6322">
        <v>1</v>
      </c>
      <c r="G6322" s="1" t="s">
        <v>377</v>
      </c>
      <c r="H6322" s="1" t="s">
        <v>28</v>
      </c>
      <c r="I6322">
        <v>3</v>
      </c>
      <c r="J6322" s="1" t="str">
        <f>+VLOOKUP(bloques1a3[[#This Row],[respuesta]],respuestas.emociones[],2,0)</f>
        <v>neutra</v>
      </c>
      <c r="K6322" s="1">
        <f>+VLOOKUP(bloques1a3[[#This Row],[niño]],BD.niños[[Código]:[edad]],5,0)</f>
        <v>10</v>
      </c>
      <c r="L6322" s="1">
        <f>+IF(bloques1a3[[#This Row],[correcta]]=bloques1a3[[#This Row],[respuesta]],1,0)</f>
        <v>1</v>
      </c>
      <c r="M6322" s="1">
        <f>+IF(bloques1a3[[#This Row],[Sexo]]="F",1,0)</f>
        <v>0</v>
      </c>
    </row>
    <row r="6323" spans="1:13" x14ac:dyDescent="0.55000000000000004">
      <c r="A6323">
        <v>49</v>
      </c>
      <c r="B6323" s="1" t="s">
        <v>586</v>
      </c>
      <c r="C6323" s="1" t="s">
        <v>2</v>
      </c>
      <c r="D6323">
        <v>1</v>
      </c>
      <c r="E6323" s="1" t="s">
        <v>241</v>
      </c>
      <c r="F6323">
        <v>1</v>
      </c>
      <c r="G6323" s="1" t="s">
        <v>377</v>
      </c>
      <c r="H6323" s="1" t="s">
        <v>29</v>
      </c>
      <c r="I6323">
        <v>3</v>
      </c>
      <c r="J6323" s="1" t="str">
        <f>+VLOOKUP(bloques1a3[[#This Row],[respuesta]],respuestas.emociones[],2,0)</f>
        <v>neutra</v>
      </c>
      <c r="K6323" s="1">
        <f>+VLOOKUP(bloques1a3[[#This Row],[niño]],BD.niños[[Código]:[edad]],5,0)</f>
        <v>10</v>
      </c>
      <c r="L6323" s="1">
        <f>+IF(bloques1a3[[#This Row],[correcta]]=bloques1a3[[#This Row],[respuesta]],1,0)</f>
        <v>1</v>
      </c>
      <c r="M6323" s="1">
        <f>+IF(bloques1a3[[#This Row],[Sexo]]="F",1,0)</f>
        <v>1</v>
      </c>
    </row>
    <row r="6324" spans="1:13" x14ac:dyDescent="0.55000000000000004">
      <c r="A6324">
        <v>49</v>
      </c>
      <c r="B6324" s="1" t="s">
        <v>586</v>
      </c>
      <c r="C6324" s="1" t="s">
        <v>2</v>
      </c>
      <c r="D6324">
        <v>1</v>
      </c>
      <c r="E6324" s="1" t="s">
        <v>245</v>
      </c>
      <c r="F6324">
        <v>1</v>
      </c>
      <c r="G6324" s="1" t="s">
        <v>376</v>
      </c>
      <c r="H6324" s="1" t="s">
        <v>28</v>
      </c>
      <c r="I6324">
        <v>3</v>
      </c>
      <c r="J6324" s="1" t="str">
        <f>+VLOOKUP(bloques1a3[[#This Row],[respuesta]],respuestas.emociones[],2,0)</f>
        <v>neutra</v>
      </c>
      <c r="K6324" s="1">
        <f>+VLOOKUP(bloques1a3[[#This Row],[niño]],BD.niños[[Código]:[edad]],5,0)</f>
        <v>8</v>
      </c>
      <c r="L6324" s="1">
        <f>+IF(bloques1a3[[#This Row],[correcta]]=bloques1a3[[#This Row],[respuesta]],1,0)</f>
        <v>1</v>
      </c>
      <c r="M6324" s="1">
        <f>+IF(bloques1a3[[#This Row],[Sexo]]="F",1,0)</f>
        <v>0</v>
      </c>
    </row>
    <row r="6325" spans="1:13" x14ac:dyDescent="0.55000000000000004">
      <c r="A6325">
        <v>49</v>
      </c>
      <c r="B6325" s="1" t="s">
        <v>586</v>
      </c>
      <c r="C6325" s="1" t="s">
        <v>2</v>
      </c>
      <c r="D6325">
        <v>1</v>
      </c>
      <c r="E6325" s="1" t="s">
        <v>249</v>
      </c>
      <c r="F6325">
        <v>1</v>
      </c>
      <c r="G6325" s="1" t="s">
        <v>375</v>
      </c>
      <c r="H6325" s="1" t="s">
        <v>28</v>
      </c>
      <c r="I6325">
        <v>3</v>
      </c>
      <c r="J6325" s="1" t="str">
        <f>+VLOOKUP(bloques1a3[[#This Row],[respuesta]],respuestas.emociones[],2,0)</f>
        <v>neutra</v>
      </c>
      <c r="K6325" s="1">
        <f>+VLOOKUP(bloques1a3[[#This Row],[niño]],BD.niños[[Código]:[edad]],5,0)</f>
        <v>6</v>
      </c>
      <c r="L6325" s="1">
        <f>+IF(bloques1a3[[#This Row],[correcta]]=bloques1a3[[#This Row],[respuesta]],1,0)</f>
        <v>1</v>
      </c>
      <c r="M6325" s="1">
        <f>+IF(bloques1a3[[#This Row],[Sexo]]="F",1,0)</f>
        <v>0</v>
      </c>
    </row>
    <row r="6326" spans="1:13" x14ac:dyDescent="0.55000000000000004">
      <c r="A6326">
        <v>49</v>
      </c>
      <c r="B6326" s="1" t="s">
        <v>586</v>
      </c>
      <c r="C6326" s="1" t="s">
        <v>2</v>
      </c>
      <c r="D6326">
        <v>1</v>
      </c>
      <c r="E6326" s="1" t="s">
        <v>253</v>
      </c>
      <c r="F6326">
        <v>1</v>
      </c>
      <c r="G6326" s="1" t="s">
        <v>376</v>
      </c>
      <c r="H6326" s="1" t="s">
        <v>28</v>
      </c>
      <c r="I6326">
        <v>3</v>
      </c>
      <c r="J6326" s="1" t="str">
        <f>+VLOOKUP(bloques1a3[[#This Row],[respuesta]],respuestas.emociones[],2,0)</f>
        <v>neutra</v>
      </c>
      <c r="K6326" s="1">
        <f>+VLOOKUP(bloques1a3[[#This Row],[niño]],BD.niños[[Código]:[edad]],5,0)</f>
        <v>7</v>
      </c>
      <c r="L6326" s="1">
        <f>+IF(bloques1a3[[#This Row],[correcta]]=bloques1a3[[#This Row],[respuesta]],1,0)</f>
        <v>1</v>
      </c>
      <c r="M6326" s="1">
        <f>+IF(bloques1a3[[#This Row],[Sexo]]="F",1,0)</f>
        <v>0</v>
      </c>
    </row>
    <row r="6327" spans="1:13" x14ac:dyDescent="0.55000000000000004">
      <c r="A6327">
        <v>49</v>
      </c>
      <c r="B6327" s="1" t="s">
        <v>586</v>
      </c>
      <c r="C6327" s="1" t="s">
        <v>2</v>
      </c>
      <c r="D6327">
        <v>1</v>
      </c>
      <c r="E6327" s="1" t="s">
        <v>257</v>
      </c>
      <c r="F6327">
        <v>1</v>
      </c>
      <c r="G6327" s="1" t="s">
        <v>376</v>
      </c>
      <c r="H6327" s="1" t="s">
        <v>28</v>
      </c>
      <c r="I6327">
        <v>3</v>
      </c>
      <c r="J6327" s="1" t="str">
        <f>+VLOOKUP(bloques1a3[[#This Row],[respuesta]],respuestas.emociones[],2,0)</f>
        <v>neutra</v>
      </c>
      <c r="K6327" s="1">
        <f>+VLOOKUP(bloques1a3[[#This Row],[niño]],BD.niños[[Código]:[edad]],5,0)</f>
        <v>8</v>
      </c>
      <c r="L6327" s="1">
        <f>+IF(bloques1a3[[#This Row],[correcta]]=bloques1a3[[#This Row],[respuesta]],1,0)</f>
        <v>1</v>
      </c>
      <c r="M6327" s="1">
        <f>+IF(bloques1a3[[#This Row],[Sexo]]="F",1,0)</f>
        <v>0</v>
      </c>
    </row>
    <row r="6328" spans="1:13" x14ac:dyDescent="0.55000000000000004">
      <c r="A6328">
        <v>49</v>
      </c>
      <c r="B6328" s="1" t="s">
        <v>586</v>
      </c>
      <c r="C6328" s="1" t="s">
        <v>2</v>
      </c>
      <c r="D6328">
        <v>1</v>
      </c>
      <c r="E6328" s="1" t="s">
        <v>299</v>
      </c>
      <c r="F6328">
        <v>1</v>
      </c>
      <c r="G6328" s="1" t="s">
        <v>376</v>
      </c>
      <c r="H6328" s="1" t="s">
        <v>28</v>
      </c>
      <c r="I6328">
        <v>3</v>
      </c>
      <c r="J6328" s="1" t="str">
        <f>+VLOOKUP(bloques1a3[[#This Row],[respuesta]],respuestas.emociones[],2,0)</f>
        <v>neutra</v>
      </c>
      <c r="K6328" s="1">
        <f>+VLOOKUP(bloques1a3[[#This Row],[niño]],BD.niños[[Código]:[edad]],5,0)</f>
        <v>8</v>
      </c>
      <c r="L6328" s="1">
        <f>+IF(bloques1a3[[#This Row],[correcta]]=bloques1a3[[#This Row],[respuesta]],1,0)</f>
        <v>1</v>
      </c>
      <c r="M6328" s="1">
        <f>+IF(bloques1a3[[#This Row],[Sexo]]="F",1,0)</f>
        <v>0</v>
      </c>
    </row>
    <row r="6329" spans="1:13" x14ac:dyDescent="0.55000000000000004">
      <c r="A6329">
        <v>49</v>
      </c>
      <c r="B6329" s="1" t="s">
        <v>586</v>
      </c>
      <c r="C6329" s="1" t="s">
        <v>2</v>
      </c>
      <c r="D6329">
        <v>1</v>
      </c>
      <c r="E6329" s="1" t="s">
        <v>301</v>
      </c>
      <c r="F6329">
        <v>1</v>
      </c>
      <c r="G6329" s="1" t="s">
        <v>375</v>
      </c>
      <c r="H6329" s="1" t="s">
        <v>28</v>
      </c>
      <c r="I6329">
        <v>3</v>
      </c>
      <c r="J6329" s="1" t="str">
        <f>+VLOOKUP(bloques1a3[[#This Row],[respuesta]],respuestas.emociones[],2,0)</f>
        <v>neutra</v>
      </c>
      <c r="K6329" s="1">
        <f>+VLOOKUP(bloques1a3[[#This Row],[niño]],BD.niños[[Código]:[edad]],5,0)</f>
        <v>5</v>
      </c>
      <c r="L6329" s="1">
        <f>+IF(bloques1a3[[#This Row],[correcta]]=bloques1a3[[#This Row],[respuesta]],1,0)</f>
        <v>1</v>
      </c>
      <c r="M6329" s="1">
        <f>+IF(bloques1a3[[#This Row],[Sexo]]="F",1,0)</f>
        <v>0</v>
      </c>
    </row>
    <row r="6330" spans="1:13" x14ac:dyDescent="0.55000000000000004">
      <c r="A6330">
        <v>49</v>
      </c>
      <c r="B6330" s="1" t="s">
        <v>586</v>
      </c>
      <c r="C6330" s="1" t="s">
        <v>2</v>
      </c>
      <c r="D6330">
        <v>1</v>
      </c>
      <c r="E6330" s="1" t="s">
        <v>305</v>
      </c>
      <c r="F6330">
        <v>1</v>
      </c>
      <c r="G6330" s="1" t="s">
        <v>376</v>
      </c>
      <c r="H6330" s="1" t="s">
        <v>28</v>
      </c>
      <c r="I6330">
        <v>3</v>
      </c>
      <c r="J6330" s="1" t="str">
        <f>+VLOOKUP(bloques1a3[[#This Row],[respuesta]],respuestas.emociones[],2,0)</f>
        <v>neutra</v>
      </c>
      <c r="K6330" s="1">
        <f>+VLOOKUP(bloques1a3[[#This Row],[niño]],BD.niños[[Código]:[edad]],5,0)</f>
        <v>8</v>
      </c>
      <c r="L6330" s="1">
        <f>+IF(bloques1a3[[#This Row],[correcta]]=bloques1a3[[#This Row],[respuesta]],1,0)</f>
        <v>1</v>
      </c>
      <c r="M6330" s="1">
        <f>+IF(bloques1a3[[#This Row],[Sexo]]="F",1,0)</f>
        <v>0</v>
      </c>
    </row>
    <row r="6331" spans="1:13" x14ac:dyDescent="0.55000000000000004">
      <c r="A6331">
        <v>49</v>
      </c>
      <c r="B6331" s="1" t="s">
        <v>586</v>
      </c>
      <c r="C6331" s="1" t="s">
        <v>2</v>
      </c>
      <c r="D6331">
        <v>1</v>
      </c>
      <c r="E6331" s="1" t="s">
        <v>308</v>
      </c>
      <c r="F6331">
        <v>3</v>
      </c>
      <c r="G6331" s="1" t="s">
        <v>377</v>
      </c>
      <c r="H6331" s="1" t="s">
        <v>28</v>
      </c>
      <c r="I6331">
        <v>3</v>
      </c>
      <c r="J6331" s="1" t="str">
        <f>+VLOOKUP(bloques1a3[[#This Row],[respuesta]],respuestas.emociones[],2,0)</f>
        <v>tristeza</v>
      </c>
      <c r="K6331" s="1">
        <f>+VLOOKUP(bloques1a3[[#This Row],[niño]],BD.niños[[Código]:[edad]],5,0)</f>
        <v>9</v>
      </c>
      <c r="L6331" s="1">
        <f>+IF(bloques1a3[[#This Row],[correcta]]=bloques1a3[[#This Row],[respuesta]],1,0)</f>
        <v>0</v>
      </c>
      <c r="M6331" s="1">
        <f>+IF(bloques1a3[[#This Row],[Sexo]]="F",1,0)</f>
        <v>0</v>
      </c>
    </row>
    <row r="6332" spans="1:13" x14ac:dyDescent="0.55000000000000004">
      <c r="A6332">
        <v>49</v>
      </c>
      <c r="B6332" s="1" t="s">
        <v>586</v>
      </c>
      <c r="C6332" s="1" t="s">
        <v>2</v>
      </c>
      <c r="D6332">
        <v>1</v>
      </c>
      <c r="E6332" s="1" t="s">
        <v>311</v>
      </c>
      <c r="F6332">
        <v>1</v>
      </c>
      <c r="G6332" s="1" t="s">
        <v>377</v>
      </c>
      <c r="H6332" s="1" t="s">
        <v>28</v>
      </c>
      <c r="I6332">
        <v>3</v>
      </c>
      <c r="J6332" s="1" t="str">
        <f>+VLOOKUP(bloques1a3[[#This Row],[respuesta]],respuestas.emociones[],2,0)</f>
        <v>neutra</v>
      </c>
      <c r="K6332" s="1">
        <f>+VLOOKUP(bloques1a3[[#This Row],[niño]],BD.niños[[Código]:[edad]],5,0)</f>
        <v>10</v>
      </c>
      <c r="L6332" s="1">
        <f>+IF(bloques1a3[[#This Row],[correcta]]=bloques1a3[[#This Row],[respuesta]],1,0)</f>
        <v>1</v>
      </c>
      <c r="M6332" s="1">
        <f>+IF(bloques1a3[[#This Row],[Sexo]]="F",1,0)</f>
        <v>0</v>
      </c>
    </row>
    <row r="6333" spans="1:13" x14ac:dyDescent="0.55000000000000004">
      <c r="A6333">
        <v>49</v>
      </c>
      <c r="B6333" s="1" t="s">
        <v>586</v>
      </c>
      <c r="C6333" s="1" t="s">
        <v>2</v>
      </c>
      <c r="D6333">
        <v>1</v>
      </c>
      <c r="E6333" s="1" t="s">
        <v>314</v>
      </c>
      <c r="F6333">
        <v>1</v>
      </c>
      <c r="G6333" s="1" t="s">
        <v>377</v>
      </c>
      <c r="H6333" s="1" t="s">
        <v>28</v>
      </c>
      <c r="I6333">
        <v>3</v>
      </c>
      <c r="J6333" s="1" t="str">
        <f>+VLOOKUP(bloques1a3[[#This Row],[respuesta]],respuestas.emociones[],2,0)</f>
        <v>neutra</v>
      </c>
      <c r="K6333" s="1">
        <f>+VLOOKUP(bloques1a3[[#This Row],[niño]],BD.niños[[Código]:[edad]],5,0)</f>
        <v>10</v>
      </c>
      <c r="L6333" s="1">
        <f>+IF(bloques1a3[[#This Row],[correcta]]=bloques1a3[[#This Row],[respuesta]],1,0)</f>
        <v>1</v>
      </c>
      <c r="M6333" s="1">
        <f>+IF(bloques1a3[[#This Row],[Sexo]]="F",1,0)</f>
        <v>0</v>
      </c>
    </row>
    <row r="6334" spans="1:13" x14ac:dyDescent="0.55000000000000004">
      <c r="A6334">
        <v>49</v>
      </c>
      <c r="B6334" s="1" t="s">
        <v>586</v>
      </c>
      <c r="C6334" s="1" t="s">
        <v>2</v>
      </c>
      <c r="D6334">
        <v>1</v>
      </c>
      <c r="E6334" s="1" t="s">
        <v>372</v>
      </c>
      <c r="F6334">
        <v>1</v>
      </c>
      <c r="G6334" s="1" t="s">
        <v>377</v>
      </c>
      <c r="H6334" s="1" t="s">
        <v>28</v>
      </c>
      <c r="I6334">
        <v>3</v>
      </c>
      <c r="J6334" s="1" t="str">
        <f>+VLOOKUP(bloques1a3[[#This Row],[respuesta]],respuestas.emociones[],2,0)</f>
        <v>neutra</v>
      </c>
      <c r="K6334" s="1">
        <f>+VLOOKUP(bloques1a3[[#This Row],[niño]],BD.niños[[Código]:[edad]],5,0)</f>
        <v>9</v>
      </c>
      <c r="L6334" s="1">
        <f>+IF(bloques1a3[[#This Row],[correcta]]=bloques1a3[[#This Row],[respuesta]],1,0)</f>
        <v>1</v>
      </c>
      <c r="M6334" s="1">
        <f>+IF(bloques1a3[[#This Row],[Sexo]]="F",1,0)</f>
        <v>0</v>
      </c>
    </row>
    <row r="6335" spans="1:13" x14ac:dyDescent="0.55000000000000004">
      <c r="A6335">
        <v>49</v>
      </c>
      <c r="B6335" s="1" t="s">
        <v>586</v>
      </c>
      <c r="C6335" s="1" t="s">
        <v>2</v>
      </c>
      <c r="D6335">
        <v>1</v>
      </c>
      <c r="E6335" s="1" t="s">
        <v>337</v>
      </c>
      <c r="F6335">
        <v>1</v>
      </c>
      <c r="G6335" s="1" t="s">
        <v>376</v>
      </c>
      <c r="H6335" s="1" t="s">
        <v>28</v>
      </c>
      <c r="I6335">
        <v>3</v>
      </c>
      <c r="J6335" s="1" t="str">
        <f>+VLOOKUP(bloques1a3[[#This Row],[respuesta]],respuestas.emociones[],2,0)</f>
        <v>neutra</v>
      </c>
      <c r="K6335" s="1">
        <f>+VLOOKUP(bloques1a3[[#This Row],[niño]],BD.niños[[Código]:[edad]],5,0)</f>
        <v>8</v>
      </c>
      <c r="L6335" s="1">
        <f>+IF(bloques1a3[[#This Row],[correcta]]=bloques1a3[[#This Row],[respuesta]],1,0)</f>
        <v>1</v>
      </c>
      <c r="M6335" s="1">
        <f>+IF(bloques1a3[[#This Row],[Sexo]]="F",1,0)</f>
        <v>0</v>
      </c>
    </row>
    <row r="6336" spans="1:13" x14ac:dyDescent="0.55000000000000004">
      <c r="A6336">
        <v>49</v>
      </c>
      <c r="B6336" s="1" t="s">
        <v>586</v>
      </c>
      <c r="C6336" s="1" t="s">
        <v>2</v>
      </c>
      <c r="D6336">
        <v>1</v>
      </c>
      <c r="E6336" s="1" t="s">
        <v>341</v>
      </c>
      <c r="F6336">
        <v>1</v>
      </c>
      <c r="G6336" s="1" t="s">
        <v>376</v>
      </c>
      <c r="H6336" s="1" t="s">
        <v>29</v>
      </c>
      <c r="I6336">
        <v>3</v>
      </c>
      <c r="J6336" s="1" t="str">
        <f>+VLOOKUP(bloques1a3[[#This Row],[respuesta]],respuestas.emociones[],2,0)</f>
        <v>neutra</v>
      </c>
      <c r="K6336" s="1">
        <f>+VLOOKUP(bloques1a3[[#This Row],[niño]],BD.niños[[Código]:[edad]],5,0)</f>
        <v>8</v>
      </c>
      <c r="L6336" s="1">
        <f>+IF(bloques1a3[[#This Row],[correcta]]=bloques1a3[[#This Row],[respuesta]],1,0)</f>
        <v>1</v>
      </c>
      <c r="M6336" s="1">
        <f>+IF(bloques1a3[[#This Row],[Sexo]]="F",1,0)</f>
        <v>1</v>
      </c>
    </row>
    <row r="6337" spans="1:13" x14ac:dyDescent="0.55000000000000004">
      <c r="A6337">
        <v>49</v>
      </c>
      <c r="B6337" s="1" t="s">
        <v>586</v>
      </c>
      <c r="C6337" s="1" t="s">
        <v>2</v>
      </c>
      <c r="D6337">
        <v>1</v>
      </c>
      <c r="E6337" s="1" t="s">
        <v>344</v>
      </c>
      <c r="F6337">
        <v>1</v>
      </c>
      <c r="G6337" s="1" t="s">
        <v>375</v>
      </c>
      <c r="H6337" s="1" t="s">
        <v>29</v>
      </c>
      <c r="I6337">
        <v>3</v>
      </c>
      <c r="J6337" s="1" t="str">
        <f>+VLOOKUP(bloques1a3[[#This Row],[respuesta]],respuestas.emociones[],2,0)</f>
        <v>neutra</v>
      </c>
      <c r="K6337" s="1">
        <f>+VLOOKUP(bloques1a3[[#This Row],[niño]],BD.niños[[Código]:[edad]],5,0)</f>
        <v>6</v>
      </c>
      <c r="L6337" s="1">
        <f>+IF(bloques1a3[[#This Row],[correcta]]=bloques1a3[[#This Row],[respuesta]],1,0)</f>
        <v>1</v>
      </c>
      <c r="M6337" s="1">
        <f>+IF(bloques1a3[[#This Row],[Sexo]]="F",1,0)</f>
        <v>1</v>
      </c>
    </row>
    <row r="6338" spans="1:13" x14ac:dyDescent="0.55000000000000004">
      <c r="A6338">
        <v>49</v>
      </c>
      <c r="B6338" s="1" t="s">
        <v>586</v>
      </c>
      <c r="C6338" s="1" t="s">
        <v>2</v>
      </c>
      <c r="D6338">
        <v>1</v>
      </c>
      <c r="E6338" s="1" t="s">
        <v>348</v>
      </c>
      <c r="F6338">
        <v>1</v>
      </c>
      <c r="G6338" s="1" t="s">
        <v>375</v>
      </c>
      <c r="H6338" s="1" t="s">
        <v>28</v>
      </c>
      <c r="I6338">
        <v>3</v>
      </c>
      <c r="J6338" s="1" t="str">
        <f>+VLOOKUP(bloques1a3[[#This Row],[respuesta]],respuestas.emociones[],2,0)</f>
        <v>neutra</v>
      </c>
      <c r="K6338" s="1">
        <f>+VLOOKUP(bloques1a3[[#This Row],[niño]],BD.niños[[Código]:[edad]],5,0)</f>
        <v>6</v>
      </c>
      <c r="L6338" s="1">
        <f>+IF(bloques1a3[[#This Row],[correcta]]=bloques1a3[[#This Row],[respuesta]],1,0)</f>
        <v>1</v>
      </c>
      <c r="M6338" s="1">
        <f>+IF(bloques1a3[[#This Row],[Sexo]]="F",1,0)</f>
        <v>0</v>
      </c>
    </row>
    <row r="6339" spans="1:13" x14ac:dyDescent="0.55000000000000004">
      <c r="A6339">
        <v>50</v>
      </c>
      <c r="B6339" s="1" t="s">
        <v>587</v>
      </c>
      <c r="C6339" s="1" t="s">
        <v>2</v>
      </c>
      <c r="D6339">
        <v>1</v>
      </c>
      <c r="E6339" s="1" t="s">
        <v>89</v>
      </c>
      <c r="F6339">
        <v>1</v>
      </c>
      <c r="G6339" s="1" t="s">
        <v>377</v>
      </c>
      <c r="H6339" s="1" t="s">
        <v>29</v>
      </c>
      <c r="I6339">
        <v>3</v>
      </c>
      <c r="J6339" s="1" t="str">
        <f>+VLOOKUP(bloques1a3[[#This Row],[respuesta]],respuestas.emociones[],2,0)</f>
        <v>neutra</v>
      </c>
      <c r="K6339" s="1">
        <f>+VLOOKUP(bloques1a3[[#This Row],[niño]],BD.niños[[Código]:[edad]],5,0)</f>
        <v>10</v>
      </c>
      <c r="L6339" s="1">
        <f>+IF(bloques1a3[[#This Row],[correcta]]=bloques1a3[[#This Row],[respuesta]],1,0)</f>
        <v>1</v>
      </c>
      <c r="M6339" s="1">
        <f>+IF(bloques1a3[[#This Row],[Sexo]]="F",1,0)</f>
        <v>1</v>
      </c>
    </row>
    <row r="6340" spans="1:13" x14ac:dyDescent="0.55000000000000004">
      <c r="A6340">
        <v>50</v>
      </c>
      <c r="B6340" s="1" t="s">
        <v>587</v>
      </c>
      <c r="C6340" s="1" t="s">
        <v>2</v>
      </c>
      <c r="D6340">
        <v>1</v>
      </c>
      <c r="E6340" s="1" t="s">
        <v>93</v>
      </c>
      <c r="F6340">
        <v>1</v>
      </c>
      <c r="G6340" s="1" t="s">
        <v>377</v>
      </c>
      <c r="H6340" s="1" t="s">
        <v>29</v>
      </c>
      <c r="I6340">
        <v>3</v>
      </c>
      <c r="J6340" s="1" t="str">
        <f>+VLOOKUP(bloques1a3[[#This Row],[respuesta]],respuestas.emociones[],2,0)</f>
        <v>neutra</v>
      </c>
      <c r="K6340" s="1">
        <f>+VLOOKUP(bloques1a3[[#This Row],[niño]],BD.niños[[Código]:[edad]],5,0)</f>
        <v>10</v>
      </c>
      <c r="L6340" s="1">
        <f>+IF(bloques1a3[[#This Row],[correcta]]=bloques1a3[[#This Row],[respuesta]],1,0)</f>
        <v>1</v>
      </c>
      <c r="M6340" s="1">
        <f>+IF(bloques1a3[[#This Row],[Sexo]]="F",1,0)</f>
        <v>1</v>
      </c>
    </row>
    <row r="6341" spans="1:13" x14ac:dyDescent="0.55000000000000004">
      <c r="A6341">
        <v>50</v>
      </c>
      <c r="B6341" s="1" t="s">
        <v>587</v>
      </c>
      <c r="C6341" s="1" t="s">
        <v>2</v>
      </c>
      <c r="D6341">
        <v>1</v>
      </c>
      <c r="E6341" s="1" t="s">
        <v>97</v>
      </c>
      <c r="F6341">
        <v>1</v>
      </c>
      <c r="G6341" s="1" t="s">
        <v>377</v>
      </c>
      <c r="H6341" s="1" t="s">
        <v>29</v>
      </c>
      <c r="I6341">
        <v>3</v>
      </c>
      <c r="J6341" s="1" t="str">
        <f>+VLOOKUP(bloques1a3[[#This Row],[respuesta]],respuestas.emociones[],2,0)</f>
        <v>neutra</v>
      </c>
      <c r="K6341" s="1">
        <f>+VLOOKUP(bloques1a3[[#This Row],[niño]],BD.niños[[Código]:[edad]],5,0)</f>
        <v>10</v>
      </c>
      <c r="L6341" s="1">
        <f>+IF(bloques1a3[[#This Row],[correcta]]=bloques1a3[[#This Row],[respuesta]],1,0)</f>
        <v>1</v>
      </c>
      <c r="M6341" s="1">
        <f>+IF(bloques1a3[[#This Row],[Sexo]]="F",1,0)</f>
        <v>1</v>
      </c>
    </row>
    <row r="6342" spans="1:13" x14ac:dyDescent="0.55000000000000004">
      <c r="A6342">
        <v>50</v>
      </c>
      <c r="B6342" s="1" t="s">
        <v>587</v>
      </c>
      <c r="C6342" s="1" t="s">
        <v>2</v>
      </c>
      <c r="D6342">
        <v>1</v>
      </c>
      <c r="E6342" s="1" t="s">
        <v>101</v>
      </c>
      <c r="F6342">
        <v>1</v>
      </c>
      <c r="G6342" s="1" t="s">
        <v>377</v>
      </c>
      <c r="H6342" s="1" t="s">
        <v>29</v>
      </c>
      <c r="I6342">
        <v>3</v>
      </c>
      <c r="J6342" s="1" t="str">
        <f>+VLOOKUP(bloques1a3[[#This Row],[respuesta]],respuestas.emociones[],2,0)</f>
        <v>neutra</v>
      </c>
      <c r="K6342" s="1">
        <f>+VLOOKUP(bloques1a3[[#This Row],[niño]],BD.niños[[Código]:[edad]],5,0)</f>
        <v>10</v>
      </c>
      <c r="L6342" s="1">
        <f>+IF(bloques1a3[[#This Row],[correcta]]=bloques1a3[[#This Row],[respuesta]],1,0)</f>
        <v>1</v>
      </c>
      <c r="M6342" s="1">
        <f>+IF(bloques1a3[[#This Row],[Sexo]]="F",1,0)</f>
        <v>1</v>
      </c>
    </row>
    <row r="6343" spans="1:13" x14ac:dyDescent="0.55000000000000004">
      <c r="A6343">
        <v>50</v>
      </c>
      <c r="B6343" s="1" t="s">
        <v>587</v>
      </c>
      <c r="C6343" s="1" t="s">
        <v>2</v>
      </c>
      <c r="D6343">
        <v>1</v>
      </c>
      <c r="E6343" s="1" t="s">
        <v>150</v>
      </c>
      <c r="F6343">
        <v>1</v>
      </c>
      <c r="G6343" s="1" t="s">
        <v>375</v>
      </c>
      <c r="H6343" s="1" t="s">
        <v>29</v>
      </c>
      <c r="I6343">
        <v>3</v>
      </c>
      <c r="J6343" s="1" t="str">
        <f>+VLOOKUP(bloques1a3[[#This Row],[respuesta]],respuestas.emociones[],2,0)</f>
        <v>neutra</v>
      </c>
      <c r="K6343" s="1">
        <f>+VLOOKUP(bloques1a3[[#This Row],[niño]],BD.niños[[Código]:[edad]],5,0)</f>
        <v>6</v>
      </c>
      <c r="L6343" s="1">
        <f>+IF(bloques1a3[[#This Row],[correcta]]=bloques1a3[[#This Row],[respuesta]],1,0)</f>
        <v>1</v>
      </c>
      <c r="M6343" s="1">
        <f>+IF(bloques1a3[[#This Row],[Sexo]]="F",1,0)</f>
        <v>1</v>
      </c>
    </row>
    <row r="6344" spans="1:13" x14ac:dyDescent="0.55000000000000004">
      <c r="A6344">
        <v>50</v>
      </c>
      <c r="B6344" s="1" t="s">
        <v>587</v>
      </c>
      <c r="C6344" s="1" t="s">
        <v>2</v>
      </c>
      <c r="D6344">
        <v>1</v>
      </c>
      <c r="E6344" s="1" t="s">
        <v>153</v>
      </c>
      <c r="F6344">
        <v>1</v>
      </c>
      <c r="G6344" s="1" t="s">
        <v>376</v>
      </c>
      <c r="H6344" s="1" t="s">
        <v>28</v>
      </c>
      <c r="I6344">
        <v>3</v>
      </c>
      <c r="J6344" s="1" t="str">
        <f>+VLOOKUP(bloques1a3[[#This Row],[respuesta]],respuestas.emociones[],2,0)</f>
        <v>neutra</v>
      </c>
      <c r="K6344" s="1">
        <f>+VLOOKUP(bloques1a3[[#This Row],[niño]],BD.niños[[Código]:[edad]],5,0)</f>
        <v>7</v>
      </c>
      <c r="L6344" s="1">
        <f>+IF(bloques1a3[[#This Row],[correcta]]=bloques1a3[[#This Row],[respuesta]],1,0)</f>
        <v>1</v>
      </c>
      <c r="M6344" s="1">
        <f>+IF(bloques1a3[[#This Row],[Sexo]]="F",1,0)</f>
        <v>0</v>
      </c>
    </row>
    <row r="6345" spans="1:13" x14ac:dyDescent="0.55000000000000004">
      <c r="A6345">
        <v>50</v>
      </c>
      <c r="B6345" s="1" t="s">
        <v>587</v>
      </c>
      <c r="C6345" s="1" t="s">
        <v>2</v>
      </c>
      <c r="D6345">
        <v>1</v>
      </c>
      <c r="E6345" s="1" t="s">
        <v>157</v>
      </c>
      <c r="F6345">
        <v>1</v>
      </c>
      <c r="G6345" s="1" t="s">
        <v>376</v>
      </c>
      <c r="H6345" s="1" t="s">
        <v>28</v>
      </c>
      <c r="I6345">
        <v>3</v>
      </c>
      <c r="J6345" s="1" t="str">
        <f>+VLOOKUP(bloques1a3[[#This Row],[respuesta]],respuestas.emociones[],2,0)</f>
        <v>neutra</v>
      </c>
      <c r="K6345" s="1">
        <f>+VLOOKUP(bloques1a3[[#This Row],[niño]],BD.niños[[Código]:[edad]],5,0)</f>
        <v>7</v>
      </c>
      <c r="L6345" s="1">
        <f>+IF(bloques1a3[[#This Row],[correcta]]=bloques1a3[[#This Row],[respuesta]],1,0)</f>
        <v>1</v>
      </c>
      <c r="M6345" s="1">
        <f>+IF(bloques1a3[[#This Row],[Sexo]]="F",1,0)</f>
        <v>0</v>
      </c>
    </row>
    <row r="6346" spans="1:13" x14ac:dyDescent="0.55000000000000004">
      <c r="A6346">
        <v>50</v>
      </c>
      <c r="B6346" s="1" t="s">
        <v>587</v>
      </c>
      <c r="C6346" s="1" t="s">
        <v>2</v>
      </c>
      <c r="D6346">
        <v>1</v>
      </c>
      <c r="E6346" s="1" t="s">
        <v>164</v>
      </c>
      <c r="F6346">
        <v>1</v>
      </c>
      <c r="G6346" s="1" t="s">
        <v>375</v>
      </c>
      <c r="H6346" s="1" t="s">
        <v>28</v>
      </c>
      <c r="I6346">
        <v>3</v>
      </c>
      <c r="J6346" s="1" t="str">
        <f>+VLOOKUP(bloques1a3[[#This Row],[respuesta]],respuestas.emociones[],2,0)</f>
        <v>neutra</v>
      </c>
      <c r="K6346" s="1">
        <f>+VLOOKUP(bloques1a3[[#This Row],[niño]],BD.niños[[Código]:[edad]],5,0)</f>
        <v>6</v>
      </c>
      <c r="L6346" s="1">
        <f>+IF(bloques1a3[[#This Row],[correcta]]=bloques1a3[[#This Row],[respuesta]],1,0)</f>
        <v>1</v>
      </c>
      <c r="M6346" s="1">
        <f>+IF(bloques1a3[[#This Row],[Sexo]]="F",1,0)</f>
        <v>0</v>
      </c>
    </row>
    <row r="6347" spans="1:13" x14ac:dyDescent="0.55000000000000004">
      <c r="A6347">
        <v>50</v>
      </c>
      <c r="B6347" s="1" t="s">
        <v>587</v>
      </c>
      <c r="C6347" s="1" t="s">
        <v>2</v>
      </c>
      <c r="D6347">
        <v>1</v>
      </c>
      <c r="E6347" s="1" t="s">
        <v>165</v>
      </c>
      <c r="F6347">
        <v>1</v>
      </c>
      <c r="G6347" s="1" t="s">
        <v>375</v>
      </c>
      <c r="H6347" s="1" t="s">
        <v>28</v>
      </c>
      <c r="I6347">
        <v>3</v>
      </c>
      <c r="J6347" s="1" t="str">
        <f>+VLOOKUP(bloques1a3[[#This Row],[respuesta]],respuestas.emociones[],2,0)</f>
        <v>neutra</v>
      </c>
      <c r="K6347" s="1">
        <f>+VLOOKUP(bloques1a3[[#This Row],[niño]],BD.niños[[Código]:[edad]],5,0)</f>
        <v>5</v>
      </c>
      <c r="L6347" s="1">
        <f>+IF(bloques1a3[[#This Row],[correcta]]=bloques1a3[[#This Row],[respuesta]],1,0)</f>
        <v>1</v>
      </c>
      <c r="M6347" s="1">
        <f>+IF(bloques1a3[[#This Row],[Sexo]]="F",1,0)</f>
        <v>0</v>
      </c>
    </row>
    <row r="6348" spans="1:13" x14ac:dyDescent="0.55000000000000004">
      <c r="A6348">
        <v>50</v>
      </c>
      <c r="B6348" s="1" t="s">
        <v>587</v>
      </c>
      <c r="C6348" s="1" t="s">
        <v>2</v>
      </c>
      <c r="D6348">
        <v>1</v>
      </c>
      <c r="E6348" s="1" t="s">
        <v>168</v>
      </c>
      <c r="F6348">
        <v>4</v>
      </c>
      <c r="G6348" s="1" t="s">
        <v>376</v>
      </c>
      <c r="H6348" s="1" t="s">
        <v>29</v>
      </c>
      <c r="I6348">
        <v>3</v>
      </c>
      <c r="J6348" s="1" t="str">
        <f>+VLOOKUP(bloques1a3[[#This Row],[respuesta]],respuestas.emociones[],2,0)</f>
        <v>enojo</v>
      </c>
      <c r="K6348" s="1">
        <f>+VLOOKUP(bloques1a3[[#This Row],[niño]],BD.niños[[Código]:[edad]],5,0)</f>
        <v>7</v>
      </c>
      <c r="L6348" s="1">
        <f>+IF(bloques1a3[[#This Row],[correcta]]=bloques1a3[[#This Row],[respuesta]],1,0)</f>
        <v>0</v>
      </c>
      <c r="M6348" s="1">
        <f>+IF(bloques1a3[[#This Row],[Sexo]]="F",1,0)</f>
        <v>1</v>
      </c>
    </row>
    <row r="6349" spans="1:13" x14ac:dyDescent="0.55000000000000004">
      <c r="A6349">
        <v>50</v>
      </c>
      <c r="B6349" s="1" t="s">
        <v>587</v>
      </c>
      <c r="C6349" s="1" t="s">
        <v>2</v>
      </c>
      <c r="D6349">
        <v>1</v>
      </c>
      <c r="E6349" s="1" t="s">
        <v>172</v>
      </c>
      <c r="F6349">
        <v>1</v>
      </c>
      <c r="G6349" s="1" t="s">
        <v>376</v>
      </c>
      <c r="H6349" s="1" t="s">
        <v>29</v>
      </c>
      <c r="I6349">
        <v>3</v>
      </c>
      <c r="J6349" s="1" t="str">
        <f>+VLOOKUP(bloques1a3[[#This Row],[respuesta]],respuestas.emociones[],2,0)</f>
        <v>neutra</v>
      </c>
      <c r="K6349" s="1">
        <f>+VLOOKUP(bloques1a3[[#This Row],[niño]],BD.niños[[Código]:[edad]],5,0)</f>
        <v>8</v>
      </c>
      <c r="L6349" s="1">
        <f>+IF(bloques1a3[[#This Row],[correcta]]=bloques1a3[[#This Row],[respuesta]],1,0)</f>
        <v>1</v>
      </c>
      <c r="M6349" s="1">
        <f>+IF(bloques1a3[[#This Row],[Sexo]]="F",1,0)</f>
        <v>1</v>
      </c>
    </row>
    <row r="6350" spans="1:13" x14ac:dyDescent="0.55000000000000004">
      <c r="A6350">
        <v>50</v>
      </c>
      <c r="B6350" s="1" t="s">
        <v>587</v>
      </c>
      <c r="C6350" s="1" t="s">
        <v>2</v>
      </c>
      <c r="D6350">
        <v>1</v>
      </c>
      <c r="E6350" s="1" t="s">
        <v>176</v>
      </c>
      <c r="F6350">
        <v>1</v>
      </c>
      <c r="G6350" s="1" t="s">
        <v>375</v>
      </c>
      <c r="H6350" s="1" t="s">
        <v>29</v>
      </c>
      <c r="I6350">
        <v>3</v>
      </c>
      <c r="J6350" s="1" t="str">
        <f>+VLOOKUP(bloques1a3[[#This Row],[respuesta]],respuestas.emociones[],2,0)</f>
        <v>neutra</v>
      </c>
      <c r="K6350" s="1">
        <f>+VLOOKUP(bloques1a3[[#This Row],[niño]],BD.niños[[Código]:[edad]],5,0)</f>
        <v>5</v>
      </c>
      <c r="L6350" s="1">
        <f>+IF(bloques1a3[[#This Row],[correcta]]=bloques1a3[[#This Row],[respuesta]],1,0)</f>
        <v>1</v>
      </c>
      <c r="M6350" s="1">
        <f>+IF(bloques1a3[[#This Row],[Sexo]]="F",1,0)</f>
        <v>1</v>
      </c>
    </row>
    <row r="6351" spans="1:13" x14ac:dyDescent="0.55000000000000004">
      <c r="A6351">
        <v>50</v>
      </c>
      <c r="B6351" s="1" t="s">
        <v>587</v>
      </c>
      <c r="C6351" s="1" t="s">
        <v>2</v>
      </c>
      <c r="D6351">
        <v>1</v>
      </c>
      <c r="E6351" s="1" t="s">
        <v>180</v>
      </c>
      <c r="F6351">
        <v>1</v>
      </c>
      <c r="G6351" s="1" t="s">
        <v>376</v>
      </c>
      <c r="H6351" s="1" t="s">
        <v>29</v>
      </c>
      <c r="I6351">
        <v>3</v>
      </c>
      <c r="J6351" s="1" t="str">
        <f>+VLOOKUP(bloques1a3[[#This Row],[respuesta]],respuestas.emociones[],2,0)</f>
        <v>neutra</v>
      </c>
      <c r="K6351" s="1">
        <f>+VLOOKUP(bloques1a3[[#This Row],[niño]],BD.niños[[Código]:[edad]],5,0)</f>
        <v>8</v>
      </c>
      <c r="L6351" s="1">
        <f>+IF(bloques1a3[[#This Row],[correcta]]=bloques1a3[[#This Row],[respuesta]],1,0)</f>
        <v>1</v>
      </c>
      <c r="M6351" s="1">
        <f>+IF(bloques1a3[[#This Row],[Sexo]]="F",1,0)</f>
        <v>1</v>
      </c>
    </row>
    <row r="6352" spans="1:13" x14ac:dyDescent="0.55000000000000004">
      <c r="A6352">
        <v>50</v>
      </c>
      <c r="B6352" s="1" t="s">
        <v>587</v>
      </c>
      <c r="C6352" s="1" t="s">
        <v>2</v>
      </c>
      <c r="D6352">
        <v>1</v>
      </c>
      <c r="E6352" s="1" t="s">
        <v>234</v>
      </c>
      <c r="F6352">
        <v>1</v>
      </c>
      <c r="G6352" s="1" t="s">
        <v>377</v>
      </c>
      <c r="H6352" s="1" t="s">
        <v>28</v>
      </c>
      <c r="I6352">
        <v>3</v>
      </c>
      <c r="J6352" s="1" t="str">
        <f>+VLOOKUP(bloques1a3[[#This Row],[respuesta]],respuestas.emociones[],2,0)</f>
        <v>neutra</v>
      </c>
      <c r="K6352" s="1">
        <f>+VLOOKUP(bloques1a3[[#This Row],[niño]],BD.niños[[Código]:[edad]],5,0)</f>
        <v>10</v>
      </c>
      <c r="L6352" s="1">
        <f>+IF(bloques1a3[[#This Row],[correcta]]=bloques1a3[[#This Row],[respuesta]],1,0)</f>
        <v>1</v>
      </c>
      <c r="M6352" s="1">
        <f>+IF(bloques1a3[[#This Row],[Sexo]]="F",1,0)</f>
        <v>0</v>
      </c>
    </row>
    <row r="6353" spans="1:13" x14ac:dyDescent="0.55000000000000004">
      <c r="A6353">
        <v>50</v>
      </c>
      <c r="B6353" s="1" t="s">
        <v>587</v>
      </c>
      <c r="C6353" s="1" t="s">
        <v>2</v>
      </c>
      <c r="D6353">
        <v>1</v>
      </c>
      <c r="E6353" s="1" t="s">
        <v>238</v>
      </c>
      <c r="F6353">
        <v>1</v>
      </c>
      <c r="G6353" s="1" t="s">
        <v>377</v>
      </c>
      <c r="H6353" s="1" t="s">
        <v>28</v>
      </c>
      <c r="I6353">
        <v>3</v>
      </c>
      <c r="J6353" s="1" t="str">
        <f>+VLOOKUP(bloques1a3[[#This Row],[respuesta]],respuestas.emociones[],2,0)</f>
        <v>neutra</v>
      </c>
      <c r="K6353" s="1">
        <f>+VLOOKUP(bloques1a3[[#This Row],[niño]],BD.niños[[Código]:[edad]],5,0)</f>
        <v>10</v>
      </c>
      <c r="L6353" s="1">
        <f>+IF(bloques1a3[[#This Row],[correcta]]=bloques1a3[[#This Row],[respuesta]],1,0)</f>
        <v>1</v>
      </c>
      <c r="M6353" s="1">
        <f>+IF(bloques1a3[[#This Row],[Sexo]]="F",1,0)</f>
        <v>0</v>
      </c>
    </row>
    <row r="6354" spans="1:13" x14ac:dyDescent="0.55000000000000004">
      <c r="A6354">
        <v>50</v>
      </c>
      <c r="B6354" s="1" t="s">
        <v>587</v>
      </c>
      <c r="C6354" s="1" t="s">
        <v>2</v>
      </c>
      <c r="D6354">
        <v>1</v>
      </c>
      <c r="E6354" s="1" t="s">
        <v>241</v>
      </c>
      <c r="F6354">
        <v>1</v>
      </c>
      <c r="G6354" s="1" t="s">
        <v>377</v>
      </c>
      <c r="H6354" s="1" t="s">
        <v>29</v>
      </c>
      <c r="I6354">
        <v>3</v>
      </c>
      <c r="J6354" s="1" t="str">
        <f>+VLOOKUP(bloques1a3[[#This Row],[respuesta]],respuestas.emociones[],2,0)</f>
        <v>neutra</v>
      </c>
      <c r="K6354" s="1">
        <f>+VLOOKUP(bloques1a3[[#This Row],[niño]],BD.niños[[Código]:[edad]],5,0)</f>
        <v>10</v>
      </c>
      <c r="L6354" s="1">
        <f>+IF(bloques1a3[[#This Row],[correcta]]=bloques1a3[[#This Row],[respuesta]],1,0)</f>
        <v>1</v>
      </c>
      <c r="M6354" s="1">
        <f>+IF(bloques1a3[[#This Row],[Sexo]]="F",1,0)</f>
        <v>1</v>
      </c>
    </row>
    <row r="6355" spans="1:13" x14ac:dyDescent="0.55000000000000004">
      <c r="A6355">
        <v>50</v>
      </c>
      <c r="B6355" s="1" t="s">
        <v>587</v>
      </c>
      <c r="C6355" s="1" t="s">
        <v>2</v>
      </c>
      <c r="D6355">
        <v>1</v>
      </c>
      <c r="E6355" s="1" t="s">
        <v>245</v>
      </c>
      <c r="F6355">
        <v>1</v>
      </c>
      <c r="G6355" s="1" t="s">
        <v>376</v>
      </c>
      <c r="H6355" s="1" t="s">
        <v>28</v>
      </c>
      <c r="I6355">
        <v>3</v>
      </c>
      <c r="J6355" s="1" t="str">
        <f>+VLOOKUP(bloques1a3[[#This Row],[respuesta]],respuestas.emociones[],2,0)</f>
        <v>neutra</v>
      </c>
      <c r="K6355" s="1">
        <f>+VLOOKUP(bloques1a3[[#This Row],[niño]],BD.niños[[Código]:[edad]],5,0)</f>
        <v>8</v>
      </c>
      <c r="L6355" s="1">
        <f>+IF(bloques1a3[[#This Row],[correcta]]=bloques1a3[[#This Row],[respuesta]],1,0)</f>
        <v>1</v>
      </c>
      <c r="M6355" s="1">
        <f>+IF(bloques1a3[[#This Row],[Sexo]]="F",1,0)</f>
        <v>0</v>
      </c>
    </row>
    <row r="6356" spans="1:13" x14ac:dyDescent="0.55000000000000004">
      <c r="A6356">
        <v>50</v>
      </c>
      <c r="B6356" s="1" t="s">
        <v>587</v>
      </c>
      <c r="C6356" s="1" t="s">
        <v>2</v>
      </c>
      <c r="D6356">
        <v>1</v>
      </c>
      <c r="E6356" s="1" t="s">
        <v>249</v>
      </c>
      <c r="F6356">
        <v>1</v>
      </c>
      <c r="G6356" s="1" t="s">
        <v>375</v>
      </c>
      <c r="H6356" s="1" t="s">
        <v>28</v>
      </c>
      <c r="I6356">
        <v>3</v>
      </c>
      <c r="J6356" s="1" t="str">
        <f>+VLOOKUP(bloques1a3[[#This Row],[respuesta]],respuestas.emociones[],2,0)</f>
        <v>neutra</v>
      </c>
      <c r="K6356" s="1">
        <f>+VLOOKUP(bloques1a3[[#This Row],[niño]],BD.niños[[Código]:[edad]],5,0)</f>
        <v>6</v>
      </c>
      <c r="L6356" s="1">
        <f>+IF(bloques1a3[[#This Row],[correcta]]=bloques1a3[[#This Row],[respuesta]],1,0)</f>
        <v>1</v>
      </c>
      <c r="M6356" s="1">
        <f>+IF(bloques1a3[[#This Row],[Sexo]]="F",1,0)</f>
        <v>0</v>
      </c>
    </row>
    <row r="6357" spans="1:13" x14ac:dyDescent="0.55000000000000004">
      <c r="A6357">
        <v>50</v>
      </c>
      <c r="B6357" s="1" t="s">
        <v>587</v>
      </c>
      <c r="C6357" s="1" t="s">
        <v>2</v>
      </c>
      <c r="D6357">
        <v>1</v>
      </c>
      <c r="E6357" s="1" t="s">
        <v>253</v>
      </c>
      <c r="F6357">
        <v>1</v>
      </c>
      <c r="G6357" s="1" t="s">
        <v>376</v>
      </c>
      <c r="H6357" s="1" t="s">
        <v>28</v>
      </c>
      <c r="I6357">
        <v>3</v>
      </c>
      <c r="J6357" s="1" t="str">
        <f>+VLOOKUP(bloques1a3[[#This Row],[respuesta]],respuestas.emociones[],2,0)</f>
        <v>neutra</v>
      </c>
      <c r="K6357" s="1">
        <f>+VLOOKUP(bloques1a3[[#This Row],[niño]],BD.niños[[Código]:[edad]],5,0)</f>
        <v>7</v>
      </c>
      <c r="L6357" s="1">
        <f>+IF(bloques1a3[[#This Row],[correcta]]=bloques1a3[[#This Row],[respuesta]],1,0)</f>
        <v>1</v>
      </c>
      <c r="M6357" s="1">
        <f>+IF(bloques1a3[[#This Row],[Sexo]]="F",1,0)</f>
        <v>0</v>
      </c>
    </row>
    <row r="6358" spans="1:13" x14ac:dyDescent="0.55000000000000004">
      <c r="A6358">
        <v>50</v>
      </c>
      <c r="B6358" s="1" t="s">
        <v>587</v>
      </c>
      <c r="C6358" s="1" t="s">
        <v>2</v>
      </c>
      <c r="D6358">
        <v>1</v>
      </c>
      <c r="E6358" s="1" t="s">
        <v>257</v>
      </c>
      <c r="F6358">
        <v>1</v>
      </c>
      <c r="G6358" s="1" t="s">
        <v>376</v>
      </c>
      <c r="H6358" s="1" t="s">
        <v>28</v>
      </c>
      <c r="I6358">
        <v>3</v>
      </c>
      <c r="J6358" s="1" t="str">
        <f>+VLOOKUP(bloques1a3[[#This Row],[respuesta]],respuestas.emociones[],2,0)</f>
        <v>neutra</v>
      </c>
      <c r="K6358" s="1">
        <f>+VLOOKUP(bloques1a3[[#This Row],[niño]],BD.niños[[Código]:[edad]],5,0)</f>
        <v>8</v>
      </c>
      <c r="L6358" s="1">
        <f>+IF(bloques1a3[[#This Row],[correcta]]=bloques1a3[[#This Row],[respuesta]],1,0)</f>
        <v>1</v>
      </c>
      <c r="M6358" s="1">
        <f>+IF(bloques1a3[[#This Row],[Sexo]]="F",1,0)</f>
        <v>0</v>
      </c>
    </row>
    <row r="6359" spans="1:13" x14ac:dyDescent="0.55000000000000004">
      <c r="A6359">
        <v>50</v>
      </c>
      <c r="B6359" s="1" t="s">
        <v>587</v>
      </c>
      <c r="C6359" s="1" t="s">
        <v>2</v>
      </c>
      <c r="D6359">
        <v>1</v>
      </c>
      <c r="E6359" s="1" t="s">
        <v>299</v>
      </c>
      <c r="F6359">
        <v>1</v>
      </c>
      <c r="G6359" s="1" t="s">
        <v>376</v>
      </c>
      <c r="H6359" s="1" t="s">
        <v>28</v>
      </c>
      <c r="I6359">
        <v>3</v>
      </c>
      <c r="J6359" s="1" t="str">
        <f>+VLOOKUP(bloques1a3[[#This Row],[respuesta]],respuestas.emociones[],2,0)</f>
        <v>neutra</v>
      </c>
      <c r="K6359" s="1">
        <f>+VLOOKUP(bloques1a3[[#This Row],[niño]],BD.niños[[Código]:[edad]],5,0)</f>
        <v>8</v>
      </c>
      <c r="L6359" s="1">
        <f>+IF(bloques1a3[[#This Row],[correcta]]=bloques1a3[[#This Row],[respuesta]],1,0)</f>
        <v>1</v>
      </c>
      <c r="M6359" s="1">
        <f>+IF(bloques1a3[[#This Row],[Sexo]]="F",1,0)</f>
        <v>0</v>
      </c>
    </row>
    <row r="6360" spans="1:13" x14ac:dyDescent="0.55000000000000004">
      <c r="A6360">
        <v>50</v>
      </c>
      <c r="B6360" s="1" t="s">
        <v>587</v>
      </c>
      <c r="C6360" s="1" t="s">
        <v>2</v>
      </c>
      <c r="D6360">
        <v>1</v>
      </c>
      <c r="E6360" s="1" t="s">
        <v>301</v>
      </c>
      <c r="F6360">
        <v>1</v>
      </c>
      <c r="G6360" s="1" t="s">
        <v>375</v>
      </c>
      <c r="H6360" s="1" t="s">
        <v>28</v>
      </c>
      <c r="I6360">
        <v>3</v>
      </c>
      <c r="J6360" s="1" t="str">
        <f>+VLOOKUP(bloques1a3[[#This Row],[respuesta]],respuestas.emociones[],2,0)</f>
        <v>neutra</v>
      </c>
      <c r="K6360" s="1">
        <f>+VLOOKUP(bloques1a3[[#This Row],[niño]],BD.niños[[Código]:[edad]],5,0)</f>
        <v>5</v>
      </c>
      <c r="L6360" s="1">
        <f>+IF(bloques1a3[[#This Row],[correcta]]=bloques1a3[[#This Row],[respuesta]],1,0)</f>
        <v>1</v>
      </c>
      <c r="M6360" s="1">
        <f>+IF(bloques1a3[[#This Row],[Sexo]]="F",1,0)</f>
        <v>0</v>
      </c>
    </row>
    <row r="6361" spans="1:13" x14ac:dyDescent="0.55000000000000004">
      <c r="A6361">
        <v>50</v>
      </c>
      <c r="B6361" s="1" t="s">
        <v>587</v>
      </c>
      <c r="C6361" s="1" t="s">
        <v>2</v>
      </c>
      <c r="D6361">
        <v>1</v>
      </c>
      <c r="E6361" s="1" t="s">
        <v>305</v>
      </c>
      <c r="F6361">
        <v>1</v>
      </c>
      <c r="G6361" s="1" t="s">
        <v>376</v>
      </c>
      <c r="H6361" s="1" t="s">
        <v>28</v>
      </c>
      <c r="I6361">
        <v>3</v>
      </c>
      <c r="J6361" s="1" t="str">
        <f>+VLOOKUP(bloques1a3[[#This Row],[respuesta]],respuestas.emociones[],2,0)</f>
        <v>neutra</v>
      </c>
      <c r="K6361" s="1">
        <f>+VLOOKUP(bloques1a3[[#This Row],[niño]],BD.niños[[Código]:[edad]],5,0)</f>
        <v>8</v>
      </c>
      <c r="L6361" s="1">
        <f>+IF(bloques1a3[[#This Row],[correcta]]=bloques1a3[[#This Row],[respuesta]],1,0)</f>
        <v>1</v>
      </c>
      <c r="M6361" s="1">
        <f>+IF(bloques1a3[[#This Row],[Sexo]]="F",1,0)</f>
        <v>0</v>
      </c>
    </row>
    <row r="6362" spans="1:13" x14ac:dyDescent="0.55000000000000004">
      <c r="A6362">
        <v>50</v>
      </c>
      <c r="B6362" s="1" t="s">
        <v>587</v>
      </c>
      <c r="C6362" s="1" t="s">
        <v>2</v>
      </c>
      <c r="D6362">
        <v>1</v>
      </c>
      <c r="E6362" s="1" t="s">
        <v>308</v>
      </c>
      <c r="F6362">
        <v>1</v>
      </c>
      <c r="G6362" s="1" t="s">
        <v>377</v>
      </c>
      <c r="H6362" s="1" t="s">
        <v>28</v>
      </c>
      <c r="I6362">
        <v>3</v>
      </c>
      <c r="J6362" s="1" t="str">
        <f>+VLOOKUP(bloques1a3[[#This Row],[respuesta]],respuestas.emociones[],2,0)</f>
        <v>neutra</v>
      </c>
      <c r="K6362" s="1">
        <f>+VLOOKUP(bloques1a3[[#This Row],[niño]],BD.niños[[Código]:[edad]],5,0)</f>
        <v>9</v>
      </c>
      <c r="L6362" s="1">
        <f>+IF(bloques1a3[[#This Row],[correcta]]=bloques1a3[[#This Row],[respuesta]],1,0)</f>
        <v>1</v>
      </c>
      <c r="M6362" s="1">
        <f>+IF(bloques1a3[[#This Row],[Sexo]]="F",1,0)</f>
        <v>0</v>
      </c>
    </row>
    <row r="6363" spans="1:13" x14ac:dyDescent="0.55000000000000004">
      <c r="A6363">
        <v>50</v>
      </c>
      <c r="B6363" s="1" t="s">
        <v>587</v>
      </c>
      <c r="C6363" s="1" t="s">
        <v>2</v>
      </c>
      <c r="D6363">
        <v>1</v>
      </c>
      <c r="E6363" s="1" t="s">
        <v>311</v>
      </c>
      <c r="F6363">
        <v>1</v>
      </c>
      <c r="G6363" s="1" t="s">
        <v>377</v>
      </c>
      <c r="H6363" s="1" t="s">
        <v>28</v>
      </c>
      <c r="I6363">
        <v>3</v>
      </c>
      <c r="J6363" s="1" t="str">
        <f>+VLOOKUP(bloques1a3[[#This Row],[respuesta]],respuestas.emociones[],2,0)</f>
        <v>neutra</v>
      </c>
      <c r="K6363" s="1">
        <f>+VLOOKUP(bloques1a3[[#This Row],[niño]],BD.niños[[Código]:[edad]],5,0)</f>
        <v>10</v>
      </c>
      <c r="L6363" s="1">
        <f>+IF(bloques1a3[[#This Row],[correcta]]=bloques1a3[[#This Row],[respuesta]],1,0)</f>
        <v>1</v>
      </c>
      <c r="M6363" s="1">
        <f>+IF(bloques1a3[[#This Row],[Sexo]]="F",1,0)</f>
        <v>0</v>
      </c>
    </row>
    <row r="6364" spans="1:13" x14ac:dyDescent="0.55000000000000004">
      <c r="A6364">
        <v>50</v>
      </c>
      <c r="B6364" s="1" t="s">
        <v>587</v>
      </c>
      <c r="C6364" s="1" t="s">
        <v>2</v>
      </c>
      <c r="D6364">
        <v>1</v>
      </c>
      <c r="E6364" s="1" t="s">
        <v>314</v>
      </c>
      <c r="F6364">
        <v>1</v>
      </c>
      <c r="G6364" s="1" t="s">
        <v>377</v>
      </c>
      <c r="H6364" s="1" t="s">
        <v>28</v>
      </c>
      <c r="I6364">
        <v>3</v>
      </c>
      <c r="J6364" s="1" t="str">
        <f>+VLOOKUP(bloques1a3[[#This Row],[respuesta]],respuestas.emociones[],2,0)</f>
        <v>neutra</v>
      </c>
      <c r="K6364" s="1">
        <f>+VLOOKUP(bloques1a3[[#This Row],[niño]],BD.niños[[Código]:[edad]],5,0)</f>
        <v>10</v>
      </c>
      <c r="L6364" s="1">
        <f>+IF(bloques1a3[[#This Row],[correcta]]=bloques1a3[[#This Row],[respuesta]],1,0)</f>
        <v>1</v>
      </c>
      <c r="M6364" s="1">
        <f>+IF(bloques1a3[[#This Row],[Sexo]]="F",1,0)</f>
        <v>0</v>
      </c>
    </row>
    <row r="6365" spans="1:13" x14ac:dyDescent="0.55000000000000004">
      <c r="A6365">
        <v>50</v>
      </c>
      <c r="B6365" s="1" t="s">
        <v>587</v>
      </c>
      <c r="C6365" s="1" t="s">
        <v>2</v>
      </c>
      <c r="D6365">
        <v>1</v>
      </c>
      <c r="E6365" s="1" t="s">
        <v>372</v>
      </c>
      <c r="F6365">
        <v>1</v>
      </c>
      <c r="G6365" s="1" t="s">
        <v>377</v>
      </c>
      <c r="H6365" s="1" t="s">
        <v>28</v>
      </c>
      <c r="I6365">
        <v>3</v>
      </c>
      <c r="J6365" s="1" t="str">
        <f>+VLOOKUP(bloques1a3[[#This Row],[respuesta]],respuestas.emociones[],2,0)</f>
        <v>neutra</v>
      </c>
      <c r="K6365" s="1">
        <f>+VLOOKUP(bloques1a3[[#This Row],[niño]],BD.niños[[Código]:[edad]],5,0)</f>
        <v>9</v>
      </c>
      <c r="L6365" s="1">
        <f>+IF(bloques1a3[[#This Row],[correcta]]=bloques1a3[[#This Row],[respuesta]],1,0)</f>
        <v>1</v>
      </c>
      <c r="M6365" s="1">
        <f>+IF(bloques1a3[[#This Row],[Sexo]]="F",1,0)</f>
        <v>0</v>
      </c>
    </row>
    <row r="6366" spans="1:13" x14ac:dyDescent="0.55000000000000004">
      <c r="A6366">
        <v>50</v>
      </c>
      <c r="B6366" s="1" t="s">
        <v>587</v>
      </c>
      <c r="C6366" s="1" t="s">
        <v>2</v>
      </c>
      <c r="D6366">
        <v>1</v>
      </c>
      <c r="E6366" s="1" t="s">
        <v>337</v>
      </c>
      <c r="F6366">
        <v>1</v>
      </c>
      <c r="G6366" s="1" t="s">
        <v>376</v>
      </c>
      <c r="H6366" s="1" t="s">
        <v>28</v>
      </c>
      <c r="I6366">
        <v>3</v>
      </c>
      <c r="J6366" s="1" t="str">
        <f>+VLOOKUP(bloques1a3[[#This Row],[respuesta]],respuestas.emociones[],2,0)</f>
        <v>neutra</v>
      </c>
      <c r="K6366" s="1">
        <f>+VLOOKUP(bloques1a3[[#This Row],[niño]],BD.niños[[Código]:[edad]],5,0)</f>
        <v>8</v>
      </c>
      <c r="L6366" s="1">
        <f>+IF(bloques1a3[[#This Row],[correcta]]=bloques1a3[[#This Row],[respuesta]],1,0)</f>
        <v>1</v>
      </c>
      <c r="M6366" s="1">
        <f>+IF(bloques1a3[[#This Row],[Sexo]]="F",1,0)</f>
        <v>0</v>
      </c>
    </row>
    <row r="6367" spans="1:13" x14ac:dyDescent="0.55000000000000004">
      <c r="A6367">
        <v>50</v>
      </c>
      <c r="B6367" s="1" t="s">
        <v>587</v>
      </c>
      <c r="C6367" s="1" t="s">
        <v>2</v>
      </c>
      <c r="D6367">
        <v>1</v>
      </c>
      <c r="E6367" s="1" t="s">
        <v>341</v>
      </c>
      <c r="F6367">
        <v>1</v>
      </c>
      <c r="G6367" s="1" t="s">
        <v>376</v>
      </c>
      <c r="H6367" s="1" t="s">
        <v>29</v>
      </c>
      <c r="I6367">
        <v>3</v>
      </c>
      <c r="J6367" s="1" t="str">
        <f>+VLOOKUP(bloques1a3[[#This Row],[respuesta]],respuestas.emociones[],2,0)</f>
        <v>neutra</v>
      </c>
      <c r="K6367" s="1">
        <f>+VLOOKUP(bloques1a3[[#This Row],[niño]],BD.niños[[Código]:[edad]],5,0)</f>
        <v>8</v>
      </c>
      <c r="L6367" s="1">
        <f>+IF(bloques1a3[[#This Row],[correcta]]=bloques1a3[[#This Row],[respuesta]],1,0)</f>
        <v>1</v>
      </c>
      <c r="M6367" s="1">
        <f>+IF(bloques1a3[[#This Row],[Sexo]]="F",1,0)</f>
        <v>1</v>
      </c>
    </row>
    <row r="6368" spans="1:13" x14ac:dyDescent="0.55000000000000004">
      <c r="A6368">
        <v>50</v>
      </c>
      <c r="B6368" s="1" t="s">
        <v>587</v>
      </c>
      <c r="C6368" s="1" t="s">
        <v>2</v>
      </c>
      <c r="D6368">
        <v>1</v>
      </c>
      <c r="E6368" s="1" t="s">
        <v>344</v>
      </c>
      <c r="F6368">
        <v>1</v>
      </c>
      <c r="G6368" s="1" t="s">
        <v>375</v>
      </c>
      <c r="H6368" s="1" t="s">
        <v>29</v>
      </c>
      <c r="I6368">
        <v>3</v>
      </c>
      <c r="J6368" s="1" t="str">
        <f>+VLOOKUP(bloques1a3[[#This Row],[respuesta]],respuestas.emociones[],2,0)</f>
        <v>neutra</v>
      </c>
      <c r="K6368" s="1">
        <f>+VLOOKUP(bloques1a3[[#This Row],[niño]],BD.niños[[Código]:[edad]],5,0)</f>
        <v>6</v>
      </c>
      <c r="L6368" s="1">
        <f>+IF(bloques1a3[[#This Row],[correcta]]=bloques1a3[[#This Row],[respuesta]],1,0)</f>
        <v>1</v>
      </c>
      <c r="M6368" s="1">
        <f>+IF(bloques1a3[[#This Row],[Sexo]]="F",1,0)</f>
        <v>1</v>
      </c>
    </row>
    <row r="6369" spans="1:13" x14ac:dyDescent="0.55000000000000004">
      <c r="A6369">
        <v>50</v>
      </c>
      <c r="B6369" s="1" t="s">
        <v>587</v>
      </c>
      <c r="C6369" s="1" t="s">
        <v>2</v>
      </c>
      <c r="D6369">
        <v>1</v>
      </c>
      <c r="E6369" s="1" t="s">
        <v>348</v>
      </c>
      <c r="F6369">
        <v>3</v>
      </c>
      <c r="G6369" s="1" t="s">
        <v>375</v>
      </c>
      <c r="H6369" s="1" t="s">
        <v>28</v>
      </c>
      <c r="I6369">
        <v>3</v>
      </c>
      <c r="J6369" s="1" t="str">
        <f>+VLOOKUP(bloques1a3[[#This Row],[respuesta]],respuestas.emociones[],2,0)</f>
        <v>tristeza</v>
      </c>
      <c r="K6369" s="1">
        <f>+VLOOKUP(bloques1a3[[#This Row],[niño]],BD.niños[[Código]:[edad]],5,0)</f>
        <v>6</v>
      </c>
      <c r="L6369" s="1">
        <f>+IF(bloques1a3[[#This Row],[correcta]]=bloques1a3[[#This Row],[respuesta]],1,0)</f>
        <v>0</v>
      </c>
      <c r="M6369" s="1">
        <f>+IF(bloques1a3[[#This Row],[Sexo]]="F",1,0)</f>
        <v>0</v>
      </c>
    </row>
    <row r="6370" spans="1:13" x14ac:dyDescent="0.55000000000000004">
      <c r="A6370">
        <v>51</v>
      </c>
      <c r="B6370" s="1" t="s">
        <v>588</v>
      </c>
      <c r="C6370" s="1" t="s">
        <v>3</v>
      </c>
      <c r="D6370">
        <v>4</v>
      </c>
      <c r="E6370" s="1" t="s">
        <v>89</v>
      </c>
      <c r="F6370">
        <v>3</v>
      </c>
      <c r="G6370" s="1" t="s">
        <v>377</v>
      </c>
      <c r="H6370" s="1" t="s">
        <v>29</v>
      </c>
      <c r="I6370">
        <v>3</v>
      </c>
      <c r="J6370" s="1" t="str">
        <f>+VLOOKUP(bloques1a3[[#This Row],[respuesta]],respuestas.emociones[],2,0)</f>
        <v>tristeza</v>
      </c>
      <c r="K6370" s="1">
        <f>+VLOOKUP(bloques1a3[[#This Row],[niño]],BD.niños[[Código]:[edad]],5,0)</f>
        <v>10</v>
      </c>
      <c r="L6370" s="1">
        <f>+IF(bloques1a3[[#This Row],[correcta]]=bloques1a3[[#This Row],[respuesta]],1,0)</f>
        <v>0</v>
      </c>
      <c r="M6370" s="1">
        <f>+IF(bloques1a3[[#This Row],[Sexo]]="F",1,0)</f>
        <v>1</v>
      </c>
    </row>
    <row r="6371" spans="1:13" x14ac:dyDescent="0.55000000000000004">
      <c r="A6371">
        <v>51</v>
      </c>
      <c r="B6371" s="1" t="s">
        <v>588</v>
      </c>
      <c r="C6371" s="1" t="s">
        <v>3</v>
      </c>
      <c r="D6371">
        <v>4</v>
      </c>
      <c r="E6371" s="1" t="s">
        <v>93</v>
      </c>
      <c r="F6371">
        <v>4</v>
      </c>
      <c r="G6371" s="1" t="s">
        <v>377</v>
      </c>
      <c r="H6371" s="1" t="s">
        <v>29</v>
      </c>
      <c r="I6371">
        <v>3</v>
      </c>
      <c r="J6371" s="1" t="str">
        <f>+VLOOKUP(bloques1a3[[#This Row],[respuesta]],respuestas.emociones[],2,0)</f>
        <v>enojo</v>
      </c>
      <c r="K6371" s="1">
        <f>+VLOOKUP(bloques1a3[[#This Row],[niño]],BD.niños[[Código]:[edad]],5,0)</f>
        <v>10</v>
      </c>
      <c r="L6371" s="1">
        <f>+IF(bloques1a3[[#This Row],[correcta]]=bloques1a3[[#This Row],[respuesta]],1,0)</f>
        <v>1</v>
      </c>
      <c r="M6371" s="1">
        <f>+IF(bloques1a3[[#This Row],[Sexo]]="F",1,0)</f>
        <v>1</v>
      </c>
    </row>
    <row r="6372" spans="1:13" x14ac:dyDescent="0.55000000000000004">
      <c r="A6372">
        <v>51</v>
      </c>
      <c r="B6372" s="1" t="s">
        <v>588</v>
      </c>
      <c r="C6372" s="1" t="s">
        <v>3</v>
      </c>
      <c r="D6372">
        <v>4</v>
      </c>
      <c r="E6372" s="1" t="s">
        <v>97</v>
      </c>
      <c r="F6372">
        <v>4</v>
      </c>
      <c r="G6372" s="1" t="s">
        <v>377</v>
      </c>
      <c r="H6372" s="1" t="s">
        <v>29</v>
      </c>
      <c r="I6372">
        <v>3</v>
      </c>
      <c r="J6372" s="1" t="str">
        <f>+VLOOKUP(bloques1a3[[#This Row],[respuesta]],respuestas.emociones[],2,0)</f>
        <v>enojo</v>
      </c>
      <c r="K6372" s="1">
        <f>+VLOOKUP(bloques1a3[[#This Row],[niño]],BD.niños[[Código]:[edad]],5,0)</f>
        <v>10</v>
      </c>
      <c r="L6372" s="1">
        <f>+IF(bloques1a3[[#This Row],[correcta]]=bloques1a3[[#This Row],[respuesta]],1,0)</f>
        <v>1</v>
      </c>
      <c r="M6372" s="1">
        <f>+IF(bloques1a3[[#This Row],[Sexo]]="F",1,0)</f>
        <v>1</v>
      </c>
    </row>
    <row r="6373" spans="1:13" x14ac:dyDescent="0.55000000000000004">
      <c r="A6373">
        <v>51</v>
      </c>
      <c r="B6373" s="1" t="s">
        <v>588</v>
      </c>
      <c r="C6373" s="1" t="s">
        <v>3</v>
      </c>
      <c r="D6373">
        <v>4</v>
      </c>
      <c r="E6373" s="1" t="s">
        <v>101</v>
      </c>
      <c r="F6373">
        <v>4</v>
      </c>
      <c r="G6373" s="1" t="s">
        <v>377</v>
      </c>
      <c r="H6373" s="1" t="s">
        <v>29</v>
      </c>
      <c r="I6373">
        <v>3</v>
      </c>
      <c r="J6373" s="1" t="str">
        <f>+VLOOKUP(bloques1a3[[#This Row],[respuesta]],respuestas.emociones[],2,0)</f>
        <v>enojo</v>
      </c>
      <c r="K6373" s="1">
        <f>+VLOOKUP(bloques1a3[[#This Row],[niño]],BD.niños[[Código]:[edad]],5,0)</f>
        <v>10</v>
      </c>
      <c r="L6373" s="1">
        <f>+IF(bloques1a3[[#This Row],[correcta]]=bloques1a3[[#This Row],[respuesta]],1,0)</f>
        <v>1</v>
      </c>
      <c r="M6373" s="1">
        <f>+IF(bloques1a3[[#This Row],[Sexo]]="F",1,0)</f>
        <v>1</v>
      </c>
    </row>
    <row r="6374" spans="1:13" x14ac:dyDescent="0.55000000000000004">
      <c r="A6374">
        <v>51</v>
      </c>
      <c r="B6374" s="1" t="s">
        <v>588</v>
      </c>
      <c r="C6374" s="1" t="s">
        <v>3</v>
      </c>
      <c r="D6374">
        <v>4</v>
      </c>
      <c r="E6374" s="1" t="s">
        <v>150</v>
      </c>
      <c r="F6374">
        <v>4</v>
      </c>
      <c r="G6374" s="1" t="s">
        <v>375</v>
      </c>
      <c r="H6374" s="1" t="s">
        <v>29</v>
      </c>
      <c r="I6374">
        <v>3</v>
      </c>
      <c r="J6374" s="1" t="str">
        <f>+VLOOKUP(bloques1a3[[#This Row],[respuesta]],respuestas.emociones[],2,0)</f>
        <v>enojo</v>
      </c>
      <c r="K6374" s="1">
        <f>+VLOOKUP(bloques1a3[[#This Row],[niño]],BD.niños[[Código]:[edad]],5,0)</f>
        <v>6</v>
      </c>
      <c r="L6374" s="1">
        <f>+IF(bloques1a3[[#This Row],[correcta]]=bloques1a3[[#This Row],[respuesta]],1,0)</f>
        <v>1</v>
      </c>
      <c r="M6374" s="1">
        <f>+IF(bloques1a3[[#This Row],[Sexo]]="F",1,0)</f>
        <v>1</v>
      </c>
    </row>
    <row r="6375" spans="1:13" x14ac:dyDescent="0.55000000000000004">
      <c r="A6375">
        <v>51</v>
      </c>
      <c r="B6375" s="1" t="s">
        <v>588</v>
      </c>
      <c r="C6375" s="1" t="s">
        <v>3</v>
      </c>
      <c r="D6375">
        <v>4</v>
      </c>
      <c r="E6375" s="1" t="s">
        <v>153</v>
      </c>
      <c r="F6375">
        <v>4</v>
      </c>
      <c r="G6375" s="1" t="s">
        <v>376</v>
      </c>
      <c r="H6375" s="1" t="s">
        <v>28</v>
      </c>
      <c r="I6375">
        <v>3</v>
      </c>
      <c r="J6375" s="1" t="str">
        <f>+VLOOKUP(bloques1a3[[#This Row],[respuesta]],respuestas.emociones[],2,0)</f>
        <v>enojo</v>
      </c>
      <c r="K6375" s="1">
        <f>+VLOOKUP(bloques1a3[[#This Row],[niño]],BD.niños[[Código]:[edad]],5,0)</f>
        <v>7</v>
      </c>
      <c r="L6375" s="1">
        <f>+IF(bloques1a3[[#This Row],[correcta]]=bloques1a3[[#This Row],[respuesta]],1,0)</f>
        <v>1</v>
      </c>
      <c r="M6375" s="1">
        <f>+IF(bloques1a3[[#This Row],[Sexo]]="F",1,0)</f>
        <v>0</v>
      </c>
    </row>
    <row r="6376" spans="1:13" x14ac:dyDescent="0.55000000000000004">
      <c r="A6376">
        <v>51</v>
      </c>
      <c r="B6376" s="1" t="s">
        <v>588</v>
      </c>
      <c r="C6376" s="1" t="s">
        <v>3</v>
      </c>
      <c r="D6376">
        <v>4</v>
      </c>
      <c r="E6376" s="1" t="s">
        <v>157</v>
      </c>
      <c r="F6376">
        <v>4</v>
      </c>
      <c r="G6376" s="1" t="s">
        <v>376</v>
      </c>
      <c r="H6376" s="1" t="s">
        <v>28</v>
      </c>
      <c r="I6376">
        <v>3</v>
      </c>
      <c r="J6376" s="1" t="str">
        <f>+VLOOKUP(bloques1a3[[#This Row],[respuesta]],respuestas.emociones[],2,0)</f>
        <v>enojo</v>
      </c>
      <c r="K6376" s="1">
        <f>+VLOOKUP(bloques1a3[[#This Row],[niño]],BD.niños[[Código]:[edad]],5,0)</f>
        <v>7</v>
      </c>
      <c r="L6376" s="1">
        <f>+IF(bloques1a3[[#This Row],[correcta]]=bloques1a3[[#This Row],[respuesta]],1,0)</f>
        <v>1</v>
      </c>
      <c r="M6376" s="1">
        <f>+IF(bloques1a3[[#This Row],[Sexo]]="F",1,0)</f>
        <v>0</v>
      </c>
    </row>
    <row r="6377" spans="1:13" x14ac:dyDescent="0.55000000000000004">
      <c r="A6377">
        <v>51</v>
      </c>
      <c r="B6377" s="1" t="s">
        <v>588</v>
      </c>
      <c r="C6377" s="1" t="s">
        <v>3</v>
      </c>
      <c r="D6377">
        <v>4</v>
      </c>
      <c r="E6377" s="1" t="s">
        <v>164</v>
      </c>
      <c r="F6377">
        <v>4</v>
      </c>
      <c r="G6377" s="1" t="s">
        <v>375</v>
      </c>
      <c r="H6377" s="1" t="s">
        <v>28</v>
      </c>
      <c r="I6377">
        <v>3</v>
      </c>
      <c r="J6377" s="1" t="str">
        <f>+VLOOKUP(bloques1a3[[#This Row],[respuesta]],respuestas.emociones[],2,0)</f>
        <v>enojo</v>
      </c>
      <c r="K6377" s="1">
        <f>+VLOOKUP(bloques1a3[[#This Row],[niño]],BD.niños[[Código]:[edad]],5,0)</f>
        <v>6</v>
      </c>
      <c r="L6377" s="1">
        <f>+IF(bloques1a3[[#This Row],[correcta]]=bloques1a3[[#This Row],[respuesta]],1,0)</f>
        <v>1</v>
      </c>
      <c r="M6377" s="1">
        <f>+IF(bloques1a3[[#This Row],[Sexo]]="F",1,0)</f>
        <v>0</v>
      </c>
    </row>
    <row r="6378" spans="1:13" x14ac:dyDescent="0.55000000000000004">
      <c r="A6378">
        <v>51</v>
      </c>
      <c r="B6378" s="1" t="s">
        <v>588</v>
      </c>
      <c r="C6378" s="1" t="s">
        <v>3</v>
      </c>
      <c r="D6378">
        <v>4</v>
      </c>
      <c r="E6378" s="1" t="s">
        <v>165</v>
      </c>
      <c r="F6378">
        <v>4</v>
      </c>
      <c r="G6378" s="1" t="s">
        <v>375</v>
      </c>
      <c r="H6378" s="1" t="s">
        <v>28</v>
      </c>
      <c r="I6378">
        <v>3</v>
      </c>
      <c r="J6378" s="1" t="str">
        <f>+VLOOKUP(bloques1a3[[#This Row],[respuesta]],respuestas.emociones[],2,0)</f>
        <v>enojo</v>
      </c>
      <c r="K6378" s="1">
        <f>+VLOOKUP(bloques1a3[[#This Row],[niño]],BD.niños[[Código]:[edad]],5,0)</f>
        <v>5</v>
      </c>
      <c r="L6378" s="1">
        <f>+IF(bloques1a3[[#This Row],[correcta]]=bloques1a3[[#This Row],[respuesta]],1,0)</f>
        <v>1</v>
      </c>
      <c r="M6378" s="1">
        <f>+IF(bloques1a3[[#This Row],[Sexo]]="F",1,0)</f>
        <v>0</v>
      </c>
    </row>
    <row r="6379" spans="1:13" x14ac:dyDescent="0.55000000000000004">
      <c r="A6379">
        <v>51</v>
      </c>
      <c r="B6379" s="1" t="s">
        <v>588</v>
      </c>
      <c r="C6379" s="1" t="s">
        <v>3</v>
      </c>
      <c r="D6379">
        <v>4</v>
      </c>
      <c r="E6379" s="1" t="s">
        <v>168</v>
      </c>
      <c r="F6379">
        <v>3</v>
      </c>
      <c r="G6379" s="1" t="s">
        <v>376</v>
      </c>
      <c r="H6379" s="1" t="s">
        <v>29</v>
      </c>
      <c r="I6379">
        <v>3</v>
      </c>
      <c r="J6379" s="1" t="str">
        <f>+VLOOKUP(bloques1a3[[#This Row],[respuesta]],respuestas.emociones[],2,0)</f>
        <v>tristeza</v>
      </c>
      <c r="K6379" s="1">
        <f>+VLOOKUP(bloques1a3[[#This Row],[niño]],BD.niños[[Código]:[edad]],5,0)</f>
        <v>7</v>
      </c>
      <c r="L6379" s="1">
        <f>+IF(bloques1a3[[#This Row],[correcta]]=bloques1a3[[#This Row],[respuesta]],1,0)</f>
        <v>0</v>
      </c>
      <c r="M6379" s="1">
        <f>+IF(bloques1a3[[#This Row],[Sexo]]="F",1,0)</f>
        <v>1</v>
      </c>
    </row>
    <row r="6380" spans="1:13" x14ac:dyDescent="0.55000000000000004">
      <c r="A6380">
        <v>51</v>
      </c>
      <c r="B6380" s="1" t="s">
        <v>588</v>
      </c>
      <c r="C6380" s="1" t="s">
        <v>3</v>
      </c>
      <c r="D6380">
        <v>4</v>
      </c>
      <c r="E6380" s="1" t="s">
        <v>172</v>
      </c>
      <c r="F6380">
        <v>4</v>
      </c>
      <c r="G6380" s="1" t="s">
        <v>376</v>
      </c>
      <c r="H6380" s="1" t="s">
        <v>29</v>
      </c>
      <c r="I6380">
        <v>3</v>
      </c>
      <c r="J6380" s="1" t="str">
        <f>+VLOOKUP(bloques1a3[[#This Row],[respuesta]],respuestas.emociones[],2,0)</f>
        <v>enojo</v>
      </c>
      <c r="K6380" s="1">
        <f>+VLOOKUP(bloques1a3[[#This Row],[niño]],BD.niños[[Código]:[edad]],5,0)</f>
        <v>8</v>
      </c>
      <c r="L6380" s="1">
        <f>+IF(bloques1a3[[#This Row],[correcta]]=bloques1a3[[#This Row],[respuesta]],1,0)</f>
        <v>1</v>
      </c>
      <c r="M6380" s="1">
        <f>+IF(bloques1a3[[#This Row],[Sexo]]="F",1,0)</f>
        <v>1</v>
      </c>
    </row>
    <row r="6381" spans="1:13" x14ac:dyDescent="0.55000000000000004">
      <c r="A6381">
        <v>51</v>
      </c>
      <c r="B6381" s="1" t="s">
        <v>588</v>
      </c>
      <c r="C6381" s="1" t="s">
        <v>3</v>
      </c>
      <c r="D6381">
        <v>4</v>
      </c>
      <c r="E6381" s="1" t="s">
        <v>176</v>
      </c>
      <c r="F6381">
        <v>4</v>
      </c>
      <c r="G6381" s="1" t="s">
        <v>375</v>
      </c>
      <c r="H6381" s="1" t="s">
        <v>29</v>
      </c>
      <c r="I6381">
        <v>3</v>
      </c>
      <c r="J6381" s="1" t="str">
        <f>+VLOOKUP(bloques1a3[[#This Row],[respuesta]],respuestas.emociones[],2,0)</f>
        <v>enojo</v>
      </c>
      <c r="K6381" s="1">
        <f>+VLOOKUP(bloques1a3[[#This Row],[niño]],BD.niños[[Código]:[edad]],5,0)</f>
        <v>5</v>
      </c>
      <c r="L6381" s="1">
        <f>+IF(bloques1a3[[#This Row],[correcta]]=bloques1a3[[#This Row],[respuesta]],1,0)</f>
        <v>1</v>
      </c>
      <c r="M6381" s="1">
        <f>+IF(bloques1a3[[#This Row],[Sexo]]="F",1,0)</f>
        <v>1</v>
      </c>
    </row>
    <row r="6382" spans="1:13" x14ac:dyDescent="0.55000000000000004">
      <c r="A6382">
        <v>51</v>
      </c>
      <c r="B6382" s="1" t="s">
        <v>588</v>
      </c>
      <c r="C6382" s="1" t="s">
        <v>3</v>
      </c>
      <c r="D6382">
        <v>4</v>
      </c>
      <c r="E6382" s="1" t="s">
        <v>180</v>
      </c>
      <c r="F6382">
        <v>4</v>
      </c>
      <c r="G6382" s="1" t="s">
        <v>376</v>
      </c>
      <c r="H6382" s="1" t="s">
        <v>29</v>
      </c>
      <c r="I6382">
        <v>3</v>
      </c>
      <c r="J6382" s="1" t="str">
        <f>+VLOOKUP(bloques1a3[[#This Row],[respuesta]],respuestas.emociones[],2,0)</f>
        <v>enojo</v>
      </c>
      <c r="K6382" s="1">
        <f>+VLOOKUP(bloques1a3[[#This Row],[niño]],BD.niños[[Código]:[edad]],5,0)</f>
        <v>8</v>
      </c>
      <c r="L6382" s="1">
        <f>+IF(bloques1a3[[#This Row],[correcta]]=bloques1a3[[#This Row],[respuesta]],1,0)</f>
        <v>1</v>
      </c>
      <c r="M6382" s="1">
        <f>+IF(bloques1a3[[#This Row],[Sexo]]="F",1,0)</f>
        <v>1</v>
      </c>
    </row>
    <row r="6383" spans="1:13" x14ac:dyDescent="0.55000000000000004">
      <c r="A6383">
        <v>51</v>
      </c>
      <c r="B6383" s="1" t="s">
        <v>588</v>
      </c>
      <c r="C6383" s="1" t="s">
        <v>3</v>
      </c>
      <c r="D6383">
        <v>4</v>
      </c>
      <c r="E6383" s="1" t="s">
        <v>234</v>
      </c>
      <c r="F6383">
        <v>4</v>
      </c>
      <c r="G6383" s="1" t="s">
        <v>377</v>
      </c>
      <c r="H6383" s="1" t="s">
        <v>28</v>
      </c>
      <c r="I6383">
        <v>3</v>
      </c>
      <c r="J6383" s="1" t="str">
        <f>+VLOOKUP(bloques1a3[[#This Row],[respuesta]],respuestas.emociones[],2,0)</f>
        <v>enojo</v>
      </c>
      <c r="K6383" s="1">
        <f>+VLOOKUP(bloques1a3[[#This Row],[niño]],BD.niños[[Código]:[edad]],5,0)</f>
        <v>10</v>
      </c>
      <c r="L6383" s="1">
        <f>+IF(bloques1a3[[#This Row],[correcta]]=bloques1a3[[#This Row],[respuesta]],1,0)</f>
        <v>1</v>
      </c>
      <c r="M6383" s="1">
        <f>+IF(bloques1a3[[#This Row],[Sexo]]="F",1,0)</f>
        <v>0</v>
      </c>
    </row>
    <row r="6384" spans="1:13" x14ac:dyDescent="0.55000000000000004">
      <c r="A6384">
        <v>51</v>
      </c>
      <c r="B6384" s="1" t="s">
        <v>588</v>
      </c>
      <c r="C6384" s="1" t="s">
        <v>3</v>
      </c>
      <c r="D6384">
        <v>4</v>
      </c>
      <c r="E6384" s="1" t="s">
        <v>238</v>
      </c>
      <c r="F6384">
        <v>3</v>
      </c>
      <c r="G6384" s="1" t="s">
        <v>377</v>
      </c>
      <c r="H6384" s="1" t="s">
        <v>28</v>
      </c>
      <c r="I6384">
        <v>3</v>
      </c>
      <c r="J6384" s="1" t="str">
        <f>+VLOOKUP(bloques1a3[[#This Row],[respuesta]],respuestas.emociones[],2,0)</f>
        <v>tristeza</v>
      </c>
      <c r="K6384" s="1">
        <f>+VLOOKUP(bloques1a3[[#This Row],[niño]],BD.niños[[Código]:[edad]],5,0)</f>
        <v>10</v>
      </c>
      <c r="L6384" s="1">
        <f>+IF(bloques1a3[[#This Row],[correcta]]=bloques1a3[[#This Row],[respuesta]],1,0)</f>
        <v>0</v>
      </c>
      <c r="M6384" s="1">
        <f>+IF(bloques1a3[[#This Row],[Sexo]]="F",1,0)</f>
        <v>0</v>
      </c>
    </row>
    <row r="6385" spans="1:13" x14ac:dyDescent="0.55000000000000004">
      <c r="A6385">
        <v>51</v>
      </c>
      <c r="B6385" s="1" t="s">
        <v>588</v>
      </c>
      <c r="C6385" s="1" t="s">
        <v>3</v>
      </c>
      <c r="D6385">
        <v>4</v>
      </c>
      <c r="E6385" s="1" t="s">
        <v>241</v>
      </c>
      <c r="F6385">
        <v>4</v>
      </c>
      <c r="G6385" s="1" t="s">
        <v>377</v>
      </c>
      <c r="H6385" s="1" t="s">
        <v>29</v>
      </c>
      <c r="I6385">
        <v>3</v>
      </c>
      <c r="J6385" s="1" t="str">
        <f>+VLOOKUP(bloques1a3[[#This Row],[respuesta]],respuestas.emociones[],2,0)</f>
        <v>enojo</v>
      </c>
      <c r="K6385" s="1">
        <f>+VLOOKUP(bloques1a3[[#This Row],[niño]],BD.niños[[Código]:[edad]],5,0)</f>
        <v>10</v>
      </c>
      <c r="L6385" s="1">
        <f>+IF(bloques1a3[[#This Row],[correcta]]=bloques1a3[[#This Row],[respuesta]],1,0)</f>
        <v>1</v>
      </c>
      <c r="M6385" s="1">
        <f>+IF(bloques1a3[[#This Row],[Sexo]]="F",1,0)</f>
        <v>1</v>
      </c>
    </row>
    <row r="6386" spans="1:13" x14ac:dyDescent="0.55000000000000004">
      <c r="A6386">
        <v>51</v>
      </c>
      <c r="B6386" s="1" t="s">
        <v>588</v>
      </c>
      <c r="C6386" s="1" t="s">
        <v>3</v>
      </c>
      <c r="D6386">
        <v>4</v>
      </c>
      <c r="E6386" s="1" t="s">
        <v>245</v>
      </c>
      <c r="F6386">
        <v>4</v>
      </c>
      <c r="G6386" s="1" t="s">
        <v>376</v>
      </c>
      <c r="H6386" s="1" t="s">
        <v>28</v>
      </c>
      <c r="I6386">
        <v>3</v>
      </c>
      <c r="J6386" s="1" t="str">
        <f>+VLOOKUP(bloques1a3[[#This Row],[respuesta]],respuestas.emociones[],2,0)</f>
        <v>enojo</v>
      </c>
      <c r="K6386" s="1">
        <f>+VLOOKUP(bloques1a3[[#This Row],[niño]],BD.niños[[Código]:[edad]],5,0)</f>
        <v>8</v>
      </c>
      <c r="L6386" s="1">
        <f>+IF(bloques1a3[[#This Row],[correcta]]=bloques1a3[[#This Row],[respuesta]],1,0)</f>
        <v>1</v>
      </c>
      <c r="M6386" s="1">
        <f>+IF(bloques1a3[[#This Row],[Sexo]]="F",1,0)</f>
        <v>0</v>
      </c>
    </row>
    <row r="6387" spans="1:13" x14ac:dyDescent="0.55000000000000004">
      <c r="A6387">
        <v>51</v>
      </c>
      <c r="B6387" s="1" t="s">
        <v>588</v>
      </c>
      <c r="C6387" s="1" t="s">
        <v>3</v>
      </c>
      <c r="D6387">
        <v>4</v>
      </c>
      <c r="E6387" s="1" t="s">
        <v>249</v>
      </c>
      <c r="F6387">
        <v>7</v>
      </c>
      <c r="G6387" s="1" t="s">
        <v>375</v>
      </c>
      <c r="H6387" s="1" t="s">
        <v>28</v>
      </c>
      <c r="I6387">
        <v>3</v>
      </c>
      <c r="J6387" s="1" t="str">
        <f>+VLOOKUP(bloques1a3[[#This Row],[respuesta]],respuestas.emociones[],2,0)</f>
        <v>asco</v>
      </c>
      <c r="K6387" s="1">
        <f>+VLOOKUP(bloques1a3[[#This Row],[niño]],BD.niños[[Código]:[edad]],5,0)</f>
        <v>6</v>
      </c>
      <c r="L6387" s="1">
        <f>+IF(bloques1a3[[#This Row],[correcta]]=bloques1a3[[#This Row],[respuesta]],1,0)</f>
        <v>0</v>
      </c>
      <c r="M6387" s="1">
        <f>+IF(bloques1a3[[#This Row],[Sexo]]="F",1,0)</f>
        <v>0</v>
      </c>
    </row>
    <row r="6388" spans="1:13" x14ac:dyDescent="0.55000000000000004">
      <c r="A6388">
        <v>51</v>
      </c>
      <c r="B6388" s="1" t="s">
        <v>588</v>
      </c>
      <c r="C6388" s="1" t="s">
        <v>3</v>
      </c>
      <c r="D6388">
        <v>4</v>
      </c>
      <c r="E6388" s="1" t="s">
        <v>253</v>
      </c>
      <c r="F6388">
        <v>4</v>
      </c>
      <c r="G6388" s="1" t="s">
        <v>376</v>
      </c>
      <c r="H6388" s="1" t="s">
        <v>28</v>
      </c>
      <c r="I6388">
        <v>3</v>
      </c>
      <c r="J6388" s="1" t="str">
        <f>+VLOOKUP(bloques1a3[[#This Row],[respuesta]],respuestas.emociones[],2,0)</f>
        <v>enojo</v>
      </c>
      <c r="K6388" s="1">
        <f>+VLOOKUP(bloques1a3[[#This Row],[niño]],BD.niños[[Código]:[edad]],5,0)</f>
        <v>7</v>
      </c>
      <c r="L6388" s="1">
        <f>+IF(bloques1a3[[#This Row],[correcta]]=bloques1a3[[#This Row],[respuesta]],1,0)</f>
        <v>1</v>
      </c>
      <c r="M6388" s="1">
        <f>+IF(bloques1a3[[#This Row],[Sexo]]="F",1,0)</f>
        <v>0</v>
      </c>
    </row>
    <row r="6389" spans="1:13" x14ac:dyDescent="0.55000000000000004">
      <c r="A6389">
        <v>51</v>
      </c>
      <c r="B6389" s="1" t="s">
        <v>588</v>
      </c>
      <c r="C6389" s="1" t="s">
        <v>3</v>
      </c>
      <c r="D6389">
        <v>4</v>
      </c>
      <c r="E6389" s="1" t="s">
        <v>257</v>
      </c>
      <c r="F6389">
        <v>4</v>
      </c>
      <c r="G6389" s="1" t="s">
        <v>376</v>
      </c>
      <c r="H6389" s="1" t="s">
        <v>28</v>
      </c>
      <c r="I6389">
        <v>3</v>
      </c>
      <c r="J6389" s="1" t="str">
        <f>+VLOOKUP(bloques1a3[[#This Row],[respuesta]],respuestas.emociones[],2,0)</f>
        <v>enojo</v>
      </c>
      <c r="K6389" s="1">
        <f>+VLOOKUP(bloques1a3[[#This Row],[niño]],BD.niños[[Código]:[edad]],5,0)</f>
        <v>8</v>
      </c>
      <c r="L6389" s="1">
        <f>+IF(bloques1a3[[#This Row],[correcta]]=bloques1a3[[#This Row],[respuesta]],1,0)</f>
        <v>1</v>
      </c>
      <c r="M6389" s="1">
        <f>+IF(bloques1a3[[#This Row],[Sexo]]="F",1,0)</f>
        <v>0</v>
      </c>
    </row>
    <row r="6390" spans="1:13" x14ac:dyDescent="0.55000000000000004">
      <c r="A6390">
        <v>51</v>
      </c>
      <c r="B6390" s="1" t="s">
        <v>588</v>
      </c>
      <c r="C6390" s="1" t="s">
        <v>3</v>
      </c>
      <c r="D6390">
        <v>4</v>
      </c>
      <c r="E6390" s="1" t="s">
        <v>299</v>
      </c>
      <c r="F6390">
        <v>7</v>
      </c>
      <c r="G6390" s="1" t="s">
        <v>376</v>
      </c>
      <c r="H6390" s="1" t="s">
        <v>28</v>
      </c>
      <c r="I6390">
        <v>3</v>
      </c>
      <c r="J6390" s="1" t="str">
        <f>+VLOOKUP(bloques1a3[[#This Row],[respuesta]],respuestas.emociones[],2,0)</f>
        <v>asco</v>
      </c>
      <c r="K6390" s="1">
        <f>+VLOOKUP(bloques1a3[[#This Row],[niño]],BD.niños[[Código]:[edad]],5,0)</f>
        <v>8</v>
      </c>
      <c r="L6390" s="1">
        <f>+IF(bloques1a3[[#This Row],[correcta]]=bloques1a3[[#This Row],[respuesta]],1,0)</f>
        <v>0</v>
      </c>
      <c r="M6390" s="1">
        <f>+IF(bloques1a3[[#This Row],[Sexo]]="F",1,0)</f>
        <v>0</v>
      </c>
    </row>
    <row r="6391" spans="1:13" x14ac:dyDescent="0.55000000000000004">
      <c r="A6391">
        <v>51</v>
      </c>
      <c r="B6391" s="1" t="s">
        <v>588</v>
      </c>
      <c r="C6391" s="1" t="s">
        <v>3</v>
      </c>
      <c r="D6391">
        <v>4</v>
      </c>
      <c r="E6391" s="1" t="s">
        <v>301</v>
      </c>
      <c r="F6391">
        <v>7</v>
      </c>
      <c r="G6391" s="1" t="s">
        <v>375</v>
      </c>
      <c r="H6391" s="1" t="s">
        <v>28</v>
      </c>
      <c r="I6391">
        <v>3</v>
      </c>
      <c r="J6391" s="1" t="str">
        <f>+VLOOKUP(bloques1a3[[#This Row],[respuesta]],respuestas.emociones[],2,0)</f>
        <v>asco</v>
      </c>
      <c r="K6391" s="1">
        <f>+VLOOKUP(bloques1a3[[#This Row],[niño]],BD.niños[[Código]:[edad]],5,0)</f>
        <v>5</v>
      </c>
      <c r="L6391" s="1">
        <f>+IF(bloques1a3[[#This Row],[correcta]]=bloques1a3[[#This Row],[respuesta]],1,0)</f>
        <v>0</v>
      </c>
      <c r="M6391" s="1">
        <f>+IF(bloques1a3[[#This Row],[Sexo]]="F",1,0)</f>
        <v>0</v>
      </c>
    </row>
    <row r="6392" spans="1:13" x14ac:dyDescent="0.55000000000000004">
      <c r="A6392">
        <v>51</v>
      </c>
      <c r="B6392" s="1" t="s">
        <v>588</v>
      </c>
      <c r="C6392" s="1" t="s">
        <v>3</v>
      </c>
      <c r="D6392">
        <v>4</v>
      </c>
      <c r="E6392" s="1" t="s">
        <v>305</v>
      </c>
      <c r="F6392">
        <v>4</v>
      </c>
      <c r="G6392" s="1" t="s">
        <v>376</v>
      </c>
      <c r="H6392" s="1" t="s">
        <v>28</v>
      </c>
      <c r="I6392">
        <v>3</v>
      </c>
      <c r="J6392" s="1" t="str">
        <f>+VLOOKUP(bloques1a3[[#This Row],[respuesta]],respuestas.emociones[],2,0)</f>
        <v>enojo</v>
      </c>
      <c r="K6392" s="1">
        <f>+VLOOKUP(bloques1a3[[#This Row],[niño]],BD.niños[[Código]:[edad]],5,0)</f>
        <v>8</v>
      </c>
      <c r="L6392" s="1">
        <f>+IF(bloques1a3[[#This Row],[correcta]]=bloques1a3[[#This Row],[respuesta]],1,0)</f>
        <v>1</v>
      </c>
      <c r="M6392" s="1">
        <f>+IF(bloques1a3[[#This Row],[Sexo]]="F",1,0)</f>
        <v>0</v>
      </c>
    </row>
    <row r="6393" spans="1:13" x14ac:dyDescent="0.55000000000000004">
      <c r="A6393">
        <v>51</v>
      </c>
      <c r="B6393" s="1" t="s">
        <v>588</v>
      </c>
      <c r="C6393" s="1" t="s">
        <v>3</v>
      </c>
      <c r="D6393">
        <v>4</v>
      </c>
      <c r="E6393" s="1" t="s">
        <v>308</v>
      </c>
      <c r="F6393">
        <v>4</v>
      </c>
      <c r="G6393" s="1" t="s">
        <v>377</v>
      </c>
      <c r="H6393" s="1" t="s">
        <v>28</v>
      </c>
      <c r="I6393">
        <v>3</v>
      </c>
      <c r="J6393" s="1" t="str">
        <f>+VLOOKUP(bloques1a3[[#This Row],[respuesta]],respuestas.emociones[],2,0)</f>
        <v>enojo</v>
      </c>
      <c r="K6393" s="1">
        <f>+VLOOKUP(bloques1a3[[#This Row],[niño]],BD.niños[[Código]:[edad]],5,0)</f>
        <v>9</v>
      </c>
      <c r="L6393" s="1">
        <f>+IF(bloques1a3[[#This Row],[correcta]]=bloques1a3[[#This Row],[respuesta]],1,0)</f>
        <v>1</v>
      </c>
      <c r="M6393" s="1">
        <f>+IF(bloques1a3[[#This Row],[Sexo]]="F",1,0)</f>
        <v>0</v>
      </c>
    </row>
    <row r="6394" spans="1:13" x14ac:dyDescent="0.55000000000000004">
      <c r="A6394">
        <v>51</v>
      </c>
      <c r="B6394" s="1" t="s">
        <v>588</v>
      </c>
      <c r="C6394" s="1" t="s">
        <v>3</v>
      </c>
      <c r="D6394">
        <v>4</v>
      </c>
      <c r="E6394" s="1" t="s">
        <v>311</v>
      </c>
      <c r="F6394">
        <v>4</v>
      </c>
      <c r="G6394" s="1" t="s">
        <v>377</v>
      </c>
      <c r="H6394" s="1" t="s">
        <v>28</v>
      </c>
      <c r="I6394">
        <v>3</v>
      </c>
      <c r="J6394" s="1" t="str">
        <f>+VLOOKUP(bloques1a3[[#This Row],[respuesta]],respuestas.emociones[],2,0)</f>
        <v>enojo</v>
      </c>
      <c r="K6394" s="1">
        <f>+VLOOKUP(bloques1a3[[#This Row],[niño]],BD.niños[[Código]:[edad]],5,0)</f>
        <v>10</v>
      </c>
      <c r="L6394" s="1">
        <f>+IF(bloques1a3[[#This Row],[correcta]]=bloques1a3[[#This Row],[respuesta]],1,0)</f>
        <v>1</v>
      </c>
      <c r="M6394" s="1">
        <f>+IF(bloques1a3[[#This Row],[Sexo]]="F",1,0)</f>
        <v>0</v>
      </c>
    </row>
    <row r="6395" spans="1:13" x14ac:dyDescent="0.55000000000000004">
      <c r="A6395">
        <v>51</v>
      </c>
      <c r="B6395" s="1" t="s">
        <v>588</v>
      </c>
      <c r="C6395" s="1" t="s">
        <v>3</v>
      </c>
      <c r="D6395">
        <v>4</v>
      </c>
      <c r="E6395" s="1" t="s">
        <v>314</v>
      </c>
      <c r="F6395">
        <v>4</v>
      </c>
      <c r="G6395" s="1" t="s">
        <v>377</v>
      </c>
      <c r="H6395" s="1" t="s">
        <v>28</v>
      </c>
      <c r="I6395">
        <v>3</v>
      </c>
      <c r="J6395" s="1" t="str">
        <f>+VLOOKUP(bloques1a3[[#This Row],[respuesta]],respuestas.emociones[],2,0)</f>
        <v>enojo</v>
      </c>
      <c r="K6395" s="1">
        <f>+VLOOKUP(bloques1a3[[#This Row],[niño]],BD.niños[[Código]:[edad]],5,0)</f>
        <v>10</v>
      </c>
      <c r="L6395" s="1">
        <f>+IF(bloques1a3[[#This Row],[correcta]]=bloques1a3[[#This Row],[respuesta]],1,0)</f>
        <v>1</v>
      </c>
      <c r="M6395" s="1">
        <f>+IF(bloques1a3[[#This Row],[Sexo]]="F",1,0)</f>
        <v>0</v>
      </c>
    </row>
    <row r="6396" spans="1:13" x14ac:dyDescent="0.55000000000000004">
      <c r="A6396">
        <v>51</v>
      </c>
      <c r="B6396" s="1" t="s">
        <v>588</v>
      </c>
      <c r="C6396" s="1" t="s">
        <v>3</v>
      </c>
      <c r="D6396">
        <v>4</v>
      </c>
      <c r="E6396" s="1" t="s">
        <v>372</v>
      </c>
      <c r="F6396">
        <v>4</v>
      </c>
      <c r="G6396" s="1" t="s">
        <v>377</v>
      </c>
      <c r="H6396" s="1" t="s">
        <v>28</v>
      </c>
      <c r="I6396">
        <v>3</v>
      </c>
      <c r="J6396" s="1" t="str">
        <f>+VLOOKUP(bloques1a3[[#This Row],[respuesta]],respuestas.emociones[],2,0)</f>
        <v>enojo</v>
      </c>
      <c r="K6396" s="1">
        <f>+VLOOKUP(bloques1a3[[#This Row],[niño]],BD.niños[[Código]:[edad]],5,0)</f>
        <v>9</v>
      </c>
      <c r="L6396" s="1">
        <f>+IF(bloques1a3[[#This Row],[correcta]]=bloques1a3[[#This Row],[respuesta]],1,0)</f>
        <v>1</v>
      </c>
      <c r="M6396" s="1">
        <f>+IF(bloques1a3[[#This Row],[Sexo]]="F",1,0)</f>
        <v>0</v>
      </c>
    </row>
    <row r="6397" spans="1:13" x14ac:dyDescent="0.55000000000000004">
      <c r="A6397">
        <v>51</v>
      </c>
      <c r="B6397" s="1" t="s">
        <v>588</v>
      </c>
      <c r="C6397" s="1" t="s">
        <v>3</v>
      </c>
      <c r="D6397">
        <v>4</v>
      </c>
      <c r="E6397" s="1" t="s">
        <v>337</v>
      </c>
      <c r="F6397">
        <v>7</v>
      </c>
      <c r="G6397" s="1" t="s">
        <v>376</v>
      </c>
      <c r="H6397" s="1" t="s">
        <v>28</v>
      </c>
      <c r="I6397">
        <v>3</v>
      </c>
      <c r="J6397" s="1" t="str">
        <f>+VLOOKUP(bloques1a3[[#This Row],[respuesta]],respuestas.emociones[],2,0)</f>
        <v>asco</v>
      </c>
      <c r="K6397" s="1">
        <f>+VLOOKUP(bloques1a3[[#This Row],[niño]],BD.niños[[Código]:[edad]],5,0)</f>
        <v>8</v>
      </c>
      <c r="L6397" s="1">
        <f>+IF(bloques1a3[[#This Row],[correcta]]=bloques1a3[[#This Row],[respuesta]],1,0)</f>
        <v>0</v>
      </c>
      <c r="M6397" s="1">
        <f>+IF(bloques1a3[[#This Row],[Sexo]]="F",1,0)</f>
        <v>0</v>
      </c>
    </row>
    <row r="6398" spans="1:13" x14ac:dyDescent="0.55000000000000004">
      <c r="A6398">
        <v>51</v>
      </c>
      <c r="B6398" s="1" t="s">
        <v>588</v>
      </c>
      <c r="C6398" s="1" t="s">
        <v>3</v>
      </c>
      <c r="D6398">
        <v>4</v>
      </c>
      <c r="E6398" s="1" t="s">
        <v>341</v>
      </c>
      <c r="F6398">
        <v>4</v>
      </c>
      <c r="G6398" s="1" t="s">
        <v>376</v>
      </c>
      <c r="H6398" s="1" t="s">
        <v>29</v>
      </c>
      <c r="I6398">
        <v>3</v>
      </c>
      <c r="J6398" s="1" t="str">
        <f>+VLOOKUP(bloques1a3[[#This Row],[respuesta]],respuestas.emociones[],2,0)</f>
        <v>enojo</v>
      </c>
      <c r="K6398" s="1">
        <f>+VLOOKUP(bloques1a3[[#This Row],[niño]],BD.niños[[Código]:[edad]],5,0)</f>
        <v>8</v>
      </c>
      <c r="L6398" s="1">
        <f>+IF(bloques1a3[[#This Row],[correcta]]=bloques1a3[[#This Row],[respuesta]],1,0)</f>
        <v>1</v>
      </c>
      <c r="M6398" s="1">
        <f>+IF(bloques1a3[[#This Row],[Sexo]]="F",1,0)</f>
        <v>1</v>
      </c>
    </row>
    <row r="6399" spans="1:13" x14ac:dyDescent="0.55000000000000004">
      <c r="A6399">
        <v>51</v>
      </c>
      <c r="B6399" s="1" t="s">
        <v>588</v>
      </c>
      <c r="C6399" s="1" t="s">
        <v>3</v>
      </c>
      <c r="D6399">
        <v>4</v>
      </c>
      <c r="E6399" s="1" t="s">
        <v>344</v>
      </c>
      <c r="F6399">
        <v>3</v>
      </c>
      <c r="G6399" s="1" t="s">
        <v>375</v>
      </c>
      <c r="H6399" s="1" t="s">
        <v>29</v>
      </c>
      <c r="I6399">
        <v>3</v>
      </c>
      <c r="J6399" s="1" t="str">
        <f>+VLOOKUP(bloques1a3[[#This Row],[respuesta]],respuestas.emociones[],2,0)</f>
        <v>tristeza</v>
      </c>
      <c r="K6399" s="1">
        <f>+VLOOKUP(bloques1a3[[#This Row],[niño]],BD.niños[[Código]:[edad]],5,0)</f>
        <v>6</v>
      </c>
      <c r="L6399" s="1">
        <f>+IF(bloques1a3[[#This Row],[correcta]]=bloques1a3[[#This Row],[respuesta]],1,0)</f>
        <v>0</v>
      </c>
      <c r="M6399" s="1">
        <f>+IF(bloques1a3[[#This Row],[Sexo]]="F",1,0)</f>
        <v>1</v>
      </c>
    </row>
    <row r="6400" spans="1:13" x14ac:dyDescent="0.55000000000000004">
      <c r="A6400">
        <v>51</v>
      </c>
      <c r="B6400" s="1" t="s">
        <v>588</v>
      </c>
      <c r="C6400" s="1" t="s">
        <v>3</v>
      </c>
      <c r="D6400">
        <v>4</v>
      </c>
      <c r="E6400" s="1" t="s">
        <v>348</v>
      </c>
      <c r="F6400">
        <v>4</v>
      </c>
      <c r="G6400" s="1" t="s">
        <v>375</v>
      </c>
      <c r="H6400" s="1" t="s">
        <v>28</v>
      </c>
      <c r="I6400">
        <v>3</v>
      </c>
      <c r="J6400" s="1" t="str">
        <f>+VLOOKUP(bloques1a3[[#This Row],[respuesta]],respuestas.emociones[],2,0)</f>
        <v>enojo</v>
      </c>
      <c r="K6400" s="1">
        <f>+VLOOKUP(bloques1a3[[#This Row],[niño]],BD.niños[[Código]:[edad]],5,0)</f>
        <v>6</v>
      </c>
      <c r="L6400" s="1">
        <f>+IF(bloques1a3[[#This Row],[correcta]]=bloques1a3[[#This Row],[respuesta]],1,0)</f>
        <v>1</v>
      </c>
      <c r="M6400" s="1">
        <f>+IF(bloques1a3[[#This Row],[Sexo]]="F",1,0)</f>
        <v>0</v>
      </c>
    </row>
    <row r="6401" spans="1:13" x14ac:dyDescent="0.55000000000000004">
      <c r="A6401">
        <v>52</v>
      </c>
      <c r="B6401" s="1" t="s">
        <v>589</v>
      </c>
      <c r="C6401" s="1" t="s">
        <v>1</v>
      </c>
      <c r="D6401">
        <v>2</v>
      </c>
      <c r="E6401" s="1" t="s">
        <v>89</v>
      </c>
      <c r="F6401">
        <v>2</v>
      </c>
      <c r="G6401" s="1" t="s">
        <v>377</v>
      </c>
      <c r="H6401" s="1" t="s">
        <v>29</v>
      </c>
      <c r="I6401">
        <v>3</v>
      </c>
      <c r="J6401" s="1" t="str">
        <f>+VLOOKUP(bloques1a3[[#This Row],[respuesta]],respuestas.emociones[],2,0)</f>
        <v>alegria</v>
      </c>
      <c r="K6401" s="1">
        <f>+VLOOKUP(bloques1a3[[#This Row],[niño]],BD.niños[[Código]:[edad]],5,0)</f>
        <v>10</v>
      </c>
      <c r="L6401" s="1">
        <f>+IF(bloques1a3[[#This Row],[correcta]]=bloques1a3[[#This Row],[respuesta]],1,0)</f>
        <v>1</v>
      </c>
      <c r="M6401" s="1">
        <f>+IF(bloques1a3[[#This Row],[Sexo]]="F",1,0)</f>
        <v>1</v>
      </c>
    </row>
    <row r="6402" spans="1:13" x14ac:dyDescent="0.55000000000000004">
      <c r="A6402">
        <v>52</v>
      </c>
      <c r="B6402" s="1" t="s">
        <v>589</v>
      </c>
      <c r="C6402" s="1" t="s">
        <v>1</v>
      </c>
      <c r="D6402">
        <v>2</v>
      </c>
      <c r="E6402" s="1" t="s">
        <v>93</v>
      </c>
      <c r="F6402">
        <v>2</v>
      </c>
      <c r="G6402" s="1" t="s">
        <v>377</v>
      </c>
      <c r="H6402" s="1" t="s">
        <v>29</v>
      </c>
      <c r="I6402">
        <v>3</v>
      </c>
      <c r="J6402" s="1" t="str">
        <f>+VLOOKUP(bloques1a3[[#This Row],[respuesta]],respuestas.emociones[],2,0)</f>
        <v>alegria</v>
      </c>
      <c r="K6402" s="1">
        <f>+VLOOKUP(bloques1a3[[#This Row],[niño]],BD.niños[[Código]:[edad]],5,0)</f>
        <v>10</v>
      </c>
      <c r="L6402" s="1">
        <f>+IF(bloques1a3[[#This Row],[correcta]]=bloques1a3[[#This Row],[respuesta]],1,0)</f>
        <v>1</v>
      </c>
      <c r="M6402" s="1">
        <f>+IF(bloques1a3[[#This Row],[Sexo]]="F",1,0)</f>
        <v>1</v>
      </c>
    </row>
    <row r="6403" spans="1:13" x14ac:dyDescent="0.55000000000000004">
      <c r="A6403">
        <v>52</v>
      </c>
      <c r="B6403" s="1" t="s">
        <v>589</v>
      </c>
      <c r="C6403" s="1" t="s">
        <v>1</v>
      </c>
      <c r="D6403">
        <v>2</v>
      </c>
      <c r="E6403" s="1" t="s">
        <v>97</v>
      </c>
      <c r="F6403">
        <v>2</v>
      </c>
      <c r="G6403" s="1" t="s">
        <v>377</v>
      </c>
      <c r="H6403" s="1" t="s">
        <v>29</v>
      </c>
      <c r="I6403">
        <v>3</v>
      </c>
      <c r="J6403" s="1" t="str">
        <f>+VLOOKUP(bloques1a3[[#This Row],[respuesta]],respuestas.emociones[],2,0)</f>
        <v>alegria</v>
      </c>
      <c r="K6403" s="1">
        <f>+VLOOKUP(bloques1a3[[#This Row],[niño]],BD.niños[[Código]:[edad]],5,0)</f>
        <v>10</v>
      </c>
      <c r="L6403" s="1">
        <f>+IF(bloques1a3[[#This Row],[correcta]]=bloques1a3[[#This Row],[respuesta]],1,0)</f>
        <v>1</v>
      </c>
      <c r="M6403" s="1">
        <f>+IF(bloques1a3[[#This Row],[Sexo]]="F",1,0)</f>
        <v>1</v>
      </c>
    </row>
    <row r="6404" spans="1:13" x14ac:dyDescent="0.55000000000000004">
      <c r="A6404">
        <v>52</v>
      </c>
      <c r="B6404" s="1" t="s">
        <v>589</v>
      </c>
      <c r="C6404" s="1" t="s">
        <v>1</v>
      </c>
      <c r="D6404">
        <v>2</v>
      </c>
      <c r="E6404" s="1" t="s">
        <v>101</v>
      </c>
      <c r="F6404">
        <v>2</v>
      </c>
      <c r="G6404" s="1" t="s">
        <v>377</v>
      </c>
      <c r="H6404" s="1" t="s">
        <v>29</v>
      </c>
      <c r="I6404">
        <v>3</v>
      </c>
      <c r="J6404" s="1" t="str">
        <f>+VLOOKUP(bloques1a3[[#This Row],[respuesta]],respuestas.emociones[],2,0)</f>
        <v>alegria</v>
      </c>
      <c r="K6404" s="1">
        <f>+VLOOKUP(bloques1a3[[#This Row],[niño]],BD.niños[[Código]:[edad]],5,0)</f>
        <v>10</v>
      </c>
      <c r="L6404" s="1">
        <f>+IF(bloques1a3[[#This Row],[correcta]]=bloques1a3[[#This Row],[respuesta]],1,0)</f>
        <v>1</v>
      </c>
      <c r="M6404" s="1">
        <f>+IF(bloques1a3[[#This Row],[Sexo]]="F",1,0)</f>
        <v>1</v>
      </c>
    </row>
    <row r="6405" spans="1:13" x14ac:dyDescent="0.55000000000000004">
      <c r="A6405">
        <v>52</v>
      </c>
      <c r="B6405" s="1" t="s">
        <v>589</v>
      </c>
      <c r="C6405" s="1" t="s">
        <v>1</v>
      </c>
      <c r="D6405">
        <v>2</v>
      </c>
      <c r="E6405" s="1" t="s">
        <v>150</v>
      </c>
      <c r="F6405">
        <v>2</v>
      </c>
      <c r="G6405" s="1" t="s">
        <v>375</v>
      </c>
      <c r="H6405" s="1" t="s">
        <v>29</v>
      </c>
      <c r="I6405">
        <v>3</v>
      </c>
      <c r="J6405" s="1" t="str">
        <f>+VLOOKUP(bloques1a3[[#This Row],[respuesta]],respuestas.emociones[],2,0)</f>
        <v>alegria</v>
      </c>
      <c r="K6405" s="1">
        <f>+VLOOKUP(bloques1a3[[#This Row],[niño]],BD.niños[[Código]:[edad]],5,0)</f>
        <v>6</v>
      </c>
      <c r="L6405" s="1">
        <f>+IF(bloques1a3[[#This Row],[correcta]]=bloques1a3[[#This Row],[respuesta]],1,0)</f>
        <v>1</v>
      </c>
      <c r="M6405" s="1">
        <f>+IF(bloques1a3[[#This Row],[Sexo]]="F",1,0)</f>
        <v>1</v>
      </c>
    </row>
    <row r="6406" spans="1:13" x14ac:dyDescent="0.55000000000000004">
      <c r="A6406">
        <v>52</v>
      </c>
      <c r="B6406" s="1" t="s">
        <v>589</v>
      </c>
      <c r="C6406" s="1" t="s">
        <v>1</v>
      </c>
      <c r="D6406">
        <v>2</v>
      </c>
      <c r="E6406" s="1" t="s">
        <v>153</v>
      </c>
      <c r="F6406">
        <v>2</v>
      </c>
      <c r="G6406" s="1" t="s">
        <v>376</v>
      </c>
      <c r="H6406" s="1" t="s">
        <v>28</v>
      </c>
      <c r="I6406">
        <v>3</v>
      </c>
      <c r="J6406" s="1" t="str">
        <f>+VLOOKUP(bloques1a3[[#This Row],[respuesta]],respuestas.emociones[],2,0)</f>
        <v>alegria</v>
      </c>
      <c r="K6406" s="1">
        <f>+VLOOKUP(bloques1a3[[#This Row],[niño]],BD.niños[[Código]:[edad]],5,0)</f>
        <v>7</v>
      </c>
      <c r="L6406" s="1">
        <f>+IF(bloques1a3[[#This Row],[correcta]]=bloques1a3[[#This Row],[respuesta]],1,0)</f>
        <v>1</v>
      </c>
      <c r="M6406" s="1">
        <f>+IF(bloques1a3[[#This Row],[Sexo]]="F",1,0)</f>
        <v>0</v>
      </c>
    </row>
    <row r="6407" spans="1:13" x14ac:dyDescent="0.55000000000000004">
      <c r="A6407">
        <v>52</v>
      </c>
      <c r="B6407" s="1" t="s">
        <v>589</v>
      </c>
      <c r="C6407" s="1" t="s">
        <v>1</v>
      </c>
      <c r="D6407">
        <v>2</v>
      </c>
      <c r="E6407" s="1" t="s">
        <v>157</v>
      </c>
      <c r="F6407">
        <v>2</v>
      </c>
      <c r="G6407" s="1" t="s">
        <v>376</v>
      </c>
      <c r="H6407" s="1" t="s">
        <v>28</v>
      </c>
      <c r="I6407">
        <v>3</v>
      </c>
      <c r="J6407" s="1" t="str">
        <f>+VLOOKUP(bloques1a3[[#This Row],[respuesta]],respuestas.emociones[],2,0)</f>
        <v>alegria</v>
      </c>
      <c r="K6407" s="1">
        <f>+VLOOKUP(bloques1a3[[#This Row],[niño]],BD.niños[[Código]:[edad]],5,0)</f>
        <v>7</v>
      </c>
      <c r="L6407" s="1">
        <f>+IF(bloques1a3[[#This Row],[correcta]]=bloques1a3[[#This Row],[respuesta]],1,0)</f>
        <v>1</v>
      </c>
      <c r="M6407" s="1">
        <f>+IF(bloques1a3[[#This Row],[Sexo]]="F",1,0)</f>
        <v>0</v>
      </c>
    </row>
    <row r="6408" spans="1:13" x14ac:dyDescent="0.55000000000000004">
      <c r="A6408">
        <v>52</v>
      </c>
      <c r="B6408" s="1" t="s">
        <v>589</v>
      </c>
      <c r="C6408" s="1" t="s">
        <v>1</v>
      </c>
      <c r="D6408">
        <v>2</v>
      </c>
      <c r="E6408" s="1" t="s">
        <v>164</v>
      </c>
      <c r="F6408">
        <v>2</v>
      </c>
      <c r="G6408" s="1" t="s">
        <v>375</v>
      </c>
      <c r="H6408" s="1" t="s">
        <v>28</v>
      </c>
      <c r="I6408">
        <v>3</v>
      </c>
      <c r="J6408" s="1" t="str">
        <f>+VLOOKUP(bloques1a3[[#This Row],[respuesta]],respuestas.emociones[],2,0)</f>
        <v>alegria</v>
      </c>
      <c r="K6408" s="1">
        <f>+VLOOKUP(bloques1a3[[#This Row],[niño]],BD.niños[[Código]:[edad]],5,0)</f>
        <v>6</v>
      </c>
      <c r="L6408" s="1">
        <f>+IF(bloques1a3[[#This Row],[correcta]]=bloques1a3[[#This Row],[respuesta]],1,0)</f>
        <v>1</v>
      </c>
      <c r="M6408" s="1">
        <f>+IF(bloques1a3[[#This Row],[Sexo]]="F",1,0)</f>
        <v>0</v>
      </c>
    </row>
    <row r="6409" spans="1:13" x14ac:dyDescent="0.55000000000000004">
      <c r="A6409">
        <v>52</v>
      </c>
      <c r="B6409" s="1" t="s">
        <v>589</v>
      </c>
      <c r="C6409" s="1" t="s">
        <v>1</v>
      </c>
      <c r="D6409">
        <v>2</v>
      </c>
      <c r="E6409" s="1" t="s">
        <v>165</v>
      </c>
      <c r="F6409">
        <v>1</v>
      </c>
      <c r="G6409" s="1" t="s">
        <v>375</v>
      </c>
      <c r="H6409" s="1" t="s">
        <v>28</v>
      </c>
      <c r="I6409">
        <v>3</v>
      </c>
      <c r="J6409" s="1" t="str">
        <f>+VLOOKUP(bloques1a3[[#This Row],[respuesta]],respuestas.emociones[],2,0)</f>
        <v>neutra</v>
      </c>
      <c r="K6409" s="1">
        <f>+VLOOKUP(bloques1a3[[#This Row],[niño]],BD.niños[[Código]:[edad]],5,0)</f>
        <v>5</v>
      </c>
      <c r="L6409" s="1">
        <f>+IF(bloques1a3[[#This Row],[correcta]]=bloques1a3[[#This Row],[respuesta]],1,0)</f>
        <v>0</v>
      </c>
      <c r="M6409" s="1">
        <f>+IF(bloques1a3[[#This Row],[Sexo]]="F",1,0)</f>
        <v>0</v>
      </c>
    </row>
    <row r="6410" spans="1:13" x14ac:dyDescent="0.55000000000000004">
      <c r="A6410">
        <v>52</v>
      </c>
      <c r="B6410" s="1" t="s">
        <v>589</v>
      </c>
      <c r="C6410" s="1" t="s">
        <v>1</v>
      </c>
      <c r="D6410">
        <v>2</v>
      </c>
      <c r="E6410" s="1" t="s">
        <v>168</v>
      </c>
      <c r="F6410">
        <v>2</v>
      </c>
      <c r="G6410" s="1" t="s">
        <v>376</v>
      </c>
      <c r="H6410" s="1" t="s">
        <v>29</v>
      </c>
      <c r="I6410">
        <v>3</v>
      </c>
      <c r="J6410" s="1" t="str">
        <f>+VLOOKUP(bloques1a3[[#This Row],[respuesta]],respuestas.emociones[],2,0)</f>
        <v>alegria</v>
      </c>
      <c r="K6410" s="1">
        <f>+VLOOKUP(bloques1a3[[#This Row],[niño]],BD.niños[[Código]:[edad]],5,0)</f>
        <v>7</v>
      </c>
      <c r="L6410" s="1">
        <f>+IF(bloques1a3[[#This Row],[correcta]]=bloques1a3[[#This Row],[respuesta]],1,0)</f>
        <v>1</v>
      </c>
      <c r="M6410" s="1">
        <f>+IF(bloques1a3[[#This Row],[Sexo]]="F",1,0)</f>
        <v>1</v>
      </c>
    </row>
    <row r="6411" spans="1:13" x14ac:dyDescent="0.55000000000000004">
      <c r="A6411">
        <v>52</v>
      </c>
      <c r="B6411" s="1" t="s">
        <v>589</v>
      </c>
      <c r="C6411" s="1" t="s">
        <v>1</v>
      </c>
      <c r="D6411">
        <v>2</v>
      </c>
      <c r="E6411" s="1" t="s">
        <v>172</v>
      </c>
      <c r="F6411">
        <v>2</v>
      </c>
      <c r="G6411" s="1" t="s">
        <v>376</v>
      </c>
      <c r="H6411" s="1" t="s">
        <v>29</v>
      </c>
      <c r="I6411">
        <v>3</v>
      </c>
      <c r="J6411" s="1" t="str">
        <f>+VLOOKUP(bloques1a3[[#This Row],[respuesta]],respuestas.emociones[],2,0)</f>
        <v>alegria</v>
      </c>
      <c r="K6411" s="1">
        <f>+VLOOKUP(bloques1a3[[#This Row],[niño]],BD.niños[[Código]:[edad]],5,0)</f>
        <v>8</v>
      </c>
      <c r="L6411" s="1">
        <f>+IF(bloques1a3[[#This Row],[correcta]]=bloques1a3[[#This Row],[respuesta]],1,0)</f>
        <v>1</v>
      </c>
      <c r="M6411" s="1">
        <f>+IF(bloques1a3[[#This Row],[Sexo]]="F",1,0)</f>
        <v>1</v>
      </c>
    </row>
    <row r="6412" spans="1:13" x14ac:dyDescent="0.55000000000000004">
      <c r="A6412">
        <v>52</v>
      </c>
      <c r="B6412" s="1" t="s">
        <v>589</v>
      </c>
      <c r="C6412" s="1" t="s">
        <v>1</v>
      </c>
      <c r="D6412">
        <v>2</v>
      </c>
      <c r="E6412" s="1" t="s">
        <v>176</v>
      </c>
      <c r="F6412">
        <v>2</v>
      </c>
      <c r="G6412" s="1" t="s">
        <v>375</v>
      </c>
      <c r="H6412" s="1" t="s">
        <v>29</v>
      </c>
      <c r="I6412">
        <v>3</v>
      </c>
      <c r="J6412" s="1" t="str">
        <f>+VLOOKUP(bloques1a3[[#This Row],[respuesta]],respuestas.emociones[],2,0)</f>
        <v>alegria</v>
      </c>
      <c r="K6412" s="1">
        <f>+VLOOKUP(bloques1a3[[#This Row],[niño]],BD.niños[[Código]:[edad]],5,0)</f>
        <v>5</v>
      </c>
      <c r="L6412" s="1">
        <f>+IF(bloques1a3[[#This Row],[correcta]]=bloques1a3[[#This Row],[respuesta]],1,0)</f>
        <v>1</v>
      </c>
      <c r="M6412" s="1">
        <f>+IF(bloques1a3[[#This Row],[Sexo]]="F",1,0)</f>
        <v>1</v>
      </c>
    </row>
    <row r="6413" spans="1:13" x14ac:dyDescent="0.55000000000000004">
      <c r="A6413">
        <v>52</v>
      </c>
      <c r="B6413" s="1" t="s">
        <v>589</v>
      </c>
      <c r="C6413" s="1" t="s">
        <v>1</v>
      </c>
      <c r="D6413">
        <v>2</v>
      </c>
      <c r="E6413" s="1" t="s">
        <v>180</v>
      </c>
      <c r="F6413">
        <v>2</v>
      </c>
      <c r="G6413" s="1" t="s">
        <v>376</v>
      </c>
      <c r="H6413" s="1" t="s">
        <v>29</v>
      </c>
      <c r="I6413">
        <v>3</v>
      </c>
      <c r="J6413" s="1" t="str">
        <f>+VLOOKUP(bloques1a3[[#This Row],[respuesta]],respuestas.emociones[],2,0)</f>
        <v>alegria</v>
      </c>
      <c r="K6413" s="1">
        <f>+VLOOKUP(bloques1a3[[#This Row],[niño]],BD.niños[[Código]:[edad]],5,0)</f>
        <v>8</v>
      </c>
      <c r="L6413" s="1">
        <f>+IF(bloques1a3[[#This Row],[correcta]]=bloques1a3[[#This Row],[respuesta]],1,0)</f>
        <v>1</v>
      </c>
      <c r="M6413" s="1">
        <f>+IF(bloques1a3[[#This Row],[Sexo]]="F",1,0)</f>
        <v>1</v>
      </c>
    </row>
    <row r="6414" spans="1:13" x14ac:dyDescent="0.55000000000000004">
      <c r="A6414">
        <v>52</v>
      </c>
      <c r="B6414" s="1" t="s">
        <v>589</v>
      </c>
      <c r="C6414" s="1" t="s">
        <v>1</v>
      </c>
      <c r="D6414">
        <v>2</v>
      </c>
      <c r="E6414" s="1" t="s">
        <v>234</v>
      </c>
      <c r="F6414">
        <v>2</v>
      </c>
      <c r="G6414" s="1" t="s">
        <v>377</v>
      </c>
      <c r="H6414" s="1" t="s">
        <v>28</v>
      </c>
      <c r="I6414">
        <v>3</v>
      </c>
      <c r="J6414" s="1" t="str">
        <f>+VLOOKUP(bloques1a3[[#This Row],[respuesta]],respuestas.emociones[],2,0)</f>
        <v>alegria</v>
      </c>
      <c r="K6414" s="1">
        <f>+VLOOKUP(bloques1a3[[#This Row],[niño]],BD.niños[[Código]:[edad]],5,0)</f>
        <v>10</v>
      </c>
      <c r="L6414" s="1">
        <f>+IF(bloques1a3[[#This Row],[correcta]]=bloques1a3[[#This Row],[respuesta]],1,0)</f>
        <v>1</v>
      </c>
      <c r="M6414" s="1">
        <f>+IF(bloques1a3[[#This Row],[Sexo]]="F",1,0)</f>
        <v>0</v>
      </c>
    </row>
    <row r="6415" spans="1:13" x14ac:dyDescent="0.55000000000000004">
      <c r="A6415">
        <v>52</v>
      </c>
      <c r="B6415" s="1" t="s">
        <v>589</v>
      </c>
      <c r="C6415" s="1" t="s">
        <v>1</v>
      </c>
      <c r="D6415">
        <v>2</v>
      </c>
      <c r="E6415" s="1" t="s">
        <v>238</v>
      </c>
      <c r="F6415">
        <v>2</v>
      </c>
      <c r="G6415" s="1" t="s">
        <v>377</v>
      </c>
      <c r="H6415" s="1" t="s">
        <v>28</v>
      </c>
      <c r="I6415">
        <v>3</v>
      </c>
      <c r="J6415" s="1" t="str">
        <f>+VLOOKUP(bloques1a3[[#This Row],[respuesta]],respuestas.emociones[],2,0)</f>
        <v>alegria</v>
      </c>
      <c r="K6415" s="1">
        <f>+VLOOKUP(bloques1a3[[#This Row],[niño]],BD.niños[[Código]:[edad]],5,0)</f>
        <v>10</v>
      </c>
      <c r="L6415" s="1">
        <f>+IF(bloques1a3[[#This Row],[correcta]]=bloques1a3[[#This Row],[respuesta]],1,0)</f>
        <v>1</v>
      </c>
      <c r="M6415" s="1">
        <f>+IF(bloques1a3[[#This Row],[Sexo]]="F",1,0)</f>
        <v>0</v>
      </c>
    </row>
    <row r="6416" spans="1:13" x14ac:dyDescent="0.55000000000000004">
      <c r="A6416">
        <v>52</v>
      </c>
      <c r="B6416" s="1" t="s">
        <v>589</v>
      </c>
      <c r="C6416" s="1" t="s">
        <v>1</v>
      </c>
      <c r="D6416">
        <v>2</v>
      </c>
      <c r="E6416" s="1" t="s">
        <v>241</v>
      </c>
      <c r="F6416">
        <v>2</v>
      </c>
      <c r="G6416" s="1" t="s">
        <v>377</v>
      </c>
      <c r="H6416" s="1" t="s">
        <v>29</v>
      </c>
      <c r="I6416">
        <v>3</v>
      </c>
      <c r="J6416" s="1" t="str">
        <f>+VLOOKUP(bloques1a3[[#This Row],[respuesta]],respuestas.emociones[],2,0)</f>
        <v>alegria</v>
      </c>
      <c r="K6416" s="1">
        <f>+VLOOKUP(bloques1a3[[#This Row],[niño]],BD.niños[[Código]:[edad]],5,0)</f>
        <v>10</v>
      </c>
      <c r="L6416" s="1">
        <f>+IF(bloques1a3[[#This Row],[correcta]]=bloques1a3[[#This Row],[respuesta]],1,0)</f>
        <v>1</v>
      </c>
      <c r="M6416" s="1">
        <f>+IF(bloques1a3[[#This Row],[Sexo]]="F",1,0)</f>
        <v>1</v>
      </c>
    </row>
    <row r="6417" spans="1:13" x14ac:dyDescent="0.55000000000000004">
      <c r="A6417">
        <v>52</v>
      </c>
      <c r="B6417" s="1" t="s">
        <v>589</v>
      </c>
      <c r="C6417" s="1" t="s">
        <v>1</v>
      </c>
      <c r="D6417">
        <v>2</v>
      </c>
      <c r="E6417" s="1" t="s">
        <v>245</v>
      </c>
      <c r="F6417">
        <v>2</v>
      </c>
      <c r="G6417" s="1" t="s">
        <v>376</v>
      </c>
      <c r="H6417" s="1" t="s">
        <v>28</v>
      </c>
      <c r="I6417">
        <v>3</v>
      </c>
      <c r="J6417" s="1" t="str">
        <f>+VLOOKUP(bloques1a3[[#This Row],[respuesta]],respuestas.emociones[],2,0)</f>
        <v>alegria</v>
      </c>
      <c r="K6417" s="1">
        <f>+VLOOKUP(bloques1a3[[#This Row],[niño]],BD.niños[[Código]:[edad]],5,0)</f>
        <v>8</v>
      </c>
      <c r="L6417" s="1">
        <f>+IF(bloques1a3[[#This Row],[correcta]]=bloques1a3[[#This Row],[respuesta]],1,0)</f>
        <v>1</v>
      </c>
      <c r="M6417" s="1">
        <f>+IF(bloques1a3[[#This Row],[Sexo]]="F",1,0)</f>
        <v>0</v>
      </c>
    </row>
    <row r="6418" spans="1:13" x14ac:dyDescent="0.55000000000000004">
      <c r="A6418">
        <v>52</v>
      </c>
      <c r="B6418" s="1" t="s">
        <v>589</v>
      </c>
      <c r="C6418" s="1" t="s">
        <v>1</v>
      </c>
      <c r="D6418">
        <v>2</v>
      </c>
      <c r="E6418" s="1" t="s">
        <v>249</v>
      </c>
      <c r="F6418">
        <v>2</v>
      </c>
      <c r="G6418" s="1" t="s">
        <v>375</v>
      </c>
      <c r="H6418" s="1" t="s">
        <v>28</v>
      </c>
      <c r="I6418">
        <v>3</v>
      </c>
      <c r="J6418" s="1" t="str">
        <f>+VLOOKUP(bloques1a3[[#This Row],[respuesta]],respuestas.emociones[],2,0)</f>
        <v>alegria</v>
      </c>
      <c r="K6418" s="1">
        <f>+VLOOKUP(bloques1a3[[#This Row],[niño]],BD.niños[[Código]:[edad]],5,0)</f>
        <v>6</v>
      </c>
      <c r="L6418" s="1">
        <f>+IF(bloques1a3[[#This Row],[correcta]]=bloques1a3[[#This Row],[respuesta]],1,0)</f>
        <v>1</v>
      </c>
      <c r="M6418" s="1">
        <f>+IF(bloques1a3[[#This Row],[Sexo]]="F",1,0)</f>
        <v>0</v>
      </c>
    </row>
    <row r="6419" spans="1:13" x14ac:dyDescent="0.55000000000000004">
      <c r="A6419">
        <v>52</v>
      </c>
      <c r="B6419" s="1" t="s">
        <v>589</v>
      </c>
      <c r="C6419" s="1" t="s">
        <v>1</v>
      </c>
      <c r="D6419">
        <v>2</v>
      </c>
      <c r="E6419" s="1" t="s">
        <v>253</v>
      </c>
      <c r="F6419">
        <v>2</v>
      </c>
      <c r="G6419" s="1" t="s">
        <v>376</v>
      </c>
      <c r="H6419" s="1" t="s">
        <v>28</v>
      </c>
      <c r="I6419">
        <v>3</v>
      </c>
      <c r="J6419" s="1" t="str">
        <f>+VLOOKUP(bloques1a3[[#This Row],[respuesta]],respuestas.emociones[],2,0)</f>
        <v>alegria</v>
      </c>
      <c r="K6419" s="1">
        <f>+VLOOKUP(bloques1a3[[#This Row],[niño]],BD.niños[[Código]:[edad]],5,0)</f>
        <v>7</v>
      </c>
      <c r="L6419" s="1">
        <f>+IF(bloques1a3[[#This Row],[correcta]]=bloques1a3[[#This Row],[respuesta]],1,0)</f>
        <v>1</v>
      </c>
      <c r="M6419" s="1">
        <f>+IF(bloques1a3[[#This Row],[Sexo]]="F",1,0)</f>
        <v>0</v>
      </c>
    </row>
    <row r="6420" spans="1:13" x14ac:dyDescent="0.55000000000000004">
      <c r="A6420">
        <v>52</v>
      </c>
      <c r="B6420" s="1" t="s">
        <v>589</v>
      </c>
      <c r="C6420" s="1" t="s">
        <v>1</v>
      </c>
      <c r="D6420">
        <v>2</v>
      </c>
      <c r="E6420" s="1" t="s">
        <v>257</v>
      </c>
      <c r="F6420">
        <v>1</v>
      </c>
      <c r="G6420" s="1" t="s">
        <v>376</v>
      </c>
      <c r="H6420" s="1" t="s">
        <v>28</v>
      </c>
      <c r="I6420">
        <v>3</v>
      </c>
      <c r="J6420" s="1" t="str">
        <f>+VLOOKUP(bloques1a3[[#This Row],[respuesta]],respuestas.emociones[],2,0)</f>
        <v>neutra</v>
      </c>
      <c r="K6420" s="1">
        <f>+VLOOKUP(bloques1a3[[#This Row],[niño]],BD.niños[[Código]:[edad]],5,0)</f>
        <v>8</v>
      </c>
      <c r="L6420" s="1">
        <f>+IF(bloques1a3[[#This Row],[correcta]]=bloques1a3[[#This Row],[respuesta]],1,0)</f>
        <v>0</v>
      </c>
      <c r="M6420" s="1">
        <f>+IF(bloques1a3[[#This Row],[Sexo]]="F",1,0)</f>
        <v>0</v>
      </c>
    </row>
    <row r="6421" spans="1:13" x14ac:dyDescent="0.55000000000000004">
      <c r="A6421">
        <v>52</v>
      </c>
      <c r="B6421" s="1" t="s">
        <v>589</v>
      </c>
      <c r="C6421" s="1" t="s">
        <v>1</v>
      </c>
      <c r="D6421">
        <v>2</v>
      </c>
      <c r="E6421" s="1" t="s">
        <v>299</v>
      </c>
      <c r="F6421">
        <v>2</v>
      </c>
      <c r="G6421" s="1" t="s">
        <v>376</v>
      </c>
      <c r="H6421" s="1" t="s">
        <v>28</v>
      </c>
      <c r="I6421">
        <v>3</v>
      </c>
      <c r="J6421" s="1" t="str">
        <f>+VLOOKUP(bloques1a3[[#This Row],[respuesta]],respuestas.emociones[],2,0)</f>
        <v>alegria</v>
      </c>
      <c r="K6421" s="1">
        <f>+VLOOKUP(bloques1a3[[#This Row],[niño]],BD.niños[[Código]:[edad]],5,0)</f>
        <v>8</v>
      </c>
      <c r="L6421" s="1">
        <f>+IF(bloques1a3[[#This Row],[correcta]]=bloques1a3[[#This Row],[respuesta]],1,0)</f>
        <v>1</v>
      </c>
      <c r="M6421" s="1">
        <f>+IF(bloques1a3[[#This Row],[Sexo]]="F",1,0)</f>
        <v>0</v>
      </c>
    </row>
    <row r="6422" spans="1:13" x14ac:dyDescent="0.55000000000000004">
      <c r="A6422">
        <v>52</v>
      </c>
      <c r="B6422" s="1" t="s">
        <v>589</v>
      </c>
      <c r="C6422" s="1" t="s">
        <v>1</v>
      </c>
      <c r="D6422">
        <v>2</v>
      </c>
      <c r="E6422" s="1" t="s">
        <v>301</v>
      </c>
      <c r="F6422">
        <v>1</v>
      </c>
      <c r="G6422" s="1" t="s">
        <v>375</v>
      </c>
      <c r="H6422" s="1" t="s">
        <v>28</v>
      </c>
      <c r="I6422">
        <v>3</v>
      </c>
      <c r="J6422" s="1" t="str">
        <f>+VLOOKUP(bloques1a3[[#This Row],[respuesta]],respuestas.emociones[],2,0)</f>
        <v>neutra</v>
      </c>
      <c r="K6422" s="1">
        <f>+VLOOKUP(bloques1a3[[#This Row],[niño]],BD.niños[[Código]:[edad]],5,0)</f>
        <v>5</v>
      </c>
      <c r="L6422" s="1">
        <f>+IF(bloques1a3[[#This Row],[correcta]]=bloques1a3[[#This Row],[respuesta]],1,0)</f>
        <v>0</v>
      </c>
      <c r="M6422" s="1">
        <f>+IF(bloques1a3[[#This Row],[Sexo]]="F",1,0)</f>
        <v>0</v>
      </c>
    </row>
    <row r="6423" spans="1:13" x14ac:dyDescent="0.55000000000000004">
      <c r="A6423">
        <v>52</v>
      </c>
      <c r="B6423" s="1" t="s">
        <v>589</v>
      </c>
      <c r="C6423" s="1" t="s">
        <v>1</v>
      </c>
      <c r="D6423">
        <v>2</v>
      </c>
      <c r="E6423" s="1" t="s">
        <v>305</v>
      </c>
      <c r="F6423">
        <v>1</v>
      </c>
      <c r="G6423" s="1" t="s">
        <v>376</v>
      </c>
      <c r="H6423" s="1" t="s">
        <v>28</v>
      </c>
      <c r="I6423">
        <v>3</v>
      </c>
      <c r="J6423" s="1" t="str">
        <f>+VLOOKUP(bloques1a3[[#This Row],[respuesta]],respuestas.emociones[],2,0)</f>
        <v>neutra</v>
      </c>
      <c r="K6423" s="1">
        <f>+VLOOKUP(bloques1a3[[#This Row],[niño]],BD.niños[[Código]:[edad]],5,0)</f>
        <v>8</v>
      </c>
      <c r="L6423" s="1">
        <f>+IF(bloques1a3[[#This Row],[correcta]]=bloques1a3[[#This Row],[respuesta]],1,0)</f>
        <v>0</v>
      </c>
      <c r="M6423" s="1">
        <f>+IF(bloques1a3[[#This Row],[Sexo]]="F",1,0)</f>
        <v>0</v>
      </c>
    </row>
    <row r="6424" spans="1:13" x14ac:dyDescent="0.55000000000000004">
      <c r="A6424">
        <v>52</v>
      </c>
      <c r="B6424" s="1" t="s">
        <v>589</v>
      </c>
      <c r="C6424" s="1" t="s">
        <v>1</v>
      </c>
      <c r="D6424">
        <v>2</v>
      </c>
      <c r="E6424" s="1" t="s">
        <v>308</v>
      </c>
      <c r="F6424">
        <v>2</v>
      </c>
      <c r="G6424" s="1" t="s">
        <v>377</v>
      </c>
      <c r="H6424" s="1" t="s">
        <v>28</v>
      </c>
      <c r="I6424">
        <v>3</v>
      </c>
      <c r="J6424" s="1" t="str">
        <f>+VLOOKUP(bloques1a3[[#This Row],[respuesta]],respuestas.emociones[],2,0)</f>
        <v>alegria</v>
      </c>
      <c r="K6424" s="1">
        <f>+VLOOKUP(bloques1a3[[#This Row],[niño]],BD.niños[[Código]:[edad]],5,0)</f>
        <v>9</v>
      </c>
      <c r="L6424" s="1">
        <f>+IF(bloques1a3[[#This Row],[correcta]]=bloques1a3[[#This Row],[respuesta]],1,0)</f>
        <v>1</v>
      </c>
      <c r="M6424" s="1">
        <f>+IF(bloques1a3[[#This Row],[Sexo]]="F",1,0)</f>
        <v>0</v>
      </c>
    </row>
    <row r="6425" spans="1:13" x14ac:dyDescent="0.55000000000000004">
      <c r="A6425">
        <v>52</v>
      </c>
      <c r="B6425" s="1" t="s">
        <v>589</v>
      </c>
      <c r="C6425" s="1" t="s">
        <v>1</v>
      </c>
      <c r="D6425">
        <v>2</v>
      </c>
      <c r="E6425" s="1" t="s">
        <v>311</v>
      </c>
      <c r="F6425">
        <v>2</v>
      </c>
      <c r="G6425" s="1" t="s">
        <v>377</v>
      </c>
      <c r="H6425" s="1" t="s">
        <v>28</v>
      </c>
      <c r="I6425">
        <v>3</v>
      </c>
      <c r="J6425" s="1" t="str">
        <f>+VLOOKUP(bloques1a3[[#This Row],[respuesta]],respuestas.emociones[],2,0)</f>
        <v>alegria</v>
      </c>
      <c r="K6425" s="1">
        <f>+VLOOKUP(bloques1a3[[#This Row],[niño]],BD.niños[[Código]:[edad]],5,0)</f>
        <v>10</v>
      </c>
      <c r="L6425" s="1">
        <f>+IF(bloques1a3[[#This Row],[correcta]]=bloques1a3[[#This Row],[respuesta]],1,0)</f>
        <v>1</v>
      </c>
      <c r="M6425" s="1">
        <f>+IF(bloques1a3[[#This Row],[Sexo]]="F",1,0)</f>
        <v>0</v>
      </c>
    </row>
    <row r="6426" spans="1:13" x14ac:dyDescent="0.55000000000000004">
      <c r="A6426">
        <v>52</v>
      </c>
      <c r="B6426" s="1" t="s">
        <v>589</v>
      </c>
      <c r="C6426" s="1" t="s">
        <v>1</v>
      </c>
      <c r="D6426">
        <v>2</v>
      </c>
      <c r="E6426" s="1" t="s">
        <v>314</v>
      </c>
      <c r="F6426">
        <v>2</v>
      </c>
      <c r="G6426" s="1" t="s">
        <v>377</v>
      </c>
      <c r="H6426" s="1" t="s">
        <v>28</v>
      </c>
      <c r="I6426">
        <v>3</v>
      </c>
      <c r="J6426" s="1" t="str">
        <f>+VLOOKUP(bloques1a3[[#This Row],[respuesta]],respuestas.emociones[],2,0)</f>
        <v>alegria</v>
      </c>
      <c r="K6426" s="1">
        <f>+VLOOKUP(bloques1a3[[#This Row],[niño]],BD.niños[[Código]:[edad]],5,0)</f>
        <v>10</v>
      </c>
      <c r="L6426" s="1">
        <f>+IF(bloques1a3[[#This Row],[correcta]]=bloques1a3[[#This Row],[respuesta]],1,0)</f>
        <v>1</v>
      </c>
      <c r="M6426" s="1">
        <f>+IF(bloques1a3[[#This Row],[Sexo]]="F",1,0)</f>
        <v>0</v>
      </c>
    </row>
    <row r="6427" spans="1:13" x14ac:dyDescent="0.55000000000000004">
      <c r="A6427">
        <v>52</v>
      </c>
      <c r="B6427" s="1" t="s">
        <v>589</v>
      </c>
      <c r="C6427" s="1" t="s">
        <v>1</v>
      </c>
      <c r="D6427">
        <v>2</v>
      </c>
      <c r="E6427" s="1" t="s">
        <v>372</v>
      </c>
      <c r="F6427">
        <v>2</v>
      </c>
      <c r="G6427" s="1" t="s">
        <v>377</v>
      </c>
      <c r="H6427" s="1" t="s">
        <v>28</v>
      </c>
      <c r="I6427">
        <v>3</v>
      </c>
      <c r="J6427" s="1" t="str">
        <f>+VLOOKUP(bloques1a3[[#This Row],[respuesta]],respuestas.emociones[],2,0)</f>
        <v>alegria</v>
      </c>
      <c r="K6427" s="1">
        <f>+VLOOKUP(bloques1a3[[#This Row],[niño]],BD.niños[[Código]:[edad]],5,0)</f>
        <v>9</v>
      </c>
      <c r="L6427" s="1">
        <f>+IF(bloques1a3[[#This Row],[correcta]]=bloques1a3[[#This Row],[respuesta]],1,0)</f>
        <v>1</v>
      </c>
      <c r="M6427" s="1">
        <f>+IF(bloques1a3[[#This Row],[Sexo]]="F",1,0)</f>
        <v>0</v>
      </c>
    </row>
    <row r="6428" spans="1:13" x14ac:dyDescent="0.55000000000000004">
      <c r="A6428">
        <v>52</v>
      </c>
      <c r="B6428" s="1" t="s">
        <v>589</v>
      </c>
      <c r="C6428" s="1" t="s">
        <v>1</v>
      </c>
      <c r="D6428">
        <v>2</v>
      </c>
      <c r="E6428" s="1" t="s">
        <v>337</v>
      </c>
      <c r="F6428">
        <v>2</v>
      </c>
      <c r="G6428" s="1" t="s">
        <v>376</v>
      </c>
      <c r="H6428" s="1" t="s">
        <v>28</v>
      </c>
      <c r="I6428">
        <v>3</v>
      </c>
      <c r="J6428" s="1" t="str">
        <f>+VLOOKUP(bloques1a3[[#This Row],[respuesta]],respuestas.emociones[],2,0)</f>
        <v>alegria</v>
      </c>
      <c r="K6428" s="1">
        <f>+VLOOKUP(bloques1a3[[#This Row],[niño]],BD.niños[[Código]:[edad]],5,0)</f>
        <v>8</v>
      </c>
      <c r="L6428" s="1">
        <f>+IF(bloques1a3[[#This Row],[correcta]]=bloques1a3[[#This Row],[respuesta]],1,0)</f>
        <v>1</v>
      </c>
      <c r="M6428" s="1">
        <f>+IF(bloques1a3[[#This Row],[Sexo]]="F",1,0)</f>
        <v>0</v>
      </c>
    </row>
    <row r="6429" spans="1:13" x14ac:dyDescent="0.55000000000000004">
      <c r="A6429">
        <v>52</v>
      </c>
      <c r="B6429" s="1" t="s">
        <v>589</v>
      </c>
      <c r="C6429" s="1" t="s">
        <v>1</v>
      </c>
      <c r="D6429">
        <v>2</v>
      </c>
      <c r="E6429" s="1" t="s">
        <v>341</v>
      </c>
      <c r="F6429">
        <v>2</v>
      </c>
      <c r="G6429" s="1" t="s">
        <v>376</v>
      </c>
      <c r="H6429" s="1" t="s">
        <v>29</v>
      </c>
      <c r="I6429">
        <v>3</v>
      </c>
      <c r="J6429" s="1" t="str">
        <f>+VLOOKUP(bloques1a3[[#This Row],[respuesta]],respuestas.emociones[],2,0)</f>
        <v>alegria</v>
      </c>
      <c r="K6429" s="1">
        <f>+VLOOKUP(bloques1a3[[#This Row],[niño]],BD.niños[[Código]:[edad]],5,0)</f>
        <v>8</v>
      </c>
      <c r="L6429" s="1">
        <f>+IF(bloques1a3[[#This Row],[correcta]]=bloques1a3[[#This Row],[respuesta]],1,0)</f>
        <v>1</v>
      </c>
      <c r="M6429" s="1">
        <f>+IF(bloques1a3[[#This Row],[Sexo]]="F",1,0)</f>
        <v>1</v>
      </c>
    </row>
    <row r="6430" spans="1:13" x14ac:dyDescent="0.55000000000000004">
      <c r="A6430">
        <v>52</v>
      </c>
      <c r="B6430" s="1" t="s">
        <v>589</v>
      </c>
      <c r="C6430" s="1" t="s">
        <v>1</v>
      </c>
      <c r="D6430">
        <v>2</v>
      </c>
      <c r="E6430" s="1" t="s">
        <v>344</v>
      </c>
      <c r="F6430">
        <v>2</v>
      </c>
      <c r="G6430" s="1" t="s">
        <v>375</v>
      </c>
      <c r="H6430" s="1" t="s">
        <v>29</v>
      </c>
      <c r="I6430">
        <v>3</v>
      </c>
      <c r="J6430" s="1" t="str">
        <f>+VLOOKUP(bloques1a3[[#This Row],[respuesta]],respuestas.emociones[],2,0)</f>
        <v>alegria</v>
      </c>
      <c r="K6430" s="1">
        <f>+VLOOKUP(bloques1a3[[#This Row],[niño]],BD.niños[[Código]:[edad]],5,0)</f>
        <v>6</v>
      </c>
      <c r="L6430" s="1">
        <f>+IF(bloques1a3[[#This Row],[correcta]]=bloques1a3[[#This Row],[respuesta]],1,0)</f>
        <v>1</v>
      </c>
      <c r="M6430" s="1">
        <f>+IF(bloques1a3[[#This Row],[Sexo]]="F",1,0)</f>
        <v>1</v>
      </c>
    </row>
    <row r="6431" spans="1:13" x14ac:dyDescent="0.55000000000000004">
      <c r="A6431">
        <v>52</v>
      </c>
      <c r="B6431" s="1" t="s">
        <v>589</v>
      </c>
      <c r="C6431" s="1" t="s">
        <v>1</v>
      </c>
      <c r="D6431">
        <v>2</v>
      </c>
      <c r="E6431" s="1" t="s">
        <v>348</v>
      </c>
      <c r="F6431">
        <v>2</v>
      </c>
      <c r="G6431" s="1" t="s">
        <v>375</v>
      </c>
      <c r="H6431" s="1" t="s">
        <v>28</v>
      </c>
      <c r="I6431">
        <v>3</v>
      </c>
      <c r="J6431" s="1" t="str">
        <f>+VLOOKUP(bloques1a3[[#This Row],[respuesta]],respuestas.emociones[],2,0)</f>
        <v>alegria</v>
      </c>
      <c r="K6431" s="1">
        <f>+VLOOKUP(bloques1a3[[#This Row],[niño]],BD.niños[[Código]:[edad]],5,0)</f>
        <v>6</v>
      </c>
      <c r="L6431" s="1">
        <f>+IF(bloques1a3[[#This Row],[correcta]]=bloques1a3[[#This Row],[respuesta]],1,0)</f>
        <v>1</v>
      </c>
      <c r="M6431" s="1">
        <f>+IF(bloques1a3[[#This Row],[Sexo]]="F",1,0)</f>
        <v>0</v>
      </c>
    </row>
    <row r="6432" spans="1:13" x14ac:dyDescent="0.55000000000000004">
      <c r="A6432">
        <v>53</v>
      </c>
      <c r="B6432" s="1" t="s">
        <v>590</v>
      </c>
      <c r="C6432" s="1" t="s">
        <v>6</v>
      </c>
      <c r="D6432">
        <v>3</v>
      </c>
      <c r="E6432" s="1" t="s">
        <v>89</v>
      </c>
      <c r="F6432">
        <v>3</v>
      </c>
      <c r="G6432" s="1" t="s">
        <v>377</v>
      </c>
      <c r="H6432" s="1" t="s">
        <v>29</v>
      </c>
      <c r="I6432">
        <v>3</v>
      </c>
      <c r="J6432" s="1" t="str">
        <f>+VLOOKUP(bloques1a3[[#This Row],[respuesta]],respuestas.emociones[],2,0)</f>
        <v>tristeza</v>
      </c>
      <c r="K6432" s="1">
        <f>+VLOOKUP(bloques1a3[[#This Row],[niño]],BD.niños[[Código]:[edad]],5,0)</f>
        <v>10</v>
      </c>
      <c r="L6432" s="1">
        <f>+IF(bloques1a3[[#This Row],[correcta]]=bloques1a3[[#This Row],[respuesta]],1,0)</f>
        <v>1</v>
      </c>
      <c r="M6432" s="1">
        <f>+IF(bloques1a3[[#This Row],[Sexo]]="F",1,0)</f>
        <v>1</v>
      </c>
    </row>
    <row r="6433" spans="1:13" x14ac:dyDescent="0.55000000000000004">
      <c r="A6433">
        <v>53</v>
      </c>
      <c r="B6433" s="1" t="s">
        <v>590</v>
      </c>
      <c r="C6433" s="1" t="s">
        <v>6</v>
      </c>
      <c r="D6433">
        <v>3</v>
      </c>
      <c r="E6433" s="1" t="s">
        <v>93</v>
      </c>
      <c r="F6433">
        <v>3</v>
      </c>
      <c r="G6433" s="1" t="s">
        <v>377</v>
      </c>
      <c r="H6433" s="1" t="s">
        <v>29</v>
      </c>
      <c r="I6433">
        <v>3</v>
      </c>
      <c r="J6433" s="1" t="str">
        <f>+VLOOKUP(bloques1a3[[#This Row],[respuesta]],respuestas.emociones[],2,0)</f>
        <v>tristeza</v>
      </c>
      <c r="K6433" s="1">
        <f>+VLOOKUP(bloques1a3[[#This Row],[niño]],BD.niños[[Código]:[edad]],5,0)</f>
        <v>10</v>
      </c>
      <c r="L6433" s="1">
        <f>+IF(bloques1a3[[#This Row],[correcta]]=bloques1a3[[#This Row],[respuesta]],1,0)</f>
        <v>1</v>
      </c>
      <c r="M6433" s="1">
        <f>+IF(bloques1a3[[#This Row],[Sexo]]="F",1,0)</f>
        <v>1</v>
      </c>
    </row>
    <row r="6434" spans="1:13" x14ac:dyDescent="0.55000000000000004">
      <c r="A6434">
        <v>53</v>
      </c>
      <c r="B6434" s="1" t="s">
        <v>590</v>
      </c>
      <c r="C6434" s="1" t="s">
        <v>6</v>
      </c>
      <c r="D6434">
        <v>3</v>
      </c>
      <c r="E6434" s="1" t="s">
        <v>97</v>
      </c>
      <c r="F6434">
        <v>3</v>
      </c>
      <c r="G6434" s="1" t="s">
        <v>377</v>
      </c>
      <c r="H6434" s="1" t="s">
        <v>29</v>
      </c>
      <c r="I6434">
        <v>3</v>
      </c>
      <c r="J6434" s="1" t="str">
        <f>+VLOOKUP(bloques1a3[[#This Row],[respuesta]],respuestas.emociones[],2,0)</f>
        <v>tristeza</v>
      </c>
      <c r="K6434" s="1">
        <f>+VLOOKUP(bloques1a3[[#This Row],[niño]],BD.niños[[Código]:[edad]],5,0)</f>
        <v>10</v>
      </c>
      <c r="L6434" s="1">
        <f>+IF(bloques1a3[[#This Row],[correcta]]=bloques1a3[[#This Row],[respuesta]],1,0)</f>
        <v>1</v>
      </c>
      <c r="M6434" s="1">
        <f>+IF(bloques1a3[[#This Row],[Sexo]]="F",1,0)</f>
        <v>1</v>
      </c>
    </row>
    <row r="6435" spans="1:13" x14ac:dyDescent="0.55000000000000004">
      <c r="A6435">
        <v>53</v>
      </c>
      <c r="B6435" s="1" t="s">
        <v>590</v>
      </c>
      <c r="C6435" s="1" t="s">
        <v>6</v>
      </c>
      <c r="D6435">
        <v>3</v>
      </c>
      <c r="E6435" s="1" t="s">
        <v>101</v>
      </c>
      <c r="F6435">
        <v>3</v>
      </c>
      <c r="G6435" s="1" t="s">
        <v>377</v>
      </c>
      <c r="H6435" s="1" t="s">
        <v>29</v>
      </c>
      <c r="I6435">
        <v>3</v>
      </c>
      <c r="J6435" s="1" t="str">
        <f>+VLOOKUP(bloques1a3[[#This Row],[respuesta]],respuestas.emociones[],2,0)</f>
        <v>tristeza</v>
      </c>
      <c r="K6435" s="1">
        <f>+VLOOKUP(bloques1a3[[#This Row],[niño]],BD.niños[[Código]:[edad]],5,0)</f>
        <v>10</v>
      </c>
      <c r="L6435" s="1">
        <f>+IF(bloques1a3[[#This Row],[correcta]]=bloques1a3[[#This Row],[respuesta]],1,0)</f>
        <v>1</v>
      </c>
      <c r="M6435" s="1">
        <f>+IF(bloques1a3[[#This Row],[Sexo]]="F",1,0)</f>
        <v>1</v>
      </c>
    </row>
    <row r="6436" spans="1:13" x14ac:dyDescent="0.55000000000000004">
      <c r="A6436">
        <v>53</v>
      </c>
      <c r="B6436" s="1" t="s">
        <v>590</v>
      </c>
      <c r="C6436" s="1" t="s">
        <v>6</v>
      </c>
      <c r="D6436">
        <v>3</v>
      </c>
      <c r="E6436" s="1" t="s">
        <v>150</v>
      </c>
      <c r="F6436">
        <v>3</v>
      </c>
      <c r="G6436" s="1" t="s">
        <v>375</v>
      </c>
      <c r="H6436" s="1" t="s">
        <v>29</v>
      </c>
      <c r="I6436">
        <v>3</v>
      </c>
      <c r="J6436" s="1" t="str">
        <f>+VLOOKUP(bloques1a3[[#This Row],[respuesta]],respuestas.emociones[],2,0)</f>
        <v>tristeza</v>
      </c>
      <c r="K6436" s="1">
        <f>+VLOOKUP(bloques1a3[[#This Row],[niño]],BD.niños[[Código]:[edad]],5,0)</f>
        <v>6</v>
      </c>
      <c r="L6436" s="1">
        <f>+IF(bloques1a3[[#This Row],[correcta]]=bloques1a3[[#This Row],[respuesta]],1,0)</f>
        <v>1</v>
      </c>
      <c r="M6436" s="1">
        <f>+IF(bloques1a3[[#This Row],[Sexo]]="F",1,0)</f>
        <v>1</v>
      </c>
    </row>
    <row r="6437" spans="1:13" x14ac:dyDescent="0.55000000000000004">
      <c r="A6437">
        <v>53</v>
      </c>
      <c r="B6437" s="1" t="s">
        <v>590</v>
      </c>
      <c r="C6437" s="1" t="s">
        <v>6</v>
      </c>
      <c r="D6437">
        <v>3</v>
      </c>
      <c r="E6437" s="1" t="s">
        <v>153</v>
      </c>
      <c r="F6437">
        <v>3</v>
      </c>
      <c r="G6437" s="1" t="s">
        <v>376</v>
      </c>
      <c r="H6437" s="1" t="s">
        <v>28</v>
      </c>
      <c r="I6437">
        <v>3</v>
      </c>
      <c r="J6437" s="1" t="str">
        <f>+VLOOKUP(bloques1a3[[#This Row],[respuesta]],respuestas.emociones[],2,0)</f>
        <v>tristeza</v>
      </c>
      <c r="K6437" s="1">
        <f>+VLOOKUP(bloques1a3[[#This Row],[niño]],BD.niños[[Código]:[edad]],5,0)</f>
        <v>7</v>
      </c>
      <c r="L6437" s="1">
        <f>+IF(bloques1a3[[#This Row],[correcta]]=bloques1a3[[#This Row],[respuesta]],1,0)</f>
        <v>1</v>
      </c>
      <c r="M6437" s="1">
        <f>+IF(bloques1a3[[#This Row],[Sexo]]="F",1,0)</f>
        <v>0</v>
      </c>
    </row>
    <row r="6438" spans="1:13" x14ac:dyDescent="0.55000000000000004">
      <c r="A6438">
        <v>53</v>
      </c>
      <c r="B6438" s="1" t="s">
        <v>590</v>
      </c>
      <c r="C6438" s="1" t="s">
        <v>6</v>
      </c>
      <c r="D6438">
        <v>3</v>
      </c>
      <c r="E6438" s="1" t="s">
        <v>157</v>
      </c>
      <c r="F6438">
        <v>3</v>
      </c>
      <c r="G6438" s="1" t="s">
        <v>376</v>
      </c>
      <c r="H6438" s="1" t="s">
        <v>28</v>
      </c>
      <c r="I6438">
        <v>3</v>
      </c>
      <c r="J6438" s="1" t="str">
        <f>+VLOOKUP(bloques1a3[[#This Row],[respuesta]],respuestas.emociones[],2,0)</f>
        <v>tristeza</v>
      </c>
      <c r="K6438" s="1">
        <f>+VLOOKUP(bloques1a3[[#This Row],[niño]],BD.niños[[Código]:[edad]],5,0)</f>
        <v>7</v>
      </c>
      <c r="L6438" s="1">
        <f>+IF(bloques1a3[[#This Row],[correcta]]=bloques1a3[[#This Row],[respuesta]],1,0)</f>
        <v>1</v>
      </c>
      <c r="M6438" s="1">
        <f>+IF(bloques1a3[[#This Row],[Sexo]]="F",1,0)</f>
        <v>0</v>
      </c>
    </row>
    <row r="6439" spans="1:13" x14ac:dyDescent="0.55000000000000004">
      <c r="A6439">
        <v>53</v>
      </c>
      <c r="B6439" s="1" t="s">
        <v>590</v>
      </c>
      <c r="C6439" s="1" t="s">
        <v>6</v>
      </c>
      <c r="D6439">
        <v>3</v>
      </c>
      <c r="E6439" s="1" t="s">
        <v>164</v>
      </c>
      <c r="F6439">
        <v>2</v>
      </c>
      <c r="G6439" s="1" t="s">
        <v>375</v>
      </c>
      <c r="H6439" s="1" t="s">
        <v>28</v>
      </c>
      <c r="I6439">
        <v>3</v>
      </c>
      <c r="J6439" s="1" t="str">
        <f>+VLOOKUP(bloques1a3[[#This Row],[respuesta]],respuestas.emociones[],2,0)</f>
        <v>alegria</v>
      </c>
      <c r="K6439" s="1">
        <f>+VLOOKUP(bloques1a3[[#This Row],[niño]],BD.niños[[Código]:[edad]],5,0)</f>
        <v>6</v>
      </c>
      <c r="L6439" s="1">
        <f>+IF(bloques1a3[[#This Row],[correcta]]=bloques1a3[[#This Row],[respuesta]],1,0)</f>
        <v>0</v>
      </c>
      <c r="M6439" s="1">
        <f>+IF(bloques1a3[[#This Row],[Sexo]]="F",1,0)</f>
        <v>0</v>
      </c>
    </row>
    <row r="6440" spans="1:13" x14ac:dyDescent="0.55000000000000004">
      <c r="A6440">
        <v>53</v>
      </c>
      <c r="B6440" s="1" t="s">
        <v>590</v>
      </c>
      <c r="C6440" s="1" t="s">
        <v>6</v>
      </c>
      <c r="D6440">
        <v>3</v>
      </c>
      <c r="E6440" s="1" t="s">
        <v>165</v>
      </c>
      <c r="F6440">
        <v>3</v>
      </c>
      <c r="G6440" s="1" t="s">
        <v>375</v>
      </c>
      <c r="H6440" s="1" t="s">
        <v>28</v>
      </c>
      <c r="I6440">
        <v>3</v>
      </c>
      <c r="J6440" s="1" t="str">
        <f>+VLOOKUP(bloques1a3[[#This Row],[respuesta]],respuestas.emociones[],2,0)</f>
        <v>tristeza</v>
      </c>
      <c r="K6440" s="1">
        <f>+VLOOKUP(bloques1a3[[#This Row],[niño]],BD.niños[[Código]:[edad]],5,0)</f>
        <v>5</v>
      </c>
      <c r="L6440" s="1">
        <f>+IF(bloques1a3[[#This Row],[correcta]]=bloques1a3[[#This Row],[respuesta]],1,0)</f>
        <v>1</v>
      </c>
      <c r="M6440" s="1">
        <f>+IF(bloques1a3[[#This Row],[Sexo]]="F",1,0)</f>
        <v>0</v>
      </c>
    </row>
    <row r="6441" spans="1:13" x14ac:dyDescent="0.55000000000000004">
      <c r="A6441">
        <v>53</v>
      </c>
      <c r="B6441" s="1" t="s">
        <v>590</v>
      </c>
      <c r="C6441" s="1" t="s">
        <v>6</v>
      </c>
      <c r="D6441">
        <v>3</v>
      </c>
      <c r="E6441" s="1" t="s">
        <v>168</v>
      </c>
      <c r="F6441">
        <v>4</v>
      </c>
      <c r="G6441" s="1" t="s">
        <v>376</v>
      </c>
      <c r="H6441" s="1" t="s">
        <v>29</v>
      </c>
      <c r="I6441">
        <v>3</v>
      </c>
      <c r="J6441" s="1" t="str">
        <f>+VLOOKUP(bloques1a3[[#This Row],[respuesta]],respuestas.emociones[],2,0)</f>
        <v>enojo</v>
      </c>
      <c r="K6441" s="1">
        <f>+VLOOKUP(bloques1a3[[#This Row],[niño]],BD.niños[[Código]:[edad]],5,0)</f>
        <v>7</v>
      </c>
      <c r="L6441" s="1">
        <f>+IF(bloques1a3[[#This Row],[correcta]]=bloques1a3[[#This Row],[respuesta]],1,0)</f>
        <v>0</v>
      </c>
      <c r="M6441" s="1">
        <f>+IF(bloques1a3[[#This Row],[Sexo]]="F",1,0)</f>
        <v>1</v>
      </c>
    </row>
    <row r="6442" spans="1:13" x14ac:dyDescent="0.55000000000000004">
      <c r="A6442">
        <v>53</v>
      </c>
      <c r="B6442" s="1" t="s">
        <v>590</v>
      </c>
      <c r="C6442" s="1" t="s">
        <v>6</v>
      </c>
      <c r="D6442">
        <v>3</v>
      </c>
      <c r="E6442" s="1" t="s">
        <v>172</v>
      </c>
      <c r="F6442">
        <v>3</v>
      </c>
      <c r="G6442" s="1" t="s">
        <v>376</v>
      </c>
      <c r="H6442" s="1" t="s">
        <v>29</v>
      </c>
      <c r="I6442">
        <v>3</v>
      </c>
      <c r="J6442" s="1" t="str">
        <f>+VLOOKUP(bloques1a3[[#This Row],[respuesta]],respuestas.emociones[],2,0)</f>
        <v>tristeza</v>
      </c>
      <c r="K6442" s="1">
        <f>+VLOOKUP(bloques1a3[[#This Row],[niño]],BD.niños[[Código]:[edad]],5,0)</f>
        <v>8</v>
      </c>
      <c r="L6442" s="1">
        <f>+IF(bloques1a3[[#This Row],[correcta]]=bloques1a3[[#This Row],[respuesta]],1,0)</f>
        <v>1</v>
      </c>
      <c r="M6442" s="1">
        <f>+IF(bloques1a3[[#This Row],[Sexo]]="F",1,0)</f>
        <v>1</v>
      </c>
    </row>
    <row r="6443" spans="1:13" x14ac:dyDescent="0.55000000000000004">
      <c r="A6443">
        <v>53</v>
      </c>
      <c r="B6443" s="1" t="s">
        <v>590</v>
      </c>
      <c r="C6443" s="1" t="s">
        <v>6</v>
      </c>
      <c r="D6443">
        <v>3</v>
      </c>
      <c r="E6443" s="1" t="s">
        <v>176</v>
      </c>
      <c r="F6443">
        <v>3</v>
      </c>
      <c r="G6443" s="1" t="s">
        <v>375</v>
      </c>
      <c r="H6443" s="1" t="s">
        <v>29</v>
      </c>
      <c r="I6443">
        <v>3</v>
      </c>
      <c r="J6443" s="1" t="str">
        <f>+VLOOKUP(bloques1a3[[#This Row],[respuesta]],respuestas.emociones[],2,0)</f>
        <v>tristeza</v>
      </c>
      <c r="K6443" s="1">
        <f>+VLOOKUP(bloques1a3[[#This Row],[niño]],BD.niños[[Código]:[edad]],5,0)</f>
        <v>5</v>
      </c>
      <c r="L6443" s="1">
        <f>+IF(bloques1a3[[#This Row],[correcta]]=bloques1a3[[#This Row],[respuesta]],1,0)</f>
        <v>1</v>
      </c>
      <c r="M6443" s="1">
        <f>+IF(bloques1a3[[#This Row],[Sexo]]="F",1,0)</f>
        <v>1</v>
      </c>
    </row>
    <row r="6444" spans="1:13" x14ac:dyDescent="0.55000000000000004">
      <c r="A6444">
        <v>53</v>
      </c>
      <c r="B6444" s="1" t="s">
        <v>590</v>
      </c>
      <c r="C6444" s="1" t="s">
        <v>6</v>
      </c>
      <c r="D6444">
        <v>3</v>
      </c>
      <c r="E6444" s="1" t="s">
        <v>180</v>
      </c>
      <c r="F6444">
        <v>2</v>
      </c>
      <c r="G6444" s="1" t="s">
        <v>376</v>
      </c>
      <c r="H6444" s="1" t="s">
        <v>29</v>
      </c>
      <c r="I6444">
        <v>3</v>
      </c>
      <c r="J6444" s="1" t="str">
        <f>+VLOOKUP(bloques1a3[[#This Row],[respuesta]],respuestas.emociones[],2,0)</f>
        <v>alegria</v>
      </c>
      <c r="K6444" s="1">
        <f>+VLOOKUP(bloques1a3[[#This Row],[niño]],BD.niños[[Código]:[edad]],5,0)</f>
        <v>8</v>
      </c>
      <c r="L6444" s="1">
        <f>+IF(bloques1a3[[#This Row],[correcta]]=bloques1a3[[#This Row],[respuesta]],1,0)</f>
        <v>0</v>
      </c>
      <c r="M6444" s="1">
        <f>+IF(bloques1a3[[#This Row],[Sexo]]="F",1,0)</f>
        <v>1</v>
      </c>
    </row>
    <row r="6445" spans="1:13" x14ac:dyDescent="0.55000000000000004">
      <c r="A6445">
        <v>53</v>
      </c>
      <c r="B6445" s="1" t="s">
        <v>590</v>
      </c>
      <c r="C6445" s="1" t="s">
        <v>6</v>
      </c>
      <c r="D6445">
        <v>3</v>
      </c>
      <c r="E6445" s="1" t="s">
        <v>234</v>
      </c>
      <c r="F6445">
        <v>3</v>
      </c>
      <c r="G6445" s="1" t="s">
        <v>377</v>
      </c>
      <c r="H6445" s="1" t="s">
        <v>28</v>
      </c>
      <c r="I6445">
        <v>3</v>
      </c>
      <c r="J6445" s="1" t="str">
        <f>+VLOOKUP(bloques1a3[[#This Row],[respuesta]],respuestas.emociones[],2,0)</f>
        <v>tristeza</v>
      </c>
      <c r="K6445" s="1">
        <f>+VLOOKUP(bloques1a3[[#This Row],[niño]],BD.niños[[Código]:[edad]],5,0)</f>
        <v>10</v>
      </c>
      <c r="L6445" s="1">
        <f>+IF(bloques1a3[[#This Row],[correcta]]=bloques1a3[[#This Row],[respuesta]],1,0)</f>
        <v>1</v>
      </c>
      <c r="M6445" s="1">
        <f>+IF(bloques1a3[[#This Row],[Sexo]]="F",1,0)</f>
        <v>0</v>
      </c>
    </row>
    <row r="6446" spans="1:13" x14ac:dyDescent="0.55000000000000004">
      <c r="A6446">
        <v>53</v>
      </c>
      <c r="B6446" s="1" t="s">
        <v>590</v>
      </c>
      <c r="C6446" s="1" t="s">
        <v>6</v>
      </c>
      <c r="D6446">
        <v>3</v>
      </c>
      <c r="E6446" s="1" t="s">
        <v>238</v>
      </c>
      <c r="F6446">
        <v>3</v>
      </c>
      <c r="G6446" s="1" t="s">
        <v>377</v>
      </c>
      <c r="H6446" s="1" t="s">
        <v>28</v>
      </c>
      <c r="I6446">
        <v>3</v>
      </c>
      <c r="J6446" s="1" t="str">
        <f>+VLOOKUP(bloques1a3[[#This Row],[respuesta]],respuestas.emociones[],2,0)</f>
        <v>tristeza</v>
      </c>
      <c r="K6446" s="1">
        <f>+VLOOKUP(bloques1a3[[#This Row],[niño]],BD.niños[[Código]:[edad]],5,0)</f>
        <v>10</v>
      </c>
      <c r="L6446" s="1">
        <f>+IF(bloques1a3[[#This Row],[correcta]]=bloques1a3[[#This Row],[respuesta]],1,0)</f>
        <v>1</v>
      </c>
      <c r="M6446" s="1">
        <f>+IF(bloques1a3[[#This Row],[Sexo]]="F",1,0)</f>
        <v>0</v>
      </c>
    </row>
    <row r="6447" spans="1:13" x14ac:dyDescent="0.55000000000000004">
      <c r="A6447">
        <v>53</v>
      </c>
      <c r="B6447" s="1" t="s">
        <v>590</v>
      </c>
      <c r="C6447" s="1" t="s">
        <v>6</v>
      </c>
      <c r="D6447">
        <v>3</v>
      </c>
      <c r="E6447" s="1" t="s">
        <v>241</v>
      </c>
      <c r="F6447">
        <v>3</v>
      </c>
      <c r="G6447" s="1" t="s">
        <v>377</v>
      </c>
      <c r="H6447" s="1" t="s">
        <v>29</v>
      </c>
      <c r="I6447">
        <v>3</v>
      </c>
      <c r="J6447" s="1" t="str">
        <f>+VLOOKUP(bloques1a3[[#This Row],[respuesta]],respuestas.emociones[],2,0)</f>
        <v>tristeza</v>
      </c>
      <c r="K6447" s="1">
        <f>+VLOOKUP(bloques1a3[[#This Row],[niño]],BD.niños[[Código]:[edad]],5,0)</f>
        <v>10</v>
      </c>
      <c r="L6447" s="1">
        <f>+IF(bloques1a3[[#This Row],[correcta]]=bloques1a3[[#This Row],[respuesta]],1,0)</f>
        <v>1</v>
      </c>
      <c r="M6447" s="1">
        <f>+IF(bloques1a3[[#This Row],[Sexo]]="F",1,0)</f>
        <v>1</v>
      </c>
    </row>
    <row r="6448" spans="1:13" x14ac:dyDescent="0.55000000000000004">
      <c r="A6448">
        <v>53</v>
      </c>
      <c r="B6448" s="1" t="s">
        <v>590</v>
      </c>
      <c r="C6448" s="1" t="s">
        <v>6</v>
      </c>
      <c r="D6448">
        <v>3</v>
      </c>
      <c r="E6448" s="1" t="s">
        <v>245</v>
      </c>
      <c r="F6448">
        <v>3</v>
      </c>
      <c r="G6448" s="1" t="s">
        <v>376</v>
      </c>
      <c r="H6448" s="1" t="s">
        <v>28</v>
      </c>
      <c r="I6448">
        <v>3</v>
      </c>
      <c r="J6448" s="1" t="str">
        <f>+VLOOKUP(bloques1a3[[#This Row],[respuesta]],respuestas.emociones[],2,0)</f>
        <v>tristeza</v>
      </c>
      <c r="K6448" s="1">
        <f>+VLOOKUP(bloques1a3[[#This Row],[niño]],BD.niños[[Código]:[edad]],5,0)</f>
        <v>8</v>
      </c>
      <c r="L6448" s="1">
        <f>+IF(bloques1a3[[#This Row],[correcta]]=bloques1a3[[#This Row],[respuesta]],1,0)</f>
        <v>1</v>
      </c>
      <c r="M6448" s="1">
        <f>+IF(bloques1a3[[#This Row],[Sexo]]="F",1,0)</f>
        <v>0</v>
      </c>
    </row>
    <row r="6449" spans="1:13" x14ac:dyDescent="0.55000000000000004">
      <c r="A6449">
        <v>53</v>
      </c>
      <c r="B6449" s="1" t="s">
        <v>590</v>
      </c>
      <c r="C6449" s="1" t="s">
        <v>6</v>
      </c>
      <c r="D6449">
        <v>3</v>
      </c>
      <c r="E6449" s="1" t="s">
        <v>249</v>
      </c>
      <c r="F6449">
        <v>3</v>
      </c>
      <c r="G6449" s="1" t="s">
        <v>375</v>
      </c>
      <c r="H6449" s="1" t="s">
        <v>28</v>
      </c>
      <c r="I6449">
        <v>3</v>
      </c>
      <c r="J6449" s="1" t="str">
        <f>+VLOOKUP(bloques1a3[[#This Row],[respuesta]],respuestas.emociones[],2,0)</f>
        <v>tristeza</v>
      </c>
      <c r="K6449" s="1">
        <f>+VLOOKUP(bloques1a3[[#This Row],[niño]],BD.niños[[Código]:[edad]],5,0)</f>
        <v>6</v>
      </c>
      <c r="L6449" s="1">
        <f>+IF(bloques1a3[[#This Row],[correcta]]=bloques1a3[[#This Row],[respuesta]],1,0)</f>
        <v>1</v>
      </c>
      <c r="M6449" s="1">
        <f>+IF(bloques1a3[[#This Row],[Sexo]]="F",1,0)</f>
        <v>0</v>
      </c>
    </row>
    <row r="6450" spans="1:13" x14ac:dyDescent="0.55000000000000004">
      <c r="A6450">
        <v>53</v>
      </c>
      <c r="B6450" s="1" t="s">
        <v>590</v>
      </c>
      <c r="C6450" s="1" t="s">
        <v>6</v>
      </c>
      <c r="D6450">
        <v>3</v>
      </c>
      <c r="E6450" s="1" t="s">
        <v>253</v>
      </c>
      <c r="F6450">
        <v>3</v>
      </c>
      <c r="G6450" s="1" t="s">
        <v>376</v>
      </c>
      <c r="H6450" s="1" t="s">
        <v>28</v>
      </c>
      <c r="I6450">
        <v>3</v>
      </c>
      <c r="J6450" s="1" t="str">
        <f>+VLOOKUP(bloques1a3[[#This Row],[respuesta]],respuestas.emociones[],2,0)</f>
        <v>tristeza</v>
      </c>
      <c r="K6450" s="1">
        <f>+VLOOKUP(bloques1a3[[#This Row],[niño]],BD.niños[[Código]:[edad]],5,0)</f>
        <v>7</v>
      </c>
      <c r="L6450" s="1">
        <f>+IF(bloques1a3[[#This Row],[correcta]]=bloques1a3[[#This Row],[respuesta]],1,0)</f>
        <v>1</v>
      </c>
      <c r="M6450" s="1">
        <f>+IF(bloques1a3[[#This Row],[Sexo]]="F",1,0)</f>
        <v>0</v>
      </c>
    </row>
    <row r="6451" spans="1:13" x14ac:dyDescent="0.55000000000000004">
      <c r="A6451">
        <v>53</v>
      </c>
      <c r="B6451" s="1" t="s">
        <v>590</v>
      </c>
      <c r="C6451" s="1" t="s">
        <v>6</v>
      </c>
      <c r="D6451">
        <v>3</v>
      </c>
      <c r="E6451" s="1" t="s">
        <v>257</v>
      </c>
      <c r="F6451">
        <v>3</v>
      </c>
      <c r="G6451" s="1" t="s">
        <v>376</v>
      </c>
      <c r="H6451" s="1" t="s">
        <v>28</v>
      </c>
      <c r="I6451">
        <v>3</v>
      </c>
      <c r="J6451" s="1" t="str">
        <f>+VLOOKUP(bloques1a3[[#This Row],[respuesta]],respuestas.emociones[],2,0)</f>
        <v>tristeza</v>
      </c>
      <c r="K6451" s="1">
        <f>+VLOOKUP(bloques1a3[[#This Row],[niño]],BD.niños[[Código]:[edad]],5,0)</f>
        <v>8</v>
      </c>
      <c r="L6451" s="1">
        <f>+IF(bloques1a3[[#This Row],[correcta]]=bloques1a3[[#This Row],[respuesta]],1,0)</f>
        <v>1</v>
      </c>
      <c r="M6451" s="1">
        <f>+IF(bloques1a3[[#This Row],[Sexo]]="F",1,0)</f>
        <v>0</v>
      </c>
    </row>
    <row r="6452" spans="1:13" x14ac:dyDescent="0.55000000000000004">
      <c r="A6452">
        <v>53</v>
      </c>
      <c r="B6452" s="1" t="s">
        <v>590</v>
      </c>
      <c r="C6452" s="1" t="s">
        <v>6</v>
      </c>
      <c r="D6452">
        <v>3</v>
      </c>
      <c r="E6452" s="1" t="s">
        <v>299</v>
      </c>
      <c r="F6452">
        <v>3</v>
      </c>
      <c r="G6452" s="1" t="s">
        <v>376</v>
      </c>
      <c r="H6452" s="1" t="s">
        <v>28</v>
      </c>
      <c r="I6452">
        <v>3</v>
      </c>
      <c r="J6452" s="1" t="str">
        <f>+VLOOKUP(bloques1a3[[#This Row],[respuesta]],respuestas.emociones[],2,0)</f>
        <v>tristeza</v>
      </c>
      <c r="K6452" s="1">
        <f>+VLOOKUP(bloques1a3[[#This Row],[niño]],BD.niños[[Código]:[edad]],5,0)</f>
        <v>8</v>
      </c>
      <c r="L6452" s="1">
        <f>+IF(bloques1a3[[#This Row],[correcta]]=bloques1a3[[#This Row],[respuesta]],1,0)</f>
        <v>1</v>
      </c>
      <c r="M6452" s="1">
        <f>+IF(bloques1a3[[#This Row],[Sexo]]="F",1,0)</f>
        <v>0</v>
      </c>
    </row>
    <row r="6453" spans="1:13" x14ac:dyDescent="0.55000000000000004">
      <c r="A6453">
        <v>53</v>
      </c>
      <c r="B6453" s="1" t="s">
        <v>590</v>
      </c>
      <c r="C6453" s="1" t="s">
        <v>6</v>
      </c>
      <c r="D6453">
        <v>3</v>
      </c>
      <c r="E6453" s="1" t="s">
        <v>301</v>
      </c>
      <c r="F6453">
        <v>3</v>
      </c>
      <c r="G6453" s="1" t="s">
        <v>375</v>
      </c>
      <c r="H6453" s="1" t="s">
        <v>28</v>
      </c>
      <c r="I6453">
        <v>3</v>
      </c>
      <c r="J6453" s="1" t="str">
        <f>+VLOOKUP(bloques1a3[[#This Row],[respuesta]],respuestas.emociones[],2,0)</f>
        <v>tristeza</v>
      </c>
      <c r="K6453" s="1">
        <f>+VLOOKUP(bloques1a3[[#This Row],[niño]],BD.niños[[Código]:[edad]],5,0)</f>
        <v>5</v>
      </c>
      <c r="L6453" s="1">
        <f>+IF(bloques1a3[[#This Row],[correcta]]=bloques1a3[[#This Row],[respuesta]],1,0)</f>
        <v>1</v>
      </c>
      <c r="M6453" s="1">
        <f>+IF(bloques1a3[[#This Row],[Sexo]]="F",1,0)</f>
        <v>0</v>
      </c>
    </row>
    <row r="6454" spans="1:13" x14ac:dyDescent="0.55000000000000004">
      <c r="A6454">
        <v>53</v>
      </c>
      <c r="B6454" s="1" t="s">
        <v>590</v>
      </c>
      <c r="C6454" s="1" t="s">
        <v>6</v>
      </c>
      <c r="D6454">
        <v>3</v>
      </c>
      <c r="E6454" s="1" t="s">
        <v>305</v>
      </c>
      <c r="F6454">
        <v>3</v>
      </c>
      <c r="G6454" s="1" t="s">
        <v>376</v>
      </c>
      <c r="H6454" s="1" t="s">
        <v>28</v>
      </c>
      <c r="I6454">
        <v>3</v>
      </c>
      <c r="J6454" s="1" t="str">
        <f>+VLOOKUP(bloques1a3[[#This Row],[respuesta]],respuestas.emociones[],2,0)</f>
        <v>tristeza</v>
      </c>
      <c r="K6454" s="1">
        <f>+VLOOKUP(bloques1a3[[#This Row],[niño]],BD.niños[[Código]:[edad]],5,0)</f>
        <v>8</v>
      </c>
      <c r="L6454" s="1">
        <f>+IF(bloques1a3[[#This Row],[correcta]]=bloques1a3[[#This Row],[respuesta]],1,0)</f>
        <v>1</v>
      </c>
      <c r="M6454" s="1">
        <f>+IF(bloques1a3[[#This Row],[Sexo]]="F",1,0)</f>
        <v>0</v>
      </c>
    </row>
    <row r="6455" spans="1:13" x14ac:dyDescent="0.55000000000000004">
      <c r="A6455">
        <v>53</v>
      </c>
      <c r="B6455" s="1" t="s">
        <v>590</v>
      </c>
      <c r="C6455" s="1" t="s">
        <v>6</v>
      </c>
      <c r="D6455">
        <v>3</v>
      </c>
      <c r="E6455" s="1" t="s">
        <v>308</v>
      </c>
      <c r="F6455">
        <v>3</v>
      </c>
      <c r="G6455" s="1" t="s">
        <v>377</v>
      </c>
      <c r="H6455" s="1" t="s">
        <v>28</v>
      </c>
      <c r="I6455">
        <v>3</v>
      </c>
      <c r="J6455" s="1" t="str">
        <f>+VLOOKUP(bloques1a3[[#This Row],[respuesta]],respuestas.emociones[],2,0)</f>
        <v>tristeza</v>
      </c>
      <c r="K6455" s="1">
        <f>+VLOOKUP(bloques1a3[[#This Row],[niño]],BD.niños[[Código]:[edad]],5,0)</f>
        <v>9</v>
      </c>
      <c r="L6455" s="1">
        <f>+IF(bloques1a3[[#This Row],[correcta]]=bloques1a3[[#This Row],[respuesta]],1,0)</f>
        <v>1</v>
      </c>
      <c r="M6455" s="1">
        <f>+IF(bloques1a3[[#This Row],[Sexo]]="F",1,0)</f>
        <v>0</v>
      </c>
    </row>
    <row r="6456" spans="1:13" x14ac:dyDescent="0.55000000000000004">
      <c r="A6456">
        <v>53</v>
      </c>
      <c r="B6456" s="1" t="s">
        <v>590</v>
      </c>
      <c r="C6456" s="1" t="s">
        <v>6</v>
      </c>
      <c r="D6456">
        <v>3</v>
      </c>
      <c r="E6456" s="1" t="s">
        <v>311</v>
      </c>
      <c r="F6456">
        <v>3</v>
      </c>
      <c r="G6456" s="1" t="s">
        <v>377</v>
      </c>
      <c r="H6456" s="1" t="s">
        <v>28</v>
      </c>
      <c r="I6456">
        <v>3</v>
      </c>
      <c r="J6456" s="1" t="str">
        <f>+VLOOKUP(bloques1a3[[#This Row],[respuesta]],respuestas.emociones[],2,0)</f>
        <v>tristeza</v>
      </c>
      <c r="K6456" s="1">
        <f>+VLOOKUP(bloques1a3[[#This Row],[niño]],BD.niños[[Código]:[edad]],5,0)</f>
        <v>10</v>
      </c>
      <c r="L6456" s="1">
        <f>+IF(bloques1a3[[#This Row],[correcta]]=bloques1a3[[#This Row],[respuesta]],1,0)</f>
        <v>1</v>
      </c>
      <c r="M6456" s="1">
        <f>+IF(bloques1a3[[#This Row],[Sexo]]="F",1,0)</f>
        <v>0</v>
      </c>
    </row>
    <row r="6457" spans="1:13" x14ac:dyDescent="0.55000000000000004">
      <c r="A6457">
        <v>53</v>
      </c>
      <c r="B6457" s="1" t="s">
        <v>590</v>
      </c>
      <c r="C6457" s="1" t="s">
        <v>6</v>
      </c>
      <c r="D6457">
        <v>3</v>
      </c>
      <c r="E6457" s="1" t="s">
        <v>314</v>
      </c>
      <c r="F6457">
        <v>3</v>
      </c>
      <c r="G6457" s="1" t="s">
        <v>377</v>
      </c>
      <c r="H6457" s="1" t="s">
        <v>28</v>
      </c>
      <c r="I6457">
        <v>3</v>
      </c>
      <c r="J6457" s="1" t="str">
        <f>+VLOOKUP(bloques1a3[[#This Row],[respuesta]],respuestas.emociones[],2,0)</f>
        <v>tristeza</v>
      </c>
      <c r="K6457" s="1">
        <f>+VLOOKUP(bloques1a3[[#This Row],[niño]],BD.niños[[Código]:[edad]],5,0)</f>
        <v>10</v>
      </c>
      <c r="L6457" s="1">
        <f>+IF(bloques1a3[[#This Row],[correcta]]=bloques1a3[[#This Row],[respuesta]],1,0)</f>
        <v>1</v>
      </c>
      <c r="M6457" s="1">
        <f>+IF(bloques1a3[[#This Row],[Sexo]]="F",1,0)</f>
        <v>0</v>
      </c>
    </row>
    <row r="6458" spans="1:13" x14ac:dyDescent="0.55000000000000004">
      <c r="A6458">
        <v>53</v>
      </c>
      <c r="B6458" s="1" t="s">
        <v>590</v>
      </c>
      <c r="C6458" s="1" t="s">
        <v>6</v>
      </c>
      <c r="D6458">
        <v>3</v>
      </c>
      <c r="E6458" s="1" t="s">
        <v>372</v>
      </c>
      <c r="F6458">
        <v>3</v>
      </c>
      <c r="G6458" s="1" t="s">
        <v>377</v>
      </c>
      <c r="H6458" s="1" t="s">
        <v>28</v>
      </c>
      <c r="I6458">
        <v>3</v>
      </c>
      <c r="J6458" s="1" t="str">
        <f>+VLOOKUP(bloques1a3[[#This Row],[respuesta]],respuestas.emociones[],2,0)</f>
        <v>tristeza</v>
      </c>
      <c r="K6458" s="1">
        <f>+VLOOKUP(bloques1a3[[#This Row],[niño]],BD.niños[[Código]:[edad]],5,0)</f>
        <v>9</v>
      </c>
      <c r="L6458" s="1">
        <f>+IF(bloques1a3[[#This Row],[correcta]]=bloques1a3[[#This Row],[respuesta]],1,0)</f>
        <v>1</v>
      </c>
      <c r="M6458" s="1">
        <f>+IF(bloques1a3[[#This Row],[Sexo]]="F",1,0)</f>
        <v>0</v>
      </c>
    </row>
    <row r="6459" spans="1:13" x14ac:dyDescent="0.55000000000000004">
      <c r="A6459">
        <v>53</v>
      </c>
      <c r="B6459" s="1" t="s">
        <v>590</v>
      </c>
      <c r="C6459" s="1" t="s">
        <v>6</v>
      </c>
      <c r="D6459">
        <v>3</v>
      </c>
      <c r="E6459" s="1" t="s">
        <v>337</v>
      </c>
      <c r="F6459">
        <v>3</v>
      </c>
      <c r="G6459" s="1" t="s">
        <v>376</v>
      </c>
      <c r="H6459" s="1" t="s">
        <v>28</v>
      </c>
      <c r="I6459">
        <v>3</v>
      </c>
      <c r="J6459" s="1" t="str">
        <f>+VLOOKUP(bloques1a3[[#This Row],[respuesta]],respuestas.emociones[],2,0)</f>
        <v>tristeza</v>
      </c>
      <c r="K6459" s="1">
        <f>+VLOOKUP(bloques1a3[[#This Row],[niño]],BD.niños[[Código]:[edad]],5,0)</f>
        <v>8</v>
      </c>
      <c r="L6459" s="1">
        <f>+IF(bloques1a3[[#This Row],[correcta]]=bloques1a3[[#This Row],[respuesta]],1,0)</f>
        <v>1</v>
      </c>
      <c r="M6459" s="1">
        <f>+IF(bloques1a3[[#This Row],[Sexo]]="F",1,0)</f>
        <v>0</v>
      </c>
    </row>
    <row r="6460" spans="1:13" x14ac:dyDescent="0.55000000000000004">
      <c r="A6460">
        <v>53</v>
      </c>
      <c r="B6460" s="1" t="s">
        <v>590</v>
      </c>
      <c r="C6460" s="1" t="s">
        <v>6</v>
      </c>
      <c r="D6460">
        <v>3</v>
      </c>
      <c r="E6460" s="1" t="s">
        <v>341</v>
      </c>
      <c r="F6460">
        <v>3</v>
      </c>
      <c r="G6460" s="1" t="s">
        <v>376</v>
      </c>
      <c r="H6460" s="1" t="s">
        <v>29</v>
      </c>
      <c r="I6460">
        <v>3</v>
      </c>
      <c r="J6460" s="1" t="str">
        <f>+VLOOKUP(bloques1a3[[#This Row],[respuesta]],respuestas.emociones[],2,0)</f>
        <v>tristeza</v>
      </c>
      <c r="K6460" s="1">
        <f>+VLOOKUP(bloques1a3[[#This Row],[niño]],BD.niños[[Código]:[edad]],5,0)</f>
        <v>8</v>
      </c>
      <c r="L6460" s="1">
        <f>+IF(bloques1a3[[#This Row],[correcta]]=bloques1a3[[#This Row],[respuesta]],1,0)</f>
        <v>1</v>
      </c>
      <c r="M6460" s="1">
        <f>+IF(bloques1a3[[#This Row],[Sexo]]="F",1,0)</f>
        <v>1</v>
      </c>
    </row>
    <row r="6461" spans="1:13" x14ac:dyDescent="0.55000000000000004">
      <c r="A6461">
        <v>53</v>
      </c>
      <c r="B6461" s="1" t="s">
        <v>590</v>
      </c>
      <c r="C6461" s="1" t="s">
        <v>6</v>
      </c>
      <c r="D6461">
        <v>3</v>
      </c>
      <c r="E6461" s="1" t="s">
        <v>344</v>
      </c>
      <c r="F6461">
        <v>3</v>
      </c>
      <c r="G6461" s="1" t="s">
        <v>375</v>
      </c>
      <c r="H6461" s="1" t="s">
        <v>29</v>
      </c>
      <c r="I6461">
        <v>3</v>
      </c>
      <c r="J6461" s="1" t="str">
        <f>+VLOOKUP(bloques1a3[[#This Row],[respuesta]],respuestas.emociones[],2,0)</f>
        <v>tristeza</v>
      </c>
      <c r="K6461" s="1">
        <f>+VLOOKUP(bloques1a3[[#This Row],[niño]],BD.niños[[Código]:[edad]],5,0)</f>
        <v>6</v>
      </c>
      <c r="L6461" s="1">
        <f>+IF(bloques1a3[[#This Row],[correcta]]=bloques1a3[[#This Row],[respuesta]],1,0)</f>
        <v>1</v>
      </c>
      <c r="M6461" s="1">
        <f>+IF(bloques1a3[[#This Row],[Sexo]]="F",1,0)</f>
        <v>1</v>
      </c>
    </row>
    <row r="6462" spans="1:13" x14ac:dyDescent="0.55000000000000004">
      <c r="A6462">
        <v>53</v>
      </c>
      <c r="B6462" s="1" t="s">
        <v>590</v>
      </c>
      <c r="C6462" s="1" t="s">
        <v>6</v>
      </c>
      <c r="D6462">
        <v>3</v>
      </c>
      <c r="E6462" s="1" t="s">
        <v>348</v>
      </c>
      <c r="F6462">
        <v>3</v>
      </c>
      <c r="G6462" s="1" t="s">
        <v>375</v>
      </c>
      <c r="H6462" s="1" t="s">
        <v>28</v>
      </c>
      <c r="I6462">
        <v>3</v>
      </c>
      <c r="J6462" s="1" t="str">
        <f>+VLOOKUP(bloques1a3[[#This Row],[respuesta]],respuestas.emociones[],2,0)</f>
        <v>tristeza</v>
      </c>
      <c r="K6462" s="1">
        <f>+VLOOKUP(bloques1a3[[#This Row],[niño]],BD.niños[[Código]:[edad]],5,0)</f>
        <v>6</v>
      </c>
      <c r="L6462" s="1">
        <f>+IF(bloques1a3[[#This Row],[correcta]]=bloques1a3[[#This Row],[respuesta]],1,0)</f>
        <v>1</v>
      </c>
      <c r="M6462" s="1">
        <f>+IF(bloques1a3[[#This Row],[Sexo]]="F",1,0)</f>
        <v>0</v>
      </c>
    </row>
    <row r="6463" spans="1:13" x14ac:dyDescent="0.55000000000000004">
      <c r="A6463">
        <v>54</v>
      </c>
      <c r="B6463" s="1" t="s">
        <v>591</v>
      </c>
      <c r="C6463" s="1" t="s">
        <v>2</v>
      </c>
      <c r="D6463">
        <v>1</v>
      </c>
      <c r="E6463" s="1" t="s">
        <v>89</v>
      </c>
      <c r="F6463">
        <v>1</v>
      </c>
      <c r="G6463" s="1" t="s">
        <v>377</v>
      </c>
      <c r="H6463" s="1" t="s">
        <v>29</v>
      </c>
      <c r="I6463">
        <v>3</v>
      </c>
      <c r="J6463" s="1" t="str">
        <f>+VLOOKUP(bloques1a3[[#This Row],[respuesta]],respuestas.emociones[],2,0)</f>
        <v>neutra</v>
      </c>
      <c r="K6463" s="1">
        <f>+VLOOKUP(bloques1a3[[#This Row],[niño]],BD.niños[[Código]:[edad]],5,0)</f>
        <v>10</v>
      </c>
      <c r="L6463" s="1">
        <f>+IF(bloques1a3[[#This Row],[correcta]]=bloques1a3[[#This Row],[respuesta]],1,0)</f>
        <v>1</v>
      </c>
      <c r="M6463" s="1">
        <f>+IF(bloques1a3[[#This Row],[Sexo]]="F",1,0)</f>
        <v>1</v>
      </c>
    </row>
    <row r="6464" spans="1:13" x14ac:dyDescent="0.55000000000000004">
      <c r="A6464">
        <v>54</v>
      </c>
      <c r="B6464" s="1" t="s">
        <v>591</v>
      </c>
      <c r="C6464" s="1" t="s">
        <v>2</v>
      </c>
      <c r="D6464">
        <v>1</v>
      </c>
      <c r="E6464" s="1" t="s">
        <v>93</v>
      </c>
      <c r="F6464">
        <v>1</v>
      </c>
      <c r="G6464" s="1" t="s">
        <v>377</v>
      </c>
      <c r="H6464" s="1" t="s">
        <v>29</v>
      </c>
      <c r="I6464">
        <v>3</v>
      </c>
      <c r="J6464" s="1" t="str">
        <f>+VLOOKUP(bloques1a3[[#This Row],[respuesta]],respuestas.emociones[],2,0)</f>
        <v>neutra</v>
      </c>
      <c r="K6464" s="1">
        <f>+VLOOKUP(bloques1a3[[#This Row],[niño]],BD.niños[[Código]:[edad]],5,0)</f>
        <v>10</v>
      </c>
      <c r="L6464" s="1">
        <f>+IF(bloques1a3[[#This Row],[correcta]]=bloques1a3[[#This Row],[respuesta]],1,0)</f>
        <v>1</v>
      </c>
      <c r="M6464" s="1">
        <f>+IF(bloques1a3[[#This Row],[Sexo]]="F",1,0)</f>
        <v>1</v>
      </c>
    </row>
    <row r="6465" spans="1:13" x14ac:dyDescent="0.55000000000000004">
      <c r="A6465">
        <v>54</v>
      </c>
      <c r="B6465" s="1" t="s">
        <v>591</v>
      </c>
      <c r="C6465" s="1" t="s">
        <v>2</v>
      </c>
      <c r="D6465">
        <v>1</v>
      </c>
      <c r="E6465" s="1" t="s">
        <v>97</v>
      </c>
      <c r="F6465">
        <v>3</v>
      </c>
      <c r="G6465" s="1" t="s">
        <v>377</v>
      </c>
      <c r="H6465" s="1" t="s">
        <v>29</v>
      </c>
      <c r="I6465">
        <v>3</v>
      </c>
      <c r="J6465" s="1" t="str">
        <f>+VLOOKUP(bloques1a3[[#This Row],[respuesta]],respuestas.emociones[],2,0)</f>
        <v>tristeza</v>
      </c>
      <c r="K6465" s="1">
        <f>+VLOOKUP(bloques1a3[[#This Row],[niño]],BD.niños[[Código]:[edad]],5,0)</f>
        <v>10</v>
      </c>
      <c r="L6465" s="1">
        <f>+IF(bloques1a3[[#This Row],[correcta]]=bloques1a3[[#This Row],[respuesta]],1,0)</f>
        <v>0</v>
      </c>
      <c r="M6465" s="1">
        <f>+IF(bloques1a3[[#This Row],[Sexo]]="F",1,0)</f>
        <v>1</v>
      </c>
    </row>
    <row r="6466" spans="1:13" x14ac:dyDescent="0.55000000000000004">
      <c r="A6466">
        <v>54</v>
      </c>
      <c r="B6466" s="1" t="s">
        <v>591</v>
      </c>
      <c r="C6466" s="1" t="s">
        <v>2</v>
      </c>
      <c r="D6466">
        <v>1</v>
      </c>
      <c r="E6466" s="1" t="s">
        <v>101</v>
      </c>
      <c r="F6466">
        <v>1</v>
      </c>
      <c r="G6466" s="1" t="s">
        <v>377</v>
      </c>
      <c r="H6466" s="1" t="s">
        <v>29</v>
      </c>
      <c r="I6466">
        <v>3</v>
      </c>
      <c r="J6466" s="1" t="str">
        <f>+VLOOKUP(bloques1a3[[#This Row],[respuesta]],respuestas.emociones[],2,0)</f>
        <v>neutra</v>
      </c>
      <c r="K6466" s="1">
        <f>+VLOOKUP(bloques1a3[[#This Row],[niño]],BD.niños[[Código]:[edad]],5,0)</f>
        <v>10</v>
      </c>
      <c r="L6466" s="1">
        <f>+IF(bloques1a3[[#This Row],[correcta]]=bloques1a3[[#This Row],[respuesta]],1,0)</f>
        <v>1</v>
      </c>
      <c r="M6466" s="1">
        <f>+IF(bloques1a3[[#This Row],[Sexo]]="F",1,0)</f>
        <v>1</v>
      </c>
    </row>
    <row r="6467" spans="1:13" x14ac:dyDescent="0.55000000000000004">
      <c r="A6467">
        <v>54</v>
      </c>
      <c r="B6467" s="1" t="s">
        <v>591</v>
      </c>
      <c r="C6467" s="1" t="s">
        <v>2</v>
      </c>
      <c r="D6467">
        <v>1</v>
      </c>
      <c r="E6467" s="1" t="s">
        <v>150</v>
      </c>
      <c r="F6467">
        <v>1</v>
      </c>
      <c r="G6467" s="1" t="s">
        <v>375</v>
      </c>
      <c r="H6467" s="1" t="s">
        <v>29</v>
      </c>
      <c r="I6467">
        <v>3</v>
      </c>
      <c r="J6467" s="1" t="str">
        <f>+VLOOKUP(bloques1a3[[#This Row],[respuesta]],respuestas.emociones[],2,0)</f>
        <v>neutra</v>
      </c>
      <c r="K6467" s="1">
        <f>+VLOOKUP(bloques1a3[[#This Row],[niño]],BD.niños[[Código]:[edad]],5,0)</f>
        <v>6</v>
      </c>
      <c r="L6467" s="1">
        <f>+IF(bloques1a3[[#This Row],[correcta]]=bloques1a3[[#This Row],[respuesta]],1,0)</f>
        <v>1</v>
      </c>
      <c r="M6467" s="1">
        <f>+IF(bloques1a3[[#This Row],[Sexo]]="F",1,0)</f>
        <v>1</v>
      </c>
    </row>
    <row r="6468" spans="1:13" x14ac:dyDescent="0.55000000000000004">
      <c r="A6468">
        <v>54</v>
      </c>
      <c r="B6468" s="1" t="s">
        <v>591</v>
      </c>
      <c r="C6468" s="1" t="s">
        <v>2</v>
      </c>
      <c r="D6468">
        <v>1</v>
      </c>
      <c r="E6468" s="1" t="s">
        <v>153</v>
      </c>
      <c r="F6468">
        <v>1</v>
      </c>
      <c r="G6468" s="1" t="s">
        <v>376</v>
      </c>
      <c r="H6468" s="1" t="s">
        <v>28</v>
      </c>
      <c r="I6468">
        <v>3</v>
      </c>
      <c r="J6468" s="1" t="str">
        <f>+VLOOKUP(bloques1a3[[#This Row],[respuesta]],respuestas.emociones[],2,0)</f>
        <v>neutra</v>
      </c>
      <c r="K6468" s="1">
        <f>+VLOOKUP(bloques1a3[[#This Row],[niño]],BD.niños[[Código]:[edad]],5,0)</f>
        <v>7</v>
      </c>
      <c r="L6468" s="1">
        <f>+IF(bloques1a3[[#This Row],[correcta]]=bloques1a3[[#This Row],[respuesta]],1,0)</f>
        <v>1</v>
      </c>
      <c r="M6468" s="1">
        <f>+IF(bloques1a3[[#This Row],[Sexo]]="F",1,0)</f>
        <v>0</v>
      </c>
    </row>
    <row r="6469" spans="1:13" x14ac:dyDescent="0.55000000000000004">
      <c r="A6469">
        <v>54</v>
      </c>
      <c r="B6469" s="1" t="s">
        <v>591</v>
      </c>
      <c r="C6469" s="1" t="s">
        <v>2</v>
      </c>
      <c r="D6469">
        <v>1</v>
      </c>
      <c r="E6469" s="1" t="s">
        <v>157</v>
      </c>
      <c r="F6469">
        <v>1</v>
      </c>
      <c r="G6469" s="1" t="s">
        <v>376</v>
      </c>
      <c r="H6469" s="1" t="s">
        <v>28</v>
      </c>
      <c r="I6469">
        <v>3</v>
      </c>
      <c r="J6469" s="1" t="str">
        <f>+VLOOKUP(bloques1a3[[#This Row],[respuesta]],respuestas.emociones[],2,0)</f>
        <v>neutra</v>
      </c>
      <c r="K6469" s="1">
        <f>+VLOOKUP(bloques1a3[[#This Row],[niño]],BD.niños[[Código]:[edad]],5,0)</f>
        <v>7</v>
      </c>
      <c r="L6469" s="1">
        <f>+IF(bloques1a3[[#This Row],[correcta]]=bloques1a3[[#This Row],[respuesta]],1,0)</f>
        <v>1</v>
      </c>
      <c r="M6469" s="1">
        <f>+IF(bloques1a3[[#This Row],[Sexo]]="F",1,0)</f>
        <v>0</v>
      </c>
    </row>
    <row r="6470" spans="1:13" x14ac:dyDescent="0.55000000000000004">
      <c r="A6470">
        <v>54</v>
      </c>
      <c r="B6470" s="1" t="s">
        <v>591</v>
      </c>
      <c r="C6470" s="1" t="s">
        <v>2</v>
      </c>
      <c r="D6470">
        <v>1</v>
      </c>
      <c r="E6470" s="1" t="s">
        <v>164</v>
      </c>
      <c r="F6470">
        <v>3</v>
      </c>
      <c r="G6470" s="1" t="s">
        <v>375</v>
      </c>
      <c r="H6470" s="1" t="s">
        <v>28</v>
      </c>
      <c r="I6470">
        <v>3</v>
      </c>
      <c r="J6470" s="1" t="str">
        <f>+VLOOKUP(bloques1a3[[#This Row],[respuesta]],respuestas.emociones[],2,0)</f>
        <v>tristeza</v>
      </c>
      <c r="K6470" s="1">
        <f>+VLOOKUP(bloques1a3[[#This Row],[niño]],BD.niños[[Código]:[edad]],5,0)</f>
        <v>6</v>
      </c>
      <c r="L6470" s="1">
        <f>+IF(bloques1a3[[#This Row],[correcta]]=bloques1a3[[#This Row],[respuesta]],1,0)</f>
        <v>0</v>
      </c>
      <c r="M6470" s="1">
        <f>+IF(bloques1a3[[#This Row],[Sexo]]="F",1,0)</f>
        <v>0</v>
      </c>
    </row>
    <row r="6471" spans="1:13" x14ac:dyDescent="0.55000000000000004">
      <c r="A6471">
        <v>54</v>
      </c>
      <c r="B6471" s="1" t="s">
        <v>591</v>
      </c>
      <c r="C6471" s="1" t="s">
        <v>2</v>
      </c>
      <c r="D6471">
        <v>1</v>
      </c>
      <c r="E6471" s="1" t="s">
        <v>165</v>
      </c>
      <c r="F6471">
        <v>1</v>
      </c>
      <c r="G6471" s="1" t="s">
        <v>375</v>
      </c>
      <c r="H6471" s="1" t="s">
        <v>28</v>
      </c>
      <c r="I6471">
        <v>3</v>
      </c>
      <c r="J6471" s="1" t="str">
        <f>+VLOOKUP(bloques1a3[[#This Row],[respuesta]],respuestas.emociones[],2,0)</f>
        <v>neutra</v>
      </c>
      <c r="K6471" s="1">
        <f>+VLOOKUP(bloques1a3[[#This Row],[niño]],BD.niños[[Código]:[edad]],5,0)</f>
        <v>5</v>
      </c>
      <c r="L6471" s="1">
        <f>+IF(bloques1a3[[#This Row],[correcta]]=bloques1a3[[#This Row],[respuesta]],1,0)</f>
        <v>1</v>
      </c>
      <c r="M6471" s="1">
        <f>+IF(bloques1a3[[#This Row],[Sexo]]="F",1,0)</f>
        <v>0</v>
      </c>
    </row>
    <row r="6472" spans="1:13" x14ac:dyDescent="0.55000000000000004">
      <c r="A6472">
        <v>54</v>
      </c>
      <c r="B6472" s="1" t="s">
        <v>591</v>
      </c>
      <c r="C6472" s="1" t="s">
        <v>2</v>
      </c>
      <c r="D6472">
        <v>1</v>
      </c>
      <c r="E6472" s="1" t="s">
        <v>168</v>
      </c>
      <c r="F6472">
        <v>4</v>
      </c>
      <c r="G6472" s="1" t="s">
        <v>376</v>
      </c>
      <c r="H6472" s="1" t="s">
        <v>29</v>
      </c>
      <c r="I6472">
        <v>3</v>
      </c>
      <c r="J6472" s="1" t="str">
        <f>+VLOOKUP(bloques1a3[[#This Row],[respuesta]],respuestas.emociones[],2,0)</f>
        <v>enojo</v>
      </c>
      <c r="K6472" s="1">
        <f>+VLOOKUP(bloques1a3[[#This Row],[niño]],BD.niños[[Código]:[edad]],5,0)</f>
        <v>7</v>
      </c>
      <c r="L6472" s="1">
        <f>+IF(bloques1a3[[#This Row],[correcta]]=bloques1a3[[#This Row],[respuesta]],1,0)</f>
        <v>0</v>
      </c>
      <c r="M6472" s="1">
        <f>+IF(bloques1a3[[#This Row],[Sexo]]="F",1,0)</f>
        <v>1</v>
      </c>
    </row>
    <row r="6473" spans="1:13" x14ac:dyDescent="0.55000000000000004">
      <c r="A6473">
        <v>54</v>
      </c>
      <c r="B6473" s="1" t="s">
        <v>591</v>
      </c>
      <c r="C6473" s="1" t="s">
        <v>2</v>
      </c>
      <c r="D6473">
        <v>1</v>
      </c>
      <c r="E6473" s="1" t="s">
        <v>172</v>
      </c>
      <c r="F6473">
        <v>1</v>
      </c>
      <c r="G6473" s="1" t="s">
        <v>376</v>
      </c>
      <c r="H6473" s="1" t="s">
        <v>29</v>
      </c>
      <c r="I6473">
        <v>3</v>
      </c>
      <c r="J6473" s="1" t="str">
        <f>+VLOOKUP(bloques1a3[[#This Row],[respuesta]],respuestas.emociones[],2,0)</f>
        <v>neutra</v>
      </c>
      <c r="K6473" s="1">
        <f>+VLOOKUP(bloques1a3[[#This Row],[niño]],BD.niños[[Código]:[edad]],5,0)</f>
        <v>8</v>
      </c>
      <c r="L6473" s="1">
        <f>+IF(bloques1a3[[#This Row],[correcta]]=bloques1a3[[#This Row],[respuesta]],1,0)</f>
        <v>1</v>
      </c>
      <c r="M6473" s="1">
        <f>+IF(bloques1a3[[#This Row],[Sexo]]="F",1,0)</f>
        <v>1</v>
      </c>
    </row>
    <row r="6474" spans="1:13" x14ac:dyDescent="0.55000000000000004">
      <c r="A6474">
        <v>54</v>
      </c>
      <c r="B6474" s="1" t="s">
        <v>591</v>
      </c>
      <c r="C6474" s="1" t="s">
        <v>2</v>
      </c>
      <c r="D6474">
        <v>1</v>
      </c>
      <c r="E6474" s="1" t="s">
        <v>176</v>
      </c>
      <c r="F6474">
        <v>1</v>
      </c>
      <c r="G6474" s="1" t="s">
        <v>375</v>
      </c>
      <c r="H6474" s="1" t="s">
        <v>29</v>
      </c>
      <c r="I6474">
        <v>3</v>
      </c>
      <c r="J6474" s="1" t="str">
        <f>+VLOOKUP(bloques1a3[[#This Row],[respuesta]],respuestas.emociones[],2,0)</f>
        <v>neutra</v>
      </c>
      <c r="K6474" s="1">
        <f>+VLOOKUP(bloques1a3[[#This Row],[niño]],BD.niños[[Código]:[edad]],5,0)</f>
        <v>5</v>
      </c>
      <c r="L6474" s="1">
        <f>+IF(bloques1a3[[#This Row],[correcta]]=bloques1a3[[#This Row],[respuesta]],1,0)</f>
        <v>1</v>
      </c>
      <c r="M6474" s="1">
        <f>+IF(bloques1a3[[#This Row],[Sexo]]="F",1,0)</f>
        <v>1</v>
      </c>
    </row>
    <row r="6475" spans="1:13" x14ac:dyDescent="0.55000000000000004">
      <c r="A6475">
        <v>54</v>
      </c>
      <c r="B6475" s="1" t="s">
        <v>591</v>
      </c>
      <c r="C6475" s="1" t="s">
        <v>2</v>
      </c>
      <c r="D6475">
        <v>1</v>
      </c>
      <c r="E6475" s="1" t="s">
        <v>180</v>
      </c>
      <c r="F6475">
        <v>1</v>
      </c>
      <c r="G6475" s="1" t="s">
        <v>376</v>
      </c>
      <c r="H6475" s="1" t="s">
        <v>29</v>
      </c>
      <c r="I6475">
        <v>3</v>
      </c>
      <c r="J6475" s="1" t="str">
        <f>+VLOOKUP(bloques1a3[[#This Row],[respuesta]],respuestas.emociones[],2,0)</f>
        <v>neutra</v>
      </c>
      <c r="K6475" s="1">
        <f>+VLOOKUP(bloques1a3[[#This Row],[niño]],BD.niños[[Código]:[edad]],5,0)</f>
        <v>8</v>
      </c>
      <c r="L6475" s="1">
        <f>+IF(bloques1a3[[#This Row],[correcta]]=bloques1a3[[#This Row],[respuesta]],1,0)</f>
        <v>1</v>
      </c>
      <c r="M6475" s="1">
        <f>+IF(bloques1a3[[#This Row],[Sexo]]="F",1,0)</f>
        <v>1</v>
      </c>
    </row>
    <row r="6476" spans="1:13" x14ac:dyDescent="0.55000000000000004">
      <c r="A6476">
        <v>54</v>
      </c>
      <c r="B6476" s="1" t="s">
        <v>591</v>
      </c>
      <c r="C6476" s="1" t="s">
        <v>2</v>
      </c>
      <c r="D6476">
        <v>1</v>
      </c>
      <c r="E6476" s="1" t="s">
        <v>234</v>
      </c>
      <c r="F6476">
        <v>1</v>
      </c>
      <c r="G6476" s="1" t="s">
        <v>377</v>
      </c>
      <c r="H6476" s="1" t="s">
        <v>28</v>
      </c>
      <c r="I6476">
        <v>3</v>
      </c>
      <c r="J6476" s="1" t="str">
        <f>+VLOOKUP(bloques1a3[[#This Row],[respuesta]],respuestas.emociones[],2,0)</f>
        <v>neutra</v>
      </c>
      <c r="K6476" s="1">
        <f>+VLOOKUP(bloques1a3[[#This Row],[niño]],BD.niños[[Código]:[edad]],5,0)</f>
        <v>10</v>
      </c>
      <c r="L6476" s="1">
        <f>+IF(bloques1a3[[#This Row],[correcta]]=bloques1a3[[#This Row],[respuesta]],1,0)</f>
        <v>1</v>
      </c>
      <c r="M6476" s="1">
        <f>+IF(bloques1a3[[#This Row],[Sexo]]="F",1,0)</f>
        <v>0</v>
      </c>
    </row>
    <row r="6477" spans="1:13" x14ac:dyDescent="0.55000000000000004">
      <c r="A6477">
        <v>54</v>
      </c>
      <c r="B6477" s="1" t="s">
        <v>591</v>
      </c>
      <c r="C6477" s="1" t="s">
        <v>2</v>
      </c>
      <c r="D6477">
        <v>1</v>
      </c>
      <c r="E6477" s="1" t="s">
        <v>238</v>
      </c>
      <c r="F6477">
        <v>1</v>
      </c>
      <c r="G6477" s="1" t="s">
        <v>377</v>
      </c>
      <c r="H6477" s="1" t="s">
        <v>28</v>
      </c>
      <c r="I6477">
        <v>3</v>
      </c>
      <c r="J6477" s="1" t="str">
        <f>+VLOOKUP(bloques1a3[[#This Row],[respuesta]],respuestas.emociones[],2,0)</f>
        <v>neutra</v>
      </c>
      <c r="K6477" s="1">
        <f>+VLOOKUP(bloques1a3[[#This Row],[niño]],BD.niños[[Código]:[edad]],5,0)</f>
        <v>10</v>
      </c>
      <c r="L6477" s="1">
        <f>+IF(bloques1a3[[#This Row],[correcta]]=bloques1a3[[#This Row],[respuesta]],1,0)</f>
        <v>1</v>
      </c>
      <c r="M6477" s="1">
        <f>+IF(bloques1a3[[#This Row],[Sexo]]="F",1,0)</f>
        <v>0</v>
      </c>
    </row>
    <row r="6478" spans="1:13" x14ac:dyDescent="0.55000000000000004">
      <c r="A6478">
        <v>54</v>
      </c>
      <c r="B6478" s="1" t="s">
        <v>591</v>
      </c>
      <c r="C6478" s="1" t="s">
        <v>2</v>
      </c>
      <c r="D6478">
        <v>1</v>
      </c>
      <c r="E6478" s="1" t="s">
        <v>241</v>
      </c>
      <c r="F6478">
        <v>1</v>
      </c>
      <c r="G6478" s="1" t="s">
        <v>377</v>
      </c>
      <c r="H6478" s="1" t="s">
        <v>29</v>
      </c>
      <c r="I6478">
        <v>3</v>
      </c>
      <c r="J6478" s="1" t="str">
        <f>+VLOOKUP(bloques1a3[[#This Row],[respuesta]],respuestas.emociones[],2,0)</f>
        <v>neutra</v>
      </c>
      <c r="K6478" s="1">
        <f>+VLOOKUP(bloques1a3[[#This Row],[niño]],BD.niños[[Código]:[edad]],5,0)</f>
        <v>10</v>
      </c>
      <c r="L6478" s="1">
        <f>+IF(bloques1a3[[#This Row],[correcta]]=bloques1a3[[#This Row],[respuesta]],1,0)</f>
        <v>1</v>
      </c>
      <c r="M6478" s="1">
        <f>+IF(bloques1a3[[#This Row],[Sexo]]="F",1,0)</f>
        <v>1</v>
      </c>
    </row>
    <row r="6479" spans="1:13" x14ac:dyDescent="0.55000000000000004">
      <c r="A6479">
        <v>54</v>
      </c>
      <c r="B6479" s="1" t="s">
        <v>591</v>
      </c>
      <c r="C6479" s="1" t="s">
        <v>2</v>
      </c>
      <c r="D6479">
        <v>1</v>
      </c>
      <c r="E6479" s="1" t="s">
        <v>245</v>
      </c>
      <c r="F6479">
        <v>1</v>
      </c>
      <c r="G6479" s="1" t="s">
        <v>376</v>
      </c>
      <c r="H6479" s="1" t="s">
        <v>28</v>
      </c>
      <c r="I6479">
        <v>3</v>
      </c>
      <c r="J6479" s="1" t="str">
        <f>+VLOOKUP(bloques1a3[[#This Row],[respuesta]],respuestas.emociones[],2,0)</f>
        <v>neutra</v>
      </c>
      <c r="K6479" s="1">
        <f>+VLOOKUP(bloques1a3[[#This Row],[niño]],BD.niños[[Código]:[edad]],5,0)</f>
        <v>8</v>
      </c>
      <c r="L6479" s="1">
        <f>+IF(bloques1a3[[#This Row],[correcta]]=bloques1a3[[#This Row],[respuesta]],1,0)</f>
        <v>1</v>
      </c>
      <c r="M6479" s="1">
        <f>+IF(bloques1a3[[#This Row],[Sexo]]="F",1,0)</f>
        <v>0</v>
      </c>
    </row>
    <row r="6480" spans="1:13" x14ac:dyDescent="0.55000000000000004">
      <c r="A6480">
        <v>54</v>
      </c>
      <c r="B6480" s="1" t="s">
        <v>591</v>
      </c>
      <c r="C6480" s="1" t="s">
        <v>2</v>
      </c>
      <c r="D6480">
        <v>1</v>
      </c>
      <c r="E6480" s="1" t="s">
        <v>249</v>
      </c>
      <c r="F6480">
        <v>1</v>
      </c>
      <c r="G6480" s="1" t="s">
        <v>375</v>
      </c>
      <c r="H6480" s="1" t="s">
        <v>28</v>
      </c>
      <c r="I6480">
        <v>3</v>
      </c>
      <c r="J6480" s="1" t="str">
        <f>+VLOOKUP(bloques1a3[[#This Row],[respuesta]],respuestas.emociones[],2,0)</f>
        <v>neutra</v>
      </c>
      <c r="K6480" s="1">
        <f>+VLOOKUP(bloques1a3[[#This Row],[niño]],BD.niños[[Código]:[edad]],5,0)</f>
        <v>6</v>
      </c>
      <c r="L6480" s="1">
        <f>+IF(bloques1a3[[#This Row],[correcta]]=bloques1a3[[#This Row],[respuesta]],1,0)</f>
        <v>1</v>
      </c>
      <c r="M6480" s="1">
        <f>+IF(bloques1a3[[#This Row],[Sexo]]="F",1,0)</f>
        <v>0</v>
      </c>
    </row>
    <row r="6481" spans="1:13" x14ac:dyDescent="0.55000000000000004">
      <c r="A6481">
        <v>54</v>
      </c>
      <c r="B6481" s="1" t="s">
        <v>591</v>
      </c>
      <c r="C6481" s="1" t="s">
        <v>2</v>
      </c>
      <c r="D6481">
        <v>1</v>
      </c>
      <c r="E6481" s="1" t="s">
        <v>253</v>
      </c>
      <c r="F6481">
        <v>3</v>
      </c>
      <c r="G6481" s="1" t="s">
        <v>376</v>
      </c>
      <c r="H6481" s="1" t="s">
        <v>28</v>
      </c>
      <c r="I6481">
        <v>3</v>
      </c>
      <c r="J6481" s="1" t="str">
        <f>+VLOOKUP(bloques1a3[[#This Row],[respuesta]],respuestas.emociones[],2,0)</f>
        <v>tristeza</v>
      </c>
      <c r="K6481" s="1">
        <f>+VLOOKUP(bloques1a3[[#This Row],[niño]],BD.niños[[Código]:[edad]],5,0)</f>
        <v>7</v>
      </c>
      <c r="L6481" s="1">
        <f>+IF(bloques1a3[[#This Row],[correcta]]=bloques1a3[[#This Row],[respuesta]],1,0)</f>
        <v>0</v>
      </c>
      <c r="M6481" s="1">
        <f>+IF(bloques1a3[[#This Row],[Sexo]]="F",1,0)</f>
        <v>0</v>
      </c>
    </row>
    <row r="6482" spans="1:13" x14ac:dyDescent="0.55000000000000004">
      <c r="A6482">
        <v>54</v>
      </c>
      <c r="B6482" s="1" t="s">
        <v>591</v>
      </c>
      <c r="C6482" s="1" t="s">
        <v>2</v>
      </c>
      <c r="D6482">
        <v>1</v>
      </c>
      <c r="E6482" s="1" t="s">
        <v>257</v>
      </c>
      <c r="F6482">
        <v>1</v>
      </c>
      <c r="G6482" s="1" t="s">
        <v>376</v>
      </c>
      <c r="H6482" s="1" t="s">
        <v>28</v>
      </c>
      <c r="I6482">
        <v>3</v>
      </c>
      <c r="J6482" s="1" t="str">
        <f>+VLOOKUP(bloques1a3[[#This Row],[respuesta]],respuestas.emociones[],2,0)</f>
        <v>neutra</v>
      </c>
      <c r="K6482" s="1">
        <f>+VLOOKUP(bloques1a3[[#This Row],[niño]],BD.niños[[Código]:[edad]],5,0)</f>
        <v>8</v>
      </c>
      <c r="L6482" s="1">
        <f>+IF(bloques1a3[[#This Row],[correcta]]=bloques1a3[[#This Row],[respuesta]],1,0)</f>
        <v>1</v>
      </c>
      <c r="M6482" s="1">
        <f>+IF(bloques1a3[[#This Row],[Sexo]]="F",1,0)</f>
        <v>0</v>
      </c>
    </row>
    <row r="6483" spans="1:13" x14ac:dyDescent="0.55000000000000004">
      <c r="A6483">
        <v>54</v>
      </c>
      <c r="B6483" s="1" t="s">
        <v>591</v>
      </c>
      <c r="C6483" s="1" t="s">
        <v>2</v>
      </c>
      <c r="D6483">
        <v>1</v>
      </c>
      <c r="E6483" s="1" t="s">
        <v>299</v>
      </c>
      <c r="F6483">
        <v>1</v>
      </c>
      <c r="G6483" s="1" t="s">
        <v>376</v>
      </c>
      <c r="H6483" s="1" t="s">
        <v>28</v>
      </c>
      <c r="I6483">
        <v>3</v>
      </c>
      <c r="J6483" s="1" t="str">
        <f>+VLOOKUP(bloques1a3[[#This Row],[respuesta]],respuestas.emociones[],2,0)</f>
        <v>neutra</v>
      </c>
      <c r="K6483" s="1">
        <f>+VLOOKUP(bloques1a3[[#This Row],[niño]],BD.niños[[Código]:[edad]],5,0)</f>
        <v>8</v>
      </c>
      <c r="L6483" s="1">
        <f>+IF(bloques1a3[[#This Row],[correcta]]=bloques1a3[[#This Row],[respuesta]],1,0)</f>
        <v>1</v>
      </c>
      <c r="M6483" s="1">
        <f>+IF(bloques1a3[[#This Row],[Sexo]]="F",1,0)</f>
        <v>0</v>
      </c>
    </row>
    <row r="6484" spans="1:13" x14ac:dyDescent="0.55000000000000004">
      <c r="A6484">
        <v>54</v>
      </c>
      <c r="B6484" s="1" t="s">
        <v>591</v>
      </c>
      <c r="C6484" s="1" t="s">
        <v>2</v>
      </c>
      <c r="D6484">
        <v>1</v>
      </c>
      <c r="E6484" s="1" t="s">
        <v>301</v>
      </c>
      <c r="F6484">
        <v>1</v>
      </c>
      <c r="G6484" s="1" t="s">
        <v>375</v>
      </c>
      <c r="H6484" s="1" t="s">
        <v>28</v>
      </c>
      <c r="I6484">
        <v>3</v>
      </c>
      <c r="J6484" s="1" t="str">
        <f>+VLOOKUP(bloques1a3[[#This Row],[respuesta]],respuestas.emociones[],2,0)</f>
        <v>neutra</v>
      </c>
      <c r="K6484" s="1">
        <f>+VLOOKUP(bloques1a3[[#This Row],[niño]],BD.niños[[Código]:[edad]],5,0)</f>
        <v>5</v>
      </c>
      <c r="L6484" s="1">
        <f>+IF(bloques1a3[[#This Row],[correcta]]=bloques1a3[[#This Row],[respuesta]],1,0)</f>
        <v>1</v>
      </c>
      <c r="M6484" s="1">
        <f>+IF(bloques1a3[[#This Row],[Sexo]]="F",1,0)</f>
        <v>0</v>
      </c>
    </row>
    <row r="6485" spans="1:13" x14ac:dyDescent="0.55000000000000004">
      <c r="A6485">
        <v>54</v>
      </c>
      <c r="B6485" s="1" t="s">
        <v>591</v>
      </c>
      <c r="C6485" s="1" t="s">
        <v>2</v>
      </c>
      <c r="D6485">
        <v>1</v>
      </c>
      <c r="E6485" s="1" t="s">
        <v>305</v>
      </c>
      <c r="F6485">
        <v>1</v>
      </c>
      <c r="G6485" s="1" t="s">
        <v>376</v>
      </c>
      <c r="H6485" s="1" t="s">
        <v>28</v>
      </c>
      <c r="I6485">
        <v>3</v>
      </c>
      <c r="J6485" s="1" t="str">
        <f>+VLOOKUP(bloques1a3[[#This Row],[respuesta]],respuestas.emociones[],2,0)</f>
        <v>neutra</v>
      </c>
      <c r="K6485" s="1">
        <f>+VLOOKUP(bloques1a3[[#This Row],[niño]],BD.niños[[Código]:[edad]],5,0)</f>
        <v>8</v>
      </c>
      <c r="L6485" s="1">
        <f>+IF(bloques1a3[[#This Row],[correcta]]=bloques1a3[[#This Row],[respuesta]],1,0)</f>
        <v>1</v>
      </c>
      <c r="M6485" s="1">
        <f>+IF(bloques1a3[[#This Row],[Sexo]]="F",1,0)</f>
        <v>0</v>
      </c>
    </row>
    <row r="6486" spans="1:13" x14ac:dyDescent="0.55000000000000004">
      <c r="A6486">
        <v>54</v>
      </c>
      <c r="B6486" s="1" t="s">
        <v>591</v>
      </c>
      <c r="C6486" s="1" t="s">
        <v>2</v>
      </c>
      <c r="D6486">
        <v>1</v>
      </c>
      <c r="E6486" s="1" t="s">
        <v>308</v>
      </c>
      <c r="F6486">
        <v>1</v>
      </c>
      <c r="G6486" s="1" t="s">
        <v>377</v>
      </c>
      <c r="H6486" s="1" t="s">
        <v>28</v>
      </c>
      <c r="I6486">
        <v>3</v>
      </c>
      <c r="J6486" s="1" t="str">
        <f>+VLOOKUP(bloques1a3[[#This Row],[respuesta]],respuestas.emociones[],2,0)</f>
        <v>neutra</v>
      </c>
      <c r="K6486" s="1">
        <f>+VLOOKUP(bloques1a3[[#This Row],[niño]],BD.niños[[Código]:[edad]],5,0)</f>
        <v>9</v>
      </c>
      <c r="L6486" s="1">
        <f>+IF(bloques1a3[[#This Row],[correcta]]=bloques1a3[[#This Row],[respuesta]],1,0)</f>
        <v>1</v>
      </c>
      <c r="M6486" s="1">
        <f>+IF(bloques1a3[[#This Row],[Sexo]]="F",1,0)</f>
        <v>0</v>
      </c>
    </row>
    <row r="6487" spans="1:13" x14ac:dyDescent="0.55000000000000004">
      <c r="A6487">
        <v>54</v>
      </c>
      <c r="B6487" s="1" t="s">
        <v>591</v>
      </c>
      <c r="C6487" s="1" t="s">
        <v>2</v>
      </c>
      <c r="D6487">
        <v>1</v>
      </c>
      <c r="E6487" s="1" t="s">
        <v>311</v>
      </c>
      <c r="F6487">
        <v>1</v>
      </c>
      <c r="G6487" s="1" t="s">
        <v>377</v>
      </c>
      <c r="H6487" s="1" t="s">
        <v>28</v>
      </c>
      <c r="I6487">
        <v>3</v>
      </c>
      <c r="J6487" s="1" t="str">
        <f>+VLOOKUP(bloques1a3[[#This Row],[respuesta]],respuestas.emociones[],2,0)</f>
        <v>neutra</v>
      </c>
      <c r="K6487" s="1">
        <f>+VLOOKUP(bloques1a3[[#This Row],[niño]],BD.niños[[Código]:[edad]],5,0)</f>
        <v>10</v>
      </c>
      <c r="L6487" s="1">
        <f>+IF(bloques1a3[[#This Row],[correcta]]=bloques1a3[[#This Row],[respuesta]],1,0)</f>
        <v>1</v>
      </c>
      <c r="M6487" s="1">
        <f>+IF(bloques1a3[[#This Row],[Sexo]]="F",1,0)</f>
        <v>0</v>
      </c>
    </row>
    <row r="6488" spans="1:13" x14ac:dyDescent="0.55000000000000004">
      <c r="A6488">
        <v>54</v>
      </c>
      <c r="B6488" s="1" t="s">
        <v>591</v>
      </c>
      <c r="C6488" s="1" t="s">
        <v>2</v>
      </c>
      <c r="D6488">
        <v>1</v>
      </c>
      <c r="E6488" s="1" t="s">
        <v>314</v>
      </c>
      <c r="F6488">
        <v>1</v>
      </c>
      <c r="G6488" s="1" t="s">
        <v>377</v>
      </c>
      <c r="H6488" s="1" t="s">
        <v>28</v>
      </c>
      <c r="I6488">
        <v>3</v>
      </c>
      <c r="J6488" s="1" t="str">
        <f>+VLOOKUP(bloques1a3[[#This Row],[respuesta]],respuestas.emociones[],2,0)</f>
        <v>neutra</v>
      </c>
      <c r="K6488" s="1">
        <f>+VLOOKUP(bloques1a3[[#This Row],[niño]],BD.niños[[Código]:[edad]],5,0)</f>
        <v>10</v>
      </c>
      <c r="L6488" s="1">
        <f>+IF(bloques1a3[[#This Row],[correcta]]=bloques1a3[[#This Row],[respuesta]],1,0)</f>
        <v>1</v>
      </c>
      <c r="M6488" s="1">
        <f>+IF(bloques1a3[[#This Row],[Sexo]]="F",1,0)</f>
        <v>0</v>
      </c>
    </row>
    <row r="6489" spans="1:13" x14ac:dyDescent="0.55000000000000004">
      <c r="A6489">
        <v>54</v>
      </c>
      <c r="B6489" s="1" t="s">
        <v>591</v>
      </c>
      <c r="C6489" s="1" t="s">
        <v>2</v>
      </c>
      <c r="D6489">
        <v>1</v>
      </c>
      <c r="E6489" s="1" t="s">
        <v>372</v>
      </c>
      <c r="F6489">
        <v>1</v>
      </c>
      <c r="G6489" s="1" t="s">
        <v>377</v>
      </c>
      <c r="H6489" s="1" t="s">
        <v>28</v>
      </c>
      <c r="I6489">
        <v>3</v>
      </c>
      <c r="J6489" s="1" t="str">
        <f>+VLOOKUP(bloques1a3[[#This Row],[respuesta]],respuestas.emociones[],2,0)</f>
        <v>neutra</v>
      </c>
      <c r="K6489" s="1">
        <f>+VLOOKUP(bloques1a3[[#This Row],[niño]],BD.niños[[Código]:[edad]],5,0)</f>
        <v>9</v>
      </c>
      <c r="L6489" s="1">
        <f>+IF(bloques1a3[[#This Row],[correcta]]=bloques1a3[[#This Row],[respuesta]],1,0)</f>
        <v>1</v>
      </c>
      <c r="M6489" s="1">
        <f>+IF(bloques1a3[[#This Row],[Sexo]]="F",1,0)</f>
        <v>0</v>
      </c>
    </row>
    <row r="6490" spans="1:13" x14ac:dyDescent="0.55000000000000004">
      <c r="A6490">
        <v>54</v>
      </c>
      <c r="B6490" s="1" t="s">
        <v>591</v>
      </c>
      <c r="C6490" s="1" t="s">
        <v>2</v>
      </c>
      <c r="D6490">
        <v>1</v>
      </c>
      <c r="E6490" s="1" t="s">
        <v>337</v>
      </c>
      <c r="F6490">
        <v>3</v>
      </c>
      <c r="G6490" s="1" t="s">
        <v>376</v>
      </c>
      <c r="H6490" s="1" t="s">
        <v>28</v>
      </c>
      <c r="I6490">
        <v>3</v>
      </c>
      <c r="J6490" s="1" t="str">
        <f>+VLOOKUP(bloques1a3[[#This Row],[respuesta]],respuestas.emociones[],2,0)</f>
        <v>tristeza</v>
      </c>
      <c r="K6490" s="1">
        <f>+VLOOKUP(bloques1a3[[#This Row],[niño]],BD.niños[[Código]:[edad]],5,0)</f>
        <v>8</v>
      </c>
      <c r="L6490" s="1">
        <f>+IF(bloques1a3[[#This Row],[correcta]]=bloques1a3[[#This Row],[respuesta]],1,0)</f>
        <v>0</v>
      </c>
      <c r="M6490" s="1">
        <f>+IF(bloques1a3[[#This Row],[Sexo]]="F",1,0)</f>
        <v>0</v>
      </c>
    </row>
    <row r="6491" spans="1:13" x14ac:dyDescent="0.55000000000000004">
      <c r="A6491">
        <v>54</v>
      </c>
      <c r="B6491" s="1" t="s">
        <v>591</v>
      </c>
      <c r="C6491" s="1" t="s">
        <v>2</v>
      </c>
      <c r="D6491">
        <v>1</v>
      </c>
      <c r="E6491" s="1" t="s">
        <v>341</v>
      </c>
      <c r="F6491">
        <v>1</v>
      </c>
      <c r="G6491" s="1" t="s">
        <v>376</v>
      </c>
      <c r="H6491" s="1" t="s">
        <v>29</v>
      </c>
      <c r="I6491">
        <v>3</v>
      </c>
      <c r="J6491" s="1" t="str">
        <f>+VLOOKUP(bloques1a3[[#This Row],[respuesta]],respuestas.emociones[],2,0)</f>
        <v>neutra</v>
      </c>
      <c r="K6491" s="1">
        <f>+VLOOKUP(bloques1a3[[#This Row],[niño]],BD.niños[[Código]:[edad]],5,0)</f>
        <v>8</v>
      </c>
      <c r="L6491" s="1">
        <f>+IF(bloques1a3[[#This Row],[correcta]]=bloques1a3[[#This Row],[respuesta]],1,0)</f>
        <v>1</v>
      </c>
      <c r="M6491" s="1">
        <f>+IF(bloques1a3[[#This Row],[Sexo]]="F",1,0)</f>
        <v>1</v>
      </c>
    </row>
    <row r="6492" spans="1:13" x14ac:dyDescent="0.55000000000000004">
      <c r="A6492">
        <v>54</v>
      </c>
      <c r="B6492" s="1" t="s">
        <v>591</v>
      </c>
      <c r="C6492" s="1" t="s">
        <v>2</v>
      </c>
      <c r="D6492">
        <v>1</v>
      </c>
      <c r="E6492" s="1" t="s">
        <v>344</v>
      </c>
      <c r="F6492">
        <v>1</v>
      </c>
      <c r="G6492" s="1" t="s">
        <v>375</v>
      </c>
      <c r="H6492" s="1" t="s">
        <v>29</v>
      </c>
      <c r="I6492">
        <v>3</v>
      </c>
      <c r="J6492" s="1" t="str">
        <f>+VLOOKUP(bloques1a3[[#This Row],[respuesta]],respuestas.emociones[],2,0)</f>
        <v>neutra</v>
      </c>
      <c r="K6492" s="1">
        <f>+VLOOKUP(bloques1a3[[#This Row],[niño]],BD.niños[[Código]:[edad]],5,0)</f>
        <v>6</v>
      </c>
      <c r="L6492" s="1">
        <f>+IF(bloques1a3[[#This Row],[correcta]]=bloques1a3[[#This Row],[respuesta]],1,0)</f>
        <v>1</v>
      </c>
      <c r="M6492" s="1">
        <f>+IF(bloques1a3[[#This Row],[Sexo]]="F",1,0)</f>
        <v>1</v>
      </c>
    </row>
    <row r="6493" spans="1:13" x14ac:dyDescent="0.55000000000000004">
      <c r="A6493">
        <v>54</v>
      </c>
      <c r="B6493" s="1" t="s">
        <v>591</v>
      </c>
      <c r="C6493" s="1" t="s">
        <v>2</v>
      </c>
      <c r="D6493">
        <v>1</v>
      </c>
      <c r="E6493" s="1" t="s">
        <v>348</v>
      </c>
      <c r="F6493">
        <v>5</v>
      </c>
      <c r="G6493" s="1" t="s">
        <v>375</v>
      </c>
      <c r="H6493" s="1" t="s">
        <v>28</v>
      </c>
      <c r="I6493">
        <v>3</v>
      </c>
      <c r="J6493" s="1" t="str">
        <f>+VLOOKUP(bloques1a3[[#This Row],[respuesta]],respuestas.emociones[],2,0)</f>
        <v>miedo</v>
      </c>
      <c r="K6493" s="1">
        <f>+VLOOKUP(bloques1a3[[#This Row],[niño]],BD.niños[[Código]:[edad]],5,0)</f>
        <v>6</v>
      </c>
      <c r="L6493" s="1">
        <f>+IF(bloques1a3[[#This Row],[correcta]]=bloques1a3[[#This Row],[respuesta]],1,0)</f>
        <v>0</v>
      </c>
      <c r="M6493" s="1">
        <f>+IF(bloques1a3[[#This Row],[Sexo]]="F",1,0)</f>
        <v>0</v>
      </c>
    </row>
    <row r="6494" spans="1:13" x14ac:dyDescent="0.55000000000000004">
      <c r="A6494">
        <v>55</v>
      </c>
      <c r="B6494" s="1" t="s">
        <v>592</v>
      </c>
      <c r="C6494" s="1" t="s">
        <v>3</v>
      </c>
      <c r="D6494">
        <v>4</v>
      </c>
      <c r="E6494" s="1" t="s">
        <v>89</v>
      </c>
      <c r="F6494">
        <v>3</v>
      </c>
      <c r="G6494" s="1" t="s">
        <v>377</v>
      </c>
      <c r="H6494" s="1" t="s">
        <v>29</v>
      </c>
      <c r="I6494">
        <v>3</v>
      </c>
      <c r="J6494" s="1" t="str">
        <f>+VLOOKUP(bloques1a3[[#This Row],[respuesta]],respuestas.emociones[],2,0)</f>
        <v>tristeza</v>
      </c>
      <c r="K6494" s="1">
        <f>+VLOOKUP(bloques1a3[[#This Row],[niño]],BD.niños[[Código]:[edad]],5,0)</f>
        <v>10</v>
      </c>
      <c r="L6494" s="1">
        <f>+IF(bloques1a3[[#This Row],[correcta]]=bloques1a3[[#This Row],[respuesta]],1,0)</f>
        <v>0</v>
      </c>
      <c r="M6494" s="1">
        <f>+IF(bloques1a3[[#This Row],[Sexo]]="F",1,0)</f>
        <v>1</v>
      </c>
    </row>
    <row r="6495" spans="1:13" x14ac:dyDescent="0.55000000000000004">
      <c r="A6495">
        <v>55</v>
      </c>
      <c r="B6495" s="1" t="s">
        <v>592</v>
      </c>
      <c r="C6495" s="1" t="s">
        <v>3</v>
      </c>
      <c r="D6495">
        <v>4</v>
      </c>
      <c r="E6495" s="1" t="s">
        <v>93</v>
      </c>
      <c r="F6495">
        <v>4</v>
      </c>
      <c r="G6495" s="1" t="s">
        <v>377</v>
      </c>
      <c r="H6495" s="1" t="s">
        <v>29</v>
      </c>
      <c r="I6495">
        <v>3</v>
      </c>
      <c r="J6495" s="1" t="str">
        <f>+VLOOKUP(bloques1a3[[#This Row],[respuesta]],respuestas.emociones[],2,0)</f>
        <v>enojo</v>
      </c>
      <c r="K6495" s="1">
        <f>+VLOOKUP(bloques1a3[[#This Row],[niño]],BD.niños[[Código]:[edad]],5,0)</f>
        <v>10</v>
      </c>
      <c r="L6495" s="1">
        <f>+IF(bloques1a3[[#This Row],[correcta]]=bloques1a3[[#This Row],[respuesta]],1,0)</f>
        <v>1</v>
      </c>
      <c r="M6495" s="1">
        <f>+IF(bloques1a3[[#This Row],[Sexo]]="F",1,0)</f>
        <v>1</v>
      </c>
    </row>
    <row r="6496" spans="1:13" x14ac:dyDescent="0.55000000000000004">
      <c r="A6496">
        <v>55</v>
      </c>
      <c r="B6496" s="1" t="s">
        <v>592</v>
      </c>
      <c r="C6496" s="1" t="s">
        <v>3</v>
      </c>
      <c r="D6496">
        <v>4</v>
      </c>
      <c r="E6496" s="1" t="s">
        <v>97</v>
      </c>
      <c r="F6496">
        <v>4</v>
      </c>
      <c r="G6496" s="1" t="s">
        <v>377</v>
      </c>
      <c r="H6496" s="1" t="s">
        <v>29</v>
      </c>
      <c r="I6496">
        <v>3</v>
      </c>
      <c r="J6496" s="1" t="str">
        <f>+VLOOKUP(bloques1a3[[#This Row],[respuesta]],respuestas.emociones[],2,0)</f>
        <v>enojo</v>
      </c>
      <c r="K6496" s="1">
        <f>+VLOOKUP(bloques1a3[[#This Row],[niño]],BD.niños[[Código]:[edad]],5,0)</f>
        <v>10</v>
      </c>
      <c r="L6496" s="1">
        <f>+IF(bloques1a3[[#This Row],[correcta]]=bloques1a3[[#This Row],[respuesta]],1,0)</f>
        <v>1</v>
      </c>
      <c r="M6496" s="1">
        <f>+IF(bloques1a3[[#This Row],[Sexo]]="F",1,0)</f>
        <v>1</v>
      </c>
    </row>
    <row r="6497" spans="1:13" x14ac:dyDescent="0.55000000000000004">
      <c r="A6497">
        <v>55</v>
      </c>
      <c r="B6497" s="1" t="s">
        <v>592</v>
      </c>
      <c r="C6497" s="1" t="s">
        <v>3</v>
      </c>
      <c r="D6497">
        <v>4</v>
      </c>
      <c r="E6497" s="1" t="s">
        <v>101</v>
      </c>
      <c r="F6497">
        <v>4</v>
      </c>
      <c r="G6497" s="1" t="s">
        <v>377</v>
      </c>
      <c r="H6497" s="1" t="s">
        <v>29</v>
      </c>
      <c r="I6497">
        <v>3</v>
      </c>
      <c r="J6497" s="1" t="str">
        <f>+VLOOKUP(bloques1a3[[#This Row],[respuesta]],respuestas.emociones[],2,0)</f>
        <v>enojo</v>
      </c>
      <c r="K6497" s="1">
        <f>+VLOOKUP(bloques1a3[[#This Row],[niño]],BD.niños[[Código]:[edad]],5,0)</f>
        <v>10</v>
      </c>
      <c r="L6497" s="1">
        <f>+IF(bloques1a3[[#This Row],[correcta]]=bloques1a3[[#This Row],[respuesta]],1,0)</f>
        <v>1</v>
      </c>
      <c r="M6497" s="1">
        <f>+IF(bloques1a3[[#This Row],[Sexo]]="F",1,0)</f>
        <v>1</v>
      </c>
    </row>
    <row r="6498" spans="1:13" x14ac:dyDescent="0.55000000000000004">
      <c r="A6498">
        <v>55</v>
      </c>
      <c r="B6498" s="1" t="s">
        <v>592</v>
      </c>
      <c r="C6498" s="1" t="s">
        <v>3</v>
      </c>
      <c r="D6498">
        <v>4</v>
      </c>
      <c r="E6498" s="1" t="s">
        <v>150</v>
      </c>
      <c r="F6498">
        <v>4</v>
      </c>
      <c r="G6498" s="1" t="s">
        <v>375</v>
      </c>
      <c r="H6498" s="1" t="s">
        <v>29</v>
      </c>
      <c r="I6498">
        <v>3</v>
      </c>
      <c r="J6498" s="1" t="str">
        <f>+VLOOKUP(bloques1a3[[#This Row],[respuesta]],respuestas.emociones[],2,0)</f>
        <v>enojo</v>
      </c>
      <c r="K6498" s="1">
        <f>+VLOOKUP(bloques1a3[[#This Row],[niño]],BD.niños[[Código]:[edad]],5,0)</f>
        <v>6</v>
      </c>
      <c r="L6498" s="1">
        <f>+IF(bloques1a3[[#This Row],[correcta]]=bloques1a3[[#This Row],[respuesta]],1,0)</f>
        <v>1</v>
      </c>
      <c r="M6498" s="1">
        <f>+IF(bloques1a3[[#This Row],[Sexo]]="F",1,0)</f>
        <v>1</v>
      </c>
    </row>
    <row r="6499" spans="1:13" x14ac:dyDescent="0.55000000000000004">
      <c r="A6499">
        <v>55</v>
      </c>
      <c r="B6499" s="1" t="s">
        <v>592</v>
      </c>
      <c r="C6499" s="1" t="s">
        <v>3</v>
      </c>
      <c r="D6499">
        <v>4</v>
      </c>
      <c r="E6499" s="1" t="s">
        <v>153</v>
      </c>
      <c r="F6499">
        <v>4</v>
      </c>
      <c r="G6499" s="1" t="s">
        <v>376</v>
      </c>
      <c r="H6499" s="1" t="s">
        <v>28</v>
      </c>
      <c r="I6499">
        <v>3</v>
      </c>
      <c r="J6499" s="1" t="str">
        <f>+VLOOKUP(bloques1a3[[#This Row],[respuesta]],respuestas.emociones[],2,0)</f>
        <v>enojo</v>
      </c>
      <c r="K6499" s="1">
        <f>+VLOOKUP(bloques1a3[[#This Row],[niño]],BD.niños[[Código]:[edad]],5,0)</f>
        <v>7</v>
      </c>
      <c r="L6499" s="1">
        <f>+IF(bloques1a3[[#This Row],[correcta]]=bloques1a3[[#This Row],[respuesta]],1,0)</f>
        <v>1</v>
      </c>
      <c r="M6499" s="1">
        <f>+IF(bloques1a3[[#This Row],[Sexo]]="F",1,0)</f>
        <v>0</v>
      </c>
    </row>
    <row r="6500" spans="1:13" x14ac:dyDescent="0.55000000000000004">
      <c r="A6500">
        <v>55</v>
      </c>
      <c r="B6500" s="1" t="s">
        <v>592</v>
      </c>
      <c r="C6500" s="1" t="s">
        <v>3</v>
      </c>
      <c r="D6500">
        <v>4</v>
      </c>
      <c r="E6500" s="1" t="s">
        <v>157</v>
      </c>
      <c r="F6500">
        <v>4</v>
      </c>
      <c r="G6500" s="1" t="s">
        <v>376</v>
      </c>
      <c r="H6500" s="1" t="s">
        <v>28</v>
      </c>
      <c r="I6500">
        <v>3</v>
      </c>
      <c r="J6500" s="1" t="str">
        <f>+VLOOKUP(bloques1a3[[#This Row],[respuesta]],respuestas.emociones[],2,0)</f>
        <v>enojo</v>
      </c>
      <c r="K6500" s="1">
        <f>+VLOOKUP(bloques1a3[[#This Row],[niño]],BD.niños[[Código]:[edad]],5,0)</f>
        <v>7</v>
      </c>
      <c r="L6500" s="1">
        <f>+IF(bloques1a3[[#This Row],[correcta]]=bloques1a3[[#This Row],[respuesta]],1,0)</f>
        <v>1</v>
      </c>
      <c r="M6500" s="1">
        <f>+IF(bloques1a3[[#This Row],[Sexo]]="F",1,0)</f>
        <v>0</v>
      </c>
    </row>
    <row r="6501" spans="1:13" x14ac:dyDescent="0.55000000000000004">
      <c r="A6501">
        <v>55</v>
      </c>
      <c r="B6501" s="1" t="s">
        <v>592</v>
      </c>
      <c r="C6501" s="1" t="s">
        <v>3</v>
      </c>
      <c r="D6501">
        <v>4</v>
      </c>
      <c r="E6501" s="1" t="s">
        <v>164</v>
      </c>
      <c r="F6501">
        <v>4</v>
      </c>
      <c r="G6501" s="1" t="s">
        <v>375</v>
      </c>
      <c r="H6501" s="1" t="s">
        <v>28</v>
      </c>
      <c r="I6501">
        <v>3</v>
      </c>
      <c r="J6501" s="1" t="str">
        <f>+VLOOKUP(bloques1a3[[#This Row],[respuesta]],respuestas.emociones[],2,0)</f>
        <v>enojo</v>
      </c>
      <c r="K6501" s="1">
        <f>+VLOOKUP(bloques1a3[[#This Row],[niño]],BD.niños[[Código]:[edad]],5,0)</f>
        <v>6</v>
      </c>
      <c r="L6501" s="1">
        <f>+IF(bloques1a3[[#This Row],[correcta]]=bloques1a3[[#This Row],[respuesta]],1,0)</f>
        <v>1</v>
      </c>
      <c r="M6501" s="1">
        <f>+IF(bloques1a3[[#This Row],[Sexo]]="F",1,0)</f>
        <v>0</v>
      </c>
    </row>
    <row r="6502" spans="1:13" x14ac:dyDescent="0.55000000000000004">
      <c r="A6502">
        <v>55</v>
      </c>
      <c r="B6502" s="1" t="s">
        <v>592</v>
      </c>
      <c r="C6502" s="1" t="s">
        <v>3</v>
      </c>
      <c r="D6502">
        <v>4</v>
      </c>
      <c r="E6502" s="1" t="s">
        <v>165</v>
      </c>
      <c r="F6502">
        <v>4</v>
      </c>
      <c r="G6502" s="1" t="s">
        <v>375</v>
      </c>
      <c r="H6502" s="1" t="s">
        <v>28</v>
      </c>
      <c r="I6502">
        <v>3</v>
      </c>
      <c r="J6502" s="1" t="str">
        <f>+VLOOKUP(bloques1a3[[#This Row],[respuesta]],respuestas.emociones[],2,0)</f>
        <v>enojo</v>
      </c>
      <c r="K6502" s="1">
        <f>+VLOOKUP(bloques1a3[[#This Row],[niño]],BD.niños[[Código]:[edad]],5,0)</f>
        <v>5</v>
      </c>
      <c r="L6502" s="1">
        <f>+IF(bloques1a3[[#This Row],[correcta]]=bloques1a3[[#This Row],[respuesta]],1,0)</f>
        <v>1</v>
      </c>
      <c r="M6502" s="1">
        <f>+IF(bloques1a3[[#This Row],[Sexo]]="F",1,0)</f>
        <v>0</v>
      </c>
    </row>
    <row r="6503" spans="1:13" x14ac:dyDescent="0.55000000000000004">
      <c r="A6503">
        <v>55</v>
      </c>
      <c r="B6503" s="1" t="s">
        <v>592</v>
      </c>
      <c r="C6503" s="1" t="s">
        <v>3</v>
      </c>
      <c r="D6503">
        <v>4</v>
      </c>
      <c r="E6503" s="1" t="s">
        <v>168</v>
      </c>
      <c r="F6503">
        <v>1</v>
      </c>
      <c r="G6503" s="1" t="s">
        <v>376</v>
      </c>
      <c r="H6503" s="1" t="s">
        <v>29</v>
      </c>
      <c r="I6503">
        <v>3</v>
      </c>
      <c r="J6503" s="1" t="str">
        <f>+VLOOKUP(bloques1a3[[#This Row],[respuesta]],respuestas.emociones[],2,0)</f>
        <v>neutra</v>
      </c>
      <c r="K6503" s="1">
        <f>+VLOOKUP(bloques1a3[[#This Row],[niño]],BD.niños[[Código]:[edad]],5,0)</f>
        <v>7</v>
      </c>
      <c r="L6503" s="1">
        <f>+IF(bloques1a3[[#This Row],[correcta]]=bloques1a3[[#This Row],[respuesta]],1,0)</f>
        <v>0</v>
      </c>
      <c r="M6503" s="1">
        <f>+IF(bloques1a3[[#This Row],[Sexo]]="F",1,0)</f>
        <v>1</v>
      </c>
    </row>
    <row r="6504" spans="1:13" x14ac:dyDescent="0.55000000000000004">
      <c r="A6504">
        <v>55</v>
      </c>
      <c r="B6504" s="1" t="s">
        <v>592</v>
      </c>
      <c r="C6504" s="1" t="s">
        <v>3</v>
      </c>
      <c r="D6504">
        <v>4</v>
      </c>
      <c r="E6504" s="1" t="s">
        <v>172</v>
      </c>
      <c r="F6504">
        <v>4</v>
      </c>
      <c r="G6504" s="1" t="s">
        <v>376</v>
      </c>
      <c r="H6504" s="1" t="s">
        <v>29</v>
      </c>
      <c r="I6504">
        <v>3</v>
      </c>
      <c r="J6504" s="1" t="str">
        <f>+VLOOKUP(bloques1a3[[#This Row],[respuesta]],respuestas.emociones[],2,0)</f>
        <v>enojo</v>
      </c>
      <c r="K6504" s="1">
        <f>+VLOOKUP(bloques1a3[[#This Row],[niño]],BD.niños[[Código]:[edad]],5,0)</f>
        <v>8</v>
      </c>
      <c r="L6504" s="1">
        <f>+IF(bloques1a3[[#This Row],[correcta]]=bloques1a3[[#This Row],[respuesta]],1,0)</f>
        <v>1</v>
      </c>
      <c r="M6504" s="1">
        <f>+IF(bloques1a3[[#This Row],[Sexo]]="F",1,0)</f>
        <v>1</v>
      </c>
    </row>
    <row r="6505" spans="1:13" x14ac:dyDescent="0.55000000000000004">
      <c r="A6505">
        <v>55</v>
      </c>
      <c r="B6505" s="1" t="s">
        <v>592</v>
      </c>
      <c r="C6505" s="1" t="s">
        <v>3</v>
      </c>
      <c r="D6505">
        <v>4</v>
      </c>
      <c r="E6505" s="1" t="s">
        <v>176</v>
      </c>
      <c r="F6505">
        <v>4</v>
      </c>
      <c r="G6505" s="1" t="s">
        <v>375</v>
      </c>
      <c r="H6505" s="1" t="s">
        <v>29</v>
      </c>
      <c r="I6505">
        <v>3</v>
      </c>
      <c r="J6505" s="1" t="str">
        <f>+VLOOKUP(bloques1a3[[#This Row],[respuesta]],respuestas.emociones[],2,0)</f>
        <v>enojo</v>
      </c>
      <c r="K6505" s="1">
        <f>+VLOOKUP(bloques1a3[[#This Row],[niño]],BD.niños[[Código]:[edad]],5,0)</f>
        <v>5</v>
      </c>
      <c r="L6505" s="1">
        <f>+IF(bloques1a3[[#This Row],[correcta]]=bloques1a3[[#This Row],[respuesta]],1,0)</f>
        <v>1</v>
      </c>
      <c r="M6505" s="1">
        <f>+IF(bloques1a3[[#This Row],[Sexo]]="F",1,0)</f>
        <v>1</v>
      </c>
    </row>
    <row r="6506" spans="1:13" x14ac:dyDescent="0.55000000000000004">
      <c r="A6506">
        <v>55</v>
      </c>
      <c r="B6506" s="1" t="s">
        <v>592</v>
      </c>
      <c r="C6506" s="1" t="s">
        <v>3</v>
      </c>
      <c r="D6506">
        <v>4</v>
      </c>
      <c r="E6506" s="1" t="s">
        <v>180</v>
      </c>
      <c r="F6506">
        <v>4</v>
      </c>
      <c r="G6506" s="1" t="s">
        <v>376</v>
      </c>
      <c r="H6506" s="1" t="s">
        <v>29</v>
      </c>
      <c r="I6506">
        <v>3</v>
      </c>
      <c r="J6506" s="1" t="str">
        <f>+VLOOKUP(bloques1a3[[#This Row],[respuesta]],respuestas.emociones[],2,0)</f>
        <v>enojo</v>
      </c>
      <c r="K6506" s="1">
        <f>+VLOOKUP(bloques1a3[[#This Row],[niño]],BD.niños[[Código]:[edad]],5,0)</f>
        <v>8</v>
      </c>
      <c r="L6506" s="1">
        <f>+IF(bloques1a3[[#This Row],[correcta]]=bloques1a3[[#This Row],[respuesta]],1,0)</f>
        <v>1</v>
      </c>
      <c r="M6506" s="1">
        <f>+IF(bloques1a3[[#This Row],[Sexo]]="F",1,0)</f>
        <v>1</v>
      </c>
    </row>
    <row r="6507" spans="1:13" x14ac:dyDescent="0.55000000000000004">
      <c r="A6507">
        <v>55</v>
      </c>
      <c r="B6507" s="1" t="s">
        <v>592</v>
      </c>
      <c r="C6507" s="1" t="s">
        <v>3</v>
      </c>
      <c r="D6507">
        <v>4</v>
      </c>
      <c r="E6507" s="1" t="s">
        <v>234</v>
      </c>
      <c r="F6507">
        <v>4</v>
      </c>
      <c r="G6507" s="1" t="s">
        <v>377</v>
      </c>
      <c r="H6507" s="1" t="s">
        <v>28</v>
      </c>
      <c r="I6507">
        <v>3</v>
      </c>
      <c r="J6507" s="1" t="str">
        <f>+VLOOKUP(bloques1a3[[#This Row],[respuesta]],respuestas.emociones[],2,0)</f>
        <v>enojo</v>
      </c>
      <c r="K6507" s="1">
        <f>+VLOOKUP(bloques1a3[[#This Row],[niño]],BD.niños[[Código]:[edad]],5,0)</f>
        <v>10</v>
      </c>
      <c r="L6507" s="1">
        <f>+IF(bloques1a3[[#This Row],[correcta]]=bloques1a3[[#This Row],[respuesta]],1,0)</f>
        <v>1</v>
      </c>
      <c r="M6507" s="1">
        <f>+IF(bloques1a3[[#This Row],[Sexo]]="F",1,0)</f>
        <v>0</v>
      </c>
    </row>
    <row r="6508" spans="1:13" x14ac:dyDescent="0.55000000000000004">
      <c r="A6508">
        <v>55</v>
      </c>
      <c r="B6508" s="1" t="s">
        <v>592</v>
      </c>
      <c r="C6508" s="1" t="s">
        <v>3</v>
      </c>
      <c r="D6508">
        <v>4</v>
      </c>
      <c r="E6508" s="1" t="s">
        <v>238</v>
      </c>
      <c r="F6508">
        <v>4</v>
      </c>
      <c r="G6508" s="1" t="s">
        <v>377</v>
      </c>
      <c r="H6508" s="1" t="s">
        <v>28</v>
      </c>
      <c r="I6508">
        <v>3</v>
      </c>
      <c r="J6508" s="1" t="str">
        <f>+VLOOKUP(bloques1a3[[#This Row],[respuesta]],respuestas.emociones[],2,0)</f>
        <v>enojo</v>
      </c>
      <c r="K6508" s="1">
        <f>+VLOOKUP(bloques1a3[[#This Row],[niño]],BD.niños[[Código]:[edad]],5,0)</f>
        <v>10</v>
      </c>
      <c r="L6508" s="1">
        <f>+IF(bloques1a3[[#This Row],[correcta]]=bloques1a3[[#This Row],[respuesta]],1,0)</f>
        <v>1</v>
      </c>
      <c r="M6508" s="1">
        <f>+IF(bloques1a3[[#This Row],[Sexo]]="F",1,0)</f>
        <v>0</v>
      </c>
    </row>
    <row r="6509" spans="1:13" x14ac:dyDescent="0.55000000000000004">
      <c r="A6509">
        <v>55</v>
      </c>
      <c r="B6509" s="1" t="s">
        <v>592</v>
      </c>
      <c r="C6509" s="1" t="s">
        <v>3</v>
      </c>
      <c r="D6509">
        <v>4</v>
      </c>
      <c r="E6509" s="1" t="s">
        <v>241</v>
      </c>
      <c r="F6509">
        <v>3</v>
      </c>
      <c r="G6509" s="1" t="s">
        <v>377</v>
      </c>
      <c r="H6509" s="1" t="s">
        <v>29</v>
      </c>
      <c r="I6509">
        <v>3</v>
      </c>
      <c r="J6509" s="1" t="str">
        <f>+VLOOKUP(bloques1a3[[#This Row],[respuesta]],respuestas.emociones[],2,0)</f>
        <v>tristeza</v>
      </c>
      <c r="K6509" s="1">
        <f>+VLOOKUP(bloques1a3[[#This Row],[niño]],BD.niños[[Código]:[edad]],5,0)</f>
        <v>10</v>
      </c>
      <c r="L6509" s="1">
        <f>+IF(bloques1a3[[#This Row],[correcta]]=bloques1a3[[#This Row],[respuesta]],1,0)</f>
        <v>0</v>
      </c>
      <c r="M6509" s="1">
        <f>+IF(bloques1a3[[#This Row],[Sexo]]="F",1,0)</f>
        <v>1</v>
      </c>
    </row>
    <row r="6510" spans="1:13" x14ac:dyDescent="0.55000000000000004">
      <c r="A6510">
        <v>55</v>
      </c>
      <c r="B6510" s="1" t="s">
        <v>592</v>
      </c>
      <c r="C6510" s="1" t="s">
        <v>3</v>
      </c>
      <c r="D6510">
        <v>4</v>
      </c>
      <c r="E6510" s="1" t="s">
        <v>245</v>
      </c>
      <c r="F6510">
        <v>4</v>
      </c>
      <c r="G6510" s="1" t="s">
        <v>376</v>
      </c>
      <c r="H6510" s="1" t="s">
        <v>28</v>
      </c>
      <c r="I6510">
        <v>3</v>
      </c>
      <c r="J6510" s="1" t="str">
        <f>+VLOOKUP(bloques1a3[[#This Row],[respuesta]],respuestas.emociones[],2,0)</f>
        <v>enojo</v>
      </c>
      <c r="K6510" s="1">
        <f>+VLOOKUP(bloques1a3[[#This Row],[niño]],BD.niños[[Código]:[edad]],5,0)</f>
        <v>8</v>
      </c>
      <c r="L6510" s="1">
        <f>+IF(bloques1a3[[#This Row],[correcta]]=bloques1a3[[#This Row],[respuesta]],1,0)</f>
        <v>1</v>
      </c>
      <c r="M6510" s="1">
        <f>+IF(bloques1a3[[#This Row],[Sexo]]="F",1,0)</f>
        <v>0</v>
      </c>
    </row>
    <row r="6511" spans="1:13" x14ac:dyDescent="0.55000000000000004">
      <c r="A6511">
        <v>55</v>
      </c>
      <c r="B6511" s="1" t="s">
        <v>592</v>
      </c>
      <c r="C6511" s="1" t="s">
        <v>3</v>
      </c>
      <c r="D6511">
        <v>4</v>
      </c>
      <c r="E6511" s="1" t="s">
        <v>249</v>
      </c>
      <c r="F6511">
        <v>4</v>
      </c>
      <c r="G6511" s="1" t="s">
        <v>375</v>
      </c>
      <c r="H6511" s="1" t="s">
        <v>28</v>
      </c>
      <c r="I6511">
        <v>3</v>
      </c>
      <c r="J6511" s="1" t="str">
        <f>+VLOOKUP(bloques1a3[[#This Row],[respuesta]],respuestas.emociones[],2,0)</f>
        <v>enojo</v>
      </c>
      <c r="K6511" s="1">
        <f>+VLOOKUP(bloques1a3[[#This Row],[niño]],BD.niños[[Código]:[edad]],5,0)</f>
        <v>6</v>
      </c>
      <c r="L6511" s="1">
        <f>+IF(bloques1a3[[#This Row],[correcta]]=bloques1a3[[#This Row],[respuesta]],1,0)</f>
        <v>1</v>
      </c>
      <c r="M6511" s="1">
        <f>+IF(bloques1a3[[#This Row],[Sexo]]="F",1,0)</f>
        <v>0</v>
      </c>
    </row>
    <row r="6512" spans="1:13" x14ac:dyDescent="0.55000000000000004">
      <c r="A6512">
        <v>55</v>
      </c>
      <c r="B6512" s="1" t="s">
        <v>592</v>
      </c>
      <c r="C6512" s="1" t="s">
        <v>3</v>
      </c>
      <c r="D6512">
        <v>4</v>
      </c>
      <c r="E6512" s="1" t="s">
        <v>253</v>
      </c>
      <c r="F6512">
        <v>4</v>
      </c>
      <c r="G6512" s="1" t="s">
        <v>376</v>
      </c>
      <c r="H6512" s="1" t="s">
        <v>28</v>
      </c>
      <c r="I6512">
        <v>3</v>
      </c>
      <c r="J6512" s="1" t="str">
        <f>+VLOOKUP(bloques1a3[[#This Row],[respuesta]],respuestas.emociones[],2,0)</f>
        <v>enojo</v>
      </c>
      <c r="K6512" s="1">
        <f>+VLOOKUP(bloques1a3[[#This Row],[niño]],BD.niños[[Código]:[edad]],5,0)</f>
        <v>7</v>
      </c>
      <c r="L6512" s="1">
        <f>+IF(bloques1a3[[#This Row],[correcta]]=bloques1a3[[#This Row],[respuesta]],1,0)</f>
        <v>1</v>
      </c>
      <c r="M6512" s="1">
        <f>+IF(bloques1a3[[#This Row],[Sexo]]="F",1,0)</f>
        <v>0</v>
      </c>
    </row>
    <row r="6513" spans="1:13" x14ac:dyDescent="0.55000000000000004">
      <c r="A6513">
        <v>55</v>
      </c>
      <c r="B6513" s="1" t="s">
        <v>592</v>
      </c>
      <c r="C6513" s="1" t="s">
        <v>3</v>
      </c>
      <c r="D6513">
        <v>4</v>
      </c>
      <c r="E6513" s="1" t="s">
        <v>257</v>
      </c>
      <c r="F6513">
        <v>4</v>
      </c>
      <c r="G6513" s="1" t="s">
        <v>376</v>
      </c>
      <c r="H6513" s="1" t="s">
        <v>28</v>
      </c>
      <c r="I6513">
        <v>3</v>
      </c>
      <c r="J6513" s="1" t="str">
        <f>+VLOOKUP(bloques1a3[[#This Row],[respuesta]],respuestas.emociones[],2,0)</f>
        <v>enojo</v>
      </c>
      <c r="K6513" s="1">
        <f>+VLOOKUP(bloques1a3[[#This Row],[niño]],BD.niños[[Código]:[edad]],5,0)</f>
        <v>8</v>
      </c>
      <c r="L6513" s="1">
        <f>+IF(bloques1a3[[#This Row],[correcta]]=bloques1a3[[#This Row],[respuesta]],1,0)</f>
        <v>1</v>
      </c>
      <c r="M6513" s="1">
        <f>+IF(bloques1a3[[#This Row],[Sexo]]="F",1,0)</f>
        <v>0</v>
      </c>
    </row>
    <row r="6514" spans="1:13" x14ac:dyDescent="0.55000000000000004">
      <c r="A6514">
        <v>55</v>
      </c>
      <c r="B6514" s="1" t="s">
        <v>592</v>
      </c>
      <c r="C6514" s="1" t="s">
        <v>3</v>
      </c>
      <c r="D6514">
        <v>4</v>
      </c>
      <c r="E6514" s="1" t="s">
        <v>299</v>
      </c>
      <c r="F6514">
        <v>4</v>
      </c>
      <c r="G6514" s="1" t="s">
        <v>376</v>
      </c>
      <c r="H6514" s="1" t="s">
        <v>28</v>
      </c>
      <c r="I6514">
        <v>3</v>
      </c>
      <c r="J6514" s="1" t="str">
        <f>+VLOOKUP(bloques1a3[[#This Row],[respuesta]],respuestas.emociones[],2,0)</f>
        <v>enojo</v>
      </c>
      <c r="K6514" s="1">
        <f>+VLOOKUP(bloques1a3[[#This Row],[niño]],BD.niños[[Código]:[edad]],5,0)</f>
        <v>8</v>
      </c>
      <c r="L6514" s="1">
        <f>+IF(bloques1a3[[#This Row],[correcta]]=bloques1a3[[#This Row],[respuesta]],1,0)</f>
        <v>1</v>
      </c>
      <c r="M6514" s="1">
        <f>+IF(bloques1a3[[#This Row],[Sexo]]="F",1,0)</f>
        <v>0</v>
      </c>
    </row>
    <row r="6515" spans="1:13" x14ac:dyDescent="0.55000000000000004">
      <c r="A6515">
        <v>55</v>
      </c>
      <c r="B6515" s="1" t="s">
        <v>592</v>
      </c>
      <c r="C6515" s="1" t="s">
        <v>3</v>
      </c>
      <c r="D6515">
        <v>4</v>
      </c>
      <c r="E6515" s="1" t="s">
        <v>301</v>
      </c>
      <c r="F6515">
        <v>4</v>
      </c>
      <c r="G6515" s="1" t="s">
        <v>375</v>
      </c>
      <c r="H6515" s="1" t="s">
        <v>28</v>
      </c>
      <c r="I6515">
        <v>3</v>
      </c>
      <c r="J6515" s="1" t="str">
        <f>+VLOOKUP(bloques1a3[[#This Row],[respuesta]],respuestas.emociones[],2,0)</f>
        <v>enojo</v>
      </c>
      <c r="K6515" s="1">
        <f>+VLOOKUP(bloques1a3[[#This Row],[niño]],BD.niños[[Código]:[edad]],5,0)</f>
        <v>5</v>
      </c>
      <c r="L6515" s="1">
        <f>+IF(bloques1a3[[#This Row],[correcta]]=bloques1a3[[#This Row],[respuesta]],1,0)</f>
        <v>1</v>
      </c>
      <c r="M6515" s="1">
        <f>+IF(bloques1a3[[#This Row],[Sexo]]="F",1,0)</f>
        <v>0</v>
      </c>
    </row>
    <row r="6516" spans="1:13" x14ac:dyDescent="0.55000000000000004">
      <c r="A6516">
        <v>55</v>
      </c>
      <c r="B6516" s="1" t="s">
        <v>592</v>
      </c>
      <c r="C6516" s="1" t="s">
        <v>3</v>
      </c>
      <c r="D6516">
        <v>4</v>
      </c>
      <c r="E6516" s="1" t="s">
        <v>305</v>
      </c>
      <c r="F6516">
        <v>4</v>
      </c>
      <c r="G6516" s="1" t="s">
        <v>376</v>
      </c>
      <c r="H6516" s="1" t="s">
        <v>28</v>
      </c>
      <c r="I6516">
        <v>3</v>
      </c>
      <c r="J6516" s="1" t="str">
        <f>+VLOOKUP(bloques1a3[[#This Row],[respuesta]],respuestas.emociones[],2,0)</f>
        <v>enojo</v>
      </c>
      <c r="K6516" s="1">
        <f>+VLOOKUP(bloques1a3[[#This Row],[niño]],BD.niños[[Código]:[edad]],5,0)</f>
        <v>8</v>
      </c>
      <c r="L6516" s="1">
        <f>+IF(bloques1a3[[#This Row],[correcta]]=bloques1a3[[#This Row],[respuesta]],1,0)</f>
        <v>1</v>
      </c>
      <c r="M6516" s="1">
        <f>+IF(bloques1a3[[#This Row],[Sexo]]="F",1,0)</f>
        <v>0</v>
      </c>
    </row>
    <row r="6517" spans="1:13" x14ac:dyDescent="0.55000000000000004">
      <c r="A6517">
        <v>55</v>
      </c>
      <c r="B6517" s="1" t="s">
        <v>592</v>
      </c>
      <c r="C6517" s="1" t="s">
        <v>3</v>
      </c>
      <c r="D6517">
        <v>4</v>
      </c>
      <c r="E6517" s="1" t="s">
        <v>308</v>
      </c>
      <c r="F6517">
        <v>4</v>
      </c>
      <c r="G6517" s="1" t="s">
        <v>377</v>
      </c>
      <c r="H6517" s="1" t="s">
        <v>28</v>
      </c>
      <c r="I6517">
        <v>3</v>
      </c>
      <c r="J6517" s="1" t="str">
        <f>+VLOOKUP(bloques1a3[[#This Row],[respuesta]],respuestas.emociones[],2,0)</f>
        <v>enojo</v>
      </c>
      <c r="K6517" s="1">
        <f>+VLOOKUP(bloques1a3[[#This Row],[niño]],BD.niños[[Código]:[edad]],5,0)</f>
        <v>9</v>
      </c>
      <c r="L6517" s="1">
        <f>+IF(bloques1a3[[#This Row],[correcta]]=bloques1a3[[#This Row],[respuesta]],1,0)</f>
        <v>1</v>
      </c>
      <c r="M6517" s="1">
        <f>+IF(bloques1a3[[#This Row],[Sexo]]="F",1,0)</f>
        <v>0</v>
      </c>
    </row>
    <row r="6518" spans="1:13" x14ac:dyDescent="0.55000000000000004">
      <c r="A6518">
        <v>55</v>
      </c>
      <c r="B6518" s="1" t="s">
        <v>592</v>
      </c>
      <c r="C6518" s="1" t="s">
        <v>3</v>
      </c>
      <c r="D6518">
        <v>4</v>
      </c>
      <c r="E6518" s="1" t="s">
        <v>311</v>
      </c>
      <c r="F6518">
        <v>4</v>
      </c>
      <c r="G6518" s="1" t="s">
        <v>377</v>
      </c>
      <c r="H6518" s="1" t="s">
        <v>28</v>
      </c>
      <c r="I6518">
        <v>3</v>
      </c>
      <c r="J6518" s="1" t="str">
        <f>+VLOOKUP(bloques1a3[[#This Row],[respuesta]],respuestas.emociones[],2,0)</f>
        <v>enojo</v>
      </c>
      <c r="K6518" s="1">
        <f>+VLOOKUP(bloques1a3[[#This Row],[niño]],BD.niños[[Código]:[edad]],5,0)</f>
        <v>10</v>
      </c>
      <c r="L6518" s="1">
        <f>+IF(bloques1a3[[#This Row],[correcta]]=bloques1a3[[#This Row],[respuesta]],1,0)</f>
        <v>1</v>
      </c>
      <c r="M6518" s="1">
        <f>+IF(bloques1a3[[#This Row],[Sexo]]="F",1,0)</f>
        <v>0</v>
      </c>
    </row>
    <row r="6519" spans="1:13" x14ac:dyDescent="0.55000000000000004">
      <c r="A6519">
        <v>55</v>
      </c>
      <c r="B6519" s="1" t="s">
        <v>592</v>
      </c>
      <c r="C6519" s="1" t="s">
        <v>3</v>
      </c>
      <c r="D6519">
        <v>4</v>
      </c>
      <c r="E6519" s="1" t="s">
        <v>314</v>
      </c>
      <c r="F6519">
        <v>4</v>
      </c>
      <c r="G6519" s="1" t="s">
        <v>377</v>
      </c>
      <c r="H6519" s="1" t="s">
        <v>28</v>
      </c>
      <c r="I6519">
        <v>3</v>
      </c>
      <c r="J6519" s="1" t="str">
        <f>+VLOOKUP(bloques1a3[[#This Row],[respuesta]],respuestas.emociones[],2,0)</f>
        <v>enojo</v>
      </c>
      <c r="K6519" s="1">
        <f>+VLOOKUP(bloques1a3[[#This Row],[niño]],BD.niños[[Código]:[edad]],5,0)</f>
        <v>10</v>
      </c>
      <c r="L6519" s="1">
        <f>+IF(bloques1a3[[#This Row],[correcta]]=bloques1a3[[#This Row],[respuesta]],1,0)</f>
        <v>1</v>
      </c>
      <c r="M6519" s="1">
        <f>+IF(bloques1a3[[#This Row],[Sexo]]="F",1,0)</f>
        <v>0</v>
      </c>
    </row>
    <row r="6520" spans="1:13" x14ac:dyDescent="0.55000000000000004">
      <c r="A6520">
        <v>55</v>
      </c>
      <c r="B6520" s="1" t="s">
        <v>592</v>
      </c>
      <c r="C6520" s="1" t="s">
        <v>3</v>
      </c>
      <c r="D6520">
        <v>4</v>
      </c>
      <c r="E6520" s="1" t="s">
        <v>372</v>
      </c>
      <c r="F6520">
        <v>4</v>
      </c>
      <c r="G6520" s="1" t="s">
        <v>377</v>
      </c>
      <c r="H6520" s="1" t="s">
        <v>28</v>
      </c>
      <c r="I6520">
        <v>3</v>
      </c>
      <c r="J6520" s="1" t="str">
        <f>+VLOOKUP(bloques1a3[[#This Row],[respuesta]],respuestas.emociones[],2,0)</f>
        <v>enojo</v>
      </c>
      <c r="K6520" s="1">
        <f>+VLOOKUP(bloques1a3[[#This Row],[niño]],BD.niños[[Código]:[edad]],5,0)</f>
        <v>9</v>
      </c>
      <c r="L6520" s="1">
        <f>+IF(bloques1a3[[#This Row],[correcta]]=bloques1a3[[#This Row],[respuesta]],1,0)</f>
        <v>1</v>
      </c>
      <c r="M6520" s="1">
        <f>+IF(bloques1a3[[#This Row],[Sexo]]="F",1,0)</f>
        <v>0</v>
      </c>
    </row>
    <row r="6521" spans="1:13" x14ac:dyDescent="0.55000000000000004">
      <c r="A6521">
        <v>55</v>
      </c>
      <c r="B6521" s="1" t="s">
        <v>592</v>
      </c>
      <c r="C6521" s="1" t="s">
        <v>3</v>
      </c>
      <c r="D6521">
        <v>4</v>
      </c>
      <c r="E6521" s="1" t="s">
        <v>337</v>
      </c>
      <c r="F6521">
        <v>4</v>
      </c>
      <c r="G6521" s="1" t="s">
        <v>376</v>
      </c>
      <c r="H6521" s="1" t="s">
        <v>28</v>
      </c>
      <c r="I6521">
        <v>3</v>
      </c>
      <c r="J6521" s="1" t="str">
        <f>+VLOOKUP(bloques1a3[[#This Row],[respuesta]],respuestas.emociones[],2,0)</f>
        <v>enojo</v>
      </c>
      <c r="K6521" s="1">
        <f>+VLOOKUP(bloques1a3[[#This Row],[niño]],BD.niños[[Código]:[edad]],5,0)</f>
        <v>8</v>
      </c>
      <c r="L6521" s="1">
        <f>+IF(bloques1a3[[#This Row],[correcta]]=bloques1a3[[#This Row],[respuesta]],1,0)</f>
        <v>1</v>
      </c>
      <c r="M6521" s="1">
        <f>+IF(bloques1a3[[#This Row],[Sexo]]="F",1,0)</f>
        <v>0</v>
      </c>
    </row>
    <row r="6522" spans="1:13" x14ac:dyDescent="0.55000000000000004">
      <c r="A6522">
        <v>55</v>
      </c>
      <c r="B6522" s="1" t="s">
        <v>592</v>
      </c>
      <c r="C6522" s="1" t="s">
        <v>3</v>
      </c>
      <c r="D6522">
        <v>4</v>
      </c>
      <c r="E6522" s="1" t="s">
        <v>341</v>
      </c>
      <c r="F6522">
        <v>4</v>
      </c>
      <c r="G6522" s="1" t="s">
        <v>376</v>
      </c>
      <c r="H6522" s="1" t="s">
        <v>29</v>
      </c>
      <c r="I6522">
        <v>3</v>
      </c>
      <c r="J6522" s="1" t="str">
        <f>+VLOOKUP(bloques1a3[[#This Row],[respuesta]],respuestas.emociones[],2,0)</f>
        <v>enojo</v>
      </c>
      <c r="K6522" s="1">
        <f>+VLOOKUP(bloques1a3[[#This Row],[niño]],BD.niños[[Código]:[edad]],5,0)</f>
        <v>8</v>
      </c>
      <c r="L6522" s="1">
        <f>+IF(bloques1a3[[#This Row],[correcta]]=bloques1a3[[#This Row],[respuesta]],1,0)</f>
        <v>1</v>
      </c>
      <c r="M6522" s="1">
        <f>+IF(bloques1a3[[#This Row],[Sexo]]="F",1,0)</f>
        <v>1</v>
      </c>
    </row>
    <row r="6523" spans="1:13" x14ac:dyDescent="0.55000000000000004">
      <c r="A6523">
        <v>55</v>
      </c>
      <c r="B6523" s="1" t="s">
        <v>592</v>
      </c>
      <c r="C6523" s="1" t="s">
        <v>3</v>
      </c>
      <c r="D6523">
        <v>4</v>
      </c>
      <c r="E6523" s="1" t="s">
        <v>344</v>
      </c>
      <c r="F6523">
        <v>4</v>
      </c>
      <c r="G6523" s="1" t="s">
        <v>375</v>
      </c>
      <c r="H6523" s="1" t="s">
        <v>29</v>
      </c>
      <c r="I6523">
        <v>3</v>
      </c>
      <c r="J6523" s="1" t="str">
        <f>+VLOOKUP(bloques1a3[[#This Row],[respuesta]],respuestas.emociones[],2,0)</f>
        <v>enojo</v>
      </c>
      <c r="K6523" s="1">
        <f>+VLOOKUP(bloques1a3[[#This Row],[niño]],BD.niños[[Código]:[edad]],5,0)</f>
        <v>6</v>
      </c>
      <c r="L6523" s="1">
        <f>+IF(bloques1a3[[#This Row],[correcta]]=bloques1a3[[#This Row],[respuesta]],1,0)</f>
        <v>1</v>
      </c>
      <c r="M6523" s="1">
        <f>+IF(bloques1a3[[#This Row],[Sexo]]="F",1,0)</f>
        <v>1</v>
      </c>
    </row>
    <row r="6524" spans="1:13" x14ac:dyDescent="0.55000000000000004">
      <c r="A6524">
        <v>55</v>
      </c>
      <c r="B6524" s="1" t="s">
        <v>592</v>
      </c>
      <c r="C6524" s="1" t="s">
        <v>3</v>
      </c>
      <c r="D6524">
        <v>4</v>
      </c>
      <c r="E6524" s="1" t="s">
        <v>348</v>
      </c>
      <c r="F6524">
        <v>4</v>
      </c>
      <c r="G6524" s="1" t="s">
        <v>375</v>
      </c>
      <c r="H6524" s="1" t="s">
        <v>28</v>
      </c>
      <c r="I6524">
        <v>3</v>
      </c>
      <c r="J6524" s="1" t="str">
        <f>+VLOOKUP(bloques1a3[[#This Row],[respuesta]],respuestas.emociones[],2,0)</f>
        <v>enojo</v>
      </c>
      <c r="K6524" s="1">
        <f>+VLOOKUP(bloques1a3[[#This Row],[niño]],BD.niños[[Código]:[edad]],5,0)</f>
        <v>6</v>
      </c>
      <c r="L6524" s="1">
        <f>+IF(bloques1a3[[#This Row],[correcta]]=bloques1a3[[#This Row],[respuesta]],1,0)</f>
        <v>1</v>
      </c>
      <c r="M6524" s="1">
        <f>+IF(bloques1a3[[#This Row],[Sexo]]="F",1,0)</f>
        <v>0</v>
      </c>
    </row>
    <row r="6525" spans="1:13" x14ac:dyDescent="0.55000000000000004">
      <c r="A6525">
        <v>56</v>
      </c>
      <c r="B6525" s="1" t="s">
        <v>593</v>
      </c>
      <c r="C6525" s="1" t="s">
        <v>6</v>
      </c>
      <c r="D6525">
        <v>3</v>
      </c>
      <c r="E6525" s="1" t="s">
        <v>89</v>
      </c>
      <c r="F6525">
        <v>3</v>
      </c>
      <c r="G6525" s="1" t="s">
        <v>377</v>
      </c>
      <c r="H6525" s="1" t="s">
        <v>29</v>
      </c>
      <c r="I6525">
        <v>3</v>
      </c>
      <c r="J6525" s="1" t="str">
        <f>+VLOOKUP(bloques1a3[[#This Row],[respuesta]],respuestas.emociones[],2,0)</f>
        <v>tristeza</v>
      </c>
      <c r="K6525" s="1">
        <f>+VLOOKUP(bloques1a3[[#This Row],[niño]],BD.niños[[Código]:[edad]],5,0)</f>
        <v>10</v>
      </c>
      <c r="L6525" s="1">
        <f>+IF(bloques1a3[[#This Row],[correcta]]=bloques1a3[[#This Row],[respuesta]],1,0)</f>
        <v>1</v>
      </c>
      <c r="M6525" s="1">
        <f>+IF(bloques1a3[[#This Row],[Sexo]]="F",1,0)</f>
        <v>1</v>
      </c>
    </row>
    <row r="6526" spans="1:13" x14ac:dyDescent="0.55000000000000004">
      <c r="A6526">
        <v>56</v>
      </c>
      <c r="B6526" s="1" t="s">
        <v>593</v>
      </c>
      <c r="C6526" s="1" t="s">
        <v>6</v>
      </c>
      <c r="D6526">
        <v>3</v>
      </c>
      <c r="E6526" s="1" t="s">
        <v>93</v>
      </c>
      <c r="F6526">
        <v>3</v>
      </c>
      <c r="G6526" s="1" t="s">
        <v>377</v>
      </c>
      <c r="H6526" s="1" t="s">
        <v>29</v>
      </c>
      <c r="I6526">
        <v>3</v>
      </c>
      <c r="J6526" s="1" t="str">
        <f>+VLOOKUP(bloques1a3[[#This Row],[respuesta]],respuestas.emociones[],2,0)</f>
        <v>tristeza</v>
      </c>
      <c r="K6526" s="1">
        <f>+VLOOKUP(bloques1a3[[#This Row],[niño]],BD.niños[[Código]:[edad]],5,0)</f>
        <v>10</v>
      </c>
      <c r="L6526" s="1">
        <f>+IF(bloques1a3[[#This Row],[correcta]]=bloques1a3[[#This Row],[respuesta]],1,0)</f>
        <v>1</v>
      </c>
      <c r="M6526" s="1">
        <f>+IF(bloques1a3[[#This Row],[Sexo]]="F",1,0)</f>
        <v>1</v>
      </c>
    </row>
    <row r="6527" spans="1:13" x14ac:dyDescent="0.55000000000000004">
      <c r="A6527">
        <v>56</v>
      </c>
      <c r="B6527" s="1" t="s">
        <v>593</v>
      </c>
      <c r="C6527" s="1" t="s">
        <v>6</v>
      </c>
      <c r="D6527">
        <v>3</v>
      </c>
      <c r="E6527" s="1" t="s">
        <v>97</v>
      </c>
      <c r="F6527">
        <v>3</v>
      </c>
      <c r="G6527" s="1" t="s">
        <v>377</v>
      </c>
      <c r="H6527" s="1" t="s">
        <v>29</v>
      </c>
      <c r="I6527">
        <v>3</v>
      </c>
      <c r="J6527" s="1" t="str">
        <f>+VLOOKUP(bloques1a3[[#This Row],[respuesta]],respuestas.emociones[],2,0)</f>
        <v>tristeza</v>
      </c>
      <c r="K6527" s="1">
        <f>+VLOOKUP(bloques1a3[[#This Row],[niño]],BD.niños[[Código]:[edad]],5,0)</f>
        <v>10</v>
      </c>
      <c r="L6527" s="1">
        <f>+IF(bloques1a3[[#This Row],[correcta]]=bloques1a3[[#This Row],[respuesta]],1,0)</f>
        <v>1</v>
      </c>
      <c r="M6527" s="1">
        <f>+IF(bloques1a3[[#This Row],[Sexo]]="F",1,0)</f>
        <v>1</v>
      </c>
    </row>
    <row r="6528" spans="1:13" x14ac:dyDescent="0.55000000000000004">
      <c r="A6528">
        <v>56</v>
      </c>
      <c r="B6528" s="1" t="s">
        <v>593</v>
      </c>
      <c r="C6528" s="1" t="s">
        <v>6</v>
      </c>
      <c r="D6528">
        <v>3</v>
      </c>
      <c r="E6528" s="1" t="s">
        <v>101</v>
      </c>
      <c r="F6528">
        <v>2</v>
      </c>
      <c r="G6528" s="1" t="s">
        <v>377</v>
      </c>
      <c r="H6528" s="1" t="s">
        <v>29</v>
      </c>
      <c r="I6528">
        <v>3</v>
      </c>
      <c r="J6528" s="1" t="str">
        <f>+VLOOKUP(bloques1a3[[#This Row],[respuesta]],respuestas.emociones[],2,0)</f>
        <v>alegria</v>
      </c>
      <c r="K6528" s="1">
        <f>+VLOOKUP(bloques1a3[[#This Row],[niño]],BD.niños[[Código]:[edad]],5,0)</f>
        <v>10</v>
      </c>
      <c r="L6528" s="1">
        <f>+IF(bloques1a3[[#This Row],[correcta]]=bloques1a3[[#This Row],[respuesta]],1,0)</f>
        <v>0</v>
      </c>
      <c r="M6528" s="1">
        <f>+IF(bloques1a3[[#This Row],[Sexo]]="F",1,0)</f>
        <v>1</v>
      </c>
    </row>
    <row r="6529" spans="1:13" x14ac:dyDescent="0.55000000000000004">
      <c r="A6529">
        <v>56</v>
      </c>
      <c r="B6529" s="1" t="s">
        <v>593</v>
      </c>
      <c r="C6529" s="1" t="s">
        <v>6</v>
      </c>
      <c r="D6529">
        <v>3</v>
      </c>
      <c r="E6529" s="1" t="s">
        <v>150</v>
      </c>
      <c r="F6529">
        <v>3</v>
      </c>
      <c r="G6529" s="1" t="s">
        <v>375</v>
      </c>
      <c r="H6529" s="1" t="s">
        <v>29</v>
      </c>
      <c r="I6529">
        <v>3</v>
      </c>
      <c r="J6529" s="1" t="str">
        <f>+VLOOKUP(bloques1a3[[#This Row],[respuesta]],respuestas.emociones[],2,0)</f>
        <v>tristeza</v>
      </c>
      <c r="K6529" s="1">
        <f>+VLOOKUP(bloques1a3[[#This Row],[niño]],BD.niños[[Código]:[edad]],5,0)</f>
        <v>6</v>
      </c>
      <c r="L6529" s="1">
        <f>+IF(bloques1a3[[#This Row],[correcta]]=bloques1a3[[#This Row],[respuesta]],1,0)</f>
        <v>1</v>
      </c>
      <c r="M6529" s="1">
        <f>+IF(bloques1a3[[#This Row],[Sexo]]="F",1,0)</f>
        <v>1</v>
      </c>
    </row>
    <row r="6530" spans="1:13" x14ac:dyDescent="0.55000000000000004">
      <c r="A6530">
        <v>56</v>
      </c>
      <c r="B6530" s="1" t="s">
        <v>593</v>
      </c>
      <c r="C6530" s="1" t="s">
        <v>6</v>
      </c>
      <c r="D6530">
        <v>3</v>
      </c>
      <c r="E6530" s="1" t="s">
        <v>153</v>
      </c>
      <c r="F6530">
        <v>3</v>
      </c>
      <c r="G6530" s="1" t="s">
        <v>376</v>
      </c>
      <c r="H6530" s="1" t="s">
        <v>28</v>
      </c>
      <c r="I6530">
        <v>3</v>
      </c>
      <c r="J6530" s="1" t="str">
        <f>+VLOOKUP(bloques1a3[[#This Row],[respuesta]],respuestas.emociones[],2,0)</f>
        <v>tristeza</v>
      </c>
      <c r="K6530" s="1">
        <f>+VLOOKUP(bloques1a3[[#This Row],[niño]],BD.niños[[Código]:[edad]],5,0)</f>
        <v>7</v>
      </c>
      <c r="L6530" s="1">
        <f>+IF(bloques1a3[[#This Row],[correcta]]=bloques1a3[[#This Row],[respuesta]],1,0)</f>
        <v>1</v>
      </c>
      <c r="M6530" s="1">
        <f>+IF(bloques1a3[[#This Row],[Sexo]]="F",1,0)</f>
        <v>0</v>
      </c>
    </row>
    <row r="6531" spans="1:13" x14ac:dyDescent="0.55000000000000004">
      <c r="A6531">
        <v>56</v>
      </c>
      <c r="B6531" s="1" t="s">
        <v>593</v>
      </c>
      <c r="C6531" s="1" t="s">
        <v>6</v>
      </c>
      <c r="D6531">
        <v>3</v>
      </c>
      <c r="E6531" s="1" t="s">
        <v>157</v>
      </c>
      <c r="F6531">
        <v>3</v>
      </c>
      <c r="G6531" s="1" t="s">
        <v>376</v>
      </c>
      <c r="H6531" s="1" t="s">
        <v>28</v>
      </c>
      <c r="I6531">
        <v>3</v>
      </c>
      <c r="J6531" s="1" t="str">
        <f>+VLOOKUP(bloques1a3[[#This Row],[respuesta]],respuestas.emociones[],2,0)</f>
        <v>tristeza</v>
      </c>
      <c r="K6531" s="1">
        <f>+VLOOKUP(bloques1a3[[#This Row],[niño]],BD.niños[[Código]:[edad]],5,0)</f>
        <v>7</v>
      </c>
      <c r="L6531" s="1">
        <f>+IF(bloques1a3[[#This Row],[correcta]]=bloques1a3[[#This Row],[respuesta]],1,0)</f>
        <v>1</v>
      </c>
      <c r="M6531" s="1">
        <f>+IF(bloques1a3[[#This Row],[Sexo]]="F",1,0)</f>
        <v>0</v>
      </c>
    </row>
    <row r="6532" spans="1:13" x14ac:dyDescent="0.55000000000000004">
      <c r="A6532">
        <v>56</v>
      </c>
      <c r="B6532" s="1" t="s">
        <v>593</v>
      </c>
      <c r="C6532" s="1" t="s">
        <v>6</v>
      </c>
      <c r="D6532">
        <v>3</v>
      </c>
      <c r="E6532" s="1" t="s">
        <v>164</v>
      </c>
      <c r="F6532">
        <v>5</v>
      </c>
      <c r="G6532" s="1" t="s">
        <v>375</v>
      </c>
      <c r="H6532" s="1" t="s">
        <v>28</v>
      </c>
      <c r="I6532">
        <v>3</v>
      </c>
      <c r="J6532" s="1" t="str">
        <f>+VLOOKUP(bloques1a3[[#This Row],[respuesta]],respuestas.emociones[],2,0)</f>
        <v>miedo</v>
      </c>
      <c r="K6532" s="1">
        <f>+VLOOKUP(bloques1a3[[#This Row],[niño]],BD.niños[[Código]:[edad]],5,0)</f>
        <v>6</v>
      </c>
      <c r="L6532" s="1">
        <f>+IF(bloques1a3[[#This Row],[correcta]]=bloques1a3[[#This Row],[respuesta]],1,0)</f>
        <v>0</v>
      </c>
      <c r="M6532" s="1">
        <f>+IF(bloques1a3[[#This Row],[Sexo]]="F",1,0)</f>
        <v>0</v>
      </c>
    </row>
    <row r="6533" spans="1:13" x14ac:dyDescent="0.55000000000000004">
      <c r="A6533">
        <v>56</v>
      </c>
      <c r="B6533" s="1" t="s">
        <v>593</v>
      </c>
      <c r="C6533" s="1" t="s">
        <v>6</v>
      </c>
      <c r="D6533">
        <v>3</v>
      </c>
      <c r="E6533" s="1" t="s">
        <v>165</v>
      </c>
      <c r="F6533">
        <v>3</v>
      </c>
      <c r="G6533" s="1" t="s">
        <v>375</v>
      </c>
      <c r="H6533" s="1" t="s">
        <v>28</v>
      </c>
      <c r="I6533">
        <v>3</v>
      </c>
      <c r="J6533" s="1" t="str">
        <f>+VLOOKUP(bloques1a3[[#This Row],[respuesta]],respuestas.emociones[],2,0)</f>
        <v>tristeza</v>
      </c>
      <c r="K6533" s="1">
        <f>+VLOOKUP(bloques1a3[[#This Row],[niño]],BD.niños[[Código]:[edad]],5,0)</f>
        <v>5</v>
      </c>
      <c r="L6533" s="1">
        <f>+IF(bloques1a3[[#This Row],[correcta]]=bloques1a3[[#This Row],[respuesta]],1,0)</f>
        <v>1</v>
      </c>
      <c r="M6533" s="1">
        <f>+IF(bloques1a3[[#This Row],[Sexo]]="F",1,0)</f>
        <v>0</v>
      </c>
    </row>
    <row r="6534" spans="1:13" x14ac:dyDescent="0.55000000000000004">
      <c r="A6534">
        <v>56</v>
      </c>
      <c r="B6534" s="1" t="s">
        <v>593</v>
      </c>
      <c r="C6534" s="1" t="s">
        <v>6</v>
      </c>
      <c r="D6534">
        <v>3</v>
      </c>
      <c r="E6534" s="1" t="s">
        <v>168</v>
      </c>
      <c r="F6534">
        <v>4</v>
      </c>
      <c r="G6534" s="1" t="s">
        <v>376</v>
      </c>
      <c r="H6534" s="1" t="s">
        <v>29</v>
      </c>
      <c r="I6534">
        <v>3</v>
      </c>
      <c r="J6534" s="1" t="str">
        <f>+VLOOKUP(bloques1a3[[#This Row],[respuesta]],respuestas.emociones[],2,0)</f>
        <v>enojo</v>
      </c>
      <c r="K6534" s="1">
        <f>+VLOOKUP(bloques1a3[[#This Row],[niño]],BD.niños[[Código]:[edad]],5,0)</f>
        <v>7</v>
      </c>
      <c r="L6534" s="1">
        <f>+IF(bloques1a3[[#This Row],[correcta]]=bloques1a3[[#This Row],[respuesta]],1,0)</f>
        <v>0</v>
      </c>
      <c r="M6534" s="1">
        <f>+IF(bloques1a3[[#This Row],[Sexo]]="F",1,0)</f>
        <v>1</v>
      </c>
    </row>
    <row r="6535" spans="1:13" x14ac:dyDescent="0.55000000000000004">
      <c r="A6535">
        <v>56</v>
      </c>
      <c r="B6535" s="1" t="s">
        <v>593</v>
      </c>
      <c r="C6535" s="1" t="s">
        <v>6</v>
      </c>
      <c r="D6535">
        <v>3</v>
      </c>
      <c r="E6535" s="1" t="s">
        <v>172</v>
      </c>
      <c r="F6535">
        <v>3</v>
      </c>
      <c r="G6535" s="1" t="s">
        <v>376</v>
      </c>
      <c r="H6535" s="1" t="s">
        <v>29</v>
      </c>
      <c r="I6535">
        <v>3</v>
      </c>
      <c r="J6535" s="1" t="str">
        <f>+VLOOKUP(bloques1a3[[#This Row],[respuesta]],respuestas.emociones[],2,0)</f>
        <v>tristeza</v>
      </c>
      <c r="K6535" s="1">
        <f>+VLOOKUP(bloques1a3[[#This Row],[niño]],BD.niños[[Código]:[edad]],5,0)</f>
        <v>8</v>
      </c>
      <c r="L6535" s="1">
        <f>+IF(bloques1a3[[#This Row],[correcta]]=bloques1a3[[#This Row],[respuesta]],1,0)</f>
        <v>1</v>
      </c>
      <c r="M6535" s="1">
        <f>+IF(bloques1a3[[#This Row],[Sexo]]="F",1,0)</f>
        <v>1</v>
      </c>
    </row>
    <row r="6536" spans="1:13" x14ac:dyDescent="0.55000000000000004">
      <c r="A6536">
        <v>56</v>
      </c>
      <c r="B6536" s="1" t="s">
        <v>593</v>
      </c>
      <c r="C6536" s="1" t="s">
        <v>6</v>
      </c>
      <c r="D6536">
        <v>3</v>
      </c>
      <c r="E6536" s="1" t="s">
        <v>176</v>
      </c>
      <c r="F6536">
        <v>3</v>
      </c>
      <c r="G6536" s="1" t="s">
        <v>375</v>
      </c>
      <c r="H6536" s="1" t="s">
        <v>29</v>
      </c>
      <c r="I6536">
        <v>3</v>
      </c>
      <c r="J6536" s="1" t="str">
        <f>+VLOOKUP(bloques1a3[[#This Row],[respuesta]],respuestas.emociones[],2,0)</f>
        <v>tristeza</v>
      </c>
      <c r="K6536" s="1">
        <f>+VLOOKUP(bloques1a3[[#This Row],[niño]],BD.niños[[Código]:[edad]],5,0)</f>
        <v>5</v>
      </c>
      <c r="L6536" s="1">
        <f>+IF(bloques1a3[[#This Row],[correcta]]=bloques1a3[[#This Row],[respuesta]],1,0)</f>
        <v>1</v>
      </c>
      <c r="M6536" s="1">
        <f>+IF(bloques1a3[[#This Row],[Sexo]]="F",1,0)</f>
        <v>1</v>
      </c>
    </row>
    <row r="6537" spans="1:13" x14ac:dyDescent="0.55000000000000004">
      <c r="A6537">
        <v>56</v>
      </c>
      <c r="B6537" s="1" t="s">
        <v>593</v>
      </c>
      <c r="C6537" s="1" t="s">
        <v>6</v>
      </c>
      <c r="D6537">
        <v>3</v>
      </c>
      <c r="E6537" s="1" t="s">
        <v>180</v>
      </c>
      <c r="F6537">
        <v>3</v>
      </c>
      <c r="G6537" s="1" t="s">
        <v>376</v>
      </c>
      <c r="H6537" s="1" t="s">
        <v>29</v>
      </c>
      <c r="I6537">
        <v>3</v>
      </c>
      <c r="J6537" s="1" t="str">
        <f>+VLOOKUP(bloques1a3[[#This Row],[respuesta]],respuestas.emociones[],2,0)</f>
        <v>tristeza</v>
      </c>
      <c r="K6537" s="1">
        <f>+VLOOKUP(bloques1a3[[#This Row],[niño]],BD.niños[[Código]:[edad]],5,0)</f>
        <v>8</v>
      </c>
      <c r="L6537" s="1">
        <f>+IF(bloques1a3[[#This Row],[correcta]]=bloques1a3[[#This Row],[respuesta]],1,0)</f>
        <v>1</v>
      </c>
      <c r="M6537" s="1">
        <f>+IF(bloques1a3[[#This Row],[Sexo]]="F",1,0)</f>
        <v>1</v>
      </c>
    </row>
    <row r="6538" spans="1:13" x14ac:dyDescent="0.55000000000000004">
      <c r="A6538">
        <v>56</v>
      </c>
      <c r="B6538" s="1" t="s">
        <v>593</v>
      </c>
      <c r="C6538" s="1" t="s">
        <v>6</v>
      </c>
      <c r="D6538">
        <v>3</v>
      </c>
      <c r="E6538" s="1" t="s">
        <v>234</v>
      </c>
      <c r="F6538">
        <v>3</v>
      </c>
      <c r="G6538" s="1" t="s">
        <v>377</v>
      </c>
      <c r="H6538" s="1" t="s">
        <v>28</v>
      </c>
      <c r="I6538">
        <v>3</v>
      </c>
      <c r="J6538" s="1" t="str">
        <f>+VLOOKUP(bloques1a3[[#This Row],[respuesta]],respuestas.emociones[],2,0)</f>
        <v>tristeza</v>
      </c>
      <c r="K6538" s="1">
        <f>+VLOOKUP(bloques1a3[[#This Row],[niño]],BD.niños[[Código]:[edad]],5,0)</f>
        <v>10</v>
      </c>
      <c r="L6538" s="1">
        <f>+IF(bloques1a3[[#This Row],[correcta]]=bloques1a3[[#This Row],[respuesta]],1,0)</f>
        <v>1</v>
      </c>
      <c r="M6538" s="1">
        <f>+IF(bloques1a3[[#This Row],[Sexo]]="F",1,0)</f>
        <v>0</v>
      </c>
    </row>
    <row r="6539" spans="1:13" x14ac:dyDescent="0.55000000000000004">
      <c r="A6539">
        <v>56</v>
      </c>
      <c r="B6539" s="1" t="s">
        <v>593</v>
      </c>
      <c r="C6539" s="1" t="s">
        <v>6</v>
      </c>
      <c r="D6539">
        <v>3</v>
      </c>
      <c r="E6539" s="1" t="s">
        <v>238</v>
      </c>
      <c r="F6539">
        <v>3</v>
      </c>
      <c r="G6539" s="1" t="s">
        <v>377</v>
      </c>
      <c r="H6539" s="1" t="s">
        <v>28</v>
      </c>
      <c r="I6539">
        <v>3</v>
      </c>
      <c r="J6539" s="1" t="str">
        <f>+VLOOKUP(bloques1a3[[#This Row],[respuesta]],respuestas.emociones[],2,0)</f>
        <v>tristeza</v>
      </c>
      <c r="K6539" s="1">
        <f>+VLOOKUP(bloques1a3[[#This Row],[niño]],BD.niños[[Código]:[edad]],5,0)</f>
        <v>10</v>
      </c>
      <c r="L6539" s="1">
        <f>+IF(bloques1a3[[#This Row],[correcta]]=bloques1a3[[#This Row],[respuesta]],1,0)</f>
        <v>1</v>
      </c>
      <c r="M6539" s="1">
        <f>+IF(bloques1a3[[#This Row],[Sexo]]="F",1,0)</f>
        <v>0</v>
      </c>
    </row>
    <row r="6540" spans="1:13" x14ac:dyDescent="0.55000000000000004">
      <c r="A6540">
        <v>56</v>
      </c>
      <c r="B6540" s="1" t="s">
        <v>593</v>
      </c>
      <c r="C6540" s="1" t="s">
        <v>6</v>
      </c>
      <c r="D6540">
        <v>3</v>
      </c>
      <c r="E6540" s="1" t="s">
        <v>241</v>
      </c>
      <c r="F6540">
        <v>3</v>
      </c>
      <c r="G6540" s="1" t="s">
        <v>377</v>
      </c>
      <c r="H6540" s="1" t="s">
        <v>29</v>
      </c>
      <c r="I6540">
        <v>3</v>
      </c>
      <c r="J6540" s="1" t="str">
        <f>+VLOOKUP(bloques1a3[[#This Row],[respuesta]],respuestas.emociones[],2,0)</f>
        <v>tristeza</v>
      </c>
      <c r="K6540" s="1">
        <f>+VLOOKUP(bloques1a3[[#This Row],[niño]],BD.niños[[Código]:[edad]],5,0)</f>
        <v>10</v>
      </c>
      <c r="L6540" s="1">
        <f>+IF(bloques1a3[[#This Row],[correcta]]=bloques1a3[[#This Row],[respuesta]],1,0)</f>
        <v>1</v>
      </c>
      <c r="M6540" s="1">
        <f>+IF(bloques1a3[[#This Row],[Sexo]]="F",1,0)</f>
        <v>1</v>
      </c>
    </row>
    <row r="6541" spans="1:13" x14ac:dyDescent="0.55000000000000004">
      <c r="A6541">
        <v>56</v>
      </c>
      <c r="B6541" s="1" t="s">
        <v>593</v>
      </c>
      <c r="C6541" s="1" t="s">
        <v>6</v>
      </c>
      <c r="D6541">
        <v>3</v>
      </c>
      <c r="E6541" s="1" t="s">
        <v>245</v>
      </c>
      <c r="F6541">
        <v>3</v>
      </c>
      <c r="G6541" s="1" t="s">
        <v>376</v>
      </c>
      <c r="H6541" s="1" t="s">
        <v>28</v>
      </c>
      <c r="I6541">
        <v>3</v>
      </c>
      <c r="J6541" s="1" t="str">
        <f>+VLOOKUP(bloques1a3[[#This Row],[respuesta]],respuestas.emociones[],2,0)</f>
        <v>tristeza</v>
      </c>
      <c r="K6541" s="1">
        <f>+VLOOKUP(bloques1a3[[#This Row],[niño]],BD.niños[[Código]:[edad]],5,0)</f>
        <v>8</v>
      </c>
      <c r="L6541" s="1">
        <f>+IF(bloques1a3[[#This Row],[correcta]]=bloques1a3[[#This Row],[respuesta]],1,0)</f>
        <v>1</v>
      </c>
      <c r="M6541" s="1">
        <f>+IF(bloques1a3[[#This Row],[Sexo]]="F",1,0)</f>
        <v>0</v>
      </c>
    </row>
    <row r="6542" spans="1:13" x14ac:dyDescent="0.55000000000000004">
      <c r="A6542">
        <v>56</v>
      </c>
      <c r="B6542" s="1" t="s">
        <v>593</v>
      </c>
      <c r="C6542" s="1" t="s">
        <v>6</v>
      </c>
      <c r="D6542">
        <v>3</v>
      </c>
      <c r="E6542" s="1" t="s">
        <v>249</v>
      </c>
      <c r="F6542">
        <v>3</v>
      </c>
      <c r="G6542" s="1" t="s">
        <v>375</v>
      </c>
      <c r="H6542" s="1" t="s">
        <v>28</v>
      </c>
      <c r="I6542">
        <v>3</v>
      </c>
      <c r="J6542" s="1" t="str">
        <f>+VLOOKUP(bloques1a3[[#This Row],[respuesta]],respuestas.emociones[],2,0)</f>
        <v>tristeza</v>
      </c>
      <c r="K6542" s="1">
        <f>+VLOOKUP(bloques1a3[[#This Row],[niño]],BD.niños[[Código]:[edad]],5,0)</f>
        <v>6</v>
      </c>
      <c r="L6542" s="1">
        <f>+IF(bloques1a3[[#This Row],[correcta]]=bloques1a3[[#This Row],[respuesta]],1,0)</f>
        <v>1</v>
      </c>
      <c r="M6542" s="1">
        <f>+IF(bloques1a3[[#This Row],[Sexo]]="F",1,0)</f>
        <v>0</v>
      </c>
    </row>
    <row r="6543" spans="1:13" x14ac:dyDescent="0.55000000000000004">
      <c r="A6543">
        <v>56</v>
      </c>
      <c r="B6543" s="1" t="s">
        <v>593</v>
      </c>
      <c r="C6543" s="1" t="s">
        <v>6</v>
      </c>
      <c r="D6543">
        <v>3</v>
      </c>
      <c r="E6543" s="1" t="s">
        <v>253</v>
      </c>
      <c r="F6543">
        <v>3</v>
      </c>
      <c r="G6543" s="1" t="s">
        <v>376</v>
      </c>
      <c r="H6543" s="1" t="s">
        <v>28</v>
      </c>
      <c r="I6543">
        <v>3</v>
      </c>
      <c r="J6543" s="1" t="str">
        <f>+VLOOKUP(bloques1a3[[#This Row],[respuesta]],respuestas.emociones[],2,0)</f>
        <v>tristeza</v>
      </c>
      <c r="K6543" s="1">
        <f>+VLOOKUP(bloques1a3[[#This Row],[niño]],BD.niños[[Código]:[edad]],5,0)</f>
        <v>7</v>
      </c>
      <c r="L6543" s="1">
        <f>+IF(bloques1a3[[#This Row],[correcta]]=bloques1a3[[#This Row],[respuesta]],1,0)</f>
        <v>1</v>
      </c>
      <c r="M6543" s="1">
        <f>+IF(bloques1a3[[#This Row],[Sexo]]="F",1,0)</f>
        <v>0</v>
      </c>
    </row>
    <row r="6544" spans="1:13" x14ac:dyDescent="0.55000000000000004">
      <c r="A6544">
        <v>56</v>
      </c>
      <c r="B6544" s="1" t="s">
        <v>593</v>
      </c>
      <c r="C6544" s="1" t="s">
        <v>6</v>
      </c>
      <c r="D6544">
        <v>3</v>
      </c>
      <c r="E6544" s="1" t="s">
        <v>257</v>
      </c>
      <c r="F6544">
        <v>3</v>
      </c>
      <c r="G6544" s="1" t="s">
        <v>376</v>
      </c>
      <c r="H6544" s="1" t="s">
        <v>28</v>
      </c>
      <c r="I6544">
        <v>3</v>
      </c>
      <c r="J6544" s="1" t="str">
        <f>+VLOOKUP(bloques1a3[[#This Row],[respuesta]],respuestas.emociones[],2,0)</f>
        <v>tristeza</v>
      </c>
      <c r="K6544" s="1">
        <f>+VLOOKUP(bloques1a3[[#This Row],[niño]],BD.niños[[Código]:[edad]],5,0)</f>
        <v>8</v>
      </c>
      <c r="L6544" s="1">
        <f>+IF(bloques1a3[[#This Row],[correcta]]=bloques1a3[[#This Row],[respuesta]],1,0)</f>
        <v>1</v>
      </c>
      <c r="M6544" s="1">
        <f>+IF(bloques1a3[[#This Row],[Sexo]]="F",1,0)</f>
        <v>0</v>
      </c>
    </row>
    <row r="6545" spans="1:13" x14ac:dyDescent="0.55000000000000004">
      <c r="A6545">
        <v>56</v>
      </c>
      <c r="B6545" s="1" t="s">
        <v>593</v>
      </c>
      <c r="C6545" s="1" t="s">
        <v>6</v>
      </c>
      <c r="D6545">
        <v>3</v>
      </c>
      <c r="E6545" s="1" t="s">
        <v>299</v>
      </c>
      <c r="F6545">
        <v>3</v>
      </c>
      <c r="G6545" s="1" t="s">
        <v>376</v>
      </c>
      <c r="H6545" s="1" t="s">
        <v>28</v>
      </c>
      <c r="I6545">
        <v>3</v>
      </c>
      <c r="J6545" s="1" t="str">
        <f>+VLOOKUP(bloques1a3[[#This Row],[respuesta]],respuestas.emociones[],2,0)</f>
        <v>tristeza</v>
      </c>
      <c r="K6545" s="1">
        <f>+VLOOKUP(bloques1a3[[#This Row],[niño]],BD.niños[[Código]:[edad]],5,0)</f>
        <v>8</v>
      </c>
      <c r="L6545" s="1">
        <f>+IF(bloques1a3[[#This Row],[correcta]]=bloques1a3[[#This Row],[respuesta]],1,0)</f>
        <v>1</v>
      </c>
      <c r="M6545" s="1">
        <f>+IF(bloques1a3[[#This Row],[Sexo]]="F",1,0)</f>
        <v>0</v>
      </c>
    </row>
    <row r="6546" spans="1:13" x14ac:dyDescent="0.55000000000000004">
      <c r="A6546">
        <v>56</v>
      </c>
      <c r="B6546" s="1" t="s">
        <v>593</v>
      </c>
      <c r="C6546" s="1" t="s">
        <v>6</v>
      </c>
      <c r="D6546">
        <v>3</v>
      </c>
      <c r="E6546" s="1" t="s">
        <v>301</v>
      </c>
      <c r="F6546">
        <v>3</v>
      </c>
      <c r="G6546" s="1" t="s">
        <v>375</v>
      </c>
      <c r="H6546" s="1" t="s">
        <v>28</v>
      </c>
      <c r="I6546">
        <v>3</v>
      </c>
      <c r="J6546" s="1" t="str">
        <f>+VLOOKUP(bloques1a3[[#This Row],[respuesta]],respuestas.emociones[],2,0)</f>
        <v>tristeza</v>
      </c>
      <c r="K6546" s="1">
        <f>+VLOOKUP(bloques1a3[[#This Row],[niño]],BD.niños[[Código]:[edad]],5,0)</f>
        <v>5</v>
      </c>
      <c r="L6546" s="1">
        <f>+IF(bloques1a3[[#This Row],[correcta]]=bloques1a3[[#This Row],[respuesta]],1,0)</f>
        <v>1</v>
      </c>
      <c r="M6546" s="1">
        <f>+IF(bloques1a3[[#This Row],[Sexo]]="F",1,0)</f>
        <v>0</v>
      </c>
    </row>
    <row r="6547" spans="1:13" x14ac:dyDescent="0.55000000000000004">
      <c r="A6547">
        <v>56</v>
      </c>
      <c r="B6547" s="1" t="s">
        <v>593</v>
      </c>
      <c r="C6547" s="1" t="s">
        <v>6</v>
      </c>
      <c r="D6547">
        <v>3</v>
      </c>
      <c r="E6547" s="1" t="s">
        <v>305</v>
      </c>
      <c r="F6547">
        <v>1</v>
      </c>
      <c r="G6547" s="1" t="s">
        <v>376</v>
      </c>
      <c r="H6547" s="1" t="s">
        <v>28</v>
      </c>
      <c r="I6547">
        <v>3</v>
      </c>
      <c r="J6547" s="1" t="str">
        <f>+VLOOKUP(bloques1a3[[#This Row],[respuesta]],respuestas.emociones[],2,0)</f>
        <v>neutra</v>
      </c>
      <c r="K6547" s="1">
        <f>+VLOOKUP(bloques1a3[[#This Row],[niño]],BD.niños[[Código]:[edad]],5,0)</f>
        <v>8</v>
      </c>
      <c r="L6547" s="1">
        <f>+IF(bloques1a3[[#This Row],[correcta]]=bloques1a3[[#This Row],[respuesta]],1,0)</f>
        <v>0</v>
      </c>
      <c r="M6547" s="1">
        <f>+IF(bloques1a3[[#This Row],[Sexo]]="F",1,0)</f>
        <v>0</v>
      </c>
    </row>
    <row r="6548" spans="1:13" x14ac:dyDescent="0.55000000000000004">
      <c r="A6548">
        <v>56</v>
      </c>
      <c r="B6548" s="1" t="s">
        <v>593</v>
      </c>
      <c r="C6548" s="1" t="s">
        <v>6</v>
      </c>
      <c r="D6548">
        <v>3</v>
      </c>
      <c r="E6548" s="1" t="s">
        <v>308</v>
      </c>
      <c r="F6548">
        <v>4</v>
      </c>
      <c r="G6548" s="1" t="s">
        <v>377</v>
      </c>
      <c r="H6548" s="1" t="s">
        <v>28</v>
      </c>
      <c r="I6548">
        <v>3</v>
      </c>
      <c r="J6548" s="1" t="str">
        <f>+VLOOKUP(bloques1a3[[#This Row],[respuesta]],respuestas.emociones[],2,0)</f>
        <v>enojo</v>
      </c>
      <c r="K6548" s="1">
        <f>+VLOOKUP(bloques1a3[[#This Row],[niño]],BD.niños[[Código]:[edad]],5,0)</f>
        <v>9</v>
      </c>
      <c r="L6548" s="1">
        <f>+IF(bloques1a3[[#This Row],[correcta]]=bloques1a3[[#This Row],[respuesta]],1,0)</f>
        <v>0</v>
      </c>
      <c r="M6548" s="1">
        <f>+IF(bloques1a3[[#This Row],[Sexo]]="F",1,0)</f>
        <v>0</v>
      </c>
    </row>
    <row r="6549" spans="1:13" x14ac:dyDescent="0.55000000000000004">
      <c r="A6549">
        <v>56</v>
      </c>
      <c r="B6549" s="1" t="s">
        <v>593</v>
      </c>
      <c r="C6549" s="1" t="s">
        <v>6</v>
      </c>
      <c r="D6549">
        <v>3</v>
      </c>
      <c r="E6549" s="1" t="s">
        <v>311</v>
      </c>
      <c r="F6549">
        <v>3</v>
      </c>
      <c r="G6549" s="1" t="s">
        <v>377</v>
      </c>
      <c r="H6549" s="1" t="s">
        <v>28</v>
      </c>
      <c r="I6549">
        <v>3</v>
      </c>
      <c r="J6549" s="1" t="str">
        <f>+VLOOKUP(bloques1a3[[#This Row],[respuesta]],respuestas.emociones[],2,0)</f>
        <v>tristeza</v>
      </c>
      <c r="K6549" s="1">
        <f>+VLOOKUP(bloques1a3[[#This Row],[niño]],BD.niños[[Código]:[edad]],5,0)</f>
        <v>10</v>
      </c>
      <c r="L6549" s="1">
        <f>+IF(bloques1a3[[#This Row],[correcta]]=bloques1a3[[#This Row],[respuesta]],1,0)</f>
        <v>1</v>
      </c>
      <c r="M6549" s="1">
        <f>+IF(bloques1a3[[#This Row],[Sexo]]="F",1,0)</f>
        <v>0</v>
      </c>
    </row>
    <row r="6550" spans="1:13" x14ac:dyDescent="0.55000000000000004">
      <c r="A6550">
        <v>56</v>
      </c>
      <c r="B6550" s="1" t="s">
        <v>593</v>
      </c>
      <c r="C6550" s="1" t="s">
        <v>6</v>
      </c>
      <c r="D6550">
        <v>3</v>
      </c>
      <c r="E6550" s="1" t="s">
        <v>314</v>
      </c>
      <c r="F6550">
        <v>3</v>
      </c>
      <c r="G6550" s="1" t="s">
        <v>377</v>
      </c>
      <c r="H6550" s="1" t="s">
        <v>28</v>
      </c>
      <c r="I6550">
        <v>3</v>
      </c>
      <c r="J6550" s="1" t="str">
        <f>+VLOOKUP(bloques1a3[[#This Row],[respuesta]],respuestas.emociones[],2,0)</f>
        <v>tristeza</v>
      </c>
      <c r="K6550" s="1">
        <f>+VLOOKUP(bloques1a3[[#This Row],[niño]],BD.niños[[Código]:[edad]],5,0)</f>
        <v>10</v>
      </c>
      <c r="L6550" s="1">
        <f>+IF(bloques1a3[[#This Row],[correcta]]=bloques1a3[[#This Row],[respuesta]],1,0)</f>
        <v>1</v>
      </c>
      <c r="M6550" s="1">
        <f>+IF(bloques1a3[[#This Row],[Sexo]]="F",1,0)</f>
        <v>0</v>
      </c>
    </row>
    <row r="6551" spans="1:13" x14ac:dyDescent="0.55000000000000004">
      <c r="A6551">
        <v>56</v>
      </c>
      <c r="B6551" s="1" t="s">
        <v>593</v>
      </c>
      <c r="C6551" s="1" t="s">
        <v>6</v>
      </c>
      <c r="D6551">
        <v>3</v>
      </c>
      <c r="E6551" s="1" t="s">
        <v>372</v>
      </c>
      <c r="F6551">
        <v>3</v>
      </c>
      <c r="G6551" s="1" t="s">
        <v>377</v>
      </c>
      <c r="H6551" s="1" t="s">
        <v>28</v>
      </c>
      <c r="I6551">
        <v>3</v>
      </c>
      <c r="J6551" s="1" t="str">
        <f>+VLOOKUP(bloques1a3[[#This Row],[respuesta]],respuestas.emociones[],2,0)</f>
        <v>tristeza</v>
      </c>
      <c r="K6551" s="1">
        <f>+VLOOKUP(bloques1a3[[#This Row],[niño]],BD.niños[[Código]:[edad]],5,0)</f>
        <v>9</v>
      </c>
      <c r="L6551" s="1">
        <f>+IF(bloques1a3[[#This Row],[correcta]]=bloques1a3[[#This Row],[respuesta]],1,0)</f>
        <v>1</v>
      </c>
      <c r="M6551" s="1">
        <f>+IF(bloques1a3[[#This Row],[Sexo]]="F",1,0)</f>
        <v>0</v>
      </c>
    </row>
    <row r="6552" spans="1:13" x14ac:dyDescent="0.55000000000000004">
      <c r="A6552">
        <v>56</v>
      </c>
      <c r="B6552" s="1" t="s">
        <v>593</v>
      </c>
      <c r="C6552" s="1" t="s">
        <v>6</v>
      </c>
      <c r="D6552">
        <v>3</v>
      </c>
      <c r="E6552" s="1" t="s">
        <v>337</v>
      </c>
      <c r="F6552">
        <v>3</v>
      </c>
      <c r="G6552" s="1" t="s">
        <v>376</v>
      </c>
      <c r="H6552" s="1" t="s">
        <v>28</v>
      </c>
      <c r="I6552">
        <v>3</v>
      </c>
      <c r="J6552" s="1" t="str">
        <f>+VLOOKUP(bloques1a3[[#This Row],[respuesta]],respuestas.emociones[],2,0)</f>
        <v>tristeza</v>
      </c>
      <c r="K6552" s="1">
        <f>+VLOOKUP(bloques1a3[[#This Row],[niño]],BD.niños[[Código]:[edad]],5,0)</f>
        <v>8</v>
      </c>
      <c r="L6552" s="1">
        <f>+IF(bloques1a3[[#This Row],[correcta]]=bloques1a3[[#This Row],[respuesta]],1,0)</f>
        <v>1</v>
      </c>
      <c r="M6552" s="1">
        <f>+IF(bloques1a3[[#This Row],[Sexo]]="F",1,0)</f>
        <v>0</v>
      </c>
    </row>
    <row r="6553" spans="1:13" x14ac:dyDescent="0.55000000000000004">
      <c r="A6553">
        <v>56</v>
      </c>
      <c r="B6553" s="1" t="s">
        <v>593</v>
      </c>
      <c r="C6553" s="1" t="s">
        <v>6</v>
      </c>
      <c r="D6553">
        <v>3</v>
      </c>
      <c r="E6553" s="1" t="s">
        <v>341</v>
      </c>
      <c r="F6553">
        <v>3</v>
      </c>
      <c r="G6553" s="1" t="s">
        <v>376</v>
      </c>
      <c r="H6553" s="1" t="s">
        <v>29</v>
      </c>
      <c r="I6553">
        <v>3</v>
      </c>
      <c r="J6553" s="1" t="str">
        <f>+VLOOKUP(bloques1a3[[#This Row],[respuesta]],respuestas.emociones[],2,0)</f>
        <v>tristeza</v>
      </c>
      <c r="K6553" s="1">
        <f>+VLOOKUP(bloques1a3[[#This Row],[niño]],BD.niños[[Código]:[edad]],5,0)</f>
        <v>8</v>
      </c>
      <c r="L6553" s="1">
        <f>+IF(bloques1a3[[#This Row],[correcta]]=bloques1a3[[#This Row],[respuesta]],1,0)</f>
        <v>1</v>
      </c>
      <c r="M6553" s="1">
        <f>+IF(bloques1a3[[#This Row],[Sexo]]="F",1,0)</f>
        <v>1</v>
      </c>
    </row>
    <row r="6554" spans="1:13" x14ac:dyDescent="0.55000000000000004">
      <c r="A6554">
        <v>56</v>
      </c>
      <c r="B6554" s="1" t="s">
        <v>593</v>
      </c>
      <c r="C6554" s="1" t="s">
        <v>6</v>
      </c>
      <c r="D6554">
        <v>3</v>
      </c>
      <c r="E6554" s="1" t="s">
        <v>344</v>
      </c>
      <c r="F6554">
        <v>3</v>
      </c>
      <c r="G6554" s="1" t="s">
        <v>375</v>
      </c>
      <c r="H6554" s="1" t="s">
        <v>29</v>
      </c>
      <c r="I6554">
        <v>3</v>
      </c>
      <c r="J6554" s="1" t="str">
        <f>+VLOOKUP(bloques1a3[[#This Row],[respuesta]],respuestas.emociones[],2,0)</f>
        <v>tristeza</v>
      </c>
      <c r="K6554" s="1">
        <f>+VLOOKUP(bloques1a3[[#This Row],[niño]],BD.niños[[Código]:[edad]],5,0)</f>
        <v>6</v>
      </c>
      <c r="L6554" s="1">
        <f>+IF(bloques1a3[[#This Row],[correcta]]=bloques1a3[[#This Row],[respuesta]],1,0)</f>
        <v>1</v>
      </c>
      <c r="M6554" s="1">
        <f>+IF(bloques1a3[[#This Row],[Sexo]]="F",1,0)</f>
        <v>1</v>
      </c>
    </row>
    <row r="6555" spans="1:13" x14ac:dyDescent="0.55000000000000004">
      <c r="A6555">
        <v>56</v>
      </c>
      <c r="B6555" s="1" t="s">
        <v>593</v>
      </c>
      <c r="C6555" s="1" t="s">
        <v>6</v>
      </c>
      <c r="D6555">
        <v>3</v>
      </c>
      <c r="E6555" s="1" t="s">
        <v>348</v>
      </c>
      <c r="F6555">
        <v>3</v>
      </c>
      <c r="G6555" s="1" t="s">
        <v>375</v>
      </c>
      <c r="H6555" s="1" t="s">
        <v>28</v>
      </c>
      <c r="I6555">
        <v>3</v>
      </c>
      <c r="J6555" s="1" t="str">
        <f>+VLOOKUP(bloques1a3[[#This Row],[respuesta]],respuestas.emociones[],2,0)</f>
        <v>tristeza</v>
      </c>
      <c r="K6555" s="1">
        <f>+VLOOKUP(bloques1a3[[#This Row],[niño]],BD.niños[[Código]:[edad]],5,0)</f>
        <v>6</v>
      </c>
      <c r="L6555" s="1">
        <f>+IF(bloques1a3[[#This Row],[correcta]]=bloques1a3[[#This Row],[respuesta]],1,0)</f>
        <v>1</v>
      </c>
      <c r="M6555" s="1">
        <f>+IF(bloques1a3[[#This Row],[Sexo]]="F",1,0)</f>
        <v>0</v>
      </c>
    </row>
    <row r="6556" spans="1:13" x14ac:dyDescent="0.55000000000000004">
      <c r="A6556">
        <v>57</v>
      </c>
      <c r="B6556" s="1" t="s">
        <v>594</v>
      </c>
      <c r="C6556" s="1" t="s">
        <v>2</v>
      </c>
      <c r="D6556">
        <v>1</v>
      </c>
      <c r="E6556" s="1" t="s">
        <v>89</v>
      </c>
      <c r="F6556">
        <v>1</v>
      </c>
      <c r="G6556" s="1" t="s">
        <v>377</v>
      </c>
      <c r="H6556" s="1" t="s">
        <v>29</v>
      </c>
      <c r="I6556">
        <v>3</v>
      </c>
      <c r="J6556" s="1" t="str">
        <f>+VLOOKUP(bloques1a3[[#This Row],[respuesta]],respuestas.emociones[],2,0)</f>
        <v>neutra</v>
      </c>
      <c r="K6556" s="1">
        <f>+VLOOKUP(bloques1a3[[#This Row],[niño]],BD.niños[[Código]:[edad]],5,0)</f>
        <v>10</v>
      </c>
      <c r="L6556" s="1">
        <f>+IF(bloques1a3[[#This Row],[correcta]]=bloques1a3[[#This Row],[respuesta]],1,0)</f>
        <v>1</v>
      </c>
      <c r="M6556" s="1">
        <f>+IF(bloques1a3[[#This Row],[Sexo]]="F",1,0)</f>
        <v>1</v>
      </c>
    </row>
    <row r="6557" spans="1:13" x14ac:dyDescent="0.55000000000000004">
      <c r="A6557">
        <v>57</v>
      </c>
      <c r="B6557" s="1" t="s">
        <v>594</v>
      </c>
      <c r="C6557" s="1" t="s">
        <v>2</v>
      </c>
      <c r="D6557">
        <v>1</v>
      </c>
      <c r="E6557" s="1" t="s">
        <v>93</v>
      </c>
      <c r="F6557">
        <v>1</v>
      </c>
      <c r="G6557" s="1" t="s">
        <v>377</v>
      </c>
      <c r="H6557" s="1" t="s">
        <v>29</v>
      </c>
      <c r="I6557">
        <v>3</v>
      </c>
      <c r="J6557" s="1" t="str">
        <f>+VLOOKUP(bloques1a3[[#This Row],[respuesta]],respuestas.emociones[],2,0)</f>
        <v>neutra</v>
      </c>
      <c r="K6557" s="1">
        <f>+VLOOKUP(bloques1a3[[#This Row],[niño]],BD.niños[[Código]:[edad]],5,0)</f>
        <v>10</v>
      </c>
      <c r="L6557" s="1">
        <f>+IF(bloques1a3[[#This Row],[correcta]]=bloques1a3[[#This Row],[respuesta]],1,0)</f>
        <v>1</v>
      </c>
      <c r="M6557" s="1">
        <f>+IF(bloques1a3[[#This Row],[Sexo]]="F",1,0)</f>
        <v>1</v>
      </c>
    </row>
    <row r="6558" spans="1:13" x14ac:dyDescent="0.55000000000000004">
      <c r="A6558">
        <v>57</v>
      </c>
      <c r="B6558" s="1" t="s">
        <v>594</v>
      </c>
      <c r="C6558" s="1" t="s">
        <v>2</v>
      </c>
      <c r="D6558">
        <v>1</v>
      </c>
      <c r="E6558" s="1" t="s">
        <v>97</v>
      </c>
      <c r="F6558">
        <v>1</v>
      </c>
      <c r="G6558" s="1" t="s">
        <v>377</v>
      </c>
      <c r="H6558" s="1" t="s">
        <v>29</v>
      </c>
      <c r="I6558">
        <v>3</v>
      </c>
      <c r="J6558" s="1" t="str">
        <f>+VLOOKUP(bloques1a3[[#This Row],[respuesta]],respuestas.emociones[],2,0)</f>
        <v>neutra</v>
      </c>
      <c r="K6558" s="1">
        <f>+VLOOKUP(bloques1a3[[#This Row],[niño]],BD.niños[[Código]:[edad]],5,0)</f>
        <v>10</v>
      </c>
      <c r="L6558" s="1">
        <f>+IF(bloques1a3[[#This Row],[correcta]]=bloques1a3[[#This Row],[respuesta]],1,0)</f>
        <v>1</v>
      </c>
      <c r="M6558" s="1">
        <f>+IF(bloques1a3[[#This Row],[Sexo]]="F",1,0)</f>
        <v>1</v>
      </c>
    </row>
    <row r="6559" spans="1:13" x14ac:dyDescent="0.55000000000000004">
      <c r="A6559">
        <v>57</v>
      </c>
      <c r="B6559" s="1" t="s">
        <v>594</v>
      </c>
      <c r="C6559" s="1" t="s">
        <v>2</v>
      </c>
      <c r="D6559">
        <v>1</v>
      </c>
      <c r="E6559" s="1" t="s">
        <v>101</v>
      </c>
      <c r="F6559">
        <v>1</v>
      </c>
      <c r="G6559" s="1" t="s">
        <v>377</v>
      </c>
      <c r="H6559" s="1" t="s">
        <v>29</v>
      </c>
      <c r="I6559">
        <v>3</v>
      </c>
      <c r="J6559" s="1" t="str">
        <f>+VLOOKUP(bloques1a3[[#This Row],[respuesta]],respuestas.emociones[],2,0)</f>
        <v>neutra</v>
      </c>
      <c r="K6559" s="1">
        <f>+VLOOKUP(bloques1a3[[#This Row],[niño]],BD.niños[[Código]:[edad]],5,0)</f>
        <v>10</v>
      </c>
      <c r="L6559" s="1">
        <f>+IF(bloques1a3[[#This Row],[correcta]]=bloques1a3[[#This Row],[respuesta]],1,0)</f>
        <v>1</v>
      </c>
      <c r="M6559" s="1">
        <f>+IF(bloques1a3[[#This Row],[Sexo]]="F",1,0)</f>
        <v>1</v>
      </c>
    </row>
    <row r="6560" spans="1:13" x14ac:dyDescent="0.55000000000000004">
      <c r="A6560">
        <v>57</v>
      </c>
      <c r="B6560" s="1" t="s">
        <v>594</v>
      </c>
      <c r="C6560" s="1" t="s">
        <v>2</v>
      </c>
      <c r="D6560">
        <v>1</v>
      </c>
      <c r="E6560" s="1" t="s">
        <v>150</v>
      </c>
      <c r="F6560">
        <v>1</v>
      </c>
      <c r="G6560" s="1" t="s">
        <v>375</v>
      </c>
      <c r="H6560" s="1" t="s">
        <v>29</v>
      </c>
      <c r="I6560">
        <v>3</v>
      </c>
      <c r="J6560" s="1" t="str">
        <f>+VLOOKUP(bloques1a3[[#This Row],[respuesta]],respuestas.emociones[],2,0)</f>
        <v>neutra</v>
      </c>
      <c r="K6560" s="1">
        <f>+VLOOKUP(bloques1a3[[#This Row],[niño]],BD.niños[[Código]:[edad]],5,0)</f>
        <v>6</v>
      </c>
      <c r="L6560" s="1">
        <f>+IF(bloques1a3[[#This Row],[correcta]]=bloques1a3[[#This Row],[respuesta]],1,0)</f>
        <v>1</v>
      </c>
      <c r="M6560" s="1">
        <f>+IF(bloques1a3[[#This Row],[Sexo]]="F",1,0)</f>
        <v>1</v>
      </c>
    </row>
    <row r="6561" spans="1:13" x14ac:dyDescent="0.55000000000000004">
      <c r="A6561">
        <v>57</v>
      </c>
      <c r="B6561" s="1" t="s">
        <v>594</v>
      </c>
      <c r="C6561" s="1" t="s">
        <v>2</v>
      </c>
      <c r="D6561">
        <v>1</v>
      </c>
      <c r="E6561" s="1" t="s">
        <v>153</v>
      </c>
      <c r="F6561">
        <v>1</v>
      </c>
      <c r="G6561" s="1" t="s">
        <v>376</v>
      </c>
      <c r="H6561" s="1" t="s">
        <v>28</v>
      </c>
      <c r="I6561">
        <v>3</v>
      </c>
      <c r="J6561" s="1" t="str">
        <f>+VLOOKUP(bloques1a3[[#This Row],[respuesta]],respuestas.emociones[],2,0)</f>
        <v>neutra</v>
      </c>
      <c r="K6561" s="1">
        <f>+VLOOKUP(bloques1a3[[#This Row],[niño]],BD.niños[[Código]:[edad]],5,0)</f>
        <v>7</v>
      </c>
      <c r="L6561" s="1">
        <f>+IF(bloques1a3[[#This Row],[correcta]]=bloques1a3[[#This Row],[respuesta]],1,0)</f>
        <v>1</v>
      </c>
      <c r="M6561" s="1">
        <f>+IF(bloques1a3[[#This Row],[Sexo]]="F",1,0)</f>
        <v>0</v>
      </c>
    </row>
    <row r="6562" spans="1:13" x14ac:dyDescent="0.55000000000000004">
      <c r="A6562">
        <v>57</v>
      </c>
      <c r="B6562" s="1" t="s">
        <v>594</v>
      </c>
      <c r="C6562" s="1" t="s">
        <v>2</v>
      </c>
      <c r="D6562">
        <v>1</v>
      </c>
      <c r="E6562" s="1" t="s">
        <v>157</v>
      </c>
      <c r="F6562">
        <v>6</v>
      </c>
      <c r="G6562" s="1" t="s">
        <v>376</v>
      </c>
      <c r="H6562" s="1" t="s">
        <v>28</v>
      </c>
      <c r="I6562">
        <v>3</v>
      </c>
      <c r="J6562" s="1" t="str">
        <f>+VLOOKUP(bloques1a3[[#This Row],[respuesta]],respuestas.emociones[],2,0)</f>
        <v>sorpresa</v>
      </c>
      <c r="K6562" s="1">
        <f>+VLOOKUP(bloques1a3[[#This Row],[niño]],BD.niños[[Código]:[edad]],5,0)</f>
        <v>7</v>
      </c>
      <c r="L6562" s="1">
        <f>+IF(bloques1a3[[#This Row],[correcta]]=bloques1a3[[#This Row],[respuesta]],1,0)</f>
        <v>0</v>
      </c>
      <c r="M6562" s="1">
        <f>+IF(bloques1a3[[#This Row],[Sexo]]="F",1,0)</f>
        <v>0</v>
      </c>
    </row>
    <row r="6563" spans="1:13" x14ac:dyDescent="0.55000000000000004">
      <c r="A6563">
        <v>57</v>
      </c>
      <c r="B6563" s="1" t="s">
        <v>594</v>
      </c>
      <c r="C6563" s="1" t="s">
        <v>2</v>
      </c>
      <c r="D6563">
        <v>1</v>
      </c>
      <c r="E6563" s="1" t="s">
        <v>164</v>
      </c>
      <c r="F6563">
        <v>1</v>
      </c>
      <c r="G6563" s="1" t="s">
        <v>375</v>
      </c>
      <c r="H6563" s="1" t="s">
        <v>28</v>
      </c>
      <c r="I6563">
        <v>3</v>
      </c>
      <c r="J6563" s="1" t="str">
        <f>+VLOOKUP(bloques1a3[[#This Row],[respuesta]],respuestas.emociones[],2,0)</f>
        <v>neutra</v>
      </c>
      <c r="K6563" s="1">
        <f>+VLOOKUP(bloques1a3[[#This Row],[niño]],BD.niños[[Código]:[edad]],5,0)</f>
        <v>6</v>
      </c>
      <c r="L6563" s="1">
        <f>+IF(bloques1a3[[#This Row],[correcta]]=bloques1a3[[#This Row],[respuesta]],1,0)</f>
        <v>1</v>
      </c>
      <c r="M6563" s="1">
        <f>+IF(bloques1a3[[#This Row],[Sexo]]="F",1,0)</f>
        <v>0</v>
      </c>
    </row>
    <row r="6564" spans="1:13" x14ac:dyDescent="0.55000000000000004">
      <c r="A6564">
        <v>57</v>
      </c>
      <c r="B6564" s="1" t="s">
        <v>594</v>
      </c>
      <c r="C6564" s="1" t="s">
        <v>2</v>
      </c>
      <c r="D6564">
        <v>1</v>
      </c>
      <c r="E6564" s="1" t="s">
        <v>165</v>
      </c>
      <c r="F6564">
        <v>1</v>
      </c>
      <c r="G6564" s="1" t="s">
        <v>375</v>
      </c>
      <c r="H6564" s="1" t="s">
        <v>28</v>
      </c>
      <c r="I6564">
        <v>3</v>
      </c>
      <c r="J6564" s="1" t="str">
        <f>+VLOOKUP(bloques1a3[[#This Row],[respuesta]],respuestas.emociones[],2,0)</f>
        <v>neutra</v>
      </c>
      <c r="K6564" s="1">
        <f>+VLOOKUP(bloques1a3[[#This Row],[niño]],BD.niños[[Código]:[edad]],5,0)</f>
        <v>5</v>
      </c>
      <c r="L6564" s="1">
        <f>+IF(bloques1a3[[#This Row],[correcta]]=bloques1a3[[#This Row],[respuesta]],1,0)</f>
        <v>1</v>
      </c>
      <c r="M6564" s="1">
        <f>+IF(bloques1a3[[#This Row],[Sexo]]="F",1,0)</f>
        <v>0</v>
      </c>
    </row>
    <row r="6565" spans="1:13" x14ac:dyDescent="0.55000000000000004">
      <c r="A6565">
        <v>57</v>
      </c>
      <c r="B6565" s="1" t="s">
        <v>594</v>
      </c>
      <c r="C6565" s="1" t="s">
        <v>2</v>
      </c>
      <c r="D6565">
        <v>1</v>
      </c>
      <c r="E6565" s="1" t="s">
        <v>168</v>
      </c>
      <c r="F6565">
        <v>3</v>
      </c>
      <c r="G6565" s="1" t="s">
        <v>376</v>
      </c>
      <c r="H6565" s="1" t="s">
        <v>29</v>
      </c>
      <c r="I6565">
        <v>3</v>
      </c>
      <c r="J6565" s="1" t="str">
        <f>+VLOOKUP(bloques1a3[[#This Row],[respuesta]],respuestas.emociones[],2,0)</f>
        <v>tristeza</v>
      </c>
      <c r="K6565" s="1">
        <f>+VLOOKUP(bloques1a3[[#This Row],[niño]],BD.niños[[Código]:[edad]],5,0)</f>
        <v>7</v>
      </c>
      <c r="L6565" s="1">
        <f>+IF(bloques1a3[[#This Row],[correcta]]=bloques1a3[[#This Row],[respuesta]],1,0)</f>
        <v>0</v>
      </c>
      <c r="M6565" s="1">
        <f>+IF(bloques1a3[[#This Row],[Sexo]]="F",1,0)</f>
        <v>1</v>
      </c>
    </row>
    <row r="6566" spans="1:13" x14ac:dyDescent="0.55000000000000004">
      <c r="A6566">
        <v>57</v>
      </c>
      <c r="B6566" s="1" t="s">
        <v>594</v>
      </c>
      <c r="C6566" s="1" t="s">
        <v>2</v>
      </c>
      <c r="D6566">
        <v>1</v>
      </c>
      <c r="E6566" s="1" t="s">
        <v>172</v>
      </c>
      <c r="F6566">
        <v>1</v>
      </c>
      <c r="G6566" s="1" t="s">
        <v>376</v>
      </c>
      <c r="H6566" s="1" t="s">
        <v>29</v>
      </c>
      <c r="I6566">
        <v>3</v>
      </c>
      <c r="J6566" s="1" t="str">
        <f>+VLOOKUP(bloques1a3[[#This Row],[respuesta]],respuestas.emociones[],2,0)</f>
        <v>neutra</v>
      </c>
      <c r="K6566" s="1">
        <f>+VLOOKUP(bloques1a3[[#This Row],[niño]],BD.niños[[Código]:[edad]],5,0)</f>
        <v>8</v>
      </c>
      <c r="L6566" s="1">
        <f>+IF(bloques1a3[[#This Row],[correcta]]=bloques1a3[[#This Row],[respuesta]],1,0)</f>
        <v>1</v>
      </c>
      <c r="M6566" s="1">
        <f>+IF(bloques1a3[[#This Row],[Sexo]]="F",1,0)</f>
        <v>1</v>
      </c>
    </row>
    <row r="6567" spans="1:13" x14ac:dyDescent="0.55000000000000004">
      <c r="A6567">
        <v>57</v>
      </c>
      <c r="B6567" s="1" t="s">
        <v>594</v>
      </c>
      <c r="C6567" s="1" t="s">
        <v>2</v>
      </c>
      <c r="D6567">
        <v>1</v>
      </c>
      <c r="E6567" s="1" t="s">
        <v>176</v>
      </c>
      <c r="F6567">
        <v>1</v>
      </c>
      <c r="G6567" s="1" t="s">
        <v>375</v>
      </c>
      <c r="H6567" s="1" t="s">
        <v>29</v>
      </c>
      <c r="I6567">
        <v>3</v>
      </c>
      <c r="J6567" s="1" t="str">
        <f>+VLOOKUP(bloques1a3[[#This Row],[respuesta]],respuestas.emociones[],2,0)</f>
        <v>neutra</v>
      </c>
      <c r="K6567" s="1">
        <f>+VLOOKUP(bloques1a3[[#This Row],[niño]],BD.niños[[Código]:[edad]],5,0)</f>
        <v>5</v>
      </c>
      <c r="L6567" s="1">
        <f>+IF(bloques1a3[[#This Row],[correcta]]=bloques1a3[[#This Row],[respuesta]],1,0)</f>
        <v>1</v>
      </c>
      <c r="M6567" s="1">
        <f>+IF(bloques1a3[[#This Row],[Sexo]]="F",1,0)</f>
        <v>1</v>
      </c>
    </row>
    <row r="6568" spans="1:13" x14ac:dyDescent="0.55000000000000004">
      <c r="A6568">
        <v>57</v>
      </c>
      <c r="B6568" s="1" t="s">
        <v>594</v>
      </c>
      <c r="C6568" s="1" t="s">
        <v>2</v>
      </c>
      <c r="D6568">
        <v>1</v>
      </c>
      <c r="E6568" s="1" t="s">
        <v>180</v>
      </c>
      <c r="F6568">
        <v>2</v>
      </c>
      <c r="G6568" s="1" t="s">
        <v>376</v>
      </c>
      <c r="H6568" s="1" t="s">
        <v>29</v>
      </c>
      <c r="I6568">
        <v>3</v>
      </c>
      <c r="J6568" s="1" t="str">
        <f>+VLOOKUP(bloques1a3[[#This Row],[respuesta]],respuestas.emociones[],2,0)</f>
        <v>alegria</v>
      </c>
      <c r="K6568" s="1">
        <f>+VLOOKUP(bloques1a3[[#This Row],[niño]],BD.niños[[Código]:[edad]],5,0)</f>
        <v>8</v>
      </c>
      <c r="L6568" s="1">
        <f>+IF(bloques1a3[[#This Row],[correcta]]=bloques1a3[[#This Row],[respuesta]],1,0)</f>
        <v>0</v>
      </c>
      <c r="M6568" s="1">
        <f>+IF(bloques1a3[[#This Row],[Sexo]]="F",1,0)</f>
        <v>1</v>
      </c>
    </row>
    <row r="6569" spans="1:13" x14ac:dyDescent="0.55000000000000004">
      <c r="A6569">
        <v>57</v>
      </c>
      <c r="B6569" s="1" t="s">
        <v>594</v>
      </c>
      <c r="C6569" s="1" t="s">
        <v>2</v>
      </c>
      <c r="D6569">
        <v>1</v>
      </c>
      <c r="E6569" s="1" t="s">
        <v>234</v>
      </c>
      <c r="F6569">
        <v>6</v>
      </c>
      <c r="G6569" s="1" t="s">
        <v>377</v>
      </c>
      <c r="H6569" s="1" t="s">
        <v>28</v>
      </c>
      <c r="I6569">
        <v>3</v>
      </c>
      <c r="J6569" s="1" t="str">
        <f>+VLOOKUP(bloques1a3[[#This Row],[respuesta]],respuestas.emociones[],2,0)</f>
        <v>sorpresa</v>
      </c>
      <c r="K6569" s="1">
        <f>+VLOOKUP(bloques1a3[[#This Row],[niño]],BD.niños[[Código]:[edad]],5,0)</f>
        <v>10</v>
      </c>
      <c r="L6569" s="1">
        <f>+IF(bloques1a3[[#This Row],[correcta]]=bloques1a3[[#This Row],[respuesta]],1,0)</f>
        <v>0</v>
      </c>
      <c r="M6569" s="1">
        <f>+IF(bloques1a3[[#This Row],[Sexo]]="F",1,0)</f>
        <v>0</v>
      </c>
    </row>
    <row r="6570" spans="1:13" x14ac:dyDescent="0.55000000000000004">
      <c r="A6570">
        <v>57</v>
      </c>
      <c r="B6570" s="1" t="s">
        <v>594</v>
      </c>
      <c r="C6570" s="1" t="s">
        <v>2</v>
      </c>
      <c r="D6570">
        <v>1</v>
      </c>
      <c r="E6570" s="1" t="s">
        <v>238</v>
      </c>
      <c r="F6570">
        <v>1</v>
      </c>
      <c r="G6570" s="1" t="s">
        <v>377</v>
      </c>
      <c r="H6570" s="1" t="s">
        <v>28</v>
      </c>
      <c r="I6570">
        <v>3</v>
      </c>
      <c r="J6570" s="1" t="str">
        <f>+VLOOKUP(bloques1a3[[#This Row],[respuesta]],respuestas.emociones[],2,0)</f>
        <v>neutra</v>
      </c>
      <c r="K6570" s="1">
        <f>+VLOOKUP(bloques1a3[[#This Row],[niño]],BD.niños[[Código]:[edad]],5,0)</f>
        <v>10</v>
      </c>
      <c r="L6570" s="1">
        <f>+IF(bloques1a3[[#This Row],[correcta]]=bloques1a3[[#This Row],[respuesta]],1,0)</f>
        <v>1</v>
      </c>
      <c r="M6570" s="1">
        <f>+IF(bloques1a3[[#This Row],[Sexo]]="F",1,0)</f>
        <v>0</v>
      </c>
    </row>
    <row r="6571" spans="1:13" x14ac:dyDescent="0.55000000000000004">
      <c r="A6571">
        <v>57</v>
      </c>
      <c r="B6571" s="1" t="s">
        <v>594</v>
      </c>
      <c r="C6571" s="1" t="s">
        <v>2</v>
      </c>
      <c r="D6571">
        <v>1</v>
      </c>
      <c r="E6571" s="1" t="s">
        <v>241</v>
      </c>
      <c r="F6571">
        <v>1</v>
      </c>
      <c r="G6571" s="1" t="s">
        <v>377</v>
      </c>
      <c r="H6571" s="1" t="s">
        <v>29</v>
      </c>
      <c r="I6571">
        <v>3</v>
      </c>
      <c r="J6571" s="1" t="str">
        <f>+VLOOKUP(bloques1a3[[#This Row],[respuesta]],respuestas.emociones[],2,0)</f>
        <v>neutra</v>
      </c>
      <c r="K6571" s="1">
        <f>+VLOOKUP(bloques1a3[[#This Row],[niño]],BD.niños[[Código]:[edad]],5,0)</f>
        <v>10</v>
      </c>
      <c r="L6571" s="1">
        <f>+IF(bloques1a3[[#This Row],[correcta]]=bloques1a3[[#This Row],[respuesta]],1,0)</f>
        <v>1</v>
      </c>
      <c r="M6571" s="1">
        <f>+IF(bloques1a3[[#This Row],[Sexo]]="F",1,0)</f>
        <v>1</v>
      </c>
    </row>
    <row r="6572" spans="1:13" x14ac:dyDescent="0.55000000000000004">
      <c r="A6572">
        <v>57</v>
      </c>
      <c r="B6572" s="1" t="s">
        <v>594</v>
      </c>
      <c r="C6572" s="1" t="s">
        <v>2</v>
      </c>
      <c r="D6572">
        <v>1</v>
      </c>
      <c r="E6572" s="1" t="s">
        <v>245</v>
      </c>
      <c r="F6572">
        <v>1</v>
      </c>
      <c r="G6572" s="1" t="s">
        <v>376</v>
      </c>
      <c r="H6572" s="1" t="s">
        <v>28</v>
      </c>
      <c r="I6572">
        <v>3</v>
      </c>
      <c r="J6572" s="1" t="str">
        <f>+VLOOKUP(bloques1a3[[#This Row],[respuesta]],respuestas.emociones[],2,0)</f>
        <v>neutra</v>
      </c>
      <c r="K6572" s="1">
        <f>+VLOOKUP(bloques1a3[[#This Row],[niño]],BD.niños[[Código]:[edad]],5,0)</f>
        <v>8</v>
      </c>
      <c r="L6572" s="1">
        <f>+IF(bloques1a3[[#This Row],[correcta]]=bloques1a3[[#This Row],[respuesta]],1,0)</f>
        <v>1</v>
      </c>
      <c r="M6572" s="1">
        <f>+IF(bloques1a3[[#This Row],[Sexo]]="F",1,0)</f>
        <v>0</v>
      </c>
    </row>
    <row r="6573" spans="1:13" x14ac:dyDescent="0.55000000000000004">
      <c r="A6573">
        <v>57</v>
      </c>
      <c r="B6573" s="1" t="s">
        <v>594</v>
      </c>
      <c r="C6573" s="1" t="s">
        <v>2</v>
      </c>
      <c r="D6573">
        <v>1</v>
      </c>
      <c r="E6573" s="1" t="s">
        <v>249</v>
      </c>
      <c r="F6573">
        <v>1</v>
      </c>
      <c r="G6573" s="1" t="s">
        <v>375</v>
      </c>
      <c r="H6573" s="1" t="s">
        <v>28</v>
      </c>
      <c r="I6573">
        <v>3</v>
      </c>
      <c r="J6573" s="1" t="str">
        <f>+VLOOKUP(bloques1a3[[#This Row],[respuesta]],respuestas.emociones[],2,0)</f>
        <v>neutra</v>
      </c>
      <c r="K6573" s="1">
        <f>+VLOOKUP(bloques1a3[[#This Row],[niño]],BD.niños[[Código]:[edad]],5,0)</f>
        <v>6</v>
      </c>
      <c r="L6573" s="1">
        <f>+IF(bloques1a3[[#This Row],[correcta]]=bloques1a3[[#This Row],[respuesta]],1,0)</f>
        <v>1</v>
      </c>
      <c r="M6573" s="1">
        <f>+IF(bloques1a3[[#This Row],[Sexo]]="F",1,0)</f>
        <v>0</v>
      </c>
    </row>
    <row r="6574" spans="1:13" x14ac:dyDescent="0.55000000000000004">
      <c r="A6574">
        <v>57</v>
      </c>
      <c r="B6574" s="1" t="s">
        <v>594</v>
      </c>
      <c r="C6574" s="1" t="s">
        <v>2</v>
      </c>
      <c r="D6574">
        <v>1</v>
      </c>
      <c r="E6574" s="1" t="s">
        <v>253</v>
      </c>
      <c r="F6574">
        <v>1</v>
      </c>
      <c r="G6574" s="1" t="s">
        <v>376</v>
      </c>
      <c r="H6574" s="1" t="s">
        <v>28</v>
      </c>
      <c r="I6574">
        <v>3</v>
      </c>
      <c r="J6574" s="1" t="str">
        <f>+VLOOKUP(bloques1a3[[#This Row],[respuesta]],respuestas.emociones[],2,0)</f>
        <v>neutra</v>
      </c>
      <c r="K6574" s="1">
        <f>+VLOOKUP(bloques1a3[[#This Row],[niño]],BD.niños[[Código]:[edad]],5,0)</f>
        <v>7</v>
      </c>
      <c r="L6574" s="1">
        <f>+IF(bloques1a3[[#This Row],[correcta]]=bloques1a3[[#This Row],[respuesta]],1,0)</f>
        <v>1</v>
      </c>
      <c r="M6574" s="1">
        <f>+IF(bloques1a3[[#This Row],[Sexo]]="F",1,0)</f>
        <v>0</v>
      </c>
    </row>
    <row r="6575" spans="1:13" x14ac:dyDescent="0.55000000000000004">
      <c r="A6575">
        <v>57</v>
      </c>
      <c r="B6575" s="1" t="s">
        <v>594</v>
      </c>
      <c r="C6575" s="1" t="s">
        <v>2</v>
      </c>
      <c r="D6575">
        <v>1</v>
      </c>
      <c r="E6575" s="1" t="s">
        <v>257</v>
      </c>
      <c r="F6575">
        <v>1</v>
      </c>
      <c r="G6575" s="1" t="s">
        <v>376</v>
      </c>
      <c r="H6575" s="1" t="s">
        <v>28</v>
      </c>
      <c r="I6575">
        <v>3</v>
      </c>
      <c r="J6575" s="1" t="str">
        <f>+VLOOKUP(bloques1a3[[#This Row],[respuesta]],respuestas.emociones[],2,0)</f>
        <v>neutra</v>
      </c>
      <c r="K6575" s="1">
        <f>+VLOOKUP(bloques1a3[[#This Row],[niño]],BD.niños[[Código]:[edad]],5,0)</f>
        <v>8</v>
      </c>
      <c r="L6575" s="1">
        <f>+IF(bloques1a3[[#This Row],[correcta]]=bloques1a3[[#This Row],[respuesta]],1,0)</f>
        <v>1</v>
      </c>
      <c r="M6575" s="1">
        <f>+IF(bloques1a3[[#This Row],[Sexo]]="F",1,0)</f>
        <v>0</v>
      </c>
    </row>
    <row r="6576" spans="1:13" x14ac:dyDescent="0.55000000000000004">
      <c r="A6576">
        <v>57</v>
      </c>
      <c r="B6576" s="1" t="s">
        <v>594</v>
      </c>
      <c r="C6576" s="1" t="s">
        <v>2</v>
      </c>
      <c r="D6576">
        <v>1</v>
      </c>
      <c r="E6576" s="1" t="s">
        <v>299</v>
      </c>
      <c r="F6576">
        <v>1</v>
      </c>
      <c r="G6576" s="1" t="s">
        <v>376</v>
      </c>
      <c r="H6576" s="1" t="s">
        <v>28</v>
      </c>
      <c r="I6576">
        <v>3</v>
      </c>
      <c r="J6576" s="1" t="str">
        <f>+VLOOKUP(bloques1a3[[#This Row],[respuesta]],respuestas.emociones[],2,0)</f>
        <v>neutra</v>
      </c>
      <c r="K6576" s="1">
        <f>+VLOOKUP(bloques1a3[[#This Row],[niño]],BD.niños[[Código]:[edad]],5,0)</f>
        <v>8</v>
      </c>
      <c r="L6576" s="1">
        <f>+IF(bloques1a3[[#This Row],[correcta]]=bloques1a3[[#This Row],[respuesta]],1,0)</f>
        <v>1</v>
      </c>
      <c r="M6576" s="1">
        <f>+IF(bloques1a3[[#This Row],[Sexo]]="F",1,0)</f>
        <v>0</v>
      </c>
    </row>
    <row r="6577" spans="1:13" x14ac:dyDescent="0.55000000000000004">
      <c r="A6577">
        <v>57</v>
      </c>
      <c r="B6577" s="1" t="s">
        <v>594</v>
      </c>
      <c r="C6577" s="1" t="s">
        <v>2</v>
      </c>
      <c r="D6577">
        <v>1</v>
      </c>
      <c r="E6577" s="1" t="s">
        <v>301</v>
      </c>
      <c r="F6577">
        <v>1</v>
      </c>
      <c r="G6577" s="1" t="s">
        <v>375</v>
      </c>
      <c r="H6577" s="1" t="s">
        <v>28</v>
      </c>
      <c r="I6577">
        <v>3</v>
      </c>
      <c r="J6577" s="1" t="str">
        <f>+VLOOKUP(bloques1a3[[#This Row],[respuesta]],respuestas.emociones[],2,0)</f>
        <v>neutra</v>
      </c>
      <c r="K6577" s="1">
        <f>+VLOOKUP(bloques1a3[[#This Row],[niño]],BD.niños[[Código]:[edad]],5,0)</f>
        <v>5</v>
      </c>
      <c r="L6577" s="1">
        <f>+IF(bloques1a3[[#This Row],[correcta]]=bloques1a3[[#This Row],[respuesta]],1,0)</f>
        <v>1</v>
      </c>
      <c r="M6577" s="1">
        <f>+IF(bloques1a3[[#This Row],[Sexo]]="F",1,0)</f>
        <v>0</v>
      </c>
    </row>
    <row r="6578" spans="1:13" x14ac:dyDescent="0.55000000000000004">
      <c r="A6578">
        <v>57</v>
      </c>
      <c r="B6578" s="1" t="s">
        <v>594</v>
      </c>
      <c r="C6578" s="1" t="s">
        <v>2</v>
      </c>
      <c r="D6578">
        <v>1</v>
      </c>
      <c r="E6578" s="1" t="s">
        <v>305</v>
      </c>
      <c r="F6578">
        <v>1</v>
      </c>
      <c r="G6578" s="1" t="s">
        <v>376</v>
      </c>
      <c r="H6578" s="1" t="s">
        <v>28</v>
      </c>
      <c r="I6578">
        <v>3</v>
      </c>
      <c r="J6578" s="1" t="str">
        <f>+VLOOKUP(bloques1a3[[#This Row],[respuesta]],respuestas.emociones[],2,0)</f>
        <v>neutra</v>
      </c>
      <c r="K6578" s="1">
        <f>+VLOOKUP(bloques1a3[[#This Row],[niño]],BD.niños[[Código]:[edad]],5,0)</f>
        <v>8</v>
      </c>
      <c r="L6578" s="1">
        <f>+IF(bloques1a3[[#This Row],[correcta]]=bloques1a3[[#This Row],[respuesta]],1,0)</f>
        <v>1</v>
      </c>
      <c r="M6578" s="1">
        <f>+IF(bloques1a3[[#This Row],[Sexo]]="F",1,0)</f>
        <v>0</v>
      </c>
    </row>
    <row r="6579" spans="1:13" x14ac:dyDescent="0.55000000000000004">
      <c r="A6579">
        <v>57</v>
      </c>
      <c r="B6579" s="1" t="s">
        <v>594</v>
      </c>
      <c r="C6579" s="1" t="s">
        <v>2</v>
      </c>
      <c r="D6579">
        <v>1</v>
      </c>
      <c r="E6579" s="1" t="s">
        <v>308</v>
      </c>
      <c r="F6579">
        <v>6</v>
      </c>
      <c r="G6579" s="1" t="s">
        <v>377</v>
      </c>
      <c r="H6579" s="1" t="s">
        <v>28</v>
      </c>
      <c r="I6579">
        <v>3</v>
      </c>
      <c r="J6579" s="1" t="str">
        <f>+VLOOKUP(bloques1a3[[#This Row],[respuesta]],respuestas.emociones[],2,0)</f>
        <v>sorpresa</v>
      </c>
      <c r="K6579" s="1">
        <f>+VLOOKUP(bloques1a3[[#This Row],[niño]],BD.niños[[Código]:[edad]],5,0)</f>
        <v>9</v>
      </c>
      <c r="L6579" s="1">
        <f>+IF(bloques1a3[[#This Row],[correcta]]=bloques1a3[[#This Row],[respuesta]],1,0)</f>
        <v>0</v>
      </c>
      <c r="M6579" s="1">
        <f>+IF(bloques1a3[[#This Row],[Sexo]]="F",1,0)</f>
        <v>0</v>
      </c>
    </row>
    <row r="6580" spans="1:13" x14ac:dyDescent="0.55000000000000004">
      <c r="A6580">
        <v>57</v>
      </c>
      <c r="B6580" s="1" t="s">
        <v>594</v>
      </c>
      <c r="C6580" s="1" t="s">
        <v>2</v>
      </c>
      <c r="D6580">
        <v>1</v>
      </c>
      <c r="E6580" s="1" t="s">
        <v>311</v>
      </c>
      <c r="F6580">
        <v>1</v>
      </c>
      <c r="G6580" s="1" t="s">
        <v>377</v>
      </c>
      <c r="H6580" s="1" t="s">
        <v>28</v>
      </c>
      <c r="I6580">
        <v>3</v>
      </c>
      <c r="J6580" s="1" t="str">
        <f>+VLOOKUP(bloques1a3[[#This Row],[respuesta]],respuestas.emociones[],2,0)</f>
        <v>neutra</v>
      </c>
      <c r="K6580" s="1">
        <f>+VLOOKUP(bloques1a3[[#This Row],[niño]],BD.niños[[Código]:[edad]],5,0)</f>
        <v>10</v>
      </c>
      <c r="L6580" s="1">
        <f>+IF(bloques1a3[[#This Row],[correcta]]=bloques1a3[[#This Row],[respuesta]],1,0)</f>
        <v>1</v>
      </c>
      <c r="M6580" s="1">
        <f>+IF(bloques1a3[[#This Row],[Sexo]]="F",1,0)</f>
        <v>0</v>
      </c>
    </row>
    <row r="6581" spans="1:13" x14ac:dyDescent="0.55000000000000004">
      <c r="A6581">
        <v>57</v>
      </c>
      <c r="B6581" s="1" t="s">
        <v>594</v>
      </c>
      <c r="C6581" s="1" t="s">
        <v>2</v>
      </c>
      <c r="D6581">
        <v>1</v>
      </c>
      <c r="E6581" s="1" t="s">
        <v>314</v>
      </c>
      <c r="F6581">
        <v>1</v>
      </c>
      <c r="G6581" s="1" t="s">
        <v>377</v>
      </c>
      <c r="H6581" s="1" t="s">
        <v>28</v>
      </c>
      <c r="I6581">
        <v>3</v>
      </c>
      <c r="J6581" s="1" t="str">
        <f>+VLOOKUP(bloques1a3[[#This Row],[respuesta]],respuestas.emociones[],2,0)</f>
        <v>neutra</v>
      </c>
      <c r="K6581" s="1">
        <f>+VLOOKUP(bloques1a3[[#This Row],[niño]],BD.niños[[Código]:[edad]],5,0)</f>
        <v>10</v>
      </c>
      <c r="L6581" s="1">
        <f>+IF(bloques1a3[[#This Row],[correcta]]=bloques1a3[[#This Row],[respuesta]],1,0)</f>
        <v>1</v>
      </c>
      <c r="M6581" s="1">
        <f>+IF(bloques1a3[[#This Row],[Sexo]]="F",1,0)</f>
        <v>0</v>
      </c>
    </row>
    <row r="6582" spans="1:13" x14ac:dyDescent="0.55000000000000004">
      <c r="A6582">
        <v>57</v>
      </c>
      <c r="B6582" s="1" t="s">
        <v>594</v>
      </c>
      <c r="C6582" s="1" t="s">
        <v>2</v>
      </c>
      <c r="D6582">
        <v>1</v>
      </c>
      <c r="E6582" s="1" t="s">
        <v>372</v>
      </c>
      <c r="F6582">
        <v>1</v>
      </c>
      <c r="G6582" s="1" t="s">
        <v>377</v>
      </c>
      <c r="H6582" s="1" t="s">
        <v>28</v>
      </c>
      <c r="I6582">
        <v>3</v>
      </c>
      <c r="J6582" s="1" t="str">
        <f>+VLOOKUP(bloques1a3[[#This Row],[respuesta]],respuestas.emociones[],2,0)</f>
        <v>neutra</v>
      </c>
      <c r="K6582" s="1">
        <f>+VLOOKUP(bloques1a3[[#This Row],[niño]],BD.niños[[Código]:[edad]],5,0)</f>
        <v>9</v>
      </c>
      <c r="L6582" s="1">
        <f>+IF(bloques1a3[[#This Row],[correcta]]=bloques1a3[[#This Row],[respuesta]],1,0)</f>
        <v>1</v>
      </c>
      <c r="M6582" s="1">
        <f>+IF(bloques1a3[[#This Row],[Sexo]]="F",1,0)</f>
        <v>0</v>
      </c>
    </row>
    <row r="6583" spans="1:13" x14ac:dyDescent="0.55000000000000004">
      <c r="A6583">
        <v>57</v>
      </c>
      <c r="B6583" s="1" t="s">
        <v>594</v>
      </c>
      <c r="C6583" s="1" t="s">
        <v>2</v>
      </c>
      <c r="D6583">
        <v>1</v>
      </c>
      <c r="E6583" s="1" t="s">
        <v>337</v>
      </c>
      <c r="F6583">
        <v>1</v>
      </c>
      <c r="G6583" s="1" t="s">
        <v>376</v>
      </c>
      <c r="H6583" s="1" t="s">
        <v>28</v>
      </c>
      <c r="I6583">
        <v>3</v>
      </c>
      <c r="J6583" s="1" t="str">
        <f>+VLOOKUP(bloques1a3[[#This Row],[respuesta]],respuestas.emociones[],2,0)</f>
        <v>neutra</v>
      </c>
      <c r="K6583" s="1">
        <f>+VLOOKUP(bloques1a3[[#This Row],[niño]],BD.niños[[Código]:[edad]],5,0)</f>
        <v>8</v>
      </c>
      <c r="L6583" s="1">
        <f>+IF(bloques1a3[[#This Row],[correcta]]=bloques1a3[[#This Row],[respuesta]],1,0)</f>
        <v>1</v>
      </c>
      <c r="M6583" s="1">
        <f>+IF(bloques1a3[[#This Row],[Sexo]]="F",1,0)</f>
        <v>0</v>
      </c>
    </row>
    <row r="6584" spans="1:13" x14ac:dyDescent="0.55000000000000004">
      <c r="A6584">
        <v>57</v>
      </c>
      <c r="B6584" s="1" t="s">
        <v>594</v>
      </c>
      <c r="C6584" s="1" t="s">
        <v>2</v>
      </c>
      <c r="D6584">
        <v>1</v>
      </c>
      <c r="E6584" s="1" t="s">
        <v>341</v>
      </c>
      <c r="F6584">
        <v>6</v>
      </c>
      <c r="G6584" s="1" t="s">
        <v>376</v>
      </c>
      <c r="H6584" s="1" t="s">
        <v>29</v>
      </c>
      <c r="I6584">
        <v>3</v>
      </c>
      <c r="J6584" s="1" t="str">
        <f>+VLOOKUP(bloques1a3[[#This Row],[respuesta]],respuestas.emociones[],2,0)</f>
        <v>sorpresa</v>
      </c>
      <c r="K6584" s="1">
        <f>+VLOOKUP(bloques1a3[[#This Row],[niño]],BD.niños[[Código]:[edad]],5,0)</f>
        <v>8</v>
      </c>
      <c r="L6584" s="1">
        <f>+IF(bloques1a3[[#This Row],[correcta]]=bloques1a3[[#This Row],[respuesta]],1,0)</f>
        <v>0</v>
      </c>
      <c r="M6584" s="1">
        <f>+IF(bloques1a3[[#This Row],[Sexo]]="F",1,0)</f>
        <v>1</v>
      </c>
    </row>
    <row r="6585" spans="1:13" x14ac:dyDescent="0.55000000000000004">
      <c r="A6585">
        <v>57</v>
      </c>
      <c r="B6585" s="1" t="s">
        <v>594</v>
      </c>
      <c r="C6585" s="1" t="s">
        <v>2</v>
      </c>
      <c r="D6585">
        <v>1</v>
      </c>
      <c r="E6585" s="1" t="s">
        <v>344</v>
      </c>
      <c r="F6585">
        <v>1</v>
      </c>
      <c r="G6585" s="1" t="s">
        <v>375</v>
      </c>
      <c r="H6585" s="1" t="s">
        <v>29</v>
      </c>
      <c r="I6585">
        <v>3</v>
      </c>
      <c r="J6585" s="1" t="str">
        <f>+VLOOKUP(bloques1a3[[#This Row],[respuesta]],respuestas.emociones[],2,0)</f>
        <v>neutra</v>
      </c>
      <c r="K6585" s="1">
        <f>+VLOOKUP(bloques1a3[[#This Row],[niño]],BD.niños[[Código]:[edad]],5,0)</f>
        <v>6</v>
      </c>
      <c r="L6585" s="1">
        <f>+IF(bloques1a3[[#This Row],[correcta]]=bloques1a3[[#This Row],[respuesta]],1,0)</f>
        <v>1</v>
      </c>
      <c r="M6585" s="1">
        <f>+IF(bloques1a3[[#This Row],[Sexo]]="F",1,0)</f>
        <v>1</v>
      </c>
    </row>
    <row r="6586" spans="1:13" x14ac:dyDescent="0.55000000000000004">
      <c r="A6586">
        <v>57</v>
      </c>
      <c r="B6586" s="1" t="s">
        <v>594</v>
      </c>
      <c r="C6586" s="1" t="s">
        <v>2</v>
      </c>
      <c r="D6586">
        <v>1</v>
      </c>
      <c r="E6586" s="1" t="s">
        <v>348</v>
      </c>
      <c r="F6586">
        <v>1</v>
      </c>
      <c r="G6586" s="1" t="s">
        <v>375</v>
      </c>
      <c r="H6586" s="1" t="s">
        <v>28</v>
      </c>
      <c r="I6586">
        <v>3</v>
      </c>
      <c r="J6586" s="1" t="str">
        <f>+VLOOKUP(bloques1a3[[#This Row],[respuesta]],respuestas.emociones[],2,0)</f>
        <v>neutra</v>
      </c>
      <c r="K6586" s="1">
        <f>+VLOOKUP(bloques1a3[[#This Row],[niño]],BD.niños[[Código]:[edad]],5,0)</f>
        <v>6</v>
      </c>
      <c r="L6586" s="1">
        <f>+IF(bloques1a3[[#This Row],[correcta]]=bloques1a3[[#This Row],[respuesta]],1,0)</f>
        <v>1</v>
      </c>
      <c r="M6586" s="1">
        <f>+IF(bloques1a3[[#This Row],[Sexo]]="F",1,0)</f>
        <v>0</v>
      </c>
    </row>
    <row r="6587" spans="1:13" x14ac:dyDescent="0.55000000000000004">
      <c r="A6587">
        <v>58</v>
      </c>
      <c r="B6587" s="1" t="s">
        <v>595</v>
      </c>
      <c r="C6587" s="1" t="s">
        <v>3</v>
      </c>
      <c r="D6587">
        <v>4</v>
      </c>
      <c r="E6587" s="1" t="s">
        <v>89</v>
      </c>
      <c r="F6587">
        <v>4</v>
      </c>
      <c r="G6587" s="1" t="s">
        <v>377</v>
      </c>
      <c r="H6587" s="1" t="s">
        <v>29</v>
      </c>
      <c r="I6587">
        <v>3</v>
      </c>
      <c r="J6587" s="1" t="str">
        <f>+VLOOKUP(bloques1a3[[#This Row],[respuesta]],respuestas.emociones[],2,0)</f>
        <v>enojo</v>
      </c>
      <c r="K6587" s="1">
        <f>+VLOOKUP(bloques1a3[[#This Row],[niño]],BD.niños[[Código]:[edad]],5,0)</f>
        <v>10</v>
      </c>
      <c r="L6587" s="1">
        <f>+IF(bloques1a3[[#This Row],[correcta]]=bloques1a3[[#This Row],[respuesta]],1,0)</f>
        <v>1</v>
      </c>
      <c r="M6587" s="1">
        <f>+IF(bloques1a3[[#This Row],[Sexo]]="F",1,0)</f>
        <v>1</v>
      </c>
    </row>
    <row r="6588" spans="1:13" x14ac:dyDescent="0.55000000000000004">
      <c r="A6588">
        <v>58</v>
      </c>
      <c r="B6588" s="1" t="s">
        <v>595</v>
      </c>
      <c r="C6588" s="1" t="s">
        <v>3</v>
      </c>
      <c r="D6588">
        <v>4</v>
      </c>
      <c r="E6588" s="1" t="s">
        <v>93</v>
      </c>
      <c r="F6588">
        <v>7</v>
      </c>
      <c r="G6588" s="1" t="s">
        <v>377</v>
      </c>
      <c r="H6588" s="1" t="s">
        <v>29</v>
      </c>
      <c r="I6588">
        <v>3</v>
      </c>
      <c r="J6588" s="1" t="str">
        <f>+VLOOKUP(bloques1a3[[#This Row],[respuesta]],respuestas.emociones[],2,0)</f>
        <v>asco</v>
      </c>
      <c r="K6588" s="1">
        <f>+VLOOKUP(bloques1a3[[#This Row],[niño]],BD.niños[[Código]:[edad]],5,0)</f>
        <v>10</v>
      </c>
      <c r="L6588" s="1">
        <f>+IF(bloques1a3[[#This Row],[correcta]]=bloques1a3[[#This Row],[respuesta]],1,0)</f>
        <v>0</v>
      </c>
      <c r="M6588" s="1">
        <f>+IF(bloques1a3[[#This Row],[Sexo]]="F",1,0)</f>
        <v>1</v>
      </c>
    </row>
    <row r="6589" spans="1:13" x14ac:dyDescent="0.55000000000000004">
      <c r="A6589">
        <v>58</v>
      </c>
      <c r="B6589" s="1" t="s">
        <v>595</v>
      </c>
      <c r="C6589" s="1" t="s">
        <v>3</v>
      </c>
      <c r="D6589">
        <v>4</v>
      </c>
      <c r="E6589" s="1" t="s">
        <v>97</v>
      </c>
      <c r="F6589">
        <v>4</v>
      </c>
      <c r="G6589" s="1" t="s">
        <v>377</v>
      </c>
      <c r="H6589" s="1" t="s">
        <v>29</v>
      </c>
      <c r="I6589">
        <v>3</v>
      </c>
      <c r="J6589" s="1" t="str">
        <f>+VLOOKUP(bloques1a3[[#This Row],[respuesta]],respuestas.emociones[],2,0)</f>
        <v>enojo</v>
      </c>
      <c r="K6589" s="1">
        <f>+VLOOKUP(bloques1a3[[#This Row],[niño]],BD.niños[[Código]:[edad]],5,0)</f>
        <v>10</v>
      </c>
      <c r="L6589" s="1">
        <f>+IF(bloques1a3[[#This Row],[correcta]]=bloques1a3[[#This Row],[respuesta]],1,0)</f>
        <v>1</v>
      </c>
      <c r="M6589" s="1">
        <f>+IF(bloques1a3[[#This Row],[Sexo]]="F",1,0)</f>
        <v>1</v>
      </c>
    </row>
    <row r="6590" spans="1:13" x14ac:dyDescent="0.55000000000000004">
      <c r="A6590">
        <v>58</v>
      </c>
      <c r="B6590" s="1" t="s">
        <v>595</v>
      </c>
      <c r="C6590" s="1" t="s">
        <v>3</v>
      </c>
      <c r="D6590">
        <v>4</v>
      </c>
      <c r="E6590" s="1" t="s">
        <v>101</v>
      </c>
      <c r="F6590">
        <v>4</v>
      </c>
      <c r="G6590" s="1" t="s">
        <v>377</v>
      </c>
      <c r="H6590" s="1" t="s">
        <v>29</v>
      </c>
      <c r="I6590">
        <v>3</v>
      </c>
      <c r="J6590" s="1" t="str">
        <f>+VLOOKUP(bloques1a3[[#This Row],[respuesta]],respuestas.emociones[],2,0)</f>
        <v>enojo</v>
      </c>
      <c r="K6590" s="1">
        <f>+VLOOKUP(bloques1a3[[#This Row],[niño]],BD.niños[[Código]:[edad]],5,0)</f>
        <v>10</v>
      </c>
      <c r="L6590" s="1">
        <f>+IF(bloques1a3[[#This Row],[correcta]]=bloques1a3[[#This Row],[respuesta]],1,0)</f>
        <v>1</v>
      </c>
      <c r="M6590" s="1">
        <f>+IF(bloques1a3[[#This Row],[Sexo]]="F",1,0)</f>
        <v>1</v>
      </c>
    </row>
    <row r="6591" spans="1:13" x14ac:dyDescent="0.55000000000000004">
      <c r="A6591">
        <v>58</v>
      </c>
      <c r="B6591" s="1" t="s">
        <v>595</v>
      </c>
      <c r="C6591" s="1" t="s">
        <v>3</v>
      </c>
      <c r="D6591">
        <v>4</v>
      </c>
      <c r="E6591" s="1" t="s">
        <v>150</v>
      </c>
      <c r="F6591">
        <v>4</v>
      </c>
      <c r="G6591" s="1" t="s">
        <v>375</v>
      </c>
      <c r="H6591" s="1" t="s">
        <v>29</v>
      </c>
      <c r="I6591">
        <v>3</v>
      </c>
      <c r="J6591" s="1" t="str">
        <f>+VLOOKUP(bloques1a3[[#This Row],[respuesta]],respuestas.emociones[],2,0)</f>
        <v>enojo</v>
      </c>
      <c r="K6591" s="1">
        <f>+VLOOKUP(bloques1a3[[#This Row],[niño]],BD.niños[[Código]:[edad]],5,0)</f>
        <v>6</v>
      </c>
      <c r="L6591" s="1">
        <f>+IF(bloques1a3[[#This Row],[correcta]]=bloques1a3[[#This Row],[respuesta]],1,0)</f>
        <v>1</v>
      </c>
      <c r="M6591" s="1">
        <f>+IF(bloques1a3[[#This Row],[Sexo]]="F",1,0)</f>
        <v>1</v>
      </c>
    </row>
    <row r="6592" spans="1:13" x14ac:dyDescent="0.55000000000000004">
      <c r="A6592">
        <v>58</v>
      </c>
      <c r="B6592" s="1" t="s">
        <v>595</v>
      </c>
      <c r="C6592" s="1" t="s">
        <v>3</v>
      </c>
      <c r="D6592">
        <v>4</v>
      </c>
      <c r="E6592" s="1" t="s">
        <v>153</v>
      </c>
      <c r="F6592">
        <v>4</v>
      </c>
      <c r="G6592" s="1" t="s">
        <v>376</v>
      </c>
      <c r="H6592" s="1" t="s">
        <v>28</v>
      </c>
      <c r="I6592">
        <v>3</v>
      </c>
      <c r="J6592" s="1" t="str">
        <f>+VLOOKUP(bloques1a3[[#This Row],[respuesta]],respuestas.emociones[],2,0)</f>
        <v>enojo</v>
      </c>
      <c r="K6592" s="1">
        <f>+VLOOKUP(bloques1a3[[#This Row],[niño]],BD.niños[[Código]:[edad]],5,0)</f>
        <v>7</v>
      </c>
      <c r="L6592" s="1">
        <f>+IF(bloques1a3[[#This Row],[correcta]]=bloques1a3[[#This Row],[respuesta]],1,0)</f>
        <v>1</v>
      </c>
      <c r="M6592" s="1">
        <f>+IF(bloques1a3[[#This Row],[Sexo]]="F",1,0)</f>
        <v>0</v>
      </c>
    </row>
    <row r="6593" spans="1:13" x14ac:dyDescent="0.55000000000000004">
      <c r="A6593">
        <v>58</v>
      </c>
      <c r="B6593" s="1" t="s">
        <v>595</v>
      </c>
      <c r="C6593" s="1" t="s">
        <v>3</v>
      </c>
      <c r="D6593">
        <v>4</v>
      </c>
      <c r="E6593" s="1" t="s">
        <v>157</v>
      </c>
      <c r="F6593">
        <v>4</v>
      </c>
      <c r="G6593" s="1" t="s">
        <v>376</v>
      </c>
      <c r="H6593" s="1" t="s">
        <v>28</v>
      </c>
      <c r="I6593">
        <v>3</v>
      </c>
      <c r="J6593" s="1" t="str">
        <f>+VLOOKUP(bloques1a3[[#This Row],[respuesta]],respuestas.emociones[],2,0)</f>
        <v>enojo</v>
      </c>
      <c r="K6593" s="1">
        <f>+VLOOKUP(bloques1a3[[#This Row],[niño]],BD.niños[[Código]:[edad]],5,0)</f>
        <v>7</v>
      </c>
      <c r="L6593" s="1">
        <f>+IF(bloques1a3[[#This Row],[correcta]]=bloques1a3[[#This Row],[respuesta]],1,0)</f>
        <v>1</v>
      </c>
      <c r="M6593" s="1">
        <f>+IF(bloques1a3[[#This Row],[Sexo]]="F",1,0)</f>
        <v>0</v>
      </c>
    </row>
    <row r="6594" spans="1:13" x14ac:dyDescent="0.55000000000000004">
      <c r="A6594">
        <v>58</v>
      </c>
      <c r="B6594" s="1" t="s">
        <v>595</v>
      </c>
      <c r="C6594" s="1" t="s">
        <v>3</v>
      </c>
      <c r="D6594">
        <v>4</v>
      </c>
      <c r="E6594" s="1" t="s">
        <v>164</v>
      </c>
      <c r="F6594">
        <v>4</v>
      </c>
      <c r="G6594" s="1" t="s">
        <v>375</v>
      </c>
      <c r="H6594" s="1" t="s">
        <v>28</v>
      </c>
      <c r="I6594">
        <v>3</v>
      </c>
      <c r="J6594" s="1" t="str">
        <f>+VLOOKUP(bloques1a3[[#This Row],[respuesta]],respuestas.emociones[],2,0)</f>
        <v>enojo</v>
      </c>
      <c r="K6594" s="1">
        <f>+VLOOKUP(bloques1a3[[#This Row],[niño]],BD.niños[[Código]:[edad]],5,0)</f>
        <v>6</v>
      </c>
      <c r="L6594" s="1">
        <f>+IF(bloques1a3[[#This Row],[correcta]]=bloques1a3[[#This Row],[respuesta]],1,0)</f>
        <v>1</v>
      </c>
      <c r="M6594" s="1">
        <f>+IF(bloques1a3[[#This Row],[Sexo]]="F",1,0)</f>
        <v>0</v>
      </c>
    </row>
    <row r="6595" spans="1:13" x14ac:dyDescent="0.55000000000000004">
      <c r="A6595">
        <v>58</v>
      </c>
      <c r="B6595" s="1" t="s">
        <v>595</v>
      </c>
      <c r="C6595" s="1" t="s">
        <v>3</v>
      </c>
      <c r="D6595">
        <v>4</v>
      </c>
      <c r="E6595" s="1" t="s">
        <v>165</v>
      </c>
      <c r="F6595">
        <v>4</v>
      </c>
      <c r="G6595" s="1" t="s">
        <v>375</v>
      </c>
      <c r="H6595" s="1" t="s">
        <v>28</v>
      </c>
      <c r="I6595">
        <v>3</v>
      </c>
      <c r="J6595" s="1" t="str">
        <f>+VLOOKUP(bloques1a3[[#This Row],[respuesta]],respuestas.emociones[],2,0)</f>
        <v>enojo</v>
      </c>
      <c r="K6595" s="1">
        <f>+VLOOKUP(bloques1a3[[#This Row],[niño]],BD.niños[[Código]:[edad]],5,0)</f>
        <v>5</v>
      </c>
      <c r="L6595" s="1">
        <f>+IF(bloques1a3[[#This Row],[correcta]]=bloques1a3[[#This Row],[respuesta]],1,0)</f>
        <v>1</v>
      </c>
      <c r="M6595" s="1">
        <f>+IF(bloques1a3[[#This Row],[Sexo]]="F",1,0)</f>
        <v>0</v>
      </c>
    </row>
    <row r="6596" spans="1:13" x14ac:dyDescent="0.55000000000000004">
      <c r="A6596">
        <v>58</v>
      </c>
      <c r="B6596" s="1" t="s">
        <v>595</v>
      </c>
      <c r="C6596" s="1" t="s">
        <v>3</v>
      </c>
      <c r="D6596">
        <v>4</v>
      </c>
      <c r="E6596" s="1" t="s">
        <v>168</v>
      </c>
      <c r="F6596">
        <v>3</v>
      </c>
      <c r="G6596" s="1" t="s">
        <v>376</v>
      </c>
      <c r="H6596" s="1" t="s">
        <v>29</v>
      </c>
      <c r="I6596">
        <v>3</v>
      </c>
      <c r="J6596" s="1" t="str">
        <f>+VLOOKUP(bloques1a3[[#This Row],[respuesta]],respuestas.emociones[],2,0)</f>
        <v>tristeza</v>
      </c>
      <c r="K6596" s="1">
        <f>+VLOOKUP(bloques1a3[[#This Row],[niño]],BD.niños[[Código]:[edad]],5,0)</f>
        <v>7</v>
      </c>
      <c r="L6596" s="1">
        <f>+IF(bloques1a3[[#This Row],[correcta]]=bloques1a3[[#This Row],[respuesta]],1,0)</f>
        <v>0</v>
      </c>
      <c r="M6596" s="1">
        <f>+IF(bloques1a3[[#This Row],[Sexo]]="F",1,0)</f>
        <v>1</v>
      </c>
    </row>
    <row r="6597" spans="1:13" x14ac:dyDescent="0.55000000000000004">
      <c r="A6597">
        <v>58</v>
      </c>
      <c r="B6597" s="1" t="s">
        <v>595</v>
      </c>
      <c r="C6597" s="1" t="s">
        <v>3</v>
      </c>
      <c r="D6597">
        <v>4</v>
      </c>
      <c r="E6597" s="1" t="s">
        <v>172</v>
      </c>
      <c r="F6597">
        <v>4</v>
      </c>
      <c r="G6597" s="1" t="s">
        <v>376</v>
      </c>
      <c r="H6597" s="1" t="s">
        <v>29</v>
      </c>
      <c r="I6597">
        <v>3</v>
      </c>
      <c r="J6597" s="1" t="str">
        <f>+VLOOKUP(bloques1a3[[#This Row],[respuesta]],respuestas.emociones[],2,0)</f>
        <v>enojo</v>
      </c>
      <c r="K6597" s="1">
        <f>+VLOOKUP(bloques1a3[[#This Row],[niño]],BD.niños[[Código]:[edad]],5,0)</f>
        <v>8</v>
      </c>
      <c r="L6597" s="1">
        <f>+IF(bloques1a3[[#This Row],[correcta]]=bloques1a3[[#This Row],[respuesta]],1,0)</f>
        <v>1</v>
      </c>
      <c r="M6597" s="1">
        <f>+IF(bloques1a3[[#This Row],[Sexo]]="F",1,0)</f>
        <v>1</v>
      </c>
    </row>
    <row r="6598" spans="1:13" x14ac:dyDescent="0.55000000000000004">
      <c r="A6598">
        <v>58</v>
      </c>
      <c r="B6598" s="1" t="s">
        <v>595</v>
      </c>
      <c r="C6598" s="1" t="s">
        <v>3</v>
      </c>
      <c r="D6598">
        <v>4</v>
      </c>
      <c r="E6598" s="1" t="s">
        <v>176</v>
      </c>
      <c r="F6598">
        <v>4</v>
      </c>
      <c r="G6598" s="1" t="s">
        <v>375</v>
      </c>
      <c r="H6598" s="1" t="s">
        <v>29</v>
      </c>
      <c r="I6598">
        <v>3</v>
      </c>
      <c r="J6598" s="1" t="str">
        <f>+VLOOKUP(bloques1a3[[#This Row],[respuesta]],respuestas.emociones[],2,0)</f>
        <v>enojo</v>
      </c>
      <c r="K6598" s="1">
        <f>+VLOOKUP(bloques1a3[[#This Row],[niño]],BD.niños[[Código]:[edad]],5,0)</f>
        <v>5</v>
      </c>
      <c r="L6598" s="1">
        <f>+IF(bloques1a3[[#This Row],[correcta]]=bloques1a3[[#This Row],[respuesta]],1,0)</f>
        <v>1</v>
      </c>
      <c r="M6598" s="1">
        <f>+IF(bloques1a3[[#This Row],[Sexo]]="F",1,0)</f>
        <v>1</v>
      </c>
    </row>
    <row r="6599" spans="1:13" x14ac:dyDescent="0.55000000000000004">
      <c r="A6599">
        <v>58</v>
      </c>
      <c r="B6599" s="1" t="s">
        <v>595</v>
      </c>
      <c r="C6599" s="1" t="s">
        <v>3</v>
      </c>
      <c r="D6599">
        <v>4</v>
      </c>
      <c r="E6599" s="1" t="s">
        <v>180</v>
      </c>
      <c r="F6599">
        <v>4</v>
      </c>
      <c r="G6599" s="1" t="s">
        <v>376</v>
      </c>
      <c r="H6599" s="1" t="s">
        <v>29</v>
      </c>
      <c r="I6599">
        <v>3</v>
      </c>
      <c r="J6599" s="1" t="str">
        <f>+VLOOKUP(bloques1a3[[#This Row],[respuesta]],respuestas.emociones[],2,0)</f>
        <v>enojo</v>
      </c>
      <c r="K6599" s="1">
        <f>+VLOOKUP(bloques1a3[[#This Row],[niño]],BD.niños[[Código]:[edad]],5,0)</f>
        <v>8</v>
      </c>
      <c r="L6599" s="1">
        <f>+IF(bloques1a3[[#This Row],[correcta]]=bloques1a3[[#This Row],[respuesta]],1,0)</f>
        <v>1</v>
      </c>
      <c r="M6599" s="1">
        <f>+IF(bloques1a3[[#This Row],[Sexo]]="F",1,0)</f>
        <v>1</v>
      </c>
    </row>
    <row r="6600" spans="1:13" x14ac:dyDescent="0.55000000000000004">
      <c r="A6600">
        <v>58</v>
      </c>
      <c r="B6600" s="1" t="s">
        <v>595</v>
      </c>
      <c r="C6600" s="1" t="s">
        <v>3</v>
      </c>
      <c r="D6600">
        <v>4</v>
      </c>
      <c r="E6600" s="1" t="s">
        <v>234</v>
      </c>
      <c r="F6600">
        <v>4</v>
      </c>
      <c r="G6600" s="1" t="s">
        <v>377</v>
      </c>
      <c r="H6600" s="1" t="s">
        <v>28</v>
      </c>
      <c r="I6600">
        <v>3</v>
      </c>
      <c r="J6600" s="1" t="str">
        <f>+VLOOKUP(bloques1a3[[#This Row],[respuesta]],respuestas.emociones[],2,0)</f>
        <v>enojo</v>
      </c>
      <c r="K6600" s="1">
        <f>+VLOOKUP(bloques1a3[[#This Row],[niño]],BD.niños[[Código]:[edad]],5,0)</f>
        <v>10</v>
      </c>
      <c r="L6600" s="1">
        <f>+IF(bloques1a3[[#This Row],[correcta]]=bloques1a3[[#This Row],[respuesta]],1,0)</f>
        <v>1</v>
      </c>
      <c r="M6600" s="1">
        <f>+IF(bloques1a3[[#This Row],[Sexo]]="F",1,0)</f>
        <v>0</v>
      </c>
    </row>
    <row r="6601" spans="1:13" x14ac:dyDescent="0.55000000000000004">
      <c r="A6601">
        <v>58</v>
      </c>
      <c r="B6601" s="1" t="s">
        <v>595</v>
      </c>
      <c r="C6601" s="1" t="s">
        <v>3</v>
      </c>
      <c r="D6601">
        <v>4</v>
      </c>
      <c r="E6601" s="1" t="s">
        <v>238</v>
      </c>
      <c r="F6601">
        <v>4</v>
      </c>
      <c r="G6601" s="1" t="s">
        <v>377</v>
      </c>
      <c r="H6601" s="1" t="s">
        <v>28</v>
      </c>
      <c r="I6601">
        <v>3</v>
      </c>
      <c r="J6601" s="1" t="str">
        <f>+VLOOKUP(bloques1a3[[#This Row],[respuesta]],respuestas.emociones[],2,0)</f>
        <v>enojo</v>
      </c>
      <c r="K6601" s="1">
        <f>+VLOOKUP(bloques1a3[[#This Row],[niño]],BD.niños[[Código]:[edad]],5,0)</f>
        <v>10</v>
      </c>
      <c r="L6601" s="1">
        <f>+IF(bloques1a3[[#This Row],[correcta]]=bloques1a3[[#This Row],[respuesta]],1,0)</f>
        <v>1</v>
      </c>
      <c r="M6601" s="1">
        <f>+IF(bloques1a3[[#This Row],[Sexo]]="F",1,0)</f>
        <v>0</v>
      </c>
    </row>
    <row r="6602" spans="1:13" x14ac:dyDescent="0.55000000000000004">
      <c r="A6602">
        <v>58</v>
      </c>
      <c r="B6602" s="1" t="s">
        <v>595</v>
      </c>
      <c r="C6602" s="1" t="s">
        <v>3</v>
      </c>
      <c r="D6602">
        <v>4</v>
      </c>
      <c r="E6602" s="1" t="s">
        <v>241</v>
      </c>
      <c r="F6602">
        <v>4</v>
      </c>
      <c r="G6602" s="1" t="s">
        <v>377</v>
      </c>
      <c r="H6602" s="1" t="s">
        <v>29</v>
      </c>
      <c r="I6602">
        <v>3</v>
      </c>
      <c r="J6602" s="1" t="str">
        <f>+VLOOKUP(bloques1a3[[#This Row],[respuesta]],respuestas.emociones[],2,0)</f>
        <v>enojo</v>
      </c>
      <c r="K6602" s="1">
        <f>+VLOOKUP(bloques1a3[[#This Row],[niño]],BD.niños[[Código]:[edad]],5,0)</f>
        <v>10</v>
      </c>
      <c r="L6602" s="1">
        <f>+IF(bloques1a3[[#This Row],[correcta]]=bloques1a3[[#This Row],[respuesta]],1,0)</f>
        <v>1</v>
      </c>
      <c r="M6602" s="1">
        <f>+IF(bloques1a3[[#This Row],[Sexo]]="F",1,0)</f>
        <v>1</v>
      </c>
    </row>
    <row r="6603" spans="1:13" x14ac:dyDescent="0.55000000000000004">
      <c r="A6603">
        <v>58</v>
      </c>
      <c r="B6603" s="1" t="s">
        <v>595</v>
      </c>
      <c r="C6603" s="1" t="s">
        <v>3</v>
      </c>
      <c r="D6603">
        <v>4</v>
      </c>
      <c r="E6603" s="1" t="s">
        <v>245</v>
      </c>
      <c r="F6603">
        <v>4</v>
      </c>
      <c r="G6603" s="1" t="s">
        <v>376</v>
      </c>
      <c r="H6603" s="1" t="s">
        <v>28</v>
      </c>
      <c r="I6603">
        <v>3</v>
      </c>
      <c r="J6603" s="1" t="str">
        <f>+VLOOKUP(bloques1a3[[#This Row],[respuesta]],respuestas.emociones[],2,0)</f>
        <v>enojo</v>
      </c>
      <c r="K6603" s="1">
        <f>+VLOOKUP(bloques1a3[[#This Row],[niño]],BD.niños[[Código]:[edad]],5,0)</f>
        <v>8</v>
      </c>
      <c r="L6603" s="1">
        <f>+IF(bloques1a3[[#This Row],[correcta]]=bloques1a3[[#This Row],[respuesta]],1,0)</f>
        <v>1</v>
      </c>
      <c r="M6603" s="1">
        <f>+IF(bloques1a3[[#This Row],[Sexo]]="F",1,0)</f>
        <v>0</v>
      </c>
    </row>
    <row r="6604" spans="1:13" x14ac:dyDescent="0.55000000000000004">
      <c r="A6604">
        <v>58</v>
      </c>
      <c r="B6604" s="1" t="s">
        <v>595</v>
      </c>
      <c r="C6604" s="1" t="s">
        <v>3</v>
      </c>
      <c r="D6604">
        <v>4</v>
      </c>
      <c r="E6604" s="1" t="s">
        <v>249</v>
      </c>
      <c r="F6604">
        <v>4</v>
      </c>
      <c r="G6604" s="1" t="s">
        <v>375</v>
      </c>
      <c r="H6604" s="1" t="s">
        <v>28</v>
      </c>
      <c r="I6604">
        <v>3</v>
      </c>
      <c r="J6604" s="1" t="str">
        <f>+VLOOKUP(bloques1a3[[#This Row],[respuesta]],respuestas.emociones[],2,0)</f>
        <v>enojo</v>
      </c>
      <c r="K6604" s="1">
        <f>+VLOOKUP(bloques1a3[[#This Row],[niño]],BD.niños[[Código]:[edad]],5,0)</f>
        <v>6</v>
      </c>
      <c r="L6604" s="1">
        <f>+IF(bloques1a3[[#This Row],[correcta]]=bloques1a3[[#This Row],[respuesta]],1,0)</f>
        <v>1</v>
      </c>
      <c r="M6604" s="1">
        <f>+IF(bloques1a3[[#This Row],[Sexo]]="F",1,0)</f>
        <v>0</v>
      </c>
    </row>
    <row r="6605" spans="1:13" x14ac:dyDescent="0.55000000000000004">
      <c r="A6605">
        <v>58</v>
      </c>
      <c r="B6605" s="1" t="s">
        <v>595</v>
      </c>
      <c r="C6605" s="1" t="s">
        <v>3</v>
      </c>
      <c r="D6605">
        <v>4</v>
      </c>
      <c r="E6605" s="1" t="s">
        <v>253</v>
      </c>
      <c r="F6605">
        <v>4</v>
      </c>
      <c r="G6605" s="1" t="s">
        <v>376</v>
      </c>
      <c r="H6605" s="1" t="s">
        <v>28</v>
      </c>
      <c r="I6605">
        <v>3</v>
      </c>
      <c r="J6605" s="1" t="str">
        <f>+VLOOKUP(bloques1a3[[#This Row],[respuesta]],respuestas.emociones[],2,0)</f>
        <v>enojo</v>
      </c>
      <c r="K6605" s="1">
        <f>+VLOOKUP(bloques1a3[[#This Row],[niño]],BD.niños[[Código]:[edad]],5,0)</f>
        <v>7</v>
      </c>
      <c r="L6605" s="1">
        <f>+IF(bloques1a3[[#This Row],[correcta]]=bloques1a3[[#This Row],[respuesta]],1,0)</f>
        <v>1</v>
      </c>
      <c r="M6605" s="1">
        <f>+IF(bloques1a3[[#This Row],[Sexo]]="F",1,0)</f>
        <v>0</v>
      </c>
    </row>
    <row r="6606" spans="1:13" x14ac:dyDescent="0.55000000000000004">
      <c r="A6606">
        <v>58</v>
      </c>
      <c r="B6606" s="1" t="s">
        <v>595</v>
      </c>
      <c r="C6606" s="1" t="s">
        <v>3</v>
      </c>
      <c r="D6606">
        <v>4</v>
      </c>
      <c r="E6606" s="1" t="s">
        <v>257</v>
      </c>
      <c r="F6606">
        <v>4</v>
      </c>
      <c r="G6606" s="1" t="s">
        <v>376</v>
      </c>
      <c r="H6606" s="1" t="s">
        <v>28</v>
      </c>
      <c r="I6606">
        <v>3</v>
      </c>
      <c r="J6606" s="1" t="str">
        <f>+VLOOKUP(bloques1a3[[#This Row],[respuesta]],respuestas.emociones[],2,0)</f>
        <v>enojo</v>
      </c>
      <c r="K6606" s="1">
        <f>+VLOOKUP(bloques1a3[[#This Row],[niño]],BD.niños[[Código]:[edad]],5,0)</f>
        <v>8</v>
      </c>
      <c r="L6606" s="1">
        <f>+IF(bloques1a3[[#This Row],[correcta]]=bloques1a3[[#This Row],[respuesta]],1,0)</f>
        <v>1</v>
      </c>
      <c r="M6606" s="1">
        <f>+IF(bloques1a3[[#This Row],[Sexo]]="F",1,0)</f>
        <v>0</v>
      </c>
    </row>
    <row r="6607" spans="1:13" x14ac:dyDescent="0.55000000000000004">
      <c r="A6607">
        <v>58</v>
      </c>
      <c r="B6607" s="1" t="s">
        <v>595</v>
      </c>
      <c r="C6607" s="1" t="s">
        <v>3</v>
      </c>
      <c r="D6607">
        <v>4</v>
      </c>
      <c r="E6607" s="1" t="s">
        <v>299</v>
      </c>
      <c r="F6607">
        <v>4</v>
      </c>
      <c r="G6607" s="1" t="s">
        <v>376</v>
      </c>
      <c r="H6607" s="1" t="s">
        <v>28</v>
      </c>
      <c r="I6607">
        <v>3</v>
      </c>
      <c r="J6607" s="1" t="str">
        <f>+VLOOKUP(bloques1a3[[#This Row],[respuesta]],respuestas.emociones[],2,0)</f>
        <v>enojo</v>
      </c>
      <c r="K6607" s="1">
        <f>+VLOOKUP(bloques1a3[[#This Row],[niño]],BD.niños[[Código]:[edad]],5,0)</f>
        <v>8</v>
      </c>
      <c r="L6607" s="1">
        <f>+IF(bloques1a3[[#This Row],[correcta]]=bloques1a3[[#This Row],[respuesta]],1,0)</f>
        <v>1</v>
      </c>
      <c r="M6607" s="1">
        <f>+IF(bloques1a3[[#This Row],[Sexo]]="F",1,0)</f>
        <v>0</v>
      </c>
    </row>
    <row r="6608" spans="1:13" x14ac:dyDescent="0.55000000000000004">
      <c r="A6608">
        <v>58</v>
      </c>
      <c r="B6608" s="1" t="s">
        <v>595</v>
      </c>
      <c r="C6608" s="1" t="s">
        <v>3</v>
      </c>
      <c r="D6608">
        <v>4</v>
      </c>
      <c r="E6608" s="1" t="s">
        <v>301</v>
      </c>
      <c r="F6608">
        <v>4</v>
      </c>
      <c r="G6608" s="1" t="s">
        <v>375</v>
      </c>
      <c r="H6608" s="1" t="s">
        <v>28</v>
      </c>
      <c r="I6608">
        <v>3</v>
      </c>
      <c r="J6608" s="1" t="str">
        <f>+VLOOKUP(bloques1a3[[#This Row],[respuesta]],respuestas.emociones[],2,0)</f>
        <v>enojo</v>
      </c>
      <c r="K6608" s="1">
        <f>+VLOOKUP(bloques1a3[[#This Row],[niño]],BD.niños[[Código]:[edad]],5,0)</f>
        <v>5</v>
      </c>
      <c r="L6608" s="1">
        <f>+IF(bloques1a3[[#This Row],[correcta]]=bloques1a3[[#This Row],[respuesta]],1,0)</f>
        <v>1</v>
      </c>
      <c r="M6608" s="1">
        <f>+IF(bloques1a3[[#This Row],[Sexo]]="F",1,0)</f>
        <v>0</v>
      </c>
    </row>
    <row r="6609" spans="1:13" x14ac:dyDescent="0.55000000000000004">
      <c r="A6609">
        <v>58</v>
      </c>
      <c r="B6609" s="1" t="s">
        <v>595</v>
      </c>
      <c r="C6609" s="1" t="s">
        <v>3</v>
      </c>
      <c r="D6609">
        <v>4</v>
      </c>
      <c r="E6609" s="1" t="s">
        <v>305</v>
      </c>
      <c r="F6609">
        <v>4</v>
      </c>
      <c r="G6609" s="1" t="s">
        <v>376</v>
      </c>
      <c r="H6609" s="1" t="s">
        <v>28</v>
      </c>
      <c r="I6609">
        <v>3</v>
      </c>
      <c r="J6609" s="1" t="str">
        <f>+VLOOKUP(bloques1a3[[#This Row],[respuesta]],respuestas.emociones[],2,0)</f>
        <v>enojo</v>
      </c>
      <c r="K6609" s="1">
        <f>+VLOOKUP(bloques1a3[[#This Row],[niño]],BD.niños[[Código]:[edad]],5,0)</f>
        <v>8</v>
      </c>
      <c r="L6609" s="1">
        <f>+IF(bloques1a3[[#This Row],[correcta]]=bloques1a3[[#This Row],[respuesta]],1,0)</f>
        <v>1</v>
      </c>
      <c r="M6609" s="1">
        <f>+IF(bloques1a3[[#This Row],[Sexo]]="F",1,0)</f>
        <v>0</v>
      </c>
    </row>
    <row r="6610" spans="1:13" x14ac:dyDescent="0.55000000000000004">
      <c r="A6610">
        <v>58</v>
      </c>
      <c r="B6610" s="1" t="s">
        <v>595</v>
      </c>
      <c r="C6610" s="1" t="s">
        <v>3</v>
      </c>
      <c r="D6610">
        <v>4</v>
      </c>
      <c r="E6610" s="1" t="s">
        <v>308</v>
      </c>
      <c r="F6610">
        <v>4</v>
      </c>
      <c r="G6610" s="1" t="s">
        <v>377</v>
      </c>
      <c r="H6610" s="1" t="s">
        <v>28</v>
      </c>
      <c r="I6610">
        <v>3</v>
      </c>
      <c r="J6610" s="1" t="str">
        <f>+VLOOKUP(bloques1a3[[#This Row],[respuesta]],respuestas.emociones[],2,0)</f>
        <v>enojo</v>
      </c>
      <c r="K6610" s="1">
        <f>+VLOOKUP(bloques1a3[[#This Row],[niño]],BD.niños[[Código]:[edad]],5,0)</f>
        <v>9</v>
      </c>
      <c r="L6610" s="1">
        <f>+IF(bloques1a3[[#This Row],[correcta]]=bloques1a3[[#This Row],[respuesta]],1,0)</f>
        <v>1</v>
      </c>
      <c r="M6610" s="1">
        <f>+IF(bloques1a3[[#This Row],[Sexo]]="F",1,0)</f>
        <v>0</v>
      </c>
    </row>
    <row r="6611" spans="1:13" x14ac:dyDescent="0.55000000000000004">
      <c r="A6611">
        <v>58</v>
      </c>
      <c r="B6611" s="1" t="s">
        <v>595</v>
      </c>
      <c r="C6611" s="1" t="s">
        <v>3</v>
      </c>
      <c r="D6611">
        <v>4</v>
      </c>
      <c r="E6611" s="1" t="s">
        <v>311</v>
      </c>
      <c r="F6611">
        <v>7</v>
      </c>
      <c r="G6611" s="1" t="s">
        <v>377</v>
      </c>
      <c r="H6611" s="1" t="s">
        <v>28</v>
      </c>
      <c r="I6611">
        <v>3</v>
      </c>
      <c r="J6611" s="1" t="str">
        <f>+VLOOKUP(bloques1a3[[#This Row],[respuesta]],respuestas.emociones[],2,0)</f>
        <v>asco</v>
      </c>
      <c r="K6611" s="1">
        <f>+VLOOKUP(bloques1a3[[#This Row],[niño]],BD.niños[[Código]:[edad]],5,0)</f>
        <v>10</v>
      </c>
      <c r="L6611" s="1">
        <f>+IF(bloques1a3[[#This Row],[correcta]]=bloques1a3[[#This Row],[respuesta]],1,0)</f>
        <v>0</v>
      </c>
      <c r="M6611" s="1">
        <f>+IF(bloques1a3[[#This Row],[Sexo]]="F",1,0)</f>
        <v>0</v>
      </c>
    </row>
    <row r="6612" spans="1:13" x14ac:dyDescent="0.55000000000000004">
      <c r="A6612">
        <v>58</v>
      </c>
      <c r="B6612" s="1" t="s">
        <v>595</v>
      </c>
      <c r="C6612" s="1" t="s">
        <v>3</v>
      </c>
      <c r="D6612">
        <v>4</v>
      </c>
      <c r="E6612" s="1" t="s">
        <v>314</v>
      </c>
      <c r="F6612">
        <v>4</v>
      </c>
      <c r="G6612" s="1" t="s">
        <v>377</v>
      </c>
      <c r="H6612" s="1" t="s">
        <v>28</v>
      </c>
      <c r="I6612">
        <v>3</v>
      </c>
      <c r="J6612" s="1" t="str">
        <f>+VLOOKUP(bloques1a3[[#This Row],[respuesta]],respuestas.emociones[],2,0)</f>
        <v>enojo</v>
      </c>
      <c r="K6612" s="1">
        <f>+VLOOKUP(bloques1a3[[#This Row],[niño]],BD.niños[[Código]:[edad]],5,0)</f>
        <v>10</v>
      </c>
      <c r="L6612" s="1">
        <f>+IF(bloques1a3[[#This Row],[correcta]]=bloques1a3[[#This Row],[respuesta]],1,0)</f>
        <v>1</v>
      </c>
      <c r="M6612" s="1">
        <f>+IF(bloques1a3[[#This Row],[Sexo]]="F",1,0)</f>
        <v>0</v>
      </c>
    </row>
    <row r="6613" spans="1:13" x14ac:dyDescent="0.55000000000000004">
      <c r="A6613">
        <v>58</v>
      </c>
      <c r="B6613" s="1" t="s">
        <v>595</v>
      </c>
      <c r="C6613" s="1" t="s">
        <v>3</v>
      </c>
      <c r="D6613">
        <v>4</v>
      </c>
      <c r="E6613" s="1" t="s">
        <v>372</v>
      </c>
      <c r="F6613">
        <v>7</v>
      </c>
      <c r="G6613" s="1" t="s">
        <v>377</v>
      </c>
      <c r="H6613" s="1" t="s">
        <v>28</v>
      </c>
      <c r="I6613">
        <v>3</v>
      </c>
      <c r="J6613" s="1" t="str">
        <f>+VLOOKUP(bloques1a3[[#This Row],[respuesta]],respuestas.emociones[],2,0)</f>
        <v>asco</v>
      </c>
      <c r="K6613" s="1">
        <f>+VLOOKUP(bloques1a3[[#This Row],[niño]],BD.niños[[Código]:[edad]],5,0)</f>
        <v>9</v>
      </c>
      <c r="L6613" s="1">
        <f>+IF(bloques1a3[[#This Row],[correcta]]=bloques1a3[[#This Row],[respuesta]],1,0)</f>
        <v>0</v>
      </c>
      <c r="M6613" s="1">
        <f>+IF(bloques1a3[[#This Row],[Sexo]]="F",1,0)</f>
        <v>0</v>
      </c>
    </row>
    <row r="6614" spans="1:13" x14ac:dyDescent="0.55000000000000004">
      <c r="A6614">
        <v>58</v>
      </c>
      <c r="B6614" s="1" t="s">
        <v>595</v>
      </c>
      <c r="C6614" s="1" t="s">
        <v>3</v>
      </c>
      <c r="D6614">
        <v>4</v>
      </c>
      <c r="E6614" s="1" t="s">
        <v>337</v>
      </c>
      <c r="F6614">
        <v>4</v>
      </c>
      <c r="G6614" s="1" t="s">
        <v>376</v>
      </c>
      <c r="H6614" s="1" t="s">
        <v>28</v>
      </c>
      <c r="I6614">
        <v>3</v>
      </c>
      <c r="J6614" s="1" t="str">
        <f>+VLOOKUP(bloques1a3[[#This Row],[respuesta]],respuestas.emociones[],2,0)</f>
        <v>enojo</v>
      </c>
      <c r="K6614" s="1">
        <f>+VLOOKUP(bloques1a3[[#This Row],[niño]],BD.niños[[Código]:[edad]],5,0)</f>
        <v>8</v>
      </c>
      <c r="L6614" s="1">
        <f>+IF(bloques1a3[[#This Row],[correcta]]=bloques1a3[[#This Row],[respuesta]],1,0)</f>
        <v>1</v>
      </c>
      <c r="M6614" s="1">
        <f>+IF(bloques1a3[[#This Row],[Sexo]]="F",1,0)</f>
        <v>0</v>
      </c>
    </row>
    <row r="6615" spans="1:13" x14ac:dyDescent="0.55000000000000004">
      <c r="A6615">
        <v>58</v>
      </c>
      <c r="B6615" s="1" t="s">
        <v>595</v>
      </c>
      <c r="C6615" s="1" t="s">
        <v>3</v>
      </c>
      <c r="D6615">
        <v>4</v>
      </c>
      <c r="E6615" s="1" t="s">
        <v>341</v>
      </c>
      <c r="F6615">
        <v>4</v>
      </c>
      <c r="G6615" s="1" t="s">
        <v>376</v>
      </c>
      <c r="H6615" s="1" t="s">
        <v>29</v>
      </c>
      <c r="I6615">
        <v>3</v>
      </c>
      <c r="J6615" s="1" t="str">
        <f>+VLOOKUP(bloques1a3[[#This Row],[respuesta]],respuestas.emociones[],2,0)</f>
        <v>enojo</v>
      </c>
      <c r="K6615" s="1">
        <f>+VLOOKUP(bloques1a3[[#This Row],[niño]],BD.niños[[Código]:[edad]],5,0)</f>
        <v>8</v>
      </c>
      <c r="L6615" s="1">
        <f>+IF(bloques1a3[[#This Row],[correcta]]=bloques1a3[[#This Row],[respuesta]],1,0)</f>
        <v>1</v>
      </c>
      <c r="M6615" s="1">
        <f>+IF(bloques1a3[[#This Row],[Sexo]]="F",1,0)</f>
        <v>1</v>
      </c>
    </row>
    <row r="6616" spans="1:13" x14ac:dyDescent="0.55000000000000004">
      <c r="A6616">
        <v>58</v>
      </c>
      <c r="B6616" s="1" t="s">
        <v>595</v>
      </c>
      <c r="C6616" s="1" t="s">
        <v>3</v>
      </c>
      <c r="D6616">
        <v>4</v>
      </c>
      <c r="E6616" s="1" t="s">
        <v>344</v>
      </c>
      <c r="F6616">
        <v>3</v>
      </c>
      <c r="G6616" s="1" t="s">
        <v>375</v>
      </c>
      <c r="H6616" s="1" t="s">
        <v>29</v>
      </c>
      <c r="I6616">
        <v>3</v>
      </c>
      <c r="J6616" s="1" t="str">
        <f>+VLOOKUP(bloques1a3[[#This Row],[respuesta]],respuestas.emociones[],2,0)</f>
        <v>tristeza</v>
      </c>
      <c r="K6616" s="1">
        <f>+VLOOKUP(bloques1a3[[#This Row],[niño]],BD.niños[[Código]:[edad]],5,0)</f>
        <v>6</v>
      </c>
      <c r="L6616" s="1">
        <f>+IF(bloques1a3[[#This Row],[correcta]]=bloques1a3[[#This Row],[respuesta]],1,0)</f>
        <v>0</v>
      </c>
      <c r="M6616" s="1">
        <f>+IF(bloques1a3[[#This Row],[Sexo]]="F",1,0)</f>
        <v>1</v>
      </c>
    </row>
    <row r="6617" spans="1:13" x14ac:dyDescent="0.55000000000000004">
      <c r="A6617">
        <v>58</v>
      </c>
      <c r="B6617" s="1" t="s">
        <v>595</v>
      </c>
      <c r="C6617" s="1" t="s">
        <v>3</v>
      </c>
      <c r="D6617">
        <v>4</v>
      </c>
      <c r="E6617" s="1" t="s">
        <v>348</v>
      </c>
      <c r="F6617">
        <v>4</v>
      </c>
      <c r="G6617" s="1" t="s">
        <v>375</v>
      </c>
      <c r="H6617" s="1" t="s">
        <v>28</v>
      </c>
      <c r="I6617">
        <v>3</v>
      </c>
      <c r="J6617" s="1" t="str">
        <f>+VLOOKUP(bloques1a3[[#This Row],[respuesta]],respuestas.emociones[],2,0)</f>
        <v>enojo</v>
      </c>
      <c r="K6617" s="1">
        <f>+VLOOKUP(bloques1a3[[#This Row],[niño]],BD.niños[[Código]:[edad]],5,0)</f>
        <v>6</v>
      </c>
      <c r="L6617" s="1">
        <f>+IF(bloques1a3[[#This Row],[correcta]]=bloques1a3[[#This Row],[respuesta]],1,0)</f>
        <v>1</v>
      </c>
      <c r="M6617" s="1">
        <f>+IF(bloques1a3[[#This Row],[Sexo]]="F",1,0)</f>
        <v>0</v>
      </c>
    </row>
    <row r="6618" spans="1:13" x14ac:dyDescent="0.55000000000000004">
      <c r="A6618">
        <v>59</v>
      </c>
      <c r="B6618" s="1" t="s">
        <v>596</v>
      </c>
      <c r="C6618" s="1" t="s">
        <v>1</v>
      </c>
      <c r="D6618">
        <v>2</v>
      </c>
      <c r="E6618" s="1" t="s">
        <v>89</v>
      </c>
      <c r="F6618">
        <v>2</v>
      </c>
      <c r="G6618" s="1" t="s">
        <v>377</v>
      </c>
      <c r="H6618" s="1" t="s">
        <v>29</v>
      </c>
      <c r="I6618">
        <v>3</v>
      </c>
      <c r="J6618" s="1" t="str">
        <f>+VLOOKUP(bloques1a3[[#This Row],[respuesta]],respuestas.emociones[],2,0)</f>
        <v>alegria</v>
      </c>
      <c r="K6618" s="1">
        <f>+VLOOKUP(bloques1a3[[#This Row],[niño]],BD.niños[[Código]:[edad]],5,0)</f>
        <v>10</v>
      </c>
      <c r="L6618" s="1">
        <f>+IF(bloques1a3[[#This Row],[correcta]]=bloques1a3[[#This Row],[respuesta]],1,0)</f>
        <v>1</v>
      </c>
      <c r="M6618" s="1">
        <f>+IF(bloques1a3[[#This Row],[Sexo]]="F",1,0)</f>
        <v>1</v>
      </c>
    </row>
    <row r="6619" spans="1:13" x14ac:dyDescent="0.55000000000000004">
      <c r="A6619">
        <v>59</v>
      </c>
      <c r="B6619" s="1" t="s">
        <v>596</v>
      </c>
      <c r="C6619" s="1" t="s">
        <v>1</v>
      </c>
      <c r="D6619">
        <v>2</v>
      </c>
      <c r="E6619" s="1" t="s">
        <v>93</v>
      </c>
      <c r="F6619">
        <v>2</v>
      </c>
      <c r="G6619" s="1" t="s">
        <v>377</v>
      </c>
      <c r="H6619" s="1" t="s">
        <v>29</v>
      </c>
      <c r="I6619">
        <v>3</v>
      </c>
      <c r="J6619" s="1" t="str">
        <f>+VLOOKUP(bloques1a3[[#This Row],[respuesta]],respuestas.emociones[],2,0)</f>
        <v>alegria</v>
      </c>
      <c r="K6619" s="1">
        <f>+VLOOKUP(bloques1a3[[#This Row],[niño]],BD.niños[[Código]:[edad]],5,0)</f>
        <v>10</v>
      </c>
      <c r="L6619" s="1">
        <f>+IF(bloques1a3[[#This Row],[correcta]]=bloques1a3[[#This Row],[respuesta]],1,0)</f>
        <v>1</v>
      </c>
      <c r="M6619" s="1">
        <f>+IF(bloques1a3[[#This Row],[Sexo]]="F",1,0)</f>
        <v>1</v>
      </c>
    </row>
    <row r="6620" spans="1:13" x14ac:dyDescent="0.55000000000000004">
      <c r="A6620">
        <v>59</v>
      </c>
      <c r="B6620" s="1" t="s">
        <v>596</v>
      </c>
      <c r="C6620" s="1" t="s">
        <v>1</v>
      </c>
      <c r="D6620">
        <v>2</v>
      </c>
      <c r="E6620" s="1" t="s">
        <v>97</v>
      </c>
      <c r="F6620">
        <v>2</v>
      </c>
      <c r="G6620" s="1" t="s">
        <v>377</v>
      </c>
      <c r="H6620" s="1" t="s">
        <v>29</v>
      </c>
      <c r="I6620">
        <v>3</v>
      </c>
      <c r="J6620" s="1" t="str">
        <f>+VLOOKUP(bloques1a3[[#This Row],[respuesta]],respuestas.emociones[],2,0)</f>
        <v>alegria</v>
      </c>
      <c r="K6620" s="1">
        <f>+VLOOKUP(bloques1a3[[#This Row],[niño]],BD.niños[[Código]:[edad]],5,0)</f>
        <v>10</v>
      </c>
      <c r="L6620" s="1">
        <f>+IF(bloques1a3[[#This Row],[correcta]]=bloques1a3[[#This Row],[respuesta]],1,0)</f>
        <v>1</v>
      </c>
      <c r="M6620" s="1">
        <f>+IF(bloques1a3[[#This Row],[Sexo]]="F",1,0)</f>
        <v>1</v>
      </c>
    </row>
    <row r="6621" spans="1:13" x14ac:dyDescent="0.55000000000000004">
      <c r="A6621">
        <v>59</v>
      </c>
      <c r="B6621" s="1" t="s">
        <v>596</v>
      </c>
      <c r="C6621" s="1" t="s">
        <v>1</v>
      </c>
      <c r="D6621">
        <v>2</v>
      </c>
      <c r="E6621" s="1" t="s">
        <v>101</v>
      </c>
      <c r="F6621">
        <v>2</v>
      </c>
      <c r="G6621" s="1" t="s">
        <v>377</v>
      </c>
      <c r="H6621" s="1" t="s">
        <v>29</v>
      </c>
      <c r="I6621">
        <v>3</v>
      </c>
      <c r="J6621" s="1" t="str">
        <f>+VLOOKUP(bloques1a3[[#This Row],[respuesta]],respuestas.emociones[],2,0)</f>
        <v>alegria</v>
      </c>
      <c r="K6621" s="1">
        <f>+VLOOKUP(bloques1a3[[#This Row],[niño]],BD.niños[[Código]:[edad]],5,0)</f>
        <v>10</v>
      </c>
      <c r="L6621" s="1">
        <f>+IF(bloques1a3[[#This Row],[correcta]]=bloques1a3[[#This Row],[respuesta]],1,0)</f>
        <v>1</v>
      </c>
      <c r="M6621" s="1">
        <f>+IF(bloques1a3[[#This Row],[Sexo]]="F",1,0)</f>
        <v>1</v>
      </c>
    </row>
    <row r="6622" spans="1:13" x14ac:dyDescent="0.55000000000000004">
      <c r="A6622">
        <v>59</v>
      </c>
      <c r="B6622" s="1" t="s">
        <v>596</v>
      </c>
      <c r="C6622" s="1" t="s">
        <v>1</v>
      </c>
      <c r="D6622">
        <v>2</v>
      </c>
      <c r="E6622" s="1" t="s">
        <v>150</v>
      </c>
      <c r="F6622">
        <v>2</v>
      </c>
      <c r="G6622" s="1" t="s">
        <v>375</v>
      </c>
      <c r="H6622" s="1" t="s">
        <v>29</v>
      </c>
      <c r="I6622">
        <v>3</v>
      </c>
      <c r="J6622" s="1" t="str">
        <f>+VLOOKUP(bloques1a3[[#This Row],[respuesta]],respuestas.emociones[],2,0)</f>
        <v>alegria</v>
      </c>
      <c r="K6622" s="1">
        <f>+VLOOKUP(bloques1a3[[#This Row],[niño]],BD.niños[[Código]:[edad]],5,0)</f>
        <v>6</v>
      </c>
      <c r="L6622" s="1">
        <f>+IF(bloques1a3[[#This Row],[correcta]]=bloques1a3[[#This Row],[respuesta]],1,0)</f>
        <v>1</v>
      </c>
      <c r="M6622" s="1">
        <f>+IF(bloques1a3[[#This Row],[Sexo]]="F",1,0)</f>
        <v>1</v>
      </c>
    </row>
    <row r="6623" spans="1:13" x14ac:dyDescent="0.55000000000000004">
      <c r="A6623">
        <v>59</v>
      </c>
      <c r="B6623" s="1" t="s">
        <v>596</v>
      </c>
      <c r="C6623" s="1" t="s">
        <v>1</v>
      </c>
      <c r="D6623">
        <v>2</v>
      </c>
      <c r="E6623" s="1" t="s">
        <v>153</v>
      </c>
      <c r="F6623">
        <v>2</v>
      </c>
      <c r="G6623" s="1" t="s">
        <v>376</v>
      </c>
      <c r="H6623" s="1" t="s">
        <v>28</v>
      </c>
      <c r="I6623">
        <v>3</v>
      </c>
      <c r="J6623" s="1" t="str">
        <f>+VLOOKUP(bloques1a3[[#This Row],[respuesta]],respuestas.emociones[],2,0)</f>
        <v>alegria</v>
      </c>
      <c r="K6623" s="1">
        <f>+VLOOKUP(bloques1a3[[#This Row],[niño]],BD.niños[[Código]:[edad]],5,0)</f>
        <v>7</v>
      </c>
      <c r="L6623" s="1">
        <f>+IF(bloques1a3[[#This Row],[correcta]]=bloques1a3[[#This Row],[respuesta]],1,0)</f>
        <v>1</v>
      </c>
      <c r="M6623" s="1">
        <f>+IF(bloques1a3[[#This Row],[Sexo]]="F",1,0)</f>
        <v>0</v>
      </c>
    </row>
    <row r="6624" spans="1:13" x14ac:dyDescent="0.55000000000000004">
      <c r="A6624">
        <v>59</v>
      </c>
      <c r="B6624" s="1" t="s">
        <v>596</v>
      </c>
      <c r="C6624" s="1" t="s">
        <v>1</v>
      </c>
      <c r="D6624">
        <v>2</v>
      </c>
      <c r="E6624" s="1" t="s">
        <v>157</v>
      </c>
      <c r="F6624">
        <v>1</v>
      </c>
      <c r="G6624" s="1" t="s">
        <v>376</v>
      </c>
      <c r="H6624" s="1" t="s">
        <v>28</v>
      </c>
      <c r="I6624">
        <v>3</v>
      </c>
      <c r="J6624" s="1" t="str">
        <f>+VLOOKUP(bloques1a3[[#This Row],[respuesta]],respuestas.emociones[],2,0)</f>
        <v>neutra</v>
      </c>
      <c r="K6624" s="1">
        <f>+VLOOKUP(bloques1a3[[#This Row],[niño]],BD.niños[[Código]:[edad]],5,0)</f>
        <v>7</v>
      </c>
      <c r="L6624" s="1">
        <f>+IF(bloques1a3[[#This Row],[correcta]]=bloques1a3[[#This Row],[respuesta]],1,0)</f>
        <v>0</v>
      </c>
      <c r="M6624" s="1">
        <f>+IF(bloques1a3[[#This Row],[Sexo]]="F",1,0)</f>
        <v>0</v>
      </c>
    </row>
    <row r="6625" spans="1:13" x14ac:dyDescent="0.55000000000000004">
      <c r="A6625">
        <v>59</v>
      </c>
      <c r="B6625" s="1" t="s">
        <v>596</v>
      </c>
      <c r="C6625" s="1" t="s">
        <v>1</v>
      </c>
      <c r="D6625">
        <v>2</v>
      </c>
      <c r="E6625" s="1" t="s">
        <v>164</v>
      </c>
      <c r="F6625">
        <v>2</v>
      </c>
      <c r="G6625" s="1" t="s">
        <v>375</v>
      </c>
      <c r="H6625" s="1" t="s">
        <v>28</v>
      </c>
      <c r="I6625">
        <v>3</v>
      </c>
      <c r="J6625" s="1" t="str">
        <f>+VLOOKUP(bloques1a3[[#This Row],[respuesta]],respuestas.emociones[],2,0)</f>
        <v>alegria</v>
      </c>
      <c r="K6625" s="1">
        <f>+VLOOKUP(bloques1a3[[#This Row],[niño]],BD.niños[[Código]:[edad]],5,0)</f>
        <v>6</v>
      </c>
      <c r="L6625" s="1">
        <f>+IF(bloques1a3[[#This Row],[correcta]]=bloques1a3[[#This Row],[respuesta]],1,0)</f>
        <v>1</v>
      </c>
      <c r="M6625" s="1">
        <f>+IF(bloques1a3[[#This Row],[Sexo]]="F",1,0)</f>
        <v>0</v>
      </c>
    </row>
    <row r="6626" spans="1:13" x14ac:dyDescent="0.55000000000000004">
      <c r="A6626">
        <v>59</v>
      </c>
      <c r="B6626" s="1" t="s">
        <v>596</v>
      </c>
      <c r="C6626" s="1" t="s">
        <v>1</v>
      </c>
      <c r="D6626">
        <v>2</v>
      </c>
      <c r="E6626" s="1" t="s">
        <v>165</v>
      </c>
      <c r="F6626">
        <v>2</v>
      </c>
      <c r="G6626" s="1" t="s">
        <v>375</v>
      </c>
      <c r="H6626" s="1" t="s">
        <v>28</v>
      </c>
      <c r="I6626">
        <v>3</v>
      </c>
      <c r="J6626" s="1" t="str">
        <f>+VLOOKUP(bloques1a3[[#This Row],[respuesta]],respuestas.emociones[],2,0)</f>
        <v>alegria</v>
      </c>
      <c r="K6626" s="1">
        <f>+VLOOKUP(bloques1a3[[#This Row],[niño]],BD.niños[[Código]:[edad]],5,0)</f>
        <v>5</v>
      </c>
      <c r="L6626" s="1">
        <f>+IF(bloques1a3[[#This Row],[correcta]]=bloques1a3[[#This Row],[respuesta]],1,0)</f>
        <v>1</v>
      </c>
      <c r="M6626" s="1">
        <f>+IF(bloques1a3[[#This Row],[Sexo]]="F",1,0)</f>
        <v>0</v>
      </c>
    </row>
    <row r="6627" spans="1:13" x14ac:dyDescent="0.55000000000000004">
      <c r="A6627">
        <v>59</v>
      </c>
      <c r="B6627" s="1" t="s">
        <v>596</v>
      </c>
      <c r="C6627" s="1" t="s">
        <v>1</v>
      </c>
      <c r="D6627">
        <v>2</v>
      </c>
      <c r="E6627" s="1" t="s">
        <v>168</v>
      </c>
      <c r="F6627">
        <v>2</v>
      </c>
      <c r="G6627" s="1" t="s">
        <v>376</v>
      </c>
      <c r="H6627" s="1" t="s">
        <v>29</v>
      </c>
      <c r="I6627">
        <v>3</v>
      </c>
      <c r="J6627" s="1" t="str">
        <f>+VLOOKUP(bloques1a3[[#This Row],[respuesta]],respuestas.emociones[],2,0)</f>
        <v>alegria</v>
      </c>
      <c r="K6627" s="1">
        <f>+VLOOKUP(bloques1a3[[#This Row],[niño]],BD.niños[[Código]:[edad]],5,0)</f>
        <v>7</v>
      </c>
      <c r="L6627" s="1">
        <f>+IF(bloques1a3[[#This Row],[correcta]]=bloques1a3[[#This Row],[respuesta]],1,0)</f>
        <v>1</v>
      </c>
      <c r="M6627" s="1">
        <f>+IF(bloques1a3[[#This Row],[Sexo]]="F",1,0)</f>
        <v>1</v>
      </c>
    </row>
    <row r="6628" spans="1:13" x14ac:dyDescent="0.55000000000000004">
      <c r="A6628">
        <v>59</v>
      </c>
      <c r="B6628" s="1" t="s">
        <v>596</v>
      </c>
      <c r="C6628" s="1" t="s">
        <v>1</v>
      </c>
      <c r="D6628">
        <v>2</v>
      </c>
      <c r="E6628" s="1" t="s">
        <v>172</v>
      </c>
      <c r="F6628">
        <v>2</v>
      </c>
      <c r="G6628" s="1" t="s">
        <v>376</v>
      </c>
      <c r="H6628" s="1" t="s">
        <v>29</v>
      </c>
      <c r="I6628">
        <v>3</v>
      </c>
      <c r="J6628" s="1" t="str">
        <f>+VLOOKUP(bloques1a3[[#This Row],[respuesta]],respuestas.emociones[],2,0)</f>
        <v>alegria</v>
      </c>
      <c r="K6628" s="1">
        <f>+VLOOKUP(bloques1a3[[#This Row],[niño]],BD.niños[[Código]:[edad]],5,0)</f>
        <v>8</v>
      </c>
      <c r="L6628" s="1">
        <f>+IF(bloques1a3[[#This Row],[correcta]]=bloques1a3[[#This Row],[respuesta]],1,0)</f>
        <v>1</v>
      </c>
      <c r="M6628" s="1">
        <f>+IF(bloques1a3[[#This Row],[Sexo]]="F",1,0)</f>
        <v>1</v>
      </c>
    </row>
    <row r="6629" spans="1:13" x14ac:dyDescent="0.55000000000000004">
      <c r="A6629">
        <v>59</v>
      </c>
      <c r="B6629" s="1" t="s">
        <v>596</v>
      </c>
      <c r="C6629" s="1" t="s">
        <v>1</v>
      </c>
      <c r="D6629">
        <v>2</v>
      </c>
      <c r="E6629" s="1" t="s">
        <v>176</v>
      </c>
      <c r="F6629">
        <v>2</v>
      </c>
      <c r="G6629" s="1" t="s">
        <v>375</v>
      </c>
      <c r="H6629" s="1" t="s">
        <v>29</v>
      </c>
      <c r="I6629">
        <v>3</v>
      </c>
      <c r="J6629" s="1" t="str">
        <f>+VLOOKUP(bloques1a3[[#This Row],[respuesta]],respuestas.emociones[],2,0)</f>
        <v>alegria</v>
      </c>
      <c r="K6629" s="1">
        <f>+VLOOKUP(bloques1a3[[#This Row],[niño]],BD.niños[[Código]:[edad]],5,0)</f>
        <v>5</v>
      </c>
      <c r="L6629" s="1">
        <f>+IF(bloques1a3[[#This Row],[correcta]]=bloques1a3[[#This Row],[respuesta]],1,0)</f>
        <v>1</v>
      </c>
      <c r="M6629" s="1">
        <f>+IF(bloques1a3[[#This Row],[Sexo]]="F",1,0)</f>
        <v>1</v>
      </c>
    </row>
    <row r="6630" spans="1:13" x14ac:dyDescent="0.55000000000000004">
      <c r="A6630">
        <v>59</v>
      </c>
      <c r="B6630" s="1" t="s">
        <v>596</v>
      </c>
      <c r="C6630" s="1" t="s">
        <v>1</v>
      </c>
      <c r="D6630">
        <v>2</v>
      </c>
      <c r="E6630" s="1" t="s">
        <v>180</v>
      </c>
      <c r="F6630">
        <v>2</v>
      </c>
      <c r="G6630" s="1" t="s">
        <v>376</v>
      </c>
      <c r="H6630" s="1" t="s">
        <v>29</v>
      </c>
      <c r="I6630">
        <v>3</v>
      </c>
      <c r="J6630" s="1" t="str">
        <f>+VLOOKUP(bloques1a3[[#This Row],[respuesta]],respuestas.emociones[],2,0)</f>
        <v>alegria</v>
      </c>
      <c r="K6630" s="1">
        <f>+VLOOKUP(bloques1a3[[#This Row],[niño]],BD.niños[[Código]:[edad]],5,0)</f>
        <v>8</v>
      </c>
      <c r="L6630" s="1">
        <f>+IF(bloques1a3[[#This Row],[correcta]]=bloques1a3[[#This Row],[respuesta]],1,0)</f>
        <v>1</v>
      </c>
      <c r="M6630" s="1">
        <f>+IF(bloques1a3[[#This Row],[Sexo]]="F",1,0)</f>
        <v>1</v>
      </c>
    </row>
    <row r="6631" spans="1:13" x14ac:dyDescent="0.55000000000000004">
      <c r="A6631">
        <v>59</v>
      </c>
      <c r="B6631" s="1" t="s">
        <v>596</v>
      </c>
      <c r="C6631" s="1" t="s">
        <v>1</v>
      </c>
      <c r="D6631">
        <v>2</v>
      </c>
      <c r="E6631" s="1" t="s">
        <v>234</v>
      </c>
      <c r="F6631">
        <v>2</v>
      </c>
      <c r="G6631" s="1" t="s">
        <v>377</v>
      </c>
      <c r="H6631" s="1" t="s">
        <v>28</v>
      </c>
      <c r="I6631">
        <v>3</v>
      </c>
      <c r="J6631" s="1" t="str">
        <f>+VLOOKUP(bloques1a3[[#This Row],[respuesta]],respuestas.emociones[],2,0)</f>
        <v>alegria</v>
      </c>
      <c r="K6631" s="1">
        <f>+VLOOKUP(bloques1a3[[#This Row],[niño]],BD.niños[[Código]:[edad]],5,0)</f>
        <v>10</v>
      </c>
      <c r="L6631" s="1">
        <f>+IF(bloques1a3[[#This Row],[correcta]]=bloques1a3[[#This Row],[respuesta]],1,0)</f>
        <v>1</v>
      </c>
      <c r="M6631" s="1">
        <f>+IF(bloques1a3[[#This Row],[Sexo]]="F",1,0)</f>
        <v>0</v>
      </c>
    </row>
    <row r="6632" spans="1:13" x14ac:dyDescent="0.55000000000000004">
      <c r="A6632">
        <v>59</v>
      </c>
      <c r="B6632" s="1" t="s">
        <v>596</v>
      </c>
      <c r="C6632" s="1" t="s">
        <v>1</v>
      </c>
      <c r="D6632">
        <v>2</v>
      </c>
      <c r="E6632" s="1" t="s">
        <v>238</v>
      </c>
      <c r="F6632">
        <v>2</v>
      </c>
      <c r="G6632" s="1" t="s">
        <v>377</v>
      </c>
      <c r="H6632" s="1" t="s">
        <v>28</v>
      </c>
      <c r="I6632">
        <v>3</v>
      </c>
      <c r="J6632" s="1" t="str">
        <f>+VLOOKUP(bloques1a3[[#This Row],[respuesta]],respuestas.emociones[],2,0)</f>
        <v>alegria</v>
      </c>
      <c r="K6632" s="1">
        <f>+VLOOKUP(bloques1a3[[#This Row],[niño]],BD.niños[[Código]:[edad]],5,0)</f>
        <v>10</v>
      </c>
      <c r="L6632" s="1">
        <f>+IF(bloques1a3[[#This Row],[correcta]]=bloques1a3[[#This Row],[respuesta]],1,0)</f>
        <v>1</v>
      </c>
      <c r="M6632" s="1">
        <f>+IF(bloques1a3[[#This Row],[Sexo]]="F",1,0)</f>
        <v>0</v>
      </c>
    </row>
    <row r="6633" spans="1:13" x14ac:dyDescent="0.55000000000000004">
      <c r="A6633">
        <v>59</v>
      </c>
      <c r="B6633" s="1" t="s">
        <v>596</v>
      </c>
      <c r="C6633" s="1" t="s">
        <v>1</v>
      </c>
      <c r="D6633">
        <v>2</v>
      </c>
      <c r="E6633" s="1" t="s">
        <v>241</v>
      </c>
      <c r="F6633">
        <v>2</v>
      </c>
      <c r="G6633" s="1" t="s">
        <v>377</v>
      </c>
      <c r="H6633" s="1" t="s">
        <v>29</v>
      </c>
      <c r="I6633">
        <v>3</v>
      </c>
      <c r="J6633" s="1" t="str">
        <f>+VLOOKUP(bloques1a3[[#This Row],[respuesta]],respuestas.emociones[],2,0)</f>
        <v>alegria</v>
      </c>
      <c r="K6633" s="1">
        <f>+VLOOKUP(bloques1a3[[#This Row],[niño]],BD.niños[[Código]:[edad]],5,0)</f>
        <v>10</v>
      </c>
      <c r="L6633" s="1">
        <f>+IF(bloques1a3[[#This Row],[correcta]]=bloques1a3[[#This Row],[respuesta]],1,0)</f>
        <v>1</v>
      </c>
      <c r="M6633" s="1">
        <f>+IF(bloques1a3[[#This Row],[Sexo]]="F",1,0)</f>
        <v>1</v>
      </c>
    </row>
    <row r="6634" spans="1:13" x14ac:dyDescent="0.55000000000000004">
      <c r="A6634">
        <v>59</v>
      </c>
      <c r="B6634" s="1" t="s">
        <v>596</v>
      </c>
      <c r="C6634" s="1" t="s">
        <v>1</v>
      </c>
      <c r="D6634">
        <v>2</v>
      </c>
      <c r="E6634" s="1" t="s">
        <v>245</v>
      </c>
      <c r="F6634">
        <v>2</v>
      </c>
      <c r="G6634" s="1" t="s">
        <v>376</v>
      </c>
      <c r="H6634" s="1" t="s">
        <v>28</v>
      </c>
      <c r="I6634">
        <v>3</v>
      </c>
      <c r="J6634" s="1" t="str">
        <f>+VLOOKUP(bloques1a3[[#This Row],[respuesta]],respuestas.emociones[],2,0)</f>
        <v>alegria</v>
      </c>
      <c r="K6634" s="1">
        <f>+VLOOKUP(bloques1a3[[#This Row],[niño]],BD.niños[[Código]:[edad]],5,0)</f>
        <v>8</v>
      </c>
      <c r="L6634" s="1">
        <f>+IF(bloques1a3[[#This Row],[correcta]]=bloques1a3[[#This Row],[respuesta]],1,0)</f>
        <v>1</v>
      </c>
      <c r="M6634" s="1">
        <f>+IF(bloques1a3[[#This Row],[Sexo]]="F",1,0)</f>
        <v>0</v>
      </c>
    </row>
    <row r="6635" spans="1:13" x14ac:dyDescent="0.55000000000000004">
      <c r="A6635">
        <v>59</v>
      </c>
      <c r="B6635" s="1" t="s">
        <v>596</v>
      </c>
      <c r="C6635" s="1" t="s">
        <v>1</v>
      </c>
      <c r="D6635">
        <v>2</v>
      </c>
      <c r="E6635" s="1" t="s">
        <v>249</v>
      </c>
      <c r="F6635">
        <v>2</v>
      </c>
      <c r="G6635" s="1" t="s">
        <v>375</v>
      </c>
      <c r="H6635" s="1" t="s">
        <v>28</v>
      </c>
      <c r="I6635">
        <v>3</v>
      </c>
      <c r="J6635" s="1" t="str">
        <f>+VLOOKUP(bloques1a3[[#This Row],[respuesta]],respuestas.emociones[],2,0)</f>
        <v>alegria</v>
      </c>
      <c r="K6635" s="1">
        <f>+VLOOKUP(bloques1a3[[#This Row],[niño]],BD.niños[[Código]:[edad]],5,0)</f>
        <v>6</v>
      </c>
      <c r="L6635" s="1">
        <f>+IF(bloques1a3[[#This Row],[correcta]]=bloques1a3[[#This Row],[respuesta]],1,0)</f>
        <v>1</v>
      </c>
      <c r="M6635" s="1">
        <f>+IF(bloques1a3[[#This Row],[Sexo]]="F",1,0)</f>
        <v>0</v>
      </c>
    </row>
    <row r="6636" spans="1:13" x14ac:dyDescent="0.55000000000000004">
      <c r="A6636">
        <v>59</v>
      </c>
      <c r="B6636" s="1" t="s">
        <v>596</v>
      </c>
      <c r="C6636" s="1" t="s">
        <v>1</v>
      </c>
      <c r="D6636">
        <v>2</v>
      </c>
      <c r="E6636" s="1" t="s">
        <v>253</v>
      </c>
      <c r="F6636">
        <v>2</v>
      </c>
      <c r="G6636" s="1" t="s">
        <v>376</v>
      </c>
      <c r="H6636" s="1" t="s">
        <v>28</v>
      </c>
      <c r="I6636">
        <v>3</v>
      </c>
      <c r="J6636" s="1" t="str">
        <f>+VLOOKUP(bloques1a3[[#This Row],[respuesta]],respuestas.emociones[],2,0)</f>
        <v>alegria</v>
      </c>
      <c r="K6636" s="1">
        <f>+VLOOKUP(bloques1a3[[#This Row],[niño]],BD.niños[[Código]:[edad]],5,0)</f>
        <v>7</v>
      </c>
      <c r="L6636" s="1">
        <f>+IF(bloques1a3[[#This Row],[correcta]]=bloques1a3[[#This Row],[respuesta]],1,0)</f>
        <v>1</v>
      </c>
      <c r="M6636" s="1">
        <f>+IF(bloques1a3[[#This Row],[Sexo]]="F",1,0)</f>
        <v>0</v>
      </c>
    </row>
    <row r="6637" spans="1:13" x14ac:dyDescent="0.55000000000000004">
      <c r="A6637">
        <v>59</v>
      </c>
      <c r="B6637" s="1" t="s">
        <v>596</v>
      </c>
      <c r="C6637" s="1" t="s">
        <v>1</v>
      </c>
      <c r="D6637">
        <v>2</v>
      </c>
      <c r="E6637" s="1" t="s">
        <v>257</v>
      </c>
      <c r="F6637">
        <v>2</v>
      </c>
      <c r="G6637" s="1" t="s">
        <v>376</v>
      </c>
      <c r="H6637" s="1" t="s">
        <v>28</v>
      </c>
      <c r="I6637">
        <v>3</v>
      </c>
      <c r="J6637" s="1" t="str">
        <f>+VLOOKUP(bloques1a3[[#This Row],[respuesta]],respuestas.emociones[],2,0)</f>
        <v>alegria</v>
      </c>
      <c r="K6637" s="1">
        <f>+VLOOKUP(bloques1a3[[#This Row],[niño]],BD.niños[[Código]:[edad]],5,0)</f>
        <v>8</v>
      </c>
      <c r="L6637" s="1">
        <f>+IF(bloques1a3[[#This Row],[correcta]]=bloques1a3[[#This Row],[respuesta]],1,0)</f>
        <v>1</v>
      </c>
      <c r="M6637" s="1">
        <f>+IF(bloques1a3[[#This Row],[Sexo]]="F",1,0)</f>
        <v>0</v>
      </c>
    </row>
    <row r="6638" spans="1:13" x14ac:dyDescent="0.55000000000000004">
      <c r="A6638">
        <v>59</v>
      </c>
      <c r="B6638" s="1" t="s">
        <v>596</v>
      </c>
      <c r="C6638" s="1" t="s">
        <v>1</v>
      </c>
      <c r="D6638">
        <v>2</v>
      </c>
      <c r="E6638" s="1" t="s">
        <v>299</v>
      </c>
      <c r="F6638">
        <v>2</v>
      </c>
      <c r="G6638" s="1" t="s">
        <v>376</v>
      </c>
      <c r="H6638" s="1" t="s">
        <v>28</v>
      </c>
      <c r="I6638">
        <v>3</v>
      </c>
      <c r="J6638" s="1" t="str">
        <f>+VLOOKUP(bloques1a3[[#This Row],[respuesta]],respuestas.emociones[],2,0)</f>
        <v>alegria</v>
      </c>
      <c r="K6638" s="1">
        <f>+VLOOKUP(bloques1a3[[#This Row],[niño]],BD.niños[[Código]:[edad]],5,0)</f>
        <v>8</v>
      </c>
      <c r="L6638" s="1">
        <f>+IF(bloques1a3[[#This Row],[correcta]]=bloques1a3[[#This Row],[respuesta]],1,0)</f>
        <v>1</v>
      </c>
      <c r="M6638" s="1">
        <f>+IF(bloques1a3[[#This Row],[Sexo]]="F",1,0)</f>
        <v>0</v>
      </c>
    </row>
    <row r="6639" spans="1:13" x14ac:dyDescent="0.55000000000000004">
      <c r="A6639">
        <v>59</v>
      </c>
      <c r="B6639" s="1" t="s">
        <v>596</v>
      </c>
      <c r="C6639" s="1" t="s">
        <v>1</v>
      </c>
      <c r="D6639">
        <v>2</v>
      </c>
      <c r="E6639" s="1" t="s">
        <v>301</v>
      </c>
      <c r="F6639">
        <v>2</v>
      </c>
      <c r="G6639" s="1" t="s">
        <v>375</v>
      </c>
      <c r="H6639" s="1" t="s">
        <v>28</v>
      </c>
      <c r="I6639">
        <v>3</v>
      </c>
      <c r="J6639" s="1" t="str">
        <f>+VLOOKUP(bloques1a3[[#This Row],[respuesta]],respuestas.emociones[],2,0)</f>
        <v>alegria</v>
      </c>
      <c r="K6639" s="1">
        <f>+VLOOKUP(bloques1a3[[#This Row],[niño]],BD.niños[[Código]:[edad]],5,0)</f>
        <v>5</v>
      </c>
      <c r="L6639" s="1">
        <f>+IF(bloques1a3[[#This Row],[correcta]]=bloques1a3[[#This Row],[respuesta]],1,0)</f>
        <v>1</v>
      </c>
      <c r="M6639" s="1">
        <f>+IF(bloques1a3[[#This Row],[Sexo]]="F",1,0)</f>
        <v>0</v>
      </c>
    </row>
    <row r="6640" spans="1:13" x14ac:dyDescent="0.55000000000000004">
      <c r="A6640">
        <v>59</v>
      </c>
      <c r="B6640" s="1" t="s">
        <v>596</v>
      </c>
      <c r="C6640" s="1" t="s">
        <v>1</v>
      </c>
      <c r="D6640">
        <v>2</v>
      </c>
      <c r="E6640" s="1" t="s">
        <v>305</v>
      </c>
      <c r="F6640">
        <v>2</v>
      </c>
      <c r="G6640" s="1" t="s">
        <v>376</v>
      </c>
      <c r="H6640" s="1" t="s">
        <v>28</v>
      </c>
      <c r="I6640">
        <v>3</v>
      </c>
      <c r="J6640" s="1" t="str">
        <f>+VLOOKUP(bloques1a3[[#This Row],[respuesta]],respuestas.emociones[],2,0)</f>
        <v>alegria</v>
      </c>
      <c r="K6640" s="1">
        <f>+VLOOKUP(bloques1a3[[#This Row],[niño]],BD.niños[[Código]:[edad]],5,0)</f>
        <v>8</v>
      </c>
      <c r="L6640" s="1">
        <f>+IF(bloques1a3[[#This Row],[correcta]]=bloques1a3[[#This Row],[respuesta]],1,0)</f>
        <v>1</v>
      </c>
      <c r="M6640" s="1">
        <f>+IF(bloques1a3[[#This Row],[Sexo]]="F",1,0)</f>
        <v>0</v>
      </c>
    </row>
    <row r="6641" spans="1:13" x14ac:dyDescent="0.55000000000000004">
      <c r="A6641">
        <v>59</v>
      </c>
      <c r="B6641" s="1" t="s">
        <v>596</v>
      </c>
      <c r="C6641" s="1" t="s">
        <v>1</v>
      </c>
      <c r="D6641">
        <v>2</v>
      </c>
      <c r="E6641" s="1" t="s">
        <v>308</v>
      </c>
      <c r="F6641">
        <v>2</v>
      </c>
      <c r="G6641" s="1" t="s">
        <v>377</v>
      </c>
      <c r="H6641" s="1" t="s">
        <v>28</v>
      </c>
      <c r="I6641">
        <v>3</v>
      </c>
      <c r="J6641" s="1" t="str">
        <f>+VLOOKUP(bloques1a3[[#This Row],[respuesta]],respuestas.emociones[],2,0)</f>
        <v>alegria</v>
      </c>
      <c r="K6641" s="1">
        <f>+VLOOKUP(bloques1a3[[#This Row],[niño]],BD.niños[[Código]:[edad]],5,0)</f>
        <v>9</v>
      </c>
      <c r="L6641" s="1">
        <f>+IF(bloques1a3[[#This Row],[correcta]]=bloques1a3[[#This Row],[respuesta]],1,0)</f>
        <v>1</v>
      </c>
      <c r="M6641" s="1">
        <f>+IF(bloques1a3[[#This Row],[Sexo]]="F",1,0)</f>
        <v>0</v>
      </c>
    </row>
    <row r="6642" spans="1:13" x14ac:dyDescent="0.55000000000000004">
      <c r="A6642">
        <v>59</v>
      </c>
      <c r="B6642" s="1" t="s">
        <v>596</v>
      </c>
      <c r="C6642" s="1" t="s">
        <v>1</v>
      </c>
      <c r="D6642">
        <v>2</v>
      </c>
      <c r="E6642" s="1" t="s">
        <v>311</v>
      </c>
      <c r="F6642">
        <v>2</v>
      </c>
      <c r="G6642" s="1" t="s">
        <v>377</v>
      </c>
      <c r="H6642" s="1" t="s">
        <v>28</v>
      </c>
      <c r="I6642">
        <v>3</v>
      </c>
      <c r="J6642" s="1" t="str">
        <f>+VLOOKUP(bloques1a3[[#This Row],[respuesta]],respuestas.emociones[],2,0)</f>
        <v>alegria</v>
      </c>
      <c r="K6642" s="1">
        <f>+VLOOKUP(bloques1a3[[#This Row],[niño]],BD.niños[[Código]:[edad]],5,0)</f>
        <v>10</v>
      </c>
      <c r="L6642" s="1">
        <f>+IF(bloques1a3[[#This Row],[correcta]]=bloques1a3[[#This Row],[respuesta]],1,0)</f>
        <v>1</v>
      </c>
      <c r="M6642" s="1">
        <f>+IF(bloques1a3[[#This Row],[Sexo]]="F",1,0)</f>
        <v>0</v>
      </c>
    </row>
    <row r="6643" spans="1:13" x14ac:dyDescent="0.55000000000000004">
      <c r="A6643">
        <v>59</v>
      </c>
      <c r="B6643" s="1" t="s">
        <v>596</v>
      </c>
      <c r="C6643" s="1" t="s">
        <v>1</v>
      </c>
      <c r="D6643">
        <v>2</v>
      </c>
      <c r="E6643" s="1" t="s">
        <v>314</v>
      </c>
      <c r="F6643">
        <v>2</v>
      </c>
      <c r="G6643" s="1" t="s">
        <v>377</v>
      </c>
      <c r="H6643" s="1" t="s">
        <v>28</v>
      </c>
      <c r="I6643">
        <v>3</v>
      </c>
      <c r="J6643" s="1" t="str">
        <f>+VLOOKUP(bloques1a3[[#This Row],[respuesta]],respuestas.emociones[],2,0)</f>
        <v>alegria</v>
      </c>
      <c r="K6643" s="1">
        <f>+VLOOKUP(bloques1a3[[#This Row],[niño]],BD.niños[[Código]:[edad]],5,0)</f>
        <v>10</v>
      </c>
      <c r="L6643" s="1">
        <f>+IF(bloques1a3[[#This Row],[correcta]]=bloques1a3[[#This Row],[respuesta]],1,0)</f>
        <v>1</v>
      </c>
      <c r="M6643" s="1">
        <f>+IF(bloques1a3[[#This Row],[Sexo]]="F",1,0)</f>
        <v>0</v>
      </c>
    </row>
    <row r="6644" spans="1:13" x14ac:dyDescent="0.55000000000000004">
      <c r="A6644">
        <v>59</v>
      </c>
      <c r="B6644" s="1" t="s">
        <v>596</v>
      </c>
      <c r="C6644" s="1" t="s">
        <v>1</v>
      </c>
      <c r="D6644">
        <v>2</v>
      </c>
      <c r="E6644" s="1" t="s">
        <v>372</v>
      </c>
      <c r="F6644">
        <v>2</v>
      </c>
      <c r="G6644" s="1" t="s">
        <v>377</v>
      </c>
      <c r="H6644" s="1" t="s">
        <v>28</v>
      </c>
      <c r="I6644">
        <v>3</v>
      </c>
      <c r="J6644" s="1" t="str">
        <f>+VLOOKUP(bloques1a3[[#This Row],[respuesta]],respuestas.emociones[],2,0)</f>
        <v>alegria</v>
      </c>
      <c r="K6644" s="1">
        <f>+VLOOKUP(bloques1a3[[#This Row],[niño]],BD.niños[[Código]:[edad]],5,0)</f>
        <v>9</v>
      </c>
      <c r="L6644" s="1">
        <f>+IF(bloques1a3[[#This Row],[correcta]]=bloques1a3[[#This Row],[respuesta]],1,0)</f>
        <v>1</v>
      </c>
      <c r="M6644" s="1">
        <f>+IF(bloques1a3[[#This Row],[Sexo]]="F",1,0)</f>
        <v>0</v>
      </c>
    </row>
    <row r="6645" spans="1:13" x14ac:dyDescent="0.55000000000000004">
      <c r="A6645">
        <v>59</v>
      </c>
      <c r="B6645" s="1" t="s">
        <v>596</v>
      </c>
      <c r="C6645" s="1" t="s">
        <v>1</v>
      </c>
      <c r="D6645">
        <v>2</v>
      </c>
      <c r="E6645" s="1" t="s">
        <v>337</v>
      </c>
      <c r="F6645">
        <v>2</v>
      </c>
      <c r="G6645" s="1" t="s">
        <v>376</v>
      </c>
      <c r="H6645" s="1" t="s">
        <v>28</v>
      </c>
      <c r="I6645">
        <v>3</v>
      </c>
      <c r="J6645" s="1" t="str">
        <f>+VLOOKUP(bloques1a3[[#This Row],[respuesta]],respuestas.emociones[],2,0)</f>
        <v>alegria</v>
      </c>
      <c r="K6645" s="1">
        <f>+VLOOKUP(bloques1a3[[#This Row],[niño]],BD.niños[[Código]:[edad]],5,0)</f>
        <v>8</v>
      </c>
      <c r="L6645" s="1">
        <f>+IF(bloques1a3[[#This Row],[correcta]]=bloques1a3[[#This Row],[respuesta]],1,0)</f>
        <v>1</v>
      </c>
      <c r="M6645" s="1">
        <f>+IF(bloques1a3[[#This Row],[Sexo]]="F",1,0)</f>
        <v>0</v>
      </c>
    </row>
    <row r="6646" spans="1:13" x14ac:dyDescent="0.55000000000000004">
      <c r="A6646">
        <v>59</v>
      </c>
      <c r="B6646" s="1" t="s">
        <v>596</v>
      </c>
      <c r="C6646" s="1" t="s">
        <v>1</v>
      </c>
      <c r="D6646">
        <v>2</v>
      </c>
      <c r="E6646" s="1" t="s">
        <v>341</v>
      </c>
      <c r="F6646">
        <v>2</v>
      </c>
      <c r="G6646" s="1" t="s">
        <v>376</v>
      </c>
      <c r="H6646" s="1" t="s">
        <v>29</v>
      </c>
      <c r="I6646">
        <v>3</v>
      </c>
      <c r="J6646" s="1" t="str">
        <f>+VLOOKUP(bloques1a3[[#This Row],[respuesta]],respuestas.emociones[],2,0)</f>
        <v>alegria</v>
      </c>
      <c r="K6646" s="1">
        <f>+VLOOKUP(bloques1a3[[#This Row],[niño]],BD.niños[[Código]:[edad]],5,0)</f>
        <v>8</v>
      </c>
      <c r="L6646" s="1">
        <f>+IF(bloques1a3[[#This Row],[correcta]]=bloques1a3[[#This Row],[respuesta]],1,0)</f>
        <v>1</v>
      </c>
      <c r="M6646" s="1">
        <f>+IF(bloques1a3[[#This Row],[Sexo]]="F",1,0)</f>
        <v>1</v>
      </c>
    </row>
    <row r="6647" spans="1:13" x14ac:dyDescent="0.55000000000000004">
      <c r="A6647">
        <v>59</v>
      </c>
      <c r="B6647" s="1" t="s">
        <v>596</v>
      </c>
      <c r="C6647" s="1" t="s">
        <v>1</v>
      </c>
      <c r="D6647">
        <v>2</v>
      </c>
      <c r="E6647" s="1" t="s">
        <v>344</v>
      </c>
      <c r="F6647">
        <v>2</v>
      </c>
      <c r="G6647" s="1" t="s">
        <v>375</v>
      </c>
      <c r="H6647" s="1" t="s">
        <v>29</v>
      </c>
      <c r="I6647">
        <v>3</v>
      </c>
      <c r="J6647" s="1" t="str">
        <f>+VLOOKUP(bloques1a3[[#This Row],[respuesta]],respuestas.emociones[],2,0)</f>
        <v>alegria</v>
      </c>
      <c r="K6647" s="1">
        <f>+VLOOKUP(bloques1a3[[#This Row],[niño]],BD.niños[[Código]:[edad]],5,0)</f>
        <v>6</v>
      </c>
      <c r="L6647" s="1">
        <f>+IF(bloques1a3[[#This Row],[correcta]]=bloques1a3[[#This Row],[respuesta]],1,0)</f>
        <v>1</v>
      </c>
      <c r="M6647" s="1">
        <f>+IF(bloques1a3[[#This Row],[Sexo]]="F",1,0)</f>
        <v>1</v>
      </c>
    </row>
    <row r="6648" spans="1:13" x14ac:dyDescent="0.55000000000000004">
      <c r="A6648">
        <v>59</v>
      </c>
      <c r="B6648" s="1" t="s">
        <v>596</v>
      </c>
      <c r="C6648" s="1" t="s">
        <v>1</v>
      </c>
      <c r="D6648">
        <v>2</v>
      </c>
      <c r="E6648" s="1" t="s">
        <v>348</v>
      </c>
      <c r="F6648">
        <v>2</v>
      </c>
      <c r="G6648" s="1" t="s">
        <v>375</v>
      </c>
      <c r="H6648" s="1" t="s">
        <v>28</v>
      </c>
      <c r="I6648">
        <v>3</v>
      </c>
      <c r="J6648" s="1" t="str">
        <f>+VLOOKUP(bloques1a3[[#This Row],[respuesta]],respuestas.emociones[],2,0)</f>
        <v>alegria</v>
      </c>
      <c r="K6648" s="1">
        <f>+VLOOKUP(bloques1a3[[#This Row],[niño]],BD.niños[[Código]:[edad]],5,0)</f>
        <v>6</v>
      </c>
      <c r="L6648" s="1">
        <f>+IF(bloques1a3[[#This Row],[correcta]]=bloques1a3[[#This Row],[respuesta]],1,0)</f>
        <v>1</v>
      </c>
      <c r="M6648" s="1">
        <f>+IF(bloques1a3[[#This Row],[Sexo]]="F",1,0)</f>
        <v>0</v>
      </c>
    </row>
    <row r="6649" spans="1:13" x14ac:dyDescent="0.55000000000000004">
      <c r="A6649">
        <v>60</v>
      </c>
      <c r="B6649" s="1" t="s">
        <v>597</v>
      </c>
      <c r="C6649" s="1" t="s">
        <v>1</v>
      </c>
      <c r="D6649">
        <v>2</v>
      </c>
      <c r="E6649" s="1" t="s">
        <v>89</v>
      </c>
      <c r="F6649">
        <v>2</v>
      </c>
      <c r="G6649" s="1" t="s">
        <v>377</v>
      </c>
      <c r="H6649" s="1" t="s">
        <v>29</v>
      </c>
      <c r="I6649">
        <v>3</v>
      </c>
      <c r="J6649" s="1" t="str">
        <f>+VLOOKUP(bloques1a3[[#This Row],[respuesta]],respuestas.emociones[],2,0)</f>
        <v>alegria</v>
      </c>
      <c r="K6649" s="1">
        <f>+VLOOKUP(bloques1a3[[#This Row],[niño]],BD.niños[[Código]:[edad]],5,0)</f>
        <v>10</v>
      </c>
      <c r="L6649" s="1">
        <f>+IF(bloques1a3[[#This Row],[correcta]]=bloques1a3[[#This Row],[respuesta]],1,0)</f>
        <v>1</v>
      </c>
      <c r="M6649" s="1">
        <f>+IF(bloques1a3[[#This Row],[Sexo]]="F",1,0)</f>
        <v>1</v>
      </c>
    </row>
    <row r="6650" spans="1:13" x14ac:dyDescent="0.55000000000000004">
      <c r="A6650">
        <v>60</v>
      </c>
      <c r="B6650" s="1" t="s">
        <v>597</v>
      </c>
      <c r="C6650" s="1" t="s">
        <v>1</v>
      </c>
      <c r="D6650">
        <v>2</v>
      </c>
      <c r="E6650" s="1" t="s">
        <v>93</v>
      </c>
      <c r="F6650">
        <v>2</v>
      </c>
      <c r="G6650" s="1" t="s">
        <v>377</v>
      </c>
      <c r="H6650" s="1" t="s">
        <v>29</v>
      </c>
      <c r="I6650">
        <v>3</v>
      </c>
      <c r="J6650" s="1" t="str">
        <f>+VLOOKUP(bloques1a3[[#This Row],[respuesta]],respuestas.emociones[],2,0)</f>
        <v>alegria</v>
      </c>
      <c r="K6650" s="1">
        <f>+VLOOKUP(bloques1a3[[#This Row],[niño]],BD.niños[[Código]:[edad]],5,0)</f>
        <v>10</v>
      </c>
      <c r="L6650" s="1">
        <f>+IF(bloques1a3[[#This Row],[correcta]]=bloques1a3[[#This Row],[respuesta]],1,0)</f>
        <v>1</v>
      </c>
      <c r="M6650" s="1">
        <f>+IF(bloques1a3[[#This Row],[Sexo]]="F",1,0)</f>
        <v>1</v>
      </c>
    </row>
    <row r="6651" spans="1:13" x14ac:dyDescent="0.55000000000000004">
      <c r="A6651">
        <v>60</v>
      </c>
      <c r="B6651" s="1" t="s">
        <v>597</v>
      </c>
      <c r="C6651" s="1" t="s">
        <v>1</v>
      </c>
      <c r="D6651">
        <v>2</v>
      </c>
      <c r="E6651" s="1" t="s">
        <v>97</v>
      </c>
      <c r="F6651">
        <v>2</v>
      </c>
      <c r="G6651" s="1" t="s">
        <v>377</v>
      </c>
      <c r="H6651" s="1" t="s">
        <v>29</v>
      </c>
      <c r="I6651">
        <v>3</v>
      </c>
      <c r="J6651" s="1" t="str">
        <f>+VLOOKUP(bloques1a3[[#This Row],[respuesta]],respuestas.emociones[],2,0)</f>
        <v>alegria</v>
      </c>
      <c r="K6651" s="1">
        <f>+VLOOKUP(bloques1a3[[#This Row],[niño]],BD.niños[[Código]:[edad]],5,0)</f>
        <v>10</v>
      </c>
      <c r="L6651" s="1">
        <f>+IF(bloques1a3[[#This Row],[correcta]]=bloques1a3[[#This Row],[respuesta]],1,0)</f>
        <v>1</v>
      </c>
      <c r="M6651" s="1">
        <f>+IF(bloques1a3[[#This Row],[Sexo]]="F",1,0)</f>
        <v>1</v>
      </c>
    </row>
    <row r="6652" spans="1:13" x14ac:dyDescent="0.55000000000000004">
      <c r="A6652">
        <v>60</v>
      </c>
      <c r="B6652" s="1" t="s">
        <v>597</v>
      </c>
      <c r="C6652" s="1" t="s">
        <v>1</v>
      </c>
      <c r="D6652">
        <v>2</v>
      </c>
      <c r="E6652" s="1" t="s">
        <v>101</v>
      </c>
      <c r="F6652">
        <v>2</v>
      </c>
      <c r="G6652" s="1" t="s">
        <v>377</v>
      </c>
      <c r="H6652" s="1" t="s">
        <v>29</v>
      </c>
      <c r="I6652">
        <v>3</v>
      </c>
      <c r="J6652" s="1" t="str">
        <f>+VLOOKUP(bloques1a3[[#This Row],[respuesta]],respuestas.emociones[],2,0)</f>
        <v>alegria</v>
      </c>
      <c r="K6652" s="1">
        <f>+VLOOKUP(bloques1a3[[#This Row],[niño]],BD.niños[[Código]:[edad]],5,0)</f>
        <v>10</v>
      </c>
      <c r="L6652" s="1">
        <f>+IF(bloques1a3[[#This Row],[correcta]]=bloques1a3[[#This Row],[respuesta]],1,0)</f>
        <v>1</v>
      </c>
      <c r="M6652" s="1">
        <f>+IF(bloques1a3[[#This Row],[Sexo]]="F",1,0)</f>
        <v>1</v>
      </c>
    </row>
    <row r="6653" spans="1:13" x14ac:dyDescent="0.55000000000000004">
      <c r="A6653">
        <v>60</v>
      </c>
      <c r="B6653" s="1" t="s">
        <v>597</v>
      </c>
      <c r="C6653" s="1" t="s">
        <v>1</v>
      </c>
      <c r="D6653">
        <v>2</v>
      </c>
      <c r="E6653" s="1" t="s">
        <v>150</v>
      </c>
      <c r="F6653">
        <v>2</v>
      </c>
      <c r="G6653" s="1" t="s">
        <v>375</v>
      </c>
      <c r="H6653" s="1" t="s">
        <v>29</v>
      </c>
      <c r="I6653">
        <v>3</v>
      </c>
      <c r="J6653" s="1" t="str">
        <f>+VLOOKUP(bloques1a3[[#This Row],[respuesta]],respuestas.emociones[],2,0)</f>
        <v>alegria</v>
      </c>
      <c r="K6653" s="1">
        <f>+VLOOKUP(bloques1a3[[#This Row],[niño]],BD.niños[[Código]:[edad]],5,0)</f>
        <v>6</v>
      </c>
      <c r="L6653" s="1">
        <f>+IF(bloques1a3[[#This Row],[correcta]]=bloques1a3[[#This Row],[respuesta]],1,0)</f>
        <v>1</v>
      </c>
      <c r="M6653" s="1">
        <f>+IF(bloques1a3[[#This Row],[Sexo]]="F",1,0)</f>
        <v>1</v>
      </c>
    </row>
    <row r="6654" spans="1:13" x14ac:dyDescent="0.55000000000000004">
      <c r="A6654">
        <v>60</v>
      </c>
      <c r="B6654" s="1" t="s">
        <v>597</v>
      </c>
      <c r="C6654" s="1" t="s">
        <v>1</v>
      </c>
      <c r="D6654">
        <v>2</v>
      </c>
      <c r="E6654" s="1" t="s">
        <v>153</v>
      </c>
      <c r="F6654">
        <v>2</v>
      </c>
      <c r="G6654" s="1" t="s">
        <v>376</v>
      </c>
      <c r="H6654" s="1" t="s">
        <v>28</v>
      </c>
      <c r="I6654">
        <v>3</v>
      </c>
      <c r="J6654" s="1" t="str">
        <f>+VLOOKUP(bloques1a3[[#This Row],[respuesta]],respuestas.emociones[],2,0)</f>
        <v>alegria</v>
      </c>
      <c r="K6654" s="1">
        <f>+VLOOKUP(bloques1a3[[#This Row],[niño]],BD.niños[[Código]:[edad]],5,0)</f>
        <v>7</v>
      </c>
      <c r="L6654" s="1">
        <f>+IF(bloques1a3[[#This Row],[correcta]]=bloques1a3[[#This Row],[respuesta]],1,0)</f>
        <v>1</v>
      </c>
      <c r="M6654" s="1">
        <f>+IF(bloques1a3[[#This Row],[Sexo]]="F",1,0)</f>
        <v>0</v>
      </c>
    </row>
    <row r="6655" spans="1:13" x14ac:dyDescent="0.55000000000000004">
      <c r="A6655">
        <v>60</v>
      </c>
      <c r="B6655" s="1" t="s">
        <v>597</v>
      </c>
      <c r="C6655" s="1" t="s">
        <v>1</v>
      </c>
      <c r="D6655">
        <v>2</v>
      </c>
      <c r="E6655" s="1" t="s">
        <v>157</v>
      </c>
      <c r="F6655">
        <v>1</v>
      </c>
      <c r="G6655" s="1" t="s">
        <v>376</v>
      </c>
      <c r="H6655" s="1" t="s">
        <v>28</v>
      </c>
      <c r="I6655">
        <v>3</v>
      </c>
      <c r="J6655" s="1" t="str">
        <f>+VLOOKUP(bloques1a3[[#This Row],[respuesta]],respuestas.emociones[],2,0)</f>
        <v>neutra</v>
      </c>
      <c r="K6655" s="1">
        <f>+VLOOKUP(bloques1a3[[#This Row],[niño]],BD.niños[[Código]:[edad]],5,0)</f>
        <v>7</v>
      </c>
      <c r="L6655" s="1">
        <f>+IF(bloques1a3[[#This Row],[correcta]]=bloques1a3[[#This Row],[respuesta]],1,0)</f>
        <v>0</v>
      </c>
      <c r="M6655" s="1">
        <f>+IF(bloques1a3[[#This Row],[Sexo]]="F",1,0)</f>
        <v>0</v>
      </c>
    </row>
    <row r="6656" spans="1:13" x14ac:dyDescent="0.55000000000000004">
      <c r="A6656">
        <v>60</v>
      </c>
      <c r="B6656" s="1" t="s">
        <v>597</v>
      </c>
      <c r="C6656" s="1" t="s">
        <v>1</v>
      </c>
      <c r="D6656">
        <v>2</v>
      </c>
      <c r="E6656" s="1" t="s">
        <v>164</v>
      </c>
      <c r="F6656">
        <v>2</v>
      </c>
      <c r="G6656" s="1" t="s">
        <v>375</v>
      </c>
      <c r="H6656" s="1" t="s">
        <v>28</v>
      </c>
      <c r="I6656">
        <v>3</v>
      </c>
      <c r="J6656" s="1" t="str">
        <f>+VLOOKUP(bloques1a3[[#This Row],[respuesta]],respuestas.emociones[],2,0)</f>
        <v>alegria</v>
      </c>
      <c r="K6656" s="1">
        <f>+VLOOKUP(bloques1a3[[#This Row],[niño]],BD.niños[[Código]:[edad]],5,0)</f>
        <v>6</v>
      </c>
      <c r="L6656" s="1">
        <f>+IF(bloques1a3[[#This Row],[correcta]]=bloques1a3[[#This Row],[respuesta]],1,0)</f>
        <v>1</v>
      </c>
      <c r="M6656" s="1">
        <f>+IF(bloques1a3[[#This Row],[Sexo]]="F",1,0)</f>
        <v>0</v>
      </c>
    </row>
    <row r="6657" spans="1:13" x14ac:dyDescent="0.55000000000000004">
      <c r="A6657">
        <v>60</v>
      </c>
      <c r="B6657" s="1" t="s">
        <v>597</v>
      </c>
      <c r="C6657" s="1" t="s">
        <v>1</v>
      </c>
      <c r="D6657">
        <v>2</v>
      </c>
      <c r="E6657" s="1" t="s">
        <v>165</v>
      </c>
      <c r="F6657">
        <v>2</v>
      </c>
      <c r="G6657" s="1" t="s">
        <v>375</v>
      </c>
      <c r="H6657" s="1" t="s">
        <v>28</v>
      </c>
      <c r="I6657">
        <v>3</v>
      </c>
      <c r="J6657" s="1" t="str">
        <f>+VLOOKUP(bloques1a3[[#This Row],[respuesta]],respuestas.emociones[],2,0)</f>
        <v>alegria</v>
      </c>
      <c r="K6657" s="1">
        <f>+VLOOKUP(bloques1a3[[#This Row],[niño]],BD.niños[[Código]:[edad]],5,0)</f>
        <v>5</v>
      </c>
      <c r="L6657" s="1">
        <f>+IF(bloques1a3[[#This Row],[correcta]]=bloques1a3[[#This Row],[respuesta]],1,0)</f>
        <v>1</v>
      </c>
      <c r="M6657" s="1">
        <f>+IF(bloques1a3[[#This Row],[Sexo]]="F",1,0)</f>
        <v>0</v>
      </c>
    </row>
    <row r="6658" spans="1:13" x14ac:dyDescent="0.55000000000000004">
      <c r="A6658">
        <v>60</v>
      </c>
      <c r="B6658" s="1" t="s">
        <v>597</v>
      </c>
      <c r="C6658" s="1" t="s">
        <v>1</v>
      </c>
      <c r="D6658">
        <v>2</v>
      </c>
      <c r="E6658" s="1" t="s">
        <v>168</v>
      </c>
      <c r="F6658">
        <v>2</v>
      </c>
      <c r="G6658" s="1" t="s">
        <v>376</v>
      </c>
      <c r="H6658" s="1" t="s">
        <v>29</v>
      </c>
      <c r="I6658">
        <v>3</v>
      </c>
      <c r="J6658" s="1" t="str">
        <f>+VLOOKUP(bloques1a3[[#This Row],[respuesta]],respuestas.emociones[],2,0)</f>
        <v>alegria</v>
      </c>
      <c r="K6658" s="1">
        <f>+VLOOKUP(bloques1a3[[#This Row],[niño]],BD.niños[[Código]:[edad]],5,0)</f>
        <v>7</v>
      </c>
      <c r="L6658" s="1">
        <f>+IF(bloques1a3[[#This Row],[correcta]]=bloques1a3[[#This Row],[respuesta]],1,0)</f>
        <v>1</v>
      </c>
      <c r="M6658" s="1">
        <f>+IF(bloques1a3[[#This Row],[Sexo]]="F",1,0)</f>
        <v>1</v>
      </c>
    </row>
    <row r="6659" spans="1:13" x14ac:dyDescent="0.55000000000000004">
      <c r="A6659">
        <v>60</v>
      </c>
      <c r="B6659" s="1" t="s">
        <v>597</v>
      </c>
      <c r="C6659" s="1" t="s">
        <v>1</v>
      </c>
      <c r="D6659">
        <v>2</v>
      </c>
      <c r="E6659" s="1" t="s">
        <v>172</v>
      </c>
      <c r="F6659">
        <v>2</v>
      </c>
      <c r="G6659" s="1" t="s">
        <v>376</v>
      </c>
      <c r="H6659" s="1" t="s">
        <v>29</v>
      </c>
      <c r="I6659">
        <v>3</v>
      </c>
      <c r="J6659" s="1" t="str">
        <f>+VLOOKUP(bloques1a3[[#This Row],[respuesta]],respuestas.emociones[],2,0)</f>
        <v>alegria</v>
      </c>
      <c r="K6659" s="1">
        <f>+VLOOKUP(bloques1a3[[#This Row],[niño]],BD.niños[[Código]:[edad]],5,0)</f>
        <v>8</v>
      </c>
      <c r="L6659" s="1">
        <f>+IF(bloques1a3[[#This Row],[correcta]]=bloques1a3[[#This Row],[respuesta]],1,0)</f>
        <v>1</v>
      </c>
      <c r="M6659" s="1">
        <f>+IF(bloques1a3[[#This Row],[Sexo]]="F",1,0)</f>
        <v>1</v>
      </c>
    </row>
    <row r="6660" spans="1:13" x14ac:dyDescent="0.55000000000000004">
      <c r="A6660">
        <v>60</v>
      </c>
      <c r="B6660" s="1" t="s">
        <v>597</v>
      </c>
      <c r="C6660" s="1" t="s">
        <v>1</v>
      </c>
      <c r="D6660">
        <v>2</v>
      </c>
      <c r="E6660" s="1" t="s">
        <v>176</v>
      </c>
      <c r="F6660">
        <v>2</v>
      </c>
      <c r="G6660" s="1" t="s">
        <v>375</v>
      </c>
      <c r="H6660" s="1" t="s">
        <v>29</v>
      </c>
      <c r="I6660">
        <v>3</v>
      </c>
      <c r="J6660" s="1" t="str">
        <f>+VLOOKUP(bloques1a3[[#This Row],[respuesta]],respuestas.emociones[],2,0)</f>
        <v>alegria</v>
      </c>
      <c r="K6660" s="1">
        <f>+VLOOKUP(bloques1a3[[#This Row],[niño]],BD.niños[[Código]:[edad]],5,0)</f>
        <v>5</v>
      </c>
      <c r="L6660" s="1">
        <f>+IF(bloques1a3[[#This Row],[correcta]]=bloques1a3[[#This Row],[respuesta]],1,0)</f>
        <v>1</v>
      </c>
      <c r="M6660" s="1">
        <f>+IF(bloques1a3[[#This Row],[Sexo]]="F",1,0)</f>
        <v>1</v>
      </c>
    </row>
    <row r="6661" spans="1:13" x14ac:dyDescent="0.55000000000000004">
      <c r="A6661">
        <v>60</v>
      </c>
      <c r="B6661" s="1" t="s">
        <v>597</v>
      </c>
      <c r="C6661" s="1" t="s">
        <v>1</v>
      </c>
      <c r="D6661">
        <v>2</v>
      </c>
      <c r="E6661" s="1" t="s">
        <v>180</v>
      </c>
      <c r="F6661">
        <v>2</v>
      </c>
      <c r="G6661" s="1" t="s">
        <v>376</v>
      </c>
      <c r="H6661" s="1" t="s">
        <v>29</v>
      </c>
      <c r="I6661">
        <v>3</v>
      </c>
      <c r="J6661" s="1" t="str">
        <f>+VLOOKUP(bloques1a3[[#This Row],[respuesta]],respuestas.emociones[],2,0)</f>
        <v>alegria</v>
      </c>
      <c r="K6661" s="1">
        <f>+VLOOKUP(bloques1a3[[#This Row],[niño]],BD.niños[[Código]:[edad]],5,0)</f>
        <v>8</v>
      </c>
      <c r="L6661" s="1">
        <f>+IF(bloques1a3[[#This Row],[correcta]]=bloques1a3[[#This Row],[respuesta]],1,0)</f>
        <v>1</v>
      </c>
      <c r="M6661" s="1">
        <f>+IF(bloques1a3[[#This Row],[Sexo]]="F",1,0)</f>
        <v>1</v>
      </c>
    </row>
    <row r="6662" spans="1:13" x14ac:dyDescent="0.55000000000000004">
      <c r="A6662">
        <v>60</v>
      </c>
      <c r="B6662" s="1" t="s">
        <v>597</v>
      </c>
      <c r="C6662" s="1" t="s">
        <v>1</v>
      </c>
      <c r="D6662">
        <v>2</v>
      </c>
      <c r="E6662" s="1" t="s">
        <v>234</v>
      </c>
      <c r="F6662">
        <v>2</v>
      </c>
      <c r="G6662" s="1" t="s">
        <v>377</v>
      </c>
      <c r="H6662" s="1" t="s">
        <v>28</v>
      </c>
      <c r="I6662">
        <v>3</v>
      </c>
      <c r="J6662" s="1" t="str">
        <f>+VLOOKUP(bloques1a3[[#This Row],[respuesta]],respuestas.emociones[],2,0)</f>
        <v>alegria</v>
      </c>
      <c r="K6662" s="1">
        <f>+VLOOKUP(bloques1a3[[#This Row],[niño]],BD.niños[[Código]:[edad]],5,0)</f>
        <v>10</v>
      </c>
      <c r="L6662" s="1">
        <f>+IF(bloques1a3[[#This Row],[correcta]]=bloques1a3[[#This Row],[respuesta]],1,0)</f>
        <v>1</v>
      </c>
      <c r="M6662" s="1">
        <f>+IF(bloques1a3[[#This Row],[Sexo]]="F",1,0)</f>
        <v>0</v>
      </c>
    </row>
    <row r="6663" spans="1:13" x14ac:dyDescent="0.55000000000000004">
      <c r="A6663">
        <v>60</v>
      </c>
      <c r="B6663" s="1" t="s">
        <v>597</v>
      </c>
      <c r="C6663" s="1" t="s">
        <v>1</v>
      </c>
      <c r="D6663">
        <v>2</v>
      </c>
      <c r="E6663" s="1" t="s">
        <v>238</v>
      </c>
      <c r="F6663">
        <v>2</v>
      </c>
      <c r="G6663" s="1" t="s">
        <v>377</v>
      </c>
      <c r="H6663" s="1" t="s">
        <v>28</v>
      </c>
      <c r="I6663">
        <v>3</v>
      </c>
      <c r="J6663" s="1" t="str">
        <f>+VLOOKUP(bloques1a3[[#This Row],[respuesta]],respuestas.emociones[],2,0)</f>
        <v>alegria</v>
      </c>
      <c r="K6663" s="1">
        <f>+VLOOKUP(bloques1a3[[#This Row],[niño]],BD.niños[[Código]:[edad]],5,0)</f>
        <v>10</v>
      </c>
      <c r="L6663" s="1">
        <f>+IF(bloques1a3[[#This Row],[correcta]]=bloques1a3[[#This Row],[respuesta]],1,0)</f>
        <v>1</v>
      </c>
      <c r="M6663" s="1">
        <f>+IF(bloques1a3[[#This Row],[Sexo]]="F",1,0)</f>
        <v>0</v>
      </c>
    </row>
    <row r="6664" spans="1:13" x14ac:dyDescent="0.55000000000000004">
      <c r="A6664">
        <v>60</v>
      </c>
      <c r="B6664" s="1" t="s">
        <v>597</v>
      </c>
      <c r="C6664" s="1" t="s">
        <v>1</v>
      </c>
      <c r="D6664">
        <v>2</v>
      </c>
      <c r="E6664" s="1" t="s">
        <v>241</v>
      </c>
      <c r="F6664">
        <v>2</v>
      </c>
      <c r="G6664" s="1" t="s">
        <v>377</v>
      </c>
      <c r="H6664" s="1" t="s">
        <v>29</v>
      </c>
      <c r="I6664">
        <v>3</v>
      </c>
      <c r="J6664" s="1" t="str">
        <f>+VLOOKUP(bloques1a3[[#This Row],[respuesta]],respuestas.emociones[],2,0)</f>
        <v>alegria</v>
      </c>
      <c r="K6664" s="1">
        <f>+VLOOKUP(bloques1a3[[#This Row],[niño]],BD.niños[[Código]:[edad]],5,0)</f>
        <v>10</v>
      </c>
      <c r="L6664" s="1">
        <f>+IF(bloques1a3[[#This Row],[correcta]]=bloques1a3[[#This Row],[respuesta]],1,0)</f>
        <v>1</v>
      </c>
      <c r="M6664" s="1">
        <f>+IF(bloques1a3[[#This Row],[Sexo]]="F",1,0)</f>
        <v>1</v>
      </c>
    </row>
    <row r="6665" spans="1:13" x14ac:dyDescent="0.55000000000000004">
      <c r="A6665">
        <v>60</v>
      </c>
      <c r="B6665" s="1" t="s">
        <v>597</v>
      </c>
      <c r="C6665" s="1" t="s">
        <v>1</v>
      </c>
      <c r="D6665">
        <v>2</v>
      </c>
      <c r="E6665" s="1" t="s">
        <v>245</v>
      </c>
      <c r="F6665">
        <v>2</v>
      </c>
      <c r="G6665" s="1" t="s">
        <v>376</v>
      </c>
      <c r="H6665" s="1" t="s">
        <v>28</v>
      </c>
      <c r="I6665">
        <v>3</v>
      </c>
      <c r="J6665" s="1" t="str">
        <f>+VLOOKUP(bloques1a3[[#This Row],[respuesta]],respuestas.emociones[],2,0)</f>
        <v>alegria</v>
      </c>
      <c r="K6665" s="1">
        <f>+VLOOKUP(bloques1a3[[#This Row],[niño]],BD.niños[[Código]:[edad]],5,0)</f>
        <v>8</v>
      </c>
      <c r="L6665" s="1">
        <f>+IF(bloques1a3[[#This Row],[correcta]]=bloques1a3[[#This Row],[respuesta]],1,0)</f>
        <v>1</v>
      </c>
      <c r="M6665" s="1">
        <f>+IF(bloques1a3[[#This Row],[Sexo]]="F",1,0)</f>
        <v>0</v>
      </c>
    </row>
    <row r="6666" spans="1:13" x14ac:dyDescent="0.55000000000000004">
      <c r="A6666">
        <v>60</v>
      </c>
      <c r="B6666" s="1" t="s">
        <v>597</v>
      </c>
      <c r="C6666" s="1" t="s">
        <v>1</v>
      </c>
      <c r="D6666">
        <v>2</v>
      </c>
      <c r="E6666" s="1" t="s">
        <v>249</v>
      </c>
      <c r="F6666">
        <v>2</v>
      </c>
      <c r="G6666" s="1" t="s">
        <v>375</v>
      </c>
      <c r="H6666" s="1" t="s">
        <v>28</v>
      </c>
      <c r="I6666">
        <v>3</v>
      </c>
      <c r="J6666" s="1" t="str">
        <f>+VLOOKUP(bloques1a3[[#This Row],[respuesta]],respuestas.emociones[],2,0)</f>
        <v>alegria</v>
      </c>
      <c r="K6666" s="1">
        <f>+VLOOKUP(bloques1a3[[#This Row],[niño]],BD.niños[[Código]:[edad]],5,0)</f>
        <v>6</v>
      </c>
      <c r="L6666" s="1">
        <f>+IF(bloques1a3[[#This Row],[correcta]]=bloques1a3[[#This Row],[respuesta]],1,0)</f>
        <v>1</v>
      </c>
      <c r="M6666" s="1">
        <f>+IF(bloques1a3[[#This Row],[Sexo]]="F",1,0)</f>
        <v>0</v>
      </c>
    </row>
    <row r="6667" spans="1:13" x14ac:dyDescent="0.55000000000000004">
      <c r="A6667">
        <v>60</v>
      </c>
      <c r="B6667" s="1" t="s">
        <v>597</v>
      </c>
      <c r="C6667" s="1" t="s">
        <v>1</v>
      </c>
      <c r="D6667">
        <v>2</v>
      </c>
      <c r="E6667" s="1" t="s">
        <v>253</v>
      </c>
      <c r="F6667">
        <v>2</v>
      </c>
      <c r="G6667" s="1" t="s">
        <v>376</v>
      </c>
      <c r="H6667" s="1" t="s">
        <v>28</v>
      </c>
      <c r="I6667">
        <v>3</v>
      </c>
      <c r="J6667" s="1" t="str">
        <f>+VLOOKUP(bloques1a3[[#This Row],[respuesta]],respuestas.emociones[],2,0)</f>
        <v>alegria</v>
      </c>
      <c r="K6667" s="1">
        <f>+VLOOKUP(bloques1a3[[#This Row],[niño]],BD.niños[[Código]:[edad]],5,0)</f>
        <v>7</v>
      </c>
      <c r="L6667" s="1">
        <f>+IF(bloques1a3[[#This Row],[correcta]]=bloques1a3[[#This Row],[respuesta]],1,0)</f>
        <v>1</v>
      </c>
      <c r="M6667" s="1">
        <f>+IF(bloques1a3[[#This Row],[Sexo]]="F",1,0)</f>
        <v>0</v>
      </c>
    </row>
    <row r="6668" spans="1:13" x14ac:dyDescent="0.55000000000000004">
      <c r="A6668">
        <v>60</v>
      </c>
      <c r="B6668" s="1" t="s">
        <v>597</v>
      </c>
      <c r="C6668" s="1" t="s">
        <v>1</v>
      </c>
      <c r="D6668">
        <v>2</v>
      </c>
      <c r="E6668" s="1" t="s">
        <v>257</v>
      </c>
      <c r="F6668">
        <v>2</v>
      </c>
      <c r="G6668" s="1" t="s">
        <v>376</v>
      </c>
      <c r="H6668" s="1" t="s">
        <v>28</v>
      </c>
      <c r="I6668">
        <v>3</v>
      </c>
      <c r="J6668" s="1" t="str">
        <f>+VLOOKUP(bloques1a3[[#This Row],[respuesta]],respuestas.emociones[],2,0)</f>
        <v>alegria</v>
      </c>
      <c r="K6668" s="1">
        <f>+VLOOKUP(bloques1a3[[#This Row],[niño]],BD.niños[[Código]:[edad]],5,0)</f>
        <v>8</v>
      </c>
      <c r="L6668" s="1">
        <f>+IF(bloques1a3[[#This Row],[correcta]]=bloques1a3[[#This Row],[respuesta]],1,0)</f>
        <v>1</v>
      </c>
      <c r="M6668" s="1">
        <f>+IF(bloques1a3[[#This Row],[Sexo]]="F",1,0)</f>
        <v>0</v>
      </c>
    </row>
    <row r="6669" spans="1:13" x14ac:dyDescent="0.55000000000000004">
      <c r="A6669">
        <v>60</v>
      </c>
      <c r="B6669" s="1" t="s">
        <v>597</v>
      </c>
      <c r="C6669" s="1" t="s">
        <v>1</v>
      </c>
      <c r="D6669">
        <v>2</v>
      </c>
      <c r="E6669" s="1" t="s">
        <v>299</v>
      </c>
      <c r="F6669">
        <v>2</v>
      </c>
      <c r="G6669" s="1" t="s">
        <v>376</v>
      </c>
      <c r="H6669" s="1" t="s">
        <v>28</v>
      </c>
      <c r="I6669">
        <v>3</v>
      </c>
      <c r="J6669" s="1" t="str">
        <f>+VLOOKUP(bloques1a3[[#This Row],[respuesta]],respuestas.emociones[],2,0)</f>
        <v>alegria</v>
      </c>
      <c r="K6669" s="1">
        <f>+VLOOKUP(bloques1a3[[#This Row],[niño]],BD.niños[[Código]:[edad]],5,0)</f>
        <v>8</v>
      </c>
      <c r="L6669" s="1">
        <f>+IF(bloques1a3[[#This Row],[correcta]]=bloques1a3[[#This Row],[respuesta]],1,0)</f>
        <v>1</v>
      </c>
      <c r="M6669" s="1">
        <f>+IF(bloques1a3[[#This Row],[Sexo]]="F",1,0)</f>
        <v>0</v>
      </c>
    </row>
    <row r="6670" spans="1:13" x14ac:dyDescent="0.55000000000000004">
      <c r="A6670">
        <v>60</v>
      </c>
      <c r="B6670" s="1" t="s">
        <v>597</v>
      </c>
      <c r="C6670" s="1" t="s">
        <v>1</v>
      </c>
      <c r="D6670">
        <v>2</v>
      </c>
      <c r="E6670" s="1" t="s">
        <v>301</v>
      </c>
      <c r="F6670">
        <v>2</v>
      </c>
      <c r="G6670" s="1" t="s">
        <v>375</v>
      </c>
      <c r="H6670" s="1" t="s">
        <v>28</v>
      </c>
      <c r="I6670">
        <v>3</v>
      </c>
      <c r="J6670" s="1" t="str">
        <f>+VLOOKUP(bloques1a3[[#This Row],[respuesta]],respuestas.emociones[],2,0)</f>
        <v>alegria</v>
      </c>
      <c r="K6670" s="1">
        <f>+VLOOKUP(bloques1a3[[#This Row],[niño]],BD.niños[[Código]:[edad]],5,0)</f>
        <v>5</v>
      </c>
      <c r="L6670" s="1">
        <f>+IF(bloques1a3[[#This Row],[correcta]]=bloques1a3[[#This Row],[respuesta]],1,0)</f>
        <v>1</v>
      </c>
      <c r="M6670" s="1">
        <f>+IF(bloques1a3[[#This Row],[Sexo]]="F",1,0)</f>
        <v>0</v>
      </c>
    </row>
    <row r="6671" spans="1:13" x14ac:dyDescent="0.55000000000000004">
      <c r="A6671">
        <v>60</v>
      </c>
      <c r="B6671" s="1" t="s">
        <v>597</v>
      </c>
      <c r="C6671" s="1" t="s">
        <v>1</v>
      </c>
      <c r="D6671">
        <v>2</v>
      </c>
      <c r="E6671" s="1" t="s">
        <v>305</v>
      </c>
      <c r="F6671">
        <v>2</v>
      </c>
      <c r="G6671" s="1" t="s">
        <v>376</v>
      </c>
      <c r="H6671" s="1" t="s">
        <v>28</v>
      </c>
      <c r="I6671">
        <v>3</v>
      </c>
      <c r="J6671" s="1" t="str">
        <f>+VLOOKUP(bloques1a3[[#This Row],[respuesta]],respuestas.emociones[],2,0)</f>
        <v>alegria</v>
      </c>
      <c r="K6671" s="1">
        <f>+VLOOKUP(bloques1a3[[#This Row],[niño]],BD.niños[[Código]:[edad]],5,0)</f>
        <v>8</v>
      </c>
      <c r="L6671" s="1">
        <f>+IF(bloques1a3[[#This Row],[correcta]]=bloques1a3[[#This Row],[respuesta]],1,0)</f>
        <v>1</v>
      </c>
      <c r="M6671" s="1">
        <f>+IF(bloques1a3[[#This Row],[Sexo]]="F",1,0)</f>
        <v>0</v>
      </c>
    </row>
    <row r="6672" spans="1:13" x14ac:dyDescent="0.55000000000000004">
      <c r="A6672">
        <v>60</v>
      </c>
      <c r="B6672" s="1" t="s">
        <v>597</v>
      </c>
      <c r="C6672" s="1" t="s">
        <v>1</v>
      </c>
      <c r="D6672">
        <v>2</v>
      </c>
      <c r="E6672" s="1" t="s">
        <v>308</v>
      </c>
      <c r="F6672">
        <v>2</v>
      </c>
      <c r="G6672" s="1" t="s">
        <v>377</v>
      </c>
      <c r="H6672" s="1" t="s">
        <v>28</v>
      </c>
      <c r="I6672">
        <v>3</v>
      </c>
      <c r="J6672" s="1" t="str">
        <f>+VLOOKUP(bloques1a3[[#This Row],[respuesta]],respuestas.emociones[],2,0)</f>
        <v>alegria</v>
      </c>
      <c r="K6672" s="1">
        <f>+VLOOKUP(bloques1a3[[#This Row],[niño]],BD.niños[[Código]:[edad]],5,0)</f>
        <v>9</v>
      </c>
      <c r="L6672" s="1">
        <f>+IF(bloques1a3[[#This Row],[correcta]]=bloques1a3[[#This Row],[respuesta]],1,0)</f>
        <v>1</v>
      </c>
      <c r="M6672" s="1">
        <f>+IF(bloques1a3[[#This Row],[Sexo]]="F",1,0)</f>
        <v>0</v>
      </c>
    </row>
    <row r="6673" spans="1:13" x14ac:dyDescent="0.55000000000000004">
      <c r="A6673">
        <v>60</v>
      </c>
      <c r="B6673" s="1" t="s">
        <v>597</v>
      </c>
      <c r="C6673" s="1" t="s">
        <v>1</v>
      </c>
      <c r="D6673">
        <v>2</v>
      </c>
      <c r="E6673" s="1" t="s">
        <v>311</v>
      </c>
      <c r="F6673">
        <v>2</v>
      </c>
      <c r="G6673" s="1" t="s">
        <v>377</v>
      </c>
      <c r="H6673" s="1" t="s">
        <v>28</v>
      </c>
      <c r="I6673">
        <v>3</v>
      </c>
      <c r="J6673" s="1" t="str">
        <f>+VLOOKUP(bloques1a3[[#This Row],[respuesta]],respuestas.emociones[],2,0)</f>
        <v>alegria</v>
      </c>
      <c r="K6673" s="1">
        <f>+VLOOKUP(bloques1a3[[#This Row],[niño]],BD.niños[[Código]:[edad]],5,0)</f>
        <v>10</v>
      </c>
      <c r="L6673" s="1">
        <f>+IF(bloques1a3[[#This Row],[correcta]]=bloques1a3[[#This Row],[respuesta]],1,0)</f>
        <v>1</v>
      </c>
      <c r="M6673" s="1">
        <f>+IF(bloques1a3[[#This Row],[Sexo]]="F",1,0)</f>
        <v>0</v>
      </c>
    </row>
    <row r="6674" spans="1:13" x14ac:dyDescent="0.55000000000000004">
      <c r="A6674">
        <v>60</v>
      </c>
      <c r="B6674" s="1" t="s">
        <v>597</v>
      </c>
      <c r="C6674" s="1" t="s">
        <v>1</v>
      </c>
      <c r="D6674">
        <v>2</v>
      </c>
      <c r="E6674" s="1" t="s">
        <v>314</v>
      </c>
      <c r="F6674">
        <v>2</v>
      </c>
      <c r="G6674" s="1" t="s">
        <v>377</v>
      </c>
      <c r="H6674" s="1" t="s">
        <v>28</v>
      </c>
      <c r="I6674">
        <v>3</v>
      </c>
      <c r="J6674" s="1" t="str">
        <f>+VLOOKUP(bloques1a3[[#This Row],[respuesta]],respuestas.emociones[],2,0)</f>
        <v>alegria</v>
      </c>
      <c r="K6674" s="1">
        <f>+VLOOKUP(bloques1a3[[#This Row],[niño]],BD.niños[[Código]:[edad]],5,0)</f>
        <v>10</v>
      </c>
      <c r="L6674" s="1">
        <f>+IF(bloques1a3[[#This Row],[correcta]]=bloques1a3[[#This Row],[respuesta]],1,0)</f>
        <v>1</v>
      </c>
      <c r="M6674" s="1">
        <f>+IF(bloques1a3[[#This Row],[Sexo]]="F",1,0)</f>
        <v>0</v>
      </c>
    </row>
    <row r="6675" spans="1:13" x14ac:dyDescent="0.55000000000000004">
      <c r="A6675">
        <v>60</v>
      </c>
      <c r="B6675" s="1" t="s">
        <v>597</v>
      </c>
      <c r="C6675" s="1" t="s">
        <v>1</v>
      </c>
      <c r="D6675">
        <v>2</v>
      </c>
      <c r="E6675" s="1" t="s">
        <v>372</v>
      </c>
      <c r="F6675">
        <v>2</v>
      </c>
      <c r="G6675" s="1" t="s">
        <v>377</v>
      </c>
      <c r="H6675" s="1" t="s">
        <v>28</v>
      </c>
      <c r="I6675">
        <v>3</v>
      </c>
      <c r="J6675" s="1" t="str">
        <f>+VLOOKUP(bloques1a3[[#This Row],[respuesta]],respuestas.emociones[],2,0)</f>
        <v>alegria</v>
      </c>
      <c r="K6675" s="1">
        <f>+VLOOKUP(bloques1a3[[#This Row],[niño]],BD.niños[[Código]:[edad]],5,0)</f>
        <v>9</v>
      </c>
      <c r="L6675" s="1">
        <f>+IF(bloques1a3[[#This Row],[correcta]]=bloques1a3[[#This Row],[respuesta]],1,0)</f>
        <v>1</v>
      </c>
      <c r="M6675" s="1">
        <f>+IF(bloques1a3[[#This Row],[Sexo]]="F",1,0)</f>
        <v>0</v>
      </c>
    </row>
    <row r="6676" spans="1:13" x14ac:dyDescent="0.55000000000000004">
      <c r="A6676">
        <v>60</v>
      </c>
      <c r="B6676" s="1" t="s">
        <v>597</v>
      </c>
      <c r="C6676" s="1" t="s">
        <v>1</v>
      </c>
      <c r="D6676">
        <v>2</v>
      </c>
      <c r="E6676" s="1" t="s">
        <v>337</v>
      </c>
      <c r="F6676">
        <v>2</v>
      </c>
      <c r="G6676" s="1" t="s">
        <v>376</v>
      </c>
      <c r="H6676" s="1" t="s">
        <v>28</v>
      </c>
      <c r="I6676">
        <v>3</v>
      </c>
      <c r="J6676" s="1" t="str">
        <f>+VLOOKUP(bloques1a3[[#This Row],[respuesta]],respuestas.emociones[],2,0)</f>
        <v>alegria</v>
      </c>
      <c r="K6676" s="1">
        <f>+VLOOKUP(bloques1a3[[#This Row],[niño]],BD.niños[[Código]:[edad]],5,0)</f>
        <v>8</v>
      </c>
      <c r="L6676" s="1">
        <f>+IF(bloques1a3[[#This Row],[correcta]]=bloques1a3[[#This Row],[respuesta]],1,0)</f>
        <v>1</v>
      </c>
      <c r="M6676" s="1">
        <f>+IF(bloques1a3[[#This Row],[Sexo]]="F",1,0)</f>
        <v>0</v>
      </c>
    </row>
    <row r="6677" spans="1:13" x14ac:dyDescent="0.55000000000000004">
      <c r="A6677">
        <v>60</v>
      </c>
      <c r="B6677" s="1" t="s">
        <v>597</v>
      </c>
      <c r="C6677" s="1" t="s">
        <v>1</v>
      </c>
      <c r="D6677">
        <v>2</v>
      </c>
      <c r="E6677" s="1" t="s">
        <v>341</v>
      </c>
      <c r="F6677">
        <v>2</v>
      </c>
      <c r="G6677" s="1" t="s">
        <v>376</v>
      </c>
      <c r="H6677" s="1" t="s">
        <v>29</v>
      </c>
      <c r="I6677">
        <v>3</v>
      </c>
      <c r="J6677" s="1" t="str">
        <f>+VLOOKUP(bloques1a3[[#This Row],[respuesta]],respuestas.emociones[],2,0)</f>
        <v>alegria</v>
      </c>
      <c r="K6677" s="1">
        <f>+VLOOKUP(bloques1a3[[#This Row],[niño]],BD.niños[[Código]:[edad]],5,0)</f>
        <v>8</v>
      </c>
      <c r="L6677" s="1">
        <f>+IF(bloques1a3[[#This Row],[correcta]]=bloques1a3[[#This Row],[respuesta]],1,0)</f>
        <v>1</v>
      </c>
      <c r="M6677" s="1">
        <f>+IF(bloques1a3[[#This Row],[Sexo]]="F",1,0)</f>
        <v>1</v>
      </c>
    </row>
    <row r="6678" spans="1:13" x14ac:dyDescent="0.55000000000000004">
      <c r="A6678">
        <v>60</v>
      </c>
      <c r="B6678" s="1" t="s">
        <v>597</v>
      </c>
      <c r="C6678" s="1" t="s">
        <v>1</v>
      </c>
      <c r="D6678">
        <v>2</v>
      </c>
      <c r="E6678" s="1" t="s">
        <v>344</v>
      </c>
      <c r="F6678">
        <v>2</v>
      </c>
      <c r="G6678" s="1" t="s">
        <v>375</v>
      </c>
      <c r="H6678" s="1" t="s">
        <v>29</v>
      </c>
      <c r="I6678">
        <v>3</v>
      </c>
      <c r="J6678" s="1" t="str">
        <f>+VLOOKUP(bloques1a3[[#This Row],[respuesta]],respuestas.emociones[],2,0)</f>
        <v>alegria</v>
      </c>
      <c r="K6678" s="1">
        <f>+VLOOKUP(bloques1a3[[#This Row],[niño]],BD.niños[[Código]:[edad]],5,0)</f>
        <v>6</v>
      </c>
      <c r="L6678" s="1">
        <f>+IF(bloques1a3[[#This Row],[correcta]]=bloques1a3[[#This Row],[respuesta]],1,0)</f>
        <v>1</v>
      </c>
      <c r="M6678" s="1">
        <f>+IF(bloques1a3[[#This Row],[Sexo]]="F",1,0)</f>
        <v>1</v>
      </c>
    </row>
    <row r="6679" spans="1:13" x14ac:dyDescent="0.55000000000000004">
      <c r="A6679">
        <v>60</v>
      </c>
      <c r="B6679" s="1" t="s">
        <v>597</v>
      </c>
      <c r="C6679" s="1" t="s">
        <v>1</v>
      </c>
      <c r="D6679">
        <v>2</v>
      </c>
      <c r="E6679" s="1" t="s">
        <v>348</v>
      </c>
      <c r="F6679">
        <v>2</v>
      </c>
      <c r="G6679" s="1" t="s">
        <v>375</v>
      </c>
      <c r="H6679" s="1" t="s">
        <v>28</v>
      </c>
      <c r="I6679">
        <v>3</v>
      </c>
      <c r="J6679" s="1" t="str">
        <f>+VLOOKUP(bloques1a3[[#This Row],[respuesta]],respuestas.emociones[],2,0)</f>
        <v>alegria</v>
      </c>
      <c r="K6679" s="1">
        <f>+VLOOKUP(bloques1a3[[#This Row],[niño]],BD.niños[[Código]:[edad]],5,0)</f>
        <v>6</v>
      </c>
      <c r="L6679" s="1">
        <f>+IF(bloques1a3[[#This Row],[correcta]]=bloques1a3[[#This Row],[respuesta]],1,0)</f>
        <v>1</v>
      </c>
      <c r="M6679" s="1">
        <f>+IF(bloques1a3[[#This Row],[Sexo]]="F",1,0)</f>
        <v>0</v>
      </c>
    </row>
    <row r="6680" spans="1:13" x14ac:dyDescent="0.55000000000000004">
      <c r="A6680">
        <v>61</v>
      </c>
      <c r="B6680" s="1" t="s">
        <v>598</v>
      </c>
      <c r="C6680" s="1" t="s">
        <v>5</v>
      </c>
      <c r="D6680">
        <v>6</v>
      </c>
      <c r="E6680" s="1" t="s">
        <v>89</v>
      </c>
      <c r="F6680">
        <v>6</v>
      </c>
      <c r="G6680" s="1" t="s">
        <v>377</v>
      </c>
      <c r="H6680" s="1" t="s">
        <v>29</v>
      </c>
      <c r="I6680">
        <v>3</v>
      </c>
      <c r="J6680" s="1" t="str">
        <f>+VLOOKUP(bloques1a3[[#This Row],[respuesta]],respuestas.emociones[],2,0)</f>
        <v>sorpresa</v>
      </c>
      <c r="K6680" s="1">
        <f>+VLOOKUP(bloques1a3[[#This Row],[niño]],BD.niños[[Código]:[edad]],5,0)</f>
        <v>10</v>
      </c>
      <c r="L6680" s="1">
        <f>+IF(bloques1a3[[#This Row],[correcta]]=bloques1a3[[#This Row],[respuesta]],1,0)</f>
        <v>1</v>
      </c>
      <c r="M6680" s="1">
        <f>+IF(bloques1a3[[#This Row],[Sexo]]="F",1,0)</f>
        <v>1</v>
      </c>
    </row>
    <row r="6681" spans="1:13" x14ac:dyDescent="0.55000000000000004">
      <c r="A6681">
        <v>61</v>
      </c>
      <c r="B6681" s="1" t="s">
        <v>598</v>
      </c>
      <c r="C6681" s="1" t="s">
        <v>5</v>
      </c>
      <c r="D6681">
        <v>6</v>
      </c>
      <c r="E6681" s="1" t="s">
        <v>93</v>
      </c>
      <c r="F6681">
        <v>6</v>
      </c>
      <c r="G6681" s="1" t="s">
        <v>377</v>
      </c>
      <c r="H6681" s="1" t="s">
        <v>29</v>
      </c>
      <c r="I6681">
        <v>3</v>
      </c>
      <c r="J6681" s="1" t="str">
        <f>+VLOOKUP(bloques1a3[[#This Row],[respuesta]],respuestas.emociones[],2,0)</f>
        <v>sorpresa</v>
      </c>
      <c r="K6681" s="1">
        <f>+VLOOKUP(bloques1a3[[#This Row],[niño]],BD.niños[[Código]:[edad]],5,0)</f>
        <v>10</v>
      </c>
      <c r="L6681" s="1">
        <f>+IF(bloques1a3[[#This Row],[correcta]]=bloques1a3[[#This Row],[respuesta]],1,0)</f>
        <v>1</v>
      </c>
      <c r="M6681" s="1">
        <f>+IF(bloques1a3[[#This Row],[Sexo]]="F",1,0)</f>
        <v>1</v>
      </c>
    </row>
    <row r="6682" spans="1:13" x14ac:dyDescent="0.55000000000000004">
      <c r="A6682">
        <v>61</v>
      </c>
      <c r="B6682" s="1" t="s">
        <v>598</v>
      </c>
      <c r="C6682" s="1" t="s">
        <v>5</v>
      </c>
      <c r="D6682">
        <v>6</v>
      </c>
      <c r="E6682" s="1" t="s">
        <v>97</v>
      </c>
      <c r="F6682">
        <v>6</v>
      </c>
      <c r="G6682" s="1" t="s">
        <v>377</v>
      </c>
      <c r="H6682" s="1" t="s">
        <v>29</v>
      </c>
      <c r="I6682">
        <v>3</v>
      </c>
      <c r="J6682" s="1" t="str">
        <f>+VLOOKUP(bloques1a3[[#This Row],[respuesta]],respuestas.emociones[],2,0)</f>
        <v>sorpresa</v>
      </c>
      <c r="K6682" s="1">
        <f>+VLOOKUP(bloques1a3[[#This Row],[niño]],BD.niños[[Código]:[edad]],5,0)</f>
        <v>10</v>
      </c>
      <c r="L6682" s="1">
        <f>+IF(bloques1a3[[#This Row],[correcta]]=bloques1a3[[#This Row],[respuesta]],1,0)</f>
        <v>1</v>
      </c>
      <c r="M6682" s="1">
        <f>+IF(bloques1a3[[#This Row],[Sexo]]="F",1,0)</f>
        <v>1</v>
      </c>
    </row>
    <row r="6683" spans="1:13" x14ac:dyDescent="0.55000000000000004">
      <c r="A6683">
        <v>61</v>
      </c>
      <c r="B6683" s="1" t="s">
        <v>598</v>
      </c>
      <c r="C6683" s="1" t="s">
        <v>5</v>
      </c>
      <c r="D6683">
        <v>6</v>
      </c>
      <c r="E6683" s="1" t="s">
        <v>101</v>
      </c>
      <c r="F6683">
        <v>6</v>
      </c>
      <c r="G6683" s="1" t="s">
        <v>377</v>
      </c>
      <c r="H6683" s="1" t="s">
        <v>29</v>
      </c>
      <c r="I6683">
        <v>3</v>
      </c>
      <c r="J6683" s="1" t="str">
        <f>+VLOOKUP(bloques1a3[[#This Row],[respuesta]],respuestas.emociones[],2,0)</f>
        <v>sorpresa</v>
      </c>
      <c r="K6683" s="1">
        <f>+VLOOKUP(bloques1a3[[#This Row],[niño]],BD.niños[[Código]:[edad]],5,0)</f>
        <v>10</v>
      </c>
      <c r="L6683" s="1">
        <f>+IF(bloques1a3[[#This Row],[correcta]]=bloques1a3[[#This Row],[respuesta]],1,0)</f>
        <v>1</v>
      </c>
      <c r="M6683" s="1">
        <f>+IF(bloques1a3[[#This Row],[Sexo]]="F",1,0)</f>
        <v>1</v>
      </c>
    </row>
    <row r="6684" spans="1:13" x14ac:dyDescent="0.55000000000000004">
      <c r="A6684">
        <v>61</v>
      </c>
      <c r="B6684" s="1" t="s">
        <v>598</v>
      </c>
      <c r="C6684" s="1" t="s">
        <v>5</v>
      </c>
      <c r="D6684">
        <v>6</v>
      </c>
      <c r="E6684" s="1" t="s">
        <v>150</v>
      </c>
      <c r="F6684">
        <v>6</v>
      </c>
      <c r="G6684" s="1" t="s">
        <v>375</v>
      </c>
      <c r="H6684" s="1" t="s">
        <v>29</v>
      </c>
      <c r="I6684">
        <v>3</v>
      </c>
      <c r="J6684" s="1" t="str">
        <f>+VLOOKUP(bloques1a3[[#This Row],[respuesta]],respuestas.emociones[],2,0)</f>
        <v>sorpresa</v>
      </c>
      <c r="K6684" s="1">
        <f>+VLOOKUP(bloques1a3[[#This Row],[niño]],BD.niños[[Código]:[edad]],5,0)</f>
        <v>6</v>
      </c>
      <c r="L6684" s="1">
        <f>+IF(bloques1a3[[#This Row],[correcta]]=bloques1a3[[#This Row],[respuesta]],1,0)</f>
        <v>1</v>
      </c>
      <c r="M6684" s="1">
        <f>+IF(bloques1a3[[#This Row],[Sexo]]="F",1,0)</f>
        <v>1</v>
      </c>
    </row>
    <row r="6685" spans="1:13" x14ac:dyDescent="0.55000000000000004">
      <c r="A6685">
        <v>61</v>
      </c>
      <c r="B6685" s="1" t="s">
        <v>598</v>
      </c>
      <c r="C6685" s="1" t="s">
        <v>5</v>
      </c>
      <c r="D6685">
        <v>6</v>
      </c>
      <c r="E6685" s="1" t="s">
        <v>153</v>
      </c>
      <c r="F6685">
        <v>6</v>
      </c>
      <c r="G6685" s="1" t="s">
        <v>376</v>
      </c>
      <c r="H6685" s="1" t="s">
        <v>28</v>
      </c>
      <c r="I6685">
        <v>3</v>
      </c>
      <c r="J6685" s="1" t="str">
        <f>+VLOOKUP(bloques1a3[[#This Row],[respuesta]],respuestas.emociones[],2,0)</f>
        <v>sorpresa</v>
      </c>
      <c r="K6685" s="1">
        <f>+VLOOKUP(bloques1a3[[#This Row],[niño]],BD.niños[[Código]:[edad]],5,0)</f>
        <v>7</v>
      </c>
      <c r="L6685" s="1">
        <f>+IF(bloques1a3[[#This Row],[correcta]]=bloques1a3[[#This Row],[respuesta]],1,0)</f>
        <v>1</v>
      </c>
      <c r="M6685" s="1">
        <f>+IF(bloques1a3[[#This Row],[Sexo]]="F",1,0)</f>
        <v>0</v>
      </c>
    </row>
    <row r="6686" spans="1:13" x14ac:dyDescent="0.55000000000000004">
      <c r="A6686">
        <v>61</v>
      </c>
      <c r="B6686" s="1" t="s">
        <v>598</v>
      </c>
      <c r="C6686" s="1" t="s">
        <v>5</v>
      </c>
      <c r="D6686">
        <v>6</v>
      </c>
      <c r="E6686" s="1" t="s">
        <v>157</v>
      </c>
      <c r="F6686">
        <v>6</v>
      </c>
      <c r="G6686" s="1" t="s">
        <v>376</v>
      </c>
      <c r="H6686" s="1" t="s">
        <v>28</v>
      </c>
      <c r="I6686">
        <v>3</v>
      </c>
      <c r="J6686" s="1" t="str">
        <f>+VLOOKUP(bloques1a3[[#This Row],[respuesta]],respuestas.emociones[],2,0)</f>
        <v>sorpresa</v>
      </c>
      <c r="K6686" s="1">
        <f>+VLOOKUP(bloques1a3[[#This Row],[niño]],BD.niños[[Código]:[edad]],5,0)</f>
        <v>7</v>
      </c>
      <c r="L6686" s="1">
        <f>+IF(bloques1a3[[#This Row],[correcta]]=bloques1a3[[#This Row],[respuesta]],1,0)</f>
        <v>1</v>
      </c>
      <c r="M6686" s="1">
        <f>+IF(bloques1a3[[#This Row],[Sexo]]="F",1,0)</f>
        <v>0</v>
      </c>
    </row>
    <row r="6687" spans="1:13" x14ac:dyDescent="0.55000000000000004">
      <c r="A6687">
        <v>61</v>
      </c>
      <c r="B6687" s="1" t="s">
        <v>598</v>
      </c>
      <c r="C6687" s="1" t="s">
        <v>5</v>
      </c>
      <c r="D6687">
        <v>6</v>
      </c>
      <c r="E6687" s="1" t="s">
        <v>164</v>
      </c>
      <c r="F6687">
        <v>6</v>
      </c>
      <c r="G6687" s="1" t="s">
        <v>375</v>
      </c>
      <c r="H6687" s="1" t="s">
        <v>28</v>
      </c>
      <c r="I6687">
        <v>3</v>
      </c>
      <c r="J6687" s="1" t="str">
        <f>+VLOOKUP(bloques1a3[[#This Row],[respuesta]],respuestas.emociones[],2,0)</f>
        <v>sorpresa</v>
      </c>
      <c r="K6687" s="1">
        <f>+VLOOKUP(bloques1a3[[#This Row],[niño]],BD.niños[[Código]:[edad]],5,0)</f>
        <v>6</v>
      </c>
      <c r="L6687" s="1">
        <f>+IF(bloques1a3[[#This Row],[correcta]]=bloques1a3[[#This Row],[respuesta]],1,0)</f>
        <v>1</v>
      </c>
      <c r="M6687" s="1">
        <f>+IF(bloques1a3[[#This Row],[Sexo]]="F",1,0)</f>
        <v>0</v>
      </c>
    </row>
    <row r="6688" spans="1:13" x14ac:dyDescent="0.55000000000000004">
      <c r="A6688">
        <v>61</v>
      </c>
      <c r="B6688" s="1" t="s">
        <v>598</v>
      </c>
      <c r="C6688" s="1" t="s">
        <v>5</v>
      </c>
      <c r="D6688">
        <v>6</v>
      </c>
      <c r="E6688" s="1" t="s">
        <v>165</v>
      </c>
      <c r="F6688">
        <v>6</v>
      </c>
      <c r="G6688" s="1" t="s">
        <v>375</v>
      </c>
      <c r="H6688" s="1" t="s">
        <v>28</v>
      </c>
      <c r="I6688">
        <v>3</v>
      </c>
      <c r="J6688" s="1" t="str">
        <f>+VLOOKUP(bloques1a3[[#This Row],[respuesta]],respuestas.emociones[],2,0)</f>
        <v>sorpresa</v>
      </c>
      <c r="K6688" s="1">
        <f>+VLOOKUP(bloques1a3[[#This Row],[niño]],BD.niños[[Código]:[edad]],5,0)</f>
        <v>5</v>
      </c>
      <c r="L6688" s="1">
        <f>+IF(bloques1a3[[#This Row],[correcta]]=bloques1a3[[#This Row],[respuesta]],1,0)</f>
        <v>1</v>
      </c>
      <c r="M6688" s="1">
        <f>+IF(bloques1a3[[#This Row],[Sexo]]="F",1,0)</f>
        <v>0</v>
      </c>
    </row>
    <row r="6689" spans="1:13" x14ac:dyDescent="0.55000000000000004">
      <c r="A6689">
        <v>61</v>
      </c>
      <c r="B6689" s="1" t="s">
        <v>598</v>
      </c>
      <c r="C6689" s="1" t="s">
        <v>5</v>
      </c>
      <c r="D6689">
        <v>6</v>
      </c>
      <c r="E6689" s="1" t="s">
        <v>168</v>
      </c>
      <c r="F6689">
        <v>6</v>
      </c>
      <c r="G6689" s="1" t="s">
        <v>376</v>
      </c>
      <c r="H6689" s="1" t="s">
        <v>29</v>
      </c>
      <c r="I6689">
        <v>3</v>
      </c>
      <c r="J6689" s="1" t="str">
        <f>+VLOOKUP(bloques1a3[[#This Row],[respuesta]],respuestas.emociones[],2,0)</f>
        <v>sorpresa</v>
      </c>
      <c r="K6689" s="1">
        <f>+VLOOKUP(bloques1a3[[#This Row],[niño]],BD.niños[[Código]:[edad]],5,0)</f>
        <v>7</v>
      </c>
      <c r="L6689" s="1">
        <f>+IF(bloques1a3[[#This Row],[correcta]]=bloques1a3[[#This Row],[respuesta]],1,0)</f>
        <v>1</v>
      </c>
      <c r="M6689" s="1">
        <f>+IF(bloques1a3[[#This Row],[Sexo]]="F",1,0)</f>
        <v>1</v>
      </c>
    </row>
    <row r="6690" spans="1:13" x14ac:dyDescent="0.55000000000000004">
      <c r="A6690">
        <v>61</v>
      </c>
      <c r="B6690" s="1" t="s">
        <v>598</v>
      </c>
      <c r="C6690" s="1" t="s">
        <v>5</v>
      </c>
      <c r="D6690">
        <v>6</v>
      </c>
      <c r="E6690" s="1" t="s">
        <v>172</v>
      </c>
      <c r="F6690">
        <v>6</v>
      </c>
      <c r="G6690" s="1" t="s">
        <v>376</v>
      </c>
      <c r="H6690" s="1" t="s">
        <v>29</v>
      </c>
      <c r="I6690">
        <v>3</v>
      </c>
      <c r="J6690" s="1" t="str">
        <f>+VLOOKUP(bloques1a3[[#This Row],[respuesta]],respuestas.emociones[],2,0)</f>
        <v>sorpresa</v>
      </c>
      <c r="K6690" s="1">
        <f>+VLOOKUP(bloques1a3[[#This Row],[niño]],BD.niños[[Código]:[edad]],5,0)</f>
        <v>8</v>
      </c>
      <c r="L6690" s="1">
        <f>+IF(bloques1a3[[#This Row],[correcta]]=bloques1a3[[#This Row],[respuesta]],1,0)</f>
        <v>1</v>
      </c>
      <c r="M6690" s="1">
        <f>+IF(bloques1a3[[#This Row],[Sexo]]="F",1,0)</f>
        <v>1</v>
      </c>
    </row>
    <row r="6691" spans="1:13" x14ac:dyDescent="0.55000000000000004">
      <c r="A6691">
        <v>61</v>
      </c>
      <c r="B6691" s="1" t="s">
        <v>598</v>
      </c>
      <c r="C6691" s="1" t="s">
        <v>5</v>
      </c>
      <c r="D6691">
        <v>6</v>
      </c>
      <c r="E6691" s="1" t="s">
        <v>176</v>
      </c>
      <c r="F6691">
        <v>6</v>
      </c>
      <c r="G6691" s="1" t="s">
        <v>375</v>
      </c>
      <c r="H6691" s="1" t="s">
        <v>29</v>
      </c>
      <c r="I6691">
        <v>3</v>
      </c>
      <c r="J6691" s="1" t="str">
        <f>+VLOOKUP(bloques1a3[[#This Row],[respuesta]],respuestas.emociones[],2,0)</f>
        <v>sorpresa</v>
      </c>
      <c r="K6691" s="1">
        <f>+VLOOKUP(bloques1a3[[#This Row],[niño]],BD.niños[[Código]:[edad]],5,0)</f>
        <v>5</v>
      </c>
      <c r="L6691" s="1">
        <f>+IF(bloques1a3[[#This Row],[correcta]]=bloques1a3[[#This Row],[respuesta]],1,0)</f>
        <v>1</v>
      </c>
      <c r="M6691" s="1">
        <f>+IF(bloques1a3[[#This Row],[Sexo]]="F",1,0)</f>
        <v>1</v>
      </c>
    </row>
    <row r="6692" spans="1:13" x14ac:dyDescent="0.55000000000000004">
      <c r="A6692">
        <v>61</v>
      </c>
      <c r="B6692" s="1" t="s">
        <v>598</v>
      </c>
      <c r="C6692" s="1" t="s">
        <v>5</v>
      </c>
      <c r="D6692">
        <v>6</v>
      </c>
      <c r="E6692" s="1" t="s">
        <v>180</v>
      </c>
      <c r="F6692">
        <v>6</v>
      </c>
      <c r="G6692" s="1" t="s">
        <v>376</v>
      </c>
      <c r="H6692" s="1" t="s">
        <v>29</v>
      </c>
      <c r="I6692">
        <v>3</v>
      </c>
      <c r="J6692" s="1" t="str">
        <f>+VLOOKUP(bloques1a3[[#This Row],[respuesta]],respuestas.emociones[],2,0)</f>
        <v>sorpresa</v>
      </c>
      <c r="K6692" s="1">
        <f>+VLOOKUP(bloques1a3[[#This Row],[niño]],BD.niños[[Código]:[edad]],5,0)</f>
        <v>8</v>
      </c>
      <c r="L6692" s="1">
        <f>+IF(bloques1a3[[#This Row],[correcta]]=bloques1a3[[#This Row],[respuesta]],1,0)</f>
        <v>1</v>
      </c>
      <c r="M6692" s="1">
        <f>+IF(bloques1a3[[#This Row],[Sexo]]="F",1,0)</f>
        <v>1</v>
      </c>
    </row>
    <row r="6693" spans="1:13" x14ac:dyDescent="0.55000000000000004">
      <c r="A6693">
        <v>61</v>
      </c>
      <c r="B6693" s="1" t="s">
        <v>598</v>
      </c>
      <c r="C6693" s="1" t="s">
        <v>5</v>
      </c>
      <c r="D6693">
        <v>6</v>
      </c>
      <c r="E6693" s="1" t="s">
        <v>234</v>
      </c>
      <c r="F6693">
        <v>6</v>
      </c>
      <c r="G6693" s="1" t="s">
        <v>377</v>
      </c>
      <c r="H6693" s="1" t="s">
        <v>28</v>
      </c>
      <c r="I6693">
        <v>3</v>
      </c>
      <c r="J6693" s="1" t="str">
        <f>+VLOOKUP(bloques1a3[[#This Row],[respuesta]],respuestas.emociones[],2,0)</f>
        <v>sorpresa</v>
      </c>
      <c r="K6693" s="1">
        <f>+VLOOKUP(bloques1a3[[#This Row],[niño]],BD.niños[[Código]:[edad]],5,0)</f>
        <v>10</v>
      </c>
      <c r="L6693" s="1">
        <f>+IF(bloques1a3[[#This Row],[correcta]]=bloques1a3[[#This Row],[respuesta]],1,0)</f>
        <v>1</v>
      </c>
      <c r="M6693" s="1">
        <f>+IF(bloques1a3[[#This Row],[Sexo]]="F",1,0)</f>
        <v>0</v>
      </c>
    </row>
    <row r="6694" spans="1:13" x14ac:dyDescent="0.55000000000000004">
      <c r="A6694">
        <v>61</v>
      </c>
      <c r="B6694" s="1" t="s">
        <v>598</v>
      </c>
      <c r="C6694" s="1" t="s">
        <v>5</v>
      </c>
      <c r="D6694">
        <v>6</v>
      </c>
      <c r="E6694" s="1" t="s">
        <v>238</v>
      </c>
      <c r="F6694">
        <v>6</v>
      </c>
      <c r="G6694" s="1" t="s">
        <v>377</v>
      </c>
      <c r="H6694" s="1" t="s">
        <v>28</v>
      </c>
      <c r="I6694">
        <v>3</v>
      </c>
      <c r="J6694" s="1" t="str">
        <f>+VLOOKUP(bloques1a3[[#This Row],[respuesta]],respuestas.emociones[],2,0)</f>
        <v>sorpresa</v>
      </c>
      <c r="K6694" s="1">
        <f>+VLOOKUP(bloques1a3[[#This Row],[niño]],BD.niños[[Código]:[edad]],5,0)</f>
        <v>10</v>
      </c>
      <c r="L6694" s="1">
        <f>+IF(bloques1a3[[#This Row],[correcta]]=bloques1a3[[#This Row],[respuesta]],1,0)</f>
        <v>1</v>
      </c>
      <c r="M6694" s="1">
        <f>+IF(bloques1a3[[#This Row],[Sexo]]="F",1,0)</f>
        <v>0</v>
      </c>
    </row>
    <row r="6695" spans="1:13" x14ac:dyDescent="0.55000000000000004">
      <c r="A6695">
        <v>61</v>
      </c>
      <c r="B6695" s="1" t="s">
        <v>598</v>
      </c>
      <c r="C6695" s="1" t="s">
        <v>5</v>
      </c>
      <c r="D6695">
        <v>6</v>
      </c>
      <c r="E6695" s="1" t="s">
        <v>241</v>
      </c>
      <c r="F6695">
        <v>6</v>
      </c>
      <c r="G6695" s="1" t="s">
        <v>377</v>
      </c>
      <c r="H6695" s="1" t="s">
        <v>29</v>
      </c>
      <c r="I6695">
        <v>3</v>
      </c>
      <c r="J6695" s="1" t="str">
        <f>+VLOOKUP(bloques1a3[[#This Row],[respuesta]],respuestas.emociones[],2,0)</f>
        <v>sorpresa</v>
      </c>
      <c r="K6695" s="1">
        <f>+VLOOKUP(bloques1a3[[#This Row],[niño]],BD.niños[[Código]:[edad]],5,0)</f>
        <v>10</v>
      </c>
      <c r="L6695" s="1">
        <f>+IF(bloques1a3[[#This Row],[correcta]]=bloques1a3[[#This Row],[respuesta]],1,0)</f>
        <v>1</v>
      </c>
      <c r="M6695" s="1">
        <f>+IF(bloques1a3[[#This Row],[Sexo]]="F",1,0)</f>
        <v>1</v>
      </c>
    </row>
    <row r="6696" spans="1:13" x14ac:dyDescent="0.55000000000000004">
      <c r="A6696">
        <v>61</v>
      </c>
      <c r="B6696" s="1" t="s">
        <v>598</v>
      </c>
      <c r="C6696" s="1" t="s">
        <v>5</v>
      </c>
      <c r="D6696">
        <v>6</v>
      </c>
      <c r="E6696" s="1" t="s">
        <v>245</v>
      </c>
      <c r="F6696">
        <v>6</v>
      </c>
      <c r="G6696" s="1" t="s">
        <v>376</v>
      </c>
      <c r="H6696" s="1" t="s">
        <v>28</v>
      </c>
      <c r="I6696">
        <v>3</v>
      </c>
      <c r="J6696" s="1" t="str">
        <f>+VLOOKUP(bloques1a3[[#This Row],[respuesta]],respuestas.emociones[],2,0)</f>
        <v>sorpresa</v>
      </c>
      <c r="K6696" s="1">
        <f>+VLOOKUP(bloques1a3[[#This Row],[niño]],BD.niños[[Código]:[edad]],5,0)</f>
        <v>8</v>
      </c>
      <c r="L6696" s="1">
        <f>+IF(bloques1a3[[#This Row],[correcta]]=bloques1a3[[#This Row],[respuesta]],1,0)</f>
        <v>1</v>
      </c>
      <c r="M6696" s="1">
        <f>+IF(bloques1a3[[#This Row],[Sexo]]="F",1,0)</f>
        <v>0</v>
      </c>
    </row>
    <row r="6697" spans="1:13" x14ac:dyDescent="0.55000000000000004">
      <c r="A6697">
        <v>61</v>
      </c>
      <c r="B6697" s="1" t="s">
        <v>598</v>
      </c>
      <c r="C6697" s="1" t="s">
        <v>5</v>
      </c>
      <c r="D6697">
        <v>6</v>
      </c>
      <c r="E6697" s="1" t="s">
        <v>249</v>
      </c>
      <c r="F6697">
        <v>6</v>
      </c>
      <c r="G6697" s="1" t="s">
        <v>375</v>
      </c>
      <c r="H6697" s="1" t="s">
        <v>28</v>
      </c>
      <c r="I6697">
        <v>3</v>
      </c>
      <c r="J6697" s="1" t="str">
        <f>+VLOOKUP(bloques1a3[[#This Row],[respuesta]],respuestas.emociones[],2,0)</f>
        <v>sorpresa</v>
      </c>
      <c r="K6697" s="1">
        <f>+VLOOKUP(bloques1a3[[#This Row],[niño]],BD.niños[[Código]:[edad]],5,0)</f>
        <v>6</v>
      </c>
      <c r="L6697" s="1">
        <f>+IF(bloques1a3[[#This Row],[correcta]]=bloques1a3[[#This Row],[respuesta]],1,0)</f>
        <v>1</v>
      </c>
      <c r="M6697" s="1">
        <f>+IF(bloques1a3[[#This Row],[Sexo]]="F",1,0)</f>
        <v>0</v>
      </c>
    </row>
    <row r="6698" spans="1:13" x14ac:dyDescent="0.55000000000000004">
      <c r="A6698">
        <v>61</v>
      </c>
      <c r="B6698" s="1" t="s">
        <v>598</v>
      </c>
      <c r="C6698" s="1" t="s">
        <v>5</v>
      </c>
      <c r="D6698">
        <v>6</v>
      </c>
      <c r="E6698" s="1" t="s">
        <v>253</v>
      </c>
      <c r="F6698">
        <v>6</v>
      </c>
      <c r="G6698" s="1" t="s">
        <v>376</v>
      </c>
      <c r="H6698" s="1" t="s">
        <v>28</v>
      </c>
      <c r="I6698">
        <v>3</v>
      </c>
      <c r="J6698" s="1" t="str">
        <f>+VLOOKUP(bloques1a3[[#This Row],[respuesta]],respuestas.emociones[],2,0)</f>
        <v>sorpresa</v>
      </c>
      <c r="K6698" s="1">
        <f>+VLOOKUP(bloques1a3[[#This Row],[niño]],BD.niños[[Código]:[edad]],5,0)</f>
        <v>7</v>
      </c>
      <c r="L6698" s="1">
        <f>+IF(bloques1a3[[#This Row],[correcta]]=bloques1a3[[#This Row],[respuesta]],1,0)</f>
        <v>1</v>
      </c>
      <c r="M6698" s="1">
        <f>+IF(bloques1a3[[#This Row],[Sexo]]="F",1,0)</f>
        <v>0</v>
      </c>
    </row>
    <row r="6699" spans="1:13" x14ac:dyDescent="0.55000000000000004">
      <c r="A6699">
        <v>61</v>
      </c>
      <c r="B6699" s="1" t="s">
        <v>598</v>
      </c>
      <c r="C6699" s="1" t="s">
        <v>5</v>
      </c>
      <c r="D6699">
        <v>6</v>
      </c>
      <c r="E6699" s="1" t="s">
        <v>257</v>
      </c>
      <c r="F6699">
        <v>6</v>
      </c>
      <c r="G6699" s="1" t="s">
        <v>376</v>
      </c>
      <c r="H6699" s="1" t="s">
        <v>28</v>
      </c>
      <c r="I6699">
        <v>3</v>
      </c>
      <c r="J6699" s="1" t="str">
        <f>+VLOOKUP(bloques1a3[[#This Row],[respuesta]],respuestas.emociones[],2,0)</f>
        <v>sorpresa</v>
      </c>
      <c r="K6699" s="1">
        <f>+VLOOKUP(bloques1a3[[#This Row],[niño]],BD.niños[[Código]:[edad]],5,0)</f>
        <v>8</v>
      </c>
      <c r="L6699" s="1">
        <f>+IF(bloques1a3[[#This Row],[correcta]]=bloques1a3[[#This Row],[respuesta]],1,0)</f>
        <v>1</v>
      </c>
      <c r="M6699" s="1">
        <f>+IF(bloques1a3[[#This Row],[Sexo]]="F",1,0)</f>
        <v>0</v>
      </c>
    </row>
    <row r="6700" spans="1:13" x14ac:dyDescent="0.55000000000000004">
      <c r="A6700">
        <v>61</v>
      </c>
      <c r="B6700" s="1" t="s">
        <v>598</v>
      </c>
      <c r="C6700" s="1" t="s">
        <v>5</v>
      </c>
      <c r="D6700">
        <v>6</v>
      </c>
      <c r="E6700" s="1" t="s">
        <v>299</v>
      </c>
      <c r="F6700">
        <v>6</v>
      </c>
      <c r="G6700" s="1" t="s">
        <v>376</v>
      </c>
      <c r="H6700" s="1" t="s">
        <v>28</v>
      </c>
      <c r="I6700">
        <v>3</v>
      </c>
      <c r="J6700" s="1" t="str">
        <f>+VLOOKUP(bloques1a3[[#This Row],[respuesta]],respuestas.emociones[],2,0)</f>
        <v>sorpresa</v>
      </c>
      <c r="K6700" s="1">
        <f>+VLOOKUP(bloques1a3[[#This Row],[niño]],BD.niños[[Código]:[edad]],5,0)</f>
        <v>8</v>
      </c>
      <c r="L6700" s="1">
        <f>+IF(bloques1a3[[#This Row],[correcta]]=bloques1a3[[#This Row],[respuesta]],1,0)</f>
        <v>1</v>
      </c>
      <c r="M6700" s="1">
        <f>+IF(bloques1a3[[#This Row],[Sexo]]="F",1,0)</f>
        <v>0</v>
      </c>
    </row>
    <row r="6701" spans="1:13" x14ac:dyDescent="0.55000000000000004">
      <c r="A6701">
        <v>61</v>
      </c>
      <c r="B6701" s="1" t="s">
        <v>598</v>
      </c>
      <c r="C6701" s="1" t="s">
        <v>5</v>
      </c>
      <c r="D6701">
        <v>6</v>
      </c>
      <c r="E6701" s="1" t="s">
        <v>301</v>
      </c>
      <c r="F6701">
        <v>6</v>
      </c>
      <c r="G6701" s="1" t="s">
        <v>375</v>
      </c>
      <c r="H6701" s="1" t="s">
        <v>28</v>
      </c>
      <c r="I6701">
        <v>3</v>
      </c>
      <c r="J6701" s="1" t="str">
        <f>+VLOOKUP(bloques1a3[[#This Row],[respuesta]],respuestas.emociones[],2,0)</f>
        <v>sorpresa</v>
      </c>
      <c r="K6701" s="1">
        <f>+VLOOKUP(bloques1a3[[#This Row],[niño]],BD.niños[[Código]:[edad]],5,0)</f>
        <v>5</v>
      </c>
      <c r="L6701" s="1">
        <f>+IF(bloques1a3[[#This Row],[correcta]]=bloques1a3[[#This Row],[respuesta]],1,0)</f>
        <v>1</v>
      </c>
      <c r="M6701" s="1">
        <f>+IF(bloques1a3[[#This Row],[Sexo]]="F",1,0)</f>
        <v>0</v>
      </c>
    </row>
    <row r="6702" spans="1:13" x14ac:dyDescent="0.55000000000000004">
      <c r="A6702">
        <v>61</v>
      </c>
      <c r="B6702" s="1" t="s">
        <v>598</v>
      </c>
      <c r="C6702" s="1" t="s">
        <v>5</v>
      </c>
      <c r="D6702">
        <v>6</v>
      </c>
      <c r="E6702" s="1" t="s">
        <v>305</v>
      </c>
      <c r="F6702">
        <v>6</v>
      </c>
      <c r="G6702" s="1" t="s">
        <v>376</v>
      </c>
      <c r="H6702" s="1" t="s">
        <v>28</v>
      </c>
      <c r="I6702">
        <v>3</v>
      </c>
      <c r="J6702" s="1" t="str">
        <f>+VLOOKUP(bloques1a3[[#This Row],[respuesta]],respuestas.emociones[],2,0)</f>
        <v>sorpresa</v>
      </c>
      <c r="K6702" s="1">
        <f>+VLOOKUP(bloques1a3[[#This Row],[niño]],BD.niños[[Código]:[edad]],5,0)</f>
        <v>8</v>
      </c>
      <c r="L6702" s="1">
        <f>+IF(bloques1a3[[#This Row],[correcta]]=bloques1a3[[#This Row],[respuesta]],1,0)</f>
        <v>1</v>
      </c>
      <c r="M6702" s="1">
        <f>+IF(bloques1a3[[#This Row],[Sexo]]="F",1,0)</f>
        <v>0</v>
      </c>
    </row>
    <row r="6703" spans="1:13" x14ac:dyDescent="0.55000000000000004">
      <c r="A6703">
        <v>61</v>
      </c>
      <c r="B6703" s="1" t="s">
        <v>598</v>
      </c>
      <c r="C6703" s="1" t="s">
        <v>5</v>
      </c>
      <c r="D6703">
        <v>6</v>
      </c>
      <c r="E6703" s="1" t="s">
        <v>308</v>
      </c>
      <c r="F6703">
        <v>2</v>
      </c>
      <c r="G6703" s="1" t="s">
        <v>377</v>
      </c>
      <c r="H6703" s="1" t="s">
        <v>28</v>
      </c>
      <c r="I6703">
        <v>3</v>
      </c>
      <c r="J6703" s="1" t="str">
        <f>+VLOOKUP(bloques1a3[[#This Row],[respuesta]],respuestas.emociones[],2,0)</f>
        <v>alegria</v>
      </c>
      <c r="K6703" s="1">
        <f>+VLOOKUP(bloques1a3[[#This Row],[niño]],BD.niños[[Código]:[edad]],5,0)</f>
        <v>9</v>
      </c>
      <c r="L6703" s="1">
        <f>+IF(bloques1a3[[#This Row],[correcta]]=bloques1a3[[#This Row],[respuesta]],1,0)</f>
        <v>0</v>
      </c>
      <c r="M6703" s="1">
        <f>+IF(bloques1a3[[#This Row],[Sexo]]="F",1,0)</f>
        <v>0</v>
      </c>
    </row>
    <row r="6704" spans="1:13" x14ac:dyDescent="0.55000000000000004">
      <c r="A6704">
        <v>61</v>
      </c>
      <c r="B6704" s="1" t="s">
        <v>598</v>
      </c>
      <c r="C6704" s="1" t="s">
        <v>5</v>
      </c>
      <c r="D6704">
        <v>6</v>
      </c>
      <c r="E6704" s="1" t="s">
        <v>311</v>
      </c>
      <c r="F6704">
        <v>6</v>
      </c>
      <c r="G6704" s="1" t="s">
        <v>377</v>
      </c>
      <c r="H6704" s="1" t="s">
        <v>28</v>
      </c>
      <c r="I6704">
        <v>3</v>
      </c>
      <c r="J6704" s="1" t="str">
        <f>+VLOOKUP(bloques1a3[[#This Row],[respuesta]],respuestas.emociones[],2,0)</f>
        <v>sorpresa</v>
      </c>
      <c r="K6704" s="1">
        <f>+VLOOKUP(bloques1a3[[#This Row],[niño]],BD.niños[[Código]:[edad]],5,0)</f>
        <v>10</v>
      </c>
      <c r="L6704" s="1">
        <f>+IF(bloques1a3[[#This Row],[correcta]]=bloques1a3[[#This Row],[respuesta]],1,0)</f>
        <v>1</v>
      </c>
      <c r="M6704" s="1">
        <f>+IF(bloques1a3[[#This Row],[Sexo]]="F",1,0)</f>
        <v>0</v>
      </c>
    </row>
    <row r="6705" spans="1:13" x14ac:dyDescent="0.55000000000000004">
      <c r="A6705">
        <v>61</v>
      </c>
      <c r="B6705" s="1" t="s">
        <v>598</v>
      </c>
      <c r="C6705" s="1" t="s">
        <v>5</v>
      </c>
      <c r="D6705">
        <v>6</v>
      </c>
      <c r="E6705" s="1" t="s">
        <v>314</v>
      </c>
      <c r="F6705">
        <v>6</v>
      </c>
      <c r="G6705" s="1" t="s">
        <v>377</v>
      </c>
      <c r="H6705" s="1" t="s">
        <v>28</v>
      </c>
      <c r="I6705">
        <v>3</v>
      </c>
      <c r="J6705" s="1" t="str">
        <f>+VLOOKUP(bloques1a3[[#This Row],[respuesta]],respuestas.emociones[],2,0)</f>
        <v>sorpresa</v>
      </c>
      <c r="K6705" s="1">
        <f>+VLOOKUP(bloques1a3[[#This Row],[niño]],BD.niños[[Código]:[edad]],5,0)</f>
        <v>10</v>
      </c>
      <c r="L6705" s="1">
        <f>+IF(bloques1a3[[#This Row],[correcta]]=bloques1a3[[#This Row],[respuesta]],1,0)</f>
        <v>1</v>
      </c>
      <c r="M6705" s="1">
        <f>+IF(bloques1a3[[#This Row],[Sexo]]="F",1,0)</f>
        <v>0</v>
      </c>
    </row>
    <row r="6706" spans="1:13" x14ac:dyDescent="0.55000000000000004">
      <c r="A6706">
        <v>61</v>
      </c>
      <c r="B6706" s="1" t="s">
        <v>598</v>
      </c>
      <c r="C6706" s="1" t="s">
        <v>5</v>
      </c>
      <c r="D6706">
        <v>6</v>
      </c>
      <c r="E6706" s="1" t="s">
        <v>372</v>
      </c>
      <c r="F6706">
        <v>6</v>
      </c>
      <c r="G6706" s="1" t="s">
        <v>377</v>
      </c>
      <c r="H6706" s="1" t="s">
        <v>28</v>
      </c>
      <c r="I6706">
        <v>3</v>
      </c>
      <c r="J6706" s="1" t="str">
        <f>+VLOOKUP(bloques1a3[[#This Row],[respuesta]],respuestas.emociones[],2,0)</f>
        <v>sorpresa</v>
      </c>
      <c r="K6706" s="1">
        <f>+VLOOKUP(bloques1a3[[#This Row],[niño]],BD.niños[[Código]:[edad]],5,0)</f>
        <v>9</v>
      </c>
      <c r="L6706" s="1">
        <f>+IF(bloques1a3[[#This Row],[correcta]]=bloques1a3[[#This Row],[respuesta]],1,0)</f>
        <v>1</v>
      </c>
      <c r="M6706" s="1">
        <f>+IF(bloques1a3[[#This Row],[Sexo]]="F",1,0)</f>
        <v>0</v>
      </c>
    </row>
    <row r="6707" spans="1:13" x14ac:dyDescent="0.55000000000000004">
      <c r="A6707">
        <v>61</v>
      </c>
      <c r="B6707" s="1" t="s">
        <v>598</v>
      </c>
      <c r="C6707" s="1" t="s">
        <v>5</v>
      </c>
      <c r="D6707">
        <v>6</v>
      </c>
      <c r="E6707" s="1" t="s">
        <v>337</v>
      </c>
      <c r="F6707">
        <v>6</v>
      </c>
      <c r="G6707" s="1" t="s">
        <v>376</v>
      </c>
      <c r="H6707" s="1" t="s">
        <v>28</v>
      </c>
      <c r="I6707">
        <v>3</v>
      </c>
      <c r="J6707" s="1" t="str">
        <f>+VLOOKUP(bloques1a3[[#This Row],[respuesta]],respuestas.emociones[],2,0)</f>
        <v>sorpresa</v>
      </c>
      <c r="K6707" s="1">
        <f>+VLOOKUP(bloques1a3[[#This Row],[niño]],BD.niños[[Código]:[edad]],5,0)</f>
        <v>8</v>
      </c>
      <c r="L6707" s="1">
        <f>+IF(bloques1a3[[#This Row],[correcta]]=bloques1a3[[#This Row],[respuesta]],1,0)</f>
        <v>1</v>
      </c>
      <c r="M6707" s="1">
        <f>+IF(bloques1a3[[#This Row],[Sexo]]="F",1,0)</f>
        <v>0</v>
      </c>
    </row>
    <row r="6708" spans="1:13" x14ac:dyDescent="0.55000000000000004">
      <c r="A6708">
        <v>61</v>
      </c>
      <c r="B6708" s="1" t="s">
        <v>598</v>
      </c>
      <c r="C6708" s="1" t="s">
        <v>5</v>
      </c>
      <c r="D6708">
        <v>6</v>
      </c>
      <c r="E6708" s="1" t="s">
        <v>341</v>
      </c>
      <c r="F6708">
        <v>6</v>
      </c>
      <c r="G6708" s="1" t="s">
        <v>376</v>
      </c>
      <c r="H6708" s="1" t="s">
        <v>29</v>
      </c>
      <c r="I6708">
        <v>3</v>
      </c>
      <c r="J6708" s="1" t="str">
        <f>+VLOOKUP(bloques1a3[[#This Row],[respuesta]],respuestas.emociones[],2,0)</f>
        <v>sorpresa</v>
      </c>
      <c r="K6708" s="1">
        <f>+VLOOKUP(bloques1a3[[#This Row],[niño]],BD.niños[[Código]:[edad]],5,0)</f>
        <v>8</v>
      </c>
      <c r="L6708" s="1">
        <f>+IF(bloques1a3[[#This Row],[correcta]]=bloques1a3[[#This Row],[respuesta]],1,0)</f>
        <v>1</v>
      </c>
      <c r="M6708" s="1">
        <f>+IF(bloques1a3[[#This Row],[Sexo]]="F",1,0)</f>
        <v>1</v>
      </c>
    </row>
    <row r="6709" spans="1:13" x14ac:dyDescent="0.55000000000000004">
      <c r="A6709">
        <v>61</v>
      </c>
      <c r="B6709" s="1" t="s">
        <v>598</v>
      </c>
      <c r="C6709" s="1" t="s">
        <v>5</v>
      </c>
      <c r="D6709">
        <v>6</v>
      </c>
      <c r="E6709" s="1" t="s">
        <v>344</v>
      </c>
      <c r="F6709">
        <v>1</v>
      </c>
      <c r="G6709" s="1" t="s">
        <v>375</v>
      </c>
      <c r="H6709" s="1" t="s">
        <v>29</v>
      </c>
      <c r="I6709">
        <v>3</v>
      </c>
      <c r="J6709" s="1" t="str">
        <f>+VLOOKUP(bloques1a3[[#This Row],[respuesta]],respuestas.emociones[],2,0)</f>
        <v>neutra</v>
      </c>
      <c r="K6709" s="1">
        <f>+VLOOKUP(bloques1a3[[#This Row],[niño]],BD.niños[[Código]:[edad]],5,0)</f>
        <v>6</v>
      </c>
      <c r="L6709" s="1">
        <f>+IF(bloques1a3[[#This Row],[correcta]]=bloques1a3[[#This Row],[respuesta]],1,0)</f>
        <v>0</v>
      </c>
      <c r="M6709" s="1">
        <f>+IF(bloques1a3[[#This Row],[Sexo]]="F",1,0)</f>
        <v>1</v>
      </c>
    </row>
    <row r="6710" spans="1:13" x14ac:dyDescent="0.55000000000000004">
      <c r="A6710">
        <v>61</v>
      </c>
      <c r="B6710" s="1" t="s">
        <v>598</v>
      </c>
      <c r="C6710" s="1" t="s">
        <v>5</v>
      </c>
      <c r="D6710">
        <v>6</v>
      </c>
      <c r="E6710" s="1" t="s">
        <v>348</v>
      </c>
      <c r="F6710">
        <v>2</v>
      </c>
      <c r="G6710" s="1" t="s">
        <v>375</v>
      </c>
      <c r="H6710" s="1" t="s">
        <v>28</v>
      </c>
      <c r="I6710">
        <v>3</v>
      </c>
      <c r="J6710" s="1" t="str">
        <f>+VLOOKUP(bloques1a3[[#This Row],[respuesta]],respuestas.emociones[],2,0)</f>
        <v>alegria</v>
      </c>
      <c r="K6710" s="1">
        <f>+VLOOKUP(bloques1a3[[#This Row],[niño]],BD.niños[[Código]:[edad]],5,0)</f>
        <v>6</v>
      </c>
      <c r="L6710" s="1">
        <f>+IF(bloques1a3[[#This Row],[correcta]]=bloques1a3[[#This Row],[respuesta]],1,0)</f>
        <v>0</v>
      </c>
      <c r="M6710" s="1">
        <f>+IF(bloques1a3[[#This Row],[Sexo]]="F",1,0)</f>
        <v>0</v>
      </c>
    </row>
    <row r="6711" spans="1:13" x14ac:dyDescent="0.55000000000000004">
      <c r="A6711">
        <v>62</v>
      </c>
      <c r="B6711" s="1" t="s">
        <v>599</v>
      </c>
      <c r="C6711" s="1" t="s">
        <v>2</v>
      </c>
      <c r="D6711">
        <v>1</v>
      </c>
      <c r="E6711" s="1" t="s">
        <v>89</v>
      </c>
      <c r="F6711">
        <v>1</v>
      </c>
      <c r="G6711" s="1" t="s">
        <v>377</v>
      </c>
      <c r="H6711" s="1" t="s">
        <v>29</v>
      </c>
      <c r="I6711">
        <v>3</v>
      </c>
      <c r="J6711" s="1" t="str">
        <f>+VLOOKUP(bloques1a3[[#This Row],[respuesta]],respuestas.emociones[],2,0)</f>
        <v>neutra</v>
      </c>
      <c r="K6711" s="1">
        <f>+VLOOKUP(bloques1a3[[#This Row],[niño]],BD.niños[[Código]:[edad]],5,0)</f>
        <v>10</v>
      </c>
      <c r="L6711" s="1">
        <f>+IF(bloques1a3[[#This Row],[correcta]]=bloques1a3[[#This Row],[respuesta]],1,0)</f>
        <v>1</v>
      </c>
      <c r="M6711" s="1">
        <f>+IF(bloques1a3[[#This Row],[Sexo]]="F",1,0)</f>
        <v>1</v>
      </c>
    </row>
    <row r="6712" spans="1:13" x14ac:dyDescent="0.55000000000000004">
      <c r="A6712">
        <v>62</v>
      </c>
      <c r="B6712" s="1" t="s">
        <v>599</v>
      </c>
      <c r="C6712" s="1" t="s">
        <v>2</v>
      </c>
      <c r="D6712">
        <v>1</v>
      </c>
      <c r="E6712" s="1" t="s">
        <v>93</v>
      </c>
      <c r="F6712">
        <v>1</v>
      </c>
      <c r="G6712" s="1" t="s">
        <v>377</v>
      </c>
      <c r="H6712" s="1" t="s">
        <v>29</v>
      </c>
      <c r="I6712">
        <v>3</v>
      </c>
      <c r="J6712" s="1" t="str">
        <f>+VLOOKUP(bloques1a3[[#This Row],[respuesta]],respuestas.emociones[],2,0)</f>
        <v>neutra</v>
      </c>
      <c r="K6712" s="1">
        <f>+VLOOKUP(bloques1a3[[#This Row],[niño]],BD.niños[[Código]:[edad]],5,0)</f>
        <v>10</v>
      </c>
      <c r="L6712" s="1">
        <f>+IF(bloques1a3[[#This Row],[correcta]]=bloques1a3[[#This Row],[respuesta]],1,0)</f>
        <v>1</v>
      </c>
      <c r="M6712" s="1">
        <f>+IF(bloques1a3[[#This Row],[Sexo]]="F",1,0)</f>
        <v>1</v>
      </c>
    </row>
    <row r="6713" spans="1:13" x14ac:dyDescent="0.55000000000000004">
      <c r="A6713">
        <v>62</v>
      </c>
      <c r="B6713" s="1" t="s">
        <v>599</v>
      </c>
      <c r="C6713" s="1" t="s">
        <v>2</v>
      </c>
      <c r="D6713">
        <v>1</v>
      </c>
      <c r="E6713" s="1" t="s">
        <v>97</v>
      </c>
      <c r="F6713">
        <v>1</v>
      </c>
      <c r="G6713" s="1" t="s">
        <v>377</v>
      </c>
      <c r="H6713" s="1" t="s">
        <v>29</v>
      </c>
      <c r="I6713">
        <v>3</v>
      </c>
      <c r="J6713" s="1" t="str">
        <f>+VLOOKUP(bloques1a3[[#This Row],[respuesta]],respuestas.emociones[],2,0)</f>
        <v>neutra</v>
      </c>
      <c r="K6713" s="1">
        <f>+VLOOKUP(bloques1a3[[#This Row],[niño]],BD.niños[[Código]:[edad]],5,0)</f>
        <v>10</v>
      </c>
      <c r="L6713" s="1">
        <f>+IF(bloques1a3[[#This Row],[correcta]]=bloques1a3[[#This Row],[respuesta]],1,0)</f>
        <v>1</v>
      </c>
      <c r="M6713" s="1">
        <f>+IF(bloques1a3[[#This Row],[Sexo]]="F",1,0)</f>
        <v>1</v>
      </c>
    </row>
    <row r="6714" spans="1:13" x14ac:dyDescent="0.55000000000000004">
      <c r="A6714">
        <v>62</v>
      </c>
      <c r="B6714" s="1" t="s">
        <v>599</v>
      </c>
      <c r="C6714" s="1" t="s">
        <v>2</v>
      </c>
      <c r="D6714">
        <v>1</v>
      </c>
      <c r="E6714" s="1" t="s">
        <v>101</v>
      </c>
      <c r="F6714">
        <v>1</v>
      </c>
      <c r="G6714" s="1" t="s">
        <v>377</v>
      </c>
      <c r="H6714" s="1" t="s">
        <v>29</v>
      </c>
      <c r="I6714">
        <v>3</v>
      </c>
      <c r="J6714" s="1" t="str">
        <f>+VLOOKUP(bloques1a3[[#This Row],[respuesta]],respuestas.emociones[],2,0)</f>
        <v>neutra</v>
      </c>
      <c r="K6714" s="1">
        <f>+VLOOKUP(bloques1a3[[#This Row],[niño]],BD.niños[[Código]:[edad]],5,0)</f>
        <v>10</v>
      </c>
      <c r="L6714" s="1">
        <f>+IF(bloques1a3[[#This Row],[correcta]]=bloques1a3[[#This Row],[respuesta]],1,0)</f>
        <v>1</v>
      </c>
      <c r="M6714" s="1">
        <f>+IF(bloques1a3[[#This Row],[Sexo]]="F",1,0)</f>
        <v>1</v>
      </c>
    </row>
    <row r="6715" spans="1:13" x14ac:dyDescent="0.55000000000000004">
      <c r="A6715">
        <v>62</v>
      </c>
      <c r="B6715" s="1" t="s">
        <v>599</v>
      </c>
      <c r="C6715" s="1" t="s">
        <v>2</v>
      </c>
      <c r="D6715">
        <v>1</v>
      </c>
      <c r="E6715" s="1" t="s">
        <v>150</v>
      </c>
      <c r="F6715">
        <v>1</v>
      </c>
      <c r="G6715" s="1" t="s">
        <v>375</v>
      </c>
      <c r="H6715" s="1" t="s">
        <v>29</v>
      </c>
      <c r="I6715">
        <v>3</v>
      </c>
      <c r="J6715" s="1" t="str">
        <f>+VLOOKUP(bloques1a3[[#This Row],[respuesta]],respuestas.emociones[],2,0)</f>
        <v>neutra</v>
      </c>
      <c r="K6715" s="1">
        <f>+VLOOKUP(bloques1a3[[#This Row],[niño]],BD.niños[[Código]:[edad]],5,0)</f>
        <v>6</v>
      </c>
      <c r="L6715" s="1">
        <f>+IF(bloques1a3[[#This Row],[correcta]]=bloques1a3[[#This Row],[respuesta]],1,0)</f>
        <v>1</v>
      </c>
      <c r="M6715" s="1">
        <f>+IF(bloques1a3[[#This Row],[Sexo]]="F",1,0)</f>
        <v>1</v>
      </c>
    </row>
    <row r="6716" spans="1:13" x14ac:dyDescent="0.55000000000000004">
      <c r="A6716">
        <v>62</v>
      </c>
      <c r="B6716" s="1" t="s">
        <v>599</v>
      </c>
      <c r="C6716" s="1" t="s">
        <v>2</v>
      </c>
      <c r="D6716">
        <v>1</v>
      </c>
      <c r="E6716" s="1" t="s">
        <v>153</v>
      </c>
      <c r="F6716">
        <v>1</v>
      </c>
      <c r="G6716" s="1" t="s">
        <v>376</v>
      </c>
      <c r="H6716" s="1" t="s">
        <v>28</v>
      </c>
      <c r="I6716">
        <v>3</v>
      </c>
      <c r="J6716" s="1" t="str">
        <f>+VLOOKUP(bloques1a3[[#This Row],[respuesta]],respuestas.emociones[],2,0)</f>
        <v>neutra</v>
      </c>
      <c r="K6716" s="1">
        <f>+VLOOKUP(bloques1a3[[#This Row],[niño]],BD.niños[[Código]:[edad]],5,0)</f>
        <v>7</v>
      </c>
      <c r="L6716" s="1">
        <f>+IF(bloques1a3[[#This Row],[correcta]]=bloques1a3[[#This Row],[respuesta]],1,0)</f>
        <v>1</v>
      </c>
      <c r="M6716" s="1">
        <f>+IF(bloques1a3[[#This Row],[Sexo]]="F",1,0)</f>
        <v>0</v>
      </c>
    </row>
    <row r="6717" spans="1:13" x14ac:dyDescent="0.55000000000000004">
      <c r="A6717">
        <v>62</v>
      </c>
      <c r="B6717" s="1" t="s">
        <v>599</v>
      </c>
      <c r="C6717" s="1" t="s">
        <v>2</v>
      </c>
      <c r="D6717">
        <v>1</v>
      </c>
      <c r="E6717" s="1" t="s">
        <v>157</v>
      </c>
      <c r="F6717">
        <v>1</v>
      </c>
      <c r="G6717" s="1" t="s">
        <v>376</v>
      </c>
      <c r="H6717" s="1" t="s">
        <v>28</v>
      </c>
      <c r="I6717">
        <v>3</v>
      </c>
      <c r="J6717" s="1" t="str">
        <f>+VLOOKUP(bloques1a3[[#This Row],[respuesta]],respuestas.emociones[],2,0)</f>
        <v>neutra</v>
      </c>
      <c r="K6717" s="1">
        <f>+VLOOKUP(bloques1a3[[#This Row],[niño]],BD.niños[[Código]:[edad]],5,0)</f>
        <v>7</v>
      </c>
      <c r="L6717" s="1">
        <f>+IF(bloques1a3[[#This Row],[correcta]]=bloques1a3[[#This Row],[respuesta]],1,0)</f>
        <v>1</v>
      </c>
      <c r="M6717" s="1">
        <f>+IF(bloques1a3[[#This Row],[Sexo]]="F",1,0)</f>
        <v>0</v>
      </c>
    </row>
    <row r="6718" spans="1:13" x14ac:dyDescent="0.55000000000000004">
      <c r="A6718">
        <v>62</v>
      </c>
      <c r="B6718" s="1" t="s">
        <v>599</v>
      </c>
      <c r="C6718" s="1" t="s">
        <v>2</v>
      </c>
      <c r="D6718">
        <v>1</v>
      </c>
      <c r="E6718" s="1" t="s">
        <v>164</v>
      </c>
      <c r="F6718">
        <v>1</v>
      </c>
      <c r="G6718" s="1" t="s">
        <v>375</v>
      </c>
      <c r="H6718" s="1" t="s">
        <v>28</v>
      </c>
      <c r="I6718">
        <v>3</v>
      </c>
      <c r="J6718" s="1" t="str">
        <f>+VLOOKUP(bloques1a3[[#This Row],[respuesta]],respuestas.emociones[],2,0)</f>
        <v>neutra</v>
      </c>
      <c r="K6718" s="1">
        <f>+VLOOKUP(bloques1a3[[#This Row],[niño]],BD.niños[[Código]:[edad]],5,0)</f>
        <v>6</v>
      </c>
      <c r="L6718" s="1">
        <f>+IF(bloques1a3[[#This Row],[correcta]]=bloques1a3[[#This Row],[respuesta]],1,0)</f>
        <v>1</v>
      </c>
      <c r="M6718" s="1">
        <f>+IF(bloques1a3[[#This Row],[Sexo]]="F",1,0)</f>
        <v>0</v>
      </c>
    </row>
    <row r="6719" spans="1:13" x14ac:dyDescent="0.55000000000000004">
      <c r="A6719">
        <v>62</v>
      </c>
      <c r="B6719" s="1" t="s">
        <v>599</v>
      </c>
      <c r="C6719" s="1" t="s">
        <v>2</v>
      </c>
      <c r="D6719">
        <v>1</v>
      </c>
      <c r="E6719" s="1" t="s">
        <v>165</v>
      </c>
      <c r="F6719">
        <v>1</v>
      </c>
      <c r="G6719" s="1" t="s">
        <v>375</v>
      </c>
      <c r="H6719" s="1" t="s">
        <v>28</v>
      </c>
      <c r="I6719">
        <v>3</v>
      </c>
      <c r="J6719" s="1" t="str">
        <f>+VLOOKUP(bloques1a3[[#This Row],[respuesta]],respuestas.emociones[],2,0)</f>
        <v>neutra</v>
      </c>
      <c r="K6719" s="1">
        <f>+VLOOKUP(bloques1a3[[#This Row],[niño]],BD.niños[[Código]:[edad]],5,0)</f>
        <v>5</v>
      </c>
      <c r="L6719" s="1">
        <f>+IF(bloques1a3[[#This Row],[correcta]]=bloques1a3[[#This Row],[respuesta]],1,0)</f>
        <v>1</v>
      </c>
      <c r="M6719" s="1">
        <f>+IF(bloques1a3[[#This Row],[Sexo]]="F",1,0)</f>
        <v>0</v>
      </c>
    </row>
    <row r="6720" spans="1:13" x14ac:dyDescent="0.55000000000000004">
      <c r="A6720">
        <v>62</v>
      </c>
      <c r="B6720" s="1" t="s">
        <v>599</v>
      </c>
      <c r="C6720" s="1" t="s">
        <v>2</v>
      </c>
      <c r="D6720">
        <v>1</v>
      </c>
      <c r="E6720" s="1" t="s">
        <v>168</v>
      </c>
      <c r="F6720">
        <v>4</v>
      </c>
      <c r="G6720" s="1" t="s">
        <v>376</v>
      </c>
      <c r="H6720" s="1" t="s">
        <v>29</v>
      </c>
      <c r="I6720">
        <v>3</v>
      </c>
      <c r="J6720" s="1" t="str">
        <f>+VLOOKUP(bloques1a3[[#This Row],[respuesta]],respuestas.emociones[],2,0)</f>
        <v>enojo</v>
      </c>
      <c r="K6720" s="1">
        <f>+VLOOKUP(bloques1a3[[#This Row],[niño]],BD.niños[[Código]:[edad]],5,0)</f>
        <v>7</v>
      </c>
      <c r="L6720" s="1">
        <f>+IF(bloques1a3[[#This Row],[correcta]]=bloques1a3[[#This Row],[respuesta]],1,0)</f>
        <v>0</v>
      </c>
      <c r="M6720" s="1">
        <f>+IF(bloques1a3[[#This Row],[Sexo]]="F",1,0)</f>
        <v>1</v>
      </c>
    </row>
    <row r="6721" spans="1:13" x14ac:dyDescent="0.55000000000000004">
      <c r="A6721">
        <v>62</v>
      </c>
      <c r="B6721" s="1" t="s">
        <v>599</v>
      </c>
      <c r="C6721" s="1" t="s">
        <v>2</v>
      </c>
      <c r="D6721">
        <v>1</v>
      </c>
      <c r="E6721" s="1" t="s">
        <v>172</v>
      </c>
      <c r="F6721">
        <v>1</v>
      </c>
      <c r="G6721" s="1" t="s">
        <v>376</v>
      </c>
      <c r="H6721" s="1" t="s">
        <v>29</v>
      </c>
      <c r="I6721">
        <v>3</v>
      </c>
      <c r="J6721" s="1" t="str">
        <f>+VLOOKUP(bloques1a3[[#This Row],[respuesta]],respuestas.emociones[],2,0)</f>
        <v>neutra</v>
      </c>
      <c r="K6721" s="1">
        <f>+VLOOKUP(bloques1a3[[#This Row],[niño]],BD.niños[[Código]:[edad]],5,0)</f>
        <v>8</v>
      </c>
      <c r="L6721" s="1">
        <f>+IF(bloques1a3[[#This Row],[correcta]]=bloques1a3[[#This Row],[respuesta]],1,0)</f>
        <v>1</v>
      </c>
      <c r="M6721" s="1">
        <f>+IF(bloques1a3[[#This Row],[Sexo]]="F",1,0)</f>
        <v>1</v>
      </c>
    </row>
    <row r="6722" spans="1:13" x14ac:dyDescent="0.55000000000000004">
      <c r="A6722">
        <v>62</v>
      </c>
      <c r="B6722" s="1" t="s">
        <v>599</v>
      </c>
      <c r="C6722" s="1" t="s">
        <v>2</v>
      </c>
      <c r="D6722">
        <v>1</v>
      </c>
      <c r="E6722" s="1" t="s">
        <v>176</v>
      </c>
      <c r="F6722">
        <v>1</v>
      </c>
      <c r="G6722" s="1" t="s">
        <v>375</v>
      </c>
      <c r="H6722" s="1" t="s">
        <v>29</v>
      </c>
      <c r="I6722">
        <v>3</v>
      </c>
      <c r="J6722" s="1" t="str">
        <f>+VLOOKUP(bloques1a3[[#This Row],[respuesta]],respuestas.emociones[],2,0)</f>
        <v>neutra</v>
      </c>
      <c r="K6722" s="1">
        <f>+VLOOKUP(bloques1a3[[#This Row],[niño]],BD.niños[[Código]:[edad]],5,0)</f>
        <v>5</v>
      </c>
      <c r="L6722" s="1">
        <f>+IF(bloques1a3[[#This Row],[correcta]]=bloques1a3[[#This Row],[respuesta]],1,0)</f>
        <v>1</v>
      </c>
      <c r="M6722" s="1">
        <f>+IF(bloques1a3[[#This Row],[Sexo]]="F",1,0)</f>
        <v>1</v>
      </c>
    </row>
    <row r="6723" spans="1:13" x14ac:dyDescent="0.55000000000000004">
      <c r="A6723">
        <v>62</v>
      </c>
      <c r="B6723" s="1" t="s">
        <v>599</v>
      </c>
      <c r="C6723" s="1" t="s">
        <v>2</v>
      </c>
      <c r="D6723">
        <v>1</v>
      </c>
      <c r="E6723" s="1" t="s">
        <v>180</v>
      </c>
      <c r="F6723">
        <v>2</v>
      </c>
      <c r="G6723" s="1" t="s">
        <v>376</v>
      </c>
      <c r="H6723" s="1" t="s">
        <v>29</v>
      </c>
      <c r="I6723">
        <v>3</v>
      </c>
      <c r="J6723" s="1" t="str">
        <f>+VLOOKUP(bloques1a3[[#This Row],[respuesta]],respuestas.emociones[],2,0)</f>
        <v>alegria</v>
      </c>
      <c r="K6723" s="1">
        <f>+VLOOKUP(bloques1a3[[#This Row],[niño]],BD.niños[[Código]:[edad]],5,0)</f>
        <v>8</v>
      </c>
      <c r="L6723" s="1">
        <f>+IF(bloques1a3[[#This Row],[correcta]]=bloques1a3[[#This Row],[respuesta]],1,0)</f>
        <v>0</v>
      </c>
      <c r="M6723" s="1">
        <f>+IF(bloques1a3[[#This Row],[Sexo]]="F",1,0)</f>
        <v>1</v>
      </c>
    </row>
    <row r="6724" spans="1:13" x14ac:dyDescent="0.55000000000000004">
      <c r="A6724">
        <v>62</v>
      </c>
      <c r="B6724" s="1" t="s">
        <v>599</v>
      </c>
      <c r="C6724" s="1" t="s">
        <v>2</v>
      </c>
      <c r="D6724">
        <v>1</v>
      </c>
      <c r="E6724" s="1" t="s">
        <v>234</v>
      </c>
      <c r="F6724">
        <v>1</v>
      </c>
      <c r="G6724" s="1" t="s">
        <v>377</v>
      </c>
      <c r="H6724" s="1" t="s">
        <v>28</v>
      </c>
      <c r="I6724">
        <v>3</v>
      </c>
      <c r="J6724" s="1" t="str">
        <f>+VLOOKUP(bloques1a3[[#This Row],[respuesta]],respuestas.emociones[],2,0)</f>
        <v>neutra</v>
      </c>
      <c r="K6724" s="1">
        <f>+VLOOKUP(bloques1a3[[#This Row],[niño]],BD.niños[[Código]:[edad]],5,0)</f>
        <v>10</v>
      </c>
      <c r="L6724" s="1">
        <f>+IF(bloques1a3[[#This Row],[correcta]]=bloques1a3[[#This Row],[respuesta]],1,0)</f>
        <v>1</v>
      </c>
      <c r="M6724" s="1">
        <f>+IF(bloques1a3[[#This Row],[Sexo]]="F",1,0)</f>
        <v>0</v>
      </c>
    </row>
    <row r="6725" spans="1:13" x14ac:dyDescent="0.55000000000000004">
      <c r="A6725">
        <v>62</v>
      </c>
      <c r="B6725" s="1" t="s">
        <v>599</v>
      </c>
      <c r="C6725" s="1" t="s">
        <v>2</v>
      </c>
      <c r="D6725">
        <v>1</v>
      </c>
      <c r="E6725" s="1" t="s">
        <v>238</v>
      </c>
      <c r="F6725">
        <v>1</v>
      </c>
      <c r="G6725" s="1" t="s">
        <v>377</v>
      </c>
      <c r="H6725" s="1" t="s">
        <v>28</v>
      </c>
      <c r="I6725">
        <v>3</v>
      </c>
      <c r="J6725" s="1" t="str">
        <f>+VLOOKUP(bloques1a3[[#This Row],[respuesta]],respuestas.emociones[],2,0)</f>
        <v>neutra</v>
      </c>
      <c r="K6725" s="1">
        <f>+VLOOKUP(bloques1a3[[#This Row],[niño]],BD.niños[[Código]:[edad]],5,0)</f>
        <v>10</v>
      </c>
      <c r="L6725" s="1">
        <f>+IF(bloques1a3[[#This Row],[correcta]]=bloques1a3[[#This Row],[respuesta]],1,0)</f>
        <v>1</v>
      </c>
      <c r="M6725" s="1">
        <f>+IF(bloques1a3[[#This Row],[Sexo]]="F",1,0)</f>
        <v>0</v>
      </c>
    </row>
    <row r="6726" spans="1:13" x14ac:dyDescent="0.55000000000000004">
      <c r="A6726">
        <v>62</v>
      </c>
      <c r="B6726" s="1" t="s">
        <v>599</v>
      </c>
      <c r="C6726" s="1" t="s">
        <v>2</v>
      </c>
      <c r="D6726">
        <v>1</v>
      </c>
      <c r="E6726" s="1" t="s">
        <v>241</v>
      </c>
      <c r="F6726">
        <v>1</v>
      </c>
      <c r="G6726" s="1" t="s">
        <v>377</v>
      </c>
      <c r="H6726" s="1" t="s">
        <v>29</v>
      </c>
      <c r="I6726">
        <v>3</v>
      </c>
      <c r="J6726" s="1" t="str">
        <f>+VLOOKUP(bloques1a3[[#This Row],[respuesta]],respuestas.emociones[],2,0)</f>
        <v>neutra</v>
      </c>
      <c r="K6726" s="1">
        <f>+VLOOKUP(bloques1a3[[#This Row],[niño]],BD.niños[[Código]:[edad]],5,0)</f>
        <v>10</v>
      </c>
      <c r="L6726" s="1">
        <f>+IF(bloques1a3[[#This Row],[correcta]]=bloques1a3[[#This Row],[respuesta]],1,0)</f>
        <v>1</v>
      </c>
      <c r="M6726" s="1">
        <f>+IF(bloques1a3[[#This Row],[Sexo]]="F",1,0)</f>
        <v>1</v>
      </c>
    </row>
    <row r="6727" spans="1:13" x14ac:dyDescent="0.55000000000000004">
      <c r="A6727">
        <v>62</v>
      </c>
      <c r="B6727" s="1" t="s">
        <v>599</v>
      </c>
      <c r="C6727" s="1" t="s">
        <v>2</v>
      </c>
      <c r="D6727">
        <v>1</v>
      </c>
      <c r="E6727" s="1" t="s">
        <v>245</v>
      </c>
      <c r="F6727">
        <v>1</v>
      </c>
      <c r="G6727" s="1" t="s">
        <v>376</v>
      </c>
      <c r="H6727" s="1" t="s">
        <v>28</v>
      </c>
      <c r="I6727">
        <v>3</v>
      </c>
      <c r="J6727" s="1" t="str">
        <f>+VLOOKUP(bloques1a3[[#This Row],[respuesta]],respuestas.emociones[],2,0)</f>
        <v>neutra</v>
      </c>
      <c r="K6727" s="1">
        <f>+VLOOKUP(bloques1a3[[#This Row],[niño]],BD.niños[[Código]:[edad]],5,0)</f>
        <v>8</v>
      </c>
      <c r="L6727" s="1">
        <f>+IF(bloques1a3[[#This Row],[correcta]]=bloques1a3[[#This Row],[respuesta]],1,0)</f>
        <v>1</v>
      </c>
      <c r="M6727" s="1">
        <f>+IF(bloques1a3[[#This Row],[Sexo]]="F",1,0)</f>
        <v>0</v>
      </c>
    </row>
    <row r="6728" spans="1:13" x14ac:dyDescent="0.55000000000000004">
      <c r="A6728">
        <v>62</v>
      </c>
      <c r="B6728" s="1" t="s">
        <v>599</v>
      </c>
      <c r="C6728" s="1" t="s">
        <v>2</v>
      </c>
      <c r="D6728">
        <v>1</v>
      </c>
      <c r="E6728" s="1" t="s">
        <v>249</v>
      </c>
      <c r="F6728">
        <v>1</v>
      </c>
      <c r="G6728" s="1" t="s">
        <v>375</v>
      </c>
      <c r="H6728" s="1" t="s">
        <v>28</v>
      </c>
      <c r="I6728">
        <v>3</v>
      </c>
      <c r="J6728" s="1" t="str">
        <f>+VLOOKUP(bloques1a3[[#This Row],[respuesta]],respuestas.emociones[],2,0)</f>
        <v>neutra</v>
      </c>
      <c r="K6728" s="1">
        <f>+VLOOKUP(bloques1a3[[#This Row],[niño]],BD.niños[[Código]:[edad]],5,0)</f>
        <v>6</v>
      </c>
      <c r="L6728" s="1">
        <f>+IF(bloques1a3[[#This Row],[correcta]]=bloques1a3[[#This Row],[respuesta]],1,0)</f>
        <v>1</v>
      </c>
      <c r="M6728" s="1">
        <f>+IF(bloques1a3[[#This Row],[Sexo]]="F",1,0)</f>
        <v>0</v>
      </c>
    </row>
    <row r="6729" spans="1:13" x14ac:dyDescent="0.55000000000000004">
      <c r="A6729">
        <v>62</v>
      </c>
      <c r="B6729" s="1" t="s">
        <v>599</v>
      </c>
      <c r="C6729" s="1" t="s">
        <v>2</v>
      </c>
      <c r="D6729">
        <v>1</v>
      </c>
      <c r="E6729" s="1" t="s">
        <v>253</v>
      </c>
      <c r="F6729">
        <v>1</v>
      </c>
      <c r="G6729" s="1" t="s">
        <v>376</v>
      </c>
      <c r="H6729" s="1" t="s">
        <v>28</v>
      </c>
      <c r="I6729">
        <v>3</v>
      </c>
      <c r="J6729" s="1" t="str">
        <f>+VLOOKUP(bloques1a3[[#This Row],[respuesta]],respuestas.emociones[],2,0)</f>
        <v>neutra</v>
      </c>
      <c r="K6729" s="1">
        <f>+VLOOKUP(bloques1a3[[#This Row],[niño]],BD.niños[[Código]:[edad]],5,0)</f>
        <v>7</v>
      </c>
      <c r="L6729" s="1">
        <f>+IF(bloques1a3[[#This Row],[correcta]]=bloques1a3[[#This Row],[respuesta]],1,0)</f>
        <v>1</v>
      </c>
      <c r="M6729" s="1">
        <f>+IF(bloques1a3[[#This Row],[Sexo]]="F",1,0)</f>
        <v>0</v>
      </c>
    </row>
    <row r="6730" spans="1:13" x14ac:dyDescent="0.55000000000000004">
      <c r="A6730">
        <v>62</v>
      </c>
      <c r="B6730" s="1" t="s">
        <v>599</v>
      </c>
      <c r="C6730" s="1" t="s">
        <v>2</v>
      </c>
      <c r="D6730">
        <v>1</v>
      </c>
      <c r="E6730" s="1" t="s">
        <v>257</v>
      </c>
      <c r="F6730">
        <v>1</v>
      </c>
      <c r="G6730" s="1" t="s">
        <v>376</v>
      </c>
      <c r="H6730" s="1" t="s">
        <v>28</v>
      </c>
      <c r="I6730">
        <v>3</v>
      </c>
      <c r="J6730" s="1" t="str">
        <f>+VLOOKUP(bloques1a3[[#This Row],[respuesta]],respuestas.emociones[],2,0)</f>
        <v>neutra</v>
      </c>
      <c r="K6730" s="1">
        <f>+VLOOKUP(bloques1a3[[#This Row],[niño]],BD.niños[[Código]:[edad]],5,0)</f>
        <v>8</v>
      </c>
      <c r="L6730" s="1">
        <f>+IF(bloques1a3[[#This Row],[correcta]]=bloques1a3[[#This Row],[respuesta]],1,0)</f>
        <v>1</v>
      </c>
      <c r="M6730" s="1">
        <f>+IF(bloques1a3[[#This Row],[Sexo]]="F",1,0)</f>
        <v>0</v>
      </c>
    </row>
    <row r="6731" spans="1:13" x14ac:dyDescent="0.55000000000000004">
      <c r="A6731">
        <v>62</v>
      </c>
      <c r="B6731" s="1" t="s">
        <v>599</v>
      </c>
      <c r="C6731" s="1" t="s">
        <v>2</v>
      </c>
      <c r="D6731">
        <v>1</v>
      </c>
      <c r="E6731" s="1" t="s">
        <v>299</v>
      </c>
      <c r="F6731">
        <v>1</v>
      </c>
      <c r="G6731" s="1" t="s">
        <v>376</v>
      </c>
      <c r="H6731" s="1" t="s">
        <v>28</v>
      </c>
      <c r="I6731">
        <v>3</v>
      </c>
      <c r="J6731" s="1" t="str">
        <f>+VLOOKUP(bloques1a3[[#This Row],[respuesta]],respuestas.emociones[],2,0)</f>
        <v>neutra</v>
      </c>
      <c r="K6731" s="1">
        <f>+VLOOKUP(bloques1a3[[#This Row],[niño]],BD.niños[[Código]:[edad]],5,0)</f>
        <v>8</v>
      </c>
      <c r="L6731" s="1">
        <f>+IF(bloques1a3[[#This Row],[correcta]]=bloques1a3[[#This Row],[respuesta]],1,0)</f>
        <v>1</v>
      </c>
      <c r="M6731" s="1">
        <f>+IF(bloques1a3[[#This Row],[Sexo]]="F",1,0)</f>
        <v>0</v>
      </c>
    </row>
    <row r="6732" spans="1:13" x14ac:dyDescent="0.55000000000000004">
      <c r="A6732">
        <v>62</v>
      </c>
      <c r="B6732" s="1" t="s">
        <v>599</v>
      </c>
      <c r="C6732" s="1" t="s">
        <v>2</v>
      </c>
      <c r="D6732">
        <v>1</v>
      </c>
      <c r="E6732" s="1" t="s">
        <v>301</v>
      </c>
      <c r="F6732">
        <v>1</v>
      </c>
      <c r="G6732" s="1" t="s">
        <v>375</v>
      </c>
      <c r="H6732" s="1" t="s">
        <v>28</v>
      </c>
      <c r="I6732">
        <v>3</v>
      </c>
      <c r="J6732" s="1" t="str">
        <f>+VLOOKUP(bloques1a3[[#This Row],[respuesta]],respuestas.emociones[],2,0)</f>
        <v>neutra</v>
      </c>
      <c r="K6732" s="1">
        <f>+VLOOKUP(bloques1a3[[#This Row],[niño]],BD.niños[[Código]:[edad]],5,0)</f>
        <v>5</v>
      </c>
      <c r="L6732" s="1">
        <f>+IF(bloques1a3[[#This Row],[correcta]]=bloques1a3[[#This Row],[respuesta]],1,0)</f>
        <v>1</v>
      </c>
      <c r="M6732" s="1">
        <f>+IF(bloques1a3[[#This Row],[Sexo]]="F",1,0)</f>
        <v>0</v>
      </c>
    </row>
    <row r="6733" spans="1:13" x14ac:dyDescent="0.55000000000000004">
      <c r="A6733">
        <v>62</v>
      </c>
      <c r="B6733" s="1" t="s">
        <v>599</v>
      </c>
      <c r="C6733" s="1" t="s">
        <v>2</v>
      </c>
      <c r="D6733">
        <v>1</v>
      </c>
      <c r="E6733" s="1" t="s">
        <v>305</v>
      </c>
      <c r="F6733">
        <v>1</v>
      </c>
      <c r="G6733" s="1" t="s">
        <v>376</v>
      </c>
      <c r="H6733" s="1" t="s">
        <v>28</v>
      </c>
      <c r="I6733">
        <v>3</v>
      </c>
      <c r="J6733" s="1" t="str">
        <f>+VLOOKUP(bloques1a3[[#This Row],[respuesta]],respuestas.emociones[],2,0)</f>
        <v>neutra</v>
      </c>
      <c r="K6733" s="1">
        <f>+VLOOKUP(bloques1a3[[#This Row],[niño]],BD.niños[[Código]:[edad]],5,0)</f>
        <v>8</v>
      </c>
      <c r="L6733" s="1">
        <f>+IF(bloques1a3[[#This Row],[correcta]]=bloques1a3[[#This Row],[respuesta]],1,0)</f>
        <v>1</v>
      </c>
      <c r="M6733" s="1">
        <f>+IF(bloques1a3[[#This Row],[Sexo]]="F",1,0)</f>
        <v>0</v>
      </c>
    </row>
    <row r="6734" spans="1:13" x14ac:dyDescent="0.55000000000000004">
      <c r="A6734">
        <v>62</v>
      </c>
      <c r="B6734" s="1" t="s">
        <v>599</v>
      </c>
      <c r="C6734" s="1" t="s">
        <v>2</v>
      </c>
      <c r="D6734">
        <v>1</v>
      </c>
      <c r="E6734" s="1" t="s">
        <v>308</v>
      </c>
      <c r="F6734">
        <v>1</v>
      </c>
      <c r="G6734" s="1" t="s">
        <v>377</v>
      </c>
      <c r="H6734" s="1" t="s">
        <v>28</v>
      </c>
      <c r="I6734">
        <v>3</v>
      </c>
      <c r="J6734" s="1" t="str">
        <f>+VLOOKUP(bloques1a3[[#This Row],[respuesta]],respuestas.emociones[],2,0)</f>
        <v>neutra</v>
      </c>
      <c r="K6734" s="1">
        <f>+VLOOKUP(bloques1a3[[#This Row],[niño]],BD.niños[[Código]:[edad]],5,0)</f>
        <v>9</v>
      </c>
      <c r="L6734" s="1">
        <f>+IF(bloques1a3[[#This Row],[correcta]]=bloques1a3[[#This Row],[respuesta]],1,0)</f>
        <v>1</v>
      </c>
      <c r="M6734" s="1">
        <f>+IF(bloques1a3[[#This Row],[Sexo]]="F",1,0)</f>
        <v>0</v>
      </c>
    </row>
    <row r="6735" spans="1:13" x14ac:dyDescent="0.55000000000000004">
      <c r="A6735">
        <v>62</v>
      </c>
      <c r="B6735" s="1" t="s">
        <v>599</v>
      </c>
      <c r="C6735" s="1" t="s">
        <v>2</v>
      </c>
      <c r="D6735">
        <v>1</v>
      </c>
      <c r="E6735" s="1" t="s">
        <v>311</v>
      </c>
      <c r="F6735">
        <v>1</v>
      </c>
      <c r="G6735" s="1" t="s">
        <v>377</v>
      </c>
      <c r="H6735" s="1" t="s">
        <v>28</v>
      </c>
      <c r="I6735">
        <v>3</v>
      </c>
      <c r="J6735" s="1" t="str">
        <f>+VLOOKUP(bloques1a3[[#This Row],[respuesta]],respuestas.emociones[],2,0)</f>
        <v>neutra</v>
      </c>
      <c r="K6735" s="1">
        <f>+VLOOKUP(bloques1a3[[#This Row],[niño]],BD.niños[[Código]:[edad]],5,0)</f>
        <v>10</v>
      </c>
      <c r="L6735" s="1">
        <f>+IF(bloques1a3[[#This Row],[correcta]]=bloques1a3[[#This Row],[respuesta]],1,0)</f>
        <v>1</v>
      </c>
      <c r="M6735" s="1">
        <f>+IF(bloques1a3[[#This Row],[Sexo]]="F",1,0)</f>
        <v>0</v>
      </c>
    </row>
    <row r="6736" spans="1:13" x14ac:dyDescent="0.55000000000000004">
      <c r="A6736">
        <v>62</v>
      </c>
      <c r="B6736" s="1" t="s">
        <v>599</v>
      </c>
      <c r="C6736" s="1" t="s">
        <v>2</v>
      </c>
      <c r="D6736">
        <v>1</v>
      </c>
      <c r="E6736" s="1" t="s">
        <v>314</v>
      </c>
      <c r="F6736">
        <v>1</v>
      </c>
      <c r="G6736" s="1" t="s">
        <v>377</v>
      </c>
      <c r="H6736" s="1" t="s">
        <v>28</v>
      </c>
      <c r="I6736">
        <v>3</v>
      </c>
      <c r="J6736" s="1" t="str">
        <f>+VLOOKUP(bloques1a3[[#This Row],[respuesta]],respuestas.emociones[],2,0)</f>
        <v>neutra</v>
      </c>
      <c r="K6736" s="1">
        <f>+VLOOKUP(bloques1a3[[#This Row],[niño]],BD.niños[[Código]:[edad]],5,0)</f>
        <v>10</v>
      </c>
      <c r="L6736" s="1">
        <f>+IF(bloques1a3[[#This Row],[correcta]]=bloques1a3[[#This Row],[respuesta]],1,0)</f>
        <v>1</v>
      </c>
      <c r="M6736" s="1">
        <f>+IF(bloques1a3[[#This Row],[Sexo]]="F",1,0)</f>
        <v>0</v>
      </c>
    </row>
    <row r="6737" spans="1:13" x14ac:dyDescent="0.55000000000000004">
      <c r="A6737">
        <v>62</v>
      </c>
      <c r="B6737" s="1" t="s">
        <v>599</v>
      </c>
      <c r="C6737" s="1" t="s">
        <v>2</v>
      </c>
      <c r="D6737">
        <v>1</v>
      </c>
      <c r="E6737" s="1" t="s">
        <v>372</v>
      </c>
      <c r="F6737">
        <v>1</v>
      </c>
      <c r="G6737" s="1" t="s">
        <v>377</v>
      </c>
      <c r="H6737" s="1" t="s">
        <v>28</v>
      </c>
      <c r="I6737">
        <v>3</v>
      </c>
      <c r="J6737" s="1" t="str">
        <f>+VLOOKUP(bloques1a3[[#This Row],[respuesta]],respuestas.emociones[],2,0)</f>
        <v>neutra</v>
      </c>
      <c r="K6737" s="1">
        <f>+VLOOKUP(bloques1a3[[#This Row],[niño]],BD.niños[[Código]:[edad]],5,0)</f>
        <v>9</v>
      </c>
      <c r="L6737" s="1">
        <f>+IF(bloques1a3[[#This Row],[correcta]]=bloques1a3[[#This Row],[respuesta]],1,0)</f>
        <v>1</v>
      </c>
      <c r="M6737" s="1">
        <f>+IF(bloques1a3[[#This Row],[Sexo]]="F",1,0)</f>
        <v>0</v>
      </c>
    </row>
    <row r="6738" spans="1:13" x14ac:dyDescent="0.55000000000000004">
      <c r="A6738">
        <v>62</v>
      </c>
      <c r="B6738" s="1" t="s">
        <v>599</v>
      </c>
      <c r="C6738" s="1" t="s">
        <v>2</v>
      </c>
      <c r="D6738">
        <v>1</v>
      </c>
      <c r="E6738" s="1" t="s">
        <v>337</v>
      </c>
      <c r="F6738">
        <v>1</v>
      </c>
      <c r="G6738" s="1" t="s">
        <v>376</v>
      </c>
      <c r="H6738" s="1" t="s">
        <v>28</v>
      </c>
      <c r="I6738">
        <v>3</v>
      </c>
      <c r="J6738" s="1" t="str">
        <f>+VLOOKUP(bloques1a3[[#This Row],[respuesta]],respuestas.emociones[],2,0)</f>
        <v>neutra</v>
      </c>
      <c r="K6738" s="1">
        <f>+VLOOKUP(bloques1a3[[#This Row],[niño]],BD.niños[[Código]:[edad]],5,0)</f>
        <v>8</v>
      </c>
      <c r="L6738" s="1">
        <f>+IF(bloques1a3[[#This Row],[correcta]]=bloques1a3[[#This Row],[respuesta]],1,0)</f>
        <v>1</v>
      </c>
      <c r="M6738" s="1">
        <f>+IF(bloques1a3[[#This Row],[Sexo]]="F",1,0)</f>
        <v>0</v>
      </c>
    </row>
    <row r="6739" spans="1:13" x14ac:dyDescent="0.55000000000000004">
      <c r="A6739">
        <v>62</v>
      </c>
      <c r="B6739" s="1" t="s">
        <v>599</v>
      </c>
      <c r="C6739" s="1" t="s">
        <v>2</v>
      </c>
      <c r="D6739">
        <v>1</v>
      </c>
      <c r="E6739" s="1" t="s">
        <v>341</v>
      </c>
      <c r="F6739">
        <v>1</v>
      </c>
      <c r="G6739" s="1" t="s">
        <v>376</v>
      </c>
      <c r="H6739" s="1" t="s">
        <v>29</v>
      </c>
      <c r="I6739">
        <v>3</v>
      </c>
      <c r="J6739" s="1" t="str">
        <f>+VLOOKUP(bloques1a3[[#This Row],[respuesta]],respuestas.emociones[],2,0)</f>
        <v>neutra</v>
      </c>
      <c r="K6739" s="1">
        <f>+VLOOKUP(bloques1a3[[#This Row],[niño]],BD.niños[[Código]:[edad]],5,0)</f>
        <v>8</v>
      </c>
      <c r="L6739" s="1">
        <f>+IF(bloques1a3[[#This Row],[correcta]]=bloques1a3[[#This Row],[respuesta]],1,0)</f>
        <v>1</v>
      </c>
      <c r="M6739" s="1">
        <f>+IF(bloques1a3[[#This Row],[Sexo]]="F",1,0)</f>
        <v>1</v>
      </c>
    </row>
    <row r="6740" spans="1:13" x14ac:dyDescent="0.55000000000000004">
      <c r="A6740">
        <v>62</v>
      </c>
      <c r="B6740" s="1" t="s">
        <v>599</v>
      </c>
      <c r="C6740" s="1" t="s">
        <v>2</v>
      </c>
      <c r="D6740">
        <v>1</v>
      </c>
      <c r="E6740" s="1" t="s">
        <v>344</v>
      </c>
      <c r="F6740">
        <v>1</v>
      </c>
      <c r="G6740" s="1" t="s">
        <v>375</v>
      </c>
      <c r="H6740" s="1" t="s">
        <v>29</v>
      </c>
      <c r="I6740">
        <v>3</v>
      </c>
      <c r="J6740" s="1" t="str">
        <f>+VLOOKUP(bloques1a3[[#This Row],[respuesta]],respuestas.emociones[],2,0)</f>
        <v>neutra</v>
      </c>
      <c r="K6740" s="1">
        <f>+VLOOKUP(bloques1a3[[#This Row],[niño]],BD.niños[[Código]:[edad]],5,0)</f>
        <v>6</v>
      </c>
      <c r="L6740" s="1">
        <f>+IF(bloques1a3[[#This Row],[correcta]]=bloques1a3[[#This Row],[respuesta]],1,0)</f>
        <v>1</v>
      </c>
      <c r="M6740" s="1">
        <f>+IF(bloques1a3[[#This Row],[Sexo]]="F",1,0)</f>
        <v>1</v>
      </c>
    </row>
    <row r="6741" spans="1:13" x14ac:dyDescent="0.55000000000000004">
      <c r="A6741">
        <v>62</v>
      </c>
      <c r="B6741" s="1" t="s">
        <v>599</v>
      </c>
      <c r="C6741" s="1" t="s">
        <v>2</v>
      </c>
      <c r="D6741">
        <v>1</v>
      </c>
      <c r="E6741" s="1" t="s">
        <v>348</v>
      </c>
      <c r="F6741">
        <v>1</v>
      </c>
      <c r="G6741" s="1" t="s">
        <v>375</v>
      </c>
      <c r="H6741" s="1" t="s">
        <v>28</v>
      </c>
      <c r="I6741">
        <v>3</v>
      </c>
      <c r="J6741" s="1" t="str">
        <f>+VLOOKUP(bloques1a3[[#This Row],[respuesta]],respuestas.emociones[],2,0)</f>
        <v>neutra</v>
      </c>
      <c r="K6741" s="1">
        <f>+VLOOKUP(bloques1a3[[#This Row],[niño]],BD.niños[[Código]:[edad]],5,0)</f>
        <v>6</v>
      </c>
      <c r="L6741" s="1">
        <f>+IF(bloques1a3[[#This Row],[correcta]]=bloques1a3[[#This Row],[respuesta]],1,0)</f>
        <v>1</v>
      </c>
      <c r="M6741" s="1">
        <f>+IF(bloques1a3[[#This Row],[Sexo]]="F",1,0)</f>
        <v>0</v>
      </c>
    </row>
    <row r="6742" spans="1:13" x14ac:dyDescent="0.55000000000000004">
      <c r="A6742">
        <v>63</v>
      </c>
      <c r="B6742" s="1" t="s">
        <v>600</v>
      </c>
      <c r="C6742" s="1" t="s">
        <v>1</v>
      </c>
      <c r="D6742">
        <v>2</v>
      </c>
      <c r="E6742" s="1" t="s">
        <v>89</v>
      </c>
      <c r="F6742">
        <v>2</v>
      </c>
      <c r="G6742" s="1" t="s">
        <v>377</v>
      </c>
      <c r="H6742" s="1" t="s">
        <v>29</v>
      </c>
      <c r="I6742">
        <v>3</v>
      </c>
      <c r="J6742" s="1" t="str">
        <f>+VLOOKUP(bloques1a3[[#This Row],[respuesta]],respuestas.emociones[],2,0)</f>
        <v>alegria</v>
      </c>
      <c r="K6742" s="1">
        <f>+VLOOKUP(bloques1a3[[#This Row],[niño]],BD.niños[[Código]:[edad]],5,0)</f>
        <v>10</v>
      </c>
      <c r="L6742" s="1">
        <f>+IF(bloques1a3[[#This Row],[correcta]]=bloques1a3[[#This Row],[respuesta]],1,0)</f>
        <v>1</v>
      </c>
      <c r="M6742" s="1">
        <f>+IF(bloques1a3[[#This Row],[Sexo]]="F",1,0)</f>
        <v>1</v>
      </c>
    </row>
    <row r="6743" spans="1:13" x14ac:dyDescent="0.55000000000000004">
      <c r="A6743">
        <v>63</v>
      </c>
      <c r="B6743" s="1" t="s">
        <v>600</v>
      </c>
      <c r="C6743" s="1" t="s">
        <v>1</v>
      </c>
      <c r="D6743">
        <v>2</v>
      </c>
      <c r="E6743" s="1" t="s">
        <v>93</v>
      </c>
      <c r="F6743">
        <v>2</v>
      </c>
      <c r="G6743" s="1" t="s">
        <v>377</v>
      </c>
      <c r="H6743" s="1" t="s">
        <v>29</v>
      </c>
      <c r="I6743">
        <v>3</v>
      </c>
      <c r="J6743" s="1" t="str">
        <f>+VLOOKUP(bloques1a3[[#This Row],[respuesta]],respuestas.emociones[],2,0)</f>
        <v>alegria</v>
      </c>
      <c r="K6743" s="1">
        <f>+VLOOKUP(bloques1a3[[#This Row],[niño]],BD.niños[[Código]:[edad]],5,0)</f>
        <v>10</v>
      </c>
      <c r="L6743" s="1">
        <f>+IF(bloques1a3[[#This Row],[correcta]]=bloques1a3[[#This Row],[respuesta]],1,0)</f>
        <v>1</v>
      </c>
      <c r="M6743" s="1">
        <f>+IF(bloques1a3[[#This Row],[Sexo]]="F",1,0)</f>
        <v>1</v>
      </c>
    </row>
    <row r="6744" spans="1:13" x14ac:dyDescent="0.55000000000000004">
      <c r="A6744">
        <v>63</v>
      </c>
      <c r="B6744" s="1" t="s">
        <v>600</v>
      </c>
      <c r="C6744" s="1" t="s">
        <v>1</v>
      </c>
      <c r="D6744">
        <v>2</v>
      </c>
      <c r="E6744" s="1" t="s">
        <v>97</v>
      </c>
      <c r="F6744">
        <v>2</v>
      </c>
      <c r="G6744" s="1" t="s">
        <v>377</v>
      </c>
      <c r="H6744" s="1" t="s">
        <v>29</v>
      </c>
      <c r="I6744">
        <v>3</v>
      </c>
      <c r="J6744" s="1" t="str">
        <f>+VLOOKUP(bloques1a3[[#This Row],[respuesta]],respuestas.emociones[],2,0)</f>
        <v>alegria</v>
      </c>
      <c r="K6744" s="1">
        <f>+VLOOKUP(bloques1a3[[#This Row],[niño]],BD.niños[[Código]:[edad]],5,0)</f>
        <v>10</v>
      </c>
      <c r="L6744" s="1">
        <f>+IF(bloques1a3[[#This Row],[correcta]]=bloques1a3[[#This Row],[respuesta]],1,0)</f>
        <v>1</v>
      </c>
      <c r="M6744" s="1">
        <f>+IF(bloques1a3[[#This Row],[Sexo]]="F",1,0)</f>
        <v>1</v>
      </c>
    </row>
    <row r="6745" spans="1:13" x14ac:dyDescent="0.55000000000000004">
      <c r="A6745">
        <v>63</v>
      </c>
      <c r="B6745" s="1" t="s">
        <v>600</v>
      </c>
      <c r="C6745" s="1" t="s">
        <v>1</v>
      </c>
      <c r="D6745">
        <v>2</v>
      </c>
      <c r="E6745" s="1" t="s">
        <v>101</v>
      </c>
      <c r="F6745">
        <v>2</v>
      </c>
      <c r="G6745" s="1" t="s">
        <v>377</v>
      </c>
      <c r="H6745" s="1" t="s">
        <v>29</v>
      </c>
      <c r="I6745">
        <v>3</v>
      </c>
      <c r="J6745" s="1" t="str">
        <f>+VLOOKUP(bloques1a3[[#This Row],[respuesta]],respuestas.emociones[],2,0)</f>
        <v>alegria</v>
      </c>
      <c r="K6745" s="1">
        <f>+VLOOKUP(bloques1a3[[#This Row],[niño]],BD.niños[[Código]:[edad]],5,0)</f>
        <v>10</v>
      </c>
      <c r="L6745" s="1">
        <f>+IF(bloques1a3[[#This Row],[correcta]]=bloques1a3[[#This Row],[respuesta]],1,0)</f>
        <v>1</v>
      </c>
      <c r="M6745" s="1">
        <f>+IF(bloques1a3[[#This Row],[Sexo]]="F",1,0)</f>
        <v>1</v>
      </c>
    </row>
    <row r="6746" spans="1:13" x14ac:dyDescent="0.55000000000000004">
      <c r="A6746">
        <v>63</v>
      </c>
      <c r="B6746" s="1" t="s">
        <v>600</v>
      </c>
      <c r="C6746" s="1" t="s">
        <v>1</v>
      </c>
      <c r="D6746">
        <v>2</v>
      </c>
      <c r="E6746" s="1" t="s">
        <v>150</v>
      </c>
      <c r="F6746">
        <v>2</v>
      </c>
      <c r="G6746" s="1" t="s">
        <v>375</v>
      </c>
      <c r="H6746" s="1" t="s">
        <v>29</v>
      </c>
      <c r="I6746">
        <v>3</v>
      </c>
      <c r="J6746" s="1" t="str">
        <f>+VLOOKUP(bloques1a3[[#This Row],[respuesta]],respuestas.emociones[],2,0)</f>
        <v>alegria</v>
      </c>
      <c r="K6746" s="1">
        <f>+VLOOKUP(bloques1a3[[#This Row],[niño]],BD.niños[[Código]:[edad]],5,0)</f>
        <v>6</v>
      </c>
      <c r="L6746" s="1">
        <f>+IF(bloques1a3[[#This Row],[correcta]]=bloques1a3[[#This Row],[respuesta]],1,0)</f>
        <v>1</v>
      </c>
      <c r="M6746" s="1">
        <f>+IF(bloques1a3[[#This Row],[Sexo]]="F",1,0)</f>
        <v>1</v>
      </c>
    </row>
    <row r="6747" spans="1:13" x14ac:dyDescent="0.55000000000000004">
      <c r="A6747">
        <v>63</v>
      </c>
      <c r="B6747" s="1" t="s">
        <v>600</v>
      </c>
      <c r="C6747" s="1" t="s">
        <v>1</v>
      </c>
      <c r="D6747">
        <v>2</v>
      </c>
      <c r="E6747" s="1" t="s">
        <v>153</v>
      </c>
      <c r="F6747">
        <v>2</v>
      </c>
      <c r="G6747" s="1" t="s">
        <v>376</v>
      </c>
      <c r="H6747" s="1" t="s">
        <v>28</v>
      </c>
      <c r="I6747">
        <v>3</v>
      </c>
      <c r="J6747" s="1" t="str">
        <f>+VLOOKUP(bloques1a3[[#This Row],[respuesta]],respuestas.emociones[],2,0)</f>
        <v>alegria</v>
      </c>
      <c r="K6747" s="1">
        <f>+VLOOKUP(bloques1a3[[#This Row],[niño]],BD.niños[[Código]:[edad]],5,0)</f>
        <v>7</v>
      </c>
      <c r="L6747" s="1">
        <f>+IF(bloques1a3[[#This Row],[correcta]]=bloques1a3[[#This Row],[respuesta]],1,0)</f>
        <v>1</v>
      </c>
      <c r="M6747" s="1">
        <f>+IF(bloques1a3[[#This Row],[Sexo]]="F",1,0)</f>
        <v>0</v>
      </c>
    </row>
    <row r="6748" spans="1:13" x14ac:dyDescent="0.55000000000000004">
      <c r="A6748">
        <v>63</v>
      </c>
      <c r="B6748" s="1" t="s">
        <v>600</v>
      </c>
      <c r="C6748" s="1" t="s">
        <v>1</v>
      </c>
      <c r="D6748">
        <v>2</v>
      </c>
      <c r="E6748" s="1" t="s">
        <v>157</v>
      </c>
      <c r="F6748">
        <v>2</v>
      </c>
      <c r="G6748" s="1" t="s">
        <v>376</v>
      </c>
      <c r="H6748" s="1" t="s">
        <v>28</v>
      </c>
      <c r="I6748">
        <v>3</v>
      </c>
      <c r="J6748" s="1" t="str">
        <f>+VLOOKUP(bloques1a3[[#This Row],[respuesta]],respuestas.emociones[],2,0)</f>
        <v>alegria</v>
      </c>
      <c r="K6748" s="1">
        <f>+VLOOKUP(bloques1a3[[#This Row],[niño]],BD.niños[[Código]:[edad]],5,0)</f>
        <v>7</v>
      </c>
      <c r="L6748" s="1">
        <f>+IF(bloques1a3[[#This Row],[correcta]]=bloques1a3[[#This Row],[respuesta]],1,0)</f>
        <v>1</v>
      </c>
      <c r="M6748" s="1">
        <f>+IF(bloques1a3[[#This Row],[Sexo]]="F",1,0)</f>
        <v>0</v>
      </c>
    </row>
    <row r="6749" spans="1:13" x14ac:dyDescent="0.55000000000000004">
      <c r="A6749">
        <v>63</v>
      </c>
      <c r="B6749" s="1" t="s">
        <v>600</v>
      </c>
      <c r="C6749" s="1" t="s">
        <v>1</v>
      </c>
      <c r="D6749">
        <v>2</v>
      </c>
      <c r="E6749" s="1" t="s">
        <v>164</v>
      </c>
      <c r="F6749">
        <v>2</v>
      </c>
      <c r="G6749" s="1" t="s">
        <v>375</v>
      </c>
      <c r="H6749" s="1" t="s">
        <v>28</v>
      </c>
      <c r="I6749">
        <v>3</v>
      </c>
      <c r="J6749" s="1" t="str">
        <f>+VLOOKUP(bloques1a3[[#This Row],[respuesta]],respuestas.emociones[],2,0)</f>
        <v>alegria</v>
      </c>
      <c r="K6749" s="1">
        <f>+VLOOKUP(bloques1a3[[#This Row],[niño]],BD.niños[[Código]:[edad]],5,0)</f>
        <v>6</v>
      </c>
      <c r="L6749" s="1">
        <f>+IF(bloques1a3[[#This Row],[correcta]]=bloques1a3[[#This Row],[respuesta]],1,0)</f>
        <v>1</v>
      </c>
      <c r="M6749" s="1">
        <f>+IF(bloques1a3[[#This Row],[Sexo]]="F",1,0)</f>
        <v>0</v>
      </c>
    </row>
    <row r="6750" spans="1:13" x14ac:dyDescent="0.55000000000000004">
      <c r="A6750">
        <v>63</v>
      </c>
      <c r="B6750" s="1" t="s">
        <v>600</v>
      </c>
      <c r="C6750" s="1" t="s">
        <v>1</v>
      </c>
      <c r="D6750">
        <v>2</v>
      </c>
      <c r="E6750" s="1" t="s">
        <v>165</v>
      </c>
      <c r="F6750">
        <v>2</v>
      </c>
      <c r="G6750" s="1" t="s">
        <v>375</v>
      </c>
      <c r="H6750" s="1" t="s">
        <v>28</v>
      </c>
      <c r="I6750">
        <v>3</v>
      </c>
      <c r="J6750" s="1" t="str">
        <f>+VLOOKUP(bloques1a3[[#This Row],[respuesta]],respuestas.emociones[],2,0)</f>
        <v>alegria</v>
      </c>
      <c r="K6750" s="1">
        <f>+VLOOKUP(bloques1a3[[#This Row],[niño]],BD.niños[[Código]:[edad]],5,0)</f>
        <v>5</v>
      </c>
      <c r="L6750" s="1">
        <f>+IF(bloques1a3[[#This Row],[correcta]]=bloques1a3[[#This Row],[respuesta]],1,0)</f>
        <v>1</v>
      </c>
      <c r="M6750" s="1">
        <f>+IF(bloques1a3[[#This Row],[Sexo]]="F",1,0)</f>
        <v>0</v>
      </c>
    </row>
    <row r="6751" spans="1:13" x14ac:dyDescent="0.55000000000000004">
      <c r="A6751">
        <v>63</v>
      </c>
      <c r="B6751" s="1" t="s">
        <v>600</v>
      </c>
      <c r="C6751" s="1" t="s">
        <v>1</v>
      </c>
      <c r="D6751">
        <v>2</v>
      </c>
      <c r="E6751" s="1" t="s">
        <v>168</v>
      </c>
      <c r="F6751">
        <v>2</v>
      </c>
      <c r="G6751" s="1" t="s">
        <v>376</v>
      </c>
      <c r="H6751" s="1" t="s">
        <v>29</v>
      </c>
      <c r="I6751">
        <v>3</v>
      </c>
      <c r="J6751" s="1" t="str">
        <f>+VLOOKUP(bloques1a3[[#This Row],[respuesta]],respuestas.emociones[],2,0)</f>
        <v>alegria</v>
      </c>
      <c r="K6751" s="1">
        <f>+VLOOKUP(bloques1a3[[#This Row],[niño]],BD.niños[[Código]:[edad]],5,0)</f>
        <v>7</v>
      </c>
      <c r="L6751" s="1">
        <f>+IF(bloques1a3[[#This Row],[correcta]]=bloques1a3[[#This Row],[respuesta]],1,0)</f>
        <v>1</v>
      </c>
      <c r="M6751" s="1">
        <f>+IF(bloques1a3[[#This Row],[Sexo]]="F",1,0)</f>
        <v>1</v>
      </c>
    </row>
    <row r="6752" spans="1:13" x14ac:dyDescent="0.55000000000000004">
      <c r="A6752">
        <v>63</v>
      </c>
      <c r="B6752" s="1" t="s">
        <v>600</v>
      </c>
      <c r="C6752" s="1" t="s">
        <v>1</v>
      </c>
      <c r="D6752">
        <v>2</v>
      </c>
      <c r="E6752" s="1" t="s">
        <v>172</v>
      </c>
      <c r="F6752">
        <v>2</v>
      </c>
      <c r="G6752" s="1" t="s">
        <v>376</v>
      </c>
      <c r="H6752" s="1" t="s">
        <v>29</v>
      </c>
      <c r="I6752">
        <v>3</v>
      </c>
      <c r="J6752" s="1" t="str">
        <f>+VLOOKUP(bloques1a3[[#This Row],[respuesta]],respuestas.emociones[],2,0)</f>
        <v>alegria</v>
      </c>
      <c r="K6752" s="1">
        <f>+VLOOKUP(bloques1a3[[#This Row],[niño]],BD.niños[[Código]:[edad]],5,0)</f>
        <v>8</v>
      </c>
      <c r="L6752" s="1">
        <f>+IF(bloques1a3[[#This Row],[correcta]]=bloques1a3[[#This Row],[respuesta]],1,0)</f>
        <v>1</v>
      </c>
      <c r="M6752" s="1">
        <f>+IF(bloques1a3[[#This Row],[Sexo]]="F",1,0)</f>
        <v>1</v>
      </c>
    </row>
    <row r="6753" spans="1:13" x14ac:dyDescent="0.55000000000000004">
      <c r="A6753">
        <v>63</v>
      </c>
      <c r="B6753" s="1" t="s">
        <v>600</v>
      </c>
      <c r="C6753" s="1" t="s">
        <v>1</v>
      </c>
      <c r="D6753">
        <v>2</v>
      </c>
      <c r="E6753" s="1" t="s">
        <v>176</v>
      </c>
      <c r="F6753">
        <v>2</v>
      </c>
      <c r="G6753" s="1" t="s">
        <v>375</v>
      </c>
      <c r="H6753" s="1" t="s">
        <v>29</v>
      </c>
      <c r="I6753">
        <v>3</v>
      </c>
      <c r="J6753" s="1" t="str">
        <f>+VLOOKUP(bloques1a3[[#This Row],[respuesta]],respuestas.emociones[],2,0)</f>
        <v>alegria</v>
      </c>
      <c r="K6753" s="1">
        <f>+VLOOKUP(bloques1a3[[#This Row],[niño]],BD.niños[[Código]:[edad]],5,0)</f>
        <v>5</v>
      </c>
      <c r="L6753" s="1">
        <f>+IF(bloques1a3[[#This Row],[correcta]]=bloques1a3[[#This Row],[respuesta]],1,0)</f>
        <v>1</v>
      </c>
      <c r="M6753" s="1">
        <f>+IF(bloques1a3[[#This Row],[Sexo]]="F",1,0)</f>
        <v>1</v>
      </c>
    </row>
    <row r="6754" spans="1:13" x14ac:dyDescent="0.55000000000000004">
      <c r="A6754">
        <v>63</v>
      </c>
      <c r="B6754" s="1" t="s">
        <v>600</v>
      </c>
      <c r="C6754" s="1" t="s">
        <v>1</v>
      </c>
      <c r="D6754">
        <v>2</v>
      </c>
      <c r="E6754" s="1" t="s">
        <v>180</v>
      </c>
      <c r="F6754">
        <v>2</v>
      </c>
      <c r="G6754" s="1" t="s">
        <v>376</v>
      </c>
      <c r="H6754" s="1" t="s">
        <v>29</v>
      </c>
      <c r="I6754">
        <v>3</v>
      </c>
      <c r="J6754" s="1" t="str">
        <f>+VLOOKUP(bloques1a3[[#This Row],[respuesta]],respuestas.emociones[],2,0)</f>
        <v>alegria</v>
      </c>
      <c r="K6754" s="1">
        <f>+VLOOKUP(bloques1a3[[#This Row],[niño]],BD.niños[[Código]:[edad]],5,0)</f>
        <v>8</v>
      </c>
      <c r="L6754" s="1">
        <f>+IF(bloques1a3[[#This Row],[correcta]]=bloques1a3[[#This Row],[respuesta]],1,0)</f>
        <v>1</v>
      </c>
      <c r="M6754" s="1">
        <f>+IF(bloques1a3[[#This Row],[Sexo]]="F",1,0)</f>
        <v>1</v>
      </c>
    </row>
    <row r="6755" spans="1:13" x14ac:dyDescent="0.55000000000000004">
      <c r="A6755">
        <v>63</v>
      </c>
      <c r="B6755" s="1" t="s">
        <v>600</v>
      </c>
      <c r="C6755" s="1" t="s">
        <v>1</v>
      </c>
      <c r="D6755">
        <v>2</v>
      </c>
      <c r="E6755" s="1" t="s">
        <v>234</v>
      </c>
      <c r="F6755">
        <v>2</v>
      </c>
      <c r="G6755" s="1" t="s">
        <v>377</v>
      </c>
      <c r="H6755" s="1" t="s">
        <v>28</v>
      </c>
      <c r="I6755">
        <v>3</v>
      </c>
      <c r="J6755" s="1" t="str">
        <f>+VLOOKUP(bloques1a3[[#This Row],[respuesta]],respuestas.emociones[],2,0)</f>
        <v>alegria</v>
      </c>
      <c r="K6755" s="1">
        <f>+VLOOKUP(bloques1a3[[#This Row],[niño]],BD.niños[[Código]:[edad]],5,0)</f>
        <v>10</v>
      </c>
      <c r="L6755" s="1">
        <f>+IF(bloques1a3[[#This Row],[correcta]]=bloques1a3[[#This Row],[respuesta]],1,0)</f>
        <v>1</v>
      </c>
      <c r="M6755" s="1">
        <f>+IF(bloques1a3[[#This Row],[Sexo]]="F",1,0)</f>
        <v>0</v>
      </c>
    </row>
    <row r="6756" spans="1:13" x14ac:dyDescent="0.55000000000000004">
      <c r="A6756">
        <v>63</v>
      </c>
      <c r="B6756" s="1" t="s">
        <v>600</v>
      </c>
      <c r="C6756" s="1" t="s">
        <v>1</v>
      </c>
      <c r="D6756">
        <v>2</v>
      </c>
      <c r="E6756" s="1" t="s">
        <v>238</v>
      </c>
      <c r="F6756">
        <v>2</v>
      </c>
      <c r="G6756" s="1" t="s">
        <v>377</v>
      </c>
      <c r="H6756" s="1" t="s">
        <v>28</v>
      </c>
      <c r="I6756">
        <v>3</v>
      </c>
      <c r="J6756" s="1" t="str">
        <f>+VLOOKUP(bloques1a3[[#This Row],[respuesta]],respuestas.emociones[],2,0)</f>
        <v>alegria</v>
      </c>
      <c r="K6756" s="1">
        <f>+VLOOKUP(bloques1a3[[#This Row],[niño]],BD.niños[[Código]:[edad]],5,0)</f>
        <v>10</v>
      </c>
      <c r="L6756" s="1">
        <f>+IF(bloques1a3[[#This Row],[correcta]]=bloques1a3[[#This Row],[respuesta]],1,0)</f>
        <v>1</v>
      </c>
      <c r="M6756" s="1">
        <f>+IF(bloques1a3[[#This Row],[Sexo]]="F",1,0)</f>
        <v>0</v>
      </c>
    </row>
    <row r="6757" spans="1:13" x14ac:dyDescent="0.55000000000000004">
      <c r="A6757">
        <v>63</v>
      </c>
      <c r="B6757" s="1" t="s">
        <v>600</v>
      </c>
      <c r="C6757" s="1" t="s">
        <v>1</v>
      </c>
      <c r="D6757">
        <v>2</v>
      </c>
      <c r="E6757" s="1" t="s">
        <v>241</v>
      </c>
      <c r="F6757">
        <v>2</v>
      </c>
      <c r="G6757" s="1" t="s">
        <v>377</v>
      </c>
      <c r="H6757" s="1" t="s">
        <v>29</v>
      </c>
      <c r="I6757">
        <v>3</v>
      </c>
      <c r="J6757" s="1" t="str">
        <f>+VLOOKUP(bloques1a3[[#This Row],[respuesta]],respuestas.emociones[],2,0)</f>
        <v>alegria</v>
      </c>
      <c r="K6757" s="1">
        <f>+VLOOKUP(bloques1a3[[#This Row],[niño]],BD.niños[[Código]:[edad]],5,0)</f>
        <v>10</v>
      </c>
      <c r="L6757" s="1">
        <f>+IF(bloques1a3[[#This Row],[correcta]]=bloques1a3[[#This Row],[respuesta]],1,0)</f>
        <v>1</v>
      </c>
      <c r="M6757" s="1">
        <f>+IF(bloques1a3[[#This Row],[Sexo]]="F",1,0)</f>
        <v>1</v>
      </c>
    </row>
    <row r="6758" spans="1:13" x14ac:dyDescent="0.55000000000000004">
      <c r="A6758">
        <v>63</v>
      </c>
      <c r="B6758" s="1" t="s">
        <v>600</v>
      </c>
      <c r="C6758" s="1" t="s">
        <v>1</v>
      </c>
      <c r="D6758">
        <v>2</v>
      </c>
      <c r="E6758" s="1" t="s">
        <v>245</v>
      </c>
      <c r="F6758">
        <v>2</v>
      </c>
      <c r="G6758" s="1" t="s">
        <v>376</v>
      </c>
      <c r="H6758" s="1" t="s">
        <v>28</v>
      </c>
      <c r="I6758">
        <v>3</v>
      </c>
      <c r="J6758" s="1" t="str">
        <f>+VLOOKUP(bloques1a3[[#This Row],[respuesta]],respuestas.emociones[],2,0)</f>
        <v>alegria</v>
      </c>
      <c r="K6758" s="1">
        <f>+VLOOKUP(bloques1a3[[#This Row],[niño]],BD.niños[[Código]:[edad]],5,0)</f>
        <v>8</v>
      </c>
      <c r="L6758" s="1">
        <f>+IF(bloques1a3[[#This Row],[correcta]]=bloques1a3[[#This Row],[respuesta]],1,0)</f>
        <v>1</v>
      </c>
      <c r="M6758" s="1">
        <f>+IF(bloques1a3[[#This Row],[Sexo]]="F",1,0)</f>
        <v>0</v>
      </c>
    </row>
    <row r="6759" spans="1:13" x14ac:dyDescent="0.55000000000000004">
      <c r="A6759">
        <v>63</v>
      </c>
      <c r="B6759" s="1" t="s">
        <v>600</v>
      </c>
      <c r="C6759" s="1" t="s">
        <v>1</v>
      </c>
      <c r="D6759">
        <v>2</v>
      </c>
      <c r="E6759" s="1" t="s">
        <v>249</v>
      </c>
      <c r="F6759">
        <v>2</v>
      </c>
      <c r="G6759" s="1" t="s">
        <v>375</v>
      </c>
      <c r="H6759" s="1" t="s">
        <v>28</v>
      </c>
      <c r="I6759">
        <v>3</v>
      </c>
      <c r="J6759" s="1" t="str">
        <f>+VLOOKUP(bloques1a3[[#This Row],[respuesta]],respuestas.emociones[],2,0)</f>
        <v>alegria</v>
      </c>
      <c r="K6759" s="1">
        <f>+VLOOKUP(bloques1a3[[#This Row],[niño]],BD.niños[[Código]:[edad]],5,0)</f>
        <v>6</v>
      </c>
      <c r="L6759" s="1">
        <f>+IF(bloques1a3[[#This Row],[correcta]]=bloques1a3[[#This Row],[respuesta]],1,0)</f>
        <v>1</v>
      </c>
      <c r="M6759" s="1">
        <f>+IF(bloques1a3[[#This Row],[Sexo]]="F",1,0)</f>
        <v>0</v>
      </c>
    </row>
    <row r="6760" spans="1:13" x14ac:dyDescent="0.55000000000000004">
      <c r="A6760">
        <v>63</v>
      </c>
      <c r="B6760" s="1" t="s">
        <v>600</v>
      </c>
      <c r="C6760" s="1" t="s">
        <v>1</v>
      </c>
      <c r="D6760">
        <v>2</v>
      </c>
      <c r="E6760" s="1" t="s">
        <v>253</v>
      </c>
      <c r="F6760">
        <v>2</v>
      </c>
      <c r="G6760" s="1" t="s">
        <v>376</v>
      </c>
      <c r="H6760" s="1" t="s">
        <v>28</v>
      </c>
      <c r="I6760">
        <v>3</v>
      </c>
      <c r="J6760" s="1" t="str">
        <f>+VLOOKUP(bloques1a3[[#This Row],[respuesta]],respuestas.emociones[],2,0)</f>
        <v>alegria</v>
      </c>
      <c r="K6760" s="1">
        <f>+VLOOKUP(bloques1a3[[#This Row],[niño]],BD.niños[[Código]:[edad]],5,0)</f>
        <v>7</v>
      </c>
      <c r="L6760" s="1">
        <f>+IF(bloques1a3[[#This Row],[correcta]]=bloques1a3[[#This Row],[respuesta]],1,0)</f>
        <v>1</v>
      </c>
      <c r="M6760" s="1">
        <f>+IF(bloques1a3[[#This Row],[Sexo]]="F",1,0)</f>
        <v>0</v>
      </c>
    </row>
    <row r="6761" spans="1:13" x14ac:dyDescent="0.55000000000000004">
      <c r="A6761">
        <v>63</v>
      </c>
      <c r="B6761" s="1" t="s">
        <v>600</v>
      </c>
      <c r="C6761" s="1" t="s">
        <v>1</v>
      </c>
      <c r="D6761">
        <v>2</v>
      </c>
      <c r="E6761" s="1" t="s">
        <v>257</v>
      </c>
      <c r="F6761">
        <v>2</v>
      </c>
      <c r="G6761" s="1" t="s">
        <v>376</v>
      </c>
      <c r="H6761" s="1" t="s">
        <v>28</v>
      </c>
      <c r="I6761">
        <v>3</v>
      </c>
      <c r="J6761" s="1" t="str">
        <f>+VLOOKUP(bloques1a3[[#This Row],[respuesta]],respuestas.emociones[],2,0)</f>
        <v>alegria</v>
      </c>
      <c r="K6761" s="1">
        <f>+VLOOKUP(bloques1a3[[#This Row],[niño]],BD.niños[[Código]:[edad]],5,0)</f>
        <v>8</v>
      </c>
      <c r="L6761" s="1">
        <f>+IF(bloques1a3[[#This Row],[correcta]]=bloques1a3[[#This Row],[respuesta]],1,0)</f>
        <v>1</v>
      </c>
      <c r="M6761" s="1">
        <f>+IF(bloques1a3[[#This Row],[Sexo]]="F",1,0)</f>
        <v>0</v>
      </c>
    </row>
    <row r="6762" spans="1:13" x14ac:dyDescent="0.55000000000000004">
      <c r="A6762">
        <v>63</v>
      </c>
      <c r="B6762" s="1" t="s">
        <v>600</v>
      </c>
      <c r="C6762" s="1" t="s">
        <v>1</v>
      </c>
      <c r="D6762">
        <v>2</v>
      </c>
      <c r="E6762" s="1" t="s">
        <v>299</v>
      </c>
      <c r="F6762">
        <v>2</v>
      </c>
      <c r="G6762" s="1" t="s">
        <v>376</v>
      </c>
      <c r="H6762" s="1" t="s">
        <v>28</v>
      </c>
      <c r="I6762">
        <v>3</v>
      </c>
      <c r="J6762" s="1" t="str">
        <f>+VLOOKUP(bloques1a3[[#This Row],[respuesta]],respuestas.emociones[],2,0)</f>
        <v>alegria</v>
      </c>
      <c r="K6762" s="1">
        <f>+VLOOKUP(bloques1a3[[#This Row],[niño]],BD.niños[[Código]:[edad]],5,0)</f>
        <v>8</v>
      </c>
      <c r="L6762" s="1">
        <f>+IF(bloques1a3[[#This Row],[correcta]]=bloques1a3[[#This Row],[respuesta]],1,0)</f>
        <v>1</v>
      </c>
      <c r="M6762" s="1">
        <f>+IF(bloques1a3[[#This Row],[Sexo]]="F",1,0)</f>
        <v>0</v>
      </c>
    </row>
    <row r="6763" spans="1:13" x14ac:dyDescent="0.55000000000000004">
      <c r="A6763">
        <v>63</v>
      </c>
      <c r="B6763" s="1" t="s">
        <v>600</v>
      </c>
      <c r="C6763" s="1" t="s">
        <v>1</v>
      </c>
      <c r="D6763">
        <v>2</v>
      </c>
      <c r="E6763" s="1" t="s">
        <v>301</v>
      </c>
      <c r="F6763">
        <v>2</v>
      </c>
      <c r="G6763" s="1" t="s">
        <v>375</v>
      </c>
      <c r="H6763" s="1" t="s">
        <v>28</v>
      </c>
      <c r="I6763">
        <v>3</v>
      </c>
      <c r="J6763" s="1" t="str">
        <f>+VLOOKUP(bloques1a3[[#This Row],[respuesta]],respuestas.emociones[],2,0)</f>
        <v>alegria</v>
      </c>
      <c r="K6763" s="1">
        <f>+VLOOKUP(bloques1a3[[#This Row],[niño]],BD.niños[[Código]:[edad]],5,0)</f>
        <v>5</v>
      </c>
      <c r="L6763" s="1">
        <f>+IF(bloques1a3[[#This Row],[correcta]]=bloques1a3[[#This Row],[respuesta]],1,0)</f>
        <v>1</v>
      </c>
      <c r="M6763" s="1">
        <f>+IF(bloques1a3[[#This Row],[Sexo]]="F",1,0)</f>
        <v>0</v>
      </c>
    </row>
    <row r="6764" spans="1:13" x14ac:dyDescent="0.55000000000000004">
      <c r="A6764">
        <v>63</v>
      </c>
      <c r="B6764" s="1" t="s">
        <v>600</v>
      </c>
      <c r="C6764" s="1" t="s">
        <v>1</v>
      </c>
      <c r="D6764">
        <v>2</v>
      </c>
      <c r="E6764" s="1" t="s">
        <v>305</v>
      </c>
      <c r="F6764">
        <v>2</v>
      </c>
      <c r="G6764" s="1" t="s">
        <v>376</v>
      </c>
      <c r="H6764" s="1" t="s">
        <v>28</v>
      </c>
      <c r="I6764">
        <v>3</v>
      </c>
      <c r="J6764" s="1" t="str">
        <f>+VLOOKUP(bloques1a3[[#This Row],[respuesta]],respuestas.emociones[],2,0)</f>
        <v>alegria</v>
      </c>
      <c r="K6764" s="1">
        <f>+VLOOKUP(bloques1a3[[#This Row],[niño]],BD.niños[[Código]:[edad]],5,0)</f>
        <v>8</v>
      </c>
      <c r="L6764" s="1">
        <f>+IF(bloques1a3[[#This Row],[correcta]]=bloques1a3[[#This Row],[respuesta]],1,0)</f>
        <v>1</v>
      </c>
      <c r="M6764" s="1">
        <f>+IF(bloques1a3[[#This Row],[Sexo]]="F",1,0)</f>
        <v>0</v>
      </c>
    </row>
    <row r="6765" spans="1:13" x14ac:dyDescent="0.55000000000000004">
      <c r="A6765">
        <v>63</v>
      </c>
      <c r="B6765" s="1" t="s">
        <v>600</v>
      </c>
      <c r="C6765" s="1" t="s">
        <v>1</v>
      </c>
      <c r="D6765">
        <v>2</v>
      </c>
      <c r="E6765" s="1" t="s">
        <v>308</v>
      </c>
      <c r="F6765">
        <v>2</v>
      </c>
      <c r="G6765" s="1" t="s">
        <v>377</v>
      </c>
      <c r="H6765" s="1" t="s">
        <v>28</v>
      </c>
      <c r="I6765">
        <v>3</v>
      </c>
      <c r="J6765" s="1" t="str">
        <f>+VLOOKUP(bloques1a3[[#This Row],[respuesta]],respuestas.emociones[],2,0)</f>
        <v>alegria</v>
      </c>
      <c r="K6765" s="1">
        <f>+VLOOKUP(bloques1a3[[#This Row],[niño]],BD.niños[[Código]:[edad]],5,0)</f>
        <v>9</v>
      </c>
      <c r="L6765" s="1">
        <f>+IF(bloques1a3[[#This Row],[correcta]]=bloques1a3[[#This Row],[respuesta]],1,0)</f>
        <v>1</v>
      </c>
      <c r="M6765" s="1">
        <f>+IF(bloques1a3[[#This Row],[Sexo]]="F",1,0)</f>
        <v>0</v>
      </c>
    </row>
    <row r="6766" spans="1:13" x14ac:dyDescent="0.55000000000000004">
      <c r="A6766">
        <v>63</v>
      </c>
      <c r="B6766" s="1" t="s">
        <v>600</v>
      </c>
      <c r="C6766" s="1" t="s">
        <v>1</v>
      </c>
      <c r="D6766">
        <v>2</v>
      </c>
      <c r="E6766" s="1" t="s">
        <v>311</v>
      </c>
      <c r="F6766">
        <v>2</v>
      </c>
      <c r="G6766" s="1" t="s">
        <v>377</v>
      </c>
      <c r="H6766" s="1" t="s">
        <v>28</v>
      </c>
      <c r="I6766">
        <v>3</v>
      </c>
      <c r="J6766" s="1" t="str">
        <f>+VLOOKUP(bloques1a3[[#This Row],[respuesta]],respuestas.emociones[],2,0)</f>
        <v>alegria</v>
      </c>
      <c r="K6766" s="1">
        <f>+VLOOKUP(bloques1a3[[#This Row],[niño]],BD.niños[[Código]:[edad]],5,0)</f>
        <v>10</v>
      </c>
      <c r="L6766" s="1">
        <f>+IF(bloques1a3[[#This Row],[correcta]]=bloques1a3[[#This Row],[respuesta]],1,0)</f>
        <v>1</v>
      </c>
      <c r="M6766" s="1">
        <f>+IF(bloques1a3[[#This Row],[Sexo]]="F",1,0)</f>
        <v>0</v>
      </c>
    </row>
    <row r="6767" spans="1:13" x14ac:dyDescent="0.55000000000000004">
      <c r="A6767">
        <v>63</v>
      </c>
      <c r="B6767" s="1" t="s">
        <v>600</v>
      </c>
      <c r="C6767" s="1" t="s">
        <v>1</v>
      </c>
      <c r="D6767">
        <v>2</v>
      </c>
      <c r="E6767" s="1" t="s">
        <v>314</v>
      </c>
      <c r="F6767">
        <v>2</v>
      </c>
      <c r="G6767" s="1" t="s">
        <v>377</v>
      </c>
      <c r="H6767" s="1" t="s">
        <v>28</v>
      </c>
      <c r="I6767">
        <v>3</v>
      </c>
      <c r="J6767" s="1" t="str">
        <f>+VLOOKUP(bloques1a3[[#This Row],[respuesta]],respuestas.emociones[],2,0)</f>
        <v>alegria</v>
      </c>
      <c r="K6767" s="1">
        <f>+VLOOKUP(bloques1a3[[#This Row],[niño]],BD.niños[[Código]:[edad]],5,0)</f>
        <v>10</v>
      </c>
      <c r="L6767" s="1">
        <f>+IF(bloques1a3[[#This Row],[correcta]]=bloques1a3[[#This Row],[respuesta]],1,0)</f>
        <v>1</v>
      </c>
      <c r="M6767" s="1">
        <f>+IF(bloques1a3[[#This Row],[Sexo]]="F",1,0)</f>
        <v>0</v>
      </c>
    </row>
    <row r="6768" spans="1:13" x14ac:dyDescent="0.55000000000000004">
      <c r="A6768">
        <v>63</v>
      </c>
      <c r="B6768" s="1" t="s">
        <v>600</v>
      </c>
      <c r="C6768" s="1" t="s">
        <v>1</v>
      </c>
      <c r="D6768">
        <v>2</v>
      </c>
      <c r="E6768" s="1" t="s">
        <v>372</v>
      </c>
      <c r="F6768">
        <v>2</v>
      </c>
      <c r="G6768" s="1" t="s">
        <v>377</v>
      </c>
      <c r="H6768" s="1" t="s">
        <v>28</v>
      </c>
      <c r="I6768">
        <v>3</v>
      </c>
      <c r="J6768" s="1" t="str">
        <f>+VLOOKUP(bloques1a3[[#This Row],[respuesta]],respuestas.emociones[],2,0)</f>
        <v>alegria</v>
      </c>
      <c r="K6768" s="1">
        <f>+VLOOKUP(bloques1a3[[#This Row],[niño]],BD.niños[[Código]:[edad]],5,0)</f>
        <v>9</v>
      </c>
      <c r="L6768" s="1">
        <f>+IF(bloques1a3[[#This Row],[correcta]]=bloques1a3[[#This Row],[respuesta]],1,0)</f>
        <v>1</v>
      </c>
      <c r="M6768" s="1">
        <f>+IF(bloques1a3[[#This Row],[Sexo]]="F",1,0)</f>
        <v>0</v>
      </c>
    </row>
    <row r="6769" spans="1:13" x14ac:dyDescent="0.55000000000000004">
      <c r="A6769">
        <v>63</v>
      </c>
      <c r="B6769" s="1" t="s">
        <v>600</v>
      </c>
      <c r="C6769" s="1" t="s">
        <v>1</v>
      </c>
      <c r="D6769">
        <v>2</v>
      </c>
      <c r="E6769" s="1" t="s">
        <v>337</v>
      </c>
      <c r="F6769">
        <v>2</v>
      </c>
      <c r="G6769" s="1" t="s">
        <v>376</v>
      </c>
      <c r="H6769" s="1" t="s">
        <v>28</v>
      </c>
      <c r="I6769">
        <v>3</v>
      </c>
      <c r="J6769" s="1" t="str">
        <f>+VLOOKUP(bloques1a3[[#This Row],[respuesta]],respuestas.emociones[],2,0)</f>
        <v>alegria</v>
      </c>
      <c r="K6769" s="1">
        <f>+VLOOKUP(bloques1a3[[#This Row],[niño]],BD.niños[[Código]:[edad]],5,0)</f>
        <v>8</v>
      </c>
      <c r="L6769" s="1">
        <f>+IF(bloques1a3[[#This Row],[correcta]]=bloques1a3[[#This Row],[respuesta]],1,0)</f>
        <v>1</v>
      </c>
      <c r="M6769" s="1">
        <f>+IF(bloques1a3[[#This Row],[Sexo]]="F",1,0)</f>
        <v>0</v>
      </c>
    </row>
    <row r="6770" spans="1:13" x14ac:dyDescent="0.55000000000000004">
      <c r="A6770">
        <v>63</v>
      </c>
      <c r="B6770" s="1" t="s">
        <v>600</v>
      </c>
      <c r="C6770" s="1" t="s">
        <v>1</v>
      </c>
      <c r="D6770">
        <v>2</v>
      </c>
      <c r="E6770" s="1" t="s">
        <v>341</v>
      </c>
      <c r="F6770">
        <v>2</v>
      </c>
      <c r="G6770" s="1" t="s">
        <v>376</v>
      </c>
      <c r="H6770" s="1" t="s">
        <v>29</v>
      </c>
      <c r="I6770">
        <v>3</v>
      </c>
      <c r="J6770" s="1" t="str">
        <f>+VLOOKUP(bloques1a3[[#This Row],[respuesta]],respuestas.emociones[],2,0)</f>
        <v>alegria</v>
      </c>
      <c r="K6770" s="1">
        <f>+VLOOKUP(bloques1a3[[#This Row],[niño]],BD.niños[[Código]:[edad]],5,0)</f>
        <v>8</v>
      </c>
      <c r="L6770" s="1">
        <f>+IF(bloques1a3[[#This Row],[correcta]]=bloques1a3[[#This Row],[respuesta]],1,0)</f>
        <v>1</v>
      </c>
      <c r="M6770" s="1">
        <f>+IF(bloques1a3[[#This Row],[Sexo]]="F",1,0)</f>
        <v>1</v>
      </c>
    </row>
    <row r="6771" spans="1:13" x14ac:dyDescent="0.55000000000000004">
      <c r="A6771">
        <v>63</v>
      </c>
      <c r="B6771" s="1" t="s">
        <v>600</v>
      </c>
      <c r="C6771" s="1" t="s">
        <v>1</v>
      </c>
      <c r="D6771">
        <v>2</v>
      </c>
      <c r="E6771" s="1" t="s">
        <v>344</v>
      </c>
      <c r="F6771">
        <v>2</v>
      </c>
      <c r="G6771" s="1" t="s">
        <v>375</v>
      </c>
      <c r="H6771" s="1" t="s">
        <v>29</v>
      </c>
      <c r="I6771">
        <v>3</v>
      </c>
      <c r="J6771" s="1" t="str">
        <f>+VLOOKUP(bloques1a3[[#This Row],[respuesta]],respuestas.emociones[],2,0)</f>
        <v>alegria</v>
      </c>
      <c r="K6771" s="1">
        <f>+VLOOKUP(bloques1a3[[#This Row],[niño]],BD.niños[[Código]:[edad]],5,0)</f>
        <v>6</v>
      </c>
      <c r="L6771" s="1">
        <f>+IF(bloques1a3[[#This Row],[correcta]]=bloques1a3[[#This Row],[respuesta]],1,0)</f>
        <v>1</v>
      </c>
      <c r="M6771" s="1">
        <f>+IF(bloques1a3[[#This Row],[Sexo]]="F",1,0)</f>
        <v>1</v>
      </c>
    </row>
    <row r="6772" spans="1:13" x14ac:dyDescent="0.55000000000000004">
      <c r="A6772">
        <v>63</v>
      </c>
      <c r="B6772" s="1" t="s">
        <v>600</v>
      </c>
      <c r="C6772" s="1" t="s">
        <v>1</v>
      </c>
      <c r="D6772">
        <v>2</v>
      </c>
      <c r="E6772" s="1" t="s">
        <v>348</v>
      </c>
      <c r="F6772">
        <v>1</v>
      </c>
      <c r="G6772" s="1" t="s">
        <v>375</v>
      </c>
      <c r="H6772" s="1" t="s">
        <v>28</v>
      </c>
      <c r="I6772">
        <v>3</v>
      </c>
      <c r="J6772" s="1" t="str">
        <f>+VLOOKUP(bloques1a3[[#This Row],[respuesta]],respuestas.emociones[],2,0)</f>
        <v>neutra</v>
      </c>
      <c r="K6772" s="1">
        <f>+VLOOKUP(bloques1a3[[#This Row],[niño]],BD.niños[[Código]:[edad]],5,0)</f>
        <v>6</v>
      </c>
      <c r="L6772" s="1">
        <f>+IF(bloques1a3[[#This Row],[correcta]]=bloques1a3[[#This Row],[respuesta]],1,0)</f>
        <v>0</v>
      </c>
      <c r="M6772" s="1">
        <f>+IF(bloques1a3[[#This Row],[Sexo]]="F",1,0)</f>
        <v>0</v>
      </c>
    </row>
    <row r="6773" spans="1:13" x14ac:dyDescent="0.55000000000000004">
      <c r="A6773">
        <v>64</v>
      </c>
      <c r="B6773" s="1" t="s">
        <v>601</v>
      </c>
      <c r="C6773" s="1" t="s">
        <v>3</v>
      </c>
      <c r="D6773">
        <v>4</v>
      </c>
      <c r="E6773" s="1" t="s">
        <v>89</v>
      </c>
      <c r="F6773">
        <v>5</v>
      </c>
      <c r="G6773" s="1" t="s">
        <v>377</v>
      </c>
      <c r="H6773" s="1" t="s">
        <v>29</v>
      </c>
      <c r="I6773">
        <v>3</v>
      </c>
      <c r="J6773" s="1" t="str">
        <f>+VLOOKUP(bloques1a3[[#This Row],[respuesta]],respuestas.emociones[],2,0)</f>
        <v>miedo</v>
      </c>
      <c r="K6773" s="1">
        <f>+VLOOKUP(bloques1a3[[#This Row],[niño]],BD.niños[[Código]:[edad]],5,0)</f>
        <v>10</v>
      </c>
      <c r="L6773" s="1">
        <f>+IF(bloques1a3[[#This Row],[correcta]]=bloques1a3[[#This Row],[respuesta]],1,0)</f>
        <v>0</v>
      </c>
      <c r="M6773" s="1">
        <f>+IF(bloques1a3[[#This Row],[Sexo]]="F",1,0)</f>
        <v>1</v>
      </c>
    </row>
    <row r="6774" spans="1:13" x14ac:dyDescent="0.55000000000000004">
      <c r="A6774">
        <v>64</v>
      </c>
      <c r="B6774" s="1" t="s">
        <v>601</v>
      </c>
      <c r="C6774" s="1" t="s">
        <v>3</v>
      </c>
      <c r="D6774">
        <v>4</v>
      </c>
      <c r="E6774" s="1" t="s">
        <v>93</v>
      </c>
      <c r="F6774">
        <v>4</v>
      </c>
      <c r="G6774" s="1" t="s">
        <v>377</v>
      </c>
      <c r="H6774" s="1" t="s">
        <v>29</v>
      </c>
      <c r="I6774">
        <v>3</v>
      </c>
      <c r="J6774" s="1" t="str">
        <f>+VLOOKUP(bloques1a3[[#This Row],[respuesta]],respuestas.emociones[],2,0)</f>
        <v>enojo</v>
      </c>
      <c r="K6774" s="1">
        <f>+VLOOKUP(bloques1a3[[#This Row],[niño]],BD.niños[[Código]:[edad]],5,0)</f>
        <v>10</v>
      </c>
      <c r="L6774" s="1">
        <f>+IF(bloques1a3[[#This Row],[correcta]]=bloques1a3[[#This Row],[respuesta]],1,0)</f>
        <v>1</v>
      </c>
      <c r="M6774" s="1">
        <f>+IF(bloques1a3[[#This Row],[Sexo]]="F",1,0)</f>
        <v>1</v>
      </c>
    </row>
    <row r="6775" spans="1:13" x14ac:dyDescent="0.55000000000000004">
      <c r="A6775">
        <v>64</v>
      </c>
      <c r="B6775" s="1" t="s">
        <v>601</v>
      </c>
      <c r="C6775" s="1" t="s">
        <v>3</v>
      </c>
      <c r="D6775">
        <v>4</v>
      </c>
      <c r="E6775" s="1" t="s">
        <v>97</v>
      </c>
      <c r="F6775">
        <v>4</v>
      </c>
      <c r="G6775" s="1" t="s">
        <v>377</v>
      </c>
      <c r="H6775" s="1" t="s">
        <v>29</v>
      </c>
      <c r="I6775">
        <v>3</v>
      </c>
      <c r="J6775" s="1" t="str">
        <f>+VLOOKUP(bloques1a3[[#This Row],[respuesta]],respuestas.emociones[],2,0)</f>
        <v>enojo</v>
      </c>
      <c r="K6775" s="1">
        <f>+VLOOKUP(bloques1a3[[#This Row],[niño]],BD.niños[[Código]:[edad]],5,0)</f>
        <v>10</v>
      </c>
      <c r="L6775" s="1">
        <f>+IF(bloques1a3[[#This Row],[correcta]]=bloques1a3[[#This Row],[respuesta]],1,0)</f>
        <v>1</v>
      </c>
      <c r="M6775" s="1">
        <f>+IF(bloques1a3[[#This Row],[Sexo]]="F",1,0)</f>
        <v>1</v>
      </c>
    </row>
    <row r="6776" spans="1:13" x14ac:dyDescent="0.55000000000000004">
      <c r="A6776">
        <v>64</v>
      </c>
      <c r="B6776" s="1" t="s">
        <v>601</v>
      </c>
      <c r="C6776" s="1" t="s">
        <v>3</v>
      </c>
      <c r="D6776">
        <v>4</v>
      </c>
      <c r="E6776" s="1" t="s">
        <v>101</v>
      </c>
      <c r="F6776">
        <v>4</v>
      </c>
      <c r="G6776" s="1" t="s">
        <v>377</v>
      </c>
      <c r="H6776" s="1" t="s">
        <v>29</v>
      </c>
      <c r="I6776">
        <v>3</v>
      </c>
      <c r="J6776" s="1" t="str">
        <f>+VLOOKUP(bloques1a3[[#This Row],[respuesta]],respuestas.emociones[],2,0)</f>
        <v>enojo</v>
      </c>
      <c r="K6776" s="1">
        <f>+VLOOKUP(bloques1a3[[#This Row],[niño]],BD.niños[[Código]:[edad]],5,0)</f>
        <v>10</v>
      </c>
      <c r="L6776" s="1">
        <f>+IF(bloques1a3[[#This Row],[correcta]]=bloques1a3[[#This Row],[respuesta]],1,0)</f>
        <v>1</v>
      </c>
      <c r="M6776" s="1">
        <f>+IF(bloques1a3[[#This Row],[Sexo]]="F",1,0)</f>
        <v>1</v>
      </c>
    </row>
    <row r="6777" spans="1:13" x14ac:dyDescent="0.55000000000000004">
      <c r="A6777">
        <v>64</v>
      </c>
      <c r="B6777" s="1" t="s">
        <v>601</v>
      </c>
      <c r="C6777" s="1" t="s">
        <v>3</v>
      </c>
      <c r="D6777">
        <v>4</v>
      </c>
      <c r="E6777" s="1" t="s">
        <v>150</v>
      </c>
      <c r="F6777">
        <v>5</v>
      </c>
      <c r="G6777" s="1" t="s">
        <v>375</v>
      </c>
      <c r="H6777" s="1" t="s">
        <v>29</v>
      </c>
      <c r="I6777">
        <v>3</v>
      </c>
      <c r="J6777" s="1" t="str">
        <f>+VLOOKUP(bloques1a3[[#This Row],[respuesta]],respuestas.emociones[],2,0)</f>
        <v>miedo</v>
      </c>
      <c r="K6777" s="1">
        <f>+VLOOKUP(bloques1a3[[#This Row],[niño]],BD.niños[[Código]:[edad]],5,0)</f>
        <v>6</v>
      </c>
      <c r="L6777" s="1">
        <f>+IF(bloques1a3[[#This Row],[correcta]]=bloques1a3[[#This Row],[respuesta]],1,0)</f>
        <v>0</v>
      </c>
      <c r="M6777" s="1">
        <f>+IF(bloques1a3[[#This Row],[Sexo]]="F",1,0)</f>
        <v>1</v>
      </c>
    </row>
    <row r="6778" spans="1:13" x14ac:dyDescent="0.55000000000000004">
      <c r="A6778">
        <v>64</v>
      </c>
      <c r="B6778" s="1" t="s">
        <v>601</v>
      </c>
      <c r="C6778" s="1" t="s">
        <v>3</v>
      </c>
      <c r="D6778">
        <v>4</v>
      </c>
      <c r="E6778" s="1" t="s">
        <v>153</v>
      </c>
      <c r="F6778">
        <v>4</v>
      </c>
      <c r="G6778" s="1" t="s">
        <v>376</v>
      </c>
      <c r="H6778" s="1" t="s">
        <v>28</v>
      </c>
      <c r="I6778">
        <v>3</v>
      </c>
      <c r="J6778" s="1" t="str">
        <f>+VLOOKUP(bloques1a3[[#This Row],[respuesta]],respuestas.emociones[],2,0)</f>
        <v>enojo</v>
      </c>
      <c r="K6778" s="1">
        <f>+VLOOKUP(bloques1a3[[#This Row],[niño]],BD.niños[[Código]:[edad]],5,0)</f>
        <v>7</v>
      </c>
      <c r="L6778" s="1">
        <f>+IF(bloques1a3[[#This Row],[correcta]]=bloques1a3[[#This Row],[respuesta]],1,0)</f>
        <v>1</v>
      </c>
      <c r="M6778" s="1">
        <f>+IF(bloques1a3[[#This Row],[Sexo]]="F",1,0)</f>
        <v>0</v>
      </c>
    </row>
    <row r="6779" spans="1:13" x14ac:dyDescent="0.55000000000000004">
      <c r="A6779">
        <v>64</v>
      </c>
      <c r="B6779" s="1" t="s">
        <v>601</v>
      </c>
      <c r="C6779" s="1" t="s">
        <v>3</v>
      </c>
      <c r="D6779">
        <v>4</v>
      </c>
      <c r="E6779" s="1" t="s">
        <v>157</v>
      </c>
      <c r="F6779">
        <v>4</v>
      </c>
      <c r="G6779" s="1" t="s">
        <v>376</v>
      </c>
      <c r="H6779" s="1" t="s">
        <v>28</v>
      </c>
      <c r="I6779">
        <v>3</v>
      </c>
      <c r="J6779" s="1" t="str">
        <f>+VLOOKUP(bloques1a3[[#This Row],[respuesta]],respuestas.emociones[],2,0)</f>
        <v>enojo</v>
      </c>
      <c r="K6779" s="1">
        <f>+VLOOKUP(bloques1a3[[#This Row],[niño]],BD.niños[[Código]:[edad]],5,0)</f>
        <v>7</v>
      </c>
      <c r="L6779" s="1">
        <f>+IF(bloques1a3[[#This Row],[correcta]]=bloques1a3[[#This Row],[respuesta]],1,0)</f>
        <v>1</v>
      </c>
      <c r="M6779" s="1">
        <f>+IF(bloques1a3[[#This Row],[Sexo]]="F",1,0)</f>
        <v>0</v>
      </c>
    </row>
    <row r="6780" spans="1:13" x14ac:dyDescent="0.55000000000000004">
      <c r="A6780">
        <v>64</v>
      </c>
      <c r="B6780" s="1" t="s">
        <v>601</v>
      </c>
      <c r="C6780" s="1" t="s">
        <v>3</v>
      </c>
      <c r="D6780">
        <v>4</v>
      </c>
      <c r="E6780" s="1" t="s">
        <v>164</v>
      </c>
      <c r="F6780">
        <v>4</v>
      </c>
      <c r="G6780" s="1" t="s">
        <v>375</v>
      </c>
      <c r="H6780" s="1" t="s">
        <v>28</v>
      </c>
      <c r="I6780">
        <v>3</v>
      </c>
      <c r="J6780" s="1" t="str">
        <f>+VLOOKUP(bloques1a3[[#This Row],[respuesta]],respuestas.emociones[],2,0)</f>
        <v>enojo</v>
      </c>
      <c r="K6780" s="1">
        <f>+VLOOKUP(bloques1a3[[#This Row],[niño]],BD.niños[[Código]:[edad]],5,0)</f>
        <v>6</v>
      </c>
      <c r="L6780" s="1">
        <f>+IF(bloques1a3[[#This Row],[correcta]]=bloques1a3[[#This Row],[respuesta]],1,0)</f>
        <v>1</v>
      </c>
      <c r="M6780" s="1">
        <f>+IF(bloques1a3[[#This Row],[Sexo]]="F",1,0)</f>
        <v>0</v>
      </c>
    </row>
    <row r="6781" spans="1:13" x14ac:dyDescent="0.55000000000000004">
      <c r="A6781">
        <v>64</v>
      </c>
      <c r="B6781" s="1" t="s">
        <v>601</v>
      </c>
      <c r="C6781" s="1" t="s">
        <v>3</v>
      </c>
      <c r="D6781">
        <v>4</v>
      </c>
      <c r="E6781" s="1" t="s">
        <v>165</v>
      </c>
      <c r="F6781">
        <v>4</v>
      </c>
      <c r="G6781" s="1" t="s">
        <v>375</v>
      </c>
      <c r="H6781" s="1" t="s">
        <v>28</v>
      </c>
      <c r="I6781">
        <v>3</v>
      </c>
      <c r="J6781" s="1" t="str">
        <f>+VLOOKUP(bloques1a3[[#This Row],[respuesta]],respuestas.emociones[],2,0)</f>
        <v>enojo</v>
      </c>
      <c r="K6781" s="1">
        <f>+VLOOKUP(bloques1a3[[#This Row],[niño]],BD.niños[[Código]:[edad]],5,0)</f>
        <v>5</v>
      </c>
      <c r="L6781" s="1">
        <f>+IF(bloques1a3[[#This Row],[correcta]]=bloques1a3[[#This Row],[respuesta]],1,0)</f>
        <v>1</v>
      </c>
      <c r="M6781" s="1">
        <f>+IF(bloques1a3[[#This Row],[Sexo]]="F",1,0)</f>
        <v>0</v>
      </c>
    </row>
    <row r="6782" spans="1:13" x14ac:dyDescent="0.55000000000000004">
      <c r="A6782">
        <v>64</v>
      </c>
      <c r="B6782" s="1" t="s">
        <v>601</v>
      </c>
      <c r="C6782" s="1" t="s">
        <v>3</v>
      </c>
      <c r="D6782">
        <v>4</v>
      </c>
      <c r="E6782" s="1" t="s">
        <v>168</v>
      </c>
      <c r="F6782">
        <v>3</v>
      </c>
      <c r="G6782" s="1" t="s">
        <v>376</v>
      </c>
      <c r="H6782" s="1" t="s">
        <v>29</v>
      </c>
      <c r="I6782">
        <v>3</v>
      </c>
      <c r="J6782" s="1" t="str">
        <f>+VLOOKUP(bloques1a3[[#This Row],[respuesta]],respuestas.emociones[],2,0)</f>
        <v>tristeza</v>
      </c>
      <c r="K6782" s="1">
        <f>+VLOOKUP(bloques1a3[[#This Row],[niño]],BD.niños[[Código]:[edad]],5,0)</f>
        <v>7</v>
      </c>
      <c r="L6782" s="1">
        <f>+IF(bloques1a3[[#This Row],[correcta]]=bloques1a3[[#This Row],[respuesta]],1,0)</f>
        <v>0</v>
      </c>
      <c r="M6782" s="1">
        <f>+IF(bloques1a3[[#This Row],[Sexo]]="F",1,0)</f>
        <v>1</v>
      </c>
    </row>
    <row r="6783" spans="1:13" x14ac:dyDescent="0.55000000000000004">
      <c r="A6783">
        <v>64</v>
      </c>
      <c r="B6783" s="1" t="s">
        <v>601</v>
      </c>
      <c r="C6783" s="1" t="s">
        <v>3</v>
      </c>
      <c r="D6783">
        <v>4</v>
      </c>
      <c r="E6783" s="1" t="s">
        <v>172</v>
      </c>
      <c r="F6783">
        <v>4</v>
      </c>
      <c r="G6783" s="1" t="s">
        <v>376</v>
      </c>
      <c r="H6783" s="1" t="s">
        <v>29</v>
      </c>
      <c r="I6783">
        <v>3</v>
      </c>
      <c r="J6783" s="1" t="str">
        <f>+VLOOKUP(bloques1a3[[#This Row],[respuesta]],respuestas.emociones[],2,0)</f>
        <v>enojo</v>
      </c>
      <c r="K6783" s="1">
        <f>+VLOOKUP(bloques1a3[[#This Row],[niño]],BD.niños[[Código]:[edad]],5,0)</f>
        <v>8</v>
      </c>
      <c r="L6783" s="1">
        <f>+IF(bloques1a3[[#This Row],[correcta]]=bloques1a3[[#This Row],[respuesta]],1,0)</f>
        <v>1</v>
      </c>
      <c r="M6783" s="1">
        <f>+IF(bloques1a3[[#This Row],[Sexo]]="F",1,0)</f>
        <v>1</v>
      </c>
    </row>
    <row r="6784" spans="1:13" x14ac:dyDescent="0.55000000000000004">
      <c r="A6784">
        <v>64</v>
      </c>
      <c r="B6784" s="1" t="s">
        <v>601</v>
      </c>
      <c r="C6784" s="1" t="s">
        <v>3</v>
      </c>
      <c r="D6784">
        <v>4</v>
      </c>
      <c r="E6784" s="1" t="s">
        <v>176</v>
      </c>
      <c r="F6784">
        <v>4</v>
      </c>
      <c r="G6784" s="1" t="s">
        <v>375</v>
      </c>
      <c r="H6784" s="1" t="s">
        <v>29</v>
      </c>
      <c r="I6784">
        <v>3</v>
      </c>
      <c r="J6784" s="1" t="str">
        <f>+VLOOKUP(bloques1a3[[#This Row],[respuesta]],respuestas.emociones[],2,0)</f>
        <v>enojo</v>
      </c>
      <c r="K6784" s="1">
        <f>+VLOOKUP(bloques1a3[[#This Row],[niño]],BD.niños[[Código]:[edad]],5,0)</f>
        <v>5</v>
      </c>
      <c r="L6784" s="1">
        <f>+IF(bloques1a3[[#This Row],[correcta]]=bloques1a3[[#This Row],[respuesta]],1,0)</f>
        <v>1</v>
      </c>
      <c r="M6784" s="1">
        <f>+IF(bloques1a3[[#This Row],[Sexo]]="F",1,0)</f>
        <v>1</v>
      </c>
    </row>
    <row r="6785" spans="1:13" x14ac:dyDescent="0.55000000000000004">
      <c r="A6785">
        <v>64</v>
      </c>
      <c r="B6785" s="1" t="s">
        <v>601</v>
      </c>
      <c r="C6785" s="1" t="s">
        <v>3</v>
      </c>
      <c r="D6785">
        <v>4</v>
      </c>
      <c r="E6785" s="1" t="s">
        <v>180</v>
      </c>
      <c r="F6785">
        <v>4</v>
      </c>
      <c r="G6785" s="1" t="s">
        <v>376</v>
      </c>
      <c r="H6785" s="1" t="s">
        <v>29</v>
      </c>
      <c r="I6785">
        <v>3</v>
      </c>
      <c r="J6785" s="1" t="str">
        <f>+VLOOKUP(bloques1a3[[#This Row],[respuesta]],respuestas.emociones[],2,0)</f>
        <v>enojo</v>
      </c>
      <c r="K6785" s="1">
        <f>+VLOOKUP(bloques1a3[[#This Row],[niño]],BD.niños[[Código]:[edad]],5,0)</f>
        <v>8</v>
      </c>
      <c r="L6785" s="1">
        <f>+IF(bloques1a3[[#This Row],[correcta]]=bloques1a3[[#This Row],[respuesta]],1,0)</f>
        <v>1</v>
      </c>
      <c r="M6785" s="1">
        <f>+IF(bloques1a3[[#This Row],[Sexo]]="F",1,0)</f>
        <v>1</v>
      </c>
    </row>
    <row r="6786" spans="1:13" x14ac:dyDescent="0.55000000000000004">
      <c r="A6786">
        <v>64</v>
      </c>
      <c r="B6786" s="1" t="s">
        <v>601</v>
      </c>
      <c r="C6786" s="1" t="s">
        <v>3</v>
      </c>
      <c r="D6786">
        <v>4</v>
      </c>
      <c r="E6786" s="1" t="s">
        <v>234</v>
      </c>
      <c r="F6786">
        <v>4</v>
      </c>
      <c r="G6786" s="1" t="s">
        <v>377</v>
      </c>
      <c r="H6786" s="1" t="s">
        <v>28</v>
      </c>
      <c r="I6786">
        <v>3</v>
      </c>
      <c r="J6786" s="1" t="str">
        <f>+VLOOKUP(bloques1a3[[#This Row],[respuesta]],respuestas.emociones[],2,0)</f>
        <v>enojo</v>
      </c>
      <c r="K6786" s="1">
        <f>+VLOOKUP(bloques1a3[[#This Row],[niño]],BD.niños[[Código]:[edad]],5,0)</f>
        <v>10</v>
      </c>
      <c r="L6786" s="1">
        <f>+IF(bloques1a3[[#This Row],[correcta]]=bloques1a3[[#This Row],[respuesta]],1,0)</f>
        <v>1</v>
      </c>
      <c r="M6786" s="1">
        <f>+IF(bloques1a3[[#This Row],[Sexo]]="F",1,0)</f>
        <v>0</v>
      </c>
    </row>
    <row r="6787" spans="1:13" x14ac:dyDescent="0.55000000000000004">
      <c r="A6787">
        <v>64</v>
      </c>
      <c r="B6787" s="1" t="s">
        <v>601</v>
      </c>
      <c r="C6787" s="1" t="s">
        <v>3</v>
      </c>
      <c r="D6787">
        <v>4</v>
      </c>
      <c r="E6787" s="1" t="s">
        <v>238</v>
      </c>
      <c r="F6787">
        <v>4</v>
      </c>
      <c r="G6787" s="1" t="s">
        <v>377</v>
      </c>
      <c r="H6787" s="1" t="s">
        <v>28</v>
      </c>
      <c r="I6787">
        <v>3</v>
      </c>
      <c r="J6787" s="1" t="str">
        <f>+VLOOKUP(bloques1a3[[#This Row],[respuesta]],respuestas.emociones[],2,0)</f>
        <v>enojo</v>
      </c>
      <c r="K6787" s="1">
        <f>+VLOOKUP(bloques1a3[[#This Row],[niño]],BD.niños[[Código]:[edad]],5,0)</f>
        <v>10</v>
      </c>
      <c r="L6787" s="1">
        <f>+IF(bloques1a3[[#This Row],[correcta]]=bloques1a3[[#This Row],[respuesta]],1,0)</f>
        <v>1</v>
      </c>
      <c r="M6787" s="1">
        <f>+IF(bloques1a3[[#This Row],[Sexo]]="F",1,0)</f>
        <v>0</v>
      </c>
    </row>
    <row r="6788" spans="1:13" x14ac:dyDescent="0.55000000000000004">
      <c r="A6788">
        <v>64</v>
      </c>
      <c r="B6788" s="1" t="s">
        <v>601</v>
      </c>
      <c r="C6788" s="1" t="s">
        <v>3</v>
      </c>
      <c r="D6788">
        <v>4</v>
      </c>
      <c r="E6788" s="1" t="s">
        <v>241</v>
      </c>
      <c r="F6788">
        <v>3</v>
      </c>
      <c r="G6788" s="1" t="s">
        <v>377</v>
      </c>
      <c r="H6788" s="1" t="s">
        <v>29</v>
      </c>
      <c r="I6788">
        <v>3</v>
      </c>
      <c r="J6788" s="1" t="str">
        <f>+VLOOKUP(bloques1a3[[#This Row],[respuesta]],respuestas.emociones[],2,0)</f>
        <v>tristeza</v>
      </c>
      <c r="K6788" s="1">
        <f>+VLOOKUP(bloques1a3[[#This Row],[niño]],BD.niños[[Código]:[edad]],5,0)</f>
        <v>10</v>
      </c>
      <c r="L6788" s="1">
        <f>+IF(bloques1a3[[#This Row],[correcta]]=bloques1a3[[#This Row],[respuesta]],1,0)</f>
        <v>0</v>
      </c>
      <c r="M6788" s="1">
        <f>+IF(bloques1a3[[#This Row],[Sexo]]="F",1,0)</f>
        <v>1</v>
      </c>
    </row>
    <row r="6789" spans="1:13" x14ac:dyDescent="0.55000000000000004">
      <c r="A6789">
        <v>64</v>
      </c>
      <c r="B6789" s="1" t="s">
        <v>601</v>
      </c>
      <c r="C6789" s="1" t="s">
        <v>3</v>
      </c>
      <c r="D6789">
        <v>4</v>
      </c>
      <c r="E6789" s="1" t="s">
        <v>245</v>
      </c>
      <c r="F6789">
        <v>4</v>
      </c>
      <c r="G6789" s="1" t="s">
        <v>376</v>
      </c>
      <c r="H6789" s="1" t="s">
        <v>28</v>
      </c>
      <c r="I6789">
        <v>3</v>
      </c>
      <c r="J6789" s="1" t="str">
        <f>+VLOOKUP(bloques1a3[[#This Row],[respuesta]],respuestas.emociones[],2,0)</f>
        <v>enojo</v>
      </c>
      <c r="K6789" s="1">
        <f>+VLOOKUP(bloques1a3[[#This Row],[niño]],BD.niños[[Código]:[edad]],5,0)</f>
        <v>8</v>
      </c>
      <c r="L6789" s="1">
        <f>+IF(bloques1a3[[#This Row],[correcta]]=bloques1a3[[#This Row],[respuesta]],1,0)</f>
        <v>1</v>
      </c>
      <c r="M6789" s="1">
        <f>+IF(bloques1a3[[#This Row],[Sexo]]="F",1,0)</f>
        <v>0</v>
      </c>
    </row>
    <row r="6790" spans="1:13" x14ac:dyDescent="0.55000000000000004">
      <c r="A6790">
        <v>64</v>
      </c>
      <c r="B6790" s="1" t="s">
        <v>601</v>
      </c>
      <c r="C6790" s="1" t="s">
        <v>3</v>
      </c>
      <c r="D6790">
        <v>4</v>
      </c>
      <c r="E6790" s="1" t="s">
        <v>249</v>
      </c>
      <c r="F6790">
        <v>4</v>
      </c>
      <c r="G6790" s="1" t="s">
        <v>375</v>
      </c>
      <c r="H6790" s="1" t="s">
        <v>28</v>
      </c>
      <c r="I6790">
        <v>3</v>
      </c>
      <c r="J6790" s="1" t="str">
        <f>+VLOOKUP(bloques1a3[[#This Row],[respuesta]],respuestas.emociones[],2,0)</f>
        <v>enojo</v>
      </c>
      <c r="K6790" s="1">
        <f>+VLOOKUP(bloques1a3[[#This Row],[niño]],BD.niños[[Código]:[edad]],5,0)</f>
        <v>6</v>
      </c>
      <c r="L6790" s="1">
        <f>+IF(bloques1a3[[#This Row],[correcta]]=bloques1a3[[#This Row],[respuesta]],1,0)</f>
        <v>1</v>
      </c>
      <c r="M6790" s="1">
        <f>+IF(bloques1a3[[#This Row],[Sexo]]="F",1,0)</f>
        <v>0</v>
      </c>
    </row>
    <row r="6791" spans="1:13" x14ac:dyDescent="0.55000000000000004">
      <c r="A6791">
        <v>64</v>
      </c>
      <c r="B6791" s="1" t="s">
        <v>601</v>
      </c>
      <c r="C6791" s="1" t="s">
        <v>3</v>
      </c>
      <c r="D6791">
        <v>4</v>
      </c>
      <c r="E6791" s="1" t="s">
        <v>253</v>
      </c>
      <c r="F6791">
        <v>4</v>
      </c>
      <c r="G6791" s="1" t="s">
        <v>376</v>
      </c>
      <c r="H6791" s="1" t="s">
        <v>28</v>
      </c>
      <c r="I6791">
        <v>3</v>
      </c>
      <c r="J6791" s="1" t="str">
        <f>+VLOOKUP(bloques1a3[[#This Row],[respuesta]],respuestas.emociones[],2,0)</f>
        <v>enojo</v>
      </c>
      <c r="K6791" s="1">
        <f>+VLOOKUP(bloques1a3[[#This Row],[niño]],BD.niños[[Código]:[edad]],5,0)</f>
        <v>7</v>
      </c>
      <c r="L6791" s="1">
        <f>+IF(bloques1a3[[#This Row],[correcta]]=bloques1a3[[#This Row],[respuesta]],1,0)</f>
        <v>1</v>
      </c>
      <c r="M6791" s="1">
        <f>+IF(bloques1a3[[#This Row],[Sexo]]="F",1,0)</f>
        <v>0</v>
      </c>
    </row>
    <row r="6792" spans="1:13" x14ac:dyDescent="0.55000000000000004">
      <c r="A6792">
        <v>64</v>
      </c>
      <c r="B6792" s="1" t="s">
        <v>601</v>
      </c>
      <c r="C6792" s="1" t="s">
        <v>3</v>
      </c>
      <c r="D6792">
        <v>4</v>
      </c>
      <c r="E6792" s="1" t="s">
        <v>257</v>
      </c>
      <c r="F6792">
        <v>4</v>
      </c>
      <c r="G6792" s="1" t="s">
        <v>376</v>
      </c>
      <c r="H6792" s="1" t="s">
        <v>28</v>
      </c>
      <c r="I6792">
        <v>3</v>
      </c>
      <c r="J6792" s="1" t="str">
        <f>+VLOOKUP(bloques1a3[[#This Row],[respuesta]],respuestas.emociones[],2,0)</f>
        <v>enojo</v>
      </c>
      <c r="K6792" s="1">
        <f>+VLOOKUP(bloques1a3[[#This Row],[niño]],BD.niños[[Código]:[edad]],5,0)</f>
        <v>8</v>
      </c>
      <c r="L6792" s="1">
        <f>+IF(bloques1a3[[#This Row],[correcta]]=bloques1a3[[#This Row],[respuesta]],1,0)</f>
        <v>1</v>
      </c>
      <c r="M6792" s="1">
        <f>+IF(bloques1a3[[#This Row],[Sexo]]="F",1,0)</f>
        <v>0</v>
      </c>
    </row>
    <row r="6793" spans="1:13" x14ac:dyDescent="0.55000000000000004">
      <c r="A6793">
        <v>64</v>
      </c>
      <c r="B6793" s="1" t="s">
        <v>601</v>
      </c>
      <c r="C6793" s="1" t="s">
        <v>3</v>
      </c>
      <c r="D6793">
        <v>4</v>
      </c>
      <c r="E6793" s="1" t="s">
        <v>299</v>
      </c>
      <c r="F6793">
        <v>4</v>
      </c>
      <c r="G6793" s="1" t="s">
        <v>376</v>
      </c>
      <c r="H6793" s="1" t="s">
        <v>28</v>
      </c>
      <c r="I6793">
        <v>3</v>
      </c>
      <c r="J6793" s="1" t="str">
        <f>+VLOOKUP(bloques1a3[[#This Row],[respuesta]],respuestas.emociones[],2,0)</f>
        <v>enojo</v>
      </c>
      <c r="K6793" s="1">
        <f>+VLOOKUP(bloques1a3[[#This Row],[niño]],BD.niños[[Código]:[edad]],5,0)</f>
        <v>8</v>
      </c>
      <c r="L6793" s="1">
        <f>+IF(bloques1a3[[#This Row],[correcta]]=bloques1a3[[#This Row],[respuesta]],1,0)</f>
        <v>1</v>
      </c>
      <c r="M6793" s="1">
        <f>+IF(bloques1a3[[#This Row],[Sexo]]="F",1,0)</f>
        <v>0</v>
      </c>
    </row>
    <row r="6794" spans="1:13" x14ac:dyDescent="0.55000000000000004">
      <c r="A6794">
        <v>64</v>
      </c>
      <c r="B6794" s="1" t="s">
        <v>601</v>
      </c>
      <c r="C6794" s="1" t="s">
        <v>3</v>
      </c>
      <c r="D6794">
        <v>4</v>
      </c>
      <c r="E6794" s="1" t="s">
        <v>301</v>
      </c>
      <c r="F6794">
        <v>4</v>
      </c>
      <c r="G6794" s="1" t="s">
        <v>375</v>
      </c>
      <c r="H6794" s="1" t="s">
        <v>28</v>
      </c>
      <c r="I6794">
        <v>3</v>
      </c>
      <c r="J6794" s="1" t="str">
        <f>+VLOOKUP(bloques1a3[[#This Row],[respuesta]],respuestas.emociones[],2,0)</f>
        <v>enojo</v>
      </c>
      <c r="K6794" s="1">
        <f>+VLOOKUP(bloques1a3[[#This Row],[niño]],BD.niños[[Código]:[edad]],5,0)</f>
        <v>5</v>
      </c>
      <c r="L6794" s="1">
        <f>+IF(bloques1a3[[#This Row],[correcta]]=bloques1a3[[#This Row],[respuesta]],1,0)</f>
        <v>1</v>
      </c>
      <c r="M6794" s="1">
        <f>+IF(bloques1a3[[#This Row],[Sexo]]="F",1,0)</f>
        <v>0</v>
      </c>
    </row>
    <row r="6795" spans="1:13" x14ac:dyDescent="0.55000000000000004">
      <c r="A6795">
        <v>64</v>
      </c>
      <c r="B6795" s="1" t="s">
        <v>601</v>
      </c>
      <c r="C6795" s="1" t="s">
        <v>3</v>
      </c>
      <c r="D6795">
        <v>4</v>
      </c>
      <c r="E6795" s="1" t="s">
        <v>305</v>
      </c>
      <c r="F6795">
        <v>4</v>
      </c>
      <c r="G6795" s="1" t="s">
        <v>376</v>
      </c>
      <c r="H6795" s="1" t="s">
        <v>28</v>
      </c>
      <c r="I6795">
        <v>3</v>
      </c>
      <c r="J6795" s="1" t="str">
        <f>+VLOOKUP(bloques1a3[[#This Row],[respuesta]],respuestas.emociones[],2,0)</f>
        <v>enojo</v>
      </c>
      <c r="K6795" s="1">
        <f>+VLOOKUP(bloques1a3[[#This Row],[niño]],BD.niños[[Código]:[edad]],5,0)</f>
        <v>8</v>
      </c>
      <c r="L6795" s="1">
        <f>+IF(bloques1a3[[#This Row],[correcta]]=bloques1a3[[#This Row],[respuesta]],1,0)</f>
        <v>1</v>
      </c>
      <c r="M6795" s="1">
        <f>+IF(bloques1a3[[#This Row],[Sexo]]="F",1,0)</f>
        <v>0</v>
      </c>
    </row>
    <row r="6796" spans="1:13" x14ac:dyDescent="0.55000000000000004">
      <c r="A6796">
        <v>64</v>
      </c>
      <c r="B6796" s="1" t="s">
        <v>601</v>
      </c>
      <c r="C6796" s="1" t="s">
        <v>3</v>
      </c>
      <c r="D6796">
        <v>4</v>
      </c>
      <c r="E6796" s="1" t="s">
        <v>308</v>
      </c>
      <c r="F6796">
        <v>4</v>
      </c>
      <c r="G6796" s="1" t="s">
        <v>377</v>
      </c>
      <c r="H6796" s="1" t="s">
        <v>28</v>
      </c>
      <c r="I6796">
        <v>3</v>
      </c>
      <c r="J6796" s="1" t="str">
        <f>+VLOOKUP(bloques1a3[[#This Row],[respuesta]],respuestas.emociones[],2,0)</f>
        <v>enojo</v>
      </c>
      <c r="K6796" s="1">
        <f>+VLOOKUP(bloques1a3[[#This Row],[niño]],BD.niños[[Código]:[edad]],5,0)</f>
        <v>9</v>
      </c>
      <c r="L6796" s="1">
        <f>+IF(bloques1a3[[#This Row],[correcta]]=bloques1a3[[#This Row],[respuesta]],1,0)</f>
        <v>1</v>
      </c>
      <c r="M6796" s="1">
        <f>+IF(bloques1a3[[#This Row],[Sexo]]="F",1,0)</f>
        <v>0</v>
      </c>
    </row>
    <row r="6797" spans="1:13" x14ac:dyDescent="0.55000000000000004">
      <c r="A6797">
        <v>64</v>
      </c>
      <c r="B6797" s="1" t="s">
        <v>601</v>
      </c>
      <c r="C6797" s="1" t="s">
        <v>3</v>
      </c>
      <c r="D6797">
        <v>4</v>
      </c>
      <c r="E6797" s="1" t="s">
        <v>311</v>
      </c>
      <c r="F6797">
        <v>4</v>
      </c>
      <c r="G6797" s="1" t="s">
        <v>377</v>
      </c>
      <c r="H6797" s="1" t="s">
        <v>28</v>
      </c>
      <c r="I6797">
        <v>3</v>
      </c>
      <c r="J6797" s="1" t="str">
        <f>+VLOOKUP(bloques1a3[[#This Row],[respuesta]],respuestas.emociones[],2,0)</f>
        <v>enojo</v>
      </c>
      <c r="K6797" s="1">
        <f>+VLOOKUP(bloques1a3[[#This Row],[niño]],BD.niños[[Código]:[edad]],5,0)</f>
        <v>10</v>
      </c>
      <c r="L6797" s="1">
        <f>+IF(bloques1a3[[#This Row],[correcta]]=bloques1a3[[#This Row],[respuesta]],1,0)</f>
        <v>1</v>
      </c>
      <c r="M6797" s="1">
        <f>+IF(bloques1a3[[#This Row],[Sexo]]="F",1,0)</f>
        <v>0</v>
      </c>
    </row>
    <row r="6798" spans="1:13" x14ac:dyDescent="0.55000000000000004">
      <c r="A6798">
        <v>64</v>
      </c>
      <c r="B6798" s="1" t="s">
        <v>601</v>
      </c>
      <c r="C6798" s="1" t="s">
        <v>3</v>
      </c>
      <c r="D6798">
        <v>4</v>
      </c>
      <c r="E6798" s="1" t="s">
        <v>314</v>
      </c>
      <c r="F6798">
        <v>4</v>
      </c>
      <c r="G6798" s="1" t="s">
        <v>377</v>
      </c>
      <c r="H6798" s="1" t="s">
        <v>28</v>
      </c>
      <c r="I6798">
        <v>3</v>
      </c>
      <c r="J6798" s="1" t="str">
        <f>+VLOOKUP(bloques1a3[[#This Row],[respuesta]],respuestas.emociones[],2,0)</f>
        <v>enojo</v>
      </c>
      <c r="K6798" s="1">
        <f>+VLOOKUP(bloques1a3[[#This Row],[niño]],BD.niños[[Código]:[edad]],5,0)</f>
        <v>10</v>
      </c>
      <c r="L6798" s="1">
        <f>+IF(bloques1a3[[#This Row],[correcta]]=bloques1a3[[#This Row],[respuesta]],1,0)</f>
        <v>1</v>
      </c>
      <c r="M6798" s="1">
        <f>+IF(bloques1a3[[#This Row],[Sexo]]="F",1,0)</f>
        <v>0</v>
      </c>
    </row>
    <row r="6799" spans="1:13" x14ac:dyDescent="0.55000000000000004">
      <c r="A6799">
        <v>64</v>
      </c>
      <c r="B6799" s="1" t="s">
        <v>601</v>
      </c>
      <c r="C6799" s="1" t="s">
        <v>3</v>
      </c>
      <c r="D6799">
        <v>4</v>
      </c>
      <c r="E6799" s="1" t="s">
        <v>372</v>
      </c>
      <c r="F6799">
        <v>4</v>
      </c>
      <c r="G6799" s="1" t="s">
        <v>377</v>
      </c>
      <c r="H6799" s="1" t="s">
        <v>28</v>
      </c>
      <c r="I6799">
        <v>3</v>
      </c>
      <c r="J6799" s="1" t="str">
        <f>+VLOOKUP(bloques1a3[[#This Row],[respuesta]],respuestas.emociones[],2,0)</f>
        <v>enojo</v>
      </c>
      <c r="K6799" s="1">
        <f>+VLOOKUP(bloques1a3[[#This Row],[niño]],BD.niños[[Código]:[edad]],5,0)</f>
        <v>9</v>
      </c>
      <c r="L6799" s="1">
        <f>+IF(bloques1a3[[#This Row],[correcta]]=bloques1a3[[#This Row],[respuesta]],1,0)</f>
        <v>1</v>
      </c>
      <c r="M6799" s="1">
        <f>+IF(bloques1a3[[#This Row],[Sexo]]="F",1,0)</f>
        <v>0</v>
      </c>
    </row>
    <row r="6800" spans="1:13" x14ac:dyDescent="0.55000000000000004">
      <c r="A6800">
        <v>64</v>
      </c>
      <c r="B6800" s="1" t="s">
        <v>601</v>
      </c>
      <c r="C6800" s="1" t="s">
        <v>3</v>
      </c>
      <c r="D6800">
        <v>4</v>
      </c>
      <c r="E6800" s="1" t="s">
        <v>337</v>
      </c>
      <c r="F6800">
        <v>4</v>
      </c>
      <c r="G6800" s="1" t="s">
        <v>376</v>
      </c>
      <c r="H6800" s="1" t="s">
        <v>28</v>
      </c>
      <c r="I6800">
        <v>3</v>
      </c>
      <c r="J6800" s="1" t="str">
        <f>+VLOOKUP(bloques1a3[[#This Row],[respuesta]],respuestas.emociones[],2,0)</f>
        <v>enojo</v>
      </c>
      <c r="K6800" s="1">
        <f>+VLOOKUP(bloques1a3[[#This Row],[niño]],BD.niños[[Código]:[edad]],5,0)</f>
        <v>8</v>
      </c>
      <c r="L6800" s="1">
        <f>+IF(bloques1a3[[#This Row],[correcta]]=bloques1a3[[#This Row],[respuesta]],1,0)</f>
        <v>1</v>
      </c>
      <c r="M6800" s="1">
        <f>+IF(bloques1a3[[#This Row],[Sexo]]="F",1,0)</f>
        <v>0</v>
      </c>
    </row>
    <row r="6801" spans="1:13" x14ac:dyDescent="0.55000000000000004">
      <c r="A6801">
        <v>64</v>
      </c>
      <c r="B6801" s="1" t="s">
        <v>601</v>
      </c>
      <c r="C6801" s="1" t="s">
        <v>3</v>
      </c>
      <c r="D6801">
        <v>4</v>
      </c>
      <c r="E6801" s="1" t="s">
        <v>341</v>
      </c>
      <c r="F6801">
        <v>4</v>
      </c>
      <c r="G6801" s="1" t="s">
        <v>376</v>
      </c>
      <c r="H6801" s="1" t="s">
        <v>29</v>
      </c>
      <c r="I6801">
        <v>3</v>
      </c>
      <c r="J6801" s="1" t="str">
        <f>+VLOOKUP(bloques1a3[[#This Row],[respuesta]],respuestas.emociones[],2,0)</f>
        <v>enojo</v>
      </c>
      <c r="K6801" s="1">
        <f>+VLOOKUP(bloques1a3[[#This Row],[niño]],BD.niños[[Código]:[edad]],5,0)</f>
        <v>8</v>
      </c>
      <c r="L6801" s="1">
        <f>+IF(bloques1a3[[#This Row],[correcta]]=bloques1a3[[#This Row],[respuesta]],1,0)</f>
        <v>1</v>
      </c>
      <c r="M6801" s="1">
        <f>+IF(bloques1a3[[#This Row],[Sexo]]="F",1,0)</f>
        <v>1</v>
      </c>
    </row>
    <row r="6802" spans="1:13" x14ac:dyDescent="0.55000000000000004">
      <c r="A6802">
        <v>64</v>
      </c>
      <c r="B6802" s="1" t="s">
        <v>601</v>
      </c>
      <c r="C6802" s="1" t="s">
        <v>3</v>
      </c>
      <c r="D6802">
        <v>4</v>
      </c>
      <c r="E6802" s="1" t="s">
        <v>344</v>
      </c>
      <c r="F6802">
        <v>4</v>
      </c>
      <c r="G6802" s="1" t="s">
        <v>375</v>
      </c>
      <c r="H6802" s="1" t="s">
        <v>29</v>
      </c>
      <c r="I6802">
        <v>3</v>
      </c>
      <c r="J6802" s="1" t="str">
        <f>+VLOOKUP(bloques1a3[[#This Row],[respuesta]],respuestas.emociones[],2,0)</f>
        <v>enojo</v>
      </c>
      <c r="K6802" s="1">
        <f>+VLOOKUP(bloques1a3[[#This Row],[niño]],BD.niños[[Código]:[edad]],5,0)</f>
        <v>6</v>
      </c>
      <c r="L6802" s="1">
        <f>+IF(bloques1a3[[#This Row],[correcta]]=bloques1a3[[#This Row],[respuesta]],1,0)</f>
        <v>1</v>
      </c>
      <c r="M6802" s="1">
        <f>+IF(bloques1a3[[#This Row],[Sexo]]="F",1,0)</f>
        <v>1</v>
      </c>
    </row>
    <row r="6803" spans="1:13" x14ac:dyDescent="0.55000000000000004">
      <c r="A6803">
        <v>64</v>
      </c>
      <c r="B6803" s="1" t="s">
        <v>601</v>
      </c>
      <c r="C6803" s="1" t="s">
        <v>3</v>
      </c>
      <c r="D6803">
        <v>4</v>
      </c>
      <c r="E6803" s="1" t="s">
        <v>348</v>
      </c>
      <c r="F6803">
        <v>4</v>
      </c>
      <c r="G6803" s="1" t="s">
        <v>375</v>
      </c>
      <c r="H6803" s="1" t="s">
        <v>28</v>
      </c>
      <c r="I6803">
        <v>3</v>
      </c>
      <c r="J6803" s="1" t="str">
        <f>+VLOOKUP(bloques1a3[[#This Row],[respuesta]],respuestas.emociones[],2,0)</f>
        <v>enojo</v>
      </c>
      <c r="K6803" s="1">
        <f>+VLOOKUP(bloques1a3[[#This Row],[niño]],BD.niños[[Código]:[edad]],5,0)</f>
        <v>6</v>
      </c>
      <c r="L6803" s="1">
        <f>+IF(bloques1a3[[#This Row],[correcta]]=bloques1a3[[#This Row],[respuesta]],1,0)</f>
        <v>1</v>
      </c>
      <c r="M6803" s="1">
        <f>+IF(bloques1a3[[#This Row],[Sexo]]="F",1,0)</f>
        <v>0</v>
      </c>
    </row>
    <row r="6804" spans="1:13" x14ac:dyDescent="0.55000000000000004">
      <c r="A6804">
        <v>65</v>
      </c>
      <c r="B6804" s="1" t="s">
        <v>602</v>
      </c>
      <c r="C6804" s="1" t="s">
        <v>2</v>
      </c>
      <c r="D6804">
        <v>1</v>
      </c>
      <c r="E6804" s="1" t="s">
        <v>89</v>
      </c>
      <c r="F6804">
        <v>1</v>
      </c>
      <c r="G6804" s="1" t="s">
        <v>377</v>
      </c>
      <c r="H6804" s="1" t="s">
        <v>29</v>
      </c>
      <c r="I6804">
        <v>3</v>
      </c>
      <c r="J6804" s="1" t="str">
        <f>+VLOOKUP(bloques1a3[[#This Row],[respuesta]],respuestas.emociones[],2,0)</f>
        <v>neutra</v>
      </c>
      <c r="K6804" s="1">
        <f>+VLOOKUP(bloques1a3[[#This Row],[niño]],BD.niños[[Código]:[edad]],5,0)</f>
        <v>10</v>
      </c>
      <c r="L6804" s="1">
        <f>+IF(bloques1a3[[#This Row],[correcta]]=bloques1a3[[#This Row],[respuesta]],1,0)</f>
        <v>1</v>
      </c>
      <c r="M6804" s="1">
        <f>+IF(bloques1a3[[#This Row],[Sexo]]="F",1,0)</f>
        <v>1</v>
      </c>
    </row>
    <row r="6805" spans="1:13" x14ac:dyDescent="0.55000000000000004">
      <c r="A6805">
        <v>65</v>
      </c>
      <c r="B6805" s="1" t="s">
        <v>602</v>
      </c>
      <c r="C6805" s="1" t="s">
        <v>2</v>
      </c>
      <c r="D6805">
        <v>1</v>
      </c>
      <c r="E6805" s="1" t="s">
        <v>93</v>
      </c>
      <c r="F6805">
        <v>1</v>
      </c>
      <c r="G6805" s="1" t="s">
        <v>377</v>
      </c>
      <c r="H6805" s="1" t="s">
        <v>29</v>
      </c>
      <c r="I6805">
        <v>3</v>
      </c>
      <c r="J6805" s="1" t="str">
        <f>+VLOOKUP(bloques1a3[[#This Row],[respuesta]],respuestas.emociones[],2,0)</f>
        <v>neutra</v>
      </c>
      <c r="K6805" s="1">
        <f>+VLOOKUP(bloques1a3[[#This Row],[niño]],BD.niños[[Código]:[edad]],5,0)</f>
        <v>10</v>
      </c>
      <c r="L6805" s="1">
        <f>+IF(bloques1a3[[#This Row],[correcta]]=bloques1a3[[#This Row],[respuesta]],1,0)</f>
        <v>1</v>
      </c>
      <c r="M6805" s="1">
        <f>+IF(bloques1a3[[#This Row],[Sexo]]="F",1,0)</f>
        <v>1</v>
      </c>
    </row>
    <row r="6806" spans="1:13" x14ac:dyDescent="0.55000000000000004">
      <c r="A6806">
        <v>65</v>
      </c>
      <c r="B6806" s="1" t="s">
        <v>602</v>
      </c>
      <c r="C6806" s="1" t="s">
        <v>2</v>
      </c>
      <c r="D6806">
        <v>1</v>
      </c>
      <c r="E6806" s="1" t="s">
        <v>97</v>
      </c>
      <c r="F6806">
        <v>1</v>
      </c>
      <c r="G6806" s="1" t="s">
        <v>377</v>
      </c>
      <c r="H6806" s="1" t="s">
        <v>29</v>
      </c>
      <c r="I6806">
        <v>3</v>
      </c>
      <c r="J6806" s="1" t="str">
        <f>+VLOOKUP(bloques1a3[[#This Row],[respuesta]],respuestas.emociones[],2,0)</f>
        <v>neutra</v>
      </c>
      <c r="K6806" s="1">
        <f>+VLOOKUP(bloques1a3[[#This Row],[niño]],BD.niños[[Código]:[edad]],5,0)</f>
        <v>10</v>
      </c>
      <c r="L6806" s="1">
        <f>+IF(bloques1a3[[#This Row],[correcta]]=bloques1a3[[#This Row],[respuesta]],1,0)</f>
        <v>1</v>
      </c>
      <c r="M6806" s="1">
        <f>+IF(bloques1a3[[#This Row],[Sexo]]="F",1,0)</f>
        <v>1</v>
      </c>
    </row>
    <row r="6807" spans="1:13" x14ac:dyDescent="0.55000000000000004">
      <c r="A6807">
        <v>65</v>
      </c>
      <c r="B6807" s="1" t="s">
        <v>602</v>
      </c>
      <c r="C6807" s="1" t="s">
        <v>2</v>
      </c>
      <c r="D6807">
        <v>1</v>
      </c>
      <c r="E6807" s="1" t="s">
        <v>101</v>
      </c>
      <c r="F6807">
        <v>1</v>
      </c>
      <c r="G6807" s="1" t="s">
        <v>377</v>
      </c>
      <c r="H6807" s="1" t="s">
        <v>29</v>
      </c>
      <c r="I6807">
        <v>3</v>
      </c>
      <c r="J6807" s="1" t="str">
        <f>+VLOOKUP(bloques1a3[[#This Row],[respuesta]],respuestas.emociones[],2,0)</f>
        <v>neutra</v>
      </c>
      <c r="K6807" s="1">
        <f>+VLOOKUP(bloques1a3[[#This Row],[niño]],BD.niños[[Código]:[edad]],5,0)</f>
        <v>10</v>
      </c>
      <c r="L6807" s="1">
        <f>+IF(bloques1a3[[#This Row],[correcta]]=bloques1a3[[#This Row],[respuesta]],1,0)</f>
        <v>1</v>
      </c>
      <c r="M6807" s="1">
        <f>+IF(bloques1a3[[#This Row],[Sexo]]="F",1,0)</f>
        <v>1</v>
      </c>
    </row>
    <row r="6808" spans="1:13" x14ac:dyDescent="0.55000000000000004">
      <c r="A6808">
        <v>65</v>
      </c>
      <c r="B6808" s="1" t="s">
        <v>602</v>
      </c>
      <c r="C6808" s="1" t="s">
        <v>2</v>
      </c>
      <c r="D6808">
        <v>1</v>
      </c>
      <c r="E6808" s="1" t="s">
        <v>150</v>
      </c>
      <c r="F6808">
        <v>1</v>
      </c>
      <c r="G6808" s="1" t="s">
        <v>375</v>
      </c>
      <c r="H6808" s="1" t="s">
        <v>29</v>
      </c>
      <c r="I6808">
        <v>3</v>
      </c>
      <c r="J6808" s="1" t="str">
        <f>+VLOOKUP(bloques1a3[[#This Row],[respuesta]],respuestas.emociones[],2,0)</f>
        <v>neutra</v>
      </c>
      <c r="K6808" s="1">
        <f>+VLOOKUP(bloques1a3[[#This Row],[niño]],BD.niños[[Código]:[edad]],5,0)</f>
        <v>6</v>
      </c>
      <c r="L6808" s="1">
        <f>+IF(bloques1a3[[#This Row],[correcta]]=bloques1a3[[#This Row],[respuesta]],1,0)</f>
        <v>1</v>
      </c>
      <c r="M6808" s="1">
        <f>+IF(bloques1a3[[#This Row],[Sexo]]="F",1,0)</f>
        <v>1</v>
      </c>
    </row>
    <row r="6809" spans="1:13" x14ac:dyDescent="0.55000000000000004">
      <c r="A6809">
        <v>65</v>
      </c>
      <c r="B6809" s="1" t="s">
        <v>602</v>
      </c>
      <c r="C6809" s="1" t="s">
        <v>2</v>
      </c>
      <c r="D6809">
        <v>1</v>
      </c>
      <c r="E6809" s="1" t="s">
        <v>153</v>
      </c>
      <c r="F6809">
        <v>1</v>
      </c>
      <c r="G6809" s="1" t="s">
        <v>376</v>
      </c>
      <c r="H6809" s="1" t="s">
        <v>28</v>
      </c>
      <c r="I6809">
        <v>3</v>
      </c>
      <c r="J6809" s="1" t="str">
        <f>+VLOOKUP(bloques1a3[[#This Row],[respuesta]],respuestas.emociones[],2,0)</f>
        <v>neutra</v>
      </c>
      <c r="K6809" s="1">
        <f>+VLOOKUP(bloques1a3[[#This Row],[niño]],BD.niños[[Código]:[edad]],5,0)</f>
        <v>7</v>
      </c>
      <c r="L6809" s="1">
        <f>+IF(bloques1a3[[#This Row],[correcta]]=bloques1a3[[#This Row],[respuesta]],1,0)</f>
        <v>1</v>
      </c>
      <c r="M6809" s="1">
        <f>+IF(bloques1a3[[#This Row],[Sexo]]="F",1,0)</f>
        <v>0</v>
      </c>
    </row>
    <row r="6810" spans="1:13" x14ac:dyDescent="0.55000000000000004">
      <c r="A6810">
        <v>65</v>
      </c>
      <c r="B6810" s="1" t="s">
        <v>602</v>
      </c>
      <c r="C6810" s="1" t="s">
        <v>2</v>
      </c>
      <c r="D6810">
        <v>1</v>
      </c>
      <c r="E6810" s="1" t="s">
        <v>157</v>
      </c>
      <c r="F6810">
        <v>1</v>
      </c>
      <c r="G6810" s="1" t="s">
        <v>376</v>
      </c>
      <c r="H6810" s="1" t="s">
        <v>28</v>
      </c>
      <c r="I6810">
        <v>3</v>
      </c>
      <c r="J6810" s="1" t="str">
        <f>+VLOOKUP(bloques1a3[[#This Row],[respuesta]],respuestas.emociones[],2,0)</f>
        <v>neutra</v>
      </c>
      <c r="K6810" s="1">
        <f>+VLOOKUP(bloques1a3[[#This Row],[niño]],BD.niños[[Código]:[edad]],5,0)</f>
        <v>7</v>
      </c>
      <c r="L6810" s="1">
        <f>+IF(bloques1a3[[#This Row],[correcta]]=bloques1a3[[#This Row],[respuesta]],1,0)</f>
        <v>1</v>
      </c>
      <c r="M6810" s="1">
        <f>+IF(bloques1a3[[#This Row],[Sexo]]="F",1,0)</f>
        <v>0</v>
      </c>
    </row>
    <row r="6811" spans="1:13" x14ac:dyDescent="0.55000000000000004">
      <c r="A6811">
        <v>65</v>
      </c>
      <c r="B6811" s="1" t="s">
        <v>602</v>
      </c>
      <c r="C6811" s="1" t="s">
        <v>2</v>
      </c>
      <c r="D6811">
        <v>1</v>
      </c>
      <c r="E6811" s="1" t="s">
        <v>164</v>
      </c>
      <c r="F6811">
        <v>1</v>
      </c>
      <c r="G6811" s="1" t="s">
        <v>375</v>
      </c>
      <c r="H6811" s="1" t="s">
        <v>28</v>
      </c>
      <c r="I6811">
        <v>3</v>
      </c>
      <c r="J6811" s="1" t="str">
        <f>+VLOOKUP(bloques1a3[[#This Row],[respuesta]],respuestas.emociones[],2,0)</f>
        <v>neutra</v>
      </c>
      <c r="K6811" s="1">
        <f>+VLOOKUP(bloques1a3[[#This Row],[niño]],BD.niños[[Código]:[edad]],5,0)</f>
        <v>6</v>
      </c>
      <c r="L6811" s="1">
        <f>+IF(bloques1a3[[#This Row],[correcta]]=bloques1a3[[#This Row],[respuesta]],1,0)</f>
        <v>1</v>
      </c>
      <c r="M6811" s="1">
        <f>+IF(bloques1a3[[#This Row],[Sexo]]="F",1,0)</f>
        <v>0</v>
      </c>
    </row>
    <row r="6812" spans="1:13" x14ac:dyDescent="0.55000000000000004">
      <c r="A6812">
        <v>65</v>
      </c>
      <c r="B6812" s="1" t="s">
        <v>602</v>
      </c>
      <c r="C6812" s="1" t="s">
        <v>2</v>
      </c>
      <c r="D6812">
        <v>1</v>
      </c>
      <c r="E6812" s="1" t="s">
        <v>165</v>
      </c>
      <c r="F6812">
        <v>6</v>
      </c>
      <c r="G6812" s="1" t="s">
        <v>375</v>
      </c>
      <c r="H6812" s="1" t="s">
        <v>28</v>
      </c>
      <c r="I6812">
        <v>3</v>
      </c>
      <c r="J6812" s="1" t="str">
        <f>+VLOOKUP(bloques1a3[[#This Row],[respuesta]],respuestas.emociones[],2,0)</f>
        <v>sorpresa</v>
      </c>
      <c r="K6812" s="1">
        <f>+VLOOKUP(bloques1a3[[#This Row],[niño]],BD.niños[[Código]:[edad]],5,0)</f>
        <v>5</v>
      </c>
      <c r="L6812" s="1">
        <f>+IF(bloques1a3[[#This Row],[correcta]]=bloques1a3[[#This Row],[respuesta]],1,0)</f>
        <v>0</v>
      </c>
      <c r="M6812" s="1">
        <f>+IF(bloques1a3[[#This Row],[Sexo]]="F",1,0)</f>
        <v>0</v>
      </c>
    </row>
    <row r="6813" spans="1:13" x14ac:dyDescent="0.55000000000000004">
      <c r="A6813">
        <v>65</v>
      </c>
      <c r="B6813" s="1" t="s">
        <v>602</v>
      </c>
      <c r="C6813" s="1" t="s">
        <v>2</v>
      </c>
      <c r="D6813">
        <v>1</v>
      </c>
      <c r="E6813" s="1" t="s">
        <v>168</v>
      </c>
      <c r="F6813">
        <v>5</v>
      </c>
      <c r="G6813" s="1" t="s">
        <v>376</v>
      </c>
      <c r="H6813" s="1" t="s">
        <v>29</v>
      </c>
      <c r="I6813">
        <v>3</v>
      </c>
      <c r="J6813" s="1" t="str">
        <f>+VLOOKUP(bloques1a3[[#This Row],[respuesta]],respuestas.emociones[],2,0)</f>
        <v>miedo</v>
      </c>
      <c r="K6813" s="1">
        <f>+VLOOKUP(bloques1a3[[#This Row],[niño]],BD.niños[[Código]:[edad]],5,0)</f>
        <v>7</v>
      </c>
      <c r="L6813" s="1">
        <f>+IF(bloques1a3[[#This Row],[correcta]]=bloques1a3[[#This Row],[respuesta]],1,0)</f>
        <v>0</v>
      </c>
      <c r="M6813" s="1">
        <f>+IF(bloques1a3[[#This Row],[Sexo]]="F",1,0)</f>
        <v>1</v>
      </c>
    </row>
    <row r="6814" spans="1:13" x14ac:dyDescent="0.55000000000000004">
      <c r="A6814">
        <v>65</v>
      </c>
      <c r="B6814" s="1" t="s">
        <v>602</v>
      </c>
      <c r="C6814" s="1" t="s">
        <v>2</v>
      </c>
      <c r="D6814">
        <v>1</v>
      </c>
      <c r="E6814" s="1" t="s">
        <v>172</v>
      </c>
      <c r="F6814">
        <v>1</v>
      </c>
      <c r="G6814" s="1" t="s">
        <v>376</v>
      </c>
      <c r="H6814" s="1" t="s">
        <v>29</v>
      </c>
      <c r="I6814">
        <v>3</v>
      </c>
      <c r="J6814" s="1" t="str">
        <f>+VLOOKUP(bloques1a3[[#This Row],[respuesta]],respuestas.emociones[],2,0)</f>
        <v>neutra</v>
      </c>
      <c r="K6814" s="1">
        <f>+VLOOKUP(bloques1a3[[#This Row],[niño]],BD.niños[[Código]:[edad]],5,0)</f>
        <v>8</v>
      </c>
      <c r="L6814" s="1">
        <f>+IF(bloques1a3[[#This Row],[correcta]]=bloques1a3[[#This Row],[respuesta]],1,0)</f>
        <v>1</v>
      </c>
      <c r="M6814" s="1">
        <f>+IF(bloques1a3[[#This Row],[Sexo]]="F",1,0)</f>
        <v>1</v>
      </c>
    </row>
    <row r="6815" spans="1:13" x14ac:dyDescent="0.55000000000000004">
      <c r="A6815">
        <v>65</v>
      </c>
      <c r="B6815" s="1" t="s">
        <v>602</v>
      </c>
      <c r="C6815" s="1" t="s">
        <v>2</v>
      </c>
      <c r="D6815">
        <v>1</v>
      </c>
      <c r="E6815" s="1" t="s">
        <v>176</v>
      </c>
      <c r="F6815">
        <v>1</v>
      </c>
      <c r="G6815" s="1" t="s">
        <v>375</v>
      </c>
      <c r="H6815" s="1" t="s">
        <v>29</v>
      </c>
      <c r="I6815">
        <v>3</v>
      </c>
      <c r="J6815" s="1" t="str">
        <f>+VLOOKUP(bloques1a3[[#This Row],[respuesta]],respuestas.emociones[],2,0)</f>
        <v>neutra</v>
      </c>
      <c r="K6815" s="1">
        <f>+VLOOKUP(bloques1a3[[#This Row],[niño]],BD.niños[[Código]:[edad]],5,0)</f>
        <v>5</v>
      </c>
      <c r="L6815" s="1">
        <f>+IF(bloques1a3[[#This Row],[correcta]]=bloques1a3[[#This Row],[respuesta]],1,0)</f>
        <v>1</v>
      </c>
      <c r="M6815" s="1">
        <f>+IF(bloques1a3[[#This Row],[Sexo]]="F",1,0)</f>
        <v>1</v>
      </c>
    </row>
    <row r="6816" spans="1:13" x14ac:dyDescent="0.55000000000000004">
      <c r="A6816">
        <v>65</v>
      </c>
      <c r="B6816" s="1" t="s">
        <v>602</v>
      </c>
      <c r="C6816" s="1" t="s">
        <v>2</v>
      </c>
      <c r="D6816">
        <v>1</v>
      </c>
      <c r="E6816" s="1" t="s">
        <v>180</v>
      </c>
      <c r="F6816">
        <v>1</v>
      </c>
      <c r="G6816" s="1" t="s">
        <v>376</v>
      </c>
      <c r="H6816" s="1" t="s">
        <v>29</v>
      </c>
      <c r="I6816">
        <v>3</v>
      </c>
      <c r="J6816" s="1" t="str">
        <f>+VLOOKUP(bloques1a3[[#This Row],[respuesta]],respuestas.emociones[],2,0)</f>
        <v>neutra</v>
      </c>
      <c r="K6816" s="1">
        <f>+VLOOKUP(bloques1a3[[#This Row],[niño]],BD.niños[[Código]:[edad]],5,0)</f>
        <v>8</v>
      </c>
      <c r="L6816" s="1">
        <f>+IF(bloques1a3[[#This Row],[correcta]]=bloques1a3[[#This Row],[respuesta]],1,0)</f>
        <v>1</v>
      </c>
      <c r="M6816" s="1">
        <f>+IF(bloques1a3[[#This Row],[Sexo]]="F",1,0)</f>
        <v>1</v>
      </c>
    </row>
    <row r="6817" spans="1:13" x14ac:dyDescent="0.55000000000000004">
      <c r="A6817">
        <v>65</v>
      </c>
      <c r="B6817" s="1" t="s">
        <v>602</v>
      </c>
      <c r="C6817" s="1" t="s">
        <v>2</v>
      </c>
      <c r="D6817">
        <v>1</v>
      </c>
      <c r="E6817" s="1" t="s">
        <v>234</v>
      </c>
      <c r="F6817">
        <v>5</v>
      </c>
      <c r="G6817" s="1" t="s">
        <v>377</v>
      </c>
      <c r="H6817" s="1" t="s">
        <v>28</v>
      </c>
      <c r="I6817">
        <v>3</v>
      </c>
      <c r="J6817" s="1" t="str">
        <f>+VLOOKUP(bloques1a3[[#This Row],[respuesta]],respuestas.emociones[],2,0)</f>
        <v>miedo</v>
      </c>
      <c r="K6817" s="1">
        <f>+VLOOKUP(bloques1a3[[#This Row],[niño]],BD.niños[[Código]:[edad]],5,0)</f>
        <v>10</v>
      </c>
      <c r="L6817" s="1">
        <f>+IF(bloques1a3[[#This Row],[correcta]]=bloques1a3[[#This Row],[respuesta]],1,0)</f>
        <v>0</v>
      </c>
      <c r="M6817" s="1">
        <f>+IF(bloques1a3[[#This Row],[Sexo]]="F",1,0)</f>
        <v>0</v>
      </c>
    </row>
    <row r="6818" spans="1:13" x14ac:dyDescent="0.55000000000000004">
      <c r="A6818">
        <v>65</v>
      </c>
      <c r="B6818" s="1" t="s">
        <v>602</v>
      </c>
      <c r="C6818" s="1" t="s">
        <v>2</v>
      </c>
      <c r="D6818">
        <v>1</v>
      </c>
      <c r="E6818" s="1" t="s">
        <v>238</v>
      </c>
      <c r="F6818">
        <v>1</v>
      </c>
      <c r="G6818" s="1" t="s">
        <v>377</v>
      </c>
      <c r="H6818" s="1" t="s">
        <v>28</v>
      </c>
      <c r="I6818">
        <v>3</v>
      </c>
      <c r="J6818" s="1" t="str">
        <f>+VLOOKUP(bloques1a3[[#This Row],[respuesta]],respuestas.emociones[],2,0)</f>
        <v>neutra</v>
      </c>
      <c r="K6818" s="1">
        <f>+VLOOKUP(bloques1a3[[#This Row],[niño]],BD.niños[[Código]:[edad]],5,0)</f>
        <v>10</v>
      </c>
      <c r="L6818" s="1">
        <f>+IF(bloques1a3[[#This Row],[correcta]]=bloques1a3[[#This Row],[respuesta]],1,0)</f>
        <v>1</v>
      </c>
      <c r="M6818" s="1">
        <f>+IF(bloques1a3[[#This Row],[Sexo]]="F",1,0)</f>
        <v>0</v>
      </c>
    </row>
    <row r="6819" spans="1:13" x14ac:dyDescent="0.55000000000000004">
      <c r="A6819">
        <v>65</v>
      </c>
      <c r="B6819" s="1" t="s">
        <v>602</v>
      </c>
      <c r="C6819" s="1" t="s">
        <v>2</v>
      </c>
      <c r="D6819">
        <v>1</v>
      </c>
      <c r="E6819" s="1" t="s">
        <v>241</v>
      </c>
      <c r="F6819">
        <v>1</v>
      </c>
      <c r="G6819" s="1" t="s">
        <v>377</v>
      </c>
      <c r="H6819" s="1" t="s">
        <v>29</v>
      </c>
      <c r="I6819">
        <v>3</v>
      </c>
      <c r="J6819" s="1" t="str">
        <f>+VLOOKUP(bloques1a3[[#This Row],[respuesta]],respuestas.emociones[],2,0)</f>
        <v>neutra</v>
      </c>
      <c r="K6819" s="1">
        <f>+VLOOKUP(bloques1a3[[#This Row],[niño]],BD.niños[[Código]:[edad]],5,0)</f>
        <v>10</v>
      </c>
      <c r="L6819" s="1">
        <f>+IF(bloques1a3[[#This Row],[correcta]]=bloques1a3[[#This Row],[respuesta]],1,0)</f>
        <v>1</v>
      </c>
      <c r="M6819" s="1">
        <f>+IF(bloques1a3[[#This Row],[Sexo]]="F",1,0)</f>
        <v>1</v>
      </c>
    </row>
    <row r="6820" spans="1:13" x14ac:dyDescent="0.55000000000000004">
      <c r="A6820">
        <v>65</v>
      </c>
      <c r="B6820" s="1" t="s">
        <v>602</v>
      </c>
      <c r="C6820" s="1" t="s">
        <v>2</v>
      </c>
      <c r="D6820">
        <v>1</v>
      </c>
      <c r="E6820" s="1" t="s">
        <v>245</v>
      </c>
      <c r="F6820">
        <v>1</v>
      </c>
      <c r="G6820" s="1" t="s">
        <v>376</v>
      </c>
      <c r="H6820" s="1" t="s">
        <v>28</v>
      </c>
      <c r="I6820">
        <v>3</v>
      </c>
      <c r="J6820" s="1" t="str">
        <f>+VLOOKUP(bloques1a3[[#This Row],[respuesta]],respuestas.emociones[],2,0)</f>
        <v>neutra</v>
      </c>
      <c r="K6820" s="1">
        <f>+VLOOKUP(bloques1a3[[#This Row],[niño]],BD.niños[[Código]:[edad]],5,0)</f>
        <v>8</v>
      </c>
      <c r="L6820" s="1">
        <f>+IF(bloques1a3[[#This Row],[correcta]]=bloques1a3[[#This Row],[respuesta]],1,0)</f>
        <v>1</v>
      </c>
      <c r="M6820" s="1">
        <f>+IF(bloques1a3[[#This Row],[Sexo]]="F",1,0)</f>
        <v>0</v>
      </c>
    </row>
    <row r="6821" spans="1:13" x14ac:dyDescent="0.55000000000000004">
      <c r="A6821">
        <v>65</v>
      </c>
      <c r="B6821" s="1" t="s">
        <v>602</v>
      </c>
      <c r="C6821" s="1" t="s">
        <v>2</v>
      </c>
      <c r="D6821">
        <v>1</v>
      </c>
      <c r="E6821" s="1" t="s">
        <v>249</v>
      </c>
      <c r="F6821">
        <v>1</v>
      </c>
      <c r="G6821" s="1" t="s">
        <v>375</v>
      </c>
      <c r="H6821" s="1" t="s">
        <v>28</v>
      </c>
      <c r="I6821">
        <v>3</v>
      </c>
      <c r="J6821" s="1" t="str">
        <f>+VLOOKUP(bloques1a3[[#This Row],[respuesta]],respuestas.emociones[],2,0)</f>
        <v>neutra</v>
      </c>
      <c r="K6821" s="1">
        <f>+VLOOKUP(bloques1a3[[#This Row],[niño]],BD.niños[[Código]:[edad]],5,0)</f>
        <v>6</v>
      </c>
      <c r="L6821" s="1">
        <f>+IF(bloques1a3[[#This Row],[correcta]]=bloques1a3[[#This Row],[respuesta]],1,0)</f>
        <v>1</v>
      </c>
      <c r="M6821" s="1">
        <f>+IF(bloques1a3[[#This Row],[Sexo]]="F",1,0)</f>
        <v>0</v>
      </c>
    </row>
    <row r="6822" spans="1:13" x14ac:dyDescent="0.55000000000000004">
      <c r="A6822">
        <v>65</v>
      </c>
      <c r="B6822" s="1" t="s">
        <v>602</v>
      </c>
      <c r="C6822" s="1" t="s">
        <v>2</v>
      </c>
      <c r="D6822">
        <v>1</v>
      </c>
      <c r="E6822" s="1" t="s">
        <v>253</v>
      </c>
      <c r="F6822">
        <v>3</v>
      </c>
      <c r="G6822" s="1" t="s">
        <v>376</v>
      </c>
      <c r="H6822" s="1" t="s">
        <v>28</v>
      </c>
      <c r="I6822">
        <v>3</v>
      </c>
      <c r="J6822" s="1" t="str">
        <f>+VLOOKUP(bloques1a3[[#This Row],[respuesta]],respuestas.emociones[],2,0)</f>
        <v>tristeza</v>
      </c>
      <c r="K6822" s="1">
        <f>+VLOOKUP(bloques1a3[[#This Row],[niño]],BD.niños[[Código]:[edad]],5,0)</f>
        <v>7</v>
      </c>
      <c r="L6822" s="1">
        <f>+IF(bloques1a3[[#This Row],[correcta]]=bloques1a3[[#This Row],[respuesta]],1,0)</f>
        <v>0</v>
      </c>
      <c r="M6822" s="1">
        <f>+IF(bloques1a3[[#This Row],[Sexo]]="F",1,0)</f>
        <v>0</v>
      </c>
    </row>
    <row r="6823" spans="1:13" x14ac:dyDescent="0.55000000000000004">
      <c r="A6823">
        <v>65</v>
      </c>
      <c r="B6823" s="1" t="s">
        <v>602</v>
      </c>
      <c r="C6823" s="1" t="s">
        <v>2</v>
      </c>
      <c r="D6823">
        <v>1</v>
      </c>
      <c r="E6823" s="1" t="s">
        <v>257</v>
      </c>
      <c r="F6823">
        <v>1</v>
      </c>
      <c r="G6823" s="1" t="s">
        <v>376</v>
      </c>
      <c r="H6823" s="1" t="s">
        <v>28</v>
      </c>
      <c r="I6823">
        <v>3</v>
      </c>
      <c r="J6823" s="1" t="str">
        <f>+VLOOKUP(bloques1a3[[#This Row],[respuesta]],respuestas.emociones[],2,0)</f>
        <v>neutra</v>
      </c>
      <c r="K6823" s="1">
        <f>+VLOOKUP(bloques1a3[[#This Row],[niño]],BD.niños[[Código]:[edad]],5,0)</f>
        <v>8</v>
      </c>
      <c r="L6823" s="1">
        <f>+IF(bloques1a3[[#This Row],[correcta]]=bloques1a3[[#This Row],[respuesta]],1,0)</f>
        <v>1</v>
      </c>
      <c r="M6823" s="1">
        <f>+IF(bloques1a3[[#This Row],[Sexo]]="F",1,0)</f>
        <v>0</v>
      </c>
    </row>
    <row r="6824" spans="1:13" x14ac:dyDescent="0.55000000000000004">
      <c r="A6824">
        <v>65</v>
      </c>
      <c r="B6824" s="1" t="s">
        <v>602</v>
      </c>
      <c r="C6824" s="1" t="s">
        <v>2</v>
      </c>
      <c r="D6824">
        <v>1</v>
      </c>
      <c r="E6824" s="1" t="s">
        <v>299</v>
      </c>
      <c r="F6824">
        <v>1</v>
      </c>
      <c r="G6824" s="1" t="s">
        <v>376</v>
      </c>
      <c r="H6824" s="1" t="s">
        <v>28</v>
      </c>
      <c r="I6824">
        <v>3</v>
      </c>
      <c r="J6824" s="1" t="str">
        <f>+VLOOKUP(bloques1a3[[#This Row],[respuesta]],respuestas.emociones[],2,0)</f>
        <v>neutra</v>
      </c>
      <c r="K6824" s="1">
        <f>+VLOOKUP(bloques1a3[[#This Row],[niño]],BD.niños[[Código]:[edad]],5,0)</f>
        <v>8</v>
      </c>
      <c r="L6824" s="1">
        <f>+IF(bloques1a3[[#This Row],[correcta]]=bloques1a3[[#This Row],[respuesta]],1,0)</f>
        <v>1</v>
      </c>
      <c r="M6824" s="1">
        <f>+IF(bloques1a3[[#This Row],[Sexo]]="F",1,0)</f>
        <v>0</v>
      </c>
    </row>
    <row r="6825" spans="1:13" x14ac:dyDescent="0.55000000000000004">
      <c r="A6825">
        <v>65</v>
      </c>
      <c r="B6825" s="1" t="s">
        <v>602</v>
      </c>
      <c r="C6825" s="1" t="s">
        <v>2</v>
      </c>
      <c r="D6825">
        <v>1</v>
      </c>
      <c r="E6825" s="1" t="s">
        <v>301</v>
      </c>
      <c r="F6825">
        <v>1</v>
      </c>
      <c r="G6825" s="1" t="s">
        <v>375</v>
      </c>
      <c r="H6825" s="1" t="s">
        <v>28</v>
      </c>
      <c r="I6825">
        <v>3</v>
      </c>
      <c r="J6825" s="1" t="str">
        <f>+VLOOKUP(bloques1a3[[#This Row],[respuesta]],respuestas.emociones[],2,0)</f>
        <v>neutra</v>
      </c>
      <c r="K6825" s="1">
        <f>+VLOOKUP(bloques1a3[[#This Row],[niño]],BD.niños[[Código]:[edad]],5,0)</f>
        <v>5</v>
      </c>
      <c r="L6825" s="1">
        <f>+IF(bloques1a3[[#This Row],[correcta]]=bloques1a3[[#This Row],[respuesta]],1,0)</f>
        <v>1</v>
      </c>
      <c r="M6825" s="1">
        <f>+IF(bloques1a3[[#This Row],[Sexo]]="F",1,0)</f>
        <v>0</v>
      </c>
    </row>
    <row r="6826" spans="1:13" x14ac:dyDescent="0.55000000000000004">
      <c r="A6826">
        <v>65</v>
      </c>
      <c r="B6826" s="1" t="s">
        <v>602</v>
      </c>
      <c r="C6826" s="1" t="s">
        <v>2</v>
      </c>
      <c r="D6826">
        <v>1</v>
      </c>
      <c r="E6826" s="1" t="s">
        <v>305</v>
      </c>
      <c r="F6826">
        <v>1</v>
      </c>
      <c r="G6826" s="1" t="s">
        <v>376</v>
      </c>
      <c r="H6826" s="1" t="s">
        <v>28</v>
      </c>
      <c r="I6826">
        <v>3</v>
      </c>
      <c r="J6826" s="1" t="str">
        <f>+VLOOKUP(bloques1a3[[#This Row],[respuesta]],respuestas.emociones[],2,0)</f>
        <v>neutra</v>
      </c>
      <c r="K6826" s="1">
        <f>+VLOOKUP(bloques1a3[[#This Row],[niño]],BD.niños[[Código]:[edad]],5,0)</f>
        <v>8</v>
      </c>
      <c r="L6826" s="1">
        <f>+IF(bloques1a3[[#This Row],[correcta]]=bloques1a3[[#This Row],[respuesta]],1,0)</f>
        <v>1</v>
      </c>
      <c r="M6826" s="1">
        <f>+IF(bloques1a3[[#This Row],[Sexo]]="F",1,0)</f>
        <v>0</v>
      </c>
    </row>
    <row r="6827" spans="1:13" x14ac:dyDescent="0.55000000000000004">
      <c r="A6827">
        <v>65</v>
      </c>
      <c r="B6827" s="1" t="s">
        <v>602</v>
      </c>
      <c r="C6827" s="1" t="s">
        <v>2</v>
      </c>
      <c r="D6827">
        <v>1</v>
      </c>
      <c r="E6827" s="1" t="s">
        <v>308</v>
      </c>
      <c r="F6827">
        <v>3</v>
      </c>
      <c r="G6827" s="1" t="s">
        <v>377</v>
      </c>
      <c r="H6827" s="1" t="s">
        <v>28</v>
      </c>
      <c r="I6827">
        <v>3</v>
      </c>
      <c r="J6827" s="1" t="str">
        <f>+VLOOKUP(bloques1a3[[#This Row],[respuesta]],respuestas.emociones[],2,0)</f>
        <v>tristeza</v>
      </c>
      <c r="K6827" s="1">
        <f>+VLOOKUP(bloques1a3[[#This Row],[niño]],BD.niños[[Código]:[edad]],5,0)</f>
        <v>9</v>
      </c>
      <c r="L6827" s="1">
        <f>+IF(bloques1a3[[#This Row],[correcta]]=bloques1a3[[#This Row],[respuesta]],1,0)</f>
        <v>0</v>
      </c>
      <c r="M6827" s="1">
        <f>+IF(bloques1a3[[#This Row],[Sexo]]="F",1,0)</f>
        <v>0</v>
      </c>
    </row>
    <row r="6828" spans="1:13" x14ac:dyDescent="0.55000000000000004">
      <c r="A6828">
        <v>65</v>
      </c>
      <c r="B6828" s="1" t="s">
        <v>602</v>
      </c>
      <c r="C6828" s="1" t="s">
        <v>2</v>
      </c>
      <c r="D6828">
        <v>1</v>
      </c>
      <c r="E6828" s="1" t="s">
        <v>311</v>
      </c>
      <c r="F6828">
        <v>3</v>
      </c>
      <c r="G6828" s="1" t="s">
        <v>377</v>
      </c>
      <c r="H6828" s="1" t="s">
        <v>28</v>
      </c>
      <c r="I6828">
        <v>3</v>
      </c>
      <c r="J6828" s="1" t="str">
        <f>+VLOOKUP(bloques1a3[[#This Row],[respuesta]],respuestas.emociones[],2,0)</f>
        <v>tristeza</v>
      </c>
      <c r="K6828" s="1">
        <f>+VLOOKUP(bloques1a3[[#This Row],[niño]],BD.niños[[Código]:[edad]],5,0)</f>
        <v>10</v>
      </c>
      <c r="L6828" s="1">
        <f>+IF(bloques1a3[[#This Row],[correcta]]=bloques1a3[[#This Row],[respuesta]],1,0)</f>
        <v>0</v>
      </c>
      <c r="M6828" s="1">
        <f>+IF(bloques1a3[[#This Row],[Sexo]]="F",1,0)</f>
        <v>0</v>
      </c>
    </row>
    <row r="6829" spans="1:13" x14ac:dyDescent="0.55000000000000004">
      <c r="A6829">
        <v>65</v>
      </c>
      <c r="B6829" s="1" t="s">
        <v>602</v>
      </c>
      <c r="C6829" s="1" t="s">
        <v>2</v>
      </c>
      <c r="D6829">
        <v>1</v>
      </c>
      <c r="E6829" s="1" t="s">
        <v>314</v>
      </c>
      <c r="F6829">
        <v>1</v>
      </c>
      <c r="G6829" s="1" t="s">
        <v>377</v>
      </c>
      <c r="H6829" s="1" t="s">
        <v>28</v>
      </c>
      <c r="I6829">
        <v>3</v>
      </c>
      <c r="J6829" s="1" t="str">
        <f>+VLOOKUP(bloques1a3[[#This Row],[respuesta]],respuestas.emociones[],2,0)</f>
        <v>neutra</v>
      </c>
      <c r="K6829" s="1">
        <f>+VLOOKUP(bloques1a3[[#This Row],[niño]],BD.niños[[Código]:[edad]],5,0)</f>
        <v>10</v>
      </c>
      <c r="L6829" s="1">
        <f>+IF(bloques1a3[[#This Row],[correcta]]=bloques1a3[[#This Row],[respuesta]],1,0)</f>
        <v>1</v>
      </c>
      <c r="M6829" s="1">
        <f>+IF(bloques1a3[[#This Row],[Sexo]]="F",1,0)</f>
        <v>0</v>
      </c>
    </row>
    <row r="6830" spans="1:13" x14ac:dyDescent="0.55000000000000004">
      <c r="A6830">
        <v>65</v>
      </c>
      <c r="B6830" s="1" t="s">
        <v>602</v>
      </c>
      <c r="C6830" s="1" t="s">
        <v>2</v>
      </c>
      <c r="D6830">
        <v>1</v>
      </c>
      <c r="E6830" s="1" t="s">
        <v>372</v>
      </c>
      <c r="F6830">
        <v>1</v>
      </c>
      <c r="G6830" s="1" t="s">
        <v>377</v>
      </c>
      <c r="H6830" s="1" t="s">
        <v>28</v>
      </c>
      <c r="I6830">
        <v>3</v>
      </c>
      <c r="J6830" s="1" t="str">
        <f>+VLOOKUP(bloques1a3[[#This Row],[respuesta]],respuestas.emociones[],2,0)</f>
        <v>neutra</v>
      </c>
      <c r="K6830" s="1">
        <f>+VLOOKUP(bloques1a3[[#This Row],[niño]],BD.niños[[Código]:[edad]],5,0)</f>
        <v>9</v>
      </c>
      <c r="L6830" s="1">
        <f>+IF(bloques1a3[[#This Row],[correcta]]=bloques1a3[[#This Row],[respuesta]],1,0)</f>
        <v>1</v>
      </c>
      <c r="M6830" s="1">
        <f>+IF(bloques1a3[[#This Row],[Sexo]]="F",1,0)</f>
        <v>0</v>
      </c>
    </row>
    <row r="6831" spans="1:13" x14ac:dyDescent="0.55000000000000004">
      <c r="A6831">
        <v>65</v>
      </c>
      <c r="B6831" s="1" t="s">
        <v>602</v>
      </c>
      <c r="C6831" s="1" t="s">
        <v>2</v>
      </c>
      <c r="D6831">
        <v>1</v>
      </c>
      <c r="E6831" s="1" t="s">
        <v>337</v>
      </c>
      <c r="F6831">
        <v>1</v>
      </c>
      <c r="G6831" s="1" t="s">
        <v>376</v>
      </c>
      <c r="H6831" s="1" t="s">
        <v>28</v>
      </c>
      <c r="I6831">
        <v>3</v>
      </c>
      <c r="J6831" s="1" t="str">
        <f>+VLOOKUP(bloques1a3[[#This Row],[respuesta]],respuestas.emociones[],2,0)</f>
        <v>neutra</v>
      </c>
      <c r="K6831" s="1">
        <f>+VLOOKUP(bloques1a3[[#This Row],[niño]],BD.niños[[Código]:[edad]],5,0)</f>
        <v>8</v>
      </c>
      <c r="L6831" s="1">
        <f>+IF(bloques1a3[[#This Row],[correcta]]=bloques1a3[[#This Row],[respuesta]],1,0)</f>
        <v>1</v>
      </c>
      <c r="M6831" s="1">
        <f>+IF(bloques1a3[[#This Row],[Sexo]]="F",1,0)</f>
        <v>0</v>
      </c>
    </row>
    <row r="6832" spans="1:13" x14ac:dyDescent="0.55000000000000004">
      <c r="A6832">
        <v>65</v>
      </c>
      <c r="B6832" s="1" t="s">
        <v>602</v>
      </c>
      <c r="C6832" s="1" t="s">
        <v>2</v>
      </c>
      <c r="D6832">
        <v>1</v>
      </c>
      <c r="E6832" s="1" t="s">
        <v>341</v>
      </c>
      <c r="F6832">
        <v>3</v>
      </c>
      <c r="G6832" s="1" t="s">
        <v>376</v>
      </c>
      <c r="H6832" s="1" t="s">
        <v>29</v>
      </c>
      <c r="I6832">
        <v>3</v>
      </c>
      <c r="J6832" s="1" t="str">
        <f>+VLOOKUP(bloques1a3[[#This Row],[respuesta]],respuestas.emociones[],2,0)</f>
        <v>tristeza</v>
      </c>
      <c r="K6832" s="1">
        <f>+VLOOKUP(bloques1a3[[#This Row],[niño]],BD.niños[[Código]:[edad]],5,0)</f>
        <v>8</v>
      </c>
      <c r="L6832" s="1">
        <f>+IF(bloques1a3[[#This Row],[correcta]]=bloques1a3[[#This Row],[respuesta]],1,0)</f>
        <v>0</v>
      </c>
      <c r="M6832" s="1">
        <f>+IF(bloques1a3[[#This Row],[Sexo]]="F",1,0)</f>
        <v>1</v>
      </c>
    </row>
    <row r="6833" spans="1:13" x14ac:dyDescent="0.55000000000000004">
      <c r="A6833">
        <v>65</v>
      </c>
      <c r="B6833" s="1" t="s">
        <v>602</v>
      </c>
      <c r="C6833" s="1" t="s">
        <v>2</v>
      </c>
      <c r="D6833">
        <v>1</v>
      </c>
      <c r="E6833" s="1" t="s">
        <v>344</v>
      </c>
      <c r="F6833">
        <v>1</v>
      </c>
      <c r="G6833" s="1" t="s">
        <v>375</v>
      </c>
      <c r="H6833" s="1" t="s">
        <v>29</v>
      </c>
      <c r="I6833">
        <v>3</v>
      </c>
      <c r="J6833" s="1" t="str">
        <f>+VLOOKUP(bloques1a3[[#This Row],[respuesta]],respuestas.emociones[],2,0)</f>
        <v>neutra</v>
      </c>
      <c r="K6833" s="1">
        <f>+VLOOKUP(bloques1a3[[#This Row],[niño]],BD.niños[[Código]:[edad]],5,0)</f>
        <v>6</v>
      </c>
      <c r="L6833" s="1">
        <f>+IF(bloques1a3[[#This Row],[correcta]]=bloques1a3[[#This Row],[respuesta]],1,0)</f>
        <v>1</v>
      </c>
      <c r="M6833" s="1">
        <f>+IF(bloques1a3[[#This Row],[Sexo]]="F",1,0)</f>
        <v>1</v>
      </c>
    </row>
    <row r="6834" spans="1:13" x14ac:dyDescent="0.55000000000000004">
      <c r="A6834">
        <v>65</v>
      </c>
      <c r="B6834" s="1" t="s">
        <v>602</v>
      </c>
      <c r="C6834" s="1" t="s">
        <v>2</v>
      </c>
      <c r="D6834">
        <v>1</v>
      </c>
      <c r="E6834" s="1" t="s">
        <v>348</v>
      </c>
      <c r="F6834">
        <v>1</v>
      </c>
      <c r="G6834" s="1" t="s">
        <v>375</v>
      </c>
      <c r="H6834" s="1" t="s">
        <v>28</v>
      </c>
      <c r="I6834">
        <v>3</v>
      </c>
      <c r="J6834" s="1" t="str">
        <f>+VLOOKUP(bloques1a3[[#This Row],[respuesta]],respuestas.emociones[],2,0)</f>
        <v>neutra</v>
      </c>
      <c r="K6834" s="1">
        <f>+VLOOKUP(bloques1a3[[#This Row],[niño]],BD.niños[[Código]:[edad]],5,0)</f>
        <v>6</v>
      </c>
      <c r="L6834" s="1">
        <f>+IF(bloques1a3[[#This Row],[correcta]]=bloques1a3[[#This Row],[respuesta]],1,0)</f>
        <v>1</v>
      </c>
      <c r="M6834" s="1">
        <f>+IF(bloques1a3[[#This Row],[Sexo]]="F",1,0)</f>
        <v>0</v>
      </c>
    </row>
    <row r="6835" spans="1:13" x14ac:dyDescent="0.55000000000000004">
      <c r="A6835">
        <v>66</v>
      </c>
      <c r="B6835" s="1" t="s">
        <v>603</v>
      </c>
      <c r="C6835" s="1" t="s">
        <v>5</v>
      </c>
      <c r="D6835">
        <v>6</v>
      </c>
      <c r="E6835" s="1" t="s">
        <v>89</v>
      </c>
      <c r="F6835">
        <v>5</v>
      </c>
      <c r="G6835" s="1" t="s">
        <v>377</v>
      </c>
      <c r="H6835" s="1" t="s">
        <v>29</v>
      </c>
      <c r="I6835">
        <v>3</v>
      </c>
      <c r="J6835" s="1" t="str">
        <f>+VLOOKUP(bloques1a3[[#This Row],[respuesta]],respuestas.emociones[],2,0)</f>
        <v>miedo</v>
      </c>
      <c r="K6835" s="1">
        <f>+VLOOKUP(bloques1a3[[#This Row],[niño]],BD.niños[[Código]:[edad]],5,0)</f>
        <v>10</v>
      </c>
      <c r="L6835" s="1">
        <f>+IF(bloques1a3[[#This Row],[correcta]]=bloques1a3[[#This Row],[respuesta]],1,0)</f>
        <v>0</v>
      </c>
      <c r="M6835" s="1">
        <f>+IF(bloques1a3[[#This Row],[Sexo]]="F",1,0)</f>
        <v>1</v>
      </c>
    </row>
    <row r="6836" spans="1:13" x14ac:dyDescent="0.55000000000000004">
      <c r="A6836">
        <v>66</v>
      </c>
      <c r="B6836" s="1" t="s">
        <v>603</v>
      </c>
      <c r="C6836" s="1" t="s">
        <v>5</v>
      </c>
      <c r="D6836">
        <v>6</v>
      </c>
      <c r="E6836" s="1" t="s">
        <v>93</v>
      </c>
      <c r="F6836">
        <v>6</v>
      </c>
      <c r="G6836" s="1" t="s">
        <v>377</v>
      </c>
      <c r="H6836" s="1" t="s">
        <v>29</v>
      </c>
      <c r="I6836">
        <v>3</v>
      </c>
      <c r="J6836" s="1" t="str">
        <f>+VLOOKUP(bloques1a3[[#This Row],[respuesta]],respuestas.emociones[],2,0)</f>
        <v>sorpresa</v>
      </c>
      <c r="K6836" s="1">
        <f>+VLOOKUP(bloques1a3[[#This Row],[niño]],BD.niños[[Código]:[edad]],5,0)</f>
        <v>10</v>
      </c>
      <c r="L6836" s="1">
        <f>+IF(bloques1a3[[#This Row],[correcta]]=bloques1a3[[#This Row],[respuesta]],1,0)</f>
        <v>1</v>
      </c>
      <c r="M6836" s="1">
        <f>+IF(bloques1a3[[#This Row],[Sexo]]="F",1,0)</f>
        <v>1</v>
      </c>
    </row>
    <row r="6837" spans="1:13" x14ac:dyDescent="0.55000000000000004">
      <c r="A6837">
        <v>66</v>
      </c>
      <c r="B6837" s="1" t="s">
        <v>603</v>
      </c>
      <c r="C6837" s="1" t="s">
        <v>5</v>
      </c>
      <c r="D6837">
        <v>6</v>
      </c>
      <c r="E6837" s="1" t="s">
        <v>97</v>
      </c>
      <c r="F6837">
        <v>6</v>
      </c>
      <c r="G6837" s="1" t="s">
        <v>377</v>
      </c>
      <c r="H6837" s="1" t="s">
        <v>29</v>
      </c>
      <c r="I6837">
        <v>3</v>
      </c>
      <c r="J6837" s="1" t="str">
        <f>+VLOOKUP(bloques1a3[[#This Row],[respuesta]],respuestas.emociones[],2,0)</f>
        <v>sorpresa</v>
      </c>
      <c r="K6837" s="1">
        <f>+VLOOKUP(bloques1a3[[#This Row],[niño]],BD.niños[[Código]:[edad]],5,0)</f>
        <v>10</v>
      </c>
      <c r="L6837" s="1">
        <f>+IF(bloques1a3[[#This Row],[correcta]]=bloques1a3[[#This Row],[respuesta]],1,0)</f>
        <v>1</v>
      </c>
      <c r="M6837" s="1">
        <f>+IF(bloques1a3[[#This Row],[Sexo]]="F",1,0)</f>
        <v>1</v>
      </c>
    </row>
    <row r="6838" spans="1:13" x14ac:dyDescent="0.55000000000000004">
      <c r="A6838">
        <v>66</v>
      </c>
      <c r="B6838" s="1" t="s">
        <v>603</v>
      </c>
      <c r="C6838" s="1" t="s">
        <v>5</v>
      </c>
      <c r="D6838">
        <v>6</v>
      </c>
      <c r="E6838" s="1" t="s">
        <v>101</v>
      </c>
      <c r="F6838">
        <v>6</v>
      </c>
      <c r="G6838" s="1" t="s">
        <v>377</v>
      </c>
      <c r="H6838" s="1" t="s">
        <v>29</v>
      </c>
      <c r="I6838">
        <v>3</v>
      </c>
      <c r="J6838" s="1" t="str">
        <f>+VLOOKUP(bloques1a3[[#This Row],[respuesta]],respuestas.emociones[],2,0)</f>
        <v>sorpresa</v>
      </c>
      <c r="K6838" s="1">
        <f>+VLOOKUP(bloques1a3[[#This Row],[niño]],BD.niños[[Código]:[edad]],5,0)</f>
        <v>10</v>
      </c>
      <c r="L6838" s="1">
        <f>+IF(bloques1a3[[#This Row],[correcta]]=bloques1a3[[#This Row],[respuesta]],1,0)</f>
        <v>1</v>
      </c>
      <c r="M6838" s="1">
        <f>+IF(bloques1a3[[#This Row],[Sexo]]="F",1,0)</f>
        <v>1</v>
      </c>
    </row>
    <row r="6839" spans="1:13" x14ac:dyDescent="0.55000000000000004">
      <c r="A6839">
        <v>66</v>
      </c>
      <c r="B6839" s="1" t="s">
        <v>603</v>
      </c>
      <c r="C6839" s="1" t="s">
        <v>5</v>
      </c>
      <c r="D6839">
        <v>6</v>
      </c>
      <c r="E6839" s="1" t="s">
        <v>150</v>
      </c>
      <c r="F6839">
        <v>6</v>
      </c>
      <c r="G6839" s="1" t="s">
        <v>375</v>
      </c>
      <c r="H6839" s="1" t="s">
        <v>29</v>
      </c>
      <c r="I6839">
        <v>3</v>
      </c>
      <c r="J6839" s="1" t="str">
        <f>+VLOOKUP(bloques1a3[[#This Row],[respuesta]],respuestas.emociones[],2,0)</f>
        <v>sorpresa</v>
      </c>
      <c r="K6839" s="1">
        <f>+VLOOKUP(bloques1a3[[#This Row],[niño]],BD.niños[[Código]:[edad]],5,0)</f>
        <v>6</v>
      </c>
      <c r="L6839" s="1">
        <f>+IF(bloques1a3[[#This Row],[correcta]]=bloques1a3[[#This Row],[respuesta]],1,0)</f>
        <v>1</v>
      </c>
      <c r="M6839" s="1">
        <f>+IF(bloques1a3[[#This Row],[Sexo]]="F",1,0)</f>
        <v>1</v>
      </c>
    </row>
    <row r="6840" spans="1:13" x14ac:dyDescent="0.55000000000000004">
      <c r="A6840">
        <v>66</v>
      </c>
      <c r="B6840" s="1" t="s">
        <v>603</v>
      </c>
      <c r="C6840" s="1" t="s">
        <v>5</v>
      </c>
      <c r="D6840">
        <v>6</v>
      </c>
      <c r="E6840" s="1" t="s">
        <v>153</v>
      </c>
      <c r="F6840">
        <v>5</v>
      </c>
      <c r="G6840" s="1" t="s">
        <v>376</v>
      </c>
      <c r="H6840" s="1" t="s">
        <v>28</v>
      </c>
      <c r="I6840">
        <v>3</v>
      </c>
      <c r="J6840" s="1" t="str">
        <f>+VLOOKUP(bloques1a3[[#This Row],[respuesta]],respuestas.emociones[],2,0)</f>
        <v>miedo</v>
      </c>
      <c r="K6840" s="1">
        <f>+VLOOKUP(bloques1a3[[#This Row],[niño]],BD.niños[[Código]:[edad]],5,0)</f>
        <v>7</v>
      </c>
      <c r="L6840" s="1">
        <f>+IF(bloques1a3[[#This Row],[correcta]]=bloques1a3[[#This Row],[respuesta]],1,0)</f>
        <v>0</v>
      </c>
      <c r="M6840" s="1">
        <f>+IF(bloques1a3[[#This Row],[Sexo]]="F",1,0)</f>
        <v>0</v>
      </c>
    </row>
    <row r="6841" spans="1:13" x14ac:dyDescent="0.55000000000000004">
      <c r="A6841">
        <v>66</v>
      </c>
      <c r="B6841" s="1" t="s">
        <v>603</v>
      </c>
      <c r="C6841" s="1" t="s">
        <v>5</v>
      </c>
      <c r="D6841">
        <v>6</v>
      </c>
      <c r="E6841" s="1" t="s">
        <v>157</v>
      </c>
      <c r="F6841">
        <v>6</v>
      </c>
      <c r="G6841" s="1" t="s">
        <v>376</v>
      </c>
      <c r="H6841" s="1" t="s">
        <v>28</v>
      </c>
      <c r="I6841">
        <v>3</v>
      </c>
      <c r="J6841" s="1" t="str">
        <f>+VLOOKUP(bloques1a3[[#This Row],[respuesta]],respuestas.emociones[],2,0)</f>
        <v>sorpresa</v>
      </c>
      <c r="K6841" s="1">
        <f>+VLOOKUP(bloques1a3[[#This Row],[niño]],BD.niños[[Código]:[edad]],5,0)</f>
        <v>7</v>
      </c>
      <c r="L6841" s="1">
        <f>+IF(bloques1a3[[#This Row],[correcta]]=bloques1a3[[#This Row],[respuesta]],1,0)</f>
        <v>1</v>
      </c>
      <c r="M6841" s="1">
        <f>+IF(bloques1a3[[#This Row],[Sexo]]="F",1,0)</f>
        <v>0</v>
      </c>
    </row>
    <row r="6842" spans="1:13" x14ac:dyDescent="0.55000000000000004">
      <c r="A6842">
        <v>66</v>
      </c>
      <c r="B6842" s="1" t="s">
        <v>603</v>
      </c>
      <c r="C6842" s="1" t="s">
        <v>5</v>
      </c>
      <c r="D6842">
        <v>6</v>
      </c>
      <c r="E6842" s="1" t="s">
        <v>164</v>
      </c>
      <c r="F6842">
        <v>6</v>
      </c>
      <c r="G6842" s="1" t="s">
        <v>375</v>
      </c>
      <c r="H6842" s="1" t="s">
        <v>28</v>
      </c>
      <c r="I6842">
        <v>3</v>
      </c>
      <c r="J6842" s="1" t="str">
        <f>+VLOOKUP(bloques1a3[[#This Row],[respuesta]],respuestas.emociones[],2,0)</f>
        <v>sorpresa</v>
      </c>
      <c r="K6842" s="1">
        <f>+VLOOKUP(bloques1a3[[#This Row],[niño]],BD.niños[[Código]:[edad]],5,0)</f>
        <v>6</v>
      </c>
      <c r="L6842" s="1">
        <f>+IF(bloques1a3[[#This Row],[correcta]]=bloques1a3[[#This Row],[respuesta]],1,0)</f>
        <v>1</v>
      </c>
      <c r="M6842" s="1">
        <f>+IF(bloques1a3[[#This Row],[Sexo]]="F",1,0)</f>
        <v>0</v>
      </c>
    </row>
    <row r="6843" spans="1:13" x14ac:dyDescent="0.55000000000000004">
      <c r="A6843">
        <v>66</v>
      </c>
      <c r="B6843" s="1" t="s">
        <v>603</v>
      </c>
      <c r="C6843" s="1" t="s">
        <v>5</v>
      </c>
      <c r="D6843">
        <v>6</v>
      </c>
      <c r="E6843" s="1" t="s">
        <v>165</v>
      </c>
      <c r="F6843">
        <v>6</v>
      </c>
      <c r="G6843" s="1" t="s">
        <v>375</v>
      </c>
      <c r="H6843" s="1" t="s">
        <v>28</v>
      </c>
      <c r="I6843">
        <v>3</v>
      </c>
      <c r="J6843" s="1" t="str">
        <f>+VLOOKUP(bloques1a3[[#This Row],[respuesta]],respuestas.emociones[],2,0)</f>
        <v>sorpresa</v>
      </c>
      <c r="K6843" s="1">
        <f>+VLOOKUP(bloques1a3[[#This Row],[niño]],BD.niños[[Código]:[edad]],5,0)</f>
        <v>5</v>
      </c>
      <c r="L6843" s="1">
        <f>+IF(bloques1a3[[#This Row],[correcta]]=bloques1a3[[#This Row],[respuesta]],1,0)</f>
        <v>1</v>
      </c>
      <c r="M6843" s="1">
        <f>+IF(bloques1a3[[#This Row],[Sexo]]="F",1,0)</f>
        <v>0</v>
      </c>
    </row>
    <row r="6844" spans="1:13" x14ac:dyDescent="0.55000000000000004">
      <c r="A6844">
        <v>66</v>
      </c>
      <c r="B6844" s="1" t="s">
        <v>603</v>
      </c>
      <c r="C6844" s="1" t="s">
        <v>5</v>
      </c>
      <c r="D6844">
        <v>6</v>
      </c>
      <c r="E6844" s="1" t="s">
        <v>168</v>
      </c>
      <c r="F6844">
        <v>6</v>
      </c>
      <c r="G6844" s="1" t="s">
        <v>376</v>
      </c>
      <c r="H6844" s="1" t="s">
        <v>29</v>
      </c>
      <c r="I6844">
        <v>3</v>
      </c>
      <c r="J6844" s="1" t="str">
        <f>+VLOOKUP(bloques1a3[[#This Row],[respuesta]],respuestas.emociones[],2,0)</f>
        <v>sorpresa</v>
      </c>
      <c r="K6844" s="1">
        <f>+VLOOKUP(bloques1a3[[#This Row],[niño]],BD.niños[[Código]:[edad]],5,0)</f>
        <v>7</v>
      </c>
      <c r="L6844" s="1">
        <f>+IF(bloques1a3[[#This Row],[correcta]]=bloques1a3[[#This Row],[respuesta]],1,0)</f>
        <v>1</v>
      </c>
      <c r="M6844" s="1">
        <f>+IF(bloques1a3[[#This Row],[Sexo]]="F",1,0)</f>
        <v>1</v>
      </c>
    </row>
    <row r="6845" spans="1:13" x14ac:dyDescent="0.55000000000000004">
      <c r="A6845">
        <v>66</v>
      </c>
      <c r="B6845" s="1" t="s">
        <v>603</v>
      </c>
      <c r="C6845" s="1" t="s">
        <v>5</v>
      </c>
      <c r="D6845">
        <v>6</v>
      </c>
      <c r="E6845" s="1" t="s">
        <v>172</v>
      </c>
      <c r="F6845">
        <v>6</v>
      </c>
      <c r="G6845" s="1" t="s">
        <v>376</v>
      </c>
      <c r="H6845" s="1" t="s">
        <v>29</v>
      </c>
      <c r="I6845">
        <v>3</v>
      </c>
      <c r="J6845" s="1" t="str">
        <f>+VLOOKUP(bloques1a3[[#This Row],[respuesta]],respuestas.emociones[],2,0)</f>
        <v>sorpresa</v>
      </c>
      <c r="K6845" s="1">
        <f>+VLOOKUP(bloques1a3[[#This Row],[niño]],BD.niños[[Código]:[edad]],5,0)</f>
        <v>8</v>
      </c>
      <c r="L6845" s="1">
        <f>+IF(bloques1a3[[#This Row],[correcta]]=bloques1a3[[#This Row],[respuesta]],1,0)</f>
        <v>1</v>
      </c>
      <c r="M6845" s="1">
        <f>+IF(bloques1a3[[#This Row],[Sexo]]="F",1,0)</f>
        <v>1</v>
      </c>
    </row>
    <row r="6846" spans="1:13" x14ac:dyDescent="0.55000000000000004">
      <c r="A6846">
        <v>66</v>
      </c>
      <c r="B6846" s="1" t="s">
        <v>603</v>
      </c>
      <c r="C6846" s="1" t="s">
        <v>5</v>
      </c>
      <c r="D6846">
        <v>6</v>
      </c>
      <c r="E6846" s="1" t="s">
        <v>176</v>
      </c>
      <c r="F6846">
        <v>6</v>
      </c>
      <c r="G6846" s="1" t="s">
        <v>375</v>
      </c>
      <c r="H6846" s="1" t="s">
        <v>29</v>
      </c>
      <c r="I6846">
        <v>3</v>
      </c>
      <c r="J6846" s="1" t="str">
        <f>+VLOOKUP(bloques1a3[[#This Row],[respuesta]],respuestas.emociones[],2,0)</f>
        <v>sorpresa</v>
      </c>
      <c r="K6846" s="1">
        <f>+VLOOKUP(bloques1a3[[#This Row],[niño]],BD.niños[[Código]:[edad]],5,0)</f>
        <v>5</v>
      </c>
      <c r="L6846" s="1">
        <f>+IF(bloques1a3[[#This Row],[correcta]]=bloques1a3[[#This Row],[respuesta]],1,0)</f>
        <v>1</v>
      </c>
      <c r="M6846" s="1">
        <f>+IF(bloques1a3[[#This Row],[Sexo]]="F",1,0)</f>
        <v>1</v>
      </c>
    </row>
    <row r="6847" spans="1:13" x14ac:dyDescent="0.55000000000000004">
      <c r="A6847">
        <v>66</v>
      </c>
      <c r="B6847" s="1" t="s">
        <v>603</v>
      </c>
      <c r="C6847" s="1" t="s">
        <v>5</v>
      </c>
      <c r="D6847">
        <v>6</v>
      </c>
      <c r="E6847" s="1" t="s">
        <v>180</v>
      </c>
      <c r="F6847">
        <v>6</v>
      </c>
      <c r="G6847" s="1" t="s">
        <v>376</v>
      </c>
      <c r="H6847" s="1" t="s">
        <v>29</v>
      </c>
      <c r="I6847">
        <v>3</v>
      </c>
      <c r="J6847" s="1" t="str">
        <f>+VLOOKUP(bloques1a3[[#This Row],[respuesta]],respuestas.emociones[],2,0)</f>
        <v>sorpresa</v>
      </c>
      <c r="K6847" s="1">
        <f>+VLOOKUP(bloques1a3[[#This Row],[niño]],BD.niños[[Código]:[edad]],5,0)</f>
        <v>8</v>
      </c>
      <c r="L6847" s="1">
        <f>+IF(bloques1a3[[#This Row],[correcta]]=bloques1a3[[#This Row],[respuesta]],1,0)</f>
        <v>1</v>
      </c>
      <c r="M6847" s="1">
        <f>+IF(bloques1a3[[#This Row],[Sexo]]="F",1,0)</f>
        <v>1</v>
      </c>
    </row>
    <row r="6848" spans="1:13" x14ac:dyDescent="0.55000000000000004">
      <c r="A6848">
        <v>66</v>
      </c>
      <c r="B6848" s="1" t="s">
        <v>603</v>
      </c>
      <c r="C6848" s="1" t="s">
        <v>5</v>
      </c>
      <c r="D6848">
        <v>6</v>
      </c>
      <c r="E6848" s="1" t="s">
        <v>234</v>
      </c>
      <c r="F6848">
        <v>6</v>
      </c>
      <c r="G6848" s="1" t="s">
        <v>377</v>
      </c>
      <c r="H6848" s="1" t="s">
        <v>28</v>
      </c>
      <c r="I6848">
        <v>3</v>
      </c>
      <c r="J6848" s="1" t="str">
        <f>+VLOOKUP(bloques1a3[[#This Row],[respuesta]],respuestas.emociones[],2,0)</f>
        <v>sorpresa</v>
      </c>
      <c r="K6848" s="1">
        <f>+VLOOKUP(bloques1a3[[#This Row],[niño]],BD.niños[[Código]:[edad]],5,0)</f>
        <v>10</v>
      </c>
      <c r="L6848" s="1">
        <f>+IF(bloques1a3[[#This Row],[correcta]]=bloques1a3[[#This Row],[respuesta]],1,0)</f>
        <v>1</v>
      </c>
      <c r="M6848" s="1">
        <f>+IF(bloques1a3[[#This Row],[Sexo]]="F",1,0)</f>
        <v>0</v>
      </c>
    </row>
    <row r="6849" spans="1:13" x14ac:dyDescent="0.55000000000000004">
      <c r="A6849">
        <v>66</v>
      </c>
      <c r="B6849" s="1" t="s">
        <v>603</v>
      </c>
      <c r="C6849" s="1" t="s">
        <v>5</v>
      </c>
      <c r="D6849">
        <v>6</v>
      </c>
      <c r="E6849" s="1" t="s">
        <v>238</v>
      </c>
      <c r="F6849">
        <v>6</v>
      </c>
      <c r="G6849" s="1" t="s">
        <v>377</v>
      </c>
      <c r="H6849" s="1" t="s">
        <v>28</v>
      </c>
      <c r="I6849">
        <v>3</v>
      </c>
      <c r="J6849" s="1" t="str">
        <f>+VLOOKUP(bloques1a3[[#This Row],[respuesta]],respuestas.emociones[],2,0)</f>
        <v>sorpresa</v>
      </c>
      <c r="K6849" s="1">
        <f>+VLOOKUP(bloques1a3[[#This Row],[niño]],BD.niños[[Código]:[edad]],5,0)</f>
        <v>10</v>
      </c>
      <c r="L6849" s="1">
        <f>+IF(bloques1a3[[#This Row],[correcta]]=bloques1a3[[#This Row],[respuesta]],1,0)</f>
        <v>1</v>
      </c>
      <c r="M6849" s="1">
        <f>+IF(bloques1a3[[#This Row],[Sexo]]="F",1,0)</f>
        <v>0</v>
      </c>
    </row>
    <row r="6850" spans="1:13" x14ac:dyDescent="0.55000000000000004">
      <c r="A6850">
        <v>66</v>
      </c>
      <c r="B6850" s="1" t="s">
        <v>603</v>
      </c>
      <c r="C6850" s="1" t="s">
        <v>5</v>
      </c>
      <c r="D6850">
        <v>6</v>
      </c>
      <c r="E6850" s="1" t="s">
        <v>241</v>
      </c>
      <c r="F6850">
        <v>6</v>
      </c>
      <c r="G6850" s="1" t="s">
        <v>377</v>
      </c>
      <c r="H6850" s="1" t="s">
        <v>29</v>
      </c>
      <c r="I6850">
        <v>3</v>
      </c>
      <c r="J6850" s="1" t="str">
        <f>+VLOOKUP(bloques1a3[[#This Row],[respuesta]],respuestas.emociones[],2,0)</f>
        <v>sorpresa</v>
      </c>
      <c r="K6850" s="1">
        <f>+VLOOKUP(bloques1a3[[#This Row],[niño]],BD.niños[[Código]:[edad]],5,0)</f>
        <v>10</v>
      </c>
      <c r="L6850" s="1">
        <f>+IF(bloques1a3[[#This Row],[correcta]]=bloques1a3[[#This Row],[respuesta]],1,0)</f>
        <v>1</v>
      </c>
      <c r="M6850" s="1">
        <f>+IF(bloques1a3[[#This Row],[Sexo]]="F",1,0)</f>
        <v>1</v>
      </c>
    </row>
    <row r="6851" spans="1:13" x14ac:dyDescent="0.55000000000000004">
      <c r="A6851">
        <v>66</v>
      </c>
      <c r="B6851" s="1" t="s">
        <v>603</v>
      </c>
      <c r="C6851" s="1" t="s">
        <v>5</v>
      </c>
      <c r="D6851">
        <v>6</v>
      </c>
      <c r="E6851" s="1" t="s">
        <v>245</v>
      </c>
      <c r="F6851">
        <v>6</v>
      </c>
      <c r="G6851" s="1" t="s">
        <v>376</v>
      </c>
      <c r="H6851" s="1" t="s">
        <v>28</v>
      </c>
      <c r="I6851">
        <v>3</v>
      </c>
      <c r="J6851" s="1" t="str">
        <f>+VLOOKUP(bloques1a3[[#This Row],[respuesta]],respuestas.emociones[],2,0)</f>
        <v>sorpresa</v>
      </c>
      <c r="K6851" s="1">
        <f>+VLOOKUP(bloques1a3[[#This Row],[niño]],BD.niños[[Código]:[edad]],5,0)</f>
        <v>8</v>
      </c>
      <c r="L6851" s="1">
        <f>+IF(bloques1a3[[#This Row],[correcta]]=bloques1a3[[#This Row],[respuesta]],1,0)</f>
        <v>1</v>
      </c>
      <c r="M6851" s="1">
        <f>+IF(bloques1a3[[#This Row],[Sexo]]="F",1,0)</f>
        <v>0</v>
      </c>
    </row>
    <row r="6852" spans="1:13" x14ac:dyDescent="0.55000000000000004">
      <c r="A6852">
        <v>66</v>
      </c>
      <c r="B6852" s="1" t="s">
        <v>603</v>
      </c>
      <c r="C6852" s="1" t="s">
        <v>5</v>
      </c>
      <c r="D6852">
        <v>6</v>
      </c>
      <c r="E6852" s="1" t="s">
        <v>249</v>
      </c>
      <c r="F6852">
        <v>6</v>
      </c>
      <c r="G6852" s="1" t="s">
        <v>375</v>
      </c>
      <c r="H6852" s="1" t="s">
        <v>28</v>
      </c>
      <c r="I6852">
        <v>3</v>
      </c>
      <c r="J6852" s="1" t="str">
        <f>+VLOOKUP(bloques1a3[[#This Row],[respuesta]],respuestas.emociones[],2,0)</f>
        <v>sorpresa</v>
      </c>
      <c r="K6852" s="1">
        <f>+VLOOKUP(bloques1a3[[#This Row],[niño]],BD.niños[[Código]:[edad]],5,0)</f>
        <v>6</v>
      </c>
      <c r="L6852" s="1">
        <f>+IF(bloques1a3[[#This Row],[correcta]]=bloques1a3[[#This Row],[respuesta]],1,0)</f>
        <v>1</v>
      </c>
      <c r="M6852" s="1">
        <f>+IF(bloques1a3[[#This Row],[Sexo]]="F",1,0)</f>
        <v>0</v>
      </c>
    </row>
    <row r="6853" spans="1:13" x14ac:dyDescent="0.55000000000000004">
      <c r="A6853">
        <v>66</v>
      </c>
      <c r="B6853" s="1" t="s">
        <v>603</v>
      </c>
      <c r="C6853" s="1" t="s">
        <v>5</v>
      </c>
      <c r="D6853">
        <v>6</v>
      </c>
      <c r="E6853" s="1" t="s">
        <v>253</v>
      </c>
      <c r="F6853">
        <v>6</v>
      </c>
      <c r="G6853" s="1" t="s">
        <v>376</v>
      </c>
      <c r="H6853" s="1" t="s">
        <v>28</v>
      </c>
      <c r="I6853">
        <v>3</v>
      </c>
      <c r="J6853" s="1" t="str">
        <f>+VLOOKUP(bloques1a3[[#This Row],[respuesta]],respuestas.emociones[],2,0)</f>
        <v>sorpresa</v>
      </c>
      <c r="K6853" s="1">
        <f>+VLOOKUP(bloques1a3[[#This Row],[niño]],BD.niños[[Código]:[edad]],5,0)</f>
        <v>7</v>
      </c>
      <c r="L6853" s="1">
        <f>+IF(bloques1a3[[#This Row],[correcta]]=bloques1a3[[#This Row],[respuesta]],1,0)</f>
        <v>1</v>
      </c>
      <c r="M6853" s="1">
        <f>+IF(bloques1a3[[#This Row],[Sexo]]="F",1,0)</f>
        <v>0</v>
      </c>
    </row>
    <row r="6854" spans="1:13" x14ac:dyDescent="0.55000000000000004">
      <c r="A6854">
        <v>66</v>
      </c>
      <c r="B6854" s="1" t="s">
        <v>603</v>
      </c>
      <c r="C6854" s="1" t="s">
        <v>5</v>
      </c>
      <c r="D6854">
        <v>6</v>
      </c>
      <c r="E6854" s="1" t="s">
        <v>257</v>
      </c>
      <c r="F6854">
        <v>6</v>
      </c>
      <c r="G6854" s="1" t="s">
        <v>376</v>
      </c>
      <c r="H6854" s="1" t="s">
        <v>28</v>
      </c>
      <c r="I6854">
        <v>3</v>
      </c>
      <c r="J6854" s="1" t="str">
        <f>+VLOOKUP(bloques1a3[[#This Row],[respuesta]],respuestas.emociones[],2,0)</f>
        <v>sorpresa</v>
      </c>
      <c r="K6854" s="1">
        <f>+VLOOKUP(bloques1a3[[#This Row],[niño]],BD.niños[[Código]:[edad]],5,0)</f>
        <v>8</v>
      </c>
      <c r="L6854" s="1">
        <f>+IF(bloques1a3[[#This Row],[correcta]]=bloques1a3[[#This Row],[respuesta]],1,0)</f>
        <v>1</v>
      </c>
      <c r="M6854" s="1">
        <f>+IF(bloques1a3[[#This Row],[Sexo]]="F",1,0)</f>
        <v>0</v>
      </c>
    </row>
    <row r="6855" spans="1:13" x14ac:dyDescent="0.55000000000000004">
      <c r="A6855">
        <v>66</v>
      </c>
      <c r="B6855" s="1" t="s">
        <v>603</v>
      </c>
      <c r="C6855" s="1" t="s">
        <v>5</v>
      </c>
      <c r="D6855">
        <v>6</v>
      </c>
      <c r="E6855" s="1" t="s">
        <v>299</v>
      </c>
      <c r="F6855">
        <v>6</v>
      </c>
      <c r="G6855" s="1" t="s">
        <v>376</v>
      </c>
      <c r="H6855" s="1" t="s">
        <v>28</v>
      </c>
      <c r="I6855">
        <v>3</v>
      </c>
      <c r="J6855" s="1" t="str">
        <f>+VLOOKUP(bloques1a3[[#This Row],[respuesta]],respuestas.emociones[],2,0)</f>
        <v>sorpresa</v>
      </c>
      <c r="K6855" s="1">
        <f>+VLOOKUP(bloques1a3[[#This Row],[niño]],BD.niños[[Código]:[edad]],5,0)</f>
        <v>8</v>
      </c>
      <c r="L6855" s="1">
        <f>+IF(bloques1a3[[#This Row],[correcta]]=bloques1a3[[#This Row],[respuesta]],1,0)</f>
        <v>1</v>
      </c>
      <c r="M6855" s="1">
        <f>+IF(bloques1a3[[#This Row],[Sexo]]="F",1,0)</f>
        <v>0</v>
      </c>
    </row>
    <row r="6856" spans="1:13" x14ac:dyDescent="0.55000000000000004">
      <c r="A6856">
        <v>66</v>
      </c>
      <c r="B6856" s="1" t="s">
        <v>603</v>
      </c>
      <c r="C6856" s="1" t="s">
        <v>5</v>
      </c>
      <c r="D6856">
        <v>6</v>
      </c>
      <c r="E6856" s="1" t="s">
        <v>301</v>
      </c>
      <c r="F6856">
        <v>6</v>
      </c>
      <c r="G6856" s="1" t="s">
        <v>375</v>
      </c>
      <c r="H6856" s="1" t="s">
        <v>28</v>
      </c>
      <c r="I6856">
        <v>3</v>
      </c>
      <c r="J6856" s="1" t="str">
        <f>+VLOOKUP(bloques1a3[[#This Row],[respuesta]],respuestas.emociones[],2,0)</f>
        <v>sorpresa</v>
      </c>
      <c r="K6856" s="1">
        <f>+VLOOKUP(bloques1a3[[#This Row],[niño]],BD.niños[[Código]:[edad]],5,0)</f>
        <v>5</v>
      </c>
      <c r="L6856" s="1">
        <f>+IF(bloques1a3[[#This Row],[correcta]]=bloques1a3[[#This Row],[respuesta]],1,0)</f>
        <v>1</v>
      </c>
      <c r="M6856" s="1">
        <f>+IF(bloques1a3[[#This Row],[Sexo]]="F",1,0)</f>
        <v>0</v>
      </c>
    </row>
    <row r="6857" spans="1:13" x14ac:dyDescent="0.55000000000000004">
      <c r="A6857">
        <v>66</v>
      </c>
      <c r="B6857" s="1" t="s">
        <v>603</v>
      </c>
      <c r="C6857" s="1" t="s">
        <v>5</v>
      </c>
      <c r="D6857">
        <v>6</v>
      </c>
      <c r="E6857" s="1" t="s">
        <v>305</v>
      </c>
      <c r="F6857">
        <v>6</v>
      </c>
      <c r="G6857" s="1" t="s">
        <v>376</v>
      </c>
      <c r="H6857" s="1" t="s">
        <v>28</v>
      </c>
      <c r="I6857">
        <v>3</v>
      </c>
      <c r="J6857" s="1" t="str">
        <f>+VLOOKUP(bloques1a3[[#This Row],[respuesta]],respuestas.emociones[],2,0)</f>
        <v>sorpresa</v>
      </c>
      <c r="K6857" s="1">
        <f>+VLOOKUP(bloques1a3[[#This Row],[niño]],BD.niños[[Código]:[edad]],5,0)</f>
        <v>8</v>
      </c>
      <c r="L6857" s="1">
        <f>+IF(bloques1a3[[#This Row],[correcta]]=bloques1a3[[#This Row],[respuesta]],1,0)</f>
        <v>1</v>
      </c>
      <c r="M6857" s="1">
        <f>+IF(bloques1a3[[#This Row],[Sexo]]="F",1,0)</f>
        <v>0</v>
      </c>
    </row>
    <row r="6858" spans="1:13" x14ac:dyDescent="0.55000000000000004">
      <c r="A6858">
        <v>66</v>
      </c>
      <c r="B6858" s="1" t="s">
        <v>603</v>
      </c>
      <c r="C6858" s="1" t="s">
        <v>5</v>
      </c>
      <c r="D6858">
        <v>6</v>
      </c>
      <c r="E6858" s="1" t="s">
        <v>308</v>
      </c>
      <c r="F6858">
        <v>6</v>
      </c>
      <c r="G6858" s="1" t="s">
        <v>377</v>
      </c>
      <c r="H6858" s="1" t="s">
        <v>28</v>
      </c>
      <c r="I6858">
        <v>3</v>
      </c>
      <c r="J6858" s="1" t="str">
        <f>+VLOOKUP(bloques1a3[[#This Row],[respuesta]],respuestas.emociones[],2,0)</f>
        <v>sorpresa</v>
      </c>
      <c r="K6858" s="1">
        <f>+VLOOKUP(bloques1a3[[#This Row],[niño]],BD.niños[[Código]:[edad]],5,0)</f>
        <v>9</v>
      </c>
      <c r="L6858" s="1">
        <f>+IF(bloques1a3[[#This Row],[correcta]]=bloques1a3[[#This Row],[respuesta]],1,0)</f>
        <v>1</v>
      </c>
      <c r="M6858" s="1">
        <f>+IF(bloques1a3[[#This Row],[Sexo]]="F",1,0)</f>
        <v>0</v>
      </c>
    </row>
    <row r="6859" spans="1:13" x14ac:dyDescent="0.55000000000000004">
      <c r="A6859">
        <v>66</v>
      </c>
      <c r="B6859" s="1" t="s">
        <v>603</v>
      </c>
      <c r="C6859" s="1" t="s">
        <v>5</v>
      </c>
      <c r="D6859">
        <v>6</v>
      </c>
      <c r="E6859" s="1" t="s">
        <v>311</v>
      </c>
      <c r="F6859">
        <v>6</v>
      </c>
      <c r="G6859" s="1" t="s">
        <v>377</v>
      </c>
      <c r="H6859" s="1" t="s">
        <v>28</v>
      </c>
      <c r="I6859">
        <v>3</v>
      </c>
      <c r="J6859" s="1" t="str">
        <f>+VLOOKUP(bloques1a3[[#This Row],[respuesta]],respuestas.emociones[],2,0)</f>
        <v>sorpresa</v>
      </c>
      <c r="K6859" s="1">
        <f>+VLOOKUP(bloques1a3[[#This Row],[niño]],BD.niños[[Código]:[edad]],5,0)</f>
        <v>10</v>
      </c>
      <c r="L6859" s="1">
        <f>+IF(bloques1a3[[#This Row],[correcta]]=bloques1a3[[#This Row],[respuesta]],1,0)</f>
        <v>1</v>
      </c>
      <c r="M6859" s="1">
        <f>+IF(bloques1a3[[#This Row],[Sexo]]="F",1,0)</f>
        <v>0</v>
      </c>
    </row>
    <row r="6860" spans="1:13" x14ac:dyDescent="0.55000000000000004">
      <c r="A6860">
        <v>66</v>
      </c>
      <c r="B6860" s="1" t="s">
        <v>603</v>
      </c>
      <c r="C6860" s="1" t="s">
        <v>5</v>
      </c>
      <c r="D6860">
        <v>6</v>
      </c>
      <c r="E6860" s="1" t="s">
        <v>314</v>
      </c>
      <c r="F6860">
        <v>6</v>
      </c>
      <c r="G6860" s="1" t="s">
        <v>377</v>
      </c>
      <c r="H6860" s="1" t="s">
        <v>28</v>
      </c>
      <c r="I6860">
        <v>3</v>
      </c>
      <c r="J6860" s="1" t="str">
        <f>+VLOOKUP(bloques1a3[[#This Row],[respuesta]],respuestas.emociones[],2,0)</f>
        <v>sorpresa</v>
      </c>
      <c r="K6860" s="1">
        <f>+VLOOKUP(bloques1a3[[#This Row],[niño]],BD.niños[[Código]:[edad]],5,0)</f>
        <v>10</v>
      </c>
      <c r="L6860" s="1">
        <f>+IF(bloques1a3[[#This Row],[correcta]]=bloques1a3[[#This Row],[respuesta]],1,0)</f>
        <v>1</v>
      </c>
      <c r="M6860" s="1">
        <f>+IF(bloques1a3[[#This Row],[Sexo]]="F",1,0)</f>
        <v>0</v>
      </c>
    </row>
    <row r="6861" spans="1:13" x14ac:dyDescent="0.55000000000000004">
      <c r="A6861">
        <v>66</v>
      </c>
      <c r="B6861" s="1" t="s">
        <v>603</v>
      </c>
      <c r="C6861" s="1" t="s">
        <v>5</v>
      </c>
      <c r="D6861">
        <v>6</v>
      </c>
      <c r="E6861" s="1" t="s">
        <v>372</v>
      </c>
      <c r="F6861">
        <v>6</v>
      </c>
      <c r="G6861" s="1" t="s">
        <v>377</v>
      </c>
      <c r="H6861" s="1" t="s">
        <v>28</v>
      </c>
      <c r="I6861">
        <v>3</v>
      </c>
      <c r="J6861" s="1" t="str">
        <f>+VLOOKUP(bloques1a3[[#This Row],[respuesta]],respuestas.emociones[],2,0)</f>
        <v>sorpresa</v>
      </c>
      <c r="K6861" s="1">
        <f>+VLOOKUP(bloques1a3[[#This Row],[niño]],BD.niños[[Código]:[edad]],5,0)</f>
        <v>9</v>
      </c>
      <c r="L6861" s="1">
        <f>+IF(bloques1a3[[#This Row],[correcta]]=bloques1a3[[#This Row],[respuesta]],1,0)</f>
        <v>1</v>
      </c>
      <c r="M6861" s="1">
        <f>+IF(bloques1a3[[#This Row],[Sexo]]="F",1,0)</f>
        <v>0</v>
      </c>
    </row>
    <row r="6862" spans="1:13" x14ac:dyDescent="0.55000000000000004">
      <c r="A6862">
        <v>66</v>
      </c>
      <c r="B6862" s="1" t="s">
        <v>603</v>
      </c>
      <c r="C6862" s="1" t="s">
        <v>5</v>
      </c>
      <c r="D6862">
        <v>6</v>
      </c>
      <c r="E6862" s="1" t="s">
        <v>337</v>
      </c>
      <c r="F6862">
        <v>6</v>
      </c>
      <c r="G6862" s="1" t="s">
        <v>376</v>
      </c>
      <c r="H6862" s="1" t="s">
        <v>28</v>
      </c>
      <c r="I6862">
        <v>3</v>
      </c>
      <c r="J6862" s="1" t="str">
        <f>+VLOOKUP(bloques1a3[[#This Row],[respuesta]],respuestas.emociones[],2,0)</f>
        <v>sorpresa</v>
      </c>
      <c r="K6862" s="1">
        <f>+VLOOKUP(bloques1a3[[#This Row],[niño]],BD.niños[[Código]:[edad]],5,0)</f>
        <v>8</v>
      </c>
      <c r="L6862" s="1">
        <f>+IF(bloques1a3[[#This Row],[correcta]]=bloques1a3[[#This Row],[respuesta]],1,0)</f>
        <v>1</v>
      </c>
      <c r="M6862" s="1">
        <f>+IF(bloques1a3[[#This Row],[Sexo]]="F",1,0)</f>
        <v>0</v>
      </c>
    </row>
    <row r="6863" spans="1:13" x14ac:dyDescent="0.55000000000000004">
      <c r="A6863">
        <v>66</v>
      </c>
      <c r="B6863" s="1" t="s">
        <v>603</v>
      </c>
      <c r="C6863" s="1" t="s">
        <v>5</v>
      </c>
      <c r="D6863">
        <v>6</v>
      </c>
      <c r="E6863" s="1" t="s">
        <v>341</v>
      </c>
      <c r="F6863">
        <v>6</v>
      </c>
      <c r="G6863" s="1" t="s">
        <v>376</v>
      </c>
      <c r="H6863" s="1" t="s">
        <v>29</v>
      </c>
      <c r="I6863">
        <v>3</v>
      </c>
      <c r="J6863" s="1" t="str">
        <f>+VLOOKUP(bloques1a3[[#This Row],[respuesta]],respuestas.emociones[],2,0)</f>
        <v>sorpresa</v>
      </c>
      <c r="K6863" s="1">
        <f>+VLOOKUP(bloques1a3[[#This Row],[niño]],BD.niños[[Código]:[edad]],5,0)</f>
        <v>8</v>
      </c>
      <c r="L6863" s="1">
        <f>+IF(bloques1a3[[#This Row],[correcta]]=bloques1a3[[#This Row],[respuesta]],1,0)</f>
        <v>1</v>
      </c>
      <c r="M6863" s="1">
        <f>+IF(bloques1a3[[#This Row],[Sexo]]="F",1,0)</f>
        <v>1</v>
      </c>
    </row>
    <row r="6864" spans="1:13" x14ac:dyDescent="0.55000000000000004">
      <c r="A6864">
        <v>66</v>
      </c>
      <c r="B6864" s="1" t="s">
        <v>603</v>
      </c>
      <c r="C6864" s="1" t="s">
        <v>5</v>
      </c>
      <c r="D6864">
        <v>6</v>
      </c>
      <c r="E6864" s="1" t="s">
        <v>344</v>
      </c>
      <c r="F6864">
        <v>6</v>
      </c>
      <c r="G6864" s="1" t="s">
        <v>375</v>
      </c>
      <c r="H6864" s="1" t="s">
        <v>29</v>
      </c>
      <c r="I6864">
        <v>3</v>
      </c>
      <c r="J6864" s="1" t="str">
        <f>+VLOOKUP(bloques1a3[[#This Row],[respuesta]],respuestas.emociones[],2,0)</f>
        <v>sorpresa</v>
      </c>
      <c r="K6864" s="1">
        <f>+VLOOKUP(bloques1a3[[#This Row],[niño]],BD.niños[[Código]:[edad]],5,0)</f>
        <v>6</v>
      </c>
      <c r="L6864" s="1">
        <f>+IF(bloques1a3[[#This Row],[correcta]]=bloques1a3[[#This Row],[respuesta]],1,0)</f>
        <v>1</v>
      </c>
      <c r="M6864" s="1">
        <f>+IF(bloques1a3[[#This Row],[Sexo]]="F",1,0)</f>
        <v>1</v>
      </c>
    </row>
    <row r="6865" spans="1:13" x14ac:dyDescent="0.55000000000000004">
      <c r="A6865">
        <v>66</v>
      </c>
      <c r="B6865" s="1" t="s">
        <v>603</v>
      </c>
      <c r="C6865" s="1" t="s">
        <v>5</v>
      </c>
      <c r="D6865">
        <v>6</v>
      </c>
      <c r="E6865" s="1" t="s">
        <v>348</v>
      </c>
      <c r="F6865">
        <v>6</v>
      </c>
      <c r="G6865" s="1" t="s">
        <v>375</v>
      </c>
      <c r="H6865" s="1" t="s">
        <v>28</v>
      </c>
      <c r="I6865">
        <v>3</v>
      </c>
      <c r="J6865" s="1" t="str">
        <f>+VLOOKUP(bloques1a3[[#This Row],[respuesta]],respuestas.emociones[],2,0)</f>
        <v>sorpresa</v>
      </c>
      <c r="K6865" s="1">
        <f>+VLOOKUP(bloques1a3[[#This Row],[niño]],BD.niños[[Código]:[edad]],5,0)</f>
        <v>6</v>
      </c>
      <c r="L6865" s="1">
        <f>+IF(bloques1a3[[#This Row],[correcta]]=bloques1a3[[#This Row],[respuesta]],1,0)</f>
        <v>1</v>
      </c>
      <c r="M6865" s="1">
        <f>+IF(bloques1a3[[#This Row],[Sexo]]="F",1,0)</f>
        <v>0</v>
      </c>
    </row>
    <row r="6866" spans="1:13" x14ac:dyDescent="0.55000000000000004">
      <c r="A6866">
        <v>67</v>
      </c>
      <c r="B6866" s="1" t="s">
        <v>604</v>
      </c>
      <c r="C6866" s="1" t="s">
        <v>5</v>
      </c>
      <c r="D6866">
        <v>6</v>
      </c>
      <c r="E6866" s="1" t="s">
        <v>89</v>
      </c>
      <c r="F6866">
        <v>6</v>
      </c>
      <c r="G6866" s="1" t="s">
        <v>377</v>
      </c>
      <c r="H6866" s="1" t="s">
        <v>29</v>
      </c>
      <c r="I6866">
        <v>3</v>
      </c>
      <c r="J6866" s="1" t="str">
        <f>+VLOOKUP(bloques1a3[[#This Row],[respuesta]],respuestas.emociones[],2,0)</f>
        <v>sorpresa</v>
      </c>
      <c r="K6866" s="1">
        <f>+VLOOKUP(bloques1a3[[#This Row],[niño]],BD.niños[[Código]:[edad]],5,0)</f>
        <v>10</v>
      </c>
      <c r="L6866" s="1">
        <f>+IF(bloques1a3[[#This Row],[correcta]]=bloques1a3[[#This Row],[respuesta]],1,0)</f>
        <v>1</v>
      </c>
      <c r="M6866" s="1">
        <f>+IF(bloques1a3[[#This Row],[Sexo]]="F",1,0)</f>
        <v>1</v>
      </c>
    </row>
    <row r="6867" spans="1:13" x14ac:dyDescent="0.55000000000000004">
      <c r="A6867">
        <v>67</v>
      </c>
      <c r="B6867" s="1" t="s">
        <v>604</v>
      </c>
      <c r="C6867" s="1" t="s">
        <v>5</v>
      </c>
      <c r="D6867">
        <v>6</v>
      </c>
      <c r="E6867" s="1" t="s">
        <v>93</v>
      </c>
      <c r="F6867">
        <v>5</v>
      </c>
      <c r="G6867" s="1" t="s">
        <v>377</v>
      </c>
      <c r="H6867" s="1" t="s">
        <v>29</v>
      </c>
      <c r="I6867">
        <v>3</v>
      </c>
      <c r="J6867" s="1" t="str">
        <f>+VLOOKUP(bloques1a3[[#This Row],[respuesta]],respuestas.emociones[],2,0)</f>
        <v>miedo</v>
      </c>
      <c r="K6867" s="1">
        <f>+VLOOKUP(bloques1a3[[#This Row],[niño]],BD.niños[[Código]:[edad]],5,0)</f>
        <v>10</v>
      </c>
      <c r="L6867" s="1">
        <f>+IF(bloques1a3[[#This Row],[correcta]]=bloques1a3[[#This Row],[respuesta]],1,0)</f>
        <v>0</v>
      </c>
      <c r="M6867" s="1">
        <f>+IF(bloques1a3[[#This Row],[Sexo]]="F",1,0)</f>
        <v>1</v>
      </c>
    </row>
    <row r="6868" spans="1:13" x14ac:dyDescent="0.55000000000000004">
      <c r="A6868">
        <v>67</v>
      </c>
      <c r="B6868" s="1" t="s">
        <v>604</v>
      </c>
      <c r="C6868" s="1" t="s">
        <v>5</v>
      </c>
      <c r="D6868">
        <v>6</v>
      </c>
      <c r="E6868" s="1" t="s">
        <v>97</v>
      </c>
      <c r="F6868">
        <v>6</v>
      </c>
      <c r="G6868" s="1" t="s">
        <v>377</v>
      </c>
      <c r="H6868" s="1" t="s">
        <v>29</v>
      </c>
      <c r="I6868">
        <v>3</v>
      </c>
      <c r="J6868" s="1" t="str">
        <f>+VLOOKUP(bloques1a3[[#This Row],[respuesta]],respuestas.emociones[],2,0)</f>
        <v>sorpresa</v>
      </c>
      <c r="K6868" s="1">
        <f>+VLOOKUP(bloques1a3[[#This Row],[niño]],BD.niños[[Código]:[edad]],5,0)</f>
        <v>10</v>
      </c>
      <c r="L6868" s="1">
        <f>+IF(bloques1a3[[#This Row],[correcta]]=bloques1a3[[#This Row],[respuesta]],1,0)</f>
        <v>1</v>
      </c>
      <c r="M6868" s="1">
        <f>+IF(bloques1a3[[#This Row],[Sexo]]="F",1,0)</f>
        <v>1</v>
      </c>
    </row>
    <row r="6869" spans="1:13" x14ac:dyDescent="0.55000000000000004">
      <c r="A6869">
        <v>67</v>
      </c>
      <c r="B6869" s="1" t="s">
        <v>604</v>
      </c>
      <c r="C6869" s="1" t="s">
        <v>5</v>
      </c>
      <c r="D6869">
        <v>6</v>
      </c>
      <c r="E6869" s="1" t="s">
        <v>101</v>
      </c>
      <c r="F6869">
        <v>6</v>
      </c>
      <c r="G6869" s="1" t="s">
        <v>377</v>
      </c>
      <c r="H6869" s="1" t="s">
        <v>29</v>
      </c>
      <c r="I6869">
        <v>3</v>
      </c>
      <c r="J6869" s="1" t="str">
        <f>+VLOOKUP(bloques1a3[[#This Row],[respuesta]],respuestas.emociones[],2,0)</f>
        <v>sorpresa</v>
      </c>
      <c r="K6869" s="1">
        <f>+VLOOKUP(bloques1a3[[#This Row],[niño]],BD.niños[[Código]:[edad]],5,0)</f>
        <v>10</v>
      </c>
      <c r="L6869" s="1">
        <f>+IF(bloques1a3[[#This Row],[correcta]]=bloques1a3[[#This Row],[respuesta]],1,0)</f>
        <v>1</v>
      </c>
      <c r="M6869" s="1">
        <f>+IF(bloques1a3[[#This Row],[Sexo]]="F",1,0)</f>
        <v>1</v>
      </c>
    </row>
    <row r="6870" spans="1:13" x14ac:dyDescent="0.55000000000000004">
      <c r="A6870">
        <v>67</v>
      </c>
      <c r="B6870" s="1" t="s">
        <v>604</v>
      </c>
      <c r="C6870" s="1" t="s">
        <v>5</v>
      </c>
      <c r="D6870">
        <v>6</v>
      </c>
      <c r="E6870" s="1" t="s">
        <v>150</v>
      </c>
      <c r="F6870">
        <v>6</v>
      </c>
      <c r="G6870" s="1" t="s">
        <v>375</v>
      </c>
      <c r="H6870" s="1" t="s">
        <v>29</v>
      </c>
      <c r="I6870">
        <v>3</v>
      </c>
      <c r="J6870" s="1" t="str">
        <f>+VLOOKUP(bloques1a3[[#This Row],[respuesta]],respuestas.emociones[],2,0)</f>
        <v>sorpresa</v>
      </c>
      <c r="K6870" s="1">
        <f>+VLOOKUP(bloques1a3[[#This Row],[niño]],BD.niños[[Código]:[edad]],5,0)</f>
        <v>6</v>
      </c>
      <c r="L6870" s="1">
        <f>+IF(bloques1a3[[#This Row],[correcta]]=bloques1a3[[#This Row],[respuesta]],1,0)</f>
        <v>1</v>
      </c>
      <c r="M6870" s="1">
        <f>+IF(bloques1a3[[#This Row],[Sexo]]="F",1,0)</f>
        <v>1</v>
      </c>
    </row>
    <row r="6871" spans="1:13" x14ac:dyDescent="0.55000000000000004">
      <c r="A6871">
        <v>67</v>
      </c>
      <c r="B6871" s="1" t="s">
        <v>604</v>
      </c>
      <c r="C6871" s="1" t="s">
        <v>5</v>
      </c>
      <c r="D6871">
        <v>6</v>
      </c>
      <c r="E6871" s="1" t="s">
        <v>153</v>
      </c>
      <c r="F6871">
        <v>5</v>
      </c>
      <c r="G6871" s="1" t="s">
        <v>376</v>
      </c>
      <c r="H6871" s="1" t="s">
        <v>28</v>
      </c>
      <c r="I6871">
        <v>3</v>
      </c>
      <c r="J6871" s="1" t="str">
        <f>+VLOOKUP(bloques1a3[[#This Row],[respuesta]],respuestas.emociones[],2,0)</f>
        <v>miedo</v>
      </c>
      <c r="K6871" s="1">
        <f>+VLOOKUP(bloques1a3[[#This Row],[niño]],BD.niños[[Código]:[edad]],5,0)</f>
        <v>7</v>
      </c>
      <c r="L6871" s="1">
        <f>+IF(bloques1a3[[#This Row],[correcta]]=bloques1a3[[#This Row],[respuesta]],1,0)</f>
        <v>0</v>
      </c>
      <c r="M6871" s="1">
        <f>+IF(bloques1a3[[#This Row],[Sexo]]="F",1,0)</f>
        <v>0</v>
      </c>
    </row>
    <row r="6872" spans="1:13" x14ac:dyDescent="0.55000000000000004">
      <c r="A6872">
        <v>67</v>
      </c>
      <c r="B6872" s="1" t="s">
        <v>604</v>
      </c>
      <c r="C6872" s="1" t="s">
        <v>5</v>
      </c>
      <c r="D6872">
        <v>6</v>
      </c>
      <c r="E6872" s="1" t="s">
        <v>157</v>
      </c>
      <c r="F6872">
        <v>6</v>
      </c>
      <c r="G6872" s="1" t="s">
        <v>376</v>
      </c>
      <c r="H6872" s="1" t="s">
        <v>28</v>
      </c>
      <c r="I6872">
        <v>3</v>
      </c>
      <c r="J6872" s="1" t="str">
        <f>+VLOOKUP(bloques1a3[[#This Row],[respuesta]],respuestas.emociones[],2,0)</f>
        <v>sorpresa</v>
      </c>
      <c r="K6872" s="1">
        <f>+VLOOKUP(bloques1a3[[#This Row],[niño]],BD.niños[[Código]:[edad]],5,0)</f>
        <v>7</v>
      </c>
      <c r="L6872" s="1">
        <f>+IF(bloques1a3[[#This Row],[correcta]]=bloques1a3[[#This Row],[respuesta]],1,0)</f>
        <v>1</v>
      </c>
      <c r="M6872" s="1">
        <f>+IF(bloques1a3[[#This Row],[Sexo]]="F",1,0)</f>
        <v>0</v>
      </c>
    </row>
    <row r="6873" spans="1:13" x14ac:dyDescent="0.55000000000000004">
      <c r="A6873">
        <v>67</v>
      </c>
      <c r="B6873" s="1" t="s">
        <v>604</v>
      </c>
      <c r="C6873" s="1" t="s">
        <v>5</v>
      </c>
      <c r="D6873">
        <v>6</v>
      </c>
      <c r="E6873" s="1" t="s">
        <v>164</v>
      </c>
      <c r="F6873">
        <v>6</v>
      </c>
      <c r="G6873" s="1" t="s">
        <v>375</v>
      </c>
      <c r="H6873" s="1" t="s">
        <v>28</v>
      </c>
      <c r="I6873">
        <v>3</v>
      </c>
      <c r="J6873" s="1" t="str">
        <f>+VLOOKUP(bloques1a3[[#This Row],[respuesta]],respuestas.emociones[],2,0)</f>
        <v>sorpresa</v>
      </c>
      <c r="K6873" s="1">
        <f>+VLOOKUP(bloques1a3[[#This Row],[niño]],BD.niños[[Código]:[edad]],5,0)</f>
        <v>6</v>
      </c>
      <c r="L6873" s="1">
        <f>+IF(bloques1a3[[#This Row],[correcta]]=bloques1a3[[#This Row],[respuesta]],1,0)</f>
        <v>1</v>
      </c>
      <c r="M6873" s="1">
        <f>+IF(bloques1a3[[#This Row],[Sexo]]="F",1,0)</f>
        <v>0</v>
      </c>
    </row>
    <row r="6874" spans="1:13" x14ac:dyDescent="0.55000000000000004">
      <c r="A6874">
        <v>67</v>
      </c>
      <c r="B6874" s="1" t="s">
        <v>604</v>
      </c>
      <c r="C6874" s="1" t="s">
        <v>5</v>
      </c>
      <c r="D6874">
        <v>6</v>
      </c>
      <c r="E6874" s="1" t="s">
        <v>165</v>
      </c>
      <c r="F6874">
        <v>6</v>
      </c>
      <c r="G6874" s="1" t="s">
        <v>375</v>
      </c>
      <c r="H6874" s="1" t="s">
        <v>28</v>
      </c>
      <c r="I6874">
        <v>3</v>
      </c>
      <c r="J6874" s="1" t="str">
        <f>+VLOOKUP(bloques1a3[[#This Row],[respuesta]],respuestas.emociones[],2,0)</f>
        <v>sorpresa</v>
      </c>
      <c r="K6874" s="1">
        <f>+VLOOKUP(bloques1a3[[#This Row],[niño]],BD.niños[[Código]:[edad]],5,0)</f>
        <v>5</v>
      </c>
      <c r="L6874" s="1">
        <f>+IF(bloques1a3[[#This Row],[correcta]]=bloques1a3[[#This Row],[respuesta]],1,0)</f>
        <v>1</v>
      </c>
      <c r="M6874" s="1">
        <f>+IF(bloques1a3[[#This Row],[Sexo]]="F",1,0)</f>
        <v>0</v>
      </c>
    </row>
    <row r="6875" spans="1:13" x14ac:dyDescent="0.55000000000000004">
      <c r="A6875">
        <v>67</v>
      </c>
      <c r="B6875" s="1" t="s">
        <v>604</v>
      </c>
      <c r="C6875" s="1" t="s">
        <v>5</v>
      </c>
      <c r="D6875">
        <v>6</v>
      </c>
      <c r="E6875" s="1" t="s">
        <v>168</v>
      </c>
      <c r="F6875">
        <v>6</v>
      </c>
      <c r="G6875" s="1" t="s">
        <v>376</v>
      </c>
      <c r="H6875" s="1" t="s">
        <v>29</v>
      </c>
      <c r="I6875">
        <v>3</v>
      </c>
      <c r="J6875" s="1" t="str">
        <f>+VLOOKUP(bloques1a3[[#This Row],[respuesta]],respuestas.emociones[],2,0)</f>
        <v>sorpresa</v>
      </c>
      <c r="K6875" s="1">
        <f>+VLOOKUP(bloques1a3[[#This Row],[niño]],BD.niños[[Código]:[edad]],5,0)</f>
        <v>7</v>
      </c>
      <c r="L6875" s="1">
        <f>+IF(bloques1a3[[#This Row],[correcta]]=bloques1a3[[#This Row],[respuesta]],1,0)</f>
        <v>1</v>
      </c>
      <c r="M6875" s="1">
        <f>+IF(bloques1a3[[#This Row],[Sexo]]="F",1,0)</f>
        <v>1</v>
      </c>
    </row>
    <row r="6876" spans="1:13" x14ac:dyDescent="0.55000000000000004">
      <c r="A6876">
        <v>67</v>
      </c>
      <c r="B6876" s="1" t="s">
        <v>604</v>
      </c>
      <c r="C6876" s="1" t="s">
        <v>5</v>
      </c>
      <c r="D6876">
        <v>6</v>
      </c>
      <c r="E6876" s="1" t="s">
        <v>172</v>
      </c>
      <c r="F6876">
        <v>5</v>
      </c>
      <c r="G6876" s="1" t="s">
        <v>376</v>
      </c>
      <c r="H6876" s="1" t="s">
        <v>29</v>
      </c>
      <c r="I6876">
        <v>3</v>
      </c>
      <c r="J6876" s="1" t="str">
        <f>+VLOOKUP(bloques1a3[[#This Row],[respuesta]],respuestas.emociones[],2,0)</f>
        <v>miedo</v>
      </c>
      <c r="K6876" s="1">
        <f>+VLOOKUP(bloques1a3[[#This Row],[niño]],BD.niños[[Código]:[edad]],5,0)</f>
        <v>8</v>
      </c>
      <c r="L6876" s="1">
        <f>+IF(bloques1a3[[#This Row],[correcta]]=bloques1a3[[#This Row],[respuesta]],1,0)</f>
        <v>0</v>
      </c>
      <c r="M6876" s="1">
        <f>+IF(bloques1a3[[#This Row],[Sexo]]="F",1,0)</f>
        <v>1</v>
      </c>
    </row>
    <row r="6877" spans="1:13" x14ac:dyDescent="0.55000000000000004">
      <c r="A6877">
        <v>67</v>
      </c>
      <c r="B6877" s="1" t="s">
        <v>604</v>
      </c>
      <c r="C6877" s="1" t="s">
        <v>5</v>
      </c>
      <c r="D6877">
        <v>6</v>
      </c>
      <c r="E6877" s="1" t="s">
        <v>176</v>
      </c>
      <c r="F6877">
        <v>6</v>
      </c>
      <c r="G6877" s="1" t="s">
        <v>375</v>
      </c>
      <c r="H6877" s="1" t="s">
        <v>29</v>
      </c>
      <c r="I6877">
        <v>3</v>
      </c>
      <c r="J6877" s="1" t="str">
        <f>+VLOOKUP(bloques1a3[[#This Row],[respuesta]],respuestas.emociones[],2,0)</f>
        <v>sorpresa</v>
      </c>
      <c r="K6877" s="1">
        <f>+VLOOKUP(bloques1a3[[#This Row],[niño]],BD.niños[[Código]:[edad]],5,0)</f>
        <v>5</v>
      </c>
      <c r="L6877" s="1">
        <f>+IF(bloques1a3[[#This Row],[correcta]]=bloques1a3[[#This Row],[respuesta]],1,0)</f>
        <v>1</v>
      </c>
      <c r="M6877" s="1">
        <f>+IF(bloques1a3[[#This Row],[Sexo]]="F",1,0)</f>
        <v>1</v>
      </c>
    </row>
    <row r="6878" spans="1:13" x14ac:dyDescent="0.55000000000000004">
      <c r="A6878">
        <v>67</v>
      </c>
      <c r="B6878" s="1" t="s">
        <v>604</v>
      </c>
      <c r="C6878" s="1" t="s">
        <v>5</v>
      </c>
      <c r="D6878">
        <v>6</v>
      </c>
      <c r="E6878" s="1" t="s">
        <v>180</v>
      </c>
      <c r="F6878">
        <v>6</v>
      </c>
      <c r="G6878" s="1" t="s">
        <v>376</v>
      </c>
      <c r="H6878" s="1" t="s">
        <v>29</v>
      </c>
      <c r="I6878">
        <v>3</v>
      </c>
      <c r="J6878" s="1" t="str">
        <f>+VLOOKUP(bloques1a3[[#This Row],[respuesta]],respuestas.emociones[],2,0)</f>
        <v>sorpresa</v>
      </c>
      <c r="K6878" s="1">
        <f>+VLOOKUP(bloques1a3[[#This Row],[niño]],BD.niños[[Código]:[edad]],5,0)</f>
        <v>8</v>
      </c>
      <c r="L6878" s="1">
        <f>+IF(bloques1a3[[#This Row],[correcta]]=bloques1a3[[#This Row],[respuesta]],1,0)</f>
        <v>1</v>
      </c>
      <c r="M6878" s="1">
        <f>+IF(bloques1a3[[#This Row],[Sexo]]="F",1,0)</f>
        <v>1</v>
      </c>
    </row>
    <row r="6879" spans="1:13" x14ac:dyDescent="0.55000000000000004">
      <c r="A6879">
        <v>67</v>
      </c>
      <c r="B6879" s="1" t="s">
        <v>604</v>
      </c>
      <c r="C6879" s="1" t="s">
        <v>5</v>
      </c>
      <c r="D6879">
        <v>6</v>
      </c>
      <c r="E6879" s="1" t="s">
        <v>234</v>
      </c>
      <c r="F6879">
        <v>6</v>
      </c>
      <c r="G6879" s="1" t="s">
        <v>377</v>
      </c>
      <c r="H6879" s="1" t="s">
        <v>28</v>
      </c>
      <c r="I6879">
        <v>3</v>
      </c>
      <c r="J6879" s="1" t="str">
        <f>+VLOOKUP(bloques1a3[[#This Row],[respuesta]],respuestas.emociones[],2,0)</f>
        <v>sorpresa</v>
      </c>
      <c r="K6879" s="1">
        <f>+VLOOKUP(bloques1a3[[#This Row],[niño]],BD.niños[[Código]:[edad]],5,0)</f>
        <v>10</v>
      </c>
      <c r="L6879" s="1">
        <f>+IF(bloques1a3[[#This Row],[correcta]]=bloques1a3[[#This Row],[respuesta]],1,0)</f>
        <v>1</v>
      </c>
      <c r="M6879" s="1">
        <f>+IF(bloques1a3[[#This Row],[Sexo]]="F",1,0)</f>
        <v>0</v>
      </c>
    </row>
    <row r="6880" spans="1:13" x14ac:dyDescent="0.55000000000000004">
      <c r="A6880">
        <v>67</v>
      </c>
      <c r="B6880" s="1" t="s">
        <v>604</v>
      </c>
      <c r="C6880" s="1" t="s">
        <v>5</v>
      </c>
      <c r="D6880">
        <v>6</v>
      </c>
      <c r="E6880" s="1" t="s">
        <v>238</v>
      </c>
      <c r="F6880">
        <v>6</v>
      </c>
      <c r="G6880" s="1" t="s">
        <v>377</v>
      </c>
      <c r="H6880" s="1" t="s">
        <v>28</v>
      </c>
      <c r="I6880">
        <v>3</v>
      </c>
      <c r="J6880" s="1" t="str">
        <f>+VLOOKUP(bloques1a3[[#This Row],[respuesta]],respuestas.emociones[],2,0)</f>
        <v>sorpresa</v>
      </c>
      <c r="K6880" s="1">
        <f>+VLOOKUP(bloques1a3[[#This Row],[niño]],BD.niños[[Código]:[edad]],5,0)</f>
        <v>10</v>
      </c>
      <c r="L6880" s="1">
        <f>+IF(bloques1a3[[#This Row],[correcta]]=bloques1a3[[#This Row],[respuesta]],1,0)</f>
        <v>1</v>
      </c>
      <c r="M6880" s="1">
        <f>+IF(bloques1a3[[#This Row],[Sexo]]="F",1,0)</f>
        <v>0</v>
      </c>
    </row>
    <row r="6881" spans="1:13" x14ac:dyDescent="0.55000000000000004">
      <c r="A6881">
        <v>67</v>
      </c>
      <c r="B6881" s="1" t="s">
        <v>604</v>
      </c>
      <c r="C6881" s="1" t="s">
        <v>5</v>
      </c>
      <c r="D6881">
        <v>6</v>
      </c>
      <c r="E6881" s="1" t="s">
        <v>241</v>
      </c>
      <c r="F6881">
        <v>6</v>
      </c>
      <c r="G6881" s="1" t="s">
        <v>377</v>
      </c>
      <c r="H6881" s="1" t="s">
        <v>29</v>
      </c>
      <c r="I6881">
        <v>3</v>
      </c>
      <c r="J6881" s="1" t="str">
        <f>+VLOOKUP(bloques1a3[[#This Row],[respuesta]],respuestas.emociones[],2,0)</f>
        <v>sorpresa</v>
      </c>
      <c r="K6881" s="1">
        <f>+VLOOKUP(bloques1a3[[#This Row],[niño]],BD.niños[[Código]:[edad]],5,0)</f>
        <v>10</v>
      </c>
      <c r="L6881" s="1">
        <f>+IF(bloques1a3[[#This Row],[correcta]]=bloques1a3[[#This Row],[respuesta]],1,0)</f>
        <v>1</v>
      </c>
      <c r="M6881" s="1">
        <f>+IF(bloques1a3[[#This Row],[Sexo]]="F",1,0)</f>
        <v>1</v>
      </c>
    </row>
    <row r="6882" spans="1:13" x14ac:dyDescent="0.55000000000000004">
      <c r="A6882">
        <v>67</v>
      </c>
      <c r="B6882" s="1" t="s">
        <v>604</v>
      </c>
      <c r="C6882" s="1" t="s">
        <v>5</v>
      </c>
      <c r="D6882">
        <v>6</v>
      </c>
      <c r="E6882" s="1" t="s">
        <v>245</v>
      </c>
      <c r="F6882">
        <v>6</v>
      </c>
      <c r="G6882" s="1" t="s">
        <v>376</v>
      </c>
      <c r="H6882" s="1" t="s">
        <v>28</v>
      </c>
      <c r="I6882">
        <v>3</v>
      </c>
      <c r="J6882" s="1" t="str">
        <f>+VLOOKUP(bloques1a3[[#This Row],[respuesta]],respuestas.emociones[],2,0)</f>
        <v>sorpresa</v>
      </c>
      <c r="K6882" s="1">
        <f>+VLOOKUP(bloques1a3[[#This Row],[niño]],BD.niños[[Código]:[edad]],5,0)</f>
        <v>8</v>
      </c>
      <c r="L6882" s="1">
        <f>+IF(bloques1a3[[#This Row],[correcta]]=bloques1a3[[#This Row],[respuesta]],1,0)</f>
        <v>1</v>
      </c>
      <c r="M6882" s="1">
        <f>+IF(bloques1a3[[#This Row],[Sexo]]="F",1,0)</f>
        <v>0</v>
      </c>
    </row>
    <row r="6883" spans="1:13" x14ac:dyDescent="0.55000000000000004">
      <c r="A6883">
        <v>67</v>
      </c>
      <c r="B6883" s="1" t="s">
        <v>604</v>
      </c>
      <c r="C6883" s="1" t="s">
        <v>5</v>
      </c>
      <c r="D6883">
        <v>6</v>
      </c>
      <c r="E6883" s="1" t="s">
        <v>249</v>
      </c>
      <c r="F6883">
        <v>6</v>
      </c>
      <c r="G6883" s="1" t="s">
        <v>375</v>
      </c>
      <c r="H6883" s="1" t="s">
        <v>28</v>
      </c>
      <c r="I6883">
        <v>3</v>
      </c>
      <c r="J6883" s="1" t="str">
        <f>+VLOOKUP(bloques1a3[[#This Row],[respuesta]],respuestas.emociones[],2,0)</f>
        <v>sorpresa</v>
      </c>
      <c r="K6883" s="1">
        <f>+VLOOKUP(bloques1a3[[#This Row],[niño]],BD.niños[[Código]:[edad]],5,0)</f>
        <v>6</v>
      </c>
      <c r="L6883" s="1">
        <f>+IF(bloques1a3[[#This Row],[correcta]]=bloques1a3[[#This Row],[respuesta]],1,0)</f>
        <v>1</v>
      </c>
      <c r="M6883" s="1">
        <f>+IF(bloques1a3[[#This Row],[Sexo]]="F",1,0)</f>
        <v>0</v>
      </c>
    </row>
    <row r="6884" spans="1:13" x14ac:dyDescent="0.55000000000000004">
      <c r="A6884">
        <v>67</v>
      </c>
      <c r="B6884" s="1" t="s">
        <v>604</v>
      </c>
      <c r="C6884" s="1" t="s">
        <v>5</v>
      </c>
      <c r="D6884">
        <v>6</v>
      </c>
      <c r="E6884" s="1" t="s">
        <v>253</v>
      </c>
      <c r="F6884">
        <v>6</v>
      </c>
      <c r="G6884" s="1" t="s">
        <v>376</v>
      </c>
      <c r="H6884" s="1" t="s">
        <v>28</v>
      </c>
      <c r="I6884">
        <v>3</v>
      </c>
      <c r="J6884" s="1" t="str">
        <f>+VLOOKUP(bloques1a3[[#This Row],[respuesta]],respuestas.emociones[],2,0)</f>
        <v>sorpresa</v>
      </c>
      <c r="K6884" s="1">
        <f>+VLOOKUP(bloques1a3[[#This Row],[niño]],BD.niños[[Código]:[edad]],5,0)</f>
        <v>7</v>
      </c>
      <c r="L6884" s="1">
        <f>+IF(bloques1a3[[#This Row],[correcta]]=bloques1a3[[#This Row],[respuesta]],1,0)</f>
        <v>1</v>
      </c>
      <c r="M6884" s="1">
        <f>+IF(bloques1a3[[#This Row],[Sexo]]="F",1,0)</f>
        <v>0</v>
      </c>
    </row>
    <row r="6885" spans="1:13" x14ac:dyDescent="0.55000000000000004">
      <c r="A6885">
        <v>67</v>
      </c>
      <c r="B6885" s="1" t="s">
        <v>604</v>
      </c>
      <c r="C6885" s="1" t="s">
        <v>5</v>
      </c>
      <c r="D6885">
        <v>6</v>
      </c>
      <c r="E6885" s="1" t="s">
        <v>257</v>
      </c>
      <c r="F6885">
        <v>6</v>
      </c>
      <c r="G6885" s="1" t="s">
        <v>376</v>
      </c>
      <c r="H6885" s="1" t="s">
        <v>28</v>
      </c>
      <c r="I6885">
        <v>3</v>
      </c>
      <c r="J6885" s="1" t="str">
        <f>+VLOOKUP(bloques1a3[[#This Row],[respuesta]],respuestas.emociones[],2,0)</f>
        <v>sorpresa</v>
      </c>
      <c r="K6885" s="1">
        <f>+VLOOKUP(bloques1a3[[#This Row],[niño]],BD.niños[[Código]:[edad]],5,0)</f>
        <v>8</v>
      </c>
      <c r="L6885" s="1">
        <f>+IF(bloques1a3[[#This Row],[correcta]]=bloques1a3[[#This Row],[respuesta]],1,0)</f>
        <v>1</v>
      </c>
      <c r="M6885" s="1">
        <f>+IF(bloques1a3[[#This Row],[Sexo]]="F",1,0)</f>
        <v>0</v>
      </c>
    </row>
    <row r="6886" spans="1:13" x14ac:dyDescent="0.55000000000000004">
      <c r="A6886">
        <v>67</v>
      </c>
      <c r="B6886" s="1" t="s">
        <v>604</v>
      </c>
      <c r="C6886" s="1" t="s">
        <v>5</v>
      </c>
      <c r="D6886">
        <v>6</v>
      </c>
      <c r="E6886" s="1" t="s">
        <v>299</v>
      </c>
      <c r="F6886">
        <v>6</v>
      </c>
      <c r="G6886" s="1" t="s">
        <v>376</v>
      </c>
      <c r="H6886" s="1" t="s">
        <v>28</v>
      </c>
      <c r="I6886">
        <v>3</v>
      </c>
      <c r="J6886" s="1" t="str">
        <f>+VLOOKUP(bloques1a3[[#This Row],[respuesta]],respuestas.emociones[],2,0)</f>
        <v>sorpresa</v>
      </c>
      <c r="K6886" s="1">
        <f>+VLOOKUP(bloques1a3[[#This Row],[niño]],BD.niños[[Código]:[edad]],5,0)</f>
        <v>8</v>
      </c>
      <c r="L6886" s="1">
        <f>+IF(bloques1a3[[#This Row],[correcta]]=bloques1a3[[#This Row],[respuesta]],1,0)</f>
        <v>1</v>
      </c>
      <c r="M6886" s="1">
        <f>+IF(bloques1a3[[#This Row],[Sexo]]="F",1,0)</f>
        <v>0</v>
      </c>
    </row>
    <row r="6887" spans="1:13" x14ac:dyDescent="0.55000000000000004">
      <c r="A6887">
        <v>67</v>
      </c>
      <c r="B6887" s="1" t="s">
        <v>604</v>
      </c>
      <c r="C6887" s="1" t="s">
        <v>5</v>
      </c>
      <c r="D6887">
        <v>6</v>
      </c>
      <c r="E6887" s="1" t="s">
        <v>301</v>
      </c>
      <c r="F6887">
        <v>6</v>
      </c>
      <c r="G6887" s="1" t="s">
        <v>375</v>
      </c>
      <c r="H6887" s="1" t="s">
        <v>28</v>
      </c>
      <c r="I6887">
        <v>3</v>
      </c>
      <c r="J6887" s="1" t="str">
        <f>+VLOOKUP(bloques1a3[[#This Row],[respuesta]],respuestas.emociones[],2,0)</f>
        <v>sorpresa</v>
      </c>
      <c r="K6887" s="1">
        <f>+VLOOKUP(bloques1a3[[#This Row],[niño]],BD.niños[[Código]:[edad]],5,0)</f>
        <v>5</v>
      </c>
      <c r="L6887" s="1">
        <f>+IF(bloques1a3[[#This Row],[correcta]]=bloques1a3[[#This Row],[respuesta]],1,0)</f>
        <v>1</v>
      </c>
      <c r="M6887" s="1">
        <f>+IF(bloques1a3[[#This Row],[Sexo]]="F",1,0)</f>
        <v>0</v>
      </c>
    </row>
    <row r="6888" spans="1:13" x14ac:dyDescent="0.55000000000000004">
      <c r="A6888">
        <v>67</v>
      </c>
      <c r="B6888" s="1" t="s">
        <v>604</v>
      </c>
      <c r="C6888" s="1" t="s">
        <v>5</v>
      </c>
      <c r="D6888">
        <v>6</v>
      </c>
      <c r="E6888" s="1" t="s">
        <v>305</v>
      </c>
      <c r="F6888">
        <v>6</v>
      </c>
      <c r="G6888" s="1" t="s">
        <v>376</v>
      </c>
      <c r="H6888" s="1" t="s">
        <v>28</v>
      </c>
      <c r="I6888">
        <v>3</v>
      </c>
      <c r="J6888" s="1" t="str">
        <f>+VLOOKUP(bloques1a3[[#This Row],[respuesta]],respuestas.emociones[],2,0)</f>
        <v>sorpresa</v>
      </c>
      <c r="K6888" s="1">
        <f>+VLOOKUP(bloques1a3[[#This Row],[niño]],BD.niños[[Código]:[edad]],5,0)</f>
        <v>8</v>
      </c>
      <c r="L6888" s="1">
        <f>+IF(bloques1a3[[#This Row],[correcta]]=bloques1a3[[#This Row],[respuesta]],1,0)</f>
        <v>1</v>
      </c>
      <c r="M6888" s="1">
        <f>+IF(bloques1a3[[#This Row],[Sexo]]="F",1,0)</f>
        <v>0</v>
      </c>
    </row>
    <row r="6889" spans="1:13" x14ac:dyDescent="0.55000000000000004">
      <c r="A6889">
        <v>67</v>
      </c>
      <c r="B6889" s="1" t="s">
        <v>604</v>
      </c>
      <c r="C6889" s="1" t="s">
        <v>5</v>
      </c>
      <c r="D6889">
        <v>6</v>
      </c>
      <c r="E6889" s="1" t="s">
        <v>308</v>
      </c>
      <c r="F6889">
        <v>6</v>
      </c>
      <c r="G6889" s="1" t="s">
        <v>377</v>
      </c>
      <c r="H6889" s="1" t="s">
        <v>28</v>
      </c>
      <c r="I6889">
        <v>3</v>
      </c>
      <c r="J6889" s="1" t="str">
        <f>+VLOOKUP(bloques1a3[[#This Row],[respuesta]],respuestas.emociones[],2,0)</f>
        <v>sorpresa</v>
      </c>
      <c r="K6889" s="1">
        <f>+VLOOKUP(bloques1a3[[#This Row],[niño]],BD.niños[[Código]:[edad]],5,0)</f>
        <v>9</v>
      </c>
      <c r="L6889" s="1">
        <f>+IF(bloques1a3[[#This Row],[correcta]]=bloques1a3[[#This Row],[respuesta]],1,0)</f>
        <v>1</v>
      </c>
      <c r="M6889" s="1">
        <f>+IF(bloques1a3[[#This Row],[Sexo]]="F",1,0)</f>
        <v>0</v>
      </c>
    </row>
    <row r="6890" spans="1:13" x14ac:dyDescent="0.55000000000000004">
      <c r="A6890">
        <v>67</v>
      </c>
      <c r="B6890" s="1" t="s">
        <v>604</v>
      </c>
      <c r="C6890" s="1" t="s">
        <v>5</v>
      </c>
      <c r="D6890">
        <v>6</v>
      </c>
      <c r="E6890" s="1" t="s">
        <v>311</v>
      </c>
      <c r="F6890">
        <v>6</v>
      </c>
      <c r="G6890" s="1" t="s">
        <v>377</v>
      </c>
      <c r="H6890" s="1" t="s">
        <v>28</v>
      </c>
      <c r="I6890">
        <v>3</v>
      </c>
      <c r="J6890" s="1" t="str">
        <f>+VLOOKUP(bloques1a3[[#This Row],[respuesta]],respuestas.emociones[],2,0)</f>
        <v>sorpresa</v>
      </c>
      <c r="K6890" s="1">
        <f>+VLOOKUP(bloques1a3[[#This Row],[niño]],BD.niños[[Código]:[edad]],5,0)</f>
        <v>10</v>
      </c>
      <c r="L6890" s="1">
        <f>+IF(bloques1a3[[#This Row],[correcta]]=bloques1a3[[#This Row],[respuesta]],1,0)</f>
        <v>1</v>
      </c>
      <c r="M6890" s="1">
        <f>+IF(bloques1a3[[#This Row],[Sexo]]="F",1,0)</f>
        <v>0</v>
      </c>
    </row>
    <row r="6891" spans="1:13" x14ac:dyDescent="0.55000000000000004">
      <c r="A6891">
        <v>67</v>
      </c>
      <c r="B6891" s="1" t="s">
        <v>604</v>
      </c>
      <c r="C6891" s="1" t="s">
        <v>5</v>
      </c>
      <c r="D6891">
        <v>6</v>
      </c>
      <c r="E6891" s="1" t="s">
        <v>314</v>
      </c>
      <c r="F6891">
        <v>6</v>
      </c>
      <c r="G6891" s="1" t="s">
        <v>377</v>
      </c>
      <c r="H6891" s="1" t="s">
        <v>28</v>
      </c>
      <c r="I6891">
        <v>3</v>
      </c>
      <c r="J6891" s="1" t="str">
        <f>+VLOOKUP(bloques1a3[[#This Row],[respuesta]],respuestas.emociones[],2,0)</f>
        <v>sorpresa</v>
      </c>
      <c r="K6891" s="1">
        <f>+VLOOKUP(bloques1a3[[#This Row],[niño]],BD.niños[[Código]:[edad]],5,0)</f>
        <v>10</v>
      </c>
      <c r="L6891" s="1">
        <f>+IF(bloques1a3[[#This Row],[correcta]]=bloques1a3[[#This Row],[respuesta]],1,0)</f>
        <v>1</v>
      </c>
      <c r="M6891" s="1">
        <f>+IF(bloques1a3[[#This Row],[Sexo]]="F",1,0)</f>
        <v>0</v>
      </c>
    </row>
    <row r="6892" spans="1:13" x14ac:dyDescent="0.55000000000000004">
      <c r="A6892">
        <v>67</v>
      </c>
      <c r="B6892" s="1" t="s">
        <v>604</v>
      </c>
      <c r="C6892" s="1" t="s">
        <v>5</v>
      </c>
      <c r="D6892">
        <v>6</v>
      </c>
      <c r="E6892" s="1" t="s">
        <v>372</v>
      </c>
      <c r="F6892">
        <v>6</v>
      </c>
      <c r="G6892" s="1" t="s">
        <v>377</v>
      </c>
      <c r="H6892" s="1" t="s">
        <v>28</v>
      </c>
      <c r="I6892">
        <v>3</v>
      </c>
      <c r="J6892" s="1" t="str">
        <f>+VLOOKUP(bloques1a3[[#This Row],[respuesta]],respuestas.emociones[],2,0)</f>
        <v>sorpresa</v>
      </c>
      <c r="K6892" s="1">
        <f>+VLOOKUP(bloques1a3[[#This Row],[niño]],BD.niños[[Código]:[edad]],5,0)</f>
        <v>9</v>
      </c>
      <c r="L6892" s="1">
        <f>+IF(bloques1a3[[#This Row],[correcta]]=bloques1a3[[#This Row],[respuesta]],1,0)</f>
        <v>1</v>
      </c>
      <c r="M6892" s="1">
        <f>+IF(bloques1a3[[#This Row],[Sexo]]="F",1,0)</f>
        <v>0</v>
      </c>
    </row>
    <row r="6893" spans="1:13" x14ac:dyDescent="0.55000000000000004">
      <c r="A6893">
        <v>67</v>
      </c>
      <c r="B6893" s="1" t="s">
        <v>604</v>
      </c>
      <c r="C6893" s="1" t="s">
        <v>5</v>
      </c>
      <c r="D6893">
        <v>6</v>
      </c>
      <c r="E6893" s="1" t="s">
        <v>337</v>
      </c>
      <c r="F6893">
        <v>6</v>
      </c>
      <c r="G6893" s="1" t="s">
        <v>376</v>
      </c>
      <c r="H6893" s="1" t="s">
        <v>28</v>
      </c>
      <c r="I6893">
        <v>3</v>
      </c>
      <c r="J6893" s="1" t="str">
        <f>+VLOOKUP(bloques1a3[[#This Row],[respuesta]],respuestas.emociones[],2,0)</f>
        <v>sorpresa</v>
      </c>
      <c r="K6893" s="1">
        <f>+VLOOKUP(bloques1a3[[#This Row],[niño]],BD.niños[[Código]:[edad]],5,0)</f>
        <v>8</v>
      </c>
      <c r="L6893" s="1">
        <f>+IF(bloques1a3[[#This Row],[correcta]]=bloques1a3[[#This Row],[respuesta]],1,0)</f>
        <v>1</v>
      </c>
      <c r="M6893" s="1">
        <f>+IF(bloques1a3[[#This Row],[Sexo]]="F",1,0)</f>
        <v>0</v>
      </c>
    </row>
    <row r="6894" spans="1:13" x14ac:dyDescent="0.55000000000000004">
      <c r="A6894">
        <v>67</v>
      </c>
      <c r="B6894" s="1" t="s">
        <v>604</v>
      </c>
      <c r="C6894" s="1" t="s">
        <v>5</v>
      </c>
      <c r="D6894">
        <v>6</v>
      </c>
      <c r="E6894" s="1" t="s">
        <v>341</v>
      </c>
      <c r="F6894">
        <v>6</v>
      </c>
      <c r="G6894" s="1" t="s">
        <v>376</v>
      </c>
      <c r="H6894" s="1" t="s">
        <v>29</v>
      </c>
      <c r="I6894">
        <v>3</v>
      </c>
      <c r="J6894" s="1" t="str">
        <f>+VLOOKUP(bloques1a3[[#This Row],[respuesta]],respuestas.emociones[],2,0)</f>
        <v>sorpresa</v>
      </c>
      <c r="K6894" s="1">
        <f>+VLOOKUP(bloques1a3[[#This Row],[niño]],BD.niños[[Código]:[edad]],5,0)</f>
        <v>8</v>
      </c>
      <c r="L6894" s="1">
        <f>+IF(bloques1a3[[#This Row],[correcta]]=bloques1a3[[#This Row],[respuesta]],1,0)</f>
        <v>1</v>
      </c>
      <c r="M6894" s="1">
        <f>+IF(bloques1a3[[#This Row],[Sexo]]="F",1,0)</f>
        <v>1</v>
      </c>
    </row>
    <row r="6895" spans="1:13" x14ac:dyDescent="0.55000000000000004">
      <c r="A6895">
        <v>67</v>
      </c>
      <c r="B6895" s="1" t="s">
        <v>604</v>
      </c>
      <c r="C6895" s="1" t="s">
        <v>5</v>
      </c>
      <c r="D6895">
        <v>6</v>
      </c>
      <c r="E6895" s="1" t="s">
        <v>344</v>
      </c>
      <c r="F6895">
        <v>6</v>
      </c>
      <c r="G6895" s="1" t="s">
        <v>375</v>
      </c>
      <c r="H6895" s="1" t="s">
        <v>29</v>
      </c>
      <c r="I6895">
        <v>3</v>
      </c>
      <c r="J6895" s="1" t="str">
        <f>+VLOOKUP(bloques1a3[[#This Row],[respuesta]],respuestas.emociones[],2,0)</f>
        <v>sorpresa</v>
      </c>
      <c r="K6895" s="1">
        <f>+VLOOKUP(bloques1a3[[#This Row],[niño]],BD.niños[[Código]:[edad]],5,0)</f>
        <v>6</v>
      </c>
      <c r="L6895" s="1">
        <f>+IF(bloques1a3[[#This Row],[correcta]]=bloques1a3[[#This Row],[respuesta]],1,0)</f>
        <v>1</v>
      </c>
      <c r="M6895" s="1">
        <f>+IF(bloques1a3[[#This Row],[Sexo]]="F",1,0)</f>
        <v>1</v>
      </c>
    </row>
    <row r="6896" spans="1:13" x14ac:dyDescent="0.55000000000000004">
      <c r="A6896">
        <v>67</v>
      </c>
      <c r="B6896" s="1" t="s">
        <v>604</v>
      </c>
      <c r="C6896" s="1" t="s">
        <v>5</v>
      </c>
      <c r="D6896">
        <v>6</v>
      </c>
      <c r="E6896" s="1" t="s">
        <v>348</v>
      </c>
      <c r="F6896">
        <v>7</v>
      </c>
      <c r="G6896" s="1" t="s">
        <v>375</v>
      </c>
      <c r="H6896" s="1" t="s">
        <v>28</v>
      </c>
      <c r="I6896">
        <v>3</v>
      </c>
      <c r="J6896" s="1" t="str">
        <f>+VLOOKUP(bloques1a3[[#This Row],[respuesta]],respuestas.emociones[],2,0)</f>
        <v>asco</v>
      </c>
      <c r="K6896" s="1">
        <f>+VLOOKUP(bloques1a3[[#This Row],[niño]],BD.niños[[Código]:[edad]],5,0)</f>
        <v>6</v>
      </c>
      <c r="L6896" s="1">
        <f>+IF(bloques1a3[[#This Row],[correcta]]=bloques1a3[[#This Row],[respuesta]],1,0)</f>
        <v>0</v>
      </c>
      <c r="M6896" s="1">
        <f>+IF(bloques1a3[[#This Row],[Sexo]]="F",1,0)</f>
        <v>0</v>
      </c>
    </row>
    <row r="6897" spans="1:13" x14ac:dyDescent="0.55000000000000004">
      <c r="A6897">
        <v>68</v>
      </c>
      <c r="B6897" s="1" t="s">
        <v>605</v>
      </c>
      <c r="C6897" s="1" t="s">
        <v>3</v>
      </c>
      <c r="D6897">
        <v>4</v>
      </c>
      <c r="E6897" s="1" t="s">
        <v>89</v>
      </c>
      <c r="F6897">
        <v>3</v>
      </c>
      <c r="G6897" s="1" t="s">
        <v>377</v>
      </c>
      <c r="H6897" s="1" t="s">
        <v>29</v>
      </c>
      <c r="I6897">
        <v>3</v>
      </c>
      <c r="J6897" s="1" t="str">
        <f>+VLOOKUP(bloques1a3[[#This Row],[respuesta]],respuestas.emociones[],2,0)</f>
        <v>tristeza</v>
      </c>
      <c r="K6897" s="1">
        <f>+VLOOKUP(bloques1a3[[#This Row],[niño]],BD.niños[[Código]:[edad]],5,0)</f>
        <v>10</v>
      </c>
      <c r="L6897" s="1">
        <f>+IF(bloques1a3[[#This Row],[correcta]]=bloques1a3[[#This Row],[respuesta]],1,0)</f>
        <v>0</v>
      </c>
      <c r="M6897" s="1">
        <f>+IF(bloques1a3[[#This Row],[Sexo]]="F",1,0)</f>
        <v>1</v>
      </c>
    </row>
    <row r="6898" spans="1:13" x14ac:dyDescent="0.55000000000000004">
      <c r="A6898">
        <v>68</v>
      </c>
      <c r="B6898" s="1" t="s">
        <v>605</v>
      </c>
      <c r="C6898" s="1" t="s">
        <v>3</v>
      </c>
      <c r="D6898">
        <v>4</v>
      </c>
      <c r="E6898" s="1" t="s">
        <v>93</v>
      </c>
      <c r="F6898">
        <v>4</v>
      </c>
      <c r="G6898" s="1" t="s">
        <v>377</v>
      </c>
      <c r="H6898" s="1" t="s">
        <v>29</v>
      </c>
      <c r="I6898">
        <v>3</v>
      </c>
      <c r="J6898" s="1" t="str">
        <f>+VLOOKUP(bloques1a3[[#This Row],[respuesta]],respuestas.emociones[],2,0)</f>
        <v>enojo</v>
      </c>
      <c r="K6898" s="1">
        <f>+VLOOKUP(bloques1a3[[#This Row],[niño]],BD.niños[[Código]:[edad]],5,0)</f>
        <v>10</v>
      </c>
      <c r="L6898" s="1">
        <f>+IF(bloques1a3[[#This Row],[correcta]]=bloques1a3[[#This Row],[respuesta]],1,0)</f>
        <v>1</v>
      </c>
      <c r="M6898" s="1">
        <f>+IF(bloques1a3[[#This Row],[Sexo]]="F",1,0)</f>
        <v>1</v>
      </c>
    </row>
    <row r="6899" spans="1:13" x14ac:dyDescent="0.55000000000000004">
      <c r="A6899">
        <v>68</v>
      </c>
      <c r="B6899" s="1" t="s">
        <v>605</v>
      </c>
      <c r="C6899" s="1" t="s">
        <v>3</v>
      </c>
      <c r="D6899">
        <v>4</v>
      </c>
      <c r="E6899" s="1" t="s">
        <v>97</v>
      </c>
      <c r="F6899">
        <v>4</v>
      </c>
      <c r="G6899" s="1" t="s">
        <v>377</v>
      </c>
      <c r="H6899" s="1" t="s">
        <v>29</v>
      </c>
      <c r="I6899">
        <v>3</v>
      </c>
      <c r="J6899" s="1" t="str">
        <f>+VLOOKUP(bloques1a3[[#This Row],[respuesta]],respuestas.emociones[],2,0)</f>
        <v>enojo</v>
      </c>
      <c r="K6899" s="1">
        <f>+VLOOKUP(bloques1a3[[#This Row],[niño]],BD.niños[[Código]:[edad]],5,0)</f>
        <v>10</v>
      </c>
      <c r="L6899" s="1">
        <f>+IF(bloques1a3[[#This Row],[correcta]]=bloques1a3[[#This Row],[respuesta]],1,0)</f>
        <v>1</v>
      </c>
      <c r="M6899" s="1">
        <f>+IF(bloques1a3[[#This Row],[Sexo]]="F",1,0)</f>
        <v>1</v>
      </c>
    </row>
    <row r="6900" spans="1:13" x14ac:dyDescent="0.55000000000000004">
      <c r="A6900">
        <v>68</v>
      </c>
      <c r="B6900" s="1" t="s">
        <v>605</v>
      </c>
      <c r="C6900" s="1" t="s">
        <v>3</v>
      </c>
      <c r="D6900">
        <v>4</v>
      </c>
      <c r="E6900" s="1" t="s">
        <v>101</v>
      </c>
      <c r="F6900">
        <v>6</v>
      </c>
      <c r="G6900" s="1" t="s">
        <v>377</v>
      </c>
      <c r="H6900" s="1" t="s">
        <v>29</v>
      </c>
      <c r="I6900">
        <v>3</v>
      </c>
      <c r="J6900" s="1" t="str">
        <f>+VLOOKUP(bloques1a3[[#This Row],[respuesta]],respuestas.emociones[],2,0)</f>
        <v>sorpresa</v>
      </c>
      <c r="K6900" s="1">
        <f>+VLOOKUP(bloques1a3[[#This Row],[niño]],BD.niños[[Código]:[edad]],5,0)</f>
        <v>10</v>
      </c>
      <c r="L6900" s="1">
        <f>+IF(bloques1a3[[#This Row],[correcta]]=bloques1a3[[#This Row],[respuesta]],1,0)</f>
        <v>0</v>
      </c>
      <c r="M6900" s="1">
        <f>+IF(bloques1a3[[#This Row],[Sexo]]="F",1,0)</f>
        <v>1</v>
      </c>
    </row>
    <row r="6901" spans="1:13" x14ac:dyDescent="0.55000000000000004">
      <c r="A6901">
        <v>68</v>
      </c>
      <c r="B6901" s="1" t="s">
        <v>605</v>
      </c>
      <c r="C6901" s="1" t="s">
        <v>3</v>
      </c>
      <c r="D6901">
        <v>4</v>
      </c>
      <c r="E6901" s="1" t="s">
        <v>150</v>
      </c>
      <c r="F6901">
        <v>4</v>
      </c>
      <c r="G6901" s="1" t="s">
        <v>375</v>
      </c>
      <c r="H6901" s="1" t="s">
        <v>29</v>
      </c>
      <c r="I6901">
        <v>3</v>
      </c>
      <c r="J6901" s="1" t="str">
        <f>+VLOOKUP(bloques1a3[[#This Row],[respuesta]],respuestas.emociones[],2,0)</f>
        <v>enojo</v>
      </c>
      <c r="K6901" s="1">
        <f>+VLOOKUP(bloques1a3[[#This Row],[niño]],BD.niños[[Código]:[edad]],5,0)</f>
        <v>6</v>
      </c>
      <c r="L6901" s="1">
        <f>+IF(bloques1a3[[#This Row],[correcta]]=bloques1a3[[#This Row],[respuesta]],1,0)</f>
        <v>1</v>
      </c>
      <c r="M6901" s="1">
        <f>+IF(bloques1a3[[#This Row],[Sexo]]="F",1,0)</f>
        <v>1</v>
      </c>
    </row>
    <row r="6902" spans="1:13" x14ac:dyDescent="0.55000000000000004">
      <c r="A6902">
        <v>68</v>
      </c>
      <c r="B6902" s="1" t="s">
        <v>605</v>
      </c>
      <c r="C6902" s="1" t="s">
        <v>3</v>
      </c>
      <c r="D6902">
        <v>4</v>
      </c>
      <c r="E6902" s="1" t="s">
        <v>153</v>
      </c>
      <c r="F6902">
        <v>4</v>
      </c>
      <c r="G6902" s="1" t="s">
        <v>376</v>
      </c>
      <c r="H6902" s="1" t="s">
        <v>28</v>
      </c>
      <c r="I6902">
        <v>3</v>
      </c>
      <c r="J6902" s="1" t="str">
        <f>+VLOOKUP(bloques1a3[[#This Row],[respuesta]],respuestas.emociones[],2,0)</f>
        <v>enojo</v>
      </c>
      <c r="K6902" s="1">
        <f>+VLOOKUP(bloques1a3[[#This Row],[niño]],BD.niños[[Código]:[edad]],5,0)</f>
        <v>7</v>
      </c>
      <c r="L6902" s="1">
        <f>+IF(bloques1a3[[#This Row],[correcta]]=bloques1a3[[#This Row],[respuesta]],1,0)</f>
        <v>1</v>
      </c>
      <c r="M6902" s="1">
        <f>+IF(bloques1a3[[#This Row],[Sexo]]="F",1,0)</f>
        <v>0</v>
      </c>
    </row>
    <row r="6903" spans="1:13" x14ac:dyDescent="0.55000000000000004">
      <c r="A6903">
        <v>68</v>
      </c>
      <c r="B6903" s="1" t="s">
        <v>605</v>
      </c>
      <c r="C6903" s="1" t="s">
        <v>3</v>
      </c>
      <c r="D6903">
        <v>4</v>
      </c>
      <c r="E6903" s="1" t="s">
        <v>157</v>
      </c>
      <c r="F6903">
        <v>4</v>
      </c>
      <c r="G6903" s="1" t="s">
        <v>376</v>
      </c>
      <c r="H6903" s="1" t="s">
        <v>28</v>
      </c>
      <c r="I6903">
        <v>3</v>
      </c>
      <c r="J6903" s="1" t="str">
        <f>+VLOOKUP(bloques1a3[[#This Row],[respuesta]],respuestas.emociones[],2,0)</f>
        <v>enojo</v>
      </c>
      <c r="K6903" s="1">
        <f>+VLOOKUP(bloques1a3[[#This Row],[niño]],BD.niños[[Código]:[edad]],5,0)</f>
        <v>7</v>
      </c>
      <c r="L6903" s="1">
        <f>+IF(bloques1a3[[#This Row],[correcta]]=bloques1a3[[#This Row],[respuesta]],1,0)</f>
        <v>1</v>
      </c>
      <c r="M6903" s="1">
        <f>+IF(bloques1a3[[#This Row],[Sexo]]="F",1,0)</f>
        <v>0</v>
      </c>
    </row>
    <row r="6904" spans="1:13" x14ac:dyDescent="0.55000000000000004">
      <c r="A6904">
        <v>68</v>
      </c>
      <c r="B6904" s="1" t="s">
        <v>605</v>
      </c>
      <c r="C6904" s="1" t="s">
        <v>3</v>
      </c>
      <c r="D6904">
        <v>4</v>
      </c>
      <c r="E6904" s="1" t="s">
        <v>164</v>
      </c>
      <c r="F6904">
        <v>4</v>
      </c>
      <c r="G6904" s="1" t="s">
        <v>375</v>
      </c>
      <c r="H6904" s="1" t="s">
        <v>28</v>
      </c>
      <c r="I6904">
        <v>3</v>
      </c>
      <c r="J6904" s="1" t="str">
        <f>+VLOOKUP(bloques1a3[[#This Row],[respuesta]],respuestas.emociones[],2,0)</f>
        <v>enojo</v>
      </c>
      <c r="K6904" s="1">
        <f>+VLOOKUP(bloques1a3[[#This Row],[niño]],BD.niños[[Código]:[edad]],5,0)</f>
        <v>6</v>
      </c>
      <c r="L6904" s="1">
        <f>+IF(bloques1a3[[#This Row],[correcta]]=bloques1a3[[#This Row],[respuesta]],1,0)</f>
        <v>1</v>
      </c>
      <c r="M6904" s="1">
        <f>+IF(bloques1a3[[#This Row],[Sexo]]="F",1,0)</f>
        <v>0</v>
      </c>
    </row>
    <row r="6905" spans="1:13" x14ac:dyDescent="0.55000000000000004">
      <c r="A6905">
        <v>68</v>
      </c>
      <c r="B6905" s="1" t="s">
        <v>605</v>
      </c>
      <c r="C6905" s="1" t="s">
        <v>3</v>
      </c>
      <c r="D6905">
        <v>4</v>
      </c>
      <c r="E6905" s="1" t="s">
        <v>165</v>
      </c>
      <c r="F6905">
        <v>4</v>
      </c>
      <c r="G6905" s="1" t="s">
        <v>375</v>
      </c>
      <c r="H6905" s="1" t="s">
        <v>28</v>
      </c>
      <c r="I6905">
        <v>3</v>
      </c>
      <c r="J6905" s="1" t="str">
        <f>+VLOOKUP(bloques1a3[[#This Row],[respuesta]],respuestas.emociones[],2,0)</f>
        <v>enojo</v>
      </c>
      <c r="K6905" s="1">
        <f>+VLOOKUP(bloques1a3[[#This Row],[niño]],BD.niños[[Código]:[edad]],5,0)</f>
        <v>5</v>
      </c>
      <c r="L6905" s="1">
        <f>+IF(bloques1a3[[#This Row],[correcta]]=bloques1a3[[#This Row],[respuesta]],1,0)</f>
        <v>1</v>
      </c>
      <c r="M6905" s="1">
        <f>+IF(bloques1a3[[#This Row],[Sexo]]="F",1,0)</f>
        <v>0</v>
      </c>
    </row>
    <row r="6906" spans="1:13" x14ac:dyDescent="0.55000000000000004">
      <c r="A6906">
        <v>68</v>
      </c>
      <c r="B6906" s="1" t="s">
        <v>605</v>
      </c>
      <c r="C6906" s="1" t="s">
        <v>3</v>
      </c>
      <c r="D6906">
        <v>4</v>
      </c>
      <c r="E6906" s="1" t="s">
        <v>168</v>
      </c>
      <c r="F6906">
        <v>4</v>
      </c>
      <c r="G6906" s="1" t="s">
        <v>376</v>
      </c>
      <c r="H6906" s="1" t="s">
        <v>29</v>
      </c>
      <c r="I6906">
        <v>3</v>
      </c>
      <c r="J6906" s="1" t="str">
        <f>+VLOOKUP(bloques1a3[[#This Row],[respuesta]],respuestas.emociones[],2,0)</f>
        <v>enojo</v>
      </c>
      <c r="K6906" s="1">
        <f>+VLOOKUP(bloques1a3[[#This Row],[niño]],BD.niños[[Código]:[edad]],5,0)</f>
        <v>7</v>
      </c>
      <c r="L6906" s="1">
        <f>+IF(bloques1a3[[#This Row],[correcta]]=bloques1a3[[#This Row],[respuesta]],1,0)</f>
        <v>1</v>
      </c>
      <c r="M6906" s="1">
        <f>+IF(bloques1a3[[#This Row],[Sexo]]="F",1,0)</f>
        <v>1</v>
      </c>
    </row>
    <row r="6907" spans="1:13" x14ac:dyDescent="0.55000000000000004">
      <c r="A6907">
        <v>68</v>
      </c>
      <c r="B6907" s="1" t="s">
        <v>605</v>
      </c>
      <c r="C6907" s="1" t="s">
        <v>3</v>
      </c>
      <c r="D6907">
        <v>4</v>
      </c>
      <c r="E6907" s="1" t="s">
        <v>172</v>
      </c>
      <c r="F6907">
        <v>4</v>
      </c>
      <c r="G6907" s="1" t="s">
        <v>376</v>
      </c>
      <c r="H6907" s="1" t="s">
        <v>29</v>
      </c>
      <c r="I6907">
        <v>3</v>
      </c>
      <c r="J6907" s="1" t="str">
        <f>+VLOOKUP(bloques1a3[[#This Row],[respuesta]],respuestas.emociones[],2,0)</f>
        <v>enojo</v>
      </c>
      <c r="K6907" s="1">
        <f>+VLOOKUP(bloques1a3[[#This Row],[niño]],BD.niños[[Código]:[edad]],5,0)</f>
        <v>8</v>
      </c>
      <c r="L6907" s="1">
        <f>+IF(bloques1a3[[#This Row],[correcta]]=bloques1a3[[#This Row],[respuesta]],1,0)</f>
        <v>1</v>
      </c>
      <c r="M6907" s="1">
        <f>+IF(bloques1a3[[#This Row],[Sexo]]="F",1,0)</f>
        <v>1</v>
      </c>
    </row>
    <row r="6908" spans="1:13" x14ac:dyDescent="0.55000000000000004">
      <c r="A6908">
        <v>68</v>
      </c>
      <c r="B6908" s="1" t="s">
        <v>605</v>
      </c>
      <c r="C6908" s="1" t="s">
        <v>3</v>
      </c>
      <c r="D6908">
        <v>4</v>
      </c>
      <c r="E6908" s="1" t="s">
        <v>176</v>
      </c>
      <c r="F6908">
        <v>4</v>
      </c>
      <c r="G6908" s="1" t="s">
        <v>375</v>
      </c>
      <c r="H6908" s="1" t="s">
        <v>29</v>
      </c>
      <c r="I6908">
        <v>3</v>
      </c>
      <c r="J6908" s="1" t="str">
        <f>+VLOOKUP(bloques1a3[[#This Row],[respuesta]],respuestas.emociones[],2,0)</f>
        <v>enojo</v>
      </c>
      <c r="K6908" s="1">
        <f>+VLOOKUP(bloques1a3[[#This Row],[niño]],BD.niños[[Código]:[edad]],5,0)</f>
        <v>5</v>
      </c>
      <c r="L6908" s="1">
        <f>+IF(bloques1a3[[#This Row],[correcta]]=bloques1a3[[#This Row],[respuesta]],1,0)</f>
        <v>1</v>
      </c>
      <c r="M6908" s="1">
        <f>+IF(bloques1a3[[#This Row],[Sexo]]="F",1,0)</f>
        <v>1</v>
      </c>
    </row>
    <row r="6909" spans="1:13" x14ac:dyDescent="0.55000000000000004">
      <c r="A6909">
        <v>68</v>
      </c>
      <c r="B6909" s="1" t="s">
        <v>605</v>
      </c>
      <c r="C6909" s="1" t="s">
        <v>3</v>
      </c>
      <c r="D6909">
        <v>4</v>
      </c>
      <c r="E6909" s="1" t="s">
        <v>180</v>
      </c>
      <c r="F6909">
        <v>4</v>
      </c>
      <c r="G6909" s="1" t="s">
        <v>376</v>
      </c>
      <c r="H6909" s="1" t="s">
        <v>29</v>
      </c>
      <c r="I6909">
        <v>3</v>
      </c>
      <c r="J6909" s="1" t="str">
        <f>+VLOOKUP(bloques1a3[[#This Row],[respuesta]],respuestas.emociones[],2,0)</f>
        <v>enojo</v>
      </c>
      <c r="K6909" s="1">
        <f>+VLOOKUP(bloques1a3[[#This Row],[niño]],BD.niños[[Código]:[edad]],5,0)</f>
        <v>8</v>
      </c>
      <c r="L6909" s="1">
        <f>+IF(bloques1a3[[#This Row],[correcta]]=bloques1a3[[#This Row],[respuesta]],1,0)</f>
        <v>1</v>
      </c>
      <c r="M6909" s="1">
        <f>+IF(bloques1a3[[#This Row],[Sexo]]="F",1,0)</f>
        <v>1</v>
      </c>
    </row>
    <row r="6910" spans="1:13" x14ac:dyDescent="0.55000000000000004">
      <c r="A6910">
        <v>68</v>
      </c>
      <c r="B6910" s="1" t="s">
        <v>605</v>
      </c>
      <c r="C6910" s="1" t="s">
        <v>3</v>
      </c>
      <c r="D6910">
        <v>4</v>
      </c>
      <c r="E6910" s="1" t="s">
        <v>234</v>
      </c>
      <c r="F6910">
        <v>4</v>
      </c>
      <c r="G6910" s="1" t="s">
        <v>377</v>
      </c>
      <c r="H6910" s="1" t="s">
        <v>28</v>
      </c>
      <c r="I6910">
        <v>3</v>
      </c>
      <c r="J6910" s="1" t="str">
        <f>+VLOOKUP(bloques1a3[[#This Row],[respuesta]],respuestas.emociones[],2,0)</f>
        <v>enojo</v>
      </c>
      <c r="K6910" s="1">
        <f>+VLOOKUP(bloques1a3[[#This Row],[niño]],BD.niños[[Código]:[edad]],5,0)</f>
        <v>10</v>
      </c>
      <c r="L6910" s="1">
        <f>+IF(bloques1a3[[#This Row],[correcta]]=bloques1a3[[#This Row],[respuesta]],1,0)</f>
        <v>1</v>
      </c>
      <c r="M6910" s="1">
        <f>+IF(bloques1a3[[#This Row],[Sexo]]="F",1,0)</f>
        <v>0</v>
      </c>
    </row>
    <row r="6911" spans="1:13" x14ac:dyDescent="0.55000000000000004">
      <c r="A6911">
        <v>68</v>
      </c>
      <c r="B6911" s="1" t="s">
        <v>605</v>
      </c>
      <c r="C6911" s="1" t="s">
        <v>3</v>
      </c>
      <c r="D6911">
        <v>4</v>
      </c>
      <c r="E6911" s="1" t="s">
        <v>238</v>
      </c>
      <c r="F6911">
        <v>2</v>
      </c>
      <c r="G6911" s="1" t="s">
        <v>377</v>
      </c>
      <c r="H6911" s="1" t="s">
        <v>28</v>
      </c>
      <c r="I6911">
        <v>3</v>
      </c>
      <c r="J6911" s="1" t="str">
        <f>+VLOOKUP(bloques1a3[[#This Row],[respuesta]],respuestas.emociones[],2,0)</f>
        <v>alegria</v>
      </c>
      <c r="K6911" s="1">
        <f>+VLOOKUP(bloques1a3[[#This Row],[niño]],BD.niños[[Código]:[edad]],5,0)</f>
        <v>10</v>
      </c>
      <c r="L6911" s="1">
        <f>+IF(bloques1a3[[#This Row],[correcta]]=bloques1a3[[#This Row],[respuesta]],1,0)</f>
        <v>0</v>
      </c>
      <c r="M6911" s="1">
        <f>+IF(bloques1a3[[#This Row],[Sexo]]="F",1,0)</f>
        <v>0</v>
      </c>
    </row>
    <row r="6912" spans="1:13" x14ac:dyDescent="0.55000000000000004">
      <c r="A6912">
        <v>68</v>
      </c>
      <c r="B6912" s="1" t="s">
        <v>605</v>
      </c>
      <c r="C6912" s="1" t="s">
        <v>3</v>
      </c>
      <c r="D6912">
        <v>4</v>
      </c>
      <c r="E6912" s="1" t="s">
        <v>241</v>
      </c>
      <c r="F6912">
        <v>4</v>
      </c>
      <c r="G6912" s="1" t="s">
        <v>377</v>
      </c>
      <c r="H6912" s="1" t="s">
        <v>29</v>
      </c>
      <c r="I6912">
        <v>3</v>
      </c>
      <c r="J6912" s="1" t="str">
        <f>+VLOOKUP(bloques1a3[[#This Row],[respuesta]],respuestas.emociones[],2,0)</f>
        <v>enojo</v>
      </c>
      <c r="K6912" s="1">
        <f>+VLOOKUP(bloques1a3[[#This Row],[niño]],BD.niños[[Código]:[edad]],5,0)</f>
        <v>10</v>
      </c>
      <c r="L6912" s="1">
        <f>+IF(bloques1a3[[#This Row],[correcta]]=bloques1a3[[#This Row],[respuesta]],1,0)</f>
        <v>1</v>
      </c>
      <c r="M6912" s="1">
        <f>+IF(bloques1a3[[#This Row],[Sexo]]="F",1,0)</f>
        <v>1</v>
      </c>
    </row>
    <row r="6913" spans="1:13" x14ac:dyDescent="0.55000000000000004">
      <c r="A6913">
        <v>68</v>
      </c>
      <c r="B6913" s="1" t="s">
        <v>605</v>
      </c>
      <c r="C6913" s="1" t="s">
        <v>3</v>
      </c>
      <c r="D6913">
        <v>4</v>
      </c>
      <c r="E6913" s="1" t="s">
        <v>245</v>
      </c>
      <c r="F6913">
        <v>5</v>
      </c>
      <c r="G6913" s="1" t="s">
        <v>376</v>
      </c>
      <c r="H6913" s="1" t="s">
        <v>28</v>
      </c>
      <c r="I6913">
        <v>3</v>
      </c>
      <c r="J6913" s="1" t="str">
        <f>+VLOOKUP(bloques1a3[[#This Row],[respuesta]],respuestas.emociones[],2,0)</f>
        <v>miedo</v>
      </c>
      <c r="K6913" s="1">
        <f>+VLOOKUP(bloques1a3[[#This Row],[niño]],BD.niños[[Código]:[edad]],5,0)</f>
        <v>8</v>
      </c>
      <c r="L6913" s="1">
        <f>+IF(bloques1a3[[#This Row],[correcta]]=bloques1a3[[#This Row],[respuesta]],1,0)</f>
        <v>0</v>
      </c>
      <c r="M6913" s="1">
        <f>+IF(bloques1a3[[#This Row],[Sexo]]="F",1,0)</f>
        <v>0</v>
      </c>
    </row>
    <row r="6914" spans="1:13" x14ac:dyDescent="0.55000000000000004">
      <c r="A6914">
        <v>68</v>
      </c>
      <c r="B6914" s="1" t="s">
        <v>605</v>
      </c>
      <c r="C6914" s="1" t="s">
        <v>3</v>
      </c>
      <c r="D6914">
        <v>4</v>
      </c>
      <c r="E6914" s="1" t="s">
        <v>249</v>
      </c>
      <c r="F6914">
        <v>3</v>
      </c>
      <c r="G6914" s="1" t="s">
        <v>375</v>
      </c>
      <c r="H6914" s="1" t="s">
        <v>28</v>
      </c>
      <c r="I6914">
        <v>3</v>
      </c>
      <c r="J6914" s="1" t="str">
        <f>+VLOOKUP(bloques1a3[[#This Row],[respuesta]],respuestas.emociones[],2,0)</f>
        <v>tristeza</v>
      </c>
      <c r="K6914" s="1">
        <f>+VLOOKUP(bloques1a3[[#This Row],[niño]],BD.niños[[Código]:[edad]],5,0)</f>
        <v>6</v>
      </c>
      <c r="L6914" s="1">
        <f>+IF(bloques1a3[[#This Row],[correcta]]=bloques1a3[[#This Row],[respuesta]],1,0)</f>
        <v>0</v>
      </c>
      <c r="M6914" s="1">
        <f>+IF(bloques1a3[[#This Row],[Sexo]]="F",1,0)</f>
        <v>0</v>
      </c>
    </row>
    <row r="6915" spans="1:13" x14ac:dyDescent="0.55000000000000004">
      <c r="A6915">
        <v>68</v>
      </c>
      <c r="B6915" s="1" t="s">
        <v>605</v>
      </c>
      <c r="C6915" s="1" t="s">
        <v>3</v>
      </c>
      <c r="D6915">
        <v>4</v>
      </c>
      <c r="E6915" s="1" t="s">
        <v>253</v>
      </c>
      <c r="F6915">
        <v>4</v>
      </c>
      <c r="G6915" s="1" t="s">
        <v>376</v>
      </c>
      <c r="H6915" s="1" t="s">
        <v>28</v>
      </c>
      <c r="I6915">
        <v>3</v>
      </c>
      <c r="J6915" s="1" t="str">
        <f>+VLOOKUP(bloques1a3[[#This Row],[respuesta]],respuestas.emociones[],2,0)</f>
        <v>enojo</v>
      </c>
      <c r="K6915" s="1">
        <f>+VLOOKUP(bloques1a3[[#This Row],[niño]],BD.niños[[Código]:[edad]],5,0)</f>
        <v>7</v>
      </c>
      <c r="L6915" s="1">
        <f>+IF(bloques1a3[[#This Row],[correcta]]=bloques1a3[[#This Row],[respuesta]],1,0)</f>
        <v>1</v>
      </c>
      <c r="M6915" s="1">
        <f>+IF(bloques1a3[[#This Row],[Sexo]]="F",1,0)</f>
        <v>0</v>
      </c>
    </row>
    <row r="6916" spans="1:13" x14ac:dyDescent="0.55000000000000004">
      <c r="A6916">
        <v>68</v>
      </c>
      <c r="B6916" s="1" t="s">
        <v>605</v>
      </c>
      <c r="C6916" s="1" t="s">
        <v>3</v>
      </c>
      <c r="D6916">
        <v>4</v>
      </c>
      <c r="E6916" s="1" t="s">
        <v>257</v>
      </c>
      <c r="F6916">
        <v>4</v>
      </c>
      <c r="G6916" s="1" t="s">
        <v>376</v>
      </c>
      <c r="H6916" s="1" t="s">
        <v>28</v>
      </c>
      <c r="I6916">
        <v>3</v>
      </c>
      <c r="J6916" s="1" t="str">
        <f>+VLOOKUP(bloques1a3[[#This Row],[respuesta]],respuestas.emociones[],2,0)</f>
        <v>enojo</v>
      </c>
      <c r="K6916" s="1">
        <f>+VLOOKUP(bloques1a3[[#This Row],[niño]],BD.niños[[Código]:[edad]],5,0)</f>
        <v>8</v>
      </c>
      <c r="L6916" s="1">
        <f>+IF(bloques1a3[[#This Row],[correcta]]=bloques1a3[[#This Row],[respuesta]],1,0)</f>
        <v>1</v>
      </c>
      <c r="M6916" s="1">
        <f>+IF(bloques1a3[[#This Row],[Sexo]]="F",1,0)</f>
        <v>0</v>
      </c>
    </row>
    <row r="6917" spans="1:13" x14ac:dyDescent="0.55000000000000004">
      <c r="A6917">
        <v>68</v>
      </c>
      <c r="B6917" s="1" t="s">
        <v>605</v>
      </c>
      <c r="C6917" s="1" t="s">
        <v>3</v>
      </c>
      <c r="D6917">
        <v>4</v>
      </c>
      <c r="E6917" s="1" t="s">
        <v>299</v>
      </c>
      <c r="F6917">
        <v>4</v>
      </c>
      <c r="G6917" s="1" t="s">
        <v>376</v>
      </c>
      <c r="H6917" s="1" t="s">
        <v>28</v>
      </c>
      <c r="I6917">
        <v>3</v>
      </c>
      <c r="J6917" s="1" t="str">
        <f>+VLOOKUP(bloques1a3[[#This Row],[respuesta]],respuestas.emociones[],2,0)</f>
        <v>enojo</v>
      </c>
      <c r="K6917" s="1">
        <f>+VLOOKUP(bloques1a3[[#This Row],[niño]],BD.niños[[Código]:[edad]],5,0)</f>
        <v>8</v>
      </c>
      <c r="L6917" s="1">
        <f>+IF(bloques1a3[[#This Row],[correcta]]=bloques1a3[[#This Row],[respuesta]],1,0)</f>
        <v>1</v>
      </c>
      <c r="M6917" s="1">
        <f>+IF(bloques1a3[[#This Row],[Sexo]]="F",1,0)</f>
        <v>0</v>
      </c>
    </row>
    <row r="6918" spans="1:13" x14ac:dyDescent="0.55000000000000004">
      <c r="A6918">
        <v>68</v>
      </c>
      <c r="B6918" s="1" t="s">
        <v>605</v>
      </c>
      <c r="C6918" s="1" t="s">
        <v>3</v>
      </c>
      <c r="D6918">
        <v>4</v>
      </c>
      <c r="E6918" s="1" t="s">
        <v>301</v>
      </c>
      <c r="F6918">
        <v>4</v>
      </c>
      <c r="G6918" s="1" t="s">
        <v>375</v>
      </c>
      <c r="H6918" s="1" t="s">
        <v>28</v>
      </c>
      <c r="I6918">
        <v>3</v>
      </c>
      <c r="J6918" s="1" t="str">
        <f>+VLOOKUP(bloques1a3[[#This Row],[respuesta]],respuestas.emociones[],2,0)</f>
        <v>enojo</v>
      </c>
      <c r="K6918" s="1">
        <f>+VLOOKUP(bloques1a3[[#This Row],[niño]],BD.niños[[Código]:[edad]],5,0)</f>
        <v>5</v>
      </c>
      <c r="L6918" s="1">
        <f>+IF(bloques1a3[[#This Row],[correcta]]=bloques1a3[[#This Row],[respuesta]],1,0)</f>
        <v>1</v>
      </c>
      <c r="M6918" s="1">
        <f>+IF(bloques1a3[[#This Row],[Sexo]]="F",1,0)</f>
        <v>0</v>
      </c>
    </row>
    <row r="6919" spans="1:13" x14ac:dyDescent="0.55000000000000004">
      <c r="A6919">
        <v>68</v>
      </c>
      <c r="B6919" s="1" t="s">
        <v>605</v>
      </c>
      <c r="C6919" s="1" t="s">
        <v>3</v>
      </c>
      <c r="D6919">
        <v>4</v>
      </c>
      <c r="E6919" s="1" t="s">
        <v>305</v>
      </c>
      <c r="F6919">
        <v>6</v>
      </c>
      <c r="G6919" s="1" t="s">
        <v>376</v>
      </c>
      <c r="H6919" s="1" t="s">
        <v>28</v>
      </c>
      <c r="I6919">
        <v>3</v>
      </c>
      <c r="J6919" s="1" t="str">
        <f>+VLOOKUP(bloques1a3[[#This Row],[respuesta]],respuestas.emociones[],2,0)</f>
        <v>sorpresa</v>
      </c>
      <c r="K6919" s="1">
        <f>+VLOOKUP(bloques1a3[[#This Row],[niño]],BD.niños[[Código]:[edad]],5,0)</f>
        <v>8</v>
      </c>
      <c r="L6919" s="1">
        <f>+IF(bloques1a3[[#This Row],[correcta]]=bloques1a3[[#This Row],[respuesta]],1,0)</f>
        <v>0</v>
      </c>
      <c r="M6919" s="1">
        <f>+IF(bloques1a3[[#This Row],[Sexo]]="F",1,0)</f>
        <v>0</v>
      </c>
    </row>
    <row r="6920" spans="1:13" x14ac:dyDescent="0.55000000000000004">
      <c r="A6920">
        <v>68</v>
      </c>
      <c r="B6920" s="1" t="s">
        <v>605</v>
      </c>
      <c r="C6920" s="1" t="s">
        <v>3</v>
      </c>
      <c r="D6920">
        <v>4</v>
      </c>
      <c r="E6920" s="1" t="s">
        <v>308</v>
      </c>
      <c r="F6920">
        <v>4</v>
      </c>
      <c r="G6920" s="1" t="s">
        <v>377</v>
      </c>
      <c r="H6920" s="1" t="s">
        <v>28</v>
      </c>
      <c r="I6920">
        <v>3</v>
      </c>
      <c r="J6920" s="1" t="str">
        <f>+VLOOKUP(bloques1a3[[#This Row],[respuesta]],respuestas.emociones[],2,0)</f>
        <v>enojo</v>
      </c>
      <c r="K6920" s="1">
        <f>+VLOOKUP(bloques1a3[[#This Row],[niño]],BD.niños[[Código]:[edad]],5,0)</f>
        <v>9</v>
      </c>
      <c r="L6920" s="1">
        <f>+IF(bloques1a3[[#This Row],[correcta]]=bloques1a3[[#This Row],[respuesta]],1,0)</f>
        <v>1</v>
      </c>
      <c r="M6920" s="1">
        <f>+IF(bloques1a3[[#This Row],[Sexo]]="F",1,0)</f>
        <v>0</v>
      </c>
    </row>
    <row r="6921" spans="1:13" x14ac:dyDescent="0.55000000000000004">
      <c r="A6921">
        <v>68</v>
      </c>
      <c r="B6921" s="1" t="s">
        <v>605</v>
      </c>
      <c r="C6921" s="1" t="s">
        <v>3</v>
      </c>
      <c r="D6921">
        <v>4</v>
      </c>
      <c r="E6921" s="1" t="s">
        <v>311</v>
      </c>
      <c r="F6921">
        <v>4</v>
      </c>
      <c r="G6921" s="1" t="s">
        <v>377</v>
      </c>
      <c r="H6921" s="1" t="s">
        <v>28</v>
      </c>
      <c r="I6921">
        <v>3</v>
      </c>
      <c r="J6921" s="1" t="str">
        <f>+VLOOKUP(bloques1a3[[#This Row],[respuesta]],respuestas.emociones[],2,0)</f>
        <v>enojo</v>
      </c>
      <c r="K6921" s="1">
        <f>+VLOOKUP(bloques1a3[[#This Row],[niño]],BD.niños[[Código]:[edad]],5,0)</f>
        <v>10</v>
      </c>
      <c r="L6921" s="1">
        <f>+IF(bloques1a3[[#This Row],[correcta]]=bloques1a3[[#This Row],[respuesta]],1,0)</f>
        <v>1</v>
      </c>
      <c r="M6921" s="1">
        <f>+IF(bloques1a3[[#This Row],[Sexo]]="F",1,0)</f>
        <v>0</v>
      </c>
    </row>
    <row r="6922" spans="1:13" x14ac:dyDescent="0.55000000000000004">
      <c r="A6922">
        <v>68</v>
      </c>
      <c r="B6922" s="1" t="s">
        <v>605</v>
      </c>
      <c r="C6922" s="1" t="s">
        <v>3</v>
      </c>
      <c r="D6922">
        <v>4</v>
      </c>
      <c r="E6922" s="1" t="s">
        <v>314</v>
      </c>
      <c r="F6922">
        <v>4</v>
      </c>
      <c r="G6922" s="1" t="s">
        <v>377</v>
      </c>
      <c r="H6922" s="1" t="s">
        <v>28</v>
      </c>
      <c r="I6922">
        <v>3</v>
      </c>
      <c r="J6922" s="1" t="str">
        <f>+VLOOKUP(bloques1a3[[#This Row],[respuesta]],respuestas.emociones[],2,0)</f>
        <v>enojo</v>
      </c>
      <c r="K6922" s="1">
        <f>+VLOOKUP(bloques1a3[[#This Row],[niño]],BD.niños[[Código]:[edad]],5,0)</f>
        <v>10</v>
      </c>
      <c r="L6922" s="1">
        <f>+IF(bloques1a3[[#This Row],[correcta]]=bloques1a3[[#This Row],[respuesta]],1,0)</f>
        <v>1</v>
      </c>
      <c r="M6922" s="1">
        <f>+IF(bloques1a3[[#This Row],[Sexo]]="F",1,0)</f>
        <v>0</v>
      </c>
    </row>
    <row r="6923" spans="1:13" x14ac:dyDescent="0.55000000000000004">
      <c r="A6923">
        <v>68</v>
      </c>
      <c r="B6923" s="1" t="s">
        <v>605</v>
      </c>
      <c r="C6923" s="1" t="s">
        <v>3</v>
      </c>
      <c r="D6923">
        <v>4</v>
      </c>
      <c r="E6923" s="1" t="s">
        <v>372</v>
      </c>
      <c r="F6923">
        <v>4</v>
      </c>
      <c r="G6923" s="1" t="s">
        <v>377</v>
      </c>
      <c r="H6923" s="1" t="s">
        <v>28</v>
      </c>
      <c r="I6923">
        <v>3</v>
      </c>
      <c r="J6923" s="1" t="str">
        <f>+VLOOKUP(bloques1a3[[#This Row],[respuesta]],respuestas.emociones[],2,0)</f>
        <v>enojo</v>
      </c>
      <c r="K6923" s="1">
        <f>+VLOOKUP(bloques1a3[[#This Row],[niño]],BD.niños[[Código]:[edad]],5,0)</f>
        <v>9</v>
      </c>
      <c r="L6923" s="1">
        <f>+IF(bloques1a3[[#This Row],[correcta]]=bloques1a3[[#This Row],[respuesta]],1,0)</f>
        <v>1</v>
      </c>
      <c r="M6923" s="1">
        <f>+IF(bloques1a3[[#This Row],[Sexo]]="F",1,0)</f>
        <v>0</v>
      </c>
    </row>
    <row r="6924" spans="1:13" x14ac:dyDescent="0.55000000000000004">
      <c r="A6924">
        <v>68</v>
      </c>
      <c r="B6924" s="1" t="s">
        <v>605</v>
      </c>
      <c r="C6924" s="1" t="s">
        <v>3</v>
      </c>
      <c r="D6924">
        <v>4</v>
      </c>
      <c r="E6924" s="1" t="s">
        <v>337</v>
      </c>
      <c r="F6924">
        <v>5</v>
      </c>
      <c r="G6924" s="1" t="s">
        <v>376</v>
      </c>
      <c r="H6924" s="1" t="s">
        <v>28</v>
      </c>
      <c r="I6924">
        <v>3</v>
      </c>
      <c r="J6924" s="1" t="str">
        <f>+VLOOKUP(bloques1a3[[#This Row],[respuesta]],respuestas.emociones[],2,0)</f>
        <v>miedo</v>
      </c>
      <c r="K6924" s="1">
        <f>+VLOOKUP(bloques1a3[[#This Row],[niño]],BD.niños[[Código]:[edad]],5,0)</f>
        <v>8</v>
      </c>
      <c r="L6924" s="1">
        <f>+IF(bloques1a3[[#This Row],[correcta]]=bloques1a3[[#This Row],[respuesta]],1,0)</f>
        <v>0</v>
      </c>
      <c r="M6924" s="1">
        <f>+IF(bloques1a3[[#This Row],[Sexo]]="F",1,0)</f>
        <v>0</v>
      </c>
    </row>
    <row r="6925" spans="1:13" x14ac:dyDescent="0.55000000000000004">
      <c r="A6925">
        <v>68</v>
      </c>
      <c r="B6925" s="1" t="s">
        <v>605</v>
      </c>
      <c r="C6925" s="1" t="s">
        <v>3</v>
      </c>
      <c r="D6925">
        <v>4</v>
      </c>
      <c r="E6925" s="1" t="s">
        <v>341</v>
      </c>
      <c r="F6925">
        <v>4</v>
      </c>
      <c r="G6925" s="1" t="s">
        <v>376</v>
      </c>
      <c r="H6925" s="1" t="s">
        <v>29</v>
      </c>
      <c r="I6925">
        <v>3</v>
      </c>
      <c r="J6925" s="1" t="str">
        <f>+VLOOKUP(bloques1a3[[#This Row],[respuesta]],respuestas.emociones[],2,0)</f>
        <v>enojo</v>
      </c>
      <c r="K6925" s="1">
        <f>+VLOOKUP(bloques1a3[[#This Row],[niño]],BD.niños[[Código]:[edad]],5,0)</f>
        <v>8</v>
      </c>
      <c r="L6925" s="1">
        <f>+IF(bloques1a3[[#This Row],[correcta]]=bloques1a3[[#This Row],[respuesta]],1,0)</f>
        <v>1</v>
      </c>
      <c r="M6925" s="1">
        <f>+IF(bloques1a3[[#This Row],[Sexo]]="F",1,0)</f>
        <v>1</v>
      </c>
    </row>
    <row r="6926" spans="1:13" x14ac:dyDescent="0.55000000000000004">
      <c r="A6926">
        <v>68</v>
      </c>
      <c r="B6926" s="1" t="s">
        <v>605</v>
      </c>
      <c r="C6926" s="1" t="s">
        <v>3</v>
      </c>
      <c r="D6926">
        <v>4</v>
      </c>
      <c r="E6926" s="1" t="s">
        <v>344</v>
      </c>
      <c r="F6926">
        <v>4</v>
      </c>
      <c r="G6926" s="1" t="s">
        <v>375</v>
      </c>
      <c r="H6926" s="1" t="s">
        <v>29</v>
      </c>
      <c r="I6926">
        <v>3</v>
      </c>
      <c r="J6926" s="1" t="str">
        <f>+VLOOKUP(bloques1a3[[#This Row],[respuesta]],respuestas.emociones[],2,0)</f>
        <v>enojo</v>
      </c>
      <c r="K6926" s="1">
        <f>+VLOOKUP(bloques1a3[[#This Row],[niño]],BD.niños[[Código]:[edad]],5,0)</f>
        <v>6</v>
      </c>
      <c r="L6926" s="1">
        <f>+IF(bloques1a3[[#This Row],[correcta]]=bloques1a3[[#This Row],[respuesta]],1,0)</f>
        <v>1</v>
      </c>
      <c r="M6926" s="1">
        <f>+IF(bloques1a3[[#This Row],[Sexo]]="F",1,0)</f>
        <v>1</v>
      </c>
    </row>
    <row r="6927" spans="1:13" x14ac:dyDescent="0.55000000000000004">
      <c r="A6927">
        <v>68</v>
      </c>
      <c r="B6927" s="1" t="s">
        <v>605</v>
      </c>
      <c r="C6927" s="1" t="s">
        <v>3</v>
      </c>
      <c r="D6927">
        <v>4</v>
      </c>
      <c r="E6927" s="1" t="s">
        <v>348</v>
      </c>
      <c r="F6927">
        <v>4</v>
      </c>
      <c r="G6927" s="1" t="s">
        <v>375</v>
      </c>
      <c r="H6927" s="1" t="s">
        <v>28</v>
      </c>
      <c r="I6927">
        <v>3</v>
      </c>
      <c r="J6927" s="1" t="str">
        <f>+VLOOKUP(bloques1a3[[#This Row],[respuesta]],respuestas.emociones[],2,0)</f>
        <v>enojo</v>
      </c>
      <c r="K6927" s="1">
        <f>+VLOOKUP(bloques1a3[[#This Row],[niño]],BD.niños[[Código]:[edad]],5,0)</f>
        <v>6</v>
      </c>
      <c r="L6927" s="1">
        <f>+IF(bloques1a3[[#This Row],[correcta]]=bloques1a3[[#This Row],[respuesta]],1,0)</f>
        <v>1</v>
      </c>
      <c r="M6927" s="1">
        <f>+IF(bloques1a3[[#This Row],[Sexo]]="F",1,0)</f>
        <v>0</v>
      </c>
    </row>
    <row r="6928" spans="1:13" x14ac:dyDescent="0.55000000000000004">
      <c r="A6928">
        <v>69</v>
      </c>
      <c r="B6928" s="1" t="s">
        <v>606</v>
      </c>
      <c r="C6928" s="1" t="s">
        <v>4</v>
      </c>
      <c r="D6928">
        <v>5</v>
      </c>
      <c r="E6928" s="1" t="s">
        <v>89</v>
      </c>
      <c r="F6928">
        <v>5</v>
      </c>
      <c r="G6928" s="1" t="s">
        <v>377</v>
      </c>
      <c r="H6928" s="1" t="s">
        <v>29</v>
      </c>
      <c r="I6928">
        <v>3</v>
      </c>
      <c r="J6928" s="1" t="str">
        <f>+VLOOKUP(bloques1a3[[#This Row],[respuesta]],respuestas.emociones[],2,0)</f>
        <v>miedo</v>
      </c>
      <c r="K6928" s="1">
        <f>+VLOOKUP(bloques1a3[[#This Row],[niño]],BD.niños[[Código]:[edad]],5,0)</f>
        <v>10</v>
      </c>
      <c r="L6928" s="1">
        <f>+IF(bloques1a3[[#This Row],[correcta]]=bloques1a3[[#This Row],[respuesta]],1,0)</f>
        <v>1</v>
      </c>
      <c r="M6928" s="1">
        <f>+IF(bloques1a3[[#This Row],[Sexo]]="F",1,0)</f>
        <v>1</v>
      </c>
    </row>
    <row r="6929" spans="1:13" x14ac:dyDescent="0.55000000000000004">
      <c r="A6929">
        <v>69</v>
      </c>
      <c r="B6929" s="1" t="s">
        <v>606</v>
      </c>
      <c r="C6929" s="1" t="s">
        <v>4</v>
      </c>
      <c r="D6929">
        <v>5</v>
      </c>
      <c r="E6929" s="1" t="s">
        <v>93</v>
      </c>
      <c r="F6929">
        <v>5</v>
      </c>
      <c r="G6929" s="1" t="s">
        <v>377</v>
      </c>
      <c r="H6929" s="1" t="s">
        <v>29</v>
      </c>
      <c r="I6929">
        <v>3</v>
      </c>
      <c r="J6929" s="1" t="str">
        <f>+VLOOKUP(bloques1a3[[#This Row],[respuesta]],respuestas.emociones[],2,0)</f>
        <v>miedo</v>
      </c>
      <c r="K6929" s="1">
        <f>+VLOOKUP(bloques1a3[[#This Row],[niño]],BD.niños[[Código]:[edad]],5,0)</f>
        <v>10</v>
      </c>
      <c r="L6929" s="1">
        <f>+IF(bloques1a3[[#This Row],[correcta]]=bloques1a3[[#This Row],[respuesta]],1,0)</f>
        <v>1</v>
      </c>
      <c r="M6929" s="1">
        <f>+IF(bloques1a3[[#This Row],[Sexo]]="F",1,0)</f>
        <v>1</v>
      </c>
    </row>
    <row r="6930" spans="1:13" x14ac:dyDescent="0.55000000000000004">
      <c r="A6930">
        <v>69</v>
      </c>
      <c r="B6930" s="1" t="s">
        <v>606</v>
      </c>
      <c r="C6930" s="1" t="s">
        <v>4</v>
      </c>
      <c r="D6930">
        <v>5</v>
      </c>
      <c r="E6930" s="1" t="s">
        <v>97</v>
      </c>
      <c r="F6930">
        <v>7</v>
      </c>
      <c r="G6930" s="1" t="s">
        <v>377</v>
      </c>
      <c r="H6930" s="1" t="s">
        <v>29</v>
      </c>
      <c r="I6930">
        <v>3</v>
      </c>
      <c r="J6930" s="1" t="str">
        <f>+VLOOKUP(bloques1a3[[#This Row],[respuesta]],respuestas.emociones[],2,0)</f>
        <v>asco</v>
      </c>
      <c r="K6930" s="1">
        <f>+VLOOKUP(bloques1a3[[#This Row],[niño]],BD.niños[[Código]:[edad]],5,0)</f>
        <v>10</v>
      </c>
      <c r="L6930" s="1">
        <f>+IF(bloques1a3[[#This Row],[correcta]]=bloques1a3[[#This Row],[respuesta]],1,0)</f>
        <v>0</v>
      </c>
      <c r="M6930" s="1">
        <f>+IF(bloques1a3[[#This Row],[Sexo]]="F",1,0)</f>
        <v>1</v>
      </c>
    </row>
    <row r="6931" spans="1:13" x14ac:dyDescent="0.55000000000000004">
      <c r="A6931">
        <v>69</v>
      </c>
      <c r="B6931" s="1" t="s">
        <v>606</v>
      </c>
      <c r="C6931" s="1" t="s">
        <v>4</v>
      </c>
      <c r="D6931">
        <v>5</v>
      </c>
      <c r="E6931" s="1" t="s">
        <v>101</v>
      </c>
      <c r="F6931">
        <v>5</v>
      </c>
      <c r="G6931" s="1" t="s">
        <v>377</v>
      </c>
      <c r="H6931" s="1" t="s">
        <v>29</v>
      </c>
      <c r="I6931">
        <v>3</v>
      </c>
      <c r="J6931" s="1" t="str">
        <f>+VLOOKUP(bloques1a3[[#This Row],[respuesta]],respuestas.emociones[],2,0)</f>
        <v>miedo</v>
      </c>
      <c r="K6931" s="1">
        <f>+VLOOKUP(bloques1a3[[#This Row],[niño]],BD.niños[[Código]:[edad]],5,0)</f>
        <v>10</v>
      </c>
      <c r="L6931" s="1">
        <f>+IF(bloques1a3[[#This Row],[correcta]]=bloques1a3[[#This Row],[respuesta]],1,0)</f>
        <v>1</v>
      </c>
      <c r="M6931" s="1">
        <f>+IF(bloques1a3[[#This Row],[Sexo]]="F",1,0)</f>
        <v>1</v>
      </c>
    </row>
    <row r="6932" spans="1:13" x14ac:dyDescent="0.55000000000000004">
      <c r="A6932">
        <v>69</v>
      </c>
      <c r="B6932" s="1" t="s">
        <v>606</v>
      </c>
      <c r="C6932" s="1" t="s">
        <v>4</v>
      </c>
      <c r="D6932">
        <v>5</v>
      </c>
      <c r="E6932" s="1" t="s">
        <v>150</v>
      </c>
      <c r="F6932">
        <v>5</v>
      </c>
      <c r="G6932" s="1" t="s">
        <v>375</v>
      </c>
      <c r="H6932" s="1" t="s">
        <v>29</v>
      </c>
      <c r="I6932">
        <v>3</v>
      </c>
      <c r="J6932" s="1" t="str">
        <f>+VLOOKUP(bloques1a3[[#This Row],[respuesta]],respuestas.emociones[],2,0)</f>
        <v>miedo</v>
      </c>
      <c r="K6932" s="1">
        <f>+VLOOKUP(bloques1a3[[#This Row],[niño]],BD.niños[[Código]:[edad]],5,0)</f>
        <v>6</v>
      </c>
      <c r="L6932" s="1">
        <f>+IF(bloques1a3[[#This Row],[correcta]]=bloques1a3[[#This Row],[respuesta]],1,0)</f>
        <v>1</v>
      </c>
      <c r="M6932" s="1">
        <f>+IF(bloques1a3[[#This Row],[Sexo]]="F",1,0)</f>
        <v>1</v>
      </c>
    </row>
    <row r="6933" spans="1:13" x14ac:dyDescent="0.55000000000000004">
      <c r="A6933">
        <v>69</v>
      </c>
      <c r="B6933" s="1" t="s">
        <v>606</v>
      </c>
      <c r="C6933" s="1" t="s">
        <v>4</v>
      </c>
      <c r="D6933">
        <v>5</v>
      </c>
      <c r="E6933" s="1" t="s">
        <v>153</v>
      </c>
      <c r="F6933">
        <v>5</v>
      </c>
      <c r="G6933" s="1" t="s">
        <v>376</v>
      </c>
      <c r="H6933" s="1" t="s">
        <v>28</v>
      </c>
      <c r="I6933">
        <v>3</v>
      </c>
      <c r="J6933" s="1" t="str">
        <f>+VLOOKUP(bloques1a3[[#This Row],[respuesta]],respuestas.emociones[],2,0)</f>
        <v>miedo</v>
      </c>
      <c r="K6933" s="1">
        <f>+VLOOKUP(bloques1a3[[#This Row],[niño]],BD.niños[[Código]:[edad]],5,0)</f>
        <v>7</v>
      </c>
      <c r="L6933" s="1">
        <f>+IF(bloques1a3[[#This Row],[correcta]]=bloques1a3[[#This Row],[respuesta]],1,0)</f>
        <v>1</v>
      </c>
      <c r="M6933" s="1">
        <f>+IF(bloques1a3[[#This Row],[Sexo]]="F",1,0)</f>
        <v>0</v>
      </c>
    </row>
    <row r="6934" spans="1:13" x14ac:dyDescent="0.55000000000000004">
      <c r="A6934">
        <v>69</v>
      </c>
      <c r="B6934" s="1" t="s">
        <v>606</v>
      </c>
      <c r="C6934" s="1" t="s">
        <v>4</v>
      </c>
      <c r="D6934">
        <v>5</v>
      </c>
      <c r="E6934" s="1" t="s">
        <v>157</v>
      </c>
      <c r="F6934">
        <v>5</v>
      </c>
      <c r="G6934" s="1" t="s">
        <v>376</v>
      </c>
      <c r="H6934" s="1" t="s">
        <v>28</v>
      </c>
      <c r="I6934">
        <v>3</v>
      </c>
      <c r="J6934" s="1" t="str">
        <f>+VLOOKUP(bloques1a3[[#This Row],[respuesta]],respuestas.emociones[],2,0)</f>
        <v>miedo</v>
      </c>
      <c r="K6934" s="1">
        <f>+VLOOKUP(bloques1a3[[#This Row],[niño]],BD.niños[[Código]:[edad]],5,0)</f>
        <v>7</v>
      </c>
      <c r="L6934" s="1">
        <f>+IF(bloques1a3[[#This Row],[correcta]]=bloques1a3[[#This Row],[respuesta]],1,0)</f>
        <v>1</v>
      </c>
      <c r="M6934" s="1">
        <f>+IF(bloques1a3[[#This Row],[Sexo]]="F",1,0)</f>
        <v>0</v>
      </c>
    </row>
    <row r="6935" spans="1:13" x14ac:dyDescent="0.55000000000000004">
      <c r="A6935">
        <v>69</v>
      </c>
      <c r="B6935" s="1" t="s">
        <v>606</v>
      </c>
      <c r="C6935" s="1" t="s">
        <v>4</v>
      </c>
      <c r="D6935">
        <v>5</v>
      </c>
      <c r="E6935" s="1" t="s">
        <v>164</v>
      </c>
      <c r="F6935">
        <v>7</v>
      </c>
      <c r="G6935" s="1" t="s">
        <v>375</v>
      </c>
      <c r="H6935" s="1" t="s">
        <v>28</v>
      </c>
      <c r="I6935">
        <v>3</v>
      </c>
      <c r="J6935" s="1" t="str">
        <f>+VLOOKUP(bloques1a3[[#This Row],[respuesta]],respuestas.emociones[],2,0)</f>
        <v>asco</v>
      </c>
      <c r="K6935" s="1">
        <f>+VLOOKUP(bloques1a3[[#This Row],[niño]],BD.niños[[Código]:[edad]],5,0)</f>
        <v>6</v>
      </c>
      <c r="L6935" s="1">
        <f>+IF(bloques1a3[[#This Row],[correcta]]=bloques1a3[[#This Row],[respuesta]],1,0)</f>
        <v>0</v>
      </c>
      <c r="M6935" s="1">
        <f>+IF(bloques1a3[[#This Row],[Sexo]]="F",1,0)</f>
        <v>0</v>
      </c>
    </row>
    <row r="6936" spans="1:13" x14ac:dyDescent="0.55000000000000004">
      <c r="A6936">
        <v>69</v>
      </c>
      <c r="B6936" s="1" t="s">
        <v>606</v>
      </c>
      <c r="C6936" s="1" t="s">
        <v>4</v>
      </c>
      <c r="D6936">
        <v>5</v>
      </c>
      <c r="E6936" s="1" t="s">
        <v>165</v>
      </c>
      <c r="F6936">
        <v>3</v>
      </c>
      <c r="G6936" s="1" t="s">
        <v>375</v>
      </c>
      <c r="H6936" s="1" t="s">
        <v>28</v>
      </c>
      <c r="I6936">
        <v>3</v>
      </c>
      <c r="J6936" s="1" t="str">
        <f>+VLOOKUP(bloques1a3[[#This Row],[respuesta]],respuestas.emociones[],2,0)</f>
        <v>tristeza</v>
      </c>
      <c r="K6936" s="1">
        <f>+VLOOKUP(bloques1a3[[#This Row],[niño]],BD.niños[[Código]:[edad]],5,0)</f>
        <v>5</v>
      </c>
      <c r="L6936" s="1">
        <f>+IF(bloques1a3[[#This Row],[correcta]]=bloques1a3[[#This Row],[respuesta]],1,0)</f>
        <v>0</v>
      </c>
      <c r="M6936" s="1">
        <f>+IF(bloques1a3[[#This Row],[Sexo]]="F",1,0)</f>
        <v>0</v>
      </c>
    </row>
    <row r="6937" spans="1:13" x14ac:dyDescent="0.55000000000000004">
      <c r="A6937">
        <v>69</v>
      </c>
      <c r="B6937" s="1" t="s">
        <v>606</v>
      </c>
      <c r="C6937" s="1" t="s">
        <v>4</v>
      </c>
      <c r="D6937">
        <v>5</v>
      </c>
      <c r="E6937" s="1" t="s">
        <v>168</v>
      </c>
      <c r="F6937">
        <v>5</v>
      </c>
      <c r="G6937" s="1" t="s">
        <v>376</v>
      </c>
      <c r="H6937" s="1" t="s">
        <v>29</v>
      </c>
      <c r="I6937">
        <v>3</v>
      </c>
      <c r="J6937" s="1" t="str">
        <f>+VLOOKUP(bloques1a3[[#This Row],[respuesta]],respuestas.emociones[],2,0)</f>
        <v>miedo</v>
      </c>
      <c r="K6937" s="1">
        <f>+VLOOKUP(bloques1a3[[#This Row],[niño]],BD.niños[[Código]:[edad]],5,0)</f>
        <v>7</v>
      </c>
      <c r="L6937" s="1">
        <f>+IF(bloques1a3[[#This Row],[correcta]]=bloques1a3[[#This Row],[respuesta]],1,0)</f>
        <v>1</v>
      </c>
      <c r="M6937" s="1">
        <f>+IF(bloques1a3[[#This Row],[Sexo]]="F",1,0)</f>
        <v>1</v>
      </c>
    </row>
    <row r="6938" spans="1:13" x14ac:dyDescent="0.55000000000000004">
      <c r="A6938">
        <v>69</v>
      </c>
      <c r="B6938" s="1" t="s">
        <v>606</v>
      </c>
      <c r="C6938" s="1" t="s">
        <v>4</v>
      </c>
      <c r="D6938">
        <v>5</v>
      </c>
      <c r="E6938" s="1" t="s">
        <v>172</v>
      </c>
      <c r="F6938">
        <v>5</v>
      </c>
      <c r="G6938" s="1" t="s">
        <v>376</v>
      </c>
      <c r="H6938" s="1" t="s">
        <v>29</v>
      </c>
      <c r="I6938">
        <v>3</v>
      </c>
      <c r="J6938" s="1" t="str">
        <f>+VLOOKUP(bloques1a3[[#This Row],[respuesta]],respuestas.emociones[],2,0)</f>
        <v>miedo</v>
      </c>
      <c r="K6938" s="1">
        <f>+VLOOKUP(bloques1a3[[#This Row],[niño]],BD.niños[[Código]:[edad]],5,0)</f>
        <v>8</v>
      </c>
      <c r="L6938" s="1">
        <f>+IF(bloques1a3[[#This Row],[correcta]]=bloques1a3[[#This Row],[respuesta]],1,0)</f>
        <v>1</v>
      </c>
      <c r="M6938" s="1">
        <f>+IF(bloques1a3[[#This Row],[Sexo]]="F",1,0)</f>
        <v>1</v>
      </c>
    </row>
    <row r="6939" spans="1:13" x14ac:dyDescent="0.55000000000000004">
      <c r="A6939">
        <v>69</v>
      </c>
      <c r="B6939" s="1" t="s">
        <v>606</v>
      </c>
      <c r="C6939" s="1" t="s">
        <v>4</v>
      </c>
      <c r="D6939">
        <v>5</v>
      </c>
      <c r="E6939" s="1" t="s">
        <v>176</v>
      </c>
      <c r="F6939">
        <v>5</v>
      </c>
      <c r="G6939" s="1" t="s">
        <v>375</v>
      </c>
      <c r="H6939" s="1" t="s">
        <v>29</v>
      </c>
      <c r="I6939">
        <v>3</v>
      </c>
      <c r="J6939" s="1" t="str">
        <f>+VLOOKUP(bloques1a3[[#This Row],[respuesta]],respuestas.emociones[],2,0)</f>
        <v>miedo</v>
      </c>
      <c r="K6939" s="1">
        <f>+VLOOKUP(bloques1a3[[#This Row],[niño]],BD.niños[[Código]:[edad]],5,0)</f>
        <v>5</v>
      </c>
      <c r="L6939" s="1">
        <f>+IF(bloques1a3[[#This Row],[correcta]]=bloques1a3[[#This Row],[respuesta]],1,0)</f>
        <v>1</v>
      </c>
      <c r="M6939" s="1">
        <f>+IF(bloques1a3[[#This Row],[Sexo]]="F",1,0)</f>
        <v>1</v>
      </c>
    </row>
    <row r="6940" spans="1:13" x14ac:dyDescent="0.55000000000000004">
      <c r="A6940">
        <v>69</v>
      </c>
      <c r="B6940" s="1" t="s">
        <v>606</v>
      </c>
      <c r="C6940" s="1" t="s">
        <v>4</v>
      </c>
      <c r="D6940">
        <v>5</v>
      </c>
      <c r="E6940" s="1" t="s">
        <v>180</v>
      </c>
      <c r="F6940">
        <v>7</v>
      </c>
      <c r="G6940" s="1" t="s">
        <v>376</v>
      </c>
      <c r="H6940" s="1" t="s">
        <v>29</v>
      </c>
      <c r="I6940">
        <v>3</v>
      </c>
      <c r="J6940" s="1" t="str">
        <f>+VLOOKUP(bloques1a3[[#This Row],[respuesta]],respuestas.emociones[],2,0)</f>
        <v>asco</v>
      </c>
      <c r="K6940" s="1">
        <f>+VLOOKUP(bloques1a3[[#This Row],[niño]],BD.niños[[Código]:[edad]],5,0)</f>
        <v>8</v>
      </c>
      <c r="L6940" s="1">
        <f>+IF(bloques1a3[[#This Row],[correcta]]=bloques1a3[[#This Row],[respuesta]],1,0)</f>
        <v>0</v>
      </c>
      <c r="M6940" s="1">
        <f>+IF(bloques1a3[[#This Row],[Sexo]]="F",1,0)</f>
        <v>1</v>
      </c>
    </row>
    <row r="6941" spans="1:13" x14ac:dyDescent="0.55000000000000004">
      <c r="A6941">
        <v>69</v>
      </c>
      <c r="B6941" s="1" t="s">
        <v>606</v>
      </c>
      <c r="C6941" s="1" t="s">
        <v>4</v>
      </c>
      <c r="D6941">
        <v>5</v>
      </c>
      <c r="E6941" s="1" t="s">
        <v>234</v>
      </c>
      <c r="F6941">
        <v>6</v>
      </c>
      <c r="G6941" s="1" t="s">
        <v>377</v>
      </c>
      <c r="H6941" s="1" t="s">
        <v>28</v>
      </c>
      <c r="I6941">
        <v>3</v>
      </c>
      <c r="J6941" s="1" t="str">
        <f>+VLOOKUP(bloques1a3[[#This Row],[respuesta]],respuestas.emociones[],2,0)</f>
        <v>sorpresa</v>
      </c>
      <c r="K6941" s="1">
        <f>+VLOOKUP(bloques1a3[[#This Row],[niño]],BD.niños[[Código]:[edad]],5,0)</f>
        <v>10</v>
      </c>
      <c r="L6941" s="1">
        <f>+IF(bloques1a3[[#This Row],[correcta]]=bloques1a3[[#This Row],[respuesta]],1,0)</f>
        <v>0</v>
      </c>
      <c r="M6941" s="1">
        <f>+IF(bloques1a3[[#This Row],[Sexo]]="F",1,0)</f>
        <v>0</v>
      </c>
    </row>
    <row r="6942" spans="1:13" x14ac:dyDescent="0.55000000000000004">
      <c r="A6942">
        <v>69</v>
      </c>
      <c r="B6942" s="1" t="s">
        <v>606</v>
      </c>
      <c r="C6942" s="1" t="s">
        <v>4</v>
      </c>
      <c r="D6942">
        <v>5</v>
      </c>
      <c r="E6942" s="1" t="s">
        <v>238</v>
      </c>
      <c r="F6942">
        <v>5</v>
      </c>
      <c r="G6942" s="1" t="s">
        <v>377</v>
      </c>
      <c r="H6942" s="1" t="s">
        <v>28</v>
      </c>
      <c r="I6942">
        <v>3</v>
      </c>
      <c r="J6942" s="1" t="str">
        <f>+VLOOKUP(bloques1a3[[#This Row],[respuesta]],respuestas.emociones[],2,0)</f>
        <v>miedo</v>
      </c>
      <c r="K6942" s="1">
        <f>+VLOOKUP(bloques1a3[[#This Row],[niño]],BD.niños[[Código]:[edad]],5,0)</f>
        <v>10</v>
      </c>
      <c r="L6942" s="1">
        <f>+IF(bloques1a3[[#This Row],[correcta]]=bloques1a3[[#This Row],[respuesta]],1,0)</f>
        <v>1</v>
      </c>
      <c r="M6942" s="1">
        <f>+IF(bloques1a3[[#This Row],[Sexo]]="F",1,0)</f>
        <v>0</v>
      </c>
    </row>
    <row r="6943" spans="1:13" x14ac:dyDescent="0.55000000000000004">
      <c r="A6943">
        <v>69</v>
      </c>
      <c r="B6943" s="1" t="s">
        <v>606</v>
      </c>
      <c r="C6943" s="1" t="s">
        <v>4</v>
      </c>
      <c r="D6943">
        <v>5</v>
      </c>
      <c r="E6943" s="1" t="s">
        <v>241</v>
      </c>
      <c r="F6943">
        <v>6</v>
      </c>
      <c r="G6943" s="1" t="s">
        <v>377</v>
      </c>
      <c r="H6943" s="1" t="s">
        <v>29</v>
      </c>
      <c r="I6943">
        <v>3</v>
      </c>
      <c r="J6943" s="1" t="str">
        <f>+VLOOKUP(bloques1a3[[#This Row],[respuesta]],respuestas.emociones[],2,0)</f>
        <v>sorpresa</v>
      </c>
      <c r="K6943" s="1">
        <f>+VLOOKUP(bloques1a3[[#This Row],[niño]],BD.niños[[Código]:[edad]],5,0)</f>
        <v>10</v>
      </c>
      <c r="L6943" s="1">
        <f>+IF(bloques1a3[[#This Row],[correcta]]=bloques1a3[[#This Row],[respuesta]],1,0)</f>
        <v>0</v>
      </c>
      <c r="M6943" s="1">
        <f>+IF(bloques1a3[[#This Row],[Sexo]]="F",1,0)</f>
        <v>1</v>
      </c>
    </row>
    <row r="6944" spans="1:13" x14ac:dyDescent="0.55000000000000004">
      <c r="A6944">
        <v>69</v>
      </c>
      <c r="B6944" s="1" t="s">
        <v>606</v>
      </c>
      <c r="C6944" s="1" t="s">
        <v>4</v>
      </c>
      <c r="D6944">
        <v>5</v>
      </c>
      <c r="E6944" s="1" t="s">
        <v>245</v>
      </c>
      <c r="F6944">
        <v>5</v>
      </c>
      <c r="G6944" s="1" t="s">
        <v>376</v>
      </c>
      <c r="H6944" s="1" t="s">
        <v>28</v>
      </c>
      <c r="I6944">
        <v>3</v>
      </c>
      <c r="J6944" s="1" t="str">
        <f>+VLOOKUP(bloques1a3[[#This Row],[respuesta]],respuestas.emociones[],2,0)</f>
        <v>miedo</v>
      </c>
      <c r="K6944" s="1">
        <f>+VLOOKUP(bloques1a3[[#This Row],[niño]],BD.niños[[Código]:[edad]],5,0)</f>
        <v>8</v>
      </c>
      <c r="L6944" s="1">
        <f>+IF(bloques1a3[[#This Row],[correcta]]=bloques1a3[[#This Row],[respuesta]],1,0)</f>
        <v>1</v>
      </c>
      <c r="M6944" s="1">
        <f>+IF(bloques1a3[[#This Row],[Sexo]]="F",1,0)</f>
        <v>0</v>
      </c>
    </row>
    <row r="6945" spans="1:13" x14ac:dyDescent="0.55000000000000004">
      <c r="A6945">
        <v>69</v>
      </c>
      <c r="B6945" s="1" t="s">
        <v>606</v>
      </c>
      <c r="C6945" s="1" t="s">
        <v>4</v>
      </c>
      <c r="D6945">
        <v>5</v>
      </c>
      <c r="E6945" s="1" t="s">
        <v>249</v>
      </c>
      <c r="F6945">
        <v>6</v>
      </c>
      <c r="G6945" s="1" t="s">
        <v>375</v>
      </c>
      <c r="H6945" s="1" t="s">
        <v>28</v>
      </c>
      <c r="I6945">
        <v>3</v>
      </c>
      <c r="J6945" s="1" t="str">
        <f>+VLOOKUP(bloques1a3[[#This Row],[respuesta]],respuestas.emociones[],2,0)</f>
        <v>sorpresa</v>
      </c>
      <c r="K6945" s="1">
        <f>+VLOOKUP(bloques1a3[[#This Row],[niño]],BD.niños[[Código]:[edad]],5,0)</f>
        <v>6</v>
      </c>
      <c r="L6945" s="1">
        <f>+IF(bloques1a3[[#This Row],[correcta]]=bloques1a3[[#This Row],[respuesta]],1,0)</f>
        <v>0</v>
      </c>
      <c r="M6945" s="1">
        <f>+IF(bloques1a3[[#This Row],[Sexo]]="F",1,0)</f>
        <v>0</v>
      </c>
    </row>
    <row r="6946" spans="1:13" x14ac:dyDescent="0.55000000000000004">
      <c r="A6946">
        <v>69</v>
      </c>
      <c r="B6946" s="1" t="s">
        <v>606</v>
      </c>
      <c r="C6946" s="1" t="s">
        <v>4</v>
      </c>
      <c r="D6946">
        <v>5</v>
      </c>
      <c r="E6946" s="1" t="s">
        <v>253</v>
      </c>
      <c r="F6946">
        <v>5</v>
      </c>
      <c r="G6946" s="1" t="s">
        <v>376</v>
      </c>
      <c r="H6946" s="1" t="s">
        <v>28</v>
      </c>
      <c r="I6946">
        <v>3</v>
      </c>
      <c r="J6946" s="1" t="str">
        <f>+VLOOKUP(bloques1a3[[#This Row],[respuesta]],respuestas.emociones[],2,0)</f>
        <v>miedo</v>
      </c>
      <c r="K6946" s="1">
        <f>+VLOOKUP(bloques1a3[[#This Row],[niño]],BD.niños[[Código]:[edad]],5,0)</f>
        <v>7</v>
      </c>
      <c r="L6946" s="1">
        <f>+IF(bloques1a3[[#This Row],[correcta]]=bloques1a3[[#This Row],[respuesta]],1,0)</f>
        <v>1</v>
      </c>
      <c r="M6946" s="1">
        <f>+IF(bloques1a3[[#This Row],[Sexo]]="F",1,0)</f>
        <v>0</v>
      </c>
    </row>
    <row r="6947" spans="1:13" x14ac:dyDescent="0.55000000000000004">
      <c r="A6947">
        <v>69</v>
      </c>
      <c r="B6947" s="1" t="s">
        <v>606</v>
      </c>
      <c r="C6947" s="1" t="s">
        <v>4</v>
      </c>
      <c r="D6947">
        <v>5</v>
      </c>
      <c r="E6947" s="1" t="s">
        <v>257</v>
      </c>
      <c r="F6947">
        <v>5</v>
      </c>
      <c r="G6947" s="1" t="s">
        <v>376</v>
      </c>
      <c r="H6947" s="1" t="s">
        <v>28</v>
      </c>
      <c r="I6947">
        <v>3</v>
      </c>
      <c r="J6947" s="1" t="str">
        <f>+VLOOKUP(bloques1a3[[#This Row],[respuesta]],respuestas.emociones[],2,0)</f>
        <v>miedo</v>
      </c>
      <c r="K6947" s="1">
        <f>+VLOOKUP(bloques1a3[[#This Row],[niño]],BD.niños[[Código]:[edad]],5,0)</f>
        <v>8</v>
      </c>
      <c r="L6947" s="1">
        <f>+IF(bloques1a3[[#This Row],[correcta]]=bloques1a3[[#This Row],[respuesta]],1,0)</f>
        <v>1</v>
      </c>
      <c r="M6947" s="1">
        <f>+IF(bloques1a3[[#This Row],[Sexo]]="F",1,0)</f>
        <v>0</v>
      </c>
    </row>
    <row r="6948" spans="1:13" x14ac:dyDescent="0.55000000000000004">
      <c r="A6948">
        <v>69</v>
      </c>
      <c r="B6948" s="1" t="s">
        <v>606</v>
      </c>
      <c r="C6948" s="1" t="s">
        <v>4</v>
      </c>
      <c r="D6948">
        <v>5</v>
      </c>
      <c r="E6948" s="1" t="s">
        <v>299</v>
      </c>
      <c r="F6948">
        <v>5</v>
      </c>
      <c r="G6948" s="1" t="s">
        <v>376</v>
      </c>
      <c r="H6948" s="1" t="s">
        <v>28</v>
      </c>
      <c r="I6948">
        <v>3</v>
      </c>
      <c r="J6948" s="1" t="str">
        <f>+VLOOKUP(bloques1a3[[#This Row],[respuesta]],respuestas.emociones[],2,0)</f>
        <v>miedo</v>
      </c>
      <c r="K6948" s="1">
        <f>+VLOOKUP(bloques1a3[[#This Row],[niño]],BD.niños[[Código]:[edad]],5,0)</f>
        <v>8</v>
      </c>
      <c r="L6948" s="1">
        <f>+IF(bloques1a3[[#This Row],[correcta]]=bloques1a3[[#This Row],[respuesta]],1,0)</f>
        <v>1</v>
      </c>
      <c r="M6948" s="1">
        <f>+IF(bloques1a3[[#This Row],[Sexo]]="F",1,0)</f>
        <v>0</v>
      </c>
    </row>
    <row r="6949" spans="1:13" x14ac:dyDescent="0.55000000000000004">
      <c r="A6949">
        <v>69</v>
      </c>
      <c r="B6949" s="1" t="s">
        <v>606</v>
      </c>
      <c r="C6949" s="1" t="s">
        <v>4</v>
      </c>
      <c r="D6949">
        <v>5</v>
      </c>
      <c r="E6949" s="1" t="s">
        <v>301</v>
      </c>
      <c r="F6949">
        <v>5</v>
      </c>
      <c r="G6949" s="1" t="s">
        <v>375</v>
      </c>
      <c r="H6949" s="1" t="s">
        <v>28</v>
      </c>
      <c r="I6949">
        <v>3</v>
      </c>
      <c r="J6949" s="1" t="str">
        <f>+VLOOKUP(bloques1a3[[#This Row],[respuesta]],respuestas.emociones[],2,0)</f>
        <v>miedo</v>
      </c>
      <c r="K6949" s="1">
        <f>+VLOOKUP(bloques1a3[[#This Row],[niño]],BD.niños[[Código]:[edad]],5,0)</f>
        <v>5</v>
      </c>
      <c r="L6949" s="1">
        <f>+IF(bloques1a3[[#This Row],[correcta]]=bloques1a3[[#This Row],[respuesta]],1,0)</f>
        <v>1</v>
      </c>
      <c r="M6949" s="1">
        <f>+IF(bloques1a3[[#This Row],[Sexo]]="F",1,0)</f>
        <v>0</v>
      </c>
    </row>
    <row r="6950" spans="1:13" x14ac:dyDescent="0.55000000000000004">
      <c r="A6950">
        <v>69</v>
      </c>
      <c r="B6950" s="1" t="s">
        <v>606</v>
      </c>
      <c r="C6950" s="1" t="s">
        <v>4</v>
      </c>
      <c r="D6950">
        <v>5</v>
      </c>
      <c r="E6950" s="1" t="s">
        <v>305</v>
      </c>
      <c r="F6950">
        <v>5</v>
      </c>
      <c r="G6950" s="1" t="s">
        <v>376</v>
      </c>
      <c r="H6950" s="1" t="s">
        <v>28</v>
      </c>
      <c r="I6950">
        <v>3</v>
      </c>
      <c r="J6950" s="1" t="str">
        <f>+VLOOKUP(bloques1a3[[#This Row],[respuesta]],respuestas.emociones[],2,0)</f>
        <v>miedo</v>
      </c>
      <c r="K6950" s="1">
        <f>+VLOOKUP(bloques1a3[[#This Row],[niño]],BD.niños[[Código]:[edad]],5,0)</f>
        <v>8</v>
      </c>
      <c r="L6950" s="1">
        <f>+IF(bloques1a3[[#This Row],[correcta]]=bloques1a3[[#This Row],[respuesta]],1,0)</f>
        <v>1</v>
      </c>
      <c r="M6950" s="1">
        <f>+IF(bloques1a3[[#This Row],[Sexo]]="F",1,0)</f>
        <v>0</v>
      </c>
    </row>
    <row r="6951" spans="1:13" x14ac:dyDescent="0.55000000000000004">
      <c r="A6951">
        <v>69</v>
      </c>
      <c r="B6951" s="1" t="s">
        <v>606</v>
      </c>
      <c r="C6951" s="1" t="s">
        <v>4</v>
      </c>
      <c r="D6951">
        <v>5</v>
      </c>
      <c r="E6951" s="1" t="s">
        <v>308</v>
      </c>
      <c r="F6951">
        <v>5</v>
      </c>
      <c r="G6951" s="1" t="s">
        <v>377</v>
      </c>
      <c r="H6951" s="1" t="s">
        <v>28</v>
      </c>
      <c r="I6951">
        <v>3</v>
      </c>
      <c r="J6951" s="1" t="str">
        <f>+VLOOKUP(bloques1a3[[#This Row],[respuesta]],respuestas.emociones[],2,0)</f>
        <v>miedo</v>
      </c>
      <c r="K6951" s="1">
        <f>+VLOOKUP(bloques1a3[[#This Row],[niño]],BD.niños[[Código]:[edad]],5,0)</f>
        <v>9</v>
      </c>
      <c r="L6951" s="1">
        <f>+IF(bloques1a3[[#This Row],[correcta]]=bloques1a3[[#This Row],[respuesta]],1,0)</f>
        <v>1</v>
      </c>
      <c r="M6951" s="1">
        <f>+IF(bloques1a3[[#This Row],[Sexo]]="F",1,0)</f>
        <v>0</v>
      </c>
    </row>
    <row r="6952" spans="1:13" x14ac:dyDescent="0.55000000000000004">
      <c r="A6952">
        <v>69</v>
      </c>
      <c r="B6952" s="1" t="s">
        <v>606</v>
      </c>
      <c r="C6952" s="1" t="s">
        <v>4</v>
      </c>
      <c r="D6952">
        <v>5</v>
      </c>
      <c r="E6952" s="1" t="s">
        <v>311</v>
      </c>
      <c r="F6952">
        <v>7</v>
      </c>
      <c r="G6952" s="1" t="s">
        <v>377</v>
      </c>
      <c r="H6952" s="1" t="s">
        <v>28</v>
      </c>
      <c r="I6952">
        <v>3</v>
      </c>
      <c r="J6952" s="1" t="str">
        <f>+VLOOKUP(bloques1a3[[#This Row],[respuesta]],respuestas.emociones[],2,0)</f>
        <v>asco</v>
      </c>
      <c r="K6952" s="1">
        <f>+VLOOKUP(bloques1a3[[#This Row],[niño]],BD.niños[[Código]:[edad]],5,0)</f>
        <v>10</v>
      </c>
      <c r="L6952" s="1">
        <f>+IF(bloques1a3[[#This Row],[correcta]]=bloques1a3[[#This Row],[respuesta]],1,0)</f>
        <v>0</v>
      </c>
      <c r="M6952" s="1">
        <f>+IF(bloques1a3[[#This Row],[Sexo]]="F",1,0)</f>
        <v>0</v>
      </c>
    </row>
    <row r="6953" spans="1:13" x14ac:dyDescent="0.55000000000000004">
      <c r="A6953">
        <v>69</v>
      </c>
      <c r="B6953" s="1" t="s">
        <v>606</v>
      </c>
      <c r="C6953" s="1" t="s">
        <v>4</v>
      </c>
      <c r="D6953">
        <v>5</v>
      </c>
      <c r="E6953" s="1" t="s">
        <v>314</v>
      </c>
      <c r="F6953">
        <v>5</v>
      </c>
      <c r="G6953" s="1" t="s">
        <v>377</v>
      </c>
      <c r="H6953" s="1" t="s">
        <v>28</v>
      </c>
      <c r="I6953">
        <v>3</v>
      </c>
      <c r="J6953" s="1" t="str">
        <f>+VLOOKUP(bloques1a3[[#This Row],[respuesta]],respuestas.emociones[],2,0)</f>
        <v>miedo</v>
      </c>
      <c r="K6953" s="1">
        <f>+VLOOKUP(bloques1a3[[#This Row],[niño]],BD.niños[[Código]:[edad]],5,0)</f>
        <v>10</v>
      </c>
      <c r="L6953" s="1">
        <f>+IF(bloques1a3[[#This Row],[correcta]]=bloques1a3[[#This Row],[respuesta]],1,0)</f>
        <v>1</v>
      </c>
      <c r="M6953" s="1">
        <f>+IF(bloques1a3[[#This Row],[Sexo]]="F",1,0)</f>
        <v>0</v>
      </c>
    </row>
    <row r="6954" spans="1:13" x14ac:dyDescent="0.55000000000000004">
      <c r="A6954">
        <v>69</v>
      </c>
      <c r="B6954" s="1" t="s">
        <v>606</v>
      </c>
      <c r="C6954" s="1" t="s">
        <v>4</v>
      </c>
      <c r="D6954">
        <v>5</v>
      </c>
      <c r="E6954" s="1" t="s">
        <v>372</v>
      </c>
      <c r="F6954">
        <v>5</v>
      </c>
      <c r="G6954" s="1" t="s">
        <v>377</v>
      </c>
      <c r="H6954" s="1" t="s">
        <v>28</v>
      </c>
      <c r="I6954">
        <v>3</v>
      </c>
      <c r="J6954" s="1" t="str">
        <f>+VLOOKUP(bloques1a3[[#This Row],[respuesta]],respuestas.emociones[],2,0)</f>
        <v>miedo</v>
      </c>
      <c r="K6954" s="1">
        <f>+VLOOKUP(bloques1a3[[#This Row],[niño]],BD.niños[[Código]:[edad]],5,0)</f>
        <v>9</v>
      </c>
      <c r="L6954" s="1">
        <f>+IF(bloques1a3[[#This Row],[correcta]]=bloques1a3[[#This Row],[respuesta]],1,0)</f>
        <v>1</v>
      </c>
      <c r="M6954" s="1">
        <f>+IF(bloques1a3[[#This Row],[Sexo]]="F",1,0)</f>
        <v>0</v>
      </c>
    </row>
    <row r="6955" spans="1:13" x14ac:dyDescent="0.55000000000000004">
      <c r="A6955">
        <v>69</v>
      </c>
      <c r="B6955" s="1" t="s">
        <v>606</v>
      </c>
      <c r="C6955" s="1" t="s">
        <v>4</v>
      </c>
      <c r="D6955">
        <v>5</v>
      </c>
      <c r="E6955" s="1" t="s">
        <v>337</v>
      </c>
      <c r="F6955">
        <v>6</v>
      </c>
      <c r="G6955" s="1" t="s">
        <v>376</v>
      </c>
      <c r="H6955" s="1" t="s">
        <v>28</v>
      </c>
      <c r="I6955">
        <v>3</v>
      </c>
      <c r="J6955" s="1" t="str">
        <f>+VLOOKUP(bloques1a3[[#This Row],[respuesta]],respuestas.emociones[],2,0)</f>
        <v>sorpresa</v>
      </c>
      <c r="K6955" s="1">
        <f>+VLOOKUP(bloques1a3[[#This Row],[niño]],BD.niños[[Código]:[edad]],5,0)</f>
        <v>8</v>
      </c>
      <c r="L6955" s="1">
        <f>+IF(bloques1a3[[#This Row],[correcta]]=bloques1a3[[#This Row],[respuesta]],1,0)</f>
        <v>0</v>
      </c>
      <c r="M6955" s="1">
        <f>+IF(bloques1a3[[#This Row],[Sexo]]="F",1,0)</f>
        <v>0</v>
      </c>
    </row>
    <row r="6956" spans="1:13" x14ac:dyDescent="0.55000000000000004">
      <c r="A6956">
        <v>69</v>
      </c>
      <c r="B6956" s="1" t="s">
        <v>606</v>
      </c>
      <c r="C6956" s="1" t="s">
        <v>4</v>
      </c>
      <c r="D6956">
        <v>5</v>
      </c>
      <c r="E6956" s="1" t="s">
        <v>341</v>
      </c>
      <c r="F6956">
        <v>6</v>
      </c>
      <c r="G6956" s="1" t="s">
        <v>376</v>
      </c>
      <c r="H6956" s="1" t="s">
        <v>29</v>
      </c>
      <c r="I6956">
        <v>3</v>
      </c>
      <c r="J6956" s="1" t="str">
        <f>+VLOOKUP(bloques1a3[[#This Row],[respuesta]],respuestas.emociones[],2,0)</f>
        <v>sorpresa</v>
      </c>
      <c r="K6956" s="1">
        <f>+VLOOKUP(bloques1a3[[#This Row],[niño]],BD.niños[[Código]:[edad]],5,0)</f>
        <v>8</v>
      </c>
      <c r="L6956" s="1">
        <f>+IF(bloques1a3[[#This Row],[correcta]]=bloques1a3[[#This Row],[respuesta]],1,0)</f>
        <v>0</v>
      </c>
      <c r="M6956" s="1">
        <f>+IF(bloques1a3[[#This Row],[Sexo]]="F",1,0)</f>
        <v>1</v>
      </c>
    </row>
    <row r="6957" spans="1:13" x14ac:dyDescent="0.55000000000000004">
      <c r="A6957">
        <v>69</v>
      </c>
      <c r="B6957" s="1" t="s">
        <v>606</v>
      </c>
      <c r="C6957" s="1" t="s">
        <v>4</v>
      </c>
      <c r="D6957">
        <v>5</v>
      </c>
      <c r="E6957" s="1" t="s">
        <v>344</v>
      </c>
      <c r="F6957">
        <v>2</v>
      </c>
      <c r="G6957" s="1" t="s">
        <v>375</v>
      </c>
      <c r="H6957" s="1" t="s">
        <v>29</v>
      </c>
      <c r="I6957">
        <v>3</v>
      </c>
      <c r="J6957" s="1" t="str">
        <f>+VLOOKUP(bloques1a3[[#This Row],[respuesta]],respuestas.emociones[],2,0)</f>
        <v>alegria</v>
      </c>
      <c r="K6957" s="1">
        <f>+VLOOKUP(bloques1a3[[#This Row],[niño]],BD.niños[[Código]:[edad]],5,0)</f>
        <v>6</v>
      </c>
      <c r="L6957" s="1">
        <f>+IF(bloques1a3[[#This Row],[correcta]]=bloques1a3[[#This Row],[respuesta]],1,0)</f>
        <v>0</v>
      </c>
      <c r="M6957" s="1">
        <f>+IF(bloques1a3[[#This Row],[Sexo]]="F",1,0)</f>
        <v>1</v>
      </c>
    </row>
    <row r="6958" spans="1:13" x14ac:dyDescent="0.55000000000000004">
      <c r="A6958">
        <v>69</v>
      </c>
      <c r="B6958" s="1" t="s">
        <v>606</v>
      </c>
      <c r="C6958" s="1" t="s">
        <v>4</v>
      </c>
      <c r="D6958">
        <v>5</v>
      </c>
      <c r="E6958" s="1" t="s">
        <v>348</v>
      </c>
      <c r="F6958">
        <v>1</v>
      </c>
      <c r="G6958" s="1" t="s">
        <v>375</v>
      </c>
      <c r="H6958" s="1" t="s">
        <v>28</v>
      </c>
      <c r="I6958">
        <v>3</v>
      </c>
      <c r="J6958" s="1" t="str">
        <f>+VLOOKUP(bloques1a3[[#This Row],[respuesta]],respuestas.emociones[],2,0)</f>
        <v>neutra</v>
      </c>
      <c r="K6958" s="1">
        <f>+VLOOKUP(bloques1a3[[#This Row],[niño]],BD.niños[[Código]:[edad]],5,0)</f>
        <v>6</v>
      </c>
      <c r="L6958" s="1">
        <f>+IF(bloques1a3[[#This Row],[correcta]]=bloques1a3[[#This Row],[respuesta]],1,0)</f>
        <v>0</v>
      </c>
      <c r="M6958" s="1">
        <f>+IF(bloques1a3[[#This Row],[Sexo]]="F",1,0)</f>
        <v>0</v>
      </c>
    </row>
    <row r="6959" spans="1:13" x14ac:dyDescent="0.55000000000000004">
      <c r="A6959">
        <v>70</v>
      </c>
      <c r="B6959" s="1" t="s">
        <v>607</v>
      </c>
      <c r="C6959" s="1" t="s">
        <v>1</v>
      </c>
      <c r="D6959">
        <v>2</v>
      </c>
      <c r="E6959" s="1" t="s">
        <v>89</v>
      </c>
      <c r="F6959">
        <v>2</v>
      </c>
      <c r="G6959" s="1" t="s">
        <v>377</v>
      </c>
      <c r="H6959" s="1" t="s">
        <v>29</v>
      </c>
      <c r="I6959">
        <v>3</v>
      </c>
      <c r="J6959" s="1" t="str">
        <f>+VLOOKUP(bloques1a3[[#This Row],[respuesta]],respuestas.emociones[],2,0)</f>
        <v>alegria</v>
      </c>
      <c r="K6959" s="1">
        <f>+VLOOKUP(bloques1a3[[#This Row],[niño]],BD.niños[[Código]:[edad]],5,0)</f>
        <v>10</v>
      </c>
      <c r="L6959" s="1">
        <f>+IF(bloques1a3[[#This Row],[correcta]]=bloques1a3[[#This Row],[respuesta]],1,0)</f>
        <v>1</v>
      </c>
      <c r="M6959" s="1">
        <f>+IF(bloques1a3[[#This Row],[Sexo]]="F",1,0)</f>
        <v>1</v>
      </c>
    </row>
    <row r="6960" spans="1:13" x14ac:dyDescent="0.55000000000000004">
      <c r="A6960">
        <v>70</v>
      </c>
      <c r="B6960" s="1" t="s">
        <v>607</v>
      </c>
      <c r="C6960" s="1" t="s">
        <v>1</v>
      </c>
      <c r="D6960">
        <v>2</v>
      </c>
      <c r="E6960" s="1" t="s">
        <v>93</v>
      </c>
      <c r="F6960">
        <v>2</v>
      </c>
      <c r="G6960" s="1" t="s">
        <v>377</v>
      </c>
      <c r="H6960" s="1" t="s">
        <v>29</v>
      </c>
      <c r="I6960">
        <v>3</v>
      </c>
      <c r="J6960" s="1" t="str">
        <f>+VLOOKUP(bloques1a3[[#This Row],[respuesta]],respuestas.emociones[],2,0)</f>
        <v>alegria</v>
      </c>
      <c r="K6960" s="1">
        <f>+VLOOKUP(bloques1a3[[#This Row],[niño]],BD.niños[[Código]:[edad]],5,0)</f>
        <v>10</v>
      </c>
      <c r="L6960" s="1">
        <f>+IF(bloques1a3[[#This Row],[correcta]]=bloques1a3[[#This Row],[respuesta]],1,0)</f>
        <v>1</v>
      </c>
      <c r="M6960" s="1">
        <f>+IF(bloques1a3[[#This Row],[Sexo]]="F",1,0)</f>
        <v>1</v>
      </c>
    </row>
    <row r="6961" spans="1:13" x14ac:dyDescent="0.55000000000000004">
      <c r="A6961">
        <v>70</v>
      </c>
      <c r="B6961" s="1" t="s">
        <v>607</v>
      </c>
      <c r="C6961" s="1" t="s">
        <v>1</v>
      </c>
      <c r="D6961">
        <v>2</v>
      </c>
      <c r="E6961" s="1" t="s">
        <v>97</v>
      </c>
      <c r="F6961">
        <v>2</v>
      </c>
      <c r="G6961" s="1" t="s">
        <v>377</v>
      </c>
      <c r="H6961" s="1" t="s">
        <v>29</v>
      </c>
      <c r="I6961">
        <v>3</v>
      </c>
      <c r="J6961" s="1" t="str">
        <f>+VLOOKUP(bloques1a3[[#This Row],[respuesta]],respuestas.emociones[],2,0)</f>
        <v>alegria</v>
      </c>
      <c r="K6961" s="1">
        <f>+VLOOKUP(bloques1a3[[#This Row],[niño]],BD.niños[[Código]:[edad]],5,0)</f>
        <v>10</v>
      </c>
      <c r="L6961" s="1">
        <f>+IF(bloques1a3[[#This Row],[correcta]]=bloques1a3[[#This Row],[respuesta]],1,0)</f>
        <v>1</v>
      </c>
      <c r="M6961" s="1">
        <f>+IF(bloques1a3[[#This Row],[Sexo]]="F",1,0)</f>
        <v>1</v>
      </c>
    </row>
    <row r="6962" spans="1:13" x14ac:dyDescent="0.55000000000000004">
      <c r="A6962">
        <v>70</v>
      </c>
      <c r="B6962" s="1" t="s">
        <v>607</v>
      </c>
      <c r="C6962" s="1" t="s">
        <v>1</v>
      </c>
      <c r="D6962">
        <v>2</v>
      </c>
      <c r="E6962" s="1" t="s">
        <v>101</v>
      </c>
      <c r="F6962">
        <v>2</v>
      </c>
      <c r="G6962" s="1" t="s">
        <v>377</v>
      </c>
      <c r="H6962" s="1" t="s">
        <v>29</v>
      </c>
      <c r="I6962">
        <v>3</v>
      </c>
      <c r="J6962" s="1" t="str">
        <f>+VLOOKUP(bloques1a3[[#This Row],[respuesta]],respuestas.emociones[],2,0)</f>
        <v>alegria</v>
      </c>
      <c r="K6962" s="1">
        <f>+VLOOKUP(bloques1a3[[#This Row],[niño]],BD.niños[[Código]:[edad]],5,0)</f>
        <v>10</v>
      </c>
      <c r="L6962" s="1">
        <f>+IF(bloques1a3[[#This Row],[correcta]]=bloques1a3[[#This Row],[respuesta]],1,0)</f>
        <v>1</v>
      </c>
      <c r="M6962" s="1">
        <f>+IF(bloques1a3[[#This Row],[Sexo]]="F",1,0)</f>
        <v>1</v>
      </c>
    </row>
    <row r="6963" spans="1:13" x14ac:dyDescent="0.55000000000000004">
      <c r="A6963">
        <v>70</v>
      </c>
      <c r="B6963" s="1" t="s">
        <v>607</v>
      </c>
      <c r="C6963" s="1" t="s">
        <v>1</v>
      </c>
      <c r="D6963">
        <v>2</v>
      </c>
      <c r="E6963" s="1" t="s">
        <v>150</v>
      </c>
      <c r="F6963">
        <v>2</v>
      </c>
      <c r="G6963" s="1" t="s">
        <v>375</v>
      </c>
      <c r="H6963" s="1" t="s">
        <v>29</v>
      </c>
      <c r="I6963">
        <v>3</v>
      </c>
      <c r="J6963" s="1" t="str">
        <f>+VLOOKUP(bloques1a3[[#This Row],[respuesta]],respuestas.emociones[],2,0)</f>
        <v>alegria</v>
      </c>
      <c r="K6963" s="1">
        <f>+VLOOKUP(bloques1a3[[#This Row],[niño]],BD.niños[[Código]:[edad]],5,0)</f>
        <v>6</v>
      </c>
      <c r="L6963" s="1">
        <f>+IF(bloques1a3[[#This Row],[correcta]]=bloques1a3[[#This Row],[respuesta]],1,0)</f>
        <v>1</v>
      </c>
      <c r="M6963" s="1">
        <f>+IF(bloques1a3[[#This Row],[Sexo]]="F",1,0)</f>
        <v>1</v>
      </c>
    </row>
    <row r="6964" spans="1:13" x14ac:dyDescent="0.55000000000000004">
      <c r="A6964">
        <v>70</v>
      </c>
      <c r="B6964" s="1" t="s">
        <v>607</v>
      </c>
      <c r="C6964" s="1" t="s">
        <v>1</v>
      </c>
      <c r="D6964">
        <v>2</v>
      </c>
      <c r="E6964" s="1" t="s">
        <v>153</v>
      </c>
      <c r="F6964">
        <v>2</v>
      </c>
      <c r="G6964" s="1" t="s">
        <v>376</v>
      </c>
      <c r="H6964" s="1" t="s">
        <v>28</v>
      </c>
      <c r="I6964">
        <v>3</v>
      </c>
      <c r="J6964" s="1" t="str">
        <f>+VLOOKUP(bloques1a3[[#This Row],[respuesta]],respuestas.emociones[],2,0)</f>
        <v>alegria</v>
      </c>
      <c r="K6964" s="1">
        <f>+VLOOKUP(bloques1a3[[#This Row],[niño]],BD.niños[[Código]:[edad]],5,0)</f>
        <v>7</v>
      </c>
      <c r="L6964" s="1">
        <f>+IF(bloques1a3[[#This Row],[correcta]]=bloques1a3[[#This Row],[respuesta]],1,0)</f>
        <v>1</v>
      </c>
      <c r="M6964" s="1">
        <f>+IF(bloques1a3[[#This Row],[Sexo]]="F",1,0)</f>
        <v>0</v>
      </c>
    </row>
    <row r="6965" spans="1:13" x14ac:dyDescent="0.55000000000000004">
      <c r="A6965">
        <v>70</v>
      </c>
      <c r="B6965" s="1" t="s">
        <v>607</v>
      </c>
      <c r="C6965" s="1" t="s">
        <v>1</v>
      </c>
      <c r="D6965">
        <v>2</v>
      </c>
      <c r="E6965" s="1" t="s">
        <v>157</v>
      </c>
      <c r="F6965">
        <v>2</v>
      </c>
      <c r="G6965" s="1" t="s">
        <v>376</v>
      </c>
      <c r="H6965" s="1" t="s">
        <v>28</v>
      </c>
      <c r="I6965">
        <v>3</v>
      </c>
      <c r="J6965" s="1" t="str">
        <f>+VLOOKUP(bloques1a3[[#This Row],[respuesta]],respuestas.emociones[],2,0)</f>
        <v>alegria</v>
      </c>
      <c r="K6965" s="1">
        <f>+VLOOKUP(bloques1a3[[#This Row],[niño]],BD.niños[[Código]:[edad]],5,0)</f>
        <v>7</v>
      </c>
      <c r="L6965" s="1">
        <f>+IF(bloques1a3[[#This Row],[correcta]]=bloques1a3[[#This Row],[respuesta]],1,0)</f>
        <v>1</v>
      </c>
      <c r="M6965" s="1">
        <f>+IF(bloques1a3[[#This Row],[Sexo]]="F",1,0)</f>
        <v>0</v>
      </c>
    </row>
    <row r="6966" spans="1:13" x14ac:dyDescent="0.55000000000000004">
      <c r="A6966">
        <v>70</v>
      </c>
      <c r="B6966" s="1" t="s">
        <v>607</v>
      </c>
      <c r="C6966" s="1" t="s">
        <v>1</v>
      </c>
      <c r="D6966">
        <v>2</v>
      </c>
      <c r="E6966" s="1" t="s">
        <v>164</v>
      </c>
      <c r="F6966">
        <v>2</v>
      </c>
      <c r="G6966" s="1" t="s">
        <v>375</v>
      </c>
      <c r="H6966" s="1" t="s">
        <v>28</v>
      </c>
      <c r="I6966">
        <v>3</v>
      </c>
      <c r="J6966" s="1" t="str">
        <f>+VLOOKUP(bloques1a3[[#This Row],[respuesta]],respuestas.emociones[],2,0)</f>
        <v>alegria</v>
      </c>
      <c r="K6966" s="1">
        <f>+VLOOKUP(bloques1a3[[#This Row],[niño]],BD.niños[[Código]:[edad]],5,0)</f>
        <v>6</v>
      </c>
      <c r="L6966" s="1">
        <f>+IF(bloques1a3[[#This Row],[correcta]]=bloques1a3[[#This Row],[respuesta]],1,0)</f>
        <v>1</v>
      </c>
      <c r="M6966" s="1">
        <f>+IF(bloques1a3[[#This Row],[Sexo]]="F",1,0)</f>
        <v>0</v>
      </c>
    </row>
    <row r="6967" spans="1:13" x14ac:dyDescent="0.55000000000000004">
      <c r="A6967">
        <v>70</v>
      </c>
      <c r="B6967" s="1" t="s">
        <v>607</v>
      </c>
      <c r="C6967" s="1" t="s">
        <v>1</v>
      </c>
      <c r="D6967">
        <v>2</v>
      </c>
      <c r="E6967" s="1" t="s">
        <v>165</v>
      </c>
      <c r="F6967">
        <v>2</v>
      </c>
      <c r="G6967" s="1" t="s">
        <v>375</v>
      </c>
      <c r="H6967" s="1" t="s">
        <v>28</v>
      </c>
      <c r="I6967">
        <v>3</v>
      </c>
      <c r="J6967" s="1" t="str">
        <f>+VLOOKUP(bloques1a3[[#This Row],[respuesta]],respuestas.emociones[],2,0)</f>
        <v>alegria</v>
      </c>
      <c r="K6967" s="1">
        <f>+VLOOKUP(bloques1a3[[#This Row],[niño]],BD.niños[[Código]:[edad]],5,0)</f>
        <v>5</v>
      </c>
      <c r="L6967" s="1">
        <f>+IF(bloques1a3[[#This Row],[correcta]]=bloques1a3[[#This Row],[respuesta]],1,0)</f>
        <v>1</v>
      </c>
      <c r="M6967" s="1">
        <f>+IF(bloques1a3[[#This Row],[Sexo]]="F",1,0)</f>
        <v>0</v>
      </c>
    </row>
    <row r="6968" spans="1:13" x14ac:dyDescent="0.55000000000000004">
      <c r="A6968">
        <v>70</v>
      </c>
      <c r="B6968" s="1" t="s">
        <v>607</v>
      </c>
      <c r="C6968" s="1" t="s">
        <v>1</v>
      </c>
      <c r="D6968">
        <v>2</v>
      </c>
      <c r="E6968" s="1" t="s">
        <v>168</v>
      </c>
      <c r="F6968">
        <v>6</v>
      </c>
      <c r="G6968" s="1" t="s">
        <v>376</v>
      </c>
      <c r="H6968" s="1" t="s">
        <v>29</v>
      </c>
      <c r="I6968">
        <v>3</v>
      </c>
      <c r="J6968" s="1" t="str">
        <f>+VLOOKUP(bloques1a3[[#This Row],[respuesta]],respuestas.emociones[],2,0)</f>
        <v>sorpresa</v>
      </c>
      <c r="K6968" s="1">
        <f>+VLOOKUP(bloques1a3[[#This Row],[niño]],BD.niños[[Código]:[edad]],5,0)</f>
        <v>7</v>
      </c>
      <c r="L6968" s="1">
        <f>+IF(bloques1a3[[#This Row],[correcta]]=bloques1a3[[#This Row],[respuesta]],1,0)</f>
        <v>0</v>
      </c>
      <c r="M6968" s="1">
        <f>+IF(bloques1a3[[#This Row],[Sexo]]="F",1,0)</f>
        <v>1</v>
      </c>
    </row>
    <row r="6969" spans="1:13" x14ac:dyDescent="0.55000000000000004">
      <c r="A6969">
        <v>70</v>
      </c>
      <c r="B6969" s="1" t="s">
        <v>607</v>
      </c>
      <c r="C6969" s="1" t="s">
        <v>1</v>
      </c>
      <c r="D6969">
        <v>2</v>
      </c>
      <c r="E6969" s="1" t="s">
        <v>172</v>
      </c>
      <c r="F6969">
        <v>2</v>
      </c>
      <c r="G6969" s="1" t="s">
        <v>376</v>
      </c>
      <c r="H6969" s="1" t="s">
        <v>29</v>
      </c>
      <c r="I6969">
        <v>3</v>
      </c>
      <c r="J6969" s="1" t="str">
        <f>+VLOOKUP(bloques1a3[[#This Row],[respuesta]],respuestas.emociones[],2,0)</f>
        <v>alegria</v>
      </c>
      <c r="K6969" s="1">
        <f>+VLOOKUP(bloques1a3[[#This Row],[niño]],BD.niños[[Código]:[edad]],5,0)</f>
        <v>8</v>
      </c>
      <c r="L6969" s="1">
        <f>+IF(bloques1a3[[#This Row],[correcta]]=bloques1a3[[#This Row],[respuesta]],1,0)</f>
        <v>1</v>
      </c>
      <c r="M6969" s="1">
        <f>+IF(bloques1a3[[#This Row],[Sexo]]="F",1,0)</f>
        <v>1</v>
      </c>
    </row>
    <row r="6970" spans="1:13" x14ac:dyDescent="0.55000000000000004">
      <c r="A6970">
        <v>70</v>
      </c>
      <c r="B6970" s="1" t="s">
        <v>607</v>
      </c>
      <c r="C6970" s="1" t="s">
        <v>1</v>
      </c>
      <c r="D6970">
        <v>2</v>
      </c>
      <c r="E6970" s="1" t="s">
        <v>176</v>
      </c>
      <c r="F6970">
        <v>2</v>
      </c>
      <c r="G6970" s="1" t="s">
        <v>375</v>
      </c>
      <c r="H6970" s="1" t="s">
        <v>29</v>
      </c>
      <c r="I6970">
        <v>3</v>
      </c>
      <c r="J6970" s="1" t="str">
        <f>+VLOOKUP(bloques1a3[[#This Row],[respuesta]],respuestas.emociones[],2,0)</f>
        <v>alegria</v>
      </c>
      <c r="K6970" s="1">
        <f>+VLOOKUP(bloques1a3[[#This Row],[niño]],BD.niños[[Código]:[edad]],5,0)</f>
        <v>5</v>
      </c>
      <c r="L6970" s="1">
        <f>+IF(bloques1a3[[#This Row],[correcta]]=bloques1a3[[#This Row],[respuesta]],1,0)</f>
        <v>1</v>
      </c>
      <c r="M6970" s="1">
        <f>+IF(bloques1a3[[#This Row],[Sexo]]="F",1,0)</f>
        <v>1</v>
      </c>
    </row>
    <row r="6971" spans="1:13" x14ac:dyDescent="0.55000000000000004">
      <c r="A6971">
        <v>70</v>
      </c>
      <c r="B6971" s="1" t="s">
        <v>607</v>
      </c>
      <c r="C6971" s="1" t="s">
        <v>1</v>
      </c>
      <c r="D6971">
        <v>2</v>
      </c>
      <c r="E6971" s="1" t="s">
        <v>180</v>
      </c>
      <c r="F6971">
        <v>2</v>
      </c>
      <c r="G6971" s="1" t="s">
        <v>376</v>
      </c>
      <c r="H6971" s="1" t="s">
        <v>29</v>
      </c>
      <c r="I6971">
        <v>3</v>
      </c>
      <c r="J6971" s="1" t="str">
        <f>+VLOOKUP(bloques1a3[[#This Row],[respuesta]],respuestas.emociones[],2,0)</f>
        <v>alegria</v>
      </c>
      <c r="K6971" s="1">
        <f>+VLOOKUP(bloques1a3[[#This Row],[niño]],BD.niños[[Código]:[edad]],5,0)</f>
        <v>8</v>
      </c>
      <c r="L6971" s="1">
        <f>+IF(bloques1a3[[#This Row],[correcta]]=bloques1a3[[#This Row],[respuesta]],1,0)</f>
        <v>1</v>
      </c>
      <c r="M6971" s="1">
        <f>+IF(bloques1a3[[#This Row],[Sexo]]="F",1,0)</f>
        <v>1</v>
      </c>
    </row>
    <row r="6972" spans="1:13" x14ac:dyDescent="0.55000000000000004">
      <c r="A6972">
        <v>70</v>
      </c>
      <c r="B6972" s="1" t="s">
        <v>607</v>
      </c>
      <c r="C6972" s="1" t="s">
        <v>1</v>
      </c>
      <c r="D6972">
        <v>2</v>
      </c>
      <c r="E6972" s="1" t="s">
        <v>234</v>
      </c>
      <c r="F6972">
        <v>2</v>
      </c>
      <c r="G6972" s="1" t="s">
        <v>377</v>
      </c>
      <c r="H6972" s="1" t="s">
        <v>28</v>
      </c>
      <c r="I6972">
        <v>3</v>
      </c>
      <c r="J6972" s="1" t="str">
        <f>+VLOOKUP(bloques1a3[[#This Row],[respuesta]],respuestas.emociones[],2,0)</f>
        <v>alegria</v>
      </c>
      <c r="K6972" s="1">
        <f>+VLOOKUP(bloques1a3[[#This Row],[niño]],BD.niños[[Código]:[edad]],5,0)</f>
        <v>10</v>
      </c>
      <c r="L6972" s="1">
        <f>+IF(bloques1a3[[#This Row],[correcta]]=bloques1a3[[#This Row],[respuesta]],1,0)</f>
        <v>1</v>
      </c>
      <c r="M6972" s="1">
        <f>+IF(bloques1a3[[#This Row],[Sexo]]="F",1,0)</f>
        <v>0</v>
      </c>
    </row>
    <row r="6973" spans="1:13" x14ac:dyDescent="0.55000000000000004">
      <c r="A6973">
        <v>70</v>
      </c>
      <c r="B6973" s="1" t="s">
        <v>607</v>
      </c>
      <c r="C6973" s="1" t="s">
        <v>1</v>
      </c>
      <c r="D6973">
        <v>2</v>
      </c>
      <c r="E6973" s="1" t="s">
        <v>238</v>
      </c>
      <c r="F6973">
        <v>2</v>
      </c>
      <c r="G6973" s="1" t="s">
        <v>377</v>
      </c>
      <c r="H6973" s="1" t="s">
        <v>28</v>
      </c>
      <c r="I6973">
        <v>3</v>
      </c>
      <c r="J6973" s="1" t="str">
        <f>+VLOOKUP(bloques1a3[[#This Row],[respuesta]],respuestas.emociones[],2,0)</f>
        <v>alegria</v>
      </c>
      <c r="K6973" s="1">
        <f>+VLOOKUP(bloques1a3[[#This Row],[niño]],BD.niños[[Código]:[edad]],5,0)</f>
        <v>10</v>
      </c>
      <c r="L6973" s="1">
        <f>+IF(bloques1a3[[#This Row],[correcta]]=bloques1a3[[#This Row],[respuesta]],1,0)</f>
        <v>1</v>
      </c>
      <c r="M6973" s="1">
        <f>+IF(bloques1a3[[#This Row],[Sexo]]="F",1,0)</f>
        <v>0</v>
      </c>
    </row>
    <row r="6974" spans="1:13" x14ac:dyDescent="0.55000000000000004">
      <c r="A6974">
        <v>70</v>
      </c>
      <c r="B6974" s="1" t="s">
        <v>607</v>
      </c>
      <c r="C6974" s="1" t="s">
        <v>1</v>
      </c>
      <c r="D6974">
        <v>2</v>
      </c>
      <c r="E6974" s="1" t="s">
        <v>241</v>
      </c>
      <c r="F6974">
        <v>2</v>
      </c>
      <c r="G6974" s="1" t="s">
        <v>377</v>
      </c>
      <c r="H6974" s="1" t="s">
        <v>29</v>
      </c>
      <c r="I6974">
        <v>3</v>
      </c>
      <c r="J6974" s="1" t="str">
        <f>+VLOOKUP(bloques1a3[[#This Row],[respuesta]],respuestas.emociones[],2,0)</f>
        <v>alegria</v>
      </c>
      <c r="K6974" s="1">
        <f>+VLOOKUP(bloques1a3[[#This Row],[niño]],BD.niños[[Código]:[edad]],5,0)</f>
        <v>10</v>
      </c>
      <c r="L6974" s="1">
        <f>+IF(bloques1a3[[#This Row],[correcta]]=bloques1a3[[#This Row],[respuesta]],1,0)</f>
        <v>1</v>
      </c>
      <c r="M6974" s="1">
        <f>+IF(bloques1a3[[#This Row],[Sexo]]="F",1,0)</f>
        <v>1</v>
      </c>
    </row>
    <row r="6975" spans="1:13" x14ac:dyDescent="0.55000000000000004">
      <c r="A6975">
        <v>70</v>
      </c>
      <c r="B6975" s="1" t="s">
        <v>607</v>
      </c>
      <c r="C6975" s="1" t="s">
        <v>1</v>
      </c>
      <c r="D6975">
        <v>2</v>
      </c>
      <c r="E6975" s="1" t="s">
        <v>245</v>
      </c>
      <c r="F6975">
        <v>2</v>
      </c>
      <c r="G6975" s="1" t="s">
        <v>376</v>
      </c>
      <c r="H6975" s="1" t="s">
        <v>28</v>
      </c>
      <c r="I6975">
        <v>3</v>
      </c>
      <c r="J6975" s="1" t="str">
        <f>+VLOOKUP(bloques1a3[[#This Row],[respuesta]],respuestas.emociones[],2,0)</f>
        <v>alegria</v>
      </c>
      <c r="K6975" s="1">
        <f>+VLOOKUP(bloques1a3[[#This Row],[niño]],BD.niños[[Código]:[edad]],5,0)</f>
        <v>8</v>
      </c>
      <c r="L6975" s="1">
        <f>+IF(bloques1a3[[#This Row],[correcta]]=bloques1a3[[#This Row],[respuesta]],1,0)</f>
        <v>1</v>
      </c>
      <c r="M6975" s="1">
        <f>+IF(bloques1a3[[#This Row],[Sexo]]="F",1,0)</f>
        <v>0</v>
      </c>
    </row>
    <row r="6976" spans="1:13" x14ac:dyDescent="0.55000000000000004">
      <c r="A6976">
        <v>70</v>
      </c>
      <c r="B6976" s="1" t="s">
        <v>607</v>
      </c>
      <c r="C6976" s="1" t="s">
        <v>1</v>
      </c>
      <c r="D6976">
        <v>2</v>
      </c>
      <c r="E6976" s="1" t="s">
        <v>249</v>
      </c>
      <c r="F6976">
        <v>2</v>
      </c>
      <c r="G6976" s="1" t="s">
        <v>375</v>
      </c>
      <c r="H6976" s="1" t="s">
        <v>28</v>
      </c>
      <c r="I6976">
        <v>3</v>
      </c>
      <c r="J6976" s="1" t="str">
        <f>+VLOOKUP(bloques1a3[[#This Row],[respuesta]],respuestas.emociones[],2,0)</f>
        <v>alegria</v>
      </c>
      <c r="K6976" s="1">
        <f>+VLOOKUP(bloques1a3[[#This Row],[niño]],BD.niños[[Código]:[edad]],5,0)</f>
        <v>6</v>
      </c>
      <c r="L6976" s="1">
        <f>+IF(bloques1a3[[#This Row],[correcta]]=bloques1a3[[#This Row],[respuesta]],1,0)</f>
        <v>1</v>
      </c>
      <c r="M6976" s="1">
        <f>+IF(bloques1a3[[#This Row],[Sexo]]="F",1,0)</f>
        <v>0</v>
      </c>
    </row>
    <row r="6977" spans="1:13" x14ac:dyDescent="0.55000000000000004">
      <c r="A6977">
        <v>70</v>
      </c>
      <c r="B6977" s="1" t="s">
        <v>607</v>
      </c>
      <c r="C6977" s="1" t="s">
        <v>1</v>
      </c>
      <c r="D6977">
        <v>2</v>
      </c>
      <c r="E6977" s="1" t="s">
        <v>253</v>
      </c>
      <c r="F6977">
        <v>2</v>
      </c>
      <c r="G6977" s="1" t="s">
        <v>376</v>
      </c>
      <c r="H6977" s="1" t="s">
        <v>28</v>
      </c>
      <c r="I6977">
        <v>3</v>
      </c>
      <c r="J6977" s="1" t="str">
        <f>+VLOOKUP(bloques1a3[[#This Row],[respuesta]],respuestas.emociones[],2,0)</f>
        <v>alegria</v>
      </c>
      <c r="K6977" s="1">
        <f>+VLOOKUP(bloques1a3[[#This Row],[niño]],BD.niños[[Código]:[edad]],5,0)</f>
        <v>7</v>
      </c>
      <c r="L6977" s="1">
        <f>+IF(bloques1a3[[#This Row],[correcta]]=bloques1a3[[#This Row],[respuesta]],1,0)</f>
        <v>1</v>
      </c>
      <c r="M6977" s="1">
        <f>+IF(bloques1a3[[#This Row],[Sexo]]="F",1,0)</f>
        <v>0</v>
      </c>
    </row>
    <row r="6978" spans="1:13" x14ac:dyDescent="0.55000000000000004">
      <c r="A6978">
        <v>70</v>
      </c>
      <c r="B6978" s="1" t="s">
        <v>607</v>
      </c>
      <c r="C6978" s="1" t="s">
        <v>1</v>
      </c>
      <c r="D6978">
        <v>2</v>
      </c>
      <c r="E6978" s="1" t="s">
        <v>257</v>
      </c>
      <c r="F6978">
        <v>2</v>
      </c>
      <c r="G6978" s="1" t="s">
        <v>376</v>
      </c>
      <c r="H6978" s="1" t="s">
        <v>28</v>
      </c>
      <c r="I6978">
        <v>3</v>
      </c>
      <c r="J6978" s="1" t="str">
        <f>+VLOOKUP(bloques1a3[[#This Row],[respuesta]],respuestas.emociones[],2,0)</f>
        <v>alegria</v>
      </c>
      <c r="K6978" s="1">
        <f>+VLOOKUP(bloques1a3[[#This Row],[niño]],BD.niños[[Código]:[edad]],5,0)</f>
        <v>8</v>
      </c>
      <c r="L6978" s="1">
        <f>+IF(bloques1a3[[#This Row],[correcta]]=bloques1a3[[#This Row],[respuesta]],1,0)</f>
        <v>1</v>
      </c>
      <c r="M6978" s="1">
        <f>+IF(bloques1a3[[#This Row],[Sexo]]="F",1,0)</f>
        <v>0</v>
      </c>
    </row>
    <row r="6979" spans="1:13" x14ac:dyDescent="0.55000000000000004">
      <c r="A6979">
        <v>70</v>
      </c>
      <c r="B6979" s="1" t="s">
        <v>607</v>
      </c>
      <c r="C6979" s="1" t="s">
        <v>1</v>
      </c>
      <c r="D6979">
        <v>2</v>
      </c>
      <c r="E6979" s="1" t="s">
        <v>299</v>
      </c>
      <c r="F6979">
        <v>3</v>
      </c>
      <c r="G6979" s="1" t="s">
        <v>376</v>
      </c>
      <c r="H6979" s="1" t="s">
        <v>28</v>
      </c>
      <c r="I6979">
        <v>3</v>
      </c>
      <c r="J6979" s="1" t="str">
        <f>+VLOOKUP(bloques1a3[[#This Row],[respuesta]],respuestas.emociones[],2,0)</f>
        <v>tristeza</v>
      </c>
      <c r="K6979" s="1">
        <f>+VLOOKUP(bloques1a3[[#This Row],[niño]],BD.niños[[Código]:[edad]],5,0)</f>
        <v>8</v>
      </c>
      <c r="L6979" s="1">
        <f>+IF(bloques1a3[[#This Row],[correcta]]=bloques1a3[[#This Row],[respuesta]],1,0)</f>
        <v>0</v>
      </c>
      <c r="M6979" s="1">
        <f>+IF(bloques1a3[[#This Row],[Sexo]]="F",1,0)</f>
        <v>0</v>
      </c>
    </row>
    <row r="6980" spans="1:13" x14ac:dyDescent="0.55000000000000004">
      <c r="A6980">
        <v>70</v>
      </c>
      <c r="B6980" s="1" t="s">
        <v>607</v>
      </c>
      <c r="C6980" s="1" t="s">
        <v>1</v>
      </c>
      <c r="D6980">
        <v>2</v>
      </c>
      <c r="E6980" s="1" t="s">
        <v>301</v>
      </c>
      <c r="F6980">
        <v>2</v>
      </c>
      <c r="G6980" s="1" t="s">
        <v>375</v>
      </c>
      <c r="H6980" s="1" t="s">
        <v>28</v>
      </c>
      <c r="I6980">
        <v>3</v>
      </c>
      <c r="J6980" s="1" t="str">
        <f>+VLOOKUP(bloques1a3[[#This Row],[respuesta]],respuestas.emociones[],2,0)</f>
        <v>alegria</v>
      </c>
      <c r="K6980" s="1">
        <f>+VLOOKUP(bloques1a3[[#This Row],[niño]],BD.niños[[Código]:[edad]],5,0)</f>
        <v>5</v>
      </c>
      <c r="L6980" s="1">
        <f>+IF(bloques1a3[[#This Row],[correcta]]=bloques1a3[[#This Row],[respuesta]],1,0)</f>
        <v>1</v>
      </c>
      <c r="M6980" s="1">
        <f>+IF(bloques1a3[[#This Row],[Sexo]]="F",1,0)</f>
        <v>0</v>
      </c>
    </row>
    <row r="6981" spans="1:13" x14ac:dyDescent="0.55000000000000004">
      <c r="A6981">
        <v>70</v>
      </c>
      <c r="B6981" s="1" t="s">
        <v>607</v>
      </c>
      <c r="C6981" s="1" t="s">
        <v>1</v>
      </c>
      <c r="D6981">
        <v>2</v>
      </c>
      <c r="E6981" s="1" t="s">
        <v>305</v>
      </c>
      <c r="F6981">
        <v>2</v>
      </c>
      <c r="G6981" s="1" t="s">
        <v>376</v>
      </c>
      <c r="H6981" s="1" t="s">
        <v>28</v>
      </c>
      <c r="I6981">
        <v>3</v>
      </c>
      <c r="J6981" s="1" t="str">
        <f>+VLOOKUP(bloques1a3[[#This Row],[respuesta]],respuestas.emociones[],2,0)</f>
        <v>alegria</v>
      </c>
      <c r="K6981" s="1">
        <f>+VLOOKUP(bloques1a3[[#This Row],[niño]],BD.niños[[Código]:[edad]],5,0)</f>
        <v>8</v>
      </c>
      <c r="L6981" s="1">
        <f>+IF(bloques1a3[[#This Row],[correcta]]=bloques1a3[[#This Row],[respuesta]],1,0)</f>
        <v>1</v>
      </c>
      <c r="M6981" s="1">
        <f>+IF(bloques1a3[[#This Row],[Sexo]]="F",1,0)</f>
        <v>0</v>
      </c>
    </row>
    <row r="6982" spans="1:13" x14ac:dyDescent="0.55000000000000004">
      <c r="A6982">
        <v>70</v>
      </c>
      <c r="B6982" s="1" t="s">
        <v>607</v>
      </c>
      <c r="C6982" s="1" t="s">
        <v>1</v>
      </c>
      <c r="D6982">
        <v>2</v>
      </c>
      <c r="E6982" s="1" t="s">
        <v>308</v>
      </c>
      <c r="F6982">
        <v>2</v>
      </c>
      <c r="G6982" s="1" t="s">
        <v>377</v>
      </c>
      <c r="H6982" s="1" t="s">
        <v>28</v>
      </c>
      <c r="I6982">
        <v>3</v>
      </c>
      <c r="J6982" s="1" t="str">
        <f>+VLOOKUP(bloques1a3[[#This Row],[respuesta]],respuestas.emociones[],2,0)</f>
        <v>alegria</v>
      </c>
      <c r="K6982" s="1">
        <f>+VLOOKUP(bloques1a3[[#This Row],[niño]],BD.niños[[Código]:[edad]],5,0)</f>
        <v>9</v>
      </c>
      <c r="L6982" s="1">
        <f>+IF(bloques1a3[[#This Row],[correcta]]=bloques1a3[[#This Row],[respuesta]],1,0)</f>
        <v>1</v>
      </c>
      <c r="M6982" s="1">
        <f>+IF(bloques1a3[[#This Row],[Sexo]]="F",1,0)</f>
        <v>0</v>
      </c>
    </row>
    <row r="6983" spans="1:13" x14ac:dyDescent="0.55000000000000004">
      <c r="A6983">
        <v>70</v>
      </c>
      <c r="B6983" s="1" t="s">
        <v>607</v>
      </c>
      <c r="C6983" s="1" t="s">
        <v>1</v>
      </c>
      <c r="D6983">
        <v>2</v>
      </c>
      <c r="E6983" s="1" t="s">
        <v>311</v>
      </c>
      <c r="F6983">
        <v>2</v>
      </c>
      <c r="G6983" s="1" t="s">
        <v>377</v>
      </c>
      <c r="H6983" s="1" t="s">
        <v>28</v>
      </c>
      <c r="I6983">
        <v>3</v>
      </c>
      <c r="J6983" s="1" t="str">
        <f>+VLOOKUP(bloques1a3[[#This Row],[respuesta]],respuestas.emociones[],2,0)</f>
        <v>alegria</v>
      </c>
      <c r="K6983" s="1">
        <f>+VLOOKUP(bloques1a3[[#This Row],[niño]],BD.niños[[Código]:[edad]],5,0)</f>
        <v>10</v>
      </c>
      <c r="L6983" s="1">
        <f>+IF(bloques1a3[[#This Row],[correcta]]=bloques1a3[[#This Row],[respuesta]],1,0)</f>
        <v>1</v>
      </c>
      <c r="M6983" s="1">
        <f>+IF(bloques1a3[[#This Row],[Sexo]]="F",1,0)</f>
        <v>0</v>
      </c>
    </row>
    <row r="6984" spans="1:13" x14ac:dyDescent="0.55000000000000004">
      <c r="A6984">
        <v>70</v>
      </c>
      <c r="B6984" s="1" t="s">
        <v>607</v>
      </c>
      <c r="C6984" s="1" t="s">
        <v>1</v>
      </c>
      <c r="D6984">
        <v>2</v>
      </c>
      <c r="E6984" s="1" t="s">
        <v>314</v>
      </c>
      <c r="F6984">
        <v>2</v>
      </c>
      <c r="G6984" s="1" t="s">
        <v>377</v>
      </c>
      <c r="H6984" s="1" t="s">
        <v>28</v>
      </c>
      <c r="I6984">
        <v>3</v>
      </c>
      <c r="J6984" s="1" t="str">
        <f>+VLOOKUP(bloques1a3[[#This Row],[respuesta]],respuestas.emociones[],2,0)</f>
        <v>alegria</v>
      </c>
      <c r="K6984" s="1">
        <f>+VLOOKUP(bloques1a3[[#This Row],[niño]],BD.niños[[Código]:[edad]],5,0)</f>
        <v>10</v>
      </c>
      <c r="L6984" s="1">
        <f>+IF(bloques1a3[[#This Row],[correcta]]=bloques1a3[[#This Row],[respuesta]],1,0)</f>
        <v>1</v>
      </c>
      <c r="M6984" s="1">
        <f>+IF(bloques1a3[[#This Row],[Sexo]]="F",1,0)</f>
        <v>0</v>
      </c>
    </row>
    <row r="6985" spans="1:13" x14ac:dyDescent="0.55000000000000004">
      <c r="A6985">
        <v>70</v>
      </c>
      <c r="B6985" s="1" t="s">
        <v>607</v>
      </c>
      <c r="C6985" s="1" t="s">
        <v>1</v>
      </c>
      <c r="D6985">
        <v>2</v>
      </c>
      <c r="E6985" s="1" t="s">
        <v>372</v>
      </c>
      <c r="F6985">
        <v>2</v>
      </c>
      <c r="G6985" s="1" t="s">
        <v>377</v>
      </c>
      <c r="H6985" s="1" t="s">
        <v>28</v>
      </c>
      <c r="I6985">
        <v>3</v>
      </c>
      <c r="J6985" s="1" t="str">
        <f>+VLOOKUP(bloques1a3[[#This Row],[respuesta]],respuestas.emociones[],2,0)</f>
        <v>alegria</v>
      </c>
      <c r="K6985" s="1">
        <f>+VLOOKUP(bloques1a3[[#This Row],[niño]],BD.niños[[Código]:[edad]],5,0)</f>
        <v>9</v>
      </c>
      <c r="L6985" s="1">
        <f>+IF(bloques1a3[[#This Row],[correcta]]=bloques1a3[[#This Row],[respuesta]],1,0)</f>
        <v>1</v>
      </c>
      <c r="M6985" s="1">
        <f>+IF(bloques1a3[[#This Row],[Sexo]]="F",1,0)</f>
        <v>0</v>
      </c>
    </row>
    <row r="6986" spans="1:13" x14ac:dyDescent="0.55000000000000004">
      <c r="A6986">
        <v>70</v>
      </c>
      <c r="B6986" s="1" t="s">
        <v>607</v>
      </c>
      <c r="C6986" s="1" t="s">
        <v>1</v>
      </c>
      <c r="D6986">
        <v>2</v>
      </c>
      <c r="E6986" s="1" t="s">
        <v>337</v>
      </c>
      <c r="F6986">
        <v>2</v>
      </c>
      <c r="G6986" s="1" t="s">
        <v>376</v>
      </c>
      <c r="H6986" s="1" t="s">
        <v>28</v>
      </c>
      <c r="I6986">
        <v>3</v>
      </c>
      <c r="J6986" s="1" t="str">
        <f>+VLOOKUP(bloques1a3[[#This Row],[respuesta]],respuestas.emociones[],2,0)</f>
        <v>alegria</v>
      </c>
      <c r="K6986" s="1">
        <f>+VLOOKUP(bloques1a3[[#This Row],[niño]],BD.niños[[Código]:[edad]],5,0)</f>
        <v>8</v>
      </c>
      <c r="L6986" s="1">
        <f>+IF(bloques1a3[[#This Row],[correcta]]=bloques1a3[[#This Row],[respuesta]],1,0)</f>
        <v>1</v>
      </c>
      <c r="M6986" s="1">
        <f>+IF(bloques1a3[[#This Row],[Sexo]]="F",1,0)</f>
        <v>0</v>
      </c>
    </row>
    <row r="6987" spans="1:13" x14ac:dyDescent="0.55000000000000004">
      <c r="A6987">
        <v>70</v>
      </c>
      <c r="B6987" s="1" t="s">
        <v>607</v>
      </c>
      <c r="C6987" s="1" t="s">
        <v>1</v>
      </c>
      <c r="D6987">
        <v>2</v>
      </c>
      <c r="E6987" s="1" t="s">
        <v>341</v>
      </c>
      <c r="F6987">
        <v>2</v>
      </c>
      <c r="G6987" s="1" t="s">
        <v>376</v>
      </c>
      <c r="H6987" s="1" t="s">
        <v>29</v>
      </c>
      <c r="I6987">
        <v>3</v>
      </c>
      <c r="J6987" s="1" t="str">
        <f>+VLOOKUP(bloques1a3[[#This Row],[respuesta]],respuestas.emociones[],2,0)</f>
        <v>alegria</v>
      </c>
      <c r="K6987" s="1">
        <f>+VLOOKUP(bloques1a3[[#This Row],[niño]],BD.niños[[Código]:[edad]],5,0)</f>
        <v>8</v>
      </c>
      <c r="L6987" s="1">
        <f>+IF(bloques1a3[[#This Row],[correcta]]=bloques1a3[[#This Row],[respuesta]],1,0)</f>
        <v>1</v>
      </c>
      <c r="M6987" s="1">
        <f>+IF(bloques1a3[[#This Row],[Sexo]]="F",1,0)</f>
        <v>1</v>
      </c>
    </row>
    <row r="6988" spans="1:13" x14ac:dyDescent="0.55000000000000004">
      <c r="A6988">
        <v>70</v>
      </c>
      <c r="B6988" s="1" t="s">
        <v>607</v>
      </c>
      <c r="C6988" s="1" t="s">
        <v>1</v>
      </c>
      <c r="D6988">
        <v>2</v>
      </c>
      <c r="E6988" s="1" t="s">
        <v>344</v>
      </c>
      <c r="F6988">
        <v>2</v>
      </c>
      <c r="G6988" s="1" t="s">
        <v>375</v>
      </c>
      <c r="H6988" s="1" t="s">
        <v>29</v>
      </c>
      <c r="I6988">
        <v>3</v>
      </c>
      <c r="J6988" s="1" t="str">
        <f>+VLOOKUP(bloques1a3[[#This Row],[respuesta]],respuestas.emociones[],2,0)</f>
        <v>alegria</v>
      </c>
      <c r="K6988" s="1">
        <f>+VLOOKUP(bloques1a3[[#This Row],[niño]],BD.niños[[Código]:[edad]],5,0)</f>
        <v>6</v>
      </c>
      <c r="L6988" s="1">
        <f>+IF(bloques1a3[[#This Row],[correcta]]=bloques1a3[[#This Row],[respuesta]],1,0)</f>
        <v>1</v>
      </c>
      <c r="M6988" s="1">
        <f>+IF(bloques1a3[[#This Row],[Sexo]]="F",1,0)</f>
        <v>1</v>
      </c>
    </row>
    <row r="6989" spans="1:13" x14ac:dyDescent="0.55000000000000004">
      <c r="A6989">
        <v>70</v>
      </c>
      <c r="B6989" s="1" t="s">
        <v>607</v>
      </c>
      <c r="C6989" s="1" t="s">
        <v>1</v>
      </c>
      <c r="D6989">
        <v>2</v>
      </c>
      <c r="E6989" s="1" t="s">
        <v>348</v>
      </c>
      <c r="F6989">
        <v>1</v>
      </c>
      <c r="G6989" s="1" t="s">
        <v>375</v>
      </c>
      <c r="H6989" s="1" t="s">
        <v>28</v>
      </c>
      <c r="I6989">
        <v>3</v>
      </c>
      <c r="J6989" s="1" t="str">
        <f>+VLOOKUP(bloques1a3[[#This Row],[respuesta]],respuestas.emociones[],2,0)</f>
        <v>neutra</v>
      </c>
      <c r="K6989" s="1">
        <f>+VLOOKUP(bloques1a3[[#This Row],[niño]],BD.niños[[Código]:[edad]],5,0)</f>
        <v>6</v>
      </c>
      <c r="L6989" s="1">
        <f>+IF(bloques1a3[[#This Row],[correcta]]=bloques1a3[[#This Row],[respuesta]],1,0)</f>
        <v>0</v>
      </c>
      <c r="M6989" s="1">
        <f>+IF(bloques1a3[[#This Row],[Sexo]]="F",1,0)</f>
        <v>0</v>
      </c>
    </row>
    <row r="6990" spans="1:13" x14ac:dyDescent="0.55000000000000004">
      <c r="A6990">
        <v>71</v>
      </c>
      <c r="B6990" s="1" t="s">
        <v>608</v>
      </c>
      <c r="C6990" s="1" t="s">
        <v>5</v>
      </c>
      <c r="D6990">
        <v>6</v>
      </c>
      <c r="E6990" s="1" t="s">
        <v>89</v>
      </c>
      <c r="F6990">
        <v>6</v>
      </c>
      <c r="G6990" s="1" t="s">
        <v>377</v>
      </c>
      <c r="H6990" s="1" t="s">
        <v>29</v>
      </c>
      <c r="I6990">
        <v>3</v>
      </c>
      <c r="J6990" s="1" t="str">
        <f>+VLOOKUP(bloques1a3[[#This Row],[respuesta]],respuestas.emociones[],2,0)</f>
        <v>sorpresa</v>
      </c>
      <c r="K6990" s="1">
        <f>+VLOOKUP(bloques1a3[[#This Row],[niño]],BD.niños[[Código]:[edad]],5,0)</f>
        <v>10</v>
      </c>
      <c r="L6990" s="1">
        <f>+IF(bloques1a3[[#This Row],[correcta]]=bloques1a3[[#This Row],[respuesta]],1,0)</f>
        <v>1</v>
      </c>
      <c r="M6990" s="1">
        <f>+IF(bloques1a3[[#This Row],[Sexo]]="F",1,0)</f>
        <v>1</v>
      </c>
    </row>
    <row r="6991" spans="1:13" x14ac:dyDescent="0.55000000000000004">
      <c r="A6991">
        <v>71</v>
      </c>
      <c r="B6991" s="1" t="s">
        <v>608</v>
      </c>
      <c r="C6991" s="1" t="s">
        <v>5</v>
      </c>
      <c r="D6991">
        <v>6</v>
      </c>
      <c r="E6991" s="1" t="s">
        <v>93</v>
      </c>
      <c r="F6991">
        <v>6</v>
      </c>
      <c r="G6991" s="1" t="s">
        <v>377</v>
      </c>
      <c r="H6991" s="1" t="s">
        <v>29</v>
      </c>
      <c r="I6991">
        <v>3</v>
      </c>
      <c r="J6991" s="1" t="str">
        <f>+VLOOKUP(bloques1a3[[#This Row],[respuesta]],respuestas.emociones[],2,0)</f>
        <v>sorpresa</v>
      </c>
      <c r="K6991" s="1">
        <f>+VLOOKUP(bloques1a3[[#This Row],[niño]],BD.niños[[Código]:[edad]],5,0)</f>
        <v>10</v>
      </c>
      <c r="L6991" s="1">
        <f>+IF(bloques1a3[[#This Row],[correcta]]=bloques1a3[[#This Row],[respuesta]],1,0)</f>
        <v>1</v>
      </c>
      <c r="M6991" s="1">
        <f>+IF(bloques1a3[[#This Row],[Sexo]]="F",1,0)</f>
        <v>1</v>
      </c>
    </row>
    <row r="6992" spans="1:13" x14ac:dyDescent="0.55000000000000004">
      <c r="A6992">
        <v>71</v>
      </c>
      <c r="B6992" s="1" t="s">
        <v>608</v>
      </c>
      <c r="C6992" s="1" t="s">
        <v>5</v>
      </c>
      <c r="D6992">
        <v>6</v>
      </c>
      <c r="E6992" s="1" t="s">
        <v>97</v>
      </c>
      <c r="F6992">
        <v>6</v>
      </c>
      <c r="G6992" s="1" t="s">
        <v>377</v>
      </c>
      <c r="H6992" s="1" t="s">
        <v>29</v>
      </c>
      <c r="I6992">
        <v>3</v>
      </c>
      <c r="J6992" s="1" t="str">
        <f>+VLOOKUP(bloques1a3[[#This Row],[respuesta]],respuestas.emociones[],2,0)</f>
        <v>sorpresa</v>
      </c>
      <c r="K6992" s="1">
        <f>+VLOOKUP(bloques1a3[[#This Row],[niño]],BD.niños[[Código]:[edad]],5,0)</f>
        <v>10</v>
      </c>
      <c r="L6992" s="1">
        <f>+IF(bloques1a3[[#This Row],[correcta]]=bloques1a3[[#This Row],[respuesta]],1,0)</f>
        <v>1</v>
      </c>
      <c r="M6992" s="1">
        <f>+IF(bloques1a3[[#This Row],[Sexo]]="F",1,0)</f>
        <v>1</v>
      </c>
    </row>
    <row r="6993" spans="1:13" x14ac:dyDescent="0.55000000000000004">
      <c r="A6993">
        <v>71</v>
      </c>
      <c r="B6993" s="1" t="s">
        <v>608</v>
      </c>
      <c r="C6993" s="1" t="s">
        <v>5</v>
      </c>
      <c r="D6993">
        <v>6</v>
      </c>
      <c r="E6993" s="1" t="s">
        <v>101</v>
      </c>
      <c r="F6993">
        <v>6</v>
      </c>
      <c r="G6993" s="1" t="s">
        <v>377</v>
      </c>
      <c r="H6993" s="1" t="s">
        <v>29</v>
      </c>
      <c r="I6993">
        <v>3</v>
      </c>
      <c r="J6993" s="1" t="str">
        <f>+VLOOKUP(bloques1a3[[#This Row],[respuesta]],respuestas.emociones[],2,0)</f>
        <v>sorpresa</v>
      </c>
      <c r="K6993" s="1">
        <f>+VLOOKUP(bloques1a3[[#This Row],[niño]],BD.niños[[Código]:[edad]],5,0)</f>
        <v>10</v>
      </c>
      <c r="L6993" s="1">
        <f>+IF(bloques1a3[[#This Row],[correcta]]=bloques1a3[[#This Row],[respuesta]],1,0)</f>
        <v>1</v>
      </c>
      <c r="M6993" s="1">
        <f>+IF(bloques1a3[[#This Row],[Sexo]]="F",1,0)</f>
        <v>1</v>
      </c>
    </row>
    <row r="6994" spans="1:13" x14ac:dyDescent="0.55000000000000004">
      <c r="A6994">
        <v>71</v>
      </c>
      <c r="B6994" s="1" t="s">
        <v>608</v>
      </c>
      <c r="C6994" s="1" t="s">
        <v>5</v>
      </c>
      <c r="D6994">
        <v>6</v>
      </c>
      <c r="E6994" s="1" t="s">
        <v>150</v>
      </c>
      <c r="F6994">
        <v>6</v>
      </c>
      <c r="G6994" s="1" t="s">
        <v>375</v>
      </c>
      <c r="H6994" s="1" t="s">
        <v>29</v>
      </c>
      <c r="I6994">
        <v>3</v>
      </c>
      <c r="J6994" s="1" t="str">
        <f>+VLOOKUP(bloques1a3[[#This Row],[respuesta]],respuestas.emociones[],2,0)</f>
        <v>sorpresa</v>
      </c>
      <c r="K6994" s="1">
        <f>+VLOOKUP(bloques1a3[[#This Row],[niño]],BD.niños[[Código]:[edad]],5,0)</f>
        <v>6</v>
      </c>
      <c r="L6994" s="1">
        <f>+IF(bloques1a3[[#This Row],[correcta]]=bloques1a3[[#This Row],[respuesta]],1,0)</f>
        <v>1</v>
      </c>
      <c r="M6994" s="1">
        <f>+IF(bloques1a3[[#This Row],[Sexo]]="F",1,0)</f>
        <v>1</v>
      </c>
    </row>
    <row r="6995" spans="1:13" x14ac:dyDescent="0.55000000000000004">
      <c r="A6995">
        <v>71</v>
      </c>
      <c r="B6995" s="1" t="s">
        <v>608</v>
      </c>
      <c r="C6995" s="1" t="s">
        <v>5</v>
      </c>
      <c r="D6995">
        <v>6</v>
      </c>
      <c r="E6995" s="1" t="s">
        <v>153</v>
      </c>
      <c r="F6995">
        <v>6</v>
      </c>
      <c r="G6995" s="1" t="s">
        <v>376</v>
      </c>
      <c r="H6995" s="1" t="s">
        <v>28</v>
      </c>
      <c r="I6995">
        <v>3</v>
      </c>
      <c r="J6995" s="1" t="str">
        <f>+VLOOKUP(bloques1a3[[#This Row],[respuesta]],respuestas.emociones[],2,0)</f>
        <v>sorpresa</v>
      </c>
      <c r="K6995" s="1">
        <f>+VLOOKUP(bloques1a3[[#This Row],[niño]],BD.niños[[Código]:[edad]],5,0)</f>
        <v>7</v>
      </c>
      <c r="L6995" s="1">
        <f>+IF(bloques1a3[[#This Row],[correcta]]=bloques1a3[[#This Row],[respuesta]],1,0)</f>
        <v>1</v>
      </c>
      <c r="M6995" s="1">
        <f>+IF(bloques1a3[[#This Row],[Sexo]]="F",1,0)</f>
        <v>0</v>
      </c>
    </row>
    <row r="6996" spans="1:13" x14ac:dyDescent="0.55000000000000004">
      <c r="A6996">
        <v>71</v>
      </c>
      <c r="B6996" s="1" t="s">
        <v>608</v>
      </c>
      <c r="C6996" s="1" t="s">
        <v>5</v>
      </c>
      <c r="D6996">
        <v>6</v>
      </c>
      <c r="E6996" s="1" t="s">
        <v>157</v>
      </c>
      <c r="F6996">
        <v>6</v>
      </c>
      <c r="G6996" s="1" t="s">
        <v>376</v>
      </c>
      <c r="H6996" s="1" t="s">
        <v>28</v>
      </c>
      <c r="I6996">
        <v>3</v>
      </c>
      <c r="J6996" s="1" t="str">
        <f>+VLOOKUP(bloques1a3[[#This Row],[respuesta]],respuestas.emociones[],2,0)</f>
        <v>sorpresa</v>
      </c>
      <c r="K6996" s="1">
        <f>+VLOOKUP(bloques1a3[[#This Row],[niño]],BD.niños[[Código]:[edad]],5,0)</f>
        <v>7</v>
      </c>
      <c r="L6996" s="1">
        <f>+IF(bloques1a3[[#This Row],[correcta]]=bloques1a3[[#This Row],[respuesta]],1,0)</f>
        <v>1</v>
      </c>
      <c r="M6996" s="1">
        <f>+IF(bloques1a3[[#This Row],[Sexo]]="F",1,0)</f>
        <v>0</v>
      </c>
    </row>
    <row r="6997" spans="1:13" x14ac:dyDescent="0.55000000000000004">
      <c r="A6997">
        <v>71</v>
      </c>
      <c r="B6997" s="1" t="s">
        <v>608</v>
      </c>
      <c r="C6997" s="1" t="s">
        <v>5</v>
      </c>
      <c r="D6997">
        <v>6</v>
      </c>
      <c r="E6997" s="1" t="s">
        <v>164</v>
      </c>
      <c r="F6997">
        <v>6</v>
      </c>
      <c r="G6997" s="1" t="s">
        <v>375</v>
      </c>
      <c r="H6997" s="1" t="s">
        <v>28</v>
      </c>
      <c r="I6997">
        <v>3</v>
      </c>
      <c r="J6997" s="1" t="str">
        <f>+VLOOKUP(bloques1a3[[#This Row],[respuesta]],respuestas.emociones[],2,0)</f>
        <v>sorpresa</v>
      </c>
      <c r="K6997" s="1">
        <f>+VLOOKUP(bloques1a3[[#This Row],[niño]],BD.niños[[Código]:[edad]],5,0)</f>
        <v>6</v>
      </c>
      <c r="L6997" s="1">
        <f>+IF(bloques1a3[[#This Row],[correcta]]=bloques1a3[[#This Row],[respuesta]],1,0)</f>
        <v>1</v>
      </c>
      <c r="M6997" s="1">
        <f>+IF(bloques1a3[[#This Row],[Sexo]]="F",1,0)</f>
        <v>0</v>
      </c>
    </row>
    <row r="6998" spans="1:13" x14ac:dyDescent="0.55000000000000004">
      <c r="A6998">
        <v>71</v>
      </c>
      <c r="B6998" s="1" t="s">
        <v>608</v>
      </c>
      <c r="C6998" s="1" t="s">
        <v>5</v>
      </c>
      <c r="D6998">
        <v>6</v>
      </c>
      <c r="E6998" s="1" t="s">
        <v>165</v>
      </c>
      <c r="F6998">
        <v>6</v>
      </c>
      <c r="G6998" s="1" t="s">
        <v>375</v>
      </c>
      <c r="H6998" s="1" t="s">
        <v>28</v>
      </c>
      <c r="I6998">
        <v>3</v>
      </c>
      <c r="J6998" s="1" t="str">
        <f>+VLOOKUP(bloques1a3[[#This Row],[respuesta]],respuestas.emociones[],2,0)</f>
        <v>sorpresa</v>
      </c>
      <c r="K6998" s="1">
        <f>+VLOOKUP(bloques1a3[[#This Row],[niño]],BD.niños[[Código]:[edad]],5,0)</f>
        <v>5</v>
      </c>
      <c r="L6998" s="1">
        <f>+IF(bloques1a3[[#This Row],[correcta]]=bloques1a3[[#This Row],[respuesta]],1,0)</f>
        <v>1</v>
      </c>
      <c r="M6998" s="1">
        <f>+IF(bloques1a3[[#This Row],[Sexo]]="F",1,0)</f>
        <v>0</v>
      </c>
    </row>
    <row r="6999" spans="1:13" x14ac:dyDescent="0.55000000000000004">
      <c r="A6999">
        <v>71</v>
      </c>
      <c r="B6999" s="1" t="s">
        <v>608</v>
      </c>
      <c r="C6999" s="1" t="s">
        <v>5</v>
      </c>
      <c r="D6999">
        <v>6</v>
      </c>
      <c r="E6999" s="1" t="s">
        <v>168</v>
      </c>
      <c r="F6999">
        <v>2</v>
      </c>
      <c r="G6999" s="1" t="s">
        <v>376</v>
      </c>
      <c r="H6999" s="1" t="s">
        <v>29</v>
      </c>
      <c r="I6999">
        <v>3</v>
      </c>
      <c r="J6999" s="1" t="str">
        <f>+VLOOKUP(bloques1a3[[#This Row],[respuesta]],respuestas.emociones[],2,0)</f>
        <v>alegria</v>
      </c>
      <c r="K6999" s="1">
        <f>+VLOOKUP(bloques1a3[[#This Row],[niño]],BD.niños[[Código]:[edad]],5,0)</f>
        <v>7</v>
      </c>
      <c r="L6999" s="1">
        <f>+IF(bloques1a3[[#This Row],[correcta]]=bloques1a3[[#This Row],[respuesta]],1,0)</f>
        <v>0</v>
      </c>
      <c r="M6999" s="1">
        <f>+IF(bloques1a3[[#This Row],[Sexo]]="F",1,0)</f>
        <v>1</v>
      </c>
    </row>
    <row r="7000" spans="1:13" x14ac:dyDescent="0.55000000000000004">
      <c r="A7000">
        <v>71</v>
      </c>
      <c r="B7000" s="1" t="s">
        <v>608</v>
      </c>
      <c r="C7000" s="1" t="s">
        <v>5</v>
      </c>
      <c r="D7000">
        <v>6</v>
      </c>
      <c r="E7000" s="1" t="s">
        <v>172</v>
      </c>
      <c r="F7000">
        <v>6</v>
      </c>
      <c r="G7000" s="1" t="s">
        <v>376</v>
      </c>
      <c r="H7000" s="1" t="s">
        <v>29</v>
      </c>
      <c r="I7000">
        <v>3</v>
      </c>
      <c r="J7000" s="1" t="str">
        <f>+VLOOKUP(bloques1a3[[#This Row],[respuesta]],respuestas.emociones[],2,0)</f>
        <v>sorpresa</v>
      </c>
      <c r="K7000" s="1">
        <f>+VLOOKUP(bloques1a3[[#This Row],[niño]],BD.niños[[Código]:[edad]],5,0)</f>
        <v>8</v>
      </c>
      <c r="L7000" s="1">
        <f>+IF(bloques1a3[[#This Row],[correcta]]=bloques1a3[[#This Row],[respuesta]],1,0)</f>
        <v>1</v>
      </c>
      <c r="M7000" s="1">
        <f>+IF(bloques1a3[[#This Row],[Sexo]]="F",1,0)</f>
        <v>1</v>
      </c>
    </row>
    <row r="7001" spans="1:13" x14ac:dyDescent="0.55000000000000004">
      <c r="A7001">
        <v>71</v>
      </c>
      <c r="B7001" s="1" t="s">
        <v>608</v>
      </c>
      <c r="C7001" s="1" t="s">
        <v>5</v>
      </c>
      <c r="D7001">
        <v>6</v>
      </c>
      <c r="E7001" s="1" t="s">
        <v>176</v>
      </c>
      <c r="F7001">
        <v>6</v>
      </c>
      <c r="G7001" s="1" t="s">
        <v>375</v>
      </c>
      <c r="H7001" s="1" t="s">
        <v>29</v>
      </c>
      <c r="I7001">
        <v>3</v>
      </c>
      <c r="J7001" s="1" t="str">
        <f>+VLOOKUP(bloques1a3[[#This Row],[respuesta]],respuestas.emociones[],2,0)</f>
        <v>sorpresa</v>
      </c>
      <c r="K7001" s="1">
        <f>+VLOOKUP(bloques1a3[[#This Row],[niño]],BD.niños[[Código]:[edad]],5,0)</f>
        <v>5</v>
      </c>
      <c r="L7001" s="1">
        <f>+IF(bloques1a3[[#This Row],[correcta]]=bloques1a3[[#This Row],[respuesta]],1,0)</f>
        <v>1</v>
      </c>
      <c r="M7001" s="1">
        <f>+IF(bloques1a3[[#This Row],[Sexo]]="F",1,0)</f>
        <v>1</v>
      </c>
    </row>
    <row r="7002" spans="1:13" x14ac:dyDescent="0.55000000000000004">
      <c r="A7002">
        <v>71</v>
      </c>
      <c r="B7002" s="1" t="s">
        <v>608</v>
      </c>
      <c r="C7002" s="1" t="s">
        <v>5</v>
      </c>
      <c r="D7002">
        <v>6</v>
      </c>
      <c r="E7002" s="1" t="s">
        <v>180</v>
      </c>
      <c r="F7002">
        <v>6</v>
      </c>
      <c r="G7002" s="1" t="s">
        <v>376</v>
      </c>
      <c r="H7002" s="1" t="s">
        <v>29</v>
      </c>
      <c r="I7002">
        <v>3</v>
      </c>
      <c r="J7002" s="1" t="str">
        <f>+VLOOKUP(bloques1a3[[#This Row],[respuesta]],respuestas.emociones[],2,0)</f>
        <v>sorpresa</v>
      </c>
      <c r="K7002" s="1">
        <f>+VLOOKUP(bloques1a3[[#This Row],[niño]],BD.niños[[Código]:[edad]],5,0)</f>
        <v>8</v>
      </c>
      <c r="L7002" s="1">
        <f>+IF(bloques1a3[[#This Row],[correcta]]=bloques1a3[[#This Row],[respuesta]],1,0)</f>
        <v>1</v>
      </c>
      <c r="M7002" s="1">
        <f>+IF(bloques1a3[[#This Row],[Sexo]]="F",1,0)</f>
        <v>1</v>
      </c>
    </row>
    <row r="7003" spans="1:13" x14ac:dyDescent="0.55000000000000004">
      <c r="A7003">
        <v>71</v>
      </c>
      <c r="B7003" s="1" t="s">
        <v>608</v>
      </c>
      <c r="C7003" s="1" t="s">
        <v>5</v>
      </c>
      <c r="D7003">
        <v>6</v>
      </c>
      <c r="E7003" s="1" t="s">
        <v>234</v>
      </c>
      <c r="F7003">
        <v>6</v>
      </c>
      <c r="G7003" s="1" t="s">
        <v>377</v>
      </c>
      <c r="H7003" s="1" t="s">
        <v>28</v>
      </c>
      <c r="I7003">
        <v>3</v>
      </c>
      <c r="J7003" s="1" t="str">
        <f>+VLOOKUP(bloques1a3[[#This Row],[respuesta]],respuestas.emociones[],2,0)</f>
        <v>sorpresa</v>
      </c>
      <c r="K7003" s="1">
        <f>+VLOOKUP(bloques1a3[[#This Row],[niño]],BD.niños[[Código]:[edad]],5,0)</f>
        <v>10</v>
      </c>
      <c r="L7003" s="1">
        <f>+IF(bloques1a3[[#This Row],[correcta]]=bloques1a3[[#This Row],[respuesta]],1,0)</f>
        <v>1</v>
      </c>
      <c r="M7003" s="1">
        <f>+IF(bloques1a3[[#This Row],[Sexo]]="F",1,0)</f>
        <v>0</v>
      </c>
    </row>
    <row r="7004" spans="1:13" x14ac:dyDescent="0.55000000000000004">
      <c r="A7004">
        <v>71</v>
      </c>
      <c r="B7004" s="1" t="s">
        <v>608</v>
      </c>
      <c r="C7004" s="1" t="s">
        <v>5</v>
      </c>
      <c r="D7004">
        <v>6</v>
      </c>
      <c r="E7004" s="1" t="s">
        <v>238</v>
      </c>
      <c r="F7004">
        <v>6</v>
      </c>
      <c r="G7004" s="1" t="s">
        <v>377</v>
      </c>
      <c r="H7004" s="1" t="s">
        <v>28</v>
      </c>
      <c r="I7004">
        <v>3</v>
      </c>
      <c r="J7004" s="1" t="str">
        <f>+VLOOKUP(bloques1a3[[#This Row],[respuesta]],respuestas.emociones[],2,0)</f>
        <v>sorpresa</v>
      </c>
      <c r="K7004" s="1">
        <f>+VLOOKUP(bloques1a3[[#This Row],[niño]],BD.niños[[Código]:[edad]],5,0)</f>
        <v>10</v>
      </c>
      <c r="L7004" s="1">
        <f>+IF(bloques1a3[[#This Row],[correcta]]=bloques1a3[[#This Row],[respuesta]],1,0)</f>
        <v>1</v>
      </c>
      <c r="M7004" s="1">
        <f>+IF(bloques1a3[[#This Row],[Sexo]]="F",1,0)</f>
        <v>0</v>
      </c>
    </row>
    <row r="7005" spans="1:13" x14ac:dyDescent="0.55000000000000004">
      <c r="A7005">
        <v>71</v>
      </c>
      <c r="B7005" s="1" t="s">
        <v>608</v>
      </c>
      <c r="C7005" s="1" t="s">
        <v>5</v>
      </c>
      <c r="D7005">
        <v>6</v>
      </c>
      <c r="E7005" s="1" t="s">
        <v>241</v>
      </c>
      <c r="F7005">
        <v>6</v>
      </c>
      <c r="G7005" s="1" t="s">
        <v>377</v>
      </c>
      <c r="H7005" s="1" t="s">
        <v>29</v>
      </c>
      <c r="I7005">
        <v>3</v>
      </c>
      <c r="J7005" s="1" t="str">
        <f>+VLOOKUP(bloques1a3[[#This Row],[respuesta]],respuestas.emociones[],2,0)</f>
        <v>sorpresa</v>
      </c>
      <c r="K7005" s="1">
        <f>+VLOOKUP(bloques1a3[[#This Row],[niño]],BD.niños[[Código]:[edad]],5,0)</f>
        <v>10</v>
      </c>
      <c r="L7005" s="1">
        <f>+IF(bloques1a3[[#This Row],[correcta]]=bloques1a3[[#This Row],[respuesta]],1,0)</f>
        <v>1</v>
      </c>
      <c r="M7005" s="1">
        <f>+IF(bloques1a3[[#This Row],[Sexo]]="F",1,0)</f>
        <v>1</v>
      </c>
    </row>
    <row r="7006" spans="1:13" x14ac:dyDescent="0.55000000000000004">
      <c r="A7006">
        <v>71</v>
      </c>
      <c r="B7006" s="1" t="s">
        <v>608</v>
      </c>
      <c r="C7006" s="1" t="s">
        <v>5</v>
      </c>
      <c r="D7006">
        <v>6</v>
      </c>
      <c r="E7006" s="1" t="s">
        <v>245</v>
      </c>
      <c r="F7006">
        <v>6</v>
      </c>
      <c r="G7006" s="1" t="s">
        <v>376</v>
      </c>
      <c r="H7006" s="1" t="s">
        <v>28</v>
      </c>
      <c r="I7006">
        <v>3</v>
      </c>
      <c r="J7006" s="1" t="str">
        <f>+VLOOKUP(bloques1a3[[#This Row],[respuesta]],respuestas.emociones[],2,0)</f>
        <v>sorpresa</v>
      </c>
      <c r="K7006" s="1">
        <f>+VLOOKUP(bloques1a3[[#This Row],[niño]],BD.niños[[Código]:[edad]],5,0)</f>
        <v>8</v>
      </c>
      <c r="L7006" s="1">
        <f>+IF(bloques1a3[[#This Row],[correcta]]=bloques1a3[[#This Row],[respuesta]],1,0)</f>
        <v>1</v>
      </c>
      <c r="M7006" s="1">
        <f>+IF(bloques1a3[[#This Row],[Sexo]]="F",1,0)</f>
        <v>0</v>
      </c>
    </row>
    <row r="7007" spans="1:13" x14ac:dyDescent="0.55000000000000004">
      <c r="A7007">
        <v>71</v>
      </c>
      <c r="B7007" s="1" t="s">
        <v>608</v>
      </c>
      <c r="C7007" s="1" t="s">
        <v>5</v>
      </c>
      <c r="D7007">
        <v>6</v>
      </c>
      <c r="E7007" s="1" t="s">
        <v>249</v>
      </c>
      <c r="F7007">
        <v>6</v>
      </c>
      <c r="G7007" s="1" t="s">
        <v>375</v>
      </c>
      <c r="H7007" s="1" t="s">
        <v>28</v>
      </c>
      <c r="I7007">
        <v>3</v>
      </c>
      <c r="J7007" s="1" t="str">
        <f>+VLOOKUP(bloques1a3[[#This Row],[respuesta]],respuestas.emociones[],2,0)</f>
        <v>sorpresa</v>
      </c>
      <c r="K7007" s="1">
        <f>+VLOOKUP(bloques1a3[[#This Row],[niño]],BD.niños[[Código]:[edad]],5,0)</f>
        <v>6</v>
      </c>
      <c r="L7007" s="1">
        <f>+IF(bloques1a3[[#This Row],[correcta]]=bloques1a3[[#This Row],[respuesta]],1,0)</f>
        <v>1</v>
      </c>
      <c r="M7007" s="1">
        <f>+IF(bloques1a3[[#This Row],[Sexo]]="F",1,0)</f>
        <v>0</v>
      </c>
    </row>
    <row r="7008" spans="1:13" x14ac:dyDescent="0.55000000000000004">
      <c r="A7008">
        <v>71</v>
      </c>
      <c r="B7008" s="1" t="s">
        <v>608</v>
      </c>
      <c r="C7008" s="1" t="s">
        <v>5</v>
      </c>
      <c r="D7008">
        <v>6</v>
      </c>
      <c r="E7008" s="1" t="s">
        <v>253</v>
      </c>
      <c r="F7008">
        <v>6</v>
      </c>
      <c r="G7008" s="1" t="s">
        <v>376</v>
      </c>
      <c r="H7008" s="1" t="s">
        <v>28</v>
      </c>
      <c r="I7008">
        <v>3</v>
      </c>
      <c r="J7008" s="1" t="str">
        <f>+VLOOKUP(bloques1a3[[#This Row],[respuesta]],respuestas.emociones[],2,0)</f>
        <v>sorpresa</v>
      </c>
      <c r="K7008" s="1">
        <f>+VLOOKUP(bloques1a3[[#This Row],[niño]],BD.niños[[Código]:[edad]],5,0)</f>
        <v>7</v>
      </c>
      <c r="L7008" s="1">
        <f>+IF(bloques1a3[[#This Row],[correcta]]=bloques1a3[[#This Row],[respuesta]],1,0)</f>
        <v>1</v>
      </c>
      <c r="M7008" s="1">
        <f>+IF(bloques1a3[[#This Row],[Sexo]]="F",1,0)</f>
        <v>0</v>
      </c>
    </row>
    <row r="7009" spans="1:13" x14ac:dyDescent="0.55000000000000004">
      <c r="A7009">
        <v>71</v>
      </c>
      <c r="B7009" s="1" t="s">
        <v>608</v>
      </c>
      <c r="C7009" s="1" t="s">
        <v>5</v>
      </c>
      <c r="D7009">
        <v>6</v>
      </c>
      <c r="E7009" s="1" t="s">
        <v>257</v>
      </c>
      <c r="F7009">
        <v>6</v>
      </c>
      <c r="G7009" s="1" t="s">
        <v>376</v>
      </c>
      <c r="H7009" s="1" t="s">
        <v>28</v>
      </c>
      <c r="I7009">
        <v>3</v>
      </c>
      <c r="J7009" s="1" t="str">
        <f>+VLOOKUP(bloques1a3[[#This Row],[respuesta]],respuestas.emociones[],2,0)</f>
        <v>sorpresa</v>
      </c>
      <c r="K7009" s="1">
        <f>+VLOOKUP(bloques1a3[[#This Row],[niño]],BD.niños[[Código]:[edad]],5,0)</f>
        <v>8</v>
      </c>
      <c r="L7009" s="1">
        <f>+IF(bloques1a3[[#This Row],[correcta]]=bloques1a3[[#This Row],[respuesta]],1,0)</f>
        <v>1</v>
      </c>
      <c r="M7009" s="1">
        <f>+IF(bloques1a3[[#This Row],[Sexo]]="F",1,0)</f>
        <v>0</v>
      </c>
    </row>
    <row r="7010" spans="1:13" x14ac:dyDescent="0.55000000000000004">
      <c r="A7010">
        <v>71</v>
      </c>
      <c r="B7010" s="1" t="s">
        <v>608</v>
      </c>
      <c r="C7010" s="1" t="s">
        <v>5</v>
      </c>
      <c r="D7010">
        <v>6</v>
      </c>
      <c r="E7010" s="1" t="s">
        <v>299</v>
      </c>
      <c r="F7010">
        <v>6</v>
      </c>
      <c r="G7010" s="1" t="s">
        <v>376</v>
      </c>
      <c r="H7010" s="1" t="s">
        <v>28</v>
      </c>
      <c r="I7010">
        <v>3</v>
      </c>
      <c r="J7010" s="1" t="str">
        <f>+VLOOKUP(bloques1a3[[#This Row],[respuesta]],respuestas.emociones[],2,0)</f>
        <v>sorpresa</v>
      </c>
      <c r="K7010" s="1">
        <f>+VLOOKUP(bloques1a3[[#This Row],[niño]],BD.niños[[Código]:[edad]],5,0)</f>
        <v>8</v>
      </c>
      <c r="L7010" s="1">
        <f>+IF(bloques1a3[[#This Row],[correcta]]=bloques1a3[[#This Row],[respuesta]],1,0)</f>
        <v>1</v>
      </c>
      <c r="M7010" s="1">
        <f>+IF(bloques1a3[[#This Row],[Sexo]]="F",1,0)</f>
        <v>0</v>
      </c>
    </row>
    <row r="7011" spans="1:13" x14ac:dyDescent="0.55000000000000004">
      <c r="A7011">
        <v>71</v>
      </c>
      <c r="B7011" s="1" t="s">
        <v>608</v>
      </c>
      <c r="C7011" s="1" t="s">
        <v>5</v>
      </c>
      <c r="D7011">
        <v>6</v>
      </c>
      <c r="E7011" s="1" t="s">
        <v>301</v>
      </c>
      <c r="F7011">
        <v>5</v>
      </c>
      <c r="G7011" s="1" t="s">
        <v>375</v>
      </c>
      <c r="H7011" s="1" t="s">
        <v>28</v>
      </c>
      <c r="I7011">
        <v>3</v>
      </c>
      <c r="J7011" s="1" t="str">
        <f>+VLOOKUP(bloques1a3[[#This Row],[respuesta]],respuestas.emociones[],2,0)</f>
        <v>miedo</v>
      </c>
      <c r="K7011" s="1">
        <f>+VLOOKUP(bloques1a3[[#This Row],[niño]],BD.niños[[Código]:[edad]],5,0)</f>
        <v>5</v>
      </c>
      <c r="L7011" s="1">
        <f>+IF(bloques1a3[[#This Row],[correcta]]=bloques1a3[[#This Row],[respuesta]],1,0)</f>
        <v>0</v>
      </c>
      <c r="M7011" s="1">
        <f>+IF(bloques1a3[[#This Row],[Sexo]]="F",1,0)</f>
        <v>0</v>
      </c>
    </row>
    <row r="7012" spans="1:13" x14ac:dyDescent="0.55000000000000004">
      <c r="A7012">
        <v>71</v>
      </c>
      <c r="B7012" s="1" t="s">
        <v>608</v>
      </c>
      <c r="C7012" s="1" t="s">
        <v>5</v>
      </c>
      <c r="D7012">
        <v>6</v>
      </c>
      <c r="E7012" s="1" t="s">
        <v>305</v>
      </c>
      <c r="F7012">
        <v>6</v>
      </c>
      <c r="G7012" s="1" t="s">
        <v>376</v>
      </c>
      <c r="H7012" s="1" t="s">
        <v>28</v>
      </c>
      <c r="I7012">
        <v>3</v>
      </c>
      <c r="J7012" s="1" t="str">
        <f>+VLOOKUP(bloques1a3[[#This Row],[respuesta]],respuestas.emociones[],2,0)</f>
        <v>sorpresa</v>
      </c>
      <c r="K7012" s="1">
        <f>+VLOOKUP(bloques1a3[[#This Row],[niño]],BD.niños[[Código]:[edad]],5,0)</f>
        <v>8</v>
      </c>
      <c r="L7012" s="1">
        <f>+IF(bloques1a3[[#This Row],[correcta]]=bloques1a3[[#This Row],[respuesta]],1,0)</f>
        <v>1</v>
      </c>
      <c r="M7012" s="1">
        <f>+IF(bloques1a3[[#This Row],[Sexo]]="F",1,0)</f>
        <v>0</v>
      </c>
    </row>
    <row r="7013" spans="1:13" x14ac:dyDescent="0.55000000000000004">
      <c r="A7013">
        <v>71</v>
      </c>
      <c r="B7013" s="1" t="s">
        <v>608</v>
      </c>
      <c r="C7013" s="1" t="s">
        <v>5</v>
      </c>
      <c r="D7013">
        <v>6</v>
      </c>
      <c r="E7013" s="1" t="s">
        <v>308</v>
      </c>
      <c r="F7013">
        <v>6</v>
      </c>
      <c r="G7013" s="1" t="s">
        <v>377</v>
      </c>
      <c r="H7013" s="1" t="s">
        <v>28</v>
      </c>
      <c r="I7013">
        <v>3</v>
      </c>
      <c r="J7013" s="1" t="str">
        <f>+VLOOKUP(bloques1a3[[#This Row],[respuesta]],respuestas.emociones[],2,0)</f>
        <v>sorpresa</v>
      </c>
      <c r="K7013" s="1">
        <f>+VLOOKUP(bloques1a3[[#This Row],[niño]],BD.niños[[Código]:[edad]],5,0)</f>
        <v>9</v>
      </c>
      <c r="L7013" s="1">
        <f>+IF(bloques1a3[[#This Row],[correcta]]=bloques1a3[[#This Row],[respuesta]],1,0)</f>
        <v>1</v>
      </c>
      <c r="M7013" s="1">
        <f>+IF(bloques1a3[[#This Row],[Sexo]]="F",1,0)</f>
        <v>0</v>
      </c>
    </row>
    <row r="7014" spans="1:13" x14ac:dyDescent="0.55000000000000004">
      <c r="A7014">
        <v>71</v>
      </c>
      <c r="B7014" s="1" t="s">
        <v>608</v>
      </c>
      <c r="C7014" s="1" t="s">
        <v>5</v>
      </c>
      <c r="D7014">
        <v>6</v>
      </c>
      <c r="E7014" s="1" t="s">
        <v>311</v>
      </c>
      <c r="F7014">
        <v>6</v>
      </c>
      <c r="G7014" s="1" t="s">
        <v>377</v>
      </c>
      <c r="H7014" s="1" t="s">
        <v>28</v>
      </c>
      <c r="I7014">
        <v>3</v>
      </c>
      <c r="J7014" s="1" t="str">
        <f>+VLOOKUP(bloques1a3[[#This Row],[respuesta]],respuestas.emociones[],2,0)</f>
        <v>sorpresa</v>
      </c>
      <c r="K7014" s="1">
        <f>+VLOOKUP(bloques1a3[[#This Row],[niño]],BD.niños[[Código]:[edad]],5,0)</f>
        <v>10</v>
      </c>
      <c r="L7014" s="1">
        <f>+IF(bloques1a3[[#This Row],[correcta]]=bloques1a3[[#This Row],[respuesta]],1,0)</f>
        <v>1</v>
      </c>
      <c r="M7014" s="1">
        <f>+IF(bloques1a3[[#This Row],[Sexo]]="F",1,0)</f>
        <v>0</v>
      </c>
    </row>
    <row r="7015" spans="1:13" x14ac:dyDescent="0.55000000000000004">
      <c r="A7015">
        <v>71</v>
      </c>
      <c r="B7015" s="1" t="s">
        <v>608</v>
      </c>
      <c r="C7015" s="1" t="s">
        <v>5</v>
      </c>
      <c r="D7015">
        <v>6</v>
      </c>
      <c r="E7015" s="1" t="s">
        <v>314</v>
      </c>
      <c r="F7015">
        <v>6</v>
      </c>
      <c r="G7015" s="1" t="s">
        <v>377</v>
      </c>
      <c r="H7015" s="1" t="s">
        <v>28</v>
      </c>
      <c r="I7015">
        <v>3</v>
      </c>
      <c r="J7015" s="1" t="str">
        <f>+VLOOKUP(bloques1a3[[#This Row],[respuesta]],respuestas.emociones[],2,0)</f>
        <v>sorpresa</v>
      </c>
      <c r="K7015" s="1">
        <f>+VLOOKUP(bloques1a3[[#This Row],[niño]],BD.niños[[Código]:[edad]],5,0)</f>
        <v>10</v>
      </c>
      <c r="L7015" s="1">
        <f>+IF(bloques1a3[[#This Row],[correcta]]=bloques1a3[[#This Row],[respuesta]],1,0)</f>
        <v>1</v>
      </c>
      <c r="M7015" s="1">
        <f>+IF(bloques1a3[[#This Row],[Sexo]]="F",1,0)</f>
        <v>0</v>
      </c>
    </row>
    <row r="7016" spans="1:13" x14ac:dyDescent="0.55000000000000004">
      <c r="A7016">
        <v>71</v>
      </c>
      <c r="B7016" s="1" t="s">
        <v>608</v>
      </c>
      <c r="C7016" s="1" t="s">
        <v>5</v>
      </c>
      <c r="D7016">
        <v>6</v>
      </c>
      <c r="E7016" s="1" t="s">
        <v>372</v>
      </c>
      <c r="F7016">
        <v>6</v>
      </c>
      <c r="G7016" s="1" t="s">
        <v>377</v>
      </c>
      <c r="H7016" s="1" t="s">
        <v>28</v>
      </c>
      <c r="I7016">
        <v>3</v>
      </c>
      <c r="J7016" s="1" t="str">
        <f>+VLOOKUP(bloques1a3[[#This Row],[respuesta]],respuestas.emociones[],2,0)</f>
        <v>sorpresa</v>
      </c>
      <c r="K7016" s="1">
        <f>+VLOOKUP(bloques1a3[[#This Row],[niño]],BD.niños[[Código]:[edad]],5,0)</f>
        <v>9</v>
      </c>
      <c r="L7016" s="1">
        <f>+IF(bloques1a3[[#This Row],[correcta]]=bloques1a3[[#This Row],[respuesta]],1,0)</f>
        <v>1</v>
      </c>
      <c r="M7016" s="1">
        <f>+IF(bloques1a3[[#This Row],[Sexo]]="F",1,0)</f>
        <v>0</v>
      </c>
    </row>
    <row r="7017" spans="1:13" x14ac:dyDescent="0.55000000000000004">
      <c r="A7017">
        <v>71</v>
      </c>
      <c r="B7017" s="1" t="s">
        <v>608</v>
      </c>
      <c r="C7017" s="1" t="s">
        <v>5</v>
      </c>
      <c r="D7017">
        <v>6</v>
      </c>
      <c r="E7017" s="1" t="s">
        <v>337</v>
      </c>
      <c r="F7017">
        <v>6</v>
      </c>
      <c r="G7017" s="1" t="s">
        <v>376</v>
      </c>
      <c r="H7017" s="1" t="s">
        <v>28</v>
      </c>
      <c r="I7017">
        <v>3</v>
      </c>
      <c r="J7017" s="1" t="str">
        <f>+VLOOKUP(bloques1a3[[#This Row],[respuesta]],respuestas.emociones[],2,0)</f>
        <v>sorpresa</v>
      </c>
      <c r="K7017" s="1">
        <f>+VLOOKUP(bloques1a3[[#This Row],[niño]],BD.niños[[Código]:[edad]],5,0)</f>
        <v>8</v>
      </c>
      <c r="L7017" s="1">
        <f>+IF(bloques1a3[[#This Row],[correcta]]=bloques1a3[[#This Row],[respuesta]],1,0)</f>
        <v>1</v>
      </c>
      <c r="M7017" s="1">
        <f>+IF(bloques1a3[[#This Row],[Sexo]]="F",1,0)</f>
        <v>0</v>
      </c>
    </row>
    <row r="7018" spans="1:13" x14ac:dyDescent="0.55000000000000004">
      <c r="A7018">
        <v>71</v>
      </c>
      <c r="B7018" s="1" t="s">
        <v>608</v>
      </c>
      <c r="C7018" s="1" t="s">
        <v>5</v>
      </c>
      <c r="D7018">
        <v>6</v>
      </c>
      <c r="E7018" s="1" t="s">
        <v>341</v>
      </c>
      <c r="F7018">
        <v>6</v>
      </c>
      <c r="G7018" s="1" t="s">
        <v>376</v>
      </c>
      <c r="H7018" s="1" t="s">
        <v>29</v>
      </c>
      <c r="I7018">
        <v>3</v>
      </c>
      <c r="J7018" s="1" t="str">
        <f>+VLOOKUP(bloques1a3[[#This Row],[respuesta]],respuestas.emociones[],2,0)</f>
        <v>sorpresa</v>
      </c>
      <c r="K7018" s="1">
        <f>+VLOOKUP(bloques1a3[[#This Row],[niño]],BD.niños[[Código]:[edad]],5,0)</f>
        <v>8</v>
      </c>
      <c r="L7018" s="1">
        <f>+IF(bloques1a3[[#This Row],[correcta]]=bloques1a3[[#This Row],[respuesta]],1,0)</f>
        <v>1</v>
      </c>
      <c r="M7018" s="1">
        <f>+IF(bloques1a3[[#This Row],[Sexo]]="F",1,0)</f>
        <v>1</v>
      </c>
    </row>
    <row r="7019" spans="1:13" x14ac:dyDescent="0.55000000000000004">
      <c r="A7019">
        <v>71</v>
      </c>
      <c r="B7019" s="1" t="s">
        <v>608</v>
      </c>
      <c r="C7019" s="1" t="s">
        <v>5</v>
      </c>
      <c r="D7019">
        <v>6</v>
      </c>
      <c r="E7019" s="1" t="s">
        <v>344</v>
      </c>
      <c r="F7019">
        <v>1</v>
      </c>
      <c r="G7019" s="1" t="s">
        <v>375</v>
      </c>
      <c r="H7019" s="1" t="s">
        <v>29</v>
      </c>
      <c r="I7019">
        <v>3</v>
      </c>
      <c r="J7019" s="1" t="str">
        <f>+VLOOKUP(bloques1a3[[#This Row],[respuesta]],respuestas.emociones[],2,0)</f>
        <v>neutra</v>
      </c>
      <c r="K7019" s="1">
        <f>+VLOOKUP(bloques1a3[[#This Row],[niño]],BD.niños[[Código]:[edad]],5,0)</f>
        <v>6</v>
      </c>
      <c r="L7019" s="1">
        <f>+IF(bloques1a3[[#This Row],[correcta]]=bloques1a3[[#This Row],[respuesta]],1,0)</f>
        <v>0</v>
      </c>
      <c r="M7019" s="1">
        <f>+IF(bloques1a3[[#This Row],[Sexo]]="F",1,0)</f>
        <v>1</v>
      </c>
    </row>
    <row r="7020" spans="1:13" x14ac:dyDescent="0.55000000000000004">
      <c r="A7020">
        <v>71</v>
      </c>
      <c r="B7020" s="1" t="s">
        <v>608</v>
      </c>
      <c r="C7020" s="1" t="s">
        <v>5</v>
      </c>
      <c r="D7020">
        <v>6</v>
      </c>
      <c r="E7020" s="1" t="s">
        <v>348</v>
      </c>
      <c r="F7020">
        <v>6</v>
      </c>
      <c r="G7020" s="1" t="s">
        <v>375</v>
      </c>
      <c r="H7020" s="1" t="s">
        <v>28</v>
      </c>
      <c r="I7020">
        <v>3</v>
      </c>
      <c r="J7020" s="1" t="str">
        <f>+VLOOKUP(bloques1a3[[#This Row],[respuesta]],respuestas.emociones[],2,0)</f>
        <v>sorpresa</v>
      </c>
      <c r="K7020" s="1">
        <f>+VLOOKUP(bloques1a3[[#This Row],[niño]],BD.niños[[Código]:[edad]],5,0)</f>
        <v>6</v>
      </c>
      <c r="L7020" s="1">
        <f>+IF(bloques1a3[[#This Row],[correcta]]=bloques1a3[[#This Row],[respuesta]],1,0)</f>
        <v>1</v>
      </c>
      <c r="M7020" s="1">
        <f>+IF(bloques1a3[[#This Row],[Sexo]]="F",1,0)</f>
        <v>0</v>
      </c>
    </row>
    <row r="7021" spans="1:13" x14ac:dyDescent="0.55000000000000004">
      <c r="A7021">
        <v>72</v>
      </c>
      <c r="B7021" s="1" t="s">
        <v>609</v>
      </c>
      <c r="C7021" s="1" t="s">
        <v>4</v>
      </c>
      <c r="D7021">
        <v>5</v>
      </c>
      <c r="E7021" s="1" t="s">
        <v>89</v>
      </c>
      <c r="F7021">
        <v>6</v>
      </c>
      <c r="G7021" s="1" t="s">
        <v>377</v>
      </c>
      <c r="H7021" s="1" t="s">
        <v>29</v>
      </c>
      <c r="I7021">
        <v>3</v>
      </c>
      <c r="J7021" s="1" t="str">
        <f>+VLOOKUP(bloques1a3[[#This Row],[respuesta]],respuestas.emociones[],2,0)</f>
        <v>sorpresa</v>
      </c>
      <c r="K7021" s="1">
        <f>+VLOOKUP(bloques1a3[[#This Row],[niño]],BD.niños[[Código]:[edad]],5,0)</f>
        <v>10</v>
      </c>
      <c r="L7021" s="1">
        <f>+IF(bloques1a3[[#This Row],[correcta]]=bloques1a3[[#This Row],[respuesta]],1,0)</f>
        <v>0</v>
      </c>
      <c r="M7021" s="1">
        <f>+IF(bloques1a3[[#This Row],[Sexo]]="F",1,0)</f>
        <v>1</v>
      </c>
    </row>
    <row r="7022" spans="1:13" x14ac:dyDescent="0.55000000000000004">
      <c r="A7022">
        <v>72</v>
      </c>
      <c r="B7022" s="1" t="s">
        <v>609</v>
      </c>
      <c r="C7022" s="1" t="s">
        <v>4</v>
      </c>
      <c r="D7022">
        <v>5</v>
      </c>
      <c r="E7022" s="1" t="s">
        <v>93</v>
      </c>
      <c r="F7022">
        <v>3</v>
      </c>
      <c r="G7022" s="1" t="s">
        <v>377</v>
      </c>
      <c r="H7022" s="1" t="s">
        <v>29</v>
      </c>
      <c r="I7022">
        <v>3</v>
      </c>
      <c r="J7022" s="1" t="str">
        <f>+VLOOKUP(bloques1a3[[#This Row],[respuesta]],respuestas.emociones[],2,0)</f>
        <v>tristeza</v>
      </c>
      <c r="K7022" s="1">
        <f>+VLOOKUP(bloques1a3[[#This Row],[niño]],BD.niños[[Código]:[edad]],5,0)</f>
        <v>10</v>
      </c>
      <c r="L7022" s="1">
        <f>+IF(bloques1a3[[#This Row],[correcta]]=bloques1a3[[#This Row],[respuesta]],1,0)</f>
        <v>0</v>
      </c>
      <c r="M7022" s="1">
        <f>+IF(bloques1a3[[#This Row],[Sexo]]="F",1,0)</f>
        <v>1</v>
      </c>
    </row>
    <row r="7023" spans="1:13" x14ac:dyDescent="0.55000000000000004">
      <c r="A7023">
        <v>72</v>
      </c>
      <c r="B7023" s="1" t="s">
        <v>609</v>
      </c>
      <c r="C7023" s="1" t="s">
        <v>4</v>
      </c>
      <c r="D7023">
        <v>5</v>
      </c>
      <c r="E7023" s="1" t="s">
        <v>97</v>
      </c>
      <c r="F7023">
        <v>7</v>
      </c>
      <c r="G7023" s="1" t="s">
        <v>377</v>
      </c>
      <c r="H7023" s="1" t="s">
        <v>29</v>
      </c>
      <c r="I7023">
        <v>3</v>
      </c>
      <c r="J7023" s="1" t="str">
        <f>+VLOOKUP(bloques1a3[[#This Row],[respuesta]],respuestas.emociones[],2,0)</f>
        <v>asco</v>
      </c>
      <c r="K7023" s="1">
        <f>+VLOOKUP(bloques1a3[[#This Row],[niño]],BD.niños[[Código]:[edad]],5,0)</f>
        <v>10</v>
      </c>
      <c r="L7023" s="1">
        <f>+IF(bloques1a3[[#This Row],[correcta]]=bloques1a3[[#This Row],[respuesta]],1,0)</f>
        <v>0</v>
      </c>
      <c r="M7023" s="1">
        <f>+IF(bloques1a3[[#This Row],[Sexo]]="F",1,0)</f>
        <v>1</v>
      </c>
    </row>
    <row r="7024" spans="1:13" x14ac:dyDescent="0.55000000000000004">
      <c r="A7024">
        <v>72</v>
      </c>
      <c r="B7024" s="1" t="s">
        <v>609</v>
      </c>
      <c r="C7024" s="1" t="s">
        <v>4</v>
      </c>
      <c r="D7024">
        <v>5</v>
      </c>
      <c r="E7024" s="1" t="s">
        <v>101</v>
      </c>
      <c r="F7024">
        <v>5</v>
      </c>
      <c r="G7024" s="1" t="s">
        <v>377</v>
      </c>
      <c r="H7024" s="1" t="s">
        <v>29</v>
      </c>
      <c r="I7024">
        <v>3</v>
      </c>
      <c r="J7024" s="1" t="str">
        <f>+VLOOKUP(bloques1a3[[#This Row],[respuesta]],respuestas.emociones[],2,0)</f>
        <v>miedo</v>
      </c>
      <c r="K7024" s="1">
        <f>+VLOOKUP(bloques1a3[[#This Row],[niño]],BD.niños[[Código]:[edad]],5,0)</f>
        <v>10</v>
      </c>
      <c r="L7024" s="1">
        <f>+IF(bloques1a3[[#This Row],[correcta]]=bloques1a3[[#This Row],[respuesta]],1,0)</f>
        <v>1</v>
      </c>
      <c r="M7024" s="1">
        <f>+IF(bloques1a3[[#This Row],[Sexo]]="F",1,0)</f>
        <v>1</v>
      </c>
    </row>
    <row r="7025" spans="1:13" x14ac:dyDescent="0.55000000000000004">
      <c r="A7025">
        <v>72</v>
      </c>
      <c r="B7025" s="1" t="s">
        <v>609</v>
      </c>
      <c r="C7025" s="1" t="s">
        <v>4</v>
      </c>
      <c r="D7025">
        <v>5</v>
      </c>
      <c r="E7025" s="1" t="s">
        <v>150</v>
      </c>
      <c r="F7025">
        <v>1</v>
      </c>
      <c r="G7025" s="1" t="s">
        <v>375</v>
      </c>
      <c r="H7025" s="1" t="s">
        <v>29</v>
      </c>
      <c r="I7025">
        <v>3</v>
      </c>
      <c r="J7025" s="1" t="str">
        <f>+VLOOKUP(bloques1a3[[#This Row],[respuesta]],respuestas.emociones[],2,0)</f>
        <v>neutra</v>
      </c>
      <c r="K7025" s="1">
        <f>+VLOOKUP(bloques1a3[[#This Row],[niño]],BD.niños[[Código]:[edad]],5,0)</f>
        <v>6</v>
      </c>
      <c r="L7025" s="1">
        <f>+IF(bloques1a3[[#This Row],[correcta]]=bloques1a3[[#This Row],[respuesta]],1,0)</f>
        <v>0</v>
      </c>
      <c r="M7025" s="1">
        <f>+IF(bloques1a3[[#This Row],[Sexo]]="F",1,0)</f>
        <v>1</v>
      </c>
    </row>
    <row r="7026" spans="1:13" x14ac:dyDescent="0.55000000000000004">
      <c r="A7026">
        <v>72</v>
      </c>
      <c r="B7026" s="1" t="s">
        <v>609</v>
      </c>
      <c r="C7026" s="1" t="s">
        <v>4</v>
      </c>
      <c r="D7026">
        <v>5</v>
      </c>
      <c r="E7026" s="1" t="s">
        <v>153</v>
      </c>
      <c r="F7026">
        <v>5</v>
      </c>
      <c r="G7026" s="1" t="s">
        <v>376</v>
      </c>
      <c r="H7026" s="1" t="s">
        <v>28</v>
      </c>
      <c r="I7026">
        <v>3</v>
      </c>
      <c r="J7026" s="1" t="str">
        <f>+VLOOKUP(bloques1a3[[#This Row],[respuesta]],respuestas.emociones[],2,0)</f>
        <v>miedo</v>
      </c>
      <c r="K7026" s="1">
        <f>+VLOOKUP(bloques1a3[[#This Row],[niño]],BD.niños[[Código]:[edad]],5,0)</f>
        <v>7</v>
      </c>
      <c r="L7026" s="1">
        <f>+IF(bloques1a3[[#This Row],[correcta]]=bloques1a3[[#This Row],[respuesta]],1,0)</f>
        <v>1</v>
      </c>
      <c r="M7026" s="1">
        <f>+IF(bloques1a3[[#This Row],[Sexo]]="F",1,0)</f>
        <v>0</v>
      </c>
    </row>
    <row r="7027" spans="1:13" x14ac:dyDescent="0.55000000000000004">
      <c r="A7027">
        <v>72</v>
      </c>
      <c r="B7027" s="1" t="s">
        <v>609</v>
      </c>
      <c r="C7027" s="1" t="s">
        <v>4</v>
      </c>
      <c r="D7027">
        <v>5</v>
      </c>
      <c r="E7027" s="1" t="s">
        <v>157</v>
      </c>
      <c r="F7027">
        <v>3</v>
      </c>
      <c r="G7027" s="1" t="s">
        <v>376</v>
      </c>
      <c r="H7027" s="1" t="s">
        <v>28</v>
      </c>
      <c r="I7027">
        <v>3</v>
      </c>
      <c r="J7027" s="1" t="str">
        <f>+VLOOKUP(bloques1a3[[#This Row],[respuesta]],respuestas.emociones[],2,0)</f>
        <v>tristeza</v>
      </c>
      <c r="K7027" s="1">
        <f>+VLOOKUP(bloques1a3[[#This Row],[niño]],BD.niños[[Código]:[edad]],5,0)</f>
        <v>7</v>
      </c>
      <c r="L7027" s="1">
        <f>+IF(bloques1a3[[#This Row],[correcta]]=bloques1a3[[#This Row],[respuesta]],1,0)</f>
        <v>0</v>
      </c>
      <c r="M7027" s="1">
        <f>+IF(bloques1a3[[#This Row],[Sexo]]="F",1,0)</f>
        <v>0</v>
      </c>
    </row>
    <row r="7028" spans="1:13" x14ac:dyDescent="0.55000000000000004">
      <c r="A7028">
        <v>72</v>
      </c>
      <c r="B7028" s="1" t="s">
        <v>609</v>
      </c>
      <c r="C7028" s="1" t="s">
        <v>4</v>
      </c>
      <c r="D7028">
        <v>5</v>
      </c>
      <c r="E7028" s="1" t="s">
        <v>164</v>
      </c>
      <c r="F7028">
        <v>5</v>
      </c>
      <c r="G7028" s="1" t="s">
        <v>375</v>
      </c>
      <c r="H7028" s="1" t="s">
        <v>28</v>
      </c>
      <c r="I7028">
        <v>3</v>
      </c>
      <c r="J7028" s="1" t="str">
        <f>+VLOOKUP(bloques1a3[[#This Row],[respuesta]],respuestas.emociones[],2,0)</f>
        <v>miedo</v>
      </c>
      <c r="K7028" s="1">
        <f>+VLOOKUP(bloques1a3[[#This Row],[niño]],BD.niños[[Código]:[edad]],5,0)</f>
        <v>6</v>
      </c>
      <c r="L7028" s="1">
        <f>+IF(bloques1a3[[#This Row],[correcta]]=bloques1a3[[#This Row],[respuesta]],1,0)</f>
        <v>1</v>
      </c>
      <c r="M7028" s="1">
        <f>+IF(bloques1a3[[#This Row],[Sexo]]="F",1,0)</f>
        <v>0</v>
      </c>
    </row>
    <row r="7029" spans="1:13" x14ac:dyDescent="0.55000000000000004">
      <c r="A7029">
        <v>72</v>
      </c>
      <c r="B7029" s="1" t="s">
        <v>609</v>
      </c>
      <c r="C7029" s="1" t="s">
        <v>4</v>
      </c>
      <c r="D7029">
        <v>5</v>
      </c>
      <c r="E7029" s="1" t="s">
        <v>165</v>
      </c>
      <c r="F7029">
        <v>6</v>
      </c>
      <c r="G7029" s="1" t="s">
        <v>375</v>
      </c>
      <c r="H7029" s="1" t="s">
        <v>28</v>
      </c>
      <c r="I7029">
        <v>3</v>
      </c>
      <c r="J7029" s="1" t="str">
        <f>+VLOOKUP(bloques1a3[[#This Row],[respuesta]],respuestas.emociones[],2,0)</f>
        <v>sorpresa</v>
      </c>
      <c r="K7029" s="1">
        <f>+VLOOKUP(bloques1a3[[#This Row],[niño]],BD.niños[[Código]:[edad]],5,0)</f>
        <v>5</v>
      </c>
      <c r="L7029" s="1">
        <f>+IF(bloques1a3[[#This Row],[correcta]]=bloques1a3[[#This Row],[respuesta]],1,0)</f>
        <v>0</v>
      </c>
      <c r="M7029" s="1">
        <f>+IF(bloques1a3[[#This Row],[Sexo]]="F",1,0)</f>
        <v>0</v>
      </c>
    </row>
    <row r="7030" spans="1:13" x14ac:dyDescent="0.55000000000000004">
      <c r="A7030">
        <v>72</v>
      </c>
      <c r="B7030" s="1" t="s">
        <v>609</v>
      </c>
      <c r="C7030" s="1" t="s">
        <v>4</v>
      </c>
      <c r="D7030">
        <v>5</v>
      </c>
      <c r="E7030" s="1" t="s">
        <v>168</v>
      </c>
      <c r="F7030">
        <v>5</v>
      </c>
      <c r="G7030" s="1" t="s">
        <v>376</v>
      </c>
      <c r="H7030" s="1" t="s">
        <v>29</v>
      </c>
      <c r="I7030">
        <v>3</v>
      </c>
      <c r="J7030" s="1" t="str">
        <f>+VLOOKUP(bloques1a3[[#This Row],[respuesta]],respuestas.emociones[],2,0)</f>
        <v>miedo</v>
      </c>
      <c r="K7030" s="1">
        <f>+VLOOKUP(bloques1a3[[#This Row],[niño]],BD.niños[[Código]:[edad]],5,0)</f>
        <v>7</v>
      </c>
      <c r="L7030" s="1">
        <f>+IF(bloques1a3[[#This Row],[correcta]]=bloques1a3[[#This Row],[respuesta]],1,0)</f>
        <v>1</v>
      </c>
      <c r="M7030" s="1">
        <f>+IF(bloques1a3[[#This Row],[Sexo]]="F",1,0)</f>
        <v>1</v>
      </c>
    </row>
    <row r="7031" spans="1:13" x14ac:dyDescent="0.55000000000000004">
      <c r="A7031">
        <v>72</v>
      </c>
      <c r="B7031" s="1" t="s">
        <v>609</v>
      </c>
      <c r="C7031" s="1" t="s">
        <v>4</v>
      </c>
      <c r="D7031">
        <v>5</v>
      </c>
      <c r="E7031" s="1" t="s">
        <v>172</v>
      </c>
      <c r="F7031">
        <v>5</v>
      </c>
      <c r="G7031" s="1" t="s">
        <v>376</v>
      </c>
      <c r="H7031" s="1" t="s">
        <v>29</v>
      </c>
      <c r="I7031">
        <v>3</v>
      </c>
      <c r="J7031" s="1" t="str">
        <f>+VLOOKUP(bloques1a3[[#This Row],[respuesta]],respuestas.emociones[],2,0)</f>
        <v>miedo</v>
      </c>
      <c r="K7031" s="1">
        <f>+VLOOKUP(bloques1a3[[#This Row],[niño]],BD.niños[[Código]:[edad]],5,0)</f>
        <v>8</v>
      </c>
      <c r="L7031" s="1">
        <f>+IF(bloques1a3[[#This Row],[correcta]]=bloques1a3[[#This Row],[respuesta]],1,0)</f>
        <v>1</v>
      </c>
      <c r="M7031" s="1">
        <f>+IF(bloques1a3[[#This Row],[Sexo]]="F",1,0)</f>
        <v>1</v>
      </c>
    </row>
    <row r="7032" spans="1:13" x14ac:dyDescent="0.55000000000000004">
      <c r="A7032">
        <v>72</v>
      </c>
      <c r="B7032" s="1" t="s">
        <v>609</v>
      </c>
      <c r="C7032" s="1" t="s">
        <v>4</v>
      </c>
      <c r="D7032">
        <v>5</v>
      </c>
      <c r="E7032" s="1" t="s">
        <v>176</v>
      </c>
      <c r="F7032">
        <v>5</v>
      </c>
      <c r="G7032" s="1" t="s">
        <v>375</v>
      </c>
      <c r="H7032" s="1" t="s">
        <v>29</v>
      </c>
      <c r="I7032">
        <v>3</v>
      </c>
      <c r="J7032" s="1" t="str">
        <f>+VLOOKUP(bloques1a3[[#This Row],[respuesta]],respuestas.emociones[],2,0)</f>
        <v>miedo</v>
      </c>
      <c r="K7032" s="1">
        <f>+VLOOKUP(bloques1a3[[#This Row],[niño]],BD.niños[[Código]:[edad]],5,0)</f>
        <v>5</v>
      </c>
      <c r="L7032" s="1">
        <f>+IF(bloques1a3[[#This Row],[correcta]]=bloques1a3[[#This Row],[respuesta]],1,0)</f>
        <v>1</v>
      </c>
      <c r="M7032" s="1">
        <f>+IF(bloques1a3[[#This Row],[Sexo]]="F",1,0)</f>
        <v>1</v>
      </c>
    </row>
    <row r="7033" spans="1:13" x14ac:dyDescent="0.55000000000000004">
      <c r="A7033">
        <v>72</v>
      </c>
      <c r="B7033" s="1" t="s">
        <v>609</v>
      </c>
      <c r="C7033" s="1" t="s">
        <v>4</v>
      </c>
      <c r="D7033">
        <v>5</v>
      </c>
      <c r="E7033" s="1" t="s">
        <v>180</v>
      </c>
      <c r="F7033">
        <v>1</v>
      </c>
      <c r="G7033" s="1" t="s">
        <v>376</v>
      </c>
      <c r="H7033" s="1" t="s">
        <v>29</v>
      </c>
      <c r="I7033">
        <v>3</v>
      </c>
      <c r="J7033" s="1" t="str">
        <f>+VLOOKUP(bloques1a3[[#This Row],[respuesta]],respuestas.emociones[],2,0)</f>
        <v>neutra</v>
      </c>
      <c r="K7033" s="1">
        <f>+VLOOKUP(bloques1a3[[#This Row],[niño]],BD.niños[[Código]:[edad]],5,0)</f>
        <v>8</v>
      </c>
      <c r="L7033" s="1">
        <f>+IF(bloques1a3[[#This Row],[correcta]]=bloques1a3[[#This Row],[respuesta]],1,0)</f>
        <v>0</v>
      </c>
      <c r="M7033" s="1">
        <f>+IF(bloques1a3[[#This Row],[Sexo]]="F",1,0)</f>
        <v>1</v>
      </c>
    </row>
    <row r="7034" spans="1:13" x14ac:dyDescent="0.55000000000000004">
      <c r="A7034">
        <v>72</v>
      </c>
      <c r="B7034" s="1" t="s">
        <v>609</v>
      </c>
      <c r="C7034" s="1" t="s">
        <v>4</v>
      </c>
      <c r="D7034">
        <v>5</v>
      </c>
      <c r="E7034" s="1" t="s">
        <v>234</v>
      </c>
      <c r="F7034">
        <v>5</v>
      </c>
      <c r="G7034" s="1" t="s">
        <v>377</v>
      </c>
      <c r="H7034" s="1" t="s">
        <v>28</v>
      </c>
      <c r="I7034">
        <v>3</v>
      </c>
      <c r="J7034" s="1" t="str">
        <f>+VLOOKUP(bloques1a3[[#This Row],[respuesta]],respuestas.emociones[],2,0)</f>
        <v>miedo</v>
      </c>
      <c r="K7034" s="1">
        <f>+VLOOKUP(bloques1a3[[#This Row],[niño]],BD.niños[[Código]:[edad]],5,0)</f>
        <v>10</v>
      </c>
      <c r="L7034" s="1">
        <f>+IF(bloques1a3[[#This Row],[correcta]]=bloques1a3[[#This Row],[respuesta]],1,0)</f>
        <v>1</v>
      </c>
      <c r="M7034" s="1">
        <f>+IF(bloques1a3[[#This Row],[Sexo]]="F",1,0)</f>
        <v>0</v>
      </c>
    </row>
    <row r="7035" spans="1:13" x14ac:dyDescent="0.55000000000000004">
      <c r="A7035">
        <v>72</v>
      </c>
      <c r="B7035" s="1" t="s">
        <v>609</v>
      </c>
      <c r="C7035" s="1" t="s">
        <v>4</v>
      </c>
      <c r="D7035">
        <v>5</v>
      </c>
      <c r="E7035" s="1" t="s">
        <v>238</v>
      </c>
      <c r="F7035">
        <v>5</v>
      </c>
      <c r="G7035" s="1" t="s">
        <v>377</v>
      </c>
      <c r="H7035" s="1" t="s">
        <v>28</v>
      </c>
      <c r="I7035">
        <v>3</v>
      </c>
      <c r="J7035" s="1" t="str">
        <f>+VLOOKUP(bloques1a3[[#This Row],[respuesta]],respuestas.emociones[],2,0)</f>
        <v>miedo</v>
      </c>
      <c r="K7035" s="1">
        <f>+VLOOKUP(bloques1a3[[#This Row],[niño]],BD.niños[[Código]:[edad]],5,0)</f>
        <v>10</v>
      </c>
      <c r="L7035" s="1">
        <f>+IF(bloques1a3[[#This Row],[correcta]]=bloques1a3[[#This Row],[respuesta]],1,0)</f>
        <v>1</v>
      </c>
      <c r="M7035" s="1">
        <f>+IF(bloques1a3[[#This Row],[Sexo]]="F",1,0)</f>
        <v>0</v>
      </c>
    </row>
    <row r="7036" spans="1:13" x14ac:dyDescent="0.55000000000000004">
      <c r="A7036">
        <v>72</v>
      </c>
      <c r="B7036" s="1" t="s">
        <v>609</v>
      </c>
      <c r="C7036" s="1" t="s">
        <v>4</v>
      </c>
      <c r="D7036">
        <v>5</v>
      </c>
      <c r="E7036" s="1" t="s">
        <v>241</v>
      </c>
      <c r="F7036">
        <v>6</v>
      </c>
      <c r="G7036" s="1" t="s">
        <v>377</v>
      </c>
      <c r="H7036" s="1" t="s">
        <v>29</v>
      </c>
      <c r="I7036">
        <v>3</v>
      </c>
      <c r="J7036" s="1" t="str">
        <f>+VLOOKUP(bloques1a3[[#This Row],[respuesta]],respuestas.emociones[],2,0)</f>
        <v>sorpresa</v>
      </c>
      <c r="K7036" s="1">
        <f>+VLOOKUP(bloques1a3[[#This Row],[niño]],BD.niños[[Código]:[edad]],5,0)</f>
        <v>10</v>
      </c>
      <c r="L7036" s="1">
        <f>+IF(bloques1a3[[#This Row],[correcta]]=bloques1a3[[#This Row],[respuesta]],1,0)</f>
        <v>0</v>
      </c>
      <c r="M7036" s="1">
        <f>+IF(bloques1a3[[#This Row],[Sexo]]="F",1,0)</f>
        <v>1</v>
      </c>
    </row>
    <row r="7037" spans="1:13" x14ac:dyDescent="0.55000000000000004">
      <c r="A7037">
        <v>72</v>
      </c>
      <c r="B7037" s="1" t="s">
        <v>609</v>
      </c>
      <c r="C7037" s="1" t="s">
        <v>4</v>
      </c>
      <c r="D7037">
        <v>5</v>
      </c>
      <c r="E7037" s="1" t="s">
        <v>245</v>
      </c>
      <c r="F7037">
        <v>5</v>
      </c>
      <c r="G7037" s="1" t="s">
        <v>376</v>
      </c>
      <c r="H7037" s="1" t="s">
        <v>28</v>
      </c>
      <c r="I7037">
        <v>3</v>
      </c>
      <c r="J7037" s="1" t="str">
        <f>+VLOOKUP(bloques1a3[[#This Row],[respuesta]],respuestas.emociones[],2,0)</f>
        <v>miedo</v>
      </c>
      <c r="K7037" s="1">
        <f>+VLOOKUP(bloques1a3[[#This Row],[niño]],BD.niños[[Código]:[edad]],5,0)</f>
        <v>8</v>
      </c>
      <c r="L7037" s="1">
        <f>+IF(bloques1a3[[#This Row],[correcta]]=bloques1a3[[#This Row],[respuesta]],1,0)</f>
        <v>1</v>
      </c>
      <c r="M7037" s="1">
        <f>+IF(bloques1a3[[#This Row],[Sexo]]="F",1,0)</f>
        <v>0</v>
      </c>
    </row>
    <row r="7038" spans="1:13" x14ac:dyDescent="0.55000000000000004">
      <c r="A7038">
        <v>72</v>
      </c>
      <c r="B7038" s="1" t="s">
        <v>609</v>
      </c>
      <c r="C7038" s="1" t="s">
        <v>4</v>
      </c>
      <c r="D7038">
        <v>5</v>
      </c>
      <c r="E7038" s="1" t="s">
        <v>249</v>
      </c>
      <c r="F7038">
        <v>7</v>
      </c>
      <c r="G7038" s="1" t="s">
        <v>375</v>
      </c>
      <c r="H7038" s="1" t="s">
        <v>28</v>
      </c>
      <c r="I7038">
        <v>3</v>
      </c>
      <c r="J7038" s="1" t="str">
        <f>+VLOOKUP(bloques1a3[[#This Row],[respuesta]],respuestas.emociones[],2,0)</f>
        <v>asco</v>
      </c>
      <c r="K7038" s="1">
        <f>+VLOOKUP(bloques1a3[[#This Row],[niño]],BD.niños[[Código]:[edad]],5,0)</f>
        <v>6</v>
      </c>
      <c r="L7038" s="1">
        <f>+IF(bloques1a3[[#This Row],[correcta]]=bloques1a3[[#This Row],[respuesta]],1,0)</f>
        <v>0</v>
      </c>
      <c r="M7038" s="1">
        <f>+IF(bloques1a3[[#This Row],[Sexo]]="F",1,0)</f>
        <v>0</v>
      </c>
    </row>
    <row r="7039" spans="1:13" x14ac:dyDescent="0.55000000000000004">
      <c r="A7039">
        <v>72</v>
      </c>
      <c r="B7039" s="1" t="s">
        <v>609</v>
      </c>
      <c r="C7039" s="1" t="s">
        <v>4</v>
      </c>
      <c r="D7039">
        <v>5</v>
      </c>
      <c r="E7039" s="1" t="s">
        <v>253</v>
      </c>
      <c r="F7039">
        <v>5</v>
      </c>
      <c r="G7039" s="1" t="s">
        <v>376</v>
      </c>
      <c r="H7039" s="1" t="s">
        <v>28</v>
      </c>
      <c r="I7039">
        <v>3</v>
      </c>
      <c r="J7039" s="1" t="str">
        <f>+VLOOKUP(bloques1a3[[#This Row],[respuesta]],respuestas.emociones[],2,0)</f>
        <v>miedo</v>
      </c>
      <c r="K7039" s="1">
        <f>+VLOOKUP(bloques1a3[[#This Row],[niño]],BD.niños[[Código]:[edad]],5,0)</f>
        <v>7</v>
      </c>
      <c r="L7039" s="1">
        <f>+IF(bloques1a3[[#This Row],[correcta]]=bloques1a3[[#This Row],[respuesta]],1,0)</f>
        <v>1</v>
      </c>
      <c r="M7039" s="1">
        <f>+IF(bloques1a3[[#This Row],[Sexo]]="F",1,0)</f>
        <v>0</v>
      </c>
    </row>
    <row r="7040" spans="1:13" x14ac:dyDescent="0.55000000000000004">
      <c r="A7040">
        <v>72</v>
      </c>
      <c r="B7040" s="1" t="s">
        <v>609</v>
      </c>
      <c r="C7040" s="1" t="s">
        <v>4</v>
      </c>
      <c r="D7040">
        <v>5</v>
      </c>
      <c r="E7040" s="1" t="s">
        <v>257</v>
      </c>
      <c r="F7040">
        <v>5</v>
      </c>
      <c r="G7040" s="1" t="s">
        <v>376</v>
      </c>
      <c r="H7040" s="1" t="s">
        <v>28</v>
      </c>
      <c r="I7040">
        <v>3</v>
      </c>
      <c r="J7040" s="1" t="str">
        <f>+VLOOKUP(bloques1a3[[#This Row],[respuesta]],respuestas.emociones[],2,0)</f>
        <v>miedo</v>
      </c>
      <c r="K7040" s="1">
        <f>+VLOOKUP(bloques1a3[[#This Row],[niño]],BD.niños[[Código]:[edad]],5,0)</f>
        <v>8</v>
      </c>
      <c r="L7040" s="1">
        <f>+IF(bloques1a3[[#This Row],[correcta]]=bloques1a3[[#This Row],[respuesta]],1,0)</f>
        <v>1</v>
      </c>
      <c r="M7040" s="1">
        <f>+IF(bloques1a3[[#This Row],[Sexo]]="F",1,0)</f>
        <v>0</v>
      </c>
    </row>
    <row r="7041" spans="1:13" x14ac:dyDescent="0.55000000000000004">
      <c r="A7041">
        <v>72</v>
      </c>
      <c r="B7041" s="1" t="s">
        <v>609</v>
      </c>
      <c r="C7041" s="1" t="s">
        <v>4</v>
      </c>
      <c r="D7041">
        <v>5</v>
      </c>
      <c r="E7041" s="1" t="s">
        <v>299</v>
      </c>
      <c r="F7041">
        <v>5</v>
      </c>
      <c r="G7041" s="1" t="s">
        <v>376</v>
      </c>
      <c r="H7041" s="1" t="s">
        <v>28</v>
      </c>
      <c r="I7041">
        <v>3</v>
      </c>
      <c r="J7041" s="1" t="str">
        <f>+VLOOKUP(bloques1a3[[#This Row],[respuesta]],respuestas.emociones[],2,0)</f>
        <v>miedo</v>
      </c>
      <c r="K7041" s="1">
        <f>+VLOOKUP(bloques1a3[[#This Row],[niño]],BD.niños[[Código]:[edad]],5,0)</f>
        <v>8</v>
      </c>
      <c r="L7041" s="1">
        <f>+IF(bloques1a3[[#This Row],[correcta]]=bloques1a3[[#This Row],[respuesta]],1,0)</f>
        <v>1</v>
      </c>
      <c r="M7041" s="1">
        <f>+IF(bloques1a3[[#This Row],[Sexo]]="F",1,0)</f>
        <v>0</v>
      </c>
    </row>
    <row r="7042" spans="1:13" x14ac:dyDescent="0.55000000000000004">
      <c r="A7042">
        <v>72</v>
      </c>
      <c r="B7042" s="1" t="s">
        <v>609</v>
      </c>
      <c r="C7042" s="1" t="s">
        <v>4</v>
      </c>
      <c r="D7042">
        <v>5</v>
      </c>
      <c r="E7042" s="1" t="s">
        <v>301</v>
      </c>
      <c r="F7042">
        <v>7</v>
      </c>
      <c r="G7042" s="1" t="s">
        <v>375</v>
      </c>
      <c r="H7042" s="1" t="s">
        <v>28</v>
      </c>
      <c r="I7042">
        <v>3</v>
      </c>
      <c r="J7042" s="1" t="str">
        <f>+VLOOKUP(bloques1a3[[#This Row],[respuesta]],respuestas.emociones[],2,0)</f>
        <v>asco</v>
      </c>
      <c r="K7042" s="1">
        <f>+VLOOKUP(bloques1a3[[#This Row],[niño]],BD.niños[[Código]:[edad]],5,0)</f>
        <v>5</v>
      </c>
      <c r="L7042" s="1">
        <f>+IF(bloques1a3[[#This Row],[correcta]]=bloques1a3[[#This Row],[respuesta]],1,0)</f>
        <v>0</v>
      </c>
      <c r="M7042" s="1">
        <f>+IF(bloques1a3[[#This Row],[Sexo]]="F",1,0)</f>
        <v>0</v>
      </c>
    </row>
    <row r="7043" spans="1:13" x14ac:dyDescent="0.55000000000000004">
      <c r="A7043">
        <v>72</v>
      </c>
      <c r="B7043" s="1" t="s">
        <v>609</v>
      </c>
      <c r="C7043" s="1" t="s">
        <v>4</v>
      </c>
      <c r="D7043">
        <v>5</v>
      </c>
      <c r="E7043" s="1" t="s">
        <v>305</v>
      </c>
      <c r="F7043">
        <v>5</v>
      </c>
      <c r="G7043" s="1" t="s">
        <v>376</v>
      </c>
      <c r="H7043" s="1" t="s">
        <v>28</v>
      </c>
      <c r="I7043">
        <v>3</v>
      </c>
      <c r="J7043" s="1" t="str">
        <f>+VLOOKUP(bloques1a3[[#This Row],[respuesta]],respuestas.emociones[],2,0)</f>
        <v>miedo</v>
      </c>
      <c r="K7043" s="1">
        <f>+VLOOKUP(bloques1a3[[#This Row],[niño]],BD.niños[[Código]:[edad]],5,0)</f>
        <v>8</v>
      </c>
      <c r="L7043" s="1">
        <f>+IF(bloques1a3[[#This Row],[correcta]]=bloques1a3[[#This Row],[respuesta]],1,0)</f>
        <v>1</v>
      </c>
      <c r="M7043" s="1">
        <f>+IF(bloques1a3[[#This Row],[Sexo]]="F",1,0)</f>
        <v>0</v>
      </c>
    </row>
    <row r="7044" spans="1:13" x14ac:dyDescent="0.55000000000000004">
      <c r="A7044">
        <v>72</v>
      </c>
      <c r="B7044" s="1" t="s">
        <v>609</v>
      </c>
      <c r="C7044" s="1" t="s">
        <v>4</v>
      </c>
      <c r="D7044">
        <v>5</v>
      </c>
      <c r="E7044" s="1" t="s">
        <v>308</v>
      </c>
      <c r="F7044">
        <v>5</v>
      </c>
      <c r="G7044" s="1" t="s">
        <v>377</v>
      </c>
      <c r="H7044" s="1" t="s">
        <v>28</v>
      </c>
      <c r="I7044">
        <v>3</v>
      </c>
      <c r="J7044" s="1" t="str">
        <f>+VLOOKUP(bloques1a3[[#This Row],[respuesta]],respuestas.emociones[],2,0)</f>
        <v>miedo</v>
      </c>
      <c r="K7044" s="1">
        <f>+VLOOKUP(bloques1a3[[#This Row],[niño]],BD.niños[[Código]:[edad]],5,0)</f>
        <v>9</v>
      </c>
      <c r="L7044" s="1">
        <f>+IF(bloques1a3[[#This Row],[correcta]]=bloques1a3[[#This Row],[respuesta]],1,0)</f>
        <v>1</v>
      </c>
      <c r="M7044" s="1">
        <f>+IF(bloques1a3[[#This Row],[Sexo]]="F",1,0)</f>
        <v>0</v>
      </c>
    </row>
    <row r="7045" spans="1:13" x14ac:dyDescent="0.55000000000000004">
      <c r="A7045">
        <v>72</v>
      </c>
      <c r="B7045" s="1" t="s">
        <v>609</v>
      </c>
      <c r="C7045" s="1" t="s">
        <v>4</v>
      </c>
      <c r="D7045">
        <v>5</v>
      </c>
      <c r="E7045" s="1" t="s">
        <v>311</v>
      </c>
      <c r="F7045">
        <v>5</v>
      </c>
      <c r="G7045" s="1" t="s">
        <v>377</v>
      </c>
      <c r="H7045" s="1" t="s">
        <v>28</v>
      </c>
      <c r="I7045">
        <v>3</v>
      </c>
      <c r="J7045" s="1" t="str">
        <f>+VLOOKUP(bloques1a3[[#This Row],[respuesta]],respuestas.emociones[],2,0)</f>
        <v>miedo</v>
      </c>
      <c r="K7045" s="1">
        <f>+VLOOKUP(bloques1a3[[#This Row],[niño]],BD.niños[[Código]:[edad]],5,0)</f>
        <v>10</v>
      </c>
      <c r="L7045" s="1">
        <f>+IF(bloques1a3[[#This Row],[correcta]]=bloques1a3[[#This Row],[respuesta]],1,0)</f>
        <v>1</v>
      </c>
      <c r="M7045" s="1">
        <f>+IF(bloques1a3[[#This Row],[Sexo]]="F",1,0)</f>
        <v>0</v>
      </c>
    </row>
    <row r="7046" spans="1:13" x14ac:dyDescent="0.55000000000000004">
      <c r="A7046">
        <v>72</v>
      </c>
      <c r="B7046" s="1" t="s">
        <v>609</v>
      </c>
      <c r="C7046" s="1" t="s">
        <v>4</v>
      </c>
      <c r="D7046">
        <v>5</v>
      </c>
      <c r="E7046" s="1" t="s">
        <v>314</v>
      </c>
      <c r="F7046">
        <v>5</v>
      </c>
      <c r="G7046" s="1" t="s">
        <v>377</v>
      </c>
      <c r="H7046" s="1" t="s">
        <v>28</v>
      </c>
      <c r="I7046">
        <v>3</v>
      </c>
      <c r="J7046" s="1" t="str">
        <f>+VLOOKUP(bloques1a3[[#This Row],[respuesta]],respuestas.emociones[],2,0)</f>
        <v>miedo</v>
      </c>
      <c r="K7046" s="1">
        <f>+VLOOKUP(bloques1a3[[#This Row],[niño]],BD.niños[[Código]:[edad]],5,0)</f>
        <v>10</v>
      </c>
      <c r="L7046" s="1">
        <f>+IF(bloques1a3[[#This Row],[correcta]]=bloques1a3[[#This Row],[respuesta]],1,0)</f>
        <v>1</v>
      </c>
      <c r="M7046" s="1">
        <f>+IF(bloques1a3[[#This Row],[Sexo]]="F",1,0)</f>
        <v>0</v>
      </c>
    </row>
    <row r="7047" spans="1:13" x14ac:dyDescent="0.55000000000000004">
      <c r="A7047">
        <v>72</v>
      </c>
      <c r="B7047" s="1" t="s">
        <v>609</v>
      </c>
      <c r="C7047" s="1" t="s">
        <v>4</v>
      </c>
      <c r="D7047">
        <v>5</v>
      </c>
      <c r="E7047" s="1" t="s">
        <v>372</v>
      </c>
      <c r="F7047">
        <v>7</v>
      </c>
      <c r="G7047" s="1" t="s">
        <v>377</v>
      </c>
      <c r="H7047" s="1" t="s">
        <v>28</v>
      </c>
      <c r="I7047">
        <v>3</v>
      </c>
      <c r="J7047" s="1" t="str">
        <f>+VLOOKUP(bloques1a3[[#This Row],[respuesta]],respuestas.emociones[],2,0)</f>
        <v>asco</v>
      </c>
      <c r="K7047" s="1">
        <f>+VLOOKUP(bloques1a3[[#This Row],[niño]],BD.niños[[Código]:[edad]],5,0)</f>
        <v>9</v>
      </c>
      <c r="L7047" s="1">
        <f>+IF(bloques1a3[[#This Row],[correcta]]=bloques1a3[[#This Row],[respuesta]],1,0)</f>
        <v>0</v>
      </c>
      <c r="M7047" s="1">
        <f>+IF(bloques1a3[[#This Row],[Sexo]]="F",1,0)</f>
        <v>0</v>
      </c>
    </row>
    <row r="7048" spans="1:13" x14ac:dyDescent="0.55000000000000004">
      <c r="A7048">
        <v>72</v>
      </c>
      <c r="B7048" s="1" t="s">
        <v>609</v>
      </c>
      <c r="C7048" s="1" t="s">
        <v>4</v>
      </c>
      <c r="D7048">
        <v>5</v>
      </c>
      <c r="E7048" s="1" t="s">
        <v>337</v>
      </c>
      <c r="F7048">
        <v>5</v>
      </c>
      <c r="G7048" s="1" t="s">
        <v>376</v>
      </c>
      <c r="H7048" s="1" t="s">
        <v>28</v>
      </c>
      <c r="I7048">
        <v>3</v>
      </c>
      <c r="J7048" s="1" t="str">
        <f>+VLOOKUP(bloques1a3[[#This Row],[respuesta]],respuestas.emociones[],2,0)</f>
        <v>miedo</v>
      </c>
      <c r="K7048" s="1">
        <f>+VLOOKUP(bloques1a3[[#This Row],[niño]],BD.niños[[Código]:[edad]],5,0)</f>
        <v>8</v>
      </c>
      <c r="L7048" s="1">
        <f>+IF(bloques1a3[[#This Row],[correcta]]=bloques1a3[[#This Row],[respuesta]],1,0)</f>
        <v>1</v>
      </c>
      <c r="M7048" s="1">
        <f>+IF(bloques1a3[[#This Row],[Sexo]]="F",1,0)</f>
        <v>0</v>
      </c>
    </row>
    <row r="7049" spans="1:13" x14ac:dyDescent="0.55000000000000004">
      <c r="A7049">
        <v>72</v>
      </c>
      <c r="B7049" s="1" t="s">
        <v>609</v>
      </c>
      <c r="C7049" s="1" t="s">
        <v>4</v>
      </c>
      <c r="D7049">
        <v>5</v>
      </c>
      <c r="E7049" s="1" t="s">
        <v>341</v>
      </c>
      <c r="F7049">
        <v>5</v>
      </c>
      <c r="G7049" s="1" t="s">
        <v>376</v>
      </c>
      <c r="H7049" s="1" t="s">
        <v>29</v>
      </c>
      <c r="I7049">
        <v>3</v>
      </c>
      <c r="J7049" s="1" t="str">
        <f>+VLOOKUP(bloques1a3[[#This Row],[respuesta]],respuestas.emociones[],2,0)</f>
        <v>miedo</v>
      </c>
      <c r="K7049" s="1">
        <f>+VLOOKUP(bloques1a3[[#This Row],[niño]],BD.niños[[Código]:[edad]],5,0)</f>
        <v>8</v>
      </c>
      <c r="L7049" s="1">
        <f>+IF(bloques1a3[[#This Row],[correcta]]=bloques1a3[[#This Row],[respuesta]],1,0)</f>
        <v>1</v>
      </c>
      <c r="M7049" s="1">
        <f>+IF(bloques1a3[[#This Row],[Sexo]]="F",1,0)</f>
        <v>1</v>
      </c>
    </row>
    <row r="7050" spans="1:13" x14ac:dyDescent="0.55000000000000004">
      <c r="A7050">
        <v>72</v>
      </c>
      <c r="B7050" s="1" t="s">
        <v>609</v>
      </c>
      <c r="C7050" s="1" t="s">
        <v>4</v>
      </c>
      <c r="D7050">
        <v>5</v>
      </c>
      <c r="E7050" s="1" t="s">
        <v>344</v>
      </c>
      <c r="F7050">
        <v>2</v>
      </c>
      <c r="G7050" s="1" t="s">
        <v>375</v>
      </c>
      <c r="H7050" s="1" t="s">
        <v>29</v>
      </c>
      <c r="I7050">
        <v>3</v>
      </c>
      <c r="J7050" s="1" t="str">
        <f>+VLOOKUP(bloques1a3[[#This Row],[respuesta]],respuestas.emociones[],2,0)</f>
        <v>alegria</v>
      </c>
      <c r="K7050" s="1">
        <f>+VLOOKUP(bloques1a3[[#This Row],[niño]],BD.niños[[Código]:[edad]],5,0)</f>
        <v>6</v>
      </c>
      <c r="L7050" s="1">
        <f>+IF(bloques1a3[[#This Row],[correcta]]=bloques1a3[[#This Row],[respuesta]],1,0)</f>
        <v>0</v>
      </c>
      <c r="M7050" s="1">
        <f>+IF(bloques1a3[[#This Row],[Sexo]]="F",1,0)</f>
        <v>1</v>
      </c>
    </row>
    <row r="7051" spans="1:13" x14ac:dyDescent="0.55000000000000004">
      <c r="A7051">
        <v>72</v>
      </c>
      <c r="B7051" s="1" t="s">
        <v>609</v>
      </c>
      <c r="C7051" s="1" t="s">
        <v>4</v>
      </c>
      <c r="D7051">
        <v>5</v>
      </c>
      <c r="E7051" s="1" t="s">
        <v>348</v>
      </c>
      <c r="F7051">
        <v>1</v>
      </c>
      <c r="G7051" s="1" t="s">
        <v>375</v>
      </c>
      <c r="H7051" s="1" t="s">
        <v>28</v>
      </c>
      <c r="I7051">
        <v>3</v>
      </c>
      <c r="J7051" s="1" t="str">
        <f>+VLOOKUP(bloques1a3[[#This Row],[respuesta]],respuestas.emociones[],2,0)</f>
        <v>neutra</v>
      </c>
      <c r="K7051" s="1">
        <f>+VLOOKUP(bloques1a3[[#This Row],[niño]],BD.niños[[Código]:[edad]],5,0)</f>
        <v>6</v>
      </c>
      <c r="L7051" s="1">
        <f>+IF(bloques1a3[[#This Row],[correcta]]=bloques1a3[[#This Row],[respuesta]],1,0)</f>
        <v>0</v>
      </c>
      <c r="M7051" s="1">
        <f>+IF(bloques1a3[[#This Row],[Sexo]]="F",1,0)</f>
        <v>0</v>
      </c>
    </row>
    <row r="7052" spans="1:13" x14ac:dyDescent="0.55000000000000004">
      <c r="A7052">
        <v>73</v>
      </c>
      <c r="B7052" s="1" t="s">
        <v>610</v>
      </c>
      <c r="C7052" s="1" t="s">
        <v>2</v>
      </c>
      <c r="D7052">
        <v>1</v>
      </c>
      <c r="E7052" s="1" t="s">
        <v>89</v>
      </c>
      <c r="F7052">
        <v>1</v>
      </c>
      <c r="G7052" s="1" t="s">
        <v>377</v>
      </c>
      <c r="H7052" s="1" t="s">
        <v>29</v>
      </c>
      <c r="I7052">
        <v>3</v>
      </c>
      <c r="J7052" s="1" t="str">
        <f>+VLOOKUP(bloques1a3[[#This Row],[respuesta]],respuestas.emociones[],2,0)</f>
        <v>neutra</v>
      </c>
      <c r="K7052" s="1">
        <f>+VLOOKUP(bloques1a3[[#This Row],[niño]],BD.niños[[Código]:[edad]],5,0)</f>
        <v>10</v>
      </c>
      <c r="L7052" s="1">
        <f>+IF(bloques1a3[[#This Row],[correcta]]=bloques1a3[[#This Row],[respuesta]],1,0)</f>
        <v>1</v>
      </c>
      <c r="M7052" s="1">
        <f>+IF(bloques1a3[[#This Row],[Sexo]]="F",1,0)</f>
        <v>1</v>
      </c>
    </row>
    <row r="7053" spans="1:13" x14ac:dyDescent="0.55000000000000004">
      <c r="A7053">
        <v>73</v>
      </c>
      <c r="B7053" s="1" t="s">
        <v>610</v>
      </c>
      <c r="C7053" s="1" t="s">
        <v>2</v>
      </c>
      <c r="D7053">
        <v>1</v>
      </c>
      <c r="E7053" s="1" t="s">
        <v>93</v>
      </c>
      <c r="F7053">
        <v>1</v>
      </c>
      <c r="G7053" s="1" t="s">
        <v>377</v>
      </c>
      <c r="H7053" s="1" t="s">
        <v>29</v>
      </c>
      <c r="I7053">
        <v>3</v>
      </c>
      <c r="J7053" s="1" t="str">
        <f>+VLOOKUP(bloques1a3[[#This Row],[respuesta]],respuestas.emociones[],2,0)</f>
        <v>neutra</v>
      </c>
      <c r="K7053" s="1">
        <f>+VLOOKUP(bloques1a3[[#This Row],[niño]],BD.niños[[Código]:[edad]],5,0)</f>
        <v>10</v>
      </c>
      <c r="L7053" s="1">
        <f>+IF(bloques1a3[[#This Row],[correcta]]=bloques1a3[[#This Row],[respuesta]],1,0)</f>
        <v>1</v>
      </c>
      <c r="M7053" s="1">
        <f>+IF(bloques1a3[[#This Row],[Sexo]]="F",1,0)</f>
        <v>1</v>
      </c>
    </row>
    <row r="7054" spans="1:13" x14ac:dyDescent="0.55000000000000004">
      <c r="A7054">
        <v>73</v>
      </c>
      <c r="B7054" s="1" t="s">
        <v>610</v>
      </c>
      <c r="C7054" s="1" t="s">
        <v>2</v>
      </c>
      <c r="D7054">
        <v>1</v>
      </c>
      <c r="E7054" s="1" t="s">
        <v>97</v>
      </c>
      <c r="F7054">
        <v>1</v>
      </c>
      <c r="G7054" s="1" t="s">
        <v>377</v>
      </c>
      <c r="H7054" s="1" t="s">
        <v>29</v>
      </c>
      <c r="I7054">
        <v>3</v>
      </c>
      <c r="J7054" s="1" t="str">
        <f>+VLOOKUP(bloques1a3[[#This Row],[respuesta]],respuestas.emociones[],2,0)</f>
        <v>neutra</v>
      </c>
      <c r="K7054" s="1">
        <f>+VLOOKUP(bloques1a3[[#This Row],[niño]],BD.niños[[Código]:[edad]],5,0)</f>
        <v>10</v>
      </c>
      <c r="L7054" s="1">
        <f>+IF(bloques1a3[[#This Row],[correcta]]=bloques1a3[[#This Row],[respuesta]],1,0)</f>
        <v>1</v>
      </c>
      <c r="M7054" s="1">
        <f>+IF(bloques1a3[[#This Row],[Sexo]]="F",1,0)</f>
        <v>1</v>
      </c>
    </row>
    <row r="7055" spans="1:13" x14ac:dyDescent="0.55000000000000004">
      <c r="A7055">
        <v>73</v>
      </c>
      <c r="B7055" s="1" t="s">
        <v>610</v>
      </c>
      <c r="C7055" s="1" t="s">
        <v>2</v>
      </c>
      <c r="D7055">
        <v>1</v>
      </c>
      <c r="E7055" s="1" t="s">
        <v>101</v>
      </c>
      <c r="F7055">
        <v>1</v>
      </c>
      <c r="G7055" s="1" t="s">
        <v>377</v>
      </c>
      <c r="H7055" s="1" t="s">
        <v>29</v>
      </c>
      <c r="I7055">
        <v>3</v>
      </c>
      <c r="J7055" s="1" t="str">
        <f>+VLOOKUP(bloques1a3[[#This Row],[respuesta]],respuestas.emociones[],2,0)</f>
        <v>neutra</v>
      </c>
      <c r="K7055" s="1">
        <f>+VLOOKUP(bloques1a3[[#This Row],[niño]],BD.niños[[Código]:[edad]],5,0)</f>
        <v>10</v>
      </c>
      <c r="L7055" s="1">
        <f>+IF(bloques1a3[[#This Row],[correcta]]=bloques1a3[[#This Row],[respuesta]],1,0)</f>
        <v>1</v>
      </c>
      <c r="M7055" s="1">
        <f>+IF(bloques1a3[[#This Row],[Sexo]]="F",1,0)</f>
        <v>1</v>
      </c>
    </row>
    <row r="7056" spans="1:13" x14ac:dyDescent="0.55000000000000004">
      <c r="A7056">
        <v>73</v>
      </c>
      <c r="B7056" s="1" t="s">
        <v>610</v>
      </c>
      <c r="C7056" s="1" t="s">
        <v>2</v>
      </c>
      <c r="D7056">
        <v>1</v>
      </c>
      <c r="E7056" s="1" t="s">
        <v>150</v>
      </c>
      <c r="F7056">
        <v>1</v>
      </c>
      <c r="G7056" s="1" t="s">
        <v>375</v>
      </c>
      <c r="H7056" s="1" t="s">
        <v>29</v>
      </c>
      <c r="I7056">
        <v>3</v>
      </c>
      <c r="J7056" s="1" t="str">
        <f>+VLOOKUP(bloques1a3[[#This Row],[respuesta]],respuestas.emociones[],2,0)</f>
        <v>neutra</v>
      </c>
      <c r="K7056" s="1">
        <f>+VLOOKUP(bloques1a3[[#This Row],[niño]],BD.niños[[Código]:[edad]],5,0)</f>
        <v>6</v>
      </c>
      <c r="L7056" s="1">
        <f>+IF(bloques1a3[[#This Row],[correcta]]=bloques1a3[[#This Row],[respuesta]],1,0)</f>
        <v>1</v>
      </c>
      <c r="M7056" s="1">
        <f>+IF(bloques1a3[[#This Row],[Sexo]]="F",1,0)</f>
        <v>1</v>
      </c>
    </row>
    <row r="7057" spans="1:13" x14ac:dyDescent="0.55000000000000004">
      <c r="A7057">
        <v>73</v>
      </c>
      <c r="B7057" s="1" t="s">
        <v>610</v>
      </c>
      <c r="C7057" s="1" t="s">
        <v>2</v>
      </c>
      <c r="D7057">
        <v>1</v>
      </c>
      <c r="E7057" s="1" t="s">
        <v>153</v>
      </c>
      <c r="F7057">
        <v>1</v>
      </c>
      <c r="G7057" s="1" t="s">
        <v>376</v>
      </c>
      <c r="H7057" s="1" t="s">
        <v>28</v>
      </c>
      <c r="I7057">
        <v>3</v>
      </c>
      <c r="J7057" s="1" t="str">
        <f>+VLOOKUP(bloques1a3[[#This Row],[respuesta]],respuestas.emociones[],2,0)</f>
        <v>neutra</v>
      </c>
      <c r="K7057" s="1">
        <f>+VLOOKUP(bloques1a3[[#This Row],[niño]],BD.niños[[Código]:[edad]],5,0)</f>
        <v>7</v>
      </c>
      <c r="L7057" s="1">
        <f>+IF(bloques1a3[[#This Row],[correcta]]=bloques1a3[[#This Row],[respuesta]],1,0)</f>
        <v>1</v>
      </c>
      <c r="M7057" s="1">
        <f>+IF(bloques1a3[[#This Row],[Sexo]]="F",1,0)</f>
        <v>0</v>
      </c>
    </row>
    <row r="7058" spans="1:13" x14ac:dyDescent="0.55000000000000004">
      <c r="A7058">
        <v>73</v>
      </c>
      <c r="B7058" s="1" t="s">
        <v>610</v>
      </c>
      <c r="C7058" s="1" t="s">
        <v>2</v>
      </c>
      <c r="D7058">
        <v>1</v>
      </c>
      <c r="E7058" s="1" t="s">
        <v>157</v>
      </c>
      <c r="F7058">
        <v>1</v>
      </c>
      <c r="G7058" s="1" t="s">
        <v>376</v>
      </c>
      <c r="H7058" s="1" t="s">
        <v>28</v>
      </c>
      <c r="I7058">
        <v>3</v>
      </c>
      <c r="J7058" s="1" t="str">
        <f>+VLOOKUP(bloques1a3[[#This Row],[respuesta]],respuestas.emociones[],2,0)</f>
        <v>neutra</v>
      </c>
      <c r="K7058" s="1">
        <f>+VLOOKUP(bloques1a3[[#This Row],[niño]],BD.niños[[Código]:[edad]],5,0)</f>
        <v>7</v>
      </c>
      <c r="L7058" s="1">
        <f>+IF(bloques1a3[[#This Row],[correcta]]=bloques1a3[[#This Row],[respuesta]],1,0)</f>
        <v>1</v>
      </c>
      <c r="M7058" s="1">
        <f>+IF(bloques1a3[[#This Row],[Sexo]]="F",1,0)</f>
        <v>0</v>
      </c>
    </row>
    <row r="7059" spans="1:13" x14ac:dyDescent="0.55000000000000004">
      <c r="A7059">
        <v>73</v>
      </c>
      <c r="B7059" s="1" t="s">
        <v>610</v>
      </c>
      <c r="C7059" s="1" t="s">
        <v>2</v>
      </c>
      <c r="D7059">
        <v>1</v>
      </c>
      <c r="E7059" s="1" t="s">
        <v>164</v>
      </c>
      <c r="F7059">
        <v>1</v>
      </c>
      <c r="G7059" s="1" t="s">
        <v>375</v>
      </c>
      <c r="H7059" s="1" t="s">
        <v>28</v>
      </c>
      <c r="I7059">
        <v>3</v>
      </c>
      <c r="J7059" s="1" t="str">
        <f>+VLOOKUP(bloques1a3[[#This Row],[respuesta]],respuestas.emociones[],2,0)</f>
        <v>neutra</v>
      </c>
      <c r="K7059" s="1">
        <f>+VLOOKUP(bloques1a3[[#This Row],[niño]],BD.niños[[Código]:[edad]],5,0)</f>
        <v>6</v>
      </c>
      <c r="L7059" s="1">
        <f>+IF(bloques1a3[[#This Row],[correcta]]=bloques1a3[[#This Row],[respuesta]],1,0)</f>
        <v>1</v>
      </c>
      <c r="M7059" s="1">
        <f>+IF(bloques1a3[[#This Row],[Sexo]]="F",1,0)</f>
        <v>0</v>
      </c>
    </row>
    <row r="7060" spans="1:13" x14ac:dyDescent="0.55000000000000004">
      <c r="A7060">
        <v>73</v>
      </c>
      <c r="B7060" s="1" t="s">
        <v>610</v>
      </c>
      <c r="C7060" s="1" t="s">
        <v>2</v>
      </c>
      <c r="D7060">
        <v>1</v>
      </c>
      <c r="E7060" s="1" t="s">
        <v>165</v>
      </c>
      <c r="F7060">
        <v>1</v>
      </c>
      <c r="G7060" s="1" t="s">
        <v>375</v>
      </c>
      <c r="H7060" s="1" t="s">
        <v>28</v>
      </c>
      <c r="I7060">
        <v>3</v>
      </c>
      <c r="J7060" s="1" t="str">
        <f>+VLOOKUP(bloques1a3[[#This Row],[respuesta]],respuestas.emociones[],2,0)</f>
        <v>neutra</v>
      </c>
      <c r="K7060" s="1">
        <f>+VLOOKUP(bloques1a3[[#This Row],[niño]],BD.niños[[Código]:[edad]],5,0)</f>
        <v>5</v>
      </c>
      <c r="L7060" s="1">
        <f>+IF(bloques1a3[[#This Row],[correcta]]=bloques1a3[[#This Row],[respuesta]],1,0)</f>
        <v>1</v>
      </c>
      <c r="M7060" s="1">
        <f>+IF(bloques1a3[[#This Row],[Sexo]]="F",1,0)</f>
        <v>0</v>
      </c>
    </row>
    <row r="7061" spans="1:13" x14ac:dyDescent="0.55000000000000004">
      <c r="A7061">
        <v>73</v>
      </c>
      <c r="B7061" s="1" t="s">
        <v>610</v>
      </c>
      <c r="C7061" s="1" t="s">
        <v>2</v>
      </c>
      <c r="D7061">
        <v>1</v>
      </c>
      <c r="E7061" s="1" t="s">
        <v>168</v>
      </c>
      <c r="F7061">
        <v>5</v>
      </c>
      <c r="G7061" s="1" t="s">
        <v>376</v>
      </c>
      <c r="H7061" s="1" t="s">
        <v>29</v>
      </c>
      <c r="I7061">
        <v>3</v>
      </c>
      <c r="J7061" s="1" t="str">
        <f>+VLOOKUP(bloques1a3[[#This Row],[respuesta]],respuestas.emociones[],2,0)</f>
        <v>miedo</v>
      </c>
      <c r="K7061" s="1">
        <f>+VLOOKUP(bloques1a3[[#This Row],[niño]],BD.niños[[Código]:[edad]],5,0)</f>
        <v>7</v>
      </c>
      <c r="L7061" s="1">
        <f>+IF(bloques1a3[[#This Row],[correcta]]=bloques1a3[[#This Row],[respuesta]],1,0)</f>
        <v>0</v>
      </c>
      <c r="M7061" s="1">
        <f>+IF(bloques1a3[[#This Row],[Sexo]]="F",1,0)</f>
        <v>1</v>
      </c>
    </row>
    <row r="7062" spans="1:13" x14ac:dyDescent="0.55000000000000004">
      <c r="A7062">
        <v>73</v>
      </c>
      <c r="B7062" s="1" t="s">
        <v>610</v>
      </c>
      <c r="C7062" s="1" t="s">
        <v>2</v>
      </c>
      <c r="D7062">
        <v>1</v>
      </c>
      <c r="E7062" s="1" t="s">
        <v>172</v>
      </c>
      <c r="F7062">
        <v>1</v>
      </c>
      <c r="G7062" s="1" t="s">
        <v>376</v>
      </c>
      <c r="H7062" s="1" t="s">
        <v>29</v>
      </c>
      <c r="I7062">
        <v>3</v>
      </c>
      <c r="J7062" s="1" t="str">
        <f>+VLOOKUP(bloques1a3[[#This Row],[respuesta]],respuestas.emociones[],2,0)</f>
        <v>neutra</v>
      </c>
      <c r="K7062" s="1">
        <f>+VLOOKUP(bloques1a3[[#This Row],[niño]],BD.niños[[Código]:[edad]],5,0)</f>
        <v>8</v>
      </c>
      <c r="L7062" s="1">
        <f>+IF(bloques1a3[[#This Row],[correcta]]=bloques1a3[[#This Row],[respuesta]],1,0)</f>
        <v>1</v>
      </c>
      <c r="M7062" s="1">
        <f>+IF(bloques1a3[[#This Row],[Sexo]]="F",1,0)</f>
        <v>1</v>
      </c>
    </row>
    <row r="7063" spans="1:13" x14ac:dyDescent="0.55000000000000004">
      <c r="A7063">
        <v>73</v>
      </c>
      <c r="B7063" s="1" t="s">
        <v>610</v>
      </c>
      <c r="C7063" s="1" t="s">
        <v>2</v>
      </c>
      <c r="D7063">
        <v>1</v>
      </c>
      <c r="E7063" s="1" t="s">
        <v>176</v>
      </c>
      <c r="F7063">
        <v>1</v>
      </c>
      <c r="G7063" s="1" t="s">
        <v>375</v>
      </c>
      <c r="H7063" s="1" t="s">
        <v>29</v>
      </c>
      <c r="I7063">
        <v>3</v>
      </c>
      <c r="J7063" s="1" t="str">
        <f>+VLOOKUP(bloques1a3[[#This Row],[respuesta]],respuestas.emociones[],2,0)</f>
        <v>neutra</v>
      </c>
      <c r="K7063" s="1">
        <f>+VLOOKUP(bloques1a3[[#This Row],[niño]],BD.niños[[Código]:[edad]],5,0)</f>
        <v>5</v>
      </c>
      <c r="L7063" s="1">
        <f>+IF(bloques1a3[[#This Row],[correcta]]=bloques1a3[[#This Row],[respuesta]],1,0)</f>
        <v>1</v>
      </c>
      <c r="M7063" s="1">
        <f>+IF(bloques1a3[[#This Row],[Sexo]]="F",1,0)</f>
        <v>1</v>
      </c>
    </row>
    <row r="7064" spans="1:13" x14ac:dyDescent="0.55000000000000004">
      <c r="A7064">
        <v>73</v>
      </c>
      <c r="B7064" s="1" t="s">
        <v>610</v>
      </c>
      <c r="C7064" s="1" t="s">
        <v>2</v>
      </c>
      <c r="D7064">
        <v>1</v>
      </c>
      <c r="E7064" s="1" t="s">
        <v>180</v>
      </c>
      <c r="F7064">
        <v>1</v>
      </c>
      <c r="G7064" s="1" t="s">
        <v>376</v>
      </c>
      <c r="H7064" s="1" t="s">
        <v>29</v>
      </c>
      <c r="I7064">
        <v>3</v>
      </c>
      <c r="J7064" s="1" t="str">
        <f>+VLOOKUP(bloques1a3[[#This Row],[respuesta]],respuestas.emociones[],2,0)</f>
        <v>neutra</v>
      </c>
      <c r="K7064" s="1">
        <f>+VLOOKUP(bloques1a3[[#This Row],[niño]],BD.niños[[Código]:[edad]],5,0)</f>
        <v>8</v>
      </c>
      <c r="L7064" s="1">
        <f>+IF(bloques1a3[[#This Row],[correcta]]=bloques1a3[[#This Row],[respuesta]],1,0)</f>
        <v>1</v>
      </c>
      <c r="M7064" s="1">
        <f>+IF(bloques1a3[[#This Row],[Sexo]]="F",1,0)</f>
        <v>1</v>
      </c>
    </row>
    <row r="7065" spans="1:13" x14ac:dyDescent="0.55000000000000004">
      <c r="A7065">
        <v>73</v>
      </c>
      <c r="B7065" s="1" t="s">
        <v>610</v>
      </c>
      <c r="C7065" s="1" t="s">
        <v>2</v>
      </c>
      <c r="D7065">
        <v>1</v>
      </c>
      <c r="E7065" s="1" t="s">
        <v>234</v>
      </c>
      <c r="F7065">
        <v>1</v>
      </c>
      <c r="G7065" s="1" t="s">
        <v>377</v>
      </c>
      <c r="H7065" s="1" t="s">
        <v>28</v>
      </c>
      <c r="I7065">
        <v>3</v>
      </c>
      <c r="J7065" s="1" t="str">
        <f>+VLOOKUP(bloques1a3[[#This Row],[respuesta]],respuestas.emociones[],2,0)</f>
        <v>neutra</v>
      </c>
      <c r="K7065" s="1">
        <f>+VLOOKUP(bloques1a3[[#This Row],[niño]],BD.niños[[Código]:[edad]],5,0)</f>
        <v>10</v>
      </c>
      <c r="L7065" s="1">
        <f>+IF(bloques1a3[[#This Row],[correcta]]=bloques1a3[[#This Row],[respuesta]],1,0)</f>
        <v>1</v>
      </c>
      <c r="M7065" s="1">
        <f>+IF(bloques1a3[[#This Row],[Sexo]]="F",1,0)</f>
        <v>0</v>
      </c>
    </row>
    <row r="7066" spans="1:13" x14ac:dyDescent="0.55000000000000004">
      <c r="A7066">
        <v>73</v>
      </c>
      <c r="B7066" s="1" t="s">
        <v>610</v>
      </c>
      <c r="C7066" s="1" t="s">
        <v>2</v>
      </c>
      <c r="D7066">
        <v>1</v>
      </c>
      <c r="E7066" s="1" t="s">
        <v>238</v>
      </c>
      <c r="F7066">
        <v>1</v>
      </c>
      <c r="G7066" s="1" t="s">
        <v>377</v>
      </c>
      <c r="H7066" s="1" t="s">
        <v>28</v>
      </c>
      <c r="I7066">
        <v>3</v>
      </c>
      <c r="J7066" s="1" t="str">
        <f>+VLOOKUP(bloques1a3[[#This Row],[respuesta]],respuestas.emociones[],2,0)</f>
        <v>neutra</v>
      </c>
      <c r="K7066" s="1">
        <f>+VLOOKUP(bloques1a3[[#This Row],[niño]],BD.niños[[Código]:[edad]],5,0)</f>
        <v>10</v>
      </c>
      <c r="L7066" s="1">
        <f>+IF(bloques1a3[[#This Row],[correcta]]=bloques1a3[[#This Row],[respuesta]],1,0)</f>
        <v>1</v>
      </c>
      <c r="M7066" s="1">
        <f>+IF(bloques1a3[[#This Row],[Sexo]]="F",1,0)</f>
        <v>0</v>
      </c>
    </row>
    <row r="7067" spans="1:13" x14ac:dyDescent="0.55000000000000004">
      <c r="A7067">
        <v>73</v>
      </c>
      <c r="B7067" s="1" t="s">
        <v>610</v>
      </c>
      <c r="C7067" s="1" t="s">
        <v>2</v>
      </c>
      <c r="D7067">
        <v>1</v>
      </c>
      <c r="E7067" s="1" t="s">
        <v>241</v>
      </c>
      <c r="F7067">
        <v>1</v>
      </c>
      <c r="G7067" s="1" t="s">
        <v>377</v>
      </c>
      <c r="H7067" s="1" t="s">
        <v>29</v>
      </c>
      <c r="I7067">
        <v>3</v>
      </c>
      <c r="J7067" s="1" t="str">
        <f>+VLOOKUP(bloques1a3[[#This Row],[respuesta]],respuestas.emociones[],2,0)</f>
        <v>neutra</v>
      </c>
      <c r="K7067" s="1">
        <f>+VLOOKUP(bloques1a3[[#This Row],[niño]],BD.niños[[Código]:[edad]],5,0)</f>
        <v>10</v>
      </c>
      <c r="L7067" s="1">
        <f>+IF(bloques1a3[[#This Row],[correcta]]=bloques1a3[[#This Row],[respuesta]],1,0)</f>
        <v>1</v>
      </c>
      <c r="M7067" s="1">
        <f>+IF(bloques1a3[[#This Row],[Sexo]]="F",1,0)</f>
        <v>1</v>
      </c>
    </row>
    <row r="7068" spans="1:13" x14ac:dyDescent="0.55000000000000004">
      <c r="A7068">
        <v>73</v>
      </c>
      <c r="B7068" s="1" t="s">
        <v>610</v>
      </c>
      <c r="C7068" s="1" t="s">
        <v>2</v>
      </c>
      <c r="D7068">
        <v>1</v>
      </c>
      <c r="E7068" s="1" t="s">
        <v>245</v>
      </c>
      <c r="F7068">
        <v>1</v>
      </c>
      <c r="G7068" s="1" t="s">
        <v>376</v>
      </c>
      <c r="H7068" s="1" t="s">
        <v>28</v>
      </c>
      <c r="I7068">
        <v>3</v>
      </c>
      <c r="J7068" s="1" t="str">
        <f>+VLOOKUP(bloques1a3[[#This Row],[respuesta]],respuestas.emociones[],2,0)</f>
        <v>neutra</v>
      </c>
      <c r="K7068" s="1">
        <f>+VLOOKUP(bloques1a3[[#This Row],[niño]],BD.niños[[Código]:[edad]],5,0)</f>
        <v>8</v>
      </c>
      <c r="L7068" s="1">
        <f>+IF(bloques1a3[[#This Row],[correcta]]=bloques1a3[[#This Row],[respuesta]],1,0)</f>
        <v>1</v>
      </c>
      <c r="M7068" s="1">
        <f>+IF(bloques1a3[[#This Row],[Sexo]]="F",1,0)</f>
        <v>0</v>
      </c>
    </row>
    <row r="7069" spans="1:13" x14ac:dyDescent="0.55000000000000004">
      <c r="A7069">
        <v>73</v>
      </c>
      <c r="B7069" s="1" t="s">
        <v>610</v>
      </c>
      <c r="C7069" s="1" t="s">
        <v>2</v>
      </c>
      <c r="D7069">
        <v>1</v>
      </c>
      <c r="E7069" s="1" t="s">
        <v>249</v>
      </c>
      <c r="F7069">
        <v>1</v>
      </c>
      <c r="G7069" s="1" t="s">
        <v>375</v>
      </c>
      <c r="H7069" s="1" t="s">
        <v>28</v>
      </c>
      <c r="I7069">
        <v>3</v>
      </c>
      <c r="J7069" s="1" t="str">
        <f>+VLOOKUP(bloques1a3[[#This Row],[respuesta]],respuestas.emociones[],2,0)</f>
        <v>neutra</v>
      </c>
      <c r="K7069" s="1">
        <f>+VLOOKUP(bloques1a3[[#This Row],[niño]],BD.niños[[Código]:[edad]],5,0)</f>
        <v>6</v>
      </c>
      <c r="L7069" s="1">
        <f>+IF(bloques1a3[[#This Row],[correcta]]=bloques1a3[[#This Row],[respuesta]],1,0)</f>
        <v>1</v>
      </c>
      <c r="M7069" s="1">
        <f>+IF(bloques1a3[[#This Row],[Sexo]]="F",1,0)</f>
        <v>0</v>
      </c>
    </row>
    <row r="7070" spans="1:13" x14ac:dyDescent="0.55000000000000004">
      <c r="A7070">
        <v>73</v>
      </c>
      <c r="B7070" s="1" t="s">
        <v>610</v>
      </c>
      <c r="C7070" s="1" t="s">
        <v>2</v>
      </c>
      <c r="D7070">
        <v>1</v>
      </c>
      <c r="E7070" s="1" t="s">
        <v>253</v>
      </c>
      <c r="F7070">
        <v>3</v>
      </c>
      <c r="G7070" s="1" t="s">
        <v>376</v>
      </c>
      <c r="H7070" s="1" t="s">
        <v>28</v>
      </c>
      <c r="I7070">
        <v>3</v>
      </c>
      <c r="J7070" s="1" t="str">
        <f>+VLOOKUP(bloques1a3[[#This Row],[respuesta]],respuestas.emociones[],2,0)</f>
        <v>tristeza</v>
      </c>
      <c r="K7070" s="1">
        <f>+VLOOKUP(bloques1a3[[#This Row],[niño]],BD.niños[[Código]:[edad]],5,0)</f>
        <v>7</v>
      </c>
      <c r="L7070" s="1">
        <f>+IF(bloques1a3[[#This Row],[correcta]]=bloques1a3[[#This Row],[respuesta]],1,0)</f>
        <v>0</v>
      </c>
      <c r="M7070" s="1">
        <f>+IF(bloques1a3[[#This Row],[Sexo]]="F",1,0)</f>
        <v>0</v>
      </c>
    </row>
    <row r="7071" spans="1:13" x14ac:dyDescent="0.55000000000000004">
      <c r="A7071">
        <v>73</v>
      </c>
      <c r="B7071" s="1" t="s">
        <v>610</v>
      </c>
      <c r="C7071" s="1" t="s">
        <v>2</v>
      </c>
      <c r="D7071">
        <v>1</v>
      </c>
      <c r="E7071" s="1" t="s">
        <v>257</v>
      </c>
      <c r="F7071">
        <v>1</v>
      </c>
      <c r="G7071" s="1" t="s">
        <v>376</v>
      </c>
      <c r="H7071" s="1" t="s">
        <v>28</v>
      </c>
      <c r="I7071">
        <v>3</v>
      </c>
      <c r="J7071" s="1" t="str">
        <f>+VLOOKUP(bloques1a3[[#This Row],[respuesta]],respuestas.emociones[],2,0)</f>
        <v>neutra</v>
      </c>
      <c r="K7071" s="1">
        <f>+VLOOKUP(bloques1a3[[#This Row],[niño]],BD.niños[[Código]:[edad]],5,0)</f>
        <v>8</v>
      </c>
      <c r="L7071" s="1">
        <f>+IF(bloques1a3[[#This Row],[correcta]]=bloques1a3[[#This Row],[respuesta]],1,0)</f>
        <v>1</v>
      </c>
      <c r="M7071" s="1">
        <f>+IF(bloques1a3[[#This Row],[Sexo]]="F",1,0)</f>
        <v>0</v>
      </c>
    </row>
    <row r="7072" spans="1:13" x14ac:dyDescent="0.55000000000000004">
      <c r="A7072">
        <v>73</v>
      </c>
      <c r="B7072" s="1" t="s">
        <v>610</v>
      </c>
      <c r="C7072" s="1" t="s">
        <v>2</v>
      </c>
      <c r="D7072">
        <v>1</v>
      </c>
      <c r="E7072" s="1" t="s">
        <v>299</v>
      </c>
      <c r="F7072">
        <v>1</v>
      </c>
      <c r="G7072" s="1" t="s">
        <v>376</v>
      </c>
      <c r="H7072" s="1" t="s">
        <v>28</v>
      </c>
      <c r="I7072">
        <v>3</v>
      </c>
      <c r="J7072" s="1" t="str">
        <f>+VLOOKUP(bloques1a3[[#This Row],[respuesta]],respuestas.emociones[],2,0)</f>
        <v>neutra</v>
      </c>
      <c r="K7072" s="1">
        <f>+VLOOKUP(bloques1a3[[#This Row],[niño]],BD.niños[[Código]:[edad]],5,0)</f>
        <v>8</v>
      </c>
      <c r="L7072" s="1">
        <f>+IF(bloques1a3[[#This Row],[correcta]]=bloques1a3[[#This Row],[respuesta]],1,0)</f>
        <v>1</v>
      </c>
      <c r="M7072" s="1">
        <f>+IF(bloques1a3[[#This Row],[Sexo]]="F",1,0)</f>
        <v>0</v>
      </c>
    </row>
    <row r="7073" spans="1:13" x14ac:dyDescent="0.55000000000000004">
      <c r="A7073">
        <v>73</v>
      </c>
      <c r="B7073" s="1" t="s">
        <v>610</v>
      </c>
      <c r="C7073" s="1" t="s">
        <v>2</v>
      </c>
      <c r="D7073">
        <v>1</v>
      </c>
      <c r="E7073" s="1" t="s">
        <v>301</v>
      </c>
      <c r="F7073">
        <v>1</v>
      </c>
      <c r="G7073" s="1" t="s">
        <v>375</v>
      </c>
      <c r="H7073" s="1" t="s">
        <v>28</v>
      </c>
      <c r="I7073">
        <v>3</v>
      </c>
      <c r="J7073" s="1" t="str">
        <f>+VLOOKUP(bloques1a3[[#This Row],[respuesta]],respuestas.emociones[],2,0)</f>
        <v>neutra</v>
      </c>
      <c r="K7073" s="1">
        <f>+VLOOKUP(bloques1a3[[#This Row],[niño]],BD.niños[[Código]:[edad]],5,0)</f>
        <v>5</v>
      </c>
      <c r="L7073" s="1">
        <f>+IF(bloques1a3[[#This Row],[correcta]]=bloques1a3[[#This Row],[respuesta]],1,0)</f>
        <v>1</v>
      </c>
      <c r="M7073" s="1">
        <f>+IF(bloques1a3[[#This Row],[Sexo]]="F",1,0)</f>
        <v>0</v>
      </c>
    </row>
    <row r="7074" spans="1:13" x14ac:dyDescent="0.55000000000000004">
      <c r="A7074">
        <v>73</v>
      </c>
      <c r="B7074" s="1" t="s">
        <v>610</v>
      </c>
      <c r="C7074" s="1" t="s">
        <v>2</v>
      </c>
      <c r="D7074">
        <v>1</v>
      </c>
      <c r="E7074" s="1" t="s">
        <v>305</v>
      </c>
      <c r="F7074">
        <v>1</v>
      </c>
      <c r="G7074" s="1" t="s">
        <v>376</v>
      </c>
      <c r="H7074" s="1" t="s">
        <v>28</v>
      </c>
      <c r="I7074">
        <v>3</v>
      </c>
      <c r="J7074" s="1" t="str">
        <f>+VLOOKUP(bloques1a3[[#This Row],[respuesta]],respuestas.emociones[],2,0)</f>
        <v>neutra</v>
      </c>
      <c r="K7074" s="1">
        <f>+VLOOKUP(bloques1a3[[#This Row],[niño]],BD.niños[[Código]:[edad]],5,0)</f>
        <v>8</v>
      </c>
      <c r="L7074" s="1">
        <f>+IF(bloques1a3[[#This Row],[correcta]]=bloques1a3[[#This Row],[respuesta]],1,0)</f>
        <v>1</v>
      </c>
      <c r="M7074" s="1">
        <f>+IF(bloques1a3[[#This Row],[Sexo]]="F",1,0)</f>
        <v>0</v>
      </c>
    </row>
    <row r="7075" spans="1:13" x14ac:dyDescent="0.55000000000000004">
      <c r="A7075">
        <v>73</v>
      </c>
      <c r="B7075" s="1" t="s">
        <v>610</v>
      </c>
      <c r="C7075" s="1" t="s">
        <v>2</v>
      </c>
      <c r="D7075">
        <v>1</v>
      </c>
      <c r="E7075" s="1" t="s">
        <v>308</v>
      </c>
      <c r="F7075">
        <v>1</v>
      </c>
      <c r="G7075" s="1" t="s">
        <v>377</v>
      </c>
      <c r="H7075" s="1" t="s">
        <v>28</v>
      </c>
      <c r="I7075">
        <v>3</v>
      </c>
      <c r="J7075" s="1" t="str">
        <f>+VLOOKUP(bloques1a3[[#This Row],[respuesta]],respuestas.emociones[],2,0)</f>
        <v>neutra</v>
      </c>
      <c r="K7075" s="1">
        <f>+VLOOKUP(bloques1a3[[#This Row],[niño]],BD.niños[[Código]:[edad]],5,0)</f>
        <v>9</v>
      </c>
      <c r="L7075" s="1">
        <f>+IF(bloques1a3[[#This Row],[correcta]]=bloques1a3[[#This Row],[respuesta]],1,0)</f>
        <v>1</v>
      </c>
      <c r="M7075" s="1">
        <f>+IF(bloques1a3[[#This Row],[Sexo]]="F",1,0)</f>
        <v>0</v>
      </c>
    </row>
    <row r="7076" spans="1:13" x14ac:dyDescent="0.55000000000000004">
      <c r="A7076">
        <v>73</v>
      </c>
      <c r="B7076" s="1" t="s">
        <v>610</v>
      </c>
      <c r="C7076" s="1" t="s">
        <v>2</v>
      </c>
      <c r="D7076">
        <v>1</v>
      </c>
      <c r="E7076" s="1" t="s">
        <v>311</v>
      </c>
      <c r="F7076">
        <v>4</v>
      </c>
      <c r="G7076" s="1" t="s">
        <v>377</v>
      </c>
      <c r="H7076" s="1" t="s">
        <v>28</v>
      </c>
      <c r="I7076">
        <v>3</v>
      </c>
      <c r="J7076" s="1" t="str">
        <f>+VLOOKUP(bloques1a3[[#This Row],[respuesta]],respuestas.emociones[],2,0)</f>
        <v>enojo</v>
      </c>
      <c r="K7076" s="1">
        <f>+VLOOKUP(bloques1a3[[#This Row],[niño]],BD.niños[[Código]:[edad]],5,0)</f>
        <v>10</v>
      </c>
      <c r="L7076" s="1">
        <f>+IF(bloques1a3[[#This Row],[correcta]]=bloques1a3[[#This Row],[respuesta]],1,0)</f>
        <v>0</v>
      </c>
      <c r="M7076" s="1">
        <f>+IF(bloques1a3[[#This Row],[Sexo]]="F",1,0)</f>
        <v>0</v>
      </c>
    </row>
    <row r="7077" spans="1:13" x14ac:dyDescent="0.55000000000000004">
      <c r="A7077">
        <v>73</v>
      </c>
      <c r="B7077" s="1" t="s">
        <v>610</v>
      </c>
      <c r="C7077" s="1" t="s">
        <v>2</v>
      </c>
      <c r="D7077">
        <v>1</v>
      </c>
      <c r="E7077" s="1" t="s">
        <v>314</v>
      </c>
      <c r="F7077">
        <v>1</v>
      </c>
      <c r="G7077" s="1" t="s">
        <v>377</v>
      </c>
      <c r="H7077" s="1" t="s">
        <v>28</v>
      </c>
      <c r="I7077">
        <v>3</v>
      </c>
      <c r="J7077" s="1" t="str">
        <f>+VLOOKUP(bloques1a3[[#This Row],[respuesta]],respuestas.emociones[],2,0)</f>
        <v>neutra</v>
      </c>
      <c r="K7077" s="1">
        <f>+VLOOKUP(bloques1a3[[#This Row],[niño]],BD.niños[[Código]:[edad]],5,0)</f>
        <v>10</v>
      </c>
      <c r="L7077" s="1">
        <f>+IF(bloques1a3[[#This Row],[correcta]]=bloques1a3[[#This Row],[respuesta]],1,0)</f>
        <v>1</v>
      </c>
      <c r="M7077" s="1">
        <f>+IF(bloques1a3[[#This Row],[Sexo]]="F",1,0)</f>
        <v>0</v>
      </c>
    </row>
    <row r="7078" spans="1:13" x14ac:dyDescent="0.55000000000000004">
      <c r="A7078">
        <v>73</v>
      </c>
      <c r="B7078" s="1" t="s">
        <v>610</v>
      </c>
      <c r="C7078" s="1" t="s">
        <v>2</v>
      </c>
      <c r="D7078">
        <v>1</v>
      </c>
      <c r="E7078" s="1" t="s">
        <v>372</v>
      </c>
      <c r="F7078">
        <v>1</v>
      </c>
      <c r="G7078" s="1" t="s">
        <v>377</v>
      </c>
      <c r="H7078" s="1" t="s">
        <v>28</v>
      </c>
      <c r="I7078">
        <v>3</v>
      </c>
      <c r="J7078" s="1" t="str">
        <f>+VLOOKUP(bloques1a3[[#This Row],[respuesta]],respuestas.emociones[],2,0)</f>
        <v>neutra</v>
      </c>
      <c r="K7078" s="1">
        <f>+VLOOKUP(bloques1a3[[#This Row],[niño]],BD.niños[[Código]:[edad]],5,0)</f>
        <v>9</v>
      </c>
      <c r="L7078" s="1">
        <f>+IF(bloques1a3[[#This Row],[correcta]]=bloques1a3[[#This Row],[respuesta]],1,0)</f>
        <v>1</v>
      </c>
      <c r="M7078" s="1">
        <f>+IF(bloques1a3[[#This Row],[Sexo]]="F",1,0)</f>
        <v>0</v>
      </c>
    </row>
    <row r="7079" spans="1:13" x14ac:dyDescent="0.55000000000000004">
      <c r="A7079">
        <v>73</v>
      </c>
      <c r="B7079" s="1" t="s">
        <v>610</v>
      </c>
      <c r="C7079" s="1" t="s">
        <v>2</v>
      </c>
      <c r="D7079">
        <v>1</v>
      </c>
      <c r="E7079" s="1" t="s">
        <v>337</v>
      </c>
      <c r="F7079">
        <v>1</v>
      </c>
      <c r="G7079" s="1" t="s">
        <v>376</v>
      </c>
      <c r="H7079" s="1" t="s">
        <v>28</v>
      </c>
      <c r="I7079">
        <v>3</v>
      </c>
      <c r="J7079" s="1" t="str">
        <f>+VLOOKUP(bloques1a3[[#This Row],[respuesta]],respuestas.emociones[],2,0)</f>
        <v>neutra</v>
      </c>
      <c r="K7079" s="1">
        <f>+VLOOKUP(bloques1a3[[#This Row],[niño]],BD.niños[[Código]:[edad]],5,0)</f>
        <v>8</v>
      </c>
      <c r="L7079" s="1">
        <f>+IF(bloques1a3[[#This Row],[correcta]]=bloques1a3[[#This Row],[respuesta]],1,0)</f>
        <v>1</v>
      </c>
      <c r="M7079" s="1">
        <f>+IF(bloques1a3[[#This Row],[Sexo]]="F",1,0)</f>
        <v>0</v>
      </c>
    </row>
    <row r="7080" spans="1:13" x14ac:dyDescent="0.55000000000000004">
      <c r="A7080">
        <v>73</v>
      </c>
      <c r="B7080" s="1" t="s">
        <v>610</v>
      </c>
      <c r="C7080" s="1" t="s">
        <v>2</v>
      </c>
      <c r="D7080">
        <v>1</v>
      </c>
      <c r="E7080" s="1" t="s">
        <v>341</v>
      </c>
      <c r="F7080">
        <v>1</v>
      </c>
      <c r="G7080" s="1" t="s">
        <v>376</v>
      </c>
      <c r="H7080" s="1" t="s">
        <v>29</v>
      </c>
      <c r="I7080">
        <v>3</v>
      </c>
      <c r="J7080" s="1" t="str">
        <f>+VLOOKUP(bloques1a3[[#This Row],[respuesta]],respuestas.emociones[],2,0)</f>
        <v>neutra</v>
      </c>
      <c r="K7080" s="1">
        <f>+VLOOKUP(bloques1a3[[#This Row],[niño]],BD.niños[[Código]:[edad]],5,0)</f>
        <v>8</v>
      </c>
      <c r="L7080" s="1">
        <f>+IF(bloques1a3[[#This Row],[correcta]]=bloques1a3[[#This Row],[respuesta]],1,0)</f>
        <v>1</v>
      </c>
      <c r="M7080" s="1">
        <f>+IF(bloques1a3[[#This Row],[Sexo]]="F",1,0)</f>
        <v>1</v>
      </c>
    </row>
    <row r="7081" spans="1:13" x14ac:dyDescent="0.55000000000000004">
      <c r="A7081">
        <v>73</v>
      </c>
      <c r="B7081" s="1" t="s">
        <v>610</v>
      </c>
      <c r="C7081" s="1" t="s">
        <v>2</v>
      </c>
      <c r="D7081">
        <v>1</v>
      </c>
      <c r="E7081" s="1" t="s">
        <v>344</v>
      </c>
      <c r="F7081">
        <v>1</v>
      </c>
      <c r="G7081" s="1" t="s">
        <v>375</v>
      </c>
      <c r="H7081" s="1" t="s">
        <v>29</v>
      </c>
      <c r="I7081">
        <v>3</v>
      </c>
      <c r="J7081" s="1" t="str">
        <f>+VLOOKUP(bloques1a3[[#This Row],[respuesta]],respuestas.emociones[],2,0)</f>
        <v>neutra</v>
      </c>
      <c r="K7081" s="1">
        <f>+VLOOKUP(bloques1a3[[#This Row],[niño]],BD.niños[[Código]:[edad]],5,0)</f>
        <v>6</v>
      </c>
      <c r="L7081" s="1">
        <f>+IF(bloques1a3[[#This Row],[correcta]]=bloques1a3[[#This Row],[respuesta]],1,0)</f>
        <v>1</v>
      </c>
      <c r="M7081" s="1">
        <f>+IF(bloques1a3[[#This Row],[Sexo]]="F",1,0)</f>
        <v>1</v>
      </c>
    </row>
    <row r="7082" spans="1:13" x14ac:dyDescent="0.55000000000000004">
      <c r="A7082">
        <v>73</v>
      </c>
      <c r="B7082" s="1" t="s">
        <v>610</v>
      </c>
      <c r="C7082" s="1" t="s">
        <v>2</v>
      </c>
      <c r="D7082">
        <v>1</v>
      </c>
      <c r="E7082" s="1" t="s">
        <v>348</v>
      </c>
      <c r="F7082">
        <v>7</v>
      </c>
      <c r="G7082" s="1" t="s">
        <v>375</v>
      </c>
      <c r="H7082" s="1" t="s">
        <v>28</v>
      </c>
      <c r="I7082">
        <v>3</v>
      </c>
      <c r="J7082" s="1" t="str">
        <f>+VLOOKUP(bloques1a3[[#This Row],[respuesta]],respuestas.emociones[],2,0)</f>
        <v>asco</v>
      </c>
      <c r="K7082" s="1">
        <f>+VLOOKUP(bloques1a3[[#This Row],[niño]],BD.niños[[Código]:[edad]],5,0)</f>
        <v>6</v>
      </c>
      <c r="L7082" s="1">
        <f>+IF(bloques1a3[[#This Row],[correcta]]=bloques1a3[[#This Row],[respuesta]],1,0)</f>
        <v>0</v>
      </c>
      <c r="M7082" s="1">
        <f>+IF(bloques1a3[[#This Row],[Sexo]]="F",1,0)</f>
        <v>0</v>
      </c>
    </row>
    <row r="7083" spans="1:13" x14ac:dyDescent="0.55000000000000004">
      <c r="A7083">
        <v>74</v>
      </c>
      <c r="B7083" s="1" t="s">
        <v>611</v>
      </c>
      <c r="C7083" s="1" t="s">
        <v>0</v>
      </c>
      <c r="D7083">
        <v>7</v>
      </c>
      <c r="E7083" s="1" t="s">
        <v>89</v>
      </c>
      <c r="F7083">
        <v>7</v>
      </c>
      <c r="G7083" s="1" t="s">
        <v>377</v>
      </c>
      <c r="H7083" s="1" t="s">
        <v>29</v>
      </c>
      <c r="I7083">
        <v>3</v>
      </c>
      <c r="J7083" s="1" t="str">
        <f>+VLOOKUP(bloques1a3[[#This Row],[respuesta]],respuestas.emociones[],2,0)</f>
        <v>asco</v>
      </c>
      <c r="K7083" s="1">
        <f>+VLOOKUP(bloques1a3[[#This Row],[niño]],BD.niños[[Código]:[edad]],5,0)</f>
        <v>10</v>
      </c>
      <c r="L7083" s="1">
        <f>+IF(bloques1a3[[#This Row],[correcta]]=bloques1a3[[#This Row],[respuesta]],1,0)</f>
        <v>1</v>
      </c>
      <c r="M7083" s="1">
        <f>+IF(bloques1a3[[#This Row],[Sexo]]="F",1,0)</f>
        <v>1</v>
      </c>
    </row>
    <row r="7084" spans="1:13" x14ac:dyDescent="0.55000000000000004">
      <c r="A7084">
        <v>74</v>
      </c>
      <c r="B7084" s="1" t="s">
        <v>611</v>
      </c>
      <c r="C7084" s="1" t="s">
        <v>0</v>
      </c>
      <c r="D7084">
        <v>7</v>
      </c>
      <c r="E7084" s="1" t="s">
        <v>93</v>
      </c>
      <c r="F7084">
        <v>7</v>
      </c>
      <c r="G7084" s="1" t="s">
        <v>377</v>
      </c>
      <c r="H7084" s="1" t="s">
        <v>29</v>
      </c>
      <c r="I7084">
        <v>3</v>
      </c>
      <c r="J7084" s="1" t="str">
        <f>+VLOOKUP(bloques1a3[[#This Row],[respuesta]],respuestas.emociones[],2,0)</f>
        <v>asco</v>
      </c>
      <c r="K7084" s="1">
        <f>+VLOOKUP(bloques1a3[[#This Row],[niño]],BD.niños[[Código]:[edad]],5,0)</f>
        <v>10</v>
      </c>
      <c r="L7084" s="1">
        <f>+IF(bloques1a3[[#This Row],[correcta]]=bloques1a3[[#This Row],[respuesta]],1,0)</f>
        <v>1</v>
      </c>
      <c r="M7084" s="1">
        <f>+IF(bloques1a3[[#This Row],[Sexo]]="F",1,0)</f>
        <v>1</v>
      </c>
    </row>
    <row r="7085" spans="1:13" x14ac:dyDescent="0.55000000000000004">
      <c r="A7085">
        <v>74</v>
      </c>
      <c r="B7085" s="1" t="s">
        <v>611</v>
      </c>
      <c r="C7085" s="1" t="s">
        <v>0</v>
      </c>
      <c r="D7085">
        <v>7</v>
      </c>
      <c r="E7085" s="1" t="s">
        <v>97</v>
      </c>
      <c r="F7085">
        <v>7</v>
      </c>
      <c r="G7085" s="1" t="s">
        <v>377</v>
      </c>
      <c r="H7085" s="1" t="s">
        <v>29</v>
      </c>
      <c r="I7085">
        <v>3</v>
      </c>
      <c r="J7085" s="1" t="str">
        <f>+VLOOKUP(bloques1a3[[#This Row],[respuesta]],respuestas.emociones[],2,0)</f>
        <v>asco</v>
      </c>
      <c r="K7085" s="1">
        <f>+VLOOKUP(bloques1a3[[#This Row],[niño]],BD.niños[[Código]:[edad]],5,0)</f>
        <v>10</v>
      </c>
      <c r="L7085" s="1">
        <f>+IF(bloques1a3[[#This Row],[correcta]]=bloques1a3[[#This Row],[respuesta]],1,0)</f>
        <v>1</v>
      </c>
      <c r="M7085" s="1">
        <f>+IF(bloques1a3[[#This Row],[Sexo]]="F",1,0)</f>
        <v>1</v>
      </c>
    </row>
    <row r="7086" spans="1:13" x14ac:dyDescent="0.55000000000000004">
      <c r="A7086">
        <v>74</v>
      </c>
      <c r="B7086" s="1" t="s">
        <v>611</v>
      </c>
      <c r="C7086" s="1" t="s">
        <v>0</v>
      </c>
      <c r="D7086">
        <v>7</v>
      </c>
      <c r="E7086" s="1" t="s">
        <v>101</v>
      </c>
      <c r="F7086">
        <v>7</v>
      </c>
      <c r="G7086" s="1" t="s">
        <v>377</v>
      </c>
      <c r="H7086" s="1" t="s">
        <v>29</v>
      </c>
      <c r="I7086">
        <v>3</v>
      </c>
      <c r="J7086" s="1" t="str">
        <f>+VLOOKUP(bloques1a3[[#This Row],[respuesta]],respuestas.emociones[],2,0)</f>
        <v>asco</v>
      </c>
      <c r="K7086" s="1">
        <f>+VLOOKUP(bloques1a3[[#This Row],[niño]],BD.niños[[Código]:[edad]],5,0)</f>
        <v>10</v>
      </c>
      <c r="L7086" s="1">
        <f>+IF(bloques1a3[[#This Row],[correcta]]=bloques1a3[[#This Row],[respuesta]],1,0)</f>
        <v>1</v>
      </c>
      <c r="M7086" s="1">
        <f>+IF(bloques1a3[[#This Row],[Sexo]]="F",1,0)</f>
        <v>1</v>
      </c>
    </row>
    <row r="7087" spans="1:13" x14ac:dyDescent="0.55000000000000004">
      <c r="A7087">
        <v>74</v>
      </c>
      <c r="B7087" s="1" t="s">
        <v>611</v>
      </c>
      <c r="C7087" s="1" t="s">
        <v>0</v>
      </c>
      <c r="D7087">
        <v>7</v>
      </c>
      <c r="E7087" s="1" t="s">
        <v>150</v>
      </c>
      <c r="F7087">
        <v>7</v>
      </c>
      <c r="G7087" s="1" t="s">
        <v>375</v>
      </c>
      <c r="H7087" s="1" t="s">
        <v>29</v>
      </c>
      <c r="I7087">
        <v>3</v>
      </c>
      <c r="J7087" s="1" t="str">
        <f>+VLOOKUP(bloques1a3[[#This Row],[respuesta]],respuestas.emociones[],2,0)</f>
        <v>asco</v>
      </c>
      <c r="K7087" s="1">
        <f>+VLOOKUP(bloques1a3[[#This Row],[niño]],BD.niños[[Código]:[edad]],5,0)</f>
        <v>6</v>
      </c>
      <c r="L7087" s="1">
        <f>+IF(bloques1a3[[#This Row],[correcta]]=bloques1a3[[#This Row],[respuesta]],1,0)</f>
        <v>1</v>
      </c>
      <c r="M7087" s="1">
        <f>+IF(bloques1a3[[#This Row],[Sexo]]="F",1,0)</f>
        <v>1</v>
      </c>
    </row>
    <row r="7088" spans="1:13" x14ac:dyDescent="0.55000000000000004">
      <c r="A7088">
        <v>74</v>
      </c>
      <c r="B7088" s="1" t="s">
        <v>611</v>
      </c>
      <c r="C7088" s="1" t="s">
        <v>0</v>
      </c>
      <c r="D7088">
        <v>7</v>
      </c>
      <c r="E7088" s="1" t="s">
        <v>153</v>
      </c>
      <c r="F7088">
        <v>7</v>
      </c>
      <c r="G7088" s="1" t="s">
        <v>376</v>
      </c>
      <c r="H7088" s="1" t="s">
        <v>28</v>
      </c>
      <c r="I7088">
        <v>3</v>
      </c>
      <c r="J7088" s="1" t="str">
        <f>+VLOOKUP(bloques1a3[[#This Row],[respuesta]],respuestas.emociones[],2,0)</f>
        <v>asco</v>
      </c>
      <c r="K7088" s="1">
        <f>+VLOOKUP(bloques1a3[[#This Row],[niño]],BD.niños[[Código]:[edad]],5,0)</f>
        <v>7</v>
      </c>
      <c r="L7088" s="1">
        <f>+IF(bloques1a3[[#This Row],[correcta]]=bloques1a3[[#This Row],[respuesta]],1,0)</f>
        <v>1</v>
      </c>
      <c r="M7088" s="1">
        <f>+IF(bloques1a3[[#This Row],[Sexo]]="F",1,0)</f>
        <v>0</v>
      </c>
    </row>
    <row r="7089" spans="1:13" x14ac:dyDescent="0.55000000000000004">
      <c r="A7089">
        <v>74</v>
      </c>
      <c r="B7089" s="1" t="s">
        <v>611</v>
      </c>
      <c r="C7089" s="1" t="s">
        <v>0</v>
      </c>
      <c r="D7089">
        <v>7</v>
      </c>
      <c r="E7089" s="1" t="s">
        <v>157</v>
      </c>
      <c r="F7089">
        <v>7</v>
      </c>
      <c r="G7089" s="1" t="s">
        <v>376</v>
      </c>
      <c r="H7089" s="1" t="s">
        <v>28</v>
      </c>
      <c r="I7089">
        <v>3</v>
      </c>
      <c r="J7089" s="1" t="str">
        <f>+VLOOKUP(bloques1a3[[#This Row],[respuesta]],respuestas.emociones[],2,0)</f>
        <v>asco</v>
      </c>
      <c r="K7089" s="1">
        <f>+VLOOKUP(bloques1a3[[#This Row],[niño]],BD.niños[[Código]:[edad]],5,0)</f>
        <v>7</v>
      </c>
      <c r="L7089" s="1">
        <f>+IF(bloques1a3[[#This Row],[correcta]]=bloques1a3[[#This Row],[respuesta]],1,0)</f>
        <v>1</v>
      </c>
      <c r="M7089" s="1">
        <f>+IF(bloques1a3[[#This Row],[Sexo]]="F",1,0)</f>
        <v>0</v>
      </c>
    </row>
    <row r="7090" spans="1:13" x14ac:dyDescent="0.55000000000000004">
      <c r="A7090">
        <v>74</v>
      </c>
      <c r="B7090" s="1" t="s">
        <v>611</v>
      </c>
      <c r="C7090" s="1" t="s">
        <v>0</v>
      </c>
      <c r="D7090">
        <v>7</v>
      </c>
      <c r="E7090" s="1" t="s">
        <v>164</v>
      </c>
      <c r="F7090">
        <v>7</v>
      </c>
      <c r="G7090" s="1" t="s">
        <v>375</v>
      </c>
      <c r="H7090" s="1" t="s">
        <v>28</v>
      </c>
      <c r="I7090">
        <v>3</v>
      </c>
      <c r="J7090" s="1" t="str">
        <f>+VLOOKUP(bloques1a3[[#This Row],[respuesta]],respuestas.emociones[],2,0)</f>
        <v>asco</v>
      </c>
      <c r="K7090" s="1">
        <f>+VLOOKUP(bloques1a3[[#This Row],[niño]],BD.niños[[Código]:[edad]],5,0)</f>
        <v>6</v>
      </c>
      <c r="L7090" s="1">
        <f>+IF(bloques1a3[[#This Row],[correcta]]=bloques1a3[[#This Row],[respuesta]],1,0)</f>
        <v>1</v>
      </c>
      <c r="M7090" s="1">
        <f>+IF(bloques1a3[[#This Row],[Sexo]]="F",1,0)</f>
        <v>0</v>
      </c>
    </row>
    <row r="7091" spans="1:13" x14ac:dyDescent="0.55000000000000004">
      <c r="A7091">
        <v>74</v>
      </c>
      <c r="B7091" s="1" t="s">
        <v>611</v>
      </c>
      <c r="C7091" s="1" t="s">
        <v>0</v>
      </c>
      <c r="D7091">
        <v>7</v>
      </c>
      <c r="E7091" s="1" t="s">
        <v>165</v>
      </c>
      <c r="F7091">
        <v>7</v>
      </c>
      <c r="G7091" s="1" t="s">
        <v>375</v>
      </c>
      <c r="H7091" s="1" t="s">
        <v>28</v>
      </c>
      <c r="I7091">
        <v>3</v>
      </c>
      <c r="J7091" s="1" t="str">
        <f>+VLOOKUP(bloques1a3[[#This Row],[respuesta]],respuestas.emociones[],2,0)</f>
        <v>asco</v>
      </c>
      <c r="K7091" s="1">
        <f>+VLOOKUP(bloques1a3[[#This Row],[niño]],BD.niños[[Código]:[edad]],5,0)</f>
        <v>5</v>
      </c>
      <c r="L7091" s="1">
        <f>+IF(bloques1a3[[#This Row],[correcta]]=bloques1a3[[#This Row],[respuesta]],1,0)</f>
        <v>1</v>
      </c>
      <c r="M7091" s="1">
        <f>+IF(bloques1a3[[#This Row],[Sexo]]="F",1,0)</f>
        <v>0</v>
      </c>
    </row>
    <row r="7092" spans="1:13" x14ac:dyDescent="0.55000000000000004">
      <c r="A7092">
        <v>74</v>
      </c>
      <c r="B7092" s="1" t="s">
        <v>611</v>
      </c>
      <c r="C7092" s="1" t="s">
        <v>0</v>
      </c>
      <c r="D7092">
        <v>7</v>
      </c>
      <c r="E7092" s="1" t="s">
        <v>168</v>
      </c>
      <c r="F7092">
        <v>4</v>
      </c>
      <c r="G7092" s="1" t="s">
        <v>376</v>
      </c>
      <c r="H7092" s="1" t="s">
        <v>29</v>
      </c>
      <c r="I7092">
        <v>3</v>
      </c>
      <c r="J7092" s="1" t="str">
        <f>+VLOOKUP(bloques1a3[[#This Row],[respuesta]],respuestas.emociones[],2,0)</f>
        <v>enojo</v>
      </c>
      <c r="K7092" s="1">
        <f>+VLOOKUP(bloques1a3[[#This Row],[niño]],BD.niños[[Código]:[edad]],5,0)</f>
        <v>7</v>
      </c>
      <c r="L7092" s="1">
        <f>+IF(bloques1a3[[#This Row],[correcta]]=bloques1a3[[#This Row],[respuesta]],1,0)</f>
        <v>0</v>
      </c>
      <c r="M7092" s="1">
        <f>+IF(bloques1a3[[#This Row],[Sexo]]="F",1,0)</f>
        <v>1</v>
      </c>
    </row>
    <row r="7093" spans="1:13" x14ac:dyDescent="0.55000000000000004">
      <c r="A7093">
        <v>74</v>
      </c>
      <c r="B7093" s="1" t="s">
        <v>611</v>
      </c>
      <c r="C7093" s="1" t="s">
        <v>0</v>
      </c>
      <c r="D7093">
        <v>7</v>
      </c>
      <c r="E7093" s="1" t="s">
        <v>172</v>
      </c>
      <c r="F7093">
        <v>7</v>
      </c>
      <c r="G7093" s="1" t="s">
        <v>376</v>
      </c>
      <c r="H7093" s="1" t="s">
        <v>29</v>
      </c>
      <c r="I7093">
        <v>3</v>
      </c>
      <c r="J7093" s="1" t="str">
        <f>+VLOOKUP(bloques1a3[[#This Row],[respuesta]],respuestas.emociones[],2,0)</f>
        <v>asco</v>
      </c>
      <c r="K7093" s="1">
        <f>+VLOOKUP(bloques1a3[[#This Row],[niño]],BD.niños[[Código]:[edad]],5,0)</f>
        <v>8</v>
      </c>
      <c r="L7093" s="1">
        <f>+IF(bloques1a3[[#This Row],[correcta]]=bloques1a3[[#This Row],[respuesta]],1,0)</f>
        <v>1</v>
      </c>
      <c r="M7093" s="1">
        <f>+IF(bloques1a3[[#This Row],[Sexo]]="F",1,0)</f>
        <v>1</v>
      </c>
    </row>
    <row r="7094" spans="1:13" x14ac:dyDescent="0.55000000000000004">
      <c r="A7094">
        <v>74</v>
      </c>
      <c r="B7094" s="1" t="s">
        <v>611</v>
      </c>
      <c r="C7094" s="1" t="s">
        <v>0</v>
      </c>
      <c r="D7094">
        <v>7</v>
      </c>
      <c r="E7094" s="1" t="s">
        <v>176</v>
      </c>
      <c r="F7094">
        <v>7</v>
      </c>
      <c r="G7094" s="1" t="s">
        <v>375</v>
      </c>
      <c r="H7094" s="1" t="s">
        <v>29</v>
      </c>
      <c r="I7094">
        <v>3</v>
      </c>
      <c r="J7094" s="1" t="str">
        <f>+VLOOKUP(bloques1a3[[#This Row],[respuesta]],respuestas.emociones[],2,0)</f>
        <v>asco</v>
      </c>
      <c r="K7094" s="1">
        <f>+VLOOKUP(bloques1a3[[#This Row],[niño]],BD.niños[[Código]:[edad]],5,0)</f>
        <v>5</v>
      </c>
      <c r="L7094" s="1">
        <f>+IF(bloques1a3[[#This Row],[correcta]]=bloques1a3[[#This Row],[respuesta]],1,0)</f>
        <v>1</v>
      </c>
      <c r="M7094" s="1">
        <f>+IF(bloques1a3[[#This Row],[Sexo]]="F",1,0)</f>
        <v>1</v>
      </c>
    </row>
    <row r="7095" spans="1:13" x14ac:dyDescent="0.55000000000000004">
      <c r="A7095">
        <v>74</v>
      </c>
      <c r="B7095" s="1" t="s">
        <v>611</v>
      </c>
      <c r="C7095" s="1" t="s">
        <v>0</v>
      </c>
      <c r="D7095">
        <v>7</v>
      </c>
      <c r="E7095" s="1" t="s">
        <v>180</v>
      </c>
      <c r="F7095">
        <v>7</v>
      </c>
      <c r="G7095" s="1" t="s">
        <v>376</v>
      </c>
      <c r="H7095" s="1" t="s">
        <v>29</v>
      </c>
      <c r="I7095">
        <v>3</v>
      </c>
      <c r="J7095" s="1" t="str">
        <f>+VLOOKUP(bloques1a3[[#This Row],[respuesta]],respuestas.emociones[],2,0)</f>
        <v>asco</v>
      </c>
      <c r="K7095" s="1">
        <f>+VLOOKUP(bloques1a3[[#This Row],[niño]],BD.niños[[Código]:[edad]],5,0)</f>
        <v>8</v>
      </c>
      <c r="L7095" s="1">
        <f>+IF(bloques1a3[[#This Row],[correcta]]=bloques1a3[[#This Row],[respuesta]],1,0)</f>
        <v>1</v>
      </c>
      <c r="M7095" s="1">
        <f>+IF(bloques1a3[[#This Row],[Sexo]]="F",1,0)</f>
        <v>1</v>
      </c>
    </row>
    <row r="7096" spans="1:13" x14ac:dyDescent="0.55000000000000004">
      <c r="A7096">
        <v>74</v>
      </c>
      <c r="B7096" s="1" t="s">
        <v>611</v>
      </c>
      <c r="C7096" s="1" t="s">
        <v>0</v>
      </c>
      <c r="D7096">
        <v>7</v>
      </c>
      <c r="E7096" s="1" t="s">
        <v>234</v>
      </c>
      <c r="F7096">
        <v>7</v>
      </c>
      <c r="G7096" s="1" t="s">
        <v>377</v>
      </c>
      <c r="H7096" s="1" t="s">
        <v>28</v>
      </c>
      <c r="I7096">
        <v>3</v>
      </c>
      <c r="J7096" s="1" t="str">
        <f>+VLOOKUP(bloques1a3[[#This Row],[respuesta]],respuestas.emociones[],2,0)</f>
        <v>asco</v>
      </c>
      <c r="K7096" s="1">
        <f>+VLOOKUP(bloques1a3[[#This Row],[niño]],BD.niños[[Código]:[edad]],5,0)</f>
        <v>10</v>
      </c>
      <c r="L7096" s="1">
        <f>+IF(bloques1a3[[#This Row],[correcta]]=bloques1a3[[#This Row],[respuesta]],1,0)</f>
        <v>1</v>
      </c>
      <c r="M7096" s="1">
        <f>+IF(bloques1a3[[#This Row],[Sexo]]="F",1,0)</f>
        <v>0</v>
      </c>
    </row>
    <row r="7097" spans="1:13" x14ac:dyDescent="0.55000000000000004">
      <c r="A7097">
        <v>74</v>
      </c>
      <c r="B7097" s="1" t="s">
        <v>611</v>
      </c>
      <c r="C7097" s="1" t="s">
        <v>0</v>
      </c>
      <c r="D7097">
        <v>7</v>
      </c>
      <c r="E7097" s="1" t="s">
        <v>238</v>
      </c>
      <c r="F7097">
        <v>7</v>
      </c>
      <c r="G7097" s="1" t="s">
        <v>377</v>
      </c>
      <c r="H7097" s="1" t="s">
        <v>28</v>
      </c>
      <c r="I7097">
        <v>3</v>
      </c>
      <c r="J7097" s="1" t="str">
        <f>+VLOOKUP(bloques1a3[[#This Row],[respuesta]],respuestas.emociones[],2,0)</f>
        <v>asco</v>
      </c>
      <c r="K7097" s="1">
        <f>+VLOOKUP(bloques1a3[[#This Row],[niño]],BD.niños[[Código]:[edad]],5,0)</f>
        <v>10</v>
      </c>
      <c r="L7097" s="1">
        <f>+IF(bloques1a3[[#This Row],[correcta]]=bloques1a3[[#This Row],[respuesta]],1,0)</f>
        <v>1</v>
      </c>
      <c r="M7097" s="1">
        <f>+IF(bloques1a3[[#This Row],[Sexo]]="F",1,0)</f>
        <v>0</v>
      </c>
    </row>
    <row r="7098" spans="1:13" x14ac:dyDescent="0.55000000000000004">
      <c r="A7098">
        <v>74</v>
      </c>
      <c r="B7098" s="1" t="s">
        <v>611</v>
      </c>
      <c r="C7098" s="1" t="s">
        <v>0</v>
      </c>
      <c r="D7098">
        <v>7</v>
      </c>
      <c r="E7098" s="1" t="s">
        <v>241</v>
      </c>
      <c r="F7098">
        <v>7</v>
      </c>
      <c r="G7098" s="1" t="s">
        <v>377</v>
      </c>
      <c r="H7098" s="1" t="s">
        <v>29</v>
      </c>
      <c r="I7098">
        <v>3</v>
      </c>
      <c r="J7098" s="1" t="str">
        <f>+VLOOKUP(bloques1a3[[#This Row],[respuesta]],respuestas.emociones[],2,0)</f>
        <v>asco</v>
      </c>
      <c r="K7098" s="1">
        <f>+VLOOKUP(bloques1a3[[#This Row],[niño]],BD.niños[[Código]:[edad]],5,0)</f>
        <v>10</v>
      </c>
      <c r="L7098" s="1">
        <f>+IF(bloques1a3[[#This Row],[correcta]]=bloques1a3[[#This Row],[respuesta]],1,0)</f>
        <v>1</v>
      </c>
      <c r="M7098" s="1">
        <f>+IF(bloques1a3[[#This Row],[Sexo]]="F",1,0)</f>
        <v>1</v>
      </c>
    </row>
    <row r="7099" spans="1:13" x14ac:dyDescent="0.55000000000000004">
      <c r="A7099">
        <v>74</v>
      </c>
      <c r="B7099" s="1" t="s">
        <v>611</v>
      </c>
      <c r="C7099" s="1" t="s">
        <v>0</v>
      </c>
      <c r="D7099">
        <v>7</v>
      </c>
      <c r="E7099" s="1" t="s">
        <v>245</v>
      </c>
      <c r="F7099">
        <v>7</v>
      </c>
      <c r="G7099" s="1" t="s">
        <v>376</v>
      </c>
      <c r="H7099" s="1" t="s">
        <v>28</v>
      </c>
      <c r="I7099">
        <v>3</v>
      </c>
      <c r="J7099" s="1" t="str">
        <f>+VLOOKUP(bloques1a3[[#This Row],[respuesta]],respuestas.emociones[],2,0)</f>
        <v>asco</v>
      </c>
      <c r="K7099" s="1">
        <f>+VLOOKUP(bloques1a3[[#This Row],[niño]],BD.niños[[Código]:[edad]],5,0)</f>
        <v>8</v>
      </c>
      <c r="L7099" s="1">
        <f>+IF(bloques1a3[[#This Row],[correcta]]=bloques1a3[[#This Row],[respuesta]],1,0)</f>
        <v>1</v>
      </c>
      <c r="M7099" s="1">
        <f>+IF(bloques1a3[[#This Row],[Sexo]]="F",1,0)</f>
        <v>0</v>
      </c>
    </row>
    <row r="7100" spans="1:13" x14ac:dyDescent="0.55000000000000004">
      <c r="A7100">
        <v>74</v>
      </c>
      <c r="B7100" s="1" t="s">
        <v>611</v>
      </c>
      <c r="C7100" s="1" t="s">
        <v>0</v>
      </c>
      <c r="D7100">
        <v>7</v>
      </c>
      <c r="E7100" s="1" t="s">
        <v>249</v>
      </c>
      <c r="F7100">
        <v>7</v>
      </c>
      <c r="G7100" s="1" t="s">
        <v>375</v>
      </c>
      <c r="H7100" s="1" t="s">
        <v>28</v>
      </c>
      <c r="I7100">
        <v>3</v>
      </c>
      <c r="J7100" s="1" t="str">
        <f>+VLOOKUP(bloques1a3[[#This Row],[respuesta]],respuestas.emociones[],2,0)</f>
        <v>asco</v>
      </c>
      <c r="K7100" s="1">
        <f>+VLOOKUP(bloques1a3[[#This Row],[niño]],BD.niños[[Código]:[edad]],5,0)</f>
        <v>6</v>
      </c>
      <c r="L7100" s="1">
        <f>+IF(bloques1a3[[#This Row],[correcta]]=bloques1a3[[#This Row],[respuesta]],1,0)</f>
        <v>1</v>
      </c>
      <c r="M7100" s="1">
        <f>+IF(bloques1a3[[#This Row],[Sexo]]="F",1,0)</f>
        <v>0</v>
      </c>
    </row>
    <row r="7101" spans="1:13" x14ac:dyDescent="0.55000000000000004">
      <c r="A7101">
        <v>74</v>
      </c>
      <c r="B7101" s="1" t="s">
        <v>611</v>
      </c>
      <c r="C7101" s="1" t="s">
        <v>0</v>
      </c>
      <c r="D7101">
        <v>7</v>
      </c>
      <c r="E7101" s="1" t="s">
        <v>253</v>
      </c>
      <c r="F7101">
        <v>7</v>
      </c>
      <c r="G7101" s="1" t="s">
        <v>376</v>
      </c>
      <c r="H7101" s="1" t="s">
        <v>28</v>
      </c>
      <c r="I7101">
        <v>3</v>
      </c>
      <c r="J7101" s="1" t="str">
        <f>+VLOOKUP(bloques1a3[[#This Row],[respuesta]],respuestas.emociones[],2,0)</f>
        <v>asco</v>
      </c>
      <c r="K7101" s="1">
        <f>+VLOOKUP(bloques1a3[[#This Row],[niño]],BD.niños[[Código]:[edad]],5,0)</f>
        <v>7</v>
      </c>
      <c r="L7101" s="1">
        <f>+IF(bloques1a3[[#This Row],[correcta]]=bloques1a3[[#This Row],[respuesta]],1,0)</f>
        <v>1</v>
      </c>
      <c r="M7101" s="1">
        <f>+IF(bloques1a3[[#This Row],[Sexo]]="F",1,0)</f>
        <v>0</v>
      </c>
    </row>
    <row r="7102" spans="1:13" x14ac:dyDescent="0.55000000000000004">
      <c r="A7102">
        <v>74</v>
      </c>
      <c r="B7102" s="1" t="s">
        <v>611</v>
      </c>
      <c r="C7102" s="1" t="s">
        <v>0</v>
      </c>
      <c r="D7102">
        <v>7</v>
      </c>
      <c r="E7102" s="1" t="s">
        <v>257</v>
      </c>
      <c r="F7102">
        <v>7</v>
      </c>
      <c r="G7102" s="1" t="s">
        <v>376</v>
      </c>
      <c r="H7102" s="1" t="s">
        <v>28</v>
      </c>
      <c r="I7102">
        <v>3</v>
      </c>
      <c r="J7102" s="1" t="str">
        <f>+VLOOKUP(bloques1a3[[#This Row],[respuesta]],respuestas.emociones[],2,0)</f>
        <v>asco</v>
      </c>
      <c r="K7102" s="1">
        <f>+VLOOKUP(bloques1a3[[#This Row],[niño]],BD.niños[[Código]:[edad]],5,0)</f>
        <v>8</v>
      </c>
      <c r="L7102" s="1">
        <f>+IF(bloques1a3[[#This Row],[correcta]]=bloques1a3[[#This Row],[respuesta]],1,0)</f>
        <v>1</v>
      </c>
      <c r="M7102" s="1">
        <f>+IF(bloques1a3[[#This Row],[Sexo]]="F",1,0)</f>
        <v>0</v>
      </c>
    </row>
    <row r="7103" spans="1:13" x14ac:dyDescent="0.55000000000000004">
      <c r="A7103">
        <v>74</v>
      </c>
      <c r="B7103" s="1" t="s">
        <v>611</v>
      </c>
      <c r="C7103" s="1" t="s">
        <v>0</v>
      </c>
      <c r="D7103">
        <v>7</v>
      </c>
      <c r="E7103" s="1" t="s">
        <v>299</v>
      </c>
      <c r="F7103">
        <v>7</v>
      </c>
      <c r="G7103" s="1" t="s">
        <v>376</v>
      </c>
      <c r="H7103" s="1" t="s">
        <v>28</v>
      </c>
      <c r="I7103">
        <v>3</v>
      </c>
      <c r="J7103" s="1" t="str">
        <f>+VLOOKUP(bloques1a3[[#This Row],[respuesta]],respuestas.emociones[],2,0)</f>
        <v>asco</v>
      </c>
      <c r="K7103" s="1">
        <f>+VLOOKUP(bloques1a3[[#This Row],[niño]],BD.niños[[Código]:[edad]],5,0)</f>
        <v>8</v>
      </c>
      <c r="L7103" s="1">
        <f>+IF(bloques1a3[[#This Row],[correcta]]=bloques1a3[[#This Row],[respuesta]],1,0)</f>
        <v>1</v>
      </c>
      <c r="M7103" s="1">
        <f>+IF(bloques1a3[[#This Row],[Sexo]]="F",1,0)</f>
        <v>0</v>
      </c>
    </row>
    <row r="7104" spans="1:13" x14ac:dyDescent="0.55000000000000004">
      <c r="A7104">
        <v>74</v>
      </c>
      <c r="B7104" s="1" t="s">
        <v>611</v>
      </c>
      <c r="C7104" s="1" t="s">
        <v>0</v>
      </c>
      <c r="D7104">
        <v>7</v>
      </c>
      <c r="E7104" s="1" t="s">
        <v>301</v>
      </c>
      <c r="F7104">
        <v>5</v>
      </c>
      <c r="G7104" s="1" t="s">
        <v>375</v>
      </c>
      <c r="H7104" s="1" t="s">
        <v>28</v>
      </c>
      <c r="I7104">
        <v>3</v>
      </c>
      <c r="J7104" s="1" t="str">
        <f>+VLOOKUP(bloques1a3[[#This Row],[respuesta]],respuestas.emociones[],2,0)</f>
        <v>miedo</v>
      </c>
      <c r="K7104" s="1">
        <f>+VLOOKUP(bloques1a3[[#This Row],[niño]],BD.niños[[Código]:[edad]],5,0)</f>
        <v>5</v>
      </c>
      <c r="L7104" s="1">
        <f>+IF(bloques1a3[[#This Row],[correcta]]=bloques1a3[[#This Row],[respuesta]],1,0)</f>
        <v>0</v>
      </c>
      <c r="M7104" s="1">
        <f>+IF(bloques1a3[[#This Row],[Sexo]]="F",1,0)</f>
        <v>0</v>
      </c>
    </row>
    <row r="7105" spans="1:13" x14ac:dyDescent="0.55000000000000004">
      <c r="A7105">
        <v>74</v>
      </c>
      <c r="B7105" s="1" t="s">
        <v>611</v>
      </c>
      <c r="C7105" s="1" t="s">
        <v>0</v>
      </c>
      <c r="D7105">
        <v>7</v>
      </c>
      <c r="E7105" s="1" t="s">
        <v>305</v>
      </c>
      <c r="F7105">
        <v>7</v>
      </c>
      <c r="G7105" s="1" t="s">
        <v>376</v>
      </c>
      <c r="H7105" s="1" t="s">
        <v>28</v>
      </c>
      <c r="I7105">
        <v>3</v>
      </c>
      <c r="J7105" s="1" t="str">
        <f>+VLOOKUP(bloques1a3[[#This Row],[respuesta]],respuestas.emociones[],2,0)</f>
        <v>asco</v>
      </c>
      <c r="K7105" s="1">
        <f>+VLOOKUP(bloques1a3[[#This Row],[niño]],BD.niños[[Código]:[edad]],5,0)</f>
        <v>8</v>
      </c>
      <c r="L7105" s="1">
        <f>+IF(bloques1a3[[#This Row],[correcta]]=bloques1a3[[#This Row],[respuesta]],1,0)</f>
        <v>1</v>
      </c>
      <c r="M7105" s="1">
        <f>+IF(bloques1a3[[#This Row],[Sexo]]="F",1,0)</f>
        <v>0</v>
      </c>
    </row>
    <row r="7106" spans="1:13" x14ac:dyDescent="0.55000000000000004">
      <c r="A7106">
        <v>74</v>
      </c>
      <c r="B7106" s="1" t="s">
        <v>611</v>
      </c>
      <c r="C7106" s="1" t="s">
        <v>0</v>
      </c>
      <c r="D7106">
        <v>7</v>
      </c>
      <c r="E7106" s="1" t="s">
        <v>308</v>
      </c>
      <c r="F7106">
        <v>4</v>
      </c>
      <c r="G7106" s="1" t="s">
        <v>377</v>
      </c>
      <c r="H7106" s="1" t="s">
        <v>28</v>
      </c>
      <c r="I7106">
        <v>3</v>
      </c>
      <c r="J7106" s="1" t="str">
        <f>+VLOOKUP(bloques1a3[[#This Row],[respuesta]],respuestas.emociones[],2,0)</f>
        <v>enojo</v>
      </c>
      <c r="K7106" s="1">
        <f>+VLOOKUP(bloques1a3[[#This Row],[niño]],BD.niños[[Código]:[edad]],5,0)</f>
        <v>9</v>
      </c>
      <c r="L7106" s="1">
        <f>+IF(bloques1a3[[#This Row],[correcta]]=bloques1a3[[#This Row],[respuesta]],1,0)</f>
        <v>0</v>
      </c>
      <c r="M7106" s="1">
        <f>+IF(bloques1a3[[#This Row],[Sexo]]="F",1,0)</f>
        <v>0</v>
      </c>
    </row>
    <row r="7107" spans="1:13" x14ac:dyDescent="0.55000000000000004">
      <c r="A7107">
        <v>74</v>
      </c>
      <c r="B7107" s="1" t="s">
        <v>611</v>
      </c>
      <c r="C7107" s="1" t="s">
        <v>0</v>
      </c>
      <c r="D7107">
        <v>7</v>
      </c>
      <c r="E7107" s="1" t="s">
        <v>311</v>
      </c>
      <c r="F7107">
        <v>4</v>
      </c>
      <c r="G7107" s="1" t="s">
        <v>377</v>
      </c>
      <c r="H7107" s="1" t="s">
        <v>28</v>
      </c>
      <c r="I7107">
        <v>3</v>
      </c>
      <c r="J7107" s="1" t="str">
        <f>+VLOOKUP(bloques1a3[[#This Row],[respuesta]],respuestas.emociones[],2,0)</f>
        <v>enojo</v>
      </c>
      <c r="K7107" s="1">
        <f>+VLOOKUP(bloques1a3[[#This Row],[niño]],BD.niños[[Código]:[edad]],5,0)</f>
        <v>10</v>
      </c>
      <c r="L7107" s="1">
        <f>+IF(bloques1a3[[#This Row],[correcta]]=bloques1a3[[#This Row],[respuesta]],1,0)</f>
        <v>0</v>
      </c>
      <c r="M7107" s="1">
        <f>+IF(bloques1a3[[#This Row],[Sexo]]="F",1,0)</f>
        <v>0</v>
      </c>
    </row>
    <row r="7108" spans="1:13" x14ac:dyDescent="0.55000000000000004">
      <c r="A7108">
        <v>74</v>
      </c>
      <c r="B7108" s="1" t="s">
        <v>611</v>
      </c>
      <c r="C7108" s="1" t="s">
        <v>0</v>
      </c>
      <c r="D7108">
        <v>7</v>
      </c>
      <c r="E7108" s="1" t="s">
        <v>314</v>
      </c>
      <c r="F7108">
        <v>7</v>
      </c>
      <c r="G7108" s="1" t="s">
        <v>377</v>
      </c>
      <c r="H7108" s="1" t="s">
        <v>28</v>
      </c>
      <c r="I7108">
        <v>3</v>
      </c>
      <c r="J7108" s="1" t="str">
        <f>+VLOOKUP(bloques1a3[[#This Row],[respuesta]],respuestas.emociones[],2,0)</f>
        <v>asco</v>
      </c>
      <c r="K7108" s="1">
        <f>+VLOOKUP(bloques1a3[[#This Row],[niño]],BD.niños[[Código]:[edad]],5,0)</f>
        <v>10</v>
      </c>
      <c r="L7108" s="1">
        <f>+IF(bloques1a3[[#This Row],[correcta]]=bloques1a3[[#This Row],[respuesta]],1,0)</f>
        <v>1</v>
      </c>
      <c r="M7108" s="1">
        <f>+IF(bloques1a3[[#This Row],[Sexo]]="F",1,0)</f>
        <v>0</v>
      </c>
    </row>
    <row r="7109" spans="1:13" x14ac:dyDescent="0.55000000000000004">
      <c r="A7109">
        <v>74</v>
      </c>
      <c r="B7109" s="1" t="s">
        <v>611</v>
      </c>
      <c r="C7109" s="1" t="s">
        <v>0</v>
      </c>
      <c r="D7109">
        <v>7</v>
      </c>
      <c r="E7109" s="1" t="s">
        <v>372</v>
      </c>
      <c r="F7109">
        <v>7</v>
      </c>
      <c r="G7109" s="1" t="s">
        <v>377</v>
      </c>
      <c r="H7109" s="1" t="s">
        <v>28</v>
      </c>
      <c r="I7109">
        <v>3</v>
      </c>
      <c r="J7109" s="1" t="str">
        <f>+VLOOKUP(bloques1a3[[#This Row],[respuesta]],respuestas.emociones[],2,0)</f>
        <v>asco</v>
      </c>
      <c r="K7109" s="1">
        <f>+VLOOKUP(bloques1a3[[#This Row],[niño]],BD.niños[[Código]:[edad]],5,0)</f>
        <v>9</v>
      </c>
      <c r="L7109" s="1">
        <f>+IF(bloques1a3[[#This Row],[correcta]]=bloques1a3[[#This Row],[respuesta]],1,0)</f>
        <v>1</v>
      </c>
      <c r="M7109" s="1">
        <f>+IF(bloques1a3[[#This Row],[Sexo]]="F",1,0)</f>
        <v>0</v>
      </c>
    </row>
    <row r="7110" spans="1:13" x14ac:dyDescent="0.55000000000000004">
      <c r="A7110">
        <v>74</v>
      </c>
      <c r="B7110" s="1" t="s">
        <v>611</v>
      </c>
      <c r="C7110" s="1" t="s">
        <v>0</v>
      </c>
      <c r="D7110">
        <v>7</v>
      </c>
      <c r="E7110" s="1" t="s">
        <v>337</v>
      </c>
      <c r="F7110">
        <v>7</v>
      </c>
      <c r="G7110" s="1" t="s">
        <v>376</v>
      </c>
      <c r="H7110" s="1" t="s">
        <v>28</v>
      </c>
      <c r="I7110">
        <v>3</v>
      </c>
      <c r="J7110" s="1" t="str">
        <f>+VLOOKUP(bloques1a3[[#This Row],[respuesta]],respuestas.emociones[],2,0)</f>
        <v>asco</v>
      </c>
      <c r="K7110" s="1">
        <f>+VLOOKUP(bloques1a3[[#This Row],[niño]],BD.niños[[Código]:[edad]],5,0)</f>
        <v>8</v>
      </c>
      <c r="L7110" s="1">
        <f>+IF(bloques1a3[[#This Row],[correcta]]=bloques1a3[[#This Row],[respuesta]],1,0)</f>
        <v>1</v>
      </c>
      <c r="M7110" s="1">
        <f>+IF(bloques1a3[[#This Row],[Sexo]]="F",1,0)</f>
        <v>0</v>
      </c>
    </row>
    <row r="7111" spans="1:13" x14ac:dyDescent="0.55000000000000004">
      <c r="A7111">
        <v>74</v>
      </c>
      <c r="B7111" s="1" t="s">
        <v>611</v>
      </c>
      <c r="C7111" s="1" t="s">
        <v>0</v>
      </c>
      <c r="D7111">
        <v>7</v>
      </c>
      <c r="E7111" s="1" t="s">
        <v>341</v>
      </c>
      <c r="F7111">
        <v>4</v>
      </c>
      <c r="G7111" s="1" t="s">
        <v>376</v>
      </c>
      <c r="H7111" s="1" t="s">
        <v>29</v>
      </c>
      <c r="I7111">
        <v>3</v>
      </c>
      <c r="J7111" s="1" t="str">
        <f>+VLOOKUP(bloques1a3[[#This Row],[respuesta]],respuestas.emociones[],2,0)</f>
        <v>enojo</v>
      </c>
      <c r="K7111" s="1">
        <f>+VLOOKUP(bloques1a3[[#This Row],[niño]],BD.niños[[Código]:[edad]],5,0)</f>
        <v>8</v>
      </c>
      <c r="L7111" s="1">
        <f>+IF(bloques1a3[[#This Row],[correcta]]=bloques1a3[[#This Row],[respuesta]],1,0)</f>
        <v>0</v>
      </c>
      <c r="M7111" s="1">
        <f>+IF(bloques1a3[[#This Row],[Sexo]]="F",1,0)</f>
        <v>1</v>
      </c>
    </row>
    <row r="7112" spans="1:13" x14ac:dyDescent="0.55000000000000004">
      <c r="A7112">
        <v>74</v>
      </c>
      <c r="B7112" s="1" t="s">
        <v>611</v>
      </c>
      <c r="C7112" s="1" t="s">
        <v>0</v>
      </c>
      <c r="D7112">
        <v>7</v>
      </c>
      <c r="E7112" s="1" t="s">
        <v>344</v>
      </c>
      <c r="F7112">
        <v>7</v>
      </c>
      <c r="G7112" s="1" t="s">
        <v>375</v>
      </c>
      <c r="H7112" s="1" t="s">
        <v>29</v>
      </c>
      <c r="I7112">
        <v>3</v>
      </c>
      <c r="J7112" s="1" t="str">
        <f>+VLOOKUP(bloques1a3[[#This Row],[respuesta]],respuestas.emociones[],2,0)</f>
        <v>asco</v>
      </c>
      <c r="K7112" s="1">
        <f>+VLOOKUP(bloques1a3[[#This Row],[niño]],BD.niños[[Código]:[edad]],5,0)</f>
        <v>6</v>
      </c>
      <c r="L7112" s="1">
        <f>+IF(bloques1a3[[#This Row],[correcta]]=bloques1a3[[#This Row],[respuesta]],1,0)</f>
        <v>1</v>
      </c>
      <c r="M7112" s="1">
        <f>+IF(bloques1a3[[#This Row],[Sexo]]="F",1,0)</f>
        <v>1</v>
      </c>
    </row>
    <row r="7113" spans="1:13" x14ac:dyDescent="0.55000000000000004">
      <c r="A7113">
        <v>74</v>
      </c>
      <c r="B7113" s="1" t="s">
        <v>611</v>
      </c>
      <c r="C7113" s="1" t="s">
        <v>0</v>
      </c>
      <c r="D7113">
        <v>7</v>
      </c>
      <c r="E7113" s="1" t="s">
        <v>348</v>
      </c>
      <c r="F7113">
        <v>1</v>
      </c>
      <c r="G7113" s="1" t="s">
        <v>375</v>
      </c>
      <c r="H7113" s="1" t="s">
        <v>28</v>
      </c>
      <c r="I7113">
        <v>3</v>
      </c>
      <c r="J7113" s="1" t="str">
        <f>+VLOOKUP(bloques1a3[[#This Row],[respuesta]],respuestas.emociones[],2,0)</f>
        <v>neutra</v>
      </c>
      <c r="K7113" s="1">
        <f>+VLOOKUP(bloques1a3[[#This Row],[niño]],BD.niños[[Código]:[edad]],5,0)</f>
        <v>6</v>
      </c>
      <c r="L7113" s="1">
        <f>+IF(bloques1a3[[#This Row],[correcta]]=bloques1a3[[#This Row],[respuesta]],1,0)</f>
        <v>0</v>
      </c>
      <c r="M7113" s="1">
        <f>+IF(bloques1a3[[#This Row],[Sexo]]="F",1,0)</f>
        <v>0</v>
      </c>
    </row>
    <row r="7114" spans="1:13" x14ac:dyDescent="0.55000000000000004">
      <c r="A7114">
        <v>75</v>
      </c>
      <c r="B7114" s="1" t="s">
        <v>612</v>
      </c>
      <c r="C7114" s="1" t="s">
        <v>0</v>
      </c>
      <c r="D7114">
        <v>7</v>
      </c>
      <c r="E7114" s="1" t="s">
        <v>89</v>
      </c>
      <c r="F7114">
        <v>7</v>
      </c>
      <c r="G7114" s="1" t="s">
        <v>377</v>
      </c>
      <c r="H7114" s="1" t="s">
        <v>29</v>
      </c>
      <c r="I7114">
        <v>3</v>
      </c>
      <c r="J7114" s="1" t="str">
        <f>+VLOOKUP(bloques1a3[[#This Row],[respuesta]],respuestas.emociones[],2,0)</f>
        <v>asco</v>
      </c>
      <c r="K7114" s="1">
        <f>+VLOOKUP(bloques1a3[[#This Row],[niño]],BD.niños[[Código]:[edad]],5,0)</f>
        <v>10</v>
      </c>
      <c r="L7114" s="1">
        <f>+IF(bloques1a3[[#This Row],[correcta]]=bloques1a3[[#This Row],[respuesta]],1,0)</f>
        <v>1</v>
      </c>
      <c r="M7114" s="1">
        <f>+IF(bloques1a3[[#This Row],[Sexo]]="F",1,0)</f>
        <v>1</v>
      </c>
    </row>
    <row r="7115" spans="1:13" x14ac:dyDescent="0.55000000000000004">
      <c r="A7115">
        <v>75</v>
      </c>
      <c r="B7115" s="1" t="s">
        <v>612</v>
      </c>
      <c r="C7115" s="1" t="s">
        <v>0</v>
      </c>
      <c r="D7115">
        <v>7</v>
      </c>
      <c r="E7115" s="1" t="s">
        <v>93</v>
      </c>
      <c r="F7115">
        <v>7</v>
      </c>
      <c r="G7115" s="1" t="s">
        <v>377</v>
      </c>
      <c r="H7115" s="1" t="s">
        <v>29</v>
      </c>
      <c r="I7115">
        <v>3</v>
      </c>
      <c r="J7115" s="1" t="str">
        <f>+VLOOKUP(bloques1a3[[#This Row],[respuesta]],respuestas.emociones[],2,0)</f>
        <v>asco</v>
      </c>
      <c r="K7115" s="1">
        <f>+VLOOKUP(bloques1a3[[#This Row],[niño]],BD.niños[[Código]:[edad]],5,0)</f>
        <v>10</v>
      </c>
      <c r="L7115" s="1">
        <f>+IF(bloques1a3[[#This Row],[correcta]]=bloques1a3[[#This Row],[respuesta]],1,0)</f>
        <v>1</v>
      </c>
      <c r="M7115" s="1">
        <f>+IF(bloques1a3[[#This Row],[Sexo]]="F",1,0)</f>
        <v>1</v>
      </c>
    </row>
    <row r="7116" spans="1:13" x14ac:dyDescent="0.55000000000000004">
      <c r="A7116">
        <v>75</v>
      </c>
      <c r="B7116" s="1" t="s">
        <v>612</v>
      </c>
      <c r="C7116" s="1" t="s">
        <v>0</v>
      </c>
      <c r="D7116">
        <v>7</v>
      </c>
      <c r="E7116" s="1" t="s">
        <v>97</v>
      </c>
      <c r="F7116">
        <v>7</v>
      </c>
      <c r="G7116" s="1" t="s">
        <v>377</v>
      </c>
      <c r="H7116" s="1" t="s">
        <v>29</v>
      </c>
      <c r="I7116">
        <v>3</v>
      </c>
      <c r="J7116" s="1" t="str">
        <f>+VLOOKUP(bloques1a3[[#This Row],[respuesta]],respuestas.emociones[],2,0)</f>
        <v>asco</v>
      </c>
      <c r="K7116" s="1">
        <f>+VLOOKUP(bloques1a3[[#This Row],[niño]],BD.niños[[Código]:[edad]],5,0)</f>
        <v>10</v>
      </c>
      <c r="L7116" s="1">
        <f>+IF(bloques1a3[[#This Row],[correcta]]=bloques1a3[[#This Row],[respuesta]],1,0)</f>
        <v>1</v>
      </c>
      <c r="M7116" s="1">
        <f>+IF(bloques1a3[[#This Row],[Sexo]]="F",1,0)</f>
        <v>1</v>
      </c>
    </row>
    <row r="7117" spans="1:13" x14ac:dyDescent="0.55000000000000004">
      <c r="A7117">
        <v>75</v>
      </c>
      <c r="B7117" s="1" t="s">
        <v>612</v>
      </c>
      <c r="C7117" s="1" t="s">
        <v>0</v>
      </c>
      <c r="D7117">
        <v>7</v>
      </c>
      <c r="E7117" s="1" t="s">
        <v>101</v>
      </c>
      <c r="F7117">
        <v>7</v>
      </c>
      <c r="G7117" s="1" t="s">
        <v>377</v>
      </c>
      <c r="H7117" s="1" t="s">
        <v>29</v>
      </c>
      <c r="I7117">
        <v>3</v>
      </c>
      <c r="J7117" s="1" t="str">
        <f>+VLOOKUP(bloques1a3[[#This Row],[respuesta]],respuestas.emociones[],2,0)</f>
        <v>asco</v>
      </c>
      <c r="K7117" s="1">
        <f>+VLOOKUP(bloques1a3[[#This Row],[niño]],BD.niños[[Código]:[edad]],5,0)</f>
        <v>10</v>
      </c>
      <c r="L7117" s="1">
        <f>+IF(bloques1a3[[#This Row],[correcta]]=bloques1a3[[#This Row],[respuesta]],1,0)</f>
        <v>1</v>
      </c>
      <c r="M7117" s="1">
        <f>+IF(bloques1a3[[#This Row],[Sexo]]="F",1,0)</f>
        <v>1</v>
      </c>
    </row>
    <row r="7118" spans="1:13" x14ac:dyDescent="0.55000000000000004">
      <c r="A7118">
        <v>75</v>
      </c>
      <c r="B7118" s="1" t="s">
        <v>612</v>
      </c>
      <c r="C7118" s="1" t="s">
        <v>0</v>
      </c>
      <c r="D7118">
        <v>7</v>
      </c>
      <c r="E7118" s="1" t="s">
        <v>150</v>
      </c>
      <c r="F7118">
        <v>7</v>
      </c>
      <c r="G7118" s="1" t="s">
        <v>375</v>
      </c>
      <c r="H7118" s="1" t="s">
        <v>29</v>
      </c>
      <c r="I7118">
        <v>3</v>
      </c>
      <c r="J7118" s="1" t="str">
        <f>+VLOOKUP(bloques1a3[[#This Row],[respuesta]],respuestas.emociones[],2,0)</f>
        <v>asco</v>
      </c>
      <c r="K7118" s="1">
        <f>+VLOOKUP(bloques1a3[[#This Row],[niño]],BD.niños[[Código]:[edad]],5,0)</f>
        <v>6</v>
      </c>
      <c r="L7118" s="1">
        <f>+IF(bloques1a3[[#This Row],[correcta]]=bloques1a3[[#This Row],[respuesta]],1,0)</f>
        <v>1</v>
      </c>
      <c r="M7118" s="1">
        <f>+IF(bloques1a3[[#This Row],[Sexo]]="F",1,0)</f>
        <v>1</v>
      </c>
    </row>
    <row r="7119" spans="1:13" x14ac:dyDescent="0.55000000000000004">
      <c r="A7119">
        <v>75</v>
      </c>
      <c r="B7119" s="1" t="s">
        <v>612</v>
      </c>
      <c r="C7119" s="1" t="s">
        <v>0</v>
      </c>
      <c r="D7119">
        <v>7</v>
      </c>
      <c r="E7119" s="1" t="s">
        <v>153</v>
      </c>
      <c r="F7119">
        <v>7</v>
      </c>
      <c r="G7119" s="1" t="s">
        <v>376</v>
      </c>
      <c r="H7119" s="1" t="s">
        <v>28</v>
      </c>
      <c r="I7119">
        <v>3</v>
      </c>
      <c r="J7119" s="1" t="str">
        <f>+VLOOKUP(bloques1a3[[#This Row],[respuesta]],respuestas.emociones[],2,0)</f>
        <v>asco</v>
      </c>
      <c r="K7119" s="1">
        <f>+VLOOKUP(bloques1a3[[#This Row],[niño]],BD.niños[[Código]:[edad]],5,0)</f>
        <v>7</v>
      </c>
      <c r="L7119" s="1">
        <f>+IF(bloques1a3[[#This Row],[correcta]]=bloques1a3[[#This Row],[respuesta]],1,0)</f>
        <v>1</v>
      </c>
      <c r="M7119" s="1">
        <f>+IF(bloques1a3[[#This Row],[Sexo]]="F",1,0)</f>
        <v>0</v>
      </c>
    </row>
    <row r="7120" spans="1:13" x14ac:dyDescent="0.55000000000000004">
      <c r="A7120">
        <v>75</v>
      </c>
      <c r="B7120" s="1" t="s">
        <v>612</v>
      </c>
      <c r="C7120" s="1" t="s">
        <v>0</v>
      </c>
      <c r="D7120">
        <v>7</v>
      </c>
      <c r="E7120" s="1" t="s">
        <v>157</v>
      </c>
      <c r="F7120">
        <v>7</v>
      </c>
      <c r="G7120" s="1" t="s">
        <v>376</v>
      </c>
      <c r="H7120" s="1" t="s">
        <v>28</v>
      </c>
      <c r="I7120">
        <v>3</v>
      </c>
      <c r="J7120" s="1" t="str">
        <f>+VLOOKUP(bloques1a3[[#This Row],[respuesta]],respuestas.emociones[],2,0)</f>
        <v>asco</v>
      </c>
      <c r="K7120" s="1">
        <f>+VLOOKUP(bloques1a3[[#This Row],[niño]],BD.niños[[Código]:[edad]],5,0)</f>
        <v>7</v>
      </c>
      <c r="L7120" s="1">
        <f>+IF(bloques1a3[[#This Row],[correcta]]=bloques1a3[[#This Row],[respuesta]],1,0)</f>
        <v>1</v>
      </c>
      <c r="M7120" s="1">
        <f>+IF(bloques1a3[[#This Row],[Sexo]]="F",1,0)</f>
        <v>0</v>
      </c>
    </row>
    <row r="7121" spans="1:13" x14ac:dyDescent="0.55000000000000004">
      <c r="A7121">
        <v>75</v>
      </c>
      <c r="B7121" s="1" t="s">
        <v>612</v>
      </c>
      <c r="C7121" s="1" t="s">
        <v>0</v>
      </c>
      <c r="D7121">
        <v>7</v>
      </c>
      <c r="E7121" s="1" t="s">
        <v>164</v>
      </c>
      <c r="F7121">
        <v>7</v>
      </c>
      <c r="G7121" s="1" t="s">
        <v>375</v>
      </c>
      <c r="H7121" s="1" t="s">
        <v>28</v>
      </c>
      <c r="I7121">
        <v>3</v>
      </c>
      <c r="J7121" s="1" t="str">
        <f>+VLOOKUP(bloques1a3[[#This Row],[respuesta]],respuestas.emociones[],2,0)</f>
        <v>asco</v>
      </c>
      <c r="K7121" s="1">
        <f>+VLOOKUP(bloques1a3[[#This Row],[niño]],BD.niños[[Código]:[edad]],5,0)</f>
        <v>6</v>
      </c>
      <c r="L7121" s="1">
        <f>+IF(bloques1a3[[#This Row],[correcta]]=bloques1a3[[#This Row],[respuesta]],1,0)</f>
        <v>1</v>
      </c>
      <c r="M7121" s="1">
        <f>+IF(bloques1a3[[#This Row],[Sexo]]="F",1,0)</f>
        <v>0</v>
      </c>
    </row>
    <row r="7122" spans="1:13" x14ac:dyDescent="0.55000000000000004">
      <c r="A7122">
        <v>75</v>
      </c>
      <c r="B7122" s="1" t="s">
        <v>612</v>
      </c>
      <c r="C7122" s="1" t="s">
        <v>0</v>
      </c>
      <c r="D7122">
        <v>7</v>
      </c>
      <c r="E7122" s="1" t="s">
        <v>165</v>
      </c>
      <c r="F7122">
        <v>7</v>
      </c>
      <c r="G7122" s="1" t="s">
        <v>375</v>
      </c>
      <c r="H7122" s="1" t="s">
        <v>28</v>
      </c>
      <c r="I7122">
        <v>3</v>
      </c>
      <c r="J7122" s="1" t="str">
        <f>+VLOOKUP(bloques1a3[[#This Row],[respuesta]],respuestas.emociones[],2,0)</f>
        <v>asco</v>
      </c>
      <c r="K7122" s="1">
        <f>+VLOOKUP(bloques1a3[[#This Row],[niño]],BD.niños[[Código]:[edad]],5,0)</f>
        <v>5</v>
      </c>
      <c r="L7122" s="1">
        <f>+IF(bloques1a3[[#This Row],[correcta]]=bloques1a3[[#This Row],[respuesta]],1,0)</f>
        <v>1</v>
      </c>
      <c r="M7122" s="1">
        <f>+IF(bloques1a3[[#This Row],[Sexo]]="F",1,0)</f>
        <v>0</v>
      </c>
    </row>
    <row r="7123" spans="1:13" x14ac:dyDescent="0.55000000000000004">
      <c r="A7123">
        <v>75</v>
      </c>
      <c r="B7123" s="1" t="s">
        <v>612</v>
      </c>
      <c r="C7123" s="1" t="s">
        <v>0</v>
      </c>
      <c r="D7123">
        <v>7</v>
      </c>
      <c r="E7123" s="1" t="s">
        <v>168</v>
      </c>
      <c r="F7123">
        <v>4</v>
      </c>
      <c r="G7123" s="1" t="s">
        <v>376</v>
      </c>
      <c r="H7123" s="1" t="s">
        <v>29</v>
      </c>
      <c r="I7123">
        <v>3</v>
      </c>
      <c r="J7123" s="1" t="str">
        <f>+VLOOKUP(bloques1a3[[#This Row],[respuesta]],respuestas.emociones[],2,0)</f>
        <v>enojo</v>
      </c>
      <c r="K7123" s="1">
        <f>+VLOOKUP(bloques1a3[[#This Row],[niño]],BD.niños[[Código]:[edad]],5,0)</f>
        <v>7</v>
      </c>
      <c r="L7123" s="1">
        <f>+IF(bloques1a3[[#This Row],[correcta]]=bloques1a3[[#This Row],[respuesta]],1,0)</f>
        <v>0</v>
      </c>
      <c r="M7123" s="1">
        <f>+IF(bloques1a3[[#This Row],[Sexo]]="F",1,0)</f>
        <v>1</v>
      </c>
    </row>
    <row r="7124" spans="1:13" x14ac:dyDescent="0.55000000000000004">
      <c r="A7124">
        <v>75</v>
      </c>
      <c r="B7124" s="1" t="s">
        <v>612</v>
      </c>
      <c r="C7124" s="1" t="s">
        <v>0</v>
      </c>
      <c r="D7124">
        <v>7</v>
      </c>
      <c r="E7124" s="1" t="s">
        <v>172</v>
      </c>
      <c r="F7124">
        <v>7</v>
      </c>
      <c r="G7124" s="1" t="s">
        <v>376</v>
      </c>
      <c r="H7124" s="1" t="s">
        <v>29</v>
      </c>
      <c r="I7124">
        <v>3</v>
      </c>
      <c r="J7124" s="1" t="str">
        <f>+VLOOKUP(bloques1a3[[#This Row],[respuesta]],respuestas.emociones[],2,0)</f>
        <v>asco</v>
      </c>
      <c r="K7124" s="1">
        <f>+VLOOKUP(bloques1a3[[#This Row],[niño]],BD.niños[[Código]:[edad]],5,0)</f>
        <v>8</v>
      </c>
      <c r="L7124" s="1">
        <f>+IF(bloques1a3[[#This Row],[correcta]]=bloques1a3[[#This Row],[respuesta]],1,0)</f>
        <v>1</v>
      </c>
      <c r="M7124" s="1">
        <f>+IF(bloques1a3[[#This Row],[Sexo]]="F",1,0)</f>
        <v>1</v>
      </c>
    </row>
    <row r="7125" spans="1:13" x14ac:dyDescent="0.55000000000000004">
      <c r="A7125">
        <v>75</v>
      </c>
      <c r="B7125" s="1" t="s">
        <v>612</v>
      </c>
      <c r="C7125" s="1" t="s">
        <v>0</v>
      </c>
      <c r="D7125">
        <v>7</v>
      </c>
      <c r="E7125" s="1" t="s">
        <v>176</v>
      </c>
      <c r="F7125">
        <v>7</v>
      </c>
      <c r="G7125" s="1" t="s">
        <v>375</v>
      </c>
      <c r="H7125" s="1" t="s">
        <v>29</v>
      </c>
      <c r="I7125">
        <v>3</v>
      </c>
      <c r="J7125" s="1" t="str">
        <f>+VLOOKUP(bloques1a3[[#This Row],[respuesta]],respuestas.emociones[],2,0)</f>
        <v>asco</v>
      </c>
      <c r="K7125" s="1">
        <f>+VLOOKUP(bloques1a3[[#This Row],[niño]],BD.niños[[Código]:[edad]],5,0)</f>
        <v>5</v>
      </c>
      <c r="L7125" s="1">
        <f>+IF(bloques1a3[[#This Row],[correcta]]=bloques1a3[[#This Row],[respuesta]],1,0)</f>
        <v>1</v>
      </c>
      <c r="M7125" s="1">
        <f>+IF(bloques1a3[[#This Row],[Sexo]]="F",1,0)</f>
        <v>1</v>
      </c>
    </row>
    <row r="7126" spans="1:13" x14ac:dyDescent="0.55000000000000004">
      <c r="A7126">
        <v>75</v>
      </c>
      <c r="B7126" s="1" t="s">
        <v>612</v>
      </c>
      <c r="C7126" s="1" t="s">
        <v>0</v>
      </c>
      <c r="D7126">
        <v>7</v>
      </c>
      <c r="E7126" s="1" t="s">
        <v>180</v>
      </c>
      <c r="F7126">
        <v>7</v>
      </c>
      <c r="G7126" s="1" t="s">
        <v>376</v>
      </c>
      <c r="H7126" s="1" t="s">
        <v>29</v>
      </c>
      <c r="I7126">
        <v>3</v>
      </c>
      <c r="J7126" s="1" t="str">
        <f>+VLOOKUP(bloques1a3[[#This Row],[respuesta]],respuestas.emociones[],2,0)</f>
        <v>asco</v>
      </c>
      <c r="K7126" s="1">
        <f>+VLOOKUP(bloques1a3[[#This Row],[niño]],BD.niños[[Código]:[edad]],5,0)</f>
        <v>8</v>
      </c>
      <c r="L7126" s="1">
        <f>+IF(bloques1a3[[#This Row],[correcta]]=bloques1a3[[#This Row],[respuesta]],1,0)</f>
        <v>1</v>
      </c>
      <c r="M7126" s="1">
        <f>+IF(bloques1a3[[#This Row],[Sexo]]="F",1,0)</f>
        <v>1</v>
      </c>
    </row>
    <row r="7127" spans="1:13" x14ac:dyDescent="0.55000000000000004">
      <c r="A7127">
        <v>75</v>
      </c>
      <c r="B7127" s="1" t="s">
        <v>612</v>
      </c>
      <c r="C7127" s="1" t="s">
        <v>0</v>
      </c>
      <c r="D7127">
        <v>7</v>
      </c>
      <c r="E7127" s="1" t="s">
        <v>234</v>
      </c>
      <c r="F7127">
        <v>7</v>
      </c>
      <c r="G7127" s="1" t="s">
        <v>377</v>
      </c>
      <c r="H7127" s="1" t="s">
        <v>28</v>
      </c>
      <c r="I7127">
        <v>3</v>
      </c>
      <c r="J7127" s="1" t="str">
        <f>+VLOOKUP(bloques1a3[[#This Row],[respuesta]],respuestas.emociones[],2,0)</f>
        <v>asco</v>
      </c>
      <c r="K7127" s="1">
        <f>+VLOOKUP(bloques1a3[[#This Row],[niño]],BD.niños[[Código]:[edad]],5,0)</f>
        <v>10</v>
      </c>
      <c r="L7127" s="1">
        <f>+IF(bloques1a3[[#This Row],[correcta]]=bloques1a3[[#This Row],[respuesta]],1,0)</f>
        <v>1</v>
      </c>
      <c r="M7127" s="1">
        <f>+IF(bloques1a3[[#This Row],[Sexo]]="F",1,0)</f>
        <v>0</v>
      </c>
    </row>
    <row r="7128" spans="1:13" x14ac:dyDescent="0.55000000000000004">
      <c r="A7128">
        <v>75</v>
      </c>
      <c r="B7128" s="1" t="s">
        <v>612</v>
      </c>
      <c r="C7128" s="1" t="s">
        <v>0</v>
      </c>
      <c r="D7128">
        <v>7</v>
      </c>
      <c r="E7128" s="1" t="s">
        <v>238</v>
      </c>
      <c r="F7128">
        <v>7</v>
      </c>
      <c r="G7128" s="1" t="s">
        <v>377</v>
      </c>
      <c r="H7128" s="1" t="s">
        <v>28</v>
      </c>
      <c r="I7128">
        <v>3</v>
      </c>
      <c r="J7128" s="1" t="str">
        <f>+VLOOKUP(bloques1a3[[#This Row],[respuesta]],respuestas.emociones[],2,0)</f>
        <v>asco</v>
      </c>
      <c r="K7128" s="1">
        <f>+VLOOKUP(bloques1a3[[#This Row],[niño]],BD.niños[[Código]:[edad]],5,0)</f>
        <v>10</v>
      </c>
      <c r="L7128" s="1">
        <f>+IF(bloques1a3[[#This Row],[correcta]]=bloques1a3[[#This Row],[respuesta]],1,0)</f>
        <v>1</v>
      </c>
      <c r="M7128" s="1">
        <f>+IF(bloques1a3[[#This Row],[Sexo]]="F",1,0)</f>
        <v>0</v>
      </c>
    </row>
    <row r="7129" spans="1:13" x14ac:dyDescent="0.55000000000000004">
      <c r="A7129">
        <v>75</v>
      </c>
      <c r="B7129" s="1" t="s">
        <v>612</v>
      </c>
      <c r="C7129" s="1" t="s">
        <v>0</v>
      </c>
      <c r="D7129">
        <v>7</v>
      </c>
      <c r="E7129" s="1" t="s">
        <v>241</v>
      </c>
      <c r="F7129">
        <v>7</v>
      </c>
      <c r="G7129" s="1" t="s">
        <v>377</v>
      </c>
      <c r="H7129" s="1" t="s">
        <v>29</v>
      </c>
      <c r="I7129">
        <v>3</v>
      </c>
      <c r="J7129" s="1" t="str">
        <f>+VLOOKUP(bloques1a3[[#This Row],[respuesta]],respuestas.emociones[],2,0)</f>
        <v>asco</v>
      </c>
      <c r="K7129" s="1">
        <f>+VLOOKUP(bloques1a3[[#This Row],[niño]],BD.niños[[Código]:[edad]],5,0)</f>
        <v>10</v>
      </c>
      <c r="L7129" s="1">
        <f>+IF(bloques1a3[[#This Row],[correcta]]=bloques1a3[[#This Row],[respuesta]],1,0)</f>
        <v>1</v>
      </c>
      <c r="M7129" s="1">
        <f>+IF(bloques1a3[[#This Row],[Sexo]]="F",1,0)</f>
        <v>1</v>
      </c>
    </row>
    <row r="7130" spans="1:13" x14ac:dyDescent="0.55000000000000004">
      <c r="A7130">
        <v>75</v>
      </c>
      <c r="B7130" s="1" t="s">
        <v>612</v>
      </c>
      <c r="C7130" s="1" t="s">
        <v>0</v>
      </c>
      <c r="D7130">
        <v>7</v>
      </c>
      <c r="E7130" s="1" t="s">
        <v>245</v>
      </c>
      <c r="F7130">
        <v>3</v>
      </c>
      <c r="G7130" s="1" t="s">
        <v>376</v>
      </c>
      <c r="H7130" s="1" t="s">
        <v>28</v>
      </c>
      <c r="I7130">
        <v>3</v>
      </c>
      <c r="J7130" s="1" t="str">
        <f>+VLOOKUP(bloques1a3[[#This Row],[respuesta]],respuestas.emociones[],2,0)</f>
        <v>tristeza</v>
      </c>
      <c r="K7130" s="1">
        <f>+VLOOKUP(bloques1a3[[#This Row],[niño]],BD.niños[[Código]:[edad]],5,0)</f>
        <v>8</v>
      </c>
      <c r="L7130" s="1">
        <f>+IF(bloques1a3[[#This Row],[correcta]]=bloques1a3[[#This Row],[respuesta]],1,0)</f>
        <v>0</v>
      </c>
      <c r="M7130" s="1">
        <f>+IF(bloques1a3[[#This Row],[Sexo]]="F",1,0)</f>
        <v>0</v>
      </c>
    </row>
    <row r="7131" spans="1:13" x14ac:dyDescent="0.55000000000000004">
      <c r="A7131">
        <v>75</v>
      </c>
      <c r="B7131" s="1" t="s">
        <v>612</v>
      </c>
      <c r="C7131" s="1" t="s">
        <v>0</v>
      </c>
      <c r="D7131">
        <v>7</v>
      </c>
      <c r="E7131" s="1" t="s">
        <v>249</v>
      </c>
      <c r="F7131">
        <v>7</v>
      </c>
      <c r="G7131" s="1" t="s">
        <v>375</v>
      </c>
      <c r="H7131" s="1" t="s">
        <v>28</v>
      </c>
      <c r="I7131">
        <v>3</v>
      </c>
      <c r="J7131" s="1" t="str">
        <f>+VLOOKUP(bloques1a3[[#This Row],[respuesta]],respuestas.emociones[],2,0)</f>
        <v>asco</v>
      </c>
      <c r="K7131" s="1">
        <f>+VLOOKUP(bloques1a3[[#This Row],[niño]],BD.niños[[Código]:[edad]],5,0)</f>
        <v>6</v>
      </c>
      <c r="L7131" s="1">
        <f>+IF(bloques1a3[[#This Row],[correcta]]=bloques1a3[[#This Row],[respuesta]],1,0)</f>
        <v>1</v>
      </c>
      <c r="M7131" s="1">
        <f>+IF(bloques1a3[[#This Row],[Sexo]]="F",1,0)</f>
        <v>0</v>
      </c>
    </row>
    <row r="7132" spans="1:13" x14ac:dyDescent="0.55000000000000004">
      <c r="A7132">
        <v>75</v>
      </c>
      <c r="B7132" s="1" t="s">
        <v>612</v>
      </c>
      <c r="C7132" s="1" t="s">
        <v>0</v>
      </c>
      <c r="D7132">
        <v>7</v>
      </c>
      <c r="E7132" s="1" t="s">
        <v>253</v>
      </c>
      <c r="F7132">
        <v>7</v>
      </c>
      <c r="G7132" s="1" t="s">
        <v>376</v>
      </c>
      <c r="H7132" s="1" t="s">
        <v>28</v>
      </c>
      <c r="I7132">
        <v>3</v>
      </c>
      <c r="J7132" s="1" t="str">
        <f>+VLOOKUP(bloques1a3[[#This Row],[respuesta]],respuestas.emociones[],2,0)</f>
        <v>asco</v>
      </c>
      <c r="K7132" s="1">
        <f>+VLOOKUP(bloques1a3[[#This Row],[niño]],BD.niños[[Código]:[edad]],5,0)</f>
        <v>7</v>
      </c>
      <c r="L7132" s="1">
        <f>+IF(bloques1a3[[#This Row],[correcta]]=bloques1a3[[#This Row],[respuesta]],1,0)</f>
        <v>1</v>
      </c>
      <c r="M7132" s="1">
        <f>+IF(bloques1a3[[#This Row],[Sexo]]="F",1,0)</f>
        <v>0</v>
      </c>
    </row>
    <row r="7133" spans="1:13" x14ac:dyDescent="0.55000000000000004">
      <c r="A7133">
        <v>75</v>
      </c>
      <c r="B7133" s="1" t="s">
        <v>612</v>
      </c>
      <c r="C7133" s="1" t="s">
        <v>0</v>
      </c>
      <c r="D7133">
        <v>7</v>
      </c>
      <c r="E7133" s="1" t="s">
        <v>257</v>
      </c>
      <c r="F7133">
        <v>7</v>
      </c>
      <c r="G7133" s="1" t="s">
        <v>376</v>
      </c>
      <c r="H7133" s="1" t="s">
        <v>28</v>
      </c>
      <c r="I7133">
        <v>3</v>
      </c>
      <c r="J7133" s="1" t="str">
        <f>+VLOOKUP(bloques1a3[[#This Row],[respuesta]],respuestas.emociones[],2,0)</f>
        <v>asco</v>
      </c>
      <c r="K7133" s="1">
        <f>+VLOOKUP(bloques1a3[[#This Row],[niño]],BD.niños[[Código]:[edad]],5,0)</f>
        <v>8</v>
      </c>
      <c r="L7133" s="1">
        <f>+IF(bloques1a3[[#This Row],[correcta]]=bloques1a3[[#This Row],[respuesta]],1,0)</f>
        <v>1</v>
      </c>
      <c r="M7133" s="1">
        <f>+IF(bloques1a3[[#This Row],[Sexo]]="F",1,0)</f>
        <v>0</v>
      </c>
    </row>
    <row r="7134" spans="1:13" x14ac:dyDescent="0.55000000000000004">
      <c r="A7134">
        <v>75</v>
      </c>
      <c r="B7134" s="1" t="s">
        <v>612</v>
      </c>
      <c r="C7134" s="1" t="s">
        <v>0</v>
      </c>
      <c r="D7134">
        <v>7</v>
      </c>
      <c r="E7134" s="1" t="s">
        <v>299</v>
      </c>
      <c r="F7134">
        <v>7</v>
      </c>
      <c r="G7134" s="1" t="s">
        <v>376</v>
      </c>
      <c r="H7134" s="1" t="s">
        <v>28</v>
      </c>
      <c r="I7134">
        <v>3</v>
      </c>
      <c r="J7134" s="1" t="str">
        <f>+VLOOKUP(bloques1a3[[#This Row],[respuesta]],respuestas.emociones[],2,0)</f>
        <v>asco</v>
      </c>
      <c r="K7134" s="1">
        <f>+VLOOKUP(bloques1a3[[#This Row],[niño]],BD.niños[[Código]:[edad]],5,0)</f>
        <v>8</v>
      </c>
      <c r="L7134" s="1">
        <f>+IF(bloques1a3[[#This Row],[correcta]]=bloques1a3[[#This Row],[respuesta]],1,0)</f>
        <v>1</v>
      </c>
      <c r="M7134" s="1">
        <f>+IF(bloques1a3[[#This Row],[Sexo]]="F",1,0)</f>
        <v>0</v>
      </c>
    </row>
    <row r="7135" spans="1:13" x14ac:dyDescent="0.55000000000000004">
      <c r="A7135">
        <v>75</v>
      </c>
      <c r="B7135" s="1" t="s">
        <v>612</v>
      </c>
      <c r="C7135" s="1" t="s">
        <v>0</v>
      </c>
      <c r="D7135">
        <v>7</v>
      </c>
      <c r="E7135" s="1" t="s">
        <v>301</v>
      </c>
      <c r="F7135">
        <v>7</v>
      </c>
      <c r="G7135" s="1" t="s">
        <v>375</v>
      </c>
      <c r="H7135" s="1" t="s">
        <v>28</v>
      </c>
      <c r="I7135">
        <v>3</v>
      </c>
      <c r="J7135" s="1" t="str">
        <f>+VLOOKUP(bloques1a3[[#This Row],[respuesta]],respuestas.emociones[],2,0)</f>
        <v>asco</v>
      </c>
      <c r="K7135" s="1">
        <f>+VLOOKUP(bloques1a3[[#This Row],[niño]],BD.niños[[Código]:[edad]],5,0)</f>
        <v>5</v>
      </c>
      <c r="L7135" s="1">
        <f>+IF(bloques1a3[[#This Row],[correcta]]=bloques1a3[[#This Row],[respuesta]],1,0)</f>
        <v>1</v>
      </c>
      <c r="M7135" s="1">
        <f>+IF(bloques1a3[[#This Row],[Sexo]]="F",1,0)</f>
        <v>0</v>
      </c>
    </row>
    <row r="7136" spans="1:13" x14ac:dyDescent="0.55000000000000004">
      <c r="A7136">
        <v>75</v>
      </c>
      <c r="B7136" s="1" t="s">
        <v>612</v>
      </c>
      <c r="C7136" s="1" t="s">
        <v>0</v>
      </c>
      <c r="D7136">
        <v>7</v>
      </c>
      <c r="E7136" s="1" t="s">
        <v>305</v>
      </c>
      <c r="F7136">
        <v>7</v>
      </c>
      <c r="G7136" s="1" t="s">
        <v>376</v>
      </c>
      <c r="H7136" s="1" t="s">
        <v>28</v>
      </c>
      <c r="I7136">
        <v>3</v>
      </c>
      <c r="J7136" s="1" t="str">
        <f>+VLOOKUP(bloques1a3[[#This Row],[respuesta]],respuestas.emociones[],2,0)</f>
        <v>asco</v>
      </c>
      <c r="K7136" s="1">
        <f>+VLOOKUP(bloques1a3[[#This Row],[niño]],BD.niños[[Código]:[edad]],5,0)</f>
        <v>8</v>
      </c>
      <c r="L7136" s="1">
        <f>+IF(bloques1a3[[#This Row],[correcta]]=bloques1a3[[#This Row],[respuesta]],1,0)</f>
        <v>1</v>
      </c>
      <c r="M7136" s="1">
        <f>+IF(bloques1a3[[#This Row],[Sexo]]="F",1,0)</f>
        <v>0</v>
      </c>
    </row>
    <row r="7137" spans="1:13" x14ac:dyDescent="0.55000000000000004">
      <c r="A7137">
        <v>75</v>
      </c>
      <c r="B7137" s="1" t="s">
        <v>612</v>
      </c>
      <c r="C7137" s="1" t="s">
        <v>0</v>
      </c>
      <c r="D7137">
        <v>7</v>
      </c>
      <c r="E7137" s="1" t="s">
        <v>308</v>
      </c>
      <c r="F7137">
        <v>7</v>
      </c>
      <c r="G7137" s="1" t="s">
        <v>377</v>
      </c>
      <c r="H7137" s="1" t="s">
        <v>28</v>
      </c>
      <c r="I7137">
        <v>3</v>
      </c>
      <c r="J7137" s="1" t="str">
        <f>+VLOOKUP(bloques1a3[[#This Row],[respuesta]],respuestas.emociones[],2,0)</f>
        <v>asco</v>
      </c>
      <c r="K7137" s="1">
        <f>+VLOOKUP(bloques1a3[[#This Row],[niño]],BD.niños[[Código]:[edad]],5,0)</f>
        <v>9</v>
      </c>
      <c r="L7137" s="1">
        <f>+IF(bloques1a3[[#This Row],[correcta]]=bloques1a3[[#This Row],[respuesta]],1,0)</f>
        <v>1</v>
      </c>
      <c r="M7137" s="1">
        <f>+IF(bloques1a3[[#This Row],[Sexo]]="F",1,0)</f>
        <v>0</v>
      </c>
    </row>
    <row r="7138" spans="1:13" x14ac:dyDescent="0.55000000000000004">
      <c r="A7138">
        <v>75</v>
      </c>
      <c r="B7138" s="1" t="s">
        <v>612</v>
      </c>
      <c r="C7138" s="1" t="s">
        <v>0</v>
      </c>
      <c r="D7138">
        <v>7</v>
      </c>
      <c r="E7138" s="1" t="s">
        <v>311</v>
      </c>
      <c r="F7138">
        <v>7</v>
      </c>
      <c r="G7138" s="1" t="s">
        <v>377</v>
      </c>
      <c r="H7138" s="1" t="s">
        <v>28</v>
      </c>
      <c r="I7138">
        <v>3</v>
      </c>
      <c r="J7138" s="1" t="str">
        <f>+VLOOKUP(bloques1a3[[#This Row],[respuesta]],respuestas.emociones[],2,0)</f>
        <v>asco</v>
      </c>
      <c r="K7138" s="1">
        <f>+VLOOKUP(bloques1a3[[#This Row],[niño]],BD.niños[[Código]:[edad]],5,0)</f>
        <v>10</v>
      </c>
      <c r="L7138" s="1">
        <f>+IF(bloques1a3[[#This Row],[correcta]]=bloques1a3[[#This Row],[respuesta]],1,0)</f>
        <v>1</v>
      </c>
      <c r="M7138" s="1">
        <f>+IF(bloques1a3[[#This Row],[Sexo]]="F",1,0)</f>
        <v>0</v>
      </c>
    </row>
    <row r="7139" spans="1:13" x14ac:dyDescent="0.55000000000000004">
      <c r="A7139">
        <v>75</v>
      </c>
      <c r="B7139" s="1" t="s">
        <v>612</v>
      </c>
      <c r="C7139" s="1" t="s">
        <v>0</v>
      </c>
      <c r="D7139">
        <v>7</v>
      </c>
      <c r="E7139" s="1" t="s">
        <v>314</v>
      </c>
      <c r="F7139">
        <v>5</v>
      </c>
      <c r="G7139" s="1" t="s">
        <v>377</v>
      </c>
      <c r="H7139" s="1" t="s">
        <v>28</v>
      </c>
      <c r="I7139">
        <v>3</v>
      </c>
      <c r="J7139" s="1" t="str">
        <f>+VLOOKUP(bloques1a3[[#This Row],[respuesta]],respuestas.emociones[],2,0)</f>
        <v>miedo</v>
      </c>
      <c r="K7139" s="1">
        <f>+VLOOKUP(bloques1a3[[#This Row],[niño]],BD.niños[[Código]:[edad]],5,0)</f>
        <v>10</v>
      </c>
      <c r="L7139" s="1">
        <f>+IF(bloques1a3[[#This Row],[correcta]]=bloques1a3[[#This Row],[respuesta]],1,0)</f>
        <v>0</v>
      </c>
      <c r="M7139" s="1">
        <f>+IF(bloques1a3[[#This Row],[Sexo]]="F",1,0)</f>
        <v>0</v>
      </c>
    </row>
    <row r="7140" spans="1:13" x14ac:dyDescent="0.55000000000000004">
      <c r="A7140">
        <v>75</v>
      </c>
      <c r="B7140" s="1" t="s">
        <v>612</v>
      </c>
      <c r="C7140" s="1" t="s">
        <v>0</v>
      </c>
      <c r="D7140">
        <v>7</v>
      </c>
      <c r="E7140" s="1" t="s">
        <v>372</v>
      </c>
      <c r="F7140">
        <v>7</v>
      </c>
      <c r="G7140" s="1" t="s">
        <v>377</v>
      </c>
      <c r="H7140" s="1" t="s">
        <v>28</v>
      </c>
      <c r="I7140">
        <v>3</v>
      </c>
      <c r="J7140" s="1" t="str">
        <f>+VLOOKUP(bloques1a3[[#This Row],[respuesta]],respuestas.emociones[],2,0)</f>
        <v>asco</v>
      </c>
      <c r="K7140" s="1">
        <f>+VLOOKUP(bloques1a3[[#This Row],[niño]],BD.niños[[Código]:[edad]],5,0)</f>
        <v>9</v>
      </c>
      <c r="L7140" s="1">
        <f>+IF(bloques1a3[[#This Row],[correcta]]=bloques1a3[[#This Row],[respuesta]],1,0)</f>
        <v>1</v>
      </c>
      <c r="M7140" s="1">
        <f>+IF(bloques1a3[[#This Row],[Sexo]]="F",1,0)</f>
        <v>0</v>
      </c>
    </row>
    <row r="7141" spans="1:13" x14ac:dyDescent="0.55000000000000004">
      <c r="A7141">
        <v>75</v>
      </c>
      <c r="B7141" s="1" t="s">
        <v>612</v>
      </c>
      <c r="C7141" s="1" t="s">
        <v>0</v>
      </c>
      <c r="D7141">
        <v>7</v>
      </c>
      <c r="E7141" s="1" t="s">
        <v>337</v>
      </c>
      <c r="F7141">
        <v>7</v>
      </c>
      <c r="G7141" s="1" t="s">
        <v>376</v>
      </c>
      <c r="H7141" s="1" t="s">
        <v>28</v>
      </c>
      <c r="I7141">
        <v>3</v>
      </c>
      <c r="J7141" s="1" t="str">
        <f>+VLOOKUP(bloques1a3[[#This Row],[respuesta]],respuestas.emociones[],2,0)</f>
        <v>asco</v>
      </c>
      <c r="K7141" s="1">
        <f>+VLOOKUP(bloques1a3[[#This Row],[niño]],BD.niños[[Código]:[edad]],5,0)</f>
        <v>8</v>
      </c>
      <c r="L7141" s="1">
        <f>+IF(bloques1a3[[#This Row],[correcta]]=bloques1a3[[#This Row],[respuesta]],1,0)</f>
        <v>1</v>
      </c>
      <c r="M7141" s="1">
        <f>+IF(bloques1a3[[#This Row],[Sexo]]="F",1,0)</f>
        <v>0</v>
      </c>
    </row>
    <row r="7142" spans="1:13" x14ac:dyDescent="0.55000000000000004">
      <c r="A7142">
        <v>75</v>
      </c>
      <c r="B7142" s="1" t="s">
        <v>612</v>
      </c>
      <c r="C7142" s="1" t="s">
        <v>0</v>
      </c>
      <c r="D7142">
        <v>7</v>
      </c>
      <c r="E7142" s="1" t="s">
        <v>341</v>
      </c>
      <c r="F7142">
        <v>7</v>
      </c>
      <c r="G7142" s="1" t="s">
        <v>376</v>
      </c>
      <c r="H7142" s="1" t="s">
        <v>29</v>
      </c>
      <c r="I7142">
        <v>3</v>
      </c>
      <c r="J7142" s="1" t="str">
        <f>+VLOOKUP(bloques1a3[[#This Row],[respuesta]],respuestas.emociones[],2,0)</f>
        <v>asco</v>
      </c>
      <c r="K7142" s="1">
        <f>+VLOOKUP(bloques1a3[[#This Row],[niño]],BD.niños[[Código]:[edad]],5,0)</f>
        <v>8</v>
      </c>
      <c r="L7142" s="1">
        <f>+IF(bloques1a3[[#This Row],[correcta]]=bloques1a3[[#This Row],[respuesta]],1,0)</f>
        <v>1</v>
      </c>
      <c r="M7142" s="1">
        <f>+IF(bloques1a3[[#This Row],[Sexo]]="F",1,0)</f>
        <v>1</v>
      </c>
    </row>
    <row r="7143" spans="1:13" x14ac:dyDescent="0.55000000000000004">
      <c r="A7143">
        <v>75</v>
      </c>
      <c r="B7143" s="1" t="s">
        <v>612</v>
      </c>
      <c r="C7143" s="1" t="s">
        <v>0</v>
      </c>
      <c r="D7143">
        <v>7</v>
      </c>
      <c r="E7143" s="1" t="s">
        <v>344</v>
      </c>
      <c r="F7143">
        <v>7</v>
      </c>
      <c r="G7143" s="1" t="s">
        <v>375</v>
      </c>
      <c r="H7143" s="1" t="s">
        <v>29</v>
      </c>
      <c r="I7143">
        <v>3</v>
      </c>
      <c r="J7143" s="1" t="str">
        <f>+VLOOKUP(bloques1a3[[#This Row],[respuesta]],respuestas.emociones[],2,0)</f>
        <v>asco</v>
      </c>
      <c r="K7143" s="1">
        <f>+VLOOKUP(bloques1a3[[#This Row],[niño]],BD.niños[[Código]:[edad]],5,0)</f>
        <v>6</v>
      </c>
      <c r="L7143" s="1">
        <f>+IF(bloques1a3[[#This Row],[correcta]]=bloques1a3[[#This Row],[respuesta]],1,0)</f>
        <v>1</v>
      </c>
      <c r="M7143" s="1">
        <f>+IF(bloques1a3[[#This Row],[Sexo]]="F",1,0)</f>
        <v>1</v>
      </c>
    </row>
    <row r="7144" spans="1:13" x14ac:dyDescent="0.55000000000000004">
      <c r="A7144">
        <v>75</v>
      </c>
      <c r="B7144" s="1" t="s">
        <v>612</v>
      </c>
      <c r="C7144" s="1" t="s">
        <v>0</v>
      </c>
      <c r="D7144">
        <v>7</v>
      </c>
      <c r="E7144" s="1" t="s">
        <v>348</v>
      </c>
      <c r="F7144">
        <v>1</v>
      </c>
      <c r="G7144" s="1" t="s">
        <v>375</v>
      </c>
      <c r="H7144" s="1" t="s">
        <v>28</v>
      </c>
      <c r="I7144">
        <v>3</v>
      </c>
      <c r="J7144" s="1" t="str">
        <f>+VLOOKUP(bloques1a3[[#This Row],[respuesta]],respuestas.emociones[],2,0)</f>
        <v>neutra</v>
      </c>
      <c r="K7144" s="1">
        <f>+VLOOKUP(bloques1a3[[#This Row],[niño]],BD.niños[[Código]:[edad]],5,0)</f>
        <v>6</v>
      </c>
      <c r="L7144" s="1">
        <f>+IF(bloques1a3[[#This Row],[correcta]]=bloques1a3[[#This Row],[respuesta]],1,0)</f>
        <v>0</v>
      </c>
      <c r="M7144" s="1">
        <f>+IF(bloques1a3[[#This Row],[Sexo]]="F",1,0)</f>
        <v>0</v>
      </c>
    </row>
    <row r="7145" spans="1:13" x14ac:dyDescent="0.55000000000000004">
      <c r="A7145">
        <v>76</v>
      </c>
      <c r="B7145" s="1" t="s">
        <v>613</v>
      </c>
      <c r="C7145" s="1" t="s">
        <v>3</v>
      </c>
      <c r="D7145">
        <v>4</v>
      </c>
      <c r="E7145" s="1" t="s">
        <v>89</v>
      </c>
      <c r="F7145">
        <v>4</v>
      </c>
      <c r="G7145" s="1" t="s">
        <v>377</v>
      </c>
      <c r="H7145" s="1" t="s">
        <v>29</v>
      </c>
      <c r="I7145">
        <v>3</v>
      </c>
      <c r="J7145" s="1" t="str">
        <f>+VLOOKUP(bloques1a3[[#This Row],[respuesta]],respuestas.emociones[],2,0)</f>
        <v>enojo</v>
      </c>
      <c r="K7145" s="1">
        <f>+VLOOKUP(bloques1a3[[#This Row],[niño]],BD.niños[[Código]:[edad]],5,0)</f>
        <v>10</v>
      </c>
      <c r="L7145" s="1">
        <f>+IF(bloques1a3[[#This Row],[correcta]]=bloques1a3[[#This Row],[respuesta]],1,0)</f>
        <v>1</v>
      </c>
      <c r="M7145" s="1">
        <f>+IF(bloques1a3[[#This Row],[Sexo]]="F",1,0)</f>
        <v>1</v>
      </c>
    </row>
    <row r="7146" spans="1:13" x14ac:dyDescent="0.55000000000000004">
      <c r="A7146">
        <v>76</v>
      </c>
      <c r="B7146" s="1" t="s">
        <v>613</v>
      </c>
      <c r="C7146" s="1" t="s">
        <v>3</v>
      </c>
      <c r="D7146">
        <v>4</v>
      </c>
      <c r="E7146" s="1" t="s">
        <v>93</v>
      </c>
      <c r="F7146">
        <v>4</v>
      </c>
      <c r="G7146" s="1" t="s">
        <v>377</v>
      </c>
      <c r="H7146" s="1" t="s">
        <v>29</v>
      </c>
      <c r="I7146">
        <v>3</v>
      </c>
      <c r="J7146" s="1" t="str">
        <f>+VLOOKUP(bloques1a3[[#This Row],[respuesta]],respuestas.emociones[],2,0)</f>
        <v>enojo</v>
      </c>
      <c r="K7146" s="1">
        <f>+VLOOKUP(bloques1a3[[#This Row],[niño]],BD.niños[[Código]:[edad]],5,0)</f>
        <v>10</v>
      </c>
      <c r="L7146" s="1">
        <f>+IF(bloques1a3[[#This Row],[correcta]]=bloques1a3[[#This Row],[respuesta]],1,0)</f>
        <v>1</v>
      </c>
      <c r="M7146" s="1">
        <f>+IF(bloques1a3[[#This Row],[Sexo]]="F",1,0)</f>
        <v>1</v>
      </c>
    </row>
    <row r="7147" spans="1:13" x14ac:dyDescent="0.55000000000000004">
      <c r="A7147">
        <v>76</v>
      </c>
      <c r="B7147" s="1" t="s">
        <v>613</v>
      </c>
      <c r="C7147" s="1" t="s">
        <v>3</v>
      </c>
      <c r="D7147">
        <v>4</v>
      </c>
      <c r="E7147" s="1" t="s">
        <v>97</v>
      </c>
      <c r="F7147">
        <v>4</v>
      </c>
      <c r="G7147" s="1" t="s">
        <v>377</v>
      </c>
      <c r="H7147" s="1" t="s">
        <v>29</v>
      </c>
      <c r="I7147">
        <v>3</v>
      </c>
      <c r="J7147" s="1" t="str">
        <f>+VLOOKUP(bloques1a3[[#This Row],[respuesta]],respuestas.emociones[],2,0)</f>
        <v>enojo</v>
      </c>
      <c r="K7147" s="1">
        <f>+VLOOKUP(bloques1a3[[#This Row],[niño]],BD.niños[[Código]:[edad]],5,0)</f>
        <v>10</v>
      </c>
      <c r="L7147" s="1">
        <f>+IF(bloques1a3[[#This Row],[correcta]]=bloques1a3[[#This Row],[respuesta]],1,0)</f>
        <v>1</v>
      </c>
      <c r="M7147" s="1">
        <f>+IF(bloques1a3[[#This Row],[Sexo]]="F",1,0)</f>
        <v>1</v>
      </c>
    </row>
    <row r="7148" spans="1:13" x14ac:dyDescent="0.55000000000000004">
      <c r="A7148">
        <v>76</v>
      </c>
      <c r="B7148" s="1" t="s">
        <v>613</v>
      </c>
      <c r="C7148" s="1" t="s">
        <v>3</v>
      </c>
      <c r="D7148">
        <v>4</v>
      </c>
      <c r="E7148" s="1" t="s">
        <v>101</v>
      </c>
      <c r="F7148">
        <v>4</v>
      </c>
      <c r="G7148" s="1" t="s">
        <v>377</v>
      </c>
      <c r="H7148" s="1" t="s">
        <v>29</v>
      </c>
      <c r="I7148">
        <v>3</v>
      </c>
      <c r="J7148" s="1" t="str">
        <f>+VLOOKUP(bloques1a3[[#This Row],[respuesta]],respuestas.emociones[],2,0)</f>
        <v>enojo</v>
      </c>
      <c r="K7148" s="1">
        <f>+VLOOKUP(bloques1a3[[#This Row],[niño]],BD.niños[[Código]:[edad]],5,0)</f>
        <v>10</v>
      </c>
      <c r="L7148" s="1">
        <f>+IF(bloques1a3[[#This Row],[correcta]]=bloques1a3[[#This Row],[respuesta]],1,0)</f>
        <v>1</v>
      </c>
      <c r="M7148" s="1">
        <f>+IF(bloques1a3[[#This Row],[Sexo]]="F",1,0)</f>
        <v>1</v>
      </c>
    </row>
    <row r="7149" spans="1:13" x14ac:dyDescent="0.55000000000000004">
      <c r="A7149">
        <v>76</v>
      </c>
      <c r="B7149" s="1" t="s">
        <v>613</v>
      </c>
      <c r="C7149" s="1" t="s">
        <v>3</v>
      </c>
      <c r="D7149">
        <v>4</v>
      </c>
      <c r="E7149" s="1" t="s">
        <v>150</v>
      </c>
      <c r="F7149">
        <v>4</v>
      </c>
      <c r="G7149" s="1" t="s">
        <v>375</v>
      </c>
      <c r="H7149" s="1" t="s">
        <v>29</v>
      </c>
      <c r="I7149">
        <v>3</v>
      </c>
      <c r="J7149" s="1" t="str">
        <f>+VLOOKUP(bloques1a3[[#This Row],[respuesta]],respuestas.emociones[],2,0)</f>
        <v>enojo</v>
      </c>
      <c r="K7149" s="1">
        <f>+VLOOKUP(bloques1a3[[#This Row],[niño]],BD.niños[[Código]:[edad]],5,0)</f>
        <v>6</v>
      </c>
      <c r="L7149" s="1">
        <f>+IF(bloques1a3[[#This Row],[correcta]]=bloques1a3[[#This Row],[respuesta]],1,0)</f>
        <v>1</v>
      </c>
      <c r="M7149" s="1">
        <f>+IF(bloques1a3[[#This Row],[Sexo]]="F",1,0)</f>
        <v>1</v>
      </c>
    </row>
    <row r="7150" spans="1:13" x14ac:dyDescent="0.55000000000000004">
      <c r="A7150">
        <v>76</v>
      </c>
      <c r="B7150" s="1" t="s">
        <v>613</v>
      </c>
      <c r="C7150" s="1" t="s">
        <v>3</v>
      </c>
      <c r="D7150">
        <v>4</v>
      </c>
      <c r="E7150" s="1" t="s">
        <v>153</v>
      </c>
      <c r="F7150">
        <v>4</v>
      </c>
      <c r="G7150" s="1" t="s">
        <v>376</v>
      </c>
      <c r="H7150" s="1" t="s">
        <v>28</v>
      </c>
      <c r="I7150">
        <v>3</v>
      </c>
      <c r="J7150" s="1" t="str">
        <f>+VLOOKUP(bloques1a3[[#This Row],[respuesta]],respuestas.emociones[],2,0)</f>
        <v>enojo</v>
      </c>
      <c r="K7150" s="1">
        <f>+VLOOKUP(bloques1a3[[#This Row],[niño]],BD.niños[[Código]:[edad]],5,0)</f>
        <v>7</v>
      </c>
      <c r="L7150" s="1">
        <f>+IF(bloques1a3[[#This Row],[correcta]]=bloques1a3[[#This Row],[respuesta]],1,0)</f>
        <v>1</v>
      </c>
      <c r="M7150" s="1">
        <f>+IF(bloques1a3[[#This Row],[Sexo]]="F",1,0)</f>
        <v>0</v>
      </c>
    </row>
    <row r="7151" spans="1:13" x14ac:dyDescent="0.55000000000000004">
      <c r="A7151">
        <v>76</v>
      </c>
      <c r="B7151" s="1" t="s">
        <v>613</v>
      </c>
      <c r="C7151" s="1" t="s">
        <v>3</v>
      </c>
      <c r="D7151">
        <v>4</v>
      </c>
      <c r="E7151" s="1" t="s">
        <v>157</v>
      </c>
      <c r="F7151">
        <v>4</v>
      </c>
      <c r="G7151" s="1" t="s">
        <v>376</v>
      </c>
      <c r="H7151" s="1" t="s">
        <v>28</v>
      </c>
      <c r="I7151">
        <v>3</v>
      </c>
      <c r="J7151" s="1" t="str">
        <f>+VLOOKUP(bloques1a3[[#This Row],[respuesta]],respuestas.emociones[],2,0)</f>
        <v>enojo</v>
      </c>
      <c r="K7151" s="1">
        <f>+VLOOKUP(bloques1a3[[#This Row],[niño]],BD.niños[[Código]:[edad]],5,0)</f>
        <v>7</v>
      </c>
      <c r="L7151" s="1">
        <f>+IF(bloques1a3[[#This Row],[correcta]]=bloques1a3[[#This Row],[respuesta]],1,0)</f>
        <v>1</v>
      </c>
      <c r="M7151" s="1">
        <f>+IF(bloques1a3[[#This Row],[Sexo]]="F",1,0)</f>
        <v>0</v>
      </c>
    </row>
    <row r="7152" spans="1:13" x14ac:dyDescent="0.55000000000000004">
      <c r="A7152">
        <v>76</v>
      </c>
      <c r="B7152" s="1" t="s">
        <v>613</v>
      </c>
      <c r="C7152" s="1" t="s">
        <v>3</v>
      </c>
      <c r="D7152">
        <v>4</v>
      </c>
      <c r="E7152" s="1" t="s">
        <v>164</v>
      </c>
      <c r="F7152">
        <v>4</v>
      </c>
      <c r="G7152" s="1" t="s">
        <v>375</v>
      </c>
      <c r="H7152" s="1" t="s">
        <v>28</v>
      </c>
      <c r="I7152">
        <v>3</v>
      </c>
      <c r="J7152" s="1" t="str">
        <f>+VLOOKUP(bloques1a3[[#This Row],[respuesta]],respuestas.emociones[],2,0)</f>
        <v>enojo</v>
      </c>
      <c r="K7152" s="1">
        <f>+VLOOKUP(bloques1a3[[#This Row],[niño]],BD.niños[[Código]:[edad]],5,0)</f>
        <v>6</v>
      </c>
      <c r="L7152" s="1">
        <f>+IF(bloques1a3[[#This Row],[correcta]]=bloques1a3[[#This Row],[respuesta]],1,0)</f>
        <v>1</v>
      </c>
      <c r="M7152" s="1">
        <f>+IF(bloques1a3[[#This Row],[Sexo]]="F",1,0)</f>
        <v>0</v>
      </c>
    </row>
    <row r="7153" spans="1:13" x14ac:dyDescent="0.55000000000000004">
      <c r="A7153">
        <v>76</v>
      </c>
      <c r="B7153" s="1" t="s">
        <v>613</v>
      </c>
      <c r="C7153" s="1" t="s">
        <v>3</v>
      </c>
      <c r="D7153">
        <v>4</v>
      </c>
      <c r="E7153" s="1" t="s">
        <v>165</v>
      </c>
      <c r="F7153">
        <v>2</v>
      </c>
      <c r="G7153" s="1" t="s">
        <v>375</v>
      </c>
      <c r="H7153" s="1" t="s">
        <v>28</v>
      </c>
      <c r="I7153">
        <v>3</v>
      </c>
      <c r="J7153" s="1" t="str">
        <f>+VLOOKUP(bloques1a3[[#This Row],[respuesta]],respuestas.emociones[],2,0)</f>
        <v>alegria</v>
      </c>
      <c r="K7153" s="1">
        <f>+VLOOKUP(bloques1a3[[#This Row],[niño]],BD.niños[[Código]:[edad]],5,0)</f>
        <v>5</v>
      </c>
      <c r="L7153" s="1">
        <f>+IF(bloques1a3[[#This Row],[correcta]]=bloques1a3[[#This Row],[respuesta]],1,0)</f>
        <v>0</v>
      </c>
      <c r="M7153" s="1">
        <f>+IF(bloques1a3[[#This Row],[Sexo]]="F",1,0)</f>
        <v>0</v>
      </c>
    </row>
    <row r="7154" spans="1:13" x14ac:dyDescent="0.55000000000000004">
      <c r="A7154">
        <v>76</v>
      </c>
      <c r="B7154" s="1" t="s">
        <v>613</v>
      </c>
      <c r="C7154" s="1" t="s">
        <v>3</v>
      </c>
      <c r="D7154">
        <v>4</v>
      </c>
      <c r="E7154" s="1" t="s">
        <v>168</v>
      </c>
      <c r="F7154">
        <v>3</v>
      </c>
      <c r="G7154" s="1" t="s">
        <v>376</v>
      </c>
      <c r="H7154" s="1" t="s">
        <v>29</v>
      </c>
      <c r="I7154">
        <v>3</v>
      </c>
      <c r="J7154" s="1" t="str">
        <f>+VLOOKUP(bloques1a3[[#This Row],[respuesta]],respuestas.emociones[],2,0)</f>
        <v>tristeza</v>
      </c>
      <c r="K7154" s="1">
        <f>+VLOOKUP(bloques1a3[[#This Row],[niño]],BD.niños[[Código]:[edad]],5,0)</f>
        <v>7</v>
      </c>
      <c r="L7154" s="1">
        <f>+IF(bloques1a3[[#This Row],[correcta]]=bloques1a3[[#This Row],[respuesta]],1,0)</f>
        <v>0</v>
      </c>
      <c r="M7154" s="1">
        <f>+IF(bloques1a3[[#This Row],[Sexo]]="F",1,0)</f>
        <v>1</v>
      </c>
    </row>
    <row r="7155" spans="1:13" x14ac:dyDescent="0.55000000000000004">
      <c r="A7155">
        <v>76</v>
      </c>
      <c r="B7155" s="1" t="s">
        <v>613</v>
      </c>
      <c r="C7155" s="1" t="s">
        <v>3</v>
      </c>
      <c r="D7155">
        <v>4</v>
      </c>
      <c r="E7155" s="1" t="s">
        <v>172</v>
      </c>
      <c r="F7155">
        <v>3</v>
      </c>
      <c r="G7155" s="1" t="s">
        <v>376</v>
      </c>
      <c r="H7155" s="1" t="s">
        <v>29</v>
      </c>
      <c r="I7155">
        <v>3</v>
      </c>
      <c r="J7155" s="1" t="str">
        <f>+VLOOKUP(bloques1a3[[#This Row],[respuesta]],respuestas.emociones[],2,0)</f>
        <v>tristeza</v>
      </c>
      <c r="K7155" s="1">
        <f>+VLOOKUP(bloques1a3[[#This Row],[niño]],BD.niños[[Código]:[edad]],5,0)</f>
        <v>8</v>
      </c>
      <c r="L7155" s="1">
        <f>+IF(bloques1a3[[#This Row],[correcta]]=bloques1a3[[#This Row],[respuesta]],1,0)</f>
        <v>0</v>
      </c>
      <c r="M7155" s="1">
        <f>+IF(bloques1a3[[#This Row],[Sexo]]="F",1,0)</f>
        <v>1</v>
      </c>
    </row>
    <row r="7156" spans="1:13" x14ac:dyDescent="0.55000000000000004">
      <c r="A7156">
        <v>76</v>
      </c>
      <c r="B7156" s="1" t="s">
        <v>613</v>
      </c>
      <c r="C7156" s="1" t="s">
        <v>3</v>
      </c>
      <c r="D7156">
        <v>4</v>
      </c>
      <c r="E7156" s="1" t="s">
        <v>176</v>
      </c>
      <c r="F7156">
        <v>4</v>
      </c>
      <c r="G7156" s="1" t="s">
        <v>375</v>
      </c>
      <c r="H7156" s="1" t="s">
        <v>29</v>
      </c>
      <c r="I7156">
        <v>3</v>
      </c>
      <c r="J7156" s="1" t="str">
        <f>+VLOOKUP(bloques1a3[[#This Row],[respuesta]],respuestas.emociones[],2,0)</f>
        <v>enojo</v>
      </c>
      <c r="K7156" s="1">
        <f>+VLOOKUP(bloques1a3[[#This Row],[niño]],BD.niños[[Código]:[edad]],5,0)</f>
        <v>5</v>
      </c>
      <c r="L7156" s="1">
        <f>+IF(bloques1a3[[#This Row],[correcta]]=bloques1a3[[#This Row],[respuesta]],1,0)</f>
        <v>1</v>
      </c>
      <c r="M7156" s="1">
        <f>+IF(bloques1a3[[#This Row],[Sexo]]="F",1,0)</f>
        <v>1</v>
      </c>
    </row>
    <row r="7157" spans="1:13" x14ac:dyDescent="0.55000000000000004">
      <c r="A7157">
        <v>76</v>
      </c>
      <c r="B7157" s="1" t="s">
        <v>613</v>
      </c>
      <c r="C7157" s="1" t="s">
        <v>3</v>
      </c>
      <c r="D7157">
        <v>4</v>
      </c>
      <c r="E7157" s="1" t="s">
        <v>180</v>
      </c>
      <c r="F7157">
        <v>4</v>
      </c>
      <c r="G7157" s="1" t="s">
        <v>376</v>
      </c>
      <c r="H7157" s="1" t="s">
        <v>29</v>
      </c>
      <c r="I7157">
        <v>3</v>
      </c>
      <c r="J7157" s="1" t="str">
        <f>+VLOOKUP(bloques1a3[[#This Row],[respuesta]],respuestas.emociones[],2,0)</f>
        <v>enojo</v>
      </c>
      <c r="K7157" s="1">
        <f>+VLOOKUP(bloques1a3[[#This Row],[niño]],BD.niños[[Código]:[edad]],5,0)</f>
        <v>8</v>
      </c>
      <c r="L7157" s="1">
        <f>+IF(bloques1a3[[#This Row],[correcta]]=bloques1a3[[#This Row],[respuesta]],1,0)</f>
        <v>1</v>
      </c>
      <c r="M7157" s="1">
        <f>+IF(bloques1a3[[#This Row],[Sexo]]="F",1,0)</f>
        <v>1</v>
      </c>
    </row>
    <row r="7158" spans="1:13" x14ac:dyDescent="0.55000000000000004">
      <c r="A7158">
        <v>76</v>
      </c>
      <c r="B7158" s="1" t="s">
        <v>613</v>
      </c>
      <c r="C7158" s="1" t="s">
        <v>3</v>
      </c>
      <c r="D7158">
        <v>4</v>
      </c>
      <c r="E7158" s="1" t="s">
        <v>234</v>
      </c>
      <c r="F7158">
        <v>1</v>
      </c>
      <c r="G7158" s="1" t="s">
        <v>377</v>
      </c>
      <c r="H7158" s="1" t="s">
        <v>28</v>
      </c>
      <c r="I7158">
        <v>3</v>
      </c>
      <c r="J7158" s="1" t="str">
        <f>+VLOOKUP(bloques1a3[[#This Row],[respuesta]],respuestas.emociones[],2,0)</f>
        <v>neutra</v>
      </c>
      <c r="K7158" s="1">
        <f>+VLOOKUP(bloques1a3[[#This Row],[niño]],BD.niños[[Código]:[edad]],5,0)</f>
        <v>10</v>
      </c>
      <c r="L7158" s="1">
        <f>+IF(bloques1a3[[#This Row],[correcta]]=bloques1a3[[#This Row],[respuesta]],1,0)</f>
        <v>0</v>
      </c>
      <c r="M7158" s="1">
        <f>+IF(bloques1a3[[#This Row],[Sexo]]="F",1,0)</f>
        <v>0</v>
      </c>
    </row>
    <row r="7159" spans="1:13" x14ac:dyDescent="0.55000000000000004">
      <c r="A7159">
        <v>76</v>
      </c>
      <c r="B7159" s="1" t="s">
        <v>613</v>
      </c>
      <c r="C7159" s="1" t="s">
        <v>3</v>
      </c>
      <c r="D7159">
        <v>4</v>
      </c>
      <c r="E7159" s="1" t="s">
        <v>238</v>
      </c>
      <c r="F7159">
        <v>4</v>
      </c>
      <c r="G7159" s="1" t="s">
        <v>377</v>
      </c>
      <c r="H7159" s="1" t="s">
        <v>28</v>
      </c>
      <c r="I7159">
        <v>3</v>
      </c>
      <c r="J7159" s="1" t="str">
        <f>+VLOOKUP(bloques1a3[[#This Row],[respuesta]],respuestas.emociones[],2,0)</f>
        <v>enojo</v>
      </c>
      <c r="K7159" s="1">
        <f>+VLOOKUP(bloques1a3[[#This Row],[niño]],BD.niños[[Código]:[edad]],5,0)</f>
        <v>10</v>
      </c>
      <c r="L7159" s="1">
        <f>+IF(bloques1a3[[#This Row],[correcta]]=bloques1a3[[#This Row],[respuesta]],1,0)</f>
        <v>1</v>
      </c>
      <c r="M7159" s="1">
        <f>+IF(bloques1a3[[#This Row],[Sexo]]="F",1,0)</f>
        <v>0</v>
      </c>
    </row>
    <row r="7160" spans="1:13" x14ac:dyDescent="0.55000000000000004">
      <c r="A7160">
        <v>76</v>
      </c>
      <c r="B7160" s="1" t="s">
        <v>613</v>
      </c>
      <c r="C7160" s="1" t="s">
        <v>3</v>
      </c>
      <c r="D7160">
        <v>4</v>
      </c>
      <c r="E7160" s="1" t="s">
        <v>241</v>
      </c>
      <c r="F7160">
        <v>7</v>
      </c>
      <c r="G7160" s="1" t="s">
        <v>377</v>
      </c>
      <c r="H7160" s="1" t="s">
        <v>29</v>
      </c>
      <c r="I7160">
        <v>3</v>
      </c>
      <c r="J7160" s="1" t="str">
        <f>+VLOOKUP(bloques1a3[[#This Row],[respuesta]],respuestas.emociones[],2,0)</f>
        <v>asco</v>
      </c>
      <c r="K7160" s="1">
        <f>+VLOOKUP(bloques1a3[[#This Row],[niño]],BD.niños[[Código]:[edad]],5,0)</f>
        <v>10</v>
      </c>
      <c r="L7160" s="1">
        <f>+IF(bloques1a3[[#This Row],[correcta]]=bloques1a3[[#This Row],[respuesta]],1,0)</f>
        <v>0</v>
      </c>
      <c r="M7160" s="1">
        <f>+IF(bloques1a3[[#This Row],[Sexo]]="F",1,0)</f>
        <v>1</v>
      </c>
    </row>
    <row r="7161" spans="1:13" x14ac:dyDescent="0.55000000000000004">
      <c r="A7161">
        <v>76</v>
      </c>
      <c r="B7161" s="1" t="s">
        <v>613</v>
      </c>
      <c r="C7161" s="1" t="s">
        <v>3</v>
      </c>
      <c r="D7161">
        <v>4</v>
      </c>
      <c r="E7161" s="1" t="s">
        <v>245</v>
      </c>
      <c r="F7161">
        <v>7</v>
      </c>
      <c r="G7161" s="1" t="s">
        <v>376</v>
      </c>
      <c r="H7161" s="1" t="s">
        <v>28</v>
      </c>
      <c r="I7161">
        <v>3</v>
      </c>
      <c r="J7161" s="1" t="str">
        <f>+VLOOKUP(bloques1a3[[#This Row],[respuesta]],respuestas.emociones[],2,0)</f>
        <v>asco</v>
      </c>
      <c r="K7161" s="1">
        <f>+VLOOKUP(bloques1a3[[#This Row],[niño]],BD.niños[[Código]:[edad]],5,0)</f>
        <v>8</v>
      </c>
      <c r="L7161" s="1">
        <f>+IF(bloques1a3[[#This Row],[correcta]]=bloques1a3[[#This Row],[respuesta]],1,0)</f>
        <v>0</v>
      </c>
      <c r="M7161" s="1">
        <f>+IF(bloques1a3[[#This Row],[Sexo]]="F",1,0)</f>
        <v>0</v>
      </c>
    </row>
    <row r="7162" spans="1:13" x14ac:dyDescent="0.55000000000000004">
      <c r="A7162">
        <v>76</v>
      </c>
      <c r="B7162" s="1" t="s">
        <v>613</v>
      </c>
      <c r="C7162" s="1" t="s">
        <v>3</v>
      </c>
      <c r="D7162">
        <v>4</v>
      </c>
      <c r="E7162" s="1" t="s">
        <v>249</v>
      </c>
      <c r="F7162">
        <v>4</v>
      </c>
      <c r="G7162" s="1" t="s">
        <v>375</v>
      </c>
      <c r="H7162" s="1" t="s">
        <v>28</v>
      </c>
      <c r="I7162">
        <v>3</v>
      </c>
      <c r="J7162" s="1" t="str">
        <f>+VLOOKUP(bloques1a3[[#This Row],[respuesta]],respuestas.emociones[],2,0)</f>
        <v>enojo</v>
      </c>
      <c r="K7162" s="1">
        <f>+VLOOKUP(bloques1a3[[#This Row],[niño]],BD.niños[[Código]:[edad]],5,0)</f>
        <v>6</v>
      </c>
      <c r="L7162" s="1">
        <f>+IF(bloques1a3[[#This Row],[correcta]]=bloques1a3[[#This Row],[respuesta]],1,0)</f>
        <v>1</v>
      </c>
      <c r="M7162" s="1">
        <f>+IF(bloques1a3[[#This Row],[Sexo]]="F",1,0)</f>
        <v>0</v>
      </c>
    </row>
    <row r="7163" spans="1:13" x14ac:dyDescent="0.55000000000000004">
      <c r="A7163">
        <v>76</v>
      </c>
      <c r="B7163" s="1" t="s">
        <v>613</v>
      </c>
      <c r="C7163" s="1" t="s">
        <v>3</v>
      </c>
      <c r="D7163">
        <v>4</v>
      </c>
      <c r="E7163" s="1" t="s">
        <v>253</v>
      </c>
      <c r="F7163">
        <v>4</v>
      </c>
      <c r="G7163" s="1" t="s">
        <v>376</v>
      </c>
      <c r="H7163" s="1" t="s">
        <v>28</v>
      </c>
      <c r="I7163">
        <v>3</v>
      </c>
      <c r="J7163" s="1" t="str">
        <f>+VLOOKUP(bloques1a3[[#This Row],[respuesta]],respuestas.emociones[],2,0)</f>
        <v>enojo</v>
      </c>
      <c r="K7163" s="1">
        <f>+VLOOKUP(bloques1a3[[#This Row],[niño]],BD.niños[[Código]:[edad]],5,0)</f>
        <v>7</v>
      </c>
      <c r="L7163" s="1">
        <f>+IF(bloques1a3[[#This Row],[correcta]]=bloques1a3[[#This Row],[respuesta]],1,0)</f>
        <v>1</v>
      </c>
      <c r="M7163" s="1">
        <f>+IF(bloques1a3[[#This Row],[Sexo]]="F",1,0)</f>
        <v>0</v>
      </c>
    </row>
    <row r="7164" spans="1:13" x14ac:dyDescent="0.55000000000000004">
      <c r="A7164">
        <v>76</v>
      </c>
      <c r="B7164" s="1" t="s">
        <v>613</v>
      </c>
      <c r="C7164" s="1" t="s">
        <v>3</v>
      </c>
      <c r="D7164">
        <v>4</v>
      </c>
      <c r="E7164" s="1" t="s">
        <v>257</v>
      </c>
      <c r="F7164">
        <v>4</v>
      </c>
      <c r="G7164" s="1" t="s">
        <v>376</v>
      </c>
      <c r="H7164" s="1" t="s">
        <v>28</v>
      </c>
      <c r="I7164">
        <v>3</v>
      </c>
      <c r="J7164" s="1" t="str">
        <f>+VLOOKUP(bloques1a3[[#This Row],[respuesta]],respuestas.emociones[],2,0)</f>
        <v>enojo</v>
      </c>
      <c r="K7164" s="1">
        <f>+VLOOKUP(bloques1a3[[#This Row],[niño]],BD.niños[[Código]:[edad]],5,0)</f>
        <v>8</v>
      </c>
      <c r="L7164" s="1">
        <f>+IF(bloques1a3[[#This Row],[correcta]]=bloques1a3[[#This Row],[respuesta]],1,0)</f>
        <v>1</v>
      </c>
      <c r="M7164" s="1">
        <f>+IF(bloques1a3[[#This Row],[Sexo]]="F",1,0)</f>
        <v>0</v>
      </c>
    </row>
    <row r="7165" spans="1:13" x14ac:dyDescent="0.55000000000000004">
      <c r="A7165">
        <v>76</v>
      </c>
      <c r="B7165" s="1" t="s">
        <v>613</v>
      </c>
      <c r="C7165" s="1" t="s">
        <v>3</v>
      </c>
      <c r="D7165">
        <v>4</v>
      </c>
      <c r="E7165" s="1" t="s">
        <v>299</v>
      </c>
      <c r="F7165">
        <v>4</v>
      </c>
      <c r="G7165" s="1" t="s">
        <v>376</v>
      </c>
      <c r="H7165" s="1" t="s">
        <v>28</v>
      </c>
      <c r="I7165">
        <v>3</v>
      </c>
      <c r="J7165" s="1" t="str">
        <f>+VLOOKUP(bloques1a3[[#This Row],[respuesta]],respuestas.emociones[],2,0)</f>
        <v>enojo</v>
      </c>
      <c r="K7165" s="1">
        <f>+VLOOKUP(bloques1a3[[#This Row],[niño]],BD.niños[[Código]:[edad]],5,0)</f>
        <v>8</v>
      </c>
      <c r="L7165" s="1">
        <f>+IF(bloques1a3[[#This Row],[correcta]]=bloques1a3[[#This Row],[respuesta]],1,0)</f>
        <v>1</v>
      </c>
      <c r="M7165" s="1">
        <f>+IF(bloques1a3[[#This Row],[Sexo]]="F",1,0)</f>
        <v>0</v>
      </c>
    </row>
    <row r="7166" spans="1:13" x14ac:dyDescent="0.55000000000000004">
      <c r="A7166">
        <v>76</v>
      </c>
      <c r="B7166" s="1" t="s">
        <v>613</v>
      </c>
      <c r="C7166" s="1" t="s">
        <v>3</v>
      </c>
      <c r="D7166">
        <v>4</v>
      </c>
      <c r="E7166" s="1" t="s">
        <v>301</v>
      </c>
      <c r="F7166">
        <v>1</v>
      </c>
      <c r="G7166" s="1" t="s">
        <v>375</v>
      </c>
      <c r="H7166" s="1" t="s">
        <v>28</v>
      </c>
      <c r="I7166">
        <v>3</v>
      </c>
      <c r="J7166" s="1" t="str">
        <f>+VLOOKUP(bloques1a3[[#This Row],[respuesta]],respuestas.emociones[],2,0)</f>
        <v>neutra</v>
      </c>
      <c r="K7166" s="1">
        <f>+VLOOKUP(bloques1a3[[#This Row],[niño]],BD.niños[[Código]:[edad]],5,0)</f>
        <v>5</v>
      </c>
      <c r="L7166" s="1">
        <f>+IF(bloques1a3[[#This Row],[correcta]]=bloques1a3[[#This Row],[respuesta]],1,0)</f>
        <v>0</v>
      </c>
      <c r="M7166" s="1">
        <f>+IF(bloques1a3[[#This Row],[Sexo]]="F",1,0)</f>
        <v>0</v>
      </c>
    </row>
    <row r="7167" spans="1:13" x14ac:dyDescent="0.55000000000000004">
      <c r="A7167">
        <v>76</v>
      </c>
      <c r="B7167" s="1" t="s">
        <v>613</v>
      </c>
      <c r="C7167" s="1" t="s">
        <v>3</v>
      </c>
      <c r="D7167">
        <v>4</v>
      </c>
      <c r="E7167" s="1" t="s">
        <v>305</v>
      </c>
      <c r="F7167">
        <v>3</v>
      </c>
      <c r="G7167" s="1" t="s">
        <v>376</v>
      </c>
      <c r="H7167" s="1" t="s">
        <v>28</v>
      </c>
      <c r="I7167">
        <v>3</v>
      </c>
      <c r="J7167" s="1" t="str">
        <f>+VLOOKUP(bloques1a3[[#This Row],[respuesta]],respuestas.emociones[],2,0)</f>
        <v>tristeza</v>
      </c>
      <c r="K7167" s="1">
        <f>+VLOOKUP(bloques1a3[[#This Row],[niño]],BD.niños[[Código]:[edad]],5,0)</f>
        <v>8</v>
      </c>
      <c r="L7167" s="1">
        <f>+IF(bloques1a3[[#This Row],[correcta]]=bloques1a3[[#This Row],[respuesta]],1,0)</f>
        <v>0</v>
      </c>
      <c r="M7167" s="1">
        <f>+IF(bloques1a3[[#This Row],[Sexo]]="F",1,0)</f>
        <v>0</v>
      </c>
    </row>
    <row r="7168" spans="1:13" x14ac:dyDescent="0.55000000000000004">
      <c r="A7168">
        <v>76</v>
      </c>
      <c r="B7168" s="1" t="s">
        <v>613</v>
      </c>
      <c r="C7168" s="1" t="s">
        <v>3</v>
      </c>
      <c r="D7168">
        <v>4</v>
      </c>
      <c r="E7168" s="1" t="s">
        <v>308</v>
      </c>
      <c r="F7168">
        <v>4</v>
      </c>
      <c r="G7168" s="1" t="s">
        <v>377</v>
      </c>
      <c r="H7168" s="1" t="s">
        <v>28</v>
      </c>
      <c r="I7168">
        <v>3</v>
      </c>
      <c r="J7168" s="1" t="str">
        <f>+VLOOKUP(bloques1a3[[#This Row],[respuesta]],respuestas.emociones[],2,0)</f>
        <v>enojo</v>
      </c>
      <c r="K7168" s="1">
        <f>+VLOOKUP(bloques1a3[[#This Row],[niño]],BD.niños[[Código]:[edad]],5,0)</f>
        <v>9</v>
      </c>
      <c r="L7168" s="1">
        <f>+IF(bloques1a3[[#This Row],[correcta]]=bloques1a3[[#This Row],[respuesta]],1,0)</f>
        <v>1</v>
      </c>
      <c r="M7168" s="1">
        <f>+IF(bloques1a3[[#This Row],[Sexo]]="F",1,0)</f>
        <v>0</v>
      </c>
    </row>
    <row r="7169" spans="1:13" x14ac:dyDescent="0.55000000000000004">
      <c r="A7169">
        <v>76</v>
      </c>
      <c r="B7169" s="1" t="s">
        <v>613</v>
      </c>
      <c r="C7169" s="1" t="s">
        <v>3</v>
      </c>
      <c r="D7169">
        <v>4</v>
      </c>
      <c r="E7169" s="1" t="s">
        <v>311</v>
      </c>
      <c r="F7169">
        <v>4</v>
      </c>
      <c r="G7169" s="1" t="s">
        <v>377</v>
      </c>
      <c r="H7169" s="1" t="s">
        <v>28</v>
      </c>
      <c r="I7169">
        <v>3</v>
      </c>
      <c r="J7169" s="1" t="str">
        <f>+VLOOKUP(bloques1a3[[#This Row],[respuesta]],respuestas.emociones[],2,0)</f>
        <v>enojo</v>
      </c>
      <c r="K7169" s="1">
        <f>+VLOOKUP(bloques1a3[[#This Row],[niño]],BD.niños[[Código]:[edad]],5,0)</f>
        <v>10</v>
      </c>
      <c r="L7169" s="1">
        <f>+IF(bloques1a3[[#This Row],[correcta]]=bloques1a3[[#This Row],[respuesta]],1,0)</f>
        <v>1</v>
      </c>
      <c r="M7169" s="1">
        <f>+IF(bloques1a3[[#This Row],[Sexo]]="F",1,0)</f>
        <v>0</v>
      </c>
    </row>
    <row r="7170" spans="1:13" x14ac:dyDescent="0.55000000000000004">
      <c r="A7170">
        <v>76</v>
      </c>
      <c r="B7170" s="1" t="s">
        <v>613</v>
      </c>
      <c r="C7170" s="1" t="s">
        <v>3</v>
      </c>
      <c r="D7170">
        <v>4</v>
      </c>
      <c r="E7170" s="1" t="s">
        <v>314</v>
      </c>
      <c r="F7170">
        <v>1</v>
      </c>
      <c r="G7170" s="1" t="s">
        <v>377</v>
      </c>
      <c r="H7170" s="1" t="s">
        <v>28</v>
      </c>
      <c r="I7170">
        <v>3</v>
      </c>
      <c r="J7170" s="1" t="str">
        <f>+VLOOKUP(bloques1a3[[#This Row],[respuesta]],respuestas.emociones[],2,0)</f>
        <v>neutra</v>
      </c>
      <c r="K7170" s="1">
        <f>+VLOOKUP(bloques1a3[[#This Row],[niño]],BD.niños[[Código]:[edad]],5,0)</f>
        <v>10</v>
      </c>
      <c r="L7170" s="1">
        <f>+IF(bloques1a3[[#This Row],[correcta]]=bloques1a3[[#This Row],[respuesta]],1,0)</f>
        <v>0</v>
      </c>
      <c r="M7170" s="1">
        <f>+IF(bloques1a3[[#This Row],[Sexo]]="F",1,0)</f>
        <v>0</v>
      </c>
    </row>
    <row r="7171" spans="1:13" x14ac:dyDescent="0.55000000000000004">
      <c r="A7171">
        <v>76</v>
      </c>
      <c r="B7171" s="1" t="s">
        <v>613</v>
      </c>
      <c r="C7171" s="1" t="s">
        <v>3</v>
      </c>
      <c r="D7171">
        <v>4</v>
      </c>
      <c r="E7171" s="1" t="s">
        <v>372</v>
      </c>
      <c r="F7171">
        <v>1</v>
      </c>
      <c r="G7171" s="1" t="s">
        <v>377</v>
      </c>
      <c r="H7171" s="1" t="s">
        <v>28</v>
      </c>
      <c r="I7171">
        <v>3</v>
      </c>
      <c r="J7171" s="1" t="str">
        <f>+VLOOKUP(bloques1a3[[#This Row],[respuesta]],respuestas.emociones[],2,0)</f>
        <v>neutra</v>
      </c>
      <c r="K7171" s="1">
        <f>+VLOOKUP(bloques1a3[[#This Row],[niño]],BD.niños[[Código]:[edad]],5,0)</f>
        <v>9</v>
      </c>
      <c r="L7171" s="1">
        <f>+IF(bloques1a3[[#This Row],[correcta]]=bloques1a3[[#This Row],[respuesta]],1,0)</f>
        <v>0</v>
      </c>
      <c r="M7171" s="1">
        <f>+IF(bloques1a3[[#This Row],[Sexo]]="F",1,0)</f>
        <v>0</v>
      </c>
    </row>
    <row r="7172" spans="1:13" x14ac:dyDescent="0.55000000000000004">
      <c r="A7172">
        <v>76</v>
      </c>
      <c r="B7172" s="1" t="s">
        <v>613</v>
      </c>
      <c r="C7172" s="1" t="s">
        <v>3</v>
      </c>
      <c r="D7172">
        <v>4</v>
      </c>
      <c r="E7172" s="1" t="s">
        <v>337</v>
      </c>
      <c r="F7172">
        <v>4</v>
      </c>
      <c r="G7172" s="1" t="s">
        <v>376</v>
      </c>
      <c r="H7172" s="1" t="s">
        <v>28</v>
      </c>
      <c r="I7172">
        <v>3</v>
      </c>
      <c r="J7172" s="1" t="str">
        <f>+VLOOKUP(bloques1a3[[#This Row],[respuesta]],respuestas.emociones[],2,0)</f>
        <v>enojo</v>
      </c>
      <c r="K7172" s="1">
        <f>+VLOOKUP(bloques1a3[[#This Row],[niño]],BD.niños[[Código]:[edad]],5,0)</f>
        <v>8</v>
      </c>
      <c r="L7172" s="1">
        <f>+IF(bloques1a3[[#This Row],[correcta]]=bloques1a3[[#This Row],[respuesta]],1,0)</f>
        <v>1</v>
      </c>
      <c r="M7172" s="1">
        <f>+IF(bloques1a3[[#This Row],[Sexo]]="F",1,0)</f>
        <v>0</v>
      </c>
    </row>
    <row r="7173" spans="1:13" x14ac:dyDescent="0.55000000000000004">
      <c r="A7173">
        <v>76</v>
      </c>
      <c r="B7173" s="1" t="s">
        <v>613</v>
      </c>
      <c r="C7173" s="1" t="s">
        <v>3</v>
      </c>
      <c r="D7173">
        <v>4</v>
      </c>
      <c r="E7173" s="1" t="s">
        <v>341</v>
      </c>
      <c r="F7173">
        <v>4</v>
      </c>
      <c r="G7173" s="1" t="s">
        <v>376</v>
      </c>
      <c r="H7173" s="1" t="s">
        <v>29</v>
      </c>
      <c r="I7173">
        <v>3</v>
      </c>
      <c r="J7173" s="1" t="str">
        <f>+VLOOKUP(bloques1a3[[#This Row],[respuesta]],respuestas.emociones[],2,0)</f>
        <v>enojo</v>
      </c>
      <c r="K7173" s="1">
        <f>+VLOOKUP(bloques1a3[[#This Row],[niño]],BD.niños[[Código]:[edad]],5,0)</f>
        <v>8</v>
      </c>
      <c r="L7173" s="1">
        <f>+IF(bloques1a3[[#This Row],[correcta]]=bloques1a3[[#This Row],[respuesta]],1,0)</f>
        <v>1</v>
      </c>
      <c r="M7173" s="1">
        <f>+IF(bloques1a3[[#This Row],[Sexo]]="F",1,0)</f>
        <v>1</v>
      </c>
    </row>
    <row r="7174" spans="1:13" x14ac:dyDescent="0.55000000000000004">
      <c r="A7174">
        <v>76</v>
      </c>
      <c r="B7174" s="1" t="s">
        <v>613</v>
      </c>
      <c r="C7174" s="1" t="s">
        <v>3</v>
      </c>
      <c r="D7174">
        <v>4</v>
      </c>
      <c r="E7174" s="1" t="s">
        <v>344</v>
      </c>
      <c r="F7174">
        <v>4</v>
      </c>
      <c r="G7174" s="1" t="s">
        <v>375</v>
      </c>
      <c r="H7174" s="1" t="s">
        <v>29</v>
      </c>
      <c r="I7174">
        <v>3</v>
      </c>
      <c r="J7174" s="1" t="str">
        <f>+VLOOKUP(bloques1a3[[#This Row],[respuesta]],respuestas.emociones[],2,0)</f>
        <v>enojo</v>
      </c>
      <c r="K7174" s="1">
        <f>+VLOOKUP(bloques1a3[[#This Row],[niño]],BD.niños[[Código]:[edad]],5,0)</f>
        <v>6</v>
      </c>
      <c r="L7174" s="1">
        <f>+IF(bloques1a3[[#This Row],[correcta]]=bloques1a3[[#This Row],[respuesta]],1,0)</f>
        <v>1</v>
      </c>
      <c r="M7174" s="1">
        <f>+IF(bloques1a3[[#This Row],[Sexo]]="F",1,0)</f>
        <v>1</v>
      </c>
    </row>
    <row r="7175" spans="1:13" x14ac:dyDescent="0.55000000000000004">
      <c r="A7175">
        <v>76</v>
      </c>
      <c r="B7175" s="1" t="s">
        <v>613</v>
      </c>
      <c r="C7175" s="1" t="s">
        <v>3</v>
      </c>
      <c r="D7175">
        <v>4</v>
      </c>
      <c r="E7175" s="1" t="s">
        <v>348</v>
      </c>
      <c r="F7175">
        <v>4</v>
      </c>
      <c r="G7175" s="1" t="s">
        <v>375</v>
      </c>
      <c r="H7175" s="1" t="s">
        <v>28</v>
      </c>
      <c r="I7175">
        <v>3</v>
      </c>
      <c r="J7175" s="1" t="str">
        <f>+VLOOKUP(bloques1a3[[#This Row],[respuesta]],respuestas.emociones[],2,0)</f>
        <v>enojo</v>
      </c>
      <c r="K7175" s="1">
        <f>+VLOOKUP(bloques1a3[[#This Row],[niño]],BD.niños[[Código]:[edad]],5,0)</f>
        <v>6</v>
      </c>
      <c r="L7175" s="1">
        <f>+IF(bloques1a3[[#This Row],[correcta]]=bloques1a3[[#This Row],[respuesta]],1,0)</f>
        <v>1</v>
      </c>
      <c r="M7175" s="1">
        <f>+IF(bloques1a3[[#This Row],[Sexo]]="F",1,0)</f>
        <v>0</v>
      </c>
    </row>
    <row r="7176" spans="1:13" x14ac:dyDescent="0.55000000000000004">
      <c r="A7176">
        <v>77</v>
      </c>
      <c r="B7176" s="1" t="s">
        <v>614</v>
      </c>
      <c r="C7176" s="1" t="s">
        <v>4</v>
      </c>
      <c r="D7176">
        <v>5</v>
      </c>
      <c r="E7176" s="1" t="s">
        <v>89</v>
      </c>
      <c r="F7176">
        <v>5</v>
      </c>
      <c r="G7176" s="1" t="s">
        <v>377</v>
      </c>
      <c r="H7176" s="1" t="s">
        <v>29</v>
      </c>
      <c r="I7176">
        <v>3</v>
      </c>
      <c r="J7176" s="1" t="str">
        <f>+VLOOKUP(bloques1a3[[#This Row],[respuesta]],respuestas.emociones[],2,0)</f>
        <v>miedo</v>
      </c>
      <c r="K7176" s="1">
        <f>+VLOOKUP(bloques1a3[[#This Row],[niño]],BD.niños[[Código]:[edad]],5,0)</f>
        <v>10</v>
      </c>
      <c r="L7176" s="1">
        <f>+IF(bloques1a3[[#This Row],[correcta]]=bloques1a3[[#This Row],[respuesta]],1,0)</f>
        <v>1</v>
      </c>
      <c r="M7176" s="1">
        <f>+IF(bloques1a3[[#This Row],[Sexo]]="F",1,0)</f>
        <v>1</v>
      </c>
    </row>
    <row r="7177" spans="1:13" x14ac:dyDescent="0.55000000000000004">
      <c r="A7177">
        <v>77</v>
      </c>
      <c r="B7177" s="1" t="s">
        <v>614</v>
      </c>
      <c r="C7177" s="1" t="s">
        <v>4</v>
      </c>
      <c r="D7177">
        <v>5</v>
      </c>
      <c r="E7177" s="1" t="s">
        <v>93</v>
      </c>
      <c r="F7177">
        <v>5</v>
      </c>
      <c r="G7177" s="1" t="s">
        <v>377</v>
      </c>
      <c r="H7177" s="1" t="s">
        <v>29</v>
      </c>
      <c r="I7177">
        <v>3</v>
      </c>
      <c r="J7177" s="1" t="str">
        <f>+VLOOKUP(bloques1a3[[#This Row],[respuesta]],respuestas.emociones[],2,0)</f>
        <v>miedo</v>
      </c>
      <c r="K7177" s="1">
        <f>+VLOOKUP(bloques1a3[[#This Row],[niño]],BD.niños[[Código]:[edad]],5,0)</f>
        <v>10</v>
      </c>
      <c r="L7177" s="1">
        <f>+IF(bloques1a3[[#This Row],[correcta]]=bloques1a3[[#This Row],[respuesta]],1,0)</f>
        <v>1</v>
      </c>
      <c r="M7177" s="1">
        <f>+IF(bloques1a3[[#This Row],[Sexo]]="F",1,0)</f>
        <v>1</v>
      </c>
    </row>
    <row r="7178" spans="1:13" x14ac:dyDescent="0.55000000000000004">
      <c r="A7178">
        <v>77</v>
      </c>
      <c r="B7178" s="1" t="s">
        <v>614</v>
      </c>
      <c r="C7178" s="1" t="s">
        <v>4</v>
      </c>
      <c r="D7178">
        <v>5</v>
      </c>
      <c r="E7178" s="1" t="s">
        <v>97</v>
      </c>
      <c r="F7178">
        <v>6</v>
      </c>
      <c r="G7178" s="1" t="s">
        <v>377</v>
      </c>
      <c r="H7178" s="1" t="s">
        <v>29</v>
      </c>
      <c r="I7178">
        <v>3</v>
      </c>
      <c r="J7178" s="1" t="str">
        <f>+VLOOKUP(bloques1a3[[#This Row],[respuesta]],respuestas.emociones[],2,0)</f>
        <v>sorpresa</v>
      </c>
      <c r="K7178" s="1">
        <f>+VLOOKUP(bloques1a3[[#This Row],[niño]],BD.niños[[Código]:[edad]],5,0)</f>
        <v>10</v>
      </c>
      <c r="L7178" s="1">
        <f>+IF(bloques1a3[[#This Row],[correcta]]=bloques1a3[[#This Row],[respuesta]],1,0)</f>
        <v>0</v>
      </c>
      <c r="M7178" s="1">
        <f>+IF(bloques1a3[[#This Row],[Sexo]]="F",1,0)</f>
        <v>1</v>
      </c>
    </row>
    <row r="7179" spans="1:13" x14ac:dyDescent="0.55000000000000004">
      <c r="A7179">
        <v>77</v>
      </c>
      <c r="B7179" s="1" t="s">
        <v>614</v>
      </c>
      <c r="C7179" s="1" t="s">
        <v>4</v>
      </c>
      <c r="D7179">
        <v>5</v>
      </c>
      <c r="E7179" s="1" t="s">
        <v>101</v>
      </c>
      <c r="F7179">
        <v>5</v>
      </c>
      <c r="G7179" s="1" t="s">
        <v>377</v>
      </c>
      <c r="H7179" s="1" t="s">
        <v>29</v>
      </c>
      <c r="I7179">
        <v>3</v>
      </c>
      <c r="J7179" s="1" t="str">
        <f>+VLOOKUP(bloques1a3[[#This Row],[respuesta]],respuestas.emociones[],2,0)</f>
        <v>miedo</v>
      </c>
      <c r="K7179" s="1">
        <f>+VLOOKUP(bloques1a3[[#This Row],[niño]],BD.niños[[Código]:[edad]],5,0)</f>
        <v>10</v>
      </c>
      <c r="L7179" s="1">
        <f>+IF(bloques1a3[[#This Row],[correcta]]=bloques1a3[[#This Row],[respuesta]],1,0)</f>
        <v>1</v>
      </c>
      <c r="M7179" s="1">
        <f>+IF(bloques1a3[[#This Row],[Sexo]]="F",1,0)</f>
        <v>1</v>
      </c>
    </row>
    <row r="7180" spans="1:13" x14ac:dyDescent="0.55000000000000004">
      <c r="A7180">
        <v>77</v>
      </c>
      <c r="B7180" s="1" t="s">
        <v>614</v>
      </c>
      <c r="C7180" s="1" t="s">
        <v>4</v>
      </c>
      <c r="D7180">
        <v>5</v>
      </c>
      <c r="E7180" s="1" t="s">
        <v>150</v>
      </c>
      <c r="F7180">
        <v>5</v>
      </c>
      <c r="G7180" s="1" t="s">
        <v>375</v>
      </c>
      <c r="H7180" s="1" t="s">
        <v>29</v>
      </c>
      <c r="I7180">
        <v>3</v>
      </c>
      <c r="J7180" s="1" t="str">
        <f>+VLOOKUP(bloques1a3[[#This Row],[respuesta]],respuestas.emociones[],2,0)</f>
        <v>miedo</v>
      </c>
      <c r="K7180" s="1">
        <f>+VLOOKUP(bloques1a3[[#This Row],[niño]],BD.niños[[Código]:[edad]],5,0)</f>
        <v>6</v>
      </c>
      <c r="L7180" s="1">
        <f>+IF(bloques1a3[[#This Row],[correcta]]=bloques1a3[[#This Row],[respuesta]],1,0)</f>
        <v>1</v>
      </c>
      <c r="M7180" s="1">
        <f>+IF(bloques1a3[[#This Row],[Sexo]]="F",1,0)</f>
        <v>1</v>
      </c>
    </row>
    <row r="7181" spans="1:13" x14ac:dyDescent="0.55000000000000004">
      <c r="A7181">
        <v>77</v>
      </c>
      <c r="B7181" s="1" t="s">
        <v>614</v>
      </c>
      <c r="C7181" s="1" t="s">
        <v>4</v>
      </c>
      <c r="D7181">
        <v>5</v>
      </c>
      <c r="E7181" s="1" t="s">
        <v>153</v>
      </c>
      <c r="F7181">
        <v>5</v>
      </c>
      <c r="G7181" s="1" t="s">
        <v>376</v>
      </c>
      <c r="H7181" s="1" t="s">
        <v>28</v>
      </c>
      <c r="I7181">
        <v>3</v>
      </c>
      <c r="J7181" s="1" t="str">
        <f>+VLOOKUP(bloques1a3[[#This Row],[respuesta]],respuestas.emociones[],2,0)</f>
        <v>miedo</v>
      </c>
      <c r="K7181" s="1">
        <f>+VLOOKUP(bloques1a3[[#This Row],[niño]],BD.niños[[Código]:[edad]],5,0)</f>
        <v>7</v>
      </c>
      <c r="L7181" s="1">
        <f>+IF(bloques1a3[[#This Row],[correcta]]=bloques1a3[[#This Row],[respuesta]],1,0)</f>
        <v>1</v>
      </c>
      <c r="M7181" s="1">
        <f>+IF(bloques1a3[[#This Row],[Sexo]]="F",1,0)</f>
        <v>0</v>
      </c>
    </row>
    <row r="7182" spans="1:13" x14ac:dyDescent="0.55000000000000004">
      <c r="A7182">
        <v>77</v>
      </c>
      <c r="B7182" s="1" t="s">
        <v>614</v>
      </c>
      <c r="C7182" s="1" t="s">
        <v>4</v>
      </c>
      <c r="D7182">
        <v>5</v>
      </c>
      <c r="E7182" s="1" t="s">
        <v>157</v>
      </c>
      <c r="F7182">
        <v>5</v>
      </c>
      <c r="G7182" s="1" t="s">
        <v>376</v>
      </c>
      <c r="H7182" s="1" t="s">
        <v>28</v>
      </c>
      <c r="I7182">
        <v>3</v>
      </c>
      <c r="J7182" s="1" t="str">
        <f>+VLOOKUP(bloques1a3[[#This Row],[respuesta]],respuestas.emociones[],2,0)</f>
        <v>miedo</v>
      </c>
      <c r="K7182" s="1">
        <f>+VLOOKUP(bloques1a3[[#This Row],[niño]],BD.niños[[Código]:[edad]],5,0)</f>
        <v>7</v>
      </c>
      <c r="L7182" s="1">
        <f>+IF(bloques1a3[[#This Row],[correcta]]=bloques1a3[[#This Row],[respuesta]],1,0)</f>
        <v>1</v>
      </c>
      <c r="M7182" s="1">
        <f>+IF(bloques1a3[[#This Row],[Sexo]]="F",1,0)</f>
        <v>0</v>
      </c>
    </row>
    <row r="7183" spans="1:13" x14ac:dyDescent="0.55000000000000004">
      <c r="A7183">
        <v>77</v>
      </c>
      <c r="B7183" s="1" t="s">
        <v>614</v>
      </c>
      <c r="C7183" s="1" t="s">
        <v>4</v>
      </c>
      <c r="D7183">
        <v>5</v>
      </c>
      <c r="E7183" s="1" t="s">
        <v>164</v>
      </c>
      <c r="F7183">
        <v>5</v>
      </c>
      <c r="G7183" s="1" t="s">
        <v>375</v>
      </c>
      <c r="H7183" s="1" t="s">
        <v>28</v>
      </c>
      <c r="I7183">
        <v>3</v>
      </c>
      <c r="J7183" s="1" t="str">
        <f>+VLOOKUP(bloques1a3[[#This Row],[respuesta]],respuestas.emociones[],2,0)</f>
        <v>miedo</v>
      </c>
      <c r="K7183" s="1">
        <f>+VLOOKUP(bloques1a3[[#This Row],[niño]],BD.niños[[Código]:[edad]],5,0)</f>
        <v>6</v>
      </c>
      <c r="L7183" s="1">
        <f>+IF(bloques1a3[[#This Row],[correcta]]=bloques1a3[[#This Row],[respuesta]],1,0)</f>
        <v>1</v>
      </c>
      <c r="M7183" s="1">
        <f>+IF(bloques1a3[[#This Row],[Sexo]]="F",1,0)</f>
        <v>0</v>
      </c>
    </row>
    <row r="7184" spans="1:13" x14ac:dyDescent="0.55000000000000004">
      <c r="A7184">
        <v>77</v>
      </c>
      <c r="B7184" s="1" t="s">
        <v>614</v>
      </c>
      <c r="C7184" s="1" t="s">
        <v>4</v>
      </c>
      <c r="D7184">
        <v>5</v>
      </c>
      <c r="E7184" s="1" t="s">
        <v>165</v>
      </c>
      <c r="F7184">
        <v>6</v>
      </c>
      <c r="G7184" s="1" t="s">
        <v>375</v>
      </c>
      <c r="H7184" s="1" t="s">
        <v>28</v>
      </c>
      <c r="I7184">
        <v>3</v>
      </c>
      <c r="J7184" s="1" t="str">
        <f>+VLOOKUP(bloques1a3[[#This Row],[respuesta]],respuestas.emociones[],2,0)</f>
        <v>sorpresa</v>
      </c>
      <c r="K7184" s="1">
        <f>+VLOOKUP(bloques1a3[[#This Row],[niño]],BD.niños[[Código]:[edad]],5,0)</f>
        <v>5</v>
      </c>
      <c r="L7184" s="1">
        <f>+IF(bloques1a3[[#This Row],[correcta]]=bloques1a3[[#This Row],[respuesta]],1,0)</f>
        <v>0</v>
      </c>
      <c r="M7184" s="1">
        <f>+IF(bloques1a3[[#This Row],[Sexo]]="F",1,0)</f>
        <v>0</v>
      </c>
    </row>
    <row r="7185" spans="1:13" x14ac:dyDescent="0.55000000000000004">
      <c r="A7185">
        <v>77</v>
      </c>
      <c r="B7185" s="1" t="s">
        <v>614</v>
      </c>
      <c r="C7185" s="1" t="s">
        <v>4</v>
      </c>
      <c r="D7185">
        <v>5</v>
      </c>
      <c r="E7185" s="1" t="s">
        <v>168</v>
      </c>
      <c r="F7185">
        <v>5</v>
      </c>
      <c r="G7185" s="1" t="s">
        <v>376</v>
      </c>
      <c r="H7185" s="1" t="s">
        <v>29</v>
      </c>
      <c r="I7185">
        <v>3</v>
      </c>
      <c r="J7185" s="1" t="str">
        <f>+VLOOKUP(bloques1a3[[#This Row],[respuesta]],respuestas.emociones[],2,0)</f>
        <v>miedo</v>
      </c>
      <c r="K7185" s="1">
        <f>+VLOOKUP(bloques1a3[[#This Row],[niño]],BD.niños[[Código]:[edad]],5,0)</f>
        <v>7</v>
      </c>
      <c r="L7185" s="1">
        <f>+IF(bloques1a3[[#This Row],[correcta]]=bloques1a3[[#This Row],[respuesta]],1,0)</f>
        <v>1</v>
      </c>
      <c r="M7185" s="1">
        <f>+IF(bloques1a3[[#This Row],[Sexo]]="F",1,0)</f>
        <v>1</v>
      </c>
    </row>
    <row r="7186" spans="1:13" x14ac:dyDescent="0.55000000000000004">
      <c r="A7186">
        <v>77</v>
      </c>
      <c r="B7186" s="1" t="s">
        <v>614</v>
      </c>
      <c r="C7186" s="1" t="s">
        <v>4</v>
      </c>
      <c r="D7186">
        <v>5</v>
      </c>
      <c r="E7186" s="1" t="s">
        <v>172</v>
      </c>
      <c r="F7186">
        <v>4</v>
      </c>
      <c r="G7186" s="1" t="s">
        <v>376</v>
      </c>
      <c r="H7186" s="1" t="s">
        <v>29</v>
      </c>
      <c r="I7186">
        <v>3</v>
      </c>
      <c r="J7186" s="1" t="str">
        <f>+VLOOKUP(bloques1a3[[#This Row],[respuesta]],respuestas.emociones[],2,0)</f>
        <v>enojo</v>
      </c>
      <c r="K7186" s="1">
        <f>+VLOOKUP(bloques1a3[[#This Row],[niño]],BD.niños[[Código]:[edad]],5,0)</f>
        <v>8</v>
      </c>
      <c r="L7186" s="1">
        <f>+IF(bloques1a3[[#This Row],[correcta]]=bloques1a3[[#This Row],[respuesta]],1,0)</f>
        <v>0</v>
      </c>
      <c r="M7186" s="1">
        <f>+IF(bloques1a3[[#This Row],[Sexo]]="F",1,0)</f>
        <v>1</v>
      </c>
    </row>
    <row r="7187" spans="1:13" x14ac:dyDescent="0.55000000000000004">
      <c r="A7187">
        <v>77</v>
      </c>
      <c r="B7187" s="1" t="s">
        <v>614</v>
      </c>
      <c r="C7187" s="1" t="s">
        <v>4</v>
      </c>
      <c r="D7187">
        <v>5</v>
      </c>
      <c r="E7187" s="1" t="s">
        <v>176</v>
      </c>
      <c r="F7187">
        <v>6</v>
      </c>
      <c r="G7187" s="1" t="s">
        <v>375</v>
      </c>
      <c r="H7187" s="1" t="s">
        <v>29</v>
      </c>
      <c r="I7187">
        <v>3</v>
      </c>
      <c r="J7187" s="1" t="str">
        <f>+VLOOKUP(bloques1a3[[#This Row],[respuesta]],respuestas.emociones[],2,0)</f>
        <v>sorpresa</v>
      </c>
      <c r="K7187" s="1">
        <f>+VLOOKUP(bloques1a3[[#This Row],[niño]],BD.niños[[Código]:[edad]],5,0)</f>
        <v>5</v>
      </c>
      <c r="L7187" s="1">
        <f>+IF(bloques1a3[[#This Row],[correcta]]=bloques1a3[[#This Row],[respuesta]],1,0)</f>
        <v>0</v>
      </c>
      <c r="M7187" s="1">
        <f>+IF(bloques1a3[[#This Row],[Sexo]]="F",1,0)</f>
        <v>1</v>
      </c>
    </row>
    <row r="7188" spans="1:13" x14ac:dyDescent="0.55000000000000004">
      <c r="A7188">
        <v>77</v>
      </c>
      <c r="B7188" s="1" t="s">
        <v>614</v>
      </c>
      <c r="C7188" s="1" t="s">
        <v>4</v>
      </c>
      <c r="D7188">
        <v>5</v>
      </c>
      <c r="E7188" s="1" t="s">
        <v>180</v>
      </c>
      <c r="F7188">
        <v>6</v>
      </c>
      <c r="G7188" s="1" t="s">
        <v>376</v>
      </c>
      <c r="H7188" s="1" t="s">
        <v>29</v>
      </c>
      <c r="I7188">
        <v>3</v>
      </c>
      <c r="J7188" s="1" t="str">
        <f>+VLOOKUP(bloques1a3[[#This Row],[respuesta]],respuestas.emociones[],2,0)</f>
        <v>sorpresa</v>
      </c>
      <c r="K7188" s="1">
        <f>+VLOOKUP(bloques1a3[[#This Row],[niño]],BD.niños[[Código]:[edad]],5,0)</f>
        <v>8</v>
      </c>
      <c r="L7188" s="1">
        <f>+IF(bloques1a3[[#This Row],[correcta]]=bloques1a3[[#This Row],[respuesta]],1,0)</f>
        <v>0</v>
      </c>
      <c r="M7188" s="1">
        <f>+IF(bloques1a3[[#This Row],[Sexo]]="F",1,0)</f>
        <v>1</v>
      </c>
    </row>
    <row r="7189" spans="1:13" x14ac:dyDescent="0.55000000000000004">
      <c r="A7189">
        <v>77</v>
      </c>
      <c r="B7189" s="1" t="s">
        <v>614</v>
      </c>
      <c r="C7189" s="1" t="s">
        <v>4</v>
      </c>
      <c r="D7189">
        <v>5</v>
      </c>
      <c r="E7189" s="1" t="s">
        <v>234</v>
      </c>
      <c r="F7189">
        <v>6</v>
      </c>
      <c r="G7189" s="1" t="s">
        <v>377</v>
      </c>
      <c r="H7189" s="1" t="s">
        <v>28</v>
      </c>
      <c r="I7189">
        <v>3</v>
      </c>
      <c r="J7189" s="1" t="str">
        <f>+VLOOKUP(bloques1a3[[#This Row],[respuesta]],respuestas.emociones[],2,0)</f>
        <v>sorpresa</v>
      </c>
      <c r="K7189" s="1">
        <f>+VLOOKUP(bloques1a3[[#This Row],[niño]],BD.niños[[Código]:[edad]],5,0)</f>
        <v>10</v>
      </c>
      <c r="L7189" s="1">
        <f>+IF(bloques1a3[[#This Row],[correcta]]=bloques1a3[[#This Row],[respuesta]],1,0)</f>
        <v>0</v>
      </c>
      <c r="M7189" s="1">
        <f>+IF(bloques1a3[[#This Row],[Sexo]]="F",1,0)</f>
        <v>0</v>
      </c>
    </row>
    <row r="7190" spans="1:13" x14ac:dyDescent="0.55000000000000004">
      <c r="A7190">
        <v>77</v>
      </c>
      <c r="B7190" s="1" t="s">
        <v>614</v>
      </c>
      <c r="C7190" s="1" t="s">
        <v>4</v>
      </c>
      <c r="D7190">
        <v>5</v>
      </c>
      <c r="E7190" s="1" t="s">
        <v>238</v>
      </c>
      <c r="F7190">
        <v>5</v>
      </c>
      <c r="G7190" s="1" t="s">
        <v>377</v>
      </c>
      <c r="H7190" s="1" t="s">
        <v>28</v>
      </c>
      <c r="I7190">
        <v>3</v>
      </c>
      <c r="J7190" s="1" t="str">
        <f>+VLOOKUP(bloques1a3[[#This Row],[respuesta]],respuestas.emociones[],2,0)</f>
        <v>miedo</v>
      </c>
      <c r="K7190" s="1">
        <f>+VLOOKUP(bloques1a3[[#This Row],[niño]],BD.niños[[Código]:[edad]],5,0)</f>
        <v>10</v>
      </c>
      <c r="L7190" s="1">
        <f>+IF(bloques1a3[[#This Row],[correcta]]=bloques1a3[[#This Row],[respuesta]],1,0)</f>
        <v>1</v>
      </c>
      <c r="M7190" s="1">
        <f>+IF(bloques1a3[[#This Row],[Sexo]]="F",1,0)</f>
        <v>0</v>
      </c>
    </row>
    <row r="7191" spans="1:13" x14ac:dyDescent="0.55000000000000004">
      <c r="A7191">
        <v>77</v>
      </c>
      <c r="B7191" s="1" t="s">
        <v>614</v>
      </c>
      <c r="C7191" s="1" t="s">
        <v>4</v>
      </c>
      <c r="D7191">
        <v>5</v>
      </c>
      <c r="E7191" s="1" t="s">
        <v>241</v>
      </c>
      <c r="F7191">
        <v>6</v>
      </c>
      <c r="G7191" s="1" t="s">
        <v>377</v>
      </c>
      <c r="H7191" s="1" t="s">
        <v>29</v>
      </c>
      <c r="I7191">
        <v>3</v>
      </c>
      <c r="J7191" s="1" t="str">
        <f>+VLOOKUP(bloques1a3[[#This Row],[respuesta]],respuestas.emociones[],2,0)</f>
        <v>sorpresa</v>
      </c>
      <c r="K7191" s="1">
        <f>+VLOOKUP(bloques1a3[[#This Row],[niño]],BD.niños[[Código]:[edad]],5,0)</f>
        <v>10</v>
      </c>
      <c r="L7191" s="1">
        <f>+IF(bloques1a3[[#This Row],[correcta]]=bloques1a3[[#This Row],[respuesta]],1,0)</f>
        <v>0</v>
      </c>
      <c r="M7191" s="1">
        <f>+IF(bloques1a3[[#This Row],[Sexo]]="F",1,0)</f>
        <v>1</v>
      </c>
    </row>
    <row r="7192" spans="1:13" x14ac:dyDescent="0.55000000000000004">
      <c r="A7192">
        <v>77</v>
      </c>
      <c r="B7192" s="1" t="s">
        <v>614</v>
      </c>
      <c r="C7192" s="1" t="s">
        <v>4</v>
      </c>
      <c r="D7192">
        <v>5</v>
      </c>
      <c r="E7192" s="1" t="s">
        <v>245</v>
      </c>
      <c r="F7192">
        <v>6</v>
      </c>
      <c r="G7192" s="1" t="s">
        <v>376</v>
      </c>
      <c r="H7192" s="1" t="s">
        <v>28</v>
      </c>
      <c r="I7192">
        <v>3</v>
      </c>
      <c r="J7192" s="1" t="str">
        <f>+VLOOKUP(bloques1a3[[#This Row],[respuesta]],respuestas.emociones[],2,0)</f>
        <v>sorpresa</v>
      </c>
      <c r="K7192" s="1">
        <f>+VLOOKUP(bloques1a3[[#This Row],[niño]],BD.niños[[Código]:[edad]],5,0)</f>
        <v>8</v>
      </c>
      <c r="L7192" s="1">
        <f>+IF(bloques1a3[[#This Row],[correcta]]=bloques1a3[[#This Row],[respuesta]],1,0)</f>
        <v>0</v>
      </c>
      <c r="M7192" s="1">
        <f>+IF(bloques1a3[[#This Row],[Sexo]]="F",1,0)</f>
        <v>0</v>
      </c>
    </row>
    <row r="7193" spans="1:13" x14ac:dyDescent="0.55000000000000004">
      <c r="A7193">
        <v>77</v>
      </c>
      <c r="B7193" s="1" t="s">
        <v>614</v>
      </c>
      <c r="C7193" s="1" t="s">
        <v>4</v>
      </c>
      <c r="D7193">
        <v>5</v>
      </c>
      <c r="E7193" s="1" t="s">
        <v>249</v>
      </c>
      <c r="F7193">
        <v>5</v>
      </c>
      <c r="G7193" s="1" t="s">
        <v>375</v>
      </c>
      <c r="H7193" s="1" t="s">
        <v>28</v>
      </c>
      <c r="I7193">
        <v>3</v>
      </c>
      <c r="J7193" s="1" t="str">
        <f>+VLOOKUP(bloques1a3[[#This Row],[respuesta]],respuestas.emociones[],2,0)</f>
        <v>miedo</v>
      </c>
      <c r="K7193" s="1">
        <f>+VLOOKUP(bloques1a3[[#This Row],[niño]],BD.niños[[Código]:[edad]],5,0)</f>
        <v>6</v>
      </c>
      <c r="L7193" s="1">
        <f>+IF(bloques1a3[[#This Row],[correcta]]=bloques1a3[[#This Row],[respuesta]],1,0)</f>
        <v>1</v>
      </c>
      <c r="M7193" s="1">
        <f>+IF(bloques1a3[[#This Row],[Sexo]]="F",1,0)</f>
        <v>0</v>
      </c>
    </row>
    <row r="7194" spans="1:13" x14ac:dyDescent="0.55000000000000004">
      <c r="A7194">
        <v>77</v>
      </c>
      <c r="B7194" s="1" t="s">
        <v>614</v>
      </c>
      <c r="C7194" s="1" t="s">
        <v>4</v>
      </c>
      <c r="D7194">
        <v>5</v>
      </c>
      <c r="E7194" s="1" t="s">
        <v>253</v>
      </c>
      <c r="F7194">
        <v>5</v>
      </c>
      <c r="G7194" s="1" t="s">
        <v>376</v>
      </c>
      <c r="H7194" s="1" t="s">
        <v>28</v>
      </c>
      <c r="I7194">
        <v>3</v>
      </c>
      <c r="J7194" s="1" t="str">
        <f>+VLOOKUP(bloques1a3[[#This Row],[respuesta]],respuestas.emociones[],2,0)</f>
        <v>miedo</v>
      </c>
      <c r="K7194" s="1">
        <f>+VLOOKUP(bloques1a3[[#This Row],[niño]],BD.niños[[Código]:[edad]],5,0)</f>
        <v>7</v>
      </c>
      <c r="L7194" s="1">
        <f>+IF(bloques1a3[[#This Row],[correcta]]=bloques1a3[[#This Row],[respuesta]],1,0)</f>
        <v>1</v>
      </c>
      <c r="M7194" s="1">
        <f>+IF(bloques1a3[[#This Row],[Sexo]]="F",1,0)</f>
        <v>0</v>
      </c>
    </row>
    <row r="7195" spans="1:13" x14ac:dyDescent="0.55000000000000004">
      <c r="A7195">
        <v>77</v>
      </c>
      <c r="B7195" s="1" t="s">
        <v>614</v>
      </c>
      <c r="C7195" s="1" t="s">
        <v>4</v>
      </c>
      <c r="D7195">
        <v>5</v>
      </c>
      <c r="E7195" s="1" t="s">
        <v>257</v>
      </c>
      <c r="F7195">
        <v>5</v>
      </c>
      <c r="G7195" s="1" t="s">
        <v>376</v>
      </c>
      <c r="H7195" s="1" t="s">
        <v>28</v>
      </c>
      <c r="I7195">
        <v>3</v>
      </c>
      <c r="J7195" s="1" t="str">
        <f>+VLOOKUP(bloques1a3[[#This Row],[respuesta]],respuestas.emociones[],2,0)</f>
        <v>miedo</v>
      </c>
      <c r="K7195" s="1">
        <f>+VLOOKUP(bloques1a3[[#This Row],[niño]],BD.niños[[Código]:[edad]],5,0)</f>
        <v>8</v>
      </c>
      <c r="L7195" s="1">
        <f>+IF(bloques1a3[[#This Row],[correcta]]=bloques1a3[[#This Row],[respuesta]],1,0)</f>
        <v>1</v>
      </c>
      <c r="M7195" s="1">
        <f>+IF(bloques1a3[[#This Row],[Sexo]]="F",1,0)</f>
        <v>0</v>
      </c>
    </row>
    <row r="7196" spans="1:13" x14ac:dyDescent="0.55000000000000004">
      <c r="A7196">
        <v>77</v>
      </c>
      <c r="B7196" s="1" t="s">
        <v>614</v>
      </c>
      <c r="C7196" s="1" t="s">
        <v>4</v>
      </c>
      <c r="D7196">
        <v>5</v>
      </c>
      <c r="E7196" s="1" t="s">
        <v>299</v>
      </c>
      <c r="F7196">
        <v>5</v>
      </c>
      <c r="G7196" s="1" t="s">
        <v>376</v>
      </c>
      <c r="H7196" s="1" t="s">
        <v>28</v>
      </c>
      <c r="I7196">
        <v>3</v>
      </c>
      <c r="J7196" s="1" t="str">
        <f>+VLOOKUP(bloques1a3[[#This Row],[respuesta]],respuestas.emociones[],2,0)</f>
        <v>miedo</v>
      </c>
      <c r="K7196" s="1">
        <f>+VLOOKUP(bloques1a3[[#This Row],[niño]],BD.niños[[Código]:[edad]],5,0)</f>
        <v>8</v>
      </c>
      <c r="L7196" s="1">
        <f>+IF(bloques1a3[[#This Row],[correcta]]=bloques1a3[[#This Row],[respuesta]],1,0)</f>
        <v>1</v>
      </c>
      <c r="M7196" s="1">
        <f>+IF(bloques1a3[[#This Row],[Sexo]]="F",1,0)</f>
        <v>0</v>
      </c>
    </row>
    <row r="7197" spans="1:13" x14ac:dyDescent="0.55000000000000004">
      <c r="A7197">
        <v>77</v>
      </c>
      <c r="B7197" s="1" t="s">
        <v>614</v>
      </c>
      <c r="C7197" s="1" t="s">
        <v>4</v>
      </c>
      <c r="D7197">
        <v>5</v>
      </c>
      <c r="E7197" s="1" t="s">
        <v>301</v>
      </c>
      <c r="F7197">
        <v>5</v>
      </c>
      <c r="G7197" s="1" t="s">
        <v>375</v>
      </c>
      <c r="H7197" s="1" t="s">
        <v>28</v>
      </c>
      <c r="I7197">
        <v>3</v>
      </c>
      <c r="J7197" s="1" t="str">
        <f>+VLOOKUP(bloques1a3[[#This Row],[respuesta]],respuestas.emociones[],2,0)</f>
        <v>miedo</v>
      </c>
      <c r="K7197" s="1">
        <f>+VLOOKUP(bloques1a3[[#This Row],[niño]],BD.niños[[Código]:[edad]],5,0)</f>
        <v>5</v>
      </c>
      <c r="L7197" s="1">
        <f>+IF(bloques1a3[[#This Row],[correcta]]=bloques1a3[[#This Row],[respuesta]],1,0)</f>
        <v>1</v>
      </c>
      <c r="M7197" s="1">
        <f>+IF(bloques1a3[[#This Row],[Sexo]]="F",1,0)</f>
        <v>0</v>
      </c>
    </row>
    <row r="7198" spans="1:13" x14ac:dyDescent="0.55000000000000004">
      <c r="A7198">
        <v>77</v>
      </c>
      <c r="B7198" s="1" t="s">
        <v>614</v>
      </c>
      <c r="C7198" s="1" t="s">
        <v>4</v>
      </c>
      <c r="D7198">
        <v>5</v>
      </c>
      <c r="E7198" s="1" t="s">
        <v>305</v>
      </c>
      <c r="F7198">
        <v>6</v>
      </c>
      <c r="G7198" s="1" t="s">
        <v>376</v>
      </c>
      <c r="H7198" s="1" t="s">
        <v>28</v>
      </c>
      <c r="I7198">
        <v>3</v>
      </c>
      <c r="J7198" s="1" t="str">
        <f>+VLOOKUP(bloques1a3[[#This Row],[respuesta]],respuestas.emociones[],2,0)</f>
        <v>sorpresa</v>
      </c>
      <c r="K7198" s="1">
        <f>+VLOOKUP(bloques1a3[[#This Row],[niño]],BD.niños[[Código]:[edad]],5,0)</f>
        <v>8</v>
      </c>
      <c r="L7198" s="1">
        <f>+IF(bloques1a3[[#This Row],[correcta]]=bloques1a3[[#This Row],[respuesta]],1,0)</f>
        <v>0</v>
      </c>
      <c r="M7198" s="1">
        <f>+IF(bloques1a3[[#This Row],[Sexo]]="F",1,0)</f>
        <v>0</v>
      </c>
    </row>
    <row r="7199" spans="1:13" x14ac:dyDescent="0.55000000000000004">
      <c r="A7199">
        <v>77</v>
      </c>
      <c r="B7199" s="1" t="s">
        <v>614</v>
      </c>
      <c r="C7199" s="1" t="s">
        <v>4</v>
      </c>
      <c r="D7199">
        <v>5</v>
      </c>
      <c r="E7199" s="1" t="s">
        <v>308</v>
      </c>
      <c r="F7199">
        <v>5</v>
      </c>
      <c r="G7199" s="1" t="s">
        <v>377</v>
      </c>
      <c r="H7199" s="1" t="s">
        <v>28</v>
      </c>
      <c r="I7199">
        <v>3</v>
      </c>
      <c r="J7199" s="1" t="str">
        <f>+VLOOKUP(bloques1a3[[#This Row],[respuesta]],respuestas.emociones[],2,0)</f>
        <v>miedo</v>
      </c>
      <c r="K7199" s="1">
        <f>+VLOOKUP(bloques1a3[[#This Row],[niño]],BD.niños[[Código]:[edad]],5,0)</f>
        <v>9</v>
      </c>
      <c r="L7199" s="1">
        <f>+IF(bloques1a3[[#This Row],[correcta]]=bloques1a3[[#This Row],[respuesta]],1,0)</f>
        <v>1</v>
      </c>
      <c r="M7199" s="1">
        <f>+IF(bloques1a3[[#This Row],[Sexo]]="F",1,0)</f>
        <v>0</v>
      </c>
    </row>
    <row r="7200" spans="1:13" x14ac:dyDescent="0.55000000000000004">
      <c r="A7200">
        <v>77</v>
      </c>
      <c r="B7200" s="1" t="s">
        <v>614</v>
      </c>
      <c r="C7200" s="1" t="s">
        <v>4</v>
      </c>
      <c r="D7200">
        <v>5</v>
      </c>
      <c r="E7200" s="1" t="s">
        <v>311</v>
      </c>
      <c r="F7200">
        <v>6</v>
      </c>
      <c r="G7200" s="1" t="s">
        <v>377</v>
      </c>
      <c r="H7200" s="1" t="s">
        <v>28</v>
      </c>
      <c r="I7200">
        <v>3</v>
      </c>
      <c r="J7200" s="1" t="str">
        <f>+VLOOKUP(bloques1a3[[#This Row],[respuesta]],respuestas.emociones[],2,0)</f>
        <v>sorpresa</v>
      </c>
      <c r="K7200" s="1">
        <f>+VLOOKUP(bloques1a3[[#This Row],[niño]],BD.niños[[Código]:[edad]],5,0)</f>
        <v>10</v>
      </c>
      <c r="L7200" s="1">
        <f>+IF(bloques1a3[[#This Row],[correcta]]=bloques1a3[[#This Row],[respuesta]],1,0)</f>
        <v>0</v>
      </c>
      <c r="M7200" s="1">
        <f>+IF(bloques1a3[[#This Row],[Sexo]]="F",1,0)</f>
        <v>0</v>
      </c>
    </row>
    <row r="7201" spans="1:13" x14ac:dyDescent="0.55000000000000004">
      <c r="A7201">
        <v>77</v>
      </c>
      <c r="B7201" s="1" t="s">
        <v>614</v>
      </c>
      <c r="C7201" s="1" t="s">
        <v>4</v>
      </c>
      <c r="D7201">
        <v>5</v>
      </c>
      <c r="E7201" s="1" t="s">
        <v>314</v>
      </c>
      <c r="F7201">
        <v>5</v>
      </c>
      <c r="G7201" s="1" t="s">
        <v>377</v>
      </c>
      <c r="H7201" s="1" t="s">
        <v>28</v>
      </c>
      <c r="I7201">
        <v>3</v>
      </c>
      <c r="J7201" s="1" t="str">
        <f>+VLOOKUP(bloques1a3[[#This Row],[respuesta]],respuestas.emociones[],2,0)</f>
        <v>miedo</v>
      </c>
      <c r="K7201" s="1">
        <f>+VLOOKUP(bloques1a3[[#This Row],[niño]],BD.niños[[Código]:[edad]],5,0)</f>
        <v>10</v>
      </c>
      <c r="L7201" s="1">
        <f>+IF(bloques1a3[[#This Row],[correcta]]=bloques1a3[[#This Row],[respuesta]],1,0)</f>
        <v>1</v>
      </c>
      <c r="M7201" s="1">
        <f>+IF(bloques1a3[[#This Row],[Sexo]]="F",1,0)</f>
        <v>0</v>
      </c>
    </row>
    <row r="7202" spans="1:13" x14ac:dyDescent="0.55000000000000004">
      <c r="A7202">
        <v>77</v>
      </c>
      <c r="B7202" s="1" t="s">
        <v>614</v>
      </c>
      <c r="C7202" s="1" t="s">
        <v>4</v>
      </c>
      <c r="D7202">
        <v>5</v>
      </c>
      <c r="E7202" s="1" t="s">
        <v>372</v>
      </c>
      <c r="F7202">
        <v>5</v>
      </c>
      <c r="G7202" s="1" t="s">
        <v>377</v>
      </c>
      <c r="H7202" s="1" t="s">
        <v>28</v>
      </c>
      <c r="I7202">
        <v>3</v>
      </c>
      <c r="J7202" s="1" t="str">
        <f>+VLOOKUP(bloques1a3[[#This Row],[respuesta]],respuestas.emociones[],2,0)</f>
        <v>miedo</v>
      </c>
      <c r="K7202" s="1">
        <f>+VLOOKUP(bloques1a3[[#This Row],[niño]],BD.niños[[Código]:[edad]],5,0)</f>
        <v>9</v>
      </c>
      <c r="L7202" s="1">
        <f>+IF(bloques1a3[[#This Row],[correcta]]=bloques1a3[[#This Row],[respuesta]],1,0)</f>
        <v>1</v>
      </c>
      <c r="M7202" s="1">
        <f>+IF(bloques1a3[[#This Row],[Sexo]]="F",1,0)</f>
        <v>0</v>
      </c>
    </row>
    <row r="7203" spans="1:13" x14ac:dyDescent="0.55000000000000004">
      <c r="A7203">
        <v>77</v>
      </c>
      <c r="B7203" s="1" t="s">
        <v>614</v>
      </c>
      <c r="C7203" s="1" t="s">
        <v>4</v>
      </c>
      <c r="D7203">
        <v>5</v>
      </c>
      <c r="E7203" s="1" t="s">
        <v>337</v>
      </c>
      <c r="F7203">
        <v>5</v>
      </c>
      <c r="G7203" s="1" t="s">
        <v>376</v>
      </c>
      <c r="H7203" s="1" t="s">
        <v>28</v>
      </c>
      <c r="I7203">
        <v>3</v>
      </c>
      <c r="J7203" s="1" t="str">
        <f>+VLOOKUP(bloques1a3[[#This Row],[respuesta]],respuestas.emociones[],2,0)</f>
        <v>miedo</v>
      </c>
      <c r="K7203" s="1">
        <f>+VLOOKUP(bloques1a3[[#This Row],[niño]],BD.niños[[Código]:[edad]],5,0)</f>
        <v>8</v>
      </c>
      <c r="L7203" s="1">
        <f>+IF(bloques1a3[[#This Row],[correcta]]=bloques1a3[[#This Row],[respuesta]],1,0)</f>
        <v>1</v>
      </c>
      <c r="M7203" s="1">
        <f>+IF(bloques1a3[[#This Row],[Sexo]]="F",1,0)</f>
        <v>0</v>
      </c>
    </row>
    <row r="7204" spans="1:13" x14ac:dyDescent="0.55000000000000004">
      <c r="A7204">
        <v>77</v>
      </c>
      <c r="B7204" s="1" t="s">
        <v>614</v>
      </c>
      <c r="C7204" s="1" t="s">
        <v>4</v>
      </c>
      <c r="D7204">
        <v>5</v>
      </c>
      <c r="E7204" s="1" t="s">
        <v>341</v>
      </c>
      <c r="F7204">
        <v>6</v>
      </c>
      <c r="G7204" s="1" t="s">
        <v>376</v>
      </c>
      <c r="H7204" s="1" t="s">
        <v>29</v>
      </c>
      <c r="I7204">
        <v>3</v>
      </c>
      <c r="J7204" s="1" t="str">
        <f>+VLOOKUP(bloques1a3[[#This Row],[respuesta]],respuestas.emociones[],2,0)</f>
        <v>sorpresa</v>
      </c>
      <c r="K7204" s="1">
        <f>+VLOOKUP(bloques1a3[[#This Row],[niño]],BD.niños[[Código]:[edad]],5,0)</f>
        <v>8</v>
      </c>
      <c r="L7204" s="1">
        <f>+IF(bloques1a3[[#This Row],[correcta]]=bloques1a3[[#This Row],[respuesta]],1,0)</f>
        <v>0</v>
      </c>
      <c r="M7204" s="1">
        <f>+IF(bloques1a3[[#This Row],[Sexo]]="F",1,0)</f>
        <v>1</v>
      </c>
    </row>
    <row r="7205" spans="1:13" x14ac:dyDescent="0.55000000000000004">
      <c r="A7205">
        <v>77</v>
      </c>
      <c r="B7205" s="1" t="s">
        <v>614</v>
      </c>
      <c r="C7205" s="1" t="s">
        <v>4</v>
      </c>
      <c r="D7205">
        <v>5</v>
      </c>
      <c r="E7205" s="1" t="s">
        <v>344</v>
      </c>
      <c r="F7205">
        <v>1</v>
      </c>
      <c r="G7205" s="1" t="s">
        <v>375</v>
      </c>
      <c r="H7205" s="1" t="s">
        <v>29</v>
      </c>
      <c r="I7205">
        <v>3</v>
      </c>
      <c r="J7205" s="1" t="str">
        <f>+VLOOKUP(bloques1a3[[#This Row],[respuesta]],respuestas.emociones[],2,0)</f>
        <v>neutra</v>
      </c>
      <c r="K7205" s="1">
        <f>+VLOOKUP(bloques1a3[[#This Row],[niño]],BD.niños[[Código]:[edad]],5,0)</f>
        <v>6</v>
      </c>
      <c r="L7205" s="1">
        <f>+IF(bloques1a3[[#This Row],[correcta]]=bloques1a3[[#This Row],[respuesta]],1,0)</f>
        <v>0</v>
      </c>
      <c r="M7205" s="1">
        <f>+IF(bloques1a3[[#This Row],[Sexo]]="F",1,0)</f>
        <v>1</v>
      </c>
    </row>
    <row r="7206" spans="1:13" x14ac:dyDescent="0.55000000000000004">
      <c r="A7206">
        <v>77</v>
      </c>
      <c r="B7206" s="1" t="s">
        <v>614</v>
      </c>
      <c r="C7206" s="1" t="s">
        <v>4</v>
      </c>
      <c r="D7206">
        <v>5</v>
      </c>
      <c r="E7206" s="1" t="s">
        <v>348</v>
      </c>
      <c r="F7206">
        <v>5</v>
      </c>
      <c r="G7206" s="1" t="s">
        <v>375</v>
      </c>
      <c r="H7206" s="1" t="s">
        <v>28</v>
      </c>
      <c r="I7206">
        <v>3</v>
      </c>
      <c r="J7206" s="1" t="str">
        <f>+VLOOKUP(bloques1a3[[#This Row],[respuesta]],respuestas.emociones[],2,0)</f>
        <v>miedo</v>
      </c>
      <c r="K7206" s="1">
        <f>+VLOOKUP(bloques1a3[[#This Row],[niño]],BD.niños[[Código]:[edad]],5,0)</f>
        <v>6</v>
      </c>
      <c r="L7206" s="1">
        <f>+IF(bloques1a3[[#This Row],[correcta]]=bloques1a3[[#This Row],[respuesta]],1,0)</f>
        <v>1</v>
      </c>
      <c r="M7206" s="1">
        <f>+IF(bloques1a3[[#This Row],[Sexo]]="F",1,0)</f>
        <v>0</v>
      </c>
    </row>
    <row r="7207" spans="1:13" x14ac:dyDescent="0.55000000000000004">
      <c r="A7207">
        <v>78</v>
      </c>
      <c r="B7207" s="1" t="s">
        <v>615</v>
      </c>
      <c r="C7207" s="1" t="s">
        <v>5</v>
      </c>
      <c r="D7207">
        <v>6</v>
      </c>
      <c r="E7207" s="1" t="s">
        <v>89</v>
      </c>
      <c r="F7207">
        <v>6</v>
      </c>
      <c r="G7207" s="1" t="s">
        <v>377</v>
      </c>
      <c r="H7207" s="1" t="s">
        <v>29</v>
      </c>
      <c r="I7207">
        <v>3</v>
      </c>
      <c r="J7207" s="1" t="str">
        <f>+VLOOKUP(bloques1a3[[#This Row],[respuesta]],respuestas.emociones[],2,0)</f>
        <v>sorpresa</v>
      </c>
      <c r="K7207" s="1">
        <f>+VLOOKUP(bloques1a3[[#This Row],[niño]],BD.niños[[Código]:[edad]],5,0)</f>
        <v>10</v>
      </c>
      <c r="L7207" s="1">
        <f>+IF(bloques1a3[[#This Row],[correcta]]=bloques1a3[[#This Row],[respuesta]],1,0)</f>
        <v>1</v>
      </c>
      <c r="M7207" s="1">
        <f>+IF(bloques1a3[[#This Row],[Sexo]]="F",1,0)</f>
        <v>1</v>
      </c>
    </row>
    <row r="7208" spans="1:13" x14ac:dyDescent="0.55000000000000004">
      <c r="A7208">
        <v>78</v>
      </c>
      <c r="B7208" s="1" t="s">
        <v>615</v>
      </c>
      <c r="C7208" s="1" t="s">
        <v>5</v>
      </c>
      <c r="D7208">
        <v>6</v>
      </c>
      <c r="E7208" s="1" t="s">
        <v>93</v>
      </c>
      <c r="F7208">
        <v>6</v>
      </c>
      <c r="G7208" s="1" t="s">
        <v>377</v>
      </c>
      <c r="H7208" s="1" t="s">
        <v>29</v>
      </c>
      <c r="I7208">
        <v>3</v>
      </c>
      <c r="J7208" s="1" t="str">
        <f>+VLOOKUP(bloques1a3[[#This Row],[respuesta]],respuestas.emociones[],2,0)</f>
        <v>sorpresa</v>
      </c>
      <c r="K7208" s="1">
        <f>+VLOOKUP(bloques1a3[[#This Row],[niño]],BD.niños[[Código]:[edad]],5,0)</f>
        <v>10</v>
      </c>
      <c r="L7208" s="1">
        <f>+IF(bloques1a3[[#This Row],[correcta]]=bloques1a3[[#This Row],[respuesta]],1,0)</f>
        <v>1</v>
      </c>
      <c r="M7208" s="1">
        <f>+IF(bloques1a3[[#This Row],[Sexo]]="F",1,0)</f>
        <v>1</v>
      </c>
    </row>
    <row r="7209" spans="1:13" x14ac:dyDescent="0.55000000000000004">
      <c r="A7209">
        <v>78</v>
      </c>
      <c r="B7209" s="1" t="s">
        <v>615</v>
      </c>
      <c r="C7209" s="1" t="s">
        <v>5</v>
      </c>
      <c r="D7209">
        <v>6</v>
      </c>
      <c r="E7209" s="1" t="s">
        <v>97</v>
      </c>
      <c r="F7209">
        <v>6</v>
      </c>
      <c r="G7209" s="1" t="s">
        <v>377</v>
      </c>
      <c r="H7209" s="1" t="s">
        <v>29</v>
      </c>
      <c r="I7209">
        <v>3</v>
      </c>
      <c r="J7209" s="1" t="str">
        <f>+VLOOKUP(bloques1a3[[#This Row],[respuesta]],respuestas.emociones[],2,0)</f>
        <v>sorpresa</v>
      </c>
      <c r="K7209" s="1">
        <f>+VLOOKUP(bloques1a3[[#This Row],[niño]],BD.niños[[Código]:[edad]],5,0)</f>
        <v>10</v>
      </c>
      <c r="L7209" s="1">
        <f>+IF(bloques1a3[[#This Row],[correcta]]=bloques1a3[[#This Row],[respuesta]],1,0)</f>
        <v>1</v>
      </c>
      <c r="M7209" s="1">
        <f>+IF(bloques1a3[[#This Row],[Sexo]]="F",1,0)</f>
        <v>1</v>
      </c>
    </row>
    <row r="7210" spans="1:13" x14ac:dyDescent="0.55000000000000004">
      <c r="A7210">
        <v>78</v>
      </c>
      <c r="B7210" s="1" t="s">
        <v>615</v>
      </c>
      <c r="C7210" s="1" t="s">
        <v>5</v>
      </c>
      <c r="D7210">
        <v>6</v>
      </c>
      <c r="E7210" s="1" t="s">
        <v>101</v>
      </c>
      <c r="F7210">
        <v>6</v>
      </c>
      <c r="G7210" s="1" t="s">
        <v>377</v>
      </c>
      <c r="H7210" s="1" t="s">
        <v>29</v>
      </c>
      <c r="I7210">
        <v>3</v>
      </c>
      <c r="J7210" s="1" t="str">
        <f>+VLOOKUP(bloques1a3[[#This Row],[respuesta]],respuestas.emociones[],2,0)</f>
        <v>sorpresa</v>
      </c>
      <c r="K7210" s="1">
        <f>+VLOOKUP(bloques1a3[[#This Row],[niño]],BD.niños[[Código]:[edad]],5,0)</f>
        <v>10</v>
      </c>
      <c r="L7210" s="1">
        <f>+IF(bloques1a3[[#This Row],[correcta]]=bloques1a3[[#This Row],[respuesta]],1,0)</f>
        <v>1</v>
      </c>
      <c r="M7210" s="1">
        <f>+IF(bloques1a3[[#This Row],[Sexo]]="F",1,0)</f>
        <v>1</v>
      </c>
    </row>
    <row r="7211" spans="1:13" x14ac:dyDescent="0.55000000000000004">
      <c r="A7211">
        <v>78</v>
      </c>
      <c r="B7211" s="1" t="s">
        <v>615</v>
      </c>
      <c r="C7211" s="1" t="s">
        <v>5</v>
      </c>
      <c r="D7211">
        <v>6</v>
      </c>
      <c r="E7211" s="1" t="s">
        <v>150</v>
      </c>
      <c r="F7211">
        <v>6</v>
      </c>
      <c r="G7211" s="1" t="s">
        <v>375</v>
      </c>
      <c r="H7211" s="1" t="s">
        <v>29</v>
      </c>
      <c r="I7211">
        <v>3</v>
      </c>
      <c r="J7211" s="1" t="str">
        <f>+VLOOKUP(bloques1a3[[#This Row],[respuesta]],respuestas.emociones[],2,0)</f>
        <v>sorpresa</v>
      </c>
      <c r="K7211" s="1">
        <f>+VLOOKUP(bloques1a3[[#This Row],[niño]],BD.niños[[Código]:[edad]],5,0)</f>
        <v>6</v>
      </c>
      <c r="L7211" s="1">
        <f>+IF(bloques1a3[[#This Row],[correcta]]=bloques1a3[[#This Row],[respuesta]],1,0)</f>
        <v>1</v>
      </c>
      <c r="M7211" s="1">
        <f>+IF(bloques1a3[[#This Row],[Sexo]]="F",1,0)</f>
        <v>1</v>
      </c>
    </row>
    <row r="7212" spans="1:13" x14ac:dyDescent="0.55000000000000004">
      <c r="A7212">
        <v>78</v>
      </c>
      <c r="B7212" s="1" t="s">
        <v>615</v>
      </c>
      <c r="C7212" s="1" t="s">
        <v>5</v>
      </c>
      <c r="D7212">
        <v>6</v>
      </c>
      <c r="E7212" s="1" t="s">
        <v>153</v>
      </c>
      <c r="F7212">
        <v>5</v>
      </c>
      <c r="G7212" s="1" t="s">
        <v>376</v>
      </c>
      <c r="H7212" s="1" t="s">
        <v>28</v>
      </c>
      <c r="I7212">
        <v>3</v>
      </c>
      <c r="J7212" s="1" t="str">
        <f>+VLOOKUP(bloques1a3[[#This Row],[respuesta]],respuestas.emociones[],2,0)</f>
        <v>miedo</v>
      </c>
      <c r="K7212" s="1">
        <f>+VLOOKUP(bloques1a3[[#This Row],[niño]],BD.niños[[Código]:[edad]],5,0)</f>
        <v>7</v>
      </c>
      <c r="L7212" s="1">
        <f>+IF(bloques1a3[[#This Row],[correcta]]=bloques1a3[[#This Row],[respuesta]],1,0)</f>
        <v>0</v>
      </c>
      <c r="M7212" s="1">
        <f>+IF(bloques1a3[[#This Row],[Sexo]]="F",1,0)</f>
        <v>0</v>
      </c>
    </row>
    <row r="7213" spans="1:13" x14ac:dyDescent="0.55000000000000004">
      <c r="A7213">
        <v>78</v>
      </c>
      <c r="B7213" s="1" t="s">
        <v>615</v>
      </c>
      <c r="C7213" s="1" t="s">
        <v>5</v>
      </c>
      <c r="D7213">
        <v>6</v>
      </c>
      <c r="E7213" s="1" t="s">
        <v>157</v>
      </c>
      <c r="F7213">
        <v>6</v>
      </c>
      <c r="G7213" s="1" t="s">
        <v>376</v>
      </c>
      <c r="H7213" s="1" t="s">
        <v>28</v>
      </c>
      <c r="I7213">
        <v>3</v>
      </c>
      <c r="J7213" s="1" t="str">
        <f>+VLOOKUP(bloques1a3[[#This Row],[respuesta]],respuestas.emociones[],2,0)</f>
        <v>sorpresa</v>
      </c>
      <c r="K7213" s="1">
        <f>+VLOOKUP(bloques1a3[[#This Row],[niño]],BD.niños[[Código]:[edad]],5,0)</f>
        <v>7</v>
      </c>
      <c r="L7213" s="1">
        <f>+IF(bloques1a3[[#This Row],[correcta]]=bloques1a3[[#This Row],[respuesta]],1,0)</f>
        <v>1</v>
      </c>
      <c r="M7213" s="1">
        <f>+IF(bloques1a3[[#This Row],[Sexo]]="F",1,0)</f>
        <v>0</v>
      </c>
    </row>
    <row r="7214" spans="1:13" x14ac:dyDescent="0.55000000000000004">
      <c r="A7214">
        <v>78</v>
      </c>
      <c r="B7214" s="1" t="s">
        <v>615</v>
      </c>
      <c r="C7214" s="1" t="s">
        <v>5</v>
      </c>
      <c r="D7214">
        <v>6</v>
      </c>
      <c r="E7214" s="1" t="s">
        <v>164</v>
      </c>
      <c r="F7214">
        <v>6</v>
      </c>
      <c r="G7214" s="1" t="s">
        <v>375</v>
      </c>
      <c r="H7214" s="1" t="s">
        <v>28</v>
      </c>
      <c r="I7214">
        <v>3</v>
      </c>
      <c r="J7214" s="1" t="str">
        <f>+VLOOKUP(bloques1a3[[#This Row],[respuesta]],respuestas.emociones[],2,0)</f>
        <v>sorpresa</v>
      </c>
      <c r="K7214" s="1">
        <f>+VLOOKUP(bloques1a3[[#This Row],[niño]],BD.niños[[Código]:[edad]],5,0)</f>
        <v>6</v>
      </c>
      <c r="L7214" s="1">
        <f>+IF(bloques1a3[[#This Row],[correcta]]=bloques1a3[[#This Row],[respuesta]],1,0)</f>
        <v>1</v>
      </c>
      <c r="M7214" s="1">
        <f>+IF(bloques1a3[[#This Row],[Sexo]]="F",1,0)</f>
        <v>0</v>
      </c>
    </row>
    <row r="7215" spans="1:13" x14ac:dyDescent="0.55000000000000004">
      <c r="A7215">
        <v>78</v>
      </c>
      <c r="B7215" s="1" t="s">
        <v>615</v>
      </c>
      <c r="C7215" s="1" t="s">
        <v>5</v>
      </c>
      <c r="D7215">
        <v>6</v>
      </c>
      <c r="E7215" s="1" t="s">
        <v>165</v>
      </c>
      <c r="F7215">
        <v>6</v>
      </c>
      <c r="G7215" s="1" t="s">
        <v>375</v>
      </c>
      <c r="H7215" s="1" t="s">
        <v>28</v>
      </c>
      <c r="I7215">
        <v>3</v>
      </c>
      <c r="J7215" s="1" t="str">
        <f>+VLOOKUP(bloques1a3[[#This Row],[respuesta]],respuestas.emociones[],2,0)</f>
        <v>sorpresa</v>
      </c>
      <c r="K7215" s="1">
        <f>+VLOOKUP(bloques1a3[[#This Row],[niño]],BD.niños[[Código]:[edad]],5,0)</f>
        <v>5</v>
      </c>
      <c r="L7215" s="1">
        <f>+IF(bloques1a3[[#This Row],[correcta]]=bloques1a3[[#This Row],[respuesta]],1,0)</f>
        <v>1</v>
      </c>
      <c r="M7215" s="1">
        <f>+IF(bloques1a3[[#This Row],[Sexo]]="F",1,0)</f>
        <v>0</v>
      </c>
    </row>
    <row r="7216" spans="1:13" x14ac:dyDescent="0.55000000000000004">
      <c r="A7216">
        <v>78</v>
      </c>
      <c r="B7216" s="1" t="s">
        <v>615</v>
      </c>
      <c r="C7216" s="1" t="s">
        <v>5</v>
      </c>
      <c r="D7216">
        <v>6</v>
      </c>
      <c r="E7216" s="1" t="s">
        <v>168</v>
      </c>
      <c r="F7216">
        <v>6</v>
      </c>
      <c r="G7216" s="1" t="s">
        <v>376</v>
      </c>
      <c r="H7216" s="1" t="s">
        <v>29</v>
      </c>
      <c r="I7216">
        <v>3</v>
      </c>
      <c r="J7216" s="1" t="str">
        <f>+VLOOKUP(bloques1a3[[#This Row],[respuesta]],respuestas.emociones[],2,0)</f>
        <v>sorpresa</v>
      </c>
      <c r="K7216" s="1">
        <f>+VLOOKUP(bloques1a3[[#This Row],[niño]],BD.niños[[Código]:[edad]],5,0)</f>
        <v>7</v>
      </c>
      <c r="L7216" s="1">
        <f>+IF(bloques1a3[[#This Row],[correcta]]=bloques1a3[[#This Row],[respuesta]],1,0)</f>
        <v>1</v>
      </c>
      <c r="M7216" s="1">
        <f>+IF(bloques1a3[[#This Row],[Sexo]]="F",1,0)</f>
        <v>1</v>
      </c>
    </row>
    <row r="7217" spans="1:13" x14ac:dyDescent="0.55000000000000004">
      <c r="A7217">
        <v>78</v>
      </c>
      <c r="B7217" s="1" t="s">
        <v>615</v>
      </c>
      <c r="C7217" s="1" t="s">
        <v>5</v>
      </c>
      <c r="D7217">
        <v>6</v>
      </c>
      <c r="E7217" s="1" t="s">
        <v>172</v>
      </c>
      <c r="F7217">
        <v>5</v>
      </c>
      <c r="G7217" s="1" t="s">
        <v>376</v>
      </c>
      <c r="H7217" s="1" t="s">
        <v>29</v>
      </c>
      <c r="I7217">
        <v>3</v>
      </c>
      <c r="J7217" s="1" t="str">
        <f>+VLOOKUP(bloques1a3[[#This Row],[respuesta]],respuestas.emociones[],2,0)</f>
        <v>miedo</v>
      </c>
      <c r="K7217" s="1">
        <f>+VLOOKUP(bloques1a3[[#This Row],[niño]],BD.niños[[Código]:[edad]],5,0)</f>
        <v>8</v>
      </c>
      <c r="L7217" s="1">
        <f>+IF(bloques1a3[[#This Row],[correcta]]=bloques1a3[[#This Row],[respuesta]],1,0)</f>
        <v>0</v>
      </c>
      <c r="M7217" s="1">
        <f>+IF(bloques1a3[[#This Row],[Sexo]]="F",1,0)</f>
        <v>1</v>
      </c>
    </row>
    <row r="7218" spans="1:13" x14ac:dyDescent="0.55000000000000004">
      <c r="A7218">
        <v>78</v>
      </c>
      <c r="B7218" s="1" t="s">
        <v>615</v>
      </c>
      <c r="C7218" s="1" t="s">
        <v>5</v>
      </c>
      <c r="D7218">
        <v>6</v>
      </c>
      <c r="E7218" s="1" t="s">
        <v>176</v>
      </c>
      <c r="F7218">
        <v>6</v>
      </c>
      <c r="G7218" s="1" t="s">
        <v>375</v>
      </c>
      <c r="H7218" s="1" t="s">
        <v>29</v>
      </c>
      <c r="I7218">
        <v>3</v>
      </c>
      <c r="J7218" s="1" t="str">
        <f>+VLOOKUP(bloques1a3[[#This Row],[respuesta]],respuestas.emociones[],2,0)</f>
        <v>sorpresa</v>
      </c>
      <c r="K7218" s="1">
        <f>+VLOOKUP(bloques1a3[[#This Row],[niño]],BD.niños[[Código]:[edad]],5,0)</f>
        <v>5</v>
      </c>
      <c r="L7218" s="1">
        <f>+IF(bloques1a3[[#This Row],[correcta]]=bloques1a3[[#This Row],[respuesta]],1,0)</f>
        <v>1</v>
      </c>
      <c r="M7218" s="1">
        <f>+IF(bloques1a3[[#This Row],[Sexo]]="F",1,0)</f>
        <v>1</v>
      </c>
    </row>
    <row r="7219" spans="1:13" x14ac:dyDescent="0.55000000000000004">
      <c r="A7219">
        <v>78</v>
      </c>
      <c r="B7219" s="1" t="s">
        <v>615</v>
      </c>
      <c r="C7219" s="1" t="s">
        <v>5</v>
      </c>
      <c r="D7219">
        <v>6</v>
      </c>
      <c r="E7219" s="1" t="s">
        <v>180</v>
      </c>
      <c r="F7219">
        <v>6</v>
      </c>
      <c r="G7219" s="1" t="s">
        <v>376</v>
      </c>
      <c r="H7219" s="1" t="s">
        <v>29</v>
      </c>
      <c r="I7219">
        <v>3</v>
      </c>
      <c r="J7219" s="1" t="str">
        <f>+VLOOKUP(bloques1a3[[#This Row],[respuesta]],respuestas.emociones[],2,0)</f>
        <v>sorpresa</v>
      </c>
      <c r="K7219" s="1">
        <f>+VLOOKUP(bloques1a3[[#This Row],[niño]],BD.niños[[Código]:[edad]],5,0)</f>
        <v>8</v>
      </c>
      <c r="L7219" s="1">
        <f>+IF(bloques1a3[[#This Row],[correcta]]=bloques1a3[[#This Row],[respuesta]],1,0)</f>
        <v>1</v>
      </c>
      <c r="M7219" s="1">
        <f>+IF(bloques1a3[[#This Row],[Sexo]]="F",1,0)</f>
        <v>1</v>
      </c>
    </row>
    <row r="7220" spans="1:13" x14ac:dyDescent="0.55000000000000004">
      <c r="A7220">
        <v>78</v>
      </c>
      <c r="B7220" s="1" t="s">
        <v>615</v>
      </c>
      <c r="C7220" s="1" t="s">
        <v>5</v>
      </c>
      <c r="D7220">
        <v>6</v>
      </c>
      <c r="E7220" s="1" t="s">
        <v>234</v>
      </c>
      <c r="F7220">
        <v>6</v>
      </c>
      <c r="G7220" s="1" t="s">
        <v>377</v>
      </c>
      <c r="H7220" s="1" t="s">
        <v>28</v>
      </c>
      <c r="I7220">
        <v>3</v>
      </c>
      <c r="J7220" s="1" t="str">
        <f>+VLOOKUP(bloques1a3[[#This Row],[respuesta]],respuestas.emociones[],2,0)</f>
        <v>sorpresa</v>
      </c>
      <c r="K7220" s="1">
        <f>+VLOOKUP(bloques1a3[[#This Row],[niño]],BD.niños[[Código]:[edad]],5,0)</f>
        <v>10</v>
      </c>
      <c r="L7220" s="1">
        <f>+IF(bloques1a3[[#This Row],[correcta]]=bloques1a3[[#This Row],[respuesta]],1,0)</f>
        <v>1</v>
      </c>
      <c r="M7220" s="1">
        <f>+IF(bloques1a3[[#This Row],[Sexo]]="F",1,0)</f>
        <v>0</v>
      </c>
    </row>
    <row r="7221" spans="1:13" x14ac:dyDescent="0.55000000000000004">
      <c r="A7221">
        <v>78</v>
      </c>
      <c r="B7221" s="1" t="s">
        <v>615</v>
      </c>
      <c r="C7221" s="1" t="s">
        <v>5</v>
      </c>
      <c r="D7221">
        <v>6</v>
      </c>
      <c r="E7221" s="1" t="s">
        <v>238</v>
      </c>
      <c r="F7221">
        <v>6</v>
      </c>
      <c r="G7221" s="1" t="s">
        <v>377</v>
      </c>
      <c r="H7221" s="1" t="s">
        <v>28</v>
      </c>
      <c r="I7221">
        <v>3</v>
      </c>
      <c r="J7221" s="1" t="str">
        <f>+VLOOKUP(bloques1a3[[#This Row],[respuesta]],respuestas.emociones[],2,0)</f>
        <v>sorpresa</v>
      </c>
      <c r="K7221" s="1">
        <f>+VLOOKUP(bloques1a3[[#This Row],[niño]],BD.niños[[Código]:[edad]],5,0)</f>
        <v>10</v>
      </c>
      <c r="L7221" s="1">
        <f>+IF(bloques1a3[[#This Row],[correcta]]=bloques1a3[[#This Row],[respuesta]],1,0)</f>
        <v>1</v>
      </c>
      <c r="M7221" s="1">
        <f>+IF(bloques1a3[[#This Row],[Sexo]]="F",1,0)</f>
        <v>0</v>
      </c>
    </row>
    <row r="7222" spans="1:13" x14ac:dyDescent="0.55000000000000004">
      <c r="A7222">
        <v>78</v>
      </c>
      <c r="B7222" s="1" t="s">
        <v>615</v>
      </c>
      <c r="C7222" s="1" t="s">
        <v>5</v>
      </c>
      <c r="D7222">
        <v>6</v>
      </c>
      <c r="E7222" s="1" t="s">
        <v>241</v>
      </c>
      <c r="F7222">
        <v>7</v>
      </c>
      <c r="G7222" s="1" t="s">
        <v>377</v>
      </c>
      <c r="H7222" s="1" t="s">
        <v>29</v>
      </c>
      <c r="I7222">
        <v>3</v>
      </c>
      <c r="J7222" s="1" t="str">
        <f>+VLOOKUP(bloques1a3[[#This Row],[respuesta]],respuestas.emociones[],2,0)</f>
        <v>asco</v>
      </c>
      <c r="K7222" s="1">
        <f>+VLOOKUP(bloques1a3[[#This Row],[niño]],BD.niños[[Código]:[edad]],5,0)</f>
        <v>10</v>
      </c>
      <c r="L7222" s="1">
        <f>+IF(bloques1a3[[#This Row],[correcta]]=bloques1a3[[#This Row],[respuesta]],1,0)</f>
        <v>0</v>
      </c>
      <c r="M7222" s="1">
        <f>+IF(bloques1a3[[#This Row],[Sexo]]="F",1,0)</f>
        <v>1</v>
      </c>
    </row>
    <row r="7223" spans="1:13" x14ac:dyDescent="0.55000000000000004">
      <c r="A7223">
        <v>78</v>
      </c>
      <c r="B7223" s="1" t="s">
        <v>615</v>
      </c>
      <c r="C7223" s="1" t="s">
        <v>5</v>
      </c>
      <c r="D7223">
        <v>6</v>
      </c>
      <c r="E7223" s="1" t="s">
        <v>245</v>
      </c>
      <c r="F7223">
        <v>6</v>
      </c>
      <c r="G7223" s="1" t="s">
        <v>376</v>
      </c>
      <c r="H7223" s="1" t="s">
        <v>28</v>
      </c>
      <c r="I7223">
        <v>3</v>
      </c>
      <c r="J7223" s="1" t="str">
        <f>+VLOOKUP(bloques1a3[[#This Row],[respuesta]],respuestas.emociones[],2,0)</f>
        <v>sorpresa</v>
      </c>
      <c r="K7223" s="1">
        <f>+VLOOKUP(bloques1a3[[#This Row],[niño]],BD.niños[[Código]:[edad]],5,0)</f>
        <v>8</v>
      </c>
      <c r="L7223" s="1">
        <f>+IF(bloques1a3[[#This Row],[correcta]]=bloques1a3[[#This Row],[respuesta]],1,0)</f>
        <v>1</v>
      </c>
      <c r="M7223" s="1">
        <f>+IF(bloques1a3[[#This Row],[Sexo]]="F",1,0)</f>
        <v>0</v>
      </c>
    </row>
    <row r="7224" spans="1:13" x14ac:dyDescent="0.55000000000000004">
      <c r="A7224">
        <v>78</v>
      </c>
      <c r="B7224" s="1" t="s">
        <v>615</v>
      </c>
      <c r="C7224" s="1" t="s">
        <v>5</v>
      </c>
      <c r="D7224">
        <v>6</v>
      </c>
      <c r="E7224" s="1" t="s">
        <v>249</v>
      </c>
      <c r="F7224">
        <v>6</v>
      </c>
      <c r="G7224" s="1" t="s">
        <v>375</v>
      </c>
      <c r="H7224" s="1" t="s">
        <v>28</v>
      </c>
      <c r="I7224">
        <v>3</v>
      </c>
      <c r="J7224" s="1" t="str">
        <f>+VLOOKUP(bloques1a3[[#This Row],[respuesta]],respuestas.emociones[],2,0)</f>
        <v>sorpresa</v>
      </c>
      <c r="K7224" s="1">
        <f>+VLOOKUP(bloques1a3[[#This Row],[niño]],BD.niños[[Código]:[edad]],5,0)</f>
        <v>6</v>
      </c>
      <c r="L7224" s="1">
        <f>+IF(bloques1a3[[#This Row],[correcta]]=bloques1a3[[#This Row],[respuesta]],1,0)</f>
        <v>1</v>
      </c>
      <c r="M7224" s="1">
        <f>+IF(bloques1a3[[#This Row],[Sexo]]="F",1,0)</f>
        <v>0</v>
      </c>
    </row>
    <row r="7225" spans="1:13" x14ac:dyDescent="0.55000000000000004">
      <c r="A7225">
        <v>78</v>
      </c>
      <c r="B7225" s="1" t="s">
        <v>615</v>
      </c>
      <c r="C7225" s="1" t="s">
        <v>5</v>
      </c>
      <c r="D7225">
        <v>6</v>
      </c>
      <c r="E7225" s="1" t="s">
        <v>253</v>
      </c>
      <c r="F7225">
        <v>6</v>
      </c>
      <c r="G7225" s="1" t="s">
        <v>376</v>
      </c>
      <c r="H7225" s="1" t="s">
        <v>28</v>
      </c>
      <c r="I7225">
        <v>3</v>
      </c>
      <c r="J7225" s="1" t="str">
        <f>+VLOOKUP(bloques1a3[[#This Row],[respuesta]],respuestas.emociones[],2,0)</f>
        <v>sorpresa</v>
      </c>
      <c r="K7225" s="1">
        <f>+VLOOKUP(bloques1a3[[#This Row],[niño]],BD.niños[[Código]:[edad]],5,0)</f>
        <v>7</v>
      </c>
      <c r="L7225" s="1">
        <f>+IF(bloques1a3[[#This Row],[correcta]]=bloques1a3[[#This Row],[respuesta]],1,0)</f>
        <v>1</v>
      </c>
      <c r="M7225" s="1">
        <f>+IF(bloques1a3[[#This Row],[Sexo]]="F",1,0)</f>
        <v>0</v>
      </c>
    </row>
    <row r="7226" spans="1:13" x14ac:dyDescent="0.55000000000000004">
      <c r="A7226">
        <v>78</v>
      </c>
      <c r="B7226" s="1" t="s">
        <v>615</v>
      </c>
      <c r="C7226" s="1" t="s">
        <v>5</v>
      </c>
      <c r="D7226">
        <v>6</v>
      </c>
      <c r="E7226" s="1" t="s">
        <v>257</v>
      </c>
      <c r="F7226">
        <v>5</v>
      </c>
      <c r="G7226" s="1" t="s">
        <v>376</v>
      </c>
      <c r="H7226" s="1" t="s">
        <v>28</v>
      </c>
      <c r="I7226">
        <v>3</v>
      </c>
      <c r="J7226" s="1" t="str">
        <f>+VLOOKUP(bloques1a3[[#This Row],[respuesta]],respuestas.emociones[],2,0)</f>
        <v>miedo</v>
      </c>
      <c r="K7226" s="1">
        <f>+VLOOKUP(bloques1a3[[#This Row],[niño]],BD.niños[[Código]:[edad]],5,0)</f>
        <v>8</v>
      </c>
      <c r="L7226" s="1">
        <f>+IF(bloques1a3[[#This Row],[correcta]]=bloques1a3[[#This Row],[respuesta]],1,0)</f>
        <v>0</v>
      </c>
      <c r="M7226" s="1">
        <f>+IF(bloques1a3[[#This Row],[Sexo]]="F",1,0)</f>
        <v>0</v>
      </c>
    </row>
    <row r="7227" spans="1:13" x14ac:dyDescent="0.55000000000000004">
      <c r="A7227">
        <v>78</v>
      </c>
      <c r="B7227" s="1" t="s">
        <v>615</v>
      </c>
      <c r="C7227" s="1" t="s">
        <v>5</v>
      </c>
      <c r="D7227">
        <v>6</v>
      </c>
      <c r="E7227" s="1" t="s">
        <v>299</v>
      </c>
      <c r="F7227">
        <v>6</v>
      </c>
      <c r="G7227" s="1" t="s">
        <v>376</v>
      </c>
      <c r="H7227" s="1" t="s">
        <v>28</v>
      </c>
      <c r="I7227">
        <v>3</v>
      </c>
      <c r="J7227" s="1" t="str">
        <f>+VLOOKUP(bloques1a3[[#This Row],[respuesta]],respuestas.emociones[],2,0)</f>
        <v>sorpresa</v>
      </c>
      <c r="K7227" s="1">
        <f>+VLOOKUP(bloques1a3[[#This Row],[niño]],BD.niños[[Código]:[edad]],5,0)</f>
        <v>8</v>
      </c>
      <c r="L7227" s="1">
        <f>+IF(bloques1a3[[#This Row],[correcta]]=bloques1a3[[#This Row],[respuesta]],1,0)</f>
        <v>1</v>
      </c>
      <c r="M7227" s="1">
        <f>+IF(bloques1a3[[#This Row],[Sexo]]="F",1,0)</f>
        <v>0</v>
      </c>
    </row>
    <row r="7228" spans="1:13" x14ac:dyDescent="0.55000000000000004">
      <c r="A7228">
        <v>78</v>
      </c>
      <c r="B7228" s="1" t="s">
        <v>615</v>
      </c>
      <c r="C7228" s="1" t="s">
        <v>5</v>
      </c>
      <c r="D7228">
        <v>6</v>
      </c>
      <c r="E7228" s="1" t="s">
        <v>301</v>
      </c>
      <c r="F7228">
        <v>6</v>
      </c>
      <c r="G7228" s="1" t="s">
        <v>375</v>
      </c>
      <c r="H7228" s="1" t="s">
        <v>28</v>
      </c>
      <c r="I7228">
        <v>3</v>
      </c>
      <c r="J7228" s="1" t="str">
        <f>+VLOOKUP(bloques1a3[[#This Row],[respuesta]],respuestas.emociones[],2,0)</f>
        <v>sorpresa</v>
      </c>
      <c r="K7228" s="1">
        <f>+VLOOKUP(bloques1a3[[#This Row],[niño]],BD.niños[[Código]:[edad]],5,0)</f>
        <v>5</v>
      </c>
      <c r="L7228" s="1">
        <f>+IF(bloques1a3[[#This Row],[correcta]]=bloques1a3[[#This Row],[respuesta]],1,0)</f>
        <v>1</v>
      </c>
      <c r="M7228" s="1">
        <f>+IF(bloques1a3[[#This Row],[Sexo]]="F",1,0)</f>
        <v>0</v>
      </c>
    </row>
    <row r="7229" spans="1:13" x14ac:dyDescent="0.55000000000000004">
      <c r="A7229">
        <v>78</v>
      </c>
      <c r="B7229" s="1" t="s">
        <v>615</v>
      </c>
      <c r="C7229" s="1" t="s">
        <v>5</v>
      </c>
      <c r="D7229">
        <v>6</v>
      </c>
      <c r="E7229" s="1" t="s">
        <v>305</v>
      </c>
      <c r="F7229">
        <v>6</v>
      </c>
      <c r="G7229" s="1" t="s">
        <v>376</v>
      </c>
      <c r="H7229" s="1" t="s">
        <v>28</v>
      </c>
      <c r="I7229">
        <v>3</v>
      </c>
      <c r="J7229" s="1" t="str">
        <f>+VLOOKUP(bloques1a3[[#This Row],[respuesta]],respuestas.emociones[],2,0)</f>
        <v>sorpresa</v>
      </c>
      <c r="K7229" s="1">
        <f>+VLOOKUP(bloques1a3[[#This Row],[niño]],BD.niños[[Código]:[edad]],5,0)</f>
        <v>8</v>
      </c>
      <c r="L7229" s="1">
        <f>+IF(bloques1a3[[#This Row],[correcta]]=bloques1a3[[#This Row],[respuesta]],1,0)</f>
        <v>1</v>
      </c>
      <c r="M7229" s="1">
        <f>+IF(bloques1a3[[#This Row],[Sexo]]="F",1,0)</f>
        <v>0</v>
      </c>
    </row>
    <row r="7230" spans="1:13" x14ac:dyDescent="0.55000000000000004">
      <c r="A7230">
        <v>78</v>
      </c>
      <c r="B7230" s="1" t="s">
        <v>615</v>
      </c>
      <c r="C7230" s="1" t="s">
        <v>5</v>
      </c>
      <c r="D7230">
        <v>6</v>
      </c>
      <c r="E7230" s="1" t="s">
        <v>308</v>
      </c>
      <c r="F7230">
        <v>6</v>
      </c>
      <c r="G7230" s="1" t="s">
        <v>377</v>
      </c>
      <c r="H7230" s="1" t="s">
        <v>28</v>
      </c>
      <c r="I7230">
        <v>3</v>
      </c>
      <c r="J7230" s="1" t="str">
        <f>+VLOOKUP(bloques1a3[[#This Row],[respuesta]],respuestas.emociones[],2,0)</f>
        <v>sorpresa</v>
      </c>
      <c r="K7230" s="1">
        <f>+VLOOKUP(bloques1a3[[#This Row],[niño]],BD.niños[[Código]:[edad]],5,0)</f>
        <v>9</v>
      </c>
      <c r="L7230" s="1">
        <f>+IF(bloques1a3[[#This Row],[correcta]]=bloques1a3[[#This Row],[respuesta]],1,0)</f>
        <v>1</v>
      </c>
      <c r="M7230" s="1">
        <f>+IF(bloques1a3[[#This Row],[Sexo]]="F",1,0)</f>
        <v>0</v>
      </c>
    </row>
    <row r="7231" spans="1:13" x14ac:dyDescent="0.55000000000000004">
      <c r="A7231">
        <v>78</v>
      </c>
      <c r="B7231" s="1" t="s">
        <v>615</v>
      </c>
      <c r="C7231" s="1" t="s">
        <v>5</v>
      </c>
      <c r="D7231">
        <v>6</v>
      </c>
      <c r="E7231" s="1" t="s">
        <v>311</v>
      </c>
      <c r="F7231">
        <v>6</v>
      </c>
      <c r="G7231" s="1" t="s">
        <v>377</v>
      </c>
      <c r="H7231" s="1" t="s">
        <v>28</v>
      </c>
      <c r="I7231">
        <v>3</v>
      </c>
      <c r="J7231" s="1" t="str">
        <f>+VLOOKUP(bloques1a3[[#This Row],[respuesta]],respuestas.emociones[],2,0)</f>
        <v>sorpresa</v>
      </c>
      <c r="K7231" s="1">
        <f>+VLOOKUP(bloques1a3[[#This Row],[niño]],BD.niños[[Código]:[edad]],5,0)</f>
        <v>10</v>
      </c>
      <c r="L7231" s="1">
        <f>+IF(bloques1a3[[#This Row],[correcta]]=bloques1a3[[#This Row],[respuesta]],1,0)</f>
        <v>1</v>
      </c>
      <c r="M7231" s="1">
        <f>+IF(bloques1a3[[#This Row],[Sexo]]="F",1,0)</f>
        <v>0</v>
      </c>
    </row>
    <row r="7232" spans="1:13" x14ac:dyDescent="0.55000000000000004">
      <c r="A7232">
        <v>78</v>
      </c>
      <c r="B7232" s="1" t="s">
        <v>615</v>
      </c>
      <c r="C7232" s="1" t="s">
        <v>5</v>
      </c>
      <c r="D7232">
        <v>6</v>
      </c>
      <c r="E7232" s="1" t="s">
        <v>314</v>
      </c>
      <c r="F7232">
        <v>6</v>
      </c>
      <c r="G7232" s="1" t="s">
        <v>377</v>
      </c>
      <c r="H7232" s="1" t="s">
        <v>28</v>
      </c>
      <c r="I7232">
        <v>3</v>
      </c>
      <c r="J7232" s="1" t="str">
        <f>+VLOOKUP(bloques1a3[[#This Row],[respuesta]],respuestas.emociones[],2,0)</f>
        <v>sorpresa</v>
      </c>
      <c r="K7232" s="1">
        <f>+VLOOKUP(bloques1a3[[#This Row],[niño]],BD.niños[[Código]:[edad]],5,0)</f>
        <v>10</v>
      </c>
      <c r="L7232" s="1">
        <f>+IF(bloques1a3[[#This Row],[correcta]]=bloques1a3[[#This Row],[respuesta]],1,0)</f>
        <v>1</v>
      </c>
      <c r="M7232" s="1">
        <f>+IF(bloques1a3[[#This Row],[Sexo]]="F",1,0)</f>
        <v>0</v>
      </c>
    </row>
    <row r="7233" spans="1:13" x14ac:dyDescent="0.55000000000000004">
      <c r="A7233">
        <v>78</v>
      </c>
      <c r="B7233" s="1" t="s">
        <v>615</v>
      </c>
      <c r="C7233" s="1" t="s">
        <v>5</v>
      </c>
      <c r="D7233">
        <v>6</v>
      </c>
      <c r="E7233" s="1" t="s">
        <v>372</v>
      </c>
      <c r="F7233">
        <v>6</v>
      </c>
      <c r="G7233" s="1" t="s">
        <v>377</v>
      </c>
      <c r="H7233" s="1" t="s">
        <v>28</v>
      </c>
      <c r="I7233">
        <v>3</v>
      </c>
      <c r="J7233" s="1" t="str">
        <f>+VLOOKUP(bloques1a3[[#This Row],[respuesta]],respuestas.emociones[],2,0)</f>
        <v>sorpresa</v>
      </c>
      <c r="K7233" s="1">
        <f>+VLOOKUP(bloques1a3[[#This Row],[niño]],BD.niños[[Código]:[edad]],5,0)</f>
        <v>9</v>
      </c>
      <c r="L7233" s="1">
        <f>+IF(bloques1a3[[#This Row],[correcta]]=bloques1a3[[#This Row],[respuesta]],1,0)</f>
        <v>1</v>
      </c>
      <c r="M7233" s="1">
        <f>+IF(bloques1a3[[#This Row],[Sexo]]="F",1,0)</f>
        <v>0</v>
      </c>
    </row>
    <row r="7234" spans="1:13" x14ac:dyDescent="0.55000000000000004">
      <c r="A7234">
        <v>78</v>
      </c>
      <c r="B7234" s="1" t="s">
        <v>615</v>
      </c>
      <c r="C7234" s="1" t="s">
        <v>5</v>
      </c>
      <c r="D7234">
        <v>6</v>
      </c>
      <c r="E7234" s="1" t="s">
        <v>337</v>
      </c>
      <c r="F7234">
        <v>6</v>
      </c>
      <c r="G7234" s="1" t="s">
        <v>376</v>
      </c>
      <c r="H7234" s="1" t="s">
        <v>28</v>
      </c>
      <c r="I7234">
        <v>3</v>
      </c>
      <c r="J7234" s="1" t="str">
        <f>+VLOOKUP(bloques1a3[[#This Row],[respuesta]],respuestas.emociones[],2,0)</f>
        <v>sorpresa</v>
      </c>
      <c r="K7234" s="1">
        <f>+VLOOKUP(bloques1a3[[#This Row],[niño]],BD.niños[[Código]:[edad]],5,0)</f>
        <v>8</v>
      </c>
      <c r="L7234" s="1">
        <f>+IF(bloques1a3[[#This Row],[correcta]]=bloques1a3[[#This Row],[respuesta]],1,0)</f>
        <v>1</v>
      </c>
      <c r="M7234" s="1">
        <f>+IF(bloques1a3[[#This Row],[Sexo]]="F",1,0)</f>
        <v>0</v>
      </c>
    </row>
    <row r="7235" spans="1:13" x14ac:dyDescent="0.55000000000000004">
      <c r="A7235">
        <v>78</v>
      </c>
      <c r="B7235" s="1" t="s">
        <v>615</v>
      </c>
      <c r="C7235" s="1" t="s">
        <v>5</v>
      </c>
      <c r="D7235">
        <v>6</v>
      </c>
      <c r="E7235" s="1" t="s">
        <v>341</v>
      </c>
      <c r="F7235">
        <v>6</v>
      </c>
      <c r="G7235" s="1" t="s">
        <v>376</v>
      </c>
      <c r="H7235" s="1" t="s">
        <v>29</v>
      </c>
      <c r="I7235">
        <v>3</v>
      </c>
      <c r="J7235" s="1" t="str">
        <f>+VLOOKUP(bloques1a3[[#This Row],[respuesta]],respuestas.emociones[],2,0)</f>
        <v>sorpresa</v>
      </c>
      <c r="K7235" s="1">
        <f>+VLOOKUP(bloques1a3[[#This Row],[niño]],BD.niños[[Código]:[edad]],5,0)</f>
        <v>8</v>
      </c>
      <c r="L7235" s="1">
        <f>+IF(bloques1a3[[#This Row],[correcta]]=bloques1a3[[#This Row],[respuesta]],1,0)</f>
        <v>1</v>
      </c>
      <c r="M7235" s="1">
        <f>+IF(bloques1a3[[#This Row],[Sexo]]="F",1,0)</f>
        <v>1</v>
      </c>
    </row>
    <row r="7236" spans="1:13" x14ac:dyDescent="0.55000000000000004">
      <c r="A7236">
        <v>78</v>
      </c>
      <c r="B7236" s="1" t="s">
        <v>615</v>
      </c>
      <c r="C7236" s="1" t="s">
        <v>5</v>
      </c>
      <c r="D7236">
        <v>6</v>
      </c>
      <c r="E7236" s="1" t="s">
        <v>344</v>
      </c>
      <c r="F7236">
        <v>1</v>
      </c>
      <c r="G7236" s="1" t="s">
        <v>375</v>
      </c>
      <c r="H7236" s="1" t="s">
        <v>29</v>
      </c>
      <c r="I7236">
        <v>3</v>
      </c>
      <c r="J7236" s="1" t="str">
        <f>+VLOOKUP(bloques1a3[[#This Row],[respuesta]],respuestas.emociones[],2,0)</f>
        <v>neutra</v>
      </c>
      <c r="K7236" s="1">
        <f>+VLOOKUP(bloques1a3[[#This Row],[niño]],BD.niños[[Código]:[edad]],5,0)</f>
        <v>6</v>
      </c>
      <c r="L7236" s="1">
        <f>+IF(bloques1a3[[#This Row],[correcta]]=bloques1a3[[#This Row],[respuesta]],1,0)</f>
        <v>0</v>
      </c>
      <c r="M7236" s="1">
        <f>+IF(bloques1a3[[#This Row],[Sexo]]="F",1,0)</f>
        <v>1</v>
      </c>
    </row>
    <row r="7237" spans="1:13" x14ac:dyDescent="0.55000000000000004">
      <c r="A7237">
        <v>78</v>
      </c>
      <c r="B7237" s="1" t="s">
        <v>615</v>
      </c>
      <c r="C7237" s="1" t="s">
        <v>5</v>
      </c>
      <c r="D7237">
        <v>6</v>
      </c>
      <c r="E7237" s="1" t="s">
        <v>348</v>
      </c>
      <c r="F7237">
        <v>6</v>
      </c>
      <c r="G7237" s="1" t="s">
        <v>375</v>
      </c>
      <c r="H7237" s="1" t="s">
        <v>28</v>
      </c>
      <c r="I7237">
        <v>3</v>
      </c>
      <c r="J7237" s="1" t="str">
        <f>+VLOOKUP(bloques1a3[[#This Row],[respuesta]],respuestas.emociones[],2,0)</f>
        <v>sorpresa</v>
      </c>
      <c r="K7237" s="1">
        <f>+VLOOKUP(bloques1a3[[#This Row],[niño]],BD.niños[[Código]:[edad]],5,0)</f>
        <v>6</v>
      </c>
      <c r="L7237" s="1">
        <f>+IF(bloques1a3[[#This Row],[correcta]]=bloques1a3[[#This Row],[respuesta]],1,0)</f>
        <v>1</v>
      </c>
      <c r="M7237" s="1">
        <f>+IF(bloques1a3[[#This Row],[Sexo]]="F",1,0)</f>
        <v>0</v>
      </c>
    </row>
    <row r="7238" spans="1:13" x14ac:dyDescent="0.55000000000000004">
      <c r="A7238">
        <v>79</v>
      </c>
      <c r="B7238" s="1" t="s">
        <v>616</v>
      </c>
      <c r="C7238" s="1" t="s">
        <v>3</v>
      </c>
      <c r="D7238">
        <v>4</v>
      </c>
      <c r="E7238" s="1" t="s">
        <v>89</v>
      </c>
      <c r="F7238">
        <v>4</v>
      </c>
      <c r="G7238" s="1" t="s">
        <v>377</v>
      </c>
      <c r="H7238" s="1" t="s">
        <v>29</v>
      </c>
      <c r="I7238">
        <v>3</v>
      </c>
      <c r="J7238" s="1" t="str">
        <f>+VLOOKUP(bloques1a3[[#This Row],[respuesta]],respuestas.emociones[],2,0)</f>
        <v>enojo</v>
      </c>
      <c r="K7238" s="1">
        <f>+VLOOKUP(bloques1a3[[#This Row],[niño]],BD.niños[[Código]:[edad]],5,0)</f>
        <v>10</v>
      </c>
      <c r="L7238" s="1">
        <f>+IF(bloques1a3[[#This Row],[correcta]]=bloques1a3[[#This Row],[respuesta]],1,0)</f>
        <v>1</v>
      </c>
      <c r="M7238" s="1">
        <f>+IF(bloques1a3[[#This Row],[Sexo]]="F",1,0)</f>
        <v>1</v>
      </c>
    </row>
    <row r="7239" spans="1:13" x14ac:dyDescent="0.55000000000000004">
      <c r="A7239">
        <v>79</v>
      </c>
      <c r="B7239" s="1" t="s">
        <v>616</v>
      </c>
      <c r="C7239" s="1" t="s">
        <v>3</v>
      </c>
      <c r="D7239">
        <v>4</v>
      </c>
      <c r="E7239" s="1" t="s">
        <v>93</v>
      </c>
      <c r="F7239">
        <v>3</v>
      </c>
      <c r="G7239" s="1" t="s">
        <v>377</v>
      </c>
      <c r="H7239" s="1" t="s">
        <v>29</v>
      </c>
      <c r="I7239">
        <v>3</v>
      </c>
      <c r="J7239" s="1" t="str">
        <f>+VLOOKUP(bloques1a3[[#This Row],[respuesta]],respuestas.emociones[],2,0)</f>
        <v>tristeza</v>
      </c>
      <c r="K7239" s="1">
        <f>+VLOOKUP(bloques1a3[[#This Row],[niño]],BD.niños[[Código]:[edad]],5,0)</f>
        <v>10</v>
      </c>
      <c r="L7239" s="1">
        <f>+IF(bloques1a3[[#This Row],[correcta]]=bloques1a3[[#This Row],[respuesta]],1,0)</f>
        <v>0</v>
      </c>
      <c r="M7239" s="1">
        <f>+IF(bloques1a3[[#This Row],[Sexo]]="F",1,0)</f>
        <v>1</v>
      </c>
    </row>
    <row r="7240" spans="1:13" x14ac:dyDescent="0.55000000000000004">
      <c r="A7240">
        <v>79</v>
      </c>
      <c r="B7240" s="1" t="s">
        <v>616</v>
      </c>
      <c r="C7240" s="1" t="s">
        <v>3</v>
      </c>
      <c r="D7240">
        <v>4</v>
      </c>
      <c r="E7240" s="1" t="s">
        <v>97</v>
      </c>
      <c r="F7240">
        <v>4</v>
      </c>
      <c r="G7240" s="1" t="s">
        <v>377</v>
      </c>
      <c r="H7240" s="1" t="s">
        <v>29</v>
      </c>
      <c r="I7240">
        <v>3</v>
      </c>
      <c r="J7240" s="1" t="str">
        <f>+VLOOKUP(bloques1a3[[#This Row],[respuesta]],respuestas.emociones[],2,0)</f>
        <v>enojo</v>
      </c>
      <c r="K7240" s="1">
        <f>+VLOOKUP(bloques1a3[[#This Row],[niño]],BD.niños[[Código]:[edad]],5,0)</f>
        <v>10</v>
      </c>
      <c r="L7240" s="1">
        <f>+IF(bloques1a3[[#This Row],[correcta]]=bloques1a3[[#This Row],[respuesta]],1,0)</f>
        <v>1</v>
      </c>
      <c r="M7240" s="1">
        <f>+IF(bloques1a3[[#This Row],[Sexo]]="F",1,0)</f>
        <v>1</v>
      </c>
    </row>
    <row r="7241" spans="1:13" x14ac:dyDescent="0.55000000000000004">
      <c r="A7241">
        <v>79</v>
      </c>
      <c r="B7241" s="1" t="s">
        <v>616</v>
      </c>
      <c r="C7241" s="1" t="s">
        <v>3</v>
      </c>
      <c r="D7241">
        <v>4</v>
      </c>
      <c r="E7241" s="1" t="s">
        <v>101</v>
      </c>
      <c r="F7241">
        <v>4</v>
      </c>
      <c r="G7241" s="1" t="s">
        <v>377</v>
      </c>
      <c r="H7241" s="1" t="s">
        <v>29</v>
      </c>
      <c r="I7241">
        <v>3</v>
      </c>
      <c r="J7241" s="1" t="str">
        <f>+VLOOKUP(bloques1a3[[#This Row],[respuesta]],respuestas.emociones[],2,0)</f>
        <v>enojo</v>
      </c>
      <c r="K7241" s="1">
        <f>+VLOOKUP(bloques1a3[[#This Row],[niño]],BD.niños[[Código]:[edad]],5,0)</f>
        <v>10</v>
      </c>
      <c r="L7241" s="1">
        <f>+IF(bloques1a3[[#This Row],[correcta]]=bloques1a3[[#This Row],[respuesta]],1,0)</f>
        <v>1</v>
      </c>
      <c r="M7241" s="1">
        <f>+IF(bloques1a3[[#This Row],[Sexo]]="F",1,0)</f>
        <v>1</v>
      </c>
    </row>
    <row r="7242" spans="1:13" x14ac:dyDescent="0.55000000000000004">
      <c r="A7242">
        <v>79</v>
      </c>
      <c r="B7242" s="1" t="s">
        <v>616</v>
      </c>
      <c r="C7242" s="1" t="s">
        <v>3</v>
      </c>
      <c r="D7242">
        <v>4</v>
      </c>
      <c r="E7242" s="1" t="s">
        <v>150</v>
      </c>
      <c r="F7242">
        <v>4</v>
      </c>
      <c r="G7242" s="1" t="s">
        <v>375</v>
      </c>
      <c r="H7242" s="1" t="s">
        <v>29</v>
      </c>
      <c r="I7242">
        <v>3</v>
      </c>
      <c r="J7242" s="1" t="str">
        <f>+VLOOKUP(bloques1a3[[#This Row],[respuesta]],respuestas.emociones[],2,0)</f>
        <v>enojo</v>
      </c>
      <c r="K7242" s="1">
        <f>+VLOOKUP(bloques1a3[[#This Row],[niño]],BD.niños[[Código]:[edad]],5,0)</f>
        <v>6</v>
      </c>
      <c r="L7242" s="1">
        <f>+IF(bloques1a3[[#This Row],[correcta]]=bloques1a3[[#This Row],[respuesta]],1,0)</f>
        <v>1</v>
      </c>
      <c r="M7242" s="1">
        <f>+IF(bloques1a3[[#This Row],[Sexo]]="F",1,0)</f>
        <v>1</v>
      </c>
    </row>
    <row r="7243" spans="1:13" x14ac:dyDescent="0.55000000000000004">
      <c r="A7243">
        <v>79</v>
      </c>
      <c r="B7243" s="1" t="s">
        <v>616</v>
      </c>
      <c r="C7243" s="1" t="s">
        <v>3</v>
      </c>
      <c r="D7243">
        <v>4</v>
      </c>
      <c r="E7243" s="1" t="s">
        <v>153</v>
      </c>
      <c r="F7243">
        <v>4</v>
      </c>
      <c r="G7243" s="1" t="s">
        <v>376</v>
      </c>
      <c r="H7243" s="1" t="s">
        <v>28</v>
      </c>
      <c r="I7243">
        <v>3</v>
      </c>
      <c r="J7243" s="1" t="str">
        <f>+VLOOKUP(bloques1a3[[#This Row],[respuesta]],respuestas.emociones[],2,0)</f>
        <v>enojo</v>
      </c>
      <c r="K7243" s="1">
        <f>+VLOOKUP(bloques1a3[[#This Row],[niño]],BD.niños[[Código]:[edad]],5,0)</f>
        <v>7</v>
      </c>
      <c r="L7243" s="1">
        <f>+IF(bloques1a3[[#This Row],[correcta]]=bloques1a3[[#This Row],[respuesta]],1,0)</f>
        <v>1</v>
      </c>
      <c r="M7243" s="1">
        <f>+IF(bloques1a3[[#This Row],[Sexo]]="F",1,0)</f>
        <v>0</v>
      </c>
    </row>
    <row r="7244" spans="1:13" x14ac:dyDescent="0.55000000000000004">
      <c r="A7244">
        <v>79</v>
      </c>
      <c r="B7244" s="1" t="s">
        <v>616</v>
      </c>
      <c r="C7244" s="1" t="s">
        <v>3</v>
      </c>
      <c r="D7244">
        <v>4</v>
      </c>
      <c r="E7244" s="1" t="s">
        <v>157</v>
      </c>
      <c r="F7244">
        <v>4</v>
      </c>
      <c r="G7244" s="1" t="s">
        <v>376</v>
      </c>
      <c r="H7244" s="1" t="s">
        <v>28</v>
      </c>
      <c r="I7244">
        <v>3</v>
      </c>
      <c r="J7244" s="1" t="str">
        <f>+VLOOKUP(bloques1a3[[#This Row],[respuesta]],respuestas.emociones[],2,0)</f>
        <v>enojo</v>
      </c>
      <c r="K7244" s="1">
        <f>+VLOOKUP(bloques1a3[[#This Row],[niño]],BD.niños[[Código]:[edad]],5,0)</f>
        <v>7</v>
      </c>
      <c r="L7244" s="1">
        <f>+IF(bloques1a3[[#This Row],[correcta]]=bloques1a3[[#This Row],[respuesta]],1,0)</f>
        <v>1</v>
      </c>
      <c r="M7244" s="1">
        <f>+IF(bloques1a3[[#This Row],[Sexo]]="F",1,0)</f>
        <v>0</v>
      </c>
    </row>
    <row r="7245" spans="1:13" x14ac:dyDescent="0.55000000000000004">
      <c r="A7245">
        <v>79</v>
      </c>
      <c r="B7245" s="1" t="s">
        <v>616</v>
      </c>
      <c r="C7245" s="1" t="s">
        <v>3</v>
      </c>
      <c r="D7245">
        <v>4</v>
      </c>
      <c r="E7245" s="1" t="s">
        <v>164</v>
      </c>
      <c r="F7245">
        <v>4</v>
      </c>
      <c r="G7245" s="1" t="s">
        <v>375</v>
      </c>
      <c r="H7245" s="1" t="s">
        <v>28</v>
      </c>
      <c r="I7245">
        <v>3</v>
      </c>
      <c r="J7245" s="1" t="str">
        <f>+VLOOKUP(bloques1a3[[#This Row],[respuesta]],respuestas.emociones[],2,0)</f>
        <v>enojo</v>
      </c>
      <c r="K7245" s="1">
        <f>+VLOOKUP(bloques1a3[[#This Row],[niño]],BD.niños[[Código]:[edad]],5,0)</f>
        <v>6</v>
      </c>
      <c r="L7245" s="1">
        <f>+IF(bloques1a3[[#This Row],[correcta]]=bloques1a3[[#This Row],[respuesta]],1,0)</f>
        <v>1</v>
      </c>
      <c r="M7245" s="1">
        <f>+IF(bloques1a3[[#This Row],[Sexo]]="F",1,0)</f>
        <v>0</v>
      </c>
    </row>
    <row r="7246" spans="1:13" x14ac:dyDescent="0.55000000000000004">
      <c r="A7246">
        <v>79</v>
      </c>
      <c r="B7246" s="1" t="s">
        <v>616</v>
      </c>
      <c r="C7246" s="1" t="s">
        <v>3</v>
      </c>
      <c r="D7246">
        <v>4</v>
      </c>
      <c r="E7246" s="1" t="s">
        <v>165</v>
      </c>
      <c r="F7246">
        <v>4</v>
      </c>
      <c r="G7246" s="1" t="s">
        <v>375</v>
      </c>
      <c r="H7246" s="1" t="s">
        <v>28</v>
      </c>
      <c r="I7246">
        <v>3</v>
      </c>
      <c r="J7246" s="1" t="str">
        <f>+VLOOKUP(bloques1a3[[#This Row],[respuesta]],respuestas.emociones[],2,0)</f>
        <v>enojo</v>
      </c>
      <c r="K7246" s="1">
        <f>+VLOOKUP(bloques1a3[[#This Row],[niño]],BD.niños[[Código]:[edad]],5,0)</f>
        <v>5</v>
      </c>
      <c r="L7246" s="1">
        <f>+IF(bloques1a3[[#This Row],[correcta]]=bloques1a3[[#This Row],[respuesta]],1,0)</f>
        <v>1</v>
      </c>
      <c r="M7246" s="1">
        <f>+IF(bloques1a3[[#This Row],[Sexo]]="F",1,0)</f>
        <v>0</v>
      </c>
    </row>
    <row r="7247" spans="1:13" x14ac:dyDescent="0.55000000000000004">
      <c r="A7247">
        <v>79</v>
      </c>
      <c r="B7247" s="1" t="s">
        <v>616</v>
      </c>
      <c r="C7247" s="1" t="s">
        <v>3</v>
      </c>
      <c r="D7247">
        <v>4</v>
      </c>
      <c r="E7247" s="1" t="s">
        <v>168</v>
      </c>
      <c r="F7247">
        <v>4</v>
      </c>
      <c r="G7247" s="1" t="s">
        <v>376</v>
      </c>
      <c r="H7247" s="1" t="s">
        <v>29</v>
      </c>
      <c r="I7247">
        <v>3</v>
      </c>
      <c r="J7247" s="1" t="str">
        <f>+VLOOKUP(bloques1a3[[#This Row],[respuesta]],respuestas.emociones[],2,0)</f>
        <v>enojo</v>
      </c>
      <c r="K7247" s="1">
        <f>+VLOOKUP(bloques1a3[[#This Row],[niño]],BD.niños[[Código]:[edad]],5,0)</f>
        <v>7</v>
      </c>
      <c r="L7247" s="1">
        <f>+IF(bloques1a3[[#This Row],[correcta]]=bloques1a3[[#This Row],[respuesta]],1,0)</f>
        <v>1</v>
      </c>
      <c r="M7247" s="1">
        <f>+IF(bloques1a3[[#This Row],[Sexo]]="F",1,0)</f>
        <v>1</v>
      </c>
    </row>
    <row r="7248" spans="1:13" x14ac:dyDescent="0.55000000000000004">
      <c r="A7248">
        <v>79</v>
      </c>
      <c r="B7248" s="1" t="s">
        <v>616</v>
      </c>
      <c r="C7248" s="1" t="s">
        <v>3</v>
      </c>
      <c r="D7248">
        <v>4</v>
      </c>
      <c r="E7248" s="1" t="s">
        <v>172</v>
      </c>
      <c r="F7248">
        <v>4</v>
      </c>
      <c r="G7248" s="1" t="s">
        <v>376</v>
      </c>
      <c r="H7248" s="1" t="s">
        <v>29</v>
      </c>
      <c r="I7248">
        <v>3</v>
      </c>
      <c r="J7248" s="1" t="str">
        <f>+VLOOKUP(bloques1a3[[#This Row],[respuesta]],respuestas.emociones[],2,0)</f>
        <v>enojo</v>
      </c>
      <c r="K7248" s="1">
        <f>+VLOOKUP(bloques1a3[[#This Row],[niño]],BD.niños[[Código]:[edad]],5,0)</f>
        <v>8</v>
      </c>
      <c r="L7248" s="1">
        <f>+IF(bloques1a3[[#This Row],[correcta]]=bloques1a3[[#This Row],[respuesta]],1,0)</f>
        <v>1</v>
      </c>
      <c r="M7248" s="1">
        <f>+IF(bloques1a3[[#This Row],[Sexo]]="F",1,0)</f>
        <v>1</v>
      </c>
    </row>
    <row r="7249" spans="1:13" x14ac:dyDescent="0.55000000000000004">
      <c r="A7249">
        <v>79</v>
      </c>
      <c r="B7249" s="1" t="s">
        <v>616</v>
      </c>
      <c r="C7249" s="1" t="s">
        <v>3</v>
      </c>
      <c r="D7249">
        <v>4</v>
      </c>
      <c r="E7249" s="1" t="s">
        <v>176</v>
      </c>
      <c r="F7249">
        <v>4</v>
      </c>
      <c r="G7249" s="1" t="s">
        <v>375</v>
      </c>
      <c r="H7249" s="1" t="s">
        <v>29</v>
      </c>
      <c r="I7249">
        <v>3</v>
      </c>
      <c r="J7249" s="1" t="str">
        <f>+VLOOKUP(bloques1a3[[#This Row],[respuesta]],respuestas.emociones[],2,0)</f>
        <v>enojo</v>
      </c>
      <c r="K7249" s="1">
        <f>+VLOOKUP(bloques1a3[[#This Row],[niño]],BD.niños[[Código]:[edad]],5,0)</f>
        <v>5</v>
      </c>
      <c r="L7249" s="1">
        <f>+IF(bloques1a3[[#This Row],[correcta]]=bloques1a3[[#This Row],[respuesta]],1,0)</f>
        <v>1</v>
      </c>
      <c r="M7249" s="1">
        <f>+IF(bloques1a3[[#This Row],[Sexo]]="F",1,0)</f>
        <v>1</v>
      </c>
    </row>
    <row r="7250" spans="1:13" x14ac:dyDescent="0.55000000000000004">
      <c r="A7250">
        <v>79</v>
      </c>
      <c r="B7250" s="1" t="s">
        <v>616</v>
      </c>
      <c r="C7250" s="1" t="s">
        <v>3</v>
      </c>
      <c r="D7250">
        <v>4</v>
      </c>
      <c r="E7250" s="1" t="s">
        <v>180</v>
      </c>
      <c r="F7250">
        <v>4</v>
      </c>
      <c r="G7250" s="1" t="s">
        <v>376</v>
      </c>
      <c r="H7250" s="1" t="s">
        <v>29</v>
      </c>
      <c r="I7250">
        <v>3</v>
      </c>
      <c r="J7250" s="1" t="str">
        <f>+VLOOKUP(bloques1a3[[#This Row],[respuesta]],respuestas.emociones[],2,0)</f>
        <v>enojo</v>
      </c>
      <c r="K7250" s="1">
        <f>+VLOOKUP(bloques1a3[[#This Row],[niño]],BD.niños[[Código]:[edad]],5,0)</f>
        <v>8</v>
      </c>
      <c r="L7250" s="1">
        <f>+IF(bloques1a3[[#This Row],[correcta]]=bloques1a3[[#This Row],[respuesta]],1,0)</f>
        <v>1</v>
      </c>
      <c r="M7250" s="1">
        <f>+IF(bloques1a3[[#This Row],[Sexo]]="F",1,0)</f>
        <v>1</v>
      </c>
    </row>
    <row r="7251" spans="1:13" x14ac:dyDescent="0.55000000000000004">
      <c r="A7251">
        <v>79</v>
      </c>
      <c r="B7251" s="1" t="s">
        <v>616</v>
      </c>
      <c r="C7251" s="1" t="s">
        <v>3</v>
      </c>
      <c r="D7251">
        <v>4</v>
      </c>
      <c r="E7251" s="1" t="s">
        <v>234</v>
      </c>
      <c r="F7251">
        <v>4</v>
      </c>
      <c r="G7251" s="1" t="s">
        <v>377</v>
      </c>
      <c r="H7251" s="1" t="s">
        <v>28</v>
      </c>
      <c r="I7251">
        <v>3</v>
      </c>
      <c r="J7251" s="1" t="str">
        <f>+VLOOKUP(bloques1a3[[#This Row],[respuesta]],respuestas.emociones[],2,0)</f>
        <v>enojo</v>
      </c>
      <c r="K7251" s="1">
        <f>+VLOOKUP(bloques1a3[[#This Row],[niño]],BD.niños[[Código]:[edad]],5,0)</f>
        <v>10</v>
      </c>
      <c r="L7251" s="1">
        <f>+IF(bloques1a3[[#This Row],[correcta]]=bloques1a3[[#This Row],[respuesta]],1,0)</f>
        <v>1</v>
      </c>
      <c r="M7251" s="1">
        <f>+IF(bloques1a3[[#This Row],[Sexo]]="F",1,0)</f>
        <v>0</v>
      </c>
    </row>
    <row r="7252" spans="1:13" x14ac:dyDescent="0.55000000000000004">
      <c r="A7252">
        <v>79</v>
      </c>
      <c r="B7252" s="1" t="s">
        <v>616</v>
      </c>
      <c r="C7252" s="1" t="s">
        <v>3</v>
      </c>
      <c r="D7252">
        <v>4</v>
      </c>
      <c r="E7252" s="1" t="s">
        <v>238</v>
      </c>
      <c r="F7252">
        <v>4</v>
      </c>
      <c r="G7252" s="1" t="s">
        <v>377</v>
      </c>
      <c r="H7252" s="1" t="s">
        <v>28</v>
      </c>
      <c r="I7252">
        <v>3</v>
      </c>
      <c r="J7252" s="1" t="str">
        <f>+VLOOKUP(bloques1a3[[#This Row],[respuesta]],respuestas.emociones[],2,0)</f>
        <v>enojo</v>
      </c>
      <c r="K7252" s="1">
        <f>+VLOOKUP(bloques1a3[[#This Row],[niño]],BD.niños[[Código]:[edad]],5,0)</f>
        <v>10</v>
      </c>
      <c r="L7252" s="1">
        <f>+IF(bloques1a3[[#This Row],[correcta]]=bloques1a3[[#This Row],[respuesta]],1,0)</f>
        <v>1</v>
      </c>
      <c r="M7252" s="1">
        <f>+IF(bloques1a3[[#This Row],[Sexo]]="F",1,0)</f>
        <v>0</v>
      </c>
    </row>
    <row r="7253" spans="1:13" x14ac:dyDescent="0.55000000000000004">
      <c r="A7253">
        <v>79</v>
      </c>
      <c r="B7253" s="1" t="s">
        <v>616</v>
      </c>
      <c r="C7253" s="1" t="s">
        <v>3</v>
      </c>
      <c r="D7253">
        <v>4</v>
      </c>
      <c r="E7253" s="1" t="s">
        <v>241</v>
      </c>
      <c r="F7253">
        <v>3</v>
      </c>
      <c r="G7253" s="1" t="s">
        <v>377</v>
      </c>
      <c r="H7253" s="1" t="s">
        <v>29</v>
      </c>
      <c r="I7253">
        <v>3</v>
      </c>
      <c r="J7253" s="1" t="str">
        <f>+VLOOKUP(bloques1a3[[#This Row],[respuesta]],respuestas.emociones[],2,0)</f>
        <v>tristeza</v>
      </c>
      <c r="K7253" s="1">
        <f>+VLOOKUP(bloques1a3[[#This Row],[niño]],BD.niños[[Código]:[edad]],5,0)</f>
        <v>10</v>
      </c>
      <c r="L7253" s="1">
        <f>+IF(bloques1a3[[#This Row],[correcta]]=bloques1a3[[#This Row],[respuesta]],1,0)</f>
        <v>0</v>
      </c>
      <c r="M7253" s="1">
        <f>+IF(bloques1a3[[#This Row],[Sexo]]="F",1,0)</f>
        <v>1</v>
      </c>
    </row>
    <row r="7254" spans="1:13" x14ac:dyDescent="0.55000000000000004">
      <c r="A7254">
        <v>79</v>
      </c>
      <c r="B7254" s="1" t="s">
        <v>616</v>
      </c>
      <c r="C7254" s="1" t="s">
        <v>3</v>
      </c>
      <c r="D7254">
        <v>4</v>
      </c>
      <c r="E7254" s="1" t="s">
        <v>245</v>
      </c>
      <c r="F7254">
        <v>3</v>
      </c>
      <c r="G7254" s="1" t="s">
        <v>376</v>
      </c>
      <c r="H7254" s="1" t="s">
        <v>28</v>
      </c>
      <c r="I7254">
        <v>3</v>
      </c>
      <c r="J7254" s="1" t="str">
        <f>+VLOOKUP(bloques1a3[[#This Row],[respuesta]],respuestas.emociones[],2,0)</f>
        <v>tristeza</v>
      </c>
      <c r="K7254" s="1">
        <f>+VLOOKUP(bloques1a3[[#This Row],[niño]],BD.niños[[Código]:[edad]],5,0)</f>
        <v>8</v>
      </c>
      <c r="L7254" s="1">
        <f>+IF(bloques1a3[[#This Row],[correcta]]=bloques1a3[[#This Row],[respuesta]],1,0)</f>
        <v>0</v>
      </c>
      <c r="M7254" s="1">
        <f>+IF(bloques1a3[[#This Row],[Sexo]]="F",1,0)</f>
        <v>0</v>
      </c>
    </row>
    <row r="7255" spans="1:13" x14ac:dyDescent="0.55000000000000004">
      <c r="A7255">
        <v>79</v>
      </c>
      <c r="B7255" s="1" t="s">
        <v>616</v>
      </c>
      <c r="C7255" s="1" t="s">
        <v>3</v>
      </c>
      <c r="D7255">
        <v>4</v>
      </c>
      <c r="E7255" s="1" t="s">
        <v>249</v>
      </c>
      <c r="F7255">
        <v>4</v>
      </c>
      <c r="G7255" s="1" t="s">
        <v>375</v>
      </c>
      <c r="H7255" s="1" t="s">
        <v>28</v>
      </c>
      <c r="I7255">
        <v>3</v>
      </c>
      <c r="J7255" s="1" t="str">
        <f>+VLOOKUP(bloques1a3[[#This Row],[respuesta]],respuestas.emociones[],2,0)</f>
        <v>enojo</v>
      </c>
      <c r="K7255" s="1">
        <f>+VLOOKUP(bloques1a3[[#This Row],[niño]],BD.niños[[Código]:[edad]],5,0)</f>
        <v>6</v>
      </c>
      <c r="L7255" s="1">
        <f>+IF(bloques1a3[[#This Row],[correcta]]=bloques1a3[[#This Row],[respuesta]],1,0)</f>
        <v>1</v>
      </c>
      <c r="M7255" s="1">
        <f>+IF(bloques1a3[[#This Row],[Sexo]]="F",1,0)</f>
        <v>0</v>
      </c>
    </row>
    <row r="7256" spans="1:13" x14ac:dyDescent="0.55000000000000004">
      <c r="A7256">
        <v>79</v>
      </c>
      <c r="B7256" s="1" t="s">
        <v>616</v>
      </c>
      <c r="C7256" s="1" t="s">
        <v>3</v>
      </c>
      <c r="D7256">
        <v>4</v>
      </c>
      <c r="E7256" s="1" t="s">
        <v>253</v>
      </c>
      <c r="F7256">
        <v>4</v>
      </c>
      <c r="G7256" s="1" t="s">
        <v>376</v>
      </c>
      <c r="H7256" s="1" t="s">
        <v>28</v>
      </c>
      <c r="I7256">
        <v>3</v>
      </c>
      <c r="J7256" s="1" t="str">
        <f>+VLOOKUP(bloques1a3[[#This Row],[respuesta]],respuestas.emociones[],2,0)</f>
        <v>enojo</v>
      </c>
      <c r="K7256" s="1">
        <f>+VLOOKUP(bloques1a3[[#This Row],[niño]],BD.niños[[Código]:[edad]],5,0)</f>
        <v>7</v>
      </c>
      <c r="L7256" s="1">
        <f>+IF(bloques1a3[[#This Row],[correcta]]=bloques1a3[[#This Row],[respuesta]],1,0)</f>
        <v>1</v>
      </c>
      <c r="M7256" s="1">
        <f>+IF(bloques1a3[[#This Row],[Sexo]]="F",1,0)</f>
        <v>0</v>
      </c>
    </row>
    <row r="7257" spans="1:13" x14ac:dyDescent="0.55000000000000004">
      <c r="A7257">
        <v>79</v>
      </c>
      <c r="B7257" s="1" t="s">
        <v>616</v>
      </c>
      <c r="C7257" s="1" t="s">
        <v>3</v>
      </c>
      <c r="D7257">
        <v>4</v>
      </c>
      <c r="E7257" s="1" t="s">
        <v>257</v>
      </c>
      <c r="F7257">
        <v>4</v>
      </c>
      <c r="G7257" s="1" t="s">
        <v>376</v>
      </c>
      <c r="H7257" s="1" t="s">
        <v>28</v>
      </c>
      <c r="I7257">
        <v>3</v>
      </c>
      <c r="J7257" s="1" t="str">
        <f>+VLOOKUP(bloques1a3[[#This Row],[respuesta]],respuestas.emociones[],2,0)</f>
        <v>enojo</v>
      </c>
      <c r="K7257" s="1">
        <f>+VLOOKUP(bloques1a3[[#This Row],[niño]],BD.niños[[Código]:[edad]],5,0)</f>
        <v>8</v>
      </c>
      <c r="L7257" s="1">
        <f>+IF(bloques1a3[[#This Row],[correcta]]=bloques1a3[[#This Row],[respuesta]],1,0)</f>
        <v>1</v>
      </c>
      <c r="M7257" s="1">
        <f>+IF(bloques1a3[[#This Row],[Sexo]]="F",1,0)</f>
        <v>0</v>
      </c>
    </row>
    <row r="7258" spans="1:13" x14ac:dyDescent="0.55000000000000004">
      <c r="A7258">
        <v>79</v>
      </c>
      <c r="B7258" s="1" t="s">
        <v>616</v>
      </c>
      <c r="C7258" s="1" t="s">
        <v>3</v>
      </c>
      <c r="D7258">
        <v>4</v>
      </c>
      <c r="E7258" s="1" t="s">
        <v>299</v>
      </c>
      <c r="F7258">
        <v>4</v>
      </c>
      <c r="G7258" s="1" t="s">
        <v>376</v>
      </c>
      <c r="H7258" s="1" t="s">
        <v>28</v>
      </c>
      <c r="I7258">
        <v>3</v>
      </c>
      <c r="J7258" s="1" t="str">
        <f>+VLOOKUP(bloques1a3[[#This Row],[respuesta]],respuestas.emociones[],2,0)</f>
        <v>enojo</v>
      </c>
      <c r="K7258" s="1">
        <f>+VLOOKUP(bloques1a3[[#This Row],[niño]],BD.niños[[Código]:[edad]],5,0)</f>
        <v>8</v>
      </c>
      <c r="L7258" s="1">
        <f>+IF(bloques1a3[[#This Row],[correcta]]=bloques1a3[[#This Row],[respuesta]],1,0)</f>
        <v>1</v>
      </c>
      <c r="M7258" s="1">
        <f>+IF(bloques1a3[[#This Row],[Sexo]]="F",1,0)</f>
        <v>0</v>
      </c>
    </row>
    <row r="7259" spans="1:13" x14ac:dyDescent="0.55000000000000004">
      <c r="A7259">
        <v>79</v>
      </c>
      <c r="B7259" s="1" t="s">
        <v>616</v>
      </c>
      <c r="C7259" s="1" t="s">
        <v>3</v>
      </c>
      <c r="D7259">
        <v>4</v>
      </c>
      <c r="E7259" s="1" t="s">
        <v>301</v>
      </c>
      <c r="F7259">
        <v>4</v>
      </c>
      <c r="G7259" s="1" t="s">
        <v>375</v>
      </c>
      <c r="H7259" s="1" t="s">
        <v>28</v>
      </c>
      <c r="I7259">
        <v>3</v>
      </c>
      <c r="J7259" s="1" t="str">
        <f>+VLOOKUP(bloques1a3[[#This Row],[respuesta]],respuestas.emociones[],2,0)</f>
        <v>enojo</v>
      </c>
      <c r="K7259" s="1">
        <f>+VLOOKUP(bloques1a3[[#This Row],[niño]],BD.niños[[Código]:[edad]],5,0)</f>
        <v>5</v>
      </c>
      <c r="L7259" s="1">
        <f>+IF(bloques1a3[[#This Row],[correcta]]=bloques1a3[[#This Row],[respuesta]],1,0)</f>
        <v>1</v>
      </c>
      <c r="M7259" s="1">
        <f>+IF(bloques1a3[[#This Row],[Sexo]]="F",1,0)</f>
        <v>0</v>
      </c>
    </row>
    <row r="7260" spans="1:13" x14ac:dyDescent="0.55000000000000004">
      <c r="A7260">
        <v>79</v>
      </c>
      <c r="B7260" s="1" t="s">
        <v>616</v>
      </c>
      <c r="C7260" s="1" t="s">
        <v>3</v>
      </c>
      <c r="D7260">
        <v>4</v>
      </c>
      <c r="E7260" s="1" t="s">
        <v>305</v>
      </c>
      <c r="F7260">
        <v>4</v>
      </c>
      <c r="G7260" s="1" t="s">
        <v>376</v>
      </c>
      <c r="H7260" s="1" t="s">
        <v>28</v>
      </c>
      <c r="I7260">
        <v>3</v>
      </c>
      <c r="J7260" s="1" t="str">
        <f>+VLOOKUP(bloques1a3[[#This Row],[respuesta]],respuestas.emociones[],2,0)</f>
        <v>enojo</v>
      </c>
      <c r="K7260" s="1">
        <f>+VLOOKUP(bloques1a3[[#This Row],[niño]],BD.niños[[Código]:[edad]],5,0)</f>
        <v>8</v>
      </c>
      <c r="L7260" s="1">
        <f>+IF(bloques1a3[[#This Row],[correcta]]=bloques1a3[[#This Row],[respuesta]],1,0)</f>
        <v>1</v>
      </c>
      <c r="M7260" s="1">
        <f>+IF(bloques1a3[[#This Row],[Sexo]]="F",1,0)</f>
        <v>0</v>
      </c>
    </row>
    <row r="7261" spans="1:13" x14ac:dyDescent="0.55000000000000004">
      <c r="A7261">
        <v>79</v>
      </c>
      <c r="B7261" s="1" t="s">
        <v>616</v>
      </c>
      <c r="C7261" s="1" t="s">
        <v>3</v>
      </c>
      <c r="D7261">
        <v>4</v>
      </c>
      <c r="E7261" s="1" t="s">
        <v>308</v>
      </c>
      <c r="F7261">
        <v>4</v>
      </c>
      <c r="G7261" s="1" t="s">
        <v>377</v>
      </c>
      <c r="H7261" s="1" t="s">
        <v>28</v>
      </c>
      <c r="I7261">
        <v>3</v>
      </c>
      <c r="J7261" s="1" t="str">
        <f>+VLOOKUP(bloques1a3[[#This Row],[respuesta]],respuestas.emociones[],2,0)</f>
        <v>enojo</v>
      </c>
      <c r="K7261" s="1">
        <f>+VLOOKUP(bloques1a3[[#This Row],[niño]],BD.niños[[Código]:[edad]],5,0)</f>
        <v>9</v>
      </c>
      <c r="L7261" s="1">
        <f>+IF(bloques1a3[[#This Row],[correcta]]=bloques1a3[[#This Row],[respuesta]],1,0)</f>
        <v>1</v>
      </c>
      <c r="M7261" s="1">
        <f>+IF(bloques1a3[[#This Row],[Sexo]]="F",1,0)</f>
        <v>0</v>
      </c>
    </row>
    <row r="7262" spans="1:13" x14ac:dyDescent="0.55000000000000004">
      <c r="A7262">
        <v>79</v>
      </c>
      <c r="B7262" s="1" t="s">
        <v>616</v>
      </c>
      <c r="C7262" s="1" t="s">
        <v>3</v>
      </c>
      <c r="D7262">
        <v>4</v>
      </c>
      <c r="E7262" s="1" t="s">
        <v>311</v>
      </c>
      <c r="F7262">
        <v>4</v>
      </c>
      <c r="G7262" s="1" t="s">
        <v>377</v>
      </c>
      <c r="H7262" s="1" t="s">
        <v>28</v>
      </c>
      <c r="I7262">
        <v>3</v>
      </c>
      <c r="J7262" s="1" t="str">
        <f>+VLOOKUP(bloques1a3[[#This Row],[respuesta]],respuestas.emociones[],2,0)</f>
        <v>enojo</v>
      </c>
      <c r="K7262" s="1">
        <f>+VLOOKUP(bloques1a3[[#This Row],[niño]],BD.niños[[Código]:[edad]],5,0)</f>
        <v>10</v>
      </c>
      <c r="L7262" s="1">
        <f>+IF(bloques1a3[[#This Row],[correcta]]=bloques1a3[[#This Row],[respuesta]],1,0)</f>
        <v>1</v>
      </c>
      <c r="M7262" s="1">
        <f>+IF(bloques1a3[[#This Row],[Sexo]]="F",1,0)</f>
        <v>0</v>
      </c>
    </row>
    <row r="7263" spans="1:13" x14ac:dyDescent="0.55000000000000004">
      <c r="A7263">
        <v>79</v>
      </c>
      <c r="B7263" s="1" t="s">
        <v>616</v>
      </c>
      <c r="C7263" s="1" t="s">
        <v>3</v>
      </c>
      <c r="D7263">
        <v>4</v>
      </c>
      <c r="E7263" s="1" t="s">
        <v>314</v>
      </c>
      <c r="F7263">
        <v>4</v>
      </c>
      <c r="G7263" s="1" t="s">
        <v>377</v>
      </c>
      <c r="H7263" s="1" t="s">
        <v>28</v>
      </c>
      <c r="I7263">
        <v>3</v>
      </c>
      <c r="J7263" s="1" t="str">
        <f>+VLOOKUP(bloques1a3[[#This Row],[respuesta]],respuestas.emociones[],2,0)</f>
        <v>enojo</v>
      </c>
      <c r="K7263" s="1">
        <f>+VLOOKUP(bloques1a3[[#This Row],[niño]],BD.niños[[Código]:[edad]],5,0)</f>
        <v>10</v>
      </c>
      <c r="L7263" s="1">
        <f>+IF(bloques1a3[[#This Row],[correcta]]=bloques1a3[[#This Row],[respuesta]],1,0)</f>
        <v>1</v>
      </c>
      <c r="M7263" s="1">
        <f>+IF(bloques1a3[[#This Row],[Sexo]]="F",1,0)</f>
        <v>0</v>
      </c>
    </row>
    <row r="7264" spans="1:13" x14ac:dyDescent="0.55000000000000004">
      <c r="A7264">
        <v>79</v>
      </c>
      <c r="B7264" s="1" t="s">
        <v>616</v>
      </c>
      <c r="C7264" s="1" t="s">
        <v>3</v>
      </c>
      <c r="D7264">
        <v>4</v>
      </c>
      <c r="E7264" s="1" t="s">
        <v>372</v>
      </c>
      <c r="F7264">
        <v>4</v>
      </c>
      <c r="G7264" s="1" t="s">
        <v>377</v>
      </c>
      <c r="H7264" s="1" t="s">
        <v>28</v>
      </c>
      <c r="I7264">
        <v>3</v>
      </c>
      <c r="J7264" s="1" t="str">
        <f>+VLOOKUP(bloques1a3[[#This Row],[respuesta]],respuestas.emociones[],2,0)</f>
        <v>enojo</v>
      </c>
      <c r="K7264" s="1">
        <f>+VLOOKUP(bloques1a3[[#This Row],[niño]],BD.niños[[Código]:[edad]],5,0)</f>
        <v>9</v>
      </c>
      <c r="L7264" s="1">
        <f>+IF(bloques1a3[[#This Row],[correcta]]=bloques1a3[[#This Row],[respuesta]],1,0)</f>
        <v>1</v>
      </c>
      <c r="M7264" s="1">
        <f>+IF(bloques1a3[[#This Row],[Sexo]]="F",1,0)</f>
        <v>0</v>
      </c>
    </row>
    <row r="7265" spans="1:13" x14ac:dyDescent="0.55000000000000004">
      <c r="A7265">
        <v>79</v>
      </c>
      <c r="B7265" s="1" t="s">
        <v>616</v>
      </c>
      <c r="C7265" s="1" t="s">
        <v>3</v>
      </c>
      <c r="D7265">
        <v>4</v>
      </c>
      <c r="E7265" s="1" t="s">
        <v>337</v>
      </c>
      <c r="F7265">
        <v>4</v>
      </c>
      <c r="G7265" s="1" t="s">
        <v>376</v>
      </c>
      <c r="H7265" s="1" t="s">
        <v>28</v>
      </c>
      <c r="I7265">
        <v>3</v>
      </c>
      <c r="J7265" s="1" t="str">
        <f>+VLOOKUP(bloques1a3[[#This Row],[respuesta]],respuestas.emociones[],2,0)</f>
        <v>enojo</v>
      </c>
      <c r="K7265" s="1">
        <f>+VLOOKUP(bloques1a3[[#This Row],[niño]],BD.niños[[Código]:[edad]],5,0)</f>
        <v>8</v>
      </c>
      <c r="L7265" s="1">
        <f>+IF(bloques1a3[[#This Row],[correcta]]=bloques1a3[[#This Row],[respuesta]],1,0)</f>
        <v>1</v>
      </c>
      <c r="M7265" s="1">
        <f>+IF(bloques1a3[[#This Row],[Sexo]]="F",1,0)</f>
        <v>0</v>
      </c>
    </row>
    <row r="7266" spans="1:13" x14ac:dyDescent="0.55000000000000004">
      <c r="A7266">
        <v>79</v>
      </c>
      <c r="B7266" s="1" t="s">
        <v>616</v>
      </c>
      <c r="C7266" s="1" t="s">
        <v>3</v>
      </c>
      <c r="D7266">
        <v>4</v>
      </c>
      <c r="E7266" s="1" t="s">
        <v>341</v>
      </c>
      <c r="F7266">
        <v>4</v>
      </c>
      <c r="G7266" s="1" t="s">
        <v>376</v>
      </c>
      <c r="H7266" s="1" t="s">
        <v>29</v>
      </c>
      <c r="I7266">
        <v>3</v>
      </c>
      <c r="J7266" s="1" t="str">
        <f>+VLOOKUP(bloques1a3[[#This Row],[respuesta]],respuestas.emociones[],2,0)</f>
        <v>enojo</v>
      </c>
      <c r="K7266" s="1">
        <f>+VLOOKUP(bloques1a3[[#This Row],[niño]],BD.niños[[Código]:[edad]],5,0)</f>
        <v>8</v>
      </c>
      <c r="L7266" s="1">
        <f>+IF(bloques1a3[[#This Row],[correcta]]=bloques1a3[[#This Row],[respuesta]],1,0)</f>
        <v>1</v>
      </c>
      <c r="M7266" s="1">
        <f>+IF(bloques1a3[[#This Row],[Sexo]]="F",1,0)</f>
        <v>1</v>
      </c>
    </row>
    <row r="7267" spans="1:13" x14ac:dyDescent="0.55000000000000004">
      <c r="A7267">
        <v>79</v>
      </c>
      <c r="B7267" s="1" t="s">
        <v>616</v>
      </c>
      <c r="C7267" s="1" t="s">
        <v>3</v>
      </c>
      <c r="D7267">
        <v>4</v>
      </c>
      <c r="E7267" s="1" t="s">
        <v>344</v>
      </c>
      <c r="F7267">
        <v>4</v>
      </c>
      <c r="G7267" s="1" t="s">
        <v>375</v>
      </c>
      <c r="H7267" s="1" t="s">
        <v>29</v>
      </c>
      <c r="I7267">
        <v>3</v>
      </c>
      <c r="J7267" s="1" t="str">
        <f>+VLOOKUP(bloques1a3[[#This Row],[respuesta]],respuestas.emociones[],2,0)</f>
        <v>enojo</v>
      </c>
      <c r="K7267" s="1">
        <f>+VLOOKUP(bloques1a3[[#This Row],[niño]],BD.niños[[Código]:[edad]],5,0)</f>
        <v>6</v>
      </c>
      <c r="L7267" s="1">
        <f>+IF(bloques1a3[[#This Row],[correcta]]=bloques1a3[[#This Row],[respuesta]],1,0)</f>
        <v>1</v>
      </c>
      <c r="M7267" s="1">
        <f>+IF(bloques1a3[[#This Row],[Sexo]]="F",1,0)</f>
        <v>1</v>
      </c>
    </row>
    <row r="7268" spans="1:13" x14ac:dyDescent="0.55000000000000004">
      <c r="A7268">
        <v>79</v>
      </c>
      <c r="B7268" s="1" t="s">
        <v>616</v>
      </c>
      <c r="C7268" s="1" t="s">
        <v>3</v>
      </c>
      <c r="D7268">
        <v>4</v>
      </c>
      <c r="E7268" s="1" t="s">
        <v>348</v>
      </c>
      <c r="F7268">
        <v>4</v>
      </c>
      <c r="G7268" s="1" t="s">
        <v>375</v>
      </c>
      <c r="H7268" s="1" t="s">
        <v>28</v>
      </c>
      <c r="I7268">
        <v>3</v>
      </c>
      <c r="J7268" s="1" t="str">
        <f>+VLOOKUP(bloques1a3[[#This Row],[respuesta]],respuestas.emociones[],2,0)</f>
        <v>enojo</v>
      </c>
      <c r="K7268" s="1">
        <f>+VLOOKUP(bloques1a3[[#This Row],[niño]],BD.niños[[Código]:[edad]],5,0)</f>
        <v>6</v>
      </c>
      <c r="L7268" s="1">
        <f>+IF(bloques1a3[[#This Row],[correcta]]=bloques1a3[[#This Row],[respuesta]],1,0)</f>
        <v>1</v>
      </c>
      <c r="M7268" s="1">
        <f>+IF(bloques1a3[[#This Row],[Sexo]]="F",1,0)</f>
        <v>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0A58-4D30-4E54-9894-B78DCCDADE6A}">
  <dimension ref="A1:I2528"/>
  <sheetViews>
    <sheetView workbookViewId="0">
      <selection activeCell="L28" sqref="L28"/>
    </sheetView>
  </sheetViews>
  <sheetFormatPr baseColWidth="10" defaultRowHeight="14.4" x14ac:dyDescent="0.55000000000000004"/>
  <cols>
    <col min="1" max="1" width="8.89453125" bestFit="1" customWidth="1"/>
    <col min="2" max="2" width="15.734375" bestFit="1" customWidth="1"/>
    <col min="3" max="3" width="9.89453125" bestFit="1" customWidth="1"/>
    <col min="4" max="4" width="9.5234375" bestFit="1" customWidth="1"/>
    <col min="5" max="5" width="8" bestFit="1" customWidth="1"/>
    <col min="6" max="6" width="10.89453125" bestFit="1" customWidth="1"/>
    <col min="7" max="7" width="6.89453125" bestFit="1" customWidth="1"/>
    <col min="8" max="8" width="6.734375" bestFit="1" customWidth="1"/>
    <col min="9" max="9" width="8.578125" bestFit="1" customWidth="1"/>
  </cols>
  <sheetData>
    <row r="1" spans="1:9" x14ac:dyDescent="0.55000000000000004">
      <c r="A1" t="s">
        <v>31</v>
      </c>
      <c r="B1" t="s">
        <v>380</v>
      </c>
      <c r="C1" t="s">
        <v>15</v>
      </c>
      <c r="D1" t="s">
        <v>14</v>
      </c>
      <c r="E1" t="s">
        <v>9</v>
      </c>
      <c r="F1" t="s">
        <v>10</v>
      </c>
      <c r="G1" t="s">
        <v>373</v>
      </c>
      <c r="H1" t="s">
        <v>379</v>
      </c>
      <c r="I1" t="s">
        <v>19</v>
      </c>
    </row>
    <row r="2" spans="1:9" x14ac:dyDescent="0.55000000000000004">
      <c r="A2">
        <v>1</v>
      </c>
      <c r="B2" s="1" t="s">
        <v>381</v>
      </c>
      <c r="C2" s="1" t="s">
        <v>0</v>
      </c>
      <c r="D2">
        <v>7</v>
      </c>
      <c r="E2" s="1" t="s">
        <v>36</v>
      </c>
      <c r="F2">
        <v>2</v>
      </c>
      <c r="G2" s="1" t="s">
        <v>375</v>
      </c>
      <c r="H2" s="1" t="s">
        <v>28</v>
      </c>
      <c r="I2">
        <v>1</v>
      </c>
    </row>
    <row r="3" spans="1:9" x14ac:dyDescent="0.55000000000000004">
      <c r="A3">
        <v>1</v>
      </c>
      <c r="B3" s="1" t="s">
        <v>381</v>
      </c>
      <c r="C3" s="1" t="s">
        <v>0</v>
      </c>
      <c r="D3">
        <v>7</v>
      </c>
      <c r="E3" s="1" t="s">
        <v>40</v>
      </c>
      <c r="F3">
        <v>1</v>
      </c>
      <c r="G3" s="1" t="s">
        <v>376</v>
      </c>
      <c r="H3" s="1" t="s">
        <v>28</v>
      </c>
      <c r="I3">
        <v>1</v>
      </c>
    </row>
    <row r="4" spans="1:9" x14ac:dyDescent="0.55000000000000004">
      <c r="A4">
        <v>1</v>
      </c>
      <c r="B4" s="1" t="s">
        <v>381</v>
      </c>
      <c r="C4" s="1" t="s">
        <v>0</v>
      </c>
      <c r="D4">
        <v>7</v>
      </c>
      <c r="E4" s="1" t="s">
        <v>44</v>
      </c>
      <c r="F4">
        <v>1</v>
      </c>
      <c r="G4" s="1" t="s">
        <v>376</v>
      </c>
      <c r="H4" s="1" t="s">
        <v>29</v>
      </c>
      <c r="I4">
        <v>1</v>
      </c>
    </row>
    <row r="5" spans="1:9" x14ac:dyDescent="0.55000000000000004">
      <c r="A5">
        <v>1</v>
      </c>
      <c r="B5" s="1" t="s">
        <v>381</v>
      </c>
      <c r="C5" s="1" t="s">
        <v>0</v>
      </c>
      <c r="D5">
        <v>7</v>
      </c>
      <c r="E5" s="1" t="s">
        <v>48</v>
      </c>
      <c r="F5">
        <v>1</v>
      </c>
      <c r="G5" s="1" t="s">
        <v>376</v>
      </c>
      <c r="H5" s="1" t="s">
        <v>29</v>
      </c>
      <c r="I5">
        <v>1</v>
      </c>
    </row>
    <row r="6" spans="1:9" x14ac:dyDescent="0.55000000000000004">
      <c r="A6">
        <v>1</v>
      </c>
      <c r="B6" s="1" t="s">
        <v>381</v>
      </c>
      <c r="C6" s="1" t="s">
        <v>0</v>
      </c>
      <c r="D6">
        <v>7</v>
      </c>
      <c r="E6" s="1" t="s">
        <v>52</v>
      </c>
      <c r="F6">
        <v>7</v>
      </c>
      <c r="G6" s="1" t="s">
        <v>376</v>
      </c>
      <c r="H6" s="1" t="s">
        <v>29</v>
      </c>
      <c r="I6">
        <v>1</v>
      </c>
    </row>
    <row r="7" spans="1:9" x14ac:dyDescent="0.55000000000000004">
      <c r="A7">
        <v>1</v>
      </c>
      <c r="B7" s="1" t="s">
        <v>381</v>
      </c>
      <c r="C7" s="1" t="s">
        <v>0</v>
      </c>
      <c r="D7">
        <v>7</v>
      </c>
      <c r="E7" s="1" t="s">
        <v>56</v>
      </c>
      <c r="F7">
        <v>7</v>
      </c>
      <c r="G7" s="1" t="s">
        <v>376</v>
      </c>
      <c r="H7" s="1" t="s">
        <v>29</v>
      </c>
      <c r="I7">
        <v>1</v>
      </c>
    </row>
    <row r="8" spans="1:9" x14ac:dyDescent="0.55000000000000004">
      <c r="A8">
        <v>1</v>
      </c>
      <c r="B8" s="1" t="s">
        <v>381</v>
      </c>
      <c r="C8" s="1" t="s">
        <v>0</v>
      </c>
      <c r="D8">
        <v>7</v>
      </c>
      <c r="E8" s="1" t="s">
        <v>60</v>
      </c>
      <c r="F8">
        <v>3</v>
      </c>
      <c r="G8" s="1" t="s">
        <v>377</v>
      </c>
      <c r="H8" s="1" t="s">
        <v>28</v>
      </c>
      <c r="I8">
        <v>1</v>
      </c>
    </row>
    <row r="9" spans="1:9" x14ac:dyDescent="0.55000000000000004">
      <c r="A9">
        <v>1</v>
      </c>
      <c r="B9" s="1" t="s">
        <v>381</v>
      </c>
      <c r="C9" s="1" t="s">
        <v>0</v>
      </c>
      <c r="D9">
        <v>7</v>
      </c>
      <c r="E9" s="1" t="s">
        <v>64</v>
      </c>
      <c r="F9">
        <v>3</v>
      </c>
      <c r="G9" s="1" t="s">
        <v>377</v>
      </c>
      <c r="H9" s="1" t="s">
        <v>29</v>
      </c>
      <c r="I9">
        <v>1</v>
      </c>
    </row>
    <row r="10" spans="1:9" x14ac:dyDescent="0.55000000000000004">
      <c r="A10">
        <v>1</v>
      </c>
      <c r="B10" s="1" t="s">
        <v>381</v>
      </c>
      <c r="C10" s="1" t="s">
        <v>0</v>
      </c>
      <c r="D10">
        <v>7</v>
      </c>
      <c r="E10" s="1" t="s">
        <v>68</v>
      </c>
      <c r="F10">
        <v>1</v>
      </c>
      <c r="G10" s="1" t="s">
        <v>377</v>
      </c>
      <c r="H10" s="1" t="s">
        <v>28</v>
      </c>
      <c r="I10">
        <v>1</v>
      </c>
    </row>
    <row r="11" spans="1:9" x14ac:dyDescent="0.55000000000000004">
      <c r="A11">
        <v>1</v>
      </c>
      <c r="B11" s="1" t="s">
        <v>381</v>
      </c>
      <c r="C11" s="1" t="s">
        <v>0</v>
      </c>
      <c r="D11">
        <v>7</v>
      </c>
      <c r="E11" s="1" t="s">
        <v>72</v>
      </c>
      <c r="F11">
        <v>3</v>
      </c>
      <c r="G11" s="1" t="s">
        <v>377</v>
      </c>
      <c r="H11" s="1" t="s">
        <v>29</v>
      </c>
      <c r="I11">
        <v>1</v>
      </c>
    </row>
    <row r="12" spans="1:9" x14ac:dyDescent="0.55000000000000004">
      <c r="A12">
        <v>1</v>
      </c>
      <c r="B12" s="1" t="s">
        <v>381</v>
      </c>
      <c r="C12" s="1" t="s">
        <v>0</v>
      </c>
      <c r="D12">
        <v>7</v>
      </c>
      <c r="E12" s="1" t="s">
        <v>75</v>
      </c>
      <c r="F12">
        <v>3</v>
      </c>
      <c r="G12" s="1" t="s">
        <v>377</v>
      </c>
      <c r="H12" s="1" t="s">
        <v>29</v>
      </c>
      <c r="I12">
        <v>1</v>
      </c>
    </row>
    <row r="13" spans="1:9" x14ac:dyDescent="0.55000000000000004">
      <c r="A13">
        <v>1</v>
      </c>
      <c r="B13" s="1" t="s">
        <v>381</v>
      </c>
      <c r="C13" s="1" t="s">
        <v>0</v>
      </c>
      <c r="D13">
        <v>7</v>
      </c>
      <c r="E13" s="1" t="s">
        <v>78</v>
      </c>
      <c r="F13">
        <v>3</v>
      </c>
      <c r="G13" s="1" t="s">
        <v>375</v>
      </c>
      <c r="H13" s="1" t="s">
        <v>28</v>
      </c>
      <c r="I13">
        <v>1</v>
      </c>
    </row>
    <row r="14" spans="1:9" x14ac:dyDescent="0.55000000000000004">
      <c r="A14">
        <v>1</v>
      </c>
      <c r="B14" s="1" t="s">
        <v>381</v>
      </c>
      <c r="C14" s="1" t="s">
        <v>0</v>
      </c>
      <c r="D14">
        <v>7</v>
      </c>
      <c r="E14" s="1" t="s">
        <v>82</v>
      </c>
      <c r="F14">
        <v>3</v>
      </c>
      <c r="G14" s="1" t="s">
        <v>375</v>
      </c>
      <c r="H14" s="1" t="s">
        <v>29</v>
      </c>
      <c r="I14">
        <v>1</v>
      </c>
    </row>
    <row r="15" spans="1:9" x14ac:dyDescent="0.55000000000000004">
      <c r="A15">
        <v>1</v>
      </c>
      <c r="B15" s="1" t="s">
        <v>381</v>
      </c>
      <c r="C15" s="1" t="s">
        <v>0</v>
      </c>
      <c r="D15">
        <v>7</v>
      </c>
      <c r="E15" s="1" t="s">
        <v>85</v>
      </c>
      <c r="F15">
        <v>1</v>
      </c>
      <c r="G15" s="1" t="s">
        <v>375</v>
      </c>
      <c r="H15" s="1" t="s">
        <v>28</v>
      </c>
      <c r="I15">
        <v>1</v>
      </c>
    </row>
    <row r="16" spans="1:9" x14ac:dyDescent="0.55000000000000004">
      <c r="A16">
        <v>1</v>
      </c>
      <c r="B16" s="1" t="s">
        <v>381</v>
      </c>
      <c r="C16" s="1" t="s">
        <v>0</v>
      </c>
      <c r="D16">
        <v>7</v>
      </c>
      <c r="E16" s="1" t="s">
        <v>184</v>
      </c>
      <c r="F16">
        <v>3</v>
      </c>
      <c r="G16" s="1" t="s">
        <v>376</v>
      </c>
      <c r="H16" s="1" t="s">
        <v>28</v>
      </c>
      <c r="I16">
        <v>1</v>
      </c>
    </row>
    <row r="17" spans="1:9" x14ac:dyDescent="0.55000000000000004">
      <c r="A17">
        <v>1</v>
      </c>
      <c r="B17" s="1" t="s">
        <v>381</v>
      </c>
      <c r="C17" s="1" t="s">
        <v>0</v>
      </c>
      <c r="D17">
        <v>7</v>
      </c>
      <c r="E17" s="1" t="s">
        <v>187</v>
      </c>
      <c r="F17">
        <v>7</v>
      </c>
      <c r="G17" s="1" t="s">
        <v>376</v>
      </c>
      <c r="H17" s="1" t="s">
        <v>29</v>
      </c>
      <c r="I17">
        <v>1</v>
      </c>
    </row>
    <row r="18" spans="1:9" x14ac:dyDescent="0.55000000000000004">
      <c r="A18">
        <v>1</v>
      </c>
      <c r="B18" s="1" t="s">
        <v>381</v>
      </c>
      <c r="C18" s="1" t="s">
        <v>0</v>
      </c>
      <c r="D18">
        <v>7</v>
      </c>
      <c r="E18" s="1" t="s">
        <v>192</v>
      </c>
      <c r="F18">
        <v>7</v>
      </c>
      <c r="G18" s="1" t="s">
        <v>376</v>
      </c>
      <c r="H18" s="1" t="s">
        <v>28</v>
      </c>
      <c r="I18">
        <v>1</v>
      </c>
    </row>
    <row r="19" spans="1:9" x14ac:dyDescent="0.55000000000000004">
      <c r="A19">
        <v>1</v>
      </c>
      <c r="B19" s="1" t="s">
        <v>381</v>
      </c>
      <c r="C19" s="1" t="s">
        <v>0</v>
      </c>
      <c r="D19">
        <v>7</v>
      </c>
      <c r="E19" s="1" t="s">
        <v>195</v>
      </c>
      <c r="F19">
        <v>7</v>
      </c>
      <c r="G19" s="1" t="s">
        <v>377</v>
      </c>
      <c r="H19" s="1" t="s">
        <v>28</v>
      </c>
      <c r="I19">
        <v>1</v>
      </c>
    </row>
    <row r="20" spans="1:9" x14ac:dyDescent="0.55000000000000004">
      <c r="A20">
        <v>1</v>
      </c>
      <c r="B20" s="1" t="s">
        <v>381</v>
      </c>
      <c r="C20" s="1" t="s">
        <v>0</v>
      </c>
      <c r="D20">
        <v>7</v>
      </c>
      <c r="E20" s="1" t="s">
        <v>199</v>
      </c>
      <c r="F20">
        <v>7</v>
      </c>
      <c r="G20" s="1" t="s">
        <v>377</v>
      </c>
      <c r="H20" s="1" t="s">
        <v>28</v>
      </c>
      <c r="I20">
        <v>1</v>
      </c>
    </row>
    <row r="21" spans="1:9" x14ac:dyDescent="0.55000000000000004">
      <c r="A21">
        <v>1</v>
      </c>
      <c r="B21" s="1" t="s">
        <v>381</v>
      </c>
      <c r="C21" s="1" t="s">
        <v>0</v>
      </c>
      <c r="D21">
        <v>7</v>
      </c>
      <c r="E21" s="1" t="s">
        <v>203</v>
      </c>
      <c r="F21">
        <v>1</v>
      </c>
      <c r="G21" s="1" t="s">
        <v>377</v>
      </c>
      <c r="H21" s="1" t="s">
        <v>29</v>
      </c>
      <c r="I21">
        <v>1</v>
      </c>
    </row>
    <row r="22" spans="1:9" x14ac:dyDescent="0.55000000000000004">
      <c r="A22">
        <v>1</v>
      </c>
      <c r="B22" s="1" t="s">
        <v>381</v>
      </c>
      <c r="C22" s="1" t="s">
        <v>0</v>
      </c>
      <c r="D22">
        <v>7</v>
      </c>
      <c r="E22" s="1" t="s">
        <v>206</v>
      </c>
      <c r="F22">
        <v>7</v>
      </c>
      <c r="G22" s="1" t="s">
        <v>377</v>
      </c>
      <c r="H22" s="1" t="s">
        <v>29</v>
      </c>
      <c r="I22">
        <v>1</v>
      </c>
    </row>
    <row r="23" spans="1:9" x14ac:dyDescent="0.55000000000000004">
      <c r="A23">
        <v>1</v>
      </c>
      <c r="B23" s="1" t="s">
        <v>381</v>
      </c>
      <c r="C23" s="1" t="s">
        <v>0</v>
      </c>
      <c r="D23">
        <v>7</v>
      </c>
      <c r="E23" s="1" t="s">
        <v>210</v>
      </c>
      <c r="F23">
        <v>7</v>
      </c>
      <c r="G23" s="1" t="s">
        <v>376</v>
      </c>
      <c r="H23" s="1" t="s">
        <v>28</v>
      </c>
      <c r="I23">
        <v>1</v>
      </c>
    </row>
    <row r="24" spans="1:9" x14ac:dyDescent="0.55000000000000004">
      <c r="A24">
        <v>1</v>
      </c>
      <c r="B24" s="1" t="s">
        <v>381</v>
      </c>
      <c r="C24" s="1" t="s">
        <v>0</v>
      </c>
      <c r="D24">
        <v>7</v>
      </c>
      <c r="E24" s="1" t="s">
        <v>274</v>
      </c>
      <c r="F24">
        <v>3</v>
      </c>
      <c r="G24" s="1" t="s">
        <v>375</v>
      </c>
      <c r="H24" s="1" t="s">
        <v>28</v>
      </c>
      <c r="I24">
        <v>1</v>
      </c>
    </row>
    <row r="25" spans="1:9" x14ac:dyDescent="0.55000000000000004">
      <c r="A25">
        <v>1</v>
      </c>
      <c r="B25" s="1" t="s">
        <v>381</v>
      </c>
      <c r="C25" s="1" t="s">
        <v>0</v>
      </c>
      <c r="D25">
        <v>7</v>
      </c>
      <c r="E25" s="1" t="s">
        <v>276</v>
      </c>
      <c r="F25">
        <v>3</v>
      </c>
      <c r="G25" s="1" t="s">
        <v>375</v>
      </c>
      <c r="H25" s="1" t="s">
        <v>28</v>
      </c>
      <c r="I25">
        <v>1</v>
      </c>
    </row>
    <row r="26" spans="1:9" x14ac:dyDescent="0.55000000000000004">
      <c r="A26">
        <v>1</v>
      </c>
      <c r="B26" s="1" t="s">
        <v>381</v>
      </c>
      <c r="C26" s="1" t="s">
        <v>0</v>
      </c>
      <c r="D26">
        <v>7</v>
      </c>
      <c r="E26" s="1" t="s">
        <v>279</v>
      </c>
      <c r="F26">
        <v>3</v>
      </c>
      <c r="G26" s="1" t="s">
        <v>376</v>
      </c>
      <c r="H26" s="1" t="s">
        <v>29</v>
      </c>
      <c r="I26">
        <v>1</v>
      </c>
    </row>
    <row r="27" spans="1:9" x14ac:dyDescent="0.55000000000000004">
      <c r="A27">
        <v>1</v>
      </c>
      <c r="B27" s="1" t="s">
        <v>381</v>
      </c>
      <c r="C27" s="1" t="s">
        <v>0</v>
      </c>
      <c r="D27">
        <v>7</v>
      </c>
      <c r="E27" s="1" t="s">
        <v>282</v>
      </c>
      <c r="F27">
        <v>1</v>
      </c>
      <c r="G27" s="1" t="s">
        <v>375</v>
      </c>
      <c r="H27" s="1" t="s">
        <v>29</v>
      </c>
      <c r="I27">
        <v>1</v>
      </c>
    </row>
    <row r="28" spans="1:9" x14ac:dyDescent="0.55000000000000004">
      <c r="A28">
        <v>1</v>
      </c>
      <c r="B28" s="1" t="s">
        <v>381</v>
      </c>
      <c r="C28" s="1" t="s">
        <v>0</v>
      </c>
      <c r="D28">
        <v>7</v>
      </c>
      <c r="E28" s="1" t="s">
        <v>352</v>
      </c>
      <c r="F28">
        <v>7</v>
      </c>
      <c r="G28" s="1" t="s">
        <v>376</v>
      </c>
      <c r="H28" s="1" t="s">
        <v>29</v>
      </c>
      <c r="I28">
        <v>1</v>
      </c>
    </row>
    <row r="29" spans="1:9" x14ac:dyDescent="0.55000000000000004">
      <c r="A29">
        <v>1</v>
      </c>
      <c r="B29" s="1" t="s">
        <v>381</v>
      </c>
      <c r="C29" s="1" t="s">
        <v>0</v>
      </c>
      <c r="D29">
        <v>7</v>
      </c>
      <c r="E29" s="1" t="s">
        <v>357</v>
      </c>
      <c r="F29">
        <v>3</v>
      </c>
      <c r="G29" s="1" t="s">
        <v>376</v>
      </c>
      <c r="H29" s="1" t="s">
        <v>28</v>
      </c>
      <c r="I29">
        <v>1</v>
      </c>
    </row>
    <row r="30" spans="1:9" x14ac:dyDescent="0.55000000000000004">
      <c r="A30">
        <v>1</v>
      </c>
      <c r="B30" s="1" t="s">
        <v>381</v>
      </c>
      <c r="C30" s="1" t="s">
        <v>0</v>
      </c>
      <c r="D30">
        <v>7</v>
      </c>
      <c r="E30" s="1" t="s">
        <v>360</v>
      </c>
      <c r="F30">
        <v>7</v>
      </c>
      <c r="G30" s="1" t="s">
        <v>377</v>
      </c>
      <c r="H30" s="1" t="s">
        <v>28</v>
      </c>
      <c r="I30">
        <v>1</v>
      </c>
    </row>
    <row r="31" spans="1:9" x14ac:dyDescent="0.55000000000000004">
      <c r="A31">
        <v>1</v>
      </c>
      <c r="B31" s="1" t="s">
        <v>381</v>
      </c>
      <c r="C31" s="1" t="s">
        <v>0</v>
      </c>
      <c r="D31">
        <v>7</v>
      </c>
      <c r="E31" s="1" t="s">
        <v>364</v>
      </c>
      <c r="F31">
        <v>3</v>
      </c>
      <c r="G31" s="1" t="s">
        <v>377</v>
      </c>
      <c r="H31" s="1" t="s">
        <v>28</v>
      </c>
      <c r="I31">
        <v>1</v>
      </c>
    </row>
    <row r="32" spans="1:9" x14ac:dyDescent="0.55000000000000004">
      <c r="A32">
        <v>1</v>
      </c>
      <c r="B32" s="1" t="s">
        <v>381</v>
      </c>
      <c r="C32" s="1" t="s">
        <v>0</v>
      </c>
      <c r="D32">
        <v>7</v>
      </c>
      <c r="E32" s="1" t="s">
        <v>368</v>
      </c>
      <c r="F32">
        <v>3</v>
      </c>
      <c r="G32" s="1" t="s">
        <v>377</v>
      </c>
      <c r="H32" s="1" t="s">
        <v>28</v>
      </c>
      <c r="I32">
        <v>1</v>
      </c>
    </row>
    <row r="33" spans="1:9" x14ac:dyDescent="0.55000000000000004">
      <c r="A33">
        <v>1</v>
      </c>
      <c r="B33" s="1" t="s">
        <v>381</v>
      </c>
      <c r="C33" s="1" t="s">
        <v>0</v>
      </c>
      <c r="D33">
        <v>7</v>
      </c>
      <c r="E33" s="1" t="s">
        <v>371</v>
      </c>
      <c r="F33">
        <v>3</v>
      </c>
      <c r="G33" s="1" t="s">
        <v>377</v>
      </c>
      <c r="H33" s="1" t="s">
        <v>29</v>
      </c>
      <c r="I33">
        <v>1</v>
      </c>
    </row>
    <row r="34" spans="1:9" x14ac:dyDescent="0.55000000000000004">
      <c r="A34">
        <v>2</v>
      </c>
      <c r="B34" s="1" t="s">
        <v>382</v>
      </c>
      <c r="C34" s="1" t="s">
        <v>0</v>
      </c>
      <c r="D34">
        <v>7</v>
      </c>
      <c r="E34" s="1" t="s">
        <v>36</v>
      </c>
      <c r="F34">
        <v>7</v>
      </c>
      <c r="G34" s="1" t="s">
        <v>375</v>
      </c>
      <c r="H34" s="1" t="s">
        <v>28</v>
      </c>
      <c r="I34">
        <v>1</v>
      </c>
    </row>
    <row r="35" spans="1:9" x14ac:dyDescent="0.55000000000000004">
      <c r="A35">
        <v>2</v>
      </c>
      <c r="B35" s="1" t="s">
        <v>382</v>
      </c>
      <c r="C35" s="1" t="s">
        <v>0</v>
      </c>
      <c r="D35">
        <v>7</v>
      </c>
      <c r="E35" s="1" t="s">
        <v>40</v>
      </c>
      <c r="F35">
        <v>2</v>
      </c>
      <c r="G35" s="1" t="s">
        <v>376</v>
      </c>
      <c r="H35" s="1" t="s">
        <v>28</v>
      </c>
      <c r="I35">
        <v>1</v>
      </c>
    </row>
    <row r="36" spans="1:9" x14ac:dyDescent="0.55000000000000004">
      <c r="A36">
        <v>2</v>
      </c>
      <c r="B36" s="1" t="s">
        <v>382</v>
      </c>
      <c r="C36" s="1" t="s">
        <v>0</v>
      </c>
      <c r="D36">
        <v>7</v>
      </c>
      <c r="E36" s="1" t="s">
        <v>44</v>
      </c>
      <c r="F36">
        <v>2</v>
      </c>
      <c r="G36" s="1" t="s">
        <v>376</v>
      </c>
      <c r="H36" s="1" t="s">
        <v>29</v>
      </c>
      <c r="I36">
        <v>1</v>
      </c>
    </row>
    <row r="37" spans="1:9" x14ac:dyDescent="0.55000000000000004">
      <c r="A37">
        <v>2</v>
      </c>
      <c r="B37" s="1" t="s">
        <v>382</v>
      </c>
      <c r="C37" s="1" t="s">
        <v>0</v>
      </c>
      <c r="D37">
        <v>7</v>
      </c>
      <c r="E37" s="1" t="s">
        <v>48</v>
      </c>
      <c r="F37">
        <v>7</v>
      </c>
      <c r="G37" s="1" t="s">
        <v>376</v>
      </c>
      <c r="H37" s="1" t="s">
        <v>29</v>
      </c>
      <c r="I37">
        <v>1</v>
      </c>
    </row>
    <row r="38" spans="1:9" x14ac:dyDescent="0.55000000000000004">
      <c r="A38">
        <v>2</v>
      </c>
      <c r="B38" s="1" t="s">
        <v>382</v>
      </c>
      <c r="C38" s="1" t="s">
        <v>0</v>
      </c>
      <c r="D38">
        <v>7</v>
      </c>
      <c r="E38" s="1" t="s">
        <v>52</v>
      </c>
      <c r="F38">
        <v>7</v>
      </c>
      <c r="G38" s="1" t="s">
        <v>376</v>
      </c>
      <c r="H38" s="1" t="s">
        <v>29</v>
      </c>
      <c r="I38">
        <v>1</v>
      </c>
    </row>
    <row r="39" spans="1:9" x14ac:dyDescent="0.55000000000000004">
      <c r="A39">
        <v>2</v>
      </c>
      <c r="B39" s="1" t="s">
        <v>382</v>
      </c>
      <c r="C39" s="1" t="s">
        <v>0</v>
      </c>
      <c r="D39">
        <v>7</v>
      </c>
      <c r="E39" s="1" t="s">
        <v>56</v>
      </c>
      <c r="F39">
        <v>3</v>
      </c>
      <c r="G39" s="1" t="s">
        <v>376</v>
      </c>
      <c r="H39" s="1" t="s">
        <v>29</v>
      </c>
      <c r="I39">
        <v>1</v>
      </c>
    </row>
    <row r="40" spans="1:9" x14ac:dyDescent="0.55000000000000004">
      <c r="A40">
        <v>2</v>
      </c>
      <c r="B40" s="1" t="s">
        <v>382</v>
      </c>
      <c r="C40" s="1" t="s">
        <v>0</v>
      </c>
      <c r="D40">
        <v>7</v>
      </c>
      <c r="E40" s="1" t="s">
        <v>60</v>
      </c>
      <c r="F40">
        <v>7</v>
      </c>
      <c r="G40" s="1" t="s">
        <v>377</v>
      </c>
      <c r="H40" s="1" t="s">
        <v>28</v>
      </c>
      <c r="I40">
        <v>1</v>
      </c>
    </row>
    <row r="41" spans="1:9" x14ac:dyDescent="0.55000000000000004">
      <c r="A41">
        <v>2</v>
      </c>
      <c r="B41" s="1" t="s">
        <v>382</v>
      </c>
      <c r="C41" s="1" t="s">
        <v>0</v>
      </c>
      <c r="D41">
        <v>7</v>
      </c>
      <c r="E41" s="1" t="s">
        <v>64</v>
      </c>
      <c r="F41">
        <v>7</v>
      </c>
      <c r="G41" s="1" t="s">
        <v>377</v>
      </c>
      <c r="H41" s="1" t="s">
        <v>29</v>
      </c>
      <c r="I41">
        <v>1</v>
      </c>
    </row>
    <row r="42" spans="1:9" x14ac:dyDescent="0.55000000000000004">
      <c r="A42">
        <v>2</v>
      </c>
      <c r="B42" s="1" t="s">
        <v>382</v>
      </c>
      <c r="C42" s="1" t="s">
        <v>0</v>
      </c>
      <c r="D42">
        <v>7</v>
      </c>
      <c r="E42" s="1" t="s">
        <v>68</v>
      </c>
      <c r="F42">
        <v>7</v>
      </c>
      <c r="G42" s="1" t="s">
        <v>377</v>
      </c>
      <c r="H42" s="1" t="s">
        <v>28</v>
      </c>
      <c r="I42">
        <v>1</v>
      </c>
    </row>
    <row r="43" spans="1:9" x14ac:dyDescent="0.55000000000000004">
      <c r="A43">
        <v>2</v>
      </c>
      <c r="B43" s="1" t="s">
        <v>382</v>
      </c>
      <c r="C43" s="1" t="s">
        <v>0</v>
      </c>
      <c r="D43">
        <v>7</v>
      </c>
      <c r="E43" s="1" t="s">
        <v>72</v>
      </c>
      <c r="F43">
        <v>7</v>
      </c>
      <c r="G43" s="1" t="s">
        <v>377</v>
      </c>
      <c r="H43" s="1" t="s">
        <v>29</v>
      </c>
      <c r="I43">
        <v>1</v>
      </c>
    </row>
    <row r="44" spans="1:9" x14ac:dyDescent="0.55000000000000004">
      <c r="A44">
        <v>2</v>
      </c>
      <c r="B44" s="1" t="s">
        <v>382</v>
      </c>
      <c r="C44" s="1" t="s">
        <v>0</v>
      </c>
      <c r="D44">
        <v>7</v>
      </c>
      <c r="E44" s="1" t="s">
        <v>75</v>
      </c>
      <c r="F44">
        <v>7</v>
      </c>
      <c r="G44" s="1" t="s">
        <v>377</v>
      </c>
      <c r="H44" s="1" t="s">
        <v>29</v>
      </c>
      <c r="I44">
        <v>1</v>
      </c>
    </row>
    <row r="45" spans="1:9" x14ac:dyDescent="0.55000000000000004">
      <c r="A45">
        <v>2</v>
      </c>
      <c r="B45" s="1" t="s">
        <v>382</v>
      </c>
      <c r="C45" s="1" t="s">
        <v>0</v>
      </c>
      <c r="D45">
        <v>7</v>
      </c>
      <c r="E45" s="1" t="s">
        <v>78</v>
      </c>
      <c r="F45">
        <v>4</v>
      </c>
      <c r="G45" s="1" t="s">
        <v>375</v>
      </c>
      <c r="H45" s="1" t="s">
        <v>28</v>
      </c>
      <c r="I45">
        <v>1</v>
      </c>
    </row>
    <row r="46" spans="1:9" x14ac:dyDescent="0.55000000000000004">
      <c r="A46">
        <v>2</v>
      </c>
      <c r="B46" s="1" t="s">
        <v>382</v>
      </c>
      <c r="C46" s="1" t="s">
        <v>0</v>
      </c>
      <c r="D46">
        <v>7</v>
      </c>
      <c r="E46" s="1" t="s">
        <v>82</v>
      </c>
      <c r="F46">
        <v>1</v>
      </c>
      <c r="G46" s="1" t="s">
        <v>375</v>
      </c>
      <c r="H46" s="1" t="s">
        <v>29</v>
      </c>
      <c r="I46">
        <v>1</v>
      </c>
    </row>
    <row r="47" spans="1:9" x14ac:dyDescent="0.55000000000000004">
      <c r="A47">
        <v>2</v>
      </c>
      <c r="B47" s="1" t="s">
        <v>382</v>
      </c>
      <c r="C47" s="1" t="s">
        <v>0</v>
      </c>
      <c r="D47">
        <v>7</v>
      </c>
      <c r="E47" s="1" t="s">
        <v>85</v>
      </c>
      <c r="F47">
        <v>2</v>
      </c>
      <c r="G47" s="1" t="s">
        <v>375</v>
      </c>
      <c r="H47" s="1" t="s">
        <v>28</v>
      </c>
      <c r="I47">
        <v>1</v>
      </c>
    </row>
    <row r="48" spans="1:9" x14ac:dyDescent="0.55000000000000004">
      <c r="A48">
        <v>2</v>
      </c>
      <c r="B48" s="1" t="s">
        <v>382</v>
      </c>
      <c r="C48" s="1" t="s">
        <v>0</v>
      </c>
      <c r="D48">
        <v>7</v>
      </c>
      <c r="E48" s="1" t="s">
        <v>184</v>
      </c>
      <c r="F48">
        <v>4</v>
      </c>
      <c r="G48" s="1" t="s">
        <v>376</v>
      </c>
      <c r="H48" s="1" t="s">
        <v>28</v>
      </c>
      <c r="I48">
        <v>1</v>
      </c>
    </row>
    <row r="49" spans="1:9" x14ac:dyDescent="0.55000000000000004">
      <c r="A49">
        <v>2</v>
      </c>
      <c r="B49" s="1" t="s">
        <v>382</v>
      </c>
      <c r="C49" s="1" t="s">
        <v>0</v>
      </c>
      <c r="D49">
        <v>7</v>
      </c>
      <c r="E49" s="1" t="s">
        <v>187</v>
      </c>
      <c r="F49">
        <v>4</v>
      </c>
      <c r="G49" s="1" t="s">
        <v>376</v>
      </c>
      <c r="H49" s="1" t="s">
        <v>29</v>
      </c>
      <c r="I49">
        <v>1</v>
      </c>
    </row>
    <row r="50" spans="1:9" x14ac:dyDescent="0.55000000000000004">
      <c r="A50">
        <v>2</v>
      </c>
      <c r="B50" s="1" t="s">
        <v>382</v>
      </c>
      <c r="C50" s="1" t="s">
        <v>0</v>
      </c>
      <c r="D50">
        <v>7</v>
      </c>
      <c r="E50" s="1" t="s">
        <v>192</v>
      </c>
      <c r="F50">
        <v>7</v>
      </c>
      <c r="G50" s="1" t="s">
        <v>376</v>
      </c>
      <c r="H50" s="1" t="s">
        <v>28</v>
      </c>
      <c r="I50">
        <v>1</v>
      </c>
    </row>
    <row r="51" spans="1:9" x14ac:dyDescent="0.55000000000000004">
      <c r="A51">
        <v>2</v>
      </c>
      <c r="B51" s="1" t="s">
        <v>382</v>
      </c>
      <c r="C51" s="1" t="s">
        <v>0</v>
      </c>
      <c r="D51">
        <v>7</v>
      </c>
      <c r="E51" s="1" t="s">
        <v>195</v>
      </c>
      <c r="F51">
        <v>7</v>
      </c>
      <c r="G51" s="1" t="s">
        <v>377</v>
      </c>
      <c r="H51" s="1" t="s">
        <v>28</v>
      </c>
      <c r="I51">
        <v>1</v>
      </c>
    </row>
    <row r="52" spans="1:9" x14ac:dyDescent="0.55000000000000004">
      <c r="A52">
        <v>2</v>
      </c>
      <c r="B52" s="1" t="s">
        <v>382</v>
      </c>
      <c r="C52" s="1" t="s">
        <v>0</v>
      </c>
      <c r="D52">
        <v>7</v>
      </c>
      <c r="E52" s="1" t="s">
        <v>199</v>
      </c>
      <c r="F52">
        <v>7</v>
      </c>
      <c r="G52" s="1" t="s">
        <v>377</v>
      </c>
      <c r="H52" s="1" t="s">
        <v>28</v>
      </c>
      <c r="I52">
        <v>1</v>
      </c>
    </row>
    <row r="53" spans="1:9" x14ac:dyDescent="0.55000000000000004">
      <c r="A53">
        <v>2</v>
      </c>
      <c r="B53" s="1" t="s">
        <v>382</v>
      </c>
      <c r="C53" s="1" t="s">
        <v>0</v>
      </c>
      <c r="D53">
        <v>7</v>
      </c>
      <c r="E53" s="1" t="s">
        <v>203</v>
      </c>
      <c r="F53">
        <v>7</v>
      </c>
      <c r="G53" s="1" t="s">
        <v>377</v>
      </c>
      <c r="H53" s="1" t="s">
        <v>29</v>
      </c>
      <c r="I53">
        <v>1</v>
      </c>
    </row>
    <row r="54" spans="1:9" x14ac:dyDescent="0.55000000000000004">
      <c r="A54">
        <v>2</v>
      </c>
      <c r="B54" s="1" t="s">
        <v>382</v>
      </c>
      <c r="C54" s="1" t="s">
        <v>0</v>
      </c>
      <c r="D54">
        <v>7</v>
      </c>
      <c r="E54" s="1" t="s">
        <v>206</v>
      </c>
      <c r="F54">
        <v>7</v>
      </c>
      <c r="G54" s="1" t="s">
        <v>377</v>
      </c>
      <c r="H54" s="1" t="s">
        <v>29</v>
      </c>
      <c r="I54">
        <v>1</v>
      </c>
    </row>
    <row r="55" spans="1:9" x14ac:dyDescent="0.55000000000000004">
      <c r="A55">
        <v>2</v>
      </c>
      <c r="B55" s="1" t="s">
        <v>382</v>
      </c>
      <c r="C55" s="1" t="s">
        <v>0</v>
      </c>
      <c r="D55">
        <v>7</v>
      </c>
      <c r="E55" s="1" t="s">
        <v>210</v>
      </c>
      <c r="F55">
        <v>7</v>
      </c>
      <c r="G55" s="1" t="s">
        <v>376</v>
      </c>
      <c r="H55" s="1" t="s">
        <v>28</v>
      </c>
      <c r="I55">
        <v>1</v>
      </c>
    </row>
    <row r="56" spans="1:9" x14ac:dyDescent="0.55000000000000004">
      <c r="A56">
        <v>2</v>
      </c>
      <c r="B56" s="1" t="s">
        <v>382</v>
      </c>
      <c r="C56" s="1" t="s">
        <v>0</v>
      </c>
      <c r="D56">
        <v>7</v>
      </c>
      <c r="E56" s="1" t="s">
        <v>274</v>
      </c>
      <c r="F56">
        <v>7</v>
      </c>
      <c r="G56" s="1" t="s">
        <v>375</v>
      </c>
      <c r="H56" s="1" t="s">
        <v>28</v>
      </c>
      <c r="I56">
        <v>1</v>
      </c>
    </row>
    <row r="57" spans="1:9" x14ac:dyDescent="0.55000000000000004">
      <c r="A57">
        <v>2</v>
      </c>
      <c r="B57" s="1" t="s">
        <v>382</v>
      </c>
      <c r="C57" s="1" t="s">
        <v>0</v>
      </c>
      <c r="D57">
        <v>7</v>
      </c>
      <c r="E57" s="1" t="s">
        <v>276</v>
      </c>
      <c r="F57">
        <v>7</v>
      </c>
      <c r="G57" s="1" t="s">
        <v>375</v>
      </c>
      <c r="H57" s="1" t="s">
        <v>28</v>
      </c>
      <c r="I57">
        <v>1</v>
      </c>
    </row>
    <row r="58" spans="1:9" x14ac:dyDescent="0.55000000000000004">
      <c r="A58">
        <v>2</v>
      </c>
      <c r="B58" s="1" t="s">
        <v>382</v>
      </c>
      <c r="C58" s="1" t="s">
        <v>0</v>
      </c>
      <c r="D58">
        <v>7</v>
      </c>
      <c r="E58" s="1" t="s">
        <v>279</v>
      </c>
      <c r="F58">
        <v>7</v>
      </c>
      <c r="G58" s="1" t="s">
        <v>376</v>
      </c>
      <c r="H58" s="1" t="s">
        <v>29</v>
      </c>
      <c r="I58">
        <v>1</v>
      </c>
    </row>
    <row r="59" spans="1:9" x14ac:dyDescent="0.55000000000000004">
      <c r="A59">
        <v>2</v>
      </c>
      <c r="B59" s="1" t="s">
        <v>382</v>
      </c>
      <c r="C59" s="1" t="s">
        <v>0</v>
      </c>
      <c r="D59">
        <v>7</v>
      </c>
      <c r="E59" s="1" t="s">
        <v>282</v>
      </c>
      <c r="F59">
        <v>7</v>
      </c>
      <c r="G59" s="1" t="s">
        <v>375</v>
      </c>
      <c r="H59" s="1" t="s">
        <v>29</v>
      </c>
      <c r="I59">
        <v>1</v>
      </c>
    </row>
    <row r="60" spans="1:9" x14ac:dyDescent="0.55000000000000004">
      <c r="A60">
        <v>2</v>
      </c>
      <c r="B60" s="1" t="s">
        <v>382</v>
      </c>
      <c r="C60" s="1" t="s">
        <v>0</v>
      </c>
      <c r="D60">
        <v>7</v>
      </c>
      <c r="E60" s="1" t="s">
        <v>352</v>
      </c>
      <c r="F60">
        <v>7</v>
      </c>
      <c r="G60" s="1" t="s">
        <v>376</v>
      </c>
      <c r="H60" s="1" t="s">
        <v>29</v>
      </c>
      <c r="I60">
        <v>1</v>
      </c>
    </row>
    <row r="61" spans="1:9" x14ac:dyDescent="0.55000000000000004">
      <c r="A61">
        <v>2</v>
      </c>
      <c r="B61" s="1" t="s">
        <v>382</v>
      </c>
      <c r="C61" s="1" t="s">
        <v>0</v>
      </c>
      <c r="D61">
        <v>7</v>
      </c>
      <c r="E61" s="1" t="s">
        <v>357</v>
      </c>
      <c r="F61">
        <v>4</v>
      </c>
      <c r="G61" s="1" t="s">
        <v>376</v>
      </c>
      <c r="H61" s="1" t="s">
        <v>28</v>
      </c>
      <c r="I61">
        <v>1</v>
      </c>
    </row>
    <row r="62" spans="1:9" x14ac:dyDescent="0.55000000000000004">
      <c r="A62">
        <v>2</v>
      </c>
      <c r="B62" s="1" t="s">
        <v>382</v>
      </c>
      <c r="C62" s="1" t="s">
        <v>0</v>
      </c>
      <c r="D62">
        <v>7</v>
      </c>
      <c r="E62" s="1" t="s">
        <v>360</v>
      </c>
      <c r="F62">
        <v>7</v>
      </c>
      <c r="G62" s="1" t="s">
        <v>377</v>
      </c>
      <c r="H62" s="1" t="s">
        <v>28</v>
      </c>
      <c r="I62">
        <v>1</v>
      </c>
    </row>
    <row r="63" spans="1:9" x14ac:dyDescent="0.55000000000000004">
      <c r="A63">
        <v>2</v>
      </c>
      <c r="B63" s="1" t="s">
        <v>382</v>
      </c>
      <c r="C63" s="1" t="s">
        <v>0</v>
      </c>
      <c r="D63">
        <v>7</v>
      </c>
      <c r="E63" s="1" t="s">
        <v>364</v>
      </c>
      <c r="F63">
        <v>3</v>
      </c>
      <c r="G63" s="1" t="s">
        <v>377</v>
      </c>
      <c r="H63" s="1" t="s">
        <v>28</v>
      </c>
      <c r="I63">
        <v>1</v>
      </c>
    </row>
    <row r="64" spans="1:9" x14ac:dyDescent="0.55000000000000004">
      <c r="A64">
        <v>2</v>
      </c>
      <c r="B64" s="1" t="s">
        <v>382</v>
      </c>
      <c r="C64" s="1" t="s">
        <v>0</v>
      </c>
      <c r="D64">
        <v>7</v>
      </c>
      <c r="E64" s="1" t="s">
        <v>368</v>
      </c>
      <c r="F64">
        <v>7</v>
      </c>
      <c r="G64" s="1" t="s">
        <v>377</v>
      </c>
      <c r="H64" s="1" t="s">
        <v>28</v>
      </c>
      <c r="I64">
        <v>1</v>
      </c>
    </row>
    <row r="65" spans="1:9" x14ac:dyDescent="0.55000000000000004">
      <c r="A65">
        <v>2</v>
      </c>
      <c r="B65" s="1" t="s">
        <v>382</v>
      </c>
      <c r="C65" s="1" t="s">
        <v>0</v>
      </c>
      <c r="D65">
        <v>7</v>
      </c>
      <c r="E65" s="1" t="s">
        <v>371</v>
      </c>
      <c r="F65">
        <v>7</v>
      </c>
      <c r="G65" s="1" t="s">
        <v>377</v>
      </c>
      <c r="H65" s="1" t="s">
        <v>29</v>
      </c>
      <c r="I65">
        <v>1</v>
      </c>
    </row>
    <row r="66" spans="1:9" x14ac:dyDescent="0.55000000000000004">
      <c r="A66">
        <v>3</v>
      </c>
      <c r="B66" s="1" t="s">
        <v>383</v>
      </c>
      <c r="C66" s="1" t="s">
        <v>1</v>
      </c>
      <c r="D66">
        <v>2</v>
      </c>
      <c r="E66" s="1" t="s">
        <v>36</v>
      </c>
      <c r="F66">
        <v>3</v>
      </c>
      <c r="G66" s="1" t="s">
        <v>375</v>
      </c>
      <c r="H66" s="1" t="s">
        <v>28</v>
      </c>
      <c r="I66">
        <v>1</v>
      </c>
    </row>
    <row r="67" spans="1:9" x14ac:dyDescent="0.55000000000000004">
      <c r="A67">
        <v>3</v>
      </c>
      <c r="B67" s="1" t="s">
        <v>383</v>
      </c>
      <c r="C67" s="1" t="s">
        <v>1</v>
      </c>
      <c r="D67">
        <v>2</v>
      </c>
      <c r="E67" s="1" t="s">
        <v>40</v>
      </c>
      <c r="F67">
        <v>7</v>
      </c>
      <c r="G67" s="1" t="s">
        <v>376</v>
      </c>
      <c r="H67" s="1" t="s">
        <v>28</v>
      </c>
      <c r="I67">
        <v>1</v>
      </c>
    </row>
    <row r="68" spans="1:9" x14ac:dyDescent="0.55000000000000004">
      <c r="A68">
        <v>3</v>
      </c>
      <c r="B68" s="1" t="s">
        <v>383</v>
      </c>
      <c r="C68" s="1" t="s">
        <v>1</v>
      </c>
      <c r="D68">
        <v>2</v>
      </c>
      <c r="E68" s="1" t="s">
        <v>44</v>
      </c>
      <c r="F68">
        <v>5</v>
      </c>
      <c r="G68" s="1" t="s">
        <v>376</v>
      </c>
      <c r="H68" s="1" t="s">
        <v>29</v>
      </c>
      <c r="I68">
        <v>1</v>
      </c>
    </row>
    <row r="69" spans="1:9" x14ac:dyDescent="0.55000000000000004">
      <c r="A69">
        <v>3</v>
      </c>
      <c r="B69" s="1" t="s">
        <v>383</v>
      </c>
      <c r="C69" s="1" t="s">
        <v>1</v>
      </c>
      <c r="D69">
        <v>2</v>
      </c>
      <c r="E69" s="1" t="s">
        <v>48</v>
      </c>
      <c r="F69">
        <v>2</v>
      </c>
      <c r="G69" s="1" t="s">
        <v>376</v>
      </c>
      <c r="H69" s="1" t="s">
        <v>29</v>
      </c>
      <c r="I69">
        <v>1</v>
      </c>
    </row>
    <row r="70" spans="1:9" x14ac:dyDescent="0.55000000000000004">
      <c r="A70">
        <v>3</v>
      </c>
      <c r="B70" s="1" t="s">
        <v>383</v>
      </c>
      <c r="C70" s="1" t="s">
        <v>1</v>
      </c>
      <c r="D70">
        <v>2</v>
      </c>
      <c r="E70" s="1" t="s">
        <v>52</v>
      </c>
      <c r="F70">
        <v>2</v>
      </c>
      <c r="G70" s="1" t="s">
        <v>376</v>
      </c>
      <c r="H70" s="1" t="s">
        <v>29</v>
      </c>
      <c r="I70">
        <v>1</v>
      </c>
    </row>
    <row r="71" spans="1:9" x14ac:dyDescent="0.55000000000000004">
      <c r="A71">
        <v>3</v>
      </c>
      <c r="B71" s="1" t="s">
        <v>383</v>
      </c>
      <c r="C71" s="1" t="s">
        <v>1</v>
      </c>
      <c r="D71">
        <v>2</v>
      </c>
      <c r="E71" s="1" t="s">
        <v>56</v>
      </c>
      <c r="F71">
        <v>2</v>
      </c>
      <c r="G71" s="1" t="s">
        <v>376</v>
      </c>
      <c r="H71" s="1" t="s">
        <v>29</v>
      </c>
      <c r="I71">
        <v>1</v>
      </c>
    </row>
    <row r="72" spans="1:9" x14ac:dyDescent="0.55000000000000004">
      <c r="A72">
        <v>3</v>
      </c>
      <c r="B72" s="1" t="s">
        <v>383</v>
      </c>
      <c r="C72" s="1" t="s">
        <v>1</v>
      </c>
      <c r="D72">
        <v>2</v>
      </c>
      <c r="E72" s="1" t="s">
        <v>60</v>
      </c>
      <c r="F72">
        <v>2</v>
      </c>
      <c r="G72" s="1" t="s">
        <v>377</v>
      </c>
      <c r="H72" s="1" t="s">
        <v>28</v>
      </c>
      <c r="I72">
        <v>1</v>
      </c>
    </row>
    <row r="73" spans="1:9" x14ac:dyDescent="0.55000000000000004">
      <c r="A73">
        <v>3</v>
      </c>
      <c r="B73" s="1" t="s">
        <v>383</v>
      </c>
      <c r="C73" s="1" t="s">
        <v>1</v>
      </c>
      <c r="D73">
        <v>2</v>
      </c>
      <c r="E73" s="1" t="s">
        <v>64</v>
      </c>
      <c r="F73">
        <v>2</v>
      </c>
      <c r="G73" s="1" t="s">
        <v>377</v>
      </c>
      <c r="H73" s="1" t="s">
        <v>29</v>
      </c>
      <c r="I73">
        <v>1</v>
      </c>
    </row>
    <row r="74" spans="1:9" x14ac:dyDescent="0.55000000000000004">
      <c r="A74">
        <v>3</v>
      </c>
      <c r="B74" s="1" t="s">
        <v>383</v>
      </c>
      <c r="C74" s="1" t="s">
        <v>1</v>
      </c>
      <c r="D74">
        <v>2</v>
      </c>
      <c r="E74" s="1" t="s">
        <v>68</v>
      </c>
      <c r="F74">
        <v>2</v>
      </c>
      <c r="G74" s="1" t="s">
        <v>377</v>
      </c>
      <c r="H74" s="1" t="s">
        <v>28</v>
      </c>
      <c r="I74">
        <v>1</v>
      </c>
    </row>
    <row r="75" spans="1:9" x14ac:dyDescent="0.55000000000000004">
      <c r="A75">
        <v>3</v>
      </c>
      <c r="B75" s="1" t="s">
        <v>383</v>
      </c>
      <c r="C75" s="1" t="s">
        <v>1</v>
      </c>
      <c r="D75">
        <v>2</v>
      </c>
      <c r="E75" s="1" t="s">
        <v>72</v>
      </c>
      <c r="F75">
        <v>2</v>
      </c>
      <c r="G75" s="1" t="s">
        <v>377</v>
      </c>
      <c r="H75" s="1" t="s">
        <v>29</v>
      </c>
      <c r="I75">
        <v>1</v>
      </c>
    </row>
    <row r="76" spans="1:9" x14ac:dyDescent="0.55000000000000004">
      <c r="A76">
        <v>3</v>
      </c>
      <c r="B76" s="1" t="s">
        <v>383</v>
      </c>
      <c r="C76" s="1" t="s">
        <v>1</v>
      </c>
      <c r="D76">
        <v>2</v>
      </c>
      <c r="E76" s="1" t="s">
        <v>75</v>
      </c>
      <c r="F76">
        <v>2</v>
      </c>
      <c r="G76" s="1" t="s">
        <v>377</v>
      </c>
      <c r="H76" s="1" t="s">
        <v>29</v>
      </c>
      <c r="I76">
        <v>1</v>
      </c>
    </row>
    <row r="77" spans="1:9" x14ac:dyDescent="0.55000000000000004">
      <c r="A77">
        <v>3</v>
      </c>
      <c r="B77" s="1" t="s">
        <v>383</v>
      </c>
      <c r="C77" s="1" t="s">
        <v>1</v>
      </c>
      <c r="D77">
        <v>2</v>
      </c>
      <c r="E77" s="1" t="s">
        <v>78</v>
      </c>
      <c r="F77">
        <v>2</v>
      </c>
      <c r="G77" s="1" t="s">
        <v>375</v>
      </c>
      <c r="H77" s="1" t="s">
        <v>28</v>
      </c>
      <c r="I77">
        <v>1</v>
      </c>
    </row>
    <row r="78" spans="1:9" x14ac:dyDescent="0.55000000000000004">
      <c r="A78">
        <v>3</v>
      </c>
      <c r="B78" s="1" t="s">
        <v>383</v>
      </c>
      <c r="C78" s="1" t="s">
        <v>1</v>
      </c>
      <c r="D78">
        <v>2</v>
      </c>
      <c r="E78" s="1" t="s">
        <v>82</v>
      </c>
      <c r="F78">
        <v>2</v>
      </c>
      <c r="G78" s="1" t="s">
        <v>375</v>
      </c>
      <c r="H78" s="1" t="s">
        <v>29</v>
      </c>
      <c r="I78">
        <v>1</v>
      </c>
    </row>
    <row r="79" spans="1:9" x14ac:dyDescent="0.55000000000000004">
      <c r="A79">
        <v>3</v>
      </c>
      <c r="B79" s="1" t="s">
        <v>383</v>
      </c>
      <c r="C79" s="1" t="s">
        <v>1</v>
      </c>
      <c r="D79">
        <v>2</v>
      </c>
      <c r="E79" s="1" t="s">
        <v>85</v>
      </c>
      <c r="F79">
        <v>3</v>
      </c>
      <c r="G79" s="1" t="s">
        <v>375</v>
      </c>
      <c r="H79" s="1" t="s">
        <v>28</v>
      </c>
      <c r="I79">
        <v>1</v>
      </c>
    </row>
    <row r="80" spans="1:9" x14ac:dyDescent="0.55000000000000004">
      <c r="A80">
        <v>3</v>
      </c>
      <c r="B80" s="1" t="s">
        <v>383</v>
      </c>
      <c r="C80" s="1" t="s">
        <v>1</v>
      </c>
      <c r="D80">
        <v>2</v>
      </c>
      <c r="E80" s="1" t="s">
        <v>184</v>
      </c>
      <c r="F80">
        <v>2</v>
      </c>
      <c r="G80" s="1" t="s">
        <v>376</v>
      </c>
      <c r="H80" s="1" t="s">
        <v>28</v>
      </c>
      <c r="I80">
        <v>1</v>
      </c>
    </row>
    <row r="81" spans="1:9" x14ac:dyDescent="0.55000000000000004">
      <c r="A81">
        <v>3</v>
      </c>
      <c r="B81" s="1" t="s">
        <v>383</v>
      </c>
      <c r="C81" s="1" t="s">
        <v>1</v>
      </c>
      <c r="D81">
        <v>2</v>
      </c>
      <c r="E81" s="1" t="s">
        <v>187</v>
      </c>
      <c r="F81">
        <v>2</v>
      </c>
      <c r="G81" s="1" t="s">
        <v>376</v>
      </c>
      <c r="H81" s="1" t="s">
        <v>29</v>
      </c>
      <c r="I81">
        <v>1</v>
      </c>
    </row>
    <row r="82" spans="1:9" x14ac:dyDescent="0.55000000000000004">
      <c r="A82">
        <v>3</v>
      </c>
      <c r="B82" s="1" t="s">
        <v>383</v>
      </c>
      <c r="C82" s="1" t="s">
        <v>1</v>
      </c>
      <c r="D82">
        <v>2</v>
      </c>
      <c r="E82" s="1" t="s">
        <v>192</v>
      </c>
      <c r="F82">
        <v>2</v>
      </c>
      <c r="G82" s="1" t="s">
        <v>376</v>
      </c>
      <c r="H82" s="1" t="s">
        <v>28</v>
      </c>
      <c r="I82">
        <v>1</v>
      </c>
    </row>
    <row r="83" spans="1:9" x14ac:dyDescent="0.55000000000000004">
      <c r="A83">
        <v>3</v>
      </c>
      <c r="B83" s="1" t="s">
        <v>383</v>
      </c>
      <c r="C83" s="1" t="s">
        <v>1</v>
      </c>
      <c r="D83">
        <v>2</v>
      </c>
      <c r="E83" s="1" t="s">
        <v>195</v>
      </c>
      <c r="F83">
        <v>2</v>
      </c>
      <c r="G83" s="1" t="s">
        <v>377</v>
      </c>
      <c r="H83" s="1" t="s">
        <v>28</v>
      </c>
      <c r="I83">
        <v>1</v>
      </c>
    </row>
    <row r="84" spans="1:9" x14ac:dyDescent="0.55000000000000004">
      <c r="A84">
        <v>3</v>
      </c>
      <c r="B84" s="1" t="s">
        <v>383</v>
      </c>
      <c r="C84" s="1" t="s">
        <v>1</v>
      </c>
      <c r="D84">
        <v>2</v>
      </c>
      <c r="E84" s="1" t="s">
        <v>199</v>
      </c>
      <c r="F84">
        <v>2</v>
      </c>
      <c r="G84" s="1" t="s">
        <v>377</v>
      </c>
      <c r="H84" s="1" t="s">
        <v>28</v>
      </c>
      <c r="I84">
        <v>1</v>
      </c>
    </row>
    <row r="85" spans="1:9" x14ac:dyDescent="0.55000000000000004">
      <c r="A85">
        <v>3</v>
      </c>
      <c r="B85" s="1" t="s">
        <v>383</v>
      </c>
      <c r="C85" s="1" t="s">
        <v>1</v>
      </c>
      <c r="D85">
        <v>2</v>
      </c>
      <c r="E85" s="1" t="s">
        <v>203</v>
      </c>
      <c r="F85">
        <v>2</v>
      </c>
      <c r="G85" s="1" t="s">
        <v>377</v>
      </c>
      <c r="H85" s="1" t="s">
        <v>29</v>
      </c>
      <c r="I85">
        <v>1</v>
      </c>
    </row>
    <row r="86" spans="1:9" x14ac:dyDescent="0.55000000000000004">
      <c r="A86">
        <v>3</v>
      </c>
      <c r="B86" s="1" t="s">
        <v>383</v>
      </c>
      <c r="C86" s="1" t="s">
        <v>1</v>
      </c>
      <c r="D86">
        <v>2</v>
      </c>
      <c r="E86" s="1" t="s">
        <v>206</v>
      </c>
      <c r="F86">
        <v>2</v>
      </c>
      <c r="G86" s="1" t="s">
        <v>377</v>
      </c>
      <c r="H86" s="1" t="s">
        <v>29</v>
      </c>
      <c r="I86">
        <v>1</v>
      </c>
    </row>
    <row r="87" spans="1:9" x14ac:dyDescent="0.55000000000000004">
      <c r="A87">
        <v>3</v>
      </c>
      <c r="B87" s="1" t="s">
        <v>383</v>
      </c>
      <c r="C87" s="1" t="s">
        <v>1</v>
      </c>
      <c r="D87">
        <v>2</v>
      </c>
      <c r="E87" s="1" t="s">
        <v>210</v>
      </c>
      <c r="F87">
        <v>2</v>
      </c>
      <c r="G87" s="1" t="s">
        <v>376</v>
      </c>
      <c r="H87" s="1" t="s">
        <v>28</v>
      </c>
      <c r="I87">
        <v>1</v>
      </c>
    </row>
    <row r="88" spans="1:9" x14ac:dyDescent="0.55000000000000004">
      <c r="A88">
        <v>3</v>
      </c>
      <c r="B88" s="1" t="s">
        <v>383</v>
      </c>
      <c r="C88" s="1" t="s">
        <v>1</v>
      </c>
      <c r="D88">
        <v>2</v>
      </c>
      <c r="E88" s="1" t="s">
        <v>274</v>
      </c>
      <c r="F88">
        <v>2</v>
      </c>
      <c r="G88" s="1" t="s">
        <v>375</v>
      </c>
      <c r="H88" s="1" t="s">
        <v>28</v>
      </c>
      <c r="I88">
        <v>1</v>
      </c>
    </row>
    <row r="89" spans="1:9" x14ac:dyDescent="0.55000000000000004">
      <c r="A89">
        <v>3</v>
      </c>
      <c r="B89" s="1" t="s">
        <v>383</v>
      </c>
      <c r="C89" s="1" t="s">
        <v>1</v>
      </c>
      <c r="D89">
        <v>2</v>
      </c>
      <c r="E89" s="1" t="s">
        <v>276</v>
      </c>
      <c r="F89">
        <v>2</v>
      </c>
      <c r="G89" s="1" t="s">
        <v>375</v>
      </c>
      <c r="H89" s="1" t="s">
        <v>28</v>
      </c>
      <c r="I89">
        <v>1</v>
      </c>
    </row>
    <row r="90" spans="1:9" x14ac:dyDescent="0.55000000000000004">
      <c r="A90">
        <v>3</v>
      </c>
      <c r="B90" s="1" t="s">
        <v>383</v>
      </c>
      <c r="C90" s="1" t="s">
        <v>1</v>
      </c>
      <c r="D90">
        <v>2</v>
      </c>
      <c r="E90" s="1" t="s">
        <v>279</v>
      </c>
      <c r="F90">
        <v>3</v>
      </c>
      <c r="G90" s="1" t="s">
        <v>376</v>
      </c>
      <c r="H90" s="1" t="s">
        <v>29</v>
      </c>
      <c r="I90">
        <v>1</v>
      </c>
    </row>
    <row r="91" spans="1:9" x14ac:dyDescent="0.55000000000000004">
      <c r="A91">
        <v>3</v>
      </c>
      <c r="B91" s="1" t="s">
        <v>383</v>
      </c>
      <c r="C91" s="1" t="s">
        <v>1</v>
      </c>
      <c r="D91">
        <v>2</v>
      </c>
      <c r="E91" s="1" t="s">
        <v>282</v>
      </c>
      <c r="F91">
        <v>2</v>
      </c>
      <c r="G91" s="1" t="s">
        <v>375</v>
      </c>
      <c r="H91" s="1" t="s">
        <v>29</v>
      </c>
      <c r="I91">
        <v>1</v>
      </c>
    </row>
    <row r="92" spans="1:9" x14ac:dyDescent="0.55000000000000004">
      <c r="A92">
        <v>3</v>
      </c>
      <c r="B92" s="1" t="s">
        <v>383</v>
      </c>
      <c r="C92" s="1" t="s">
        <v>1</v>
      </c>
      <c r="D92">
        <v>2</v>
      </c>
      <c r="E92" s="1" t="s">
        <v>352</v>
      </c>
      <c r="F92">
        <v>2</v>
      </c>
      <c r="G92" s="1" t="s">
        <v>376</v>
      </c>
      <c r="H92" s="1" t="s">
        <v>29</v>
      </c>
      <c r="I92">
        <v>1</v>
      </c>
    </row>
    <row r="93" spans="1:9" x14ac:dyDescent="0.55000000000000004">
      <c r="A93">
        <v>3</v>
      </c>
      <c r="B93" s="1" t="s">
        <v>383</v>
      </c>
      <c r="C93" s="1" t="s">
        <v>1</v>
      </c>
      <c r="D93">
        <v>2</v>
      </c>
      <c r="E93" s="1" t="s">
        <v>357</v>
      </c>
      <c r="F93">
        <v>2</v>
      </c>
      <c r="G93" s="1" t="s">
        <v>376</v>
      </c>
      <c r="H93" s="1" t="s">
        <v>28</v>
      </c>
      <c r="I93">
        <v>1</v>
      </c>
    </row>
    <row r="94" spans="1:9" x14ac:dyDescent="0.55000000000000004">
      <c r="A94">
        <v>3</v>
      </c>
      <c r="B94" s="1" t="s">
        <v>383</v>
      </c>
      <c r="C94" s="1" t="s">
        <v>1</v>
      </c>
      <c r="D94">
        <v>2</v>
      </c>
      <c r="E94" s="1" t="s">
        <v>360</v>
      </c>
      <c r="F94">
        <v>2</v>
      </c>
      <c r="G94" s="1" t="s">
        <v>377</v>
      </c>
      <c r="H94" s="1" t="s">
        <v>28</v>
      </c>
      <c r="I94">
        <v>1</v>
      </c>
    </row>
    <row r="95" spans="1:9" x14ac:dyDescent="0.55000000000000004">
      <c r="A95">
        <v>3</v>
      </c>
      <c r="B95" s="1" t="s">
        <v>383</v>
      </c>
      <c r="C95" s="1" t="s">
        <v>1</v>
      </c>
      <c r="D95">
        <v>2</v>
      </c>
      <c r="E95" s="1" t="s">
        <v>364</v>
      </c>
      <c r="F95">
        <v>2</v>
      </c>
      <c r="G95" s="1" t="s">
        <v>377</v>
      </c>
      <c r="H95" s="1" t="s">
        <v>28</v>
      </c>
      <c r="I95">
        <v>1</v>
      </c>
    </row>
    <row r="96" spans="1:9" x14ac:dyDescent="0.55000000000000004">
      <c r="A96">
        <v>3</v>
      </c>
      <c r="B96" s="1" t="s">
        <v>383</v>
      </c>
      <c r="C96" s="1" t="s">
        <v>1</v>
      </c>
      <c r="D96">
        <v>2</v>
      </c>
      <c r="E96" s="1" t="s">
        <v>368</v>
      </c>
      <c r="F96">
        <v>2</v>
      </c>
      <c r="G96" s="1" t="s">
        <v>377</v>
      </c>
      <c r="H96" s="1" t="s">
        <v>28</v>
      </c>
      <c r="I96">
        <v>1</v>
      </c>
    </row>
    <row r="97" spans="1:9" x14ac:dyDescent="0.55000000000000004">
      <c r="A97">
        <v>3</v>
      </c>
      <c r="B97" s="1" t="s">
        <v>383</v>
      </c>
      <c r="C97" s="1" t="s">
        <v>1</v>
      </c>
      <c r="D97">
        <v>2</v>
      </c>
      <c r="E97" s="1" t="s">
        <v>371</v>
      </c>
      <c r="F97">
        <v>2</v>
      </c>
      <c r="G97" s="1" t="s">
        <v>377</v>
      </c>
      <c r="H97" s="1" t="s">
        <v>29</v>
      </c>
      <c r="I97">
        <v>1</v>
      </c>
    </row>
    <row r="98" spans="1:9" x14ac:dyDescent="0.55000000000000004">
      <c r="A98">
        <v>4</v>
      </c>
      <c r="B98" s="1" t="s">
        <v>384</v>
      </c>
      <c r="C98" s="1" t="s">
        <v>2</v>
      </c>
      <c r="D98">
        <v>1</v>
      </c>
      <c r="E98" s="1" t="s">
        <v>36</v>
      </c>
      <c r="F98">
        <v>1</v>
      </c>
      <c r="G98" s="1" t="s">
        <v>375</v>
      </c>
      <c r="H98" s="1" t="s">
        <v>28</v>
      </c>
      <c r="I98">
        <v>1</v>
      </c>
    </row>
    <row r="99" spans="1:9" x14ac:dyDescent="0.55000000000000004">
      <c r="A99">
        <v>4</v>
      </c>
      <c r="B99" s="1" t="s">
        <v>384</v>
      </c>
      <c r="C99" s="1" t="s">
        <v>2</v>
      </c>
      <c r="D99">
        <v>1</v>
      </c>
      <c r="E99" s="1" t="s">
        <v>40</v>
      </c>
      <c r="F99">
        <v>4</v>
      </c>
      <c r="G99" s="1" t="s">
        <v>376</v>
      </c>
      <c r="H99" s="1" t="s">
        <v>28</v>
      </c>
      <c r="I99">
        <v>1</v>
      </c>
    </row>
    <row r="100" spans="1:9" x14ac:dyDescent="0.55000000000000004">
      <c r="A100">
        <v>4</v>
      </c>
      <c r="B100" s="1" t="s">
        <v>384</v>
      </c>
      <c r="C100" s="1" t="s">
        <v>2</v>
      </c>
      <c r="D100">
        <v>1</v>
      </c>
      <c r="E100" s="1" t="s">
        <v>44</v>
      </c>
      <c r="F100">
        <v>5</v>
      </c>
      <c r="G100" s="1" t="s">
        <v>376</v>
      </c>
      <c r="H100" s="1" t="s">
        <v>29</v>
      </c>
      <c r="I100">
        <v>1</v>
      </c>
    </row>
    <row r="101" spans="1:9" x14ac:dyDescent="0.55000000000000004">
      <c r="A101">
        <v>4</v>
      </c>
      <c r="B101" s="1" t="s">
        <v>384</v>
      </c>
      <c r="C101" s="1" t="s">
        <v>2</v>
      </c>
      <c r="D101">
        <v>1</v>
      </c>
      <c r="E101" s="1" t="s">
        <v>48</v>
      </c>
      <c r="F101">
        <v>6</v>
      </c>
      <c r="G101" s="1" t="s">
        <v>376</v>
      </c>
      <c r="H101" s="1" t="s">
        <v>29</v>
      </c>
      <c r="I101">
        <v>1</v>
      </c>
    </row>
    <row r="102" spans="1:9" x14ac:dyDescent="0.55000000000000004">
      <c r="A102">
        <v>4</v>
      </c>
      <c r="B102" s="1" t="s">
        <v>384</v>
      </c>
      <c r="C102" s="1" t="s">
        <v>2</v>
      </c>
      <c r="D102">
        <v>1</v>
      </c>
      <c r="E102" s="1" t="s">
        <v>52</v>
      </c>
      <c r="F102">
        <v>3</v>
      </c>
      <c r="G102" s="1" t="s">
        <v>376</v>
      </c>
      <c r="H102" s="1" t="s">
        <v>29</v>
      </c>
      <c r="I102">
        <v>1</v>
      </c>
    </row>
    <row r="103" spans="1:9" x14ac:dyDescent="0.55000000000000004">
      <c r="A103">
        <v>4</v>
      </c>
      <c r="B103" s="1" t="s">
        <v>384</v>
      </c>
      <c r="C103" s="1" t="s">
        <v>2</v>
      </c>
      <c r="D103">
        <v>1</v>
      </c>
      <c r="E103" s="1" t="s">
        <v>56</v>
      </c>
      <c r="F103">
        <v>1</v>
      </c>
      <c r="G103" s="1" t="s">
        <v>376</v>
      </c>
      <c r="H103" s="1" t="s">
        <v>29</v>
      </c>
      <c r="I103">
        <v>1</v>
      </c>
    </row>
    <row r="104" spans="1:9" x14ac:dyDescent="0.55000000000000004">
      <c r="A104">
        <v>4</v>
      </c>
      <c r="B104" s="1" t="s">
        <v>384</v>
      </c>
      <c r="C104" s="1" t="s">
        <v>2</v>
      </c>
      <c r="D104">
        <v>1</v>
      </c>
      <c r="E104" s="1" t="s">
        <v>60</v>
      </c>
      <c r="F104">
        <v>1</v>
      </c>
      <c r="G104" s="1" t="s">
        <v>377</v>
      </c>
      <c r="H104" s="1" t="s">
        <v>28</v>
      </c>
      <c r="I104">
        <v>1</v>
      </c>
    </row>
    <row r="105" spans="1:9" x14ac:dyDescent="0.55000000000000004">
      <c r="A105">
        <v>4</v>
      </c>
      <c r="B105" s="1" t="s">
        <v>384</v>
      </c>
      <c r="C105" s="1" t="s">
        <v>2</v>
      </c>
      <c r="D105">
        <v>1</v>
      </c>
      <c r="E105" s="1" t="s">
        <v>64</v>
      </c>
      <c r="F105">
        <v>4</v>
      </c>
      <c r="G105" s="1" t="s">
        <v>377</v>
      </c>
      <c r="H105" s="1" t="s">
        <v>29</v>
      </c>
      <c r="I105">
        <v>1</v>
      </c>
    </row>
    <row r="106" spans="1:9" x14ac:dyDescent="0.55000000000000004">
      <c r="A106">
        <v>4</v>
      </c>
      <c r="B106" s="1" t="s">
        <v>384</v>
      </c>
      <c r="C106" s="1" t="s">
        <v>2</v>
      </c>
      <c r="D106">
        <v>1</v>
      </c>
      <c r="E106" s="1" t="s">
        <v>68</v>
      </c>
      <c r="F106">
        <v>6</v>
      </c>
      <c r="G106" s="1" t="s">
        <v>377</v>
      </c>
      <c r="H106" s="1" t="s">
        <v>28</v>
      </c>
      <c r="I106">
        <v>1</v>
      </c>
    </row>
    <row r="107" spans="1:9" x14ac:dyDescent="0.55000000000000004">
      <c r="A107">
        <v>4</v>
      </c>
      <c r="B107" s="1" t="s">
        <v>384</v>
      </c>
      <c r="C107" s="1" t="s">
        <v>2</v>
      </c>
      <c r="D107">
        <v>1</v>
      </c>
      <c r="E107" s="1" t="s">
        <v>72</v>
      </c>
      <c r="F107">
        <v>1</v>
      </c>
      <c r="G107" s="1" t="s">
        <v>377</v>
      </c>
      <c r="H107" s="1" t="s">
        <v>29</v>
      </c>
      <c r="I107">
        <v>1</v>
      </c>
    </row>
    <row r="108" spans="1:9" x14ac:dyDescent="0.55000000000000004">
      <c r="A108">
        <v>4</v>
      </c>
      <c r="B108" s="1" t="s">
        <v>384</v>
      </c>
      <c r="C108" s="1" t="s">
        <v>2</v>
      </c>
      <c r="D108">
        <v>1</v>
      </c>
      <c r="E108" s="1" t="s">
        <v>75</v>
      </c>
      <c r="F108">
        <v>1</v>
      </c>
      <c r="G108" s="1" t="s">
        <v>377</v>
      </c>
      <c r="H108" s="1" t="s">
        <v>29</v>
      </c>
      <c r="I108">
        <v>1</v>
      </c>
    </row>
    <row r="109" spans="1:9" x14ac:dyDescent="0.55000000000000004">
      <c r="A109">
        <v>4</v>
      </c>
      <c r="B109" s="1" t="s">
        <v>384</v>
      </c>
      <c r="C109" s="1" t="s">
        <v>2</v>
      </c>
      <c r="D109">
        <v>1</v>
      </c>
      <c r="E109" s="1" t="s">
        <v>78</v>
      </c>
      <c r="F109">
        <v>1</v>
      </c>
      <c r="G109" s="1" t="s">
        <v>375</v>
      </c>
      <c r="H109" s="1" t="s">
        <v>28</v>
      </c>
      <c r="I109">
        <v>1</v>
      </c>
    </row>
    <row r="110" spans="1:9" x14ac:dyDescent="0.55000000000000004">
      <c r="A110">
        <v>4</v>
      </c>
      <c r="B110" s="1" t="s">
        <v>384</v>
      </c>
      <c r="C110" s="1" t="s">
        <v>2</v>
      </c>
      <c r="D110">
        <v>1</v>
      </c>
      <c r="E110" s="1" t="s">
        <v>82</v>
      </c>
      <c r="F110">
        <v>6</v>
      </c>
      <c r="G110" s="1" t="s">
        <v>375</v>
      </c>
      <c r="H110" s="1" t="s">
        <v>29</v>
      </c>
      <c r="I110">
        <v>1</v>
      </c>
    </row>
    <row r="111" spans="1:9" x14ac:dyDescent="0.55000000000000004">
      <c r="A111">
        <v>4</v>
      </c>
      <c r="B111" s="1" t="s">
        <v>384</v>
      </c>
      <c r="C111" s="1" t="s">
        <v>2</v>
      </c>
      <c r="D111">
        <v>1</v>
      </c>
      <c r="E111" s="1" t="s">
        <v>85</v>
      </c>
      <c r="F111">
        <v>4</v>
      </c>
      <c r="G111" s="1" t="s">
        <v>375</v>
      </c>
      <c r="H111" s="1" t="s">
        <v>28</v>
      </c>
      <c r="I111">
        <v>1</v>
      </c>
    </row>
    <row r="112" spans="1:9" x14ac:dyDescent="0.55000000000000004">
      <c r="A112">
        <v>4</v>
      </c>
      <c r="B112" s="1" t="s">
        <v>384</v>
      </c>
      <c r="C112" s="1" t="s">
        <v>2</v>
      </c>
      <c r="D112">
        <v>1</v>
      </c>
      <c r="E112" s="1" t="s">
        <v>184</v>
      </c>
      <c r="F112">
        <v>1</v>
      </c>
      <c r="G112" s="1" t="s">
        <v>376</v>
      </c>
      <c r="H112" s="1" t="s">
        <v>28</v>
      </c>
      <c r="I112">
        <v>1</v>
      </c>
    </row>
    <row r="113" spans="1:9" x14ac:dyDescent="0.55000000000000004">
      <c r="A113">
        <v>4</v>
      </c>
      <c r="B113" s="1" t="s">
        <v>384</v>
      </c>
      <c r="C113" s="1" t="s">
        <v>2</v>
      </c>
      <c r="D113">
        <v>1</v>
      </c>
      <c r="E113" s="1" t="s">
        <v>187</v>
      </c>
      <c r="F113">
        <v>6</v>
      </c>
      <c r="G113" s="1" t="s">
        <v>376</v>
      </c>
      <c r="H113" s="1" t="s">
        <v>29</v>
      </c>
      <c r="I113">
        <v>1</v>
      </c>
    </row>
    <row r="114" spans="1:9" x14ac:dyDescent="0.55000000000000004">
      <c r="A114">
        <v>4</v>
      </c>
      <c r="B114" s="1" t="s">
        <v>384</v>
      </c>
      <c r="C114" s="1" t="s">
        <v>2</v>
      </c>
      <c r="D114">
        <v>1</v>
      </c>
      <c r="E114" s="1" t="s">
        <v>192</v>
      </c>
      <c r="F114">
        <v>1</v>
      </c>
      <c r="G114" s="1" t="s">
        <v>376</v>
      </c>
      <c r="H114" s="1" t="s">
        <v>28</v>
      </c>
      <c r="I114">
        <v>1</v>
      </c>
    </row>
    <row r="115" spans="1:9" x14ac:dyDescent="0.55000000000000004">
      <c r="A115">
        <v>4</v>
      </c>
      <c r="B115" s="1" t="s">
        <v>384</v>
      </c>
      <c r="C115" s="1" t="s">
        <v>2</v>
      </c>
      <c r="D115">
        <v>1</v>
      </c>
      <c r="E115" s="1" t="s">
        <v>195</v>
      </c>
      <c r="F115">
        <v>1</v>
      </c>
      <c r="G115" s="1" t="s">
        <v>377</v>
      </c>
      <c r="H115" s="1" t="s">
        <v>28</v>
      </c>
      <c r="I115">
        <v>1</v>
      </c>
    </row>
    <row r="116" spans="1:9" x14ac:dyDescent="0.55000000000000004">
      <c r="A116">
        <v>4</v>
      </c>
      <c r="B116" s="1" t="s">
        <v>384</v>
      </c>
      <c r="C116" s="1" t="s">
        <v>2</v>
      </c>
      <c r="D116">
        <v>1</v>
      </c>
      <c r="E116" s="1" t="s">
        <v>199</v>
      </c>
      <c r="F116">
        <v>1</v>
      </c>
      <c r="G116" s="1" t="s">
        <v>377</v>
      </c>
      <c r="H116" s="1" t="s">
        <v>28</v>
      </c>
      <c r="I116">
        <v>1</v>
      </c>
    </row>
    <row r="117" spans="1:9" x14ac:dyDescent="0.55000000000000004">
      <c r="A117">
        <v>4</v>
      </c>
      <c r="B117" s="1" t="s">
        <v>384</v>
      </c>
      <c r="C117" s="1" t="s">
        <v>2</v>
      </c>
      <c r="D117">
        <v>1</v>
      </c>
      <c r="E117" s="1" t="s">
        <v>203</v>
      </c>
      <c r="F117">
        <v>1</v>
      </c>
      <c r="G117" s="1" t="s">
        <v>377</v>
      </c>
      <c r="H117" s="1" t="s">
        <v>29</v>
      </c>
      <c r="I117">
        <v>1</v>
      </c>
    </row>
    <row r="118" spans="1:9" x14ac:dyDescent="0.55000000000000004">
      <c r="A118">
        <v>4</v>
      </c>
      <c r="B118" s="1" t="s">
        <v>384</v>
      </c>
      <c r="C118" s="1" t="s">
        <v>2</v>
      </c>
      <c r="D118">
        <v>1</v>
      </c>
      <c r="E118" s="1" t="s">
        <v>206</v>
      </c>
      <c r="F118">
        <v>1</v>
      </c>
      <c r="G118" s="1" t="s">
        <v>377</v>
      </c>
      <c r="H118" s="1" t="s">
        <v>29</v>
      </c>
      <c r="I118">
        <v>1</v>
      </c>
    </row>
    <row r="119" spans="1:9" x14ac:dyDescent="0.55000000000000004">
      <c r="A119">
        <v>4</v>
      </c>
      <c r="B119" s="1" t="s">
        <v>384</v>
      </c>
      <c r="C119" s="1" t="s">
        <v>2</v>
      </c>
      <c r="D119">
        <v>1</v>
      </c>
      <c r="E119" s="1" t="s">
        <v>210</v>
      </c>
      <c r="F119">
        <v>1</v>
      </c>
      <c r="G119" s="1" t="s">
        <v>376</v>
      </c>
      <c r="H119" s="1" t="s">
        <v>28</v>
      </c>
      <c r="I119">
        <v>1</v>
      </c>
    </row>
    <row r="120" spans="1:9" x14ac:dyDescent="0.55000000000000004">
      <c r="A120">
        <v>4</v>
      </c>
      <c r="B120" s="1" t="s">
        <v>384</v>
      </c>
      <c r="C120" s="1" t="s">
        <v>2</v>
      </c>
      <c r="D120">
        <v>1</v>
      </c>
      <c r="E120" s="1" t="s">
        <v>274</v>
      </c>
      <c r="F120">
        <v>1</v>
      </c>
      <c r="G120" s="1" t="s">
        <v>375</v>
      </c>
      <c r="H120" s="1" t="s">
        <v>28</v>
      </c>
      <c r="I120">
        <v>1</v>
      </c>
    </row>
    <row r="121" spans="1:9" x14ac:dyDescent="0.55000000000000004">
      <c r="A121">
        <v>4</v>
      </c>
      <c r="B121" s="1" t="s">
        <v>384</v>
      </c>
      <c r="C121" s="1" t="s">
        <v>2</v>
      </c>
      <c r="D121">
        <v>1</v>
      </c>
      <c r="E121" s="1" t="s">
        <v>276</v>
      </c>
      <c r="F121">
        <v>1</v>
      </c>
      <c r="G121" s="1" t="s">
        <v>375</v>
      </c>
      <c r="H121" s="1" t="s">
        <v>28</v>
      </c>
      <c r="I121">
        <v>1</v>
      </c>
    </row>
    <row r="122" spans="1:9" x14ac:dyDescent="0.55000000000000004">
      <c r="A122">
        <v>4</v>
      </c>
      <c r="B122" s="1" t="s">
        <v>384</v>
      </c>
      <c r="C122" s="1" t="s">
        <v>2</v>
      </c>
      <c r="D122">
        <v>1</v>
      </c>
      <c r="E122" s="1" t="s">
        <v>279</v>
      </c>
      <c r="F122">
        <v>1</v>
      </c>
      <c r="G122" s="1" t="s">
        <v>376</v>
      </c>
      <c r="H122" s="1" t="s">
        <v>29</v>
      </c>
      <c r="I122">
        <v>1</v>
      </c>
    </row>
    <row r="123" spans="1:9" x14ac:dyDescent="0.55000000000000004">
      <c r="A123">
        <v>4</v>
      </c>
      <c r="B123" s="1" t="s">
        <v>384</v>
      </c>
      <c r="C123" s="1" t="s">
        <v>2</v>
      </c>
      <c r="D123">
        <v>1</v>
      </c>
      <c r="E123" s="1" t="s">
        <v>282</v>
      </c>
      <c r="F123">
        <v>6</v>
      </c>
      <c r="G123" s="1" t="s">
        <v>375</v>
      </c>
      <c r="H123" s="1" t="s">
        <v>29</v>
      </c>
      <c r="I123">
        <v>1</v>
      </c>
    </row>
    <row r="124" spans="1:9" x14ac:dyDescent="0.55000000000000004">
      <c r="A124">
        <v>4</v>
      </c>
      <c r="B124" s="1" t="s">
        <v>384</v>
      </c>
      <c r="C124" s="1" t="s">
        <v>2</v>
      </c>
      <c r="D124">
        <v>1</v>
      </c>
      <c r="E124" s="1" t="s">
        <v>352</v>
      </c>
      <c r="F124">
        <v>1</v>
      </c>
      <c r="G124" s="1" t="s">
        <v>376</v>
      </c>
      <c r="H124" s="1" t="s">
        <v>29</v>
      </c>
      <c r="I124">
        <v>1</v>
      </c>
    </row>
    <row r="125" spans="1:9" x14ac:dyDescent="0.55000000000000004">
      <c r="A125">
        <v>4</v>
      </c>
      <c r="B125" s="1" t="s">
        <v>384</v>
      </c>
      <c r="C125" s="1" t="s">
        <v>2</v>
      </c>
      <c r="D125">
        <v>1</v>
      </c>
      <c r="E125" s="1" t="s">
        <v>357</v>
      </c>
      <c r="F125">
        <v>3</v>
      </c>
      <c r="G125" s="1" t="s">
        <v>376</v>
      </c>
      <c r="H125" s="1" t="s">
        <v>28</v>
      </c>
      <c r="I125">
        <v>1</v>
      </c>
    </row>
    <row r="126" spans="1:9" x14ac:dyDescent="0.55000000000000004">
      <c r="A126">
        <v>4</v>
      </c>
      <c r="B126" s="1" t="s">
        <v>384</v>
      </c>
      <c r="C126" s="1" t="s">
        <v>2</v>
      </c>
      <c r="D126">
        <v>1</v>
      </c>
      <c r="E126" s="1" t="s">
        <v>360</v>
      </c>
      <c r="F126">
        <v>1</v>
      </c>
      <c r="G126" s="1" t="s">
        <v>377</v>
      </c>
      <c r="H126" s="1" t="s">
        <v>28</v>
      </c>
      <c r="I126">
        <v>1</v>
      </c>
    </row>
    <row r="127" spans="1:9" x14ac:dyDescent="0.55000000000000004">
      <c r="A127">
        <v>4</v>
      </c>
      <c r="B127" s="1" t="s">
        <v>384</v>
      </c>
      <c r="C127" s="1" t="s">
        <v>2</v>
      </c>
      <c r="D127">
        <v>1</v>
      </c>
      <c r="E127" s="1" t="s">
        <v>364</v>
      </c>
      <c r="F127">
        <v>1</v>
      </c>
      <c r="G127" s="1" t="s">
        <v>377</v>
      </c>
      <c r="H127" s="1" t="s">
        <v>28</v>
      </c>
      <c r="I127">
        <v>1</v>
      </c>
    </row>
    <row r="128" spans="1:9" x14ac:dyDescent="0.55000000000000004">
      <c r="A128">
        <v>4</v>
      </c>
      <c r="B128" s="1" t="s">
        <v>384</v>
      </c>
      <c r="C128" s="1" t="s">
        <v>2</v>
      </c>
      <c r="D128">
        <v>1</v>
      </c>
      <c r="E128" s="1" t="s">
        <v>368</v>
      </c>
      <c r="F128">
        <v>1</v>
      </c>
      <c r="G128" s="1" t="s">
        <v>377</v>
      </c>
      <c r="H128" s="1" t="s">
        <v>28</v>
      </c>
      <c r="I128">
        <v>1</v>
      </c>
    </row>
    <row r="129" spans="1:9" x14ac:dyDescent="0.55000000000000004">
      <c r="A129">
        <v>4</v>
      </c>
      <c r="B129" s="1" t="s">
        <v>384</v>
      </c>
      <c r="C129" s="1" t="s">
        <v>2</v>
      </c>
      <c r="D129">
        <v>1</v>
      </c>
      <c r="E129" s="1" t="s">
        <v>371</v>
      </c>
      <c r="F129">
        <v>1</v>
      </c>
      <c r="G129" s="1" t="s">
        <v>377</v>
      </c>
      <c r="H129" s="1" t="s">
        <v>29</v>
      </c>
      <c r="I129">
        <v>1</v>
      </c>
    </row>
    <row r="130" spans="1:9" x14ac:dyDescent="0.55000000000000004">
      <c r="A130">
        <v>5</v>
      </c>
      <c r="B130" s="1" t="s">
        <v>385</v>
      </c>
      <c r="C130" s="1" t="s">
        <v>3</v>
      </c>
      <c r="D130">
        <v>4</v>
      </c>
      <c r="E130" s="1" t="s">
        <v>36</v>
      </c>
      <c r="F130">
        <v>4</v>
      </c>
      <c r="G130" s="1" t="s">
        <v>375</v>
      </c>
      <c r="H130" s="1" t="s">
        <v>28</v>
      </c>
      <c r="I130">
        <v>1</v>
      </c>
    </row>
    <row r="131" spans="1:9" x14ac:dyDescent="0.55000000000000004">
      <c r="A131">
        <v>5</v>
      </c>
      <c r="B131" s="1" t="s">
        <v>385</v>
      </c>
      <c r="C131" s="1" t="s">
        <v>3</v>
      </c>
      <c r="D131">
        <v>4</v>
      </c>
      <c r="E131" s="1" t="s">
        <v>40</v>
      </c>
      <c r="F131">
        <v>5</v>
      </c>
      <c r="G131" s="1" t="s">
        <v>376</v>
      </c>
      <c r="H131" s="1" t="s">
        <v>28</v>
      </c>
      <c r="I131">
        <v>1</v>
      </c>
    </row>
    <row r="132" spans="1:9" x14ac:dyDescent="0.55000000000000004">
      <c r="A132">
        <v>5</v>
      </c>
      <c r="B132" s="1" t="s">
        <v>385</v>
      </c>
      <c r="C132" s="1" t="s">
        <v>3</v>
      </c>
      <c r="D132">
        <v>4</v>
      </c>
      <c r="E132" s="1" t="s">
        <v>44</v>
      </c>
      <c r="F132">
        <v>4</v>
      </c>
      <c r="G132" s="1" t="s">
        <v>376</v>
      </c>
      <c r="H132" s="1" t="s">
        <v>29</v>
      </c>
      <c r="I132">
        <v>1</v>
      </c>
    </row>
    <row r="133" spans="1:9" x14ac:dyDescent="0.55000000000000004">
      <c r="A133">
        <v>5</v>
      </c>
      <c r="B133" s="1" t="s">
        <v>385</v>
      </c>
      <c r="C133" s="1" t="s">
        <v>3</v>
      </c>
      <c r="D133">
        <v>4</v>
      </c>
      <c r="E133" s="1" t="s">
        <v>48</v>
      </c>
      <c r="F133">
        <v>4</v>
      </c>
      <c r="G133" s="1" t="s">
        <v>376</v>
      </c>
      <c r="H133" s="1" t="s">
        <v>29</v>
      </c>
      <c r="I133">
        <v>1</v>
      </c>
    </row>
    <row r="134" spans="1:9" x14ac:dyDescent="0.55000000000000004">
      <c r="A134">
        <v>5</v>
      </c>
      <c r="B134" s="1" t="s">
        <v>385</v>
      </c>
      <c r="C134" s="1" t="s">
        <v>3</v>
      </c>
      <c r="D134">
        <v>4</v>
      </c>
      <c r="E134" s="1" t="s">
        <v>52</v>
      </c>
      <c r="F134">
        <v>4</v>
      </c>
      <c r="G134" s="1" t="s">
        <v>376</v>
      </c>
      <c r="H134" s="1" t="s">
        <v>29</v>
      </c>
      <c r="I134">
        <v>1</v>
      </c>
    </row>
    <row r="135" spans="1:9" x14ac:dyDescent="0.55000000000000004">
      <c r="A135">
        <v>5</v>
      </c>
      <c r="B135" s="1" t="s">
        <v>385</v>
      </c>
      <c r="C135" s="1" t="s">
        <v>3</v>
      </c>
      <c r="D135">
        <v>4</v>
      </c>
      <c r="E135" s="1" t="s">
        <v>56</v>
      </c>
      <c r="F135">
        <v>6</v>
      </c>
      <c r="G135" s="1" t="s">
        <v>376</v>
      </c>
      <c r="H135" s="1" t="s">
        <v>29</v>
      </c>
      <c r="I135">
        <v>1</v>
      </c>
    </row>
    <row r="136" spans="1:9" x14ac:dyDescent="0.55000000000000004">
      <c r="A136">
        <v>5</v>
      </c>
      <c r="B136" s="1" t="s">
        <v>385</v>
      </c>
      <c r="C136" s="1" t="s">
        <v>3</v>
      </c>
      <c r="D136">
        <v>4</v>
      </c>
      <c r="E136" s="1" t="s">
        <v>60</v>
      </c>
      <c r="F136">
        <v>4</v>
      </c>
      <c r="G136" s="1" t="s">
        <v>377</v>
      </c>
      <c r="H136" s="1" t="s">
        <v>28</v>
      </c>
      <c r="I136">
        <v>1</v>
      </c>
    </row>
    <row r="137" spans="1:9" x14ac:dyDescent="0.55000000000000004">
      <c r="A137">
        <v>5</v>
      </c>
      <c r="B137" s="1" t="s">
        <v>385</v>
      </c>
      <c r="C137" s="1" t="s">
        <v>3</v>
      </c>
      <c r="D137">
        <v>4</v>
      </c>
      <c r="E137" s="1" t="s">
        <v>64</v>
      </c>
      <c r="F137">
        <v>4</v>
      </c>
      <c r="G137" s="1" t="s">
        <v>377</v>
      </c>
      <c r="H137" s="1" t="s">
        <v>29</v>
      </c>
      <c r="I137">
        <v>1</v>
      </c>
    </row>
    <row r="138" spans="1:9" x14ac:dyDescent="0.55000000000000004">
      <c r="A138">
        <v>5</v>
      </c>
      <c r="B138" s="1" t="s">
        <v>385</v>
      </c>
      <c r="C138" s="1" t="s">
        <v>3</v>
      </c>
      <c r="D138">
        <v>4</v>
      </c>
      <c r="E138" s="1" t="s">
        <v>68</v>
      </c>
      <c r="F138">
        <v>4</v>
      </c>
      <c r="G138" s="1" t="s">
        <v>377</v>
      </c>
      <c r="H138" s="1" t="s">
        <v>28</v>
      </c>
      <c r="I138">
        <v>1</v>
      </c>
    </row>
    <row r="139" spans="1:9" x14ac:dyDescent="0.55000000000000004">
      <c r="A139">
        <v>5</v>
      </c>
      <c r="B139" s="1" t="s">
        <v>385</v>
      </c>
      <c r="C139" s="1" t="s">
        <v>3</v>
      </c>
      <c r="D139">
        <v>4</v>
      </c>
      <c r="E139" s="1" t="s">
        <v>72</v>
      </c>
      <c r="F139">
        <v>5</v>
      </c>
      <c r="G139" s="1" t="s">
        <v>377</v>
      </c>
      <c r="H139" s="1" t="s">
        <v>29</v>
      </c>
      <c r="I139">
        <v>1</v>
      </c>
    </row>
    <row r="140" spans="1:9" x14ac:dyDescent="0.55000000000000004">
      <c r="A140">
        <v>5</v>
      </c>
      <c r="B140" s="1" t="s">
        <v>385</v>
      </c>
      <c r="C140" s="1" t="s">
        <v>3</v>
      </c>
      <c r="D140">
        <v>4</v>
      </c>
      <c r="E140" s="1" t="s">
        <v>75</v>
      </c>
      <c r="F140">
        <v>4</v>
      </c>
      <c r="G140" s="1" t="s">
        <v>377</v>
      </c>
      <c r="H140" s="1" t="s">
        <v>29</v>
      </c>
      <c r="I140">
        <v>1</v>
      </c>
    </row>
    <row r="141" spans="1:9" x14ac:dyDescent="0.55000000000000004">
      <c r="A141">
        <v>5</v>
      </c>
      <c r="B141" s="1" t="s">
        <v>385</v>
      </c>
      <c r="C141" s="1" t="s">
        <v>3</v>
      </c>
      <c r="D141">
        <v>4</v>
      </c>
      <c r="E141" s="1" t="s">
        <v>78</v>
      </c>
      <c r="F141">
        <v>4</v>
      </c>
      <c r="G141" s="1" t="s">
        <v>375</v>
      </c>
      <c r="H141" s="1" t="s">
        <v>28</v>
      </c>
      <c r="I141">
        <v>1</v>
      </c>
    </row>
    <row r="142" spans="1:9" x14ac:dyDescent="0.55000000000000004">
      <c r="A142">
        <v>5</v>
      </c>
      <c r="B142" s="1" t="s">
        <v>385</v>
      </c>
      <c r="C142" s="1" t="s">
        <v>3</v>
      </c>
      <c r="D142">
        <v>4</v>
      </c>
      <c r="E142" s="1" t="s">
        <v>82</v>
      </c>
      <c r="F142">
        <v>4</v>
      </c>
      <c r="G142" s="1" t="s">
        <v>375</v>
      </c>
      <c r="H142" s="1" t="s">
        <v>29</v>
      </c>
      <c r="I142">
        <v>1</v>
      </c>
    </row>
    <row r="143" spans="1:9" x14ac:dyDescent="0.55000000000000004">
      <c r="A143">
        <v>5</v>
      </c>
      <c r="B143" s="1" t="s">
        <v>385</v>
      </c>
      <c r="C143" s="1" t="s">
        <v>3</v>
      </c>
      <c r="D143">
        <v>4</v>
      </c>
      <c r="E143" s="1" t="s">
        <v>85</v>
      </c>
      <c r="F143">
        <v>5</v>
      </c>
      <c r="G143" s="1" t="s">
        <v>375</v>
      </c>
      <c r="H143" s="1" t="s">
        <v>28</v>
      </c>
      <c r="I143">
        <v>1</v>
      </c>
    </row>
    <row r="144" spans="1:9" x14ac:dyDescent="0.55000000000000004">
      <c r="A144">
        <v>5</v>
      </c>
      <c r="B144" s="1" t="s">
        <v>385</v>
      </c>
      <c r="C144" s="1" t="s">
        <v>3</v>
      </c>
      <c r="D144">
        <v>4</v>
      </c>
      <c r="E144" s="1" t="s">
        <v>184</v>
      </c>
      <c r="F144">
        <v>6</v>
      </c>
      <c r="G144" s="1" t="s">
        <v>376</v>
      </c>
      <c r="H144" s="1" t="s">
        <v>28</v>
      </c>
      <c r="I144">
        <v>1</v>
      </c>
    </row>
    <row r="145" spans="1:9" x14ac:dyDescent="0.55000000000000004">
      <c r="A145">
        <v>5</v>
      </c>
      <c r="B145" s="1" t="s">
        <v>385</v>
      </c>
      <c r="C145" s="1" t="s">
        <v>3</v>
      </c>
      <c r="D145">
        <v>4</v>
      </c>
      <c r="E145" s="1" t="s">
        <v>187</v>
      </c>
      <c r="F145">
        <v>4</v>
      </c>
      <c r="G145" s="1" t="s">
        <v>376</v>
      </c>
      <c r="H145" s="1" t="s">
        <v>29</v>
      </c>
      <c r="I145">
        <v>1</v>
      </c>
    </row>
    <row r="146" spans="1:9" x14ac:dyDescent="0.55000000000000004">
      <c r="A146">
        <v>5</v>
      </c>
      <c r="B146" s="1" t="s">
        <v>385</v>
      </c>
      <c r="C146" s="1" t="s">
        <v>3</v>
      </c>
      <c r="D146">
        <v>4</v>
      </c>
      <c r="E146" s="1" t="s">
        <v>192</v>
      </c>
      <c r="F146">
        <v>4</v>
      </c>
      <c r="G146" s="1" t="s">
        <v>376</v>
      </c>
      <c r="H146" s="1" t="s">
        <v>28</v>
      </c>
      <c r="I146">
        <v>1</v>
      </c>
    </row>
    <row r="147" spans="1:9" x14ac:dyDescent="0.55000000000000004">
      <c r="A147">
        <v>5</v>
      </c>
      <c r="B147" s="1" t="s">
        <v>385</v>
      </c>
      <c r="C147" s="1" t="s">
        <v>3</v>
      </c>
      <c r="D147">
        <v>4</v>
      </c>
      <c r="E147" s="1" t="s">
        <v>195</v>
      </c>
      <c r="F147">
        <v>4</v>
      </c>
      <c r="G147" s="1" t="s">
        <v>377</v>
      </c>
      <c r="H147" s="1" t="s">
        <v>28</v>
      </c>
      <c r="I147">
        <v>1</v>
      </c>
    </row>
    <row r="148" spans="1:9" x14ac:dyDescent="0.55000000000000004">
      <c r="A148">
        <v>5</v>
      </c>
      <c r="B148" s="1" t="s">
        <v>385</v>
      </c>
      <c r="C148" s="1" t="s">
        <v>3</v>
      </c>
      <c r="D148">
        <v>4</v>
      </c>
      <c r="E148" s="1" t="s">
        <v>199</v>
      </c>
      <c r="F148">
        <v>4</v>
      </c>
      <c r="G148" s="1" t="s">
        <v>377</v>
      </c>
      <c r="H148" s="1" t="s">
        <v>28</v>
      </c>
      <c r="I148">
        <v>1</v>
      </c>
    </row>
    <row r="149" spans="1:9" x14ac:dyDescent="0.55000000000000004">
      <c r="A149">
        <v>5</v>
      </c>
      <c r="B149" s="1" t="s">
        <v>385</v>
      </c>
      <c r="C149" s="1" t="s">
        <v>3</v>
      </c>
      <c r="D149">
        <v>4</v>
      </c>
      <c r="E149" s="1" t="s">
        <v>203</v>
      </c>
      <c r="F149">
        <v>4</v>
      </c>
      <c r="G149" s="1" t="s">
        <v>377</v>
      </c>
      <c r="H149" s="1" t="s">
        <v>29</v>
      </c>
      <c r="I149">
        <v>1</v>
      </c>
    </row>
    <row r="150" spans="1:9" x14ac:dyDescent="0.55000000000000004">
      <c r="A150">
        <v>5</v>
      </c>
      <c r="B150" s="1" t="s">
        <v>385</v>
      </c>
      <c r="C150" s="1" t="s">
        <v>3</v>
      </c>
      <c r="D150">
        <v>4</v>
      </c>
      <c r="E150" s="1" t="s">
        <v>206</v>
      </c>
      <c r="F150">
        <v>5</v>
      </c>
      <c r="G150" s="1" t="s">
        <v>377</v>
      </c>
      <c r="H150" s="1" t="s">
        <v>29</v>
      </c>
      <c r="I150">
        <v>1</v>
      </c>
    </row>
    <row r="151" spans="1:9" x14ac:dyDescent="0.55000000000000004">
      <c r="A151">
        <v>5</v>
      </c>
      <c r="B151" s="1" t="s">
        <v>385</v>
      </c>
      <c r="C151" s="1" t="s">
        <v>3</v>
      </c>
      <c r="D151">
        <v>4</v>
      </c>
      <c r="E151" s="1" t="s">
        <v>210</v>
      </c>
      <c r="F151">
        <v>4</v>
      </c>
      <c r="G151" s="1" t="s">
        <v>376</v>
      </c>
      <c r="H151" s="1" t="s">
        <v>28</v>
      </c>
      <c r="I151">
        <v>1</v>
      </c>
    </row>
    <row r="152" spans="1:9" x14ac:dyDescent="0.55000000000000004">
      <c r="A152">
        <v>5</v>
      </c>
      <c r="B152" s="1" t="s">
        <v>385</v>
      </c>
      <c r="C152" s="1" t="s">
        <v>3</v>
      </c>
      <c r="D152">
        <v>4</v>
      </c>
      <c r="E152" s="1" t="s">
        <v>274</v>
      </c>
      <c r="F152">
        <v>4</v>
      </c>
      <c r="G152" s="1" t="s">
        <v>375</v>
      </c>
      <c r="H152" s="1" t="s">
        <v>28</v>
      </c>
      <c r="I152">
        <v>1</v>
      </c>
    </row>
    <row r="153" spans="1:9" x14ac:dyDescent="0.55000000000000004">
      <c r="A153">
        <v>5</v>
      </c>
      <c r="B153" s="1" t="s">
        <v>385</v>
      </c>
      <c r="C153" s="1" t="s">
        <v>3</v>
      </c>
      <c r="D153">
        <v>4</v>
      </c>
      <c r="E153" s="1" t="s">
        <v>276</v>
      </c>
      <c r="F153">
        <v>4</v>
      </c>
      <c r="G153" s="1" t="s">
        <v>375</v>
      </c>
      <c r="H153" s="1" t="s">
        <v>28</v>
      </c>
      <c r="I153">
        <v>1</v>
      </c>
    </row>
    <row r="154" spans="1:9" x14ac:dyDescent="0.55000000000000004">
      <c r="A154">
        <v>5</v>
      </c>
      <c r="B154" s="1" t="s">
        <v>385</v>
      </c>
      <c r="C154" s="1" t="s">
        <v>3</v>
      </c>
      <c r="D154">
        <v>4</v>
      </c>
      <c r="E154" s="1" t="s">
        <v>279</v>
      </c>
      <c r="F154">
        <v>6</v>
      </c>
      <c r="G154" s="1" t="s">
        <v>376</v>
      </c>
      <c r="H154" s="1" t="s">
        <v>29</v>
      </c>
      <c r="I154">
        <v>1</v>
      </c>
    </row>
    <row r="155" spans="1:9" x14ac:dyDescent="0.55000000000000004">
      <c r="A155">
        <v>5</v>
      </c>
      <c r="B155" s="1" t="s">
        <v>385</v>
      </c>
      <c r="C155" s="1" t="s">
        <v>3</v>
      </c>
      <c r="D155">
        <v>4</v>
      </c>
      <c r="E155" s="1" t="s">
        <v>282</v>
      </c>
      <c r="F155">
        <v>5</v>
      </c>
      <c r="G155" s="1" t="s">
        <v>375</v>
      </c>
      <c r="H155" s="1" t="s">
        <v>29</v>
      </c>
      <c r="I155">
        <v>1</v>
      </c>
    </row>
    <row r="156" spans="1:9" x14ac:dyDescent="0.55000000000000004">
      <c r="A156">
        <v>5</v>
      </c>
      <c r="B156" s="1" t="s">
        <v>385</v>
      </c>
      <c r="C156" s="1" t="s">
        <v>3</v>
      </c>
      <c r="D156">
        <v>4</v>
      </c>
      <c r="E156" s="1" t="s">
        <v>352</v>
      </c>
      <c r="F156">
        <v>4</v>
      </c>
      <c r="G156" s="1" t="s">
        <v>376</v>
      </c>
      <c r="H156" s="1" t="s">
        <v>29</v>
      </c>
      <c r="I156">
        <v>1</v>
      </c>
    </row>
    <row r="157" spans="1:9" x14ac:dyDescent="0.55000000000000004">
      <c r="A157">
        <v>5</v>
      </c>
      <c r="B157" s="1" t="s">
        <v>385</v>
      </c>
      <c r="C157" s="1" t="s">
        <v>3</v>
      </c>
      <c r="D157">
        <v>4</v>
      </c>
      <c r="E157" s="1" t="s">
        <v>357</v>
      </c>
      <c r="F157">
        <v>1</v>
      </c>
      <c r="G157" s="1" t="s">
        <v>376</v>
      </c>
      <c r="H157" s="1" t="s">
        <v>28</v>
      </c>
      <c r="I157">
        <v>1</v>
      </c>
    </row>
    <row r="158" spans="1:9" x14ac:dyDescent="0.55000000000000004">
      <c r="A158">
        <v>5</v>
      </c>
      <c r="B158" s="1" t="s">
        <v>385</v>
      </c>
      <c r="C158" s="1" t="s">
        <v>3</v>
      </c>
      <c r="D158">
        <v>4</v>
      </c>
      <c r="E158" s="1" t="s">
        <v>360</v>
      </c>
      <c r="F158">
        <v>4</v>
      </c>
      <c r="G158" s="1" t="s">
        <v>377</v>
      </c>
      <c r="H158" s="1" t="s">
        <v>28</v>
      </c>
      <c r="I158">
        <v>1</v>
      </c>
    </row>
    <row r="159" spans="1:9" x14ac:dyDescent="0.55000000000000004">
      <c r="A159">
        <v>5</v>
      </c>
      <c r="B159" s="1" t="s">
        <v>385</v>
      </c>
      <c r="C159" s="1" t="s">
        <v>3</v>
      </c>
      <c r="D159">
        <v>4</v>
      </c>
      <c r="E159" s="1" t="s">
        <v>364</v>
      </c>
      <c r="F159">
        <v>4</v>
      </c>
      <c r="G159" s="1" t="s">
        <v>377</v>
      </c>
      <c r="H159" s="1" t="s">
        <v>28</v>
      </c>
      <c r="I159">
        <v>1</v>
      </c>
    </row>
    <row r="160" spans="1:9" x14ac:dyDescent="0.55000000000000004">
      <c r="A160">
        <v>5</v>
      </c>
      <c r="B160" s="1" t="s">
        <v>385</v>
      </c>
      <c r="C160" s="1" t="s">
        <v>3</v>
      </c>
      <c r="D160">
        <v>4</v>
      </c>
      <c r="E160" s="1" t="s">
        <v>368</v>
      </c>
      <c r="F160">
        <v>4</v>
      </c>
      <c r="G160" s="1" t="s">
        <v>377</v>
      </c>
      <c r="H160" s="1" t="s">
        <v>28</v>
      </c>
      <c r="I160">
        <v>1</v>
      </c>
    </row>
    <row r="161" spans="1:9" x14ac:dyDescent="0.55000000000000004">
      <c r="A161">
        <v>5</v>
      </c>
      <c r="B161" s="1" t="s">
        <v>385</v>
      </c>
      <c r="C161" s="1" t="s">
        <v>3</v>
      </c>
      <c r="D161">
        <v>4</v>
      </c>
      <c r="E161" s="1" t="s">
        <v>371</v>
      </c>
      <c r="F161">
        <v>4</v>
      </c>
      <c r="G161" s="1" t="s">
        <v>377</v>
      </c>
      <c r="H161" s="1" t="s">
        <v>29</v>
      </c>
      <c r="I161">
        <v>1</v>
      </c>
    </row>
    <row r="162" spans="1:9" x14ac:dyDescent="0.55000000000000004">
      <c r="A162">
        <v>6</v>
      </c>
      <c r="B162" s="1" t="s">
        <v>386</v>
      </c>
      <c r="C162" s="1" t="s">
        <v>2</v>
      </c>
      <c r="D162">
        <v>1</v>
      </c>
      <c r="E162" s="1" t="s">
        <v>36</v>
      </c>
      <c r="F162">
        <v>5</v>
      </c>
      <c r="G162" s="1" t="s">
        <v>375</v>
      </c>
      <c r="H162" s="1" t="s">
        <v>28</v>
      </c>
      <c r="I162">
        <v>1</v>
      </c>
    </row>
    <row r="163" spans="1:9" x14ac:dyDescent="0.55000000000000004">
      <c r="A163">
        <v>6</v>
      </c>
      <c r="B163" s="1" t="s">
        <v>386</v>
      </c>
      <c r="C163" s="1" t="s">
        <v>2</v>
      </c>
      <c r="D163">
        <v>1</v>
      </c>
      <c r="E163" s="1" t="s">
        <v>40</v>
      </c>
      <c r="F163">
        <v>3</v>
      </c>
      <c r="G163" s="1" t="s">
        <v>376</v>
      </c>
      <c r="H163" s="1" t="s">
        <v>28</v>
      </c>
      <c r="I163">
        <v>1</v>
      </c>
    </row>
    <row r="164" spans="1:9" x14ac:dyDescent="0.55000000000000004">
      <c r="A164">
        <v>6</v>
      </c>
      <c r="B164" s="1" t="s">
        <v>386</v>
      </c>
      <c r="C164" s="1" t="s">
        <v>2</v>
      </c>
      <c r="D164">
        <v>1</v>
      </c>
      <c r="E164" s="1" t="s">
        <v>44</v>
      </c>
      <c r="F164">
        <v>3</v>
      </c>
      <c r="G164" s="1" t="s">
        <v>376</v>
      </c>
      <c r="H164" s="1" t="s">
        <v>29</v>
      </c>
      <c r="I164">
        <v>1</v>
      </c>
    </row>
    <row r="165" spans="1:9" x14ac:dyDescent="0.55000000000000004">
      <c r="A165">
        <v>6</v>
      </c>
      <c r="B165" s="1" t="s">
        <v>386</v>
      </c>
      <c r="C165" s="1" t="s">
        <v>2</v>
      </c>
      <c r="D165">
        <v>1</v>
      </c>
      <c r="E165" s="1" t="s">
        <v>48</v>
      </c>
      <c r="F165">
        <v>5</v>
      </c>
      <c r="G165" s="1" t="s">
        <v>376</v>
      </c>
      <c r="H165" s="1" t="s">
        <v>29</v>
      </c>
      <c r="I165">
        <v>1</v>
      </c>
    </row>
    <row r="166" spans="1:9" x14ac:dyDescent="0.55000000000000004">
      <c r="A166">
        <v>6</v>
      </c>
      <c r="B166" s="1" t="s">
        <v>386</v>
      </c>
      <c r="C166" s="1" t="s">
        <v>2</v>
      </c>
      <c r="D166">
        <v>1</v>
      </c>
      <c r="E166" s="1" t="s">
        <v>52</v>
      </c>
      <c r="F166">
        <v>1</v>
      </c>
      <c r="G166" s="1" t="s">
        <v>376</v>
      </c>
      <c r="H166" s="1" t="s">
        <v>29</v>
      </c>
      <c r="I166">
        <v>1</v>
      </c>
    </row>
    <row r="167" spans="1:9" x14ac:dyDescent="0.55000000000000004">
      <c r="A167">
        <v>6</v>
      </c>
      <c r="B167" s="1" t="s">
        <v>386</v>
      </c>
      <c r="C167" s="1" t="s">
        <v>2</v>
      </c>
      <c r="D167">
        <v>1</v>
      </c>
      <c r="E167" s="1" t="s">
        <v>56</v>
      </c>
      <c r="F167">
        <v>3</v>
      </c>
      <c r="G167" s="1" t="s">
        <v>376</v>
      </c>
      <c r="H167" s="1" t="s">
        <v>29</v>
      </c>
      <c r="I167">
        <v>1</v>
      </c>
    </row>
    <row r="168" spans="1:9" x14ac:dyDescent="0.55000000000000004">
      <c r="A168">
        <v>6</v>
      </c>
      <c r="B168" s="1" t="s">
        <v>386</v>
      </c>
      <c r="C168" s="1" t="s">
        <v>2</v>
      </c>
      <c r="D168">
        <v>1</v>
      </c>
      <c r="E168" s="1" t="s">
        <v>60</v>
      </c>
      <c r="F168">
        <v>3</v>
      </c>
      <c r="G168" s="1" t="s">
        <v>377</v>
      </c>
      <c r="H168" s="1" t="s">
        <v>28</v>
      </c>
      <c r="I168">
        <v>1</v>
      </c>
    </row>
    <row r="169" spans="1:9" x14ac:dyDescent="0.55000000000000004">
      <c r="A169">
        <v>6</v>
      </c>
      <c r="B169" s="1" t="s">
        <v>386</v>
      </c>
      <c r="C169" s="1" t="s">
        <v>2</v>
      </c>
      <c r="D169">
        <v>1</v>
      </c>
      <c r="E169" s="1" t="s">
        <v>64</v>
      </c>
      <c r="F169">
        <v>1</v>
      </c>
      <c r="G169" s="1" t="s">
        <v>377</v>
      </c>
      <c r="H169" s="1" t="s">
        <v>29</v>
      </c>
      <c r="I169">
        <v>1</v>
      </c>
    </row>
    <row r="170" spans="1:9" x14ac:dyDescent="0.55000000000000004">
      <c r="A170">
        <v>6</v>
      </c>
      <c r="B170" s="1" t="s">
        <v>386</v>
      </c>
      <c r="C170" s="1" t="s">
        <v>2</v>
      </c>
      <c r="D170">
        <v>1</v>
      </c>
      <c r="E170" s="1" t="s">
        <v>68</v>
      </c>
      <c r="F170">
        <v>5</v>
      </c>
      <c r="G170" s="1" t="s">
        <v>377</v>
      </c>
      <c r="H170" s="1" t="s">
        <v>28</v>
      </c>
      <c r="I170">
        <v>1</v>
      </c>
    </row>
    <row r="171" spans="1:9" x14ac:dyDescent="0.55000000000000004">
      <c r="A171">
        <v>6</v>
      </c>
      <c r="B171" s="1" t="s">
        <v>386</v>
      </c>
      <c r="C171" s="1" t="s">
        <v>2</v>
      </c>
      <c r="D171">
        <v>1</v>
      </c>
      <c r="E171" s="1" t="s">
        <v>72</v>
      </c>
      <c r="F171">
        <v>1</v>
      </c>
      <c r="G171" s="1" t="s">
        <v>377</v>
      </c>
      <c r="H171" s="1" t="s">
        <v>29</v>
      </c>
      <c r="I171">
        <v>1</v>
      </c>
    </row>
    <row r="172" spans="1:9" x14ac:dyDescent="0.55000000000000004">
      <c r="A172">
        <v>6</v>
      </c>
      <c r="B172" s="1" t="s">
        <v>386</v>
      </c>
      <c r="C172" s="1" t="s">
        <v>2</v>
      </c>
      <c r="D172">
        <v>1</v>
      </c>
      <c r="E172" s="1" t="s">
        <v>75</v>
      </c>
      <c r="F172">
        <v>1</v>
      </c>
      <c r="G172" s="1" t="s">
        <v>377</v>
      </c>
      <c r="H172" s="1" t="s">
        <v>29</v>
      </c>
      <c r="I172">
        <v>1</v>
      </c>
    </row>
    <row r="173" spans="1:9" x14ac:dyDescent="0.55000000000000004">
      <c r="A173">
        <v>6</v>
      </c>
      <c r="B173" s="1" t="s">
        <v>386</v>
      </c>
      <c r="C173" s="1" t="s">
        <v>2</v>
      </c>
      <c r="D173">
        <v>1</v>
      </c>
      <c r="E173" s="1" t="s">
        <v>78</v>
      </c>
      <c r="F173">
        <v>3</v>
      </c>
      <c r="G173" s="1" t="s">
        <v>375</v>
      </c>
      <c r="H173" s="1" t="s">
        <v>28</v>
      </c>
      <c r="I173">
        <v>1</v>
      </c>
    </row>
    <row r="174" spans="1:9" x14ac:dyDescent="0.55000000000000004">
      <c r="A174">
        <v>6</v>
      </c>
      <c r="B174" s="1" t="s">
        <v>386</v>
      </c>
      <c r="C174" s="1" t="s">
        <v>2</v>
      </c>
      <c r="D174">
        <v>1</v>
      </c>
      <c r="E174" s="1" t="s">
        <v>82</v>
      </c>
      <c r="F174">
        <v>5</v>
      </c>
      <c r="G174" s="1" t="s">
        <v>375</v>
      </c>
      <c r="H174" s="1" t="s">
        <v>29</v>
      </c>
      <c r="I174">
        <v>1</v>
      </c>
    </row>
    <row r="175" spans="1:9" x14ac:dyDescent="0.55000000000000004">
      <c r="A175">
        <v>6</v>
      </c>
      <c r="B175" s="1" t="s">
        <v>386</v>
      </c>
      <c r="C175" s="1" t="s">
        <v>2</v>
      </c>
      <c r="D175">
        <v>1</v>
      </c>
      <c r="E175" s="1" t="s">
        <v>85</v>
      </c>
      <c r="F175">
        <v>6</v>
      </c>
      <c r="G175" s="1" t="s">
        <v>375</v>
      </c>
      <c r="H175" s="1" t="s">
        <v>28</v>
      </c>
      <c r="I175">
        <v>1</v>
      </c>
    </row>
    <row r="176" spans="1:9" x14ac:dyDescent="0.55000000000000004">
      <c r="A176">
        <v>6</v>
      </c>
      <c r="B176" s="1" t="s">
        <v>386</v>
      </c>
      <c r="C176" s="1" t="s">
        <v>2</v>
      </c>
      <c r="D176">
        <v>1</v>
      </c>
      <c r="E176" s="1" t="s">
        <v>184</v>
      </c>
      <c r="F176">
        <v>1</v>
      </c>
      <c r="G176" s="1" t="s">
        <v>376</v>
      </c>
      <c r="H176" s="1" t="s">
        <v>28</v>
      </c>
      <c r="I176">
        <v>1</v>
      </c>
    </row>
    <row r="177" spans="1:9" x14ac:dyDescent="0.55000000000000004">
      <c r="A177">
        <v>6</v>
      </c>
      <c r="B177" s="1" t="s">
        <v>386</v>
      </c>
      <c r="C177" s="1" t="s">
        <v>2</v>
      </c>
      <c r="D177">
        <v>1</v>
      </c>
      <c r="E177" s="1" t="s">
        <v>187</v>
      </c>
      <c r="F177">
        <v>1</v>
      </c>
      <c r="G177" s="1" t="s">
        <v>376</v>
      </c>
      <c r="H177" s="1" t="s">
        <v>29</v>
      </c>
      <c r="I177">
        <v>1</v>
      </c>
    </row>
    <row r="178" spans="1:9" x14ac:dyDescent="0.55000000000000004">
      <c r="A178">
        <v>6</v>
      </c>
      <c r="B178" s="1" t="s">
        <v>386</v>
      </c>
      <c r="C178" s="1" t="s">
        <v>2</v>
      </c>
      <c r="D178">
        <v>1</v>
      </c>
      <c r="E178" s="1" t="s">
        <v>192</v>
      </c>
      <c r="F178">
        <v>1</v>
      </c>
      <c r="G178" s="1" t="s">
        <v>376</v>
      </c>
      <c r="H178" s="1" t="s">
        <v>28</v>
      </c>
      <c r="I178">
        <v>1</v>
      </c>
    </row>
    <row r="179" spans="1:9" x14ac:dyDescent="0.55000000000000004">
      <c r="A179">
        <v>6</v>
      </c>
      <c r="B179" s="1" t="s">
        <v>386</v>
      </c>
      <c r="C179" s="1" t="s">
        <v>2</v>
      </c>
      <c r="D179">
        <v>1</v>
      </c>
      <c r="E179" s="1" t="s">
        <v>195</v>
      </c>
      <c r="F179">
        <v>1</v>
      </c>
      <c r="G179" s="1" t="s">
        <v>377</v>
      </c>
      <c r="H179" s="1" t="s">
        <v>28</v>
      </c>
      <c r="I179">
        <v>1</v>
      </c>
    </row>
    <row r="180" spans="1:9" x14ac:dyDescent="0.55000000000000004">
      <c r="A180">
        <v>6</v>
      </c>
      <c r="B180" s="1" t="s">
        <v>386</v>
      </c>
      <c r="C180" s="1" t="s">
        <v>2</v>
      </c>
      <c r="D180">
        <v>1</v>
      </c>
      <c r="E180" s="1" t="s">
        <v>199</v>
      </c>
      <c r="F180">
        <v>1</v>
      </c>
      <c r="G180" s="1" t="s">
        <v>377</v>
      </c>
      <c r="H180" s="1" t="s">
        <v>28</v>
      </c>
      <c r="I180">
        <v>1</v>
      </c>
    </row>
    <row r="181" spans="1:9" x14ac:dyDescent="0.55000000000000004">
      <c r="A181">
        <v>6</v>
      </c>
      <c r="B181" s="1" t="s">
        <v>386</v>
      </c>
      <c r="C181" s="1" t="s">
        <v>2</v>
      </c>
      <c r="D181">
        <v>1</v>
      </c>
      <c r="E181" s="1" t="s">
        <v>203</v>
      </c>
      <c r="F181">
        <v>1</v>
      </c>
      <c r="G181" s="1" t="s">
        <v>377</v>
      </c>
      <c r="H181" s="1" t="s">
        <v>29</v>
      </c>
      <c r="I181">
        <v>1</v>
      </c>
    </row>
    <row r="182" spans="1:9" x14ac:dyDescent="0.55000000000000004">
      <c r="A182">
        <v>6</v>
      </c>
      <c r="B182" s="1" t="s">
        <v>386</v>
      </c>
      <c r="C182" s="1" t="s">
        <v>2</v>
      </c>
      <c r="D182">
        <v>1</v>
      </c>
      <c r="E182" s="1" t="s">
        <v>206</v>
      </c>
      <c r="F182">
        <v>1</v>
      </c>
      <c r="G182" s="1" t="s">
        <v>377</v>
      </c>
      <c r="H182" s="1" t="s">
        <v>29</v>
      </c>
      <c r="I182">
        <v>1</v>
      </c>
    </row>
    <row r="183" spans="1:9" x14ac:dyDescent="0.55000000000000004">
      <c r="A183">
        <v>6</v>
      </c>
      <c r="B183" s="1" t="s">
        <v>386</v>
      </c>
      <c r="C183" s="1" t="s">
        <v>2</v>
      </c>
      <c r="D183">
        <v>1</v>
      </c>
      <c r="E183" s="1" t="s">
        <v>210</v>
      </c>
      <c r="F183">
        <v>3</v>
      </c>
      <c r="G183" s="1" t="s">
        <v>376</v>
      </c>
      <c r="H183" s="1" t="s">
        <v>28</v>
      </c>
      <c r="I183">
        <v>1</v>
      </c>
    </row>
    <row r="184" spans="1:9" x14ac:dyDescent="0.55000000000000004">
      <c r="A184">
        <v>6</v>
      </c>
      <c r="B184" s="1" t="s">
        <v>386</v>
      </c>
      <c r="C184" s="1" t="s">
        <v>2</v>
      </c>
      <c r="D184">
        <v>1</v>
      </c>
      <c r="E184" s="1" t="s">
        <v>274</v>
      </c>
      <c r="F184">
        <v>5</v>
      </c>
      <c r="G184" s="1" t="s">
        <v>375</v>
      </c>
      <c r="H184" s="1" t="s">
        <v>28</v>
      </c>
      <c r="I184">
        <v>1</v>
      </c>
    </row>
    <row r="185" spans="1:9" x14ac:dyDescent="0.55000000000000004">
      <c r="A185">
        <v>6</v>
      </c>
      <c r="B185" s="1" t="s">
        <v>386</v>
      </c>
      <c r="C185" s="1" t="s">
        <v>2</v>
      </c>
      <c r="D185">
        <v>1</v>
      </c>
      <c r="E185" s="1" t="s">
        <v>276</v>
      </c>
      <c r="F185">
        <v>6</v>
      </c>
      <c r="G185" s="1" t="s">
        <v>375</v>
      </c>
      <c r="H185" s="1" t="s">
        <v>28</v>
      </c>
      <c r="I185">
        <v>1</v>
      </c>
    </row>
    <row r="186" spans="1:9" x14ac:dyDescent="0.55000000000000004">
      <c r="A186">
        <v>6</v>
      </c>
      <c r="B186" s="1" t="s">
        <v>386</v>
      </c>
      <c r="C186" s="1" t="s">
        <v>2</v>
      </c>
      <c r="D186">
        <v>1</v>
      </c>
      <c r="E186" s="1" t="s">
        <v>279</v>
      </c>
      <c r="F186">
        <v>1</v>
      </c>
      <c r="G186" s="1" t="s">
        <v>376</v>
      </c>
      <c r="H186" s="1" t="s">
        <v>29</v>
      </c>
      <c r="I186">
        <v>1</v>
      </c>
    </row>
    <row r="187" spans="1:9" x14ac:dyDescent="0.55000000000000004">
      <c r="A187">
        <v>6</v>
      </c>
      <c r="B187" s="1" t="s">
        <v>386</v>
      </c>
      <c r="C187" s="1" t="s">
        <v>2</v>
      </c>
      <c r="D187">
        <v>1</v>
      </c>
      <c r="E187" s="1" t="s">
        <v>282</v>
      </c>
      <c r="F187">
        <v>4</v>
      </c>
      <c r="G187" s="1" t="s">
        <v>375</v>
      </c>
      <c r="H187" s="1" t="s">
        <v>29</v>
      </c>
      <c r="I187">
        <v>1</v>
      </c>
    </row>
    <row r="188" spans="1:9" x14ac:dyDescent="0.55000000000000004">
      <c r="A188">
        <v>6</v>
      </c>
      <c r="B188" s="1" t="s">
        <v>386</v>
      </c>
      <c r="C188" s="1" t="s">
        <v>2</v>
      </c>
      <c r="D188">
        <v>1</v>
      </c>
      <c r="E188" s="1" t="s">
        <v>352</v>
      </c>
      <c r="F188">
        <v>1</v>
      </c>
      <c r="G188" s="1" t="s">
        <v>376</v>
      </c>
      <c r="H188" s="1" t="s">
        <v>29</v>
      </c>
      <c r="I188">
        <v>1</v>
      </c>
    </row>
    <row r="189" spans="1:9" x14ac:dyDescent="0.55000000000000004">
      <c r="A189">
        <v>6</v>
      </c>
      <c r="B189" s="1" t="s">
        <v>386</v>
      </c>
      <c r="C189" s="1" t="s">
        <v>2</v>
      </c>
      <c r="D189">
        <v>1</v>
      </c>
      <c r="E189" s="1" t="s">
        <v>357</v>
      </c>
      <c r="F189">
        <v>6</v>
      </c>
      <c r="G189" s="1" t="s">
        <v>376</v>
      </c>
      <c r="H189" s="1" t="s">
        <v>28</v>
      </c>
      <c r="I189">
        <v>1</v>
      </c>
    </row>
    <row r="190" spans="1:9" x14ac:dyDescent="0.55000000000000004">
      <c r="A190">
        <v>6</v>
      </c>
      <c r="B190" s="1" t="s">
        <v>386</v>
      </c>
      <c r="C190" s="1" t="s">
        <v>2</v>
      </c>
      <c r="D190">
        <v>1</v>
      </c>
      <c r="E190" s="1" t="s">
        <v>360</v>
      </c>
      <c r="F190">
        <v>1</v>
      </c>
      <c r="G190" s="1" t="s">
        <v>377</v>
      </c>
      <c r="H190" s="1" t="s">
        <v>28</v>
      </c>
      <c r="I190">
        <v>1</v>
      </c>
    </row>
    <row r="191" spans="1:9" x14ac:dyDescent="0.55000000000000004">
      <c r="A191">
        <v>6</v>
      </c>
      <c r="B191" s="1" t="s">
        <v>386</v>
      </c>
      <c r="C191" s="1" t="s">
        <v>2</v>
      </c>
      <c r="D191">
        <v>1</v>
      </c>
      <c r="E191" s="1" t="s">
        <v>364</v>
      </c>
      <c r="F191">
        <v>1</v>
      </c>
      <c r="G191" s="1" t="s">
        <v>377</v>
      </c>
      <c r="H191" s="1" t="s">
        <v>28</v>
      </c>
      <c r="I191">
        <v>1</v>
      </c>
    </row>
    <row r="192" spans="1:9" x14ac:dyDescent="0.55000000000000004">
      <c r="A192">
        <v>6</v>
      </c>
      <c r="B192" s="1" t="s">
        <v>386</v>
      </c>
      <c r="C192" s="1" t="s">
        <v>2</v>
      </c>
      <c r="D192">
        <v>1</v>
      </c>
      <c r="E192" s="1" t="s">
        <v>368</v>
      </c>
      <c r="F192">
        <v>1</v>
      </c>
      <c r="G192" s="1" t="s">
        <v>377</v>
      </c>
      <c r="H192" s="1" t="s">
        <v>28</v>
      </c>
      <c r="I192">
        <v>1</v>
      </c>
    </row>
    <row r="193" spans="1:9" x14ac:dyDescent="0.55000000000000004">
      <c r="A193">
        <v>6</v>
      </c>
      <c r="B193" s="1" t="s">
        <v>386</v>
      </c>
      <c r="C193" s="1" t="s">
        <v>2</v>
      </c>
      <c r="D193">
        <v>1</v>
      </c>
      <c r="E193" s="1" t="s">
        <v>371</v>
      </c>
      <c r="F193">
        <v>1</v>
      </c>
      <c r="G193" s="1" t="s">
        <v>377</v>
      </c>
      <c r="H193" s="1" t="s">
        <v>29</v>
      </c>
      <c r="I193">
        <v>1</v>
      </c>
    </row>
    <row r="194" spans="1:9" x14ac:dyDescent="0.55000000000000004">
      <c r="A194">
        <v>7</v>
      </c>
      <c r="B194" s="1" t="s">
        <v>387</v>
      </c>
      <c r="C194" s="1" t="s">
        <v>2</v>
      </c>
      <c r="D194">
        <v>1</v>
      </c>
      <c r="E194" s="1" t="s">
        <v>36</v>
      </c>
      <c r="F194">
        <v>1</v>
      </c>
      <c r="G194" s="1" t="s">
        <v>375</v>
      </c>
      <c r="H194" s="1" t="s">
        <v>28</v>
      </c>
      <c r="I194">
        <v>1</v>
      </c>
    </row>
    <row r="195" spans="1:9" x14ac:dyDescent="0.55000000000000004">
      <c r="A195">
        <v>7</v>
      </c>
      <c r="B195" s="1" t="s">
        <v>387</v>
      </c>
      <c r="C195" s="1" t="s">
        <v>2</v>
      </c>
      <c r="D195">
        <v>1</v>
      </c>
      <c r="E195" s="1" t="s">
        <v>40</v>
      </c>
      <c r="F195">
        <v>1</v>
      </c>
      <c r="G195" s="1" t="s">
        <v>376</v>
      </c>
      <c r="H195" s="1" t="s">
        <v>28</v>
      </c>
      <c r="I195">
        <v>1</v>
      </c>
    </row>
    <row r="196" spans="1:9" x14ac:dyDescent="0.55000000000000004">
      <c r="A196">
        <v>7</v>
      </c>
      <c r="B196" s="1" t="s">
        <v>387</v>
      </c>
      <c r="C196" s="1" t="s">
        <v>2</v>
      </c>
      <c r="D196">
        <v>1</v>
      </c>
      <c r="E196" s="1" t="s">
        <v>44</v>
      </c>
      <c r="F196">
        <v>5</v>
      </c>
      <c r="G196" s="1" t="s">
        <v>376</v>
      </c>
      <c r="H196" s="1" t="s">
        <v>29</v>
      </c>
      <c r="I196">
        <v>1</v>
      </c>
    </row>
    <row r="197" spans="1:9" x14ac:dyDescent="0.55000000000000004">
      <c r="A197">
        <v>7</v>
      </c>
      <c r="B197" s="1" t="s">
        <v>387</v>
      </c>
      <c r="C197" s="1" t="s">
        <v>2</v>
      </c>
      <c r="D197">
        <v>1</v>
      </c>
      <c r="E197" s="1" t="s">
        <v>48</v>
      </c>
      <c r="F197">
        <v>3</v>
      </c>
      <c r="G197" s="1" t="s">
        <v>376</v>
      </c>
      <c r="H197" s="1" t="s">
        <v>29</v>
      </c>
      <c r="I197">
        <v>1</v>
      </c>
    </row>
    <row r="198" spans="1:9" x14ac:dyDescent="0.55000000000000004">
      <c r="A198">
        <v>7</v>
      </c>
      <c r="B198" s="1" t="s">
        <v>387</v>
      </c>
      <c r="C198" s="1" t="s">
        <v>2</v>
      </c>
      <c r="D198">
        <v>1</v>
      </c>
      <c r="E198" s="1" t="s">
        <v>52</v>
      </c>
      <c r="F198">
        <v>6</v>
      </c>
      <c r="G198" s="1" t="s">
        <v>376</v>
      </c>
      <c r="H198" s="1" t="s">
        <v>29</v>
      </c>
      <c r="I198">
        <v>1</v>
      </c>
    </row>
    <row r="199" spans="1:9" x14ac:dyDescent="0.55000000000000004">
      <c r="A199">
        <v>7</v>
      </c>
      <c r="B199" s="1" t="s">
        <v>387</v>
      </c>
      <c r="C199" s="1" t="s">
        <v>2</v>
      </c>
      <c r="D199">
        <v>1</v>
      </c>
      <c r="E199" s="1" t="s">
        <v>56</v>
      </c>
      <c r="F199">
        <v>1</v>
      </c>
      <c r="G199" s="1" t="s">
        <v>376</v>
      </c>
      <c r="H199" s="1" t="s">
        <v>29</v>
      </c>
      <c r="I199">
        <v>1</v>
      </c>
    </row>
    <row r="200" spans="1:9" x14ac:dyDescent="0.55000000000000004">
      <c r="A200">
        <v>7</v>
      </c>
      <c r="B200" s="1" t="s">
        <v>387</v>
      </c>
      <c r="C200" s="1" t="s">
        <v>2</v>
      </c>
      <c r="D200">
        <v>1</v>
      </c>
      <c r="E200" s="1" t="s">
        <v>60</v>
      </c>
      <c r="F200">
        <v>1</v>
      </c>
      <c r="G200" s="1" t="s">
        <v>377</v>
      </c>
      <c r="H200" s="1" t="s">
        <v>28</v>
      </c>
      <c r="I200">
        <v>1</v>
      </c>
    </row>
    <row r="201" spans="1:9" x14ac:dyDescent="0.55000000000000004">
      <c r="A201">
        <v>7</v>
      </c>
      <c r="B201" s="1" t="s">
        <v>387</v>
      </c>
      <c r="C201" s="1" t="s">
        <v>2</v>
      </c>
      <c r="D201">
        <v>1</v>
      </c>
      <c r="E201" s="1" t="s">
        <v>64</v>
      </c>
      <c r="F201">
        <v>1</v>
      </c>
      <c r="G201" s="1" t="s">
        <v>377</v>
      </c>
      <c r="H201" s="1" t="s">
        <v>29</v>
      </c>
      <c r="I201">
        <v>1</v>
      </c>
    </row>
    <row r="202" spans="1:9" x14ac:dyDescent="0.55000000000000004">
      <c r="A202">
        <v>7</v>
      </c>
      <c r="B202" s="1" t="s">
        <v>387</v>
      </c>
      <c r="C202" s="1" t="s">
        <v>2</v>
      </c>
      <c r="D202">
        <v>1</v>
      </c>
      <c r="E202" s="1" t="s">
        <v>68</v>
      </c>
      <c r="F202">
        <v>1</v>
      </c>
      <c r="G202" s="1" t="s">
        <v>377</v>
      </c>
      <c r="H202" s="1" t="s">
        <v>28</v>
      </c>
      <c r="I202">
        <v>1</v>
      </c>
    </row>
    <row r="203" spans="1:9" x14ac:dyDescent="0.55000000000000004">
      <c r="A203">
        <v>7</v>
      </c>
      <c r="B203" s="1" t="s">
        <v>387</v>
      </c>
      <c r="C203" s="1" t="s">
        <v>2</v>
      </c>
      <c r="D203">
        <v>1</v>
      </c>
      <c r="E203" s="1" t="s">
        <v>72</v>
      </c>
      <c r="F203">
        <v>1</v>
      </c>
      <c r="G203" s="1" t="s">
        <v>377</v>
      </c>
      <c r="H203" s="1" t="s">
        <v>29</v>
      </c>
      <c r="I203">
        <v>1</v>
      </c>
    </row>
    <row r="204" spans="1:9" x14ac:dyDescent="0.55000000000000004">
      <c r="A204">
        <v>7</v>
      </c>
      <c r="B204" s="1" t="s">
        <v>387</v>
      </c>
      <c r="C204" s="1" t="s">
        <v>2</v>
      </c>
      <c r="D204">
        <v>1</v>
      </c>
      <c r="E204" s="1" t="s">
        <v>75</v>
      </c>
      <c r="F204">
        <v>1</v>
      </c>
      <c r="G204" s="1" t="s">
        <v>377</v>
      </c>
      <c r="H204" s="1" t="s">
        <v>29</v>
      </c>
      <c r="I204">
        <v>1</v>
      </c>
    </row>
    <row r="205" spans="1:9" x14ac:dyDescent="0.55000000000000004">
      <c r="A205">
        <v>7</v>
      </c>
      <c r="B205" s="1" t="s">
        <v>387</v>
      </c>
      <c r="C205" s="1" t="s">
        <v>2</v>
      </c>
      <c r="D205">
        <v>1</v>
      </c>
      <c r="E205" s="1" t="s">
        <v>78</v>
      </c>
      <c r="F205">
        <v>1</v>
      </c>
      <c r="G205" s="1" t="s">
        <v>375</v>
      </c>
      <c r="H205" s="1" t="s">
        <v>28</v>
      </c>
      <c r="I205">
        <v>1</v>
      </c>
    </row>
    <row r="206" spans="1:9" x14ac:dyDescent="0.55000000000000004">
      <c r="A206">
        <v>7</v>
      </c>
      <c r="B206" s="1" t="s">
        <v>387</v>
      </c>
      <c r="C206" s="1" t="s">
        <v>2</v>
      </c>
      <c r="D206">
        <v>1</v>
      </c>
      <c r="E206" s="1" t="s">
        <v>82</v>
      </c>
      <c r="F206">
        <v>6</v>
      </c>
      <c r="G206" s="1" t="s">
        <v>375</v>
      </c>
      <c r="H206" s="1" t="s">
        <v>29</v>
      </c>
      <c r="I206">
        <v>1</v>
      </c>
    </row>
    <row r="207" spans="1:9" x14ac:dyDescent="0.55000000000000004">
      <c r="A207">
        <v>7</v>
      </c>
      <c r="B207" s="1" t="s">
        <v>387</v>
      </c>
      <c r="C207" s="1" t="s">
        <v>2</v>
      </c>
      <c r="D207">
        <v>1</v>
      </c>
      <c r="E207" s="1" t="s">
        <v>85</v>
      </c>
      <c r="F207">
        <v>7</v>
      </c>
      <c r="G207" s="1" t="s">
        <v>375</v>
      </c>
      <c r="H207" s="1" t="s">
        <v>28</v>
      </c>
      <c r="I207">
        <v>1</v>
      </c>
    </row>
    <row r="208" spans="1:9" x14ac:dyDescent="0.55000000000000004">
      <c r="A208">
        <v>7</v>
      </c>
      <c r="B208" s="1" t="s">
        <v>387</v>
      </c>
      <c r="C208" s="1" t="s">
        <v>2</v>
      </c>
      <c r="D208">
        <v>1</v>
      </c>
      <c r="E208" s="1" t="s">
        <v>184</v>
      </c>
      <c r="F208">
        <v>1</v>
      </c>
      <c r="G208" s="1" t="s">
        <v>376</v>
      </c>
      <c r="H208" s="1" t="s">
        <v>28</v>
      </c>
      <c r="I208">
        <v>1</v>
      </c>
    </row>
    <row r="209" spans="1:9" x14ac:dyDescent="0.55000000000000004">
      <c r="A209">
        <v>7</v>
      </c>
      <c r="B209" s="1" t="s">
        <v>387</v>
      </c>
      <c r="C209" s="1" t="s">
        <v>2</v>
      </c>
      <c r="D209">
        <v>1</v>
      </c>
      <c r="E209" s="1" t="s">
        <v>187</v>
      </c>
      <c r="F209">
        <v>6</v>
      </c>
      <c r="G209" s="1" t="s">
        <v>376</v>
      </c>
      <c r="H209" s="1" t="s">
        <v>29</v>
      </c>
      <c r="I209">
        <v>1</v>
      </c>
    </row>
    <row r="210" spans="1:9" x14ac:dyDescent="0.55000000000000004">
      <c r="A210">
        <v>7</v>
      </c>
      <c r="B210" s="1" t="s">
        <v>387</v>
      </c>
      <c r="C210" s="1" t="s">
        <v>2</v>
      </c>
      <c r="D210">
        <v>1</v>
      </c>
      <c r="E210" s="1" t="s">
        <v>192</v>
      </c>
      <c r="F210">
        <v>1</v>
      </c>
      <c r="G210" s="1" t="s">
        <v>376</v>
      </c>
      <c r="H210" s="1" t="s">
        <v>28</v>
      </c>
      <c r="I210">
        <v>1</v>
      </c>
    </row>
    <row r="211" spans="1:9" x14ac:dyDescent="0.55000000000000004">
      <c r="A211">
        <v>7</v>
      </c>
      <c r="B211" s="1" t="s">
        <v>387</v>
      </c>
      <c r="C211" s="1" t="s">
        <v>2</v>
      </c>
      <c r="D211">
        <v>1</v>
      </c>
      <c r="E211" s="1" t="s">
        <v>195</v>
      </c>
      <c r="F211">
        <v>1</v>
      </c>
      <c r="G211" s="1" t="s">
        <v>377</v>
      </c>
      <c r="H211" s="1" t="s">
        <v>28</v>
      </c>
      <c r="I211">
        <v>1</v>
      </c>
    </row>
    <row r="212" spans="1:9" x14ac:dyDescent="0.55000000000000004">
      <c r="A212">
        <v>7</v>
      </c>
      <c r="B212" s="1" t="s">
        <v>387</v>
      </c>
      <c r="C212" s="1" t="s">
        <v>2</v>
      </c>
      <c r="D212">
        <v>1</v>
      </c>
      <c r="E212" s="1" t="s">
        <v>199</v>
      </c>
      <c r="F212">
        <v>1</v>
      </c>
      <c r="G212" s="1" t="s">
        <v>377</v>
      </c>
      <c r="H212" s="1" t="s">
        <v>28</v>
      </c>
      <c r="I212">
        <v>1</v>
      </c>
    </row>
    <row r="213" spans="1:9" x14ac:dyDescent="0.55000000000000004">
      <c r="A213">
        <v>7</v>
      </c>
      <c r="B213" s="1" t="s">
        <v>387</v>
      </c>
      <c r="C213" s="1" t="s">
        <v>2</v>
      </c>
      <c r="D213">
        <v>1</v>
      </c>
      <c r="E213" s="1" t="s">
        <v>203</v>
      </c>
      <c r="F213">
        <v>1</v>
      </c>
      <c r="G213" s="1" t="s">
        <v>377</v>
      </c>
      <c r="H213" s="1" t="s">
        <v>29</v>
      </c>
      <c r="I213">
        <v>1</v>
      </c>
    </row>
    <row r="214" spans="1:9" x14ac:dyDescent="0.55000000000000004">
      <c r="A214">
        <v>7</v>
      </c>
      <c r="B214" s="1" t="s">
        <v>387</v>
      </c>
      <c r="C214" s="1" t="s">
        <v>2</v>
      </c>
      <c r="D214">
        <v>1</v>
      </c>
      <c r="E214" s="1" t="s">
        <v>206</v>
      </c>
      <c r="F214">
        <v>1</v>
      </c>
      <c r="G214" s="1" t="s">
        <v>377</v>
      </c>
      <c r="H214" s="1" t="s">
        <v>29</v>
      </c>
      <c r="I214">
        <v>1</v>
      </c>
    </row>
    <row r="215" spans="1:9" x14ac:dyDescent="0.55000000000000004">
      <c r="A215">
        <v>7</v>
      </c>
      <c r="B215" s="1" t="s">
        <v>387</v>
      </c>
      <c r="C215" s="1" t="s">
        <v>2</v>
      </c>
      <c r="D215">
        <v>1</v>
      </c>
      <c r="E215" s="1" t="s">
        <v>210</v>
      </c>
      <c r="F215">
        <v>1</v>
      </c>
      <c r="G215" s="1" t="s">
        <v>376</v>
      </c>
      <c r="H215" s="1" t="s">
        <v>28</v>
      </c>
      <c r="I215">
        <v>1</v>
      </c>
    </row>
    <row r="216" spans="1:9" x14ac:dyDescent="0.55000000000000004">
      <c r="A216">
        <v>7</v>
      </c>
      <c r="B216" s="1" t="s">
        <v>387</v>
      </c>
      <c r="C216" s="1" t="s">
        <v>2</v>
      </c>
      <c r="D216">
        <v>1</v>
      </c>
      <c r="E216" s="1" t="s">
        <v>274</v>
      </c>
      <c r="F216">
        <v>6</v>
      </c>
      <c r="G216" s="1" t="s">
        <v>375</v>
      </c>
      <c r="H216" s="1" t="s">
        <v>28</v>
      </c>
      <c r="I216">
        <v>1</v>
      </c>
    </row>
    <row r="217" spans="1:9" x14ac:dyDescent="0.55000000000000004">
      <c r="A217">
        <v>7</v>
      </c>
      <c r="B217" s="1" t="s">
        <v>387</v>
      </c>
      <c r="C217" s="1" t="s">
        <v>2</v>
      </c>
      <c r="D217">
        <v>1</v>
      </c>
      <c r="E217" s="1" t="s">
        <v>276</v>
      </c>
      <c r="F217">
        <v>5</v>
      </c>
      <c r="G217" s="1" t="s">
        <v>375</v>
      </c>
      <c r="H217" s="1" t="s">
        <v>28</v>
      </c>
      <c r="I217">
        <v>1</v>
      </c>
    </row>
    <row r="218" spans="1:9" x14ac:dyDescent="0.55000000000000004">
      <c r="A218">
        <v>7</v>
      </c>
      <c r="B218" s="1" t="s">
        <v>387</v>
      </c>
      <c r="C218" s="1" t="s">
        <v>2</v>
      </c>
      <c r="D218">
        <v>1</v>
      </c>
      <c r="E218" s="1" t="s">
        <v>279</v>
      </c>
      <c r="F218">
        <v>1</v>
      </c>
      <c r="G218" s="1" t="s">
        <v>376</v>
      </c>
      <c r="H218" s="1" t="s">
        <v>29</v>
      </c>
      <c r="I218">
        <v>1</v>
      </c>
    </row>
    <row r="219" spans="1:9" x14ac:dyDescent="0.55000000000000004">
      <c r="A219">
        <v>7</v>
      </c>
      <c r="B219" s="1" t="s">
        <v>387</v>
      </c>
      <c r="C219" s="1" t="s">
        <v>2</v>
      </c>
      <c r="D219">
        <v>1</v>
      </c>
      <c r="E219" s="1" t="s">
        <v>282</v>
      </c>
      <c r="F219">
        <v>3</v>
      </c>
      <c r="G219" s="1" t="s">
        <v>375</v>
      </c>
      <c r="H219" s="1" t="s">
        <v>29</v>
      </c>
      <c r="I219">
        <v>1</v>
      </c>
    </row>
    <row r="220" spans="1:9" x14ac:dyDescent="0.55000000000000004">
      <c r="A220">
        <v>7</v>
      </c>
      <c r="B220" s="1" t="s">
        <v>387</v>
      </c>
      <c r="C220" s="1" t="s">
        <v>2</v>
      </c>
      <c r="D220">
        <v>1</v>
      </c>
      <c r="E220" s="1" t="s">
        <v>352</v>
      </c>
      <c r="F220">
        <v>2</v>
      </c>
      <c r="G220" s="1" t="s">
        <v>376</v>
      </c>
      <c r="H220" s="1" t="s">
        <v>29</v>
      </c>
      <c r="I220">
        <v>1</v>
      </c>
    </row>
    <row r="221" spans="1:9" x14ac:dyDescent="0.55000000000000004">
      <c r="A221">
        <v>7</v>
      </c>
      <c r="B221" s="1" t="s">
        <v>387</v>
      </c>
      <c r="C221" s="1" t="s">
        <v>2</v>
      </c>
      <c r="D221">
        <v>1</v>
      </c>
      <c r="E221" s="1" t="s">
        <v>357</v>
      </c>
      <c r="F221">
        <v>5</v>
      </c>
      <c r="G221" s="1" t="s">
        <v>376</v>
      </c>
      <c r="H221" s="1" t="s">
        <v>28</v>
      </c>
      <c r="I221">
        <v>1</v>
      </c>
    </row>
    <row r="222" spans="1:9" x14ac:dyDescent="0.55000000000000004">
      <c r="A222">
        <v>7</v>
      </c>
      <c r="B222" s="1" t="s">
        <v>387</v>
      </c>
      <c r="C222" s="1" t="s">
        <v>2</v>
      </c>
      <c r="D222">
        <v>1</v>
      </c>
      <c r="E222" s="1" t="s">
        <v>360</v>
      </c>
      <c r="F222">
        <v>1</v>
      </c>
      <c r="G222" s="1" t="s">
        <v>377</v>
      </c>
      <c r="H222" s="1" t="s">
        <v>28</v>
      </c>
      <c r="I222">
        <v>1</v>
      </c>
    </row>
    <row r="223" spans="1:9" x14ac:dyDescent="0.55000000000000004">
      <c r="A223">
        <v>7</v>
      </c>
      <c r="B223" s="1" t="s">
        <v>387</v>
      </c>
      <c r="C223" s="1" t="s">
        <v>2</v>
      </c>
      <c r="D223">
        <v>1</v>
      </c>
      <c r="E223" s="1" t="s">
        <v>364</v>
      </c>
      <c r="F223">
        <v>1</v>
      </c>
      <c r="G223" s="1" t="s">
        <v>377</v>
      </c>
      <c r="H223" s="1" t="s">
        <v>28</v>
      </c>
      <c r="I223">
        <v>1</v>
      </c>
    </row>
    <row r="224" spans="1:9" x14ac:dyDescent="0.55000000000000004">
      <c r="A224">
        <v>7</v>
      </c>
      <c r="B224" s="1" t="s">
        <v>387</v>
      </c>
      <c r="C224" s="1" t="s">
        <v>2</v>
      </c>
      <c r="D224">
        <v>1</v>
      </c>
      <c r="E224" s="1" t="s">
        <v>368</v>
      </c>
      <c r="F224">
        <v>1</v>
      </c>
      <c r="G224" s="1" t="s">
        <v>377</v>
      </c>
      <c r="H224" s="1" t="s">
        <v>28</v>
      </c>
      <c r="I224">
        <v>1</v>
      </c>
    </row>
    <row r="225" spans="1:9" x14ac:dyDescent="0.55000000000000004">
      <c r="A225">
        <v>7</v>
      </c>
      <c r="B225" s="1" t="s">
        <v>387</v>
      </c>
      <c r="C225" s="1" t="s">
        <v>2</v>
      </c>
      <c r="D225">
        <v>1</v>
      </c>
      <c r="E225" s="1" t="s">
        <v>371</v>
      </c>
      <c r="F225">
        <v>1</v>
      </c>
      <c r="G225" s="1" t="s">
        <v>377</v>
      </c>
      <c r="H225" s="1" t="s">
        <v>29</v>
      </c>
      <c r="I225">
        <v>1</v>
      </c>
    </row>
    <row r="226" spans="1:9" x14ac:dyDescent="0.55000000000000004">
      <c r="A226">
        <v>8</v>
      </c>
      <c r="B226" s="1" t="s">
        <v>388</v>
      </c>
      <c r="C226" s="1" t="s">
        <v>3</v>
      </c>
      <c r="D226">
        <v>4</v>
      </c>
      <c r="E226" s="1" t="s">
        <v>36</v>
      </c>
      <c r="F226">
        <v>1</v>
      </c>
      <c r="G226" s="1" t="s">
        <v>375</v>
      </c>
      <c r="H226" s="1" t="s">
        <v>28</v>
      </c>
      <c r="I226">
        <v>1</v>
      </c>
    </row>
    <row r="227" spans="1:9" x14ac:dyDescent="0.55000000000000004">
      <c r="A227">
        <v>8</v>
      </c>
      <c r="B227" s="1" t="s">
        <v>388</v>
      </c>
      <c r="C227" s="1" t="s">
        <v>3</v>
      </c>
      <c r="D227">
        <v>4</v>
      </c>
      <c r="E227" s="1" t="s">
        <v>40</v>
      </c>
      <c r="F227">
        <v>1</v>
      </c>
      <c r="G227" s="1" t="s">
        <v>376</v>
      </c>
      <c r="H227" s="1" t="s">
        <v>28</v>
      </c>
      <c r="I227">
        <v>1</v>
      </c>
    </row>
    <row r="228" spans="1:9" x14ac:dyDescent="0.55000000000000004">
      <c r="A228">
        <v>8</v>
      </c>
      <c r="B228" s="1" t="s">
        <v>388</v>
      </c>
      <c r="C228" s="1" t="s">
        <v>3</v>
      </c>
      <c r="D228">
        <v>4</v>
      </c>
      <c r="E228" s="1" t="s">
        <v>44</v>
      </c>
      <c r="F228">
        <v>1</v>
      </c>
      <c r="G228" s="1" t="s">
        <v>376</v>
      </c>
      <c r="H228" s="1" t="s">
        <v>29</v>
      </c>
      <c r="I228">
        <v>1</v>
      </c>
    </row>
    <row r="229" spans="1:9" x14ac:dyDescent="0.55000000000000004">
      <c r="A229">
        <v>8</v>
      </c>
      <c r="B229" s="1" t="s">
        <v>388</v>
      </c>
      <c r="C229" s="1" t="s">
        <v>3</v>
      </c>
      <c r="D229">
        <v>4</v>
      </c>
      <c r="E229" s="1" t="s">
        <v>48</v>
      </c>
      <c r="F229">
        <v>4</v>
      </c>
      <c r="G229" s="1" t="s">
        <v>376</v>
      </c>
      <c r="H229" s="1" t="s">
        <v>29</v>
      </c>
      <c r="I229">
        <v>1</v>
      </c>
    </row>
    <row r="230" spans="1:9" x14ac:dyDescent="0.55000000000000004">
      <c r="A230">
        <v>8</v>
      </c>
      <c r="B230" s="1" t="s">
        <v>388</v>
      </c>
      <c r="C230" s="1" t="s">
        <v>3</v>
      </c>
      <c r="D230">
        <v>4</v>
      </c>
      <c r="E230" s="1" t="s">
        <v>52</v>
      </c>
      <c r="F230">
        <v>4</v>
      </c>
      <c r="G230" s="1" t="s">
        <v>376</v>
      </c>
      <c r="H230" s="1" t="s">
        <v>29</v>
      </c>
      <c r="I230">
        <v>1</v>
      </c>
    </row>
    <row r="231" spans="1:9" x14ac:dyDescent="0.55000000000000004">
      <c r="A231">
        <v>8</v>
      </c>
      <c r="B231" s="1" t="s">
        <v>388</v>
      </c>
      <c r="C231" s="1" t="s">
        <v>3</v>
      </c>
      <c r="D231">
        <v>4</v>
      </c>
      <c r="E231" s="1" t="s">
        <v>56</v>
      </c>
      <c r="F231">
        <v>4</v>
      </c>
      <c r="G231" s="1" t="s">
        <v>376</v>
      </c>
      <c r="H231" s="1" t="s">
        <v>29</v>
      </c>
      <c r="I231">
        <v>1</v>
      </c>
    </row>
    <row r="232" spans="1:9" x14ac:dyDescent="0.55000000000000004">
      <c r="A232">
        <v>8</v>
      </c>
      <c r="B232" s="1" t="s">
        <v>388</v>
      </c>
      <c r="C232" s="1" t="s">
        <v>3</v>
      </c>
      <c r="D232">
        <v>4</v>
      </c>
      <c r="E232" s="1" t="s">
        <v>60</v>
      </c>
      <c r="F232">
        <v>6</v>
      </c>
      <c r="G232" s="1" t="s">
        <v>377</v>
      </c>
      <c r="H232" s="1" t="s">
        <v>28</v>
      </c>
      <c r="I232">
        <v>1</v>
      </c>
    </row>
    <row r="233" spans="1:9" x14ac:dyDescent="0.55000000000000004">
      <c r="A233">
        <v>8</v>
      </c>
      <c r="B233" s="1" t="s">
        <v>388</v>
      </c>
      <c r="C233" s="1" t="s">
        <v>3</v>
      </c>
      <c r="D233">
        <v>4</v>
      </c>
      <c r="E233" s="1" t="s">
        <v>64</v>
      </c>
      <c r="F233">
        <v>1</v>
      </c>
      <c r="G233" s="1" t="s">
        <v>377</v>
      </c>
      <c r="H233" s="1" t="s">
        <v>29</v>
      </c>
      <c r="I233">
        <v>1</v>
      </c>
    </row>
    <row r="234" spans="1:9" x14ac:dyDescent="0.55000000000000004">
      <c r="A234">
        <v>8</v>
      </c>
      <c r="B234" s="1" t="s">
        <v>388</v>
      </c>
      <c r="C234" s="1" t="s">
        <v>3</v>
      </c>
      <c r="D234">
        <v>4</v>
      </c>
      <c r="E234" s="1" t="s">
        <v>68</v>
      </c>
      <c r="F234">
        <v>4</v>
      </c>
      <c r="G234" s="1" t="s">
        <v>377</v>
      </c>
      <c r="H234" s="1" t="s">
        <v>28</v>
      </c>
      <c r="I234">
        <v>1</v>
      </c>
    </row>
    <row r="235" spans="1:9" x14ac:dyDescent="0.55000000000000004">
      <c r="A235">
        <v>8</v>
      </c>
      <c r="B235" s="1" t="s">
        <v>388</v>
      </c>
      <c r="C235" s="1" t="s">
        <v>3</v>
      </c>
      <c r="D235">
        <v>4</v>
      </c>
      <c r="E235" s="1" t="s">
        <v>72</v>
      </c>
      <c r="F235">
        <v>1</v>
      </c>
      <c r="G235" s="1" t="s">
        <v>377</v>
      </c>
      <c r="H235" s="1" t="s">
        <v>29</v>
      </c>
      <c r="I235">
        <v>1</v>
      </c>
    </row>
    <row r="236" spans="1:9" x14ac:dyDescent="0.55000000000000004">
      <c r="A236">
        <v>8</v>
      </c>
      <c r="B236" s="1" t="s">
        <v>388</v>
      </c>
      <c r="C236" s="1" t="s">
        <v>3</v>
      </c>
      <c r="D236">
        <v>4</v>
      </c>
      <c r="E236" s="1" t="s">
        <v>75</v>
      </c>
      <c r="F236">
        <v>1</v>
      </c>
      <c r="G236" s="1" t="s">
        <v>377</v>
      </c>
      <c r="H236" s="1" t="s">
        <v>29</v>
      </c>
      <c r="I236">
        <v>1</v>
      </c>
    </row>
    <row r="237" spans="1:9" x14ac:dyDescent="0.55000000000000004">
      <c r="A237">
        <v>8</v>
      </c>
      <c r="B237" s="1" t="s">
        <v>388</v>
      </c>
      <c r="C237" s="1" t="s">
        <v>3</v>
      </c>
      <c r="D237">
        <v>4</v>
      </c>
      <c r="E237" s="1" t="s">
        <v>78</v>
      </c>
      <c r="F237">
        <v>3</v>
      </c>
      <c r="G237" s="1" t="s">
        <v>375</v>
      </c>
      <c r="H237" s="1" t="s">
        <v>28</v>
      </c>
      <c r="I237">
        <v>1</v>
      </c>
    </row>
    <row r="238" spans="1:9" x14ac:dyDescent="0.55000000000000004">
      <c r="A238">
        <v>8</v>
      </c>
      <c r="B238" s="1" t="s">
        <v>388</v>
      </c>
      <c r="C238" s="1" t="s">
        <v>3</v>
      </c>
      <c r="D238">
        <v>4</v>
      </c>
      <c r="E238" s="1" t="s">
        <v>82</v>
      </c>
      <c r="F238">
        <v>4</v>
      </c>
      <c r="G238" s="1" t="s">
        <v>375</v>
      </c>
      <c r="H238" s="1" t="s">
        <v>29</v>
      </c>
      <c r="I238">
        <v>1</v>
      </c>
    </row>
    <row r="239" spans="1:9" x14ac:dyDescent="0.55000000000000004">
      <c r="A239">
        <v>8</v>
      </c>
      <c r="B239" s="1" t="s">
        <v>388</v>
      </c>
      <c r="C239" s="1" t="s">
        <v>3</v>
      </c>
      <c r="D239">
        <v>4</v>
      </c>
      <c r="E239" s="1" t="s">
        <v>85</v>
      </c>
      <c r="F239">
        <v>3</v>
      </c>
      <c r="G239" s="1" t="s">
        <v>375</v>
      </c>
      <c r="H239" s="1" t="s">
        <v>28</v>
      </c>
      <c r="I239">
        <v>1</v>
      </c>
    </row>
    <row r="240" spans="1:9" x14ac:dyDescent="0.55000000000000004">
      <c r="A240">
        <v>8</v>
      </c>
      <c r="B240" s="1" t="s">
        <v>388</v>
      </c>
      <c r="C240" s="1" t="s">
        <v>3</v>
      </c>
      <c r="D240">
        <v>4</v>
      </c>
      <c r="E240" s="1" t="s">
        <v>184</v>
      </c>
      <c r="F240">
        <v>7</v>
      </c>
      <c r="G240" s="1" t="s">
        <v>376</v>
      </c>
      <c r="H240" s="1" t="s">
        <v>28</v>
      </c>
      <c r="I240">
        <v>1</v>
      </c>
    </row>
    <row r="241" spans="1:9" x14ac:dyDescent="0.55000000000000004">
      <c r="A241">
        <v>8</v>
      </c>
      <c r="B241" s="1" t="s">
        <v>388</v>
      </c>
      <c r="C241" s="1" t="s">
        <v>3</v>
      </c>
      <c r="D241">
        <v>4</v>
      </c>
      <c r="E241" s="1" t="s">
        <v>187</v>
      </c>
      <c r="F241">
        <v>4</v>
      </c>
      <c r="G241" s="1" t="s">
        <v>376</v>
      </c>
      <c r="H241" s="1" t="s">
        <v>29</v>
      </c>
      <c r="I241">
        <v>1</v>
      </c>
    </row>
    <row r="242" spans="1:9" x14ac:dyDescent="0.55000000000000004">
      <c r="A242">
        <v>8</v>
      </c>
      <c r="B242" s="1" t="s">
        <v>388</v>
      </c>
      <c r="C242" s="1" t="s">
        <v>3</v>
      </c>
      <c r="D242">
        <v>4</v>
      </c>
      <c r="E242" s="1" t="s">
        <v>192</v>
      </c>
      <c r="F242">
        <v>4</v>
      </c>
      <c r="G242" s="1" t="s">
        <v>376</v>
      </c>
      <c r="H242" s="1" t="s">
        <v>28</v>
      </c>
      <c r="I242">
        <v>1</v>
      </c>
    </row>
    <row r="243" spans="1:9" x14ac:dyDescent="0.55000000000000004">
      <c r="A243">
        <v>8</v>
      </c>
      <c r="B243" s="1" t="s">
        <v>388</v>
      </c>
      <c r="C243" s="1" t="s">
        <v>3</v>
      </c>
      <c r="D243">
        <v>4</v>
      </c>
      <c r="E243" s="1" t="s">
        <v>195</v>
      </c>
      <c r="F243">
        <v>1</v>
      </c>
      <c r="G243" s="1" t="s">
        <v>377</v>
      </c>
      <c r="H243" s="1" t="s">
        <v>28</v>
      </c>
      <c r="I243">
        <v>1</v>
      </c>
    </row>
    <row r="244" spans="1:9" x14ac:dyDescent="0.55000000000000004">
      <c r="A244">
        <v>8</v>
      </c>
      <c r="B244" s="1" t="s">
        <v>388</v>
      </c>
      <c r="C244" s="1" t="s">
        <v>3</v>
      </c>
      <c r="D244">
        <v>4</v>
      </c>
      <c r="E244" s="1" t="s">
        <v>199</v>
      </c>
      <c r="F244">
        <v>1</v>
      </c>
      <c r="G244" s="1" t="s">
        <v>377</v>
      </c>
      <c r="H244" s="1" t="s">
        <v>28</v>
      </c>
      <c r="I244">
        <v>1</v>
      </c>
    </row>
    <row r="245" spans="1:9" x14ac:dyDescent="0.55000000000000004">
      <c r="A245">
        <v>8</v>
      </c>
      <c r="B245" s="1" t="s">
        <v>388</v>
      </c>
      <c r="C245" s="1" t="s">
        <v>3</v>
      </c>
      <c r="D245">
        <v>4</v>
      </c>
      <c r="E245" s="1" t="s">
        <v>203</v>
      </c>
      <c r="F245">
        <v>7</v>
      </c>
      <c r="G245" s="1" t="s">
        <v>377</v>
      </c>
      <c r="H245" s="1" t="s">
        <v>29</v>
      </c>
      <c r="I245">
        <v>1</v>
      </c>
    </row>
    <row r="246" spans="1:9" x14ac:dyDescent="0.55000000000000004">
      <c r="A246">
        <v>8</v>
      </c>
      <c r="B246" s="1" t="s">
        <v>388</v>
      </c>
      <c r="C246" s="1" t="s">
        <v>3</v>
      </c>
      <c r="D246">
        <v>4</v>
      </c>
      <c r="E246" s="1" t="s">
        <v>206</v>
      </c>
      <c r="F246">
        <v>4</v>
      </c>
      <c r="G246" s="1" t="s">
        <v>377</v>
      </c>
      <c r="H246" s="1" t="s">
        <v>29</v>
      </c>
      <c r="I246">
        <v>1</v>
      </c>
    </row>
    <row r="247" spans="1:9" x14ac:dyDescent="0.55000000000000004">
      <c r="A247">
        <v>8</v>
      </c>
      <c r="B247" s="1" t="s">
        <v>388</v>
      </c>
      <c r="C247" s="1" t="s">
        <v>3</v>
      </c>
      <c r="D247">
        <v>4</v>
      </c>
      <c r="E247" s="1" t="s">
        <v>210</v>
      </c>
      <c r="F247">
        <v>7</v>
      </c>
      <c r="G247" s="1" t="s">
        <v>376</v>
      </c>
      <c r="H247" s="1" t="s">
        <v>28</v>
      </c>
      <c r="I247">
        <v>1</v>
      </c>
    </row>
    <row r="248" spans="1:9" x14ac:dyDescent="0.55000000000000004">
      <c r="A248">
        <v>8</v>
      </c>
      <c r="B248" s="1" t="s">
        <v>388</v>
      </c>
      <c r="C248" s="1" t="s">
        <v>3</v>
      </c>
      <c r="D248">
        <v>4</v>
      </c>
      <c r="E248" s="1" t="s">
        <v>274</v>
      </c>
      <c r="F248">
        <v>1</v>
      </c>
      <c r="G248" s="1" t="s">
        <v>375</v>
      </c>
      <c r="H248" s="1" t="s">
        <v>28</v>
      </c>
      <c r="I248">
        <v>1</v>
      </c>
    </row>
    <row r="249" spans="1:9" x14ac:dyDescent="0.55000000000000004">
      <c r="A249">
        <v>8</v>
      </c>
      <c r="B249" s="1" t="s">
        <v>388</v>
      </c>
      <c r="C249" s="1" t="s">
        <v>3</v>
      </c>
      <c r="D249">
        <v>4</v>
      </c>
      <c r="E249" s="1" t="s">
        <v>276</v>
      </c>
      <c r="F249">
        <v>1</v>
      </c>
      <c r="G249" s="1" t="s">
        <v>375</v>
      </c>
      <c r="H249" s="1" t="s">
        <v>28</v>
      </c>
      <c r="I249">
        <v>1</v>
      </c>
    </row>
    <row r="250" spans="1:9" x14ac:dyDescent="0.55000000000000004">
      <c r="A250">
        <v>8</v>
      </c>
      <c r="B250" s="1" t="s">
        <v>388</v>
      </c>
      <c r="C250" s="1" t="s">
        <v>3</v>
      </c>
      <c r="D250">
        <v>4</v>
      </c>
      <c r="E250" s="1" t="s">
        <v>279</v>
      </c>
      <c r="F250">
        <v>2</v>
      </c>
      <c r="G250" s="1" t="s">
        <v>376</v>
      </c>
      <c r="H250" s="1" t="s">
        <v>29</v>
      </c>
      <c r="I250">
        <v>1</v>
      </c>
    </row>
    <row r="251" spans="1:9" x14ac:dyDescent="0.55000000000000004">
      <c r="A251">
        <v>8</v>
      </c>
      <c r="B251" s="1" t="s">
        <v>388</v>
      </c>
      <c r="C251" s="1" t="s">
        <v>3</v>
      </c>
      <c r="D251">
        <v>4</v>
      </c>
      <c r="E251" s="1" t="s">
        <v>282</v>
      </c>
      <c r="F251">
        <v>1</v>
      </c>
      <c r="G251" s="1" t="s">
        <v>375</v>
      </c>
      <c r="H251" s="1" t="s">
        <v>29</v>
      </c>
      <c r="I251">
        <v>1</v>
      </c>
    </row>
    <row r="252" spans="1:9" x14ac:dyDescent="0.55000000000000004">
      <c r="A252">
        <v>8</v>
      </c>
      <c r="B252" s="1" t="s">
        <v>388</v>
      </c>
      <c r="C252" s="1" t="s">
        <v>3</v>
      </c>
      <c r="D252">
        <v>4</v>
      </c>
      <c r="E252" s="1" t="s">
        <v>352</v>
      </c>
      <c r="F252">
        <v>1</v>
      </c>
      <c r="G252" s="1" t="s">
        <v>376</v>
      </c>
      <c r="H252" s="1" t="s">
        <v>29</v>
      </c>
      <c r="I252">
        <v>1</v>
      </c>
    </row>
    <row r="253" spans="1:9" x14ac:dyDescent="0.55000000000000004">
      <c r="A253">
        <v>8</v>
      </c>
      <c r="B253" s="1" t="s">
        <v>388</v>
      </c>
      <c r="C253" s="1" t="s">
        <v>3</v>
      </c>
      <c r="D253">
        <v>4</v>
      </c>
      <c r="E253" s="1" t="s">
        <v>357</v>
      </c>
      <c r="F253">
        <v>6</v>
      </c>
      <c r="G253" s="1" t="s">
        <v>376</v>
      </c>
      <c r="H253" s="1" t="s">
        <v>28</v>
      </c>
      <c r="I253">
        <v>1</v>
      </c>
    </row>
    <row r="254" spans="1:9" x14ac:dyDescent="0.55000000000000004">
      <c r="A254">
        <v>8</v>
      </c>
      <c r="B254" s="1" t="s">
        <v>388</v>
      </c>
      <c r="C254" s="1" t="s">
        <v>3</v>
      </c>
      <c r="D254">
        <v>4</v>
      </c>
      <c r="E254" s="1" t="s">
        <v>360</v>
      </c>
      <c r="F254">
        <v>1</v>
      </c>
      <c r="G254" s="1" t="s">
        <v>377</v>
      </c>
      <c r="H254" s="1" t="s">
        <v>28</v>
      </c>
      <c r="I254">
        <v>1</v>
      </c>
    </row>
    <row r="255" spans="1:9" x14ac:dyDescent="0.55000000000000004">
      <c r="A255">
        <v>8</v>
      </c>
      <c r="B255" s="1" t="s">
        <v>388</v>
      </c>
      <c r="C255" s="1" t="s">
        <v>3</v>
      </c>
      <c r="D255">
        <v>4</v>
      </c>
      <c r="E255" s="1" t="s">
        <v>364</v>
      </c>
      <c r="F255">
        <v>1</v>
      </c>
      <c r="G255" s="1" t="s">
        <v>377</v>
      </c>
      <c r="H255" s="1" t="s">
        <v>28</v>
      </c>
      <c r="I255">
        <v>1</v>
      </c>
    </row>
    <row r="256" spans="1:9" x14ac:dyDescent="0.55000000000000004">
      <c r="A256">
        <v>8</v>
      </c>
      <c r="B256" s="1" t="s">
        <v>388</v>
      </c>
      <c r="C256" s="1" t="s">
        <v>3</v>
      </c>
      <c r="D256">
        <v>4</v>
      </c>
      <c r="E256" s="1" t="s">
        <v>368</v>
      </c>
      <c r="F256">
        <v>1</v>
      </c>
      <c r="G256" s="1" t="s">
        <v>377</v>
      </c>
      <c r="H256" s="1" t="s">
        <v>28</v>
      </c>
      <c r="I256">
        <v>1</v>
      </c>
    </row>
    <row r="257" spans="1:9" x14ac:dyDescent="0.55000000000000004">
      <c r="A257">
        <v>8</v>
      </c>
      <c r="B257" s="1" t="s">
        <v>388</v>
      </c>
      <c r="C257" s="1" t="s">
        <v>3</v>
      </c>
      <c r="D257">
        <v>4</v>
      </c>
      <c r="E257" s="1" t="s">
        <v>371</v>
      </c>
      <c r="F257">
        <v>1</v>
      </c>
      <c r="G257" s="1" t="s">
        <v>377</v>
      </c>
      <c r="H257" s="1" t="s">
        <v>29</v>
      </c>
      <c r="I257">
        <v>1</v>
      </c>
    </row>
    <row r="258" spans="1:9" x14ac:dyDescent="0.55000000000000004">
      <c r="A258">
        <v>9</v>
      </c>
      <c r="B258" s="1" t="s">
        <v>389</v>
      </c>
      <c r="C258" s="1" t="s">
        <v>3</v>
      </c>
      <c r="D258">
        <v>4</v>
      </c>
      <c r="E258" s="1" t="s">
        <v>36</v>
      </c>
      <c r="F258">
        <v>4</v>
      </c>
      <c r="G258" s="1" t="s">
        <v>375</v>
      </c>
      <c r="H258" s="1" t="s">
        <v>28</v>
      </c>
      <c r="I258">
        <v>1</v>
      </c>
    </row>
    <row r="259" spans="1:9" x14ac:dyDescent="0.55000000000000004">
      <c r="A259">
        <v>9</v>
      </c>
      <c r="B259" s="1" t="s">
        <v>389</v>
      </c>
      <c r="C259" s="1" t="s">
        <v>3</v>
      </c>
      <c r="D259">
        <v>4</v>
      </c>
      <c r="E259" s="1" t="s">
        <v>40</v>
      </c>
      <c r="F259">
        <v>4</v>
      </c>
      <c r="G259" s="1" t="s">
        <v>376</v>
      </c>
      <c r="H259" s="1" t="s">
        <v>28</v>
      </c>
      <c r="I259">
        <v>1</v>
      </c>
    </row>
    <row r="260" spans="1:9" x14ac:dyDescent="0.55000000000000004">
      <c r="A260">
        <v>9</v>
      </c>
      <c r="B260" s="1" t="s">
        <v>389</v>
      </c>
      <c r="C260" s="1" t="s">
        <v>3</v>
      </c>
      <c r="D260">
        <v>4</v>
      </c>
      <c r="E260" s="1" t="s">
        <v>44</v>
      </c>
      <c r="F260">
        <v>4</v>
      </c>
      <c r="G260" s="1" t="s">
        <v>376</v>
      </c>
      <c r="H260" s="1" t="s">
        <v>29</v>
      </c>
      <c r="I260">
        <v>1</v>
      </c>
    </row>
    <row r="261" spans="1:9" x14ac:dyDescent="0.55000000000000004">
      <c r="A261">
        <v>9</v>
      </c>
      <c r="B261" s="1" t="s">
        <v>389</v>
      </c>
      <c r="C261" s="1" t="s">
        <v>3</v>
      </c>
      <c r="D261">
        <v>4</v>
      </c>
      <c r="E261" s="1" t="s">
        <v>48</v>
      </c>
      <c r="F261">
        <v>3</v>
      </c>
      <c r="G261" s="1" t="s">
        <v>376</v>
      </c>
      <c r="H261" s="1" t="s">
        <v>29</v>
      </c>
      <c r="I261">
        <v>1</v>
      </c>
    </row>
    <row r="262" spans="1:9" x14ac:dyDescent="0.55000000000000004">
      <c r="A262">
        <v>9</v>
      </c>
      <c r="B262" s="1" t="s">
        <v>389</v>
      </c>
      <c r="C262" s="1" t="s">
        <v>3</v>
      </c>
      <c r="D262">
        <v>4</v>
      </c>
      <c r="E262" s="1" t="s">
        <v>52</v>
      </c>
      <c r="F262">
        <v>4</v>
      </c>
      <c r="G262" s="1" t="s">
        <v>376</v>
      </c>
      <c r="H262" s="1" t="s">
        <v>29</v>
      </c>
      <c r="I262">
        <v>1</v>
      </c>
    </row>
    <row r="263" spans="1:9" x14ac:dyDescent="0.55000000000000004">
      <c r="A263">
        <v>9</v>
      </c>
      <c r="B263" s="1" t="s">
        <v>389</v>
      </c>
      <c r="C263" s="1" t="s">
        <v>3</v>
      </c>
      <c r="D263">
        <v>4</v>
      </c>
      <c r="E263" s="1" t="s">
        <v>56</v>
      </c>
      <c r="F263">
        <v>4</v>
      </c>
      <c r="G263" s="1" t="s">
        <v>376</v>
      </c>
      <c r="H263" s="1" t="s">
        <v>29</v>
      </c>
      <c r="I263">
        <v>1</v>
      </c>
    </row>
    <row r="264" spans="1:9" x14ac:dyDescent="0.55000000000000004">
      <c r="A264">
        <v>9</v>
      </c>
      <c r="B264" s="1" t="s">
        <v>389</v>
      </c>
      <c r="C264" s="1" t="s">
        <v>3</v>
      </c>
      <c r="D264">
        <v>4</v>
      </c>
      <c r="E264" s="1" t="s">
        <v>60</v>
      </c>
      <c r="F264">
        <v>4</v>
      </c>
      <c r="G264" s="1" t="s">
        <v>377</v>
      </c>
      <c r="H264" s="1" t="s">
        <v>28</v>
      </c>
      <c r="I264">
        <v>1</v>
      </c>
    </row>
    <row r="265" spans="1:9" x14ac:dyDescent="0.55000000000000004">
      <c r="A265">
        <v>9</v>
      </c>
      <c r="B265" s="1" t="s">
        <v>389</v>
      </c>
      <c r="C265" s="1" t="s">
        <v>3</v>
      </c>
      <c r="D265">
        <v>4</v>
      </c>
      <c r="E265" s="1" t="s">
        <v>64</v>
      </c>
      <c r="F265">
        <v>4</v>
      </c>
      <c r="G265" s="1" t="s">
        <v>377</v>
      </c>
      <c r="H265" s="1" t="s">
        <v>29</v>
      </c>
      <c r="I265">
        <v>1</v>
      </c>
    </row>
    <row r="266" spans="1:9" x14ac:dyDescent="0.55000000000000004">
      <c r="A266">
        <v>9</v>
      </c>
      <c r="B266" s="1" t="s">
        <v>389</v>
      </c>
      <c r="C266" s="1" t="s">
        <v>3</v>
      </c>
      <c r="D266">
        <v>4</v>
      </c>
      <c r="E266" s="1" t="s">
        <v>68</v>
      </c>
      <c r="F266">
        <v>4</v>
      </c>
      <c r="G266" s="1" t="s">
        <v>377</v>
      </c>
      <c r="H266" s="1" t="s">
        <v>28</v>
      </c>
      <c r="I266">
        <v>1</v>
      </c>
    </row>
    <row r="267" spans="1:9" x14ac:dyDescent="0.55000000000000004">
      <c r="A267">
        <v>9</v>
      </c>
      <c r="B267" s="1" t="s">
        <v>389</v>
      </c>
      <c r="C267" s="1" t="s">
        <v>3</v>
      </c>
      <c r="D267">
        <v>4</v>
      </c>
      <c r="E267" s="1" t="s">
        <v>72</v>
      </c>
      <c r="F267">
        <v>4</v>
      </c>
      <c r="G267" s="1" t="s">
        <v>377</v>
      </c>
      <c r="H267" s="1" t="s">
        <v>29</v>
      </c>
      <c r="I267">
        <v>1</v>
      </c>
    </row>
    <row r="268" spans="1:9" x14ac:dyDescent="0.55000000000000004">
      <c r="A268">
        <v>9</v>
      </c>
      <c r="B268" s="1" t="s">
        <v>389</v>
      </c>
      <c r="C268" s="1" t="s">
        <v>3</v>
      </c>
      <c r="D268">
        <v>4</v>
      </c>
      <c r="E268" s="1" t="s">
        <v>75</v>
      </c>
      <c r="F268">
        <v>4</v>
      </c>
      <c r="G268" s="1" t="s">
        <v>377</v>
      </c>
      <c r="H268" s="1" t="s">
        <v>29</v>
      </c>
      <c r="I268">
        <v>1</v>
      </c>
    </row>
    <row r="269" spans="1:9" x14ac:dyDescent="0.55000000000000004">
      <c r="A269">
        <v>9</v>
      </c>
      <c r="B269" s="1" t="s">
        <v>389</v>
      </c>
      <c r="C269" s="1" t="s">
        <v>3</v>
      </c>
      <c r="D269">
        <v>4</v>
      </c>
      <c r="E269" s="1" t="s">
        <v>78</v>
      </c>
      <c r="F269">
        <v>4</v>
      </c>
      <c r="G269" s="1" t="s">
        <v>375</v>
      </c>
      <c r="H269" s="1" t="s">
        <v>28</v>
      </c>
      <c r="I269">
        <v>1</v>
      </c>
    </row>
    <row r="270" spans="1:9" x14ac:dyDescent="0.55000000000000004">
      <c r="A270">
        <v>9</v>
      </c>
      <c r="B270" s="1" t="s">
        <v>389</v>
      </c>
      <c r="C270" s="1" t="s">
        <v>3</v>
      </c>
      <c r="D270">
        <v>4</v>
      </c>
      <c r="E270" s="1" t="s">
        <v>82</v>
      </c>
      <c r="F270">
        <v>7</v>
      </c>
      <c r="G270" s="1" t="s">
        <v>375</v>
      </c>
      <c r="H270" s="1" t="s">
        <v>29</v>
      </c>
      <c r="I270">
        <v>1</v>
      </c>
    </row>
    <row r="271" spans="1:9" x14ac:dyDescent="0.55000000000000004">
      <c r="A271">
        <v>9</v>
      </c>
      <c r="B271" s="1" t="s">
        <v>389</v>
      </c>
      <c r="C271" s="1" t="s">
        <v>3</v>
      </c>
      <c r="D271">
        <v>4</v>
      </c>
      <c r="E271" s="1" t="s">
        <v>85</v>
      </c>
      <c r="F271">
        <v>4</v>
      </c>
      <c r="G271" s="1" t="s">
        <v>375</v>
      </c>
      <c r="H271" s="1" t="s">
        <v>28</v>
      </c>
      <c r="I271">
        <v>1</v>
      </c>
    </row>
    <row r="272" spans="1:9" x14ac:dyDescent="0.55000000000000004">
      <c r="A272">
        <v>9</v>
      </c>
      <c r="B272" s="1" t="s">
        <v>389</v>
      </c>
      <c r="C272" s="1" t="s">
        <v>3</v>
      </c>
      <c r="D272">
        <v>4</v>
      </c>
      <c r="E272" s="1" t="s">
        <v>184</v>
      </c>
      <c r="F272">
        <v>4</v>
      </c>
      <c r="G272" s="1" t="s">
        <v>376</v>
      </c>
      <c r="H272" s="1" t="s">
        <v>28</v>
      </c>
      <c r="I272">
        <v>1</v>
      </c>
    </row>
    <row r="273" spans="1:9" x14ac:dyDescent="0.55000000000000004">
      <c r="A273">
        <v>9</v>
      </c>
      <c r="B273" s="1" t="s">
        <v>389</v>
      </c>
      <c r="C273" s="1" t="s">
        <v>3</v>
      </c>
      <c r="D273">
        <v>4</v>
      </c>
      <c r="E273" s="1" t="s">
        <v>187</v>
      </c>
      <c r="F273">
        <v>4</v>
      </c>
      <c r="G273" s="1" t="s">
        <v>376</v>
      </c>
      <c r="H273" s="1" t="s">
        <v>29</v>
      </c>
      <c r="I273">
        <v>1</v>
      </c>
    </row>
    <row r="274" spans="1:9" x14ac:dyDescent="0.55000000000000004">
      <c r="A274">
        <v>9</v>
      </c>
      <c r="B274" s="1" t="s">
        <v>389</v>
      </c>
      <c r="C274" s="1" t="s">
        <v>3</v>
      </c>
      <c r="D274">
        <v>4</v>
      </c>
      <c r="E274" s="1" t="s">
        <v>192</v>
      </c>
      <c r="F274">
        <v>4</v>
      </c>
      <c r="G274" s="1" t="s">
        <v>376</v>
      </c>
      <c r="H274" s="1" t="s">
        <v>28</v>
      </c>
      <c r="I274">
        <v>1</v>
      </c>
    </row>
    <row r="275" spans="1:9" x14ac:dyDescent="0.55000000000000004">
      <c r="A275">
        <v>9</v>
      </c>
      <c r="B275" s="1" t="s">
        <v>389</v>
      </c>
      <c r="C275" s="1" t="s">
        <v>3</v>
      </c>
      <c r="D275">
        <v>4</v>
      </c>
      <c r="E275" s="1" t="s">
        <v>195</v>
      </c>
      <c r="F275">
        <v>4</v>
      </c>
      <c r="G275" s="1" t="s">
        <v>377</v>
      </c>
      <c r="H275" s="1" t="s">
        <v>28</v>
      </c>
      <c r="I275">
        <v>1</v>
      </c>
    </row>
    <row r="276" spans="1:9" x14ac:dyDescent="0.55000000000000004">
      <c r="A276">
        <v>9</v>
      </c>
      <c r="B276" s="1" t="s">
        <v>389</v>
      </c>
      <c r="C276" s="1" t="s">
        <v>3</v>
      </c>
      <c r="D276">
        <v>4</v>
      </c>
      <c r="E276" s="1" t="s">
        <v>199</v>
      </c>
      <c r="F276">
        <v>4</v>
      </c>
      <c r="G276" s="1" t="s">
        <v>377</v>
      </c>
      <c r="H276" s="1" t="s">
        <v>28</v>
      </c>
      <c r="I276">
        <v>1</v>
      </c>
    </row>
    <row r="277" spans="1:9" x14ac:dyDescent="0.55000000000000004">
      <c r="A277">
        <v>9</v>
      </c>
      <c r="B277" s="1" t="s">
        <v>389</v>
      </c>
      <c r="C277" s="1" t="s">
        <v>3</v>
      </c>
      <c r="D277">
        <v>4</v>
      </c>
      <c r="E277" s="1" t="s">
        <v>203</v>
      </c>
      <c r="F277">
        <v>4</v>
      </c>
      <c r="G277" s="1" t="s">
        <v>377</v>
      </c>
      <c r="H277" s="1" t="s">
        <v>29</v>
      </c>
      <c r="I277">
        <v>1</v>
      </c>
    </row>
    <row r="278" spans="1:9" x14ac:dyDescent="0.55000000000000004">
      <c r="A278">
        <v>9</v>
      </c>
      <c r="B278" s="1" t="s">
        <v>389</v>
      </c>
      <c r="C278" s="1" t="s">
        <v>3</v>
      </c>
      <c r="D278">
        <v>4</v>
      </c>
      <c r="E278" s="1" t="s">
        <v>206</v>
      </c>
      <c r="F278">
        <v>4</v>
      </c>
      <c r="G278" s="1" t="s">
        <v>377</v>
      </c>
      <c r="H278" s="1" t="s">
        <v>29</v>
      </c>
      <c r="I278">
        <v>1</v>
      </c>
    </row>
    <row r="279" spans="1:9" x14ac:dyDescent="0.55000000000000004">
      <c r="A279">
        <v>9</v>
      </c>
      <c r="B279" s="1" t="s">
        <v>389</v>
      </c>
      <c r="C279" s="1" t="s">
        <v>3</v>
      </c>
      <c r="D279">
        <v>4</v>
      </c>
      <c r="E279" s="1" t="s">
        <v>210</v>
      </c>
      <c r="F279">
        <v>4</v>
      </c>
      <c r="G279" s="1" t="s">
        <v>376</v>
      </c>
      <c r="H279" s="1" t="s">
        <v>28</v>
      </c>
      <c r="I279">
        <v>1</v>
      </c>
    </row>
    <row r="280" spans="1:9" x14ac:dyDescent="0.55000000000000004">
      <c r="A280">
        <v>9</v>
      </c>
      <c r="B280" s="1" t="s">
        <v>389</v>
      </c>
      <c r="C280" s="1" t="s">
        <v>3</v>
      </c>
      <c r="D280">
        <v>4</v>
      </c>
      <c r="E280" s="1" t="s">
        <v>274</v>
      </c>
      <c r="F280">
        <v>4</v>
      </c>
      <c r="G280" s="1" t="s">
        <v>375</v>
      </c>
      <c r="H280" s="1" t="s">
        <v>28</v>
      </c>
      <c r="I280">
        <v>1</v>
      </c>
    </row>
    <row r="281" spans="1:9" x14ac:dyDescent="0.55000000000000004">
      <c r="A281">
        <v>9</v>
      </c>
      <c r="B281" s="1" t="s">
        <v>389</v>
      </c>
      <c r="C281" s="1" t="s">
        <v>3</v>
      </c>
      <c r="D281">
        <v>4</v>
      </c>
      <c r="E281" s="1" t="s">
        <v>276</v>
      </c>
      <c r="F281">
        <v>4</v>
      </c>
      <c r="G281" s="1" t="s">
        <v>375</v>
      </c>
      <c r="H281" s="1" t="s">
        <v>28</v>
      </c>
      <c r="I281">
        <v>1</v>
      </c>
    </row>
    <row r="282" spans="1:9" x14ac:dyDescent="0.55000000000000004">
      <c r="A282">
        <v>9</v>
      </c>
      <c r="B282" s="1" t="s">
        <v>389</v>
      </c>
      <c r="C282" s="1" t="s">
        <v>3</v>
      </c>
      <c r="D282">
        <v>4</v>
      </c>
      <c r="E282" s="1" t="s">
        <v>279</v>
      </c>
      <c r="F282">
        <v>4</v>
      </c>
      <c r="G282" s="1" t="s">
        <v>376</v>
      </c>
      <c r="H282" s="1" t="s">
        <v>29</v>
      </c>
      <c r="I282">
        <v>1</v>
      </c>
    </row>
    <row r="283" spans="1:9" x14ac:dyDescent="0.55000000000000004">
      <c r="A283">
        <v>9</v>
      </c>
      <c r="B283" s="1" t="s">
        <v>389</v>
      </c>
      <c r="C283" s="1" t="s">
        <v>3</v>
      </c>
      <c r="D283">
        <v>4</v>
      </c>
      <c r="E283" s="1" t="s">
        <v>282</v>
      </c>
      <c r="F283">
        <v>4</v>
      </c>
      <c r="G283" s="1" t="s">
        <v>375</v>
      </c>
      <c r="H283" s="1" t="s">
        <v>29</v>
      </c>
      <c r="I283">
        <v>1</v>
      </c>
    </row>
    <row r="284" spans="1:9" x14ac:dyDescent="0.55000000000000004">
      <c r="A284">
        <v>9</v>
      </c>
      <c r="B284" s="1" t="s">
        <v>389</v>
      </c>
      <c r="C284" s="1" t="s">
        <v>3</v>
      </c>
      <c r="D284">
        <v>4</v>
      </c>
      <c r="E284" s="1" t="s">
        <v>352</v>
      </c>
      <c r="F284">
        <v>4</v>
      </c>
      <c r="G284" s="1" t="s">
        <v>376</v>
      </c>
      <c r="H284" s="1" t="s">
        <v>29</v>
      </c>
      <c r="I284">
        <v>1</v>
      </c>
    </row>
    <row r="285" spans="1:9" x14ac:dyDescent="0.55000000000000004">
      <c r="A285">
        <v>9</v>
      </c>
      <c r="B285" s="1" t="s">
        <v>389</v>
      </c>
      <c r="C285" s="1" t="s">
        <v>3</v>
      </c>
      <c r="D285">
        <v>4</v>
      </c>
      <c r="E285" s="1" t="s">
        <v>357</v>
      </c>
      <c r="F285">
        <v>4</v>
      </c>
      <c r="G285" s="1" t="s">
        <v>376</v>
      </c>
      <c r="H285" s="1" t="s">
        <v>28</v>
      </c>
      <c r="I285">
        <v>1</v>
      </c>
    </row>
    <row r="286" spans="1:9" x14ac:dyDescent="0.55000000000000004">
      <c r="A286">
        <v>9</v>
      </c>
      <c r="B286" s="1" t="s">
        <v>389</v>
      </c>
      <c r="C286" s="1" t="s">
        <v>3</v>
      </c>
      <c r="D286">
        <v>4</v>
      </c>
      <c r="E286" s="1" t="s">
        <v>360</v>
      </c>
      <c r="F286">
        <v>4</v>
      </c>
      <c r="G286" s="1" t="s">
        <v>377</v>
      </c>
      <c r="H286" s="1" t="s">
        <v>28</v>
      </c>
      <c r="I286">
        <v>1</v>
      </c>
    </row>
    <row r="287" spans="1:9" x14ac:dyDescent="0.55000000000000004">
      <c r="A287">
        <v>9</v>
      </c>
      <c r="B287" s="1" t="s">
        <v>389</v>
      </c>
      <c r="C287" s="1" t="s">
        <v>3</v>
      </c>
      <c r="D287">
        <v>4</v>
      </c>
      <c r="E287" s="1" t="s">
        <v>364</v>
      </c>
      <c r="F287">
        <v>4</v>
      </c>
      <c r="G287" s="1" t="s">
        <v>377</v>
      </c>
      <c r="H287" s="1" t="s">
        <v>28</v>
      </c>
      <c r="I287">
        <v>1</v>
      </c>
    </row>
    <row r="288" spans="1:9" x14ac:dyDescent="0.55000000000000004">
      <c r="A288">
        <v>9</v>
      </c>
      <c r="B288" s="1" t="s">
        <v>389</v>
      </c>
      <c r="C288" s="1" t="s">
        <v>3</v>
      </c>
      <c r="D288">
        <v>4</v>
      </c>
      <c r="E288" s="1" t="s">
        <v>368</v>
      </c>
      <c r="F288">
        <v>4</v>
      </c>
      <c r="G288" s="1" t="s">
        <v>377</v>
      </c>
      <c r="H288" s="1" t="s">
        <v>28</v>
      </c>
      <c r="I288">
        <v>1</v>
      </c>
    </row>
    <row r="289" spans="1:9" x14ac:dyDescent="0.55000000000000004">
      <c r="A289">
        <v>9</v>
      </c>
      <c r="B289" s="1" t="s">
        <v>389</v>
      </c>
      <c r="C289" s="1" t="s">
        <v>3</v>
      </c>
      <c r="D289">
        <v>4</v>
      </c>
      <c r="E289" s="1" t="s">
        <v>371</v>
      </c>
      <c r="F289">
        <v>4</v>
      </c>
      <c r="G289" s="1" t="s">
        <v>377</v>
      </c>
      <c r="H289" s="1" t="s">
        <v>29</v>
      </c>
      <c r="I289">
        <v>1</v>
      </c>
    </row>
    <row r="290" spans="1:9" x14ac:dyDescent="0.55000000000000004">
      <c r="A290">
        <v>10</v>
      </c>
      <c r="B290" s="1" t="s">
        <v>390</v>
      </c>
      <c r="C290" s="1" t="s">
        <v>0</v>
      </c>
      <c r="D290">
        <v>7</v>
      </c>
      <c r="E290" s="1" t="s">
        <v>36</v>
      </c>
      <c r="F290">
        <v>1</v>
      </c>
      <c r="G290" s="1" t="s">
        <v>375</v>
      </c>
      <c r="H290" s="1" t="s">
        <v>28</v>
      </c>
      <c r="I290">
        <v>1</v>
      </c>
    </row>
    <row r="291" spans="1:9" x14ac:dyDescent="0.55000000000000004">
      <c r="A291">
        <v>10</v>
      </c>
      <c r="B291" s="1" t="s">
        <v>390</v>
      </c>
      <c r="C291" s="1" t="s">
        <v>0</v>
      </c>
      <c r="D291">
        <v>7</v>
      </c>
      <c r="E291" s="1" t="s">
        <v>40</v>
      </c>
      <c r="F291">
        <v>7</v>
      </c>
      <c r="G291" s="1" t="s">
        <v>376</v>
      </c>
      <c r="H291" s="1" t="s">
        <v>28</v>
      </c>
      <c r="I291">
        <v>1</v>
      </c>
    </row>
    <row r="292" spans="1:9" x14ac:dyDescent="0.55000000000000004">
      <c r="A292">
        <v>10</v>
      </c>
      <c r="B292" s="1" t="s">
        <v>390</v>
      </c>
      <c r="C292" s="1" t="s">
        <v>0</v>
      </c>
      <c r="D292">
        <v>7</v>
      </c>
      <c r="E292" s="1" t="s">
        <v>44</v>
      </c>
      <c r="F292">
        <v>5</v>
      </c>
      <c r="G292" s="1" t="s">
        <v>376</v>
      </c>
      <c r="H292" s="1" t="s">
        <v>29</v>
      </c>
      <c r="I292">
        <v>1</v>
      </c>
    </row>
    <row r="293" spans="1:9" x14ac:dyDescent="0.55000000000000004">
      <c r="A293">
        <v>10</v>
      </c>
      <c r="B293" s="1" t="s">
        <v>390</v>
      </c>
      <c r="C293" s="1" t="s">
        <v>0</v>
      </c>
      <c r="D293">
        <v>7</v>
      </c>
      <c r="E293" s="1" t="s">
        <v>48</v>
      </c>
      <c r="F293">
        <v>7</v>
      </c>
      <c r="G293" s="1" t="s">
        <v>376</v>
      </c>
      <c r="H293" s="1" t="s">
        <v>29</v>
      </c>
      <c r="I293">
        <v>1</v>
      </c>
    </row>
    <row r="294" spans="1:9" x14ac:dyDescent="0.55000000000000004">
      <c r="A294">
        <v>10</v>
      </c>
      <c r="B294" s="1" t="s">
        <v>390</v>
      </c>
      <c r="C294" s="1" t="s">
        <v>0</v>
      </c>
      <c r="D294">
        <v>7</v>
      </c>
      <c r="E294" s="1" t="s">
        <v>52</v>
      </c>
      <c r="F294">
        <v>7</v>
      </c>
      <c r="G294" s="1" t="s">
        <v>376</v>
      </c>
      <c r="H294" s="1" t="s">
        <v>29</v>
      </c>
      <c r="I294">
        <v>1</v>
      </c>
    </row>
    <row r="295" spans="1:9" x14ac:dyDescent="0.55000000000000004">
      <c r="A295">
        <v>10</v>
      </c>
      <c r="B295" s="1" t="s">
        <v>390</v>
      </c>
      <c r="C295" s="1" t="s">
        <v>0</v>
      </c>
      <c r="D295">
        <v>7</v>
      </c>
      <c r="E295" s="1" t="s">
        <v>56</v>
      </c>
      <c r="F295">
        <v>7</v>
      </c>
      <c r="G295" s="1" t="s">
        <v>376</v>
      </c>
      <c r="H295" s="1" t="s">
        <v>29</v>
      </c>
      <c r="I295">
        <v>1</v>
      </c>
    </row>
    <row r="296" spans="1:9" x14ac:dyDescent="0.55000000000000004">
      <c r="A296">
        <v>10</v>
      </c>
      <c r="B296" s="1" t="s">
        <v>390</v>
      </c>
      <c r="C296" s="1" t="s">
        <v>0</v>
      </c>
      <c r="D296">
        <v>7</v>
      </c>
      <c r="E296" s="1" t="s">
        <v>60</v>
      </c>
      <c r="F296">
        <v>7</v>
      </c>
      <c r="G296" s="1" t="s">
        <v>377</v>
      </c>
      <c r="H296" s="1" t="s">
        <v>28</v>
      </c>
      <c r="I296">
        <v>1</v>
      </c>
    </row>
    <row r="297" spans="1:9" x14ac:dyDescent="0.55000000000000004">
      <c r="A297">
        <v>10</v>
      </c>
      <c r="B297" s="1" t="s">
        <v>390</v>
      </c>
      <c r="C297" s="1" t="s">
        <v>0</v>
      </c>
      <c r="D297">
        <v>7</v>
      </c>
      <c r="E297" s="1" t="s">
        <v>64</v>
      </c>
      <c r="F297">
        <v>7</v>
      </c>
      <c r="G297" s="1" t="s">
        <v>377</v>
      </c>
      <c r="H297" s="1" t="s">
        <v>29</v>
      </c>
      <c r="I297">
        <v>1</v>
      </c>
    </row>
    <row r="298" spans="1:9" x14ac:dyDescent="0.55000000000000004">
      <c r="A298">
        <v>10</v>
      </c>
      <c r="B298" s="1" t="s">
        <v>390</v>
      </c>
      <c r="C298" s="1" t="s">
        <v>0</v>
      </c>
      <c r="D298">
        <v>7</v>
      </c>
      <c r="E298" s="1" t="s">
        <v>68</v>
      </c>
      <c r="F298">
        <v>7</v>
      </c>
      <c r="G298" s="1" t="s">
        <v>377</v>
      </c>
      <c r="H298" s="1" t="s">
        <v>28</v>
      </c>
      <c r="I298">
        <v>1</v>
      </c>
    </row>
    <row r="299" spans="1:9" x14ac:dyDescent="0.55000000000000004">
      <c r="A299">
        <v>10</v>
      </c>
      <c r="B299" s="1" t="s">
        <v>390</v>
      </c>
      <c r="C299" s="1" t="s">
        <v>0</v>
      </c>
      <c r="D299">
        <v>7</v>
      </c>
      <c r="E299" s="1" t="s">
        <v>72</v>
      </c>
      <c r="F299">
        <v>7</v>
      </c>
      <c r="G299" s="1" t="s">
        <v>377</v>
      </c>
      <c r="H299" s="1" t="s">
        <v>29</v>
      </c>
      <c r="I299">
        <v>1</v>
      </c>
    </row>
    <row r="300" spans="1:9" x14ac:dyDescent="0.55000000000000004">
      <c r="A300">
        <v>10</v>
      </c>
      <c r="B300" s="1" t="s">
        <v>390</v>
      </c>
      <c r="C300" s="1" t="s">
        <v>0</v>
      </c>
      <c r="D300">
        <v>7</v>
      </c>
      <c r="E300" s="1" t="s">
        <v>75</v>
      </c>
      <c r="F300">
        <v>7</v>
      </c>
      <c r="G300" s="1" t="s">
        <v>377</v>
      </c>
      <c r="H300" s="1" t="s">
        <v>29</v>
      </c>
      <c r="I300">
        <v>1</v>
      </c>
    </row>
    <row r="301" spans="1:9" x14ac:dyDescent="0.55000000000000004">
      <c r="A301">
        <v>10</v>
      </c>
      <c r="B301" s="1" t="s">
        <v>390</v>
      </c>
      <c r="C301" s="1" t="s">
        <v>0</v>
      </c>
      <c r="D301">
        <v>7</v>
      </c>
      <c r="E301" s="1" t="s">
        <v>78</v>
      </c>
      <c r="F301">
        <v>6</v>
      </c>
      <c r="G301" s="1" t="s">
        <v>375</v>
      </c>
      <c r="H301" s="1" t="s">
        <v>28</v>
      </c>
      <c r="I301">
        <v>1</v>
      </c>
    </row>
    <row r="302" spans="1:9" x14ac:dyDescent="0.55000000000000004">
      <c r="A302">
        <v>10</v>
      </c>
      <c r="B302" s="1" t="s">
        <v>390</v>
      </c>
      <c r="C302" s="1" t="s">
        <v>0</v>
      </c>
      <c r="D302">
        <v>7</v>
      </c>
      <c r="E302" s="1" t="s">
        <v>82</v>
      </c>
      <c r="F302">
        <v>3</v>
      </c>
      <c r="G302" s="1" t="s">
        <v>375</v>
      </c>
      <c r="H302" s="1" t="s">
        <v>29</v>
      </c>
      <c r="I302">
        <v>1</v>
      </c>
    </row>
    <row r="303" spans="1:9" x14ac:dyDescent="0.55000000000000004">
      <c r="A303">
        <v>10</v>
      </c>
      <c r="B303" s="1" t="s">
        <v>390</v>
      </c>
      <c r="C303" s="1" t="s">
        <v>0</v>
      </c>
      <c r="D303">
        <v>7</v>
      </c>
      <c r="E303" s="1" t="s">
        <v>85</v>
      </c>
      <c r="F303">
        <v>5</v>
      </c>
      <c r="G303" s="1" t="s">
        <v>375</v>
      </c>
      <c r="H303" s="1" t="s">
        <v>28</v>
      </c>
      <c r="I303">
        <v>1</v>
      </c>
    </row>
    <row r="304" spans="1:9" x14ac:dyDescent="0.55000000000000004">
      <c r="A304">
        <v>10</v>
      </c>
      <c r="B304" s="1" t="s">
        <v>390</v>
      </c>
      <c r="C304" s="1" t="s">
        <v>0</v>
      </c>
      <c r="D304">
        <v>7</v>
      </c>
      <c r="E304" s="1" t="s">
        <v>184</v>
      </c>
      <c r="F304">
        <v>7</v>
      </c>
      <c r="G304" s="1" t="s">
        <v>376</v>
      </c>
      <c r="H304" s="1" t="s">
        <v>28</v>
      </c>
      <c r="I304">
        <v>1</v>
      </c>
    </row>
    <row r="305" spans="1:9" x14ac:dyDescent="0.55000000000000004">
      <c r="A305">
        <v>10</v>
      </c>
      <c r="B305" s="1" t="s">
        <v>390</v>
      </c>
      <c r="C305" s="1" t="s">
        <v>0</v>
      </c>
      <c r="D305">
        <v>7</v>
      </c>
      <c r="E305" s="1" t="s">
        <v>187</v>
      </c>
      <c r="F305">
        <v>7</v>
      </c>
      <c r="G305" s="1" t="s">
        <v>376</v>
      </c>
      <c r="H305" s="1" t="s">
        <v>29</v>
      </c>
      <c r="I305">
        <v>1</v>
      </c>
    </row>
    <row r="306" spans="1:9" x14ac:dyDescent="0.55000000000000004">
      <c r="A306">
        <v>10</v>
      </c>
      <c r="B306" s="1" t="s">
        <v>390</v>
      </c>
      <c r="C306" s="1" t="s">
        <v>0</v>
      </c>
      <c r="D306">
        <v>7</v>
      </c>
      <c r="E306" s="1" t="s">
        <v>192</v>
      </c>
      <c r="F306">
        <v>7</v>
      </c>
      <c r="G306" s="1" t="s">
        <v>376</v>
      </c>
      <c r="H306" s="1" t="s">
        <v>28</v>
      </c>
      <c r="I306">
        <v>1</v>
      </c>
    </row>
    <row r="307" spans="1:9" x14ac:dyDescent="0.55000000000000004">
      <c r="A307">
        <v>10</v>
      </c>
      <c r="B307" s="1" t="s">
        <v>390</v>
      </c>
      <c r="C307" s="1" t="s">
        <v>0</v>
      </c>
      <c r="D307">
        <v>7</v>
      </c>
      <c r="E307" s="1" t="s">
        <v>195</v>
      </c>
      <c r="F307">
        <v>7</v>
      </c>
      <c r="G307" s="1" t="s">
        <v>377</v>
      </c>
      <c r="H307" s="1" t="s">
        <v>28</v>
      </c>
      <c r="I307">
        <v>1</v>
      </c>
    </row>
    <row r="308" spans="1:9" x14ac:dyDescent="0.55000000000000004">
      <c r="A308">
        <v>10</v>
      </c>
      <c r="B308" s="1" t="s">
        <v>390</v>
      </c>
      <c r="C308" s="1" t="s">
        <v>0</v>
      </c>
      <c r="D308">
        <v>7</v>
      </c>
      <c r="E308" s="1" t="s">
        <v>199</v>
      </c>
      <c r="F308">
        <v>7</v>
      </c>
      <c r="G308" s="1" t="s">
        <v>377</v>
      </c>
      <c r="H308" s="1" t="s">
        <v>28</v>
      </c>
      <c r="I308">
        <v>1</v>
      </c>
    </row>
    <row r="309" spans="1:9" x14ac:dyDescent="0.55000000000000004">
      <c r="A309">
        <v>10</v>
      </c>
      <c r="B309" s="1" t="s">
        <v>390</v>
      </c>
      <c r="C309" s="1" t="s">
        <v>0</v>
      </c>
      <c r="D309">
        <v>7</v>
      </c>
      <c r="E309" s="1" t="s">
        <v>203</v>
      </c>
      <c r="F309">
        <v>7</v>
      </c>
      <c r="G309" s="1" t="s">
        <v>377</v>
      </c>
      <c r="H309" s="1" t="s">
        <v>29</v>
      </c>
      <c r="I309">
        <v>1</v>
      </c>
    </row>
    <row r="310" spans="1:9" x14ac:dyDescent="0.55000000000000004">
      <c r="A310">
        <v>10</v>
      </c>
      <c r="B310" s="1" t="s">
        <v>390</v>
      </c>
      <c r="C310" s="1" t="s">
        <v>0</v>
      </c>
      <c r="D310">
        <v>7</v>
      </c>
      <c r="E310" s="1" t="s">
        <v>206</v>
      </c>
      <c r="F310">
        <v>7</v>
      </c>
      <c r="G310" s="1" t="s">
        <v>377</v>
      </c>
      <c r="H310" s="1" t="s">
        <v>29</v>
      </c>
      <c r="I310">
        <v>1</v>
      </c>
    </row>
    <row r="311" spans="1:9" x14ac:dyDescent="0.55000000000000004">
      <c r="A311">
        <v>10</v>
      </c>
      <c r="B311" s="1" t="s">
        <v>390</v>
      </c>
      <c r="C311" s="1" t="s">
        <v>0</v>
      </c>
      <c r="D311">
        <v>7</v>
      </c>
      <c r="E311" s="1" t="s">
        <v>210</v>
      </c>
      <c r="F311">
        <v>7</v>
      </c>
      <c r="G311" s="1" t="s">
        <v>376</v>
      </c>
      <c r="H311" s="1" t="s">
        <v>28</v>
      </c>
      <c r="I311">
        <v>1</v>
      </c>
    </row>
    <row r="312" spans="1:9" x14ac:dyDescent="0.55000000000000004">
      <c r="A312">
        <v>10</v>
      </c>
      <c r="B312" s="1" t="s">
        <v>390</v>
      </c>
      <c r="C312" s="1" t="s">
        <v>0</v>
      </c>
      <c r="D312">
        <v>7</v>
      </c>
      <c r="E312" s="1" t="s">
        <v>274</v>
      </c>
      <c r="F312">
        <v>7</v>
      </c>
      <c r="G312" s="1" t="s">
        <v>375</v>
      </c>
      <c r="H312" s="1" t="s">
        <v>28</v>
      </c>
      <c r="I312">
        <v>1</v>
      </c>
    </row>
    <row r="313" spans="1:9" x14ac:dyDescent="0.55000000000000004">
      <c r="A313">
        <v>10</v>
      </c>
      <c r="B313" s="1" t="s">
        <v>390</v>
      </c>
      <c r="C313" s="1" t="s">
        <v>0</v>
      </c>
      <c r="D313">
        <v>7</v>
      </c>
      <c r="E313" s="1" t="s">
        <v>276</v>
      </c>
      <c r="F313">
        <v>7</v>
      </c>
      <c r="G313" s="1" t="s">
        <v>375</v>
      </c>
      <c r="H313" s="1" t="s">
        <v>28</v>
      </c>
      <c r="I313">
        <v>1</v>
      </c>
    </row>
    <row r="314" spans="1:9" x14ac:dyDescent="0.55000000000000004">
      <c r="A314">
        <v>10</v>
      </c>
      <c r="B314" s="1" t="s">
        <v>390</v>
      </c>
      <c r="C314" s="1" t="s">
        <v>0</v>
      </c>
      <c r="D314">
        <v>7</v>
      </c>
      <c r="E314" s="1" t="s">
        <v>279</v>
      </c>
      <c r="F314">
        <v>7</v>
      </c>
      <c r="G314" s="1" t="s">
        <v>376</v>
      </c>
      <c r="H314" s="1" t="s">
        <v>29</v>
      </c>
      <c r="I314">
        <v>1</v>
      </c>
    </row>
    <row r="315" spans="1:9" x14ac:dyDescent="0.55000000000000004">
      <c r="A315">
        <v>10</v>
      </c>
      <c r="B315" s="1" t="s">
        <v>390</v>
      </c>
      <c r="C315" s="1" t="s">
        <v>0</v>
      </c>
      <c r="D315">
        <v>7</v>
      </c>
      <c r="E315" s="1" t="s">
        <v>282</v>
      </c>
      <c r="F315">
        <v>7</v>
      </c>
      <c r="G315" s="1" t="s">
        <v>375</v>
      </c>
      <c r="H315" s="1" t="s">
        <v>29</v>
      </c>
      <c r="I315">
        <v>1</v>
      </c>
    </row>
    <row r="316" spans="1:9" x14ac:dyDescent="0.55000000000000004">
      <c r="A316">
        <v>10</v>
      </c>
      <c r="B316" s="1" t="s">
        <v>390</v>
      </c>
      <c r="C316" s="1" t="s">
        <v>0</v>
      </c>
      <c r="D316">
        <v>7</v>
      </c>
      <c r="E316" s="1" t="s">
        <v>352</v>
      </c>
      <c r="F316">
        <v>7</v>
      </c>
      <c r="G316" s="1" t="s">
        <v>376</v>
      </c>
      <c r="H316" s="1" t="s">
        <v>29</v>
      </c>
      <c r="I316">
        <v>1</v>
      </c>
    </row>
    <row r="317" spans="1:9" x14ac:dyDescent="0.55000000000000004">
      <c r="A317">
        <v>10</v>
      </c>
      <c r="B317" s="1" t="s">
        <v>390</v>
      </c>
      <c r="C317" s="1" t="s">
        <v>0</v>
      </c>
      <c r="D317">
        <v>7</v>
      </c>
      <c r="E317" s="1" t="s">
        <v>357</v>
      </c>
      <c r="F317">
        <v>7</v>
      </c>
      <c r="G317" s="1" t="s">
        <v>376</v>
      </c>
      <c r="H317" s="1" t="s">
        <v>28</v>
      </c>
      <c r="I317">
        <v>1</v>
      </c>
    </row>
    <row r="318" spans="1:9" x14ac:dyDescent="0.55000000000000004">
      <c r="A318">
        <v>10</v>
      </c>
      <c r="B318" s="1" t="s">
        <v>390</v>
      </c>
      <c r="C318" s="1" t="s">
        <v>0</v>
      </c>
      <c r="D318">
        <v>7</v>
      </c>
      <c r="E318" s="1" t="s">
        <v>360</v>
      </c>
      <c r="F318">
        <v>7</v>
      </c>
      <c r="G318" s="1" t="s">
        <v>377</v>
      </c>
      <c r="H318" s="1" t="s">
        <v>28</v>
      </c>
      <c r="I318">
        <v>1</v>
      </c>
    </row>
    <row r="319" spans="1:9" x14ac:dyDescent="0.55000000000000004">
      <c r="A319">
        <v>10</v>
      </c>
      <c r="B319" s="1" t="s">
        <v>390</v>
      </c>
      <c r="C319" s="1" t="s">
        <v>0</v>
      </c>
      <c r="D319">
        <v>7</v>
      </c>
      <c r="E319" s="1" t="s">
        <v>364</v>
      </c>
      <c r="F319">
        <v>7</v>
      </c>
      <c r="G319" s="1" t="s">
        <v>377</v>
      </c>
      <c r="H319" s="1" t="s">
        <v>28</v>
      </c>
      <c r="I319">
        <v>1</v>
      </c>
    </row>
    <row r="320" spans="1:9" x14ac:dyDescent="0.55000000000000004">
      <c r="A320">
        <v>10</v>
      </c>
      <c r="B320" s="1" t="s">
        <v>390</v>
      </c>
      <c r="C320" s="1" t="s">
        <v>0</v>
      </c>
      <c r="D320">
        <v>7</v>
      </c>
      <c r="E320" s="1" t="s">
        <v>368</v>
      </c>
      <c r="F320">
        <v>7</v>
      </c>
      <c r="G320" s="1" t="s">
        <v>377</v>
      </c>
      <c r="H320" s="1" t="s">
        <v>28</v>
      </c>
      <c r="I320">
        <v>1</v>
      </c>
    </row>
    <row r="321" spans="1:9" x14ac:dyDescent="0.55000000000000004">
      <c r="A321">
        <v>10</v>
      </c>
      <c r="B321" s="1" t="s">
        <v>390</v>
      </c>
      <c r="C321" s="1" t="s">
        <v>0</v>
      </c>
      <c r="D321">
        <v>7</v>
      </c>
      <c r="E321" s="1" t="s">
        <v>371</v>
      </c>
      <c r="F321">
        <v>7</v>
      </c>
      <c r="G321" s="1" t="s">
        <v>377</v>
      </c>
      <c r="H321" s="1" t="s">
        <v>29</v>
      </c>
      <c r="I321">
        <v>1</v>
      </c>
    </row>
    <row r="322" spans="1:9" x14ac:dyDescent="0.55000000000000004">
      <c r="A322">
        <v>11</v>
      </c>
      <c r="B322" s="1" t="s">
        <v>391</v>
      </c>
      <c r="C322" s="1" t="s">
        <v>4</v>
      </c>
      <c r="D322">
        <v>5</v>
      </c>
      <c r="E322" s="1" t="s">
        <v>36</v>
      </c>
      <c r="F322">
        <v>1</v>
      </c>
      <c r="G322" s="1" t="s">
        <v>375</v>
      </c>
      <c r="H322" s="1" t="s">
        <v>28</v>
      </c>
      <c r="I322">
        <v>1</v>
      </c>
    </row>
    <row r="323" spans="1:9" x14ac:dyDescent="0.55000000000000004">
      <c r="A323">
        <v>11</v>
      </c>
      <c r="B323" s="1" t="s">
        <v>391</v>
      </c>
      <c r="C323" s="1" t="s">
        <v>4</v>
      </c>
      <c r="D323">
        <v>5</v>
      </c>
      <c r="E323" s="1" t="s">
        <v>40</v>
      </c>
      <c r="F323">
        <v>5</v>
      </c>
      <c r="G323" s="1" t="s">
        <v>376</v>
      </c>
      <c r="H323" s="1" t="s">
        <v>28</v>
      </c>
      <c r="I323">
        <v>1</v>
      </c>
    </row>
    <row r="324" spans="1:9" x14ac:dyDescent="0.55000000000000004">
      <c r="A324">
        <v>11</v>
      </c>
      <c r="B324" s="1" t="s">
        <v>391</v>
      </c>
      <c r="C324" s="1" t="s">
        <v>4</v>
      </c>
      <c r="D324">
        <v>5</v>
      </c>
      <c r="E324" s="1" t="s">
        <v>44</v>
      </c>
      <c r="F324">
        <v>7</v>
      </c>
      <c r="G324" s="1" t="s">
        <v>376</v>
      </c>
      <c r="H324" s="1" t="s">
        <v>29</v>
      </c>
      <c r="I324">
        <v>1</v>
      </c>
    </row>
    <row r="325" spans="1:9" x14ac:dyDescent="0.55000000000000004">
      <c r="A325">
        <v>11</v>
      </c>
      <c r="B325" s="1" t="s">
        <v>391</v>
      </c>
      <c r="C325" s="1" t="s">
        <v>4</v>
      </c>
      <c r="D325">
        <v>5</v>
      </c>
      <c r="E325" s="1" t="s">
        <v>48</v>
      </c>
      <c r="F325">
        <v>6</v>
      </c>
      <c r="G325" s="1" t="s">
        <v>376</v>
      </c>
      <c r="H325" s="1" t="s">
        <v>29</v>
      </c>
      <c r="I325">
        <v>1</v>
      </c>
    </row>
    <row r="326" spans="1:9" x14ac:dyDescent="0.55000000000000004">
      <c r="A326">
        <v>11</v>
      </c>
      <c r="B326" s="1" t="s">
        <v>391</v>
      </c>
      <c r="C326" s="1" t="s">
        <v>4</v>
      </c>
      <c r="D326">
        <v>5</v>
      </c>
      <c r="E326" s="1" t="s">
        <v>52</v>
      </c>
      <c r="F326">
        <v>5</v>
      </c>
      <c r="G326" s="1" t="s">
        <v>376</v>
      </c>
      <c r="H326" s="1" t="s">
        <v>29</v>
      </c>
      <c r="I326">
        <v>1</v>
      </c>
    </row>
    <row r="327" spans="1:9" x14ac:dyDescent="0.55000000000000004">
      <c r="A327">
        <v>11</v>
      </c>
      <c r="B327" s="1" t="s">
        <v>391</v>
      </c>
      <c r="C327" s="1" t="s">
        <v>4</v>
      </c>
      <c r="D327">
        <v>5</v>
      </c>
      <c r="E327" s="1" t="s">
        <v>56</v>
      </c>
      <c r="F327">
        <v>5</v>
      </c>
      <c r="G327" s="1" t="s">
        <v>376</v>
      </c>
      <c r="H327" s="1" t="s">
        <v>29</v>
      </c>
      <c r="I327">
        <v>1</v>
      </c>
    </row>
    <row r="328" spans="1:9" x14ac:dyDescent="0.55000000000000004">
      <c r="A328">
        <v>11</v>
      </c>
      <c r="B328" s="1" t="s">
        <v>391</v>
      </c>
      <c r="C328" s="1" t="s">
        <v>4</v>
      </c>
      <c r="D328">
        <v>5</v>
      </c>
      <c r="E328" s="1" t="s">
        <v>60</v>
      </c>
      <c r="F328">
        <v>6</v>
      </c>
      <c r="G328" s="1" t="s">
        <v>377</v>
      </c>
      <c r="H328" s="1" t="s">
        <v>28</v>
      </c>
      <c r="I328">
        <v>1</v>
      </c>
    </row>
    <row r="329" spans="1:9" x14ac:dyDescent="0.55000000000000004">
      <c r="A329">
        <v>11</v>
      </c>
      <c r="B329" s="1" t="s">
        <v>391</v>
      </c>
      <c r="C329" s="1" t="s">
        <v>4</v>
      </c>
      <c r="D329">
        <v>5</v>
      </c>
      <c r="E329" s="1" t="s">
        <v>64</v>
      </c>
      <c r="F329">
        <v>6</v>
      </c>
      <c r="G329" s="1" t="s">
        <v>377</v>
      </c>
      <c r="H329" s="1" t="s">
        <v>29</v>
      </c>
      <c r="I329">
        <v>1</v>
      </c>
    </row>
    <row r="330" spans="1:9" x14ac:dyDescent="0.55000000000000004">
      <c r="A330">
        <v>11</v>
      </c>
      <c r="B330" s="1" t="s">
        <v>391</v>
      </c>
      <c r="C330" s="1" t="s">
        <v>4</v>
      </c>
      <c r="D330">
        <v>5</v>
      </c>
      <c r="E330" s="1" t="s">
        <v>68</v>
      </c>
      <c r="F330">
        <v>3</v>
      </c>
      <c r="G330" s="1" t="s">
        <v>377</v>
      </c>
      <c r="H330" s="1" t="s">
        <v>28</v>
      </c>
      <c r="I330">
        <v>1</v>
      </c>
    </row>
    <row r="331" spans="1:9" x14ac:dyDescent="0.55000000000000004">
      <c r="A331">
        <v>11</v>
      </c>
      <c r="B331" s="1" t="s">
        <v>391</v>
      </c>
      <c r="C331" s="1" t="s">
        <v>4</v>
      </c>
      <c r="D331">
        <v>5</v>
      </c>
      <c r="E331" s="1" t="s">
        <v>72</v>
      </c>
      <c r="F331">
        <v>6</v>
      </c>
      <c r="G331" s="1" t="s">
        <v>377</v>
      </c>
      <c r="H331" s="1" t="s">
        <v>29</v>
      </c>
      <c r="I331">
        <v>1</v>
      </c>
    </row>
    <row r="332" spans="1:9" x14ac:dyDescent="0.55000000000000004">
      <c r="A332">
        <v>11</v>
      </c>
      <c r="B332" s="1" t="s">
        <v>391</v>
      </c>
      <c r="C332" s="1" t="s">
        <v>4</v>
      </c>
      <c r="D332">
        <v>5</v>
      </c>
      <c r="E332" s="1" t="s">
        <v>75</v>
      </c>
      <c r="F332">
        <v>6</v>
      </c>
      <c r="G332" s="1" t="s">
        <v>377</v>
      </c>
      <c r="H332" s="1" t="s">
        <v>29</v>
      </c>
      <c r="I332">
        <v>1</v>
      </c>
    </row>
    <row r="333" spans="1:9" x14ac:dyDescent="0.55000000000000004">
      <c r="A333">
        <v>11</v>
      </c>
      <c r="B333" s="1" t="s">
        <v>391</v>
      </c>
      <c r="C333" s="1" t="s">
        <v>4</v>
      </c>
      <c r="D333">
        <v>5</v>
      </c>
      <c r="E333" s="1" t="s">
        <v>78</v>
      </c>
      <c r="F333">
        <v>5</v>
      </c>
      <c r="G333" s="1" t="s">
        <v>375</v>
      </c>
      <c r="H333" s="1" t="s">
        <v>28</v>
      </c>
      <c r="I333">
        <v>1</v>
      </c>
    </row>
    <row r="334" spans="1:9" x14ac:dyDescent="0.55000000000000004">
      <c r="A334">
        <v>11</v>
      </c>
      <c r="B334" s="1" t="s">
        <v>391</v>
      </c>
      <c r="C334" s="1" t="s">
        <v>4</v>
      </c>
      <c r="D334">
        <v>5</v>
      </c>
      <c r="E334" s="1" t="s">
        <v>82</v>
      </c>
      <c r="F334">
        <v>7</v>
      </c>
      <c r="G334" s="1" t="s">
        <v>375</v>
      </c>
      <c r="H334" s="1" t="s">
        <v>29</v>
      </c>
      <c r="I334">
        <v>1</v>
      </c>
    </row>
    <row r="335" spans="1:9" x14ac:dyDescent="0.55000000000000004">
      <c r="A335">
        <v>11</v>
      </c>
      <c r="B335" s="1" t="s">
        <v>391</v>
      </c>
      <c r="C335" s="1" t="s">
        <v>4</v>
      </c>
      <c r="D335">
        <v>5</v>
      </c>
      <c r="E335" s="1" t="s">
        <v>85</v>
      </c>
      <c r="F335">
        <v>1</v>
      </c>
      <c r="G335" s="1" t="s">
        <v>375</v>
      </c>
      <c r="H335" s="1" t="s">
        <v>28</v>
      </c>
      <c r="I335">
        <v>1</v>
      </c>
    </row>
    <row r="336" spans="1:9" x14ac:dyDescent="0.55000000000000004">
      <c r="A336">
        <v>11</v>
      </c>
      <c r="B336" s="1" t="s">
        <v>391</v>
      </c>
      <c r="C336" s="1" t="s">
        <v>4</v>
      </c>
      <c r="D336">
        <v>5</v>
      </c>
      <c r="E336" s="1" t="s">
        <v>184</v>
      </c>
      <c r="F336">
        <v>5</v>
      </c>
      <c r="G336" s="1" t="s">
        <v>376</v>
      </c>
      <c r="H336" s="1" t="s">
        <v>28</v>
      </c>
      <c r="I336">
        <v>1</v>
      </c>
    </row>
    <row r="337" spans="1:9" x14ac:dyDescent="0.55000000000000004">
      <c r="A337">
        <v>11</v>
      </c>
      <c r="B337" s="1" t="s">
        <v>391</v>
      </c>
      <c r="C337" s="1" t="s">
        <v>4</v>
      </c>
      <c r="D337">
        <v>5</v>
      </c>
      <c r="E337" s="1" t="s">
        <v>187</v>
      </c>
      <c r="F337">
        <v>5</v>
      </c>
      <c r="G337" s="1" t="s">
        <v>376</v>
      </c>
      <c r="H337" s="1" t="s">
        <v>29</v>
      </c>
      <c r="I337">
        <v>1</v>
      </c>
    </row>
    <row r="338" spans="1:9" x14ac:dyDescent="0.55000000000000004">
      <c r="A338">
        <v>11</v>
      </c>
      <c r="B338" s="1" t="s">
        <v>391</v>
      </c>
      <c r="C338" s="1" t="s">
        <v>4</v>
      </c>
      <c r="D338">
        <v>5</v>
      </c>
      <c r="E338" s="1" t="s">
        <v>192</v>
      </c>
      <c r="F338">
        <v>6</v>
      </c>
      <c r="G338" s="1" t="s">
        <v>376</v>
      </c>
      <c r="H338" s="1" t="s">
        <v>28</v>
      </c>
      <c r="I338">
        <v>1</v>
      </c>
    </row>
    <row r="339" spans="1:9" x14ac:dyDescent="0.55000000000000004">
      <c r="A339">
        <v>11</v>
      </c>
      <c r="B339" s="1" t="s">
        <v>391</v>
      </c>
      <c r="C339" s="1" t="s">
        <v>4</v>
      </c>
      <c r="D339">
        <v>5</v>
      </c>
      <c r="E339" s="1" t="s">
        <v>195</v>
      </c>
      <c r="F339">
        <v>6</v>
      </c>
      <c r="G339" s="1" t="s">
        <v>377</v>
      </c>
      <c r="H339" s="1" t="s">
        <v>28</v>
      </c>
      <c r="I339">
        <v>1</v>
      </c>
    </row>
    <row r="340" spans="1:9" x14ac:dyDescent="0.55000000000000004">
      <c r="A340">
        <v>11</v>
      </c>
      <c r="B340" s="1" t="s">
        <v>391</v>
      </c>
      <c r="C340" s="1" t="s">
        <v>4</v>
      </c>
      <c r="D340">
        <v>5</v>
      </c>
      <c r="E340" s="1" t="s">
        <v>199</v>
      </c>
      <c r="F340">
        <v>7</v>
      </c>
      <c r="G340" s="1" t="s">
        <v>377</v>
      </c>
      <c r="H340" s="1" t="s">
        <v>28</v>
      </c>
      <c r="I340">
        <v>1</v>
      </c>
    </row>
    <row r="341" spans="1:9" x14ac:dyDescent="0.55000000000000004">
      <c r="A341">
        <v>11</v>
      </c>
      <c r="B341" s="1" t="s">
        <v>391</v>
      </c>
      <c r="C341" s="1" t="s">
        <v>4</v>
      </c>
      <c r="D341">
        <v>5</v>
      </c>
      <c r="E341" s="1" t="s">
        <v>203</v>
      </c>
      <c r="F341">
        <v>6</v>
      </c>
      <c r="G341" s="1" t="s">
        <v>377</v>
      </c>
      <c r="H341" s="1" t="s">
        <v>29</v>
      </c>
      <c r="I341">
        <v>1</v>
      </c>
    </row>
    <row r="342" spans="1:9" x14ac:dyDescent="0.55000000000000004">
      <c r="A342">
        <v>11</v>
      </c>
      <c r="B342" s="1" t="s">
        <v>391</v>
      </c>
      <c r="C342" s="1" t="s">
        <v>4</v>
      </c>
      <c r="D342">
        <v>5</v>
      </c>
      <c r="E342" s="1" t="s">
        <v>206</v>
      </c>
      <c r="F342">
        <v>5</v>
      </c>
      <c r="G342" s="1" t="s">
        <v>377</v>
      </c>
      <c r="H342" s="1" t="s">
        <v>29</v>
      </c>
      <c r="I342">
        <v>1</v>
      </c>
    </row>
    <row r="343" spans="1:9" x14ac:dyDescent="0.55000000000000004">
      <c r="A343">
        <v>11</v>
      </c>
      <c r="B343" s="1" t="s">
        <v>391</v>
      </c>
      <c r="C343" s="1" t="s">
        <v>4</v>
      </c>
      <c r="D343">
        <v>5</v>
      </c>
      <c r="E343" s="1" t="s">
        <v>210</v>
      </c>
      <c r="F343">
        <v>6</v>
      </c>
      <c r="G343" s="1" t="s">
        <v>376</v>
      </c>
      <c r="H343" s="1" t="s">
        <v>28</v>
      </c>
      <c r="I343">
        <v>1</v>
      </c>
    </row>
    <row r="344" spans="1:9" x14ac:dyDescent="0.55000000000000004">
      <c r="A344">
        <v>11</v>
      </c>
      <c r="B344" s="1" t="s">
        <v>391</v>
      </c>
      <c r="C344" s="1" t="s">
        <v>4</v>
      </c>
      <c r="D344">
        <v>5</v>
      </c>
      <c r="E344" s="1" t="s">
        <v>274</v>
      </c>
      <c r="F344">
        <v>5</v>
      </c>
      <c r="G344" s="1" t="s">
        <v>375</v>
      </c>
      <c r="H344" s="1" t="s">
        <v>28</v>
      </c>
      <c r="I344">
        <v>1</v>
      </c>
    </row>
    <row r="345" spans="1:9" x14ac:dyDescent="0.55000000000000004">
      <c r="A345">
        <v>11</v>
      </c>
      <c r="B345" s="1" t="s">
        <v>391</v>
      </c>
      <c r="C345" s="1" t="s">
        <v>4</v>
      </c>
      <c r="D345">
        <v>5</v>
      </c>
      <c r="E345" s="1" t="s">
        <v>276</v>
      </c>
      <c r="F345">
        <v>6</v>
      </c>
      <c r="G345" s="1" t="s">
        <v>375</v>
      </c>
      <c r="H345" s="1" t="s">
        <v>28</v>
      </c>
      <c r="I345">
        <v>1</v>
      </c>
    </row>
    <row r="346" spans="1:9" x14ac:dyDescent="0.55000000000000004">
      <c r="A346">
        <v>11</v>
      </c>
      <c r="B346" s="1" t="s">
        <v>391</v>
      </c>
      <c r="C346" s="1" t="s">
        <v>4</v>
      </c>
      <c r="D346">
        <v>5</v>
      </c>
      <c r="E346" s="1" t="s">
        <v>279</v>
      </c>
      <c r="F346">
        <v>5</v>
      </c>
      <c r="G346" s="1" t="s">
        <v>376</v>
      </c>
      <c r="H346" s="1" t="s">
        <v>29</v>
      </c>
      <c r="I346">
        <v>1</v>
      </c>
    </row>
    <row r="347" spans="1:9" x14ac:dyDescent="0.55000000000000004">
      <c r="A347">
        <v>11</v>
      </c>
      <c r="B347" s="1" t="s">
        <v>391</v>
      </c>
      <c r="C347" s="1" t="s">
        <v>4</v>
      </c>
      <c r="D347">
        <v>5</v>
      </c>
      <c r="E347" s="1" t="s">
        <v>282</v>
      </c>
      <c r="F347">
        <v>6</v>
      </c>
      <c r="G347" s="1" t="s">
        <v>375</v>
      </c>
      <c r="H347" s="1" t="s">
        <v>29</v>
      </c>
      <c r="I347">
        <v>1</v>
      </c>
    </row>
    <row r="348" spans="1:9" x14ac:dyDescent="0.55000000000000004">
      <c r="A348">
        <v>11</v>
      </c>
      <c r="B348" s="1" t="s">
        <v>391</v>
      </c>
      <c r="C348" s="1" t="s">
        <v>4</v>
      </c>
      <c r="D348">
        <v>5</v>
      </c>
      <c r="E348" s="1" t="s">
        <v>352</v>
      </c>
      <c r="F348">
        <v>5</v>
      </c>
      <c r="G348" s="1" t="s">
        <v>376</v>
      </c>
      <c r="H348" s="1" t="s">
        <v>29</v>
      </c>
      <c r="I348">
        <v>1</v>
      </c>
    </row>
    <row r="349" spans="1:9" x14ac:dyDescent="0.55000000000000004">
      <c r="A349">
        <v>11</v>
      </c>
      <c r="B349" s="1" t="s">
        <v>391</v>
      </c>
      <c r="C349" s="1" t="s">
        <v>4</v>
      </c>
      <c r="D349">
        <v>5</v>
      </c>
      <c r="E349" s="1" t="s">
        <v>357</v>
      </c>
      <c r="F349">
        <v>5</v>
      </c>
      <c r="G349" s="1" t="s">
        <v>376</v>
      </c>
      <c r="H349" s="1" t="s">
        <v>28</v>
      </c>
      <c r="I349">
        <v>1</v>
      </c>
    </row>
    <row r="350" spans="1:9" x14ac:dyDescent="0.55000000000000004">
      <c r="A350">
        <v>11</v>
      </c>
      <c r="B350" s="1" t="s">
        <v>391</v>
      </c>
      <c r="C350" s="1" t="s">
        <v>4</v>
      </c>
      <c r="D350">
        <v>5</v>
      </c>
      <c r="E350" s="1" t="s">
        <v>360</v>
      </c>
      <c r="F350">
        <v>6</v>
      </c>
      <c r="G350" s="1" t="s">
        <v>377</v>
      </c>
      <c r="H350" s="1" t="s">
        <v>28</v>
      </c>
      <c r="I350">
        <v>1</v>
      </c>
    </row>
    <row r="351" spans="1:9" x14ac:dyDescent="0.55000000000000004">
      <c r="A351">
        <v>11</v>
      </c>
      <c r="B351" s="1" t="s">
        <v>391</v>
      </c>
      <c r="C351" s="1" t="s">
        <v>4</v>
      </c>
      <c r="D351">
        <v>5</v>
      </c>
      <c r="E351" s="1" t="s">
        <v>364</v>
      </c>
      <c r="F351">
        <v>6</v>
      </c>
      <c r="G351" s="1" t="s">
        <v>377</v>
      </c>
      <c r="H351" s="1" t="s">
        <v>28</v>
      </c>
      <c r="I351">
        <v>1</v>
      </c>
    </row>
    <row r="352" spans="1:9" x14ac:dyDescent="0.55000000000000004">
      <c r="A352">
        <v>11</v>
      </c>
      <c r="B352" s="1" t="s">
        <v>391</v>
      </c>
      <c r="C352" s="1" t="s">
        <v>4</v>
      </c>
      <c r="D352">
        <v>5</v>
      </c>
      <c r="E352" s="1" t="s">
        <v>368</v>
      </c>
      <c r="F352">
        <v>6</v>
      </c>
      <c r="G352" s="1" t="s">
        <v>377</v>
      </c>
      <c r="H352" s="1" t="s">
        <v>28</v>
      </c>
      <c r="I352">
        <v>1</v>
      </c>
    </row>
    <row r="353" spans="1:9" x14ac:dyDescent="0.55000000000000004">
      <c r="A353">
        <v>11</v>
      </c>
      <c r="B353" s="1" t="s">
        <v>391</v>
      </c>
      <c r="C353" s="1" t="s">
        <v>4</v>
      </c>
      <c r="D353">
        <v>5</v>
      </c>
      <c r="E353" s="1" t="s">
        <v>371</v>
      </c>
      <c r="F353">
        <v>5</v>
      </c>
      <c r="G353" s="1" t="s">
        <v>377</v>
      </c>
      <c r="H353" s="1" t="s">
        <v>29</v>
      </c>
      <c r="I353">
        <v>1</v>
      </c>
    </row>
    <row r="354" spans="1:9" x14ac:dyDescent="0.55000000000000004">
      <c r="A354">
        <v>12</v>
      </c>
      <c r="B354" s="1" t="s">
        <v>392</v>
      </c>
      <c r="C354" s="1" t="s">
        <v>3</v>
      </c>
      <c r="D354">
        <v>4</v>
      </c>
      <c r="E354" s="1" t="s">
        <v>36</v>
      </c>
      <c r="F354">
        <v>1</v>
      </c>
      <c r="G354" s="1" t="s">
        <v>375</v>
      </c>
      <c r="H354" s="1" t="s">
        <v>28</v>
      </c>
      <c r="I354">
        <v>1</v>
      </c>
    </row>
    <row r="355" spans="1:9" x14ac:dyDescent="0.55000000000000004">
      <c r="A355">
        <v>12</v>
      </c>
      <c r="B355" s="1" t="s">
        <v>392</v>
      </c>
      <c r="C355" s="1" t="s">
        <v>3</v>
      </c>
      <c r="D355">
        <v>4</v>
      </c>
      <c r="E355" s="1" t="s">
        <v>40</v>
      </c>
      <c r="F355">
        <v>7</v>
      </c>
      <c r="G355" s="1" t="s">
        <v>376</v>
      </c>
      <c r="H355" s="1" t="s">
        <v>28</v>
      </c>
      <c r="I355">
        <v>1</v>
      </c>
    </row>
    <row r="356" spans="1:9" x14ac:dyDescent="0.55000000000000004">
      <c r="A356">
        <v>12</v>
      </c>
      <c r="B356" s="1" t="s">
        <v>392</v>
      </c>
      <c r="C356" s="1" t="s">
        <v>3</v>
      </c>
      <c r="D356">
        <v>4</v>
      </c>
      <c r="E356" s="1" t="s">
        <v>44</v>
      </c>
      <c r="F356">
        <v>4</v>
      </c>
      <c r="G356" s="1" t="s">
        <v>376</v>
      </c>
      <c r="H356" s="1" t="s">
        <v>29</v>
      </c>
      <c r="I356">
        <v>1</v>
      </c>
    </row>
    <row r="357" spans="1:9" x14ac:dyDescent="0.55000000000000004">
      <c r="A357">
        <v>12</v>
      </c>
      <c r="B357" s="1" t="s">
        <v>392</v>
      </c>
      <c r="C357" s="1" t="s">
        <v>3</v>
      </c>
      <c r="D357">
        <v>4</v>
      </c>
      <c r="E357" s="1" t="s">
        <v>48</v>
      </c>
      <c r="F357">
        <v>1</v>
      </c>
      <c r="G357" s="1" t="s">
        <v>376</v>
      </c>
      <c r="H357" s="1" t="s">
        <v>29</v>
      </c>
      <c r="I357">
        <v>1</v>
      </c>
    </row>
    <row r="358" spans="1:9" x14ac:dyDescent="0.55000000000000004">
      <c r="A358">
        <v>12</v>
      </c>
      <c r="B358" s="1" t="s">
        <v>392</v>
      </c>
      <c r="C358" s="1" t="s">
        <v>3</v>
      </c>
      <c r="D358">
        <v>4</v>
      </c>
      <c r="E358" s="1" t="s">
        <v>52</v>
      </c>
      <c r="F358">
        <v>4</v>
      </c>
      <c r="G358" s="1" t="s">
        <v>376</v>
      </c>
      <c r="H358" s="1" t="s">
        <v>29</v>
      </c>
      <c r="I358">
        <v>1</v>
      </c>
    </row>
    <row r="359" spans="1:9" x14ac:dyDescent="0.55000000000000004">
      <c r="A359">
        <v>12</v>
      </c>
      <c r="B359" s="1" t="s">
        <v>392</v>
      </c>
      <c r="C359" s="1" t="s">
        <v>3</v>
      </c>
      <c r="D359">
        <v>4</v>
      </c>
      <c r="E359" s="1" t="s">
        <v>56</v>
      </c>
      <c r="F359">
        <v>1</v>
      </c>
      <c r="G359" s="1" t="s">
        <v>376</v>
      </c>
      <c r="H359" s="1" t="s">
        <v>29</v>
      </c>
      <c r="I359">
        <v>1</v>
      </c>
    </row>
    <row r="360" spans="1:9" x14ac:dyDescent="0.55000000000000004">
      <c r="A360">
        <v>12</v>
      </c>
      <c r="B360" s="1" t="s">
        <v>392</v>
      </c>
      <c r="C360" s="1" t="s">
        <v>3</v>
      </c>
      <c r="D360">
        <v>4</v>
      </c>
      <c r="E360" s="1" t="s">
        <v>60</v>
      </c>
      <c r="F360">
        <v>6</v>
      </c>
      <c r="G360" s="1" t="s">
        <v>377</v>
      </c>
      <c r="H360" s="1" t="s">
        <v>28</v>
      </c>
      <c r="I360">
        <v>1</v>
      </c>
    </row>
    <row r="361" spans="1:9" x14ac:dyDescent="0.55000000000000004">
      <c r="A361">
        <v>12</v>
      </c>
      <c r="B361" s="1" t="s">
        <v>392</v>
      </c>
      <c r="C361" s="1" t="s">
        <v>3</v>
      </c>
      <c r="D361">
        <v>4</v>
      </c>
      <c r="E361" s="1" t="s">
        <v>64</v>
      </c>
      <c r="F361">
        <v>4</v>
      </c>
      <c r="G361" s="1" t="s">
        <v>377</v>
      </c>
      <c r="H361" s="1" t="s">
        <v>29</v>
      </c>
      <c r="I361">
        <v>1</v>
      </c>
    </row>
    <row r="362" spans="1:9" x14ac:dyDescent="0.55000000000000004">
      <c r="A362">
        <v>12</v>
      </c>
      <c r="B362" s="1" t="s">
        <v>392</v>
      </c>
      <c r="C362" s="1" t="s">
        <v>3</v>
      </c>
      <c r="D362">
        <v>4</v>
      </c>
      <c r="E362" s="1" t="s">
        <v>68</v>
      </c>
      <c r="F362">
        <v>4</v>
      </c>
      <c r="G362" s="1" t="s">
        <v>377</v>
      </c>
      <c r="H362" s="1" t="s">
        <v>28</v>
      </c>
      <c r="I362">
        <v>1</v>
      </c>
    </row>
    <row r="363" spans="1:9" x14ac:dyDescent="0.55000000000000004">
      <c r="A363">
        <v>12</v>
      </c>
      <c r="B363" s="1" t="s">
        <v>392</v>
      </c>
      <c r="C363" s="1" t="s">
        <v>3</v>
      </c>
      <c r="D363">
        <v>4</v>
      </c>
      <c r="E363" s="1" t="s">
        <v>72</v>
      </c>
      <c r="F363">
        <v>1</v>
      </c>
      <c r="G363" s="1" t="s">
        <v>377</v>
      </c>
      <c r="H363" s="1" t="s">
        <v>29</v>
      </c>
      <c r="I363">
        <v>1</v>
      </c>
    </row>
    <row r="364" spans="1:9" x14ac:dyDescent="0.55000000000000004">
      <c r="A364">
        <v>12</v>
      </c>
      <c r="B364" s="1" t="s">
        <v>392</v>
      </c>
      <c r="C364" s="1" t="s">
        <v>3</v>
      </c>
      <c r="D364">
        <v>4</v>
      </c>
      <c r="E364" s="1" t="s">
        <v>75</v>
      </c>
      <c r="F364">
        <v>4</v>
      </c>
      <c r="G364" s="1" t="s">
        <v>377</v>
      </c>
      <c r="H364" s="1" t="s">
        <v>29</v>
      </c>
      <c r="I364">
        <v>1</v>
      </c>
    </row>
    <row r="365" spans="1:9" x14ac:dyDescent="0.55000000000000004">
      <c r="A365">
        <v>12</v>
      </c>
      <c r="B365" s="1" t="s">
        <v>392</v>
      </c>
      <c r="C365" s="1" t="s">
        <v>3</v>
      </c>
      <c r="D365">
        <v>4</v>
      </c>
      <c r="E365" s="1" t="s">
        <v>78</v>
      </c>
      <c r="F365">
        <v>4</v>
      </c>
      <c r="G365" s="1" t="s">
        <v>375</v>
      </c>
      <c r="H365" s="1" t="s">
        <v>28</v>
      </c>
      <c r="I365">
        <v>1</v>
      </c>
    </row>
    <row r="366" spans="1:9" x14ac:dyDescent="0.55000000000000004">
      <c r="A366">
        <v>12</v>
      </c>
      <c r="B366" s="1" t="s">
        <v>392</v>
      </c>
      <c r="C366" s="1" t="s">
        <v>3</v>
      </c>
      <c r="D366">
        <v>4</v>
      </c>
      <c r="E366" s="1" t="s">
        <v>82</v>
      </c>
      <c r="F366">
        <v>2</v>
      </c>
      <c r="G366" s="1" t="s">
        <v>375</v>
      </c>
      <c r="H366" s="1" t="s">
        <v>29</v>
      </c>
      <c r="I366">
        <v>1</v>
      </c>
    </row>
    <row r="367" spans="1:9" x14ac:dyDescent="0.55000000000000004">
      <c r="A367">
        <v>12</v>
      </c>
      <c r="B367" s="1" t="s">
        <v>392</v>
      </c>
      <c r="C367" s="1" t="s">
        <v>3</v>
      </c>
      <c r="D367">
        <v>4</v>
      </c>
      <c r="E367" s="1" t="s">
        <v>85</v>
      </c>
      <c r="F367">
        <v>4</v>
      </c>
      <c r="G367" s="1" t="s">
        <v>375</v>
      </c>
      <c r="H367" s="1" t="s">
        <v>28</v>
      </c>
      <c r="I367">
        <v>1</v>
      </c>
    </row>
    <row r="368" spans="1:9" x14ac:dyDescent="0.55000000000000004">
      <c r="A368">
        <v>12</v>
      </c>
      <c r="B368" s="1" t="s">
        <v>392</v>
      </c>
      <c r="C368" s="1" t="s">
        <v>3</v>
      </c>
      <c r="D368">
        <v>4</v>
      </c>
      <c r="E368" s="1" t="s">
        <v>184</v>
      </c>
      <c r="F368">
        <v>4</v>
      </c>
      <c r="G368" s="1" t="s">
        <v>376</v>
      </c>
      <c r="H368" s="1" t="s">
        <v>28</v>
      </c>
      <c r="I368">
        <v>1</v>
      </c>
    </row>
    <row r="369" spans="1:9" x14ac:dyDescent="0.55000000000000004">
      <c r="A369">
        <v>12</v>
      </c>
      <c r="B369" s="1" t="s">
        <v>392</v>
      </c>
      <c r="C369" s="1" t="s">
        <v>3</v>
      </c>
      <c r="D369">
        <v>4</v>
      </c>
      <c r="E369" s="1" t="s">
        <v>187</v>
      </c>
      <c r="F369">
        <v>4</v>
      </c>
      <c r="G369" s="1" t="s">
        <v>376</v>
      </c>
      <c r="H369" s="1" t="s">
        <v>29</v>
      </c>
      <c r="I369">
        <v>1</v>
      </c>
    </row>
    <row r="370" spans="1:9" x14ac:dyDescent="0.55000000000000004">
      <c r="A370">
        <v>12</v>
      </c>
      <c r="B370" s="1" t="s">
        <v>392</v>
      </c>
      <c r="C370" s="1" t="s">
        <v>3</v>
      </c>
      <c r="D370">
        <v>4</v>
      </c>
      <c r="E370" s="1" t="s">
        <v>192</v>
      </c>
      <c r="F370">
        <v>4</v>
      </c>
      <c r="G370" s="1" t="s">
        <v>376</v>
      </c>
      <c r="H370" s="1" t="s">
        <v>28</v>
      </c>
      <c r="I370">
        <v>1</v>
      </c>
    </row>
    <row r="371" spans="1:9" x14ac:dyDescent="0.55000000000000004">
      <c r="A371">
        <v>12</v>
      </c>
      <c r="B371" s="1" t="s">
        <v>392</v>
      </c>
      <c r="C371" s="1" t="s">
        <v>3</v>
      </c>
      <c r="D371">
        <v>4</v>
      </c>
      <c r="E371" s="1" t="s">
        <v>195</v>
      </c>
      <c r="F371">
        <v>4</v>
      </c>
      <c r="G371" s="1" t="s">
        <v>377</v>
      </c>
      <c r="H371" s="1" t="s">
        <v>28</v>
      </c>
      <c r="I371">
        <v>1</v>
      </c>
    </row>
    <row r="372" spans="1:9" x14ac:dyDescent="0.55000000000000004">
      <c r="A372">
        <v>12</v>
      </c>
      <c r="B372" s="1" t="s">
        <v>392</v>
      </c>
      <c r="C372" s="1" t="s">
        <v>3</v>
      </c>
      <c r="D372">
        <v>4</v>
      </c>
      <c r="E372" s="1" t="s">
        <v>199</v>
      </c>
      <c r="F372">
        <v>7</v>
      </c>
      <c r="G372" s="1" t="s">
        <v>377</v>
      </c>
      <c r="H372" s="1" t="s">
        <v>28</v>
      </c>
      <c r="I372">
        <v>1</v>
      </c>
    </row>
    <row r="373" spans="1:9" x14ac:dyDescent="0.55000000000000004">
      <c r="A373">
        <v>12</v>
      </c>
      <c r="B373" s="1" t="s">
        <v>392</v>
      </c>
      <c r="C373" s="1" t="s">
        <v>3</v>
      </c>
      <c r="D373">
        <v>4</v>
      </c>
      <c r="E373" s="1" t="s">
        <v>203</v>
      </c>
      <c r="F373">
        <v>4</v>
      </c>
      <c r="G373" s="1" t="s">
        <v>377</v>
      </c>
      <c r="H373" s="1" t="s">
        <v>29</v>
      </c>
      <c r="I373">
        <v>1</v>
      </c>
    </row>
    <row r="374" spans="1:9" x14ac:dyDescent="0.55000000000000004">
      <c r="A374">
        <v>12</v>
      </c>
      <c r="B374" s="1" t="s">
        <v>392</v>
      </c>
      <c r="C374" s="1" t="s">
        <v>3</v>
      </c>
      <c r="D374">
        <v>4</v>
      </c>
      <c r="E374" s="1" t="s">
        <v>206</v>
      </c>
      <c r="F374">
        <v>4</v>
      </c>
      <c r="G374" s="1" t="s">
        <v>377</v>
      </c>
      <c r="H374" s="1" t="s">
        <v>29</v>
      </c>
      <c r="I374">
        <v>1</v>
      </c>
    </row>
    <row r="375" spans="1:9" x14ac:dyDescent="0.55000000000000004">
      <c r="A375">
        <v>12</v>
      </c>
      <c r="B375" s="1" t="s">
        <v>392</v>
      </c>
      <c r="C375" s="1" t="s">
        <v>3</v>
      </c>
      <c r="D375">
        <v>4</v>
      </c>
      <c r="E375" s="1" t="s">
        <v>210</v>
      </c>
      <c r="F375">
        <v>4</v>
      </c>
      <c r="G375" s="1" t="s">
        <v>376</v>
      </c>
      <c r="H375" s="1" t="s">
        <v>28</v>
      </c>
      <c r="I375">
        <v>1</v>
      </c>
    </row>
    <row r="376" spans="1:9" x14ac:dyDescent="0.55000000000000004">
      <c r="A376">
        <v>12</v>
      </c>
      <c r="B376" s="1" t="s">
        <v>392</v>
      </c>
      <c r="C376" s="1" t="s">
        <v>3</v>
      </c>
      <c r="D376">
        <v>4</v>
      </c>
      <c r="E376" s="1" t="s">
        <v>274</v>
      </c>
      <c r="F376">
        <v>4</v>
      </c>
      <c r="G376" s="1" t="s">
        <v>375</v>
      </c>
      <c r="H376" s="1" t="s">
        <v>28</v>
      </c>
      <c r="I376">
        <v>1</v>
      </c>
    </row>
    <row r="377" spans="1:9" x14ac:dyDescent="0.55000000000000004">
      <c r="A377">
        <v>12</v>
      </c>
      <c r="B377" s="1" t="s">
        <v>392</v>
      </c>
      <c r="C377" s="1" t="s">
        <v>3</v>
      </c>
      <c r="D377">
        <v>4</v>
      </c>
      <c r="E377" s="1" t="s">
        <v>276</v>
      </c>
      <c r="F377">
        <v>1</v>
      </c>
      <c r="G377" s="1" t="s">
        <v>375</v>
      </c>
      <c r="H377" s="1" t="s">
        <v>28</v>
      </c>
      <c r="I377">
        <v>1</v>
      </c>
    </row>
    <row r="378" spans="1:9" x14ac:dyDescent="0.55000000000000004">
      <c r="A378">
        <v>12</v>
      </c>
      <c r="B378" s="1" t="s">
        <v>392</v>
      </c>
      <c r="C378" s="1" t="s">
        <v>3</v>
      </c>
      <c r="D378">
        <v>4</v>
      </c>
      <c r="E378" s="1" t="s">
        <v>279</v>
      </c>
      <c r="F378">
        <v>4</v>
      </c>
      <c r="G378" s="1" t="s">
        <v>376</v>
      </c>
      <c r="H378" s="1" t="s">
        <v>29</v>
      </c>
      <c r="I378">
        <v>1</v>
      </c>
    </row>
    <row r="379" spans="1:9" x14ac:dyDescent="0.55000000000000004">
      <c r="A379">
        <v>12</v>
      </c>
      <c r="B379" s="1" t="s">
        <v>392</v>
      </c>
      <c r="C379" s="1" t="s">
        <v>3</v>
      </c>
      <c r="D379">
        <v>4</v>
      </c>
      <c r="E379" s="1" t="s">
        <v>282</v>
      </c>
      <c r="F379">
        <v>1</v>
      </c>
      <c r="G379" s="1" t="s">
        <v>375</v>
      </c>
      <c r="H379" s="1" t="s">
        <v>29</v>
      </c>
      <c r="I379">
        <v>1</v>
      </c>
    </row>
    <row r="380" spans="1:9" x14ac:dyDescent="0.55000000000000004">
      <c r="A380">
        <v>12</v>
      </c>
      <c r="B380" s="1" t="s">
        <v>392</v>
      </c>
      <c r="C380" s="1" t="s">
        <v>3</v>
      </c>
      <c r="D380">
        <v>4</v>
      </c>
      <c r="E380" s="1" t="s">
        <v>352</v>
      </c>
      <c r="F380">
        <v>4</v>
      </c>
      <c r="G380" s="1" t="s">
        <v>376</v>
      </c>
      <c r="H380" s="1" t="s">
        <v>29</v>
      </c>
      <c r="I380">
        <v>1</v>
      </c>
    </row>
    <row r="381" spans="1:9" x14ac:dyDescent="0.55000000000000004">
      <c r="A381">
        <v>12</v>
      </c>
      <c r="B381" s="1" t="s">
        <v>392</v>
      </c>
      <c r="C381" s="1" t="s">
        <v>3</v>
      </c>
      <c r="D381">
        <v>4</v>
      </c>
      <c r="E381" s="1" t="s">
        <v>357</v>
      </c>
      <c r="F381">
        <v>4</v>
      </c>
      <c r="G381" s="1" t="s">
        <v>376</v>
      </c>
      <c r="H381" s="1" t="s">
        <v>28</v>
      </c>
      <c r="I381">
        <v>1</v>
      </c>
    </row>
    <row r="382" spans="1:9" x14ac:dyDescent="0.55000000000000004">
      <c r="A382">
        <v>12</v>
      </c>
      <c r="B382" s="1" t="s">
        <v>392</v>
      </c>
      <c r="C382" s="1" t="s">
        <v>3</v>
      </c>
      <c r="D382">
        <v>4</v>
      </c>
      <c r="E382" s="1" t="s">
        <v>360</v>
      </c>
      <c r="F382">
        <v>7</v>
      </c>
      <c r="G382" s="1" t="s">
        <v>377</v>
      </c>
      <c r="H382" s="1" t="s">
        <v>28</v>
      </c>
      <c r="I382">
        <v>1</v>
      </c>
    </row>
    <row r="383" spans="1:9" x14ac:dyDescent="0.55000000000000004">
      <c r="A383">
        <v>12</v>
      </c>
      <c r="B383" s="1" t="s">
        <v>392</v>
      </c>
      <c r="C383" s="1" t="s">
        <v>3</v>
      </c>
      <c r="D383">
        <v>4</v>
      </c>
      <c r="E383" s="1" t="s">
        <v>364</v>
      </c>
      <c r="F383">
        <v>4</v>
      </c>
      <c r="G383" s="1" t="s">
        <v>377</v>
      </c>
      <c r="H383" s="1" t="s">
        <v>28</v>
      </c>
      <c r="I383">
        <v>1</v>
      </c>
    </row>
    <row r="384" spans="1:9" x14ac:dyDescent="0.55000000000000004">
      <c r="A384">
        <v>12</v>
      </c>
      <c r="B384" s="1" t="s">
        <v>392</v>
      </c>
      <c r="C384" s="1" t="s">
        <v>3</v>
      </c>
      <c r="D384">
        <v>4</v>
      </c>
      <c r="E384" s="1" t="s">
        <v>368</v>
      </c>
      <c r="F384">
        <v>7</v>
      </c>
      <c r="G384" s="1" t="s">
        <v>377</v>
      </c>
      <c r="H384" s="1" t="s">
        <v>28</v>
      </c>
      <c r="I384">
        <v>1</v>
      </c>
    </row>
    <row r="385" spans="1:9" x14ac:dyDescent="0.55000000000000004">
      <c r="A385">
        <v>12</v>
      </c>
      <c r="B385" s="1" t="s">
        <v>392</v>
      </c>
      <c r="C385" s="1" t="s">
        <v>3</v>
      </c>
      <c r="D385">
        <v>4</v>
      </c>
      <c r="E385" s="1" t="s">
        <v>371</v>
      </c>
      <c r="F385">
        <v>4</v>
      </c>
      <c r="G385" s="1" t="s">
        <v>377</v>
      </c>
      <c r="H385" s="1" t="s">
        <v>29</v>
      </c>
      <c r="I385">
        <v>1</v>
      </c>
    </row>
    <row r="386" spans="1:9" x14ac:dyDescent="0.55000000000000004">
      <c r="A386">
        <v>13</v>
      </c>
      <c r="B386" s="1" t="s">
        <v>393</v>
      </c>
      <c r="C386" s="1" t="s">
        <v>0</v>
      </c>
      <c r="D386">
        <v>7</v>
      </c>
      <c r="E386" s="1" t="s">
        <v>36</v>
      </c>
      <c r="F386">
        <v>1</v>
      </c>
      <c r="G386" s="1" t="s">
        <v>375</v>
      </c>
      <c r="H386" s="1" t="s">
        <v>28</v>
      </c>
      <c r="I386">
        <v>1</v>
      </c>
    </row>
    <row r="387" spans="1:9" x14ac:dyDescent="0.55000000000000004">
      <c r="A387">
        <v>13</v>
      </c>
      <c r="B387" s="1" t="s">
        <v>393</v>
      </c>
      <c r="C387" s="1" t="s">
        <v>0</v>
      </c>
      <c r="D387">
        <v>7</v>
      </c>
      <c r="E387" s="1" t="s">
        <v>40</v>
      </c>
      <c r="F387">
        <v>4</v>
      </c>
      <c r="G387" s="1" t="s">
        <v>376</v>
      </c>
      <c r="H387" s="1" t="s">
        <v>28</v>
      </c>
      <c r="I387">
        <v>1</v>
      </c>
    </row>
    <row r="388" spans="1:9" x14ac:dyDescent="0.55000000000000004">
      <c r="A388">
        <v>13</v>
      </c>
      <c r="B388" s="1" t="s">
        <v>393</v>
      </c>
      <c r="C388" s="1" t="s">
        <v>0</v>
      </c>
      <c r="D388">
        <v>7</v>
      </c>
      <c r="E388" s="1" t="s">
        <v>44</v>
      </c>
      <c r="F388">
        <v>5</v>
      </c>
      <c r="G388" s="1" t="s">
        <v>376</v>
      </c>
      <c r="H388" s="1" t="s">
        <v>29</v>
      </c>
      <c r="I388">
        <v>1</v>
      </c>
    </row>
    <row r="389" spans="1:9" x14ac:dyDescent="0.55000000000000004">
      <c r="A389">
        <v>13</v>
      </c>
      <c r="B389" s="1" t="s">
        <v>393</v>
      </c>
      <c r="C389" s="1" t="s">
        <v>0</v>
      </c>
      <c r="D389">
        <v>7</v>
      </c>
      <c r="E389" s="1" t="s">
        <v>48</v>
      </c>
      <c r="F389">
        <v>4</v>
      </c>
      <c r="G389" s="1" t="s">
        <v>376</v>
      </c>
      <c r="H389" s="1" t="s">
        <v>29</v>
      </c>
      <c r="I389">
        <v>1</v>
      </c>
    </row>
    <row r="390" spans="1:9" x14ac:dyDescent="0.55000000000000004">
      <c r="A390">
        <v>13</v>
      </c>
      <c r="B390" s="1" t="s">
        <v>393</v>
      </c>
      <c r="C390" s="1" t="s">
        <v>0</v>
      </c>
      <c r="D390">
        <v>7</v>
      </c>
      <c r="E390" s="1" t="s">
        <v>52</v>
      </c>
      <c r="F390">
        <v>4</v>
      </c>
      <c r="G390" s="1" t="s">
        <v>376</v>
      </c>
      <c r="H390" s="1" t="s">
        <v>29</v>
      </c>
      <c r="I390">
        <v>1</v>
      </c>
    </row>
    <row r="391" spans="1:9" x14ac:dyDescent="0.55000000000000004">
      <c r="A391">
        <v>13</v>
      </c>
      <c r="B391" s="1" t="s">
        <v>393</v>
      </c>
      <c r="C391" s="1" t="s">
        <v>0</v>
      </c>
      <c r="D391">
        <v>7</v>
      </c>
      <c r="E391" s="1" t="s">
        <v>56</v>
      </c>
      <c r="F391">
        <v>4</v>
      </c>
      <c r="G391" s="1" t="s">
        <v>376</v>
      </c>
      <c r="H391" s="1" t="s">
        <v>29</v>
      </c>
      <c r="I391">
        <v>1</v>
      </c>
    </row>
    <row r="392" spans="1:9" x14ac:dyDescent="0.55000000000000004">
      <c r="A392">
        <v>13</v>
      </c>
      <c r="B392" s="1" t="s">
        <v>393</v>
      </c>
      <c r="C392" s="1" t="s">
        <v>0</v>
      </c>
      <c r="D392">
        <v>7</v>
      </c>
      <c r="E392" s="1" t="s">
        <v>60</v>
      </c>
      <c r="F392">
        <v>7</v>
      </c>
      <c r="G392" s="1" t="s">
        <v>377</v>
      </c>
      <c r="H392" s="1" t="s">
        <v>28</v>
      </c>
      <c r="I392">
        <v>1</v>
      </c>
    </row>
    <row r="393" spans="1:9" x14ac:dyDescent="0.55000000000000004">
      <c r="A393">
        <v>13</v>
      </c>
      <c r="B393" s="1" t="s">
        <v>393</v>
      </c>
      <c r="C393" s="1" t="s">
        <v>0</v>
      </c>
      <c r="D393">
        <v>7</v>
      </c>
      <c r="E393" s="1" t="s">
        <v>64</v>
      </c>
      <c r="F393">
        <v>4</v>
      </c>
      <c r="G393" s="1" t="s">
        <v>377</v>
      </c>
      <c r="H393" s="1" t="s">
        <v>29</v>
      </c>
      <c r="I393">
        <v>1</v>
      </c>
    </row>
    <row r="394" spans="1:9" x14ac:dyDescent="0.55000000000000004">
      <c r="A394">
        <v>13</v>
      </c>
      <c r="B394" s="1" t="s">
        <v>393</v>
      </c>
      <c r="C394" s="1" t="s">
        <v>0</v>
      </c>
      <c r="D394">
        <v>7</v>
      </c>
      <c r="E394" s="1" t="s">
        <v>68</v>
      </c>
      <c r="F394">
        <v>7</v>
      </c>
      <c r="G394" s="1" t="s">
        <v>377</v>
      </c>
      <c r="H394" s="1" t="s">
        <v>28</v>
      </c>
      <c r="I394">
        <v>1</v>
      </c>
    </row>
    <row r="395" spans="1:9" x14ac:dyDescent="0.55000000000000004">
      <c r="A395">
        <v>13</v>
      </c>
      <c r="B395" s="1" t="s">
        <v>393</v>
      </c>
      <c r="C395" s="1" t="s">
        <v>0</v>
      </c>
      <c r="D395">
        <v>7</v>
      </c>
      <c r="E395" s="1" t="s">
        <v>72</v>
      </c>
      <c r="F395">
        <v>7</v>
      </c>
      <c r="G395" s="1" t="s">
        <v>377</v>
      </c>
      <c r="H395" s="1" t="s">
        <v>29</v>
      </c>
      <c r="I395">
        <v>1</v>
      </c>
    </row>
    <row r="396" spans="1:9" x14ac:dyDescent="0.55000000000000004">
      <c r="A396">
        <v>13</v>
      </c>
      <c r="B396" s="1" t="s">
        <v>393</v>
      </c>
      <c r="C396" s="1" t="s">
        <v>0</v>
      </c>
      <c r="D396">
        <v>7</v>
      </c>
      <c r="E396" s="1" t="s">
        <v>75</v>
      </c>
      <c r="F396">
        <v>4</v>
      </c>
      <c r="G396" s="1" t="s">
        <v>377</v>
      </c>
      <c r="H396" s="1" t="s">
        <v>29</v>
      </c>
      <c r="I396">
        <v>1</v>
      </c>
    </row>
    <row r="397" spans="1:9" x14ac:dyDescent="0.55000000000000004">
      <c r="A397">
        <v>13</v>
      </c>
      <c r="B397" s="1" t="s">
        <v>393</v>
      </c>
      <c r="C397" s="1" t="s">
        <v>0</v>
      </c>
      <c r="D397">
        <v>7</v>
      </c>
      <c r="E397" s="1" t="s">
        <v>78</v>
      </c>
      <c r="F397">
        <v>4</v>
      </c>
      <c r="G397" s="1" t="s">
        <v>375</v>
      </c>
      <c r="H397" s="1" t="s">
        <v>28</v>
      </c>
      <c r="I397">
        <v>1</v>
      </c>
    </row>
    <row r="398" spans="1:9" x14ac:dyDescent="0.55000000000000004">
      <c r="A398">
        <v>13</v>
      </c>
      <c r="B398" s="1" t="s">
        <v>393</v>
      </c>
      <c r="C398" s="1" t="s">
        <v>0</v>
      </c>
      <c r="D398">
        <v>7</v>
      </c>
      <c r="E398" s="1" t="s">
        <v>82</v>
      </c>
      <c r="F398">
        <v>3</v>
      </c>
      <c r="G398" s="1" t="s">
        <v>375</v>
      </c>
      <c r="H398" s="1" t="s">
        <v>29</v>
      </c>
      <c r="I398">
        <v>1</v>
      </c>
    </row>
    <row r="399" spans="1:9" x14ac:dyDescent="0.55000000000000004">
      <c r="A399">
        <v>13</v>
      </c>
      <c r="B399" s="1" t="s">
        <v>393</v>
      </c>
      <c r="C399" s="1" t="s">
        <v>0</v>
      </c>
      <c r="D399">
        <v>7</v>
      </c>
      <c r="E399" s="1" t="s">
        <v>85</v>
      </c>
      <c r="F399">
        <v>5</v>
      </c>
      <c r="G399" s="1" t="s">
        <v>375</v>
      </c>
      <c r="H399" s="1" t="s">
        <v>28</v>
      </c>
      <c r="I399">
        <v>1</v>
      </c>
    </row>
    <row r="400" spans="1:9" x14ac:dyDescent="0.55000000000000004">
      <c r="A400">
        <v>13</v>
      </c>
      <c r="B400" s="1" t="s">
        <v>393</v>
      </c>
      <c r="C400" s="1" t="s">
        <v>0</v>
      </c>
      <c r="D400">
        <v>7</v>
      </c>
      <c r="E400" s="1" t="s">
        <v>184</v>
      </c>
      <c r="F400">
        <v>4</v>
      </c>
      <c r="G400" s="1" t="s">
        <v>376</v>
      </c>
      <c r="H400" s="1" t="s">
        <v>28</v>
      </c>
      <c r="I400">
        <v>1</v>
      </c>
    </row>
    <row r="401" spans="1:9" x14ac:dyDescent="0.55000000000000004">
      <c r="A401">
        <v>13</v>
      </c>
      <c r="B401" s="1" t="s">
        <v>393</v>
      </c>
      <c r="C401" s="1" t="s">
        <v>0</v>
      </c>
      <c r="D401">
        <v>7</v>
      </c>
      <c r="E401" s="1" t="s">
        <v>187</v>
      </c>
      <c r="F401">
        <v>4</v>
      </c>
      <c r="G401" s="1" t="s">
        <v>376</v>
      </c>
      <c r="H401" s="1" t="s">
        <v>29</v>
      </c>
      <c r="I401">
        <v>1</v>
      </c>
    </row>
    <row r="402" spans="1:9" x14ac:dyDescent="0.55000000000000004">
      <c r="A402">
        <v>13</v>
      </c>
      <c r="B402" s="1" t="s">
        <v>393</v>
      </c>
      <c r="C402" s="1" t="s">
        <v>0</v>
      </c>
      <c r="D402">
        <v>7</v>
      </c>
      <c r="E402" s="1" t="s">
        <v>192</v>
      </c>
      <c r="F402">
        <v>7</v>
      </c>
      <c r="G402" s="1" t="s">
        <v>376</v>
      </c>
      <c r="H402" s="1" t="s">
        <v>28</v>
      </c>
      <c r="I402">
        <v>1</v>
      </c>
    </row>
    <row r="403" spans="1:9" x14ac:dyDescent="0.55000000000000004">
      <c r="A403">
        <v>13</v>
      </c>
      <c r="B403" s="1" t="s">
        <v>393</v>
      </c>
      <c r="C403" s="1" t="s">
        <v>0</v>
      </c>
      <c r="D403">
        <v>7</v>
      </c>
      <c r="E403" s="1" t="s">
        <v>195</v>
      </c>
      <c r="F403">
        <v>7</v>
      </c>
      <c r="G403" s="1" t="s">
        <v>377</v>
      </c>
      <c r="H403" s="1" t="s">
        <v>28</v>
      </c>
      <c r="I403">
        <v>1</v>
      </c>
    </row>
    <row r="404" spans="1:9" x14ac:dyDescent="0.55000000000000004">
      <c r="A404">
        <v>13</v>
      </c>
      <c r="B404" s="1" t="s">
        <v>393</v>
      </c>
      <c r="C404" s="1" t="s">
        <v>0</v>
      </c>
      <c r="D404">
        <v>7</v>
      </c>
      <c r="E404" s="1" t="s">
        <v>199</v>
      </c>
      <c r="F404">
        <v>7</v>
      </c>
      <c r="G404" s="1" t="s">
        <v>377</v>
      </c>
      <c r="H404" s="1" t="s">
        <v>28</v>
      </c>
      <c r="I404">
        <v>1</v>
      </c>
    </row>
    <row r="405" spans="1:9" x14ac:dyDescent="0.55000000000000004">
      <c r="A405">
        <v>13</v>
      </c>
      <c r="B405" s="1" t="s">
        <v>393</v>
      </c>
      <c r="C405" s="1" t="s">
        <v>0</v>
      </c>
      <c r="D405">
        <v>7</v>
      </c>
      <c r="E405" s="1" t="s">
        <v>203</v>
      </c>
      <c r="F405">
        <v>4</v>
      </c>
      <c r="G405" s="1" t="s">
        <v>377</v>
      </c>
      <c r="H405" s="1" t="s">
        <v>29</v>
      </c>
      <c r="I405">
        <v>1</v>
      </c>
    </row>
    <row r="406" spans="1:9" x14ac:dyDescent="0.55000000000000004">
      <c r="A406">
        <v>13</v>
      </c>
      <c r="B406" s="1" t="s">
        <v>393</v>
      </c>
      <c r="C406" s="1" t="s">
        <v>0</v>
      </c>
      <c r="D406">
        <v>7</v>
      </c>
      <c r="E406" s="1" t="s">
        <v>206</v>
      </c>
      <c r="F406">
        <v>7</v>
      </c>
      <c r="G406" s="1" t="s">
        <v>377</v>
      </c>
      <c r="H406" s="1" t="s">
        <v>29</v>
      </c>
      <c r="I406">
        <v>1</v>
      </c>
    </row>
    <row r="407" spans="1:9" x14ac:dyDescent="0.55000000000000004">
      <c r="A407">
        <v>13</v>
      </c>
      <c r="B407" s="1" t="s">
        <v>393</v>
      </c>
      <c r="C407" s="1" t="s">
        <v>0</v>
      </c>
      <c r="D407">
        <v>7</v>
      </c>
      <c r="E407" s="1" t="s">
        <v>210</v>
      </c>
      <c r="F407">
        <v>7</v>
      </c>
      <c r="G407" s="1" t="s">
        <v>376</v>
      </c>
      <c r="H407" s="1" t="s">
        <v>28</v>
      </c>
      <c r="I407">
        <v>1</v>
      </c>
    </row>
    <row r="408" spans="1:9" x14ac:dyDescent="0.55000000000000004">
      <c r="A408">
        <v>13</v>
      </c>
      <c r="B408" s="1" t="s">
        <v>393</v>
      </c>
      <c r="C408" s="1" t="s">
        <v>0</v>
      </c>
      <c r="D408">
        <v>7</v>
      </c>
      <c r="E408" s="1" t="s">
        <v>274</v>
      </c>
      <c r="F408">
        <v>7</v>
      </c>
      <c r="G408" s="1" t="s">
        <v>375</v>
      </c>
      <c r="H408" s="1" t="s">
        <v>28</v>
      </c>
      <c r="I408">
        <v>1</v>
      </c>
    </row>
    <row r="409" spans="1:9" x14ac:dyDescent="0.55000000000000004">
      <c r="A409">
        <v>13</v>
      </c>
      <c r="B409" s="1" t="s">
        <v>393</v>
      </c>
      <c r="C409" s="1" t="s">
        <v>0</v>
      </c>
      <c r="D409">
        <v>7</v>
      </c>
      <c r="E409" s="1" t="s">
        <v>276</v>
      </c>
      <c r="F409">
        <v>7</v>
      </c>
      <c r="G409" s="1" t="s">
        <v>375</v>
      </c>
      <c r="H409" s="1" t="s">
        <v>28</v>
      </c>
      <c r="I409">
        <v>1</v>
      </c>
    </row>
    <row r="410" spans="1:9" x14ac:dyDescent="0.55000000000000004">
      <c r="A410">
        <v>13</v>
      </c>
      <c r="B410" s="1" t="s">
        <v>393</v>
      </c>
      <c r="C410" s="1" t="s">
        <v>0</v>
      </c>
      <c r="D410">
        <v>7</v>
      </c>
      <c r="E410" s="1" t="s">
        <v>279</v>
      </c>
      <c r="F410">
        <v>4</v>
      </c>
      <c r="G410" s="1" t="s">
        <v>376</v>
      </c>
      <c r="H410" s="1" t="s">
        <v>29</v>
      </c>
      <c r="I410">
        <v>1</v>
      </c>
    </row>
    <row r="411" spans="1:9" x14ac:dyDescent="0.55000000000000004">
      <c r="A411">
        <v>13</v>
      </c>
      <c r="B411" s="1" t="s">
        <v>393</v>
      </c>
      <c r="C411" s="1" t="s">
        <v>0</v>
      </c>
      <c r="D411">
        <v>7</v>
      </c>
      <c r="E411" s="1" t="s">
        <v>282</v>
      </c>
      <c r="F411">
        <v>7</v>
      </c>
      <c r="G411" s="1" t="s">
        <v>375</v>
      </c>
      <c r="H411" s="1" t="s">
        <v>29</v>
      </c>
      <c r="I411">
        <v>1</v>
      </c>
    </row>
    <row r="412" spans="1:9" x14ac:dyDescent="0.55000000000000004">
      <c r="A412">
        <v>13</v>
      </c>
      <c r="B412" s="1" t="s">
        <v>393</v>
      </c>
      <c r="C412" s="1" t="s">
        <v>0</v>
      </c>
      <c r="D412">
        <v>7</v>
      </c>
      <c r="E412" s="1" t="s">
        <v>352</v>
      </c>
      <c r="F412">
        <v>7</v>
      </c>
      <c r="G412" s="1" t="s">
        <v>376</v>
      </c>
      <c r="H412" s="1" t="s">
        <v>29</v>
      </c>
      <c r="I412">
        <v>1</v>
      </c>
    </row>
    <row r="413" spans="1:9" x14ac:dyDescent="0.55000000000000004">
      <c r="A413">
        <v>13</v>
      </c>
      <c r="B413" s="1" t="s">
        <v>393</v>
      </c>
      <c r="C413" s="1" t="s">
        <v>0</v>
      </c>
      <c r="D413">
        <v>7</v>
      </c>
      <c r="E413" s="1" t="s">
        <v>357</v>
      </c>
      <c r="F413">
        <v>4</v>
      </c>
      <c r="G413" s="1" t="s">
        <v>376</v>
      </c>
      <c r="H413" s="1" t="s">
        <v>28</v>
      </c>
      <c r="I413">
        <v>1</v>
      </c>
    </row>
    <row r="414" spans="1:9" x14ac:dyDescent="0.55000000000000004">
      <c r="A414">
        <v>13</v>
      </c>
      <c r="B414" s="1" t="s">
        <v>393</v>
      </c>
      <c r="C414" s="1" t="s">
        <v>0</v>
      </c>
      <c r="D414">
        <v>7</v>
      </c>
      <c r="E414" s="1" t="s">
        <v>360</v>
      </c>
      <c r="F414">
        <v>4</v>
      </c>
      <c r="G414" s="1" t="s">
        <v>377</v>
      </c>
      <c r="H414" s="1" t="s">
        <v>28</v>
      </c>
      <c r="I414">
        <v>1</v>
      </c>
    </row>
    <row r="415" spans="1:9" x14ac:dyDescent="0.55000000000000004">
      <c r="A415">
        <v>13</v>
      </c>
      <c r="B415" s="1" t="s">
        <v>393</v>
      </c>
      <c r="C415" s="1" t="s">
        <v>0</v>
      </c>
      <c r="D415">
        <v>7</v>
      </c>
      <c r="E415" s="1" t="s">
        <v>364</v>
      </c>
      <c r="F415">
        <v>7</v>
      </c>
      <c r="G415" s="1" t="s">
        <v>377</v>
      </c>
      <c r="H415" s="1" t="s">
        <v>28</v>
      </c>
      <c r="I415">
        <v>1</v>
      </c>
    </row>
    <row r="416" spans="1:9" x14ac:dyDescent="0.55000000000000004">
      <c r="A416">
        <v>13</v>
      </c>
      <c r="B416" s="1" t="s">
        <v>393</v>
      </c>
      <c r="C416" s="1" t="s">
        <v>0</v>
      </c>
      <c r="D416">
        <v>7</v>
      </c>
      <c r="E416" s="1" t="s">
        <v>368</v>
      </c>
      <c r="F416">
        <v>7</v>
      </c>
      <c r="G416" s="1" t="s">
        <v>377</v>
      </c>
      <c r="H416" s="1" t="s">
        <v>28</v>
      </c>
      <c r="I416">
        <v>1</v>
      </c>
    </row>
    <row r="417" spans="1:9" x14ac:dyDescent="0.55000000000000004">
      <c r="A417">
        <v>13</v>
      </c>
      <c r="B417" s="1" t="s">
        <v>393</v>
      </c>
      <c r="C417" s="1" t="s">
        <v>0</v>
      </c>
      <c r="D417">
        <v>7</v>
      </c>
      <c r="E417" s="1" t="s">
        <v>371</v>
      </c>
      <c r="F417">
        <v>7</v>
      </c>
      <c r="G417" s="1" t="s">
        <v>377</v>
      </c>
      <c r="H417" s="1" t="s">
        <v>29</v>
      </c>
      <c r="I417">
        <v>1</v>
      </c>
    </row>
    <row r="418" spans="1:9" x14ac:dyDescent="0.55000000000000004">
      <c r="A418">
        <v>14</v>
      </c>
      <c r="B418" s="1" t="s">
        <v>394</v>
      </c>
      <c r="C418" s="1" t="s">
        <v>4</v>
      </c>
      <c r="D418">
        <v>5</v>
      </c>
      <c r="E418" s="1" t="s">
        <v>36</v>
      </c>
      <c r="F418">
        <v>1</v>
      </c>
      <c r="G418" s="1" t="s">
        <v>375</v>
      </c>
      <c r="H418" s="1" t="s">
        <v>28</v>
      </c>
      <c r="I418">
        <v>1</v>
      </c>
    </row>
    <row r="419" spans="1:9" x14ac:dyDescent="0.55000000000000004">
      <c r="A419">
        <v>14</v>
      </c>
      <c r="B419" s="1" t="s">
        <v>394</v>
      </c>
      <c r="C419" s="1" t="s">
        <v>4</v>
      </c>
      <c r="D419">
        <v>5</v>
      </c>
      <c r="E419" s="1" t="s">
        <v>40</v>
      </c>
      <c r="F419">
        <v>5</v>
      </c>
      <c r="G419" s="1" t="s">
        <v>376</v>
      </c>
      <c r="H419" s="1" t="s">
        <v>28</v>
      </c>
      <c r="I419">
        <v>1</v>
      </c>
    </row>
    <row r="420" spans="1:9" x14ac:dyDescent="0.55000000000000004">
      <c r="A420">
        <v>14</v>
      </c>
      <c r="B420" s="1" t="s">
        <v>394</v>
      </c>
      <c r="C420" s="1" t="s">
        <v>4</v>
      </c>
      <c r="D420">
        <v>5</v>
      </c>
      <c r="E420" s="1" t="s">
        <v>44</v>
      </c>
      <c r="F420">
        <v>5</v>
      </c>
      <c r="G420" s="1" t="s">
        <v>376</v>
      </c>
      <c r="H420" s="1" t="s">
        <v>29</v>
      </c>
      <c r="I420">
        <v>1</v>
      </c>
    </row>
    <row r="421" spans="1:9" x14ac:dyDescent="0.55000000000000004">
      <c r="A421">
        <v>14</v>
      </c>
      <c r="B421" s="1" t="s">
        <v>394</v>
      </c>
      <c r="C421" s="1" t="s">
        <v>4</v>
      </c>
      <c r="D421">
        <v>5</v>
      </c>
      <c r="E421" s="1" t="s">
        <v>48</v>
      </c>
      <c r="F421">
        <v>4</v>
      </c>
      <c r="G421" s="1" t="s">
        <v>376</v>
      </c>
      <c r="H421" s="1" t="s">
        <v>29</v>
      </c>
      <c r="I421">
        <v>1</v>
      </c>
    </row>
    <row r="422" spans="1:9" x14ac:dyDescent="0.55000000000000004">
      <c r="A422">
        <v>14</v>
      </c>
      <c r="B422" s="1" t="s">
        <v>394</v>
      </c>
      <c r="C422" s="1" t="s">
        <v>4</v>
      </c>
      <c r="D422">
        <v>5</v>
      </c>
      <c r="E422" s="1" t="s">
        <v>52</v>
      </c>
      <c r="F422">
        <v>7</v>
      </c>
      <c r="G422" s="1" t="s">
        <v>376</v>
      </c>
      <c r="H422" s="1" t="s">
        <v>29</v>
      </c>
      <c r="I422">
        <v>1</v>
      </c>
    </row>
    <row r="423" spans="1:9" x14ac:dyDescent="0.55000000000000004">
      <c r="A423">
        <v>14</v>
      </c>
      <c r="B423" s="1" t="s">
        <v>394</v>
      </c>
      <c r="C423" s="1" t="s">
        <v>4</v>
      </c>
      <c r="D423">
        <v>5</v>
      </c>
      <c r="E423" s="1" t="s">
        <v>56</v>
      </c>
      <c r="F423">
        <v>6</v>
      </c>
      <c r="G423" s="1" t="s">
        <v>376</v>
      </c>
      <c r="H423" s="1" t="s">
        <v>29</v>
      </c>
      <c r="I423">
        <v>1</v>
      </c>
    </row>
    <row r="424" spans="1:9" x14ac:dyDescent="0.55000000000000004">
      <c r="A424">
        <v>14</v>
      </c>
      <c r="B424" s="1" t="s">
        <v>394</v>
      </c>
      <c r="C424" s="1" t="s">
        <v>4</v>
      </c>
      <c r="D424">
        <v>5</v>
      </c>
      <c r="E424" s="1" t="s">
        <v>60</v>
      </c>
      <c r="F424">
        <v>6</v>
      </c>
      <c r="G424" s="1" t="s">
        <v>377</v>
      </c>
      <c r="H424" s="1" t="s">
        <v>28</v>
      </c>
      <c r="I424">
        <v>1</v>
      </c>
    </row>
    <row r="425" spans="1:9" x14ac:dyDescent="0.55000000000000004">
      <c r="A425">
        <v>14</v>
      </c>
      <c r="B425" s="1" t="s">
        <v>394</v>
      </c>
      <c r="C425" s="1" t="s">
        <v>4</v>
      </c>
      <c r="D425">
        <v>5</v>
      </c>
      <c r="E425" s="1" t="s">
        <v>64</v>
      </c>
      <c r="F425">
        <v>4</v>
      </c>
      <c r="G425" s="1" t="s">
        <v>377</v>
      </c>
      <c r="H425" s="1" t="s">
        <v>29</v>
      </c>
      <c r="I425">
        <v>1</v>
      </c>
    </row>
    <row r="426" spans="1:9" x14ac:dyDescent="0.55000000000000004">
      <c r="A426">
        <v>14</v>
      </c>
      <c r="B426" s="1" t="s">
        <v>394</v>
      </c>
      <c r="C426" s="1" t="s">
        <v>4</v>
      </c>
      <c r="D426">
        <v>5</v>
      </c>
      <c r="E426" s="1" t="s">
        <v>68</v>
      </c>
      <c r="F426">
        <v>6</v>
      </c>
      <c r="G426" s="1" t="s">
        <v>377</v>
      </c>
      <c r="H426" s="1" t="s">
        <v>28</v>
      </c>
      <c r="I426">
        <v>1</v>
      </c>
    </row>
    <row r="427" spans="1:9" x14ac:dyDescent="0.55000000000000004">
      <c r="A427">
        <v>14</v>
      </c>
      <c r="B427" s="1" t="s">
        <v>394</v>
      </c>
      <c r="C427" s="1" t="s">
        <v>4</v>
      </c>
      <c r="D427">
        <v>5</v>
      </c>
      <c r="E427" s="1" t="s">
        <v>72</v>
      </c>
      <c r="F427">
        <v>7</v>
      </c>
      <c r="G427" s="1" t="s">
        <v>377</v>
      </c>
      <c r="H427" s="1" t="s">
        <v>29</v>
      </c>
      <c r="I427">
        <v>1</v>
      </c>
    </row>
    <row r="428" spans="1:9" x14ac:dyDescent="0.55000000000000004">
      <c r="A428">
        <v>14</v>
      </c>
      <c r="B428" s="1" t="s">
        <v>394</v>
      </c>
      <c r="C428" s="1" t="s">
        <v>4</v>
      </c>
      <c r="D428">
        <v>5</v>
      </c>
      <c r="E428" s="1" t="s">
        <v>75</v>
      </c>
      <c r="F428">
        <v>7</v>
      </c>
      <c r="G428" s="1" t="s">
        <v>377</v>
      </c>
      <c r="H428" s="1" t="s">
        <v>29</v>
      </c>
      <c r="I428">
        <v>1</v>
      </c>
    </row>
    <row r="429" spans="1:9" x14ac:dyDescent="0.55000000000000004">
      <c r="A429">
        <v>14</v>
      </c>
      <c r="B429" s="1" t="s">
        <v>394</v>
      </c>
      <c r="C429" s="1" t="s">
        <v>4</v>
      </c>
      <c r="D429">
        <v>5</v>
      </c>
      <c r="E429" s="1" t="s">
        <v>78</v>
      </c>
      <c r="F429">
        <v>4</v>
      </c>
      <c r="G429" s="1" t="s">
        <v>375</v>
      </c>
      <c r="H429" s="1" t="s">
        <v>28</v>
      </c>
      <c r="I429">
        <v>1</v>
      </c>
    </row>
    <row r="430" spans="1:9" x14ac:dyDescent="0.55000000000000004">
      <c r="A430">
        <v>14</v>
      </c>
      <c r="B430" s="1" t="s">
        <v>394</v>
      </c>
      <c r="C430" s="1" t="s">
        <v>4</v>
      </c>
      <c r="D430">
        <v>5</v>
      </c>
      <c r="E430" s="1" t="s">
        <v>82</v>
      </c>
      <c r="F430">
        <v>1</v>
      </c>
      <c r="G430" s="1" t="s">
        <v>375</v>
      </c>
      <c r="H430" s="1" t="s">
        <v>29</v>
      </c>
      <c r="I430">
        <v>1</v>
      </c>
    </row>
    <row r="431" spans="1:9" x14ac:dyDescent="0.55000000000000004">
      <c r="A431">
        <v>14</v>
      </c>
      <c r="B431" s="1" t="s">
        <v>394</v>
      </c>
      <c r="C431" s="1" t="s">
        <v>4</v>
      </c>
      <c r="D431">
        <v>5</v>
      </c>
      <c r="E431" s="1" t="s">
        <v>85</v>
      </c>
      <c r="F431">
        <v>5</v>
      </c>
      <c r="G431" s="1" t="s">
        <v>375</v>
      </c>
      <c r="H431" s="1" t="s">
        <v>28</v>
      </c>
      <c r="I431">
        <v>1</v>
      </c>
    </row>
    <row r="432" spans="1:9" x14ac:dyDescent="0.55000000000000004">
      <c r="A432">
        <v>14</v>
      </c>
      <c r="B432" s="1" t="s">
        <v>394</v>
      </c>
      <c r="C432" s="1" t="s">
        <v>4</v>
      </c>
      <c r="D432">
        <v>5</v>
      </c>
      <c r="E432" s="1" t="s">
        <v>184</v>
      </c>
      <c r="F432">
        <v>6</v>
      </c>
      <c r="G432" s="1" t="s">
        <v>376</v>
      </c>
      <c r="H432" s="1" t="s">
        <v>28</v>
      </c>
      <c r="I432">
        <v>1</v>
      </c>
    </row>
    <row r="433" spans="1:9" x14ac:dyDescent="0.55000000000000004">
      <c r="A433">
        <v>14</v>
      </c>
      <c r="B433" s="1" t="s">
        <v>394</v>
      </c>
      <c r="C433" s="1" t="s">
        <v>4</v>
      </c>
      <c r="D433">
        <v>5</v>
      </c>
      <c r="E433" s="1" t="s">
        <v>187</v>
      </c>
      <c r="F433">
        <v>5</v>
      </c>
      <c r="G433" s="1" t="s">
        <v>376</v>
      </c>
      <c r="H433" s="1" t="s">
        <v>29</v>
      </c>
      <c r="I433">
        <v>1</v>
      </c>
    </row>
    <row r="434" spans="1:9" x14ac:dyDescent="0.55000000000000004">
      <c r="A434">
        <v>14</v>
      </c>
      <c r="B434" s="1" t="s">
        <v>394</v>
      </c>
      <c r="C434" s="1" t="s">
        <v>4</v>
      </c>
      <c r="D434">
        <v>5</v>
      </c>
      <c r="E434" s="1" t="s">
        <v>192</v>
      </c>
      <c r="F434">
        <v>6</v>
      </c>
      <c r="G434" s="1" t="s">
        <v>376</v>
      </c>
      <c r="H434" s="1" t="s">
        <v>28</v>
      </c>
      <c r="I434">
        <v>1</v>
      </c>
    </row>
    <row r="435" spans="1:9" x14ac:dyDescent="0.55000000000000004">
      <c r="A435">
        <v>14</v>
      </c>
      <c r="B435" s="1" t="s">
        <v>394</v>
      </c>
      <c r="C435" s="1" t="s">
        <v>4</v>
      </c>
      <c r="D435">
        <v>5</v>
      </c>
      <c r="E435" s="1" t="s">
        <v>195</v>
      </c>
      <c r="F435">
        <v>6</v>
      </c>
      <c r="G435" s="1" t="s">
        <v>377</v>
      </c>
      <c r="H435" s="1" t="s">
        <v>28</v>
      </c>
      <c r="I435">
        <v>1</v>
      </c>
    </row>
    <row r="436" spans="1:9" x14ac:dyDescent="0.55000000000000004">
      <c r="A436">
        <v>14</v>
      </c>
      <c r="B436" s="1" t="s">
        <v>394</v>
      </c>
      <c r="C436" s="1" t="s">
        <v>4</v>
      </c>
      <c r="D436">
        <v>5</v>
      </c>
      <c r="E436" s="1" t="s">
        <v>199</v>
      </c>
      <c r="F436">
        <v>6</v>
      </c>
      <c r="G436" s="1" t="s">
        <v>377</v>
      </c>
      <c r="H436" s="1" t="s">
        <v>28</v>
      </c>
      <c r="I436">
        <v>1</v>
      </c>
    </row>
    <row r="437" spans="1:9" x14ac:dyDescent="0.55000000000000004">
      <c r="A437">
        <v>14</v>
      </c>
      <c r="B437" s="1" t="s">
        <v>394</v>
      </c>
      <c r="C437" s="1" t="s">
        <v>4</v>
      </c>
      <c r="D437">
        <v>5</v>
      </c>
      <c r="E437" s="1" t="s">
        <v>203</v>
      </c>
      <c r="F437">
        <v>5</v>
      </c>
      <c r="G437" s="1" t="s">
        <v>377</v>
      </c>
      <c r="H437" s="1" t="s">
        <v>29</v>
      </c>
      <c r="I437">
        <v>1</v>
      </c>
    </row>
    <row r="438" spans="1:9" x14ac:dyDescent="0.55000000000000004">
      <c r="A438">
        <v>14</v>
      </c>
      <c r="B438" s="1" t="s">
        <v>394</v>
      </c>
      <c r="C438" s="1" t="s">
        <v>4</v>
      </c>
      <c r="D438">
        <v>5</v>
      </c>
      <c r="E438" s="1" t="s">
        <v>206</v>
      </c>
      <c r="F438">
        <v>5</v>
      </c>
      <c r="G438" s="1" t="s">
        <v>377</v>
      </c>
      <c r="H438" s="1" t="s">
        <v>29</v>
      </c>
      <c r="I438">
        <v>1</v>
      </c>
    </row>
    <row r="439" spans="1:9" x14ac:dyDescent="0.55000000000000004">
      <c r="A439">
        <v>14</v>
      </c>
      <c r="B439" s="1" t="s">
        <v>394</v>
      </c>
      <c r="C439" s="1" t="s">
        <v>4</v>
      </c>
      <c r="D439">
        <v>5</v>
      </c>
      <c r="E439" s="1" t="s">
        <v>210</v>
      </c>
      <c r="F439">
        <v>5</v>
      </c>
      <c r="G439" s="1" t="s">
        <v>376</v>
      </c>
      <c r="H439" s="1" t="s">
        <v>28</v>
      </c>
      <c r="I439">
        <v>1</v>
      </c>
    </row>
    <row r="440" spans="1:9" x14ac:dyDescent="0.55000000000000004">
      <c r="A440">
        <v>14</v>
      </c>
      <c r="B440" s="1" t="s">
        <v>394</v>
      </c>
      <c r="C440" s="1" t="s">
        <v>4</v>
      </c>
      <c r="D440">
        <v>5</v>
      </c>
      <c r="E440" s="1" t="s">
        <v>274</v>
      </c>
      <c r="F440">
        <v>5</v>
      </c>
      <c r="G440" s="1" t="s">
        <v>375</v>
      </c>
      <c r="H440" s="1" t="s">
        <v>28</v>
      </c>
      <c r="I440">
        <v>1</v>
      </c>
    </row>
    <row r="441" spans="1:9" x14ac:dyDescent="0.55000000000000004">
      <c r="A441">
        <v>14</v>
      </c>
      <c r="B441" s="1" t="s">
        <v>394</v>
      </c>
      <c r="C441" s="1" t="s">
        <v>4</v>
      </c>
      <c r="D441">
        <v>5</v>
      </c>
      <c r="E441" s="1" t="s">
        <v>276</v>
      </c>
      <c r="F441">
        <v>6</v>
      </c>
      <c r="G441" s="1" t="s">
        <v>375</v>
      </c>
      <c r="H441" s="1" t="s">
        <v>28</v>
      </c>
      <c r="I441">
        <v>1</v>
      </c>
    </row>
    <row r="442" spans="1:9" x14ac:dyDescent="0.55000000000000004">
      <c r="A442">
        <v>14</v>
      </c>
      <c r="B442" s="1" t="s">
        <v>394</v>
      </c>
      <c r="C442" s="1" t="s">
        <v>4</v>
      </c>
      <c r="D442">
        <v>5</v>
      </c>
      <c r="E442" s="1" t="s">
        <v>279</v>
      </c>
      <c r="F442">
        <v>6</v>
      </c>
      <c r="G442" s="1" t="s">
        <v>376</v>
      </c>
      <c r="H442" s="1" t="s">
        <v>29</v>
      </c>
      <c r="I442">
        <v>1</v>
      </c>
    </row>
    <row r="443" spans="1:9" x14ac:dyDescent="0.55000000000000004">
      <c r="A443">
        <v>14</v>
      </c>
      <c r="B443" s="1" t="s">
        <v>394</v>
      </c>
      <c r="C443" s="1" t="s">
        <v>4</v>
      </c>
      <c r="D443">
        <v>5</v>
      </c>
      <c r="E443" s="1" t="s">
        <v>282</v>
      </c>
      <c r="F443">
        <v>6</v>
      </c>
      <c r="G443" s="1" t="s">
        <v>375</v>
      </c>
      <c r="H443" s="1" t="s">
        <v>29</v>
      </c>
      <c r="I443">
        <v>1</v>
      </c>
    </row>
    <row r="444" spans="1:9" x14ac:dyDescent="0.55000000000000004">
      <c r="A444">
        <v>14</v>
      </c>
      <c r="B444" s="1" t="s">
        <v>394</v>
      </c>
      <c r="C444" s="1" t="s">
        <v>4</v>
      </c>
      <c r="D444">
        <v>5</v>
      </c>
      <c r="E444" s="1" t="s">
        <v>352</v>
      </c>
      <c r="F444">
        <v>5</v>
      </c>
      <c r="G444" s="1" t="s">
        <v>376</v>
      </c>
      <c r="H444" s="1" t="s">
        <v>29</v>
      </c>
      <c r="I444">
        <v>1</v>
      </c>
    </row>
    <row r="445" spans="1:9" x14ac:dyDescent="0.55000000000000004">
      <c r="A445">
        <v>14</v>
      </c>
      <c r="B445" s="1" t="s">
        <v>394</v>
      </c>
      <c r="C445" s="1" t="s">
        <v>4</v>
      </c>
      <c r="D445">
        <v>5</v>
      </c>
      <c r="E445" s="1" t="s">
        <v>357</v>
      </c>
      <c r="F445">
        <v>4</v>
      </c>
      <c r="G445" s="1" t="s">
        <v>376</v>
      </c>
      <c r="H445" s="1" t="s">
        <v>28</v>
      </c>
      <c r="I445">
        <v>1</v>
      </c>
    </row>
    <row r="446" spans="1:9" x14ac:dyDescent="0.55000000000000004">
      <c r="A446">
        <v>14</v>
      </c>
      <c r="B446" s="1" t="s">
        <v>394</v>
      </c>
      <c r="C446" s="1" t="s">
        <v>4</v>
      </c>
      <c r="D446">
        <v>5</v>
      </c>
      <c r="E446" s="1" t="s">
        <v>360</v>
      </c>
      <c r="F446">
        <v>6</v>
      </c>
      <c r="G446" s="1" t="s">
        <v>377</v>
      </c>
      <c r="H446" s="1" t="s">
        <v>28</v>
      </c>
      <c r="I446">
        <v>1</v>
      </c>
    </row>
    <row r="447" spans="1:9" x14ac:dyDescent="0.55000000000000004">
      <c r="A447">
        <v>14</v>
      </c>
      <c r="B447" s="1" t="s">
        <v>394</v>
      </c>
      <c r="C447" s="1" t="s">
        <v>4</v>
      </c>
      <c r="D447">
        <v>5</v>
      </c>
      <c r="E447" s="1" t="s">
        <v>364</v>
      </c>
      <c r="F447">
        <v>6</v>
      </c>
      <c r="G447" s="1" t="s">
        <v>377</v>
      </c>
      <c r="H447" s="1" t="s">
        <v>28</v>
      </c>
      <c r="I447">
        <v>1</v>
      </c>
    </row>
    <row r="448" spans="1:9" x14ac:dyDescent="0.55000000000000004">
      <c r="A448">
        <v>14</v>
      </c>
      <c r="B448" s="1" t="s">
        <v>394</v>
      </c>
      <c r="C448" s="1" t="s">
        <v>4</v>
      </c>
      <c r="D448">
        <v>5</v>
      </c>
      <c r="E448" s="1" t="s">
        <v>368</v>
      </c>
      <c r="F448">
        <v>6</v>
      </c>
      <c r="G448" s="1" t="s">
        <v>377</v>
      </c>
      <c r="H448" s="1" t="s">
        <v>28</v>
      </c>
      <c r="I448">
        <v>1</v>
      </c>
    </row>
    <row r="449" spans="1:9" x14ac:dyDescent="0.55000000000000004">
      <c r="A449">
        <v>14</v>
      </c>
      <c r="B449" s="1" t="s">
        <v>394</v>
      </c>
      <c r="C449" s="1" t="s">
        <v>4</v>
      </c>
      <c r="D449">
        <v>5</v>
      </c>
      <c r="E449" s="1" t="s">
        <v>371</v>
      </c>
      <c r="F449">
        <v>5</v>
      </c>
      <c r="G449" s="1" t="s">
        <v>377</v>
      </c>
      <c r="H449" s="1" t="s">
        <v>29</v>
      </c>
      <c r="I449">
        <v>1</v>
      </c>
    </row>
    <row r="450" spans="1:9" x14ac:dyDescent="0.55000000000000004">
      <c r="A450">
        <v>15</v>
      </c>
      <c r="B450" s="1" t="s">
        <v>395</v>
      </c>
      <c r="C450" s="1" t="s">
        <v>2</v>
      </c>
      <c r="D450">
        <v>1</v>
      </c>
      <c r="E450" s="1" t="s">
        <v>36</v>
      </c>
      <c r="F450">
        <v>1</v>
      </c>
      <c r="G450" s="1" t="s">
        <v>375</v>
      </c>
      <c r="H450" s="1" t="s">
        <v>28</v>
      </c>
      <c r="I450">
        <v>1</v>
      </c>
    </row>
    <row r="451" spans="1:9" x14ac:dyDescent="0.55000000000000004">
      <c r="A451">
        <v>15</v>
      </c>
      <c r="B451" s="1" t="s">
        <v>395</v>
      </c>
      <c r="C451" s="1" t="s">
        <v>2</v>
      </c>
      <c r="D451">
        <v>1</v>
      </c>
      <c r="E451" s="1" t="s">
        <v>40</v>
      </c>
      <c r="F451">
        <v>1</v>
      </c>
      <c r="G451" s="1" t="s">
        <v>376</v>
      </c>
      <c r="H451" s="1" t="s">
        <v>28</v>
      </c>
      <c r="I451">
        <v>1</v>
      </c>
    </row>
    <row r="452" spans="1:9" x14ac:dyDescent="0.55000000000000004">
      <c r="A452">
        <v>15</v>
      </c>
      <c r="B452" s="1" t="s">
        <v>395</v>
      </c>
      <c r="C452" s="1" t="s">
        <v>2</v>
      </c>
      <c r="D452">
        <v>1</v>
      </c>
      <c r="E452" s="1" t="s">
        <v>44</v>
      </c>
      <c r="F452">
        <v>1</v>
      </c>
      <c r="G452" s="1" t="s">
        <v>376</v>
      </c>
      <c r="H452" s="1" t="s">
        <v>29</v>
      </c>
      <c r="I452">
        <v>1</v>
      </c>
    </row>
    <row r="453" spans="1:9" x14ac:dyDescent="0.55000000000000004">
      <c r="A453">
        <v>15</v>
      </c>
      <c r="B453" s="1" t="s">
        <v>395</v>
      </c>
      <c r="C453" s="1" t="s">
        <v>2</v>
      </c>
      <c r="D453">
        <v>1</v>
      </c>
      <c r="E453" s="1" t="s">
        <v>48</v>
      </c>
      <c r="F453">
        <v>2</v>
      </c>
      <c r="G453" s="1" t="s">
        <v>376</v>
      </c>
      <c r="H453" s="1" t="s">
        <v>29</v>
      </c>
      <c r="I453">
        <v>1</v>
      </c>
    </row>
    <row r="454" spans="1:9" x14ac:dyDescent="0.55000000000000004">
      <c r="A454">
        <v>15</v>
      </c>
      <c r="B454" s="1" t="s">
        <v>395</v>
      </c>
      <c r="C454" s="1" t="s">
        <v>2</v>
      </c>
      <c r="D454">
        <v>1</v>
      </c>
      <c r="E454" s="1" t="s">
        <v>52</v>
      </c>
      <c r="F454">
        <v>1</v>
      </c>
      <c r="G454" s="1" t="s">
        <v>376</v>
      </c>
      <c r="H454" s="1" t="s">
        <v>29</v>
      </c>
      <c r="I454">
        <v>1</v>
      </c>
    </row>
    <row r="455" spans="1:9" x14ac:dyDescent="0.55000000000000004">
      <c r="A455">
        <v>15</v>
      </c>
      <c r="B455" s="1" t="s">
        <v>395</v>
      </c>
      <c r="C455" s="1" t="s">
        <v>2</v>
      </c>
      <c r="D455">
        <v>1</v>
      </c>
      <c r="E455" s="1" t="s">
        <v>56</v>
      </c>
      <c r="F455">
        <v>1</v>
      </c>
      <c r="G455" s="1" t="s">
        <v>376</v>
      </c>
      <c r="H455" s="1" t="s">
        <v>29</v>
      </c>
      <c r="I455">
        <v>1</v>
      </c>
    </row>
    <row r="456" spans="1:9" x14ac:dyDescent="0.55000000000000004">
      <c r="A456">
        <v>15</v>
      </c>
      <c r="B456" s="1" t="s">
        <v>395</v>
      </c>
      <c r="C456" s="1" t="s">
        <v>2</v>
      </c>
      <c r="D456">
        <v>1</v>
      </c>
      <c r="E456" s="1" t="s">
        <v>60</v>
      </c>
      <c r="F456">
        <v>1</v>
      </c>
      <c r="G456" s="1" t="s">
        <v>377</v>
      </c>
      <c r="H456" s="1" t="s">
        <v>28</v>
      </c>
      <c r="I456">
        <v>1</v>
      </c>
    </row>
    <row r="457" spans="1:9" x14ac:dyDescent="0.55000000000000004">
      <c r="A457">
        <v>15</v>
      </c>
      <c r="B457" s="1" t="s">
        <v>395</v>
      </c>
      <c r="C457" s="1" t="s">
        <v>2</v>
      </c>
      <c r="D457">
        <v>1</v>
      </c>
      <c r="E457" s="1" t="s">
        <v>64</v>
      </c>
      <c r="F457">
        <v>1</v>
      </c>
      <c r="G457" s="1" t="s">
        <v>377</v>
      </c>
      <c r="H457" s="1" t="s">
        <v>29</v>
      </c>
      <c r="I457">
        <v>1</v>
      </c>
    </row>
    <row r="458" spans="1:9" x14ac:dyDescent="0.55000000000000004">
      <c r="A458">
        <v>15</v>
      </c>
      <c r="B458" s="1" t="s">
        <v>395</v>
      </c>
      <c r="C458" s="1" t="s">
        <v>2</v>
      </c>
      <c r="D458">
        <v>1</v>
      </c>
      <c r="E458" s="1" t="s">
        <v>68</v>
      </c>
      <c r="F458">
        <v>1</v>
      </c>
      <c r="G458" s="1" t="s">
        <v>377</v>
      </c>
      <c r="H458" s="1" t="s">
        <v>28</v>
      </c>
      <c r="I458">
        <v>1</v>
      </c>
    </row>
    <row r="459" spans="1:9" x14ac:dyDescent="0.55000000000000004">
      <c r="A459">
        <v>15</v>
      </c>
      <c r="B459" s="1" t="s">
        <v>395</v>
      </c>
      <c r="C459" s="1" t="s">
        <v>2</v>
      </c>
      <c r="D459">
        <v>1</v>
      </c>
      <c r="E459" s="1" t="s">
        <v>72</v>
      </c>
      <c r="F459">
        <v>1</v>
      </c>
      <c r="G459" s="1" t="s">
        <v>377</v>
      </c>
      <c r="H459" s="1" t="s">
        <v>29</v>
      </c>
      <c r="I459">
        <v>1</v>
      </c>
    </row>
    <row r="460" spans="1:9" x14ac:dyDescent="0.55000000000000004">
      <c r="A460">
        <v>15</v>
      </c>
      <c r="B460" s="1" t="s">
        <v>395</v>
      </c>
      <c r="C460" s="1" t="s">
        <v>2</v>
      </c>
      <c r="D460">
        <v>1</v>
      </c>
      <c r="E460" s="1" t="s">
        <v>75</v>
      </c>
      <c r="F460">
        <v>1</v>
      </c>
      <c r="G460" s="1" t="s">
        <v>377</v>
      </c>
      <c r="H460" s="1" t="s">
        <v>29</v>
      </c>
      <c r="I460">
        <v>1</v>
      </c>
    </row>
    <row r="461" spans="1:9" x14ac:dyDescent="0.55000000000000004">
      <c r="A461">
        <v>15</v>
      </c>
      <c r="B461" s="1" t="s">
        <v>395</v>
      </c>
      <c r="C461" s="1" t="s">
        <v>2</v>
      </c>
      <c r="D461">
        <v>1</v>
      </c>
      <c r="E461" s="1" t="s">
        <v>78</v>
      </c>
      <c r="F461">
        <v>1</v>
      </c>
      <c r="G461" s="1" t="s">
        <v>375</v>
      </c>
      <c r="H461" s="1" t="s">
        <v>28</v>
      </c>
      <c r="I461">
        <v>1</v>
      </c>
    </row>
    <row r="462" spans="1:9" x14ac:dyDescent="0.55000000000000004">
      <c r="A462">
        <v>15</v>
      </c>
      <c r="B462" s="1" t="s">
        <v>395</v>
      </c>
      <c r="C462" s="1" t="s">
        <v>2</v>
      </c>
      <c r="D462">
        <v>1</v>
      </c>
      <c r="E462" s="1" t="s">
        <v>82</v>
      </c>
      <c r="F462">
        <v>1</v>
      </c>
      <c r="G462" s="1" t="s">
        <v>375</v>
      </c>
      <c r="H462" s="1" t="s">
        <v>29</v>
      </c>
      <c r="I462">
        <v>1</v>
      </c>
    </row>
    <row r="463" spans="1:9" x14ac:dyDescent="0.55000000000000004">
      <c r="A463">
        <v>15</v>
      </c>
      <c r="B463" s="1" t="s">
        <v>395</v>
      </c>
      <c r="C463" s="1" t="s">
        <v>2</v>
      </c>
      <c r="D463">
        <v>1</v>
      </c>
      <c r="E463" s="1" t="s">
        <v>85</v>
      </c>
      <c r="F463">
        <v>6</v>
      </c>
      <c r="G463" s="1" t="s">
        <v>375</v>
      </c>
      <c r="H463" s="1" t="s">
        <v>28</v>
      </c>
      <c r="I463">
        <v>1</v>
      </c>
    </row>
    <row r="464" spans="1:9" x14ac:dyDescent="0.55000000000000004">
      <c r="A464">
        <v>15</v>
      </c>
      <c r="B464" s="1" t="s">
        <v>395</v>
      </c>
      <c r="C464" s="1" t="s">
        <v>2</v>
      </c>
      <c r="D464">
        <v>1</v>
      </c>
      <c r="E464" s="1" t="s">
        <v>184</v>
      </c>
      <c r="F464">
        <v>0</v>
      </c>
      <c r="G464" s="1" t="s">
        <v>376</v>
      </c>
      <c r="H464" s="1" t="s">
        <v>28</v>
      </c>
      <c r="I464">
        <v>1</v>
      </c>
    </row>
    <row r="465" spans="1:9" x14ac:dyDescent="0.55000000000000004">
      <c r="A465">
        <v>15</v>
      </c>
      <c r="B465" s="1" t="s">
        <v>395</v>
      </c>
      <c r="C465" s="1" t="s">
        <v>2</v>
      </c>
      <c r="D465">
        <v>1</v>
      </c>
      <c r="E465" s="1" t="s">
        <v>187</v>
      </c>
      <c r="F465">
        <v>1</v>
      </c>
      <c r="G465" s="1" t="s">
        <v>376</v>
      </c>
      <c r="H465" s="1" t="s">
        <v>29</v>
      </c>
      <c r="I465">
        <v>1</v>
      </c>
    </row>
    <row r="466" spans="1:9" x14ac:dyDescent="0.55000000000000004">
      <c r="A466">
        <v>15</v>
      </c>
      <c r="B466" s="1" t="s">
        <v>395</v>
      </c>
      <c r="C466" s="1" t="s">
        <v>2</v>
      </c>
      <c r="D466">
        <v>1</v>
      </c>
      <c r="E466" s="1" t="s">
        <v>192</v>
      </c>
      <c r="F466">
        <v>1</v>
      </c>
      <c r="G466" s="1" t="s">
        <v>376</v>
      </c>
      <c r="H466" s="1" t="s">
        <v>28</v>
      </c>
      <c r="I466">
        <v>1</v>
      </c>
    </row>
    <row r="467" spans="1:9" x14ac:dyDescent="0.55000000000000004">
      <c r="A467">
        <v>15</v>
      </c>
      <c r="B467" s="1" t="s">
        <v>395</v>
      </c>
      <c r="C467" s="1" t="s">
        <v>2</v>
      </c>
      <c r="D467">
        <v>1</v>
      </c>
      <c r="E467" s="1" t="s">
        <v>195</v>
      </c>
      <c r="F467">
        <v>1</v>
      </c>
      <c r="G467" s="1" t="s">
        <v>377</v>
      </c>
      <c r="H467" s="1" t="s">
        <v>28</v>
      </c>
      <c r="I467">
        <v>1</v>
      </c>
    </row>
    <row r="468" spans="1:9" x14ac:dyDescent="0.55000000000000004">
      <c r="A468">
        <v>15</v>
      </c>
      <c r="B468" s="1" t="s">
        <v>395</v>
      </c>
      <c r="C468" s="1" t="s">
        <v>2</v>
      </c>
      <c r="D468">
        <v>1</v>
      </c>
      <c r="E468" s="1" t="s">
        <v>199</v>
      </c>
      <c r="F468">
        <v>1</v>
      </c>
      <c r="G468" s="1" t="s">
        <v>377</v>
      </c>
      <c r="H468" s="1" t="s">
        <v>28</v>
      </c>
      <c r="I468">
        <v>1</v>
      </c>
    </row>
    <row r="469" spans="1:9" x14ac:dyDescent="0.55000000000000004">
      <c r="A469">
        <v>15</v>
      </c>
      <c r="B469" s="1" t="s">
        <v>395</v>
      </c>
      <c r="C469" s="1" t="s">
        <v>2</v>
      </c>
      <c r="D469">
        <v>1</v>
      </c>
      <c r="E469" s="1" t="s">
        <v>203</v>
      </c>
      <c r="F469">
        <v>1</v>
      </c>
      <c r="G469" s="1" t="s">
        <v>377</v>
      </c>
      <c r="H469" s="1" t="s">
        <v>29</v>
      </c>
      <c r="I469">
        <v>1</v>
      </c>
    </row>
    <row r="470" spans="1:9" x14ac:dyDescent="0.55000000000000004">
      <c r="A470">
        <v>15</v>
      </c>
      <c r="B470" s="1" t="s">
        <v>395</v>
      </c>
      <c r="C470" s="1" t="s">
        <v>2</v>
      </c>
      <c r="D470">
        <v>1</v>
      </c>
      <c r="E470" s="1" t="s">
        <v>206</v>
      </c>
      <c r="F470">
        <v>1</v>
      </c>
      <c r="G470" s="1" t="s">
        <v>377</v>
      </c>
      <c r="H470" s="1" t="s">
        <v>29</v>
      </c>
      <c r="I470">
        <v>1</v>
      </c>
    </row>
    <row r="471" spans="1:9" x14ac:dyDescent="0.55000000000000004">
      <c r="A471">
        <v>15</v>
      </c>
      <c r="B471" s="1" t="s">
        <v>395</v>
      </c>
      <c r="C471" s="1" t="s">
        <v>2</v>
      </c>
      <c r="D471">
        <v>1</v>
      </c>
      <c r="E471" s="1" t="s">
        <v>210</v>
      </c>
      <c r="F471">
        <v>1</v>
      </c>
      <c r="G471" s="1" t="s">
        <v>376</v>
      </c>
      <c r="H471" s="1" t="s">
        <v>28</v>
      </c>
      <c r="I471">
        <v>1</v>
      </c>
    </row>
    <row r="472" spans="1:9" x14ac:dyDescent="0.55000000000000004">
      <c r="A472">
        <v>15</v>
      </c>
      <c r="B472" s="1" t="s">
        <v>395</v>
      </c>
      <c r="C472" s="1" t="s">
        <v>2</v>
      </c>
      <c r="D472">
        <v>1</v>
      </c>
      <c r="E472" s="1" t="s">
        <v>274</v>
      </c>
      <c r="F472">
        <v>1</v>
      </c>
      <c r="G472" s="1" t="s">
        <v>375</v>
      </c>
      <c r="H472" s="1" t="s">
        <v>28</v>
      </c>
      <c r="I472">
        <v>1</v>
      </c>
    </row>
    <row r="473" spans="1:9" x14ac:dyDescent="0.55000000000000004">
      <c r="A473">
        <v>15</v>
      </c>
      <c r="B473" s="1" t="s">
        <v>395</v>
      </c>
      <c r="C473" s="1" t="s">
        <v>2</v>
      </c>
      <c r="D473">
        <v>1</v>
      </c>
      <c r="E473" s="1" t="s">
        <v>276</v>
      </c>
      <c r="F473">
        <v>1</v>
      </c>
      <c r="G473" s="1" t="s">
        <v>375</v>
      </c>
      <c r="H473" s="1" t="s">
        <v>28</v>
      </c>
      <c r="I473">
        <v>1</v>
      </c>
    </row>
    <row r="474" spans="1:9" x14ac:dyDescent="0.55000000000000004">
      <c r="A474">
        <v>15</v>
      </c>
      <c r="B474" s="1" t="s">
        <v>395</v>
      </c>
      <c r="C474" s="1" t="s">
        <v>2</v>
      </c>
      <c r="D474">
        <v>1</v>
      </c>
      <c r="E474" s="1" t="s">
        <v>279</v>
      </c>
      <c r="F474">
        <v>1</v>
      </c>
      <c r="G474" s="1" t="s">
        <v>376</v>
      </c>
      <c r="H474" s="1" t="s">
        <v>29</v>
      </c>
      <c r="I474">
        <v>1</v>
      </c>
    </row>
    <row r="475" spans="1:9" x14ac:dyDescent="0.55000000000000004">
      <c r="A475">
        <v>15</v>
      </c>
      <c r="B475" s="1" t="s">
        <v>395</v>
      </c>
      <c r="C475" s="1" t="s">
        <v>2</v>
      </c>
      <c r="D475">
        <v>1</v>
      </c>
      <c r="E475" s="1" t="s">
        <v>282</v>
      </c>
      <c r="F475">
        <v>1</v>
      </c>
      <c r="G475" s="1" t="s">
        <v>375</v>
      </c>
      <c r="H475" s="1" t="s">
        <v>29</v>
      </c>
      <c r="I475">
        <v>1</v>
      </c>
    </row>
    <row r="476" spans="1:9" x14ac:dyDescent="0.55000000000000004">
      <c r="A476">
        <v>15</v>
      </c>
      <c r="B476" s="1" t="s">
        <v>395</v>
      </c>
      <c r="C476" s="1" t="s">
        <v>2</v>
      </c>
      <c r="D476">
        <v>1</v>
      </c>
      <c r="E476" s="1" t="s">
        <v>352</v>
      </c>
      <c r="F476">
        <v>1</v>
      </c>
      <c r="G476" s="1" t="s">
        <v>376</v>
      </c>
      <c r="H476" s="1" t="s">
        <v>29</v>
      </c>
      <c r="I476">
        <v>1</v>
      </c>
    </row>
    <row r="477" spans="1:9" x14ac:dyDescent="0.55000000000000004">
      <c r="A477">
        <v>15</v>
      </c>
      <c r="B477" s="1" t="s">
        <v>395</v>
      </c>
      <c r="C477" s="1" t="s">
        <v>2</v>
      </c>
      <c r="D477">
        <v>1</v>
      </c>
      <c r="E477" s="1" t="s">
        <v>357</v>
      </c>
      <c r="F477">
        <v>3</v>
      </c>
      <c r="G477" s="1" t="s">
        <v>376</v>
      </c>
      <c r="H477" s="1" t="s">
        <v>28</v>
      </c>
      <c r="I477">
        <v>1</v>
      </c>
    </row>
    <row r="478" spans="1:9" x14ac:dyDescent="0.55000000000000004">
      <c r="A478">
        <v>15</v>
      </c>
      <c r="B478" s="1" t="s">
        <v>395</v>
      </c>
      <c r="C478" s="1" t="s">
        <v>2</v>
      </c>
      <c r="D478">
        <v>1</v>
      </c>
      <c r="E478" s="1" t="s">
        <v>360</v>
      </c>
      <c r="F478">
        <v>1</v>
      </c>
      <c r="G478" s="1" t="s">
        <v>377</v>
      </c>
      <c r="H478" s="1" t="s">
        <v>28</v>
      </c>
      <c r="I478">
        <v>1</v>
      </c>
    </row>
    <row r="479" spans="1:9" x14ac:dyDescent="0.55000000000000004">
      <c r="A479">
        <v>15</v>
      </c>
      <c r="B479" s="1" t="s">
        <v>395</v>
      </c>
      <c r="C479" s="1" t="s">
        <v>2</v>
      </c>
      <c r="D479">
        <v>1</v>
      </c>
      <c r="E479" s="1" t="s">
        <v>364</v>
      </c>
      <c r="F479">
        <v>1</v>
      </c>
      <c r="G479" s="1" t="s">
        <v>377</v>
      </c>
      <c r="H479" s="1" t="s">
        <v>28</v>
      </c>
      <c r="I479">
        <v>1</v>
      </c>
    </row>
    <row r="480" spans="1:9" x14ac:dyDescent="0.55000000000000004">
      <c r="A480">
        <v>15</v>
      </c>
      <c r="B480" s="1" t="s">
        <v>395</v>
      </c>
      <c r="C480" s="1" t="s">
        <v>2</v>
      </c>
      <c r="D480">
        <v>1</v>
      </c>
      <c r="E480" s="1" t="s">
        <v>368</v>
      </c>
      <c r="F480">
        <v>1</v>
      </c>
      <c r="G480" s="1" t="s">
        <v>377</v>
      </c>
      <c r="H480" s="1" t="s">
        <v>28</v>
      </c>
      <c r="I480">
        <v>1</v>
      </c>
    </row>
    <row r="481" spans="1:9" x14ac:dyDescent="0.55000000000000004">
      <c r="A481">
        <v>15</v>
      </c>
      <c r="B481" s="1" t="s">
        <v>395</v>
      </c>
      <c r="C481" s="1" t="s">
        <v>2</v>
      </c>
      <c r="D481">
        <v>1</v>
      </c>
      <c r="E481" s="1" t="s">
        <v>371</v>
      </c>
      <c r="F481">
        <v>1</v>
      </c>
      <c r="G481" s="1" t="s">
        <v>377</v>
      </c>
      <c r="H481" s="1" t="s">
        <v>29</v>
      </c>
      <c r="I481">
        <v>1</v>
      </c>
    </row>
    <row r="482" spans="1:9" x14ac:dyDescent="0.55000000000000004">
      <c r="A482">
        <v>16</v>
      </c>
      <c r="B482" s="1" t="s">
        <v>396</v>
      </c>
      <c r="C482" s="1" t="s">
        <v>2</v>
      </c>
      <c r="D482">
        <v>1</v>
      </c>
      <c r="E482" s="1" t="s">
        <v>36</v>
      </c>
      <c r="F482">
        <v>1</v>
      </c>
      <c r="G482" s="1" t="s">
        <v>375</v>
      </c>
      <c r="H482" s="1" t="s">
        <v>28</v>
      </c>
      <c r="I482">
        <v>1</v>
      </c>
    </row>
    <row r="483" spans="1:9" x14ac:dyDescent="0.55000000000000004">
      <c r="A483">
        <v>16</v>
      </c>
      <c r="B483" s="1" t="s">
        <v>396</v>
      </c>
      <c r="C483" s="1" t="s">
        <v>2</v>
      </c>
      <c r="D483">
        <v>1</v>
      </c>
      <c r="E483" s="1" t="s">
        <v>40</v>
      </c>
      <c r="F483">
        <v>5</v>
      </c>
      <c r="G483" s="1" t="s">
        <v>376</v>
      </c>
      <c r="H483" s="1" t="s">
        <v>28</v>
      </c>
      <c r="I483">
        <v>1</v>
      </c>
    </row>
    <row r="484" spans="1:9" x14ac:dyDescent="0.55000000000000004">
      <c r="A484">
        <v>16</v>
      </c>
      <c r="B484" s="1" t="s">
        <v>396</v>
      </c>
      <c r="C484" s="1" t="s">
        <v>2</v>
      </c>
      <c r="D484">
        <v>1</v>
      </c>
      <c r="E484" s="1" t="s">
        <v>44</v>
      </c>
      <c r="F484">
        <v>1</v>
      </c>
      <c r="G484" s="1" t="s">
        <v>376</v>
      </c>
      <c r="H484" s="1" t="s">
        <v>29</v>
      </c>
      <c r="I484">
        <v>1</v>
      </c>
    </row>
    <row r="485" spans="1:9" x14ac:dyDescent="0.55000000000000004">
      <c r="A485">
        <v>16</v>
      </c>
      <c r="B485" s="1" t="s">
        <v>396</v>
      </c>
      <c r="C485" s="1" t="s">
        <v>2</v>
      </c>
      <c r="D485">
        <v>1</v>
      </c>
      <c r="E485" s="1" t="s">
        <v>48</v>
      </c>
      <c r="F485">
        <v>4</v>
      </c>
      <c r="G485" s="1" t="s">
        <v>376</v>
      </c>
      <c r="H485" s="1" t="s">
        <v>29</v>
      </c>
      <c r="I485">
        <v>1</v>
      </c>
    </row>
    <row r="486" spans="1:9" x14ac:dyDescent="0.55000000000000004">
      <c r="A486">
        <v>16</v>
      </c>
      <c r="B486" s="1" t="s">
        <v>396</v>
      </c>
      <c r="C486" s="1" t="s">
        <v>2</v>
      </c>
      <c r="D486">
        <v>1</v>
      </c>
      <c r="E486" s="1" t="s">
        <v>52</v>
      </c>
      <c r="F486">
        <v>1</v>
      </c>
      <c r="G486" s="1" t="s">
        <v>376</v>
      </c>
      <c r="H486" s="1" t="s">
        <v>29</v>
      </c>
      <c r="I486">
        <v>1</v>
      </c>
    </row>
    <row r="487" spans="1:9" x14ac:dyDescent="0.55000000000000004">
      <c r="A487">
        <v>16</v>
      </c>
      <c r="B487" s="1" t="s">
        <v>396</v>
      </c>
      <c r="C487" s="1" t="s">
        <v>2</v>
      </c>
      <c r="D487">
        <v>1</v>
      </c>
      <c r="E487" s="1" t="s">
        <v>56</v>
      </c>
      <c r="F487">
        <v>1</v>
      </c>
      <c r="G487" s="1" t="s">
        <v>376</v>
      </c>
      <c r="H487" s="1" t="s">
        <v>29</v>
      </c>
      <c r="I487">
        <v>1</v>
      </c>
    </row>
    <row r="488" spans="1:9" x14ac:dyDescent="0.55000000000000004">
      <c r="A488">
        <v>16</v>
      </c>
      <c r="B488" s="1" t="s">
        <v>396</v>
      </c>
      <c r="C488" s="1" t="s">
        <v>2</v>
      </c>
      <c r="D488">
        <v>1</v>
      </c>
      <c r="E488" s="1" t="s">
        <v>60</v>
      </c>
      <c r="F488">
        <v>1</v>
      </c>
      <c r="G488" s="1" t="s">
        <v>377</v>
      </c>
      <c r="H488" s="1" t="s">
        <v>28</v>
      </c>
      <c r="I488">
        <v>1</v>
      </c>
    </row>
    <row r="489" spans="1:9" x14ac:dyDescent="0.55000000000000004">
      <c r="A489">
        <v>16</v>
      </c>
      <c r="B489" s="1" t="s">
        <v>396</v>
      </c>
      <c r="C489" s="1" t="s">
        <v>2</v>
      </c>
      <c r="D489">
        <v>1</v>
      </c>
      <c r="E489" s="1" t="s">
        <v>64</v>
      </c>
      <c r="F489">
        <v>1</v>
      </c>
      <c r="G489" s="1" t="s">
        <v>377</v>
      </c>
      <c r="H489" s="1" t="s">
        <v>29</v>
      </c>
      <c r="I489">
        <v>1</v>
      </c>
    </row>
    <row r="490" spans="1:9" x14ac:dyDescent="0.55000000000000004">
      <c r="A490">
        <v>16</v>
      </c>
      <c r="B490" s="1" t="s">
        <v>396</v>
      </c>
      <c r="C490" s="1" t="s">
        <v>2</v>
      </c>
      <c r="D490">
        <v>1</v>
      </c>
      <c r="E490" s="1" t="s">
        <v>68</v>
      </c>
      <c r="F490">
        <v>1</v>
      </c>
      <c r="G490" s="1" t="s">
        <v>377</v>
      </c>
      <c r="H490" s="1" t="s">
        <v>28</v>
      </c>
      <c r="I490">
        <v>1</v>
      </c>
    </row>
    <row r="491" spans="1:9" x14ac:dyDescent="0.55000000000000004">
      <c r="A491">
        <v>16</v>
      </c>
      <c r="B491" s="1" t="s">
        <v>396</v>
      </c>
      <c r="C491" s="1" t="s">
        <v>2</v>
      </c>
      <c r="D491">
        <v>1</v>
      </c>
      <c r="E491" s="1" t="s">
        <v>72</v>
      </c>
      <c r="F491">
        <v>1</v>
      </c>
      <c r="G491" s="1" t="s">
        <v>377</v>
      </c>
      <c r="H491" s="1" t="s">
        <v>29</v>
      </c>
      <c r="I491">
        <v>1</v>
      </c>
    </row>
    <row r="492" spans="1:9" x14ac:dyDescent="0.55000000000000004">
      <c r="A492">
        <v>16</v>
      </c>
      <c r="B492" s="1" t="s">
        <v>396</v>
      </c>
      <c r="C492" s="1" t="s">
        <v>2</v>
      </c>
      <c r="D492">
        <v>1</v>
      </c>
      <c r="E492" s="1" t="s">
        <v>75</v>
      </c>
      <c r="F492">
        <v>1</v>
      </c>
      <c r="G492" s="1" t="s">
        <v>377</v>
      </c>
      <c r="H492" s="1" t="s">
        <v>29</v>
      </c>
      <c r="I492">
        <v>1</v>
      </c>
    </row>
    <row r="493" spans="1:9" x14ac:dyDescent="0.55000000000000004">
      <c r="A493">
        <v>16</v>
      </c>
      <c r="B493" s="1" t="s">
        <v>396</v>
      </c>
      <c r="C493" s="1" t="s">
        <v>2</v>
      </c>
      <c r="D493">
        <v>1</v>
      </c>
      <c r="E493" s="1" t="s">
        <v>78</v>
      </c>
      <c r="F493">
        <v>3</v>
      </c>
      <c r="G493" s="1" t="s">
        <v>375</v>
      </c>
      <c r="H493" s="1" t="s">
        <v>28</v>
      </c>
      <c r="I493">
        <v>1</v>
      </c>
    </row>
    <row r="494" spans="1:9" x14ac:dyDescent="0.55000000000000004">
      <c r="A494">
        <v>16</v>
      </c>
      <c r="B494" s="1" t="s">
        <v>396</v>
      </c>
      <c r="C494" s="1" t="s">
        <v>2</v>
      </c>
      <c r="D494">
        <v>1</v>
      </c>
      <c r="E494" s="1" t="s">
        <v>82</v>
      </c>
      <c r="F494">
        <v>2</v>
      </c>
      <c r="G494" s="1" t="s">
        <v>375</v>
      </c>
      <c r="H494" s="1" t="s">
        <v>29</v>
      </c>
      <c r="I494">
        <v>1</v>
      </c>
    </row>
    <row r="495" spans="1:9" x14ac:dyDescent="0.55000000000000004">
      <c r="A495">
        <v>16</v>
      </c>
      <c r="B495" s="1" t="s">
        <v>396</v>
      </c>
      <c r="C495" s="1" t="s">
        <v>2</v>
      </c>
      <c r="D495">
        <v>1</v>
      </c>
      <c r="E495" s="1" t="s">
        <v>85</v>
      </c>
      <c r="F495">
        <v>2</v>
      </c>
      <c r="G495" s="1" t="s">
        <v>375</v>
      </c>
      <c r="H495" s="1" t="s">
        <v>28</v>
      </c>
      <c r="I495">
        <v>1</v>
      </c>
    </row>
    <row r="496" spans="1:9" x14ac:dyDescent="0.55000000000000004">
      <c r="A496">
        <v>16</v>
      </c>
      <c r="B496" s="1" t="s">
        <v>396</v>
      </c>
      <c r="C496" s="1" t="s">
        <v>2</v>
      </c>
      <c r="D496">
        <v>1</v>
      </c>
      <c r="E496" s="1" t="s">
        <v>184</v>
      </c>
      <c r="F496">
        <v>1</v>
      </c>
      <c r="G496" s="1" t="s">
        <v>376</v>
      </c>
      <c r="H496" s="1" t="s">
        <v>28</v>
      </c>
      <c r="I496">
        <v>1</v>
      </c>
    </row>
    <row r="497" spans="1:9" x14ac:dyDescent="0.55000000000000004">
      <c r="A497">
        <v>16</v>
      </c>
      <c r="B497" s="1" t="s">
        <v>396</v>
      </c>
      <c r="C497" s="1" t="s">
        <v>2</v>
      </c>
      <c r="D497">
        <v>1</v>
      </c>
      <c r="E497" s="1" t="s">
        <v>187</v>
      </c>
      <c r="F497">
        <v>1</v>
      </c>
      <c r="G497" s="1" t="s">
        <v>376</v>
      </c>
      <c r="H497" s="1" t="s">
        <v>29</v>
      </c>
      <c r="I497">
        <v>1</v>
      </c>
    </row>
    <row r="498" spans="1:9" x14ac:dyDescent="0.55000000000000004">
      <c r="A498">
        <v>16</v>
      </c>
      <c r="B498" s="1" t="s">
        <v>396</v>
      </c>
      <c r="C498" s="1" t="s">
        <v>2</v>
      </c>
      <c r="D498">
        <v>1</v>
      </c>
      <c r="E498" s="1" t="s">
        <v>192</v>
      </c>
      <c r="F498">
        <v>1</v>
      </c>
      <c r="G498" s="1" t="s">
        <v>376</v>
      </c>
      <c r="H498" s="1" t="s">
        <v>28</v>
      </c>
      <c r="I498">
        <v>1</v>
      </c>
    </row>
    <row r="499" spans="1:9" x14ac:dyDescent="0.55000000000000004">
      <c r="A499">
        <v>16</v>
      </c>
      <c r="B499" s="1" t="s">
        <v>396</v>
      </c>
      <c r="C499" s="1" t="s">
        <v>2</v>
      </c>
      <c r="D499">
        <v>1</v>
      </c>
      <c r="E499" s="1" t="s">
        <v>195</v>
      </c>
      <c r="F499">
        <v>1</v>
      </c>
      <c r="G499" s="1" t="s">
        <v>377</v>
      </c>
      <c r="H499" s="1" t="s">
        <v>28</v>
      </c>
      <c r="I499">
        <v>1</v>
      </c>
    </row>
    <row r="500" spans="1:9" x14ac:dyDescent="0.55000000000000004">
      <c r="A500">
        <v>16</v>
      </c>
      <c r="B500" s="1" t="s">
        <v>396</v>
      </c>
      <c r="C500" s="1" t="s">
        <v>2</v>
      </c>
      <c r="D500">
        <v>1</v>
      </c>
      <c r="E500" s="1" t="s">
        <v>199</v>
      </c>
      <c r="F500">
        <v>1</v>
      </c>
      <c r="G500" s="1" t="s">
        <v>377</v>
      </c>
      <c r="H500" s="1" t="s">
        <v>28</v>
      </c>
      <c r="I500">
        <v>1</v>
      </c>
    </row>
    <row r="501" spans="1:9" x14ac:dyDescent="0.55000000000000004">
      <c r="A501">
        <v>16</v>
      </c>
      <c r="B501" s="1" t="s">
        <v>396</v>
      </c>
      <c r="C501" s="1" t="s">
        <v>2</v>
      </c>
      <c r="D501">
        <v>1</v>
      </c>
      <c r="E501" s="1" t="s">
        <v>203</v>
      </c>
      <c r="F501">
        <v>1</v>
      </c>
      <c r="G501" s="1" t="s">
        <v>377</v>
      </c>
      <c r="H501" s="1" t="s">
        <v>29</v>
      </c>
      <c r="I501">
        <v>1</v>
      </c>
    </row>
    <row r="502" spans="1:9" x14ac:dyDescent="0.55000000000000004">
      <c r="A502">
        <v>16</v>
      </c>
      <c r="B502" s="1" t="s">
        <v>396</v>
      </c>
      <c r="C502" s="1" t="s">
        <v>2</v>
      </c>
      <c r="D502">
        <v>1</v>
      </c>
      <c r="E502" s="1" t="s">
        <v>206</v>
      </c>
      <c r="F502">
        <v>1</v>
      </c>
      <c r="G502" s="1" t="s">
        <v>377</v>
      </c>
      <c r="H502" s="1" t="s">
        <v>29</v>
      </c>
      <c r="I502">
        <v>1</v>
      </c>
    </row>
    <row r="503" spans="1:9" x14ac:dyDescent="0.55000000000000004">
      <c r="A503">
        <v>16</v>
      </c>
      <c r="B503" s="1" t="s">
        <v>396</v>
      </c>
      <c r="C503" s="1" t="s">
        <v>2</v>
      </c>
      <c r="D503">
        <v>1</v>
      </c>
      <c r="E503" s="1" t="s">
        <v>210</v>
      </c>
      <c r="F503">
        <v>1</v>
      </c>
      <c r="G503" s="1" t="s">
        <v>376</v>
      </c>
      <c r="H503" s="1" t="s">
        <v>28</v>
      </c>
      <c r="I503">
        <v>1</v>
      </c>
    </row>
    <row r="504" spans="1:9" x14ac:dyDescent="0.55000000000000004">
      <c r="A504">
        <v>16</v>
      </c>
      <c r="B504" s="1" t="s">
        <v>396</v>
      </c>
      <c r="C504" s="1" t="s">
        <v>2</v>
      </c>
      <c r="D504">
        <v>1</v>
      </c>
      <c r="E504" s="1" t="s">
        <v>274</v>
      </c>
      <c r="F504">
        <v>1</v>
      </c>
      <c r="G504" s="1" t="s">
        <v>375</v>
      </c>
      <c r="H504" s="1" t="s">
        <v>28</v>
      </c>
      <c r="I504">
        <v>1</v>
      </c>
    </row>
    <row r="505" spans="1:9" x14ac:dyDescent="0.55000000000000004">
      <c r="A505">
        <v>16</v>
      </c>
      <c r="B505" s="1" t="s">
        <v>396</v>
      </c>
      <c r="C505" s="1" t="s">
        <v>2</v>
      </c>
      <c r="D505">
        <v>1</v>
      </c>
      <c r="E505" s="1" t="s">
        <v>276</v>
      </c>
      <c r="F505">
        <v>3</v>
      </c>
      <c r="G505" s="1" t="s">
        <v>375</v>
      </c>
      <c r="H505" s="1" t="s">
        <v>28</v>
      </c>
      <c r="I505">
        <v>1</v>
      </c>
    </row>
    <row r="506" spans="1:9" x14ac:dyDescent="0.55000000000000004">
      <c r="A506">
        <v>16</v>
      </c>
      <c r="B506" s="1" t="s">
        <v>396</v>
      </c>
      <c r="C506" s="1" t="s">
        <v>2</v>
      </c>
      <c r="D506">
        <v>1</v>
      </c>
      <c r="E506" s="1" t="s">
        <v>279</v>
      </c>
      <c r="F506">
        <v>5</v>
      </c>
      <c r="G506" s="1" t="s">
        <v>376</v>
      </c>
      <c r="H506" s="1" t="s">
        <v>29</v>
      </c>
      <c r="I506">
        <v>1</v>
      </c>
    </row>
    <row r="507" spans="1:9" x14ac:dyDescent="0.55000000000000004">
      <c r="A507">
        <v>16</v>
      </c>
      <c r="B507" s="1" t="s">
        <v>396</v>
      </c>
      <c r="C507" s="1" t="s">
        <v>2</v>
      </c>
      <c r="D507">
        <v>1</v>
      </c>
      <c r="E507" s="1" t="s">
        <v>282</v>
      </c>
      <c r="F507">
        <v>1</v>
      </c>
      <c r="G507" s="1" t="s">
        <v>375</v>
      </c>
      <c r="H507" s="1" t="s">
        <v>29</v>
      </c>
      <c r="I507">
        <v>1</v>
      </c>
    </row>
    <row r="508" spans="1:9" x14ac:dyDescent="0.55000000000000004">
      <c r="A508">
        <v>16</v>
      </c>
      <c r="B508" s="1" t="s">
        <v>396</v>
      </c>
      <c r="C508" s="1" t="s">
        <v>2</v>
      </c>
      <c r="D508">
        <v>1</v>
      </c>
      <c r="E508" s="1" t="s">
        <v>352</v>
      </c>
      <c r="F508">
        <v>1</v>
      </c>
      <c r="G508" s="1" t="s">
        <v>376</v>
      </c>
      <c r="H508" s="1" t="s">
        <v>29</v>
      </c>
      <c r="I508">
        <v>1</v>
      </c>
    </row>
    <row r="509" spans="1:9" x14ac:dyDescent="0.55000000000000004">
      <c r="A509">
        <v>16</v>
      </c>
      <c r="B509" s="1" t="s">
        <v>396</v>
      </c>
      <c r="C509" s="1" t="s">
        <v>2</v>
      </c>
      <c r="D509">
        <v>1</v>
      </c>
      <c r="E509" s="1" t="s">
        <v>357</v>
      </c>
      <c r="F509">
        <v>3</v>
      </c>
      <c r="G509" s="1" t="s">
        <v>376</v>
      </c>
      <c r="H509" s="1" t="s">
        <v>28</v>
      </c>
      <c r="I509">
        <v>1</v>
      </c>
    </row>
    <row r="510" spans="1:9" x14ac:dyDescent="0.55000000000000004">
      <c r="A510">
        <v>16</v>
      </c>
      <c r="B510" s="1" t="s">
        <v>396</v>
      </c>
      <c r="C510" s="1" t="s">
        <v>2</v>
      </c>
      <c r="D510">
        <v>1</v>
      </c>
      <c r="E510" s="1" t="s">
        <v>360</v>
      </c>
      <c r="F510">
        <v>1</v>
      </c>
      <c r="G510" s="1" t="s">
        <v>377</v>
      </c>
      <c r="H510" s="1" t="s">
        <v>28</v>
      </c>
      <c r="I510">
        <v>1</v>
      </c>
    </row>
    <row r="511" spans="1:9" x14ac:dyDescent="0.55000000000000004">
      <c r="A511">
        <v>16</v>
      </c>
      <c r="B511" s="1" t="s">
        <v>396</v>
      </c>
      <c r="C511" s="1" t="s">
        <v>2</v>
      </c>
      <c r="D511">
        <v>1</v>
      </c>
      <c r="E511" s="1" t="s">
        <v>364</v>
      </c>
      <c r="F511">
        <v>1</v>
      </c>
      <c r="G511" s="1" t="s">
        <v>377</v>
      </c>
      <c r="H511" s="1" t="s">
        <v>28</v>
      </c>
      <c r="I511">
        <v>1</v>
      </c>
    </row>
    <row r="512" spans="1:9" x14ac:dyDescent="0.55000000000000004">
      <c r="A512">
        <v>16</v>
      </c>
      <c r="B512" s="1" t="s">
        <v>396</v>
      </c>
      <c r="C512" s="1" t="s">
        <v>2</v>
      </c>
      <c r="D512">
        <v>1</v>
      </c>
      <c r="E512" s="1" t="s">
        <v>368</v>
      </c>
      <c r="F512">
        <v>1</v>
      </c>
      <c r="G512" s="1" t="s">
        <v>377</v>
      </c>
      <c r="H512" s="1" t="s">
        <v>28</v>
      </c>
      <c r="I512">
        <v>1</v>
      </c>
    </row>
    <row r="513" spans="1:9" x14ac:dyDescent="0.55000000000000004">
      <c r="A513">
        <v>16</v>
      </c>
      <c r="B513" s="1" t="s">
        <v>396</v>
      </c>
      <c r="C513" s="1" t="s">
        <v>2</v>
      </c>
      <c r="D513">
        <v>1</v>
      </c>
      <c r="E513" s="1" t="s">
        <v>371</v>
      </c>
      <c r="F513">
        <v>1</v>
      </c>
      <c r="G513" s="1" t="s">
        <v>377</v>
      </c>
      <c r="H513" s="1" t="s">
        <v>29</v>
      </c>
      <c r="I513">
        <v>1</v>
      </c>
    </row>
    <row r="514" spans="1:9" x14ac:dyDescent="0.55000000000000004">
      <c r="A514">
        <v>17</v>
      </c>
      <c r="B514" s="1" t="s">
        <v>397</v>
      </c>
      <c r="C514" s="1" t="s">
        <v>1</v>
      </c>
      <c r="D514">
        <v>2</v>
      </c>
      <c r="E514" s="1" t="s">
        <v>36</v>
      </c>
      <c r="F514">
        <v>1</v>
      </c>
      <c r="G514" s="1" t="s">
        <v>375</v>
      </c>
      <c r="H514" s="1" t="s">
        <v>28</v>
      </c>
      <c r="I514">
        <v>1</v>
      </c>
    </row>
    <row r="515" spans="1:9" x14ac:dyDescent="0.55000000000000004">
      <c r="A515">
        <v>17</v>
      </c>
      <c r="B515" s="1" t="s">
        <v>397</v>
      </c>
      <c r="C515" s="1" t="s">
        <v>1</v>
      </c>
      <c r="D515">
        <v>2</v>
      </c>
      <c r="E515" s="1" t="s">
        <v>40</v>
      </c>
      <c r="F515">
        <v>2</v>
      </c>
      <c r="G515" s="1" t="s">
        <v>376</v>
      </c>
      <c r="H515" s="1" t="s">
        <v>28</v>
      </c>
      <c r="I515">
        <v>1</v>
      </c>
    </row>
    <row r="516" spans="1:9" x14ac:dyDescent="0.55000000000000004">
      <c r="A516">
        <v>17</v>
      </c>
      <c r="B516" s="1" t="s">
        <v>397</v>
      </c>
      <c r="C516" s="1" t="s">
        <v>1</v>
      </c>
      <c r="D516">
        <v>2</v>
      </c>
      <c r="E516" s="1" t="s">
        <v>44</v>
      </c>
      <c r="F516">
        <v>2</v>
      </c>
      <c r="G516" s="1" t="s">
        <v>376</v>
      </c>
      <c r="H516" s="1" t="s">
        <v>29</v>
      </c>
      <c r="I516">
        <v>1</v>
      </c>
    </row>
    <row r="517" spans="1:9" x14ac:dyDescent="0.55000000000000004">
      <c r="A517">
        <v>17</v>
      </c>
      <c r="B517" s="1" t="s">
        <v>397</v>
      </c>
      <c r="C517" s="1" t="s">
        <v>1</v>
      </c>
      <c r="D517">
        <v>2</v>
      </c>
      <c r="E517" s="1" t="s">
        <v>48</v>
      </c>
      <c r="F517">
        <v>2</v>
      </c>
      <c r="G517" s="1" t="s">
        <v>376</v>
      </c>
      <c r="H517" s="1" t="s">
        <v>29</v>
      </c>
      <c r="I517">
        <v>1</v>
      </c>
    </row>
    <row r="518" spans="1:9" x14ac:dyDescent="0.55000000000000004">
      <c r="A518">
        <v>17</v>
      </c>
      <c r="B518" s="1" t="s">
        <v>397</v>
      </c>
      <c r="C518" s="1" t="s">
        <v>1</v>
      </c>
      <c r="D518">
        <v>2</v>
      </c>
      <c r="E518" s="1" t="s">
        <v>52</v>
      </c>
      <c r="F518">
        <v>2</v>
      </c>
      <c r="G518" s="1" t="s">
        <v>376</v>
      </c>
      <c r="H518" s="1" t="s">
        <v>29</v>
      </c>
      <c r="I518">
        <v>1</v>
      </c>
    </row>
    <row r="519" spans="1:9" x14ac:dyDescent="0.55000000000000004">
      <c r="A519">
        <v>17</v>
      </c>
      <c r="B519" s="1" t="s">
        <v>397</v>
      </c>
      <c r="C519" s="1" t="s">
        <v>1</v>
      </c>
      <c r="D519">
        <v>2</v>
      </c>
      <c r="E519" s="1" t="s">
        <v>56</v>
      </c>
      <c r="F519">
        <v>2</v>
      </c>
      <c r="G519" s="1" t="s">
        <v>376</v>
      </c>
      <c r="H519" s="1" t="s">
        <v>29</v>
      </c>
      <c r="I519">
        <v>1</v>
      </c>
    </row>
    <row r="520" spans="1:9" x14ac:dyDescent="0.55000000000000004">
      <c r="A520">
        <v>17</v>
      </c>
      <c r="B520" s="1" t="s">
        <v>397</v>
      </c>
      <c r="C520" s="1" t="s">
        <v>1</v>
      </c>
      <c r="D520">
        <v>2</v>
      </c>
      <c r="E520" s="1" t="s">
        <v>60</v>
      </c>
      <c r="F520">
        <v>2</v>
      </c>
      <c r="G520" s="1" t="s">
        <v>377</v>
      </c>
      <c r="H520" s="1" t="s">
        <v>28</v>
      </c>
      <c r="I520">
        <v>1</v>
      </c>
    </row>
    <row r="521" spans="1:9" x14ac:dyDescent="0.55000000000000004">
      <c r="A521">
        <v>17</v>
      </c>
      <c r="B521" s="1" t="s">
        <v>397</v>
      </c>
      <c r="C521" s="1" t="s">
        <v>1</v>
      </c>
      <c r="D521">
        <v>2</v>
      </c>
      <c r="E521" s="1" t="s">
        <v>64</v>
      </c>
      <c r="F521">
        <v>2</v>
      </c>
      <c r="G521" s="1" t="s">
        <v>377</v>
      </c>
      <c r="H521" s="1" t="s">
        <v>29</v>
      </c>
      <c r="I521">
        <v>1</v>
      </c>
    </row>
    <row r="522" spans="1:9" x14ac:dyDescent="0.55000000000000004">
      <c r="A522">
        <v>17</v>
      </c>
      <c r="B522" s="1" t="s">
        <v>397</v>
      </c>
      <c r="C522" s="1" t="s">
        <v>1</v>
      </c>
      <c r="D522">
        <v>2</v>
      </c>
      <c r="E522" s="1" t="s">
        <v>68</v>
      </c>
      <c r="F522">
        <v>2</v>
      </c>
      <c r="G522" s="1" t="s">
        <v>377</v>
      </c>
      <c r="H522" s="1" t="s">
        <v>28</v>
      </c>
      <c r="I522">
        <v>1</v>
      </c>
    </row>
    <row r="523" spans="1:9" x14ac:dyDescent="0.55000000000000004">
      <c r="A523">
        <v>17</v>
      </c>
      <c r="B523" s="1" t="s">
        <v>397</v>
      </c>
      <c r="C523" s="1" t="s">
        <v>1</v>
      </c>
      <c r="D523">
        <v>2</v>
      </c>
      <c r="E523" s="1" t="s">
        <v>72</v>
      </c>
      <c r="F523">
        <v>2</v>
      </c>
      <c r="G523" s="1" t="s">
        <v>377</v>
      </c>
      <c r="H523" s="1" t="s">
        <v>29</v>
      </c>
      <c r="I523">
        <v>1</v>
      </c>
    </row>
    <row r="524" spans="1:9" x14ac:dyDescent="0.55000000000000004">
      <c r="A524">
        <v>17</v>
      </c>
      <c r="B524" s="1" t="s">
        <v>397</v>
      </c>
      <c r="C524" s="1" t="s">
        <v>1</v>
      </c>
      <c r="D524">
        <v>2</v>
      </c>
      <c r="E524" s="1" t="s">
        <v>75</v>
      </c>
      <c r="F524">
        <v>2</v>
      </c>
      <c r="G524" s="1" t="s">
        <v>377</v>
      </c>
      <c r="H524" s="1" t="s">
        <v>29</v>
      </c>
      <c r="I524">
        <v>1</v>
      </c>
    </row>
    <row r="525" spans="1:9" x14ac:dyDescent="0.55000000000000004">
      <c r="A525">
        <v>17</v>
      </c>
      <c r="B525" s="1" t="s">
        <v>397</v>
      </c>
      <c r="C525" s="1" t="s">
        <v>1</v>
      </c>
      <c r="D525">
        <v>2</v>
      </c>
      <c r="E525" s="1" t="s">
        <v>78</v>
      </c>
      <c r="F525">
        <v>2</v>
      </c>
      <c r="G525" s="1" t="s">
        <v>375</v>
      </c>
      <c r="H525" s="1" t="s">
        <v>28</v>
      </c>
      <c r="I525">
        <v>1</v>
      </c>
    </row>
    <row r="526" spans="1:9" x14ac:dyDescent="0.55000000000000004">
      <c r="A526">
        <v>17</v>
      </c>
      <c r="B526" s="1" t="s">
        <v>397</v>
      </c>
      <c r="C526" s="1" t="s">
        <v>1</v>
      </c>
      <c r="D526">
        <v>2</v>
      </c>
      <c r="E526" s="1" t="s">
        <v>82</v>
      </c>
      <c r="F526">
        <v>7</v>
      </c>
      <c r="G526" s="1" t="s">
        <v>375</v>
      </c>
      <c r="H526" s="1" t="s">
        <v>29</v>
      </c>
      <c r="I526">
        <v>1</v>
      </c>
    </row>
    <row r="527" spans="1:9" x14ac:dyDescent="0.55000000000000004">
      <c r="A527">
        <v>17</v>
      </c>
      <c r="B527" s="1" t="s">
        <v>397</v>
      </c>
      <c r="C527" s="1" t="s">
        <v>1</v>
      </c>
      <c r="D527">
        <v>2</v>
      </c>
      <c r="E527" s="1" t="s">
        <v>85</v>
      </c>
      <c r="F527">
        <v>2</v>
      </c>
      <c r="G527" s="1" t="s">
        <v>375</v>
      </c>
      <c r="H527" s="1" t="s">
        <v>28</v>
      </c>
      <c r="I527">
        <v>1</v>
      </c>
    </row>
    <row r="528" spans="1:9" x14ac:dyDescent="0.55000000000000004">
      <c r="A528">
        <v>17</v>
      </c>
      <c r="B528" s="1" t="s">
        <v>397</v>
      </c>
      <c r="C528" s="1" t="s">
        <v>1</v>
      </c>
      <c r="D528">
        <v>2</v>
      </c>
      <c r="E528" s="1" t="s">
        <v>184</v>
      </c>
      <c r="F528">
        <v>2</v>
      </c>
      <c r="G528" s="1" t="s">
        <v>376</v>
      </c>
      <c r="H528" s="1" t="s">
        <v>28</v>
      </c>
      <c r="I528">
        <v>1</v>
      </c>
    </row>
    <row r="529" spans="1:9" x14ac:dyDescent="0.55000000000000004">
      <c r="A529">
        <v>17</v>
      </c>
      <c r="B529" s="1" t="s">
        <v>397</v>
      </c>
      <c r="C529" s="1" t="s">
        <v>1</v>
      </c>
      <c r="D529">
        <v>2</v>
      </c>
      <c r="E529" s="1" t="s">
        <v>187</v>
      </c>
      <c r="F529">
        <v>2</v>
      </c>
      <c r="G529" s="1" t="s">
        <v>376</v>
      </c>
      <c r="H529" s="1" t="s">
        <v>29</v>
      </c>
      <c r="I529">
        <v>1</v>
      </c>
    </row>
    <row r="530" spans="1:9" x14ac:dyDescent="0.55000000000000004">
      <c r="A530">
        <v>17</v>
      </c>
      <c r="B530" s="1" t="s">
        <v>397</v>
      </c>
      <c r="C530" s="1" t="s">
        <v>1</v>
      </c>
      <c r="D530">
        <v>2</v>
      </c>
      <c r="E530" s="1" t="s">
        <v>192</v>
      </c>
      <c r="F530">
        <v>2</v>
      </c>
      <c r="G530" s="1" t="s">
        <v>376</v>
      </c>
      <c r="H530" s="1" t="s">
        <v>28</v>
      </c>
      <c r="I530">
        <v>1</v>
      </c>
    </row>
    <row r="531" spans="1:9" x14ac:dyDescent="0.55000000000000004">
      <c r="A531">
        <v>17</v>
      </c>
      <c r="B531" s="1" t="s">
        <v>397</v>
      </c>
      <c r="C531" s="1" t="s">
        <v>1</v>
      </c>
      <c r="D531">
        <v>2</v>
      </c>
      <c r="E531" s="1" t="s">
        <v>195</v>
      </c>
      <c r="F531">
        <v>2</v>
      </c>
      <c r="G531" s="1" t="s">
        <v>377</v>
      </c>
      <c r="H531" s="1" t="s">
        <v>28</v>
      </c>
      <c r="I531">
        <v>1</v>
      </c>
    </row>
    <row r="532" spans="1:9" x14ac:dyDescent="0.55000000000000004">
      <c r="A532">
        <v>17</v>
      </c>
      <c r="B532" s="1" t="s">
        <v>397</v>
      </c>
      <c r="C532" s="1" t="s">
        <v>1</v>
      </c>
      <c r="D532">
        <v>2</v>
      </c>
      <c r="E532" s="1" t="s">
        <v>199</v>
      </c>
      <c r="F532">
        <v>2</v>
      </c>
      <c r="G532" s="1" t="s">
        <v>377</v>
      </c>
      <c r="H532" s="1" t="s">
        <v>28</v>
      </c>
      <c r="I532">
        <v>1</v>
      </c>
    </row>
    <row r="533" spans="1:9" x14ac:dyDescent="0.55000000000000004">
      <c r="A533">
        <v>17</v>
      </c>
      <c r="B533" s="1" t="s">
        <v>397</v>
      </c>
      <c r="C533" s="1" t="s">
        <v>1</v>
      </c>
      <c r="D533">
        <v>2</v>
      </c>
      <c r="E533" s="1" t="s">
        <v>203</v>
      </c>
      <c r="F533">
        <v>2</v>
      </c>
      <c r="G533" s="1" t="s">
        <v>377</v>
      </c>
      <c r="H533" s="1" t="s">
        <v>29</v>
      </c>
      <c r="I533">
        <v>1</v>
      </c>
    </row>
    <row r="534" spans="1:9" x14ac:dyDescent="0.55000000000000004">
      <c r="A534">
        <v>17</v>
      </c>
      <c r="B534" s="1" t="s">
        <v>397</v>
      </c>
      <c r="C534" s="1" t="s">
        <v>1</v>
      </c>
      <c r="D534">
        <v>2</v>
      </c>
      <c r="E534" s="1" t="s">
        <v>206</v>
      </c>
      <c r="F534">
        <v>2</v>
      </c>
      <c r="G534" s="1" t="s">
        <v>377</v>
      </c>
      <c r="H534" s="1" t="s">
        <v>29</v>
      </c>
      <c r="I534">
        <v>1</v>
      </c>
    </row>
    <row r="535" spans="1:9" x14ac:dyDescent="0.55000000000000004">
      <c r="A535">
        <v>17</v>
      </c>
      <c r="B535" s="1" t="s">
        <v>397</v>
      </c>
      <c r="C535" s="1" t="s">
        <v>1</v>
      </c>
      <c r="D535">
        <v>2</v>
      </c>
      <c r="E535" s="1" t="s">
        <v>210</v>
      </c>
      <c r="F535">
        <v>2</v>
      </c>
      <c r="G535" s="1" t="s">
        <v>376</v>
      </c>
      <c r="H535" s="1" t="s">
        <v>28</v>
      </c>
      <c r="I535">
        <v>1</v>
      </c>
    </row>
    <row r="536" spans="1:9" x14ac:dyDescent="0.55000000000000004">
      <c r="A536">
        <v>17</v>
      </c>
      <c r="B536" s="1" t="s">
        <v>397</v>
      </c>
      <c r="C536" s="1" t="s">
        <v>1</v>
      </c>
      <c r="D536">
        <v>2</v>
      </c>
      <c r="E536" s="1" t="s">
        <v>274</v>
      </c>
      <c r="F536">
        <v>2</v>
      </c>
      <c r="G536" s="1" t="s">
        <v>375</v>
      </c>
      <c r="H536" s="1" t="s">
        <v>28</v>
      </c>
      <c r="I536">
        <v>1</v>
      </c>
    </row>
    <row r="537" spans="1:9" x14ac:dyDescent="0.55000000000000004">
      <c r="A537">
        <v>17</v>
      </c>
      <c r="B537" s="1" t="s">
        <v>397</v>
      </c>
      <c r="C537" s="1" t="s">
        <v>1</v>
      </c>
      <c r="D537">
        <v>2</v>
      </c>
      <c r="E537" s="1" t="s">
        <v>276</v>
      </c>
      <c r="F537">
        <v>2</v>
      </c>
      <c r="G537" s="1" t="s">
        <v>375</v>
      </c>
      <c r="H537" s="1" t="s">
        <v>28</v>
      </c>
      <c r="I537">
        <v>1</v>
      </c>
    </row>
    <row r="538" spans="1:9" x14ac:dyDescent="0.55000000000000004">
      <c r="A538">
        <v>17</v>
      </c>
      <c r="B538" s="1" t="s">
        <v>397</v>
      </c>
      <c r="C538" s="1" t="s">
        <v>1</v>
      </c>
      <c r="D538">
        <v>2</v>
      </c>
      <c r="E538" s="1" t="s">
        <v>279</v>
      </c>
      <c r="F538">
        <v>2</v>
      </c>
      <c r="G538" s="1" t="s">
        <v>376</v>
      </c>
      <c r="H538" s="1" t="s">
        <v>29</v>
      </c>
      <c r="I538">
        <v>1</v>
      </c>
    </row>
    <row r="539" spans="1:9" x14ac:dyDescent="0.55000000000000004">
      <c r="A539">
        <v>17</v>
      </c>
      <c r="B539" s="1" t="s">
        <v>397</v>
      </c>
      <c r="C539" s="1" t="s">
        <v>1</v>
      </c>
      <c r="D539">
        <v>2</v>
      </c>
      <c r="E539" s="1" t="s">
        <v>282</v>
      </c>
      <c r="F539">
        <v>2</v>
      </c>
      <c r="G539" s="1" t="s">
        <v>375</v>
      </c>
      <c r="H539" s="1" t="s">
        <v>29</v>
      </c>
      <c r="I539">
        <v>1</v>
      </c>
    </row>
    <row r="540" spans="1:9" x14ac:dyDescent="0.55000000000000004">
      <c r="A540">
        <v>17</v>
      </c>
      <c r="B540" s="1" t="s">
        <v>397</v>
      </c>
      <c r="C540" s="1" t="s">
        <v>1</v>
      </c>
      <c r="D540">
        <v>2</v>
      </c>
      <c r="E540" s="1" t="s">
        <v>352</v>
      </c>
      <c r="F540">
        <v>2</v>
      </c>
      <c r="G540" s="1" t="s">
        <v>376</v>
      </c>
      <c r="H540" s="1" t="s">
        <v>29</v>
      </c>
      <c r="I540">
        <v>1</v>
      </c>
    </row>
    <row r="541" spans="1:9" x14ac:dyDescent="0.55000000000000004">
      <c r="A541">
        <v>17</v>
      </c>
      <c r="B541" s="1" t="s">
        <v>397</v>
      </c>
      <c r="C541" s="1" t="s">
        <v>1</v>
      </c>
      <c r="D541">
        <v>2</v>
      </c>
      <c r="E541" s="1" t="s">
        <v>357</v>
      </c>
      <c r="F541">
        <v>2</v>
      </c>
      <c r="G541" s="1" t="s">
        <v>376</v>
      </c>
      <c r="H541" s="1" t="s">
        <v>28</v>
      </c>
      <c r="I541">
        <v>1</v>
      </c>
    </row>
    <row r="542" spans="1:9" x14ac:dyDescent="0.55000000000000004">
      <c r="A542">
        <v>17</v>
      </c>
      <c r="B542" s="1" t="s">
        <v>397</v>
      </c>
      <c r="C542" s="1" t="s">
        <v>1</v>
      </c>
      <c r="D542">
        <v>2</v>
      </c>
      <c r="E542" s="1" t="s">
        <v>360</v>
      </c>
      <c r="F542">
        <v>2</v>
      </c>
      <c r="G542" s="1" t="s">
        <v>377</v>
      </c>
      <c r="H542" s="1" t="s">
        <v>28</v>
      </c>
      <c r="I542">
        <v>1</v>
      </c>
    </row>
    <row r="543" spans="1:9" x14ac:dyDescent="0.55000000000000004">
      <c r="A543">
        <v>17</v>
      </c>
      <c r="B543" s="1" t="s">
        <v>397</v>
      </c>
      <c r="C543" s="1" t="s">
        <v>1</v>
      </c>
      <c r="D543">
        <v>2</v>
      </c>
      <c r="E543" s="1" t="s">
        <v>364</v>
      </c>
      <c r="F543">
        <v>2</v>
      </c>
      <c r="G543" s="1" t="s">
        <v>377</v>
      </c>
      <c r="H543" s="1" t="s">
        <v>28</v>
      </c>
      <c r="I543">
        <v>1</v>
      </c>
    </row>
    <row r="544" spans="1:9" x14ac:dyDescent="0.55000000000000004">
      <c r="A544">
        <v>17</v>
      </c>
      <c r="B544" s="1" t="s">
        <v>397</v>
      </c>
      <c r="C544" s="1" t="s">
        <v>1</v>
      </c>
      <c r="D544">
        <v>2</v>
      </c>
      <c r="E544" s="1" t="s">
        <v>368</v>
      </c>
      <c r="F544">
        <v>2</v>
      </c>
      <c r="G544" s="1" t="s">
        <v>377</v>
      </c>
      <c r="H544" s="1" t="s">
        <v>28</v>
      </c>
      <c r="I544">
        <v>1</v>
      </c>
    </row>
    <row r="545" spans="1:9" x14ac:dyDescent="0.55000000000000004">
      <c r="A545">
        <v>17</v>
      </c>
      <c r="B545" s="1" t="s">
        <v>397</v>
      </c>
      <c r="C545" s="1" t="s">
        <v>1</v>
      </c>
      <c r="D545">
        <v>2</v>
      </c>
      <c r="E545" s="1" t="s">
        <v>371</v>
      </c>
      <c r="F545">
        <v>2</v>
      </c>
      <c r="G545" s="1" t="s">
        <v>377</v>
      </c>
      <c r="H545" s="1" t="s">
        <v>29</v>
      </c>
      <c r="I545">
        <v>1</v>
      </c>
    </row>
    <row r="546" spans="1:9" x14ac:dyDescent="0.55000000000000004">
      <c r="A546">
        <v>18</v>
      </c>
      <c r="B546" s="1" t="s">
        <v>398</v>
      </c>
      <c r="C546" s="1" t="s">
        <v>2</v>
      </c>
      <c r="D546">
        <v>1</v>
      </c>
      <c r="E546" s="1" t="s">
        <v>36</v>
      </c>
      <c r="F546">
        <v>1</v>
      </c>
      <c r="G546" s="1" t="s">
        <v>375</v>
      </c>
      <c r="H546" s="1" t="s">
        <v>28</v>
      </c>
      <c r="I546">
        <v>1</v>
      </c>
    </row>
    <row r="547" spans="1:9" x14ac:dyDescent="0.55000000000000004">
      <c r="A547">
        <v>18</v>
      </c>
      <c r="B547" s="1" t="s">
        <v>398</v>
      </c>
      <c r="C547" s="1" t="s">
        <v>2</v>
      </c>
      <c r="D547">
        <v>1</v>
      </c>
      <c r="E547" s="1" t="s">
        <v>40</v>
      </c>
      <c r="F547">
        <v>7</v>
      </c>
      <c r="G547" s="1" t="s">
        <v>376</v>
      </c>
      <c r="H547" s="1" t="s">
        <v>28</v>
      </c>
      <c r="I547">
        <v>1</v>
      </c>
    </row>
    <row r="548" spans="1:9" x14ac:dyDescent="0.55000000000000004">
      <c r="A548">
        <v>18</v>
      </c>
      <c r="B548" s="1" t="s">
        <v>398</v>
      </c>
      <c r="C548" s="1" t="s">
        <v>2</v>
      </c>
      <c r="D548">
        <v>1</v>
      </c>
      <c r="E548" s="1" t="s">
        <v>44</v>
      </c>
      <c r="F548">
        <v>1</v>
      </c>
      <c r="G548" s="1" t="s">
        <v>376</v>
      </c>
      <c r="H548" s="1" t="s">
        <v>29</v>
      </c>
      <c r="I548">
        <v>1</v>
      </c>
    </row>
    <row r="549" spans="1:9" x14ac:dyDescent="0.55000000000000004">
      <c r="A549">
        <v>18</v>
      </c>
      <c r="B549" s="1" t="s">
        <v>398</v>
      </c>
      <c r="C549" s="1" t="s">
        <v>2</v>
      </c>
      <c r="D549">
        <v>1</v>
      </c>
      <c r="E549" s="1" t="s">
        <v>48</v>
      </c>
      <c r="F549">
        <v>6</v>
      </c>
      <c r="G549" s="1" t="s">
        <v>376</v>
      </c>
      <c r="H549" s="1" t="s">
        <v>29</v>
      </c>
      <c r="I549">
        <v>1</v>
      </c>
    </row>
    <row r="550" spans="1:9" x14ac:dyDescent="0.55000000000000004">
      <c r="A550">
        <v>18</v>
      </c>
      <c r="B550" s="1" t="s">
        <v>398</v>
      </c>
      <c r="C550" s="1" t="s">
        <v>2</v>
      </c>
      <c r="D550">
        <v>1</v>
      </c>
      <c r="E550" s="1" t="s">
        <v>52</v>
      </c>
      <c r="F550">
        <v>1</v>
      </c>
      <c r="G550" s="1" t="s">
        <v>376</v>
      </c>
      <c r="H550" s="1" t="s">
        <v>29</v>
      </c>
      <c r="I550">
        <v>1</v>
      </c>
    </row>
    <row r="551" spans="1:9" x14ac:dyDescent="0.55000000000000004">
      <c r="A551">
        <v>18</v>
      </c>
      <c r="B551" s="1" t="s">
        <v>398</v>
      </c>
      <c r="C551" s="1" t="s">
        <v>2</v>
      </c>
      <c r="D551">
        <v>1</v>
      </c>
      <c r="E551" s="1" t="s">
        <v>56</v>
      </c>
      <c r="F551">
        <v>1</v>
      </c>
      <c r="G551" s="1" t="s">
        <v>376</v>
      </c>
      <c r="H551" s="1" t="s">
        <v>29</v>
      </c>
      <c r="I551">
        <v>1</v>
      </c>
    </row>
    <row r="552" spans="1:9" x14ac:dyDescent="0.55000000000000004">
      <c r="A552">
        <v>18</v>
      </c>
      <c r="B552" s="1" t="s">
        <v>398</v>
      </c>
      <c r="C552" s="1" t="s">
        <v>2</v>
      </c>
      <c r="D552">
        <v>1</v>
      </c>
      <c r="E552" s="1" t="s">
        <v>60</v>
      </c>
      <c r="F552">
        <v>1</v>
      </c>
      <c r="G552" s="1" t="s">
        <v>377</v>
      </c>
      <c r="H552" s="1" t="s">
        <v>28</v>
      </c>
      <c r="I552">
        <v>1</v>
      </c>
    </row>
    <row r="553" spans="1:9" x14ac:dyDescent="0.55000000000000004">
      <c r="A553">
        <v>18</v>
      </c>
      <c r="B553" s="1" t="s">
        <v>398</v>
      </c>
      <c r="C553" s="1" t="s">
        <v>2</v>
      </c>
      <c r="D553">
        <v>1</v>
      </c>
      <c r="E553" s="1" t="s">
        <v>64</v>
      </c>
      <c r="F553">
        <v>1</v>
      </c>
      <c r="G553" s="1" t="s">
        <v>377</v>
      </c>
      <c r="H553" s="1" t="s">
        <v>29</v>
      </c>
      <c r="I553">
        <v>1</v>
      </c>
    </row>
    <row r="554" spans="1:9" x14ac:dyDescent="0.55000000000000004">
      <c r="A554">
        <v>18</v>
      </c>
      <c r="B554" s="1" t="s">
        <v>398</v>
      </c>
      <c r="C554" s="1" t="s">
        <v>2</v>
      </c>
      <c r="D554">
        <v>1</v>
      </c>
      <c r="E554" s="1" t="s">
        <v>68</v>
      </c>
      <c r="F554">
        <v>4</v>
      </c>
      <c r="G554" s="1" t="s">
        <v>377</v>
      </c>
      <c r="H554" s="1" t="s">
        <v>28</v>
      </c>
      <c r="I554">
        <v>1</v>
      </c>
    </row>
    <row r="555" spans="1:9" x14ac:dyDescent="0.55000000000000004">
      <c r="A555">
        <v>18</v>
      </c>
      <c r="B555" s="1" t="s">
        <v>398</v>
      </c>
      <c r="C555" s="1" t="s">
        <v>2</v>
      </c>
      <c r="D555">
        <v>1</v>
      </c>
      <c r="E555" s="1" t="s">
        <v>72</v>
      </c>
      <c r="F555">
        <v>1</v>
      </c>
      <c r="G555" s="1" t="s">
        <v>377</v>
      </c>
      <c r="H555" s="1" t="s">
        <v>29</v>
      </c>
      <c r="I555">
        <v>1</v>
      </c>
    </row>
    <row r="556" spans="1:9" x14ac:dyDescent="0.55000000000000004">
      <c r="A556">
        <v>18</v>
      </c>
      <c r="B556" s="1" t="s">
        <v>398</v>
      </c>
      <c r="C556" s="1" t="s">
        <v>2</v>
      </c>
      <c r="D556">
        <v>1</v>
      </c>
      <c r="E556" s="1" t="s">
        <v>75</v>
      </c>
      <c r="F556">
        <v>3</v>
      </c>
      <c r="G556" s="1" t="s">
        <v>377</v>
      </c>
      <c r="H556" s="1" t="s">
        <v>29</v>
      </c>
      <c r="I556">
        <v>1</v>
      </c>
    </row>
    <row r="557" spans="1:9" x14ac:dyDescent="0.55000000000000004">
      <c r="A557">
        <v>18</v>
      </c>
      <c r="B557" s="1" t="s">
        <v>398</v>
      </c>
      <c r="C557" s="1" t="s">
        <v>2</v>
      </c>
      <c r="D557">
        <v>1</v>
      </c>
      <c r="E557" s="1" t="s">
        <v>78</v>
      </c>
      <c r="F557">
        <v>1</v>
      </c>
      <c r="G557" s="1" t="s">
        <v>375</v>
      </c>
      <c r="H557" s="1" t="s">
        <v>28</v>
      </c>
      <c r="I557">
        <v>1</v>
      </c>
    </row>
    <row r="558" spans="1:9" x14ac:dyDescent="0.55000000000000004">
      <c r="A558">
        <v>18</v>
      </c>
      <c r="B558" s="1" t="s">
        <v>398</v>
      </c>
      <c r="C558" s="1" t="s">
        <v>2</v>
      </c>
      <c r="D558">
        <v>1</v>
      </c>
      <c r="E558" s="1" t="s">
        <v>82</v>
      </c>
      <c r="F558">
        <v>7</v>
      </c>
      <c r="G558" s="1" t="s">
        <v>375</v>
      </c>
      <c r="H558" s="1" t="s">
        <v>29</v>
      </c>
      <c r="I558">
        <v>1</v>
      </c>
    </row>
    <row r="559" spans="1:9" x14ac:dyDescent="0.55000000000000004">
      <c r="A559">
        <v>18</v>
      </c>
      <c r="B559" s="1" t="s">
        <v>398</v>
      </c>
      <c r="C559" s="1" t="s">
        <v>2</v>
      </c>
      <c r="D559">
        <v>1</v>
      </c>
      <c r="E559" s="1" t="s">
        <v>85</v>
      </c>
      <c r="F559">
        <v>5</v>
      </c>
      <c r="G559" s="1" t="s">
        <v>375</v>
      </c>
      <c r="H559" s="1" t="s">
        <v>28</v>
      </c>
      <c r="I559">
        <v>1</v>
      </c>
    </row>
    <row r="560" spans="1:9" x14ac:dyDescent="0.55000000000000004">
      <c r="A560">
        <v>18</v>
      </c>
      <c r="B560" s="1" t="s">
        <v>398</v>
      </c>
      <c r="C560" s="1" t="s">
        <v>2</v>
      </c>
      <c r="D560">
        <v>1</v>
      </c>
      <c r="E560" s="1" t="s">
        <v>184</v>
      </c>
      <c r="F560">
        <v>1</v>
      </c>
      <c r="G560" s="1" t="s">
        <v>376</v>
      </c>
      <c r="H560" s="1" t="s">
        <v>28</v>
      </c>
      <c r="I560">
        <v>1</v>
      </c>
    </row>
    <row r="561" spans="1:9" x14ac:dyDescent="0.55000000000000004">
      <c r="A561">
        <v>18</v>
      </c>
      <c r="B561" s="1" t="s">
        <v>398</v>
      </c>
      <c r="C561" s="1" t="s">
        <v>2</v>
      </c>
      <c r="D561">
        <v>1</v>
      </c>
      <c r="E561" s="1" t="s">
        <v>187</v>
      </c>
      <c r="F561">
        <v>1</v>
      </c>
      <c r="G561" s="1" t="s">
        <v>376</v>
      </c>
      <c r="H561" s="1" t="s">
        <v>29</v>
      </c>
      <c r="I561">
        <v>1</v>
      </c>
    </row>
    <row r="562" spans="1:9" x14ac:dyDescent="0.55000000000000004">
      <c r="A562">
        <v>18</v>
      </c>
      <c r="B562" s="1" t="s">
        <v>398</v>
      </c>
      <c r="C562" s="1" t="s">
        <v>2</v>
      </c>
      <c r="D562">
        <v>1</v>
      </c>
      <c r="E562" s="1" t="s">
        <v>192</v>
      </c>
      <c r="F562">
        <v>1</v>
      </c>
      <c r="G562" s="1" t="s">
        <v>376</v>
      </c>
      <c r="H562" s="1" t="s">
        <v>28</v>
      </c>
      <c r="I562">
        <v>1</v>
      </c>
    </row>
    <row r="563" spans="1:9" x14ac:dyDescent="0.55000000000000004">
      <c r="A563">
        <v>18</v>
      </c>
      <c r="B563" s="1" t="s">
        <v>398</v>
      </c>
      <c r="C563" s="1" t="s">
        <v>2</v>
      </c>
      <c r="D563">
        <v>1</v>
      </c>
      <c r="E563" s="1" t="s">
        <v>195</v>
      </c>
      <c r="F563">
        <v>1</v>
      </c>
      <c r="G563" s="1" t="s">
        <v>377</v>
      </c>
      <c r="H563" s="1" t="s">
        <v>28</v>
      </c>
      <c r="I563">
        <v>1</v>
      </c>
    </row>
    <row r="564" spans="1:9" x14ac:dyDescent="0.55000000000000004">
      <c r="A564">
        <v>18</v>
      </c>
      <c r="B564" s="1" t="s">
        <v>398</v>
      </c>
      <c r="C564" s="1" t="s">
        <v>2</v>
      </c>
      <c r="D564">
        <v>1</v>
      </c>
      <c r="E564" s="1" t="s">
        <v>199</v>
      </c>
      <c r="F564">
        <v>1</v>
      </c>
      <c r="G564" s="1" t="s">
        <v>377</v>
      </c>
      <c r="H564" s="1" t="s">
        <v>28</v>
      </c>
      <c r="I564">
        <v>1</v>
      </c>
    </row>
    <row r="565" spans="1:9" x14ac:dyDescent="0.55000000000000004">
      <c r="A565">
        <v>18</v>
      </c>
      <c r="B565" s="1" t="s">
        <v>398</v>
      </c>
      <c r="C565" s="1" t="s">
        <v>2</v>
      </c>
      <c r="D565">
        <v>1</v>
      </c>
      <c r="E565" s="1" t="s">
        <v>203</v>
      </c>
      <c r="F565">
        <v>1</v>
      </c>
      <c r="G565" s="1" t="s">
        <v>377</v>
      </c>
      <c r="H565" s="1" t="s">
        <v>29</v>
      </c>
      <c r="I565">
        <v>1</v>
      </c>
    </row>
    <row r="566" spans="1:9" x14ac:dyDescent="0.55000000000000004">
      <c r="A566">
        <v>18</v>
      </c>
      <c r="B566" s="1" t="s">
        <v>398</v>
      </c>
      <c r="C566" s="1" t="s">
        <v>2</v>
      </c>
      <c r="D566">
        <v>1</v>
      </c>
      <c r="E566" s="1" t="s">
        <v>206</v>
      </c>
      <c r="F566">
        <v>1</v>
      </c>
      <c r="G566" s="1" t="s">
        <v>377</v>
      </c>
      <c r="H566" s="1" t="s">
        <v>29</v>
      </c>
      <c r="I566">
        <v>1</v>
      </c>
    </row>
    <row r="567" spans="1:9" x14ac:dyDescent="0.55000000000000004">
      <c r="A567">
        <v>18</v>
      </c>
      <c r="B567" s="1" t="s">
        <v>398</v>
      </c>
      <c r="C567" s="1" t="s">
        <v>2</v>
      </c>
      <c r="D567">
        <v>1</v>
      </c>
      <c r="E567" s="1" t="s">
        <v>210</v>
      </c>
      <c r="F567">
        <v>1</v>
      </c>
      <c r="G567" s="1" t="s">
        <v>376</v>
      </c>
      <c r="H567" s="1" t="s">
        <v>28</v>
      </c>
      <c r="I567">
        <v>1</v>
      </c>
    </row>
    <row r="568" spans="1:9" x14ac:dyDescent="0.55000000000000004">
      <c r="A568">
        <v>18</v>
      </c>
      <c r="B568" s="1" t="s">
        <v>398</v>
      </c>
      <c r="C568" s="1" t="s">
        <v>2</v>
      </c>
      <c r="D568">
        <v>1</v>
      </c>
      <c r="E568" s="1" t="s">
        <v>274</v>
      </c>
      <c r="F568">
        <v>6</v>
      </c>
      <c r="G568" s="1" t="s">
        <v>375</v>
      </c>
      <c r="H568" s="1" t="s">
        <v>28</v>
      </c>
      <c r="I568">
        <v>1</v>
      </c>
    </row>
    <row r="569" spans="1:9" x14ac:dyDescent="0.55000000000000004">
      <c r="A569">
        <v>18</v>
      </c>
      <c r="B569" s="1" t="s">
        <v>398</v>
      </c>
      <c r="C569" s="1" t="s">
        <v>2</v>
      </c>
      <c r="D569">
        <v>1</v>
      </c>
      <c r="E569" s="1" t="s">
        <v>276</v>
      </c>
      <c r="F569">
        <v>7</v>
      </c>
      <c r="G569" s="1" t="s">
        <v>375</v>
      </c>
      <c r="H569" s="1" t="s">
        <v>28</v>
      </c>
      <c r="I569">
        <v>1</v>
      </c>
    </row>
    <row r="570" spans="1:9" x14ac:dyDescent="0.55000000000000004">
      <c r="A570">
        <v>18</v>
      </c>
      <c r="B570" s="1" t="s">
        <v>398</v>
      </c>
      <c r="C570" s="1" t="s">
        <v>2</v>
      </c>
      <c r="D570">
        <v>1</v>
      </c>
      <c r="E570" s="1" t="s">
        <v>279</v>
      </c>
      <c r="F570">
        <v>3</v>
      </c>
      <c r="G570" s="1" t="s">
        <v>376</v>
      </c>
      <c r="H570" s="1" t="s">
        <v>29</v>
      </c>
      <c r="I570">
        <v>1</v>
      </c>
    </row>
    <row r="571" spans="1:9" x14ac:dyDescent="0.55000000000000004">
      <c r="A571">
        <v>18</v>
      </c>
      <c r="B571" s="1" t="s">
        <v>398</v>
      </c>
      <c r="C571" s="1" t="s">
        <v>2</v>
      </c>
      <c r="D571">
        <v>1</v>
      </c>
      <c r="E571" s="1" t="s">
        <v>282</v>
      </c>
      <c r="F571">
        <v>1</v>
      </c>
      <c r="G571" s="1" t="s">
        <v>375</v>
      </c>
      <c r="H571" s="1" t="s">
        <v>29</v>
      </c>
      <c r="I571">
        <v>1</v>
      </c>
    </row>
    <row r="572" spans="1:9" x14ac:dyDescent="0.55000000000000004">
      <c r="A572">
        <v>18</v>
      </c>
      <c r="B572" s="1" t="s">
        <v>398</v>
      </c>
      <c r="C572" s="1" t="s">
        <v>2</v>
      </c>
      <c r="D572">
        <v>1</v>
      </c>
      <c r="E572" s="1" t="s">
        <v>352</v>
      </c>
      <c r="F572">
        <v>3</v>
      </c>
      <c r="G572" s="1" t="s">
        <v>376</v>
      </c>
      <c r="H572" s="1" t="s">
        <v>29</v>
      </c>
      <c r="I572">
        <v>1</v>
      </c>
    </row>
    <row r="573" spans="1:9" x14ac:dyDescent="0.55000000000000004">
      <c r="A573">
        <v>18</v>
      </c>
      <c r="B573" s="1" t="s">
        <v>398</v>
      </c>
      <c r="C573" s="1" t="s">
        <v>2</v>
      </c>
      <c r="D573">
        <v>1</v>
      </c>
      <c r="E573" s="1" t="s">
        <v>357</v>
      </c>
      <c r="F573">
        <v>3</v>
      </c>
      <c r="G573" s="1" t="s">
        <v>376</v>
      </c>
      <c r="H573" s="1" t="s">
        <v>28</v>
      </c>
      <c r="I573">
        <v>1</v>
      </c>
    </row>
    <row r="574" spans="1:9" x14ac:dyDescent="0.55000000000000004">
      <c r="A574">
        <v>18</v>
      </c>
      <c r="B574" s="1" t="s">
        <v>398</v>
      </c>
      <c r="C574" s="1" t="s">
        <v>2</v>
      </c>
      <c r="D574">
        <v>1</v>
      </c>
      <c r="E574" s="1" t="s">
        <v>360</v>
      </c>
      <c r="F574">
        <v>1</v>
      </c>
      <c r="G574" s="1" t="s">
        <v>377</v>
      </c>
      <c r="H574" s="1" t="s">
        <v>28</v>
      </c>
      <c r="I574">
        <v>1</v>
      </c>
    </row>
    <row r="575" spans="1:9" x14ac:dyDescent="0.55000000000000004">
      <c r="A575">
        <v>18</v>
      </c>
      <c r="B575" s="1" t="s">
        <v>398</v>
      </c>
      <c r="C575" s="1" t="s">
        <v>2</v>
      </c>
      <c r="D575">
        <v>1</v>
      </c>
      <c r="E575" s="1" t="s">
        <v>364</v>
      </c>
      <c r="F575">
        <v>3</v>
      </c>
      <c r="G575" s="1" t="s">
        <v>377</v>
      </c>
      <c r="H575" s="1" t="s">
        <v>28</v>
      </c>
      <c r="I575">
        <v>1</v>
      </c>
    </row>
    <row r="576" spans="1:9" x14ac:dyDescent="0.55000000000000004">
      <c r="A576">
        <v>18</v>
      </c>
      <c r="B576" s="1" t="s">
        <v>398</v>
      </c>
      <c r="C576" s="1" t="s">
        <v>2</v>
      </c>
      <c r="D576">
        <v>1</v>
      </c>
      <c r="E576" s="1" t="s">
        <v>368</v>
      </c>
      <c r="F576">
        <v>1</v>
      </c>
      <c r="G576" s="1" t="s">
        <v>377</v>
      </c>
      <c r="H576" s="1" t="s">
        <v>28</v>
      </c>
      <c r="I576">
        <v>1</v>
      </c>
    </row>
    <row r="577" spans="1:9" x14ac:dyDescent="0.55000000000000004">
      <c r="A577">
        <v>18</v>
      </c>
      <c r="B577" s="1" t="s">
        <v>398</v>
      </c>
      <c r="C577" s="1" t="s">
        <v>2</v>
      </c>
      <c r="D577">
        <v>1</v>
      </c>
      <c r="E577" s="1" t="s">
        <v>371</v>
      </c>
      <c r="F577">
        <v>1</v>
      </c>
      <c r="G577" s="1" t="s">
        <v>377</v>
      </c>
      <c r="H577" s="1" t="s">
        <v>29</v>
      </c>
      <c r="I577">
        <v>1</v>
      </c>
    </row>
    <row r="578" spans="1:9" x14ac:dyDescent="0.55000000000000004">
      <c r="A578">
        <v>19</v>
      </c>
      <c r="B578" s="1" t="s">
        <v>399</v>
      </c>
      <c r="C578" s="1" t="s">
        <v>3</v>
      </c>
      <c r="D578">
        <v>4</v>
      </c>
      <c r="E578" s="1" t="s">
        <v>36</v>
      </c>
      <c r="F578">
        <v>1</v>
      </c>
      <c r="G578" s="1" t="s">
        <v>375</v>
      </c>
      <c r="H578" s="1" t="s">
        <v>28</v>
      </c>
      <c r="I578">
        <v>1</v>
      </c>
    </row>
    <row r="579" spans="1:9" x14ac:dyDescent="0.55000000000000004">
      <c r="A579">
        <v>19</v>
      </c>
      <c r="B579" s="1" t="s">
        <v>399</v>
      </c>
      <c r="C579" s="1" t="s">
        <v>3</v>
      </c>
      <c r="D579">
        <v>4</v>
      </c>
      <c r="E579" s="1" t="s">
        <v>40</v>
      </c>
      <c r="F579">
        <v>5</v>
      </c>
      <c r="G579" s="1" t="s">
        <v>376</v>
      </c>
      <c r="H579" s="1" t="s">
        <v>28</v>
      </c>
      <c r="I579">
        <v>1</v>
      </c>
    </row>
    <row r="580" spans="1:9" x14ac:dyDescent="0.55000000000000004">
      <c r="A580">
        <v>19</v>
      </c>
      <c r="B580" s="1" t="s">
        <v>399</v>
      </c>
      <c r="C580" s="1" t="s">
        <v>3</v>
      </c>
      <c r="D580">
        <v>4</v>
      </c>
      <c r="E580" s="1" t="s">
        <v>44</v>
      </c>
      <c r="F580">
        <v>4</v>
      </c>
      <c r="G580" s="1" t="s">
        <v>376</v>
      </c>
      <c r="H580" s="1" t="s">
        <v>29</v>
      </c>
      <c r="I580">
        <v>1</v>
      </c>
    </row>
    <row r="581" spans="1:9" x14ac:dyDescent="0.55000000000000004">
      <c r="A581">
        <v>19</v>
      </c>
      <c r="B581" s="1" t="s">
        <v>399</v>
      </c>
      <c r="C581" s="1" t="s">
        <v>3</v>
      </c>
      <c r="D581">
        <v>4</v>
      </c>
      <c r="E581" s="1" t="s">
        <v>48</v>
      </c>
      <c r="F581">
        <v>4</v>
      </c>
      <c r="G581" s="1" t="s">
        <v>376</v>
      </c>
      <c r="H581" s="1" t="s">
        <v>29</v>
      </c>
      <c r="I581">
        <v>1</v>
      </c>
    </row>
    <row r="582" spans="1:9" x14ac:dyDescent="0.55000000000000004">
      <c r="A582">
        <v>19</v>
      </c>
      <c r="B582" s="1" t="s">
        <v>399</v>
      </c>
      <c r="C582" s="1" t="s">
        <v>3</v>
      </c>
      <c r="D582">
        <v>4</v>
      </c>
      <c r="E582" s="1" t="s">
        <v>52</v>
      </c>
      <c r="F582">
        <v>4</v>
      </c>
      <c r="G582" s="1" t="s">
        <v>376</v>
      </c>
      <c r="H582" s="1" t="s">
        <v>29</v>
      </c>
      <c r="I582">
        <v>1</v>
      </c>
    </row>
    <row r="583" spans="1:9" x14ac:dyDescent="0.55000000000000004">
      <c r="A583">
        <v>19</v>
      </c>
      <c r="B583" s="1" t="s">
        <v>399</v>
      </c>
      <c r="C583" s="1" t="s">
        <v>3</v>
      </c>
      <c r="D583">
        <v>4</v>
      </c>
      <c r="E583" s="1" t="s">
        <v>56</v>
      </c>
      <c r="F583">
        <v>4</v>
      </c>
      <c r="G583" s="1" t="s">
        <v>376</v>
      </c>
      <c r="H583" s="1" t="s">
        <v>29</v>
      </c>
      <c r="I583">
        <v>1</v>
      </c>
    </row>
    <row r="584" spans="1:9" x14ac:dyDescent="0.55000000000000004">
      <c r="A584">
        <v>19</v>
      </c>
      <c r="B584" s="1" t="s">
        <v>399</v>
      </c>
      <c r="C584" s="1" t="s">
        <v>3</v>
      </c>
      <c r="D584">
        <v>4</v>
      </c>
      <c r="E584" s="1" t="s">
        <v>60</v>
      </c>
      <c r="F584">
        <v>4</v>
      </c>
      <c r="G584" s="1" t="s">
        <v>377</v>
      </c>
      <c r="H584" s="1" t="s">
        <v>28</v>
      </c>
      <c r="I584">
        <v>1</v>
      </c>
    </row>
    <row r="585" spans="1:9" x14ac:dyDescent="0.55000000000000004">
      <c r="A585">
        <v>19</v>
      </c>
      <c r="B585" s="1" t="s">
        <v>399</v>
      </c>
      <c r="C585" s="1" t="s">
        <v>3</v>
      </c>
      <c r="D585">
        <v>4</v>
      </c>
      <c r="E585" s="1" t="s">
        <v>64</v>
      </c>
      <c r="F585">
        <v>4</v>
      </c>
      <c r="G585" s="1" t="s">
        <v>377</v>
      </c>
      <c r="H585" s="1" t="s">
        <v>29</v>
      </c>
      <c r="I585">
        <v>1</v>
      </c>
    </row>
    <row r="586" spans="1:9" x14ac:dyDescent="0.55000000000000004">
      <c r="A586">
        <v>19</v>
      </c>
      <c r="B586" s="1" t="s">
        <v>399</v>
      </c>
      <c r="C586" s="1" t="s">
        <v>3</v>
      </c>
      <c r="D586">
        <v>4</v>
      </c>
      <c r="E586" s="1" t="s">
        <v>68</v>
      </c>
      <c r="F586">
        <v>4</v>
      </c>
      <c r="G586" s="1" t="s">
        <v>377</v>
      </c>
      <c r="H586" s="1" t="s">
        <v>28</v>
      </c>
      <c r="I586">
        <v>1</v>
      </c>
    </row>
    <row r="587" spans="1:9" x14ac:dyDescent="0.55000000000000004">
      <c r="A587">
        <v>19</v>
      </c>
      <c r="B587" s="1" t="s">
        <v>399</v>
      </c>
      <c r="C587" s="1" t="s">
        <v>3</v>
      </c>
      <c r="D587">
        <v>4</v>
      </c>
      <c r="E587" s="1" t="s">
        <v>72</v>
      </c>
      <c r="F587">
        <v>5</v>
      </c>
      <c r="G587" s="1" t="s">
        <v>377</v>
      </c>
      <c r="H587" s="1" t="s">
        <v>29</v>
      </c>
      <c r="I587">
        <v>1</v>
      </c>
    </row>
    <row r="588" spans="1:9" x14ac:dyDescent="0.55000000000000004">
      <c r="A588">
        <v>19</v>
      </c>
      <c r="B588" s="1" t="s">
        <v>399</v>
      </c>
      <c r="C588" s="1" t="s">
        <v>3</v>
      </c>
      <c r="D588">
        <v>4</v>
      </c>
      <c r="E588" s="1" t="s">
        <v>75</v>
      </c>
      <c r="F588">
        <v>4</v>
      </c>
      <c r="G588" s="1" t="s">
        <v>377</v>
      </c>
      <c r="H588" s="1" t="s">
        <v>29</v>
      </c>
      <c r="I588">
        <v>1</v>
      </c>
    </row>
    <row r="589" spans="1:9" x14ac:dyDescent="0.55000000000000004">
      <c r="A589">
        <v>19</v>
      </c>
      <c r="B589" s="1" t="s">
        <v>399</v>
      </c>
      <c r="C589" s="1" t="s">
        <v>3</v>
      </c>
      <c r="D589">
        <v>4</v>
      </c>
      <c r="E589" s="1" t="s">
        <v>78</v>
      </c>
      <c r="F589">
        <v>4</v>
      </c>
      <c r="G589" s="1" t="s">
        <v>375</v>
      </c>
      <c r="H589" s="1" t="s">
        <v>28</v>
      </c>
      <c r="I589">
        <v>1</v>
      </c>
    </row>
    <row r="590" spans="1:9" x14ac:dyDescent="0.55000000000000004">
      <c r="A590">
        <v>19</v>
      </c>
      <c r="B590" s="1" t="s">
        <v>399</v>
      </c>
      <c r="C590" s="1" t="s">
        <v>3</v>
      </c>
      <c r="D590">
        <v>4</v>
      </c>
      <c r="E590" s="1" t="s">
        <v>82</v>
      </c>
      <c r="F590">
        <v>6</v>
      </c>
      <c r="G590" s="1" t="s">
        <v>375</v>
      </c>
      <c r="H590" s="1" t="s">
        <v>29</v>
      </c>
      <c r="I590">
        <v>1</v>
      </c>
    </row>
    <row r="591" spans="1:9" x14ac:dyDescent="0.55000000000000004">
      <c r="A591">
        <v>19</v>
      </c>
      <c r="B591" s="1" t="s">
        <v>399</v>
      </c>
      <c r="C591" s="1" t="s">
        <v>3</v>
      </c>
      <c r="D591">
        <v>4</v>
      </c>
      <c r="E591" s="1" t="s">
        <v>85</v>
      </c>
      <c r="F591">
        <v>6</v>
      </c>
      <c r="G591" s="1" t="s">
        <v>375</v>
      </c>
      <c r="H591" s="1" t="s">
        <v>28</v>
      </c>
      <c r="I591">
        <v>1</v>
      </c>
    </row>
    <row r="592" spans="1:9" x14ac:dyDescent="0.55000000000000004">
      <c r="A592">
        <v>19</v>
      </c>
      <c r="B592" s="1" t="s">
        <v>399</v>
      </c>
      <c r="C592" s="1" t="s">
        <v>3</v>
      </c>
      <c r="D592">
        <v>4</v>
      </c>
      <c r="E592" s="1" t="s">
        <v>184</v>
      </c>
      <c r="F592">
        <v>4</v>
      </c>
      <c r="G592" s="1" t="s">
        <v>376</v>
      </c>
      <c r="H592" s="1" t="s">
        <v>28</v>
      </c>
      <c r="I592">
        <v>1</v>
      </c>
    </row>
    <row r="593" spans="1:9" x14ac:dyDescent="0.55000000000000004">
      <c r="A593">
        <v>19</v>
      </c>
      <c r="B593" s="1" t="s">
        <v>399</v>
      </c>
      <c r="C593" s="1" t="s">
        <v>3</v>
      </c>
      <c r="D593">
        <v>4</v>
      </c>
      <c r="E593" s="1" t="s">
        <v>187</v>
      </c>
      <c r="F593">
        <v>4</v>
      </c>
      <c r="G593" s="1" t="s">
        <v>376</v>
      </c>
      <c r="H593" s="1" t="s">
        <v>29</v>
      </c>
      <c r="I593">
        <v>1</v>
      </c>
    </row>
    <row r="594" spans="1:9" x14ac:dyDescent="0.55000000000000004">
      <c r="A594">
        <v>19</v>
      </c>
      <c r="B594" s="1" t="s">
        <v>399</v>
      </c>
      <c r="C594" s="1" t="s">
        <v>3</v>
      </c>
      <c r="D594">
        <v>4</v>
      </c>
      <c r="E594" s="1" t="s">
        <v>192</v>
      </c>
      <c r="F594">
        <v>4</v>
      </c>
      <c r="G594" s="1" t="s">
        <v>376</v>
      </c>
      <c r="H594" s="1" t="s">
        <v>28</v>
      </c>
      <c r="I594">
        <v>1</v>
      </c>
    </row>
    <row r="595" spans="1:9" x14ac:dyDescent="0.55000000000000004">
      <c r="A595">
        <v>19</v>
      </c>
      <c r="B595" s="1" t="s">
        <v>399</v>
      </c>
      <c r="C595" s="1" t="s">
        <v>3</v>
      </c>
      <c r="D595">
        <v>4</v>
      </c>
      <c r="E595" s="1" t="s">
        <v>195</v>
      </c>
      <c r="F595">
        <v>4</v>
      </c>
      <c r="G595" s="1" t="s">
        <v>377</v>
      </c>
      <c r="H595" s="1" t="s">
        <v>28</v>
      </c>
      <c r="I595">
        <v>1</v>
      </c>
    </row>
    <row r="596" spans="1:9" x14ac:dyDescent="0.55000000000000004">
      <c r="A596">
        <v>19</v>
      </c>
      <c r="B596" s="1" t="s">
        <v>399</v>
      </c>
      <c r="C596" s="1" t="s">
        <v>3</v>
      </c>
      <c r="D596">
        <v>4</v>
      </c>
      <c r="E596" s="1" t="s">
        <v>199</v>
      </c>
      <c r="F596">
        <v>7</v>
      </c>
      <c r="G596" s="1" t="s">
        <v>377</v>
      </c>
      <c r="H596" s="1" t="s">
        <v>28</v>
      </c>
      <c r="I596">
        <v>1</v>
      </c>
    </row>
    <row r="597" spans="1:9" x14ac:dyDescent="0.55000000000000004">
      <c r="A597">
        <v>19</v>
      </c>
      <c r="B597" s="1" t="s">
        <v>399</v>
      </c>
      <c r="C597" s="1" t="s">
        <v>3</v>
      </c>
      <c r="D597">
        <v>4</v>
      </c>
      <c r="E597" s="1" t="s">
        <v>203</v>
      </c>
      <c r="F597">
        <v>4</v>
      </c>
      <c r="G597" s="1" t="s">
        <v>377</v>
      </c>
      <c r="H597" s="1" t="s">
        <v>29</v>
      </c>
      <c r="I597">
        <v>1</v>
      </c>
    </row>
    <row r="598" spans="1:9" x14ac:dyDescent="0.55000000000000004">
      <c r="A598">
        <v>19</v>
      </c>
      <c r="B598" s="1" t="s">
        <v>399</v>
      </c>
      <c r="C598" s="1" t="s">
        <v>3</v>
      </c>
      <c r="D598">
        <v>4</v>
      </c>
      <c r="E598" s="1" t="s">
        <v>206</v>
      </c>
      <c r="F598">
        <v>4</v>
      </c>
      <c r="G598" s="1" t="s">
        <v>377</v>
      </c>
      <c r="H598" s="1" t="s">
        <v>29</v>
      </c>
      <c r="I598">
        <v>1</v>
      </c>
    </row>
    <row r="599" spans="1:9" x14ac:dyDescent="0.55000000000000004">
      <c r="A599">
        <v>19</v>
      </c>
      <c r="B599" s="1" t="s">
        <v>399</v>
      </c>
      <c r="C599" s="1" t="s">
        <v>3</v>
      </c>
      <c r="D599">
        <v>4</v>
      </c>
      <c r="E599" s="1" t="s">
        <v>210</v>
      </c>
      <c r="F599">
        <v>7</v>
      </c>
      <c r="G599" s="1" t="s">
        <v>376</v>
      </c>
      <c r="H599" s="1" t="s">
        <v>28</v>
      </c>
      <c r="I599">
        <v>1</v>
      </c>
    </row>
    <row r="600" spans="1:9" x14ac:dyDescent="0.55000000000000004">
      <c r="A600">
        <v>19</v>
      </c>
      <c r="B600" s="1" t="s">
        <v>399</v>
      </c>
      <c r="C600" s="1" t="s">
        <v>3</v>
      </c>
      <c r="D600">
        <v>4</v>
      </c>
      <c r="E600" s="1" t="s">
        <v>274</v>
      </c>
      <c r="F600">
        <v>4</v>
      </c>
      <c r="G600" s="1" t="s">
        <v>375</v>
      </c>
      <c r="H600" s="1" t="s">
        <v>28</v>
      </c>
      <c r="I600">
        <v>1</v>
      </c>
    </row>
    <row r="601" spans="1:9" x14ac:dyDescent="0.55000000000000004">
      <c r="A601">
        <v>19</v>
      </c>
      <c r="B601" s="1" t="s">
        <v>399</v>
      </c>
      <c r="C601" s="1" t="s">
        <v>3</v>
      </c>
      <c r="D601">
        <v>4</v>
      </c>
      <c r="E601" s="1" t="s">
        <v>276</v>
      </c>
      <c r="F601">
        <v>4</v>
      </c>
      <c r="G601" s="1" t="s">
        <v>375</v>
      </c>
      <c r="H601" s="1" t="s">
        <v>28</v>
      </c>
      <c r="I601">
        <v>1</v>
      </c>
    </row>
    <row r="602" spans="1:9" x14ac:dyDescent="0.55000000000000004">
      <c r="A602">
        <v>19</v>
      </c>
      <c r="B602" s="1" t="s">
        <v>399</v>
      </c>
      <c r="C602" s="1" t="s">
        <v>3</v>
      </c>
      <c r="D602">
        <v>4</v>
      </c>
      <c r="E602" s="1" t="s">
        <v>279</v>
      </c>
      <c r="F602">
        <v>4</v>
      </c>
      <c r="G602" s="1" t="s">
        <v>376</v>
      </c>
      <c r="H602" s="1" t="s">
        <v>29</v>
      </c>
      <c r="I602">
        <v>1</v>
      </c>
    </row>
    <row r="603" spans="1:9" x14ac:dyDescent="0.55000000000000004">
      <c r="A603">
        <v>19</v>
      </c>
      <c r="B603" s="1" t="s">
        <v>399</v>
      </c>
      <c r="C603" s="1" t="s">
        <v>3</v>
      </c>
      <c r="D603">
        <v>4</v>
      </c>
      <c r="E603" s="1" t="s">
        <v>282</v>
      </c>
      <c r="F603">
        <v>4</v>
      </c>
      <c r="G603" s="1" t="s">
        <v>375</v>
      </c>
      <c r="H603" s="1" t="s">
        <v>29</v>
      </c>
      <c r="I603">
        <v>1</v>
      </c>
    </row>
    <row r="604" spans="1:9" x14ac:dyDescent="0.55000000000000004">
      <c r="A604">
        <v>19</v>
      </c>
      <c r="B604" s="1" t="s">
        <v>399</v>
      </c>
      <c r="C604" s="1" t="s">
        <v>3</v>
      </c>
      <c r="D604">
        <v>4</v>
      </c>
      <c r="E604" s="1" t="s">
        <v>352</v>
      </c>
      <c r="F604">
        <v>4</v>
      </c>
      <c r="G604" s="1" t="s">
        <v>376</v>
      </c>
      <c r="H604" s="1" t="s">
        <v>29</v>
      </c>
      <c r="I604">
        <v>1</v>
      </c>
    </row>
    <row r="605" spans="1:9" x14ac:dyDescent="0.55000000000000004">
      <c r="A605">
        <v>19</v>
      </c>
      <c r="B605" s="1" t="s">
        <v>399</v>
      </c>
      <c r="C605" s="1" t="s">
        <v>3</v>
      </c>
      <c r="D605">
        <v>4</v>
      </c>
      <c r="E605" s="1" t="s">
        <v>357</v>
      </c>
      <c r="F605">
        <v>4</v>
      </c>
      <c r="G605" s="1" t="s">
        <v>376</v>
      </c>
      <c r="H605" s="1" t="s">
        <v>28</v>
      </c>
      <c r="I605">
        <v>1</v>
      </c>
    </row>
    <row r="606" spans="1:9" x14ac:dyDescent="0.55000000000000004">
      <c r="A606">
        <v>19</v>
      </c>
      <c r="B606" s="1" t="s">
        <v>399</v>
      </c>
      <c r="C606" s="1" t="s">
        <v>3</v>
      </c>
      <c r="D606">
        <v>4</v>
      </c>
      <c r="E606" s="1" t="s">
        <v>360</v>
      </c>
      <c r="F606">
        <v>4</v>
      </c>
      <c r="G606" s="1" t="s">
        <v>377</v>
      </c>
      <c r="H606" s="1" t="s">
        <v>28</v>
      </c>
      <c r="I606">
        <v>1</v>
      </c>
    </row>
    <row r="607" spans="1:9" x14ac:dyDescent="0.55000000000000004">
      <c r="A607">
        <v>19</v>
      </c>
      <c r="B607" s="1" t="s">
        <v>399</v>
      </c>
      <c r="C607" s="1" t="s">
        <v>3</v>
      </c>
      <c r="D607">
        <v>4</v>
      </c>
      <c r="E607" s="1" t="s">
        <v>364</v>
      </c>
      <c r="F607">
        <v>4</v>
      </c>
      <c r="G607" s="1" t="s">
        <v>377</v>
      </c>
      <c r="H607" s="1" t="s">
        <v>28</v>
      </c>
      <c r="I607">
        <v>1</v>
      </c>
    </row>
    <row r="608" spans="1:9" x14ac:dyDescent="0.55000000000000004">
      <c r="A608">
        <v>19</v>
      </c>
      <c r="B608" s="1" t="s">
        <v>399</v>
      </c>
      <c r="C608" s="1" t="s">
        <v>3</v>
      </c>
      <c r="D608">
        <v>4</v>
      </c>
      <c r="E608" s="1" t="s">
        <v>368</v>
      </c>
      <c r="F608">
        <v>4</v>
      </c>
      <c r="G608" s="1" t="s">
        <v>377</v>
      </c>
      <c r="H608" s="1" t="s">
        <v>28</v>
      </c>
      <c r="I608">
        <v>1</v>
      </c>
    </row>
    <row r="609" spans="1:9" x14ac:dyDescent="0.55000000000000004">
      <c r="A609">
        <v>19</v>
      </c>
      <c r="B609" s="1" t="s">
        <v>399</v>
      </c>
      <c r="C609" s="1" t="s">
        <v>3</v>
      </c>
      <c r="D609">
        <v>4</v>
      </c>
      <c r="E609" s="1" t="s">
        <v>371</v>
      </c>
      <c r="F609">
        <v>4</v>
      </c>
      <c r="G609" s="1" t="s">
        <v>377</v>
      </c>
      <c r="H609" s="1" t="s">
        <v>29</v>
      </c>
      <c r="I609">
        <v>1</v>
      </c>
    </row>
    <row r="610" spans="1:9" x14ac:dyDescent="0.55000000000000004">
      <c r="A610">
        <v>20</v>
      </c>
      <c r="B610" s="1" t="s">
        <v>400</v>
      </c>
      <c r="C610" s="1" t="s">
        <v>2</v>
      </c>
      <c r="D610">
        <v>1</v>
      </c>
      <c r="E610" s="1" t="s">
        <v>36</v>
      </c>
      <c r="F610">
        <v>1</v>
      </c>
      <c r="G610" s="1" t="s">
        <v>375</v>
      </c>
      <c r="H610" s="1" t="s">
        <v>28</v>
      </c>
      <c r="I610">
        <v>1</v>
      </c>
    </row>
    <row r="611" spans="1:9" x14ac:dyDescent="0.55000000000000004">
      <c r="A611">
        <v>20</v>
      </c>
      <c r="B611" s="1" t="s">
        <v>400</v>
      </c>
      <c r="C611" s="1" t="s">
        <v>2</v>
      </c>
      <c r="D611">
        <v>1</v>
      </c>
      <c r="E611" s="1" t="s">
        <v>40</v>
      </c>
      <c r="F611">
        <v>1</v>
      </c>
      <c r="G611" s="1" t="s">
        <v>376</v>
      </c>
      <c r="H611" s="1" t="s">
        <v>28</v>
      </c>
      <c r="I611">
        <v>1</v>
      </c>
    </row>
    <row r="612" spans="1:9" x14ac:dyDescent="0.55000000000000004">
      <c r="A612">
        <v>20</v>
      </c>
      <c r="B612" s="1" t="s">
        <v>400</v>
      </c>
      <c r="C612" s="1" t="s">
        <v>2</v>
      </c>
      <c r="D612">
        <v>1</v>
      </c>
      <c r="E612" s="1" t="s">
        <v>44</v>
      </c>
      <c r="F612">
        <v>1</v>
      </c>
      <c r="G612" s="1" t="s">
        <v>376</v>
      </c>
      <c r="H612" s="1" t="s">
        <v>29</v>
      </c>
      <c r="I612">
        <v>1</v>
      </c>
    </row>
    <row r="613" spans="1:9" x14ac:dyDescent="0.55000000000000004">
      <c r="A613">
        <v>20</v>
      </c>
      <c r="B613" s="1" t="s">
        <v>400</v>
      </c>
      <c r="C613" s="1" t="s">
        <v>2</v>
      </c>
      <c r="D613">
        <v>1</v>
      </c>
      <c r="E613" s="1" t="s">
        <v>48</v>
      </c>
      <c r="F613">
        <v>1</v>
      </c>
      <c r="G613" s="1" t="s">
        <v>376</v>
      </c>
      <c r="H613" s="1" t="s">
        <v>29</v>
      </c>
      <c r="I613">
        <v>1</v>
      </c>
    </row>
    <row r="614" spans="1:9" x14ac:dyDescent="0.55000000000000004">
      <c r="A614">
        <v>20</v>
      </c>
      <c r="B614" s="1" t="s">
        <v>400</v>
      </c>
      <c r="C614" s="1" t="s">
        <v>2</v>
      </c>
      <c r="D614">
        <v>1</v>
      </c>
      <c r="E614" s="1" t="s">
        <v>52</v>
      </c>
      <c r="F614">
        <v>1</v>
      </c>
      <c r="G614" s="1" t="s">
        <v>376</v>
      </c>
      <c r="H614" s="1" t="s">
        <v>29</v>
      </c>
      <c r="I614">
        <v>1</v>
      </c>
    </row>
    <row r="615" spans="1:9" x14ac:dyDescent="0.55000000000000004">
      <c r="A615">
        <v>20</v>
      </c>
      <c r="B615" s="1" t="s">
        <v>400</v>
      </c>
      <c r="C615" s="1" t="s">
        <v>2</v>
      </c>
      <c r="D615">
        <v>1</v>
      </c>
      <c r="E615" s="1" t="s">
        <v>56</v>
      </c>
      <c r="F615">
        <v>1</v>
      </c>
      <c r="G615" s="1" t="s">
        <v>376</v>
      </c>
      <c r="H615" s="1" t="s">
        <v>29</v>
      </c>
      <c r="I615">
        <v>1</v>
      </c>
    </row>
    <row r="616" spans="1:9" x14ac:dyDescent="0.55000000000000004">
      <c r="A616">
        <v>20</v>
      </c>
      <c r="B616" s="1" t="s">
        <v>400</v>
      </c>
      <c r="C616" s="1" t="s">
        <v>2</v>
      </c>
      <c r="D616">
        <v>1</v>
      </c>
      <c r="E616" s="1" t="s">
        <v>60</v>
      </c>
      <c r="F616">
        <v>1</v>
      </c>
      <c r="G616" s="1" t="s">
        <v>377</v>
      </c>
      <c r="H616" s="1" t="s">
        <v>28</v>
      </c>
      <c r="I616">
        <v>1</v>
      </c>
    </row>
    <row r="617" spans="1:9" x14ac:dyDescent="0.55000000000000004">
      <c r="A617">
        <v>20</v>
      </c>
      <c r="B617" s="1" t="s">
        <v>400</v>
      </c>
      <c r="C617" s="1" t="s">
        <v>2</v>
      </c>
      <c r="D617">
        <v>1</v>
      </c>
      <c r="E617" s="1" t="s">
        <v>64</v>
      </c>
      <c r="F617">
        <v>1</v>
      </c>
      <c r="G617" s="1" t="s">
        <v>377</v>
      </c>
      <c r="H617" s="1" t="s">
        <v>29</v>
      </c>
      <c r="I617">
        <v>1</v>
      </c>
    </row>
    <row r="618" spans="1:9" x14ac:dyDescent="0.55000000000000004">
      <c r="A618">
        <v>20</v>
      </c>
      <c r="B618" s="1" t="s">
        <v>400</v>
      </c>
      <c r="C618" s="1" t="s">
        <v>2</v>
      </c>
      <c r="D618">
        <v>1</v>
      </c>
      <c r="E618" s="1" t="s">
        <v>68</v>
      </c>
      <c r="F618">
        <v>1</v>
      </c>
      <c r="G618" s="1" t="s">
        <v>377</v>
      </c>
      <c r="H618" s="1" t="s">
        <v>28</v>
      </c>
      <c r="I618">
        <v>1</v>
      </c>
    </row>
    <row r="619" spans="1:9" x14ac:dyDescent="0.55000000000000004">
      <c r="A619">
        <v>20</v>
      </c>
      <c r="B619" s="1" t="s">
        <v>400</v>
      </c>
      <c r="C619" s="1" t="s">
        <v>2</v>
      </c>
      <c r="D619">
        <v>1</v>
      </c>
      <c r="E619" s="1" t="s">
        <v>72</v>
      </c>
      <c r="F619">
        <v>1</v>
      </c>
      <c r="G619" s="1" t="s">
        <v>377</v>
      </c>
      <c r="H619" s="1" t="s">
        <v>29</v>
      </c>
      <c r="I619">
        <v>1</v>
      </c>
    </row>
    <row r="620" spans="1:9" x14ac:dyDescent="0.55000000000000004">
      <c r="A620">
        <v>20</v>
      </c>
      <c r="B620" s="1" t="s">
        <v>400</v>
      </c>
      <c r="C620" s="1" t="s">
        <v>2</v>
      </c>
      <c r="D620">
        <v>1</v>
      </c>
      <c r="E620" s="1" t="s">
        <v>75</v>
      </c>
      <c r="F620">
        <v>1</v>
      </c>
      <c r="G620" s="1" t="s">
        <v>377</v>
      </c>
      <c r="H620" s="1" t="s">
        <v>29</v>
      </c>
      <c r="I620">
        <v>1</v>
      </c>
    </row>
    <row r="621" spans="1:9" x14ac:dyDescent="0.55000000000000004">
      <c r="A621">
        <v>20</v>
      </c>
      <c r="B621" s="1" t="s">
        <v>400</v>
      </c>
      <c r="C621" s="1" t="s">
        <v>2</v>
      </c>
      <c r="D621">
        <v>1</v>
      </c>
      <c r="E621" s="1" t="s">
        <v>78</v>
      </c>
      <c r="F621">
        <v>3</v>
      </c>
      <c r="G621" s="1" t="s">
        <v>375</v>
      </c>
      <c r="H621" s="1" t="s">
        <v>28</v>
      </c>
      <c r="I621">
        <v>1</v>
      </c>
    </row>
    <row r="622" spans="1:9" x14ac:dyDescent="0.55000000000000004">
      <c r="A622">
        <v>20</v>
      </c>
      <c r="B622" s="1" t="s">
        <v>400</v>
      </c>
      <c r="C622" s="1" t="s">
        <v>2</v>
      </c>
      <c r="D622">
        <v>1</v>
      </c>
      <c r="E622" s="1" t="s">
        <v>82</v>
      </c>
      <c r="F622">
        <v>3</v>
      </c>
      <c r="G622" s="1" t="s">
        <v>375</v>
      </c>
      <c r="H622" s="1" t="s">
        <v>29</v>
      </c>
      <c r="I622">
        <v>1</v>
      </c>
    </row>
    <row r="623" spans="1:9" x14ac:dyDescent="0.55000000000000004">
      <c r="A623">
        <v>20</v>
      </c>
      <c r="B623" s="1" t="s">
        <v>400</v>
      </c>
      <c r="C623" s="1" t="s">
        <v>2</v>
      </c>
      <c r="D623">
        <v>1</v>
      </c>
      <c r="E623" s="1" t="s">
        <v>85</v>
      </c>
      <c r="F623">
        <v>3</v>
      </c>
      <c r="G623" s="1" t="s">
        <v>375</v>
      </c>
      <c r="H623" s="1" t="s">
        <v>28</v>
      </c>
      <c r="I623">
        <v>1</v>
      </c>
    </row>
    <row r="624" spans="1:9" x14ac:dyDescent="0.55000000000000004">
      <c r="A624">
        <v>20</v>
      </c>
      <c r="B624" s="1" t="s">
        <v>400</v>
      </c>
      <c r="C624" s="1" t="s">
        <v>2</v>
      </c>
      <c r="D624">
        <v>1</v>
      </c>
      <c r="E624" s="1" t="s">
        <v>184</v>
      </c>
      <c r="F624">
        <v>1</v>
      </c>
      <c r="G624" s="1" t="s">
        <v>376</v>
      </c>
      <c r="H624" s="1" t="s">
        <v>28</v>
      </c>
      <c r="I624">
        <v>1</v>
      </c>
    </row>
    <row r="625" spans="1:9" x14ac:dyDescent="0.55000000000000004">
      <c r="A625">
        <v>20</v>
      </c>
      <c r="B625" s="1" t="s">
        <v>400</v>
      </c>
      <c r="C625" s="1" t="s">
        <v>2</v>
      </c>
      <c r="D625">
        <v>1</v>
      </c>
      <c r="E625" s="1" t="s">
        <v>187</v>
      </c>
      <c r="F625">
        <v>1</v>
      </c>
      <c r="G625" s="1" t="s">
        <v>376</v>
      </c>
      <c r="H625" s="1" t="s">
        <v>29</v>
      </c>
      <c r="I625">
        <v>1</v>
      </c>
    </row>
    <row r="626" spans="1:9" x14ac:dyDescent="0.55000000000000004">
      <c r="A626">
        <v>20</v>
      </c>
      <c r="B626" s="1" t="s">
        <v>400</v>
      </c>
      <c r="C626" s="1" t="s">
        <v>2</v>
      </c>
      <c r="D626">
        <v>1</v>
      </c>
      <c r="E626" s="1" t="s">
        <v>192</v>
      </c>
      <c r="F626">
        <v>1</v>
      </c>
      <c r="G626" s="1" t="s">
        <v>376</v>
      </c>
      <c r="H626" s="1" t="s">
        <v>28</v>
      </c>
      <c r="I626">
        <v>1</v>
      </c>
    </row>
    <row r="627" spans="1:9" x14ac:dyDescent="0.55000000000000004">
      <c r="A627">
        <v>20</v>
      </c>
      <c r="B627" s="1" t="s">
        <v>400</v>
      </c>
      <c r="C627" s="1" t="s">
        <v>2</v>
      </c>
      <c r="D627">
        <v>1</v>
      </c>
      <c r="E627" s="1" t="s">
        <v>195</v>
      </c>
      <c r="F627">
        <v>1</v>
      </c>
      <c r="G627" s="1" t="s">
        <v>377</v>
      </c>
      <c r="H627" s="1" t="s">
        <v>28</v>
      </c>
      <c r="I627">
        <v>1</v>
      </c>
    </row>
    <row r="628" spans="1:9" x14ac:dyDescent="0.55000000000000004">
      <c r="A628">
        <v>20</v>
      </c>
      <c r="B628" s="1" t="s">
        <v>400</v>
      </c>
      <c r="C628" s="1" t="s">
        <v>2</v>
      </c>
      <c r="D628">
        <v>1</v>
      </c>
      <c r="E628" s="1" t="s">
        <v>199</v>
      </c>
      <c r="F628">
        <v>1</v>
      </c>
      <c r="G628" s="1" t="s">
        <v>377</v>
      </c>
      <c r="H628" s="1" t="s">
        <v>28</v>
      </c>
      <c r="I628">
        <v>1</v>
      </c>
    </row>
    <row r="629" spans="1:9" x14ac:dyDescent="0.55000000000000004">
      <c r="A629">
        <v>20</v>
      </c>
      <c r="B629" s="1" t="s">
        <v>400</v>
      </c>
      <c r="C629" s="1" t="s">
        <v>2</v>
      </c>
      <c r="D629">
        <v>1</v>
      </c>
      <c r="E629" s="1" t="s">
        <v>203</v>
      </c>
      <c r="F629">
        <v>1</v>
      </c>
      <c r="G629" s="1" t="s">
        <v>377</v>
      </c>
      <c r="H629" s="1" t="s">
        <v>29</v>
      </c>
      <c r="I629">
        <v>1</v>
      </c>
    </row>
    <row r="630" spans="1:9" x14ac:dyDescent="0.55000000000000004">
      <c r="A630">
        <v>20</v>
      </c>
      <c r="B630" s="1" t="s">
        <v>400</v>
      </c>
      <c r="C630" s="1" t="s">
        <v>2</v>
      </c>
      <c r="D630">
        <v>1</v>
      </c>
      <c r="E630" s="1" t="s">
        <v>206</v>
      </c>
      <c r="F630">
        <v>1</v>
      </c>
      <c r="G630" s="1" t="s">
        <v>377</v>
      </c>
      <c r="H630" s="1" t="s">
        <v>29</v>
      </c>
      <c r="I630">
        <v>1</v>
      </c>
    </row>
    <row r="631" spans="1:9" x14ac:dyDescent="0.55000000000000004">
      <c r="A631">
        <v>20</v>
      </c>
      <c r="B631" s="1" t="s">
        <v>400</v>
      </c>
      <c r="C631" s="1" t="s">
        <v>2</v>
      </c>
      <c r="D631">
        <v>1</v>
      </c>
      <c r="E631" s="1" t="s">
        <v>210</v>
      </c>
      <c r="F631">
        <v>1</v>
      </c>
      <c r="G631" s="1" t="s">
        <v>376</v>
      </c>
      <c r="H631" s="1" t="s">
        <v>28</v>
      </c>
      <c r="I631">
        <v>1</v>
      </c>
    </row>
    <row r="632" spans="1:9" x14ac:dyDescent="0.55000000000000004">
      <c r="A632">
        <v>20</v>
      </c>
      <c r="B632" s="1" t="s">
        <v>400</v>
      </c>
      <c r="C632" s="1" t="s">
        <v>2</v>
      </c>
      <c r="D632">
        <v>1</v>
      </c>
      <c r="E632" s="1" t="s">
        <v>274</v>
      </c>
      <c r="F632">
        <v>6</v>
      </c>
      <c r="G632" s="1" t="s">
        <v>375</v>
      </c>
      <c r="H632" s="1" t="s">
        <v>28</v>
      </c>
      <c r="I632">
        <v>1</v>
      </c>
    </row>
    <row r="633" spans="1:9" x14ac:dyDescent="0.55000000000000004">
      <c r="A633">
        <v>20</v>
      </c>
      <c r="B633" s="1" t="s">
        <v>400</v>
      </c>
      <c r="C633" s="1" t="s">
        <v>2</v>
      </c>
      <c r="D633">
        <v>1</v>
      </c>
      <c r="E633" s="1" t="s">
        <v>276</v>
      </c>
      <c r="F633">
        <v>1</v>
      </c>
      <c r="G633" s="1" t="s">
        <v>375</v>
      </c>
      <c r="H633" s="1" t="s">
        <v>28</v>
      </c>
      <c r="I633">
        <v>1</v>
      </c>
    </row>
    <row r="634" spans="1:9" x14ac:dyDescent="0.55000000000000004">
      <c r="A634">
        <v>20</v>
      </c>
      <c r="B634" s="1" t="s">
        <v>400</v>
      </c>
      <c r="C634" s="1" t="s">
        <v>2</v>
      </c>
      <c r="D634">
        <v>1</v>
      </c>
      <c r="E634" s="1" t="s">
        <v>279</v>
      </c>
      <c r="F634">
        <v>7</v>
      </c>
      <c r="G634" s="1" t="s">
        <v>376</v>
      </c>
      <c r="H634" s="1" t="s">
        <v>29</v>
      </c>
      <c r="I634">
        <v>1</v>
      </c>
    </row>
    <row r="635" spans="1:9" x14ac:dyDescent="0.55000000000000004">
      <c r="A635">
        <v>20</v>
      </c>
      <c r="B635" s="1" t="s">
        <v>400</v>
      </c>
      <c r="C635" s="1" t="s">
        <v>2</v>
      </c>
      <c r="D635">
        <v>1</v>
      </c>
      <c r="E635" s="1" t="s">
        <v>282</v>
      </c>
      <c r="F635">
        <v>1</v>
      </c>
      <c r="G635" s="1" t="s">
        <v>375</v>
      </c>
      <c r="H635" s="1" t="s">
        <v>29</v>
      </c>
      <c r="I635">
        <v>1</v>
      </c>
    </row>
    <row r="636" spans="1:9" x14ac:dyDescent="0.55000000000000004">
      <c r="A636">
        <v>20</v>
      </c>
      <c r="B636" s="1" t="s">
        <v>400</v>
      </c>
      <c r="C636" s="1" t="s">
        <v>2</v>
      </c>
      <c r="D636">
        <v>1</v>
      </c>
      <c r="E636" s="1" t="s">
        <v>352</v>
      </c>
      <c r="F636">
        <v>1</v>
      </c>
      <c r="G636" s="1" t="s">
        <v>376</v>
      </c>
      <c r="H636" s="1" t="s">
        <v>29</v>
      </c>
      <c r="I636">
        <v>1</v>
      </c>
    </row>
    <row r="637" spans="1:9" x14ac:dyDescent="0.55000000000000004">
      <c r="A637">
        <v>20</v>
      </c>
      <c r="B637" s="1" t="s">
        <v>400</v>
      </c>
      <c r="C637" s="1" t="s">
        <v>2</v>
      </c>
      <c r="D637">
        <v>1</v>
      </c>
      <c r="E637" s="1" t="s">
        <v>357</v>
      </c>
      <c r="F637">
        <v>1</v>
      </c>
      <c r="G637" s="1" t="s">
        <v>376</v>
      </c>
      <c r="H637" s="1" t="s">
        <v>28</v>
      </c>
      <c r="I637">
        <v>1</v>
      </c>
    </row>
    <row r="638" spans="1:9" x14ac:dyDescent="0.55000000000000004">
      <c r="A638">
        <v>20</v>
      </c>
      <c r="B638" s="1" t="s">
        <v>400</v>
      </c>
      <c r="C638" s="1" t="s">
        <v>2</v>
      </c>
      <c r="D638">
        <v>1</v>
      </c>
      <c r="E638" s="1" t="s">
        <v>360</v>
      </c>
      <c r="F638">
        <v>1</v>
      </c>
      <c r="G638" s="1" t="s">
        <v>377</v>
      </c>
      <c r="H638" s="1" t="s">
        <v>28</v>
      </c>
      <c r="I638">
        <v>1</v>
      </c>
    </row>
    <row r="639" spans="1:9" x14ac:dyDescent="0.55000000000000004">
      <c r="A639">
        <v>20</v>
      </c>
      <c r="B639" s="1" t="s">
        <v>400</v>
      </c>
      <c r="C639" s="1" t="s">
        <v>2</v>
      </c>
      <c r="D639">
        <v>1</v>
      </c>
      <c r="E639" s="1" t="s">
        <v>364</v>
      </c>
      <c r="F639">
        <v>1</v>
      </c>
      <c r="G639" s="1" t="s">
        <v>377</v>
      </c>
      <c r="H639" s="1" t="s">
        <v>28</v>
      </c>
      <c r="I639">
        <v>1</v>
      </c>
    </row>
    <row r="640" spans="1:9" x14ac:dyDescent="0.55000000000000004">
      <c r="A640">
        <v>20</v>
      </c>
      <c r="B640" s="1" t="s">
        <v>400</v>
      </c>
      <c r="C640" s="1" t="s">
        <v>2</v>
      </c>
      <c r="D640">
        <v>1</v>
      </c>
      <c r="E640" s="1" t="s">
        <v>368</v>
      </c>
      <c r="F640">
        <v>1</v>
      </c>
      <c r="G640" s="1" t="s">
        <v>377</v>
      </c>
      <c r="H640" s="1" t="s">
        <v>28</v>
      </c>
      <c r="I640">
        <v>1</v>
      </c>
    </row>
    <row r="641" spans="1:9" x14ac:dyDescent="0.55000000000000004">
      <c r="A641">
        <v>20</v>
      </c>
      <c r="B641" s="1" t="s">
        <v>400</v>
      </c>
      <c r="C641" s="1" t="s">
        <v>2</v>
      </c>
      <c r="D641">
        <v>1</v>
      </c>
      <c r="E641" s="1" t="s">
        <v>371</v>
      </c>
      <c r="F641">
        <v>1</v>
      </c>
      <c r="G641" s="1" t="s">
        <v>377</v>
      </c>
      <c r="H641" s="1" t="s">
        <v>29</v>
      </c>
      <c r="I641">
        <v>1</v>
      </c>
    </row>
    <row r="642" spans="1:9" x14ac:dyDescent="0.55000000000000004">
      <c r="A642">
        <v>21</v>
      </c>
      <c r="B642" s="1" t="s">
        <v>401</v>
      </c>
      <c r="C642" s="1" t="s">
        <v>0</v>
      </c>
      <c r="D642">
        <v>7</v>
      </c>
      <c r="E642" s="1" t="s">
        <v>36</v>
      </c>
      <c r="F642">
        <v>3</v>
      </c>
      <c r="G642" s="1" t="s">
        <v>375</v>
      </c>
      <c r="H642" s="1" t="s">
        <v>28</v>
      </c>
      <c r="I642">
        <v>1</v>
      </c>
    </row>
    <row r="643" spans="1:9" x14ac:dyDescent="0.55000000000000004">
      <c r="A643">
        <v>21</v>
      </c>
      <c r="B643" s="1" t="s">
        <v>401</v>
      </c>
      <c r="C643" s="1" t="s">
        <v>0</v>
      </c>
      <c r="D643">
        <v>7</v>
      </c>
      <c r="E643" s="1" t="s">
        <v>40</v>
      </c>
      <c r="F643">
        <v>7</v>
      </c>
      <c r="G643" s="1" t="s">
        <v>376</v>
      </c>
      <c r="H643" s="1" t="s">
        <v>28</v>
      </c>
      <c r="I643">
        <v>1</v>
      </c>
    </row>
    <row r="644" spans="1:9" x14ac:dyDescent="0.55000000000000004">
      <c r="A644">
        <v>21</v>
      </c>
      <c r="B644" s="1" t="s">
        <v>401</v>
      </c>
      <c r="C644" s="1" t="s">
        <v>0</v>
      </c>
      <c r="D644">
        <v>7</v>
      </c>
      <c r="E644" s="1" t="s">
        <v>44</v>
      </c>
      <c r="F644">
        <v>5</v>
      </c>
      <c r="G644" s="1" t="s">
        <v>376</v>
      </c>
      <c r="H644" s="1" t="s">
        <v>29</v>
      </c>
      <c r="I644">
        <v>1</v>
      </c>
    </row>
    <row r="645" spans="1:9" x14ac:dyDescent="0.55000000000000004">
      <c r="A645">
        <v>21</v>
      </c>
      <c r="B645" s="1" t="s">
        <v>401</v>
      </c>
      <c r="C645" s="1" t="s">
        <v>0</v>
      </c>
      <c r="D645">
        <v>7</v>
      </c>
      <c r="E645" s="1" t="s">
        <v>48</v>
      </c>
      <c r="F645">
        <v>7</v>
      </c>
      <c r="G645" s="1" t="s">
        <v>376</v>
      </c>
      <c r="H645" s="1" t="s">
        <v>29</v>
      </c>
      <c r="I645">
        <v>1</v>
      </c>
    </row>
    <row r="646" spans="1:9" x14ac:dyDescent="0.55000000000000004">
      <c r="A646">
        <v>21</v>
      </c>
      <c r="B646" s="1" t="s">
        <v>401</v>
      </c>
      <c r="C646" s="1" t="s">
        <v>0</v>
      </c>
      <c r="D646">
        <v>7</v>
      </c>
      <c r="E646" s="1" t="s">
        <v>52</v>
      </c>
      <c r="F646">
        <v>7</v>
      </c>
      <c r="G646" s="1" t="s">
        <v>376</v>
      </c>
      <c r="H646" s="1" t="s">
        <v>29</v>
      </c>
      <c r="I646">
        <v>1</v>
      </c>
    </row>
    <row r="647" spans="1:9" x14ac:dyDescent="0.55000000000000004">
      <c r="A647">
        <v>21</v>
      </c>
      <c r="B647" s="1" t="s">
        <v>401</v>
      </c>
      <c r="C647" s="1" t="s">
        <v>0</v>
      </c>
      <c r="D647">
        <v>7</v>
      </c>
      <c r="E647" s="1" t="s">
        <v>56</v>
      </c>
      <c r="F647">
        <v>7</v>
      </c>
      <c r="G647" s="1" t="s">
        <v>376</v>
      </c>
      <c r="H647" s="1" t="s">
        <v>29</v>
      </c>
      <c r="I647">
        <v>1</v>
      </c>
    </row>
    <row r="648" spans="1:9" x14ac:dyDescent="0.55000000000000004">
      <c r="A648">
        <v>21</v>
      </c>
      <c r="B648" s="1" t="s">
        <v>401</v>
      </c>
      <c r="C648" s="1" t="s">
        <v>0</v>
      </c>
      <c r="D648">
        <v>7</v>
      </c>
      <c r="E648" s="1" t="s">
        <v>60</v>
      </c>
      <c r="F648">
        <v>3</v>
      </c>
      <c r="G648" s="1" t="s">
        <v>377</v>
      </c>
      <c r="H648" s="1" t="s">
        <v>28</v>
      </c>
      <c r="I648">
        <v>1</v>
      </c>
    </row>
    <row r="649" spans="1:9" x14ac:dyDescent="0.55000000000000004">
      <c r="A649">
        <v>21</v>
      </c>
      <c r="B649" s="1" t="s">
        <v>401</v>
      </c>
      <c r="C649" s="1" t="s">
        <v>0</v>
      </c>
      <c r="D649">
        <v>7</v>
      </c>
      <c r="E649" s="1" t="s">
        <v>64</v>
      </c>
      <c r="F649">
        <v>7</v>
      </c>
      <c r="G649" s="1" t="s">
        <v>377</v>
      </c>
      <c r="H649" s="1" t="s">
        <v>29</v>
      </c>
      <c r="I649">
        <v>1</v>
      </c>
    </row>
    <row r="650" spans="1:9" x14ac:dyDescent="0.55000000000000004">
      <c r="A650">
        <v>21</v>
      </c>
      <c r="B650" s="1" t="s">
        <v>401</v>
      </c>
      <c r="C650" s="1" t="s">
        <v>0</v>
      </c>
      <c r="D650">
        <v>7</v>
      </c>
      <c r="E650" s="1" t="s">
        <v>68</v>
      </c>
      <c r="F650">
        <v>7</v>
      </c>
      <c r="G650" s="1" t="s">
        <v>377</v>
      </c>
      <c r="H650" s="1" t="s">
        <v>28</v>
      </c>
      <c r="I650">
        <v>1</v>
      </c>
    </row>
    <row r="651" spans="1:9" x14ac:dyDescent="0.55000000000000004">
      <c r="A651">
        <v>21</v>
      </c>
      <c r="B651" s="1" t="s">
        <v>401</v>
      </c>
      <c r="C651" s="1" t="s">
        <v>0</v>
      </c>
      <c r="D651">
        <v>7</v>
      </c>
      <c r="E651" s="1" t="s">
        <v>72</v>
      </c>
      <c r="F651">
        <v>7</v>
      </c>
      <c r="G651" s="1" t="s">
        <v>377</v>
      </c>
      <c r="H651" s="1" t="s">
        <v>29</v>
      </c>
      <c r="I651">
        <v>1</v>
      </c>
    </row>
    <row r="652" spans="1:9" x14ac:dyDescent="0.55000000000000004">
      <c r="A652">
        <v>21</v>
      </c>
      <c r="B652" s="1" t="s">
        <v>401</v>
      </c>
      <c r="C652" s="1" t="s">
        <v>0</v>
      </c>
      <c r="D652">
        <v>7</v>
      </c>
      <c r="E652" s="1" t="s">
        <v>75</v>
      </c>
      <c r="F652">
        <v>7</v>
      </c>
      <c r="G652" s="1" t="s">
        <v>377</v>
      </c>
      <c r="H652" s="1" t="s">
        <v>29</v>
      </c>
      <c r="I652">
        <v>1</v>
      </c>
    </row>
    <row r="653" spans="1:9" x14ac:dyDescent="0.55000000000000004">
      <c r="A653">
        <v>21</v>
      </c>
      <c r="B653" s="1" t="s">
        <v>401</v>
      </c>
      <c r="C653" s="1" t="s">
        <v>0</v>
      </c>
      <c r="D653">
        <v>7</v>
      </c>
      <c r="E653" s="1" t="s">
        <v>78</v>
      </c>
      <c r="F653">
        <v>3</v>
      </c>
      <c r="G653" s="1" t="s">
        <v>375</v>
      </c>
      <c r="H653" s="1" t="s">
        <v>28</v>
      </c>
      <c r="I653">
        <v>1</v>
      </c>
    </row>
    <row r="654" spans="1:9" x14ac:dyDescent="0.55000000000000004">
      <c r="A654">
        <v>21</v>
      </c>
      <c r="B654" s="1" t="s">
        <v>401</v>
      </c>
      <c r="C654" s="1" t="s">
        <v>0</v>
      </c>
      <c r="D654">
        <v>7</v>
      </c>
      <c r="E654" s="1" t="s">
        <v>82</v>
      </c>
      <c r="F654">
        <v>2</v>
      </c>
      <c r="G654" s="1" t="s">
        <v>375</v>
      </c>
      <c r="H654" s="1" t="s">
        <v>29</v>
      </c>
      <c r="I654">
        <v>1</v>
      </c>
    </row>
    <row r="655" spans="1:9" x14ac:dyDescent="0.55000000000000004">
      <c r="A655">
        <v>21</v>
      </c>
      <c r="B655" s="1" t="s">
        <v>401</v>
      </c>
      <c r="C655" s="1" t="s">
        <v>0</v>
      </c>
      <c r="D655">
        <v>7</v>
      </c>
      <c r="E655" s="1" t="s">
        <v>85</v>
      </c>
      <c r="F655">
        <v>2</v>
      </c>
      <c r="G655" s="1" t="s">
        <v>375</v>
      </c>
      <c r="H655" s="1" t="s">
        <v>28</v>
      </c>
      <c r="I655">
        <v>1</v>
      </c>
    </row>
    <row r="656" spans="1:9" x14ac:dyDescent="0.55000000000000004">
      <c r="A656">
        <v>21</v>
      </c>
      <c r="B656" s="1" t="s">
        <v>401</v>
      </c>
      <c r="C656" s="1" t="s">
        <v>0</v>
      </c>
      <c r="D656">
        <v>7</v>
      </c>
      <c r="E656" s="1" t="s">
        <v>184</v>
      </c>
      <c r="F656">
        <v>3</v>
      </c>
      <c r="G656" s="1" t="s">
        <v>376</v>
      </c>
      <c r="H656" s="1" t="s">
        <v>28</v>
      </c>
      <c r="I656">
        <v>1</v>
      </c>
    </row>
    <row r="657" spans="1:9" x14ac:dyDescent="0.55000000000000004">
      <c r="A657">
        <v>21</v>
      </c>
      <c r="B657" s="1" t="s">
        <v>401</v>
      </c>
      <c r="C657" s="1" t="s">
        <v>0</v>
      </c>
      <c r="D657">
        <v>7</v>
      </c>
      <c r="E657" s="1" t="s">
        <v>187</v>
      </c>
      <c r="F657">
        <v>3</v>
      </c>
      <c r="G657" s="1" t="s">
        <v>376</v>
      </c>
      <c r="H657" s="1" t="s">
        <v>29</v>
      </c>
      <c r="I657">
        <v>1</v>
      </c>
    </row>
    <row r="658" spans="1:9" x14ac:dyDescent="0.55000000000000004">
      <c r="A658">
        <v>21</v>
      </c>
      <c r="B658" s="1" t="s">
        <v>401</v>
      </c>
      <c r="C658" s="1" t="s">
        <v>0</v>
      </c>
      <c r="D658">
        <v>7</v>
      </c>
      <c r="E658" s="1" t="s">
        <v>192</v>
      </c>
      <c r="F658">
        <v>7</v>
      </c>
      <c r="G658" s="1" t="s">
        <v>376</v>
      </c>
      <c r="H658" s="1" t="s">
        <v>28</v>
      </c>
      <c r="I658">
        <v>1</v>
      </c>
    </row>
    <row r="659" spans="1:9" x14ac:dyDescent="0.55000000000000004">
      <c r="A659">
        <v>21</v>
      </c>
      <c r="B659" s="1" t="s">
        <v>401</v>
      </c>
      <c r="C659" s="1" t="s">
        <v>0</v>
      </c>
      <c r="D659">
        <v>7</v>
      </c>
      <c r="E659" s="1" t="s">
        <v>195</v>
      </c>
      <c r="F659">
        <v>7</v>
      </c>
      <c r="G659" s="1" t="s">
        <v>377</v>
      </c>
      <c r="H659" s="1" t="s">
        <v>28</v>
      </c>
      <c r="I659">
        <v>1</v>
      </c>
    </row>
    <row r="660" spans="1:9" x14ac:dyDescent="0.55000000000000004">
      <c r="A660">
        <v>21</v>
      </c>
      <c r="B660" s="1" t="s">
        <v>401</v>
      </c>
      <c r="C660" s="1" t="s">
        <v>0</v>
      </c>
      <c r="D660">
        <v>7</v>
      </c>
      <c r="E660" s="1" t="s">
        <v>199</v>
      </c>
      <c r="F660">
        <v>7</v>
      </c>
      <c r="G660" s="1" t="s">
        <v>377</v>
      </c>
      <c r="H660" s="1" t="s">
        <v>28</v>
      </c>
      <c r="I660">
        <v>1</v>
      </c>
    </row>
    <row r="661" spans="1:9" x14ac:dyDescent="0.55000000000000004">
      <c r="A661">
        <v>21</v>
      </c>
      <c r="B661" s="1" t="s">
        <v>401</v>
      </c>
      <c r="C661" s="1" t="s">
        <v>0</v>
      </c>
      <c r="D661">
        <v>7</v>
      </c>
      <c r="E661" s="1" t="s">
        <v>203</v>
      </c>
      <c r="F661">
        <v>7</v>
      </c>
      <c r="G661" s="1" t="s">
        <v>377</v>
      </c>
      <c r="H661" s="1" t="s">
        <v>29</v>
      </c>
      <c r="I661">
        <v>1</v>
      </c>
    </row>
    <row r="662" spans="1:9" x14ac:dyDescent="0.55000000000000004">
      <c r="A662">
        <v>21</v>
      </c>
      <c r="B662" s="1" t="s">
        <v>401</v>
      </c>
      <c r="C662" s="1" t="s">
        <v>0</v>
      </c>
      <c r="D662">
        <v>7</v>
      </c>
      <c r="E662" s="1" t="s">
        <v>206</v>
      </c>
      <c r="F662">
        <v>5</v>
      </c>
      <c r="G662" s="1" t="s">
        <v>377</v>
      </c>
      <c r="H662" s="1" t="s">
        <v>29</v>
      </c>
      <c r="I662">
        <v>1</v>
      </c>
    </row>
    <row r="663" spans="1:9" x14ac:dyDescent="0.55000000000000004">
      <c r="A663">
        <v>21</v>
      </c>
      <c r="B663" s="1" t="s">
        <v>401</v>
      </c>
      <c r="C663" s="1" t="s">
        <v>0</v>
      </c>
      <c r="D663">
        <v>7</v>
      </c>
      <c r="E663" s="1" t="s">
        <v>210</v>
      </c>
      <c r="F663">
        <v>7</v>
      </c>
      <c r="G663" s="1" t="s">
        <v>376</v>
      </c>
      <c r="H663" s="1" t="s">
        <v>28</v>
      </c>
      <c r="I663">
        <v>1</v>
      </c>
    </row>
    <row r="664" spans="1:9" x14ac:dyDescent="0.55000000000000004">
      <c r="A664">
        <v>21</v>
      </c>
      <c r="B664" s="1" t="s">
        <v>401</v>
      </c>
      <c r="C664" s="1" t="s">
        <v>0</v>
      </c>
      <c r="D664">
        <v>7</v>
      </c>
      <c r="E664" s="1" t="s">
        <v>274</v>
      </c>
      <c r="F664">
        <v>7</v>
      </c>
      <c r="G664" s="1" t="s">
        <v>375</v>
      </c>
      <c r="H664" s="1" t="s">
        <v>28</v>
      </c>
      <c r="I664">
        <v>1</v>
      </c>
    </row>
    <row r="665" spans="1:9" x14ac:dyDescent="0.55000000000000004">
      <c r="A665">
        <v>21</v>
      </c>
      <c r="B665" s="1" t="s">
        <v>401</v>
      </c>
      <c r="C665" s="1" t="s">
        <v>0</v>
      </c>
      <c r="D665">
        <v>7</v>
      </c>
      <c r="E665" s="1" t="s">
        <v>276</v>
      </c>
      <c r="F665">
        <v>7</v>
      </c>
      <c r="G665" s="1" t="s">
        <v>375</v>
      </c>
      <c r="H665" s="1" t="s">
        <v>28</v>
      </c>
      <c r="I665">
        <v>1</v>
      </c>
    </row>
    <row r="666" spans="1:9" x14ac:dyDescent="0.55000000000000004">
      <c r="A666">
        <v>21</v>
      </c>
      <c r="B666" s="1" t="s">
        <v>401</v>
      </c>
      <c r="C666" s="1" t="s">
        <v>0</v>
      </c>
      <c r="D666">
        <v>7</v>
      </c>
      <c r="E666" s="1" t="s">
        <v>279</v>
      </c>
      <c r="F666">
        <v>7</v>
      </c>
      <c r="G666" s="1" t="s">
        <v>376</v>
      </c>
      <c r="H666" s="1" t="s">
        <v>29</v>
      </c>
      <c r="I666">
        <v>1</v>
      </c>
    </row>
    <row r="667" spans="1:9" x14ac:dyDescent="0.55000000000000004">
      <c r="A667">
        <v>21</v>
      </c>
      <c r="B667" s="1" t="s">
        <v>401</v>
      </c>
      <c r="C667" s="1" t="s">
        <v>0</v>
      </c>
      <c r="D667">
        <v>7</v>
      </c>
      <c r="E667" s="1" t="s">
        <v>282</v>
      </c>
      <c r="F667">
        <v>7</v>
      </c>
      <c r="G667" s="1" t="s">
        <v>375</v>
      </c>
      <c r="H667" s="1" t="s">
        <v>29</v>
      </c>
      <c r="I667">
        <v>1</v>
      </c>
    </row>
    <row r="668" spans="1:9" x14ac:dyDescent="0.55000000000000004">
      <c r="A668">
        <v>21</v>
      </c>
      <c r="B668" s="1" t="s">
        <v>401</v>
      </c>
      <c r="C668" s="1" t="s">
        <v>0</v>
      </c>
      <c r="D668">
        <v>7</v>
      </c>
      <c r="E668" s="1" t="s">
        <v>352</v>
      </c>
      <c r="F668">
        <v>7</v>
      </c>
      <c r="G668" s="1" t="s">
        <v>376</v>
      </c>
      <c r="H668" s="1" t="s">
        <v>29</v>
      </c>
      <c r="I668">
        <v>1</v>
      </c>
    </row>
    <row r="669" spans="1:9" x14ac:dyDescent="0.55000000000000004">
      <c r="A669">
        <v>21</v>
      </c>
      <c r="B669" s="1" t="s">
        <v>401</v>
      </c>
      <c r="C669" s="1" t="s">
        <v>0</v>
      </c>
      <c r="D669">
        <v>7</v>
      </c>
      <c r="E669" s="1" t="s">
        <v>357</v>
      </c>
      <c r="F669">
        <v>3</v>
      </c>
      <c r="G669" s="1" t="s">
        <v>376</v>
      </c>
      <c r="H669" s="1" t="s">
        <v>28</v>
      </c>
      <c r="I669">
        <v>1</v>
      </c>
    </row>
    <row r="670" spans="1:9" x14ac:dyDescent="0.55000000000000004">
      <c r="A670">
        <v>21</v>
      </c>
      <c r="B670" s="1" t="s">
        <v>401</v>
      </c>
      <c r="C670" s="1" t="s">
        <v>0</v>
      </c>
      <c r="D670">
        <v>7</v>
      </c>
      <c r="E670" s="1" t="s">
        <v>360</v>
      </c>
      <c r="F670">
        <v>7</v>
      </c>
      <c r="G670" s="1" t="s">
        <v>377</v>
      </c>
      <c r="H670" s="1" t="s">
        <v>28</v>
      </c>
      <c r="I670">
        <v>1</v>
      </c>
    </row>
    <row r="671" spans="1:9" x14ac:dyDescent="0.55000000000000004">
      <c r="A671">
        <v>21</v>
      </c>
      <c r="B671" s="1" t="s">
        <v>401</v>
      </c>
      <c r="C671" s="1" t="s">
        <v>0</v>
      </c>
      <c r="D671">
        <v>7</v>
      </c>
      <c r="E671" s="1" t="s">
        <v>364</v>
      </c>
      <c r="F671">
        <v>6</v>
      </c>
      <c r="G671" s="1" t="s">
        <v>377</v>
      </c>
      <c r="H671" s="1" t="s">
        <v>28</v>
      </c>
      <c r="I671">
        <v>1</v>
      </c>
    </row>
    <row r="672" spans="1:9" x14ac:dyDescent="0.55000000000000004">
      <c r="A672">
        <v>21</v>
      </c>
      <c r="B672" s="1" t="s">
        <v>401</v>
      </c>
      <c r="C672" s="1" t="s">
        <v>0</v>
      </c>
      <c r="D672">
        <v>7</v>
      </c>
      <c r="E672" s="1" t="s">
        <v>368</v>
      </c>
      <c r="F672">
        <v>3</v>
      </c>
      <c r="G672" s="1" t="s">
        <v>377</v>
      </c>
      <c r="H672" s="1" t="s">
        <v>28</v>
      </c>
      <c r="I672">
        <v>1</v>
      </c>
    </row>
    <row r="673" spans="1:9" x14ac:dyDescent="0.55000000000000004">
      <c r="A673">
        <v>21</v>
      </c>
      <c r="B673" s="1" t="s">
        <v>401</v>
      </c>
      <c r="C673" s="1" t="s">
        <v>0</v>
      </c>
      <c r="D673">
        <v>7</v>
      </c>
      <c r="E673" s="1" t="s">
        <v>371</v>
      </c>
      <c r="F673">
        <v>7</v>
      </c>
      <c r="G673" s="1" t="s">
        <v>377</v>
      </c>
      <c r="H673" s="1" t="s">
        <v>29</v>
      </c>
      <c r="I673">
        <v>1</v>
      </c>
    </row>
    <row r="674" spans="1:9" x14ac:dyDescent="0.55000000000000004">
      <c r="A674">
        <v>22</v>
      </c>
      <c r="B674" s="1" t="s">
        <v>402</v>
      </c>
      <c r="C674" s="1" t="s">
        <v>5</v>
      </c>
      <c r="D674">
        <v>6</v>
      </c>
      <c r="E674" s="1" t="s">
        <v>36</v>
      </c>
      <c r="F674">
        <v>1</v>
      </c>
      <c r="G674" s="1" t="s">
        <v>375</v>
      </c>
      <c r="H674" s="1" t="s">
        <v>28</v>
      </c>
      <c r="I674">
        <v>1</v>
      </c>
    </row>
    <row r="675" spans="1:9" x14ac:dyDescent="0.55000000000000004">
      <c r="A675">
        <v>22</v>
      </c>
      <c r="B675" s="1" t="s">
        <v>402</v>
      </c>
      <c r="C675" s="1" t="s">
        <v>5</v>
      </c>
      <c r="D675">
        <v>6</v>
      </c>
      <c r="E675" s="1" t="s">
        <v>40</v>
      </c>
      <c r="F675">
        <v>6</v>
      </c>
      <c r="G675" s="1" t="s">
        <v>376</v>
      </c>
      <c r="H675" s="1" t="s">
        <v>28</v>
      </c>
      <c r="I675">
        <v>1</v>
      </c>
    </row>
    <row r="676" spans="1:9" x14ac:dyDescent="0.55000000000000004">
      <c r="A676">
        <v>22</v>
      </c>
      <c r="B676" s="1" t="s">
        <v>402</v>
      </c>
      <c r="C676" s="1" t="s">
        <v>5</v>
      </c>
      <c r="D676">
        <v>6</v>
      </c>
      <c r="E676" s="1" t="s">
        <v>44</v>
      </c>
      <c r="F676">
        <v>6</v>
      </c>
      <c r="G676" s="1" t="s">
        <v>376</v>
      </c>
      <c r="H676" s="1" t="s">
        <v>29</v>
      </c>
      <c r="I676">
        <v>1</v>
      </c>
    </row>
    <row r="677" spans="1:9" x14ac:dyDescent="0.55000000000000004">
      <c r="A677">
        <v>22</v>
      </c>
      <c r="B677" s="1" t="s">
        <v>402</v>
      </c>
      <c r="C677" s="1" t="s">
        <v>5</v>
      </c>
      <c r="D677">
        <v>6</v>
      </c>
      <c r="E677" s="1" t="s">
        <v>48</v>
      </c>
      <c r="F677">
        <v>2</v>
      </c>
      <c r="G677" s="1" t="s">
        <v>376</v>
      </c>
      <c r="H677" s="1" t="s">
        <v>29</v>
      </c>
      <c r="I677">
        <v>1</v>
      </c>
    </row>
    <row r="678" spans="1:9" x14ac:dyDescent="0.55000000000000004">
      <c r="A678">
        <v>22</v>
      </c>
      <c r="B678" s="1" t="s">
        <v>402</v>
      </c>
      <c r="C678" s="1" t="s">
        <v>5</v>
      </c>
      <c r="D678">
        <v>6</v>
      </c>
      <c r="E678" s="1" t="s">
        <v>52</v>
      </c>
      <c r="F678">
        <v>6</v>
      </c>
      <c r="G678" s="1" t="s">
        <v>376</v>
      </c>
      <c r="H678" s="1" t="s">
        <v>29</v>
      </c>
      <c r="I678">
        <v>1</v>
      </c>
    </row>
    <row r="679" spans="1:9" x14ac:dyDescent="0.55000000000000004">
      <c r="A679">
        <v>22</v>
      </c>
      <c r="B679" s="1" t="s">
        <v>402</v>
      </c>
      <c r="C679" s="1" t="s">
        <v>5</v>
      </c>
      <c r="D679">
        <v>6</v>
      </c>
      <c r="E679" s="1" t="s">
        <v>56</v>
      </c>
      <c r="F679">
        <v>6</v>
      </c>
      <c r="G679" s="1" t="s">
        <v>376</v>
      </c>
      <c r="H679" s="1" t="s">
        <v>29</v>
      </c>
      <c r="I679">
        <v>1</v>
      </c>
    </row>
    <row r="680" spans="1:9" x14ac:dyDescent="0.55000000000000004">
      <c r="A680">
        <v>22</v>
      </c>
      <c r="B680" s="1" t="s">
        <v>402</v>
      </c>
      <c r="C680" s="1" t="s">
        <v>5</v>
      </c>
      <c r="D680">
        <v>6</v>
      </c>
      <c r="E680" s="1" t="s">
        <v>60</v>
      </c>
      <c r="F680">
        <v>6</v>
      </c>
      <c r="G680" s="1" t="s">
        <v>377</v>
      </c>
      <c r="H680" s="1" t="s">
        <v>28</v>
      </c>
      <c r="I680">
        <v>1</v>
      </c>
    </row>
    <row r="681" spans="1:9" x14ac:dyDescent="0.55000000000000004">
      <c r="A681">
        <v>22</v>
      </c>
      <c r="B681" s="1" t="s">
        <v>402</v>
      </c>
      <c r="C681" s="1" t="s">
        <v>5</v>
      </c>
      <c r="D681">
        <v>6</v>
      </c>
      <c r="E681" s="1" t="s">
        <v>64</v>
      </c>
      <c r="F681">
        <v>6</v>
      </c>
      <c r="G681" s="1" t="s">
        <v>377</v>
      </c>
      <c r="H681" s="1" t="s">
        <v>29</v>
      </c>
      <c r="I681">
        <v>1</v>
      </c>
    </row>
    <row r="682" spans="1:9" x14ac:dyDescent="0.55000000000000004">
      <c r="A682">
        <v>22</v>
      </c>
      <c r="B682" s="1" t="s">
        <v>402</v>
      </c>
      <c r="C682" s="1" t="s">
        <v>5</v>
      </c>
      <c r="D682">
        <v>6</v>
      </c>
      <c r="E682" s="1" t="s">
        <v>68</v>
      </c>
      <c r="F682">
        <v>6</v>
      </c>
      <c r="G682" s="1" t="s">
        <v>377</v>
      </c>
      <c r="H682" s="1" t="s">
        <v>28</v>
      </c>
      <c r="I682">
        <v>1</v>
      </c>
    </row>
    <row r="683" spans="1:9" x14ac:dyDescent="0.55000000000000004">
      <c r="A683">
        <v>22</v>
      </c>
      <c r="B683" s="1" t="s">
        <v>402</v>
      </c>
      <c r="C683" s="1" t="s">
        <v>5</v>
      </c>
      <c r="D683">
        <v>6</v>
      </c>
      <c r="E683" s="1" t="s">
        <v>72</v>
      </c>
      <c r="F683">
        <v>6</v>
      </c>
      <c r="G683" s="1" t="s">
        <v>377</v>
      </c>
      <c r="H683" s="1" t="s">
        <v>29</v>
      </c>
      <c r="I683">
        <v>1</v>
      </c>
    </row>
    <row r="684" spans="1:9" x14ac:dyDescent="0.55000000000000004">
      <c r="A684">
        <v>22</v>
      </c>
      <c r="B684" s="1" t="s">
        <v>402</v>
      </c>
      <c r="C684" s="1" t="s">
        <v>5</v>
      </c>
      <c r="D684">
        <v>6</v>
      </c>
      <c r="E684" s="1" t="s">
        <v>75</v>
      </c>
      <c r="F684">
        <v>6</v>
      </c>
      <c r="G684" s="1" t="s">
        <v>377</v>
      </c>
      <c r="H684" s="1" t="s">
        <v>29</v>
      </c>
      <c r="I684">
        <v>1</v>
      </c>
    </row>
    <row r="685" spans="1:9" x14ac:dyDescent="0.55000000000000004">
      <c r="A685">
        <v>22</v>
      </c>
      <c r="B685" s="1" t="s">
        <v>402</v>
      </c>
      <c r="C685" s="1" t="s">
        <v>5</v>
      </c>
      <c r="D685">
        <v>6</v>
      </c>
      <c r="E685" s="1" t="s">
        <v>78</v>
      </c>
      <c r="F685">
        <v>5</v>
      </c>
      <c r="G685" s="1" t="s">
        <v>375</v>
      </c>
      <c r="H685" s="1" t="s">
        <v>28</v>
      </c>
      <c r="I685">
        <v>1</v>
      </c>
    </row>
    <row r="686" spans="1:9" x14ac:dyDescent="0.55000000000000004">
      <c r="A686">
        <v>22</v>
      </c>
      <c r="B686" s="1" t="s">
        <v>402</v>
      </c>
      <c r="C686" s="1" t="s">
        <v>5</v>
      </c>
      <c r="D686">
        <v>6</v>
      </c>
      <c r="E686" s="1" t="s">
        <v>82</v>
      </c>
      <c r="F686">
        <v>4</v>
      </c>
      <c r="G686" s="1" t="s">
        <v>375</v>
      </c>
      <c r="H686" s="1" t="s">
        <v>29</v>
      </c>
      <c r="I686">
        <v>1</v>
      </c>
    </row>
    <row r="687" spans="1:9" x14ac:dyDescent="0.55000000000000004">
      <c r="A687">
        <v>22</v>
      </c>
      <c r="B687" s="1" t="s">
        <v>402</v>
      </c>
      <c r="C687" s="1" t="s">
        <v>5</v>
      </c>
      <c r="D687">
        <v>6</v>
      </c>
      <c r="E687" s="1" t="s">
        <v>85</v>
      </c>
      <c r="F687">
        <v>4</v>
      </c>
      <c r="G687" s="1" t="s">
        <v>375</v>
      </c>
      <c r="H687" s="1" t="s">
        <v>28</v>
      </c>
      <c r="I687">
        <v>1</v>
      </c>
    </row>
    <row r="688" spans="1:9" x14ac:dyDescent="0.55000000000000004">
      <c r="A688">
        <v>22</v>
      </c>
      <c r="B688" s="1" t="s">
        <v>402</v>
      </c>
      <c r="C688" s="1" t="s">
        <v>5</v>
      </c>
      <c r="D688">
        <v>6</v>
      </c>
      <c r="E688" s="1" t="s">
        <v>184</v>
      </c>
      <c r="F688">
        <v>5</v>
      </c>
      <c r="G688" s="1" t="s">
        <v>376</v>
      </c>
      <c r="H688" s="1" t="s">
        <v>28</v>
      </c>
      <c r="I688">
        <v>1</v>
      </c>
    </row>
    <row r="689" spans="1:9" x14ac:dyDescent="0.55000000000000004">
      <c r="A689">
        <v>22</v>
      </c>
      <c r="B689" s="1" t="s">
        <v>402</v>
      </c>
      <c r="C689" s="1" t="s">
        <v>5</v>
      </c>
      <c r="D689">
        <v>6</v>
      </c>
      <c r="E689" s="1" t="s">
        <v>187</v>
      </c>
      <c r="F689">
        <v>6</v>
      </c>
      <c r="G689" s="1" t="s">
        <v>376</v>
      </c>
      <c r="H689" s="1" t="s">
        <v>29</v>
      </c>
      <c r="I689">
        <v>1</v>
      </c>
    </row>
    <row r="690" spans="1:9" x14ac:dyDescent="0.55000000000000004">
      <c r="A690">
        <v>22</v>
      </c>
      <c r="B690" s="1" t="s">
        <v>402</v>
      </c>
      <c r="C690" s="1" t="s">
        <v>5</v>
      </c>
      <c r="D690">
        <v>6</v>
      </c>
      <c r="E690" s="1" t="s">
        <v>192</v>
      </c>
      <c r="F690">
        <v>1</v>
      </c>
      <c r="G690" s="1" t="s">
        <v>376</v>
      </c>
      <c r="H690" s="1" t="s">
        <v>28</v>
      </c>
      <c r="I690">
        <v>1</v>
      </c>
    </row>
    <row r="691" spans="1:9" x14ac:dyDescent="0.55000000000000004">
      <c r="A691">
        <v>22</v>
      </c>
      <c r="B691" s="1" t="s">
        <v>402</v>
      </c>
      <c r="C691" s="1" t="s">
        <v>5</v>
      </c>
      <c r="D691">
        <v>6</v>
      </c>
      <c r="E691" s="1" t="s">
        <v>195</v>
      </c>
      <c r="F691">
        <v>6</v>
      </c>
      <c r="G691" s="1" t="s">
        <v>377</v>
      </c>
      <c r="H691" s="1" t="s">
        <v>28</v>
      </c>
      <c r="I691">
        <v>1</v>
      </c>
    </row>
    <row r="692" spans="1:9" x14ac:dyDescent="0.55000000000000004">
      <c r="A692">
        <v>22</v>
      </c>
      <c r="B692" s="1" t="s">
        <v>402</v>
      </c>
      <c r="C692" s="1" t="s">
        <v>5</v>
      </c>
      <c r="D692">
        <v>6</v>
      </c>
      <c r="E692" s="1" t="s">
        <v>199</v>
      </c>
      <c r="F692">
        <v>6</v>
      </c>
      <c r="G692" s="1" t="s">
        <v>377</v>
      </c>
      <c r="H692" s="1" t="s">
        <v>28</v>
      </c>
      <c r="I692">
        <v>1</v>
      </c>
    </row>
    <row r="693" spans="1:9" x14ac:dyDescent="0.55000000000000004">
      <c r="A693">
        <v>22</v>
      </c>
      <c r="B693" s="1" t="s">
        <v>402</v>
      </c>
      <c r="C693" s="1" t="s">
        <v>5</v>
      </c>
      <c r="D693">
        <v>6</v>
      </c>
      <c r="E693" s="1" t="s">
        <v>203</v>
      </c>
      <c r="F693">
        <v>6</v>
      </c>
      <c r="G693" s="1" t="s">
        <v>377</v>
      </c>
      <c r="H693" s="1" t="s">
        <v>29</v>
      </c>
      <c r="I693">
        <v>1</v>
      </c>
    </row>
    <row r="694" spans="1:9" x14ac:dyDescent="0.55000000000000004">
      <c r="A694">
        <v>22</v>
      </c>
      <c r="B694" s="1" t="s">
        <v>402</v>
      </c>
      <c r="C694" s="1" t="s">
        <v>5</v>
      </c>
      <c r="D694">
        <v>6</v>
      </c>
      <c r="E694" s="1" t="s">
        <v>206</v>
      </c>
      <c r="F694">
        <v>6</v>
      </c>
      <c r="G694" s="1" t="s">
        <v>377</v>
      </c>
      <c r="H694" s="1" t="s">
        <v>29</v>
      </c>
      <c r="I694">
        <v>1</v>
      </c>
    </row>
    <row r="695" spans="1:9" x14ac:dyDescent="0.55000000000000004">
      <c r="A695">
        <v>22</v>
      </c>
      <c r="B695" s="1" t="s">
        <v>402</v>
      </c>
      <c r="C695" s="1" t="s">
        <v>5</v>
      </c>
      <c r="D695">
        <v>6</v>
      </c>
      <c r="E695" s="1" t="s">
        <v>210</v>
      </c>
      <c r="F695">
        <v>6</v>
      </c>
      <c r="G695" s="1" t="s">
        <v>376</v>
      </c>
      <c r="H695" s="1" t="s">
        <v>28</v>
      </c>
      <c r="I695">
        <v>1</v>
      </c>
    </row>
    <row r="696" spans="1:9" x14ac:dyDescent="0.55000000000000004">
      <c r="A696">
        <v>22</v>
      </c>
      <c r="B696" s="1" t="s">
        <v>402</v>
      </c>
      <c r="C696" s="1" t="s">
        <v>5</v>
      </c>
      <c r="D696">
        <v>6</v>
      </c>
      <c r="E696" s="1" t="s">
        <v>274</v>
      </c>
      <c r="F696">
        <v>6</v>
      </c>
      <c r="G696" s="1" t="s">
        <v>375</v>
      </c>
      <c r="H696" s="1" t="s">
        <v>28</v>
      </c>
      <c r="I696">
        <v>1</v>
      </c>
    </row>
    <row r="697" spans="1:9" x14ac:dyDescent="0.55000000000000004">
      <c r="A697">
        <v>22</v>
      </c>
      <c r="B697" s="1" t="s">
        <v>402</v>
      </c>
      <c r="C697" s="1" t="s">
        <v>5</v>
      </c>
      <c r="D697">
        <v>6</v>
      </c>
      <c r="E697" s="1" t="s">
        <v>276</v>
      </c>
      <c r="F697">
        <v>6</v>
      </c>
      <c r="G697" s="1" t="s">
        <v>375</v>
      </c>
      <c r="H697" s="1" t="s">
        <v>28</v>
      </c>
      <c r="I697">
        <v>1</v>
      </c>
    </row>
    <row r="698" spans="1:9" x14ac:dyDescent="0.55000000000000004">
      <c r="A698">
        <v>22</v>
      </c>
      <c r="B698" s="1" t="s">
        <v>402</v>
      </c>
      <c r="C698" s="1" t="s">
        <v>5</v>
      </c>
      <c r="D698">
        <v>6</v>
      </c>
      <c r="E698" s="1" t="s">
        <v>279</v>
      </c>
      <c r="F698">
        <v>5</v>
      </c>
      <c r="G698" s="1" t="s">
        <v>376</v>
      </c>
      <c r="H698" s="1" t="s">
        <v>29</v>
      </c>
      <c r="I698">
        <v>1</v>
      </c>
    </row>
    <row r="699" spans="1:9" x14ac:dyDescent="0.55000000000000004">
      <c r="A699">
        <v>22</v>
      </c>
      <c r="B699" s="1" t="s">
        <v>402</v>
      </c>
      <c r="C699" s="1" t="s">
        <v>5</v>
      </c>
      <c r="D699">
        <v>6</v>
      </c>
      <c r="E699" s="1" t="s">
        <v>282</v>
      </c>
      <c r="F699">
        <v>6</v>
      </c>
      <c r="G699" s="1" t="s">
        <v>375</v>
      </c>
      <c r="H699" s="1" t="s">
        <v>29</v>
      </c>
      <c r="I699">
        <v>1</v>
      </c>
    </row>
    <row r="700" spans="1:9" x14ac:dyDescent="0.55000000000000004">
      <c r="A700">
        <v>22</v>
      </c>
      <c r="B700" s="1" t="s">
        <v>402</v>
      </c>
      <c r="C700" s="1" t="s">
        <v>5</v>
      </c>
      <c r="D700">
        <v>6</v>
      </c>
      <c r="E700" s="1" t="s">
        <v>352</v>
      </c>
      <c r="F700">
        <v>6</v>
      </c>
      <c r="G700" s="1" t="s">
        <v>376</v>
      </c>
      <c r="H700" s="1" t="s">
        <v>29</v>
      </c>
      <c r="I700">
        <v>1</v>
      </c>
    </row>
    <row r="701" spans="1:9" x14ac:dyDescent="0.55000000000000004">
      <c r="A701">
        <v>22</v>
      </c>
      <c r="B701" s="1" t="s">
        <v>402</v>
      </c>
      <c r="C701" s="1" t="s">
        <v>5</v>
      </c>
      <c r="D701">
        <v>6</v>
      </c>
      <c r="E701" s="1" t="s">
        <v>357</v>
      </c>
      <c r="F701">
        <v>6</v>
      </c>
      <c r="G701" s="1" t="s">
        <v>376</v>
      </c>
      <c r="H701" s="1" t="s">
        <v>28</v>
      </c>
      <c r="I701">
        <v>1</v>
      </c>
    </row>
    <row r="702" spans="1:9" x14ac:dyDescent="0.55000000000000004">
      <c r="A702">
        <v>22</v>
      </c>
      <c r="B702" s="1" t="s">
        <v>402</v>
      </c>
      <c r="C702" s="1" t="s">
        <v>5</v>
      </c>
      <c r="D702">
        <v>6</v>
      </c>
      <c r="E702" s="1" t="s">
        <v>360</v>
      </c>
      <c r="F702">
        <v>6</v>
      </c>
      <c r="G702" s="1" t="s">
        <v>377</v>
      </c>
      <c r="H702" s="1" t="s">
        <v>28</v>
      </c>
      <c r="I702">
        <v>1</v>
      </c>
    </row>
    <row r="703" spans="1:9" x14ac:dyDescent="0.55000000000000004">
      <c r="A703">
        <v>22</v>
      </c>
      <c r="B703" s="1" t="s">
        <v>402</v>
      </c>
      <c r="C703" s="1" t="s">
        <v>5</v>
      </c>
      <c r="D703">
        <v>6</v>
      </c>
      <c r="E703" s="1" t="s">
        <v>364</v>
      </c>
      <c r="F703">
        <v>6</v>
      </c>
      <c r="G703" s="1" t="s">
        <v>377</v>
      </c>
      <c r="H703" s="1" t="s">
        <v>28</v>
      </c>
      <c r="I703">
        <v>1</v>
      </c>
    </row>
    <row r="704" spans="1:9" x14ac:dyDescent="0.55000000000000004">
      <c r="A704">
        <v>22</v>
      </c>
      <c r="B704" s="1" t="s">
        <v>402</v>
      </c>
      <c r="C704" s="1" t="s">
        <v>5</v>
      </c>
      <c r="D704">
        <v>6</v>
      </c>
      <c r="E704" s="1" t="s">
        <v>368</v>
      </c>
      <c r="F704">
        <v>6</v>
      </c>
      <c r="G704" s="1" t="s">
        <v>377</v>
      </c>
      <c r="H704" s="1" t="s">
        <v>28</v>
      </c>
      <c r="I704">
        <v>1</v>
      </c>
    </row>
    <row r="705" spans="1:9" x14ac:dyDescent="0.55000000000000004">
      <c r="A705">
        <v>22</v>
      </c>
      <c r="B705" s="1" t="s">
        <v>402</v>
      </c>
      <c r="C705" s="1" t="s">
        <v>5</v>
      </c>
      <c r="D705">
        <v>6</v>
      </c>
      <c r="E705" s="1" t="s">
        <v>371</v>
      </c>
      <c r="F705">
        <v>6</v>
      </c>
      <c r="G705" s="1" t="s">
        <v>377</v>
      </c>
      <c r="H705" s="1" t="s">
        <v>29</v>
      </c>
      <c r="I705">
        <v>1</v>
      </c>
    </row>
    <row r="706" spans="1:9" x14ac:dyDescent="0.55000000000000004">
      <c r="A706">
        <v>23</v>
      </c>
      <c r="B706" s="1" t="s">
        <v>403</v>
      </c>
      <c r="C706" s="1" t="s">
        <v>3</v>
      </c>
      <c r="D706">
        <v>4</v>
      </c>
      <c r="E706" s="1" t="s">
        <v>36</v>
      </c>
      <c r="F706">
        <v>7</v>
      </c>
      <c r="G706" s="1" t="s">
        <v>375</v>
      </c>
      <c r="H706" s="1" t="s">
        <v>28</v>
      </c>
      <c r="I706">
        <v>1</v>
      </c>
    </row>
    <row r="707" spans="1:9" x14ac:dyDescent="0.55000000000000004">
      <c r="A707">
        <v>23</v>
      </c>
      <c r="B707" s="1" t="s">
        <v>403</v>
      </c>
      <c r="C707" s="1" t="s">
        <v>3</v>
      </c>
      <c r="D707">
        <v>4</v>
      </c>
      <c r="E707" s="1" t="s">
        <v>40</v>
      </c>
      <c r="F707">
        <v>4</v>
      </c>
      <c r="G707" s="1" t="s">
        <v>376</v>
      </c>
      <c r="H707" s="1" t="s">
        <v>28</v>
      </c>
      <c r="I707">
        <v>1</v>
      </c>
    </row>
    <row r="708" spans="1:9" x14ac:dyDescent="0.55000000000000004">
      <c r="A708">
        <v>23</v>
      </c>
      <c r="B708" s="1" t="s">
        <v>403</v>
      </c>
      <c r="C708" s="1" t="s">
        <v>3</v>
      </c>
      <c r="D708">
        <v>4</v>
      </c>
      <c r="E708" s="1" t="s">
        <v>44</v>
      </c>
      <c r="F708">
        <v>5</v>
      </c>
      <c r="G708" s="1" t="s">
        <v>376</v>
      </c>
      <c r="H708" s="1" t="s">
        <v>29</v>
      </c>
      <c r="I708">
        <v>1</v>
      </c>
    </row>
    <row r="709" spans="1:9" x14ac:dyDescent="0.55000000000000004">
      <c r="A709">
        <v>23</v>
      </c>
      <c r="B709" s="1" t="s">
        <v>403</v>
      </c>
      <c r="C709" s="1" t="s">
        <v>3</v>
      </c>
      <c r="D709">
        <v>4</v>
      </c>
      <c r="E709" s="1" t="s">
        <v>48</v>
      </c>
      <c r="F709">
        <v>3</v>
      </c>
      <c r="G709" s="1" t="s">
        <v>376</v>
      </c>
      <c r="H709" s="1" t="s">
        <v>29</v>
      </c>
      <c r="I709">
        <v>1</v>
      </c>
    </row>
    <row r="710" spans="1:9" x14ac:dyDescent="0.55000000000000004">
      <c r="A710">
        <v>23</v>
      </c>
      <c r="B710" s="1" t="s">
        <v>403</v>
      </c>
      <c r="C710" s="1" t="s">
        <v>3</v>
      </c>
      <c r="D710">
        <v>4</v>
      </c>
      <c r="E710" s="1" t="s">
        <v>52</v>
      </c>
      <c r="F710">
        <v>4</v>
      </c>
      <c r="G710" s="1" t="s">
        <v>376</v>
      </c>
      <c r="H710" s="1" t="s">
        <v>29</v>
      </c>
      <c r="I710">
        <v>1</v>
      </c>
    </row>
    <row r="711" spans="1:9" x14ac:dyDescent="0.55000000000000004">
      <c r="A711">
        <v>23</v>
      </c>
      <c r="B711" s="1" t="s">
        <v>403</v>
      </c>
      <c r="C711" s="1" t="s">
        <v>3</v>
      </c>
      <c r="D711">
        <v>4</v>
      </c>
      <c r="E711" s="1" t="s">
        <v>56</v>
      </c>
      <c r="F711">
        <v>4</v>
      </c>
      <c r="G711" s="1" t="s">
        <v>376</v>
      </c>
      <c r="H711" s="1" t="s">
        <v>29</v>
      </c>
      <c r="I711">
        <v>1</v>
      </c>
    </row>
    <row r="712" spans="1:9" x14ac:dyDescent="0.55000000000000004">
      <c r="A712">
        <v>23</v>
      </c>
      <c r="B712" s="1" t="s">
        <v>403</v>
      </c>
      <c r="C712" s="1" t="s">
        <v>3</v>
      </c>
      <c r="D712">
        <v>4</v>
      </c>
      <c r="E712" s="1" t="s">
        <v>60</v>
      </c>
      <c r="F712">
        <v>4</v>
      </c>
      <c r="G712" s="1" t="s">
        <v>377</v>
      </c>
      <c r="H712" s="1" t="s">
        <v>28</v>
      </c>
      <c r="I712">
        <v>1</v>
      </c>
    </row>
    <row r="713" spans="1:9" x14ac:dyDescent="0.55000000000000004">
      <c r="A713">
        <v>23</v>
      </c>
      <c r="B713" s="1" t="s">
        <v>403</v>
      </c>
      <c r="C713" s="1" t="s">
        <v>3</v>
      </c>
      <c r="D713">
        <v>4</v>
      </c>
      <c r="E713" s="1" t="s">
        <v>64</v>
      </c>
      <c r="F713">
        <v>4</v>
      </c>
      <c r="G713" s="1" t="s">
        <v>377</v>
      </c>
      <c r="H713" s="1" t="s">
        <v>29</v>
      </c>
      <c r="I713">
        <v>1</v>
      </c>
    </row>
    <row r="714" spans="1:9" x14ac:dyDescent="0.55000000000000004">
      <c r="A714">
        <v>23</v>
      </c>
      <c r="B714" s="1" t="s">
        <v>403</v>
      </c>
      <c r="C714" s="1" t="s">
        <v>3</v>
      </c>
      <c r="D714">
        <v>4</v>
      </c>
      <c r="E714" s="1" t="s">
        <v>68</v>
      </c>
      <c r="F714">
        <v>4</v>
      </c>
      <c r="G714" s="1" t="s">
        <v>377</v>
      </c>
      <c r="H714" s="1" t="s">
        <v>28</v>
      </c>
      <c r="I714">
        <v>1</v>
      </c>
    </row>
    <row r="715" spans="1:9" x14ac:dyDescent="0.55000000000000004">
      <c r="A715">
        <v>23</v>
      </c>
      <c r="B715" s="1" t="s">
        <v>403</v>
      </c>
      <c r="C715" s="1" t="s">
        <v>3</v>
      </c>
      <c r="D715">
        <v>4</v>
      </c>
      <c r="E715" s="1" t="s">
        <v>72</v>
      </c>
      <c r="F715">
        <v>7</v>
      </c>
      <c r="G715" s="1" t="s">
        <v>377</v>
      </c>
      <c r="H715" s="1" t="s">
        <v>29</v>
      </c>
      <c r="I715">
        <v>1</v>
      </c>
    </row>
    <row r="716" spans="1:9" x14ac:dyDescent="0.55000000000000004">
      <c r="A716">
        <v>23</v>
      </c>
      <c r="B716" s="1" t="s">
        <v>403</v>
      </c>
      <c r="C716" s="1" t="s">
        <v>3</v>
      </c>
      <c r="D716">
        <v>4</v>
      </c>
      <c r="E716" s="1" t="s">
        <v>75</v>
      </c>
      <c r="F716">
        <v>4</v>
      </c>
      <c r="G716" s="1" t="s">
        <v>377</v>
      </c>
      <c r="H716" s="1" t="s">
        <v>29</v>
      </c>
      <c r="I716">
        <v>1</v>
      </c>
    </row>
    <row r="717" spans="1:9" x14ac:dyDescent="0.55000000000000004">
      <c r="A717">
        <v>23</v>
      </c>
      <c r="B717" s="1" t="s">
        <v>403</v>
      </c>
      <c r="C717" s="1" t="s">
        <v>3</v>
      </c>
      <c r="D717">
        <v>4</v>
      </c>
      <c r="E717" s="1" t="s">
        <v>78</v>
      </c>
      <c r="F717">
        <v>4</v>
      </c>
      <c r="G717" s="1" t="s">
        <v>375</v>
      </c>
      <c r="H717" s="1" t="s">
        <v>28</v>
      </c>
      <c r="I717">
        <v>1</v>
      </c>
    </row>
    <row r="718" spans="1:9" x14ac:dyDescent="0.55000000000000004">
      <c r="A718">
        <v>23</v>
      </c>
      <c r="B718" s="1" t="s">
        <v>403</v>
      </c>
      <c r="C718" s="1" t="s">
        <v>3</v>
      </c>
      <c r="D718">
        <v>4</v>
      </c>
      <c r="E718" s="1" t="s">
        <v>82</v>
      </c>
      <c r="F718">
        <v>7</v>
      </c>
      <c r="G718" s="1" t="s">
        <v>375</v>
      </c>
      <c r="H718" s="1" t="s">
        <v>29</v>
      </c>
      <c r="I718">
        <v>1</v>
      </c>
    </row>
    <row r="719" spans="1:9" x14ac:dyDescent="0.55000000000000004">
      <c r="A719">
        <v>23</v>
      </c>
      <c r="B719" s="1" t="s">
        <v>403</v>
      </c>
      <c r="C719" s="1" t="s">
        <v>3</v>
      </c>
      <c r="D719">
        <v>4</v>
      </c>
      <c r="E719" s="1" t="s">
        <v>85</v>
      </c>
      <c r="F719">
        <v>3</v>
      </c>
      <c r="G719" s="1" t="s">
        <v>375</v>
      </c>
      <c r="H719" s="1" t="s">
        <v>28</v>
      </c>
      <c r="I719">
        <v>1</v>
      </c>
    </row>
    <row r="720" spans="1:9" x14ac:dyDescent="0.55000000000000004">
      <c r="A720">
        <v>23</v>
      </c>
      <c r="B720" s="1" t="s">
        <v>403</v>
      </c>
      <c r="C720" s="1" t="s">
        <v>3</v>
      </c>
      <c r="D720">
        <v>4</v>
      </c>
      <c r="E720" s="1" t="s">
        <v>184</v>
      </c>
      <c r="F720">
        <v>4</v>
      </c>
      <c r="G720" s="1" t="s">
        <v>376</v>
      </c>
      <c r="H720" s="1" t="s">
        <v>28</v>
      </c>
      <c r="I720">
        <v>1</v>
      </c>
    </row>
    <row r="721" spans="1:9" x14ac:dyDescent="0.55000000000000004">
      <c r="A721">
        <v>23</v>
      </c>
      <c r="B721" s="1" t="s">
        <v>403</v>
      </c>
      <c r="C721" s="1" t="s">
        <v>3</v>
      </c>
      <c r="D721">
        <v>4</v>
      </c>
      <c r="E721" s="1" t="s">
        <v>187</v>
      </c>
      <c r="F721">
        <v>4</v>
      </c>
      <c r="G721" s="1" t="s">
        <v>376</v>
      </c>
      <c r="H721" s="1" t="s">
        <v>29</v>
      </c>
      <c r="I721">
        <v>1</v>
      </c>
    </row>
    <row r="722" spans="1:9" x14ac:dyDescent="0.55000000000000004">
      <c r="A722">
        <v>23</v>
      </c>
      <c r="B722" s="1" t="s">
        <v>403</v>
      </c>
      <c r="C722" s="1" t="s">
        <v>3</v>
      </c>
      <c r="D722">
        <v>4</v>
      </c>
      <c r="E722" s="1" t="s">
        <v>192</v>
      </c>
      <c r="F722">
        <v>4</v>
      </c>
      <c r="G722" s="1" t="s">
        <v>376</v>
      </c>
      <c r="H722" s="1" t="s">
        <v>28</v>
      </c>
      <c r="I722">
        <v>1</v>
      </c>
    </row>
    <row r="723" spans="1:9" x14ac:dyDescent="0.55000000000000004">
      <c r="A723">
        <v>23</v>
      </c>
      <c r="B723" s="1" t="s">
        <v>403</v>
      </c>
      <c r="C723" s="1" t="s">
        <v>3</v>
      </c>
      <c r="D723">
        <v>4</v>
      </c>
      <c r="E723" s="1" t="s">
        <v>195</v>
      </c>
      <c r="F723">
        <v>4</v>
      </c>
      <c r="G723" s="1" t="s">
        <v>377</v>
      </c>
      <c r="H723" s="1" t="s">
        <v>28</v>
      </c>
      <c r="I723">
        <v>1</v>
      </c>
    </row>
    <row r="724" spans="1:9" x14ac:dyDescent="0.55000000000000004">
      <c r="A724">
        <v>23</v>
      </c>
      <c r="B724" s="1" t="s">
        <v>403</v>
      </c>
      <c r="C724" s="1" t="s">
        <v>3</v>
      </c>
      <c r="D724">
        <v>4</v>
      </c>
      <c r="E724" s="1" t="s">
        <v>199</v>
      </c>
      <c r="F724">
        <v>4</v>
      </c>
      <c r="G724" s="1" t="s">
        <v>377</v>
      </c>
      <c r="H724" s="1" t="s">
        <v>28</v>
      </c>
      <c r="I724">
        <v>1</v>
      </c>
    </row>
    <row r="725" spans="1:9" x14ac:dyDescent="0.55000000000000004">
      <c r="A725">
        <v>23</v>
      </c>
      <c r="B725" s="1" t="s">
        <v>403</v>
      </c>
      <c r="C725" s="1" t="s">
        <v>3</v>
      </c>
      <c r="D725">
        <v>4</v>
      </c>
      <c r="E725" s="1" t="s">
        <v>203</v>
      </c>
      <c r="F725">
        <v>5</v>
      </c>
      <c r="G725" s="1" t="s">
        <v>377</v>
      </c>
      <c r="H725" s="1" t="s">
        <v>29</v>
      </c>
      <c r="I725">
        <v>1</v>
      </c>
    </row>
    <row r="726" spans="1:9" x14ac:dyDescent="0.55000000000000004">
      <c r="A726">
        <v>23</v>
      </c>
      <c r="B726" s="1" t="s">
        <v>403</v>
      </c>
      <c r="C726" s="1" t="s">
        <v>3</v>
      </c>
      <c r="D726">
        <v>4</v>
      </c>
      <c r="E726" s="1" t="s">
        <v>206</v>
      </c>
      <c r="F726">
        <v>4</v>
      </c>
      <c r="G726" s="1" t="s">
        <v>377</v>
      </c>
      <c r="H726" s="1" t="s">
        <v>29</v>
      </c>
      <c r="I726">
        <v>1</v>
      </c>
    </row>
    <row r="727" spans="1:9" x14ac:dyDescent="0.55000000000000004">
      <c r="A727">
        <v>23</v>
      </c>
      <c r="B727" s="1" t="s">
        <v>403</v>
      </c>
      <c r="C727" s="1" t="s">
        <v>3</v>
      </c>
      <c r="D727">
        <v>4</v>
      </c>
      <c r="E727" s="1" t="s">
        <v>210</v>
      </c>
      <c r="F727">
        <v>4</v>
      </c>
      <c r="G727" s="1" t="s">
        <v>376</v>
      </c>
      <c r="H727" s="1" t="s">
        <v>28</v>
      </c>
      <c r="I727">
        <v>1</v>
      </c>
    </row>
    <row r="728" spans="1:9" x14ac:dyDescent="0.55000000000000004">
      <c r="A728">
        <v>23</v>
      </c>
      <c r="B728" s="1" t="s">
        <v>403</v>
      </c>
      <c r="C728" s="1" t="s">
        <v>3</v>
      </c>
      <c r="D728">
        <v>4</v>
      </c>
      <c r="E728" s="1" t="s">
        <v>274</v>
      </c>
      <c r="F728">
        <v>4</v>
      </c>
      <c r="G728" s="1" t="s">
        <v>375</v>
      </c>
      <c r="H728" s="1" t="s">
        <v>28</v>
      </c>
      <c r="I728">
        <v>1</v>
      </c>
    </row>
    <row r="729" spans="1:9" x14ac:dyDescent="0.55000000000000004">
      <c r="A729">
        <v>23</v>
      </c>
      <c r="B729" s="1" t="s">
        <v>403</v>
      </c>
      <c r="C729" s="1" t="s">
        <v>3</v>
      </c>
      <c r="D729">
        <v>4</v>
      </c>
      <c r="E729" s="1" t="s">
        <v>276</v>
      </c>
      <c r="F729">
        <v>4</v>
      </c>
      <c r="G729" s="1" t="s">
        <v>375</v>
      </c>
      <c r="H729" s="1" t="s">
        <v>28</v>
      </c>
      <c r="I729">
        <v>1</v>
      </c>
    </row>
    <row r="730" spans="1:9" x14ac:dyDescent="0.55000000000000004">
      <c r="A730">
        <v>23</v>
      </c>
      <c r="B730" s="1" t="s">
        <v>403</v>
      </c>
      <c r="C730" s="1" t="s">
        <v>3</v>
      </c>
      <c r="D730">
        <v>4</v>
      </c>
      <c r="E730" s="1" t="s">
        <v>279</v>
      </c>
      <c r="F730">
        <v>4</v>
      </c>
      <c r="G730" s="1" t="s">
        <v>376</v>
      </c>
      <c r="H730" s="1" t="s">
        <v>29</v>
      </c>
      <c r="I730">
        <v>1</v>
      </c>
    </row>
    <row r="731" spans="1:9" x14ac:dyDescent="0.55000000000000004">
      <c r="A731">
        <v>23</v>
      </c>
      <c r="B731" s="1" t="s">
        <v>403</v>
      </c>
      <c r="C731" s="1" t="s">
        <v>3</v>
      </c>
      <c r="D731">
        <v>4</v>
      </c>
      <c r="E731" s="1" t="s">
        <v>282</v>
      </c>
      <c r="F731">
        <v>4</v>
      </c>
      <c r="G731" s="1" t="s">
        <v>375</v>
      </c>
      <c r="H731" s="1" t="s">
        <v>29</v>
      </c>
      <c r="I731">
        <v>1</v>
      </c>
    </row>
    <row r="732" spans="1:9" x14ac:dyDescent="0.55000000000000004">
      <c r="A732">
        <v>23</v>
      </c>
      <c r="B732" s="1" t="s">
        <v>403</v>
      </c>
      <c r="C732" s="1" t="s">
        <v>3</v>
      </c>
      <c r="D732">
        <v>4</v>
      </c>
      <c r="E732" s="1" t="s">
        <v>352</v>
      </c>
      <c r="F732">
        <v>4</v>
      </c>
      <c r="G732" s="1" t="s">
        <v>376</v>
      </c>
      <c r="H732" s="1" t="s">
        <v>29</v>
      </c>
      <c r="I732">
        <v>1</v>
      </c>
    </row>
    <row r="733" spans="1:9" x14ac:dyDescent="0.55000000000000004">
      <c r="A733">
        <v>23</v>
      </c>
      <c r="B733" s="1" t="s">
        <v>403</v>
      </c>
      <c r="C733" s="1" t="s">
        <v>3</v>
      </c>
      <c r="D733">
        <v>4</v>
      </c>
      <c r="E733" s="1" t="s">
        <v>357</v>
      </c>
      <c r="F733">
        <v>4</v>
      </c>
      <c r="G733" s="1" t="s">
        <v>376</v>
      </c>
      <c r="H733" s="1" t="s">
        <v>28</v>
      </c>
      <c r="I733">
        <v>1</v>
      </c>
    </row>
    <row r="734" spans="1:9" x14ac:dyDescent="0.55000000000000004">
      <c r="A734">
        <v>23</v>
      </c>
      <c r="B734" s="1" t="s">
        <v>403</v>
      </c>
      <c r="C734" s="1" t="s">
        <v>3</v>
      </c>
      <c r="D734">
        <v>4</v>
      </c>
      <c r="E734" s="1" t="s">
        <v>360</v>
      </c>
      <c r="F734">
        <v>4</v>
      </c>
      <c r="G734" s="1" t="s">
        <v>377</v>
      </c>
      <c r="H734" s="1" t="s">
        <v>28</v>
      </c>
      <c r="I734">
        <v>1</v>
      </c>
    </row>
    <row r="735" spans="1:9" x14ac:dyDescent="0.55000000000000004">
      <c r="A735">
        <v>23</v>
      </c>
      <c r="B735" s="1" t="s">
        <v>403</v>
      </c>
      <c r="C735" s="1" t="s">
        <v>3</v>
      </c>
      <c r="D735">
        <v>4</v>
      </c>
      <c r="E735" s="1" t="s">
        <v>364</v>
      </c>
      <c r="F735">
        <v>4</v>
      </c>
      <c r="G735" s="1" t="s">
        <v>377</v>
      </c>
      <c r="H735" s="1" t="s">
        <v>28</v>
      </c>
      <c r="I735">
        <v>1</v>
      </c>
    </row>
    <row r="736" spans="1:9" x14ac:dyDescent="0.55000000000000004">
      <c r="A736">
        <v>23</v>
      </c>
      <c r="B736" s="1" t="s">
        <v>403</v>
      </c>
      <c r="C736" s="1" t="s">
        <v>3</v>
      </c>
      <c r="D736">
        <v>4</v>
      </c>
      <c r="E736" s="1" t="s">
        <v>368</v>
      </c>
      <c r="F736">
        <v>3</v>
      </c>
      <c r="G736" s="1" t="s">
        <v>377</v>
      </c>
      <c r="H736" s="1" t="s">
        <v>28</v>
      </c>
      <c r="I736">
        <v>1</v>
      </c>
    </row>
    <row r="737" spans="1:9" x14ac:dyDescent="0.55000000000000004">
      <c r="A737">
        <v>23</v>
      </c>
      <c r="B737" s="1" t="s">
        <v>403</v>
      </c>
      <c r="C737" s="1" t="s">
        <v>3</v>
      </c>
      <c r="D737">
        <v>4</v>
      </c>
      <c r="E737" s="1" t="s">
        <v>371</v>
      </c>
      <c r="F737">
        <v>4</v>
      </c>
      <c r="G737" s="1" t="s">
        <v>377</v>
      </c>
      <c r="H737" s="1" t="s">
        <v>29</v>
      </c>
      <c r="I737">
        <v>1</v>
      </c>
    </row>
    <row r="738" spans="1:9" x14ac:dyDescent="0.55000000000000004">
      <c r="A738">
        <v>24</v>
      </c>
      <c r="B738" s="1" t="s">
        <v>404</v>
      </c>
      <c r="C738" s="1" t="s">
        <v>3</v>
      </c>
      <c r="D738">
        <v>4</v>
      </c>
      <c r="E738" s="1" t="s">
        <v>36</v>
      </c>
      <c r="F738">
        <v>4</v>
      </c>
      <c r="G738" s="1" t="s">
        <v>375</v>
      </c>
      <c r="H738" s="1" t="s">
        <v>28</v>
      </c>
      <c r="I738">
        <v>1</v>
      </c>
    </row>
    <row r="739" spans="1:9" x14ac:dyDescent="0.55000000000000004">
      <c r="A739">
        <v>24</v>
      </c>
      <c r="B739" s="1" t="s">
        <v>404</v>
      </c>
      <c r="C739" s="1" t="s">
        <v>3</v>
      </c>
      <c r="D739">
        <v>4</v>
      </c>
      <c r="E739" s="1" t="s">
        <v>40</v>
      </c>
      <c r="F739">
        <v>4</v>
      </c>
      <c r="G739" s="1" t="s">
        <v>376</v>
      </c>
      <c r="H739" s="1" t="s">
        <v>28</v>
      </c>
      <c r="I739">
        <v>1</v>
      </c>
    </row>
    <row r="740" spans="1:9" x14ac:dyDescent="0.55000000000000004">
      <c r="A740">
        <v>24</v>
      </c>
      <c r="B740" s="1" t="s">
        <v>404</v>
      </c>
      <c r="C740" s="1" t="s">
        <v>3</v>
      </c>
      <c r="D740">
        <v>4</v>
      </c>
      <c r="E740" s="1" t="s">
        <v>44</v>
      </c>
      <c r="F740">
        <v>3</v>
      </c>
      <c r="G740" s="1" t="s">
        <v>376</v>
      </c>
      <c r="H740" s="1" t="s">
        <v>29</v>
      </c>
      <c r="I740">
        <v>1</v>
      </c>
    </row>
    <row r="741" spans="1:9" x14ac:dyDescent="0.55000000000000004">
      <c r="A741">
        <v>24</v>
      </c>
      <c r="B741" s="1" t="s">
        <v>404</v>
      </c>
      <c r="C741" s="1" t="s">
        <v>3</v>
      </c>
      <c r="D741">
        <v>4</v>
      </c>
      <c r="E741" s="1" t="s">
        <v>48</v>
      </c>
      <c r="F741">
        <v>4</v>
      </c>
      <c r="G741" s="1" t="s">
        <v>376</v>
      </c>
      <c r="H741" s="1" t="s">
        <v>29</v>
      </c>
      <c r="I741">
        <v>1</v>
      </c>
    </row>
    <row r="742" spans="1:9" x14ac:dyDescent="0.55000000000000004">
      <c r="A742">
        <v>24</v>
      </c>
      <c r="B742" s="1" t="s">
        <v>404</v>
      </c>
      <c r="C742" s="1" t="s">
        <v>3</v>
      </c>
      <c r="D742">
        <v>4</v>
      </c>
      <c r="E742" s="1" t="s">
        <v>52</v>
      </c>
      <c r="F742">
        <v>4</v>
      </c>
      <c r="G742" s="1" t="s">
        <v>376</v>
      </c>
      <c r="H742" s="1" t="s">
        <v>29</v>
      </c>
      <c r="I742">
        <v>1</v>
      </c>
    </row>
    <row r="743" spans="1:9" x14ac:dyDescent="0.55000000000000004">
      <c r="A743">
        <v>24</v>
      </c>
      <c r="B743" s="1" t="s">
        <v>404</v>
      </c>
      <c r="C743" s="1" t="s">
        <v>3</v>
      </c>
      <c r="D743">
        <v>4</v>
      </c>
      <c r="E743" s="1" t="s">
        <v>56</v>
      </c>
      <c r="F743">
        <v>4</v>
      </c>
      <c r="G743" s="1" t="s">
        <v>376</v>
      </c>
      <c r="H743" s="1" t="s">
        <v>29</v>
      </c>
      <c r="I743">
        <v>1</v>
      </c>
    </row>
    <row r="744" spans="1:9" x14ac:dyDescent="0.55000000000000004">
      <c r="A744">
        <v>24</v>
      </c>
      <c r="B744" s="1" t="s">
        <v>404</v>
      </c>
      <c r="C744" s="1" t="s">
        <v>3</v>
      </c>
      <c r="D744">
        <v>4</v>
      </c>
      <c r="E744" s="1" t="s">
        <v>60</v>
      </c>
      <c r="F744">
        <v>4</v>
      </c>
      <c r="G744" s="1" t="s">
        <v>377</v>
      </c>
      <c r="H744" s="1" t="s">
        <v>28</v>
      </c>
      <c r="I744">
        <v>1</v>
      </c>
    </row>
    <row r="745" spans="1:9" x14ac:dyDescent="0.55000000000000004">
      <c r="A745">
        <v>24</v>
      </c>
      <c r="B745" s="1" t="s">
        <v>404</v>
      </c>
      <c r="C745" s="1" t="s">
        <v>3</v>
      </c>
      <c r="D745">
        <v>4</v>
      </c>
      <c r="E745" s="1" t="s">
        <v>64</v>
      </c>
      <c r="F745">
        <v>7</v>
      </c>
      <c r="G745" s="1" t="s">
        <v>377</v>
      </c>
      <c r="H745" s="1" t="s">
        <v>29</v>
      </c>
      <c r="I745">
        <v>1</v>
      </c>
    </row>
    <row r="746" spans="1:9" x14ac:dyDescent="0.55000000000000004">
      <c r="A746">
        <v>24</v>
      </c>
      <c r="B746" s="1" t="s">
        <v>404</v>
      </c>
      <c r="C746" s="1" t="s">
        <v>3</v>
      </c>
      <c r="D746">
        <v>4</v>
      </c>
      <c r="E746" s="1" t="s">
        <v>68</v>
      </c>
      <c r="F746">
        <v>4</v>
      </c>
      <c r="G746" s="1" t="s">
        <v>377</v>
      </c>
      <c r="H746" s="1" t="s">
        <v>28</v>
      </c>
      <c r="I746">
        <v>1</v>
      </c>
    </row>
    <row r="747" spans="1:9" x14ac:dyDescent="0.55000000000000004">
      <c r="A747">
        <v>24</v>
      </c>
      <c r="B747" s="1" t="s">
        <v>404</v>
      </c>
      <c r="C747" s="1" t="s">
        <v>3</v>
      </c>
      <c r="D747">
        <v>4</v>
      </c>
      <c r="E747" s="1" t="s">
        <v>72</v>
      </c>
      <c r="F747">
        <v>4</v>
      </c>
      <c r="G747" s="1" t="s">
        <v>377</v>
      </c>
      <c r="H747" s="1" t="s">
        <v>29</v>
      </c>
      <c r="I747">
        <v>1</v>
      </c>
    </row>
    <row r="748" spans="1:9" x14ac:dyDescent="0.55000000000000004">
      <c r="A748">
        <v>24</v>
      </c>
      <c r="B748" s="1" t="s">
        <v>404</v>
      </c>
      <c r="C748" s="1" t="s">
        <v>3</v>
      </c>
      <c r="D748">
        <v>4</v>
      </c>
      <c r="E748" s="1" t="s">
        <v>75</v>
      </c>
      <c r="F748">
        <v>4</v>
      </c>
      <c r="G748" s="1" t="s">
        <v>377</v>
      </c>
      <c r="H748" s="1" t="s">
        <v>29</v>
      </c>
      <c r="I748">
        <v>1</v>
      </c>
    </row>
    <row r="749" spans="1:9" x14ac:dyDescent="0.55000000000000004">
      <c r="A749">
        <v>24</v>
      </c>
      <c r="B749" s="1" t="s">
        <v>404</v>
      </c>
      <c r="C749" s="1" t="s">
        <v>3</v>
      </c>
      <c r="D749">
        <v>4</v>
      </c>
      <c r="E749" s="1" t="s">
        <v>78</v>
      </c>
      <c r="F749">
        <v>4</v>
      </c>
      <c r="G749" s="1" t="s">
        <v>375</v>
      </c>
      <c r="H749" s="1" t="s">
        <v>28</v>
      </c>
      <c r="I749">
        <v>1</v>
      </c>
    </row>
    <row r="750" spans="1:9" x14ac:dyDescent="0.55000000000000004">
      <c r="A750">
        <v>24</v>
      </c>
      <c r="B750" s="1" t="s">
        <v>404</v>
      </c>
      <c r="C750" s="1" t="s">
        <v>3</v>
      </c>
      <c r="D750">
        <v>4</v>
      </c>
      <c r="E750" s="1" t="s">
        <v>82</v>
      </c>
      <c r="F750">
        <v>3</v>
      </c>
      <c r="G750" s="1" t="s">
        <v>375</v>
      </c>
      <c r="H750" s="1" t="s">
        <v>29</v>
      </c>
      <c r="I750">
        <v>1</v>
      </c>
    </row>
    <row r="751" spans="1:9" x14ac:dyDescent="0.55000000000000004">
      <c r="A751">
        <v>24</v>
      </c>
      <c r="B751" s="1" t="s">
        <v>404</v>
      </c>
      <c r="C751" s="1" t="s">
        <v>3</v>
      </c>
      <c r="D751">
        <v>4</v>
      </c>
      <c r="E751" s="1" t="s">
        <v>85</v>
      </c>
      <c r="F751">
        <v>4</v>
      </c>
      <c r="G751" s="1" t="s">
        <v>375</v>
      </c>
      <c r="H751" s="1" t="s">
        <v>28</v>
      </c>
      <c r="I751">
        <v>1</v>
      </c>
    </row>
    <row r="752" spans="1:9" x14ac:dyDescent="0.55000000000000004">
      <c r="A752">
        <v>24</v>
      </c>
      <c r="B752" s="1" t="s">
        <v>404</v>
      </c>
      <c r="C752" s="1" t="s">
        <v>3</v>
      </c>
      <c r="D752">
        <v>4</v>
      </c>
      <c r="E752" s="1" t="s">
        <v>184</v>
      </c>
      <c r="F752">
        <v>4</v>
      </c>
      <c r="G752" s="1" t="s">
        <v>376</v>
      </c>
      <c r="H752" s="1" t="s">
        <v>28</v>
      </c>
      <c r="I752">
        <v>1</v>
      </c>
    </row>
    <row r="753" spans="1:9" x14ac:dyDescent="0.55000000000000004">
      <c r="A753">
        <v>24</v>
      </c>
      <c r="B753" s="1" t="s">
        <v>404</v>
      </c>
      <c r="C753" s="1" t="s">
        <v>3</v>
      </c>
      <c r="D753">
        <v>4</v>
      </c>
      <c r="E753" s="1" t="s">
        <v>187</v>
      </c>
      <c r="F753">
        <v>4</v>
      </c>
      <c r="G753" s="1" t="s">
        <v>376</v>
      </c>
      <c r="H753" s="1" t="s">
        <v>29</v>
      </c>
      <c r="I753">
        <v>1</v>
      </c>
    </row>
    <row r="754" spans="1:9" x14ac:dyDescent="0.55000000000000004">
      <c r="A754">
        <v>24</v>
      </c>
      <c r="B754" s="1" t="s">
        <v>404</v>
      </c>
      <c r="C754" s="1" t="s">
        <v>3</v>
      </c>
      <c r="D754">
        <v>4</v>
      </c>
      <c r="E754" s="1" t="s">
        <v>192</v>
      </c>
      <c r="F754">
        <v>4</v>
      </c>
      <c r="G754" s="1" t="s">
        <v>376</v>
      </c>
      <c r="H754" s="1" t="s">
        <v>28</v>
      </c>
      <c r="I754">
        <v>1</v>
      </c>
    </row>
    <row r="755" spans="1:9" x14ac:dyDescent="0.55000000000000004">
      <c r="A755">
        <v>24</v>
      </c>
      <c r="B755" s="1" t="s">
        <v>404</v>
      </c>
      <c r="C755" s="1" t="s">
        <v>3</v>
      </c>
      <c r="D755">
        <v>4</v>
      </c>
      <c r="E755" s="1" t="s">
        <v>195</v>
      </c>
      <c r="F755">
        <v>4</v>
      </c>
      <c r="G755" s="1" t="s">
        <v>377</v>
      </c>
      <c r="H755" s="1" t="s">
        <v>28</v>
      </c>
      <c r="I755">
        <v>1</v>
      </c>
    </row>
    <row r="756" spans="1:9" x14ac:dyDescent="0.55000000000000004">
      <c r="A756">
        <v>24</v>
      </c>
      <c r="B756" s="1" t="s">
        <v>404</v>
      </c>
      <c r="C756" s="1" t="s">
        <v>3</v>
      </c>
      <c r="D756">
        <v>4</v>
      </c>
      <c r="E756" s="1" t="s">
        <v>199</v>
      </c>
      <c r="F756">
        <v>4</v>
      </c>
      <c r="G756" s="1" t="s">
        <v>377</v>
      </c>
      <c r="H756" s="1" t="s">
        <v>28</v>
      </c>
      <c r="I756">
        <v>1</v>
      </c>
    </row>
    <row r="757" spans="1:9" x14ac:dyDescent="0.55000000000000004">
      <c r="A757">
        <v>24</v>
      </c>
      <c r="B757" s="1" t="s">
        <v>404</v>
      </c>
      <c r="C757" s="1" t="s">
        <v>3</v>
      </c>
      <c r="D757">
        <v>4</v>
      </c>
      <c r="E757" s="1" t="s">
        <v>203</v>
      </c>
      <c r="F757">
        <v>4</v>
      </c>
      <c r="G757" s="1" t="s">
        <v>377</v>
      </c>
      <c r="H757" s="1" t="s">
        <v>29</v>
      </c>
      <c r="I757">
        <v>1</v>
      </c>
    </row>
    <row r="758" spans="1:9" x14ac:dyDescent="0.55000000000000004">
      <c r="A758">
        <v>24</v>
      </c>
      <c r="B758" s="1" t="s">
        <v>404</v>
      </c>
      <c r="C758" s="1" t="s">
        <v>3</v>
      </c>
      <c r="D758">
        <v>4</v>
      </c>
      <c r="E758" s="1" t="s">
        <v>206</v>
      </c>
      <c r="F758">
        <v>4</v>
      </c>
      <c r="G758" s="1" t="s">
        <v>377</v>
      </c>
      <c r="H758" s="1" t="s">
        <v>29</v>
      </c>
      <c r="I758">
        <v>1</v>
      </c>
    </row>
    <row r="759" spans="1:9" x14ac:dyDescent="0.55000000000000004">
      <c r="A759">
        <v>24</v>
      </c>
      <c r="B759" s="1" t="s">
        <v>404</v>
      </c>
      <c r="C759" s="1" t="s">
        <v>3</v>
      </c>
      <c r="D759">
        <v>4</v>
      </c>
      <c r="E759" s="1" t="s">
        <v>210</v>
      </c>
      <c r="F759">
        <v>4</v>
      </c>
      <c r="G759" s="1" t="s">
        <v>376</v>
      </c>
      <c r="H759" s="1" t="s">
        <v>28</v>
      </c>
      <c r="I759">
        <v>1</v>
      </c>
    </row>
    <row r="760" spans="1:9" x14ac:dyDescent="0.55000000000000004">
      <c r="A760">
        <v>24</v>
      </c>
      <c r="B760" s="1" t="s">
        <v>404</v>
      </c>
      <c r="C760" s="1" t="s">
        <v>3</v>
      </c>
      <c r="D760">
        <v>4</v>
      </c>
      <c r="E760" s="1" t="s">
        <v>274</v>
      </c>
      <c r="F760">
        <v>4</v>
      </c>
      <c r="G760" s="1" t="s">
        <v>375</v>
      </c>
      <c r="H760" s="1" t="s">
        <v>28</v>
      </c>
      <c r="I760">
        <v>1</v>
      </c>
    </row>
    <row r="761" spans="1:9" x14ac:dyDescent="0.55000000000000004">
      <c r="A761">
        <v>24</v>
      </c>
      <c r="B761" s="1" t="s">
        <v>404</v>
      </c>
      <c r="C761" s="1" t="s">
        <v>3</v>
      </c>
      <c r="D761">
        <v>4</v>
      </c>
      <c r="E761" s="1" t="s">
        <v>276</v>
      </c>
      <c r="F761">
        <v>4</v>
      </c>
      <c r="G761" s="1" t="s">
        <v>375</v>
      </c>
      <c r="H761" s="1" t="s">
        <v>28</v>
      </c>
      <c r="I761">
        <v>1</v>
      </c>
    </row>
    <row r="762" spans="1:9" x14ac:dyDescent="0.55000000000000004">
      <c r="A762">
        <v>24</v>
      </c>
      <c r="B762" s="1" t="s">
        <v>404</v>
      </c>
      <c r="C762" s="1" t="s">
        <v>3</v>
      </c>
      <c r="D762">
        <v>4</v>
      </c>
      <c r="E762" s="1" t="s">
        <v>279</v>
      </c>
      <c r="F762">
        <v>4</v>
      </c>
      <c r="G762" s="1" t="s">
        <v>376</v>
      </c>
      <c r="H762" s="1" t="s">
        <v>29</v>
      </c>
      <c r="I762">
        <v>1</v>
      </c>
    </row>
    <row r="763" spans="1:9" x14ac:dyDescent="0.55000000000000004">
      <c r="A763">
        <v>24</v>
      </c>
      <c r="B763" s="1" t="s">
        <v>404</v>
      </c>
      <c r="C763" s="1" t="s">
        <v>3</v>
      </c>
      <c r="D763">
        <v>4</v>
      </c>
      <c r="E763" s="1" t="s">
        <v>282</v>
      </c>
      <c r="F763">
        <v>4</v>
      </c>
      <c r="G763" s="1" t="s">
        <v>375</v>
      </c>
      <c r="H763" s="1" t="s">
        <v>29</v>
      </c>
      <c r="I763">
        <v>1</v>
      </c>
    </row>
    <row r="764" spans="1:9" x14ac:dyDescent="0.55000000000000004">
      <c r="A764">
        <v>24</v>
      </c>
      <c r="B764" s="1" t="s">
        <v>404</v>
      </c>
      <c r="C764" s="1" t="s">
        <v>3</v>
      </c>
      <c r="D764">
        <v>4</v>
      </c>
      <c r="E764" s="1" t="s">
        <v>352</v>
      </c>
      <c r="F764">
        <v>4</v>
      </c>
      <c r="G764" s="1" t="s">
        <v>376</v>
      </c>
      <c r="H764" s="1" t="s">
        <v>29</v>
      </c>
      <c r="I764">
        <v>1</v>
      </c>
    </row>
    <row r="765" spans="1:9" x14ac:dyDescent="0.55000000000000004">
      <c r="A765">
        <v>24</v>
      </c>
      <c r="B765" s="1" t="s">
        <v>404</v>
      </c>
      <c r="C765" s="1" t="s">
        <v>3</v>
      </c>
      <c r="D765">
        <v>4</v>
      </c>
      <c r="E765" s="1" t="s">
        <v>357</v>
      </c>
      <c r="F765">
        <v>4</v>
      </c>
      <c r="G765" s="1" t="s">
        <v>376</v>
      </c>
      <c r="H765" s="1" t="s">
        <v>28</v>
      </c>
      <c r="I765">
        <v>1</v>
      </c>
    </row>
    <row r="766" spans="1:9" x14ac:dyDescent="0.55000000000000004">
      <c r="A766">
        <v>24</v>
      </c>
      <c r="B766" s="1" t="s">
        <v>404</v>
      </c>
      <c r="C766" s="1" t="s">
        <v>3</v>
      </c>
      <c r="D766">
        <v>4</v>
      </c>
      <c r="E766" s="1" t="s">
        <v>360</v>
      </c>
      <c r="F766">
        <v>4</v>
      </c>
      <c r="G766" s="1" t="s">
        <v>377</v>
      </c>
      <c r="H766" s="1" t="s">
        <v>28</v>
      </c>
      <c r="I766">
        <v>1</v>
      </c>
    </row>
    <row r="767" spans="1:9" x14ac:dyDescent="0.55000000000000004">
      <c r="A767">
        <v>24</v>
      </c>
      <c r="B767" s="1" t="s">
        <v>404</v>
      </c>
      <c r="C767" s="1" t="s">
        <v>3</v>
      </c>
      <c r="D767">
        <v>4</v>
      </c>
      <c r="E767" s="1" t="s">
        <v>364</v>
      </c>
      <c r="F767">
        <v>4</v>
      </c>
      <c r="G767" s="1" t="s">
        <v>377</v>
      </c>
      <c r="H767" s="1" t="s">
        <v>28</v>
      </c>
      <c r="I767">
        <v>1</v>
      </c>
    </row>
    <row r="768" spans="1:9" x14ac:dyDescent="0.55000000000000004">
      <c r="A768">
        <v>24</v>
      </c>
      <c r="B768" s="1" t="s">
        <v>404</v>
      </c>
      <c r="C768" s="1" t="s">
        <v>3</v>
      </c>
      <c r="D768">
        <v>4</v>
      </c>
      <c r="E768" s="1" t="s">
        <v>368</v>
      </c>
      <c r="F768">
        <v>4</v>
      </c>
      <c r="G768" s="1" t="s">
        <v>377</v>
      </c>
      <c r="H768" s="1" t="s">
        <v>28</v>
      </c>
      <c r="I768">
        <v>1</v>
      </c>
    </row>
    <row r="769" spans="1:9" x14ac:dyDescent="0.55000000000000004">
      <c r="A769">
        <v>24</v>
      </c>
      <c r="B769" s="1" t="s">
        <v>404</v>
      </c>
      <c r="C769" s="1" t="s">
        <v>3</v>
      </c>
      <c r="D769">
        <v>4</v>
      </c>
      <c r="E769" s="1" t="s">
        <v>371</v>
      </c>
      <c r="F769">
        <v>4</v>
      </c>
      <c r="G769" s="1" t="s">
        <v>377</v>
      </c>
      <c r="H769" s="1" t="s">
        <v>29</v>
      </c>
      <c r="I769">
        <v>1</v>
      </c>
    </row>
    <row r="770" spans="1:9" x14ac:dyDescent="0.55000000000000004">
      <c r="A770">
        <v>25</v>
      </c>
      <c r="B770" s="1" t="s">
        <v>405</v>
      </c>
      <c r="C770" s="1" t="s">
        <v>0</v>
      </c>
      <c r="D770">
        <v>7</v>
      </c>
      <c r="E770" s="1" t="s">
        <v>36</v>
      </c>
      <c r="F770">
        <v>4</v>
      </c>
      <c r="G770" s="1" t="s">
        <v>375</v>
      </c>
      <c r="H770" s="1" t="s">
        <v>28</v>
      </c>
      <c r="I770">
        <v>1</v>
      </c>
    </row>
    <row r="771" spans="1:9" x14ac:dyDescent="0.55000000000000004">
      <c r="A771">
        <v>25</v>
      </c>
      <c r="B771" s="1" t="s">
        <v>405</v>
      </c>
      <c r="C771" s="1" t="s">
        <v>0</v>
      </c>
      <c r="D771">
        <v>7</v>
      </c>
      <c r="E771" s="1" t="s">
        <v>40</v>
      </c>
      <c r="F771">
        <v>4</v>
      </c>
      <c r="G771" s="1" t="s">
        <v>376</v>
      </c>
      <c r="H771" s="1" t="s">
        <v>28</v>
      </c>
      <c r="I771">
        <v>1</v>
      </c>
    </row>
    <row r="772" spans="1:9" x14ac:dyDescent="0.55000000000000004">
      <c r="A772">
        <v>25</v>
      </c>
      <c r="B772" s="1" t="s">
        <v>405</v>
      </c>
      <c r="C772" s="1" t="s">
        <v>0</v>
      </c>
      <c r="D772">
        <v>7</v>
      </c>
      <c r="E772" s="1" t="s">
        <v>44</v>
      </c>
      <c r="F772">
        <v>5</v>
      </c>
      <c r="G772" s="1" t="s">
        <v>376</v>
      </c>
      <c r="H772" s="1" t="s">
        <v>29</v>
      </c>
      <c r="I772">
        <v>1</v>
      </c>
    </row>
    <row r="773" spans="1:9" x14ac:dyDescent="0.55000000000000004">
      <c r="A773">
        <v>25</v>
      </c>
      <c r="B773" s="1" t="s">
        <v>405</v>
      </c>
      <c r="C773" s="1" t="s">
        <v>0</v>
      </c>
      <c r="D773">
        <v>7</v>
      </c>
      <c r="E773" s="1" t="s">
        <v>48</v>
      </c>
      <c r="F773">
        <v>4</v>
      </c>
      <c r="G773" s="1" t="s">
        <v>376</v>
      </c>
      <c r="H773" s="1" t="s">
        <v>29</v>
      </c>
      <c r="I773">
        <v>1</v>
      </c>
    </row>
    <row r="774" spans="1:9" x14ac:dyDescent="0.55000000000000004">
      <c r="A774">
        <v>25</v>
      </c>
      <c r="B774" s="1" t="s">
        <v>405</v>
      </c>
      <c r="C774" s="1" t="s">
        <v>0</v>
      </c>
      <c r="D774">
        <v>7</v>
      </c>
      <c r="E774" s="1" t="s">
        <v>52</v>
      </c>
      <c r="F774">
        <v>7</v>
      </c>
      <c r="G774" s="1" t="s">
        <v>376</v>
      </c>
      <c r="H774" s="1" t="s">
        <v>29</v>
      </c>
      <c r="I774">
        <v>1</v>
      </c>
    </row>
    <row r="775" spans="1:9" x14ac:dyDescent="0.55000000000000004">
      <c r="A775">
        <v>25</v>
      </c>
      <c r="B775" s="1" t="s">
        <v>405</v>
      </c>
      <c r="C775" s="1" t="s">
        <v>0</v>
      </c>
      <c r="D775">
        <v>7</v>
      </c>
      <c r="E775" s="1" t="s">
        <v>56</v>
      </c>
      <c r="F775">
        <v>7</v>
      </c>
      <c r="G775" s="1" t="s">
        <v>376</v>
      </c>
      <c r="H775" s="1" t="s">
        <v>29</v>
      </c>
      <c r="I775">
        <v>1</v>
      </c>
    </row>
    <row r="776" spans="1:9" x14ac:dyDescent="0.55000000000000004">
      <c r="A776">
        <v>25</v>
      </c>
      <c r="B776" s="1" t="s">
        <v>405</v>
      </c>
      <c r="C776" s="1" t="s">
        <v>0</v>
      </c>
      <c r="D776">
        <v>7</v>
      </c>
      <c r="E776" s="1" t="s">
        <v>60</v>
      </c>
      <c r="F776">
        <v>7</v>
      </c>
      <c r="G776" s="1" t="s">
        <v>377</v>
      </c>
      <c r="H776" s="1" t="s">
        <v>28</v>
      </c>
      <c r="I776">
        <v>1</v>
      </c>
    </row>
    <row r="777" spans="1:9" x14ac:dyDescent="0.55000000000000004">
      <c r="A777">
        <v>25</v>
      </c>
      <c r="B777" s="1" t="s">
        <v>405</v>
      </c>
      <c r="C777" s="1" t="s">
        <v>0</v>
      </c>
      <c r="D777">
        <v>7</v>
      </c>
      <c r="E777" s="1" t="s">
        <v>64</v>
      </c>
      <c r="F777">
        <v>4</v>
      </c>
      <c r="G777" s="1" t="s">
        <v>377</v>
      </c>
      <c r="H777" s="1" t="s">
        <v>29</v>
      </c>
      <c r="I777">
        <v>1</v>
      </c>
    </row>
    <row r="778" spans="1:9" x14ac:dyDescent="0.55000000000000004">
      <c r="A778">
        <v>25</v>
      </c>
      <c r="B778" s="1" t="s">
        <v>405</v>
      </c>
      <c r="C778" s="1" t="s">
        <v>0</v>
      </c>
      <c r="D778">
        <v>7</v>
      </c>
      <c r="E778" s="1" t="s">
        <v>68</v>
      </c>
      <c r="F778">
        <v>4</v>
      </c>
      <c r="G778" s="1" t="s">
        <v>377</v>
      </c>
      <c r="H778" s="1" t="s">
        <v>28</v>
      </c>
      <c r="I778">
        <v>1</v>
      </c>
    </row>
    <row r="779" spans="1:9" x14ac:dyDescent="0.55000000000000004">
      <c r="A779">
        <v>25</v>
      </c>
      <c r="B779" s="1" t="s">
        <v>405</v>
      </c>
      <c r="C779" s="1" t="s">
        <v>0</v>
      </c>
      <c r="D779">
        <v>7</v>
      </c>
      <c r="E779" s="1" t="s">
        <v>72</v>
      </c>
      <c r="F779">
        <v>7</v>
      </c>
      <c r="G779" s="1" t="s">
        <v>377</v>
      </c>
      <c r="H779" s="1" t="s">
        <v>29</v>
      </c>
      <c r="I779">
        <v>1</v>
      </c>
    </row>
    <row r="780" spans="1:9" x14ac:dyDescent="0.55000000000000004">
      <c r="A780">
        <v>25</v>
      </c>
      <c r="B780" s="1" t="s">
        <v>405</v>
      </c>
      <c r="C780" s="1" t="s">
        <v>0</v>
      </c>
      <c r="D780">
        <v>7</v>
      </c>
      <c r="E780" s="1" t="s">
        <v>75</v>
      </c>
      <c r="F780">
        <v>7</v>
      </c>
      <c r="G780" s="1" t="s">
        <v>377</v>
      </c>
      <c r="H780" s="1" t="s">
        <v>29</v>
      </c>
      <c r="I780">
        <v>1</v>
      </c>
    </row>
    <row r="781" spans="1:9" x14ac:dyDescent="0.55000000000000004">
      <c r="A781">
        <v>25</v>
      </c>
      <c r="B781" s="1" t="s">
        <v>405</v>
      </c>
      <c r="C781" s="1" t="s">
        <v>0</v>
      </c>
      <c r="D781">
        <v>7</v>
      </c>
      <c r="E781" s="1" t="s">
        <v>78</v>
      </c>
      <c r="F781">
        <v>4</v>
      </c>
      <c r="G781" s="1" t="s">
        <v>375</v>
      </c>
      <c r="H781" s="1" t="s">
        <v>28</v>
      </c>
      <c r="I781">
        <v>1</v>
      </c>
    </row>
    <row r="782" spans="1:9" x14ac:dyDescent="0.55000000000000004">
      <c r="A782">
        <v>25</v>
      </c>
      <c r="B782" s="1" t="s">
        <v>405</v>
      </c>
      <c r="C782" s="1" t="s">
        <v>0</v>
      </c>
      <c r="D782">
        <v>7</v>
      </c>
      <c r="E782" s="1" t="s">
        <v>82</v>
      </c>
      <c r="F782">
        <v>3</v>
      </c>
      <c r="G782" s="1" t="s">
        <v>375</v>
      </c>
      <c r="H782" s="1" t="s">
        <v>29</v>
      </c>
      <c r="I782">
        <v>1</v>
      </c>
    </row>
    <row r="783" spans="1:9" x14ac:dyDescent="0.55000000000000004">
      <c r="A783">
        <v>25</v>
      </c>
      <c r="B783" s="1" t="s">
        <v>405</v>
      </c>
      <c r="C783" s="1" t="s">
        <v>0</v>
      </c>
      <c r="D783">
        <v>7</v>
      </c>
      <c r="E783" s="1" t="s">
        <v>85</v>
      </c>
      <c r="F783">
        <v>5</v>
      </c>
      <c r="G783" s="1" t="s">
        <v>375</v>
      </c>
      <c r="H783" s="1" t="s">
        <v>28</v>
      </c>
      <c r="I783">
        <v>1</v>
      </c>
    </row>
    <row r="784" spans="1:9" x14ac:dyDescent="0.55000000000000004">
      <c r="A784">
        <v>25</v>
      </c>
      <c r="B784" s="1" t="s">
        <v>405</v>
      </c>
      <c r="C784" s="1" t="s">
        <v>0</v>
      </c>
      <c r="D784">
        <v>7</v>
      </c>
      <c r="E784" s="1" t="s">
        <v>184</v>
      </c>
      <c r="F784">
        <v>4</v>
      </c>
      <c r="G784" s="1" t="s">
        <v>376</v>
      </c>
      <c r="H784" s="1" t="s">
        <v>28</v>
      </c>
      <c r="I784">
        <v>1</v>
      </c>
    </row>
    <row r="785" spans="1:9" x14ac:dyDescent="0.55000000000000004">
      <c r="A785">
        <v>25</v>
      </c>
      <c r="B785" s="1" t="s">
        <v>405</v>
      </c>
      <c r="C785" s="1" t="s">
        <v>0</v>
      </c>
      <c r="D785">
        <v>7</v>
      </c>
      <c r="E785" s="1" t="s">
        <v>187</v>
      </c>
      <c r="F785">
        <v>4</v>
      </c>
      <c r="G785" s="1" t="s">
        <v>376</v>
      </c>
      <c r="H785" s="1" t="s">
        <v>29</v>
      </c>
      <c r="I785">
        <v>1</v>
      </c>
    </row>
    <row r="786" spans="1:9" x14ac:dyDescent="0.55000000000000004">
      <c r="A786">
        <v>25</v>
      </c>
      <c r="B786" s="1" t="s">
        <v>405</v>
      </c>
      <c r="C786" s="1" t="s">
        <v>0</v>
      </c>
      <c r="D786">
        <v>7</v>
      </c>
      <c r="E786" s="1" t="s">
        <v>192</v>
      </c>
      <c r="F786">
        <v>7</v>
      </c>
      <c r="G786" s="1" t="s">
        <v>376</v>
      </c>
      <c r="H786" s="1" t="s">
        <v>28</v>
      </c>
      <c r="I786">
        <v>1</v>
      </c>
    </row>
    <row r="787" spans="1:9" x14ac:dyDescent="0.55000000000000004">
      <c r="A787">
        <v>25</v>
      </c>
      <c r="B787" s="1" t="s">
        <v>405</v>
      </c>
      <c r="C787" s="1" t="s">
        <v>0</v>
      </c>
      <c r="D787">
        <v>7</v>
      </c>
      <c r="E787" s="1" t="s">
        <v>195</v>
      </c>
      <c r="F787">
        <v>7</v>
      </c>
      <c r="G787" s="1" t="s">
        <v>377</v>
      </c>
      <c r="H787" s="1" t="s">
        <v>28</v>
      </c>
      <c r="I787">
        <v>1</v>
      </c>
    </row>
    <row r="788" spans="1:9" x14ac:dyDescent="0.55000000000000004">
      <c r="A788">
        <v>25</v>
      </c>
      <c r="B788" s="1" t="s">
        <v>405</v>
      </c>
      <c r="C788" s="1" t="s">
        <v>0</v>
      </c>
      <c r="D788">
        <v>7</v>
      </c>
      <c r="E788" s="1" t="s">
        <v>199</v>
      </c>
      <c r="F788">
        <v>0</v>
      </c>
      <c r="G788" s="1" t="s">
        <v>377</v>
      </c>
      <c r="H788" s="1" t="s">
        <v>28</v>
      </c>
      <c r="I788">
        <v>1</v>
      </c>
    </row>
    <row r="789" spans="1:9" x14ac:dyDescent="0.55000000000000004">
      <c r="A789">
        <v>25</v>
      </c>
      <c r="B789" s="1" t="s">
        <v>405</v>
      </c>
      <c r="C789" s="1" t="s">
        <v>0</v>
      </c>
      <c r="D789">
        <v>7</v>
      </c>
      <c r="E789" s="1" t="s">
        <v>203</v>
      </c>
      <c r="F789">
        <v>5</v>
      </c>
      <c r="G789" s="1" t="s">
        <v>377</v>
      </c>
      <c r="H789" s="1" t="s">
        <v>29</v>
      </c>
      <c r="I789">
        <v>1</v>
      </c>
    </row>
    <row r="790" spans="1:9" x14ac:dyDescent="0.55000000000000004">
      <c r="A790">
        <v>25</v>
      </c>
      <c r="B790" s="1" t="s">
        <v>405</v>
      </c>
      <c r="C790" s="1" t="s">
        <v>0</v>
      </c>
      <c r="D790">
        <v>7</v>
      </c>
      <c r="E790" s="1" t="s">
        <v>206</v>
      </c>
      <c r="F790">
        <v>3</v>
      </c>
      <c r="G790" s="1" t="s">
        <v>377</v>
      </c>
      <c r="H790" s="1" t="s">
        <v>29</v>
      </c>
      <c r="I790">
        <v>1</v>
      </c>
    </row>
    <row r="791" spans="1:9" x14ac:dyDescent="0.55000000000000004">
      <c r="A791">
        <v>25</v>
      </c>
      <c r="B791" s="1" t="s">
        <v>405</v>
      </c>
      <c r="C791" s="1" t="s">
        <v>0</v>
      </c>
      <c r="D791">
        <v>7</v>
      </c>
      <c r="E791" s="1" t="s">
        <v>210</v>
      </c>
      <c r="F791">
        <v>7</v>
      </c>
      <c r="G791" s="1" t="s">
        <v>376</v>
      </c>
      <c r="H791" s="1" t="s">
        <v>28</v>
      </c>
      <c r="I791">
        <v>1</v>
      </c>
    </row>
    <row r="792" spans="1:9" x14ac:dyDescent="0.55000000000000004">
      <c r="A792">
        <v>25</v>
      </c>
      <c r="B792" s="1" t="s">
        <v>405</v>
      </c>
      <c r="C792" s="1" t="s">
        <v>0</v>
      </c>
      <c r="D792">
        <v>7</v>
      </c>
      <c r="E792" s="1" t="s">
        <v>274</v>
      </c>
      <c r="F792">
        <v>7</v>
      </c>
      <c r="G792" s="1" t="s">
        <v>375</v>
      </c>
      <c r="H792" s="1" t="s">
        <v>28</v>
      </c>
      <c r="I792">
        <v>1</v>
      </c>
    </row>
    <row r="793" spans="1:9" x14ac:dyDescent="0.55000000000000004">
      <c r="A793">
        <v>25</v>
      </c>
      <c r="B793" s="1" t="s">
        <v>405</v>
      </c>
      <c r="C793" s="1" t="s">
        <v>0</v>
      </c>
      <c r="D793">
        <v>7</v>
      </c>
      <c r="E793" s="1" t="s">
        <v>276</v>
      </c>
      <c r="F793">
        <v>7</v>
      </c>
      <c r="G793" s="1" t="s">
        <v>375</v>
      </c>
      <c r="H793" s="1" t="s">
        <v>28</v>
      </c>
      <c r="I793">
        <v>1</v>
      </c>
    </row>
    <row r="794" spans="1:9" x14ac:dyDescent="0.55000000000000004">
      <c r="A794">
        <v>25</v>
      </c>
      <c r="B794" s="1" t="s">
        <v>405</v>
      </c>
      <c r="C794" s="1" t="s">
        <v>0</v>
      </c>
      <c r="D794">
        <v>7</v>
      </c>
      <c r="E794" s="1" t="s">
        <v>279</v>
      </c>
      <c r="F794">
        <v>5</v>
      </c>
      <c r="G794" s="1" t="s">
        <v>376</v>
      </c>
      <c r="H794" s="1" t="s">
        <v>29</v>
      </c>
      <c r="I794">
        <v>1</v>
      </c>
    </row>
    <row r="795" spans="1:9" x14ac:dyDescent="0.55000000000000004">
      <c r="A795">
        <v>25</v>
      </c>
      <c r="B795" s="1" t="s">
        <v>405</v>
      </c>
      <c r="C795" s="1" t="s">
        <v>0</v>
      </c>
      <c r="D795">
        <v>7</v>
      </c>
      <c r="E795" s="1" t="s">
        <v>282</v>
      </c>
      <c r="F795">
        <v>7</v>
      </c>
      <c r="G795" s="1" t="s">
        <v>375</v>
      </c>
      <c r="H795" s="1" t="s">
        <v>29</v>
      </c>
      <c r="I795">
        <v>1</v>
      </c>
    </row>
    <row r="796" spans="1:9" x14ac:dyDescent="0.55000000000000004">
      <c r="A796">
        <v>25</v>
      </c>
      <c r="B796" s="1" t="s">
        <v>405</v>
      </c>
      <c r="C796" s="1" t="s">
        <v>0</v>
      </c>
      <c r="D796">
        <v>7</v>
      </c>
      <c r="E796" s="1" t="s">
        <v>352</v>
      </c>
      <c r="F796">
        <v>4</v>
      </c>
      <c r="G796" s="1" t="s">
        <v>376</v>
      </c>
      <c r="H796" s="1" t="s">
        <v>29</v>
      </c>
      <c r="I796">
        <v>1</v>
      </c>
    </row>
    <row r="797" spans="1:9" x14ac:dyDescent="0.55000000000000004">
      <c r="A797">
        <v>25</v>
      </c>
      <c r="B797" s="1" t="s">
        <v>405</v>
      </c>
      <c r="C797" s="1" t="s">
        <v>0</v>
      </c>
      <c r="D797">
        <v>7</v>
      </c>
      <c r="E797" s="1" t="s">
        <v>357</v>
      </c>
      <c r="F797">
        <v>4</v>
      </c>
      <c r="G797" s="1" t="s">
        <v>376</v>
      </c>
      <c r="H797" s="1" t="s">
        <v>28</v>
      </c>
      <c r="I797">
        <v>1</v>
      </c>
    </row>
    <row r="798" spans="1:9" x14ac:dyDescent="0.55000000000000004">
      <c r="A798">
        <v>25</v>
      </c>
      <c r="B798" s="1" t="s">
        <v>405</v>
      </c>
      <c r="C798" s="1" t="s">
        <v>0</v>
      </c>
      <c r="D798">
        <v>7</v>
      </c>
      <c r="E798" s="1" t="s">
        <v>360</v>
      </c>
      <c r="F798">
        <v>7</v>
      </c>
      <c r="G798" s="1" t="s">
        <v>377</v>
      </c>
      <c r="H798" s="1" t="s">
        <v>28</v>
      </c>
      <c r="I798">
        <v>1</v>
      </c>
    </row>
    <row r="799" spans="1:9" x14ac:dyDescent="0.55000000000000004">
      <c r="A799">
        <v>25</v>
      </c>
      <c r="B799" s="1" t="s">
        <v>405</v>
      </c>
      <c r="C799" s="1" t="s">
        <v>0</v>
      </c>
      <c r="D799">
        <v>7</v>
      </c>
      <c r="E799" s="1" t="s">
        <v>364</v>
      </c>
      <c r="F799">
        <v>4</v>
      </c>
      <c r="G799" s="1" t="s">
        <v>377</v>
      </c>
      <c r="H799" s="1" t="s">
        <v>28</v>
      </c>
      <c r="I799">
        <v>1</v>
      </c>
    </row>
    <row r="800" spans="1:9" x14ac:dyDescent="0.55000000000000004">
      <c r="A800">
        <v>25</v>
      </c>
      <c r="B800" s="1" t="s">
        <v>405</v>
      </c>
      <c r="C800" s="1" t="s">
        <v>0</v>
      </c>
      <c r="D800">
        <v>7</v>
      </c>
      <c r="E800" s="1" t="s">
        <v>368</v>
      </c>
      <c r="F800">
        <v>4</v>
      </c>
      <c r="G800" s="1" t="s">
        <v>377</v>
      </c>
      <c r="H800" s="1" t="s">
        <v>28</v>
      </c>
      <c r="I800">
        <v>1</v>
      </c>
    </row>
    <row r="801" spans="1:9" x14ac:dyDescent="0.55000000000000004">
      <c r="A801">
        <v>25</v>
      </c>
      <c r="B801" s="1" t="s">
        <v>405</v>
      </c>
      <c r="C801" s="1" t="s">
        <v>0</v>
      </c>
      <c r="D801">
        <v>7</v>
      </c>
      <c r="E801" s="1" t="s">
        <v>371</v>
      </c>
      <c r="F801">
        <v>4</v>
      </c>
      <c r="G801" s="1" t="s">
        <v>377</v>
      </c>
      <c r="H801" s="1" t="s">
        <v>29</v>
      </c>
      <c r="I801">
        <v>1</v>
      </c>
    </row>
    <row r="802" spans="1:9" x14ac:dyDescent="0.55000000000000004">
      <c r="A802">
        <v>26</v>
      </c>
      <c r="B802" s="1" t="s">
        <v>406</v>
      </c>
      <c r="C802" s="1" t="s">
        <v>6</v>
      </c>
      <c r="D802">
        <v>3</v>
      </c>
      <c r="E802" s="1" t="s">
        <v>36</v>
      </c>
      <c r="F802">
        <v>7</v>
      </c>
      <c r="G802" s="1" t="s">
        <v>375</v>
      </c>
      <c r="H802" s="1" t="s">
        <v>28</v>
      </c>
      <c r="I802">
        <v>1</v>
      </c>
    </row>
    <row r="803" spans="1:9" x14ac:dyDescent="0.55000000000000004">
      <c r="A803">
        <v>26</v>
      </c>
      <c r="B803" s="1" t="s">
        <v>406</v>
      </c>
      <c r="C803" s="1" t="s">
        <v>6</v>
      </c>
      <c r="D803">
        <v>3</v>
      </c>
      <c r="E803" s="1" t="s">
        <v>40</v>
      </c>
      <c r="F803">
        <v>3</v>
      </c>
      <c r="G803" s="1" t="s">
        <v>376</v>
      </c>
      <c r="H803" s="1" t="s">
        <v>28</v>
      </c>
      <c r="I803">
        <v>1</v>
      </c>
    </row>
    <row r="804" spans="1:9" x14ac:dyDescent="0.55000000000000004">
      <c r="A804">
        <v>26</v>
      </c>
      <c r="B804" s="1" t="s">
        <v>406</v>
      </c>
      <c r="C804" s="1" t="s">
        <v>6</v>
      </c>
      <c r="D804">
        <v>3</v>
      </c>
      <c r="E804" s="1" t="s">
        <v>44</v>
      </c>
      <c r="F804">
        <v>5</v>
      </c>
      <c r="G804" s="1" t="s">
        <v>376</v>
      </c>
      <c r="H804" s="1" t="s">
        <v>29</v>
      </c>
      <c r="I804">
        <v>1</v>
      </c>
    </row>
    <row r="805" spans="1:9" x14ac:dyDescent="0.55000000000000004">
      <c r="A805">
        <v>26</v>
      </c>
      <c r="B805" s="1" t="s">
        <v>406</v>
      </c>
      <c r="C805" s="1" t="s">
        <v>6</v>
      </c>
      <c r="D805">
        <v>3</v>
      </c>
      <c r="E805" s="1" t="s">
        <v>48</v>
      </c>
      <c r="F805">
        <v>3</v>
      </c>
      <c r="G805" s="1" t="s">
        <v>376</v>
      </c>
      <c r="H805" s="1" t="s">
        <v>29</v>
      </c>
      <c r="I805">
        <v>1</v>
      </c>
    </row>
    <row r="806" spans="1:9" x14ac:dyDescent="0.55000000000000004">
      <c r="A806">
        <v>26</v>
      </c>
      <c r="B806" s="1" t="s">
        <v>406</v>
      </c>
      <c r="C806" s="1" t="s">
        <v>6</v>
      </c>
      <c r="D806">
        <v>3</v>
      </c>
      <c r="E806" s="1" t="s">
        <v>52</v>
      </c>
      <c r="F806">
        <v>3</v>
      </c>
      <c r="G806" s="1" t="s">
        <v>376</v>
      </c>
      <c r="H806" s="1" t="s">
        <v>29</v>
      </c>
      <c r="I806">
        <v>1</v>
      </c>
    </row>
    <row r="807" spans="1:9" x14ac:dyDescent="0.55000000000000004">
      <c r="A807">
        <v>26</v>
      </c>
      <c r="B807" s="1" t="s">
        <v>406</v>
      </c>
      <c r="C807" s="1" t="s">
        <v>6</v>
      </c>
      <c r="D807">
        <v>3</v>
      </c>
      <c r="E807" s="1" t="s">
        <v>56</v>
      </c>
      <c r="F807">
        <v>3</v>
      </c>
      <c r="G807" s="1" t="s">
        <v>376</v>
      </c>
      <c r="H807" s="1" t="s">
        <v>29</v>
      </c>
      <c r="I807">
        <v>1</v>
      </c>
    </row>
    <row r="808" spans="1:9" x14ac:dyDescent="0.55000000000000004">
      <c r="A808">
        <v>26</v>
      </c>
      <c r="B808" s="1" t="s">
        <v>406</v>
      </c>
      <c r="C808" s="1" t="s">
        <v>6</v>
      </c>
      <c r="D808">
        <v>3</v>
      </c>
      <c r="E808" s="1" t="s">
        <v>60</v>
      </c>
      <c r="F808">
        <v>3</v>
      </c>
      <c r="G808" s="1" t="s">
        <v>377</v>
      </c>
      <c r="H808" s="1" t="s">
        <v>28</v>
      </c>
      <c r="I808">
        <v>1</v>
      </c>
    </row>
    <row r="809" spans="1:9" x14ac:dyDescent="0.55000000000000004">
      <c r="A809">
        <v>26</v>
      </c>
      <c r="B809" s="1" t="s">
        <v>406</v>
      </c>
      <c r="C809" s="1" t="s">
        <v>6</v>
      </c>
      <c r="D809">
        <v>3</v>
      </c>
      <c r="E809" s="1" t="s">
        <v>64</v>
      </c>
      <c r="F809">
        <v>3</v>
      </c>
      <c r="G809" s="1" t="s">
        <v>377</v>
      </c>
      <c r="H809" s="1" t="s">
        <v>29</v>
      </c>
      <c r="I809">
        <v>1</v>
      </c>
    </row>
    <row r="810" spans="1:9" x14ac:dyDescent="0.55000000000000004">
      <c r="A810">
        <v>26</v>
      </c>
      <c r="B810" s="1" t="s">
        <v>406</v>
      </c>
      <c r="C810" s="1" t="s">
        <v>6</v>
      </c>
      <c r="D810">
        <v>3</v>
      </c>
      <c r="E810" s="1" t="s">
        <v>68</v>
      </c>
      <c r="F810">
        <v>3</v>
      </c>
      <c r="G810" s="1" t="s">
        <v>377</v>
      </c>
      <c r="H810" s="1" t="s">
        <v>28</v>
      </c>
      <c r="I810">
        <v>1</v>
      </c>
    </row>
    <row r="811" spans="1:9" x14ac:dyDescent="0.55000000000000004">
      <c r="A811">
        <v>26</v>
      </c>
      <c r="B811" s="1" t="s">
        <v>406</v>
      </c>
      <c r="C811" s="1" t="s">
        <v>6</v>
      </c>
      <c r="D811">
        <v>3</v>
      </c>
      <c r="E811" s="1" t="s">
        <v>72</v>
      </c>
      <c r="F811">
        <v>3</v>
      </c>
      <c r="G811" s="1" t="s">
        <v>377</v>
      </c>
      <c r="H811" s="1" t="s">
        <v>29</v>
      </c>
      <c r="I811">
        <v>1</v>
      </c>
    </row>
    <row r="812" spans="1:9" x14ac:dyDescent="0.55000000000000004">
      <c r="A812">
        <v>26</v>
      </c>
      <c r="B812" s="1" t="s">
        <v>406</v>
      </c>
      <c r="C812" s="1" t="s">
        <v>6</v>
      </c>
      <c r="D812">
        <v>3</v>
      </c>
      <c r="E812" s="1" t="s">
        <v>75</v>
      </c>
      <c r="F812">
        <v>3</v>
      </c>
      <c r="G812" s="1" t="s">
        <v>377</v>
      </c>
      <c r="H812" s="1" t="s">
        <v>29</v>
      </c>
      <c r="I812">
        <v>1</v>
      </c>
    </row>
    <row r="813" spans="1:9" x14ac:dyDescent="0.55000000000000004">
      <c r="A813">
        <v>26</v>
      </c>
      <c r="B813" s="1" t="s">
        <v>406</v>
      </c>
      <c r="C813" s="1" t="s">
        <v>6</v>
      </c>
      <c r="D813">
        <v>3</v>
      </c>
      <c r="E813" s="1" t="s">
        <v>78</v>
      </c>
      <c r="F813">
        <v>3</v>
      </c>
      <c r="G813" s="1" t="s">
        <v>375</v>
      </c>
      <c r="H813" s="1" t="s">
        <v>28</v>
      </c>
      <c r="I813">
        <v>1</v>
      </c>
    </row>
    <row r="814" spans="1:9" x14ac:dyDescent="0.55000000000000004">
      <c r="A814">
        <v>26</v>
      </c>
      <c r="B814" s="1" t="s">
        <v>406</v>
      </c>
      <c r="C814" s="1" t="s">
        <v>6</v>
      </c>
      <c r="D814">
        <v>3</v>
      </c>
      <c r="E814" s="1" t="s">
        <v>82</v>
      </c>
      <c r="F814">
        <v>2</v>
      </c>
      <c r="G814" s="1" t="s">
        <v>375</v>
      </c>
      <c r="H814" s="1" t="s">
        <v>29</v>
      </c>
      <c r="I814">
        <v>1</v>
      </c>
    </row>
    <row r="815" spans="1:9" x14ac:dyDescent="0.55000000000000004">
      <c r="A815">
        <v>26</v>
      </c>
      <c r="B815" s="1" t="s">
        <v>406</v>
      </c>
      <c r="C815" s="1" t="s">
        <v>6</v>
      </c>
      <c r="D815">
        <v>3</v>
      </c>
      <c r="E815" s="1" t="s">
        <v>85</v>
      </c>
      <c r="F815">
        <v>3</v>
      </c>
      <c r="G815" s="1" t="s">
        <v>375</v>
      </c>
      <c r="H815" s="1" t="s">
        <v>28</v>
      </c>
      <c r="I815">
        <v>1</v>
      </c>
    </row>
    <row r="816" spans="1:9" x14ac:dyDescent="0.55000000000000004">
      <c r="A816">
        <v>26</v>
      </c>
      <c r="B816" s="1" t="s">
        <v>406</v>
      </c>
      <c r="C816" s="1" t="s">
        <v>6</v>
      </c>
      <c r="D816">
        <v>3</v>
      </c>
      <c r="E816" s="1" t="s">
        <v>184</v>
      </c>
      <c r="F816">
        <v>3</v>
      </c>
      <c r="G816" s="1" t="s">
        <v>376</v>
      </c>
      <c r="H816" s="1" t="s">
        <v>28</v>
      </c>
      <c r="I816">
        <v>1</v>
      </c>
    </row>
    <row r="817" spans="1:9" x14ac:dyDescent="0.55000000000000004">
      <c r="A817">
        <v>26</v>
      </c>
      <c r="B817" s="1" t="s">
        <v>406</v>
      </c>
      <c r="C817" s="1" t="s">
        <v>6</v>
      </c>
      <c r="D817">
        <v>3</v>
      </c>
      <c r="E817" s="1" t="s">
        <v>187</v>
      </c>
      <c r="F817">
        <v>3</v>
      </c>
      <c r="G817" s="1" t="s">
        <v>376</v>
      </c>
      <c r="H817" s="1" t="s">
        <v>29</v>
      </c>
      <c r="I817">
        <v>1</v>
      </c>
    </row>
    <row r="818" spans="1:9" x14ac:dyDescent="0.55000000000000004">
      <c r="A818">
        <v>26</v>
      </c>
      <c r="B818" s="1" t="s">
        <v>406</v>
      </c>
      <c r="C818" s="1" t="s">
        <v>6</v>
      </c>
      <c r="D818">
        <v>3</v>
      </c>
      <c r="E818" s="1" t="s">
        <v>192</v>
      </c>
      <c r="F818">
        <v>7</v>
      </c>
      <c r="G818" s="1" t="s">
        <v>376</v>
      </c>
      <c r="H818" s="1" t="s">
        <v>28</v>
      </c>
      <c r="I818">
        <v>1</v>
      </c>
    </row>
    <row r="819" spans="1:9" x14ac:dyDescent="0.55000000000000004">
      <c r="A819">
        <v>26</v>
      </c>
      <c r="B819" s="1" t="s">
        <v>406</v>
      </c>
      <c r="C819" s="1" t="s">
        <v>6</v>
      </c>
      <c r="D819">
        <v>3</v>
      </c>
      <c r="E819" s="1" t="s">
        <v>195</v>
      </c>
      <c r="F819">
        <v>3</v>
      </c>
      <c r="G819" s="1" t="s">
        <v>377</v>
      </c>
      <c r="H819" s="1" t="s">
        <v>28</v>
      </c>
      <c r="I819">
        <v>1</v>
      </c>
    </row>
    <row r="820" spans="1:9" x14ac:dyDescent="0.55000000000000004">
      <c r="A820">
        <v>26</v>
      </c>
      <c r="B820" s="1" t="s">
        <v>406</v>
      </c>
      <c r="C820" s="1" t="s">
        <v>6</v>
      </c>
      <c r="D820">
        <v>3</v>
      </c>
      <c r="E820" s="1" t="s">
        <v>199</v>
      </c>
      <c r="F820">
        <v>7</v>
      </c>
      <c r="G820" s="1" t="s">
        <v>377</v>
      </c>
      <c r="H820" s="1" t="s">
        <v>28</v>
      </c>
      <c r="I820">
        <v>1</v>
      </c>
    </row>
    <row r="821" spans="1:9" x14ac:dyDescent="0.55000000000000004">
      <c r="A821">
        <v>26</v>
      </c>
      <c r="B821" s="1" t="s">
        <v>406</v>
      </c>
      <c r="C821" s="1" t="s">
        <v>6</v>
      </c>
      <c r="D821">
        <v>3</v>
      </c>
      <c r="E821" s="1" t="s">
        <v>203</v>
      </c>
      <c r="F821">
        <v>3</v>
      </c>
      <c r="G821" s="1" t="s">
        <v>377</v>
      </c>
      <c r="H821" s="1" t="s">
        <v>29</v>
      </c>
      <c r="I821">
        <v>1</v>
      </c>
    </row>
    <row r="822" spans="1:9" x14ac:dyDescent="0.55000000000000004">
      <c r="A822">
        <v>26</v>
      </c>
      <c r="B822" s="1" t="s">
        <v>406</v>
      </c>
      <c r="C822" s="1" t="s">
        <v>6</v>
      </c>
      <c r="D822">
        <v>3</v>
      </c>
      <c r="E822" s="1" t="s">
        <v>206</v>
      </c>
      <c r="F822">
        <v>7</v>
      </c>
      <c r="G822" s="1" t="s">
        <v>377</v>
      </c>
      <c r="H822" s="1" t="s">
        <v>29</v>
      </c>
      <c r="I822">
        <v>1</v>
      </c>
    </row>
    <row r="823" spans="1:9" x14ac:dyDescent="0.55000000000000004">
      <c r="A823">
        <v>26</v>
      </c>
      <c r="B823" s="1" t="s">
        <v>406</v>
      </c>
      <c r="C823" s="1" t="s">
        <v>6</v>
      </c>
      <c r="D823">
        <v>3</v>
      </c>
      <c r="E823" s="1" t="s">
        <v>210</v>
      </c>
      <c r="F823">
        <v>3</v>
      </c>
      <c r="G823" s="1" t="s">
        <v>376</v>
      </c>
      <c r="H823" s="1" t="s">
        <v>28</v>
      </c>
      <c r="I823">
        <v>1</v>
      </c>
    </row>
    <row r="824" spans="1:9" x14ac:dyDescent="0.55000000000000004">
      <c r="A824">
        <v>26</v>
      </c>
      <c r="B824" s="1" t="s">
        <v>406</v>
      </c>
      <c r="C824" s="1" t="s">
        <v>6</v>
      </c>
      <c r="D824">
        <v>3</v>
      </c>
      <c r="E824" s="1" t="s">
        <v>274</v>
      </c>
      <c r="F824">
        <v>3</v>
      </c>
      <c r="G824" s="1" t="s">
        <v>375</v>
      </c>
      <c r="H824" s="1" t="s">
        <v>28</v>
      </c>
      <c r="I824">
        <v>1</v>
      </c>
    </row>
    <row r="825" spans="1:9" x14ac:dyDescent="0.55000000000000004">
      <c r="A825">
        <v>26</v>
      </c>
      <c r="B825" s="1" t="s">
        <v>406</v>
      </c>
      <c r="C825" s="1" t="s">
        <v>6</v>
      </c>
      <c r="D825">
        <v>3</v>
      </c>
      <c r="E825" s="1" t="s">
        <v>276</v>
      </c>
      <c r="F825">
        <v>3</v>
      </c>
      <c r="G825" s="1" t="s">
        <v>375</v>
      </c>
      <c r="H825" s="1" t="s">
        <v>28</v>
      </c>
      <c r="I825">
        <v>1</v>
      </c>
    </row>
    <row r="826" spans="1:9" x14ac:dyDescent="0.55000000000000004">
      <c r="A826">
        <v>26</v>
      </c>
      <c r="B826" s="1" t="s">
        <v>406</v>
      </c>
      <c r="C826" s="1" t="s">
        <v>6</v>
      </c>
      <c r="D826">
        <v>3</v>
      </c>
      <c r="E826" s="1" t="s">
        <v>279</v>
      </c>
      <c r="F826">
        <v>3</v>
      </c>
      <c r="G826" s="1" t="s">
        <v>376</v>
      </c>
      <c r="H826" s="1" t="s">
        <v>29</v>
      </c>
      <c r="I826">
        <v>1</v>
      </c>
    </row>
    <row r="827" spans="1:9" x14ac:dyDescent="0.55000000000000004">
      <c r="A827">
        <v>26</v>
      </c>
      <c r="B827" s="1" t="s">
        <v>406</v>
      </c>
      <c r="C827" s="1" t="s">
        <v>6</v>
      </c>
      <c r="D827">
        <v>3</v>
      </c>
      <c r="E827" s="1" t="s">
        <v>282</v>
      </c>
      <c r="F827">
        <v>3</v>
      </c>
      <c r="G827" s="1" t="s">
        <v>375</v>
      </c>
      <c r="H827" s="1" t="s">
        <v>29</v>
      </c>
      <c r="I827">
        <v>1</v>
      </c>
    </row>
    <row r="828" spans="1:9" x14ac:dyDescent="0.55000000000000004">
      <c r="A828">
        <v>26</v>
      </c>
      <c r="B828" s="1" t="s">
        <v>406</v>
      </c>
      <c r="C828" s="1" t="s">
        <v>6</v>
      </c>
      <c r="D828">
        <v>3</v>
      </c>
      <c r="E828" s="1" t="s">
        <v>352</v>
      </c>
      <c r="F828">
        <v>3</v>
      </c>
      <c r="G828" s="1" t="s">
        <v>376</v>
      </c>
      <c r="H828" s="1" t="s">
        <v>29</v>
      </c>
      <c r="I828">
        <v>1</v>
      </c>
    </row>
    <row r="829" spans="1:9" x14ac:dyDescent="0.55000000000000004">
      <c r="A829">
        <v>26</v>
      </c>
      <c r="B829" s="1" t="s">
        <v>406</v>
      </c>
      <c r="C829" s="1" t="s">
        <v>6</v>
      </c>
      <c r="D829">
        <v>3</v>
      </c>
      <c r="E829" s="1" t="s">
        <v>357</v>
      </c>
      <c r="F829">
        <v>3</v>
      </c>
      <c r="G829" s="1" t="s">
        <v>376</v>
      </c>
      <c r="H829" s="1" t="s">
        <v>28</v>
      </c>
      <c r="I829">
        <v>1</v>
      </c>
    </row>
    <row r="830" spans="1:9" x14ac:dyDescent="0.55000000000000004">
      <c r="A830">
        <v>26</v>
      </c>
      <c r="B830" s="1" t="s">
        <v>406</v>
      </c>
      <c r="C830" s="1" t="s">
        <v>6</v>
      </c>
      <c r="D830">
        <v>3</v>
      </c>
      <c r="E830" s="1" t="s">
        <v>360</v>
      </c>
      <c r="F830">
        <v>3</v>
      </c>
      <c r="G830" s="1" t="s">
        <v>377</v>
      </c>
      <c r="H830" s="1" t="s">
        <v>28</v>
      </c>
      <c r="I830">
        <v>1</v>
      </c>
    </row>
    <row r="831" spans="1:9" x14ac:dyDescent="0.55000000000000004">
      <c r="A831">
        <v>26</v>
      </c>
      <c r="B831" s="1" t="s">
        <v>406</v>
      </c>
      <c r="C831" s="1" t="s">
        <v>6</v>
      </c>
      <c r="D831">
        <v>3</v>
      </c>
      <c r="E831" s="1" t="s">
        <v>364</v>
      </c>
      <c r="F831">
        <v>3</v>
      </c>
      <c r="G831" s="1" t="s">
        <v>377</v>
      </c>
      <c r="H831" s="1" t="s">
        <v>28</v>
      </c>
      <c r="I831">
        <v>1</v>
      </c>
    </row>
    <row r="832" spans="1:9" x14ac:dyDescent="0.55000000000000004">
      <c r="A832">
        <v>26</v>
      </c>
      <c r="B832" s="1" t="s">
        <v>406</v>
      </c>
      <c r="C832" s="1" t="s">
        <v>6</v>
      </c>
      <c r="D832">
        <v>3</v>
      </c>
      <c r="E832" s="1" t="s">
        <v>368</v>
      </c>
      <c r="F832">
        <v>3</v>
      </c>
      <c r="G832" s="1" t="s">
        <v>377</v>
      </c>
      <c r="H832" s="1" t="s">
        <v>28</v>
      </c>
      <c r="I832">
        <v>1</v>
      </c>
    </row>
    <row r="833" spans="1:9" x14ac:dyDescent="0.55000000000000004">
      <c r="A833">
        <v>26</v>
      </c>
      <c r="B833" s="1" t="s">
        <v>406</v>
      </c>
      <c r="C833" s="1" t="s">
        <v>6</v>
      </c>
      <c r="D833">
        <v>3</v>
      </c>
      <c r="E833" s="1" t="s">
        <v>371</v>
      </c>
      <c r="F833">
        <v>3</v>
      </c>
      <c r="G833" s="1" t="s">
        <v>377</v>
      </c>
      <c r="H833" s="1" t="s">
        <v>29</v>
      </c>
      <c r="I833">
        <v>1</v>
      </c>
    </row>
    <row r="834" spans="1:9" x14ac:dyDescent="0.55000000000000004">
      <c r="A834">
        <v>27</v>
      </c>
      <c r="B834" s="1" t="s">
        <v>407</v>
      </c>
      <c r="C834" s="1" t="s">
        <v>5</v>
      </c>
      <c r="D834">
        <v>6</v>
      </c>
      <c r="E834" s="1" t="s">
        <v>36</v>
      </c>
      <c r="F834">
        <v>6</v>
      </c>
      <c r="G834" s="1" t="s">
        <v>375</v>
      </c>
      <c r="H834" s="1" t="s">
        <v>28</v>
      </c>
      <c r="I834">
        <v>1</v>
      </c>
    </row>
    <row r="835" spans="1:9" x14ac:dyDescent="0.55000000000000004">
      <c r="A835">
        <v>27</v>
      </c>
      <c r="B835" s="1" t="s">
        <v>407</v>
      </c>
      <c r="C835" s="1" t="s">
        <v>5</v>
      </c>
      <c r="D835">
        <v>6</v>
      </c>
      <c r="E835" s="1" t="s">
        <v>40</v>
      </c>
      <c r="F835">
        <v>2</v>
      </c>
      <c r="G835" s="1" t="s">
        <v>376</v>
      </c>
      <c r="H835" s="1" t="s">
        <v>28</v>
      </c>
      <c r="I835">
        <v>1</v>
      </c>
    </row>
    <row r="836" spans="1:9" x14ac:dyDescent="0.55000000000000004">
      <c r="A836">
        <v>27</v>
      </c>
      <c r="B836" s="1" t="s">
        <v>407</v>
      </c>
      <c r="C836" s="1" t="s">
        <v>5</v>
      </c>
      <c r="D836">
        <v>6</v>
      </c>
      <c r="E836" s="1" t="s">
        <v>44</v>
      </c>
      <c r="F836">
        <v>6</v>
      </c>
      <c r="G836" s="1" t="s">
        <v>376</v>
      </c>
      <c r="H836" s="1" t="s">
        <v>29</v>
      </c>
      <c r="I836">
        <v>1</v>
      </c>
    </row>
    <row r="837" spans="1:9" x14ac:dyDescent="0.55000000000000004">
      <c r="A837">
        <v>27</v>
      </c>
      <c r="B837" s="1" t="s">
        <v>407</v>
      </c>
      <c r="C837" s="1" t="s">
        <v>5</v>
      </c>
      <c r="D837">
        <v>6</v>
      </c>
      <c r="E837" s="1" t="s">
        <v>48</v>
      </c>
      <c r="F837">
        <v>1</v>
      </c>
      <c r="G837" s="1" t="s">
        <v>376</v>
      </c>
      <c r="H837" s="1" t="s">
        <v>29</v>
      </c>
      <c r="I837">
        <v>1</v>
      </c>
    </row>
    <row r="838" spans="1:9" x14ac:dyDescent="0.55000000000000004">
      <c r="A838">
        <v>27</v>
      </c>
      <c r="B838" s="1" t="s">
        <v>407</v>
      </c>
      <c r="C838" s="1" t="s">
        <v>5</v>
      </c>
      <c r="D838">
        <v>6</v>
      </c>
      <c r="E838" s="1" t="s">
        <v>52</v>
      </c>
      <c r="F838">
        <v>3</v>
      </c>
      <c r="G838" s="1" t="s">
        <v>376</v>
      </c>
      <c r="H838" s="1" t="s">
        <v>29</v>
      </c>
      <c r="I838">
        <v>1</v>
      </c>
    </row>
    <row r="839" spans="1:9" x14ac:dyDescent="0.55000000000000004">
      <c r="A839">
        <v>27</v>
      </c>
      <c r="B839" s="1" t="s">
        <v>407</v>
      </c>
      <c r="C839" s="1" t="s">
        <v>5</v>
      </c>
      <c r="D839">
        <v>6</v>
      </c>
      <c r="E839" s="1" t="s">
        <v>56</v>
      </c>
      <c r="F839">
        <v>7</v>
      </c>
      <c r="G839" s="1" t="s">
        <v>376</v>
      </c>
      <c r="H839" s="1" t="s">
        <v>29</v>
      </c>
      <c r="I839">
        <v>1</v>
      </c>
    </row>
    <row r="840" spans="1:9" x14ac:dyDescent="0.55000000000000004">
      <c r="A840">
        <v>27</v>
      </c>
      <c r="B840" s="1" t="s">
        <v>407</v>
      </c>
      <c r="C840" s="1" t="s">
        <v>5</v>
      </c>
      <c r="D840">
        <v>6</v>
      </c>
      <c r="E840" s="1" t="s">
        <v>60</v>
      </c>
      <c r="F840">
        <v>6</v>
      </c>
      <c r="G840" s="1" t="s">
        <v>377</v>
      </c>
      <c r="H840" s="1" t="s">
        <v>28</v>
      </c>
      <c r="I840">
        <v>1</v>
      </c>
    </row>
    <row r="841" spans="1:9" x14ac:dyDescent="0.55000000000000004">
      <c r="A841">
        <v>27</v>
      </c>
      <c r="B841" s="1" t="s">
        <v>407</v>
      </c>
      <c r="C841" s="1" t="s">
        <v>5</v>
      </c>
      <c r="D841">
        <v>6</v>
      </c>
      <c r="E841" s="1" t="s">
        <v>64</v>
      </c>
      <c r="F841">
        <v>6</v>
      </c>
      <c r="G841" s="1" t="s">
        <v>377</v>
      </c>
      <c r="H841" s="1" t="s">
        <v>29</v>
      </c>
      <c r="I841">
        <v>1</v>
      </c>
    </row>
    <row r="842" spans="1:9" x14ac:dyDescent="0.55000000000000004">
      <c r="A842">
        <v>27</v>
      </c>
      <c r="B842" s="1" t="s">
        <v>407</v>
      </c>
      <c r="C842" s="1" t="s">
        <v>5</v>
      </c>
      <c r="D842">
        <v>6</v>
      </c>
      <c r="E842" s="1" t="s">
        <v>68</v>
      </c>
      <c r="F842">
        <v>2</v>
      </c>
      <c r="G842" s="1" t="s">
        <v>377</v>
      </c>
      <c r="H842" s="1" t="s">
        <v>28</v>
      </c>
      <c r="I842">
        <v>1</v>
      </c>
    </row>
    <row r="843" spans="1:9" x14ac:dyDescent="0.55000000000000004">
      <c r="A843">
        <v>27</v>
      </c>
      <c r="B843" s="1" t="s">
        <v>407</v>
      </c>
      <c r="C843" s="1" t="s">
        <v>5</v>
      </c>
      <c r="D843">
        <v>6</v>
      </c>
      <c r="E843" s="1" t="s">
        <v>72</v>
      </c>
      <c r="F843">
        <v>6</v>
      </c>
      <c r="G843" s="1" t="s">
        <v>377</v>
      </c>
      <c r="H843" s="1" t="s">
        <v>29</v>
      </c>
      <c r="I843">
        <v>1</v>
      </c>
    </row>
    <row r="844" spans="1:9" x14ac:dyDescent="0.55000000000000004">
      <c r="A844">
        <v>27</v>
      </c>
      <c r="B844" s="1" t="s">
        <v>407</v>
      </c>
      <c r="C844" s="1" t="s">
        <v>5</v>
      </c>
      <c r="D844">
        <v>6</v>
      </c>
      <c r="E844" s="1" t="s">
        <v>75</v>
      </c>
      <c r="F844">
        <v>6</v>
      </c>
      <c r="G844" s="1" t="s">
        <v>377</v>
      </c>
      <c r="H844" s="1" t="s">
        <v>29</v>
      </c>
      <c r="I844">
        <v>1</v>
      </c>
    </row>
    <row r="845" spans="1:9" x14ac:dyDescent="0.55000000000000004">
      <c r="A845">
        <v>27</v>
      </c>
      <c r="B845" s="1" t="s">
        <v>407</v>
      </c>
      <c r="C845" s="1" t="s">
        <v>5</v>
      </c>
      <c r="D845">
        <v>6</v>
      </c>
      <c r="E845" s="1" t="s">
        <v>78</v>
      </c>
      <c r="F845">
        <v>2</v>
      </c>
      <c r="G845" s="1" t="s">
        <v>375</v>
      </c>
      <c r="H845" s="1" t="s">
        <v>28</v>
      </c>
      <c r="I845">
        <v>1</v>
      </c>
    </row>
    <row r="846" spans="1:9" x14ac:dyDescent="0.55000000000000004">
      <c r="A846">
        <v>27</v>
      </c>
      <c r="B846" s="1" t="s">
        <v>407</v>
      </c>
      <c r="C846" s="1" t="s">
        <v>5</v>
      </c>
      <c r="D846">
        <v>6</v>
      </c>
      <c r="E846" s="1" t="s">
        <v>82</v>
      </c>
      <c r="F846">
        <v>2</v>
      </c>
      <c r="G846" s="1" t="s">
        <v>375</v>
      </c>
      <c r="H846" s="1" t="s">
        <v>29</v>
      </c>
      <c r="I846">
        <v>1</v>
      </c>
    </row>
    <row r="847" spans="1:9" x14ac:dyDescent="0.55000000000000004">
      <c r="A847">
        <v>27</v>
      </c>
      <c r="B847" s="1" t="s">
        <v>407</v>
      </c>
      <c r="C847" s="1" t="s">
        <v>5</v>
      </c>
      <c r="D847">
        <v>6</v>
      </c>
      <c r="E847" s="1" t="s">
        <v>85</v>
      </c>
      <c r="F847">
        <v>2</v>
      </c>
      <c r="G847" s="1" t="s">
        <v>375</v>
      </c>
      <c r="H847" s="1" t="s">
        <v>28</v>
      </c>
      <c r="I847">
        <v>1</v>
      </c>
    </row>
    <row r="848" spans="1:9" x14ac:dyDescent="0.55000000000000004">
      <c r="A848">
        <v>27</v>
      </c>
      <c r="B848" s="1" t="s">
        <v>407</v>
      </c>
      <c r="C848" s="1" t="s">
        <v>5</v>
      </c>
      <c r="D848">
        <v>6</v>
      </c>
      <c r="E848" s="1" t="s">
        <v>184</v>
      </c>
      <c r="F848">
        <v>2</v>
      </c>
      <c r="G848" s="1" t="s">
        <v>376</v>
      </c>
      <c r="H848" s="1" t="s">
        <v>28</v>
      </c>
      <c r="I848">
        <v>1</v>
      </c>
    </row>
    <row r="849" spans="1:9" x14ac:dyDescent="0.55000000000000004">
      <c r="A849">
        <v>27</v>
      </c>
      <c r="B849" s="1" t="s">
        <v>407</v>
      </c>
      <c r="C849" s="1" t="s">
        <v>5</v>
      </c>
      <c r="D849">
        <v>6</v>
      </c>
      <c r="E849" s="1" t="s">
        <v>187</v>
      </c>
      <c r="F849">
        <v>6</v>
      </c>
      <c r="G849" s="1" t="s">
        <v>376</v>
      </c>
      <c r="H849" s="1" t="s">
        <v>29</v>
      </c>
      <c r="I849">
        <v>1</v>
      </c>
    </row>
    <row r="850" spans="1:9" x14ac:dyDescent="0.55000000000000004">
      <c r="A850">
        <v>27</v>
      </c>
      <c r="B850" s="1" t="s">
        <v>407</v>
      </c>
      <c r="C850" s="1" t="s">
        <v>5</v>
      </c>
      <c r="D850">
        <v>6</v>
      </c>
      <c r="E850" s="1" t="s">
        <v>192</v>
      </c>
      <c r="F850">
        <v>2</v>
      </c>
      <c r="G850" s="1" t="s">
        <v>376</v>
      </c>
      <c r="H850" s="1" t="s">
        <v>28</v>
      </c>
      <c r="I850">
        <v>1</v>
      </c>
    </row>
    <row r="851" spans="1:9" x14ac:dyDescent="0.55000000000000004">
      <c r="A851">
        <v>27</v>
      </c>
      <c r="B851" s="1" t="s">
        <v>407</v>
      </c>
      <c r="C851" s="1" t="s">
        <v>5</v>
      </c>
      <c r="D851">
        <v>6</v>
      </c>
      <c r="E851" s="1" t="s">
        <v>195</v>
      </c>
      <c r="F851">
        <v>2</v>
      </c>
      <c r="G851" s="1" t="s">
        <v>377</v>
      </c>
      <c r="H851" s="1" t="s">
        <v>28</v>
      </c>
      <c r="I851">
        <v>1</v>
      </c>
    </row>
    <row r="852" spans="1:9" x14ac:dyDescent="0.55000000000000004">
      <c r="A852">
        <v>27</v>
      </c>
      <c r="B852" s="1" t="s">
        <v>407</v>
      </c>
      <c r="C852" s="1" t="s">
        <v>5</v>
      </c>
      <c r="D852">
        <v>6</v>
      </c>
      <c r="E852" s="1" t="s">
        <v>199</v>
      </c>
      <c r="F852">
        <v>5</v>
      </c>
      <c r="G852" s="1" t="s">
        <v>377</v>
      </c>
      <c r="H852" s="1" t="s">
        <v>28</v>
      </c>
      <c r="I852">
        <v>1</v>
      </c>
    </row>
    <row r="853" spans="1:9" x14ac:dyDescent="0.55000000000000004">
      <c r="A853">
        <v>27</v>
      </c>
      <c r="B853" s="1" t="s">
        <v>407</v>
      </c>
      <c r="C853" s="1" t="s">
        <v>5</v>
      </c>
      <c r="D853">
        <v>6</v>
      </c>
      <c r="E853" s="1" t="s">
        <v>203</v>
      </c>
      <c r="F853">
        <v>6</v>
      </c>
      <c r="G853" s="1" t="s">
        <v>377</v>
      </c>
      <c r="H853" s="1" t="s">
        <v>29</v>
      </c>
      <c r="I853">
        <v>1</v>
      </c>
    </row>
    <row r="854" spans="1:9" x14ac:dyDescent="0.55000000000000004">
      <c r="A854">
        <v>27</v>
      </c>
      <c r="B854" s="1" t="s">
        <v>407</v>
      </c>
      <c r="C854" s="1" t="s">
        <v>5</v>
      </c>
      <c r="D854">
        <v>6</v>
      </c>
      <c r="E854" s="1" t="s">
        <v>206</v>
      </c>
      <c r="F854">
        <v>6</v>
      </c>
      <c r="G854" s="1" t="s">
        <v>377</v>
      </c>
      <c r="H854" s="1" t="s">
        <v>29</v>
      </c>
      <c r="I854">
        <v>1</v>
      </c>
    </row>
    <row r="855" spans="1:9" x14ac:dyDescent="0.55000000000000004">
      <c r="A855">
        <v>27</v>
      </c>
      <c r="B855" s="1" t="s">
        <v>407</v>
      </c>
      <c r="C855" s="1" t="s">
        <v>5</v>
      </c>
      <c r="D855">
        <v>6</v>
      </c>
      <c r="E855" s="1" t="s">
        <v>210</v>
      </c>
      <c r="F855">
        <v>5</v>
      </c>
      <c r="G855" s="1" t="s">
        <v>376</v>
      </c>
      <c r="H855" s="1" t="s">
        <v>28</v>
      </c>
      <c r="I855">
        <v>1</v>
      </c>
    </row>
    <row r="856" spans="1:9" x14ac:dyDescent="0.55000000000000004">
      <c r="A856">
        <v>27</v>
      </c>
      <c r="B856" s="1" t="s">
        <v>407</v>
      </c>
      <c r="C856" s="1" t="s">
        <v>5</v>
      </c>
      <c r="D856">
        <v>6</v>
      </c>
      <c r="E856" s="1" t="s">
        <v>274</v>
      </c>
      <c r="F856">
        <v>6</v>
      </c>
      <c r="G856" s="1" t="s">
        <v>375</v>
      </c>
      <c r="H856" s="1" t="s">
        <v>28</v>
      </c>
      <c r="I856">
        <v>1</v>
      </c>
    </row>
    <row r="857" spans="1:9" x14ac:dyDescent="0.55000000000000004">
      <c r="A857">
        <v>27</v>
      </c>
      <c r="B857" s="1" t="s">
        <v>407</v>
      </c>
      <c r="C857" s="1" t="s">
        <v>5</v>
      </c>
      <c r="D857">
        <v>6</v>
      </c>
      <c r="E857" s="1" t="s">
        <v>276</v>
      </c>
      <c r="F857">
        <v>2</v>
      </c>
      <c r="G857" s="1" t="s">
        <v>375</v>
      </c>
      <c r="H857" s="1" t="s">
        <v>28</v>
      </c>
      <c r="I857">
        <v>1</v>
      </c>
    </row>
    <row r="858" spans="1:9" x14ac:dyDescent="0.55000000000000004">
      <c r="A858">
        <v>27</v>
      </c>
      <c r="B858" s="1" t="s">
        <v>407</v>
      </c>
      <c r="C858" s="1" t="s">
        <v>5</v>
      </c>
      <c r="D858">
        <v>6</v>
      </c>
      <c r="E858" s="1" t="s">
        <v>279</v>
      </c>
      <c r="F858">
        <v>6</v>
      </c>
      <c r="G858" s="1" t="s">
        <v>376</v>
      </c>
      <c r="H858" s="1" t="s">
        <v>29</v>
      </c>
      <c r="I858">
        <v>1</v>
      </c>
    </row>
    <row r="859" spans="1:9" x14ac:dyDescent="0.55000000000000004">
      <c r="A859">
        <v>27</v>
      </c>
      <c r="B859" s="1" t="s">
        <v>407</v>
      </c>
      <c r="C859" s="1" t="s">
        <v>5</v>
      </c>
      <c r="D859">
        <v>6</v>
      </c>
      <c r="E859" s="1" t="s">
        <v>282</v>
      </c>
      <c r="F859">
        <v>6</v>
      </c>
      <c r="G859" s="1" t="s">
        <v>375</v>
      </c>
      <c r="H859" s="1" t="s">
        <v>29</v>
      </c>
      <c r="I859">
        <v>1</v>
      </c>
    </row>
    <row r="860" spans="1:9" x14ac:dyDescent="0.55000000000000004">
      <c r="A860">
        <v>27</v>
      </c>
      <c r="B860" s="1" t="s">
        <v>407</v>
      </c>
      <c r="C860" s="1" t="s">
        <v>5</v>
      </c>
      <c r="D860">
        <v>6</v>
      </c>
      <c r="E860" s="1" t="s">
        <v>352</v>
      </c>
      <c r="F860">
        <v>2</v>
      </c>
      <c r="G860" s="1" t="s">
        <v>376</v>
      </c>
      <c r="H860" s="1" t="s">
        <v>29</v>
      </c>
      <c r="I860">
        <v>1</v>
      </c>
    </row>
    <row r="861" spans="1:9" x14ac:dyDescent="0.55000000000000004">
      <c r="A861">
        <v>27</v>
      </c>
      <c r="B861" s="1" t="s">
        <v>407</v>
      </c>
      <c r="C861" s="1" t="s">
        <v>5</v>
      </c>
      <c r="D861">
        <v>6</v>
      </c>
      <c r="E861" s="1" t="s">
        <v>357</v>
      </c>
      <c r="F861">
        <v>6</v>
      </c>
      <c r="G861" s="1" t="s">
        <v>376</v>
      </c>
      <c r="H861" s="1" t="s">
        <v>28</v>
      </c>
      <c r="I861">
        <v>1</v>
      </c>
    </row>
    <row r="862" spans="1:9" x14ac:dyDescent="0.55000000000000004">
      <c r="A862">
        <v>27</v>
      </c>
      <c r="B862" s="1" t="s">
        <v>407</v>
      </c>
      <c r="C862" s="1" t="s">
        <v>5</v>
      </c>
      <c r="D862">
        <v>6</v>
      </c>
      <c r="E862" s="1" t="s">
        <v>360</v>
      </c>
      <c r="F862">
        <v>6</v>
      </c>
      <c r="G862" s="1" t="s">
        <v>377</v>
      </c>
      <c r="H862" s="1" t="s">
        <v>28</v>
      </c>
      <c r="I862">
        <v>1</v>
      </c>
    </row>
    <row r="863" spans="1:9" x14ac:dyDescent="0.55000000000000004">
      <c r="A863">
        <v>27</v>
      </c>
      <c r="B863" s="1" t="s">
        <v>407</v>
      </c>
      <c r="C863" s="1" t="s">
        <v>5</v>
      </c>
      <c r="D863">
        <v>6</v>
      </c>
      <c r="E863" s="1" t="s">
        <v>364</v>
      </c>
      <c r="F863">
        <v>6</v>
      </c>
      <c r="G863" s="1" t="s">
        <v>377</v>
      </c>
      <c r="H863" s="1" t="s">
        <v>28</v>
      </c>
      <c r="I863">
        <v>1</v>
      </c>
    </row>
    <row r="864" spans="1:9" x14ac:dyDescent="0.55000000000000004">
      <c r="A864">
        <v>27</v>
      </c>
      <c r="B864" s="1" t="s">
        <v>407</v>
      </c>
      <c r="C864" s="1" t="s">
        <v>5</v>
      </c>
      <c r="D864">
        <v>6</v>
      </c>
      <c r="E864" s="1" t="s">
        <v>368</v>
      </c>
      <c r="F864">
        <v>6</v>
      </c>
      <c r="G864" s="1" t="s">
        <v>377</v>
      </c>
      <c r="H864" s="1" t="s">
        <v>28</v>
      </c>
      <c r="I864">
        <v>1</v>
      </c>
    </row>
    <row r="865" spans="1:9" x14ac:dyDescent="0.55000000000000004">
      <c r="A865">
        <v>27</v>
      </c>
      <c r="B865" s="1" t="s">
        <v>407</v>
      </c>
      <c r="C865" s="1" t="s">
        <v>5</v>
      </c>
      <c r="D865">
        <v>6</v>
      </c>
      <c r="E865" s="1" t="s">
        <v>371</v>
      </c>
      <c r="F865">
        <v>2</v>
      </c>
      <c r="G865" s="1" t="s">
        <v>377</v>
      </c>
      <c r="H865" s="1" t="s">
        <v>29</v>
      </c>
      <c r="I865">
        <v>1</v>
      </c>
    </row>
    <row r="866" spans="1:9" x14ac:dyDescent="0.55000000000000004">
      <c r="A866">
        <v>28</v>
      </c>
      <c r="B866" s="1" t="s">
        <v>408</v>
      </c>
      <c r="C866" s="1" t="s">
        <v>1</v>
      </c>
      <c r="D866">
        <v>2</v>
      </c>
      <c r="E866" s="1" t="s">
        <v>36</v>
      </c>
      <c r="F866">
        <v>5</v>
      </c>
      <c r="G866" s="1" t="s">
        <v>375</v>
      </c>
      <c r="H866" s="1" t="s">
        <v>28</v>
      </c>
      <c r="I866">
        <v>1</v>
      </c>
    </row>
    <row r="867" spans="1:9" x14ac:dyDescent="0.55000000000000004">
      <c r="A867">
        <v>28</v>
      </c>
      <c r="B867" s="1" t="s">
        <v>408</v>
      </c>
      <c r="C867" s="1" t="s">
        <v>1</v>
      </c>
      <c r="D867">
        <v>2</v>
      </c>
      <c r="E867" s="1" t="s">
        <v>40</v>
      </c>
      <c r="F867">
        <v>2</v>
      </c>
      <c r="G867" s="1" t="s">
        <v>376</v>
      </c>
      <c r="H867" s="1" t="s">
        <v>28</v>
      </c>
      <c r="I867">
        <v>1</v>
      </c>
    </row>
    <row r="868" spans="1:9" x14ac:dyDescent="0.55000000000000004">
      <c r="A868">
        <v>28</v>
      </c>
      <c r="B868" s="1" t="s">
        <v>408</v>
      </c>
      <c r="C868" s="1" t="s">
        <v>1</v>
      </c>
      <c r="D868">
        <v>2</v>
      </c>
      <c r="E868" s="1" t="s">
        <v>44</v>
      </c>
      <c r="F868">
        <v>2</v>
      </c>
      <c r="G868" s="1" t="s">
        <v>376</v>
      </c>
      <c r="H868" s="1" t="s">
        <v>29</v>
      </c>
      <c r="I868">
        <v>1</v>
      </c>
    </row>
    <row r="869" spans="1:9" x14ac:dyDescent="0.55000000000000004">
      <c r="A869">
        <v>28</v>
      </c>
      <c r="B869" s="1" t="s">
        <v>408</v>
      </c>
      <c r="C869" s="1" t="s">
        <v>1</v>
      </c>
      <c r="D869">
        <v>2</v>
      </c>
      <c r="E869" s="1" t="s">
        <v>48</v>
      </c>
      <c r="F869">
        <v>1</v>
      </c>
      <c r="G869" s="1" t="s">
        <v>376</v>
      </c>
      <c r="H869" s="1" t="s">
        <v>29</v>
      </c>
      <c r="I869">
        <v>1</v>
      </c>
    </row>
    <row r="870" spans="1:9" x14ac:dyDescent="0.55000000000000004">
      <c r="A870">
        <v>28</v>
      </c>
      <c r="B870" s="1" t="s">
        <v>408</v>
      </c>
      <c r="C870" s="1" t="s">
        <v>1</v>
      </c>
      <c r="D870">
        <v>2</v>
      </c>
      <c r="E870" s="1" t="s">
        <v>52</v>
      </c>
      <c r="F870">
        <v>3</v>
      </c>
      <c r="G870" s="1" t="s">
        <v>376</v>
      </c>
      <c r="H870" s="1" t="s">
        <v>29</v>
      </c>
      <c r="I870">
        <v>1</v>
      </c>
    </row>
    <row r="871" spans="1:9" x14ac:dyDescent="0.55000000000000004">
      <c r="A871">
        <v>28</v>
      </c>
      <c r="B871" s="1" t="s">
        <v>408</v>
      </c>
      <c r="C871" s="1" t="s">
        <v>1</v>
      </c>
      <c r="D871">
        <v>2</v>
      </c>
      <c r="E871" s="1" t="s">
        <v>56</v>
      </c>
      <c r="F871">
        <v>2</v>
      </c>
      <c r="G871" s="1" t="s">
        <v>376</v>
      </c>
      <c r="H871" s="1" t="s">
        <v>29</v>
      </c>
      <c r="I871">
        <v>1</v>
      </c>
    </row>
    <row r="872" spans="1:9" x14ac:dyDescent="0.55000000000000004">
      <c r="A872">
        <v>28</v>
      </c>
      <c r="B872" s="1" t="s">
        <v>408</v>
      </c>
      <c r="C872" s="1" t="s">
        <v>1</v>
      </c>
      <c r="D872">
        <v>2</v>
      </c>
      <c r="E872" s="1" t="s">
        <v>60</v>
      </c>
      <c r="F872">
        <v>2</v>
      </c>
      <c r="G872" s="1" t="s">
        <v>377</v>
      </c>
      <c r="H872" s="1" t="s">
        <v>28</v>
      </c>
      <c r="I872">
        <v>1</v>
      </c>
    </row>
    <row r="873" spans="1:9" x14ac:dyDescent="0.55000000000000004">
      <c r="A873">
        <v>28</v>
      </c>
      <c r="B873" s="1" t="s">
        <v>408</v>
      </c>
      <c r="C873" s="1" t="s">
        <v>1</v>
      </c>
      <c r="D873">
        <v>2</v>
      </c>
      <c r="E873" s="1" t="s">
        <v>64</v>
      </c>
      <c r="F873">
        <v>2</v>
      </c>
      <c r="G873" s="1" t="s">
        <v>377</v>
      </c>
      <c r="H873" s="1" t="s">
        <v>29</v>
      </c>
      <c r="I873">
        <v>1</v>
      </c>
    </row>
    <row r="874" spans="1:9" x14ac:dyDescent="0.55000000000000004">
      <c r="A874">
        <v>28</v>
      </c>
      <c r="B874" s="1" t="s">
        <v>408</v>
      </c>
      <c r="C874" s="1" t="s">
        <v>1</v>
      </c>
      <c r="D874">
        <v>2</v>
      </c>
      <c r="E874" s="1" t="s">
        <v>68</v>
      </c>
      <c r="F874">
        <v>2</v>
      </c>
      <c r="G874" s="1" t="s">
        <v>377</v>
      </c>
      <c r="H874" s="1" t="s">
        <v>28</v>
      </c>
      <c r="I874">
        <v>1</v>
      </c>
    </row>
    <row r="875" spans="1:9" x14ac:dyDescent="0.55000000000000004">
      <c r="A875">
        <v>28</v>
      </c>
      <c r="B875" s="1" t="s">
        <v>408</v>
      </c>
      <c r="C875" s="1" t="s">
        <v>1</v>
      </c>
      <c r="D875">
        <v>2</v>
      </c>
      <c r="E875" s="1" t="s">
        <v>72</v>
      </c>
      <c r="F875">
        <v>2</v>
      </c>
      <c r="G875" s="1" t="s">
        <v>377</v>
      </c>
      <c r="H875" s="1" t="s">
        <v>29</v>
      </c>
      <c r="I875">
        <v>1</v>
      </c>
    </row>
    <row r="876" spans="1:9" x14ac:dyDescent="0.55000000000000004">
      <c r="A876">
        <v>28</v>
      </c>
      <c r="B876" s="1" t="s">
        <v>408</v>
      </c>
      <c r="C876" s="1" t="s">
        <v>1</v>
      </c>
      <c r="D876">
        <v>2</v>
      </c>
      <c r="E876" s="1" t="s">
        <v>75</v>
      </c>
      <c r="F876">
        <v>1</v>
      </c>
      <c r="G876" s="1" t="s">
        <v>377</v>
      </c>
      <c r="H876" s="1" t="s">
        <v>29</v>
      </c>
      <c r="I876">
        <v>1</v>
      </c>
    </row>
    <row r="877" spans="1:9" x14ac:dyDescent="0.55000000000000004">
      <c r="A877">
        <v>28</v>
      </c>
      <c r="B877" s="1" t="s">
        <v>408</v>
      </c>
      <c r="C877" s="1" t="s">
        <v>1</v>
      </c>
      <c r="D877">
        <v>2</v>
      </c>
      <c r="E877" s="1" t="s">
        <v>78</v>
      </c>
      <c r="F877">
        <v>2</v>
      </c>
      <c r="G877" s="1" t="s">
        <v>375</v>
      </c>
      <c r="H877" s="1" t="s">
        <v>28</v>
      </c>
      <c r="I877">
        <v>1</v>
      </c>
    </row>
    <row r="878" spans="1:9" x14ac:dyDescent="0.55000000000000004">
      <c r="A878">
        <v>28</v>
      </c>
      <c r="B878" s="1" t="s">
        <v>408</v>
      </c>
      <c r="C878" s="1" t="s">
        <v>1</v>
      </c>
      <c r="D878">
        <v>2</v>
      </c>
      <c r="E878" s="1" t="s">
        <v>82</v>
      </c>
      <c r="F878">
        <v>7</v>
      </c>
      <c r="G878" s="1" t="s">
        <v>375</v>
      </c>
      <c r="H878" s="1" t="s">
        <v>29</v>
      </c>
      <c r="I878">
        <v>1</v>
      </c>
    </row>
    <row r="879" spans="1:9" x14ac:dyDescent="0.55000000000000004">
      <c r="A879">
        <v>28</v>
      </c>
      <c r="B879" s="1" t="s">
        <v>408</v>
      </c>
      <c r="C879" s="1" t="s">
        <v>1</v>
      </c>
      <c r="D879">
        <v>2</v>
      </c>
      <c r="E879" s="1" t="s">
        <v>85</v>
      </c>
      <c r="F879">
        <v>2</v>
      </c>
      <c r="G879" s="1" t="s">
        <v>375</v>
      </c>
      <c r="H879" s="1" t="s">
        <v>28</v>
      </c>
      <c r="I879">
        <v>1</v>
      </c>
    </row>
    <row r="880" spans="1:9" x14ac:dyDescent="0.55000000000000004">
      <c r="A880">
        <v>28</v>
      </c>
      <c r="B880" s="1" t="s">
        <v>408</v>
      </c>
      <c r="C880" s="1" t="s">
        <v>1</v>
      </c>
      <c r="D880">
        <v>2</v>
      </c>
      <c r="E880" s="1" t="s">
        <v>184</v>
      </c>
      <c r="F880">
        <v>2</v>
      </c>
      <c r="G880" s="1" t="s">
        <v>376</v>
      </c>
      <c r="H880" s="1" t="s">
        <v>28</v>
      </c>
      <c r="I880">
        <v>1</v>
      </c>
    </row>
    <row r="881" spans="1:9" x14ac:dyDescent="0.55000000000000004">
      <c r="A881">
        <v>28</v>
      </c>
      <c r="B881" s="1" t="s">
        <v>408</v>
      </c>
      <c r="C881" s="1" t="s">
        <v>1</v>
      </c>
      <c r="D881">
        <v>2</v>
      </c>
      <c r="E881" s="1" t="s">
        <v>187</v>
      </c>
      <c r="F881">
        <v>2</v>
      </c>
      <c r="G881" s="1" t="s">
        <v>376</v>
      </c>
      <c r="H881" s="1" t="s">
        <v>29</v>
      </c>
      <c r="I881">
        <v>1</v>
      </c>
    </row>
    <row r="882" spans="1:9" x14ac:dyDescent="0.55000000000000004">
      <c r="A882">
        <v>28</v>
      </c>
      <c r="B882" s="1" t="s">
        <v>408</v>
      </c>
      <c r="C882" s="1" t="s">
        <v>1</v>
      </c>
      <c r="D882">
        <v>2</v>
      </c>
      <c r="E882" s="1" t="s">
        <v>192</v>
      </c>
      <c r="F882">
        <v>2</v>
      </c>
      <c r="G882" s="1" t="s">
        <v>376</v>
      </c>
      <c r="H882" s="1" t="s">
        <v>28</v>
      </c>
      <c r="I882">
        <v>1</v>
      </c>
    </row>
    <row r="883" spans="1:9" x14ac:dyDescent="0.55000000000000004">
      <c r="A883">
        <v>28</v>
      </c>
      <c r="B883" s="1" t="s">
        <v>408</v>
      </c>
      <c r="C883" s="1" t="s">
        <v>1</v>
      </c>
      <c r="D883">
        <v>2</v>
      </c>
      <c r="E883" s="1" t="s">
        <v>195</v>
      </c>
      <c r="F883">
        <v>2</v>
      </c>
      <c r="G883" s="1" t="s">
        <v>377</v>
      </c>
      <c r="H883" s="1" t="s">
        <v>28</v>
      </c>
      <c r="I883">
        <v>1</v>
      </c>
    </row>
    <row r="884" spans="1:9" x14ac:dyDescent="0.55000000000000004">
      <c r="A884">
        <v>28</v>
      </c>
      <c r="B884" s="1" t="s">
        <v>408</v>
      </c>
      <c r="C884" s="1" t="s">
        <v>1</v>
      </c>
      <c r="D884">
        <v>2</v>
      </c>
      <c r="E884" s="1" t="s">
        <v>199</v>
      </c>
      <c r="F884">
        <v>2</v>
      </c>
      <c r="G884" s="1" t="s">
        <v>377</v>
      </c>
      <c r="H884" s="1" t="s">
        <v>28</v>
      </c>
      <c r="I884">
        <v>1</v>
      </c>
    </row>
    <row r="885" spans="1:9" x14ac:dyDescent="0.55000000000000004">
      <c r="A885">
        <v>28</v>
      </c>
      <c r="B885" s="1" t="s">
        <v>408</v>
      </c>
      <c r="C885" s="1" t="s">
        <v>1</v>
      </c>
      <c r="D885">
        <v>2</v>
      </c>
      <c r="E885" s="1" t="s">
        <v>203</v>
      </c>
      <c r="F885">
        <v>2</v>
      </c>
      <c r="G885" s="1" t="s">
        <v>377</v>
      </c>
      <c r="H885" s="1" t="s">
        <v>29</v>
      </c>
      <c r="I885">
        <v>1</v>
      </c>
    </row>
    <row r="886" spans="1:9" x14ac:dyDescent="0.55000000000000004">
      <c r="A886">
        <v>28</v>
      </c>
      <c r="B886" s="1" t="s">
        <v>408</v>
      </c>
      <c r="C886" s="1" t="s">
        <v>1</v>
      </c>
      <c r="D886">
        <v>2</v>
      </c>
      <c r="E886" s="1" t="s">
        <v>206</v>
      </c>
      <c r="F886">
        <v>2</v>
      </c>
      <c r="G886" s="1" t="s">
        <v>377</v>
      </c>
      <c r="H886" s="1" t="s">
        <v>29</v>
      </c>
      <c r="I886">
        <v>1</v>
      </c>
    </row>
    <row r="887" spans="1:9" x14ac:dyDescent="0.55000000000000004">
      <c r="A887">
        <v>28</v>
      </c>
      <c r="B887" s="1" t="s">
        <v>408</v>
      </c>
      <c r="C887" s="1" t="s">
        <v>1</v>
      </c>
      <c r="D887">
        <v>2</v>
      </c>
      <c r="E887" s="1" t="s">
        <v>210</v>
      </c>
      <c r="F887">
        <v>2</v>
      </c>
      <c r="G887" s="1" t="s">
        <v>376</v>
      </c>
      <c r="H887" s="1" t="s">
        <v>28</v>
      </c>
      <c r="I887">
        <v>1</v>
      </c>
    </row>
    <row r="888" spans="1:9" x14ac:dyDescent="0.55000000000000004">
      <c r="A888">
        <v>28</v>
      </c>
      <c r="B888" s="1" t="s">
        <v>408</v>
      </c>
      <c r="C888" s="1" t="s">
        <v>1</v>
      </c>
      <c r="D888">
        <v>2</v>
      </c>
      <c r="E888" s="1" t="s">
        <v>274</v>
      </c>
      <c r="F888">
        <v>2</v>
      </c>
      <c r="G888" s="1" t="s">
        <v>375</v>
      </c>
      <c r="H888" s="1" t="s">
        <v>28</v>
      </c>
      <c r="I888">
        <v>1</v>
      </c>
    </row>
    <row r="889" spans="1:9" x14ac:dyDescent="0.55000000000000004">
      <c r="A889">
        <v>28</v>
      </c>
      <c r="B889" s="1" t="s">
        <v>408</v>
      </c>
      <c r="C889" s="1" t="s">
        <v>1</v>
      </c>
      <c r="D889">
        <v>2</v>
      </c>
      <c r="E889" s="1" t="s">
        <v>276</v>
      </c>
      <c r="F889">
        <v>2</v>
      </c>
      <c r="G889" s="1" t="s">
        <v>375</v>
      </c>
      <c r="H889" s="1" t="s">
        <v>28</v>
      </c>
      <c r="I889">
        <v>1</v>
      </c>
    </row>
    <row r="890" spans="1:9" x14ac:dyDescent="0.55000000000000004">
      <c r="A890">
        <v>28</v>
      </c>
      <c r="B890" s="1" t="s">
        <v>408</v>
      </c>
      <c r="C890" s="1" t="s">
        <v>1</v>
      </c>
      <c r="D890">
        <v>2</v>
      </c>
      <c r="E890" s="1" t="s">
        <v>279</v>
      </c>
      <c r="F890">
        <v>2</v>
      </c>
      <c r="G890" s="1" t="s">
        <v>376</v>
      </c>
      <c r="H890" s="1" t="s">
        <v>29</v>
      </c>
      <c r="I890">
        <v>1</v>
      </c>
    </row>
    <row r="891" spans="1:9" x14ac:dyDescent="0.55000000000000004">
      <c r="A891">
        <v>28</v>
      </c>
      <c r="B891" s="1" t="s">
        <v>408</v>
      </c>
      <c r="C891" s="1" t="s">
        <v>1</v>
      </c>
      <c r="D891">
        <v>2</v>
      </c>
      <c r="E891" s="1" t="s">
        <v>282</v>
      </c>
      <c r="F891">
        <v>2</v>
      </c>
      <c r="G891" s="1" t="s">
        <v>375</v>
      </c>
      <c r="H891" s="1" t="s">
        <v>29</v>
      </c>
      <c r="I891">
        <v>1</v>
      </c>
    </row>
    <row r="892" spans="1:9" x14ac:dyDescent="0.55000000000000004">
      <c r="A892">
        <v>28</v>
      </c>
      <c r="B892" s="1" t="s">
        <v>408</v>
      </c>
      <c r="C892" s="1" t="s">
        <v>1</v>
      </c>
      <c r="D892">
        <v>2</v>
      </c>
      <c r="E892" s="1" t="s">
        <v>352</v>
      </c>
      <c r="F892">
        <v>2</v>
      </c>
      <c r="G892" s="1" t="s">
        <v>376</v>
      </c>
      <c r="H892" s="1" t="s">
        <v>29</v>
      </c>
      <c r="I892">
        <v>1</v>
      </c>
    </row>
    <row r="893" spans="1:9" x14ac:dyDescent="0.55000000000000004">
      <c r="A893">
        <v>28</v>
      </c>
      <c r="B893" s="1" t="s">
        <v>408</v>
      </c>
      <c r="C893" s="1" t="s">
        <v>1</v>
      </c>
      <c r="D893">
        <v>2</v>
      </c>
      <c r="E893" s="1" t="s">
        <v>357</v>
      </c>
      <c r="F893">
        <v>2</v>
      </c>
      <c r="G893" s="1" t="s">
        <v>376</v>
      </c>
      <c r="H893" s="1" t="s">
        <v>28</v>
      </c>
      <c r="I893">
        <v>1</v>
      </c>
    </row>
    <row r="894" spans="1:9" x14ac:dyDescent="0.55000000000000004">
      <c r="A894">
        <v>28</v>
      </c>
      <c r="B894" s="1" t="s">
        <v>408</v>
      </c>
      <c r="C894" s="1" t="s">
        <v>1</v>
      </c>
      <c r="D894">
        <v>2</v>
      </c>
      <c r="E894" s="1" t="s">
        <v>360</v>
      </c>
      <c r="F894">
        <v>1</v>
      </c>
      <c r="G894" s="1" t="s">
        <v>377</v>
      </c>
      <c r="H894" s="1" t="s">
        <v>28</v>
      </c>
      <c r="I894">
        <v>1</v>
      </c>
    </row>
    <row r="895" spans="1:9" x14ac:dyDescent="0.55000000000000004">
      <c r="A895">
        <v>28</v>
      </c>
      <c r="B895" s="1" t="s">
        <v>408</v>
      </c>
      <c r="C895" s="1" t="s">
        <v>1</v>
      </c>
      <c r="D895">
        <v>2</v>
      </c>
      <c r="E895" s="1" t="s">
        <v>364</v>
      </c>
      <c r="F895">
        <v>2</v>
      </c>
      <c r="G895" s="1" t="s">
        <v>377</v>
      </c>
      <c r="H895" s="1" t="s">
        <v>28</v>
      </c>
      <c r="I895">
        <v>1</v>
      </c>
    </row>
    <row r="896" spans="1:9" x14ac:dyDescent="0.55000000000000004">
      <c r="A896">
        <v>28</v>
      </c>
      <c r="B896" s="1" t="s">
        <v>408</v>
      </c>
      <c r="C896" s="1" t="s">
        <v>1</v>
      </c>
      <c r="D896">
        <v>2</v>
      </c>
      <c r="E896" s="1" t="s">
        <v>368</v>
      </c>
      <c r="F896">
        <v>2</v>
      </c>
      <c r="G896" s="1" t="s">
        <v>377</v>
      </c>
      <c r="H896" s="1" t="s">
        <v>28</v>
      </c>
      <c r="I896">
        <v>1</v>
      </c>
    </row>
    <row r="897" spans="1:9" x14ac:dyDescent="0.55000000000000004">
      <c r="A897">
        <v>28</v>
      </c>
      <c r="B897" s="1" t="s">
        <v>408</v>
      </c>
      <c r="C897" s="1" t="s">
        <v>1</v>
      </c>
      <c r="D897">
        <v>2</v>
      </c>
      <c r="E897" s="1" t="s">
        <v>371</v>
      </c>
      <c r="F897">
        <v>2</v>
      </c>
      <c r="G897" s="1" t="s">
        <v>377</v>
      </c>
      <c r="H897" s="1" t="s">
        <v>29</v>
      </c>
      <c r="I897">
        <v>1</v>
      </c>
    </row>
    <row r="898" spans="1:9" x14ac:dyDescent="0.55000000000000004">
      <c r="A898">
        <v>29</v>
      </c>
      <c r="B898" s="1" t="s">
        <v>409</v>
      </c>
      <c r="C898" s="1" t="s">
        <v>0</v>
      </c>
      <c r="D898">
        <v>7</v>
      </c>
      <c r="E898" s="1" t="s">
        <v>36</v>
      </c>
      <c r="F898">
        <v>7</v>
      </c>
      <c r="G898" s="1" t="s">
        <v>375</v>
      </c>
      <c r="H898" s="1" t="s">
        <v>28</v>
      </c>
      <c r="I898">
        <v>1</v>
      </c>
    </row>
    <row r="899" spans="1:9" x14ac:dyDescent="0.55000000000000004">
      <c r="A899">
        <v>29</v>
      </c>
      <c r="B899" s="1" t="s">
        <v>409</v>
      </c>
      <c r="C899" s="1" t="s">
        <v>0</v>
      </c>
      <c r="D899">
        <v>7</v>
      </c>
      <c r="E899" s="1" t="s">
        <v>40</v>
      </c>
      <c r="F899">
        <v>7</v>
      </c>
      <c r="G899" s="1" t="s">
        <v>376</v>
      </c>
      <c r="H899" s="1" t="s">
        <v>28</v>
      </c>
      <c r="I899">
        <v>1</v>
      </c>
    </row>
    <row r="900" spans="1:9" x14ac:dyDescent="0.55000000000000004">
      <c r="A900">
        <v>29</v>
      </c>
      <c r="B900" s="1" t="s">
        <v>409</v>
      </c>
      <c r="C900" s="1" t="s">
        <v>0</v>
      </c>
      <c r="D900">
        <v>7</v>
      </c>
      <c r="E900" s="1" t="s">
        <v>44</v>
      </c>
      <c r="F900">
        <v>5</v>
      </c>
      <c r="G900" s="1" t="s">
        <v>376</v>
      </c>
      <c r="H900" s="1" t="s">
        <v>29</v>
      </c>
      <c r="I900">
        <v>1</v>
      </c>
    </row>
    <row r="901" spans="1:9" x14ac:dyDescent="0.55000000000000004">
      <c r="A901">
        <v>29</v>
      </c>
      <c r="B901" s="1" t="s">
        <v>409</v>
      </c>
      <c r="C901" s="1" t="s">
        <v>0</v>
      </c>
      <c r="D901">
        <v>7</v>
      </c>
      <c r="E901" s="1" t="s">
        <v>48</v>
      </c>
      <c r="F901">
        <v>7</v>
      </c>
      <c r="G901" s="1" t="s">
        <v>376</v>
      </c>
      <c r="H901" s="1" t="s">
        <v>29</v>
      </c>
      <c r="I901">
        <v>1</v>
      </c>
    </row>
    <row r="902" spans="1:9" x14ac:dyDescent="0.55000000000000004">
      <c r="A902">
        <v>29</v>
      </c>
      <c r="B902" s="1" t="s">
        <v>409</v>
      </c>
      <c r="C902" s="1" t="s">
        <v>0</v>
      </c>
      <c r="D902">
        <v>7</v>
      </c>
      <c r="E902" s="1" t="s">
        <v>52</v>
      </c>
      <c r="F902">
        <v>0</v>
      </c>
      <c r="G902" s="1" t="s">
        <v>376</v>
      </c>
      <c r="H902" s="1" t="s">
        <v>29</v>
      </c>
      <c r="I902">
        <v>1</v>
      </c>
    </row>
    <row r="903" spans="1:9" x14ac:dyDescent="0.55000000000000004">
      <c r="A903">
        <v>29</v>
      </c>
      <c r="B903" s="1" t="s">
        <v>409</v>
      </c>
      <c r="C903" s="1" t="s">
        <v>0</v>
      </c>
      <c r="D903">
        <v>7</v>
      </c>
      <c r="E903" s="1" t="s">
        <v>56</v>
      </c>
      <c r="F903">
        <v>4</v>
      </c>
      <c r="G903" s="1" t="s">
        <v>376</v>
      </c>
      <c r="H903" s="1" t="s">
        <v>29</v>
      </c>
      <c r="I903">
        <v>1</v>
      </c>
    </row>
    <row r="904" spans="1:9" x14ac:dyDescent="0.55000000000000004">
      <c r="A904">
        <v>29</v>
      </c>
      <c r="B904" s="1" t="s">
        <v>409</v>
      </c>
      <c r="C904" s="1" t="s">
        <v>0</v>
      </c>
      <c r="D904">
        <v>7</v>
      </c>
      <c r="E904" s="1" t="s">
        <v>60</v>
      </c>
      <c r="F904">
        <v>7</v>
      </c>
      <c r="G904" s="1" t="s">
        <v>377</v>
      </c>
      <c r="H904" s="1" t="s">
        <v>28</v>
      </c>
      <c r="I904">
        <v>1</v>
      </c>
    </row>
    <row r="905" spans="1:9" x14ac:dyDescent="0.55000000000000004">
      <c r="A905">
        <v>29</v>
      </c>
      <c r="B905" s="1" t="s">
        <v>409</v>
      </c>
      <c r="C905" s="1" t="s">
        <v>0</v>
      </c>
      <c r="D905">
        <v>7</v>
      </c>
      <c r="E905" s="1" t="s">
        <v>64</v>
      </c>
      <c r="F905">
        <v>7</v>
      </c>
      <c r="G905" s="1" t="s">
        <v>377</v>
      </c>
      <c r="H905" s="1" t="s">
        <v>29</v>
      </c>
      <c r="I905">
        <v>1</v>
      </c>
    </row>
    <row r="906" spans="1:9" x14ac:dyDescent="0.55000000000000004">
      <c r="A906">
        <v>29</v>
      </c>
      <c r="B906" s="1" t="s">
        <v>409</v>
      </c>
      <c r="C906" s="1" t="s">
        <v>0</v>
      </c>
      <c r="D906">
        <v>7</v>
      </c>
      <c r="E906" s="1" t="s">
        <v>68</v>
      </c>
      <c r="F906">
        <v>7</v>
      </c>
      <c r="G906" s="1" t="s">
        <v>377</v>
      </c>
      <c r="H906" s="1" t="s">
        <v>28</v>
      </c>
      <c r="I906">
        <v>1</v>
      </c>
    </row>
    <row r="907" spans="1:9" x14ac:dyDescent="0.55000000000000004">
      <c r="A907">
        <v>29</v>
      </c>
      <c r="B907" s="1" t="s">
        <v>409</v>
      </c>
      <c r="C907" s="1" t="s">
        <v>0</v>
      </c>
      <c r="D907">
        <v>7</v>
      </c>
      <c r="E907" s="1" t="s">
        <v>72</v>
      </c>
      <c r="F907">
        <v>7</v>
      </c>
      <c r="G907" s="1" t="s">
        <v>377</v>
      </c>
      <c r="H907" s="1" t="s">
        <v>29</v>
      </c>
      <c r="I907">
        <v>1</v>
      </c>
    </row>
    <row r="908" spans="1:9" x14ac:dyDescent="0.55000000000000004">
      <c r="A908">
        <v>29</v>
      </c>
      <c r="B908" s="1" t="s">
        <v>409</v>
      </c>
      <c r="C908" s="1" t="s">
        <v>0</v>
      </c>
      <c r="D908">
        <v>7</v>
      </c>
      <c r="E908" s="1" t="s">
        <v>75</v>
      </c>
      <c r="F908">
        <v>7</v>
      </c>
      <c r="G908" s="1" t="s">
        <v>377</v>
      </c>
      <c r="H908" s="1" t="s">
        <v>29</v>
      </c>
      <c r="I908">
        <v>1</v>
      </c>
    </row>
    <row r="909" spans="1:9" x14ac:dyDescent="0.55000000000000004">
      <c r="A909">
        <v>29</v>
      </c>
      <c r="B909" s="1" t="s">
        <v>409</v>
      </c>
      <c r="C909" s="1" t="s">
        <v>0</v>
      </c>
      <c r="D909">
        <v>7</v>
      </c>
      <c r="E909" s="1" t="s">
        <v>78</v>
      </c>
      <c r="F909">
        <v>7</v>
      </c>
      <c r="G909" s="1" t="s">
        <v>375</v>
      </c>
      <c r="H909" s="1" t="s">
        <v>28</v>
      </c>
      <c r="I909">
        <v>1</v>
      </c>
    </row>
    <row r="910" spans="1:9" x14ac:dyDescent="0.55000000000000004">
      <c r="A910">
        <v>29</v>
      </c>
      <c r="B910" s="1" t="s">
        <v>409</v>
      </c>
      <c r="C910" s="1" t="s">
        <v>0</v>
      </c>
      <c r="D910">
        <v>7</v>
      </c>
      <c r="E910" s="1" t="s">
        <v>82</v>
      </c>
      <c r="F910">
        <v>4</v>
      </c>
      <c r="G910" s="1" t="s">
        <v>375</v>
      </c>
      <c r="H910" s="1" t="s">
        <v>29</v>
      </c>
      <c r="I910">
        <v>1</v>
      </c>
    </row>
    <row r="911" spans="1:9" x14ac:dyDescent="0.55000000000000004">
      <c r="A911">
        <v>29</v>
      </c>
      <c r="B911" s="1" t="s">
        <v>409</v>
      </c>
      <c r="C911" s="1" t="s">
        <v>0</v>
      </c>
      <c r="D911">
        <v>7</v>
      </c>
      <c r="E911" s="1" t="s">
        <v>85</v>
      </c>
      <c r="F911">
        <v>7</v>
      </c>
      <c r="G911" s="1" t="s">
        <v>375</v>
      </c>
      <c r="H911" s="1" t="s">
        <v>28</v>
      </c>
      <c r="I911">
        <v>1</v>
      </c>
    </row>
    <row r="912" spans="1:9" x14ac:dyDescent="0.55000000000000004">
      <c r="A912">
        <v>29</v>
      </c>
      <c r="B912" s="1" t="s">
        <v>409</v>
      </c>
      <c r="C912" s="1" t="s">
        <v>0</v>
      </c>
      <c r="D912">
        <v>7</v>
      </c>
      <c r="E912" s="1" t="s">
        <v>184</v>
      </c>
      <c r="F912">
        <v>4</v>
      </c>
      <c r="G912" s="1" t="s">
        <v>376</v>
      </c>
      <c r="H912" s="1" t="s">
        <v>28</v>
      </c>
      <c r="I912">
        <v>1</v>
      </c>
    </row>
    <row r="913" spans="1:9" x14ac:dyDescent="0.55000000000000004">
      <c r="A913">
        <v>29</v>
      </c>
      <c r="B913" s="1" t="s">
        <v>409</v>
      </c>
      <c r="C913" s="1" t="s">
        <v>0</v>
      </c>
      <c r="D913">
        <v>7</v>
      </c>
      <c r="E913" s="1" t="s">
        <v>187</v>
      </c>
      <c r="F913">
        <v>7</v>
      </c>
      <c r="G913" s="1" t="s">
        <v>376</v>
      </c>
      <c r="H913" s="1" t="s">
        <v>29</v>
      </c>
      <c r="I913">
        <v>1</v>
      </c>
    </row>
    <row r="914" spans="1:9" x14ac:dyDescent="0.55000000000000004">
      <c r="A914">
        <v>29</v>
      </c>
      <c r="B914" s="1" t="s">
        <v>409</v>
      </c>
      <c r="C914" s="1" t="s">
        <v>0</v>
      </c>
      <c r="D914">
        <v>7</v>
      </c>
      <c r="E914" s="1" t="s">
        <v>192</v>
      </c>
      <c r="F914">
        <v>7</v>
      </c>
      <c r="G914" s="1" t="s">
        <v>376</v>
      </c>
      <c r="H914" s="1" t="s">
        <v>28</v>
      </c>
      <c r="I914">
        <v>1</v>
      </c>
    </row>
    <row r="915" spans="1:9" x14ac:dyDescent="0.55000000000000004">
      <c r="A915">
        <v>29</v>
      </c>
      <c r="B915" s="1" t="s">
        <v>409</v>
      </c>
      <c r="C915" s="1" t="s">
        <v>0</v>
      </c>
      <c r="D915">
        <v>7</v>
      </c>
      <c r="E915" s="1" t="s">
        <v>195</v>
      </c>
      <c r="F915">
        <v>7</v>
      </c>
      <c r="G915" s="1" t="s">
        <v>377</v>
      </c>
      <c r="H915" s="1" t="s">
        <v>28</v>
      </c>
      <c r="I915">
        <v>1</v>
      </c>
    </row>
    <row r="916" spans="1:9" x14ac:dyDescent="0.55000000000000004">
      <c r="A916">
        <v>29</v>
      </c>
      <c r="B916" s="1" t="s">
        <v>409</v>
      </c>
      <c r="C916" s="1" t="s">
        <v>0</v>
      </c>
      <c r="D916">
        <v>7</v>
      </c>
      <c r="E916" s="1" t="s">
        <v>199</v>
      </c>
      <c r="F916">
        <v>7</v>
      </c>
      <c r="G916" s="1" t="s">
        <v>377</v>
      </c>
      <c r="H916" s="1" t="s">
        <v>28</v>
      </c>
      <c r="I916">
        <v>1</v>
      </c>
    </row>
    <row r="917" spans="1:9" x14ac:dyDescent="0.55000000000000004">
      <c r="A917">
        <v>29</v>
      </c>
      <c r="B917" s="1" t="s">
        <v>409</v>
      </c>
      <c r="C917" s="1" t="s">
        <v>0</v>
      </c>
      <c r="D917">
        <v>7</v>
      </c>
      <c r="E917" s="1" t="s">
        <v>203</v>
      </c>
      <c r="F917">
        <v>7</v>
      </c>
      <c r="G917" s="1" t="s">
        <v>377</v>
      </c>
      <c r="H917" s="1" t="s">
        <v>29</v>
      </c>
      <c r="I917">
        <v>1</v>
      </c>
    </row>
    <row r="918" spans="1:9" x14ac:dyDescent="0.55000000000000004">
      <c r="A918">
        <v>29</v>
      </c>
      <c r="B918" s="1" t="s">
        <v>409</v>
      </c>
      <c r="C918" s="1" t="s">
        <v>0</v>
      </c>
      <c r="D918">
        <v>7</v>
      </c>
      <c r="E918" s="1" t="s">
        <v>206</v>
      </c>
      <c r="F918">
        <v>7</v>
      </c>
      <c r="G918" s="1" t="s">
        <v>377</v>
      </c>
      <c r="H918" s="1" t="s">
        <v>29</v>
      </c>
      <c r="I918">
        <v>1</v>
      </c>
    </row>
    <row r="919" spans="1:9" x14ac:dyDescent="0.55000000000000004">
      <c r="A919">
        <v>29</v>
      </c>
      <c r="B919" s="1" t="s">
        <v>409</v>
      </c>
      <c r="C919" s="1" t="s">
        <v>0</v>
      </c>
      <c r="D919">
        <v>7</v>
      </c>
      <c r="E919" s="1" t="s">
        <v>210</v>
      </c>
      <c r="F919">
        <v>7</v>
      </c>
      <c r="G919" s="1" t="s">
        <v>376</v>
      </c>
      <c r="H919" s="1" t="s">
        <v>28</v>
      </c>
      <c r="I919">
        <v>1</v>
      </c>
    </row>
    <row r="920" spans="1:9" x14ac:dyDescent="0.55000000000000004">
      <c r="A920">
        <v>29</v>
      </c>
      <c r="B920" s="1" t="s">
        <v>409</v>
      </c>
      <c r="C920" s="1" t="s">
        <v>0</v>
      </c>
      <c r="D920">
        <v>7</v>
      </c>
      <c r="E920" s="1" t="s">
        <v>274</v>
      </c>
      <c r="F920">
        <v>7</v>
      </c>
      <c r="G920" s="1" t="s">
        <v>375</v>
      </c>
      <c r="H920" s="1" t="s">
        <v>28</v>
      </c>
      <c r="I920">
        <v>1</v>
      </c>
    </row>
    <row r="921" spans="1:9" x14ac:dyDescent="0.55000000000000004">
      <c r="A921">
        <v>29</v>
      </c>
      <c r="B921" s="1" t="s">
        <v>409</v>
      </c>
      <c r="C921" s="1" t="s">
        <v>0</v>
      </c>
      <c r="D921">
        <v>7</v>
      </c>
      <c r="E921" s="1" t="s">
        <v>276</v>
      </c>
      <c r="F921">
        <v>7</v>
      </c>
      <c r="G921" s="1" t="s">
        <v>375</v>
      </c>
      <c r="H921" s="1" t="s">
        <v>28</v>
      </c>
      <c r="I921">
        <v>1</v>
      </c>
    </row>
    <row r="922" spans="1:9" x14ac:dyDescent="0.55000000000000004">
      <c r="A922">
        <v>29</v>
      </c>
      <c r="B922" s="1" t="s">
        <v>409</v>
      </c>
      <c r="C922" s="1" t="s">
        <v>0</v>
      </c>
      <c r="D922">
        <v>7</v>
      </c>
      <c r="E922" s="1" t="s">
        <v>279</v>
      </c>
      <c r="F922">
        <v>7</v>
      </c>
      <c r="G922" s="1" t="s">
        <v>376</v>
      </c>
      <c r="H922" s="1" t="s">
        <v>29</v>
      </c>
      <c r="I922">
        <v>1</v>
      </c>
    </row>
    <row r="923" spans="1:9" x14ac:dyDescent="0.55000000000000004">
      <c r="A923">
        <v>29</v>
      </c>
      <c r="B923" s="1" t="s">
        <v>409</v>
      </c>
      <c r="C923" s="1" t="s">
        <v>0</v>
      </c>
      <c r="D923">
        <v>7</v>
      </c>
      <c r="E923" s="1" t="s">
        <v>282</v>
      </c>
      <c r="F923">
        <v>7</v>
      </c>
      <c r="G923" s="1" t="s">
        <v>375</v>
      </c>
      <c r="H923" s="1" t="s">
        <v>29</v>
      </c>
      <c r="I923">
        <v>1</v>
      </c>
    </row>
    <row r="924" spans="1:9" x14ac:dyDescent="0.55000000000000004">
      <c r="A924">
        <v>29</v>
      </c>
      <c r="B924" s="1" t="s">
        <v>409</v>
      </c>
      <c r="C924" s="1" t="s">
        <v>0</v>
      </c>
      <c r="D924">
        <v>7</v>
      </c>
      <c r="E924" s="1" t="s">
        <v>352</v>
      </c>
      <c r="F924">
        <v>7</v>
      </c>
      <c r="G924" s="1" t="s">
        <v>376</v>
      </c>
      <c r="H924" s="1" t="s">
        <v>29</v>
      </c>
      <c r="I924">
        <v>1</v>
      </c>
    </row>
    <row r="925" spans="1:9" x14ac:dyDescent="0.55000000000000004">
      <c r="A925">
        <v>29</v>
      </c>
      <c r="B925" s="1" t="s">
        <v>409</v>
      </c>
      <c r="C925" s="1" t="s">
        <v>0</v>
      </c>
      <c r="D925">
        <v>7</v>
      </c>
      <c r="E925" s="1" t="s">
        <v>357</v>
      </c>
      <c r="F925">
        <v>7</v>
      </c>
      <c r="G925" s="1" t="s">
        <v>376</v>
      </c>
      <c r="H925" s="1" t="s">
        <v>28</v>
      </c>
      <c r="I925">
        <v>1</v>
      </c>
    </row>
    <row r="926" spans="1:9" x14ac:dyDescent="0.55000000000000004">
      <c r="A926">
        <v>29</v>
      </c>
      <c r="B926" s="1" t="s">
        <v>409</v>
      </c>
      <c r="C926" s="1" t="s">
        <v>0</v>
      </c>
      <c r="D926">
        <v>7</v>
      </c>
      <c r="E926" s="1" t="s">
        <v>360</v>
      </c>
      <c r="F926">
        <v>7</v>
      </c>
      <c r="G926" s="1" t="s">
        <v>377</v>
      </c>
      <c r="H926" s="1" t="s">
        <v>28</v>
      </c>
      <c r="I926">
        <v>1</v>
      </c>
    </row>
    <row r="927" spans="1:9" x14ac:dyDescent="0.55000000000000004">
      <c r="A927">
        <v>29</v>
      </c>
      <c r="B927" s="1" t="s">
        <v>409</v>
      </c>
      <c r="C927" s="1" t="s">
        <v>0</v>
      </c>
      <c r="D927">
        <v>7</v>
      </c>
      <c r="E927" s="1" t="s">
        <v>364</v>
      </c>
      <c r="F927">
        <v>7</v>
      </c>
      <c r="G927" s="1" t="s">
        <v>377</v>
      </c>
      <c r="H927" s="1" t="s">
        <v>28</v>
      </c>
      <c r="I927">
        <v>1</v>
      </c>
    </row>
    <row r="928" spans="1:9" x14ac:dyDescent="0.55000000000000004">
      <c r="A928">
        <v>29</v>
      </c>
      <c r="B928" s="1" t="s">
        <v>409</v>
      </c>
      <c r="C928" s="1" t="s">
        <v>0</v>
      </c>
      <c r="D928">
        <v>7</v>
      </c>
      <c r="E928" s="1" t="s">
        <v>368</v>
      </c>
      <c r="F928">
        <v>7</v>
      </c>
      <c r="G928" s="1" t="s">
        <v>377</v>
      </c>
      <c r="H928" s="1" t="s">
        <v>28</v>
      </c>
      <c r="I928">
        <v>1</v>
      </c>
    </row>
    <row r="929" spans="1:9" x14ac:dyDescent="0.55000000000000004">
      <c r="A929">
        <v>29</v>
      </c>
      <c r="B929" s="1" t="s">
        <v>409</v>
      </c>
      <c r="C929" s="1" t="s">
        <v>0</v>
      </c>
      <c r="D929">
        <v>7</v>
      </c>
      <c r="E929" s="1" t="s">
        <v>371</v>
      </c>
      <c r="F929">
        <v>7</v>
      </c>
      <c r="G929" s="1" t="s">
        <v>377</v>
      </c>
      <c r="H929" s="1" t="s">
        <v>29</v>
      </c>
      <c r="I929">
        <v>1</v>
      </c>
    </row>
    <row r="930" spans="1:9" x14ac:dyDescent="0.55000000000000004">
      <c r="A930">
        <v>30</v>
      </c>
      <c r="B930" s="1" t="s">
        <v>410</v>
      </c>
      <c r="C930" s="1" t="s">
        <v>3</v>
      </c>
      <c r="D930">
        <v>4</v>
      </c>
      <c r="E930" s="1" t="s">
        <v>36</v>
      </c>
      <c r="F930">
        <v>4</v>
      </c>
      <c r="G930" s="1" t="s">
        <v>375</v>
      </c>
      <c r="H930" s="1" t="s">
        <v>28</v>
      </c>
      <c r="I930">
        <v>1</v>
      </c>
    </row>
    <row r="931" spans="1:9" x14ac:dyDescent="0.55000000000000004">
      <c r="A931">
        <v>30</v>
      </c>
      <c r="B931" s="1" t="s">
        <v>410</v>
      </c>
      <c r="C931" s="1" t="s">
        <v>3</v>
      </c>
      <c r="D931">
        <v>4</v>
      </c>
      <c r="E931" s="1" t="s">
        <v>40</v>
      </c>
      <c r="F931">
        <v>4</v>
      </c>
      <c r="G931" s="1" t="s">
        <v>376</v>
      </c>
      <c r="H931" s="1" t="s">
        <v>28</v>
      </c>
      <c r="I931">
        <v>1</v>
      </c>
    </row>
    <row r="932" spans="1:9" x14ac:dyDescent="0.55000000000000004">
      <c r="A932">
        <v>30</v>
      </c>
      <c r="B932" s="1" t="s">
        <v>410</v>
      </c>
      <c r="C932" s="1" t="s">
        <v>3</v>
      </c>
      <c r="D932">
        <v>4</v>
      </c>
      <c r="E932" s="1" t="s">
        <v>44</v>
      </c>
      <c r="F932">
        <v>4</v>
      </c>
      <c r="G932" s="1" t="s">
        <v>376</v>
      </c>
      <c r="H932" s="1" t="s">
        <v>29</v>
      </c>
      <c r="I932">
        <v>1</v>
      </c>
    </row>
    <row r="933" spans="1:9" x14ac:dyDescent="0.55000000000000004">
      <c r="A933">
        <v>30</v>
      </c>
      <c r="B933" s="1" t="s">
        <v>410</v>
      </c>
      <c r="C933" s="1" t="s">
        <v>3</v>
      </c>
      <c r="D933">
        <v>4</v>
      </c>
      <c r="E933" s="1" t="s">
        <v>48</v>
      </c>
      <c r="F933">
        <v>4</v>
      </c>
      <c r="G933" s="1" t="s">
        <v>376</v>
      </c>
      <c r="H933" s="1" t="s">
        <v>29</v>
      </c>
      <c r="I933">
        <v>1</v>
      </c>
    </row>
    <row r="934" spans="1:9" x14ac:dyDescent="0.55000000000000004">
      <c r="A934">
        <v>30</v>
      </c>
      <c r="B934" s="1" t="s">
        <v>410</v>
      </c>
      <c r="C934" s="1" t="s">
        <v>3</v>
      </c>
      <c r="D934">
        <v>4</v>
      </c>
      <c r="E934" s="1" t="s">
        <v>52</v>
      </c>
      <c r="F934">
        <v>2</v>
      </c>
      <c r="G934" s="1" t="s">
        <v>376</v>
      </c>
      <c r="H934" s="1" t="s">
        <v>29</v>
      </c>
      <c r="I934">
        <v>1</v>
      </c>
    </row>
    <row r="935" spans="1:9" x14ac:dyDescent="0.55000000000000004">
      <c r="A935">
        <v>30</v>
      </c>
      <c r="B935" s="1" t="s">
        <v>410</v>
      </c>
      <c r="C935" s="1" t="s">
        <v>3</v>
      </c>
      <c r="D935">
        <v>4</v>
      </c>
      <c r="E935" s="1" t="s">
        <v>56</v>
      </c>
      <c r="F935">
        <v>4</v>
      </c>
      <c r="G935" s="1" t="s">
        <v>376</v>
      </c>
      <c r="H935" s="1" t="s">
        <v>29</v>
      </c>
      <c r="I935">
        <v>1</v>
      </c>
    </row>
    <row r="936" spans="1:9" x14ac:dyDescent="0.55000000000000004">
      <c r="A936">
        <v>30</v>
      </c>
      <c r="B936" s="1" t="s">
        <v>410</v>
      </c>
      <c r="C936" s="1" t="s">
        <v>3</v>
      </c>
      <c r="D936">
        <v>4</v>
      </c>
      <c r="E936" s="1" t="s">
        <v>60</v>
      </c>
      <c r="F936">
        <v>4</v>
      </c>
      <c r="G936" s="1" t="s">
        <v>377</v>
      </c>
      <c r="H936" s="1" t="s">
        <v>28</v>
      </c>
      <c r="I936">
        <v>1</v>
      </c>
    </row>
    <row r="937" spans="1:9" x14ac:dyDescent="0.55000000000000004">
      <c r="A937">
        <v>30</v>
      </c>
      <c r="B937" s="1" t="s">
        <v>410</v>
      </c>
      <c r="C937" s="1" t="s">
        <v>3</v>
      </c>
      <c r="D937">
        <v>4</v>
      </c>
      <c r="E937" s="1" t="s">
        <v>64</v>
      </c>
      <c r="F937">
        <v>4</v>
      </c>
      <c r="G937" s="1" t="s">
        <v>377</v>
      </c>
      <c r="H937" s="1" t="s">
        <v>29</v>
      </c>
      <c r="I937">
        <v>1</v>
      </c>
    </row>
    <row r="938" spans="1:9" x14ac:dyDescent="0.55000000000000004">
      <c r="A938">
        <v>30</v>
      </c>
      <c r="B938" s="1" t="s">
        <v>410</v>
      </c>
      <c r="C938" s="1" t="s">
        <v>3</v>
      </c>
      <c r="D938">
        <v>4</v>
      </c>
      <c r="E938" s="1" t="s">
        <v>68</v>
      </c>
      <c r="F938">
        <v>4</v>
      </c>
      <c r="G938" s="1" t="s">
        <v>377</v>
      </c>
      <c r="H938" s="1" t="s">
        <v>28</v>
      </c>
      <c r="I938">
        <v>1</v>
      </c>
    </row>
    <row r="939" spans="1:9" x14ac:dyDescent="0.55000000000000004">
      <c r="A939">
        <v>30</v>
      </c>
      <c r="B939" s="1" t="s">
        <v>410</v>
      </c>
      <c r="C939" s="1" t="s">
        <v>3</v>
      </c>
      <c r="D939">
        <v>4</v>
      </c>
      <c r="E939" s="1" t="s">
        <v>72</v>
      </c>
      <c r="F939">
        <v>4</v>
      </c>
      <c r="G939" s="1" t="s">
        <v>377</v>
      </c>
      <c r="H939" s="1" t="s">
        <v>29</v>
      </c>
      <c r="I939">
        <v>1</v>
      </c>
    </row>
    <row r="940" spans="1:9" x14ac:dyDescent="0.55000000000000004">
      <c r="A940">
        <v>30</v>
      </c>
      <c r="B940" s="1" t="s">
        <v>410</v>
      </c>
      <c r="C940" s="1" t="s">
        <v>3</v>
      </c>
      <c r="D940">
        <v>4</v>
      </c>
      <c r="E940" s="1" t="s">
        <v>75</v>
      </c>
      <c r="F940">
        <v>4</v>
      </c>
      <c r="G940" s="1" t="s">
        <v>377</v>
      </c>
      <c r="H940" s="1" t="s">
        <v>29</v>
      </c>
      <c r="I940">
        <v>1</v>
      </c>
    </row>
    <row r="941" spans="1:9" x14ac:dyDescent="0.55000000000000004">
      <c r="A941">
        <v>30</v>
      </c>
      <c r="B941" s="1" t="s">
        <v>410</v>
      </c>
      <c r="C941" s="1" t="s">
        <v>3</v>
      </c>
      <c r="D941">
        <v>4</v>
      </c>
      <c r="E941" s="1" t="s">
        <v>78</v>
      </c>
      <c r="F941">
        <v>4</v>
      </c>
      <c r="G941" s="1" t="s">
        <v>375</v>
      </c>
      <c r="H941" s="1" t="s">
        <v>28</v>
      </c>
      <c r="I941">
        <v>1</v>
      </c>
    </row>
    <row r="942" spans="1:9" x14ac:dyDescent="0.55000000000000004">
      <c r="A942">
        <v>30</v>
      </c>
      <c r="B942" s="1" t="s">
        <v>410</v>
      </c>
      <c r="C942" s="1" t="s">
        <v>3</v>
      </c>
      <c r="D942">
        <v>4</v>
      </c>
      <c r="E942" s="1" t="s">
        <v>82</v>
      </c>
      <c r="F942">
        <v>1</v>
      </c>
      <c r="G942" s="1" t="s">
        <v>375</v>
      </c>
      <c r="H942" s="1" t="s">
        <v>29</v>
      </c>
      <c r="I942">
        <v>1</v>
      </c>
    </row>
    <row r="943" spans="1:9" x14ac:dyDescent="0.55000000000000004">
      <c r="A943">
        <v>30</v>
      </c>
      <c r="B943" s="1" t="s">
        <v>410</v>
      </c>
      <c r="C943" s="1" t="s">
        <v>3</v>
      </c>
      <c r="D943">
        <v>4</v>
      </c>
      <c r="E943" s="1" t="s">
        <v>85</v>
      </c>
      <c r="F943">
        <v>4</v>
      </c>
      <c r="G943" s="1" t="s">
        <v>375</v>
      </c>
      <c r="H943" s="1" t="s">
        <v>28</v>
      </c>
      <c r="I943">
        <v>1</v>
      </c>
    </row>
    <row r="944" spans="1:9" x14ac:dyDescent="0.55000000000000004">
      <c r="A944">
        <v>30</v>
      </c>
      <c r="B944" s="1" t="s">
        <v>410</v>
      </c>
      <c r="C944" s="1" t="s">
        <v>3</v>
      </c>
      <c r="D944">
        <v>4</v>
      </c>
      <c r="E944" s="1" t="s">
        <v>184</v>
      </c>
      <c r="F944">
        <v>4</v>
      </c>
      <c r="G944" s="1" t="s">
        <v>376</v>
      </c>
      <c r="H944" s="1" t="s">
        <v>28</v>
      </c>
      <c r="I944">
        <v>1</v>
      </c>
    </row>
    <row r="945" spans="1:9" x14ac:dyDescent="0.55000000000000004">
      <c r="A945">
        <v>30</v>
      </c>
      <c r="B945" s="1" t="s">
        <v>410</v>
      </c>
      <c r="C945" s="1" t="s">
        <v>3</v>
      </c>
      <c r="D945">
        <v>4</v>
      </c>
      <c r="E945" s="1" t="s">
        <v>187</v>
      </c>
      <c r="F945">
        <v>4</v>
      </c>
      <c r="G945" s="1" t="s">
        <v>376</v>
      </c>
      <c r="H945" s="1" t="s">
        <v>29</v>
      </c>
      <c r="I945">
        <v>1</v>
      </c>
    </row>
    <row r="946" spans="1:9" x14ac:dyDescent="0.55000000000000004">
      <c r="A946">
        <v>30</v>
      </c>
      <c r="B946" s="1" t="s">
        <v>410</v>
      </c>
      <c r="C946" s="1" t="s">
        <v>3</v>
      </c>
      <c r="D946">
        <v>4</v>
      </c>
      <c r="E946" s="1" t="s">
        <v>192</v>
      </c>
      <c r="F946">
        <v>4</v>
      </c>
      <c r="G946" s="1" t="s">
        <v>376</v>
      </c>
      <c r="H946" s="1" t="s">
        <v>28</v>
      </c>
      <c r="I946">
        <v>1</v>
      </c>
    </row>
    <row r="947" spans="1:9" x14ac:dyDescent="0.55000000000000004">
      <c r="A947">
        <v>30</v>
      </c>
      <c r="B947" s="1" t="s">
        <v>410</v>
      </c>
      <c r="C947" s="1" t="s">
        <v>3</v>
      </c>
      <c r="D947">
        <v>4</v>
      </c>
      <c r="E947" s="1" t="s">
        <v>195</v>
      </c>
      <c r="F947">
        <v>4</v>
      </c>
      <c r="G947" s="1" t="s">
        <v>377</v>
      </c>
      <c r="H947" s="1" t="s">
        <v>28</v>
      </c>
      <c r="I947">
        <v>1</v>
      </c>
    </row>
    <row r="948" spans="1:9" x14ac:dyDescent="0.55000000000000004">
      <c r="A948">
        <v>30</v>
      </c>
      <c r="B948" s="1" t="s">
        <v>410</v>
      </c>
      <c r="C948" s="1" t="s">
        <v>3</v>
      </c>
      <c r="D948">
        <v>4</v>
      </c>
      <c r="E948" s="1" t="s">
        <v>199</v>
      </c>
      <c r="F948">
        <v>4</v>
      </c>
      <c r="G948" s="1" t="s">
        <v>377</v>
      </c>
      <c r="H948" s="1" t="s">
        <v>28</v>
      </c>
      <c r="I948">
        <v>1</v>
      </c>
    </row>
    <row r="949" spans="1:9" x14ac:dyDescent="0.55000000000000004">
      <c r="A949">
        <v>30</v>
      </c>
      <c r="B949" s="1" t="s">
        <v>410</v>
      </c>
      <c r="C949" s="1" t="s">
        <v>3</v>
      </c>
      <c r="D949">
        <v>4</v>
      </c>
      <c r="E949" s="1" t="s">
        <v>203</v>
      </c>
      <c r="F949">
        <v>4</v>
      </c>
      <c r="G949" s="1" t="s">
        <v>377</v>
      </c>
      <c r="H949" s="1" t="s">
        <v>29</v>
      </c>
      <c r="I949">
        <v>1</v>
      </c>
    </row>
    <row r="950" spans="1:9" x14ac:dyDescent="0.55000000000000004">
      <c r="A950">
        <v>30</v>
      </c>
      <c r="B950" s="1" t="s">
        <v>410</v>
      </c>
      <c r="C950" s="1" t="s">
        <v>3</v>
      </c>
      <c r="D950">
        <v>4</v>
      </c>
      <c r="E950" s="1" t="s">
        <v>206</v>
      </c>
      <c r="F950">
        <v>4</v>
      </c>
      <c r="G950" s="1" t="s">
        <v>377</v>
      </c>
      <c r="H950" s="1" t="s">
        <v>29</v>
      </c>
      <c r="I950">
        <v>1</v>
      </c>
    </row>
    <row r="951" spans="1:9" x14ac:dyDescent="0.55000000000000004">
      <c r="A951">
        <v>30</v>
      </c>
      <c r="B951" s="1" t="s">
        <v>410</v>
      </c>
      <c r="C951" s="1" t="s">
        <v>3</v>
      </c>
      <c r="D951">
        <v>4</v>
      </c>
      <c r="E951" s="1" t="s">
        <v>210</v>
      </c>
      <c r="F951">
        <v>4</v>
      </c>
      <c r="G951" s="1" t="s">
        <v>376</v>
      </c>
      <c r="H951" s="1" t="s">
        <v>28</v>
      </c>
      <c r="I951">
        <v>1</v>
      </c>
    </row>
    <row r="952" spans="1:9" x14ac:dyDescent="0.55000000000000004">
      <c r="A952">
        <v>30</v>
      </c>
      <c r="B952" s="1" t="s">
        <v>410</v>
      </c>
      <c r="C952" s="1" t="s">
        <v>3</v>
      </c>
      <c r="D952">
        <v>4</v>
      </c>
      <c r="E952" s="1" t="s">
        <v>274</v>
      </c>
      <c r="F952">
        <v>3</v>
      </c>
      <c r="G952" s="1" t="s">
        <v>375</v>
      </c>
      <c r="H952" s="1" t="s">
        <v>28</v>
      </c>
      <c r="I952">
        <v>1</v>
      </c>
    </row>
    <row r="953" spans="1:9" x14ac:dyDescent="0.55000000000000004">
      <c r="A953">
        <v>30</v>
      </c>
      <c r="B953" s="1" t="s">
        <v>410</v>
      </c>
      <c r="C953" s="1" t="s">
        <v>3</v>
      </c>
      <c r="D953">
        <v>4</v>
      </c>
      <c r="E953" s="1" t="s">
        <v>276</v>
      </c>
      <c r="F953">
        <v>4</v>
      </c>
      <c r="G953" s="1" t="s">
        <v>375</v>
      </c>
      <c r="H953" s="1" t="s">
        <v>28</v>
      </c>
      <c r="I953">
        <v>1</v>
      </c>
    </row>
    <row r="954" spans="1:9" x14ac:dyDescent="0.55000000000000004">
      <c r="A954">
        <v>30</v>
      </c>
      <c r="B954" s="1" t="s">
        <v>410</v>
      </c>
      <c r="C954" s="1" t="s">
        <v>3</v>
      </c>
      <c r="D954">
        <v>4</v>
      </c>
      <c r="E954" s="1" t="s">
        <v>279</v>
      </c>
      <c r="F954">
        <v>3</v>
      </c>
      <c r="G954" s="1" t="s">
        <v>376</v>
      </c>
      <c r="H954" s="1" t="s">
        <v>29</v>
      </c>
      <c r="I954">
        <v>1</v>
      </c>
    </row>
    <row r="955" spans="1:9" x14ac:dyDescent="0.55000000000000004">
      <c r="A955">
        <v>30</v>
      </c>
      <c r="B955" s="1" t="s">
        <v>410</v>
      </c>
      <c r="C955" s="1" t="s">
        <v>3</v>
      </c>
      <c r="D955">
        <v>4</v>
      </c>
      <c r="E955" s="1" t="s">
        <v>282</v>
      </c>
      <c r="F955">
        <v>4</v>
      </c>
      <c r="G955" s="1" t="s">
        <v>375</v>
      </c>
      <c r="H955" s="1" t="s">
        <v>29</v>
      </c>
      <c r="I955">
        <v>1</v>
      </c>
    </row>
    <row r="956" spans="1:9" x14ac:dyDescent="0.55000000000000004">
      <c r="A956">
        <v>30</v>
      </c>
      <c r="B956" s="1" t="s">
        <v>410</v>
      </c>
      <c r="C956" s="1" t="s">
        <v>3</v>
      </c>
      <c r="D956">
        <v>4</v>
      </c>
      <c r="E956" s="1" t="s">
        <v>352</v>
      </c>
      <c r="F956">
        <v>4</v>
      </c>
      <c r="G956" s="1" t="s">
        <v>376</v>
      </c>
      <c r="H956" s="1" t="s">
        <v>29</v>
      </c>
      <c r="I956">
        <v>1</v>
      </c>
    </row>
    <row r="957" spans="1:9" x14ac:dyDescent="0.55000000000000004">
      <c r="A957">
        <v>30</v>
      </c>
      <c r="B957" s="1" t="s">
        <v>410</v>
      </c>
      <c r="C957" s="1" t="s">
        <v>3</v>
      </c>
      <c r="D957">
        <v>4</v>
      </c>
      <c r="E957" s="1" t="s">
        <v>357</v>
      </c>
      <c r="F957">
        <v>4</v>
      </c>
      <c r="G957" s="1" t="s">
        <v>376</v>
      </c>
      <c r="H957" s="1" t="s">
        <v>28</v>
      </c>
      <c r="I957">
        <v>1</v>
      </c>
    </row>
    <row r="958" spans="1:9" x14ac:dyDescent="0.55000000000000004">
      <c r="A958">
        <v>30</v>
      </c>
      <c r="B958" s="1" t="s">
        <v>410</v>
      </c>
      <c r="C958" s="1" t="s">
        <v>3</v>
      </c>
      <c r="D958">
        <v>4</v>
      </c>
      <c r="E958" s="1" t="s">
        <v>360</v>
      </c>
      <c r="F958">
        <v>4</v>
      </c>
      <c r="G958" s="1" t="s">
        <v>377</v>
      </c>
      <c r="H958" s="1" t="s">
        <v>28</v>
      </c>
      <c r="I958">
        <v>1</v>
      </c>
    </row>
    <row r="959" spans="1:9" x14ac:dyDescent="0.55000000000000004">
      <c r="A959">
        <v>30</v>
      </c>
      <c r="B959" s="1" t="s">
        <v>410</v>
      </c>
      <c r="C959" s="1" t="s">
        <v>3</v>
      </c>
      <c r="D959">
        <v>4</v>
      </c>
      <c r="E959" s="1" t="s">
        <v>364</v>
      </c>
      <c r="F959">
        <v>4</v>
      </c>
      <c r="G959" s="1" t="s">
        <v>377</v>
      </c>
      <c r="H959" s="1" t="s">
        <v>28</v>
      </c>
      <c r="I959">
        <v>1</v>
      </c>
    </row>
    <row r="960" spans="1:9" x14ac:dyDescent="0.55000000000000004">
      <c r="A960">
        <v>30</v>
      </c>
      <c r="B960" s="1" t="s">
        <v>410</v>
      </c>
      <c r="C960" s="1" t="s">
        <v>3</v>
      </c>
      <c r="D960">
        <v>4</v>
      </c>
      <c r="E960" s="1" t="s">
        <v>368</v>
      </c>
      <c r="F960">
        <v>4</v>
      </c>
      <c r="G960" s="1" t="s">
        <v>377</v>
      </c>
      <c r="H960" s="1" t="s">
        <v>28</v>
      </c>
      <c r="I960">
        <v>1</v>
      </c>
    </row>
    <row r="961" spans="1:9" x14ac:dyDescent="0.55000000000000004">
      <c r="A961">
        <v>30</v>
      </c>
      <c r="B961" s="1" t="s">
        <v>410</v>
      </c>
      <c r="C961" s="1" t="s">
        <v>3</v>
      </c>
      <c r="D961">
        <v>4</v>
      </c>
      <c r="E961" s="1" t="s">
        <v>371</v>
      </c>
      <c r="F961">
        <v>4</v>
      </c>
      <c r="G961" s="1" t="s">
        <v>377</v>
      </c>
      <c r="H961" s="1" t="s">
        <v>29</v>
      </c>
      <c r="I961">
        <v>1</v>
      </c>
    </row>
    <row r="962" spans="1:9" x14ac:dyDescent="0.55000000000000004">
      <c r="A962">
        <v>31</v>
      </c>
      <c r="B962" s="1" t="s">
        <v>411</v>
      </c>
      <c r="C962" s="1" t="s">
        <v>2</v>
      </c>
      <c r="D962">
        <v>1</v>
      </c>
      <c r="E962" s="1" t="s">
        <v>36</v>
      </c>
      <c r="F962">
        <v>1</v>
      </c>
      <c r="G962" s="1" t="s">
        <v>375</v>
      </c>
      <c r="H962" s="1" t="s">
        <v>28</v>
      </c>
      <c r="I962">
        <v>1</v>
      </c>
    </row>
    <row r="963" spans="1:9" x14ac:dyDescent="0.55000000000000004">
      <c r="A963">
        <v>31</v>
      </c>
      <c r="B963" s="1" t="s">
        <v>411</v>
      </c>
      <c r="C963" s="1" t="s">
        <v>2</v>
      </c>
      <c r="D963">
        <v>1</v>
      </c>
      <c r="E963" s="1" t="s">
        <v>40</v>
      </c>
      <c r="F963">
        <v>1</v>
      </c>
      <c r="G963" s="1" t="s">
        <v>376</v>
      </c>
      <c r="H963" s="1" t="s">
        <v>28</v>
      </c>
      <c r="I963">
        <v>1</v>
      </c>
    </row>
    <row r="964" spans="1:9" x14ac:dyDescent="0.55000000000000004">
      <c r="A964">
        <v>31</v>
      </c>
      <c r="B964" s="1" t="s">
        <v>411</v>
      </c>
      <c r="C964" s="1" t="s">
        <v>2</v>
      </c>
      <c r="D964">
        <v>1</v>
      </c>
      <c r="E964" s="1" t="s">
        <v>44</v>
      </c>
      <c r="F964">
        <v>1</v>
      </c>
      <c r="G964" s="1" t="s">
        <v>376</v>
      </c>
      <c r="H964" s="1" t="s">
        <v>29</v>
      </c>
      <c r="I964">
        <v>1</v>
      </c>
    </row>
    <row r="965" spans="1:9" x14ac:dyDescent="0.55000000000000004">
      <c r="A965">
        <v>31</v>
      </c>
      <c r="B965" s="1" t="s">
        <v>411</v>
      </c>
      <c r="C965" s="1" t="s">
        <v>2</v>
      </c>
      <c r="D965">
        <v>1</v>
      </c>
      <c r="E965" s="1" t="s">
        <v>48</v>
      </c>
      <c r="F965">
        <v>6</v>
      </c>
      <c r="G965" s="1" t="s">
        <v>376</v>
      </c>
      <c r="H965" s="1" t="s">
        <v>29</v>
      </c>
      <c r="I965">
        <v>1</v>
      </c>
    </row>
    <row r="966" spans="1:9" x14ac:dyDescent="0.55000000000000004">
      <c r="A966">
        <v>31</v>
      </c>
      <c r="B966" s="1" t="s">
        <v>411</v>
      </c>
      <c r="C966" s="1" t="s">
        <v>2</v>
      </c>
      <c r="D966">
        <v>1</v>
      </c>
      <c r="E966" s="1" t="s">
        <v>52</v>
      </c>
      <c r="F966">
        <v>1</v>
      </c>
      <c r="G966" s="1" t="s">
        <v>376</v>
      </c>
      <c r="H966" s="1" t="s">
        <v>29</v>
      </c>
      <c r="I966">
        <v>1</v>
      </c>
    </row>
    <row r="967" spans="1:9" x14ac:dyDescent="0.55000000000000004">
      <c r="A967">
        <v>31</v>
      </c>
      <c r="B967" s="1" t="s">
        <v>411</v>
      </c>
      <c r="C967" s="1" t="s">
        <v>2</v>
      </c>
      <c r="D967">
        <v>1</v>
      </c>
      <c r="E967" s="1" t="s">
        <v>56</v>
      </c>
      <c r="F967">
        <v>1</v>
      </c>
      <c r="G967" s="1" t="s">
        <v>376</v>
      </c>
      <c r="H967" s="1" t="s">
        <v>29</v>
      </c>
      <c r="I967">
        <v>1</v>
      </c>
    </row>
    <row r="968" spans="1:9" x14ac:dyDescent="0.55000000000000004">
      <c r="A968">
        <v>31</v>
      </c>
      <c r="B968" s="1" t="s">
        <v>411</v>
      </c>
      <c r="C968" s="1" t="s">
        <v>2</v>
      </c>
      <c r="D968">
        <v>1</v>
      </c>
      <c r="E968" s="1" t="s">
        <v>60</v>
      </c>
      <c r="F968">
        <v>1</v>
      </c>
      <c r="G968" s="1" t="s">
        <v>377</v>
      </c>
      <c r="H968" s="1" t="s">
        <v>28</v>
      </c>
      <c r="I968">
        <v>1</v>
      </c>
    </row>
    <row r="969" spans="1:9" x14ac:dyDescent="0.55000000000000004">
      <c r="A969">
        <v>31</v>
      </c>
      <c r="B969" s="1" t="s">
        <v>411</v>
      </c>
      <c r="C969" s="1" t="s">
        <v>2</v>
      </c>
      <c r="D969">
        <v>1</v>
      </c>
      <c r="E969" s="1" t="s">
        <v>64</v>
      </c>
      <c r="F969">
        <v>1</v>
      </c>
      <c r="G969" s="1" t="s">
        <v>377</v>
      </c>
      <c r="H969" s="1" t="s">
        <v>29</v>
      </c>
      <c r="I969">
        <v>1</v>
      </c>
    </row>
    <row r="970" spans="1:9" x14ac:dyDescent="0.55000000000000004">
      <c r="A970">
        <v>31</v>
      </c>
      <c r="B970" s="1" t="s">
        <v>411</v>
      </c>
      <c r="C970" s="1" t="s">
        <v>2</v>
      </c>
      <c r="D970">
        <v>1</v>
      </c>
      <c r="E970" s="1" t="s">
        <v>68</v>
      </c>
      <c r="F970">
        <v>1</v>
      </c>
      <c r="G970" s="1" t="s">
        <v>377</v>
      </c>
      <c r="H970" s="1" t="s">
        <v>28</v>
      </c>
      <c r="I970">
        <v>1</v>
      </c>
    </row>
    <row r="971" spans="1:9" x14ac:dyDescent="0.55000000000000004">
      <c r="A971">
        <v>31</v>
      </c>
      <c r="B971" s="1" t="s">
        <v>411</v>
      </c>
      <c r="C971" s="1" t="s">
        <v>2</v>
      </c>
      <c r="D971">
        <v>1</v>
      </c>
      <c r="E971" s="1" t="s">
        <v>72</v>
      </c>
      <c r="F971">
        <v>1</v>
      </c>
      <c r="G971" s="1" t="s">
        <v>377</v>
      </c>
      <c r="H971" s="1" t="s">
        <v>29</v>
      </c>
      <c r="I971">
        <v>1</v>
      </c>
    </row>
    <row r="972" spans="1:9" x14ac:dyDescent="0.55000000000000004">
      <c r="A972">
        <v>31</v>
      </c>
      <c r="B972" s="1" t="s">
        <v>411</v>
      </c>
      <c r="C972" s="1" t="s">
        <v>2</v>
      </c>
      <c r="D972">
        <v>1</v>
      </c>
      <c r="E972" s="1" t="s">
        <v>75</v>
      </c>
      <c r="F972">
        <v>1</v>
      </c>
      <c r="G972" s="1" t="s">
        <v>377</v>
      </c>
      <c r="H972" s="1" t="s">
        <v>29</v>
      </c>
      <c r="I972">
        <v>1</v>
      </c>
    </row>
    <row r="973" spans="1:9" x14ac:dyDescent="0.55000000000000004">
      <c r="A973">
        <v>31</v>
      </c>
      <c r="B973" s="1" t="s">
        <v>411</v>
      </c>
      <c r="C973" s="1" t="s">
        <v>2</v>
      </c>
      <c r="D973">
        <v>1</v>
      </c>
      <c r="E973" s="1" t="s">
        <v>78</v>
      </c>
      <c r="F973">
        <v>1</v>
      </c>
      <c r="G973" s="1" t="s">
        <v>375</v>
      </c>
      <c r="H973" s="1" t="s">
        <v>28</v>
      </c>
      <c r="I973">
        <v>1</v>
      </c>
    </row>
    <row r="974" spans="1:9" x14ac:dyDescent="0.55000000000000004">
      <c r="A974">
        <v>31</v>
      </c>
      <c r="B974" s="1" t="s">
        <v>411</v>
      </c>
      <c r="C974" s="1" t="s">
        <v>2</v>
      </c>
      <c r="D974">
        <v>1</v>
      </c>
      <c r="E974" s="1" t="s">
        <v>82</v>
      </c>
      <c r="F974">
        <v>2</v>
      </c>
      <c r="G974" s="1" t="s">
        <v>375</v>
      </c>
      <c r="H974" s="1" t="s">
        <v>29</v>
      </c>
      <c r="I974">
        <v>1</v>
      </c>
    </row>
    <row r="975" spans="1:9" x14ac:dyDescent="0.55000000000000004">
      <c r="A975">
        <v>31</v>
      </c>
      <c r="B975" s="1" t="s">
        <v>411</v>
      </c>
      <c r="C975" s="1" t="s">
        <v>2</v>
      </c>
      <c r="D975">
        <v>1</v>
      </c>
      <c r="E975" s="1" t="s">
        <v>85</v>
      </c>
      <c r="F975">
        <v>5</v>
      </c>
      <c r="G975" s="1" t="s">
        <v>375</v>
      </c>
      <c r="H975" s="1" t="s">
        <v>28</v>
      </c>
      <c r="I975">
        <v>1</v>
      </c>
    </row>
    <row r="976" spans="1:9" x14ac:dyDescent="0.55000000000000004">
      <c r="A976">
        <v>31</v>
      </c>
      <c r="B976" s="1" t="s">
        <v>411</v>
      </c>
      <c r="C976" s="1" t="s">
        <v>2</v>
      </c>
      <c r="D976">
        <v>1</v>
      </c>
      <c r="E976" s="1" t="s">
        <v>184</v>
      </c>
      <c r="F976">
        <v>1</v>
      </c>
      <c r="G976" s="1" t="s">
        <v>376</v>
      </c>
      <c r="H976" s="1" t="s">
        <v>28</v>
      </c>
      <c r="I976">
        <v>1</v>
      </c>
    </row>
    <row r="977" spans="1:9" x14ac:dyDescent="0.55000000000000004">
      <c r="A977">
        <v>31</v>
      </c>
      <c r="B977" s="1" t="s">
        <v>411</v>
      </c>
      <c r="C977" s="1" t="s">
        <v>2</v>
      </c>
      <c r="D977">
        <v>1</v>
      </c>
      <c r="E977" s="1" t="s">
        <v>187</v>
      </c>
      <c r="F977">
        <v>7</v>
      </c>
      <c r="G977" s="1" t="s">
        <v>376</v>
      </c>
      <c r="H977" s="1" t="s">
        <v>29</v>
      </c>
      <c r="I977">
        <v>1</v>
      </c>
    </row>
    <row r="978" spans="1:9" x14ac:dyDescent="0.55000000000000004">
      <c r="A978">
        <v>31</v>
      </c>
      <c r="B978" s="1" t="s">
        <v>411</v>
      </c>
      <c r="C978" s="1" t="s">
        <v>2</v>
      </c>
      <c r="D978">
        <v>1</v>
      </c>
      <c r="E978" s="1" t="s">
        <v>192</v>
      </c>
      <c r="F978">
        <v>1</v>
      </c>
      <c r="G978" s="1" t="s">
        <v>376</v>
      </c>
      <c r="H978" s="1" t="s">
        <v>28</v>
      </c>
      <c r="I978">
        <v>1</v>
      </c>
    </row>
    <row r="979" spans="1:9" x14ac:dyDescent="0.55000000000000004">
      <c r="A979">
        <v>31</v>
      </c>
      <c r="B979" s="1" t="s">
        <v>411</v>
      </c>
      <c r="C979" s="1" t="s">
        <v>2</v>
      </c>
      <c r="D979">
        <v>1</v>
      </c>
      <c r="E979" s="1" t="s">
        <v>195</v>
      </c>
      <c r="F979">
        <v>1</v>
      </c>
      <c r="G979" s="1" t="s">
        <v>377</v>
      </c>
      <c r="H979" s="1" t="s">
        <v>28</v>
      </c>
      <c r="I979">
        <v>1</v>
      </c>
    </row>
    <row r="980" spans="1:9" x14ac:dyDescent="0.55000000000000004">
      <c r="A980">
        <v>31</v>
      </c>
      <c r="B980" s="1" t="s">
        <v>411</v>
      </c>
      <c r="C980" s="1" t="s">
        <v>2</v>
      </c>
      <c r="D980">
        <v>1</v>
      </c>
      <c r="E980" s="1" t="s">
        <v>199</v>
      </c>
      <c r="F980">
        <v>1</v>
      </c>
      <c r="G980" s="1" t="s">
        <v>377</v>
      </c>
      <c r="H980" s="1" t="s">
        <v>28</v>
      </c>
      <c r="I980">
        <v>1</v>
      </c>
    </row>
    <row r="981" spans="1:9" x14ac:dyDescent="0.55000000000000004">
      <c r="A981">
        <v>31</v>
      </c>
      <c r="B981" s="1" t="s">
        <v>411</v>
      </c>
      <c r="C981" s="1" t="s">
        <v>2</v>
      </c>
      <c r="D981">
        <v>1</v>
      </c>
      <c r="E981" s="1" t="s">
        <v>203</v>
      </c>
      <c r="F981">
        <v>1</v>
      </c>
      <c r="G981" s="1" t="s">
        <v>377</v>
      </c>
      <c r="H981" s="1" t="s">
        <v>29</v>
      </c>
      <c r="I981">
        <v>1</v>
      </c>
    </row>
    <row r="982" spans="1:9" x14ac:dyDescent="0.55000000000000004">
      <c r="A982">
        <v>31</v>
      </c>
      <c r="B982" s="1" t="s">
        <v>411</v>
      </c>
      <c r="C982" s="1" t="s">
        <v>2</v>
      </c>
      <c r="D982">
        <v>1</v>
      </c>
      <c r="E982" s="1" t="s">
        <v>206</v>
      </c>
      <c r="F982">
        <v>1</v>
      </c>
      <c r="G982" s="1" t="s">
        <v>377</v>
      </c>
      <c r="H982" s="1" t="s">
        <v>29</v>
      </c>
      <c r="I982">
        <v>1</v>
      </c>
    </row>
    <row r="983" spans="1:9" x14ac:dyDescent="0.55000000000000004">
      <c r="A983">
        <v>31</v>
      </c>
      <c r="B983" s="1" t="s">
        <v>411</v>
      </c>
      <c r="C983" s="1" t="s">
        <v>2</v>
      </c>
      <c r="D983">
        <v>1</v>
      </c>
      <c r="E983" s="1" t="s">
        <v>210</v>
      </c>
      <c r="F983">
        <v>1</v>
      </c>
      <c r="G983" s="1" t="s">
        <v>376</v>
      </c>
      <c r="H983" s="1" t="s">
        <v>28</v>
      </c>
      <c r="I983">
        <v>1</v>
      </c>
    </row>
    <row r="984" spans="1:9" x14ac:dyDescent="0.55000000000000004">
      <c r="A984">
        <v>31</v>
      </c>
      <c r="B984" s="1" t="s">
        <v>411</v>
      </c>
      <c r="C984" s="1" t="s">
        <v>2</v>
      </c>
      <c r="D984">
        <v>1</v>
      </c>
      <c r="E984" s="1" t="s">
        <v>274</v>
      </c>
      <c r="F984">
        <v>1</v>
      </c>
      <c r="G984" s="1" t="s">
        <v>375</v>
      </c>
      <c r="H984" s="1" t="s">
        <v>28</v>
      </c>
      <c r="I984">
        <v>1</v>
      </c>
    </row>
    <row r="985" spans="1:9" x14ac:dyDescent="0.55000000000000004">
      <c r="A985">
        <v>31</v>
      </c>
      <c r="B985" s="1" t="s">
        <v>411</v>
      </c>
      <c r="C985" s="1" t="s">
        <v>2</v>
      </c>
      <c r="D985">
        <v>1</v>
      </c>
      <c r="E985" s="1" t="s">
        <v>276</v>
      </c>
      <c r="F985">
        <v>1</v>
      </c>
      <c r="G985" s="1" t="s">
        <v>375</v>
      </c>
      <c r="H985" s="1" t="s">
        <v>28</v>
      </c>
      <c r="I985">
        <v>1</v>
      </c>
    </row>
    <row r="986" spans="1:9" x14ac:dyDescent="0.55000000000000004">
      <c r="A986">
        <v>31</v>
      </c>
      <c r="B986" s="1" t="s">
        <v>411</v>
      </c>
      <c r="C986" s="1" t="s">
        <v>2</v>
      </c>
      <c r="D986">
        <v>1</v>
      </c>
      <c r="E986" s="1" t="s">
        <v>279</v>
      </c>
      <c r="F986">
        <v>1</v>
      </c>
      <c r="G986" s="1" t="s">
        <v>376</v>
      </c>
      <c r="H986" s="1" t="s">
        <v>29</v>
      </c>
      <c r="I986">
        <v>1</v>
      </c>
    </row>
    <row r="987" spans="1:9" x14ac:dyDescent="0.55000000000000004">
      <c r="A987">
        <v>31</v>
      </c>
      <c r="B987" s="1" t="s">
        <v>411</v>
      </c>
      <c r="C987" s="1" t="s">
        <v>2</v>
      </c>
      <c r="D987">
        <v>1</v>
      </c>
      <c r="E987" s="1" t="s">
        <v>282</v>
      </c>
      <c r="F987">
        <v>1</v>
      </c>
      <c r="G987" s="1" t="s">
        <v>375</v>
      </c>
      <c r="H987" s="1" t="s">
        <v>29</v>
      </c>
      <c r="I987">
        <v>1</v>
      </c>
    </row>
    <row r="988" spans="1:9" x14ac:dyDescent="0.55000000000000004">
      <c r="A988">
        <v>31</v>
      </c>
      <c r="B988" s="1" t="s">
        <v>411</v>
      </c>
      <c r="C988" s="1" t="s">
        <v>2</v>
      </c>
      <c r="D988">
        <v>1</v>
      </c>
      <c r="E988" s="1" t="s">
        <v>352</v>
      </c>
      <c r="F988">
        <v>1</v>
      </c>
      <c r="G988" s="1" t="s">
        <v>376</v>
      </c>
      <c r="H988" s="1" t="s">
        <v>29</v>
      </c>
      <c r="I988">
        <v>1</v>
      </c>
    </row>
    <row r="989" spans="1:9" x14ac:dyDescent="0.55000000000000004">
      <c r="A989">
        <v>31</v>
      </c>
      <c r="B989" s="1" t="s">
        <v>411</v>
      </c>
      <c r="C989" s="1" t="s">
        <v>2</v>
      </c>
      <c r="D989">
        <v>1</v>
      </c>
      <c r="E989" s="1" t="s">
        <v>357</v>
      </c>
      <c r="F989">
        <v>1</v>
      </c>
      <c r="G989" s="1" t="s">
        <v>376</v>
      </c>
      <c r="H989" s="1" t="s">
        <v>28</v>
      </c>
      <c r="I989">
        <v>1</v>
      </c>
    </row>
    <row r="990" spans="1:9" x14ac:dyDescent="0.55000000000000004">
      <c r="A990">
        <v>31</v>
      </c>
      <c r="B990" s="1" t="s">
        <v>411</v>
      </c>
      <c r="C990" s="1" t="s">
        <v>2</v>
      </c>
      <c r="D990">
        <v>1</v>
      </c>
      <c r="E990" s="1" t="s">
        <v>360</v>
      </c>
      <c r="F990">
        <v>1</v>
      </c>
      <c r="G990" s="1" t="s">
        <v>377</v>
      </c>
      <c r="H990" s="1" t="s">
        <v>28</v>
      </c>
      <c r="I990">
        <v>1</v>
      </c>
    </row>
    <row r="991" spans="1:9" x14ac:dyDescent="0.55000000000000004">
      <c r="A991">
        <v>31</v>
      </c>
      <c r="B991" s="1" t="s">
        <v>411</v>
      </c>
      <c r="C991" s="1" t="s">
        <v>2</v>
      </c>
      <c r="D991">
        <v>1</v>
      </c>
      <c r="E991" s="1" t="s">
        <v>364</v>
      </c>
      <c r="F991">
        <v>1</v>
      </c>
      <c r="G991" s="1" t="s">
        <v>377</v>
      </c>
      <c r="H991" s="1" t="s">
        <v>28</v>
      </c>
      <c r="I991">
        <v>1</v>
      </c>
    </row>
    <row r="992" spans="1:9" x14ac:dyDescent="0.55000000000000004">
      <c r="A992">
        <v>31</v>
      </c>
      <c r="B992" s="1" t="s">
        <v>411</v>
      </c>
      <c r="C992" s="1" t="s">
        <v>2</v>
      </c>
      <c r="D992">
        <v>1</v>
      </c>
      <c r="E992" s="1" t="s">
        <v>368</v>
      </c>
      <c r="F992">
        <v>1</v>
      </c>
      <c r="G992" s="1" t="s">
        <v>377</v>
      </c>
      <c r="H992" s="1" t="s">
        <v>28</v>
      </c>
      <c r="I992">
        <v>1</v>
      </c>
    </row>
    <row r="993" spans="1:9" x14ac:dyDescent="0.55000000000000004">
      <c r="A993">
        <v>31</v>
      </c>
      <c r="B993" s="1" t="s">
        <v>411</v>
      </c>
      <c r="C993" s="1" t="s">
        <v>2</v>
      </c>
      <c r="D993">
        <v>1</v>
      </c>
      <c r="E993" s="1" t="s">
        <v>371</v>
      </c>
      <c r="F993">
        <v>1</v>
      </c>
      <c r="G993" s="1" t="s">
        <v>377</v>
      </c>
      <c r="H993" s="1" t="s">
        <v>29</v>
      </c>
      <c r="I993">
        <v>1</v>
      </c>
    </row>
    <row r="994" spans="1:9" x14ac:dyDescent="0.55000000000000004">
      <c r="A994">
        <v>32</v>
      </c>
      <c r="B994" s="1" t="s">
        <v>412</v>
      </c>
      <c r="C994" s="1" t="s">
        <v>1</v>
      </c>
      <c r="D994">
        <v>2</v>
      </c>
      <c r="E994" s="1" t="s">
        <v>36</v>
      </c>
      <c r="F994">
        <v>2</v>
      </c>
      <c r="G994" s="1" t="s">
        <v>375</v>
      </c>
      <c r="H994" s="1" t="s">
        <v>28</v>
      </c>
      <c r="I994">
        <v>1</v>
      </c>
    </row>
    <row r="995" spans="1:9" x14ac:dyDescent="0.55000000000000004">
      <c r="A995">
        <v>32</v>
      </c>
      <c r="B995" s="1" t="s">
        <v>412</v>
      </c>
      <c r="C995" s="1" t="s">
        <v>1</v>
      </c>
      <c r="D995">
        <v>2</v>
      </c>
      <c r="E995" s="1" t="s">
        <v>40</v>
      </c>
      <c r="F995">
        <v>2</v>
      </c>
      <c r="G995" s="1" t="s">
        <v>376</v>
      </c>
      <c r="H995" s="1" t="s">
        <v>28</v>
      </c>
      <c r="I995">
        <v>1</v>
      </c>
    </row>
    <row r="996" spans="1:9" x14ac:dyDescent="0.55000000000000004">
      <c r="A996">
        <v>32</v>
      </c>
      <c r="B996" s="1" t="s">
        <v>412</v>
      </c>
      <c r="C996" s="1" t="s">
        <v>1</v>
      </c>
      <c r="D996">
        <v>2</v>
      </c>
      <c r="E996" s="1" t="s">
        <v>44</v>
      </c>
      <c r="F996">
        <v>2</v>
      </c>
      <c r="G996" s="1" t="s">
        <v>376</v>
      </c>
      <c r="H996" s="1" t="s">
        <v>29</v>
      </c>
      <c r="I996">
        <v>1</v>
      </c>
    </row>
    <row r="997" spans="1:9" x14ac:dyDescent="0.55000000000000004">
      <c r="A997">
        <v>32</v>
      </c>
      <c r="B997" s="1" t="s">
        <v>412</v>
      </c>
      <c r="C997" s="1" t="s">
        <v>1</v>
      </c>
      <c r="D997">
        <v>2</v>
      </c>
      <c r="E997" s="1" t="s">
        <v>48</v>
      </c>
      <c r="F997">
        <v>1</v>
      </c>
      <c r="G997" s="1" t="s">
        <v>376</v>
      </c>
      <c r="H997" s="1" t="s">
        <v>29</v>
      </c>
      <c r="I997">
        <v>1</v>
      </c>
    </row>
    <row r="998" spans="1:9" x14ac:dyDescent="0.55000000000000004">
      <c r="A998">
        <v>32</v>
      </c>
      <c r="B998" s="1" t="s">
        <v>412</v>
      </c>
      <c r="C998" s="1" t="s">
        <v>1</v>
      </c>
      <c r="D998">
        <v>2</v>
      </c>
      <c r="E998" s="1" t="s">
        <v>52</v>
      </c>
      <c r="F998">
        <v>2</v>
      </c>
      <c r="G998" s="1" t="s">
        <v>376</v>
      </c>
      <c r="H998" s="1" t="s">
        <v>29</v>
      </c>
      <c r="I998">
        <v>1</v>
      </c>
    </row>
    <row r="999" spans="1:9" x14ac:dyDescent="0.55000000000000004">
      <c r="A999">
        <v>32</v>
      </c>
      <c r="B999" s="1" t="s">
        <v>412</v>
      </c>
      <c r="C999" s="1" t="s">
        <v>1</v>
      </c>
      <c r="D999">
        <v>2</v>
      </c>
      <c r="E999" s="1" t="s">
        <v>56</v>
      </c>
      <c r="F999">
        <v>2</v>
      </c>
      <c r="G999" s="1" t="s">
        <v>376</v>
      </c>
      <c r="H999" s="1" t="s">
        <v>29</v>
      </c>
      <c r="I999">
        <v>1</v>
      </c>
    </row>
    <row r="1000" spans="1:9" x14ac:dyDescent="0.55000000000000004">
      <c r="A1000">
        <v>32</v>
      </c>
      <c r="B1000" s="1" t="s">
        <v>412</v>
      </c>
      <c r="C1000" s="1" t="s">
        <v>1</v>
      </c>
      <c r="D1000">
        <v>2</v>
      </c>
      <c r="E1000" s="1" t="s">
        <v>60</v>
      </c>
      <c r="F1000">
        <v>2</v>
      </c>
      <c r="G1000" s="1" t="s">
        <v>377</v>
      </c>
      <c r="H1000" s="1" t="s">
        <v>28</v>
      </c>
      <c r="I1000">
        <v>1</v>
      </c>
    </row>
    <row r="1001" spans="1:9" x14ac:dyDescent="0.55000000000000004">
      <c r="A1001">
        <v>32</v>
      </c>
      <c r="B1001" s="1" t="s">
        <v>412</v>
      </c>
      <c r="C1001" s="1" t="s">
        <v>1</v>
      </c>
      <c r="D1001">
        <v>2</v>
      </c>
      <c r="E1001" s="1" t="s">
        <v>64</v>
      </c>
      <c r="F1001">
        <v>2</v>
      </c>
      <c r="G1001" s="1" t="s">
        <v>377</v>
      </c>
      <c r="H1001" s="1" t="s">
        <v>29</v>
      </c>
      <c r="I1001">
        <v>1</v>
      </c>
    </row>
    <row r="1002" spans="1:9" x14ac:dyDescent="0.55000000000000004">
      <c r="A1002">
        <v>32</v>
      </c>
      <c r="B1002" s="1" t="s">
        <v>412</v>
      </c>
      <c r="C1002" s="1" t="s">
        <v>1</v>
      </c>
      <c r="D1002">
        <v>2</v>
      </c>
      <c r="E1002" s="1" t="s">
        <v>68</v>
      </c>
      <c r="F1002">
        <v>2</v>
      </c>
      <c r="G1002" s="1" t="s">
        <v>377</v>
      </c>
      <c r="H1002" s="1" t="s">
        <v>28</v>
      </c>
      <c r="I1002">
        <v>1</v>
      </c>
    </row>
    <row r="1003" spans="1:9" x14ac:dyDescent="0.55000000000000004">
      <c r="A1003">
        <v>32</v>
      </c>
      <c r="B1003" s="1" t="s">
        <v>412</v>
      </c>
      <c r="C1003" s="1" t="s">
        <v>1</v>
      </c>
      <c r="D1003">
        <v>2</v>
      </c>
      <c r="E1003" s="1" t="s">
        <v>72</v>
      </c>
      <c r="F1003">
        <v>2</v>
      </c>
      <c r="G1003" s="1" t="s">
        <v>377</v>
      </c>
      <c r="H1003" s="1" t="s">
        <v>29</v>
      </c>
      <c r="I1003">
        <v>1</v>
      </c>
    </row>
    <row r="1004" spans="1:9" x14ac:dyDescent="0.55000000000000004">
      <c r="A1004">
        <v>32</v>
      </c>
      <c r="B1004" s="1" t="s">
        <v>412</v>
      </c>
      <c r="C1004" s="1" t="s">
        <v>1</v>
      </c>
      <c r="D1004">
        <v>2</v>
      </c>
      <c r="E1004" s="1" t="s">
        <v>75</v>
      </c>
      <c r="F1004">
        <v>2</v>
      </c>
      <c r="G1004" s="1" t="s">
        <v>377</v>
      </c>
      <c r="H1004" s="1" t="s">
        <v>29</v>
      </c>
      <c r="I1004">
        <v>1</v>
      </c>
    </row>
    <row r="1005" spans="1:9" x14ac:dyDescent="0.55000000000000004">
      <c r="A1005">
        <v>32</v>
      </c>
      <c r="B1005" s="1" t="s">
        <v>412</v>
      </c>
      <c r="C1005" s="1" t="s">
        <v>1</v>
      </c>
      <c r="D1005">
        <v>2</v>
      </c>
      <c r="E1005" s="1" t="s">
        <v>78</v>
      </c>
      <c r="F1005">
        <v>2</v>
      </c>
      <c r="G1005" s="1" t="s">
        <v>375</v>
      </c>
      <c r="H1005" s="1" t="s">
        <v>28</v>
      </c>
      <c r="I1005">
        <v>1</v>
      </c>
    </row>
    <row r="1006" spans="1:9" x14ac:dyDescent="0.55000000000000004">
      <c r="A1006">
        <v>32</v>
      </c>
      <c r="B1006" s="1" t="s">
        <v>412</v>
      </c>
      <c r="C1006" s="1" t="s">
        <v>1</v>
      </c>
      <c r="D1006">
        <v>2</v>
      </c>
      <c r="E1006" s="1" t="s">
        <v>82</v>
      </c>
      <c r="F1006">
        <v>1</v>
      </c>
      <c r="G1006" s="1" t="s">
        <v>375</v>
      </c>
      <c r="H1006" s="1" t="s">
        <v>29</v>
      </c>
      <c r="I1006">
        <v>1</v>
      </c>
    </row>
    <row r="1007" spans="1:9" x14ac:dyDescent="0.55000000000000004">
      <c r="A1007">
        <v>32</v>
      </c>
      <c r="B1007" s="1" t="s">
        <v>412</v>
      </c>
      <c r="C1007" s="1" t="s">
        <v>1</v>
      </c>
      <c r="D1007">
        <v>2</v>
      </c>
      <c r="E1007" s="1" t="s">
        <v>85</v>
      </c>
      <c r="F1007">
        <v>2</v>
      </c>
      <c r="G1007" s="1" t="s">
        <v>375</v>
      </c>
      <c r="H1007" s="1" t="s">
        <v>28</v>
      </c>
      <c r="I1007">
        <v>1</v>
      </c>
    </row>
    <row r="1008" spans="1:9" x14ac:dyDescent="0.55000000000000004">
      <c r="A1008">
        <v>32</v>
      </c>
      <c r="B1008" s="1" t="s">
        <v>412</v>
      </c>
      <c r="C1008" s="1" t="s">
        <v>1</v>
      </c>
      <c r="D1008">
        <v>2</v>
      </c>
      <c r="E1008" s="1" t="s">
        <v>184</v>
      </c>
      <c r="F1008">
        <v>2</v>
      </c>
      <c r="G1008" s="1" t="s">
        <v>376</v>
      </c>
      <c r="H1008" s="1" t="s">
        <v>28</v>
      </c>
      <c r="I1008">
        <v>1</v>
      </c>
    </row>
    <row r="1009" spans="1:9" x14ac:dyDescent="0.55000000000000004">
      <c r="A1009">
        <v>32</v>
      </c>
      <c r="B1009" s="1" t="s">
        <v>412</v>
      </c>
      <c r="C1009" s="1" t="s">
        <v>1</v>
      </c>
      <c r="D1009">
        <v>2</v>
      </c>
      <c r="E1009" s="1" t="s">
        <v>187</v>
      </c>
      <c r="F1009">
        <v>2</v>
      </c>
      <c r="G1009" s="1" t="s">
        <v>376</v>
      </c>
      <c r="H1009" s="1" t="s">
        <v>29</v>
      </c>
      <c r="I1009">
        <v>1</v>
      </c>
    </row>
    <row r="1010" spans="1:9" x14ac:dyDescent="0.55000000000000004">
      <c r="A1010">
        <v>32</v>
      </c>
      <c r="B1010" s="1" t="s">
        <v>412</v>
      </c>
      <c r="C1010" s="1" t="s">
        <v>1</v>
      </c>
      <c r="D1010">
        <v>2</v>
      </c>
      <c r="E1010" s="1" t="s">
        <v>192</v>
      </c>
      <c r="F1010">
        <v>2</v>
      </c>
      <c r="G1010" s="1" t="s">
        <v>376</v>
      </c>
      <c r="H1010" s="1" t="s">
        <v>28</v>
      </c>
      <c r="I1010">
        <v>1</v>
      </c>
    </row>
    <row r="1011" spans="1:9" x14ac:dyDescent="0.55000000000000004">
      <c r="A1011">
        <v>32</v>
      </c>
      <c r="B1011" s="1" t="s">
        <v>412</v>
      </c>
      <c r="C1011" s="1" t="s">
        <v>1</v>
      </c>
      <c r="D1011">
        <v>2</v>
      </c>
      <c r="E1011" s="1" t="s">
        <v>195</v>
      </c>
      <c r="F1011">
        <v>2</v>
      </c>
      <c r="G1011" s="1" t="s">
        <v>377</v>
      </c>
      <c r="H1011" s="1" t="s">
        <v>28</v>
      </c>
      <c r="I1011">
        <v>1</v>
      </c>
    </row>
    <row r="1012" spans="1:9" x14ac:dyDescent="0.55000000000000004">
      <c r="A1012">
        <v>32</v>
      </c>
      <c r="B1012" s="1" t="s">
        <v>412</v>
      </c>
      <c r="C1012" s="1" t="s">
        <v>1</v>
      </c>
      <c r="D1012">
        <v>2</v>
      </c>
      <c r="E1012" s="1" t="s">
        <v>199</v>
      </c>
      <c r="F1012">
        <v>2</v>
      </c>
      <c r="G1012" s="1" t="s">
        <v>377</v>
      </c>
      <c r="H1012" s="1" t="s">
        <v>28</v>
      </c>
      <c r="I1012">
        <v>1</v>
      </c>
    </row>
    <row r="1013" spans="1:9" x14ac:dyDescent="0.55000000000000004">
      <c r="A1013">
        <v>32</v>
      </c>
      <c r="B1013" s="1" t="s">
        <v>412</v>
      </c>
      <c r="C1013" s="1" t="s">
        <v>1</v>
      </c>
      <c r="D1013">
        <v>2</v>
      </c>
      <c r="E1013" s="1" t="s">
        <v>203</v>
      </c>
      <c r="F1013">
        <v>2</v>
      </c>
      <c r="G1013" s="1" t="s">
        <v>377</v>
      </c>
      <c r="H1013" s="1" t="s">
        <v>29</v>
      </c>
      <c r="I1013">
        <v>1</v>
      </c>
    </row>
    <row r="1014" spans="1:9" x14ac:dyDescent="0.55000000000000004">
      <c r="A1014">
        <v>32</v>
      </c>
      <c r="B1014" s="1" t="s">
        <v>412</v>
      </c>
      <c r="C1014" s="1" t="s">
        <v>1</v>
      </c>
      <c r="D1014">
        <v>2</v>
      </c>
      <c r="E1014" s="1" t="s">
        <v>206</v>
      </c>
      <c r="F1014">
        <v>2</v>
      </c>
      <c r="G1014" s="1" t="s">
        <v>377</v>
      </c>
      <c r="H1014" s="1" t="s">
        <v>29</v>
      </c>
      <c r="I1014">
        <v>1</v>
      </c>
    </row>
    <row r="1015" spans="1:9" x14ac:dyDescent="0.55000000000000004">
      <c r="A1015">
        <v>32</v>
      </c>
      <c r="B1015" s="1" t="s">
        <v>412</v>
      </c>
      <c r="C1015" s="1" t="s">
        <v>1</v>
      </c>
      <c r="D1015">
        <v>2</v>
      </c>
      <c r="E1015" s="1" t="s">
        <v>210</v>
      </c>
      <c r="F1015">
        <v>2</v>
      </c>
      <c r="G1015" s="1" t="s">
        <v>376</v>
      </c>
      <c r="H1015" s="1" t="s">
        <v>28</v>
      </c>
      <c r="I1015">
        <v>1</v>
      </c>
    </row>
    <row r="1016" spans="1:9" x14ac:dyDescent="0.55000000000000004">
      <c r="A1016">
        <v>32</v>
      </c>
      <c r="B1016" s="1" t="s">
        <v>412</v>
      </c>
      <c r="C1016" s="1" t="s">
        <v>1</v>
      </c>
      <c r="D1016">
        <v>2</v>
      </c>
      <c r="E1016" s="1" t="s">
        <v>274</v>
      </c>
      <c r="F1016">
        <v>2</v>
      </c>
      <c r="G1016" s="1" t="s">
        <v>375</v>
      </c>
      <c r="H1016" s="1" t="s">
        <v>28</v>
      </c>
      <c r="I1016">
        <v>1</v>
      </c>
    </row>
    <row r="1017" spans="1:9" x14ac:dyDescent="0.55000000000000004">
      <c r="A1017">
        <v>32</v>
      </c>
      <c r="B1017" s="1" t="s">
        <v>412</v>
      </c>
      <c r="C1017" s="1" t="s">
        <v>1</v>
      </c>
      <c r="D1017">
        <v>2</v>
      </c>
      <c r="E1017" s="1" t="s">
        <v>276</v>
      </c>
      <c r="F1017">
        <v>2</v>
      </c>
      <c r="G1017" s="1" t="s">
        <v>375</v>
      </c>
      <c r="H1017" s="1" t="s">
        <v>28</v>
      </c>
      <c r="I1017">
        <v>1</v>
      </c>
    </row>
    <row r="1018" spans="1:9" x14ac:dyDescent="0.55000000000000004">
      <c r="A1018">
        <v>32</v>
      </c>
      <c r="B1018" s="1" t="s">
        <v>412</v>
      </c>
      <c r="C1018" s="1" t="s">
        <v>1</v>
      </c>
      <c r="D1018">
        <v>2</v>
      </c>
      <c r="E1018" s="1" t="s">
        <v>279</v>
      </c>
      <c r="F1018">
        <v>2</v>
      </c>
      <c r="G1018" s="1" t="s">
        <v>376</v>
      </c>
      <c r="H1018" s="1" t="s">
        <v>29</v>
      </c>
      <c r="I1018">
        <v>1</v>
      </c>
    </row>
    <row r="1019" spans="1:9" x14ac:dyDescent="0.55000000000000004">
      <c r="A1019">
        <v>32</v>
      </c>
      <c r="B1019" s="1" t="s">
        <v>412</v>
      </c>
      <c r="C1019" s="1" t="s">
        <v>1</v>
      </c>
      <c r="D1019">
        <v>2</v>
      </c>
      <c r="E1019" s="1" t="s">
        <v>282</v>
      </c>
      <c r="F1019">
        <v>2</v>
      </c>
      <c r="G1019" s="1" t="s">
        <v>375</v>
      </c>
      <c r="H1019" s="1" t="s">
        <v>29</v>
      </c>
      <c r="I1019">
        <v>1</v>
      </c>
    </row>
    <row r="1020" spans="1:9" x14ac:dyDescent="0.55000000000000004">
      <c r="A1020">
        <v>32</v>
      </c>
      <c r="B1020" s="1" t="s">
        <v>412</v>
      </c>
      <c r="C1020" s="1" t="s">
        <v>1</v>
      </c>
      <c r="D1020">
        <v>2</v>
      </c>
      <c r="E1020" s="1" t="s">
        <v>352</v>
      </c>
      <c r="F1020">
        <v>2</v>
      </c>
      <c r="G1020" s="1" t="s">
        <v>376</v>
      </c>
      <c r="H1020" s="1" t="s">
        <v>29</v>
      </c>
      <c r="I1020">
        <v>1</v>
      </c>
    </row>
    <row r="1021" spans="1:9" x14ac:dyDescent="0.55000000000000004">
      <c r="A1021">
        <v>32</v>
      </c>
      <c r="B1021" s="1" t="s">
        <v>412</v>
      </c>
      <c r="C1021" s="1" t="s">
        <v>1</v>
      </c>
      <c r="D1021">
        <v>2</v>
      </c>
      <c r="E1021" s="1" t="s">
        <v>357</v>
      </c>
      <c r="F1021">
        <v>2</v>
      </c>
      <c r="G1021" s="1" t="s">
        <v>376</v>
      </c>
      <c r="H1021" s="1" t="s">
        <v>28</v>
      </c>
      <c r="I1021">
        <v>1</v>
      </c>
    </row>
    <row r="1022" spans="1:9" x14ac:dyDescent="0.55000000000000004">
      <c r="A1022">
        <v>32</v>
      </c>
      <c r="B1022" s="1" t="s">
        <v>412</v>
      </c>
      <c r="C1022" s="1" t="s">
        <v>1</v>
      </c>
      <c r="D1022">
        <v>2</v>
      </c>
      <c r="E1022" s="1" t="s">
        <v>360</v>
      </c>
      <c r="F1022">
        <v>2</v>
      </c>
      <c r="G1022" s="1" t="s">
        <v>377</v>
      </c>
      <c r="H1022" s="1" t="s">
        <v>28</v>
      </c>
      <c r="I1022">
        <v>1</v>
      </c>
    </row>
    <row r="1023" spans="1:9" x14ac:dyDescent="0.55000000000000004">
      <c r="A1023">
        <v>32</v>
      </c>
      <c r="B1023" s="1" t="s">
        <v>412</v>
      </c>
      <c r="C1023" s="1" t="s">
        <v>1</v>
      </c>
      <c r="D1023">
        <v>2</v>
      </c>
      <c r="E1023" s="1" t="s">
        <v>364</v>
      </c>
      <c r="F1023">
        <v>2</v>
      </c>
      <c r="G1023" s="1" t="s">
        <v>377</v>
      </c>
      <c r="H1023" s="1" t="s">
        <v>28</v>
      </c>
      <c r="I1023">
        <v>1</v>
      </c>
    </row>
    <row r="1024" spans="1:9" x14ac:dyDescent="0.55000000000000004">
      <c r="A1024">
        <v>32</v>
      </c>
      <c r="B1024" s="1" t="s">
        <v>412</v>
      </c>
      <c r="C1024" s="1" t="s">
        <v>1</v>
      </c>
      <c r="D1024">
        <v>2</v>
      </c>
      <c r="E1024" s="1" t="s">
        <v>368</v>
      </c>
      <c r="F1024">
        <v>2</v>
      </c>
      <c r="G1024" s="1" t="s">
        <v>377</v>
      </c>
      <c r="H1024" s="1" t="s">
        <v>28</v>
      </c>
      <c r="I1024">
        <v>1</v>
      </c>
    </row>
    <row r="1025" spans="1:9" x14ac:dyDescent="0.55000000000000004">
      <c r="A1025">
        <v>32</v>
      </c>
      <c r="B1025" s="1" t="s">
        <v>412</v>
      </c>
      <c r="C1025" s="1" t="s">
        <v>1</v>
      </c>
      <c r="D1025">
        <v>2</v>
      </c>
      <c r="E1025" s="1" t="s">
        <v>371</v>
      </c>
      <c r="F1025">
        <v>2</v>
      </c>
      <c r="G1025" s="1" t="s">
        <v>377</v>
      </c>
      <c r="H1025" s="1" t="s">
        <v>29</v>
      </c>
      <c r="I1025">
        <v>1</v>
      </c>
    </row>
    <row r="1026" spans="1:9" x14ac:dyDescent="0.55000000000000004">
      <c r="A1026">
        <v>33</v>
      </c>
      <c r="B1026" s="1" t="s">
        <v>413</v>
      </c>
      <c r="C1026" s="1" t="s">
        <v>1</v>
      </c>
      <c r="D1026">
        <v>2</v>
      </c>
      <c r="E1026" s="1" t="s">
        <v>36</v>
      </c>
      <c r="F1026">
        <v>2</v>
      </c>
      <c r="G1026" s="1" t="s">
        <v>375</v>
      </c>
      <c r="H1026" s="1" t="s">
        <v>28</v>
      </c>
      <c r="I1026">
        <v>1</v>
      </c>
    </row>
    <row r="1027" spans="1:9" x14ac:dyDescent="0.55000000000000004">
      <c r="A1027">
        <v>33</v>
      </c>
      <c r="B1027" s="1" t="s">
        <v>413</v>
      </c>
      <c r="C1027" s="1" t="s">
        <v>1</v>
      </c>
      <c r="D1027">
        <v>2</v>
      </c>
      <c r="E1027" s="1" t="s">
        <v>40</v>
      </c>
      <c r="F1027">
        <v>2</v>
      </c>
      <c r="G1027" s="1" t="s">
        <v>376</v>
      </c>
      <c r="H1027" s="1" t="s">
        <v>28</v>
      </c>
      <c r="I1027">
        <v>1</v>
      </c>
    </row>
    <row r="1028" spans="1:9" x14ac:dyDescent="0.55000000000000004">
      <c r="A1028">
        <v>33</v>
      </c>
      <c r="B1028" s="1" t="s">
        <v>413</v>
      </c>
      <c r="C1028" s="1" t="s">
        <v>1</v>
      </c>
      <c r="D1028">
        <v>2</v>
      </c>
      <c r="E1028" s="1" t="s">
        <v>44</v>
      </c>
      <c r="F1028">
        <v>2</v>
      </c>
      <c r="G1028" s="1" t="s">
        <v>376</v>
      </c>
      <c r="H1028" s="1" t="s">
        <v>29</v>
      </c>
      <c r="I1028">
        <v>1</v>
      </c>
    </row>
    <row r="1029" spans="1:9" x14ac:dyDescent="0.55000000000000004">
      <c r="A1029">
        <v>33</v>
      </c>
      <c r="B1029" s="1" t="s">
        <v>413</v>
      </c>
      <c r="C1029" s="1" t="s">
        <v>1</v>
      </c>
      <c r="D1029">
        <v>2</v>
      </c>
      <c r="E1029" s="1" t="s">
        <v>48</v>
      </c>
      <c r="F1029">
        <v>1</v>
      </c>
      <c r="G1029" s="1" t="s">
        <v>376</v>
      </c>
      <c r="H1029" s="1" t="s">
        <v>29</v>
      </c>
      <c r="I1029">
        <v>1</v>
      </c>
    </row>
    <row r="1030" spans="1:9" x14ac:dyDescent="0.55000000000000004">
      <c r="A1030">
        <v>33</v>
      </c>
      <c r="B1030" s="1" t="s">
        <v>413</v>
      </c>
      <c r="C1030" s="1" t="s">
        <v>1</v>
      </c>
      <c r="D1030">
        <v>2</v>
      </c>
      <c r="E1030" s="1" t="s">
        <v>52</v>
      </c>
      <c r="F1030">
        <v>2</v>
      </c>
      <c r="G1030" s="1" t="s">
        <v>376</v>
      </c>
      <c r="H1030" s="1" t="s">
        <v>29</v>
      </c>
      <c r="I1030">
        <v>1</v>
      </c>
    </row>
    <row r="1031" spans="1:9" x14ac:dyDescent="0.55000000000000004">
      <c r="A1031">
        <v>33</v>
      </c>
      <c r="B1031" s="1" t="s">
        <v>413</v>
      </c>
      <c r="C1031" s="1" t="s">
        <v>1</v>
      </c>
      <c r="D1031">
        <v>2</v>
      </c>
      <c r="E1031" s="1" t="s">
        <v>56</v>
      </c>
      <c r="F1031">
        <v>2</v>
      </c>
      <c r="G1031" s="1" t="s">
        <v>376</v>
      </c>
      <c r="H1031" s="1" t="s">
        <v>29</v>
      </c>
      <c r="I1031">
        <v>1</v>
      </c>
    </row>
    <row r="1032" spans="1:9" x14ac:dyDescent="0.55000000000000004">
      <c r="A1032">
        <v>33</v>
      </c>
      <c r="B1032" s="1" t="s">
        <v>413</v>
      </c>
      <c r="C1032" s="1" t="s">
        <v>1</v>
      </c>
      <c r="D1032">
        <v>2</v>
      </c>
      <c r="E1032" s="1" t="s">
        <v>60</v>
      </c>
      <c r="F1032">
        <v>2</v>
      </c>
      <c r="G1032" s="1" t="s">
        <v>377</v>
      </c>
      <c r="H1032" s="1" t="s">
        <v>28</v>
      </c>
      <c r="I1032">
        <v>1</v>
      </c>
    </row>
    <row r="1033" spans="1:9" x14ac:dyDescent="0.55000000000000004">
      <c r="A1033">
        <v>33</v>
      </c>
      <c r="B1033" s="1" t="s">
        <v>413</v>
      </c>
      <c r="C1033" s="1" t="s">
        <v>1</v>
      </c>
      <c r="D1033">
        <v>2</v>
      </c>
      <c r="E1033" s="1" t="s">
        <v>64</v>
      </c>
      <c r="F1033">
        <v>2</v>
      </c>
      <c r="G1033" s="1" t="s">
        <v>377</v>
      </c>
      <c r="H1033" s="1" t="s">
        <v>29</v>
      </c>
      <c r="I1033">
        <v>1</v>
      </c>
    </row>
    <row r="1034" spans="1:9" x14ac:dyDescent="0.55000000000000004">
      <c r="A1034">
        <v>33</v>
      </c>
      <c r="B1034" s="1" t="s">
        <v>413</v>
      </c>
      <c r="C1034" s="1" t="s">
        <v>1</v>
      </c>
      <c r="D1034">
        <v>2</v>
      </c>
      <c r="E1034" s="1" t="s">
        <v>68</v>
      </c>
      <c r="F1034">
        <v>2</v>
      </c>
      <c r="G1034" s="1" t="s">
        <v>377</v>
      </c>
      <c r="H1034" s="1" t="s">
        <v>28</v>
      </c>
      <c r="I1034">
        <v>1</v>
      </c>
    </row>
    <row r="1035" spans="1:9" x14ac:dyDescent="0.55000000000000004">
      <c r="A1035">
        <v>33</v>
      </c>
      <c r="B1035" s="1" t="s">
        <v>413</v>
      </c>
      <c r="C1035" s="1" t="s">
        <v>1</v>
      </c>
      <c r="D1035">
        <v>2</v>
      </c>
      <c r="E1035" s="1" t="s">
        <v>72</v>
      </c>
      <c r="F1035">
        <v>2</v>
      </c>
      <c r="G1035" s="1" t="s">
        <v>377</v>
      </c>
      <c r="H1035" s="1" t="s">
        <v>29</v>
      </c>
      <c r="I1035">
        <v>1</v>
      </c>
    </row>
    <row r="1036" spans="1:9" x14ac:dyDescent="0.55000000000000004">
      <c r="A1036">
        <v>33</v>
      </c>
      <c r="B1036" s="1" t="s">
        <v>413</v>
      </c>
      <c r="C1036" s="1" t="s">
        <v>1</v>
      </c>
      <c r="D1036">
        <v>2</v>
      </c>
      <c r="E1036" s="1" t="s">
        <v>75</v>
      </c>
      <c r="F1036">
        <v>2</v>
      </c>
      <c r="G1036" s="1" t="s">
        <v>377</v>
      </c>
      <c r="H1036" s="1" t="s">
        <v>29</v>
      </c>
      <c r="I1036">
        <v>1</v>
      </c>
    </row>
    <row r="1037" spans="1:9" x14ac:dyDescent="0.55000000000000004">
      <c r="A1037">
        <v>33</v>
      </c>
      <c r="B1037" s="1" t="s">
        <v>413</v>
      </c>
      <c r="C1037" s="1" t="s">
        <v>1</v>
      </c>
      <c r="D1037">
        <v>2</v>
      </c>
      <c r="E1037" s="1" t="s">
        <v>78</v>
      </c>
      <c r="F1037">
        <v>2</v>
      </c>
      <c r="G1037" s="1" t="s">
        <v>375</v>
      </c>
      <c r="H1037" s="1" t="s">
        <v>28</v>
      </c>
      <c r="I1037">
        <v>1</v>
      </c>
    </row>
    <row r="1038" spans="1:9" x14ac:dyDescent="0.55000000000000004">
      <c r="A1038">
        <v>33</v>
      </c>
      <c r="B1038" s="1" t="s">
        <v>413</v>
      </c>
      <c r="C1038" s="1" t="s">
        <v>1</v>
      </c>
      <c r="D1038">
        <v>2</v>
      </c>
      <c r="E1038" s="1" t="s">
        <v>82</v>
      </c>
      <c r="F1038">
        <v>3</v>
      </c>
      <c r="G1038" s="1" t="s">
        <v>375</v>
      </c>
      <c r="H1038" s="1" t="s">
        <v>29</v>
      </c>
      <c r="I1038">
        <v>1</v>
      </c>
    </row>
    <row r="1039" spans="1:9" x14ac:dyDescent="0.55000000000000004">
      <c r="A1039">
        <v>33</v>
      </c>
      <c r="B1039" s="1" t="s">
        <v>413</v>
      </c>
      <c r="C1039" s="1" t="s">
        <v>1</v>
      </c>
      <c r="D1039">
        <v>2</v>
      </c>
      <c r="E1039" s="1" t="s">
        <v>85</v>
      </c>
      <c r="F1039">
        <v>2</v>
      </c>
      <c r="G1039" s="1" t="s">
        <v>375</v>
      </c>
      <c r="H1039" s="1" t="s">
        <v>28</v>
      </c>
      <c r="I1039">
        <v>1</v>
      </c>
    </row>
    <row r="1040" spans="1:9" x14ac:dyDescent="0.55000000000000004">
      <c r="A1040">
        <v>33</v>
      </c>
      <c r="B1040" s="1" t="s">
        <v>413</v>
      </c>
      <c r="C1040" s="1" t="s">
        <v>1</v>
      </c>
      <c r="D1040">
        <v>2</v>
      </c>
      <c r="E1040" s="1" t="s">
        <v>184</v>
      </c>
      <c r="F1040">
        <v>2</v>
      </c>
      <c r="G1040" s="1" t="s">
        <v>376</v>
      </c>
      <c r="H1040" s="1" t="s">
        <v>28</v>
      </c>
      <c r="I1040">
        <v>1</v>
      </c>
    </row>
    <row r="1041" spans="1:9" x14ac:dyDescent="0.55000000000000004">
      <c r="A1041">
        <v>33</v>
      </c>
      <c r="B1041" s="1" t="s">
        <v>413</v>
      </c>
      <c r="C1041" s="1" t="s">
        <v>1</v>
      </c>
      <c r="D1041">
        <v>2</v>
      </c>
      <c r="E1041" s="1" t="s">
        <v>187</v>
      </c>
      <c r="F1041">
        <v>2</v>
      </c>
      <c r="G1041" s="1" t="s">
        <v>376</v>
      </c>
      <c r="H1041" s="1" t="s">
        <v>29</v>
      </c>
      <c r="I1041">
        <v>1</v>
      </c>
    </row>
    <row r="1042" spans="1:9" x14ac:dyDescent="0.55000000000000004">
      <c r="A1042">
        <v>33</v>
      </c>
      <c r="B1042" s="1" t="s">
        <v>413</v>
      </c>
      <c r="C1042" s="1" t="s">
        <v>1</v>
      </c>
      <c r="D1042">
        <v>2</v>
      </c>
      <c r="E1042" s="1" t="s">
        <v>192</v>
      </c>
      <c r="F1042">
        <v>2</v>
      </c>
      <c r="G1042" s="1" t="s">
        <v>376</v>
      </c>
      <c r="H1042" s="1" t="s">
        <v>28</v>
      </c>
      <c r="I1042">
        <v>1</v>
      </c>
    </row>
    <row r="1043" spans="1:9" x14ac:dyDescent="0.55000000000000004">
      <c r="A1043">
        <v>33</v>
      </c>
      <c r="B1043" s="1" t="s">
        <v>413</v>
      </c>
      <c r="C1043" s="1" t="s">
        <v>1</v>
      </c>
      <c r="D1043">
        <v>2</v>
      </c>
      <c r="E1043" s="1" t="s">
        <v>195</v>
      </c>
      <c r="F1043">
        <v>2</v>
      </c>
      <c r="G1043" s="1" t="s">
        <v>377</v>
      </c>
      <c r="H1043" s="1" t="s">
        <v>28</v>
      </c>
      <c r="I1043">
        <v>1</v>
      </c>
    </row>
    <row r="1044" spans="1:9" x14ac:dyDescent="0.55000000000000004">
      <c r="A1044">
        <v>33</v>
      </c>
      <c r="B1044" s="1" t="s">
        <v>413</v>
      </c>
      <c r="C1044" s="1" t="s">
        <v>1</v>
      </c>
      <c r="D1044">
        <v>2</v>
      </c>
      <c r="E1044" s="1" t="s">
        <v>199</v>
      </c>
      <c r="F1044">
        <v>2</v>
      </c>
      <c r="G1044" s="1" t="s">
        <v>377</v>
      </c>
      <c r="H1044" s="1" t="s">
        <v>28</v>
      </c>
      <c r="I1044">
        <v>1</v>
      </c>
    </row>
    <row r="1045" spans="1:9" x14ac:dyDescent="0.55000000000000004">
      <c r="A1045">
        <v>33</v>
      </c>
      <c r="B1045" s="1" t="s">
        <v>413</v>
      </c>
      <c r="C1045" s="1" t="s">
        <v>1</v>
      </c>
      <c r="D1045">
        <v>2</v>
      </c>
      <c r="E1045" s="1" t="s">
        <v>203</v>
      </c>
      <c r="F1045">
        <v>2</v>
      </c>
      <c r="G1045" s="1" t="s">
        <v>377</v>
      </c>
      <c r="H1045" s="1" t="s">
        <v>29</v>
      </c>
      <c r="I1045">
        <v>1</v>
      </c>
    </row>
    <row r="1046" spans="1:9" x14ac:dyDescent="0.55000000000000004">
      <c r="A1046">
        <v>33</v>
      </c>
      <c r="B1046" s="1" t="s">
        <v>413</v>
      </c>
      <c r="C1046" s="1" t="s">
        <v>1</v>
      </c>
      <c r="D1046">
        <v>2</v>
      </c>
      <c r="E1046" s="1" t="s">
        <v>206</v>
      </c>
      <c r="F1046">
        <v>2</v>
      </c>
      <c r="G1046" s="1" t="s">
        <v>377</v>
      </c>
      <c r="H1046" s="1" t="s">
        <v>29</v>
      </c>
      <c r="I1046">
        <v>1</v>
      </c>
    </row>
    <row r="1047" spans="1:9" x14ac:dyDescent="0.55000000000000004">
      <c r="A1047">
        <v>33</v>
      </c>
      <c r="B1047" s="1" t="s">
        <v>413</v>
      </c>
      <c r="C1047" s="1" t="s">
        <v>1</v>
      </c>
      <c r="D1047">
        <v>2</v>
      </c>
      <c r="E1047" s="1" t="s">
        <v>210</v>
      </c>
      <c r="F1047">
        <v>2</v>
      </c>
      <c r="G1047" s="1" t="s">
        <v>376</v>
      </c>
      <c r="H1047" s="1" t="s">
        <v>28</v>
      </c>
      <c r="I1047">
        <v>1</v>
      </c>
    </row>
    <row r="1048" spans="1:9" x14ac:dyDescent="0.55000000000000004">
      <c r="A1048">
        <v>33</v>
      </c>
      <c r="B1048" s="1" t="s">
        <v>413</v>
      </c>
      <c r="C1048" s="1" t="s">
        <v>1</v>
      </c>
      <c r="D1048">
        <v>2</v>
      </c>
      <c r="E1048" s="1" t="s">
        <v>274</v>
      </c>
      <c r="F1048">
        <v>3</v>
      </c>
      <c r="G1048" s="1" t="s">
        <v>375</v>
      </c>
      <c r="H1048" s="1" t="s">
        <v>28</v>
      </c>
      <c r="I1048">
        <v>1</v>
      </c>
    </row>
    <row r="1049" spans="1:9" x14ac:dyDescent="0.55000000000000004">
      <c r="A1049">
        <v>33</v>
      </c>
      <c r="B1049" s="1" t="s">
        <v>413</v>
      </c>
      <c r="C1049" s="1" t="s">
        <v>1</v>
      </c>
      <c r="D1049">
        <v>2</v>
      </c>
      <c r="E1049" s="1" t="s">
        <v>276</v>
      </c>
      <c r="F1049">
        <v>2</v>
      </c>
      <c r="G1049" s="1" t="s">
        <v>375</v>
      </c>
      <c r="H1049" s="1" t="s">
        <v>28</v>
      </c>
      <c r="I1049">
        <v>1</v>
      </c>
    </row>
    <row r="1050" spans="1:9" x14ac:dyDescent="0.55000000000000004">
      <c r="A1050">
        <v>33</v>
      </c>
      <c r="B1050" s="1" t="s">
        <v>413</v>
      </c>
      <c r="C1050" s="1" t="s">
        <v>1</v>
      </c>
      <c r="D1050">
        <v>2</v>
      </c>
      <c r="E1050" s="1" t="s">
        <v>279</v>
      </c>
      <c r="F1050">
        <v>2</v>
      </c>
      <c r="G1050" s="1" t="s">
        <v>376</v>
      </c>
      <c r="H1050" s="1" t="s">
        <v>29</v>
      </c>
      <c r="I1050">
        <v>1</v>
      </c>
    </row>
    <row r="1051" spans="1:9" x14ac:dyDescent="0.55000000000000004">
      <c r="A1051">
        <v>33</v>
      </c>
      <c r="B1051" s="1" t="s">
        <v>413</v>
      </c>
      <c r="C1051" s="1" t="s">
        <v>1</v>
      </c>
      <c r="D1051">
        <v>2</v>
      </c>
      <c r="E1051" s="1" t="s">
        <v>282</v>
      </c>
      <c r="F1051">
        <v>2</v>
      </c>
      <c r="G1051" s="1" t="s">
        <v>375</v>
      </c>
      <c r="H1051" s="1" t="s">
        <v>29</v>
      </c>
      <c r="I1051">
        <v>1</v>
      </c>
    </row>
    <row r="1052" spans="1:9" x14ac:dyDescent="0.55000000000000004">
      <c r="A1052">
        <v>33</v>
      </c>
      <c r="B1052" s="1" t="s">
        <v>413</v>
      </c>
      <c r="C1052" s="1" t="s">
        <v>1</v>
      </c>
      <c r="D1052">
        <v>2</v>
      </c>
      <c r="E1052" s="1" t="s">
        <v>352</v>
      </c>
      <c r="F1052">
        <v>2</v>
      </c>
      <c r="G1052" s="1" t="s">
        <v>376</v>
      </c>
      <c r="H1052" s="1" t="s">
        <v>29</v>
      </c>
      <c r="I1052">
        <v>1</v>
      </c>
    </row>
    <row r="1053" spans="1:9" x14ac:dyDescent="0.55000000000000004">
      <c r="A1053">
        <v>33</v>
      </c>
      <c r="B1053" s="1" t="s">
        <v>413</v>
      </c>
      <c r="C1053" s="1" t="s">
        <v>1</v>
      </c>
      <c r="D1053">
        <v>2</v>
      </c>
      <c r="E1053" s="1" t="s">
        <v>357</v>
      </c>
      <c r="F1053">
        <v>2</v>
      </c>
      <c r="G1053" s="1" t="s">
        <v>376</v>
      </c>
      <c r="H1053" s="1" t="s">
        <v>28</v>
      </c>
      <c r="I1053">
        <v>1</v>
      </c>
    </row>
    <row r="1054" spans="1:9" x14ac:dyDescent="0.55000000000000004">
      <c r="A1054">
        <v>33</v>
      </c>
      <c r="B1054" s="1" t="s">
        <v>413</v>
      </c>
      <c r="C1054" s="1" t="s">
        <v>1</v>
      </c>
      <c r="D1054">
        <v>2</v>
      </c>
      <c r="E1054" s="1" t="s">
        <v>360</v>
      </c>
      <c r="F1054">
        <v>2</v>
      </c>
      <c r="G1054" s="1" t="s">
        <v>377</v>
      </c>
      <c r="H1054" s="1" t="s">
        <v>28</v>
      </c>
      <c r="I1054">
        <v>1</v>
      </c>
    </row>
    <row r="1055" spans="1:9" x14ac:dyDescent="0.55000000000000004">
      <c r="A1055">
        <v>33</v>
      </c>
      <c r="B1055" s="1" t="s">
        <v>413</v>
      </c>
      <c r="C1055" s="1" t="s">
        <v>1</v>
      </c>
      <c r="D1055">
        <v>2</v>
      </c>
      <c r="E1055" s="1" t="s">
        <v>364</v>
      </c>
      <c r="F1055">
        <v>2</v>
      </c>
      <c r="G1055" s="1" t="s">
        <v>377</v>
      </c>
      <c r="H1055" s="1" t="s">
        <v>28</v>
      </c>
      <c r="I1055">
        <v>1</v>
      </c>
    </row>
    <row r="1056" spans="1:9" x14ac:dyDescent="0.55000000000000004">
      <c r="A1056">
        <v>33</v>
      </c>
      <c r="B1056" s="1" t="s">
        <v>413</v>
      </c>
      <c r="C1056" s="1" t="s">
        <v>1</v>
      </c>
      <c r="D1056">
        <v>2</v>
      </c>
      <c r="E1056" s="1" t="s">
        <v>368</v>
      </c>
      <c r="F1056">
        <v>2</v>
      </c>
      <c r="G1056" s="1" t="s">
        <v>377</v>
      </c>
      <c r="H1056" s="1" t="s">
        <v>28</v>
      </c>
      <c r="I1056">
        <v>1</v>
      </c>
    </row>
    <row r="1057" spans="1:9" x14ac:dyDescent="0.55000000000000004">
      <c r="A1057">
        <v>33</v>
      </c>
      <c r="B1057" s="1" t="s">
        <v>413</v>
      </c>
      <c r="C1057" s="1" t="s">
        <v>1</v>
      </c>
      <c r="D1057">
        <v>2</v>
      </c>
      <c r="E1057" s="1" t="s">
        <v>371</v>
      </c>
      <c r="F1057">
        <v>2</v>
      </c>
      <c r="G1057" s="1" t="s">
        <v>377</v>
      </c>
      <c r="H1057" s="1" t="s">
        <v>29</v>
      </c>
      <c r="I1057">
        <v>1</v>
      </c>
    </row>
    <row r="1058" spans="1:9" x14ac:dyDescent="0.55000000000000004">
      <c r="A1058">
        <v>34</v>
      </c>
      <c r="B1058" s="1" t="s">
        <v>414</v>
      </c>
      <c r="C1058" s="1" t="s">
        <v>6</v>
      </c>
      <c r="D1058">
        <v>3</v>
      </c>
      <c r="E1058" s="1" t="s">
        <v>36</v>
      </c>
      <c r="F1058">
        <v>5</v>
      </c>
      <c r="G1058" s="1" t="s">
        <v>375</v>
      </c>
      <c r="H1058" s="1" t="s">
        <v>28</v>
      </c>
      <c r="I1058">
        <v>1</v>
      </c>
    </row>
    <row r="1059" spans="1:9" x14ac:dyDescent="0.55000000000000004">
      <c r="A1059">
        <v>34</v>
      </c>
      <c r="B1059" s="1" t="s">
        <v>414</v>
      </c>
      <c r="C1059" s="1" t="s">
        <v>6</v>
      </c>
      <c r="D1059">
        <v>3</v>
      </c>
      <c r="E1059" s="1" t="s">
        <v>40</v>
      </c>
      <c r="F1059">
        <v>3</v>
      </c>
      <c r="G1059" s="1" t="s">
        <v>376</v>
      </c>
      <c r="H1059" s="1" t="s">
        <v>28</v>
      </c>
      <c r="I1059">
        <v>1</v>
      </c>
    </row>
    <row r="1060" spans="1:9" x14ac:dyDescent="0.55000000000000004">
      <c r="A1060">
        <v>34</v>
      </c>
      <c r="B1060" s="1" t="s">
        <v>414</v>
      </c>
      <c r="C1060" s="1" t="s">
        <v>6</v>
      </c>
      <c r="D1060">
        <v>3</v>
      </c>
      <c r="E1060" s="1" t="s">
        <v>44</v>
      </c>
      <c r="F1060">
        <v>3</v>
      </c>
      <c r="G1060" s="1" t="s">
        <v>376</v>
      </c>
      <c r="H1060" s="1" t="s">
        <v>29</v>
      </c>
      <c r="I1060">
        <v>1</v>
      </c>
    </row>
    <row r="1061" spans="1:9" x14ac:dyDescent="0.55000000000000004">
      <c r="A1061">
        <v>34</v>
      </c>
      <c r="B1061" s="1" t="s">
        <v>414</v>
      </c>
      <c r="C1061" s="1" t="s">
        <v>6</v>
      </c>
      <c r="D1061">
        <v>3</v>
      </c>
      <c r="E1061" s="1" t="s">
        <v>48</v>
      </c>
      <c r="F1061">
        <v>3</v>
      </c>
      <c r="G1061" s="1" t="s">
        <v>376</v>
      </c>
      <c r="H1061" s="1" t="s">
        <v>29</v>
      </c>
      <c r="I1061">
        <v>1</v>
      </c>
    </row>
    <row r="1062" spans="1:9" x14ac:dyDescent="0.55000000000000004">
      <c r="A1062">
        <v>34</v>
      </c>
      <c r="B1062" s="1" t="s">
        <v>414</v>
      </c>
      <c r="C1062" s="1" t="s">
        <v>6</v>
      </c>
      <c r="D1062">
        <v>3</v>
      </c>
      <c r="E1062" s="1" t="s">
        <v>52</v>
      </c>
      <c r="F1062">
        <v>3</v>
      </c>
      <c r="G1062" s="1" t="s">
        <v>376</v>
      </c>
      <c r="H1062" s="1" t="s">
        <v>29</v>
      </c>
      <c r="I1062">
        <v>1</v>
      </c>
    </row>
    <row r="1063" spans="1:9" x14ac:dyDescent="0.55000000000000004">
      <c r="A1063">
        <v>34</v>
      </c>
      <c r="B1063" s="1" t="s">
        <v>414</v>
      </c>
      <c r="C1063" s="1" t="s">
        <v>6</v>
      </c>
      <c r="D1063">
        <v>3</v>
      </c>
      <c r="E1063" s="1" t="s">
        <v>56</v>
      </c>
      <c r="F1063">
        <v>3</v>
      </c>
      <c r="G1063" s="1" t="s">
        <v>376</v>
      </c>
      <c r="H1063" s="1" t="s">
        <v>29</v>
      </c>
      <c r="I1063">
        <v>1</v>
      </c>
    </row>
    <row r="1064" spans="1:9" x14ac:dyDescent="0.55000000000000004">
      <c r="A1064">
        <v>34</v>
      </c>
      <c r="B1064" s="1" t="s">
        <v>414</v>
      </c>
      <c r="C1064" s="1" t="s">
        <v>6</v>
      </c>
      <c r="D1064">
        <v>3</v>
      </c>
      <c r="E1064" s="1" t="s">
        <v>60</v>
      </c>
      <c r="F1064">
        <v>3</v>
      </c>
      <c r="G1064" s="1" t="s">
        <v>377</v>
      </c>
      <c r="H1064" s="1" t="s">
        <v>28</v>
      </c>
      <c r="I1064">
        <v>1</v>
      </c>
    </row>
    <row r="1065" spans="1:9" x14ac:dyDescent="0.55000000000000004">
      <c r="A1065">
        <v>34</v>
      </c>
      <c r="B1065" s="1" t="s">
        <v>414</v>
      </c>
      <c r="C1065" s="1" t="s">
        <v>6</v>
      </c>
      <c r="D1065">
        <v>3</v>
      </c>
      <c r="E1065" s="1" t="s">
        <v>64</v>
      </c>
      <c r="F1065">
        <v>3</v>
      </c>
      <c r="G1065" s="1" t="s">
        <v>377</v>
      </c>
      <c r="H1065" s="1" t="s">
        <v>29</v>
      </c>
      <c r="I1065">
        <v>1</v>
      </c>
    </row>
    <row r="1066" spans="1:9" x14ac:dyDescent="0.55000000000000004">
      <c r="A1066">
        <v>34</v>
      </c>
      <c r="B1066" s="1" t="s">
        <v>414</v>
      </c>
      <c r="C1066" s="1" t="s">
        <v>6</v>
      </c>
      <c r="D1066">
        <v>3</v>
      </c>
      <c r="E1066" s="1" t="s">
        <v>68</v>
      </c>
      <c r="F1066">
        <v>3</v>
      </c>
      <c r="G1066" s="1" t="s">
        <v>377</v>
      </c>
      <c r="H1066" s="1" t="s">
        <v>28</v>
      </c>
      <c r="I1066">
        <v>1</v>
      </c>
    </row>
    <row r="1067" spans="1:9" x14ac:dyDescent="0.55000000000000004">
      <c r="A1067">
        <v>34</v>
      </c>
      <c r="B1067" s="1" t="s">
        <v>414</v>
      </c>
      <c r="C1067" s="1" t="s">
        <v>6</v>
      </c>
      <c r="D1067">
        <v>3</v>
      </c>
      <c r="E1067" s="1" t="s">
        <v>72</v>
      </c>
      <c r="F1067">
        <v>3</v>
      </c>
      <c r="G1067" s="1" t="s">
        <v>377</v>
      </c>
      <c r="H1067" s="1" t="s">
        <v>29</v>
      </c>
      <c r="I1067">
        <v>1</v>
      </c>
    </row>
    <row r="1068" spans="1:9" x14ac:dyDescent="0.55000000000000004">
      <c r="A1068">
        <v>34</v>
      </c>
      <c r="B1068" s="1" t="s">
        <v>414</v>
      </c>
      <c r="C1068" s="1" t="s">
        <v>6</v>
      </c>
      <c r="D1068">
        <v>3</v>
      </c>
      <c r="E1068" s="1" t="s">
        <v>75</v>
      </c>
      <c r="F1068">
        <v>3</v>
      </c>
      <c r="G1068" s="1" t="s">
        <v>377</v>
      </c>
      <c r="H1068" s="1" t="s">
        <v>29</v>
      </c>
      <c r="I1068">
        <v>1</v>
      </c>
    </row>
    <row r="1069" spans="1:9" x14ac:dyDescent="0.55000000000000004">
      <c r="A1069">
        <v>34</v>
      </c>
      <c r="B1069" s="1" t="s">
        <v>414</v>
      </c>
      <c r="C1069" s="1" t="s">
        <v>6</v>
      </c>
      <c r="D1069">
        <v>3</v>
      </c>
      <c r="E1069" s="1" t="s">
        <v>78</v>
      </c>
      <c r="F1069">
        <v>3</v>
      </c>
      <c r="G1069" s="1" t="s">
        <v>375</v>
      </c>
      <c r="H1069" s="1" t="s">
        <v>28</v>
      </c>
      <c r="I1069">
        <v>1</v>
      </c>
    </row>
    <row r="1070" spans="1:9" x14ac:dyDescent="0.55000000000000004">
      <c r="A1070">
        <v>34</v>
      </c>
      <c r="B1070" s="1" t="s">
        <v>414</v>
      </c>
      <c r="C1070" s="1" t="s">
        <v>6</v>
      </c>
      <c r="D1070">
        <v>3</v>
      </c>
      <c r="E1070" s="1" t="s">
        <v>82</v>
      </c>
      <c r="F1070">
        <v>2</v>
      </c>
      <c r="G1070" s="1" t="s">
        <v>375</v>
      </c>
      <c r="H1070" s="1" t="s">
        <v>29</v>
      </c>
      <c r="I1070">
        <v>1</v>
      </c>
    </row>
    <row r="1071" spans="1:9" x14ac:dyDescent="0.55000000000000004">
      <c r="A1071">
        <v>34</v>
      </c>
      <c r="B1071" s="1" t="s">
        <v>414</v>
      </c>
      <c r="C1071" s="1" t="s">
        <v>6</v>
      </c>
      <c r="D1071">
        <v>3</v>
      </c>
      <c r="E1071" s="1" t="s">
        <v>85</v>
      </c>
      <c r="F1071">
        <v>5</v>
      </c>
      <c r="G1071" s="1" t="s">
        <v>375</v>
      </c>
      <c r="H1071" s="1" t="s">
        <v>28</v>
      </c>
      <c r="I1071">
        <v>1</v>
      </c>
    </row>
    <row r="1072" spans="1:9" x14ac:dyDescent="0.55000000000000004">
      <c r="A1072">
        <v>34</v>
      </c>
      <c r="B1072" s="1" t="s">
        <v>414</v>
      </c>
      <c r="C1072" s="1" t="s">
        <v>6</v>
      </c>
      <c r="D1072">
        <v>3</v>
      </c>
      <c r="E1072" s="1" t="s">
        <v>184</v>
      </c>
      <c r="F1072">
        <v>3</v>
      </c>
      <c r="G1072" s="1" t="s">
        <v>376</v>
      </c>
      <c r="H1072" s="1" t="s">
        <v>28</v>
      </c>
      <c r="I1072">
        <v>1</v>
      </c>
    </row>
    <row r="1073" spans="1:9" x14ac:dyDescent="0.55000000000000004">
      <c r="A1073">
        <v>34</v>
      </c>
      <c r="B1073" s="1" t="s">
        <v>414</v>
      </c>
      <c r="C1073" s="1" t="s">
        <v>6</v>
      </c>
      <c r="D1073">
        <v>3</v>
      </c>
      <c r="E1073" s="1" t="s">
        <v>187</v>
      </c>
      <c r="F1073">
        <v>3</v>
      </c>
      <c r="G1073" s="1" t="s">
        <v>376</v>
      </c>
      <c r="H1073" s="1" t="s">
        <v>29</v>
      </c>
      <c r="I1073">
        <v>1</v>
      </c>
    </row>
    <row r="1074" spans="1:9" x14ac:dyDescent="0.55000000000000004">
      <c r="A1074">
        <v>34</v>
      </c>
      <c r="B1074" s="1" t="s">
        <v>414</v>
      </c>
      <c r="C1074" s="1" t="s">
        <v>6</v>
      </c>
      <c r="D1074">
        <v>3</v>
      </c>
      <c r="E1074" s="1" t="s">
        <v>192</v>
      </c>
      <c r="F1074">
        <v>3</v>
      </c>
      <c r="G1074" s="1" t="s">
        <v>376</v>
      </c>
      <c r="H1074" s="1" t="s">
        <v>28</v>
      </c>
      <c r="I1074">
        <v>1</v>
      </c>
    </row>
    <row r="1075" spans="1:9" x14ac:dyDescent="0.55000000000000004">
      <c r="A1075">
        <v>34</v>
      </c>
      <c r="B1075" s="1" t="s">
        <v>414</v>
      </c>
      <c r="C1075" s="1" t="s">
        <v>6</v>
      </c>
      <c r="D1075">
        <v>3</v>
      </c>
      <c r="E1075" s="1" t="s">
        <v>195</v>
      </c>
      <c r="F1075">
        <v>3</v>
      </c>
      <c r="G1075" s="1" t="s">
        <v>377</v>
      </c>
      <c r="H1075" s="1" t="s">
        <v>28</v>
      </c>
      <c r="I1075">
        <v>1</v>
      </c>
    </row>
    <row r="1076" spans="1:9" x14ac:dyDescent="0.55000000000000004">
      <c r="A1076">
        <v>34</v>
      </c>
      <c r="B1076" s="1" t="s">
        <v>414</v>
      </c>
      <c r="C1076" s="1" t="s">
        <v>6</v>
      </c>
      <c r="D1076">
        <v>3</v>
      </c>
      <c r="E1076" s="1" t="s">
        <v>199</v>
      </c>
      <c r="F1076">
        <v>3</v>
      </c>
      <c r="G1076" s="1" t="s">
        <v>377</v>
      </c>
      <c r="H1076" s="1" t="s">
        <v>28</v>
      </c>
      <c r="I1076">
        <v>1</v>
      </c>
    </row>
    <row r="1077" spans="1:9" x14ac:dyDescent="0.55000000000000004">
      <c r="A1077">
        <v>34</v>
      </c>
      <c r="B1077" s="1" t="s">
        <v>414</v>
      </c>
      <c r="C1077" s="1" t="s">
        <v>6</v>
      </c>
      <c r="D1077">
        <v>3</v>
      </c>
      <c r="E1077" s="1" t="s">
        <v>203</v>
      </c>
      <c r="F1077">
        <v>3</v>
      </c>
      <c r="G1077" s="1" t="s">
        <v>377</v>
      </c>
      <c r="H1077" s="1" t="s">
        <v>29</v>
      </c>
      <c r="I1077">
        <v>1</v>
      </c>
    </row>
    <row r="1078" spans="1:9" x14ac:dyDescent="0.55000000000000004">
      <c r="A1078">
        <v>34</v>
      </c>
      <c r="B1078" s="1" t="s">
        <v>414</v>
      </c>
      <c r="C1078" s="1" t="s">
        <v>6</v>
      </c>
      <c r="D1078">
        <v>3</v>
      </c>
      <c r="E1078" s="1" t="s">
        <v>206</v>
      </c>
      <c r="F1078">
        <v>3</v>
      </c>
      <c r="G1078" s="1" t="s">
        <v>377</v>
      </c>
      <c r="H1078" s="1" t="s">
        <v>29</v>
      </c>
      <c r="I1078">
        <v>1</v>
      </c>
    </row>
    <row r="1079" spans="1:9" x14ac:dyDescent="0.55000000000000004">
      <c r="A1079">
        <v>34</v>
      </c>
      <c r="B1079" s="1" t="s">
        <v>414</v>
      </c>
      <c r="C1079" s="1" t="s">
        <v>6</v>
      </c>
      <c r="D1079">
        <v>3</v>
      </c>
      <c r="E1079" s="1" t="s">
        <v>210</v>
      </c>
      <c r="F1079">
        <v>3</v>
      </c>
      <c r="G1079" s="1" t="s">
        <v>376</v>
      </c>
      <c r="H1079" s="1" t="s">
        <v>28</v>
      </c>
      <c r="I1079">
        <v>1</v>
      </c>
    </row>
    <row r="1080" spans="1:9" x14ac:dyDescent="0.55000000000000004">
      <c r="A1080">
        <v>34</v>
      </c>
      <c r="B1080" s="1" t="s">
        <v>414</v>
      </c>
      <c r="C1080" s="1" t="s">
        <v>6</v>
      </c>
      <c r="D1080">
        <v>3</v>
      </c>
      <c r="E1080" s="1" t="s">
        <v>274</v>
      </c>
      <c r="F1080">
        <v>1</v>
      </c>
      <c r="G1080" s="1" t="s">
        <v>375</v>
      </c>
      <c r="H1080" s="1" t="s">
        <v>28</v>
      </c>
      <c r="I1080">
        <v>1</v>
      </c>
    </row>
    <row r="1081" spans="1:9" x14ac:dyDescent="0.55000000000000004">
      <c r="A1081">
        <v>34</v>
      </c>
      <c r="B1081" s="1" t="s">
        <v>414</v>
      </c>
      <c r="C1081" s="1" t="s">
        <v>6</v>
      </c>
      <c r="D1081">
        <v>3</v>
      </c>
      <c r="E1081" s="1" t="s">
        <v>276</v>
      </c>
      <c r="F1081">
        <v>3</v>
      </c>
      <c r="G1081" s="1" t="s">
        <v>375</v>
      </c>
      <c r="H1081" s="1" t="s">
        <v>28</v>
      </c>
      <c r="I1081">
        <v>1</v>
      </c>
    </row>
    <row r="1082" spans="1:9" x14ac:dyDescent="0.55000000000000004">
      <c r="A1082">
        <v>34</v>
      </c>
      <c r="B1082" s="1" t="s">
        <v>414</v>
      </c>
      <c r="C1082" s="1" t="s">
        <v>6</v>
      </c>
      <c r="D1082">
        <v>3</v>
      </c>
      <c r="E1082" s="1" t="s">
        <v>279</v>
      </c>
      <c r="F1082">
        <v>3</v>
      </c>
      <c r="G1082" s="1" t="s">
        <v>376</v>
      </c>
      <c r="H1082" s="1" t="s">
        <v>29</v>
      </c>
      <c r="I1082">
        <v>1</v>
      </c>
    </row>
    <row r="1083" spans="1:9" x14ac:dyDescent="0.55000000000000004">
      <c r="A1083">
        <v>34</v>
      </c>
      <c r="B1083" s="1" t="s">
        <v>414</v>
      </c>
      <c r="C1083" s="1" t="s">
        <v>6</v>
      </c>
      <c r="D1083">
        <v>3</v>
      </c>
      <c r="E1083" s="1" t="s">
        <v>282</v>
      </c>
      <c r="F1083">
        <v>3</v>
      </c>
      <c r="G1083" s="1" t="s">
        <v>375</v>
      </c>
      <c r="H1083" s="1" t="s">
        <v>29</v>
      </c>
      <c r="I1083">
        <v>1</v>
      </c>
    </row>
    <row r="1084" spans="1:9" x14ac:dyDescent="0.55000000000000004">
      <c r="A1084">
        <v>34</v>
      </c>
      <c r="B1084" s="1" t="s">
        <v>414</v>
      </c>
      <c r="C1084" s="1" t="s">
        <v>6</v>
      </c>
      <c r="D1084">
        <v>3</v>
      </c>
      <c r="E1084" s="1" t="s">
        <v>352</v>
      </c>
      <c r="F1084">
        <v>3</v>
      </c>
      <c r="G1084" s="1" t="s">
        <v>376</v>
      </c>
      <c r="H1084" s="1" t="s">
        <v>29</v>
      </c>
      <c r="I1084">
        <v>1</v>
      </c>
    </row>
    <row r="1085" spans="1:9" x14ac:dyDescent="0.55000000000000004">
      <c r="A1085">
        <v>34</v>
      </c>
      <c r="B1085" s="1" t="s">
        <v>414</v>
      </c>
      <c r="C1085" s="1" t="s">
        <v>6</v>
      </c>
      <c r="D1085">
        <v>3</v>
      </c>
      <c r="E1085" s="1" t="s">
        <v>357</v>
      </c>
      <c r="F1085">
        <v>3</v>
      </c>
      <c r="G1085" s="1" t="s">
        <v>376</v>
      </c>
      <c r="H1085" s="1" t="s">
        <v>28</v>
      </c>
      <c r="I1085">
        <v>1</v>
      </c>
    </row>
    <row r="1086" spans="1:9" x14ac:dyDescent="0.55000000000000004">
      <c r="A1086">
        <v>34</v>
      </c>
      <c r="B1086" s="1" t="s">
        <v>414</v>
      </c>
      <c r="C1086" s="1" t="s">
        <v>6</v>
      </c>
      <c r="D1086">
        <v>3</v>
      </c>
      <c r="E1086" s="1" t="s">
        <v>360</v>
      </c>
      <c r="F1086">
        <v>3</v>
      </c>
      <c r="G1086" s="1" t="s">
        <v>377</v>
      </c>
      <c r="H1086" s="1" t="s">
        <v>28</v>
      </c>
      <c r="I1086">
        <v>1</v>
      </c>
    </row>
    <row r="1087" spans="1:9" x14ac:dyDescent="0.55000000000000004">
      <c r="A1087">
        <v>34</v>
      </c>
      <c r="B1087" s="1" t="s">
        <v>414</v>
      </c>
      <c r="C1087" s="1" t="s">
        <v>6</v>
      </c>
      <c r="D1087">
        <v>3</v>
      </c>
      <c r="E1087" s="1" t="s">
        <v>364</v>
      </c>
      <c r="F1087">
        <v>3</v>
      </c>
      <c r="G1087" s="1" t="s">
        <v>377</v>
      </c>
      <c r="H1087" s="1" t="s">
        <v>28</v>
      </c>
      <c r="I1087">
        <v>1</v>
      </c>
    </row>
    <row r="1088" spans="1:9" x14ac:dyDescent="0.55000000000000004">
      <c r="A1088">
        <v>34</v>
      </c>
      <c r="B1088" s="1" t="s">
        <v>414</v>
      </c>
      <c r="C1088" s="1" t="s">
        <v>6</v>
      </c>
      <c r="D1088">
        <v>3</v>
      </c>
      <c r="E1088" s="1" t="s">
        <v>368</v>
      </c>
      <c r="F1088">
        <v>3</v>
      </c>
      <c r="G1088" s="1" t="s">
        <v>377</v>
      </c>
      <c r="H1088" s="1" t="s">
        <v>28</v>
      </c>
      <c r="I1088">
        <v>1</v>
      </c>
    </row>
    <row r="1089" spans="1:9" x14ac:dyDescent="0.55000000000000004">
      <c r="A1089">
        <v>34</v>
      </c>
      <c r="B1089" s="1" t="s">
        <v>414</v>
      </c>
      <c r="C1089" s="1" t="s">
        <v>6</v>
      </c>
      <c r="D1089">
        <v>3</v>
      </c>
      <c r="E1089" s="1" t="s">
        <v>371</v>
      </c>
      <c r="F1089">
        <v>3</v>
      </c>
      <c r="G1089" s="1" t="s">
        <v>377</v>
      </c>
      <c r="H1089" s="1" t="s">
        <v>29</v>
      </c>
      <c r="I1089">
        <v>1</v>
      </c>
    </row>
    <row r="1090" spans="1:9" x14ac:dyDescent="0.55000000000000004">
      <c r="A1090">
        <v>35</v>
      </c>
      <c r="B1090" s="1" t="s">
        <v>415</v>
      </c>
      <c r="C1090" s="1" t="s">
        <v>1</v>
      </c>
      <c r="D1090">
        <v>2</v>
      </c>
      <c r="E1090" s="1" t="s">
        <v>36</v>
      </c>
      <c r="F1090">
        <v>1</v>
      </c>
      <c r="G1090" s="1" t="s">
        <v>375</v>
      </c>
      <c r="H1090" s="1" t="s">
        <v>28</v>
      </c>
      <c r="I1090">
        <v>1</v>
      </c>
    </row>
    <row r="1091" spans="1:9" x14ac:dyDescent="0.55000000000000004">
      <c r="A1091">
        <v>35</v>
      </c>
      <c r="B1091" s="1" t="s">
        <v>415</v>
      </c>
      <c r="C1091" s="1" t="s">
        <v>1</v>
      </c>
      <c r="D1091">
        <v>2</v>
      </c>
      <c r="E1091" s="1" t="s">
        <v>40</v>
      </c>
      <c r="F1091">
        <v>2</v>
      </c>
      <c r="G1091" s="1" t="s">
        <v>376</v>
      </c>
      <c r="H1091" s="1" t="s">
        <v>28</v>
      </c>
      <c r="I1091">
        <v>1</v>
      </c>
    </row>
    <row r="1092" spans="1:9" x14ac:dyDescent="0.55000000000000004">
      <c r="A1092">
        <v>35</v>
      </c>
      <c r="B1092" s="1" t="s">
        <v>415</v>
      </c>
      <c r="C1092" s="1" t="s">
        <v>1</v>
      </c>
      <c r="D1092">
        <v>2</v>
      </c>
      <c r="E1092" s="1" t="s">
        <v>44</v>
      </c>
      <c r="F1092">
        <v>2</v>
      </c>
      <c r="G1092" s="1" t="s">
        <v>376</v>
      </c>
      <c r="H1092" s="1" t="s">
        <v>29</v>
      </c>
      <c r="I1092">
        <v>1</v>
      </c>
    </row>
    <row r="1093" spans="1:9" x14ac:dyDescent="0.55000000000000004">
      <c r="A1093">
        <v>35</v>
      </c>
      <c r="B1093" s="1" t="s">
        <v>415</v>
      </c>
      <c r="C1093" s="1" t="s">
        <v>1</v>
      </c>
      <c r="D1093">
        <v>2</v>
      </c>
      <c r="E1093" s="1" t="s">
        <v>48</v>
      </c>
      <c r="F1093">
        <v>1</v>
      </c>
      <c r="G1093" s="1" t="s">
        <v>376</v>
      </c>
      <c r="H1093" s="1" t="s">
        <v>29</v>
      </c>
      <c r="I1093">
        <v>1</v>
      </c>
    </row>
    <row r="1094" spans="1:9" x14ac:dyDescent="0.55000000000000004">
      <c r="A1094">
        <v>35</v>
      </c>
      <c r="B1094" s="1" t="s">
        <v>415</v>
      </c>
      <c r="C1094" s="1" t="s">
        <v>1</v>
      </c>
      <c r="D1094">
        <v>2</v>
      </c>
      <c r="E1094" s="1" t="s">
        <v>52</v>
      </c>
      <c r="F1094">
        <v>2</v>
      </c>
      <c r="G1094" s="1" t="s">
        <v>376</v>
      </c>
      <c r="H1094" s="1" t="s">
        <v>29</v>
      </c>
      <c r="I1094">
        <v>1</v>
      </c>
    </row>
    <row r="1095" spans="1:9" x14ac:dyDescent="0.55000000000000004">
      <c r="A1095">
        <v>35</v>
      </c>
      <c r="B1095" s="1" t="s">
        <v>415</v>
      </c>
      <c r="C1095" s="1" t="s">
        <v>1</v>
      </c>
      <c r="D1095">
        <v>2</v>
      </c>
      <c r="E1095" s="1" t="s">
        <v>56</v>
      </c>
      <c r="F1095">
        <v>2</v>
      </c>
      <c r="G1095" s="1" t="s">
        <v>376</v>
      </c>
      <c r="H1095" s="1" t="s">
        <v>29</v>
      </c>
      <c r="I1095">
        <v>1</v>
      </c>
    </row>
    <row r="1096" spans="1:9" x14ac:dyDescent="0.55000000000000004">
      <c r="A1096">
        <v>35</v>
      </c>
      <c r="B1096" s="1" t="s">
        <v>415</v>
      </c>
      <c r="C1096" s="1" t="s">
        <v>1</v>
      </c>
      <c r="D1096">
        <v>2</v>
      </c>
      <c r="E1096" s="1" t="s">
        <v>60</v>
      </c>
      <c r="F1096">
        <v>2</v>
      </c>
      <c r="G1096" s="1" t="s">
        <v>377</v>
      </c>
      <c r="H1096" s="1" t="s">
        <v>28</v>
      </c>
      <c r="I1096">
        <v>1</v>
      </c>
    </row>
    <row r="1097" spans="1:9" x14ac:dyDescent="0.55000000000000004">
      <c r="A1097">
        <v>35</v>
      </c>
      <c r="B1097" s="1" t="s">
        <v>415</v>
      </c>
      <c r="C1097" s="1" t="s">
        <v>1</v>
      </c>
      <c r="D1097">
        <v>2</v>
      </c>
      <c r="E1097" s="1" t="s">
        <v>64</v>
      </c>
      <c r="F1097">
        <v>2</v>
      </c>
      <c r="G1097" s="1" t="s">
        <v>377</v>
      </c>
      <c r="H1097" s="1" t="s">
        <v>29</v>
      </c>
      <c r="I1097">
        <v>1</v>
      </c>
    </row>
    <row r="1098" spans="1:9" x14ac:dyDescent="0.55000000000000004">
      <c r="A1098">
        <v>35</v>
      </c>
      <c r="B1098" s="1" t="s">
        <v>415</v>
      </c>
      <c r="C1098" s="1" t="s">
        <v>1</v>
      </c>
      <c r="D1098">
        <v>2</v>
      </c>
      <c r="E1098" s="1" t="s">
        <v>68</v>
      </c>
      <c r="F1098">
        <v>2</v>
      </c>
      <c r="G1098" s="1" t="s">
        <v>377</v>
      </c>
      <c r="H1098" s="1" t="s">
        <v>28</v>
      </c>
      <c r="I1098">
        <v>1</v>
      </c>
    </row>
    <row r="1099" spans="1:9" x14ac:dyDescent="0.55000000000000004">
      <c r="A1099">
        <v>35</v>
      </c>
      <c r="B1099" s="1" t="s">
        <v>415</v>
      </c>
      <c r="C1099" s="1" t="s">
        <v>1</v>
      </c>
      <c r="D1099">
        <v>2</v>
      </c>
      <c r="E1099" s="1" t="s">
        <v>72</v>
      </c>
      <c r="F1099">
        <v>1</v>
      </c>
      <c r="G1099" s="1" t="s">
        <v>377</v>
      </c>
      <c r="H1099" s="1" t="s">
        <v>29</v>
      </c>
      <c r="I1099">
        <v>1</v>
      </c>
    </row>
    <row r="1100" spans="1:9" x14ac:dyDescent="0.55000000000000004">
      <c r="A1100">
        <v>35</v>
      </c>
      <c r="B1100" s="1" t="s">
        <v>415</v>
      </c>
      <c r="C1100" s="1" t="s">
        <v>1</v>
      </c>
      <c r="D1100">
        <v>2</v>
      </c>
      <c r="E1100" s="1" t="s">
        <v>75</v>
      </c>
      <c r="F1100">
        <v>7</v>
      </c>
      <c r="G1100" s="1" t="s">
        <v>377</v>
      </c>
      <c r="H1100" s="1" t="s">
        <v>29</v>
      </c>
      <c r="I1100">
        <v>1</v>
      </c>
    </row>
    <row r="1101" spans="1:9" x14ac:dyDescent="0.55000000000000004">
      <c r="A1101">
        <v>35</v>
      </c>
      <c r="B1101" s="1" t="s">
        <v>415</v>
      </c>
      <c r="C1101" s="1" t="s">
        <v>1</v>
      </c>
      <c r="D1101">
        <v>2</v>
      </c>
      <c r="E1101" s="1" t="s">
        <v>78</v>
      </c>
      <c r="F1101">
        <v>2</v>
      </c>
      <c r="G1101" s="1" t="s">
        <v>375</v>
      </c>
      <c r="H1101" s="1" t="s">
        <v>28</v>
      </c>
      <c r="I1101">
        <v>1</v>
      </c>
    </row>
    <row r="1102" spans="1:9" x14ac:dyDescent="0.55000000000000004">
      <c r="A1102">
        <v>35</v>
      </c>
      <c r="B1102" s="1" t="s">
        <v>415</v>
      </c>
      <c r="C1102" s="1" t="s">
        <v>1</v>
      </c>
      <c r="D1102">
        <v>2</v>
      </c>
      <c r="E1102" s="1" t="s">
        <v>82</v>
      </c>
      <c r="F1102">
        <v>1</v>
      </c>
      <c r="G1102" s="1" t="s">
        <v>375</v>
      </c>
      <c r="H1102" s="1" t="s">
        <v>29</v>
      </c>
      <c r="I1102">
        <v>1</v>
      </c>
    </row>
    <row r="1103" spans="1:9" x14ac:dyDescent="0.55000000000000004">
      <c r="A1103">
        <v>35</v>
      </c>
      <c r="B1103" s="1" t="s">
        <v>415</v>
      </c>
      <c r="C1103" s="1" t="s">
        <v>1</v>
      </c>
      <c r="D1103">
        <v>2</v>
      </c>
      <c r="E1103" s="1" t="s">
        <v>85</v>
      </c>
      <c r="F1103">
        <v>2</v>
      </c>
      <c r="G1103" s="1" t="s">
        <v>375</v>
      </c>
      <c r="H1103" s="1" t="s">
        <v>28</v>
      </c>
      <c r="I1103">
        <v>1</v>
      </c>
    </row>
    <row r="1104" spans="1:9" x14ac:dyDescent="0.55000000000000004">
      <c r="A1104">
        <v>35</v>
      </c>
      <c r="B1104" s="1" t="s">
        <v>415</v>
      </c>
      <c r="C1104" s="1" t="s">
        <v>1</v>
      </c>
      <c r="D1104">
        <v>2</v>
      </c>
      <c r="E1104" s="1" t="s">
        <v>184</v>
      </c>
      <c r="F1104">
        <v>2</v>
      </c>
      <c r="G1104" s="1" t="s">
        <v>376</v>
      </c>
      <c r="H1104" s="1" t="s">
        <v>28</v>
      </c>
      <c r="I1104">
        <v>1</v>
      </c>
    </row>
    <row r="1105" spans="1:9" x14ac:dyDescent="0.55000000000000004">
      <c r="A1105">
        <v>35</v>
      </c>
      <c r="B1105" s="1" t="s">
        <v>415</v>
      </c>
      <c r="C1105" s="1" t="s">
        <v>1</v>
      </c>
      <c r="D1105">
        <v>2</v>
      </c>
      <c r="E1105" s="1" t="s">
        <v>187</v>
      </c>
      <c r="F1105">
        <v>2</v>
      </c>
      <c r="G1105" s="1" t="s">
        <v>376</v>
      </c>
      <c r="H1105" s="1" t="s">
        <v>29</v>
      </c>
      <c r="I1105">
        <v>1</v>
      </c>
    </row>
    <row r="1106" spans="1:9" x14ac:dyDescent="0.55000000000000004">
      <c r="A1106">
        <v>35</v>
      </c>
      <c r="B1106" s="1" t="s">
        <v>415</v>
      </c>
      <c r="C1106" s="1" t="s">
        <v>1</v>
      </c>
      <c r="D1106">
        <v>2</v>
      </c>
      <c r="E1106" s="1" t="s">
        <v>192</v>
      </c>
      <c r="F1106">
        <v>2</v>
      </c>
      <c r="G1106" s="1" t="s">
        <v>376</v>
      </c>
      <c r="H1106" s="1" t="s">
        <v>28</v>
      </c>
      <c r="I1106">
        <v>1</v>
      </c>
    </row>
    <row r="1107" spans="1:9" x14ac:dyDescent="0.55000000000000004">
      <c r="A1107">
        <v>35</v>
      </c>
      <c r="B1107" s="1" t="s">
        <v>415</v>
      </c>
      <c r="C1107" s="1" t="s">
        <v>1</v>
      </c>
      <c r="D1107">
        <v>2</v>
      </c>
      <c r="E1107" s="1" t="s">
        <v>195</v>
      </c>
      <c r="F1107">
        <v>2</v>
      </c>
      <c r="G1107" s="1" t="s">
        <v>377</v>
      </c>
      <c r="H1107" s="1" t="s">
        <v>28</v>
      </c>
      <c r="I1107">
        <v>1</v>
      </c>
    </row>
    <row r="1108" spans="1:9" x14ac:dyDescent="0.55000000000000004">
      <c r="A1108">
        <v>35</v>
      </c>
      <c r="B1108" s="1" t="s">
        <v>415</v>
      </c>
      <c r="C1108" s="1" t="s">
        <v>1</v>
      </c>
      <c r="D1108">
        <v>2</v>
      </c>
      <c r="E1108" s="1" t="s">
        <v>199</v>
      </c>
      <c r="F1108">
        <v>2</v>
      </c>
      <c r="G1108" s="1" t="s">
        <v>377</v>
      </c>
      <c r="H1108" s="1" t="s">
        <v>28</v>
      </c>
      <c r="I1108">
        <v>1</v>
      </c>
    </row>
    <row r="1109" spans="1:9" x14ac:dyDescent="0.55000000000000004">
      <c r="A1109">
        <v>35</v>
      </c>
      <c r="B1109" s="1" t="s">
        <v>415</v>
      </c>
      <c r="C1109" s="1" t="s">
        <v>1</v>
      </c>
      <c r="D1109">
        <v>2</v>
      </c>
      <c r="E1109" s="1" t="s">
        <v>203</v>
      </c>
      <c r="F1109">
        <v>1</v>
      </c>
      <c r="G1109" s="1" t="s">
        <v>377</v>
      </c>
      <c r="H1109" s="1" t="s">
        <v>29</v>
      </c>
      <c r="I1109">
        <v>1</v>
      </c>
    </row>
    <row r="1110" spans="1:9" x14ac:dyDescent="0.55000000000000004">
      <c r="A1110">
        <v>35</v>
      </c>
      <c r="B1110" s="1" t="s">
        <v>415</v>
      </c>
      <c r="C1110" s="1" t="s">
        <v>1</v>
      </c>
      <c r="D1110">
        <v>2</v>
      </c>
      <c r="E1110" s="1" t="s">
        <v>206</v>
      </c>
      <c r="F1110">
        <v>2</v>
      </c>
      <c r="G1110" s="1" t="s">
        <v>377</v>
      </c>
      <c r="H1110" s="1" t="s">
        <v>29</v>
      </c>
      <c r="I1110">
        <v>1</v>
      </c>
    </row>
    <row r="1111" spans="1:9" x14ac:dyDescent="0.55000000000000004">
      <c r="A1111">
        <v>35</v>
      </c>
      <c r="B1111" s="1" t="s">
        <v>415</v>
      </c>
      <c r="C1111" s="1" t="s">
        <v>1</v>
      </c>
      <c r="D1111">
        <v>2</v>
      </c>
      <c r="E1111" s="1" t="s">
        <v>210</v>
      </c>
      <c r="F1111">
        <v>2</v>
      </c>
      <c r="G1111" s="1" t="s">
        <v>376</v>
      </c>
      <c r="H1111" s="1" t="s">
        <v>28</v>
      </c>
      <c r="I1111">
        <v>1</v>
      </c>
    </row>
    <row r="1112" spans="1:9" x14ac:dyDescent="0.55000000000000004">
      <c r="A1112">
        <v>35</v>
      </c>
      <c r="B1112" s="1" t="s">
        <v>415</v>
      </c>
      <c r="C1112" s="1" t="s">
        <v>1</v>
      </c>
      <c r="D1112">
        <v>2</v>
      </c>
      <c r="E1112" s="1" t="s">
        <v>274</v>
      </c>
      <c r="F1112">
        <v>2</v>
      </c>
      <c r="G1112" s="1" t="s">
        <v>375</v>
      </c>
      <c r="H1112" s="1" t="s">
        <v>28</v>
      </c>
      <c r="I1112">
        <v>1</v>
      </c>
    </row>
    <row r="1113" spans="1:9" x14ac:dyDescent="0.55000000000000004">
      <c r="A1113">
        <v>35</v>
      </c>
      <c r="B1113" s="1" t="s">
        <v>415</v>
      </c>
      <c r="C1113" s="1" t="s">
        <v>1</v>
      </c>
      <c r="D1113">
        <v>2</v>
      </c>
      <c r="E1113" s="1" t="s">
        <v>276</v>
      </c>
      <c r="F1113">
        <v>2</v>
      </c>
      <c r="G1113" s="1" t="s">
        <v>375</v>
      </c>
      <c r="H1113" s="1" t="s">
        <v>28</v>
      </c>
      <c r="I1113">
        <v>1</v>
      </c>
    </row>
    <row r="1114" spans="1:9" x14ac:dyDescent="0.55000000000000004">
      <c r="A1114">
        <v>35</v>
      </c>
      <c r="B1114" s="1" t="s">
        <v>415</v>
      </c>
      <c r="C1114" s="1" t="s">
        <v>1</v>
      </c>
      <c r="D1114">
        <v>2</v>
      </c>
      <c r="E1114" s="1" t="s">
        <v>279</v>
      </c>
      <c r="F1114">
        <v>2</v>
      </c>
      <c r="G1114" s="1" t="s">
        <v>376</v>
      </c>
      <c r="H1114" s="1" t="s">
        <v>29</v>
      </c>
      <c r="I1114">
        <v>1</v>
      </c>
    </row>
    <row r="1115" spans="1:9" x14ac:dyDescent="0.55000000000000004">
      <c r="A1115">
        <v>35</v>
      </c>
      <c r="B1115" s="1" t="s">
        <v>415</v>
      </c>
      <c r="C1115" s="1" t="s">
        <v>1</v>
      </c>
      <c r="D1115">
        <v>2</v>
      </c>
      <c r="E1115" s="1" t="s">
        <v>282</v>
      </c>
      <c r="F1115">
        <v>2</v>
      </c>
      <c r="G1115" s="1" t="s">
        <v>375</v>
      </c>
      <c r="H1115" s="1" t="s">
        <v>29</v>
      </c>
      <c r="I1115">
        <v>1</v>
      </c>
    </row>
    <row r="1116" spans="1:9" x14ac:dyDescent="0.55000000000000004">
      <c r="A1116">
        <v>35</v>
      </c>
      <c r="B1116" s="1" t="s">
        <v>415</v>
      </c>
      <c r="C1116" s="1" t="s">
        <v>1</v>
      </c>
      <c r="D1116">
        <v>2</v>
      </c>
      <c r="E1116" s="1" t="s">
        <v>352</v>
      </c>
      <c r="F1116">
        <v>2</v>
      </c>
      <c r="G1116" s="1" t="s">
        <v>376</v>
      </c>
      <c r="H1116" s="1" t="s">
        <v>29</v>
      </c>
      <c r="I1116">
        <v>1</v>
      </c>
    </row>
    <row r="1117" spans="1:9" x14ac:dyDescent="0.55000000000000004">
      <c r="A1117">
        <v>35</v>
      </c>
      <c r="B1117" s="1" t="s">
        <v>415</v>
      </c>
      <c r="C1117" s="1" t="s">
        <v>1</v>
      </c>
      <c r="D1117">
        <v>2</v>
      </c>
      <c r="E1117" s="1" t="s">
        <v>357</v>
      </c>
      <c r="F1117">
        <v>2</v>
      </c>
      <c r="G1117" s="1" t="s">
        <v>376</v>
      </c>
      <c r="H1117" s="1" t="s">
        <v>28</v>
      </c>
      <c r="I1117">
        <v>1</v>
      </c>
    </row>
    <row r="1118" spans="1:9" x14ac:dyDescent="0.55000000000000004">
      <c r="A1118">
        <v>35</v>
      </c>
      <c r="B1118" s="1" t="s">
        <v>415</v>
      </c>
      <c r="C1118" s="1" t="s">
        <v>1</v>
      </c>
      <c r="D1118">
        <v>2</v>
      </c>
      <c r="E1118" s="1" t="s">
        <v>360</v>
      </c>
      <c r="F1118">
        <v>2</v>
      </c>
      <c r="G1118" s="1" t="s">
        <v>377</v>
      </c>
      <c r="H1118" s="1" t="s">
        <v>28</v>
      </c>
      <c r="I1118">
        <v>1</v>
      </c>
    </row>
    <row r="1119" spans="1:9" x14ac:dyDescent="0.55000000000000004">
      <c r="A1119">
        <v>35</v>
      </c>
      <c r="B1119" s="1" t="s">
        <v>415</v>
      </c>
      <c r="C1119" s="1" t="s">
        <v>1</v>
      </c>
      <c r="D1119">
        <v>2</v>
      </c>
      <c r="E1119" s="1" t="s">
        <v>364</v>
      </c>
      <c r="F1119">
        <v>1</v>
      </c>
      <c r="G1119" s="1" t="s">
        <v>377</v>
      </c>
      <c r="H1119" s="1" t="s">
        <v>28</v>
      </c>
      <c r="I1119">
        <v>1</v>
      </c>
    </row>
    <row r="1120" spans="1:9" x14ac:dyDescent="0.55000000000000004">
      <c r="A1120">
        <v>35</v>
      </c>
      <c r="B1120" s="1" t="s">
        <v>415</v>
      </c>
      <c r="C1120" s="1" t="s">
        <v>1</v>
      </c>
      <c r="D1120">
        <v>2</v>
      </c>
      <c r="E1120" s="1" t="s">
        <v>368</v>
      </c>
      <c r="F1120">
        <v>2</v>
      </c>
      <c r="G1120" s="1" t="s">
        <v>377</v>
      </c>
      <c r="H1120" s="1" t="s">
        <v>28</v>
      </c>
      <c r="I1120">
        <v>1</v>
      </c>
    </row>
    <row r="1121" spans="1:9" x14ac:dyDescent="0.55000000000000004">
      <c r="A1121">
        <v>35</v>
      </c>
      <c r="B1121" s="1" t="s">
        <v>415</v>
      </c>
      <c r="C1121" s="1" t="s">
        <v>1</v>
      </c>
      <c r="D1121">
        <v>2</v>
      </c>
      <c r="E1121" s="1" t="s">
        <v>371</v>
      </c>
      <c r="F1121">
        <v>2</v>
      </c>
      <c r="G1121" s="1" t="s">
        <v>377</v>
      </c>
      <c r="H1121" s="1" t="s">
        <v>29</v>
      </c>
      <c r="I1121">
        <v>1</v>
      </c>
    </row>
    <row r="1122" spans="1:9" x14ac:dyDescent="0.55000000000000004">
      <c r="A1122">
        <v>36</v>
      </c>
      <c r="B1122" s="1" t="s">
        <v>416</v>
      </c>
      <c r="C1122" s="1" t="s">
        <v>5</v>
      </c>
      <c r="D1122">
        <v>6</v>
      </c>
      <c r="E1122" s="1" t="s">
        <v>36</v>
      </c>
      <c r="F1122">
        <v>1</v>
      </c>
      <c r="G1122" s="1" t="s">
        <v>375</v>
      </c>
      <c r="H1122" s="1" t="s">
        <v>28</v>
      </c>
      <c r="I1122">
        <v>1</v>
      </c>
    </row>
    <row r="1123" spans="1:9" x14ac:dyDescent="0.55000000000000004">
      <c r="A1123">
        <v>36</v>
      </c>
      <c r="B1123" s="1" t="s">
        <v>416</v>
      </c>
      <c r="C1123" s="1" t="s">
        <v>5</v>
      </c>
      <c r="D1123">
        <v>6</v>
      </c>
      <c r="E1123" s="1" t="s">
        <v>40</v>
      </c>
      <c r="F1123">
        <v>6</v>
      </c>
      <c r="G1123" s="1" t="s">
        <v>376</v>
      </c>
      <c r="H1123" s="1" t="s">
        <v>28</v>
      </c>
      <c r="I1123">
        <v>1</v>
      </c>
    </row>
    <row r="1124" spans="1:9" x14ac:dyDescent="0.55000000000000004">
      <c r="A1124">
        <v>36</v>
      </c>
      <c r="B1124" s="1" t="s">
        <v>416</v>
      </c>
      <c r="C1124" s="1" t="s">
        <v>5</v>
      </c>
      <c r="D1124">
        <v>6</v>
      </c>
      <c r="E1124" s="1" t="s">
        <v>44</v>
      </c>
      <c r="F1124">
        <v>2</v>
      </c>
      <c r="G1124" s="1" t="s">
        <v>376</v>
      </c>
      <c r="H1124" s="1" t="s">
        <v>29</v>
      </c>
      <c r="I1124">
        <v>1</v>
      </c>
    </row>
    <row r="1125" spans="1:9" x14ac:dyDescent="0.55000000000000004">
      <c r="A1125">
        <v>36</v>
      </c>
      <c r="B1125" s="1" t="s">
        <v>416</v>
      </c>
      <c r="C1125" s="1" t="s">
        <v>5</v>
      </c>
      <c r="D1125">
        <v>6</v>
      </c>
      <c r="E1125" s="1" t="s">
        <v>48</v>
      </c>
      <c r="F1125">
        <v>6</v>
      </c>
      <c r="G1125" s="1" t="s">
        <v>376</v>
      </c>
      <c r="H1125" s="1" t="s">
        <v>29</v>
      </c>
      <c r="I1125">
        <v>1</v>
      </c>
    </row>
    <row r="1126" spans="1:9" x14ac:dyDescent="0.55000000000000004">
      <c r="A1126">
        <v>36</v>
      </c>
      <c r="B1126" s="1" t="s">
        <v>416</v>
      </c>
      <c r="C1126" s="1" t="s">
        <v>5</v>
      </c>
      <c r="D1126">
        <v>6</v>
      </c>
      <c r="E1126" s="1" t="s">
        <v>52</v>
      </c>
      <c r="F1126">
        <v>6</v>
      </c>
      <c r="G1126" s="1" t="s">
        <v>376</v>
      </c>
      <c r="H1126" s="1" t="s">
        <v>29</v>
      </c>
      <c r="I1126">
        <v>1</v>
      </c>
    </row>
    <row r="1127" spans="1:9" x14ac:dyDescent="0.55000000000000004">
      <c r="A1127">
        <v>36</v>
      </c>
      <c r="B1127" s="1" t="s">
        <v>416</v>
      </c>
      <c r="C1127" s="1" t="s">
        <v>5</v>
      </c>
      <c r="D1127">
        <v>6</v>
      </c>
      <c r="E1127" s="1" t="s">
        <v>56</v>
      </c>
      <c r="F1127">
        <v>6</v>
      </c>
      <c r="G1127" s="1" t="s">
        <v>376</v>
      </c>
      <c r="H1127" s="1" t="s">
        <v>29</v>
      </c>
      <c r="I1127">
        <v>1</v>
      </c>
    </row>
    <row r="1128" spans="1:9" x14ac:dyDescent="0.55000000000000004">
      <c r="A1128">
        <v>36</v>
      </c>
      <c r="B1128" s="1" t="s">
        <v>416</v>
      </c>
      <c r="C1128" s="1" t="s">
        <v>5</v>
      </c>
      <c r="D1128">
        <v>6</v>
      </c>
      <c r="E1128" s="1" t="s">
        <v>60</v>
      </c>
      <c r="F1128">
        <v>6</v>
      </c>
      <c r="G1128" s="1" t="s">
        <v>377</v>
      </c>
      <c r="H1128" s="1" t="s">
        <v>28</v>
      </c>
      <c r="I1128">
        <v>1</v>
      </c>
    </row>
    <row r="1129" spans="1:9" x14ac:dyDescent="0.55000000000000004">
      <c r="A1129">
        <v>36</v>
      </c>
      <c r="B1129" s="1" t="s">
        <v>416</v>
      </c>
      <c r="C1129" s="1" t="s">
        <v>5</v>
      </c>
      <c r="D1129">
        <v>6</v>
      </c>
      <c r="E1129" s="1" t="s">
        <v>64</v>
      </c>
      <c r="F1129">
        <v>6</v>
      </c>
      <c r="G1129" s="1" t="s">
        <v>377</v>
      </c>
      <c r="H1129" s="1" t="s">
        <v>29</v>
      </c>
      <c r="I1129">
        <v>1</v>
      </c>
    </row>
    <row r="1130" spans="1:9" x14ac:dyDescent="0.55000000000000004">
      <c r="A1130">
        <v>36</v>
      </c>
      <c r="B1130" s="1" t="s">
        <v>416</v>
      </c>
      <c r="C1130" s="1" t="s">
        <v>5</v>
      </c>
      <c r="D1130">
        <v>6</v>
      </c>
      <c r="E1130" s="1" t="s">
        <v>68</v>
      </c>
      <c r="F1130">
        <v>6</v>
      </c>
      <c r="G1130" s="1" t="s">
        <v>377</v>
      </c>
      <c r="H1130" s="1" t="s">
        <v>28</v>
      </c>
      <c r="I1130">
        <v>1</v>
      </c>
    </row>
    <row r="1131" spans="1:9" x14ac:dyDescent="0.55000000000000004">
      <c r="A1131">
        <v>36</v>
      </c>
      <c r="B1131" s="1" t="s">
        <v>416</v>
      </c>
      <c r="C1131" s="1" t="s">
        <v>5</v>
      </c>
      <c r="D1131">
        <v>6</v>
      </c>
      <c r="E1131" s="1" t="s">
        <v>72</v>
      </c>
      <c r="F1131">
        <v>6</v>
      </c>
      <c r="G1131" s="1" t="s">
        <v>377</v>
      </c>
      <c r="H1131" s="1" t="s">
        <v>29</v>
      </c>
      <c r="I1131">
        <v>1</v>
      </c>
    </row>
    <row r="1132" spans="1:9" x14ac:dyDescent="0.55000000000000004">
      <c r="A1132">
        <v>36</v>
      </c>
      <c r="B1132" s="1" t="s">
        <v>416</v>
      </c>
      <c r="C1132" s="1" t="s">
        <v>5</v>
      </c>
      <c r="D1132">
        <v>6</v>
      </c>
      <c r="E1132" s="1" t="s">
        <v>75</v>
      </c>
      <c r="F1132">
        <v>6</v>
      </c>
      <c r="G1132" s="1" t="s">
        <v>377</v>
      </c>
      <c r="H1132" s="1" t="s">
        <v>29</v>
      </c>
      <c r="I1132">
        <v>1</v>
      </c>
    </row>
    <row r="1133" spans="1:9" x14ac:dyDescent="0.55000000000000004">
      <c r="A1133">
        <v>36</v>
      </c>
      <c r="B1133" s="1" t="s">
        <v>416</v>
      </c>
      <c r="C1133" s="1" t="s">
        <v>5</v>
      </c>
      <c r="D1133">
        <v>6</v>
      </c>
      <c r="E1133" s="1" t="s">
        <v>78</v>
      </c>
      <c r="F1133">
        <v>6</v>
      </c>
      <c r="G1133" s="1" t="s">
        <v>375</v>
      </c>
      <c r="H1133" s="1" t="s">
        <v>28</v>
      </c>
      <c r="I1133">
        <v>1</v>
      </c>
    </row>
    <row r="1134" spans="1:9" x14ac:dyDescent="0.55000000000000004">
      <c r="A1134">
        <v>36</v>
      </c>
      <c r="B1134" s="1" t="s">
        <v>416</v>
      </c>
      <c r="C1134" s="1" t="s">
        <v>5</v>
      </c>
      <c r="D1134">
        <v>6</v>
      </c>
      <c r="E1134" s="1" t="s">
        <v>82</v>
      </c>
      <c r="F1134">
        <v>4</v>
      </c>
      <c r="G1134" s="1" t="s">
        <v>375</v>
      </c>
      <c r="H1134" s="1" t="s">
        <v>29</v>
      </c>
      <c r="I1134">
        <v>1</v>
      </c>
    </row>
    <row r="1135" spans="1:9" x14ac:dyDescent="0.55000000000000004">
      <c r="A1135">
        <v>36</v>
      </c>
      <c r="B1135" s="1" t="s">
        <v>416</v>
      </c>
      <c r="C1135" s="1" t="s">
        <v>5</v>
      </c>
      <c r="D1135">
        <v>6</v>
      </c>
      <c r="E1135" s="1" t="s">
        <v>85</v>
      </c>
      <c r="F1135">
        <v>6</v>
      </c>
      <c r="G1135" s="1" t="s">
        <v>375</v>
      </c>
      <c r="H1135" s="1" t="s">
        <v>28</v>
      </c>
      <c r="I1135">
        <v>1</v>
      </c>
    </row>
    <row r="1136" spans="1:9" x14ac:dyDescent="0.55000000000000004">
      <c r="A1136">
        <v>36</v>
      </c>
      <c r="B1136" s="1" t="s">
        <v>416</v>
      </c>
      <c r="C1136" s="1" t="s">
        <v>5</v>
      </c>
      <c r="D1136">
        <v>6</v>
      </c>
      <c r="E1136" s="1" t="s">
        <v>184</v>
      </c>
      <c r="F1136">
        <v>6</v>
      </c>
      <c r="G1136" s="1" t="s">
        <v>376</v>
      </c>
      <c r="H1136" s="1" t="s">
        <v>28</v>
      </c>
      <c r="I1136">
        <v>1</v>
      </c>
    </row>
    <row r="1137" spans="1:9" x14ac:dyDescent="0.55000000000000004">
      <c r="A1137">
        <v>36</v>
      </c>
      <c r="B1137" s="1" t="s">
        <v>416</v>
      </c>
      <c r="C1137" s="1" t="s">
        <v>5</v>
      </c>
      <c r="D1137">
        <v>6</v>
      </c>
      <c r="E1137" s="1" t="s">
        <v>187</v>
      </c>
      <c r="F1137">
        <v>0</v>
      </c>
      <c r="G1137" s="1" t="s">
        <v>376</v>
      </c>
      <c r="H1137" s="1" t="s">
        <v>29</v>
      </c>
      <c r="I1137">
        <v>1</v>
      </c>
    </row>
    <row r="1138" spans="1:9" x14ac:dyDescent="0.55000000000000004">
      <c r="A1138">
        <v>36</v>
      </c>
      <c r="B1138" s="1" t="s">
        <v>416</v>
      </c>
      <c r="C1138" s="1" t="s">
        <v>5</v>
      </c>
      <c r="D1138">
        <v>6</v>
      </c>
      <c r="E1138" s="1" t="s">
        <v>192</v>
      </c>
      <c r="F1138">
        <v>6</v>
      </c>
      <c r="G1138" s="1" t="s">
        <v>376</v>
      </c>
      <c r="H1138" s="1" t="s">
        <v>28</v>
      </c>
      <c r="I1138">
        <v>1</v>
      </c>
    </row>
    <row r="1139" spans="1:9" x14ac:dyDescent="0.55000000000000004">
      <c r="A1139">
        <v>36</v>
      </c>
      <c r="B1139" s="1" t="s">
        <v>416</v>
      </c>
      <c r="C1139" s="1" t="s">
        <v>5</v>
      </c>
      <c r="D1139">
        <v>6</v>
      </c>
      <c r="E1139" s="1" t="s">
        <v>195</v>
      </c>
      <c r="F1139">
        <v>6</v>
      </c>
      <c r="G1139" s="1" t="s">
        <v>377</v>
      </c>
      <c r="H1139" s="1" t="s">
        <v>28</v>
      </c>
      <c r="I1139">
        <v>1</v>
      </c>
    </row>
    <row r="1140" spans="1:9" x14ac:dyDescent="0.55000000000000004">
      <c r="A1140">
        <v>36</v>
      </c>
      <c r="B1140" s="1" t="s">
        <v>416</v>
      </c>
      <c r="C1140" s="1" t="s">
        <v>5</v>
      </c>
      <c r="D1140">
        <v>6</v>
      </c>
      <c r="E1140" s="1" t="s">
        <v>199</v>
      </c>
      <c r="F1140">
        <v>6</v>
      </c>
      <c r="G1140" s="1" t="s">
        <v>377</v>
      </c>
      <c r="H1140" s="1" t="s">
        <v>28</v>
      </c>
      <c r="I1140">
        <v>1</v>
      </c>
    </row>
    <row r="1141" spans="1:9" x14ac:dyDescent="0.55000000000000004">
      <c r="A1141">
        <v>36</v>
      </c>
      <c r="B1141" s="1" t="s">
        <v>416</v>
      </c>
      <c r="C1141" s="1" t="s">
        <v>5</v>
      </c>
      <c r="D1141">
        <v>6</v>
      </c>
      <c r="E1141" s="1" t="s">
        <v>203</v>
      </c>
      <c r="F1141">
        <v>6</v>
      </c>
      <c r="G1141" s="1" t="s">
        <v>377</v>
      </c>
      <c r="H1141" s="1" t="s">
        <v>29</v>
      </c>
      <c r="I1141">
        <v>1</v>
      </c>
    </row>
    <row r="1142" spans="1:9" x14ac:dyDescent="0.55000000000000004">
      <c r="A1142">
        <v>36</v>
      </c>
      <c r="B1142" s="1" t="s">
        <v>416</v>
      </c>
      <c r="C1142" s="1" t="s">
        <v>5</v>
      </c>
      <c r="D1142">
        <v>6</v>
      </c>
      <c r="E1142" s="1" t="s">
        <v>206</v>
      </c>
      <c r="F1142">
        <v>6</v>
      </c>
      <c r="G1142" s="1" t="s">
        <v>377</v>
      </c>
      <c r="H1142" s="1" t="s">
        <v>29</v>
      </c>
      <c r="I1142">
        <v>1</v>
      </c>
    </row>
    <row r="1143" spans="1:9" x14ac:dyDescent="0.55000000000000004">
      <c r="A1143">
        <v>36</v>
      </c>
      <c r="B1143" s="1" t="s">
        <v>416</v>
      </c>
      <c r="C1143" s="1" t="s">
        <v>5</v>
      </c>
      <c r="D1143">
        <v>6</v>
      </c>
      <c r="E1143" s="1" t="s">
        <v>210</v>
      </c>
      <c r="F1143">
        <v>6</v>
      </c>
      <c r="G1143" s="1" t="s">
        <v>376</v>
      </c>
      <c r="H1143" s="1" t="s">
        <v>28</v>
      </c>
      <c r="I1143">
        <v>1</v>
      </c>
    </row>
    <row r="1144" spans="1:9" x14ac:dyDescent="0.55000000000000004">
      <c r="A1144">
        <v>36</v>
      </c>
      <c r="B1144" s="1" t="s">
        <v>416</v>
      </c>
      <c r="C1144" s="1" t="s">
        <v>5</v>
      </c>
      <c r="D1144">
        <v>6</v>
      </c>
      <c r="E1144" s="1" t="s">
        <v>274</v>
      </c>
      <c r="F1144">
        <v>6</v>
      </c>
      <c r="G1144" s="1" t="s">
        <v>375</v>
      </c>
      <c r="H1144" s="1" t="s">
        <v>28</v>
      </c>
      <c r="I1144">
        <v>1</v>
      </c>
    </row>
    <row r="1145" spans="1:9" x14ac:dyDescent="0.55000000000000004">
      <c r="A1145">
        <v>36</v>
      </c>
      <c r="B1145" s="1" t="s">
        <v>416</v>
      </c>
      <c r="C1145" s="1" t="s">
        <v>5</v>
      </c>
      <c r="D1145">
        <v>6</v>
      </c>
      <c r="E1145" s="1" t="s">
        <v>276</v>
      </c>
      <c r="F1145">
        <v>6</v>
      </c>
      <c r="G1145" s="1" t="s">
        <v>375</v>
      </c>
      <c r="H1145" s="1" t="s">
        <v>28</v>
      </c>
      <c r="I1145">
        <v>1</v>
      </c>
    </row>
    <row r="1146" spans="1:9" x14ac:dyDescent="0.55000000000000004">
      <c r="A1146">
        <v>36</v>
      </c>
      <c r="B1146" s="1" t="s">
        <v>416</v>
      </c>
      <c r="C1146" s="1" t="s">
        <v>5</v>
      </c>
      <c r="D1146">
        <v>6</v>
      </c>
      <c r="E1146" s="1" t="s">
        <v>279</v>
      </c>
      <c r="F1146">
        <v>6</v>
      </c>
      <c r="G1146" s="1" t="s">
        <v>376</v>
      </c>
      <c r="H1146" s="1" t="s">
        <v>29</v>
      </c>
      <c r="I1146">
        <v>1</v>
      </c>
    </row>
    <row r="1147" spans="1:9" x14ac:dyDescent="0.55000000000000004">
      <c r="A1147">
        <v>36</v>
      </c>
      <c r="B1147" s="1" t="s">
        <v>416</v>
      </c>
      <c r="C1147" s="1" t="s">
        <v>5</v>
      </c>
      <c r="D1147">
        <v>6</v>
      </c>
      <c r="E1147" s="1" t="s">
        <v>282</v>
      </c>
      <c r="F1147">
        <v>5</v>
      </c>
      <c r="G1147" s="1" t="s">
        <v>375</v>
      </c>
      <c r="H1147" s="1" t="s">
        <v>29</v>
      </c>
      <c r="I1147">
        <v>1</v>
      </c>
    </row>
    <row r="1148" spans="1:9" x14ac:dyDescent="0.55000000000000004">
      <c r="A1148">
        <v>36</v>
      </c>
      <c r="B1148" s="1" t="s">
        <v>416</v>
      </c>
      <c r="C1148" s="1" t="s">
        <v>5</v>
      </c>
      <c r="D1148">
        <v>6</v>
      </c>
      <c r="E1148" s="1" t="s">
        <v>352</v>
      </c>
      <c r="F1148">
        <v>6</v>
      </c>
      <c r="G1148" s="1" t="s">
        <v>376</v>
      </c>
      <c r="H1148" s="1" t="s">
        <v>29</v>
      </c>
      <c r="I1148">
        <v>1</v>
      </c>
    </row>
    <row r="1149" spans="1:9" x14ac:dyDescent="0.55000000000000004">
      <c r="A1149">
        <v>36</v>
      </c>
      <c r="B1149" s="1" t="s">
        <v>416</v>
      </c>
      <c r="C1149" s="1" t="s">
        <v>5</v>
      </c>
      <c r="D1149">
        <v>6</v>
      </c>
      <c r="E1149" s="1" t="s">
        <v>357</v>
      </c>
      <c r="F1149">
        <v>5</v>
      </c>
      <c r="G1149" s="1" t="s">
        <v>376</v>
      </c>
      <c r="H1149" s="1" t="s">
        <v>28</v>
      </c>
      <c r="I1149">
        <v>1</v>
      </c>
    </row>
    <row r="1150" spans="1:9" x14ac:dyDescent="0.55000000000000004">
      <c r="A1150">
        <v>36</v>
      </c>
      <c r="B1150" s="1" t="s">
        <v>416</v>
      </c>
      <c r="C1150" s="1" t="s">
        <v>5</v>
      </c>
      <c r="D1150">
        <v>6</v>
      </c>
      <c r="E1150" s="1" t="s">
        <v>360</v>
      </c>
      <c r="F1150">
        <v>6</v>
      </c>
      <c r="G1150" s="1" t="s">
        <v>377</v>
      </c>
      <c r="H1150" s="1" t="s">
        <v>28</v>
      </c>
      <c r="I1150">
        <v>1</v>
      </c>
    </row>
    <row r="1151" spans="1:9" x14ac:dyDescent="0.55000000000000004">
      <c r="A1151">
        <v>36</v>
      </c>
      <c r="B1151" s="1" t="s">
        <v>416</v>
      </c>
      <c r="C1151" s="1" t="s">
        <v>5</v>
      </c>
      <c r="D1151">
        <v>6</v>
      </c>
      <c r="E1151" s="1" t="s">
        <v>364</v>
      </c>
      <c r="F1151">
        <v>6</v>
      </c>
      <c r="G1151" s="1" t="s">
        <v>377</v>
      </c>
      <c r="H1151" s="1" t="s">
        <v>28</v>
      </c>
      <c r="I1151">
        <v>1</v>
      </c>
    </row>
    <row r="1152" spans="1:9" x14ac:dyDescent="0.55000000000000004">
      <c r="A1152">
        <v>36</v>
      </c>
      <c r="B1152" s="1" t="s">
        <v>416</v>
      </c>
      <c r="C1152" s="1" t="s">
        <v>5</v>
      </c>
      <c r="D1152">
        <v>6</v>
      </c>
      <c r="E1152" s="1" t="s">
        <v>368</v>
      </c>
      <c r="F1152">
        <v>6</v>
      </c>
      <c r="G1152" s="1" t="s">
        <v>377</v>
      </c>
      <c r="H1152" s="1" t="s">
        <v>28</v>
      </c>
      <c r="I1152">
        <v>1</v>
      </c>
    </row>
    <row r="1153" spans="1:9" x14ac:dyDescent="0.55000000000000004">
      <c r="A1153">
        <v>36</v>
      </c>
      <c r="B1153" s="1" t="s">
        <v>416</v>
      </c>
      <c r="C1153" s="1" t="s">
        <v>5</v>
      </c>
      <c r="D1153">
        <v>6</v>
      </c>
      <c r="E1153" s="1" t="s">
        <v>371</v>
      </c>
      <c r="F1153">
        <v>6</v>
      </c>
      <c r="G1153" s="1" t="s">
        <v>377</v>
      </c>
      <c r="H1153" s="1" t="s">
        <v>29</v>
      </c>
      <c r="I1153">
        <v>1</v>
      </c>
    </row>
    <row r="1154" spans="1:9" x14ac:dyDescent="0.55000000000000004">
      <c r="A1154">
        <v>37</v>
      </c>
      <c r="B1154" s="1" t="s">
        <v>417</v>
      </c>
      <c r="C1154" s="1" t="s">
        <v>3</v>
      </c>
      <c r="D1154">
        <v>4</v>
      </c>
      <c r="E1154" s="1" t="s">
        <v>36</v>
      </c>
      <c r="F1154">
        <v>4</v>
      </c>
      <c r="G1154" s="1" t="s">
        <v>375</v>
      </c>
      <c r="H1154" s="1" t="s">
        <v>28</v>
      </c>
      <c r="I1154">
        <v>1</v>
      </c>
    </row>
    <row r="1155" spans="1:9" x14ac:dyDescent="0.55000000000000004">
      <c r="A1155">
        <v>37</v>
      </c>
      <c r="B1155" s="1" t="s">
        <v>417</v>
      </c>
      <c r="C1155" s="1" t="s">
        <v>3</v>
      </c>
      <c r="D1155">
        <v>4</v>
      </c>
      <c r="E1155" s="1" t="s">
        <v>40</v>
      </c>
      <c r="F1155">
        <v>5</v>
      </c>
      <c r="G1155" s="1" t="s">
        <v>376</v>
      </c>
      <c r="H1155" s="1" t="s">
        <v>28</v>
      </c>
      <c r="I1155">
        <v>1</v>
      </c>
    </row>
    <row r="1156" spans="1:9" x14ac:dyDescent="0.55000000000000004">
      <c r="A1156">
        <v>37</v>
      </c>
      <c r="B1156" s="1" t="s">
        <v>417</v>
      </c>
      <c r="C1156" s="1" t="s">
        <v>3</v>
      </c>
      <c r="D1156">
        <v>4</v>
      </c>
      <c r="E1156" s="1" t="s">
        <v>44</v>
      </c>
      <c r="F1156">
        <v>4</v>
      </c>
      <c r="G1156" s="1" t="s">
        <v>376</v>
      </c>
      <c r="H1156" s="1" t="s">
        <v>29</v>
      </c>
      <c r="I1156">
        <v>1</v>
      </c>
    </row>
    <row r="1157" spans="1:9" x14ac:dyDescent="0.55000000000000004">
      <c r="A1157">
        <v>37</v>
      </c>
      <c r="B1157" s="1" t="s">
        <v>417</v>
      </c>
      <c r="C1157" s="1" t="s">
        <v>3</v>
      </c>
      <c r="D1157">
        <v>4</v>
      </c>
      <c r="E1157" s="1" t="s">
        <v>48</v>
      </c>
      <c r="F1157">
        <v>4</v>
      </c>
      <c r="G1157" s="1" t="s">
        <v>376</v>
      </c>
      <c r="H1157" s="1" t="s">
        <v>29</v>
      </c>
      <c r="I1157">
        <v>1</v>
      </c>
    </row>
    <row r="1158" spans="1:9" x14ac:dyDescent="0.55000000000000004">
      <c r="A1158">
        <v>37</v>
      </c>
      <c r="B1158" s="1" t="s">
        <v>417</v>
      </c>
      <c r="C1158" s="1" t="s">
        <v>3</v>
      </c>
      <c r="D1158">
        <v>4</v>
      </c>
      <c r="E1158" s="1" t="s">
        <v>52</v>
      </c>
      <c r="F1158">
        <v>4</v>
      </c>
      <c r="G1158" s="1" t="s">
        <v>376</v>
      </c>
      <c r="H1158" s="1" t="s">
        <v>29</v>
      </c>
      <c r="I1158">
        <v>1</v>
      </c>
    </row>
    <row r="1159" spans="1:9" x14ac:dyDescent="0.55000000000000004">
      <c r="A1159">
        <v>37</v>
      </c>
      <c r="B1159" s="1" t="s">
        <v>417</v>
      </c>
      <c r="C1159" s="1" t="s">
        <v>3</v>
      </c>
      <c r="D1159">
        <v>4</v>
      </c>
      <c r="E1159" s="1" t="s">
        <v>56</v>
      </c>
      <c r="F1159">
        <v>4</v>
      </c>
      <c r="G1159" s="1" t="s">
        <v>376</v>
      </c>
      <c r="H1159" s="1" t="s">
        <v>29</v>
      </c>
      <c r="I1159">
        <v>1</v>
      </c>
    </row>
    <row r="1160" spans="1:9" x14ac:dyDescent="0.55000000000000004">
      <c r="A1160">
        <v>37</v>
      </c>
      <c r="B1160" s="1" t="s">
        <v>417</v>
      </c>
      <c r="C1160" s="1" t="s">
        <v>3</v>
      </c>
      <c r="D1160">
        <v>4</v>
      </c>
      <c r="E1160" s="1" t="s">
        <v>60</v>
      </c>
      <c r="F1160">
        <v>4</v>
      </c>
      <c r="G1160" s="1" t="s">
        <v>377</v>
      </c>
      <c r="H1160" s="1" t="s">
        <v>28</v>
      </c>
      <c r="I1160">
        <v>1</v>
      </c>
    </row>
    <row r="1161" spans="1:9" x14ac:dyDescent="0.55000000000000004">
      <c r="A1161">
        <v>37</v>
      </c>
      <c r="B1161" s="1" t="s">
        <v>417</v>
      </c>
      <c r="C1161" s="1" t="s">
        <v>3</v>
      </c>
      <c r="D1161">
        <v>4</v>
      </c>
      <c r="E1161" s="1" t="s">
        <v>64</v>
      </c>
      <c r="F1161">
        <v>4</v>
      </c>
      <c r="G1161" s="1" t="s">
        <v>377</v>
      </c>
      <c r="H1161" s="1" t="s">
        <v>29</v>
      </c>
      <c r="I1161">
        <v>1</v>
      </c>
    </row>
    <row r="1162" spans="1:9" x14ac:dyDescent="0.55000000000000004">
      <c r="A1162">
        <v>37</v>
      </c>
      <c r="B1162" s="1" t="s">
        <v>417</v>
      </c>
      <c r="C1162" s="1" t="s">
        <v>3</v>
      </c>
      <c r="D1162">
        <v>4</v>
      </c>
      <c r="E1162" s="1" t="s">
        <v>68</v>
      </c>
      <c r="F1162">
        <v>4</v>
      </c>
      <c r="G1162" s="1" t="s">
        <v>377</v>
      </c>
      <c r="H1162" s="1" t="s">
        <v>28</v>
      </c>
      <c r="I1162">
        <v>1</v>
      </c>
    </row>
    <row r="1163" spans="1:9" x14ac:dyDescent="0.55000000000000004">
      <c r="A1163">
        <v>37</v>
      </c>
      <c r="B1163" s="1" t="s">
        <v>417</v>
      </c>
      <c r="C1163" s="1" t="s">
        <v>3</v>
      </c>
      <c r="D1163">
        <v>4</v>
      </c>
      <c r="E1163" s="1" t="s">
        <v>72</v>
      </c>
      <c r="F1163">
        <v>7</v>
      </c>
      <c r="G1163" s="1" t="s">
        <v>377</v>
      </c>
      <c r="H1163" s="1" t="s">
        <v>29</v>
      </c>
      <c r="I1163">
        <v>1</v>
      </c>
    </row>
    <row r="1164" spans="1:9" x14ac:dyDescent="0.55000000000000004">
      <c r="A1164">
        <v>37</v>
      </c>
      <c r="B1164" s="1" t="s">
        <v>417</v>
      </c>
      <c r="C1164" s="1" t="s">
        <v>3</v>
      </c>
      <c r="D1164">
        <v>4</v>
      </c>
      <c r="E1164" s="1" t="s">
        <v>75</v>
      </c>
      <c r="F1164">
        <v>4</v>
      </c>
      <c r="G1164" s="1" t="s">
        <v>377</v>
      </c>
      <c r="H1164" s="1" t="s">
        <v>29</v>
      </c>
      <c r="I1164">
        <v>1</v>
      </c>
    </row>
    <row r="1165" spans="1:9" x14ac:dyDescent="0.55000000000000004">
      <c r="A1165">
        <v>37</v>
      </c>
      <c r="B1165" s="1" t="s">
        <v>417</v>
      </c>
      <c r="C1165" s="1" t="s">
        <v>3</v>
      </c>
      <c r="D1165">
        <v>4</v>
      </c>
      <c r="E1165" s="1" t="s">
        <v>78</v>
      </c>
      <c r="F1165">
        <v>4</v>
      </c>
      <c r="G1165" s="1" t="s">
        <v>375</v>
      </c>
      <c r="H1165" s="1" t="s">
        <v>28</v>
      </c>
      <c r="I1165">
        <v>1</v>
      </c>
    </row>
    <row r="1166" spans="1:9" x14ac:dyDescent="0.55000000000000004">
      <c r="A1166">
        <v>37</v>
      </c>
      <c r="B1166" s="1" t="s">
        <v>417</v>
      </c>
      <c r="C1166" s="1" t="s">
        <v>3</v>
      </c>
      <c r="D1166">
        <v>4</v>
      </c>
      <c r="E1166" s="1" t="s">
        <v>82</v>
      </c>
      <c r="F1166">
        <v>2</v>
      </c>
      <c r="G1166" s="1" t="s">
        <v>375</v>
      </c>
      <c r="H1166" s="1" t="s">
        <v>29</v>
      </c>
      <c r="I1166">
        <v>1</v>
      </c>
    </row>
    <row r="1167" spans="1:9" x14ac:dyDescent="0.55000000000000004">
      <c r="A1167">
        <v>37</v>
      </c>
      <c r="B1167" s="1" t="s">
        <v>417</v>
      </c>
      <c r="C1167" s="1" t="s">
        <v>3</v>
      </c>
      <c r="D1167">
        <v>4</v>
      </c>
      <c r="E1167" s="1" t="s">
        <v>85</v>
      </c>
      <c r="F1167">
        <v>4</v>
      </c>
      <c r="G1167" s="1" t="s">
        <v>375</v>
      </c>
      <c r="H1167" s="1" t="s">
        <v>28</v>
      </c>
      <c r="I1167">
        <v>1</v>
      </c>
    </row>
    <row r="1168" spans="1:9" x14ac:dyDescent="0.55000000000000004">
      <c r="A1168">
        <v>37</v>
      </c>
      <c r="B1168" s="1" t="s">
        <v>417</v>
      </c>
      <c r="C1168" s="1" t="s">
        <v>3</v>
      </c>
      <c r="D1168">
        <v>4</v>
      </c>
      <c r="E1168" s="1" t="s">
        <v>184</v>
      </c>
      <c r="F1168">
        <v>4</v>
      </c>
      <c r="G1168" s="1" t="s">
        <v>376</v>
      </c>
      <c r="H1168" s="1" t="s">
        <v>28</v>
      </c>
      <c r="I1168">
        <v>1</v>
      </c>
    </row>
    <row r="1169" spans="1:9" x14ac:dyDescent="0.55000000000000004">
      <c r="A1169">
        <v>37</v>
      </c>
      <c r="B1169" s="1" t="s">
        <v>417</v>
      </c>
      <c r="C1169" s="1" t="s">
        <v>3</v>
      </c>
      <c r="D1169">
        <v>4</v>
      </c>
      <c r="E1169" s="1" t="s">
        <v>187</v>
      </c>
      <c r="F1169">
        <v>4</v>
      </c>
      <c r="G1169" s="1" t="s">
        <v>376</v>
      </c>
      <c r="H1169" s="1" t="s">
        <v>29</v>
      </c>
      <c r="I1169">
        <v>1</v>
      </c>
    </row>
    <row r="1170" spans="1:9" x14ac:dyDescent="0.55000000000000004">
      <c r="A1170">
        <v>37</v>
      </c>
      <c r="B1170" s="1" t="s">
        <v>417</v>
      </c>
      <c r="C1170" s="1" t="s">
        <v>3</v>
      </c>
      <c r="D1170">
        <v>4</v>
      </c>
      <c r="E1170" s="1" t="s">
        <v>192</v>
      </c>
      <c r="F1170">
        <v>4</v>
      </c>
      <c r="G1170" s="1" t="s">
        <v>376</v>
      </c>
      <c r="H1170" s="1" t="s">
        <v>28</v>
      </c>
      <c r="I1170">
        <v>1</v>
      </c>
    </row>
    <row r="1171" spans="1:9" x14ac:dyDescent="0.55000000000000004">
      <c r="A1171">
        <v>37</v>
      </c>
      <c r="B1171" s="1" t="s">
        <v>417</v>
      </c>
      <c r="C1171" s="1" t="s">
        <v>3</v>
      </c>
      <c r="D1171">
        <v>4</v>
      </c>
      <c r="E1171" s="1" t="s">
        <v>195</v>
      </c>
      <c r="F1171">
        <v>4</v>
      </c>
      <c r="G1171" s="1" t="s">
        <v>377</v>
      </c>
      <c r="H1171" s="1" t="s">
        <v>28</v>
      </c>
      <c r="I1171">
        <v>1</v>
      </c>
    </row>
    <row r="1172" spans="1:9" x14ac:dyDescent="0.55000000000000004">
      <c r="A1172">
        <v>37</v>
      </c>
      <c r="B1172" s="1" t="s">
        <v>417</v>
      </c>
      <c r="C1172" s="1" t="s">
        <v>3</v>
      </c>
      <c r="D1172">
        <v>4</v>
      </c>
      <c r="E1172" s="1" t="s">
        <v>199</v>
      </c>
      <c r="F1172">
        <v>4</v>
      </c>
      <c r="G1172" s="1" t="s">
        <v>377</v>
      </c>
      <c r="H1172" s="1" t="s">
        <v>28</v>
      </c>
      <c r="I1172">
        <v>1</v>
      </c>
    </row>
    <row r="1173" spans="1:9" x14ac:dyDescent="0.55000000000000004">
      <c r="A1173">
        <v>37</v>
      </c>
      <c r="B1173" s="1" t="s">
        <v>417</v>
      </c>
      <c r="C1173" s="1" t="s">
        <v>3</v>
      </c>
      <c r="D1173">
        <v>4</v>
      </c>
      <c r="E1173" s="1" t="s">
        <v>203</v>
      </c>
      <c r="F1173">
        <v>4</v>
      </c>
      <c r="G1173" s="1" t="s">
        <v>377</v>
      </c>
      <c r="H1173" s="1" t="s">
        <v>29</v>
      </c>
      <c r="I1173">
        <v>1</v>
      </c>
    </row>
    <row r="1174" spans="1:9" x14ac:dyDescent="0.55000000000000004">
      <c r="A1174">
        <v>37</v>
      </c>
      <c r="B1174" s="1" t="s">
        <v>417</v>
      </c>
      <c r="C1174" s="1" t="s">
        <v>3</v>
      </c>
      <c r="D1174">
        <v>4</v>
      </c>
      <c r="E1174" s="1" t="s">
        <v>206</v>
      </c>
      <c r="F1174">
        <v>4</v>
      </c>
      <c r="G1174" s="1" t="s">
        <v>377</v>
      </c>
      <c r="H1174" s="1" t="s">
        <v>29</v>
      </c>
      <c r="I1174">
        <v>1</v>
      </c>
    </row>
    <row r="1175" spans="1:9" x14ac:dyDescent="0.55000000000000004">
      <c r="A1175">
        <v>37</v>
      </c>
      <c r="B1175" s="1" t="s">
        <v>417</v>
      </c>
      <c r="C1175" s="1" t="s">
        <v>3</v>
      </c>
      <c r="D1175">
        <v>4</v>
      </c>
      <c r="E1175" s="1" t="s">
        <v>210</v>
      </c>
      <c r="F1175">
        <v>4</v>
      </c>
      <c r="G1175" s="1" t="s">
        <v>376</v>
      </c>
      <c r="H1175" s="1" t="s">
        <v>28</v>
      </c>
      <c r="I1175">
        <v>1</v>
      </c>
    </row>
    <row r="1176" spans="1:9" x14ac:dyDescent="0.55000000000000004">
      <c r="A1176">
        <v>37</v>
      </c>
      <c r="B1176" s="1" t="s">
        <v>417</v>
      </c>
      <c r="C1176" s="1" t="s">
        <v>3</v>
      </c>
      <c r="D1176">
        <v>4</v>
      </c>
      <c r="E1176" s="1" t="s">
        <v>274</v>
      </c>
      <c r="F1176">
        <v>4</v>
      </c>
      <c r="G1176" s="1" t="s">
        <v>375</v>
      </c>
      <c r="H1176" s="1" t="s">
        <v>28</v>
      </c>
      <c r="I1176">
        <v>1</v>
      </c>
    </row>
    <row r="1177" spans="1:9" x14ac:dyDescent="0.55000000000000004">
      <c r="A1177">
        <v>37</v>
      </c>
      <c r="B1177" s="1" t="s">
        <v>417</v>
      </c>
      <c r="C1177" s="1" t="s">
        <v>3</v>
      </c>
      <c r="D1177">
        <v>4</v>
      </c>
      <c r="E1177" s="1" t="s">
        <v>276</v>
      </c>
      <c r="F1177">
        <v>4</v>
      </c>
      <c r="G1177" s="1" t="s">
        <v>375</v>
      </c>
      <c r="H1177" s="1" t="s">
        <v>28</v>
      </c>
      <c r="I1177">
        <v>1</v>
      </c>
    </row>
    <row r="1178" spans="1:9" x14ac:dyDescent="0.55000000000000004">
      <c r="A1178">
        <v>37</v>
      </c>
      <c r="B1178" s="1" t="s">
        <v>417</v>
      </c>
      <c r="C1178" s="1" t="s">
        <v>3</v>
      </c>
      <c r="D1178">
        <v>4</v>
      </c>
      <c r="E1178" s="1" t="s">
        <v>279</v>
      </c>
      <c r="F1178">
        <v>4</v>
      </c>
      <c r="G1178" s="1" t="s">
        <v>376</v>
      </c>
      <c r="H1178" s="1" t="s">
        <v>29</v>
      </c>
      <c r="I1178">
        <v>1</v>
      </c>
    </row>
    <row r="1179" spans="1:9" x14ac:dyDescent="0.55000000000000004">
      <c r="A1179">
        <v>37</v>
      </c>
      <c r="B1179" s="1" t="s">
        <v>417</v>
      </c>
      <c r="C1179" s="1" t="s">
        <v>3</v>
      </c>
      <c r="D1179">
        <v>4</v>
      </c>
      <c r="E1179" s="1" t="s">
        <v>282</v>
      </c>
      <c r="F1179">
        <v>4</v>
      </c>
      <c r="G1179" s="1" t="s">
        <v>375</v>
      </c>
      <c r="H1179" s="1" t="s">
        <v>29</v>
      </c>
      <c r="I1179">
        <v>1</v>
      </c>
    </row>
    <row r="1180" spans="1:9" x14ac:dyDescent="0.55000000000000004">
      <c r="A1180">
        <v>37</v>
      </c>
      <c r="B1180" s="1" t="s">
        <v>417</v>
      </c>
      <c r="C1180" s="1" t="s">
        <v>3</v>
      </c>
      <c r="D1180">
        <v>4</v>
      </c>
      <c r="E1180" s="1" t="s">
        <v>352</v>
      </c>
      <c r="F1180">
        <v>4</v>
      </c>
      <c r="G1180" s="1" t="s">
        <v>376</v>
      </c>
      <c r="H1180" s="1" t="s">
        <v>29</v>
      </c>
      <c r="I1180">
        <v>1</v>
      </c>
    </row>
    <row r="1181" spans="1:9" x14ac:dyDescent="0.55000000000000004">
      <c r="A1181">
        <v>37</v>
      </c>
      <c r="B1181" s="1" t="s">
        <v>417</v>
      </c>
      <c r="C1181" s="1" t="s">
        <v>3</v>
      </c>
      <c r="D1181">
        <v>4</v>
      </c>
      <c r="E1181" s="1" t="s">
        <v>357</v>
      </c>
      <c r="F1181">
        <v>4</v>
      </c>
      <c r="G1181" s="1" t="s">
        <v>376</v>
      </c>
      <c r="H1181" s="1" t="s">
        <v>28</v>
      </c>
      <c r="I1181">
        <v>1</v>
      </c>
    </row>
    <row r="1182" spans="1:9" x14ac:dyDescent="0.55000000000000004">
      <c r="A1182">
        <v>37</v>
      </c>
      <c r="B1182" s="1" t="s">
        <v>417</v>
      </c>
      <c r="C1182" s="1" t="s">
        <v>3</v>
      </c>
      <c r="D1182">
        <v>4</v>
      </c>
      <c r="E1182" s="1" t="s">
        <v>360</v>
      </c>
      <c r="F1182">
        <v>4</v>
      </c>
      <c r="G1182" s="1" t="s">
        <v>377</v>
      </c>
      <c r="H1182" s="1" t="s">
        <v>28</v>
      </c>
      <c r="I1182">
        <v>1</v>
      </c>
    </row>
    <row r="1183" spans="1:9" x14ac:dyDescent="0.55000000000000004">
      <c r="A1183">
        <v>37</v>
      </c>
      <c r="B1183" s="1" t="s">
        <v>417</v>
      </c>
      <c r="C1183" s="1" t="s">
        <v>3</v>
      </c>
      <c r="D1183">
        <v>4</v>
      </c>
      <c r="E1183" s="1" t="s">
        <v>364</v>
      </c>
      <c r="F1183">
        <v>4</v>
      </c>
      <c r="G1183" s="1" t="s">
        <v>377</v>
      </c>
      <c r="H1183" s="1" t="s">
        <v>28</v>
      </c>
      <c r="I1183">
        <v>1</v>
      </c>
    </row>
    <row r="1184" spans="1:9" x14ac:dyDescent="0.55000000000000004">
      <c r="A1184">
        <v>37</v>
      </c>
      <c r="B1184" s="1" t="s">
        <v>417</v>
      </c>
      <c r="C1184" s="1" t="s">
        <v>3</v>
      </c>
      <c r="D1184">
        <v>4</v>
      </c>
      <c r="E1184" s="1" t="s">
        <v>368</v>
      </c>
      <c r="F1184">
        <v>4</v>
      </c>
      <c r="G1184" s="1" t="s">
        <v>377</v>
      </c>
      <c r="H1184" s="1" t="s">
        <v>28</v>
      </c>
      <c r="I1184">
        <v>1</v>
      </c>
    </row>
    <row r="1185" spans="1:9" x14ac:dyDescent="0.55000000000000004">
      <c r="A1185">
        <v>37</v>
      </c>
      <c r="B1185" s="1" t="s">
        <v>417</v>
      </c>
      <c r="C1185" s="1" t="s">
        <v>3</v>
      </c>
      <c r="D1185">
        <v>4</v>
      </c>
      <c r="E1185" s="1" t="s">
        <v>371</v>
      </c>
      <c r="F1185">
        <v>4</v>
      </c>
      <c r="G1185" s="1" t="s">
        <v>377</v>
      </c>
      <c r="H1185" s="1" t="s">
        <v>29</v>
      </c>
      <c r="I1185">
        <v>1</v>
      </c>
    </row>
    <row r="1186" spans="1:9" x14ac:dyDescent="0.55000000000000004">
      <c r="A1186">
        <v>38</v>
      </c>
      <c r="B1186" s="1" t="s">
        <v>418</v>
      </c>
      <c r="C1186" s="1" t="s">
        <v>1</v>
      </c>
      <c r="D1186">
        <v>2</v>
      </c>
      <c r="E1186" s="1" t="s">
        <v>36</v>
      </c>
      <c r="F1186">
        <v>2</v>
      </c>
      <c r="G1186" s="1" t="s">
        <v>375</v>
      </c>
      <c r="H1186" s="1" t="s">
        <v>28</v>
      </c>
      <c r="I1186">
        <v>1</v>
      </c>
    </row>
    <row r="1187" spans="1:9" x14ac:dyDescent="0.55000000000000004">
      <c r="A1187">
        <v>38</v>
      </c>
      <c r="B1187" s="1" t="s">
        <v>418</v>
      </c>
      <c r="C1187" s="1" t="s">
        <v>1</v>
      </c>
      <c r="D1187">
        <v>2</v>
      </c>
      <c r="E1187" s="1" t="s">
        <v>40</v>
      </c>
      <c r="F1187">
        <v>2</v>
      </c>
      <c r="G1187" s="1" t="s">
        <v>376</v>
      </c>
      <c r="H1187" s="1" t="s">
        <v>28</v>
      </c>
      <c r="I1187">
        <v>1</v>
      </c>
    </row>
    <row r="1188" spans="1:9" x14ac:dyDescent="0.55000000000000004">
      <c r="A1188">
        <v>38</v>
      </c>
      <c r="B1188" s="1" t="s">
        <v>418</v>
      </c>
      <c r="C1188" s="1" t="s">
        <v>1</v>
      </c>
      <c r="D1188">
        <v>2</v>
      </c>
      <c r="E1188" s="1" t="s">
        <v>44</v>
      </c>
      <c r="F1188">
        <v>2</v>
      </c>
      <c r="G1188" s="1" t="s">
        <v>376</v>
      </c>
      <c r="H1188" s="1" t="s">
        <v>29</v>
      </c>
      <c r="I1188">
        <v>1</v>
      </c>
    </row>
    <row r="1189" spans="1:9" x14ac:dyDescent="0.55000000000000004">
      <c r="A1189">
        <v>38</v>
      </c>
      <c r="B1189" s="1" t="s">
        <v>418</v>
      </c>
      <c r="C1189" s="1" t="s">
        <v>1</v>
      </c>
      <c r="D1189">
        <v>2</v>
      </c>
      <c r="E1189" s="1" t="s">
        <v>48</v>
      </c>
      <c r="F1189">
        <v>2</v>
      </c>
      <c r="G1189" s="1" t="s">
        <v>376</v>
      </c>
      <c r="H1189" s="1" t="s">
        <v>29</v>
      </c>
      <c r="I1189">
        <v>1</v>
      </c>
    </row>
    <row r="1190" spans="1:9" x14ac:dyDescent="0.55000000000000004">
      <c r="A1190">
        <v>38</v>
      </c>
      <c r="B1190" s="1" t="s">
        <v>418</v>
      </c>
      <c r="C1190" s="1" t="s">
        <v>1</v>
      </c>
      <c r="D1190">
        <v>2</v>
      </c>
      <c r="E1190" s="1" t="s">
        <v>52</v>
      </c>
      <c r="F1190">
        <v>0</v>
      </c>
      <c r="G1190" s="1" t="s">
        <v>376</v>
      </c>
      <c r="H1190" s="1" t="s">
        <v>29</v>
      </c>
      <c r="I1190">
        <v>1</v>
      </c>
    </row>
    <row r="1191" spans="1:9" x14ac:dyDescent="0.55000000000000004">
      <c r="A1191">
        <v>38</v>
      </c>
      <c r="B1191" s="1" t="s">
        <v>418</v>
      </c>
      <c r="C1191" s="1" t="s">
        <v>1</v>
      </c>
      <c r="D1191">
        <v>2</v>
      </c>
      <c r="E1191" s="1" t="s">
        <v>56</v>
      </c>
      <c r="F1191">
        <v>2</v>
      </c>
      <c r="G1191" s="1" t="s">
        <v>376</v>
      </c>
      <c r="H1191" s="1" t="s">
        <v>29</v>
      </c>
      <c r="I1191">
        <v>1</v>
      </c>
    </row>
    <row r="1192" spans="1:9" x14ac:dyDescent="0.55000000000000004">
      <c r="A1192">
        <v>38</v>
      </c>
      <c r="B1192" s="1" t="s">
        <v>418</v>
      </c>
      <c r="C1192" s="1" t="s">
        <v>1</v>
      </c>
      <c r="D1192">
        <v>2</v>
      </c>
      <c r="E1192" s="1" t="s">
        <v>60</v>
      </c>
      <c r="F1192">
        <v>2</v>
      </c>
      <c r="G1192" s="1" t="s">
        <v>377</v>
      </c>
      <c r="H1192" s="1" t="s">
        <v>28</v>
      </c>
      <c r="I1192">
        <v>1</v>
      </c>
    </row>
    <row r="1193" spans="1:9" x14ac:dyDescent="0.55000000000000004">
      <c r="A1193">
        <v>38</v>
      </c>
      <c r="B1193" s="1" t="s">
        <v>418</v>
      </c>
      <c r="C1193" s="1" t="s">
        <v>1</v>
      </c>
      <c r="D1193">
        <v>2</v>
      </c>
      <c r="E1193" s="1" t="s">
        <v>64</v>
      </c>
      <c r="F1193">
        <v>2</v>
      </c>
      <c r="G1193" s="1" t="s">
        <v>377</v>
      </c>
      <c r="H1193" s="1" t="s">
        <v>29</v>
      </c>
      <c r="I1193">
        <v>1</v>
      </c>
    </row>
    <row r="1194" spans="1:9" x14ac:dyDescent="0.55000000000000004">
      <c r="A1194">
        <v>38</v>
      </c>
      <c r="B1194" s="1" t="s">
        <v>418</v>
      </c>
      <c r="C1194" s="1" t="s">
        <v>1</v>
      </c>
      <c r="D1194">
        <v>2</v>
      </c>
      <c r="E1194" s="1" t="s">
        <v>68</v>
      </c>
      <c r="F1194">
        <v>2</v>
      </c>
      <c r="G1194" s="1" t="s">
        <v>377</v>
      </c>
      <c r="H1194" s="1" t="s">
        <v>28</v>
      </c>
      <c r="I1194">
        <v>1</v>
      </c>
    </row>
    <row r="1195" spans="1:9" x14ac:dyDescent="0.55000000000000004">
      <c r="A1195">
        <v>38</v>
      </c>
      <c r="B1195" s="1" t="s">
        <v>418</v>
      </c>
      <c r="C1195" s="1" t="s">
        <v>1</v>
      </c>
      <c r="D1195">
        <v>2</v>
      </c>
      <c r="E1195" s="1" t="s">
        <v>72</v>
      </c>
      <c r="F1195">
        <v>2</v>
      </c>
      <c r="G1195" s="1" t="s">
        <v>377</v>
      </c>
      <c r="H1195" s="1" t="s">
        <v>29</v>
      </c>
      <c r="I1195">
        <v>1</v>
      </c>
    </row>
    <row r="1196" spans="1:9" x14ac:dyDescent="0.55000000000000004">
      <c r="A1196">
        <v>38</v>
      </c>
      <c r="B1196" s="1" t="s">
        <v>418</v>
      </c>
      <c r="C1196" s="1" t="s">
        <v>1</v>
      </c>
      <c r="D1196">
        <v>2</v>
      </c>
      <c r="E1196" s="1" t="s">
        <v>75</v>
      </c>
      <c r="F1196">
        <v>2</v>
      </c>
      <c r="G1196" s="1" t="s">
        <v>377</v>
      </c>
      <c r="H1196" s="1" t="s">
        <v>29</v>
      </c>
      <c r="I1196">
        <v>1</v>
      </c>
    </row>
    <row r="1197" spans="1:9" x14ac:dyDescent="0.55000000000000004">
      <c r="A1197">
        <v>38</v>
      </c>
      <c r="B1197" s="1" t="s">
        <v>418</v>
      </c>
      <c r="C1197" s="1" t="s">
        <v>1</v>
      </c>
      <c r="D1197">
        <v>2</v>
      </c>
      <c r="E1197" s="1" t="s">
        <v>78</v>
      </c>
      <c r="F1197">
        <v>2</v>
      </c>
      <c r="G1197" s="1" t="s">
        <v>375</v>
      </c>
      <c r="H1197" s="1" t="s">
        <v>28</v>
      </c>
      <c r="I1197">
        <v>1</v>
      </c>
    </row>
    <row r="1198" spans="1:9" x14ac:dyDescent="0.55000000000000004">
      <c r="A1198">
        <v>38</v>
      </c>
      <c r="B1198" s="1" t="s">
        <v>418</v>
      </c>
      <c r="C1198" s="1" t="s">
        <v>1</v>
      </c>
      <c r="D1198">
        <v>2</v>
      </c>
      <c r="E1198" s="1" t="s">
        <v>82</v>
      </c>
      <c r="F1198">
        <v>7</v>
      </c>
      <c r="G1198" s="1" t="s">
        <v>375</v>
      </c>
      <c r="H1198" s="1" t="s">
        <v>29</v>
      </c>
      <c r="I1198">
        <v>1</v>
      </c>
    </row>
    <row r="1199" spans="1:9" x14ac:dyDescent="0.55000000000000004">
      <c r="A1199">
        <v>38</v>
      </c>
      <c r="B1199" s="1" t="s">
        <v>418</v>
      </c>
      <c r="C1199" s="1" t="s">
        <v>1</v>
      </c>
      <c r="D1199">
        <v>2</v>
      </c>
      <c r="E1199" s="1" t="s">
        <v>85</v>
      </c>
      <c r="F1199">
        <v>2</v>
      </c>
      <c r="G1199" s="1" t="s">
        <v>375</v>
      </c>
      <c r="H1199" s="1" t="s">
        <v>28</v>
      </c>
      <c r="I1199">
        <v>1</v>
      </c>
    </row>
    <row r="1200" spans="1:9" x14ac:dyDescent="0.55000000000000004">
      <c r="A1200">
        <v>38</v>
      </c>
      <c r="B1200" s="1" t="s">
        <v>418</v>
      </c>
      <c r="C1200" s="1" t="s">
        <v>1</v>
      </c>
      <c r="D1200">
        <v>2</v>
      </c>
      <c r="E1200" s="1" t="s">
        <v>184</v>
      </c>
      <c r="F1200">
        <v>2</v>
      </c>
      <c r="G1200" s="1" t="s">
        <v>376</v>
      </c>
      <c r="H1200" s="1" t="s">
        <v>28</v>
      </c>
      <c r="I1200">
        <v>1</v>
      </c>
    </row>
    <row r="1201" spans="1:9" x14ac:dyDescent="0.55000000000000004">
      <c r="A1201">
        <v>38</v>
      </c>
      <c r="B1201" s="1" t="s">
        <v>418</v>
      </c>
      <c r="C1201" s="1" t="s">
        <v>1</v>
      </c>
      <c r="D1201">
        <v>2</v>
      </c>
      <c r="E1201" s="1" t="s">
        <v>187</v>
      </c>
      <c r="F1201">
        <v>2</v>
      </c>
      <c r="G1201" s="1" t="s">
        <v>376</v>
      </c>
      <c r="H1201" s="1" t="s">
        <v>29</v>
      </c>
      <c r="I1201">
        <v>1</v>
      </c>
    </row>
    <row r="1202" spans="1:9" x14ac:dyDescent="0.55000000000000004">
      <c r="A1202">
        <v>38</v>
      </c>
      <c r="B1202" s="1" t="s">
        <v>418</v>
      </c>
      <c r="C1202" s="1" t="s">
        <v>1</v>
      </c>
      <c r="D1202">
        <v>2</v>
      </c>
      <c r="E1202" s="1" t="s">
        <v>192</v>
      </c>
      <c r="F1202">
        <v>2</v>
      </c>
      <c r="G1202" s="1" t="s">
        <v>376</v>
      </c>
      <c r="H1202" s="1" t="s">
        <v>28</v>
      </c>
      <c r="I1202">
        <v>1</v>
      </c>
    </row>
    <row r="1203" spans="1:9" x14ac:dyDescent="0.55000000000000004">
      <c r="A1203">
        <v>38</v>
      </c>
      <c r="B1203" s="1" t="s">
        <v>418</v>
      </c>
      <c r="C1203" s="1" t="s">
        <v>1</v>
      </c>
      <c r="D1203">
        <v>2</v>
      </c>
      <c r="E1203" s="1" t="s">
        <v>195</v>
      </c>
      <c r="F1203">
        <v>2</v>
      </c>
      <c r="G1203" s="1" t="s">
        <v>377</v>
      </c>
      <c r="H1203" s="1" t="s">
        <v>28</v>
      </c>
      <c r="I1203">
        <v>1</v>
      </c>
    </row>
    <row r="1204" spans="1:9" x14ac:dyDescent="0.55000000000000004">
      <c r="A1204">
        <v>38</v>
      </c>
      <c r="B1204" s="1" t="s">
        <v>418</v>
      </c>
      <c r="C1204" s="1" t="s">
        <v>1</v>
      </c>
      <c r="D1204">
        <v>2</v>
      </c>
      <c r="E1204" s="1" t="s">
        <v>199</v>
      </c>
      <c r="F1204">
        <v>2</v>
      </c>
      <c r="G1204" s="1" t="s">
        <v>377</v>
      </c>
      <c r="H1204" s="1" t="s">
        <v>28</v>
      </c>
      <c r="I1204">
        <v>1</v>
      </c>
    </row>
    <row r="1205" spans="1:9" x14ac:dyDescent="0.55000000000000004">
      <c r="A1205">
        <v>38</v>
      </c>
      <c r="B1205" s="1" t="s">
        <v>418</v>
      </c>
      <c r="C1205" s="1" t="s">
        <v>1</v>
      </c>
      <c r="D1205">
        <v>2</v>
      </c>
      <c r="E1205" s="1" t="s">
        <v>203</v>
      </c>
      <c r="F1205">
        <v>2</v>
      </c>
      <c r="G1205" s="1" t="s">
        <v>377</v>
      </c>
      <c r="H1205" s="1" t="s">
        <v>29</v>
      </c>
      <c r="I1205">
        <v>1</v>
      </c>
    </row>
    <row r="1206" spans="1:9" x14ac:dyDescent="0.55000000000000004">
      <c r="A1206">
        <v>38</v>
      </c>
      <c r="B1206" s="1" t="s">
        <v>418</v>
      </c>
      <c r="C1206" s="1" t="s">
        <v>1</v>
      </c>
      <c r="D1206">
        <v>2</v>
      </c>
      <c r="E1206" s="1" t="s">
        <v>206</v>
      </c>
      <c r="F1206">
        <v>2</v>
      </c>
      <c r="G1206" s="1" t="s">
        <v>377</v>
      </c>
      <c r="H1206" s="1" t="s">
        <v>29</v>
      </c>
      <c r="I1206">
        <v>1</v>
      </c>
    </row>
    <row r="1207" spans="1:9" x14ac:dyDescent="0.55000000000000004">
      <c r="A1207">
        <v>38</v>
      </c>
      <c r="B1207" s="1" t="s">
        <v>418</v>
      </c>
      <c r="C1207" s="1" t="s">
        <v>1</v>
      </c>
      <c r="D1207">
        <v>2</v>
      </c>
      <c r="E1207" s="1" t="s">
        <v>210</v>
      </c>
      <c r="F1207">
        <v>2</v>
      </c>
      <c r="G1207" s="1" t="s">
        <v>376</v>
      </c>
      <c r="H1207" s="1" t="s">
        <v>28</v>
      </c>
      <c r="I1207">
        <v>1</v>
      </c>
    </row>
    <row r="1208" spans="1:9" x14ac:dyDescent="0.55000000000000004">
      <c r="A1208">
        <v>38</v>
      </c>
      <c r="B1208" s="1" t="s">
        <v>418</v>
      </c>
      <c r="C1208" s="1" t="s">
        <v>1</v>
      </c>
      <c r="D1208">
        <v>2</v>
      </c>
      <c r="E1208" s="1" t="s">
        <v>274</v>
      </c>
      <c r="F1208">
        <v>2</v>
      </c>
      <c r="G1208" s="1" t="s">
        <v>375</v>
      </c>
      <c r="H1208" s="1" t="s">
        <v>28</v>
      </c>
      <c r="I1208">
        <v>1</v>
      </c>
    </row>
    <row r="1209" spans="1:9" x14ac:dyDescent="0.55000000000000004">
      <c r="A1209">
        <v>38</v>
      </c>
      <c r="B1209" s="1" t="s">
        <v>418</v>
      </c>
      <c r="C1209" s="1" t="s">
        <v>1</v>
      </c>
      <c r="D1209">
        <v>2</v>
      </c>
      <c r="E1209" s="1" t="s">
        <v>276</v>
      </c>
      <c r="F1209">
        <v>2</v>
      </c>
      <c r="G1209" s="1" t="s">
        <v>375</v>
      </c>
      <c r="H1209" s="1" t="s">
        <v>28</v>
      </c>
      <c r="I1209">
        <v>1</v>
      </c>
    </row>
    <row r="1210" spans="1:9" x14ac:dyDescent="0.55000000000000004">
      <c r="A1210">
        <v>38</v>
      </c>
      <c r="B1210" s="1" t="s">
        <v>418</v>
      </c>
      <c r="C1210" s="1" t="s">
        <v>1</v>
      </c>
      <c r="D1210">
        <v>2</v>
      </c>
      <c r="E1210" s="1" t="s">
        <v>279</v>
      </c>
      <c r="F1210">
        <v>2</v>
      </c>
      <c r="G1210" s="1" t="s">
        <v>376</v>
      </c>
      <c r="H1210" s="1" t="s">
        <v>29</v>
      </c>
      <c r="I1210">
        <v>1</v>
      </c>
    </row>
    <row r="1211" spans="1:9" x14ac:dyDescent="0.55000000000000004">
      <c r="A1211">
        <v>38</v>
      </c>
      <c r="B1211" s="1" t="s">
        <v>418</v>
      </c>
      <c r="C1211" s="1" t="s">
        <v>1</v>
      </c>
      <c r="D1211">
        <v>2</v>
      </c>
      <c r="E1211" s="1" t="s">
        <v>282</v>
      </c>
      <c r="F1211">
        <v>2</v>
      </c>
      <c r="G1211" s="1" t="s">
        <v>375</v>
      </c>
      <c r="H1211" s="1" t="s">
        <v>29</v>
      </c>
      <c r="I1211">
        <v>1</v>
      </c>
    </row>
    <row r="1212" spans="1:9" x14ac:dyDescent="0.55000000000000004">
      <c r="A1212">
        <v>38</v>
      </c>
      <c r="B1212" s="1" t="s">
        <v>418</v>
      </c>
      <c r="C1212" s="1" t="s">
        <v>1</v>
      </c>
      <c r="D1212">
        <v>2</v>
      </c>
      <c r="E1212" s="1" t="s">
        <v>352</v>
      </c>
      <c r="F1212">
        <v>2</v>
      </c>
      <c r="G1212" s="1" t="s">
        <v>376</v>
      </c>
      <c r="H1212" s="1" t="s">
        <v>29</v>
      </c>
      <c r="I1212">
        <v>1</v>
      </c>
    </row>
    <row r="1213" spans="1:9" x14ac:dyDescent="0.55000000000000004">
      <c r="A1213">
        <v>38</v>
      </c>
      <c r="B1213" s="1" t="s">
        <v>418</v>
      </c>
      <c r="C1213" s="1" t="s">
        <v>1</v>
      </c>
      <c r="D1213">
        <v>2</v>
      </c>
      <c r="E1213" s="1" t="s">
        <v>357</v>
      </c>
      <c r="F1213">
        <v>2</v>
      </c>
      <c r="G1213" s="1" t="s">
        <v>376</v>
      </c>
      <c r="H1213" s="1" t="s">
        <v>28</v>
      </c>
      <c r="I1213">
        <v>1</v>
      </c>
    </row>
    <row r="1214" spans="1:9" x14ac:dyDescent="0.55000000000000004">
      <c r="A1214">
        <v>38</v>
      </c>
      <c r="B1214" s="1" t="s">
        <v>418</v>
      </c>
      <c r="C1214" s="1" t="s">
        <v>1</v>
      </c>
      <c r="D1214">
        <v>2</v>
      </c>
      <c r="E1214" s="1" t="s">
        <v>360</v>
      </c>
      <c r="F1214">
        <v>2</v>
      </c>
      <c r="G1214" s="1" t="s">
        <v>377</v>
      </c>
      <c r="H1214" s="1" t="s">
        <v>28</v>
      </c>
      <c r="I1214">
        <v>1</v>
      </c>
    </row>
    <row r="1215" spans="1:9" x14ac:dyDescent="0.55000000000000004">
      <c r="A1215">
        <v>38</v>
      </c>
      <c r="B1215" s="1" t="s">
        <v>418</v>
      </c>
      <c r="C1215" s="1" t="s">
        <v>1</v>
      </c>
      <c r="D1215">
        <v>2</v>
      </c>
      <c r="E1215" s="1" t="s">
        <v>364</v>
      </c>
      <c r="F1215">
        <v>2</v>
      </c>
      <c r="G1215" s="1" t="s">
        <v>377</v>
      </c>
      <c r="H1215" s="1" t="s">
        <v>28</v>
      </c>
      <c r="I1215">
        <v>1</v>
      </c>
    </row>
    <row r="1216" spans="1:9" x14ac:dyDescent="0.55000000000000004">
      <c r="A1216">
        <v>38</v>
      </c>
      <c r="B1216" s="1" t="s">
        <v>418</v>
      </c>
      <c r="C1216" s="1" t="s">
        <v>1</v>
      </c>
      <c r="D1216">
        <v>2</v>
      </c>
      <c r="E1216" s="1" t="s">
        <v>368</v>
      </c>
      <c r="F1216">
        <v>2</v>
      </c>
      <c r="G1216" s="1" t="s">
        <v>377</v>
      </c>
      <c r="H1216" s="1" t="s">
        <v>28</v>
      </c>
      <c r="I1216">
        <v>1</v>
      </c>
    </row>
    <row r="1217" spans="1:9" x14ac:dyDescent="0.55000000000000004">
      <c r="A1217">
        <v>38</v>
      </c>
      <c r="B1217" s="1" t="s">
        <v>418</v>
      </c>
      <c r="C1217" s="1" t="s">
        <v>1</v>
      </c>
      <c r="D1217">
        <v>2</v>
      </c>
      <c r="E1217" s="1" t="s">
        <v>371</v>
      </c>
      <c r="F1217">
        <v>2</v>
      </c>
      <c r="G1217" s="1" t="s">
        <v>377</v>
      </c>
      <c r="H1217" s="1" t="s">
        <v>29</v>
      </c>
      <c r="I1217">
        <v>1</v>
      </c>
    </row>
    <row r="1218" spans="1:9" x14ac:dyDescent="0.55000000000000004">
      <c r="A1218">
        <v>39</v>
      </c>
      <c r="B1218" s="1" t="s">
        <v>419</v>
      </c>
      <c r="C1218" s="1" t="s">
        <v>1</v>
      </c>
      <c r="D1218">
        <v>2</v>
      </c>
      <c r="E1218" s="1" t="s">
        <v>36</v>
      </c>
      <c r="F1218">
        <v>2</v>
      </c>
      <c r="G1218" s="1" t="s">
        <v>375</v>
      </c>
      <c r="H1218" s="1" t="s">
        <v>28</v>
      </c>
      <c r="I1218">
        <v>1</v>
      </c>
    </row>
    <row r="1219" spans="1:9" x14ac:dyDescent="0.55000000000000004">
      <c r="A1219">
        <v>39</v>
      </c>
      <c r="B1219" s="1" t="s">
        <v>419</v>
      </c>
      <c r="C1219" s="1" t="s">
        <v>1</v>
      </c>
      <c r="D1219">
        <v>2</v>
      </c>
      <c r="E1219" s="1" t="s">
        <v>40</v>
      </c>
      <c r="F1219">
        <v>1</v>
      </c>
      <c r="G1219" s="1" t="s">
        <v>376</v>
      </c>
      <c r="H1219" s="1" t="s">
        <v>28</v>
      </c>
      <c r="I1219">
        <v>1</v>
      </c>
    </row>
    <row r="1220" spans="1:9" x14ac:dyDescent="0.55000000000000004">
      <c r="A1220">
        <v>39</v>
      </c>
      <c r="B1220" s="1" t="s">
        <v>419</v>
      </c>
      <c r="C1220" s="1" t="s">
        <v>1</v>
      </c>
      <c r="D1220">
        <v>2</v>
      </c>
      <c r="E1220" s="1" t="s">
        <v>44</v>
      </c>
      <c r="F1220">
        <v>2</v>
      </c>
      <c r="G1220" s="1" t="s">
        <v>376</v>
      </c>
      <c r="H1220" s="1" t="s">
        <v>29</v>
      </c>
      <c r="I1220">
        <v>1</v>
      </c>
    </row>
    <row r="1221" spans="1:9" x14ac:dyDescent="0.55000000000000004">
      <c r="A1221">
        <v>39</v>
      </c>
      <c r="B1221" s="1" t="s">
        <v>419</v>
      </c>
      <c r="C1221" s="1" t="s">
        <v>1</v>
      </c>
      <c r="D1221">
        <v>2</v>
      </c>
      <c r="E1221" s="1" t="s">
        <v>48</v>
      </c>
      <c r="F1221">
        <v>2</v>
      </c>
      <c r="G1221" s="1" t="s">
        <v>376</v>
      </c>
      <c r="H1221" s="1" t="s">
        <v>29</v>
      </c>
      <c r="I1221">
        <v>1</v>
      </c>
    </row>
    <row r="1222" spans="1:9" x14ac:dyDescent="0.55000000000000004">
      <c r="A1222">
        <v>39</v>
      </c>
      <c r="B1222" s="1" t="s">
        <v>419</v>
      </c>
      <c r="C1222" s="1" t="s">
        <v>1</v>
      </c>
      <c r="D1222">
        <v>2</v>
      </c>
      <c r="E1222" s="1" t="s">
        <v>52</v>
      </c>
      <c r="F1222">
        <v>2</v>
      </c>
      <c r="G1222" s="1" t="s">
        <v>376</v>
      </c>
      <c r="H1222" s="1" t="s">
        <v>29</v>
      </c>
      <c r="I1222">
        <v>1</v>
      </c>
    </row>
    <row r="1223" spans="1:9" x14ac:dyDescent="0.55000000000000004">
      <c r="A1223">
        <v>39</v>
      </c>
      <c r="B1223" s="1" t="s">
        <v>419</v>
      </c>
      <c r="C1223" s="1" t="s">
        <v>1</v>
      </c>
      <c r="D1223">
        <v>2</v>
      </c>
      <c r="E1223" s="1" t="s">
        <v>56</v>
      </c>
      <c r="F1223">
        <v>2</v>
      </c>
      <c r="G1223" s="1" t="s">
        <v>376</v>
      </c>
      <c r="H1223" s="1" t="s">
        <v>29</v>
      </c>
      <c r="I1223">
        <v>1</v>
      </c>
    </row>
    <row r="1224" spans="1:9" x14ac:dyDescent="0.55000000000000004">
      <c r="A1224">
        <v>39</v>
      </c>
      <c r="B1224" s="1" t="s">
        <v>419</v>
      </c>
      <c r="C1224" s="1" t="s">
        <v>1</v>
      </c>
      <c r="D1224">
        <v>2</v>
      </c>
      <c r="E1224" s="1" t="s">
        <v>60</v>
      </c>
      <c r="F1224">
        <v>2</v>
      </c>
      <c r="G1224" s="1" t="s">
        <v>377</v>
      </c>
      <c r="H1224" s="1" t="s">
        <v>28</v>
      </c>
      <c r="I1224">
        <v>1</v>
      </c>
    </row>
    <row r="1225" spans="1:9" x14ac:dyDescent="0.55000000000000004">
      <c r="A1225">
        <v>39</v>
      </c>
      <c r="B1225" s="1" t="s">
        <v>419</v>
      </c>
      <c r="C1225" s="1" t="s">
        <v>1</v>
      </c>
      <c r="D1225">
        <v>2</v>
      </c>
      <c r="E1225" s="1" t="s">
        <v>64</v>
      </c>
      <c r="F1225">
        <v>2</v>
      </c>
      <c r="G1225" s="1" t="s">
        <v>377</v>
      </c>
      <c r="H1225" s="1" t="s">
        <v>29</v>
      </c>
      <c r="I1225">
        <v>1</v>
      </c>
    </row>
    <row r="1226" spans="1:9" x14ac:dyDescent="0.55000000000000004">
      <c r="A1226">
        <v>39</v>
      </c>
      <c r="B1226" s="1" t="s">
        <v>419</v>
      </c>
      <c r="C1226" s="1" t="s">
        <v>1</v>
      </c>
      <c r="D1226">
        <v>2</v>
      </c>
      <c r="E1226" s="1" t="s">
        <v>68</v>
      </c>
      <c r="F1226">
        <v>2</v>
      </c>
      <c r="G1226" s="1" t="s">
        <v>377</v>
      </c>
      <c r="H1226" s="1" t="s">
        <v>28</v>
      </c>
      <c r="I1226">
        <v>1</v>
      </c>
    </row>
    <row r="1227" spans="1:9" x14ac:dyDescent="0.55000000000000004">
      <c r="A1227">
        <v>39</v>
      </c>
      <c r="B1227" s="1" t="s">
        <v>419</v>
      </c>
      <c r="C1227" s="1" t="s">
        <v>1</v>
      </c>
      <c r="D1227">
        <v>2</v>
      </c>
      <c r="E1227" s="1" t="s">
        <v>72</v>
      </c>
      <c r="F1227">
        <v>2</v>
      </c>
      <c r="G1227" s="1" t="s">
        <v>377</v>
      </c>
      <c r="H1227" s="1" t="s">
        <v>29</v>
      </c>
      <c r="I1227">
        <v>1</v>
      </c>
    </row>
    <row r="1228" spans="1:9" x14ac:dyDescent="0.55000000000000004">
      <c r="A1228">
        <v>39</v>
      </c>
      <c r="B1228" s="1" t="s">
        <v>419</v>
      </c>
      <c r="C1228" s="1" t="s">
        <v>1</v>
      </c>
      <c r="D1228">
        <v>2</v>
      </c>
      <c r="E1228" s="1" t="s">
        <v>75</v>
      </c>
      <c r="F1228">
        <v>1</v>
      </c>
      <c r="G1228" s="1" t="s">
        <v>377</v>
      </c>
      <c r="H1228" s="1" t="s">
        <v>29</v>
      </c>
      <c r="I1228">
        <v>1</v>
      </c>
    </row>
    <row r="1229" spans="1:9" x14ac:dyDescent="0.55000000000000004">
      <c r="A1229">
        <v>39</v>
      </c>
      <c r="B1229" s="1" t="s">
        <v>419</v>
      </c>
      <c r="C1229" s="1" t="s">
        <v>1</v>
      </c>
      <c r="D1229">
        <v>2</v>
      </c>
      <c r="E1229" s="1" t="s">
        <v>78</v>
      </c>
      <c r="F1229">
        <v>2</v>
      </c>
      <c r="G1229" s="1" t="s">
        <v>375</v>
      </c>
      <c r="H1229" s="1" t="s">
        <v>28</v>
      </c>
      <c r="I1229">
        <v>1</v>
      </c>
    </row>
    <row r="1230" spans="1:9" x14ac:dyDescent="0.55000000000000004">
      <c r="A1230">
        <v>39</v>
      </c>
      <c r="B1230" s="1" t="s">
        <v>419</v>
      </c>
      <c r="C1230" s="1" t="s">
        <v>1</v>
      </c>
      <c r="D1230">
        <v>2</v>
      </c>
      <c r="E1230" s="1" t="s">
        <v>82</v>
      </c>
      <c r="F1230">
        <v>5</v>
      </c>
      <c r="G1230" s="1" t="s">
        <v>375</v>
      </c>
      <c r="H1230" s="1" t="s">
        <v>29</v>
      </c>
      <c r="I1230">
        <v>1</v>
      </c>
    </row>
    <row r="1231" spans="1:9" x14ac:dyDescent="0.55000000000000004">
      <c r="A1231">
        <v>39</v>
      </c>
      <c r="B1231" s="1" t="s">
        <v>419</v>
      </c>
      <c r="C1231" s="1" t="s">
        <v>1</v>
      </c>
      <c r="D1231">
        <v>2</v>
      </c>
      <c r="E1231" s="1" t="s">
        <v>85</v>
      </c>
      <c r="F1231">
        <v>2</v>
      </c>
      <c r="G1231" s="1" t="s">
        <v>375</v>
      </c>
      <c r="H1231" s="1" t="s">
        <v>28</v>
      </c>
      <c r="I1231">
        <v>1</v>
      </c>
    </row>
    <row r="1232" spans="1:9" x14ac:dyDescent="0.55000000000000004">
      <c r="A1232">
        <v>39</v>
      </c>
      <c r="B1232" s="1" t="s">
        <v>419</v>
      </c>
      <c r="C1232" s="1" t="s">
        <v>1</v>
      </c>
      <c r="D1232">
        <v>2</v>
      </c>
      <c r="E1232" s="1" t="s">
        <v>184</v>
      </c>
      <c r="F1232">
        <v>2</v>
      </c>
      <c r="G1232" s="1" t="s">
        <v>376</v>
      </c>
      <c r="H1232" s="1" t="s">
        <v>28</v>
      </c>
      <c r="I1232">
        <v>1</v>
      </c>
    </row>
    <row r="1233" spans="1:9" x14ac:dyDescent="0.55000000000000004">
      <c r="A1233">
        <v>39</v>
      </c>
      <c r="B1233" s="1" t="s">
        <v>419</v>
      </c>
      <c r="C1233" s="1" t="s">
        <v>1</v>
      </c>
      <c r="D1233">
        <v>2</v>
      </c>
      <c r="E1233" s="1" t="s">
        <v>187</v>
      </c>
      <c r="F1233">
        <v>2</v>
      </c>
      <c r="G1233" s="1" t="s">
        <v>376</v>
      </c>
      <c r="H1233" s="1" t="s">
        <v>29</v>
      </c>
      <c r="I1233">
        <v>1</v>
      </c>
    </row>
    <row r="1234" spans="1:9" x14ac:dyDescent="0.55000000000000004">
      <c r="A1234">
        <v>39</v>
      </c>
      <c r="B1234" s="1" t="s">
        <v>419</v>
      </c>
      <c r="C1234" s="1" t="s">
        <v>1</v>
      </c>
      <c r="D1234">
        <v>2</v>
      </c>
      <c r="E1234" s="1" t="s">
        <v>192</v>
      </c>
      <c r="F1234">
        <v>2</v>
      </c>
      <c r="G1234" s="1" t="s">
        <v>376</v>
      </c>
      <c r="H1234" s="1" t="s">
        <v>28</v>
      </c>
      <c r="I1234">
        <v>1</v>
      </c>
    </row>
    <row r="1235" spans="1:9" x14ac:dyDescent="0.55000000000000004">
      <c r="A1235">
        <v>39</v>
      </c>
      <c r="B1235" s="1" t="s">
        <v>419</v>
      </c>
      <c r="C1235" s="1" t="s">
        <v>1</v>
      </c>
      <c r="D1235">
        <v>2</v>
      </c>
      <c r="E1235" s="1" t="s">
        <v>195</v>
      </c>
      <c r="F1235">
        <v>2</v>
      </c>
      <c r="G1235" s="1" t="s">
        <v>377</v>
      </c>
      <c r="H1235" s="1" t="s">
        <v>28</v>
      </c>
      <c r="I1235">
        <v>1</v>
      </c>
    </row>
    <row r="1236" spans="1:9" x14ac:dyDescent="0.55000000000000004">
      <c r="A1236">
        <v>39</v>
      </c>
      <c r="B1236" s="1" t="s">
        <v>419</v>
      </c>
      <c r="C1236" s="1" t="s">
        <v>1</v>
      </c>
      <c r="D1236">
        <v>2</v>
      </c>
      <c r="E1236" s="1" t="s">
        <v>199</v>
      </c>
      <c r="F1236">
        <v>2</v>
      </c>
      <c r="G1236" s="1" t="s">
        <v>377</v>
      </c>
      <c r="H1236" s="1" t="s">
        <v>28</v>
      </c>
      <c r="I1236">
        <v>1</v>
      </c>
    </row>
    <row r="1237" spans="1:9" x14ac:dyDescent="0.55000000000000004">
      <c r="A1237">
        <v>39</v>
      </c>
      <c r="B1237" s="1" t="s">
        <v>419</v>
      </c>
      <c r="C1237" s="1" t="s">
        <v>1</v>
      </c>
      <c r="D1237">
        <v>2</v>
      </c>
      <c r="E1237" s="1" t="s">
        <v>203</v>
      </c>
      <c r="F1237">
        <v>2</v>
      </c>
      <c r="G1237" s="1" t="s">
        <v>377</v>
      </c>
      <c r="H1237" s="1" t="s">
        <v>29</v>
      </c>
      <c r="I1237">
        <v>1</v>
      </c>
    </row>
    <row r="1238" spans="1:9" x14ac:dyDescent="0.55000000000000004">
      <c r="A1238">
        <v>39</v>
      </c>
      <c r="B1238" s="1" t="s">
        <v>419</v>
      </c>
      <c r="C1238" s="1" t="s">
        <v>1</v>
      </c>
      <c r="D1238">
        <v>2</v>
      </c>
      <c r="E1238" s="1" t="s">
        <v>206</v>
      </c>
      <c r="F1238">
        <v>2</v>
      </c>
      <c r="G1238" s="1" t="s">
        <v>377</v>
      </c>
      <c r="H1238" s="1" t="s">
        <v>29</v>
      </c>
      <c r="I1238">
        <v>1</v>
      </c>
    </row>
    <row r="1239" spans="1:9" x14ac:dyDescent="0.55000000000000004">
      <c r="A1239">
        <v>39</v>
      </c>
      <c r="B1239" s="1" t="s">
        <v>419</v>
      </c>
      <c r="C1239" s="1" t="s">
        <v>1</v>
      </c>
      <c r="D1239">
        <v>2</v>
      </c>
      <c r="E1239" s="1" t="s">
        <v>210</v>
      </c>
      <c r="F1239">
        <v>2</v>
      </c>
      <c r="G1239" s="1" t="s">
        <v>376</v>
      </c>
      <c r="H1239" s="1" t="s">
        <v>28</v>
      </c>
      <c r="I1239">
        <v>1</v>
      </c>
    </row>
    <row r="1240" spans="1:9" x14ac:dyDescent="0.55000000000000004">
      <c r="A1240">
        <v>39</v>
      </c>
      <c r="B1240" s="1" t="s">
        <v>419</v>
      </c>
      <c r="C1240" s="1" t="s">
        <v>1</v>
      </c>
      <c r="D1240">
        <v>2</v>
      </c>
      <c r="E1240" s="1" t="s">
        <v>274</v>
      </c>
      <c r="F1240">
        <v>2</v>
      </c>
      <c r="G1240" s="1" t="s">
        <v>375</v>
      </c>
      <c r="H1240" s="1" t="s">
        <v>28</v>
      </c>
      <c r="I1240">
        <v>1</v>
      </c>
    </row>
    <row r="1241" spans="1:9" x14ac:dyDescent="0.55000000000000004">
      <c r="A1241">
        <v>39</v>
      </c>
      <c r="B1241" s="1" t="s">
        <v>419</v>
      </c>
      <c r="C1241" s="1" t="s">
        <v>1</v>
      </c>
      <c r="D1241">
        <v>2</v>
      </c>
      <c r="E1241" s="1" t="s">
        <v>276</v>
      </c>
      <c r="F1241">
        <v>2</v>
      </c>
      <c r="G1241" s="1" t="s">
        <v>375</v>
      </c>
      <c r="H1241" s="1" t="s">
        <v>28</v>
      </c>
      <c r="I1241">
        <v>1</v>
      </c>
    </row>
    <row r="1242" spans="1:9" x14ac:dyDescent="0.55000000000000004">
      <c r="A1242">
        <v>39</v>
      </c>
      <c r="B1242" s="1" t="s">
        <v>419</v>
      </c>
      <c r="C1242" s="1" t="s">
        <v>1</v>
      </c>
      <c r="D1242">
        <v>2</v>
      </c>
      <c r="E1242" s="1" t="s">
        <v>279</v>
      </c>
      <c r="F1242">
        <v>2</v>
      </c>
      <c r="G1242" s="1" t="s">
        <v>376</v>
      </c>
      <c r="H1242" s="1" t="s">
        <v>29</v>
      </c>
      <c r="I1242">
        <v>1</v>
      </c>
    </row>
    <row r="1243" spans="1:9" x14ac:dyDescent="0.55000000000000004">
      <c r="A1243">
        <v>39</v>
      </c>
      <c r="B1243" s="1" t="s">
        <v>419</v>
      </c>
      <c r="C1243" s="1" t="s">
        <v>1</v>
      </c>
      <c r="D1243">
        <v>2</v>
      </c>
      <c r="E1243" s="1" t="s">
        <v>282</v>
      </c>
      <c r="F1243">
        <v>2</v>
      </c>
      <c r="G1243" s="1" t="s">
        <v>375</v>
      </c>
      <c r="H1243" s="1" t="s">
        <v>29</v>
      </c>
      <c r="I1243">
        <v>1</v>
      </c>
    </row>
    <row r="1244" spans="1:9" x14ac:dyDescent="0.55000000000000004">
      <c r="A1244">
        <v>39</v>
      </c>
      <c r="B1244" s="1" t="s">
        <v>419</v>
      </c>
      <c r="C1244" s="1" t="s">
        <v>1</v>
      </c>
      <c r="D1244">
        <v>2</v>
      </c>
      <c r="E1244" s="1" t="s">
        <v>352</v>
      </c>
      <c r="F1244">
        <v>2</v>
      </c>
      <c r="G1244" s="1" t="s">
        <v>376</v>
      </c>
      <c r="H1244" s="1" t="s">
        <v>29</v>
      </c>
      <c r="I1244">
        <v>1</v>
      </c>
    </row>
    <row r="1245" spans="1:9" x14ac:dyDescent="0.55000000000000004">
      <c r="A1245">
        <v>39</v>
      </c>
      <c r="B1245" s="1" t="s">
        <v>419</v>
      </c>
      <c r="C1245" s="1" t="s">
        <v>1</v>
      </c>
      <c r="D1245">
        <v>2</v>
      </c>
      <c r="E1245" s="1" t="s">
        <v>357</v>
      </c>
      <c r="F1245">
        <v>2</v>
      </c>
      <c r="G1245" s="1" t="s">
        <v>376</v>
      </c>
      <c r="H1245" s="1" t="s">
        <v>28</v>
      </c>
      <c r="I1245">
        <v>1</v>
      </c>
    </row>
    <row r="1246" spans="1:9" x14ac:dyDescent="0.55000000000000004">
      <c r="A1246">
        <v>39</v>
      </c>
      <c r="B1246" s="1" t="s">
        <v>419</v>
      </c>
      <c r="C1246" s="1" t="s">
        <v>1</v>
      </c>
      <c r="D1246">
        <v>2</v>
      </c>
      <c r="E1246" s="1" t="s">
        <v>360</v>
      </c>
      <c r="F1246">
        <v>2</v>
      </c>
      <c r="G1246" s="1" t="s">
        <v>377</v>
      </c>
      <c r="H1246" s="1" t="s">
        <v>28</v>
      </c>
      <c r="I1246">
        <v>1</v>
      </c>
    </row>
    <row r="1247" spans="1:9" x14ac:dyDescent="0.55000000000000004">
      <c r="A1247">
        <v>39</v>
      </c>
      <c r="B1247" s="1" t="s">
        <v>419</v>
      </c>
      <c r="C1247" s="1" t="s">
        <v>1</v>
      </c>
      <c r="D1247">
        <v>2</v>
      </c>
      <c r="E1247" s="1" t="s">
        <v>364</v>
      </c>
      <c r="F1247">
        <v>1</v>
      </c>
      <c r="G1247" s="1" t="s">
        <v>377</v>
      </c>
      <c r="H1247" s="1" t="s">
        <v>28</v>
      </c>
      <c r="I1247">
        <v>1</v>
      </c>
    </row>
    <row r="1248" spans="1:9" x14ac:dyDescent="0.55000000000000004">
      <c r="A1248">
        <v>39</v>
      </c>
      <c r="B1248" s="1" t="s">
        <v>419</v>
      </c>
      <c r="C1248" s="1" t="s">
        <v>1</v>
      </c>
      <c r="D1248">
        <v>2</v>
      </c>
      <c r="E1248" s="1" t="s">
        <v>368</v>
      </c>
      <c r="F1248">
        <v>2</v>
      </c>
      <c r="G1248" s="1" t="s">
        <v>377</v>
      </c>
      <c r="H1248" s="1" t="s">
        <v>28</v>
      </c>
      <c r="I1248">
        <v>1</v>
      </c>
    </row>
    <row r="1249" spans="1:9" x14ac:dyDescent="0.55000000000000004">
      <c r="A1249">
        <v>39</v>
      </c>
      <c r="B1249" s="1" t="s">
        <v>419</v>
      </c>
      <c r="C1249" s="1" t="s">
        <v>1</v>
      </c>
      <c r="D1249">
        <v>2</v>
      </c>
      <c r="E1249" s="1" t="s">
        <v>371</v>
      </c>
      <c r="F1249">
        <v>2</v>
      </c>
      <c r="G1249" s="1" t="s">
        <v>377</v>
      </c>
      <c r="H1249" s="1" t="s">
        <v>29</v>
      </c>
      <c r="I1249">
        <v>1</v>
      </c>
    </row>
    <row r="1250" spans="1:9" x14ac:dyDescent="0.55000000000000004">
      <c r="A1250">
        <v>40</v>
      </c>
      <c r="B1250" s="1" t="s">
        <v>420</v>
      </c>
      <c r="C1250" s="1" t="s">
        <v>2</v>
      </c>
      <c r="D1250">
        <v>1</v>
      </c>
      <c r="E1250" s="1" t="s">
        <v>36</v>
      </c>
      <c r="F1250">
        <v>1</v>
      </c>
      <c r="G1250" s="1" t="s">
        <v>375</v>
      </c>
      <c r="H1250" s="1" t="s">
        <v>28</v>
      </c>
      <c r="I1250">
        <v>1</v>
      </c>
    </row>
    <row r="1251" spans="1:9" x14ac:dyDescent="0.55000000000000004">
      <c r="A1251">
        <v>40</v>
      </c>
      <c r="B1251" s="1" t="s">
        <v>420</v>
      </c>
      <c r="C1251" s="1" t="s">
        <v>2</v>
      </c>
      <c r="D1251">
        <v>1</v>
      </c>
      <c r="E1251" s="1" t="s">
        <v>40</v>
      </c>
      <c r="F1251">
        <v>1</v>
      </c>
      <c r="G1251" s="1" t="s">
        <v>376</v>
      </c>
      <c r="H1251" s="1" t="s">
        <v>28</v>
      </c>
      <c r="I1251">
        <v>1</v>
      </c>
    </row>
    <row r="1252" spans="1:9" x14ac:dyDescent="0.55000000000000004">
      <c r="A1252">
        <v>40</v>
      </c>
      <c r="B1252" s="1" t="s">
        <v>420</v>
      </c>
      <c r="C1252" s="1" t="s">
        <v>2</v>
      </c>
      <c r="D1252">
        <v>1</v>
      </c>
      <c r="E1252" s="1" t="s">
        <v>44</v>
      </c>
      <c r="F1252">
        <v>1</v>
      </c>
      <c r="G1252" s="1" t="s">
        <v>376</v>
      </c>
      <c r="H1252" s="1" t="s">
        <v>29</v>
      </c>
      <c r="I1252">
        <v>1</v>
      </c>
    </row>
    <row r="1253" spans="1:9" x14ac:dyDescent="0.55000000000000004">
      <c r="A1253">
        <v>40</v>
      </c>
      <c r="B1253" s="1" t="s">
        <v>420</v>
      </c>
      <c r="C1253" s="1" t="s">
        <v>2</v>
      </c>
      <c r="D1253">
        <v>1</v>
      </c>
      <c r="E1253" s="1" t="s">
        <v>48</v>
      </c>
      <c r="F1253">
        <v>1</v>
      </c>
      <c r="G1253" s="1" t="s">
        <v>376</v>
      </c>
      <c r="H1253" s="1" t="s">
        <v>29</v>
      </c>
      <c r="I1253">
        <v>1</v>
      </c>
    </row>
    <row r="1254" spans="1:9" x14ac:dyDescent="0.55000000000000004">
      <c r="A1254">
        <v>40</v>
      </c>
      <c r="B1254" s="1" t="s">
        <v>420</v>
      </c>
      <c r="C1254" s="1" t="s">
        <v>2</v>
      </c>
      <c r="D1254">
        <v>1</v>
      </c>
      <c r="E1254" s="1" t="s">
        <v>52</v>
      </c>
      <c r="F1254">
        <v>1</v>
      </c>
      <c r="G1254" s="1" t="s">
        <v>376</v>
      </c>
      <c r="H1254" s="1" t="s">
        <v>29</v>
      </c>
      <c r="I1254">
        <v>1</v>
      </c>
    </row>
    <row r="1255" spans="1:9" x14ac:dyDescent="0.55000000000000004">
      <c r="A1255">
        <v>40</v>
      </c>
      <c r="B1255" s="1" t="s">
        <v>420</v>
      </c>
      <c r="C1255" s="1" t="s">
        <v>2</v>
      </c>
      <c r="D1255">
        <v>1</v>
      </c>
      <c r="E1255" s="1" t="s">
        <v>56</v>
      </c>
      <c r="F1255">
        <v>1</v>
      </c>
      <c r="G1255" s="1" t="s">
        <v>376</v>
      </c>
      <c r="H1255" s="1" t="s">
        <v>29</v>
      </c>
      <c r="I1255">
        <v>1</v>
      </c>
    </row>
    <row r="1256" spans="1:9" x14ac:dyDescent="0.55000000000000004">
      <c r="A1256">
        <v>40</v>
      </c>
      <c r="B1256" s="1" t="s">
        <v>420</v>
      </c>
      <c r="C1256" s="1" t="s">
        <v>2</v>
      </c>
      <c r="D1256">
        <v>1</v>
      </c>
      <c r="E1256" s="1" t="s">
        <v>60</v>
      </c>
      <c r="F1256">
        <v>4</v>
      </c>
      <c r="G1256" s="1" t="s">
        <v>377</v>
      </c>
      <c r="H1256" s="1" t="s">
        <v>28</v>
      </c>
      <c r="I1256">
        <v>1</v>
      </c>
    </row>
    <row r="1257" spans="1:9" x14ac:dyDescent="0.55000000000000004">
      <c r="A1257">
        <v>40</v>
      </c>
      <c r="B1257" s="1" t="s">
        <v>420</v>
      </c>
      <c r="C1257" s="1" t="s">
        <v>2</v>
      </c>
      <c r="D1257">
        <v>1</v>
      </c>
      <c r="E1257" s="1" t="s">
        <v>64</v>
      </c>
      <c r="F1257">
        <v>1</v>
      </c>
      <c r="G1257" s="1" t="s">
        <v>377</v>
      </c>
      <c r="H1257" s="1" t="s">
        <v>29</v>
      </c>
      <c r="I1257">
        <v>1</v>
      </c>
    </row>
    <row r="1258" spans="1:9" x14ac:dyDescent="0.55000000000000004">
      <c r="A1258">
        <v>40</v>
      </c>
      <c r="B1258" s="1" t="s">
        <v>420</v>
      </c>
      <c r="C1258" s="1" t="s">
        <v>2</v>
      </c>
      <c r="D1258">
        <v>1</v>
      </c>
      <c r="E1258" s="1" t="s">
        <v>68</v>
      </c>
      <c r="F1258">
        <v>1</v>
      </c>
      <c r="G1258" s="1" t="s">
        <v>377</v>
      </c>
      <c r="H1258" s="1" t="s">
        <v>28</v>
      </c>
      <c r="I1258">
        <v>1</v>
      </c>
    </row>
    <row r="1259" spans="1:9" x14ac:dyDescent="0.55000000000000004">
      <c r="A1259">
        <v>40</v>
      </c>
      <c r="B1259" s="1" t="s">
        <v>420</v>
      </c>
      <c r="C1259" s="1" t="s">
        <v>2</v>
      </c>
      <c r="D1259">
        <v>1</v>
      </c>
      <c r="E1259" s="1" t="s">
        <v>72</v>
      </c>
      <c r="F1259">
        <v>1</v>
      </c>
      <c r="G1259" s="1" t="s">
        <v>377</v>
      </c>
      <c r="H1259" s="1" t="s">
        <v>29</v>
      </c>
      <c r="I1259">
        <v>1</v>
      </c>
    </row>
    <row r="1260" spans="1:9" x14ac:dyDescent="0.55000000000000004">
      <c r="A1260">
        <v>40</v>
      </c>
      <c r="B1260" s="1" t="s">
        <v>420</v>
      </c>
      <c r="C1260" s="1" t="s">
        <v>2</v>
      </c>
      <c r="D1260">
        <v>1</v>
      </c>
      <c r="E1260" s="1" t="s">
        <v>75</v>
      </c>
      <c r="F1260">
        <v>7</v>
      </c>
      <c r="G1260" s="1" t="s">
        <v>377</v>
      </c>
      <c r="H1260" s="1" t="s">
        <v>29</v>
      </c>
      <c r="I1260">
        <v>1</v>
      </c>
    </row>
    <row r="1261" spans="1:9" x14ac:dyDescent="0.55000000000000004">
      <c r="A1261">
        <v>40</v>
      </c>
      <c r="B1261" s="1" t="s">
        <v>420</v>
      </c>
      <c r="C1261" s="1" t="s">
        <v>2</v>
      </c>
      <c r="D1261">
        <v>1</v>
      </c>
      <c r="E1261" s="1" t="s">
        <v>78</v>
      </c>
      <c r="F1261">
        <v>1</v>
      </c>
      <c r="G1261" s="1" t="s">
        <v>375</v>
      </c>
      <c r="H1261" s="1" t="s">
        <v>28</v>
      </c>
      <c r="I1261">
        <v>1</v>
      </c>
    </row>
    <row r="1262" spans="1:9" x14ac:dyDescent="0.55000000000000004">
      <c r="A1262">
        <v>40</v>
      </c>
      <c r="B1262" s="1" t="s">
        <v>420</v>
      </c>
      <c r="C1262" s="1" t="s">
        <v>2</v>
      </c>
      <c r="D1262">
        <v>1</v>
      </c>
      <c r="E1262" s="1" t="s">
        <v>82</v>
      </c>
      <c r="F1262">
        <v>7</v>
      </c>
      <c r="G1262" s="1" t="s">
        <v>375</v>
      </c>
      <c r="H1262" s="1" t="s">
        <v>29</v>
      </c>
      <c r="I1262">
        <v>1</v>
      </c>
    </row>
    <row r="1263" spans="1:9" x14ac:dyDescent="0.55000000000000004">
      <c r="A1263">
        <v>40</v>
      </c>
      <c r="B1263" s="1" t="s">
        <v>420</v>
      </c>
      <c r="C1263" s="1" t="s">
        <v>2</v>
      </c>
      <c r="D1263">
        <v>1</v>
      </c>
      <c r="E1263" s="1" t="s">
        <v>85</v>
      </c>
      <c r="F1263">
        <v>4</v>
      </c>
      <c r="G1263" s="1" t="s">
        <v>375</v>
      </c>
      <c r="H1263" s="1" t="s">
        <v>28</v>
      </c>
      <c r="I1263">
        <v>1</v>
      </c>
    </row>
    <row r="1264" spans="1:9" x14ac:dyDescent="0.55000000000000004">
      <c r="A1264">
        <v>40</v>
      </c>
      <c r="B1264" s="1" t="s">
        <v>420</v>
      </c>
      <c r="C1264" s="1" t="s">
        <v>2</v>
      </c>
      <c r="D1264">
        <v>1</v>
      </c>
      <c r="E1264" s="1" t="s">
        <v>184</v>
      </c>
      <c r="F1264">
        <v>1</v>
      </c>
      <c r="G1264" s="1" t="s">
        <v>376</v>
      </c>
      <c r="H1264" s="1" t="s">
        <v>28</v>
      </c>
      <c r="I1264">
        <v>1</v>
      </c>
    </row>
    <row r="1265" spans="1:9" x14ac:dyDescent="0.55000000000000004">
      <c r="A1265">
        <v>40</v>
      </c>
      <c r="B1265" s="1" t="s">
        <v>420</v>
      </c>
      <c r="C1265" s="1" t="s">
        <v>2</v>
      </c>
      <c r="D1265">
        <v>1</v>
      </c>
      <c r="E1265" s="1" t="s">
        <v>187</v>
      </c>
      <c r="F1265">
        <v>1</v>
      </c>
      <c r="G1265" s="1" t="s">
        <v>376</v>
      </c>
      <c r="H1265" s="1" t="s">
        <v>29</v>
      </c>
      <c r="I1265">
        <v>1</v>
      </c>
    </row>
    <row r="1266" spans="1:9" x14ac:dyDescent="0.55000000000000004">
      <c r="A1266">
        <v>40</v>
      </c>
      <c r="B1266" s="1" t="s">
        <v>420</v>
      </c>
      <c r="C1266" s="1" t="s">
        <v>2</v>
      </c>
      <c r="D1266">
        <v>1</v>
      </c>
      <c r="E1266" s="1" t="s">
        <v>192</v>
      </c>
      <c r="F1266">
        <v>1</v>
      </c>
      <c r="G1266" s="1" t="s">
        <v>376</v>
      </c>
      <c r="H1266" s="1" t="s">
        <v>28</v>
      </c>
      <c r="I1266">
        <v>1</v>
      </c>
    </row>
    <row r="1267" spans="1:9" x14ac:dyDescent="0.55000000000000004">
      <c r="A1267">
        <v>40</v>
      </c>
      <c r="B1267" s="1" t="s">
        <v>420</v>
      </c>
      <c r="C1267" s="1" t="s">
        <v>2</v>
      </c>
      <c r="D1267">
        <v>1</v>
      </c>
      <c r="E1267" s="1" t="s">
        <v>195</v>
      </c>
      <c r="F1267">
        <v>1</v>
      </c>
      <c r="G1267" s="1" t="s">
        <v>377</v>
      </c>
      <c r="H1267" s="1" t="s">
        <v>28</v>
      </c>
      <c r="I1267">
        <v>1</v>
      </c>
    </row>
    <row r="1268" spans="1:9" x14ac:dyDescent="0.55000000000000004">
      <c r="A1268">
        <v>40</v>
      </c>
      <c r="B1268" s="1" t="s">
        <v>420</v>
      </c>
      <c r="C1268" s="1" t="s">
        <v>2</v>
      </c>
      <c r="D1268">
        <v>1</v>
      </c>
      <c r="E1268" s="1" t="s">
        <v>199</v>
      </c>
      <c r="F1268">
        <v>1</v>
      </c>
      <c r="G1268" s="1" t="s">
        <v>377</v>
      </c>
      <c r="H1268" s="1" t="s">
        <v>28</v>
      </c>
      <c r="I1268">
        <v>1</v>
      </c>
    </row>
    <row r="1269" spans="1:9" x14ac:dyDescent="0.55000000000000004">
      <c r="A1269">
        <v>40</v>
      </c>
      <c r="B1269" s="1" t="s">
        <v>420</v>
      </c>
      <c r="C1269" s="1" t="s">
        <v>2</v>
      </c>
      <c r="D1269">
        <v>1</v>
      </c>
      <c r="E1269" s="1" t="s">
        <v>203</v>
      </c>
      <c r="F1269">
        <v>1</v>
      </c>
      <c r="G1269" s="1" t="s">
        <v>377</v>
      </c>
      <c r="H1269" s="1" t="s">
        <v>29</v>
      </c>
      <c r="I1269">
        <v>1</v>
      </c>
    </row>
    <row r="1270" spans="1:9" x14ac:dyDescent="0.55000000000000004">
      <c r="A1270">
        <v>40</v>
      </c>
      <c r="B1270" s="1" t="s">
        <v>420</v>
      </c>
      <c r="C1270" s="1" t="s">
        <v>2</v>
      </c>
      <c r="D1270">
        <v>1</v>
      </c>
      <c r="E1270" s="1" t="s">
        <v>206</v>
      </c>
      <c r="F1270">
        <v>1</v>
      </c>
      <c r="G1270" s="1" t="s">
        <v>377</v>
      </c>
      <c r="H1270" s="1" t="s">
        <v>29</v>
      </c>
      <c r="I1270">
        <v>1</v>
      </c>
    </row>
    <row r="1271" spans="1:9" x14ac:dyDescent="0.55000000000000004">
      <c r="A1271">
        <v>40</v>
      </c>
      <c r="B1271" s="1" t="s">
        <v>420</v>
      </c>
      <c r="C1271" s="1" t="s">
        <v>2</v>
      </c>
      <c r="D1271">
        <v>1</v>
      </c>
      <c r="E1271" s="1" t="s">
        <v>210</v>
      </c>
      <c r="F1271">
        <v>1</v>
      </c>
      <c r="G1271" s="1" t="s">
        <v>376</v>
      </c>
      <c r="H1271" s="1" t="s">
        <v>28</v>
      </c>
      <c r="I1271">
        <v>1</v>
      </c>
    </row>
    <row r="1272" spans="1:9" x14ac:dyDescent="0.55000000000000004">
      <c r="A1272">
        <v>40</v>
      </c>
      <c r="B1272" s="1" t="s">
        <v>420</v>
      </c>
      <c r="C1272" s="1" t="s">
        <v>2</v>
      </c>
      <c r="D1272">
        <v>1</v>
      </c>
      <c r="E1272" s="1" t="s">
        <v>274</v>
      </c>
      <c r="F1272">
        <v>1</v>
      </c>
      <c r="G1272" s="1" t="s">
        <v>375</v>
      </c>
      <c r="H1272" s="1" t="s">
        <v>28</v>
      </c>
      <c r="I1272">
        <v>1</v>
      </c>
    </row>
    <row r="1273" spans="1:9" x14ac:dyDescent="0.55000000000000004">
      <c r="A1273">
        <v>40</v>
      </c>
      <c r="B1273" s="1" t="s">
        <v>420</v>
      </c>
      <c r="C1273" s="1" t="s">
        <v>2</v>
      </c>
      <c r="D1273">
        <v>1</v>
      </c>
      <c r="E1273" s="1" t="s">
        <v>276</v>
      </c>
      <c r="F1273">
        <v>1</v>
      </c>
      <c r="G1273" s="1" t="s">
        <v>375</v>
      </c>
      <c r="H1273" s="1" t="s">
        <v>28</v>
      </c>
      <c r="I1273">
        <v>1</v>
      </c>
    </row>
    <row r="1274" spans="1:9" x14ac:dyDescent="0.55000000000000004">
      <c r="A1274">
        <v>40</v>
      </c>
      <c r="B1274" s="1" t="s">
        <v>420</v>
      </c>
      <c r="C1274" s="1" t="s">
        <v>2</v>
      </c>
      <c r="D1274">
        <v>1</v>
      </c>
      <c r="E1274" s="1" t="s">
        <v>279</v>
      </c>
      <c r="F1274">
        <v>1</v>
      </c>
      <c r="G1274" s="1" t="s">
        <v>376</v>
      </c>
      <c r="H1274" s="1" t="s">
        <v>29</v>
      </c>
      <c r="I1274">
        <v>1</v>
      </c>
    </row>
    <row r="1275" spans="1:9" x14ac:dyDescent="0.55000000000000004">
      <c r="A1275">
        <v>40</v>
      </c>
      <c r="B1275" s="1" t="s">
        <v>420</v>
      </c>
      <c r="C1275" s="1" t="s">
        <v>2</v>
      </c>
      <c r="D1275">
        <v>1</v>
      </c>
      <c r="E1275" s="1" t="s">
        <v>282</v>
      </c>
      <c r="F1275">
        <v>1</v>
      </c>
      <c r="G1275" s="1" t="s">
        <v>375</v>
      </c>
      <c r="H1275" s="1" t="s">
        <v>29</v>
      </c>
      <c r="I1275">
        <v>1</v>
      </c>
    </row>
    <row r="1276" spans="1:9" x14ac:dyDescent="0.55000000000000004">
      <c r="A1276">
        <v>40</v>
      </c>
      <c r="B1276" s="1" t="s">
        <v>420</v>
      </c>
      <c r="C1276" s="1" t="s">
        <v>2</v>
      </c>
      <c r="D1276">
        <v>1</v>
      </c>
      <c r="E1276" s="1" t="s">
        <v>352</v>
      </c>
      <c r="F1276">
        <v>1</v>
      </c>
      <c r="G1276" s="1" t="s">
        <v>376</v>
      </c>
      <c r="H1276" s="1" t="s">
        <v>29</v>
      </c>
      <c r="I1276">
        <v>1</v>
      </c>
    </row>
    <row r="1277" spans="1:9" x14ac:dyDescent="0.55000000000000004">
      <c r="A1277">
        <v>40</v>
      </c>
      <c r="B1277" s="1" t="s">
        <v>420</v>
      </c>
      <c r="C1277" s="1" t="s">
        <v>2</v>
      </c>
      <c r="D1277">
        <v>1</v>
      </c>
      <c r="E1277" s="1" t="s">
        <v>357</v>
      </c>
      <c r="F1277">
        <v>1</v>
      </c>
      <c r="G1277" s="1" t="s">
        <v>376</v>
      </c>
      <c r="H1277" s="1" t="s">
        <v>28</v>
      </c>
      <c r="I1277">
        <v>1</v>
      </c>
    </row>
    <row r="1278" spans="1:9" x14ac:dyDescent="0.55000000000000004">
      <c r="A1278">
        <v>40</v>
      </c>
      <c r="B1278" s="1" t="s">
        <v>420</v>
      </c>
      <c r="C1278" s="1" t="s">
        <v>2</v>
      </c>
      <c r="D1278">
        <v>1</v>
      </c>
      <c r="E1278" s="1" t="s">
        <v>360</v>
      </c>
      <c r="F1278">
        <v>1</v>
      </c>
      <c r="G1278" s="1" t="s">
        <v>377</v>
      </c>
      <c r="H1278" s="1" t="s">
        <v>28</v>
      </c>
      <c r="I1278">
        <v>1</v>
      </c>
    </row>
    <row r="1279" spans="1:9" x14ac:dyDescent="0.55000000000000004">
      <c r="A1279">
        <v>40</v>
      </c>
      <c r="B1279" s="1" t="s">
        <v>420</v>
      </c>
      <c r="C1279" s="1" t="s">
        <v>2</v>
      </c>
      <c r="D1279">
        <v>1</v>
      </c>
      <c r="E1279" s="1" t="s">
        <v>364</v>
      </c>
      <c r="F1279">
        <v>1</v>
      </c>
      <c r="G1279" s="1" t="s">
        <v>377</v>
      </c>
      <c r="H1279" s="1" t="s">
        <v>28</v>
      </c>
      <c r="I1279">
        <v>1</v>
      </c>
    </row>
    <row r="1280" spans="1:9" x14ac:dyDescent="0.55000000000000004">
      <c r="A1280">
        <v>40</v>
      </c>
      <c r="B1280" s="1" t="s">
        <v>420</v>
      </c>
      <c r="C1280" s="1" t="s">
        <v>2</v>
      </c>
      <c r="D1280">
        <v>1</v>
      </c>
      <c r="E1280" s="1" t="s">
        <v>368</v>
      </c>
      <c r="F1280">
        <v>1</v>
      </c>
      <c r="G1280" s="1" t="s">
        <v>377</v>
      </c>
      <c r="H1280" s="1" t="s">
        <v>28</v>
      </c>
      <c r="I1280">
        <v>1</v>
      </c>
    </row>
    <row r="1281" spans="1:9" x14ac:dyDescent="0.55000000000000004">
      <c r="A1281">
        <v>40</v>
      </c>
      <c r="B1281" s="1" t="s">
        <v>420</v>
      </c>
      <c r="C1281" s="1" t="s">
        <v>2</v>
      </c>
      <c r="D1281">
        <v>1</v>
      </c>
      <c r="E1281" s="1" t="s">
        <v>371</v>
      </c>
      <c r="F1281">
        <v>1</v>
      </c>
      <c r="G1281" s="1" t="s">
        <v>377</v>
      </c>
      <c r="H1281" s="1" t="s">
        <v>29</v>
      </c>
      <c r="I1281">
        <v>1</v>
      </c>
    </row>
    <row r="1282" spans="1:9" x14ac:dyDescent="0.55000000000000004">
      <c r="A1282">
        <v>41</v>
      </c>
      <c r="B1282" s="1" t="s">
        <v>421</v>
      </c>
      <c r="C1282" s="1" t="s">
        <v>0</v>
      </c>
      <c r="D1282">
        <v>7</v>
      </c>
      <c r="E1282" s="1" t="s">
        <v>36</v>
      </c>
      <c r="F1282">
        <v>7</v>
      </c>
      <c r="G1282" s="1" t="s">
        <v>375</v>
      </c>
      <c r="H1282" s="1" t="s">
        <v>28</v>
      </c>
      <c r="I1282">
        <v>1</v>
      </c>
    </row>
    <row r="1283" spans="1:9" x14ac:dyDescent="0.55000000000000004">
      <c r="A1283">
        <v>41</v>
      </c>
      <c r="B1283" s="1" t="s">
        <v>421</v>
      </c>
      <c r="C1283" s="1" t="s">
        <v>0</v>
      </c>
      <c r="D1283">
        <v>7</v>
      </c>
      <c r="E1283" s="1" t="s">
        <v>40</v>
      </c>
      <c r="F1283">
        <v>7</v>
      </c>
      <c r="G1283" s="1" t="s">
        <v>376</v>
      </c>
      <c r="H1283" s="1" t="s">
        <v>28</v>
      </c>
      <c r="I1283">
        <v>1</v>
      </c>
    </row>
    <row r="1284" spans="1:9" x14ac:dyDescent="0.55000000000000004">
      <c r="A1284">
        <v>41</v>
      </c>
      <c r="B1284" s="1" t="s">
        <v>421</v>
      </c>
      <c r="C1284" s="1" t="s">
        <v>0</v>
      </c>
      <c r="D1284">
        <v>7</v>
      </c>
      <c r="E1284" s="1" t="s">
        <v>44</v>
      </c>
      <c r="F1284">
        <v>5</v>
      </c>
      <c r="G1284" s="1" t="s">
        <v>376</v>
      </c>
      <c r="H1284" s="1" t="s">
        <v>29</v>
      </c>
      <c r="I1284">
        <v>1</v>
      </c>
    </row>
    <row r="1285" spans="1:9" x14ac:dyDescent="0.55000000000000004">
      <c r="A1285">
        <v>41</v>
      </c>
      <c r="B1285" s="1" t="s">
        <v>421</v>
      </c>
      <c r="C1285" s="1" t="s">
        <v>0</v>
      </c>
      <c r="D1285">
        <v>7</v>
      </c>
      <c r="E1285" s="1" t="s">
        <v>48</v>
      </c>
      <c r="F1285">
        <v>1</v>
      </c>
      <c r="G1285" s="1" t="s">
        <v>376</v>
      </c>
      <c r="H1285" s="1" t="s">
        <v>29</v>
      </c>
      <c r="I1285">
        <v>1</v>
      </c>
    </row>
    <row r="1286" spans="1:9" x14ac:dyDescent="0.55000000000000004">
      <c r="A1286">
        <v>41</v>
      </c>
      <c r="B1286" s="1" t="s">
        <v>421</v>
      </c>
      <c r="C1286" s="1" t="s">
        <v>0</v>
      </c>
      <c r="D1286">
        <v>7</v>
      </c>
      <c r="E1286" s="1" t="s">
        <v>52</v>
      </c>
      <c r="F1286">
        <v>7</v>
      </c>
      <c r="G1286" s="1" t="s">
        <v>376</v>
      </c>
      <c r="H1286" s="1" t="s">
        <v>29</v>
      </c>
      <c r="I1286">
        <v>1</v>
      </c>
    </row>
    <row r="1287" spans="1:9" x14ac:dyDescent="0.55000000000000004">
      <c r="A1287">
        <v>41</v>
      </c>
      <c r="B1287" s="1" t="s">
        <v>421</v>
      </c>
      <c r="C1287" s="1" t="s">
        <v>0</v>
      </c>
      <c r="D1287">
        <v>7</v>
      </c>
      <c r="E1287" s="1" t="s">
        <v>56</v>
      </c>
      <c r="F1287">
        <v>6</v>
      </c>
      <c r="G1287" s="1" t="s">
        <v>376</v>
      </c>
      <c r="H1287" s="1" t="s">
        <v>29</v>
      </c>
      <c r="I1287">
        <v>1</v>
      </c>
    </row>
    <row r="1288" spans="1:9" x14ac:dyDescent="0.55000000000000004">
      <c r="A1288">
        <v>41</v>
      </c>
      <c r="B1288" s="1" t="s">
        <v>421</v>
      </c>
      <c r="C1288" s="1" t="s">
        <v>0</v>
      </c>
      <c r="D1288">
        <v>7</v>
      </c>
      <c r="E1288" s="1" t="s">
        <v>60</v>
      </c>
      <c r="F1288">
        <v>7</v>
      </c>
      <c r="G1288" s="1" t="s">
        <v>377</v>
      </c>
      <c r="H1288" s="1" t="s">
        <v>28</v>
      </c>
      <c r="I1288">
        <v>1</v>
      </c>
    </row>
    <row r="1289" spans="1:9" x14ac:dyDescent="0.55000000000000004">
      <c r="A1289">
        <v>41</v>
      </c>
      <c r="B1289" s="1" t="s">
        <v>421</v>
      </c>
      <c r="C1289" s="1" t="s">
        <v>0</v>
      </c>
      <c r="D1289">
        <v>7</v>
      </c>
      <c r="E1289" s="1" t="s">
        <v>64</v>
      </c>
      <c r="F1289">
        <v>7</v>
      </c>
      <c r="G1289" s="1" t="s">
        <v>377</v>
      </c>
      <c r="H1289" s="1" t="s">
        <v>29</v>
      </c>
      <c r="I1289">
        <v>1</v>
      </c>
    </row>
    <row r="1290" spans="1:9" x14ac:dyDescent="0.55000000000000004">
      <c r="A1290">
        <v>41</v>
      </c>
      <c r="B1290" s="1" t="s">
        <v>421</v>
      </c>
      <c r="C1290" s="1" t="s">
        <v>0</v>
      </c>
      <c r="D1290">
        <v>7</v>
      </c>
      <c r="E1290" s="1" t="s">
        <v>68</v>
      </c>
      <c r="F1290">
        <v>7</v>
      </c>
      <c r="G1290" s="1" t="s">
        <v>377</v>
      </c>
      <c r="H1290" s="1" t="s">
        <v>28</v>
      </c>
      <c r="I1290">
        <v>1</v>
      </c>
    </row>
    <row r="1291" spans="1:9" x14ac:dyDescent="0.55000000000000004">
      <c r="A1291">
        <v>41</v>
      </c>
      <c r="B1291" s="1" t="s">
        <v>421</v>
      </c>
      <c r="C1291" s="1" t="s">
        <v>0</v>
      </c>
      <c r="D1291">
        <v>7</v>
      </c>
      <c r="E1291" s="1" t="s">
        <v>72</v>
      </c>
      <c r="F1291">
        <v>2</v>
      </c>
      <c r="G1291" s="1" t="s">
        <v>377</v>
      </c>
      <c r="H1291" s="1" t="s">
        <v>29</v>
      </c>
      <c r="I1291">
        <v>1</v>
      </c>
    </row>
    <row r="1292" spans="1:9" x14ac:dyDescent="0.55000000000000004">
      <c r="A1292">
        <v>41</v>
      </c>
      <c r="B1292" s="1" t="s">
        <v>421</v>
      </c>
      <c r="C1292" s="1" t="s">
        <v>0</v>
      </c>
      <c r="D1292">
        <v>7</v>
      </c>
      <c r="E1292" s="1" t="s">
        <v>75</v>
      </c>
      <c r="F1292">
        <v>7</v>
      </c>
      <c r="G1292" s="1" t="s">
        <v>377</v>
      </c>
      <c r="H1292" s="1" t="s">
        <v>29</v>
      </c>
      <c r="I1292">
        <v>1</v>
      </c>
    </row>
    <row r="1293" spans="1:9" x14ac:dyDescent="0.55000000000000004">
      <c r="A1293">
        <v>41</v>
      </c>
      <c r="B1293" s="1" t="s">
        <v>421</v>
      </c>
      <c r="C1293" s="1" t="s">
        <v>0</v>
      </c>
      <c r="D1293">
        <v>7</v>
      </c>
      <c r="E1293" s="1" t="s">
        <v>78</v>
      </c>
      <c r="F1293">
        <v>4</v>
      </c>
      <c r="G1293" s="1" t="s">
        <v>375</v>
      </c>
      <c r="H1293" s="1" t="s">
        <v>28</v>
      </c>
      <c r="I1293">
        <v>1</v>
      </c>
    </row>
    <row r="1294" spans="1:9" x14ac:dyDescent="0.55000000000000004">
      <c r="A1294">
        <v>41</v>
      </c>
      <c r="B1294" s="1" t="s">
        <v>421</v>
      </c>
      <c r="C1294" s="1" t="s">
        <v>0</v>
      </c>
      <c r="D1294">
        <v>7</v>
      </c>
      <c r="E1294" s="1" t="s">
        <v>82</v>
      </c>
      <c r="F1294">
        <v>7</v>
      </c>
      <c r="G1294" s="1" t="s">
        <v>375</v>
      </c>
      <c r="H1294" s="1" t="s">
        <v>29</v>
      </c>
      <c r="I1294">
        <v>1</v>
      </c>
    </row>
    <row r="1295" spans="1:9" x14ac:dyDescent="0.55000000000000004">
      <c r="A1295">
        <v>41</v>
      </c>
      <c r="B1295" s="1" t="s">
        <v>421</v>
      </c>
      <c r="C1295" s="1" t="s">
        <v>0</v>
      </c>
      <c r="D1295">
        <v>7</v>
      </c>
      <c r="E1295" s="1" t="s">
        <v>85</v>
      </c>
      <c r="F1295">
        <v>6</v>
      </c>
      <c r="G1295" s="1" t="s">
        <v>375</v>
      </c>
      <c r="H1295" s="1" t="s">
        <v>28</v>
      </c>
      <c r="I1295">
        <v>1</v>
      </c>
    </row>
    <row r="1296" spans="1:9" x14ac:dyDescent="0.55000000000000004">
      <c r="A1296">
        <v>41</v>
      </c>
      <c r="B1296" s="1" t="s">
        <v>421</v>
      </c>
      <c r="C1296" s="1" t="s">
        <v>0</v>
      </c>
      <c r="D1296">
        <v>7</v>
      </c>
      <c r="E1296" s="1" t="s">
        <v>184</v>
      </c>
      <c r="F1296">
        <v>7</v>
      </c>
      <c r="G1296" s="1" t="s">
        <v>376</v>
      </c>
      <c r="H1296" s="1" t="s">
        <v>28</v>
      </c>
      <c r="I1296">
        <v>1</v>
      </c>
    </row>
    <row r="1297" spans="1:9" x14ac:dyDescent="0.55000000000000004">
      <c r="A1297">
        <v>41</v>
      </c>
      <c r="B1297" s="1" t="s">
        <v>421</v>
      </c>
      <c r="C1297" s="1" t="s">
        <v>0</v>
      </c>
      <c r="D1297">
        <v>7</v>
      </c>
      <c r="E1297" s="1" t="s">
        <v>187</v>
      </c>
      <c r="F1297">
        <v>7</v>
      </c>
      <c r="G1297" s="1" t="s">
        <v>376</v>
      </c>
      <c r="H1297" s="1" t="s">
        <v>29</v>
      </c>
      <c r="I1297">
        <v>1</v>
      </c>
    </row>
    <row r="1298" spans="1:9" x14ac:dyDescent="0.55000000000000004">
      <c r="A1298">
        <v>41</v>
      </c>
      <c r="B1298" s="1" t="s">
        <v>421</v>
      </c>
      <c r="C1298" s="1" t="s">
        <v>0</v>
      </c>
      <c r="D1298">
        <v>7</v>
      </c>
      <c r="E1298" s="1" t="s">
        <v>192</v>
      </c>
      <c r="F1298">
        <v>7</v>
      </c>
      <c r="G1298" s="1" t="s">
        <v>376</v>
      </c>
      <c r="H1298" s="1" t="s">
        <v>28</v>
      </c>
      <c r="I1298">
        <v>1</v>
      </c>
    </row>
    <row r="1299" spans="1:9" x14ac:dyDescent="0.55000000000000004">
      <c r="A1299">
        <v>41</v>
      </c>
      <c r="B1299" s="1" t="s">
        <v>421</v>
      </c>
      <c r="C1299" s="1" t="s">
        <v>0</v>
      </c>
      <c r="D1299">
        <v>7</v>
      </c>
      <c r="E1299" s="1" t="s">
        <v>195</v>
      </c>
      <c r="F1299">
        <v>7</v>
      </c>
      <c r="G1299" s="1" t="s">
        <v>377</v>
      </c>
      <c r="H1299" s="1" t="s">
        <v>28</v>
      </c>
      <c r="I1299">
        <v>1</v>
      </c>
    </row>
    <row r="1300" spans="1:9" x14ac:dyDescent="0.55000000000000004">
      <c r="A1300">
        <v>41</v>
      </c>
      <c r="B1300" s="1" t="s">
        <v>421</v>
      </c>
      <c r="C1300" s="1" t="s">
        <v>0</v>
      </c>
      <c r="D1300">
        <v>7</v>
      </c>
      <c r="E1300" s="1" t="s">
        <v>199</v>
      </c>
      <c r="F1300">
        <v>7</v>
      </c>
      <c r="G1300" s="1" t="s">
        <v>377</v>
      </c>
      <c r="H1300" s="1" t="s">
        <v>28</v>
      </c>
      <c r="I1300">
        <v>1</v>
      </c>
    </row>
    <row r="1301" spans="1:9" x14ac:dyDescent="0.55000000000000004">
      <c r="A1301">
        <v>41</v>
      </c>
      <c r="B1301" s="1" t="s">
        <v>421</v>
      </c>
      <c r="C1301" s="1" t="s">
        <v>0</v>
      </c>
      <c r="D1301">
        <v>7</v>
      </c>
      <c r="E1301" s="1" t="s">
        <v>203</v>
      </c>
      <c r="F1301">
        <v>7</v>
      </c>
      <c r="G1301" s="1" t="s">
        <v>377</v>
      </c>
      <c r="H1301" s="1" t="s">
        <v>29</v>
      </c>
      <c r="I1301">
        <v>1</v>
      </c>
    </row>
    <row r="1302" spans="1:9" x14ac:dyDescent="0.55000000000000004">
      <c r="A1302">
        <v>41</v>
      </c>
      <c r="B1302" s="1" t="s">
        <v>421</v>
      </c>
      <c r="C1302" s="1" t="s">
        <v>0</v>
      </c>
      <c r="D1302">
        <v>7</v>
      </c>
      <c r="E1302" s="1" t="s">
        <v>206</v>
      </c>
      <c r="F1302">
        <v>7</v>
      </c>
      <c r="G1302" s="1" t="s">
        <v>377</v>
      </c>
      <c r="H1302" s="1" t="s">
        <v>29</v>
      </c>
      <c r="I1302">
        <v>1</v>
      </c>
    </row>
    <row r="1303" spans="1:9" x14ac:dyDescent="0.55000000000000004">
      <c r="A1303">
        <v>41</v>
      </c>
      <c r="B1303" s="1" t="s">
        <v>421</v>
      </c>
      <c r="C1303" s="1" t="s">
        <v>0</v>
      </c>
      <c r="D1303">
        <v>7</v>
      </c>
      <c r="E1303" s="1" t="s">
        <v>210</v>
      </c>
      <c r="F1303">
        <v>7</v>
      </c>
      <c r="G1303" s="1" t="s">
        <v>376</v>
      </c>
      <c r="H1303" s="1" t="s">
        <v>28</v>
      </c>
      <c r="I1303">
        <v>1</v>
      </c>
    </row>
    <row r="1304" spans="1:9" x14ac:dyDescent="0.55000000000000004">
      <c r="A1304">
        <v>41</v>
      </c>
      <c r="B1304" s="1" t="s">
        <v>421</v>
      </c>
      <c r="C1304" s="1" t="s">
        <v>0</v>
      </c>
      <c r="D1304">
        <v>7</v>
      </c>
      <c r="E1304" s="1" t="s">
        <v>274</v>
      </c>
      <c r="F1304">
        <v>7</v>
      </c>
      <c r="G1304" s="1" t="s">
        <v>375</v>
      </c>
      <c r="H1304" s="1" t="s">
        <v>28</v>
      </c>
      <c r="I1304">
        <v>1</v>
      </c>
    </row>
    <row r="1305" spans="1:9" x14ac:dyDescent="0.55000000000000004">
      <c r="A1305">
        <v>41</v>
      </c>
      <c r="B1305" s="1" t="s">
        <v>421</v>
      </c>
      <c r="C1305" s="1" t="s">
        <v>0</v>
      </c>
      <c r="D1305">
        <v>7</v>
      </c>
      <c r="E1305" s="1" t="s">
        <v>276</v>
      </c>
      <c r="F1305">
        <v>7</v>
      </c>
      <c r="G1305" s="1" t="s">
        <v>375</v>
      </c>
      <c r="H1305" s="1" t="s">
        <v>28</v>
      </c>
      <c r="I1305">
        <v>1</v>
      </c>
    </row>
    <row r="1306" spans="1:9" x14ac:dyDescent="0.55000000000000004">
      <c r="A1306">
        <v>41</v>
      </c>
      <c r="B1306" s="1" t="s">
        <v>421</v>
      </c>
      <c r="C1306" s="1" t="s">
        <v>0</v>
      </c>
      <c r="D1306">
        <v>7</v>
      </c>
      <c r="E1306" s="1" t="s">
        <v>279</v>
      </c>
      <c r="F1306">
        <v>7</v>
      </c>
      <c r="G1306" s="1" t="s">
        <v>376</v>
      </c>
      <c r="H1306" s="1" t="s">
        <v>29</v>
      </c>
      <c r="I1306">
        <v>1</v>
      </c>
    </row>
    <row r="1307" spans="1:9" x14ac:dyDescent="0.55000000000000004">
      <c r="A1307">
        <v>41</v>
      </c>
      <c r="B1307" s="1" t="s">
        <v>421</v>
      </c>
      <c r="C1307" s="1" t="s">
        <v>0</v>
      </c>
      <c r="D1307">
        <v>7</v>
      </c>
      <c r="E1307" s="1" t="s">
        <v>282</v>
      </c>
      <c r="F1307">
        <v>7</v>
      </c>
      <c r="G1307" s="1" t="s">
        <v>375</v>
      </c>
      <c r="H1307" s="1" t="s">
        <v>29</v>
      </c>
      <c r="I1307">
        <v>1</v>
      </c>
    </row>
    <row r="1308" spans="1:9" x14ac:dyDescent="0.55000000000000004">
      <c r="A1308">
        <v>41</v>
      </c>
      <c r="B1308" s="1" t="s">
        <v>421</v>
      </c>
      <c r="C1308" s="1" t="s">
        <v>0</v>
      </c>
      <c r="D1308">
        <v>7</v>
      </c>
      <c r="E1308" s="1" t="s">
        <v>352</v>
      </c>
      <c r="F1308">
        <v>7</v>
      </c>
      <c r="G1308" s="1" t="s">
        <v>376</v>
      </c>
      <c r="H1308" s="1" t="s">
        <v>29</v>
      </c>
      <c r="I1308">
        <v>1</v>
      </c>
    </row>
    <row r="1309" spans="1:9" x14ac:dyDescent="0.55000000000000004">
      <c r="A1309">
        <v>41</v>
      </c>
      <c r="B1309" s="1" t="s">
        <v>421</v>
      </c>
      <c r="C1309" s="1" t="s">
        <v>0</v>
      </c>
      <c r="D1309">
        <v>7</v>
      </c>
      <c r="E1309" s="1" t="s">
        <v>357</v>
      </c>
      <c r="F1309">
        <v>7</v>
      </c>
      <c r="G1309" s="1" t="s">
        <v>376</v>
      </c>
      <c r="H1309" s="1" t="s">
        <v>28</v>
      </c>
      <c r="I1309">
        <v>1</v>
      </c>
    </row>
    <row r="1310" spans="1:9" x14ac:dyDescent="0.55000000000000004">
      <c r="A1310">
        <v>41</v>
      </c>
      <c r="B1310" s="1" t="s">
        <v>421</v>
      </c>
      <c r="C1310" s="1" t="s">
        <v>0</v>
      </c>
      <c r="D1310">
        <v>7</v>
      </c>
      <c r="E1310" s="1" t="s">
        <v>360</v>
      </c>
      <c r="F1310">
        <v>7</v>
      </c>
      <c r="G1310" s="1" t="s">
        <v>377</v>
      </c>
      <c r="H1310" s="1" t="s">
        <v>28</v>
      </c>
      <c r="I1310">
        <v>1</v>
      </c>
    </row>
    <row r="1311" spans="1:9" x14ac:dyDescent="0.55000000000000004">
      <c r="A1311">
        <v>41</v>
      </c>
      <c r="B1311" s="1" t="s">
        <v>421</v>
      </c>
      <c r="C1311" s="1" t="s">
        <v>0</v>
      </c>
      <c r="D1311">
        <v>7</v>
      </c>
      <c r="E1311" s="1" t="s">
        <v>364</v>
      </c>
      <c r="F1311">
        <v>7</v>
      </c>
      <c r="G1311" s="1" t="s">
        <v>377</v>
      </c>
      <c r="H1311" s="1" t="s">
        <v>28</v>
      </c>
      <c r="I1311">
        <v>1</v>
      </c>
    </row>
    <row r="1312" spans="1:9" x14ac:dyDescent="0.55000000000000004">
      <c r="A1312">
        <v>41</v>
      </c>
      <c r="B1312" s="1" t="s">
        <v>421</v>
      </c>
      <c r="C1312" s="1" t="s">
        <v>0</v>
      </c>
      <c r="D1312">
        <v>7</v>
      </c>
      <c r="E1312" s="1" t="s">
        <v>368</v>
      </c>
      <c r="F1312">
        <v>7</v>
      </c>
      <c r="G1312" s="1" t="s">
        <v>377</v>
      </c>
      <c r="H1312" s="1" t="s">
        <v>28</v>
      </c>
      <c r="I1312">
        <v>1</v>
      </c>
    </row>
    <row r="1313" spans="1:9" x14ac:dyDescent="0.55000000000000004">
      <c r="A1313">
        <v>41</v>
      </c>
      <c r="B1313" s="1" t="s">
        <v>421</v>
      </c>
      <c r="C1313" s="1" t="s">
        <v>0</v>
      </c>
      <c r="D1313">
        <v>7</v>
      </c>
      <c r="E1313" s="1" t="s">
        <v>371</v>
      </c>
      <c r="F1313">
        <v>7</v>
      </c>
      <c r="G1313" s="1" t="s">
        <v>377</v>
      </c>
      <c r="H1313" s="1" t="s">
        <v>29</v>
      </c>
      <c r="I1313">
        <v>1</v>
      </c>
    </row>
    <row r="1314" spans="1:9" x14ac:dyDescent="0.55000000000000004">
      <c r="A1314">
        <v>42</v>
      </c>
      <c r="B1314" s="1" t="s">
        <v>422</v>
      </c>
      <c r="C1314" s="1" t="s">
        <v>4</v>
      </c>
      <c r="D1314">
        <v>5</v>
      </c>
      <c r="E1314" s="1" t="s">
        <v>36</v>
      </c>
      <c r="F1314">
        <v>6</v>
      </c>
      <c r="G1314" s="1" t="s">
        <v>375</v>
      </c>
      <c r="H1314" s="1" t="s">
        <v>28</v>
      </c>
      <c r="I1314">
        <v>1</v>
      </c>
    </row>
    <row r="1315" spans="1:9" x14ac:dyDescent="0.55000000000000004">
      <c r="A1315">
        <v>42</v>
      </c>
      <c r="B1315" s="1" t="s">
        <v>422</v>
      </c>
      <c r="C1315" s="1" t="s">
        <v>4</v>
      </c>
      <c r="D1315">
        <v>5</v>
      </c>
      <c r="E1315" s="1" t="s">
        <v>40</v>
      </c>
      <c r="F1315">
        <v>5</v>
      </c>
      <c r="G1315" s="1" t="s">
        <v>376</v>
      </c>
      <c r="H1315" s="1" t="s">
        <v>28</v>
      </c>
      <c r="I1315">
        <v>1</v>
      </c>
    </row>
    <row r="1316" spans="1:9" x14ac:dyDescent="0.55000000000000004">
      <c r="A1316">
        <v>42</v>
      </c>
      <c r="B1316" s="1" t="s">
        <v>422</v>
      </c>
      <c r="C1316" s="1" t="s">
        <v>4</v>
      </c>
      <c r="D1316">
        <v>5</v>
      </c>
      <c r="E1316" s="1" t="s">
        <v>44</v>
      </c>
      <c r="F1316">
        <v>6</v>
      </c>
      <c r="G1316" s="1" t="s">
        <v>376</v>
      </c>
      <c r="H1316" s="1" t="s">
        <v>29</v>
      </c>
      <c r="I1316">
        <v>1</v>
      </c>
    </row>
    <row r="1317" spans="1:9" x14ac:dyDescent="0.55000000000000004">
      <c r="A1317">
        <v>42</v>
      </c>
      <c r="B1317" s="1" t="s">
        <v>422</v>
      </c>
      <c r="C1317" s="1" t="s">
        <v>4</v>
      </c>
      <c r="D1317">
        <v>5</v>
      </c>
      <c r="E1317" s="1" t="s">
        <v>48</v>
      </c>
      <c r="F1317">
        <v>6</v>
      </c>
      <c r="G1317" s="1" t="s">
        <v>376</v>
      </c>
      <c r="H1317" s="1" t="s">
        <v>29</v>
      </c>
      <c r="I1317">
        <v>1</v>
      </c>
    </row>
    <row r="1318" spans="1:9" x14ac:dyDescent="0.55000000000000004">
      <c r="A1318">
        <v>42</v>
      </c>
      <c r="B1318" s="1" t="s">
        <v>422</v>
      </c>
      <c r="C1318" s="1" t="s">
        <v>4</v>
      </c>
      <c r="D1318">
        <v>5</v>
      </c>
      <c r="E1318" s="1" t="s">
        <v>52</v>
      </c>
      <c r="F1318">
        <v>6</v>
      </c>
      <c r="G1318" s="1" t="s">
        <v>376</v>
      </c>
      <c r="H1318" s="1" t="s">
        <v>29</v>
      </c>
      <c r="I1318">
        <v>1</v>
      </c>
    </row>
    <row r="1319" spans="1:9" x14ac:dyDescent="0.55000000000000004">
      <c r="A1319">
        <v>42</v>
      </c>
      <c r="B1319" s="1" t="s">
        <v>422</v>
      </c>
      <c r="C1319" s="1" t="s">
        <v>4</v>
      </c>
      <c r="D1319">
        <v>5</v>
      </c>
      <c r="E1319" s="1" t="s">
        <v>56</v>
      </c>
      <c r="F1319">
        <v>7</v>
      </c>
      <c r="G1319" s="1" t="s">
        <v>376</v>
      </c>
      <c r="H1319" s="1" t="s">
        <v>29</v>
      </c>
      <c r="I1319">
        <v>1</v>
      </c>
    </row>
    <row r="1320" spans="1:9" x14ac:dyDescent="0.55000000000000004">
      <c r="A1320">
        <v>42</v>
      </c>
      <c r="B1320" s="1" t="s">
        <v>422</v>
      </c>
      <c r="C1320" s="1" t="s">
        <v>4</v>
      </c>
      <c r="D1320">
        <v>5</v>
      </c>
      <c r="E1320" s="1" t="s">
        <v>60</v>
      </c>
      <c r="F1320">
        <v>6</v>
      </c>
      <c r="G1320" s="1" t="s">
        <v>377</v>
      </c>
      <c r="H1320" s="1" t="s">
        <v>28</v>
      </c>
      <c r="I1320">
        <v>1</v>
      </c>
    </row>
    <row r="1321" spans="1:9" x14ac:dyDescent="0.55000000000000004">
      <c r="A1321">
        <v>42</v>
      </c>
      <c r="B1321" s="1" t="s">
        <v>422</v>
      </c>
      <c r="C1321" s="1" t="s">
        <v>4</v>
      </c>
      <c r="D1321">
        <v>5</v>
      </c>
      <c r="E1321" s="1" t="s">
        <v>64</v>
      </c>
      <c r="F1321">
        <v>6</v>
      </c>
      <c r="G1321" s="1" t="s">
        <v>377</v>
      </c>
      <c r="H1321" s="1" t="s">
        <v>29</v>
      </c>
      <c r="I1321">
        <v>1</v>
      </c>
    </row>
    <row r="1322" spans="1:9" x14ac:dyDescent="0.55000000000000004">
      <c r="A1322">
        <v>42</v>
      </c>
      <c r="B1322" s="1" t="s">
        <v>422</v>
      </c>
      <c r="C1322" s="1" t="s">
        <v>4</v>
      </c>
      <c r="D1322">
        <v>5</v>
      </c>
      <c r="E1322" s="1" t="s">
        <v>68</v>
      </c>
      <c r="F1322">
        <v>6</v>
      </c>
      <c r="G1322" s="1" t="s">
        <v>377</v>
      </c>
      <c r="H1322" s="1" t="s">
        <v>28</v>
      </c>
      <c r="I1322">
        <v>1</v>
      </c>
    </row>
    <row r="1323" spans="1:9" x14ac:dyDescent="0.55000000000000004">
      <c r="A1323">
        <v>42</v>
      </c>
      <c r="B1323" s="1" t="s">
        <v>422</v>
      </c>
      <c r="C1323" s="1" t="s">
        <v>4</v>
      </c>
      <c r="D1323">
        <v>5</v>
      </c>
      <c r="E1323" s="1" t="s">
        <v>72</v>
      </c>
      <c r="F1323">
        <v>7</v>
      </c>
      <c r="G1323" s="1" t="s">
        <v>377</v>
      </c>
      <c r="H1323" s="1" t="s">
        <v>29</v>
      </c>
      <c r="I1323">
        <v>1</v>
      </c>
    </row>
    <row r="1324" spans="1:9" x14ac:dyDescent="0.55000000000000004">
      <c r="A1324">
        <v>42</v>
      </c>
      <c r="B1324" s="1" t="s">
        <v>422</v>
      </c>
      <c r="C1324" s="1" t="s">
        <v>4</v>
      </c>
      <c r="D1324">
        <v>5</v>
      </c>
      <c r="E1324" s="1" t="s">
        <v>75</v>
      </c>
      <c r="F1324">
        <v>7</v>
      </c>
      <c r="G1324" s="1" t="s">
        <v>377</v>
      </c>
      <c r="H1324" s="1" t="s">
        <v>29</v>
      </c>
      <c r="I1324">
        <v>1</v>
      </c>
    </row>
    <row r="1325" spans="1:9" x14ac:dyDescent="0.55000000000000004">
      <c r="A1325">
        <v>42</v>
      </c>
      <c r="B1325" s="1" t="s">
        <v>422</v>
      </c>
      <c r="C1325" s="1" t="s">
        <v>4</v>
      </c>
      <c r="D1325">
        <v>5</v>
      </c>
      <c r="E1325" s="1" t="s">
        <v>78</v>
      </c>
      <c r="F1325">
        <v>5</v>
      </c>
      <c r="G1325" s="1" t="s">
        <v>375</v>
      </c>
      <c r="H1325" s="1" t="s">
        <v>28</v>
      </c>
      <c r="I1325">
        <v>1</v>
      </c>
    </row>
    <row r="1326" spans="1:9" x14ac:dyDescent="0.55000000000000004">
      <c r="A1326">
        <v>42</v>
      </c>
      <c r="B1326" s="1" t="s">
        <v>422</v>
      </c>
      <c r="C1326" s="1" t="s">
        <v>4</v>
      </c>
      <c r="D1326">
        <v>5</v>
      </c>
      <c r="E1326" s="1" t="s">
        <v>82</v>
      </c>
      <c r="F1326">
        <v>3</v>
      </c>
      <c r="G1326" s="1" t="s">
        <v>375</v>
      </c>
      <c r="H1326" s="1" t="s">
        <v>29</v>
      </c>
      <c r="I1326">
        <v>1</v>
      </c>
    </row>
    <row r="1327" spans="1:9" x14ac:dyDescent="0.55000000000000004">
      <c r="A1327">
        <v>42</v>
      </c>
      <c r="B1327" s="1" t="s">
        <v>422</v>
      </c>
      <c r="C1327" s="1" t="s">
        <v>4</v>
      </c>
      <c r="D1327">
        <v>5</v>
      </c>
      <c r="E1327" s="1" t="s">
        <v>85</v>
      </c>
      <c r="F1327">
        <v>5</v>
      </c>
      <c r="G1327" s="1" t="s">
        <v>375</v>
      </c>
      <c r="H1327" s="1" t="s">
        <v>28</v>
      </c>
      <c r="I1327">
        <v>1</v>
      </c>
    </row>
    <row r="1328" spans="1:9" x14ac:dyDescent="0.55000000000000004">
      <c r="A1328">
        <v>42</v>
      </c>
      <c r="B1328" s="1" t="s">
        <v>422</v>
      </c>
      <c r="C1328" s="1" t="s">
        <v>4</v>
      </c>
      <c r="D1328">
        <v>5</v>
      </c>
      <c r="E1328" s="1" t="s">
        <v>184</v>
      </c>
      <c r="F1328">
        <v>5</v>
      </c>
      <c r="G1328" s="1" t="s">
        <v>376</v>
      </c>
      <c r="H1328" s="1" t="s">
        <v>28</v>
      </c>
      <c r="I1328">
        <v>1</v>
      </c>
    </row>
    <row r="1329" spans="1:9" x14ac:dyDescent="0.55000000000000004">
      <c r="A1329">
        <v>42</v>
      </c>
      <c r="B1329" s="1" t="s">
        <v>422</v>
      </c>
      <c r="C1329" s="1" t="s">
        <v>4</v>
      </c>
      <c r="D1329">
        <v>5</v>
      </c>
      <c r="E1329" s="1" t="s">
        <v>187</v>
      </c>
      <c r="F1329">
        <v>5</v>
      </c>
      <c r="G1329" s="1" t="s">
        <v>376</v>
      </c>
      <c r="H1329" s="1" t="s">
        <v>29</v>
      </c>
      <c r="I1329">
        <v>1</v>
      </c>
    </row>
    <row r="1330" spans="1:9" x14ac:dyDescent="0.55000000000000004">
      <c r="A1330">
        <v>42</v>
      </c>
      <c r="B1330" s="1" t="s">
        <v>422</v>
      </c>
      <c r="C1330" s="1" t="s">
        <v>4</v>
      </c>
      <c r="D1330">
        <v>5</v>
      </c>
      <c r="E1330" s="1" t="s">
        <v>192</v>
      </c>
      <c r="F1330">
        <v>6</v>
      </c>
      <c r="G1330" s="1" t="s">
        <v>376</v>
      </c>
      <c r="H1330" s="1" t="s">
        <v>28</v>
      </c>
      <c r="I1330">
        <v>1</v>
      </c>
    </row>
    <row r="1331" spans="1:9" x14ac:dyDescent="0.55000000000000004">
      <c r="A1331">
        <v>42</v>
      </c>
      <c r="B1331" s="1" t="s">
        <v>422</v>
      </c>
      <c r="C1331" s="1" t="s">
        <v>4</v>
      </c>
      <c r="D1331">
        <v>5</v>
      </c>
      <c r="E1331" s="1" t="s">
        <v>195</v>
      </c>
      <c r="F1331">
        <v>6</v>
      </c>
      <c r="G1331" s="1" t="s">
        <v>377</v>
      </c>
      <c r="H1331" s="1" t="s">
        <v>28</v>
      </c>
      <c r="I1331">
        <v>1</v>
      </c>
    </row>
    <row r="1332" spans="1:9" x14ac:dyDescent="0.55000000000000004">
      <c r="A1332">
        <v>42</v>
      </c>
      <c r="B1332" s="1" t="s">
        <v>422</v>
      </c>
      <c r="C1332" s="1" t="s">
        <v>4</v>
      </c>
      <c r="D1332">
        <v>5</v>
      </c>
      <c r="E1332" s="1" t="s">
        <v>199</v>
      </c>
      <c r="F1332">
        <v>6</v>
      </c>
      <c r="G1332" s="1" t="s">
        <v>377</v>
      </c>
      <c r="H1332" s="1" t="s">
        <v>28</v>
      </c>
      <c r="I1332">
        <v>1</v>
      </c>
    </row>
    <row r="1333" spans="1:9" x14ac:dyDescent="0.55000000000000004">
      <c r="A1333">
        <v>42</v>
      </c>
      <c r="B1333" s="1" t="s">
        <v>422</v>
      </c>
      <c r="C1333" s="1" t="s">
        <v>4</v>
      </c>
      <c r="D1333">
        <v>5</v>
      </c>
      <c r="E1333" s="1" t="s">
        <v>203</v>
      </c>
      <c r="F1333">
        <v>5</v>
      </c>
      <c r="G1333" s="1" t="s">
        <v>377</v>
      </c>
      <c r="H1333" s="1" t="s">
        <v>29</v>
      </c>
      <c r="I1333">
        <v>1</v>
      </c>
    </row>
    <row r="1334" spans="1:9" x14ac:dyDescent="0.55000000000000004">
      <c r="A1334">
        <v>42</v>
      </c>
      <c r="B1334" s="1" t="s">
        <v>422</v>
      </c>
      <c r="C1334" s="1" t="s">
        <v>4</v>
      </c>
      <c r="D1334">
        <v>5</v>
      </c>
      <c r="E1334" s="1" t="s">
        <v>206</v>
      </c>
      <c r="F1334">
        <v>6</v>
      </c>
      <c r="G1334" s="1" t="s">
        <v>377</v>
      </c>
      <c r="H1334" s="1" t="s">
        <v>29</v>
      </c>
      <c r="I1334">
        <v>1</v>
      </c>
    </row>
    <row r="1335" spans="1:9" x14ac:dyDescent="0.55000000000000004">
      <c r="A1335">
        <v>42</v>
      </c>
      <c r="B1335" s="1" t="s">
        <v>422</v>
      </c>
      <c r="C1335" s="1" t="s">
        <v>4</v>
      </c>
      <c r="D1335">
        <v>5</v>
      </c>
      <c r="E1335" s="1" t="s">
        <v>210</v>
      </c>
      <c r="F1335">
        <v>5</v>
      </c>
      <c r="G1335" s="1" t="s">
        <v>376</v>
      </c>
      <c r="H1335" s="1" t="s">
        <v>28</v>
      </c>
      <c r="I1335">
        <v>1</v>
      </c>
    </row>
    <row r="1336" spans="1:9" x14ac:dyDescent="0.55000000000000004">
      <c r="A1336">
        <v>42</v>
      </c>
      <c r="B1336" s="1" t="s">
        <v>422</v>
      </c>
      <c r="C1336" s="1" t="s">
        <v>4</v>
      </c>
      <c r="D1336">
        <v>5</v>
      </c>
      <c r="E1336" s="1" t="s">
        <v>274</v>
      </c>
      <c r="F1336">
        <v>5</v>
      </c>
      <c r="G1336" s="1" t="s">
        <v>375</v>
      </c>
      <c r="H1336" s="1" t="s">
        <v>28</v>
      </c>
      <c r="I1336">
        <v>1</v>
      </c>
    </row>
    <row r="1337" spans="1:9" x14ac:dyDescent="0.55000000000000004">
      <c r="A1337">
        <v>42</v>
      </c>
      <c r="B1337" s="1" t="s">
        <v>422</v>
      </c>
      <c r="C1337" s="1" t="s">
        <v>4</v>
      </c>
      <c r="D1337">
        <v>5</v>
      </c>
      <c r="E1337" s="1" t="s">
        <v>276</v>
      </c>
      <c r="F1337">
        <v>6</v>
      </c>
      <c r="G1337" s="1" t="s">
        <v>375</v>
      </c>
      <c r="H1337" s="1" t="s">
        <v>28</v>
      </c>
      <c r="I1337">
        <v>1</v>
      </c>
    </row>
    <row r="1338" spans="1:9" x14ac:dyDescent="0.55000000000000004">
      <c r="A1338">
        <v>42</v>
      </c>
      <c r="B1338" s="1" t="s">
        <v>422</v>
      </c>
      <c r="C1338" s="1" t="s">
        <v>4</v>
      </c>
      <c r="D1338">
        <v>5</v>
      </c>
      <c r="E1338" s="1" t="s">
        <v>279</v>
      </c>
      <c r="F1338">
        <v>5</v>
      </c>
      <c r="G1338" s="1" t="s">
        <v>376</v>
      </c>
      <c r="H1338" s="1" t="s">
        <v>29</v>
      </c>
      <c r="I1338">
        <v>1</v>
      </c>
    </row>
    <row r="1339" spans="1:9" x14ac:dyDescent="0.55000000000000004">
      <c r="A1339">
        <v>42</v>
      </c>
      <c r="B1339" s="1" t="s">
        <v>422</v>
      </c>
      <c r="C1339" s="1" t="s">
        <v>4</v>
      </c>
      <c r="D1339">
        <v>5</v>
      </c>
      <c r="E1339" s="1" t="s">
        <v>282</v>
      </c>
      <c r="F1339">
        <v>6</v>
      </c>
      <c r="G1339" s="1" t="s">
        <v>375</v>
      </c>
      <c r="H1339" s="1" t="s">
        <v>29</v>
      </c>
      <c r="I1339">
        <v>1</v>
      </c>
    </row>
    <row r="1340" spans="1:9" x14ac:dyDescent="0.55000000000000004">
      <c r="A1340">
        <v>42</v>
      </c>
      <c r="B1340" s="1" t="s">
        <v>422</v>
      </c>
      <c r="C1340" s="1" t="s">
        <v>4</v>
      </c>
      <c r="D1340">
        <v>5</v>
      </c>
      <c r="E1340" s="1" t="s">
        <v>352</v>
      </c>
      <c r="F1340">
        <v>5</v>
      </c>
      <c r="G1340" s="1" t="s">
        <v>376</v>
      </c>
      <c r="H1340" s="1" t="s">
        <v>29</v>
      </c>
      <c r="I1340">
        <v>1</v>
      </c>
    </row>
    <row r="1341" spans="1:9" x14ac:dyDescent="0.55000000000000004">
      <c r="A1341">
        <v>42</v>
      </c>
      <c r="B1341" s="1" t="s">
        <v>422</v>
      </c>
      <c r="C1341" s="1" t="s">
        <v>4</v>
      </c>
      <c r="D1341">
        <v>5</v>
      </c>
      <c r="E1341" s="1" t="s">
        <v>357</v>
      </c>
      <c r="F1341">
        <v>5</v>
      </c>
      <c r="G1341" s="1" t="s">
        <v>376</v>
      </c>
      <c r="H1341" s="1" t="s">
        <v>28</v>
      </c>
      <c r="I1341">
        <v>1</v>
      </c>
    </row>
    <row r="1342" spans="1:9" x14ac:dyDescent="0.55000000000000004">
      <c r="A1342">
        <v>42</v>
      </c>
      <c r="B1342" s="1" t="s">
        <v>422</v>
      </c>
      <c r="C1342" s="1" t="s">
        <v>4</v>
      </c>
      <c r="D1342">
        <v>5</v>
      </c>
      <c r="E1342" s="1" t="s">
        <v>360</v>
      </c>
      <c r="F1342">
        <v>6</v>
      </c>
      <c r="G1342" s="1" t="s">
        <v>377</v>
      </c>
      <c r="H1342" s="1" t="s">
        <v>28</v>
      </c>
      <c r="I1342">
        <v>1</v>
      </c>
    </row>
    <row r="1343" spans="1:9" x14ac:dyDescent="0.55000000000000004">
      <c r="A1343">
        <v>42</v>
      </c>
      <c r="B1343" s="1" t="s">
        <v>422</v>
      </c>
      <c r="C1343" s="1" t="s">
        <v>4</v>
      </c>
      <c r="D1343">
        <v>5</v>
      </c>
      <c r="E1343" s="1" t="s">
        <v>364</v>
      </c>
      <c r="F1343">
        <v>6</v>
      </c>
      <c r="G1343" s="1" t="s">
        <v>377</v>
      </c>
      <c r="H1343" s="1" t="s">
        <v>28</v>
      </c>
      <c r="I1343">
        <v>1</v>
      </c>
    </row>
    <row r="1344" spans="1:9" x14ac:dyDescent="0.55000000000000004">
      <c r="A1344">
        <v>42</v>
      </c>
      <c r="B1344" s="1" t="s">
        <v>422</v>
      </c>
      <c r="C1344" s="1" t="s">
        <v>4</v>
      </c>
      <c r="D1344">
        <v>5</v>
      </c>
      <c r="E1344" s="1" t="s">
        <v>368</v>
      </c>
      <c r="F1344">
        <v>6</v>
      </c>
      <c r="G1344" s="1" t="s">
        <v>377</v>
      </c>
      <c r="H1344" s="1" t="s">
        <v>28</v>
      </c>
      <c r="I1344">
        <v>1</v>
      </c>
    </row>
    <row r="1345" spans="1:9" x14ac:dyDescent="0.55000000000000004">
      <c r="A1345">
        <v>42</v>
      </c>
      <c r="B1345" s="1" t="s">
        <v>422</v>
      </c>
      <c r="C1345" s="1" t="s">
        <v>4</v>
      </c>
      <c r="D1345">
        <v>5</v>
      </c>
      <c r="E1345" s="1" t="s">
        <v>371</v>
      </c>
      <c r="F1345">
        <v>6</v>
      </c>
      <c r="G1345" s="1" t="s">
        <v>377</v>
      </c>
      <c r="H1345" s="1" t="s">
        <v>29</v>
      </c>
      <c r="I1345">
        <v>1</v>
      </c>
    </row>
    <row r="1346" spans="1:9" x14ac:dyDescent="0.55000000000000004">
      <c r="A1346">
        <v>43</v>
      </c>
      <c r="B1346" s="1" t="s">
        <v>423</v>
      </c>
      <c r="C1346" s="1" t="s">
        <v>2</v>
      </c>
      <c r="D1346">
        <v>1</v>
      </c>
      <c r="E1346" s="1" t="s">
        <v>36</v>
      </c>
      <c r="F1346">
        <v>2</v>
      </c>
      <c r="G1346" s="1" t="s">
        <v>375</v>
      </c>
      <c r="H1346" s="1" t="s">
        <v>28</v>
      </c>
      <c r="I1346">
        <v>1</v>
      </c>
    </row>
    <row r="1347" spans="1:9" x14ac:dyDescent="0.55000000000000004">
      <c r="A1347">
        <v>43</v>
      </c>
      <c r="B1347" s="1" t="s">
        <v>423</v>
      </c>
      <c r="C1347" s="1" t="s">
        <v>2</v>
      </c>
      <c r="D1347">
        <v>1</v>
      </c>
      <c r="E1347" s="1" t="s">
        <v>40</v>
      </c>
      <c r="F1347">
        <v>5</v>
      </c>
      <c r="G1347" s="1" t="s">
        <v>376</v>
      </c>
      <c r="H1347" s="1" t="s">
        <v>28</v>
      </c>
      <c r="I1347">
        <v>1</v>
      </c>
    </row>
    <row r="1348" spans="1:9" x14ac:dyDescent="0.55000000000000004">
      <c r="A1348">
        <v>43</v>
      </c>
      <c r="B1348" s="1" t="s">
        <v>423</v>
      </c>
      <c r="C1348" s="1" t="s">
        <v>2</v>
      </c>
      <c r="D1348">
        <v>1</v>
      </c>
      <c r="E1348" s="1" t="s">
        <v>44</v>
      </c>
      <c r="F1348">
        <v>1</v>
      </c>
      <c r="G1348" s="1" t="s">
        <v>376</v>
      </c>
      <c r="H1348" s="1" t="s">
        <v>29</v>
      </c>
      <c r="I1348">
        <v>1</v>
      </c>
    </row>
    <row r="1349" spans="1:9" x14ac:dyDescent="0.55000000000000004">
      <c r="A1349">
        <v>43</v>
      </c>
      <c r="B1349" s="1" t="s">
        <v>423</v>
      </c>
      <c r="C1349" s="1" t="s">
        <v>2</v>
      </c>
      <c r="D1349">
        <v>1</v>
      </c>
      <c r="E1349" s="1" t="s">
        <v>48</v>
      </c>
      <c r="F1349">
        <v>3</v>
      </c>
      <c r="G1349" s="1" t="s">
        <v>376</v>
      </c>
      <c r="H1349" s="1" t="s">
        <v>29</v>
      </c>
      <c r="I1349">
        <v>1</v>
      </c>
    </row>
    <row r="1350" spans="1:9" x14ac:dyDescent="0.55000000000000004">
      <c r="A1350">
        <v>43</v>
      </c>
      <c r="B1350" s="1" t="s">
        <v>423</v>
      </c>
      <c r="C1350" s="1" t="s">
        <v>2</v>
      </c>
      <c r="D1350">
        <v>1</v>
      </c>
      <c r="E1350" s="1" t="s">
        <v>52</v>
      </c>
      <c r="F1350">
        <v>1</v>
      </c>
      <c r="G1350" s="1" t="s">
        <v>376</v>
      </c>
      <c r="H1350" s="1" t="s">
        <v>29</v>
      </c>
      <c r="I1350">
        <v>1</v>
      </c>
    </row>
    <row r="1351" spans="1:9" x14ac:dyDescent="0.55000000000000004">
      <c r="A1351">
        <v>43</v>
      </c>
      <c r="B1351" s="1" t="s">
        <v>423</v>
      </c>
      <c r="C1351" s="1" t="s">
        <v>2</v>
      </c>
      <c r="D1351">
        <v>1</v>
      </c>
      <c r="E1351" s="1" t="s">
        <v>56</v>
      </c>
      <c r="F1351">
        <v>3</v>
      </c>
      <c r="G1351" s="1" t="s">
        <v>376</v>
      </c>
      <c r="H1351" s="1" t="s">
        <v>29</v>
      </c>
      <c r="I1351">
        <v>1</v>
      </c>
    </row>
    <row r="1352" spans="1:9" x14ac:dyDescent="0.55000000000000004">
      <c r="A1352">
        <v>43</v>
      </c>
      <c r="B1352" s="1" t="s">
        <v>423</v>
      </c>
      <c r="C1352" s="1" t="s">
        <v>2</v>
      </c>
      <c r="D1352">
        <v>1</v>
      </c>
      <c r="E1352" s="1" t="s">
        <v>60</v>
      </c>
      <c r="F1352">
        <v>1</v>
      </c>
      <c r="G1352" s="1" t="s">
        <v>377</v>
      </c>
      <c r="H1352" s="1" t="s">
        <v>28</v>
      </c>
      <c r="I1352">
        <v>1</v>
      </c>
    </row>
    <row r="1353" spans="1:9" x14ac:dyDescent="0.55000000000000004">
      <c r="A1353">
        <v>43</v>
      </c>
      <c r="B1353" s="1" t="s">
        <v>423</v>
      </c>
      <c r="C1353" s="1" t="s">
        <v>2</v>
      </c>
      <c r="D1353">
        <v>1</v>
      </c>
      <c r="E1353" s="1" t="s">
        <v>64</v>
      </c>
      <c r="F1353">
        <v>1</v>
      </c>
      <c r="G1353" s="1" t="s">
        <v>377</v>
      </c>
      <c r="H1353" s="1" t="s">
        <v>29</v>
      </c>
      <c r="I1353">
        <v>1</v>
      </c>
    </row>
    <row r="1354" spans="1:9" x14ac:dyDescent="0.55000000000000004">
      <c r="A1354">
        <v>43</v>
      </c>
      <c r="B1354" s="1" t="s">
        <v>423</v>
      </c>
      <c r="C1354" s="1" t="s">
        <v>2</v>
      </c>
      <c r="D1354">
        <v>1</v>
      </c>
      <c r="E1354" s="1" t="s">
        <v>68</v>
      </c>
      <c r="F1354">
        <v>3</v>
      </c>
      <c r="G1354" s="1" t="s">
        <v>377</v>
      </c>
      <c r="H1354" s="1" t="s">
        <v>28</v>
      </c>
      <c r="I1354">
        <v>1</v>
      </c>
    </row>
    <row r="1355" spans="1:9" x14ac:dyDescent="0.55000000000000004">
      <c r="A1355">
        <v>43</v>
      </c>
      <c r="B1355" s="1" t="s">
        <v>423</v>
      </c>
      <c r="C1355" s="1" t="s">
        <v>2</v>
      </c>
      <c r="D1355">
        <v>1</v>
      </c>
      <c r="E1355" s="1" t="s">
        <v>72</v>
      </c>
      <c r="F1355">
        <v>6</v>
      </c>
      <c r="G1355" s="1" t="s">
        <v>377</v>
      </c>
      <c r="H1355" s="1" t="s">
        <v>29</v>
      </c>
      <c r="I1355">
        <v>1</v>
      </c>
    </row>
    <row r="1356" spans="1:9" x14ac:dyDescent="0.55000000000000004">
      <c r="A1356">
        <v>43</v>
      </c>
      <c r="B1356" s="1" t="s">
        <v>423</v>
      </c>
      <c r="C1356" s="1" t="s">
        <v>2</v>
      </c>
      <c r="D1356">
        <v>1</v>
      </c>
      <c r="E1356" s="1" t="s">
        <v>75</v>
      </c>
      <c r="F1356">
        <v>1</v>
      </c>
      <c r="G1356" s="1" t="s">
        <v>377</v>
      </c>
      <c r="H1356" s="1" t="s">
        <v>29</v>
      </c>
      <c r="I1356">
        <v>1</v>
      </c>
    </row>
    <row r="1357" spans="1:9" x14ac:dyDescent="0.55000000000000004">
      <c r="A1357">
        <v>43</v>
      </c>
      <c r="B1357" s="1" t="s">
        <v>423</v>
      </c>
      <c r="C1357" s="1" t="s">
        <v>2</v>
      </c>
      <c r="D1357">
        <v>1</v>
      </c>
      <c r="E1357" s="1" t="s">
        <v>78</v>
      </c>
      <c r="F1357">
        <v>1</v>
      </c>
      <c r="G1357" s="1" t="s">
        <v>375</v>
      </c>
      <c r="H1357" s="1" t="s">
        <v>28</v>
      </c>
      <c r="I1357">
        <v>1</v>
      </c>
    </row>
    <row r="1358" spans="1:9" x14ac:dyDescent="0.55000000000000004">
      <c r="A1358">
        <v>43</v>
      </c>
      <c r="B1358" s="1" t="s">
        <v>423</v>
      </c>
      <c r="C1358" s="1" t="s">
        <v>2</v>
      </c>
      <c r="D1358">
        <v>1</v>
      </c>
      <c r="E1358" s="1" t="s">
        <v>82</v>
      </c>
      <c r="F1358">
        <v>3</v>
      </c>
      <c r="G1358" s="1" t="s">
        <v>375</v>
      </c>
      <c r="H1358" s="1" t="s">
        <v>29</v>
      </c>
      <c r="I1358">
        <v>1</v>
      </c>
    </row>
    <row r="1359" spans="1:9" x14ac:dyDescent="0.55000000000000004">
      <c r="A1359">
        <v>43</v>
      </c>
      <c r="B1359" s="1" t="s">
        <v>423</v>
      </c>
      <c r="C1359" s="1" t="s">
        <v>2</v>
      </c>
      <c r="D1359">
        <v>1</v>
      </c>
      <c r="E1359" s="1" t="s">
        <v>85</v>
      </c>
      <c r="F1359">
        <v>3</v>
      </c>
      <c r="G1359" s="1" t="s">
        <v>375</v>
      </c>
      <c r="H1359" s="1" t="s">
        <v>28</v>
      </c>
      <c r="I1359">
        <v>1</v>
      </c>
    </row>
    <row r="1360" spans="1:9" x14ac:dyDescent="0.55000000000000004">
      <c r="A1360">
        <v>43</v>
      </c>
      <c r="B1360" s="1" t="s">
        <v>423</v>
      </c>
      <c r="C1360" s="1" t="s">
        <v>2</v>
      </c>
      <c r="D1360">
        <v>1</v>
      </c>
      <c r="E1360" s="1" t="s">
        <v>184</v>
      </c>
      <c r="F1360">
        <v>1</v>
      </c>
      <c r="G1360" s="1" t="s">
        <v>376</v>
      </c>
      <c r="H1360" s="1" t="s">
        <v>28</v>
      </c>
      <c r="I1360">
        <v>1</v>
      </c>
    </row>
    <row r="1361" spans="1:9" x14ac:dyDescent="0.55000000000000004">
      <c r="A1361">
        <v>43</v>
      </c>
      <c r="B1361" s="1" t="s">
        <v>423</v>
      </c>
      <c r="C1361" s="1" t="s">
        <v>2</v>
      </c>
      <c r="D1361">
        <v>1</v>
      </c>
      <c r="E1361" s="1" t="s">
        <v>187</v>
      </c>
      <c r="F1361">
        <v>1</v>
      </c>
      <c r="G1361" s="1" t="s">
        <v>376</v>
      </c>
      <c r="H1361" s="1" t="s">
        <v>29</v>
      </c>
      <c r="I1361">
        <v>1</v>
      </c>
    </row>
    <row r="1362" spans="1:9" x14ac:dyDescent="0.55000000000000004">
      <c r="A1362">
        <v>43</v>
      </c>
      <c r="B1362" s="1" t="s">
        <v>423</v>
      </c>
      <c r="C1362" s="1" t="s">
        <v>2</v>
      </c>
      <c r="D1362">
        <v>1</v>
      </c>
      <c r="E1362" s="1" t="s">
        <v>192</v>
      </c>
      <c r="F1362">
        <v>1</v>
      </c>
      <c r="G1362" s="1" t="s">
        <v>376</v>
      </c>
      <c r="H1362" s="1" t="s">
        <v>28</v>
      </c>
      <c r="I1362">
        <v>1</v>
      </c>
    </row>
    <row r="1363" spans="1:9" x14ac:dyDescent="0.55000000000000004">
      <c r="A1363">
        <v>43</v>
      </c>
      <c r="B1363" s="1" t="s">
        <v>423</v>
      </c>
      <c r="C1363" s="1" t="s">
        <v>2</v>
      </c>
      <c r="D1363">
        <v>1</v>
      </c>
      <c r="E1363" s="1" t="s">
        <v>195</v>
      </c>
      <c r="F1363">
        <v>1</v>
      </c>
      <c r="G1363" s="1" t="s">
        <v>377</v>
      </c>
      <c r="H1363" s="1" t="s">
        <v>28</v>
      </c>
      <c r="I1363">
        <v>1</v>
      </c>
    </row>
    <row r="1364" spans="1:9" x14ac:dyDescent="0.55000000000000004">
      <c r="A1364">
        <v>43</v>
      </c>
      <c r="B1364" s="1" t="s">
        <v>423</v>
      </c>
      <c r="C1364" s="1" t="s">
        <v>2</v>
      </c>
      <c r="D1364">
        <v>1</v>
      </c>
      <c r="E1364" s="1" t="s">
        <v>199</v>
      </c>
      <c r="F1364">
        <v>1</v>
      </c>
      <c r="G1364" s="1" t="s">
        <v>377</v>
      </c>
      <c r="H1364" s="1" t="s">
        <v>28</v>
      </c>
      <c r="I1364">
        <v>1</v>
      </c>
    </row>
    <row r="1365" spans="1:9" x14ac:dyDescent="0.55000000000000004">
      <c r="A1365">
        <v>43</v>
      </c>
      <c r="B1365" s="1" t="s">
        <v>423</v>
      </c>
      <c r="C1365" s="1" t="s">
        <v>2</v>
      </c>
      <c r="D1365">
        <v>1</v>
      </c>
      <c r="E1365" s="1" t="s">
        <v>203</v>
      </c>
      <c r="F1365">
        <v>1</v>
      </c>
      <c r="G1365" s="1" t="s">
        <v>377</v>
      </c>
      <c r="H1365" s="1" t="s">
        <v>29</v>
      </c>
      <c r="I1365">
        <v>1</v>
      </c>
    </row>
    <row r="1366" spans="1:9" x14ac:dyDescent="0.55000000000000004">
      <c r="A1366">
        <v>43</v>
      </c>
      <c r="B1366" s="1" t="s">
        <v>423</v>
      </c>
      <c r="C1366" s="1" t="s">
        <v>2</v>
      </c>
      <c r="D1366">
        <v>1</v>
      </c>
      <c r="E1366" s="1" t="s">
        <v>206</v>
      </c>
      <c r="F1366">
        <v>3</v>
      </c>
      <c r="G1366" s="1" t="s">
        <v>377</v>
      </c>
      <c r="H1366" s="1" t="s">
        <v>29</v>
      </c>
      <c r="I1366">
        <v>1</v>
      </c>
    </row>
    <row r="1367" spans="1:9" x14ac:dyDescent="0.55000000000000004">
      <c r="A1367">
        <v>43</v>
      </c>
      <c r="B1367" s="1" t="s">
        <v>423</v>
      </c>
      <c r="C1367" s="1" t="s">
        <v>2</v>
      </c>
      <c r="D1367">
        <v>1</v>
      </c>
      <c r="E1367" s="1" t="s">
        <v>210</v>
      </c>
      <c r="F1367">
        <v>6</v>
      </c>
      <c r="G1367" s="1" t="s">
        <v>376</v>
      </c>
      <c r="H1367" s="1" t="s">
        <v>28</v>
      </c>
      <c r="I1367">
        <v>1</v>
      </c>
    </row>
    <row r="1368" spans="1:9" x14ac:dyDescent="0.55000000000000004">
      <c r="A1368">
        <v>43</v>
      </c>
      <c r="B1368" s="1" t="s">
        <v>423</v>
      </c>
      <c r="C1368" s="1" t="s">
        <v>2</v>
      </c>
      <c r="D1368">
        <v>1</v>
      </c>
      <c r="E1368" s="1" t="s">
        <v>274</v>
      </c>
      <c r="F1368">
        <v>1</v>
      </c>
      <c r="G1368" s="1" t="s">
        <v>375</v>
      </c>
      <c r="H1368" s="1" t="s">
        <v>28</v>
      </c>
      <c r="I1368">
        <v>1</v>
      </c>
    </row>
    <row r="1369" spans="1:9" x14ac:dyDescent="0.55000000000000004">
      <c r="A1369">
        <v>43</v>
      </c>
      <c r="B1369" s="1" t="s">
        <v>423</v>
      </c>
      <c r="C1369" s="1" t="s">
        <v>2</v>
      </c>
      <c r="D1369">
        <v>1</v>
      </c>
      <c r="E1369" s="1" t="s">
        <v>276</v>
      </c>
      <c r="F1369">
        <v>1</v>
      </c>
      <c r="G1369" s="1" t="s">
        <v>375</v>
      </c>
      <c r="H1369" s="1" t="s">
        <v>28</v>
      </c>
      <c r="I1369">
        <v>1</v>
      </c>
    </row>
    <row r="1370" spans="1:9" x14ac:dyDescent="0.55000000000000004">
      <c r="A1370">
        <v>43</v>
      </c>
      <c r="B1370" s="1" t="s">
        <v>423</v>
      </c>
      <c r="C1370" s="1" t="s">
        <v>2</v>
      </c>
      <c r="D1370">
        <v>1</v>
      </c>
      <c r="E1370" s="1" t="s">
        <v>279</v>
      </c>
      <c r="F1370">
        <v>1</v>
      </c>
      <c r="G1370" s="1" t="s">
        <v>376</v>
      </c>
      <c r="H1370" s="1" t="s">
        <v>29</v>
      </c>
      <c r="I1370">
        <v>1</v>
      </c>
    </row>
    <row r="1371" spans="1:9" x14ac:dyDescent="0.55000000000000004">
      <c r="A1371">
        <v>43</v>
      </c>
      <c r="B1371" s="1" t="s">
        <v>423</v>
      </c>
      <c r="C1371" s="1" t="s">
        <v>2</v>
      </c>
      <c r="D1371">
        <v>1</v>
      </c>
      <c r="E1371" s="1" t="s">
        <v>282</v>
      </c>
      <c r="F1371">
        <v>1</v>
      </c>
      <c r="G1371" s="1" t="s">
        <v>375</v>
      </c>
      <c r="H1371" s="1" t="s">
        <v>29</v>
      </c>
      <c r="I1371">
        <v>1</v>
      </c>
    </row>
    <row r="1372" spans="1:9" x14ac:dyDescent="0.55000000000000004">
      <c r="A1372">
        <v>43</v>
      </c>
      <c r="B1372" s="1" t="s">
        <v>423</v>
      </c>
      <c r="C1372" s="1" t="s">
        <v>2</v>
      </c>
      <c r="D1372">
        <v>1</v>
      </c>
      <c r="E1372" s="1" t="s">
        <v>352</v>
      </c>
      <c r="F1372">
        <v>1</v>
      </c>
      <c r="G1372" s="1" t="s">
        <v>376</v>
      </c>
      <c r="H1372" s="1" t="s">
        <v>29</v>
      </c>
      <c r="I1372">
        <v>1</v>
      </c>
    </row>
    <row r="1373" spans="1:9" x14ac:dyDescent="0.55000000000000004">
      <c r="A1373">
        <v>43</v>
      </c>
      <c r="B1373" s="1" t="s">
        <v>423</v>
      </c>
      <c r="C1373" s="1" t="s">
        <v>2</v>
      </c>
      <c r="D1373">
        <v>1</v>
      </c>
      <c r="E1373" s="1" t="s">
        <v>357</v>
      </c>
      <c r="F1373">
        <v>6</v>
      </c>
      <c r="G1373" s="1" t="s">
        <v>376</v>
      </c>
      <c r="H1373" s="1" t="s">
        <v>28</v>
      </c>
      <c r="I1373">
        <v>1</v>
      </c>
    </row>
    <row r="1374" spans="1:9" x14ac:dyDescent="0.55000000000000004">
      <c r="A1374">
        <v>43</v>
      </c>
      <c r="B1374" s="1" t="s">
        <v>423</v>
      </c>
      <c r="C1374" s="1" t="s">
        <v>2</v>
      </c>
      <c r="D1374">
        <v>1</v>
      </c>
      <c r="E1374" s="1" t="s">
        <v>360</v>
      </c>
      <c r="F1374">
        <v>1</v>
      </c>
      <c r="G1374" s="1" t="s">
        <v>377</v>
      </c>
      <c r="H1374" s="1" t="s">
        <v>28</v>
      </c>
      <c r="I1374">
        <v>1</v>
      </c>
    </row>
    <row r="1375" spans="1:9" x14ac:dyDescent="0.55000000000000004">
      <c r="A1375">
        <v>43</v>
      </c>
      <c r="B1375" s="1" t="s">
        <v>423</v>
      </c>
      <c r="C1375" s="1" t="s">
        <v>2</v>
      </c>
      <c r="D1375">
        <v>1</v>
      </c>
      <c r="E1375" s="1" t="s">
        <v>364</v>
      </c>
      <c r="F1375">
        <v>1</v>
      </c>
      <c r="G1375" s="1" t="s">
        <v>377</v>
      </c>
      <c r="H1375" s="1" t="s">
        <v>28</v>
      </c>
      <c r="I1375">
        <v>1</v>
      </c>
    </row>
    <row r="1376" spans="1:9" x14ac:dyDescent="0.55000000000000004">
      <c r="A1376">
        <v>43</v>
      </c>
      <c r="B1376" s="1" t="s">
        <v>423</v>
      </c>
      <c r="C1376" s="1" t="s">
        <v>2</v>
      </c>
      <c r="D1376">
        <v>1</v>
      </c>
      <c r="E1376" s="1" t="s">
        <v>368</v>
      </c>
      <c r="F1376">
        <v>1</v>
      </c>
      <c r="G1376" s="1" t="s">
        <v>377</v>
      </c>
      <c r="H1376" s="1" t="s">
        <v>28</v>
      </c>
      <c r="I1376">
        <v>1</v>
      </c>
    </row>
    <row r="1377" spans="1:9" x14ac:dyDescent="0.55000000000000004">
      <c r="A1377">
        <v>43</v>
      </c>
      <c r="B1377" s="1" t="s">
        <v>423</v>
      </c>
      <c r="C1377" s="1" t="s">
        <v>2</v>
      </c>
      <c r="D1377">
        <v>1</v>
      </c>
      <c r="E1377" s="1" t="s">
        <v>371</v>
      </c>
      <c r="F1377">
        <v>1</v>
      </c>
      <c r="G1377" s="1" t="s">
        <v>377</v>
      </c>
      <c r="H1377" s="1" t="s">
        <v>29</v>
      </c>
      <c r="I1377">
        <v>1</v>
      </c>
    </row>
    <row r="1378" spans="1:9" x14ac:dyDescent="0.55000000000000004">
      <c r="A1378">
        <v>44</v>
      </c>
      <c r="B1378" s="1" t="s">
        <v>424</v>
      </c>
      <c r="C1378" s="1" t="s">
        <v>3</v>
      </c>
      <c r="D1378">
        <v>4</v>
      </c>
      <c r="E1378" s="1" t="s">
        <v>36</v>
      </c>
      <c r="F1378">
        <v>1</v>
      </c>
      <c r="G1378" s="1" t="s">
        <v>375</v>
      </c>
      <c r="H1378" s="1" t="s">
        <v>28</v>
      </c>
      <c r="I1378">
        <v>1</v>
      </c>
    </row>
    <row r="1379" spans="1:9" x14ac:dyDescent="0.55000000000000004">
      <c r="A1379">
        <v>44</v>
      </c>
      <c r="B1379" s="1" t="s">
        <v>424</v>
      </c>
      <c r="C1379" s="1" t="s">
        <v>3</v>
      </c>
      <c r="D1379">
        <v>4</v>
      </c>
      <c r="E1379" s="1" t="s">
        <v>40</v>
      </c>
      <c r="F1379">
        <v>4</v>
      </c>
      <c r="G1379" s="1" t="s">
        <v>376</v>
      </c>
      <c r="H1379" s="1" t="s">
        <v>28</v>
      </c>
      <c r="I1379">
        <v>1</v>
      </c>
    </row>
    <row r="1380" spans="1:9" x14ac:dyDescent="0.55000000000000004">
      <c r="A1380">
        <v>44</v>
      </c>
      <c r="B1380" s="1" t="s">
        <v>424</v>
      </c>
      <c r="C1380" s="1" t="s">
        <v>3</v>
      </c>
      <c r="D1380">
        <v>4</v>
      </c>
      <c r="E1380" s="1" t="s">
        <v>44</v>
      </c>
      <c r="F1380">
        <v>4</v>
      </c>
      <c r="G1380" s="1" t="s">
        <v>376</v>
      </c>
      <c r="H1380" s="1" t="s">
        <v>29</v>
      </c>
      <c r="I1380">
        <v>1</v>
      </c>
    </row>
    <row r="1381" spans="1:9" x14ac:dyDescent="0.55000000000000004">
      <c r="A1381">
        <v>44</v>
      </c>
      <c r="B1381" s="1" t="s">
        <v>424</v>
      </c>
      <c r="C1381" s="1" t="s">
        <v>3</v>
      </c>
      <c r="D1381">
        <v>4</v>
      </c>
      <c r="E1381" s="1" t="s">
        <v>48</v>
      </c>
      <c r="F1381">
        <v>4</v>
      </c>
      <c r="G1381" s="1" t="s">
        <v>376</v>
      </c>
      <c r="H1381" s="1" t="s">
        <v>29</v>
      </c>
      <c r="I1381">
        <v>1</v>
      </c>
    </row>
    <row r="1382" spans="1:9" x14ac:dyDescent="0.55000000000000004">
      <c r="A1382">
        <v>44</v>
      </c>
      <c r="B1382" s="1" t="s">
        <v>424</v>
      </c>
      <c r="C1382" s="1" t="s">
        <v>3</v>
      </c>
      <c r="D1382">
        <v>4</v>
      </c>
      <c r="E1382" s="1" t="s">
        <v>52</v>
      </c>
      <c r="F1382">
        <v>4</v>
      </c>
      <c r="G1382" s="1" t="s">
        <v>376</v>
      </c>
      <c r="H1382" s="1" t="s">
        <v>29</v>
      </c>
      <c r="I1382">
        <v>1</v>
      </c>
    </row>
    <row r="1383" spans="1:9" x14ac:dyDescent="0.55000000000000004">
      <c r="A1383">
        <v>44</v>
      </c>
      <c r="B1383" s="1" t="s">
        <v>424</v>
      </c>
      <c r="C1383" s="1" t="s">
        <v>3</v>
      </c>
      <c r="D1383">
        <v>4</v>
      </c>
      <c r="E1383" s="1" t="s">
        <v>56</v>
      </c>
      <c r="F1383">
        <v>2</v>
      </c>
      <c r="G1383" s="1" t="s">
        <v>376</v>
      </c>
      <c r="H1383" s="1" t="s">
        <v>29</v>
      </c>
      <c r="I1383">
        <v>1</v>
      </c>
    </row>
    <row r="1384" spans="1:9" x14ac:dyDescent="0.55000000000000004">
      <c r="A1384">
        <v>44</v>
      </c>
      <c r="B1384" s="1" t="s">
        <v>424</v>
      </c>
      <c r="C1384" s="1" t="s">
        <v>3</v>
      </c>
      <c r="D1384">
        <v>4</v>
      </c>
      <c r="E1384" s="1" t="s">
        <v>60</v>
      </c>
      <c r="F1384">
        <v>4</v>
      </c>
      <c r="G1384" s="1" t="s">
        <v>377</v>
      </c>
      <c r="H1384" s="1" t="s">
        <v>28</v>
      </c>
      <c r="I1384">
        <v>1</v>
      </c>
    </row>
    <row r="1385" spans="1:9" x14ac:dyDescent="0.55000000000000004">
      <c r="A1385">
        <v>44</v>
      </c>
      <c r="B1385" s="1" t="s">
        <v>424</v>
      </c>
      <c r="C1385" s="1" t="s">
        <v>3</v>
      </c>
      <c r="D1385">
        <v>4</v>
      </c>
      <c r="E1385" s="1" t="s">
        <v>64</v>
      </c>
      <c r="F1385">
        <v>4</v>
      </c>
      <c r="G1385" s="1" t="s">
        <v>377</v>
      </c>
      <c r="H1385" s="1" t="s">
        <v>29</v>
      </c>
      <c r="I1385">
        <v>1</v>
      </c>
    </row>
    <row r="1386" spans="1:9" x14ac:dyDescent="0.55000000000000004">
      <c r="A1386">
        <v>44</v>
      </c>
      <c r="B1386" s="1" t="s">
        <v>424</v>
      </c>
      <c r="C1386" s="1" t="s">
        <v>3</v>
      </c>
      <c r="D1386">
        <v>4</v>
      </c>
      <c r="E1386" s="1" t="s">
        <v>68</v>
      </c>
      <c r="F1386">
        <v>4</v>
      </c>
      <c r="G1386" s="1" t="s">
        <v>377</v>
      </c>
      <c r="H1386" s="1" t="s">
        <v>28</v>
      </c>
      <c r="I1386">
        <v>1</v>
      </c>
    </row>
    <row r="1387" spans="1:9" x14ac:dyDescent="0.55000000000000004">
      <c r="A1387">
        <v>44</v>
      </c>
      <c r="B1387" s="1" t="s">
        <v>424</v>
      </c>
      <c r="C1387" s="1" t="s">
        <v>3</v>
      </c>
      <c r="D1387">
        <v>4</v>
      </c>
      <c r="E1387" s="1" t="s">
        <v>72</v>
      </c>
      <c r="F1387">
        <v>7</v>
      </c>
      <c r="G1387" s="1" t="s">
        <v>377</v>
      </c>
      <c r="H1387" s="1" t="s">
        <v>29</v>
      </c>
      <c r="I1387">
        <v>1</v>
      </c>
    </row>
    <row r="1388" spans="1:9" x14ac:dyDescent="0.55000000000000004">
      <c r="A1388">
        <v>44</v>
      </c>
      <c r="B1388" s="1" t="s">
        <v>424</v>
      </c>
      <c r="C1388" s="1" t="s">
        <v>3</v>
      </c>
      <c r="D1388">
        <v>4</v>
      </c>
      <c r="E1388" s="1" t="s">
        <v>75</v>
      </c>
      <c r="F1388">
        <v>4</v>
      </c>
      <c r="G1388" s="1" t="s">
        <v>377</v>
      </c>
      <c r="H1388" s="1" t="s">
        <v>29</v>
      </c>
      <c r="I1388">
        <v>1</v>
      </c>
    </row>
    <row r="1389" spans="1:9" x14ac:dyDescent="0.55000000000000004">
      <c r="A1389">
        <v>44</v>
      </c>
      <c r="B1389" s="1" t="s">
        <v>424</v>
      </c>
      <c r="C1389" s="1" t="s">
        <v>3</v>
      </c>
      <c r="D1389">
        <v>4</v>
      </c>
      <c r="E1389" s="1" t="s">
        <v>78</v>
      </c>
      <c r="F1389">
        <v>4</v>
      </c>
      <c r="G1389" s="1" t="s">
        <v>375</v>
      </c>
      <c r="H1389" s="1" t="s">
        <v>28</v>
      </c>
      <c r="I1389">
        <v>1</v>
      </c>
    </row>
    <row r="1390" spans="1:9" x14ac:dyDescent="0.55000000000000004">
      <c r="A1390">
        <v>44</v>
      </c>
      <c r="B1390" s="1" t="s">
        <v>424</v>
      </c>
      <c r="C1390" s="1" t="s">
        <v>3</v>
      </c>
      <c r="D1390">
        <v>4</v>
      </c>
      <c r="E1390" s="1" t="s">
        <v>82</v>
      </c>
      <c r="F1390">
        <v>2</v>
      </c>
      <c r="G1390" s="1" t="s">
        <v>375</v>
      </c>
      <c r="H1390" s="1" t="s">
        <v>29</v>
      </c>
      <c r="I1390">
        <v>1</v>
      </c>
    </row>
    <row r="1391" spans="1:9" x14ac:dyDescent="0.55000000000000004">
      <c r="A1391">
        <v>44</v>
      </c>
      <c r="B1391" s="1" t="s">
        <v>424</v>
      </c>
      <c r="C1391" s="1" t="s">
        <v>3</v>
      </c>
      <c r="D1391">
        <v>4</v>
      </c>
      <c r="E1391" s="1" t="s">
        <v>85</v>
      </c>
      <c r="F1391">
        <v>1</v>
      </c>
      <c r="G1391" s="1" t="s">
        <v>375</v>
      </c>
      <c r="H1391" s="1" t="s">
        <v>28</v>
      </c>
      <c r="I1391">
        <v>1</v>
      </c>
    </row>
    <row r="1392" spans="1:9" x14ac:dyDescent="0.55000000000000004">
      <c r="A1392">
        <v>44</v>
      </c>
      <c r="B1392" s="1" t="s">
        <v>424</v>
      </c>
      <c r="C1392" s="1" t="s">
        <v>3</v>
      </c>
      <c r="D1392">
        <v>4</v>
      </c>
      <c r="E1392" s="1" t="s">
        <v>184</v>
      </c>
      <c r="F1392">
        <v>4</v>
      </c>
      <c r="G1392" s="1" t="s">
        <v>376</v>
      </c>
      <c r="H1392" s="1" t="s">
        <v>28</v>
      </c>
      <c r="I1392">
        <v>1</v>
      </c>
    </row>
    <row r="1393" spans="1:9" x14ac:dyDescent="0.55000000000000004">
      <c r="A1393">
        <v>44</v>
      </c>
      <c r="B1393" s="1" t="s">
        <v>424</v>
      </c>
      <c r="C1393" s="1" t="s">
        <v>3</v>
      </c>
      <c r="D1393">
        <v>4</v>
      </c>
      <c r="E1393" s="1" t="s">
        <v>187</v>
      </c>
      <c r="F1393">
        <v>4</v>
      </c>
      <c r="G1393" s="1" t="s">
        <v>376</v>
      </c>
      <c r="H1393" s="1" t="s">
        <v>29</v>
      </c>
      <c r="I1393">
        <v>1</v>
      </c>
    </row>
    <row r="1394" spans="1:9" x14ac:dyDescent="0.55000000000000004">
      <c r="A1394">
        <v>44</v>
      </c>
      <c r="B1394" s="1" t="s">
        <v>424</v>
      </c>
      <c r="C1394" s="1" t="s">
        <v>3</v>
      </c>
      <c r="D1394">
        <v>4</v>
      </c>
      <c r="E1394" s="1" t="s">
        <v>192</v>
      </c>
      <c r="F1394">
        <v>4</v>
      </c>
      <c r="G1394" s="1" t="s">
        <v>376</v>
      </c>
      <c r="H1394" s="1" t="s">
        <v>28</v>
      </c>
      <c r="I1394">
        <v>1</v>
      </c>
    </row>
    <row r="1395" spans="1:9" x14ac:dyDescent="0.55000000000000004">
      <c r="A1395">
        <v>44</v>
      </c>
      <c r="B1395" s="1" t="s">
        <v>424</v>
      </c>
      <c r="C1395" s="1" t="s">
        <v>3</v>
      </c>
      <c r="D1395">
        <v>4</v>
      </c>
      <c r="E1395" s="1" t="s">
        <v>195</v>
      </c>
      <c r="F1395">
        <v>4</v>
      </c>
      <c r="G1395" s="1" t="s">
        <v>377</v>
      </c>
      <c r="H1395" s="1" t="s">
        <v>28</v>
      </c>
      <c r="I1395">
        <v>1</v>
      </c>
    </row>
    <row r="1396" spans="1:9" x14ac:dyDescent="0.55000000000000004">
      <c r="A1396">
        <v>44</v>
      </c>
      <c r="B1396" s="1" t="s">
        <v>424</v>
      </c>
      <c r="C1396" s="1" t="s">
        <v>3</v>
      </c>
      <c r="D1396">
        <v>4</v>
      </c>
      <c r="E1396" s="1" t="s">
        <v>199</v>
      </c>
      <c r="F1396">
        <v>4</v>
      </c>
      <c r="G1396" s="1" t="s">
        <v>377</v>
      </c>
      <c r="H1396" s="1" t="s">
        <v>28</v>
      </c>
      <c r="I1396">
        <v>1</v>
      </c>
    </row>
    <row r="1397" spans="1:9" x14ac:dyDescent="0.55000000000000004">
      <c r="A1397">
        <v>44</v>
      </c>
      <c r="B1397" s="1" t="s">
        <v>424</v>
      </c>
      <c r="C1397" s="1" t="s">
        <v>3</v>
      </c>
      <c r="D1397">
        <v>4</v>
      </c>
      <c r="E1397" s="1" t="s">
        <v>203</v>
      </c>
      <c r="F1397">
        <v>4</v>
      </c>
      <c r="G1397" s="1" t="s">
        <v>377</v>
      </c>
      <c r="H1397" s="1" t="s">
        <v>29</v>
      </c>
      <c r="I1397">
        <v>1</v>
      </c>
    </row>
    <row r="1398" spans="1:9" x14ac:dyDescent="0.55000000000000004">
      <c r="A1398">
        <v>44</v>
      </c>
      <c r="B1398" s="1" t="s">
        <v>424</v>
      </c>
      <c r="C1398" s="1" t="s">
        <v>3</v>
      </c>
      <c r="D1398">
        <v>4</v>
      </c>
      <c r="E1398" s="1" t="s">
        <v>206</v>
      </c>
      <c r="F1398">
        <v>4</v>
      </c>
      <c r="G1398" s="1" t="s">
        <v>377</v>
      </c>
      <c r="H1398" s="1" t="s">
        <v>29</v>
      </c>
      <c r="I1398">
        <v>1</v>
      </c>
    </row>
    <row r="1399" spans="1:9" x14ac:dyDescent="0.55000000000000004">
      <c r="A1399">
        <v>44</v>
      </c>
      <c r="B1399" s="1" t="s">
        <v>424</v>
      </c>
      <c r="C1399" s="1" t="s">
        <v>3</v>
      </c>
      <c r="D1399">
        <v>4</v>
      </c>
      <c r="E1399" s="1" t="s">
        <v>210</v>
      </c>
      <c r="F1399">
        <v>4</v>
      </c>
      <c r="G1399" s="1" t="s">
        <v>376</v>
      </c>
      <c r="H1399" s="1" t="s">
        <v>28</v>
      </c>
      <c r="I1399">
        <v>1</v>
      </c>
    </row>
    <row r="1400" spans="1:9" x14ac:dyDescent="0.55000000000000004">
      <c r="A1400">
        <v>44</v>
      </c>
      <c r="B1400" s="1" t="s">
        <v>424</v>
      </c>
      <c r="C1400" s="1" t="s">
        <v>3</v>
      </c>
      <c r="D1400">
        <v>4</v>
      </c>
      <c r="E1400" s="1" t="s">
        <v>274</v>
      </c>
      <c r="F1400">
        <v>4</v>
      </c>
      <c r="G1400" s="1" t="s">
        <v>375</v>
      </c>
      <c r="H1400" s="1" t="s">
        <v>28</v>
      </c>
      <c r="I1400">
        <v>1</v>
      </c>
    </row>
    <row r="1401" spans="1:9" x14ac:dyDescent="0.55000000000000004">
      <c r="A1401">
        <v>44</v>
      </c>
      <c r="B1401" s="1" t="s">
        <v>424</v>
      </c>
      <c r="C1401" s="1" t="s">
        <v>3</v>
      </c>
      <c r="D1401">
        <v>4</v>
      </c>
      <c r="E1401" s="1" t="s">
        <v>276</v>
      </c>
      <c r="F1401">
        <v>4</v>
      </c>
      <c r="G1401" s="1" t="s">
        <v>375</v>
      </c>
      <c r="H1401" s="1" t="s">
        <v>28</v>
      </c>
      <c r="I1401">
        <v>1</v>
      </c>
    </row>
    <row r="1402" spans="1:9" x14ac:dyDescent="0.55000000000000004">
      <c r="A1402">
        <v>44</v>
      </c>
      <c r="B1402" s="1" t="s">
        <v>424</v>
      </c>
      <c r="C1402" s="1" t="s">
        <v>3</v>
      </c>
      <c r="D1402">
        <v>4</v>
      </c>
      <c r="E1402" s="1" t="s">
        <v>279</v>
      </c>
      <c r="F1402">
        <v>4</v>
      </c>
      <c r="G1402" s="1" t="s">
        <v>376</v>
      </c>
      <c r="H1402" s="1" t="s">
        <v>29</v>
      </c>
      <c r="I1402">
        <v>1</v>
      </c>
    </row>
    <row r="1403" spans="1:9" x14ac:dyDescent="0.55000000000000004">
      <c r="A1403">
        <v>44</v>
      </c>
      <c r="B1403" s="1" t="s">
        <v>424</v>
      </c>
      <c r="C1403" s="1" t="s">
        <v>3</v>
      </c>
      <c r="D1403">
        <v>4</v>
      </c>
      <c r="E1403" s="1" t="s">
        <v>282</v>
      </c>
      <c r="F1403">
        <v>4</v>
      </c>
      <c r="G1403" s="1" t="s">
        <v>375</v>
      </c>
      <c r="H1403" s="1" t="s">
        <v>29</v>
      </c>
      <c r="I1403">
        <v>1</v>
      </c>
    </row>
    <row r="1404" spans="1:9" x14ac:dyDescent="0.55000000000000004">
      <c r="A1404">
        <v>44</v>
      </c>
      <c r="B1404" s="1" t="s">
        <v>424</v>
      </c>
      <c r="C1404" s="1" t="s">
        <v>3</v>
      </c>
      <c r="D1404">
        <v>4</v>
      </c>
      <c r="E1404" s="1" t="s">
        <v>352</v>
      </c>
      <c r="F1404">
        <v>4</v>
      </c>
      <c r="G1404" s="1" t="s">
        <v>376</v>
      </c>
      <c r="H1404" s="1" t="s">
        <v>29</v>
      </c>
      <c r="I1404">
        <v>1</v>
      </c>
    </row>
    <row r="1405" spans="1:9" x14ac:dyDescent="0.55000000000000004">
      <c r="A1405">
        <v>44</v>
      </c>
      <c r="B1405" s="1" t="s">
        <v>424</v>
      </c>
      <c r="C1405" s="1" t="s">
        <v>3</v>
      </c>
      <c r="D1405">
        <v>4</v>
      </c>
      <c r="E1405" s="1" t="s">
        <v>357</v>
      </c>
      <c r="F1405">
        <v>4</v>
      </c>
      <c r="G1405" s="1" t="s">
        <v>376</v>
      </c>
      <c r="H1405" s="1" t="s">
        <v>28</v>
      </c>
      <c r="I1405">
        <v>1</v>
      </c>
    </row>
    <row r="1406" spans="1:9" x14ac:dyDescent="0.55000000000000004">
      <c r="A1406">
        <v>44</v>
      </c>
      <c r="B1406" s="1" t="s">
        <v>424</v>
      </c>
      <c r="C1406" s="1" t="s">
        <v>3</v>
      </c>
      <c r="D1406">
        <v>4</v>
      </c>
      <c r="E1406" s="1" t="s">
        <v>360</v>
      </c>
      <c r="F1406">
        <v>4</v>
      </c>
      <c r="G1406" s="1" t="s">
        <v>377</v>
      </c>
      <c r="H1406" s="1" t="s">
        <v>28</v>
      </c>
      <c r="I1406">
        <v>1</v>
      </c>
    </row>
    <row r="1407" spans="1:9" x14ac:dyDescent="0.55000000000000004">
      <c r="A1407">
        <v>44</v>
      </c>
      <c r="B1407" s="1" t="s">
        <v>424</v>
      </c>
      <c r="C1407" s="1" t="s">
        <v>3</v>
      </c>
      <c r="D1407">
        <v>4</v>
      </c>
      <c r="E1407" s="1" t="s">
        <v>364</v>
      </c>
      <c r="F1407">
        <v>4</v>
      </c>
      <c r="G1407" s="1" t="s">
        <v>377</v>
      </c>
      <c r="H1407" s="1" t="s">
        <v>28</v>
      </c>
      <c r="I1407">
        <v>1</v>
      </c>
    </row>
    <row r="1408" spans="1:9" x14ac:dyDescent="0.55000000000000004">
      <c r="A1408">
        <v>44</v>
      </c>
      <c r="B1408" s="1" t="s">
        <v>424</v>
      </c>
      <c r="C1408" s="1" t="s">
        <v>3</v>
      </c>
      <c r="D1408">
        <v>4</v>
      </c>
      <c r="E1408" s="1" t="s">
        <v>368</v>
      </c>
      <c r="F1408">
        <v>4</v>
      </c>
      <c r="G1408" s="1" t="s">
        <v>377</v>
      </c>
      <c r="H1408" s="1" t="s">
        <v>28</v>
      </c>
      <c r="I1408">
        <v>1</v>
      </c>
    </row>
    <row r="1409" spans="1:9" x14ac:dyDescent="0.55000000000000004">
      <c r="A1409">
        <v>44</v>
      </c>
      <c r="B1409" s="1" t="s">
        <v>424</v>
      </c>
      <c r="C1409" s="1" t="s">
        <v>3</v>
      </c>
      <c r="D1409">
        <v>4</v>
      </c>
      <c r="E1409" s="1" t="s">
        <v>371</v>
      </c>
      <c r="F1409">
        <v>4</v>
      </c>
      <c r="G1409" s="1" t="s">
        <v>377</v>
      </c>
      <c r="H1409" s="1" t="s">
        <v>29</v>
      </c>
      <c r="I1409">
        <v>1</v>
      </c>
    </row>
    <row r="1410" spans="1:9" x14ac:dyDescent="0.55000000000000004">
      <c r="A1410">
        <v>45</v>
      </c>
      <c r="B1410" s="1" t="s">
        <v>425</v>
      </c>
      <c r="C1410" s="1" t="s">
        <v>2</v>
      </c>
      <c r="D1410">
        <v>1</v>
      </c>
      <c r="E1410" s="1" t="s">
        <v>36</v>
      </c>
      <c r="F1410">
        <v>1</v>
      </c>
      <c r="G1410" s="1" t="s">
        <v>375</v>
      </c>
      <c r="H1410" s="1" t="s">
        <v>28</v>
      </c>
      <c r="I1410">
        <v>1</v>
      </c>
    </row>
    <row r="1411" spans="1:9" x14ac:dyDescent="0.55000000000000004">
      <c r="A1411">
        <v>45</v>
      </c>
      <c r="B1411" s="1" t="s">
        <v>425</v>
      </c>
      <c r="C1411" s="1" t="s">
        <v>2</v>
      </c>
      <c r="D1411">
        <v>1</v>
      </c>
      <c r="E1411" s="1" t="s">
        <v>40</v>
      </c>
      <c r="F1411">
        <v>1</v>
      </c>
      <c r="G1411" s="1" t="s">
        <v>376</v>
      </c>
      <c r="H1411" s="1" t="s">
        <v>28</v>
      </c>
      <c r="I1411">
        <v>1</v>
      </c>
    </row>
    <row r="1412" spans="1:9" x14ac:dyDescent="0.55000000000000004">
      <c r="A1412">
        <v>45</v>
      </c>
      <c r="B1412" s="1" t="s">
        <v>425</v>
      </c>
      <c r="C1412" s="1" t="s">
        <v>2</v>
      </c>
      <c r="D1412">
        <v>1</v>
      </c>
      <c r="E1412" s="1" t="s">
        <v>44</v>
      </c>
      <c r="F1412">
        <v>1</v>
      </c>
      <c r="G1412" s="1" t="s">
        <v>376</v>
      </c>
      <c r="H1412" s="1" t="s">
        <v>29</v>
      </c>
      <c r="I1412">
        <v>1</v>
      </c>
    </row>
    <row r="1413" spans="1:9" x14ac:dyDescent="0.55000000000000004">
      <c r="A1413">
        <v>45</v>
      </c>
      <c r="B1413" s="1" t="s">
        <v>425</v>
      </c>
      <c r="C1413" s="1" t="s">
        <v>2</v>
      </c>
      <c r="D1413">
        <v>1</v>
      </c>
      <c r="E1413" s="1" t="s">
        <v>48</v>
      </c>
      <c r="F1413">
        <v>1</v>
      </c>
      <c r="G1413" s="1" t="s">
        <v>376</v>
      </c>
      <c r="H1413" s="1" t="s">
        <v>29</v>
      </c>
      <c r="I1413">
        <v>1</v>
      </c>
    </row>
    <row r="1414" spans="1:9" x14ac:dyDescent="0.55000000000000004">
      <c r="A1414">
        <v>45</v>
      </c>
      <c r="B1414" s="1" t="s">
        <v>425</v>
      </c>
      <c r="C1414" s="1" t="s">
        <v>2</v>
      </c>
      <c r="D1414">
        <v>1</v>
      </c>
      <c r="E1414" s="1" t="s">
        <v>52</v>
      </c>
      <c r="F1414">
        <v>1</v>
      </c>
      <c r="G1414" s="1" t="s">
        <v>376</v>
      </c>
      <c r="H1414" s="1" t="s">
        <v>29</v>
      </c>
      <c r="I1414">
        <v>1</v>
      </c>
    </row>
    <row r="1415" spans="1:9" x14ac:dyDescent="0.55000000000000004">
      <c r="A1415">
        <v>45</v>
      </c>
      <c r="B1415" s="1" t="s">
        <v>425</v>
      </c>
      <c r="C1415" s="1" t="s">
        <v>2</v>
      </c>
      <c r="D1415">
        <v>1</v>
      </c>
      <c r="E1415" s="1" t="s">
        <v>56</v>
      </c>
      <c r="F1415">
        <v>1</v>
      </c>
      <c r="G1415" s="1" t="s">
        <v>376</v>
      </c>
      <c r="H1415" s="1" t="s">
        <v>29</v>
      </c>
      <c r="I1415">
        <v>1</v>
      </c>
    </row>
    <row r="1416" spans="1:9" x14ac:dyDescent="0.55000000000000004">
      <c r="A1416">
        <v>45</v>
      </c>
      <c r="B1416" s="1" t="s">
        <v>425</v>
      </c>
      <c r="C1416" s="1" t="s">
        <v>2</v>
      </c>
      <c r="D1416">
        <v>1</v>
      </c>
      <c r="E1416" s="1" t="s">
        <v>60</v>
      </c>
      <c r="F1416">
        <v>1</v>
      </c>
      <c r="G1416" s="1" t="s">
        <v>377</v>
      </c>
      <c r="H1416" s="1" t="s">
        <v>28</v>
      </c>
      <c r="I1416">
        <v>1</v>
      </c>
    </row>
    <row r="1417" spans="1:9" x14ac:dyDescent="0.55000000000000004">
      <c r="A1417">
        <v>45</v>
      </c>
      <c r="B1417" s="1" t="s">
        <v>425</v>
      </c>
      <c r="C1417" s="1" t="s">
        <v>2</v>
      </c>
      <c r="D1417">
        <v>1</v>
      </c>
      <c r="E1417" s="1" t="s">
        <v>64</v>
      </c>
      <c r="F1417">
        <v>1</v>
      </c>
      <c r="G1417" s="1" t="s">
        <v>377</v>
      </c>
      <c r="H1417" s="1" t="s">
        <v>29</v>
      </c>
      <c r="I1417">
        <v>1</v>
      </c>
    </row>
    <row r="1418" spans="1:9" x14ac:dyDescent="0.55000000000000004">
      <c r="A1418">
        <v>45</v>
      </c>
      <c r="B1418" s="1" t="s">
        <v>425</v>
      </c>
      <c r="C1418" s="1" t="s">
        <v>2</v>
      </c>
      <c r="D1418">
        <v>1</v>
      </c>
      <c r="E1418" s="1" t="s">
        <v>68</v>
      </c>
      <c r="F1418">
        <v>1</v>
      </c>
      <c r="G1418" s="1" t="s">
        <v>377</v>
      </c>
      <c r="H1418" s="1" t="s">
        <v>28</v>
      </c>
      <c r="I1418">
        <v>1</v>
      </c>
    </row>
    <row r="1419" spans="1:9" x14ac:dyDescent="0.55000000000000004">
      <c r="A1419">
        <v>45</v>
      </c>
      <c r="B1419" s="1" t="s">
        <v>425</v>
      </c>
      <c r="C1419" s="1" t="s">
        <v>2</v>
      </c>
      <c r="D1419">
        <v>1</v>
      </c>
      <c r="E1419" s="1" t="s">
        <v>72</v>
      </c>
      <c r="F1419">
        <v>1</v>
      </c>
      <c r="G1419" s="1" t="s">
        <v>377</v>
      </c>
      <c r="H1419" s="1" t="s">
        <v>29</v>
      </c>
      <c r="I1419">
        <v>1</v>
      </c>
    </row>
    <row r="1420" spans="1:9" x14ac:dyDescent="0.55000000000000004">
      <c r="A1420">
        <v>45</v>
      </c>
      <c r="B1420" s="1" t="s">
        <v>425</v>
      </c>
      <c r="C1420" s="1" t="s">
        <v>2</v>
      </c>
      <c r="D1420">
        <v>1</v>
      </c>
      <c r="E1420" s="1" t="s">
        <v>75</v>
      </c>
      <c r="F1420">
        <v>1</v>
      </c>
      <c r="G1420" s="1" t="s">
        <v>377</v>
      </c>
      <c r="H1420" s="1" t="s">
        <v>29</v>
      </c>
      <c r="I1420">
        <v>1</v>
      </c>
    </row>
    <row r="1421" spans="1:9" x14ac:dyDescent="0.55000000000000004">
      <c r="A1421">
        <v>45</v>
      </c>
      <c r="B1421" s="1" t="s">
        <v>425</v>
      </c>
      <c r="C1421" s="1" t="s">
        <v>2</v>
      </c>
      <c r="D1421">
        <v>1</v>
      </c>
      <c r="E1421" s="1" t="s">
        <v>78</v>
      </c>
      <c r="F1421">
        <v>5</v>
      </c>
      <c r="G1421" s="1" t="s">
        <v>375</v>
      </c>
      <c r="H1421" s="1" t="s">
        <v>28</v>
      </c>
      <c r="I1421">
        <v>1</v>
      </c>
    </row>
    <row r="1422" spans="1:9" x14ac:dyDescent="0.55000000000000004">
      <c r="A1422">
        <v>45</v>
      </c>
      <c r="B1422" s="1" t="s">
        <v>425</v>
      </c>
      <c r="C1422" s="1" t="s">
        <v>2</v>
      </c>
      <c r="D1422">
        <v>1</v>
      </c>
      <c r="E1422" s="1" t="s">
        <v>82</v>
      </c>
      <c r="F1422">
        <v>7</v>
      </c>
      <c r="G1422" s="1" t="s">
        <v>375</v>
      </c>
      <c r="H1422" s="1" t="s">
        <v>29</v>
      </c>
      <c r="I1422">
        <v>1</v>
      </c>
    </row>
    <row r="1423" spans="1:9" x14ac:dyDescent="0.55000000000000004">
      <c r="A1423">
        <v>45</v>
      </c>
      <c r="B1423" s="1" t="s">
        <v>425</v>
      </c>
      <c r="C1423" s="1" t="s">
        <v>2</v>
      </c>
      <c r="D1423">
        <v>1</v>
      </c>
      <c r="E1423" s="1" t="s">
        <v>85</v>
      </c>
      <c r="F1423">
        <v>4</v>
      </c>
      <c r="G1423" s="1" t="s">
        <v>375</v>
      </c>
      <c r="H1423" s="1" t="s">
        <v>28</v>
      </c>
      <c r="I1423">
        <v>1</v>
      </c>
    </row>
    <row r="1424" spans="1:9" x14ac:dyDescent="0.55000000000000004">
      <c r="A1424">
        <v>45</v>
      </c>
      <c r="B1424" s="1" t="s">
        <v>425</v>
      </c>
      <c r="C1424" s="1" t="s">
        <v>2</v>
      </c>
      <c r="D1424">
        <v>1</v>
      </c>
      <c r="E1424" s="1" t="s">
        <v>184</v>
      </c>
      <c r="F1424">
        <v>1</v>
      </c>
      <c r="G1424" s="1" t="s">
        <v>376</v>
      </c>
      <c r="H1424" s="1" t="s">
        <v>28</v>
      </c>
      <c r="I1424">
        <v>1</v>
      </c>
    </row>
    <row r="1425" spans="1:9" x14ac:dyDescent="0.55000000000000004">
      <c r="A1425">
        <v>45</v>
      </c>
      <c r="B1425" s="1" t="s">
        <v>425</v>
      </c>
      <c r="C1425" s="1" t="s">
        <v>2</v>
      </c>
      <c r="D1425">
        <v>1</v>
      </c>
      <c r="E1425" s="1" t="s">
        <v>187</v>
      </c>
      <c r="F1425">
        <v>1</v>
      </c>
      <c r="G1425" s="1" t="s">
        <v>376</v>
      </c>
      <c r="H1425" s="1" t="s">
        <v>29</v>
      </c>
      <c r="I1425">
        <v>1</v>
      </c>
    </row>
    <row r="1426" spans="1:9" x14ac:dyDescent="0.55000000000000004">
      <c r="A1426">
        <v>45</v>
      </c>
      <c r="B1426" s="1" t="s">
        <v>425</v>
      </c>
      <c r="C1426" s="1" t="s">
        <v>2</v>
      </c>
      <c r="D1426">
        <v>1</v>
      </c>
      <c r="E1426" s="1" t="s">
        <v>192</v>
      </c>
      <c r="F1426">
        <v>1</v>
      </c>
      <c r="G1426" s="1" t="s">
        <v>376</v>
      </c>
      <c r="H1426" s="1" t="s">
        <v>28</v>
      </c>
      <c r="I1426">
        <v>1</v>
      </c>
    </row>
    <row r="1427" spans="1:9" x14ac:dyDescent="0.55000000000000004">
      <c r="A1427">
        <v>45</v>
      </c>
      <c r="B1427" s="1" t="s">
        <v>425</v>
      </c>
      <c r="C1427" s="1" t="s">
        <v>2</v>
      </c>
      <c r="D1427">
        <v>1</v>
      </c>
      <c r="E1427" s="1" t="s">
        <v>195</v>
      </c>
      <c r="F1427">
        <v>1</v>
      </c>
      <c r="G1427" s="1" t="s">
        <v>377</v>
      </c>
      <c r="H1427" s="1" t="s">
        <v>28</v>
      </c>
      <c r="I1427">
        <v>1</v>
      </c>
    </row>
    <row r="1428" spans="1:9" x14ac:dyDescent="0.55000000000000004">
      <c r="A1428">
        <v>45</v>
      </c>
      <c r="B1428" s="1" t="s">
        <v>425</v>
      </c>
      <c r="C1428" s="1" t="s">
        <v>2</v>
      </c>
      <c r="D1428">
        <v>1</v>
      </c>
      <c r="E1428" s="1" t="s">
        <v>199</v>
      </c>
      <c r="F1428">
        <v>1</v>
      </c>
      <c r="G1428" s="1" t="s">
        <v>377</v>
      </c>
      <c r="H1428" s="1" t="s">
        <v>28</v>
      </c>
      <c r="I1428">
        <v>1</v>
      </c>
    </row>
    <row r="1429" spans="1:9" x14ac:dyDescent="0.55000000000000004">
      <c r="A1429">
        <v>45</v>
      </c>
      <c r="B1429" s="1" t="s">
        <v>425</v>
      </c>
      <c r="C1429" s="1" t="s">
        <v>2</v>
      </c>
      <c r="D1429">
        <v>1</v>
      </c>
      <c r="E1429" s="1" t="s">
        <v>203</v>
      </c>
      <c r="F1429">
        <v>1</v>
      </c>
      <c r="G1429" s="1" t="s">
        <v>377</v>
      </c>
      <c r="H1429" s="1" t="s">
        <v>29</v>
      </c>
      <c r="I1429">
        <v>1</v>
      </c>
    </row>
    <row r="1430" spans="1:9" x14ac:dyDescent="0.55000000000000004">
      <c r="A1430">
        <v>45</v>
      </c>
      <c r="B1430" s="1" t="s">
        <v>425</v>
      </c>
      <c r="C1430" s="1" t="s">
        <v>2</v>
      </c>
      <c r="D1430">
        <v>1</v>
      </c>
      <c r="E1430" s="1" t="s">
        <v>206</v>
      </c>
      <c r="F1430">
        <v>1</v>
      </c>
      <c r="G1430" s="1" t="s">
        <v>377</v>
      </c>
      <c r="H1430" s="1" t="s">
        <v>29</v>
      </c>
      <c r="I1430">
        <v>1</v>
      </c>
    </row>
    <row r="1431" spans="1:9" x14ac:dyDescent="0.55000000000000004">
      <c r="A1431">
        <v>45</v>
      </c>
      <c r="B1431" s="1" t="s">
        <v>425</v>
      </c>
      <c r="C1431" s="1" t="s">
        <v>2</v>
      </c>
      <c r="D1431">
        <v>1</v>
      </c>
      <c r="E1431" s="1" t="s">
        <v>210</v>
      </c>
      <c r="F1431">
        <v>6</v>
      </c>
      <c r="G1431" s="1" t="s">
        <v>376</v>
      </c>
      <c r="H1431" s="1" t="s">
        <v>28</v>
      </c>
      <c r="I1431">
        <v>1</v>
      </c>
    </row>
    <row r="1432" spans="1:9" x14ac:dyDescent="0.55000000000000004">
      <c r="A1432">
        <v>45</v>
      </c>
      <c r="B1432" s="1" t="s">
        <v>425</v>
      </c>
      <c r="C1432" s="1" t="s">
        <v>2</v>
      </c>
      <c r="D1432">
        <v>1</v>
      </c>
      <c r="E1432" s="1" t="s">
        <v>274</v>
      </c>
      <c r="F1432">
        <v>1</v>
      </c>
      <c r="G1432" s="1" t="s">
        <v>375</v>
      </c>
      <c r="H1432" s="1" t="s">
        <v>28</v>
      </c>
      <c r="I1432">
        <v>1</v>
      </c>
    </row>
    <row r="1433" spans="1:9" x14ac:dyDescent="0.55000000000000004">
      <c r="A1433">
        <v>45</v>
      </c>
      <c r="B1433" s="1" t="s">
        <v>425</v>
      </c>
      <c r="C1433" s="1" t="s">
        <v>2</v>
      </c>
      <c r="D1433">
        <v>1</v>
      </c>
      <c r="E1433" s="1" t="s">
        <v>276</v>
      </c>
      <c r="F1433">
        <v>1</v>
      </c>
      <c r="G1433" s="1" t="s">
        <v>375</v>
      </c>
      <c r="H1433" s="1" t="s">
        <v>28</v>
      </c>
      <c r="I1433">
        <v>1</v>
      </c>
    </row>
    <row r="1434" spans="1:9" x14ac:dyDescent="0.55000000000000004">
      <c r="A1434">
        <v>45</v>
      </c>
      <c r="B1434" s="1" t="s">
        <v>425</v>
      </c>
      <c r="C1434" s="1" t="s">
        <v>2</v>
      </c>
      <c r="D1434">
        <v>1</v>
      </c>
      <c r="E1434" s="1" t="s">
        <v>279</v>
      </c>
      <c r="F1434">
        <v>1</v>
      </c>
      <c r="G1434" s="1" t="s">
        <v>376</v>
      </c>
      <c r="H1434" s="1" t="s">
        <v>29</v>
      </c>
      <c r="I1434">
        <v>1</v>
      </c>
    </row>
    <row r="1435" spans="1:9" x14ac:dyDescent="0.55000000000000004">
      <c r="A1435">
        <v>45</v>
      </c>
      <c r="B1435" s="1" t="s">
        <v>425</v>
      </c>
      <c r="C1435" s="1" t="s">
        <v>2</v>
      </c>
      <c r="D1435">
        <v>1</v>
      </c>
      <c r="E1435" s="1" t="s">
        <v>282</v>
      </c>
      <c r="F1435">
        <v>1</v>
      </c>
      <c r="G1435" s="1" t="s">
        <v>375</v>
      </c>
      <c r="H1435" s="1" t="s">
        <v>29</v>
      </c>
      <c r="I1435">
        <v>1</v>
      </c>
    </row>
    <row r="1436" spans="1:9" x14ac:dyDescent="0.55000000000000004">
      <c r="A1436">
        <v>45</v>
      </c>
      <c r="B1436" s="1" t="s">
        <v>425</v>
      </c>
      <c r="C1436" s="1" t="s">
        <v>2</v>
      </c>
      <c r="D1436">
        <v>1</v>
      </c>
      <c r="E1436" s="1" t="s">
        <v>352</v>
      </c>
      <c r="F1436">
        <v>3</v>
      </c>
      <c r="G1436" s="1" t="s">
        <v>376</v>
      </c>
      <c r="H1436" s="1" t="s">
        <v>29</v>
      </c>
      <c r="I1436">
        <v>1</v>
      </c>
    </row>
    <row r="1437" spans="1:9" x14ac:dyDescent="0.55000000000000004">
      <c r="A1437">
        <v>45</v>
      </c>
      <c r="B1437" s="1" t="s">
        <v>425</v>
      </c>
      <c r="C1437" s="1" t="s">
        <v>2</v>
      </c>
      <c r="D1437">
        <v>1</v>
      </c>
      <c r="E1437" s="1" t="s">
        <v>357</v>
      </c>
      <c r="F1437">
        <v>1</v>
      </c>
      <c r="G1437" s="1" t="s">
        <v>376</v>
      </c>
      <c r="H1437" s="1" t="s">
        <v>28</v>
      </c>
      <c r="I1437">
        <v>1</v>
      </c>
    </row>
    <row r="1438" spans="1:9" x14ac:dyDescent="0.55000000000000004">
      <c r="A1438">
        <v>45</v>
      </c>
      <c r="B1438" s="1" t="s">
        <v>425</v>
      </c>
      <c r="C1438" s="1" t="s">
        <v>2</v>
      </c>
      <c r="D1438">
        <v>1</v>
      </c>
      <c r="E1438" s="1" t="s">
        <v>360</v>
      </c>
      <c r="F1438">
        <v>1</v>
      </c>
      <c r="G1438" s="1" t="s">
        <v>377</v>
      </c>
      <c r="H1438" s="1" t="s">
        <v>28</v>
      </c>
      <c r="I1438">
        <v>1</v>
      </c>
    </row>
    <row r="1439" spans="1:9" x14ac:dyDescent="0.55000000000000004">
      <c r="A1439">
        <v>45</v>
      </c>
      <c r="B1439" s="1" t="s">
        <v>425</v>
      </c>
      <c r="C1439" s="1" t="s">
        <v>2</v>
      </c>
      <c r="D1439">
        <v>1</v>
      </c>
      <c r="E1439" s="1" t="s">
        <v>364</v>
      </c>
      <c r="F1439">
        <v>1</v>
      </c>
      <c r="G1439" s="1" t="s">
        <v>377</v>
      </c>
      <c r="H1439" s="1" t="s">
        <v>28</v>
      </c>
      <c r="I1439">
        <v>1</v>
      </c>
    </row>
    <row r="1440" spans="1:9" x14ac:dyDescent="0.55000000000000004">
      <c r="A1440">
        <v>45</v>
      </c>
      <c r="B1440" s="1" t="s">
        <v>425</v>
      </c>
      <c r="C1440" s="1" t="s">
        <v>2</v>
      </c>
      <c r="D1440">
        <v>1</v>
      </c>
      <c r="E1440" s="1" t="s">
        <v>368</v>
      </c>
      <c r="F1440">
        <v>1</v>
      </c>
      <c r="G1440" s="1" t="s">
        <v>377</v>
      </c>
      <c r="H1440" s="1" t="s">
        <v>28</v>
      </c>
      <c r="I1440">
        <v>1</v>
      </c>
    </row>
    <row r="1441" spans="1:9" x14ac:dyDescent="0.55000000000000004">
      <c r="A1441">
        <v>45</v>
      </c>
      <c r="B1441" s="1" t="s">
        <v>425</v>
      </c>
      <c r="C1441" s="1" t="s">
        <v>2</v>
      </c>
      <c r="D1441">
        <v>1</v>
      </c>
      <c r="E1441" s="1" t="s">
        <v>371</v>
      </c>
      <c r="F1441">
        <v>1</v>
      </c>
      <c r="G1441" s="1" t="s">
        <v>377</v>
      </c>
      <c r="H1441" s="1" t="s">
        <v>29</v>
      </c>
      <c r="I1441">
        <v>1</v>
      </c>
    </row>
    <row r="1442" spans="1:9" x14ac:dyDescent="0.55000000000000004">
      <c r="A1442">
        <v>46</v>
      </c>
      <c r="B1442" s="1" t="s">
        <v>426</v>
      </c>
      <c r="C1442" s="1" t="s">
        <v>3</v>
      </c>
      <c r="D1442">
        <v>4</v>
      </c>
      <c r="E1442" s="1" t="s">
        <v>36</v>
      </c>
      <c r="F1442">
        <v>2</v>
      </c>
      <c r="G1442" s="1" t="s">
        <v>375</v>
      </c>
      <c r="H1442" s="1" t="s">
        <v>28</v>
      </c>
      <c r="I1442">
        <v>1</v>
      </c>
    </row>
    <row r="1443" spans="1:9" x14ac:dyDescent="0.55000000000000004">
      <c r="A1443">
        <v>46</v>
      </c>
      <c r="B1443" s="1" t="s">
        <v>426</v>
      </c>
      <c r="C1443" s="1" t="s">
        <v>3</v>
      </c>
      <c r="D1443">
        <v>4</v>
      </c>
      <c r="E1443" s="1" t="s">
        <v>40</v>
      </c>
      <c r="F1443">
        <v>3</v>
      </c>
      <c r="G1443" s="1" t="s">
        <v>376</v>
      </c>
      <c r="H1443" s="1" t="s">
        <v>28</v>
      </c>
      <c r="I1443">
        <v>1</v>
      </c>
    </row>
    <row r="1444" spans="1:9" x14ac:dyDescent="0.55000000000000004">
      <c r="A1444">
        <v>46</v>
      </c>
      <c r="B1444" s="1" t="s">
        <v>426</v>
      </c>
      <c r="C1444" s="1" t="s">
        <v>3</v>
      </c>
      <c r="D1444">
        <v>4</v>
      </c>
      <c r="E1444" s="1" t="s">
        <v>44</v>
      </c>
      <c r="F1444">
        <v>3</v>
      </c>
      <c r="G1444" s="1" t="s">
        <v>376</v>
      </c>
      <c r="H1444" s="1" t="s">
        <v>29</v>
      </c>
      <c r="I1444">
        <v>1</v>
      </c>
    </row>
    <row r="1445" spans="1:9" x14ac:dyDescent="0.55000000000000004">
      <c r="A1445">
        <v>46</v>
      </c>
      <c r="B1445" s="1" t="s">
        <v>426</v>
      </c>
      <c r="C1445" s="1" t="s">
        <v>3</v>
      </c>
      <c r="D1445">
        <v>4</v>
      </c>
      <c r="E1445" s="1" t="s">
        <v>48</v>
      </c>
      <c r="F1445">
        <v>3</v>
      </c>
      <c r="G1445" s="1" t="s">
        <v>376</v>
      </c>
      <c r="H1445" s="1" t="s">
        <v>29</v>
      </c>
      <c r="I1445">
        <v>1</v>
      </c>
    </row>
    <row r="1446" spans="1:9" x14ac:dyDescent="0.55000000000000004">
      <c r="A1446">
        <v>46</v>
      </c>
      <c r="B1446" s="1" t="s">
        <v>426</v>
      </c>
      <c r="C1446" s="1" t="s">
        <v>3</v>
      </c>
      <c r="D1446">
        <v>4</v>
      </c>
      <c r="E1446" s="1" t="s">
        <v>52</v>
      </c>
      <c r="F1446">
        <v>3</v>
      </c>
      <c r="G1446" s="1" t="s">
        <v>376</v>
      </c>
      <c r="H1446" s="1" t="s">
        <v>29</v>
      </c>
      <c r="I1446">
        <v>1</v>
      </c>
    </row>
    <row r="1447" spans="1:9" x14ac:dyDescent="0.55000000000000004">
      <c r="A1447">
        <v>46</v>
      </c>
      <c r="B1447" s="1" t="s">
        <v>426</v>
      </c>
      <c r="C1447" s="1" t="s">
        <v>3</v>
      </c>
      <c r="D1447">
        <v>4</v>
      </c>
      <c r="E1447" s="1" t="s">
        <v>56</v>
      </c>
      <c r="F1447">
        <v>3</v>
      </c>
      <c r="G1447" s="1" t="s">
        <v>376</v>
      </c>
      <c r="H1447" s="1" t="s">
        <v>29</v>
      </c>
      <c r="I1447">
        <v>1</v>
      </c>
    </row>
    <row r="1448" spans="1:9" x14ac:dyDescent="0.55000000000000004">
      <c r="A1448">
        <v>46</v>
      </c>
      <c r="B1448" s="1" t="s">
        <v>426</v>
      </c>
      <c r="C1448" s="1" t="s">
        <v>3</v>
      </c>
      <c r="D1448">
        <v>4</v>
      </c>
      <c r="E1448" s="1" t="s">
        <v>60</v>
      </c>
      <c r="F1448">
        <v>3</v>
      </c>
      <c r="G1448" s="1" t="s">
        <v>377</v>
      </c>
      <c r="H1448" s="1" t="s">
        <v>28</v>
      </c>
      <c r="I1448">
        <v>1</v>
      </c>
    </row>
    <row r="1449" spans="1:9" x14ac:dyDescent="0.55000000000000004">
      <c r="A1449">
        <v>46</v>
      </c>
      <c r="B1449" s="1" t="s">
        <v>426</v>
      </c>
      <c r="C1449" s="1" t="s">
        <v>3</v>
      </c>
      <c r="D1449">
        <v>4</v>
      </c>
      <c r="E1449" s="1" t="s">
        <v>64</v>
      </c>
      <c r="F1449">
        <v>3</v>
      </c>
      <c r="G1449" s="1" t="s">
        <v>377</v>
      </c>
      <c r="H1449" s="1" t="s">
        <v>29</v>
      </c>
      <c r="I1449">
        <v>1</v>
      </c>
    </row>
    <row r="1450" spans="1:9" x14ac:dyDescent="0.55000000000000004">
      <c r="A1450">
        <v>46</v>
      </c>
      <c r="B1450" s="1" t="s">
        <v>426</v>
      </c>
      <c r="C1450" s="1" t="s">
        <v>3</v>
      </c>
      <c r="D1450">
        <v>4</v>
      </c>
      <c r="E1450" s="1" t="s">
        <v>68</v>
      </c>
      <c r="F1450">
        <v>3</v>
      </c>
      <c r="G1450" s="1" t="s">
        <v>377</v>
      </c>
      <c r="H1450" s="1" t="s">
        <v>28</v>
      </c>
      <c r="I1450">
        <v>1</v>
      </c>
    </row>
    <row r="1451" spans="1:9" x14ac:dyDescent="0.55000000000000004">
      <c r="A1451">
        <v>46</v>
      </c>
      <c r="B1451" s="1" t="s">
        <v>426</v>
      </c>
      <c r="C1451" s="1" t="s">
        <v>3</v>
      </c>
      <c r="D1451">
        <v>4</v>
      </c>
      <c r="E1451" s="1" t="s">
        <v>72</v>
      </c>
      <c r="F1451">
        <v>3</v>
      </c>
      <c r="G1451" s="1" t="s">
        <v>377</v>
      </c>
      <c r="H1451" s="1" t="s">
        <v>29</v>
      </c>
      <c r="I1451">
        <v>1</v>
      </c>
    </row>
    <row r="1452" spans="1:9" x14ac:dyDescent="0.55000000000000004">
      <c r="A1452">
        <v>46</v>
      </c>
      <c r="B1452" s="1" t="s">
        <v>426</v>
      </c>
      <c r="C1452" s="1" t="s">
        <v>3</v>
      </c>
      <c r="D1452">
        <v>4</v>
      </c>
      <c r="E1452" s="1" t="s">
        <v>75</v>
      </c>
      <c r="F1452">
        <v>3</v>
      </c>
      <c r="G1452" s="1" t="s">
        <v>377</v>
      </c>
      <c r="H1452" s="1" t="s">
        <v>29</v>
      </c>
      <c r="I1452">
        <v>1</v>
      </c>
    </row>
    <row r="1453" spans="1:9" x14ac:dyDescent="0.55000000000000004">
      <c r="A1453">
        <v>46</v>
      </c>
      <c r="B1453" s="1" t="s">
        <v>426</v>
      </c>
      <c r="C1453" s="1" t="s">
        <v>3</v>
      </c>
      <c r="D1453">
        <v>4</v>
      </c>
      <c r="E1453" s="1" t="s">
        <v>78</v>
      </c>
      <c r="F1453">
        <v>7</v>
      </c>
      <c r="G1453" s="1" t="s">
        <v>375</v>
      </c>
      <c r="H1453" s="1" t="s">
        <v>28</v>
      </c>
      <c r="I1453">
        <v>1</v>
      </c>
    </row>
    <row r="1454" spans="1:9" x14ac:dyDescent="0.55000000000000004">
      <c r="A1454">
        <v>46</v>
      </c>
      <c r="B1454" s="1" t="s">
        <v>426</v>
      </c>
      <c r="C1454" s="1" t="s">
        <v>3</v>
      </c>
      <c r="D1454">
        <v>4</v>
      </c>
      <c r="E1454" s="1" t="s">
        <v>82</v>
      </c>
      <c r="F1454">
        <v>6</v>
      </c>
      <c r="G1454" s="1" t="s">
        <v>375</v>
      </c>
      <c r="H1454" s="1" t="s">
        <v>29</v>
      </c>
      <c r="I1454">
        <v>1</v>
      </c>
    </row>
    <row r="1455" spans="1:9" x14ac:dyDescent="0.55000000000000004">
      <c r="A1455">
        <v>46</v>
      </c>
      <c r="B1455" s="1" t="s">
        <v>426</v>
      </c>
      <c r="C1455" s="1" t="s">
        <v>3</v>
      </c>
      <c r="D1455">
        <v>4</v>
      </c>
      <c r="E1455" s="1" t="s">
        <v>85</v>
      </c>
      <c r="F1455">
        <v>2</v>
      </c>
      <c r="G1455" s="1" t="s">
        <v>375</v>
      </c>
      <c r="H1455" s="1" t="s">
        <v>28</v>
      </c>
      <c r="I1455">
        <v>1</v>
      </c>
    </row>
    <row r="1456" spans="1:9" x14ac:dyDescent="0.55000000000000004">
      <c r="A1456">
        <v>46</v>
      </c>
      <c r="B1456" s="1" t="s">
        <v>426</v>
      </c>
      <c r="C1456" s="1" t="s">
        <v>3</v>
      </c>
      <c r="D1456">
        <v>4</v>
      </c>
      <c r="E1456" s="1" t="s">
        <v>184</v>
      </c>
      <c r="F1456">
        <v>3</v>
      </c>
      <c r="G1456" s="1" t="s">
        <v>376</v>
      </c>
      <c r="H1456" s="1" t="s">
        <v>28</v>
      </c>
      <c r="I1456">
        <v>1</v>
      </c>
    </row>
    <row r="1457" spans="1:9" x14ac:dyDescent="0.55000000000000004">
      <c r="A1457">
        <v>46</v>
      </c>
      <c r="B1457" s="1" t="s">
        <v>426</v>
      </c>
      <c r="C1457" s="1" t="s">
        <v>3</v>
      </c>
      <c r="D1457">
        <v>4</v>
      </c>
      <c r="E1457" s="1" t="s">
        <v>187</v>
      </c>
      <c r="F1457">
        <v>4</v>
      </c>
      <c r="G1457" s="1" t="s">
        <v>376</v>
      </c>
      <c r="H1457" s="1" t="s">
        <v>29</v>
      </c>
      <c r="I1457">
        <v>1</v>
      </c>
    </row>
    <row r="1458" spans="1:9" x14ac:dyDescent="0.55000000000000004">
      <c r="A1458">
        <v>46</v>
      </c>
      <c r="B1458" s="1" t="s">
        <v>426</v>
      </c>
      <c r="C1458" s="1" t="s">
        <v>3</v>
      </c>
      <c r="D1458">
        <v>4</v>
      </c>
      <c r="E1458" s="1" t="s">
        <v>192</v>
      </c>
      <c r="F1458">
        <v>3</v>
      </c>
      <c r="G1458" s="1" t="s">
        <v>376</v>
      </c>
      <c r="H1458" s="1" t="s">
        <v>28</v>
      </c>
      <c r="I1458">
        <v>1</v>
      </c>
    </row>
    <row r="1459" spans="1:9" x14ac:dyDescent="0.55000000000000004">
      <c r="A1459">
        <v>46</v>
      </c>
      <c r="B1459" s="1" t="s">
        <v>426</v>
      </c>
      <c r="C1459" s="1" t="s">
        <v>3</v>
      </c>
      <c r="D1459">
        <v>4</v>
      </c>
      <c r="E1459" s="1" t="s">
        <v>195</v>
      </c>
      <c r="F1459">
        <v>3</v>
      </c>
      <c r="G1459" s="1" t="s">
        <v>377</v>
      </c>
      <c r="H1459" s="1" t="s">
        <v>28</v>
      </c>
      <c r="I1459">
        <v>1</v>
      </c>
    </row>
    <row r="1460" spans="1:9" x14ac:dyDescent="0.55000000000000004">
      <c r="A1460">
        <v>46</v>
      </c>
      <c r="B1460" s="1" t="s">
        <v>426</v>
      </c>
      <c r="C1460" s="1" t="s">
        <v>3</v>
      </c>
      <c r="D1460">
        <v>4</v>
      </c>
      <c r="E1460" s="1" t="s">
        <v>199</v>
      </c>
      <c r="F1460">
        <v>3</v>
      </c>
      <c r="G1460" s="1" t="s">
        <v>377</v>
      </c>
      <c r="H1460" s="1" t="s">
        <v>28</v>
      </c>
      <c r="I1460">
        <v>1</v>
      </c>
    </row>
    <row r="1461" spans="1:9" x14ac:dyDescent="0.55000000000000004">
      <c r="A1461">
        <v>46</v>
      </c>
      <c r="B1461" s="1" t="s">
        <v>426</v>
      </c>
      <c r="C1461" s="1" t="s">
        <v>3</v>
      </c>
      <c r="D1461">
        <v>4</v>
      </c>
      <c r="E1461" s="1" t="s">
        <v>203</v>
      </c>
      <c r="F1461">
        <v>3</v>
      </c>
      <c r="G1461" s="1" t="s">
        <v>377</v>
      </c>
      <c r="H1461" s="1" t="s">
        <v>29</v>
      </c>
      <c r="I1461">
        <v>1</v>
      </c>
    </row>
    <row r="1462" spans="1:9" x14ac:dyDescent="0.55000000000000004">
      <c r="A1462">
        <v>46</v>
      </c>
      <c r="B1462" s="1" t="s">
        <v>426</v>
      </c>
      <c r="C1462" s="1" t="s">
        <v>3</v>
      </c>
      <c r="D1462">
        <v>4</v>
      </c>
      <c r="E1462" s="1" t="s">
        <v>206</v>
      </c>
      <c r="F1462">
        <v>3</v>
      </c>
      <c r="G1462" s="1" t="s">
        <v>377</v>
      </c>
      <c r="H1462" s="1" t="s">
        <v>29</v>
      </c>
      <c r="I1462">
        <v>1</v>
      </c>
    </row>
    <row r="1463" spans="1:9" x14ac:dyDescent="0.55000000000000004">
      <c r="A1463">
        <v>46</v>
      </c>
      <c r="B1463" s="1" t="s">
        <v>426</v>
      </c>
      <c r="C1463" s="1" t="s">
        <v>3</v>
      </c>
      <c r="D1463">
        <v>4</v>
      </c>
      <c r="E1463" s="1" t="s">
        <v>210</v>
      </c>
      <c r="F1463">
        <v>4</v>
      </c>
      <c r="G1463" s="1" t="s">
        <v>376</v>
      </c>
      <c r="H1463" s="1" t="s">
        <v>28</v>
      </c>
      <c r="I1463">
        <v>1</v>
      </c>
    </row>
    <row r="1464" spans="1:9" x14ac:dyDescent="0.55000000000000004">
      <c r="A1464">
        <v>46</v>
      </c>
      <c r="B1464" s="1" t="s">
        <v>426</v>
      </c>
      <c r="C1464" s="1" t="s">
        <v>3</v>
      </c>
      <c r="D1464">
        <v>4</v>
      </c>
      <c r="E1464" s="1" t="s">
        <v>274</v>
      </c>
      <c r="F1464">
        <v>3</v>
      </c>
      <c r="G1464" s="1" t="s">
        <v>375</v>
      </c>
      <c r="H1464" s="1" t="s">
        <v>28</v>
      </c>
      <c r="I1464">
        <v>1</v>
      </c>
    </row>
    <row r="1465" spans="1:9" x14ac:dyDescent="0.55000000000000004">
      <c r="A1465">
        <v>46</v>
      </c>
      <c r="B1465" s="1" t="s">
        <v>426</v>
      </c>
      <c r="C1465" s="1" t="s">
        <v>3</v>
      </c>
      <c r="D1465">
        <v>4</v>
      </c>
      <c r="E1465" s="1" t="s">
        <v>276</v>
      </c>
      <c r="F1465">
        <v>3</v>
      </c>
      <c r="G1465" s="1" t="s">
        <v>375</v>
      </c>
      <c r="H1465" s="1" t="s">
        <v>28</v>
      </c>
      <c r="I1465">
        <v>1</v>
      </c>
    </row>
    <row r="1466" spans="1:9" x14ac:dyDescent="0.55000000000000004">
      <c r="A1466">
        <v>46</v>
      </c>
      <c r="B1466" s="1" t="s">
        <v>426</v>
      </c>
      <c r="C1466" s="1" t="s">
        <v>3</v>
      </c>
      <c r="D1466">
        <v>4</v>
      </c>
      <c r="E1466" s="1" t="s">
        <v>279</v>
      </c>
      <c r="F1466">
        <v>3</v>
      </c>
      <c r="G1466" s="1" t="s">
        <v>376</v>
      </c>
      <c r="H1466" s="1" t="s">
        <v>29</v>
      </c>
      <c r="I1466">
        <v>1</v>
      </c>
    </row>
    <row r="1467" spans="1:9" x14ac:dyDescent="0.55000000000000004">
      <c r="A1467">
        <v>46</v>
      </c>
      <c r="B1467" s="1" t="s">
        <v>426</v>
      </c>
      <c r="C1467" s="1" t="s">
        <v>3</v>
      </c>
      <c r="D1467">
        <v>4</v>
      </c>
      <c r="E1467" s="1" t="s">
        <v>282</v>
      </c>
      <c r="F1467">
        <v>2</v>
      </c>
      <c r="G1467" s="1" t="s">
        <v>375</v>
      </c>
      <c r="H1467" s="1" t="s">
        <v>29</v>
      </c>
      <c r="I1467">
        <v>1</v>
      </c>
    </row>
    <row r="1468" spans="1:9" x14ac:dyDescent="0.55000000000000004">
      <c r="A1468">
        <v>46</v>
      </c>
      <c r="B1468" s="1" t="s">
        <v>426</v>
      </c>
      <c r="C1468" s="1" t="s">
        <v>3</v>
      </c>
      <c r="D1468">
        <v>4</v>
      </c>
      <c r="E1468" s="1" t="s">
        <v>352</v>
      </c>
      <c r="F1468">
        <v>3</v>
      </c>
      <c r="G1468" s="1" t="s">
        <v>376</v>
      </c>
      <c r="H1468" s="1" t="s">
        <v>29</v>
      </c>
      <c r="I1468">
        <v>1</v>
      </c>
    </row>
    <row r="1469" spans="1:9" x14ac:dyDescent="0.55000000000000004">
      <c r="A1469">
        <v>46</v>
      </c>
      <c r="B1469" s="1" t="s">
        <v>426</v>
      </c>
      <c r="C1469" s="1" t="s">
        <v>3</v>
      </c>
      <c r="D1469">
        <v>4</v>
      </c>
      <c r="E1469" s="1" t="s">
        <v>357</v>
      </c>
      <c r="F1469">
        <v>4</v>
      </c>
      <c r="G1469" s="1" t="s">
        <v>376</v>
      </c>
      <c r="H1469" s="1" t="s">
        <v>28</v>
      </c>
      <c r="I1469">
        <v>1</v>
      </c>
    </row>
    <row r="1470" spans="1:9" x14ac:dyDescent="0.55000000000000004">
      <c r="A1470">
        <v>46</v>
      </c>
      <c r="B1470" s="1" t="s">
        <v>426</v>
      </c>
      <c r="C1470" s="1" t="s">
        <v>3</v>
      </c>
      <c r="D1470">
        <v>4</v>
      </c>
      <c r="E1470" s="1" t="s">
        <v>360</v>
      </c>
      <c r="F1470">
        <v>3</v>
      </c>
      <c r="G1470" s="1" t="s">
        <v>377</v>
      </c>
      <c r="H1470" s="1" t="s">
        <v>28</v>
      </c>
      <c r="I1470">
        <v>1</v>
      </c>
    </row>
    <row r="1471" spans="1:9" x14ac:dyDescent="0.55000000000000004">
      <c r="A1471">
        <v>46</v>
      </c>
      <c r="B1471" s="1" t="s">
        <v>426</v>
      </c>
      <c r="C1471" s="1" t="s">
        <v>3</v>
      </c>
      <c r="D1471">
        <v>4</v>
      </c>
      <c r="E1471" s="1" t="s">
        <v>364</v>
      </c>
      <c r="F1471">
        <v>3</v>
      </c>
      <c r="G1471" s="1" t="s">
        <v>377</v>
      </c>
      <c r="H1471" s="1" t="s">
        <v>28</v>
      </c>
      <c r="I1471">
        <v>1</v>
      </c>
    </row>
    <row r="1472" spans="1:9" x14ac:dyDescent="0.55000000000000004">
      <c r="A1472">
        <v>46</v>
      </c>
      <c r="B1472" s="1" t="s">
        <v>426</v>
      </c>
      <c r="C1472" s="1" t="s">
        <v>3</v>
      </c>
      <c r="D1472">
        <v>4</v>
      </c>
      <c r="E1472" s="1" t="s">
        <v>368</v>
      </c>
      <c r="F1472">
        <v>3</v>
      </c>
      <c r="G1472" s="1" t="s">
        <v>377</v>
      </c>
      <c r="H1472" s="1" t="s">
        <v>28</v>
      </c>
      <c r="I1472">
        <v>1</v>
      </c>
    </row>
    <row r="1473" spans="1:9" x14ac:dyDescent="0.55000000000000004">
      <c r="A1473">
        <v>46</v>
      </c>
      <c r="B1473" s="1" t="s">
        <v>426</v>
      </c>
      <c r="C1473" s="1" t="s">
        <v>3</v>
      </c>
      <c r="D1473">
        <v>4</v>
      </c>
      <c r="E1473" s="1" t="s">
        <v>371</v>
      </c>
      <c r="F1473">
        <v>3</v>
      </c>
      <c r="G1473" s="1" t="s">
        <v>377</v>
      </c>
      <c r="H1473" s="1" t="s">
        <v>29</v>
      </c>
      <c r="I1473">
        <v>1</v>
      </c>
    </row>
    <row r="1474" spans="1:9" x14ac:dyDescent="0.55000000000000004">
      <c r="A1474">
        <v>47</v>
      </c>
      <c r="B1474" s="1" t="s">
        <v>427</v>
      </c>
      <c r="C1474" s="1" t="s">
        <v>2</v>
      </c>
      <c r="D1474">
        <v>1</v>
      </c>
      <c r="E1474" s="1" t="s">
        <v>36</v>
      </c>
      <c r="F1474">
        <v>1</v>
      </c>
      <c r="G1474" s="1" t="s">
        <v>375</v>
      </c>
      <c r="H1474" s="1" t="s">
        <v>28</v>
      </c>
      <c r="I1474">
        <v>1</v>
      </c>
    </row>
    <row r="1475" spans="1:9" x14ac:dyDescent="0.55000000000000004">
      <c r="A1475">
        <v>47</v>
      </c>
      <c r="B1475" s="1" t="s">
        <v>427</v>
      </c>
      <c r="C1475" s="1" t="s">
        <v>2</v>
      </c>
      <c r="D1475">
        <v>1</v>
      </c>
      <c r="E1475" s="1" t="s">
        <v>40</v>
      </c>
      <c r="F1475">
        <v>5</v>
      </c>
      <c r="G1475" s="1" t="s">
        <v>376</v>
      </c>
      <c r="H1475" s="1" t="s">
        <v>28</v>
      </c>
      <c r="I1475">
        <v>1</v>
      </c>
    </row>
    <row r="1476" spans="1:9" x14ac:dyDescent="0.55000000000000004">
      <c r="A1476">
        <v>47</v>
      </c>
      <c r="B1476" s="1" t="s">
        <v>427</v>
      </c>
      <c r="C1476" s="1" t="s">
        <v>2</v>
      </c>
      <c r="D1476">
        <v>1</v>
      </c>
      <c r="E1476" s="1" t="s">
        <v>44</v>
      </c>
      <c r="F1476">
        <v>6</v>
      </c>
      <c r="G1476" s="1" t="s">
        <v>376</v>
      </c>
      <c r="H1476" s="1" t="s">
        <v>29</v>
      </c>
      <c r="I1476">
        <v>1</v>
      </c>
    </row>
    <row r="1477" spans="1:9" x14ac:dyDescent="0.55000000000000004">
      <c r="A1477">
        <v>47</v>
      </c>
      <c r="B1477" s="1" t="s">
        <v>427</v>
      </c>
      <c r="C1477" s="1" t="s">
        <v>2</v>
      </c>
      <c r="D1477">
        <v>1</v>
      </c>
      <c r="E1477" s="1" t="s">
        <v>48</v>
      </c>
      <c r="F1477">
        <v>1</v>
      </c>
      <c r="G1477" s="1" t="s">
        <v>376</v>
      </c>
      <c r="H1477" s="1" t="s">
        <v>29</v>
      </c>
      <c r="I1477">
        <v>1</v>
      </c>
    </row>
    <row r="1478" spans="1:9" x14ac:dyDescent="0.55000000000000004">
      <c r="A1478">
        <v>47</v>
      </c>
      <c r="B1478" s="1" t="s">
        <v>427</v>
      </c>
      <c r="C1478" s="1" t="s">
        <v>2</v>
      </c>
      <c r="D1478">
        <v>1</v>
      </c>
      <c r="E1478" s="1" t="s">
        <v>52</v>
      </c>
      <c r="F1478">
        <v>1</v>
      </c>
      <c r="G1478" s="1" t="s">
        <v>376</v>
      </c>
      <c r="H1478" s="1" t="s">
        <v>29</v>
      </c>
      <c r="I1478">
        <v>1</v>
      </c>
    </row>
    <row r="1479" spans="1:9" x14ac:dyDescent="0.55000000000000004">
      <c r="A1479">
        <v>47</v>
      </c>
      <c r="B1479" s="1" t="s">
        <v>427</v>
      </c>
      <c r="C1479" s="1" t="s">
        <v>2</v>
      </c>
      <c r="D1479">
        <v>1</v>
      </c>
      <c r="E1479" s="1" t="s">
        <v>56</v>
      </c>
      <c r="F1479">
        <v>1</v>
      </c>
      <c r="G1479" s="1" t="s">
        <v>376</v>
      </c>
      <c r="H1479" s="1" t="s">
        <v>29</v>
      </c>
      <c r="I1479">
        <v>1</v>
      </c>
    </row>
    <row r="1480" spans="1:9" x14ac:dyDescent="0.55000000000000004">
      <c r="A1480">
        <v>47</v>
      </c>
      <c r="B1480" s="1" t="s">
        <v>427</v>
      </c>
      <c r="C1480" s="1" t="s">
        <v>2</v>
      </c>
      <c r="D1480">
        <v>1</v>
      </c>
      <c r="E1480" s="1" t="s">
        <v>60</v>
      </c>
      <c r="F1480">
        <v>1</v>
      </c>
      <c r="G1480" s="1" t="s">
        <v>377</v>
      </c>
      <c r="H1480" s="1" t="s">
        <v>28</v>
      </c>
      <c r="I1480">
        <v>1</v>
      </c>
    </row>
    <row r="1481" spans="1:9" x14ac:dyDescent="0.55000000000000004">
      <c r="A1481">
        <v>47</v>
      </c>
      <c r="B1481" s="1" t="s">
        <v>427</v>
      </c>
      <c r="C1481" s="1" t="s">
        <v>2</v>
      </c>
      <c r="D1481">
        <v>1</v>
      </c>
      <c r="E1481" s="1" t="s">
        <v>64</v>
      </c>
      <c r="F1481">
        <v>6</v>
      </c>
      <c r="G1481" s="1" t="s">
        <v>377</v>
      </c>
      <c r="H1481" s="1" t="s">
        <v>29</v>
      </c>
      <c r="I1481">
        <v>1</v>
      </c>
    </row>
    <row r="1482" spans="1:9" x14ac:dyDescent="0.55000000000000004">
      <c r="A1482">
        <v>47</v>
      </c>
      <c r="B1482" s="1" t="s">
        <v>427</v>
      </c>
      <c r="C1482" s="1" t="s">
        <v>2</v>
      </c>
      <c r="D1482">
        <v>1</v>
      </c>
      <c r="E1482" s="1" t="s">
        <v>68</v>
      </c>
      <c r="F1482">
        <v>4</v>
      </c>
      <c r="G1482" s="1" t="s">
        <v>377</v>
      </c>
      <c r="H1482" s="1" t="s">
        <v>28</v>
      </c>
      <c r="I1482">
        <v>1</v>
      </c>
    </row>
    <row r="1483" spans="1:9" x14ac:dyDescent="0.55000000000000004">
      <c r="A1483">
        <v>47</v>
      </c>
      <c r="B1483" s="1" t="s">
        <v>427</v>
      </c>
      <c r="C1483" s="1" t="s">
        <v>2</v>
      </c>
      <c r="D1483">
        <v>1</v>
      </c>
      <c r="E1483" s="1" t="s">
        <v>72</v>
      </c>
      <c r="F1483">
        <v>6</v>
      </c>
      <c r="G1483" s="1" t="s">
        <v>377</v>
      </c>
      <c r="H1483" s="1" t="s">
        <v>29</v>
      </c>
      <c r="I1483">
        <v>1</v>
      </c>
    </row>
    <row r="1484" spans="1:9" x14ac:dyDescent="0.55000000000000004">
      <c r="A1484">
        <v>47</v>
      </c>
      <c r="B1484" s="1" t="s">
        <v>427</v>
      </c>
      <c r="C1484" s="1" t="s">
        <v>2</v>
      </c>
      <c r="D1484">
        <v>1</v>
      </c>
      <c r="E1484" s="1" t="s">
        <v>75</v>
      </c>
      <c r="F1484">
        <v>1</v>
      </c>
      <c r="G1484" s="1" t="s">
        <v>377</v>
      </c>
      <c r="H1484" s="1" t="s">
        <v>29</v>
      </c>
      <c r="I1484">
        <v>1</v>
      </c>
    </row>
    <row r="1485" spans="1:9" x14ac:dyDescent="0.55000000000000004">
      <c r="A1485">
        <v>47</v>
      </c>
      <c r="B1485" s="1" t="s">
        <v>427</v>
      </c>
      <c r="C1485" s="1" t="s">
        <v>2</v>
      </c>
      <c r="D1485">
        <v>1</v>
      </c>
      <c r="E1485" s="1" t="s">
        <v>78</v>
      </c>
      <c r="F1485">
        <v>6</v>
      </c>
      <c r="G1485" s="1" t="s">
        <v>375</v>
      </c>
      <c r="H1485" s="1" t="s">
        <v>28</v>
      </c>
      <c r="I1485">
        <v>1</v>
      </c>
    </row>
    <row r="1486" spans="1:9" x14ac:dyDescent="0.55000000000000004">
      <c r="A1486">
        <v>47</v>
      </c>
      <c r="B1486" s="1" t="s">
        <v>427</v>
      </c>
      <c r="C1486" s="1" t="s">
        <v>2</v>
      </c>
      <c r="D1486">
        <v>1</v>
      </c>
      <c r="E1486" s="1" t="s">
        <v>82</v>
      </c>
      <c r="F1486">
        <v>5</v>
      </c>
      <c r="G1486" s="1" t="s">
        <v>375</v>
      </c>
      <c r="H1486" s="1" t="s">
        <v>29</v>
      </c>
      <c r="I1486">
        <v>1</v>
      </c>
    </row>
    <row r="1487" spans="1:9" x14ac:dyDescent="0.55000000000000004">
      <c r="A1487">
        <v>47</v>
      </c>
      <c r="B1487" s="1" t="s">
        <v>427</v>
      </c>
      <c r="C1487" s="1" t="s">
        <v>2</v>
      </c>
      <c r="D1487">
        <v>1</v>
      </c>
      <c r="E1487" s="1" t="s">
        <v>85</v>
      </c>
      <c r="F1487">
        <v>5</v>
      </c>
      <c r="G1487" s="1" t="s">
        <v>375</v>
      </c>
      <c r="H1487" s="1" t="s">
        <v>28</v>
      </c>
      <c r="I1487">
        <v>1</v>
      </c>
    </row>
    <row r="1488" spans="1:9" x14ac:dyDescent="0.55000000000000004">
      <c r="A1488">
        <v>47</v>
      </c>
      <c r="B1488" s="1" t="s">
        <v>427</v>
      </c>
      <c r="C1488" s="1" t="s">
        <v>2</v>
      </c>
      <c r="D1488">
        <v>1</v>
      </c>
      <c r="E1488" s="1" t="s">
        <v>184</v>
      </c>
      <c r="F1488">
        <v>1</v>
      </c>
      <c r="G1488" s="1" t="s">
        <v>376</v>
      </c>
      <c r="H1488" s="1" t="s">
        <v>28</v>
      </c>
      <c r="I1488">
        <v>1</v>
      </c>
    </row>
    <row r="1489" spans="1:9" x14ac:dyDescent="0.55000000000000004">
      <c r="A1489">
        <v>47</v>
      </c>
      <c r="B1489" s="1" t="s">
        <v>427</v>
      </c>
      <c r="C1489" s="1" t="s">
        <v>2</v>
      </c>
      <c r="D1489">
        <v>1</v>
      </c>
      <c r="E1489" s="1" t="s">
        <v>187</v>
      </c>
      <c r="F1489">
        <v>1</v>
      </c>
      <c r="G1489" s="1" t="s">
        <v>376</v>
      </c>
      <c r="H1489" s="1" t="s">
        <v>29</v>
      </c>
      <c r="I1489">
        <v>1</v>
      </c>
    </row>
    <row r="1490" spans="1:9" x14ac:dyDescent="0.55000000000000004">
      <c r="A1490">
        <v>47</v>
      </c>
      <c r="B1490" s="1" t="s">
        <v>427</v>
      </c>
      <c r="C1490" s="1" t="s">
        <v>2</v>
      </c>
      <c r="D1490">
        <v>1</v>
      </c>
      <c r="E1490" s="1" t="s">
        <v>192</v>
      </c>
      <c r="F1490">
        <v>2</v>
      </c>
      <c r="G1490" s="1" t="s">
        <v>376</v>
      </c>
      <c r="H1490" s="1" t="s">
        <v>28</v>
      </c>
      <c r="I1490">
        <v>1</v>
      </c>
    </row>
    <row r="1491" spans="1:9" x14ac:dyDescent="0.55000000000000004">
      <c r="A1491">
        <v>47</v>
      </c>
      <c r="B1491" s="1" t="s">
        <v>427</v>
      </c>
      <c r="C1491" s="1" t="s">
        <v>2</v>
      </c>
      <c r="D1491">
        <v>1</v>
      </c>
      <c r="E1491" s="1" t="s">
        <v>195</v>
      </c>
      <c r="F1491">
        <v>6</v>
      </c>
      <c r="G1491" s="1" t="s">
        <v>377</v>
      </c>
      <c r="H1491" s="1" t="s">
        <v>28</v>
      </c>
      <c r="I1491">
        <v>1</v>
      </c>
    </row>
    <row r="1492" spans="1:9" x14ac:dyDescent="0.55000000000000004">
      <c r="A1492">
        <v>47</v>
      </c>
      <c r="B1492" s="1" t="s">
        <v>427</v>
      </c>
      <c r="C1492" s="1" t="s">
        <v>2</v>
      </c>
      <c r="D1492">
        <v>1</v>
      </c>
      <c r="E1492" s="1" t="s">
        <v>199</v>
      </c>
      <c r="F1492">
        <v>6</v>
      </c>
      <c r="G1492" s="1" t="s">
        <v>377</v>
      </c>
      <c r="H1492" s="1" t="s">
        <v>28</v>
      </c>
      <c r="I1492">
        <v>1</v>
      </c>
    </row>
    <row r="1493" spans="1:9" x14ac:dyDescent="0.55000000000000004">
      <c r="A1493">
        <v>47</v>
      </c>
      <c r="B1493" s="1" t="s">
        <v>427</v>
      </c>
      <c r="C1493" s="1" t="s">
        <v>2</v>
      </c>
      <c r="D1493">
        <v>1</v>
      </c>
      <c r="E1493" s="1" t="s">
        <v>203</v>
      </c>
      <c r="F1493">
        <v>1</v>
      </c>
      <c r="G1493" s="1" t="s">
        <v>377</v>
      </c>
      <c r="H1493" s="1" t="s">
        <v>29</v>
      </c>
      <c r="I1493">
        <v>1</v>
      </c>
    </row>
    <row r="1494" spans="1:9" x14ac:dyDescent="0.55000000000000004">
      <c r="A1494">
        <v>47</v>
      </c>
      <c r="B1494" s="1" t="s">
        <v>427</v>
      </c>
      <c r="C1494" s="1" t="s">
        <v>2</v>
      </c>
      <c r="D1494">
        <v>1</v>
      </c>
      <c r="E1494" s="1" t="s">
        <v>206</v>
      </c>
      <c r="F1494">
        <v>1</v>
      </c>
      <c r="G1494" s="1" t="s">
        <v>377</v>
      </c>
      <c r="H1494" s="1" t="s">
        <v>29</v>
      </c>
      <c r="I1494">
        <v>1</v>
      </c>
    </row>
    <row r="1495" spans="1:9" x14ac:dyDescent="0.55000000000000004">
      <c r="A1495">
        <v>47</v>
      </c>
      <c r="B1495" s="1" t="s">
        <v>427</v>
      </c>
      <c r="C1495" s="1" t="s">
        <v>2</v>
      </c>
      <c r="D1495">
        <v>1</v>
      </c>
      <c r="E1495" s="1" t="s">
        <v>210</v>
      </c>
      <c r="F1495">
        <v>6</v>
      </c>
      <c r="G1495" s="1" t="s">
        <v>376</v>
      </c>
      <c r="H1495" s="1" t="s">
        <v>28</v>
      </c>
      <c r="I1495">
        <v>1</v>
      </c>
    </row>
    <row r="1496" spans="1:9" x14ac:dyDescent="0.55000000000000004">
      <c r="A1496">
        <v>47</v>
      </c>
      <c r="B1496" s="1" t="s">
        <v>427</v>
      </c>
      <c r="C1496" s="1" t="s">
        <v>2</v>
      </c>
      <c r="D1496">
        <v>1</v>
      </c>
      <c r="E1496" s="1" t="s">
        <v>274</v>
      </c>
      <c r="F1496">
        <v>1</v>
      </c>
      <c r="G1496" s="1" t="s">
        <v>375</v>
      </c>
      <c r="H1496" s="1" t="s">
        <v>28</v>
      </c>
      <c r="I1496">
        <v>1</v>
      </c>
    </row>
    <row r="1497" spans="1:9" x14ac:dyDescent="0.55000000000000004">
      <c r="A1497">
        <v>47</v>
      </c>
      <c r="B1497" s="1" t="s">
        <v>427</v>
      </c>
      <c r="C1497" s="1" t="s">
        <v>2</v>
      </c>
      <c r="D1497">
        <v>1</v>
      </c>
      <c r="E1497" s="1" t="s">
        <v>276</v>
      </c>
      <c r="F1497">
        <v>1</v>
      </c>
      <c r="G1497" s="1" t="s">
        <v>375</v>
      </c>
      <c r="H1497" s="1" t="s">
        <v>28</v>
      </c>
      <c r="I1497">
        <v>1</v>
      </c>
    </row>
    <row r="1498" spans="1:9" x14ac:dyDescent="0.55000000000000004">
      <c r="A1498">
        <v>47</v>
      </c>
      <c r="B1498" s="1" t="s">
        <v>427</v>
      </c>
      <c r="C1498" s="1" t="s">
        <v>2</v>
      </c>
      <c r="D1498">
        <v>1</v>
      </c>
      <c r="E1498" s="1" t="s">
        <v>279</v>
      </c>
      <c r="F1498">
        <v>1</v>
      </c>
      <c r="G1498" s="1" t="s">
        <v>376</v>
      </c>
      <c r="H1498" s="1" t="s">
        <v>29</v>
      </c>
      <c r="I1498">
        <v>1</v>
      </c>
    </row>
    <row r="1499" spans="1:9" x14ac:dyDescent="0.55000000000000004">
      <c r="A1499">
        <v>47</v>
      </c>
      <c r="B1499" s="1" t="s">
        <v>427</v>
      </c>
      <c r="C1499" s="1" t="s">
        <v>2</v>
      </c>
      <c r="D1499">
        <v>1</v>
      </c>
      <c r="E1499" s="1" t="s">
        <v>282</v>
      </c>
      <c r="F1499">
        <v>6</v>
      </c>
      <c r="G1499" s="1" t="s">
        <v>375</v>
      </c>
      <c r="H1499" s="1" t="s">
        <v>29</v>
      </c>
      <c r="I1499">
        <v>1</v>
      </c>
    </row>
    <row r="1500" spans="1:9" x14ac:dyDescent="0.55000000000000004">
      <c r="A1500">
        <v>47</v>
      </c>
      <c r="B1500" s="1" t="s">
        <v>427</v>
      </c>
      <c r="C1500" s="1" t="s">
        <v>2</v>
      </c>
      <c r="D1500">
        <v>1</v>
      </c>
      <c r="E1500" s="1" t="s">
        <v>352</v>
      </c>
      <c r="F1500">
        <v>2</v>
      </c>
      <c r="G1500" s="1" t="s">
        <v>376</v>
      </c>
      <c r="H1500" s="1" t="s">
        <v>29</v>
      </c>
      <c r="I1500">
        <v>1</v>
      </c>
    </row>
    <row r="1501" spans="1:9" x14ac:dyDescent="0.55000000000000004">
      <c r="A1501">
        <v>47</v>
      </c>
      <c r="B1501" s="1" t="s">
        <v>427</v>
      </c>
      <c r="C1501" s="1" t="s">
        <v>2</v>
      </c>
      <c r="D1501">
        <v>1</v>
      </c>
      <c r="E1501" s="1" t="s">
        <v>357</v>
      </c>
      <c r="F1501">
        <v>6</v>
      </c>
      <c r="G1501" s="1" t="s">
        <v>376</v>
      </c>
      <c r="H1501" s="1" t="s">
        <v>28</v>
      </c>
      <c r="I1501">
        <v>1</v>
      </c>
    </row>
    <row r="1502" spans="1:9" x14ac:dyDescent="0.55000000000000004">
      <c r="A1502">
        <v>47</v>
      </c>
      <c r="B1502" s="1" t="s">
        <v>427</v>
      </c>
      <c r="C1502" s="1" t="s">
        <v>2</v>
      </c>
      <c r="D1502">
        <v>1</v>
      </c>
      <c r="E1502" s="1" t="s">
        <v>360</v>
      </c>
      <c r="F1502">
        <v>6</v>
      </c>
      <c r="G1502" s="1" t="s">
        <v>377</v>
      </c>
      <c r="H1502" s="1" t="s">
        <v>28</v>
      </c>
      <c r="I1502">
        <v>1</v>
      </c>
    </row>
    <row r="1503" spans="1:9" x14ac:dyDescent="0.55000000000000004">
      <c r="A1503">
        <v>47</v>
      </c>
      <c r="B1503" s="1" t="s">
        <v>427</v>
      </c>
      <c r="C1503" s="1" t="s">
        <v>2</v>
      </c>
      <c r="D1503">
        <v>1</v>
      </c>
      <c r="E1503" s="1" t="s">
        <v>364</v>
      </c>
      <c r="F1503">
        <v>1</v>
      </c>
      <c r="G1503" s="1" t="s">
        <v>377</v>
      </c>
      <c r="H1503" s="1" t="s">
        <v>28</v>
      </c>
      <c r="I1503">
        <v>1</v>
      </c>
    </row>
    <row r="1504" spans="1:9" x14ac:dyDescent="0.55000000000000004">
      <c r="A1504">
        <v>47</v>
      </c>
      <c r="B1504" s="1" t="s">
        <v>427</v>
      </c>
      <c r="C1504" s="1" t="s">
        <v>2</v>
      </c>
      <c r="D1504">
        <v>1</v>
      </c>
      <c r="E1504" s="1" t="s">
        <v>368</v>
      </c>
      <c r="F1504">
        <v>2</v>
      </c>
      <c r="G1504" s="1" t="s">
        <v>377</v>
      </c>
      <c r="H1504" s="1" t="s">
        <v>28</v>
      </c>
      <c r="I1504">
        <v>1</v>
      </c>
    </row>
    <row r="1505" spans="1:9" x14ac:dyDescent="0.55000000000000004">
      <c r="A1505">
        <v>47</v>
      </c>
      <c r="B1505" s="1" t="s">
        <v>427</v>
      </c>
      <c r="C1505" s="1" t="s">
        <v>2</v>
      </c>
      <c r="D1505">
        <v>1</v>
      </c>
      <c r="E1505" s="1" t="s">
        <v>371</v>
      </c>
      <c r="F1505">
        <v>1</v>
      </c>
      <c r="G1505" s="1" t="s">
        <v>377</v>
      </c>
      <c r="H1505" s="1" t="s">
        <v>29</v>
      </c>
      <c r="I1505">
        <v>1</v>
      </c>
    </row>
    <row r="1506" spans="1:9" x14ac:dyDescent="0.55000000000000004">
      <c r="A1506">
        <v>48</v>
      </c>
      <c r="B1506" s="1" t="s">
        <v>428</v>
      </c>
      <c r="C1506" s="1" t="s">
        <v>2</v>
      </c>
      <c r="D1506">
        <v>1</v>
      </c>
      <c r="E1506" s="1" t="s">
        <v>36</v>
      </c>
      <c r="F1506">
        <v>1</v>
      </c>
      <c r="G1506" s="1" t="s">
        <v>375</v>
      </c>
      <c r="H1506" s="1" t="s">
        <v>28</v>
      </c>
      <c r="I1506">
        <v>1</v>
      </c>
    </row>
    <row r="1507" spans="1:9" x14ac:dyDescent="0.55000000000000004">
      <c r="A1507">
        <v>48</v>
      </c>
      <c r="B1507" s="1" t="s">
        <v>428</v>
      </c>
      <c r="C1507" s="1" t="s">
        <v>2</v>
      </c>
      <c r="D1507">
        <v>1</v>
      </c>
      <c r="E1507" s="1" t="s">
        <v>40</v>
      </c>
      <c r="F1507">
        <v>7</v>
      </c>
      <c r="G1507" s="1" t="s">
        <v>376</v>
      </c>
      <c r="H1507" s="1" t="s">
        <v>28</v>
      </c>
      <c r="I1507">
        <v>1</v>
      </c>
    </row>
    <row r="1508" spans="1:9" x14ac:dyDescent="0.55000000000000004">
      <c r="A1508">
        <v>48</v>
      </c>
      <c r="B1508" s="1" t="s">
        <v>428</v>
      </c>
      <c r="C1508" s="1" t="s">
        <v>2</v>
      </c>
      <c r="D1508">
        <v>1</v>
      </c>
      <c r="E1508" s="1" t="s">
        <v>44</v>
      </c>
      <c r="F1508">
        <v>1</v>
      </c>
      <c r="G1508" s="1" t="s">
        <v>376</v>
      </c>
      <c r="H1508" s="1" t="s">
        <v>29</v>
      </c>
      <c r="I1508">
        <v>1</v>
      </c>
    </row>
    <row r="1509" spans="1:9" x14ac:dyDescent="0.55000000000000004">
      <c r="A1509">
        <v>48</v>
      </c>
      <c r="B1509" s="1" t="s">
        <v>428</v>
      </c>
      <c r="C1509" s="1" t="s">
        <v>2</v>
      </c>
      <c r="D1509">
        <v>1</v>
      </c>
      <c r="E1509" s="1" t="s">
        <v>48</v>
      </c>
      <c r="F1509">
        <v>1</v>
      </c>
      <c r="G1509" s="1" t="s">
        <v>376</v>
      </c>
      <c r="H1509" s="1" t="s">
        <v>29</v>
      </c>
      <c r="I1509">
        <v>1</v>
      </c>
    </row>
    <row r="1510" spans="1:9" x14ac:dyDescent="0.55000000000000004">
      <c r="A1510">
        <v>48</v>
      </c>
      <c r="B1510" s="1" t="s">
        <v>428</v>
      </c>
      <c r="C1510" s="1" t="s">
        <v>2</v>
      </c>
      <c r="D1510">
        <v>1</v>
      </c>
      <c r="E1510" s="1" t="s">
        <v>52</v>
      </c>
      <c r="F1510">
        <v>6</v>
      </c>
      <c r="G1510" s="1" t="s">
        <v>376</v>
      </c>
      <c r="H1510" s="1" t="s">
        <v>29</v>
      </c>
      <c r="I1510">
        <v>1</v>
      </c>
    </row>
    <row r="1511" spans="1:9" x14ac:dyDescent="0.55000000000000004">
      <c r="A1511">
        <v>48</v>
      </c>
      <c r="B1511" s="1" t="s">
        <v>428</v>
      </c>
      <c r="C1511" s="1" t="s">
        <v>2</v>
      </c>
      <c r="D1511">
        <v>1</v>
      </c>
      <c r="E1511" s="1" t="s">
        <v>56</v>
      </c>
      <c r="F1511">
        <v>1</v>
      </c>
      <c r="G1511" s="1" t="s">
        <v>376</v>
      </c>
      <c r="H1511" s="1" t="s">
        <v>29</v>
      </c>
      <c r="I1511">
        <v>1</v>
      </c>
    </row>
    <row r="1512" spans="1:9" x14ac:dyDescent="0.55000000000000004">
      <c r="A1512">
        <v>48</v>
      </c>
      <c r="B1512" s="1" t="s">
        <v>428</v>
      </c>
      <c r="C1512" s="1" t="s">
        <v>2</v>
      </c>
      <c r="D1512">
        <v>1</v>
      </c>
      <c r="E1512" s="1" t="s">
        <v>60</v>
      </c>
      <c r="F1512">
        <v>7</v>
      </c>
      <c r="G1512" s="1" t="s">
        <v>377</v>
      </c>
      <c r="H1512" s="1" t="s">
        <v>28</v>
      </c>
      <c r="I1512">
        <v>1</v>
      </c>
    </row>
    <row r="1513" spans="1:9" x14ac:dyDescent="0.55000000000000004">
      <c r="A1513">
        <v>48</v>
      </c>
      <c r="B1513" s="1" t="s">
        <v>428</v>
      </c>
      <c r="C1513" s="1" t="s">
        <v>2</v>
      </c>
      <c r="D1513">
        <v>1</v>
      </c>
      <c r="E1513" s="1" t="s">
        <v>64</v>
      </c>
      <c r="F1513">
        <v>1</v>
      </c>
      <c r="G1513" s="1" t="s">
        <v>377</v>
      </c>
      <c r="H1513" s="1" t="s">
        <v>29</v>
      </c>
      <c r="I1513">
        <v>1</v>
      </c>
    </row>
    <row r="1514" spans="1:9" x14ac:dyDescent="0.55000000000000004">
      <c r="A1514">
        <v>48</v>
      </c>
      <c r="B1514" s="1" t="s">
        <v>428</v>
      </c>
      <c r="C1514" s="1" t="s">
        <v>2</v>
      </c>
      <c r="D1514">
        <v>1</v>
      </c>
      <c r="E1514" s="1" t="s">
        <v>68</v>
      </c>
      <c r="F1514">
        <v>3</v>
      </c>
      <c r="G1514" s="1" t="s">
        <v>377</v>
      </c>
      <c r="H1514" s="1" t="s">
        <v>28</v>
      </c>
      <c r="I1514">
        <v>1</v>
      </c>
    </row>
    <row r="1515" spans="1:9" x14ac:dyDescent="0.55000000000000004">
      <c r="A1515">
        <v>48</v>
      </c>
      <c r="B1515" s="1" t="s">
        <v>428</v>
      </c>
      <c r="C1515" s="1" t="s">
        <v>2</v>
      </c>
      <c r="D1515">
        <v>1</v>
      </c>
      <c r="E1515" s="1" t="s">
        <v>72</v>
      </c>
      <c r="F1515">
        <v>1</v>
      </c>
      <c r="G1515" s="1" t="s">
        <v>377</v>
      </c>
      <c r="H1515" s="1" t="s">
        <v>29</v>
      </c>
      <c r="I1515">
        <v>1</v>
      </c>
    </row>
    <row r="1516" spans="1:9" x14ac:dyDescent="0.55000000000000004">
      <c r="A1516">
        <v>48</v>
      </c>
      <c r="B1516" s="1" t="s">
        <v>428</v>
      </c>
      <c r="C1516" s="1" t="s">
        <v>2</v>
      </c>
      <c r="D1516">
        <v>1</v>
      </c>
      <c r="E1516" s="1" t="s">
        <v>75</v>
      </c>
      <c r="F1516">
        <v>1</v>
      </c>
      <c r="G1516" s="1" t="s">
        <v>377</v>
      </c>
      <c r="H1516" s="1" t="s">
        <v>29</v>
      </c>
      <c r="I1516">
        <v>1</v>
      </c>
    </row>
    <row r="1517" spans="1:9" x14ac:dyDescent="0.55000000000000004">
      <c r="A1517">
        <v>48</v>
      </c>
      <c r="B1517" s="1" t="s">
        <v>428</v>
      </c>
      <c r="C1517" s="1" t="s">
        <v>2</v>
      </c>
      <c r="D1517">
        <v>1</v>
      </c>
      <c r="E1517" s="1" t="s">
        <v>78</v>
      </c>
      <c r="F1517">
        <v>7</v>
      </c>
      <c r="G1517" s="1" t="s">
        <v>375</v>
      </c>
      <c r="H1517" s="1" t="s">
        <v>28</v>
      </c>
      <c r="I1517">
        <v>1</v>
      </c>
    </row>
    <row r="1518" spans="1:9" x14ac:dyDescent="0.55000000000000004">
      <c r="A1518">
        <v>48</v>
      </c>
      <c r="B1518" s="1" t="s">
        <v>428</v>
      </c>
      <c r="C1518" s="1" t="s">
        <v>2</v>
      </c>
      <c r="D1518">
        <v>1</v>
      </c>
      <c r="E1518" s="1" t="s">
        <v>82</v>
      </c>
      <c r="F1518">
        <v>4</v>
      </c>
      <c r="G1518" s="1" t="s">
        <v>375</v>
      </c>
      <c r="H1518" s="1" t="s">
        <v>29</v>
      </c>
      <c r="I1518">
        <v>1</v>
      </c>
    </row>
    <row r="1519" spans="1:9" x14ac:dyDescent="0.55000000000000004">
      <c r="A1519">
        <v>48</v>
      </c>
      <c r="B1519" s="1" t="s">
        <v>428</v>
      </c>
      <c r="C1519" s="1" t="s">
        <v>2</v>
      </c>
      <c r="D1519">
        <v>1</v>
      </c>
      <c r="E1519" s="1" t="s">
        <v>85</v>
      </c>
      <c r="F1519">
        <v>5</v>
      </c>
      <c r="G1519" s="1" t="s">
        <v>375</v>
      </c>
      <c r="H1519" s="1" t="s">
        <v>28</v>
      </c>
      <c r="I1519">
        <v>1</v>
      </c>
    </row>
    <row r="1520" spans="1:9" x14ac:dyDescent="0.55000000000000004">
      <c r="A1520">
        <v>48</v>
      </c>
      <c r="B1520" s="1" t="s">
        <v>428</v>
      </c>
      <c r="C1520" s="1" t="s">
        <v>2</v>
      </c>
      <c r="D1520">
        <v>1</v>
      </c>
      <c r="E1520" s="1" t="s">
        <v>184</v>
      </c>
      <c r="F1520">
        <v>1</v>
      </c>
      <c r="G1520" s="1" t="s">
        <v>376</v>
      </c>
      <c r="H1520" s="1" t="s">
        <v>28</v>
      </c>
      <c r="I1520">
        <v>1</v>
      </c>
    </row>
    <row r="1521" spans="1:9" x14ac:dyDescent="0.55000000000000004">
      <c r="A1521">
        <v>48</v>
      </c>
      <c r="B1521" s="1" t="s">
        <v>428</v>
      </c>
      <c r="C1521" s="1" t="s">
        <v>2</v>
      </c>
      <c r="D1521">
        <v>1</v>
      </c>
      <c r="E1521" s="1" t="s">
        <v>187</v>
      </c>
      <c r="F1521">
        <v>6</v>
      </c>
      <c r="G1521" s="1" t="s">
        <v>376</v>
      </c>
      <c r="H1521" s="1" t="s">
        <v>29</v>
      </c>
      <c r="I1521">
        <v>1</v>
      </c>
    </row>
    <row r="1522" spans="1:9" x14ac:dyDescent="0.55000000000000004">
      <c r="A1522">
        <v>48</v>
      </c>
      <c r="B1522" s="1" t="s">
        <v>428</v>
      </c>
      <c r="C1522" s="1" t="s">
        <v>2</v>
      </c>
      <c r="D1522">
        <v>1</v>
      </c>
      <c r="E1522" s="1" t="s">
        <v>192</v>
      </c>
      <c r="F1522">
        <v>1</v>
      </c>
      <c r="G1522" s="1" t="s">
        <v>376</v>
      </c>
      <c r="H1522" s="1" t="s">
        <v>28</v>
      </c>
      <c r="I1522">
        <v>1</v>
      </c>
    </row>
    <row r="1523" spans="1:9" x14ac:dyDescent="0.55000000000000004">
      <c r="A1523">
        <v>48</v>
      </c>
      <c r="B1523" s="1" t="s">
        <v>428</v>
      </c>
      <c r="C1523" s="1" t="s">
        <v>2</v>
      </c>
      <c r="D1523">
        <v>1</v>
      </c>
      <c r="E1523" s="1" t="s">
        <v>195</v>
      </c>
      <c r="F1523">
        <v>6</v>
      </c>
      <c r="G1523" s="1" t="s">
        <v>377</v>
      </c>
      <c r="H1523" s="1" t="s">
        <v>28</v>
      </c>
      <c r="I1523">
        <v>1</v>
      </c>
    </row>
    <row r="1524" spans="1:9" x14ac:dyDescent="0.55000000000000004">
      <c r="A1524">
        <v>48</v>
      </c>
      <c r="B1524" s="1" t="s">
        <v>428</v>
      </c>
      <c r="C1524" s="1" t="s">
        <v>2</v>
      </c>
      <c r="D1524">
        <v>1</v>
      </c>
      <c r="E1524" s="1" t="s">
        <v>199</v>
      </c>
      <c r="F1524">
        <v>6</v>
      </c>
      <c r="G1524" s="1" t="s">
        <v>377</v>
      </c>
      <c r="H1524" s="1" t="s">
        <v>28</v>
      </c>
      <c r="I1524">
        <v>1</v>
      </c>
    </row>
    <row r="1525" spans="1:9" x14ac:dyDescent="0.55000000000000004">
      <c r="A1525">
        <v>48</v>
      </c>
      <c r="B1525" s="1" t="s">
        <v>428</v>
      </c>
      <c r="C1525" s="1" t="s">
        <v>2</v>
      </c>
      <c r="D1525">
        <v>1</v>
      </c>
      <c r="E1525" s="1" t="s">
        <v>203</v>
      </c>
      <c r="F1525">
        <v>1</v>
      </c>
      <c r="G1525" s="1" t="s">
        <v>377</v>
      </c>
      <c r="H1525" s="1" t="s">
        <v>29</v>
      </c>
      <c r="I1525">
        <v>1</v>
      </c>
    </row>
    <row r="1526" spans="1:9" x14ac:dyDescent="0.55000000000000004">
      <c r="A1526">
        <v>48</v>
      </c>
      <c r="B1526" s="1" t="s">
        <v>428</v>
      </c>
      <c r="C1526" s="1" t="s">
        <v>2</v>
      </c>
      <c r="D1526">
        <v>1</v>
      </c>
      <c r="E1526" s="1" t="s">
        <v>206</v>
      </c>
      <c r="F1526">
        <v>1</v>
      </c>
      <c r="G1526" s="1" t="s">
        <v>377</v>
      </c>
      <c r="H1526" s="1" t="s">
        <v>29</v>
      </c>
      <c r="I1526">
        <v>1</v>
      </c>
    </row>
    <row r="1527" spans="1:9" x14ac:dyDescent="0.55000000000000004">
      <c r="A1527">
        <v>48</v>
      </c>
      <c r="B1527" s="1" t="s">
        <v>428</v>
      </c>
      <c r="C1527" s="1" t="s">
        <v>2</v>
      </c>
      <c r="D1527">
        <v>1</v>
      </c>
      <c r="E1527" s="1" t="s">
        <v>210</v>
      </c>
      <c r="F1527">
        <v>5</v>
      </c>
      <c r="G1527" s="1" t="s">
        <v>376</v>
      </c>
      <c r="H1527" s="1" t="s">
        <v>28</v>
      </c>
      <c r="I1527">
        <v>1</v>
      </c>
    </row>
    <row r="1528" spans="1:9" x14ac:dyDescent="0.55000000000000004">
      <c r="A1528">
        <v>48</v>
      </c>
      <c r="B1528" s="1" t="s">
        <v>428</v>
      </c>
      <c r="C1528" s="1" t="s">
        <v>2</v>
      </c>
      <c r="D1528">
        <v>1</v>
      </c>
      <c r="E1528" s="1" t="s">
        <v>274</v>
      </c>
      <c r="F1528">
        <v>3</v>
      </c>
      <c r="G1528" s="1" t="s">
        <v>375</v>
      </c>
      <c r="H1528" s="1" t="s">
        <v>28</v>
      </c>
      <c r="I1528">
        <v>1</v>
      </c>
    </row>
    <row r="1529" spans="1:9" x14ac:dyDescent="0.55000000000000004">
      <c r="A1529">
        <v>48</v>
      </c>
      <c r="B1529" s="1" t="s">
        <v>428</v>
      </c>
      <c r="C1529" s="1" t="s">
        <v>2</v>
      </c>
      <c r="D1529">
        <v>1</v>
      </c>
      <c r="E1529" s="1" t="s">
        <v>276</v>
      </c>
      <c r="F1529">
        <v>1</v>
      </c>
      <c r="G1529" s="1" t="s">
        <v>375</v>
      </c>
      <c r="H1529" s="1" t="s">
        <v>28</v>
      </c>
      <c r="I1529">
        <v>1</v>
      </c>
    </row>
    <row r="1530" spans="1:9" x14ac:dyDescent="0.55000000000000004">
      <c r="A1530">
        <v>48</v>
      </c>
      <c r="B1530" s="1" t="s">
        <v>428</v>
      </c>
      <c r="C1530" s="1" t="s">
        <v>2</v>
      </c>
      <c r="D1530">
        <v>1</v>
      </c>
      <c r="E1530" s="1" t="s">
        <v>279</v>
      </c>
      <c r="F1530">
        <v>3</v>
      </c>
      <c r="G1530" s="1" t="s">
        <v>376</v>
      </c>
      <c r="H1530" s="1" t="s">
        <v>29</v>
      </c>
      <c r="I1530">
        <v>1</v>
      </c>
    </row>
    <row r="1531" spans="1:9" x14ac:dyDescent="0.55000000000000004">
      <c r="A1531">
        <v>48</v>
      </c>
      <c r="B1531" s="1" t="s">
        <v>428</v>
      </c>
      <c r="C1531" s="1" t="s">
        <v>2</v>
      </c>
      <c r="D1531">
        <v>1</v>
      </c>
      <c r="E1531" s="1" t="s">
        <v>282</v>
      </c>
      <c r="F1531">
        <v>7</v>
      </c>
      <c r="G1531" s="1" t="s">
        <v>375</v>
      </c>
      <c r="H1531" s="1" t="s">
        <v>29</v>
      </c>
      <c r="I1531">
        <v>1</v>
      </c>
    </row>
    <row r="1532" spans="1:9" x14ac:dyDescent="0.55000000000000004">
      <c r="A1532">
        <v>48</v>
      </c>
      <c r="B1532" s="1" t="s">
        <v>428</v>
      </c>
      <c r="C1532" s="1" t="s">
        <v>2</v>
      </c>
      <c r="D1532">
        <v>1</v>
      </c>
      <c r="E1532" s="1" t="s">
        <v>352</v>
      </c>
      <c r="F1532">
        <v>6</v>
      </c>
      <c r="G1532" s="1" t="s">
        <v>376</v>
      </c>
      <c r="H1532" s="1" t="s">
        <v>29</v>
      </c>
      <c r="I1532">
        <v>1</v>
      </c>
    </row>
    <row r="1533" spans="1:9" x14ac:dyDescent="0.55000000000000004">
      <c r="A1533">
        <v>48</v>
      </c>
      <c r="B1533" s="1" t="s">
        <v>428</v>
      </c>
      <c r="C1533" s="1" t="s">
        <v>2</v>
      </c>
      <c r="D1533">
        <v>1</v>
      </c>
      <c r="E1533" s="1" t="s">
        <v>357</v>
      </c>
      <c r="F1533">
        <v>5</v>
      </c>
      <c r="G1533" s="1" t="s">
        <v>376</v>
      </c>
      <c r="H1533" s="1" t="s">
        <v>28</v>
      </c>
      <c r="I1533">
        <v>1</v>
      </c>
    </row>
    <row r="1534" spans="1:9" x14ac:dyDescent="0.55000000000000004">
      <c r="A1534">
        <v>48</v>
      </c>
      <c r="B1534" s="1" t="s">
        <v>428</v>
      </c>
      <c r="C1534" s="1" t="s">
        <v>2</v>
      </c>
      <c r="D1534">
        <v>1</v>
      </c>
      <c r="E1534" s="1" t="s">
        <v>360</v>
      </c>
      <c r="F1534">
        <v>1</v>
      </c>
      <c r="G1534" s="1" t="s">
        <v>377</v>
      </c>
      <c r="H1534" s="1" t="s">
        <v>28</v>
      </c>
      <c r="I1534">
        <v>1</v>
      </c>
    </row>
    <row r="1535" spans="1:9" x14ac:dyDescent="0.55000000000000004">
      <c r="A1535">
        <v>48</v>
      </c>
      <c r="B1535" s="1" t="s">
        <v>428</v>
      </c>
      <c r="C1535" s="1" t="s">
        <v>2</v>
      </c>
      <c r="D1535">
        <v>1</v>
      </c>
      <c r="E1535" s="1" t="s">
        <v>364</v>
      </c>
      <c r="F1535">
        <v>1</v>
      </c>
      <c r="G1535" s="1" t="s">
        <v>377</v>
      </c>
      <c r="H1535" s="1" t="s">
        <v>28</v>
      </c>
      <c r="I1535">
        <v>1</v>
      </c>
    </row>
    <row r="1536" spans="1:9" x14ac:dyDescent="0.55000000000000004">
      <c r="A1536">
        <v>48</v>
      </c>
      <c r="B1536" s="1" t="s">
        <v>428</v>
      </c>
      <c r="C1536" s="1" t="s">
        <v>2</v>
      </c>
      <c r="D1536">
        <v>1</v>
      </c>
      <c r="E1536" s="1" t="s">
        <v>368</v>
      </c>
      <c r="F1536">
        <v>1</v>
      </c>
      <c r="G1536" s="1" t="s">
        <v>377</v>
      </c>
      <c r="H1536" s="1" t="s">
        <v>28</v>
      </c>
      <c r="I1536">
        <v>1</v>
      </c>
    </row>
    <row r="1537" spans="1:9" x14ac:dyDescent="0.55000000000000004">
      <c r="A1537">
        <v>48</v>
      </c>
      <c r="B1537" s="1" t="s">
        <v>428</v>
      </c>
      <c r="C1537" s="1" t="s">
        <v>2</v>
      </c>
      <c r="D1537">
        <v>1</v>
      </c>
      <c r="E1537" s="1" t="s">
        <v>371</v>
      </c>
      <c r="F1537">
        <v>1</v>
      </c>
      <c r="G1537" s="1" t="s">
        <v>377</v>
      </c>
      <c r="H1537" s="1" t="s">
        <v>29</v>
      </c>
      <c r="I1537">
        <v>1</v>
      </c>
    </row>
    <row r="1538" spans="1:9" x14ac:dyDescent="0.55000000000000004">
      <c r="A1538">
        <v>49</v>
      </c>
      <c r="B1538" s="1" t="s">
        <v>429</v>
      </c>
      <c r="C1538" s="1" t="s">
        <v>4</v>
      </c>
      <c r="D1538">
        <v>5</v>
      </c>
      <c r="E1538" s="1" t="s">
        <v>36</v>
      </c>
      <c r="F1538">
        <v>2</v>
      </c>
      <c r="G1538" s="1" t="s">
        <v>375</v>
      </c>
      <c r="H1538" s="1" t="s">
        <v>28</v>
      </c>
      <c r="I1538">
        <v>1</v>
      </c>
    </row>
    <row r="1539" spans="1:9" x14ac:dyDescent="0.55000000000000004">
      <c r="A1539">
        <v>49</v>
      </c>
      <c r="B1539" s="1" t="s">
        <v>429</v>
      </c>
      <c r="C1539" s="1" t="s">
        <v>4</v>
      </c>
      <c r="D1539">
        <v>5</v>
      </c>
      <c r="E1539" s="1" t="s">
        <v>40</v>
      </c>
      <c r="F1539">
        <v>5</v>
      </c>
      <c r="G1539" s="1" t="s">
        <v>376</v>
      </c>
      <c r="H1539" s="1" t="s">
        <v>28</v>
      </c>
      <c r="I1539">
        <v>1</v>
      </c>
    </row>
    <row r="1540" spans="1:9" x14ac:dyDescent="0.55000000000000004">
      <c r="A1540">
        <v>49</v>
      </c>
      <c r="B1540" s="1" t="s">
        <v>429</v>
      </c>
      <c r="C1540" s="1" t="s">
        <v>4</v>
      </c>
      <c r="D1540">
        <v>5</v>
      </c>
      <c r="E1540" s="1" t="s">
        <v>44</v>
      </c>
      <c r="F1540">
        <v>7</v>
      </c>
      <c r="G1540" s="1" t="s">
        <v>376</v>
      </c>
      <c r="H1540" s="1" t="s">
        <v>29</v>
      </c>
      <c r="I1540">
        <v>1</v>
      </c>
    </row>
    <row r="1541" spans="1:9" x14ac:dyDescent="0.55000000000000004">
      <c r="A1541">
        <v>49</v>
      </c>
      <c r="B1541" s="1" t="s">
        <v>429</v>
      </c>
      <c r="C1541" s="1" t="s">
        <v>4</v>
      </c>
      <c r="D1541">
        <v>5</v>
      </c>
      <c r="E1541" s="1" t="s">
        <v>48</v>
      </c>
      <c r="F1541">
        <v>2</v>
      </c>
      <c r="G1541" s="1" t="s">
        <v>376</v>
      </c>
      <c r="H1541" s="1" t="s">
        <v>29</v>
      </c>
      <c r="I1541">
        <v>1</v>
      </c>
    </row>
    <row r="1542" spans="1:9" x14ac:dyDescent="0.55000000000000004">
      <c r="A1542">
        <v>49</v>
      </c>
      <c r="B1542" s="1" t="s">
        <v>429</v>
      </c>
      <c r="C1542" s="1" t="s">
        <v>4</v>
      </c>
      <c r="D1542">
        <v>5</v>
      </c>
      <c r="E1542" s="1" t="s">
        <v>52</v>
      </c>
      <c r="F1542">
        <v>0</v>
      </c>
      <c r="G1542" s="1" t="s">
        <v>376</v>
      </c>
      <c r="H1542" s="1" t="s">
        <v>29</v>
      </c>
      <c r="I1542">
        <v>1</v>
      </c>
    </row>
    <row r="1543" spans="1:9" x14ac:dyDescent="0.55000000000000004">
      <c r="A1543">
        <v>49</v>
      </c>
      <c r="B1543" s="1" t="s">
        <v>429</v>
      </c>
      <c r="C1543" s="1" t="s">
        <v>4</v>
      </c>
      <c r="D1543">
        <v>5</v>
      </c>
      <c r="E1543" s="1" t="s">
        <v>56</v>
      </c>
      <c r="F1543">
        <v>3</v>
      </c>
      <c r="G1543" s="1" t="s">
        <v>376</v>
      </c>
      <c r="H1543" s="1" t="s">
        <v>29</v>
      </c>
      <c r="I1543">
        <v>1</v>
      </c>
    </row>
    <row r="1544" spans="1:9" x14ac:dyDescent="0.55000000000000004">
      <c r="A1544">
        <v>49</v>
      </c>
      <c r="B1544" s="1" t="s">
        <v>429</v>
      </c>
      <c r="C1544" s="1" t="s">
        <v>4</v>
      </c>
      <c r="D1544">
        <v>5</v>
      </c>
      <c r="E1544" s="1" t="s">
        <v>60</v>
      </c>
      <c r="F1544">
        <v>6</v>
      </c>
      <c r="G1544" s="1" t="s">
        <v>377</v>
      </c>
      <c r="H1544" s="1" t="s">
        <v>28</v>
      </c>
      <c r="I1544">
        <v>1</v>
      </c>
    </row>
    <row r="1545" spans="1:9" x14ac:dyDescent="0.55000000000000004">
      <c r="A1545">
        <v>49</v>
      </c>
      <c r="B1545" s="1" t="s">
        <v>429</v>
      </c>
      <c r="C1545" s="1" t="s">
        <v>4</v>
      </c>
      <c r="D1545">
        <v>5</v>
      </c>
      <c r="E1545" s="1" t="s">
        <v>64</v>
      </c>
      <c r="F1545">
        <v>5</v>
      </c>
      <c r="G1545" s="1" t="s">
        <v>377</v>
      </c>
      <c r="H1545" s="1" t="s">
        <v>29</v>
      </c>
      <c r="I1545">
        <v>1</v>
      </c>
    </row>
    <row r="1546" spans="1:9" x14ac:dyDescent="0.55000000000000004">
      <c r="A1546">
        <v>49</v>
      </c>
      <c r="B1546" s="1" t="s">
        <v>429</v>
      </c>
      <c r="C1546" s="1" t="s">
        <v>4</v>
      </c>
      <c r="D1546">
        <v>5</v>
      </c>
      <c r="E1546" s="1" t="s">
        <v>68</v>
      </c>
      <c r="F1546">
        <v>5</v>
      </c>
      <c r="G1546" s="1" t="s">
        <v>377</v>
      </c>
      <c r="H1546" s="1" t="s">
        <v>28</v>
      </c>
      <c r="I1546">
        <v>1</v>
      </c>
    </row>
    <row r="1547" spans="1:9" x14ac:dyDescent="0.55000000000000004">
      <c r="A1547">
        <v>49</v>
      </c>
      <c r="B1547" s="1" t="s">
        <v>429</v>
      </c>
      <c r="C1547" s="1" t="s">
        <v>4</v>
      </c>
      <c r="D1547">
        <v>5</v>
      </c>
      <c r="E1547" s="1" t="s">
        <v>72</v>
      </c>
      <c r="F1547">
        <v>7</v>
      </c>
      <c r="G1547" s="1" t="s">
        <v>377</v>
      </c>
      <c r="H1547" s="1" t="s">
        <v>29</v>
      </c>
      <c r="I1547">
        <v>1</v>
      </c>
    </row>
    <row r="1548" spans="1:9" x14ac:dyDescent="0.55000000000000004">
      <c r="A1548">
        <v>49</v>
      </c>
      <c r="B1548" s="1" t="s">
        <v>429</v>
      </c>
      <c r="C1548" s="1" t="s">
        <v>4</v>
      </c>
      <c r="D1548">
        <v>5</v>
      </c>
      <c r="E1548" s="1" t="s">
        <v>75</v>
      </c>
      <c r="F1548">
        <v>5</v>
      </c>
      <c r="G1548" s="1" t="s">
        <v>377</v>
      </c>
      <c r="H1548" s="1" t="s">
        <v>29</v>
      </c>
      <c r="I1548">
        <v>1</v>
      </c>
    </row>
    <row r="1549" spans="1:9" x14ac:dyDescent="0.55000000000000004">
      <c r="A1549">
        <v>49</v>
      </c>
      <c r="B1549" s="1" t="s">
        <v>429</v>
      </c>
      <c r="C1549" s="1" t="s">
        <v>4</v>
      </c>
      <c r="D1549">
        <v>5</v>
      </c>
      <c r="E1549" s="1" t="s">
        <v>78</v>
      </c>
      <c r="F1549">
        <v>5</v>
      </c>
      <c r="G1549" s="1" t="s">
        <v>375</v>
      </c>
      <c r="H1549" s="1" t="s">
        <v>28</v>
      </c>
      <c r="I1549">
        <v>1</v>
      </c>
    </row>
    <row r="1550" spans="1:9" x14ac:dyDescent="0.55000000000000004">
      <c r="A1550">
        <v>49</v>
      </c>
      <c r="B1550" s="1" t="s">
        <v>429</v>
      </c>
      <c r="C1550" s="1" t="s">
        <v>4</v>
      </c>
      <c r="D1550">
        <v>5</v>
      </c>
      <c r="E1550" s="1" t="s">
        <v>82</v>
      </c>
      <c r="F1550">
        <v>3</v>
      </c>
      <c r="G1550" s="1" t="s">
        <v>375</v>
      </c>
      <c r="H1550" s="1" t="s">
        <v>29</v>
      </c>
      <c r="I1550">
        <v>1</v>
      </c>
    </row>
    <row r="1551" spans="1:9" x14ac:dyDescent="0.55000000000000004">
      <c r="A1551">
        <v>49</v>
      </c>
      <c r="B1551" s="1" t="s">
        <v>429</v>
      </c>
      <c r="C1551" s="1" t="s">
        <v>4</v>
      </c>
      <c r="D1551">
        <v>5</v>
      </c>
      <c r="E1551" s="1" t="s">
        <v>85</v>
      </c>
      <c r="F1551">
        <v>3</v>
      </c>
      <c r="G1551" s="1" t="s">
        <v>375</v>
      </c>
      <c r="H1551" s="1" t="s">
        <v>28</v>
      </c>
      <c r="I1551">
        <v>1</v>
      </c>
    </row>
    <row r="1552" spans="1:9" x14ac:dyDescent="0.55000000000000004">
      <c r="A1552">
        <v>49</v>
      </c>
      <c r="B1552" s="1" t="s">
        <v>429</v>
      </c>
      <c r="C1552" s="1" t="s">
        <v>4</v>
      </c>
      <c r="D1552">
        <v>5</v>
      </c>
      <c r="E1552" s="1" t="s">
        <v>184</v>
      </c>
      <c r="F1552">
        <v>5</v>
      </c>
      <c r="G1552" s="1" t="s">
        <v>376</v>
      </c>
      <c r="H1552" s="1" t="s">
        <v>28</v>
      </c>
      <c r="I1552">
        <v>1</v>
      </c>
    </row>
    <row r="1553" spans="1:9" x14ac:dyDescent="0.55000000000000004">
      <c r="A1553">
        <v>49</v>
      </c>
      <c r="B1553" s="1" t="s">
        <v>429</v>
      </c>
      <c r="C1553" s="1" t="s">
        <v>4</v>
      </c>
      <c r="D1553">
        <v>5</v>
      </c>
      <c r="E1553" s="1" t="s">
        <v>187</v>
      </c>
      <c r="F1553">
        <v>5</v>
      </c>
      <c r="G1553" s="1" t="s">
        <v>376</v>
      </c>
      <c r="H1553" s="1" t="s">
        <v>29</v>
      </c>
      <c r="I1553">
        <v>1</v>
      </c>
    </row>
    <row r="1554" spans="1:9" x14ac:dyDescent="0.55000000000000004">
      <c r="A1554">
        <v>49</v>
      </c>
      <c r="B1554" s="1" t="s">
        <v>429</v>
      </c>
      <c r="C1554" s="1" t="s">
        <v>4</v>
      </c>
      <c r="D1554">
        <v>5</v>
      </c>
      <c r="E1554" s="1" t="s">
        <v>192</v>
      </c>
      <c r="F1554">
        <v>6</v>
      </c>
      <c r="G1554" s="1" t="s">
        <v>376</v>
      </c>
      <c r="H1554" s="1" t="s">
        <v>28</v>
      </c>
      <c r="I1554">
        <v>1</v>
      </c>
    </row>
    <row r="1555" spans="1:9" x14ac:dyDescent="0.55000000000000004">
      <c r="A1555">
        <v>49</v>
      </c>
      <c r="B1555" s="1" t="s">
        <v>429</v>
      </c>
      <c r="C1555" s="1" t="s">
        <v>4</v>
      </c>
      <c r="D1555">
        <v>5</v>
      </c>
      <c r="E1555" s="1" t="s">
        <v>195</v>
      </c>
      <c r="F1555">
        <v>5</v>
      </c>
      <c r="G1555" s="1" t="s">
        <v>377</v>
      </c>
      <c r="H1555" s="1" t="s">
        <v>28</v>
      </c>
      <c r="I1555">
        <v>1</v>
      </c>
    </row>
    <row r="1556" spans="1:9" x14ac:dyDescent="0.55000000000000004">
      <c r="A1556">
        <v>49</v>
      </c>
      <c r="B1556" s="1" t="s">
        <v>429</v>
      </c>
      <c r="C1556" s="1" t="s">
        <v>4</v>
      </c>
      <c r="D1556">
        <v>5</v>
      </c>
      <c r="E1556" s="1" t="s">
        <v>199</v>
      </c>
      <c r="F1556">
        <v>5</v>
      </c>
      <c r="G1556" s="1" t="s">
        <v>377</v>
      </c>
      <c r="H1556" s="1" t="s">
        <v>28</v>
      </c>
      <c r="I1556">
        <v>1</v>
      </c>
    </row>
    <row r="1557" spans="1:9" x14ac:dyDescent="0.55000000000000004">
      <c r="A1557">
        <v>49</v>
      </c>
      <c r="B1557" s="1" t="s">
        <v>429</v>
      </c>
      <c r="C1557" s="1" t="s">
        <v>4</v>
      </c>
      <c r="D1557">
        <v>5</v>
      </c>
      <c r="E1557" s="1" t="s">
        <v>203</v>
      </c>
      <c r="F1557">
        <v>5</v>
      </c>
      <c r="G1557" s="1" t="s">
        <v>377</v>
      </c>
      <c r="H1557" s="1" t="s">
        <v>29</v>
      </c>
      <c r="I1557">
        <v>1</v>
      </c>
    </row>
    <row r="1558" spans="1:9" x14ac:dyDescent="0.55000000000000004">
      <c r="A1558">
        <v>49</v>
      </c>
      <c r="B1558" s="1" t="s">
        <v>429</v>
      </c>
      <c r="C1558" s="1" t="s">
        <v>4</v>
      </c>
      <c r="D1558">
        <v>5</v>
      </c>
      <c r="E1558" s="1" t="s">
        <v>206</v>
      </c>
      <c r="F1558">
        <v>5</v>
      </c>
      <c r="G1558" s="1" t="s">
        <v>377</v>
      </c>
      <c r="H1558" s="1" t="s">
        <v>29</v>
      </c>
      <c r="I1558">
        <v>1</v>
      </c>
    </row>
    <row r="1559" spans="1:9" x14ac:dyDescent="0.55000000000000004">
      <c r="A1559">
        <v>49</v>
      </c>
      <c r="B1559" s="1" t="s">
        <v>429</v>
      </c>
      <c r="C1559" s="1" t="s">
        <v>4</v>
      </c>
      <c r="D1559">
        <v>5</v>
      </c>
      <c r="E1559" s="1" t="s">
        <v>210</v>
      </c>
      <c r="F1559">
        <v>5</v>
      </c>
      <c r="G1559" s="1" t="s">
        <v>376</v>
      </c>
      <c r="H1559" s="1" t="s">
        <v>28</v>
      </c>
      <c r="I1559">
        <v>1</v>
      </c>
    </row>
    <row r="1560" spans="1:9" x14ac:dyDescent="0.55000000000000004">
      <c r="A1560">
        <v>49</v>
      </c>
      <c r="B1560" s="1" t="s">
        <v>429</v>
      </c>
      <c r="C1560" s="1" t="s">
        <v>4</v>
      </c>
      <c r="D1560">
        <v>5</v>
      </c>
      <c r="E1560" s="1" t="s">
        <v>274</v>
      </c>
      <c r="F1560">
        <v>5</v>
      </c>
      <c r="G1560" s="1" t="s">
        <v>375</v>
      </c>
      <c r="H1560" s="1" t="s">
        <v>28</v>
      </c>
      <c r="I1560">
        <v>1</v>
      </c>
    </row>
    <row r="1561" spans="1:9" x14ac:dyDescent="0.55000000000000004">
      <c r="A1561">
        <v>49</v>
      </c>
      <c r="B1561" s="1" t="s">
        <v>429</v>
      </c>
      <c r="C1561" s="1" t="s">
        <v>4</v>
      </c>
      <c r="D1561">
        <v>5</v>
      </c>
      <c r="E1561" s="1" t="s">
        <v>276</v>
      </c>
      <c r="F1561">
        <v>5</v>
      </c>
      <c r="G1561" s="1" t="s">
        <v>375</v>
      </c>
      <c r="H1561" s="1" t="s">
        <v>28</v>
      </c>
      <c r="I1561">
        <v>1</v>
      </c>
    </row>
    <row r="1562" spans="1:9" x14ac:dyDescent="0.55000000000000004">
      <c r="A1562">
        <v>49</v>
      </c>
      <c r="B1562" s="1" t="s">
        <v>429</v>
      </c>
      <c r="C1562" s="1" t="s">
        <v>4</v>
      </c>
      <c r="D1562">
        <v>5</v>
      </c>
      <c r="E1562" s="1" t="s">
        <v>279</v>
      </c>
      <c r="F1562">
        <v>5</v>
      </c>
      <c r="G1562" s="1" t="s">
        <v>376</v>
      </c>
      <c r="H1562" s="1" t="s">
        <v>29</v>
      </c>
      <c r="I1562">
        <v>1</v>
      </c>
    </row>
    <row r="1563" spans="1:9" x14ac:dyDescent="0.55000000000000004">
      <c r="A1563">
        <v>49</v>
      </c>
      <c r="B1563" s="1" t="s">
        <v>429</v>
      </c>
      <c r="C1563" s="1" t="s">
        <v>4</v>
      </c>
      <c r="D1563">
        <v>5</v>
      </c>
      <c r="E1563" s="1" t="s">
        <v>282</v>
      </c>
      <c r="F1563">
        <v>5</v>
      </c>
      <c r="G1563" s="1" t="s">
        <v>375</v>
      </c>
      <c r="H1563" s="1" t="s">
        <v>29</v>
      </c>
      <c r="I1563">
        <v>1</v>
      </c>
    </row>
    <row r="1564" spans="1:9" x14ac:dyDescent="0.55000000000000004">
      <c r="A1564">
        <v>49</v>
      </c>
      <c r="B1564" s="1" t="s">
        <v>429</v>
      </c>
      <c r="C1564" s="1" t="s">
        <v>4</v>
      </c>
      <c r="D1564">
        <v>5</v>
      </c>
      <c r="E1564" s="1" t="s">
        <v>352</v>
      </c>
      <c r="F1564">
        <v>5</v>
      </c>
      <c r="G1564" s="1" t="s">
        <v>376</v>
      </c>
      <c r="H1564" s="1" t="s">
        <v>29</v>
      </c>
      <c r="I1564">
        <v>1</v>
      </c>
    </row>
    <row r="1565" spans="1:9" x14ac:dyDescent="0.55000000000000004">
      <c r="A1565">
        <v>49</v>
      </c>
      <c r="B1565" s="1" t="s">
        <v>429</v>
      </c>
      <c r="C1565" s="1" t="s">
        <v>4</v>
      </c>
      <c r="D1565">
        <v>5</v>
      </c>
      <c r="E1565" s="1" t="s">
        <v>357</v>
      </c>
      <c r="F1565">
        <v>5</v>
      </c>
      <c r="G1565" s="1" t="s">
        <v>376</v>
      </c>
      <c r="H1565" s="1" t="s">
        <v>28</v>
      </c>
      <c r="I1565">
        <v>1</v>
      </c>
    </row>
    <row r="1566" spans="1:9" x14ac:dyDescent="0.55000000000000004">
      <c r="A1566">
        <v>49</v>
      </c>
      <c r="B1566" s="1" t="s">
        <v>429</v>
      </c>
      <c r="C1566" s="1" t="s">
        <v>4</v>
      </c>
      <c r="D1566">
        <v>5</v>
      </c>
      <c r="E1566" s="1" t="s">
        <v>360</v>
      </c>
      <c r="F1566">
        <v>5</v>
      </c>
      <c r="G1566" s="1" t="s">
        <v>377</v>
      </c>
      <c r="H1566" s="1" t="s">
        <v>28</v>
      </c>
      <c r="I1566">
        <v>1</v>
      </c>
    </row>
    <row r="1567" spans="1:9" x14ac:dyDescent="0.55000000000000004">
      <c r="A1567">
        <v>49</v>
      </c>
      <c r="B1567" s="1" t="s">
        <v>429</v>
      </c>
      <c r="C1567" s="1" t="s">
        <v>4</v>
      </c>
      <c r="D1567">
        <v>5</v>
      </c>
      <c r="E1567" s="1" t="s">
        <v>364</v>
      </c>
      <c r="F1567">
        <v>5</v>
      </c>
      <c r="G1567" s="1" t="s">
        <v>377</v>
      </c>
      <c r="H1567" s="1" t="s">
        <v>28</v>
      </c>
      <c r="I1567">
        <v>1</v>
      </c>
    </row>
    <row r="1568" spans="1:9" x14ac:dyDescent="0.55000000000000004">
      <c r="A1568">
        <v>49</v>
      </c>
      <c r="B1568" s="1" t="s">
        <v>429</v>
      </c>
      <c r="C1568" s="1" t="s">
        <v>4</v>
      </c>
      <c r="D1568">
        <v>5</v>
      </c>
      <c r="E1568" s="1" t="s">
        <v>368</v>
      </c>
      <c r="F1568">
        <v>3</v>
      </c>
      <c r="G1568" s="1" t="s">
        <v>377</v>
      </c>
      <c r="H1568" s="1" t="s">
        <v>28</v>
      </c>
      <c r="I1568">
        <v>1</v>
      </c>
    </row>
    <row r="1569" spans="1:9" x14ac:dyDescent="0.55000000000000004">
      <c r="A1569">
        <v>49</v>
      </c>
      <c r="B1569" s="1" t="s">
        <v>429</v>
      </c>
      <c r="C1569" s="1" t="s">
        <v>4</v>
      </c>
      <c r="D1569">
        <v>5</v>
      </c>
      <c r="E1569" s="1" t="s">
        <v>371</v>
      </c>
      <c r="F1569">
        <v>5</v>
      </c>
      <c r="G1569" s="1" t="s">
        <v>377</v>
      </c>
      <c r="H1569" s="1" t="s">
        <v>29</v>
      </c>
      <c r="I1569">
        <v>1</v>
      </c>
    </row>
    <row r="1570" spans="1:9" x14ac:dyDescent="0.55000000000000004">
      <c r="A1570">
        <v>50</v>
      </c>
      <c r="B1570" s="1" t="s">
        <v>430</v>
      </c>
      <c r="C1570" s="1" t="s">
        <v>3</v>
      </c>
      <c r="D1570">
        <v>4</v>
      </c>
      <c r="E1570" s="1" t="s">
        <v>36</v>
      </c>
      <c r="F1570">
        <v>4</v>
      </c>
      <c r="G1570" s="1" t="s">
        <v>375</v>
      </c>
      <c r="H1570" s="1" t="s">
        <v>28</v>
      </c>
      <c r="I1570">
        <v>1</v>
      </c>
    </row>
    <row r="1571" spans="1:9" x14ac:dyDescent="0.55000000000000004">
      <c r="A1571">
        <v>50</v>
      </c>
      <c r="B1571" s="1" t="s">
        <v>430</v>
      </c>
      <c r="C1571" s="1" t="s">
        <v>3</v>
      </c>
      <c r="D1571">
        <v>4</v>
      </c>
      <c r="E1571" s="1" t="s">
        <v>40</v>
      </c>
      <c r="F1571">
        <v>1</v>
      </c>
      <c r="G1571" s="1" t="s">
        <v>376</v>
      </c>
      <c r="H1571" s="1" t="s">
        <v>28</v>
      </c>
      <c r="I1571">
        <v>1</v>
      </c>
    </row>
    <row r="1572" spans="1:9" x14ac:dyDescent="0.55000000000000004">
      <c r="A1572">
        <v>50</v>
      </c>
      <c r="B1572" s="1" t="s">
        <v>430</v>
      </c>
      <c r="C1572" s="1" t="s">
        <v>3</v>
      </c>
      <c r="D1572">
        <v>4</v>
      </c>
      <c r="E1572" s="1" t="s">
        <v>44</v>
      </c>
      <c r="F1572">
        <v>1</v>
      </c>
      <c r="G1572" s="1" t="s">
        <v>376</v>
      </c>
      <c r="H1572" s="1" t="s">
        <v>29</v>
      </c>
      <c r="I1572">
        <v>1</v>
      </c>
    </row>
    <row r="1573" spans="1:9" x14ac:dyDescent="0.55000000000000004">
      <c r="A1573">
        <v>50</v>
      </c>
      <c r="B1573" s="1" t="s">
        <v>430</v>
      </c>
      <c r="C1573" s="1" t="s">
        <v>3</v>
      </c>
      <c r="D1573">
        <v>4</v>
      </c>
      <c r="E1573" s="1" t="s">
        <v>48</v>
      </c>
      <c r="F1573">
        <v>4</v>
      </c>
      <c r="G1573" s="1" t="s">
        <v>376</v>
      </c>
      <c r="H1573" s="1" t="s">
        <v>29</v>
      </c>
      <c r="I1573">
        <v>1</v>
      </c>
    </row>
    <row r="1574" spans="1:9" x14ac:dyDescent="0.55000000000000004">
      <c r="A1574">
        <v>50</v>
      </c>
      <c r="B1574" s="1" t="s">
        <v>430</v>
      </c>
      <c r="C1574" s="1" t="s">
        <v>3</v>
      </c>
      <c r="D1574">
        <v>4</v>
      </c>
      <c r="E1574" s="1" t="s">
        <v>52</v>
      </c>
      <c r="F1574">
        <v>4</v>
      </c>
      <c r="G1574" s="1" t="s">
        <v>376</v>
      </c>
      <c r="H1574" s="1" t="s">
        <v>29</v>
      </c>
      <c r="I1574">
        <v>1</v>
      </c>
    </row>
    <row r="1575" spans="1:9" x14ac:dyDescent="0.55000000000000004">
      <c r="A1575">
        <v>50</v>
      </c>
      <c r="B1575" s="1" t="s">
        <v>430</v>
      </c>
      <c r="C1575" s="1" t="s">
        <v>3</v>
      </c>
      <c r="D1575">
        <v>4</v>
      </c>
      <c r="E1575" s="1" t="s">
        <v>56</v>
      </c>
      <c r="F1575">
        <v>4</v>
      </c>
      <c r="G1575" s="1" t="s">
        <v>376</v>
      </c>
      <c r="H1575" s="1" t="s">
        <v>29</v>
      </c>
      <c r="I1575">
        <v>1</v>
      </c>
    </row>
    <row r="1576" spans="1:9" x14ac:dyDescent="0.55000000000000004">
      <c r="A1576">
        <v>50</v>
      </c>
      <c r="B1576" s="1" t="s">
        <v>430</v>
      </c>
      <c r="C1576" s="1" t="s">
        <v>3</v>
      </c>
      <c r="D1576">
        <v>4</v>
      </c>
      <c r="E1576" s="1" t="s">
        <v>60</v>
      </c>
      <c r="F1576">
        <v>1</v>
      </c>
      <c r="G1576" s="1" t="s">
        <v>377</v>
      </c>
      <c r="H1576" s="1" t="s">
        <v>28</v>
      </c>
      <c r="I1576">
        <v>1</v>
      </c>
    </row>
    <row r="1577" spans="1:9" x14ac:dyDescent="0.55000000000000004">
      <c r="A1577">
        <v>50</v>
      </c>
      <c r="B1577" s="1" t="s">
        <v>430</v>
      </c>
      <c r="C1577" s="1" t="s">
        <v>3</v>
      </c>
      <c r="D1577">
        <v>4</v>
      </c>
      <c r="E1577" s="1" t="s">
        <v>64</v>
      </c>
      <c r="F1577">
        <v>4</v>
      </c>
      <c r="G1577" s="1" t="s">
        <v>377</v>
      </c>
      <c r="H1577" s="1" t="s">
        <v>29</v>
      </c>
      <c r="I1577">
        <v>1</v>
      </c>
    </row>
    <row r="1578" spans="1:9" x14ac:dyDescent="0.55000000000000004">
      <c r="A1578">
        <v>50</v>
      </c>
      <c r="B1578" s="1" t="s">
        <v>430</v>
      </c>
      <c r="C1578" s="1" t="s">
        <v>3</v>
      </c>
      <c r="D1578">
        <v>4</v>
      </c>
      <c r="E1578" s="1" t="s">
        <v>68</v>
      </c>
      <c r="F1578">
        <v>4</v>
      </c>
      <c r="G1578" s="1" t="s">
        <v>377</v>
      </c>
      <c r="H1578" s="1" t="s">
        <v>28</v>
      </c>
      <c r="I1578">
        <v>1</v>
      </c>
    </row>
    <row r="1579" spans="1:9" x14ac:dyDescent="0.55000000000000004">
      <c r="A1579">
        <v>50</v>
      </c>
      <c r="B1579" s="1" t="s">
        <v>430</v>
      </c>
      <c r="C1579" s="1" t="s">
        <v>3</v>
      </c>
      <c r="D1579">
        <v>4</v>
      </c>
      <c r="E1579" s="1" t="s">
        <v>72</v>
      </c>
      <c r="F1579">
        <v>1</v>
      </c>
      <c r="G1579" s="1" t="s">
        <v>377</v>
      </c>
      <c r="H1579" s="1" t="s">
        <v>29</v>
      </c>
      <c r="I1579">
        <v>1</v>
      </c>
    </row>
    <row r="1580" spans="1:9" x14ac:dyDescent="0.55000000000000004">
      <c r="A1580">
        <v>50</v>
      </c>
      <c r="B1580" s="1" t="s">
        <v>430</v>
      </c>
      <c r="C1580" s="1" t="s">
        <v>3</v>
      </c>
      <c r="D1580">
        <v>4</v>
      </c>
      <c r="E1580" s="1" t="s">
        <v>75</v>
      </c>
      <c r="F1580">
        <v>4</v>
      </c>
      <c r="G1580" s="1" t="s">
        <v>377</v>
      </c>
      <c r="H1580" s="1" t="s">
        <v>29</v>
      </c>
      <c r="I1580">
        <v>1</v>
      </c>
    </row>
    <row r="1581" spans="1:9" x14ac:dyDescent="0.55000000000000004">
      <c r="A1581">
        <v>50</v>
      </c>
      <c r="B1581" s="1" t="s">
        <v>430</v>
      </c>
      <c r="C1581" s="1" t="s">
        <v>3</v>
      </c>
      <c r="D1581">
        <v>4</v>
      </c>
      <c r="E1581" s="1" t="s">
        <v>78</v>
      </c>
      <c r="F1581">
        <v>4</v>
      </c>
      <c r="G1581" s="1" t="s">
        <v>375</v>
      </c>
      <c r="H1581" s="1" t="s">
        <v>28</v>
      </c>
      <c r="I1581">
        <v>1</v>
      </c>
    </row>
    <row r="1582" spans="1:9" x14ac:dyDescent="0.55000000000000004">
      <c r="A1582">
        <v>50</v>
      </c>
      <c r="B1582" s="1" t="s">
        <v>430</v>
      </c>
      <c r="C1582" s="1" t="s">
        <v>3</v>
      </c>
      <c r="D1582">
        <v>4</v>
      </c>
      <c r="E1582" s="1" t="s">
        <v>82</v>
      </c>
      <c r="F1582">
        <v>3</v>
      </c>
      <c r="G1582" s="1" t="s">
        <v>375</v>
      </c>
      <c r="H1582" s="1" t="s">
        <v>29</v>
      </c>
      <c r="I1582">
        <v>1</v>
      </c>
    </row>
    <row r="1583" spans="1:9" x14ac:dyDescent="0.55000000000000004">
      <c r="A1583">
        <v>50</v>
      </c>
      <c r="B1583" s="1" t="s">
        <v>430</v>
      </c>
      <c r="C1583" s="1" t="s">
        <v>3</v>
      </c>
      <c r="D1583">
        <v>4</v>
      </c>
      <c r="E1583" s="1" t="s">
        <v>85</v>
      </c>
      <c r="F1583">
        <v>4</v>
      </c>
      <c r="G1583" s="1" t="s">
        <v>375</v>
      </c>
      <c r="H1583" s="1" t="s">
        <v>28</v>
      </c>
      <c r="I1583">
        <v>1</v>
      </c>
    </row>
    <row r="1584" spans="1:9" x14ac:dyDescent="0.55000000000000004">
      <c r="A1584">
        <v>50</v>
      </c>
      <c r="B1584" s="1" t="s">
        <v>430</v>
      </c>
      <c r="C1584" s="1" t="s">
        <v>3</v>
      </c>
      <c r="D1584">
        <v>4</v>
      </c>
      <c r="E1584" s="1" t="s">
        <v>184</v>
      </c>
      <c r="F1584">
        <v>4</v>
      </c>
      <c r="G1584" s="1" t="s">
        <v>376</v>
      </c>
      <c r="H1584" s="1" t="s">
        <v>28</v>
      </c>
      <c r="I1584">
        <v>1</v>
      </c>
    </row>
    <row r="1585" spans="1:9" x14ac:dyDescent="0.55000000000000004">
      <c r="A1585">
        <v>50</v>
      </c>
      <c r="B1585" s="1" t="s">
        <v>430</v>
      </c>
      <c r="C1585" s="1" t="s">
        <v>3</v>
      </c>
      <c r="D1585">
        <v>4</v>
      </c>
      <c r="E1585" s="1" t="s">
        <v>187</v>
      </c>
      <c r="F1585">
        <v>4</v>
      </c>
      <c r="G1585" s="1" t="s">
        <v>376</v>
      </c>
      <c r="H1585" s="1" t="s">
        <v>29</v>
      </c>
      <c r="I1585">
        <v>1</v>
      </c>
    </row>
    <row r="1586" spans="1:9" x14ac:dyDescent="0.55000000000000004">
      <c r="A1586">
        <v>50</v>
      </c>
      <c r="B1586" s="1" t="s">
        <v>430</v>
      </c>
      <c r="C1586" s="1" t="s">
        <v>3</v>
      </c>
      <c r="D1586">
        <v>4</v>
      </c>
      <c r="E1586" s="1" t="s">
        <v>192</v>
      </c>
      <c r="F1586">
        <v>1</v>
      </c>
      <c r="G1586" s="1" t="s">
        <v>376</v>
      </c>
      <c r="H1586" s="1" t="s">
        <v>28</v>
      </c>
      <c r="I1586">
        <v>1</v>
      </c>
    </row>
    <row r="1587" spans="1:9" x14ac:dyDescent="0.55000000000000004">
      <c r="A1587">
        <v>50</v>
      </c>
      <c r="B1587" s="1" t="s">
        <v>430</v>
      </c>
      <c r="C1587" s="1" t="s">
        <v>3</v>
      </c>
      <c r="D1587">
        <v>4</v>
      </c>
      <c r="E1587" s="1" t="s">
        <v>195</v>
      </c>
      <c r="F1587">
        <v>4</v>
      </c>
      <c r="G1587" s="1" t="s">
        <v>377</v>
      </c>
      <c r="H1587" s="1" t="s">
        <v>28</v>
      </c>
      <c r="I1587">
        <v>1</v>
      </c>
    </row>
    <row r="1588" spans="1:9" x14ac:dyDescent="0.55000000000000004">
      <c r="A1588">
        <v>50</v>
      </c>
      <c r="B1588" s="1" t="s">
        <v>430</v>
      </c>
      <c r="C1588" s="1" t="s">
        <v>3</v>
      </c>
      <c r="D1588">
        <v>4</v>
      </c>
      <c r="E1588" s="1" t="s">
        <v>199</v>
      </c>
      <c r="F1588">
        <v>4</v>
      </c>
      <c r="G1588" s="1" t="s">
        <v>377</v>
      </c>
      <c r="H1588" s="1" t="s">
        <v>28</v>
      </c>
      <c r="I1588">
        <v>1</v>
      </c>
    </row>
    <row r="1589" spans="1:9" x14ac:dyDescent="0.55000000000000004">
      <c r="A1589">
        <v>50</v>
      </c>
      <c r="B1589" s="1" t="s">
        <v>430</v>
      </c>
      <c r="C1589" s="1" t="s">
        <v>3</v>
      </c>
      <c r="D1589">
        <v>4</v>
      </c>
      <c r="E1589" s="1" t="s">
        <v>203</v>
      </c>
      <c r="F1589">
        <v>1</v>
      </c>
      <c r="G1589" s="1" t="s">
        <v>377</v>
      </c>
      <c r="H1589" s="1" t="s">
        <v>29</v>
      </c>
      <c r="I1589">
        <v>1</v>
      </c>
    </row>
    <row r="1590" spans="1:9" x14ac:dyDescent="0.55000000000000004">
      <c r="A1590">
        <v>50</v>
      </c>
      <c r="B1590" s="1" t="s">
        <v>430</v>
      </c>
      <c r="C1590" s="1" t="s">
        <v>3</v>
      </c>
      <c r="D1590">
        <v>4</v>
      </c>
      <c r="E1590" s="1" t="s">
        <v>206</v>
      </c>
      <c r="F1590">
        <v>4</v>
      </c>
      <c r="G1590" s="1" t="s">
        <v>377</v>
      </c>
      <c r="H1590" s="1" t="s">
        <v>29</v>
      </c>
      <c r="I1590">
        <v>1</v>
      </c>
    </row>
    <row r="1591" spans="1:9" x14ac:dyDescent="0.55000000000000004">
      <c r="A1591">
        <v>50</v>
      </c>
      <c r="B1591" s="1" t="s">
        <v>430</v>
      </c>
      <c r="C1591" s="1" t="s">
        <v>3</v>
      </c>
      <c r="D1591">
        <v>4</v>
      </c>
      <c r="E1591" s="1" t="s">
        <v>210</v>
      </c>
      <c r="F1591">
        <v>1</v>
      </c>
      <c r="G1591" s="1" t="s">
        <v>376</v>
      </c>
      <c r="H1591" s="1" t="s">
        <v>28</v>
      </c>
      <c r="I1591">
        <v>1</v>
      </c>
    </row>
    <row r="1592" spans="1:9" x14ac:dyDescent="0.55000000000000004">
      <c r="A1592">
        <v>50</v>
      </c>
      <c r="B1592" s="1" t="s">
        <v>430</v>
      </c>
      <c r="C1592" s="1" t="s">
        <v>3</v>
      </c>
      <c r="D1592">
        <v>4</v>
      </c>
      <c r="E1592" s="1" t="s">
        <v>274</v>
      </c>
      <c r="F1592">
        <v>4</v>
      </c>
      <c r="G1592" s="1" t="s">
        <v>375</v>
      </c>
      <c r="H1592" s="1" t="s">
        <v>28</v>
      </c>
      <c r="I1592">
        <v>1</v>
      </c>
    </row>
    <row r="1593" spans="1:9" x14ac:dyDescent="0.55000000000000004">
      <c r="A1593">
        <v>50</v>
      </c>
      <c r="B1593" s="1" t="s">
        <v>430</v>
      </c>
      <c r="C1593" s="1" t="s">
        <v>3</v>
      </c>
      <c r="D1593">
        <v>4</v>
      </c>
      <c r="E1593" s="1" t="s">
        <v>276</v>
      </c>
      <c r="F1593">
        <v>4</v>
      </c>
      <c r="G1593" s="1" t="s">
        <v>375</v>
      </c>
      <c r="H1593" s="1" t="s">
        <v>28</v>
      </c>
      <c r="I1593">
        <v>1</v>
      </c>
    </row>
    <row r="1594" spans="1:9" x14ac:dyDescent="0.55000000000000004">
      <c r="A1594">
        <v>50</v>
      </c>
      <c r="B1594" s="1" t="s">
        <v>430</v>
      </c>
      <c r="C1594" s="1" t="s">
        <v>3</v>
      </c>
      <c r="D1594">
        <v>4</v>
      </c>
      <c r="E1594" s="1" t="s">
        <v>279</v>
      </c>
      <c r="F1594">
        <v>4</v>
      </c>
      <c r="G1594" s="1" t="s">
        <v>376</v>
      </c>
      <c r="H1594" s="1" t="s">
        <v>29</v>
      </c>
      <c r="I1594">
        <v>1</v>
      </c>
    </row>
    <row r="1595" spans="1:9" x14ac:dyDescent="0.55000000000000004">
      <c r="A1595">
        <v>50</v>
      </c>
      <c r="B1595" s="1" t="s">
        <v>430</v>
      </c>
      <c r="C1595" s="1" t="s">
        <v>3</v>
      </c>
      <c r="D1595">
        <v>4</v>
      </c>
      <c r="E1595" s="1" t="s">
        <v>282</v>
      </c>
      <c r="F1595">
        <v>4</v>
      </c>
      <c r="G1595" s="1" t="s">
        <v>375</v>
      </c>
      <c r="H1595" s="1" t="s">
        <v>29</v>
      </c>
      <c r="I1595">
        <v>1</v>
      </c>
    </row>
    <row r="1596" spans="1:9" x14ac:dyDescent="0.55000000000000004">
      <c r="A1596">
        <v>50</v>
      </c>
      <c r="B1596" s="1" t="s">
        <v>430</v>
      </c>
      <c r="C1596" s="1" t="s">
        <v>3</v>
      </c>
      <c r="D1596">
        <v>4</v>
      </c>
      <c r="E1596" s="1" t="s">
        <v>352</v>
      </c>
      <c r="F1596">
        <v>1</v>
      </c>
      <c r="G1596" s="1" t="s">
        <v>376</v>
      </c>
      <c r="H1596" s="1" t="s">
        <v>29</v>
      </c>
      <c r="I1596">
        <v>1</v>
      </c>
    </row>
    <row r="1597" spans="1:9" x14ac:dyDescent="0.55000000000000004">
      <c r="A1597">
        <v>50</v>
      </c>
      <c r="B1597" s="1" t="s">
        <v>430</v>
      </c>
      <c r="C1597" s="1" t="s">
        <v>3</v>
      </c>
      <c r="D1597">
        <v>4</v>
      </c>
      <c r="E1597" s="1" t="s">
        <v>357</v>
      </c>
      <c r="F1597">
        <v>4</v>
      </c>
      <c r="G1597" s="1" t="s">
        <v>376</v>
      </c>
      <c r="H1597" s="1" t="s">
        <v>28</v>
      </c>
      <c r="I1597">
        <v>1</v>
      </c>
    </row>
    <row r="1598" spans="1:9" x14ac:dyDescent="0.55000000000000004">
      <c r="A1598">
        <v>50</v>
      </c>
      <c r="B1598" s="1" t="s">
        <v>430</v>
      </c>
      <c r="C1598" s="1" t="s">
        <v>3</v>
      </c>
      <c r="D1598">
        <v>4</v>
      </c>
      <c r="E1598" s="1" t="s">
        <v>360</v>
      </c>
      <c r="F1598">
        <v>1</v>
      </c>
      <c r="G1598" s="1" t="s">
        <v>377</v>
      </c>
      <c r="H1598" s="1" t="s">
        <v>28</v>
      </c>
      <c r="I1598">
        <v>1</v>
      </c>
    </row>
    <row r="1599" spans="1:9" x14ac:dyDescent="0.55000000000000004">
      <c r="A1599">
        <v>50</v>
      </c>
      <c r="B1599" s="1" t="s">
        <v>430</v>
      </c>
      <c r="C1599" s="1" t="s">
        <v>3</v>
      </c>
      <c r="D1599">
        <v>4</v>
      </c>
      <c r="E1599" s="1" t="s">
        <v>364</v>
      </c>
      <c r="F1599">
        <v>4</v>
      </c>
      <c r="G1599" s="1" t="s">
        <v>377</v>
      </c>
      <c r="H1599" s="1" t="s">
        <v>28</v>
      </c>
      <c r="I1599">
        <v>1</v>
      </c>
    </row>
    <row r="1600" spans="1:9" x14ac:dyDescent="0.55000000000000004">
      <c r="A1600">
        <v>50</v>
      </c>
      <c r="B1600" s="1" t="s">
        <v>430</v>
      </c>
      <c r="C1600" s="1" t="s">
        <v>3</v>
      </c>
      <c r="D1600">
        <v>4</v>
      </c>
      <c r="E1600" s="1" t="s">
        <v>368</v>
      </c>
      <c r="F1600">
        <v>1</v>
      </c>
      <c r="G1600" s="1" t="s">
        <v>377</v>
      </c>
      <c r="H1600" s="1" t="s">
        <v>28</v>
      </c>
      <c r="I1600">
        <v>1</v>
      </c>
    </row>
    <row r="1601" spans="1:9" x14ac:dyDescent="0.55000000000000004">
      <c r="A1601">
        <v>50</v>
      </c>
      <c r="B1601" s="1" t="s">
        <v>430</v>
      </c>
      <c r="C1601" s="1" t="s">
        <v>3</v>
      </c>
      <c r="D1601">
        <v>4</v>
      </c>
      <c r="E1601" s="1" t="s">
        <v>371</v>
      </c>
      <c r="F1601">
        <v>1</v>
      </c>
      <c r="G1601" s="1" t="s">
        <v>377</v>
      </c>
      <c r="H1601" s="1" t="s">
        <v>29</v>
      </c>
      <c r="I1601">
        <v>1</v>
      </c>
    </row>
    <row r="1602" spans="1:9" x14ac:dyDescent="0.55000000000000004">
      <c r="A1602">
        <v>51</v>
      </c>
      <c r="B1602" s="1" t="s">
        <v>431</v>
      </c>
      <c r="C1602" s="1" t="s">
        <v>6</v>
      </c>
      <c r="D1602">
        <v>3</v>
      </c>
      <c r="E1602" s="1" t="s">
        <v>36</v>
      </c>
      <c r="F1602">
        <v>5</v>
      </c>
      <c r="G1602" s="1" t="s">
        <v>375</v>
      </c>
      <c r="H1602" s="1" t="s">
        <v>28</v>
      </c>
      <c r="I1602">
        <v>1</v>
      </c>
    </row>
    <row r="1603" spans="1:9" x14ac:dyDescent="0.55000000000000004">
      <c r="A1603">
        <v>51</v>
      </c>
      <c r="B1603" s="1" t="s">
        <v>431</v>
      </c>
      <c r="C1603" s="1" t="s">
        <v>6</v>
      </c>
      <c r="D1603">
        <v>3</v>
      </c>
      <c r="E1603" s="1" t="s">
        <v>40</v>
      </c>
      <c r="F1603">
        <v>3</v>
      </c>
      <c r="G1603" s="1" t="s">
        <v>376</v>
      </c>
      <c r="H1603" s="1" t="s">
        <v>28</v>
      </c>
      <c r="I1603">
        <v>1</v>
      </c>
    </row>
    <row r="1604" spans="1:9" x14ac:dyDescent="0.55000000000000004">
      <c r="A1604">
        <v>51</v>
      </c>
      <c r="B1604" s="1" t="s">
        <v>431</v>
      </c>
      <c r="C1604" s="1" t="s">
        <v>6</v>
      </c>
      <c r="D1604">
        <v>3</v>
      </c>
      <c r="E1604" s="1" t="s">
        <v>44</v>
      </c>
      <c r="F1604">
        <v>3</v>
      </c>
      <c r="G1604" s="1" t="s">
        <v>376</v>
      </c>
      <c r="H1604" s="1" t="s">
        <v>29</v>
      </c>
      <c r="I1604">
        <v>1</v>
      </c>
    </row>
    <row r="1605" spans="1:9" x14ac:dyDescent="0.55000000000000004">
      <c r="A1605">
        <v>51</v>
      </c>
      <c r="B1605" s="1" t="s">
        <v>431</v>
      </c>
      <c r="C1605" s="1" t="s">
        <v>6</v>
      </c>
      <c r="D1605">
        <v>3</v>
      </c>
      <c r="E1605" s="1" t="s">
        <v>48</v>
      </c>
      <c r="F1605">
        <v>3</v>
      </c>
      <c r="G1605" s="1" t="s">
        <v>376</v>
      </c>
      <c r="H1605" s="1" t="s">
        <v>29</v>
      </c>
      <c r="I1605">
        <v>1</v>
      </c>
    </row>
    <row r="1606" spans="1:9" x14ac:dyDescent="0.55000000000000004">
      <c r="A1606">
        <v>51</v>
      </c>
      <c r="B1606" s="1" t="s">
        <v>431</v>
      </c>
      <c r="C1606" s="1" t="s">
        <v>6</v>
      </c>
      <c r="D1606">
        <v>3</v>
      </c>
      <c r="E1606" s="1" t="s">
        <v>52</v>
      </c>
      <c r="F1606">
        <v>3</v>
      </c>
      <c r="G1606" s="1" t="s">
        <v>376</v>
      </c>
      <c r="H1606" s="1" t="s">
        <v>29</v>
      </c>
      <c r="I1606">
        <v>1</v>
      </c>
    </row>
    <row r="1607" spans="1:9" x14ac:dyDescent="0.55000000000000004">
      <c r="A1607">
        <v>51</v>
      </c>
      <c r="B1607" s="1" t="s">
        <v>431</v>
      </c>
      <c r="C1607" s="1" t="s">
        <v>6</v>
      </c>
      <c r="D1607">
        <v>3</v>
      </c>
      <c r="E1607" s="1" t="s">
        <v>56</v>
      </c>
      <c r="F1607">
        <v>3</v>
      </c>
      <c r="G1607" s="1" t="s">
        <v>376</v>
      </c>
      <c r="H1607" s="1" t="s">
        <v>29</v>
      </c>
      <c r="I1607">
        <v>1</v>
      </c>
    </row>
    <row r="1608" spans="1:9" x14ac:dyDescent="0.55000000000000004">
      <c r="A1608">
        <v>51</v>
      </c>
      <c r="B1608" s="1" t="s">
        <v>431</v>
      </c>
      <c r="C1608" s="1" t="s">
        <v>6</v>
      </c>
      <c r="D1608">
        <v>3</v>
      </c>
      <c r="E1608" s="1" t="s">
        <v>60</v>
      </c>
      <c r="F1608">
        <v>3</v>
      </c>
      <c r="G1608" s="1" t="s">
        <v>377</v>
      </c>
      <c r="H1608" s="1" t="s">
        <v>28</v>
      </c>
      <c r="I1608">
        <v>1</v>
      </c>
    </row>
    <row r="1609" spans="1:9" x14ac:dyDescent="0.55000000000000004">
      <c r="A1609">
        <v>51</v>
      </c>
      <c r="B1609" s="1" t="s">
        <v>431</v>
      </c>
      <c r="C1609" s="1" t="s">
        <v>6</v>
      </c>
      <c r="D1609">
        <v>3</v>
      </c>
      <c r="E1609" s="1" t="s">
        <v>64</v>
      </c>
      <c r="F1609">
        <v>3</v>
      </c>
      <c r="G1609" s="1" t="s">
        <v>377</v>
      </c>
      <c r="H1609" s="1" t="s">
        <v>29</v>
      </c>
      <c r="I1609">
        <v>1</v>
      </c>
    </row>
    <row r="1610" spans="1:9" x14ac:dyDescent="0.55000000000000004">
      <c r="A1610">
        <v>51</v>
      </c>
      <c r="B1610" s="1" t="s">
        <v>431</v>
      </c>
      <c r="C1610" s="1" t="s">
        <v>6</v>
      </c>
      <c r="D1610">
        <v>3</v>
      </c>
      <c r="E1610" s="1" t="s">
        <v>68</v>
      </c>
      <c r="F1610">
        <v>3</v>
      </c>
      <c r="G1610" s="1" t="s">
        <v>377</v>
      </c>
      <c r="H1610" s="1" t="s">
        <v>28</v>
      </c>
      <c r="I1610">
        <v>1</v>
      </c>
    </row>
    <row r="1611" spans="1:9" x14ac:dyDescent="0.55000000000000004">
      <c r="A1611">
        <v>51</v>
      </c>
      <c r="B1611" s="1" t="s">
        <v>431</v>
      </c>
      <c r="C1611" s="1" t="s">
        <v>6</v>
      </c>
      <c r="D1611">
        <v>3</v>
      </c>
      <c r="E1611" s="1" t="s">
        <v>72</v>
      </c>
      <c r="F1611">
        <v>3</v>
      </c>
      <c r="G1611" s="1" t="s">
        <v>377</v>
      </c>
      <c r="H1611" s="1" t="s">
        <v>29</v>
      </c>
      <c r="I1611">
        <v>1</v>
      </c>
    </row>
    <row r="1612" spans="1:9" x14ac:dyDescent="0.55000000000000004">
      <c r="A1612">
        <v>51</v>
      </c>
      <c r="B1612" s="1" t="s">
        <v>431</v>
      </c>
      <c r="C1612" s="1" t="s">
        <v>6</v>
      </c>
      <c r="D1612">
        <v>3</v>
      </c>
      <c r="E1612" s="1" t="s">
        <v>75</v>
      </c>
      <c r="F1612">
        <v>3</v>
      </c>
      <c r="G1612" s="1" t="s">
        <v>377</v>
      </c>
      <c r="H1612" s="1" t="s">
        <v>29</v>
      </c>
      <c r="I1612">
        <v>1</v>
      </c>
    </row>
    <row r="1613" spans="1:9" x14ac:dyDescent="0.55000000000000004">
      <c r="A1613">
        <v>51</v>
      </c>
      <c r="B1613" s="1" t="s">
        <v>431</v>
      </c>
      <c r="C1613" s="1" t="s">
        <v>6</v>
      </c>
      <c r="D1613">
        <v>3</v>
      </c>
      <c r="E1613" s="1" t="s">
        <v>78</v>
      </c>
      <c r="F1613">
        <v>3</v>
      </c>
      <c r="G1613" s="1" t="s">
        <v>375</v>
      </c>
      <c r="H1613" s="1" t="s">
        <v>28</v>
      </c>
      <c r="I1613">
        <v>1</v>
      </c>
    </row>
    <row r="1614" spans="1:9" x14ac:dyDescent="0.55000000000000004">
      <c r="A1614">
        <v>51</v>
      </c>
      <c r="B1614" s="1" t="s">
        <v>431</v>
      </c>
      <c r="C1614" s="1" t="s">
        <v>6</v>
      </c>
      <c r="D1614">
        <v>3</v>
      </c>
      <c r="E1614" s="1" t="s">
        <v>82</v>
      </c>
      <c r="F1614">
        <v>4</v>
      </c>
      <c r="G1614" s="1" t="s">
        <v>375</v>
      </c>
      <c r="H1614" s="1" t="s">
        <v>29</v>
      </c>
      <c r="I1614">
        <v>1</v>
      </c>
    </row>
    <row r="1615" spans="1:9" x14ac:dyDescent="0.55000000000000004">
      <c r="A1615">
        <v>51</v>
      </c>
      <c r="B1615" s="1" t="s">
        <v>431</v>
      </c>
      <c r="C1615" s="1" t="s">
        <v>6</v>
      </c>
      <c r="D1615">
        <v>3</v>
      </c>
      <c r="E1615" s="1" t="s">
        <v>85</v>
      </c>
      <c r="F1615">
        <v>3</v>
      </c>
      <c r="G1615" s="1" t="s">
        <v>375</v>
      </c>
      <c r="H1615" s="1" t="s">
        <v>28</v>
      </c>
      <c r="I1615">
        <v>1</v>
      </c>
    </row>
    <row r="1616" spans="1:9" x14ac:dyDescent="0.55000000000000004">
      <c r="A1616">
        <v>51</v>
      </c>
      <c r="B1616" s="1" t="s">
        <v>431</v>
      </c>
      <c r="C1616" s="1" t="s">
        <v>6</v>
      </c>
      <c r="D1616">
        <v>3</v>
      </c>
      <c r="E1616" s="1" t="s">
        <v>184</v>
      </c>
      <c r="F1616">
        <v>3</v>
      </c>
      <c r="G1616" s="1" t="s">
        <v>376</v>
      </c>
      <c r="H1616" s="1" t="s">
        <v>28</v>
      </c>
      <c r="I1616">
        <v>1</v>
      </c>
    </row>
    <row r="1617" spans="1:9" x14ac:dyDescent="0.55000000000000004">
      <c r="A1617">
        <v>51</v>
      </c>
      <c r="B1617" s="1" t="s">
        <v>431</v>
      </c>
      <c r="C1617" s="1" t="s">
        <v>6</v>
      </c>
      <c r="D1617">
        <v>3</v>
      </c>
      <c r="E1617" s="1" t="s">
        <v>187</v>
      </c>
      <c r="F1617">
        <v>3</v>
      </c>
      <c r="G1617" s="1" t="s">
        <v>376</v>
      </c>
      <c r="H1617" s="1" t="s">
        <v>29</v>
      </c>
      <c r="I1617">
        <v>1</v>
      </c>
    </row>
    <row r="1618" spans="1:9" x14ac:dyDescent="0.55000000000000004">
      <c r="A1618">
        <v>51</v>
      </c>
      <c r="B1618" s="1" t="s">
        <v>431</v>
      </c>
      <c r="C1618" s="1" t="s">
        <v>6</v>
      </c>
      <c r="D1618">
        <v>3</v>
      </c>
      <c r="E1618" s="1" t="s">
        <v>192</v>
      </c>
      <c r="F1618">
        <v>3</v>
      </c>
      <c r="G1618" s="1" t="s">
        <v>376</v>
      </c>
      <c r="H1618" s="1" t="s">
        <v>28</v>
      </c>
      <c r="I1618">
        <v>1</v>
      </c>
    </row>
    <row r="1619" spans="1:9" x14ac:dyDescent="0.55000000000000004">
      <c r="A1619">
        <v>51</v>
      </c>
      <c r="B1619" s="1" t="s">
        <v>431</v>
      </c>
      <c r="C1619" s="1" t="s">
        <v>6</v>
      </c>
      <c r="D1619">
        <v>3</v>
      </c>
      <c r="E1619" s="1" t="s">
        <v>195</v>
      </c>
      <c r="F1619">
        <v>3</v>
      </c>
      <c r="G1619" s="1" t="s">
        <v>377</v>
      </c>
      <c r="H1619" s="1" t="s">
        <v>28</v>
      </c>
      <c r="I1619">
        <v>1</v>
      </c>
    </row>
    <row r="1620" spans="1:9" x14ac:dyDescent="0.55000000000000004">
      <c r="A1620">
        <v>51</v>
      </c>
      <c r="B1620" s="1" t="s">
        <v>431</v>
      </c>
      <c r="C1620" s="1" t="s">
        <v>6</v>
      </c>
      <c r="D1620">
        <v>3</v>
      </c>
      <c r="E1620" s="1" t="s">
        <v>199</v>
      </c>
      <c r="F1620">
        <v>3</v>
      </c>
      <c r="G1620" s="1" t="s">
        <v>377</v>
      </c>
      <c r="H1620" s="1" t="s">
        <v>28</v>
      </c>
      <c r="I1620">
        <v>1</v>
      </c>
    </row>
    <row r="1621" spans="1:9" x14ac:dyDescent="0.55000000000000004">
      <c r="A1621">
        <v>51</v>
      </c>
      <c r="B1621" s="1" t="s">
        <v>431</v>
      </c>
      <c r="C1621" s="1" t="s">
        <v>6</v>
      </c>
      <c r="D1621">
        <v>3</v>
      </c>
      <c r="E1621" s="1" t="s">
        <v>203</v>
      </c>
      <c r="F1621">
        <v>3</v>
      </c>
      <c r="G1621" s="1" t="s">
        <v>377</v>
      </c>
      <c r="H1621" s="1" t="s">
        <v>29</v>
      </c>
      <c r="I1621">
        <v>1</v>
      </c>
    </row>
    <row r="1622" spans="1:9" x14ac:dyDescent="0.55000000000000004">
      <c r="A1622">
        <v>51</v>
      </c>
      <c r="B1622" s="1" t="s">
        <v>431</v>
      </c>
      <c r="C1622" s="1" t="s">
        <v>6</v>
      </c>
      <c r="D1622">
        <v>3</v>
      </c>
      <c r="E1622" s="1" t="s">
        <v>206</v>
      </c>
      <c r="F1622">
        <v>3</v>
      </c>
      <c r="G1622" s="1" t="s">
        <v>377</v>
      </c>
      <c r="H1622" s="1" t="s">
        <v>29</v>
      </c>
      <c r="I1622">
        <v>1</v>
      </c>
    </row>
    <row r="1623" spans="1:9" x14ac:dyDescent="0.55000000000000004">
      <c r="A1623">
        <v>51</v>
      </c>
      <c r="B1623" s="1" t="s">
        <v>431</v>
      </c>
      <c r="C1623" s="1" t="s">
        <v>6</v>
      </c>
      <c r="D1623">
        <v>3</v>
      </c>
      <c r="E1623" s="1" t="s">
        <v>210</v>
      </c>
      <c r="F1623">
        <v>3</v>
      </c>
      <c r="G1623" s="1" t="s">
        <v>376</v>
      </c>
      <c r="H1623" s="1" t="s">
        <v>28</v>
      </c>
      <c r="I1623">
        <v>1</v>
      </c>
    </row>
    <row r="1624" spans="1:9" x14ac:dyDescent="0.55000000000000004">
      <c r="A1624">
        <v>51</v>
      </c>
      <c r="B1624" s="1" t="s">
        <v>431</v>
      </c>
      <c r="C1624" s="1" t="s">
        <v>6</v>
      </c>
      <c r="D1624">
        <v>3</v>
      </c>
      <c r="E1624" s="1" t="s">
        <v>274</v>
      </c>
      <c r="F1624">
        <v>3</v>
      </c>
      <c r="G1624" s="1" t="s">
        <v>375</v>
      </c>
      <c r="H1624" s="1" t="s">
        <v>28</v>
      </c>
      <c r="I1624">
        <v>1</v>
      </c>
    </row>
    <row r="1625" spans="1:9" x14ac:dyDescent="0.55000000000000004">
      <c r="A1625">
        <v>51</v>
      </c>
      <c r="B1625" s="1" t="s">
        <v>431</v>
      </c>
      <c r="C1625" s="1" t="s">
        <v>6</v>
      </c>
      <c r="D1625">
        <v>3</v>
      </c>
      <c r="E1625" s="1" t="s">
        <v>276</v>
      </c>
      <c r="F1625">
        <v>3</v>
      </c>
      <c r="G1625" s="1" t="s">
        <v>375</v>
      </c>
      <c r="H1625" s="1" t="s">
        <v>28</v>
      </c>
      <c r="I1625">
        <v>1</v>
      </c>
    </row>
    <row r="1626" spans="1:9" x14ac:dyDescent="0.55000000000000004">
      <c r="A1626">
        <v>51</v>
      </c>
      <c r="B1626" s="1" t="s">
        <v>431</v>
      </c>
      <c r="C1626" s="1" t="s">
        <v>6</v>
      </c>
      <c r="D1626">
        <v>3</v>
      </c>
      <c r="E1626" s="1" t="s">
        <v>279</v>
      </c>
      <c r="F1626">
        <v>3</v>
      </c>
      <c r="G1626" s="1" t="s">
        <v>376</v>
      </c>
      <c r="H1626" s="1" t="s">
        <v>29</v>
      </c>
      <c r="I1626">
        <v>1</v>
      </c>
    </row>
    <row r="1627" spans="1:9" x14ac:dyDescent="0.55000000000000004">
      <c r="A1627">
        <v>51</v>
      </c>
      <c r="B1627" s="1" t="s">
        <v>431</v>
      </c>
      <c r="C1627" s="1" t="s">
        <v>6</v>
      </c>
      <c r="D1627">
        <v>3</v>
      </c>
      <c r="E1627" s="1" t="s">
        <v>282</v>
      </c>
      <c r="F1627">
        <v>2</v>
      </c>
      <c r="G1627" s="1" t="s">
        <v>375</v>
      </c>
      <c r="H1627" s="1" t="s">
        <v>29</v>
      </c>
      <c r="I1627">
        <v>1</v>
      </c>
    </row>
    <row r="1628" spans="1:9" x14ac:dyDescent="0.55000000000000004">
      <c r="A1628">
        <v>51</v>
      </c>
      <c r="B1628" s="1" t="s">
        <v>431</v>
      </c>
      <c r="C1628" s="1" t="s">
        <v>6</v>
      </c>
      <c r="D1628">
        <v>3</v>
      </c>
      <c r="E1628" s="1" t="s">
        <v>352</v>
      </c>
      <c r="F1628">
        <v>3</v>
      </c>
      <c r="G1628" s="1" t="s">
        <v>376</v>
      </c>
      <c r="H1628" s="1" t="s">
        <v>29</v>
      </c>
      <c r="I1628">
        <v>1</v>
      </c>
    </row>
    <row r="1629" spans="1:9" x14ac:dyDescent="0.55000000000000004">
      <c r="A1629">
        <v>51</v>
      </c>
      <c r="B1629" s="1" t="s">
        <v>431</v>
      </c>
      <c r="C1629" s="1" t="s">
        <v>6</v>
      </c>
      <c r="D1629">
        <v>3</v>
      </c>
      <c r="E1629" s="1" t="s">
        <v>357</v>
      </c>
      <c r="F1629">
        <v>3</v>
      </c>
      <c r="G1629" s="1" t="s">
        <v>376</v>
      </c>
      <c r="H1629" s="1" t="s">
        <v>28</v>
      </c>
      <c r="I1629">
        <v>1</v>
      </c>
    </row>
    <row r="1630" spans="1:9" x14ac:dyDescent="0.55000000000000004">
      <c r="A1630">
        <v>51</v>
      </c>
      <c r="B1630" s="1" t="s">
        <v>431</v>
      </c>
      <c r="C1630" s="1" t="s">
        <v>6</v>
      </c>
      <c r="D1630">
        <v>3</v>
      </c>
      <c r="E1630" s="1" t="s">
        <v>360</v>
      </c>
      <c r="F1630">
        <v>3</v>
      </c>
      <c r="G1630" s="1" t="s">
        <v>377</v>
      </c>
      <c r="H1630" s="1" t="s">
        <v>28</v>
      </c>
      <c r="I1630">
        <v>1</v>
      </c>
    </row>
    <row r="1631" spans="1:9" x14ac:dyDescent="0.55000000000000004">
      <c r="A1631">
        <v>51</v>
      </c>
      <c r="B1631" s="1" t="s">
        <v>431</v>
      </c>
      <c r="C1631" s="1" t="s">
        <v>6</v>
      </c>
      <c r="D1631">
        <v>3</v>
      </c>
      <c r="E1631" s="1" t="s">
        <v>364</v>
      </c>
      <c r="F1631">
        <v>3</v>
      </c>
      <c r="G1631" s="1" t="s">
        <v>377</v>
      </c>
      <c r="H1631" s="1" t="s">
        <v>28</v>
      </c>
      <c r="I1631">
        <v>1</v>
      </c>
    </row>
    <row r="1632" spans="1:9" x14ac:dyDescent="0.55000000000000004">
      <c r="A1632">
        <v>51</v>
      </c>
      <c r="B1632" s="1" t="s">
        <v>431</v>
      </c>
      <c r="C1632" s="1" t="s">
        <v>6</v>
      </c>
      <c r="D1632">
        <v>3</v>
      </c>
      <c r="E1632" s="1" t="s">
        <v>368</v>
      </c>
      <c r="F1632">
        <v>3</v>
      </c>
      <c r="G1632" s="1" t="s">
        <v>377</v>
      </c>
      <c r="H1632" s="1" t="s">
        <v>28</v>
      </c>
      <c r="I1632">
        <v>1</v>
      </c>
    </row>
    <row r="1633" spans="1:9" x14ac:dyDescent="0.55000000000000004">
      <c r="A1633">
        <v>51</v>
      </c>
      <c r="B1633" s="1" t="s">
        <v>431</v>
      </c>
      <c r="C1633" s="1" t="s">
        <v>6</v>
      </c>
      <c r="D1633">
        <v>3</v>
      </c>
      <c r="E1633" s="1" t="s">
        <v>371</v>
      </c>
      <c r="F1633">
        <v>3</v>
      </c>
      <c r="G1633" s="1" t="s">
        <v>377</v>
      </c>
      <c r="H1633" s="1" t="s">
        <v>29</v>
      </c>
      <c r="I1633">
        <v>1</v>
      </c>
    </row>
    <row r="1634" spans="1:9" x14ac:dyDescent="0.55000000000000004">
      <c r="A1634">
        <v>52</v>
      </c>
      <c r="B1634" s="1" t="s">
        <v>432</v>
      </c>
      <c r="C1634" s="1" t="s">
        <v>4</v>
      </c>
      <c r="D1634">
        <v>5</v>
      </c>
      <c r="E1634" s="1" t="s">
        <v>36</v>
      </c>
      <c r="F1634">
        <v>7</v>
      </c>
      <c r="G1634" s="1" t="s">
        <v>375</v>
      </c>
      <c r="H1634" s="1" t="s">
        <v>28</v>
      </c>
      <c r="I1634">
        <v>1</v>
      </c>
    </row>
    <row r="1635" spans="1:9" x14ac:dyDescent="0.55000000000000004">
      <c r="A1635">
        <v>52</v>
      </c>
      <c r="B1635" s="1" t="s">
        <v>432</v>
      </c>
      <c r="C1635" s="1" t="s">
        <v>4</v>
      </c>
      <c r="D1635">
        <v>5</v>
      </c>
      <c r="E1635" s="1" t="s">
        <v>40</v>
      </c>
      <c r="F1635">
        <v>5</v>
      </c>
      <c r="G1635" s="1" t="s">
        <v>376</v>
      </c>
      <c r="H1635" s="1" t="s">
        <v>28</v>
      </c>
      <c r="I1635">
        <v>1</v>
      </c>
    </row>
    <row r="1636" spans="1:9" x14ac:dyDescent="0.55000000000000004">
      <c r="A1636">
        <v>52</v>
      </c>
      <c r="B1636" s="1" t="s">
        <v>432</v>
      </c>
      <c r="C1636" s="1" t="s">
        <v>4</v>
      </c>
      <c r="D1636">
        <v>5</v>
      </c>
      <c r="E1636" s="1" t="s">
        <v>44</v>
      </c>
      <c r="F1636">
        <v>5</v>
      </c>
      <c r="G1636" s="1" t="s">
        <v>376</v>
      </c>
      <c r="H1636" s="1" t="s">
        <v>29</v>
      </c>
      <c r="I1636">
        <v>1</v>
      </c>
    </row>
    <row r="1637" spans="1:9" x14ac:dyDescent="0.55000000000000004">
      <c r="A1637">
        <v>52</v>
      </c>
      <c r="B1637" s="1" t="s">
        <v>432</v>
      </c>
      <c r="C1637" s="1" t="s">
        <v>4</v>
      </c>
      <c r="D1637">
        <v>5</v>
      </c>
      <c r="E1637" s="1" t="s">
        <v>48</v>
      </c>
      <c r="F1637">
        <v>7</v>
      </c>
      <c r="G1637" s="1" t="s">
        <v>376</v>
      </c>
      <c r="H1637" s="1" t="s">
        <v>29</v>
      </c>
      <c r="I1637">
        <v>1</v>
      </c>
    </row>
    <row r="1638" spans="1:9" x14ac:dyDescent="0.55000000000000004">
      <c r="A1638">
        <v>52</v>
      </c>
      <c r="B1638" s="1" t="s">
        <v>432</v>
      </c>
      <c r="C1638" s="1" t="s">
        <v>4</v>
      </c>
      <c r="D1638">
        <v>5</v>
      </c>
      <c r="E1638" s="1" t="s">
        <v>52</v>
      </c>
      <c r="F1638">
        <v>7</v>
      </c>
      <c r="G1638" s="1" t="s">
        <v>376</v>
      </c>
      <c r="H1638" s="1" t="s">
        <v>29</v>
      </c>
      <c r="I1638">
        <v>1</v>
      </c>
    </row>
    <row r="1639" spans="1:9" x14ac:dyDescent="0.55000000000000004">
      <c r="A1639">
        <v>52</v>
      </c>
      <c r="B1639" s="1" t="s">
        <v>432</v>
      </c>
      <c r="C1639" s="1" t="s">
        <v>4</v>
      </c>
      <c r="D1639">
        <v>5</v>
      </c>
      <c r="E1639" s="1" t="s">
        <v>56</v>
      </c>
      <c r="F1639">
        <v>6</v>
      </c>
      <c r="G1639" s="1" t="s">
        <v>376</v>
      </c>
      <c r="H1639" s="1" t="s">
        <v>29</v>
      </c>
      <c r="I1639">
        <v>1</v>
      </c>
    </row>
    <row r="1640" spans="1:9" x14ac:dyDescent="0.55000000000000004">
      <c r="A1640">
        <v>52</v>
      </c>
      <c r="B1640" s="1" t="s">
        <v>432</v>
      </c>
      <c r="C1640" s="1" t="s">
        <v>4</v>
      </c>
      <c r="D1640">
        <v>5</v>
      </c>
      <c r="E1640" s="1" t="s">
        <v>60</v>
      </c>
      <c r="F1640">
        <v>6</v>
      </c>
      <c r="G1640" s="1" t="s">
        <v>377</v>
      </c>
      <c r="H1640" s="1" t="s">
        <v>28</v>
      </c>
      <c r="I1640">
        <v>1</v>
      </c>
    </row>
    <row r="1641" spans="1:9" x14ac:dyDescent="0.55000000000000004">
      <c r="A1641">
        <v>52</v>
      </c>
      <c r="B1641" s="1" t="s">
        <v>432</v>
      </c>
      <c r="C1641" s="1" t="s">
        <v>4</v>
      </c>
      <c r="D1641">
        <v>5</v>
      </c>
      <c r="E1641" s="1" t="s">
        <v>64</v>
      </c>
      <c r="F1641">
        <v>0</v>
      </c>
      <c r="G1641" s="1" t="s">
        <v>377</v>
      </c>
      <c r="H1641" s="1" t="s">
        <v>29</v>
      </c>
      <c r="I1641">
        <v>1</v>
      </c>
    </row>
    <row r="1642" spans="1:9" x14ac:dyDescent="0.55000000000000004">
      <c r="A1642">
        <v>52</v>
      </c>
      <c r="B1642" s="1" t="s">
        <v>432</v>
      </c>
      <c r="C1642" s="1" t="s">
        <v>4</v>
      </c>
      <c r="D1642">
        <v>5</v>
      </c>
      <c r="E1642" s="1" t="s">
        <v>68</v>
      </c>
      <c r="F1642">
        <v>7</v>
      </c>
      <c r="G1642" s="1" t="s">
        <v>377</v>
      </c>
      <c r="H1642" s="1" t="s">
        <v>28</v>
      </c>
      <c r="I1642">
        <v>1</v>
      </c>
    </row>
    <row r="1643" spans="1:9" x14ac:dyDescent="0.55000000000000004">
      <c r="A1643">
        <v>52</v>
      </c>
      <c r="B1643" s="1" t="s">
        <v>432</v>
      </c>
      <c r="C1643" s="1" t="s">
        <v>4</v>
      </c>
      <c r="D1643">
        <v>5</v>
      </c>
      <c r="E1643" s="1" t="s">
        <v>72</v>
      </c>
      <c r="F1643">
        <v>5</v>
      </c>
      <c r="G1643" s="1" t="s">
        <v>377</v>
      </c>
      <c r="H1643" s="1" t="s">
        <v>29</v>
      </c>
      <c r="I1643">
        <v>1</v>
      </c>
    </row>
    <row r="1644" spans="1:9" x14ac:dyDescent="0.55000000000000004">
      <c r="A1644">
        <v>52</v>
      </c>
      <c r="B1644" s="1" t="s">
        <v>432</v>
      </c>
      <c r="C1644" s="1" t="s">
        <v>4</v>
      </c>
      <c r="D1644">
        <v>5</v>
      </c>
      <c r="E1644" s="1" t="s">
        <v>75</v>
      </c>
      <c r="F1644">
        <v>7</v>
      </c>
      <c r="G1644" s="1" t="s">
        <v>377</v>
      </c>
      <c r="H1644" s="1" t="s">
        <v>29</v>
      </c>
      <c r="I1644">
        <v>1</v>
      </c>
    </row>
    <row r="1645" spans="1:9" x14ac:dyDescent="0.55000000000000004">
      <c r="A1645">
        <v>52</v>
      </c>
      <c r="B1645" s="1" t="s">
        <v>432</v>
      </c>
      <c r="C1645" s="1" t="s">
        <v>4</v>
      </c>
      <c r="D1645">
        <v>5</v>
      </c>
      <c r="E1645" s="1" t="s">
        <v>78</v>
      </c>
      <c r="F1645">
        <v>5</v>
      </c>
      <c r="G1645" s="1" t="s">
        <v>375</v>
      </c>
      <c r="H1645" s="1" t="s">
        <v>28</v>
      </c>
      <c r="I1645">
        <v>1</v>
      </c>
    </row>
    <row r="1646" spans="1:9" x14ac:dyDescent="0.55000000000000004">
      <c r="A1646">
        <v>52</v>
      </c>
      <c r="B1646" s="1" t="s">
        <v>432</v>
      </c>
      <c r="C1646" s="1" t="s">
        <v>4</v>
      </c>
      <c r="D1646">
        <v>5</v>
      </c>
      <c r="E1646" s="1" t="s">
        <v>82</v>
      </c>
      <c r="F1646">
        <v>4</v>
      </c>
      <c r="G1646" s="1" t="s">
        <v>375</v>
      </c>
      <c r="H1646" s="1" t="s">
        <v>29</v>
      </c>
      <c r="I1646">
        <v>1</v>
      </c>
    </row>
    <row r="1647" spans="1:9" x14ac:dyDescent="0.55000000000000004">
      <c r="A1647">
        <v>52</v>
      </c>
      <c r="B1647" s="1" t="s">
        <v>432</v>
      </c>
      <c r="C1647" s="1" t="s">
        <v>4</v>
      </c>
      <c r="D1647">
        <v>5</v>
      </c>
      <c r="E1647" s="1" t="s">
        <v>85</v>
      </c>
      <c r="F1647">
        <v>6</v>
      </c>
      <c r="G1647" s="1" t="s">
        <v>375</v>
      </c>
      <c r="H1647" s="1" t="s">
        <v>28</v>
      </c>
      <c r="I1647">
        <v>1</v>
      </c>
    </row>
    <row r="1648" spans="1:9" x14ac:dyDescent="0.55000000000000004">
      <c r="A1648">
        <v>52</v>
      </c>
      <c r="B1648" s="1" t="s">
        <v>432</v>
      </c>
      <c r="C1648" s="1" t="s">
        <v>4</v>
      </c>
      <c r="D1648">
        <v>5</v>
      </c>
      <c r="E1648" s="1" t="s">
        <v>184</v>
      </c>
      <c r="F1648">
        <v>6</v>
      </c>
      <c r="G1648" s="1" t="s">
        <v>376</v>
      </c>
      <c r="H1648" s="1" t="s">
        <v>28</v>
      </c>
      <c r="I1648">
        <v>1</v>
      </c>
    </row>
    <row r="1649" spans="1:9" x14ac:dyDescent="0.55000000000000004">
      <c r="A1649">
        <v>52</v>
      </c>
      <c r="B1649" s="1" t="s">
        <v>432</v>
      </c>
      <c r="C1649" s="1" t="s">
        <v>4</v>
      </c>
      <c r="D1649">
        <v>5</v>
      </c>
      <c r="E1649" s="1" t="s">
        <v>187</v>
      </c>
      <c r="F1649">
        <v>6</v>
      </c>
      <c r="G1649" s="1" t="s">
        <v>376</v>
      </c>
      <c r="H1649" s="1" t="s">
        <v>29</v>
      </c>
      <c r="I1649">
        <v>1</v>
      </c>
    </row>
    <row r="1650" spans="1:9" x14ac:dyDescent="0.55000000000000004">
      <c r="A1650">
        <v>52</v>
      </c>
      <c r="B1650" s="1" t="s">
        <v>432</v>
      </c>
      <c r="C1650" s="1" t="s">
        <v>4</v>
      </c>
      <c r="D1650">
        <v>5</v>
      </c>
      <c r="E1650" s="1" t="s">
        <v>192</v>
      </c>
      <c r="F1650">
        <v>1</v>
      </c>
      <c r="G1650" s="1" t="s">
        <v>376</v>
      </c>
      <c r="H1650" s="1" t="s">
        <v>28</v>
      </c>
      <c r="I1650">
        <v>1</v>
      </c>
    </row>
    <row r="1651" spans="1:9" x14ac:dyDescent="0.55000000000000004">
      <c r="A1651">
        <v>52</v>
      </c>
      <c r="B1651" s="1" t="s">
        <v>432</v>
      </c>
      <c r="C1651" s="1" t="s">
        <v>4</v>
      </c>
      <c r="D1651">
        <v>5</v>
      </c>
      <c r="E1651" s="1" t="s">
        <v>195</v>
      </c>
      <c r="F1651">
        <v>5</v>
      </c>
      <c r="G1651" s="1" t="s">
        <v>377</v>
      </c>
      <c r="H1651" s="1" t="s">
        <v>28</v>
      </c>
      <c r="I1651">
        <v>1</v>
      </c>
    </row>
    <row r="1652" spans="1:9" x14ac:dyDescent="0.55000000000000004">
      <c r="A1652">
        <v>52</v>
      </c>
      <c r="B1652" s="1" t="s">
        <v>432</v>
      </c>
      <c r="C1652" s="1" t="s">
        <v>4</v>
      </c>
      <c r="D1652">
        <v>5</v>
      </c>
      <c r="E1652" s="1" t="s">
        <v>199</v>
      </c>
      <c r="F1652">
        <v>5</v>
      </c>
      <c r="G1652" s="1" t="s">
        <v>377</v>
      </c>
      <c r="H1652" s="1" t="s">
        <v>28</v>
      </c>
      <c r="I1652">
        <v>1</v>
      </c>
    </row>
    <row r="1653" spans="1:9" x14ac:dyDescent="0.55000000000000004">
      <c r="A1653">
        <v>52</v>
      </c>
      <c r="B1653" s="1" t="s">
        <v>432</v>
      </c>
      <c r="C1653" s="1" t="s">
        <v>4</v>
      </c>
      <c r="D1653">
        <v>5</v>
      </c>
      <c r="E1653" s="1" t="s">
        <v>203</v>
      </c>
      <c r="F1653">
        <v>5</v>
      </c>
      <c r="G1653" s="1" t="s">
        <v>377</v>
      </c>
      <c r="H1653" s="1" t="s">
        <v>29</v>
      </c>
      <c r="I1653">
        <v>1</v>
      </c>
    </row>
    <row r="1654" spans="1:9" x14ac:dyDescent="0.55000000000000004">
      <c r="A1654">
        <v>52</v>
      </c>
      <c r="B1654" s="1" t="s">
        <v>432</v>
      </c>
      <c r="C1654" s="1" t="s">
        <v>4</v>
      </c>
      <c r="D1654">
        <v>5</v>
      </c>
      <c r="E1654" s="1" t="s">
        <v>206</v>
      </c>
      <c r="F1654">
        <v>5</v>
      </c>
      <c r="G1654" s="1" t="s">
        <v>377</v>
      </c>
      <c r="H1654" s="1" t="s">
        <v>29</v>
      </c>
      <c r="I1654">
        <v>1</v>
      </c>
    </row>
    <row r="1655" spans="1:9" x14ac:dyDescent="0.55000000000000004">
      <c r="A1655">
        <v>52</v>
      </c>
      <c r="B1655" s="1" t="s">
        <v>432</v>
      </c>
      <c r="C1655" s="1" t="s">
        <v>4</v>
      </c>
      <c r="D1655">
        <v>5</v>
      </c>
      <c r="E1655" s="1" t="s">
        <v>210</v>
      </c>
      <c r="F1655">
        <v>5</v>
      </c>
      <c r="G1655" s="1" t="s">
        <v>376</v>
      </c>
      <c r="H1655" s="1" t="s">
        <v>28</v>
      </c>
      <c r="I1655">
        <v>1</v>
      </c>
    </row>
    <row r="1656" spans="1:9" x14ac:dyDescent="0.55000000000000004">
      <c r="A1656">
        <v>52</v>
      </c>
      <c r="B1656" s="1" t="s">
        <v>432</v>
      </c>
      <c r="C1656" s="1" t="s">
        <v>4</v>
      </c>
      <c r="D1656">
        <v>5</v>
      </c>
      <c r="E1656" s="1" t="s">
        <v>274</v>
      </c>
      <c r="F1656">
        <v>5</v>
      </c>
      <c r="G1656" s="1" t="s">
        <v>375</v>
      </c>
      <c r="H1656" s="1" t="s">
        <v>28</v>
      </c>
      <c r="I1656">
        <v>1</v>
      </c>
    </row>
    <row r="1657" spans="1:9" x14ac:dyDescent="0.55000000000000004">
      <c r="A1657">
        <v>52</v>
      </c>
      <c r="B1657" s="1" t="s">
        <v>432</v>
      </c>
      <c r="C1657" s="1" t="s">
        <v>4</v>
      </c>
      <c r="D1657">
        <v>5</v>
      </c>
      <c r="E1657" s="1" t="s">
        <v>276</v>
      </c>
      <c r="F1657">
        <v>7</v>
      </c>
      <c r="G1657" s="1" t="s">
        <v>375</v>
      </c>
      <c r="H1657" s="1" t="s">
        <v>28</v>
      </c>
      <c r="I1657">
        <v>1</v>
      </c>
    </row>
    <row r="1658" spans="1:9" x14ac:dyDescent="0.55000000000000004">
      <c r="A1658">
        <v>52</v>
      </c>
      <c r="B1658" s="1" t="s">
        <v>432</v>
      </c>
      <c r="C1658" s="1" t="s">
        <v>4</v>
      </c>
      <c r="D1658">
        <v>5</v>
      </c>
      <c r="E1658" s="1" t="s">
        <v>279</v>
      </c>
      <c r="F1658">
        <v>6</v>
      </c>
      <c r="G1658" s="1" t="s">
        <v>376</v>
      </c>
      <c r="H1658" s="1" t="s">
        <v>29</v>
      </c>
      <c r="I1658">
        <v>1</v>
      </c>
    </row>
    <row r="1659" spans="1:9" x14ac:dyDescent="0.55000000000000004">
      <c r="A1659">
        <v>52</v>
      </c>
      <c r="B1659" s="1" t="s">
        <v>432</v>
      </c>
      <c r="C1659" s="1" t="s">
        <v>4</v>
      </c>
      <c r="D1659">
        <v>5</v>
      </c>
      <c r="E1659" s="1" t="s">
        <v>282</v>
      </c>
      <c r="F1659">
        <v>6</v>
      </c>
      <c r="G1659" s="1" t="s">
        <v>375</v>
      </c>
      <c r="H1659" s="1" t="s">
        <v>29</v>
      </c>
      <c r="I1659">
        <v>1</v>
      </c>
    </row>
    <row r="1660" spans="1:9" x14ac:dyDescent="0.55000000000000004">
      <c r="A1660">
        <v>52</v>
      </c>
      <c r="B1660" s="1" t="s">
        <v>432</v>
      </c>
      <c r="C1660" s="1" t="s">
        <v>4</v>
      </c>
      <c r="D1660">
        <v>5</v>
      </c>
      <c r="E1660" s="1" t="s">
        <v>352</v>
      </c>
      <c r="F1660">
        <v>5</v>
      </c>
      <c r="G1660" s="1" t="s">
        <v>376</v>
      </c>
      <c r="H1660" s="1" t="s">
        <v>29</v>
      </c>
      <c r="I1660">
        <v>1</v>
      </c>
    </row>
    <row r="1661" spans="1:9" x14ac:dyDescent="0.55000000000000004">
      <c r="A1661">
        <v>52</v>
      </c>
      <c r="B1661" s="1" t="s">
        <v>432</v>
      </c>
      <c r="C1661" s="1" t="s">
        <v>4</v>
      </c>
      <c r="D1661">
        <v>5</v>
      </c>
      <c r="E1661" s="1" t="s">
        <v>357</v>
      </c>
      <c r="F1661">
        <v>6</v>
      </c>
      <c r="G1661" s="1" t="s">
        <v>376</v>
      </c>
      <c r="H1661" s="1" t="s">
        <v>28</v>
      </c>
      <c r="I1661">
        <v>1</v>
      </c>
    </row>
    <row r="1662" spans="1:9" x14ac:dyDescent="0.55000000000000004">
      <c r="A1662">
        <v>52</v>
      </c>
      <c r="B1662" s="1" t="s">
        <v>432</v>
      </c>
      <c r="C1662" s="1" t="s">
        <v>4</v>
      </c>
      <c r="D1662">
        <v>5</v>
      </c>
      <c r="E1662" s="1" t="s">
        <v>360</v>
      </c>
      <c r="F1662">
        <v>6</v>
      </c>
      <c r="G1662" s="1" t="s">
        <v>377</v>
      </c>
      <c r="H1662" s="1" t="s">
        <v>28</v>
      </c>
      <c r="I1662">
        <v>1</v>
      </c>
    </row>
    <row r="1663" spans="1:9" x14ac:dyDescent="0.55000000000000004">
      <c r="A1663">
        <v>52</v>
      </c>
      <c r="B1663" s="1" t="s">
        <v>432</v>
      </c>
      <c r="C1663" s="1" t="s">
        <v>4</v>
      </c>
      <c r="D1663">
        <v>5</v>
      </c>
      <c r="E1663" s="1" t="s">
        <v>364</v>
      </c>
      <c r="F1663">
        <v>6</v>
      </c>
      <c r="G1663" s="1" t="s">
        <v>377</v>
      </c>
      <c r="H1663" s="1" t="s">
        <v>28</v>
      </c>
      <c r="I1663">
        <v>1</v>
      </c>
    </row>
    <row r="1664" spans="1:9" x14ac:dyDescent="0.55000000000000004">
      <c r="A1664">
        <v>52</v>
      </c>
      <c r="B1664" s="1" t="s">
        <v>432</v>
      </c>
      <c r="C1664" s="1" t="s">
        <v>4</v>
      </c>
      <c r="D1664">
        <v>5</v>
      </c>
      <c r="E1664" s="1" t="s">
        <v>368</v>
      </c>
      <c r="F1664">
        <v>7</v>
      </c>
      <c r="G1664" s="1" t="s">
        <v>377</v>
      </c>
      <c r="H1664" s="1" t="s">
        <v>28</v>
      </c>
      <c r="I1664">
        <v>1</v>
      </c>
    </row>
    <row r="1665" spans="1:9" x14ac:dyDescent="0.55000000000000004">
      <c r="A1665">
        <v>52</v>
      </c>
      <c r="B1665" s="1" t="s">
        <v>432</v>
      </c>
      <c r="C1665" s="1" t="s">
        <v>4</v>
      </c>
      <c r="D1665">
        <v>5</v>
      </c>
      <c r="E1665" s="1" t="s">
        <v>371</v>
      </c>
      <c r="F1665">
        <v>5</v>
      </c>
      <c r="G1665" s="1" t="s">
        <v>377</v>
      </c>
      <c r="H1665" s="1" t="s">
        <v>29</v>
      </c>
      <c r="I1665">
        <v>1</v>
      </c>
    </row>
    <row r="1666" spans="1:9" x14ac:dyDescent="0.55000000000000004">
      <c r="A1666">
        <v>53</v>
      </c>
      <c r="B1666" s="1" t="s">
        <v>433</v>
      </c>
      <c r="C1666" s="1" t="s">
        <v>3</v>
      </c>
      <c r="D1666">
        <v>4</v>
      </c>
      <c r="E1666" s="1" t="s">
        <v>36</v>
      </c>
      <c r="F1666">
        <v>4</v>
      </c>
      <c r="G1666" s="1" t="s">
        <v>375</v>
      </c>
      <c r="H1666" s="1" t="s">
        <v>28</v>
      </c>
      <c r="I1666">
        <v>1</v>
      </c>
    </row>
    <row r="1667" spans="1:9" x14ac:dyDescent="0.55000000000000004">
      <c r="A1667">
        <v>53</v>
      </c>
      <c r="B1667" s="1" t="s">
        <v>433</v>
      </c>
      <c r="C1667" s="1" t="s">
        <v>3</v>
      </c>
      <c r="D1667">
        <v>4</v>
      </c>
      <c r="E1667" s="1" t="s">
        <v>40</v>
      </c>
      <c r="F1667">
        <v>1</v>
      </c>
      <c r="G1667" s="1" t="s">
        <v>376</v>
      </c>
      <c r="H1667" s="1" t="s">
        <v>28</v>
      </c>
      <c r="I1667">
        <v>1</v>
      </c>
    </row>
    <row r="1668" spans="1:9" x14ac:dyDescent="0.55000000000000004">
      <c r="A1668">
        <v>53</v>
      </c>
      <c r="B1668" s="1" t="s">
        <v>433</v>
      </c>
      <c r="C1668" s="1" t="s">
        <v>3</v>
      </c>
      <c r="D1668">
        <v>4</v>
      </c>
      <c r="E1668" s="1" t="s">
        <v>44</v>
      </c>
      <c r="F1668">
        <v>4</v>
      </c>
      <c r="G1668" s="1" t="s">
        <v>376</v>
      </c>
      <c r="H1668" s="1" t="s">
        <v>29</v>
      </c>
      <c r="I1668">
        <v>1</v>
      </c>
    </row>
    <row r="1669" spans="1:9" x14ac:dyDescent="0.55000000000000004">
      <c r="A1669">
        <v>53</v>
      </c>
      <c r="B1669" s="1" t="s">
        <v>433</v>
      </c>
      <c r="C1669" s="1" t="s">
        <v>3</v>
      </c>
      <c r="D1669">
        <v>4</v>
      </c>
      <c r="E1669" s="1" t="s">
        <v>48</v>
      </c>
      <c r="F1669">
        <v>3</v>
      </c>
      <c r="G1669" s="1" t="s">
        <v>376</v>
      </c>
      <c r="H1669" s="1" t="s">
        <v>29</v>
      </c>
      <c r="I1669">
        <v>1</v>
      </c>
    </row>
    <row r="1670" spans="1:9" x14ac:dyDescent="0.55000000000000004">
      <c r="A1670">
        <v>53</v>
      </c>
      <c r="B1670" s="1" t="s">
        <v>433</v>
      </c>
      <c r="C1670" s="1" t="s">
        <v>3</v>
      </c>
      <c r="D1670">
        <v>4</v>
      </c>
      <c r="E1670" s="1" t="s">
        <v>52</v>
      </c>
      <c r="F1670">
        <v>4</v>
      </c>
      <c r="G1670" s="1" t="s">
        <v>376</v>
      </c>
      <c r="H1670" s="1" t="s">
        <v>29</v>
      </c>
      <c r="I1670">
        <v>1</v>
      </c>
    </row>
    <row r="1671" spans="1:9" x14ac:dyDescent="0.55000000000000004">
      <c r="A1671">
        <v>53</v>
      </c>
      <c r="B1671" s="1" t="s">
        <v>433</v>
      </c>
      <c r="C1671" s="1" t="s">
        <v>3</v>
      </c>
      <c r="D1671">
        <v>4</v>
      </c>
      <c r="E1671" s="1" t="s">
        <v>56</v>
      </c>
      <c r="F1671">
        <v>4</v>
      </c>
      <c r="G1671" s="1" t="s">
        <v>376</v>
      </c>
      <c r="H1671" s="1" t="s">
        <v>29</v>
      </c>
      <c r="I1671">
        <v>1</v>
      </c>
    </row>
    <row r="1672" spans="1:9" x14ac:dyDescent="0.55000000000000004">
      <c r="A1672">
        <v>53</v>
      </c>
      <c r="B1672" s="1" t="s">
        <v>433</v>
      </c>
      <c r="C1672" s="1" t="s">
        <v>3</v>
      </c>
      <c r="D1672">
        <v>4</v>
      </c>
      <c r="E1672" s="1" t="s">
        <v>60</v>
      </c>
      <c r="F1672">
        <v>4</v>
      </c>
      <c r="G1672" s="1" t="s">
        <v>377</v>
      </c>
      <c r="H1672" s="1" t="s">
        <v>28</v>
      </c>
      <c r="I1672">
        <v>1</v>
      </c>
    </row>
    <row r="1673" spans="1:9" x14ac:dyDescent="0.55000000000000004">
      <c r="A1673">
        <v>53</v>
      </c>
      <c r="B1673" s="1" t="s">
        <v>433</v>
      </c>
      <c r="C1673" s="1" t="s">
        <v>3</v>
      </c>
      <c r="D1673">
        <v>4</v>
      </c>
      <c r="E1673" s="1" t="s">
        <v>64</v>
      </c>
      <c r="F1673">
        <v>4</v>
      </c>
      <c r="G1673" s="1" t="s">
        <v>377</v>
      </c>
      <c r="H1673" s="1" t="s">
        <v>29</v>
      </c>
      <c r="I1673">
        <v>1</v>
      </c>
    </row>
    <row r="1674" spans="1:9" x14ac:dyDescent="0.55000000000000004">
      <c r="A1674">
        <v>53</v>
      </c>
      <c r="B1674" s="1" t="s">
        <v>433</v>
      </c>
      <c r="C1674" s="1" t="s">
        <v>3</v>
      </c>
      <c r="D1674">
        <v>4</v>
      </c>
      <c r="E1674" s="1" t="s">
        <v>68</v>
      </c>
      <c r="F1674">
        <v>4</v>
      </c>
      <c r="G1674" s="1" t="s">
        <v>377</v>
      </c>
      <c r="H1674" s="1" t="s">
        <v>28</v>
      </c>
      <c r="I1674">
        <v>1</v>
      </c>
    </row>
    <row r="1675" spans="1:9" x14ac:dyDescent="0.55000000000000004">
      <c r="A1675">
        <v>53</v>
      </c>
      <c r="B1675" s="1" t="s">
        <v>433</v>
      </c>
      <c r="C1675" s="1" t="s">
        <v>3</v>
      </c>
      <c r="D1675">
        <v>4</v>
      </c>
      <c r="E1675" s="1" t="s">
        <v>72</v>
      </c>
      <c r="F1675">
        <v>1</v>
      </c>
      <c r="G1675" s="1" t="s">
        <v>377</v>
      </c>
      <c r="H1675" s="1" t="s">
        <v>29</v>
      </c>
      <c r="I1675">
        <v>1</v>
      </c>
    </row>
    <row r="1676" spans="1:9" x14ac:dyDescent="0.55000000000000004">
      <c r="A1676">
        <v>53</v>
      </c>
      <c r="B1676" s="1" t="s">
        <v>433</v>
      </c>
      <c r="C1676" s="1" t="s">
        <v>3</v>
      </c>
      <c r="D1676">
        <v>4</v>
      </c>
      <c r="E1676" s="1" t="s">
        <v>75</v>
      </c>
      <c r="F1676">
        <v>4</v>
      </c>
      <c r="G1676" s="1" t="s">
        <v>377</v>
      </c>
      <c r="H1676" s="1" t="s">
        <v>29</v>
      </c>
      <c r="I1676">
        <v>1</v>
      </c>
    </row>
    <row r="1677" spans="1:9" x14ac:dyDescent="0.55000000000000004">
      <c r="A1677">
        <v>53</v>
      </c>
      <c r="B1677" s="1" t="s">
        <v>433</v>
      </c>
      <c r="C1677" s="1" t="s">
        <v>3</v>
      </c>
      <c r="D1677">
        <v>4</v>
      </c>
      <c r="E1677" s="1" t="s">
        <v>78</v>
      </c>
      <c r="F1677">
        <v>4</v>
      </c>
      <c r="G1677" s="1" t="s">
        <v>375</v>
      </c>
      <c r="H1677" s="1" t="s">
        <v>28</v>
      </c>
      <c r="I1677">
        <v>1</v>
      </c>
    </row>
    <row r="1678" spans="1:9" x14ac:dyDescent="0.55000000000000004">
      <c r="A1678">
        <v>53</v>
      </c>
      <c r="B1678" s="1" t="s">
        <v>433</v>
      </c>
      <c r="C1678" s="1" t="s">
        <v>3</v>
      </c>
      <c r="D1678">
        <v>4</v>
      </c>
      <c r="E1678" s="1" t="s">
        <v>82</v>
      </c>
      <c r="F1678">
        <v>3</v>
      </c>
      <c r="G1678" s="1" t="s">
        <v>375</v>
      </c>
      <c r="H1678" s="1" t="s">
        <v>29</v>
      </c>
      <c r="I1678">
        <v>1</v>
      </c>
    </row>
    <row r="1679" spans="1:9" x14ac:dyDescent="0.55000000000000004">
      <c r="A1679">
        <v>53</v>
      </c>
      <c r="B1679" s="1" t="s">
        <v>433</v>
      </c>
      <c r="C1679" s="1" t="s">
        <v>3</v>
      </c>
      <c r="D1679">
        <v>4</v>
      </c>
      <c r="E1679" s="1" t="s">
        <v>85</v>
      </c>
      <c r="F1679">
        <v>1</v>
      </c>
      <c r="G1679" s="1" t="s">
        <v>375</v>
      </c>
      <c r="H1679" s="1" t="s">
        <v>28</v>
      </c>
      <c r="I1679">
        <v>1</v>
      </c>
    </row>
    <row r="1680" spans="1:9" x14ac:dyDescent="0.55000000000000004">
      <c r="A1680">
        <v>53</v>
      </c>
      <c r="B1680" s="1" t="s">
        <v>433</v>
      </c>
      <c r="C1680" s="1" t="s">
        <v>3</v>
      </c>
      <c r="D1680">
        <v>4</v>
      </c>
      <c r="E1680" s="1" t="s">
        <v>184</v>
      </c>
      <c r="F1680">
        <v>4</v>
      </c>
      <c r="G1680" s="1" t="s">
        <v>376</v>
      </c>
      <c r="H1680" s="1" t="s">
        <v>28</v>
      </c>
      <c r="I1680">
        <v>1</v>
      </c>
    </row>
    <row r="1681" spans="1:9" x14ac:dyDescent="0.55000000000000004">
      <c r="A1681">
        <v>53</v>
      </c>
      <c r="B1681" s="1" t="s">
        <v>433</v>
      </c>
      <c r="C1681" s="1" t="s">
        <v>3</v>
      </c>
      <c r="D1681">
        <v>4</v>
      </c>
      <c r="E1681" s="1" t="s">
        <v>187</v>
      </c>
      <c r="F1681">
        <v>4</v>
      </c>
      <c r="G1681" s="1" t="s">
        <v>376</v>
      </c>
      <c r="H1681" s="1" t="s">
        <v>29</v>
      </c>
      <c r="I1681">
        <v>1</v>
      </c>
    </row>
    <row r="1682" spans="1:9" x14ac:dyDescent="0.55000000000000004">
      <c r="A1682">
        <v>53</v>
      </c>
      <c r="B1682" s="1" t="s">
        <v>433</v>
      </c>
      <c r="C1682" s="1" t="s">
        <v>3</v>
      </c>
      <c r="D1682">
        <v>4</v>
      </c>
      <c r="E1682" s="1" t="s">
        <v>192</v>
      </c>
      <c r="F1682">
        <v>4</v>
      </c>
      <c r="G1682" s="1" t="s">
        <v>376</v>
      </c>
      <c r="H1682" s="1" t="s">
        <v>28</v>
      </c>
      <c r="I1682">
        <v>1</v>
      </c>
    </row>
    <row r="1683" spans="1:9" x14ac:dyDescent="0.55000000000000004">
      <c r="A1683">
        <v>53</v>
      </c>
      <c r="B1683" s="1" t="s">
        <v>433</v>
      </c>
      <c r="C1683" s="1" t="s">
        <v>3</v>
      </c>
      <c r="D1683">
        <v>4</v>
      </c>
      <c r="E1683" s="1" t="s">
        <v>195</v>
      </c>
      <c r="F1683">
        <v>4</v>
      </c>
      <c r="G1683" s="1" t="s">
        <v>377</v>
      </c>
      <c r="H1683" s="1" t="s">
        <v>28</v>
      </c>
      <c r="I1683">
        <v>1</v>
      </c>
    </row>
    <row r="1684" spans="1:9" x14ac:dyDescent="0.55000000000000004">
      <c r="A1684">
        <v>53</v>
      </c>
      <c r="B1684" s="1" t="s">
        <v>433</v>
      </c>
      <c r="C1684" s="1" t="s">
        <v>3</v>
      </c>
      <c r="D1684">
        <v>4</v>
      </c>
      <c r="E1684" s="1" t="s">
        <v>199</v>
      </c>
      <c r="F1684">
        <v>4</v>
      </c>
      <c r="G1684" s="1" t="s">
        <v>377</v>
      </c>
      <c r="H1684" s="1" t="s">
        <v>28</v>
      </c>
      <c r="I1684">
        <v>1</v>
      </c>
    </row>
    <row r="1685" spans="1:9" x14ac:dyDescent="0.55000000000000004">
      <c r="A1685">
        <v>53</v>
      </c>
      <c r="B1685" s="1" t="s">
        <v>433</v>
      </c>
      <c r="C1685" s="1" t="s">
        <v>3</v>
      </c>
      <c r="D1685">
        <v>4</v>
      </c>
      <c r="E1685" s="1" t="s">
        <v>203</v>
      </c>
      <c r="F1685">
        <v>4</v>
      </c>
      <c r="G1685" s="1" t="s">
        <v>377</v>
      </c>
      <c r="H1685" s="1" t="s">
        <v>29</v>
      </c>
      <c r="I1685">
        <v>1</v>
      </c>
    </row>
    <row r="1686" spans="1:9" x14ac:dyDescent="0.55000000000000004">
      <c r="A1686">
        <v>53</v>
      </c>
      <c r="B1686" s="1" t="s">
        <v>433</v>
      </c>
      <c r="C1686" s="1" t="s">
        <v>3</v>
      </c>
      <c r="D1686">
        <v>4</v>
      </c>
      <c r="E1686" s="1" t="s">
        <v>206</v>
      </c>
      <c r="F1686">
        <v>4</v>
      </c>
      <c r="G1686" s="1" t="s">
        <v>377</v>
      </c>
      <c r="H1686" s="1" t="s">
        <v>29</v>
      </c>
      <c r="I1686">
        <v>1</v>
      </c>
    </row>
    <row r="1687" spans="1:9" x14ac:dyDescent="0.55000000000000004">
      <c r="A1687">
        <v>53</v>
      </c>
      <c r="B1687" s="1" t="s">
        <v>433</v>
      </c>
      <c r="C1687" s="1" t="s">
        <v>3</v>
      </c>
      <c r="D1687">
        <v>4</v>
      </c>
      <c r="E1687" s="1" t="s">
        <v>210</v>
      </c>
      <c r="F1687">
        <v>4</v>
      </c>
      <c r="G1687" s="1" t="s">
        <v>376</v>
      </c>
      <c r="H1687" s="1" t="s">
        <v>28</v>
      </c>
      <c r="I1687">
        <v>1</v>
      </c>
    </row>
    <row r="1688" spans="1:9" x14ac:dyDescent="0.55000000000000004">
      <c r="A1688">
        <v>53</v>
      </c>
      <c r="B1688" s="1" t="s">
        <v>433</v>
      </c>
      <c r="C1688" s="1" t="s">
        <v>3</v>
      </c>
      <c r="D1688">
        <v>4</v>
      </c>
      <c r="E1688" s="1" t="s">
        <v>274</v>
      </c>
      <c r="F1688">
        <v>4</v>
      </c>
      <c r="G1688" s="1" t="s">
        <v>375</v>
      </c>
      <c r="H1688" s="1" t="s">
        <v>28</v>
      </c>
      <c r="I1688">
        <v>1</v>
      </c>
    </row>
    <row r="1689" spans="1:9" x14ac:dyDescent="0.55000000000000004">
      <c r="A1689">
        <v>53</v>
      </c>
      <c r="B1689" s="1" t="s">
        <v>433</v>
      </c>
      <c r="C1689" s="1" t="s">
        <v>3</v>
      </c>
      <c r="D1689">
        <v>4</v>
      </c>
      <c r="E1689" s="1" t="s">
        <v>276</v>
      </c>
      <c r="F1689">
        <v>4</v>
      </c>
      <c r="G1689" s="1" t="s">
        <v>375</v>
      </c>
      <c r="H1689" s="1" t="s">
        <v>28</v>
      </c>
      <c r="I1689">
        <v>1</v>
      </c>
    </row>
    <row r="1690" spans="1:9" x14ac:dyDescent="0.55000000000000004">
      <c r="A1690">
        <v>53</v>
      </c>
      <c r="B1690" s="1" t="s">
        <v>433</v>
      </c>
      <c r="C1690" s="1" t="s">
        <v>3</v>
      </c>
      <c r="D1690">
        <v>4</v>
      </c>
      <c r="E1690" s="1" t="s">
        <v>279</v>
      </c>
      <c r="F1690">
        <v>4</v>
      </c>
      <c r="G1690" s="1" t="s">
        <v>376</v>
      </c>
      <c r="H1690" s="1" t="s">
        <v>29</v>
      </c>
      <c r="I1690">
        <v>1</v>
      </c>
    </row>
    <row r="1691" spans="1:9" x14ac:dyDescent="0.55000000000000004">
      <c r="A1691">
        <v>53</v>
      </c>
      <c r="B1691" s="1" t="s">
        <v>433</v>
      </c>
      <c r="C1691" s="1" t="s">
        <v>3</v>
      </c>
      <c r="D1691">
        <v>4</v>
      </c>
      <c r="E1691" s="1" t="s">
        <v>282</v>
      </c>
      <c r="F1691">
        <v>4</v>
      </c>
      <c r="G1691" s="1" t="s">
        <v>375</v>
      </c>
      <c r="H1691" s="1" t="s">
        <v>29</v>
      </c>
      <c r="I1691">
        <v>1</v>
      </c>
    </row>
    <row r="1692" spans="1:9" x14ac:dyDescent="0.55000000000000004">
      <c r="A1692">
        <v>53</v>
      </c>
      <c r="B1692" s="1" t="s">
        <v>433</v>
      </c>
      <c r="C1692" s="1" t="s">
        <v>3</v>
      </c>
      <c r="D1692">
        <v>4</v>
      </c>
      <c r="E1692" s="1" t="s">
        <v>352</v>
      </c>
      <c r="F1692">
        <v>4</v>
      </c>
      <c r="G1692" s="1" t="s">
        <v>376</v>
      </c>
      <c r="H1692" s="1" t="s">
        <v>29</v>
      </c>
      <c r="I1692">
        <v>1</v>
      </c>
    </row>
    <row r="1693" spans="1:9" x14ac:dyDescent="0.55000000000000004">
      <c r="A1693">
        <v>53</v>
      </c>
      <c r="B1693" s="1" t="s">
        <v>433</v>
      </c>
      <c r="C1693" s="1" t="s">
        <v>3</v>
      </c>
      <c r="D1693">
        <v>4</v>
      </c>
      <c r="E1693" s="1" t="s">
        <v>357</v>
      </c>
      <c r="F1693">
        <v>4</v>
      </c>
      <c r="G1693" s="1" t="s">
        <v>376</v>
      </c>
      <c r="H1693" s="1" t="s">
        <v>28</v>
      </c>
      <c r="I1693">
        <v>1</v>
      </c>
    </row>
    <row r="1694" spans="1:9" x14ac:dyDescent="0.55000000000000004">
      <c r="A1694">
        <v>53</v>
      </c>
      <c r="B1694" s="1" t="s">
        <v>433</v>
      </c>
      <c r="C1694" s="1" t="s">
        <v>3</v>
      </c>
      <c r="D1694">
        <v>4</v>
      </c>
      <c r="E1694" s="1" t="s">
        <v>360</v>
      </c>
      <c r="F1694">
        <v>4</v>
      </c>
      <c r="G1694" s="1" t="s">
        <v>377</v>
      </c>
      <c r="H1694" s="1" t="s">
        <v>28</v>
      </c>
      <c r="I1694">
        <v>1</v>
      </c>
    </row>
    <row r="1695" spans="1:9" x14ac:dyDescent="0.55000000000000004">
      <c r="A1695">
        <v>53</v>
      </c>
      <c r="B1695" s="1" t="s">
        <v>433</v>
      </c>
      <c r="C1695" s="1" t="s">
        <v>3</v>
      </c>
      <c r="D1695">
        <v>4</v>
      </c>
      <c r="E1695" s="1" t="s">
        <v>364</v>
      </c>
      <c r="F1695">
        <v>4</v>
      </c>
      <c r="G1695" s="1" t="s">
        <v>377</v>
      </c>
      <c r="H1695" s="1" t="s">
        <v>28</v>
      </c>
      <c r="I1695">
        <v>1</v>
      </c>
    </row>
    <row r="1696" spans="1:9" x14ac:dyDescent="0.55000000000000004">
      <c r="A1696">
        <v>53</v>
      </c>
      <c r="B1696" s="1" t="s">
        <v>433</v>
      </c>
      <c r="C1696" s="1" t="s">
        <v>3</v>
      </c>
      <c r="D1696">
        <v>4</v>
      </c>
      <c r="E1696" s="1" t="s">
        <v>368</v>
      </c>
      <c r="F1696">
        <v>4</v>
      </c>
      <c r="G1696" s="1" t="s">
        <v>377</v>
      </c>
      <c r="H1696" s="1" t="s">
        <v>28</v>
      </c>
      <c r="I1696">
        <v>1</v>
      </c>
    </row>
    <row r="1697" spans="1:9" x14ac:dyDescent="0.55000000000000004">
      <c r="A1697">
        <v>53</v>
      </c>
      <c r="B1697" s="1" t="s">
        <v>433</v>
      </c>
      <c r="C1697" s="1" t="s">
        <v>3</v>
      </c>
      <c r="D1697">
        <v>4</v>
      </c>
      <c r="E1697" s="1" t="s">
        <v>371</v>
      </c>
      <c r="F1697">
        <v>4</v>
      </c>
      <c r="G1697" s="1" t="s">
        <v>377</v>
      </c>
      <c r="H1697" s="1" t="s">
        <v>29</v>
      </c>
      <c r="I1697">
        <v>1</v>
      </c>
    </row>
    <row r="1698" spans="1:9" x14ac:dyDescent="0.55000000000000004">
      <c r="A1698">
        <v>54</v>
      </c>
      <c r="B1698" s="1" t="s">
        <v>434</v>
      </c>
      <c r="C1698" s="1" t="s">
        <v>6</v>
      </c>
      <c r="D1698">
        <v>3</v>
      </c>
      <c r="E1698" s="1" t="s">
        <v>36</v>
      </c>
      <c r="F1698">
        <v>5</v>
      </c>
      <c r="G1698" s="1" t="s">
        <v>375</v>
      </c>
      <c r="H1698" s="1" t="s">
        <v>28</v>
      </c>
      <c r="I1698">
        <v>1</v>
      </c>
    </row>
    <row r="1699" spans="1:9" x14ac:dyDescent="0.55000000000000004">
      <c r="A1699">
        <v>54</v>
      </c>
      <c r="B1699" s="1" t="s">
        <v>434</v>
      </c>
      <c r="C1699" s="1" t="s">
        <v>6</v>
      </c>
      <c r="D1699">
        <v>3</v>
      </c>
      <c r="E1699" s="1" t="s">
        <v>40</v>
      </c>
      <c r="F1699">
        <v>3</v>
      </c>
      <c r="G1699" s="1" t="s">
        <v>376</v>
      </c>
      <c r="H1699" s="1" t="s">
        <v>28</v>
      </c>
      <c r="I1699">
        <v>1</v>
      </c>
    </row>
    <row r="1700" spans="1:9" x14ac:dyDescent="0.55000000000000004">
      <c r="A1700">
        <v>54</v>
      </c>
      <c r="B1700" s="1" t="s">
        <v>434</v>
      </c>
      <c r="C1700" s="1" t="s">
        <v>6</v>
      </c>
      <c r="D1700">
        <v>3</v>
      </c>
      <c r="E1700" s="1" t="s">
        <v>44</v>
      </c>
      <c r="F1700">
        <v>3</v>
      </c>
      <c r="G1700" s="1" t="s">
        <v>376</v>
      </c>
      <c r="H1700" s="1" t="s">
        <v>29</v>
      </c>
      <c r="I1700">
        <v>1</v>
      </c>
    </row>
    <row r="1701" spans="1:9" x14ac:dyDescent="0.55000000000000004">
      <c r="A1701">
        <v>54</v>
      </c>
      <c r="B1701" s="1" t="s">
        <v>434</v>
      </c>
      <c r="C1701" s="1" t="s">
        <v>6</v>
      </c>
      <c r="D1701">
        <v>3</v>
      </c>
      <c r="E1701" s="1" t="s">
        <v>48</v>
      </c>
      <c r="F1701">
        <v>3</v>
      </c>
      <c r="G1701" s="1" t="s">
        <v>376</v>
      </c>
      <c r="H1701" s="1" t="s">
        <v>29</v>
      </c>
      <c r="I1701">
        <v>1</v>
      </c>
    </row>
    <row r="1702" spans="1:9" x14ac:dyDescent="0.55000000000000004">
      <c r="A1702">
        <v>54</v>
      </c>
      <c r="B1702" s="1" t="s">
        <v>434</v>
      </c>
      <c r="C1702" s="1" t="s">
        <v>6</v>
      </c>
      <c r="D1702">
        <v>3</v>
      </c>
      <c r="E1702" s="1" t="s">
        <v>52</v>
      </c>
      <c r="F1702">
        <v>4</v>
      </c>
      <c r="G1702" s="1" t="s">
        <v>376</v>
      </c>
      <c r="H1702" s="1" t="s">
        <v>29</v>
      </c>
      <c r="I1702">
        <v>1</v>
      </c>
    </row>
    <row r="1703" spans="1:9" x14ac:dyDescent="0.55000000000000004">
      <c r="A1703">
        <v>54</v>
      </c>
      <c r="B1703" s="1" t="s">
        <v>434</v>
      </c>
      <c r="C1703" s="1" t="s">
        <v>6</v>
      </c>
      <c r="D1703">
        <v>3</v>
      </c>
      <c r="E1703" s="1" t="s">
        <v>56</v>
      </c>
      <c r="F1703">
        <v>3</v>
      </c>
      <c r="G1703" s="1" t="s">
        <v>376</v>
      </c>
      <c r="H1703" s="1" t="s">
        <v>29</v>
      </c>
      <c r="I1703">
        <v>1</v>
      </c>
    </row>
    <row r="1704" spans="1:9" x14ac:dyDescent="0.55000000000000004">
      <c r="A1704">
        <v>54</v>
      </c>
      <c r="B1704" s="1" t="s">
        <v>434</v>
      </c>
      <c r="C1704" s="1" t="s">
        <v>6</v>
      </c>
      <c r="D1704">
        <v>3</v>
      </c>
      <c r="E1704" s="1" t="s">
        <v>60</v>
      </c>
      <c r="F1704">
        <v>3</v>
      </c>
      <c r="G1704" s="1" t="s">
        <v>377</v>
      </c>
      <c r="H1704" s="1" t="s">
        <v>28</v>
      </c>
      <c r="I1704">
        <v>1</v>
      </c>
    </row>
    <row r="1705" spans="1:9" x14ac:dyDescent="0.55000000000000004">
      <c r="A1705">
        <v>54</v>
      </c>
      <c r="B1705" s="1" t="s">
        <v>434</v>
      </c>
      <c r="C1705" s="1" t="s">
        <v>6</v>
      </c>
      <c r="D1705">
        <v>3</v>
      </c>
      <c r="E1705" s="1" t="s">
        <v>64</v>
      </c>
      <c r="F1705">
        <v>3</v>
      </c>
      <c r="G1705" s="1" t="s">
        <v>377</v>
      </c>
      <c r="H1705" s="1" t="s">
        <v>29</v>
      </c>
      <c r="I1705">
        <v>1</v>
      </c>
    </row>
    <row r="1706" spans="1:9" x14ac:dyDescent="0.55000000000000004">
      <c r="A1706">
        <v>54</v>
      </c>
      <c r="B1706" s="1" t="s">
        <v>434</v>
      </c>
      <c r="C1706" s="1" t="s">
        <v>6</v>
      </c>
      <c r="D1706">
        <v>3</v>
      </c>
      <c r="E1706" s="1" t="s">
        <v>68</v>
      </c>
      <c r="F1706">
        <v>5</v>
      </c>
      <c r="G1706" s="1" t="s">
        <v>377</v>
      </c>
      <c r="H1706" s="1" t="s">
        <v>28</v>
      </c>
      <c r="I1706">
        <v>1</v>
      </c>
    </row>
    <row r="1707" spans="1:9" x14ac:dyDescent="0.55000000000000004">
      <c r="A1707">
        <v>54</v>
      </c>
      <c r="B1707" s="1" t="s">
        <v>434</v>
      </c>
      <c r="C1707" s="1" t="s">
        <v>6</v>
      </c>
      <c r="D1707">
        <v>3</v>
      </c>
      <c r="E1707" s="1" t="s">
        <v>72</v>
      </c>
      <c r="F1707">
        <v>3</v>
      </c>
      <c r="G1707" s="1" t="s">
        <v>377</v>
      </c>
      <c r="H1707" s="1" t="s">
        <v>29</v>
      </c>
      <c r="I1707">
        <v>1</v>
      </c>
    </row>
    <row r="1708" spans="1:9" x14ac:dyDescent="0.55000000000000004">
      <c r="A1708">
        <v>54</v>
      </c>
      <c r="B1708" s="1" t="s">
        <v>434</v>
      </c>
      <c r="C1708" s="1" t="s">
        <v>6</v>
      </c>
      <c r="D1708">
        <v>3</v>
      </c>
      <c r="E1708" s="1" t="s">
        <v>75</v>
      </c>
      <c r="F1708">
        <v>7</v>
      </c>
      <c r="G1708" s="1" t="s">
        <v>377</v>
      </c>
      <c r="H1708" s="1" t="s">
        <v>29</v>
      </c>
      <c r="I1708">
        <v>1</v>
      </c>
    </row>
    <row r="1709" spans="1:9" x14ac:dyDescent="0.55000000000000004">
      <c r="A1709">
        <v>54</v>
      </c>
      <c r="B1709" s="1" t="s">
        <v>434</v>
      </c>
      <c r="C1709" s="1" t="s">
        <v>6</v>
      </c>
      <c r="D1709">
        <v>3</v>
      </c>
      <c r="E1709" s="1" t="s">
        <v>78</v>
      </c>
      <c r="F1709">
        <v>4</v>
      </c>
      <c r="G1709" s="1" t="s">
        <v>375</v>
      </c>
      <c r="H1709" s="1" t="s">
        <v>28</v>
      </c>
      <c r="I1709">
        <v>1</v>
      </c>
    </row>
    <row r="1710" spans="1:9" x14ac:dyDescent="0.55000000000000004">
      <c r="A1710">
        <v>54</v>
      </c>
      <c r="B1710" s="1" t="s">
        <v>434</v>
      </c>
      <c r="C1710" s="1" t="s">
        <v>6</v>
      </c>
      <c r="D1710">
        <v>3</v>
      </c>
      <c r="E1710" s="1" t="s">
        <v>82</v>
      </c>
      <c r="F1710">
        <v>2</v>
      </c>
      <c r="G1710" s="1" t="s">
        <v>375</v>
      </c>
      <c r="H1710" s="1" t="s">
        <v>29</v>
      </c>
      <c r="I1710">
        <v>1</v>
      </c>
    </row>
    <row r="1711" spans="1:9" x14ac:dyDescent="0.55000000000000004">
      <c r="A1711">
        <v>54</v>
      </c>
      <c r="B1711" s="1" t="s">
        <v>434</v>
      </c>
      <c r="C1711" s="1" t="s">
        <v>6</v>
      </c>
      <c r="D1711">
        <v>3</v>
      </c>
      <c r="E1711" s="1" t="s">
        <v>85</v>
      </c>
      <c r="F1711">
        <v>5</v>
      </c>
      <c r="G1711" s="1" t="s">
        <v>375</v>
      </c>
      <c r="H1711" s="1" t="s">
        <v>28</v>
      </c>
      <c r="I1711">
        <v>1</v>
      </c>
    </row>
    <row r="1712" spans="1:9" x14ac:dyDescent="0.55000000000000004">
      <c r="A1712">
        <v>54</v>
      </c>
      <c r="B1712" s="1" t="s">
        <v>434</v>
      </c>
      <c r="C1712" s="1" t="s">
        <v>6</v>
      </c>
      <c r="D1712">
        <v>3</v>
      </c>
      <c r="E1712" s="1" t="s">
        <v>184</v>
      </c>
      <c r="F1712">
        <v>3</v>
      </c>
      <c r="G1712" s="1" t="s">
        <v>376</v>
      </c>
      <c r="H1712" s="1" t="s">
        <v>28</v>
      </c>
      <c r="I1712">
        <v>1</v>
      </c>
    </row>
    <row r="1713" spans="1:9" x14ac:dyDescent="0.55000000000000004">
      <c r="A1713">
        <v>54</v>
      </c>
      <c r="B1713" s="1" t="s">
        <v>434</v>
      </c>
      <c r="C1713" s="1" t="s">
        <v>6</v>
      </c>
      <c r="D1713">
        <v>3</v>
      </c>
      <c r="E1713" s="1" t="s">
        <v>187</v>
      </c>
      <c r="F1713">
        <v>3</v>
      </c>
      <c r="G1713" s="1" t="s">
        <v>376</v>
      </c>
      <c r="H1713" s="1" t="s">
        <v>29</v>
      </c>
      <c r="I1713">
        <v>1</v>
      </c>
    </row>
    <row r="1714" spans="1:9" x14ac:dyDescent="0.55000000000000004">
      <c r="A1714">
        <v>54</v>
      </c>
      <c r="B1714" s="1" t="s">
        <v>434</v>
      </c>
      <c r="C1714" s="1" t="s">
        <v>6</v>
      </c>
      <c r="D1714">
        <v>3</v>
      </c>
      <c r="E1714" s="1" t="s">
        <v>192</v>
      </c>
      <c r="F1714">
        <v>3</v>
      </c>
      <c r="G1714" s="1" t="s">
        <v>376</v>
      </c>
      <c r="H1714" s="1" t="s">
        <v>28</v>
      </c>
      <c r="I1714">
        <v>1</v>
      </c>
    </row>
    <row r="1715" spans="1:9" x14ac:dyDescent="0.55000000000000004">
      <c r="A1715">
        <v>54</v>
      </c>
      <c r="B1715" s="1" t="s">
        <v>434</v>
      </c>
      <c r="C1715" s="1" t="s">
        <v>6</v>
      </c>
      <c r="D1715">
        <v>3</v>
      </c>
      <c r="E1715" s="1" t="s">
        <v>195</v>
      </c>
      <c r="F1715">
        <v>7</v>
      </c>
      <c r="G1715" s="1" t="s">
        <v>377</v>
      </c>
      <c r="H1715" s="1" t="s">
        <v>28</v>
      </c>
      <c r="I1715">
        <v>1</v>
      </c>
    </row>
    <row r="1716" spans="1:9" x14ac:dyDescent="0.55000000000000004">
      <c r="A1716">
        <v>54</v>
      </c>
      <c r="B1716" s="1" t="s">
        <v>434</v>
      </c>
      <c r="C1716" s="1" t="s">
        <v>6</v>
      </c>
      <c r="D1716">
        <v>3</v>
      </c>
      <c r="E1716" s="1" t="s">
        <v>199</v>
      </c>
      <c r="F1716">
        <v>7</v>
      </c>
      <c r="G1716" s="1" t="s">
        <v>377</v>
      </c>
      <c r="H1716" s="1" t="s">
        <v>28</v>
      </c>
      <c r="I1716">
        <v>1</v>
      </c>
    </row>
    <row r="1717" spans="1:9" x14ac:dyDescent="0.55000000000000004">
      <c r="A1717">
        <v>54</v>
      </c>
      <c r="B1717" s="1" t="s">
        <v>434</v>
      </c>
      <c r="C1717" s="1" t="s">
        <v>6</v>
      </c>
      <c r="D1717">
        <v>3</v>
      </c>
      <c r="E1717" s="1" t="s">
        <v>203</v>
      </c>
      <c r="F1717">
        <v>3</v>
      </c>
      <c r="G1717" s="1" t="s">
        <v>377</v>
      </c>
      <c r="H1717" s="1" t="s">
        <v>29</v>
      </c>
      <c r="I1717">
        <v>1</v>
      </c>
    </row>
    <row r="1718" spans="1:9" x14ac:dyDescent="0.55000000000000004">
      <c r="A1718">
        <v>54</v>
      </c>
      <c r="B1718" s="1" t="s">
        <v>434</v>
      </c>
      <c r="C1718" s="1" t="s">
        <v>6</v>
      </c>
      <c r="D1718">
        <v>3</v>
      </c>
      <c r="E1718" s="1" t="s">
        <v>206</v>
      </c>
      <c r="F1718">
        <v>3</v>
      </c>
      <c r="G1718" s="1" t="s">
        <v>377</v>
      </c>
      <c r="H1718" s="1" t="s">
        <v>29</v>
      </c>
      <c r="I1718">
        <v>1</v>
      </c>
    </row>
    <row r="1719" spans="1:9" x14ac:dyDescent="0.55000000000000004">
      <c r="A1719">
        <v>54</v>
      </c>
      <c r="B1719" s="1" t="s">
        <v>434</v>
      </c>
      <c r="C1719" s="1" t="s">
        <v>6</v>
      </c>
      <c r="D1719">
        <v>3</v>
      </c>
      <c r="E1719" s="1" t="s">
        <v>210</v>
      </c>
      <c r="F1719">
        <v>7</v>
      </c>
      <c r="G1719" s="1" t="s">
        <v>376</v>
      </c>
      <c r="H1719" s="1" t="s">
        <v>28</v>
      </c>
      <c r="I1719">
        <v>1</v>
      </c>
    </row>
    <row r="1720" spans="1:9" x14ac:dyDescent="0.55000000000000004">
      <c r="A1720">
        <v>54</v>
      </c>
      <c r="B1720" s="1" t="s">
        <v>434</v>
      </c>
      <c r="C1720" s="1" t="s">
        <v>6</v>
      </c>
      <c r="D1720">
        <v>3</v>
      </c>
      <c r="E1720" s="1" t="s">
        <v>274</v>
      </c>
      <c r="F1720">
        <v>7</v>
      </c>
      <c r="G1720" s="1" t="s">
        <v>375</v>
      </c>
      <c r="H1720" s="1" t="s">
        <v>28</v>
      </c>
      <c r="I1720">
        <v>1</v>
      </c>
    </row>
    <row r="1721" spans="1:9" x14ac:dyDescent="0.55000000000000004">
      <c r="A1721">
        <v>54</v>
      </c>
      <c r="B1721" s="1" t="s">
        <v>434</v>
      </c>
      <c r="C1721" s="1" t="s">
        <v>6</v>
      </c>
      <c r="D1721">
        <v>3</v>
      </c>
      <c r="E1721" s="1" t="s">
        <v>276</v>
      </c>
      <c r="F1721">
        <v>7</v>
      </c>
      <c r="G1721" s="1" t="s">
        <v>375</v>
      </c>
      <c r="H1721" s="1" t="s">
        <v>28</v>
      </c>
      <c r="I1721">
        <v>1</v>
      </c>
    </row>
    <row r="1722" spans="1:9" x14ac:dyDescent="0.55000000000000004">
      <c r="A1722">
        <v>54</v>
      </c>
      <c r="B1722" s="1" t="s">
        <v>434</v>
      </c>
      <c r="C1722" s="1" t="s">
        <v>6</v>
      </c>
      <c r="D1722">
        <v>3</v>
      </c>
      <c r="E1722" s="1" t="s">
        <v>279</v>
      </c>
      <c r="F1722">
        <v>3</v>
      </c>
      <c r="G1722" s="1" t="s">
        <v>376</v>
      </c>
      <c r="H1722" s="1" t="s">
        <v>29</v>
      </c>
      <c r="I1722">
        <v>1</v>
      </c>
    </row>
    <row r="1723" spans="1:9" x14ac:dyDescent="0.55000000000000004">
      <c r="A1723">
        <v>54</v>
      </c>
      <c r="B1723" s="1" t="s">
        <v>434</v>
      </c>
      <c r="C1723" s="1" t="s">
        <v>6</v>
      </c>
      <c r="D1723">
        <v>3</v>
      </c>
      <c r="E1723" s="1" t="s">
        <v>282</v>
      </c>
      <c r="F1723">
        <v>3</v>
      </c>
      <c r="G1723" s="1" t="s">
        <v>375</v>
      </c>
      <c r="H1723" s="1" t="s">
        <v>29</v>
      </c>
      <c r="I1723">
        <v>1</v>
      </c>
    </row>
    <row r="1724" spans="1:9" x14ac:dyDescent="0.55000000000000004">
      <c r="A1724">
        <v>54</v>
      </c>
      <c r="B1724" s="1" t="s">
        <v>434</v>
      </c>
      <c r="C1724" s="1" t="s">
        <v>6</v>
      </c>
      <c r="D1724">
        <v>3</v>
      </c>
      <c r="E1724" s="1" t="s">
        <v>352</v>
      </c>
      <c r="F1724">
        <v>3</v>
      </c>
      <c r="G1724" s="1" t="s">
        <v>376</v>
      </c>
      <c r="H1724" s="1" t="s">
        <v>29</v>
      </c>
      <c r="I1724">
        <v>1</v>
      </c>
    </row>
    <row r="1725" spans="1:9" x14ac:dyDescent="0.55000000000000004">
      <c r="A1725">
        <v>54</v>
      </c>
      <c r="B1725" s="1" t="s">
        <v>434</v>
      </c>
      <c r="C1725" s="1" t="s">
        <v>6</v>
      </c>
      <c r="D1725">
        <v>3</v>
      </c>
      <c r="E1725" s="1" t="s">
        <v>357</v>
      </c>
      <c r="F1725">
        <v>3</v>
      </c>
      <c r="G1725" s="1" t="s">
        <v>376</v>
      </c>
      <c r="H1725" s="1" t="s">
        <v>28</v>
      </c>
      <c r="I1725">
        <v>1</v>
      </c>
    </row>
    <row r="1726" spans="1:9" x14ac:dyDescent="0.55000000000000004">
      <c r="A1726">
        <v>54</v>
      </c>
      <c r="B1726" s="1" t="s">
        <v>434</v>
      </c>
      <c r="C1726" s="1" t="s">
        <v>6</v>
      </c>
      <c r="D1726">
        <v>3</v>
      </c>
      <c r="E1726" s="1" t="s">
        <v>360</v>
      </c>
      <c r="F1726">
        <v>3</v>
      </c>
      <c r="G1726" s="1" t="s">
        <v>377</v>
      </c>
      <c r="H1726" s="1" t="s">
        <v>28</v>
      </c>
      <c r="I1726">
        <v>1</v>
      </c>
    </row>
    <row r="1727" spans="1:9" x14ac:dyDescent="0.55000000000000004">
      <c r="A1727">
        <v>54</v>
      </c>
      <c r="B1727" s="1" t="s">
        <v>434</v>
      </c>
      <c r="C1727" s="1" t="s">
        <v>6</v>
      </c>
      <c r="D1727">
        <v>3</v>
      </c>
      <c r="E1727" s="1" t="s">
        <v>364</v>
      </c>
      <c r="F1727">
        <v>7</v>
      </c>
      <c r="G1727" s="1" t="s">
        <v>377</v>
      </c>
      <c r="H1727" s="1" t="s">
        <v>28</v>
      </c>
      <c r="I1727">
        <v>1</v>
      </c>
    </row>
    <row r="1728" spans="1:9" x14ac:dyDescent="0.55000000000000004">
      <c r="A1728">
        <v>54</v>
      </c>
      <c r="B1728" s="1" t="s">
        <v>434</v>
      </c>
      <c r="C1728" s="1" t="s">
        <v>6</v>
      </c>
      <c r="D1728">
        <v>3</v>
      </c>
      <c r="E1728" s="1" t="s">
        <v>368</v>
      </c>
      <c r="F1728">
        <v>1</v>
      </c>
      <c r="G1728" s="1" t="s">
        <v>377</v>
      </c>
      <c r="H1728" s="1" t="s">
        <v>28</v>
      </c>
      <c r="I1728">
        <v>1</v>
      </c>
    </row>
    <row r="1729" spans="1:9" x14ac:dyDescent="0.55000000000000004">
      <c r="A1729">
        <v>54</v>
      </c>
      <c r="B1729" s="1" t="s">
        <v>434</v>
      </c>
      <c r="C1729" s="1" t="s">
        <v>6</v>
      </c>
      <c r="D1729">
        <v>3</v>
      </c>
      <c r="E1729" s="1" t="s">
        <v>371</v>
      </c>
      <c r="F1729">
        <v>3</v>
      </c>
      <c r="G1729" s="1" t="s">
        <v>377</v>
      </c>
      <c r="H1729" s="1" t="s">
        <v>29</v>
      </c>
      <c r="I1729">
        <v>1</v>
      </c>
    </row>
    <row r="1730" spans="1:9" x14ac:dyDescent="0.55000000000000004">
      <c r="A1730">
        <v>55</v>
      </c>
      <c r="B1730" s="1" t="s">
        <v>435</v>
      </c>
      <c r="C1730" s="1" t="s">
        <v>1</v>
      </c>
      <c r="D1730">
        <v>2</v>
      </c>
      <c r="E1730" s="1" t="s">
        <v>36</v>
      </c>
      <c r="F1730">
        <v>2</v>
      </c>
      <c r="G1730" s="1" t="s">
        <v>375</v>
      </c>
      <c r="H1730" s="1" t="s">
        <v>28</v>
      </c>
      <c r="I1730">
        <v>1</v>
      </c>
    </row>
    <row r="1731" spans="1:9" x14ac:dyDescent="0.55000000000000004">
      <c r="A1731">
        <v>55</v>
      </c>
      <c r="B1731" s="1" t="s">
        <v>435</v>
      </c>
      <c r="C1731" s="1" t="s">
        <v>1</v>
      </c>
      <c r="D1731">
        <v>2</v>
      </c>
      <c r="E1731" s="1" t="s">
        <v>40</v>
      </c>
      <c r="F1731">
        <v>2</v>
      </c>
      <c r="G1731" s="1" t="s">
        <v>376</v>
      </c>
      <c r="H1731" s="1" t="s">
        <v>28</v>
      </c>
      <c r="I1731">
        <v>1</v>
      </c>
    </row>
    <row r="1732" spans="1:9" x14ac:dyDescent="0.55000000000000004">
      <c r="A1732">
        <v>55</v>
      </c>
      <c r="B1732" s="1" t="s">
        <v>435</v>
      </c>
      <c r="C1732" s="1" t="s">
        <v>1</v>
      </c>
      <c r="D1732">
        <v>2</v>
      </c>
      <c r="E1732" s="1" t="s">
        <v>44</v>
      </c>
      <c r="F1732">
        <v>2</v>
      </c>
      <c r="G1732" s="1" t="s">
        <v>376</v>
      </c>
      <c r="H1732" s="1" t="s">
        <v>29</v>
      </c>
      <c r="I1732">
        <v>1</v>
      </c>
    </row>
    <row r="1733" spans="1:9" x14ac:dyDescent="0.55000000000000004">
      <c r="A1733">
        <v>55</v>
      </c>
      <c r="B1733" s="1" t="s">
        <v>435</v>
      </c>
      <c r="C1733" s="1" t="s">
        <v>1</v>
      </c>
      <c r="D1733">
        <v>2</v>
      </c>
      <c r="E1733" s="1" t="s">
        <v>48</v>
      </c>
      <c r="F1733">
        <v>2</v>
      </c>
      <c r="G1733" s="1" t="s">
        <v>376</v>
      </c>
      <c r="H1733" s="1" t="s">
        <v>29</v>
      </c>
      <c r="I1733">
        <v>1</v>
      </c>
    </row>
    <row r="1734" spans="1:9" x14ac:dyDescent="0.55000000000000004">
      <c r="A1734">
        <v>55</v>
      </c>
      <c r="B1734" s="1" t="s">
        <v>435</v>
      </c>
      <c r="C1734" s="1" t="s">
        <v>1</v>
      </c>
      <c r="D1734">
        <v>2</v>
      </c>
      <c r="E1734" s="1" t="s">
        <v>52</v>
      </c>
      <c r="F1734">
        <v>2</v>
      </c>
      <c r="G1734" s="1" t="s">
        <v>376</v>
      </c>
      <c r="H1734" s="1" t="s">
        <v>29</v>
      </c>
      <c r="I1734">
        <v>1</v>
      </c>
    </row>
    <row r="1735" spans="1:9" x14ac:dyDescent="0.55000000000000004">
      <c r="A1735">
        <v>55</v>
      </c>
      <c r="B1735" s="1" t="s">
        <v>435</v>
      </c>
      <c r="C1735" s="1" t="s">
        <v>1</v>
      </c>
      <c r="D1735">
        <v>2</v>
      </c>
      <c r="E1735" s="1" t="s">
        <v>56</v>
      </c>
      <c r="F1735">
        <v>2</v>
      </c>
      <c r="G1735" s="1" t="s">
        <v>376</v>
      </c>
      <c r="H1735" s="1" t="s">
        <v>29</v>
      </c>
      <c r="I1735">
        <v>1</v>
      </c>
    </row>
    <row r="1736" spans="1:9" x14ac:dyDescent="0.55000000000000004">
      <c r="A1736">
        <v>55</v>
      </c>
      <c r="B1736" s="1" t="s">
        <v>435</v>
      </c>
      <c r="C1736" s="1" t="s">
        <v>1</v>
      </c>
      <c r="D1736">
        <v>2</v>
      </c>
      <c r="E1736" s="1" t="s">
        <v>60</v>
      </c>
      <c r="F1736">
        <v>2</v>
      </c>
      <c r="G1736" s="1" t="s">
        <v>377</v>
      </c>
      <c r="H1736" s="1" t="s">
        <v>28</v>
      </c>
      <c r="I1736">
        <v>1</v>
      </c>
    </row>
    <row r="1737" spans="1:9" x14ac:dyDescent="0.55000000000000004">
      <c r="A1737">
        <v>55</v>
      </c>
      <c r="B1737" s="1" t="s">
        <v>435</v>
      </c>
      <c r="C1737" s="1" t="s">
        <v>1</v>
      </c>
      <c r="D1737">
        <v>2</v>
      </c>
      <c r="E1737" s="1" t="s">
        <v>64</v>
      </c>
      <c r="F1737">
        <v>2</v>
      </c>
      <c r="G1737" s="1" t="s">
        <v>377</v>
      </c>
      <c r="H1737" s="1" t="s">
        <v>29</v>
      </c>
      <c r="I1737">
        <v>1</v>
      </c>
    </row>
    <row r="1738" spans="1:9" x14ac:dyDescent="0.55000000000000004">
      <c r="A1738">
        <v>55</v>
      </c>
      <c r="B1738" s="1" t="s">
        <v>435</v>
      </c>
      <c r="C1738" s="1" t="s">
        <v>1</v>
      </c>
      <c r="D1738">
        <v>2</v>
      </c>
      <c r="E1738" s="1" t="s">
        <v>68</v>
      </c>
      <c r="F1738">
        <v>2</v>
      </c>
      <c r="G1738" s="1" t="s">
        <v>377</v>
      </c>
      <c r="H1738" s="1" t="s">
        <v>28</v>
      </c>
      <c r="I1738">
        <v>1</v>
      </c>
    </row>
    <row r="1739" spans="1:9" x14ac:dyDescent="0.55000000000000004">
      <c r="A1739">
        <v>55</v>
      </c>
      <c r="B1739" s="1" t="s">
        <v>435</v>
      </c>
      <c r="C1739" s="1" t="s">
        <v>1</v>
      </c>
      <c r="D1739">
        <v>2</v>
      </c>
      <c r="E1739" s="1" t="s">
        <v>72</v>
      </c>
      <c r="F1739">
        <v>2</v>
      </c>
      <c r="G1739" s="1" t="s">
        <v>377</v>
      </c>
      <c r="H1739" s="1" t="s">
        <v>29</v>
      </c>
      <c r="I1739">
        <v>1</v>
      </c>
    </row>
    <row r="1740" spans="1:9" x14ac:dyDescent="0.55000000000000004">
      <c r="A1740">
        <v>55</v>
      </c>
      <c r="B1740" s="1" t="s">
        <v>435</v>
      </c>
      <c r="C1740" s="1" t="s">
        <v>1</v>
      </c>
      <c r="D1740">
        <v>2</v>
      </c>
      <c r="E1740" s="1" t="s">
        <v>75</v>
      </c>
      <c r="F1740">
        <v>2</v>
      </c>
      <c r="G1740" s="1" t="s">
        <v>377</v>
      </c>
      <c r="H1740" s="1" t="s">
        <v>29</v>
      </c>
      <c r="I1740">
        <v>1</v>
      </c>
    </row>
    <row r="1741" spans="1:9" x14ac:dyDescent="0.55000000000000004">
      <c r="A1741">
        <v>55</v>
      </c>
      <c r="B1741" s="1" t="s">
        <v>435</v>
      </c>
      <c r="C1741" s="1" t="s">
        <v>1</v>
      </c>
      <c r="D1741">
        <v>2</v>
      </c>
      <c r="E1741" s="1" t="s">
        <v>78</v>
      </c>
      <c r="F1741">
        <v>2</v>
      </c>
      <c r="G1741" s="1" t="s">
        <v>375</v>
      </c>
      <c r="H1741" s="1" t="s">
        <v>28</v>
      </c>
      <c r="I1741">
        <v>1</v>
      </c>
    </row>
    <row r="1742" spans="1:9" x14ac:dyDescent="0.55000000000000004">
      <c r="A1742">
        <v>55</v>
      </c>
      <c r="B1742" s="1" t="s">
        <v>435</v>
      </c>
      <c r="C1742" s="1" t="s">
        <v>1</v>
      </c>
      <c r="D1742">
        <v>2</v>
      </c>
      <c r="E1742" s="1" t="s">
        <v>82</v>
      </c>
      <c r="F1742">
        <v>3</v>
      </c>
      <c r="G1742" s="1" t="s">
        <v>375</v>
      </c>
      <c r="H1742" s="1" t="s">
        <v>29</v>
      </c>
      <c r="I1742">
        <v>1</v>
      </c>
    </row>
    <row r="1743" spans="1:9" x14ac:dyDescent="0.55000000000000004">
      <c r="A1743">
        <v>55</v>
      </c>
      <c r="B1743" s="1" t="s">
        <v>435</v>
      </c>
      <c r="C1743" s="1" t="s">
        <v>1</v>
      </c>
      <c r="D1743">
        <v>2</v>
      </c>
      <c r="E1743" s="1" t="s">
        <v>85</v>
      </c>
      <c r="F1743">
        <v>2</v>
      </c>
      <c r="G1743" s="1" t="s">
        <v>375</v>
      </c>
      <c r="H1743" s="1" t="s">
        <v>28</v>
      </c>
      <c r="I1743">
        <v>1</v>
      </c>
    </row>
    <row r="1744" spans="1:9" x14ac:dyDescent="0.55000000000000004">
      <c r="A1744">
        <v>55</v>
      </c>
      <c r="B1744" s="1" t="s">
        <v>435</v>
      </c>
      <c r="C1744" s="1" t="s">
        <v>1</v>
      </c>
      <c r="D1744">
        <v>2</v>
      </c>
      <c r="E1744" s="1" t="s">
        <v>184</v>
      </c>
      <c r="F1744">
        <v>2</v>
      </c>
      <c r="G1744" s="1" t="s">
        <v>376</v>
      </c>
      <c r="H1744" s="1" t="s">
        <v>28</v>
      </c>
      <c r="I1744">
        <v>1</v>
      </c>
    </row>
    <row r="1745" spans="1:9" x14ac:dyDescent="0.55000000000000004">
      <c r="A1745">
        <v>55</v>
      </c>
      <c r="B1745" s="1" t="s">
        <v>435</v>
      </c>
      <c r="C1745" s="1" t="s">
        <v>1</v>
      </c>
      <c r="D1745">
        <v>2</v>
      </c>
      <c r="E1745" s="1" t="s">
        <v>187</v>
      </c>
      <c r="F1745">
        <v>2</v>
      </c>
      <c r="G1745" s="1" t="s">
        <v>376</v>
      </c>
      <c r="H1745" s="1" t="s">
        <v>29</v>
      </c>
      <c r="I1745">
        <v>1</v>
      </c>
    </row>
    <row r="1746" spans="1:9" x14ac:dyDescent="0.55000000000000004">
      <c r="A1746">
        <v>55</v>
      </c>
      <c r="B1746" s="1" t="s">
        <v>435</v>
      </c>
      <c r="C1746" s="1" t="s">
        <v>1</v>
      </c>
      <c r="D1746">
        <v>2</v>
      </c>
      <c r="E1746" s="1" t="s">
        <v>192</v>
      </c>
      <c r="F1746">
        <v>2</v>
      </c>
      <c r="G1746" s="1" t="s">
        <v>376</v>
      </c>
      <c r="H1746" s="1" t="s">
        <v>28</v>
      </c>
      <c r="I1746">
        <v>1</v>
      </c>
    </row>
    <row r="1747" spans="1:9" x14ac:dyDescent="0.55000000000000004">
      <c r="A1747">
        <v>55</v>
      </c>
      <c r="B1747" s="1" t="s">
        <v>435</v>
      </c>
      <c r="C1747" s="1" t="s">
        <v>1</v>
      </c>
      <c r="D1747">
        <v>2</v>
      </c>
      <c r="E1747" s="1" t="s">
        <v>195</v>
      </c>
      <c r="F1747">
        <v>2</v>
      </c>
      <c r="G1747" s="1" t="s">
        <v>377</v>
      </c>
      <c r="H1747" s="1" t="s">
        <v>28</v>
      </c>
      <c r="I1747">
        <v>1</v>
      </c>
    </row>
    <row r="1748" spans="1:9" x14ac:dyDescent="0.55000000000000004">
      <c r="A1748">
        <v>55</v>
      </c>
      <c r="B1748" s="1" t="s">
        <v>435</v>
      </c>
      <c r="C1748" s="1" t="s">
        <v>1</v>
      </c>
      <c r="D1748">
        <v>2</v>
      </c>
      <c r="E1748" s="1" t="s">
        <v>199</v>
      </c>
      <c r="F1748">
        <v>2</v>
      </c>
      <c r="G1748" s="1" t="s">
        <v>377</v>
      </c>
      <c r="H1748" s="1" t="s">
        <v>28</v>
      </c>
      <c r="I1748">
        <v>1</v>
      </c>
    </row>
    <row r="1749" spans="1:9" x14ac:dyDescent="0.55000000000000004">
      <c r="A1749">
        <v>55</v>
      </c>
      <c r="B1749" s="1" t="s">
        <v>435</v>
      </c>
      <c r="C1749" s="1" t="s">
        <v>1</v>
      </c>
      <c r="D1749">
        <v>2</v>
      </c>
      <c r="E1749" s="1" t="s">
        <v>203</v>
      </c>
      <c r="F1749">
        <v>2</v>
      </c>
      <c r="G1749" s="1" t="s">
        <v>377</v>
      </c>
      <c r="H1749" s="1" t="s">
        <v>29</v>
      </c>
      <c r="I1749">
        <v>1</v>
      </c>
    </row>
    <row r="1750" spans="1:9" x14ac:dyDescent="0.55000000000000004">
      <c r="A1750">
        <v>55</v>
      </c>
      <c r="B1750" s="1" t="s">
        <v>435</v>
      </c>
      <c r="C1750" s="1" t="s">
        <v>1</v>
      </c>
      <c r="D1750">
        <v>2</v>
      </c>
      <c r="E1750" s="1" t="s">
        <v>206</v>
      </c>
      <c r="F1750">
        <v>2</v>
      </c>
      <c r="G1750" s="1" t="s">
        <v>377</v>
      </c>
      <c r="H1750" s="1" t="s">
        <v>29</v>
      </c>
      <c r="I1750">
        <v>1</v>
      </c>
    </row>
    <row r="1751" spans="1:9" x14ac:dyDescent="0.55000000000000004">
      <c r="A1751">
        <v>55</v>
      </c>
      <c r="B1751" s="1" t="s">
        <v>435</v>
      </c>
      <c r="C1751" s="1" t="s">
        <v>1</v>
      </c>
      <c r="D1751">
        <v>2</v>
      </c>
      <c r="E1751" s="1" t="s">
        <v>210</v>
      </c>
      <c r="F1751">
        <v>2</v>
      </c>
      <c r="G1751" s="1" t="s">
        <v>376</v>
      </c>
      <c r="H1751" s="1" t="s">
        <v>28</v>
      </c>
      <c r="I1751">
        <v>1</v>
      </c>
    </row>
    <row r="1752" spans="1:9" x14ac:dyDescent="0.55000000000000004">
      <c r="A1752">
        <v>55</v>
      </c>
      <c r="B1752" s="1" t="s">
        <v>435</v>
      </c>
      <c r="C1752" s="1" t="s">
        <v>1</v>
      </c>
      <c r="D1752">
        <v>2</v>
      </c>
      <c r="E1752" s="1" t="s">
        <v>274</v>
      </c>
      <c r="F1752">
        <v>2</v>
      </c>
      <c r="G1752" s="1" t="s">
        <v>375</v>
      </c>
      <c r="H1752" s="1" t="s">
        <v>28</v>
      </c>
      <c r="I1752">
        <v>1</v>
      </c>
    </row>
    <row r="1753" spans="1:9" x14ac:dyDescent="0.55000000000000004">
      <c r="A1753">
        <v>55</v>
      </c>
      <c r="B1753" s="1" t="s">
        <v>435</v>
      </c>
      <c r="C1753" s="1" t="s">
        <v>1</v>
      </c>
      <c r="D1753">
        <v>2</v>
      </c>
      <c r="E1753" s="1" t="s">
        <v>276</v>
      </c>
      <c r="F1753">
        <v>2</v>
      </c>
      <c r="G1753" s="1" t="s">
        <v>375</v>
      </c>
      <c r="H1753" s="1" t="s">
        <v>28</v>
      </c>
      <c r="I1753">
        <v>1</v>
      </c>
    </row>
    <row r="1754" spans="1:9" x14ac:dyDescent="0.55000000000000004">
      <c r="A1754">
        <v>55</v>
      </c>
      <c r="B1754" s="1" t="s">
        <v>435</v>
      </c>
      <c r="C1754" s="1" t="s">
        <v>1</v>
      </c>
      <c r="D1754">
        <v>2</v>
      </c>
      <c r="E1754" s="1" t="s">
        <v>279</v>
      </c>
      <c r="F1754">
        <v>2</v>
      </c>
      <c r="G1754" s="1" t="s">
        <v>376</v>
      </c>
      <c r="H1754" s="1" t="s">
        <v>29</v>
      </c>
      <c r="I1754">
        <v>1</v>
      </c>
    </row>
    <row r="1755" spans="1:9" x14ac:dyDescent="0.55000000000000004">
      <c r="A1755">
        <v>55</v>
      </c>
      <c r="B1755" s="1" t="s">
        <v>435</v>
      </c>
      <c r="C1755" s="1" t="s">
        <v>1</v>
      </c>
      <c r="D1755">
        <v>2</v>
      </c>
      <c r="E1755" s="1" t="s">
        <v>282</v>
      </c>
      <c r="F1755">
        <v>2</v>
      </c>
      <c r="G1755" s="1" t="s">
        <v>375</v>
      </c>
      <c r="H1755" s="1" t="s">
        <v>29</v>
      </c>
      <c r="I1755">
        <v>1</v>
      </c>
    </row>
    <row r="1756" spans="1:9" x14ac:dyDescent="0.55000000000000004">
      <c r="A1756">
        <v>55</v>
      </c>
      <c r="B1756" s="1" t="s">
        <v>435</v>
      </c>
      <c r="C1756" s="1" t="s">
        <v>1</v>
      </c>
      <c r="D1756">
        <v>2</v>
      </c>
      <c r="E1756" s="1" t="s">
        <v>352</v>
      </c>
      <c r="F1756">
        <v>2</v>
      </c>
      <c r="G1756" s="1" t="s">
        <v>376</v>
      </c>
      <c r="H1756" s="1" t="s">
        <v>29</v>
      </c>
      <c r="I1756">
        <v>1</v>
      </c>
    </row>
    <row r="1757" spans="1:9" x14ac:dyDescent="0.55000000000000004">
      <c r="A1757">
        <v>55</v>
      </c>
      <c r="B1757" s="1" t="s">
        <v>435</v>
      </c>
      <c r="C1757" s="1" t="s">
        <v>1</v>
      </c>
      <c r="D1757">
        <v>2</v>
      </c>
      <c r="E1757" s="1" t="s">
        <v>357</v>
      </c>
      <c r="F1757">
        <v>2</v>
      </c>
      <c r="G1757" s="1" t="s">
        <v>376</v>
      </c>
      <c r="H1757" s="1" t="s">
        <v>28</v>
      </c>
      <c r="I1757">
        <v>1</v>
      </c>
    </row>
    <row r="1758" spans="1:9" x14ac:dyDescent="0.55000000000000004">
      <c r="A1758">
        <v>55</v>
      </c>
      <c r="B1758" s="1" t="s">
        <v>435</v>
      </c>
      <c r="C1758" s="1" t="s">
        <v>1</v>
      </c>
      <c r="D1758">
        <v>2</v>
      </c>
      <c r="E1758" s="1" t="s">
        <v>360</v>
      </c>
      <c r="F1758">
        <v>2</v>
      </c>
      <c r="G1758" s="1" t="s">
        <v>377</v>
      </c>
      <c r="H1758" s="1" t="s">
        <v>28</v>
      </c>
      <c r="I1758">
        <v>1</v>
      </c>
    </row>
    <row r="1759" spans="1:9" x14ac:dyDescent="0.55000000000000004">
      <c r="A1759">
        <v>55</v>
      </c>
      <c r="B1759" s="1" t="s">
        <v>435</v>
      </c>
      <c r="C1759" s="1" t="s">
        <v>1</v>
      </c>
      <c r="D1759">
        <v>2</v>
      </c>
      <c r="E1759" s="1" t="s">
        <v>364</v>
      </c>
      <c r="F1759">
        <v>2</v>
      </c>
      <c r="G1759" s="1" t="s">
        <v>377</v>
      </c>
      <c r="H1759" s="1" t="s">
        <v>28</v>
      </c>
      <c r="I1759">
        <v>1</v>
      </c>
    </row>
    <row r="1760" spans="1:9" x14ac:dyDescent="0.55000000000000004">
      <c r="A1760">
        <v>55</v>
      </c>
      <c r="B1760" s="1" t="s">
        <v>435</v>
      </c>
      <c r="C1760" s="1" t="s">
        <v>1</v>
      </c>
      <c r="D1760">
        <v>2</v>
      </c>
      <c r="E1760" s="1" t="s">
        <v>368</v>
      </c>
      <c r="F1760">
        <v>2</v>
      </c>
      <c r="G1760" s="1" t="s">
        <v>377</v>
      </c>
      <c r="H1760" s="1" t="s">
        <v>28</v>
      </c>
      <c r="I1760">
        <v>1</v>
      </c>
    </row>
    <row r="1761" spans="1:9" x14ac:dyDescent="0.55000000000000004">
      <c r="A1761">
        <v>55</v>
      </c>
      <c r="B1761" s="1" t="s">
        <v>435</v>
      </c>
      <c r="C1761" s="1" t="s">
        <v>1</v>
      </c>
      <c r="D1761">
        <v>2</v>
      </c>
      <c r="E1761" s="1" t="s">
        <v>371</v>
      </c>
      <c r="F1761">
        <v>2</v>
      </c>
      <c r="G1761" s="1" t="s">
        <v>377</v>
      </c>
      <c r="H1761" s="1" t="s">
        <v>29</v>
      </c>
      <c r="I1761">
        <v>1</v>
      </c>
    </row>
    <row r="1762" spans="1:9" x14ac:dyDescent="0.55000000000000004">
      <c r="A1762">
        <v>56</v>
      </c>
      <c r="B1762" s="1" t="s">
        <v>436</v>
      </c>
      <c r="C1762" s="1" t="s">
        <v>2</v>
      </c>
      <c r="D1762">
        <v>1</v>
      </c>
      <c r="E1762" s="1" t="s">
        <v>36</v>
      </c>
      <c r="F1762">
        <v>5</v>
      </c>
      <c r="G1762" s="1" t="s">
        <v>375</v>
      </c>
      <c r="H1762" s="1" t="s">
        <v>28</v>
      </c>
      <c r="I1762">
        <v>1</v>
      </c>
    </row>
    <row r="1763" spans="1:9" x14ac:dyDescent="0.55000000000000004">
      <c r="A1763">
        <v>56</v>
      </c>
      <c r="B1763" s="1" t="s">
        <v>436</v>
      </c>
      <c r="C1763" s="1" t="s">
        <v>2</v>
      </c>
      <c r="D1763">
        <v>1</v>
      </c>
      <c r="E1763" s="1" t="s">
        <v>40</v>
      </c>
      <c r="F1763">
        <v>1</v>
      </c>
      <c r="G1763" s="1" t="s">
        <v>376</v>
      </c>
      <c r="H1763" s="1" t="s">
        <v>28</v>
      </c>
      <c r="I1763">
        <v>1</v>
      </c>
    </row>
    <row r="1764" spans="1:9" x14ac:dyDescent="0.55000000000000004">
      <c r="A1764">
        <v>56</v>
      </c>
      <c r="B1764" s="1" t="s">
        <v>436</v>
      </c>
      <c r="C1764" s="1" t="s">
        <v>2</v>
      </c>
      <c r="D1764">
        <v>1</v>
      </c>
      <c r="E1764" s="1" t="s">
        <v>44</v>
      </c>
      <c r="F1764">
        <v>1</v>
      </c>
      <c r="G1764" s="1" t="s">
        <v>376</v>
      </c>
      <c r="H1764" s="1" t="s">
        <v>29</v>
      </c>
      <c r="I1764">
        <v>1</v>
      </c>
    </row>
    <row r="1765" spans="1:9" x14ac:dyDescent="0.55000000000000004">
      <c r="A1765">
        <v>56</v>
      </c>
      <c r="B1765" s="1" t="s">
        <v>436</v>
      </c>
      <c r="C1765" s="1" t="s">
        <v>2</v>
      </c>
      <c r="D1765">
        <v>1</v>
      </c>
      <c r="E1765" s="1" t="s">
        <v>48</v>
      </c>
      <c r="F1765">
        <v>1</v>
      </c>
      <c r="G1765" s="1" t="s">
        <v>376</v>
      </c>
      <c r="H1765" s="1" t="s">
        <v>29</v>
      </c>
      <c r="I1765">
        <v>1</v>
      </c>
    </row>
    <row r="1766" spans="1:9" x14ac:dyDescent="0.55000000000000004">
      <c r="A1766">
        <v>56</v>
      </c>
      <c r="B1766" s="1" t="s">
        <v>436</v>
      </c>
      <c r="C1766" s="1" t="s">
        <v>2</v>
      </c>
      <c r="D1766">
        <v>1</v>
      </c>
      <c r="E1766" s="1" t="s">
        <v>52</v>
      </c>
      <c r="F1766">
        <v>1</v>
      </c>
      <c r="G1766" s="1" t="s">
        <v>376</v>
      </c>
      <c r="H1766" s="1" t="s">
        <v>29</v>
      </c>
      <c r="I1766">
        <v>1</v>
      </c>
    </row>
    <row r="1767" spans="1:9" x14ac:dyDescent="0.55000000000000004">
      <c r="A1767">
        <v>56</v>
      </c>
      <c r="B1767" s="1" t="s">
        <v>436</v>
      </c>
      <c r="C1767" s="1" t="s">
        <v>2</v>
      </c>
      <c r="D1767">
        <v>1</v>
      </c>
      <c r="E1767" s="1" t="s">
        <v>56</v>
      </c>
      <c r="F1767">
        <v>1</v>
      </c>
      <c r="G1767" s="1" t="s">
        <v>376</v>
      </c>
      <c r="H1767" s="1" t="s">
        <v>29</v>
      </c>
      <c r="I1767">
        <v>1</v>
      </c>
    </row>
    <row r="1768" spans="1:9" x14ac:dyDescent="0.55000000000000004">
      <c r="A1768">
        <v>56</v>
      </c>
      <c r="B1768" s="1" t="s">
        <v>436</v>
      </c>
      <c r="C1768" s="1" t="s">
        <v>2</v>
      </c>
      <c r="D1768">
        <v>1</v>
      </c>
      <c r="E1768" s="1" t="s">
        <v>60</v>
      </c>
      <c r="F1768">
        <v>1</v>
      </c>
      <c r="G1768" s="1" t="s">
        <v>377</v>
      </c>
      <c r="H1768" s="1" t="s">
        <v>28</v>
      </c>
      <c r="I1768">
        <v>1</v>
      </c>
    </row>
    <row r="1769" spans="1:9" x14ac:dyDescent="0.55000000000000004">
      <c r="A1769">
        <v>56</v>
      </c>
      <c r="B1769" s="1" t="s">
        <v>436</v>
      </c>
      <c r="C1769" s="1" t="s">
        <v>2</v>
      </c>
      <c r="D1769">
        <v>1</v>
      </c>
      <c r="E1769" s="1" t="s">
        <v>64</v>
      </c>
      <c r="F1769">
        <v>1</v>
      </c>
      <c r="G1769" s="1" t="s">
        <v>377</v>
      </c>
      <c r="H1769" s="1" t="s">
        <v>29</v>
      </c>
      <c r="I1769">
        <v>1</v>
      </c>
    </row>
    <row r="1770" spans="1:9" x14ac:dyDescent="0.55000000000000004">
      <c r="A1770">
        <v>56</v>
      </c>
      <c r="B1770" s="1" t="s">
        <v>436</v>
      </c>
      <c r="C1770" s="1" t="s">
        <v>2</v>
      </c>
      <c r="D1770">
        <v>1</v>
      </c>
      <c r="E1770" s="1" t="s">
        <v>68</v>
      </c>
      <c r="F1770">
        <v>1</v>
      </c>
      <c r="G1770" s="1" t="s">
        <v>377</v>
      </c>
      <c r="H1770" s="1" t="s">
        <v>28</v>
      </c>
      <c r="I1770">
        <v>1</v>
      </c>
    </row>
    <row r="1771" spans="1:9" x14ac:dyDescent="0.55000000000000004">
      <c r="A1771">
        <v>56</v>
      </c>
      <c r="B1771" s="1" t="s">
        <v>436</v>
      </c>
      <c r="C1771" s="1" t="s">
        <v>2</v>
      </c>
      <c r="D1771">
        <v>1</v>
      </c>
      <c r="E1771" s="1" t="s">
        <v>72</v>
      </c>
      <c r="F1771">
        <v>1</v>
      </c>
      <c r="G1771" s="1" t="s">
        <v>377</v>
      </c>
      <c r="H1771" s="1" t="s">
        <v>29</v>
      </c>
      <c r="I1771">
        <v>1</v>
      </c>
    </row>
    <row r="1772" spans="1:9" x14ac:dyDescent="0.55000000000000004">
      <c r="A1772">
        <v>56</v>
      </c>
      <c r="B1772" s="1" t="s">
        <v>436</v>
      </c>
      <c r="C1772" s="1" t="s">
        <v>2</v>
      </c>
      <c r="D1772">
        <v>1</v>
      </c>
      <c r="E1772" s="1" t="s">
        <v>75</v>
      </c>
      <c r="F1772">
        <v>1</v>
      </c>
      <c r="G1772" s="1" t="s">
        <v>377</v>
      </c>
      <c r="H1772" s="1" t="s">
        <v>29</v>
      </c>
      <c r="I1772">
        <v>1</v>
      </c>
    </row>
    <row r="1773" spans="1:9" x14ac:dyDescent="0.55000000000000004">
      <c r="A1773">
        <v>56</v>
      </c>
      <c r="B1773" s="1" t="s">
        <v>436</v>
      </c>
      <c r="C1773" s="1" t="s">
        <v>2</v>
      </c>
      <c r="D1773">
        <v>1</v>
      </c>
      <c r="E1773" s="1" t="s">
        <v>78</v>
      </c>
      <c r="F1773">
        <v>5</v>
      </c>
      <c r="G1773" s="1" t="s">
        <v>375</v>
      </c>
      <c r="H1773" s="1" t="s">
        <v>28</v>
      </c>
      <c r="I1773">
        <v>1</v>
      </c>
    </row>
    <row r="1774" spans="1:9" x14ac:dyDescent="0.55000000000000004">
      <c r="A1774">
        <v>56</v>
      </c>
      <c r="B1774" s="1" t="s">
        <v>436</v>
      </c>
      <c r="C1774" s="1" t="s">
        <v>2</v>
      </c>
      <c r="D1774">
        <v>1</v>
      </c>
      <c r="E1774" s="1" t="s">
        <v>82</v>
      </c>
      <c r="F1774">
        <v>6</v>
      </c>
      <c r="G1774" s="1" t="s">
        <v>375</v>
      </c>
      <c r="H1774" s="1" t="s">
        <v>29</v>
      </c>
      <c r="I1774">
        <v>1</v>
      </c>
    </row>
    <row r="1775" spans="1:9" x14ac:dyDescent="0.55000000000000004">
      <c r="A1775">
        <v>56</v>
      </c>
      <c r="B1775" s="1" t="s">
        <v>436</v>
      </c>
      <c r="C1775" s="1" t="s">
        <v>2</v>
      </c>
      <c r="D1775">
        <v>1</v>
      </c>
      <c r="E1775" s="1" t="s">
        <v>85</v>
      </c>
      <c r="F1775">
        <v>1</v>
      </c>
      <c r="G1775" s="1" t="s">
        <v>375</v>
      </c>
      <c r="H1775" s="1" t="s">
        <v>28</v>
      </c>
      <c r="I1775">
        <v>1</v>
      </c>
    </row>
    <row r="1776" spans="1:9" x14ac:dyDescent="0.55000000000000004">
      <c r="A1776">
        <v>56</v>
      </c>
      <c r="B1776" s="1" t="s">
        <v>436</v>
      </c>
      <c r="C1776" s="1" t="s">
        <v>2</v>
      </c>
      <c r="D1776">
        <v>1</v>
      </c>
      <c r="E1776" s="1" t="s">
        <v>184</v>
      </c>
      <c r="F1776">
        <v>1</v>
      </c>
      <c r="G1776" s="1" t="s">
        <v>376</v>
      </c>
      <c r="H1776" s="1" t="s">
        <v>28</v>
      </c>
      <c r="I1776">
        <v>1</v>
      </c>
    </row>
    <row r="1777" spans="1:9" x14ac:dyDescent="0.55000000000000004">
      <c r="A1777">
        <v>56</v>
      </c>
      <c r="B1777" s="1" t="s">
        <v>436</v>
      </c>
      <c r="C1777" s="1" t="s">
        <v>2</v>
      </c>
      <c r="D1777">
        <v>1</v>
      </c>
      <c r="E1777" s="1" t="s">
        <v>187</v>
      </c>
      <c r="F1777">
        <v>1</v>
      </c>
      <c r="G1777" s="1" t="s">
        <v>376</v>
      </c>
      <c r="H1777" s="1" t="s">
        <v>29</v>
      </c>
      <c r="I1777">
        <v>1</v>
      </c>
    </row>
    <row r="1778" spans="1:9" x14ac:dyDescent="0.55000000000000004">
      <c r="A1778">
        <v>56</v>
      </c>
      <c r="B1778" s="1" t="s">
        <v>436</v>
      </c>
      <c r="C1778" s="1" t="s">
        <v>2</v>
      </c>
      <c r="D1778">
        <v>1</v>
      </c>
      <c r="E1778" s="1" t="s">
        <v>192</v>
      </c>
      <c r="F1778">
        <v>1</v>
      </c>
      <c r="G1778" s="1" t="s">
        <v>376</v>
      </c>
      <c r="H1778" s="1" t="s">
        <v>28</v>
      </c>
      <c r="I1778">
        <v>1</v>
      </c>
    </row>
    <row r="1779" spans="1:9" x14ac:dyDescent="0.55000000000000004">
      <c r="A1779">
        <v>56</v>
      </c>
      <c r="B1779" s="1" t="s">
        <v>436</v>
      </c>
      <c r="C1779" s="1" t="s">
        <v>2</v>
      </c>
      <c r="D1779">
        <v>1</v>
      </c>
      <c r="E1779" s="1" t="s">
        <v>195</v>
      </c>
      <c r="F1779">
        <v>1</v>
      </c>
      <c r="G1779" s="1" t="s">
        <v>377</v>
      </c>
      <c r="H1779" s="1" t="s">
        <v>28</v>
      </c>
      <c r="I1779">
        <v>1</v>
      </c>
    </row>
    <row r="1780" spans="1:9" x14ac:dyDescent="0.55000000000000004">
      <c r="A1780">
        <v>56</v>
      </c>
      <c r="B1780" s="1" t="s">
        <v>436</v>
      </c>
      <c r="C1780" s="1" t="s">
        <v>2</v>
      </c>
      <c r="D1780">
        <v>1</v>
      </c>
      <c r="E1780" s="1" t="s">
        <v>199</v>
      </c>
      <c r="F1780">
        <v>1</v>
      </c>
      <c r="G1780" s="1" t="s">
        <v>377</v>
      </c>
      <c r="H1780" s="1" t="s">
        <v>28</v>
      </c>
      <c r="I1780">
        <v>1</v>
      </c>
    </row>
    <row r="1781" spans="1:9" x14ac:dyDescent="0.55000000000000004">
      <c r="A1781">
        <v>56</v>
      </c>
      <c r="B1781" s="1" t="s">
        <v>436</v>
      </c>
      <c r="C1781" s="1" t="s">
        <v>2</v>
      </c>
      <c r="D1781">
        <v>1</v>
      </c>
      <c r="E1781" s="1" t="s">
        <v>203</v>
      </c>
      <c r="F1781">
        <v>1</v>
      </c>
      <c r="G1781" s="1" t="s">
        <v>377</v>
      </c>
      <c r="H1781" s="1" t="s">
        <v>29</v>
      </c>
      <c r="I1781">
        <v>1</v>
      </c>
    </row>
    <row r="1782" spans="1:9" x14ac:dyDescent="0.55000000000000004">
      <c r="A1782">
        <v>56</v>
      </c>
      <c r="B1782" s="1" t="s">
        <v>436</v>
      </c>
      <c r="C1782" s="1" t="s">
        <v>2</v>
      </c>
      <c r="D1782">
        <v>1</v>
      </c>
      <c r="E1782" s="1" t="s">
        <v>206</v>
      </c>
      <c r="F1782">
        <v>1</v>
      </c>
      <c r="G1782" s="1" t="s">
        <v>377</v>
      </c>
      <c r="H1782" s="1" t="s">
        <v>29</v>
      </c>
      <c r="I1782">
        <v>1</v>
      </c>
    </row>
    <row r="1783" spans="1:9" x14ac:dyDescent="0.55000000000000004">
      <c r="A1783">
        <v>56</v>
      </c>
      <c r="B1783" s="1" t="s">
        <v>436</v>
      </c>
      <c r="C1783" s="1" t="s">
        <v>2</v>
      </c>
      <c r="D1783">
        <v>1</v>
      </c>
      <c r="E1783" s="1" t="s">
        <v>210</v>
      </c>
      <c r="F1783">
        <v>1</v>
      </c>
      <c r="G1783" s="1" t="s">
        <v>376</v>
      </c>
      <c r="H1783" s="1" t="s">
        <v>28</v>
      </c>
      <c r="I1783">
        <v>1</v>
      </c>
    </row>
    <row r="1784" spans="1:9" x14ac:dyDescent="0.55000000000000004">
      <c r="A1784">
        <v>56</v>
      </c>
      <c r="B1784" s="1" t="s">
        <v>436</v>
      </c>
      <c r="C1784" s="1" t="s">
        <v>2</v>
      </c>
      <c r="D1784">
        <v>1</v>
      </c>
      <c r="E1784" s="1" t="s">
        <v>274</v>
      </c>
      <c r="F1784">
        <v>1</v>
      </c>
      <c r="G1784" s="1" t="s">
        <v>375</v>
      </c>
      <c r="H1784" s="1" t="s">
        <v>28</v>
      </c>
      <c r="I1784">
        <v>1</v>
      </c>
    </row>
    <row r="1785" spans="1:9" x14ac:dyDescent="0.55000000000000004">
      <c r="A1785">
        <v>56</v>
      </c>
      <c r="B1785" s="1" t="s">
        <v>436</v>
      </c>
      <c r="C1785" s="1" t="s">
        <v>2</v>
      </c>
      <c r="D1785">
        <v>1</v>
      </c>
      <c r="E1785" s="1" t="s">
        <v>276</v>
      </c>
      <c r="F1785">
        <v>1</v>
      </c>
      <c r="G1785" s="1" t="s">
        <v>375</v>
      </c>
      <c r="H1785" s="1" t="s">
        <v>28</v>
      </c>
      <c r="I1785">
        <v>1</v>
      </c>
    </row>
    <row r="1786" spans="1:9" x14ac:dyDescent="0.55000000000000004">
      <c r="A1786">
        <v>56</v>
      </c>
      <c r="B1786" s="1" t="s">
        <v>436</v>
      </c>
      <c r="C1786" s="1" t="s">
        <v>2</v>
      </c>
      <c r="D1786">
        <v>1</v>
      </c>
      <c r="E1786" s="1" t="s">
        <v>279</v>
      </c>
      <c r="F1786">
        <v>1</v>
      </c>
      <c r="G1786" s="1" t="s">
        <v>376</v>
      </c>
      <c r="H1786" s="1" t="s">
        <v>29</v>
      </c>
      <c r="I1786">
        <v>1</v>
      </c>
    </row>
    <row r="1787" spans="1:9" x14ac:dyDescent="0.55000000000000004">
      <c r="A1787">
        <v>56</v>
      </c>
      <c r="B1787" s="1" t="s">
        <v>436</v>
      </c>
      <c r="C1787" s="1" t="s">
        <v>2</v>
      </c>
      <c r="D1787">
        <v>1</v>
      </c>
      <c r="E1787" s="1" t="s">
        <v>282</v>
      </c>
      <c r="F1787">
        <v>1</v>
      </c>
      <c r="G1787" s="1" t="s">
        <v>375</v>
      </c>
      <c r="H1787" s="1" t="s">
        <v>29</v>
      </c>
      <c r="I1787">
        <v>1</v>
      </c>
    </row>
    <row r="1788" spans="1:9" x14ac:dyDescent="0.55000000000000004">
      <c r="A1788">
        <v>56</v>
      </c>
      <c r="B1788" s="1" t="s">
        <v>436</v>
      </c>
      <c r="C1788" s="1" t="s">
        <v>2</v>
      </c>
      <c r="D1788">
        <v>1</v>
      </c>
      <c r="E1788" s="1" t="s">
        <v>352</v>
      </c>
      <c r="F1788">
        <v>1</v>
      </c>
      <c r="G1788" s="1" t="s">
        <v>376</v>
      </c>
      <c r="H1788" s="1" t="s">
        <v>29</v>
      </c>
      <c r="I1788">
        <v>1</v>
      </c>
    </row>
    <row r="1789" spans="1:9" x14ac:dyDescent="0.55000000000000004">
      <c r="A1789">
        <v>56</v>
      </c>
      <c r="B1789" s="1" t="s">
        <v>436</v>
      </c>
      <c r="C1789" s="1" t="s">
        <v>2</v>
      </c>
      <c r="D1789">
        <v>1</v>
      </c>
      <c r="E1789" s="1" t="s">
        <v>357</v>
      </c>
      <c r="F1789">
        <v>1</v>
      </c>
      <c r="G1789" s="1" t="s">
        <v>376</v>
      </c>
      <c r="H1789" s="1" t="s">
        <v>28</v>
      </c>
      <c r="I1789">
        <v>1</v>
      </c>
    </row>
    <row r="1790" spans="1:9" x14ac:dyDescent="0.55000000000000004">
      <c r="A1790">
        <v>56</v>
      </c>
      <c r="B1790" s="1" t="s">
        <v>436</v>
      </c>
      <c r="C1790" s="1" t="s">
        <v>2</v>
      </c>
      <c r="D1790">
        <v>1</v>
      </c>
      <c r="E1790" s="1" t="s">
        <v>360</v>
      </c>
      <c r="F1790">
        <v>1</v>
      </c>
      <c r="G1790" s="1" t="s">
        <v>377</v>
      </c>
      <c r="H1790" s="1" t="s">
        <v>28</v>
      </c>
      <c r="I1790">
        <v>1</v>
      </c>
    </row>
    <row r="1791" spans="1:9" x14ac:dyDescent="0.55000000000000004">
      <c r="A1791">
        <v>56</v>
      </c>
      <c r="B1791" s="1" t="s">
        <v>436</v>
      </c>
      <c r="C1791" s="1" t="s">
        <v>2</v>
      </c>
      <c r="D1791">
        <v>1</v>
      </c>
      <c r="E1791" s="1" t="s">
        <v>364</v>
      </c>
      <c r="F1791">
        <v>1</v>
      </c>
      <c r="G1791" s="1" t="s">
        <v>377</v>
      </c>
      <c r="H1791" s="1" t="s">
        <v>28</v>
      </c>
      <c r="I1791">
        <v>1</v>
      </c>
    </row>
    <row r="1792" spans="1:9" x14ac:dyDescent="0.55000000000000004">
      <c r="A1792">
        <v>56</v>
      </c>
      <c r="B1792" s="1" t="s">
        <v>436</v>
      </c>
      <c r="C1792" s="1" t="s">
        <v>2</v>
      </c>
      <c r="D1792">
        <v>1</v>
      </c>
      <c r="E1792" s="1" t="s">
        <v>368</v>
      </c>
      <c r="F1792">
        <v>1</v>
      </c>
      <c r="G1792" s="1" t="s">
        <v>377</v>
      </c>
      <c r="H1792" s="1" t="s">
        <v>28</v>
      </c>
      <c r="I1792">
        <v>1</v>
      </c>
    </row>
    <row r="1793" spans="1:9" x14ac:dyDescent="0.55000000000000004">
      <c r="A1793">
        <v>56</v>
      </c>
      <c r="B1793" s="1" t="s">
        <v>436</v>
      </c>
      <c r="C1793" s="1" t="s">
        <v>2</v>
      </c>
      <c r="D1793">
        <v>1</v>
      </c>
      <c r="E1793" s="1" t="s">
        <v>371</v>
      </c>
      <c r="F1793">
        <v>1</v>
      </c>
      <c r="G1793" s="1" t="s">
        <v>377</v>
      </c>
      <c r="H1793" s="1" t="s">
        <v>29</v>
      </c>
      <c r="I1793">
        <v>1</v>
      </c>
    </row>
    <row r="1794" spans="1:9" x14ac:dyDescent="0.55000000000000004">
      <c r="A1794">
        <v>57</v>
      </c>
      <c r="B1794" s="1" t="s">
        <v>437</v>
      </c>
      <c r="C1794" s="1" t="s">
        <v>5</v>
      </c>
      <c r="D1794">
        <v>6</v>
      </c>
      <c r="E1794" s="1" t="s">
        <v>36</v>
      </c>
      <c r="F1794">
        <v>6</v>
      </c>
      <c r="G1794" s="1" t="s">
        <v>375</v>
      </c>
      <c r="H1794" s="1" t="s">
        <v>28</v>
      </c>
      <c r="I1794">
        <v>1</v>
      </c>
    </row>
    <row r="1795" spans="1:9" x14ac:dyDescent="0.55000000000000004">
      <c r="A1795">
        <v>57</v>
      </c>
      <c r="B1795" s="1" t="s">
        <v>437</v>
      </c>
      <c r="C1795" s="1" t="s">
        <v>5</v>
      </c>
      <c r="D1795">
        <v>6</v>
      </c>
      <c r="E1795" s="1" t="s">
        <v>40</v>
      </c>
      <c r="F1795">
        <v>5</v>
      </c>
      <c r="G1795" s="1" t="s">
        <v>376</v>
      </c>
      <c r="H1795" s="1" t="s">
        <v>28</v>
      </c>
      <c r="I1795">
        <v>1</v>
      </c>
    </row>
    <row r="1796" spans="1:9" x14ac:dyDescent="0.55000000000000004">
      <c r="A1796">
        <v>57</v>
      </c>
      <c r="B1796" s="1" t="s">
        <v>437</v>
      </c>
      <c r="C1796" s="1" t="s">
        <v>5</v>
      </c>
      <c r="D1796">
        <v>6</v>
      </c>
      <c r="E1796" s="1" t="s">
        <v>44</v>
      </c>
      <c r="F1796">
        <v>5</v>
      </c>
      <c r="G1796" s="1" t="s">
        <v>376</v>
      </c>
      <c r="H1796" s="1" t="s">
        <v>29</v>
      </c>
      <c r="I1796">
        <v>1</v>
      </c>
    </row>
    <row r="1797" spans="1:9" x14ac:dyDescent="0.55000000000000004">
      <c r="A1797">
        <v>57</v>
      </c>
      <c r="B1797" s="1" t="s">
        <v>437</v>
      </c>
      <c r="C1797" s="1" t="s">
        <v>5</v>
      </c>
      <c r="D1797">
        <v>6</v>
      </c>
      <c r="E1797" s="1" t="s">
        <v>48</v>
      </c>
      <c r="F1797">
        <v>7</v>
      </c>
      <c r="G1797" s="1" t="s">
        <v>376</v>
      </c>
      <c r="H1797" s="1" t="s">
        <v>29</v>
      </c>
      <c r="I1797">
        <v>1</v>
      </c>
    </row>
    <row r="1798" spans="1:9" x14ac:dyDescent="0.55000000000000004">
      <c r="A1798">
        <v>57</v>
      </c>
      <c r="B1798" s="1" t="s">
        <v>437</v>
      </c>
      <c r="C1798" s="1" t="s">
        <v>5</v>
      </c>
      <c r="D1798">
        <v>6</v>
      </c>
      <c r="E1798" s="1" t="s">
        <v>52</v>
      </c>
      <c r="F1798">
        <v>6</v>
      </c>
      <c r="G1798" s="1" t="s">
        <v>376</v>
      </c>
      <c r="H1798" s="1" t="s">
        <v>29</v>
      </c>
      <c r="I1798">
        <v>1</v>
      </c>
    </row>
    <row r="1799" spans="1:9" x14ac:dyDescent="0.55000000000000004">
      <c r="A1799">
        <v>57</v>
      </c>
      <c r="B1799" s="1" t="s">
        <v>437</v>
      </c>
      <c r="C1799" s="1" t="s">
        <v>5</v>
      </c>
      <c r="D1799">
        <v>6</v>
      </c>
      <c r="E1799" s="1" t="s">
        <v>56</v>
      </c>
      <c r="F1799">
        <v>6</v>
      </c>
      <c r="G1799" s="1" t="s">
        <v>376</v>
      </c>
      <c r="H1799" s="1" t="s">
        <v>29</v>
      </c>
      <c r="I1799">
        <v>1</v>
      </c>
    </row>
    <row r="1800" spans="1:9" x14ac:dyDescent="0.55000000000000004">
      <c r="A1800">
        <v>57</v>
      </c>
      <c r="B1800" s="1" t="s">
        <v>437</v>
      </c>
      <c r="C1800" s="1" t="s">
        <v>5</v>
      </c>
      <c r="D1800">
        <v>6</v>
      </c>
      <c r="E1800" s="1" t="s">
        <v>60</v>
      </c>
      <c r="F1800">
        <v>6</v>
      </c>
      <c r="G1800" s="1" t="s">
        <v>377</v>
      </c>
      <c r="H1800" s="1" t="s">
        <v>28</v>
      </c>
      <c r="I1800">
        <v>1</v>
      </c>
    </row>
    <row r="1801" spans="1:9" x14ac:dyDescent="0.55000000000000004">
      <c r="A1801">
        <v>57</v>
      </c>
      <c r="B1801" s="1" t="s">
        <v>437</v>
      </c>
      <c r="C1801" s="1" t="s">
        <v>5</v>
      </c>
      <c r="D1801">
        <v>6</v>
      </c>
      <c r="E1801" s="1" t="s">
        <v>64</v>
      </c>
      <c r="F1801">
        <v>6</v>
      </c>
      <c r="G1801" s="1" t="s">
        <v>377</v>
      </c>
      <c r="H1801" s="1" t="s">
        <v>29</v>
      </c>
      <c r="I1801">
        <v>1</v>
      </c>
    </row>
    <row r="1802" spans="1:9" x14ac:dyDescent="0.55000000000000004">
      <c r="A1802">
        <v>57</v>
      </c>
      <c r="B1802" s="1" t="s">
        <v>437</v>
      </c>
      <c r="C1802" s="1" t="s">
        <v>5</v>
      </c>
      <c r="D1802">
        <v>6</v>
      </c>
      <c r="E1802" s="1" t="s">
        <v>68</v>
      </c>
      <c r="F1802">
        <v>6</v>
      </c>
      <c r="G1802" s="1" t="s">
        <v>377</v>
      </c>
      <c r="H1802" s="1" t="s">
        <v>28</v>
      </c>
      <c r="I1802">
        <v>1</v>
      </c>
    </row>
    <row r="1803" spans="1:9" x14ac:dyDescent="0.55000000000000004">
      <c r="A1803">
        <v>57</v>
      </c>
      <c r="B1803" s="1" t="s">
        <v>437</v>
      </c>
      <c r="C1803" s="1" t="s">
        <v>5</v>
      </c>
      <c r="D1803">
        <v>6</v>
      </c>
      <c r="E1803" s="1" t="s">
        <v>72</v>
      </c>
      <c r="F1803">
        <v>6</v>
      </c>
      <c r="G1803" s="1" t="s">
        <v>377</v>
      </c>
      <c r="H1803" s="1" t="s">
        <v>29</v>
      </c>
      <c r="I1803">
        <v>1</v>
      </c>
    </row>
    <row r="1804" spans="1:9" x14ac:dyDescent="0.55000000000000004">
      <c r="A1804">
        <v>57</v>
      </c>
      <c r="B1804" s="1" t="s">
        <v>437</v>
      </c>
      <c r="C1804" s="1" t="s">
        <v>5</v>
      </c>
      <c r="D1804">
        <v>6</v>
      </c>
      <c r="E1804" s="1" t="s">
        <v>75</v>
      </c>
      <c r="F1804">
        <v>6</v>
      </c>
      <c r="G1804" s="1" t="s">
        <v>377</v>
      </c>
      <c r="H1804" s="1" t="s">
        <v>29</v>
      </c>
      <c r="I1804">
        <v>1</v>
      </c>
    </row>
    <row r="1805" spans="1:9" x14ac:dyDescent="0.55000000000000004">
      <c r="A1805">
        <v>57</v>
      </c>
      <c r="B1805" s="1" t="s">
        <v>437</v>
      </c>
      <c r="C1805" s="1" t="s">
        <v>5</v>
      </c>
      <c r="D1805">
        <v>6</v>
      </c>
      <c r="E1805" s="1" t="s">
        <v>78</v>
      </c>
      <c r="F1805">
        <v>6</v>
      </c>
      <c r="G1805" s="1" t="s">
        <v>375</v>
      </c>
      <c r="H1805" s="1" t="s">
        <v>28</v>
      </c>
      <c r="I1805">
        <v>1</v>
      </c>
    </row>
    <row r="1806" spans="1:9" x14ac:dyDescent="0.55000000000000004">
      <c r="A1806">
        <v>57</v>
      </c>
      <c r="B1806" s="1" t="s">
        <v>437</v>
      </c>
      <c r="C1806" s="1" t="s">
        <v>5</v>
      </c>
      <c r="D1806">
        <v>6</v>
      </c>
      <c r="E1806" s="1" t="s">
        <v>82</v>
      </c>
      <c r="F1806">
        <v>6</v>
      </c>
      <c r="G1806" s="1" t="s">
        <v>375</v>
      </c>
      <c r="H1806" s="1" t="s">
        <v>29</v>
      </c>
      <c r="I1806">
        <v>1</v>
      </c>
    </row>
    <row r="1807" spans="1:9" x14ac:dyDescent="0.55000000000000004">
      <c r="A1807">
        <v>57</v>
      </c>
      <c r="B1807" s="1" t="s">
        <v>437</v>
      </c>
      <c r="C1807" s="1" t="s">
        <v>5</v>
      </c>
      <c r="D1807">
        <v>6</v>
      </c>
      <c r="E1807" s="1" t="s">
        <v>85</v>
      </c>
      <c r="F1807">
        <v>7</v>
      </c>
      <c r="G1807" s="1" t="s">
        <v>375</v>
      </c>
      <c r="H1807" s="1" t="s">
        <v>28</v>
      </c>
      <c r="I1807">
        <v>1</v>
      </c>
    </row>
    <row r="1808" spans="1:9" x14ac:dyDescent="0.55000000000000004">
      <c r="A1808">
        <v>57</v>
      </c>
      <c r="B1808" s="1" t="s">
        <v>437</v>
      </c>
      <c r="C1808" s="1" t="s">
        <v>5</v>
      </c>
      <c r="D1808">
        <v>6</v>
      </c>
      <c r="E1808" s="1" t="s">
        <v>184</v>
      </c>
      <c r="F1808">
        <v>6</v>
      </c>
      <c r="G1808" s="1" t="s">
        <v>376</v>
      </c>
      <c r="H1808" s="1" t="s">
        <v>28</v>
      </c>
      <c r="I1808">
        <v>1</v>
      </c>
    </row>
    <row r="1809" spans="1:9" x14ac:dyDescent="0.55000000000000004">
      <c r="A1809">
        <v>57</v>
      </c>
      <c r="B1809" s="1" t="s">
        <v>437</v>
      </c>
      <c r="C1809" s="1" t="s">
        <v>5</v>
      </c>
      <c r="D1809">
        <v>6</v>
      </c>
      <c r="E1809" s="1" t="s">
        <v>187</v>
      </c>
      <c r="F1809">
        <v>6</v>
      </c>
      <c r="G1809" s="1" t="s">
        <v>376</v>
      </c>
      <c r="H1809" s="1" t="s">
        <v>29</v>
      </c>
      <c r="I1809">
        <v>1</v>
      </c>
    </row>
    <row r="1810" spans="1:9" x14ac:dyDescent="0.55000000000000004">
      <c r="A1810">
        <v>57</v>
      </c>
      <c r="B1810" s="1" t="s">
        <v>437</v>
      </c>
      <c r="C1810" s="1" t="s">
        <v>5</v>
      </c>
      <c r="D1810">
        <v>6</v>
      </c>
      <c r="E1810" s="1" t="s">
        <v>192</v>
      </c>
      <c r="F1810">
        <v>6</v>
      </c>
      <c r="G1810" s="1" t="s">
        <v>376</v>
      </c>
      <c r="H1810" s="1" t="s">
        <v>28</v>
      </c>
      <c r="I1810">
        <v>1</v>
      </c>
    </row>
    <row r="1811" spans="1:9" x14ac:dyDescent="0.55000000000000004">
      <c r="A1811">
        <v>57</v>
      </c>
      <c r="B1811" s="1" t="s">
        <v>437</v>
      </c>
      <c r="C1811" s="1" t="s">
        <v>5</v>
      </c>
      <c r="D1811">
        <v>6</v>
      </c>
      <c r="E1811" s="1" t="s">
        <v>195</v>
      </c>
      <c r="F1811">
        <v>6</v>
      </c>
      <c r="G1811" s="1" t="s">
        <v>377</v>
      </c>
      <c r="H1811" s="1" t="s">
        <v>28</v>
      </c>
      <c r="I1811">
        <v>1</v>
      </c>
    </row>
    <row r="1812" spans="1:9" x14ac:dyDescent="0.55000000000000004">
      <c r="A1812">
        <v>57</v>
      </c>
      <c r="B1812" s="1" t="s">
        <v>437</v>
      </c>
      <c r="C1812" s="1" t="s">
        <v>5</v>
      </c>
      <c r="D1812">
        <v>6</v>
      </c>
      <c r="E1812" s="1" t="s">
        <v>199</v>
      </c>
      <c r="F1812">
        <v>6</v>
      </c>
      <c r="G1812" s="1" t="s">
        <v>377</v>
      </c>
      <c r="H1812" s="1" t="s">
        <v>28</v>
      </c>
      <c r="I1812">
        <v>1</v>
      </c>
    </row>
    <row r="1813" spans="1:9" x14ac:dyDescent="0.55000000000000004">
      <c r="A1813">
        <v>57</v>
      </c>
      <c r="B1813" s="1" t="s">
        <v>437</v>
      </c>
      <c r="C1813" s="1" t="s">
        <v>5</v>
      </c>
      <c r="D1813">
        <v>6</v>
      </c>
      <c r="E1813" s="1" t="s">
        <v>203</v>
      </c>
      <c r="F1813">
        <v>5</v>
      </c>
      <c r="G1813" s="1" t="s">
        <v>377</v>
      </c>
      <c r="H1813" s="1" t="s">
        <v>29</v>
      </c>
      <c r="I1813">
        <v>1</v>
      </c>
    </row>
    <row r="1814" spans="1:9" x14ac:dyDescent="0.55000000000000004">
      <c r="A1814">
        <v>57</v>
      </c>
      <c r="B1814" s="1" t="s">
        <v>437</v>
      </c>
      <c r="C1814" s="1" t="s">
        <v>5</v>
      </c>
      <c r="D1814">
        <v>6</v>
      </c>
      <c r="E1814" s="1" t="s">
        <v>206</v>
      </c>
      <c r="F1814">
        <v>6</v>
      </c>
      <c r="G1814" s="1" t="s">
        <v>377</v>
      </c>
      <c r="H1814" s="1" t="s">
        <v>29</v>
      </c>
      <c r="I1814">
        <v>1</v>
      </c>
    </row>
    <row r="1815" spans="1:9" x14ac:dyDescent="0.55000000000000004">
      <c r="A1815">
        <v>57</v>
      </c>
      <c r="B1815" s="1" t="s">
        <v>437</v>
      </c>
      <c r="C1815" s="1" t="s">
        <v>5</v>
      </c>
      <c r="D1815">
        <v>6</v>
      </c>
      <c r="E1815" s="1" t="s">
        <v>210</v>
      </c>
      <c r="F1815">
        <v>5</v>
      </c>
      <c r="G1815" s="1" t="s">
        <v>376</v>
      </c>
      <c r="H1815" s="1" t="s">
        <v>28</v>
      </c>
      <c r="I1815">
        <v>1</v>
      </c>
    </row>
    <row r="1816" spans="1:9" x14ac:dyDescent="0.55000000000000004">
      <c r="A1816">
        <v>57</v>
      </c>
      <c r="B1816" s="1" t="s">
        <v>437</v>
      </c>
      <c r="C1816" s="1" t="s">
        <v>5</v>
      </c>
      <c r="D1816">
        <v>6</v>
      </c>
      <c r="E1816" s="1" t="s">
        <v>274</v>
      </c>
      <c r="F1816">
        <v>6</v>
      </c>
      <c r="G1816" s="1" t="s">
        <v>375</v>
      </c>
      <c r="H1816" s="1" t="s">
        <v>28</v>
      </c>
      <c r="I1816">
        <v>1</v>
      </c>
    </row>
    <row r="1817" spans="1:9" x14ac:dyDescent="0.55000000000000004">
      <c r="A1817">
        <v>57</v>
      </c>
      <c r="B1817" s="1" t="s">
        <v>437</v>
      </c>
      <c r="C1817" s="1" t="s">
        <v>5</v>
      </c>
      <c r="D1817">
        <v>6</v>
      </c>
      <c r="E1817" s="1" t="s">
        <v>276</v>
      </c>
      <c r="F1817">
        <v>6</v>
      </c>
      <c r="G1817" s="1" t="s">
        <v>375</v>
      </c>
      <c r="H1817" s="1" t="s">
        <v>28</v>
      </c>
      <c r="I1817">
        <v>1</v>
      </c>
    </row>
    <row r="1818" spans="1:9" x14ac:dyDescent="0.55000000000000004">
      <c r="A1818">
        <v>57</v>
      </c>
      <c r="B1818" s="1" t="s">
        <v>437</v>
      </c>
      <c r="C1818" s="1" t="s">
        <v>5</v>
      </c>
      <c r="D1818">
        <v>6</v>
      </c>
      <c r="E1818" s="1" t="s">
        <v>279</v>
      </c>
      <c r="F1818">
        <v>5</v>
      </c>
      <c r="G1818" s="1" t="s">
        <v>376</v>
      </c>
      <c r="H1818" s="1" t="s">
        <v>29</v>
      </c>
      <c r="I1818">
        <v>1</v>
      </c>
    </row>
    <row r="1819" spans="1:9" x14ac:dyDescent="0.55000000000000004">
      <c r="A1819">
        <v>57</v>
      </c>
      <c r="B1819" s="1" t="s">
        <v>437</v>
      </c>
      <c r="C1819" s="1" t="s">
        <v>5</v>
      </c>
      <c r="D1819">
        <v>6</v>
      </c>
      <c r="E1819" s="1" t="s">
        <v>282</v>
      </c>
      <c r="F1819">
        <v>5</v>
      </c>
      <c r="G1819" s="1" t="s">
        <v>375</v>
      </c>
      <c r="H1819" s="1" t="s">
        <v>29</v>
      </c>
      <c r="I1819">
        <v>1</v>
      </c>
    </row>
    <row r="1820" spans="1:9" x14ac:dyDescent="0.55000000000000004">
      <c r="A1820">
        <v>57</v>
      </c>
      <c r="B1820" s="1" t="s">
        <v>437</v>
      </c>
      <c r="C1820" s="1" t="s">
        <v>5</v>
      </c>
      <c r="D1820">
        <v>6</v>
      </c>
      <c r="E1820" s="1" t="s">
        <v>352</v>
      </c>
      <c r="F1820">
        <v>5</v>
      </c>
      <c r="G1820" s="1" t="s">
        <v>376</v>
      </c>
      <c r="H1820" s="1" t="s">
        <v>29</v>
      </c>
      <c r="I1820">
        <v>1</v>
      </c>
    </row>
    <row r="1821" spans="1:9" x14ac:dyDescent="0.55000000000000004">
      <c r="A1821">
        <v>57</v>
      </c>
      <c r="B1821" s="1" t="s">
        <v>437</v>
      </c>
      <c r="C1821" s="1" t="s">
        <v>5</v>
      </c>
      <c r="D1821">
        <v>6</v>
      </c>
      <c r="E1821" s="1" t="s">
        <v>357</v>
      </c>
      <c r="F1821">
        <v>5</v>
      </c>
      <c r="G1821" s="1" t="s">
        <v>376</v>
      </c>
      <c r="H1821" s="1" t="s">
        <v>28</v>
      </c>
      <c r="I1821">
        <v>1</v>
      </c>
    </row>
    <row r="1822" spans="1:9" x14ac:dyDescent="0.55000000000000004">
      <c r="A1822">
        <v>57</v>
      </c>
      <c r="B1822" s="1" t="s">
        <v>437</v>
      </c>
      <c r="C1822" s="1" t="s">
        <v>5</v>
      </c>
      <c r="D1822">
        <v>6</v>
      </c>
      <c r="E1822" s="1" t="s">
        <v>360</v>
      </c>
      <c r="F1822">
        <v>6</v>
      </c>
      <c r="G1822" s="1" t="s">
        <v>377</v>
      </c>
      <c r="H1822" s="1" t="s">
        <v>28</v>
      </c>
      <c r="I1822">
        <v>1</v>
      </c>
    </row>
    <row r="1823" spans="1:9" x14ac:dyDescent="0.55000000000000004">
      <c r="A1823">
        <v>57</v>
      </c>
      <c r="B1823" s="1" t="s">
        <v>437</v>
      </c>
      <c r="C1823" s="1" t="s">
        <v>5</v>
      </c>
      <c r="D1823">
        <v>6</v>
      </c>
      <c r="E1823" s="1" t="s">
        <v>364</v>
      </c>
      <c r="F1823">
        <v>6</v>
      </c>
      <c r="G1823" s="1" t="s">
        <v>377</v>
      </c>
      <c r="H1823" s="1" t="s">
        <v>28</v>
      </c>
      <c r="I1823">
        <v>1</v>
      </c>
    </row>
    <row r="1824" spans="1:9" x14ac:dyDescent="0.55000000000000004">
      <c r="A1824">
        <v>57</v>
      </c>
      <c r="B1824" s="1" t="s">
        <v>437</v>
      </c>
      <c r="C1824" s="1" t="s">
        <v>5</v>
      </c>
      <c r="D1824">
        <v>6</v>
      </c>
      <c r="E1824" s="1" t="s">
        <v>368</v>
      </c>
      <c r="F1824">
        <v>6</v>
      </c>
      <c r="G1824" s="1" t="s">
        <v>377</v>
      </c>
      <c r="H1824" s="1" t="s">
        <v>28</v>
      </c>
      <c r="I1824">
        <v>1</v>
      </c>
    </row>
    <row r="1825" spans="1:9" x14ac:dyDescent="0.55000000000000004">
      <c r="A1825">
        <v>57</v>
      </c>
      <c r="B1825" s="1" t="s">
        <v>437</v>
      </c>
      <c r="C1825" s="1" t="s">
        <v>5</v>
      </c>
      <c r="D1825">
        <v>6</v>
      </c>
      <c r="E1825" s="1" t="s">
        <v>371</v>
      </c>
      <c r="F1825">
        <v>6</v>
      </c>
      <c r="G1825" s="1" t="s">
        <v>377</v>
      </c>
      <c r="H1825" s="1" t="s">
        <v>29</v>
      </c>
      <c r="I1825">
        <v>1</v>
      </c>
    </row>
    <row r="1826" spans="1:9" x14ac:dyDescent="0.55000000000000004">
      <c r="A1826">
        <v>58</v>
      </c>
      <c r="B1826" s="1" t="s">
        <v>438</v>
      </c>
      <c r="C1826" s="1" t="s">
        <v>4</v>
      </c>
      <c r="D1826">
        <v>5</v>
      </c>
      <c r="E1826" s="1" t="s">
        <v>36</v>
      </c>
      <c r="F1826">
        <v>3</v>
      </c>
      <c r="G1826" s="1" t="s">
        <v>375</v>
      </c>
      <c r="H1826" s="1" t="s">
        <v>28</v>
      </c>
      <c r="I1826">
        <v>1</v>
      </c>
    </row>
    <row r="1827" spans="1:9" x14ac:dyDescent="0.55000000000000004">
      <c r="A1827">
        <v>58</v>
      </c>
      <c r="B1827" s="1" t="s">
        <v>438</v>
      </c>
      <c r="C1827" s="1" t="s">
        <v>4</v>
      </c>
      <c r="D1827">
        <v>5</v>
      </c>
      <c r="E1827" s="1" t="s">
        <v>40</v>
      </c>
      <c r="F1827">
        <v>5</v>
      </c>
      <c r="G1827" s="1" t="s">
        <v>376</v>
      </c>
      <c r="H1827" s="1" t="s">
        <v>28</v>
      </c>
      <c r="I1827">
        <v>1</v>
      </c>
    </row>
    <row r="1828" spans="1:9" x14ac:dyDescent="0.55000000000000004">
      <c r="A1828">
        <v>58</v>
      </c>
      <c r="B1828" s="1" t="s">
        <v>438</v>
      </c>
      <c r="C1828" s="1" t="s">
        <v>4</v>
      </c>
      <c r="D1828">
        <v>5</v>
      </c>
      <c r="E1828" s="1" t="s">
        <v>44</v>
      </c>
      <c r="F1828">
        <v>7</v>
      </c>
      <c r="G1828" s="1" t="s">
        <v>376</v>
      </c>
      <c r="H1828" s="1" t="s">
        <v>29</v>
      </c>
      <c r="I1828">
        <v>1</v>
      </c>
    </row>
    <row r="1829" spans="1:9" x14ac:dyDescent="0.55000000000000004">
      <c r="A1829">
        <v>58</v>
      </c>
      <c r="B1829" s="1" t="s">
        <v>438</v>
      </c>
      <c r="C1829" s="1" t="s">
        <v>4</v>
      </c>
      <c r="D1829">
        <v>5</v>
      </c>
      <c r="E1829" s="1" t="s">
        <v>48</v>
      </c>
      <c r="F1829">
        <v>5</v>
      </c>
      <c r="G1829" s="1" t="s">
        <v>376</v>
      </c>
      <c r="H1829" s="1" t="s">
        <v>29</v>
      </c>
      <c r="I1829">
        <v>1</v>
      </c>
    </row>
    <row r="1830" spans="1:9" x14ac:dyDescent="0.55000000000000004">
      <c r="A1830">
        <v>58</v>
      </c>
      <c r="B1830" s="1" t="s">
        <v>438</v>
      </c>
      <c r="C1830" s="1" t="s">
        <v>4</v>
      </c>
      <c r="D1830">
        <v>5</v>
      </c>
      <c r="E1830" s="1" t="s">
        <v>52</v>
      </c>
      <c r="F1830">
        <v>5</v>
      </c>
      <c r="G1830" s="1" t="s">
        <v>376</v>
      </c>
      <c r="H1830" s="1" t="s">
        <v>29</v>
      </c>
      <c r="I1830">
        <v>1</v>
      </c>
    </row>
    <row r="1831" spans="1:9" x14ac:dyDescent="0.55000000000000004">
      <c r="A1831">
        <v>58</v>
      </c>
      <c r="B1831" s="1" t="s">
        <v>438</v>
      </c>
      <c r="C1831" s="1" t="s">
        <v>4</v>
      </c>
      <c r="D1831">
        <v>5</v>
      </c>
      <c r="E1831" s="1" t="s">
        <v>56</v>
      </c>
      <c r="F1831">
        <v>6</v>
      </c>
      <c r="G1831" s="1" t="s">
        <v>376</v>
      </c>
      <c r="H1831" s="1" t="s">
        <v>29</v>
      </c>
      <c r="I1831">
        <v>1</v>
      </c>
    </row>
    <row r="1832" spans="1:9" x14ac:dyDescent="0.55000000000000004">
      <c r="A1832">
        <v>58</v>
      </c>
      <c r="B1832" s="1" t="s">
        <v>438</v>
      </c>
      <c r="C1832" s="1" t="s">
        <v>4</v>
      </c>
      <c r="D1832">
        <v>5</v>
      </c>
      <c r="E1832" s="1" t="s">
        <v>60</v>
      </c>
      <c r="F1832">
        <v>6</v>
      </c>
      <c r="G1832" s="1" t="s">
        <v>377</v>
      </c>
      <c r="H1832" s="1" t="s">
        <v>28</v>
      </c>
      <c r="I1832">
        <v>1</v>
      </c>
    </row>
    <row r="1833" spans="1:9" x14ac:dyDescent="0.55000000000000004">
      <c r="A1833">
        <v>58</v>
      </c>
      <c r="B1833" s="1" t="s">
        <v>438</v>
      </c>
      <c r="C1833" s="1" t="s">
        <v>4</v>
      </c>
      <c r="D1833">
        <v>5</v>
      </c>
      <c r="E1833" s="1" t="s">
        <v>64</v>
      </c>
      <c r="F1833">
        <v>5</v>
      </c>
      <c r="G1833" s="1" t="s">
        <v>377</v>
      </c>
      <c r="H1833" s="1" t="s">
        <v>29</v>
      </c>
      <c r="I1833">
        <v>1</v>
      </c>
    </row>
    <row r="1834" spans="1:9" x14ac:dyDescent="0.55000000000000004">
      <c r="A1834">
        <v>58</v>
      </c>
      <c r="B1834" s="1" t="s">
        <v>438</v>
      </c>
      <c r="C1834" s="1" t="s">
        <v>4</v>
      </c>
      <c r="D1834">
        <v>5</v>
      </c>
      <c r="E1834" s="1" t="s">
        <v>68</v>
      </c>
      <c r="F1834">
        <v>5</v>
      </c>
      <c r="G1834" s="1" t="s">
        <v>377</v>
      </c>
      <c r="H1834" s="1" t="s">
        <v>28</v>
      </c>
      <c r="I1834">
        <v>1</v>
      </c>
    </row>
    <row r="1835" spans="1:9" x14ac:dyDescent="0.55000000000000004">
      <c r="A1835">
        <v>58</v>
      </c>
      <c r="B1835" s="1" t="s">
        <v>438</v>
      </c>
      <c r="C1835" s="1" t="s">
        <v>4</v>
      </c>
      <c r="D1835">
        <v>5</v>
      </c>
      <c r="E1835" s="1" t="s">
        <v>72</v>
      </c>
      <c r="F1835">
        <v>6</v>
      </c>
      <c r="G1835" s="1" t="s">
        <v>377</v>
      </c>
      <c r="H1835" s="1" t="s">
        <v>29</v>
      </c>
      <c r="I1835">
        <v>1</v>
      </c>
    </row>
    <row r="1836" spans="1:9" x14ac:dyDescent="0.55000000000000004">
      <c r="A1836">
        <v>58</v>
      </c>
      <c r="B1836" s="1" t="s">
        <v>438</v>
      </c>
      <c r="C1836" s="1" t="s">
        <v>4</v>
      </c>
      <c r="D1836">
        <v>5</v>
      </c>
      <c r="E1836" s="1" t="s">
        <v>75</v>
      </c>
      <c r="F1836">
        <v>6</v>
      </c>
      <c r="G1836" s="1" t="s">
        <v>377</v>
      </c>
      <c r="H1836" s="1" t="s">
        <v>29</v>
      </c>
      <c r="I1836">
        <v>1</v>
      </c>
    </row>
    <row r="1837" spans="1:9" x14ac:dyDescent="0.55000000000000004">
      <c r="A1837">
        <v>58</v>
      </c>
      <c r="B1837" s="1" t="s">
        <v>438</v>
      </c>
      <c r="C1837" s="1" t="s">
        <v>4</v>
      </c>
      <c r="D1837">
        <v>5</v>
      </c>
      <c r="E1837" s="1" t="s">
        <v>78</v>
      </c>
      <c r="F1837">
        <v>5</v>
      </c>
      <c r="G1837" s="1" t="s">
        <v>375</v>
      </c>
      <c r="H1837" s="1" t="s">
        <v>28</v>
      </c>
      <c r="I1837">
        <v>1</v>
      </c>
    </row>
    <row r="1838" spans="1:9" x14ac:dyDescent="0.55000000000000004">
      <c r="A1838">
        <v>58</v>
      </c>
      <c r="B1838" s="1" t="s">
        <v>438</v>
      </c>
      <c r="C1838" s="1" t="s">
        <v>4</v>
      </c>
      <c r="D1838">
        <v>5</v>
      </c>
      <c r="E1838" s="1" t="s">
        <v>82</v>
      </c>
      <c r="F1838">
        <v>7</v>
      </c>
      <c r="G1838" s="1" t="s">
        <v>375</v>
      </c>
      <c r="H1838" s="1" t="s">
        <v>29</v>
      </c>
      <c r="I1838">
        <v>1</v>
      </c>
    </row>
    <row r="1839" spans="1:9" x14ac:dyDescent="0.55000000000000004">
      <c r="A1839">
        <v>58</v>
      </c>
      <c r="B1839" s="1" t="s">
        <v>438</v>
      </c>
      <c r="C1839" s="1" t="s">
        <v>4</v>
      </c>
      <c r="D1839">
        <v>5</v>
      </c>
      <c r="E1839" s="1" t="s">
        <v>85</v>
      </c>
      <c r="F1839">
        <v>5</v>
      </c>
      <c r="G1839" s="1" t="s">
        <v>375</v>
      </c>
      <c r="H1839" s="1" t="s">
        <v>28</v>
      </c>
      <c r="I1839">
        <v>1</v>
      </c>
    </row>
    <row r="1840" spans="1:9" x14ac:dyDescent="0.55000000000000004">
      <c r="A1840">
        <v>58</v>
      </c>
      <c r="B1840" s="1" t="s">
        <v>438</v>
      </c>
      <c r="C1840" s="1" t="s">
        <v>4</v>
      </c>
      <c r="D1840">
        <v>5</v>
      </c>
      <c r="E1840" s="1" t="s">
        <v>184</v>
      </c>
      <c r="F1840">
        <v>5</v>
      </c>
      <c r="G1840" s="1" t="s">
        <v>376</v>
      </c>
      <c r="H1840" s="1" t="s">
        <v>28</v>
      </c>
      <c r="I1840">
        <v>1</v>
      </c>
    </row>
    <row r="1841" spans="1:9" x14ac:dyDescent="0.55000000000000004">
      <c r="A1841">
        <v>58</v>
      </c>
      <c r="B1841" s="1" t="s">
        <v>438</v>
      </c>
      <c r="C1841" s="1" t="s">
        <v>4</v>
      </c>
      <c r="D1841">
        <v>5</v>
      </c>
      <c r="E1841" s="1" t="s">
        <v>187</v>
      </c>
      <c r="F1841">
        <v>5</v>
      </c>
      <c r="G1841" s="1" t="s">
        <v>376</v>
      </c>
      <c r="H1841" s="1" t="s">
        <v>29</v>
      </c>
      <c r="I1841">
        <v>1</v>
      </c>
    </row>
    <row r="1842" spans="1:9" x14ac:dyDescent="0.55000000000000004">
      <c r="A1842">
        <v>58</v>
      </c>
      <c r="B1842" s="1" t="s">
        <v>438</v>
      </c>
      <c r="C1842" s="1" t="s">
        <v>4</v>
      </c>
      <c r="D1842">
        <v>5</v>
      </c>
      <c r="E1842" s="1" t="s">
        <v>192</v>
      </c>
      <c r="F1842">
        <v>7</v>
      </c>
      <c r="G1842" s="1" t="s">
        <v>376</v>
      </c>
      <c r="H1842" s="1" t="s">
        <v>28</v>
      </c>
      <c r="I1842">
        <v>1</v>
      </c>
    </row>
    <row r="1843" spans="1:9" x14ac:dyDescent="0.55000000000000004">
      <c r="A1843">
        <v>58</v>
      </c>
      <c r="B1843" s="1" t="s">
        <v>438</v>
      </c>
      <c r="C1843" s="1" t="s">
        <v>4</v>
      </c>
      <c r="D1843">
        <v>5</v>
      </c>
      <c r="E1843" s="1" t="s">
        <v>195</v>
      </c>
      <c r="F1843">
        <v>5</v>
      </c>
      <c r="G1843" s="1" t="s">
        <v>377</v>
      </c>
      <c r="H1843" s="1" t="s">
        <v>28</v>
      </c>
      <c r="I1843">
        <v>1</v>
      </c>
    </row>
    <row r="1844" spans="1:9" x14ac:dyDescent="0.55000000000000004">
      <c r="A1844">
        <v>58</v>
      </c>
      <c r="B1844" s="1" t="s">
        <v>438</v>
      </c>
      <c r="C1844" s="1" t="s">
        <v>4</v>
      </c>
      <c r="D1844">
        <v>5</v>
      </c>
      <c r="E1844" s="1" t="s">
        <v>199</v>
      </c>
      <c r="F1844">
        <v>5</v>
      </c>
      <c r="G1844" s="1" t="s">
        <v>377</v>
      </c>
      <c r="H1844" s="1" t="s">
        <v>28</v>
      </c>
      <c r="I1844">
        <v>1</v>
      </c>
    </row>
    <row r="1845" spans="1:9" x14ac:dyDescent="0.55000000000000004">
      <c r="A1845">
        <v>58</v>
      </c>
      <c r="B1845" s="1" t="s">
        <v>438</v>
      </c>
      <c r="C1845" s="1" t="s">
        <v>4</v>
      </c>
      <c r="D1845">
        <v>5</v>
      </c>
      <c r="E1845" s="1" t="s">
        <v>203</v>
      </c>
      <c r="F1845">
        <v>1</v>
      </c>
      <c r="G1845" s="1" t="s">
        <v>377</v>
      </c>
      <c r="H1845" s="1" t="s">
        <v>29</v>
      </c>
      <c r="I1845">
        <v>1</v>
      </c>
    </row>
    <row r="1846" spans="1:9" x14ac:dyDescent="0.55000000000000004">
      <c r="A1846">
        <v>58</v>
      </c>
      <c r="B1846" s="1" t="s">
        <v>438</v>
      </c>
      <c r="C1846" s="1" t="s">
        <v>4</v>
      </c>
      <c r="D1846">
        <v>5</v>
      </c>
      <c r="E1846" s="1" t="s">
        <v>206</v>
      </c>
      <c r="F1846">
        <v>5</v>
      </c>
      <c r="G1846" s="1" t="s">
        <v>377</v>
      </c>
      <c r="H1846" s="1" t="s">
        <v>29</v>
      </c>
      <c r="I1846">
        <v>1</v>
      </c>
    </row>
    <row r="1847" spans="1:9" x14ac:dyDescent="0.55000000000000004">
      <c r="A1847">
        <v>58</v>
      </c>
      <c r="B1847" s="1" t="s">
        <v>438</v>
      </c>
      <c r="C1847" s="1" t="s">
        <v>4</v>
      </c>
      <c r="D1847">
        <v>5</v>
      </c>
      <c r="E1847" s="1" t="s">
        <v>210</v>
      </c>
      <c r="F1847">
        <v>5</v>
      </c>
      <c r="G1847" s="1" t="s">
        <v>376</v>
      </c>
      <c r="H1847" s="1" t="s">
        <v>28</v>
      </c>
      <c r="I1847">
        <v>1</v>
      </c>
    </row>
    <row r="1848" spans="1:9" x14ac:dyDescent="0.55000000000000004">
      <c r="A1848">
        <v>58</v>
      </c>
      <c r="B1848" s="1" t="s">
        <v>438</v>
      </c>
      <c r="C1848" s="1" t="s">
        <v>4</v>
      </c>
      <c r="D1848">
        <v>5</v>
      </c>
      <c r="E1848" s="1" t="s">
        <v>274</v>
      </c>
      <c r="F1848">
        <v>5</v>
      </c>
      <c r="G1848" s="1" t="s">
        <v>375</v>
      </c>
      <c r="H1848" s="1" t="s">
        <v>28</v>
      </c>
      <c r="I1848">
        <v>1</v>
      </c>
    </row>
    <row r="1849" spans="1:9" x14ac:dyDescent="0.55000000000000004">
      <c r="A1849">
        <v>58</v>
      </c>
      <c r="B1849" s="1" t="s">
        <v>438</v>
      </c>
      <c r="C1849" s="1" t="s">
        <v>4</v>
      </c>
      <c r="D1849">
        <v>5</v>
      </c>
      <c r="E1849" s="1" t="s">
        <v>276</v>
      </c>
      <c r="F1849">
        <v>5</v>
      </c>
      <c r="G1849" s="1" t="s">
        <v>375</v>
      </c>
      <c r="H1849" s="1" t="s">
        <v>28</v>
      </c>
      <c r="I1849">
        <v>1</v>
      </c>
    </row>
    <row r="1850" spans="1:9" x14ac:dyDescent="0.55000000000000004">
      <c r="A1850">
        <v>58</v>
      </c>
      <c r="B1850" s="1" t="s">
        <v>438</v>
      </c>
      <c r="C1850" s="1" t="s">
        <v>4</v>
      </c>
      <c r="D1850">
        <v>5</v>
      </c>
      <c r="E1850" s="1" t="s">
        <v>279</v>
      </c>
      <c r="F1850">
        <v>6</v>
      </c>
      <c r="G1850" s="1" t="s">
        <v>376</v>
      </c>
      <c r="H1850" s="1" t="s">
        <v>29</v>
      </c>
      <c r="I1850">
        <v>1</v>
      </c>
    </row>
    <row r="1851" spans="1:9" x14ac:dyDescent="0.55000000000000004">
      <c r="A1851">
        <v>58</v>
      </c>
      <c r="B1851" s="1" t="s">
        <v>438</v>
      </c>
      <c r="C1851" s="1" t="s">
        <v>4</v>
      </c>
      <c r="D1851">
        <v>5</v>
      </c>
      <c r="E1851" s="1" t="s">
        <v>282</v>
      </c>
      <c r="F1851">
        <v>6</v>
      </c>
      <c r="G1851" s="1" t="s">
        <v>375</v>
      </c>
      <c r="H1851" s="1" t="s">
        <v>29</v>
      </c>
      <c r="I1851">
        <v>1</v>
      </c>
    </row>
    <row r="1852" spans="1:9" x14ac:dyDescent="0.55000000000000004">
      <c r="A1852">
        <v>58</v>
      </c>
      <c r="B1852" s="1" t="s">
        <v>438</v>
      </c>
      <c r="C1852" s="1" t="s">
        <v>4</v>
      </c>
      <c r="D1852">
        <v>5</v>
      </c>
      <c r="E1852" s="1" t="s">
        <v>352</v>
      </c>
      <c r="F1852">
        <v>6</v>
      </c>
      <c r="G1852" s="1" t="s">
        <v>376</v>
      </c>
      <c r="H1852" s="1" t="s">
        <v>29</v>
      </c>
      <c r="I1852">
        <v>1</v>
      </c>
    </row>
    <row r="1853" spans="1:9" x14ac:dyDescent="0.55000000000000004">
      <c r="A1853">
        <v>58</v>
      </c>
      <c r="B1853" s="1" t="s">
        <v>438</v>
      </c>
      <c r="C1853" s="1" t="s">
        <v>4</v>
      </c>
      <c r="D1853">
        <v>5</v>
      </c>
      <c r="E1853" s="1" t="s">
        <v>357</v>
      </c>
      <c r="F1853">
        <v>5</v>
      </c>
      <c r="G1853" s="1" t="s">
        <v>376</v>
      </c>
      <c r="H1853" s="1" t="s">
        <v>28</v>
      </c>
      <c r="I1853">
        <v>1</v>
      </c>
    </row>
    <row r="1854" spans="1:9" x14ac:dyDescent="0.55000000000000004">
      <c r="A1854">
        <v>58</v>
      </c>
      <c r="B1854" s="1" t="s">
        <v>438</v>
      </c>
      <c r="C1854" s="1" t="s">
        <v>4</v>
      </c>
      <c r="D1854">
        <v>5</v>
      </c>
      <c r="E1854" s="1" t="s">
        <v>360</v>
      </c>
      <c r="F1854">
        <v>6</v>
      </c>
      <c r="G1854" s="1" t="s">
        <v>377</v>
      </c>
      <c r="H1854" s="1" t="s">
        <v>28</v>
      </c>
      <c r="I1854">
        <v>1</v>
      </c>
    </row>
    <row r="1855" spans="1:9" x14ac:dyDescent="0.55000000000000004">
      <c r="A1855">
        <v>58</v>
      </c>
      <c r="B1855" s="1" t="s">
        <v>438</v>
      </c>
      <c r="C1855" s="1" t="s">
        <v>4</v>
      </c>
      <c r="D1855">
        <v>5</v>
      </c>
      <c r="E1855" s="1" t="s">
        <v>364</v>
      </c>
      <c r="F1855">
        <v>6</v>
      </c>
      <c r="G1855" s="1" t="s">
        <v>377</v>
      </c>
      <c r="H1855" s="1" t="s">
        <v>28</v>
      </c>
      <c r="I1855">
        <v>1</v>
      </c>
    </row>
    <row r="1856" spans="1:9" x14ac:dyDescent="0.55000000000000004">
      <c r="A1856">
        <v>58</v>
      </c>
      <c r="B1856" s="1" t="s">
        <v>438</v>
      </c>
      <c r="C1856" s="1" t="s">
        <v>4</v>
      </c>
      <c r="D1856">
        <v>5</v>
      </c>
      <c r="E1856" s="1" t="s">
        <v>368</v>
      </c>
      <c r="F1856">
        <v>6</v>
      </c>
      <c r="G1856" s="1" t="s">
        <v>377</v>
      </c>
      <c r="H1856" s="1" t="s">
        <v>28</v>
      </c>
      <c r="I1856">
        <v>1</v>
      </c>
    </row>
    <row r="1857" spans="1:9" x14ac:dyDescent="0.55000000000000004">
      <c r="A1857">
        <v>58</v>
      </c>
      <c r="B1857" s="1" t="s">
        <v>438</v>
      </c>
      <c r="C1857" s="1" t="s">
        <v>4</v>
      </c>
      <c r="D1857">
        <v>5</v>
      </c>
      <c r="E1857" s="1" t="s">
        <v>371</v>
      </c>
      <c r="F1857">
        <v>5</v>
      </c>
      <c r="G1857" s="1" t="s">
        <v>377</v>
      </c>
      <c r="H1857" s="1" t="s">
        <v>29</v>
      </c>
      <c r="I1857">
        <v>1</v>
      </c>
    </row>
    <row r="1858" spans="1:9" x14ac:dyDescent="0.55000000000000004">
      <c r="A1858">
        <v>59</v>
      </c>
      <c r="B1858" s="1" t="s">
        <v>439</v>
      </c>
      <c r="C1858" s="1" t="s">
        <v>6</v>
      </c>
      <c r="D1858">
        <v>3</v>
      </c>
      <c r="E1858" s="1" t="s">
        <v>36</v>
      </c>
      <c r="F1858">
        <v>3</v>
      </c>
      <c r="G1858" s="1" t="s">
        <v>375</v>
      </c>
      <c r="H1858" s="1" t="s">
        <v>28</v>
      </c>
      <c r="I1858">
        <v>1</v>
      </c>
    </row>
    <row r="1859" spans="1:9" x14ac:dyDescent="0.55000000000000004">
      <c r="A1859">
        <v>59</v>
      </c>
      <c r="B1859" s="1" t="s">
        <v>439</v>
      </c>
      <c r="C1859" s="1" t="s">
        <v>6</v>
      </c>
      <c r="D1859">
        <v>3</v>
      </c>
      <c r="E1859" s="1" t="s">
        <v>40</v>
      </c>
      <c r="F1859">
        <v>3</v>
      </c>
      <c r="G1859" s="1" t="s">
        <v>376</v>
      </c>
      <c r="H1859" s="1" t="s">
        <v>28</v>
      </c>
      <c r="I1859">
        <v>1</v>
      </c>
    </row>
    <row r="1860" spans="1:9" x14ac:dyDescent="0.55000000000000004">
      <c r="A1860">
        <v>59</v>
      </c>
      <c r="B1860" s="1" t="s">
        <v>439</v>
      </c>
      <c r="C1860" s="1" t="s">
        <v>6</v>
      </c>
      <c r="D1860">
        <v>3</v>
      </c>
      <c r="E1860" s="1" t="s">
        <v>44</v>
      </c>
      <c r="F1860">
        <v>3</v>
      </c>
      <c r="G1860" s="1" t="s">
        <v>376</v>
      </c>
      <c r="H1860" s="1" t="s">
        <v>29</v>
      </c>
      <c r="I1860">
        <v>1</v>
      </c>
    </row>
    <row r="1861" spans="1:9" x14ac:dyDescent="0.55000000000000004">
      <c r="A1861">
        <v>59</v>
      </c>
      <c r="B1861" s="1" t="s">
        <v>439</v>
      </c>
      <c r="C1861" s="1" t="s">
        <v>6</v>
      </c>
      <c r="D1861">
        <v>3</v>
      </c>
      <c r="E1861" s="1" t="s">
        <v>48</v>
      </c>
      <c r="F1861">
        <v>5</v>
      </c>
      <c r="G1861" s="1" t="s">
        <v>376</v>
      </c>
      <c r="H1861" s="1" t="s">
        <v>29</v>
      </c>
      <c r="I1861">
        <v>1</v>
      </c>
    </row>
    <row r="1862" spans="1:9" x14ac:dyDescent="0.55000000000000004">
      <c r="A1862">
        <v>59</v>
      </c>
      <c r="B1862" s="1" t="s">
        <v>439</v>
      </c>
      <c r="C1862" s="1" t="s">
        <v>6</v>
      </c>
      <c r="D1862">
        <v>3</v>
      </c>
      <c r="E1862" s="1" t="s">
        <v>52</v>
      </c>
      <c r="F1862">
        <v>3</v>
      </c>
      <c r="G1862" s="1" t="s">
        <v>376</v>
      </c>
      <c r="H1862" s="1" t="s">
        <v>29</v>
      </c>
      <c r="I1862">
        <v>1</v>
      </c>
    </row>
    <row r="1863" spans="1:9" x14ac:dyDescent="0.55000000000000004">
      <c r="A1863">
        <v>59</v>
      </c>
      <c r="B1863" s="1" t="s">
        <v>439</v>
      </c>
      <c r="C1863" s="1" t="s">
        <v>6</v>
      </c>
      <c r="D1863">
        <v>3</v>
      </c>
      <c r="E1863" s="1" t="s">
        <v>56</v>
      </c>
      <c r="F1863">
        <v>6</v>
      </c>
      <c r="G1863" s="1" t="s">
        <v>376</v>
      </c>
      <c r="H1863" s="1" t="s">
        <v>29</v>
      </c>
      <c r="I1863">
        <v>1</v>
      </c>
    </row>
    <row r="1864" spans="1:9" x14ac:dyDescent="0.55000000000000004">
      <c r="A1864">
        <v>59</v>
      </c>
      <c r="B1864" s="1" t="s">
        <v>439</v>
      </c>
      <c r="C1864" s="1" t="s">
        <v>6</v>
      </c>
      <c r="D1864">
        <v>3</v>
      </c>
      <c r="E1864" s="1" t="s">
        <v>60</v>
      </c>
      <c r="F1864">
        <v>3</v>
      </c>
      <c r="G1864" s="1" t="s">
        <v>377</v>
      </c>
      <c r="H1864" s="1" t="s">
        <v>28</v>
      </c>
      <c r="I1864">
        <v>1</v>
      </c>
    </row>
    <row r="1865" spans="1:9" x14ac:dyDescent="0.55000000000000004">
      <c r="A1865">
        <v>59</v>
      </c>
      <c r="B1865" s="1" t="s">
        <v>439</v>
      </c>
      <c r="C1865" s="1" t="s">
        <v>6</v>
      </c>
      <c r="D1865">
        <v>3</v>
      </c>
      <c r="E1865" s="1" t="s">
        <v>64</v>
      </c>
      <c r="F1865">
        <v>2</v>
      </c>
      <c r="G1865" s="1" t="s">
        <v>377</v>
      </c>
      <c r="H1865" s="1" t="s">
        <v>29</v>
      </c>
      <c r="I1865">
        <v>1</v>
      </c>
    </row>
    <row r="1866" spans="1:9" x14ac:dyDescent="0.55000000000000004">
      <c r="A1866">
        <v>59</v>
      </c>
      <c r="B1866" s="1" t="s">
        <v>439</v>
      </c>
      <c r="C1866" s="1" t="s">
        <v>6</v>
      </c>
      <c r="D1866">
        <v>3</v>
      </c>
      <c r="E1866" s="1" t="s">
        <v>68</v>
      </c>
      <c r="F1866">
        <v>3</v>
      </c>
      <c r="G1866" s="1" t="s">
        <v>377</v>
      </c>
      <c r="H1866" s="1" t="s">
        <v>28</v>
      </c>
      <c r="I1866">
        <v>1</v>
      </c>
    </row>
    <row r="1867" spans="1:9" x14ac:dyDescent="0.55000000000000004">
      <c r="A1867">
        <v>59</v>
      </c>
      <c r="B1867" s="1" t="s">
        <v>439</v>
      </c>
      <c r="C1867" s="1" t="s">
        <v>6</v>
      </c>
      <c r="D1867">
        <v>3</v>
      </c>
      <c r="E1867" s="1" t="s">
        <v>72</v>
      </c>
      <c r="F1867">
        <v>1</v>
      </c>
      <c r="G1867" s="1" t="s">
        <v>377</v>
      </c>
      <c r="H1867" s="1" t="s">
        <v>29</v>
      </c>
      <c r="I1867">
        <v>1</v>
      </c>
    </row>
    <row r="1868" spans="1:9" x14ac:dyDescent="0.55000000000000004">
      <c r="A1868">
        <v>59</v>
      </c>
      <c r="B1868" s="1" t="s">
        <v>439</v>
      </c>
      <c r="C1868" s="1" t="s">
        <v>6</v>
      </c>
      <c r="D1868">
        <v>3</v>
      </c>
      <c r="E1868" s="1" t="s">
        <v>75</v>
      </c>
      <c r="F1868">
        <v>7</v>
      </c>
      <c r="G1868" s="1" t="s">
        <v>377</v>
      </c>
      <c r="H1868" s="1" t="s">
        <v>29</v>
      </c>
      <c r="I1868">
        <v>1</v>
      </c>
    </row>
    <row r="1869" spans="1:9" x14ac:dyDescent="0.55000000000000004">
      <c r="A1869">
        <v>59</v>
      </c>
      <c r="B1869" s="1" t="s">
        <v>439</v>
      </c>
      <c r="C1869" s="1" t="s">
        <v>6</v>
      </c>
      <c r="D1869">
        <v>3</v>
      </c>
      <c r="E1869" s="1" t="s">
        <v>78</v>
      </c>
      <c r="F1869">
        <v>4</v>
      </c>
      <c r="G1869" s="1" t="s">
        <v>375</v>
      </c>
      <c r="H1869" s="1" t="s">
        <v>28</v>
      </c>
      <c r="I1869">
        <v>1</v>
      </c>
    </row>
    <row r="1870" spans="1:9" x14ac:dyDescent="0.55000000000000004">
      <c r="A1870">
        <v>59</v>
      </c>
      <c r="B1870" s="1" t="s">
        <v>439</v>
      </c>
      <c r="C1870" s="1" t="s">
        <v>6</v>
      </c>
      <c r="D1870">
        <v>3</v>
      </c>
      <c r="E1870" s="1" t="s">
        <v>82</v>
      </c>
      <c r="F1870">
        <v>3</v>
      </c>
      <c r="G1870" s="1" t="s">
        <v>375</v>
      </c>
      <c r="H1870" s="1" t="s">
        <v>29</v>
      </c>
      <c r="I1870">
        <v>1</v>
      </c>
    </row>
    <row r="1871" spans="1:9" x14ac:dyDescent="0.55000000000000004">
      <c r="A1871">
        <v>59</v>
      </c>
      <c r="B1871" s="1" t="s">
        <v>439</v>
      </c>
      <c r="C1871" s="1" t="s">
        <v>6</v>
      </c>
      <c r="D1871">
        <v>3</v>
      </c>
      <c r="E1871" s="1" t="s">
        <v>85</v>
      </c>
      <c r="F1871">
        <v>4</v>
      </c>
      <c r="G1871" s="1" t="s">
        <v>375</v>
      </c>
      <c r="H1871" s="1" t="s">
        <v>28</v>
      </c>
      <c r="I1871">
        <v>1</v>
      </c>
    </row>
    <row r="1872" spans="1:9" x14ac:dyDescent="0.55000000000000004">
      <c r="A1872">
        <v>59</v>
      </c>
      <c r="B1872" s="1" t="s">
        <v>439</v>
      </c>
      <c r="C1872" s="1" t="s">
        <v>6</v>
      </c>
      <c r="D1872">
        <v>3</v>
      </c>
      <c r="E1872" s="1" t="s">
        <v>184</v>
      </c>
      <c r="F1872">
        <v>4</v>
      </c>
      <c r="G1872" s="1" t="s">
        <v>376</v>
      </c>
      <c r="H1872" s="1" t="s">
        <v>28</v>
      </c>
      <c r="I1872">
        <v>1</v>
      </c>
    </row>
    <row r="1873" spans="1:9" x14ac:dyDescent="0.55000000000000004">
      <c r="A1873">
        <v>59</v>
      </c>
      <c r="B1873" s="1" t="s">
        <v>439</v>
      </c>
      <c r="C1873" s="1" t="s">
        <v>6</v>
      </c>
      <c r="D1873">
        <v>3</v>
      </c>
      <c r="E1873" s="1" t="s">
        <v>187</v>
      </c>
      <c r="F1873">
        <v>3</v>
      </c>
      <c r="G1873" s="1" t="s">
        <v>376</v>
      </c>
      <c r="H1873" s="1" t="s">
        <v>29</v>
      </c>
      <c r="I1873">
        <v>1</v>
      </c>
    </row>
    <row r="1874" spans="1:9" x14ac:dyDescent="0.55000000000000004">
      <c r="A1874">
        <v>59</v>
      </c>
      <c r="B1874" s="1" t="s">
        <v>439</v>
      </c>
      <c r="C1874" s="1" t="s">
        <v>6</v>
      </c>
      <c r="D1874">
        <v>3</v>
      </c>
      <c r="E1874" s="1" t="s">
        <v>192</v>
      </c>
      <c r="F1874">
        <v>3</v>
      </c>
      <c r="G1874" s="1" t="s">
        <v>376</v>
      </c>
      <c r="H1874" s="1" t="s">
        <v>28</v>
      </c>
      <c r="I1874">
        <v>1</v>
      </c>
    </row>
    <row r="1875" spans="1:9" x14ac:dyDescent="0.55000000000000004">
      <c r="A1875">
        <v>59</v>
      </c>
      <c r="B1875" s="1" t="s">
        <v>439</v>
      </c>
      <c r="C1875" s="1" t="s">
        <v>6</v>
      </c>
      <c r="D1875">
        <v>3</v>
      </c>
      <c r="E1875" s="1" t="s">
        <v>195</v>
      </c>
      <c r="F1875">
        <v>3</v>
      </c>
      <c r="G1875" s="1" t="s">
        <v>377</v>
      </c>
      <c r="H1875" s="1" t="s">
        <v>28</v>
      </c>
      <c r="I1875">
        <v>1</v>
      </c>
    </row>
    <row r="1876" spans="1:9" x14ac:dyDescent="0.55000000000000004">
      <c r="A1876">
        <v>59</v>
      </c>
      <c r="B1876" s="1" t="s">
        <v>439</v>
      </c>
      <c r="C1876" s="1" t="s">
        <v>6</v>
      </c>
      <c r="D1876">
        <v>3</v>
      </c>
      <c r="E1876" s="1" t="s">
        <v>199</v>
      </c>
      <c r="F1876">
        <v>3</v>
      </c>
      <c r="G1876" s="1" t="s">
        <v>377</v>
      </c>
      <c r="H1876" s="1" t="s">
        <v>28</v>
      </c>
      <c r="I1876">
        <v>1</v>
      </c>
    </row>
    <row r="1877" spans="1:9" x14ac:dyDescent="0.55000000000000004">
      <c r="A1877">
        <v>59</v>
      </c>
      <c r="B1877" s="1" t="s">
        <v>439</v>
      </c>
      <c r="C1877" s="1" t="s">
        <v>6</v>
      </c>
      <c r="D1877">
        <v>3</v>
      </c>
      <c r="E1877" s="1" t="s">
        <v>203</v>
      </c>
      <c r="F1877">
        <v>3</v>
      </c>
      <c r="G1877" s="1" t="s">
        <v>377</v>
      </c>
      <c r="H1877" s="1" t="s">
        <v>29</v>
      </c>
      <c r="I1877">
        <v>1</v>
      </c>
    </row>
    <row r="1878" spans="1:9" x14ac:dyDescent="0.55000000000000004">
      <c r="A1878">
        <v>59</v>
      </c>
      <c r="B1878" s="1" t="s">
        <v>439</v>
      </c>
      <c r="C1878" s="1" t="s">
        <v>6</v>
      </c>
      <c r="D1878">
        <v>3</v>
      </c>
      <c r="E1878" s="1" t="s">
        <v>206</v>
      </c>
      <c r="F1878">
        <v>3</v>
      </c>
      <c r="G1878" s="1" t="s">
        <v>377</v>
      </c>
      <c r="H1878" s="1" t="s">
        <v>29</v>
      </c>
      <c r="I1878">
        <v>1</v>
      </c>
    </row>
    <row r="1879" spans="1:9" x14ac:dyDescent="0.55000000000000004">
      <c r="A1879">
        <v>59</v>
      </c>
      <c r="B1879" s="1" t="s">
        <v>439</v>
      </c>
      <c r="C1879" s="1" t="s">
        <v>6</v>
      </c>
      <c r="D1879">
        <v>3</v>
      </c>
      <c r="E1879" s="1" t="s">
        <v>210</v>
      </c>
      <c r="F1879">
        <v>3</v>
      </c>
      <c r="G1879" s="1" t="s">
        <v>376</v>
      </c>
      <c r="H1879" s="1" t="s">
        <v>28</v>
      </c>
      <c r="I1879">
        <v>1</v>
      </c>
    </row>
    <row r="1880" spans="1:9" x14ac:dyDescent="0.55000000000000004">
      <c r="A1880">
        <v>59</v>
      </c>
      <c r="B1880" s="1" t="s">
        <v>439</v>
      </c>
      <c r="C1880" s="1" t="s">
        <v>6</v>
      </c>
      <c r="D1880">
        <v>3</v>
      </c>
      <c r="E1880" s="1" t="s">
        <v>274</v>
      </c>
      <c r="F1880">
        <v>3</v>
      </c>
      <c r="G1880" s="1" t="s">
        <v>375</v>
      </c>
      <c r="H1880" s="1" t="s">
        <v>28</v>
      </c>
      <c r="I1880">
        <v>1</v>
      </c>
    </row>
    <row r="1881" spans="1:9" x14ac:dyDescent="0.55000000000000004">
      <c r="A1881">
        <v>59</v>
      </c>
      <c r="B1881" s="1" t="s">
        <v>439</v>
      </c>
      <c r="C1881" s="1" t="s">
        <v>6</v>
      </c>
      <c r="D1881">
        <v>3</v>
      </c>
      <c r="E1881" s="1" t="s">
        <v>276</v>
      </c>
      <c r="F1881">
        <v>3</v>
      </c>
      <c r="G1881" s="1" t="s">
        <v>375</v>
      </c>
      <c r="H1881" s="1" t="s">
        <v>28</v>
      </c>
      <c r="I1881">
        <v>1</v>
      </c>
    </row>
    <row r="1882" spans="1:9" x14ac:dyDescent="0.55000000000000004">
      <c r="A1882">
        <v>59</v>
      </c>
      <c r="B1882" s="1" t="s">
        <v>439</v>
      </c>
      <c r="C1882" s="1" t="s">
        <v>6</v>
      </c>
      <c r="D1882">
        <v>3</v>
      </c>
      <c r="E1882" s="1" t="s">
        <v>279</v>
      </c>
      <c r="F1882">
        <v>3</v>
      </c>
      <c r="G1882" s="1" t="s">
        <v>376</v>
      </c>
      <c r="H1882" s="1" t="s">
        <v>29</v>
      </c>
      <c r="I1882">
        <v>1</v>
      </c>
    </row>
    <row r="1883" spans="1:9" x14ac:dyDescent="0.55000000000000004">
      <c r="A1883">
        <v>59</v>
      </c>
      <c r="B1883" s="1" t="s">
        <v>439</v>
      </c>
      <c r="C1883" s="1" t="s">
        <v>6</v>
      </c>
      <c r="D1883">
        <v>3</v>
      </c>
      <c r="E1883" s="1" t="s">
        <v>282</v>
      </c>
      <c r="F1883">
        <v>3</v>
      </c>
      <c r="G1883" s="1" t="s">
        <v>375</v>
      </c>
      <c r="H1883" s="1" t="s">
        <v>29</v>
      </c>
      <c r="I1883">
        <v>1</v>
      </c>
    </row>
    <row r="1884" spans="1:9" x14ac:dyDescent="0.55000000000000004">
      <c r="A1884">
        <v>59</v>
      </c>
      <c r="B1884" s="1" t="s">
        <v>439</v>
      </c>
      <c r="C1884" s="1" t="s">
        <v>6</v>
      </c>
      <c r="D1884">
        <v>3</v>
      </c>
      <c r="E1884" s="1" t="s">
        <v>352</v>
      </c>
      <c r="F1884">
        <v>2</v>
      </c>
      <c r="G1884" s="1" t="s">
        <v>376</v>
      </c>
      <c r="H1884" s="1" t="s">
        <v>29</v>
      </c>
      <c r="I1884">
        <v>1</v>
      </c>
    </row>
    <row r="1885" spans="1:9" x14ac:dyDescent="0.55000000000000004">
      <c r="A1885">
        <v>59</v>
      </c>
      <c r="B1885" s="1" t="s">
        <v>439</v>
      </c>
      <c r="C1885" s="1" t="s">
        <v>6</v>
      </c>
      <c r="D1885">
        <v>3</v>
      </c>
      <c r="E1885" s="1" t="s">
        <v>357</v>
      </c>
      <c r="F1885">
        <v>4</v>
      </c>
      <c r="G1885" s="1" t="s">
        <v>376</v>
      </c>
      <c r="H1885" s="1" t="s">
        <v>28</v>
      </c>
      <c r="I1885">
        <v>1</v>
      </c>
    </row>
    <row r="1886" spans="1:9" x14ac:dyDescent="0.55000000000000004">
      <c r="A1886">
        <v>59</v>
      </c>
      <c r="B1886" s="1" t="s">
        <v>439</v>
      </c>
      <c r="C1886" s="1" t="s">
        <v>6</v>
      </c>
      <c r="D1886">
        <v>3</v>
      </c>
      <c r="E1886" s="1" t="s">
        <v>360</v>
      </c>
      <c r="F1886">
        <v>4</v>
      </c>
      <c r="G1886" s="1" t="s">
        <v>377</v>
      </c>
      <c r="H1886" s="1" t="s">
        <v>28</v>
      </c>
      <c r="I1886">
        <v>1</v>
      </c>
    </row>
    <row r="1887" spans="1:9" x14ac:dyDescent="0.55000000000000004">
      <c r="A1887">
        <v>59</v>
      </c>
      <c r="B1887" s="1" t="s">
        <v>439</v>
      </c>
      <c r="C1887" s="1" t="s">
        <v>6</v>
      </c>
      <c r="D1887">
        <v>3</v>
      </c>
      <c r="E1887" s="1" t="s">
        <v>364</v>
      </c>
      <c r="F1887">
        <v>3</v>
      </c>
      <c r="G1887" s="1" t="s">
        <v>377</v>
      </c>
      <c r="H1887" s="1" t="s">
        <v>28</v>
      </c>
      <c r="I1887">
        <v>1</v>
      </c>
    </row>
    <row r="1888" spans="1:9" x14ac:dyDescent="0.55000000000000004">
      <c r="A1888">
        <v>59</v>
      </c>
      <c r="B1888" s="1" t="s">
        <v>439</v>
      </c>
      <c r="C1888" s="1" t="s">
        <v>6</v>
      </c>
      <c r="D1888">
        <v>3</v>
      </c>
      <c r="E1888" s="1" t="s">
        <v>368</v>
      </c>
      <c r="F1888">
        <v>3</v>
      </c>
      <c r="G1888" s="1" t="s">
        <v>377</v>
      </c>
      <c r="H1888" s="1" t="s">
        <v>28</v>
      </c>
      <c r="I1888">
        <v>1</v>
      </c>
    </row>
    <row r="1889" spans="1:9" x14ac:dyDescent="0.55000000000000004">
      <c r="A1889">
        <v>59</v>
      </c>
      <c r="B1889" s="1" t="s">
        <v>439</v>
      </c>
      <c r="C1889" s="1" t="s">
        <v>6</v>
      </c>
      <c r="D1889">
        <v>3</v>
      </c>
      <c r="E1889" s="1" t="s">
        <v>371</v>
      </c>
      <c r="F1889">
        <v>3</v>
      </c>
      <c r="G1889" s="1" t="s">
        <v>377</v>
      </c>
      <c r="H1889" s="1" t="s">
        <v>29</v>
      </c>
      <c r="I1889">
        <v>1</v>
      </c>
    </row>
    <row r="1890" spans="1:9" x14ac:dyDescent="0.55000000000000004">
      <c r="A1890">
        <v>60</v>
      </c>
      <c r="B1890" s="1" t="s">
        <v>440</v>
      </c>
      <c r="C1890" s="1" t="s">
        <v>5</v>
      </c>
      <c r="D1890">
        <v>6</v>
      </c>
      <c r="E1890" s="1" t="s">
        <v>36</v>
      </c>
      <c r="F1890">
        <v>1</v>
      </c>
      <c r="G1890" s="1" t="s">
        <v>375</v>
      </c>
      <c r="H1890" s="1" t="s">
        <v>28</v>
      </c>
      <c r="I1890">
        <v>1</v>
      </c>
    </row>
    <row r="1891" spans="1:9" x14ac:dyDescent="0.55000000000000004">
      <c r="A1891">
        <v>60</v>
      </c>
      <c r="B1891" s="1" t="s">
        <v>440</v>
      </c>
      <c r="C1891" s="1" t="s">
        <v>5</v>
      </c>
      <c r="D1891">
        <v>6</v>
      </c>
      <c r="E1891" s="1" t="s">
        <v>40</v>
      </c>
      <c r="F1891">
        <v>6</v>
      </c>
      <c r="G1891" s="1" t="s">
        <v>376</v>
      </c>
      <c r="H1891" s="1" t="s">
        <v>28</v>
      </c>
      <c r="I1891">
        <v>1</v>
      </c>
    </row>
    <row r="1892" spans="1:9" x14ac:dyDescent="0.55000000000000004">
      <c r="A1892">
        <v>60</v>
      </c>
      <c r="B1892" s="1" t="s">
        <v>440</v>
      </c>
      <c r="C1892" s="1" t="s">
        <v>5</v>
      </c>
      <c r="D1892">
        <v>6</v>
      </c>
      <c r="E1892" s="1" t="s">
        <v>44</v>
      </c>
      <c r="F1892">
        <v>6</v>
      </c>
      <c r="G1892" s="1" t="s">
        <v>376</v>
      </c>
      <c r="H1892" s="1" t="s">
        <v>29</v>
      </c>
      <c r="I1892">
        <v>1</v>
      </c>
    </row>
    <row r="1893" spans="1:9" x14ac:dyDescent="0.55000000000000004">
      <c r="A1893">
        <v>60</v>
      </c>
      <c r="B1893" s="1" t="s">
        <v>440</v>
      </c>
      <c r="C1893" s="1" t="s">
        <v>5</v>
      </c>
      <c r="D1893">
        <v>6</v>
      </c>
      <c r="E1893" s="1" t="s">
        <v>48</v>
      </c>
      <c r="F1893">
        <v>2</v>
      </c>
      <c r="G1893" s="1" t="s">
        <v>376</v>
      </c>
      <c r="H1893" s="1" t="s">
        <v>29</v>
      </c>
      <c r="I1893">
        <v>1</v>
      </c>
    </row>
    <row r="1894" spans="1:9" x14ac:dyDescent="0.55000000000000004">
      <c r="A1894">
        <v>60</v>
      </c>
      <c r="B1894" s="1" t="s">
        <v>440</v>
      </c>
      <c r="C1894" s="1" t="s">
        <v>5</v>
      </c>
      <c r="D1894">
        <v>6</v>
      </c>
      <c r="E1894" s="1" t="s">
        <v>52</v>
      </c>
      <c r="F1894">
        <v>6</v>
      </c>
      <c r="G1894" s="1" t="s">
        <v>376</v>
      </c>
      <c r="H1894" s="1" t="s">
        <v>29</v>
      </c>
      <c r="I1894">
        <v>1</v>
      </c>
    </row>
    <row r="1895" spans="1:9" x14ac:dyDescent="0.55000000000000004">
      <c r="A1895">
        <v>60</v>
      </c>
      <c r="B1895" s="1" t="s">
        <v>440</v>
      </c>
      <c r="C1895" s="1" t="s">
        <v>5</v>
      </c>
      <c r="D1895">
        <v>6</v>
      </c>
      <c r="E1895" s="1" t="s">
        <v>56</v>
      </c>
      <c r="F1895">
        <v>6</v>
      </c>
      <c r="G1895" s="1" t="s">
        <v>376</v>
      </c>
      <c r="H1895" s="1" t="s">
        <v>29</v>
      </c>
      <c r="I1895">
        <v>1</v>
      </c>
    </row>
    <row r="1896" spans="1:9" x14ac:dyDescent="0.55000000000000004">
      <c r="A1896">
        <v>60</v>
      </c>
      <c r="B1896" s="1" t="s">
        <v>440</v>
      </c>
      <c r="C1896" s="1" t="s">
        <v>5</v>
      </c>
      <c r="D1896">
        <v>6</v>
      </c>
      <c r="E1896" s="1" t="s">
        <v>60</v>
      </c>
      <c r="F1896">
        <v>6</v>
      </c>
      <c r="G1896" s="1" t="s">
        <v>377</v>
      </c>
      <c r="H1896" s="1" t="s">
        <v>28</v>
      </c>
      <c r="I1896">
        <v>1</v>
      </c>
    </row>
    <row r="1897" spans="1:9" x14ac:dyDescent="0.55000000000000004">
      <c r="A1897">
        <v>60</v>
      </c>
      <c r="B1897" s="1" t="s">
        <v>440</v>
      </c>
      <c r="C1897" s="1" t="s">
        <v>5</v>
      </c>
      <c r="D1897">
        <v>6</v>
      </c>
      <c r="E1897" s="1" t="s">
        <v>64</v>
      </c>
      <c r="F1897">
        <v>6</v>
      </c>
      <c r="G1897" s="1" t="s">
        <v>377</v>
      </c>
      <c r="H1897" s="1" t="s">
        <v>29</v>
      </c>
      <c r="I1897">
        <v>1</v>
      </c>
    </row>
    <row r="1898" spans="1:9" x14ac:dyDescent="0.55000000000000004">
      <c r="A1898">
        <v>60</v>
      </c>
      <c r="B1898" s="1" t="s">
        <v>440</v>
      </c>
      <c r="C1898" s="1" t="s">
        <v>5</v>
      </c>
      <c r="D1898">
        <v>6</v>
      </c>
      <c r="E1898" s="1" t="s">
        <v>68</v>
      </c>
      <c r="F1898">
        <v>6</v>
      </c>
      <c r="G1898" s="1" t="s">
        <v>377</v>
      </c>
      <c r="H1898" s="1" t="s">
        <v>28</v>
      </c>
      <c r="I1898">
        <v>1</v>
      </c>
    </row>
    <row r="1899" spans="1:9" x14ac:dyDescent="0.55000000000000004">
      <c r="A1899">
        <v>60</v>
      </c>
      <c r="B1899" s="1" t="s">
        <v>440</v>
      </c>
      <c r="C1899" s="1" t="s">
        <v>5</v>
      </c>
      <c r="D1899">
        <v>6</v>
      </c>
      <c r="E1899" s="1" t="s">
        <v>72</v>
      </c>
      <c r="F1899">
        <v>6</v>
      </c>
      <c r="G1899" s="1" t="s">
        <v>377</v>
      </c>
      <c r="H1899" s="1" t="s">
        <v>29</v>
      </c>
      <c r="I1899">
        <v>1</v>
      </c>
    </row>
    <row r="1900" spans="1:9" x14ac:dyDescent="0.55000000000000004">
      <c r="A1900">
        <v>60</v>
      </c>
      <c r="B1900" s="1" t="s">
        <v>440</v>
      </c>
      <c r="C1900" s="1" t="s">
        <v>5</v>
      </c>
      <c r="D1900">
        <v>6</v>
      </c>
      <c r="E1900" s="1" t="s">
        <v>75</v>
      </c>
      <c r="F1900">
        <v>6</v>
      </c>
      <c r="G1900" s="1" t="s">
        <v>377</v>
      </c>
      <c r="H1900" s="1" t="s">
        <v>29</v>
      </c>
      <c r="I1900">
        <v>1</v>
      </c>
    </row>
    <row r="1901" spans="1:9" x14ac:dyDescent="0.55000000000000004">
      <c r="A1901">
        <v>60</v>
      </c>
      <c r="B1901" s="1" t="s">
        <v>440</v>
      </c>
      <c r="C1901" s="1" t="s">
        <v>5</v>
      </c>
      <c r="D1901">
        <v>6</v>
      </c>
      <c r="E1901" s="1" t="s">
        <v>78</v>
      </c>
      <c r="F1901">
        <v>2</v>
      </c>
      <c r="G1901" s="1" t="s">
        <v>375</v>
      </c>
      <c r="H1901" s="1" t="s">
        <v>28</v>
      </c>
      <c r="I1901">
        <v>1</v>
      </c>
    </row>
    <row r="1902" spans="1:9" x14ac:dyDescent="0.55000000000000004">
      <c r="A1902">
        <v>60</v>
      </c>
      <c r="B1902" s="1" t="s">
        <v>440</v>
      </c>
      <c r="C1902" s="1" t="s">
        <v>5</v>
      </c>
      <c r="D1902">
        <v>6</v>
      </c>
      <c r="E1902" s="1" t="s">
        <v>82</v>
      </c>
      <c r="F1902">
        <v>7</v>
      </c>
      <c r="G1902" s="1" t="s">
        <v>375</v>
      </c>
      <c r="H1902" s="1" t="s">
        <v>29</v>
      </c>
      <c r="I1902">
        <v>1</v>
      </c>
    </row>
    <row r="1903" spans="1:9" x14ac:dyDescent="0.55000000000000004">
      <c r="A1903">
        <v>60</v>
      </c>
      <c r="B1903" s="1" t="s">
        <v>440</v>
      </c>
      <c r="C1903" s="1" t="s">
        <v>5</v>
      </c>
      <c r="D1903">
        <v>6</v>
      </c>
      <c r="E1903" s="1" t="s">
        <v>85</v>
      </c>
      <c r="F1903">
        <v>7</v>
      </c>
      <c r="G1903" s="1" t="s">
        <v>375</v>
      </c>
      <c r="H1903" s="1" t="s">
        <v>28</v>
      </c>
      <c r="I1903">
        <v>1</v>
      </c>
    </row>
    <row r="1904" spans="1:9" x14ac:dyDescent="0.55000000000000004">
      <c r="A1904">
        <v>60</v>
      </c>
      <c r="B1904" s="1" t="s">
        <v>440</v>
      </c>
      <c r="C1904" s="1" t="s">
        <v>5</v>
      </c>
      <c r="D1904">
        <v>6</v>
      </c>
      <c r="E1904" s="1" t="s">
        <v>184</v>
      </c>
      <c r="F1904">
        <v>6</v>
      </c>
      <c r="G1904" s="1" t="s">
        <v>376</v>
      </c>
      <c r="H1904" s="1" t="s">
        <v>28</v>
      </c>
      <c r="I1904">
        <v>1</v>
      </c>
    </row>
    <row r="1905" spans="1:9" x14ac:dyDescent="0.55000000000000004">
      <c r="A1905">
        <v>60</v>
      </c>
      <c r="B1905" s="1" t="s">
        <v>440</v>
      </c>
      <c r="C1905" s="1" t="s">
        <v>5</v>
      </c>
      <c r="D1905">
        <v>6</v>
      </c>
      <c r="E1905" s="1" t="s">
        <v>187</v>
      </c>
      <c r="F1905">
        <v>6</v>
      </c>
      <c r="G1905" s="1" t="s">
        <v>376</v>
      </c>
      <c r="H1905" s="1" t="s">
        <v>29</v>
      </c>
      <c r="I1905">
        <v>1</v>
      </c>
    </row>
    <row r="1906" spans="1:9" x14ac:dyDescent="0.55000000000000004">
      <c r="A1906">
        <v>60</v>
      </c>
      <c r="B1906" s="1" t="s">
        <v>440</v>
      </c>
      <c r="C1906" s="1" t="s">
        <v>5</v>
      </c>
      <c r="D1906">
        <v>6</v>
      </c>
      <c r="E1906" s="1" t="s">
        <v>192</v>
      </c>
      <c r="F1906">
        <v>2</v>
      </c>
      <c r="G1906" s="1" t="s">
        <v>376</v>
      </c>
      <c r="H1906" s="1" t="s">
        <v>28</v>
      </c>
      <c r="I1906">
        <v>1</v>
      </c>
    </row>
    <row r="1907" spans="1:9" x14ac:dyDescent="0.55000000000000004">
      <c r="A1907">
        <v>60</v>
      </c>
      <c r="B1907" s="1" t="s">
        <v>440</v>
      </c>
      <c r="C1907" s="1" t="s">
        <v>5</v>
      </c>
      <c r="D1907">
        <v>6</v>
      </c>
      <c r="E1907" s="1" t="s">
        <v>195</v>
      </c>
      <c r="F1907">
        <v>6</v>
      </c>
      <c r="G1907" s="1" t="s">
        <v>377</v>
      </c>
      <c r="H1907" s="1" t="s">
        <v>28</v>
      </c>
      <c r="I1907">
        <v>1</v>
      </c>
    </row>
    <row r="1908" spans="1:9" x14ac:dyDescent="0.55000000000000004">
      <c r="A1908">
        <v>60</v>
      </c>
      <c r="B1908" s="1" t="s">
        <v>440</v>
      </c>
      <c r="C1908" s="1" t="s">
        <v>5</v>
      </c>
      <c r="D1908">
        <v>6</v>
      </c>
      <c r="E1908" s="1" t="s">
        <v>199</v>
      </c>
      <c r="F1908">
        <v>6</v>
      </c>
      <c r="G1908" s="1" t="s">
        <v>377</v>
      </c>
      <c r="H1908" s="1" t="s">
        <v>28</v>
      </c>
      <c r="I1908">
        <v>1</v>
      </c>
    </row>
    <row r="1909" spans="1:9" x14ac:dyDescent="0.55000000000000004">
      <c r="A1909">
        <v>60</v>
      </c>
      <c r="B1909" s="1" t="s">
        <v>440</v>
      </c>
      <c r="C1909" s="1" t="s">
        <v>5</v>
      </c>
      <c r="D1909">
        <v>6</v>
      </c>
      <c r="E1909" s="1" t="s">
        <v>203</v>
      </c>
      <c r="F1909">
        <v>6</v>
      </c>
      <c r="G1909" s="1" t="s">
        <v>377</v>
      </c>
      <c r="H1909" s="1" t="s">
        <v>29</v>
      </c>
      <c r="I1909">
        <v>1</v>
      </c>
    </row>
    <row r="1910" spans="1:9" x14ac:dyDescent="0.55000000000000004">
      <c r="A1910">
        <v>60</v>
      </c>
      <c r="B1910" s="1" t="s">
        <v>440</v>
      </c>
      <c r="C1910" s="1" t="s">
        <v>5</v>
      </c>
      <c r="D1910">
        <v>6</v>
      </c>
      <c r="E1910" s="1" t="s">
        <v>206</v>
      </c>
      <c r="F1910">
        <v>1</v>
      </c>
      <c r="G1910" s="1" t="s">
        <v>377</v>
      </c>
      <c r="H1910" s="1" t="s">
        <v>29</v>
      </c>
      <c r="I1910">
        <v>1</v>
      </c>
    </row>
    <row r="1911" spans="1:9" x14ac:dyDescent="0.55000000000000004">
      <c r="A1911">
        <v>60</v>
      </c>
      <c r="B1911" s="1" t="s">
        <v>440</v>
      </c>
      <c r="C1911" s="1" t="s">
        <v>5</v>
      </c>
      <c r="D1911">
        <v>6</v>
      </c>
      <c r="E1911" s="1" t="s">
        <v>210</v>
      </c>
      <c r="F1911">
        <v>6</v>
      </c>
      <c r="G1911" s="1" t="s">
        <v>376</v>
      </c>
      <c r="H1911" s="1" t="s">
        <v>28</v>
      </c>
      <c r="I1911">
        <v>1</v>
      </c>
    </row>
    <row r="1912" spans="1:9" x14ac:dyDescent="0.55000000000000004">
      <c r="A1912">
        <v>60</v>
      </c>
      <c r="B1912" s="1" t="s">
        <v>440</v>
      </c>
      <c r="C1912" s="1" t="s">
        <v>5</v>
      </c>
      <c r="D1912">
        <v>6</v>
      </c>
      <c r="E1912" s="1" t="s">
        <v>274</v>
      </c>
      <c r="F1912">
        <v>6</v>
      </c>
      <c r="G1912" s="1" t="s">
        <v>375</v>
      </c>
      <c r="H1912" s="1" t="s">
        <v>28</v>
      </c>
      <c r="I1912">
        <v>1</v>
      </c>
    </row>
    <row r="1913" spans="1:9" x14ac:dyDescent="0.55000000000000004">
      <c r="A1913">
        <v>60</v>
      </c>
      <c r="B1913" s="1" t="s">
        <v>440</v>
      </c>
      <c r="C1913" s="1" t="s">
        <v>5</v>
      </c>
      <c r="D1913">
        <v>6</v>
      </c>
      <c r="E1913" s="1" t="s">
        <v>276</v>
      </c>
      <c r="F1913">
        <v>6</v>
      </c>
      <c r="G1913" s="1" t="s">
        <v>375</v>
      </c>
      <c r="H1913" s="1" t="s">
        <v>28</v>
      </c>
      <c r="I1913">
        <v>1</v>
      </c>
    </row>
    <row r="1914" spans="1:9" x14ac:dyDescent="0.55000000000000004">
      <c r="A1914">
        <v>60</v>
      </c>
      <c r="B1914" s="1" t="s">
        <v>440</v>
      </c>
      <c r="C1914" s="1" t="s">
        <v>5</v>
      </c>
      <c r="D1914">
        <v>6</v>
      </c>
      <c r="E1914" s="1" t="s">
        <v>279</v>
      </c>
      <c r="F1914">
        <v>5</v>
      </c>
      <c r="G1914" s="1" t="s">
        <v>376</v>
      </c>
      <c r="H1914" s="1" t="s">
        <v>29</v>
      </c>
      <c r="I1914">
        <v>1</v>
      </c>
    </row>
    <row r="1915" spans="1:9" x14ac:dyDescent="0.55000000000000004">
      <c r="A1915">
        <v>60</v>
      </c>
      <c r="B1915" s="1" t="s">
        <v>440</v>
      </c>
      <c r="C1915" s="1" t="s">
        <v>5</v>
      </c>
      <c r="D1915">
        <v>6</v>
      </c>
      <c r="E1915" s="1" t="s">
        <v>282</v>
      </c>
      <c r="F1915">
        <v>5</v>
      </c>
      <c r="G1915" s="1" t="s">
        <v>375</v>
      </c>
      <c r="H1915" s="1" t="s">
        <v>29</v>
      </c>
      <c r="I1915">
        <v>1</v>
      </c>
    </row>
    <row r="1916" spans="1:9" x14ac:dyDescent="0.55000000000000004">
      <c r="A1916">
        <v>60</v>
      </c>
      <c r="B1916" s="1" t="s">
        <v>440</v>
      </c>
      <c r="C1916" s="1" t="s">
        <v>5</v>
      </c>
      <c r="D1916">
        <v>6</v>
      </c>
      <c r="E1916" s="1" t="s">
        <v>352</v>
      </c>
      <c r="F1916">
        <v>2</v>
      </c>
      <c r="G1916" s="1" t="s">
        <v>376</v>
      </c>
      <c r="H1916" s="1" t="s">
        <v>29</v>
      </c>
      <c r="I1916">
        <v>1</v>
      </c>
    </row>
    <row r="1917" spans="1:9" x14ac:dyDescent="0.55000000000000004">
      <c r="A1917">
        <v>60</v>
      </c>
      <c r="B1917" s="1" t="s">
        <v>440</v>
      </c>
      <c r="C1917" s="1" t="s">
        <v>5</v>
      </c>
      <c r="D1917">
        <v>6</v>
      </c>
      <c r="E1917" s="1" t="s">
        <v>357</v>
      </c>
      <c r="F1917">
        <v>6</v>
      </c>
      <c r="G1917" s="1" t="s">
        <v>376</v>
      </c>
      <c r="H1917" s="1" t="s">
        <v>28</v>
      </c>
      <c r="I1917">
        <v>1</v>
      </c>
    </row>
    <row r="1918" spans="1:9" x14ac:dyDescent="0.55000000000000004">
      <c r="A1918">
        <v>60</v>
      </c>
      <c r="B1918" s="1" t="s">
        <v>440</v>
      </c>
      <c r="C1918" s="1" t="s">
        <v>5</v>
      </c>
      <c r="D1918">
        <v>6</v>
      </c>
      <c r="E1918" s="1" t="s">
        <v>360</v>
      </c>
      <c r="F1918">
        <v>6</v>
      </c>
      <c r="G1918" s="1" t="s">
        <v>377</v>
      </c>
      <c r="H1918" s="1" t="s">
        <v>28</v>
      </c>
      <c r="I1918">
        <v>1</v>
      </c>
    </row>
    <row r="1919" spans="1:9" x14ac:dyDescent="0.55000000000000004">
      <c r="A1919">
        <v>60</v>
      </c>
      <c r="B1919" s="1" t="s">
        <v>440</v>
      </c>
      <c r="C1919" s="1" t="s">
        <v>5</v>
      </c>
      <c r="D1919">
        <v>6</v>
      </c>
      <c r="E1919" s="1" t="s">
        <v>364</v>
      </c>
      <c r="F1919">
        <v>6</v>
      </c>
      <c r="G1919" s="1" t="s">
        <v>377</v>
      </c>
      <c r="H1919" s="1" t="s">
        <v>28</v>
      </c>
      <c r="I1919">
        <v>1</v>
      </c>
    </row>
    <row r="1920" spans="1:9" x14ac:dyDescent="0.55000000000000004">
      <c r="A1920">
        <v>60</v>
      </c>
      <c r="B1920" s="1" t="s">
        <v>440</v>
      </c>
      <c r="C1920" s="1" t="s">
        <v>5</v>
      </c>
      <c r="D1920">
        <v>6</v>
      </c>
      <c r="E1920" s="1" t="s">
        <v>368</v>
      </c>
      <c r="F1920">
        <v>6</v>
      </c>
      <c r="G1920" s="1" t="s">
        <v>377</v>
      </c>
      <c r="H1920" s="1" t="s">
        <v>28</v>
      </c>
      <c r="I1920">
        <v>1</v>
      </c>
    </row>
    <row r="1921" spans="1:9" x14ac:dyDescent="0.55000000000000004">
      <c r="A1921">
        <v>60</v>
      </c>
      <c r="B1921" s="1" t="s">
        <v>440</v>
      </c>
      <c r="C1921" s="1" t="s">
        <v>5</v>
      </c>
      <c r="D1921">
        <v>6</v>
      </c>
      <c r="E1921" s="1" t="s">
        <v>371</v>
      </c>
      <c r="F1921">
        <v>6</v>
      </c>
      <c r="G1921" s="1" t="s">
        <v>377</v>
      </c>
      <c r="H1921" s="1" t="s">
        <v>29</v>
      </c>
      <c r="I1921">
        <v>1</v>
      </c>
    </row>
    <row r="1922" spans="1:9" x14ac:dyDescent="0.55000000000000004">
      <c r="A1922">
        <v>61</v>
      </c>
      <c r="B1922" s="1" t="s">
        <v>441</v>
      </c>
      <c r="C1922" s="1" t="s">
        <v>2</v>
      </c>
      <c r="D1922">
        <v>1</v>
      </c>
      <c r="E1922" s="1" t="s">
        <v>36</v>
      </c>
      <c r="F1922">
        <v>5</v>
      </c>
      <c r="G1922" s="1" t="s">
        <v>375</v>
      </c>
      <c r="H1922" s="1" t="s">
        <v>28</v>
      </c>
      <c r="I1922">
        <v>1</v>
      </c>
    </row>
    <row r="1923" spans="1:9" x14ac:dyDescent="0.55000000000000004">
      <c r="A1923">
        <v>61</v>
      </c>
      <c r="B1923" s="1" t="s">
        <v>441</v>
      </c>
      <c r="C1923" s="1" t="s">
        <v>2</v>
      </c>
      <c r="D1923">
        <v>1</v>
      </c>
      <c r="E1923" s="1" t="s">
        <v>40</v>
      </c>
      <c r="F1923">
        <v>1</v>
      </c>
      <c r="G1923" s="1" t="s">
        <v>376</v>
      </c>
      <c r="H1923" s="1" t="s">
        <v>28</v>
      </c>
      <c r="I1923">
        <v>1</v>
      </c>
    </row>
    <row r="1924" spans="1:9" x14ac:dyDescent="0.55000000000000004">
      <c r="A1924">
        <v>61</v>
      </c>
      <c r="B1924" s="1" t="s">
        <v>441</v>
      </c>
      <c r="C1924" s="1" t="s">
        <v>2</v>
      </c>
      <c r="D1924">
        <v>1</v>
      </c>
      <c r="E1924" s="1" t="s">
        <v>44</v>
      </c>
      <c r="F1924">
        <v>1</v>
      </c>
      <c r="G1924" s="1" t="s">
        <v>376</v>
      </c>
      <c r="H1924" s="1" t="s">
        <v>29</v>
      </c>
      <c r="I1924">
        <v>1</v>
      </c>
    </row>
    <row r="1925" spans="1:9" x14ac:dyDescent="0.55000000000000004">
      <c r="A1925">
        <v>61</v>
      </c>
      <c r="B1925" s="1" t="s">
        <v>441</v>
      </c>
      <c r="C1925" s="1" t="s">
        <v>2</v>
      </c>
      <c r="D1925">
        <v>1</v>
      </c>
      <c r="E1925" s="1" t="s">
        <v>48</v>
      </c>
      <c r="F1925">
        <v>1</v>
      </c>
      <c r="G1925" s="1" t="s">
        <v>376</v>
      </c>
      <c r="H1925" s="1" t="s">
        <v>29</v>
      </c>
      <c r="I1925">
        <v>1</v>
      </c>
    </row>
    <row r="1926" spans="1:9" x14ac:dyDescent="0.55000000000000004">
      <c r="A1926">
        <v>61</v>
      </c>
      <c r="B1926" s="1" t="s">
        <v>441</v>
      </c>
      <c r="C1926" s="1" t="s">
        <v>2</v>
      </c>
      <c r="D1926">
        <v>1</v>
      </c>
      <c r="E1926" s="1" t="s">
        <v>52</v>
      </c>
      <c r="F1926">
        <v>1</v>
      </c>
      <c r="G1926" s="1" t="s">
        <v>376</v>
      </c>
      <c r="H1926" s="1" t="s">
        <v>29</v>
      </c>
      <c r="I1926">
        <v>1</v>
      </c>
    </row>
    <row r="1927" spans="1:9" x14ac:dyDescent="0.55000000000000004">
      <c r="A1927">
        <v>61</v>
      </c>
      <c r="B1927" s="1" t="s">
        <v>441</v>
      </c>
      <c r="C1927" s="1" t="s">
        <v>2</v>
      </c>
      <c r="D1927">
        <v>1</v>
      </c>
      <c r="E1927" s="1" t="s">
        <v>56</v>
      </c>
      <c r="F1927">
        <v>3</v>
      </c>
      <c r="G1927" s="1" t="s">
        <v>376</v>
      </c>
      <c r="H1927" s="1" t="s">
        <v>29</v>
      </c>
      <c r="I1927">
        <v>1</v>
      </c>
    </row>
    <row r="1928" spans="1:9" x14ac:dyDescent="0.55000000000000004">
      <c r="A1928">
        <v>61</v>
      </c>
      <c r="B1928" s="1" t="s">
        <v>441</v>
      </c>
      <c r="C1928" s="1" t="s">
        <v>2</v>
      </c>
      <c r="D1928">
        <v>1</v>
      </c>
      <c r="E1928" s="1" t="s">
        <v>60</v>
      </c>
      <c r="F1928">
        <v>1</v>
      </c>
      <c r="G1928" s="1" t="s">
        <v>377</v>
      </c>
      <c r="H1928" s="1" t="s">
        <v>28</v>
      </c>
      <c r="I1928">
        <v>1</v>
      </c>
    </row>
    <row r="1929" spans="1:9" x14ac:dyDescent="0.55000000000000004">
      <c r="A1929">
        <v>61</v>
      </c>
      <c r="B1929" s="1" t="s">
        <v>441</v>
      </c>
      <c r="C1929" s="1" t="s">
        <v>2</v>
      </c>
      <c r="D1929">
        <v>1</v>
      </c>
      <c r="E1929" s="1" t="s">
        <v>64</v>
      </c>
      <c r="F1929">
        <v>1</v>
      </c>
      <c r="G1929" s="1" t="s">
        <v>377</v>
      </c>
      <c r="H1929" s="1" t="s">
        <v>29</v>
      </c>
      <c r="I1929">
        <v>1</v>
      </c>
    </row>
    <row r="1930" spans="1:9" x14ac:dyDescent="0.55000000000000004">
      <c r="A1930">
        <v>61</v>
      </c>
      <c r="B1930" s="1" t="s">
        <v>441</v>
      </c>
      <c r="C1930" s="1" t="s">
        <v>2</v>
      </c>
      <c r="D1930">
        <v>1</v>
      </c>
      <c r="E1930" s="1" t="s">
        <v>68</v>
      </c>
      <c r="F1930">
        <v>1</v>
      </c>
      <c r="G1930" s="1" t="s">
        <v>377</v>
      </c>
      <c r="H1930" s="1" t="s">
        <v>28</v>
      </c>
      <c r="I1930">
        <v>1</v>
      </c>
    </row>
    <row r="1931" spans="1:9" x14ac:dyDescent="0.55000000000000004">
      <c r="A1931">
        <v>61</v>
      </c>
      <c r="B1931" s="1" t="s">
        <v>441</v>
      </c>
      <c r="C1931" s="1" t="s">
        <v>2</v>
      </c>
      <c r="D1931">
        <v>1</v>
      </c>
      <c r="E1931" s="1" t="s">
        <v>72</v>
      </c>
      <c r="F1931">
        <v>1</v>
      </c>
      <c r="G1931" s="1" t="s">
        <v>377</v>
      </c>
      <c r="H1931" s="1" t="s">
        <v>29</v>
      </c>
      <c r="I1931">
        <v>1</v>
      </c>
    </row>
    <row r="1932" spans="1:9" x14ac:dyDescent="0.55000000000000004">
      <c r="A1932">
        <v>61</v>
      </c>
      <c r="B1932" s="1" t="s">
        <v>441</v>
      </c>
      <c r="C1932" s="1" t="s">
        <v>2</v>
      </c>
      <c r="D1932">
        <v>1</v>
      </c>
      <c r="E1932" s="1" t="s">
        <v>75</v>
      </c>
      <c r="F1932">
        <v>1</v>
      </c>
      <c r="G1932" s="1" t="s">
        <v>377</v>
      </c>
      <c r="H1932" s="1" t="s">
        <v>29</v>
      </c>
      <c r="I1932">
        <v>1</v>
      </c>
    </row>
    <row r="1933" spans="1:9" x14ac:dyDescent="0.55000000000000004">
      <c r="A1933">
        <v>61</v>
      </c>
      <c r="B1933" s="1" t="s">
        <v>441</v>
      </c>
      <c r="C1933" s="1" t="s">
        <v>2</v>
      </c>
      <c r="D1933">
        <v>1</v>
      </c>
      <c r="E1933" s="1" t="s">
        <v>78</v>
      </c>
      <c r="F1933">
        <v>3</v>
      </c>
      <c r="G1933" s="1" t="s">
        <v>375</v>
      </c>
      <c r="H1933" s="1" t="s">
        <v>28</v>
      </c>
      <c r="I1933">
        <v>1</v>
      </c>
    </row>
    <row r="1934" spans="1:9" x14ac:dyDescent="0.55000000000000004">
      <c r="A1934">
        <v>61</v>
      </c>
      <c r="B1934" s="1" t="s">
        <v>441</v>
      </c>
      <c r="C1934" s="1" t="s">
        <v>2</v>
      </c>
      <c r="D1934">
        <v>1</v>
      </c>
      <c r="E1934" s="1" t="s">
        <v>82</v>
      </c>
      <c r="F1934">
        <v>7</v>
      </c>
      <c r="G1934" s="1" t="s">
        <v>375</v>
      </c>
      <c r="H1934" s="1" t="s">
        <v>29</v>
      </c>
      <c r="I1934">
        <v>1</v>
      </c>
    </row>
    <row r="1935" spans="1:9" x14ac:dyDescent="0.55000000000000004">
      <c r="A1935">
        <v>61</v>
      </c>
      <c r="B1935" s="1" t="s">
        <v>441</v>
      </c>
      <c r="C1935" s="1" t="s">
        <v>2</v>
      </c>
      <c r="D1935">
        <v>1</v>
      </c>
      <c r="E1935" s="1" t="s">
        <v>85</v>
      </c>
      <c r="F1935">
        <v>6</v>
      </c>
      <c r="G1935" s="1" t="s">
        <v>375</v>
      </c>
      <c r="H1935" s="1" t="s">
        <v>28</v>
      </c>
      <c r="I1935">
        <v>1</v>
      </c>
    </row>
    <row r="1936" spans="1:9" x14ac:dyDescent="0.55000000000000004">
      <c r="A1936">
        <v>61</v>
      </c>
      <c r="B1936" s="1" t="s">
        <v>441</v>
      </c>
      <c r="C1936" s="1" t="s">
        <v>2</v>
      </c>
      <c r="D1936">
        <v>1</v>
      </c>
      <c r="E1936" s="1" t="s">
        <v>184</v>
      </c>
      <c r="F1936">
        <v>1</v>
      </c>
      <c r="G1936" s="1" t="s">
        <v>376</v>
      </c>
      <c r="H1936" s="1" t="s">
        <v>28</v>
      </c>
      <c r="I1936">
        <v>1</v>
      </c>
    </row>
    <row r="1937" spans="1:9" x14ac:dyDescent="0.55000000000000004">
      <c r="A1937">
        <v>61</v>
      </c>
      <c r="B1937" s="1" t="s">
        <v>441</v>
      </c>
      <c r="C1937" s="1" t="s">
        <v>2</v>
      </c>
      <c r="D1937">
        <v>1</v>
      </c>
      <c r="E1937" s="1" t="s">
        <v>187</v>
      </c>
      <c r="F1937">
        <v>1</v>
      </c>
      <c r="G1937" s="1" t="s">
        <v>376</v>
      </c>
      <c r="H1937" s="1" t="s">
        <v>29</v>
      </c>
      <c r="I1937">
        <v>1</v>
      </c>
    </row>
    <row r="1938" spans="1:9" x14ac:dyDescent="0.55000000000000004">
      <c r="A1938">
        <v>61</v>
      </c>
      <c r="B1938" s="1" t="s">
        <v>441</v>
      </c>
      <c r="C1938" s="1" t="s">
        <v>2</v>
      </c>
      <c r="D1938">
        <v>1</v>
      </c>
      <c r="E1938" s="1" t="s">
        <v>192</v>
      </c>
      <c r="F1938">
        <v>1</v>
      </c>
      <c r="G1938" s="1" t="s">
        <v>376</v>
      </c>
      <c r="H1938" s="1" t="s">
        <v>28</v>
      </c>
      <c r="I1938">
        <v>1</v>
      </c>
    </row>
    <row r="1939" spans="1:9" x14ac:dyDescent="0.55000000000000004">
      <c r="A1939">
        <v>61</v>
      </c>
      <c r="B1939" s="1" t="s">
        <v>441</v>
      </c>
      <c r="C1939" s="1" t="s">
        <v>2</v>
      </c>
      <c r="D1939">
        <v>1</v>
      </c>
      <c r="E1939" s="1" t="s">
        <v>195</v>
      </c>
      <c r="F1939">
        <v>1</v>
      </c>
      <c r="G1939" s="1" t="s">
        <v>377</v>
      </c>
      <c r="H1939" s="1" t="s">
        <v>28</v>
      </c>
      <c r="I1939">
        <v>1</v>
      </c>
    </row>
    <row r="1940" spans="1:9" x14ac:dyDescent="0.55000000000000004">
      <c r="A1940">
        <v>61</v>
      </c>
      <c r="B1940" s="1" t="s">
        <v>441</v>
      </c>
      <c r="C1940" s="1" t="s">
        <v>2</v>
      </c>
      <c r="D1940">
        <v>1</v>
      </c>
      <c r="E1940" s="1" t="s">
        <v>199</v>
      </c>
      <c r="F1940">
        <v>1</v>
      </c>
      <c r="G1940" s="1" t="s">
        <v>377</v>
      </c>
      <c r="H1940" s="1" t="s">
        <v>28</v>
      </c>
      <c r="I1940">
        <v>1</v>
      </c>
    </row>
    <row r="1941" spans="1:9" x14ac:dyDescent="0.55000000000000004">
      <c r="A1941">
        <v>61</v>
      </c>
      <c r="B1941" s="1" t="s">
        <v>441</v>
      </c>
      <c r="C1941" s="1" t="s">
        <v>2</v>
      </c>
      <c r="D1941">
        <v>1</v>
      </c>
      <c r="E1941" s="1" t="s">
        <v>203</v>
      </c>
      <c r="F1941">
        <v>1</v>
      </c>
      <c r="G1941" s="1" t="s">
        <v>377</v>
      </c>
      <c r="H1941" s="1" t="s">
        <v>29</v>
      </c>
      <c r="I1941">
        <v>1</v>
      </c>
    </row>
    <row r="1942" spans="1:9" x14ac:dyDescent="0.55000000000000004">
      <c r="A1942">
        <v>61</v>
      </c>
      <c r="B1942" s="1" t="s">
        <v>441</v>
      </c>
      <c r="C1942" s="1" t="s">
        <v>2</v>
      </c>
      <c r="D1942">
        <v>1</v>
      </c>
      <c r="E1942" s="1" t="s">
        <v>206</v>
      </c>
      <c r="F1942">
        <v>6</v>
      </c>
      <c r="G1942" s="1" t="s">
        <v>377</v>
      </c>
      <c r="H1942" s="1" t="s">
        <v>29</v>
      </c>
      <c r="I1942">
        <v>1</v>
      </c>
    </row>
    <row r="1943" spans="1:9" x14ac:dyDescent="0.55000000000000004">
      <c r="A1943">
        <v>61</v>
      </c>
      <c r="B1943" s="1" t="s">
        <v>441</v>
      </c>
      <c r="C1943" s="1" t="s">
        <v>2</v>
      </c>
      <c r="D1943">
        <v>1</v>
      </c>
      <c r="E1943" s="1" t="s">
        <v>210</v>
      </c>
      <c r="F1943">
        <v>1</v>
      </c>
      <c r="G1943" s="1" t="s">
        <v>376</v>
      </c>
      <c r="H1943" s="1" t="s">
        <v>28</v>
      </c>
      <c r="I1943">
        <v>1</v>
      </c>
    </row>
    <row r="1944" spans="1:9" x14ac:dyDescent="0.55000000000000004">
      <c r="A1944">
        <v>61</v>
      </c>
      <c r="B1944" s="1" t="s">
        <v>441</v>
      </c>
      <c r="C1944" s="1" t="s">
        <v>2</v>
      </c>
      <c r="D1944">
        <v>1</v>
      </c>
      <c r="E1944" s="1" t="s">
        <v>274</v>
      </c>
      <c r="F1944">
        <v>1</v>
      </c>
      <c r="G1944" s="1" t="s">
        <v>375</v>
      </c>
      <c r="H1944" s="1" t="s">
        <v>28</v>
      </c>
      <c r="I1944">
        <v>1</v>
      </c>
    </row>
    <row r="1945" spans="1:9" x14ac:dyDescent="0.55000000000000004">
      <c r="A1945">
        <v>61</v>
      </c>
      <c r="B1945" s="1" t="s">
        <v>441</v>
      </c>
      <c r="C1945" s="1" t="s">
        <v>2</v>
      </c>
      <c r="D1945">
        <v>1</v>
      </c>
      <c r="E1945" s="1" t="s">
        <v>276</v>
      </c>
      <c r="F1945">
        <v>7</v>
      </c>
      <c r="G1945" s="1" t="s">
        <v>375</v>
      </c>
      <c r="H1945" s="1" t="s">
        <v>28</v>
      </c>
      <c r="I1945">
        <v>1</v>
      </c>
    </row>
    <row r="1946" spans="1:9" x14ac:dyDescent="0.55000000000000004">
      <c r="A1946">
        <v>61</v>
      </c>
      <c r="B1946" s="1" t="s">
        <v>441</v>
      </c>
      <c r="C1946" s="1" t="s">
        <v>2</v>
      </c>
      <c r="D1946">
        <v>1</v>
      </c>
      <c r="E1946" s="1" t="s">
        <v>279</v>
      </c>
      <c r="F1946">
        <v>1</v>
      </c>
      <c r="G1946" s="1" t="s">
        <v>376</v>
      </c>
      <c r="H1946" s="1" t="s">
        <v>29</v>
      </c>
      <c r="I1946">
        <v>1</v>
      </c>
    </row>
    <row r="1947" spans="1:9" x14ac:dyDescent="0.55000000000000004">
      <c r="A1947">
        <v>61</v>
      </c>
      <c r="B1947" s="1" t="s">
        <v>441</v>
      </c>
      <c r="C1947" s="1" t="s">
        <v>2</v>
      </c>
      <c r="D1947">
        <v>1</v>
      </c>
      <c r="E1947" s="1" t="s">
        <v>282</v>
      </c>
      <c r="F1947">
        <v>1</v>
      </c>
      <c r="G1947" s="1" t="s">
        <v>375</v>
      </c>
      <c r="H1947" s="1" t="s">
        <v>29</v>
      </c>
      <c r="I1947">
        <v>1</v>
      </c>
    </row>
    <row r="1948" spans="1:9" x14ac:dyDescent="0.55000000000000004">
      <c r="A1948">
        <v>61</v>
      </c>
      <c r="B1948" s="1" t="s">
        <v>441</v>
      </c>
      <c r="C1948" s="1" t="s">
        <v>2</v>
      </c>
      <c r="D1948">
        <v>1</v>
      </c>
      <c r="E1948" s="1" t="s">
        <v>352</v>
      </c>
      <c r="F1948">
        <v>1</v>
      </c>
      <c r="G1948" s="1" t="s">
        <v>376</v>
      </c>
      <c r="H1948" s="1" t="s">
        <v>29</v>
      </c>
      <c r="I1948">
        <v>1</v>
      </c>
    </row>
    <row r="1949" spans="1:9" x14ac:dyDescent="0.55000000000000004">
      <c r="A1949">
        <v>61</v>
      </c>
      <c r="B1949" s="1" t="s">
        <v>441</v>
      </c>
      <c r="C1949" s="1" t="s">
        <v>2</v>
      </c>
      <c r="D1949">
        <v>1</v>
      </c>
      <c r="E1949" s="1" t="s">
        <v>357</v>
      </c>
      <c r="F1949">
        <v>1</v>
      </c>
      <c r="G1949" s="1" t="s">
        <v>376</v>
      </c>
      <c r="H1949" s="1" t="s">
        <v>28</v>
      </c>
      <c r="I1949">
        <v>1</v>
      </c>
    </row>
    <row r="1950" spans="1:9" x14ac:dyDescent="0.55000000000000004">
      <c r="A1950">
        <v>61</v>
      </c>
      <c r="B1950" s="1" t="s">
        <v>441</v>
      </c>
      <c r="C1950" s="1" t="s">
        <v>2</v>
      </c>
      <c r="D1950">
        <v>1</v>
      </c>
      <c r="E1950" s="1" t="s">
        <v>360</v>
      </c>
      <c r="F1950">
        <v>1</v>
      </c>
      <c r="G1950" s="1" t="s">
        <v>377</v>
      </c>
      <c r="H1950" s="1" t="s">
        <v>28</v>
      </c>
      <c r="I1950">
        <v>1</v>
      </c>
    </row>
    <row r="1951" spans="1:9" x14ac:dyDescent="0.55000000000000004">
      <c r="A1951">
        <v>61</v>
      </c>
      <c r="B1951" s="1" t="s">
        <v>441</v>
      </c>
      <c r="C1951" s="1" t="s">
        <v>2</v>
      </c>
      <c r="D1951">
        <v>1</v>
      </c>
      <c r="E1951" s="1" t="s">
        <v>364</v>
      </c>
      <c r="F1951">
        <v>3</v>
      </c>
      <c r="G1951" s="1" t="s">
        <v>377</v>
      </c>
      <c r="H1951" s="1" t="s">
        <v>28</v>
      </c>
      <c r="I1951">
        <v>1</v>
      </c>
    </row>
    <row r="1952" spans="1:9" x14ac:dyDescent="0.55000000000000004">
      <c r="A1952">
        <v>61</v>
      </c>
      <c r="B1952" s="1" t="s">
        <v>441</v>
      </c>
      <c r="C1952" s="1" t="s">
        <v>2</v>
      </c>
      <c r="D1952">
        <v>1</v>
      </c>
      <c r="E1952" s="1" t="s">
        <v>368</v>
      </c>
      <c r="F1952">
        <v>1</v>
      </c>
      <c r="G1952" s="1" t="s">
        <v>377</v>
      </c>
      <c r="H1952" s="1" t="s">
        <v>28</v>
      </c>
      <c r="I1952">
        <v>1</v>
      </c>
    </row>
    <row r="1953" spans="1:9" x14ac:dyDescent="0.55000000000000004">
      <c r="A1953">
        <v>61</v>
      </c>
      <c r="B1953" s="1" t="s">
        <v>441</v>
      </c>
      <c r="C1953" s="1" t="s">
        <v>2</v>
      </c>
      <c r="D1953">
        <v>1</v>
      </c>
      <c r="E1953" s="1" t="s">
        <v>371</v>
      </c>
      <c r="F1953">
        <v>1</v>
      </c>
      <c r="G1953" s="1" t="s">
        <v>377</v>
      </c>
      <c r="H1953" s="1" t="s">
        <v>29</v>
      </c>
      <c r="I1953">
        <v>1</v>
      </c>
    </row>
    <row r="1954" spans="1:9" x14ac:dyDescent="0.55000000000000004">
      <c r="A1954">
        <v>62</v>
      </c>
      <c r="B1954" s="1" t="s">
        <v>442</v>
      </c>
      <c r="C1954" s="1" t="s">
        <v>0</v>
      </c>
      <c r="D1954">
        <v>7</v>
      </c>
      <c r="E1954" s="1" t="s">
        <v>36</v>
      </c>
      <c r="F1954">
        <v>7</v>
      </c>
      <c r="G1954" s="1" t="s">
        <v>375</v>
      </c>
      <c r="H1954" s="1" t="s">
        <v>28</v>
      </c>
      <c r="I1954">
        <v>1</v>
      </c>
    </row>
    <row r="1955" spans="1:9" x14ac:dyDescent="0.55000000000000004">
      <c r="A1955">
        <v>62</v>
      </c>
      <c r="B1955" s="1" t="s">
        <v>442</v>
      </c>
      <c r="C1955" s="1" t="s">
        <v>0</v>
      </c>
      <c r="D1955">
        <v>7</v>
      </c>
      <c r="E1955" s="1" t="s">
        <v>40</v>
      </c>
      <c r="F1955">
        <v>5</v>
      </c>
      <c r="G1955" s="1" t="s">
        <v>376</v>
      </c>
      <c r="H1955" s="1" t="s">
        <v>28</v>
      </c>
      <c r="I1955">
        <v>1</v>
      </c>
    </row>
    <row r="1956" spans="1:9" x14ac:dyDescent="0.55000000000000004">
      <c r="A1956">
        <v>62</v>
      </c>
      <c r="B1956" s="1" t="s">
        <v>442</v>
      </c>
      <c r="C1956" s="1" t="s">
        <v>0</v>
      </c>
      <c r="D1956">
        <v>7</v>
      </c>
      <c r="E1956" s="1" t="s">
        <v>44</v>
      </c>
      <c r="F1956">
        <v>5</v>
      </c>
      <c r="G1956" s="1" t="s">
        <v>376</v>
      </c>
      <c r="H1956" s="1" t="s">
        <v>29</v>
      </c>
      <c r="I1956">
        <v>1</v>
      </c>
    </row>
    <row r="1957" spans="1:9" x14ac:dyDescent="0.55000000000000004">
      <c r="A1957">
        <v>62</v>
      </c>
      <c r="B1957" s="1" t="s">
        <v>442</v>
      </c>
      <c r="C1957" s="1" t="s">
        <v>0</v>
      </c>
      <c r="D1957">
        <v>7</v>
      </c>
      <c r="E1957" s="1" t="s">
        <v>48</v>
      </c>
      <c r="F1957">
        <v>7</v>
      </c>
      <c r="G1957" s="1" t="s">
        <v>376</v>
      </c>
      <c r="H1957" s="1" t="s">
        <v>29</v>
      </c>
      <c r="I1957">
        <v>1</v>
      </c>
    </row>
    <row r="1958" spans="1:9" x14ac:dyDescent="0.55000000000000004">
      <c r="A1958">
        <v>62</v>
      </c>
      <c r="B1958" s="1" t="s">
        <v>442</v>
      </c>
      <c r="C1958" s="1" t="s">
        <v>0</v>
      </c>
      <c r="D1958">
        <v>7</v>
      </c>
      <c r="E1958" s="1" t="s">
        <v>52</v>
      </c>
      <c r="F1958">
        <v>7</v>
      </c>
      <c r="G1958" s="1" t="s">
        <v>376</v>
      </c>
      <c r="H1958" s="1" t="s">
        <v>29</v>
      </c>
      <c r="I1958">
        <v>1</v>
      </c>
    </row>
    <row r="1959" spans="1:9" x14ac:dyDescent="0.55000000000000004">
      <c r="A1959">
        <v>62</v>
      </c>
      <c r="B1959" s="1" t="s">
        <v>442</v>
      </c>
      <c r="C1959" s="1" t="s">
        <v>0</v>
      </c>
      <c r="D1959">
        <v>7</v>
      </c>
      <c r="E1959" s="1" t="s">
        <v>56</v>
      </c>
      <c r="F1959">
        <v>6</v>
      </c>
      <c r="G1959" s="1" t="s">
        <v>376</v>
      </c>
      <c r="H1959" s="1" t="s">
        <v>29</v>
      </c>
      <c r="I1959">
        <v>1</v>
      </c>
    </row>
    <row r="1960" spans="1:9" x14ac:dyDescent="0.55000000000000004">
      <c r="A1960">
        <v>62</v>
      </c>
      <c r="B1960" s="1" t="s">
        <v>442</v>
      </c>
      <c r="C1960" s="1" t="s">
        <v>0</v>
      </c>
      <c r="D1960">
        <v>7</v>
      </c>
      <c r="E1960" s="1" t="s">
        <v>60</v>
      </c>
      <c r="F1960">
        <v>7</v>
      </c>
      <c r="G1960" s="1" t="s">
        <v>377</v>
      </c>
      <c r="H1960" s="1" t="s">
        <v>28</v>
      </c>
      <c r="I1960">
        <v>1</v>
      </c>
    </row>
    <row r="1961" spans="1:9" x14ac:dyDescent="0.55000000000000004">
      <c r="A1961">
        <v>62</v>
      </c>
      <c r="B1961" s="1" t="s">
        <v>442</v>
      </c>
      <c r="C1961" s="1" t="s">
        <v>0</v>
      </c>
      <c r="D1961">
        <v>7</v>
      </c>
      <c r="E1961" s="1" t="s">
        <v>64</v>
      </c>
      <c r="F1961">
        <v>5</v>
      </c>
      <c r="G1961" s="1" t="s">
        <v>377</v>
      </c>
      <c r="H1961" s="1" t="s">
        <v>29</v>
      </c>
      <c r="I1961">
        <v>1</v>
      </c>
    </row>
    <row r="1962" spans="1:9" x14ac:dyDescent="0.55000000000000004">
      <c r="A1962">
        <v>62</v>
      </c>
      <c r="B1962" s="1" t="s">
        <v>442</v>
      </c>
      <c r="C1962" s="1" t="s">
        <v>0</v>
      </c>
      <c r="D1962">
        <v>7</v>
      </c>
      <c r="E1962" s="1" t="s">
        <v>68</v>
      </c>
      <c r="F1962">
        <v>7</v>
      </c>
      <c r="G1962" s="1" t="s">
        <v>377</v>
      </c>
      <c r="H1962" s="1" t="s">
        <v>28</v>
      </c>
      <c r="I1962">
        <v>1</v>
      </c>
    </row>
    <row r="1963" spans="1:9" x14ac:dyDescent="0.55000000000000004">
      <c r="A1963">
        <v>62</v>
      </c>
      <c r="B1963" s="1" t="s">
        <v>442</v>
      </c>
      <c r="C1963" s="1" t="s">
        <v>0</v>
      </c>
      <c r="D1963">
        <v>7</v>
      </c>
      <c r="E1963" s="1" t="s">
        <v>72</v>
      </c>
      <c r="F1963">
        <v>7</v>
      </c>
      <c r="G1963" s="1" t="s">
        <v>377</v>
      </c>
      <c r="H1963" s="1" t="s">
        <v>29</v>
      </c>
      <c r="I1963">
        <v>1</v>
      </c>
    </row>
    <row r="1964" spans="1:9" x14ac:dyDescent="0.55000000000000004">
      <c r="A1964">
        <v>62</v>
      </c>
      <c r="B1964" s="1" t="s">
        <v>442</v>
      </c>
      <c r="C1964" s="1" t="s">
        <v>0</v>
      </c>
      <c r="D1964">
        <v>7</v>
      </c>
      <c r="E1964" s="1" t="s">
        <v>75</v>
      </c>
      <c r="F1964">
        <v>7</v>
      </c>
      <c r="G1964" s="1" t="s">
        <v>377</v>
      </c>
      <c r="H1964" s="1" t="s">
        <v>29</v>
      </c>
      <c r="I1964">
        <v>1</v>
      </c>
    </row>
    <row r="1965" spans="1:9" x14ac:dyDescent="0.55000000000000004">
      <c r="A1965">
        <v>62</v>
      </c>
      <c r="B1965" s="1" t="s">
        <v>442</v>
      </c>
      <c r="C1965" s="1" t="s">
        <v>0</v>
      </c>
      <c r="D1965">
        <v>7</v>
      </c>
      <c r="E1965" s="1" t="s">
        <v>78</v>
      </c>
      <c r="F1965">
        <v>7</v>
      </c>
      <c r="G1965" s="1" t="s">
        <v>375</v>
      </c>
      <c r="H1965" s="1" t="s">
        <v>28</v>
      </c>
      <c r="I1965">
        <v>1</v>
      </c>
    </row>
    <row r="1966" spans="1:9" x14ac:dyDescent="0.55000000000000004">
      <c r="A1966">
        <v>62</v>
      </c>
      <c r="B1966" s="1" t="s">
        <v>442</v>
      </c>
      <c r="C1966" s="1" t="s">
        <v>0</v>
      </c>
      <c r="D1966">
        <v>7</v>
      </c>
      <c r="E1966" s="1" t="s">
        <v>82</v>
      </c>
      <c r="F1966">
        <v>7</v>
      </c>
      <c r="G1966" s="1" t="s">
        <v>375</v>
      </c>
      <c r="H1966" s="1" t="s">
        <v>29</v>
      </c>
      <c r="I1966">
        <v>1</v>
      </c>
    </row>
    <row r="1967" spans="1:9" x14ac:dyDescent="0.55000000000000004">
      <c r="A1967">
        <v>62</v>
      </c>
      <c r="B1967" s="1" t="s">
        <v>442</v>
      </c>
      <c r="C1967" s="1" t="s">
        <v>0</v>
      </c>
      <c r="D1967">
        <v>7</v>
      </c>
      <c r="E1967" s="1" t="s">
        <v>85</v>
      </c>
      <c r="F1967">
        <v>4</v>
      </c>
      <c r="G1967" s="1" t="s">
        <v>375</v>
      </c>
      <c r="H1967" s="1" t="s">
        <v>28</v>
      </c>
      <c r="I1967">
        <v>1</v>
      </c>
    </row>
    <row r="1968" spans="1:9" x14ac:dyDescent="0.55000000000000004">
      <c r="A1968">
        <v>62</v>
      </c>
      <c r="B1968" s="1" t="s">
        <v>442</v>
      </c>
      <c r="C1968" s="1" t="s">
        <v>0</v>
      </c>
      <c r="D1968">
        <v>7</v>
      </c>
      <c r="E1968" s="1" t="s">
        <v>184</v>
      </c>
      <c r="F1968">
        <v>7</v>
      </c>
      <c r="G1968" s="1" t="s">
        <v>376</v>
      </c>
      <c r="H1968" s="1" t="s">
        <v>28</v>
      </c>
      <c r="I1968">
        <v>1</v>
      </c>
    </row>
    <row r="1969" spans="1:9" x14ac:dyDescent="0.55000000000000004">
      <c r="A1969">
        <v>62</v>
      </c>
      <c r="B1969" s="1" t="s">
        <v>442</v>
      </c>
      <c r="C1969" s="1" t="s">
        <v>0</v>
      </c>
      <c r="D1969">
        <v>7</v>
      </c>
      <c r="E1969" s="1" t="s">
        <v>187</v>
      </c>
      <c r="F1969">
        <v>7</v>
      </c>
      <c r="G1969" s="1" t="s">
        <v>376</v>
      </c>
      <c r="H1969" s="1" t="s">
        <v>29</v>
      </c>
      <c r="I1969">
        <v>1</v>
      </c>
    </row>
    <row r="1970" spans="1:9" x14ac:dyDescent="0.55000000000000004">
      <c r="A1970">
        <v>62</v>
      </c>
      <c r="B1970" s="1" t="s">
        <v>442</v>
      </c>
      <c r="C1970" s="1" t="s">
        <v>0</v>
      </c>
      <c r="D1970">
        <v>7</v>
      </c>
      <c r="E1970" s="1" t="s">
        <v>192</v>
      </c>
      <c r="F1970">
        <v>7</v>
      </c>
      <c r="G1970" s="1" t="s">
        <v>376</v>
      </c>
      <c r="H1970" s="1" t="s">
        <v>28</v>
      </c>
      <c r="I1970">
        <v>1</v>
      </c>
    </row>
    <row r="1971" spans="1:9" x14ac:dyDescent="0.55000000000000004">
      <c r="A1971">
        <v>62</v>
      </c>
      <c r="B1971" s="1" t="s">
        <v>442</v>
      </c>
      <c r="C1971" s="1" t="s">
        <v>0</v>
      </c>
      <c r="D1971">
        <v>7</v>
      </c>
      <c r="E1971" s="1" t="s">
        <v>195</v>
      </c>
      <c r="F1971">
        <v>7</v>
      </c>
      <c r="G1971" s="1" t="s">
        <v>377</v>
      </c>
      <c r="H1971" s="1" t="s">
        <v>28</v>
      </c>
      <c r="I1971">
        <v>1</v>
      </c>
    </row>
    <row r="1972" spans="1:9" x14ac:dyDescent="0.55000000000000004">
      <c r="A1972">
        <v>62</v>
      </c>
      <c r="B1972" s="1" t="s">
        <v>442</v>
      </c>
      <c r="C1972" s="1" t="s">
        <v>0</v>
      </c>
      <c r="D1972">
        <v>7</v>
      </c>
      <c r="E1972" s="1" t="s">
        <v>199</v>
      </c>
      <c r="F1972">
        <v>7</v>
      </c>
      <c r="G1972" s="1" t="s">
        <v>377</v>
      </c>
      <c r="H1972" s="1" t="s">
        <v>28</v>
      </c>
      <c r="I1972">
        <v>1</v>
      </c>
    </row>
    <row r="1973" spans="1:9" x14ac:dyDescent="0.55000000000000004">
      <c r="A1973">
        <v>62</v>
      </c>
      <c r="B1973" s="1" t="s">
        <v>442</v>
      </c>
      <c r="C1973" s="1" t="s">
        <v>0</v>
      </c>
      <c r="D1973">
        <v>7</v>
      </c>
      <c r="E1973" s="1" t="s">
        <v>203</v>
      </c>
      <c r="F1973">
        <v>7</v>
      </c>
      <c r="G1973" s="1" t="s">
        <v>377</v>
      </c>
      <c r="H1973" s="1" t="s">
        <v>29</v>
      </c>
      <c r="I1973">
        <v>1</v>
      </c>
    </row>
    <row r="1974" spans="1:9" x14ac:dyDescent="0.55000000000000004">
      <c r="A1974">
        <v>62</v>
      </c>
      <c r="B1974" s="1" t="s">
        <v>442</v>
      </c>
      <c r="C1974" s="1" t="s">
        <v>0</v>
      </c>
      <c r="D1974">
        <v>7</v>
      </c>
      <c r="E1974" s="1" t="s">
        <v>206</v>
      </c>
      <c r="F1974">
        <v>7</v>
      </c>
      <c r="G1974" s="1" t="s">
        <v>377</v>
      </c>
      <c r="H1974" s="1" t="s">
        <v>29</v>
      </c>
      <c r="I1974">
        <v>1</v>
      </c>
    </row>
    <row r="1975" spans="1:9" x14ac:dyDescent="0.55000000000000004">
      <c r="A1975">
        <v>62</v>
      </c>
      <c r="B1975" s="1" t="s">
        <v>442</v>
      </c>
      <c r="C1975" s="1" t="s">
        <v>0</v>
      </c>
      <c r="D1975">
        <v>7</v>
      </c>
      <c r="E1975" s="1" t="s">
        <v>210</v>
      </c>
      <c r="F1975">
        <v>7</v>
      </c>
      <c r="G1975" s="1" t="s">
        <v>376</v>
      </c>
      <c r="H1975" s="1" t="s">
        <v>28</v>
      </c>
      <c r="I1975">
        <v>1</v>
      </c>
    </row>
    <row r="1976" spans="1:9" x14ac:dyDescent="0.55000000000000004">
      <c r="A1976">
        <v>62</v>
      </c>
      <c r="B1976" s="1" t="s">
        <v>442</v>
      </c>
      <c r="C1976" s="1" t="s">
        <v>0</v>
      </c>
      <c r="D1976">
        <v>7</v>
      </c>
      <c r="E1976" s="1" t="s">
        <v>274</v>
      </c>
      <c r="F1976">
        <v>7</v>
      </c>
      <c r="G1976" s="1" t="s">
        <v>375</v>
      </c>
      <c r="H1976" s="1" t="s">
        <v>28</v>
      </c>
      <c r="I1976">
        <v>1</v>
      </c>
    </row>
    <row r="1977" spans="1:9" x14ac:dyDescent="0.55000000000000004">
      <c r="A1977">
        <v>62</v>
      </c>
      <c r="B1977" s="1" t="s">
        <v>442</v>
      </c>
      <c r="C1977" s="1" t="s">
        <v>0</v>
      </c>
      <c r="D1977">
        <v>7</v>
      </c>
      <c r="E1977" s="1" t="s">
        <v>276</v>
      </c>
      <c r="F1977">
        <v>6</v>
      </c>
      <c r="G1977" s="1" t="s">
        <v>375</v>
      </c>
      <c r="H1977" s="1" t="s">
        <v>28</v>
      </c>
      <c r="I1977">
        <v>1</v>
      </c>
    </row>
    <row r="1978" spans="1:9" x14ac:dyDescent="0.55000000000000004">
      <c r="A1978">
        <v>62</v>
      </c>
      <c r="B1978" s="1" t="s">
        <v>442</v>
      </c>
      <c r="C1978" s="1" t="s">
        <v>0</v>
      </c>
      <c r="D1978">
        <v>7</v>
      </c>
      <c r="E1978" s="1" t="s">
        <v>279</v>
      </c>
      <c r="F1978">
        <v>7</v>
      </c>
      <c r="G1978" s="1" t="s">
        <v>376</v>
      </c>
      <c r="H1978" s="1" t="s">
        <v>29</v>
      </c>
      <c r="I1978">
        <v>1</v>
      </c>
    </row>
    <row r="1979" spans="1:9" x14ac:dyDescent="0.55000000000000004">
      <c r="A1979">
        <v>62</v>
      </c>
      <c r="B1979" s="1" t="s">
        <v>442</v>
      </c>
      <c r="C1979" s="1" t="s">
        <v>0</v>
      </c>
      <c r="D1979">
        <v>7</v>
      </c>
      <c r="E1979" s="1" t="s">
        <v>282</v>
      </c>
      <c r="F1979">
        <v>7</v>
      </c>
      <c r="G1979" s="1" t="s">
        <v>375</v>
      </c>
      <c r="H1979" s="1" t="s">
        <v>29</v>
      </c>
      <c r="I1979">
        <v>1</v>
      </c>
    </row>
    <row r="1980" spans="1:9" x14ac:dyDescent="0.55000000000000004">
      <c r="A1980">
        <v>62</v>
      </c>
      <c r="B1980" s="1" t="s">
        <v>442</v>
      </c>
      <c r="C1980" s="1" t="s">
        <v>0</v>
      </c>
      <c r="D1980">
        <v>7</v>
      </c>
      <c r="E1980" s="1" t="s">
        <v>352</v>
      </c>
      <c r="F1980">
        <v>7</v>
      </c>
      <c r="G1980" s="1" t="s">
        <v>376</v>
      </c>
      <c r="H1980" s="1" t="s">
        <v>29</v>
      </c>
      <c r="I1980">
        <v>1</v>
      </c>
    </row>
    <row r="1981" spans="1:9" x14ac:dyDescent="0.55000000000000004">
      <c r="A1981">
        <v>62</v>
      </c>
      <c r="B1981" s="1" t="s">
        <v>442</v>
      </c>
      <c r="C1981" s="1" t="s">
        <v>0</v>
      </c>
      <c r="D1981">
        <v>7</v>
      </c>
      <c r="E1981" s="1" t="s">
        <v>357</v>
      </c>
      <c r="F1981">
        <v>7</v>
      </c>
      <c r="G1981" s="1" t="s">
        <v>376</v>
      </c>
      <c r="H1981" s="1" t="s">
        <v>28</v>
      </c>
      <c r="I1981">
        <v>1</v>
      </c>
    </row>
    <row r="1982" spans="1:9" x14ac:dyDescent="0.55000000000000004">
      <c r="A1982">
        <v>62</v>
      </c>
      <c r="B1982" s="1" t="s">
        <v>442</v>
      </c>
      <c r="C1982" s="1" t="s">
        <v>0</v>
      </c>
      <c r="D1982">
        <v>7</v>
      </c>
      <c r="E1982" s="1" t="s">
        <v>360</v>
      </c>
      <c r="F1982">
        <v>7</v>
      </c>
      <c r="G1982" s="1" t="s">
        <v>377</v>
      </c>
      <c r="H1982" s="1" t="s">
        <v>28</v>
      </c>
      <c r="I1982">
        <v>1</v>
      </c>
    </row>
    <row r="1983" spans="1:9" x14ac:dyDescent="0.55000000000000004">
      <c r="A1983">
        <v>62</v>
      </c>
      <c r="B1983" s="1" t="s">
        <v>442</v>
      </c>
      <c r="C1983" s="1" t="s">
        <v>0</v>
      </c>
      <c r="D1983">
        <v>7</v>
      </c>
      <c r="E1983" s="1" t="s">
        <v>364</v>
      </c>
      <c r="F1983">
        <v>7</v>
      </c>
      <c r="G1983" s="1" t="s">
        <v>377</v>
      </c>
      <c r="H1983" s="1" t="s">
        <v>28</v>
      </c>
      <c r="I1983">
        <v>1</v>
      </c>
    </row>
    <row r="1984" spans="1:9" x14ac:dyDescent="0.55000000000000004">
      <c r="A1984">
        <v>62</v>
      </c>
      <c r="B1984" s="1" t="s">
        <v>442</v>
      </c>
      <c r="C1984" s="1" t="s">
        <v>0</v>
      </c>
      <c r="D1984">
        <v>7</v>
      </c>
      <c r="E1984" s="1" t="s">
        <v>368</v>
      </c>
      <c r="F1984">
        <v>7</v>
      </c>
      <c r="G1984" s="1" t="s">
        <v>377</v>
      </c>
      <c r="H1984" s="1" t="s">
        <v>28</v>
      </c>
      <c r="I1984">
        <v>1</v>
      </c>
    </row>
    <row r="1985" spans="1:9" x14ac:dyDescent="0.55000000000000004">
      <c r="A1985">
        <v>62</v>
      </c>
      <c r="B1985" s="1" t="s">
        <v>442</v>
      </c>
      <c r="C1985" s="1" t="s">
        <v>0</v>
      </c>
      <c r="D1985">
        <v>7</v>
      </c>
      <c r="E1985" s="1" t="s">
        <v>371</v>
      </c>
      <c r="F1985">
        <v>7</v>
      </c>
      <c r="G1985" s="1" t="s">
        <v>377</v>
      </c>
      <c r="H1985" s="1" t="s">
        <v>29</v>
      </c>
      <c r="I1985">
        <v>1</v>
      </c>
    </row>
    <row r="1986" spans="1:9" x14ac:dyDescent="0.55000000000000004">
      <c r="A1986">
        <v>63</v>
      </c>
      <c r="B1986" s="1" t="s">
        <v>443</v>
      </c>
      <c r="C1986" s="1" t="s">
        <v>5</v>
      </c>
      <c r="D1986">
        <v>6</v>
      </c>
      <c r="E1986" s="1" t="s">
        <v>36</v>
      </c>
      <c r="F1986">
        <v>6</v>
      </c>
      <c r="G1986" s="1" t="s">
        <v>375</v>
      </c>
      <c r="H1986" s="1" t="s">
        <v>28</v>
      </c>
      <c r="I1986">
        <v>1</v>
      </c>
    </row>
    <row r="1987" spans="1:9" x14ac:dyDescent="0.55000000000000004">
      <c r="A1987">
        <v>63</v>
      </c>
      <c r="B1987" s="1" t="s">
        <v>443</v>
      </c>
      <c r="C1987" s="1" t="s">
        <v>5</v>
      </c>
      <c r="D1987">
        <v>6</v>
      </c>
      <c r="E1987" s="1" t="s">
        <v>40</v>
      </c>
      <c r="F1987">
        <v>6</v>
      </c>
      <c r="G1987" s="1" t="s">
        <v>376</v>
      </c>
      <c r="H1987" s="1" t="s">
        <v>28</v>
      </c>
      <c r="I1987">
        <v>1</v>
      </c>
    </row>
    <row r="1988" spans="1:9" x14ac:dyDescent="0.55000000000000004">
      <c r="A1988">
        <v>63</v>
      </c>
      <c r="B1988" s="1" t="s">
        <v>443</v>
      </c>
      <c r="C1988" s="1" t="s">
        <v>5</v>
      </c>
      <c r="D1988">
        <v>6</v>
      </c>
      <c r="E1988" s="1" t="s">
        <v>44</v>
      </c>
      <c r="F1988">
        <v>5</v>
      </c>
      <c r="G1988" s="1" t="s">
        <v>376</v>
      </c>
      <c r="H1988" s="1" t="s">
        <v>29</v>
      </c>
      <c r="I1988">
        <v>1</v>
      </c>
    </row>
    <row r="1989" spans="1:9" x14ac:dyDescent="0.55000000000000004">
      <c r="A1989">
        <v>63</v>
      </c>
      <c r="B1989" s="1" t="s">
        <v>443</v>
      </c>
      <c r="C1989" s="1" t="s">
        <v>5</v>
      </c>
      <c r="D1989">
        <v>6</v>
      </c>
      <c r="E1989" s="1" t="s">
        <v>48</v>
      </c>
      <c r="F1989">
        <v>6</v>
      </c>
      <c r="G1989" s="1" t="s">
        <v>376</v>
      </c>
      <c r="H1989" s="1" t="s">
        <v>29</v>
      </c>
      <c r="I1989">
        <v>1</v>
      </c>
    </row>
    <row r="1990" spans="1:9" x14ac:dyDescent="0.55000000000000004">
      <c r="A1990">
        <v>63</v>
      </c>
      <c r="B1990" s="1" t="s">
        <v>443</v>
      </c>
      <c r="C1990" s="1" t="s">
        <v>5</v>
      </c>
      <c r="D1990">
        <v>6</v>
      </c>
      <c r="E1990" s="1" t="s">
        <v>52</v>
      </c>
      <c r="F1990">
        <v>6</v>
      </c>
      <c r="G1990" s="1" t="s">
        <v>376</v>
      </c>
      <c r="H1990" s="1" t="s">
        <v>29</v>
      </c>
      <c r="I1990">
        <v>1</v>
      </c>
    </row>
    <row r="1991" spans="1:9" x14ac:dyDescent="0.55000000000000004">
      <c r="A1991">
        <v>63</v>
      </c>
      <c r="B1991" s="1" t="s">
        <v>443</v>
      </c>
      <c r="C1991" s="1" t="s">
        <v>5</v>
      </c>
      <c r="D1991">
        <v>6</v>
      </c>
      <c r="E1991" s="1" t="s">
        <v>56</v>
      </c>
      <c r="F1991">
        <v>6</v>
      </c>
      <c r="G1991" s="1" t="s">
        <v>376</v>
      </c>
      <c r="H1991" s="1" t="s">
        <v>29</v>
      </c>
      <c r="I1991">
        <v>1</v>
      </c>
    </row>
    <row r="1992" spans="1:9" x14ac:dyDescent="0.55000000000000004">
      <c r="A1992">
        <v>63</v>
      </c>
      <c r="B1992" s="1" t="s">
        <v>443</v>
      </c>
      <c r="C1992" s="1" t="s">
        <v>5</v>
      </c>
      <c r="D1992">
        <v>6</v>
      </c>
      <c r="E1992" s="1" t="s">
        <v>60</v>
      </c>
      <c r="F1992">
        <v>7</v>
      </c>
      <c r="G1992" s="1" t="s">
        <v>377</v>
      </c>
      <c r="H1992" s="1" t="s">
        <v>28</v>
      </c>
      <c r="I1992">
        <v>1</v>
      </c>
    </row>
    <row r="1993" spans="1:9" x14ac:dyDescent="0.55000000000000004">
      <c r="A1993">
        <v>63</v>
      </c>
      <c r="B1993" s="1" t="s">
        <v>443</v>
      </c>
      <c r="C1993" s="1" t="s">
        <v>5</v>
      </c>
      <c r="D1993">
        <v>6</v>
      </c>
      <c r="E1993" s="1" t="s">
        <v>64</v>
      </c>
      <c r="F1993">
        <v>6</v>
      </c>
      <c r="G1993" s="1" t="s">
        <v>377</v>
      </c>
      <c r="H1993" s="1" t="s">
        <v>29</v>
      </c>
      <c r="I1993">
        <v>1</v>
      </c>
    </row>
    <row r="1994" spans="1:9" x14ac:dyDescent="0.55000000000000004">
      <c r="A1994">
        <v>63</v>
      </c>
      <c r="B1994" s="1" t="s">
        <v>443</v>
      </c>
      <c r="C1994" s="1" t="s">
        <v>5</v>
      </c>
      <c r="D1994">
        <v>6</v>
      </c>
      <c r="E1994" s="1" t="s">
        <v>68</v>
      </c>
      <c r="F1994">
        <v>6</v>
      </c>
      <c r="G1994" s="1" t="s">
        <v>377</v>
      </c>
      <c r="H1994" s="1" t="s">
        <v>28</v>
      </c>
      <c r="I1994">
        <v>1</v>
      </c>
    </row>
    <row r="1995" spans="1:9" x14ac:dyDescent="0.55000000000000004">
      <c r="A1995">
        <v>63</v>
      </c>
      <c r="B1995" s="1" t="s">
        <v>443</v>
      </c>
      <c r="C1995" s="1" t="s">
        <v>5</v>
      </c>
      <c r="D1995">
        <v>6</v>
      </c>
      <c r="E1995" s="1" t="s">
        <v>72</v>
      </c>
      <c r="F1995">
        <v>6</v>
      </c>
      <c r="G1995" s="1" t="s">
        <v>377</v>
      </c>
      <c r="H1995" s="1" t="s">
        <v>29</v>
      </c>
      <c r="I1995">
        <v>1</v>
      </c>
    </row>
    <row r="1996" spans="1:9" x14ac:dyDescent="0.55000000000000004">
      <c r="A1996">
        <v>63</v>
      </c>
      <c r="B1996" s="1" t="s">
        <v>443</v>
      </c>
      <c r="C1996" s="1" t="s">
        <v>5</v>
      </c>
      <c r="D1996">
        <v>6</v>
      </c>
      <c r="E1996" s="1" t="s">
        <v>75</v>
      </c>
      <c r="F1996">
        <v>6</v>
      </c>
      <c r="G1996" s="1" t="s">
        <v>377</v>
      </c>
      <c r="H1996" s="1" t="s">
        <v>29</v>
      </c>
      <c r="I1996">
        <v>1</v>
      </c>
    </row>
    <row r="1997" spans="1:9" x14ac:dyDescent="0.55000000000000004">
      <c r="A1997">
        <v>63</v>
      </c>
      <c r="B1997" s="1" t="s">
        <v>443</v>
      </c>
      <c r="C1997" s="1" t="s">
        <v>5</v>
      </c>
      <c r="D1997">
        <v>6</v>
      </c>
      <c r="E1997" s="1" t="s">
        <v>78</v>
      </c>
      <c r="F1997">
        <v>2</v>
      </c>
      <c r="G1997" s="1" t="s">
        <v>375</v>
      </c>
      <c r="H1997" s="1" t="s">
        <v>28</v>
      </c>
      <c r="I1997">
        <v>1</v>
      </c>
    </row>
    <row r="1998" spans="1:9" x14ac:dyDescent="0.55000000000000004">
      <c r="A1998">
        <v>63</v>
      </c>
      <c r="B1998" s="1" t="s">
        <v>443</v>
      </c>
      <c r="C1998" s="1" t="s">
        <v>5</v>
      </c>
      <c r="D1998">
        <v>6</v>
      </c>
      <c r="E1998" s="1" t="s">
        <v>82</v>
      </c>
      <c r="F1998">
        <v>3</v>
      </c>
      <c r="G1998" s="1" t="s">
        <v>375</v>
      </c>
      <c r="H1998" s="1" t="s">
        <v>29</v>
      </c>
      <c r="I1998">
        <v>1</v>
      </c>
    </row>
    <row r="1999" spans="1:9" x14ac:dyDescent="0.55000000000000004">
      <c r="A1999">
        <v>63</v>
      </c>
      <c r="B1999" s="1" t="s">
        <v>443</v>
      </c>
      <c r="C1999" s="1" t="s">
        <v>5</v>
      </c>
      <c r="D1999">
        <v>6</v>
      </c>
      <c r="E1999" s="1" t="s">
        <v>85</v>
      </c>
      <c r="F1999">
        <v>6</v>
      </c>
      <c r="G1999" s="1" t="s">
        <v>375</v>
      </c>
      <c r="H1999" s="1" t="s">
        <v>28</v>
      </c>
      <c r="I1999">
        <v>1</v>
      </c>
    </row>
    <row r="2000" spans="1:9" x14ac:dyDescent="0.55000000000000004">
      <c r="A2000">
        <v>63</v>
      </c>
      <c r="B2000" s="1" t="s">
        <v>443</v>
      </c>
      <c r="C2000" s="1" t="s">
        <v>5</v>
      </c>
      <c r="D2000">
        <v>6</v>
      </c>
      <c r="E2000" s="1" t="s">
        <v>184</v>
      </c>
      <c r="F2000">
        <v>2</v>
      </c>
      <c r="G2000" s="1" t="s">
        <v>376</v>
      </c>
      <c r="H2000" s="1" t="s">
        <v>28</v>
      </c>
      <c r="I2000">
        <v>1</v>
      </c>
    </row>
    <row r="2001" spans="1:9" x14ac:dyDescent="0.55000000000000004">
      <c r="A2001">
        <v>63</v>
      </c>
      <c r="B2001" s="1" t="s">
        <v>443</v>
      </c>
      <c r="C2001" s="1" t="s">
        <v>5</v>
      </c>
      <c r="D2001">
        <v>6</v>
      </c>
      <c r="E2001" s="1" t="s">
        <v>187</v>
      </c>
      <c r="F2001">
        <v>6</v>
      </c>
      <c r="G2001" s="1" t="s">
        <v>376</v>
      </c>
      <c r="H2001" s="1" t="s">
        <v>29</v>
      </c>
      <c r="I2001">
        <v>1</v>
      </c>
    </row>
    <row r="2002" spans="1:9" x14ac:dyDescent="0.55000000000000004">
      <c r="A2002">
        <v>63</v>
      </c>
      <c r="B2002" s="1" t="s">
        <v>443</v>
      </c>
      <c r="C2002" s="1" t="s">
        <v>5</v>
      </c>
      <c r="D2002">
        <v>6</v>
      </c>
      <c r="E2002" s="1" t="s">
        <v>192</v>
      </c>
      <c r="F2002">
        <v>2</v>
      </c>
      <c r="G2002" s="1" t="s">
        <v>376</v>
      </c>
      <c r="H2002" s="1" t="s">
        <v>28</v>
      </c>
      <c r="I2002">
        <v>1</v>
      </c>
    </row>
    <row r="2003" spans="1:9" x14ac:dyDescent="0.55000000000000004">
      <c r="A2003">
        <v>63</v>
      </c>
      <c r="B2003" s="1" t="s">
        <v>443</v>
      </c>
      <c r="C2003" s="1" t="s">
        <v>5</v>
      </c>
      <c r="D2003">
        <v>6</v>
      </c>
      <c r="E2003" s="1" t="s">
        <v>195</v>
      </c>
      <c r="F2003">
        <v>6</v>
      </c>
      <c r="G2003" s="1" t="s">
        <v>377</v>
      </c>
      <c r="H2003" s="1" t="s">
        <v>28</v>
      </c>
      <c r="I2003">
        <v>1</v>
      </c>
    </row>
    <row r="2004" spans="1:9" x14ac:dyDescent="0.55000000000000004">
      <c r="A2004">
        <v>63</v>
      </c>
      <c r="B2004" s="1" t="s">
        <v>443</v>
      </c>
      <c r="C2004" s="1" t="s">
        <v>5</v>
      </c>
      <c r="D2004">
        <v>6</v>
      </c>
      <c r="E2004" s="1" t="s">
        <v>199</v>
      </c>
      <c r="F2004">
        <v>6</v>
      </c>
      <c r="G2004" s="1" t="s">
        <v>377</v>
      </c>
      <c r="H2004" s="1" t="s">
        <v>28</v>
      </c>
      <c r="I2004">
        <v>1</v>
      </c>
    </row>
    <row r="2005" spans="1:9" x14ac:dyDescent="0.55000000000000004">
      <c r="A2005">
        <v>63</v>
      </c>
      <c r="B2005" s="1" t="s">
        <v>443</v>
      </c>
      <c r="C2005" s="1" t="s">
        <v>5</v>
      </c>
      <c r="D2005">
        <v>6</v>
      </c>
      <c r="E2005" s="1" t="s">
        <v>203</v>
      </c>
      <c r="F2005">
        <v>6</v>
      </c>
      <c r="G2005" s="1" t="s">
        <v>377</v>
      </c>
      <c r="H2005" s="1" t="s">
        <v>29</v>
      </c>
      <c r="I2005">
        <v>1</v>
      </c>
    </row>
    <row r="2006" spans="1:9" x14ac:dyDescent="0.55000000000000004">
      <c r="A2006">
        <v>63</v>
      </c>
      <c r="B2006" s="1" t="s">
        <v>443</v>
      </c>
      <c r="C2006" s="1" t="s">
        <v>5</v>
      </c>
      <c r="D2006">
        <v>6</v>
      </c>
      <c r="E2006" s="1" t="s">
        <v>206</v>
      </c>
      <c r="F2006">
        <v>5</v>
      </c>
      <c r="G2006" s="1" t="s">
        <v>377</v>
      </c>
      <c r="H2006" s="1" t="s">
        <v>29</v>
      </c>
      <c r="I2006">
        <v>1</v>
      </c>
    </row>
    <row r="2007" spans="1:9" x14ac:dyDescent="0.55000000000000004">
      <c r="A2007">
        <v>63</v>
      </c>
      <c r="B2007" s="1" t="s">
        <v>443</v>
      </c>
      <c r="C2007" s="1" t="s">
        <v>5</v>
      </c>
      <c r="D2007">
        <v>6</v>
      </c>
      <c r="E2007" s="1" t="s">
        <v>210</v>
      </c>
      <c r="F2007">
        <v>6</v>
      </c>
      <c r="G2007" s="1" t="s">
        <v>376</v>
      </c>
      <c r="H2007" s="1" t="s">
        <v>28</v>
      </c>
      <c r="I2007">
        <v>1</v>
      </c>
    </row>
    <row r="2008" spans="1:9" x14ac:dyDescent="0.55000000000000004">
      <c r="A2008">
        <v>63</v>
      </c>
      <c r="B2008" s="1" t="s">
        <v>443</v>
      </c>
      <c r="C2008" s="1" t="s">
        <v>5</v>
      </c>
      <c r="D2008">
        <v>6</v>
      </c>
      <c r="E2008" s="1" t="s">
        <v>274</v>
      </c>
      <c r="F2008">
        <v>6</v>
      </c>
      <c r="G2008" s="1" t="s">
        <v>375</v>
      </c>
      <c r="H2008" s="1" t="s">
        <v>28</v>
      </c>
      <c r="I2008">
        <v>1</v>
      </c>
    </row>
    <row r="2009" spans="1:9" x14ac:dyDescent="0.55000000000000004">
      <c r="A2009">
        <v>63</v>
      </c>
      <c r="B2009" s="1" t="s">
        <v>443</v>
      </c>
      <c r="C2009" s="1" t="s">
        <v>5</v>
      </c>
      <c r="D2009">
        <v>6</v>
      </c>
      <c r="E2009" s="1" t="s">
        <v>276</v>
      </c>
      <c r="F2009">
        <v>1</v>
      </c>
      <c r="G2009" s="1" t="s">
        <v>375</v>
      </c>
      <c r="H2009" s="1" t="s">
        <v>28</v>
      </c>
      <c r="I2009">
        <v>1</v>
      </c>
    </row>
    <row r="2010" spans="1:9" x14ac:dyDescent="0.55000000000000004">
      <c r="A2010">
        <v>63</v>
      </c>
      <c r="B2010" s="1" t="s">
        <v>443</v>
      </c>
      <c r="C2010" s="1" t="s">
        <v>5</v>
      </c>
      <c r="D2010">
        <v>6</v>
      </c>
      <c r="E2010" s="1" t="s">
        <v>279</v>
      </c>
      <c r="F2010">
        <v>6</v>
      </c>
      <c r="G2010" s="1" t="s">
        <v>376</v>
      </c>
      <c r="H2010" s="1" t="s">
        <v>29</v>
      </c>
      <c r="I2010">
        <v>1</v>
      </c>
    </row>
    <row r="2011" spans="1:9" x14ac:dyDescent="0.55000000000000004">
      <c r="A2011">
        <v>63</v>
      </c>
      <c r="B2011" s="1" t="s">
        <v>443</v>
      </c>
      <c r="C2011" s="1" t="s">
        <v>5</v>
      </c>
      <c r="D2011">
        <v>6</v>
      </c>
      <c r="E2011" s="1" t="s">
        <v>282</v>
      </c>
      <c r="F2011">
        <v>6</v>
      </c>
      <c r="G2011" s="1" t="s">
        <v>375</v>
      </c>
      <c r="H2011" s="1" t="s">
        <v>29</v>
      </c>
      <c r="I2011">
        <v>1</v>
      </c>
    </row>
    <row r="2012" spans="1:9" x14ac:dyDescent="0.55000000000000004">
      <c r="A2012">
        <v>63</v>
      </c>
      <c r="B2012" s="1" t="s">
        <v>443</v>
      </c>
      <c r="C2012" s="1" t="s">
        <v>5</v>
      </c>
      <c r="D2012">
        <v>6</v>
      </c>
      <c r="E2012" s="1" t="s">
        <v>352</v>
      </c>
      <c r="F2012">
        <v>2</v>
      </c>
      <c r="G2012" s="1" t="s">
        <v>376</v>
      </c>
      <c r="H2012" s="1" t="s">
        <v>29</v>
      </c>
      <c r="I2012">
        <v>1</v>
      </c>
    </row>
    <row r="2013" spans="1:9" x14ac:dyDescent="0.55000000000000004">
      <c r="A2013">
        <v>63</v>
      </c>
      <c r="B2013" s="1" t="s">
        <v>443</v>
      </c>
      <c r="C2013" s="1" t="s">
        <v>5</v>
      </c>
      <c r="D2013">
        <v>6</v>
      </c>
      <c r="E2013" s="1" t="s">
        <v>357</v>
      </c>
      <c r="F2013">
        <v>6</v>
      </c>
      <c r="G2013" s="1" t="s">
        <v>376</v>
      </c>
      <c r="H2013" s="1" t="s">
        <v>28</v>
      </c>
      <c r="I2013">
        <v>1</v>
      </c>
    </row>
    <row r="2014" spans="1:9" x14ac:dyDescent="0.55000000000000004">
      <c r="A2014">
        <v>63</v>
      </c>
      <c r="B2014" s="1" t="s">
        <v>443</v>
      </c>
      <c r="C2014" s="1" t="s">
        <v>5</v>
      </c>
      <c r="D2014">
        <v>6</v>
      </c>
      <c r="E2014" s="1" t="s">
        <v>360</v>
      </c>
      <c r="F2014">
        <v>7</v>
      </c>
      <c r="G2014" s="1" t="s">
        <v>377</v>
      </c>
      <c r="H2014" s="1" t="s">
        <v>28</v>
      </c>
      <c r="I2014">
        <v>1</v>
      </c>
    </row>
    <row r="2015" spans="1:9" x14ac:dyDescent="0.55000000000000004">
      <c r="A2015">
        <v>63</v>
      </c>
      <c r="B2015" s="1" t="s">
        <v>443</v>
      </c>
      <c r="C2015" s="1" t="s">
        <v>5</v>
      </c>
      <c r="D2015">
        <v>6</v>
      </c>
      <c r="E2015" s="1" t="s">
        <v>364</v>
      </c>
      <c r="F2015">
        <v>6</v>
      </c>
      <c r="G2015" s="1" t="s">
        <v>377</v>
      </c>
      <c r="H2015" s="1" t="s">
        <v>28</v>
      </c>
      <c r="I2015">
        <v>1</v>
      </c>
    </row>
    <row r="2016" spans="1:9" x14ac:dyDescent="0.55000000000000004">
      <c r="A2016">
        <v>63</v>
      </c>
      <c r="B2016" s="1" t="s">
        <v>443</v>
      </c>
      <c r="C2016" s="1" t="s">
        <v>5</v>
      </c>
      <c r="D2016">
        <v>6</v>
      </c>
      <c r="E2016" s="1" t="s">
        <v>368</v>
      </c>
      <c r="F2016">
        <v>6</v>
      </c>
      <c r="G2016" s="1" t="s">
        <v>377</v>
      </c>
      <c r="H2016" s="1" t="s">
        <v>28</v>
      </c>
      <c r="I2016">
        <v>1</v>
      </c>
    </row>
    <row r="2017" spans="1:9" x14ac:dyDescent="0.55000000000000004">
      <c r="A2017">
        <v>63</v>
      </c>
      <c r="B2017" s="1" t="s">
        <v>443</v>
      </c>
      <c r="C2017" s="1" t="s">
        <v>5</v>
      </c>
      <c r="D2017">
        <v>6</v>
      </c>
      <c r="E2017" s="1" t="s">
        <v>371</v>
      </c>
      <c r="F2017">
        <v>6</v>
      </c>
      <c r="G2017" s="1" t="s">
        <v>377</v>
      </c>
      <c r="H2017" s="1" t="s">
        <v>29</v>
      </c>
      <c r="I2017">
        <v>1</v>
      </c>
    </row>
    <row r="2018" spans="1:9" x14ac:dyDescent="0.55000000000000004">
      <c r="A2018">
        <v>64</v>
      </c>
      <c r="B2018" s="1" t="s">
        <v>444</v>
      </c>
      <c r="C2018" s="1" t="s">
        <v>2</v>
      </c>
      <c r="D2018">
        <v>1</v>
      </c>
      <c r="E2018" s="1" t="s">
        <v>36</v>
      </c>
      <c r="F2018">
        <v>5</v>
      </c>
      <c r="G2018" s="1" t="s">
        <v>375</v>
      </c>
      <c r="H2018" s="1" t="s">
        <v>28</v>
      </c>
      <c r="I2018">
        <v>1</v>
      </c>
    </row>
    <row r="2019" spans="1:9" x14ac:dyDescent="0.55000000000000004">
      <c r="A2019">
        <v>64</v>
      </c>
      <c r="B2019" s="1" t="s">
        <v>444</v>
      </c>
      <c r="C2019" s="1" t="s">
        <v>2</v>
      </c>
      <c r="D2019">
        <v>1</v>
      </c>
      <c r="E2019" s="1" t="s">
        <v>40</v>
      </c>
      <c r="F2019">
        <v>6</v>
      </c>
      <c r="G2019" s="1" t="s">
        <v>376</v>
      </c>
      <c r="H2019" s="1" t="s">
        <v>28</v>
      </c>
      <c r="I2019">
        <v>1</v>
      </c>
    </row>
    <row r="2020" spans="1:9" x14ac:dyDescent="0.55000000000000004">
      <c r="A2020">
        <v>64</v>
      </c>
      <c r="B2020" s="1" t="s">
        <v>444</v>
      </c>
      <c r="C2020" s="1" t="s">
        <v>2</v>
      </c>
      <c r="D2020">
        <v>1</v>
      </c>
      <c r="E2020" s="1" t="s">
        <v>44</v>
      </c>
      <c r="F2020">
        <v>1</v>
      </c>
      <c r="G2020" s="1" t="s">
        <v>376</v>
      </c>
      <c r="H2020" s="1" t="s">
        <v>29</v>
      </c>
      <c r="I2020">
        <v>1</v>
      </c>
    </row>
    <row r="2021" spans="1:9" x14ac:dyDescent="0.55000000000000004">
      <c r="A2021">
        <v>64</v>
      </c>
      <c r="B2021" s="1" t="s">
        <v>444</v>
      </c>
      <c r="C2021" s="1" t="s">
        <v>2</v>
      </c>
      <c r="D2021">
        <v>1</v>
      </c>
      <c r="E2021" s="1" t="s">
        <v>48</v>
      </c>
      <c r="F2021">
        <v>4</v>
      </c>
      <c r="G2021" s="1" t="s">
        <v>376</v>
      </c>
      <c r="H2021" s="1" t="s">
        <v>29</v>
      </c>
      <c r="I2021">
        <v>1</v>
      </c>
    </row>
    <row r="2022" spans="1:9" x14ac:dyDescent="0.55000000000000004">
      <c r="A2022">
        <v>64</v>
      </c>
      <c r="B2022" s="1" t="s">
        <v>444</v>
      </c>
      <c r="C2022" s="1" t="s">
        <v>2</v>
      </c>
      <c r="D2022">
        <v>1</v>
      </c>
      <c r="E2022" s="1" t="s">
        <v>52</v>
      </c>
      <c r="F2022">
        <v>1</v>
      </c>
      <c r="G2022" s="1" t="s">
        <v>376</v>
      </c>
      <c r="H2022" s="1" t="s">
        <v>29</v>
      </c>
      <c r="I2022">
        <v>1</v>
      </c>
    </row>
    <row r="2023" spans="1:9" x14ac:dyDescent="0.55000000000000004">
      <c r="A2023">
        <v>64</v>
      </c>
      <c r="B2023" s="1" t="s">
        <v>444</v>
      </c>
      <c r="C2023" s="1" t="s">
        <v>2</v>
      </c>
      <c r="D2023">
        <v>1</v>
      </c>
      <c r="E2023" s="1" t="s">
        <v>56</v>
      </c>
      <c r="F2023">
        <v>0</v>
      </c>
      <c r="G2023" s="1" t="s">
        <v>376</v>
      </c>
      <c r="H2023" s="1" t="s">
        <v>29</v>
      </c>
      <c r="I2023">
        <v>1</v>
      </c>
    </row>
    <row r="2024" spans="1:9" x14ac:dyDescent="0.55000000000000004">
      <c r="A2024">
        <v>64</v>
      </c>
      <c r="B2024" s="1" t="s">
        <v>444</v>
      </c>
      <c r="C2024" s="1" t="s">
        <v>2</v>
      </c>
      <c r="D2024">
        <v>1</v>
      </c>
      <c r="E2024" s="1" t="s">
        <v>60</v>
      </c>
      <c r="F2024">
        <v>6</v>
      </c>
      <c r="G2024" s="1" t="s">
        <v>377</v>
      </c>
      <c r="H2024" s="1" t="s">
        <v>28</v>
      </c>
      <c r="I2024">
        <v>1</v>
      </c>
    </row>
    <row r="2025" spans="1:9" x14ac:dyDescent="0.55000000000000004">
      <c r="A2025">
        <v>64</v>
      </c>
      <c r="B2025" s="1" t="s">
        <v>444</v>
      </c>
      <c r="C2025" s="1" t="s">
        <v>2</v>
      </c>
      <c r="D2025">
        <v>1</v>
      </c>
      <c r="E2025" s="1" t="s">
        <v>64</v>
      </c>
      <c r="F2025">
        <v>1</v>
      </c>
      <c r="G2025" s="1" t="s">
        <v>377</v>
      </c>
      <c r="H2025" s="1" t="s">
        <v>29</v>
      </c>
      <c r="I2025">
        <v>1</v>
      </c>
    </row>
    <row r="2026" spans="1:9" x14ac:dyDescent="0.55000000000000004">
      <c r="A2026">
        <v>64</v>
      </c>
      <c r="B2026" s="1" t="s">
        <v>444</v>
      </c>
      <c r="C2026" s="1" t="s">
        <v>2</v>
      </c>
      <c r="D2026">
        <v>1</v>
      </c>
      <c r="E2026" s="1" t="s">
        <v>68</v>
      </c>
      <c r="F2026">
        <v>3</v>
      </c>
      <c r="G2026" s="1" t="s">
        <v>377</v>
      </c>
      <c r="H2026" s="1" t="s">
        <v>28</v>
      </c>
      <c r="I2026">
        <v>1</v>
      </c>
    </row>
    <row r="2027" spans="1:9" x14ac:dyDescent="0.55000000000000004">
      <c r="A2027">
        <v>64</v>
      </c>
      <c r="B2027" s="1" t="s">
        <v>444</v>
      </c>
      <c r="C2027" s="1" t="s">
        <v>2</v>
      </c>
      <c r="D2027">
        <v>1</v>
      </c>
      <c r="E2027" s="1" t="s">
        <v>72</v>
      </c>
      <c r="F2027">
        <v>1</v>
      </c>
      <c r="G2027" s="1" t="s">
        <v>377</v>
      </c>
      <c r="H2027" s="1" t="s">
        <v>29</v>
      </c>
      <c r="I2027">
        <v>1</v>
      </c>
    </row>
    <row r="2028" spans="1:9" x14ac:dyDescent="0.55000000000000004">
      <c r="A2028">
        <v>64</v>
      </c>
      <c r="B2028" s="1" t="s">
        <v>444</v>
      </c>
      <c r="C2028" s="1" t="s">
        <v>2</v>
      </c>
      <c r="D2028">
        <v>1</v>
      </c>
      <c r="E2028" s="1" t="s">
        <v>75</v>
      </c>
      <c r="F2028">
        <v>6</v>
      </c>
      <c r="G2028" s="1" t="s">
        <v>377</v>
      </c>
      <c r="H2028" s="1" t="s">
        <v>29</v>
      </c>
      <c r="I2028">
        <v>1</v>
      </c>
    </row>
    <row r="2029" spans="1:9" x14ac:dyDescent="0.55000000000000004">
      <c r="A2029">
        <v>64</v>
      </c>
      <c r="B2029" s="1" t="s">
        <v>444</v>
      </c>
      <c r="C2029" s="1" t="s">
        <v>2</v>
      </c>
      <c r="D2029">
        <v>1</v>
      </c>
      <c r="E2029" s="1" t="s">
        <v>78</v>
      </c>
      <c r="F2029">
        <v>5</v>
      </c>
      <c r="G2029" s="1" t="s">
        <v>375</v>
      </c>
      <c r="H2029" s="1" t="s">
        <v>28</v>
      </c>
      <c r="I2029">
        <v>1</v>
      </c>
    </row>
    <row r="2030" spans="1:9" x14ac:dyDescent="0.55000000000000004">
      <c r="A2030">
        <v>64</v>
      </c>
      <c r="B2030" s="1" t="s">
        <v>444</v>
      </c>
      <c r="C2030" s="1" t="s">
        <v>2</v>
      </c>
      <c r="D2030">
        <v>1</v>
      </c>
      <c r="E2030" s="1" t="s">
        <v>82</v>
      </c>
      <c r="F2030">
        <v>3</v>
      </c>
      <c r="G2030" s="1" t="s">
        <v>375</v>
      </c>
      <c r="H2030" s="1" t="s">
        <v>29</v>
      </c>
      <c r="I2030">
        <v>1</v>
      </c>
    </row>
    <row r="2031" spans="1:9" x14ac:dyDescent="0.55000000000000004">
      <c r="A2031">
        <v>64</v>
      </c>
      <c r="B2031" s="1" t="s">
        <v>444</v>
      </c>
      <c r="C2031" s="1" t="s">
        <v>2</v>
      </c>
      <c r="D2031">
        <v>1</v>
      </c>
      <c r="E2031" s="1" t="s">
        <v>85</v>
      </c>
      <c r="F2031">
        <v>7</v>
      </c>
      <c r="G2031" s="1" t="s">
        <v>375</v>
      </c>
      <c r="H2031" s="1" t="s">
        <v>28</v>
      </c>
      <c r="I2031">
        <v>1</v>
      </c>
    </row>
    <row r="2032" spans="1:9" x14ac:dyDescent="0.55000000000000004">
      <c r="A2032">
        <v>64</v>
      </c>
      <c r="B2032" s="1" t="s">
        <v>444</v>
      </c>
      <c r="C2032" s="1" t="s">
        <v>2</v>
      </c>
      <c r="D2032">
        <v>1</v>
      </c>
      <c r="E2032" s="1" t="s">
        <v>184</v>
      </c>
      <c r="F2032">
        <v>1</v>
      </c>
      <c r="G2032" s="1" t="s">
        <v>376</v>
      </c>
      <c r="H2032" s="1" t="s">
        <v>28</v>
      </c>
      <c r="I2032">
        <v>1</v>
      </c>
    </row>
    <row r="2033" spans="1:9" x14ac:dyDescent="0.55000000000000004">
      <c r="A2033">
        <v>64</v>
      </c>
      <c r="B2033" s="1" t="s">
        <v>444</v>
      </c>
      <c r="C2033" s="1" t="s">
        <v>2</v>
      </c>
      <c r="D2033">
        <v>1</v>
      </c>
      <c r="E2033" s="1" t="s">
        <v>187</v>
      </c>
      <c r="F2033">
        <v>6</v>
      </c>
      <c r="G2033" s="1" t="s">
        <v>376</v>
      </c>
      <c r="H2033" s="1" t="s">
        <v>29</v>
      </c>
      <c r="I2033">
        <v>1</v>
      </c>
    </row>
    <row r="2034" spans="1:9" x14ac:dyDescent="0.55000000000000004">
      <c r="A2034">
        <v>64</v>
      </c>
      <c r="B2034" s="1" t="s">
        <v>444</v>
      </c>
      <c r="C2034" s="1" t="s">
        <v>2</v>
      </c>
      <c r="D2034">
        <v>1</v>
      </c>
      <c r="E2034" s="1" t="s">
        <v>192</v>
      </c>
      <c r="F2034">
        <v>1</v>
      </c>
      <c r="G2034" s="1" t="s">
        <v>376</v>
      </c>
      <c r="H2034" s="1" t="s">
        <v>28</v>
      </c>
      <c r="I2034">
        <v>1</v>
      </c>
    </row>
    <row r="2035" spans="1:9" x14ac:dyDescent="0.55000000000000004">
      <c r="A2035">
        <v>64</v>
      </c>
      <c r="B2035" s="1" t="s">
        <v>444</v>
      </c>
      <c r="C2035" s="1" t="s">
        <v>2</v>
      </c>
      <c r="D2035">
        <v>1</v>
      </c>
      <c r="E2035" s="1" t="s">
        <v>195</v>
      </c>
      <c r="F2035">
        <v>6</v>
      </c>
      <c r="G2035" s="1" t="s">
        <v>377</v>
      </c>
      <c r="H2035" s="1" t="s">
        <v>28</v>
      </c>
      <c r="I2035">
        <v>1</v>
      </c>
    </row>
    <row r="2036" spans="1:9" x14ac:dyDescent="0.55000000000000004">
      <c r="A2036">
        <v>64</v>
      </c>
      <c r="B2036" s="1" t="s">
        <v>444</v>
      </c>
      <c r="C2036" s="1" t="s">
        <v>2</v>
      </c>
      <c r="D2036">
        <v>1</v>
      </c>
      <c r="E2036" s="1" t="s">
        <v>199</v>
      </c>
      <c r="F2036">
        <v>6</v>
      </c>
      <c r="G2036" s="1" t="s">
        <v>377</v>
      </c>
      <c r="H2036" s="1" t="s">
        <v>28</v>
      </c>
      <c r="I2036">
        <v>1</v>
      </c>
    </row>
    <row r="2037" spans="1:9" x14ac:dyDescent="0.55000000000000004">
      <c r="A2037">
        <v>64</v>
      </c>
      <c r="B2037" s="1" t="s">
        <v>444</v>
      </c>
      <c r="C2037" s="1" t="s">
        <v>2</v>
      </c>
      <c r="D2037">
        <v>1</v>
      </c>
      <c r="E2037" s="1" t="s">
        <v>203</v>
      </c>
      <c r="F2037">
        <v>1</v>
      </c>
      <c r="G2037" s="1" t="s">
        <v>377</v>
      </c>
      <c r="H2037" s="1" t="s">
        <v>29</v>
      </c>
      <c r="I2037">
        <v>1</v>
      </c>
    </row>
    <row r="2038" spans="1:9" x14ac:dyDescent="0.55000000000000004">
      <c r="A2038">
        <v>64</v>
      </c>
      <c r="B2038" s="1" t="s">
        <v>444</v>
      </c>
      <c r="C2038" s="1" t="s">
        <v>2</v>
      </c>
      <c r="D2038">
        <v>1</v>
      </c>
      <c r="E2038" s="1" t="s">
        <v>206</v>
      </c>
      <c r="F2038">
        <v>1</v>
      </c>
      <c r="G2038" s="1" t="s">
        <v>377</v>
      </c>
      <c r="H2038" s="1" t="s">
        <v>29</v>
      </c>
      <c r="I2038">
        <v>1</v>
      </c>
    </row>
    <row r="2039" spans="1:9" x14ac:dyDescent="0.55000000000000004">
      <c r="A2039">
        <v>64</v>
      </c>
      <c r="B2039" s="1" t="s">
        <v>444</v>
      </c>
      <c r="C2039" s="1" t="s">
        <v>2</v>
      </c>
      <c r="D2039">
        <v>1</v>
      </c>
      <c r="E2039" s="1" t="s">
        <v>210</v>
      </c>
      <c r="F2039">
        <v>5</v>
      </c>
      <c r="G2039" s="1" t="s">
        <v>376</v>
      </c>
      <c r="H2039" s="1" t="s">
        <v>28</v>
      </c>
      <c r="I2039">
        <v>1</v>
      </c>
    </row>
    <row r="2040" spans="1:9" x14ac:dyDescent="0.55000000000000004">
      <c r="A2040">
        <v>64</v>
      </c>
      <c r="B2040" s="1" t="s">
        <v>444</v>
      </c>
      <c r="C2040" s="1" t="s">
        <v>2</v>
      </c>
      <c r="D2040">
        <v>1</v>
      </c>
      <c r="E2040" s="1" t="s">
        <v>274</v>
      </c>
      <c r="F2040">
        <v>4</v>
      </c>
      <c r="G2040" s="1" t="s">
        <v>375</v>
      </c>
      <c r="H2040" s="1" t="s">
        <v>28</v>
      </c>
      <c r="I2040">
        <v>1</v>
      </c>
    </row>
    <row r="2041" spans="1:9" x14ac:dyDescent="0.55000000000000004">
      <c r="A2041">
        <v>64</v>
      </c>
      <c r="B2041" s="1" t="s">
        <v>444</v>
      </c>
      <c r="C2041" s="1" t="s">
        <v>2</v>
      </c>
      <c r="D2041">
        <v>1</v>
      </c>
      <c r="E2041" s="1" t="s">
        <v>276</v>
      </c>
      <c r="F2041">
        <v>6</v>
      </c>
      <c r="G2041" s="1" t="s">
        <v>375</v>
      </c>
      <c r="H2041" s="1" t="s">
        <v>28</v>
      </c>
      <c r="I2041">
        <v>1</v>
      </c>
    </row>
    <row r="2042" spans="1:9" x14ac:dyDescent="0.55000000000000004">
      <c r="A2042">
        <v>64</v>
      </c>
      <c r="B2042" s="1" t="s">
        <v>444</v>
      </c>
      <c r="C2042" s="1" t="s">
        <v>2</v>
      </c>
      <c r="D2042">
        <v>1</v>
      </c>
      <c r="E2042" s="1" t="s">
        <v>279</v>
      </c>
      <c r="F2042">
        <v>1</v>
      </c>
      <c r="G2042" s="1" t="s">
        <v>376</v>
      </c>
      <c r="H2042" s="1" t="s">
        <v>29</v>
      </c>
      <c r="I2042">
        <v>1</v>
      </c>
    </row>
    <row r="2043" spans="1:9" x14ac:dyDescent="0.55000000000000004">
      <c r="A2043">
        <v>64</v>
      </c>
      <c r="B2043" s="1" t="s">
        <v>444</v>
      </c>
      <c r="C2043" s="1" t="s">
        <v>2</v>
      </c>
      <c r="D2043">
        <v>1</v>
      </c>
      <c r="E2043" s="1" t="s">
        <v>282</v>
      </c>
      <c r="F2043">
        <v>1</v>
      </c>
      <c r="G2043" s="1" t="s">
        <v>375</v>
      </c>
      <c r="H2043" s="1" t="s">
        <v>29</v>
      </c>
      <c r="I2043">
        <v>1</v>
      </c>
    </row>
    <row r="2044" spans="1:9" x14ac:dyDescent="0.55000000000000004">
      <c r="A2044">
        <v>64</v>
      </c>
      <c r="B2044" s="1" t="s">
        <v>444</v>
      </c>
      <c r="C2044" s="1" t="s">
        <v>2</v>
      </c>
      <c r="D2044">
        <v>1</v>
      </c>
      <c r="E2044" s="1" t="s">
        <v>352</v>
      </c>
      <c r="F2044">
        <v>6</v>
      </c>
      <c r="G2044" s="1" t="s">
        <v>376</v>
      </c>
      <c r="H2044" s="1" t="s">
        <v>29</v>
      </c>
      <c r="I2044">
        <v>1</v>
      </c>
    </row>
    <row r="2045" spans="1:9" x14ac:dyDescent="0.55000000000000004">
      <c r="A2045">
        <v>64</v>
      </c>
      <c r="B2045" s="1" t="s">
        <v>444</v>
      </c>
      <c r="C2045" s="1" t="s">
        <v>2</v>
      </c>
      <c r="D2045">
        <v>1</v>
      </c>
      <c r="E2045" s="1" t="s">
        <v>357</v>
      </c>
      <c r="F2045">
        <v>3</v>
      </c>
      <c r="G2045" s="1" t="s">
        <v>376</v>
      </c>
      <c r="H2045" s="1" t="s">
        <v>28</v>
      </c>
      <c r="I2045">
        <v>1</v>
      </c>
    </row>
    <row r="2046" spans="1:9" x14ac:dyDescent="0.55000000000000004">
      <c r="A2046">
        <v>64</v>
      </c>
      <c r="B2046" s="1" t="s">
        <v>444</v>
      </c>
      <c r="C2046" s="1" t="s">
        <v>2</v>
      </c>
      <c r="D2046">
        <v>1</v>
      </c>
      <c r="E2046" s="1" t="s">
        <v>360</v>
      </c>
      <c r="F2046">
        <v>1</v>
      </c>
      <c r="G2046" s="1" t="s">
        <v>377</v>
      </c>
      <c r="H2046" s="1" t="s">
        <v>28</v>
      </c>
      <c r="I2046">
        <v>1</v>
      </c>
    </row>
    <row r="2047" spans="1:9" x14ac:dyDescent="0.55000000000000004">
      <c r="A2047">
        <v>64</v>
      </c>
      <c r="B2047" s="1" t="s">
        <v>444</v>
      </c>
      <c r="C2047" s="1" t="s">
        <v>2</v>
      </c>
      <c r="D2047">
        <v>1</v>
      </c>
      <c r="E2047" s="1" t="s">
        <v>364</v>
      </c>
      <c r="F2047">
        <v>3</v>
      </c>
      <c r="G2047" s="1" t="s">
        <v>377</v>
      </c>
      <c r="H2047" s="1" t="s">
        <v>28</v>
      </c>
      <c r="I2047">
        <v>1</v>
      </c>
    </row>
    <row r="2048" spans="1:9" x14ac:dyDescent="0.55000000000000004">
      <c r="A2048">
        <v>64</v>
      </c>
      <c r="B2048" s="1" t="s">
        <v>444</v>
      </c>
      <c r="C2048" s="1" t="s">
        <v>2</v>
      </c>
      <c r="D2048">
        <v>1</v>
      </c>
      <c r="E2048" s="1" t="s">
        <v>368</v>
      </c>
      <c r="F2048">
        <v>1</v>
      </c>
      <c r="G2048" s="1" t="s">
        <v>377</v>
      </c>
      <c r="H2048" s="1" t="s">
        <v>28</v>
      </c>
      <c r="I2048">
        <v>1</v>
      </c>
    </row>
    <row r="2049" spans="1:9" x14ac:dyDescent="0.55000000000000004">
      <c r="A2049">
        <v>64</v>
      </c>
      <c r="B2049" s="1" t="s">
        <v>444</v>
      </c>
      <c r="C2049" s="1" t="s">
        <v>2</v>
      </c>
      <c r="D2049">
        <v>1</v>
      </c>
      <c r="E2049" s="1" t="s">
        <v>371</v>
      </c>
      <c r="F2049">
        <v>6</v>
      </c>
      <c r="G2049" s="1" t="s">
        <v>377</v>
      </c>
      <c r="H2049" s="1" t="s">
        <v>29</v>
      </c>
      <c r="I2049">
        <v>1</v>
      </c>
    </row>
    <row r="2050" spans="1:9" x14ac:dyDescent="0.55000000000000004">
      <c r="A2050">
        <v>65</v>
      </c>
      <c r="B2050" s="1" t="s">
        <v>445</v>
      </c>
      <c r="C2050" s="1" t="s">
        <v>5</v>
      </c>
      <c r="D2050">
        <v>6</v>
      </c>
      <c r="E2050" s="1" t="s">
        <v>36</v>
      </c>
      <c r="F2050">
        <v>4</v>
      </c>
      <c r="G2050" s="1" t="s">
        <v>375</v>
      </c>
      <c r="H2050" s="1" t="s">
        <v>28</v>
      </c>
      <c r="I2050">
        <v>1</v>
      </c>
    </row>
    <row r="2051" spans="1:9" x14ac:dyDescent="0.55000000000000004">
      <c r="A2051">
        <v>65</v>
      </c>
      <c r="B2051" s="1" t="s">
        <v>445</v>
      </c>
      <c r="C2051" s="1" t="s">
        <v>5</v>
      </c>
      <c r="D2051">
        <v>6</v>
      </c>
      <c r="E2051" s="1" t="s">
        <v>40</v>
      </c>
      <c r="F2051">
        <v>6</v>
      </c>
      <c r="G2051" s="1" t="s">
        <v>376</v>
      </c>
      <c r="H2051" s="1" t="s">
        <v>28</v>
      </c>
      <c r="I2051">
        <v>1</v>
      </c>
    </row>
    <row r="2052" spans="1:9" x14ac:dyDescent="0.55000000000000004">
      <c r="A2052">
        <v>65</v>
      </c>
      <c r="B2052" s="1" t="s">
        <v>445</v>
      </c>
      <c r="C2052" s="1" t="s">
        <v>5</v>
      </c>
      <c r="D2052">
        <v>6</v>
      </c>
      <c r="E2052" s="1" t="s">
        <v>44</v>
      </c>
      <c r="F2052">
        <v>6</v>
      </c>
      <c r="G2052" s="1" t="s">
        <v>376</v>
      </c>
      <c r="H2052" s="1" t="s">
        <v>29</v>
      </c>
      <c r="I2052">
        <v>1</v>
      </c>
    </row>
    <row r="2053" spans="1:9" x14ac:dyDescent="0.55000000000000004">
      <c r="A2053">
        <v>65</v>
      </c>
      <c r="B2053" s="1" t="s">
        <v>445</v>
      </c>
      <c r="C2053" s="1" t="s">
        <v>5</v>
      </c>
      <c r="D2053">
        <v>6</v>
      </c>
      <c r="E2053" s="1" t="s">
        <v>48</v>
      </c>
      <c r="F2053">
        <v>6</v>
      </c>
      <c r="G2053" s="1" t="s">
        <v>376</v>
      </c>
      <c r="H2053" s="1" t="s">
        <v>29</v>
      </c>
      <c r="I2053">
        <v>1</v>
      </c>
    </row>
    <row r="2054" spans="1:9" x14ac:dyDescent="0.55000000000000004">
      <c r="A2054">
        <v>65</v>
      </c>
      <c r="B2054" s="1" t="s">
        <v>445</v>
      </c>
      <c r="C2054" s="1" t="s">
        <v>5</v>
      </c>
      <c r="D2054">
        <v>6</v>
      </c>
      <c r="E2054" s="1" t="s">
        <v>52</v>
      </c>
      <c r="F2054">
        <v>6</v>
      </c>
      <c r="G2054" s="1" t="s">
        <v>376</v>
      </c>
      <c r="H2054" s="1" t="s">
        <v>29</v>
      </c>
      <c r="I2054">
        <v>1</v>
      </c>
    </row>
    <row r="2055" spans="1:9" x14ac:dyDescent="0.55000000000000004">
      <c r="A2055">
        <v>65</v>
      </c>
      <c r="B2055" s="1" t="s">
        <v>445</v>
      </c>
      <c r="C2055" s="1" t="s">
        <v>5</v>
      </c>
      <c r="D2055">
        <v>6</v>
      </c>
      <c r="E2055" s="1" t="s">
        <v>56</v>
      </c>
      <c r="F2055">
        <v>2</v>
      </c>
      <c r="G2055" s="1" t="s">
        <v>376</v>
      </c>
      <c r="H2055" s="1" t="s">
        <v>29</v>
      </c>
      <c r="I2055">
        <v>1</v>
      </c>
    </row>
    <row r="2056" spans="1:9" x14ac:dyDescent="0.55000000000000004">
      <c r="A2056">
        <v>65</v>
      </c>
      <c r="B2056" s="1" t="s">
        <v>445</v>
      </c>
      <c r="C2056" s="1" t="s">
        <v>5</v>
      </c>
      <c r="D2056">
        <v>6</v>
      </c>
      <c r="E2056" s="1" t="s">
        <v>60</v>
      </c>
      <c r="F2056">
        <v>6</v>
      </c>
      <c r="G2056" s="1" t="s">
        <v>377</v>
      </c>
      <c r="H2056" s="1" t="s">
        <v>28</v>
      </c>
      <c r="I2056">
        <v>1</v>
      </c>
    </row>
    <row r="2057" spans="1:9" x14ac:dyDescent="0.55000000000000004">
      <c r="A2057">
        <v>65</v>
      </c>
      <c r="B2057" s="1" t="s">
        <v>445</v>
      </c>
      <c r="C2057" s="1" t="s">
        <v>5</v>
      </c>
      <c r="D2057">
        <v>6</v>
      </c>
      <c r="E2057" s="1" t="s">
        <v>64</v>
      </c>
      <c r="F2057">
        <v>6</v>
      </c>
      <c r="G2057" s="1" t="s">
        <v>377</v>
      </c>
      <c r="H2057" s="1" t="s">
        <v>29</v>
      </c>
      <c r="I2057">
        <v>1</v>
      </c>
    </row>
    <row r="2058" spans="1:9" x14ac:dyDescent="0.55000000000000004">
      <c r="A2058">
        <v>65</v>
      </c>
      <c r="B2058" s="1" t="s">
        <v>445</v>
      </c>
      <c r="C2058" s="1" t="s">
        <v>5</v>
      </c>
      <c r="D2058">
        <v>6</v>
      </c>
      <c r="E2058" s="1" t="s">
        <v>68</v>
      </c>
      <c r="F2058">
        <v>6</v>
      </c>
      <c r="G2058" s="1" t="s">
        <v>377</v>
      </c>
      <c r="H2058" s="1" t="s">
        <v>28</v>
      </c>
      <c r="I2058">
        <v>1</v>
      </c>
    </row>
    <row r="2059" spans="1:9" x14ac:dyDescent="0.55000000000000004">
      <c r="A2059">
        <v>65</v>
      </c>
      <c r="B2059" s="1" t="s">
        <v>445</v>
      </c>
      <c r="C2059" s="1" t="s">
        <v>5</v>
      </c>
      <c r="D2059">
        <v>6</v>
      </c>
      <c r="E2059" s="1" t="s">
        <v>72</v>
      </c>
      <c r="F2059">
        <v>6</v>
      </c>
      <c r="G2059" s="1" t="s">
        <v>377</v>
      </c>
      <c r="H2059" s="1" t="s">
        <v>29</v>
      </c>
      <c r="I2059">
        <v>1</v>
      </c>
    </row>
    <row r="2060" spans="1:9" x14ac:dyDescent="0.55000000000000004">
      <c r="A2060">
        <v>65</v>
      </c>
      <c r="B2060" s="1" t="s">
        <v>445</v>
      </c>
      <c r="C2060" s="1" t="s">
        <v>5</v>
      </c>
      <c r="D2060">
        <v>6</v>
      </c>
      <c r="E2060" s="1" t="s">
        <v>75</v>
      </c>
      <c r="F2060">
        <v>6</v>
      </c>
      <c r="G2060" s="1" t="s">
        <v>377</v>
      </c>
      <c r="H2060" s="1" t="s">
        <v>29</v>
      </c>
      <c r="I2060">
        <v>1</v>
      </c>
    </row>
    <row r="2061" spans="1:9" x14ac:dyDescent="0.55000000000000004">
      <c r="A2061">
        <v>65</v>
      </c>
      <c r="B2061" s="1" t="s">
        <v>445</v>
      </c>
      <c r="C2061" s="1" t="s">
        <v>5</v>
      </c>
      <c r="D2061">
        <v>6</v>
      </c>
      <c r="E2061" s="1" t="s">
        <v>78</v>
      </c>
      <c r="F2061">
        <v>6</v>
      </c>
      <c r="G2061" s="1" t="s">
        <v>375</v>
      </c>
      <c r="H2061" s="1" t="s">
        <v>28</v>
      </c>
      <c r="I2061">
        <v>1</v>
      </c>
    </row>
    <row r="2062" spans="1:9" x14ac:dyDescent="0.55000000000000004">
      <c r="A2062">
        <v>65</v>
      </c>
      <c r="B2062" s="1" t="s">
        <v>445</v>
      </c>
      <c r="C2062" s="1" t="s">
        <v>5</v>
      </c>
      <c r="D2062">
        <v>6</v>
      </c>
      <c r="E2062" s="1" t="s">
        <v>82</v>
      </c>
      <c r="F2062">
        <v>1</v>
      </c>
      <c r="G2062" s="1" t="s">
        <v>375</v>
      </c>
      <c r="H2062" s="1" t="s">
        <v>29</v>
      </c>
      <c r="I2062">
        <v>1</v>
      </c>
    </row>
    <row r="2063" spans="1:9" x14ac:dyDescent="0.55000000000000004">
      <c r="A2063">
        <v>65</v>
      </c>
      <c r="B2063" s="1" t="s">
        <v>445</v>
      </c>
      <c r="C2063" s="1" t="s">
        <v>5</v>
      </c>
      <c r="D2063">
        <v>6</v>
      </c>
      <c r="E2063" s="1" t="s">
        <v>85</v>
      </c>
      <c r="F2063">
        <v>6</v>
      </c>
      <c r="G2063" s="1" t="s">
        <v>375</v>
      </c>
      <c r="H2063" s="1" t="s">
        <v>28</v>
      </c>
      <c r="I2063">
        <v>1</v>
      </c>
    </row>
    <row r="2064" spans="1:9" x14ac:dyDescent="0.55000000000000004">
      <c r="A2064">
        <v>65</v>
      </c>
      <c r="B2064" s="1" t="s">
        <v>445</v>
      </c>
      <c r="C2064" s="1" t="s">
        <v>5</v>
      </c>
      <c r="D2064">
        <v>6</v>
      </c>
      <c r="E2064" s="1" t="s">
        <v>184</v>
      </c>
      <c r="F2064">
        <v>5</v>
      </c>
      <c r="G2064" s="1" t="s">
        <v>376</v>
      </c>
      <c r="H2064" s="1" t="s">
        <v>28</v>
      </c>
      <c r="I2064">
        <v>1</v>
      </c>
    </row>
    <row r="2065" spans="1:9" x14ac:dyDescent="0.55000000000000004">
      <c r="A2065">
        <v>65</v>
      </c>
      <c r="B2065" s="1" t="s">
        <v>445</v>
      </c>
      <c r="C2065" s="1" t="s">
        <v>5</v>
      </c>
      <c r="D2065">
        <v>6</v>
      </c>
      <c r="E2065" s="1" t="s">
        <v>187</v>
      </c>
      <c r="F2065">
        <v>6</v>
      </c>
      <c r="G2065" s="1" t="s">
        <v>376</v>
      </c>
      <c r="H2065" s="1" t="s">
        <v>29</v>
      </c>
      <c r="I2065">
        <v>1</v>
      </c>
    </row>
    <row r="2066" spans="1:9" x14ac:dyDescent="0.55000000000000004">
      <c r="A2066">
        <v>65</v>
      </c>
      <c r="B2066" s="1" t="s">
        <v>445</v>
      </c>
      <c r="C2066" s="1" t="s">
        <v>5</v>
      </c>
      <c r="D2066">
        <v>6</v>
      </c>
      <c r="E2066" s="1" t="s">
        <v>192</v>
      </c>
      <c r="F2066">
        <v>6</v>
      </c>
      <c r="G2066" s="1" t="s">
        <v>376</v>
      </c>
      <c r="H2066" s="1" t="s">
        <v>28</v>
      </c>
      <c r="I2066">
        <v>1</v>
      </c>
    </row>
    <row r="2067" spans="1:9" x14ac:dyDescent="0.55000000000000004">
      <c r="A2067">
        <v>65</v>
      </c>
      <c r="B2067" s="1" t="s">
        <v>445</v>
      </c>
      <c r="C2067" s="1" t="s">
        <v>5</v>
      </c>
      <c r="D2067">
        <v>6</v>
      </c>
      <c r="E2067" s="1" t="s">
        <v>195</v>
      </c>
      <c r="F2067">
        <v>6</v>
      </c>
      <c r="G2067" s="1" t="s">
        <v>377</v>
      </c>
      <c r="H2067" s="1" t="s">
        <v>28</v>
      </c>
      <c r="I2067">
        <v>1</v>
      </c>
    </row>
    <row r="2068" spans="1:9" x14ac:dyDescent="0.55000000000000004">
      <c r="A2068">
        <v>65</v>
      </c>
      <c r="B2068" s="1" t="s">
        <v>445</v>
      </c>
      <c r="C2068" s="1" t="s">
        <v>5</v>
      </c>
      <c r="D2068">
        <v>6</v>
      </c>
      <c r="E2068" s="1" t="s">
        <v>199</v>
      </c>
      <c r="F2068">
        <v>6</v>
      </c>
      <c r="G2068" s="1" t="s">
        <v>377</v>
      </c>
      <c r="H2068" s="1" t="s">
        <v>28</v>
      </c>
      <c r="I2068">
        <v>1</v>
      </c>
    </row>
    <row r="2069" spans="1:9" x14ac:dyDescent="0.55000000000000004">
      <c r="A2069">
        <v>65</v>
      </c>
      <c r="B2069" s="1" t="s">
        <v>445</v>
      </c>
      <c r="C2069" s="1" t="s">
        <v>5</v>
      </c>
      <c r="D2069">
        <v>6</v>
      </c>
      <c r="E2069" s="1" t="s">
        <v>203</v>
      </c>
      <c r="F2069">
        <v>6</v>
      </c>
      <c r="G2069" s="1" t="s">
        <v>377</v>
      </c>
      <c r="H2069" s="1" t="s">
        <v>29</v>
      </c>
      <c r="I2069">
        <v>1</v>
      </c>
    </row>
    <row r="2070" spans="1:9" x14ac:dyDescent="0.55000000000000004">
      <c r="A2070">
        <v>65</v>
      </c>
      <c r="B2070" s="1" t="s">
        <v>445</v>
      </c>
      <c r="C2070" s="1" t="s">
        <v>5</v>
      </c>
      <c r="D2070">
        <v>6</v>
      </c>
      <c r="E2070" s="1" t="s">
        <v>206</v>
      </c>
      <c r="F2070">
        <v>5</v>
      </c>
      <c r="G2070" s="1" t="s">
        <v>377</v>
      </c>
      <c r="H2070" s="1" t="s">
        <v>29</v>
      </c>
      <c r="I2070">
        <v>1</v>
      </c>
    </row>
    <row r="2071" spans="1:9" x14ac:dyDescent="0.55000000000000004">
      <c r="A2071">
        <v>65</v>
      </c>
      <c r="B2071" s="1" t="s">
        <v>445</v>
      </c>
      <c r="C2071" s="1" t="s">
        <v>5</v>
      </c>
      <c r="D2071">
        <v>6</v>
      </c>
      <c r="E2071" s="1" t="s">
        <v>210</v>
      </c>
      <c r="F2071">
        <v>6</v>
      </c>
      <c r="G2071" s="1" t="s">
        <v>376</v>
      </c>
      <c r="H2071" s="1" t="s">
        <v>28</v>
      </c>
      <c r="I2071">
        <v>1</v>
      </c>
    </row>
    <row r="2072" spans="1:9" x14ac:dyDescent="0.55000000000000004">
      <c r="A2072">
        <v>65</v>
      </c>
      <c r="B2072" s="1" t="s">
        <v>445</v>
      </c>
      <c r="C2072" s="1" t="s">
        <v>5</v>
      </c>
      <c r="D2072">
        <v>6</v>
      </c>
      <c r="E2072" s="1" t="s">
        <v>274</v>
      </c>
      <c r="F2072">
        <v>6</v>
      </c>
      <c r="G2072" s="1" t="s">
        <v>375</v>
      </c>
      <c r="H2072" s="1" t="s">
        <v>28</v>
      </c>
      <c r="I2072">
        <v>1</v>
      </c>
    </row>
    <row r="2073" spans="1:9" x14ac:dyDescent="0.55000000000000004">
      <c r="A2073">
        <v>65</v>
      </c>
      <c r="B2073" s="1" t="s">
        <v>445</v>
      </c>
      <c r="C2073" s="1" t="s">
        <v>5</v>
      </c>
      <c r="D2073">
        <v>6</v>
      </c>
      <c r="E2073" s="1" t="s">
        <v>276</v>
      </c>
      <c r="F2073">
        <v>4</v>
      </c>
      <c r="G2073" s="1" t="s">
        <v>375</v>
      </c>
      <c r="H2073" s="1" t="s">
        <v>28</v>
      </c>
      <c r="I2073">
        <v>1</v>
      </c>
    </row>
    <row r="2074" spans="1:9" x14ac:dyDescent="0.55000000000000004">
      <c r="A2074">
        <v>65</v>
      </c>
      <c r="B2074" s="1" t="s">
        <v>445</v>
      </c>
      <c r="C2074" s="1" t="s">
        <v>5</v>
      </c>
      <c r="D2074">
        <v>6</v>
      </c>
      <c r="E2074" s="1" t="s">
        <v>279</v>
      </c>
      <c r="F2074">
        <v>6</v>
      </c>
      <c r="G2074" s="1" t="s">
        <v>376</v>
      </c>
      <c r="H2074" s="1" t="s">
        <v>29</v>
      </c>
      <c r="I2074">
        <v>1</v>
      </c>
    </row>
    <row r="2075" spans="1:9" x14ac:dyDescent="0.55000000000000004">
      <c r="A2075">
        <v>65</v>
      </c>
      <c r="B2075" s="1" t="s">
        <v>445</v>
      </c>
      <c r="C2075" s="1" t="s">
        <v>5</v>
      </c>
      <c r="D2075">
        <v>6</v>
      </c>
      <c r="E2075" s="1" t="s">
        <v>282</v>
      </c>
      <c r="F2075">
        <v>6</v>
      </c>
      <c r="G2075" s="1" t="s">
        <v>375</v>
      </c>
      <c r="H2075" s="1" t="s">
        <v>29</v>
      </c>
      <c r="I2075">
        <v>1</v>
      </c>
    </row>
    <row r="2076" spans="1:9" x14ac:dyDescent="0.55000000000000004">
      <c r="A2076">
        <v>65</v>
      </c>
      <c r="B2076" s="1" t="s">
        <v>445</v>
      </c>
      <c r="C2076" s="1" t="s">
        <v>5</v>
      </c>
      <c r="D2076">
        <v>6</v>
      </c>
      <c r="E2076" s="1" t="s">
        <v>352</v>
      </c>
      <c r="F2076">
        <v>6</v>
      </c>
      <c r="G2076" s="1" t="s">
        <v>376</v>
      </c>
      <c r="H2076" s="1" t="s">
        <v>29</v>
      </c>
      <c r="I2076">
        <v>1</v>
      </c>
    </row>
    <row r="2077" spans="1:9" x14ac:dyDescent="0.55000000000000004">
      <c r="A2077">
        <v>65</v>
      </c>
      <c r="B2077" s="1" t="s">
        <v>445</v>
      </c>
      <c r="C2077" s="1" t="s">
        <v>5</v>
      </c>
      <c r="D2077">
        <v>6</v>
      </c>
      <c r="E2077" s="1" t="s">
        <v>357</v>
      </c>
      <c r="F2077">
        <v>6</v>
      </c>
      <c r="G2077" s="1" t="s">
        <v>376</v>
      </c>
      <c r="H2077" s="1" t="s">
        <v>28</v>
      </c>
      <c r="I2077">
        <v>1</v>
      </c>
    </row>
    <row r="2078" spans="1:9" x14ac:dyDescent="0.55000000000000004">
      <c r="A2078">
        <v>65</v>
      </c>
      <c r="B2078" s="1" t="s">
        <v>445</v>
      </c>
      <c r="C2078" s="1" t="s">
        <v>5</v>
      </c>
      <c r="D2078">
        <v>6</v>
      </c>
      <c r="E2078" s="1" t="s">
        <v>360</v>
      </c>
      <c r="F2078">
        <v>6</v>
      </c>
      <c r="G2078" s="1" t="s">
        <v>377</v>
      </c>
      <c r="H2078" s="1" t="s">
        <v>28</v>
      </c>
      <c r="I2078">
        <v>1</v>
      </c>
    </row>
    <row r="2079" spans="1:9" x14ac:dyDescent="0.55000000000000004">
      <c r="A2079">
        <v>65</v>
      </c>
      <c r="B2079" s="1" t="s">
        <v>445</v>
      </c>
      <c r="C2079" s="1" t="s">
        <v>5</v>
      </c>
      <c r="D2079">
        <v>6</v>
      </c>
      <c r="E2079" s="1" t="s">
        <v>364</v>
      </c>
      <c r="F2079">
        <v>6</v>
      </c>
      <c r="G2079" s="1" t="s">
        <v>377</v>
      </c>
      <c r="H2079" s="1" t="s">
        <v>28</v>
      </c>
      <c r="I2079">
        <v>1</v>
      </c>
    </row>
    <row r="2080" spans="1:9" x14ac:dyDescent="0.55000000000000004">
      <c r="A2080">
        <v>65</v>
      </c>
      <c r="B2080" s="1" t="s">
        <v>445</v>
      </c>
      <c r="C2080" s="1" t="s">
        <v>5</v>
      </c>
      <c r="D2080">
        <v>6</v>
      </c>
      <c r="E2080" s="1" t="s">
        <v>368</v>
      </c>
      <c r="F2080">
        <v>6</v>
      </c>
      <c r="G2080" s="1" t="s">
        <v>377</v>
      </c>
      <c r="H2080" s="1" t="s">
        <v>28</v>
      </c>
      <c r="I2080">
        <v>1</v>
      </c>
    </row>
    <row r="2081" spans="1:9" x14ac:dyDescent="0.55000000000000004">
      <c r="A2081">
        <v>65</v>
      </c>
      <c r="B2081" s="1" t="s">
        <v>445</v>
      </c>
      <c r="C2081" s="1" t="s">
        <v>5</v>
      </c>
      <c r="D2081">
        <v>6</v>
      </c>
      <c r="E2081" s="1" t="s">
        <v>371</v>
      </c>
      <c r="F2081">
        <v>6</v>
      </c>
      <c r="G2081" s="1" t="s">
        <v>377</v>
      </c>
      <c r="H2081" s="1" t="s">
        <v>29</v>
      </c>
      <c r="I2081">
        <v>1</v>
      </c>
    </row>
    <row r="2082" spans="1:9" x14ac:dyDescent="0.55000000000000004">
      <c r="A2082">
        <v>66</v>
      </c>
      <c r="B2082" s="1" t="s">
        <v>446</v>
      </c>
      <c r="C2082" s="1" t="s">
        <v>3</v>
      </c>
      <c r="D2082">
        <v>4</v>
      </c>
      <c r="E2082" s="1" t="s">
        <v>36</v>
      </c>
      <c r="F2082">
        <v>5</v>
      </c>
      <c r="G2082" s="1" t="s">
        <v>375</v>
      </c>
      <c r="H2082" s="1" t="s">
        <v>28</v>
      </c>
      <c r="I2082">
        <v>1</v>
      </c>
    </row>
    <row r="2083" spans="1:9" x14ac:dyDescent="0.55000000000000004">
      <c r="A2083">
        <v>66</v>
      </c>
      <c r="B2083" s="1" t="s">
        <v>446</v>
      </c>
      <c r="C2083" s="1" t="s">
        <v>3</v>
      </c>
      <c r="D2083">
        <v>4</v>
      </c>
      <c r="E2083" s="1" t="s">
        <v>40</v>
      </c>
      <c r="F2083">
        <v>4</v>
      </c>
      <c r="G2083" s="1" t="s">
        <v>376</v>
      </c>
      <c r="H2083" s="1" t="s">
        <v>28</v>
      </c>
      <c r="I2083">
        <v>1</v>
      </c>
    </row>
    <row r="2084" spans="1:9" x14ac:dyDescent="0.55000000000000004">
      <c r="A2084">
        <v>66</v>
      </c>
      <c r="B2084" s="1" t="s">
        <v>446</v>
      </c>
      <c r="C2084" s="1" t="s">
        <v>3</v>
      </c>
      <c r="D2084">
        <v>4</v>
      </c>
      <c r="E2084" s="1" t="s">
        <v>44</v>
      </c>
      <c r="F2084">
        <v>4</v>
      </c>
      <c r="G2084" s="1" t="s">
        <v>376</v>
      </c>
      <c r="H2084" s="1" t="s">
        <v>29</v>
      </c>
      <c r="I2084">
        <v>1</v>
      </c>
    </row>
    <row r="2085" spans="1:9" x14ac:dyDescent="0.55000000000000004">
      <c r="A2085">
        <v>66</v>
      </c>
      <c r="B2085" s="1" t="s">
        <v>446</v>
      </c>
      <c r="C2085" s="1" t="s">
        <v>3</v>
      </c>
      <c r="D2085">
        <v>4</v>
      </c>
      <c r="E2085" s="1" t="s">
        <v>48</v>
      </c>
      <c r="F2085">
        <v>4</v>
      </c>
      <c r="G2085" s="1" t="s">
        <v>376</v>
      </c>
      <c r="H2085" s="1" t="s">
        <v>29</v>
      </c>
      <c r="I2085">
        <v>1</v>
      </c>
    </row>
    <row r="2086" spans="1:9" x14ac:dyDescent="0.55000000000000004">
      <c r="A2086">
        <v>66</v>
      </c>
      <c r="B2086" s="1" t="s">
        <v>446</v>
      </c>
      <c r="C2086" s="1" t="s">
        <v>3</v>
      </c>
      <c r="D2086">
        <v>4</v>
      </c>
      <c r="E2086" s="1" t="s">
        <v>52</v>
      </c>
      <c r="F2086">
        <v>4</v>
      </c>
      <c r="G2086" s="1" t="s">
        <v>376</v>
      </c>
      <c r="H2086" s="1" t="s">
        <v>29</v>
      </c>
      <c r="I2086">
        <v>1</v>
      </c>
    </row>
    <row r="2087" spans="1:9" x14ac:dyDescent="0.55000000000000004">
      <c r="A2087">
        <v>66</v>
      </c>
      <c r="B2087" s="1" t="s">
        <v>446</v>
      </c>
      <c r="C2087" s="1" t="s">
        <v>3</v>
      </c>
      <c r="D2087">
        <v>4</v>
      </c>
      <c r="E2087" s="1" t="s">
        <v>56</v>
      </c>
      <c r="F2087">
        <v>4</v>
      </c>
      <c r="G2087" s="1" t="s">
        <v>376</v>
      </c>
      <c r="H2087" s="1" t="s">
        <v>29</v>
      </c>
      <c r="I2087">
        <v>1</v>
      </c>
    </row>
    <row r="2088" spans="1:9" x14ac:dyDescent="0.55000000000000004">
      <c r="A2088">
        <v>66</v>
      </c>
      <c r="B2088" s="1" t="s">
        <v>446</v>
      </c>
      <c r="C2088" s="1" t="s">
        <v>3</v>
      </c>
      <c r="D2088">
        <v>4</v>
      </c>
      <c r="E2088" s="1" t="s">
        <v>60</v>
      </c>
      <c r="F2088">
        <v>4</v>
      </c>
      <c r="G2088" s="1" t="s">
        <v>377</v>
      </c>
      <c r="H2088" s="1" t="s">
        <v>28</v>
      </c>
      <c r="I2088">
        <v>1</v>
      </c>
    </row>
    <row r="2089" spans="1:9" x14ac:dyDescent="0.55000000000000004">
      <c r="A2089">
        <v>66</v>
      </c>
      <c r="B2089" s="1" t="s">
        <v>446</v>
      </c>
      <c r="C2089" s="1" t="s">
        <v>3</v>
      </c>
      <c r="D2089">
        <v>4</v>
      </c>
      <c r="E2089" s="1" t="s">
        <v>64</v>
      </c>
      <c r="F2089">
        <v>4</v>
      </c>
      <c r="G2089" s="1" t="s">
        <v>377</v>
      </c>
      <c r="H2089" s="1" t="s">
        <v>29</v>
      </c>
      <c r="I2089">
        <v>1</v>
      </c>
    </row>
    <row r="2090" spans="1:9" x14ac:dyDescent="0.55000000000000004">
      <c r="A2090">
        <v>66</v>
      </c>
      <c r="B2090" s="1" t="s">
        <v>446</v>
      </c>
      <c r="C2090" s="1" t="s">
        <v>3</v>
      </c>
      <c r="D2090">
        <v>4</v>
      </c>
      <c r="E2090" s="1" t="s">
        <v>68</v>
      </c>
      <c r="F2090">
        <v>4</v>
      </c>
      <c r="G2090" s="1" t="s">
        <v>377</v>
      </c>
      <c r="H2090" s="1" t="s">
        <v>28</v>
      </c>
      <c r="I2090">
        <v>1</v>
      </c>
    </row>
    <row r="2091" spans="1:9" x14ac:dyDescent="0.55000000000000004">
      <c r="A2091">
        <v>66</v>
      </c>
      <c r="B2091" s="1" t="s">
        <v>446</v>
      </c>
      <c r="C2091" s="1" t="s">
        <v>3</v>
      </c>
      <c r="D2091">
        <v>4</v>
      </c>
      <c r="E2091" s="1" t="s">
        <v>72</v>
      </c>
      <c r="F2091">
        <v>7</v>
      </c>
      <c r="G2091" s="1" t="s">
        <v>377</v>
      </c>
      <c r="H2091" s="1" t="s">
        <v>29</v>
      </c>
      <c r="I2091">
        <v>1</v>
      </c>
    </row>
    <row r="2092" spans="1:9" x14ac:dyDescent="0.55000000000000004">
      <c r="A2092">
        <v>66</v>
      </c>
      <c r="B2092" s="1" t="s">
        <v>446</v>
      </c>
      <c r="C2092" s="1" t="s">
        <v>3</v>
      </c>
      <c r="D2092">
        <v>4</v>
      </c>
      <c r="E2092" s="1" t="s">
        <v>75</v>
      </c>
      <c r="F2092">
        <v>4</v>
      </c>
      <c r="G2092" s="1" t="s">
        <v>377</v>
      </c>
      <c r="H2092" s="1" t="s">
        <v>29</v>
      </c>
      <c r="I2092">
        <v>1</v>
      </c>
    </row>
    <row r="2093" spans="1:9" x14ac:dyDescent="0.55000000000000004">
      <c r="A2093">
        <v>66</v>
      </c>
      <c r="B2093" s="1" t="s">
        <v>446</v>
      </c>
      <c r="C2093" s="1" t="s">
        <v>3</v>
      </c>
      <c r="D2093">
        <v>4</v>
      </c>
      <c r="E2093" s="1" t="s">
        <v>78</v>
      </c>
      <c r="F2093">
        <v>4</v>
      </c>
      <c r="G2093" s="1" t="s">
        <v>375</v>
      </c>
      <c r="H2093" s="1" t="s">
        <v>28</v>
      </c>
      <c r="I2093">
        <v>1</v>
      </c>
    </row>
    <row r="2094" spans="1:9" x14ac:dyDescent="0.55000000000000004">
      <c r="A2094">
        <v>66</v>
      </c>
      <c r="B2094" s="1" t="s">
        <v>446</v>
      </c>
      <c r="C2094" s="1" t="s">
        <v>3</v>
      </c>
      <c r="D2094">
        <v>4</v>
      </c>
      <c r="E2094" s="1" t="s">
        <v>82</v>
      </c>
      <c r="F2094">
        <v>4</v>
      </c>
      <c r="G2094" s="1" t="s">
        <v>375</v>
      </c>
      <c r="H2094" s="1" t="s">
        <v>29</v>
      </c>
      <c r="I2094">
        <v>1</v>
      </c>
    </row>
    <row r="2095" spans="1:9" x14ac:dyDescent="0.55000000000000004">
      <c r="A2095">
        <v>66</v>
      </c>
      <c r="B2095" s="1" t="s">
        <v>446</v>
      </c>
      <c r="C2095" s="1" t="s">
        <v>3</v>
      </c>
      <c r="D2095">
        <v>4</v>
      </c>
      <c r="E2095" s="1" t="s">
        <v>85</v>
      </c>
      <c r="F2095">
        <v>4</v>
      </c>
      <c r="G2095" s="1" t="s">
        <v>375</v>
      </c>
      <c r="H2095" s="1" t="s">
        <v>28</v>
      </c>
      <c r="I2095">
        <v>1</v>
      </c>
    </row>
    <row r="2096" spans="1:9" x14ac:dyDescent="0.55000000000000004">
      <c r="A2096">
        <v>66</v>
      </c>
      <c r="B2096" s="1" t="s">
        <v>446</v>
      </c>
      <c r="C2096" s="1" t="s">
        <v>3</v>
      </c>
      <c r="D2096">
        <v>4</v>
      </c>
      <c r="E2096" s="1" t="s">
        <v>184</v>
      </c>
      <c r="F2096">
        <v>4</v>
      </c>
      <c r="G2096" s="1" t="s">
        <v>376</v>
      </c>
      <c r="H2096" s="1" t="s">
        <v>28</v>
      </c>
      <c r="I2096">
        <v>1</v>
      </c>
    </row>
    <row r="2097" spans="1:9" x14ac:dyDescent="0.55000000000000004">
      <c r="A2097">
        <v>66</v>
      </c>
      <c r="B2097" s="1" t="s">
        <v>446</v>
      </c>
      <c r="C2097" s="1" t="s">
        <v>3</v>
      </c>
      <c r="D2097">
        <v>4</v>
      </c>
      <c r="E2097" s="1" t="s">
        <v>187</v>
      </c>
      <c r="F2097">
        <v>4</v>
      </c>
      <c r="G2097" s="1" t="s">
        <v>376</v>
      </c>
      <c r="H2097" s="1" t="s">
        <v>29</v>
      </c>
      <c r="I2097">
        <v>1</v>
      </c>
    </row>
    <row r="2098" spans="1:9" x14ac:dyDescent="0.55000000000000004">
      <c r="A2098">
        <v>66</v>
      </c>
      <c r="B2098" s="1" t="s">
        <v>446</v>
      </c>
      <c r="C2098" s="1" t="s">
        <v>3</v>
      </c>
      <c r="D2098">
        <v>4</v>
      </c>
      <c r="E2098" s="1" t="s">
        <v>192</v>
      </c>
      <c r="F2098">
        <v>4</v>
      </c>
      <c r="G2098" s="1" t="s">
        <v>376</v>
      </c>
      <c r="H2098" s="1" t="s">
        <v>28</v>
      </c>
      <c r="I2098">
        <v>1</v>
      </c>
    </row>
    <row r="2099" spans="1:9" x14ac:dyDescent="0.55000000000000004">
      <c r="A2099">
        <v>66</v>
      </c>
      <c r="B2099" s="1" t="s">
        <v>446</v>
      </c>
      <c r="C2099" s="1" t="s">
        <v>3</v>
      </c>
      <c r="D2099">
        <v>4</v>
      </c>
      <c r="E2099" s="1" t="s">
        <v>195</v>
      </c>
      <c r="F2099">
        <v>4</v>
      </c>
      <c r="G2099" s="1" t="s">
        <v>377</v>
      </c>
      <c r="H2099" s="1" t="s">
        <v>28</v>
      </c>
      <c r="I2099">
        <v>1</v>
      </c>
    </row>
    <row r="2100" spans="1:9" x14ac:dyDescent="0.55000000000000004">
      <c r="A2100">
        <v>66</v>
      </c>
      <c r="B2100" s="1" t="s">
        <v>446</v>
      </c>
      <c r="C2100" s="1" t="s">
        <v>3</v>
      </c>
      <c r="D2100">
        <v>4</v>
      </c>
      <c r="E2100" s="1" t="s">
        <v>199</v>
      </c>
      <c r="F2100">
        <v>4</v>
      </c>
      <c r="G2100" s="1" t="s">
        <v>377</v>
      </c>
      <c r="H2100" s="1" t="s">
        <v>28</v>
      </c>
      <c r="I2100">
        <v>1</v>
      </c>
    </row>
    <row r="2101" spans="1:9" x14ac:dyDescent="0.55000000000000004">
      <c r="A2101">
        <v>66</v>
      </c>
      <c r="B2101" s="1" t="s">
        <v>446</v>
      </c>
      <c r="C2101" s="1" t="s">
        <v>3</v>
      </c>
      <c r="D2101">
        <v>4</v>
      </c>
      <c r="E2101" s="1" t="s">
        <v>203</v>
      </c>
      <c r="F2101">
        <v>4</v>
      </c>
      <c r="G2101" s="1" t="s">
        <v>377</v>
      </c>
      <c r="H2101" s="1" t="s">
        <v>29</v>
      </c>
      <c r="I2101">
        <v>1</v>
      </c>
    </row>
    <row r="2102" spans="1:9" x14ac:dyDescent="0.55000000000000004">
      <c r="A2102">
        <v>66</v>
      </c>
      <c r="B2102" s="1" t="s">
        <v>446</v>
      </c>
      <c r="C2102" s="1" t="s">
        <v>3</v>
      </c>
      <c r="D2102">
        <v>4</v>
      </c>
      <c r="E2102" s="1" t="s">
        <v>206</v>
      </c>
      <c r="F2102">
        <v>4</v>
      </c>
      <c r="G2102" s="1" t="s">
        <v>377</v>
      </c>
      <c r="H2102" s="1" t="s">
        <v>29</v>
      </c>
      <c r="I2102">
        <v>1</v>
      </c>
    </row>
    <row r="2103" spans="1:9" x14ac:dyDescent="0.55000000000000004">
      <c r="A2103">
        <v>66</v>
      </c>
      <c r="B2103" s="1" t="s">
        <v>446</v>
      </c>
      <c r="C2103" s="1" t="s">
        <v>3</v>
      </c>
      <c r="D2103">
        <v>4</v>
      </c>
      <c r="E2103" s="1" t="s">
        <v>210</v>
      </c>
      <c r="F2103">
        <v>4</v>
      </c>
      <c r="G2103" s="1" t="s">
        <v>376</v>
      </c>
      <c r="H2103" s="1" t="s">
        <v>28</v>
      </c>
      <c r="I2103">
        <v>1</v>
      </c>
    </row>
    <row r="2104" spans="1:9" x14ac:dyDescent="0.55000000000000004">
      <c r="A2104">
        <v>66</v>
      </c>
      <c r="B2104" s="1" t="s">
        <v>446</v>
      </c>
      <c r="C2104" s="1" t="s">
        <v>3</v>
      </c>
      <c r="D2104">
        <v>4</v>
      </c>
      <c r="E2104" s="1" t="s">
        <v>274</v>
      </c>
      <c r="F2104">
        <v>5</v>
      </c>
      <c r="G2104" s="1" t="s">
        <v>375</v>
      </c>
      <c r="H2104" s="1" t="s">
        <v>28</v>
      </c>
      <c r="I2104">
        <v>1</v>
      </c>
    </row>
    <row r="2105" spans="1:9" x14ac:dyDescent="0.55000000000000004">
      <c r="A2105">
        <v>66</v>
      </c>
      <c r="B2105" s="1" t="s">
        <v>446</v>
      </c>
      <c r="C2105" s="1" t="s">
        <v>3</v>
      </c>
      <c r="D2105">
        <v>4</v>
      </c>
      <c r="E2105" s="1" t="s">
        <v>276</v>
      </c>
      <c r="F2105">
        <v>5</v>
      </c>
      <c r="G2105" s="1" t="s">
        <v>375</v>
      </c>
      <c r="H2105" s="1" t="s">
        <v>28</v>
      </c>
      <c r="I2105">
        <v>1</v>
      </c>
    </row>
    <row r="2106" spans="1:9" x14ac:dyDescent="0.55000000000000004">
      <c r="A2106">
        <v>66</v>
      </c>
      <c r="B2106" s="1" t="s">
        <v>446</v>
      </c>
      <c r="C2106" s="1" t="s">
        <v>3</v>
      </c>
      <c r="D2106">
        <v>4</v>
      </c>
      <c r="E2106" s="1" t="s">
        <v>279</v>
      </c>
      <c r="F2106">
        <v>4</v>
      </c>
      <c r="G2106" s="1" t="s">
        <v>376</v>
      </c>
      <c r="H2106" s="1" t="s">
        <v>29</v>
      </c>
      <c r="I2106">
        <v>1</v>
      </c>
    </row>
    <row r="2107" spans="1:9" x14ac:dyDescent="0.55000000000000004">
      <c r="A2107">
        <v>66</v>
      </c>
      <c r="B2107" s="1" t="s">
        <v>446</v>
      </c>
      <c r="C2107" s="1" t="s">
        <v>3</v>
      </c>
      <c r="D2107">
        <v>4</v>
      </c>
      <c r="E2107" s="1" t="s">
        <v>282</v>
      </c>
      <c r="F2107">
        <v>4</v>
      </c>
      <c r="G2107" s="1" t="s">
        <v>375</v>
      </c>
      <c r="H2107" s="1" t="s">
        <v>29</v>
      </c>
      <c r="I2107">
        <v>1</v>
      </c>
    </row>
    <row r="2108" spans="1:9" x14ac:dyDescent="0.55000000000000004">
      <c r="A2108">
        <v>66</v>
      </c>
      <c r="B2108" s="1" t="s">
        <v>446</v>
      </c>
      <c r="C2108" s="1" t="s">
        <v>3</v>
      </c>
      <c r="D2108">
        <v>4</v>
      </c>
      <c r="E2108" s="1" t="s">
        <v>352</v>
      </c>
      <c r="F2108">
        <v>4</v>
      </c>
      <c r="G2108" s="1" t="s">
        <v>376</v>
      </c>
      <c r="H2108" s="1" t="s">
        <v>29</v>
      </c>
      <c r="I2108">
        <v>1</v>
      </c>
    </row>
    <row r="2109" spans="1:9" x14ac:dyDescent="0.55000000000000004">
      <c r="A2109">
        <v>66</v>
      </c>
      <c r="B2109" s="1" t="s">
        <v>446</v>
      </c>
      <c r="C2109" s="1" t="s">
        <v>3</v>
      </c>
      <c r="D2109">
        <v>4</v>
      </c>
      <c r="E2109" s="1" t="s">
        <v>357</v>
      </c>
      <c r="F2109">
        <v>4</v>
      </c>
      <c r="G2109" s="1" t="s">
        <v>376</v>
      </c>
      <c r="H2109" s="1" t="s">
        <v>28</v>
      </c>
      <c r="I2109">
        <v>1</v>
      </c>
    </row>
    <row r="2110" spans="1:9" x14ac:dyDescent="0.55000000000000004">
      <c r="A2110">
        <v>66</v>
      </c>
      <c r="B2110" s="1" t="s">
        <v>446</v>
      </c>
      <c r="C2110" s="1" t="s">
        <v>3</v>
      </c>
      <c r="D2110">
        <v>4</v>
      </c>
      <c r="E2110" s="1" t="s">
        <v>360</v>
      </c>
      <c r="F2110">
        <v>4</v>
      </c>
      <c r="G2110" s="1" t="s">
        <v>377</v>
      </c>
      <c r="H2110" s="1" t="s">
        <v>28</v>
      </c>
      <c r="I2110">
        <v>1</v>
      </c>
    </row>
    <row r="2111" spans="1:9" x14ac:dyDescent="0.55000000000000004">
      <c r="A2111">
        <v>66</v>
      </c>
      <c r="B2111" s="1" t="s">
        <v>446</v>
      </c>
      <c r="C2111" s="1" t="s">
        <v>3</v>
      </c>
      <c r="D2111">
        <v>4</v>
      </c>
      <c r="E2111" s="1" t="s">
        <v>364</v>
      </c>
      <c r="F2111">
        <v>4</v>
      </c>
      <c r="G2111" s="1" t="s">
        <v>377</v>
      </c>
      <c r="H2111" s="1" t="s">
        <v>28</v>
      </c>
      <c r="I2111">
        <v>1</v>
      </c>
    </row>
    <row r="2112" spans="1:9" x14ac:dyDescent="0.55000000000000004">
      <c r="A2112">
        <v>66</v>
      </c>
      <c r="B2112" s="1" t="s">
        <v>446</v>
      </c>
      <c r="C2112" s="1" t="s">
        <v>3</v>
      </c>
      <c r="D2112">
        <v>4</v>
      </c>
      <c r="E2112" s="1" t="s">
        <v>368</v>
      </c>
      <c r="F2112">
        <v>4</v>
      </c>
      <c r="G2112" s="1" t="s">
        <v>377</v>
      </c>
      <c r="H2112" s="1" t="s">
        <v>28</v>
      </c>
      <c r="I2112">
        <v>1</v>
      </c>
    </row>
    <row r="2113" spans="1:9" x14ac:dyDescent="0.55000000000000004">
      <c r="A2113">
        <v>66</v>
      </c>
      <c r="B2113" s="1" t="s">
        <v>446</v>
      </c>
      <c r="C2113" s="1" t="s">
        <v>3</v>
      </c>
      <c r="D2113">
        <v>4</v>
      </c>
      <c r="E2113" s="1" t="s">
        <v>371</v>
      </c>
      <c r="F2113">
        <v>7</v>
      </c>
      <c r="G2113" s="1" t="s">
        <v>377</v>
      </c>
      <c r="H2113" s="1" t="s">
        <v>29</v>
      </c>
      <c r="I2113">
        <v>1</v>
      </c>
    </row>
    <row r="2114" spans="1:9" x14ac:dyDescent="0.55000000000000004">
      <c r="A2114">
        <v>67</v>
      </c>
      <c r="B2114" s="1" t="s">
        <v>447</v>
      </c>
      <c r="C2114" s="1" t="s">
        <v>4</v>
      </c>
      <c r="D2114">
        <v>5</v>
      </c>
      <c r="E2114" s="1" t="s">
        <v>36</v>
      </c>
      <c r="F2114">
        <v>6</v>
      </c>
      <c r="G2114" s="1" t="s">
        <v>375</v>
      </c>
      <c r="H2114" s="1" t="s">
        <v>28</v>
      </c>
      <c r="I2114">
        <v>1</v>
      </c>
    </row>
    <row r="2115" spans="1:9" x14ac:dyDescent="0.55000000000000004">
      <c r="A2115">
        <v>67</v>
      </c>
      <c r="B2115" s="1" t="s">
        <v>447</v>
      </c>
      <c r="C2115" s="1" t="s">
        <v>4</v>
      </c>
      <c r="D2115">
        <v>5</v>
      </c>
      <c r="E2115" s="1" t="s">
        <v>40</v>
      </c>
      <c r="F2115">
        <v>5</v>
      </c>
      <c r="G2115" s="1" t="s">
        <v>376</v>
      </c>
      <c r="H2115" s="1" t="s">
        <v>28</v>
      </c>
      <c r="I2115">
        <v>1</v>
      </c>
    </row>
    <row r="2116" spans="1:9" x14ac:dyDescent="0.55000000000000004">
      <c r="A2116">
        <v>67</v>
      </c>
      <c r="B2116" s="1" t="s">
        <v>447</v>
      </c>
      <c r="C2116" s="1" t="s">
        <v>4</v>
      </c>
      <c r="D2116">
        <v>5</v>
      </c>
      <c r="E2116" s="1" t="s">
        <v>44</v>
      </c>
      <c r="F2116">
        <v>7</v>
      </c>
      <c r="G2116" s="1" t="s">
        <v>376</v>
      </c>
      <c r="H2116" s="1" t="s">
        <v>29</v>
      </c>
      <c r="I2116">
        <v>1</v>
      </c>
    </row>
    <row r="2117" spans="1:9" x14ac:dyDescent="0.55000000000000004">
      <c r="A2117">
        <v>67</v>
      </c>
      <c r="B2117" s="1" t="s">
        <v>447</v>
      </c>
      <c r="C2117" s="1" t="s">
        <v>4</v>
      </c>
      <c r="D2117">
        <v>5</v>
      </c>
      <c r="E2117" s="1" t="s">
        <v>48</v>
      </c>
      <c r="F2117">
        <v>5</v>
      </c>
      <c r="G2117" s="1" t="s">
        <v>376</v>
      </c>
      <c r="H2117" s="1" t="s">
        <v>29</v>
      </c>
      <c r="I2117">
        <v>1</v>
      </c>
    </row>
    <row r="2118" spans="1:9" x14ac:dyDescent="0.55000000000000004">
      <c r="A2118">
        <v>67</v>
      </c>
      <c r="B2118" s="1" t="s">
        <v>447</v>
      </c>
      <c r="C2118" s="1" t="s">
        <v>4</v>
      </c>
      <c r="D2118">
        <v>5</v>
      </c>
      <c r="E2118" s="1" t="s">
        <v>52</v>
      </c>
      <c r="F2118">
        <v>7</v>
      </c>
      <c r="G2118" s="1" t="s">
        <v>376</v>
      </c>
      <c r="H2118" s="1" t="s">
        <v>29</v>
      </c>
      <c r="I2118">
        <v>1</v>
      </c>
    </row>
    <row r="2119" spans="1:9" x14ac:dyDescent="0.55000000000000004">
      <c r="A2119">
        <v>67</v>
      </c>
      <c r="B2119" s="1" t="s">
        <v>447</v>
      </c>
      <c r="C2119" s="1" t="s">
        <v>4</v>
      </c>
      <c r="D2119">
        <v>5</v>
      </c>
      <c r="E2119" s="1" t="s">
        <v>56</v>
      </c>
      <c r="F2119">
        <v>5</v>
      </c>
      <c r="G2119" s="1" t="s">
        <v>376</v>
      </c>
      <c r="H2119" s="1" t="s">
        <v>29</v>
      </c>
      <c r="I2119">
        <v>1</v>
      </c>
    </row>
    <row r="2120" spans="1:9" x14ac:dyDescent="0.55000000000000004">
      <c r="A2120">
        <v>67</v>
      </c>
      <c r="B2120" s="1" t="s">
        <v>447</v>
      </c>
      <c r="C2120" s="1" t="s">
        <v>4</v>
      </c>
      <c r="D2120">
        <v>5</v>
      </c>
      <c r="E2120" s="1" t="s">
        <v>60</v>
      </c>
      <c r="F2120">
        <v>5</v>
      </c>
      <c r="G2120" s="1" t="s">
        <v>377</v>
      </c>
      <c r="H2120" s="1" t="s">
        <v>28</v>
      </c>
      <c r="I2120">
        <v>1</v>
      </c>
    </row>
    <row r="2121" spans="1:9" x14ac:dyDescent="0.55000000000000004">
      <c r="A2121">
        <v>67</v>
      </c>
      <c r="B2121" s="1" t="s">
        <v>447</v>
      </c>
      <c r="C2121" s="1" t="s">
        <v>4</v>
      </c>
      <c r="D2121">
        <v>5</v>
      </c>
      <c r="E2121" s="1" t="s">
        <v>64</v>
      </c>
      <c r="F2121">
        <v>5</v>
      </c>
      <c r="G2121" s="1" t="s">
        <v>377</v>
      </c>
      <c r="H2121" s="1" t="s">
        <v>29</v>
      </c>
      <c r="I2121">
        <v>1</v>
      </c>
    </row>
    <row r="2122" spans="1:9" x14ac:dyDescent="0.55000000000000004">
      <c r="A2122">
        <v>67</v>
      </c>
      <c r="B2122" s="1" t="s">
        <v>447</v>
      </c>
      <c r="C2122" s="1" t="s">
        <v>4</v>
      </c>
      <c r="D2122">
        <v>5</v>
      </c>
      <c r="E2122" s="1" t="s">
        <v>68</v>
      </c>
      <c r="F2122">
        <v>3</v>
      </c>
      <c r="G2122" s="1" t="s">
        <v>377</v>
      </c>
      <c r="H2122" s="1" t="s">
        <v>28</v>
      </c>
      <c r="I2122">
        <v>1</v>
      </c>
    </row>
    <row r="2123" spans="1:9" x14ac:dyDescent="0.55000000000000004">
      <c r="A2123">
        <v>67</v>
      </c>
      <c r="B2123" s="1" t="s">
        <v>447</v>
      </c>
      <c r="C2123" s="1" t="s">
        <v>4</v>
      </c>
      <c r="D2123">
        <v>5</v>
      </c>
      <c r="E2123" s="1" t="s">
        <v>72</v>
      </c>
      <c r="F2123">
        <v>7</v>
      </c>
      <c r="G2123" s="1" t="s">
        <v>377</v>
      </c>
      <c r="H2123" s="1" t="s">
        <v>29</v>
      </c>
      <c r="I2123">
        <v>1</v>
      </c>
    </row>
    <row r="2124" spans="1:9" x14ac:dyDescent="0.55000000000000004">
      <c r="A2124">
        <v>67</v>
      </c>
      <c r="B2124" s="1" t="s">
        <v>447</v>
      </c>
      <c r="C2124" s="1" t="s">
        <v>4</v>
      </c>
      <c r="D2124">
        <v>5</v>
      </c>
      <c r="E2124" s="1" t="s">
        <v>75</v>
      </c>
      <c r="F2124">
        <v>7</v>
      </c>
      <c r="G2124" s="1" t="s">
        <v>377</v>
      </c>
      <c r="H2124" s="1" t="s">
        <v>29</v>
      </c>
      <c r="I2124">
        <v>1</v>
      </c>
    </row>
    <row r="2125" spans="1:9" x14ac:dyDescent="0.55000000000000004">
      <c r="A2125">
        <v>67</v>
      </c>
      <c r="B2125" s="1" t="s">
        <v>447</v>
      </c>
      <c r="C2125" s="1" t="s">
        <v>4</v>
      </c>
      <c r="D2125">
        <v>5</v>
      </c>
      <c r="E2125" s="1" t="s">
        <v>78</v>
      </c>
      <c r="F2125">
        <v>1</v>
      </c>
      <c r="G2125" s="1" t="s">
        <v>375</v>
      </c>
      <c r="H2125" s="1" t="s">
        <v>28</v>
      </c>
      <c r="I2125">
        <v>1</v>
      </c>
    </row>
    <row r="2126" spans="1:9" x14ac:dyDescent="0.55000000000000004">
      <c r="A2126">
        <v>67</v>
      </c>
      <c r="B2126" s="1" t="s">
        <v>447</v>
      </c>
      <c r="C2126" s="1" t="s">
        <v>4</v>
      </c>
      <c r="D2126">
        <v>5</v>
      </c>
      <c r="E2126" s="1" t="s">
        <v>82</v>
      </c>
      <c r="F2126">
        <v>3</v>
      </c>
      <c r="G2126" s="1" t="s">
        <v>375</v>
      </c>
      <c r="H2126" s="1" t="s">
        <v>29</v>
      </c>
      <c r="I2126">
        <v>1</v>
      </c>
    </row>
    <row r="2127" spans="1:9" x14ac:dyDescent="0.55000000000000004">
      <c r="A2127">
        <v>67</v>
      </c>
      <c r="B2127" s="1" t="s">
        <v>447</v>
      </c>
      <c r="C2127" s="1" t="s">
        <v>4</v>
      </c>
      <c r="D2127">
        <v>5</v>
      </c>
      <c r="E2127" s="1" t="s">
        <v>85</v>
      </c>
      <c r="F2127">
        <v>1</v>
      </c>
      <c r="G2127" s="1" t="s">
        <v>375</v>
      </c>
      <c r="H2127" s="1" t="s">
        <v>28</v>
      </c>
      <c r="I2127">
        <v>1</v>
      </c>
    </row>
    <row r="2128" spans="1:9" x14ac:dyDescent="0.55000000000000004">
      <c r="A2128">
        <v>67</v>
      </c>
      <c r="B2128" s="1" t="s">
        <v>447</v>
      </c>
      <c r="C2128" s="1" t="s">
        <v>4</v>
      </c>
      <c r="D2128">
        <v>5</v>
      </c>
      <c r="E2128" s="1" t="s">
        <v>184</v>
      </c>
      <c r="F2128">
        <v>6</v>
      </c>
      <c r="G2128" s="1" t="s">
        <v>376</v>
      </c>
      <c r="H2128" s="1" t="s">
        <v>28</v>
      </c>
      <c r="I2128">
        <v>1</v>
      </c>
    </row>
    <row r="2129" spans="1:9" x14ac:dyDescent="0.55000000000000004">
      <c r="A2129">
        <v>67</v>
      </c>
      <c r="B2129" s="1" t="s">
        <v>447</v>
      </c>
      <c r="C2129" s="1" t="s">
        <v>4</v>
      </c>
      <c r="D2129">
        <v>5</v>
      </c>
      <c r="E2129" s="1" t="s">
        <v>187</v>
      </c>
      <c r="F2129">
        <v>6</v>
      </c>
      <c r="G2129" s="1" t="s">
        <v>376</v>
      </c>
      <c r="H2129" s="1" t="s">
        <v>29</v>
      </c>
      <c r="I2129">
        <v>1</v>
      </c>
    </row>
    <row r="2130" spans="1:9" x14ac:dyDescent="0.55000000000000004">
      <c r="A2130">
        <v>67</v>
      </c>
      <c r="B2130" s="1" t="s">
        <v>447</v>
      </c>
      <c r="C2130" s="1" t="s">
        <v>4</v>
      </c>
      <c r="D2130">
        <v>5</v>
      </c>
      <c r="E2130" s="1" t="s">
        <v>192</v>
      </c>
      <c r="F2130">
        <v>6</v>
      </c>
      <c r="G2130" s="1" t="s">
        <v>376</v>
      </c>
      <c r="H2130" s="1" t="s">
        <v>28</v>
      </c>
      <c r="I2130">
        <v>1</v>
      </c>
    </row>
    <row r="2131" spans="1:9" x14ac:dyDescent="0.55000000000000004">
      <c r="A2131">
        <v>67</v>
      </c>
      <c r="B2131" s="1" t="s">
        <v>447</v>
      </c>
      <c r="C2131" s="1" t="s">
        <v>4</v>
      </c>
      <c r="D2131">
        <v>5</v>
      </c>
      <c r="E2131" s="1" t="s">
        <v>195</v>
      </c>
      <c r="F2131">
        <v>7</v>
      </c>
      <c r="G2131" s="1" t="s">
        <v>377</v>
      </c>
      <c r="H2131" s="1" t="s">
        <v>28</v>
      </c>
      <c r="I2131">
        <v>1</v>
      </c>
    </row>
    <row r="2132" spans="1:9" x14ac:dyDescent="0.55000000000000004">
      <c r="A2132">
        <v>67</v>
      </c>
      <c r="B2132" s="1" t="s">
        <v>447</v>
      </c>
      <c r="C2132" s="1" t="s">
        <v>4</v>
      </c>
      <c r="D2132">
        <v>5</v>
      </c>
      <c r="E2132" s="1" t="s">
        <v>199</v>
      </c>
      <c r="F2132">
        <v>7</v>
      </c>
      <c r="G2132" s="1" t="s">
        <v>377</v>
      </c>
      <c r="H2132" s="1" t="s">
        <v>28</v>
      </c>
      <c r="I2132">
        <v>1</v>
      </c>
    </row>
    <row r="2133" spans="1:9" x14ac:dyDescent="0.55000000000000004">
      <c r="A2133">
        <v>67</v>
      </c>
      <c r="B2133" s="1" t="s">
        <v>447</v>
      </c>
      <c r="C2133" s="1" t="s">
        <v>4</v>
      </c>
      <c r="D2133">
        <v>5</v>
      </c>
      <c r="E2133" s="1" t="s">
        <v>203</v>
      </c>
      <c r="F2133">
        <v>1</v>
      </c>
      <c r="G2133" s="1" t="s">
        <v>377</v>
      </c>
      <c r="H2133" s="1" t="s">
        <v>29</v>
      </c>
      <c r="I2133">
        <v>1</v>
      </c>
    </row>
    <row r="2134" spans="1:9" x14ac:dyDescent="0.55000000000000004">
      <c r="A2134">
        <v>67</v>
      </c>
      <c r="B2134" s="1" t="s">
        <v>447</v>
      </c>
      <c r="C2134" s="1" t="s">
        <v>4</v>
      </c>
      <c r="D2134">
        <v>5</v>
      </c>
      <c r="E2134" s="1" t="s">
        <v>206</v>
      </c>
      <c r="F2134">
        <v>5</v>
      </c>
      <c r="G2134" s="1" t="s">
        <v>377</v>
      </c>
      <c r="H2134" s="1" t="s">
        <v>29</v>
      </c>
      <c r="I2134">
        <v>1</v>
      </c>
    </row>
    <row r="2135" spans="1:9" x14ac:dyDescent="0.55000000000000004">
      <c r="A2135">
        <v>67</v>
      </c>
      <c r="B2135" s="1" t="s">
        <v>447</v>
      </c>
      <c r="C2135" s="1" t="s">
        <v>4</v>
      </c>
      <c r="D2135">
        <v>5</v>
      </c>
      <c r="E2135" s="1" t="s">
        <v>210</v>
      </c>
      <c r="F2135">
        <v>5</v>
      </c>
      <c r="G2135" s="1" t="s">
        <v>376</v>
      </c>
      <c r="H2135" s="1" t="s">
        <v>28</v>
      </c>
      <c r="I2135">
        <v>1</v>
      </c>
    </row>
    <row r="2136" spans="1:9" x14ac:dyDescent="0.55000000000000004">
      <c r="A2136">
        <v>67</v>
      </c>
      <c r="B2136" s="1" t="s">
        <v>447</v>
      </c>
      <c r="C2136" s="1" t="s">
        <v>4</v>
      </c>
      <c r="D2136">
        <v>5</v>
      </c>
      <c r="E2136" s="1" t="s">
        <v>274</v>
      </c>
      <c r="F2136">
        <v>5</v>
      </c>
      <c r="G2136" s="1" t="s">
        <v>375</v>
      </c>
      <c r="H2136" s="1" t="s">
        <v>28</v>
      </c>
      <c r="I2136">
        <v>1</v>
      </c>
    </row>
    <row r="2137" spans="1:9" x14ac:dyDescent="0.55000000000000004">
      <c r="A2137">
        <v>67</v>
      </c>
      <c r="B2137" s="1" t="s">
        <v>447</v>
      </c>
      <c r="C2137" s="1" t="s">
        <v>4</v>
      </c>
      <c r="D2137">
        <v>5</v>
      </c>
      <c r="E2137" s="1" t="s">
        <v>276</v>
      </c>
      <c r="F2137">
        <v>3</v>
      </c>
      <c r="G2137" s="1" t="s">
        <v>375</v>
      </c>
      <c r="H2137" s="1" t="s">
        <v>28</v>
      </c>
      <c r="I2137">
        <v>1</v>
      </c>
    </row>
    <row r="2138" spans="1:9" x14ac:dyDescent="0.55000000000000004">
      <c r="A2138">
        <v>67</v>
      </c>
      <c r="B2138" s="1" t="s">
        <v>447</v>
      </c>
      <c r="C2138" s="1" t="s">
        <v>4</v>
      </c>
      <c r="D2138">
        <v>5</v>
      </c>
      <c r="E2138" s="1" t="s">
        <v>279</v>
      </c>
      <c r="F2138">
        <v>5</v>
      </c>
      <c r="G2138" s="1" t="s">
        <v>376</v>
      </c>
      <c r="H2138" s="1" t="s">
        <v>29</v>
      </c>
      <c r="I2138">
        <v>1</v>
      </c>
    </row>
    <row r="2139" spans="1:9" x14ac:dyDescent="0.55000000000000004">
      <c r="A2139">
        <v>67</v>
      </c>
      <c r="B2139" s="1" t="s">
        <v>447</v>
      </c>
      <c r="C2139" s="1" t="s">
        <v>4</v>
      </c>
      <c r="D2139">
        <v>5</v>
      </c>
      <c r="E2139" s="1" t="s">
        <v>282</v>
      </c>
      <c r="F2139">
        <v>5</v>
      </c>
      <c r="G2139" s="1" t="s">
        <v>375</v>
      </c>
      <c r="H2139" s="1" t="s">
        <v>29</v>
      </c>
      <c r="I2139">
        <v>1</v>
      </c>
    </row>
    <row r="2140" spans="1:9" x14ac:dyDescent="0.55000000000000004">
      <c r="A2140">
        <v>67</v>
      </c>
      <c r="B2140" s="1" t="s">
        <v>447</v>
      </c>
      <c r="C2140" s="1" t="s">
        <v>4</v>
      </c>
      <c r="D2140">
        <v>5</v>
      </c>
      <c r="E2140" s="1" t="s">
        <v>352</v>
      </c>
      <c r="F2140">
        <v>5</v>
      </c>
      <c r="G2140" s="1" t="s">
        <v>376</v>
      </c>
      <c r="H2140" s="1" t="s">
        <v>29</v>
      </c>
      <c r="I2140">
        <v>1</v>
      </c>
    </row>
    <row r="2141" spans="1:9" x14ac:dyDescent="0.55000000000000004">
      <c r="A2141">
        <v>67</v>
      </c>
      <c r="B2141" s="1" t="s">
        <v>447</v>
      </c>
      <c r="C2141" s="1" t="s">
        <v>4</v>
      </c>
      <c r="D2141">
        <v>5</v>
      </c>
      <c r="E2141" s="1" t="s">
        <v>357</v>
      </c>
      <c r="F2141">
        <v>6</v>
      </c>
      <c r="G2141" s="1" t="s">
        <v>376</v>
      </c>
      <c r="H2141" s="1" t="s">
        <v>28</v>
      </c>
      <c r="I2141">
        <v>1</v>
      </c>
    </row>
    <row r="2142" spans="1:9" x14ac:dyDescent="0.55000000000000004">
      <c r="A2142">
        <v>67</v>
      </c>
      <c r="B2142" s="1" t="s">
        <v>447</v>
      </c>
      <c r="C2142" s="1" t="s">
        <v>4</v>
      </c>
      <c r="D2142">
        <v>5</v>
      </c>
      <c r="E2142" s="1" t="s">
        <v>360</v>
      </c>
      <c r="F2142">
        <v>7</v>
      </c>
      <c r="G2142" s="1" t="s">
        <v>377</v>
      </c>
      <c r="H2142" s="1" t="s">
        <v>28</v>
      </c>
      <c r="I2142">
        <v>1</v>
      </c>
    </row>
    <row r="2143" spans="1:9" x14ac:dyDescent="0.55000000000000004">
      <c r="A2143">
        <v>67</v>
      </c>
      <c r="B2143" s="1" t="s">
        <v>447</v>
      </c>
      <c r="C2143" s="1" t="s">
        <v>4</v>
      </c>
      <c r="D2143">
        <v>5</v>
      </c>
      <c r="E2143" s="1" t="s">
        <v>364</v>
      </c>
      <c r="F2143">
        <v>7</v>
      </c>
      <c r="G2143" s="1" t="s">
        <v>377</v>
      </c>
      <c r="H2143" s="1" t="s">
        <v>28</v>
      </c>
      <c r="I2143">
        <v>1</v>
      </c>
    </row>
    <row r="2144" spans="1:9" x14ac:dyDescent="0.55000000000000004">
      <c r="A2144">
        <v>67</v>
      </c>
      <c r="B2144" s="1" t="s">
        <v>447</v>
      </c>
      <c r="C2144" s="1" t="s">
        <v>4</v>
      </c>
      <c r="D2144">
        <v>5</v>
      </c>
      <c r="E2144" s="1" t="s">
        <v>368</v>
      </c>
      <c r="F2144">
        <v>7</v>
      </c>
      <c r="G2144" s="1" t="s">
        <v>377</v>
      </c>
      <c r="H2144" s="1" t="s">
        <v>28</v>
      </c>
      <c r="I2144">
        <v>1</v>
      </c>
    </row>
    <row r="2145" spans="1:9" x14ac:dyDescent="0.55000000000000004">
      <c r="A2145">
        <v>67</v>
      </c>
      <c r="B2145" s="1" t="s">
        <v>447</v>
      </c>
      <c r="C2145" s="1" t="s">
        <v>4</v>
      </c>
      <c r="D2145">
        <v>5</v>
      </c>
      <c r="E2145" s="1" t="s">
        <v>371</v>
      </c>
      <c r="F2145">
        <v>5</v>
      </c>
      <c r="G2145" s="1" t="s">
        <v>377</v>
      </c>
      <c r="H2145" s="1" t="s">
        <v>29</v>
      </c>
      <c r="I2145">
        <v>1</v>
      </c>
    </row>
    <row r="2146" spans="1:9" x14ac:dyDescent="0.55000000000000004">
      <c r="A2146">
        <v>68</v>
      </c>
      <c r="B2146" s="1" t="s">
        <v>448</v>
      </c>
      <c r="C2146" s="1" t="s">
        <v>6</v>
      </c>
      <c r="D2146">
        <v>3</v>
      </c>
      <c r="E2146" s="1" t="s">
        <v>36</v>
      </c>
      <c r="F2146">
        <v>1</v>
      </c>
      <c r="G2146" s="1" t="s">
        <v>375</v>
      </c>
      <c r="H2146" s="1" t="s">
        <v>28</v>
      </c>
      <c r="I2146">
        <v>1</v>
      </c>
    </row>
    <row r="2147" spans="1:9" x14ac:dyDescent="0.55000000000000004">
      <c r="A2147">
        <v>68</v>
      </c>
      <c r="B2147" s="1" t="s">
        <v>448</v>
      </c>
      <c r="C2147" s="1" t="s">
        <v>6</v>
      </c>
      <c r="D2147">
        <v>3</v>
      </c>
      <c r="E2147" s="1" t="s">
        <v>40</v>
      </c>
      <c r="F2147">
        <v>3</v>
      </c>
      <c r="G2147" s="1" t="s">
        <v>376</v>
      </c>
      <c r="H2147" s="1" t="s">
        <v>28</v>
      </c>
      <c r="I2147">
        <v>1</v>
      </c>
    </row>
    <row r="2148" spans="1:9" x14ac:dyDescent="0.55000000000000004">
      <c r="A2148">
        <v>68</v>
      </c>
      <c r="B2148" s="1" t="s">
        <v>448</v>
      </c>
      <c r="C2148" s="1" t="s">
        <v>6</v>
      </c>
      <c r="D2148">
        <v>3</v>
      </c>
      <c r="E2148" s="1" t="s">
        <v>44</v>
      </c>
      <c r="F2148">
        <v>3</v>
      </c>
      <c r="G2148" s="1" t="s">
        <v>376</v>
      </c>
      <c r="H2148" s="1" t="s">
        <v>29</v>
      </c>
      <c r="I2148">
        <v>1</v>
      </c>
    </row>
    <row r="2149" spans="1:9" x14ac:dyDescent="0.55000000000000004">
      <c r="A2149">
        <v>68</v>
      </c>
      <c r="B2149" s="1" t="s">
        <v>448</v>
      </c>
      <c r="C2149" s="1" t="s">
        <v>6</v>
      </c>
      <c r="D2149">
        <v>3</v>
      </c>
      <c r="E2149" s="1" t="s">
        <v>48</v>
      </c>
      <c r="F2149">
        <v>3</v>
      </c>
      <c r="G2149" s="1" t="s">
        <v>376</v>
      </c>
      <c r="H2149" s="1" t="s">
        <v>29</v>
      </c>
      <c r="I2149">
        <v>1</v>
      </c>
    </row>
    <row r="2150" spans="1:9" x14ac:dyDescent="0.55000000000000004">
      <c r="A2150">
        <v>68</v>
      </c>
      <c r="B2150" s="1" t="s">
        <v>448</v>
      </c>
      <c r="C2150" s="1" t="s">
        <v>6</v>
      </c>
      <c r="D2150">
        <v>3</v>
      </c>
      <c r="E2150" s="1" t="s">
        <v>52</v>
      </c>
      <c r="F2150">
        <v>3</v>
      </c>
      <c r="G2150" s="1" t="s">
        <v>376</v>
      </c>
      <c r="H2150" s="1" t="s">
        <v>29</v>
      </c>
      <c r="I2150">
        <v>1</v>
      </c>
    </row>
    <row r="2151" spans="1:9" x14ac:dyDescent="0.55000000000000004">
      <c r="A2151">
        <v>68</v>
      </c>
      <c r="B2151" s="1" t="s">
        <v>448</v>
      </c>
      <c r="C2151" s="1" t="s">
        <v>6</v>
      </c>
      <c r="D2151">
        <v>3</v>
      </c>
      <c r="E2151" s="1" t="s">
        <v>56</v>
      </c>
      <c r="F2151">
        <v>3</v>
      </c>
      <c r="G2151" s="1" t="s">
        <v>376</v>
      </c>
      <c r="H2151" s="1" t="s">
        <v>29</v>
      </c>
      <c r="I2151">
        <v>1</v>
      </c>
    </row>
    <row r="2152" spans="1:9" x14ac:dyDescent="0.55000000000000004">
      <c r="A2152">
        <v>68</v>
      </c>
      <c r="B2152" s="1" t="s">
        <v>448</v>
      </c>
      <c r="C2152" s="1" t="s">
        <v>6</v>
      </c>
      <c r="D2152">
        <v>3</v>
      </c>
      <c r="E2152" s="1" t="s">
        <v>60</v>
      </c>
      <c r="F2152">
        <v>3</v>
      </c>
      <c r="G2152" s="1" t="s">
        <v>377</v>
      </c>
      <c r="H2152" s="1" t="s">
        <v>28</v>
      </c>
      <c r="I2152">
        <v>1</v>
      </c>
    </row>
    <row r="2153" spans="1:9" x14ac:dyDescent="0.55000000000000004">
      <c r="A2153">
        <v>68</v>
      </c>
      <c r="B2153" s="1" t="s">
        <v>448</v>
      </c>
      <c r="C2153" s="1" t="s">
        <v>6</v>
      </c>
      <c r="D2153">
        <v>3</v>
      </c>
      <c r="E2153" s="1" t="s">
        <v>64</v>
      </c>
      <c r="F2153">
        <v>3</v>
      </c>
      <c r="G2153" s="1" t="s">
        <v>377</v>
      </c>
      <c r="H2153" s="1" t="s">
        <v>29</v>
      </c>
      <c r="I2153">
        <v>1</v>
      </c>
    </row>
    <row r="2154" spans="1:9" x14ac:dyDescent="0.55000000000000004">
      <c r="A2154">
        <v>68</v>
      </c>
      <c r="B2154" s="1" t="s">
        <v>448</v>
      </c>
      <c r="C2154" s="1" t="s">
        <v>6</v>
      </c>
      <c r="D2154">
        <v>3</v>
      </c>
      <c r="E2154" s="1" t="s">
        <v>68</v>
      </c>
      <c r="F2154">
        <v>1</v>
      </c>
      <c r="G2154" s="1" t="s">
        <v>377</v>
      </c>
      <c r="H2154" s="1" t="s">
        <v>28</v>
      </c>
      <c r="I2154">
        <v>1</v>
      </c>
    </row>
    <row r="2155" spans="1:9" x14ac:dyDescent="0.55000000000000004">
      <c r="A2155">
        <v>68</v>
      </c>
      <c r="B2155" s="1" t="s">
        <v>448</v>
      </c>
      <c r="C2155" s="1" t="s">
        <v>6</v>
      </c>
      <c r="D2155">
        <v>3</v>
      </c>
      <c r="E2155" s="1" t="s">
        <v>72</v>
      </c>
      <c r="F2155">
        <v>7</v>
      </c>
      <c r="G2155" s="1" t="s">
        <v>377</v>
      </c>
      <c r="H2155" s="1" t="s">
        <v>29</v>
      </c>
      <c r="I2155">
        <v>1</v>
      </c>
    </row>
    <row r="2156" spans="1:9" x14ac:dyDescent="0.55000000000000004">
      <c r="A2156">
        <v>68</v>
      </c>
      <c r="B2156" s="1" t="s">
        <v>448</v>
      </c>
      <c r="C2156" s="1" t="s">
        <v>6</v>
      </c>
      <c r="D2156">
        <v>3</v>
      </c>
      <c r="E2156" s="1" t="s">
        <v>75</v>
      </c>
      <c r="F2156">
        <v>3</v>
      </c>
      <c r="G2156" s="1" t="s">
        <v>377</v>
      </c>
      <c r="H2156" s="1" t="s">
        <v>29</v>
      </c>
      <c r="I2156">
        <v>1</v>
      </c>
    </row>
    <row r="2157" spans="1:9" x14ac:dyDescent="0.55000000000000004">
      <c r="A2157">
        <v>68</v>
      </c>
      <c r="B2157" s="1" t="s">
        <v>448</v>
      </c>
      <c r="C2157" s="1" t="s">
        <v>6</v>
      </c>
      <c r="D2157">
        <v>3</v>
      </c>
      <c r="E2157" s="1" t="s">
        <v>78</v>
      </c>
      <c r="F2157">
        <v>3</v>
      </c>
      <c r="G2157" s="1" t="s">
        <v>375</v>
      </c>
      <c r="H2157" s="1" t="s">
        <v>28</v>
      </c>
      <c r="I2157">
        <v>1</v>
      </c>
    </row>
    <row r="2158" spans="1:9" x14ac:dyDescent="0.55000000000000004">
      <c r="A2158">
        <v>68</v>
      </c>
      <c r="B2158" s="1" t="s">
        <v>448</v>
      </c>
      <c r="C2158" s="1" t="s">
        <v>6</v>
      </c>
      <c r="D2158">
        <v>3</v>
      </c>
      <c r="E2158" s="1" t="s">
        <v>82</v>
      </c>
      <c r="F2158">
        <v>3</v>
      </c>
      <c r="G2158" s="1" t="s">
        <v>375</v>
      </c>
      <c r="H2158" s="1" t="s">
        <v>29</v>
      </c>
      <c r="I2158">
        <v>1</v>
      </c>
    </row>
    <row r="2159" spans="1:9" x14ac:dyDescent="0.55000000000000004">
      <c r="A2159">
        <v>68</v>
      </c>
      <c r="B2159" s="1" t="s">
        <v>448</v>
      </c>
      <c r="C2159" s="1" t="s">
        <v>6</v>
      </c>
      <c r="D2159">
        <v>3</v>
      </c>
      <c r="E2159" s="1" t="s">
        <v>85</v>
      </c>
      <c r="F2159">
        <v>7</v>
      </c>
      <c r="G2159" s="1" t="s">
        <v>375</v>
      </c>
      <c r="H2159" s="1" t="s">
        <v>28</v>
      </c>
      <c r="I2159">
        <v>1</v>
      </c>
    </row>
    <row r="2160" spans="1:9" x14ac:dyDescent="0.55000000000000004">
      <c r="A2160">
        <v>68</v>
      </c>
      <c r="B2160" s="1" t="s">
        <v>448</v>
      </c>
      <c r="C2160" s="1" t="s">
        <v>6</v>
      </c>
      <c r="D2160">
        <v>3</v>
      </c>
      <c r="E2160" s="1" t="s">
        <v>184</v>
      </c>
      <c r="F2160">
        <v>3</v>
      </c>
      <c r="G2160" s="1" t="s">
        <v>376</v>
      </c>
      <c r="H2160" s="1" t="s">
        <v>28</v>
      </c>
      <c r="I2160">
        <v>1</v>
      </c>
    </row>
    <row r="2161" spans="1:9" x14ac:dyDescent="0.55000000000000004">
      <c r="A2161">
        <v>68</v>
      </c>
      <c r="B2161" s="1" t="s">
        <v>448</v>
      </c>
      <c r="C2161" s="1" t="s">
        <v>6</v>
      </c>
      <c r="D2161">
        <v>3</v>
      </c>
      <c r="E2161" s="1" t="s">
        <v>187</v>
      </c>
      <c r="F2161">
        <v>3</v>
      </c>
      <c r="G2161" s="1" t="s">
        <v>376</v>
      </c>
      <c r="H2161" s="1" t="s">
        <v>29</v>
      </c>
      <c r="I2161">
        <v>1</v>
      </c>
    </row>
    <row r="2162" spans="1:9" x14ac:dyDescent="0.55000000000000004">
      <c r="A2162">
        <v>68</v>
      </c>
      <c r="B2162" s="1" t="s">
        <v>448</v>
      </c>
      <c r="C2162" s="1" t="s">
        <v>6</v>
      </c>
      <c r="D2162">
        <v>3</v>
      </c>
      <c r="E2162" s="1" t="s">
        <v>192</v>
      </c>
      <c r="F2162">
        <v>1</v>
      </c>
      <c r="G2162" s="1" t="s">
        <v>376</v>
      </c>
      <c r="H2162" s="1" t="s">
        <v>28</v>
      </c>
      <c r="I2162">
        <v>1</v>
      </c>
    </row>
    <row r="2163" spans="1:9" x14ac:dyDescent="0.55000000000000004">
      <c r="A2163">
        <v>68</v>
      </c>
      <c r="B2163" s="1" t="s">
        <v>448</v>
      </c>
      <c r="C2163" s="1" t="s">
        <v>6</v>
      </c>
      <c r="D2163">
        <v>3</v>
      </c>
      <c r="E2163" s="1" t="s">
        <v>195</v>
      </c>
      <c r="F2163">
        <v>1</v>
      </c>
      <c r="G2163" s="1" t="s">
        <v>377</v>
      </c>
      <c r="H2163" s="1" t="s">
        <v>28</v>
      </c>
      <c r="I2163">
        <v>1</v>
      </c>
    </row>
    <row r="2164" spans="1:9" x14ac:dyDescent="0.55000000000000004">
      <c r="A2164">
        <v>68</v>
      </c>
      <c r="B2164" s="1" t="s">
        <v>448</v>
      </c>
      <c r="C2164" s="1" t="s">
        <v>6</v>
      </c>
      <c r="D2164">
        <v>3</v>
      </c>
      <c r="E2164" s="1" t="s">
        <v>199</v>
      </c>
      <c r="F2164">
        <v>3</v>
      </c>
      <c r="G2164" s="1" t="s">
        <v>377</v>
      </c>
      <c r="H2164" s="1" t="s">
        <v>28</v>
      </c>
      <c r="I2164">
        <v>1</v>
      </c>
    </row>
    <row r="2165" spans="1:9" x14ac:dyDescent="0.55000000000000004">
      <c r="A2165">
        <v>68</v>
      </c>
      <c r="B2165" s="1" t="s">
        <v>448</v>
      </c>
      <c r="C2165" s="1" t="s">
        <v>6</v>
      </c>
      <c r="D2165">
        <v>3</v>
      </c>
      <c r="E2165" s="1" t="s">
        <v>203</v>
      </c>
      <c r="F2165">
        <v>3</v>
      </c>
      <c r="G2165" s="1" t="s">
        <v>377</v>
      </c>
      <c r="H2165" s="1" t="s">
        <v>29</v>
      </c>
      <c r="I2165">
        <v>1</v>
      </c>
    </row>
    <row r="2166" spans="1:9" x14ac:dyDescent="0.55000000000000004">
      <c r="A2166">
        <v>68</v>
      </c>
      <c r="B2166" s="1" t="s">
        <v>448</v>
      </c>
      <c r="C2166" s="1" t="s">
        <v>6</v>
      </c>
      <c r="D2166">
        <v>3</v>
      </c>
      <c r="E2166" s="1" t="s">
        <v>206</v>
      </c>
      <c r="F2166">
        <v>3</v>
      </c>
      <c r="G2166" s="1" t="s">
        <v>377</v>
      </c>
      <c r="H2166" s="1" t="s">
        <v>29</v>
      </c>
      <c r="I2166">
        <v>1</v>
      </c>
    </row>
    <row r="2167" spans="1:9" x14ac:dyDescent="0.55000000000000004">
      <c r="A2167">
        <v>68</v>
      </c>
      <c r="B2167" s="1" t="s">
        <v>448</v>
      </c>
      <c r="C2167" s="1" t="s">
        <v>6</v>
      </c>
      <c r="D2167">
        <v>3</v>
      </c>
      <c r="E2167" s="1" t="s">
        <v>210</v>
      </c>
      <c r="F2167">
        <v>3</v>
      </c>
      <c r="G2167" s="1" t="s">
        <v>376</v>
      </c>
      <c r="H2167" s="1" t="s">
        <v>28</v>
      </c>
      <c r="I2167">
        <v>1</v>
      </c>
    </row>
    <row r="2168" spans="1:9" x14ac:dyDescent="0.55000000000000004">
      <c r="A2168">
        <v>68</v>
      </c>
      <c r="B2168" s="1" t="s">
        <v>448</v>
      </c>
      <c r="C2168" s="1" t="s">
        <v>6</v>
      </c>
      <c r="D2168">
        <v>3</v>
      </c>
      <c r="E2168" s="1" t="s">
        <v>274</v>
      </c>
      <c r="F2168">
        <v>3</v>
      </c>
      <c r="G2168" s="1" t="s">
        <v>375</v>
      </c>
      <c r="H2168" s="1" t="s">
        <v>28</v>
      </c>
      <c r="I2168">
        <v>1</v>
      </c>
    </row>
    <row r="2169" spans="1:9" x14ac:dyDescent="0.55000000000000004">
      <c r="A2169">
        <v>68</v>
      </c>
      <c r="B2169" s="1" t="s">
        <v>448</v>
      </c>
      <c r="C2169" s="1" t="s">
        <v>6</v>
      </c>
      <c r="D2169">
        <v>3</v>
      </c>
      <c r="E2169" s="1" t="s">
        <v>276</v>
      </c>
      <c r="F2169">
        <v>4</v>
      </c>
      <c r="G2169" s="1" t="s">
        <v>375</v>
      </c>
      <c r="H2169" s="1" t="s">
        <v>28</v>
      </c>
      <c r="I2169">
        <v>1</v>
      </c>
    </row>
    <row r="2170" spans="1:9" x14ac:dyDescent="0.55000000000000004">
      <c r="A2170">
        <v>68</v>
      </c>
      <c r="B2170" s="1" t="s">
        <v>448</v>
      </c>
      <c r="C2170" s="1" t="s">
        <v>6</v>
      </c>
      <c r="D2170">
        <v>3</v>
      </c>
      <c r="E2170" s="1" t="s">
        <v>279</v>
      </c>
      <c r="F2170">
        <v>3</v>
      </c>
      <c r="G2170" s="1" t="s">
        <v>376</v>
      </c>
      <c r="H2170" s="1" t="s">
        <v>29</v>
      </c>
      <c r="I2170">
        <v>1</v>
      </c>
    </row>
    <row r="2171" spans="1:9" x14ac:dyDescent="0.55000000000000004">
      <c r="A2171">
        <v>68</v>
      </c>
      <c r="B2171" s="1" t="s">
        <v>448</v>
      </c>
      <c r="C2171" s="1" t="s">
        <v>6</v>
      </c>
      <c r="D2171">
        <v>3</v>
      </c>
      <c r="E2171" s="1" t="s">
        <v>282</v>
      </c>
      <c r="F2171">
        <v>1</v>
      </c>
      <c r="G2171" s="1" t="s">
        <v>375</v>
      </c>
      <c r="H2171" s="1" t="s">
        <v>29</v>
      </c>
      <c r="I2171">
        <v>1</v>
      </c>
    </row>
    <row r="2172" spans="1:9" x14ac:dyDescent="0.55000000000000004">
      <c r="A2172">
        <v>68</v>
      </c>
      <c r="B2172" s="1" t="s">
        <v>448</v>
      </c>
      <c r="C2172" s="1" t="s">
        <v>6</v>
      </c>
      <c r="D2172">
        <v>3</v>
      </c>
      <c r="E2172" s="1" t="s">
        <v>352</v>
      </c>
      <c r="F2172">
        <v>3</v>
      </c>
      <c r="G2172" s="1" t="s">
        <v>376</v>
      </c>
      <c r="H2172" s="1" t="s">
        <v>29</v>
      </c>
      <c r="I2172">
        <v>1</v>
      </c>
    </row>
    <row r="2173" spans="1:9" x14ac:dyDescent="0.55000000000000004">
      <c r="A2173">
        <v>68</v>
      </c>
      <c r="B2173" s="1" t="s">
        <v>448</v>
      </c>
      <c r="C2173" s="1" t="s">
        <v>6</v>
      </c>
      <c r="D2173">
        <v>3</v>
      </c>
      <c r="E2173" s="1" t="s">
        <v>357</v>
      </c>
      <c r="F2173">
        <v>3</v>
      </c>
      <c r="G2173" s="1" t="s">
        <v>376</v>
      </c>
      <c r="H2173" s="1" t="s">
        <v>28</v>
      </c>
      <c r="I2173">
        <v>1</v>
      </c>
    </row>
    <row r="2174" spans="1:9" x14ac:dyDescent="0.55000000000000004">
      <c r="A2174">
        <v>68</v>
      </c>
      <c r="B2174" s="1" t="s">
        <v>448</v>
      </c>
      <c r="C2174" s="1" t="s">
        <v>6</v>
      </c>
      <c r="D2174">
        <v>3</v>
      </c>
      <c r="E2174" s="1" t="s">
        <v>360</v>
      </c>
      <c r="F2174">
        <v>1</v>
      </c>
      <c r="G2174" s="1" t="s">
        <v>377</v>
      </c>
      <c r="H2174" s="1" t="s">
        <v>28</v>
      </c>
      <c r="I2174">
        <v>1</v>
      </c>
    </row>
    <row r="2175" spans="1:9" x14ac:dyDescent="0.55000000000000004">
      <c r="A2175">
        <v>68</v>
      </c>
      <c r="B2175" s="1" t="s">
        <v>448</v>
      </c>
      <c r="C2175" s="1" t="s">
        <v>6</v>
      </c>
      <c r="D2175">
        <v>3</v>
      </c>
      <c r="E2175" s="1" t="s">
        <v>364</v>
      </c>
      <c r="F2175">
        <v>1</v>
      </c>
      <c r="G2175" s="1" t="s">
        <v>377</v>
      </c>
      <c r="H2175" s="1" t="s">
        <v>28</v>
      </c>
      <c r="I2175">
        <v>1</v>
      </c>
    </row>
    <row r="2176" spans="1:9" x14ac:dyDescent="0.55000000000000004">
      <c r="A2176">
        <v>68</v>
      </c>
      <c r="B2176" s="1" t="s">
        <v>448</v>
      </c>
      <c r="C2176" s="1" t="s">
        <v>6</v>
      </c>
      <c r="D2176">
        <v>3</v>
      </c>
      <c r="E2176" s="1" t="s">
        <v>368</v>
      </c>
      <c r="F2176">
        <v>7</v>
      </c>
      <c r="G2176" s="1" t="s">
        <v>377</v>
      </c>
      <c r="H2176" s="1" t="s">
        <v>28</v>
      </c>
      <c r="I2176">
        <v>1</v>
      </c>
    </row>
    <row r="2177" spans="1:9" x14ac:dyDescent="0.55000000000000004">
      <c r="A2177">
        <v>68</v>
      </c>
      <c r="B2177" s="1" t="s">
        <v>448</v>
      </c>
      <c r="C2177" s="1" t="s">
        <v>6</v>
      </c>
      <c r="D2177">
        <v>3</v>
      </c>
      <c r="E2177" s="1" t="s">
        <v>371</v>
      </c>
      <c r="F2177">
        <v>3</v>
      </c>
      <c r="G2177" s="1" t="s">
        <v>377</v>
      </c>
      <c r="H2177" s="1" t="s">
        <v>29</v>
      </c>
      <c r="I2177">
        <v>1</v>
      </c>
    </row>
    <row r="2178" spans="1:9" x14ac:dyDescent="0.55000000000000004">
      <c r="A2178">
        <v>69</v>
      </c>
      <c r="B2178" s="1" t="s">
        <v>449</v>
      </c>
      <c r="C2178" s="1" t="s">
        <v>3</v>
      </c>
      <c r="D2178">
        <v>4</v>
      </c>
      <c r="E2178" s="1" t="s">
        <v>36</v>
      </c>
      <c r="F2178">
        <v>4</v>
      </c>
      <c r="G2178" s="1" t="s">
        <v>375</v>
      </c>
      <c r="H2178" s="1" t="s">
        <v>28</v>
      </c>
      <c r="I2178">
        <v>1</v>
      </c>
    </row>
    <row r="2179" spans="1:9" x14ac:dyDescent="0.55000000000000004">
      <c r="A2179">
        <v>69</v>
      </c>
      <c r="B2179" s="1" t="s">
        <v>449</v>
      </c>
      <c r="C2179" s="1" t="s">
        <v>3</v>
      </c>
      <c r="D2179">
        <v>4</v>
      </c>
      <c r="E2179" s="1" t="s">
        <v>40</v>
      </c>
      <c r="F2179">
        <v>4</v>
      </c>
      <c r="G2179" s="1" t="s">
        <v>376</v>
      </c>
      <c r="H2179" s="1" t="s">
        <v>28</v>
      </c>
      <c r="I2179">
        <v>1</v>
      </c>
    </row>
    <row r="2180" spans="1:9" x14ac:dyDescent="0.55000000000000004">
      <c r="A2180">
        <v>69</v>
      </c>
      <c r="B2180" s="1" t="s">
        <v>449</v>
      </c>
      <c r="C2180" s="1" t="s">
        <v>3</v>
      </c>
      <c r="D2180">
        <v>4</v>
      </c>
      <c r="E2180" s="1" t="s">
        <v>44</v>
      </c>
      <c r="F2180">
        <v>4</v>
      </c>
      <c r="G2180" s="1" t="s">
        <v>376</v>
      </c>
      <c r="H2180" s="1" t="s">
        <v>29</v>
      </c>
      <c r="I2180">
        <v>1</v>
      </c>
    </row>
    <row r="2181" spans="1:9" x14ac:dyDescent="0.55000000000000004">
      <c r="A2181">
        <v>69</v>
      </c>
      <c r="B2181" s="1" t="s">
        <v>449</v>
      </c>
      <c r="C2181" s="1" t="s">
        <v>3</v>
      </c>
      <c r="D2181">
        <v>4</v>
      </c>
      <c r="E2181" s="1" t="s">
        <v>48</v>
      </c>
      <c r="F2181">
        <v>7</v>
      </c>
      <c r="G2181" s="1" t="s">
        <v>376</v>
      </c>
      <c r="H2181" s="1" t="s">
        <v>29</v>
      </c>
      <c r="I2181">
        <v>1</v>
      </c>
    </row>
    <row r="2182" spans="1:9" x14ac:dyDescent="0.55000000000000004">
      <c r="A2182">
        <v>69</v>
      </c>
      <c r="B2182" s="1" t="s">
        <v>449</v>
      </c>
      <c r="C2182" s="1" t="s">
        <v>3</v>
      </c>
      <c r="D2182">
        <v>4</v>
      </c>
      <c r="E2182" s="1" t="s">
        <v>52</v>
      </c>
      <c r="F2182">
        <v>4</v>
      </c>
      <c r="G2182" s="1" t="s">
        <v>376</v>
      </c>
      <c r="H2182" s="1" t="s">
        <v>29</v>
      </c>
      <c r="I2182">
        <v>1</v>
      </c>
    </row>
    <row r="2183" spans="1:9" x14ac:dyDescent="0.55000000000000004">
      <c r="A2183">
        <v>69</v>
      </c>
      <c r="B2183" s="1" t="s">
        <v>449</v>
      </c>
      <c r="C2183" s="1" t="s">
        <v>3</v>
      </c>
      <c r="D2183">
        <v>4</v>
      </c>
      <c r="E2183" s="1" t="s">
        <v>56</v>
      </c>
      <c r="F2183">
        <v>4</v>
      </c>
      <c r="G2183" s="1" t="s">
        <v>376</v>
      </c>
      <c r="H2183" s="1" t="s">
        <v>29</v>
      </c>
      <c r="I2183">
        <v>1</v>
      </c>
    </row>
    <row r="2184" spans="1:9" x14ac:dyDescent="0.55000000000000004">
      <c r="A2184">
        <v>69</v>
      </c>
      <c r="B2184" s="1" t="s">
        <v>449</v>
      </c>
      <c r="C2184" s="1" t="s">
        <v>3</v>
      </c>
      <c r="D2184">
        <v>4</v>
      </c>
      <c r="E2184" s="1" t="s">
        <v>60</v>
      </c>
      <c r="F2184">
        <v>4</v>
      </c>
      <c r="G2184" s="1" t="s">
        <v>377</v>
      </c>
      <c r="H2184" s="1" t="s">
        <v>28</v>
      </c>
      <c r="I2184">
        <v>1</v>
      </c>
    </row>
    <row r="2185" spans="1:9" x14ac:dyDescent="0.55000000000000004">
      <c r="A2185">
        <v>69</v>
      </c>
      <c r="B2185" s="1" t="s">
        <v>449</v>
      </c>
      <c r="C2185" s="1" t="s">
        <v>3</v>
      </c>
      <c r="D2185">
        <v>4</v>
      </c>
      <c r="E2185" s="1" t="s">
        <v>64</v>
      </c>
      <c r="F2185">
        <v>3</v>
      </c>
      <c r="G2185" s="1" t="s">
        <v>377</v>
      </c>
      <c r="H2185" s="1" t="s">
        <v>29</v>
      </c>
      <c r="I2185">
        <v>1</v>
      </c>
    </row>
    <row r="2186" spans="1:9" x14ac:dyDescent="0.55000000000000004">
      <c r="A2186">
        <v>69</v>
      </c>
      <c r="B2186" s="1" t="s">
        <v>449</v>
      </c>
      <c r="C2186" s="1" t="s">
        <v>3</v>
      </c>
      <c r="D2186">
        <v>4</v>
      </c>
      <c r="E2186" s="1" t="s">
        <v>68</v>
      </c>
      <c r="F2186">
        <v>4</v>
      </c>
      <c r="G2186" s="1" t="s">
        <v>377</v>
      </c>
      <c r="H2186" s="1" t="s">
        <v>28</v>
      </c>
      <c r="I2186">
        <v>1</v>
      </c>
    </row>
    <row r="2187" spans="1:9" x14ac:dyDescent="0.55000000000000004">
      <c r="A2187">
        <v>69</v>
      </c>
      <c r="B2187" s="1" t="s">
        <v>449</v>
      </c>
      <c r="C2187" s="1" t="s">
        <v>3</v>
      </c>
      <c r="D2187">
        <v>4</v>
      </c>
      <c r="E2187" s="1" t="s">
        <v>72</v>
      </c>
      <c r="F2187">
        <v>7</v>
      </c>
      <c r="G2187" s="1" t="s">
        <v>377</v>
      </c>
      <c r="H2187" s="1" t="s">
        <v>29</v>
      </c>
      <c r="I2187">
        <v>1</v>
      </c>
    </row>
    <row r="2188" spans="1:9" x14ac:dyDescent="0.55000000000000004">
      <c r="A2188">
        <v>69</v>
      </c>
      <c r="B2188" s="1" t="s">
        <v>449</v>
      </c>
      <c r="C2188" s="1" t="s">
        <v>3</v>
      </c>
      <c r="D2188">
        <v>4</v>
      </c>
      <c r="E2188" s="1" t="s">
        <v>75</v>
      </c>
      <c r="F2188">
        <v>7</v>
      </c>
      <c r="G2188" s="1" t="s">
        <v>377</v>
      </c>
      <c r="H2188" s="1" t="s">
        <v>29</v>
      </c>
      <c r="I2188">
        <v>1</v>
      </c>
    </row>
    <row r="2189" spans="1:9" x14ac:dyDescent="0.55000000000000004">
      <c r="A2189">
        <v>69</v>
      </c>
      <c r="B2189" s="1" t="s">
        <v>449</v>
      </c>
      <c r="C2189" s="1" t="s">
        <v>3</v>
      </c>
      <c r="D2189">
        <v>4</v>
      </c>
      <c r="E2189" s="1" t="s">
        <v>78</v>
      </c>
      <c r="F2189">
        <v>4</v>
      </c>
      <c r="G2189" s="1" t="s">
        <v>375</v>
      </c>
      <c r="H2189" s="1" t="s">
        <v>28</v>
      </c>
      <c r="I2189">
        <v>1</v>
      </c>
    </row>
    <row r="2190" spans="1:9" x14ac:dyDescent="0.55000000000000004">
      <c r="A2190">
        <v>69</v>
      </c>
      <c r="B2190" s="1" t="s">
        <v>449</v>
      </c>
      <c r="C2190" s="1" t="s">
        <v>3</v>
      </c>
      <c r="D2190">
        <v>4</v>
      </c>
      <c r="E2190" s="1" t="s">
        <v>82</v>
      </c>
      <c r="F2190">
        <v>5</v>
      </c>
      <c r="G2190" s="1" t="s">
        <v>375</v>
      </c>
      <c r="H2190" s="1" t="s">
        <v>29</v>
      </c>
      <c r="I2190">
        <v>1</v>
      </c>
    </row>
    <row r="2191" spans="1:9" x14ac:dyDescent="0.55000000000000004">
      <c r="A2191">
        <v>69</v>
      </c>
      <c r="B2191" s="1" t="s">
        <v>449</v>
      </c>
      <c r="C2191" s="1" t="s">
        <v>3</v>
      </c>
      <c r="D2191">
        <v>4</v>
      </c>
      <c r="E2191" s="1" t="s">
        <v>85</v>
      </c>
      <c r="F2191">
        <v>4</v>
      </c>
      <c r="G2191" s="1" t="s">
        <v>375</v>
      </c>
      <c r="H2191" s="1" t="s">
        <v>28</v>
      </c>
      <c r="I2191">
        <v>1</v>
      </c>
    </row>
    <row r="2192" spans="1:9" x14ac:dyDescent="0.55000000000000004">
      <c r="A2192">
        <v>69</v>
      </c>
      <c r="B2192" s="1" t="s">
        <v>449</v>
      </c>
      <c r="C2192" s="1" t="s">
        <v>3</v>
      </c>
      <c r="D2192">
        <v>4</v>
      </c>
      <c r="E2192" s="1" t="s">
        <v>184</v>
      </c>
      <c r="F2192">
        <v>4</v>
      </c>
      <c r="G2192" s="1" t="s">
        <v>376</v>
      </c>
      <c r="H2192" s="1" t="s">
        <v>28</v>
      </c>
      <c r="I2192">
        <v>1</v>
      </c>
    </row>
    <row r="2193" spans="1:9" x14ac:dyDescent="0.55000000000000004">
      <c r="A2193">
        <v>69</v>
      </c>
      <c r="B2193" s="1" t="s">
        <v>449</v>
      </c>
      <c r="C2193" s="1" t="s">
        <v>3</v>
      </c>
      <c r="D2193">
        <v>4</v>
      </c>
      <c r="E2193" s="1" t="s">
        <v>187</v>
      </c>
      <c r="F2193">
        <v>4</v>
      </c>
      <c r="G2193" s="1" t="s">
        <v>376</v>
      </c>
      <c r="H2193" s="1" t="s">
        <v>29</v>
      </c>
      <c r="I2193">
        <v>1</v>
      </c>
    </row>
    <row r="2194" spans="1:9" x14ac:dyDescent="0.55000000000000004">
      <c r="A2194">
        <v>69</v>
      </c>
      <c r="B2194" s="1" t="s">
        <v>449</v>
      </c>
      <c r="C2194" s="1" t="s">
        <v>3</v>
      </c>
      <c r="D2194">
        <v>4</v>
      </c>
      <c r="E2194" s="1" t="s">
        <v>192</v>
      </c>
      <c r="F2194">
        <v>4</v>
      </c>
      <c r="G2194" s="1" t="s">
        <v>376</v>
      </c>
      <c r="H2194" s="1" t="s">
        <v>28</v>
      </c>
      <c r="I2194">
        <v>1</v>
      </c>
    </row>
    <row r="2195" spans="1:9" x14ac:dyDescent="0.55000000000000004">
      <c r="A2195">
        <v>69</v>
      </c>
      <c r="B2195" s="1" t="s">
        <v>449</v>
      </c>
      <c r="C2195" s="1" t="s">
        <v>3</v>
      </c>
      <c r="D2195">
        <v>4</v>
      </c>
      <c r="E2195" s="1" t="s">
        <v>195</v>
      </c>
      <c r="F2195">
        <v>7</v>
      </c>
      <c r="G2195" s="1" t="s">
        <v>377</v>
      </c>
      <c r="H2195" s="1" t="s">
        <v>28</v>
      </c>
      <c r="I2195">
        <v>1</v>
      </c>
    </row>
    <row r="2196" spans="1:9" x14ac:dyDescent="0.55000000000000004">
      <c r="A2196">
        <v>69</v>
      </c>
      <c r="B2196" s="1" t="s">
        <v>449</v>
      </c>
      <c r="C2196" s="1" t="s">
        <v>3</v>
      </c>
      <c r="D2196">
        <v>4</v>
      </c>
      <c r="E2196" s="1" t="s">
        <v>199</v>
      </c>
      <c r="F2196">
        <v>7</v>
      </c>
      <c r="G2196" s="1" t="s">
        <v>377</v>
      </c>
      <c r="H2196" s="1" t="s">
        <v>28</v>
      </c>
      <c r="I2196">
        <v>1</v>
      </c>
    </row>
    <row r="2197" spans="1:9" x14ac:dyDescent="0.55000000000000004">
      <c r="A2197">
        <v>69</v>
      </c>
      <c r="B2197" s="1" t="s">
        <v>449</v>
      </c>
      <c r="C2197" s="1" t="s">
        <v>3</v>
      </c>
      <c r="D2197">
        <v>4</v>
      </c>
      <c r="E2197" s="1" t="s">
        <v>203</v>
      </c>
      <c r="F2197">
        <v>7</v>
      </c>
      <c r="G2197" s="1" t="s">
        <v>377</v>
      </c>
      <c r="H2197" s="1" t="s">
        <v>29</v>
      </c>
      <c r="I2197">
        <v>1</v>
      </c>
    </row>
    <row r="2198" spans="1:9" x14ac:dyDescent="0.55000000000000004">
      <c r="A2198">
        <v>69</v>
      </c>
      <c r="B2198" s="1" t="s">
        <v>449</v>
      </c>
      <c r="C2198" s="1" t="s">
        <v>3</v>
      </c>
      <c r="D2198">
        <v>4</v>
      </c>
      <c r="E2198" s="1" t="s">
        <v>206</v>
      </c>
      <c r="F2198">
        <v>4</v>
      </c>
      <c r="G2198" s="1" t="s">
        <v>377</v>
      </c>
      <c r="H2198" s="1" t="s">
        <v>29</v>
      </c>
      <c r="I2198">
        <v>1</v>
      </c>
    </row>
    <row r="2199" spans="1:9" x14ac:dyDescent="0.55000000000000004">
      <c r="A2199">
        <v>69</v>
      </c>
      <c r="B2199" s="1" t="s">
        <v>449</v>
      </c>
      <c r="C2199" s="1" t="s">
        <v>3</v>
      </c>
      <c r="D2199">
        <v>4</v>
      </c>
      <c r="E2199" s="1" t="s">
        <v>210</v>
      </c>
      <c r="F2199">
        <v>0</v>
      </c>
      <c r="G2199" s="1" t="s">
        <v>376</v>
      </c>
      <c r="H2199" s="1" t="s">
        <v>28</v>
      </c>
      <c r="I2199">
        <v>1</v>
      </c>
    </row>
    <row r="2200" spans="1:9" x14ac:dyDescent="0.55000000000000004">
      <c r="A2200">
        <v>69</v>
      </c>
      <c r="B2200" s="1" t="s">
        <v>449</v>
      </c>
      <c r="C2200" s="1" t="s">
        <v>3</v>
      </c>
      <c r="D2200">
        <v>4</v>
      </c>
      <c r="E2200" s="1" t="s">
        <v>274</v>
      </c>
      <c r="F2200">
        <v>4</v>
      </c>
      <c r="G2200" s="1" t="s">
        <v>375</v>
      </c>
      <c r="H2200" s="1" t="s">
        <v>28</v>
      </c>
      <c r="I2200">
        <v>1</v>
      </c>
    </row>
    <row r="2201" spans="1:9" x14ac:dyDescent="0.55000000000000004">
      <c r="A2201">
        <v>69</v>
      </c>
      <c r="B2201" s="1" t="s">
        <v>449</v>
      </c>
      <c r="C2201" s="1" t="s">
        <v>3</v>
      </c>
      <c r="D2201">
        <v>4</v>
      </c>
      <c r="E2201" s="1" t="s">
        <v>276</v>
      </c>
      <c r="F2201">
        <v>3</v>
      </c>
      <c r="G2201" s="1" t="s">
        <v>375</v>
      </c>
      <c r="H2201" s="1" t="s">
        <v>28</v>
      </c>
      <c r="I2201">
        <v>1</v>
      </c>
    </row>
    <row r="2202" spans="1:9" x14ac:dyDescent="0.55000000000000004">
      <c r="A2202">
        <v>69</v>
      </c>
      <c r="B2202" s="1" t="s">
        <v>449</v>
      </c>
      <c r="C2202" s="1" t="s">
        <v>3</v>
      </c>
      <c r="D2202">
        <v>4</v>
      </c>
      <c r="E2202" s="1" t="s">
        <v>279</v>
      </c>
      <c r="F2202">
        <v>4</v>
      </c>
      <c r="G2202" s="1" t="s">
        <v>376</v>
      </c>
      <c r="H2202" s="1" t="s">
        <v>29</v>
      </c>
      <c r="I2202">
        <v>1</v>
      </c>
    </row>
    <row r="2203" spans="1:9" x14ac:dyDescent="0.55000000000000004">
      <c r="A2203">
        <v>69</v>
      </c>
      <c r="B2203" s="1" t="s">
        <v>449</v>
      </c>
      <c r="C2203" s="1" t="s">
        <v>3</v>
      </c>
      <c r="D2203">
        <v>4</v>
      </c>
      <c r="E2203" s="1" t="s">
        <v>282</v>
      </c>
      <c r="F2203">
        <v>4</v>
      </c>
      <c r="G2203" s="1" t="s">
        <v>375</v>
      </c>
      <c r="H2203" s="1" t="s">
        <v>29</v>
      </c>
      <c r="I2203">
        <v>1</v>
      </c>
    </row>
    <row r="2204" spans="1:9" x14ac:dyDescent="0.55000000000000004">
      <c r="A2204">
        <v>69</v>
      </c>
      <c r="B2204" s="1" t="s">
        <v>449</v>
      </c>
      <c r="C2204" s="1" t="s">
        <v>3</v>
      </c>
      <c r="D2204">
        <v>4</v>
      </c>
      <c r="E2204" s="1" t="s">
        <v>352</v>
      </c>
      <c r="F2204">
        <v>4</v>
      </c>
      <c r="G2204" s="1" t="s">
        <v>376</v>
      </c>
      <c r="H2204" s="1" t="s">
        <v>29</v>
      </c>
      <c r="I2204">
        <v>1</v>
      </c>
    </row>
    <row r="2205" spans="1:9" x14ac:dyDescent="0.55000000000000004">
      <c r="A2205">
        <v>69</v>
      </c>
      <c r="B2205" s="1" t="s">
        <v>449</v>
      </c>
      <c r="C2205" s="1" t="s">
        <v>3</v>
      </c>
      <c r="D2205">
        <v>4</v>
      </c>
      <c r="E2205" s="1" t="s">
        <v>357</v>
      </c>
      <c r="F2205">
        <v>4</v>
      </c>
      <c r="G2205" s="1" t="s">
        <v>376</v>
      </c>
      <c r="H2205" s="1" t="s">
        <v>28</v>
      </c>
      <c r="I2205">
        <v>1</v>
      </c>
    </row>
    <row r="2206" spans="1:9" x14ac:dyDescent="0.55000000000000004">
      <c r="A2206">
        <v>69</v>
      </c>
      <c r="B2206" s="1" t="s">
        <v>449</v>
      </c>
      <c r="C2206" s="1" t="s">
        <v>3</v>
      </c>
      <c r="D2206">
        <v>4</v>
      </c>
      <c r="E2206" s="1" t="s">
        <v>360</v>
      </c>
      <c r="F2206">
        <v>4</v>
      </c>
      <c r="G2206" s="1" t="s">
        <v>377</v>
      </c>
      <c r="H2206" s="1" t="s">
        <v>28</v>
      </c>
      <c r="I2206">
        <v>1</v>
      </c>
    </row>
    <row r="2207" spans="1:9" x14ac:dyDescent="0.55000000000000004">
      <c r="A2207">
        <v>69</v>
      </c>
      <c r="B2207" s="1" t="s">
        <v>449</v>
      </c>
      <c r="C2207" s="1" t="s">
        <v>3</v>
      </c>
      <c r="D2207">
        <v>4</v>
      </c>
      <c r="E2207" s="1" t="s">
        <v>364</v>
      </c>
      <c r="F2207">
        <v>7</v>
      </c>
      <c r="G2207" s="1" t="s">
        <v>377</v>
      </c>
      <c r="H2207" s="1" t="s">
        <v>28</v>
      </c>
      <c r="I2207">
        <v>1</v>
      </c>
    </row>
    <row r="2208" spans="1:9" x14ac:dyDescent="0.55000000000000004">
      <c r="A2208">
        <v>69</v>
      </c>
      <c r="B2208" s="1" t="s">
        <v>449</v>
      </c>
      <c r="C2208" s="1" t="s">
        <v>3</v>
      </c>
      <c r="D2208">
        <v>4</v>
      </c>
      <c r="E2208" s="1" t="s">
        <v>368</v>
      </c>
      <c r="F2208">
        <v>4</v>
      </c>
      <c r="G2208" s="1" t="s">
        <v>377</v>
      </c>
      <c r="H2208" s="1" t="s">
        <v>28</v>
      </c>
      <c r="I2208">
        <v>1</v>
      </c>
    </row>
    <row r="2209" spans="1:9" x14ac:dyDescent="0.55000000000000004">
      <c r="A2209">
        <v>69</v>
      </c>
      <c r="B2209" s="1" t="s">
        <v>449</v>
      </c>
      <c r="C2209" s="1" t="s">
        <v>3</v>
      </c>
      <c r="D2209">
        <v>4</v>
      </c>
      <c r="E2209" s="1" t="s">
        <v>371</v>
      </c>
      <c r="F2209">
        <v>4</v>
      </c>
      <c r="G2209" s="1" t="s">
        <v>377</v>
      </c>
      <c r="H2209" s="1" t="s">
        <v>29</v>
      </c>
      <c r="I2209">
        <v>1</v>
      </c>
    </row>
    <row r="2210" spans="1:9" x14ac:dyDescent="0.55000000000000004">
      <c r="A2210">
        <v>70</v>
      </c>
      <c r="B2210" s="1" t="s">
        <v>450</v>
      </c>
      <c r="C2210" s="1" t="s">
        <v>6</v>
      </c>
      <c r="D2210">
        <v>3</v>
      </c>
      <c r="E2210" s="1" t="s">
        <v>36</v>
      </c>
      <c r="F2210">
        <v>4</v>
      </c>
      <c r="G2210" s="1" t="s">
        <v>375</v>
      </c>
      <c r="H2210" s="1" t="s">
        <v>28</v>
      </c>
      <c r="I2210">
        <v>1</v>
      </c>
    </row>
    <row r="2211" spans="1:9" x14ac:dyDescent="0.55000000000000004">
      <c r="A2211">
        <v>70</v>
      </c>
      <c r="B2211" s="1" t="s">
        <v>450</v>
      </c>
      <c r="C2211" s="1" t="s">
        <v>6</v>
      </c>
      <c r="D2211">
        <v>3</v>
      </c>
      <c r="E2211" s="1" t="s">
        <v>40</v>
      </c>
      <c r="F2211">
        <v>3</v>
      </c>
      <c r="G2211" s="1" t="s">
        <v>376</v>
      </c>
      <c r="H2211" s="1" t="s">
        <v>28</v>
      </c>
      <c r="I2211">
        <v>1</v>
      </c>
    </row>
    <row r="2212" spans="1:9" x14ac:dyDescent="0.55000000000000004">
      <c r="A2212">
        <v>70</v>
      </c>
      <c r="B2212" s="1" t="s">
        <v>450</v>
      </c>
      <c r="C2212" s="1" t="s">
        <v>6</v>
      </c>
      <c r="D2212">
        <v>3</v>
      </c>
      <c r="E2212" s="1" t="s">
        <v>44</v>
      </c>
      <c r="F2212">
        <v>1</v>
      </c>
      <c r="G2212" s="1" t="s">
        <v>376</v>
      </c>
      <c r="H2212" s="1" t="s">
        <v>29</v>
      </c>
      <c r="I2212">
        <v>1</v>
      </c>
    </row>
    <row r="2213" spans="1:9" x14ac:dyDescent="0.55000000000000004">
      <c r="A2213">
        <v>70</v>
      </c>
      <c r="B2213" s="1" t="s">
        <v>450</v>
      </c>
      <c r="C2213" s="1" t="s">
        <v>6</v>
      </c>
      <c r="D2213">
        <v>3</v>
      </c>
      <c r="E2213" s="1" t="s">
        <v>48</v>
      </c>
      <c r="F2213">
        <v>3</v>
      </c>
      <c r="G2213" s="1" t="s">
        <v>376</v>
      </c>
      <c r="H2213" s="1" t="s">
        <v>29</v>
      </c>
      <c r="I2213">
        <v>1</v>
      </c>
    </row>
    <row r="2214" spans="1:9" x14ac:dyDescent="0.55000000000000004">
      <c r="A2214">
        <v>70</v>
      </c>
      <c r="B2214" s="1" t="s">
        <v>450</v>
      </c>
      <c r="C2214" s="1" t="s">
        <v>6</v>
      </c>
      <c r="D2214">
        <v>3</v>
      </c>
      <c r="E2214" s="1" t="s">
        <v>52</v>
      </c>
      <c r="F2214">
        <v>4</v>
      </c>
      <c r="G2214" s="1" t="s">
        <v>376</v>
      </c>
      <c r="H2214" s="1" t="s">
        <v>29</v>
      </c>
      <c r="I2214">
        <v>1</v>
      </c>
    </row>
    <row r="2215" spans="1:9" x14ac:dyDescent="0.55000000000000004">
      <c r="A2215">
        <v>70</v>
      </c>
      <c r="B2215" s="1" t="s">
        <v>450</v>
      </c>
      <c r="C2215" s="1" t="s">
        <v>6</v>
      </c>
      <c r="D2215">
        <v>3</v>
      </c>
      <c r="E2215" s="1" t="s">
        <v>56</v>
      </c>
      <c r="F2215">
        <v>3</v>
      </c>
      <c r="G2215" s="1" t="s">
        <v>376</v>
      </c>
      <c r="H2215" s="1" t="s">
        <v>29</v>
      </c>
      <c r="I2215">
        <v>1</v>
      </c>
    </row>
    <row r="2216" spans="1:9" x14ac:dyDescent="0.55000000000000004">
      <c r="A2216">
        <v>70</v>
      </c>
      <c r="B2216" s="1" t="s">
        <v>450</v>
      </c>
      <c r="C2216" s="1" t="s">
        <v>6</v>
      </c>
      <c r="D2216">
        <v>3</v>
      </c>
      <c r="E2216" s="1" t="s">
        <v>60</v>
      </c>
      <c r="F2216">
        <v>3</v>
      </c>
      <c r="G2216" s="1" t="s">
        <v>377</v>
      </c>
      <c r="H2216" s="1" t="s">
        <v>28</v>
      </c>
      <c r="I2216">
        <v>1</v>
      </c>
    </row>
    <row r="2217" spans="1:9" x14ac:dyDescent="0.55000000000000004">
      <c r="A2217">
        <v>70</v>
      </c>
      <c r="B2217" s="1" t="s">
        <v>450</v>
      </c>
      <c r="C2217" s="1" t="s">
        <v>6</v>
      </c>
      <c r="D2217">
        <v>3</v>
      </c>
      <c r="E2217" s="1" t="s">
        <v>64</v>
      </c>
      <c r="F2217">
        <v>3</v>
      </c>
      <c r="G2217" s="1" t="s">
        <v>377</v>
      </c>
      <c r="H2217" s="1" t="s">
        <v>29</v>
      </c>
      <c r="I2217">
        <v>1</v>
      </c>
    </row>
    <row r="2218" spans="1:9" x14ac:dyDescent="0.55000000000000004">
      <c r="A2218">
        <v>70</v>
      </c>
      <c r="B2218" s="1" t="s">
        <v>450</v>
      </c>
      <c r="C2218" s="1" t="s">
        <v>6</v>
      </c>
      <c r="D2218">
        <v>3</v>
      </c>
      <c r="E2218" s="1" t="s">
        <v>68</v>
      </c>
      <c r="F2218">
        <v>3</v>
      </c>
      <c r="G2218" s="1" t="s">
        <v>377</v>
      </c>
      <c r="H2218" s="1" t="s">
        <v>28</v>
      </c>
      <c r="I2218">
        <v>1</v>
      </c>
    </row>
    <row r="2219" spans="1:9" x14ac:dyDescent="0.55000000000000004">
      <c r="A2219">
        <v>70</v>
      </c>
      <c r="B2219" s="1" t="s">
        <v>450</v>
      </c>
      <c r="C2219" s="1" t="s">
        <v>6</v>
      </c>
      <c r="D2219">
        <v>3</v>
      </c>
      <c r="E2219" s="1" t="s">
        <v>72</v>
      </c>
      <c r="F2219">
        <v>3</v>
      </c>
      <c r="G2219" s="1" t="s">
        <v>377</v>
      </c>
      <c r="H2219" s="1" t="s">
        <v>29</v>
      </c>
      <c r="I2219">
        <v>1</v>
      </c>
    </row>
    <row r="2220" spans="1:9" x14ac:dyDescent="0.55000000000000004">
      <c r="A2220">
        <v>70</v>
      </c>
      <c r="B2220" s="1" t="s">
        <v>450</v>
      </c>
      <c r="C2220" s="1" t="s">
        <v>6</v>
      </c>
      <c r="D2220">
        <v>3</v>
      </c>
      <c r="E2220" s="1" t="s">
        <v>75</v>
      </c>
      <c r="F2220">
        <v>3</v>
      </c>
      <c r="G2220" s="1" t="s">
        <v>377</v>
      </c>
      <c r="H2220" s="1" t="s">
        <v>29</v>
      </c>
      <c r="I2220">
        <v>1</v>
      </c>
    </row>
    <row r="2221" spans="1:9" x14ac:dyDescent="0.55000000000000004">
      <c r="A2221">
        <v>70</v>
      </c>
      <c r="B2221" s="1" t="s">
        <v>450</v>
      </c>
      <c r="C2221" s="1" t="s">
        <v>6</v>
      </c>
      <c r="D2221">
        <v>3</v>
      </c>
      <c r="E2221" s="1" t="s">
        <v>78</v>
      </c>
      <c r="F2221">
        <v>3</v>
      </c>
      <c r="G2221" s="1" t="s">
        <v>375</v>
      </c>
      <c r="H2221" s="1" t="s">
        <v>28</v>
      </c>
      <c r="I2221">
        <v>1</v>
      </c>
    </row>
    <row r="2222" spans="1:9" x14ac:dyDescent="0.55000000000000004">
      <c r="A2222">
        <v>70</v>
      </c>
      <c r="B2222" s="1" t="s">
        <v>450</v>
      </c>
      <c r="C2222" s="1" t="s">
        <v>6</v>
      </c>
      <c r="D2222">
        <v>3</v>
      </c>
      <c r="E2222" s="1" t="s">
        <v>82</v>
      </c>
      <c r="F2222">
        <v>3</v>
      </c>
      <c r="G2222" s="1" t="s">
        <v>375</v>
      </c>
      <c r="H2222" s="1" t="s">
        <v>29</v>
      </c>
      <c r="I2222">
        <v>1</v>
      </c>
    </row>
    <row r="2223" spans="1:9" x14ac:dyDescent="0.55000000000000004">
      <c r="A2223">
        <v>70</v>
      </c>
      <c r="B2223" s="1" t="s">
        <v>450</v>
      </c>
      <c r="C2223" s="1" t="s">
        <v>6</v>
      </c>
      <c r="D2223">
        <v>3</v>
      </c>
      <c r="E2223" s="1" t="s">
        <v>85</v>
      </c>
      <c r="F2223">
        <v>3</v>
      </c>
      <c r="G2223" s="1" t="s">
        <v>375</v>
      </c>
      <c r="H2223" s="1" t="s">
        <v>28</v>
      </c>
      <c r="I2223">
        <v>1</v>
      </c>
    </row>
    <row r="2224" spans="1:9" x14ac:dyDescent="0.55000000000000004">
      <c r="A2224">
        <v>70</v>
      </c>
      <c r="B2224" s="1" t="s">
        <v>450</v>
      </c>
      <c r="C2224" s="1" t="s">
        <v>6</v>
      </c>
      <c r="D2224">
        <v>3</v>
      </c>
      <c r="E2224" s="1" t="s">
        <v>184</v>
      </c>
      <c r="F2224">
        <v>3</v>
      </c>
      <c r="G2224" s="1" t="s">
        <v>376</v>
      </c>
      <c r="H2224" s="1" t="s">
        <v>28</v>
      </c>
      <c r="I2224">
        <v>1</v>
      </c>
    </row>
    <row r="2225" spans="1:9" x14ac:dyDescent="0.55000000000000004">
      <c r="A2225">
        <v>70</v>
      </c>
      <c r="B2225" s="1" t="s">
        <v>450</v>
      </c>
      <c r="C2225" s="1" t="s">
        <v>6</v>
      </c>
      <c r="D2225">
        <v>3</v>
      </c>
      <c r="E2225" s="1" t="s">
        <v>187</v>
      </c>
      <c r="F2225">
        <v>3</v>
      </c>
      <c r="G2225" s="1" t="s">
        <v>376</v>
      </c>
      <c r="H2225" s="1" t="s">
        <v>29</v>
      </c>
      <c r="I2225">
        <v>1</v>
      </c>
    </row>
    <row r="2226" spans="1:9" x14ac:dyDescent="0.55000000000000004">
      <c r="A2226">
        <v>70</v>
      </c>
      <c r="B2226" s="1" t="s">
        <v>450</v>
      </c>
      <c r="C2226" s="1" t="s">
        <v>6</v>
      </c>
      <c r="D2226">
        <v>3</v>
      </c>
      <c r="E2226" s="1" t="s">
        <v>192</v>
      </c>
      <c r="F2226">
        <v>7</v>
      </c>
      <c r="G2226" s="1" t="s">
        <v>376</v>
      </c>
      <c r="H2226" s="1" t="s">
        <v>28</v>
      </c>
      <c r="I2226">
        <v>1</v>
      </c>
    </row>
    <row r="2227" spans="1:9" x14ac:dyDescent="0.55000000000000004">
      <c r="A2227">
        <v>70</v>
      </c>
      <c r="B2227" s="1" t="s">
        <v>450</v>
      </c>
      <c r="C2227" s="1" t="s">
        <v>6</v>
      </c>
      <c r="D2227">
        <v>3</v>
      </c>
      <c r="E2227" s="1" t="s">
        <v>195</v>
      </c>
      <c r="F2227">
        <v>3</v>
      </c>
      <c r="G2227" s="1" t="s">
        <v>377</v>
      </c>
      <c r="H2227" s="1" t="s">
        <v>28</v>
      </c>
      <c r="I2227">
        <v>1</v>
      </c>
    </row>
    <row r="2228" spans="1:9" x14ac:dyDescent="0.55000000000000004">
      <c r="A2228">
        <v>70</v>
      </c>
      <c r="B2228" s="1" t="s">
        <v>450</v>
      </c>
      <c r="C2228" s="1" t="s">
        <v>6</v>
      </c>
      <c r="D2228">
        <v>3</v>
      </c>
      <c r="E2228" s="1" t="s">
        <v>199</v>
      </c>
      <c r="F2228">
        <v>3</v>
      </c>
      <c r="G2228" s="1" t="s">
        <v>377</v>
      </c>
      <c r="H2228" s="1" t="s">
        <v>28</v>
      </c>
      <c r="I2228">
        <v>1</v>
      </c>
    </row>
    <row r="2229" spans="1:9" x14ac:dyDescent="0.55000000000000004">
      <c r="A2229">
        <v>70</v>
      </c>
      <c r="B2229" s="1" t="s">
        <v>450</v>
      </c>
      <c r="C2229" s="1" t="s">
        <v>6</v>
      </c>
      <c r="D2229">
        <v>3</v>
      </c>
      <c r="E2229" s="1" t="s">
        <v>203</v>
      </c>
      <c r="F2229">
        <v>3</v>
      </c>
      <c r="G2229" s="1" t="s">
        <v>377</v>
      </c>
      <c r="H2229" s="1" t="s">
        <v>29</v>
      </c>
      <c r="I2229">
        <v>1</v>
      </c>
    </row>
    <row r="2230" spans="1:9" x14ac:dyDescent="0.55000000000000004">
      <c r="A2230">
        <v>70</v>
      </c>
      <c r="B2230" s="1" t="s">
        <v>450</v>
      </c>
      <c r="C2230" s="1" t="s">
        <v>6</v>
      </c>
      <c r="D2230">
        <v>3</v>
      </c>
      <c r="E2230" s="1" t="s">
        <v>206</v>
      </c>
      <c r="F2230">
        <v>3</v>
      </c>
      <c r="G2230" s="1" t="s">
        <v>377</v>
      </c>
      <c r="H2230" s="1" t="s">
        <v>29</v>
      </c>
      <c r="I2230">
        <v>1</v>
      </c>
    </row>
    <row r="2231" spans="1:9" x14ac:dyDescent="0.55000000000000004">
      <c r="A2231">
        <v>70</v>
      </c>
      <c r="B2231" s="1" t="s">
        <v>450</v>
      </c>
      <c r="C2231" s="1" t="s">
        <v>6</v>
      </c>
      <c r="D2231">
        <v>3</v>
      </c>
      <c r="E2231" s="1" t="s">
        <v>210</v>
      </c>
      <c r="F2231">
        <v>3</v>
      </c>
      <c r="G2231" s="1" t="s">
        <v>376</v>
      </c>
      <c r="H2231" s="1" t="s">
        <v>28</v>
      </c>
      <c r="I2231">
        <v>1</v>
      </c>
    </row>
    <row r="2232" spans="1:9" x14ac:dyDescent="0.55000000000000004">
      <c r="A2232">
        <v>70</v>
      </c>
      <c r="B2232" s="1" t="s">
        <v>450</v>
      </c>
      <c r="C2232" s="1" t="s">
        <v>6</v>
      </c>
      <c r="D2232">
        <v>3</v>
      </c>
      <c r="E2232" s="1" t="s">
        <v>274</v>
      </c>
      <c r="F2232">
        <v>5</v>
      </c>
      <c r="G2232" s="1" t="s">
        <v>375</v>
      </c>
      <c r="H2232" s="1" t="s">
        <v>28</v>
      </c>
      <c r="I2232">
        <v>1</v>
      </c>
    </row>
    <row r="2233" spans="1:9" x14ac:dyDescent="0.55000000000000004">
      <c r="A2233">
        <v>70</v>
      </c>
      <c r="B2233" s="1" t="s">
        <v>450</v>
      </c>
      <c r="C2233" s="1" t="s">
        <v>6</v>
      </c>
      <c r="D2233">
        <v>3</v>
      </c>
      <c r="E2233" s="1" t="s">
        <v>276</v>
      </c>
      <c r="F2233">
        <v>6</v>
      </c>
      <c r="G2233" s="1" t="s">
        <v>375</v>
      </c>
      <c r="H2233" s="1" t="s">
        <v>28</v>
      </c>
      <c r="I2233">
        <v>1</v>
      </c>
    </row>
    <row r="2234" spans="1:9" x14ac:dyDescent="0.55000000000000004">
      <c r="A2234">
        <v>70</v>
      </c>
      <c r="B2234" s="1" t="s">
        <v>450</v>
      </c>
      <c r="C2234" s="1" t="s">
        <v>6</v>
      </c>
      <c r="D2234">
        <v>3</v>
      </c>
      <c r="E2234" s="1" t="s">
        <v>279</v>
      </c>
      <c r="F2234">
        <v>3</v>
      </c>
      <c r="G2234" s="1" t="s">
        <v>376</v>
      </c>
      <c r="H2234" s="1" t="s">
        <v>29</v>
      </c>
      <c r="I2234">
        <v>1</v>
      </c>
    </row>
    <row r="2235" spans="1:9" x14ac:dyDescent="0.55000000000000004">
      <c r="A2235">
        <v>70</v>
      </c>
      <c r="B2235" s="1" t="s">
        <v>450</v>
      </c>
      <c r="C2235" s="1" t="s">
        <v>6</v>
      </c>
      <c r="D2235">
        <v>3</v>
      </c>
      <c r="E2235" s="1" t="s">
        <v>282</v>
      </c>
      <c r="F2235">
        <v>1</v>
      </c>
      <c r="G2235" s="1" t="s">
        <v>375</v>
      </c>
      <c r="H2235" s="1" t="s">
        <v>29</v>
      </c>
      <c r="I2235">
        <v>1</v>
      </c>
    </row>
    <row r="2236" spans="1:9" x14ac:dyDescent="0.55000000000000004">
      <c r="A2236">
        <v>70</v>
      </c>
      <c r="B2236" s="1" t="s">
        <v>450</v>
      </c>
      <c r="C2236" s="1" t="s">
        <v>6</v>
      </c>
      <c r="D2236">
        <v>3</v>
      </c>
      <c r="E2236" s="1" t="s">
        <v>352</v>
      </c>
      <c r="F2236">
        <v>3</v>
      </c>
      <c r="G2236" s="1" t="s">
        <v>376</v>
      </c>
      <c r="H2236" s="1" t="s">
        <v>29</v>
      </c>
      <c r="I2236">
        <v>1</v>
      </c>
    </row>
    <row r="2237" spans="1:9" x14ac:dyDescent="0.55000000000000004">
      <c r="A2237">
        <v>70</v>
      </c>
      <c r="B2237" s="1" t="s">
        <v>450</v>
      </c>
      <c r="C2237" s="1" t="s">
        <v>6</v>
      </c>
      <c r="D2237">
        <v>3</v>
      </c>
      <c r="E2237" s="1" t="s">
        <v>357</v>
      </c>
      <c r="F2237">
        <v>3</v>
      </c>
      <c r="G2237" s="1" t="s">
        <v>376</v>
      </c>
      <c r="H2237" s="1" t="s">
        <v>28</v>
      </c>
      <c r="I2237">
        <v>1</v>
      </c>
    </row>
    <row r="2238" spans="1:9" x14ac:dyDescent="0.55000000000000004">
      <c r="A2238">
        <v>70</v>
      </c>
      <c r="B2238" s="1" t="s">
        <v>450</v>
      </c>
      <c r="C2238" s="1" t="s">
        <v>6</v>
      </c>
      <c r="D2238">
        <v>3</v>
      </c>
      <c r="E2238" s="1" t="s">
        <v>360</v>
      </c>
      <c r="F2238">
        <v>7</v>
      </c>
      <c r="G2238" s="1" t="s">
        <v>377</v>
      </c>
      <c r="H2238" s="1" t="s">
        <v>28</v>
      </c>
      <c r="I2238">
        <v>1</v>
      </c>
    </row>
    <row r="2239" spans="1:9" x14ac:dyDescent="0.55000000000000004">
      <c r="A2239">
        <v>70</v>
      </c>
      <c r="B2239" s="1" t="s">
        <v>450</v>
      </c>
      <c r="C2239" s="1" t="s">
        <v>6</v>
      </c>
      <c r="D2239">
        <v>3</v>
      </c>
      <c r="E2239" s="1" t="s">
        <v>364</v>
      </c>
      <c r="F2239">
        <v>3</v>
      </c>
      <c r="G2239" s="1" t="s">
        <v>377</v>
      </c>
      <c r="H2239" s="1" t="s">
        <v>28</v>
      </c>
      <c r="I2239">
        <v>1</v>
      </c>
    </row>
    <row r="2240" spans="1:9" x14ac:dyDescent="0.55000000000000004">
      <c r="A2240">
        <v>70</v>
      </c>
      <c r="B2240" s="1" t="s">
        <v>450</v>
      </c>
      <c r="C2240" s="1" t="s">
        <v>6</v>
      </c>
      <c r="D2240">
        <v>3</v>
      </c>
      <c r="E2240" s="1" t="s">
        <v>368</v>
      </c>
      <c r="F2240">
        <v>3</v>
      </c>
      <c r="G2240" s="1" t="s">
        <v>377</v>
      </c>
      <c r="H2240" s="1" t="s">
        <v>28</v>
      </c>
      <c r="I2240">
        <v>1</v>
      </c>
    </row>
    <row r="2241" spans="1:9" x14ac:dyDescent="0.55000000000000004">
      <c r="A2241">
        <v>70</v>
      </c>
      <c r="B2241" s="1" t="s">
        <v>450</v>
      </c>
      <c r="C2241" s="1" t="s">
        <v>6</v>
      </c>
      <c r="D2241">
        <v>3</v>
      </c>
      <c r="E2241" s="1" t="s">
        <v>371</v>
      </c>
      <c r="F2241">
        <v>3</v>
      </c>
      <c r="G2241" s="1" t="s">
        <v>377</v>
      </c>
      <c r="H2241" s="1" t="s">
        <v>29</v>
      </c>
      <c r="I2241">
        <v>1</v>
      </c>
    </row>
    <row r="2242" spans="1:9" x14ac:dyDescent="0.55000000000000004">
      <c r="A2242">
        <v>71</v>
      </c>
      <c r="B2242" s="1" t="s">
        <v>451</v>
      </c>
      <c r="C2242" s="1" t="s">
        <v>5</v>
      </c>
      <c r="D2242">
        <v>6</v>
      </c>
      <c r="E2242" s="1" t="s">
        <v>36</v>
      </c>
      <c r="F2242">
        <v>6</v>
      </c>
      <c r="G2242" s="1" t="s">
        <v>375</v>
      </c>
      <c r="H2242" s="1" t="s">
        <v>28</v>
      </c>
      <c r="I2242">
        <v>1</v>
      </c>
    </row>
    <row r="2243" spans="1:9" x14ac:dyDescent="0.55000000000000004">
      <c r="A2243">
        <v>71</v>
      </c>
      <c r="B2243" s="1" t="s">
        <v>451</v>
      </c>
      <c r="C2243" s="1" t="s">
        <v>5</v>
      </c>
      <c r="D2243">
        <v>6</v>
      </c>
      <c r="E2243" s="1" t="s">
        <v>40</v>
      </c>
      <c r="F2243">
        <v>6</v>
      </c>
      <c r="G2243" s="1" t="s">
        <v>376</v>
      </c>
      <c r="H2243" s="1" t="s">
        <v>28</v>
      </c>
      <c r="I2243">
        <v>1</v>
      </c>
    </row>
    <row r="2244" spans="1:9" x14ac:dyDescent="0.55000000000000004">
      <c r="A2244">
        <v>71</v>
      </c>
      <c r="B2244" s="1" t="s">
        <v>451</v>
      </c>
      <c r="C2244" s="1" t="s">
        <v>5</v>
      </c>
      <c r="D2244">
        <v>6</v>
      </c>
      <c r="E2244" s="1" t="s">
        <v>44</v>
      </c>
      <c r="F2244">
        <v>6</v>
      </c>
      <c r="G2244" s="1" t="s">
        <v>376</v>
      </c>
      <c r="H2244" s="1" t="s">
        <v>29</v>
      </c>
      <c r="I2244">
        <v>1</v>
      </c>
    </row>
    <row r="2245" spans="1:9" x14ac:dyDescent="0.55000000000000004">
      <c r="A2245">
        <v>71</v>
      </c>
      <c r="B2245" s="1" t="s">
        <v>451</v>
      </c>
      <c r="C2245" s="1" t="s">
        <v>5</v>
      </c>
      <c r="D2245">
        <v>6</v>
      </c>
      <c r="E2245" s="1" t="s">
        <v>48</v>
      </c>
      <c r="F2245">
        <v>5</v>
      </c>
      <c r="G2245" s="1" t="s">
        <v>376</v>
      </c>
      <c r="H2245" s="1" t="s">
        <v>29</v>
      </c>
      <c r="I2245">
        <v>1</v>
      </c>
    </row>
    <row r="2246" spans="1:9" x14ac:dyDescent="0.55000000000000004">
      <c r="A2246">
        <v>71</v>
      </c>
      <c r="B2246" s="1" t="s">
        <v>451</v>
      </c>
      <c r="C2246" s="1" t="s">
        <v>5</v>
      </c>
      <c r="D2246">
        <v>6</v>
      </c>
      <c r="E2246" s="1" t="s">
        <v>52</v>
      </c>
      <c r="F2246">
        <v>6</v>
      </c>
      <c r="G2246" s="1" t="s">
        <v>376</v>
      </c>
      <c r="H2246" s="1" t="s">
        <v>29</v>
      </c>
      <c r="I2246">
        <v>1</v>
      </c>
    </row>
    <row r="2247" spans="1:9" x14ac:dyDescent="0.55000000000000004">
      <c r="A2247">
        <v>71</v>
      </c>
      <c r="B2247" s="1" t="s">
        <v>451</v>
      </c>
      <c r="C2247" s="1" t="s">
        <v>5</v>
      </c>
      <c r="D2247">
        <v>6</v>
      </c>
      <c r="E2247" s="1" t="s">
        <v>56</v>
      </c>
      <c r="F2247">
        <v>6</v>
      </c>
      <c r="G2247" s="1" t="s">
        <v>376</v>
      </c>
      <c r="H2247" s="1" t="s">
        <v>29</v>
      </c>
      <c r="I2247">
        <v>1</v>
      </c>
    </row>
    <row r="2248" spans="1:9" x14ac:dyDescent="0.55000000000000004">
      <c r="A2248">
        <v>71</v>
      </c>
      <c r="B2248" s="1" t="s">
        <v>451</v>
      </c>
      <c r="C2248" s="1" t="s">
        <v>5</v>
      </c>
      <c r="D2248">
        <v>6</v>
      </c>
      <c r="E2248" s="1" t="s">
        <v>60</v>
      </c>
      <c r="F2248">
        <v>6</v>
      </c>
      <c r="G2248" s="1" t="s">
        <v>377</v>
      </c>
      <c r="H2248" s="1" t="s">
        <v>28</v>
      </c>
      <c r="I2248">
        <v>1</v>
      </c>
    </row>
    <row r="2249" spans="1:9" x14ac:dyDescent="0.55000000000000004">
      <c r="A2249">
        <v>71</v>
      </c>
      <c r="B2249" s="1" t="s">
        <v>451</v>
      </c>
      <c r="C2249" s="1" t="s">
        <v>5</v>
      </c>
      <c r="D2249">
        <v>6</v>
      </c>
      <c r="E2249" s="1" t="s">
        <v>64</v>
      </c>
      <c r="F2249">
        <v>6</v>
      </c>
      <c r="G2249" s="1" t="s">
        <v>377</v>
      </c>
      <c r="H2249" s="1" t="s">
        <v>29</v>
      </c>
      <c r="I2249">
        <v>1</v>
      </c>
    </row>
    <row r="2250" spans="1:9" x14ac:dyDescent="0.55000000000000004">
      <c r="A2250">
        <v>71</v>
      </c>
      <c r="B2250" s="1" t="s">
        <v>451</v>
      </c>
      <c r="C2250" s="1" t="s">
        <v>5</v>
      </c>
      <c r="D2250">
        <v>6</v>
      </c>
      <c r="E2250" s="1" t="s">
        <v>68</v>
      </c>
      <c r="F2250">
        <v>6</v>
      </c>
      <c r="G2250" s="1" t="s">
        <v>377</v>
      </c>
      <c r="H2250" s="1" t="s">
        <v>28</v>
      </c>
      <c r="I2250">
        <v>1</v>
      </c>
    </row>
    <row r="2251" spans="1:9" x14ac:dyDescent="0.55000000000000004">
      <c r="A2251">
        <v>71</v>
      </c>
      <c r="B2251" s="1" t="s">
        <v>451</v>
      </c>
      <c r="C2251" s="1" t="s">
        <v>5</v>
      </c>
      <c r="D2251">
        <v>6</v>
      </c>
      <c r="E2251" s="1" t="s">
        <v>72</v>
      </c>
      <c r="F2251">
        <v>6</v>
      </c>
      <c r="G2251" s="1" t="s">
        <v>377</v>
      </c>
      <c r="H2251" s="1" t="s">
        <v>29</v>
      </c>
      <c r="I2251">
        <v>1</v>
      </c>
    </row>
    <row r="2252" spans="1:9" x14ac:dyDescent="0.55000000000000004">
      <c r="A2252">
        <v>71</v>
      </c>
      <c r="B2252" s="1" t="s">
        <v>451</v>
      </c>
      <c r="C2252" s="1" t="s">
        <v>5</v>
      </c>
      <c r="D2252">
        <v>6</v>
      </c>
      <c r="E2252" s="1" t="s">
        <v>75</v>
      </c>
      <c r="F2252">
        <v>6</v>
      </c>
      <c r="G2252" s="1" t="s">
        <v>377</v>
      </c>
      <c r="H2252" s="1" t="s">
        <v>29</v>
      </c>
      <c r="I2252">
        <v>1</v>
      </c>
    </row>
    <row r="2253" spans="1:9" x14ac:dyDescent="0.55000000000000004">
      <c r="A2253">
        <v>71</v>
      </c>
      <c r="B2253" s="1" t="s">
        <v>451</v>
      </c>
      <c r="C2253" s="1" t="s">
        <v>5</v>
      </c>
      <c r="D2253">
        <v>6</v>
      </c>
      <c r="E2253" s="1" t="s">
        <v>78</v>
      </c>
      <c r="F2253">
        <v>6</v>
      </c>
      <c r="G2253" s="1" t="s">
        <v>375</v>
      </c>
      <c r="H2253" s="1" t="s">
        <v>28</v>
      </c>
      <c r="I2253">
        <v>1</v>
      </c>
    </row>
    <row r="2254" spans="1:9" x14ac:dyDescent="0.55000000000000004">
      <c r="A2254">
        <v>71</v>
      </c>
      <c r="B2254" s="1" t="s">
        <v>451</v>
      </c>
      <c r="C2254" s="1" t="s">
        <v>5</v>
      </c>
      <c r="D2254">
        <v>6</v>
      </c>
      <c r="E2254" s="1" t="s">
        <v>82</v>
      </c>
      <c r="F2254">
        <v>5</v>
      </c>
      <c r="G2254" s="1" t="s">
        <v>375</v>
      </c>
      <c r="H2254" s="1" t="s">
        <v>29</v>
      </c>
      <c r="I2254">
        <v>1</v>
      </c>
    </row>
    <row r="2255" spans="1:9" x14ac:dyDescent="0.55000000000000004">
      <c r="A2255">
        <v>71</v>
      </c>
      <c r="B2255" s="1" t="s">
        <v>451</v>
      </c>
      <c r="C2255" s="1" t="s">
        <v>5</v>
      </c>
      <c r="D2255">
        <v>6</v>
      </c>
      <c r="E2255" s="1" t="s">
        <v>85</v>
      </c>
      <c r="F2255">
        <v>6</v>
      </c>
      <c r="G2255" s="1" t="s">
        <v>375</v>
      </c>
      <c r="H2255" s="1" t="s">
        <v>28</v>
      </c>
      <c r="I2255">
        <v>1</v>
      </c>
    </row>
    <row r="2256" spans="1:9" x14ac:dyDescent="0.55000000000000004">
      <c r="A2256">
        <v>71</v>
      </c>
      <c r="B2256" s="1" t="s">
        <v>451</v>
      </c>
      <c r="C2256" s="1" t="s">
        <v>5</v>
      </c>
      <c r="D2256">
        <v>6</v>
      </c>
      <c r="E2256" s="1" t="s">
        <v>184</v>
      </c>
      <c r="F2256">
        <v>6</v>
      </c>
      <c r="G2256" s="1" t="s">
        <v>376</v>
      </c>
      <c r="H2256" s="1" t="s">
        <v>28</v>
      </c>
      <c r="I2256">
        <v>1</v>
      </c>
    </row>
    <row r="2257" spans="1:9" x14ac:dyDescent="0.55000000000000004">
      <c r="A2257">
        <v>71</v>
      </c>
      <c r="B2257" s="1" t="s">
        <v>451</v>
      </c>
      <c r="C2257" s="1" t="s">
        <v>5</v>
      </c>
      <c r="D2257">
        <v>6</v>
      </c>
      <c r="E2257" s="1" t="s">
        <v>187</v>
      </c>
      <c r="F2257">
        <v>6</v>
      </c>
      <c r="G2257" s="1" t="s">
        <v>376</v>
      </c>
      <c r="H2257" s="1" t="s">
        <v>29</v>
      </c>
      <c r="I2257">
        <v>1</v>
      </c>
    </row>
    <row r="2258" spans="1:9" x14ac:dyDescent="0.55000000000000004">
      <c r="A2258">
        <v>71</v>
      </c>
      <c r="B2258" s="1" t="s">
        <v>451</v>
      </c>
      <c r="C2258" s="1" t="s">
        <v>5</v>
      </c>
      <c r="D2258">
        <v>6</v>
      </c>
      <c r="E2258" s="1" t="s">
        <v>192</v>
      </c>
      <c r="F2258">
        <v>6</v>
      </c>
      <c r="G2258" s="1" t="s">
        <v>376</v>
      </c>
      <c r="H2258" s="1" t="s">
        <v>28</v>
      </c>
      <c r="I2258">
        <v>1</v>
      </c>
    </row>
    <row r="2259" spans="1:9" x14ac:dyDescent="0.55000000000000004">
      <c r="A2259">
        <v>71</v>
      </c>
      <c r="B2259" s="1" t="s">
        <v>451</v>
      </c>
      <c r="C2259" s="1" t="s">
        <v>5</v>
      </c>
      <c r="D2259">
        <v>6</v>
      </c>
      <c r="E2259" s="1" t="s">
        <v>195</v>
      </c>
      <c r="F2259">
        <v>7</v>
      </c>
      <c r="G2259" s="1" t="s">
        <v>377</v>
      </c>
      <c r="H2259" s="1" t="s">
        <v>28</v>
      </c>
      <c r="I2259">
        <v>1</v>
      </c>
    </row>
    <row r="2260" spans="1:9" x14ac:dyDescent="0.55000000000000004">
      <c r="A2260">
        <v>71</v>
      </c>
      <c r="B2260" s="1" t="s">
        <v>451</v>
      </c>
      <c r="C2260" s="1" t="s">
        <v>5</v>
      </c>
      <c r="D2260">
        <v>6</v>
      </c>
      <c r="E2260" s="1" t="s">
        <v>199</v>
      </c>
      <c r="F2260">
        <v>6</v>
      </c>
      <c r="G2260" s="1" t="s">
        <v>377</v>
      </c>
      <c r="H2260" s="1" t="s">
        <v>28</v>
      </c>
      <c r="I2260">
        <v>1</v>
      </c>
    </row>
    <row r="2261" spans="1:9" x14ac:dyDescent="0.55000000000000004">
      <c r="A2261">
        <v>71</v>
      </c>
      <c r="B2261" s="1" t="s">
        <v>451</v>
      </c>
      <c r="C2261" s="1" t="s">
        <v>5</v>
      </c>
      <c r="D2261">
        <v>6</v>
      </c>
      <c r="E2261" s="1" t="s">
        <v>203</v>
      </c>
      <c r="F2261">
        <v>6</v>
      </c>
      <c r="G2261" s="1" t="s">
        <v>377</v>
      </c>
      <c r="H2261" s="1" t="s">
        <v>29</v>
      </c>
      <c r="I2261">
        <v>1</v>
      </c>
    </row>
    <row r="2262" spans="1:9" x14ac:dyDescent="0.55000000000000004">
      <c r="A2262">
        <v>71</v>
      </c>
      <c r="B2262" s="1" t="s">
        <v>451</v>
      </c>
      <c r="C2262" s="1" t="s">
        <v>5</v>
      </c>
      <c r="D2262">
        <v>6</v>
      </c>
      <c r="E2262" s="1" t="s">
        <v>206</v>
      </c>
      <c r="F2262">
        <v>6</v>
      </c>
      <c r="G2262" s="1" t="s">
        <v>377</v>
      </c>
      <c r="H2262" s="1" t="s">
        <v>29</v>
      </c>
      <c r="I2262">
        <v>1</v>
      </c>
    </row>
    <row r="2263" spans="1:9" x14ac:dyDescent="0.55000000000000004">
      <c r="A2263">
        <v>71</v>
      </c>
      <c r="B2263" s="1" t="s">
        <v>451</v>
      </c>
      <c r="C2263" s="1" t="s">
        <v>5</v>
      </c>
      <c r="D2263">
        <v>6</v>
      </c>
      <c r="E2263" s="1" t="s">
        <v>210</v>
      </c>
      <c r="F2263">
        <v>6</v>
      </c>
      <c r="G2263" s="1" t="s">
        <v>376</v>
      </c>
      <c r="H2263" s="1" t="s">
        <v>28</v>
      </c>
      <c r="I2263">
        <v>1</v>
      </c>
    </row>
    <row r="2264" spans="1:9" x14ac:dyDescent="0.55000000000000004">
      <c r="A2264">
        <v>71</v>
      </c>
      <c r="B2264" s="1" t="s">
        <v>451</v>
      </c>
      <c r="C2264" s="1" t="s">
        <v>5</v>
      </c>
      <c r="D2264">
        <v>6</v>
      </c>
      <c r="E2264" s="1" t="s">
        <v>274</v>
      </c>
      <c r="F2264">
        <v>6</v>
      </c>
      <c r="G2264" s="1" t="s">
        <v>375</v>
      </c>
      <c r="H2264" s="1" t="s">
        <v>28</v>
      </c>
      <c r="I2264">
        <v>1</v>
      </c>
    </row>
    <row r="2265" spans="1:9" x14ac:dyDescent="0.55000000000000004">
      <c r="A2265">
        <v>71</v>
      </c>
      <c r="B2265" s="1" t="s">
        <v>451</v>
      </c>
      <c r="C2265" s="1" t="s">
        <v>5</v>
      </c>
      <c r="D2265">
        <v>6</v>
      </c>
      <c r="E2265" s="1" t="s">
        <v>276</v>
      </c>
      <c r="F2265">
        <v>6</v>
      </c>
      <c r="G2265" s="1" t="s">
        <v>375</v>
      </c>
      <c r="H2265" s="1" t="s">
        <v>28</v>
      </c>
      <c r="I2265">
        <v>1</v>
      </c>
    </row>
    <row r="2266" spans="1:9" x14ac:dyDescent="0.55000000000000004">
      <c r="A2266">
        <v>71</v>
      </c>
      <c r="B2266" s="1" t="s">
        <v>451</v>
      </c>
      <c r="C2266" s="1" t="s">
        <v>5</v>
      </c>
      <c r="D2266">
        <v>6</v>
      </c>
      <c r="E2266" s="1" t="s">
        <v>279</v>
      </c>
      <c r="F2266">
        <v>6</v>
      </c>
      <c r="G2266" s="1" t="s">
        <v>376</v>
      </c>
      <c r="H2266" s="1" t="s">
        <v>29</v>
      </c>
      <c r="I2266">
        <v>1</v>
      </c>
    </row>
    <row r="2267" spans="1:9" x14ac:dyDescent="0.55000000000000004">
      <c r="A2267">
        <v>71</v>
      </c>
      <c r="B2267" s="1" t="s">
        <v>451</v>
      </c>
      <c r="C2267" s="1" t="s">
        <v>5</v>
      </c>
      <c r="D2267">
        <v>6</v>
      </c>
      <c r="E2267" s="1" t="s">
        <v>282</v>
      </c>
      <c r="F2267">
        <v>5</v>
      </c>
      <c r="G2267" s="1" t="s">
        <v>375</v>
      </c>
      <c r="H2267" s="1" t="s">
        <v>29</v>
      </c>
      <c r="I2267">
        <v>1</v>
      </c>
    </row>
    <row r="2268" spans="1:9" x14ac:dyDescent="0.55000000000000004">
      <c r="A2268">
        <v>71</v>
      </c>
      <c r="B2268" s="1" t="s">
        <v>451</v>
      </c>
      <c r="C2268" s="1" t="s">
        <v>5</v>
      </c>
      <c r="D2268">
        <v>6</v>
      </c>
      <c r="E2268" s="1" t="s">
        <v>352</v>
      </c>
      <c r="F2268">
        <v>6</v>
      </c>
      <c r="G2268" s="1" t="s">
        <v>376</v>
      </c>
      <c r="H2268" s="1" t="s">
        <v>29</v>
      </c>
      <c r="I2268">
        <v>1</v>
      </c>
    </row>
    <row r="2269" spans="1:9" x14ac:dyDescent="0.55000000000000004">
      <c r="A2269">
        <v>71</v>
      </c>
      <c r="B2269" s="1" t="s">
        <v>451</v>
      </c>
      <c r="C2269" s="1" t="s">
        <v>5</v>
      </c>
      <c r="D2269">
        <v>6</v>
      </c>
      <c r="E2269" s="1" t="s">
        <v>357</v>
      </c>
      <c r="F2269">
        <v>6</v>
      </c>
      <c r="G2269" s="1" t="s">
        <v>376</v>
      </c>
      <c r="H2269" s="1" t="s">
        <v>28</v>
      </c>
      <c r="I2269">
        <v>1</v>
      </c>
    </row>
    <row r="2270" spans="1:9" x14ac:dyDescent="0.55000000000000004">
      <c r="A2270">
        <v>71</v>
      </c>
      <c r="B2270" s="1" t="s">
        <v>451</v>
      </c>
      <c r="C2270" s="1" t="s">
        <v>5</v>
      </c>
      <c r="D2270">
        <v>6</v>
      </c>
      <c r="E2270" s="1" t="s">
        <v>360</v>
      </c>
      <c r="F2270">
        <v>6</v>
      </c>
      <c r="G2270" s="1" t="s">
        <v>377</v>
      </c>
      <c r="H2270" s="1" t="s">
        <v>28</v>
      </c>
      <c r="I2270">
        <v>1</v>
      </c>
    </row>
    <row r="2271" spans="1:9" x14ac:dyDescent="0.55000000000000004">
      <c r="A2271">
        <v>71</v>
      </c>
      <c r="B2271" s="1" t="s">
        <v>451</v>
      </c>
      <c r="C2271" s="1" t="s">
        <v>5</v>
      </c>
      <c r="D2271">
        <v>6</v>
      </c>
      <c r="E2271" s="1" t="s">
        <v>364</v>
      </c>
      <c r="F2271">
        <v>6</v>
      </c>
      <c r="G2271" s="1" t="s">
        <v>377</v>
      </c>
      <c r="H2271" s="1" t="s">
        <v>28</v>
      </c>
      <c r="I2271">
        <v>1</v>
      </c>
    </row>
    <row r="2272" spans="1:9" x14ac:dyDescent="0.55000000000000004">
      <c r="A2272">
        <v>71</v>
      </c>
      <c r="B2272" s="1" t="s">
        <v>451</v>
      </c>
      <c r="C2272" s="1" t="s">
        <v>5</v>
      </c>
      <c r="D2272">
        <v>6</v>
      </c>
      <c r="E2272" s="1" t="s">
        <v>368</v>
      </c>
      <c r="F2272">
        <v>6</v>
      </c>
      <c r="G2272" s="1" t="s">
        <v>377</v>
      </c>
      <c r="H2272" s="1" t="s">
        <v>28</v>
      </c>
      <c r="I2272">
        <v>1</v>
      </c>
    </row>
    <row r="2273" spans="1:9" x14ac:dyDescent="0.55000000000000004">
      <c r="A2273">
        <v>71</v>
      </c>
      <c r="B2273" s="1" t="s">
        <v>451</v>
      </c>
      <c r="C2273" s="1" t="s">
        <v>5</v>
      </c>
      <c r="D2273">
        <v>6</v>
      </c>
      <c r="E2273" s="1" t="s">
        <v>371</v>
      </c>
      <c r="F2273">
        <v>6</v>
      </c>
      <c r="G2273" s="1" t="s">
        <v>377</v>
      </c>
      <c r="H2273" s="1" t="s">
        <v>29</v>
      </c>
      <c r="I2273">
        <v>1</v>
      </c>
    </row>
    <row r="2274" spans="1:9" x14ac:dyDescent="0.55000000000000004">
      <c r="A2274">
        <v>72</v>
      </c>
      <c r="B2274" s="1" t="s">
        <v>452</v>
      </c>
      <c r="C2274" s="1" t="s">
        <v>5</v>
      </c>
      <c r="D2274">
        <v>6</v>
      </c>
      <c r="E2274" s="1" t="s">
        <v>36</v>
      </c>
      <c r="F2274">
        <v>1</v>
      </c>
      <c r="G2274" s="1" t="s">
        <v>375</v>
      </c>
      <c r="H2274" s="1" t="s">
        <v>28</v>
      </c>
      <c r="I2274">
        <v>1</v>
      </c>
    </row>
    <row r="2275" spans="1:9" x14ac:dyDescent="0.55000000000000004">
      <c r="A2275">
        <v>72</v>
      </c>
      <c r="B2275" s="1" t="s">
        <v>452</v>
      </c>
      <c r="C2275" s="1" t="s">
        <v>5</v>
      </c>
      <c r="D2275">
        <v>6</v>
      </c>
      <c r="E2275" s="1" t="s">
        <v>40</v>
      </c>
      <c r="F2275">
        <v>6</v>
      </c>
      <c r="G2275" s="1" t="s">
        <v>376</v>
      </c>
      <c r="H2275" s="1" t="s">
        <v>28</v>
      </c>
      <c r="I2275">
        <v>1</v>
      </c>
    </row>
    <row r="2276" spans="1:9" x14ac:dyDescent="0.55000000000000004">
      <c r="A2276">
        <v>72</v>
      </c>
      <c r="B2276" s="1" t="s">
        <v>452</v>
      </c>
      <c r="C2276" s="1" t="s">
        <v>5</v>
      </c>
      <c r="D2276">
        <v>6</v>
      </c>
      <c r="E2276" s="1" t="s">
        <v>44</v>
      </c>
      <c r="F2276">
        <v>6</v>
      </c>
      <c r="G2276" s="1" t="s">
        <v>376</v>
      </c>
      <c r="H2276" s="1" t="s">
        <v>29</v>
      </c>
      <c r="I2276">
        <v>1</v>
      </c>
    </row>
    <row r="2277" spans="1:9" x14ac:dyDescent="0.55000000000000004">
      <c r="A2277">
        <v>72</v>
      </c>
      <c r="B2277" s="1" t="s">
        <v>452</v>
      </c>
      <c r="C2277" s="1" t="s">
        <v>5</v>
      </c>
      <c r="D2277">
        <v>6</v>
      </c>
      <c r="E2277" s="1" t="s">
        <v>48</v>
      </c>
      <c r="F2277">
        <v>0</v>
      </c>
      <c r="G2277" s="1" t="s">
        <v>376</v>
      </c>
      <c r="H2277" s="1" t="s">
        <v>29</v>
      </c>
      <c r="I2277">
        <v>1</v>
      </c>
    </row>
    <row r="2278" spans="1:9" x14ac:dyDescent="0.55000000000000004">
      <c r="A2278">
        <v>72</v>
      </c>
      <c r="B2278" s="1" t="s">
        <v>452</v>
      </c>
      <c r="C2278" s="1" t="s">
        <v>5</v>
      </c>
      <c r="D2278">
        <v>6</v>
      </c>
      <c r="E2278" s="1" t="s">
        <v>52</v>
      </c>
      <c r="F2278">
        <v>6</v>
      </c>
      <c r="G2278" s="1" t="s">
        <v>376</v>
      </c>
      <c r="H2278" s="1" t="s">
        <v>29</v>
      </c>
      <c r="I2278">
        <v>1</v>
      </c>
    </row>
    <row r="2279" spans="1:9" x14ac:dyDescent="0.55000000000000004">
      <c r="A2279">
        <v>72</v>
      </c>
      <c r="B2279" s="1" t="s">
        <v>452</v>
      </c>
      <c r="C2279" s="1" t="s">
        <v>5</v>
      </c>
      <c r="D2279">
        <v>6</v>
      </c>
      <c r="E2279" s="1" t="s">
        <v>56</v>
      </c>
      <c r="F2279">
        <v>6</v>
      </c>
      <c r="G2279" s="1" t="s">
        <v>376</v>
      </c>
      <c r="H2279" s="1" t="s">
        <v>29</v>
      </c>
      <c r="I2279">
        <v>1</v>
      </c>
    </row>
    <row r="2280" spans="1:9" x14ac:dyDescent="0.55000000000000004">
      <c r="A2280">
        <v>72</v>
      </c>
      <c r="B2280" s="1" t="s">
        <v>452</v>
      </c>
      <c r="C2280" s="1" t="s">
        <v>5</v>
      </c>
      <c r="D2280">
        <v>6</v>
      </c>
      <c r="E2280" s="1" t="s">
        <v>60</v>
      </c>
      <c r="F2280">
        <v>6</v>
      </c>
      <c r="G2280" s="1" t="s">
        <v>377</v>
      </c>
      <c r="H2280" s="1" t="s">
        <v>28</v>
      </c>
      <c r="I2280">
        <v>1</v>
      </c>
    </row>
    <row r="2281" spans="1:9" x14ac:dyDescent="0.55000000000000004">
      <c r="A2281">
        <v>72</v>
      </c>
      <c r="B2281" s="1" t="s">
        <v>452</v>
      </c>
      <c r="C2281" s="1" t="s">
        <v>5</v>
      </c>
      <c r="D2281">
        <v>6</v>
      </c>
      <c r="E2281" s="1" t="s">
        <v>64</v>
      </c>
      <c r="F2281">
        <v>0</v>
      </c>
      <c r="G2281" s="1" t="s">
        <v>377</v>
      </c>
      <c r="H2281" s="1" t="s">
        <v>29</v>
      </c>
      <c r="I2281">
        <v>1</v>
      </c>
    </row>
    <row r="2282" spans="1:9" x14ac:dyDescent="0.55000000000000004">
      <c r="A2282">
        <v>72</v>
      </c>
      <c r="B2282" s="1" t="s">
        <v>452</v>
      </c>
      <c r="C2282" s="1" t="s">
        <v>5</v>
      </c>
      <c r="D2282">
        <v>6</v>
      </c>
      <c r="E2282" s="1" t="s">
        <v>68</v>
      </c>
      <c r="F2282">
        <v>6</v>
      </c>
      <c r="G2282" s="1" t="s">
        <v>377</v>
      </c>
      <c r="H2282" s="1" t="s">
        <v>28</v>
      </c>
      <c r="I2282">
        <v>1</v>
      </c>
    </row>
    <row r="2283" spans="1:9" x14ac:dyDescent="0.55000000000000004">
      <c r="A2283">
        <v>72</v>
      </c>
      <c r="B2283" s="1" t="s">
        <v>452</v>
      </c>
      <c r="C2283" s="1" t="s">
        <v>5</v>
      </c>
      <c r="D2283">
        <v>6</v>
      </c>
      <c r="E2283" s="1" t="s">
        <v>72</v>
      </c>
      <c r="F2283">
        <v>6</v>
      </c>
      <c r="G2283" s="1" t="s">
        <v>377</v>
      </c>
      <c r="H2283" s="1" t="s">
        <v>29</v>
      </c>
      <c r="I2283">
        <v>1</v>
      </c>
    </row>
    <row r="2284" spans="1:9" x14ac:dyDescent="0.55000000000000004">
      <c r="A2284">
        <v>72</v>
      </c>
      <c r="B2284" s="1" t="s">
        <v>452</v>
      </c>
      <c r="C2284" s="1" t="s">
        <v>5</v>
      </c>
      <c r="D2284">
        <v>6</v>
      </c>
      <c r="E2284" s="1" t="s">
        <v>75</v>
      </c>
      <c r="F2284">
        <v>6</v>
      </c>
      <c r="G2284" s="1" t="s">
        <v>377</v>
      </c>
      <c r="H2284" s="1" t="s">
        <v>29</v>
      </c>
      <c r="I2284">
        <v>1</v>
      </c>
    </row>
    <row r="2285" spans="1:9" x14ac:dyDescent="0.55000000000000004">
      <c r="A2285">
        <v>72</v>
      </c>
      <c r="B2285" s="1" t="s">
        <v>452</v>
      </c>
      <c r="C2285" s="1" t="s">
        <v>5</v>
      </c>
      <c r="D2285">
        <v>6</v>
      </c>
      <c r="E2285" s="1" t="s">
        <v>78</v>
      </c>
      <c r="F2285">
        <v>7</v>
      </c>
      <c r="G2285" s="1" t="s">
        <v>375</v>
      </c>
      <c r="H2285" s="1" t="s">
        <v>28</v>
      </c>
      <c r="I2285">
        <v>1</v>
      </c>
    </row>
    <row r="2286" spans="1:9" x14ac:dyDescent="0.55000000000000004">
      <c r="A2286">
        <v>72</v>
      </c>
      <c r="B2286" s="1" t="s">
        <v>452</v>
      </c>
      <c r="C2286" s="1" t="s">
        <v>5</v>
      </c>
      <c r="D2286">
        <v>6</v>
      </c>
      <c r="E2286" s="1" t="s">
        <v>82</v>
      </c>
      <c r="F2286">
        <v>6</v>
      </c>
      <c r="G2286" s="1" t="s">
        <v>375</v>
      </c>
      <c r="H2286" s="1" t="s">
        <v>29</v>
      </c>
      <c r="I2286">
        <v>1</v>
      </c>
    </row>
    <row r="2287" spans="1:9" x14ac:dyDescent="0.55000000000000004">
      <c r="A2287">
        <v>72</v>
      </c>
      <c r="B2287" s="1" t="s">
        <v>452</v>
      </c>
      <c r="C2287" s="1" t="s">
        <v>5</v>
      </c>
      <c r="D2287">
        <v>6</v>
      </c>
      <c r="E2287" s="1" t="s">
        <v>85</v>
      </c>
      <c r="F2287">
        <v>6</v>
      </c>
      <c r="G2287" s="1" t="s">
        <v>375</v>
      </c>
      <c r="H2287" s="1" t="s">
        <v>28</v>
      </c>
      <c r="I2287">
        <v>1</v>
      </c>
    </row>
    <row r="2288" spans="1:9" x14ac:dyDescent="0.55000000000000004">
      <c r="A2288">
        <v>72</v>
      </c>
      <c r="B2288" s="1" t="s">
        <v>452</v>
      </c>
      <c r="C2288" s="1" t="s">
        <v>5</v>
      </c>
      <c r="D2288">
        <v>6</v>
      </c>
      <c r="E2288" s="1" t="s">
        <v>184</v>
      </c>
      <c r="F2288">
        <v>5</v>
      </c>
      <c r="G2288" s="1" t="s">
        <v>376</v>
      </c>
      <c r="H2288" s="1" t="s">
        <v>28</v>
      </c>
      <c r="I2288">
        <v>1</v>
      </c>
    </row>
    <row r="2289" spans="1:9" x14ac:dyDescent="0.55000000000000004">
      <c r="A2289">
        <v>72</v>
      </c>
      <c r="B2289" s="1" t="s">
        <v>452</v>
      </c>
      <c r="C2289" s="1" t="s">
        <v>5</v>
      </c>
      <c r="D2289">
        <v>6</v>
      </c>
      <c r="E2289" s="1" t="s">
        <v>187</v>
      </c>
      <c r="F2289">
        <v>6</v>
      </c>
      <c r="G2289" s="1" t="s">
        <v>376</v>
      </c>
      <c r="H2289" s="1" t="s">
        <v>29</v>
      </c>
      <c r="I2289">
        <v>1</v>
      </c>
    </row>
    <row r="2290" spans="1:9" x14ac:dyDescent="0.55000000000000004">
      <c r="A2290">
        <v>72</v>
      </c>
      <c r="B2290" s="1" t="s">
        <v>452</v>
      </c>
      <c r="C2290" s="1" t="s">
        <v>5</v>
      </c>
      <c r="D2290">
        <v>6</v>
      </c>
      <c r="E2290" s="1" t="s">
        <v>192</v>
      </c>
      <c r="F2290">
        <v>6</v>
      </c>
      <c r="G2290" s="1" t="s">
        <v>376</v>
      </c>
      <c r="H2290" s="1" t="s">
        <v>28</v>
      </c>
      <c r="I2290">
        <v>1</v>
      </c>
    </row>
    <row r="2291" spans="1:9" x14ac:dyDescent="0.55000000000000004">
      <c r="A2291">
        <v>72</v>
      </c>
      <c r="B2291" s="1" t="s">
        <v>452</v>
      </c>
      <c r="C2291" s="1" t="s">
        <v>5</v>
      </c>
      <c r="D2291">
        <v>6</v>
      </c>
      <c r="E2291" s="1" t="s">
        <v>195</v>
      </c>
      <c r="F2291">
        <v>6</v>
      </c>
      <c r="G2291" s="1" t="s">
        <v>377</v>
      </c>
      <c r="H2291" s="1" t="s">
        <v>28</v>
      </c>
      <c r="I2291">
        <v>1</v>
      </c>
    </row>
    <row r="2292" spans="1:9" x14ac:dyDescent="0.55000000000000004">
      <c r="A2292">
        <v>72</v>
      </c>
      <c r="B2292" s="1" t="s">
        <v>452</v>
      </c>
      <c r="C2292" s="1" t="s">
        <v>5</v>
      </c>
      <c r="D2292">
        <v>6</v>
      </c>
      <c r="E2292" s="1" t="s">
        <v>199</v>
      </c>
      <c r="F2292">
        <v>6</v>
      </c>
      <c r="G2292" s="1" t="s">
        <v>377</v>
      </c>
      <c r="H2292" s="1" t="s">
        <v>28</v>
      </c>
      <c r="I2292">
        <v>1</v>
      </c>
    </row>
    <row r="2293" spans="1:9" x14ac:dyDescent="0.55000000000000004">
      <c r="A2293">
        <v>72</v>
      </c>
      <c r="B2293" s="1" t="s">
        <v>452</v>
      </c>
      <c r="C2293" s="1" t="s">
        <v>5</v>
      </c>
      <c r="D2293">
        <v>6</v>
      </c>
      <c r="E2293" s="1" t="s">
        <v>203</v>
      </c>
      <c r="F2293">
        <v>6</v>
      </c>
      <c r="G2293" s="1" t="s">
        <v>377</v>
      </c>
      <c r="H2293" s="1" t="s">
        <v>29</v>
      </c>
      <c r="I2293">
        <v>1</v>
      </c>
    </row>
    <row r="2294" spans="1:9" x14ac:dyDescent="0.55000000000000004">
      <c r="A2294">
        <v>72</v>
      </c>
      <c r="B2294" s="1" t="s">
        <v>452</v>
      </c>
      <c r="C2294" s="1" t="s">
        <v>5</v>
      </c>
      <c r="D2294">
        <v>6</v>
      </c>
      <c r="E2294" s="1" t="s">
        <v>206</v>
      </c>
      <c r="F2294">
        <v>5</v>
      </c>
      <c r="G2294" s="1" t="s">
        <v>377</v>
      </c>
      <c r="H2294" s="1" t="s">
        <v>29</v>
      </c>
      <c r="I2294">
        <v>1</v>
      </c>
    </row>
    <row r="2295" spans="1:9" x14ac:dyDescent="0.55000000000000004">
      <c r="A2295">
        <v>72</v>
      </c>
      <c r="B2295" s="1" t="s">
        <v>452</v>
      </c>
      <c r="C2295" s="1" t="s">
        <v>5</v>
      </c>
      <c r="D2295">
        <v>6</v>
      </c>
      <c r="E2295" s="1" t="s">
        <v>210</v>
      </c>
      <c r="F2295">
        <v>6</v>
      </c>
      <c r="G2295" s="1" t="s">
        <v>376</v>
      </c>
      <c r="H2295" s="1" t="s">
        <v>28</v>
      </c>
      <c r="I2295">
        <v>1</v>
      </c>
    </row>
    <row r="2296" spans="1:9" x14ac:dyDescent="0.55000000000000004">
      <c r="A2296">
        <v>72</v>
      </c>
      <c r="B2296" s="1" t="s">
        <v>452</v>
      </c>
      <c r="C2296" s="1" t="s">
        <v>5</v>
      </c>
      <c r="D2296">
        <v>6</v>
      </c>
      <c r="E2296" s="1" t="s">
        <v>274</v>
      </c>
      <c r="F2296">
        <v>1</v>
      </c>
      <c r="G2296" s="1" t="s">
        <v>375</v>
      </c>
      <c r="H2296" s="1" t="s">
        <v>28</v>
      </c>
      <c r="I2296">
        <v>1</v>
      </c>
    </row>
    <row r="2297" spans="1:9" x14ac:dyDescent="0.55000000000000004">
      <c r="A2297">
        <v>72</v>
      </c>
      <c r="B2297" s="1" t="s">
        <v>452</v>
      </c>
      <c r="C2297" s="1" t="s">
        <v>5</v>
      </c>
      <c r="D2297">
        <v>6</v>
      </c>
      <c r="E2297" s="1" t="s">
        <v>276</v>
      </c>
      <c r="F2297">
        <v>4</v>
      </c>
      <c r="G2297" s="1" t="s">
        <v>375</v>
      </c>
      <c r="H2297" s="1" t="s">
        <v>28</v>
      </c>
      <c r="I2297">
        <v>1</v>
      </c>
    </row>
    <row r="2298" spans="1:9" x14ac:dyDescent="0.55000000000000004">
      <c r="A2298">
        <v>72</v>
      </c>
      <c r="B2298" s="1" t="s">
        <v>452</v>
      </c>
      <c r="C2298" s="1" t="s">
        <v>5</v>
      </c>
      <c r="D2298">
        <v>6</v>
      </c>
      <c r="E2298" s="1" t="s">
        <v>279</v>
      </c>
      <c r="F2298">
        <v>5</v>
      </c>
      <c r="G2298" s="1" t="s">
        <v>376</v>
      </c>
      <c r="H2298" s="1" t="s">
        <v>29</v>
      </c>
      <c r="I2298">
        <v>1</v>
      </c>
    </row>
    <row r="2299" spans="1:9" x14ac:dyDescent="0.55000000000000004">
      <c r="A2299">
        <v>72</v>
      </c>
      <c r="B2299" s="1" t="s">
        <v>452</v>
      </c>
      <c r="C2299" s="1" t="s">
        <v>5</v>
      </c>
      <c r="D2299">
        <v>6</v>
      </c>
      <c r="E2299" s="1" t="s">
        <v>282</v>
      </c>
      <c r="F2299">
        <v>6</v>
      </c>
      <c r="G2299" s="1" t="s">
        <v>375</v>
      </c>
      <c r="H2299" s="1" t="s">
        <v>29</v>
      </c>
      <c r="I2299">
        <v>1</v>
      </c>
    </row>
    <row r="2300" spans="1:9" x14ac:dyDescent="0.55000000000000004">
      <c r="A2300">
        <v>72</v>
      </c>
      <c r="B2300" s="1" t="s">
        <v>452</v>
      </c>
      <c r="C2300" s="1" t="s">
        <v>5</v>
      </c>
      <c r="D2300">
        <v>6</v>
      </c>
      <c r="E2300" s="1" t="s">
        <v>352</v>
      </c>
      <c r="F2300">
        <v>5</v>
      </c>
      <c r="G2300" s="1" t="s">
        <v>376</v>
      </c>
      <c r="H2300" s="1" t="s">
        <v>29</v>
      </c>
      <c r="I2300">
        <v>1</v>
      </c>
    </row>
    <row r="2301" spans="1:9" x14ac:dyDescent="0.55000000000000004">
      <c r="A2301">
        <v>72</v>
      </c>
      <c r="B2301" s="1" t="s">
        <v>452</v>
      </c>
      <c r="C2301" s="1" t="s">
        <v>5</v>
      </c>
      <c r="D2301">
        <v>6</v>
      </c>
      <c r="E2301" s="1" t="s">
        <v>357</v>
      </c>
      <c r="F2301">
        <v>5</v>
      </c>
      <c r="G2301" s="1" t="s">
        <v>376</v>
      </c>
      <c r="H2301" s="1" t="s">
        <v>28</v>
      </c>
      <c r="I2301">
        <v>1</v>
      </c>
    </row>
    <row r="2302" spans="1:9" x14ac:dyDescent="0.55000000000000004">
      <c r="A2302">
        <v>72</v>
      </c>
      <c r="B2302" s="1" t="s">
        <v>452</v>
      </c>
      <c r="C2302" s="1" t="s">
        <v>5</v>
      </c>
      <c r="D2302">
        <v>6</v>
      </c>
      <c r="E2302" s="1" t="s">
        <v>360</v>
      </c>
      <c r="F2302">
        <v>6</v>
      </c>
      <c r="G2302" s="1" t="s">
        <v>377</v>
      </c>
      <c r="H2302" s="1" t="s">
        <v>28</v>
      </c>
      <c r="I2302">
        <v>1</v>
      </c>
    </row>
    <row r="2303" spans="1:9" x14ac:dyDescent="0.55000000000000004">
      <c r="A2303">
        <v>72</v>
      </c>
      <c r="B2303" s="1" t="s">
        <v>452</v>
      </c>
      <c r="C2303" s="1" t="s">
        <v>5</v>
      </c>
      <c r="D2303">
        <v>6</v>
      </c>
      <c r="E2303" s="1" t="s">
        <v>364</v>
      </c>
      <c r="F2303">
        <v>6</v>
      </c>
      <c r="G2303" s="1" t="s">
        <v>377</v>
      </c>
      <c r="H2303" s="1" t="s">
        <v>28</v>
      </c>
      <c r="I2303">
        <v>1</v>
      </c>
    </row>
    <row r="2304" spans="1:9" x14ac:dyDescent="0.55000000000000004">
      <c r="A2304">
        <v>72</v>
      </c>
      <c r="B2304" s="1" t="s">
        <v>452</v>
      </c>
      <c r="C2304" s="1" t="s">
        <v>5</v>
      </c>
      <c r="D2304">
        <v>6</v>
      </c>
      <c r="E2304" s="1" t="s">
        <v>368</v>
      </c>
      <c r="F2304">
        <v>6</v>
      </c>
      <c r="G2304" s="1" t="s">
        <v>377</v>
      </c>
      <c r="H2304" s="1" t="s">
        <v>28</v>
      </c>
      <c r="I2304">
        <v>1</v>
      </c>
    </row>
    <row r="2305" spans="1:9" x14ac:dyDescent="0.55000000000000004">
      <c r="A2305">
        <v>72</v>
      </c>
      <c r="B2305" s="1" t="s">
        <v>452</v>
      </c>
      <c r="C2305" s="1" t="s">
        <v>5</v>
      </c>
      <c r="D2305">
        <v>6</v>
      </c>
      <c r="E2305" s="1" t="s">
        <v>371</v>
      </c>
      <c r="F2305">
        <v>6</v>
      </c>
      <c r="G2305" s="1" t="s">
        <v>377</v>
      </c>
      <c r="H2305" s="1" t="s">
        <v>29</v>
      </c>
      <c r="I2305">
        <v>1</v>
      </c>
    </row>
    <row r="2306" spans="1:9" x14ac:dyDescent="0.55000000000000004">
      <c r="A2306">
        <v>73</v>
      </c>
      <c r="B2306" s="1" t="s">
        <v>453</v>
      </c>
      <c r="C2306" s="1" t="s">
        <v>4</v>
      </c>
      <c r="D2306">
        <v>5</v>
      </c>
      <c r="E2306" s="1" t="s">
        <v>36</v>
      </c>
      <c r="F2306">
        <v>7</v>
      </c>
      <c r="G2306" s="1" t="s">
        <v>375</v>
      </c>
      <c r="H2306" s="1" t="s">
        <v>28</v>
      </c>
      <c r="I2306">
        <v>1</v>
      </c>
    </row>
    <row r="2307" spans="1:9" x14ac:dyDescent="0.55000000000000004">
      <c r="A2307">
        <v>73</v>
      </c>
      <c r="B2307" s="1" t="s">
        <v>453</v>
      </c>
      <c r="C2307" s="1" t="s">
        <v>4</v>
      </c>
      <c r="D2307">
        <v>5</v>
      </c>
      <c r="E2307" s="1" t="s">
        <v>40</v>
      </c>
      <c r="F2307">
        <v>5</v>
      </c>
      <c r="G2307" s="1" t="s">
        <v>376</v>
      </c>
      <c r="H2307" s="1" t="s">
        <v>28</v>
      </c>
      <c r="I2307">
        <v>1</v>
      </c>
    </row>
    <row r="2308" spans="1:9" x14ac:dyDescent="0.55000000000000004">
      <c r="A2308">
        <v>73</v>
      </c>
      <c r="B2308" s="1" t="s">
        <v>453</v>
      </c>
      <c r="C2308" s="1" t="s">
        <v>4</v>
      </c>
      <c r="D2308">
        <v>5</v>
      </c>
      <c r="E2308" s="1" t="s">
        <v>44</v>
      </c>
      <c r="F2308">
        <v>7</v>
      </c>
      <c r="G2308" s="1" t="s">
        <v>376</v>
      </c>
      <c r="H2308" s="1" t="s">
        <v>29</v>
      </c>
      <c r="I2308">
        <v>1</v>
      </c>
    </row>
    <row r="2309" spans="1:9" x14ac:dyDescent="0.55000000000000004">
      <c r="A2309">
        <v>73</v>
      </c>
      <c r="B2309" s="1" t="s">
        <v>453</v>
      </c>
      <c r="C2309" s="1" t="s">
        <v>4</v>
      </c>
      <c r="D2309">
        <v>5</v>
      </c>
      <c r="E2309" s="1" t="s">
        <v>48</v>
      </c>
      <c r="F2309">
        <v>4</v>
      </c>
      <c r="G2309" s="1" t="s">
        <v>376</v>
      </c>
      <c r="H2309" s="1" t="s">
        <v>29</v>
      </c>
      <c r="I2309">
        <v>1</v>
      </c>
    </row>
    <row r="2310" spans="1:9" x14ac:dyDescent="0.55000000000000004">
      <c r="A2310">
        <v>73</v>
      </c>
      <c r="B2310" s="1" t="s">
        <v>453</v>
      </c>
      <c r="C2310" s="1" t="s">
        <v>4</v>
      </c>
      <c r="D2310">
        <v>5</v>
      </c>
      <c r="E2310" s="1" t="s">
        <v>52</v>
      </c>
      <c r="F2310">
        <v>5</v>
      </c>
      <c r="G2310" s="1" t="s">
        <v>376</v>
      </c>
      <c r="H2310" s="1" t="s">
        <v>29</v>
      </c>
      <c r="I2310">
        <v>1</v>
      </c>
    </row>
    <row r="2311" spans="1:9" x14ac:dyDescent="0.55000000000000004">
      <c r="A2311">
        <v>73</v>
      </c>
      <c r="B2311" s="1" t="s">
        <v>453</v>
      </c>
      <c r="C2311" s="1" t="s">
        <v>4</v>
      </c>
      <c r="D2311">
        <v>5</v>
      </c>
      <c r="E2311" s="1" t="s">
        <v>56</v>
      </c>
      <c r="F2311">
        <v>5</v>
      </c>
      <c r="G2311" s="1" t="s">
        <v>376</v>
      </c>
      <c r="H2311" s="1" t="s">
        <v>29</v>
      </c>
      <c r="I2311">
        <v>1</v>
      </c>
    </row>
    <row r="2312" spans="1:9" x14ac:dyDescent="0.55000000000000004">
      <c r="A2312">
        <v>73</v>
      </c>
      <c r="B2312" s="1" t="s">
        <v>453</v>
      </c>
      <c r="C2312" s="1" t="s">
        <v>4</v>
      </c>
      <c r="D2312">
        <v>5</v>
      </c>
      <c r="E2312" s="1" t="s">
        <v>60</v>
      </c>
      <c r="F2312">
        <v>6</v>
      </c>
      <c r="G2312" s="1" t="s">
        <v>377</v>
      </c>
      <c r="H2312" s="1" t="s">
        <v>28</v>
      </c>
      <c r="I2312">
        <v>1</v>
      </c>
    </row>
    <row r="2313" spans="1:9" x14ac:dyDescent="0.55000000000000004">
      <c r="A2313">
        <v>73</v>
      </c>
      <c r="B2313" s="1" t="s">
        <v>453</v>
      </c>
      <c r="C2313" s="1" t="s">
        <v>4</v>
      </c>
      <c r="D2313">
        <v>5</v>
      </c>
      <c r="E2313" s="1" t="s">
        <v>64</v>
      </c>
      <c r="F2313">
        <v>6</v>
      </c>
      <c r="G2313" s="1" t="s">
        <v>377</v>
      </c>
      <c r="H2313" s="1" t="s">
        <v>29</v>
      </c>
      <c r="I2313">
        <v>1</v>
      </c>
    </row>
    <row r="2314" spans="1:9" x14ac:dyDescent="0.55000000000000004">
      <c r="A2314">
        <v>73</v>
      </c>
      <c r="B2314" s="1" t="s">
        <v>453</v>
      </c>
      <c r="C2314" s="1" t="s">
        <v>4</v>
      </c>
      <c r="D2314">
        <v>5</v>
      </c>
      <c r="E2314" s="1" t="s">
        <v>68</v>
      </c>
      <c r="F2314">
        <v>4</v>
      </c>
      <c r="G2314" s="1" t="s">
        <v>377</v>
      </c>
      <c r="H2314" s="1" t="s">
        <v>28</v>
      </c>
      <c r="I2314">
        <v>1</v>
      </c>
    </row>
    <row r="2315" spans="1:9" x14ac:dyDescent="0.55000000000000004">
      <c r="A2315">
        <v>73</v>
      </c>
      <c r="B2315" s="1" t="s">
        <v>453</v>
      </c>
      <c r="C2315" s="1" t="s">
        <v>4</v>
      </c>
      <c r="D2315">
        <v>5</v>
      </c>
      <c r="E2315" s="1" t="s">
        <v>72</v>
      </c>
      <c r="F2315">
        <v>7</v>
      </c>
      <c r="G2315" s="1" t="s">
        <v>377</v>
      </c>
      <c r="H2315" s="1" t="s">
        <v>29</v>
      </c>
      <c r="I2315">
        <v>1</v>
      </c>
    </row>
    <row r="2316" spans="1:9" x14ac:dyDescent="0.55000000000000004">
      <c r="A2316">
        <v>73</v>
      </c>
      <c r="B2316" s="1" t="s">
        <v>453</v>
      </c>
      <c r="C2316" s="1" t="s">
        <v>4</v>
      </c>
      <c r="D2316">
        <v>5</v>
      </c>
      <c r="E2316" s="1" t="s">
        <v>75</v>
      </c>
      <c r="F2316">
        <v>7</v>
      </c>
      <c r="G2316" s="1" t="s">
        <v>377</v>
      </c>
      <c r="H2316" s="1" t="s">
        <v>29</v>
      </c>
      <c r="I2316">
        <v>1</v>
      </c>
    </row>
    <row r="2317" spans="1:9" x14ac:dyDescent="0.55000000000000004">
      <c r="A2317">
        <v>73</v>
      </c>
      <c r="B2317" s="1" t="s">
        <v>453</v>
      </c>
      <c r="C2317" s="1" t="s">
        <v>4</v>
      </c>
      <c r="D2317">
        <v>5</v>
      </c>
      <c r="E2317" s="1" t="s">
        <v>78</v>
      </c>
      <c r="F2317">
        <v>6</v>
      </c>
      <c r="G2317" s="1" t="s">
        <v>375</v>
      </c>
      <c r="H2317" s="1" t="s">
        <v>28</v>
      </c>
      <c r="I2317">
        <v>1</v>
      </c>
    </row>
    <row r="2318" spans="1:9" x14ac:dyDescent="0.55000000000000004">
      <c r="A2318">
        <v>73</v>
      </c>
      <c r="B2318" s="1" t="s">
        <v>453</v>
      </c>
      <c r="C2318" s="1" t="s">
        <v>4</v>
      </c>
      <c r="D2318">
        <v>5</v>
      </c>
      <c r="E2318" s="1" t="s">
        <v>82</v>
      </c>
      <c r="F2318">
        <v>3</v>
      </c>
      <c r="G2318" s="1" t="s">
        <v>375</v>
      </c>
      <c r="H2318" s="1" t="s">
        <v>29</v>
      </c>
      <c r="I2318">
        <v>1</v>
      </c>
    </row>
    <row r="2319" spans="1:9" x14ac:dyDescent="0.55000000000000004">
      <c r="A2319">
        <v>73</v>
      </c>
      <c r="B2319" s="1" t="s">
        <v>453</v>
      </c>
      <c r="C2319" s="1" t="s">
        <v>4</v>
      </c>
      <c r="D2319">
        <v>5</v>
      </c>
      <c r="E2319" s="1" t="s">
        <v>85</v>
      </c>
      <c r="F2319">
        <v>1</v>
      </c>
      <c r="G2319" s="1" t="s">
        <v>375</v>
      </c>
      <c r="H2319" s="1" t="s">
        <v>28</v>
      </c>
      <c r="I2319">
        <v>1</v>
      </c>
    </row>
    <row r="2320" spans="1:9" x14ac:dyDescent="0.55000000000000004">
      <c r="A2320">
        <v>73</v>
      </c>
      <c r="B2320" s="1" t="s">
        <v>453</v>
      </c>
      <c r="C2320" s="1" t="s">
        <v>4</v>
      </c>
      <c r="D2320">
        <v>5</v>
      </c>
      <c r="E2320" s="1" t="s">
        <v>184</v>
      </c>
      <c r="F2320">
        <v>6</v>
      </c>
      <c r="G2320" s="1" t="s">
        <v>376</v>
      </c>
      <c r="H2320" s="1" t="s">
        <v>28</v>
      </c>
      <c r="I2320">
        <v>1</v>
      </c>
    </row>
    <row r="2321" spans="1:9" x14ac:dyDescent="0.55000000000000004">
      <c r="A2321">
        <v>73</v>
      </c>
      <c r="B2321" s="1" t="s">
        <v>453</v>
      </c>
      <c r="C2321" s="1" t="s">
        <v>4</v>
      </c>
      <c r="D2321">
        <v>5</v>
      </c>
      <c r="E2321" s="1" t="s">
        <v>187</v>
      </c>
      <c r="F2321">
        <v>6</v>
      </c>
      <c r="G2321" s="1" t="s">
        <v>376</v>
      </c>
      <c r="H2321" s="1" t="s">
        <v>29</v>
      </c>
      <c r="I2321">
        <v>1</v>
      </c>
    </row>
    <row r="2322" spans="1:9" x14ac:dyDescent="0.55000000000000004">
      <c r="A2322">
        <v>73</v>
      </c>
      <c r="B2322" s="1" t="s">
        <v>453</v>
      </c>
      <c r="C2322" s="1" t="s">
        <v>4</v>
      </c>
      <c r="D2322">
        <v>5</v>
      </c>
      <c r="E2322" s="1" t="s">
        <v>192</v>
      </c>
      <c r="F2322">
        <v>1</v>
      </c>
      <c r="G2322" s="1" t="s">
        <v>376</v>
      </c>
      <c r="H2322" s="1" t="s">
        <v>28</v>
      </c>
      <c r="I2322">
        <v>1</v>
      </c>
    </row>
    <row r="2323" spans="1:9" x14ac:dyDescent="0.55000000000000004">
      <c r="A2323">
        <v>73</v>
      </c>
      <c r="B2323" s="1" t="s">
        <v>453</v>
      </c>
      <c r="C2323" s="1" t="s">
        <v>4</v>
      </c>
      <c r="D2323">
        <v>5</v>
      </c>
      <c r="E2323" s="1" t="s">
        <v>195</v>
      </c>
      <c r="F2323">
        <v>5</v>
      </c>
      <c r="G2323" s="1" t="s">
        <v>377</v>
      </c>
      <c r="H2323" s="1" t="s">
        <v>28</v>
      </c>
      <c r="I2323">
        <v>1</v>
      </c>
    </row>
    <row r="2324" spans="1:9" x14ac:dyDescent="0.55000000000000004">
      <c r="A2324">
        <v>73</v>
      </c>
      <c r="B2324" s="1" t="s">
        <v>453</v>
      </c>
      <c r="C2324" s="1" t="s">
        <v>4</v>
      </c>
      <c r="D2324">
        <v>5</v>
      </c>
      <c r="E2324" s="1" t="s">
        <v>199</v>
      </c>
      <c r="F2324">
        <v>5</v>
      </c>
      <c r="G2324" s="1" t="s">
        <v>377</v>
      </c>
      <c r="H2324" s="1" t="s">
        <v>28</v>
      </c>
      <c r="I2324">
        <v>1</v>
      </c>
    </row>
    <row r="2325" spans="1:9" x14ac:dyDescent="0.55000000000000004">
      <c r="A2325">
        <v>73</v>
      </c>
      <c r="B2325" s="1" t="s">
        <v>453</v>
      </c>
      <c r="C2325" s="1" t="s">
        <v>4</v>
      </c>
      <c r="D2325">
        <v>5</v>
      </c>
      <c r="E2325" s="1" t="s">
        <v>203</v>
      </c>
      <c r="F2325">
        <v>1</v>
      </c>
      <c r="G2325" s="1" t="s">
        <v>377</v>
      </c>
      <c r="H2325" s="1" t="s">
        <v>29</v>
      </c>
      <c r="I2325">
        <v>1</v>
      </c>
    </row>
    <row r="2326" spans="1:9" x14ac:dyDescent="0.55000000000000004">
      <c r="A2326">
        <v>73</v>
      </c>
      <c r="B2326" s="1" t="s">
        <v>453</v>
      </c>
      <c r="C2326" s="1" t="s">
        <v>4</v>
      </c>
      <c r="D2326">
        <v>5</v>
      </c>
      <c r="E2326" s="1" t="s">
        <v>206</v>
      </c>
      <c r="F2326">
        <v>5</v>
      </c>
      <c r="G2326" s="1" t="s">
        <v>377</v>
      </c>
      <c r="H2326" s="1" t="s">
        <v>29</v>
      </c>
      <c r="I2326">
        <v>1</v>
      </c>
    </row>
    <row r="2327" spans="1:9" x14ac:dyDescent="0.55000000000000004">
      <c r="A2327">
        <v>73</v>
      </c>
      <c r="B2327" s="1" t="s">
        <v>453</v>
      </c>
      <c r="C2327" s="1" t="s">
        <v>4</v>
      </c>
      <c r="D2327">
        <v>5</v>
      </c>
      <c r="E2327" s="1" t="s">
        <v>210</v>
      </c>
      <c r="F2327">
        <v>5</v>
      </c>
      <c r="G2327" s="1" t="s">
        <v>376</v>
      </c>
      <c r="H2327" s="1" t="s">
        <v>28</v>
      </c>
      <c r="I2327">
        <v>1</v>
      </c>
    </row>
    <row r="2328" spans="1:9" x14ac:dyDescent="0.55000000000000004">
      <c r="A2328">
        <v>73</v>
      </c>
      <c r="B2328" s="1" t="s">
        <v>453</v>
      </c>
      <c r="C2328" s="1" t="s">
        <v>4</v>
      </c>
      <c r="D2328">
        <v>5</v>
      </c>
      <c r="E2328" s="1" t="s">
        <v>274</v>
      </c>
      <c r="F2328">
        <v>5</v>
      </c>
      <c r="G2328" s="1" t="s">
        <v>375</v>
      </c>
      <c r="H2328" s="1" t="s">
        <v>28</v>
      </c>
      <c r="I2328">
        <v>1</v>
      </c>
    </row>
    <row r="2329" spans="1:9" x14ac:dyDescent="0.55000000000000004">
      <c r="A2329">
        <v>73</v>
      </c>
      <c r="B2329" s="1" t="s">
        <v>453</v>
      </c>
      <c r="C2329" s="1" t="s">
        <v>4</v>
      </c>
      <c r="D2329">
        <v>5</v>
      </c>
      <c r="E2329" s="1" t="s">
        <v>276</v>
      </c>
      <c r="F2329">
        <v>4</v>
      </c>
      <c r="G2329" s="1" t="s">
        <v>375</v>
      </c>
      <c r="H2329" s="1" t="s">
        <v>28</v>
      </c>
      <c r="I2329">
        <v>1</v>
      </c>
    </row>
    <row r="2330" spans="1:9" x14ac:dyDescent="0.55000000000000004">
      <c r="A2330">
        <v>73</v>
      </c>
      <c r="B2330" s="1" t="s">
        <v>453</v>
      </c>
      <c r="C2330" s="1" t="s">
        <v>4</v>
      </c>
      <c r="D2330">
        <v>5</v>
      </c>
      <c r="E2330" s="1" t="s">
        <v>279</v>
      </c>
      <c r="F2330">
        <v>5</v>
      </c>
      <c r="G2330" s="1" t="s">
        <v>376</v>
      </c>
      <c r="H2330" s="1" t="s">
        <v>29</v>
      </c>
      <c r="I2330">
        <v>1</v>
      </c>
    </row>
    <row r="2331" spans="1:9" x14ac:dyDescent="0.55000000000000004">
      <c r="A2331">
        <v>73</v>
      </c>
      <c r="B2331" s="1" t="s">
        <v>453</v>
      </c>
      <c r="C2331" s="1" t="s">
        <v>4</v>
      </c>
      <c r="D2331">
        <v>5</v>
      </c>
      <c r="E2331" s="1" t="s">
        <v>282</v>
      </c>
      <c r="F2331">
        <v>5</v>
      </c>
      <c r="G2331" s="1" t="s">
        <v>375</v>
      </c>
      <c r="H2331" s="1" t="s">
        <v>29</v>
      </c>
      <c r="I2331">
        <v>1</v>
      </c>
    </row>
    <row r="2332" spans="1:9" x14ac:dyDescent="0.55000000000000004">
      <c r="A2332">
        <v>73</v>
      </c>
      <c r="B2332" s="1" t="s">
        <v>453</v>
      </c>
      <c r="C2332" s="1" t="s">
        <v>4</v>
      </c>
      <c r="D2332">
        <v>5</v>
      </c>
      <c r="E2332" s="1" t="s">
        <v>352</v>
      </c>
      <c r="F2332">
        <v>6</v>
      </c>
      <c r="G2332" s="1" t="s">
        <v>376</v>
      </c>
      <c r="H2332" s="1" t="s">
        <v>29</v>
      </c>
      <c r="I2332">
        <v>1</v>
      </c>
    </row>
    <row r="2333" spans="1:9" x14ac:dyDescent="0.55000000000000004">
      <c r="A2333">
        <v>73</v>
      </c>
      <c r="B2333" s="1" t="s">
        <v>453</v>
      </c>
      <c r="C2333" s="1" t="s">
        <v>4</v>
      </c>
      <c r="D2333">
        <v>5</v>
      </c>
      <c r="E2333" s="1" t="s">
        <v>357</v>
      </c>
      <c r="F2333">
        <v>5</v>
      </c>
      <c r="G2333" s="1" t="s">
        <v>376</v>
      </c>
      <c r="H2333" s="1" t="s">
        <v>28</v>
      </c>
      <c r="I2333">
        <v>1</v>
      </c>
    </row>
    <row r="2334" spans="1:9" x14ac:dyDescent="0.55000000000000004">
      <c r="A2334">
        <v>73</v>
      </c>
      <c r="B2334" s="1" t="s">
        <v>453</v>
      </c>
      <c r="C2334" s="1" t="s">
        <v>4</v>
      </c>
      <c r="D2334">
        <v>5</v>
      </c>
      <c r="E2334" s="1" t="s">
        <v>360</v>
      </c>
      <c r="F2334">
        <v>6</v>
      </c>
      <c r="G2334" s="1" t="s">
        <v>377</v>
      </c>
      <c r="H2334" s="1" t="s">
        <v>28</v>
      </c>
      <c r="I2334">
        <v>1</v>
      </c>
    </row>
    <row r="2335" spans="1:9" x14ac:dyDescent="0.55000000000000004">
      <c r="A2335">
        <v>73</v>
      </c>
      <c r="B2335" s="1" t="s">
        <v>453</v>
      </c>
      <c r="C2335" s="1" t="s">
        <v>4</v>
      </c>
      <c r="D2335">
        <v>5</v>
      </c>
      <c r="E2335" s="1" t="s">
        <v>364</v>
      </c>
      <c r="F2335">
        <v>6</v>
      </c>
      <c r="G2335" s="1" t="s">
        <v>377</v>
      </c>
      <c r="H2335" s="1" t="s">
        <v>28</v>
      </c>
      <c r="I2335">
        <v>1</v>
      </c>
    </row>
    <row r="2336" spans="1:9" x14ac:dyDescent="0.55000000000000004">
      <c r="A2336">
        <v>73</v>
      </c>
      <c r="B2336" s="1" t="s">
        <v>453</v>
      </c>
      <c r="C2336" s="1" t="s">
        <v>4</v>
      </c>
      <c r="D2336">
        <v>5</v>
      </c>
      <c r="E2336" s="1" t="s">
        <v>368</v>
      </c>
      <c r="F2336">
        <v>6</v>
      </c>
      <c r="G2336" s="1" t="s">
        <v>377</v>
      </c>
      <c r="H2336" s="1" t="s">
        <v>28</v>
      </c>
      <c r="I2336">
        <v>1</v>
      </c>
    </row>
    <row r="2337" spans="1:9" x14ac:dyDescent="0.55000000000000004">
      <c r="A2337">
        <v>73</v>
      </c>
      <c r="B2337" s="1" t="s">
        <v>453</v>
      </c>
      <c r="C2337" s="1" t="s">
        <v>4</v>
      </c>
      <c r="D2337">
        <v>5</v>
      </c>
      <c r="E2337" s="1" t="s">
        <v>371</v>
      </c>
      <c r="F2337">
        <v>5</v>
      </c>
      <c r="G2337" s="1" t="s">
        <v>377</v>
      </c>
      <c r="H2337" s="1" t="s">
        <v>29</v>
      </c>
      <c r="I2337">
        <v>1</v>
      </c>
    </row>
    <row r="2338" spans="1:9" x14ac:dyDescent="0.55000000000000004">
      <c r="A2338">
        <v>74</v>
      </c>
      <c r="B2338" s="1" t="s">
        <v>454</v>
      </c>
      <c r="C2338" s="1" t="s">
        <v>3</v>
      </c>
      <c r="D2338">
        <v>4</v>
      </c>
      <c r="E2338" s="1" t="s">
        <v>36</v>
      </c>
      <c r="F2338">
        <v>4</v>
      </c>
      <c r="G2338" s="1" t="s">
        <v>375</v>
      </c>
      <c r="H2338" s="1" t="s">
        <v>28</v>
      </c>
      <c r="I2338">
        <v>1</v>
      </c>
    </row>
    <row r="2339" spans="1:9" x14ac:dyDescent="0.55000000000000004">
      <c r="A2339">
        <v>74</v>
      </c>
      <c r="B2339" s="1" t="s">
        <v>454</v>
      </c>
      <c r="C2339" s="1" t="s">
        <v>3</v>
      </c>
      <c r="D2339">
        <v>4</v>
      </c>
      <c r="E2339" s="1" t="s">
        <v>40</v>
      </c>
      <c r="F2339">
        <v>1</v>
      </c>
      <c r="G2339" s="1" t="s">
        <v>376</v>
      </c>
      <c r="H2339" s="1" t="s">
        <v>28</v>
      </c>
      <c r="I2339">
        <v>1</v>
      </c>
    </row>
    <row r="2340" spans="1:9" x14ac:dyDescent="0.55000000000000004">
      <c r="A2340">
        <v>74</v>
      </c>
      <c r="B2340" s="1" t="s">
        <v>454</v>
      </c>
      <c r="C2340" s="1" t="s">
        <v>3</v>
      </c>
      <c r="D2340">
        <v>4</v>
      </c>
      <c r="E2340" s="1" t="s">
        <v>44</v>
      </c>
      <c r="F2340">
        <v>4</v>
      </c>
      <c r="G2340" s="1" t="s">
        <v>376</v>
      </c>
      <c r="H2340" s="1" t="s">
        <v>29</v>
      </c>
      <c r="I2340">
        <v>1</v>
      </c>
    </row>
    <row r="2341" spans="1:9" x14ac:dyDescent="0.55000000000000004">
      <c r="A2341">
        <v>74</v>
      </c>
      <c r="B2341" s="1" t="s">
        <v>454</v>
      </c>
      <c r="C2341" s="1" t="s">
        <v>3</v>
      </c>
      <c r="D2341">
        <v>4</v>
      </c>
      <c r="E2341" s="1" t="s">
        <v>48</v>
      </c>
      <c r="F2341">
        <v>4</v>
      </c>
      <c r="G2341" s="1" t="s">
        <v>376</v>
      </c>
      <c r="H2341" s="1" t="s">
        <v>29</v>
      </c>
      <c r="I2341">
        <v>1</v>
      </c>
    </row>
    <row r="2342" spans="1:9" x14ac:dyDescent="0.55000000000000004">
      <c r="A2342">
        <v>74</v>
      </c>
      <c r="B2342" s="1" t="s">
        <v>454</v>
      </c>
      <c r="C2342" s="1" t="s">
        <v>3</v>
      </c>
      <c r="D2342">
        <v>4</v>
      </c>
      <c r="E2342" s="1" t="s">
        <v>52</v>
      </c>
      <c r="F2342">
        <v>6</v>
      </c>
      <c r="G2342" s="1" t="s">
        <v>376</v>
      </c>
      <c r="H2342" s="1" t="s">
        <v>29</v>
      </c>
      <c r="I2342">
        <v>1</v>
      </c>
    </row>
    <row r="2343" spans="1:9" x14ac:dyDescent="0.55000000000000004">
      <c r="A2343">
        <v>74</v>
      </c>
      <c r="B2343" s="1" t="s">
        <v>454</v>
      </c>
      <c r="C2343" s="1" t="s">
        <v>3</v>
      </c>
      <c r="D2343">
        <v>4</v>
      </c>
      <c r="E2343" s="1" t="s">
        <v>56</v>
      </c>
      <c r="F2343">
        <v>4</v>
      </c>
      <c r="G2343" s="1" t="s">
        <v>376</v>
      </c>
      <c r="H2343" s="1" t="s">
        <v>29</v>
      </c>
      <c r="I2343">
        <v>1</v>
      </c>
    </row>
    <row r="2344" spans="1:9" x14ac:dyDescent="0.55000000000000004">
      <c r="A2344">
        <v>74</v>
      </c>
      <c r="B2344" s="1" t="s">
        <v>454</v>
      </c>
      <c r="C2344" s="1" t="s">
        <v>3</v>
      </c>
      <c r="D2344">
        <v>4</v>
      </c>
      <c r="E2344" s="1" t="s">
        <v>60</v>
      </c>
      <c r="F2344">
        <v>4</v>
      </c>
      <c r="G2344" s="1" t="s">
        <v>377</v>
      </c>
      <c r="H2344" s="1" t="s">
        <v>28</v>
      </c>
      <c r="I2344">
        <v>1</v>
      </c>
    </row>
    <row r="2345" spans="1:9" x14ac:dyDescent="0.55000000000000004">
      <c r="A2345">
        <v>74</v>
      </c>
      <c r="B2345" s="1" t="s">
        <v>454</v>
      </c>
      <c r="C2345" s="1" t="s">
        <v>3</v>
      </c>
      <c r="D2345">
        <v>4</v>
      </c>
      <c r="E2345" s="1" t="s">
        <v>64</v>
      </c>
      <c r="F2345">
        <v>5</v>
      </c>
      <c r="G2345" s="1" t="s">
        <v>377</v>
      </c>
      <c r="H2345" s="1" t="s">
        <v>29</v>
      </c>
      <c r="I2345">
        <v>1</v>
      </c>
    </row>
    <row r="2346" spans="1:9" x14ac:dyDescent="0.55000000000000004">
      <c r="A2346">
        <v>74</v>
      </c>
      <c r="B2346" s="1" t="s">
        <v>454</v>
      </c>
      <c r="C2346" s="1" t="s">
        <v>3</v>
      </c>
      <c r="D2346">
        <v>4</v>
      </c>
      <c r="E2346" s="1" t="s">
        <v>68</v>
      </c>
      <c r="F2346">
        <v>4</v>
      </c>
      <c r="G2346" s="1" t="s">
        <v>377</v>
      </c>
      <c r="H2346" s="1" t="s">
        <v>28</v>
      </c>
      <c r="I2346">
        <v>1</v>
      </c>
    </row>
    <row r="2347" spans="1:9" x14ac:dyDescent="0.55000000000000004">
      <c r="A2347">
        <v>74</v>
      </c>
      <c r="B2347" s="1" t="s">
        <v>454</v>
      </c>
      <c r="C2347" s="1" t="s">
        <v>3</v>
      </c>
      <c r="D2347">
        <v>4</v>
      </c>
      <c r="E2347" s="1" t="s">
        <v>72</v>
      </c>
      <c r="F2347">
        <v>4</v>
      </c>
      <c r="G2347" s="1" t="s">
        <v>377</v>
      </c>
      <c r="H2347" s="1" t="s">
        <v>29</v>
      </c>
      <c r="I2347">
        <v>1</v>
      </c>
    </row>
    <row r="2348" spans="1:9" x14ac:dyDescent="0.55000000000000004">
      <c r="A2348">
        <v>74</v>
      </c>
      <c r="B2348" s="1" t="s">
        <v>454</v>
      </c>
      <c r="C2348" s="1" t="s">
        <v>3</v>
      </c>
      <c r="D2348">
        <v>4</v>
      </c>
      <c r="E2348" s="1" t="s">
        <v>75</v>
      </c>
      <c r="F2348">
        <v>3</v>
      </c>
      <c r="G2348" s="1" t="s">
        <v>377</v>
      </c>
      <c r="H2348" s="1" t="s">
        <v>29</v>
      </c>
      <c r="I2348">
        <v>1</v>
      </c>
    </row>
    <row r="2349" spans="1:9" x14ac:dyDescent="0.55000000000000004">
      <c r="A2349">
        <v>74</v>
      </c>
      <c r="B2349" s="1" t="s">
        <v>454</v>
      </c>
      <c r="C2349" s="1" t="s">
        <v>3</v>
      </c>
      <c r="D2349">
        <v>4</v>
      </c>
      <c r="E2349" s="1" t="s">
        <v>78</v>
      </c>
      <c r="F2349">
        <v>4</v>
      </c>
      <c r="G2349" s="1" t="s">
        <v>375</v>
      </c>
      <c r="H2349" s="1" t="s">
        <v>28</v>
      </c>
      <c r="I2349">
        <v>1</v>
      </c>
    </row>
    <row r="2350" spans="1:9" x14ac:dyDescent="0.55000000000000004">
      <c r="A2350">
        <v>74</v>
      </c>
      <c r="B2350" s="1" t="s">
        <v>454</v>
      </c>
      <c r="C2350" s="1" t="s">
        <v>3</v>
      </c>
      <c r="D2350">
        <v>4</v>
      </c>
      <c r="E2350" s="1" t="s">
        <v>82</v>
      </c>
      <c r="F2350">
        <v>4</v>
      </c>
      <c r="G2350" s="1" t="s">
        <v>375</v>
      </c>
      <c r="H2350" s="1" t="s">
        <v>29</v>
      </c>
      <c r="I2350">
        <v>1</v>
      </c>
    </row>
    <row r="2351" spans="1:9" x14ac:dyDescent="0.55000000000000004">
      <c r="A2351">
        <v>74</v>
      </c>
      <c r="B2351" s="1" t="s">
        <v>454</v>
      </c>
      <c r="C2351" s="1" t="s">
        <v>3</v>
      </c>
      <c r="D2351">
        <v>4</v>
      </c>
      <c r="E2351" s="1" t="s">
        <v>85</v>
      </c>
      <c r="F2351">
        <v>4</v>
      </c>
      <c r="G2351" s="1" t="s">
        <v>375</v>
      </c>
      <c r="H2351" s="1" t="s">
        <v>28</v>
      </c>
      <c r="I2351">
        <v>1</v>
      </c>
    </row>
    <row r="2352" spans="1:9" x14ac:dyDescent="0.55000000000000004">
      <c r="A2352">
        <v>74</v>
      </c>
      <c r="B2352" s="1" t="s">
        <v>454</v>
      </c>
      <c r="C2352" s="1" t="s">
        <v>3</v>
      </c>
      <c r="D2352">
        <v>4</v>
      </c>
      <c r="E2352" s="1" t="s">
        <v>184</v>
      </c>
      <c r="F2352">
        <v>4</v>
      </c>
      <c r="G2352" s="1" t="s">
        <v>376</v>
      </c>
      <c r="H2352" s="1" t="s">
        <v>28</v>
      </c>
      <c r="I2352">
        <v>1</v>
      </c>
    </row>
    <row r="2353" spans="1:9" x14ac:dyDescent="0.55000000000000004">
      <c r="A2353">
        <v>74</v>
      </c>
      <c r="B2353" s="1" t="s">
        <v>454</v>
      </c>
      <c r="C2353" s="1" t="s">
        <v>3</v>
      </c>
      <c r="D2353">
        <v>4</v>
      </c>
      <c r="E2353" s="1" t="s">
        <v>187</v>
      </c>
      <c r="F2353">
        <v>4</v>
      </c>
      <c r="G2353" s="1" t="s">
        <v>376</v>
      </c>
      <c r="H2353" s="1" t="s">
        <v>29</v>
      </c>
      <c r="I2353">
        <v>1</v>
      </c>
    </row>
    <row r="2354" spans="1:9" x14ac:dyDescent="0.55000000000000004">
      <c r="A2354">
        <v>74</v>
      </c>
      <c r="B2354" s="1" t="s">
        <v>454</v>
      </c>
      <c r="C2354" s="1" t="s">
        <v>3</v>
      </c>
      <c r="D2354">
        <v>4</v>
      </c>
      <c r="E2354" s="1" t="s">
        <v>192</v>
      </c>
      <c r="F2354">
        <v>4</v>
      </c>
      <c r="G2354" s="1" t="s">
        <v>376</v>
      </c>
      <c r="H2354" s="1" t="s">
        <v>28</v>
      </c>
      <c r="I2354">
        <v>1</v>
      </c>
    </row>
    <row r="2355" spans="1:9" x14ac:dyDescent="0.55000000000000004">
      <c r="A2355">
        <v>74</v>
      </c>
      <c r="B2355" s="1" t="s">
        <v>454</v>
      </c>
      <c r="C2355" s="1" t="s">
        <v>3</v>
      </c>
      <c r="D2355">
        <v>4</v>
      </c>
      <c r="E2355" s="1" t="s">
        <v>195</v>
      </c>
      <c r="F2355">
        <v>4</v>
      </c>
      <c r="G2355" s="1" t="s">
        <v>377</v>
      </c>
      <c r="H2355" s="1" t="s">
        <v>28</v>
      </c>
      <c r="I2355">
        <v>1</v>
      </c>
    </row>
    <row r="2356" spans="1:9" x14ac:dyDescent="0.55000000000000004">
      <c r="A2356">
        <v>74</v>
      </c>
      <c r="B2356" s="1" t="s">
        <v>454</v>
      </c>
      <c r="C2356" s="1" t="s">
        <v>3</v>
      </c>
      <c r="D2356">
        <v>4</v>
      </c>
      <c r="E2356" s="1" t="s">
        <v>199</v>
      </c>
      <c r="F2356">
        <v>4</v>
      </c>
      <c r="G2356" s="1" t="s">
        <v>377</v>
      </c>
      <c r="H2356" s="1" t="s">
        <v>28</v>
      </c>
      <c r="I2356">
        <v>1</v>
      </c>
    </row>
    <row r="2357" spans="1:9" x14ac:dyDescent="0.55000000000000004">
      <c r="A2357">
        <v>74</v>
      </c>
      <c r="B2357" s="1" t="s">
        <v>454</v>
      </c>
      <c r="C2357" s="1" t="s">
        <v>3</v>
      </c>
      <c r="D2357">
        <v>4</v>
      </c>
      <c r="E2357" s="1" t="s">
        <v>203</v>
      </c>
      <c r="F2357">
        <v>4</v>
      </c>
      <c r="G2357" s="1" t="s">
        <v>377</v>
      </c>
      <c r="H2357" s="1" t="s">
        <v>29</v>
      </c>
      <c r="I2357">
        <v>1</v>
      </c>
    </row>
    <row r="2358" spans="1:9" x14ac:dyDescent="0.55000000000000004">
      <c r="A2358">
        <v>74</v>
      </c>
      <c r="B2358" s="1" t="s">
        <v>454</v>
      </c>
      <c r="C2358" s="1" t="s">
        <v>3</v>
      </c>
      <c r="D2358">
        <v>4</v>
      </c>
      <c r="E2358" s="1" t="s">
        <v>206</v>
      </c>
      <c r="F2358">
        <v>4</v>
      </c>
      <c r="G2358" s="1" t="s">
        <v>377</v>
      </c>
      <c r="H2358" s="1" t="s">
        <v>29</v>
      </c>
      <c r="I2358">
        <v>1</v>
      </c>
    </row>
    <row r="2359" spans="1:9" x14ac:dyDescent="0.55000000000000004">
      <c r="A2359">
        <v>74</v>
      </c>
      <c r="B2359" s="1" t="s">
        <v>454</v>
      </c>
      <c r="C2359" s="1" t="s">
        <v>3</v>
      </c>
      <c r="D2359">
        <v>4</v>
      </c>
      <c r="E2359" s="1" t="s">
        <v>210</v>
      </c>
      <c r="F2359">
        <v>4</v>
      </c>
      <c r="G2359" s="1" t="s">
        <v>376</v>
      </c>
      <c r="H2359" s="1" t="s">
        <v>28</v>
      </c>
      <c r="I2359">
        <v>1</v>
      </c>
    </row>
    <row r="2360" spans="1:9" x14ac:dyDescent="0.55000000000000004">
      <c r="A2360">
        <v>74</v>
      </c>
      <c r="B2360" s="1" t="s">
        <v>454</v>
      </c>
      <c r="C2360" s="1" t="s">
        <v>3</v>
      </c>
      <c r="D2360">
        <v>4</v>
      </c>
      <c r="E2360" s="1" t="s">
        <v>274</v>
      </c>
      <c r="F2360">
        <v>4</v>
      </c>
      <c r="G2360" s="1" t="s">
        <v>375</v>
      </c>
      <c r="H2360" s="1" t="s">
        <v>28</v>
      </c>
      <c r="I2360">
        <v>1</v>
      </c>
    </row>
    <row r="2361" spans="1:9" x14ac:dyDescent="0.55000000000000004">
      <c r="A2361">
        <v>74</v>
      </c>
      <c r="B2361" s="1" t="s">
        <v>454</v>
      </c>
      <c r="C2361" s="1" t="s">
        <v>3</v>
      </c>
      <c r="D2361">
        <v>4</v>
      </c>
      <c r="E2361" s="1" t="s">
        <v>276</v>
      </c>
      <c r="F2361">
        <v>4</v>
      </c>
      <c r="G2361" s="1" t="s">
        <v>375</v>
      </c>
      <c r="H2361" s="1" t="s">
        <v>28</v>
      </c>
      <c r="I2361">
        <v>1</v>
      </c>
    </row>
    <row r="2362" spans="1:9" x14ac:dyDescent="0.55000000000000004">
      <c r="A2362">
        <v>74</v>
      </c>
      <c r="B2362" s="1" t="s">
        <v>454</v>
      </c>
      <c r="C2362" s="1" t="s">
        <v>3</v>
      </c>
      <c r="D2362">
        <v>4</v>
      </c>
      <c r="E2362" s="1" t="s">
        <v>279</v>
      </c>
      <c r="F2362">
        <v>4</v>
      </c>
      <c r="G2362" s="1" t="s">
        <v>376</v>
      </c>
      <c r="H2362" s="1" t="s">
        <v>29</v>
      </c>
      <c r="I2362">
        <v>1</v>
      </c>
    </row>
    <row r="2363" spans="1:9" x14ac:dyDescent="0.55000000000000004">
      <c r="A2363">
        <v>74</v>
      </c>
      <c r="B2363" s="1" t="s">
        <v>454</v>
      </c>
      <c r="C2363" s="1" t="s">
        <v>3</v>
      </c>
      <c r="D2363">
        <v>4</v>
      </c>
      <c r="E2363" s="1" t="s">
        <v>282</v>
      </c>
      <c r="F2363">
        <v>4</v>
      </c>
      <c r="G2363" s="1" t="s">
        <v>375</v>
      </c>
      <c r="H2363" s="1" t="s">
        <v>29</v>
      </c>
      <c r="I2363">
        <v>1</v>
      </c>
    </row>
    <row r="2364" spans="1:9" x14ac:dyDescent="0.55000000000000004">
      <c r="A2364">
        <v>74</v>
      </c>
      <c r="B2364" s="1" t="s">
        <v>454</v>
      </c>
      <c r="C2364" s="1" t="s">
        <v>3</v>
      </c>
      <c r="D2364">
        <v>4</v>
      </c>
      <c r="E2364" s="1" t="s">
        <v>352</v>
      </c>
      <c r="F2364">
        <v>4</v>
      </c>
      <c r="G2364" s="1" t="s">
        <v>376</v>
      </c>
      <c r="H2364" s="1" t="s">
        <v>29</v>
      </c>
      <c r="I2364">
        <v>1</v>
      </c>
    </row>
    <row r="2365" spans="1:9" x14ac:dyDescent="0.55000000000000004">
      <c r="A2365">
        <v>74</v>
      </c>
      <c r="B2365" s="1" t="s">
        <v>454</v>
      </c>
      <c r="C2365" s="1" t="s">
        <v>3</v>
      </c>
      <c r="D2365">
        <v>4</v>
      </c>
      <c r="E2365" s="1" t="s">
        <v>357</v>
      </c>
      <c r="F2365">
        <v>4</v>
      </c>
      <c r="G2365" s="1" t="s">
        <v>376</v>
      </c>
      <c r="H2365" s="1" t="s">
        <v>28</v>
      </c>
      <c r="I2365">
        <v>1</v>
      </c>
    </row>
    <row r="2366" spans="1:9" x14ac:dyDescent="0.55000000000000004">
      <c r="A2366">
        <v>74</v>
      </c>
      <c r="B2366" s="1" t="s">
        <v>454</v>
      </c>
      <c r="C2366" s="1" t="s">
        <v>3</v>
      </c>
      <c r="D2366">
        <v>4</v>
      </c>
      <c r="E2366" s="1" t="s">
        <v>360</v>
      </c>
      <c r="F2366">
        <v>4</v>
      </c>
      <c r="G2366" s="1" t="s">
        <v>377</v>
      </c>
      <c r="H2366" s="1" t="s">
        <v>28</v>
      </c>
      <c r="I2366">
        <v>1</v>
      </c>
    </row>
    <row r="2367" spans="1:9" x14ac:dyDescent="0.55000000000000004">
      <c r="A2367">
        <v>74</v>
      </c>
      <c r="B2367" s="1" t="s">
        <v>454</v>
      </c>
      <c r="C2367" s="1" t="s">
        <v>3</v>
      </c>
      <c r="D2367">
        <v>4</v>
      </c>
      <c r="E2367" s="1" t="s">
        <v>364</v>
      </c>
      <c r="F2367">
        <v>7</v>
      </c>
      <c r="G2367" s="1" t="s">
        <v>377</v>
      </c>
      <c r="H2367" s="1" t="s">
        <v>28</v>
      </c>
      <c r="I2367">
        <v>1</v>
      </c>
    </row>
    <row r="2368" spans="1:9" x14ac:dyDescent="0.55000000000000004">
      <c r="A2368">
        <v>74</v>
      </c>
      <c r="B2368" s="1" t="s">
        <v>454</v>
      </c>
      <c r="C2368" s="1" t="s">
        <v>3</v>
      </c>
      <c r="D2368">
        <v>4</v>
      </c>
      <c r="E2368" s="1" t="s">
        <v>368</v>
      </c>
      <c r="F2368">
        <v>4</v>
      </c>
      <c r="G2368" s="1" t="s">
        <v>377</v>
      </c>
      <c r="H2368" s="1" t="s">
        <v>28</v>
      </c>
      <c r="I2368">
        <v>1</v>
      </c>
    </row>
    <row r="2369" spans="1:9" x14ac:dyDescent="0.55000000000000004">
      <c r="A2369">
        <v>74</v>
      </c>
      <c r="B2369" s="1" t="s">
        <v>454</v>
      </c>
      <c r="C2369" s="1" t="s">
        <v>3</v>
      </c>
      <c r="D2369">
        <v>4</v>
      </c>
      <c r="E2369" s="1" t="s">
        <v>371</v>
      </c>
      <c r="F2369">
        <v>4</v>
      </c>
      <c r="G2369" s="1" t="s">
        <v>377</v>
      </c>
      <c r="H2369" s="1" t="s">
        <v>29</v>
      </c>
      <c r="I2369">
        <v>1</v>
      </c>
    </row>
    <row r="2370" spans="1:9" x14ac:dyDescent="0.55000000000000004">
      <c r="A2370">
        <v>75</v>
      </c>
      <c r="B2370" s="1" t="s">
        <v>455</v>
      </c>
      <c r="C2370" s="1" t="s">
        <v>6</v>
      </c>
      <c r="D2370">
        <v>3</v>
      </c>
      <c r="E2370" s="1" t="s">
        <v>36</v>
      </c>
      <c r="F2370">
        <v>3</v>
      </c>
      <c r="G2370" s="1" t="s">
        <v>375</v>
      </c>
      <c r="H2370" s="1" t="s">
        <v>28</v>
      </c>
      <c r="I2370">
        <v>1</v>
      </c>
    </row>
    <row r="2371" spans="1:9" x14ac:dyDescent="0.55000000000000004">
      <c r="A2371">
        <v>75</v>
      </c>
      <c r="B2371" s="1" t="s">
        <v>455</v>
      </c>
      <c r="C2371" s="1" t="s">
        <v>6</v>
      </c>
      <c r="D2371">
        <v>3</v>
      </c>
      <c r="E2371" s="1" t="s">
        <v>40</v>
      </c>
      <c r="F2371">
        <v>1</v>
      </c>
      <c r="G2371" s="1" t="s">
        <v>376</v>
      </c>
      <c r="H2371" s="1" t="s">
        <v>28</v>
      </c>
      <c r="I2371">
        <v>1</v>
      </c>
    </row>
    <row r="2372" spans="1:9" x14ac:dyDescent="0.55000000000000004">
      <c r="A2372">
        <v>75</v>
      </c>
      <c r="B2372" s="1" t="s">
        <v>455</v>
      </c>
      <c r="C2372" s="1" t="s">
        <v>6</v>
      </c>
      <c r="D2372">
        <v>3</v>
      </c>
      <c r="E2372" s="1" t="s">
        <v>44</v>
      </c>
      <c r="F2372">
        <v>7</v>
      </c>
      <c r="G2372" s="1" t="s">
        <v>376</v>
      </c>
      <c r="H2372" s="1" t="s">
        <v>29</v>
      </c>
      <c r="I2372">
        <v>1</v>
      </c>
    </row>
    <row r="2373" spans="1:9" x14ac:dyDescent="0.55000000000000004">
      <c r="A2373">
        <v>75</v>
      </c>
      <c r="B2373" s="1" t="s">
        <v>455</v>
      </c>
      <c r="C2373" s="1" t="s">
        <v>6</v>
      </c>
      <c r="D2373">
        <v>3</v>
      </c>
      <c r="E2373" s="1" t="s">
        <v>48</v>
      </c>
      <c r="F2373">
        <v>3</v>
      </c>
      <c r="G2373" s="1" t="s">
        <v>376</v>
      </c>
      <c r="H2373" s="1" t="s">
        <v>29</v>
      </c>
      <c r="I2373">
        <v>1</v>
      </c>
    </row>
    <row r="2374" spans="1:9" x14ac:dyDescent="0.55000000000000004">
      <c r="A2374">
        <v>75</v>
      </c>
      <c r="B2374" s="1" t="s">
        <v>455</v>
      </c>
      <c r="C2374" s="1" t="s">
        <v>6</v>
      </c>
      <c r="D2374">
        <v>3</v>
      </c>
      <c r="E2374" s="1" t="s">
        <v>52</v>
      </c>
      <c r="F2374">
        <v>7</v>
      </c>
      <c r="G2374" s="1" t="s">
        <v>376</v>
      </c>
      <c r="H2374" s="1" t="s">
        <v>29</v>
      </c>
      <c r="I2374">
        <v>1</v>
      </c>
    </row>
    <row r="2375" spans="1:9" x14ac:dyDescent="0.55000000000000004">
      <c r="A2375">
        <v>75</v>
      </c>
      <c r="B2375" s="1" t="s">
        <v>455</v>
      </c>
      <c r="C2375" s="1" t="s">
        <v>6</v>
      </c>
      <c r="D2375">
        <v>3</v>
      </c>
      <c r="E2375" s="1" t="s">
        <v>56</v>
      </c>
      <c r="F2375">
        <v>2</v>
      </c>
      <c r="G2375" s="1" t="s">
        <v>376</v>
      </c>
      <c r="H2375" s="1" t="s">
        <v>29</v>
      </c>
      <c r="I2375">
        <v>1</v>
      </c>
    </row>
    <row r="2376" spans="1:9" x14ac:dyDescent="0.55000000000000004">
      <c r="A2376">
        <v>75</v>
      </c>
      <c r="B2376" s="1" t="s">
        <v>455</v>
      </c>
      <c r="C2376" s="1" t="s">
        <v>6</v>
      </c>
      <c r="D2376">
        <v>3</v>
      </c>
      <c r="E2376" s="1" t="s">
        <v>60</v>
      </c>
      <c r="F2376">
        <v>3</v>
      </c>
      <c r="G2376" s="1" t="s">
        <v>377</v>
      </c>
      <c r="H2376" s="1" t="s">
        <v>28</v>
      </c>
      <c r="I2376">
        <v>1</v>
      </c>
    </row>
    <row r="2377" spans="1:9" x14ac:dyDescent="0.55000000000000004">
      <c r="A2377">
        <v>75</v>
      </c>
      <c r="B2377" s="1" t="s">
        <v>455</v>
      </c>
      <c r="C2377" s="1" t="s">
        <v>6</v>
      </c>
      <c r="D2377">
        <v>3</v>
      </c>
      <c r="E2377" s="1" t="s">
        <v>64</v>
      </c>
      <c r="F2377">
        <v>4</v>
      </c>
      <c r="G2377" s="1" t="s">
        <v>377</v>
      </c>
      <c r="H2377" s="1" t="s">
        <v>29</v>
      </c>
      <c r="I2377">
        <v>1</v>
      </c>
    </row>
    <row r="2378" spans="1:9" x14ac:dyDescent="0.55000000000000004">
      <c r="A2378">
        <v>75</v>
      </c>
      <c r="B2378" s="1" t="s">
        <v>455</v>
      </c>
      <c r="C2378" s="1" t="s">
        <v>6</v>
      </c>
      <c r="D2378">
        <v>3</v>
      </c>
      <c r="E2378" s="1" t="s">
        <v>68</v>
      </c>
      <c r="F2378">
        <v>1</v>
      </c>
      <c r="G2378" s="1" t="s">
        <v>377</v>
      </c>
      <c r="H2378" s="1" t="s">
        <v>28</v>
      </c>
      <c r="I2378">
        <v>1</v>
      </c>
    </row>
    <row r="2379" spans="1:9" x14ac:dyDescent="0.55000000000000004">
      <c r="A2379">
        <v>75</v>
      </c>
      <c r="B2379" s="1" t="s">
        <v>455</v>
      </c>
      <c r="C2379" s="1" t="s">
        <v>6</v>
      </c>
      <c r="D2379">
        <v>3</v>
      </c>
      <c r="E2379" s="1" t="s">
        <v>72</v>
      </c>
      <c r="F2379">
        <v>7</v>
      </c>
      <c r="G2379" s="1" t="s">
        <v>377</v>
      </c>
      <c r="H2379" s="1" t="s">
        <v>29</v>
      </c>
      <c r="I2379">
        <v>1</v>
      </c>
    </row>
    <row r="2380" spans="1:9" x14ac:dyDescent="0.55000000000000004">
      <c r="A2380">
        <v>75</v>
      </c>
      <c r="B2380" s="1" t="s">
        <v>455</v>
      </c>
      <c r="C2380" s="1" t="s">
        <v>6</v>
      </c>
      <c r="D2380">
        <v>3</v>
      </c>
      <c r="E2380" s="1" t="s">
        <v>75</v>
      </c>
      <c r="F2380">
        <v>7</v>
      </c>
      <c r="G2380" s="1" t="s">
        <v>377</v>
      </c>
      <c r="H2380" s="1" t="s">
        <v>29</v>
      </c>
      <c r="I2380">
        <v>1</v>
      </c>
    </row>
    <row r="2381" spans="1:9" x14ac:dyDescent="0.55000000000000004">
      <c r="A2381">
        <v>75</v>
      </c>
      <c r="B2381" s="1" t="s">
        <v>455</v>
      </c>
      <c r="C2381" s="1" t="s">
        <v>6</v>
      </c>
      <c r="D2381">
        <v>3</v>
      </c>
      <c r="E2381" s="1" t="s">
        <v>78</v>
      </c>
      <c r="F2381">
        <v>3</v>
      </c>
      <c r="G2381" s="1" t="s">
        <v>375</v>
      </c>
      <c r="H2381" s="1" t="s">
        <v>28</v>
      </c>
      <c r="I2381">
        <v>1</v>
      </c>
    </row>
    <row r="2382" spans="1:9" x14ac:dyDescent="0.55000000000000004">
      <c r="A2382">
        <v>75</v>
      </c>
      <c r="B2382" s="1" t="s">
        <v>455</v>
      </c>
      <c r="C2382" s="1" t="s">
        <v>6</v>
      </c>
      <c r="D2382">
        <v>3</v>
      </c>
      <c r="E2382" s="1" t="s">
        <v>82</v>
      </c>
      <c r="F2382">
        <v>3</v>
      </c>
      <c r="G2382" s="1" t="s">
        <v>375</v>
      </c>
      <c r="H2382" s="1" t="s">
        <v>29</v>
      </c>
      <c r="I2382">
        <v>1</v>
      </c>
    </row>
    <row r="2383" spans="1:9" x14ac:dyDescent="0.55000000000000004">
      <c r="A2383">
        <v>75</v>
      </c>
      <c r="B2383" s="1" t="s">
        <v>455</v>
      </c>
      <c r="C2383" s="1" t="s">
        <v>6</v>
      </c>
      <c r="D2383">
        <v>3</v>
      </c>
      <c r="E2383" s="1" t="s">
        <v>85</v>
      </c>
      <c r="F2383">
        <v>5</v>
      </c>
      <c r="G2383" s="1" t="s">
        <v>375</v>
      </c>
      <c r="H2383" s="1" t="s">
        <v>28</v>
      </c>
      <c r="I2383">
        <v>1</v>
      </c>
    </row>
    <row r="2384" spans="1:9" x14ac:dyDescent="0.55000000000000004">
      <c r="A2384">
        <v>75</v>
      </c>
      <c r="B2384" s="1" t="s">
        <v>455</v>
      </c>
      <c r="C2384" s="1" t="s">
        <v>6</v>
      </c>
      <c r="D2384">
        <v>3</v>
      </c>
      <c r="E2384" s="1" t="s">
        <v>184</v>
      </c>
      <c r="F2384">
        <v>3</v>
      </c>
      <c r="G2384" s="1" t="s">
        <v>376</v>
      </c>
      <c r="H2384" s="1" t="s">
        <v>28</v>
      </c>
      <c r="I2384">
        <v>1</v>
      </c>
    </row>
    <row r="2385" spans="1:9" x14ac:dyDescent="0.55000000000000004">
      <c r="A2385">
        <v>75</v>
      </c>
      <c r="B2385" s="1" t="s">
        <v>455</v>
      </c>
      <c r="C2385" s="1" t="s">
        <v>6</v>
      </c>
      <c r="D2385">
        <v>3</v>
      </c>
      <c r="E2385" s="1" t="s">
        <v>187</v>
      </c>
      <c r="F2385">
        <v>3</v>
      </c>
      <c r="G2385" s="1" t="s">
        <v>376</v>
      </c>
      <c r="H2385" s="1" t="s">
        <v>29</v>
      </c>
      <c r="I2385">
        <v>1</v>
      </c>
    </row>
    <row r="2386" spans="1:9" x14ac:dyDescent="0.55000000000000004">
      <c r="A2386">
        <v>75</v>
      </c>
      <c r="B2386" s="1" t="s">
        <v>455</v>
      </c>
      <c r="C2386" s="1" t="s">
        <v>6</v>
      </c>
      <c r="D2386">
        <v>3</v>
      </c>
      <c r="E2386" s="1" t="s">
        <v>192</v>
      </c>
      <c r="F2386">
        <v>7</v>
      </c>
      <c r="G2386" s="1" t="s">
        <v>376</v>
      </c>
      <c r="H2386" s="1" t="s">
        <v>28</v>
      </c>
      <c r="I2386">
        <v>1</v>
      </c>
    </row>
    <row r="2387" spans="1:9" x14ac:dyDescent="0.55000000000000004">
      <c r="A2387">
        <v>75</v>
      </c>
      <c r="B2387" s="1" t="s">
        <v>455</v>
      </c>
      <c r="C2387" s="1" t="s">
        <v>6</v>
      </c>
      <c r="D2387">
        <v>3</v>
      </c>
      <c r="E2387" s="1" t="s">
        <v>195</v>
      </c>
      <c r="F2387">
        <v>7</v>
      </c>
      <c r="G2387" s="1" t="s">
        <v>377</v>
      </c>
      <c r="H2387" s="1" t="s">
        <v>28</v>
      </c>
      <c r="I2387">
        <v>1</v>
      </c>
    </row>
    <row r="2388" spans="1:9" x14ac:dyDescent="0.55000000000000004">
      <c r="A2388">
        <v>75</v>
      </c>
      <c r="B2388" s="1" t="s">
        <v>455</v>
      </c>
      <c r="C2388" s="1" t="s">
        <v>6</v>
      </c>
      <c r="D2388">
        <v>3</v>
      </c>
      <c r="E2388" s="1" t="s">
        <v>199</v>
      </c>
      <c r="F2388">
        <v>7</v>
      </c>
      <c r="G2388" s="1" t="s">
        <v>377</v>
      </c>
      <c r="H2388" s="1" t="s">
        <v>28</v>
      </c>
      <c r="I2388">
        <v>1</v>
      </c>
    </row>
    <row r="2389" spans="1:9" x14ac:dyDescent="0.55000000000000004">
      <c r="A2389">
        <v>75</v>
      </c>
      <c r="B2389" s="1" t="s">
        <v>455</v>
      </c>
      <c r="C2389" s="1" t="s">
        <v>6</v>
      </c>
      <c r="D2389">
        <v>3</v>
      </c>
      <c r="E2389" s="1" t="s">
        <v>203</v>
      </c>
      <c r="F2389">
        <v>7</v>
      </c>
      <c r="G2389" s="1" t="s">
        <v>377</v>
      </c>
      <c r="H2389" s="1" t="s">
        <v>29</v>
      </c>
      <c r="I2389">
        <v>1</v>
      </c>
    </row>
    <row r="2390" spans="1:9" x14ac:dyDescent="0.55000000000000004">
      <c r="A2390">
        <v>75</v>
      </c>
      <c r="B2390" s="1" t="s">
        <v>455</v>
      </c>
      <c r="C2390" s="1" t="s">
        <v>6</v>
      </c>
      <c r="D2390">
        <v>3</v>
      </c>
      <c r="E2390" s="1" t="s">
        <v>206</v>
      </c>
      <c r="F2390">
        <v>7</v>
      </c>
      <c r="G2390" s="1" t="s">
        <v>377</v>
      </c>
      <c r="H2390" s="1" t="s">
        <v>29</v>
      </c>
      <c r="I2390">
        <v>1</v>
      </c>
    </row>
    <row r="2391" spans="1:9" x14ac:dyDescent="0.55000000000000004">
      <c r="A2391">
        <v>75</v>
      </c>
      <c r="B2391" s="1" t="s">
        <v>455</v>
      </c>
      <c r="C2391" s="1" t="s">
        <v>6</v>
      </c>
      <c r="D2391">
        <v>3</v>
      </c>
      <c r="E2391" s="1" t="s">
        <v>210</v>
      </c>
      <c r="F2391">
        <v>7</v>
      </c>
      <c r="G2391" s="1" t="s">
        <v>376</v>
      </c>
      <c r="H2391" s="1" t="s">
        <v>28</v>
      </c>
      <c r="I2391">
        <v>1</v>
      </c>
    </row>
    <row r="2392" spans="1:9" x14ac:dyDescent="0.55000000000000004">
      <c r="A2392">
        <v>75</v>
      </c>
      <c r="B2392" s="1" t="s">
        <v>455</v>
      </c>
      <c r="C2392" s="1" t="s">
        <v>6</v>
      </c>
      <c r="D2392">
        <v>3</v>
      </c>
      <c r="E2392" s="1" t="s">
        <v>274</v>
      </c>
      <c r="F2392">
        <v>7</v>
      </c>
      <c r="G2392" s="1" t="s">
        <v>375</v>
      </c>
      <c r="H2392" s="1" t="s">
        <v>28</v>
      </c>
      <c r="I2392">
        <v>1</v>
      </c>
    </row>
    <row r="2393" spans="1:9" x14ac:dyDescent="0.55000000000000004">
      <c r="A2393">
        <v>75</v>
      </c>
      <c r="B2393" s="1" t="s">
        <v>455</v>
      </c>
      <c r="C2393" s="1" t="s">
        <v>6</v>
      </c>
      <c r="D2393">
        <v>3</v>
      </c>
      <c r="E2393" s="1" t="s">
        <v>276</v>
      </c>
      <c r="F2393">
        <v>3</v>
      </c>
      <c r="G2393" s="1" t="s">
        <v>375</v>
      </c>
      <c r="H2393" s="1" t="s">
        <v>28</v>
      </c>
      <c r="I2393">
        <v>1</v>
      </c>
    </row>
    <row r="2394" spans="1:9" x14ac:dyDescent="0.55000000000000004">
      <c r="A2394">
        <v>75</v>
      </c>
      <c r="B2394" s="1" t="s">
        <v>455</v>
      </c>
      <c r="C2394" s="1" t="s">
        <v>6</v>
      </c>
      <c r="D2394">
        <v>3</v>
      </c>
      <c r="E2394" s="1" t="s">
        <v>279</v>
      </c>
      <c r="F2394">
        <v>3</v>
      </c>
      <c r="G2394" s="1" t="s">
        <v>376</v>
      </c>
      <c r="H2394" s="1" t="s">
        <v>29</v>
      </c>
      <c r="I2394">
        <v>1</v>
      </c>
    </row>
    <row r="2395" spans="1:9" x14ac:dyDescent="0.55000000000000004">
      <c r="A2395">
        <v>75</v>
      </c>
      <c r="B2395" s="1" t="s">
        <v>455</v>
      </c>
      <c r="C2395" s="1" t="s">
        <v>6</v>
      </c>
      <c r="D2395">
        <v>3</v>
      </c>
      <c r="E2395" s="1" t="s">
        <v>282</v>
      </c>
      <c r="F2395">
        <v>7</v>
      </c>
      <c r="G2395" s="1" t="s">
        <v>375</v>
      </c>
      <c r="H2395" s="1" t="s">
        <v>29</v>
      </c>
      <c r="I2395">
        <v>1</v>
      </c>
    </row>
    <row r="2396" spans="1:9" x14ac:dyDescent="0.55000000000000004">
      <c r="A2396">
        <v>75</v>
      </c>
      <c r="B2396" s="1" t="s">
        <v>455</v>
      </c>
      <c r="C2396" s="1" t="s">
        <v>6</v>
      </c>
      <c r="D2396">
        <v>3</v>
      </c>
      <c r="E2396" s="1" t="s">
        <v>352</v>
      </c>
      <c r="F2396">
        <v>7</v>
      </c>
      <c r="G2396" s="1" t="s">
        <v>376</v>
      </c>
      <c r="H2396" s="1" t="s">
        <v>29</v>
      </c>
      <c r="I2396">
        <v>1</v>
      </c>
    </row>
    <row r="2397" spans="1:9" x14ac:dyDescent="0.55000000000000004">
      <c r="A2397">
        <v>75</v>
      </c>
      <c r="B2397" s="1" t="s">
        <v>455</v>
      </c>
      <c r="C2397" s="1" t="s">
        <v>6</v>
      </c>
      <c r="D2397">
        <v>3</v>
      </c>
      <c r="E2397" s="1" t="s">
        <v>357</v>
      </c>
      <c r="F2397">
        <v>3</v>
      </c>
      <c r="G2397" s="1" t="s">
        <v>376</v>
      </c>
      <c r="H2397" s="1" t="s">
        <v>28</v>
      </c>
      <c r="I2397">
        <v>1</v>
      </c>
    </row>
    <row r="2398" spans="1:9" x14ac:dyDescent="0.55000000000000004">
      <c r="A2398">
        <v>75</v>
      </c>
      <c r="B2398" s="1" t="s">
        <v>455</v>
      </c>
      <c r="C2398" s="1" t="s">
        <v>6</v>
      </c>
      <c r="D2398">
        <v>3</v>
      </c>
      <c r="E2398" s="1" t="s">
        <v>360</v>
      </c>
      <c r="F2398">
        <v>7</v>
      </c>
      <c r="G2398" s="1" t="s">
        <v>377</v>
      </c>
      <c r="H2398" s="1" t="s">
        <v>28</v>
      </c>
      <c r="I2398">
        <v>1</v>
      </c>
    </row>
    <row r="2399" spans="1:9" x14ac:dyDescent="0.55000000000000004">
      <c r="A2399">
        <v>75</v>
      </c>
      <c r="B2399" s="1" t="s">
        <v>455</v>
      </c>
      <c r="C2399" s="1" t="s">
        <v>6</v>
      </c>
      <c r="D2399">
        <v>3</v>
      </c>
      <c r="E2399" s="1" t="s">
        <v>364</v>
      </c>
      <c r="F2399">
        <v>5</v>
      </c>
      <c r="G2399" s="1" t="s">
        <v>377</v>
      </c>
      <c r="H2399" s="1" t="s">
        <v>28</v>
      </c>
      <c r="I2399">
        <v>1</v>
      </c>
    </row>
    <row r="2400" spans="1:9" x14ac:dyDescent="0.55000000000000004">
      <c r="A2400">
        <v>75</v>
      </c>
      <c r="B2400" s="1" t="s">
        <v>455</v>
      </c>
      <c r="C2400" s="1" t="s">
        <v>6</v>
      </c>
      <c r="D2400">
        <v>3</v>
      </c>
      <c r="E2400" s="1" t="s">
        <v>368</v>
      </c>
      <c r="F2400">
        <v>3</v>
      </c>
      <c r="G2400" s="1" t="s">
        <v>377</v>
      </c>
      <c r="H2400" s="1" t="s">
        <v>28</v>
      </c>
      <c r="I2400">
        <v>1</v>
      </c>
    </row>
    <row r="2401" spans="1:9" x14ac:dyDescent="0.55000000000000004">
      <c r="A2401">
        <v>75</v>
      </c>
      <c r="B2401" s="1" t="s">
        <v>455</v>
      </c>
      <c r="C2401" s="1" t="s">
        <v>6</v>
      </c>
      <c r="D2401">
        <v>3</v>
      </c>
      <c r="E2401" s="1" t="s">
        <v>371</v>
      </c>
      <c r="F2401">
        <v>6</v>
      </c>
      <c r="G2401" s="1" t="s">
        <v>377</v>
      </c>
      <c r="H2401" s="1" t="s">
        <v>29</v>
      </c>
      <c r="I2401">
        <v>1</v>
      </c>
    </row>
    <row r="2402" spans="1:9" x14ac:dyDescent="0.55000000000000004">
      <c r="A2402">
        <v>76</v>
      </c>
      <c r="B2402" s="1" t="s">
        <v>456</v>
      </c>
      <c r="C2402" s="1" t="s">
        <v>6</v>
      </c>
      <c r="D2402">
        <v>3</v>
      </c>
      <c r="E2402" s="1" t="s">
        <v>36</v>
      </c>
      <c r="F2402">
        <v>6</v>
      </c>
      <c r="G2402" s="1" t="s">
        <v>375</v>
      </c>
      <c r="H2402" s="1" t="s">
        <v>28</v>
      </c>
      <c r="I2402">
        <v>1</v>
      </c>
    </row>
    <row r="2403" spans="1:9" x14ac:dyDescent="0.55000000000000004">
      <c r="A2403">
        <v>76</v>
      </c>
      <c r="B2403" s="1" t="s">
        <v>456</v>
      </c>
      <c r="C2403" s="1" t="s">
        <v>6</v>
      </c>
      <c r="D2403">
        <v>3</v>
      </c>
      <c r="E2403" s="1" t="s">
        <v>40</v>
      </c>
      <c r="F2403">
        <v>1</v>
      </c>
      <c r="G2403" s="1" t="s">
        <v>376</v>
      </c>
      <c r="H2403" s="1" t="s">
        <v>28</v>
      </c>
      <c r="I2403">
        <v>1</v>
      </c>
    </row>
    <row r="2404" spans="1:9" x14ac:dyDescent="0.55000000000000004">
      <c r="A2404">
        <v>76</v>
      </c>
      <c r="B2404" s="1" t="s">
        <v>456</v>
      </c>
      <c r="C2404" s="1" t="s">
        <v>6</v>
      </c>
      <c r="D2404">
        <v>3</v>
      </c>
      <c r="E2404" s="1" t="s">
        <v>44</v>
      </c>
      <c r="F2404">
        <v>1</v>
      </c>
      <c r="G2404" s="1" t="s">
        <v>376</v>
      </c>
      <c r="H2404" s="1" t="s">
        <v>29</v>
      </c>
      <c r="I2404">
        <v>1</v>
      </c>
    </row>
    <row r="2405" spans="1:9" x14ac:dyDescent="0.55000000000000004">
      <c r="A2405">
        <v>76</v>
      </c>
      <c r="B2405" s="1" t="s">
        <v>456</v>
      </c>
      <c r="C2405" s="1" t="s">
        <v>6</v>
      </c>
      <c r="D2405">
        <v>3</v>
      </c>
      <c r="E2405" s="1" t="s">
        <v>48</v>
      </c>
      <c r="F2405">
        <v>0</v>
      </c>
      <c r="G2405" s="1" t="s">
        <v>376</v>
      </c>
      <c r="H2405" s="1" t="s">
        <v>29</v>
      </c>
      <c r="I2405">
        <v>1</v>
      </c>
    </row>
    <row r="2406" spans="1:9" x14ac:dyDescent="0.55000000000000004">
      <c r="A2406">
        <v>76</v>
      </c>
      <c r="B2406" s="1" t="s">
        <v>456</v>
      </c>
      <c r="C2406" s="1" t="s">
        <v>6</v>
      </c>
      <c r="D2406">
        <v>3</v>
      </c>
      <c r="E2406" s="1" t="s">
        <v>52</v>
      </c>
      <c r="F2406">
        <v>3</v>
      </c>
      <c r="G2406" s="1" t="s">
        <v>376</v>
      </c>
      <c r="H2406" s="1" t="s">
        <v>29</v>
      </c>
      <c r="I2406">
        <v>1</v>
      </c>
    </row>
    <row r="2407" spans="1:9" x14ac:dyDescent="0.55000000000000004">
      <c r="A2407">
        <v>76</v>
      </c>
      <c r="B2407" s="1" t="s">
        <v>456</v>
      </c>
      <c r="C2407" s="1" t="s">
        <v>6</v>
      </c>
      <c r="D2407">
        <v>3</v>
      </c>
      <c r="E2407" s="1" t="s">
        <v>56</v>
      </c>
      <c r="F2407">
        <v>1</v>
      </c>
      <c r="G2407" s="1" t="s">
        <v>376</v>
      </c>
      <c r="H2407" s="1" t="s">
        <v>29</v>
      </c>
      <c r="I2407">
        <v>1</v>
      </c>
    </row>
    <row r="2408" spans="1:9" x14ac:dyDescent="0.55000000000000004">
      <c r="A2408">
        <v>76</v>
      </c>
      <c r="B2408" s="1" t="s">
        <v>456</v>
      </c>
      <c r="C2408" s="1" t="s">
        <v>6</v>
      </c>
      <c r="D2408">
        <v>3</v>
      </c>
      <c r="E2408" s="1" t="s">
        <v>60</v>
      </c>
      <c r="F2408">
        <v>3</v>
      </c>
      <c r="G2408" s="1" t="s">
        <v>377</v>
      </c>
      <c r="H2408" s="1" t="s">
        <v>28</v>
      </c>
      <c r="I2408">
        <v>1</v>
      </c>
    </row>
    <row r="2409" spans="1:9" x14ac:dyDescent="0.55000000000000004">
      <c r="A2409">
        <v>76</v>
      </c>
      <c r="B2409" s="1" t="s">
        <v>456</v>
      </c>
      <c r="C2409" s="1" t="s">
        <v>6</v>
      </c>
      <c r="D2409">
        <v>3</v>
      </c>
      <c r="E2409" s="1" t="s">
        <v>64</v>
      </c>
      <c r="F2409">
        <v>1</v>
      </c>
      <c r="G2409" s="1" t="s">
        <v>377</v>
      </c>
      <c r="H2409" s="1" t="s">
        <v>29</v>
      </c>
      <c r="I2409">
        <v>1</v>
      </c>
    </row>
    <row r="2410" spans="1:9" x14ac:dyDescent="0.55000000000000004">
      <c r="A2410">
        <v>76</v>
      </c>
      <c r="B2410" s="1" t="s">
        <v>456</v>
      </c>
      <c r="C2410" s="1" t="s">
        <v>6</v>
      </c>
      <c r="D2410">
        <v>3</v>
      </c>
      <c r="E2410" s="1" t="s">
        <v>68</v>
      </c>
      <c r="F2410">
        <v>4</v>
      </c>
      <c r="G2410" s="1" t="s">
        <v>377</v>
      </c>
      <c r="H2410" s="1" t="s">
        <v>28</v>
      </c>
      <c r="I2410">
        <v>1</v>
      </c>
    </row>
    <row r="2411" spans="1:9" x14ac:dyDescent="0.55000000000000004">
      <c r="A2411">
        <v>76</v>
      </c>
      <c r="B2411" s="1" t="s">
        <v>456</v>
      </c>
      <c r="C2411" s="1" t="s">
        <v>6</v>
      </c>
      <c r="D2411">
        <v>3</v>
      </c>
      <c r="E2411" s="1" t="s">
        <v>72</v>
      </c>
      <c r="F2411">
        <v>3</v>
      </c>
      <c r="G2411" s="1" t="s">
        <v>377</v>
      </c>
      <c r="H2411" s="1" t="s">
        <v>29</v>
      </c>
      <c r="I2411">
        <v>1</v>
      </c>
    </row>
    <row r="2412" spans="1:9" x14ac:dyDescent="0.55000000000000004">
      <c r="A2412">
        <v>76</v>
      </c>
      <c r="B2412" s="1" t="s">
        <v>456</v>
      </c>
      <c r="C2412" s="1" t="s">
        <v>6</v>
      </c>
      <c r="D2412">
        <v>3</v>
      </c>
      <c r="E2412" s="1" t="s">
        <v>75</v>
      </c>
      <c r="F2412">
        <v>3</v>
      </c>
      <c r="G2412" s="1" t="s">
        <v>377</v>
      </c>
      <c r="H2412" s="1" t="s">
        <v>29</v>
      </c>
      <c r="I2412">
        <v>1</v>
      </c>
    </row>
    <row r="2413" spans="1:9" x14ac:dyDescent="0.55000000000000004">
      <c r="A2413">
        <v>76</v>
      </c>
      <c r="B2413" s="1" t="s">
        <v>456</v>
      </c>
      <c r="C2413" s="1" t="s">
        <v>6</v>
      </c>
      <c r="D2413">
        <v>3</v>
      </c>
      <c r="E2413" s="1" t="s">
        <v>78</v>
      </c>
      <c r="F2413">
        <v>1</v>
      </c>
      <c r="G2413" s="1" t="s">
        <v>375</v>
      </c>
      <c r="H2413" s="1" t="s">
        <v>28</v>
      </c>
      <c r="I2413">
        <v>1</v>
      </c>
    </row>
    <row r="2414" spans="1:9" x14ac:dyDescent="0.55000000000000004">
      <c r="A2414">
        <v>76</v>
      </c>
      <c r="B2414" s="1" t="s">
        <v>456</v>
      </c>
      <c r="C2414" s="1" t="s">
        <v>6</v>
      </c>
      <c r="D2414">
        <v>3</v>
      </c>
      <c r="E2414" s="1" t="s">
        <v>82</v>
      </c>
      <c r="F2414">
        <v>4</v>
      </c>
      <c r="G2414" s="1" t="s">
        <v>375</v>
      </c>
      <c r="H2414" s="1" t="s">
        <v>29</v>
      </c>
      <c r="I2414">
        <v>1</v>
      </c>
    </row>
    <row r="2415" spans="1:9" x14ac:dyDescent="0.55000000000000004">
      <c r="A2415">
        <v>76</v>
      </c>
      <c r="B2415" s="1" t="s">
        <v>456</v>
      </c>
      <c r="C2415" s="1" t="s">
        <v>6</v>
      </c>
      <c r="D2415">
        <v>3</v>
      </c>
      <c r="E2415" s="1" t="s">
        <v>85</v>
      </c>
      <c r="F2415">
        <v>1</v>
      </c>
      <c r="G2415" s="1" t="s">
        <v>375</v>
      </c>
      <c r="H2415" s="1" t="s">
        <v>28</v>
      </c>
      <c r="I2415">
        <v>1</v>
      </c>
    </row>
    <row r="2416" spans="1:9" x14ac:dyDescent="0.55000000000000004">
      <c r="A2416">
        <v>76</v>
      </c>
      <c r="B2416" s="1" t="s">
        <v>456</v>
      </c>
      <c r="C2416" s="1" t="s">
        <v>6</v>
      </c>
      <c r="D2416">
        <v>3</v>
      </c>
      <c r="E2416" s="1" t="s">
        <v>184</v>
      </c>
      <c r="F2416">
        <v>3</v>
      </c>
      <c r="G2416" s="1" t="s">
        <v>376</v>
      </c>
      <c r="H2416" s="1" t="s">
        <v>28</v>
      </c>
      <c r="I2416">
        <v>1</v>
      </c>
    </row>
    <row r="2417" spans="1:9" x14ac:dyDescent="0.55000000000000004">
      <c r="A2417">
        <v>76</v>
      </c>
      <c r="B2417" s="1" t="s">
        <v>456</v>
      </c>
      <c r="C2417" s="1" t="s">
        <v>6</v>
      </c>
      <c r="D2417">
        <v>3</v>
      </c>
      <c r="E2417" s="1" t="s">
        <v>187</v>
      </c>
      <c r="F2417">
        <v>3</v>
      </c>
      <c r="G2417" s="1" t="s">
        <v>376</v>
      </c>
      <c r="H2417" s="1" t="s">
        <v>29</v>
      </c>
      <c r="I2417">
        <v>1</v>
      </c>
    </row>
    <row r="2418" spans="1:9" x14ac:dyDescent="0.55000000000000004">
      <c r="A2418">
        <v>76</v>
      </c>
      <c r="B2418" s="1" t="s">
        <v>456</v>
      </c>
      <c r="C2418" s="1" t="s">
        <v>6</v>
      </c>
      <c r="D2418">
        <v>3</v>
      </c>
      <c r="E2418" s="1" t="s">
        <v>192</v>
      </c>
      <c r="F2418">
        <v>1</v>
      </c>
      <c r="G2418" s="1" t="s">
        <v>376</v>
      </c>
      <c r="H2418" s="1" t="s">
        <v>28</v>
      </c>
      <c r="I2418">
        <v>1</v>
      </c>
    </row>
    <row r="2419" spans="1:9" x14ac:dyDescent="0.55000000000000004">
      <c r="A2419">
        <v>76</v>
      </c>
      <c r="B2419" s="1" t="s">
        <v>456</v>
      </c>
      <c r="C2419" s="1" t="s">
        <v>6</v>
      </c>
      <c r="D2419">
        <v>3</v>
      </c>
      <c r="E2419" s="1" t="s">
        <v>195</v>
      </c>
      <c r="F2419">
        <v>1</v>
      </c>
      <c r="G2419" s="1" t="s">
        <v>377</v>
      </c>
      <c r="H2419" s="1" t="s">
        <v>28</v>
      </c>
      <c r="I2419">
        <v>1</v>
      </c>
    </row>
    <row r="2420" spans="1:9" x14ac:dyDescent="0.55000000000000004">
      <c r="A2420">
        <v>76</v>
      </c>
      <c r="B2420" s="1" t="s">
        <v>456</v>
      </c>
      <c r="C2420" s="1" t="s">
        <v>6</v>
      </c>
      <c r="D2420">
        <v>3</v>
      </c>
      <c r="E2420" s="1" t="s">
        <v>199</v>
      </c>
      <c r="F2420">
        <v>1</v>
      </c>
      <c r="G2420" s="1" t="s">
        <v>377</v>
      </c>
      <c r="H2420" s="1" t="s">
        <v>28</v>
      </c>
      <c r="I2420">
        <v>1</v>
      </c>
    </row>
    <row r="2421" spans="1:9" x14ac:dyDescent="0.55000000000000004">
      <c r="A2421">
        <v>76</v>
      </c>
      <c r="B2421" s="1" t="s">
        <v>456</v>
      </c>
      <c r="C2421" s="1" t="s">
        <v>6</v>
      </c>
      <c r="D2421">
        <v>3</v>
      </c>
      <c r="E2421" s="1" t="s">
        <v>203</v>
      </c>
      <c r="F2421">
        <v>1</v>
      </c>
      <c r="G2421" s="1" t="s">
        <v>377</v>
      </c>
      <c r="H2421" s="1" t="s">
        <v>29</v>
      </c>
      <c r="I2421">
        <v>1</v>
      </c>
    </row>
    <row r="2422" spans="1:9" x14ac:dyDescent="0.55000000000000004">
      <c r="A2422">
        <v>76</v>
      </c>
      <c r="B2422" s="1" t="s">
        <v>456</v>
      </c>
      <c r="C2422" s="1" t="s">
        <v>6</v>
      </c>
      <c r="D2422">
        <v>3</v>
      </c>
      <c r="E2422" s="1" t="s">
        <v>206</v>
      </c>
      <c r="F2422">
        <v>3</v>
      </c>
      <c r="G2422" s="1" t="s">
        <v>377</v>
      </c>
      <c r="H2422" s="1" t="s">
        <v>29</v>
      </c>
      <c r="I2422">
        <v>1</v>
      </c>
    </row>
    <row r="2423" spans="1:9" x14ac:dyDescent="0.55000000000000004">
      <c r="A2423">
        <v>76</v>
      </c>
      <c r="B2423" s="1" t="s">
        <v>456</v>
      </c>
      <c r="C2423" s="1" t="s">
        <v>6</v>
      </c>
      <c r="D2423">
        <v>3</v>
      </c>
      <c r="E2423" s="1" t="s">
        <v>210</v>
      </c>
      <c r="F2423">
        <v>3</v>
      </c>
      <c r="G2423" s="1" t="s">
        <v>376</v>
      </c>
      <c r="H2423" s="1" t="s">
        <v>28</v>
      </c>
      <c r="I2423">
        <v>1</v>
      </c>
    </row>
    <row r="2424" spans="1:9" x14ac:dyDescent="0.55000000000000004">
      <c r="A2424">
        <v>76</v>
      </c>
      <c r="B2424" s="1" t="s">
        <v>456</v>
      </c>
      <c r="C2424" s="1" t="s">
        <v>6</v>
      </c>
      <c r="D2424">
        <v>3</v>
      </c>
      <c r="E2424" s="1" t="s">
        <v>274</v>
      </c>
      <c r="F2424">
        <v>3</v>
      </c>
      <c r="G2424" s="1" t="s">
        <v>375</v>
      </c>
      <c r="H2424" s="1" t="s">
        <v>28</v>
      </c>
      <c r="I2424">
        <v>1</v>
      </c>
    </row>
    <row r="2425" spans="1:9" x14ac:dyDescent="0.55000000000000004">
      <c r="A2425">
        <v>76</v>
      </c>
      <c r="B2425" s="1" t="s">
        <v>456</v>
      </c>
      <c r="C2425" s="1" t="s">
        <v>6</v>
      </c>
      <c r="D2425">
        <v>3</v>
      </c>
      <c r="E2425" s="1" t="s">
        <v>276</v>
      </c>
      <c r="F2425">
        <v>1</v>
      </c>
      <c r="G2425" s="1" t="s">
        <v>375</v>
      </c>
      <c r="H2425" s="1" t="s">
        <v>28</v>
      </c>
      <c r="I2425">
        <v>1</v>
      </c>
    </row>
    <row r="2426" spans="1:9" x14ac:dyDescent="0.55000000000000004">
      <c r="A2426">
        <v>76</v>
      </c>
      <c r="B2426" s="1" t="s">
        <v>456</v>
      </c>
      <c r="C2426" s="1" t="s">
        <v>6</v>
      </c>
      <c r="D2426">
        <v>3</v>
      </c>
      <c r="E2426" s="1" t="s">
        <v>279</v>
      </c>
      <c r="F2426">
        <v>1</v>
      </c>
      <c r="G2426" s="1" t="s">
        <v>376</v>
      </c>
      <c r="H2426" s="1" t="s">
        <v>29</v>
      </c>
      <c r="I2426">
        <v>1</v>
      </c>
    </row>
    <row r="2427" spans="1:9" x14ac:dyDescent="0.55000000000000004">
      <c r="A2427">
        <v>76</v>
      </c>
      <c r="B2427" s="1" t="s">
        <v>456</v>
      </c>
      <c r="C2427" s="1" t="s">
        <v>6</v>
      </c>
      <c r="D2427">
        <v>3</v>
      </c>
      <c r="E2427" s="1" t="s">
        <v>282</v>
      </c>
      <c r="F2427">
        <v>1</v>
      </c>
      <c r="G2427" s="1" t="s">
        <v>375</v>
      </c>
      <c r="H2427" s="1" t="s">
        <v>29</v>
      </c>
      <c r="I2427">
        <v>1</v>
      </c>
    </row>
    <row r="2428" spans="1:9" x14ac:dyDescent="0.55000000000000004">
      <c r="A2428">
        <v>76</v>
      </c>
      <c r="B2428" s="1" t="s">
        <v>456</v>
      </c>
      <c r="C2428" s="1" t="s">
        <v>6</v>
      </c>
      <c r="D2428">
        <v>3</v>
      </c>
      <c r="E2428" s="1" t="s">
        <v>352</v>
      </c>
      <c r="F2428">
        <v>3</v>
      </c>
      <c r="G2428" s="1" t="s">
        <v>376</v>
      </c>
      <c r="H2428" s="1" t="s">
        <v>29</v>
      </c>
      <c r="I2428">
        <v>1</v>
      </c>
    </row>
    <row r="2429" spans="1:9" x14ac:dyDescent="0.55000000000000004">
      <c r="A2429">
        <v>76</v>
      </c>
      <c r="B2429" s="1" t="s">
        <v>456</v>
      </c>
      <c r="C2429" s="1" t="s">
        <v>6</v>
      </c>
      <c r="D2429">
        <v>3</v>
      </c>
      <c r="E2429" s="1" t="s">
        <v>357</v>
      </c>
      <c r="F2429">
        <v>3</v>
      </c>
      <c r="G2429" s="1" t="s">
        <v>376</v>
      </c>
      <c r="H2429" s="1" t="s">
        <v>28</v>
      </c>
      <c r="I2429">
        <v>1</v>
      </c>
    </row>
    <row r="2430" spans="1:9" x14ac:dyDescent="0.55000000000000004">
      <c r="A2430">
        <v>76</v>
      </c>
      <c r="B2430" s="1" t="s">
        <v>456</v>
      </c>
      <c r="C2430" s="1" t="s">
        <v>6</v>
      </c>
      <c r="D2430">
        <v>3</v>
      </c>
      <c r="E2430" s="1" t="s">
        <v>360</v>
      </c>
      <c r="F2430">
        <v>1</v>
      </c>
      <c r="G2430" s="1" t="s">
        <v>377</v>
      </c>
      <c r="H2430" s="1" t="s">
        <v>28</v>
      </c>
      <c r="I2430">
        <v>1</v>
      </c>
    </row>
    <row r="2431" spans="1:9" x14ac:dyDescent="0.55000000000000004">
      <c r="A2431">
        <v>76</v>
      </c>
      <c r="B2431" s="1" t="s">
        <v>456</v>
      </c>
      <c r="C2431" s="1" t="s">
        <v>6</v>
      </c>
      <c r="D2431">
        <v>3</v>
      </c>
      <c r="E2431" s="1" t="s">
        <v>364</v>
      </c>
      <c r="F2431">
        <v>1</v>
      </c>
      <c r="G2431" s="1" t="s">
        <v>377</v>
      </c>
      <c r="H2431" s="1" t="s">
        <v>28</v>
      </c>
      <c r="I2431">
        <v>1</v>
      </c>
    </row>
    <row r="2432" spans="1:9" x14ac:dyDescent="0.55000000000000004">
      <c r="A2432">
        <v>76</v>
      </c>
      <c r="B2432" s="1" t="s">
        <v>456</v>
      </c>
      <c r="C2432" s="1" t="s">
        <v>6</v>
      </c>
      <c r="D2432">
        <v>3</v>
      </c>
      <c r="E2432" s="1" t="s">
        <v>368</v>
      </c>
      <c r="F2432">
        <v>5</v>
      </c>
      <c r="G2432" s="1" t="s">
        <v>377</v>
      </c>
      <c r="H2432" s="1" t="s">
        <v>28</v>
      </c>
      <c r="I2432">
        <v>1</v>
      </c>
    </row>
    <row r="2433" spans="1:9" x14ac:dyDescent="0.55000000000000004">
      <c r="A2433">
        <v>76</v>
      </c>
      <c r="B2433" s="1" t="s">
        <v>456</v>
      </c>
      <c r="C2433" s="1" t="s">
        <v>6</v>
      </c>
      <c r="D2433">
        <v>3</v>
      </c>
      <c r="E2433" s="1" t="s">
        <v>371</v>
      </c>
      <c r="F2433">
        <v>1</v>
      </c>
      <c r="G2433" s="1" t="s">
        <v>377</v>
      </c>
      <c r="H2433" s="1" t="s">
        <v>29</v>
      </c>
      <c r="I2433">
        <v>1</v>
      </c>
    </row>
    <row r="2434" spans="1:9" x14ac:dyDescent="0.55000000000000004">
      <c r="A2434">
        <v>77</v>
      </c>
      <c r="B2434" s="1" t="s">
        <v>457</v>
      </c>
      <c r="C2434" s="1" t="s">
        <v>3</v>
      </c>
      <c r="D2434">
        <v>4</v>
      </c>
      <c r="E2434" s="1" t="s">
        <v>36</v>
      </c>
      <c r="F2434">
        <v>7</v>
      </c>
      <c r="G2434" s="1" t="s">
        <v>375</v>
      </c>
      <c r="H2434" s="1" t="s">
        <v>28</v>
      </c>
      <c r="I2434">
        <v>1</v>
      </c>
    </row>
    <row r="2435" spans="1:9" x14ac:dyDescent="0.55000000000000004">
      <c r="A2435">
        <v>77</v>
      </c>
      <c r="B2435" s="1" t="s">
        <v>457</v>
      </c>
      <c r="C2435" s="1" t="s">
        <v>3</v>
      </c>
      <c r="D2435">
        <v>4</v>
      </c>
      <c r="E2435" s="1" t="s">
        <v>40</v>
      </c>
      <c r="F2435">
        <v>4</v>
      </c>
      <c r="G2435" s="1" t="s">
        <v>376</v>
      </c>
      <c r="H2435" s="1" t="s">
        <v>28</v>
      </c>
      <c r="I2435">
        <v>1</v>
      </c>
    </row>
    <row r="2436" spans="1:9" x14ac:dyDescent="0.55000000000000004">
      <c r="A2436">
        <v>77</v>
      </c>
      <c r="B2436" s="1" t="s">
        <v>457</v>
      </c>
      <c r="C2436" s="1" t="s">
        <v>3</v>
      </c>
      <c r="D2436">
        <v>4</v>
      </c>
      <c r="E2436" s="1" t="s">
        <v>44</v>
      </c>
      <c r="F2436">
        <v>4</v>
      </c>
      <c r="G2436" s="1" t="s">
        <v>376</v>
      </c>
      <c r="H2436" s="1" t="s">
        <v>29</v>
      </c>
      <c r="I2436">
        <v>1</v>
      </c>
    </row>
    <row r="2437" spans="1:9" x14ac:dyDescent="0.55000000000000004">
      <c r="A2437">
        <v>77</v>
      </c>
      <c r="B2437" s="1" t="s">
        <v>457</v>
      </c>
      <c r="C2437" s="1" t="s">
        <v>3</v>
      </c>
      <c r="D2437">
        <v>4</v>
      </c>
      <c r="E2437" s="1" t="s">
        <v>48</v>
      </c>
      <c r="F2437">
        <v>4</v>
      </c>
      <c r="G2437" s="1" t="s">
        <v>376</v>
      </c>
      <c r="H2437" s="1" t="s">
        <v>29</v>
      </c>
      <c r="I2437">
        <v>1</v>
      </c>
    </row>
    <row r="2438" spans="1:9" x14ac:dyDescent="0.55000000000000004">
      <c r="A2438">
        <v>77</v>
      </c>
      <c r="B2438" s="1" t="s">
        <v>457</v>
      </c>
      <c r="C2438" s="1" t="s">
        <v>3</v>
      </c>
      <c r="D2438">
        <v>4</v>
      </c>
      <c r="E2438" s="1" t="s">
        <v>52</v>
      </c>
      <c r="F2438">
        <v>4</v>
      </c>
      <c r="G2438" s="1" t="s">
        <v>376</v>
      </c>
      <c r="H2438" s="1" t="s">
        <v>29</v>
      </c>
      <c r="I2438">
        <v>1</v>
      </c>
    </row>
    <row r="2439" spans="1:9" x14ac:dyDescent="0.55000000000000004">
      <c r="A2439">
        <v>77</v>
      </c>
      <c r="B2439" s="1" t="s">
        <v>457</v>
      </c>
      <c r="C2439" s="1" t="s">
        <v>3</v>
      </c>
      <c r="D2439">
        <v>4</v>
      </c>
      <c r="E2439" s="1" t="s">
        <v>56</v>
      </c>
      <c r="F2439">
        <v>4</v>
      </c>
      <c r="G2439" s="1" t="s">
        <v>376</v>
      </c>
      <c r="H2439" s="1" t="s">
        <v>29</v>
      </c>
      <c r="I2439">
        <v>1</v>
      </c>
    </row>
    <row r="2440" spans="1:9" x14ac:dyDescent="0.55000000000000004">
      <c r="A2440">
        <v>77</v>
      </c>
      <c r="B2440" s="1" t="s">
        <v>457</v>
      </c>
      <c r="C2440" s="1" t="s">
        <v>3</v>
      </c>
      <c r="D2440">
        <v>4</v>
      </c>
      <c r="E2440" s="1" t="s">
        <v>60</v>
      </c>
      <c r="F2440">
        <v>4</v>
      </c>
      <c r="G2440" s="1" t="s">
        <v>377</v>
      </c>
      <c r="H2440" s="1" t="s">
        <v>28</v>
      </c>
      <c r="I2440">
        <v>1</v>
      </c>
    </row>
    <row r="2441" spans="1:9" x14ac:dyDescent="0.55000000000000004">
      <c r="A2441">
        <v>77</v>
      </c>
      <c r="B2441" s="1" t="s">
        <v>457</v>
      </c>
      <c r="C2441" s="1" t="s">
        <v>3</v>
      </c>
      <c r="D2441">
        <v>4</v>
      </c>
      <c r="E2441" s="1" t="s">
        <v>64</v>
      </c>
      <c r="F2441">
        <v>4</v>
      </c>
      <c r="G2441" s="1" t="s">
        <v>377</v>
      </c>
      <c r="H2441" s="1" t="s">
        <v>29</v>
      </c>
      <c r="I2441">
        <v>1</v>
      </c>
    </row>
    <row r="2442" spans="1:9" x14ac:dyDescent="0.55000000000000004">
      <c r="A2442">
        <v>77</v>
      </c>
      <c r="B2442" s="1" t="s">
        <v>457</v>
      </c>
      <c r="C2442" s="1" t="s">
        <v>3</v>
      </c>
      <c r="D2442">
        <v>4</v>
      </c>
      <c r="E2442" s="1" t="s">
        <v>68</v>
      </c>
      <c r="F2442">
        <v>1</v>
      </c>
      <c r="G2442" s="1" t="s">
        <v>377</v>
      </c>
      <c r="H2442" s="1" t="s">
        <v>28</v>
      </c>
      <c r="I2442">
        <v>1</v>
      </c>
    </row>
    <row r="2443" spans="1:9" x14ac:dyDescent="0.55000000000000004">
      <c r="A2443">
        <v>77</v>
      </c>
      <c r="B2443" s="1" t="s">
        <v>457</v>
      </c>
      <c r="C2443" s="1" t="s">
        <v>3</v>
      </c>
      <c r="D2443">
        <v>4</v>
      </c>
      <c r="E2443" s="1" t="s">
        <v>72</v>
      </c>
      <c r="F2443">
        <v>4</v>
      </c>
      <c r="G2443" s="1" t="s">
        <v>377</v>
      </c>
      <c r="H2443" s="1" t="s">
        <v>29</v>
      </c>
      <c r="I2443">
        <v>1</v>
      </c>
    </row>
    <row r="2444" spans="1:9" x14ac:dyDescent="0.55000000000000004">
      <c r="A2444">
        <v>77</v>
      </c>
      <c r="B2444" s="1" t="s">
        <v>457</v>
      </c>
      <c r="C2444" s="1" t="s">
        <v>3</v>
      </c>
      <c r="D2444">
        <v>4</v>
      </c>
      <c r="E2444" s="1" t="s">
        <v>75</v>
      </c>
      <c r="F2444">
        <v>4</v>
      </c>
      <c r="G2444" s="1" t="s">
        <v>377</v>
      </c>
      <c r="H2444" s="1" t="s">
        <v>29</v>
      </c>
      <c r="I2444">
        <v>1</v>
      </c>
    </row>
    <row r="2445" spans="1:9" x14ac:dyDescent="0.55000000000000004">
      <c r="A2445">
        <v>77</v>
      </c>
      <c r="B2445" s="1" t="s">
        <v>457</v>
      </c>
      <c r="C2445" s="1" t="s">
        <v>3</v>
      </c>
      <c r="D2445">
        <v>4</v>
      </c>
      <c r="E2445" s="1" t="s">
        <v>78</v>
      </c>
      <c r="F2445">
        <v>4</v>
      </c>
      <c r="G2445" s="1" t="s">
        <v>375</v>
      </c>
      <c r="H2445" s="1" t="s">
        <v>28</v>
      </c>
      <c r="I2445">
        <v>1</v>
      </c>
    </row>
    <row r="2446" spans="1:9" x14ac:dyDescent="0.55000000000000004">
      <c r="A2446">
        <v>77</v>
      </c>
      <c r="B2446" s="1" t="s">
        <v>457</v>
      </c>
      <c r="C2446" s="1" t="s">
        <v>3</v>
      </c>
      <c r="D2446">
        <v>4</v>
      </c>
      <c r="E2446" s="1" t="s">
        <v>82</v>
      </c>
      <c r="F2446">
        <v>4</v>
      </c>
      <c r="G2446" s="1" t="s">
        <v>375</v>
      </c>
      <c r="H2446" s="1" t="s">
        <v>29</v>
      </c>
      <c r="I2446">
        <v>1</v>
      </c>
    </row>
    <row r="2447" spans="1:9" x14ac:dyDescent="0.55000000000000004">
      <c r="A2447">
        <v>77</v>
      </c>
      <c r="B2447" s="1" t="s">
        <v>457</v>
      </c>
      <c r="C2447" s="1" t="s">
        <v>3</v>
      </c>
      <c r="D2447">
        <v>4</v>
      </c>
      <c r="E2447" s="1" t="s">
        <v>85</v>
      </c>
      <c r="F2447">
        <v>6</v>
      </c>
      <c r="G2447" s="1" t="s">
        <v>375</v>
      </c>
      <c r="H2447" s="1" t="s">
        <v>28</v>
      </c>
      <c r="I2447">
        <v>1</v>
      </c>
    </row>
    <row r="2448" spans="1:9" x14ac:dyDescent="0.55000000000000004">
      <c r="A2448">
        <v>77</v>
      </c>
      <c r="B2448" s="1" t="s">
        <v>457</v>
      </c>
      <c r="C2448" s="1" t="s">
        <v>3</v>
      </c>
      <c r="D2448">
        <v>4</v>
      </c>
      <c r="E2448" s="1" t="s">
        <v>184</v>
      </c>
      <c r="F2448">
        <v>4</v>
      </c>
      <c r="G2448" s="1" t="s">
        <v>376</v>
      </c>
      <c r="H2448" s="1" t="s">
        <v>28</v>
      </c>
      <c r="I2448">
        <v>1</v>
      </c>
    </row>
    <row r="2449" spans="1:9" x14ac:dyDescent="0.55000000000000004">
      <c r="A2449">
        <v>77</v>
      </c>
      <c r="B2449" s="1" t="s">
        <v>457</v>
      </c>
      <c r="C2449" s="1" t="s">
        <v>3</v>
      </c>
      <c r="D2449">
        <v>4</v>
      </c>
      <c r="E2449" s="1" t="s">
        <v>187</v>
      </c>
      <c r="F2449">
        <v>4</v>
      </c>
      <c r="G2449" s="1" t="s">
        <v>376</v>
      </c>
      <c r="H2449" s="1" t="s">
        <v>29</v>
      </c>
      <c r="I2449">
        <v>1</v>
      </c>
    </row>
    <row r="2450" spans="1:9" x14ac:dyDescent="0.55000000000000004">
      <c r="A2450">
        <v>77</v>
      </c>
      <c r="B2450" s="1" t="s">
        <v>457</v>
      </c>
      <c r="C2450" s="1" t="s">
        <v>3</v>
      </c>
      <c r="D2450">
        <v>4</v>
      </c>
      <c r="E2450" s="1" t="s">
        <v>192</v>
      </c>
      <c r="F2450">
        <v>4</v>
      </c>
      <c r="G2450" s="1" t="s">
        <v>376</v>
      </c>
      <c r="H2450" s="1" t="s">
        <v>28</v>
      </c>
      <c r="I2450">
        <v>1</v>
      </c>
    </row>
    <row r="2451" spans="1:9" x14ac:dyDescent="0.55000000000000004">
      <c r="A2451">
        <v>77</v>
      </c>
      <c r="B2451" s="1" t="s">
        <v>457</v>
      </c>
      <c r="C2451" s="1" t="s">
        <v>3</v>
      </c>
      <c r="D2451">
        <v>4</v>
      </c>
      <c r="E2451" s="1" t="s">
        <v>195</v>
      </c>
      <c r="F2451">
        <v>4</v>
      </c>
      <c r="G2451" s="1" t="s">
        <v>377</v>
      </c>
      <c r="H2451" s="1" t="s">
        <v>28</v>
      </c>
      <c r="I2451">
        <v>1</v>
      </c>
    </row>
    <row r="2452" spans="1:9" x14ac:dyDescent="0.55000000000000004">
      <c r="A2452">
        <v>77</v>
      </c>
      <c r="B2452" s="1" t="s">
        <v>457</v>
      </c>
      <c r="C2452" s="1" t="s">
        <v>3</v>
      </c>
      <c r="D2452">
        <v>4</v>
      </c>
      <c r="E2452" s="1" t="s">
        <v>199</v>
      </c>
      <c r="F2452">
        <v>4</v>
      </c>
      <c r="G2452" s="1" t="s">
        <v>377</v>
      </c>
      <c r="H2452" s="1" t="s">
        <v>28</v>
      </c>
      <c r="I2452">
        <v>1</v>
      </c>
    </row>
    <row r="2453" spans="1:9" x14ac:dyDescent="0.55000000000000004">
      <c r="A2453">
        <v>77</v>
      </c>
      <c r="B2453" s="1" t="s">
        <v>457</v>
      </c>
      <c r="C2453" s="1" t="s">
        <v>3</v>
      </c>
      <c r="D2453">
        <v>4</v>
      </c>
      <c r="E2453" s="1" t="s">
        <v>203</v>
      </c>
      <c r="F2453">
        <v>4</v>
      </c>
      <c r="G2453" s="1" t="s">
        <v>377</v>
      </c>
      <c r="H2453" s="1" t="s">
        <v>29</v>
      </c>
      <c r="I2453">
        <v>1</v>
      </c>
    </row>
    <row r="2454" spans="1:9" x14ac:dyDescent="0.55000000000000004">
      <c r="A2454">
        <v>77</v>
      </c>
      <c r="B2454" s="1" t="s">
        <v>457</v>
      </c>
      <c r="C2454" s="1" t="s">
        <v>3</v>
      </c>
      <c r="D2454">
        <v>4</v>
      </c>
      <c r="E2454" s="1" t="s">
        <v>206</v>
      </c>
      <c r="F2454">
        <v>4</v>
      </c>
      <c r="G2454" s="1" t="s">
        <v>377</v>
      </c>
      <c r="H2454" s="1" t="s">
        <v>29</v>
      </c>
      <c r="I2454">
        <v>1</v>
      </c>
    </row>
    <row r="2455" spans="1:9" x14ac:dyDescent="0.55000000000000004">
      <c r="A2455">
        <v>77</v>
      </c>
      <c r="B2455" s="1" t="s">
        <v>457</v>
      </c>
      <c r="C2455" s="1" t="s">
        <v>3</v>
      </c>
      <c r="D2455">
        <v>4</v>
      </c>
      <c r="E2455" s="1" t="s">
        <v>210</v>
      </c>
      <c r="F2455">
        <v>4</v>
      </c>
      <c r="G2455" s="1" t="s">
        <v>376</v>
      </c>
      <c r="H2455" s="1" t="s">
        <v>28</v>
      </c>
      <c r="I2455">
        <v>1</v>
      </c>
    </row>
    <row r="2456" spans="1:9" x14ac:dyDescent="0.55000000000000004">
      <c r="A2456">
        <v>77</v>
      </c>
      <c r="B2456" s="1" t="s">
        <v>457</v>
      </c>
      <c r="C2456" s="1" t="s">
        <v>3</v>
      </c>
      <c r="D2456">
        <v>4</v>
      </c>
      <c r="E2456" s="1" t="s">
        <v>274</v>
      </c>
      <c r="F2456">
        <v>4</v>
      </c>
      <c r="G2456" s="1" t="s">
        <v>375</v>
      </c>
      <c r="H2456" s="1" t="s">
        <v>28</v>
      </c>
      <c r="I2456">
        <v>1</v>
      </c>
    </row>
    <row r="2457" spans="1:9" x14ac:dyDescent="0.55000000000000004">
      <c r="A2457">
        <v>77</v>
      </c>
      <c r="B2457" s="1" t="s">
        <v>457</v>
      </c>
      <c r="C2457" s="1" t="s">
        <v>3</v>
      </c>
      <c r="D2457">
        <v>4</v>
      </c>
      <c r="E2457" s="1" t="s">
        <v>276</v>
      </c>
      <c r="F2457">
        <v>4</v>
      </c>
      <c r="G2457" s="1" t="s">
        <v>375</v>
      </c>
      <c r="H2457" s="1" t="s">
        <v>28</v>
      </c>
      <c r="I2457">
        <v>1</v>
      </c>
    </row>
    <row r="2458" spans="1:9" x14ac:dyDescent="0.55000000000000004">
      <c r="A2458">
        <v>77</v>
      </c>
      <c r="B2458" s="1" t="s">
        <v>457</v>
      </c>
      <c r="C2458" s="1" t="s">
        <v>3</v>
      </c>
      <c r="D2458">
        <v>4</v>
      </c>
      <c r="E2458" s="1" t="s">
        <v>279</v>
      </c>
      <c r="F2458">
        <v>4</v>
      </c>
      <c r="G2458" s="1" t="s">
        <v>376</v>
      </c>
      <c r="H2458" s="1" t="s">
        <v>29</v>
      </c>
      <c r="I2458">
        <v>1</v>
      </c>
    </row>
    <row r="2459" spans="1:9" x14ac:dyDescent="0.55000000000000004">
      <c r="A2459">
        <v>77</v>
      </c>
      <c r="B2459" s="1" t="s">
        <v>457</v>
      </c>
      <c r="C2459" s="1" t="s">
        <v>3</v>
      </c>
      <c r="D2459">
        <v>4</v>
      </c>
      <c r="E2459" s="1" t="s">
        <v>282</v>
      </c>
      <c r="F2459">
        <v>4</v>
      </c>
      <c r="G2459" s="1" t="s">
        <v>375</v>
      </c>
      <c r="H2459" s="1" t="s">
        <v>29</v>
      </c>
      <c r="I2459">
        <v>1</v>
      </c>
    </row>
    <row r="2460" spans="1:9" x14ac:dyDescent="0.55000000000000004">
      <c r="A2460">
        <v>77</v>
      </c>
      <c r="B2460" s="1" t="s">
        <v>457</v>
      </c>
      <c r="C2460" s="1" t="s">
        <v>3</v>
      </c>
      <c r="D2460">
        <v>4</v>
      </c>
      <c r="E2460" s="1" t="s">
        <v>352</v>
      </c>
      <c r="F2460">
        <v>4</v>
      </c>
      <c r="G2460" s="1" t="s">
        <v>376</v>
      </c>
      <c r="H2460" s="1" t="s">
        <v>29</v>
      </c>
      <c r="I2460">
        <v>1</v>
      </c>
    </row>
    <row r="2461" spans="1:9" x14ac:dyDescent="0.55000000000000004">
      <c r="A2461">
        <v>77</v>
      </c>
      <c r="B2461" s="1" t="s">
        <v>457</v>
      </c>
      <c r="C2461" s="1" t="s">
        <v>3</v>
      </c>
      <c r="D2461">
        <v>4</v>
      </c>
      <c r="E2461" s="1" t="s">
        <v>357</v>
      </c>
      <c r="F2461">
        <v>4</v>
      </c>
      <c r="G2461" s="1" t="s">
        <v>376</v>
      </c>
      <c r="H2461" s="1" t="s">
        <v>28</v>
      </c>
      <c r="I2461">
        <v>1</v>
      </c>
    </row>
    <row r="2462" spans="1:9" x14ac:dyDescent="0.55000000000000004">
      <c r="A2462">
        <v>77</v>
      </c>
      <c r="B2462" s="1" t="s">
        <v>457</v>
      </c>
      <c r="C2462" s="1" t="s">
        <v>3</v>
      </c>
      <c r="D2462">
        <v>4</v>
      </c>
      <c r="E2462" s="1" t="s">
        <v>360</v>
      </c>
      <c r="F2462">
        <v>4</v>
      </c>
      <c r="G2462" s="1" t="s">
        <v>377</v>
      </c>
      <c r="H2462" s="1" t="s">
        <v>28</v>
      </c>
      <c r="I2462">
        <v>1</v>
      </c>
    </row>
    <row r="2463" spans="1:9" x14ac:dyDescent="0.55000000000000004">
      <c r="A2463">
        <v>77</v>
      </c>
      <c r="B2463" s="1" t="s">
        <v>457</v>
      </c>
      <c r="C2463" s="1" t="s">
        <v>3</v>
      </c>
      <c r="D2463">
        <v>4</v>
      </c>
      <c r="E2463" s="1" t="s">
        <v>364</v>
      </c>
      <c r="F2463">
        <v>4</v>
      </c>
      <c r="G2463" s="1" t="s">
        <v>377</v>
      </c>
      <c r="H2463" s="1" t="s">
        <v>28</v>
      </c>
      <c r="I2463">
        <v>1</v>
      </c>
    </row>
    <row r="2464" spans="1:9" x14ac:dyDescent="0.55000000000000004">
      <c r="A2464">
        <v>77</v>
      </c>
      <c r="B2464" s="1" t="s">
        <v>457</v>
      </c>
      <c r="C2464" s="1" t="s">
        <v>3</v>
      </c>
      <c r="D2464">
        <v>4</v>
      </c>
      <c r="E2464" s="1" t="s">
        <v>368</v>
      </c>
      <c r="F2464">
        <v>4</v>
      </c>
      <c r="G2464" s="1" t="s">
        <v>377</v>
      </c>
      <c r="H2464" s="1" t="s">
        <v>28</v>
      </c>
      <c r="I2464">
        <v>1</v>
      </c>
    </row>
    <row r="2465" spans="1:9" x14ac:dyDescent="0.55000000000000004">
      <c r="A2465">
        <v>77</v>
      </c>
      <c r="B2465" s="1" t="s">
        <v>457</v>
      </c>
      <c r="C2465" s="1" t="s">
        <v>3</v>
      </c>
      <c r="D2465">
        <v>4</v>
      </c>
      <c r="E2465" s="1" t="s">
        <v>371</v>
      </c>
      <c r="F2465">
        <v>4</v>
      </c>
      <c r="G2465" s="1" t="s">
        <v>377</v>
      </c>
      <c r="H2465" s="1" t="s">
        <v>29</v>
      </c>
      <c r="I2465">
        <v>1</v>
      </c>
    </row>
    <row r="2466" spans="1:9" x14ac:dyDescent="0.55000000000000004">
      <c r="A2466">
        <v>78</v>
      </c>
      <c r="B2466" s="1" t="s">
        <v>458</v>
      </c>
      <c r="C2466" s="1" t="s">
        <v>2</v>
      </c>
      <c r="D2466">
        <v>1</v>
      </c>
      <c r="E2466" s="1" t="s">
        <v>36</v>
      </c>
      <c r="F2466">
        <v>6</v>
      </c>
      <c r="G2466" s="1" t="s">
        <v>375</v>
      </c>
      <c r="H2466" s="1" t="s">
        <v>28</v>
      </c>
      <c r="I2466">
        <v>1</v>
      </c>
    </row>
    <row r="2467" spans="1:9" x14ac:dyDescent="0.55000000000000004">
      <c r="A2467">
        <v>78</v>
      </c>
      <c r="B2467" s="1" t="s">
        <v>458</v>
      </c>
      <c r="C2467" s="1" t="s">
        <v>2</v>
      </c>
      <c r="D2467">
        <v>1</v>
      </c>
      <c r="E2467" s="1" t="s">
        <v>40</v>
      </c>
      <c r="F2467">
        <v>1</v>
      </c>
      <c r="G2467" s="1" t="s">
        <v>376</v>
      </c>
      <c r="H2467" s="1" t="s">
        <v>28</v>
      </c>
      <c r="I2467">
        <v>1</v>
      </c>
    </row>
    <row r="2468" spans="1:9" x14ac:dyDescent="0.55000000000000004">
      <c r="A2468">
        <v>78</v>
      </c>
      <c r="B2468" s="1" t="s">
        <v>458</v>
      </c>
      <c r="C2468" s="1" t="s">
        <v>2</v>
      </c>
      <c r="D2468">
        <v>1</v>
      </c>
      <c r="E2468" s="1" t="s">
        <v>44</v>
      </c>
      <c r="F2468">
        <v>1</v>
      </c>
      <c r="G2468" s="1" t="s">
        <v>376</v>
      </c>
      <c r="H2468" s="1" t="s">
        <v>29</v>
      </c>
      <c r="I2468">
        <v>1</v>
      </c>
    </row>
    <row r="2469" spans="1:9" x14ac:dyDescent="0.55000000000000004">
      <c r="A2469">
        <v>78</v>
      </c>
      <c r="B2469" s="1" t="s">
        <v>458</v>
      </c>
      <c r="C2469" s="1" t="s">
        <v>2</v>
      </c>
      <c r="D2469">
        <v>1</v>
      </c>
      <c r="E2469" s="1" t="s">
        <v>48</v>
      </c>
      <c r="F2469">
        <v>0</v>
      </c>
      <c r="G2469" s="1" t="s">
        <v>376</v>
      </c>
      <c r="H2469" s="1" t="s">
        <v>29</v>
      </c>
      <c r="I2469">
        <v>1</v>
      </c>
    </row>
    <row r="2470" spans="1:9" x14ac:dyDescent="0.55000000000000004">
      <c r="A2470">
        <v>78</v>
      </c>
      <c r="B2470" s="1" t="s">
        <v>458</v>
      </c>
      <c r="C2470" s="1" t="s">
        <v>2</v>
      </c>
      <c r="D2470">
        <v>1</v>
      </c>
      <c r="E2470" s="1" t="s">
        <v>52</v>
      </c>
      <c r="F2470">
        <v>1</v>
      </c>
      <c r="G2470" s="1" t="s">
        <v>376</v>
      </c>
      <c r="H2470" s="1" t="s">
        <v>29</v>
      </c>
      <c r="I2470">
        <v>1</v>
      </c>
    </row>
    <row r="2471" spans="1:9" x14ac:dyDescent="0.55000000000000004">
      <c r="A2471">
        <v>78</v>
      </c>
      <c r="B2471" s="1" t="s">
        <v>458</v>
      </c>
      <c r="C2471" s="1" t="s">
        <v>2</v>
      </c>
      <c r="D2471">
        <v>1</v>
      </c>
      <c r="E2471" s="1" t="s">
        <v>56</v>
      </c>
      <c r="F2471">
        <v>1</v>
      </c>
      <c r="G2471" s="1" t="s">
        <v>376</v>
      </c>
      <c r="H2471" s="1" t="s">
        <v>29</v>
      </c>
      <c r="I2471">
        <v>1</v>
      </c>
    </row>
    <row r="2472" spans="1:9" x14ac:dyDescent="0.55000000000000004">
      <c r="A2472">
        <v>78</v>
      </c>
      <c r="B2472" s="1" t="s">
        <v>458</v>
      </c>
      <c r="C2472" s="1" t="s">
        <v>2</v>
      </c>
      <c r="D2472">
        <v>1</v>
      </c>
      <c r="E2472" s="1" t="s">
        <v>60</v>
      </c>
      <c r="F2472">
        <v>1</v>
      </c>
      <c r="G2472" s="1" t="s">
        <v>377</v>
      </c>
      <c r="H2472" s="1" t="s">
        <v>28</v>
      </c>
      <c r="I2472">
        <v>1</v>
      </c>
    </row>
    <row r="2473" spans="1:9" x14ac:dyDescent="0.55000000000000004">
      <c r="A2473">
        <v>78</v>
      </c>
      <c r="B2473" s="1" t="s">
        <v>458</v>
      </c>
      <c r="C2473" s="1" t="s">
        <v>2</v>
      </c>
      <c r="D2473">
        <v>1</v>
      </c>
      <c r="E2473" s="1" t="s">
        <v>64</v>
      </c>
      <c r="F2473">
        <v>1</v>
      </c>
      <c r="G2473" s="1" t="s">
        <v>377</v>
      </c>
      <c r="H2473" s="1" t="s">
        <v>29</v>
      </c>
      <c r="I2473">
        <v>1</v>
      </c>
    </row>
    <row r="2474" spans="1:9" x14ac:dyDescent="0.55000000000000004">
      <c r="A2474">
        <v>78</v>
      </c>
      <c r="B2474" s="1" t="s">
        <v>458</v>
      </c>
      <c r="C2474" s="1" t="s">
        <v>2</v>
      </c>
      <c r="D2474">
        <v>1</v>
      </c>
      <c r="E2474" s="1" t="s">
        <v>72</v>
      </c>
      <c r="F2474">
        <v>1</v>
      </c>
      <c r="G2474" s="1" t="s">
        <v>377</v>
      </c>
      <c r="H2474" s="1" t="s">
        <v>29</v>
      </c>
      <c r="I2474">
        <v>1</v>
      </c>
    </row>
    <row r="2475" spans="1:9" x14ac:dyDescent="0.55000000000000004">
      <c r="A2475">
        <v>78</v>
      </c>
      <c r="B2475" s="1" t="s">
        <v>458</v>
      </c>
      <c r="C2475" s="1" t="s">
        <v>2</v>
      </c>
      <c r="D2475">
        <v>1</v>
      </c>
      <c r="E2475" s="1" t="s">
        <v>75</v>
      </c>
      <c r="F2475">
        <v>1</v>
      </c>
      <c r="G2475" s="1" t="s">
        <v>377</v>
      </c>
      <c r="H2475" s="1" t="s">
        <v>29</v>
      </c>
      <c r="I2475">
        <v>1</v>
      </c>
    </row>
    <row r="2476" spans="1:9" x14ac:dyDescent="0.55000000000000004">
      <c r="A2476">
        <v>78</v>
      </c>
      <c r="B2476" s="1" t="s">
        <v>458</v>
      </c>
      <c r="C2476" s="1" t="s">
        <v>2</v>
      </c>
      <c r="D2476">
        <v>1</v>
      </c>
      <c r="E2476" s="1" t="s">
        <v>78</v>
      </c>
      <c r="F2476">
        <v>1</v>
      </c>
      <c r="G2476" s="1" t="s">
        <v>375</v>
      </c>
      <c r="H2476" s="1" t="s">
        <v>28</v>
      </c>
      <c r="I2476">
        <v>1</v>
      </c>
    </row>
    <row r="2477" spans="1:9" x14ac:dyDescent="0.55000000000000004">
      <c r="A2477">
        <v>78</v>
      </c>
      <c r="B2477" s="1" t="s">
        <v>458</v>
      </c>
      <c r="C2477" s="1" t="s">
        <v>2</v>
      </c>
      <c r="D2477">
        <v>1</v>
      </c>
      <c r="E2477" s="1" t="s">
        <v>82</v>
      </c>
      <c r="F2477">
        <v>7</v>
      </c>
      <c r="G2477" s="1" t="s">
        <v>375</v>
      </c>
      <c r="H2477" s="1" t="s">
        <v>29</v>
      </c>
      <c r="I2477">
        <v>1</v>
      </c>
    </row>
    <row r="2478" spans="1:9" x14ac:dyDescent="0.55000000000000004">
      <c r="A2478">
        <v>78</v>
      </c>
      <c r="B2478" s="1" t="s">
        <v>458</v>
      </c>
      <c r="C2478" s="1" t="s">
        <v>2</v>
      </c>
      <c r="D2478">
        <v>1</v>
      </c>
      <c r="E2478" s="1" t="s">
        <v>85</v>
      </c>
      <c r="F2478">
        <v>5</v>
      </c>
      <c r="G2478" s="1" t="s">
        <v>375</v>
      </c>
      <c r="H2478" s="1" t="s">
        <v>28</v>
      </c>
      <c r="I2478">
        <v>1</v>
      </c>
    </row>
    <row r="2479" spans="1:9" x14ac:dyDescent="0.55000000000000004">
      <c r="A2479">
        <v>78</v>
      </c>
      <c r="B2479" s="1" t="s">
        <v>458</v>
      </c>
      <c r="C2479" s="1" t="s">
        <v>2</v>
      </c>
      <c r="D2479">
        <v>1</v>
      </c>
      <c r="E2479" s="1" t="s">
        <v>184</v>
      </c>
      <c r="F2479">
        <v>1</v>
      </c>
      <c r="G2479" s="1" t="s">
        <v>376</v>
      </c>
      <c r="H2479" s="1" t="s">
        <v>28</v>
      </c>
      <c r="I2479">
        <v>1</v>
      </c>
    </row>
    <row r="2480" spans="1:9" x14ac:dyDescent="0.55000000000000004">
      <c r="A2480">
        <v>78</v>
      </c>
      <c r="B2480" s="1" t="s">
        <v>458</v>
      </c>
      <c r="C2480" s="1" t="s">
        <v>2</v>
      </c>
      <c r="D2480">
        <v>1</v>
      </c>
      <c r="E2480" s="1" t="s">
        <v>187</v>
      </c>
      <c r="F2480">
        <v>1</v>
      </c>
      <c r="G2480" s="1" t="s">
        <v>376</v>
      </c>
      <c r="H2480" s="1" t="s">
        <v>29</v>
      </c>
      <c r="I2480">
        <v>1</v>
      </c>
    </row>
    <row r="2481" spans="1:9" x14ac:dyDescent="0.55000000000000004">
      <c r="A2481">
        <v>78</v>
      </c>
      <c r="B2481" s="1" t="s">
        <v>458</v>
      </c>
      <c r="C2481" s="1" t="s">
        <v>2</v>
      </c>
      <c r="D2481">
        <v>1</v>
      </c>
      <c r="E2481" s="1" t="s">
        <v>192</v>
      </c>
      <c r="F2481">
        <v>1</v>
      </c>
      <c r="G2481" s="1" t="s">
        <v>376</v>
      </c>
      <c r="H2481" s="1" t="s">
        <v>28</v>
      </c>
      <c r="I2481">
        <v>1</v>
      </c>
    </row>
    <row r="2482" spans="1:9" x14ac:dyDescent="0.55000000000000004">
      <c r="A2482">
        <v>78</v>
      </c>
      <c r="B2482" s="1" t="s">
        <v>458</v>
      </c>
      <c r="C2482" s="1" t="s">
        <v>2</v>
      </c>
      <c r="D2482">
        <v>1</v>
      </c>
      <c r="E2482" s="1" t="s">
        <v>195</v>
      </c>
      <c r="F2482">
        <v>1</v>
      </c>
      <c r="G2482" s="1" t="s">
        <v>377</v>
      </c>
      <c r="H2482" s="1" t="s">
        <v>28</v>
      </c>
      <c r="I2482">
        <v>1</v>
      </c>
    </row>
    <row r="2483" spans="1:9" x14ac:dyDescent="0.55000000000000004">
      <c r="A2483">
        <v>78</v>
      </c>
      <c r="B2483" s="1" t="s">
        <v>458</v>
      </c>
      <c r="C2483" s="1" t="s">
        <v>2</v>
      </c>
      <c r="D2483">
        <v>1</v>
      </c>
      <c r="E2483" s="1" t="s">
        <v>199</v>
      </c>
      <c r="F2483">
        <v>1</v>
      </c>
      <c r="G2483" s="1" t="s">
        <v>377</v>
      </c>
      <c r="H2483" s="1" t="s">
        <v>28</v>
      </c>
      <c r="I2483">
        <v>1</v>
      </c>
    </row>
    <row r="2484" spans="1:9" x14ac:dyDescent="0.55000000000000004">
      <c r="A2484">
        <v>78</v>
      </c>
      <c r="B2484" s="1" t="s">
        <v>458</v>
      </c>
      <c r="C2484" s="1" t="s">
        <v>2</v>
      </c>
      <c r="D2484">
        <v>1</v>
      </c>
      <c r="E2484" s="1" t="s">
        <v>203</v>
      </c>
      <c r="F2484">
        <v>1</v>
      </c>
      <c r="G2484" s="1" t="s">
        <v>377</v>
      </c>
      <c r="H2484" s="1" t="s">
        <v>29</v>
      </c>
      <c r="I2484">
        <v>1</v>
      </c>
    </row>
    <row r="2485" spans="1:9" x14ac:dyDescent="0.55000000000000004">
      <c r="A2485">
        <v>78</v>
      </c>
      <c r="B2485" s="1" t="s">
        <v>458</v>
      </c>
      <c r="C2485" s="1" t="s">
        <v>2</v>
      </c>
      <c r="D2485">
        <v>1</v>
      </c>
      <c r="E2485" s="1" t="s">
        <v>206</v>
      </c>
      <c r="F2485">
        <v>1</v>
      </c>
      <c r="G2485" s="1" t="s">
        <v>377</v>
      </c>
      <c r="H2485" s="1" t="s">
        <v>29</v>
      </c>
      <c r="I2485">
        <v>1</v>
      </c>
    </row>
    <row r="2486" spans="1:9" x14ac:dyDescent="0.55000000000000004">
      <c r="A2486">
        <v>78</v>
      </c>
      <c r="B2486" s="1" t="s">
        <v>458</v>
      </c>
      <c r="C2486" s="1" t="s">
        <v>2</v>
      </c>
      <c r="D2486">
        <v>1</v>
      </c>
      <c r="E2486" s="1" t="s">
        <v>210</v>
      </c>
      <c r="F2486">
        <v>1</v>
      </c>
      <c r="G2486" s="1" t="s">
        <v>376</v>
      </c>
      <c r="H2486" s="1" t="s">
        <v>28</v>
      </c>
      <c r="I2486">
        <v>1</v>
      </c>
    </row>
    <row r="2487" spans="1:9" x14ac:dyDescent="0.55000000000000004">
      <c r="A2487">
        <v>78</v>
      </c>
      <c r="B2487" s="1" t="s">
        <v>458</v>
      </c>
      <c r="C2487" s="1" t="s">
        <v>2</v>
      </c>
      <c r="D2487">
        <v>1</v>
      </c>
      <c r="E2487" s="1" t="s">
        <v>274</v>
      </c>
      <c r="F2487">
        <v>1</v>
      </c>
      <c r="G2487" s="1" t="s">
        <v>375</v>
      </c>
      <c r="H2487" s="1" t="s">
        <v>28</v>
      </c>
      <c r="I2487">
        <v>1</v>
      </c>
    </row>
    <row r="2488" spans="1:9" x14ac:dyDescent="0.55000000000000004">
      <c r="A2488">
        <v>78</v>
      </c>
      <c r="B2488" s="1" t="s">
        <v>458</v>
      </c>
      <c r="C2488" s="1" t="s">
        <v>2</v>
      </c>
      <c r="D2488">
        <v>1</v>
      </c>
      <c r="E2488" s="1" t="s">
        <v>276</v>
      </c>
      <c r="F2488">
        <v>1</v>
      </c>
      <c r="G2488" s="1" t="s">
        <v>375</v>
      </c>
      <c r="H2488" s="1" t="s">
        <v>28</v>
      </c>
      <c r="I2488">
        <v>1</v>
      </c>
    </row>
    <row r="2489" spans="1:9" x14ac:dyDescent="0.55000000000000004">
      <c r="A2489">
        <v>78</v>
      </c>
      <c r="B2489" s="1" t="s">
        <v>458</v>
      </c>
      <c r="C2489" s="1" t="s">
        <v>2</v>
      </c>
      <c r="D2489">
        <v>1</v>
      </c>
      <c r="E2489" s="1" t="s">
        <v>279</v>
      </c>
      <c r="F2489">
        <v>1</v>
      </c>
      <c r="G2489" s="1" t="s">
        <v>376</v>
      </c>
      <c r="H2489" s="1" t="s">
        <v>29</v>
      </c>
      <c r="I2489">
        <v>1</v>
      </c>
    </row>
    <row r="2490" spans="1:9" x14ac:dyDescent="0.55000000000000004">
      <c r="A2490">
        <v>78</v>
      </c>
      <c r="B2490" s="1" t="s">
        <v>458</v>
      </c>
      <c r="C2490" s="1" t="s">
        <v>2</v>
      </c>
      <c r="D2490">
        <v>1</v>
      </c>
      <c r="E2490" s="1" t="s">
        <v>282</v>
      </c>
      <c r="F2490">
        <v>1</v>
      </c>
      <c r="G2490" s="1" t="s">
        <v>375</v>
      </c>
      <c r="H2490" s="1" t="s">
        <v>29</v>
      </c>
      <c r="I2490">
        <v>1</v>
      </c>
    </row>
    <row r="2491" spans="1:9" x14ac:dyDescent="0.55000000000000004">
      <c r="A2491">
        <v>78</v>
      </c>
      <c r="B2491" s="1" t="s">
        <v>458</v>
      </c>
      <c r="C2491" s="1" t="s">
        <v>2</v>
      </c>
      <c r="D2491">
        <v>1</v>
      </c>
      <c r="E2491" s="1" t="s">
        <v>352</v>
      </c>
      <c r="F2491">
        <v>1</v>
      </c>
      <c r="G2491" s="1" t="s">
        <v>376</v>
      </c>
      <c r="H2491" s="1" t="s">
        <v>29</v>
      </c>
      <c r="I2491">
        <v>1</v>
      </c>
    </row>
    <row r="2492" spans="1:9" x14ac:dyDescent="0.55000000000000004">
      <c r="A2492">
        <v>78</v>
      </c>
      <c r="B2492" s="1" t="s">
        <v>458</v>
      </c>
      <c r="C2492" s="1" t="s">
        <v>2</v>
      </c>
      <c r="D2492">
        <v>1</v>
      </c>
      <c r="E2492" s="1" t="s">
        <v>357</v>
      </c>
      <c r="F2492">
        <v>1</v>
      </c>
      <c r="G2492" s="1" t="s">
        <v>376</v>
      </c>
      <c r="H2492" s="1" t="s">
        <v>28</v>
      </c>
      <c r="I2492">
        <v>1</v>
      </c>
    </row>
    <row r="2493" spans="1:9" x14ac:dyDescent="0.55000000000000004">
      <c r="A2493">
        <v>78</v>
      </c>
      <c r="B2493" s="1" t="s">
        <v>458</v>
      </c>
      <c r="C2493" s="1" t="s">
        <v>2</v>
      </c>
      <c r="D2493">
        <v>1</v>
      </c>
      <c r="E2493" s="1" t="s">
        <v>360</v>
      </c>
      <c r="F2493">
        <v>1</v>
      </c>
      <c r="G2493" s="1" t="s">
        <v>377</v>
      </c>
      <c r="H2493" s="1" t="s">
        <v>28</v>
      </c>
      <c r="I2493">
        <v>1</v>
      </c>
    </row>
    <row r="2494" spans="1:9" x14ac:dyDescent="0.55000000000000004">
      <c r="A2494">
        <v>78</v>
      </c>
      <c r="B2494" s="1" t="s">
        <v>458</v>
      </c>
      <c r="C2494" s="1" t="s">
        <v>2</v>
      </c>
      <c r="D2494">
        <v>1</v>
      </c>
      <c r="E2494" s="1" t="s">
        <v>364</v>
      </c>
      <c r="F2494">
        <v>1</v>
      </c>
      <c r="G2494" s="1" t="s">
        <v>377</v>
      </c>
      <c r="H2494" s="1" t="s">
        <v>28</v>
      </c>
      <c r="I2494">
        <v>1</v>
      </c>
    </row>
    <row r="2495" spans="1:9" x14ac:dyDescent="0.55000000000000004">
      <c r="A2495">
        <v>78</v>
      </c>
      <c r="B2495" s="1" t="s">
        <v>458</v>
      </c>
      <c r="C2495" s="1" t="s">
        <v>2</v>
      </c>
      <c r="D2495">
        <v>1</v>
      </c>
      <c r="E2495" s="1" t="s">
        <v>368</v>
      </c>
      <c r="F2495">
        <v>1</v>
      </c>
      <c r="G2495" s="1" t="s">
        <v>377</v>
      </c>
      <c r="H2495" s="1" t="s">
        <v>28</v>
      </c>
      <c r="I2495">
        <v>1</v>
      </c>
    </row>
    <row r="2496" spans="1:9" x14ac:dyDescent="0.55000000000000004">
      <c r="A2496">
        <v>78</v>
      </c>
      <c r="B2496" s="1" t="s">
        <v>458</v>
      </c>
      <c r="C2496" s="1" t="s">
        <v>2</v>
      </c>
      <c r="D2496">
        <v>1</v>
      </c>
      <c r="E2496" s="1" t="s">
        <v>371</v>
      </c>
      <c r="F2496">
        <v>1</v>
      </c>
      <c r="G2496" s="1" t="s">
        <v>377</v>
      </c>
      <c r="H2496" s="1" t="s">
        <v>29</v>
      </c>
      <c r="I2496">
        <v>1</v>
      </c>
    </row>
    <row r="2497" spans="1:9" x14ac:dyDescent="0.55000000000000004">
      <c r="A2497">
        <v>79</v>
      </c>
      <c r="B2497" s="1" t="s">
        <v>459</v>
      </c>
      <c r="C2497" s="1" t="s">
        <v>3</v>
      </c>
      <c r="D2497">
        <v>4</v>
      </c>
      <c r="E2497" s="1" t="s">
        <v>36</v>
      </c>
      <c r="F2497">
        <v>4</v>
      </c>
      <c r="G2497" s="1" t="s">
        <v>375</v>
      </c>
      <c r="H2497" s="1" t="s">
        <v>28</v>
      </c>
      <c r="I2497">
        <v>1</v>
      </c>
    </row>
    <row r="2498" spans="1:9" x14ac:dyDescent="0.55000000000000004">
      <c r="A2498">
        <v>79</v>
      </c>
      <c r="B2498" s="1" t="s">
        <v>459</v>
      </c>
      <c r="C2498" s="1" t="s">
        <v>3</v>
      </c>
      <c r="D2498">
        <v>4</v>
      </c>
      <c r="E2498" s="1" t="s">
        <v>40</v>
      </c>
      <c r="F2498">
        <v>4</v>
      </c>
      <c r="G2498" s="1" t="s">
        <v>376</v>
      </c>
      <c r="H2498" s="1" t="s">
        <v>28</v>
      </c>
      <c r="I2498">
        <v>1</v>
      </c>
    </row>
    <row r="2499" spans="1:9" x14ac:dyDescent="0.55000000000000004">
      <c r="A2499">
        <v>79</v>
      </c>
      <c r="B2499" s="1" t="s">
        <v>459</v>
      </c>
      <c r="C2499" s="1" t="s">
        <v>3</v>
      </c>
      <c r="D2499">
        <v>4</v>
      </c>
      <c r="E2499" s="1" t="s">
        <v>44</v>
      </c>
      <c r="F2499">
        <v>4</v>
      </c>
      <c r="G2499" s="1" t="s">
        <v>376</v>
      </c>
      <c r="H2499" s="1" t="s">
        <v>29</v>
      </c>
      <c r="I2499">
        <v>1</v>
      </c>
    </row>
    <row r="2500" spans="1:9" x14ac:dyDescent="0.55000000000000004">
      <c r="A2500">
        <v>79</v>
      </c>
      <c r="B2500" s="1" t="s">
        <v>459</v>
      </c>
      <c r="C2500" s="1" t="s">
        <v>3</v>
      </c>
      <c r="D2500">
        <v>4</v>
      </c>
      <c r="E2500" s="1" t="s">
        <v>48</v>
      </c>
      <c r="F2500">
        <v>4</v>
      </c>
      <c r="G2500" s="1" t="s">
        <v>376</v>
      </c>
      <c r="H2500" s="1" t="s">
        <v>29</v>
      </c>
      <c r="I2500">
        <v>1</v>
      </c>
    </row>
    <row r="2501" spans="1:9" x14ac:dyDescent="0.55000000000000004">
      <c r="A2501">
        <v>79</v>
      </c>
      <c r="B2501" s="1" t="s">
        <v>459</v>
      </c>
      <c r="C2501" s="1" t="s">
        <v>3</v>
      </c>
      <c r="D2501">
        <v>4</v>
      </c>
      <c r="E2501" s="1" t="s">
        <v>52</v>
      </c>
      <c r="F2501">
        <v>4</v>
      </c>
      <c r="G2501" s="1" t="s">
        <v>376</v>
      </c>
      <c r="H2501" s="1" t="s">
        <v>29</v>
      </c>
      <c r="I2501">
        <v>1</v>
      </c>
    </row>
    <row r="2502" spans="1:9" x14ac:dyDescent="0.55000000000000004">
      <c r="A2502">
        <v>79</v>
      </c>
      <c r="B2502" s="1" t="s">
        <v>459</v>
      </c>
      <c r="C2502" s="1" t="s">
        <v>3</v>
      </c>
      <c r="D2502">
        <v>4</v>
      </c>
      <c r="E2502" s="1" t="s">
        <v>56</v>
      </c>
      <c r="F2502">
        <v>4</v>
      </c>
      <c r="G2502" s="1" t="s">
        <v>376</v>
      </c>
      <c r="H2502" s="1" t="s">
        <v>29</v>
      </c>
      <c r="I2502">
        <v>1</v>
      </c>
    </row>
    <row r="2503" spans="1:9" x14ac:dyDescent="0.55000000000000004">
      <c r="A2503">
        <v>79</v>
      </c>
      <c r="B2503" s="1" t="s">
        <v>459</v>
      </c>
      <c r="C2503" s="1" t="s">
        <v>3</v>
      </c>
      <c r="D2503">
        <v>4</v>
      </c>
      <c r="E2503" s="1" t="s">
        <v>60</v>
      </c>
      <c r="F2503">
        <v>4</v>
      </c>
      <c r="G2503" s="1" t="s">
        <v>377</v>
      </c>
      <c r="H2503" s="1" t="s">
        <v>28</v>
      </c>
      <c r="I2503">
        <v>1</v>
      </c>
    </row>
    <row r="2504" spans="1:9" x14ac:dyDescent="0.55000000000000004">
      <c r="A2504">
        <v>79</v>
      </c>
      <c r="B2504" s="1" t="s">
        <v>459</v>
      </c>
      <c r="C2504" s="1" t="s">
        <v>3</v>
      </c>
      <c r="D2504">
        <v>4</v>
      </c>
      <c r="E2504" s="1" t="s">
        <v>64</v>
      </c>
      <c r="F2504">
        <v>4</v>
      </c>
      <c r="G2504" s="1" t="s">
        <v>377</v>
      </c>
      <c r="H2504" s="1" t="s">
        <v>29</v>
      </c>
      <c r="I2504">
        <v>1</v>
      </c>
    </row>
    <row r="2505" spans="1:9" x14ac:dyDescent="0.55000000000000004">
      <c r="A2505">
        <v>79</v>
      </c>
      <c r="B2505" s="1" t="s">
        <v>459</v>
      </c>
      <c r="C2505" s="1" t="s">
        <v>3</v>
      </c>
      <c r="D2505">
        <v>4</v>
      </c>
      <c r="E2505" s="1" t="s">
        <v>68</v>
      </c>
      <c r="F2505">
        <v>4</v>
      </c>
      <c r="G2505" s="1" t="s">
        <v>377</v>
      </c>
      <c r="H2505" s="1" t="s">
        <v>28</v>
      </c>
      <c r="I2505">
        <v>1</v>
      </c>
    </row>
    <row r="2506" spans="1:9" x14ac:dyDescent="0.55000000000000004">
      <c r="A2506">
        <v>79</v>
      </c>
      <c r="B2506" s="1" t="s">
        <v>459</v>
      </c>
      <c r="C2506" s="1" t="s">
        <v>3</v>
      </c>
      <c r="D2506">
        <v>4</v>
      </c>
      <c r="E2506" s="1" t="s">
        <v>72</v>
      </c>
      <c r="F2506">
        <v>4</v>
      </c>
      <c r="G2506" s="1" t="s">
        <v>377</v>
      </c>
      <c r="H2506" s="1" t="s">
        <v>29</v>
      </c>
      <c r="I2506">
        <v>1</v>
      </c>
    </row>
    <row r="2507" spans="1:9" x14ac:dyDescent="0.55000000000000004">
      <c r="A2507">
        <v>79</v>
      </c>
      <c r="B2507" s="1" t="s">
        <v>459</v>
      </c>
      <c r="C2507" s="1" t="s">
        <v>3</v>
      </c>
      <c r="D2507">
        <v>4</v>
      </c>
      <c r="E2507" s="1" t="s">
        <v>75</v>
      </c>
      <c r="F2507">
        <v>4</v>
      </c>
      <c r="G2507" s="1" t="s">
        <v>377</v>
      </c>
      <c r="H2507" s="1" t="s">
        <v>29</v>
      </c>
      <c r="I2507">
        <v>1</v>
      </c>
    </row>
    <row r="2508" spans="1:9" x14ac:dyDescent="0.55000000000000004">
      <c r="A2508">
        <v>79</v>
      </c>
      <c r="B2508" s="1" t="s">
        <v>459</v>
      </c>
      <c r="C2508" s="1" t="s">
        <v>3</v>
      </c>
      <c r="D2508">
        <v>4</v>
      </c>
      <c r="E2508" s="1" t="s">
        <v>78</v>
      </c>
      <c r="F2508">
        <v>4</v>
      </c>
      <c r="G2508" s="1" t="s">
        <v>375</v>
      </c>
      <c r="H2508" s="1" t="s">
        <v>28</v>
      </c>
      <c r="I2508">
        <v>1</v>
      </c>
    </row>
    <row r="2509" spans="1:9" x14ac:dyDescent="0.55000000000000004">
      <c r="A2509">
        <v>79</v>
      </c>
      <c r="B2509" s="1" t="s">
        <v>459</v>
      </c>
      <c r="C2509" s="1" t="s">
        <v>3</v>
      </c>
      <c r="D2509">
        <v>4</v>
      </c>
      <c r="E2509" s="1" t="s">
        <v>82</v>
      </c>
      <c r="F2509">
        <v>1</v>
      </c>
      <c r="G2509" s="1" t="s">
        <v>375</v>
      </c>
      <c r="H2509" s="1" t="s">
        <v>29</v>
      </c>
      <c r="I2509">
        <v>1</v>
      </c>
    </row>
    <row r="2510" spans="1:9" x14ac:dyDescent="0.55000000000000004">
      <c r="A2510">
        <v>79</v>
      </c>
      <c r="B2510" s="1" t="s">
        <v>459</v>
      </c>
      <c r="C2510" s="1" t="s">
        <v>3</v>
      </c>
      <c r="D2510">
        <v>4</v>
      </c>
      <c r="E2510" s="1" t="s">
        <v>85</v>
      </c>
      <c r="F2510">
        <v>4</v>
      </c>
      <c r="G2510" s="1" t="s">
        <v>375</v>
      </c>
      <c r="H2510" s="1" t="s">
        <v>28</v>
      </c>
      <c r="I2510">
        <v>1</v>
      </c>
    </row>
    <row r="2511" spans="1:9" x14ac:dyDescent="0.55000000000000004">
      <c r="A2511">
        <v>79</v>
      </c>
      <c r="B2511" s="1" t="s">
        <v>459</v>
      </c>
      <c r="C2511" s="1" t="s">
        <v>3</v>
      </c>
      <c r="D2511">
        <v>4</v>
      </c>
      <c r="E2511" s="1" t="s">
        <v>184</v>
      </c>
      <c r="F2511">
        <v>4</v>
      </c>
      <c r="G2511" s="1" t="s">
        <v>376</v>
      </c>
      <c r="H2511" s="1" t="s">
        <v>28</v>
      </c>
      <c r="I2511">
        <v>1</v>
      </c>
    </row>
    <row r="2512" spans="1:9" x14ac:dyDescent="0.55000000000000004">
      <c r="A2512">
        <v>79</v>
      </c>
      <c r="B2512" s="1" t="s">
        <v>459</v>
      </c>
      <c r="C2512" s="1" t="s">
        <v>3</v>
      </c>
      <c r="D2512">
        <v>4</v>
      </c>
      <c r="E2512" s="1" t="s">
        <v>187</v>
      </c>
      <c r="F2512">
        <v>4</v>
      </c>
      <c r="G2512" s="1" t="s">
        <v>376</v>
      </c>
      <c r="H2512" s="1" t="s">
        <v>29</v>
      </c>
      <c r="I2512">
        <v>1</v>
      </c>
    </row>
    <row r="2513" spans="1:9" x14ac:dyDescent="0.55000000000000004">
      <c r="A2513">
        <v>79</v>
      </c>
      <c r="B2513" s="1" t="s">
        <v>459</v>
      </c>
      <c r="C2513" s="1" t="s">
        <v>3</v>
      </c>
      <c r="D2513">
        <v>4</v>
      </c>
      <c r="E2513" s="1" t="s">
        <v>192</v>
      </c>
      <c r="F2513">
        <v>4</v>
      </c>
      <c r="G2513" s="1" t="s">
        <v>376</v>
      </c>
      <c r="H2513" s="1" t="s">
        <v>28</v>
      </c>
      <c r="I2513">
        <v>1</v>
      </c>
    </row>
    <row r="2514" spans="1:9" x14ac:dyDescent="0.55000000000000004">
      <c r="A2514">
        <v>79</v>
      </c>
      <c r="B2514" s="1" t="s">
        <v>459</v>
      </c>
      <c r="C2514" s="1" t="s">
        <v>3</v>
      </c>
      <c r="D2514">
        <v>4</v>
      </c>
      <c r="E2514" s="1" t="s">
        <v>195</v>
      </c>
      <c r="F2514">
        <v>4</v>
      </c>
      <c r="G2514" s="1" t="s">
        <v>377</v>
      </c>
      <c r="H2514" s="1" t="s">
        <v>28</v>
      </c>
      <c r="I2514">
        <v>1</v>
      </c>
    </row>
    <row r="2515" spans="1:9" x14ac:dyDescent="0.55000000000000004">
      <c r="A2515">
        <v>79</v>
      </c>
      <c r="B2515" s="1" t="s">
        <v>459</v>
      </c>
      <c r="C2515" s="1" t="s">
        <v>3</v>
      </c>
      <c r="D2515">
        <v>4</v>
      </c>
      <c r="E2515" s="1" t="s">
        <v>199</v>
      </c>
      <c r="F2515">
        <v>4</v>
      </c>
      <c r="G2515" s="1" t="s">
        <v>377</v>
      </c>
      <c r="H2515" s="1" t="s">
        <v>28</v>
      </c>
      <c r="I2515">
        <v>1</v>
      </c>
    </row>
    <row r="2516" spans="1:9" x14ac:dyDescent="0.55000000000000004">
      <c r="A2516">
        <v>79</v>
      </c>
      <c r="B2516" s="1" t="s">
        <v>459</v>
      </c>
      <c r="C2516" s="1" t="s">
        <v>3</v>
      </c>
      <c r="D2516">
        <v>4</v>
      </c>
      <c r="E2516" s="1" t="s">
        <v>203</v>
      </c>
      <c r="F2516">
        <v>4</v>
      </c>
      <c r="G2516" s="1" t="s">
        <v>377</v>
      </c>
      <c r="H2516" s="1" t="s">
        <v>29</v>
      </c>
      <c r="I2516">
        <v>1</v>
      </c>
    </row>
    <row r="2517" spans="1:9" x14ac:dyDescent="0.55000000000000004">
      <c r="A2517">
        <v>79</v>
      </c>
      <c r="B2517" s="1" t="s">
        <v>459</v>
      </c>
      <c r="C2517" s="1" t="s">
        <v>3</v>
      </c>
      <c r="D2517">
        <v>4</v>
      </c>
      <c r="E2517" s="1" t="s">
        <v>206</v>
      </c>
      <c r="F2517">
        <v>4</v>
      </c>
      <c r="G2517" s="1" t="s">
        <v>377</v>
      </c>
      <c r="H2517" s="1" t="s">
        <v>29</v>
      </c>
      <c r="I2517">
        <v>1</v>
      </c>
    </row>
    <row r="2518" spans="1:9" x14ac:dyDescent="0.55000000000000004">
      <c r="A2518">
        <v>79</v>
      </c>
      <c r="B2518" s="1" t="s">
        <v>459</v>
      </c>
      <c r="C2518" s="1" t="s">
        <v>3</v>
      </c>
      <c r="D2518">
        <v>4</v>
      </c>
      <c r="E2518" s="1" t="s">
        <v>210</v>
      </c>
      <c r="F2518">
        <v>4</v>
      </c>
      <c r="G2518" s="1" t="s">
        <v>376</v>
      </c>
      <c r="H2518" s="1" t="s">
        <v>28</v>
      </c>
      <c r="I2518">
        <v>1</v>
      </c>
    </row>
    <row r="2519" spans="1:9" x14ac:dyDescent="0.55000000000000004">
      <c r="A2519">
        <v>79</v>
      </c>
      <c r="B2519" s="1" t="s">
        <v>459</v>
      </c>
      <c r="C2519" s="1" t="s">
        <v>3</v>
      </c>
      <c r="D2519">
        <v>4</v>
      </c>
      <c r="E2519" s="1" t="s">
        <v>274</v>
      </c>
      <c r="F2519">
        <v>4</v>
      </c>
      <c r="G2519" s="1" t="s">
        <v>375</v>
      </c>
      <c r="H2519" s="1" t="s">
        <v>28</v>
      </c>
      <c r="I2519">
        <v>1</v>
      </c>
    </row>
    <row r="2520" spans="1:9" x14ac:dyDescent="0.55000000000000004">
      <c r="A2520">
        <v>79</v>
      </c>
      <c r="B2520" s="1" t="s">
        <v>459</v>
      </c>
      <c r="C2520" s="1" t="s">
        <v>3</v>
      </c>
      <c r="D2520">
        <v>4</v>
      </c>
      <c r="E2520" s="1" t="s">
        <v>276</v>
      </c>
      <c r="F2520">
        <v>4</v>
      </c>
      <c r="G2520" s="1" t="s">
        <v>375</v>
      </c>
      <c r="H2520" s="1" t="s">
        <v>28</v>
      </c>
      <c r="I2520">
        <v>1</v>
      </c>
    </row>
    <row r="2521" spans="1:9" x14ac:dyDescent="0.55000000000000004">
      <c r="A2521">
        <v>79</v>
      </c>
      <c r="B2521" s="1" t="s">
        <v>459</v>
      </c>
      <c r="C2521" s="1" t="s">
        <v>3</v>
      </c>
      <c r="D2521">
        <v>4</v>
      </c>
      <c r="E2521" s="1" t="s">
        <v>279</v>
      </c>
      <c r="F2521">
        <v>4</v>
      </c>
      <c r="G2521" s="1" t="s">
        <v>376</v>
      </c>
      <c r="H2521" s="1" t="s">
        <v>29</v>
      </c>
      <c r="I2521">
        <v>1</v>
      </c>
    </row>
    <row r="2522" spans="1:9" x14ac:dyDescent="0.55000000000000004">
      <c r="A2522">
        <v>79</v>
      </c>
      <c r="B2522" s="1" t="s">
        <v>459</v>
      </c>
      <c r="C2522" s="1" t="s">
        <v>3</v>
      </c>
      <c r="D2522">
        <v>4</v>
      </c>
      <c r="E2522" s="1" t="s">
        <v>282</v>
      </c>
      <c r="F2522">
        <v>4</v>
      </c>
      <c r="G2522" s="1" t="s">
        <v>375</v>
      </c>
      <c r="H2522" s="1" t="s">
        <v>29</v>
      </c>
      <c r="I2522">
        <v>1</v>
      </c>
    </row>
    <row r="2523" spans="1:9" x14ac:dyDescent="0.55000000000000004">
      <c r="A2523">
        <v>79</v>
      </c>
      <c r="B2523" s="1" t="s">
        <v>459</v>
      </c>
      <c r="C2523" s="1" t="s">
        <v>3</v>
      </c>
      <c r="D2523">
        <v>4</v>
      </c>
      <c r="E2523" s="1" t="s">
        <v>352</v>
      </c>
      <c r="F2523">
        <v>4</v>
      </c>
      <c r="G2523" s="1" t="s">
        <v>376</v>
      </c>
      <c r="H2523" s="1" t="s">
        <v>29</v>
      </c>
      <c r="I2523">
        <v>1</v>
      </c>
    </row>
    <row r="2524" spans="1:9" x14ac:dyDescent="0.55000000000000004">
      <c r="A2524">
        <v>79</v>
      </c>
      <c r="B2524" s="1" t="s">
        <v>459</v>
      </c>
      <c r="C2524" s="1" t="s">
        <v>3</v>
      </c>
      <c r="D2524">
        <v>4</v>
      </c>
      <c r="E2524" s="1" t="s">
        <v>357</v>
      </c>
      <c r="F2524">
        <v>4</v>
      </c>
      <c r="G2524" s="1" t="s">
        <v>376</v>
      </c>
      <c r="H2524" s="1" t="s">
        <v>28</v>
      </c>
      <c r="I2524">
        <v>1</v>
      </c>
    </row>
    <row r="2525" spans="1:9" x14ac:dyDescent="0.55000000000000004">
      <c r="A2525">
        <v>79</v>
      </c>
      <c r="B2525" s="1" t="s">
        <v>459</v>
      </c>
      <c r="C2525" s="1" t="s">
        <v>3</v>
      </c>
      <c r="D2525">
        <v>4</v>
      </c>
      <c r="E2525" s="1" t="s">
        <v>360</v>
      </c>
      <c r="F2525">
        <v>4</v>
      </c>
      <c r="G2525" s="1" t="s">
        <v>377</v>
      </c>
      <c r="H2525" s="1" t="s">
        <v>28</v>
      </c>
      <c r="I2525">
        <v>1</v>
      </c>
    </row>
    <row r="2526" spans="1:9" x14ac:dyDescent="0.55000000000000004">
      <c r="A2526">
        <v>79</v>
      </c>
      <c r="B2526" s="1" t="s">
        <v>459</v>
      </c>
      <c r="C2526" s="1" t="s">
        <v>3</v>
      </c>
      <c r="D2526">
        <v>4</v>
      </c>
      <c r="E2526" s="1" t="s">
        <v>364</v>
      </c>
      <c r="F2526">
        <v>4</v>
      </c>
      <c r="G2526" s="1" t="s">
        <v>377</v>
      </c>
      <c r="H2526" s="1" t="s">
        <v>28</v>
      </c>
      <c r="I2526">
        <v>1</v>
      </c>
    </row>
    <row r="2527" spans="1:9" x14ac:dyDescent="0.55000000000000004">
      <c r="A2527">
        <v>79</v>
      </c>
      <c r="B2527" s="1" t="s">
        <v>459</v>
      </c>
      <c r="C2527" s="1" t="s">
        <v>3</v>
      </c>
      <c r="D2527">
        <v>4</v>
      </c>
      <c r="E2527" s="1" t="s">
        <v>368</v>
      </c>
      <c r="F2527">
        <v>4</v>
      </c>
      <c r="G2527" s="1" t="s">
        <v>377</v>
      </c>
      <c r="H2527" s="1" t="s">
        <v>28</v>
      </c>
      <c r="I2527">
        <v>1</v>
      </c>
    </row>
    <row r="2528" spans="1:9" x14ac:dyDescent="0.55000000000000004">
      <c r="A2528">
        <v>79</v>
      </c>
      <c r="B2528" s="1" t="s">
        <v>459</v>
      </c>
      <c r="C2528" s="1" t="s">
        <v>3</v>
      </c>
      <c r="D2528">
        <v>4</v>
      </c>
      <c r="E2528" s="1" t="s">
        <v>371</v>
      </c>
      <c r="F2528">
        <v>4</v>
      </c>
      <c r="G2528" s="1" t="s">
        <v>377</v>
      </c>
      <c r="H2528" s="1" t="s">
        <v>29</v>
      </c>
      <c r="I2528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5B705-4478-46A8-8B5A-0A72EE49E361}">
  <dimension ref="A1:I2528"/>
  <sheetViews>
    <sheetView workbookViewId="0">
      <selection activeCell="H2" sqref="H2"/>
    </sheetView>
  </sheetViews>
  <sheetFormatPr baseColWidth="10" defaultRowHeight="14.4" x14ac:dyDescent="0.55000000000000004"/>
  <cols>
    <col min="1" max="1" width="8.89453125" bestFit="1" customWidth="1"/>
    <col min="2" max="2" width="15.734375" bestFit="1" customWidth="1"/>
    <col min="3" max="3" width="9.89453125" bestFit="1" customWidth="1"/>
    <col min="4" max="4" width="9.5234375" bestFit="1" customWidth="1"/>
    <col min="5" max="5" width="8" bestFit="1" customWidth="1"/>
    <col min="6" max="6" width="10.89453125" bestFit="1" customWidth="1"/>
    <col min="7" max="7" width="6.89453125" bestFit="1" customWidth="1"/>
    <col min="8" max="8" width="6.734375" bestFit="1" customWidth="1"/>
    <col min="9" max="9" width="8.578125" bestFit="1" customWidth="1"/>
  </cols>
  <sheetData>
    <row r="1" spans="1:9" x14ac:dyDescent="0.55000000000000004">
      <c r="A1" t="s">
        <v>31</v>
      </c>
      <c r="B1" t="s">
        <v>380</v>
      </c>
      <c r="C1" t="s">
        <v>15</v>
      </c>
      <c r="D1" t="s">
        <v>14</v>
      </c>
      <c r="E1" t="s">
        <v>9</v>
      </c>
      <c r="F1" t="s">
        <v>10</v>
      </c>
      <c r="G1" t="s">
        <v>373</v>
      </c>
      <c r="H1" t="s">
        <v>379</v>
      </c>
      <c r="I1" t="s">
        <v>19</v>
      </c>
    </row>
    <row r="2" spans="1:9" x14ac:dyDescent="0.55000000000000004">
      <c r="A2" s="1">
        <v>1</v>
      </c>
      <c r="B2" t="s">
        <v>381</v>
      </c>
      <c r="C2" s="1" t="s">
        <v>0</v>
      </c>
      <c r="D2" s="1">
        <v>7</v>
      </c>
      <c r="E2" s="1" t="s">
        <v>36</v>
      </c>
      <c r="F2">
        <v>2</v>
      </c>
      <c r="G2" s="1" t="str">
        <f>+VLOOKUP(bloque1_2[[#This Row],[niño]],BD.niños[[Código]:[sexo]],6,FALSE)</f>
        <v>5 y 6</v>
      </c>
      <c r="H2" s="1" t="str">
        <f>+VLOOKUP(bloque1_2[[#This Row],[niño]],BD.niños[[Código]:[sexo]],7,FALSE)</f>
        <v>M</v>
      </c>
      <c r="I2" s="1">
        <v>1</v>
      </c>
    </row>
    <row r="3" spans="1:9" x14ac:dyDescent="0.55000000000000004">
      <c r="A3" s="1">
        <v>1</v>
      </c>
      <c r="B3" t="s">
        <v>381</v>
      </c>
      <c r="C3" s="1" t="s">
        <v>0</v>
      </c>
      <c r="D3" s="1">
        <v>7</v>
      </c>
      <c r="E3" s="1" t="s">
        <v>40</v>
      </c>
      <c r="F3">
        <v>1</v>
      </c>
      <c r="G3" s="1" t="str">
        <f>+VLOOKUP(bloque1_2[[#This Row],[niño]],BD.niños[[Código]:[sexo]],6,FALSE)</f>
        <v>7 y 8</v>
      </c>
      <c r="H3" s="1" t="str">
        <f>+VLOOKUP(bloque1_2[[#This Row],[niño]],BD.niños[[Código]:[sexo]],7,FALSE)</f>
        <v>M</v>
      </c>
      <c r="I3" s="1">
        <v>1</v>
      </c>
    </row>
    <row r="4" spans="1:9" x14ac:dyDescent="0.55000000000000004">
      <c r="A4" s="1">
        <v>1</v>
      </c>
      <c r="B4" t="s">
        <v>381</v>
      </c>
      <c r="C4" s="1" t="s">
        <v>0</v>
      </c>
      <c r="D4" s="1">
        <v>7</v>
      </c>
      <c r="E4" s="1" t="s">
        <v>44</v>
      </c>
      <c r="F4">
        <v>1</v>
      </c>
      <c r="G4" s="1" t="str">
        <f>+VLOOKUP(bloque1_2[[#This Row],[niño]],BD.niños[[Código]:[sexo]],6,FALSE)</f>
        <v>7 y 8</v>
      </c>
      <c r="H4" s="1" t="str">
        <f>+VLOOKUP(bloque1_2[[#This Row],[niño]],BD.niños[[Código]:[sexo]],7,FALSE)</f>
        <v>F</v>
      </c>
      <c r="I4" s="1">
        <v>1</v>
      </c>
    </row>
    <row r="5" spans="1:9" x14ac:dyDescent="0.55000000000000004">
      <c r="A5" s="1">
        <v>1</v>
      </c>
      <c r="B5" t="s">
        <v>381</v>
      </c>
      <c r="C5" s="1" t="s">
        <v>0</v>
      </c>
      <c r="D5" s="1">
        <v>7</v>
      </c>
      <c r="E5" s="1" t="s">
        <v>48</v>
      </c>
      <c r="F5">
        <v>1</v>
      </c>
      <c r="G5" s="1" t="str">
        <f>+VLOOKUP(bloque1_2[[#This Row],[niño]],BD.niños[[Código]:[sexo]],6,FALSE)</f>
        <v>7 y 8</v>
      </c>
      <c r="H5" s="1" t="str">
        <f>+VLOOKUP(bloque1_2[[#This Row],[niño]],BD.niños[[Código]:[sexo]],7,FALSE)</f>
        <v>F</v>
      </c>
      <c r="I5" s="1">
        <v>1</v>
      </c>
    </row>
    <row r="6" spans="1:9" x14ac:dyDescent="0.55000000000000004">
      <c r="A6" s="1">
        <v>1</v>
      </c>
      <c r="B6" t="s">
        <v>381</v>
      </c>
      <c r="C6" s="1" t="s">
        <v>0</v>
      </c>
      <c r="D6" s="1">
        <v>7</v>
      </c>
      <c r="E6" s="1" t="s">
        <v>52</v>
      </c>
      <c r="F6">
        <v>7</v>
      </c>
      <c r="G6" s="1" t="str">
        <f>+VLOOKUP(bloque1_2[[#This Row],[niño]],BD.niños[[Código]:[sexo]],6,FALSE)</f>
        <v>7 y 8</v>
      </c>
      <c r="H6" s="1" t="str">
        <f>+VLOOKUP(bloque1_2[[#This Row],[niño]],BD.niños[[Código]:[sexo]],7,FALSE)</f>
        <v>F</v>
      </c>
      <c r="I6" s="1">
        <v>1</v>
      </c>
    </row>
    <row r="7" spans="1:9" x14ac:dyDescent="0.55000000000000004">
      <c r="A7" s="1">
        <v>1</v>
      </c>
      <c r="B7" t="s">
        <v>381</v>
      </c>
      <c r="C7" s="1" t="s">
        <v>0</v>
      </c>
      <c r="D7" s="1">
        <v>7</v>
      </c>
      <c r="E7" s="1" t="s">
        <v>56</v>
      </c>
      <c r="F7">
        <v>7</v>
      </c>
      <c r="G7" s="1" t="str">
        <f>+VLOOKUP(bloque1_2[[#This Row],[niño]],BD.niños[[Código]:[sexo]],6,FALSE)</f>
        <v>7 y 8</v>
      </c>
      <c r="H7" s="1" t="str">
        <f>+VLOOKUP(bloque1_2[[#This Row],[niño]],BD.niños[[Código]:[sexo]],7,FALSE)</f>
        <v>F</v>
      </c>
      <c r="I7" s="1">
        <v>1</v>
      </c>
    </row>
    <row r="8" spans="1:9" x14ac:dyDescent="0.55000000000000004">
      <c r="A8" s="1">
        <v>1</v>
      </c>
      <c r="B8" t="s">
        <v>381</v>
      </c>
      <c r="C8" s="1" t="s">
        <v>0</v>
      </c>
      <c r="D8" s="1">
        <v>7</v>
      </c>
      <c r="E8" s="1" t="s">
        <v>60</v>
      </c>
      <c r="F8">
        <v>3</v>
      </c>
      <c r="G8" s="1" t="str">
        <f>+VLOOKUP(bloque1_2[[#This Row],[niño]],BD.niños[[Código]:[sexo]],6,FALSE)</f>
        <v>9 y 10</v>
      </c>
      <c r="H8" s="1" t="str">
        <f>+VLOOKUP(bloque1_2[[#This Row],[niño]],BD.niños[[Código]:[sexo]],7,FALSE)</f>
        <v>M</v>
      </c>
      <c r="I8" s="1">
        <v>1</v>
      </c>
    </row>
    <row r="9" spans="1:9" x14ac:dyDescent="0.55000000000000004">
      <c r="A9" s="1">
        <v>1</v>
      </c>
      <c r="B9" t="s">
        <v>381</v>
      </c>
      <c r="C9" s="1" t="s">
        <v>0</v>
      </c>
      <c r="D9" s="1">
        <v>7</v>
      </c>
      <c r="E9" s="1" t="s">
        <v>64</v>
      </c>
      <c r="F9">
        <v>3</v>
      </c>
      <c r="G9" s="1" t="str">
        <f>+VLOOKUP(bloque1_2[[#This Row],[niño]],BD.niños[[Código]:[sexo]],6,FALSE)</f>
        <v>9 y 10</v>
      </c>
      <c r="H9" s="1" t="str">
        <f>+VLOOKUP(bloque1_2[[#This Row],[niño]],BD.niños[[Código]:[sexo]],7,FALSE)</f>
        <v>F</v>
      </c>
      <c r="I9" s="1">
        <v>1</v>
      </c>
    </row>
    <row r="10" spans="1:9" x14ac:dyDescent="0.55000000000000004">
      <c r="A10" s="1">
        <v>1</v>
      </c>
      <c r="B10" t="s">
        <v>381</v>
      </c>
      <c r="C10" s="1" t="s">
        <v>0</v>
      </c>
      <c r="D10" s="1">
        <v>7</v>
      </c>
      <c r="E10" s="1" t="s">
        <v>68</v>
      </c>
      <c r="F10">
        <v>1</v>
      </c>
      <c r="G10" s="1" t="str">
        <f>+VLOOKUP(bloque1_2[[#This Row],[niño]],BD.niños[[Código]:[sexo]],6,FALSE)</f>
        <v>9 y 10</v>
      </c>
      <c r="H10" s="1" t="str">
        <f>+VLOOKUP(bloque1_2[[#This Row],[niño]],BD.niños[[Código]:[sexo]],7,FALSE)</f>
        <v>M</v>
      </c>
      <c r="I10" s="1">
        <v>1</v>
      </c>
    </row>
    <row r="11" spans="1:9" x14ac:dyDescent="0.55000000000000004">
      <c r="A11" s="1">
        <v>1</v>
      </c>
      <c r="B11" t="s">
        <v>381</v>
      </c>
      <c r="C11" s="1" t="s">
        <v>0</v>
      </c>
      <c r="D11" s="1">
        <v>7</v>
      </c>
      <c r="E11" s="1" t="s">
        <v>72</v>
      </c>
      <c r="F11">
        <v>3</v>
      </c>
      <c r="G11" s="1" t="str">
        <f>+VLOOKUP(bloque1_2[[#This Row],[niño]],BD.niños[[Código]:[sexo]],6,FALSE)</f>
        <v>9 y 10</v>
      </c>
      <c r="H11" s="1" t="str">
        <f>+VLOOKUP(bloque1_2[[#This Row],[niño]],BD.niños[[Código]:[sexo]],7,FALSE)</f>
        <v>F</v>
      </c>
      <c r="I11" s="1">
        <v>1</v>
      </c>
    </row>
    <row r="12" spans="1:9" x14ac:dyDescent="0.55000000000000004">
      <c r="A12" s="1">
        <v>1</v>
      </c>
      <c r="B12" t="s">
        <v>381</v>
      </c>
      <c r="C12" s="1" t="s">
        <v>0</v>
      </c>
      <c r="D12" s="1">
        <v>7</v>
      </c>
      <c r="E12" s="1" t="s">
        <v>75</v>
      </c>
      <c r="F12">
        <v>3</v>
      </c>
      <c r="G12" s="1" t="str">
        <f>+VLOOKUP(bloque1_2[[#This Row],[niño]],BD.niños[[Código]:[sexo]],6,FALSE)</f>
        <v>9 y 10</v>
      </c>
      <c r="H12" s="1" t="str">
        <f>+VLOOKUP(bloque1_2[[#This Row],[niño]],BD.niños[[Código]:[sexo]],7,FALSE)</f>
        <v>F</v>
      </c>
      <c r="I12" s="1">
        <v>1</v>
      </c>
    </row>
    <row r="13" spans="1:9" x14ac:dyDescent="0.55000000000000004">
      <c r="A13" s="1">
        <v>1</v>
      </c>
      <c r="B13" t="s">
        <v>381</v>
      </c>
      <c r="C13" s="1" t="s">
        <v>0</v>
      </c>
      <c r="D13" s="1">
        <v>7</v>
      </c>
      <c r="E13" s="1" t="s">
        <v>78</v>
      </c>
      <c r="F13">
        <v>3</v>
      </c>
      <c r="G13" s="1" t="str">
        <f>+VLOOKUP(bloque1_2[[#This Row],[niño]],BD.niños[[Código]:[sexo]],6,FALSE)</f>
        <v>5 y 6</v>
      </c>
      <c r="H13" s="1" t="str">
        <f>+VLOOKUP(bloque1_2[[#This Row],[niño]],BD.niños[[Código]:[sexo]],7,FALSE)</f>
        <v>M</v>
      </c>
      <c r="I13" s="1">
        <v>1</v>
      </c>
    </row>
    <row r="14" spans="1:9" x14ac:dyDescent="0.55000000000000004">
      <c r="A14" s="1">
        <v>1</v>
      </c>
      <c r="B14" t="s">
        <v>381</v>
      </c>
      <c r="C14" s="1" t="s">
        <v>0</v>
      </c>
      <c r="D14" s="1">
        <v>7</v>
      </c>
      <c r="E14" s="1" t="s">
        <v>82</v>
      </c>
      <c r="F14">
        <v>3</v>
      </c>
      <c r="G14" s="1" t="str">
        <f>+VLOOKUP(bloque1_2[[#This Row],[niño]],BD.niños[[Código]:[sexo]],6,FALSE)</f>
        <v>5 y 6</v>
      </c>
      <c r="H14" s="1" t="str">
        <f>+VLOOKUP(bloque1_2[[#This Row],[niño]],BD.niños[[Código]:[sexo]],7,FALSE)</f>
        <v>F</v>
      </c>
      <c r="I14" s="1">
        <v>1</v>
      </c>
    </row>
    <row r="15" spans="1:9" x14ac:dyDescent="0.55000000000000004">
      <c r="A15" s="1">
        <v>1</v>
      </c>
      <c r="B15" t="s">
        <v>381</v>
      </c>
      <c r="C15" s="1" t="s">
        <v>0</v>
      </c>
      <c r="D15" s="1">
        <v>7</v>
      </c>
      <c r="E15" s="1" t="s">
        <v>85</v>
      </c>
      <c r="F15">
        <v>1</v>
      </c>
      <c r="G15" s="1" t="str">
        <f>+VLOOKUP(bloque1_2[[#This Row],[niño]],BD.niños[[Código]:[sexo]],6,FALSE)</f>
        <v>5 y 6</v>
      </c>
      <c r="H15" s="1" t="str">
        <f>+VLOOKUP(bloque1_2[[#This Row],[niño]],BD.niños[[Código]:[sexo]],7,FALSE)</f>
        <v>M</v>
      </c>
      <c r="I15" s="1">
        <v>1</v>
      </c>
    </row>
    <row r="16" spans="1:9" x14ac:dyDescent="0.55000000000000004">
      <c r="A16" s="1">
        <v>1</v>
      </c>
      <c r="B16" t="s">
        <v>381</v>
      </c>
      <c r="C16" s="1" t="s">
        <v>0</v>
      </c>
      <c r="D16" s="1">
        <v>7</v>
      </c>
      <c r="E16" s="1" t="s">
        <v>184</v>
      </c>
      <c r="F16">
        <v>3</v>
      </c>
      <c r="G16" s="1" t="str">
        <f>+VLOOKUP(bloque1_2[[#This Row],[niño]],BD.niños[[Código]:[sexo]],6,FALSE)</f>
        <v>7 y 8</v>
      </c>
      <c r="H16" s="1" t="str">
        <f>+VLOOKUP(bloque1_2[[#This Row],[niño]],BD.niños[[Código]:[sexo]],7,FALSE)</f>
        <v>M</v>
      </c>
      <c r="I16" s="1">
        <v>1</v>
      </c>
    </row>
    <row r="17" spans="1:9" x14ac:dyDescent="0.55000000000000004">
      <c r="A17" s="1">
        <v>1</v>
      </c>
      <c r="B17" t="s">
        <v>381</v>
      </c>
      <c r="C17" s="1" t="s">
        <v>0</v>
      </c>
      <c r="D17" s="1">
        <v>7</v>
      </c>
      <c r="E17" s="1" t="s">
        <v>187</v>
      </c>
      <c r="F17">
        <v>7</v>
      </c>
      <c r="G17" s="1" t="str">
        <f>+VLOOKUP(bloque1_2[[#This Row],[niño]],BD.niños[[Código]:[sexo]],6,FALSE)</f>
        <v>7 y 8</v>
      </c>
      <c r="H17" s="1" t="str">
        <f>+VLOOKUP(bloque1_2[[#This Row],[niño]],BD.niños[[Código]:[sexo]],7,FALSE)</f>
        <v>F</v>
      </c>
      <c r="I17" s="1">
        <v>1</v>
      </c>
    </row>
    <row r="18" spans="1:9" x14ac:dyDescent="0.55000000000000004">
      <c r="A18" s="1">
        <v>1</v>
      </c>
      <c r="B18" t="s">
        <v>381</v>
      </c>
      <c r="C18" s="1" t="s">
        <v>0</v>
      </c>
      <c r="D18" s="1">
        <v>7</v>
      </c>
      <c r="E18" s="1" t="s">
        <v>192</v>
      </c>
      <c r="F18">
        <v>7</v>
      </c>
      <c r="G18" s="1" t="str">
        <f>+VLOOKUP(bloque1_2[[#This Row],[niño]],BD.niños[[Código]:[sexo]],6,FALSE)</f>
        <v>7 y 8</v>
      </c>
      <c r="H18" s="1" t="str">
        <f>+VLOOKUP(bloque1_2[[#This Row],[niño]],BD.niños[[Código]:[sexo]],7,FALSE)</f>
        <v>M</v>
      </c>
      <c r="I18" s="1">
        <v>1</v>
      </c>
    </row>
    <row r="19" spans="1:9" x14ac:dyDescent="0.55000000000000004">
      <c r="A19" s="1">
        <v>1</v>
      </c>
      <c r="B19" t="s">
        <v>381</v>
      </c>
      <c r="C19" s="1" t="s">
        <v>0</v>
      </c>
      <c r="D19" s="1">
        <v>7</v>
      </c>
      <c r="E19" s="1" t="s">
        <v>195</v>
      </c>
      <c r="F19">
        <v>7</v>
      </c>
      <c r="G19" s="1" t="str">
        <f>+VLOOKUP(bloque1_2[[#This Row],[niño]],BD.niños[[Código]:[sexo]],6,FALSE)</f>
        <v>9 y 10</v>
      </c>
      <c r="H19" s="1" t="str">
        <f>+VLOOKUP(bloque1_2[[#This Row],[niño]],BD.niños[[Código]:[sexo]],7,FALSE)</f>
        <v>M</v>
      </c>
      <c r="I19" s="1">
        <v>1</v>
      </c>
    </row>
    <row r="20" spans="1:9" x14ac:dyDescent="0.55000000000000004">
      <c r="A20" s="1">
        <v>1</v>
      </c>
      <c r="B20" t="s">
        <v>381</v>
      </c>
      <c r="C20" s="1" t="s">
        <v>0</v>
      </c>
      <c r="D20" s="1">
        <v>7</v>
      </c>
      <c r="E20" s="1" t="s">
        <v>199</v>
      </c>
      <c r="F20">
        <v>7</v>
      </c>
      <c r="G20" s="1" t="str">
        <f>+VLOOKUP(bloque1_2[[#This Row],[niño]],BD.niños[[Código]:[sexo]],6,FALSE)</f>
        <v>9 y 10</v>
      </c>
      <c r="H20" s="1" t="str">
        <f>+VLOOKUP(bloque1_2[[#This Row],[niño]],BD.niños[[Código]:[sexo]],7,FALSE)</f>
        <v>M</v>
      </c>
      <c r="I20" s="1">
        <v>1</v>
      </c>
    </row>
    <row r="21" spans="1:9" x14ac:dyDescent="0.55000000000000004">
      <c r="A21" s="1">
        <v>1</v>
      </c>
      <c r="B21" t="s">
        <v>381</v>
      </c>
      <c r="C21" s="1" t="s">
        <v>0</v>
      </c>
      <c r="D21" s="1">
        <v>7</v>
      </c>
      <c r="E21" s="1" t="s">
        <v>203</v>
      </c>
      <c r="F21">
        <v>1</v>
      </c>
      <c r="G21" s="1" t="str">
        <f>+VLOOKUP(bloque1_2[[#This Row],[niño]],BD.niños[[Código]:[sexo]],6,FALSE)</f>
        <v>9 y 10</v>
      </c>
      <c r="H21" s="1" t="str">
        <f>+VLOOKUP(bloque1_2[[#This Row],[niño]],BD.niños[[Código]:[sexo]],7,FALSE)</f>
        <v>F</v>
      </c>
      <c r="I21" s="1">
        <v>1</v>
      </c>
    </row>
    <row r="22" spans="1:9" x14ac:dyDescent="0.55000000000000004">
      <c r="A22" s="1">
        <v>1</v>
      </c>
      <c r="B22" t="s">
        <v>381</v>
      </c>
      <c r="C22" s="1" t="s">
        <v>0</v>
      </c>
      <c r="D22" s="1">
        <v>7</v>
      </c>
      <c r="E22" s="1" t="s">
        <v>206</v>
      </c>
      <c r="F22">
        <v>7</v>
      </c>
      <c r="G22" s="1" t="str">
        <f>+VLOOKUP(bloque1_2[[#This Row],[niño]],BD.niños[[Código]:[sexo]],6,FALSE)</f>
        <v>9 y 10</v>
      </c>
      <c r="H22" s="1" t="str">
        <f>+VLOOKUP(bloque1_2[[#This Row],[niño]],BD.niños[[Código]:[sexo]],7,FALSE)</f>
        <v>F</v>
      </c>
      <c r="I22" s="1">
        <v>1</v>
      </c>
    </row>
    <row r="23" spans="1:9" x14ac:dyDescent="0.55000000000000004">
      <c r="A23" s="1">
        <v>1</v>
      </c>
      <c r="B23" t="s">
        <v>381</v>
      </c>
      <c r="C23" s="1" t="s">
        <v>0</v>
      </c>
      <c r="D23" s="1">
        <v>7</v>
      </c>
      <c r="E23" s="1" t="s">
        <v>210</v>
      </c>
      <c r="F23">
        <v>7</v>
      </c>
      <c r="G23" s="1" t="str">
        <f>+VLOOKUP(bloque1_2[[#This Row],[niño]],BD.niños[[Código]:[sexo]],6,FALSE)</f>
        <v>7 y 8</v>
      </c>
      <c r="H23" s="1" t="str">
        <f>+VLOOKUP(bloque1_2[[#This Row],[niño]],BD.niños[[Código]:[sexo]],7,FALSE)</f>
        <v>M</v>
      </c>
      <c r="I23" s="1">
        <v>1</v>
      </c>
    </row>
    <row r="24" spans="1:9" x14ac:dyDescent="0.55000000000000004">
      <c r="A24" s="1">
        <v>1</v>
      </c>
      <c r="B24" t="s">
        <v>381</v>
      </c>
      <c r="C24" s="1" t="s">
        <v>0</v>
      </c>
      <c r="D24" s="1">
        <v>7</v>
      </c>
      <c r="E24" s="1" t="s">
        <v>274</v>
      </c>
      <c r="F24">
        <v>3</v>
      </c>
      <c r="G24" s="1" t="str">
        <f>+VLOOKUP(bloque1_2[[#This Row],[niño]],BD.niños[[Código]:[sexo]],6,FALSE)</f>
        <v>5 y 6</v>
      </c>
      <c r="H24" s="1" t="str">
        <f>+VLOOKUP(bloque1_2[[#This Row],[niño]],BD.niños[[Código]:[sexo]],7,FALSE)</f>
        <v>M</v>
      </c>
      <c r="I24" s="1">
        <v>1</v>
      </c>
    </row>
    <row r="25" spans="1:9" x14ac:dyDescent="0.55000000000000004">
      <c r="A25" s="1">
        <v>1</v>
      </c>
      <c r="B25" t="s">
        <v>381</v>
      </c>
      <c r="C25" s="1" t="s">
        <v>0</v>
      </c>
      <c r="D25" s="1">
        <v>7</v>
      </c>
      <c r="E25" s="1" t="s">
        <v>276</v>
      </c>
      <c r="F25">
        <v>3</v>
      </c>
      <c r="G25" s="1" t="str">
        <f>+VLOOKUP(bloque1_2[[#This Row],[niño]],BD.niños[[Código]:[sexo]],6,FALSE)</f>
        <v>5 y 6</v>
      </c>
      <c r="H25" s="1" t="str">
        <f>+VLOOKUP(bloque1_2[[#This Row],[niño]],BD.niños[[Código]:[sexo]],7,FALSE)</f>
        <v>M</v>
      </c>
      <c r="I25" s="1">
        <v>1</v>
      </c>
    </row>
    <row r="26" spans="1:9" x14ac:dyDescent="0.55000000000000004">
      <c r="A26" s="1">
        <v>1</v>
      </c>
      <c r="B26" t="s">
        <v>381</v>
      </c>
      <c r="C26" s="1" t="s">
        <v>0</v>
      </c>
      <c r="D26" s="1">
        <v>7</v>
      </c>
      <c r="E26" s="1" t="s">
        <v>279</v>
      </c>
      <c r="F26">
        <v>3</v>
      </c>
      <c r="G26" s="1" t="str">
        <f>+VLOOKUP(bloque1_2[[#This Row],[niño]],BD.niños[[Código]:[sexo]],6,FALSE)</f>
        <v>7 y 8</v>
      </c>
      <c r="H26" s="1" t="str">
        <f>+VLOOKUP(bloque1_2[[#This Row],[niño]],BD.niños[[Código]:[sexo]],7,FALSE)</f>
        <v>F</v>
      </c>
      <c r="I26" s="1">
        <v>1</v>
      </c>
    </row>
    <row r="27" spans="1:9" x14ac:dyDescent="0.55000000000000004">
      <c r="A27" s="1">
        <v>1</v>
      </c>
      <c r="B27" t="s">
        <v>381</v>
      </c>
      <c r="C27" s="1" t="s">
        <v>0</v>
      </c>
      <c r="D27" s="1">
        <v>7</v>
      </c>
      <c r="E27" s="1" t="s">
        <v>282</v>
      </c>
      <c r="F27">
        <v>1</v>
      </c>
      <c r="G27" s="1" t="str">
        <f>+VLOOKUP(bloque1_2[[#This Row],[niño]],BD.niños[[Código]:[sexo]],6,FALSE)</f>
        <v>5 y 6</v>
      </c>
      <c r="H27" s="1" t="str">
        <f>+VLOOKUP(bloque1_2[[#This Row],[niño]],BD.niños[[Código]:[sexo]],7,FALSE)</f>
        <v>F</v>
      </c>
      <c r="I27" s="1">
        <v>1</v>
      </c>
    </row>
    <row r="28" spans="1:9" x14ac:dyDescent="0.55000000000000004">
      <c r="A28" s="1">
        <v>1</v>
      </c>
      <c r="B28" t="s">
        <v>381</v>
      </c>
      <c r="C28" s="1" t="s">
        <v>0</v>
      </c>
      <c r="D28" s="1">
        <v>7</v>
      </c>
      <c r="E28" s="1" t="s">
        <v>352</v>
      </c>
      <c r="F28">
        <v>7</v>
      </c>
      <c r="G28" s="1" t="str">
        <f>+VLOOKUP(bloque1_2[[#This Row],[niño]],BD.niños[[Código]:[sexo]],6,FALSE)</f>
        <v>7 y 8</v>
      </c>
      <c r="H28" s="1" t="str">
        <f>+VLOOKUP(bloque1_2[[#This Row],[niño]],BD.niños[[Código]:[sexo]],7,FALSE)</f>
        <v>F</v>
      </c>
      <c r="I28" s="1">
        <v>1</v>
      </c>
    </row>
    <row r="29" spans="1:9" x14ac:dyDescent="0.55000000000000004">
      <c r="A29" s="1">
        <v>1</v>
      </c>
      <c r="B29" t="s">
        <v>381</v>
      </c>
      <c r="C29" s="1" t="s">
        <v>0</v>
      </c>
      <c r="D29" s="1">
        <v>7</v>
      </c>
      <c r="E29" s="1" t="s">
        <v>357</v>
      </c>
      <c r="F29">
        <v>3</v>
      </c>
      <c r="G29" s="1" t="str">
        <f>+VLOOKUP(bloque1_2[[#This Row],[niño]],BD.niños[[Código]:[sexo]],6,FALSE)</f>
        <v>7 y 8</v>
      </c>
      <c r="H29" s="1" t="str">
        <f>+VLOOKUP(bloque1_2[[#This Row],[niño]],BD.niños[[Código]:[sexo]],7,FALSE)</f>
        <v>M</v>
      </c>
      <c r="I29" s="1">
        <v>1</v>
      </c>
    </row>
    <row r="30" spans="1:9" x14ac:dyDescent="0.55000000000000004">
      <c r="A30" s="1">
        <v>1</v>
      </c>
      <c r="B30" t="s">
        <v>381</v>
      </c>
      <c r="C30" s="1" t="s">
        <v>0</v>
      </c>
      <c r="D30" s="1">
        <v>7</v>
      </c>
      <c r="E30" s="1" t="s">
        <v>360</v>
      </c>
      <c r="F30">
        <v>7</v>
      </c>
      <c r="G30" s="1" t="str">
        <f>+VLOOKUP(bloque1_2[[#This Row],[niño]],BD.niños[[Código]:[sexo]],6,FALSE)</f>
        <v>9 y 10</v>
      </c>
      <c r="H30" s="1" t="str">
        <f>+VLOOKUP(bloque1_2[[#This Row],[niño]],BD.niños[[Código]:[sexo]],7,FALSE)</f>
        <v>M</v>
      </c>
      <c r="I30" s="1">
        <v>1</v>
      </c>
    </row>
    <row r="31" spans="1:9" x14ac:dyDescent="0.55000000000000004">
      <c r="A31" s="1">
        <v>1</v>
      </c>
      <c r="B31" t="s">
        <v>381</v>
      </c>
      <c r="C31" s="1" t="s">
        <v>0</v>
      </c>
      <c r="D31" s="1">
        <v>7</v>
      </c>
      <c r="E31" s="1" t="s">
        <v>364</v>
      </c>
      <c r="F31">
        <v>3</v>
      </c>
      <c r="G31" s="1" t="str">
        <f>+VLOOKUP(bloque1_2[[#This Row],[niño]],BD.niños[[Código]:[sexo]],6,FALSE)</f>
        <v>9 y 10</v>
      </c>
      <c r="H31" s="1" t="str">
        <f>+VLOOKUP(bloque1_2[[#This Row],[niño]],BD.niños[[Código]:[sexo]],7,FALSE)</f>
        <v>M</v>
      </c>
      <c r="I31" s="1">
        <v>1</v>
      </c>
    </row>
    <row r="32" spans="1:9" x14ac:dyDescent="0.55000000000000004">
      <c r="A32" s="1">
        <v>1</v>
      </c>
      <c r="B32" t="s">
        <v>381</v>
      </c>
      <c r="C32" s="1" t="s">
        <v>0</v>
      </c>
      <c r="D32" s="1">
        <v>7</v>
      </c>
      <c r="E32" s="1" t="s">
        <v>368</v>
      </c>
      <c r="F32">
        <v>3</v>
      </c>
      <c r="G32" s="1" t="str">
        <f>+VLOOKUP(bloque1_2[[#This Row],[niño]],BD.niños[[Código]:[sexo]],6,FALSE)</f>
        <v>9 y 10</v>
      </c>
      <c r="H32" s="1" t="str">
        <f>+VLOOKUP(bloque1_2[[#This Row],[niño]],BD.niños[[Código]:[sexo]],7,FALSE)</f>
        <v>M</v>
      </c>
      <c r="I32" s="1">
        <v>1</v>
      </c>
    </row>
    <row r="33" spans="1:9" x14ac:dyDescent="0.55000000000000004">
      <c r="A33" s="1">
        <v>1</v>
      </c>
      <c r="B33" t="s">
        <v>381</v>
      </c>
      <c r="C33" s="1" t="s">
        <v>0</v>
      </c>
      <c r="D33" s="1">
        <v>7</v>
      </c>
      <c r="E33" s="1" t="s">
        <v>371</v>
      </c>
      <c r="F33">
        <v>3</v>
      </c>
      <c r="G33" s="1" t="str">
        <f>+VLOOKUP(bloque1_2[[#This Row],[niño]],BD.niños[[Código]:[sexo]],6,FALSE)</f>
        <v>9 y 10</v>
      </c>
      <c r="H33" s="1" t="str">
        <f>+VLOOKUP(bloque1_2[[#This Row],[niño]],BD.niños[[Código]:[sexo]],7,FALSE)</f>
        <v>F</v>
      </c>
      <c r="I33" s="1">
        <v>1</v>
      </c>
    </row>
    <row r="34" spans="1:9" x14ac:dyDescent="0.55000000000000004">
      <c r="A34" s="1">
        <v>2</v>
      </c>
      <c r="B34" t="s">
        <v>382</v>
      </c>
      <c r="C34" s="1" t="s">
        <v>0</v>
      </c>
      <c r="D34" s="1">
        <v>7</v>
      </c>
      <c r="E34" s="1" t="s">
        <v>36</v>
      </c>
      <c r="F34">
        <v>7</v>
      </c>
      <c r="G34" s="1" t="str">
        <f>+VLOOKUP(bloque1_2[[#This Row],[niño]],BD.niños[[Código]:[sexo]],6,FALSE)</f>
        <v>5 y 6</v>
      </c>
      <c r="H34" s="1" t="str">
        <f>+VLOOKUP(bloque1_2[[#This Row],[niño]],BD.niños[[Código]:[sexo]],7,FALSE)</f>
        <v>M</v>
      </c>
      <c r="I34" s="1">
        <v>1</v>
      </c>
    </row>
    <row r="35" spans="1:9" x14ac:dyDescent="0.55000000000000004">
      <c r="A35" s="1">
        <v>2</v>
      </c>
      <c r="B35" t="s">
        <v>382</v>
      </c>
      <c r="C35" s="1" t="s">
        <v>0</v>
      </c>
      <c r="D35" s="1">
        <v>7</v>
      </c>
      <c r="E35" s="1" t="s">
        <v>40</v>
      </c>
      <c r="F35">
        <v>2</v>
      </c>
      <c r="G35" s="1" t="str">
        <f>+VLOOKUP(bloque1_2[[#This Row],[niño]],BD.niños[[Código]:[sexo]],6,FALSE)</f>
        <v>7 y 8</v>
      </c>
      <c r="H35" s="1" t="str">
        <f>+VLOOKUP(bloque1_2[[#This Row],[niño]],BD.niños[[Código]:[sexo]],7,FALSE)</f>
        <v>M</v>
      </c>
      <c r="I35" s="1">
        <v>1</v>
      </c>
    </row>
    <row r="36" spans="1:9" x14ac:dyDescent="0.55000000000000004">
      <c r="A36" s="1">
        <v>2</v>
      </c>
      <c r="B36" t="s">
        <v>382</v>
      </c>
      <c r="C36" s="1" t="s">
        <v>0</v>
      </c>
      <c r="D36" s="1">
        <v>7</v>
      </c>
      <c r="E36" s="1" t="s">
        <v>44</v>
      </c>
      <c r="F36">
        <v>2</v>
      </c>
      <c r="G36" s="1" t="str">
        <f>+VLOOKUP(bloque1_2[[#This Row],[niño]],BD.niños[[Código]:[sexo]],6,FALSE)</f>
        <v>7 y 8</v>
      </c>
      <c r="H36" s="1" t="str">
        <f>+VLOOKUP(bloque1_2[[#This Row],[niño]],BD.niños[[Código]:[sexo]],7,FALSE)</f>
        <v>F</v>
      </c>
      <c r="I36" s="1">
        <v>1</v>
      </c>
    </row>
    <row r="37" spans="1:9" x14ac:dyDescent="0.55000000000000004">
      <c r="A37" s="1">
        <v>2</v>
      </c>
      <c r="B37" t="s">
        <v>382</v>
      </c>
      <c r="C37" s="1" t="s">
        <v>0</v>
      </c>
      <c r="D37" s="1">
        <v>7</v>
      </c>
      <c r="E37" s="1" t="s">
        <v>48</v>
      </c>
      <c r="F37">
        <v>7</v>
      </c>
      <c r="G37" s="1" t="str">
        <f>+VLOOKUP(bloque1_2[[#This Row],[niño]],BD.niños[[Código]:[sexo]],6,FALSE)</f>
        <v>7 y 8</v>
      </c>
      <c r="H37" s="1" t="str">
        <f>+VLOOKUP(bloque1_2[[#This Row],[niño]],BD.niños[[Código]:[sexo]],7,FALSE)</f>
        <v>F</v>
      </c>
      <c r="I37" s="1">
        <v>1</v>
      </c>
    </row>
    <row r="38" spans="1:9" x14ac:dyDescent="0.55000000000000004">
      <c r="A38" s="1">
        <v>2</v>
      </c>
      <c r="B38" t="s">
        <v>382</v>
      </c>
      <c r="C38" s="1" t="s">
        <v>0</v>
      </c>
      <c r="D38" s="1">
        <v>7</v>
      </c>
      <c r="E38" s="1" t="s">
        <v>52</v>
      </c>
      <c r="F38">
        <v>7</v>
      </c>
      <c r="G38" s="1" t="str">
        <f>+VLOOKUP(bloque1_2[[#This Row],[niño]],BD.niños[[Código]:[sexo]],6,FALSE)</f>
        <v>7 y 8</v>
      </c>
      <c r="H38" s="1" t="str">
        <f>+VLOOKUP(bloque1_2[[#This Row],[niño]],BD.niños[[Código]:[sexo]],7,FALSE)</f>
        <v>F</v>
      </c>
      <c r="I38" s="1">
        <v>1</v>
      </c>
    </row>
    <row r="39" spans="1:9" x14ac:dyDescent="0.55000000000000004">
      <c r="A39" s="1">
        <v>2</v>
      </c>
      <c r="B39" t="s">
        <v>382</v>
      </c>
      <c r="C39" s="1" t="s">
        <v>0</v>
      </c>
      <c r="D39" s="1">
        <v>7</v>
      </c>
      <c r="E39" s="1" t="s">
        <v>56</v>
      </c>
      <c r="F39">
        <v>3</v>
      </c>
      <c r="G39" s="1" t="str">
        <f>+VLOOKUP(bloque1_2[[#This Row],[niño]],BD.niños[[Código]:[sexo]],6,FALSE)</f>
        <v>7 y 8</v>
      </c>
      <c r="H39" s="1" t="str">
        <f>+VLOOKUP(bloque1_2[[#This Row],[niño]],BD.niños[[Código]:[sexo]],7,FALSE)</f>
        <v>F</v>
      </c>
      <c r="I39" s="1">
        <v>1</v>
      </c>
    </row>
    <row r="40" spans="1:9" x14ac:dyDescent="0.55000000000000004">
      <c r="A40" s="1">
        <v>2</v>
      </c>
      <c r="B40" t="s">
        <v>382</v>
      </c>
      <c r="C40" s="1" t="s">
        <v>0</v>
      </c>
      <c r="D40" s="1">
        <v>7</v>
      </c>
      <c r="E40" s="1" t="s">
        <v>60</v>
      </c>
      <c r="F40">
        <v>7</v>
      </c>
      <c r="G40" s="1" t="str">
        <f>+VLOOKUP(bloque1_2[[#This Row],[niño]],BD.niños[[Código]:[sexo]],6,FALSE)</f>
        <v>9 y 10</v>
      </c>
      <c r="H40" s="1" t="str">
        <f>+VLOOKUP(bloque1_2[[#This Row],[niño]],BD.niños[[Código]:[sexo]],7,FALSE)</f>
        <v>M</v>
      </c>
      <c r="I40" s="1">
        <v>1</v>
      </c>
    </row>
    <row r="41" spans="1:9" x14ac:dyDescent="0.55000000000000004">
      <c r="A41" s="1">
        <v>2</v>
      </c>
      <c r="B41" t="s">
        <v>382</v>
      </c>
      <c r="C41" s="1" t="s">
        <v>0</v>
      </c>
      <c r="D41" s="1">
        <v>7</v>
      </c>
      <c r="E41" s="1" t="s">
        <v>64</v>
      </c>
      <c r="F41">
        <v>7</v>
      </c>
      <c r="G41" s="1" t="str">
        <f>+VLOOKUP(bloque1_2[[#This Row],[niño]],BD.niños[[Código]:[sexo]],6,FALSE)</f>
        <v>9 y 10</v>
      </c>
      <c r="H41" s="1" t="str">
        <f>+VLOOKUP(bloque1_2[[#This Row],[niño]],BD.niños[[Código]:[sexo]],7,FALSE)</f>
        <v>F</v>
      </c>
      <c r="I41" s="1">
        <v>1</v>
      </c>
    </row>
    <row r="42" spans="1:9" x14ac:dyDescent="0.55000000000000004">
      <c r="A42" s="1">
        <v>2</v>
      </c>
      <c r="B42" t="s">
        <v>382</v>
      </c>
      <c r="C42" s="1" t="s">
        <v>0</v>
      </c>
      <c r="D42" s="1">
        <v>7</v>
      </c>
      <c r="E42" s="1" t="s">
        <v>68</v>
      </c>
      <c r="F42">
        <v>7</v>
      </c>
      <c r="G42" s="1" t="str">
        <f>+VLOOKUP(bloque1_2[[#This Row],[niño]],BD.niños[[Código]:[sexo]],6,FALSE)</f>
        <v>9 y 10</v>
      </c>
      <c r="H42" s="1" t="str">
        <f>+VLOOKUP(bloque1_2[[#This Row],[niño]],BD.niños[[Código]:[sexo]],7,FALSE)</f>
        <v>M</v>
      </c>
      <c r="I42" s="1">
        <v>1</v>
      </c>
    </row>
    <row r="43" spans="1:9" x14ac:dyDescent="0.55000000000000004">
      <c r="A43" s="1">
        <v>2</v>
      </c>
      <c r="B43" t="s">
        <v>382</v>
      </c>
      <c r="C43" s="1" t="s">
        <v>0</v>
      </c>
      <c r="D43" s="1">
        <v>7</v>
      </c>
      <c r="E43" s="1" t="s">
        <v>72</v>
      </c>
      <c r="F43">
        <v>7</v>
      </c>
      <c r="G43" s="1" t="str">
        <f>+VLOOKUP(bloque1_2[[#This Row],[niño]],BD.niños[[Código]:[sexo]],6,FALSE)</f>
        <v>9 y 10</v>
      </c>
      <c r="H43" s="1" t="str">
        <f>+VLOOKUP(bloque1_2[[#This Row],[niño]],BD.niños[[Código]:[sexo]],7,FALSE)</f>
        <v>F</v>
      </c>
      <c r="I43" s="1">
        <v>1</v>
      </c>
    </row>
    <row r="44" spans="1:9" x14ac:dyDescent="0.55000000000000004">
      <c r="A44" s="1">
        <v>2</v>
      </c>
      <c r="B44" t="s">
        <v>382</v>
      </c>
      <c r="C44" s="1" t="s">
        <v>0</v>
      </c>
      <c r="D44" s="1">
        <v>7</v>
      </c>
      <c r="E44" s="1" t="s">
        <v>75</v>
      </c>
      <c r="F44">
        <v>7</v>
      </c>
      <c r="G44" s="1" t="str">
        <f>+VLOOKUP(bloque1_2[[#This Row],[niño]],BD.niños[[Código]:[sexo]],6,FALSE)</f>
        <v>9 y 10</v>
      </c>
      <c r="H44" s="1" t="str">
        <f>+VLOOKUP(bloque1_2[[#This Row],[niño]],BD.niños[[Código]:[sexo]],7,FALSE)</f>
        <v>F</v>
      </c>
      <c r="I44" s="1">
        <v>1</v>
      </c>
    </row>
    <row r="45" spans="1:9" x14ac:dyDescent="0.55000000000000004">
      <c r="A45" s="1">
        <v>2</v>
      </c>
      <c r="B45" t="s">
        <v>382</v>
      </c>
      <c r="C45" s="1" t="s">
        <v>0</v>
      </c>
      <c r="D45" s="1">
        <v>7</v>
      </c>
      <c r="E45" s="1" t="s">
        <v>78</v>
      </c>
      <c r="F45">
        <v>4</v>
      </c>
      <c r="G45" s="1" t="str">
        <f>+VLOOKUP(bloque1_2[[#This Row],[niño]],BD.niños[[Código]:[sexo]],6,FALSE)</f>
        <v>5 y 6</v>
      </c>
      <c r="H45" s="1" t="str">
        <f>+VLOOKUP(bloque1_2[[#This Row],[niño]],BD.niños[[Código]:[sexo]],7,FALSE)</f>
        <v>M</v>
      </c>
      <c r="I45" s="1">
        <v>1</v>
      </c>
    </row>
    <row r="46" spans="1:9" x14ac:dyDescent="0.55000000000000004">
      <c r="A46" s="1">
        <v>2</v>
      </c>
      <c r="B46" t="s">
        <v>382</v>
      </c>
      <c r="C46" s="1" t="s">
        <v>0</v>
      </c>
      <c r="D46" s="1">
        <v>7</v>
      </c>
      <c r="E46" s="1" t="s">
        <v>82</v>
      </c>
      <c r="F46">
        <v>1</v>
      </c>
      <c r="G46" s="1" t="str">
        <f>+VLOOKUP(bloque1_2[[#This Row],[niño]],BD.niños[[Código]:[sexo]],6,FALSE)</f>
        <v>5 y 6</v>
      </c>
      <c r="H46" s="1" t="str">
        <f>+VLOOKUP(bloque1_2[[#This Row],[niño]],BD.niños[[Código]:[sexo]],7,FALSE)</f>
        <v>F</v>
      </c>
      <c r="I46" s="1">
        <v>1</v>
      </c>
    </row>
    <row r="47" spans="1:9" x14ac:dyDescent="0.55000000000000004">
      <c r="A47" s="1">
        <v>2</v>
      </c>
      <c r="B47" t="s">
        <v>382</v>
      </c>
      <c r="C47" s="1" t="s">
        <v>0</v>
      </c>
      <c r="D47" s="1">
        <v>7</v>
      </c>
      <c r="E47" s="1" t="s">
        <v>85</v>
      </c>
      <c r="F47">
        <v>2</v>
      </c>
      <c r="G47" s="1" t="str">
        <f>+VLOOKUP(bloque1_2[[#This Row],[niño]],BD.niños[[Código]:[sexo]],6,FALSE)</f>
        <v>5 y 6</v>
      </c>
      <c r="H47" s="1" t="str">
        <f>+VLOOKUP(bloque1_2[[#This Row],[niño]],BD.niños[[Código]:[sexo]],7,FALSE)</f>
        <v>M</v>
      </c>
      <c r="I47" s="1">
        <v>1</v>
      </c>
    </row>
    <row r="48" spans="1:9" x14ac:dyDescent="0.55000000000000004">
      <c r="A48" s="1">
        <v>2</v>
      </c>
      <c r="B48" t="s">
        <v>382</v>
      </c>
      <c r="C48" s="1" t="s">
        <v>0</v>
      </c>
      <c r="D48" s="1">
        <v>7</v>
      </c>
      <c r="E48" s="1" t="s">
        <v>184</v>
      </c>
      <c r="F48">
        <v>4</v>
      </c>
      <c r="G48" s="1" t="str">
        <f>+VLOOKUP(bloque1_2[[#This Row],[niño]],BD.niños[[Código]:[sexo]],6,FALSE)</f>
        <v>7 y 8</v>
      </c>
      <c r="H48" s="1" t="str">
        <f>+VLOOKUP(bloque1_2[[#This Row],[niño]],BD.niños[[Código]:[sexo]],7,FALSE)</f>
        <v>M</v>
      </c>
      <c r="I48" s="1">
        <v>1</v>
      </c>
    </row>
    <row r="49" spans="1:9" x14ac:dyDescent="0.55000000000000004">
      <c r="A49" s="1">
        <v>2</v>
      </c>
      <c r="B49" t="s">
        <v>382</v>
      </c>
      <c r="C49" s="1" t="s">
        <v>0</v>
      </c>
      <c r="D49" s="1">
        <v>7</v>
      </c>
      <c r="E49" s="1" t="s">
        <v>187</v>
      </c>
      <c r="F49">
        <v>4</v>
      </c>
      <c r="G49" s="1" t="str">
        <f>+VLOOKUP(bloque1_2[[#This Row],[niño]],BD.niños[[Código]:[sexo]],6,FALSE)</f>
        <v>7 y 8</v>
      </c>
      <c r="H49" s="1" t="str">
        <f>+VLOOKUP(bloque1_2[[#This Row],[niño]],BD.niños[[Código]:[sexo]],7,FALSE)</f>
        <v>F</v>
      </c>
      <c r="I49" s="1">
        <v>1</v>
      </c>
    </row>
    <row r="50" spans="1:9" x14ac:dyDescent="0.55000000000000004">
      <c r="A50" s="1">
        <v>2</v>
      </c>
      <c r="B50" t="s">
        <v>382</v>
      </c>
      <c r="C50" s="1" t="s">
        <v>0</v>
      </c>
      <c r="D50" s="1">
        <v>7</v>
      </c>
      <c r="E50" s="1" t="s">
        <v>192</v>
      </c>
      <c r="F50">
        <v>7</v>
      </c>
      <c r="G50" s="1" t="str">
        <f>+VLOOKUP(bloque1_2[[#This Row],[niño]],BD.niños[[Código]:[sexo]],6,FALSE)</f>
        <v>7 y 8</v>
      </c>
      <c r="H50" s="1" t="str">
        <f>+VLOOKUP(bloque1_2[[#This Row],[niño]],BD.niños[[Código]:[sexo]],7,FALSE)</f>
        <v>M</v>
      </c>
      <c r="I50" s="1">
        <v>1</v>
      </c>
    </row>
    <row r="51" spans="1:9" x14ac:dyDescent="0.55000000000000004">
      <c r="A51" s="1">
        <v>2</v>
      </c>
      <c r="B51" t="s">
        <v>382</v>
      </c>
      <c r="C51" s="1" t="s">
        <v>0</v>
      </c>
      <c r="D51" s="1">
        <v>7</v>
      </c>
      <c r="E51" s="1" t="s">
        <v>195</v>
      </c>
      <c r="F51">
        <v>7</v>
      </c>
      <c r="G51" s="1" t="str">
        <f>+VLOOKUP(bloque1_2[[#This Row],[niño]],BD.niños[[Código]:[sexo]],6,FALSE)</f>
        <v>9 y 10</v>
      </c>
      <c r="H51" s="1" t="str">
        <f>+VLOOKUP(bloque1_2[[#This Row],[niño]],BD.niños[[Código]:[sexo]],7,FALSE)</f>
        <v>M</v>
      </c>
      <c r="I51" s="1">
        <v>1</v>
      </c>
    </row>
    <row r="52" spans="1:9" x14ac:dyDescent="0.55000000000000004">
      <c r="A52" s="1">
        <v>2</v>
      </c>
      <c r="B52" t="s">
        <v>382</v>
      </c>
      <c r="C52" s="1" t="s">
        <v>0</v>
      </c>
      <c r="D52" s="1">
        <v>7</v>
      </c>
      <c r="E52" s="1" t="s">
        <v>199</v>
      </c>
      <c r="F52">
        <v>7</v>
      </c>
      <c r="G52" s="1" t="str">
        <f>+VLOOKUP(bloque1_2[[#This Row],[niño]],BD.niños[[Código]:[sexo]],6,FALSE)</f>
        <v>9 y 10</v>
      </c>
      <c r="H52" s="1" t="str">
        <f>+VLOOKUP(bloque1_2[[#This Row],[niño]],BD.niños[[Código]:[sexo]],7,FALSE)</f>
        <v>M</v>
      </c>
      <c r="I52" s="1">
        <v>1</v>
      </c>
    </row>
    <row r="53" spans="1:9" x14ac:dyDescent="0.55000000000000004">
      <c r="A53" s="1">
        <v>2</v>
      </c>
      <c r="B53" t="s">
        <v>382</v>
      </c>
      <c r="C53" s="1" t="s">
        <v>0</v>
      </c>
      <c r="D53" s="1">
        <v>7</v>
      </c>
      <c r="E53" s="1" t="s">
        <v>203</v>
      </c>
      <c r="F53">
        <v>7</v>
      </c>
      <c r="G53" s="1" t="str">
        <f>+VLOOKUP(bloque1_2[[#This Row],[niño]],BD.niños[[Código]:[sexo]],6,FALSE)</f>
        <v>9 y 10</v>
      </c>
      <c r="H53" s="1" t="str">
        <f>+VLOOKUP(bloque1_2[[#This Row],[niño]],BD.niños[[Código]:[sexo]],7,FALSE)</f>
        <v>F</v>
      </c>
      <c r="I53" s="1">
        <v>1</v>
      </c>
    </row>
    <row r="54" spans="1:9" x14ac:dyDescent="0.55000000000000004">
      <c r="A54" s="1">
        <v>2</v>
      </c>
      <c r="B54" t="s">
        <v>382</v>
      </c>
      <c r="C54" s="1" t="s">
        <v>0</v>
      </c>
      <c r="D54" s="1">
        <v>7</v>
      </c>
      <c r="E54" s="1" t="s">
        <v>206</v>
      </c>
      <c r="F54">
        <v>7</v>
      </c>
      <c r="G54" s="1" t="str">
        <f>+VLOOKUP(bloque1_2[[#This Row],[niño]],BD.niños[[Código]:[sexo]],6,FALSE)</f>
        <v>9 y 10</v>
      </c>
      <c r="H54" s="1" t="str">
        <f>+VLOOKUP(bloque1_2[[#This Row],[niño]],BD.niños[[Código]:[sexo]],7,FALSE)</f>
        <v>F</v>
      </c>
      <c r="I54" s="1">
        <v>1</v>
      </c>
    </row>
    <row r="55" spans="1:9" x14ac:dyDescent="0.55000000000000004">
      <c r="A55" s="1">
        <v>2</v>
      </c>
      <c r="B55" t="s">
        <v>382</v>
      </c>
      <c r="C55" s="1" t="s">
        <v>0</v>
      </c>
      <c r="D55" s="1">
        <v>7</v>
      </c>
      <c r="E55" s="1" t="s">
        <v>210</v>
      </c>
      <c r="F55">
        <v>7</v>
      </c>
      <c r="G55" s="1" t="str">
        <f>+VLOOKUP(bloque1_2[[#This Row],[niño]],BD.niños[[Código]:[sexo]],6,FALSE)</f>
        <v>7 y 8</v>
      </c>
      <c r="H55" s="1" t="str">
        <f>+VLOOKUP(bloque1_2[[#This Row],[niño]],BD.niños[[Código]:[sexo]],7,FALSE)</f>
        <v>M</v>
      </c>
      <c r="I55" s="1">
        <v>1</v>
      </c>
    </row>
    <row r="56" spans="1:9" x14ac:dyDescent="0.55000000000000004">
      <c r="A56" s="1">
        <v>2</v>
      </c>
      <c r="B56" t="s">
        <v>382</v>
      </c>
      <c r="C56" s="1" t="s">
        <v>0</v>
      </c>
      <c r="D56" s="1">
        <v>7</v>
      </c>
      <c r="E56" s="1" t="s">
        <v>274</v>
      </c>
      <c r="F56">
        <v>7</v>
      </c>
      <c r="G56" s="1" t="str">
        <f>+VLOOKUP(bloque1_2[[#This Row],[niño]],BD.niños[[Código]:[sexo]],6,FALSE)</f>
        <v>5 y 6</v>
      </c>
      <c r="H56" s="1" t="str">
        <f>+VLOOKUP(bloque1_2[[#This Row],[niño]],BD.niños[[Código]:[sexo]],7,FALSE)</f>
        <v>M</v>
      </c>
      <c r="I56" s="1">
        <v>1</v>
      </c>
    </row>
    <row r="57" spans="1:9" x14ac:dyDescent="0.55000000000000004">
      <c r="A57" s="1">
        <v>2</v>
      </c>
      <c r="B57" t="s">
        <v>382</v>
      </c>
      <c r="C57" s="1" t="s">
        <v>0</v>
      </c>
      <c r="D57" s="1">
        <v>7</v>
      </c>
      <c r="E57" s="1" t="s">
        <v>276</v>
      </c>
      <c r="F57">
        <v>7</v>
      </c>
      <c r="G57" s="1" t="str">
        <f>+VLOOKUP(bloque1_2[[#This Row],[niño]],BD.niños[[Código]:[sexo]],6,FALSE)</f>
        <v>5 y 6</v>
      </c>
      <c r="H57" s="1" t="str">
        <f>+VLOOKUP(bloque1_2[[#This Row],[niño]],BD.niños[[Código]:[sexo]],7,FALSE)</f>
        <v>M</v>
      </c>
      <c r="I57" s="1">
        <v>1</v>
      </c>
    </row>
    <row r="58" spans="1:9" x14ac:dyDescent="0.55000000000000004">
      <c r="A58" s="1">
        <v>2</v>
      </c>
      <c r="B58" t="s">
        <v>382</v>
      </c>
      <c r="C58" s="1" t="s">
        <v>0</v>
      </c>
      <c r="D58" s="1">
        <v>7</v>
      </c>
      <c r="E58" s="1" t="s">
        <v>279</v>
      </c>
      <c r="F58">
        <v>7</v>
      </c>
      <c r="G58" s="1" t="str">
        <f>+VLOOKUP(bloque1_2[[#This Row],[niño]],BD.niños[[Código]:[sexo]],6,FALSE)</f>
        <v>7 y 8</v>
      </c>
      <c r="H58" s="1" t="str">
        <f>+VLOOKUP(bloque1_2[[#This Row],[niño]],BD.niños[[Código]:[sexo]],7,FALSE)</f>
        <v>F</v>
      </c>
      <c r="I58" s="1">
        <v>1</v>
      </c>
    </row>
    <row r="59" spans="1:9" x14ac:dyDescent="0.55000000000000004">
      <c r="A59" s="1">
        <v>2</v>
      </c>
      <c r="B59" t="s">
        <v>382</v>
      </c>
      <c r="C59" s="1" t="s">
        <v>0</v>
      </c>
      <c r="D59" s="1">
        <v>7</v>
      </c>
      <c r="E59" s="1" t="s">
        <v>282</v>
      </c>
      <c r="F59">
        <v>7</v>
      </c>
      <c r="G59" s="1" t="str">
        <f>+VLOOKUP(bloque1_2[[#This Row],[niño]],BD.niños[[Código]:[sexo]],6,FALSE)</f>
        <v>5 y 6</v>
      </c>
      <c r="H59" s="1" t="str">
        <f>+VLOOKUP(bloque1_2[[#This Row],[niño]],BD.niños[[Código]:[sexo]],7,FALSE)</f>
        <v>F</v>
      </c>
      <c r="I59" s="1">
        <v>1</v>
      </c>
    </row>
    <row r="60" spans="1:9" x14ac:dyDescent="0.55000000000000004">
      <c r="A60" s="1">
        <v>2</v>
      </c>
      <c r="B60" t="s">
        <v>382</v>
      </c>
      <c r="C60" s="1" t="s">
        <v>0</v>
      </c>
      <c r="D60" s="1">
        <v>7</v>
      </c>
      <c r="E60" s="1" t="s">
        <v>352</v>
      </c>
      <c r="F60">
        <v>7</v>
      </c>
      <c r="G60" s="1" t="str">
        <f>+VLOOKUP(bloque1_2[[#This Row],[niño]],BD.niños[[Código]:[sexo]],6,FALSE)</f>
        <v>7 y 8</v>
      </c>
      <c r="H60" s="1" t="str">
        <f>+VLOOKUP(bloque1_2[[#This Row],[niño]],BD.niños[[Código]:[sexo]],7,FALSE)</f>
        <v>F</v>
      </c>
      <c r="I60" s="1">
        <v>1</v>
      </c>
    </row>
    <row r="61" spans="1:9" x14ac:dyDescent="0.55000000000000004">
      <c r="A61" s="1">
        <v>2</v>
      </c>
      <c r="B61" t="s">
        <v>382</v>
      </c>
      <c r="C61" s="1" t="s">
        <v>0</v>
      </c>
      <c r="D61" s="1">
        <v>7</v>
      </c>
      <c r="E61" s="1" t="s">
        <v>357</v>
      </c>
      <c r="F61">
        <v>4</v>
      </c>
      <c r="G61" s="1" t="str">
        <f>+VLOOKUP(bloque1_2[[#This Row],[niño]],BD.niños[[Código]:[sexo]],6,FALSE)</f>
        <v>7 y 8</v>
      </c>
      <c r="H61" s="1" t="str">
        <f>+VLOOKUP(bloque1_2[[#This Row],[niño]],BD.niños[[Código]:[sexo]],7,FALSE)</f>
        <v>M</v>
      </c>
      <c r="I61" s="1">
        <v>1</v>
      </c>
    </row>
    <row r="62" spans="1:9" x14ac:dyDescent="0.55000000000000004">
      <c r="A62" s="1">
        <v>2</v>
      </c>
      <c r="B62" t="s">
        <v>382</v>
      </c>
      <c r="C62" s="1" t="s">
        <v>0</v>
      </c>
      <c r="D62" s="1">
        <v>7</v>
      </c>
      <c r="E62" s="1" t="s">
        <v>360</v>
      </c>
      <c r="F62">
        <v>7</v>
      </c>
      <c r="G62" s="1" t="str">
        <f>+VLOOKUP(bloque1_2[[#This Row],[niño]],BD.niños[[Código]:[sexo]],6,FALSE)</f>
        <v>9 y 10</v>
      </c>
      <c r="H62" s="1" t="str">
        <f>+VLOOKUP(bloque1_2[[#This Row],[niño]],BD.niños[[Código]:[sexo]],7,FALSE)</f>
        <v>M</v>
      </c>
      <c r="I62" s="1">
        <v>1</v>
      </c>
    </row>
    <row r="63" spans="1:9" x14ac:dyDescent="0.55000000000000004">
      <c r="A63" s="1">
        <v>2</v>
      </c>
      <c r="B63" t="s">
        <v>382</v>
      </c>
      <c r="C63" s="1" t="s">
        <v>0</v>
      </c>
      <c r="D63" s="1">
        <v>7</v>
      </c>
      <c r="E63" s="1" t="s">
        <v>364</v>
      </c>
      <c r="F63">
        <v>3</v>
      </c>
      <c r="G63" s="1" t="str">
        <f>+VLOOKUP(bloque1_2[[#This Row],[niño]],BD.niños[[Código]:[sexo]],6,FALSE)</f>
        <v>9 y 10</v>
      </c>
      <c r="H63" s="1" t="str">
        <f>+VLOOKUP(bloque1_2[[#This Row],[niño]],BD.niños[[Código]:[sexo]],7,FALSE)</f>
        <v>M</v>
      </c>
      <c r="I63" s="1">
        <v>1</v>
      </c>
    </row>
    <row r="64" spans="1:9" x14ac:dyDescent="0.55000000000000004">
      <c r="A64" s="1">
        <v>2</v>
      </c>
      <c r="B64" t="s">
        <v>382</v>
      </c>
      <c r="C64" s="1" t="s">
        <v>0</v>
      </c>
      <c r="D64" s="1">
        <v>7</v>
      </c>
      <c r="E64" s="1" t="s">
        <v>368</v>
      </c>
      <c r="F64">
        <v>7</v>
      </c>
      <c r="G64" s="1" t="str">
        <f>+VLOOKUP(bloque1_2[[#This Row],[niño]],BD.niños[[Código]:[sexo]],6,FALSE)</f>
        <v>9 y 10</v>
      </c>
      <c r="H64" s="1" t="str">
        <f>+VLOOKUP(bloque1_2[[#This Row],[niño]],BD.niños[[Código]:[sexo]],7,FALSE)</f>
        <v>M</v>
      </c>
      <c r="I64" s="1">
        <v>1</v>
      </c>
    </row>
    <row r="65" spans="1:9" x14ac:dyDescent="0.55000000000000004">
      <c r="A65" s="1">
        <v>2</v>
      </c>
      <c r="B65" t="s">
        <v>382</v>
      </c>
      <c r="C65" s="1" t="s">
        <v>0</v>
      </c>
      <c r="D65" s="1">
        <v>7</v>
      </c>
      <c r="E65" s="1" t="s">
        <v>371</v>
      </c>
      <c r="F65">
        <v>7</v>
      </c>
      <c r="G65" s="1" t="str">
        <f>+VLOOKUP(bloque1_2[[#This Row],[niño]],BD.niños[[Código]:[sexo]],6,FALSE)</f>
        <v>9 y 10</v>
      </c>
      <c r="H65" s="1" t="str">
        <f>+VLOOKUP(bloque1_2[[#This Row],[niño]],BD.niños[[Código]:[sexo]],7,FALSE)</f>
        <v>F</v>
      </c>
      <c r="I65" s="1">
        <v>1</v>
      </c>
    </row>
    <row r="66" spans="1:9" x14ac:dyDescent="0.55000000000000004">
      <c r="A66" s="1">
        <v>3</v>
      </c>
      <c r="B66" t="s">
        <v>383</v>
      </c>
      <c r="C66" s="1" t="s">
        <v>1</v>
      </c>
      <c r="D66" s="1">
        <v>2</v>
      </c>
      <c r="E66" s="1" t="s">
        <v>36</v>
      </c>
      <c r="F66">
        <v>3</v>
      </c>
      <c r="G66" s="1" t="str">
        <f>+VLOOKUP(bloque1_2[[#This Row],[niño]],BD.niños[[Código]:[sexo]],6,FALSE)</f>
        <v>5 y 6</v>
      </c>
      <c r="H66" s="1" t="str">
        <f>+VLOOKUP(bloque1_2[[#This Row],[niño]],BD.niños[[Código]:[sexo]],7,FALSE)</f>
        <v>M</v>
      </c>
      <c r="I66" s="1">
        <v>1</v>
      </c>
    </row>
    <row r="67" spans="1:9" x14ac:dyDescent="0.55000000000000004">
      <c r="A67" s="1">
        <v>3</v>
      </c>
      <c r="B67" t="s">
        <v>383</v>
      </c>
      <c r="C67" s="1" t="s">
        <v>1</v>
      </c>
      <c r="D67" s="1">
        <v>2</v>
      </c>
      <c r="E67" s="1" t="s">
        <v>40</v>
      </c>
      <c r="F67">
        <v>7</v>
      </c>
      <c r="G67" s="1" t="str">
        <f>+VLOOKUP(bloque1_2[[#This Row],[niño]],BD.niños[[Código]:[sexo]],6,FALSE)</f>
        <v>7 y 8</v>
      </c>
      <c r="H67" s="1" t="str">
        <f>+VLOOKUP(bloque1_2[[#This Row],[niño]],BD.niños[[Código]:[sexo]],7,FALSE)</f>
        <v>M</v>
      </c>
      <c r="I67" s="1">
        <v>1</v>
      </c>
    </row>
    <row r="68" spans="1:9" x14ac:dyDescent="0.55000000000000004">
      <c r="A68" s="1">
        <v>3</v>
      </c>
      <c r="B68" t="s">
        <v>383</v>
      </c>
      <c r="C68" s="1" t="s">
        <v>1</v>
      </c>
      <c r="D68" s="1">
        <v>2</v>
      </c>
      <c r="E68" s="1" t="s">
        <v>44</v>
      </c>
      <c r="F68">
        <v>5</v>
      </c>
      <c r="G68" s="1" t="str">
        <f>+VLOOKUP(bloque1_2[[#This Row],[niño]],BD.niños[[Código]:[sexo]],6,FALSE)</f>
        <v>7 y 8</v>
      </c>
      <c r="H68" s="1" t="str">
        <f>+VLOOKUP(bloque1_2[[#This Row],[niño]],BD.niños[[Código]:[sexo]],7,FALSE)</f>
        <v>F</v>
      </c>
      <c r="I68" s="1">
        <v>1</v>
      </c>
    </row>
    <row r="69" spans="1:9" x14ac:dyDescent="0.55000000000000004">
      <c r="A69" s="1">
        <v>3</v>
      </c>
      <c r="B69" t="s">
        <v>383</v>
      </c>
      <c r="C69" s="1" t="s">
        <v>1</v>
      </c>
      <c r="D69" s="1">
        <v>2</v>
      </c>
      <c r="E69" s="1" t="s">
        <v>48</v>
      </c>
      <c r="F69">
        <v>2</v>
      </c>
      <c r="G69" s="1" t="str">
        <f>+VLOOKUP(bloque1_2[[#This Row],[niño]],BD.niños[[Código]:[sexo]],6,FALSE)</f>
        <v>7 y 8</v>
      </c>
      <c r="H69" s="1" t="str">
        <f>+VLOOKUP(bloque1_2[[#This Row],[niño]],BD.niños[[Código]:[sexo]],7,FALSE)</f>
        <v>F</v>
      </c>
      <c r="I69" s="1">
        <v>1</v>
      </c>
    </row>
    <row r="70" spans="1:9" x14ac:dyDescent="0.55000000000000004">
      <c r="A70" s="1">
        <v>3</v>
      </c>
      <c r="B70" t="s">
        <v>383</v>
      </c>
      <c r="C70" s="1" t="s">
        <v>1</v>
      </c>
      <c r="D70" s="1">
        <v>2</v>
      </c>
      <c r="E70" s="1" t="s">
        <v>52</v>
      </c>
      <c r="F70">
        <v>2</v>
      </c>
      <c r="G70" s="1" t="str">
        <f>+VLOOKUP(bloque1_2[[#This Row],[niño]],BD.niños[[Código]:[sexo]],6,FALSE)</f>
        <v>7 y 8</v>
      </c>
      <c r="H70" s="1" t="str">
        <f>+VLOOKUP(bloque1_2[[#This Row],[niño]],BD.niños[[Código]:[sexo]],7,FALSE)</f>
        <v>F</v>
      </c>
      <c r="I70" s="1">
        <v>1</v>
      </c>
    </row>
    <row r="71" spans="1:9" x14ac:dyDescent="0.55000000000000004">
      <c r="A71" s="1">
        <v>3</v>
      </c>
      <c r="B71" t="s">
        <v>383</v>
      </c>
      <c r="C71" s="1" t="s">
        <v>1</v>
      </c>
      <c r="D71" s="1">
        <v>2</v>
      </c>
      <c r="E71" s="1" t="s">
        <v>56</v>
      </c>
      <c r="F71">
        <v>2</v>
      </c>
      <c r="G71" s="1" t="str">
        <f>+VLOOKUP(bloque1_2[[#This Row],[niño]],BD.niños[[Código]:[sexo]],6,FALSE)</f>
        <v>7 y 8</v>
      </c>
      <c r="H71" s="1" t="str">
        <f>+VLOOKUP(bloque1_2[[#This Row],[niño]],BD.niños[[Código]:[sexo]],7,FALSE)</f>
        <v>F</v>
      </c>
      <c r="I71" s="1">
        <v>1</v>
      </c>
    </row>
    <row r="72" spans="1:9" x14ac:dyDescent="0.55000000000000004">
      <c r="A72" s="1">
        <v>3</v>
      </c>
      <c r="B72" t="s">
        <v>383</v>
      </c>
      <c r="C72" s="1" t="s">
        <v>1</v>
      </c>
      <c r="D72" s="1">
        <v>2</v>
      </c>
      <c r="E72" s="1" t="s">
        <v>60</v>
      </c>
      <c r="F72">
        <v>2</v>
      </c>
      <c r="G72" s="1" t="str">
        <f>+VLOOKUP(bloque1_2[[#This Row],[niño]],BD.niños[[Código]:[sexo]],6,FALSE)</f>
        <v>9 y 10</v>
      </c>
      <c r="H72" s="1" t="str">
        <f>+VLOOKUP(bloque1_2[[#This Row],[niño]],BD.niños[[Código]:[sexo]],7,FALSE)</f>
        <v>M</v>
      </c>
      <c r="I72" s="1">
        <v>1</v>
      </c>
    </row>
    <row r="73" spans="1:9" x14ac:dyDescent="0.55000000000000004">
      <c r="A73" s="1">
        <v>3</v>
      </c>
      <c r="B73" t="s">
        <v>383</v>
      </c>
      <c r="C73" s="1" t="s">
        <v>1</v>
      </c>
      <c r="D73" s="1">
        <v>2</v>
      </c>
      <c r="E73" s="1" t="s">
        <v>64</v>
      </c>
      <c r="F73">
        <v>2</v>
      </c>
      <c r="G73" s="1" t="str">
        <f>+VLOOKUP(bloque1_2[[#This Row],[niño]],BD.niños[[Código]:[sexo]],6,FALSE)</f>
        <v>9 y 10</v>
      </c>
      <c r="H73" s="1" t="str">
        <f>+VLOOKUP(bloque1_2[[#This Row],[niño]],BD.niños[[Código]:[sexo]],7,FALSE)</f>
        <v>F</v>
      </c>
      <c r="I73" s="1">
        <v>1</v>
      </c>
    </row>
    <row r="74" spans="1:9" x14ac:dyDescent="0.55000000000000004">
      <c r="A74" s="1">
        <v>3</v>
      </c>
      <c r="B74" t="s">
        <v>383</v>
      </c>
      <c r="C74" s="1" t="s">
        <v>1</v>
      </c>
      <c r="D74" s="1">
        <v>2</v>
      </c>
      <c r="E74" s="1" t="s">
        <v>68</v>
      </c>
      <c r="F74">
        <v>2</v>
      </c>
      <c r="G74" s="1" t="str">
        <f>+VLOOKUP(bloque1_2[[#This Row],[niño]],BD.niños[[Código]:[sexo]],6,FALSE)</f>
        <v>9 y 10</v>
      </c>
      <c r="H74" s="1" t="str">
        <f>+VLOOKUP(bloque1_2[[#This Row],[niño]],BD.niños[[Código]:[sexo]],7,FALSE)</f>
        <v>M</v>
      </c>
      <c r="I74" s="1">
        <v>1</v>
      </c>
    </row>
    <row r="75" spans="1:9" x14ac:dyDescent="0.55000000000000004">
      <c r="A75" s="1">
        <v>3</v>
      </c>
      <c r="B75" t="s">
        <v>383</v>
      </c>
      <c r="C75" s="1" t="s">
        <v>1</v>
      </c>
      <c r="D75" s="1">
        <v>2</v>
      </c>
      <c r="E75" s="1" t="s">
        <v>72</v>
      </c>
      <c r="F75">
        <v>2</v>
      </c>
      <c r="G75" s="1" t="str">
        <f>+VLOOKUP(bloque1_2[[#This Row],[niño]],BD.niños[[Código]:[sexo]],6,FALSE)</f>
        <v>9 y 10</v>
      </c>
      <c r="H75" s="1" t="str">
        <f>+VLOOKUP(bloque1_2[[#This Row],[niño]],BD.niños[[Código]:[sexo]],7,FALSE)</f>
        <v>F</v>
      </c>
      <c r="I75" s="1">
        <v>1</v>
      </c>
    </row>
    <row r="76" spans="1:9" x14ac:dyDescent="0.55000000000000004">
      <c r="A76" s="1">
        <v>3</v>
      </c>
      <c r="B76" t="s">
        <v>383</v>
      </c>
      <c r="C76" s="1" t="s">
        <v>1</v>
      </c>
      <c r="D76" s="1">
        <v>2</v>
      </c>
      <c r="E76" s="1" t="s">
        <v>75</v>
      </c>
      <c r="F76">
        <v>2</v>
      </c>
      <c r="G76" s="1" t="str">
        <f>+VLOOKUP(bloque1_2[[#This Row],[niño]],BD.niños[[Código]:[sexo]],6,FALSE)</f>
        <v>9 y 10</v>
      </c>
      <c r="H76" s="1" t="str">
        <f>+VLOOKUP(bloque1_2[[#This Row],[niño]],BD.niños[[Código]:[sexo]],7,FALSE)</f>
        <v>F</v>
      </c>
      <c r="I76" s="1">
        <v>1</v>
      </c>
    </row>
    <row r="77" spans="1:9" x14ac:dyDescent="0.55000000000000004">
      <c r="A77" s="1">
        <v>3</v>
      </c>
      <c r="B77" t="s">
        <v>383</v>
      </c>
      <c r="C77" s="1" t="s">
        <v>1</v>
      </c>
      <c r="D77" s="1">
        <v>2</v>
      </c>
      <c r="E77" s="1" t="s">
        <v>78</v>
      </c>
      <c r="F77">
        <v>2</v>
      </c>
      <c r="G77" s="1" t="str">
        <f>+VLOOKUP(bloque1_2[[#This Row],[niño]],BD.niños[[Código]:[sexo]],6,FALSE)</f>
        <v>5 y 6</v>
      </c>
      <c r="H77" s="1" t="str">
        <f>+VLOOKUP(bloque1_2[[#This Row],[niño]],BD.niños[[Código]:[sexo]],7,FALSE)</f>
        <v>M</v>
      </c>
      <c r="I77" s="1">
        <v>1</v>
      </c>
    </row>
    <row r="78" spans="1:9" x14ac:dyDescent="0.55000000000000004">
      <c r="A78" s="1">
        <v>3</v>
      </c>
      <c r="B78" t="s">
        <v>383</v>
      </c>
      <c r="C78" s="1" t="s">
        <v>1</v>
      </c>
      <c r="D78" s="1">
        <v>2</v>
      </c>
      <c r="E78" s="1" t="s">
        <v>82</v>
      </c>
      <c r="F78">
        <v>2</v>
      </c>
      <c r="G78" s="1" t="str">
        <f>+VLOOKUP(bloque1_2[[#This Row],[niño]],BD.niños[[Código]:[sexo]],6,FALSE)</f>
        <v>5 y 6</v>
      </c>
      <c r="H78" s="1" t="str">
        <f>+VLOOKUP(bloque1_2[[#This Row],[niño]],BD.niños[[Código]:[sexo]],7,FALSE)</f>
        <v>F</v>
      </c>
      <c r="I78" s="1">
        <v>1</v>
      </c>
    </row>
    <row r="79" spans="1:9" x14ac:dyDescent="0.55000000000000004">
      <c r="A79" s="1">
        <v>3</v>
      </c>
      <c r="B79" t="s">
        <v>383</v>
      </c>
      <c r="C79" s="1" t="s">
        <v>1</v>
      </c>
      <c r="D79" s="1">
        <v>2</v>
      </c>
      <c r="E79" s="1" t="s">
        <v>85</v>
      </c>
      <c r="F79">
        <v>3</v>
      </c>
      <c r="G79" s="1" t="str">
        <f>+VLOOKUP(bloque1_2[[#This Row],[niño]],BD.niños[[Código]:[sexo]],6,FALSE)</f>
        <v>5 y 6</v>
      </c>
      <c r="H79" s="1" t="str">
        <f>+VLOOKUP(bloque1_2[[#This Row],[niño]],BD.niños[[Código]:[sexo]],7,FALSE)</f>
        <v>M</v>
      </c>
      <c r="I79" s="1">
        <v>1</v>
      </c>
    </row>
    <row r="80" spans="1:9" x14ac:dyDescent="0.55000000000000004">
      <c r="A80" s="1">
        <v>3</v>
      </c>
      <c r="B80" t="s">
        <v>383</v>
      </c>
      <c r="C80" s="1" t="s">
        <v>1</v>
      </c>
      <c r="D80" s="1">
        <v>2</v>
      </c>
      <c r="E80" s="1" t="s">
        <v>184</v>
      </c>
      <c r="F80">
        <v>2</v>
      </c>
      <c r="G80" s="1" t="str">
        <f>+VLOOKUP(bloque1_2[[#This Row],[niño]],BD.niños[[Código]:[sexo]],6,FALSE)</f>
        <v>7 y 8</v>
      </c>
      <c r="H80" s="1" t="str">
        <f>+VLOOKUP(bloque1_2[[#This Row],[niño]],BD.niños[[Código]:[sexo]],7,FALSE)</f>
        <v>M</v>
      </c>
      <c r="I80" s="1">
        <v>1</v>
      </c>
    </row>
    <row r="81" spans="1:9" x14ac:dyDescent="0.55000000000000004">
      <c r="A81" s="1">
        <v>3</v>
      </c>
      <c r="B81" t="s">
        <v>383</v>
      </c>
      <c r="C81" s="1" t="s">
        <v>1</v>
      </c>
      <c r="D81" s="1">
        <v>2</v>
      </c>
      <c r="E81" s="1" t="s">
        <v>187</v>
      </c>
      <c r="F81">
        <v>2</v>
      </c>
      <c r="G81" s="1" t="str">
        <f>+VLOOKUP(bloque1_2[[#This Row],[niño]],BD.niños[[Código]:[sexo]],6,FALSE)</f>
        <v>7 y 8</v>
      </c>
      <c r="H81" s="1" t="str">
        <f>+VLOOKUP(bloque1_2[[#This Row],[niño]],BD.niños[[Código]:[sexo]],7,FALSE)</f>
        <v>F</v>
      </c>
      <c r="I81" s="1">
        <v>1</v>
      </c>
    </row>
    <row r="82" spans="1:9" x14ac:dyDescent="0.55000000000000004">
      <c r="A82" s="1">
        <v>3</v>
      </c>
      <c r="B82" t="s">
        <v>383</v>
      </c>
      <c r="C82" s="1" t="s">
        <v>1</v>
      </c>
      <c r="D82" s="1">
        <v>2</v>
      </c>
      <c r="E82" s="1" t="s">
        <v>192</v>
      </c>
      <c r="F82">
        <v>2</v>
      </c>
      <c r="G82" s="1" t="str">
        <f>+VLOOKUP(bloque1_2[[#This Row],[niño]],BD.niños[[Código]:[sexo]],6,FALSE)</f>
        <v>7 y 8</v>
      </c>
      <c r="H82" s="1" t="str">
        <f>+VLOOKUP(bloque1_2[[#This Row],[niño]],BD.niños[[Código]:[sexo]],7,FALSE)</f>
        <v>M</v>
      </c>
      <c r="I82" s="1">
        <v>1</v>
      </c>
    </row>
    <row r="83" spans="1:9" x14ac:dyDescent="0.55000000000000004">
      <c r="A83" s="1">
        <v>3</v>
      </c>
      <c r="B83" t="s">
        <v>383</v>
      </c>
      <c r="C83" s="1" t="s">
        <v>1</v>
      </c>
      <c r="D83" s="1">
        <v>2</v>
      </c>
      <c r="E83" s="1" t="s">
        <v>195</v>
      </c>
      <c r="F83">
        <v>2</v>
      </c>
      <c r="G83" s="1" t="str">
        <f>+VLOOKUP(bloque1_2[[#This Row],[niño]],BD.niños[[Código]:[sexo]],6,FALSE)</f>
        <v>9 y 10</v>
      </c>
      <c r="H83" s="1" t="str">
        <f>+VLOOKUP(bloque1_2[[#This Row],[niño]],BD.niños[[Código]:[sexo]],7,FALSE)</f>
        <v>M</v>
      </c>
      <c r="I83" s="1">
        <v>1</v>
      </c>
    </row>
    <row r="84" spans="1:9" x14ac:dyDescent="0.55000000000000004">
      <c r="A84" s="1">
        <v>3</v>
      </c>
      <c r="B84" t="s">
        <v>383</v>
      </c>
      <c r="C84" s="1" t="s">
        <v>1</v>
      </c>
      <c r="D84" s="1">
        <v>2</v>
      </c>
      <c r="E84" s="1" t="s">
        <v>199</v>
      </c>
      <c r="F84">
        <v>2</v>
      </c>
      <c r="G84" s="1" t="str">
        <f>+VLOOKUP(bloque1_2[[#This Row],[niño]],BD.niños[[Código]:[sexo]],6,FALSE)</f>
        <v>9 y 10</v>
      </c>
      <c r="H84" s="1" t="str">
        <f>+VLOOKUP(bloque1_2[[#This Row],[niño]],BD.niños[[Código]:[sexo]],7,FALSE)</f>
        <v>M</v>
      </c>
      <c r="I84" s="1">
        <v>1</v>
      </c>
    </row>
    <row r="85" spans="1:9" x14ac:dyDescent="0.55000000000000004">
      <c r="A85" s="1">
        <v>3</v>
      </c>
      <c r="B85" t="s">
        <v>383</v>
      </c>
      <c r="C85" s="1" t="s">
        <v>1</v>
      </c>
      <c r="D85" s="1">
        <v>2</v>
      </c>
      <c r="E85" s="1" t="s">
        <v>203</v>
      </c>
      <c r="F85">
        <v>2</v>
      </c>
      <c r="G85" s="1" t="str">
        <f>+VLOOKUP(bloque1_2[[#This Row],[niño]],BD.niños[[Código]:[sexo]],6,FALSE)</f>
        <v>9 y 10</v>
      </c>
      <c r="H85" s="1" t="str">
        <f>+VLOOKUP(bloque1_2[[#This Row],[niño]],BD.niños[[Código]:[sexo]],7,FALSE)</f>
        <v>F</v>
      </c>
      <c r="I85" s="1">
        <v>1</v>
      </c>
    </row>
    <row r="86" spans="1:9" x14ac:dyDescent="0.55000000000000004">
      <c r="A86" s="1">
        <v>3</v>
      </c>
      <c r="B86" t="s">
        <v>383</v>
      </c>
      <c r="C86" s="1" t="s">
        <v>1</v>
      </c>
      <c r="D86" s="1">
        <v>2</v>
      </c>
      <c r="E86" s="1" t="s">
        <v>206</v>
      </c>
      <c r="F86">
        <v>2</v>
      </c>
      <c r="G86" s="1" t="str">
        <f>+VLOOKUP(bloque1_2[[#This Row],[niño]],BD.niños[[Código]:[sexo]],6,FALSE)</f>
        <v>9 y 10</v>
      </c>
      <c r="H86" s="1" t="str">
        <f>+VLOOKUP(bloque1_2[[#This Row],[niño]],BD.niños[[Código]:[sexo]],7,FALSE)</f>
        <v>F</v>
      </c>
      <c r="I86" s="1">
        <v>1</v>
      </c>
    </row>
    <row r="87" spans="1:9" x14ac:dyDescent="0.55000000000000004">
      <c r="A87" s="1">
        <v>3</v>
      </c>
      <c r="B87" t="s">
        <v>383</v>
      </c>
      <c r="C87" s="1" t="s">
        <v>1</v>
      </c>
      <c r="D87" s="1">
        <v>2</v>
      </c>
      <c r="E87" s="1" t="s">
        <v>210</v>
      </c>
      <c r="F87">
        <v>2</v>
      </c>
      <c r="G87" s="1" t="str">
        <f>+VLOOKUP(bloque1_2[[#This Row],[niño]],BD.niños[[Código]:[sexo]],6,FALSE)</f>
        <v>7 y 8</v>
      </c>
      <c r="H87" s="1" t="str">
        <f>+VLOOKUP(bloque1_2[[#This Row],[niño]],BD.niños[[Código]:[sexo]],7,FALSE)</f>
        <v>M</v>
      </c>
      <c r="I87" s="1">
        <v>1</v>
      </c>
    </row>
    <row r="88" spans="1:9" x14ac:dyDescent="0.55000000000000004">
      <c r="A88" s="1">
        <v>3</v>
      </c>
      <c r="B88" t="s">
        <v>383</v>
      </c>
      <c r="C88" s="1" t="s">
        <v>1</v>
      </c>
      <c r="D88" s="1">
        <v>2</v>
      </c>
      <c r="E88" s="1" t="s">
        <v>274</v>
      </c>
      <c r="F88">
        <v>2</v>
      </c>
      <c r="G88" s="1" t="str">
        <f>+VLOOKUP(bloque1_2[[#This Row],[niño]],BD.niños[[Código]:[sexo]],6,FALSE)</f>
        <v>5 y 6</v>
      </c>
      <c r="H88" s="1" t="str">
        <f>+VLOOKUP(bloque1_2[[#This Row],[niño]],BD.niños[[Código]:[sexo]],7,FALSE)</f>
        <v>M</v>
      </c>
      <c r="I88" s="1">
        <v>1</v>
      </c>
    </row>
    <row r="89" spans="1:9" x14ac:dyDescent="0.55000000000000004">
      <c r="A89" s="1">
        <v>3</v>
      </c>
      <c r="B89" t="s">
        <v>383</v>
      </c>
      <c r="C89" s="1" t="s">
        <v>1</v>
      </c>
      <c r="D89" s="1">
        <v>2</v>
      </c>
      <c r="E89" s="1" t="s">
        <v>276</v>
      </c>
      <c r="F89">
        <v>2</v>
      </c>
      <c r="G89" s="1" t="str">
        <f>+VLOOKUP(bloque1_2[[#This Row],[niño]],BD.niños[[Código]:[sexo]],6,FALSE)</f>
        <v>5 y 6</v>
      </c>
      <c r="H89" s="1" t="str">
        <f>+VLOOKUP(bloque1_2[[#This Row],[niño]],BD.niños[[Código]:[sexo]],7,FALSE)</f>
        <v>M</v>
      </c>
      <c r="I89" s="1">
        <v>1</v>
      </c>
    </row>
    <row r="90" spans="1:9" x14ac:dyDescent="0.55000000000000004">
      <c r="A90" s="1">
        <v>3</v>
      </c>
      <c r="B90" t="s">
        <v>383</v>
      </c>
      <c r="C90" s="1" t="s">
        <v>1</v>
      </c>
      <c r="D90" s="1">
        <v>2</v>
      </c>
      <c r="E90" s="1" t="s">
        <v>279</v>
      </c>
      <c r="F90">
        <v>3</v>
      </c>
      <c r="G90" s="1" t="str">
        <f>+VLOOKUP(bloque1_2[[#This Row],[niño]],BD.niños[[Código]:[sexo]],6,FALSE)</f>
        <v>7 y 8</v>
      </c>
      <c r="H90" s="1" t="str">
        <f>+VLOOKUP(bloque1_2[[#This Row],[niño]],BD.niños[[Código]:[sexo]],7,FALSE)</f>
        <v>F</v>
      </c>
      <c r="I90" s="1">
        <v>1</v>
      </c>
    </row>
    <row r="91" spans="1:9" x14ac:dyDescent="0.55000000000000004">
      <c r="A91" s="1">
        <v>3</v>
      </c>
      <c r="B91" t="s">
        <v>383</v>
      </c>
      <c r="C91" s="1" t="s">
        <v>1</v>
      </c>
      <c r="D91" s="1">
        <v>2</v>
      </c>
      <c r="E91" s="1" t="s">
        <v>282</v>
      </c>
      <c r="F91">
        <v>2</v>
      </c>
      <c r="G91" s="1" t="str">
        <f>+VLOOKUP(bloque1_2[[#This Row],[niño]],BD.niños[[Código]:[sexo]],6,FALSE)</f>
        <v>5 y 6</v>
      </c>
      <c r="H91" s="1" t="str">
        <f>+VLOOKUP(bloque1_2[[#This Row],[niño]],BD.niños[[Código]:[sexo]],7,FALSE)</f>
        <v>F</v>
      </c>
      <c r="I91" s="1">
        <v>1</v>
      </c>
    </row>
    <row r="92" spans="1:9" x14ac:dyDescent="0.55000000000000004">
      <c r="A92" s="1">
        <v>3</v>
      </c>
      <c r="B92" t="s">
        <v>383</v>
      </c>
      <c r="C92" s="1" t="s">
        <v>1</v>
      </c>
      <c r="D92" s="1">
        <v>2</v>
      </c>
      <c r="E92" s="1" t="s">
        <v>352</v>
      </c>
      <c r="F92">
        <v>2</v>
      </c>
      <c r="G92" s="1" t="str">
        <f>+VLOOKUP(bloque1_2[[#This Row],[niño]],BD.niños[[Código]:[sexo]],6,FALSE)</f>
        <v>7 y 8</v>
      </c>
      <c r="H92" s="1" t="str">
        <f>+VLOOKUP(bloque1_2[[#This Row],[niño]],BD.niños[[Código]:[sexo]],7,FALSE)</f>
        <v>F</v>
      </c>
      <c r="I92" s="1">
        <v>1</v>
      </c>
    </row>
    <row r="93" spans="1:9" x14ac:dyDescent="0.55000000000000004">
      <c r="A93" s="1">
        <v>3</v>
      </c>
      <c r="B93" t="s">
        <v>383</v>
      </c>
      <c r="C93" s="1" t="s">
        <v>1</v>
      </c>
      <c r="D93" s="1">
        <v>2</v>
      </c>
      <c r="E93" s="1" t="s">
        <v>357</v>
      </c>
      <c r="F93">
        <v>2</v>
      </c>
      <c r="G93" s="1" t="str">
        <f>+VLOOKUP(bloque1_2[[#This Row],[niño]],BD.niños[[Código]:[sexo]],6,FALSE)</f>
        <v>7 y 8</v>
      </c>
      <c r="H93" s="1" t="str">
        <f>+VLOOKUP(bloque1_2[[#This Row],[niño]],BD.niños[[Código]:[sexo]],7,FALSE)</f>
        <v>M</v>
      </c>
      <c r="I93" s="1">
        <v>1</v>
      </c>
    </row>
    <row r="94" spans="1:9" x14ac:dyDescent="0.55000000000000004">
      <c r="A94" s="1">
        <v>3</v>
      </c>
      <c r="B94" t="s">
        <v>383</v>
      </c>
      <c r="C94" s="1" t="s">
        <v>1</v>
      </c>
      <c r="D94" s="1">
        <v>2</v>
      </c>
      <c r="E94" s="1" t="s">
        <v>360</v>
      </c>
      <c r="F94">
        <v>2</v>
      </c>
      <c r="G94" s="1" t="str">
        <f>+VLOOKUP(bloque1_2[[#This Row],[niño]],BD.niños[[Código]:[sexo]],6,FALSE)</f>
        <v>9 y 10</v>
      </c>
      <c r="H94" s="1" t="str">
        <f>+VLOOKUP(bloque1_2[[#This Row],[niño]],BD.niños[[Código]:[sexo]],7,FALSE)</f>
        <v>M</v>
      </c>
      <c r="I94" s="1">
        <v>1</v>
      </c>
    </row>
    <row r="95" spans="1:9" x14ac:dyDescent="0.55000000000000004">
      <c r="A95" s="1">
        <v>3</v>
      </c>
      <c r="B95" t="s">
        <v>383</v>
      </c>
      <c r="C95" s="1" t="s">
        <v>1</v>
      </c>
      <c r="D95" s="1">
        <v>2</v>
      </c>
      <c r="E95" s="1" t="s">
        <v>364</v>
      </c>
      <c r="F95">
        <v>2</v>
      </c>
      <c r="G95" s="1" t="str">
        <f>+VLOOKUP(bloque1_2[[#This Row],[niño]],BD.niños[[Código]:[sexo]],6,FALSE)</f>
        <v>9 y 10</v>
      </c>
      <c r="H95" s="1" t="str">
        <f>+VLOOKUP(bloque1_2[[#This Row],[niño]],BD.niños[[Código]:[sexo]],7,FALSE)</f>
        <v>M</v>
      </c>
      <c r="I95" s="1">
        <v>1</v>
      </c>
    </row>
    <row r="96" spans="1:9" x14ac:dyDescent="0.55000000000000004">
      <c r="A96" s="1">
        <v>3</v>
      </c>
      <c r="B96" t="s">
        <v>383</v>
      </c>
      <c r="C96" s="1" t="s">
        <v>1</v>
      </c>
      <c r="D96" s="1">
        <v>2</v>
      </c>
      <c r="E96" s="1" t="s">
        <v>368</v>
      </c>
      <c r="F96">
        <v>2</v>
      </c>
      <c r="G96" s="1" t="str">
        <f>+VLOOKUP(bloque1_2[[#This Row],[niño]],BD.niños[[Código]:[sexo]],6,FALSE)</f>
        <v>9 y 10</v>
      </c>
      <c r="H96" s="1" t="str">
        <f>+VLOOKUP(bloque1_2[[#This Row],[niño]],BD.niños[[Código]:[sexo]],7,FALSE)</f>
        <v>M</v>
      </c>
      <c r="I96" s="1">
        <v>1</v>
      </c>
    </row>
    <row r="97" spans="1:9" x14ac:dyDescent="0.55000000000000004">
      <c r="A97" s="1">
        <v>3</v>
      </c>
      <c r="B97" t="s">
        <v>383</v>
      </c>
      <c r="C97" s="1" t="s">
        <v>1</v>
      </c>
      <c r="D97" s="1">
        <v>2</v>
      </c>
      <c r="E97" s="1" t="s">
        <v>371</v>
      </c>
      <c r="F97">
        <v>2</v>
      </c>
      <c r="G97" s="1" t="str">
        <f>+VLOOKUP(bloque1_2[[#This Row],[niño]],BD.niños[[Código]:[sexo]],6,FALSE)</f>
        <v>9 y 10</v>
      </c>
      <c r="H97" s="1" t="str">
        <f>+VLOOKUP(bloque1_2[[#This Row],[niño]],BD.niños[[Código]:[sexo]],7,FALSE)</f>
        <v>F</v>
      </c>
      <c r="I97" s="1">
        <v>1</v>
      </c>
    </row>
    <row r="98" spans="1:9" x14ac:dyDescent="0.55000000000000004">
      <c r="A98" s="1">
        <v>4</v>
      </c>
      <c r="B98" t="s">
        <v>384</v>
      </c>
      <c r="C98" s="1" t="s">
        <v>2</v>
      </c>
      <c r="D98" s="1">
        <v>1</v>
      </c>
      <c r="E98" s="1" t="s">
        <v>36</v>
      </c>
      <c r="F98">
        <v>1</v>
      </c>
      <c r="G98" s="1" t="str">
        <f>+VLOOKUP(bloque1_2[[#This Row],[niño]],BD.niños[[Código]:[sexo]],6,FALSE)</f>
        <v>5 y 6</v>
      </c>
      <c r="H98" s="1" t="str">
        <f>+VLOOKUP(bloque1_2[[#This Row],[niño]],BD.niños[[Código]:[sexo]],7,FALSE)</f>
        <v>M</v>
      </c>
      <c r="I98" s="1">
        <v>1</v>
      </c>
    </row>
    <row r="99" spans="1:9" x14ac:dyDescent="0.55000000000000004">
      <c r="A99" s="1">
        <v>4</v>
      </c>
      <c r="B99" t="s">
        <v>384</v>
      </c>
      <c r="C99" s="1" t="s">
        <v>2</v>
      </c>
      <c r="D99" s="1">
        <v>1</v>
      </c>
      <c r="E99" s="1" t="s">
        <v>40</v>
      </c>
      <c r="F99">
        <v>4</v>
      </c>
      <c r="G99" s="1" t="str">
        <f>+VLOOKUP(bloque1_2[[#This Row],[niño]],BD.niños[[Código]:[sexo]],6,FALSE)</f>
        <v>7 y 8</v>
      </c>
      <c r="H99" s="1" t="str">
        <f>+VLOOKUP(bloque1_2[[#This Row],[niño]],BD.niños[[Código]:[sexo]],7,FALSE)</f>
        <v>M</v>
      </c>
      <c r="I99" s="1">
        <v>1</v>
      </c>
    </row>
    <row r="100" spans="1:9" x14ac:dyDescent="0.55000000000000004">
      <c r="A100" s="1">
        <v>4</v>
      </c>
      <c r="B100" t="s">
        <v>384</v>
      </c>
      <c r="C100" s="1" t="s">
        <v>2</v>
      </c>
      <c r="D100" s="1">
        <v>1</v>
      </c>
      <c r="E100" s="1" t="s">
        <v>44</v>
      </c>
      <c r="F100">
        <v>5</v>
      </c>
      <c r="G100" s="1" t="str">
        <f>+VLOOKUP(bloque1_2[[#This Row],[niño]],BD.niños[[Código]:[sexo]],6,FALSE)</f>
        <v>7 y 8</v>
      </c>
      <c r="H100" s="1" t="str">
        <f>+VLOOKUP(bloque1_2[[#This Row],[niño]],BD.niños[[Código]:[sexo]],7,FALSE)</f>
        <v>F</v>
      </c>
      <c r="I100" s="1">
        <v>1</v>
      </c>
    </row>
    <row r="101" spans="1:9" x14ac:dyDescent="0.55000000000000004">
      <c r="A101" s="1">
        <v>4</v>
      </c>
      <c r="B101" t="s">
        <v>384</v>
      </c>
      <c r="C101" s="1" t="s">
        <v>2</v>
      </c>
      <c r="D101" s="1">
        <v>1</v>
      </c>
      <c r="E101" s="1" t="s">
        <v>48</v>
      </c>
      <c r="F101">
        <v>6</v>
      </c>
      <c r="G101" s="1" t="str">
        <f>+VLOOKUP(bloque1_2[[#This Row],[niño]],BD.niños[[Código]:[sexo]],6,FALSE)</f>
        <v>7 y 8</v>
      </c>
      <c r="H101" s="1" t="str">
        <f>+VLOOKUP(bloque1_2[[#This Row],[niño]],BD.niños[[Código]:[sexo]],7,FALSE)</f>
        <v>F</v>
      </c>
      <c r="I101" s="1">
        <v>1</v>
      </c>
    </row>
    <row r="102" spans="1:9" x14ac:dyDescent="0.55000000000000004">
      <c r="A102" s="1">
        <v>4</v>
      </c>
      <c r="B102" t="s">
        <v>384</v>
      </c>
      <c r="C102" s="1" t="s">
        <v>2</v>
      </c>
      <c r="D102" s="1">
        <v>1</v>
      </c>
      <c r="E102" s="1" t="s">
        <v>52</v>
      </c>
      <c r="F102">
        <v>3</v>
      </c>
      <c r="G102" s="1" t="str">
        <f>+VLOOKUP(bloque1_2[[#This Row],[niño]],BD.niños[[Código]:[sexo]],6,FALSE)</f>
        <v>7 y 8</v>
      </c>
      <c r="H102" s="1" t="str">
        <f>+VLOOKUP(bloque1_2[[#This Row],[niño]],BD.niños[[Código]:[sexo]],7,FALSE)</f>
        <v>F</v>
      </c>
      <c r="I102" s="1">
        <v>1</v>
      </c>
    </row>
    <row r="103" spans="1:9" x14ac:dyDescent="0.55000000000000004">
      <c r="A103" s="1">
        <v>4</v>
      </c>
      <c r="B103" t="s">
        <v>384</v>
      </c>
      <c r="C103" s="1" t="s">
        <v>2</v>
      </c>
      <c r="D103" s="1">
        <v>1</v>
      </c>
      <c r="E103" s="1" t="s">
        <v>56</v>
      </c>
      <c r="F103">
        <v>1</v>
      </c>
      <c r="G103" s="1" t="str">
        <f>+VLOOKUP(bloque1_2[[#This Row],[niño]],BD.niños[[Código]:[sexo]],6,FALSE)</f>
        <v>7 y 8</v>
      </c>
      <c r="H103" s="1" t="str">
        <f>+VLOOKUP(bloque1_2[[#This Row],[niño]],BD.niños[[Código]:[sexo]],7,FALSE)</f>
        <v>F</v>
      </c>
      <c r="I103" s="1">
        <v>1</v>
      </c>
    </row>
    <row r="104" spans="1:9" x14ac:dyDescent="0.55000000000000004">
      <c r="A104" s="1">
        <v>4</v>
      </c>
      <c r="B104" t="s">
        <v>384</v>
      </c>
      <c r="C104" s="1" t="s">
        <v>2</v>
      </c>
      <c r="D104" s="1">
        <v>1</v>
      </c>
      <c r="E104" s="1" t="s">
        <v>60</v>
      </c>
      <c r="F104">
        <v>1</v>
      </c>
      <c r="G104" s="1" t="str">
        <f>+VLOOKUP(bloque1_2[[#This Row],[niño]],BD.niños[[Código]:[sexo]],6,FALSE)</f>
        <v>9 y 10</v>
      </c>
      <c r="H104" s="1" t="str">
        <f>+VLOOKUP(bloque1_2[[#This Row],[niño]],BD.niños[[Código]:[sexo]],7,FALSE)</f>
        <v>M</v>
      </c>
      <c r="I104" s="1">
        <v>1</v>
      </c>
    </row>
    <row r="105" spans="1:9" x14ac:dyDescent="0.55000000000000004">
      <c r="A105" s="1">
        <v>4</v>
      </c>
      <c r="B105" t="s">
        <v>384</v>
      </c>
      <c r="C105" s="1" t="s">
        <v>2</v>
      </c>
      <c r="D105" s="1">
        <v>1</v>
      </c>
      <c r="E105" s="1" t="s">
        <v>64</v>
      </c>
      <c r="F105">
        <v>4</v>
      </c>
      <c r="G105" s="1" t="str">
        <f>+VLOOKUP(bloque1_2[[#This Row],[niño]],BD.niños[[Código]:[sexo]],6,FALSE)</f>
        <v>9 y 10</v>
      </c>
      <c r="H105" s="1" t="str">
        <f>+VLOOKUP(bloque1_2[[#This Row],[niño]],BD.niños[[Código]:[sexo]],7,FALSE)</f>
        <v>F</v>
      </c>
      <c r="I105" s="1">
        <v>1</v>
      </c>
    </row>
    <row r="106" spans="1:9" x14ac:dyDescent="0.55000000000000004">
      <c r="A106" s="1">
        <v>4</v>
      </c>
      <c r="B106" t="s">
        <v>384</v>
      </c>
      <c r="C106" s="1" t="s">
        <v>2</v>
      </c>
      <c r="D106" s="1">
        <v>1</v>
      </c>
      <c r="E106" s="1" t="s">
        <v>68</v>
      </c>
      <c r="F106">
        <v>6</v>
      </c>
      <c r="G106" s="1" t="str">
        <f>+VLOOKUP(bloque1_2[[#This Row],[niño]],BD.niños[[Código]:[sexo]],6,FALSE)</f>
        <v>9 y 10</v>
      </c>
      <c r="H106" s="1" t="str">
        <f>+VLOOKUP(bloque1_2[[#This Row],[niño]],BD.niños[[Código]:[sexo]],7,FALSE)</f>
        <v>M</v>
      </c>
      <c r="I106" s="1">
        <v>1</v>
      </c>
    </row>
    <row r="107" spans="1:9" x14ac:dyDescent="0.55000000000000004">
      <c r="A107" s="1">
        <v>4</v>
      </c>
      <c r="B107" t="s">
        <v>384</v>
      </c>
      <c r="C107" s="1" t="s">
        <v>2</v>
      </c>
      <c r="D107" s="1">
        <v>1</v>
      </c>
      <c r="E107" s="1" t="s">
        <v>72</v>
      </c>
      <c r="F107">
        <v>1</v>
      </c>
      <c r="G107" s="1" t="str">
        <f>+VLOOKUP(bloque1_2[[#This Row],[niño]],BD.niños[[Código]:[sexo]],6,FALSE)</f>
        <v>9 y 10</v>
      </c>
      <c r="H107" s="1" t="str">
        <f>+VLOOKUP(bloque1_2[[#This Row],[niño]],BD.niños[[Código]:[sexo]],7,FALSE)</f>
        <v>F</v>
      </c>
      <c r="I107" s="1">
        <v>1</v>
      </c>
    </row>
    <row r="108" spans="1:9" x14ac:dyDescent="0.55000000000000004">
      <c r="A108" s="1">
        <v>4</v>
      </c>
      <c r="B108" t="s">
        <v>384</v>
      </c>
      <c r="C108" s="1" t="s">
        <v>2</v>
      </c>
      <c r="D108" s="1">
        <v>1</v>
      </c>
      <c r="E108" s="1" t="s">
        <v>75</v>
      </c>
      <c r="F108">
        <v>1</v>
      </c>
      <c r="G108" s="1" t="str">
        <f>+VLOOKUP(bloque1_2[[#This Row],[niño]],BD.niños[[Código]:[sexo]],6,FALSE)</f>
        <v>9 y 10</v>
      </c>
      <c r="H108" s="1" t="str">
        <f>+VLOOKUP(bloque1_2[[#This Row],[niño]],BD.niños[[Código]:[sexo]],7,FALSE)</f>
        <v>F</v>
      </c>
      <c r="I108" s="1">
        <v>1</v>
      </c>
    </row>
    <row r="109" spans="1:9" x14ac:dyDescent="0.55000000000000004">
      <c r="A109" s="1">
        <v>4</v>
      </c>
      <c r="B109" t="s">
        <v>384</v>
      </c>
      <c r="C109" s="1" t="s">
        <v>2</v>
      </c>
      <c r="D109" s="1">
        <v>1</v>
      </c>
      <c r="E109" s="1" t="s">
        <v>78</v>
      </c>
      <c r="F109">
        <v>1</v>
      </c>
      <c r="G109" s="1" t="str">
        <f>+VLOOKUP(bloque1_2[[#This Row],[niño]],BD.niños[[Código]:[sexo]],6,FALSE)</f>
        <v>5 y 6</v>
      </c>
      <c r="H109" s="1" t="str">
        <f>+VLOOKUP(bloque1_2[[#This Row],[niño]],BD.niños[[Código]:[sexo]],7,FALSE)</f>
        <v>M</v>
      </c>
      <c r="I109" s="1">
        <v>1</v>
      </c>
    </row>
    <row r="110" spans="1:9" x14ac:dyDescent="0.55000000000000004">
      <c r="A110" s="1">
        <v>4</v>
      </c>
      <c r="B110" t="s">
        <v>384</v>
      </c>
      <c r="C110" s="1" t="s">
        <v>2</v>
      </c>
      <c r="D110" s="1">
        <v>1</v>
      </c>
      <c r="E110" s="1" t="s">
        <v>82</v>
      </c>
      <c r="F110">
        <v>6</v>
      </c>
      <c r="G110" s="1" t="str">
        <f>+VLOOKUP(bloque1_2[[#This Row],[niño]],BD.niños[[Código]:[sexo]],6,FALSE)</f>
        <v>5 y 6</v>
      </c>
      <c r="H110" s="1" t="str">
        <f>+VLOOKUP(bloque1_2[[#This Row],[niño]],BD.niños[[Código]:[sexo]],7,FALSE)</f>
        <v>F</v>
      </c>
      <c r="I110" s="1">
        <v>1</v>
      </c>
    </row>
    <row r="111" spans="1:9" x14ac:dyDescent="0.55000000000000004">
      <c r="A111" s="1">
        <v>4</v>
      </c>
      <c r="B111" t="s">
        <v>384</v>
      </c>
      <c r="C111" s="1" t="s">
        <v>2</v>
      </c>
      <c r="D111" s="1">
        <v>1</v>
      </c>
      <c r="E111" s="1" t="s">
        <v>85</v>
      </c>
      <c r="F111">
        <v>4</v>
      </c>
      <c r="G111" s="1" t="str">
        <f>+VLOOKUP(bloque1_2[[#This Row],[niño]],BD.niños[[Código]:[sexo]],6,FALSE)</f>
        <v>5 y 6</v>
      </c>
      <c r="H111" s="1" t="str">
        <f>+VLOOKUP(bloque1_2[[#This Row],[niño]],BD.niños[[Código]:[sexo]],7,FALSE)</f>
        <v>M</v>
      </c>
      <c r="I111" s="1">
        <v>1</v>
      </c>
    </row>
    <row r="112" spans="1:9" x14ac:dyDescent="0.55000000000000004">
      <c r="A112" s="1">
        <v>4</v>
      </c>
      <c r="B112" t="s">
        <v>384</v>
      </c>
      <c r="C112" s="1" t="s">
        <v>2</v>
      </c>
      <c r="D112" s="1">
        <v>1</v>
      </c>
      <c r="E112" s="1" t="s">
        <v>184</v>
      </c>
      <c r="F112">
        <v>1</v>
      </c>
      <c r="G112" s="1" t="str">
        <f>+VLOOKUP(bloque1_2[[#This Row],[niño]],BD.niños[[Código]:[sexo]],6,FALSE)</f>
        <v>7 y 8</v>
      </c>
      <c r="H112" s="1" t="str">
        <f>+VLOOKUP(bloque1_2[[#This Row],[niño]],BD.niños[[Código]:[sexo]],7,FALSE)</f>
        <v>M</v>
      </c>
      <c r="I112" s="1">
        <v>1</v>
      </c>
    </row>
    <row r="113" spans="1:9" x14ac:dyDescent="0.55000000000000004">
      <c r="A113" s="1">
        <v>4</v>
      </c>
      <c r="B113" t="s">
        <v>384</v>
      </c>
      <c r="C113" s="1" t="s">
        <v>2</v>
      </c>
      <c r="D113" s="1">
        <v>1</v>
      </c>
      <c r="E113" s="1" t="s">
        <v>187</v>
      </c>
      <c r="F113">
        <v>6</v>
      </c>
      <c r="G113" s="1" t="str">
        <f>+VLOOKUP(bloque1_2[[#This Row],[niño]],BD.niños[[Código]:[sexo]],6,FALSE)</f>
        <v>7 y 8</v>
      </c>
      <c r="H113" s="1" t="str">
        <f>+VLOOKUP(bloque1_2[[#This Row],[niño]],BD.niños[[Código]:[sexo]],7,FALSE)</f>
        <v>F</v>
      </c>
      <c r="I113" s="1">
        <v>1</v>
      </c>
    </row>
    <row r="114" spans="1:9" x14ac:dyDescent="0.55000000000000004">
      <c r="A114" s="1">
        <v>4</v>
      </c>
      <c r="B114" t="s">
        <v>384</v>
      </c>
      <c r="C114" s="1" t="s">
        <v>2</v>
      </c>
      <c r="D114" s="1">
        <v>1</v>
      </c>
      <c r="E114" s="1" t="s">
        <v>192</v>
      </c>
      <c r="F114">
        <v>1</v>
      </c>
      <c r="G114" s="1" t="str">
        <f>+VLOOKUP(bloque1_2[[#This Row],[niño]],BD.niños[[Código]:[sexo]],6,FALSE)</f>
        <v>7 y 8</v>
      </c>
      <c r="H114" s="1" t="str">
        <f>+VLOOKUP(bloque1_2[[#This Row],[niño]],BD.niños[[Código]:[sexo]],7,FALSE)</f>
        <v>M</v>
      </c>
      <c r="I114" s="1">
        <v>1</v>
      </c>
    </row>
    <row r="115" spans="1:9" x14ac:dyDescent="0.55000000000000004">
      <c r="A115" s="1">
        <v>4</v>
      </c>
      <c r="B115" t="s">
        <v>384</v>
      </c>
      <c r="C115" s="1" t="s">
        <v>2</v>
      </c>
      <c r="D115" s="1">
        <v>1</v>
      </c>
      <c r="E115" s="1" t="s">
        <v>195</v>
      </c>
      <c r="F115">
        <v>1</v>
      </c>
      <c r="G115" s="1" t="str">
        <f>+VLOOKUP(bloque1_2[[#This Row],[niño]],BD.niños[[Código]:[sexo]],6,FALSE)</f>
        <v>9 y 10</v>
      </c>
      <c r="H115" s="1" t="str">
        <f>+VLOOKUP(bloque1_2[[#This Row],[niño]],BD.niños[[Código]:[sexo]],7,FALSE)</f>
        <v>M</v>
      </c>
      <c r="I115" s="1">
        <v>1</v>
      </c>
    </row>
    <row r="116" spans="1:9" x14ac:dyDescent="0.55000000000000004">
      <c r="A116" s="1">
        <v>4</v>
      </c>
      <c r="B116" t="s">
        <v>384</v>
      </c>
      <c r="C116" s="1" t="s">
        <v>2</v>
      </c>
      <c r="D116" s="1">
        <v>1</v>
      </c>
      <c r="E116" s="1" t="s">
        <v>199</v>
      </c>
      <c r="F116">
        <v>1</v>
      </c>
      <c r="G116" s="1" t="str">
        <f>+VLOOKUP(bloque1_2[[#This Row],[niño]],BD.niños[[Código]:[sexo]],6,FALSE)</f>
        <v>9 y 10</v>
      </c>
      <c r="H116" s="1" t="str">
        <f>+VLOOKUP(bloque1_2[[#This Row],[niño]],BD.niños[[Código]:[sexo]],7,FALSE)</f>
        <v>M</v>
      </c>
      <c r="I116" s="1">
        <v>1</v>
      </c>
    </row>
    <row r="117" spans="1:9" x14ac:dyDescent="0.55000000000000004">
      <c r="A117" s="1">
        <v>4</v>
      </c>
      <c r="B117" t="s">
        <v>384</v>
      </c>
      <c r="C117" s="1" t="s">
        <v>2</v>
      </c>
      <c r="D117" s="1">
        <v>1</v>
      </c>
      <c r="E117" s="1" t="s">
        <v>203</v>
      </c>
      <c r="F117">
        <v>1</v>
      </c>
      <c r="G117" s="1" t="str">
        <f>+VLOOKUP(bloque1_2[[#This Row],[niño]],BD.niños[[Código]:[sexo]],6,FALSE)</f>
        <v>9 y 10</v>
      </c>
      <c r="H117" s="1" t="str">
        <f>+VLOOKUP(bloque1_2[[#This Row],[niño]],BD.niños[[Código]:[sexo]],7,FALSE)</f>
        <v>F</v>
      </c>
      <c r="I117" s="1">
        <v>1</v>
      </c>
    </row>
    <row r="118" spans="1:9" x14ac:dyDescent="0.55000000000000004">
      <c r="A118" s="1">
        <v>4</v>
      </c>
      <c r="B118" t="s">
        <v>384</v>
      </c>
      <c r="C118" s="1" t="s">
        <v>2</v>
      </c>
      <c r="D118" s="1">
        <v>1</v>
      </c>
      <c r="E118" s="1" t="s">
        <v>206</v>
      </c>
      <c r="F118">
        <v>1</v>
      </c>
      <c r="G118" s="1" t="str">
        <f>+VLOOKUP(bloque1_2[[#This Row],[niño]],BD.niños[[Código]:[sexo]],6,FALSE)</f>
        <v>9 y 10</v>
      </c>
      <c r="H118" s="1" t="str">
        <f>+VLOOKUP(bloque1_2[[#This Row],[niño]],BD.niños[[Código]:[sexo]],7,FALSE)</f>
        <v>F</v>
      </c>
      <c r="I118" s="1">
        <v>1</v>
      </c>
    </row>
    <row r="119" spans="1:9" x14ac:dyDescent="0.55000000000000004">
      <c r="A119" s="1">
        <v>4</v>
      </c>
      <c r="B119" t="s">
        <v>384</v>
      </c>
      <c r="C119" s="1" t="s">
        <v>2</v>
      </c>
      <c r="D119" s="1">
        <v>1</v>
      </c>
      <c r="E119" s="1" t="s">
        <v>210</v>
      </c>
      <c r="F119">
        <v>1</v>
      </c>
      <c r="G119" s="1" t="str">
        <f>+VLOOKUP(bloque1_2[[#This Row],[niño]],BD.niños[[Código]:[sexo]],6,FALSE)</f>
        <v>7 y 8</v>
      </c>
      <c r="H119" s="1" t="str">
        <f>+VLOOKUP(bloque1_2[[#This Row],[niño]],BD.niños[[Código]:[sexo]],7,FALSE)</f>
        <v>M</v>
      </c>
      <c r="I119" s="1">
        <v>1</v>
      </c>
    </row>
    <row r="120" spans="1:9" x14ac:dyDescent="0.55000000000000004">
      <c r="A120" s="1">
        <v>4</v>
      </c>
      <c r="B120" t="s">
        <v>384</v>
      </c>
      <c r="C120" s="1" t="s">
        <v>2</v>
      </c>
      <c r="D120" s="1">
        <v>1</v>
      </c>
      <c r="E120" s="1" t="s">
        <v>274</v>
      </c>
      <c r="F120">
        <v>1</v>
      </c>
      <c r="G120" s="1" t="str">
        <f>+VLOOKUP(bloque1_2[[#This Row],[niño]],BD.niños[[Código]:[sexo]],6,FALSE)</f>
        <v>5 y 6</v>
      </c>
      <c r="H120" s="1" t="str">
        <f>+VLOOKUP(bloque1_2[[#This Row],[niño]],BD.niños[[Código]:[sexo]],7,FALSE)</f>
        <v>M</v>
      </c>
      <c r="I120" s="1">
        <v>1</v>
      </c>
    </row>
    <row r="121" spans="1:9" x14ac:dyDescent="0.55000000000000004">
      <c r="A121" s="1">
        <v>4</v>
      </c>
      <c r="B121" t="s">
        <v>384</v>
      </c>
      <c r="C121" s="1" t="s">
        <v>2</v>
      </c>
      <c r="D121" s="1">
        <v>1</v>
      </c>
      <c r="E121" s="1" t="s">
        <v>276</v>
      </c>
      <c r="F121">
        <v>1</v>
      </c>
      <c r="G121" s="1" t="str">
        <f>+VLOOKUP(bloque1_2[[#This Row],[niño]],BD.niños[[Código]:[sexo]],6,FALSE)</f>
        <v>5 y 6</v>
      </c>
      <c r="H121" s="1" t="str">
        <f>+VLOOKUP(bloque1_2[[#This Row],[niño]],BD.niños[[Código]:[sexo]],7,FALSE)</f>
        <v>M</v>
      </c>
      <c r="I121" s="1">
        <v>1</v>
      </c>
    </row>
    <row r="122" spans="1:9" x14ac:dyDescent="0.55000000000000004">
      <c r="A122" s="1">
        <v>4</v>
      </c>
      <c r="B122" t="s">
        <v>384</v>
      </c>
      <c r="C122" s="1" t="s">
        <v>2</v>
      </c>
      <c r="D122" s="1">
        <v>1</v>
      </c>
      <c r="E122" s="1" t="s">
        <v>279</v>
      </c>
      <c r="F122">
        <v>1</v>
      </c>
      <c r="G122" s="1" t="str">
        <f>+VLOOKUP(bloque1_2[[#This Row],[niño]],BD.niños[[Código]:[sexo]],6,FALSE)</f>
        <v>7 y 8</v>
      </c>
      <c r="H122" s="1" t="str">
        <f>+VLOOKUP(bloque1_2[[#This Row],[niño]],BD.niños[[Código]:[sexo]],7,FALSE)</f>
        <v>F</v>
      </c>
      <c r="I122" s="1">
        <v>1</v>
      </c>
    </row>
    <row r="123" spans="1:9" x14ac:dyDescent="0.55000000000000004">
      <c r="A123" s="1">
        <v>4</v>
      </c>
      <c r="B123" t="s">
        <v>384</v>
      </c>
      <c r="C123" s="1" t="s">
        <v>2</v>
      </c>
      <c r="D123" s="1">
        <v>1</v>
      </c>
      <c r="E123" s="1" t="s">
        <v>282</v>
      </c>
      <c r="F123">
        <v>6</v>
      </c>
      <c r="G123" s="1" t="str">
        <f>+VLOOKUP(bloque1_2[[#This Row],[niño]],BD.niños[[Código]:[sexo]],6,FALSE)</f>
        <v>5 y 6</v>
      </c>
      <c r="H123" s="1" t="str">
        <f>+VLOOKUP(bloque1_2[[#This Row],[niño]],BD.niños[[Código]:[sexo]],7,FALSE)</f>
        <v>F</v>
      </c>
      <c r="I123" s="1">
        <v>1</v>
      </c>
    </row>
    <row r="124" spans="1:9" x14ac:dyDescent="0.55000000000000004">
      <c r="A124" s="1">
        <v>4</v>
      </c>
      <c r="B124" t="s">
        <v>384</v>
      </c>
      <c r="C124" s="1" t="s">
        <v>2</v>
      </c>
      <c r="D124" s="1">
        <v>1</v>
      </c>
      <c r="E124" s="1" t="s">
        <v>352</v>
      </c>
      <c r="F124">
        <v>1</v>
      </c>
      <c r="G124" s="1" t="str">
        <f>+VLOOKUP(bloque1_2[[#This Row],[niño]],BD.niños[[Código]:[sexo]],6,FALSE)</f>
        <v>7 y 8</v>
      </c>
      <c r="H124" s="1" t="str">
        <f>+VLOOKUP(bloque1_2[[#This Row],[niño]],BD.niños[[Código]:[sexo]],7,FALSE)</f>
        <v>F</v>
      </c>
      <c r="I124" s="1">
        <v>1</v>
      </c>
    </row>
    <row r="125" spans="1:9" x14ac:dyDescent="0.55000000000000004">
      <c r="A125" s="1">
        <v>4</v>
      </c>
      <c r="B125" t="s">
        <v>384</v>
      </c>
      <c r="C125" s="1" t="s">
        <v>2</v>
      </c>
      <c r="D125" s="1">
        <v>1</v>
      </c>
      <c r="E125" s="1" t="s">
        <v>357</v>
      </c>
      <c r="F125">
        <v>3</v>
      </c>
      <c r="G125" s="1" t="str">
        <f>+VLOOKUP(bloque1_2[[#This Row],[niño]],BD.niños[[Código]:[sexo]],6,FALSE)</f>
        <v>7 y 8</v>
      </c>
      <c r="H125" s="1" t="str">
        <f>+VLOOKUP(bloque1_2[[#This Row],[niño]],BD.niños[[Código]:[sexo]],7,FALSE)</f>
        <v>M</v>
      </c>
      <c r="I125" s="1">
        <v>1</v>
      </c>
    </row>
    <row r="126" spans="1:9" x14ac:dyDescent="0.55000000000000004">
      <c r="A126" s="1">
        <v>4</v>
      </c>
      <c r="B126" t="s">
        <v>384</v>
      </c>
      <c r="C126" s="1" t="s">
        <v>2</v>
      </c>
      <c r="D126" s="1">
        <v>1</v>
      </c>
      <c r="E126" s="1" t="s">
        <v>360</v>
      </c>
      <c r="F126">
        <v>1</v>
      </c>
      <c r="G126" s="1" t="str">
        <f>+VLOOKUP(bloque1_2[[#This Row],[niño]],BD.niños[[Código]:[sexo]],6,FALSE)</f>
        <v>9 y 10</v>
      </c>
      <c r="H126" s="1" t="str">
        <f>+VLOOKUP(bloque1_2[[#This Row],[niño]],BD.niños[[Código]:[sexo]],7,FALSE)</f>
        <v>M</v>
      </c>
      <c r="I126" s="1">
        <v>1</v>
      </c>
    </row>
    <row r="127" spans="1:9" x14ac:dyDescent="0.55000000000000004">
      <c r="A127" s="1">
        <v>4</v>
      </c>
      <c r="B127" t="s">
        <v>384</v>
      </c>
      <c r="C127" s="1" t="s">
        <v>2</v>
      </c>
      <c r="D127" s="1">
        <v>1</v>
      </c>
      <c r="E127" s="1" t="s">
        <v>364</v>
      </c>
      <c r="F127">
        <v>1</v>
      </c>
      <c r="G127" s="1" t="str">
        <f>+VLOOKUP(bloque1_2[[#This Row],[niño]],BD.niños[[Código]:[sexo]],6,FALSE)</f>
        <v>9 y 10</v>
      </c>
      <c r="H127" s="1" t="str">
        <f>+VLOOKUP(bloque1_2[[#This Row],[niño]],BD.niños[[Código]:[sexo]],7,FALSE)</f>
        <v>M</v>
      </c>
      <c r="I127" s="1">
        <v>1</v>
      </c>
    </row>
    <row r="128" spans="1:9" x14ac:dyDescent="0.55000000000000004">
      <c r="A128" s="1">
        <v>4</v>
      </c>
      <c r="B128" t="s">
        <v>384</v>
      </c>
      <c r="C128" s="1" t="s">
        <v>2</v>
      </c>
      <c r="D128" s="1">
        <v>1</v>
      </c>
      <c r="E128" s="1" t="s">
        <v>368</v>
      </c>
      <c r="F128">
        <v>1</v>
      </c>
      <c r="G128" s="1" t="str">
        <f>+VLOOKUP(bloque1_2[[#This Row],[niño]],BD.niños[[Código]:[sexo]],6,FALSE)</f>
        <v>9 y 10</v>
      </c>
      <c r="H128" s="1" t="str">
        <f>+VLOOKUP(bloque1_2[[#This Row],[niño]],BD.niños[[Código]:[sexo]],7,FALSE)</f>
        <v>M</v>
      </c>
      <c r="I128" s="1">
        <v>1</v>
      </c>
    </row>
    <row r="129" spans="1:9" x14ac:dyDescent="0.55000000000000004">
      <c r="A129" s="1">
        <v>4</v>
      </c>
      <c r="B129" t="s">
        <v>384</v>
      </c>
      <c r="C129" s="1" t="s">
        <v>2</v>
      </c>
      <c r="D129" s="1">
        <v>1</v>
      </c>
      <c r="E129" s="1" t="s">
        <v>371</v>
      </c>
      <c r="F129">
        <v>1</v>
      </c>
      <c r="G129" s="1" t="str">
        <f>+VLOOKUP(bloque1_2[[#This Row],[niño]],BD.niños[[Código]:[sexo]],6,FALSE)</f>
        <v>9 y 10</v>
      </c>
      <c r="H129" s="1" t="str">
        <f>+VLOOKUP(bloque1_2[[#This Row],[niño]],BD.niños[[Código]:[sexo]],7,FALSE)</f>
        <v>F</v>
      </c>
      <c r="I129" s="1">
        <v>1</v>
      </c>
    </row>
    <row r="130" spans="1:9" x14ac:dyDescent="0.55000000000000004">
      <c r="A130" s="1">
        <v>5</v>
      </c>
      <c r="B130" t="s">
        <v>385</v>
      </c>
      <c r="C130" s="1" t="s">
        <v>3</v>
      </c>
      <c r="D130" s="1">
        <v>4</v>
      </c>
      <c r="E130" s="1" t="s">
        <v>36</v>
      </c>
      <c r="F130">
        <v>4</v>
      </c>
      <c r="G130" s="1" t="str">
        <f>+VLOOKUP(bloque1_2[[#This Row],[niño]],BD.niños[[Código]:[sexo]],6,FALSE)</f>
        <v>5 y 6</v>
      </c>
      <c r="H130" s="1" t="str">
        <f>+VLOOKUP(bloque1_2[[#This Row],[niño]],BD.niños[[Código]:[sexo]],7,FALSE)</f>
        <v>M</v>
      </c>
      <c r="I130" s="1">
        <v>1</v>
      </c>
    </row>
    <row r="131" spans="1:9" x14ac:dyDescent="0.55000000000000004">
      <c r="A131" s="1">
        <v>5</v>
      </c>
      <c r="B131" t="s">
        <v>385</v>
      </c>
      <c r="C131" s="1" t="s">
        <v>3</v>
      </c>
      <c r="D131" s="1">
        <v>4</v>
      </c>
      <c r="E131" s="1" t="s">
        <v>40</v>
      </c>
      <c r="F131">
        <v>5</v>
      </c>
      <c r="G131" s="1" t="str">
        <f>+VLOOKUP(bloque1_2[[#This Row],[niño]],BD.niños[[Código]:[sexo]],6,FALSE)</f>
        <v>7 y 8</v>
      </c>
      <c r="H131" s="1" t="str">
        <f>+VLOOKUP(bloque1_2[[#This Row],[niño]],BD.niños[[Código]:[sexo]],7,FALSE)</f>
        <v>M</v>
      </c>
      <c r="I131" s="1">
        <v>1</v>
      </c>
    </row>
    <row r="132" spans="1:9" x14ac:dyDescent="0.55000000000000004">
      <c r="A132" s="1">
        <v>5</v>
      </c>
      <c r="B132" t="s">
        <v>385</v>
      </c>
      <c r="C132" s="1" t="s">
        <v>3</v>
      </c>
      <c r="D132" s="1">
        <v>4</v>
      </c>
      <c r="E132" s="1" t="s">
        <v>44</v>
      </c>
      <c r="F132">
        <v>4</v>
      </c>
      <c r="G132" s="1" t="str">
        <f>+VLOOKUP(bloque1_2[[#This Row],[niño]],BD.niños[[Código]:[sexo]],6,FALSE)</f>
        <v>7 y 8</v>
      </c>
      <c r="H132" s="1" t="str">
        <f>+VLOOKUP(bloque1_2[[#This Row],[niño]],BD.niños[[Código]:[sexo]],7,FALSE)</f>
        <v>F</v>
      </c>
      <c r="I132" s="1">
        <v>1</v>
      </c>
    </row>
    <row r="133" spans="1:9" x14ac:dyDescent="0.55000000000000004">
      <c r="A133" s="1">
        <v>5</v>
      </c>
      <c r="B133" t="s">
        <v>385</v>
      </c>
      <c r="C133" s="1" t="s">
        <v>3</v>
      </c>
      <c r="D133" s="1">
        <v>4</v>
      </c>
      <c r="E133" s="1" t="s">
        <v>48</v>
      </c>
      <c r="F133">
        <v>4</v>
      </c>
      <c r="G133" s="1" t="str">
        <f>+VLOOKUP(bloque1_2[[#This Row],[niño]],BD.niños[[Código]:[sexo]],6,FALSE)</f>
        <v>7 y 8</v>
      </c>
      <c r="H133" s="1" t="str">
        <f>+VLOOKUP(bloque1_2[[#This Row],[niño]],BD.niños[[Código]:[sexo]],7,FALSE)</f>
        <v>F</v>
      </c>
      <c r="I133" s="1">
        <v>1</v>
      </c>
    </row>
    <row r="134" spans="1:9" x14ac:dyDescent="0.55000000000000004">
      <c r="A134" s="1">
        <v>5</v>
      </c>
      <c r="B134" t="s">
        <v>385</v>
      </c>
      <c r="C134" s="1" t="s">
        <v>3</v>
      </c>
      <c r="D134" s="1">
        <v>4</v>
      </c>
      <c r="E134" s="1" t="s">
        <v>52</v>
      </c>
      <c r="F134">
        <v>4</v>
      </c>
      <c r="G134" s="1" t="str">
        <f>+VLOOKUP(bloque1_2[[#This Row],[niño]],BD.niños[[Código]:[sexo]],6,FALSE)</f>
        <v>7 y 8</v>
      </c>
      <c r="H134" s="1" t="str">
        <f>+VLOOKUP(bloque1_2[[#This Row],[niño]],BD.niños[[Código]:[sexo]],7,FALSE)</f>
        <v>F</v>
      </c>
      <c r="I134" s="1">
        <v>1</v>
      </c>
    </row>
    <row r="135" spans="1:9" x14ac:dyDescent="0.55000000000000004">
      <c r="A135" s="1">
        <v>5</v>
      </c>
      <c r="B135" t="s">
        <v>385</v>
      </c>
      <c r="C135" s="1" t="s">
        <v>3</v>
      </c>
      <c r="D135" s="1">
        <v>4</v>
      </c>
      <c r="E135" s="1" t="s">
        <v>56</v>
      </c>
      <c r="F135">
        <v>6</v>
      </c>
      <c r="G135" s="1" t="str">
        <f>+VLOOKUP(bloque1_2[[#This Row],[niño]],BD.niños[[Código]:[sexo]],6,FALSE)</f>
        <v>7 y 8</v>
      </c>
      <c r="H135" s="1" t="str">
        <f>+VLOOKUP(bloque1_2[[#This Row],[niño]],BD.niños[[Código]:[sexo]],7,FALSE)</f>
        <v>F</v>
      </c>
      <c r="I135" s="1">
        <v>1</v>
      </c>
    </row>
    <row r="136" spans="1:9" x14ac:dyDescent="0.55000000000000004">
      <c r="A136" s="1">
        <v>5</v>
      </c>
      <c r="B136" t="s">
        <v>385</v>
      </c>
      <c r="C136" s="1" t="s">
        <v>3</v>
      </c>
      <c r="D136" s="1">
        <v>4</v>
      </c>
      <c r="E136" s="1" t="s">
        <v>60</v>
      </c>
      <c r="F136">
        <v>4</v>
      </c>
      <c r="G136" s="1" t="str">
        <f>+VLOOKUP(bloque1_2[[#This Row],[niño]],BD.niños[[Código]:[sexo]],6,FALSE)</f>
        <v>9 y 10</v>
      </c>
      <c r="H136" s="1" t="str">
        <f>+VLOOKUP(bloque1_2[[#This Row],[niño]],BD.niños[[Código]:[sexo]],7,FALSE)</f>
        <v>M</v>
      </c>
      <c r="I136" s="1">
        <v>1</v>
      </c>
    </row>
    <row r="137" spans="1:9" x14ac:dyDescent="0.55000000000000004">
      <c r="A137" s="1">
        <v>5</v>
      </c>
      <c r="B137" t="s">
        <v>385</v>
      </c>
      <c r="C137" s="1" t="s">
        <v>3</v>
      </c>
      <c r="D137" s="1">
        <v>4</v>
      </c>
      <c r="E137" s="1" t="s">
        <v>64</v>
      </c>
      <c r="F137">
        <v>4</v>
      </c>
      <c r="G137" s="1" t="str">
        <f>+VLOOKUP(bloque1_2[[#This Row],[niño]],BD.niños[[Código]:[sexo]],6,FALSE)</f>
        <v>9 y 10</v>
      </c>
      <c r="H137" s="1" t="str">
        <f>+VLOOKUP(bloque1_2[[#This Row],[niño]],BD.niños[[Código]:[sexo]],7,FALSE)</f>
        <v>F</v>
      </c>
      <c r="I137" s="1">
        <v>1</v>
      </c>
    </row>
    <row r="138" spans="1:9" x14ac:dyDescent="0.55000000000000004">
      <c r="A138" s="1">
        <v>5</v>
      </c>
      <c r="B138" t="s">
        <v>385</v>
      </c>
      <c r="C138" s="1" t="s">
        <v>3</v>
      </c>
      <c r="D138" s="1">
        <v>4</v>
      </c>
      <c r="E138" s="1" t="s">
        <v>68</v>
      </c>
      <c r="F138">
        <v>4</v>
      </c>
      <c r="G138" s="1" t="str">
        <f>+VLOOKUP(bloque1_2[[#This Row],[niño]],BD.niños[[Código]:[sexo]],6,FALSE)</f>
        <v>9 y 10</v>
      </c>
      <c r="H138" s="1" t="str">
        <f>+VLOOKUP(bloque1_2[[#This Row],[niño]],BD.niños[[Código]:[sexo]],7,FALSE)</f>
        <v>M</v>
      </c>
      <c r="I138" s="1">
        <v>1</v>
      </c>
    </row>
    <row r="139" spans="1:9" x14ac:dyDescent="0.55000000000000004">
      <c r="A139" s="1">
        <v>5</v>
      </c>
      <c r="B139" t="s">
        <v>385</v>
      </c>
      <c r="C139" s="1" t="s">
        <v>3</v>
      </c>
      <c r="D139" s="1">
        <v>4</v>
      </c>
      <c r="E139" s="1" t="s">
        <v>72</v>
      </c>
      <c r="F139">
        <v>5</v>
      </c>
      <c r="G139" s="1" t="str">
        <f>+VLOOKUP(bloque1_2[[#This Row],[niño]],BD.niños[[Código]:[sexo]],6,FALSE)</f>
        <v>9 y 10</v>
      </c>
      <c r="H139" s="1" t="str">
        <f>+VLOOKUP(bloque1_2[[#This Row],[niño]],BD.niños[[Código]:[sexo]],7,FALSE)</f>
        <v>F</v>
      </c>
      <c r="I139" s="1">
        <v>1</v>
      </c>
    </row>
    <row r="140" spans="1:9" x14ac:dyDescent="0.55000000000000004">
      <c r="A140" s="1">
        <v>5</v>
      </c>
      <c r="B140" t="s">
        <v>385</v>
      </c>
      <c r="C140" s="1" t="s">
        <v>3</v>
      </c>
      <c r="D140" s="1">
        <v>4</v>
      </c>
      <c r="E140" s="1" t="s">
        <v>75</v>
      </c>
      <c r="F140">
        <v>4</v>
      </c>
      <c r="G140" s="1" t="str">
        <f>+VLOOKUP(bloque1_2[[#This Row],[niño]],BD.niños[[Código]:[sexo]],6,FALSE)</f>
        <v>9 y 10</v>
      </c>
      <c r="H140" s="1" t="str">
        <f>+VLOOKUP(bloque1_2[[#This Row],[niño]],BD.niños[[Código]:[sexo]],7,FALSE)</f>
        <v>F</v>
      </c>
      <c r="I140" s="1">
        <v>1</v>
      </c>
    </row>
    <row r="141" spans="1:9" x14ac:dyDescent="0.55000000000000004">
      <c r="A141" s="1">
        <v>5</v>
      </c>
      <c r="B141" t="s">
        <v>385</v>
      </c>
      <c r="C141" s="1" t="s">
        <v>3</v>
      </c>
      <c r="D141" s="1">
        <v>4</v>
      </c>
      <c r="E141" s="1" t="s">
        <v>78</v>
      </c>
      <c r="F141">
        <v>4</v>
      </c>
      <c r="G141" s="1" t="str">
        <f>+VLOOKUP(bloque1_2[[#This Row],[niño]],BD.niños[[Código]:[sexo]],6,FALSE)</f>
        <v>5 y 6</v>
      </c>
      <c r="H141" s="1" t="str">
        <f>+VLOOKUP(bloque1_2[[#This Row],[niño]],BD.niños[[Código]:[sexo]],7,FALSE)</f>
        <v>M</v>
      </c>
      <c r="I141" s="1">
        <v>1</v>
      </c>
    </row>
    <row r="142" spans="1:9" x14ac:dyDescent="0.55000000000000004">
      <c r="A142" s="1">
        <v>5</v>
      </c>
      <c r="B142" t="s">
        <v>385</v>
      </c>
      <c r="C142" s="1" t="s">
        <v>3</v>
      </c>
      <c r="D142" s="1">
        <v>4</v>
      </c>
      <c r="E142" s="1" t="s">
        <v>82</v>
      </c>
      <c r="F142">
        <v>4</v>
      </c>
      <c r="G142" s="1" t="str">
        <f>+VLOOKUP(bloque1_2[[#This Row],[niño]],BD.niños[[Código]:[sexo]],6,FALSE)</f>
        <v>5 y 6</v>
      </c>
      <c r="H142" s="1" t="str">
        <f>+VLOOKUP(bloque1_2[[#This Row],[niño]],BD.niños[[Código]:[sexo]],7,FALSE)</f>
        <v>F</v>
      </c>
      <c r="I142" s="1">
        <v>1</v>
      </c>
    </row>
    <row r="143" spans="1:9" x14ac:dyDescent="0.55000000000000004">
      <c r="A143" s="1">
        <v>5</v>
      </c>
      <c r="B143" t="s">
        <v>385</v>
      </c>
      <c r="C143" s="1" t="s">
        <v>3</v>
      </c>
      <c r="D143" s="1">
        <v>4</v>
      </c>
      <c r="E143" s="1" t="s">
        <v>85</v>
      </c>
      <c r="F143">
        <v>5</v>
      </c>
      <c r="G143" s="1" t="str">
        <f>+VLOOKUP(bloque1_2[[#This Row],[niño]],BD.niños[[Código]:[sexo]],6,FALSE)</f>
        <v>5 y 6</v>
      </c>
      <c r="H143" s="1" t="str">
        <f>+VLOOKUP(bloque1_2[[#This Row],[niño]],BD.niños[[Código]:[sexo]],7,FALSE)</f>
        <v>M</v>
      </c>
      <c r="I143" s="1">
        <v>1</v>
      </c>
    </row>
    <row r="144" spans="1:9" x14ac:dyDescent="0.55000000000000004">
      <c r="A144" s="1">
        <v>5</v>
      </c>
      <c r="B144" t="s">
        <v>385</v>
      </c>
      <c r="C144" s="1" t="s">
        <v>3</v>
      </c>
      <c r="D144" s="1">
        <v>4</v>
      </c>
      <c r="E144" s="1" t="s">
        <v>184</v>
      </c>
      <c r="F144">
        <v>6</v>
      </c>
      <c r="G144" s="1" t="str">
        <f>+VLOOKUP(bloque1_2[[#This Row],[niño]],BD.niños[[Código]:[sexo]],6,FALSE)</f>
        <v>7 y 8</v>
      </c>
      <c r="H144" s="1" t="str">
        <f>+VLOOKUP(bloque1_2[[#This Row],[niño]],BD.niños[[Código]:[sexo]],7,FALSE)</f>
        <v>M</v>
      </c>
      <c r="I144" s="1">
        <v>1</v>
      </c>
    </row>
    <row r="145" spans="1:9" x14ac:dyDescent="0.55000000000000004">
      <c r="A145" s="1">
        <v>5</v>
      </c>
      <c r="B145" t="s">
        <v>385</v>
      </c>
      <c r="C145" s="1" t="s">
        <v>3</v>
      </c>
      <c r="D145" s="1">
        <v>4</v>
      </c>
      <c r="E145" s="1" t="s">
        <v>187</v>
      </c>
      <c r="F145">
        <v>4</v>
      </c>
      <c r="G145" s="1" t="str">
        <f>+VLOOKUP(bloque1_2[[#This Row],[niño]],BD.niños[[Código]:[sexo]],6,FALSE)</f>
        <v>7 y 8</v>
      </c>
      <c r="H145" s="1" t="str">
        <f>+VLOOKUP(bloque1_2[[#This Row],[niño]],BD.niños[[Código]:[sexo]],7,FALSE)</f>
        <v>F</v>
      </c>
      <c r="I145" s="1">
        <v>1</v>
      </c>
    </row>
    <row r="146" spans="1:9" x14ac:dyDescent="0.55000000000000004">
      <c r="A146" s="1">
        <v>5</v>
      </c>
      <c r="B146" t="s">
        <v>385</v>
      </c>
      <c r="C146" s="1" t="s">
        <v>3</v>
      </c>
      <c r="D146" s="1">
        <v>4</v>
      </c>
      <c r="E146" s="1" t="s">
        <v>192</v>
      </c>
      <c r="F146">
        <v>4</v>
      </c>
      <c r="G146" s="1" t="str">
        <f>+VLOOKUP(bloque1_2[[#This Row],[niño]],BD.niños[[Código]:[sexo]],6,FALSE)</f>
        <v>7 y 8</v>
      </c>
      <c r="H146" s="1" t="str">
        <f>+VLOOKUP(bloque1_2[[#This Row],[niño]],BD.niños[[Código]:[sexo]],7,FALSE)</f>
        <v>M</v>
      </c>
      <c r="I146" s="1">
        <v>1</v>
      </c>
    </row>
    <row r="147" spans="1:9" x14ac:dyDescent="0.55000000000000004">
      <c r="A147" s="1">
        <v>5</v>
      </c>
      <c r="B147" t="s">
        <v>385</v>
      </c>
      <c r="C147" s="1" t="s">
        <v>3</v>
      </c>
      <c r="D147" s="1">
        <v>4</v>
      </c>
      <c r="E147" s="1" t="s">
        <v>195</v>
      </c>
      <c r="F147">
        <v>4</v>
      </c>
      <c r="G147" s="1" t="str">
        <f>+VLOOKUP(bloque1_2[[#This Row],[niño]],BD.niños[[Código]:[sexo]],6,FALSE)</f>
        <v>9 y 10</v>
      </c>
      <c r="H147" s="1" t="str">
        <f>+VLOOKUP(bloque1_2[[#This Row],[niño]],BD.niños[[Código]:[sexo]],7,FALSE)</f>
        <v>M</v>
      </c>
      <c r="I147" s="1">
        <v>1</v>
      </c>
    </row>
    <row r="148" spans="1:9" x14ac:dyDescent="0.55000000000000004">
      <c r="A148" s="1">
        <v>5</v>
      </c>
      <c r="B148" t="s">
        <v>385</v>
      </c>
      <c r="C148" s="1" t="s">
        <v>3</v>
      </c>
      <c r="D148" s="1">
        <v>4</v>
      </c>
      <c r="E148" s="1" t="s">
        <v>199</v>
      </c>
      <c r="F148">
        <v>4</v>
      </c>
      <c r="G148" s="1" t="str">
        <f>+VLOOKUP(bloque1_2[[#This Row],[niño]],BD.niños[[Código]:[sexo]],6,FALSE)</f>
        <v>9 y 10</v>
      </c>
      <c r="H148" s="1" t="str">
        <f>+VLOOKUP(bloque1_2[[#This Row],[niño]],BD.niños[[Código]:[sexo]],7,FALSE)</f>
        <v>M</v>
      </c>
      <c r="I148" s="1">
        <v>1</v>
      </c>
    </row>
    <row r="149" spans="1:9" x14ac:dyDescent="0.55000000000000004">
      <c r="A149" s="1">
        <v>5</v>
      </c>
      <c r="B149" t="s">
        <v>385</v>
      </c>
      <c r="C149" s="1" t="s">
        <v>3</v>
      </c>
      <c r="D149" s="1">
        <v>4</v>
      </c>
      <c r="E149" s="1" t="s">
        <v>203</v>
      </c>
      <c r="F149">
        <v>4</v>
      </c>
      <c r="G149" s="1" t="str">
        <f>+VLOOKUP(bloque1_2[[#This Row],[niño]],BD.niños[[Código]:[sexo]],6,FALSE)</f>
        <v>9 y 10</v>
      </c>
      <c r="H149" s="1" t="str">
        <f>+VLOOKUP(bloque1_2[[#This Row],[niño]],BD.niños[[Código]:[sexo]],7,FALSE)</f>
        <v>F</v>
      </c>
      <c r="I149" s="1">
        <v>1</v>
      </c>
    </row>
    <row r="150" spans="1:9" x14ac:dyDescent="0.55000000000000004">
      <c r="A150" s="1">
        <v>5</v>
      </c>
      <c r="B150" t="s">
        <v>385</v>
      </c>
      <c r="C150" s="1" t="s">
        <v>3</v>
      </c>
      <c r="D150" s="1">
        <v>4</v>
      </c>
      <c r="E150" s="1" t="s">
        <v>206</v>
      </c>
      <c r="F150">
        <v>5</v>
      </c>
      <c r="G150" s="1" t="str">
        <f>+VLOOKUP(bloque1_2[[#This Row],[niño]],BD.niños[[Código]:[sexo]],6,FALSE)</f>
        <v>9 y 10</v>
      </c>
      <c r="H150" s="1" t="str">
        <f>+VLOOKUP(bloque1_2[[#This Row],[niño]],BD.niños[[Código]:[sexo]],7,FALSE)</f>
        <v>F</v>
      </c>
      <c r="I150" s="1">
        <v>1</v>
      </c>
    </row>
    <row r="151" spans="1:9" x14ac:dyDescent="0.55000000000000004">
      <c r="A151" s="1">
        <v>5</v>
      </c>
      <c r="B151" t="s">
        <v>385</v>
      </c>
      <c r="C151" s="1" t="s">
        <v>3</v>
      </c>
      <c r="D151" s="1">
        <v>4</v>
      </c>
      <c r="E151" s="1" t="s">
        <v>210</v>
      </c>
      <c r="F151">
        <v>4</v>
      </c>
      <c r="G151" s="1" t="str">
        <f>+VLOOKUP(bloque1_2[[#This Row],[niño]],BD.niños[[Código]:[sexo]],6,FALSE)</f>
        <v>7 y 8</v>
      </c>
      <c r="H151" s="1" t="str">
        <f>+VLOOKUP(bloque1_2[[#This Row],[niño]],BD.niños[[Código]:[sexo]],7,FALSE)</f>
        <v>M</v>
      </c>
      <c r="I151" s="1">
        <v>1</v>
      </c>
    </row>
    <row r="152" spans="1:9" x14ac:dyDescent="0.55000000000000004">
      <c r="A152" s="1">
        <v>5</v>
      </c>
      <c r="B152" t="s">
        <v>385</v>
      </c>
      <c r="C152" s="1" t="s">
        <v>3</v>
      </c>
      <c r="D152" s="1">
        <v>4</v>
      </c>
      <c r="E152" s="1" t="s">
        <v>274</v>
      </c>
      <c r="F152">
        <v>4</v>
      </c>
      <c r="G152" s="1" t="str">
        <f>+VLOOKUP(bloque1_2[[#This Row],[niño]],BD.niños[[Código]:[sexo]],6,FALSE)</f>
        <v>5 y 6</v>
      </c>
      <c r="H152" s="1" t="str">
        <f>+VLOOKUP(bloque1_2[[#This Row],[niño]],BD.niños[[Código]:[sexo]],7,FALSE)</f>
        <v>M</v>
      </c>
      <c r="I152" s="1">
        <v>1</v>
      </c>
    </row>
    <row r="153" spans="1:9" x14ac:dyDescent="0.55000000000000004">
      <c r="A153" s="1">
        <v>5</v>
      </c>
      <c r="B153" t="s">
        <v>385</v>
      </c>
      <c r="C153" s="1" t="s">
        <v>3</v>
      </c>
      <c r="D153" s="1">
        <v>4</v>
      </c>
      <c r="E153" s="1" t="s">
        <v>276</v>
      </c>
      <c r="F153">
        <v>4</v>
      </c>
      <c r="G153" s="1" t="str">
        <f>+VLOOKUP(bloque1_2[[#This Row],[niño]],BD.niños[[Código]:[sexo]],6,FALSE)</f>
        <v>5 y 6</v>
      </c>
      <c r="H153" s="1" t="str">
        <f>+VLOOKUP(bloque1_2[[#This Row],[niño]],BD.niños[[Código]:[sexo]],7,FALSE)</f>
        <v>M</v>
      </c>
      <c r="I153" s="1">
        <v>1</v>
      </c>
    </row>
    <row r="154" spans="1:9" x14ac:dyDescent="0.55000000000000004">
      <c r="A154" s="1">
        <v>5</v>
      </c>
      <c r="B154" t="s">
        <v>385</v>
      </c>
      <c r="C154" s="1" t="s">
        <v>3</v>
      </c>
      <c r="D154" s="1">
        <v>4</v>
      </c>
      <c r="E154" s="1" t="s">
        <v>279</v>
      </c>
      <c r="F154">
        <v>6</v>
      </c>
      <c r="G154" s="1" t="str">
        <f>+VLOOKUP(bloque1_2[[#This Row],[niño]],BD.niños[[Código]:[sexo]],6,FALSE)</f>
        <v>7 y 8</v>
      </c>
      <c r="H154" s="1" t="str">
        <f>+VLOOKUP(bloque1_2[[#This Row],[niño]],BD.niños[[Código]:[sexo]],7,FALSE)</f>
        <v>F</v>
      </c>
      <c r="I154" s="1">
        <v>1</v>
      </c>
    </row>
    <row r="155" spans="1:9" x14ac:dyDescent="0.55000000000000004">
      <c r="A155" s="1">
        <v>5</v>
      </c>
      <c r="B155" t="s">
        <v>385</v>
      </c>
      <c r="C155" s="1" t="s">
        <v>3</v>
      </c>
      <c r="D155" s="1">
        <v>4</v>
      </c>
      <c r="E155" s="1" t="s">
        <v>282</v>
      </c>
      <c r="F155">
        <v>5</v>
      </c>
      <c r="G155" s="1" t="str">
        <f>+VLOOKUP(bloque1_2[[#This Row],[niño]],BD.niños[[Código]:[sexo]],6,FALSE)</f>
        <v>5 y 6</v>
      </c>
      <c r="H155" s="1" t="str">
        <f>+VLOOKUP(bloque1_2[[#This Row],[niño]],BD.niños[[Código]:[sexo]],7,FALSE)</f>
        <v>F</v>
      </c>
      <c r="I155" s="1">
        <v>1</v>
      </c>
    </row>
    <row r="156" spans="1:9" x14ac:dyDescent="0.55000000000000004">
      <c r="A156" s="1">
        <v>5</v>
      </c>
      <c r="B156" t="s">
        <v>385</v>
      </c>
      <c r="C156" s="1" t="s">
        <v>3</v>
      </c>
      <c r="D156" s="1">
        <v>4</v>
      </c>
      <c r="E156" s="1" t="s">
        <v>352</v>
      </c>
      <c r="F156">
        <v>4</v>
      </c>
      <c r="G156" s="1" t="str">
        <f>+VLOOKUP(bloque1_2[[#This Row],[niño]],BD.niños[[Código]:[sexo]],6,FALSE)</f>
        <v>7 y 8</v>
      </c>
      <c r="H156" s="1" t="str">
        <f>+VLOOKUP(bloque1_2[[#This Row],[niño]],BD.niños[[Código]:[sexo]],7,FALSE)</f>
        <v>F</v>
      </c>
      <c r="I156" s="1">
        <v>1</v>
      </c>
    </row>
    <row r="157" spans="1:9" x14ac:dyDescent="0.55000000000000004">
      <c r="A157" s="1">
        <v>5</v>
      </c>
      <c r="B157" t="s">
        <v>385</v>
      </c>
      <c r="C157" s="1" t="s">
        <v>3</v>
      </c>
      <c r="D157" s="1">
        <v>4</v>
      </c>
      <c r="E157" s="1" t="s">
        <v>357</v>
      </c>
      <c r="F157">
        <v>1</v>
      </c>
      <c r="G157" s="1" t="str">
        <f>+VLOOKUP(bloque1_2[[#This Row],[niño]],BD.niños[[Código]:[sexo]],6,FALSE)</f>
        <v>7 y 8</v>
      </c>
      <c r="H157" s="1" t="str">
        <f>+VLOOKUP(bloque1_2[[#This Row],[niño]],BD.niños[[Código]:[sexo]],7,FALSE)</f>
        <v>M</v>
      </c>
      <c r="I157" s="1">
        <v>1</v>
      </c>
    </row>
    <row r="158" spans="1:9" x14ac:dyDescent="0.55000000000000004">
      <c r="A158" s="1">
        <v>5</v>
      </c>
      <c r="B158" t="s">
        <v>385</v>
      </c>
      <c r="C158" s="1" t="s">
        <v>3</v>
      </c>
      <c r="D158" s="1">
        <v>4</v>
      </c>
      <c r="E158" s="1" t="s">
        <v>360</v>
      </c>
      <c r="F158">
        <v>4</v>
      </c>
      <c r="G158" s="1" t="str">
        <f>+VLOOKUP(bloque1_2[[#This Row],[niño]],BD.niños[[Código]:[sexo]],6,FALSE)</f>
        <v>9 y 10</v>
      </c>
      <c r="H158" s="1" t="str">
        <f>+VLOOKUP(bloque1_2[[#This Row],[niño]],BD.niños[[Código]:[sexo]],7,FALSE)</f>
        <v>M</v>
      </c>
      <c r="I158" s="1">
        <v>1</v>
      </c>
    </row>
    <row r="159" spans="1:9" x14ac:dyDescent="0.55000000000000004">
      <c r="A159" s="1">
        <v>5</v>
      </c>
      <c r="B159" t="s">
        <v>385</v>
      </c>
      <c r="C159" s="1" t="s">
        <v>3</v>
      </c>
      <c r="D159" s="1">
        <v>4</v>
      </c>
      <c r="E159" s="1" t="s">
        <v>364</v>
      </c>
      <c r="F159">
        <v>4</v>
      </c>
      <c r="G159" s="1" t="str">
        <f>+VLOOKUP(bloque1_2[[#This Row],[niño]],BD.niños[[Código]:[sexo]],6,FALSE)</f>
        <v>9 y 10</v>
      </c>
      <c r="H159" s="1" t="str">
        <f>+VLOOKUP(bloque1_2[[#This Row],[niño]],BD.niños[[Código]:[sexo]],7,FALSE)</f>
        <v>M</v>
      </c>
      <c r="I159" s="1">
        <v>1</v>
      </c>
    </row>
    <row r="160" spans="1:9" x14ac:dyDescent="0.55000000000000004">
      <c r="A160" s="1">
        <v>5</v>
      </c>
      <c r="B160" t="s">
        <v>385</v>
      </c>
      <c r="C160" s="1" t="s">
        <v>3</v>
      </c>
      <c r="D160" s="1">
        <v>4</v>
      </c>
      <c r="E160" s="1" t="s">
        <v>368</v>
      </c>
      <c r="F160">
        <v>4</v>
      </c>
      <c r="G160" s="1" t="str">
        <f>+VLOOKUP(bloque1_2[[#This Row],[niño]],BD.niños[[Código]:[sexo]],6,FALSE)</f>
        <v>9 y 10</v>
      </c>
      <c r="H160" s="1" t="str">
        <f>+VLOOKUP(bloque1_2[[#This Row],[niño]],BD.niños[[Código]:[sexo]],7,FALSE)</f>
        <v>M</v>
      </c>
      <c r="I160" s="1">
        <v>1</v>
      </c>
    </row>
    <row r="161" spans="1:9" x14ac:dyDescent="0.55000000000000004">
      <c r="A161" s="1">
        <v>5</v>
      </c>
      <c r="B161" t="s">
        <v>385</v>
      </c>
      <c r="C161" s="1" t="s">
        <v>3</v>
      </c>
      <c r="D161" s="1">
        <v>4</v>
      </c>
      <c r="E161" s="1" t="s">
        <v>371</v>
      </c>
      <c r="F161">
        <v>4</v>
      </c>
      <c r="G161" s="1" t="str">
        <f>+VLOOKUP(bloque1_2[[#This Row],[niño]],BD.niños[[Código]:[sexo]],6,FALSE)</f>
        <v>9 y 10</v>
      </c>
      <c r="H161" s="1" t="str">
        <f>+VLOOKUP(bloque1_2[[#This Row],[niño]],BD.niños[[Código]:[sexo]],7,FALSE)</f>
        <v>F</v>
      </c>
      <c r="I161" s="1">
        <v>1</v>
      </c>
    </row>
    <row r="162" spans="1:9" x14ac:dyDescent="0.55000000000000004">
      <c r="A162" s="1">
        <v>6</v>
      </c>
      <c r="B162" t="s">
        <v>386</v>
      </c>
      <c r="C162" s="1" t="s">
        <v>2</v>
      </c>
      <c r="D162" s="1">
        <v>1</v>
      </c>
      <c r="E162" s="1" t="s">
        <v>36</v>
      </c>
      <c r="F162">
        <v>5</v>
      </c>
      <c r="G162" s="1" t="str">
        <f>+VLOOKUP(bloque1_2[[#This Row],[niño]],BD.niños[[Código]:[sexo]],6,FALSE)</f>
        <v>5 y 6</v>
      </c>
      <c r="H162" s="1" t="str">
        <f>+VLOOKUP(bloque1_2[[#This Row],[niño]],BD.niños[[Código]:[sexo]],7,FALSE)</f>
        <v>M</v>
      </c>
      <c r="I162" s="1">
        <v>1</v>
      </c>
    </row>
    <row r="163" spans="1:9" x14ac:dyDescent="0.55000000000000004">
      <c r="A163" s="1">
        <v>6</v>
      </c>
      <c r="B163" t="s">
        <v>386</v>
      </c>
      <c r="C163" s="1" t="s">
        <v>2</v>
      </c>
      <c r="D163" s="1">
        <v>1</v>
      </c>
      <c r="E163" s="1" t="s">
        <v>40</v>
      </c>
      <c r="F163">
        <v>3</v>
      </c>
      <c r="G163" s="1" t="str">
        <f>+VLOOKUP(bloque1_2[[#This Row],[niño]],BD.niños[[Código]:[sexo]],6,FALSE)</f>
        <v>7 y 8</v>
      </c>
      <c r="H163" s="1" t="str">
        <f>+VLOOKUP(bloque1_2[[#This Row],[niño]],BD.niños[[Código]:[sexo]],7,FALSE)</f>
        <v>M</v>
      </c>
      <c r="I163" s="1">
        <v>1</v>
      </c>
    </row>
    <row r="164" spans="1:9" x14ac:dyDescent="0.55000000000000004">
      <c r="A164" s="1">
        <v>6</v>
      </c>
      <c r="B164" t="s">
        <v>386</v>
      </c>
      <c r="C164" s="1" t="s">
        <v>2</v>
      </c>
      <c r="D164" s="1">
        <v>1</v>
      </c>
      <c r="E164" s="1" t="s">
        <v>44</v>
      </c>
      <c r="F164">
        <v>3</v>
      </c>
      <c r="G164" s="1" t="str">
        <f>+VLOOKUP(bloque1_2[[#This Row],[niño]],BD.niños[[Código]:[sexo]],6,FALSE)</f>
        <v>7 y 8</v>
      </c>
      <c r="H164" s="1" t="str">
        <f>+VLOOKUP(bloque1_2[[#This Row],[niño]],BD.niños[[Código]:[sexo]],7,FALSE)</f>
        <v>F</v>
      </c>
      <c r="I164" s="1">
        <v>1</v>
      </c>
    </row>
    <row r="165" spans="1:9" x14ac:dyDescent="0.55000000000000004">
      <c r="A165" s="1">
        <v>6</v>
      </c>
      <c r="B165" t="s">
        <v>386</v>
      </c>
      <c r="C165" s="1" t="s">
        <v>2</v>
      </c>
      <c r="D165" s="1">
        <v>1</v>
      </c>
      <c r="E165" s="1" t="s">
        <v>48</v>
      </c>
      <c r="F165">
        <v>5</v>
      </c>
      <c r="G165" s="1" t="str">
        <f>+VLOOKUP(bloque1_2[[#This Row],[niño]],BD.niños[[Código]:[sexo]],6,FALSE)</f>
        <v>7 y 8</v>
      </c>
      <c r="H165" s="1" t="str">
        <f>+VLOOKUP(bloque1_2[[#This Row],[niño]],BD.niños[[Código]:[sexo]],7,FALSE)</f>
        <v>F</v>
      </c>
      <c r="I165" s="1">
        <v>1</v>
      </c>
    </row>
    <row r="166" spans="1:9" x14ac:dyDescent="0.55000000000000004">
      <c r="A166" s="1">
        <v>6</v>
      </c>
      <c r="B166" t="s">
        <v>386</v>
      </c>
      <c r="C166" s="1" t="s">
        <v>2</v>
      </c>
      <c r="D166" s="1">
        <v>1</v>
      </c>
      <c r="E166" s="1" t="s">
        <v>52</v>
      </c>
      <c r="F166">
        <v>1</v>
      </c>
      <c r="G166" s="1" t="str">
        <f>+VLOOKUP(bloque1_2[[#This Row],[niño]],BD.niños[[Código]:[sexo]],6,FALSE)</f>
        <v>7 y 8</v>
      </c>
      <c r="H166" s="1" t="str">
        <f>+VLOOKUP(bloque1_2[[#This Row],[niño]],BD.niños[[Código]:[sexo]],7,FALSE)</f>
        <v>F</v>
      </c>
      <c r="I166" s="1">
        <v>1</v>
      </c>
    </row>
    <row r="167" spans="1:9" x14ac:dyDescent="0.55000000000000004">
      <c r="A167" s="1">
        <v>6</v>
      </c>
      <c r="B167" t="s">
        <v>386</v>
      </c>
      <c r="C167" s="1" t="s">
        <v>2</v>
      </c>
      <c r="D167" s="1">
        <v>1</v>
      </c>
      <c r="E167" s="1" t="s">
        <v>56</v>
      </c>
      <c r="F167">
        <v>3</v>
      </c>
      <c r="G167" s="1" t="str">
        <f>+VLOOKUP(bloque1_2[[#This Row],[niño]],BD.niños[[Código]:[sexo]],6,FALSE)</f>
        <v>7 y 8</v>
      </c>
      <c r="H167" s="1" t="str">
        <f>+VLOOKUP(bloque1_2[[#This Row],[niño]],BD.niños[[Código]:[sexo]],7,FALSE)</f>
        <v>F</v>
      </c>
      <c r="I167" s="1">
        <v>1</v>
      </c>
    </row>
    <row r="168" spans="1:9" x14ac:dyDescent="0.55000000000000004">
      <c r="A168" s="1">
        <v>6</v>
      </c>
      <c r="B168" t="s">
        <v>386</v>
      </c>
      <c r="C168" s="1" t="s">
        <v>2</v>
      </c>
      <c r="D168" s="1">
        <v>1</v>
      </c>
      <c r="E168" s="1" t="s">
        <v>60</v>
      </c>
      <c r="F168">
        <v>3</v>
      </c>
      <c r="G168" s="1" t="str">
        <f>+VLOOKUP(bloque1_2[[#This Row],[niño]],BD.niños[[Código]:[sexo]],6,FALSE)</f>
        <v>9 y 10</v>
      </c>
      <c r="H168" s="1" t="str">
        <f>+VLOOKUP(bloque1_2[[#This Row],[niño]],BD.niños[[Código]:[sexo]],7,FALSE)</f>
        <v>M</v>
      </c>
      <c r="I168" s="1">
        <v>1</v>
      </c>
    </row>
    <row r="169" spans="1:9" x14ac:dyDescent="0.55000000000000004">
      <c r="A169" s="1">
        <v>6</v>
      </c>
      <c r="B169" t="s">
        <v>386</v>
      </c>
      <c r="C169" s="1" t="s">
        <v>2</v>
      </c>
      <c r="D169" s="1">
        <v>1</v>
      </c>
      <c r="E169" s="1" t="s">
        <v>64</v>
      </c>
      <c r="F169">
        <v>1</v>
      </c>
      <c r="G169" s="1" t="str">
        <f>+VLOOKUP(bloque1_2[[#This Row],[niño]],BD.niños[[Código]:[sexo]],6,FALSE)</f>
        <v>9 y 10</v>
      </c>
      <c r="H169" s="1" t="str">
        <f>+VLOOKUP(bloque1_2[[#This Row],[niño]],BD.niños[[Código]:[sexo]],7,FALSE)</f>
        <v>F</v>
      </c>
      <c r="I169" s="1">
        <v>1</v>
      </c>
    </row>
    <row r="170" spans="1:9" x14ac:dyDescent="0.55000000000000004">
      <c r="A170" s="1">
        <v>6</v>
      </c>
      <c r="B170" t="s">
        <v>386</v>
      </c>
      <c r="C170" s="1" t="s">
        <v>2</v>
      </c>
      <c r="D170" s="1">
        <v>1</v>
      </c>
      <c r="E170" s="1" t="s">
        <v>68</v>
      </c>
      <c r="F170">
        <v>5</v>
      </c>
      <c r="G170" s="1" t="str">
        <f>+VLOOKUP(bloque1_2[[#This Row],[niño]],BD.niños[[Código]:[sexo]],6,FALSE)</f>
        <v>9 y 10</v>
      </c>
      <c r="H170" s="1" t="str">
        <f>+VLOOKUP(bloque1_2[[#This Row],[niño]],BD.niños[[Código]:[sexo]],7,FALSE)</f>
        <v>M</v>
      </c>
      <c r="I170" s="1">
        <v>1</v>
      </c>
    </row>
    <row r="171" spans="1:9" x14ac:dyDescent="0.55000000000000004">
      <c r="A171" s="1">
        <v>6</v>
      </c>
      <c r="B171" t="s">
        <v>386</v>
      </c>
      <c r="C171" s="1" t="s">
        <v>2</v>
      </c>
      <c r="D171" s="1">
        <v>1</v>
      </c>
      <c r="E171" s="1" t="s">
        <v>72</v>
      </c>
      <c r="F171">
        <v>1</v>
      </c>
      <c r="G171" s="1" t="str">
        <f>+VLOOKUP(bloque1_2[[#This Row],[niño]],BD.niños[[Código]:[sexo]],6,FALSE)</f>
        <v>9 y 10</v>
      </c>
      <c r="H171" s="1" t="str">
        <f>+VLOOKUP(bloque1_2[[#This Row],[niño]],BD.niños[[Código]:[sexo]],7,FALSE)</f>
        <v>F</v>
      </c>
      <c r="I171" s="1">
        <v>1</v>
      </c>
    </row>
    <row r="172" spans="1:9" x14ac:dyDescent="0.55000000000000004">
      <c r="A172" s="1">
        <v>6</v>
      </c>
      <c r="B172" t="s">
        <v>386</v>
      </c>
      <c r="C172" s="1" t="s">
        <v>2</v>
      </c>
      <c r="D172" s="1">
        <v>1</v>
      </c>
      <c r="E172" s="1" t="s">
        <v>75</v>
      </c>
      <c r="F172">
        <v>1</v>
      </c>
      <c r="G172" s="1" t="str">
        <f>+VLOOKUP(bloque1_2[[#This Row],[niño]],BD.niños[[Código]:[sexo]],6,FALSE)</f>
        <v>9 y 10</v>
      </c>
      <c r="H172" s="1" t="str">
        <f>+VLOOKUP(bloque1_2[[#This Row],[niño]],BD.niños[[Código]:[sexo]],7,FALSE)</f>
        <v>F</v>
      </c>
      <c r="I172" s="1">
        <v>1</v>
      </c>
    </row>
    <row r="173" spans="1:9" x14ac:dyDescent="0.55000000000000004">
      <c r="A173" s="1">
        <v>6</v>
      </c>
      <c r="B173" t="s">
        <v>386</v>
      </c>
      <c r="C173" s="1" t="s">
        <v>2</v>
      </c>
      <c r="D173" s="1">
        <v>1</v>
      </c>
      <c r="E173" s="1" t="s">
        <v>78</v>
      </c>
      <c r="F173">
        <v>3</v>
      </c>
      <c r="G173" s="1" t="str">
        <f>+VLOOKUP(bloque1_2[[#This Row],[niño]],BD.niños[[Código]:[sexo]],6,FALSE)</f>
        <v>5 y 6</v>
      </c>
      <c r="H173" s="1" t="str">
        <f>+VLOOKUP(bloque1_2[[#This Row],[niño]],BD.niños[[Código]:[sexo]],7,FALSE)</f>
        <v>M</v>
      </c>
      <c r="I173" s="1">
        <v>1</v>
      </c>
    </row>
    <row r="174" spans="1:9" x14ac:dyDescent="0.55000000000000004">
      <c r="A174" s="1">
        <v>6</v>
      </c>
      <c r="B174" t="s">
        <v>386</v>
      </c>
      <c r="C174" s="1" t="s">
        <v>2</v>
      </c>
      <c r="D174" s="1">
        <v>1</v>
      </c>
      <c r="E174" s="1" t="s">
        <v>82</v>
      </c>
      <c r="F174">
        <v>5</v>
      </c>
      <c r="G174" s="1" t="str">
        <f>+VLOOKUP(bloque1_2[[#This Row],[niño]],BD.niños[[Código]:[sexo]],6,FALSE)</f>
        <v>5 y 6</v>
      </c>
      <c r="H174" s="1" t="str">
        <f>+VLOOKUP(bloque1_2[[#This Row],[niño]],BD.niños[[Código]:[sexo]],7,FALSE)</f>
        <v>F</v>
      </c>
      <c r="I174" s="1">
        <v>1</v>
      </c>
    </row>
    <row r="175" spans="1:9" x14ac:dyDescent="0.55000000000000004">
      <c r="A175" s="1">
        <v>6</v>
      </c>
      <c r="B175" t="s">
        <v>386</v>
      </c>
      <c r="C175" s="1" t="s">
        <v>2</v>
      </c>
      <c r="D175" s="1">
        <v>1</v>
      </c>
      <c r="E175" s="1" t="s">
        <v>85</v>
      </c>
      <c r="F175">
        <v>6</v>
      </c>
      <c r="G175" s="1" t="str">
        <f>+VLOOKUP(bloque1_2[[#This Row],[niño]],BD.niños[[Código]:[sexo]],6,FALSE)</f>
        <v>5 y 6</v>
      </c>
      <c r="H175" s="1" t="str">
        <f>+VLOOKUP(bloque1_2[[#This Row],[niño]],BD.niños[[Código]:[sexo]],7,FALSE)</f>
        <v>M</v>
      </c>
      <c r="I175" s="1">
        <v>1</v>
      </c>
    </row>
    <row r="176" spans="1:9" x14ac:dyDescent="0.55000000000000004">
      <c r="A176" s="1">
        <v>6</v>
      </c>
      <c r="B176" t="s">
        <v>386</v>
      </c>
      <c r="C176" s="1" t="s">
        <v>2</v>
      </c>
      <c r="D176" s="1">
        <v>1</v>
      </c>
      <c r="E176" s="1" t="s">
        <v>184</v>
      </c>
      <c r="F176">
        <v>1</v>
      </c>
      <c r="G176" s="1" t="str">
        <f>+VLOOKUP(bloque1_2[[#This Row],[niño]],BD.niños[[Código]:[sexo]],6,FALSE)</f>
        <v>7 y 8</v>
      </c>
      <c r="H176" s="1" t="str">
        <f>+VLOOKUP(bloque1_2[[#This Row],[niño]],BD.niños[[Código]:[sexo]],7,FALSE)</f>
        <v>M</v>
      </c>
      <c r="I176" s="1">
        <v>1</v>
      </c>
    </row>
    <row r="177" spans="1:9" x14ac:dyDescent="0.55000000000000004">
      <c r="A177" s="1">
        <v>6</v>
      </c>
      <c r="B177" t="s">
        <v>386</v>
      </c>
      <c r="C177" s="1" t="s">
        <v>2</v>
      </c>
      <c r="D177" s="1">
        <v>1</v>
      </c>
      <c r="E177" s="1" t="s">
        <v>187</v>
      </c>
      <c r="F177">
        <v>1</v>
      </c>
      <c r="G177" s="1" t="str">
        <f>+VLOOKUP(bloque1_2[[#This Row],[niño]],BD.niños[[Código]:[sexo]],6,FALSE)</f>
        <v>7 y 8</v>
      </c>
      <c r="H177" s="1" t="str">
        <f>+VLOOKUP(bloque1_2[[#This Row],[niño]],BD.niños[[Código]:[sexo]],7,FALSE)</f>
        <v>F</v>
      </c>
      <c r="I177" s="1">
        <v>1</v>
      </c>
    </row>
    <row r="178" spans="1:9" x14ac:dyDescent="0.55000000000000004">
      <c r="A178" s="1">
        <v>6</v>
      </c>
      <c r="B178" t="s">
        <v>386</v>
      </c>
      <c r="C178" s="1" t="s">
        <v>2</v>
      </c>
      <c r="D178" s="1">
        <v>1</v>
      </c>
      <c r="E178" s="1" t="s">
        <v>192</v>
      </c>
      <c r="F178">
        <v>1</v>
      </c>
      <c r="G178" s="1" t="str">
        <f>+VLOOKUP(bloque1_2[[#This Row],[niño]],BD.niños[[Código]:[sexo]],6,FALSE)</f>
        <v>7 y 8</v>
      </c>
      <c r="H178" s="1" t="str">
        <f>+VLOOKUP(bloque1_2[[#This Row],[niño]],BD.niños[[Código]:[sexo]],7,FALSE)</f>
        <v>M</v>
      </c>
      <c r="I178" s="1">
        <v>1</v>
      </c>
    </row>
    <row r="179" spans="1:9" x14ac:dyDescent="0.55000000000000004">
      <c r="A179" s="1">
        <v>6</v>
      </c>
      <c r="B179" t="s">
        <v>386</v>
      </c>
      <c r="C179" s="1" t="s">
        <v>2</v>
      </c>
      <c r="D179" s="1">
        <v>1</v>
      </c>
      <c r="E179" s="1" t="s">
        <v>195</v>
      </c>
      <c r="F179">
        <v>1</v>
      </c>
      <c r="G179" s="1" t="str">
        <f>+VLOOKUP(bloque1_2[[#This Row],[niño]],BD.niños[[Código]:[sexo]],6,FALSE)</f>
        <v>9 y 10</v>
      </c>
      <c r="H179" s="1" t="str">
        <f>+VLOOKUP(bloque1_2[[#This Row],[niño]],BD.niños[[Código]:[sexo]],7,FALSE)</f>
        <v>M</v>
      </c>
      <c r="I179" s="1">
        <v>1</v>
      </c>
    </row>
    <row r="180" spans="1:9" x14ac:dyDescent="0.55000000000000004">
      <c r="A180" s="1">
        <v>6</v>
      </c>
      <c r="B180" t="s">
        <v>386</v>
      </c>
      <c r="C180" s="1" t="s">
        <v>2</v>
      </c>
      <c r="D180" s="1">
        <v>1</v>
      </c>
      <c r="E180" s="1" t="s">
        <v>199</v>
      </c>
      <c r="F180">
        <v>1</v>
      </c>
      <c r="G180" s="1" t="str">
        <f>+VLOOKUP(bloque1_2[[#This Row],[niño]],BD.niños[[Código]:[sexo]],6,FALSE)</f>
        <v>9 y 10</v>
      </c>
      <c r="H180" s="1" t="str">
        <f>+VLOOKUP(bloque1_2[[#This Row],[niño]],BD.niños[[Código]:[sexo]],7,FALSE)</f>
        <v>M</v>
      </c>
      <c r="I180" s="1">
        <v>1</v>
      </c>
    </row>
    <row r="181" spans="1:9" x14ac:dyDescent="0.55000000000000004">
      <c r="A181" s="1">
        <v>6</v>
      </c>
      <c r="B181" t="s">
        <v>386</v>
      </c>
      <c r="C181" s="1" t="s">
        <v>2</v>
      </c>
      <c r="D181" s="1">
        <v>1</v>
      </c>
      <c r="E181" s="1" t="s">
        <v>203</v>
      </c>
      <c r="F181">
        <v>1</v>
      </c>
      <c r="G181" s="1" t="str">
        <f>+VLOOKUP(bloque1_2[[#This Row],[niño]],BD.niños[[Código]:[sexo]],6,FALSE)</f>
        <v>9 y 10</v>
      </c>
      <c r="H181" s="1" t="str">
        <f>+VLOOKUP(bloque1_2[[#This Row],[niño]],BD.niños[[Código]:[sexo]],7,FALSE)</f>
        <v>F</v>
      </c>
      <c r="I181" s="1">
        <v>1</v>
      </c>
    </row>
    <row r="182" spans="1:9" x14ac:dyDescent="0.55000000000000004">
      <c r="A182" s="1">
        <v>6</v>
      </c>
      <c r="B182" t="s">
        <v>386</v>
      </c>
      <c r="C182" s="1" t="s">
        <v>2</v>
      </c>
      <c r="D182" s="1">
        <v>1</v>
      </c>
      <c r="E182" s="1" t="s">
        <v>206</v>
      </c>
      <c r="F182">
        <v>1</v>
      </c>
      <c r="G182" s="1" t="str">
        <f>+VLOOKUP(bloque1_2[[#This Row],[niño]],BD.niños[[Código]:[sexo]],6,FALSE)</f>
        <v>9 y 10</v>
      </c>
      <c r="H182" s="1" t="str">
        <f>+VLOOKUP(bloque1_2[[#This Row],[niño]],BD.niños[[Código]:[sexo]],7,FALSE)</f>
        <v>F</v>
      </c>
      <c r="I182" s="1">
        <v>1</v>
      </c>
    </row>
    <row r="183" spans="1:9" x14ac:dyDescent="0.55000000000000004">
      <c r="A183" s="1">
        <v>6</v>
      </c>
      <c r="B183" t="s">
        <v>386</v>
      </c>
      <c r="C183" s="1" t="s">
        <v>2</v>
      </c>
      <c r="D183" s="1">
        <v>1</v>
      </c>
      <c r="E183" s="1" t="s">
        <v>210</v>
      </c>
      <c r="F183">
        <v>3</v>
      </c>
      <c r="G183" s="1" t="str">
        <f>+VLOOKUP(bloque1_2[[#This Row],[niño]],BD.niños[[Código]:[sexo]],6,FALSE)</f>
        <v>7 y 8</v>
      </c>
      <c r="H183" s="1" t="str">
        <f>+VLOOKUP(bloque1_2[[#This Row],[niño]],BD.niños[[Código]:[sexo]],7,FALSE)</f>
        <v>M</v>
      </c>
      <c r="I183" s="1">
        <v>1</v>
      </c>
    </row>
    <row r="184" spans="1:9" x14ac:dyDescent="0.55000000000000004">
      <c r="A184" s="1">
        <v>6</v>
      </c>
      <c r="B184" t="s">
        <v>386</v>
      </c>
      <c r="C184" s="1" t="s">
        <v>2</v>
      </c>
      <c r="D184" s="1">
        <v>1</v>
      </c>
      <c r="E184" s="1" t="s">
        <v>274</v>
      </c>
      <c r="F184">
        <v>5</v>
      </c>
      <c r="G184" s="1" t="str">
        <f>+VLOOKUP(bloque1_2[[#This Row],[niño]],BD.niños[[Código]:[sexo]],6,FALSE)</f>
        <v>5 y 6</v>
      </c>
      <c r="H184" s="1" t="str">
        <f>+VLOOKUP(bloque1_2[[#This Row],[niño]],BD.niños[[Código]:[sexo]],7,FALSE)</f>
        <v>M</v>
      </c>
      <c r="I184" s="1">
        <v>1</v>
      </c>
    </row>
    <row r="185" spans="1:9" x14ac:dyDescent="0.55000000000000004">
      <c r="A185" s="1">
        <v>6</v>
      </c>
      <c r="B185" t="s">
        <v>386</v>
      </c>
      <c r="C185" s="1" t="s">
        <v>2</v>
      </c>
      <c r="D185" s="1">
        <v>1</v>
      </c>
      <c r="E185" s="1" t="s">
        <v>276</v>
      </c>
      <c r="F185">
        <v>6</v>
      </c>
      <c r="G185" s="1" t="str">
        <f>+VLOOKUP(bloque1_2[[#This Row],[niño]],BD.niños[[Código]:[sexo]],6,FALSE)</f>
        <v>5 y 6</v>
      </c>
      <c r="H185" s="1" t="str">
        <f>+VLOOKUP(bloque1_2[[#This Row],[niño]],BD.niños[[Código]:[sexo]],7,FALSE)</f>
        <v>M</v>
      </c>
      <c r="I185" s="1">
        <v>1</v>
      </c>
    </row>
    <row r="186" spans="1:9" x14ac:dyDescent="0.55000000000000004">
      <c r="A186" s="1">
        <v>6</v>
      </c>
      <c r="B186" t="s">
        <v>386</v>
      </c>
      <c r="C186" s="1" t="s">
        <v>2</v>
      </c>
      <c r="D186" s="1">
        <v>1</v>
      </c>
      <c r="E186" s="1" t="s">
        <v>279</v>
      </c>
      <c r="F186">
        <v>1</v>
      </c>
      <c r="G186" s="1" t="str">
        <f>+VLOOKUP(bloque1_2[[#This Row],[niño]],BD.niños[[Código]:[sexo]],6,FALSE)</f>
        <v>7 y 8</v>
      </c>
      <c r="H186" s="1" t="str">
        <f>+VLOOKUP(bloque1_2[[#This Row],[niño]],BD.niños[[Código]:[sexo]],7,FALSE)</f>
        <v>F</v>
      </c>
      <c r="I186" s="1">
        <v>1</v>
      </c>
    </row>
    <row r="187" spans="1:9" x14ac:dyDescent="0.55000000000000004">
      <c r="A187" s="1">
        <v>6</v>
      </c>
      <c r="B187" t="s">
        <v>386</v>
      </c>
      <c r="C187" s="1" t="s">
        <v>2</v>
      </c>
      <c r="D187" s="1">
        <v>1</v>
      </c>
      <c r="E187" s="1" t="s">
        <v>282</v>
      </c>
      <c r="F187">
        <v>4</v>
      </c>
      <c r="G187" s="1" t="str">
        <f>+VLOOKUP(bloque1_2[[#This Row],[niño]],BD.niños[[Código]:[sexo]],6,FALSE)</f>
        <v>5 y 6</v>
      </c>
      <c r="H187" s="1" t="str">
        <f>+VLOOKUP(bloque1_2[[#This Row],[niño]],BD.niños[[Código]:[sexo]],7,FALSE)</f>
        <v>F</v>
      </c>
      <c r="I187" s="1">
        <v>1</v>
      </c>
    </row>
    <row r="188" spans="1:9" x14ac:dyDescent="0.55000000000000004">
      <c r="A188" s="1">
        <v>6</v>
      </c>
      <c r="B188" t="s">
        <v>386</v>
      </c>
      <c r="C188" s="1" t="s">
        <v>2</v>
      </c>
      <c r="D188" s="1">
        <v>1</v>
      </c>
      <c r="E188" s="1" t="s">
        <v>352</v>
      </c>
      <c r="F188">
        <v>1</v>
      </c>
      <c r="G188" s="1" t="str">
        <f>+VLOOKUP(bloque1_2[[#This Row],[niño]],BD.niños[[Código]:[sexo]],6,FALSE)</f>
        <v>7 y 8</v>
      </c>
      <c r="H188" s="1" t="str">
        <f>+VLOOKUP(bloque1_2[[#This Row],[niño]],BD.niños[[Código]:[sexo]],7,FALSE)</f>
        <v>F</v>
      </c>
      <c r="I188" s="1">
        <v>1</v>
      </c>
    </row>
    <row r="189" spans="1:9" x14ac:dyDescent="0.55000000000000004">
      <c r="A189" s="1">
        <v>6</v>
      </c>
      <c r="B189" t="s">
        <v>386</v>
      </c>
      <c r="C189" s="1" t="s">
        <v>2</v>
      </c>
      <c r="D189" s="1">
        <v>1</v>
      </c>
      <c r="E189" s="1" t="s">
        <v>357</v>
      </c>
      <c r="F189">
        <v>6</v>
      </c>
      <c r="G189" s="1" t="str">
        <f>+VLOOKUP(bloque1_2[[#This Row],[niño]],BD.niños[[Código]:[sexo]],6,FALSE)</f>
        <v>7 y 8</v>
      </c>
      <c r="H189" s="1" t="str">
        <f>+VLOOKUP(bloque1_2[[#This Row],[niño]],BD.niños[[Código]:[sexo]],7,FALSE)</f>
        <v>M</v>
      </c>
      <c r="I189" s="1">
        <v>1</v>
      </c>
    </row>
    <row r="190" spans="1:9" x14ac:dyDescent="0.55000000000000004">
      <c r="A190" s="1">
        <v>6</v>
      </c>
      <c r="B190" t="s">
        <v>386</v>
      </c>
      <c r="C190" s="1" t="s">
        <v>2</v>
      </c>
      <c r="D190" s="1">
        <v>1</v>
      </c>
      <c r="E190" s="1" t="s">
        <v>360</v>
      </c>
      <c r="F190">
        <v>1</v>
      </c>
      <c r="G190" s="1" t="str">
        <f>+VLOOKUP(bloque1_2[[#This Row],[niño]],BD.niños[[Código]:[sexo]],6,FALSE)</f>
        <v>9 y 10</v>
      </c>
      <c r="H190" s="1" t="str">
        <f>+VLOOKUP(bloque1_2[[#This Row],[niño]],BD.niños[[Código]:[sexo]],7,FALSE)</f>
        <v>M</v>
      </c>
      <c r="I190" s="1">
        <v>1</v>
      </c>
    </row>
    <row r="191" spans="1:9" x14ac:dyDescent="0.55000000000000004">
      <c r="A191" s="1">
        <v>6</v>
      </c>
      <c r="B191" t="s">
        <v>386</v>
      </c>
      <c r="C191" s="1" t="s">
        <v>2</v>
      </c>
      <c r="D191" s="1">
        <v>1</v>
      </c>
      <c r="E191" s="1" t="s">
        <v>364</v>
      </c>
      <c r="F191">
        <v>1</v>
      </c>
      <c r="G191" s="1" t="str">
        <f>+VLOOKUP(bloque1_2[[#This Row],[niño]],BD.niños[[Código]:[sexo]],6,FALSE)</f>
        <v>9 y 10</v>
      </c>
      <c r="H191" s="1" t="str">
        <f>+VLOOKUP(bloque1_2[[#This Row],[niño]],BD.niños[[Código]:[sexo]],7,FALSE)</f>
        <v>M</v>
      </c>
      <c r="I191" s="1">
        <v>1</v>
      </c>
    </row>
    <row r="192" spans="1:9" x14ac:dyDescent="0.55000000000000004">
      <c r="A192" s="1">
        <v>6</v>
      </c>
      <c r="B192" t="s">
        <v>386</v>
      </c>
      <c r="C192" s="1" t="s">
        <v>2</v>
      </c>
      <c r="D192" s="1">
        <v>1</v>
      </c>
      <c r="E192" s="1" t="s">
        <v>368</v>
      </c>
      <c r="F192">
        <v>1</v>
      </c>
      <c r="G192" s="1" t="str">
        <f>+VLOOKUP(bloque1_2[[#This Row],[niño]],BD.niños[[Código]:[sexo]],6,FALSE)</f>
        <v>9 y 10</v>
      </c>
      <c r="H192" s="1" t="str">
        <f>+VLOOKUP(bloque1_2[[#This Row],[niño]],BD.niños[[Código]:[sexo]],7,FALSE)</f>
        <v>M</v>
      </c>
      <c r="I192" s="1">
        <v>1</v>
      </c>
    </row>
    <row r="193" spans="1:9" x14ac:dyDescent="0.55000000000000004">
      <c r="A193" s="1">
        <v>6</v>
      </c>
      <c r="B193" t="s">
        <v>386</v>
      </c>
      <c r="C193" s="1" t="s">
        <v>2</v>
      </c>
      <c r="D193" s="1">
        <v>1</v>
      </c>
      <c r="E193" s="1" t="s">
        <v>371</v>
      </c>
      <c r="F193">
        <v>1</v>
      </c>
      <c r="G193" s="1" t="str">
        <f>+VLOOKUP(bloque1_2[[#This Row],[niño]],BD.niños[[Código]:[sexo]],6,FALSE)</f>
        <v>9 y 10</v>
      </c>
      <c r="H193" s="1" t="str">
        <f>+VLOOKUP(bloque1_2[[#This Row],[niño]],BD.niños[[Código]:[sexo]],7,FALSE)</f>
        <v>F</v>
      </c>
      <c r="I193" s="1">
        <v>1</v>
      </c>
    </row>
    <row r="194" spans="1:9" x14ac:dyDescent="0.55000000000000004">
      <c r="A194" s="1">
        <v>7</v>
      </c>
      <c r="B194" t="s">
        <v>387</v>
      </c>
      <c r="C194" s="1" t="s">
        <v>2</v>
      </c>
      <c r="D194" s="1">
        <v>1</v>
      </c>
      <c r="E194" s="1" t="s">
        <v>36</v>
      </c>
      <c r="F194">
        <v>1</v>
      </c>
      <c r="G194" s="1" t="str">
        <f>+VLOOKUP(bloque1_2[[#This Row],[niño]],BD.niños[[Código]:[sexo]],6,FALSE)</f>
        <v>5 y 6</v>
      </c>
      <c r="H194" s="1" t="str">
        <f>+VLOOKUP(bloque1_2[[#This Row],[niño]],BD.niños[[Código]:[sexo]],7,FALSE)</f>
        <v>M</v>
      </c>
      <c r="I194" s="1">
        <v>1</v>
      </c>
    </row>
    <row r="195" spans="1:9" x14ac:dyDescent="0.55000000000000004">
      <c r="A195" s="1">
        <v>7</v>
      </c>
      <c r="B195" t="s">
        <v>387</v>
      </c>
      <c r="C195" s="1" t="s">
        <v>2</v>
      </c>
      <c r="D195" s="1">
        <v>1</v>
      </c>
      <c r="E195" s="1" t="s">
        <v>40</v>
      </c>
      <c r="F195">
        <v>1</v>
      </c>
      <c r="G195" s="1" t="str">
        <f>+VLOOKUP(bloque1_2[[#This Row],[niño]],BD.niños[[Código]:[sexo]],6,FALSE)</f>
        <v>7 y 8</v>
      </c>
      <c r="H195" s="1" t="str">
        <f>+VLOOKUP(bloque1_2[[#This Row],[niño]],BD.niños[[Código]:[sexo]],7,FALSE)</f>
        <v>M</v>
      </c>
      <c r="I195" s="1">
        <v>1</v>
      </c>
    </row>
    <row r="196" spans="1:9" x14ac:dyDescent="0.55000000000000004">
      <c r="A196" s="1">
        <v>7</v>
      </c>
      <c r="B196" t="s">
        <v>387</v>
      </c>
      <c r="C196" s="1" t="s">
        <v>2</v>
      </c>
      <c r="D196" s="1">
        <v>1</v>
      </c>
      <c r="E196" s="1" t="s">
        <v>44</v>
      </c>
      <c r="F196">
        <v>5</v>
      </c>
      <c r="G196" s="1" t="str">
        <f>+VLOOKUP(bloque1_2[[#This Row],[niño]],BD.niños[[Código]:[sexo]],6,FALSE)</f>
        <v>7 y 8</v>
      </c>
      <c r="H196" s="1" t="str">
        <f>+VLOOKUP(bloque1_2[[#This Row],[niño]],BD.niños[[Código]:[sexo]],7,FALSE)</f>
        <v>F</v>
      </c>
      <c r="I196" s="1">
        <v>1</v>
      </c>
    </row>
    <row r="197" spans="1:9" x14ac:dyDescent="0.55000000000000004">
      <c r="A197" s="1">
        <v>7</v>
      </c>
      <c r="B197" t="s">
        <v>387</v>
      </c>
      <c r="C197" s="1" t="s">
        <v>2</v>
      </c>
      <c r="D197" s="1">
        <v>1</v>
      </c>
      <c r="E197" s="1" t="s">
        <v>48</v>
      </c>
      <c r="F197">
        <v>3</v>
      </c>
      <c r="G197" s="1" t="str">
        <f>+VLOOKUP(bloque1_2[[#This Row],[niño]],BD.niños[[Código]:[sexo]],6,FALSE)</f>
        <v>7 y 8</v>
      </c>
      <c r="H197" s="1" t="str">
        <f>+VLOOKUP(bloque1_2[[#This Row],[niño]],BD.niños[[Código]:[sexo]],7,FALSE)</f>
        <v>F</v>
      </c>
      <c r="I197" s="1">
        <v>1</v>
      </c>
    </row>
    <row r="198" spans="1:9" x14ac:dyDescent="0.55000000000000004">
      <c r="A198" s="1">
        <v>7</v>
      </c>
      <c r="B198" t="s">
        <v>387</v>
      </c>
      <c r="C198" s="1" t="s">
        <v>2</v>
      </c>
      <c r="D198" s="1">
        <v>1</v>
      </c>
      <c r="E198" s="1" t="s">
        <v>52</v>
      </c>
      <c r="F198">
        <v>6</v>
      </c>
      <c r="G198" s="1" t="str">
        <f>+VLOOKUP(bloque1_2[[#This Row],[niño]],BD.niños[[Código]:[sexo]],6,FALSE)</f>
        <v>7 y 8</v>
      </c>
      <c r="H198" s="1" t="str">
        <f>+VLOOKUP(bloque1_2[[#This Row],[niño]],BD.niños[[Código]:[sexo]],7,FALSE)</f>
        <v>F</v>
      </c>
      <c r="I198" s="1">
        <v>1</v>
      </c>
    </row>
    <row r="199" spans="1:9" x14ac:dyDescent="0.55000000000000004">
      <c r="A199" s="1">
        <v>7</v>
      </c>
      <c r="B199" t="s">
        <v>387</v>
      </c>
      <c r="C199" s="1" t="s">
        <v>2</v>
      </c>
      <c r="D199" s="1">
        <v>1</v>
      </c>
      <c r="E199" s="1" t="s">
        <v>56</v>
      </c>
      <c r="F199">
        <v>1</v>
      </c>
      <c r="G199" s="1" t="str">
        <f>+VLOOKUP(bloque1_2[[#This Row],[niño]],BD.niños[[Código]:[sexo]],6,FALSE)</f>
        <v>7 y 8</v>
      </c>
      <c r="H199" s="1" t="str">
        <f>+VLOOKUP(bloque1_2[[#This Row],[niño]],BD.niños[[Código]:[sexo]],7,FALSE)</f>
        <v>F</v>
      </c>
      <c r="I199" s="1">
        <v>1</v>
      </c>
    </row>
    <row r="200" spans="1:9" x14ac:dyDescent="0.55000000000000004">
      <c r="A200" s="1">
        <v>7</v>
      </c>
      <c r="B200" t="s">
        <v>387</v>
      </c>
      <c r="C200" s="1" t="s">
        <v>2</v>
      </c>
      <c r="D200" s="1">
        <v>1</v>
      </c>
      <c r="E200" s="1" t="s">
        <v>60</v>
      </c>
      <c r="F200">
        <v>1</v>
      </c>
      <c r="G200" s="1" t="str">
        <f>+VLOOKUP(bloque1_2[[#This Row],[niño]],BD.niños[[Código]:[sexo]],6,FALSE)</f>
        <v>9 y 10</v>
      </c>
      <c r="H200" s="1" t="str">
        <f>+VLOOKUP(bloque1_2[[#This Row],[niño]],BD.niños[[Código]:[sexo]],7,FALSE)</f>
        <v>M</v>
      </c>
      <c r="I200" s="1">
        <v>1</v>
      </c>
    </row>
    <row r="201" spans="1:9" x14ac:dyDescent="0.55000000000000004">
      <c r="A201" s="1">
        <v>7</v>
      </c>
      <c r="B201" t="s">
        <v>387</v>
      </c>
      <c r="C201" s="1" t="s">
        <v>2</v>
      </c>
      <c r="D201" s="1">
        <v>1</v>
      </c>
      <c r="E201" s="1" t="s">
        <v>64</v>
      </c>
      <c r="F201">
        <v>1</v>
      </c>
      <c r="G201" s="1" t="str">
        <f>+VLOOKUP(bloque1_2[[#This Row],[niño]],BD.niños[[Código]:[sexo]],6,FALSE)</f>
        <v>9 y 10</v>
      </c>
      <c r="H201" s="1" t="str">
        <f>+VLOOKUP(bloque1_2[[#This Row],[niño]],BD.niños[[Código]:[sexo]],7,FALSE)</f>
        <v>F</v>
      </c>
      <c r="I201" s="1">
        <v>1</v>
      </c>
    </row>
    <row r="202" spans="1:9" x14ac:dyDescent="0.55000000000000004">
      <c r="A202" s="1">
        <v>7</v>
      </c>
      <c r="B202" t="s">
        <v>387</v>
      </c>
      <c r="C202" s="1" t="s">
        <v>2</v>
      </c>
      <c r="D202" s="1">
        <v>1</v>
      </c>
      <c r="E202" s="1" t="s">
        <v>68</v>
      </c>
      <c r="F202">
        <v>1</v>
      </c>
      <c r="G202" s="1" t="str">
        <f>+VLOOKUP(bloque1_2[[#This Row],[niño]],BD.niños[[Código]:[sexo]],6,FALSE)</f>
        <v>9 y 10</v>
      </c>
      <c r="H202" s="1" t="str">
        <f>+VLOOKUP(bloque1_2[[#This Row],[niño]],BD.niños[[Código]:[sexo]],7,FALSE)</f>
        <v>M</v>
      </c>
      <c r="I202" s="1">
        <v>1</v>
      </c>
    </row>
    <row r="203" spans="1:9" x14ac:dyDescent="0.55000000000000004">
      <c r="A203" s="1">
        <v>7</v>
      </c>
      <c r="B203" t="s">
        <v>387</v>
      </c>
      <c r="C203" s="1" t="s">
        <v>2</v>
      </c>
      <c r="D203" s="1">
        <v>1</v>
      </c>
      <c r="E203" s="1" t="s">
        <v>72</v>
      </c>
      <c r="F203">
        <v>1</v>
      </c>
      <c r="G203" s="1" t="str">
        <f>+VLOOKUP(bloque1_2[[#This Row],[niño]],BD.niños[[Código]:[sexo]],6,FALSE)</f>
        <v>9 y 10</v>
      </c>
      <c r="H203" s="1" t="str">
        <f>+VLOOKUP(bloque1_2[[#This Row],[niño]],BD.niños[[Código]:[sexo]],7,FALSE)</f>
        <v>F</v>
      </c>
      <c r="I203" s="1">
        <v>1</v>
      </c>
    </row>
    <row r="204" spans="1:9" x14ac:dyDescent="0.55000000000000004">
      <c r="A204" s="1">
        <v>7</v>
      </c>
      <c r="B204" t="s">
        <v>387</v>
      </c>
      <c r="C204" s="1" t="s">
        <v>2</v>
      </c>
      <c r="D204" s="1">
        <v>1</v>
      </c>
      <c r="E204" s="1" t="s">
        <v>75</v>
      </c>
      <c r="F204">
        <v>1</v>
      </c>
      <c r="G204" s="1" t="str">
        <f>+VLOOKUP(bloque1_2[[#This Row],[niño]],BD.niños[[Código]:[sexo]],6,FALSE)</f>
        <v>9 y 10</v>
      </c>
      <c r="H204" s="1" t="str">
        <f>+VLOOKUP(bloque1_2[[#This Row],[niño]],BD.niños[[Código]:[sexo]],7,FALSE)</f>
        <v>F</v>
      </c>
      <c r="I204" s="1">
        <v>1</v>
      </c>
    </row>
    <row r="205" spans="1:9" x14ac:dyDescent="0.55000000000000004">
      <c r="A205" s="1">
        <v>7</v>
      </c>
      <c r="B205" t="s">
        <v>387</v>
      </c>
      <c r="C205" s="1" t="s">
        <v>2</v>
      </c>
      <c r="D205" s="1">
        <v>1</v>
      </c>
      <c r="E205" s="1" t="s">
        <v>78</v>
      </c>
      <c r="F205">
        <v>1</v>
      </c>
      <c r="G205" s="1" t="str">
        <f>+VLOOKUP(bloque1_2[[#This Row],[niño]],BD.niños[[Código]:[sexo]],6,FALSE)</f>
        <v>5 y 6</v>
      </c>
      <c r="H205" s="1" t="str">
        <f>+VLOOKUP(bloque1_2[[#This Row],[niño]],BD.niños[[Código]:[sexo]],7,FALSE)</f>
        <v>M</v>
      </c>
      <c r="I205" s="1">
        <v>1</v>
      </c>
    </row>
    <row r="206" spans="1:9" x14ac:dyDescent="0.55000000000000004">
      <c r="A206" s="1">
        <v>7</v>
      </c>
      <c r="B206" t="s">
        <v>387</v>
      </c>
      <c r="C206" s="1" t="s">
        <v>2</v>
      </c>
      <c r="D206" s="1">
        <v>1</v>
      </c>
      <c r="E206" s="1" t="s">
        <v>82</v>
      </c>
      <c r="F206">
        <v>6</v>
      </c>
      <c r="G206" s="1" t="str">
        <f>+VLOOKUP(bloque1_2[[#This Row],[niño]],BD.niños[[Código]:[sexo]],6,FALSE)</f>
        <v>5 y 6</v>
      </c>
      <c r="H206" s="1" t="str">
        <f>+VLOOKUP(bloque1_2[[#This Row],[niño]],BD.niños[[Código]:[sexo]],7,FALSE)</f>
        <v>F</v>
      </c>
      <c r="I206" s="1">
        <v>1</v>
      </c>
    </row>
    <row r="207" spans="1:9" x14ac:dyDescent="0.55000000000000004">
      <c r="A207" s="1">
        <v>7</v>
      </c>
      <c r="B207" t="s">
        <v>387</v>
      </c>
      <c r="C207" s="1" t="s">
        <v>2</v>
      </c>
      <c r="D207" s="1">
        <v>1</v>
      </c>
      <c r="E207" s="1" t="s">
        <v>85</v>
      </c>
      <c r="F207">
        <v>7</v>
      </c>
      <c r="G207" s="1" t="str">
        <f>+VLOOKUP(bloque1_2[[#This Row],[niño]],BD.niños[[Código]:[sexo]],6,FALSE)</f>
        <v>5 y 6</v>
      </c>
      <c r="H207" s="1" t="str">
        <f>+VLOOKUP(bloque1_2[[#This Row],[niño]],BD.niños[[Código]:[sexo]],7,FALSE)</f>
        <v>M</v>
      </c>
      <c r="I207" s="1">
        <v>1</v>
      </c>
    </row>
    <row r="208" spans="1:9" x14ac:dyDescent="0.55000000000000004">
      <c r="A208" s="1">
        <v>7</v>
      </c>
      <c r="B208" t="s">
        <v>387</v>
      </c>
      <c r="C208" s="1" t="s">
        <v>2</v>
      </c>
      <c r="D208" s="1">
        <v>1</v>
      </c>
      <c r="E208" s="1" t="s">
        <v>184</v>
      </c>
      <c r="F208">
        <v>1</v>
      </c>
      <c r="G208" s="1" t="str">
        <f>+VLOOKUP(bloque1_2[[#This Row],[niño]],BD.niños[[Código]:[sexo]],6,FALSE)</f>
        <v>7 y 8</v>
      </c>
      <c r="H208" s="1" t="str">
        <f>+VLOOKUP(bloque1_2[[#This Row],[niño]],BD.niños[[Código]:[sexo]],7,FALSE)</f>
        <v>M</v>
      </c>
      <c r="I208" s="1">
        <v>1</v>
      </c>
    </row>
    <row r="209" spans="1:9" x14ac:dyDescent="0.55000000000000004">
      <c r="A209" s="1">
        <v>7</v>
      </c>
      <c r="B209" t="s">
        <v>387</v>
      </c>
      <c r="C209" s="1" t="s">
        <v>2</v>
      </c>
      <c r="D209" s="1">
        <v>1</v>
      </c>
      <c r="E209" s="1" t="s">
        <v>187</v>
      </c>
      <c r="F209">
        <v>6</v>
      </c>
      <c r="G209" s="1" t="str">
        <f>+VLOOKUP(bloque1_2[[#This Row],[niño]],BD.niños[[Código]:[sexo]],6,FALSE)</f>
        <v>7 y 8</v>
      </c>
      <c r="H209" s="1" t="str">
        <f>+VLOOKUP(bloque1_2[[#This Row],[niño]],BD.niños[[Código]:[sexo]],7,FALSE)</f>
        <v>F</v>
      </c>
      <c r="I209" s="1">
        <v>1</v>
      </c>
    </row>
    <row r="210" spans="1:9" x14ac:dyDescent="0.55000000000000004">
      <c r="A210" s="1">
        <v>7</v>
      </c>
      <c r="B210" t="s">
        <v>387</v>
      </c>
      <c r="C210" s="1" t="s">
        <v>2</v>
      </c>
      <c r="D210" s="1">
        <v>1</v>
      </c>
      <c r="E210" s="1" t="s">
        <v>192</v>
      </c>
      <c r="F210">
        <v>1</v>
      </c>
      <c r="G210" s="1" t="str">
        <f>+VLOOKUP(bloque1_2[[#This Row],[niño]],BD.niños[[Código]:[sexo]],6,FALSE)</f>
        <v>7 y 8</v>
      </c>
      <c r="H210" s="1" t="str">
        <f>+VLOOKUP(bloque1_2[[#This Row],[niño]],BD.niños[[Código]:[sexo]],7,FALSE)</f>
        <v>M</v>
      </c>
      <c r="I210" s="1">
        <v>1</v>
      </c>
    </row>
    <row r="211" spans="1:9" x14ac:dyDescent="0.55000000000000004">
      <c r="A211" s="1">
        <v>7</v>
      </c>
      <c r="B211" t="s">
        <v>387</v>
      </c>
      <c r="C211" s="1" t="s">
        <v>2</v>
      </c>
      <c r="D211" s="1">
        <v>1</v>
      </c>
      <c r="E211" s="1" t="s">
        <v>195</v>
      </c>
      <c r="F211">
        <v>1</v>
      </c>
      <c r="G211" s="1" t="str">
        <f>+VLOOKUP(bloque1_2[[#This Row],[niño]],BD.niños[[Código]:[sexo]],6,FALSE)</f>
        <v>9 y 10</v>
      </c>
      <c r="H211" s="1" t="str">
        <f>+VLOOKUP(bloque1_2[[#This Row],[niño]],BD.niños[[Código]:[sexo]],7,FALSE)</f>
        <v>M</v>
      </c>
      <c r="I211" s="1">
        <v>1</v>
      </c>
    </row>
    <row r="212" spans="1:9" x14ac:dyDescent="0.55000000000000004">
      <c r="A212" s="1">
        <v>7</v>
      </c>
      <c r="B212" t="s">
        <v>387</v>
      </c>
      <c r="C212" s="1" t="s">
        <v>2</v>
      </c>
      <c r="D212" s="1">
        <v>1</v>
      </c>
      <c r="E212" s="1" t="s">
        <v>199</v>
      </c>
      <c r="F212">
        <v>1</v>
      </c>
      <c r="G212" s="1" t="str">
        <f>+VLOOKUP(bloque1_2[[#This Row],[niño]],BD.niños[[Código]:[sexo]],6,FALSE)</f>
        <v>9 y 10</v>
      </c>
      <c r="H212" s="1" t="str">
        <f>+VLOOKUP(bloque1_2[[#This Row],[niño]],BD.niños[[Código]:[sexo]],7,FALSE)</f>
        <v>M</v>
      </c>
      <c r="I212" s="1">
        <v>1</v>
      </c>
    </row>
    <row r="213" spans="1:9" x14ac:dyDescent="0.55000000000000004">
      <c r="A213" s="1">
        <v>7</v>
      </c>
      <c r="B213" t="s">
        <v>387</v>
      </c>
      <c r="C213" s="1" t="s">
        <v>2</v>
      </c>
      <c r="D213" s="1">
        <v>1</v>
      </c>
      <c r="E213" s="1" t="s">
        <v>203</v>
      </c>
      <c r="F213">
        <v>1</v>
      </c>
      <c r="G213" s="1" t="str">
        <f>+VLOOKUP(bloque1_2[[#This Row],[niño]],BD.niños[[Código]:[sexo]],6,FALSE)</f>
        <v>9 y 10</v>
      </c>
      <c r="H213" s="1" t="str">
        <f>+VLOOKUP(bloque1_2[[#This Row],[niño]],BD.niños[[Código]:[sexo]],7,FALSE)</f>
        <v>F</v>
      </c>
      <c r="I213" s="1">
        <v>1</v>
      </c>
    </row>
    <row r="214" spans="1:9" x14ac:dyDescent="0.55000000000000004">
      <c r="A214" s="1">
        <v>7</v>
      </c>
      <c r="B214" t="s">
        <v>387</v>
      </c>
      <c r="C214" s="1" t="s">
        <v>2</v>
      </c>
      <c r="D214" s="1">
        <v>1</v>
      </c>
      <c r="E214" s="1" t="s">
        <v>206</v>
      </c>
      <c r="F214">
        <v>1</v>
      </c>
      <c r="G214" s="1" t="str">
        <f>+VLOOKUP(bloque1_2[[#This Row],[niño]],BD.niños[[Código]:[sexo]],6,FALSE)</f>
        <v>9 y 10</v>
      </c>
      <c r="H214" s="1" t="str">
        <f>+VLOOKUP(bloque1_2[[#This Row],[niño]],BD.niños[[Código]:[sexo]],7,FALSE)</f>
        <v>F</v>
      </c>
      <c r="I214" s="1">
        <v>1</v>
      </c>
    </row>
    <row r="215" spans="1:9" x14ac:dyDescent="0.55000000000000004">
      <c r="A215" s="1">
        <v>7</v>
      </c>
      <c r="B215" t="s">
        <v>387</v>
      </c>
      <c r="C215" s="1" t="s">
        <v>2</v>
      </c>
      <c r="D215" s="1">
        <v>1</v>
      </c>
      <c r="E215" s="1" t="s">
        <v>210</v>
      </c>
      <c r="F215">
        <v>1</v>
      </c>
      <c r="G215" s="1" t="str">
        <f>+VLOOKUP(bloque1_2[[#This Row],[niño]],BD.niños[[Código]:[sexo]],6,FALSE)</f>
        <v>7 y 8</v>
      </c>
      <c r="H215" s="1" t="str">
        <f>+VLOOKUP(bloque1_2[[#This Row],[niño]],BD.niños[[Código]:[sexo]],7,FALSE)</f>
        <v>M</v>
      </c>
      <c r="I215" s="1">
        <v>1</v>
      </c>
    </row>
    <row r="216" spans="1:9" x14ac:dyDescent="0.55000000000000004">
      <c r="A216" s="1">
        <v>7</v>
      </c>
      <c r="B216" t="s">
        <v>387</v>
      </c>
      <c r="C216" s="1" t="s">
        <v>2</v>
      </c>
      <c r="D216" s="1">
        <v>1</v>
      </c>
      <c r="E216" s="1" t="s">
        <v>274</v>
      </c>
      <c r="F216">
        <v>6</v>
      </c>
      <c r="G216" s="1" t="str">
        <f>+VLOOKUP(bloque1_2[[#This Row],[niño]],BD.niños[[Código]:[sexo]],6,FALSE)</f>
        <v>5 y 6</v>
      </c>
      <c r="H216" s="1" t="str">
        <f>+VLOOKUP(bloque1_2[[#This Row],[niño]],BD.niños[[Código]:[sexo]],7,FALSE)</f>
        <v>M</v>
      </c>
      <c r="I216" s="1">
        <v>1</v>
      </c>
    </row>
    <row r="217" spans="1:9" x14ac:dyDescent="0.55000000000000004">
      <c r="A217" s="1">
        <v>7</v>
      </c>
      <c r="B217" t="s">
        <v>387</v>
      </c>
      <c r="C217" s="1" t="s">
        <v>2</v>
      </c>
      <c r="D217" s="1">
        <v>1</v>
      </c>
      <c r="E217" s="1" t="s">
        <v>276</v>
      </c>
      <c r="F217">
        <v>5</v>
      </c>
      <c r="G217" s="1" t="str">
        <f>+VLOOKUP(bloque1_2[[#This Row],[niño]],BD.niños[[Código]:[sexo]],6,FALSE)</f>
        <v>5 y 6</v>
      </c>
      <c r="H217" s="1" t="str">
        <f>+VLOOKUP(bloque1_2[[#This Row],[niño]],BD.niños[[Código]:[sexo]],7,FALSE)</f>
        <v>M</v>
      </c>
      <c r="I217" s="1">
        <v>1</v>
      </c>
    </row>
    <row r="218" spans="1:9" x14ac:dyDescent="0.55000000000000004">
      <c r="A218" s="1">
        <v>7</v>
      </c>
      <c r="B218" t="s">
        <v>387</v>
      </c>
      <c r="C218" s="1" t="s">
        <v>2</v>
      </c>
      <c r="D218" s="1">
        <v>1</v>
      </c>
      <c r="E218" s="1" t="s">
        <v>279</v>
      </c>
      <c r="F218">
        <v>1</v>
      </c>
      <c r="G218" s="1" t="str">
        <f>+VLOOKUP(bloque1_2[[#This Row],[niño]],BD.niños[[Código]:[sexo]],6,FALSE)</f>
        <v>7 y 8</v>
      </c>
      <c r="H218" s="1" t="str">
        <f>+VLOOKUP(bloque1_2[[#This Row],[niño]],BD.niños[[Código]:[sexo]],7,FALSE)</f>
        <v>F</v>
      </c>
      <c r="I218" s="1">
        <v>1</v>
      </c>
    </row>
    <row r="219" spans="1:9" x14ac:dyDescent="0.55000000000000004">
      <c r="A219" s="1">
        <v>7</v>
      </c>
      <c r="B219" t="s">
        <v>387</v>
      </c>
      <c r="C219" s="1" t="s">
        <v>2</v>
      </c>
      <c r="D219" s="1">
        <v>1</v>
      </c>
      <c r="E219" s="1" t="s">
        <v>282</v>
      </c>
      <c r="F219">
        <v>3</v>
      </c>
      <c r="G219" s="1" t="str">
        <f>+VLOOKUP(bloque1_2[[#This Row],[niño]],BD.niños[[Código]:[sexo]],6,FALSE)</f>
        <v>5 y 6</v>
      </c>
      <c r="H219" s="1" t="str">
        <f>+VLOOKUP(bloque1_2[[#This Row],[niño]],BD.niños[[Código]:[sexo]],7,FALSE)</f>
        <v>F</v>
      </c>
      <c r="I219" s="1">
        <v>1</v>
      </c>
    </row>
    <row r="220" spans="1:9" x14ac:dyDescent="0.55000000000000004">
      <c r="A220" s="1">
        <v>7</v>
      </c>
      <c r="B220" t="s">
        <v>387</v>
      </c>
      <c r="C220" s="1" t="s">
        <v>2</v>
      </c>
      <c r="D220" s="1">
        <v>1</v>
      </c>
      <c r="E220" s="1" t="s">
        <v>352</v>
      </c>
      <c r="F220">
        <v>2</v>
      </c>
      <c r="G220" s="1" t="str">
        <f>+VLOOKUP(bloque1_2[[#This Row],[niño]],BD.niños[[Código]:[sexo]],6,FALSE)</f>
        <v>7 y 8</v>
      </c>
      <c r="H220" s="1" t="str">
        <f>+VLOOKUP(bloque1_2[[#This Row],[niño]],BD.niños[[Código]:[sexo]],7,FALSE)</f>
        <v>F</v>
      </c>
      <c r="I220" s="1">
        <v>1</v>
      </c>
    </row>
    <row r="221" spans="1:9" x14ac:dyDescent="0.55000000000000004">
      <c r="A221" s="1">
        <v>7</v>
      </c>
      <c r="B221" t="s">
        <v>387</v>
      </c>
      <c r="C221" s="1" t="s">
        <v>2</v>
      </c>
      <c r="D221" s="1">
        <v>1</v>
      </c>
      <c r="E221" s="1" t="s">
        <v>357</v>
      </c>
      <c r="F221">
        <v>5</v>
      </c>
      <c r="G221" s="1" t="str">
        <f>+VLOOKUP(bloque1_2[[#This Row],[niño]],BD.niños[[Código]:[sexo]],6,FALSE)</f>
        <v>7 y 8</v>
      </c>
      <c r="H221" s="1" t="str">
        <f>+VLOOKUP(bloque1_2[[#This Row],[niño]],BD.niños[[Código]:[sexo]],7,FALSE)</f>
        <v>M</v>
      </c>
      <c r="I221" s="1">
        <v>1</v>
      </c>
    </row>
    <row r="222" spans="1:9" x14ac:dyDescent="0.55000000000000004">
      <c r="A222" s="1">
        <v>7</v>
      </c>
      <c r="B222" t="s">
        <v>387</v>
      </c>
      <c r="C222" s="1" t="s">
        <v>2</v>
      </c>
      <c r="D222" s="1">
        <v>1</v>
      </c>
      <c r="E222" s="1" t="s">
        <v>360</v>
      </c>
      <c r="F222">
        <v>1</v>
      </c>
      <c r="G222" s="1" t="str">
        <f>+VLOOKUP(bloque1_2[[#This Row],[niño]],BD.niños[[Código]:[sexo]],6,FALSE)</f>
        <v>9 y 10</v>
      </c>
      <c r="H222" s="1" t="str">
        <f>+VLOOKUP(bloque1_2[[#This Row],[niño]],BD.niños[[Código]:[sexo]],7,FALSE)</f>
        <v>M</v>
      </c>
      <c r="I222" s="1">
        <v>1</v>
      </c>
    </row>
    <row r="223" spans="1:9" x14ac:dyDescent="0.55000000000000004">
      <c r="A223" s="1">
        <v>7</v>
      </c>
      <c r="B223" t="s">
        <v>387</v>
      </c>
      <c r="C223" s="1" t="s">
        <v>2</v>
      </c>
      <c r="D223" s="1">
        <v>1</v>
      </c>
      <c r="E223" s="1" t="s">
        <v>364</v>
      </c>
      <c r="F223">
        <v>1</v>
      </c>
      <c r="G223" s="1" t="str">
        <f>+VLOOKUP(bloque1_2[[#This Row],[niño]],BD.niños[[Código]:[sexo]],6,FALSE)</f>
        <v>9 y 10</v>
      </c>
      <c r="H223" s="1" t="str">
        <f>+VLOOKUP(bloque1_2[[#This Row],[niño]],BD.niños[[Código]:[sexo]],7,FALSE)</f>
        <v>M</v>
      </c>
      <c r="I223" s="1">
        <v>1</v>
      </c>
    </row>
    <row r="224" spans="1:9" x14ac:dyDescent="0.55000000000000004">
      <c r="A224" s="1">
        <v>7</v>
      </c>
      <c r="B224" t="s">
        <v>387</v>
      </c>
      <c r="C224" s="1" t="s">
        <v>2</v>
      </c>
      <c r="D224" s="1">
        <v>1</v>
      </c>
      <c r="E224" s="1" t="s">
        <v>368</v>
      </c>
      <c r="F224">
        <v>1</v>
      </c>
      <c r="G224" s="1" t="str">
        <f>+VLOOKUP(bloque1_2[[#This Row],[niño]],BD.niños[[Código]:[sexo]],6,FALSE)</f>
        <v>9 y 10</v>
      </c>
      <c r="H224" s="1" t="str">
        <f>+VLOOKUP(bloque1_2[[#This Row],[niño]],BD.niños[[Código]:[sexo]],7,FALSE)</f>
        <v>M</v>
      </c>
      <c r="I224" s="1">
        <v>1</v>
      </c>
    </row>
    <row r="225" spans="1:9" x14ac:dyDescent="0.55000000000000004">
      <c r="A225" s="1">
        <v>7</v>
      </c>
      <c r="B225" t="s">
        <v>387</v>
      </c>
      <c r="C225" s="1" t="s">
        <v>2</v>
      </c>
      <c r="D225" s="1">
        <v>1</v>
      </c>
      <c r="E225" s="1" t="s">
        <v>371</v>
      </c>
      <c r="F225">
        <v>1</v>
      </c>
      <c r="G225" s="1" t="str">
        <f>+VLOOKUP(bloque1_2[[#This Row],[niño]],BD.niños[[Código]:[sexo]],6,FALSE)</f>
        <v>9 y 10</v>
      </c>
      <c r="H225" s="1" t="str">
        <f>+VLOOKUP(bloque1_2[[#This Row],[niño]],BD.niños[[Código]:[sexo]],7,FALSE)</f>
        <v>F</v>
      </c>
      <c r="I225" s="1">
        <v>1</v>
      </c>
    </row>
    <row r="226" spans="1:9" x14ac:dyDescent="0.55000000000000004">
      <c r="A226" s="1">
        <v>8</v>
      </c>
      <c r="B226" t="s">
        <v>388</v>
      </c>
      <c r="C226" s="1" t="s">
        <v>3</v>
      </c>
      <c r="D226" s="1">
        <v>4</v>
      </c>
      <c r="E226" s="1" t="s">
        <v>36</v>
      </c>
      <c r="F226">
        <v>1</v>
      </c>
      <c r="G226" s="1" t="str">
        <f>+VLOOKUP(bloque1_2[[#This Row],[niño]],BD.niños[[Código]:[sexo]],6,FALSE)</f>
        <v>5 y 6</v>
      </c>
      <c r="H226" s="1" t="str">
        <f>+VLOOKUP(bloque1_2[[#This Row],[niño]],BD.niños[[Código]:[sexo]],7,FALSE)</f>
        <v>M</v>
      </c>
      <c r="I226" s="1">
        <v>1</v>
      </c>
    </row>
    <row r="227" spans="1:9" x14ac:dyDescent="0.55000000000000004">
      <c r="A227" s="1">
        <v>8</v>
      </c>
      <c r="B227" t="s">
        <v>388</v>
      </c>
      <c r="C227" s="1" t="s">
        <v>3</v>
      </c>
      <c r="D227" s="1">
        <v>4</v>
      </c>
      <c r="E227" s="1" t="s">
        <v>40</v>
      </c>
      <c r="F227">
        <v>1</v>
      </c>
      <c r="G227" s="1" t="str">
        <f>+VLOOKUP(bloque1_2[[#This Row],[niño]],BD.niños[[Código]:[sexo]],6,FALSE)</f>
        <v>7 y 8</v>
      </c>
      <c r="H227" s="1" t="str">
        <f>+VLOOKUP(bloque1_2[[#This Row],[niño]],BD.niños[[Código]:[sexo]],7,FALSE)</f>
        <v>M</v>
      </c>
      <c r="I227" s="1">
        <v>1</v>
      </c>
    </row>
    <row r="228" spans="1:9" x14ac:dyDescent="0.55000000000000004">
      <c r="A228" s="1">
        <v>8</v>
      </c>
      <c r="B228" t="s">
        <v>388</v>
      </c>
      <c r="C228" s="1" t="s">
        <v>3</v>
      </c>
      <c r="D228" s="1">
        <v>4</v>
      </c>
      <c r="E228" s="1" t="s">
        <v>44</v>
      </c>
      <c r="F228">
        <v>1</v>
      </c>
      <c r="G228" s="1" t="str">
        <f>+VLOOKUP(bloque1_2[[#This Row],[niño]],BD.niños[[Código]:[sexo]],6,FALSE)</f>
        <v>7 y 8</v>
      </c>
      <c r="H228" s="1" t="str">
        <f>+VLOOKUP(bloque1_2[[#This Row],[niño]],BD.niños[[Código]:[sexo]],7,FALSE)</f>
        <v>F</v>
      </c>
      <c r="I228" s="1">
        <v>1</v>
      </c>
    </row>
    <row r="229" spans="1:9" x14ac:dyDescent="0.55000000000000004">
      <c r="A229" s="1">
        <v>8</v>
      </c>
      <c r="B229" t="s">
        <v>388</v>
      </c>
      <c r="C229" s="1" t="s">
        <v>3</v>
      </c>
      <c r="D229" s="1">
        <v>4</v>
      </c>
      <c r="E229" s="1" t="s">
        <v>48</v>
      </c>
      <c r="F229">
        <v>4</v>
      </c>
      <c r="G229" s="1" t="str">
        <f>+VLOOKUP(bloque1_2[[#This Row],[niño]],BD.niños[[Código]:[sexo]],6,FALSE)</f>
        <v>7 y 8</v>
      </c>
      <c r="H229" s="1" t="str">
        <f>+VLOOKUP(bloque1_2[[#This Row],[niño]],BD.niños[[Código]:[sexo]],7,FALSE)</f>
        <v>F</v>
      </c>
      <c r="I229" s="1">
        <v>1</v>
      </c>
    </row>
    <row r="230" spans="1:9" x14ac:dyDescent="0.55000000000000004">
      <c r="A230" s="1">
        <v>8</v>
      </c>
      <c r="B230" t="s">
        <v>388</v>
      </c>
      <c r="C230" s="1" t="s">
        <v>3</v>
      </c>
      <c r="D230" s="1">
        <v>4</v>
      </c>
      <c r="E230" s="1" t="s">
        <v>52</v>
      </c>
      <c r="F230">
        <v>4</v>
      </c>
      <c r="G230" s="1" t="str">
        <f>+VLOOKUP(bloque1_2[[#This Row],[niño]],BD.niños[[Código]:[sexo]],6,FALSE)</f>
        <v>7 y 8</v>
      </c>
      <c r="H230" s="1" t="str">
        <f>+VLOOKUP(bloque1_2[[#This Row],[niño]],BD.niños[[Código]:[sexo]],7,FALSE)</f>
        <v>F</v>
      </c>
      <c r="I230" s="1">
        <v>1</v>
      </c>
    </row>
    <row r="231" spans="1:9" x14ac:dyDescent="0.55000000000000004">
      <c r="A231" s="1">
        <v>8</v>
      </c>
      <c r="B231" t="s">
        <v>388</v>
      </c>
      <c r="C231" s="1" t="s">
        <v>3</v>
      </c>
      <c r="D231" s="1">
        <v>4</v>
      </c>
      <c r="E231" s="1" t="s">
        <v>56</v>
      </c>
      <c r="F231">
        <v>4</v>
      </c>
      <c r="G231" s="1" t="str">
        <f>+VLOOKUP(bloque1_2[[#This Row],[niño]],BD.niños[[Código]:[sexo]],6,FALSE)</f>
        <v>7 y 8</v>
      </c>
      <c r="H231" s="1" t="str">
        <f>+VLOOKUP(bloque1_2[[#This Row],[niño]],BD.niños[[Código]:[sexo]],7,FALSE)</f>
        <v>F</v>
      </c>
      <c r="I231" s="1">
        <v>1</v>
      </c>
    </row>
    <row r="232" spans="1:9" x14ac:dyDescent="0.55000000000000004">
      <c r="A232" s="1">
        <v>8</v>
      </c>
      <c r="B232" t="s">
        <v>388</v>
      </c>
      <c r="C232" s="1" t="s">
        <v>3</v>
      </c>
      <c r="D232" s="1">
        <v>4</v>
      </c>
      <c r="E232" s="1" t="s">
        <v>60</v>
      </c>
      <c r="F232">
        <v>6</v>
      </c>
      <c r="G232" s="1" t="str">
        <f>+VLOOKUP(bloque1_2[[#This Row],[niño]],BD.niños[[Código]:[sexo]],6,FALSE)</f>
        <v>9 y 10</v>
      </c>
      <c r="H232" s="1" t="str">
        <f>+VLOOKUP(bloque1_2[[#This Row],[niño]],BD.niños[[Código]:[sexo]],7,FALSE)</f>
        <v>M</v>
      </c>
      <c r="I232" s="1">
        <v>1</v>
      </c>
    </row>
    <row r="233" spans="1:9" x14ac:dyDescent="0.55000000000000004">
      <c r="A233" s="1">
        <v>8</v>
      </c>
      <c r="B233" t="s">
        <v>388</v>
      </c>
      <c r="C233" s="1" t="s">
        <v>3</v>
      </c>
      <c r="D233" s="1">
        <v>4</v>
      </c>
      <c r="E233" s="1" t="s">
        <v>64</v>
      </c>
      <c r="F233">
        <v>1</v>
      </c>
      <c r="G233" s="1" t="str">
        <f>+VLOOKUP(bloque1_2[[#This Row],[niño]],BD.niños[[Código]:[sexo]],6,FALSE)</f>
        <v>9 y 10</v>
      </c>
      <c r="H233" s="1" t="str">
        <f>+VLOOKUP(bloque1_2[[#This Row],[niño]],BD.niños[[Código]:[sexo]],7,FALSE)</f>
        <v>F</v>
      </c>
      <c r="I233" s="1">
        <v>1</v>
      </c>
    </row>
    <row r="234" spans="1:9" x14ac:dyDescent="0.55000000000000004">
      <c r="A234" s="1">
        <v>8</v>
      </c>
      <c r="B234" t="s">
        <v>388</v>
      </c>
      <c r="C234" s="1" t="s">
        <v>3</v>
      </c>
      <c r="D234" s="1">
        <v>4</v>
      </c>
      <c r="E234" s="1" t="s">
        <v>68</v>
      </c>
      <c r="F234">
        <v>4</v>
      </c>
      <c r="G234" s="1" t="str">
        <f>+VLOOKUP(bloque1_2[[#This Row],[niño]],BD.niños[[Código]:[sexo]],6,FALSE)</f>
        <v>9 y 10</v>
      </c>
      <c r="H234" s="1" t="str">
        <f>+VLOOKUP(bloque1_2[[#This Row],[niño]],BD.niños[[Código]:[sexo]],7,FALSE)</f>
        <v>M</v>
      </c>
      <c r="I234" s="1">
        <v>1</v>
      </c>
    </row>
    <row r="235" spans="1:9" x14ac:dyDescent="0.55000000000000004">
      <c r="A235" s="1">
        <v>8</v>
      </c>
      <c r="B235" t="s">
        <v>388</v>
      </c>
      <c r="C235" s="1" t="s">
        <v>3</v>
      </c>
      <c r="D235" s="1">
        <v>4</v>
      </c>
      <c r="E235" s="1" t="s">
        <v>72</v>
      </c>
      <c r="F235">
        <v>1</v>
      </c>
      <c r="G235" s="1" t="str">
        <f>+VLOOKUP(bloque1_2[[#This Row],[niño]],BD.niños[[Código]:[sexo]],6,FALSE)</f>
        <v>9 y 10</v>
      </c>
      <c r="H235" s="1" t="str">
        <f>+VLOOKUP(bloque1_2[[#This Row],[niño]],BD.niños[[Código]:[sexo]],7,FALSE)</f>
        <v>F</v>
      </c>
      <c r="I235" s="1">
        <v>1</v>
      </c>
    </row>
    <row r="236" spans="1:9" x14ac:dyDescent="0.55000000000000004">
      <c r="A236" s="1">
        <v>8</v>
      </c>
      <c r="B236" t="s">
        <v>388</v>
      </c>
      <c r="C236" s="1" t="s">
        <v>3</v>
      </c>
      <c r="D236" s="1">
        <v>4</v>
      </c>
      <c r="E236" s="1" t="s">
        <v>75</v>
      </c>
      <c r="F236">
        <v>1</v>
      </c>
      <c r="G236" s="1" t="str">
        <f>+VLOOKUP(bloque1_2[[#This Row],[niño]],BD.niños[[Código]:[sexo]],6,FALSE)</f>
        <v>9 y 10</v>
      </c>
      <c r="H236" s="1" t="str">
        <f>+VLOOKUP(bloque1_2[[#This Row],[niño]],BD.niños[[Código]:[sexo]],7,FALSE)</f>
        <v>F</v>
      </c>
      <c r="I236" s="1">
        <v>1</v>
      </c>
    </row>
    <row r="237" spans="1:9" x14ac:dyDescent="0.55000000000000004">
      <c r="A237" s="1">
        <v>8</v>
      </c>
      <c r="B237" t="s">
        <v>388</v>
      </c>
      <c r="C237" s="1" t="s">
        <v>3</v>
      </c>
      <c r="D237" s="1">
        <v>4</v>
      </c>
      <c r="E237" s="1" t="s">
        <v>78</v>
      </c>
      <c r="F237">
        <v>3</v>
      </c>
      <c r="G237" s="1" t="str">
        <f>+VLOOKUP(bloque1_2[[#This Row],[niño]],BD.niños[[Código]:[sexo]],6,FALSE)</f>
        <v>5 y 6</v>
      </c>
      <c r="H237" s="1" t="str">
        <f>+VLOOKUP(bloque1_2[[#This Row],[niño]],BD.niños[[Código]:[sexo]],7,FALSE)</f>
        <v>M</v>
      </c>
      <c r="I237" s="1">
        <v>1</v>
      </c>
    </row>
    <row r="238" spans="1:9" x14ac:dyDescent="0.55000000000000004">
      <c r="A238" s="1">
        <v>8</v>
      </c>
      <c r="B238" t="s">
        <v>388</v>
      </c>
      <c r="C238" s="1" t="s">
        <v>3</v>
      </c>
      <c r="D238" s="1">
        <v>4</v>
      </c>
      <c r="E238" s="1" t="s">
        <v>82</v>
      </c>
      <c r="F238">
        <v>4</v>
      </c>
      <c r="G238" s="1" t="str">
        <f>+VLOOKUP(bloque1_2[[#This Row],[niño]],BD.niños[[Código]:[sexo]],6,FALSE)</f>
        <v>5 y 6</v>
      </c>
      <c r="H238" s="1" t="str">
        <f>+VLOOKUP(bloque1_2[[#This Row],[niño]],BD.niños[[Código]:[sexo]],7,FALSE)</f>
        <v>F</v>
      </c>
      <c r="I238" s="1">
        <v>1</v>
      </c>
    </row>
    <row r="239" spans="1:9" x14ac:dyDescent="0.55000000000000004">
      <c r="A239" s="1">
        <v>8</v>
      </c>
      <c r="B239" t="s">
        <v>388</v>
      </c>
      <c r="C239" s="1" t="s">
        <v>3</v>
      </c>
      <c r="D239" s="1">
        <v>4</v>
      </c>
      <c r="E239" s="1" t="s">
        <v>85</v>
      </c>
      <c r="F239">
        <v>3</v>
      </c>
      <c r="G239" s="1" t="str">
        <f>+VLOOKUP(bloque1_2[[#This Row],[niño]],BD.niños[[Código]:[sexo]],6,FALSE)</f>
        <v>5 y 6</v>
      </c>
      <c r="H239" s="1" t="str">
        <f>+VLOOKUP(bloque1_2[[#This Row],[niño]],BD.niños[[Código]:[sexo]],7,FALSE)</f>
        <v>M</v>
      </c>
      <c r="I239" s="1">
        <v>1</v>
      </c>
    </row>
    <row r="240" spans="1:9" x14ac:dyDescent="0.55000000000000004">
      <c r="A240" s="1">
        <v>8</v>
      </c>
      <c r="B240" t="s">
        <v>388</v>
      </c>
      <c r="C240" s="1" t="s">
        <v>3</v>
      </c>
      <c r="D240" s="1">
        <v>4</v>
      </c>
      <c r="E240" s="1" t="s">
        <v>184</v>
      </c>
      <c r="F240">
        <v>7</v>
      </c>
      <c r="G240" s="1" t="str">
        <f>+VLOOKUP(bloque1_2[[#This Row],[niño]],BD.niños[[Código]:[sexo]],6,FALSE)</f>
        <v>7 y 8</v>
      </c>
      <c r="H240" s="1" t="str">
        <f>+VLOOKUP(bloque1_2[[#This Row],[niño]],BD.niños[[Código]:[sexo]],7,FALSE)</f>
        <v>M</v>
      </c>
      <c r="I240" s="1">
        <v>1</v>
      </c>
    </row>
    <row r="241" spans="1:9" x14ac:dyDescent="0.55000000000000004">
      <c r="A241" s="1">
        <v>8</v>
      </c>
      <c r="B241" t="s">
        <v>388</v>
      </c>
      <c r="C241" s="1" t="s">
        <v>3</v>
      </c>
      <c r="D241" s="1">
        <v>4</v>
      </c>
      <c r="E241" s="1" t="s">
        <v>187</v>
      </c>
      <c r="F241">
        <v>4</v>
      </c>
      <c r="G241" s="1" t="str">
        <f>+VLOOKUP(bloque1_2[[#This Row],[niño]],BD.niños[[Código]:[sexo]],6,FALSE)</f>
        <v>7 y 8</v>
      </c>
      <c r="H241" s="1" t="str">
        <f>+VLOOKUP(bloque1_2[[#This Row],[niño]],BD.niños[[Código]:[sexo]],7,FALSE)</f>
        <v>F</v>
      </c>
      <c r="I241" s="1">
        <v>1</v>
      </c>
    </row>
    <row r="242" spans="1:9" x14ac:dyDescent="0.55000000000000004">
      <c r="A242" s="1">
        <v>8</v>
      </c>
      <c r="B242" t="s">
        <v>388</v>
      </c>
      <c r="C242" s="1" t="s">
        <v>3</v>
      </c>
      <c r="D242" s="1">
        <v>4</v>
      </c>
      <c r="E242" s="1" t="s">
        <v>192</v>
      </c>
      <c r="F242">
        <v>4</v>
      </c>
      <c r="G242" s="1" t="str">
        <f>+VLOOKUP(bloque1_2[[#This Row],[niño]],BD.niños[[Código]:[sexo]],6,FALSE)</f>
        <v>7 y 8</v>
      </c>
      <c r="H242" s="1" t="str">
        <f>+VLOOKUP(bloque1_2[[#This Row],[niño]],BD.niños[[Código]:[sexo]],7,FALSE)</f>
        <v>M</v>
      </c>
      <c r="I242" s="1">
        <v>1</v>
      </c>
    </row>
    <row r="243" spans="1:9" x14ac:dyDescent="0.55000000000000004">
      <c r="A243" s="1">
        <v>8</v>
      </c>
      <c r="B243" t="s">
        <v>388</v>
      </c>
      <c r="C243" s="1" t="s">
        <v>3</v>
      </c>
      <c r="D243" s="1">
        <v>4</v>
      </c>
      <c r="E243" s="1" t="s">
        <v>195</v>
      </c>
      <c r="F243">
        <v>1</v>
      </c>
      <c r="G243" s="1" t="str">
        <f>+VLOOKUP(bloque1_2[[#This Row],[niño]],BD.niños[[Código]:[sexo]],6,FALSE)</f>
        <v>9 y 10</v>
      </c>
      <c r="H243" s="1" t="str">
        <f>+VLOOKUP(bloque1_2[[#This Row],[niño]],BD.niños[[Código]:[sexo]],7,FALSE)</f>
        <v>M</v>
      </c>
      <c r="I243" s="1">
        <v>1</v>
      </c>
    </row>
    <row r="244" spans="1:9" x14ac:dyDescent="0.55000000000000004">
      <c r="A244" s="1">
        <v>8</v>
      </c>
      <c r="B244" t="s">
        <v>388</v>
      </c>
      <c r="C244" s="1" t="s">
        <v>3</v>
      </c>
      <c r="D244" s="1">
        <v>4</v>
      </c>
      <c r="E244" s="1" t="s">
        <v>199</v>
      </c>
      <c r="F244">
        <v>1</v>
      </c>
      <c r="G244" s="1" t="str">
        <f>+VLOOKUP(bloque1_2[[#This Row],[niño]],BD.niños[[Código]:[sexo]],6,FALSE)</f>
        <v>9 y 10</v>
      </c>
      <c r="H244" s="1" t="str">
        <f>+VLOOKUP(bloque1_2[[#This Row],[niño]],BD.niños[[Código]:[sexo]],7,FALSE)</f>
        <v>M</v>
      </c>
      <c r="I244" s="1">
        <v>1</v>
      </c>
    </row>
    <row r="245" spans="1:9" x14ac:dyDescent="0.55000000000000004">
      <c r="A245" s="1">
        <v>8</v>
      </c>
      <c r="B245" t="s">
        <v>388</v>
      </c>
      <c r="C245" s="1" t="s">
        <v>3</v>
      </c>
      <c r="D245" s="1">
        <v>4</v>
      </c>
      <c r="E245" s="1" t="s">
        <v>203</v>
      </c>
      <c r="F245">
        <v>7</v>
      </c>
      <c r="G245" s="1" t="str">
        <f>+VLOOKUP(bloque1_2[[#This Row],[niño]],BD.niños[[Código]:[sexo]],6,FALSE)</f>
        <v>9 y 10</v>
      </c>
      <c r="H245" s="1" t="str">
        <f>+VLOOKUP(bloque1_2[[#This Row],[niño]],BD.niños[[Código]:[sexo]],7,FALSE)</f>
        <v>F</v>
      </c>
      <c r="I245" s="1">
        <v>1</v>
      </c>
    </row>
    <row r="246" spans="1:9" x14ac:dyDescent="0.55000000000000004">
      <c r="A246" s="1">
        <v>8</v>
      </c>
      <c r="B246" t="s">
        <v>388</v>
      </c>
      <c r="C246" s="1" t="s">
        <v>3</v>
      </c>
      <c r="D246" s="1">
        <v>4</v>
      </c>
      <c r="E246" s="1" t="s">
        <v>206</v>
      </c>
      <c r="F246">
        <v>4</v>
      </c>
      <c r="G246" s="1" t="str">
        <f>+VLOOKUP(bloque1_2[[#This Row],[niño]],BD.niños[[Código]:[sexo]],6,FALSE)</f>
        <v>9 y 10</v>
      </c>
      <c r="H246" s="1" t="str">
        <f>+VLOOKUP(bloque1_2[[#This Row],[niño]],BD.niños[[Código]:[sexo]],7,FALSE)</f>
        <v>F</v>
      </c>
      <c r="I246" s="1">
        <v>1</v>
      </c>
    </row>
    <row r="247" spans="1:9" x14ac:dyDescent="0.55000000000000004">
      <c r="A247" s="1">
        <v>8</v>
      </c>
      <c r="B247" t="s">
        <v>388</v>
      </c>
      <c r="C247" s="1" t="s">
        <v>3</v>
      </c>
      <c r="D247" s="1">
        <v>4</v>
      </c>
      <c r="E247" s="1" t="s">
        <v>210</v>
      </c>
      <c r="F247">
        <v>7</v>
      </c>
      <c r="G247" s="1" t="str">
        <f>+VLOOKUP(bloque1_2[[#This Row],[niño]],BD.niños[[Código]:[sexo]],6,FALSE)</f>
        <v>7 y 8</v>
      </c>
      <c r="H247" s="1" t="str">
        <f>+VLOOKUP(bloque1_2[[#This Row],[niño]],BD.niños[[Código]:[sexo]],7,FALSE)</f>
        <v>M</v>
      </c>
      <c r="I247" s="1">
        <v>1</v>
      </c>
    </row>
    <row r="248" spans="1:9" x14ac:dyDescent="0.55000000000000004">
      <c r="A248" s="1">
        <v>8</v>
      </c>
      <c r="B248" t="s">
        <v>388</v>
      </c>
      <c r="C248" s="1" t="s">
        <v>3</v>
      </c>
      <c r="D248" s="1">
        <v>4</v>
      </c>
      <c r="E248" s="1" t="s">
        <v>274</v>
      </c>
      <c r="F248">
        <v>1</v>
      </c>
      <c r="G248" s="1" t="str">
        <f>+VLOOKUP(bloque1_2[[#This Row],[niño]],BD.niños[[Código]:[sexo]],6,FALSE)</f>
        <v>5 y 6</v>
      </c>
      <c r="H248" s="1" t="str">
        <f>+VLOOKUP(bloque1_2[[#This Row],[niño]],BD.niños[[Código]:[sexo]],7,FALSE)</f>
        <v>M</v>
      </c>
      <c r="I248" s="1">
        <v>1</v>
      </c>
    </row>
    <row r="249" spans="1:9" x14ac:dyDescent="0.55000000000000004">
      <c r="A249" s="1">
        <v>8</v>
      </c>
      <c r="B249" t="s">
        <v>388</v>
      </c>
      <c r="C249" s="1" t="s">
        <v>3</v>
      </c>
      <c r="D249" s="1">
        <v>4</v>
      </c>
      <c r="E249" s="1" t="s">
        <v>276</v>
      </c>
      <c r="F249">
        <v>1</v>
      </c>
      <c r="G249" s="1" t="str">
        <f>+VLOOKUP(bloque1_2[[#This Row],[niño]],BD.niños[[Código]:[sexo]],6,FALSE)</f>
        <v>5 y 6</v>
      </c>
      <c r="H249" s="1" t="str">
        <f>+VLOOKUP(bloque1_2[[#This Row],[niño]],BD.niños[[Código]:[sexo]],7,FALSE)</f>
        <v>M</v>
      </c>
      <c r="I249" s="1">
        <v>1</v>
      </c>
    </row>
    <row r="250" spans="1:9" x14ac:dyDescent="0.55000000000000004">
      <c r="A250" s="1">
        <v>8</v>
      </c>
      <c r="B250" t="s">
        <v>388</v>
      </c>
      <c r="C250" s="1" t="s">
        <v>3</v>
      </c>
      <c r="D250" s="1">
        <v>4</v>
      </c>
      <c r="E250" s="1" t="s">
        <v>279</v>
      </c>
      <c r="F250">
        <v>2</v>
      </c>
      <c r="G250" s="1" t="str">
        <f>+VLOOKUP(bloque1_2[[#This Row],[niño]],BD.niños[[Código]:[sexo]],6,FALSE)</f>
        <v>7 y 8</v>
      </c>
      <c r="H250" s="1" t="str">
        <f>+VLOOKUP(bloque1_2[[#This Row],[niño]],BD.niños[[Código]:[sexo]],7,FALSE)</f>
        <v>F</v>
      </c>
      <c r="I250" s="1">
        <v>1</v>
      </c>
    </row>
    <row r="251" spans="1:9" x14ac:dyDescent="0.55000000000000004">
      <c r="A251" s="1">
        <v>8</v>
      </c>
      <c r="B251" t="s">
        <v>388</v>
      </c>
      <c r="C251" s="1" t="s">
        <v>3</v>
      </c>
      <c r="D251" s="1">
        <v>4</v>
      </c>
      <c r="E251" s="1" t="s">
        <v>282</v>
      </c>
      <c r="F251">
        <v>1</v>
      </c>
      <c r="G251" s="1" t="str">
        <f>+VLOOKUP(bloque1_2[[#This Row],[niño]],BD.niños[[Código]:[sexo]],6,FALSE)</f>
        <v>5 y 6</v>
      </c>
      <c r="H251" s="1" t="str">
        <f>+VLOOKUP(bloque1_2[[#This Row],[niño]],BD.niños[[Código]:[sexo]],7,FALSE)</f>
        <v>F</v>
      </c>
      <c r="I251" s="1">
        <v>1</v>
      </c>
    </row>
    <row r="252" spans="1:9" x14ac:dyDescent="0.55000000000000004">
      <c r="A252" s="1">
        <v>8</v>
      </c>
      <c r="B252" t="s">
        <v>388</v>
      </c>
      <c r="C252" s="1" t="s">
        <v>3</v>
      </c>
      <c r="D252" s="1">
        <v>4</v>
      </c>
      <c r="E252" s="1" t="s">
        <v>352</v>
      </c>
      <c r="F252">
        <v>1</v>
      </c>
      <c r="G252" s="1" t="str">
        <f>+VLOOKUP(bloque1_2[[#This Row],[niño]],BD.niños[[Código]:[sexo]],6,FALSE)</f>
        <v>7 y 8</v>
      </c>
      <c r="H252" s="1" t="str">
        <f>+VLOOKUP(bloque1_2[[#This Row],[niño]],BD.niños[[Código]:[sexo]],7,FALSE)</f>
        <v>F</v>
      </c>
      <c r="I252" s="1">
        <v>1</v>
      </c>
    </row>
    <row r="253" spans="1:9" x14ac:dyDescent="0.55000000000000004">
      <c r="A253" s="1">
        <v>8</v>
      </c>
      <c r="B253" t="s">
        <v>388</v>
      </c>
      <c r="C253" s="1" t="s">
        <v>3</v>
      </c>
      <c r="D253" s="1">
        <v>4</v>
      </c>
      <c r="E253" s="1" t="s">
        <v>357</v>
      </c>
      <c r="F253">
        <v>6</v>
      </c>
      <c r="G253" s="1" t="str">
        <f>+VLOOKUP(bloque1_2[[#This Row],[niño]],BD.niños[[Código]:[sexo]],6,FALSE)</f>
        <v>7 y 8</v>
      </c>
      <c r="H253" s="1" t="str">
        <f>+VLOOKUP(bloque1_2[[#This Row],[niño]],BD.niños[[Código]:[sexo]],7,FALSE)</f>
        <v>M</v>
      </c>
      <c r="I253" s="1">
        <v>1</v>
      </c>
    </row>
    <row r="254" spans="1:9" x14ac:dyDescent="0.55000000000000004">
      <c r="A254" s="1">
        <v>8</v>
      </c>
      <c r="B254" t="s">
        <v>388</v>
      </c>
      <c r="C254" s="1" t="s">
        <v>3</v>
      </c>
      <c r="D254" s="1">
        <v>4</v>
      </c>
      <c r="E254" s="1" t="s">
        <v>360</v>
      </c>
      <c r="F254">
        <v>1</v>
      </c>
      <c r="G254" s="1" t="str">
        <f>+VLOOKUP(bloque1_2[[#This Row],[niño]],BD.niños[[Código]:[sexo]],6,FALSE)</f>
        <v>9 y 10</v>
      </c>
      <c r="H254" s="1" t="str">
        <f>+VLOOKUP(bloque1_2[[#This Row],[niño]],BD.niños[[Código]:[sexo]],7,FALSE)</f>
        <v>M</v>
      </c>
      <c r="I254" s="1">
        <v>1</v>
      </c>
    </row>
    <row r="255" spans="1:9" x14ac:dyDescent="0.55000000000000004">
      <c r="A255" s="1">
        <v>8</v>
      </c>
      <c r="B255" t="s">
        <v>388</v>
      </c>
      <c r="C255" s="1" t="s">
        <v>3</v>
      </c>
      <c r="D255" s="1">
        <v>4</v>
      </c>
      <c r="E255" s="1" t="s">
        <v>364</v>
      </c>
      <c r="F255">
        <v>1</v>
      </c>
      <c r="G255" s="1" t="str">
        <f>+VLOOKUP(bloque1_2[[#This Row],[niño]],BD.niños[[Código]:[sexo]],6,FALSE)</f>
        <v>9 y 10</v>
      </c>
      <c r="H255" s="1" t="str">
        <f>+VLOOKUP(bloque1_2[[#This Row],[niño]],BD.niños[[Código]:[sexo]],7,FALSE)</f>
        <v>M</v>
      </c>
      <c r="I255" s="1">
        <v>1</v>
      </c>
    </row>
    <row r="256" spans="1:9" x14ac:dyDescent="0.55000000000000004">
      <c r="A256" s="1">
        <v>8</v>
      </c>
      <c r="B256" t="s">
        <v>388</v>
      </c>
      <c r="C256" s="1" t="s">
        <v>3</v>
      </c>
      <c r="D256" s="1">
        <v>4</v>
      </c>
      <c r="E256" s="1" t="s">
        <v>368</v>
      </c>
      <c r="F256">
        <v>1</v>
      </c>
      <c r="G256" s="1" t="str">
        <f>+VLOOKUP(bloque1_2[[#This Row],[niño]],BD.niños[[Código]:[sexo]],6,FALSE)</f>
        <v>9 y 10</v>
      </c>
      <c r="H256" s="1" t="str">
        <f>+VLOOKUP(bloque1_2[[#This Row],[niño]],BD.niños[[Código]:[sexo]],7,FALSE)</f>
        <v>M</v>
      </c>
      <c r="I256" s="1">
        <v>1</v>
      </c>
    </row>
    <row r="257" spans="1:9" x14ac:dyDescent="0.55000000000000004">
      <c r="A257" s="1">
        <v>8</v>
      </c>
      <c r="B257" t="s">
        <v>388</v>
      </c>
      <c r="C257" s="1" t="s">
        <v>3</v>
      </c>
      <c r="D257" s="1">
        <v>4</v>
      </c>
      <c r="E257" s="1" t="s">
        <v>371</v>
      </c>
      <c r="F257">
        <v>1</v>
      </c>
      <c r="G257" s="1" t="str">
        <f>+VLOOKUP(bloque1_2[[#This Row],[niño]],BD.niños[[Código]:[sexo]],6,FALSE)</f>
        <v>9 y 10</v>
      </c>
      <c r="H257" s="1" t="str">
        <f>+VLOOKUP(bloque1_2[[#This Row],[niño]],BD.niños[[Código]:[sexo]],7,FALSE)</f>
        <v>F</v>
      </c>
      <c r="I257" s="1">
        <v>1</v>
      </c>
    </row>
    <row r="258" spans="1:9" x14ac:dyDescent="0.55000000000000004">
      <c r="A258" s="1">
        <v>9</v>
      </c>
      <c r="B258" t="s">
        <v>389</v>
      </c>
      <c r="C258" s="1" t="s">
        <v>3</v>
      </c>
      <c r="D258" s="1">
        <v>4</v>
      </c>
      <c r="E258" s="1" t="s">
        <v>36</v>
      </c>
      <c r="F258">
        <v>4</v>
      </c>
      <c r="G258" s="1" t="str">
        <f>+VLOOKUP(bloque1_2[[#This Row],[niño]],BD.niños[[Código]:[sexo]],6,FALSE)</f>
        <v>5 y 6</v>
      </c>
      <c r="H258" s="1" t="str">
        <f>+VLOOKUP(bloque1_2[[#This Row],[niño]],BD.niños[[Código]:[sexo]],7,FALSE)</f>
        <v>M</v>
      </c>
      <c r="I258" s="1">
        <v>1</v>
      </c>
    </row>
    <row r="259" spans="1:9" x14ac:dyDescent="0.55000000000000004">
      <c r="A259" s="1">
        <v>9</v>
      </c>
      <c r="B259" t="s">
        <v>389</v>
      </c>
      <c r="C259" s="1" t="s">
        <v>3</v>
      </c>
      <c r="D259" s="1">
        <v>4</v>
      </c>
      <c r="E259" s="1" t="s">
        <v>40</v>
      </c>
      <c r="F259">
        <v>4</v>
      </c>
      <c r="G259" s="1" t="str">
        <f>+VLOOKUP(bloque1_2[[#This Row],[niño]],BD.niños[[Código]:[sexo]],6,FALSE)</f>
        <v>7 y 8</v>
      </c>
      <c r="H259" s="1" t="str">
        <f>+VLOOKUP(bloque1_2[[#This Row],[niño]],BD.niños[[Código]:[sexo]],7,FALSE)</f>
        <v>M</v>
      </c>
      <c r="I259" s="1">
        <v>1</v>
      </c>
    </row>
    <row r="260" spans="1:9" x14ac:dyDescent="0.55000000000000004">
      <c r="A260" s="1">
        <v>9</v>
      </c>
      <c r="B260" t="s">
        <v>389</v>
      </c>
      <c r="C260" s="1" t="s">
        <v>3</v>
      </c>
      <c r="D260" s="1">
        <v>4</v>
      </c>
      <c r="E260" s="1" t="s">
        <v>44</v>
      </c>
      <c r="F260">
        <v>4</v>
      </c>
      <c r="G260" s="1" t="str">
        <f>+VLOOKUP(bloque1_2[[#This Row],[niño]],BD.niños[[Código]:[sexo]],6,FALSE)</f>
        <v>7 y 8</v>
      </c>
      <c r="H260" s="1" t="str">
        <f>+VLOOKUP(bloque1_2[[#This Row],[niño]],BD.niños[[Código]:[sexo]],7,FALSE)</f>
        <v>F</v>
      </c>
      <c r="I260" s="1">
        <v>1</v>
      </c>
    </row>
    <row r="261" spans="1:9" x14ac:dyDescent="0.55000000000000004">
      <c r="A261" s="1">
        <v>9</v>
      </c>
      <c r="B261" t="s">
        <v>389</v>
      </c>
      <c r="C261" s="1" t="s">
        <v>3</v>
      </c>
      <c r="D261" s="1">
        <v>4</v>
      </c>
      <c r="E261" s="1" t="s">
        <v>48</v>
      </c>
      <c r="F261">
        <v>3</v>
      </c>
      <c r="G261" s="1" t="str">
        <f>+VLOOKUP(bloque1_2[[#This Row],[niño]],BD.niños[[Código]:[sexo]],6,FALSE)</f>
        <v>7 y 8</v>
      </c>
      <c r="H261" s="1" t="str">
        <f>+VLOOKUP(bloque1_2[[#This Row],[niño]],BD.niños[[Código]:[sexo]],7,FALSE)</f>
        <v>F</v>
      </c>
      <c r="I261" s="1">
        <v>1</v>
      </c>
    </row>
    <row r="262" spans="1:9" x14ac:dyDescent="0.55000000000000004">
      <c r="A262" s="1">
        <v>9</v>
      </c>
      <c r="B262" t="s">
        <v>389</v>
      </c>
      <c r="C262" s="1" t="s">
        <v>3</v>
      </c>
      <c r="D262" s="1">
        <v>4</v>
      </c>
      <c r="E262" s="1" t="s">
        <v>52</v>
      </c>
      <c r="F262">
        <v>4</v>
      </c>
      <c r="G262" s="1" t="str">
        <f>+VLOOKUP(bloque1_2[[#This Row],[niño]],BD.niños[[Código]:[sexo]],6,FALSE)</f>
        <v>7 y 8</v>
      </c>
      <c r="H262" s="1" t="str">
        <f>+VLOOKUP(bloque1_2[[#This Row],[niño]],BD.niños[[Código]:[sexo]],7,FALSE)</f>
        <v>F</v>
      </c>
      <c r="I262" s="1">
        <v>1</v>
      </c>
    </row>
    <row r="263" spans="1:9" x14ac:dyDescent="0.55000000000000004">
      <c r="A263" s="1">
        <v>9</v>
      </c>
      <c r="B263" t="s">
        <v>389</v>
      </c>
      <c r="C263" s="1" t="s">
        <v>3</v>
      </c>
      <c r="D263" s="1">
        <v>4</v>
      </c>
      <c r="E263" s="1" t="s">
        <v>56</v>
      </c>
      <c r="F263">
        <v>4</v>
      </c>
      <c r="G263" s="1" t="str">
        <f>+VLOOKUP(bloque1_2[[#This Row],[niño]],BD.niños[[Código]:[sexo]],6,FALSE)</f>
        <v>7 y 8</v>
      </c>
      <c r="H263" s="1" t="str">
        <f>+VLOOKUP(bloque1_2[[#This Row],[niño]],BD.niños[[Código]:[sexo]],7,FALSE)</f>
        <v>F</v>
      </c>
      <c r="I263" s="1">
        <v>1</v>
      </c>
    </row>
    <row r="264" spans="1:9" x14ac:dyDescent="0.55000000000000004">
      <c r="A264" s="1">
        <v>9</v>
      </c>
      <c r="B264" t="s">
        <v>389</v>
      </c>
      <c r="C264" s="1" t="s">
        <v>3</v>
      </c>
      <c r="D264" s="1">
        <v>4</v>
      </c>
      <c r="E264" s="1" t="s">
        <v>60</v>
      </c>
      <c r="F264">
        <v>4</v>
      </c>
      <c r="G264" s="1" t="str">
        <f>+VLOOKUP(bloque1_2[[#This Row],[niño]],BD.niños[[Código]:[sexo]],6,FALSE)</f>
        <v>9 y 10</v>
      </c>
      <c r="H264" s="1" t="str">
        <f>+VLOOKUP(bloque1_2[[#This Row],[niño]],BD.niños[[Código]:[sexo]],7,FALSE)</f>
        <v>M</v>
      </c>
      <c r="I264" s="1">
        <v>1</v>
      </c>
    </row>
    <row r="265" spans="1:9" x14ac:dyDescent="0.55000000000000004">
      <c r="A265" s="1">
        <v>9</v>
      </c>
      <c r="B265" t="s">
        <v>389</v>
      </c>
      <c r="C265" s="1" t="s">
        <v>3</v>
      </c>
      <c r="D265" s="1">
        <v>4</v>
      </c>
      <c r="E265" s="1" t="s">
        <v>64</v>
      </c>
      <c r="F265">
        <v>4</v>
      </c>
      <c r="G265" s="1" t="str">
        <f>+VLOOKUP(bloque1_2[[#This Row],[niño]],BD.niños[[Código]:[sexo]],6,FALSE)</f>
        <v>9 y 10</v>
      </c>
      <c r="H265" s="1" t="str">
        <f>+VLOOKUP(bloque1_2[[#This Row],[niño]],BD.niños[[Código]:[sexo]],7,FALSE)</f>
        <v>F</v>
      </c>
      <c r="I265" s="1">
        <v>1</v>
      </c>
    </row>
    <row r="266" spans="1:9" x14ac:dyDescent="0.55000000000000004">
      <c r="A266" s="1">
        <v>9</v>
      </c>
      <c r="B266" t="s">
        <v>389</v>
      </c>
      <c r="C266" s="1" t="s">
        <v>3</v>
      </c>
      <c r="D266" s="1">
        <v>4</v>
      </c>
      <c r="E266" s="1" t="s">
        <v>68</v>
      </c>
      <c r="F266">
        <v>4</v>
      </c>
      <c r="G266" s="1" t="str">
        <f>+VLOOKUP(bloque1_2[[#This Row],[niño]],BD.niños[[Código]:[sexo]],6,FALSE)</f>
        <v>9 y 10</v>
      </c>
      <c r="H266" s="1" t="str">
        <f>+VLOOKUP(bloque1_2[[#This Row],[niño]],BD.niños[[Código]:[sexo]],7,FALSE)</f>
        <v>M</v>
      </c>
      <c r="I266" s="1">
        <v>1</v>
      </c>
    </row>
    <row r="267" spans="1:9" x14ac:dyDescent="0.55000000000000004">
      <c r="A267" s="1">
        <v>9</v>
      </c>
      <c r="B267" t="s">
        <v>389</v>
      </c>
      <c r="C267" s="1" t="s">
        <v>3</v>
      </c>
      <c r="D267" s="1">
        <v>4</v>
      </c>
      <c r="E267" s="1" t="s">
        <v>72</v>
      </c>
      <c r="F267">
        <v>4</v>
      </c>
      <c r="G267" s="1" t="str">
        <f>+VLOOKUP(bloque1_2[[#This Row],[niño]],BD.niños[[Código]:[sexo]],6,FALSE)</f>
        <v>9 y 10</v>
      </c>
      <c r="H267" s="1" t="str">
        <f>+VLOOKUP(bloque1_2[[#This Row],[niño]],BD.niños[[Código]:[sexo]],7,FALSE)</f>
        <v>F</v>
      </c>
      <c r="I267" s="1">
        <v>1</v>
      </c>
    </row>
    <row r="268" spans="1:9" x14ac:dyDescent="0.55000000000000004">
      <c r="A268" s="1">
        <v>9</v>
      </c>
      <c r="B268" t="s">
        <v>389</v>
      </c>
      <c r="C268" s="1" t="s">
        <v>3</v>
      </c>
      <c r="D268" s="1">
        <v>4</v>
      </c>
      <c r="E268" s="1" t="s">
        <v>75</v>
      </c>
      <c r="F268">
        <v>4</v>
      </c>
      <c r="G268" s="1" t="str">
        <f>+VLOOKUP(bloque1_2[[#This Row],[niño]],BD.niños[[Código]:[sexo]],6,FALSE)</f>
        <v>9 y 10</v>
      </c>
      <c r="H268" s="1" t="str">
        <f>+VLOOKUP(bloque1_2[[#This Row],[niño]],BD.niños[[Código]:[sexo]],7,FALSE)</f>
        <v>F</v>
      </c>
      <c r="I268" s="1">
        <v>1</v>
      </c>
    </row>
    <row r="269" spans="1:9" x14ac:dyDescent="0.55000000000000004">
      <c r="A269" s="1">
        <v>9</v>
      </c>
      <c r="B269" t="s">
        <v>389</v>
      </c>
      <c r="C269" s="1" t="s">
        <v>3</v>
      </c>
      <c r="D269" s="1">
        <v>4</v>
      </c>
      <c r="E269" s="1" t="s">
        <v>78</v>
      </c>
      <c r="F269">
        <v>4</v>
      </c>
      <c r="G269" s="1" t="str">
        <f>+VLOOKUP(bloque1_2[[#This Row],[niño]],BD.niños[[Código]:[sexo]],6,FALSE)</f>
        <v>5 y 6</v>
      </c>
      <c r="H269" s="1" t="str">
        <f>+VLOOKUP(bloque1_2[[#This Row],[niño]],BD.niños[[Código]:[sexo]],7,FALSE)</f>
        <v>M</v>
      </c>
      <c r="I269" s="1">
        <v>1</v>
      </c>
    </row>
    <row r="270" spans="1:9" x14ac:dyDescent="0.55000000000000004">
      <c r="A270" s="1">
        <v>9</v>
      </c>
      <c r="B270" t="s">
        <v>389</v>
      </c>
      <c r="C270" s="1" t="s">
        <v>3</v>
      </c>
      <c r="D270" s="1">
        <v>4</v>
      </c>
      <c r="E270" s="1" t="s">
        <v>82</v>
      </c>
      <c r="F270">
        <v>7</v>
      </c>
      <c r="G270" s="1" t="str">
        <f>+VLOOKUP(bloque1_2[[#This Row],[niño]],BD.niños[[Código]:[sexo]],6,FALSE)</f>
        <v>5 y 6</v>
      </c>
      <c r="H270" s="1" t="str">
        <f>+VLOOKUP(bloque1_2[[#This Row],[niño]],BD.niños[[Código]:[sexo]],7,FALSE)</f>
        <v>F</v>
      </c>
      <c r="I270" s="1">
        <v>1</v>
      </c>
    </row>
    <row r="271" spans="1:9" x14ac:dyDescent="0.55000000000000004">
      <c r="A271" s="1">
        <v>9</v>
      </c>
      <c r="B271" t="s">
        <v>389</v>
      </c>
      <c r="C271" s="1" t="s">
        <v>3</v>
      </c>
      <c r="D271" s="1">
        <v>4</v>
      </c>
      <c r="E271" s="1" t="s">
        <v>85</v>
      </c>
      <c r="F271">
        <v>4</v>
      </c>
      <c r="G271" s="1" t="str">
        <f>+VLOOKUP(bloque1_2[[#This Row],[niño]],BD.niños[[Código]:[sexo]],6,FALSE)</f>
        <v>5 y 6</v>
      </c>
      <c r="H271" s="1" t="str">
        <f>+VLOOKUP(bloque1_2[[#This Row],[niño]],BD.niños[[Código]:[sexo]],7,FALSE)</f>
        <v>M</v>
      </c>
      <c r="I271" s="1">
        <v>1</v>
      </c>
    </row>
    <row r="272" spans="1:9" x14ac:dyDescent="0.55000000000000004">
      <c r="A272" s="1">
        <v>9</v>
      </c>
      <c r="B272" t="s">
        <v>389</v>
      </c>
      <c r="C272" s="1" t="s">
        <v>3</v>
      </c>
      <c r="D272" s="1">
        <v>4</v>
      </c>
      <c r="E272" s="1" t="s">
        <v>184</v>
      </c>
      <c r="F272">
        <v>4</v>
      </c>
      <c r="G272" s="1" t="str">
        <f>+VLOOKUP(bloque1_2[[#This Row],[niño]],BD.niños[[Código]:[sexo]],6,FALSE)</f>
        <v>7 y 8</v>
      </c>
      <c r="H272" s="1" t="str">
        <f>+VLOOKUP(bloque1_2[[#This Row],[niño]],BD.niños[[Código]:[sexo]],7,FALSE)</f>
        <v>M</v>
      </c>
      <c r="I272" s="1">
        <v>1</v>
      </c>
    </row>
    <row r="273" spans="1:9" x14ac:dyDescent="0.55000000000000004">
      <c r="A273" s="1">
        <v>9</v>
      </c>
      <c r="B273" t="s">
        <v>389</v>
      </c>
      <c r="C273" s="1" t="s">
        <v>3</v>
      </c>
      <c r="D273" s="1">
        <v>4</v>
      </c>
      <c r="E273" s="1" t="s">
        <v>187</v>
      </c>
      <c r="F273">
        <v>4</v>
      </c>
      <c r="G273" s="1" t="str">
        <f>+VLOOKUP(bloque1_2[[#This Row],[niño]],BD.niños[[Código]:[sexo]],6,FALSE)</f>
        <v>7 y 8</v>
      </c>
      <c r="H273" s="1" t="str">
        <f>+VLOOKUP(bloque1_2[[#This Row],[niño]],BD.niños[[Código]:[sexo]],7,FALSE)</f>
        <v>F</v>
      </c>
      <c r="I273" s="1">
        <v>1</v>
      </c>
    </row>
    <row r="274" spans="1:9" x14ac:dyDescent="0.55000000000000004">
      <c r="A274" s="1">
        <v>9</v>
      </c>
      <c r="B274" t="s">
        <v>389</v>
      </c>
      <c r="C274" s="1" t="s">
        <v>3</v>
      </c>
      <c r="D274" s="1">
        <v>4</v>
      </c>
      <c r="E274" s="1" t="s">
        <v>192</v>
      </c>
      <c r="F274">
        <v>4</v>
      </c>
      <c r="G274" s="1" t="str">
        <f>+VLOOKUP(bloque1_2[[#This Row],[niño]],BD.niños[[Código]:[sexo]],6,FALSE)</f>
        <v>7 y 8</v>
      </c>
      <c r="H274" s="1" t="str">
        <f>+VLOOKUP(bloque1_2[[#This Row],[niño]],BD.niños[[Código]:[sexo]],7,FALSE)</f>
        <v>M</v>
      </c>
      <c r="I274" s="1">
        <v>1</v>
      </c>
    </row>
    <row r="275" spans="1:9" x14ac:dyDescent="0.55000000000000004">
      <c r="A275" s="1">
        <v>9</v>
      </c>
      <c r="B275" t="s">
        <v>389</v>
      </c>
      <c r="C275" s="1" t="s">
        <v>3</v>
      </c>
      <c r="D275" s="1">
        <v>4</v>
      </c>
      <c r="E275" s="1" t="s">
        <v>195</v>
      </c>
      <c r="F275">
        <v>4</v>
      </c>
      <c r="G275" s="1" t="str">
        <f>+VLOOKUP(bloque1_2[[#This Row],[niño]],BD.niños[[Código]:[sexo]],6,FALSE)</f>
        <v>9 y 10</v>
      </c>
      <c r="H275" s="1" t="str">
        <f>+VLOOKUP(bloque1_2[[#This Row],[niño]],BD.niños[[Código]:[sexo]],7,FALSE)</f>
        <v>M</v>
      </c>
      <c r="I275" s="1">
        <v>1</v>
      </c>
    </row>
    <row r="276" spans="1:9" x14ac:dyDescent="0.55000000000000004">
      <c r="A276" s="1">
        <v>9</v>
      </c>
      <c r="B276" t="s">
        <v>389</v>
      </c>
      <c r="C276" s="1" t="s">
        <v>3</v>
      </c>
      <c r="D276" s="1">
        <v>4</v>
      </c>
      <c r="E276" s="1" t="s">
        <v>199</v>
      </c>
      <c r="F276">
        <v>4</v>
      </c>
      <c r="G276" s="1" t="str">
        <f>+VLOOKUP(bloque1_2[[#This Row],[niño]],BD.niños[[Código]:[sexo]],6,FALSE)</f>
        <v>9 y 10</v>
      </c>
      <c r="H276" s="1" t="str">
        <f>+VLOOKUP(bloque1_2[[#This Row],[niño]],BD.niños[[Código]:[sexo]],7,FALSE)</f>
        <v>M</v>
      </c>
      <c r="I276" s="1">
        <v>1</v>
      </c>
    </row>
    <row r="277" spans="1:9" x14ac:dyDescent="0.55000000000000004">
      <c r="A277" s="1">
        <v>9</v>
      </c>
      <c r="B277" t="s">
        <v>389</v>
      </c>
      <c r="C277" s="1" t="s">
        <v>3</v>
      </c>
      <c r="D277" s="1">
        <v>4</v>
      </c>
      <c r="E277" s="1" t="s">
        <v>203</v>
      </c>
      <c r="F277">
        <v>4</v>
      </c>
      <c r="G277" s="1" t="str">
        <f>+VLOOKUP(bloque1_2[[#This Row],[niño]],BD.niños[[Código]:[sexo]],6,FALSE)</f>
        <v>9 y 10</v>
      </c>
      <c r="H277" s="1" t="str">
        <f>+VLOOKUP(bloque1_2[[#This Row],[niño]],BD.niños[[Código]:[sexo]],7,FALSE)</f>
        <v>F</v>
      </c>
      <c r="I277" s="1">
        <v>1</v>
      </c>
    </row>
    <row r="278" spans="1:9" x14ac:dyDescent="0.55000000000000004">
      <c r="A278" s="1">
        <v>9</v>
      </c>
      <c r="B278" t="s">
        <v>389</v>
      </c>
      <c r="C278" s="1" t="s">
        <v>3</v>
      </c>
      <c r="D278" s="1">
        <v>4</v>
      </c>
      <c r="E278" s="1" t="s">
        <v>206</v>
      </c>
      <c r="F278">
        <v>4</v>
      </c>
      <c r="G278" s="1" t="str">
        <f>+VLOOKUP(bloque1_2[[#This Row],[niño]],BD.niños[[Código]:[sexo]],6,FALSE)</f>
        <v>9 y 10</v>
      </c>
      <c r="H278" s="1" t="str">
        <f>+VLOOKUP(bloque1_2[[#This Row],[niño]],BD.niños[[Código]:[sexo]],7,FALSE)</f>
        <v>F</v>
      </c>
      <c r="I278" s="1">
        <v>1</v>
      </c>
    </row>
    <row r="279" spans="1:9" x14ac:dyDescent="0.55000000000000004">
      <c r="A279" s="1">
        <v>9</v>
      </c>
      <c r="B279" t="s">
        <v>389</v>
      </c>
      <c r="C279" s="1" t="s">
        <v>3</v>
      </c>
      <c r="D279" s="1">
        <v>4</v>
      </c>
      <c r="E279" s="1" t="s">
        <v>210</v>
      </c>
      <c r="F279">
        <v>4</v>
      </c>
      <c r="G279" s="1" t="str">
        <f>+VLOOKUP(bloque1_2[[#This Row],[niño]],BD.niños[[Código]:[sexo]],6,FALSE)</f>
        <v>7 y 8</v>
      </c>
      <c r="H279" s="1" t="str">
        <f>+VLOOKUP(bloque1_2[[#This Row],[niño]],BD.niños[[Código]:[sexo]],7,FALSE)</f>
        <v>M</v>
      </c>
      <c r="I279" s="1">
        <v>1</v>
      </c>
    </row>
    <row r="280" spans="1:9" x14ac:dyDescent="0.55000000000000004">
      <c r="A280" s="1">
        <v>9</v>
      </c>
      <c r="B280" t="s">
        <v>389</v>
      </c>
      <c r="C280" s="1" t="s">
        <v>3</v>
      </c>
      <c r="D280" s="1">
        <v>4</v>
      </c>
      <c r="E280" s="1" t="s">
        <v>274</v>
      </c>
      <c r="F280">
        <v>4</v>
      </c>
      <c r="G280" s="1" t="str">
        <f>+VLOOKUP(bloque1_2[[#This Row],[niño]],BD.niños[[Código]:[sexo]],6,FALSE)</f>
        <v>5 y 6</v>
      </c>
      <c r="H280" s="1" t="str">
        <f>+VLOOKUP(bloque1_2[[#This Row],[niño]],BD.niños[[Código]:[sexo]],7,FALSE)</f>
        <v>M</v>
      </c>
      <c r="I280" s="1">
        <v>1</v>
      </c>
    </row>
    <row r="281" spans="1:9" x14ac:dyDescent="0.55000000000000004">
      <c r="A281" s="1">
        <v>9</v>
      </c>
      <c r="B281" t="s">
        <v>389</v>
      </c>
      <c r="C281" s="1" t="s">
        <v>3</v>
      </c>
      <c r="D281" s="1">
        <v>4</v>
      </c>
      <c r="E281" s="1" t="s">
        <v>276</v>
      </c>
      <c r="F281">
        <v>4</v>
      </c>
      <c r="G281" s="1" t="str">
        <f>+VLOOKUP(bloque1_2[[#This Row],[niño]],BD.niños[[Código]:[sexo]],6,FALSE)</f>
        <v>5 y 6</v>
      </c>
      <c r="H281" s="1" t="str">
        <f>+VLOOKUP(bloque1_2[[#This Row],[niño]],BD.niños[[Código]:[sexo]],7,FALSE)</f>
        <v>M</v>
      </c>
      <c r="I281" s="1">
        <v>1</v>
      </c>
    </row>
    <row r="282" spans="1:9" x14ac:dyDescent="0.55000000000000004">
      <c r="A282" s="1">
        <v>9</v>
      </c>
      <c r="B282" t="s">
        <v>389</v>
      </c>
      <c r="C282" s="1" t="s">
        <v>3</v>
      </c>
      <c r="D282" s="1">
        <v>4</v>
      </c>
      <c r="E282" s="1" t="s">
        <v>279</v>
      </c>
      <c r="F282">
        <v>4</v>
      </c>
      <c r="G282" s="1" t="str">
        <f>+VLOOKUP(bloque1_2[[#This Row],[niño]],BD.niños[[Código]:[sexo]],6,FALSE)</f>
        <v>7 y 8</v>
      </c>
      <c r="H282" s="1" t="str">
        <f>+VLOOKUP(bloque1_2[[#This Row],[niño]],BD.niños[[Código]:[sexo]],7,FALSE)</f>
        <v>F</v>
      </c>
      <c r="I282" s="1">
        <v>1</v>
      </c>
    </row>
    <row r="283" spans="1:9" x14ac:dyDescent="0.55000000000000004">
      <c r="A283" s="1">
        <v>9</v>
      </c>
      <c r="B283" t="s">
        <v>389</v>
      </c>
      <c r="C283" s="1" t="s">
        <v>3</v>
      </c>
      <c r="D283" s="1">
        <v>4</v>
      </c>
      <c r="E283" s="1" t="s">
        <v>282</v>
      </c>
      <c r="F283">
        <v>4</v>
      </c>
      <c r="G283" s="1" t="str">
        <f>+VLOOKUP(bloque1_2[[#This Row],[niño]],BD.niños[[Código]:[sexo]],6,FALSE)</f>
        <v>5 y 6</v>
      </c>
      <c r="H283" s="1" t="str">
        <f>+VLOOKUP(bloque1_2[[#This Row],[niño]],BD.niños[[Código]:[sexo]],7,FALSE)</f>
        <v>F</v>
      </c>
      <c r="I283" s="1">
        <v>1</v>
      </c>
    </row>
    <row r="284" spans="1:9" x14ac:dyDescent="0.55000000000000004">
      <c r="A284" s="1">
        <v>9</v>
      </c>
      <c r="B284" t="s">
        <v>389</v>
      </c>
      <c r="C284" s="1" t="s">
        <v>3</v>
      </c>
      <c r="D284" s="1">
        <v>4</v>
      </c>
      <c r="E284" s="1" t="s">
        <v>352</v>
      </c>
      <c r="F284">
        <v>4</v>
      </c>
      <c r="G284" s="1" t="str">
        <f>+VLOOKUP(bloque1_2[[#This Row],[niño]],BD.niños[[Código]:[sexo]],6,FALSE)</f>
        <v>7 y 8</v>
      </c>
      <c r="H284" s="1" t="str">
        <f>+VLOOKUP(bloque1_2[[#This Row],[niño]],BD.niños[[Código]:[sexo]],7,FALSE)</f>
        <v>F</v>
      </c>
      <c r="I284" s="1">
        <v>1</v>
      </c>
    </row>
    <row r="285" spans="1:9" x14ac:dyDescent="0.55000000000000004">
      <c r="A285" s="1">
        <v>9</v>
      </c>
      <c r="B285" t="s">
        <v>389</v>
      </c>
      <c r="C285" s="1" t="s">
        <v>3</v>
      </c>
      <c r="D285" s="1">
        <v>4</v>
      </c>
      <c r="E285" s="1" t="s">
        <v>357</v>
      </c>
      <c r="F285">
        <v>4</v>
      </c>
      <c r="G285" s="1" t="str">
        <f>+VLOOKUP(bloque1_2[[#This Row],[niño]],BD.niños[[Código]:[sexo]],6,FALSE)</f>
        <v>7 y 8</v>
      </c>
      <c r="H285" s="1" t="str">
        <f>+VLOOKUP(bloque1_2[[#This Row],[niño]],BD.niños[[Código]:[sexo]],7,FALSE)</f>
        <v>M</v>
      </c>
      <c r="I285" s="1">
        <v>1</v>
      </c>
    </row>
    <row r="286" spans="1:9" x14ac:dyDescent="0.55000000000000004">
      <c r="A286" s="1">
        <v>9</v>
      </c>
      <c r="B286" t="s">
        <v>389</v>
      </c>
      <c r="C286" s="1" t="s">
        <v>3</v>
      </c>
      <c r="D286" s="1">
        <v>4</v>
      </c>
      <c r="E286" s="1" t="s">
        <v>360</v>
      </c>
      <c r="F286">
        <v>4</v>
      </c>
      <c r="G286" s="1" t="str">
        <f>+VLOOKUP(bloque1_2[[#This Row],[niño]],BD.niños[[Código]:[sexo]],6,FALSE)</f>
        <v>9 y 10</v>
      </c>
      <c r="H286" s="1" t="str">
        <f>+VLOOKUP(bloque1_2[[#This Row],[niño]],BD.niños[[Código]:[sexo]],7,FALSE)</f>
        <v>M</v>
      </c>
      <c r="I286" s="1">
        <v>1</v>
      </c>
    </row>
    <row r="287" spans="1:9" x14ac:dyDescent="0.55000000000000004">
      <c r="A287" s="1">
        <v>9</v>
      </c>
      <c r="B287" t="s">
        <v>389</v>
      </c>
      <c r="C287" s="1" t="s">
        <v>3</v>
      </c>
      <c r="D287" s="1">
        <v>4</v>
      </c>
      <c r="E287" s="1" t="s">
        <v>364</v>
      </c>
      <c r="F287">
        <v>4</v>
      </c>
      <c r="G287" s="1" t="str">
        <f>+VLOOKUP(bloque1_2[[#This Row],[niño]],BD.niños[[Código]:[sexo]],6,FALSE)</f>
        <v>9 y 10</v>
      </c>
      <c r="H287" s="1" t="str">
        <f>+VLOOKUP(bloque1_2[[#This Row],[niño]],BD.niños[[Código]:[sexo]],7,FALSE)</f>
        <v>M</v>
      </c>
      <c r="I287" s="1">
        <v>1</v>
      </c>
    </row>
    <row r="288" spans="1:9" x14ac:dyDescent="0.55000000000000004">
      <c r="A288" s="1">
        <v>9</v>
      </c>
      <c r="B288" t="s">
        <v>389</v>
      </c>
      <c r="C288" s="1" t="s">
        <v>3</v>
      </c>
      <c r="D288" s="1">
        <v>4</v>
      </c>
      <c r="E288" s="1" t="s">
        <v>368</v>
      </c>
      <c r="F288">
        <v>4</v>
      </c>
      <c r="G288" s="1" t="str">
        <f>+VLOOKUP(bloque1_2[[#This Row],[niño]],BD.niños[[Código]:[sexo]],6,FALSE)</f>
        <v>9 y 10</v>
      </c>
      <c r="H288" s="1" t="str">
        <f>+VLOOKUP(bloque1_2[[#This Row],[niño]],BD.niños[[Código]:[sexo]],7,FALSE)</f>
        <v>M</v>
      </c>
      <c r="I288" s="1">
        <v>1</v>
      </c>
    </row>
    <row r="289" spans="1:9" x14ac:dyDescent="0.55000000000000004">
      <c r="A289" s="1">
        <v>9</v>
      </c>
      <c r="B289" t="s">
        <v>389</v>
      </c>
      <c r="C289" s="1" t="s">
        <v>3</v>
      </c>
      <c r="D289" s="1">
        <v>4</v>
      </c>
      <c r="E289" s="1" t="s">
        <v>371</v>
      </c>
      <c r="F289">
        <v>4</v>
      </c>
      <c r="G289" s="1" t="str">
        <f>+VLOOKUP(bloque1_2[[#This Row],[niño]],BD.niños[[Código]:[sexo]],6,FALSE)</f>
        <v>9 y 10</v>
      </c>
      <c r="H289" s="1" t="str">
        <f>+VLOOKUP(bloque1_2[[#This Row],[niño]],BD.niños[[Código]:[sexo]],7,FALSE)</f>
        <v>F</v>
      </c>
      <c r="I289" s="1">
        <v>1</v>
      </c>
    </row>
    <row r="290" spans="1:9" x14ac:dyDescent="0.55000000000000004">
      <c r="A290" s="1">
        <v>10</v>
      </c>
      <c r="B290" t="s">
        <v>390</v>
      </c>
      <c r="C290" s="1" t="s">
        <v>0</v>
      </c>
      <c r="D290" s="1">
        <v>7</v>
      </c>
      <c r="E290" s="1" t="s">
        <v>36</v>
      </c>
      <c r="F290">
        <v>1</v>
      </c>
      <c r="G290" s="1" t="str">
        <f>+VLOOKUP(bloque1_2[[#This Row],[niño]],BD.niños[[Código]:[sexo]],6,FALSE)</f>
        <v>5 y 6</v>
      </c>
      <c r="H290" s="1" t="str">
        <f>+VLOOKUP(bloque1_2[[#This Row],[niño]],BD.niños[[Código]:[sexo]],7,FALSE)</f>
        <v>M</v>
      </c>
      <c r="I290" s="1">
        <v>1</v>
      </c>
    </row>
    <row r="291" spans="1:9" x14ac:dyDescent="0.55000000000000004">
      <c r="A291" s="1">
        <v>10</v>
      </c>
      <c r="B291" t="s">
        <v>390</v>
      </c>
      <c r="C291" s="1" t="s">
        <v>0</v>
      </c>
      <c r="D291" s="1">
        <v>7</v>
      </c>
      <c r="E291" s="1" t="s">
        <v>40</v>
      </c>
      <c r="F291">
        <v>7</v>
      </c>
      <c r="G291" s="1" t="str">
        <f>+VLOOKUP(bloque1_2[[#This Row],[niño]],BD.niños[[Código]:[sexo]],6,FALSE)</f>
        <v>7 y 8</v>
      </c>
      <c r="H291" s="1" t="str">
        <f>+VLOOKUP(bloque1_2[[#This Row],[niño]],BD.niños[[Código]:[sexo]],7,FALSE)</f>
        <v>M</v>
      </c>
      <c r="I291" s="1">
        <v>1</v>
      </c>
    </row>
    <row r="292" spans="1:9" x14ac:dyDescent="0.55000000000000004">
      <c r="A292" s="1">
        <v>10</v>
      </c>
      <c r="B292" t="s">
        <v>390</v>
      </c>
      <c r="C292" s="1" t="s">
        <v>0</v>
      </c>
      <c r="D292" s="1">
        <v>7</v>
      </c>
      <c r="E292" s="1" t="s">
        <v>44</v>
      </c>
      <c r="F292">
        <v>5</v>
      </c>
      <c r="G292" s="1" t="str">
        <f>+VLOOKUP(bloque1_2[[#This Row],[niño]],BD.niños[[Código]:[sexo]],6,FALSE)</f>
        <v>7 y 8</v>
      </c>
      <c r="H292" s="1" t="str">
        <f>+VLOOKUP(bloque1_2[[#This Row],[niño]],BD.niños[[Código]:[sexo]],7,FALSE)</f>
        <v>F</v>
      </c>
      <c r="I292" s="1">
        <v>1</v>
      </c>
    </row>
    <row r="293" spans="1:9" x14ac:dyDescent="0.55000000000000004">
      <c r="A293" s="1">
        <v>10</v>
      </c>
      <c r="B293" t="s">
        <v>390</v>
      </c>
      <c r="C293" s="1" t="s">
        <v>0</v>
      </c>
      <c r="D293" s="1">
        <v>7</v>
      </c>
      <c r="E293" s="1" t="s">
        <v>48</v>
      </c>
      <c r="F293">
        <v>7</v>
      </c>
      <c r="G293" s="1" t="str">
        <f>+VLOOKUP(bloque1_2[[#This Row],[niño]],BD.niños[[Código]:[sexo]],6,FALSE)</f>
        <v>7 y 8</v>
      </c>
      <c r="H293" s="1" t="str">
        <f>+VLOOKUP(bloque1_2[[#This Row],[niño]],BD.niños[[Código]:[sexo]],7,FALSE)</f>
        <v>F</v>
      </c>
      <c r="I293" s="1">
        <v>1</v>
      </c>
    </row>
    <row r="294" spans="1:9" x14ac:dyDescent="0.55000000000000004">
      <c r="A294" s="1">
        <v>10</v>
      </c>
      <c r="B294" t="s">
        <v>390</v>
      </c>
      <c r="C294" s="1" t="s">
        <v>0</v>
      </c>
      <c r="D294" s="1">
        <v>7</v>
      </c>
      <c r="E294" s="1" t="s">
        <v>52</v>
      </c>
      <c r="F294">
        <v>7</v>
      </c>
      <c r="G294" s="1" t="str">
        <f>+VLOOKUP(bloque1_2[[#This Row],[niño]],BD.niños[[Código]:[sexo]],6,FALSE)</f>
        <v>7 y 8</v>
      </c>
      <c r="H294" s="1" t="str">
        <f>+VLOOKUP(bloque1_2[[#This Row],[niño]],BD.niños[[Código]:[sexo]],7,FALSE)</f>
        <v>F</v>
      </c>
      <c r="I294" s="1">
        <v>1</v>
      </c>
    </row>
    <row r="295" spans="1:9" x14ac:dyDescent="0.55000000000000004">
      <c r="A295" s="1">
        <v>10</v>
      </c>
      <c r="B295" t="s">
        <v>390</v>
      </c>
      <c r="C295" s="1" t="s">
        <v>0</v>
      </c>
      <c r="D295" s="1">
        <v>7</v>
      </c>
      <c r="E295" s="1" t="s">
        <v>56</v>
      </c>
      <c r="F295">
        <v>7</v>
      </c>
      <c r="G295" s="1" t="str">
        <f>+VLOOKUP(bloque1_2[[#This Row],[niño]],BD.niños[[Código]:[sexo]],6,FALSE)</f>
        <v>7 y 8</v>
      </c>
      <c r="H295" s="1" t="str">
        <f>+VLOOKUP(bloque1_2[[#This Row],[niño]],BD.niños[[Código]:[sexo]],7,FALSE)</f>
        <v>F</v>
      </c>
      <c r="I295" s="1">
        <v>1</v>
      </c>
    </row>
    <row r="296" spans="1:9" x14ac:dyDescent="0.55000000000000004">
      <c r="A296" s="1">
        <v>10</v>
      </c>
      <c r="B296" t="s">
        <v>390</v>
      </c>
      <c r="C296" s="1" t="s">
        <v>0</v>
      </c>
      <c r="D296" s="1">
        <v>7</v>
      </c>
      <c r="E296" s="1" t="s">
        <v>60</v>
      </c>
      <c r="F296">
        <v>7</v>
      </c>
      <c r="G296" s="1" t="str">
        <f>+VLOOKUP(bloque1_2[[#This Row],[niño]],BD.niños[[Código]:[sexo]],6,FALSE)</f>
        <v>9 y 10</v>
      </c>
      <c r="H296" s="1" t="str">
        <f>+VLOOKUP(bloque1_2[[#This Row],[niño]],BD.niños[[Código]:[sexo]],7,FALSE)</f>
        <v>M</v>
      </c>
      <c r="I296" s="1">
        <v>1</v>
      </c>
    </row>
    <row r="297" spans="1:9" x14ac:dyDescent="0.55000000000000004">
      <c r="A297" s="1">
        <v>10</v>
      </c>
      <c r="B297" t="s">
        <v>390</v>
      </c>
      <c r="C297" s="1" t="s">
        <v>0</v>
      </c>
      <c r="D297" s="1">
        <v>7</v>
      </c>
      <c r="E297" s="1" t="s">
        <v>64</v>
      </c>
      <c r="F297">
        <v>7</v>
      </c>
      <c r="G297" s="1" t="str">
        <f>+VLOOKUP(bloque1_2[[#This Row],[niño]],BD.niños[[Código]:[sexo]],6,FALSE)</f>
        <v>9 y 10</v>
      </c>
      <c r="H297" s="1" t="str">
        <f>+VLOOKUP(bloque1_2[[#This Row],[niño]],BD.niños[[Código]:[sexo]],7,FALSE)</f>
        <v>F</v>
      </c>
      <c r="I297" s="1">
        <v>1</v>
      </c>
    </row>
    <row r="298" spans="1:9" x14ac:dyDescent="0.55000000000000004">
      <c r="A298" s="1">
        <v>10</v>
      </c>
      <c r="B298" t="s">
        <v>390</v>
      </c>
      <c r="C298" s="1" t="s">
        <v>0</v>
      </c>
      <c r="D298" s="1">
        <v>7</v>
      </c>
      <c r="E298" s="1" t="s">
        <v>68</v>
      </c>
      <c r="F298">
        <v>7</v>
      </c>
      <c r="G298" s="1" t="str">
        <f>+VLOOKUP(bloque1_2[[#This Row],[niño]],BD.niños[[Código]:[sexo]],6,FALSE)</f>
        <v>9 y 10</v>
      </c>
      <c r="H298" s="1" t="str">
        <f>+VLOOKUP(bloque1_2[[#This Row],[niño]],BD.niños[[Código]:[sexo]],7,FALSE)</f>
        <v>M</v>
      </c>
      <c r="I298" s="1">
        <v>1</v>
      </c>
    </row>
    <row r="299" spans="1:9" x14ac:dyDescent="0.55000000000000004">
      <c r="A299" s="1">
        <v>10</v>
      </c>
      <c r="B299" t="s">
        <v>390</v>
      </c>
      <c r="C299" s="1" t="s">
        <v>0</v>
      </c>
      <c r="D299" s="1">
        <v>7</v>
      </c>
      <c r="E299" s="1" t="s">
        <v>72</v>
      </c>
      <c r="F299">
        <v>7</v>
      </c>
      <c r="G299" s="1" t="str">
        <f>+VLOOKUP(bloque1_2[[#This Row],[niño]],BD.niños[[Código]:[sexo]],6,FALSE)</f>
        <v>9 y 10</v>
      </c>
      <c r="H299" s="1" t="str">
        <f>+VLOOKUP(bloque1_2[[#This Row],[niño]],BD.niños[[Código]:[sexo]],7,FALSE)</f>
        <v>F</v>
      </c>
      <c r="I299" s="1">
        <v>1</v>
      </c>
    </row>
    <row r="300" spans="1:9" x14ac:dyDescent="0.55000000000000004">
      <c r="A300" s="1">
        <v>10</v>
      </c>
      <c r="B300" t="s">
        <v>390</v>
      </c>
      <c r="C300" s="1" t="s">
        <v>0</v>
      </c>
      <c r="D300" s="1">
        <v>7</v>
      </c>
      <c r="E300" s="1" t="s">
        <v>75</v>
      </c>
      <c r="F300">
        <v>7</v>
      </c>
      <c r="G300" s="1" t="str">
        <f>+VLOOKUP(bloque1_2[[#This Row],[niño]],BD.niños[[Código]:[sexo]],6,FALSE)</f>
        <v>9 y 10</v>
      </c>
      <c r="H300" s="1" t="str">
        <f>+VLOOKUP(bloque1_2[[#This Row],[niño]],BD.niños[[Código]:[sexo]],7,FALSE)</f>
        <v>F</v>
      </c>
      <c r="I300" s="1">
        <v>1</v>
      </c>
    </row>
    <row r="301" spans="1:9" x14ac:dyDescent="0.55000000000000004">
      <c r="A301" s="1">
        <v>10</v>
      </c>
      <c r="B301" t="s">
        <v>390</v>
      </c>
      <c r="C301" s="1" t="s">
        <v>0</v>
      </c>
      <c r="D301" s="1">
        <v>7</v>
      </c>
      <c r="E301" s="1" t="s">
        <v>78</v>
      </c>
      <c r="F301">
        <v>6</v>
      </c>
      <c r="G301" s="1" t="str">
        <f>+VLOOKUP(bloque1_2[[#This Row],[niño]],BD.niños[[Código]:[sexo]],6,FALSE)</f>
        <v>5 y 6</v>
      </c>
      <c r="H301" s="1" t="str">
        <f>+VLOOKUP(bloque1_2[[#This Row],[niño]],BD.niños[[Código]:[sexo]],7,FALSE)</f>
        <v>M</v>
      </c>
      <c r="I301" s="1">
        <v>1</v>
      </c>
    </row>
    <row r="302" spans="1:9" x14ac:dyDescent="0.55000000000000004">
      <c r="A302" s="1">
        <v>10</v>
      </c>
      <c r="B302" t="s">
        <v>390</v>
      </c>
      <c r="C302" s="1" t="s">
        <v>0</v>
      </c>
      <c r="D302" s="1">
        <v>7</v>
      </c>
      <c r="E302" s="1" t="s">
        <v>82</v>
      </c>
      <c r="F302">
        <v>3</v>
      </c>
      <c r="G302" s="1" t="str">
        <f>+VLOOKUP(bloque1_2[[#This Row],[niño]],BD.niños[[Código]:[sexo]],6,FALSE)</f>
        <v>5 y 6</v>
      </c>
      <c r="H302" s="1" t="str">
        <f>+VLOOKUP(bloque1_2[[#This Row],[niño]],BD.niños[[Código]:[sexo]],7,FALSE)</f>
        <v>F</v>
      </c>
      <c r="I302" s="1">
        <v>1</v>
      </c>
    </row>
    <row r="303" spans="1:9" x14ac:dyDescent="0.55000000000000004">
      <c r="A303" s="1">
        <v>10</v>
      </c>
      <c r="B303" t="s">
        <v>390</v>
      </c>
      <c r="C303" s="1" t="s">
        <v>0</v>
      </c>
      <c r="D303" s="1">
        <v>7</v>
      </c>
      <c r="E303" s="1" t="s">
        <v>85</v>
      </c>
      <c r="F303">
        <v>5</v>
      </c>
      <c r="G303" s="1" t="str">
        <f>+VLOOKUP(bloque1_2[[#This Row],[niño]],BD.niños[[Código]:[sexo]],6,FALSE)</f>
        <v>5 y 6</v>
      </c>
      <c r="H303" s="1" t="str">
        <f>+VLOOKUP(bloque1_2[[#This Row],[niño]],BD.niños[[Código]:[sexo]],7,FALSE)</f>
        <v>M</v>
      </c>
      <c r="I303" s="1">
        <v>1</v>
      </c>
    </row>
    <row r="304" spans="1:9" x14ac:dyDescent="0.55000000000000004">
      <c r="A304" s="1">
        <v>10</v>
      </c>
      <c r="B304" t="s">
        <v>390</v>
      </c>
      <c r="C304" s="1" t="s">
        <v>0</v>
      </c>
      <c r="D304" s="1">
        <v>7</v>
      </c>
      <c r="E304" s="1" t="s">
        <v>184</v>
      </c>
      <c r="F304">
        <v>7</v>
      </c>
      <c r="G304" s="1" t="str">
        <f>+VLOOKUP(bloque1_2[[#This Row],[niño]],BD.niños[[Código]:[sexo]],6,FALSE)</f>
        <v>7 y 8</v>
      </c>
      <c r="H304" s="1" t="str">
        <f>+VLOOKUP(bloque1_2[[#This Row],[niño]],BD.niños[[Código]:[sexo]],7,FALSE)</f>
        <v>M</v>
      </c>
      <c r="I304" s="1">
        <v>1</v>
      </c>
    </row>
    <row r="305" spans="1:9" x14ac:dyDescent="0.55000000000000004">
      <c r="A305" s="1">
        <v>10</v>
      </c>
      <c r="B305" t="s">
        <v>390</v>
      </c>
      <c r="C305" s="1" t="s">
        <v>0</v>
      </c>
      <c r="D305" s="1">
        <v>7</v>
      </c>
      <c r="E305" s="1" t="s">
        <v>187</v>
      </c>
      <c r="F305">
        <v>7</v>
      </c>
      <c r="G305" s="1" t="str">
        <f>+VLOOKUP(bloque1_2[[#This Row],[niño]],BD.niños[[Código]:[sexo]],6,FALSE)</f>
        <v>7 y 8</v>
      </c>
      <c r="H305" s="1" t="str">
        <f>+VLOOKUP(bloque1_2[[#This Row],[niño]],BD.niños[[Código]:[sexo]],7,FALSE)</f>
        <v>F</v>
      </c>
      <c r="I305" s="1">
        <v>1</v>
      </c>
    </row>
    <row r="306" spans="1:9" x14ac:dyDescent="0.55000000000000004">
      <c r="A306" s="1">
        <v>10</v>
      </c>
      <c r="B306" t="s">
        <v>390</v>
      </c>
      <c r="C306" s="1" t="s">
        <v>0</v>
      </c>
      <c r="D306" s="1">
        <v>7</v>
      </c>
      <c r="E306" s="1" t="s">
        <v>192</v>
      </c>
      <c r="F306">
        <v>7</v>
      </c>
      <c r="G306" s="1" t="str">
        <f>+VLOOKUP(bloque1_2[[#This Row],[niño]],BD.niños[[Código]:[sexo]],6,FALSE)</f>
        <v>7 y 8</v>
      </c>
      <c r="H306" s="1" t="str">
        <f>+VLOOKUP(bloque1_2[[#This Row],[niño]],BD.niños[[Código]:[sexo]],7,FALSE)</f>
        <v>M</v>
      </c>
      <c r="I306" s="1">
        <v>1</v>
      </c>
    </row>
    <row r="307" spans="1:9" x14ac:dyDescent="0.55000000000000004">
      <c r="A307" s="1">
        <v>10</v>
      </c>
      <c r="B307" t="s">
        <v>390</v>
      </c>
      <c r="C307" s="1" t="s">
        <v>0</v>
      </c>
      <c r="D307" s="1">
        <v>7</v>
      </c>
      <c r="E307" s="1" t="s">
        <v>195</v>
      </c>
      <c r="F307">
        <v>7</v>
      </c>
      <c r="G307" s="1" t="str">
        <f>+VLOOKUP(bloque1_2[[#This Row],[niño]],BD.niños[[Código]:[sexo]],6,FALSE)</f>
        <v>9 y 10</v>
      </c>
      <c r="H307" s="1" t="str">
        <f>+VLOOKUP(bloque1_2[[#This Row],[niño]],BD.niños[[Código]:[sexo]],7,FALSE)</f>
        <v>M</v>
      </c>
      <c r="I307" s="1">
        <v>1</v>
      </c>
    </row>
    <row r="308" spans="1:9" x14ac:dyDescent="0.55000000000000004">
      <c r="A308" s="1">
        <v>10</v>
      </c>
      <c r="B308" t="s">
        <v>390</v>
      </c>
      <c r="C308" s="1" t="s">
        <v>0</v>
      </c>
      <c r="D308" s="1">
        <v>7</v>
      </c>
      <c r="E308" s="1" t="s">
        <v>199</v>
      </c>
      <c r="F308">
        <v>7</v>
      </c>
      <c r="G308" s="1" t="str">
        <f>+VLOOKUP(bloque1_2[[#This Row],[niño]],BD.niños[[Código]:[sexo]],6,FALSE)</f>
        <v>9 y 10</v>
      </c>
      <c r="H308" s="1" t="str">
        <f>+VLOOKUP(bloque1_2[[#This Row],[niño]],BD.niños[[Código]:[sexo]],7,FALSE)</f>
        <v>M</v>
      </c>
      <c r="I308" s="1">
        <v>1</v>
      </c>
    </row>
    <row r="309" spans="1:9" x14ac:dyDescent="0.55000000000000004">
      <c r="A309" s="1">
        <v>10</v>
      </c>
      <c r="B309" t="s">
        <v>390</v>
      </c>
      <c r="C309" s="1" t="s">
        <v>0</v>
      </c>
      <c r="D309" s="1">
        <v>7</v>
      </c>
      <c r="E309" s="1" t="s">
        <v>203</v>
      </c>
      <c r="F309">
        <v>7</v>
      </c>
      <c r="G309" s="1" t="str">
        <f>+VLOOKUP(bloque1_2[[#This Row],[niño]],BD.niños[[Código]:[sexo]],6,FALSE)</f>
        <v>9 y 10</v>
      </c>
      <c r="H309" s="1" t="str">
        <f>+VLOOKUP(bloque1_2[[#This Row],[niño]],BD.niños[[Código]:[sexo]],7,FALSE)</f>
        <v>F</v>
      </c>
      <c r="I309" s="1">
        <v>1</v>
      </c>
    </row>
    <row r="310" spans="1:9" x14ac:dyDescent="0.55000000000000004">
      <c r="A310" s="1">
        <v>10</v>
      </c>
      <c r="B310" t="s">
        <v>390</v>
      </c>
      <c r="C310" s="1" t="s">
        <v>0</v>
      </c>
      <c r="D310" s="1">
        <v>7</v>
      </c>
      <c r="E310" s="1" t="s">
        <v>206</v>
      </c>
      <c r="F310">
        <v>7</v>
      </c>
      <c r="G310" s="1" t="str">
        <f>+VLOOKUP(bloque1_2[[#This Row],[niño]],BD.niños[[Código]:[sexo]],6,FALSE)</f>
        <v>9 y 10</v>
      </c>
      <c r="H310" s="1" t="str">
        <f>+VLOOKUP(bloque1_2[[#This Row],[niño]],BD.niños[[Código]:[sexo]],7,FALSE)</f>
        <v>F</v>
      </c>
      <c r="I310" s="1">
        <v>1</v>
      </c>
    </row>
    <row r="311" spans="1:9" x14ac:dyDescent="0.55000000000000004">
      <c r="A311" s="1">
        <v>10</v>
      </c>
      <c r="B311" t="s">
        <v>390</v>
      </c>
      <c r="C311" s="1" t="s">
        <v>0</v>
      </c>
      <c r="D311" s="1">
        <v>7</v>
      </c>
      <c r="E311" s="1" t="s">
        <v>210</v>
      </c>
      <c r="F311">
        <v>7</v>
      </c>
      <c r="G311" s="1" t="str">
        <f>+VLOOKUP(bloque1_2[[#This Row],[niño]],BD.niños[[Código]:[sexo]],6,FALSE)</f>
        <v>7 y 8</v>
      </c>
      <c r="H311" s="1" t="str">
        <f>+VLOOKUP(bloque1_2[[#This Row],[niño]],BD.niños[[Código]:[sexo]],7,FALSE)</f>
        <v>M</v>
      </c>
      <c r="I311" s="1">
        <v>1</v>
      </c>
    </row>
    <row r="312" spans="1:9" x14ac:dyDescent="0.55000000000000004">
      <c r="A312" s="1">
        <v>10</v>
      </c>
      <c r="B312" t="s">
        <v>390</v>
      </c>
      <c r="C312" s="1" t="s">
        <v>0</v>
      </c>
      <c r="D312" s="1">
        <v>7</v>
      </c>
      <c r="E312" s="1" t="s">
        <v>274</v>
      </c>
      <c r="F312">
        <v>7</v>
      </c>
      <c r="G312" s="1" t="str">
        <f>+VLOOKUP(bloque1_2[[#This Row],[niño]],BD.niños[[Código]:[sexo]],6,FALSE)</f>
        <v>5 y 6</v>
      </c>
      <c r="H312" s="1" t="str">
        <f>+VLOOKUP(bloque1_2[[#This Row],[niño]],BD.niños[[Código]:[sexo]],7,FALSE)</f>
        <v>M</v>
      </c>
      <c r="I312" s="1">
        <v>1</v>
      </c>
    </row>
    <row r="313" spans="1:9" x14ac:dyDescent="0.55000000000000004">
      <c r="A313" s="1">
        <v>10</v>
      </c>
      <c r="B313" t="s">
        <v>390</v>
      </c>
      <c r="C313" s="1" t="s">
        <v>0</v>
      </c>
      <c r="D313" s="1">
        <v>7</v>
      </c>
      <c r="E313" s="1" t="s">
        <v>276</v>
      </c>
      <c r="F313">
        <v>7</v>
      </c>
      <c r="G313" s="1" t="str">
        <f>+VLOOKUP(bloque1_2[[#This Row],[niño]],BD.niños[[Código]:[sexo]],6,FALSE)</f>
        <v>5 y 6</v>
      </c>
      <c r="H313" s="1" t="str">
        <f>+VLOOKUP(bloque1_2[[#This Row],[niño]],BD.niños[[Código]:[sexo]],7,FALSE)</f>
        <v>M</v>
      </c>
      <c r="I313" s="1">
        <v>1</v>
      </c>
    </row>
    <row r="314" spans="1:9" x14ac:dyDescent="0.55000000000000004">
      <c r="A314" s="1">
        <v>10</v>
      </c>
      <c r="B314" t="s">
        <v>390</v>
      </c>
      <c r="C314" s="1" t="s">
        <v>0</v>
      </c>
      <c r="D314" s="1">
        <v>7</v>
      </c>
      <c r="E314" s="1" t="s">
        <v>279</v>
      </c>
      <c r="F314">
        <v>7</v>
      </c>
      <c r="G314" s="1" t="str">
        <f>+VLOOKUP(bloque1_2[[#This Row],[niño]],BD.niños[[Código]:[sexo]],6,FALSE)</f>
        <v>7 y 8</v>
      </c>
      <c r="H314" s="1" t="str">
        <f>+VLOOKUP(bloque1_2[[#This Row],[niño]],BD.niños[[Código]:[sexo]],7,FALSE)</f>
        <v>F</v>
      </c>
      <c r="I314" s="1">
        <v>1</v>
      </c>
    </row>
    <row r="315" spans="1:9" x14ac:dyDescent="0.55000000000000004">
      <c r="A315" s="1">
        <v>10</v>
      </c>
      <c r="B315" t="s">
        <v>390</v>
      </c>
      <c r="C315" s="1" t="s">
        <v>0</v>
      </c>
      <c r="D315" s="1">
        <v>7</v>
      </c>
      <c r="E315" s="1" t="s">
        <v>282</v>
      </c>
      <c r="F315">
        <v>7</v>
      </c>
      <c r="G315" s="1" t="str">
        <f>+VLOOKUP(bloque1_2[[#This Row],[niño]],BD.niños[[Código]:[sexo]],6,FALSE)</f>
        <v>5 y 6</v>
      </c>
      <c r="H315" s="1" t="str">
        <f>+VLOOKUP(bloque1_2[[#This Row],[niño]],BD.niños[[Código]:[sexo]],7,FALSE)</f>
        <v>F</v>
      </c>
      <c r="I315" s="1">
        <v>1</v>
      </c>
    </row>
    <row r="316" spans="1:9" x14ac:dyDescent="0.55000000000000004">
      <c r="A316" s="1">
        <v>10</v>
      </c>
      <c r="B316" t="s">
        <v>390</v>
      </c>
      <c r="C316" s="1" t="s">
        <v>0</v>
      </c>
      <c r="D316" s="1">
        <v>7</v>
      </c>
      <c r="E316" s="1" t="s">
        <v>352</v>
      </c>
      <c r="F316">
        <v>7</v>
      </c>
      <c r="G316" s="1" t="str">
        <f>+VLOOKUP(bloque1_2[[#This Row],[niño]],BD.niños[[Código]:[sexo]],6,FALSE)</f>
        <v>7 y 8</v>
      </c>
      <c r="H316" s="1" t="str">
        <f>+VLOOKUP(bloque1_2[[#This Row],[niño]],BD.niños[[Código]:[sexo]],7,FALSE)</f>
        <v>F</v>
      </c>
      <c r="I316" s="1">
        <v>1</v>
      </c>
    </row>
    <row r="317" spans="1:9" x14ac:dyDescent="0.55000000000000004">
      <c r="A317" s="1">
        <v>10</v>
      </c>
      <c r="B317" t="s">
        <v>390</v>
      </c>
      <c r="C317" s="1" t="s">
        <v>0</v>
      </c>
      <c r="D317" s="1">
        <v>7</v>
      </c>
      <c r="E317" s="1" t="s">
        <v>357</v>
      </c>
      <c r="F317">
        <v>7</v>
      </c>
      <c r="G317" s="1" t="str">
        <f>+VLOOKUP(bloque1_2[[#This Row],[niño]],BD.niños[[Código]:[sexo]],6,FALSE)</f>
        <v>7 y 8</v>
      </c>
      <c r="H317" s="1" t="str">
        <f>+VLOOKUP(bloque1_2[[#This Row],[niño]],BD.niños[[Código]:[sexo]],7,FALSE)</f>
        <v>M</v>
      </c>
      <c r="I317" s="1">
        <v>1</v>
      </c>
    </row>
    <row r="318" spans="1:9" x14ac:dyDescent="0.55000000000000004">
      <c r="A318" s="1">
        <v>10</v>
      </c>
      <c r="B318" t="s">
        <v>390</v>
      </c>
      <c r="C318" s="1" t="s">
        <v>0</v>
      </c>
      <c r="D318" s="1">
        <v>7</v>
      </c>
      <c r="E318" s="1" t="s">
        <v>360</v>
      </c>
      <c r="F318">
        <v>7</v>
      </c>
      <c r="G318" s="1" t="str">
        <f>+VLOOKUP(bloque1_2[[#This Row],[niño]],BD.niños[[Código]:[sexo]],6,FALSE)</f>
        <v>9 y 10</v>
      </c>
      <c r="H318" s="1" t="str">
        <f>+VLOOKUP(bloque1_2[[#This Row],[niño]],BD.niños[[Código]:[sexo]],7,FALSE)</f>
        <v>M</v>
      </c>
      <c r="I318" s="1">
        <v>1</v>
      </c>
    </row>
    <row r="319" spans="1:9" x14ac:dyDescent="0.55000000000000004">
      <c r="A319" s="1">
        <v>10</v>
      </c>
      <c r="B319" t="s">
        <v>390</v>
      </c>
      <c r="C319" s="1" t="s">
        <v>0</v>
      </c>
      <c r="D319" s="1">
        <v>7</v>
      </c>
      <c r="E319" s="1" t="s">
        <v>364</v>
      </c>
      <c r="F319">
        <v>7</v>
      </c>
      <c r="G319" s="1" t="str">
        <f>+VLOOKUP(bloque1_2[[#This Row],[niño]],BD.niños[[Código]:[sexo]],6,FALSE)</f>
        <v>9 y 10</v>
      </c>
      <c r="H319" s="1" t="str">
        <f>+VLOOKUP(bloque1_2[[#This Row],[niño]],BD.niños[[Código]:[sexo]],7,FALSE)</f>
        <v>M</v>
      </c>
      <c r="I319" s="1">
        <v>1</v>
      </c>
    </row>
    <row r="320" spans="1:9" x14ac:dyDescent="0.55000000000000004">
      <c r="A320" s="1">
        <v>10</v>
      </c>
      <c r="B320" t="s">
        <v>390</v>
      </c>
      <c r="C320" s="1" t="s">
        <v>0</v>
      </c>
      <c r="D320" s="1">
        <v>7</v>
      </c>
      <c r="E320" s="1" t="s">
        <v>368</v>
      </c>
      <c r="F320">
        <v>7</v>
      </c>
      <c r="G320" s="1" t="str">
        <f>+VLOOKUP(bloque1_2[[#This Row],[niño]],BD.niños[[Código]:[sexo]],6,FALSE)</f>
        <v>9 y 10</v>
      </c>
      <c r="H320" s="1" t="str">
        <f>+VLOOKUP(bloque1_2[[#This Row],[niño]],BD.niños[[Código]:[sexo]],7,FALSE)</f>
        <v>M</v>
      </c>
      <c r="I320" s="1">
        <v>1</v>
      </c>
    </row>
    <row r="321" spans="1:9" x14ac:dyDescent="0.55000000000000004">
      <c r="A321" s="1">
        <v>10</v>
      </c>
      <c r="B321" t="s">
        <v>390</v>
      </c>
      <c r="C321" s="1" t="s">
        <v>0</v>
      </c>
      <c r="D321" s="1">
        <v>7</v>
      </c>
      <c r="E321" s="1" t="s">
        <v>371</v>
      </c>
      <c r="F321">
        <v>7</v>
      </c>
      <c r="G321" s="1" t="str">
        <f>+VLOOKUP(bloque1_2[[#This Row],[niño]],BD.niños[[Código]:[sexo]],6,FALSE)</f>
        <v>9 y 10</v>
      </c>
      <c r="H321" s="1" t="str">
        <f>+VLOOKUP(bloque1_2[[#This Row],[niño]],BD.niños[[Código]:[sexo]],7,FALSE)</f>
        <v>F</v>
      </c>
      <c r="I321" s="1">
        <v>1</v>
      </c>
    </row>
    <row r="322" spans="1:9" x14ac:dyDescent="0.55000000000000004">
      <c r="A322" s="1">
        <v>11</v>
      </c>
      <c r="B322" t="s">
        <v>391</v>
      </c>
      <c r="C322" s="1" t="s">
        <v>4</v>
      </c>
      <c r="D322" s="1">
        <v>5</v>
      </c>
      <c r="E322" s="1" t="s">
        <v>36</v>
      </c>
      <c r="F322">
        <v>1</v>
      </c>
      <c r="G322" s="1" t="str">
        <f>+VLOOKUP(bloque1_2[[#This Row],[niño]],BD.niños[[Código]:[sexo]],6,FALSE)</f>
        <v>5 y 6</v>
      </c>
      <c r="H322" s="1" t="str">
        <f>+VLOOKUP(bloque1_2[[#This Row],[niño]],BD.niños[[Código]:[sexo]],7,FALSE)</f>
        <v>M</v>
      </c>
      <c r="I322" s="1">
        <v>1</v>
      </c>
    </row>
    <row r="323" spans="1:9" x14ac:dyDescent="0.55000000000000004">
      <c r="A323" s="1">
        <v>11</v>
      </c>
      <c r="B323" t="s">
        <v>391</v>
      </c>
      <c r="C323" s="1" t="s">
        <v>4</v>
      </c>
      <c r="D323" s="1">
        <v>5</v>
      </c>
      <c r="E323" s="1" t="s">
        <v>40</v>
      </c>
      <c r="F323">
        <v>5</v>
      </c>
      <c r="G323" s="1" t="str">
        <f>+VLOOKUP(bloque1_2[[#This Row],[niño]],BD.niños[[Código]:[sexo]],6,FALSE)</f>
        <v>7 y 8</v>
      </c>
      <c r="H323" s="1" t="str">
        <f>+VLOOKUP(bloque1_2[[#This Row],[niño]],BD.niños[[Código]:[sexo]],7,FALSE)</f>
        <v>M</v>
      </c>
      <c r="I323" s="1">
        <v>1</v>
      </c>
    </row>
    <row r="324" spans="1:9" x14ac:dyDescent="0.55000000000000004">
      <c r="A324" s="1">
        <v>11</v>
      </c>
      <c r="B324" t="s">
        <v>391</v>
      </c>
      <c r="C324" s="1" t="s">
        <v>4</v>
      </c>
      <c r="D324" s="1">
        <v>5</v>
      </c>
      <c r="E324" s="1" t="s">
        <v>44</v>
      </c>
      <c r="F324">
        <v>7</v>
      </c>
      <c r="G324" s="1" t="str">
        <f>+VLOOKUP(bloque1_2[[#This Row],[niño]],BD.niños[[Código]:[sexo]],6,FALSE)</f>
        <v>7 y 8</v>
      </c>
      <c r="H324" s="1" t="str">
        <f>+VLOOKUP(bloque1_2[[#This Row],[niño]],BD.niños[[Código]:[sexo]],7,FALSE)</f>
        <v>F</v>
      </c>
      <c r="I324" s="1">
        <v>1</v>
      </c>
    </row>
    <row r="325" spans="1:9" x14ac:dyDescent="0.55000000000000004">
      <c r="A325" s="1">
        <v>11</v>
      </c>
      <c r="B325" t="s">
        <v>391</v>
      </c>
      <c r="C325" s="1" t="s">
        <v>4</v>
      </c>
      <c r="D325" s="1">
        <v>5</v>
      </c>
      <c r="E325" s="1" t="s">
        <v>48</v>
      </c>
      <c r="F325">
        <v>6</v>
      </c>
      <c r="G325" s="1" t="str">
        <f>+VLOOKUP(bloque1_2[[#This Row],[niño]],BD.niños[[Código]:[sexo]],6,FALSE)</f>
        <v>7 y 8</v>
      </c>
      <c r="H325" s="1" t="str">
        <f>+VLOOKUP(bloque1_2[[#This Row],[niño]],BD.niños[[Código]:[sexo]],7,FALSE)</f>
        <v>F</v>
      </c>
      <c r="I325" s="1">
        <v>1</v>
      </c>
    </row>
    <row r="326" spans="1:9" x14ac:dyDescent="0.55000000000000004">
      <c r="A326" s="1">
        <v>11</v>
      </c>
      <c r="B326" t="s">
        <v>391</v>
      </c>
      <c r="C326" s="1" t="s">
        <v>4</v>
      </c>
      <c r="D326" s="1">
        <v>5</v>
      </c>
      <c r="E326" s="1" t="s">
        <v>52</v>
      </c>
      <c r="F326">
        <v>5</v>
      </c>
      <c r="G326" s="1" t="str">
        <f>+VLOOKUP(bloque1_2[[#This Row],[niño]],BD.niños[[Código]:[sexo]],6,FALSE)</f>
        <v>7 y 8</v>
      </c>
      <c r="H326" s="1" t="str">
        <f>+VLOOKUP(bloque1_2[[#This Row],[niño]],BD.niños[[Código]:[sexo]],7,FALSE)</f>
        <v>F</v>
      </c>
      <c r="I326" s="1">
        <v>1</v>
      </c>
    </row>
    <row r="327" spans="1:9" x14ac:dyDescent="0.55000000000000004">
      <c r="A327" s="1">
        <v>11</v>
      </c>
      <c r="B327" t="s">
        <v>391</v>
      </c>
      <c r="C327" s="1" t="s">
        <v>4</v>
      </c>
      <c r="D327" s="1">
        <v>5</v>
      </c>
      <c r="E327" s="1" t="s">
        <v>56</v>
      </c>
      <c r="F327">
        <v>5</v>
      </c>
      <c r="G327" s="1" t="str">
        <f>+VLOOKUP(bloque1_2[[#This Row],[niño]],BD.niños[[Código]:[sexo]],6,FALSE)</f>
        <v>7 y 8</v>
      </c>
      <c r="H327" s="1" t="str">
        <f>+VLOOKUP(bloque1_2[[#This Row],[niño]],BD.niños[[Código]:[sexo]],7,FALSE)</f>
        <v>F</v>
      </c>
      <c r="I327" s="1">
        <v>1</v>
      </c>
    </row>
    <row r="328" spans="1:9" x14ac:dyDescent="0.55000000000000004">
      <c r="A328" s="1">
        <v>11</v>
      </c>
      <c r="B328" t="s">
        <v>391</v>
      </c>
      <c r="C328" s="1" t="s">
        <v>4</v>
      </c>
      <c r="D328" s="1">
        <v>5</v>
      </c>
      <c r="E328" s="1" t="s">
        <v>60</v>
      </c>
      <c r="F328">
        <v>6</v>
      </c>
      <c r="G328" s="1" t="str">
        <f>+VLOOKUP(bloque1_2[[#This Row],[niño]],BD.niños[[Código]:[sexo]],6,FALSE)</f>
        <v>9 y 10</v>
      </c>
      <c r="H328" s="1" t="str">
        <f>+VLOOKUP(bloque1_2[[#This Row],[niño]],BD.niños[[Código]:[sexo]],7,FALSE)</f>
        <v>M</v>
      </c>
      <c r="I328" s="1">
        <v>1</v>
      </c>
    </row>
    <row r="329" spans="1:9" x14ac:dyDescent="0.55000000000000004">
      <c r="A329" s="1">
        <v>11</v>
      </c>
      <c r="B329" t="s">
        <v>391</v>
      </c>
      <c r="C329" s="1" t="s">
        <v>4</v>
      </c>
      <c r="D329" s="1">
        <v>5</v>
      </c>
      <c r="E329" s="1" t="s">
        <v>64</v>
      </c>
      <c r="F329">
        <v>6</v>
      </c>
      <c r="G329" s="1" t="str">
        <f>+VLOOKUP(bloque1_2[[#This Row],[niño]],BD.niños[[Código]:[sexo]],6,FALSE)</f>
        <v>9 y 10</v>
      </c>
      <c r="H329" s="1" t="str">
        <f>+VLOOKUP(bloque1_2[[#This Row],[niño]],BD.niños[[Código]:[sexo]],7,FALSE)</f>
        <v>F</v>
      </c>
      <c r="I329" s="1">
        <v>1</v>
      </c>
    </row>
    <row r="330" spans="1:9" x14ac:dyDescent="0.55000000000000004">
      <c r="A330" s="1">
        <v>11</v>
      </c>
      <c r="B330" t="s">
        <v>391</v>
      </c>
      <c r="C330" s="1" t="s">
        <v>4</v>
      </c>
      <c r="D330" s="1">
        <v>5</v>
      </c>
      <c r="E330" s="1" t="s">
        <v>68</v>
      </c>
      <c r="F330">
        <v>3</v>
      </c>
      <c r="G330" s="1" t="str">
        <f>+VLOOKUP(bloque1_2[[#This Row],[niño]],BD.niños[[Código]:[sexo]],6,FALSE)</f>
        <v>9 y 10</v>
      </c>
      <c r="H330" s="1" t="str">
        <f>+VLOOKUP(bloque1_2[[#This Row],[niño]],BD.niños[[Código]:[sexo]],7,FALSE)</f>
        <v>M</v>
      </c>
      <c r="I330" s="1">
        <v>1</v>
      </c>
    </row>
    <row r="331" spans="1:9" x14ac:dyDescent="0.55000000000000004">
      <c r="A331" s="1">
        <v>11</v>
      </c>
      <c r="B331" t="s">
        <v>391</v>
      </c>
      <c r="C331" s="1" t="s">
        <v>4</v>
      </c>
      <c r="D331" s="1">
        <v>5</v>
      </c>
      <c r="E331" s="1" t="s">
        <v>72</v>
      </c>
      <c r="F331">
        <v>6</v>
      </c>
      <c r="G331" s="1" t="str">
        <f>+VLOOKUP(bloque1_2[[#This Row],[niño]],BD.niños[[Código]:[sexo]],6,FALSE)</f>
        <v>9 y 10</v>
      </c>
      <c r="H331" s="1" t="str">
        <f>+VLOOKUP(bloque1_2[[#This Row],[niño]],BD.niños[[Código]:[sexo]],7,FALSE)</f>
        <v>F</v>
      </c>
      <c r="I331" s="1">
        <v>1</v>
      </c>
    </row>
    <row r="332" spans="1:9" x14ac:dyDescent="0.55000000000000004">
      <c r="A332" s="1">
        <v>11</v>
      </c>
      <c r="B332" t="s">
        <v>391</v>
      </c>
      <c r="C332" s="1" t="s">
        <v>4</v>
      </c>
      <c r="D332" s="1">
        <v>5</v>
      </c>
      <c r="E332" s="1" t="s">
        <v>75</v>
      </c>
      <c r="F332">
        <v>6</v>
      </c>
      <c r="G332" s="1" t="str">
        <f>+VLOOKUP(bloque1_2[[#This Row],[niño]],BD.niños[[Código]:[sexo]],6,FALSE)</f>
        <v>9 y 10</v>
      </c>
      <c r="H332" s="1" t="str">
        <f>+VLOOKUP(bloque1_2[[#This Row],[niño]],BD.niños[[Código]:[sexo]],7,FALSE)</f>
        <v>F</v>
      </c>
      <c r="I332" s="1">
        <v>1</v>
      </c>
    </row>
    <row r="333" spans="1:9" x14ac:dyDescent="0.55000000000000004">
      <c r="A333" s="1">
        <v>11</v>
      </c>
      <c r="B333" t="s">
        <v>391</v>
      </c>
      <c r="C333" s="1" t="s">
        <v>4</v>
      </c>
      <c r="D333" s="1">
        <v>5</v>
      </c>
      <c r="E333" s="1" t="s">
        <v>78</v>
      </c>
      <c r="F333">
        <v>5</v>
      </c>
      <c r="G333" s="1" t="str">
        <f>+VLOOKUP(bloque1_2[[#This Row],[niño]],BD.niños[[Código]:[sexo]],6,FALSE)</f>
        <v>5 y 6</v>
      </c>
      <c r="H333" s="1" t="str">
        <f>+VLOOKUP(bloque1_2[[#This Row],[niño]],BD.niños[[Código]:[sexo]],7,FALSE)</f>
        <v>M</v>
      </c>
      <c r="I333" s="1">
        <v>1</v>
      </c>
    </row>
    <row r="334" spans="1:9" x14ac:dyDescent="0.55000000000000004">
      <c r="A334" s="1">
        <v>11</v>
      </c>
      <c r="B334" t="s">
        <v>391</v>
      </c>
      <c r="C334" s="1" t="s">
        <v>4</v>
      </c>
      <c r="D334" s="1">
        <v>5</v>
      </c>
      <c r="E334" s="1" t="s">
        <v>82</v>
      </c>
      <c r="F334">
        <v>7</v>
      </c>
      <c r="G334" s="1" t="str">
        <f>+VLOOKUP(bloque1_2[[#This Row],[niño]],BD.niños[[Código]:[sexo]],6,FALSE)</f>
        <v>5 y 6</v>
      </c>
      <c r="H334" s="1" t="str">
        <f>+VLOOKUP(bloque1_2[[#This Row],[niño]],BD.niños[[Código]:[sexo]],7,FALSE)</f>
        <v>F</v>
      </c>
      <c r="I334" s="1">
        <v>1</v>
      </c>
    </row>
    <row r="335" spans="1:9" x14ac:dyDescent="0.55000000000000004">
      <c r="A335" s="1">
        <v>11</v>
      </c>
      <c r="B335" t="s">
        <v>391</v>
      </c>
      <c r="C335" s="1" t="s">
        <v>4</v>
      </c>
      <c r="D335" s="1">
        <v>5</v>
      </c>
      <c r="E335" s="1" t="s">
        <v>85</v>
      </c>
      <c r="F335">
        <v>1</v>
      </c>
      <c r="G335" s="1" t="str">
        <f>+VLOOKUP(bloque1_2[[#This Row],[niño]],BD.niños[[Código]:[sexo]],6,FALSE)</f>
        <v>5 y 6</v>
      </c>
      <c r="H335" s="1" t="str">
        <f>+VLOOKUP(bloque1_2[[#This Row],[niño]],BD.niños[[Código]:[sexo]],7,FALSE)</f>
        <v>M</v>
      </c>
      <c r="I335" s="1">
        <v>1</v>
      </c>
    </row>
    <row r="336" spans="1:9" x14ac:dyDescent="0.55000000000000004">
      <c r="A336" s="1">
        <v>11</v>
      </c>
      <c r="B336" t="s">
        <v>391</v>
      </c>
      <c r="C336" s="1" t="s">
        <v>4</v>
      </c>
      <c r="D336" s="1">
        <v>5</v>
      </c>
      <c r="E336" s="1" t="s">
        <v>184</v>
      </c>
      <c r="F336">
        <v>5</v>
      </c>
      <c r="G336" s="1" t="str">
        <f>+VLOOKUP(bloque1_2[[#This Row],[niño]],BD.niños[[Código]:[sexo]],6,FALSE)</f>
        <v>7 y 8</v>
      </c>
      <c r="H336" s="1" t="str">
        <f>+VLOOKUP(bloque1_2[[#This Row],[niño]],BD.niños[[Código]:[sexo]],7,FALSE)</f>
        <v>M</v>
      </c>
      <c r="I336" s="1">
        <v>1</v>
      </c>
    </row>
    <row r="337" spans="1:9" x14ac:dyDescent="0.55000000000000004">
      <c r="A337" s="1">
        <v>11</v>
      </c>
      <c r="B337" t="s">
        <v>391</v>
      </c>
      <c r="C337" s="1" t="s">
        <v>4</v>
      </c>
      <c r="D337" s="1">
        <v>5</v>
      </c>
      <c r="E337" s="1" t="s">
        <v>187</v>
      </c>
      <c r="F337">
        <v>5</v>
      </c>
      <c r="G337" s="1" t="str">
        <f>+VLOOKUP(bloque1_2[[#This Row],[niño]],BD.niños[[Código]:[sexo]],6,FALSE)</f>
        <v>7 y 8</v>
      </c>
      <c r="H337" s="1" t="str">
        <f>+VLOOKUP(bloque1_2[[#This Row],[niño]],BD.niños[[Código]:[sexo]],7,FALSE)</f>
        <v>F</v>
      </c>
      <c r="I337" s="1">
        <v>1</v>
      </c>
    </row>
    <row r="338" spans="1:9" x14ac:dyDescent="0.55000000000000004">
      <c r="A338" s="1">
        <v>11</v>
      </c>
      <c r="B338" t="s">
        <v>391</v>
      </c>
      <c r="C338" s="1" t="s">
        <v>4</v>
      </c>
      <c r="D338" s="1">
        <v>5</v>
      </c>
      <c r="E338" s="1" t="s">
        <v>192</v>
      </c>
      <c r="F338">
        <v>6</v>
      </c>
      <c r="G338" s="1" t="str">
        <f>+VLOOKUP(bloque1_2[[#This Row],[niño]],BD.niños[[Código]:[sexo]],6,FALSE)</f>
        <v>7 y 8</v>
      </c>
      <c r="H338" s="1" t="str">
        <f>+VLOOKUP(bloque1_2[[#This Row],[niño]],BD.niños[[Código]:[sexo]],7,FALSE)</f>
        <v>M</v>
      </c>
      <c r="I338" s="1">
        <v>1</v>
      </c>
    </row>
    <row r="339" spans="1:9" x14ac:dyDescent="0.55000000000000004">
      <c r="A339" s="1">
        <v>11</v>
      </c>
      <c r="B339" t="s">
        <v>391</v>
      </c>
      <c r="C339" s="1" t="s">
        <v>4</v>
      </c>
      <c r="D339" s="1">
        <v>5</v>
      </c>
      <c r="E339" s="1" t="s">
        <v>195</v>
      </c>
      <c r="F339">
        <v>6</v>
      </c>
      <c r="G339" s="1" t="str">
        <f>+VLOOKUP(bloque1_2[[#This Row],[niño]],BD.niños[[Código]:[sexo]],6,FALSE)</f>
        <v>9 y 10</v>
      </c>
      <c r="H339" s="1" t="str">
        <f>+VLOOKUP(bloque1_2[[#This Row],[niño]],BD.niños[[Código]:[sexo]],7,FALSE)</f>
        <v>M</v>
      </c>
      <c r="I339" s="1">
        <v>1</v>
      </c>
    </row>
    <row r="340" spans="1:9" x14ac:dyDescent="0.55000000000000004">
      <c r="A340" s="1">
        <v>11</v>
      </c>
      <c r="B340" t="s">
        <v>391</v>
      </c>
      <c r="C340" s="1" t="s">
        <v>4</v>
      </c>
      <c r="D340" s="1">
        <v>5</v>
      </c>
      <c r="E340" s="1" t="s">
        <v>199</v>
      </c>
      <c r="F340">
        <v>7</v>
      </c>
      <c r="G340" s="1" t="str">
        <f>+VLOOKUP(bloque1_2[[#This Row],[niño]],BD.niños[[Código]:[sexo]],6,FALSE)</f>
        <v>9 y 10</v>
      </c>
      <c r="H340" s="1" t="str">
        <f>+VLOOKUP(bloque1_2[[#This Row],[niño]],BD.niños[[Código]:[sexo]],7,FALSE)</f>
        <v>M</v>
      </c>
      <c r="I340" s="1">
        <v>1</v>
      </c>
    </row>
    <row r="341" spans="1:9" x14ac:dyDescent="0.55000000000000004">
      <c r="A341" s="1">
        <v>11</v>
      </c>
      <c r="B341" t="s">
        <v>391</v>
      </c>
      <c r="C341" s="1" t="s">
        <v>4</v>
      </c>
      <c r="D341" s="1">
        <v>5</v>
      </c>
      <c r="E341" s="1" t="s">
        <v>203</v>
      </c>
      <c r="F341">
        <v>6</v>
      </c>
      <c r="G341" s="1" t="str">
        <f>+VLOOKUP(bloque1_2[[#This Row],[niño]],BD.niños[[Código]:[sexo]],6,FALSE)</f>
        <v>9 y 10</v>
      </c>
      <c r="H341" s="1" t="str">
        <f>+VLOOKUP(bloque1_2[[#This Row],[niño]],BD.niños[[Código]:[sexo]],7,FALSE)</f>
        <v>F</v>
      </c>
      <c r="I341" s="1">
        <v>1</v>
      </c>
    </row>
    <row r="342" spans="1:9" x14ac:dyDescent="0.55000000000000004">
      <c r="A342" s="1">
        <v>11</v>
      </c>
      <c r="B342" t="s">
        <v>391</v>
      </c>
      <c r="C342" s="1" t="s">
        <v>4</v>
      </c>
      <c r="D342" s="1">
        <v>5</v>
      </c>
      <c r="E342" s="1" t="s">
        <v>206</v>
      </c>
      <c r="F342">
        <v>5</v>
      </c>
      <c r="G342" s="1" t="str">
        <f>+VLOOKUP(bloque1_2[[#This Row],[niño]],BD.niños[[Código]:[sexo]],6,FALSE)</f>
        <v>9 y 10</v>
      </c>
      <c r="H342" s="1" t="str">
        <f>+VLOOKUP(bloque1_2[[#This Row],[niño]],BD.niños[[Código]:[sexo]],7,FALSE)</f>
        <v>F</v>
      </c>
      <c r="I342" s="1">
        <v>1</v>
      </c>
    </row>
    <row r="343" spans="1:9" x14ac:dyDescent="0.55000000000000004">
      <c r="A343" s="1">
        <v>11</v>
      </c>
      <c r="B343" t="s">
        <v>391</v>
      </c>
      <c r="C343" s="1" t="s">
        <v>4</v>
      </c>
      <c r="D343" s="1">
        <v>5</v>
      </c>
      <c r="E343" s="1" t="s">
        <v>210</v>
      </c>
      <c r="F343">
        <v>6</v>
      </c>
      <c r="G343" s="1" t="str">
        <f>+VLOOKUP(bloque1_2[[#This Row],[niño]],BD.niños[[Código]:[sexo]],6,FALSE)</f>
        <v>7 y 8</v>
      </c>
      <c r="H343" s="1" t="str">
        <f>+VLOOKUP(bloque1_2[[#This Row],[niño]],BD.niños[[Código]:[sexo]],7,FALSE)</f>
        <v>M</v>
      </c>
      <c r="I343" s="1">
        <v>1</v>
      </c>
    </row>
    <row r="344" spans="1:9" x14ac:dyDescent="0.55000000000000004">
      <c r="A344" s="1">
        <v>11</v>
      </c>
      <c r="B344" t="s">
        <v>391</v>
      </c>
      <c r="C344" s="1" t="s">
        <v>4</v>
      </c>
      <c r="D344" s="1">
        <v>5</v>
      </c>
      <c r="E344" s="1" t="s">
        <v>274</v>
      </c>
      <c r="F344">
        <v>5</v>
      </c>
      <c r="G344" s="1" t="str">
        <f>+VLOOKUP(bloque1_2[[#This Row],[niño]],BD.niños[[Código]:[sexo]],6,FALSE)</f>
        <v>5 y 6</v>
      </c>
      <c r="H344" s="1" t="str">
        <f>+VLOOKUP(bloque1_2[[#This Row],[niño]],BD.niños[[Código]:[sexo]],7,FALSE)</f>
        <v>M</v>
      </c>
      <c r="I344" s="1">
        <v>1</v>
      </c>
    </row>
    <row r="345" spans="1:9" x14ac:dyDescent="0.55000000000000004">
      <c r="A345" s="1">
        <v>11</v>
      </c>
      <c r="B345" t="s">
        <v>391</v>
      </c>
      <c r="C345" s="1" t="s">
        <v>4</v>
      </c>
      <c r="D345" s="1">
        <v>5</v>
      </c>
      <c r="E345" s="1" t="s">
        <v>276</v>
      </c>
      <c r="F345">
        <v>6</v>
      </c>
      <c r="G345" s="1" t="str">
        <f>+VLOOKUP(bloque1_2[[#This Row],[niño]],BD.niños[[Código]:[sexo]],6,FALSE)</f>
        <v>5 y 6</v>
      </c>
      <c r="H345" s="1" t="str">
        <f>+VLOOKUP(bloque1_2[[#This Row],[niño]],BD.niños[[Código]:[sexo]],7,FALSE)</f>
        <v>M</v>
      </c>
      <c r="I345" s="1">
        <v>1</v>
      </c>
    </row>
    <row r="346" spans="1:9" x14ac:dyDescent="0.55000000000000004">
      <c r="A346" s="1">
        <v>11</v>
      </c>
      <c r="B346" t="s">
        <v>391</v>
      </c>
      <c r="C346" s="1" t="s">
        <v>4</v>
      </c>
      <c r="D346" s="1">
        <v>5</v>
      </c>
      <c r="E346" s="1" t="s">
        <v>279</v>
      </c>
      <c r="F346">
        <v>5</v>
      </c>
      <c r="G346" s="1" t="str">
        <f>+VLOOKUP(bloque1_2[[#This Row],[niño]],BD.niños[[Código]:[sexo]],6,FALSE)</f>
        <v>7 y 8</v>
      </c>
      <c r="H346" s="1" t="str">
        <f>+VLOOKUP(bloque1_2[[#This Row],[niño]],BD.niños[[Código]:[sexo]],7,FALSE)</f>
        <v>F</v>
      </c>
      <c r="I346" s="1">
        <v>1</v>
      </c>
    </row>
    <row r="347" spans="1:9" x14ac:dyDescent="0.55000000000000004">
      <c r="A347" s="1">
        <v>11</v>
      </c>
      <c r="B347" t="s">
        <v>391</v>
      </c>
      <c r="C347" s="1" t="s">
        <v>4</v>
      </c>
      <c r="D347" s="1">
        <v>5</v>
      </c>
      <c r="E347" s="1" t="s">
        <v>282</v>
      </c>
      <c r="F347">
        <v>6</v>
      </c>
      <c r="G347" s="1" t="str">
        <f>+VLOOKUP(bloque1_2[[#This Row],[niño]],BD.niños[[Código]:[sexo]],6,FALSE)</f>
        <v>5 y 6</v>
      </c>
      <c r="H347" s="1" t="str">
        <f>+VLOOKUP(bloque1_2[[#This Row],[niño]],BD.niños[[Código]:[sexo]],7,FALSE)</f>
        <v>F</v>
      </c>
      <c r="I347" s="1">
        <v>1</v>
      </c>
    </row>
    <row r="348" spans="1:9" x14ac:dyDescent="0.55000000000000004">
      <c r="A348" s="1">
        <v>11</v>
      </c>
      <c r="B348" t="s">
        <v>391</v>
      </c>
      <c r="C348" s="1" t="s">
        <v>4</v>
      </c>
      <c r="D348" s="1">
        <v>5</v>
      </c>
      <c r="E348" s="1" t="s">
        <v>352</v>
      </c>
      <c r="F348">
        <v>5</v>
      </c>
      <c r="G348" s="1" t="str">
        <f>+VLOOKUP(bloque1_2[[#This Row],[niño]],BD.niños[[Código]:[sexo]],6,FALSE)</f>
        <v>7 y 8</v>
      </c>
      <c r="H348" s="1" t="str">
        <f>+VLOOKUP(bloque1_2[[#This Row],[niño]],BD.niños[[Código]:[sexo]],7,FALSE)</f>
        <v>F</v>
      </c>
      <c r="I348" s="1">
        <v>1</v>
      </c>
    </row>
    <row r="349" spans="1:9" x14ac:dyDescent="0.55000000000000004">
      <c r="A349" s="1">
        <v>11</v>
      </c>
      <c r="B349" t="s">
        <v>391</v>
      </c>
      <c r="C349" s="1" t="s">
        <v>4</v>
      </c>
      <c r="D349" s="1">
        <v>5</v>
      </c>
      <c r="E349" s="1" t="s">
        <v>357</v>
      </c>
      <c r="F349">
        <v>5</v>
      </c>
      <c r="G349" s="1" t="str">
        <f>+VLOOKUP(bloque1_2[[#This Row],[niño]],BD.niños[[Código]:[sexo]],6,FALSE)</f>
        <v>7 y 8</v>
      </c>
      <c r="H349" s="1" t="str">
        <f>+VLOOKUP(bloque1_2[[#This Row],[niño]],BD.niños[[Código]:[sexo]],7,FALSE)</f>
        <v>M</v>
      </c>
      <c r="I349" s="1">
        <v>1</v>
      </c>
    </row>
    <row r="350" spans="1:9" x14ac:dyDescent="0.55000000000000004">
      <c r="A350" s="1">
        <v>11</v>
      </c>
      <c r="B350" t="s">
        <v>391</v>
      </c>
      <c r="C350" s="1" t="s">
        <v>4</v>
      </c>
      <c r="D350" s="1">
        <v>5</v>
      </c>
      <c r="E350" s="1" t="s">
        <v>360</v>
      </c>
      <c r="F350">
        <v>6</v>
      </c>
      <c r="G350" s="1" t="str">
        <f>+VLOOKUP(bloque1_2[[#This Row],[niño]],BD.niños[[Código]:[sexo]],6,FALSE)</f>
        <v>9 y 10</v>
      </c>
      <c r="H350" s="1" t="str">
        <f>+VLOOKUP(bloque1_2[[#This Row],[niño]],BD.niños[[Código]:[sexo]],7,FALSE)</f>
        <v>M</v>
      </c>
      <c r="I350" s="1">
        <v>1</v>
      </c>
    </row>
    <row r="351" spans="1:9" x14ac:dyDescent="0.55000000000000004">
      <c r="A351" s="1">
        <v>11</v>
      </c>
      <c r="B351" t="s">
        <v>391</v>
      </c>
      <c r="C351" s="1" t="s">
        <v>4</v>
      </c>
      <c r="D351" s="1">
        <v>5</v>
      </c>
      <c r="E351" s="1" t="s">
        <v>364</v>
      </c>
      <c r="F351">
        <v>6</v>
      </c>
      <c r="G351" s="1" t="str">
        <f>+VLOOKUP(bloque1_2[[#This Row],[niño]],BD.niños[[Código]:[sexo]],6,FALSE)</f>
        <v>9 y 10</v>
      </c>
      <c r="H351" s="1" t="str">
        <f>+VLOOKUP(bloque1_2[[#This Row],[niño]],BD.niños[[Código]:[sexo]],7,FALSE)</f>
        <v>M</v>
      </c>
      <c r="I351" s="1">
        <v>1</v>
      </c>
    </row>
    <row r="352" spans="1:9" x14ac:dyDescent="0.55000000000000004">
      <c r="A352" s="1">
        <v>11</v>
      </c>
      <c r="B352" t="s">
        <v>391</v>
      </c>
      <c r="C352" s="1" t="s">
        <v>4</v>
      </c>
      <c r="D352" s="1">
        <v>5</v>
      </c>
      <c r="E352" s="1" t="s">
        <v>368</v>
      </c>
      <c r="F352">
        <v>6</v>
      </c>
      <c r="G352" s="1" t="str">
        <f>+VLOOKUP(bloque1_2[[#This Row],[niño]],BD.niños[[Código]:[sexo]],6,FALSE)</f>
        <v>9 y 10</v>
      </c>
      <c r="H352" s="1" t="str">
        <f>+VLOOKUP(bloque1_2[[#This Row],[niño]],BD.niños[[Código]:[sexo]],7,FALSE)</f>
        <v>M</v>
      </c>
      <c r="I352" s="1">
        <v>1</v>
      </c>
    </row>
    <row r="353" spans="1:9" x14ac:dyDescent="0.55000000000000004">
      <c r="A353" s="1">
        <v>11</v>
      </c>
      <c r="B353" t="s">
        <v>391</v>
      </c>
      <c r="C353" s="1" t="s">
        <v>4</v>
      </c>
      <c r="D353" s="1">
        <v>5</v>
      </c>
      <c r="E353" s="1" t="s">
        <v>371</v>
      </c>
      <c r="F353">
        <v>5</v>
      </c>
      <c r="G353" s="1" t="str">
        <f>+VLOOKUP(bloque1_2[[#This Row],[niño]],BD.niños[[Código]:[sexo]],6,FALSE)</f>
        <v>9 y 10</v>
      </c>
      <c r="H353" s="1" t="str">
        <f>+VLOOKUP(bloque1_2[[#This Row],[niño]],BD.niños[[Código]:[sexo]],7,FALSE)</f>
        <v>F</v>
      </c>
      <c r="I353" s="1">
        <v>1</v>
      </c>
    </row>
    <row r="354" spans="1:9" x14ac:dyDescent="0.55000000000000004">
      <c r="A354" s="1">
        <v>12</v>
      </c>
      <c r="B354" t="s">
        <v>392</v>
      </c>
      <c r="C354" s="1" t="s">
        <v>3</v>
      </c>
      <c r="D354" s="1">
        <v>4</v>
      </c>
      <c r="E354" s="1" t="s">
        <v>36</v>
      </c>
      <c r="F354">
        <v>1</v>
      </c>
      <c r="G354" s="1" t="str">
        <f>+VLOOKUP(bloque1_2[[#This Row],[niño]],BD.niños[[Código]:[sexo]],6,FALSE)</f>
        <v>5 y 6</v>
      </c>
      <c r="H354" s="1" t="str">
        <f>+VLOOKUP(bloque1_2[[#This Row],[niño]],BD.niños[[Código]:[sexo]],7,FALSE)</f>
        <v>M</v>
      </c>
      <c r="I354" s="1">
        <v>1</v>
      </c>
    </row>
    <row r="355" spans="1:9" x14ac:dyDescent="0.55000000000000004">
      <c r="A355" s="1">
        <v>12</v>
      </c>
      <c r="B355" t="s">
        <v>392</v>
      </c>
      <c r="C355" s="1" t="s">
        <v>3</v>
      </c>
      <c r="D355" s="1">
        <v>4</v>
      </c>
      <c r="E355" s="1" t="s">
        <v>40</v>
      </c>
      <c r="F355">
        <v>7</v>
      </c>
      <c r="G355" s="1" t="str">
        <f>+VLOOKUP(bloque1_2[[#This Row],[niño]],BD.niños[[Código]:[sexo]],6,FALSE)</f>
        <v>7 y 8</v>
      </c>
      <c r="H355" s="1" t="str">
        <f>+VLOOKUP(bloque1_2[[#This Row],[niño]],BD.niños[[Código]:[sexo]],7,FALSE)</f>
        <v>M</v>
      </c>
      <c r="I355" s="1">
        <v>1</v>
      </c>
    </row>
    <row r="356" spans="1:9" x14ac:dyDescent="0.55000000000000004">
      <c r="A356" s="1">
        <v>12</v>
      </c>
      <c r="B356" t="s">
        <v>392</v>
      </c>
      <c r="C356" s="1" t="s">
        <v>3</v>
      </c>
      <c r="D356" s="1">
        <v>4</v>
      </c>
      <c r="E356" s="1" t="s">
        <v>44</v>
      </c>
      <c r="F356">
        <v>4</v>
      </c>
      <c r="G356" s="1" t="str">
        <f>+VLOOKUP(bloque1_2[[#This Row],[niño]],BD.niños[[Código]:[sexo]],6,FALSE)</f>
        <v>7 y 8</v>
      </c>
      <c r="H356" s="1" t="str">
        <f>+VLOOKUP(bloque1_2[[#This Row],[niño]],BD.niños[[Código]:[sexo]],7,FALSE)</f>
        <v>F</v>
      </c>
      <c r="I356" s="1">
        <v>1</v>
      </c>
    </row>
    <row r="357" spans="1:9" x14ac:dyDescent="0.55000000000000004">
      <c r="A357" s="1">
        <v>12</v>
      </c>
      <c r="B357" t="s">
        <v>392</v>
      </c>
      <c r="C357" s="1" t="s">
        <v>3</v>
      </c>
      <c r="D357" s="1">
        <v>4</v>
      </c>
      <c r="E357" s="1" t="s">
        <v>48</v>
      </c>
      <c r="F357">
        <v>1</v>
      </c>
      <c r="G357" s="1" t="str">
        <f>+VLOOKUP(bloque1_2[[#This Row],[niño]],BD.niños[[Código]:[sexo]],6,FALSE)</f>
        <v>7 y 8</v>
      </c>
      <c r="H357" s="1" t="str">
        <f>+VLOOKUP(bloque1_2[[#This Row],[niño]],BD.niños[[Código]:[sexo]],7,FALSE)</f>
        <v>F</v>
      </c>
      <c r="I357" s="1">
        <v>1</v>
      </c>
    </row>
    <row r="358" spans="1:9" x14ac:dyDescent="0.55000000000000004">
      <c r="A358" s="1">
        <v>12</v>
      </c>
      <c r="B358" t="s">
        <v>392</v>
      </c>
      <c r="C358" s="1" t="s">
        <v>3</v>
      </c>
      <c r="D358" s="1">
        <v>4</v>
      </c>
      <c r="E358" s="1" t="s">
        <v>52</v>
      </c>
      <c r="F358">
        <v>4</v>
      </c>
      <c r="G358" s="1" t="str">
        <f>+VLOOKUP(bloque1_2[[#This Row],[niño]],BD.niños[[Código]:[sexo]],6,FALSE)</f>
        <v>7 y 8</v>
      </c>
      <c r="H358" s="1" t="str">
        <f>+VLOOKUP(bloque1_2[[#This Row],[niño]],BD.niños[[Código]:[sexo]],7,FALSE)</f>
        <v>F</v>
      </c>
      <c r="I358" s="1">
        <v>1</v>
      </c>
    </row>
    <row r="359" spans="1:9" x14ac:dyDescent="0.55000000000000004">
      <c r="A359" s="1">
        <v>12</v>
      </c>
      <c r="B359" t="s">
        <v>392</v>
      </c>
      <c r="C359" s="1" t="s">
        <v>3</v>
      </c>
      <c r="D359" s="1">
        <v>4</v>
      </c>
      <c r="E359" s="1" t="s">
        <v>56</v>
      </c>
      <c r="F359">
        <v>1</v>
      </c>
      <c r="G359" s="1" t="str">
        <f>+VLOOKUP(bloque1_2[[#This Row],[niño]],BD.niños[[Código]:[sexo]],6,FALSE)</f>
        <v>7 y 8</v>
      </c>
      <c r="H359" s="1" t="str">
        <f>+VLOOKUP(bloque1_2[[#This Row],[niño]],BD.niños[[Código]:[sexo]],7,FALSE)</f>
        <v>F</v>
      </c>
      <c r="I359" s="1">
        <v>1</v>
      </c>
    </row>
    <row r="360" spans="1:9" x14ac:dyDescent="0.55000000000000004">
      <c r="A360" s="1">
        <v>12</v>
      </c>
      <c r="B360" t="s">
        <v>392</v>
      </c>
      <c r="C360" s="1" t="s">
        <v>3</v>
      </c>
      <c r="D360" s="1">
        <v>4</v>
      </c>
      <c r="E360" s="1" t="s">
        <v>60</v>
      </c>
      <c r="F360">
        <v>6</v>
      </c>
      <c r="G360" s="1" t="str">
        <f>+VLOOKUP(bloque1_2[[#This Row],[niño]],BD.niños[[Código]:[sexo]],6,FALSE)</f>
        <v>9 y 10</v>
      </c>
      <c r="H360" s="1" t="str">
        <f>+VLOOKUP(bloque1_2[[#This Row],[niño]],BD.niños[[Código]:[sexo]],7,FALSE)</f>
        <v>M</v>
      </c>
      <c r="I360" s="1">
        <v>1</v>
      </c>
    </row>
    <row r="361" spans="1:9" x14ac:dyDescent="0.55000000000000004">
      <c r="A361" s="1">
        <v>12</v>
      </c>
      <c r="B361" t="s">
        <v>392</v>
      </c>
      <c r="C361" s="1" t="s">
        <v>3</v>
      </c>
      <c r="D361" s="1">
        <v>4</v>
      </c>
      <c r="E361" s="1" t="s">
        <v>64</v>
      </c>
      <c r="F361">
        <v>4</v>
      </c>
      <c r="G361" s="1" t="str">
        <f>+VLOOKUP(bloque1_2[[#This Row],[niño]],BD.niños[[Código]:[sexo]],6,FALSE)</f>
        <v>9 y 10</v>
      </c>
      <c r="H361" s="1" t="str">
        <f>+VLOOKUP(bloque1_2[[#This Row],[niño]],BD.niños[[Código]:[sexo]],7,FALSE)</f>
        <v>F</v>
      </c>
      <c r="I361" s="1">
        <v>1</v>
      </c>
    </row>
    <row r="362" spans="1:9" x14ac:dyDescent="0.55000000000000004">
      <c r="A362" s="1">
        <v>12</v>
      </c>
      <c r="B362" t="s">
        <v>392</v>
      </c>
      <c r="C362" s="1" t="s">
        <v>3</v>
      </c>
      <c r="D362" s="1">
        <v>4</v>
      </c>
      <c r="E362" s="1" t="s">
        <v>68</v>
      </c>
      <c r="F362">
        <v>4</v>
      </c>
      <c r="G362" s="1" t="str">
        <f>+VLOOKUP(bloque1_2[[#This Row],[niño]],BD.niños[[Código]:[sexo]],6,FALSE)</f>
        <v>9 y 10</v>
      </c>
      <c r="H362" s="1" t="str">
        <f>+VLOOKUP(bloque1_2[[#This Row],[niño]],BD.niños[[Código]:[sexo]],7,FALSE)</f>
        <v>M</v>
      </c>
      <c r="I362" s="1">
        <v>1</v>
      </c>
    </row>
    <row r="363" spans="1:9" x14ac:dyDescent="0.55000000000000004">
      <c r="A363" s="1">
        <v>12</v>
      </c>
      <c r="B363" t="s">
        <v>392</v>
      </c>
      <c r="C363" s="1" t="s">
        <v>3</v>
      </c>
      <c r="D363" s="1">
        <v>4</v>
      </c>
      <c r="E363" s="1" t="s">
        <v>72</v>
      </c>
      <c r="F363">
        <v>1</v>
      </c>
      <c r="G363" s="1" t="str">
        <f>+VLOOKUP(bloque1_2[[#This Row],[niño]],BD.niños[[Código]:[sexo]],6,FALSE)</f>
        <v>9 y 10</v>
      </c>
      <c r="H363" s="1" t="str">
        <f>+VLOOKUP(bloque1_2[[#This Row],[niño]],BD.niños[[Código]:[sexo]],7,FALSE)</f>
        <v>F</v>
      </c>
      <c r="I363" s="1">
        <v>1</v>
      </c>
    </row>
    <row r="364" spans="1:9" x14ac:dyDescent="0.55000000000000004">
      <c r="A364" s="1">
        <v>12</v>
      </c>
      <c r="B364" t="s">
        <v>392</v>
      </c>
      <c r="C364" s="1" t="s">
        <v>3</v>
      </c>
      <c r="D364" s="1">
        <v>4</v>
      </c>
      <c r="E364" s="1" t="s">
        <v>75</v>
      </c>
      <c r="F364">
        <v>4</v>
      </c>
      <c r="G364" s="1" t="str">
        <f>+VLOOKUP(bloque1_2[[#This Row],[niño]],BD.niños[[Código]:[sexo]],6,FALSE)</f>
        <v>9 y 10</v>
      </c>
      <c r="H364" s="1" t="str">
        <f>+VLOOKUP(bloque1_2[[#This Row],[niño]],BD.niños[[Código]:[sexo]],7,FALSE)</f>
        <v>F</v>
      </c>
      <c r="I364" s="1">
        <v>1</v>
      </c>
    </row>
    <row r="365" spans="1:9" x14ac:dyDescent="0.55000000000000004">
      <c r="A365" s="1">
        <v>12</v>
      </c>
      <c r="B365" t="s">
        <v>392</v>
      </c>
      <c r="C365" s="1" t="s">
        <v>3</v>
      </c>
      <c r="D365" s="1">
        <v>4</v>
      </c>
      <c r="E365" s="1" t="s">
        <v>78</v>
      </c>
      <c r="F365">
        <v>4</v>
      </c>
      <c r="G365" s="1" t="str">
        <f>+VLOOKUP(bloque1_2[[#This Row],[niño]],BD.niños[[Código]:[sexo]],6,FALSE)</f>
        <v>5 y 6</v>
      </c>
      <c r="H365" s="1" t="str">
        <f>+VLOOKUP(bloque1_2[[#This Row],[niño]],BD.niños[[Código]:[sexo]],7,FALSE)</f>
        <v>M</v>
      </c>
      <c r="I365" s="1">
        <v>1</v>
      </c>
    </row>
    <row r="366" spans="1:9" x14ac:dyDescent="0.55000000000000004">
      <c r="A366" s="1">
        <v>12</v>
      </c>
      <c r="B366" t="s">
        <v>392</v>
      </c>
      <c r="C366" s="1" t="s">
        <v>3</v>
      </c>
      <c r="D366" s="1">
        <v>4</v>
      </c>
      <c r="E366" s="1" t="s">
        <v>82</v>
      </c>
      <c r="F366">
        <v>2</v>
      </c>
      <c r="G366" s="1" t="str">
        <f>+VLOOKUP(bloque1_2[[#This Row],[niño]],BD.niños[[Código]:[sexo]],6,FALSE)</f>
        <v>5 y 6</v>
      </c>
      <c r="H366" s="1" t="str">
        <f>+VLOOKUP(bloque1_2[[#This Row],[niño]],BD.niños[[Código]:[sexo]],7,FALSE)</f>
        <v>F</v>
      </c>
      <c r="I366" s="1">
        <v>1</v>
      </c>
    </row>
    <row r="367" spans="1:9" x14ac:dyDescent="0.55000000000000004">
      <c r="A367" s="1">
        <v>12</v>
      </c>
      <c r="B367" t="s">
        <v>392</v>
      </c>
      <c r="C367" s="1" t="s">
        <v>3</v>
      </c>
      <c r="D367" s="1">
        <v>4</v>
      </c>
      <c r="E367" s="1" t="s">
        <v>85</v>
      </c>
      <c r="F367">
        <v>4</v>
      </c>
      <c r="G367" s="1" t="str">
        <f>+VLOOKUP(bloque1_2[[#This Row],[niño]],BD.niños[[Código]:[sexo]],6,FALSE)</f>
        <v>5 y 6</v>
      </c>
      <c r="H367" s="1" t="str">
        <f>+VLOOKUP(bloque1_2[[#This Row],[niño]],BD.niños[[Código]:[sexo]],7,FALSE)</f>
        <v>M</v>
      </c>
      <c r="I367" s="1">
        <v>1</v>
      </c>
    </row>
    <row r="368" spans="1:9" x14ac:dyDescent="0.55000000000000004">
      <c r="A368" s="1">
        <v>12</v>
      </c>
      <c r="B368" t="s">
        <v>392</v>
      </c>
      <c r="C368" s="1" t="s">
        <v>3</v>
      </c>
      <c r="D368" s="1">
        <v>4</v>
      </c>
      <c r="E368" s="1" t="s">
        <v>184</v>
      </c>
      <c r="F368">
        <v>4</v>
      </c>
      <c r="G368" s="1" t="str">
        <f>+VLOOKUP(bloque1_2[[#This Row],[niño]],BD.niños[[Código]:[sexo]],6,FALSE)</f>
        <v>7 y 8</v>
      </c>
      <c r="H368" s="1" t="str">
        <f>+VLOOKUP(bloque1_2[[#This Row],[niño]],BD.niños[[Código]:[sexo]],7,FALSE)</f>
        <v>M</v>
      </c>
      <c r="I368" s="1">
        <v>1</v>
      </c>
    </row>
    <row r="369" spans="1:9" x14ac:dyDescent="0.55000000000000004">
      <c r="A369" s="1">
        <v>12</v>
      </c>
      <c r="B369" t="s">
        <v>392</v>
      </c>
      <c r="C369" s="1" t="s">
        <v>3</v>
      </c>
      <c r="D369" s="1">
        <v>4</v>
      </c>
      <c r="E369" s="1" t="s">
        <v>187</v>
      </c>
      <c r="F369">
        <v>4</v>
      </c>
      <c r="G369" s="1" t="str">
        <f>+VLOOKUP(bloque1_2[[#This Row],[niño]],BD.niños[[Código]:[sexo]],6,FALSE)</f>
        <v>7 y 8</v>
      </c>
      <c r="H369" s="1" t="str">
        <f>+VLOOKUP(bloque1_2[[#This Row],[niño]],BD.niños[[Código]:[sexo]],7,FALSE)</f>
        <v>F</v>
      </c>
      <c r="I369" s="1">
        <v>1</v>
      </c>
    </row>
    <row r="370" spans="1:9" x14ac:dyDescent="0.55000000000000004">
      <c r="A370" s="1">
        <v>12</v>
      </c>
      <c r="B370" t="s">
        <v>392</v>
      </c>
      <c r="C370" s="1" t="s">
        <v>3</v>
      </c>
      <c r="D370" s="1">
        <v>4</v>
      </c>
      <c r="E370" s="1" t="s">
        <v>192</v>
      </c>
      <c r="F370">
        <v>4</v>
      </c>
      <c r="G370" s="1" t="str">
        <f>+VLOOKUP(bloque1_2[[#This Row],[niño]],BD.niños[[Código]:[sexo]],6,FALSE)</f>
        <v>7 y 8</v>
      </c>
      <c r="H370" s="1" t="str">
        <f>+VLOOKUP(bloque1_2[[#This Row],[niño]],BD.niños[[Código]:[sexo]],7,FALSE)</f>
        <v>M</v>
      </c>
      <c r="I370" s="1">
        <v>1</v>
      </c>
    </row>
    <row r="371" spans="1:9" x14ac:dyDescent="0.55000000000000004">
      <c r="A371" s="1">
        <v>12</v>
      </c>
      <c r="B371" t="s">
        <v>392</v>
      </c>
      <c r="C371" s="1" t="s">
        <v>3</v>
      </c>
      <c r="D371" s="1">
        <v>4</v>
      </c>
      <c r="E371" s="1" t="s">
        <v>195</v>
      </c>
      <c r="F371">
        <v>4</v>
      </c>
      <c r="G371" s="1" t="str">
        <f>+VLOOKUP(bloque1_2[[#This Row],[niño]],BD.niños[[Código]:[sexo]],6,FALSE)</f>
        <v>9 y 10</v>
      </c>
      <c r="H371" s="1" t="str">
        <f>+VLOOKUP(bloque1_2[[#This Row],[niño]],BD.niños[[Código]:[sexo]],7,FALSE)</f>
        <v>M</v>
      </c>
      <c r="I371" s="1">
        <v>1</v>
      </c>
    </row>
    <row r="372" spans="1:9" x14ac:dyDescent="0.55000000000000004">
      <c r="A372" s="1">
        <v>12</v>
      </c>
      <c r="B372" t="s">
        <v>392</v>
      </c>
      <c r="C372" s="1" t="s">
        <v>3</v>
      </c>
      <c r="D372" s="1">
        <v>4</v>
      </c>
      <c r="E372" s="1" t="s">
        <v>199</v>
      </c>
      <c r="F372">
        <v>7</v>
      </c>
      <c r="G372" s="1" t="str">
        <f>+VLOOKUP(bloque1_2[[#This Row],[niño]],BD.niños[[Código]:[sexo]],6,FALSE)</f>
        <v>9 y 10</v>
      </c>
      <c r="H372" s="1" t="str">
        <f>+VLOOKUP(bloque1_2[[#This Row],[niño]],BD.niños[[Código]:[sexo]],7,FALSE)</f>
        <v>M</v>
      </c>
      <c r="I372" s="1">
        <v>1</v>
      </c>
    </row>
    <row r="373" spans="1:9" x14ac:dyDescent="0.55000000000000004">
      <c r="A373" s="1">
        <v>12</v>
      </c>
      <c r="B373" t="s">
        <v>392</v>
      </c>
      <c r="C373" s="1" t="s">
        <v>3</v>
      </c>
      <c r="D373" s="1">
        <v>4</v>
      </c>
      <c r="E373" s="1" t="s">
        <v>203</v>
      </c>
      <c r="F373">
        <v>4</v>
      </c>
      <c r="G373" s="1" t="str">
        <f>+VLOOKUP(bloque1_2[[#This Row],[niño]],BD.niños[[Código]:[sexo]],6,FALSE)</f>
        <v>9 y 10</v>
      </c>
      <c r="H373" s="1" t="str">
        <f>+VLOOKUP(bloque1_2[[#This Row],[niño]],BD.niños[[Código]:[sexo]],7,FALSE)</f>
        <v>F</v>
      </c>
      <c r="I373" s="1">
        <v>1</v>
      </c>
    </row>
    <row r="374" spans="1:9" x14ac:dyDescent="0.55000000000000004">
      <c r="A374" s="1">
        <v>12</v>
      </c>
      <c r="B374" t="s">
        <v>392</v>
      </c>
      <c r="C374" s="1" t="s">
        <v>3</v>
      </c>
      <c r="D374" s="1">
        <v>4</v>
      </c>
      <c r="E374" s="1" t="s">
        <v>206</v>
      </c>
      <c r="F374">
        <v>4</v>
      </c>
      <c r="G374" s="1" t="str">
        <f>+VLOOKUP(bloque1_2[[#This Row],[niño]],BD.niños[[Código]:[sexo]],6,FALSE)</f>
        <v>9 y 10</v>
      </c>
      <c r="H374" s="1" t="str">
        <f>+VLOOKUP(bloque1_2[[#This Row],[niño]],BD.niños[[Código]:[sexo]],7,FALSE)</f>
        <v>F</v>
      </c>
      <c r="I374" s="1">
        <v>1</v>
      </c>
    </row>
    <row r="375" spans="1:9" x14ac:dyDescent="0.55000000000000004">
      <c r="A375" s="1">
        <v>12</v>
      </c>
      <c r="B375" t="s">
        <v>392</v>
      </c>
      <c r="C375" s="1" t="s">
        <v>3</v>
      </c>
      <c r="D375" s="1">
        <v>4</v>
      </c>
      <c r="E375" s="1" t="s">
        <v>210</v>
      </c>
      <c r="F375">
        <v>4</v>
      </c>
      <c r="G375" s="1" t="str">
        <f>+VLOOKUP(bloque1_2[[#This Row],[niño]],BD.niños[[Código]:[sexo]],6,FALSE)</f>
        <v>7 y 8</v>
      </c>
      <c r="H375" s="1" t="str">
        <f>+VLOOKUP(bloque1_2[[#This Row],[niño]],BD.niños[[Código]:[sexo]],7,FALSE)</f>
        <v>M</v>
      </c>
      <c r="I375" s="1">
        <v>1</v>
      </c>
    </row>
    <row r="376" spans="1:9" x14ac:dyDescent="0.55000000000000004">
      <c r="A376" s="1">
        <v>12</v>
      </c>
      <c r="B376" t="s">
        <v>392</v>
      </c>
      <c r="C376" s="1" t="s">
        <v>3</v>
      </c>
      <c r="D376" s="1">
        <v>4</v>
      </c>
      <c r="E376" s="1" t="s">
        <v>274</v>
      </c>
      <c r="F376">
        <v>4</v>
      </c>
      <c r="G376" s="1" t="str">
        <f>+VLOOKUP(bloque1_2[[#This Row],[niño]],BD.niños[[Código]:[sexo]],6,FALSE)</f>
        <v>5 y 6</v>
      </c>
      <c r="H376" s="1" t="str">
        <f>+VLOOKUP(bloque1_2[[#This Row],[niño]],BD.niños[[Código]:[sexo]],7,FALSE)</f>
        <v>M</v>
      </c>
      <c r="I376" s="1">
        <v>1</v>
      </c>
    </row>
    <row r="377" spans="1:9" x14ac:dyDescent="0.55000000000000004">
      <c r="A377" s="1">
        <v>12</v>
      </c>
      <c r="B377" t="s">
        <v>392</v>
      </c>
      <c r="C377" s="1" t="s">
        <v>3</v>
      </c>
      <c r="D377" s="1">
        <v>4</v>
      </c>
      <c r="E377" s="1" t="s">
        <v>276</v>
      </c>
      <c r="F377">
        <v>1</v>
      </c>
      <c r="G377" s="1" t="str">
        <f>+VLOOKUP(bloque1_2[[#This Row],[niño]],BD.niños[[Código]:[sexo]],6,FALSE)</f>
        <v>5 y 6</v>
      </c>
      <c r="H377" s="1" t="str">
        <f>+VLOOKUP(bloque1_2[[#This Row],[niño]],BD.niños[[Código]:[sexo]],7,FALSE)</f>
        <v>M</v>
      </c>
      <c r="I377" s="1">
        <v>1</v>
      </c>
    </row>
    <row r="378" spans="1:9" x14ac:dyDescent="0.55000000000000004">
      <c r="A378" s="1">
        <v>12</v>
      </c>
      <c r="B378" t="s">
        <v>392</v>
      </c>
      <c r="C378" s="1" t="s">
        <v>3</v>
      </c>
      <c r="D378" s="1">
        <v>4</v>
      </c>
      <c r="E378" s="1" t="s">
        <v>279</v>
      </c>
      <c r="F378">
        <v>4</v>
      </c>
      <c r="G378" s="1" t="str">
        <f>+VLOOKUP(bloque1_2[[#This Row],[niño]],BD.niños[[Código]:[sexo]],6,FALSE)</f>
        <v>7 y 8</v>
      </c>
      <c r="H378" s="1" t="str">
        <f>+VLOOKUP(bloque1_2[[#This Row],[niño]],BD.niños[[Código]:[sexo]],7,FALSE)</f>
        <v>F</v>
      </c>
      <c r="I378" s="1">
        <v>1</v>
      </c>
    </row>
    <row r="379" spans="1:9" x14ac:dyDescent="0.55000000000000004">
      <c r="A379" s="1">
        <v>12</v>
      </c>
      <c r="B379" t="s">
        <v>392</v>
      </c>
      <c r="C379" s="1" t="s">
        <v>3</v>
      </c>
      <c r="D379" s="1">
        <v>4</v>
      </c>
      <c r="E379" s="1" t="s">
        <v>282</v>
      </c>
      <c r="F379">
        <v>1</v>
      </c>
      <c r="G379" s="1" t="str">
        <f>+VLOOKUP(bloque1_2[[#This Row],[niño]],BD.niños[[Código]:[sexo]],6,FALSE)</f>
        <v>5 y 6</v>
      </c>
      <c r="H379" s="1" t="str">
        <f>+VLOOKUP(bloque1_2[[#This Row],[niño]],BD.niños[[Código]:[sexo]],7,FALSE)</f>
        <v>F</v>
      </c>
      <c r="I379" s="1">
        <v>1</v>
      </c>
    </row>
    <row r="380" spans="1:9" x14ac:dyDescent="0.55000000000000004">
      <c r="A380" s="1">
        <v>12</v>
      </c>
      <c r="B380" t="s">
        <v>392</v>
      </c>
      <c r="C380" s="1" t="s">
        <v>3</v>
      </c>
      <c r="D380" s="1">
        <v>4</v>
      </c>
      <c r="E380" s="1" t="s">
        <v>352</v>
      </c>
      <c r="F380">
        <v>4</v>
      </c>
      <c r="G380" s="1" t="str">
        <f>+VLOOKUP(bloque1_2[[#This Row],[niño]],BD.niños[[Código]:[sexo]],6,FALSE)</f>
        <v>7 y 8</v>
      </c>
      <c r="H380" s="1" t="str">
        <f>+VLOOKUP(bloque1_2[[#This Row],[niño]],BD.niños[[Código]:[sexo]],7,FALSE)</f>
        <v>F</v>
      </c>
      <c r="I380" s="1">
        <v>1</v>
      </c>
    </row>
    <row r="381" spans="1:9" x14ac:dyDescent="0.55000000000000004">
      <c r="A381" s="1">
        <v>12</v>
      </c>
      <c r="B381" t="s">
        <v>392</v>
      </c>
      <c r="C381" s="1" t="s">
        <v>3</v>
      </c>
      <c r="D381" s="1">
        <v>4</v>
      </c>
      <c r="E381" s="1" t="s">
        <v>357</v>
      </c>
      <c r="F381">
        <v>4</v>
      </c>
      <c r="G381" s="1" t="str">
        <f>+VLOOKUP(bloque1_2[[#This Row],[niño]],BD.niños[[Código]:[sexo]],6,FALSE)</f>
        <v>7 y 8</v>
      </c>
      <c r="H381" s="1" t="str">
        <f>+VLOOKUP(bloque1_2[[#This Row],[niño]],BD.niños[[Código]:[sexo]],7,FALSE)</f>
        <v>M</v>
      </c>
      <c r="I381" s="1">
        <v>1</v>
      </c>
    </row>
    <row r="382" spans="1:9" x14ac:dyDescent="0.55000000000000004">
      <c r="A382" s="1">
        <v>12</v>
      </c>
      <c r="B382" t="s">
        <v>392</v>
      </c>
      <c r="C382" s="1" t="s">
        <v>3</v>
      </c>
      <c r="D382" s="1">
        <v>4</v>
      </c>
      <c r="E382" s="1" t="s">
        <v>360</v>
      </c>
      <c r="F382">
        <v>7</v>
      </c>
      <c r="G382" s="1" t="str">
        <f>+VLOOKUP(bloque1_2[[#This Row],[niño]],BD.niños[[Código]:[sexo]],6,FALSE)</f>
        <v>9 y 10</v>
      </c>
      <c r="H382" s="1" t="str">
        <f>+VLOOKUP(bloque1_2[[#This Row],[niño]],BD.niños[[Código]:[sexo]],7,FALSE)</f>
        <v>M</v>
      </c>
      <c r="I382" s="1">
        <v>1</v>
      </c>
    </row>
    <row r="383" spans="1:9" x14ac:dyDescent="0.55000000000000004">
      <c r="A383" s="1">
        <v>12</v>
      </c>
      <c r="B383" t="s">
        <v>392</v>
      </c>
      <c r="C383" s="1" t="s">
        <v>3</v>
      </c>
      <c r="D383" s="1">
        <v>4</v>
      </c>
      <c r="E383" s="1" t="s">
        <v>364</v>
      </c>
      <c r="F383">
        <v>4</v>
      </c>
      <c r="G383" s="1" t="str">
        <f>+VLOOKUP(bloque1_2[[#This Row],[niño]],BD.niños[[Código]:[sexo]],6,FALSE)</f>
        <v>9 y 10</v>
      </c>
      <c r="H383" s="1" t="str">
        <f>+VLOOKUP(bloque1_2[[#This Row],[niño]],BD.niños[[Código]:[sexo]],7,FALSE)</f>
        <v>M</v>
      </c>
      <c r="I383" s="1">
        <v>1</v>
      </c>
    </row>
    <row r="384" spans="1:9" x14ac:dyDescent="0.55000000000000004">
      <c r="A384" s="1">
        <v>12</v>
      </c>
      <c r="B384" t="s">
        <v>392</v>
      </c>
      <c r="C384" s="1" t="s">
        <v>3</v>
      </c>
      <c r="D384" s="1">
        <v>4</v>
      </c>
      <c r="E384" s="1" t="s">
        <v>368</v>
      </c>
      <c r="F384">
        <v>7</v>
      </c>
      <c r="G384" s="1" t="str">
        <f>+VLOOKUP(bloque1_2[[#This Row],[niño]],BD.niños[[Código]:[sexo]],6,FALSE)</f>
        <v>9 y 10</v>
      </c>
      <c r="H384" s="1" t="str">
        <f>+VLOOKUP(bloque1_2[[#This Row],[niño]],BD.niños[[Código]:[sexo]],7,FALSE)</f>
        <v>M</v>
      </c>
      <c r="I384" s="1">
        <v>1</v>
      </c>
    </row>
    <row r="385" spans="1:9" x14ac:dyDescent="0.55000000000000004">
      <c r="A385" s="1">
        <v>12</v>
      </c>
      <c r="B385" t="s">
        <v>392</v>
      </c>
      <c r="C385" s="1" t="s">
        <v>3</v>
      </c>
      <c r="D385" s="1">
        <v>4</v>
      </c>
      <c r="E385" s="1" t="s">
        <v>371</v>
      </c>
      <c r="F385">
        <v>4</v>
      </c>
      <c r="G385" s="1" t="str">
        <f>+VLOOKUP(bloque1_2[[#This Row],[niño]],BD.niños[[Código]:[sexo]],6,FALSE)</f>
        <v>9 y 10</v>
      </c>
      <c r="H385" s="1" t="str">
        <f>+VLOOKUP(bloque1_2[[#This Row],[niño]],BD.niños[[Código]:[sexo]],7,FALSE)</f>
        <v>F</v>
      </c>
      <c r="I385" s="1">
        <v>1</v>
      </c>
    </row>
    <row r="386" spans="1:9" x14ac:dyDescent="0.55000000000000004">
      <c r="A386" s="1">
        <v>13</v>
      </c>
      <c r="B386" t="s">
        <v>393</v>
      </c>
      <c r="C386" s="1" t="s">
        <v>0</v>
      </c>
      <c r="D386" s="1">
        <v>7</v>
      </c>
      <c r="E386" s="1" t="s">
        <v>36</v>
      </c>
      <c r="F386">
        <v>1</v>
      </c>
      <c r="G386" s="1" t="str">
        <f>+VLOOKUP(bloque1_2[[#This Row],[niño]],BD.niños[[Código]:[sexo]],6,FALSE)</f>
        <v>5 y 6</v>
      </c>
      <c r="H386" s="1" t="str">
        <f>+VLOOKUP(bloque1_2[[#This Row],[niño]],BD.niños[[Código]:[sexo]],7,FALSE)</f>
        <v>M</v>
      </c>
      <c r="I386" s="1">
        <v>1</v>
      </c>
    </row>
    <row r="387" spans="1:9" x14ac:dyDescent="0.55000000000000004">
      <c r="A387" s="1">
        <v>13</v>
      </c>
      <c r="B387" t="s">
        <v>393</v>
      </c>
      <c r="C387" s="1" t="s">
        <v>0</v>
      </c>
      <c r="D387" s="1">
        <v>7</v>
      </c>
      <c r="E387" s="1" t="s">
        <v>40</v>
      </c>
      <c r="F387">
        <v>4</v>
      </c>
      <c r="G387" s="1" t="str">
        <f>+VLOOKUP(bloque1_2[[#This Row],[niño]],BD.niños[[Código]:[sexo]],6,FALSE)</f>
        <v>7 y 8</v>
      </c>
      <c r="H387" s="1" t="str">
        <f>+VLOOKUP(bloque1_2[[#This Row],[niño]],BD.niños[[Código]:[sexo]],7,FALSE)</f>
        <v>M</v>
      </c>
      <c r="I387" s="1">
        <v>1</v>
      </c>
    </row>
    <row r="388" spans="1:9" x14ac:dyDescent="0.55000000000000004">
      <c r="A388" s="1">
        <v>13</v>
      </c>
      <c r="B388" t="s">
        <v>393</v>
      </c>
      <c r="C388" s="1" t="s">
        <v>0</v>
      </c>
      <c r="D388" s="1">
        <v>7</v>
      </c>
      <c r="E388" s="1" t="s">
        <v>44</v>
      </c>
      <c r="F388">
        <v>5</v>
      </c>
      <c r="G388" s="1" t="str">
        <f>+VLOOKUP(bloque1_2[[#This Row],[niño]],BD.niños[[Código]:[sexo]],6,FALSE)</f>
        <v>7 y 8</v>
      </c>
      <c r="H388" s="1" t="str">
        <f>+VLOOKUP(bloque1_2[[#This Row],[niño]],BD.niños[[Código]:[sexo]],7,FALSE)</f>
        <v>F</v>
      </c>
      <c r="I388" s="1">
        <v>1</v>
      </c>
    </row>
    <row r="389" spans="1:9" x14ac:dyDescent="0.55000000000000004">
      <c r="A389" s="1">
        <v>13</v>
      </c>
      <c r="B389" t="s">
        <v>393</v>
      </c>
      <c r="C389" s="1" t="s">
        <v>0</v>
      </c>
      <c r="D389" s="1">
        <v>7</v>
      </c>
      <c r="E389" s="1" t="s">
        <v>48</v>
      </c>
      <c r="F389">
        <v>4</v>
      </c>
      <c r="G389" s="1" t="str">
        <f>+VLOOKUP(bloque1_2[[#This Row],[niño]],BD.niños[[Código]:[sexo]],6,FALSE)</f>
        <v>7 y 8</v>
      </c>
      <c r="H389" s="1" t="str">
        <f>+VLOOKUP(bloque1_2[[#This Row],[niño]],BD.niños[[Código]:[sexo]],7,FALSE)</f>
        <v>F</v>
      </c>
      <c r="I389" s="1">
        <v>1</v>
      </c>
    </row>
    <row r="390" spans="1:9" x14ac:dyDescent="0.55000000000000004">
      <c r="A390" s="1">
        <v>13</v>
      </c>
      <c r="B390" t="s">
        <v>393</v>
      </c>
      <c r="C390" s="1" t="s">
        <v>0</v>
      </c>
      <c r="D390" s="1">
        <v>7</v>
      </c>
      <c r="E390" s="1" t="s">
        <v>52</v>
      </c>
      <c r="F390">
        <v>4</v>
      </c>
      <c r="G390" s="1" t="str">
        <f>+VLOOKUP(bloque1_2[[#This Row],[niño]],BD.niños[[Código]:[sexo]],6,FALSE)</f>
        <v>7 y 8</v>
      </c>
      <c r="H390" s="1" t="str">
        <f>+VLOOKUP(bloque1_2[[#This Row],[niño]],BD.niños[[Código]:[sexo]],7,FALSE)</f>
        <v>F</v>
      </c>
      <c r="I390" s="1">
        <v>1</v>
      </c>
    </row>
    <row r="391" spans="1:9" x14ac:dyDescent="0.55000000000000004">
      <c r="A391" s="1">
        <v>13</v>
      </c>
      <c r="B391" t="s">
        <v>393</v>
      </c>
      <c r="C391" s="1" t="s">
        <v>0</v>
      </c>
      <c r="D391" s="1">
        <v>7</v>
      </c>
      <c r="E391" s="1" t="s">
        <v>56</v>
      </c>
      <c r="F391">
        <v>4</v>
      </c>
      <c r="G391" s="1" t="str">
        <f>+VLOOKUP(bloque1_2[[#This Row],[niño]],BD.niños[[Código]:[sexo]],6,FALSE)</f>
        <v>7 y 8</v>
      </c>
      <c r="H391" s="1" t="str">
        <f>+VLOOKUP(bloque1_2[[#This Row],[niño]],BD.niños[[Código]:[sexo]],7,FALSE)</f>
        <v>F</v>
      </c>
      <c r="I391" s="1">
        <v>1</v>
      </c>
    </row>
    <row r="392" spans="1:9" x14ac:dyDescent="0.55000000000000004">
      <c r="A392" s="1">
        <v>13</v>
      </c>
      <c r="B392" t="s">
        <v>393</v>
      </c>
      <c r="C392" s="1" t="s">
        <v>0</v>
      </c>
      <c r="D392" s="1">
        <v>7</v>
      </c>
      <c r="E392" s="1" t="s">
        <v>60</v>
      </c>
      <c r="F392">
        <v>7</v>
      </c>
      <c r="G392" s="1" t="str">
        <f>+VLOOKUP(bloque1_2[[#This Row],[niño]],BD.niños[[Código]:[sexo]],6,FALSE)</f>
        <v>9 y 10</v>
      </c>
      <c r="H392" s="1" t="str">
        <f>+VLOOKUP(bloque1_2[[#This Row],[niño]],BD.niños[[Código]:[sexo]],7,FALSE)</f>
        <v>M</v>
      </c>
      <c r="I392" s="1">
        <v>1</v>
      </c>
    </row>
    <row r="393" spans="1:9" x14ac:dyDescent="0.55000000000000004">
      <c r="A393" s="1">
        <v>13</v>
      </c>
      <c r="B393" t="s">
        <v>393</v>
      </c>
      <c r="C393" s="1" t="s">
        <v>0</v>
      </c>
      <c r="D393" s="1">
        <v>7</v>
      </c>
      <c r="E393" s="1" t="s">
        <v>64</v>
      </c>
      <c r="F393">
        <v>4</v>
      </c>
      <c r="G393" s="1" t="str">
        <f>+VLOOKUP(bloque1_2[[#This Row],[niño]],BD.niños[[Código]:[sexo]],6,FALSE)</f>
        <v>9 y 10</v>
      </c>
      <c r="H393" s="1" t="str">
        <f>+VLOOKUP(bloque1_2[[#This Row],[niño]],BD.niños[[Código]:[sexo]],7,FALSE)</f>
        <v>F</v>
      </c>
      <c r="I393" s="1">
        <v>1</v>
      </c>
    </row>
    <row r="394" spans="1:9" x14ac:dyDescent="0.55000000000000004">
      <c r="A394" s="1">
        <v>13</v>
      </c>
      <c r="B394" t="s">
        <v>393</v>
      </c>
      <c r="C394" s="1" t="s">
        <v>0</v>
      </c>
      <c r="D394" s="1">
        <v>7</v>
      </c>
      <c r="E394" s="1" t="s">
        <v>68</v>
      </c>
      <c r="F394">
        <v>7</v>
      </c>
      <c r="G394" s="1" t="str">
        <f>+VLOOKUP(bloque1_2[[#This Row],[niño]],BD.niños[[Código]:[sexo]],6,FALSE)</f>
        <v>9 y 10</v>
      </c>
      <c r="H394" s="1" t="str">
        <f>+VLOOKUP(bloque1_2[[#This Row],[niño]],BD.niños[[Código]:[sexo]],7,FALSE)</f>
        <v>M</v>
      </c>
      <c r="I394" s="1">
        <v>1</v>
      </c>
    </row>
    <row r="395" spans="1:9" x14ac:dyDescent="0.55000000000000004">
      <c r="A395" s="1">
        <v>13</v>
      </c>
      <c r="B395" t="s">
        <v>393</v>
      </c>
      <c r="C395" s="1" t="s">
        <v>0</v>
      </c>
      <c r="D395" s="1">
        <v>7</v>
      </c>
      <c r="E395" s="1" t="s">
        <v>72</v>
      </c>
      <c r="F395">
        <v>7</v>
      </c>
      <c r="G395" s="1" t="str">
        <f>+VLOOKUP(bloque1_2[[#This Row],[niño]],BD.niños[[Código]:[sexo]],6,FALSE)</f>
        <v>9 y 10</v>
      </c>
      <c r="H395" s="1" t="str">
        <f>+VLOOKUP(bloque1_2[[#This Row],[niño]],BD.niños[[Código]:[sexo]],7,FALSE)</f>
        <v>F</v>
      </c>
      <c r="I395" s="1">
        <v>1</v>
      </c>
    </row>
    <row r="396" spans="1:9" x14ac:dyDescent="0.55000000000000004">
      <c r="A396" s="1">
        <v>13</v>
      </c>
      <c r="B396" t="s">
        <v>393</v>
      </c>
      <c r="C396" s="1" t="s">
        <v>0</v>
      </c>
      <c r="D396" s="1">
        <v>7</v>
      </c>
      <c r="E396" s="1" t="s">
        <v>75</v>
      </c>
      <c r="F396">
        <v>4</v>
      </c>
      <c r="G396" s="1" t="str">
        <f>+VLOOKUP(bloque1_2[[#This Row],[niño]],BD.niños[[Código]:[sexo]],6,FALSE)</f>
        <v>9 y 10</v>
      </c>
      <c r="H396" s="1" t="str">
        <f>+VLOOKUP(bloque1_2[[#This Row],[niño]],BD.niños[[Código]:[sexo]],7,FALSE)</f>
        <v>F</v>
      </c>
      <c r="I396" s="1">
        <v>1</v>
      </c>
    </row>
    <row r="397" spans="1:9" x14ac:dyDescent="0.55000000000000004">
      <c r="A397" s="1">
        <v>13</v>
      </c>
      <c r="B397" t="s">
        <v>393</v>
      </c>
      <c r="C397" s="1" t="s">
        <v>0</v>
      </c>
      <c r="D397" s="1">
        <v>7</v>
      </c>
      <c r="E397" s="1" t="s">
        <v>78</v>
      </c>
      <c r="F397">
        <v>4</v>
      </c>
      <c r="G397" s="1" t="str">
        <f>+VLOOKUP(bloque1_2[[#This Row],[niño]],BD.niños[[Código]:[sexo]],6,FALSE)</f>
        <v>5 y 6</v>
      </c>
      <c r="H397" s="1" t="str">
        <f>+VLOOKUP(bloque1_2[[#This Row],[niño]],BD.niños[[Código]:[sexo]],7,FALSE)</f>
        <v>M</v>
      </c>
      <c r="I397" s="1">
        <v>1</v>
      </c>
    </row>
    <row r="398" spans="1:9" x14ac:dyDescent="0.55000000000000004">
      <c r="A398" s="1">
        <v>13</v>
      </c>
      <c r="B398" t="s">
        <v>393</v>
      </c>
      <c r="C398" s="1" t="s">
        <v>0</v>
      </c>
      <c r="D398" s="1">
        <v>7</v>
      </c>
      <c r="E398" s="1" t="s">
        <v>82</v>
      </c>
      <c r="F398">
        <v>3</v>
      </c>
      <c r="G398" s="1" t="str">
        <f>+VLOOKUP(bloque1_2[[#This Row],[niño]],BD.niños[[Código]:[sexo]],6,FALSE)</f>
        <v>5 y 6</v>
      </c>
      <c r="H398" s="1" t="str">
        <f>+VLOOKUP(bloque1_2[[#This Row],[niño]],BD.niños[[Código]:[sexo]],7,FALSE)</f>
        <v>F</v>
      </c>
      <c r="I398" s="1">
        <v>1</v>
      </c>
    </row>
    <row r="399" spans="1:9" x14ac:dyDescent="0.55000000000000004">
      <c r="A399" s="1">
        <v>13</v>
      </c>
      <c r="B399" t="s">
        <v>393</v>
      </c>
      <c r="C399" s="1" t="s">
        <v>0</v>
      </c>
      <c r="D399" s="1">
        <v>7</v>
      </c>
      <c r="E399" s="1" t="s">
        <v>85</v>
      </c>
      <c r="F399">
        <v>5</v>
      </c>
      <c r="G399" s="1" t="str">
        <f>+VLOOKUP(bloque1_2[[#This Row],[niño]],BD.niños[[Código]:[sexo]],6,FALSE)</f>
        <v>5 y 6</v>
      </c>
      <c r="H399" s="1" t="str">
        <f>+VLOOKUP(bloque1_2[[#This Row],[niño]],BD.niños[[Código]:[sexo]],7,FALSE)</f>
        <v>M</v>
      </c>
      <c r="I399" s="1">
        <v>1</v>
      </c>
    </row>
    <row r="400" spans="1:9" x14ac:dyDescent="0.55000000000000004">
      <c r="A400" s="1">
        <v>13</v>
      </c>
      <c r="B400" t="s">
        <v>393</v>
      </c>
      <c r="C400" s="1" t="s">
        <v>0</v>
      </c>
      <c r="D400" s="1">
        <v>7</v>
      </c>
      <c r="E400" s="1" t="s">
        <v>184</v>
      </c>
      <c r="F400">
        <v>4</v>
      </c>
      <c r="G400" s="1" t="str">
        <f>+VLOOKUP(bloque1_2[[#This Row],[niño]],BD.niños[[Código]:[sexo]],6,FALSE)</f>
        <v>7 y 8</v>
      </c>
      <c r="H400" s="1" t="str">
        <f>+VLOOKUP(bloque1_2[[#This Row],[niño]],BD.niños[[Código]:[sexo]],7,FALSE)</f>
        <v>M</v>
      </c>
      <c r="I400" s="1">
        <v>1</v>
      </c>
    </row>
    <row r="401" spans="1:9" x14ac:dyDescent="0.55000000000000004">
      <c r="A401" s="1">
        <v>13</v>
      </c>
      <c r="B401" t="s">
        <v>393</v>
      </c>
      <c r="C401" s="1" t="s">
        <v>0</v>
      </c>
      <c r="D401" s="1">
        <v>7</v>
      </c>
      <c r="E401" s="1" t="s">
        <v>187</v>
      </c>
      <c r="F401">
        <v>4</v>
      </c>
      <c r="G401" s="1" t="str">
        <f>+VLOOKUP(bloque1_2[[#This Row],[niño]],BD.niños[[Código]:[sexo]],6,FALSE)</f>
        <v>7 y 8</v>
      </c>
      <c r="H401" s="1" t="str">
        <f>+VLOOKUP(bloque1_2[[#This Row],[niño]],BD.niños[[Código]:[sexo]],7,FALSE)</f>
        <v>F</v>
      </c>
      <c r="I401" s="1">
        <v>1</v>
      </c>
    </row>
    <row r="402" spans="1:9" x14ac:dyDescent="0.55000000000000004">
      <c r="A402" s="1">
        <v>13</v>
      </c>
      <c r="B402" t="s">
        <v>393</v>
      </c>
      <c r="C402" s="1" t="s">
        <v>0</v>
      </c>
      <c r="D402" s="1">
        <v>7</v>
      </c>
      <c r="E402" s="1" t="s">
        <v>192</v>
      </c>
      <c r="F402">
        <v>7</v>
      </c>
      <c r="G402" s="1" t="str">
        <f>+VLOOKUP(bloque1_2[[#This Row],[niño]],BD.niños[[Código]:[sexo]],6,FALSE)</f>
        <v>7 y 8</v>
      </c>
      <c r="H402" s="1" t="str">
        <f>+VLOOKUP(bloque1_2[[#This Row],[niño]],BD.niños[[Código]:[sexo]],7,FALSE)</f>
        <v>M</v>
      </c>
      <c r="I402" s="1">
        <v>1</v>
      </c>
    </row>
    <row r="403" spans="1:9" x14ac:dyDescent="0.55000000000000004">
      <c r="A403" s="1">
        <v>13</v>
      </c>
      <c r="B403" t="s">
        <v>393</v>
      </c>
      <c r="C403" s="1" t="s">
        <v>0</v>
      </c>
      <c r="D403" s="1">
        <v>7</v>
      </c>
      <c r="E403" s="1" t="s">
        <v>195</v>
      </c>
      <c r="F403">
        <v>7</v>
      </c>
      <c r="G403" s="1" t="str">
        <f>+VLOOKUP(bloque1_2[[#This Row],[niño]],BD.niños[[Código]:[sexo]],6,FALSE)</f>
        <v>9 y 10</v>
      </c>
      <c r="H403" s="1" t="str">
        <f>+VLOOKUP(bloque1_2[[#This Row],[niño]],BD.niños[[Código]:[sexo]],7,FALSE)</f>
        <v>M</v>
      </c>
      <c r="I403" s="1">
        <v>1</v>
      </c>
    </row>
    <row r="404" spans="1:9" x14ac:dyDescent="0.55000000000000004">
      <c r="A404" s="1">
        <v>13</v>
      </c>
      <c r="B404" t="s">
        <v>393</v>
      </c>
      <c r="C404" s="1" t="s">
        <v>0</v>
      </c>
      <c r="D404" s="1">
        <v>7</v>
      </c>
      <c r="E404" s="1" t="s">
        <v>199</v>
      </c>
      <c r="F404">
        <v>7</v>
      </c>
      <c r="G404" s="1" t="str">
        <f>+VLOOKUP(bloque1_2[[#This Row],[niño]],BD.niños[[Código]:[sexo]],6,FALSE)</f>
        <v>9 y 10</v>
      </c>
      <c r="H404" s="1" t="str">
        <f>+VLOOKUP(bloque1_2[[#This Row],[niño]],BD.niños[[Código]:[sexo]],7,FALSE)</f>
        <v>M</v>
      </c>
      <c r="I404" s="1">
        <v>1</v>
      </c>
    </row>
    <row r="405" spans="1:9" x14ac:dyDescent="0.55000000000000004">
      <c r="A405" s="1">
        <v>13</v>
      </c>
      <c r="B405" t="s">
        <v>393</v>
      </c>
      <c r="C405" s="1" t="s">
        <v>0</v>
      </c>
      <c r="D405" s="1">
        <v>7</v>
      </c>
      <c r="E405" s="1" t="s">
        <v>203</v>
      </c>
      <c r="F405">
        <v>4</v>
      </c>
      <c r="G405" s="1" t="str">
        <f>+VLOOKUP(bloque1_2[[#This Row],[niño]],BD.niños[[Código]:[sexo]],6,FALSE)</f>
        <v>9 y 10</v>
      </c>
      <c r="H405" s="1" t="str">
        <f>+VLOOKUP(bloque1_2[[#This Row],[niño]],BD.niños[[Código]:[sexo]],7,FALSE)</f>
        <v>F</v>
      </c>
      <c r="I405" s="1">
        <v>1</v>
      </c>
    </row>
    <row r="406" spans="1:9" x14ac:dyDescent="0.55000000000000004">
      <c r="A406" s="1">
        <v>13</v>
      </c>
      <c r="B406" t="s">
        <v>393</v>
      </c>
      <c r="C406" s="1" t="s">
        <v>0</v>
      </c>
      <c r="D406" s="1">
        <v>7</v>
      </c>
      <c r="E406" s="1" t="s">
        <v>206</v>
      </c>
      <c r="F406">
        <v>7</v>
      </c>
      <c r="G406" s="1" t="str">
        <f>+VLOOKUP(bloque1_2[[#This Row],[niño]],BD.niños[[Código]:[sexo]],6,FALSE)</f>
        <v>9 y 10</v>
      </c>
      <c r="H406" s="1" t="str">
        <f>+VLOOKUP(bloque1_2[[#This Row],[niño]],BD.niños[[Código]:[sexo]],7,FALSE)</f>
        <v>F</v>
      </c>
      <c r="I406" s="1">
        <v>1</v>
      </c>
    </row>
    <row r="407" spans="1:9" x14ac:dyDescent="0.55000000000000004">
      <c r="A407" s="1">
        <v>13</v>
      </c>
      <c r="B407" t="s">
        <v>393</v>
      </c>
      <c r="C407" s="1" t="s">
        <v>0</v>
      </c>
      <c r="D407" s="1">
        <v>7</v>
      </c>
      <c r="E407" s="1" t="s">
        <v>210</v>
      </c>
      <c r="F407">
        <v>7</v>
      </c>
      <c r="G407" s="1" t="str">
        <f>+VLOOKUP(bloque1_2[[#This Row],[niño]],BD.niños[[Código]:[sexo]],6,FALSE)</f>
        <v>7 y 8</v>
      </c>
      <c r="H407" s="1" t="str">
        <f>+VLOOKUP(bloque1_2[[#This Row],[niño]],BD.niños[[Código]:[sexo]],7,FALSE)</f>
        <v>M</v>
      </c>
      <c r="I407" s="1">
        <v>1</v>
      </c>
    </row>
    <row r="408" spans="1:9" x14ac:dyDescent="0.55000000000000004">
      <c r="A408" s="1">
        <v>13</v>
      </c>
      <c r="B408" t="s">
        <v>393</v>
      </c>
      <c r="C408" s="1" t="s">
        <v>0</v>
      </c>
      <c r="D408" s="1">
        <v>7</v>
      </c>
      <c r="E408" s="1" t="s">
        <v>274</v>
      </c>
      <c r="F408">
        <v>7</v>
      </c>
      <c r="G408" s="1" t="str">
        <f>+VLOOKUP(bloque1_2[[#This Row],[niño]],BD.niños[[Código]:[sexo]],6,FALSE)</f>
        <v>5 y 6</v>
      </c>
      <c r="H408" s="1" t="str">
        <f>+VLOOKUP(bloque1_2[[#This Row],[niño]],BD.niños[[Código]:[sexo]],7,FALSE)</f>
        <v>M</v>
      </c>
      <c r="I408" s="1">
        <v>1</v>
      </c>
    </row>
    <row r="409" spans="1:9" x14ac:dyDescent="0.55000000000000004">
      <c r="A409" s="1">
        <v>13</v>
      </c>
      <c r="B409" t="s">
        <v>393</v>
      </c>
      <c r="C409" s="1" t="s">
        <v>0</v>
      </c>
      <c r="D409" s="1">
        <v>7</v>
      </c>
      <c r="E409" s="1" t="s">
        <v>276</v>
      </c>
      <c r="F409">
        <v>7</v>
      </c>
      <c r="G409" s="1" t="str">
        <f>+VLOOKUP(bloque1_2[[#This Row],[niño]],BD.niños[[Código]:[sexo]],6,FALSE)</f>
        <v>5 y 6</v>
      </c>
      <c r="H409" s="1" t="str">
        <f>+VLOOKUP(bloque1_2[[#This Row],[niño]],BD.niños[[Código]:[sexo]],7,FALSE)</f>
        <v>M</v>
      </c>
      <c r="I409" s="1">
        <v>1</v>
      </c>
    </row>
    <row r="410" spans="1:9" x14ac:dyDescent="0.55000000000000004">
      <c r="A410" s="1">
        <v>13</v>
      </c>
      <c r="B410" t="s">
        <v>393</v>
      </c>
      <c r="C410" s="1" t="s">
        <v>0</v>
      </c>
      <c r="D410" s="1">
        <v>7</v>
      </c>
      <c r="E410" s="1" t="s">
        <v>279</v>
      </c>
      <c r="F410">
        <v>4</v>
      </c>
      <c r="G410" s="1" t="str">
        <f>+VLOOKUP(bloque1_2[[#This Row],[niño]],BD.niños[[Código]:[sexo]],6,FALSE)</f>
        <v>7 y 8</v>
      </c>
      <c r="H410" s="1" t="str">
        <f>+VLOOKUP(bloque1_2[[#This Row],[niño]],BD.niños[[Código]:[sexo]],7,FALSE)</f>
        <v>F</v>
      </c>
      <c r="I410" s="1">
        <v>1</v>
      </c>
    </row>
    <row r="411" spans="1:9" x14ac:dyDescent="0.55000000000000004">
      <c r="A411" s="1">
        <v>13</v>
      </c>
      <c r="B411" t="s">
        <v>393</v>
      </c>
      <c r="C411" s="1" t="s">
        <v>0</v>
      </c>
      <c r="D411" s="1">
        <v>7</v>
      </c>
      <c r="E411" s="1" t="s">
        <v>282</v>
      </c>
      <c r="F411">
        <v>7</v>
      </c>
      <c r="G411" s="1" t="str">
        <f>+VLOOKUP(bloque1_2[[#This Row],[niño]],BD.niños[[Código]:[sexo]],6,FALSE)</f>
        <v>5 y 6</v>
      </c>
      <c r="H411" s="1" t="str">
        <f>+VLOOKUP(bloque1_2[[#This Row],[niño]],BD.niños[[Código]:[sexo]],7,FALSE)</f>
        <v>F</v>
      </c>
      <c r="I411" s="1">
        <v>1</v>
      </c>
    </row>
    <row r="412" spans="1:9" x14ac:dyDescent="0.55000000000000004">
      <c r="A412" s="1">
        <v>13</v>
      </c>
      <c r="B412" t="s">
        <v>393</v>
      </c>
      <c r="C412" s="1" t="s">
        <v>0</v>
      </c>
      <c r="D412" s="1">
        <v>7</v>
      </c>
      <c r="E412" s="1" t="s">
        <v>352</v>
      </c>
      <c r="F412">
        <v>7</v>
      </c>
      <c r="G412" s="1" t="str">
        <f>+VLOOKUP(bloque1_2[[#This Row],[niño]],BD.niños[[Código]:[sexo]],6,FALSE)</f>
        <v>7 y 8</v>
      </c>
      <c r="H412" s="1" t="str">
        <f>+VLOOKUP(bloque1_2[[#This Row],[niño]],BD.niños[[Código]:[sexo]],7,FALSE)</f>
        <v>F</v>
      </c>
      <c r="I412" s="1">
        <v>1</v>
      </c>
    </row>
    <row r="413" spans="1:9" x14ac:dyDescent="0.55000000000000004">
      <c r="A413" s="1">
        <v>13</v>
      </c>
      <c r="B413" t="s">
        <v>393</v>
      </c>
      <c r="C413" s="1" t="s">
        <v>0</v>
      </c>
      <c r="D413" s="1">
        <v>7</v>
      </c>
      <c r="E413" s="1" t="s">
        <v>357</v>
      </c>
      <c r="F413">
        <v>4</v>
      </c>
      <c r="G413" s="1" t="str">
        <f>+VLOOKUP(bloque1_2[[#This Row],[niño]],BD.niños[[Código]:[sexo]],6,FALSE)</f>
        <v>7 y 8</v>
      </c>
      <c r="H413" s="1" t="str">
        <f>+VLOOKUP(bloque1_2[[#This Row],[niño]],BD.niños[[Código]:[sexo]],7,FALSE)</f>
        <v>M</v>
      </c>
      <c r="I413" s="1">
        <v>1</v>
      </c>
    </row>
    <row r="414" spans="1:9" x14ac:dyDescent="0.55000000000000004">
      <c r="A414" s="1">
        <v>13</v>
      </c>
      <c r="B414" t="s">
        <v>393</v>
      </c>
      <c r="C414" s="1" t="s">
        <v>0</v>
      </c>
      <c r="D414" s="1">
        <v>7</v>
      </c>
      <c r="E414" s="1" t="s">
        <v>360</v>
      </c>
      <c r="F414">
        <v>4</v>
      </c>
      <c r="G414" s="1" t="str">
        <f>+VLOOKUP(bloque1_2[[#This Row],[niño]],BD.niños[[Código]:[sexo]],6,FALSE)</f>
        <v>9 y 10</v>
      </c>
      <c r="H414" s="1" t="str">
        <f>+VLOOKUP(bloque1_2[[#This Row],[niño]],BD.niños[[Código]:[sexo]],7,FALSE)</f>
        <v>M</v>
      </c>
      <c r="I414" s="1">
        <v>1</v>
      </c>
    </row>
    <row r="415" spans="1:9" x14ac:dyDescent="0.55000000000000004">
      <c r="A415" s="1">
        <v>13</v>
      </c>
      <c r="B415" t="s">
        <v>393</v>
      </c>
      <c r="C415" s="1" t="s">
        <v>0</v>
      </c>
      <c r="D415" s="1">
        <v>7</v>
      </c>
      <c r="E415" s="1" t="s">
        <v>364</v>
      </c>
      <c r="F415">
        <v>7</v>
      </c>
      <c r="G415" s="1" t="str">
        <f>+VLOOKUP(bloque1_2[[#This Row],[niño]],BD.niños[[Código]:[sexo]],6,FALSE)</f>
        <v>9 y 10</v>
      </c>
      <c r="H415" s="1" t="str">
        <f>+VLOOKUP(bloque1_2[[#This Row],[niño]],BD.niños[[Código]:[sexo]],7,FALSE)</f>
        <v>M</v>
      </c>
      <c r="I415" s="1">
        <v>1</v>
      </c>
    </row>
    <row r="416" spans="1:9" x14ac:dyDescent="0.55000000000000004">
      <c r="A416" s="1">
        <v>13</v>
      </c>
      <c r="B416" t="s">
        <v>393</v>
      </c>
      <c r="C416" s="1" t="s">
        <v>0</v>
      </c>
      <c r="D416" s="1">
        <v>7</v>
      </c>
      <c r="E416" s="1" t="s">
        <v>368</v>
      </c>
      <c r="F416">
        <v>7</v>
      </c>
      <c r="G416" s="1" t="str">
        <f>+VLOOKUP(bloque1_2[[#This Row],[niño]],BD.niños[[Código]:[sexo]],6,FALSE)</f>
        <v>9 y 10</v>
      </c>
      <c r="H416" s="1" t="str">
        <f>+VLOOKUP(bloque1_2[[#This Row],[niño]],BD.niños[[Código]:[sexo]],7,FALSE)</f>
        <v>M</v>
      </c>
      <c r="I416" s="1">
        <v>1</v>
      </c>
    </row>
    <row r="417" spans="1:9" x14ac:dyDescent="0.55000000000000004">
      <c r="A417" s="1">
        <v>13</v>
      </c>
      <c r="B417" t="s">
        <v>393</v>
      </c>
      <c r="C417" s="1" t="s">
        <v>0</v>
      </c>
      <c r="D417" s="1">
        <v>7</v>
      </c>
      <c r="E417" s="1" t="s">
        <v>371</v>
      </c>
      <c r="F417">
        <v>7</v>
      </c>
      <c r="G417" s="1" t="str">
        <f>+VLOOKUP(bloque1_2[[#This Row],[niño]],BD.niños[[Código]:[sexo]],6,FALSE)</f>
        <v>9 y 10</v>
      </c>
      <c r="H417" s="1" t="str">
        <f>+VLOOKUP(bloque1_2[[#This Row],[niño]],BD.niños[[Código]:[sexo]],7,FALSE)</f>
        <v>F</v>
      </c>
      <c r="I417" s="1">
        <v>1</v>
      </c>
    </row>
    <row r="418" spans="1:9" x14ac:dyDescent="0.55000000000000004">
      <c r="A418" s="1">
        <v>14</v>
      </c>
      <c r="B418" t="s">
        <v>394</v>
      </c>
      <c r="C418" s="1" t="s">
        <v>4</v>
      </c>
      <c r="D418" s="1">
        <v>5</v>
      </c>
      <c r="E418" s="1" t="s">
        <v>36</v>
      </c>
      <c r="F418">
        <v>1</v>
      </c>
      <c r="G418" s="1" t="str">
        <f>+VLOOKUP(bloque1_2[[#This Row],[niño]],BD.niños[[Código]:[sexo]],6,FALSE)</f>
        <v>5 y 6</v>
      </c>
      <c r="H418" s="1" t="str">
        <f>+VLOOKUP(bloque1_2[[#This Row],[niño]],BD.niños[[Código]:[sexo]],7,FALSE)</f>
        <v>M</v>
      </c>
      <c r="I418" s="1">
        <v>1</v>
      </c>
    </row>
    <row r="419" spans="1:9" x14ac:dyDescent="0.55000000000000004">
      <c r="A419" s="1">
        <v>14</v>
      </c>
      <c r="B419" t="s">
        <v>394</v>
      </c>
      <c r="C419" s="1" t="s">
        <v>4</v>
      </c>
      <c r="D419" s="1">
        <v>5</v>
      </c>
      <c r="E419" s="1" t="s">
        <v>40</v>
      </c>
      <c r="F419">
        <v>5</v>
      </c>
      <c r="G419" s="1" t="str">
        <f>+VLOOKUP(bloque1_2[[#This Row],[niño]],BD.niños[[Código]:[sexo]],6,FALSE)</f>
        <v>7 y 8</v>
      </c>
      <c r="H419" s="1" t="str">
        <f>+VLOOKUP(bloque1_2[[#This Row],[niño]],BD.niños[[Código]:[sexo]],7,FALSE)</f>
        <v>M</v>
      </c>
      <c r="I419" s="1">
        <v>1</v>
      </c>
    </row>
    <row r="420" spans="1:9" x14ac:dyDescent="0.55000000000000004">
      <c r="A420" s="1">
        <v>14</v>
      </c>
      <c r="B420" t="s">
        <v>394</v>
      </c>
      <c r="C420" s="1" t="s">
        <v>4</v>
      </c>
      <c r="D420" s="1">
        <v>5</v>
      </c>
      <c r="E420" s="1" t="s">
        <v>44</v>
      </c>
      <c r="F420">
        <v>5</v>
      </c>
      <c r="G420" s="1" t="str">
        <f>+VLOOKUP(bloque1_2[[#This Row],[niño]],BD.niños[[Código]:[sexo]],6,FALSE)</f>
        <v>7 y 8</v>
      </c>
      <c r="H420" s="1" t="str">
        <f>+VLOOKUP(bloque1_2[[#This Row],[niño]],BD.niños[[Código]:[sexo]],7,FALSE)</f>
        <v>F</v>
      </c>
      <c r="I420" s="1">
        <v>1</v>
      </c>
    </row>
    <row r="421" spans="1:9" x14ac:dyDescent="0.55000000000000004">
      <c r="A421" s="1">
        <v>14</v>
      </c>
      <c r="B421" t="s">
        <v>394</v>
      </c>
      <c r="C421" s="1" t="s">
        <v>4</v>
      </c>
      <c r="D421" s="1">
        <v>5</v>
      </c>
      <c r="E421" s="1" t="s">
        <v>48</v>
      </c>
      <c r="F421">
        <v>4</v>
      </c>
      <c r="G421" s="1" t="str">
        <f>+VLOOKUP(bloque1_2[[#This Row],[niño]],BD.niños[[Código]:[sexo]],6,FALSE)</f>
        <v>7 y 8</v>
      </c>
      <c r="H421" s="1" t="str">
        <f>+VLOOKUP(bloque1_2[[#This Row],[niño]],BD.niños[[Código]:[sexo]],7,FALSE)</f>
        <v>F</v>
      </c>
      <c r="I421" s="1">
        <v>1</v>
      </c>
    </row>
    <row r="422" spans="1:9" x14ac:dyDescent="0.55000000000000004">
      <c r="A422" s="1">
        <v>14</v>
      </c>
      <c r="B422" t="s">
        <v>394</v>
      </c>
      <c r="C422" s="1" t="s">
        <v>4</v>
      </c>
      <c r="D422" s="1">
        <v>5</v>
      </c>
      <c r="E422" s="1" t="s">
        <v>52</v>
      </c>
      <c r="F422">
        <v>7</v>
      </c>
      <c r="G422" s="1" t="str">
        <f>+VLOOKUP(bloque1_2[[#This Row],[niño]],BD.niños[[Código]:[sexo]],6,FALSE)</f>
        <v>7 y 8</v>
      </c>
      <c r="H422" s="1" t="str">
        <f>+VLOOKUP(bloque1_2[[#This Row],[niño]],BD.niños[[Código]:[sexo]],7,FALSE)</f>
        <v>F</v>
      </c>
      <c r="I422" s="1">
        <v>1</v>
      </c>
    </row>
    <row r="423" spans="1:9" x14ac:dyDescent="0.55000000000000004">
      <c r="A423" s="1">
        <v>14</v>
      </c>
      <c r="B423" t="s">
        <v>394</v>
      </c>
      <c r="C423" s="1" t="s">
        <v>4</v>
      </c>
      <c r="D423" s="1">
        <v>5</v>
      </c>
      <c r="E423" s="1" t="s">
        <v>56</v>
      </c>
      <c r="F423">
        <v>6</v>
      </c>
      <c r="G423" s="1" t="str">
        <f>+VLOOKUP(bloque1_2[[#This Row],[niño]],BD.niños[[Código]:[sexo]],6,FALSE)</f>
        <v>7 y 8</v>
      </c>
      <c r="H423" s="1" t="str">
        <f>+VLOOKUP(bloque1_2[[#This Row],[niño]],BD.niños[[Código]:[sexo]],7,FALSE)</f>
        <v>F</v>
      </c>
      <c r="I423" s="1">
        <v>1</v>
      </c>
    </row>
    <row r="424" spans="1:9" x14ac:dyDescent="0.55000000000000004">
      <c r="A424" s="1">
        <v>14</v>
      </c>
      <c r="B424" t="s">
        <v>394</v>
      </c>
      <c r="C424" s="1" t="s">
        <v>4</v>
      </c>
      <c r="D424" s="1">
        <v>5</v>
      </c>
      <c r="E424" s="1" t="s">
        <v>60</v>
      </c>
      <c r="F424">
        <v>6</v>
      </c>
      <c r="G424" s="1" t="str">
        <f>+VLOOKUP(bloque1_2[[#This Row],[niño]],BD.niños[[Código]:[sexo]],6,FALSE)</f>
        <v>9 y 10</v>
      </c>
      <c r="H424" s="1" t="str">
        <f>+VLOOKUP(bloque1_2[[#This Row],[niño]],BD.niños[[Código]:[sexo]],7,FALSE)</f>
        <v>M</v>
      </c>
      <c r="I424" s="1">
        <v>1</v>
      </c>
    </row>
    <row r="425" spans="1:9" x14ac:dyDescent="0.55000000000000004">
      <c r="A425" s="1">
        <v>14</v>
      </c>
      <c r="B425" t="s">
        <v>394</v>
      </c>
      <c r="C425" s="1" t="s">
        <v>4</v>
      </c>
      <c r="D425" s="1">
        <v>5</v>
      </c>
      <c r="E425" s="1" t="s">
        <v>64</v>
      </c>
      <c r="F425">
        <v>4</v>
      </c>
      <c r="G425" s="1" t="str">
        <f>+VLOOKUP(bloque1_2[[#This Row],[niño]],BD.niños[[Código]:[sexo]],6,FALSE)</f>
        <v>9 y 10</v>
      </c>
      <c r="H425" s="1" t="str">
        <f>+VLOOKUP(bloque1_2[[#This Row],[niño]],BD.niños[[Código]:[sexo]],7,FALSE)</f>
        <v>F</v>
      </c>
      <c r="I425" s="1">
        <v>1</v>
      </c>
    </row>
    <row r="426" spans="1:9" x14ac:dyDescent="0.55000000000000004">
      <c r="A426" s="1">
        <v>14</v>
      </c>
      <c r="B426" t="s">
        <v>394</v>
      </c>
      <c r="C426" s="1" t="s">
        <v>4</v>
      </c>
      <c r="D426" s="1">
        <v>5</v>
      </c>
      <c r="E426" s="1" t="s">
        <v>68</v>
      </c>
      <c r="F426">
        <v>6</v>
      </c>
      <c r="G426" s="1" t="str">
        <f>+VLOOKUP(bloque1_2[[#This Row],[niño]],BD.niños[[Código]:[sexo]],6,FALSE)</f>
        <v>9 y 10</v>
      </c>
      <c r="H426" s="1" t="str">
        <f>+VLOOKUP(bloque1_2[[#This Row],[niño]],BD.niños[[Código]:[sexo]],7,FALSE)</f>
        <v>M</v>
      </c>
      <c r="I426" s="1">
        <v>1</v>
      </c>
    </row>
    <row r="427" spans="1:9" x14ac:dyDescent="0.55000000000000004">
      <c r="A427" s="1">
        <v>14</v>
      </c>
      <c r="B427" t="s">
        <v>394</v>
      </c>
      <c r="C427" s="1" t="s">
        <v>4</v>
      </c>
      <c r="D427" s="1">
        <v>5</v>
      </c>
      <c r="E427" s="1" t="s">
        <v>72</v>
      </c>
      <c r="F427">
        <v>7</v>
      </c>
      <c r="G427" s="1" t="str">
        <f>+VLOOKUP(bloque1_2[[#This Row],[niño]],BD.niños[[Código]:[sexo]],6,FALSE)</f>
        <v>9 y 10</v>
      </c>
      <c r="H427" s="1" t="str">
        <f>+VLOOKUP(bloque1_2[[#This Row],[niño]],BD.niños[[Código]:[sexo]],7,FALSE)</f>
        <v>F</v>
      </c>
      <c r="I427" s="1">
        <v>1</v>
      </c>
    </row>
    <row r="428" spans="1:9" x14ac:dyDescent="0.55000000000000004">
      <c r="A428" s="1">
        <v>14</v>
      </c>
      <c r="B428" t="s">
        <v>394</v>
      </c>
      <c r="C428" s="1" t="s">
        <v>4</v>
      </c>
      <c r="D428" s="1">
        <v>5</v>
      </c>
      <c r="E428" s="1" t="s">
        <v>75</v>
      </c>
      <c r="F428">
        <v>7</v>
      </c>
      <c r="G428" s="1" t="str">
        <f>+VLOOKUP(bloque1_2[[#This Row],[niño]],BD.niños[[Código]:[sexo]],6,FALSE)</f>
        <v>9 y 10</v>
      </c>
      <c r="H428" s="1" t="str">
        <f>+VLOOKUP(bloque1_2[[#This Row],[niño]],BD.niños[[Código]:[sexo]],7,FALSE)</f>
        <v>F</v>
      </c>
      <c r="I428" s="1">
        <v>1</v>
      </c>
    </row>
    <row r="429" spans="1:9" x14ac:dyDescent="0.55000000000000004">
      <c r="A429" s="1">
        <v>14</v>
      </c>
      <c r="B429" t="s">
        <v>394</v>
      </c>
      <c r="C429" s="1" t="s">
        <v>4</v>
      </c>
      <c r="D429" s="1">
        <v>5</v>
      </c>
      <c r="E429" s="1" t="s">
        <v>78</v>
      </c>
      <c r="F429">
        <v>4</v>
      </c>
      <c r="G429" s="1" t="str">
        <f>+VLOOKUP(bloque1_2[[#This Row],[niño]],BD.niños[[Código]:[sexo]],6,FALSE)</f>
        <v>5 y 6</v>
      </c>
      <c r="H429" s="1" t="str">
        <f>+VLOOKUP(bloque1_2[[#This Row],[niño]],BD.niños[[Código]:[sexo]],7,FALSE)</f>
        <v>M</v>
      </c>
      <c r="I429" s="1">
        <v>1</v>
      </c>
    </row>
    <row r="430" spans="1:9" x14ac:dyDescent="0.55000000000000004">
      <c r="A430" s="1">
        <v>14</v>
      </c>
      <c r="B430" t="s">
        <v>394</v>
      </c>
      <c r="C430" s="1" t="s">
        <v>4</v>
      </c>
      <c r="D430" s="1">
        <v>5</v>
      </c>
      <c r="E430" s="1" t="s">
        <v>82</v>
      </c>
      <c r="F430">
        <v>1</v>
      </c>
      <c r="G430" s="1" t="str">
        <f>+VLOOKUP(bloque1_2[[#This Row],[niño]],BD.niños[[Código]:[sexo]],6,FALSE)</f>
        <v>5 y 6</v>
      </c>
      <c r="H430" s="1" t="str">
        <f>+VLOOKUP(bloque1_2[[#This Row],[niño]],BD.niños[[Código]:[sexo]],7,FALSE)</f>
        <v>F</v>
      </c>
      <c r="I430" s="1">
        <v>1</v>
      </c>
    </row>
    <row r="431" spans="1:9" x14ac:dyDescent="0.55000000000000004">
      <c r="A431" s="1">
        <v>14</v>
      </c>
      <c r="B431" t="s">
        <v>394</v>
      </c>
      <c r="C431" s="1" t="s">
        <v>4</v>
      </c>
      <c r="D431" s="1">
        <v>5</v>
      </c>
      <c r="E431" s="1" t="s">
        <v>85</v>
      </c>
      <c r="F431">
        <v>5</v>
      </c>
      <c r="G431" s="1" t="str">
        <f>+VLOOKUP(bloque1_2[[#This Row],[niño]],BD.niños[[Código]:[sexo]],6,FALSE)</f>
        <v>5 y 6</v>
      </c>
      <c r="H431" s="1" t="str">
        <f>+VLOOKUP(bloque1_2[[#This Row],[niño]],BD.niños[[Código]:[sexo]],7,FALSE)</f>
        <v>M</v>
      </c>
      <c r="I431" s="1">
        <v>1</v>
      </c>
    </row>
    <row r="432" spans="1:9" x14ac:dyDescent="0.55000000000000004">
      <c r="A432" s="1">
        <v>14</v>
      </c>
      <c r="B432" t="s">
        <v>394</v>
      </c>
      <c r="C432" s="1" t="s">
        <v>4</v>
      </c>
      <c r="D432" s="1">
        <v>5</v>
      </c>
      <c r="E432" s="1" t="s">
        <v>184</v>
      </c>
      <c r="F432">
        <v>6</v>
      </c>
      <c r="G432" s="1" t="str">
        <f>+VLOOKUP(bloque1_2[[#This Row],[niño]],BD.niños[[Código]:[sexo]],6,FALSE)</f>
        <v>7 y 8</v>
      </c>
      <c r="H432" s="1" t="str">
        <f>+VLOOKUP(bloque1_2[[#This Row],[niño]],BD.niños[[Código]:[sexo]],7,FALSE)</f>
        <v>M</v>
      </c>
      <c r="I432" s="1">
        <v>1</v>
      </c>
    </row>
    <row r="433" spans="1:9" x14ac:dyDescent="0.55000000000000004">
      <c r="A433" s="1">
        <v>14</v>
      </c>
      <c r="B433" t="s">
        <v>394</v>
      </c>
      <c r="C433" s="1" t="s">
        <v>4</v>
      </c>
      <c r="D433" s="1">
        <v>5</v>
      </c>
      <c r="E433" s="1" t="s">
        <v>187</v>
      </c>
      <c r="F433">
        <v>5</v>
      </c>
      <c r="G433" s="1" t="str">
        <f>+VLOOKUP(bloque1_2[[#This Row],[niño]],BD.niños[[Código]:[sexo]],6,FALSE)</f>
        <v>7 y 8</v>
      </c>
      <c r="H433" s="1" t="str">
        <f>+VLOOKUP(bloque1_2[[#This Row],[niño]],BD.niños[[Código]:[sexo]],7,FALSE)</f>
        <v>F</v>
      </c>
      <c r="I433" s="1">
        <v>1</v>
      </c>
    </row>
    <row r="434" spans="1:9" x14ac:dyDescent="0.55000000000000004">
      <c r="A434" s="1">
        <v>14</v>
      </c>
      <c r="B434" t="s">
        <v>394</v>
      </c>
      <c r="C434" s="1" t="s">
        <v>4</v>
      </c>
      <c r="D434" s="1">
        <v>5</v>
      </c>
      <c r="E434" s="1" t="s">
        <v>192</v>
      </c>
      <c r="F434">
        <v>6</v>
      </c>
      <c r="G434" s="1" t="str">
        <f>+VLOOKUP(bloque1_2[[#This Row],[niño]],BD.niños[[Código]:[sexo]],6,FALSE)</f>
        <v>7 y 8</v>
      </c>
      <c r="H434" s="1" t="str">
        <f>+VLOOKUP(bloque1_2[[#This Row],[niño]],BD.niños[[Código]:[sexo]],7,FALSE)</f>
        <v>M</v>
      </c>
      <c r="I434" s="1">
        <v>1</v>
      </c>
    </row>
    <row r="435" spans="1:9" x14ac:dyDescent="0.55000000000000004">
      <c r="A435" s="1">
        <v>14</v>
      </c>
      <c r="B435" t="s">
        <v>394</v>
      </c>
      <c r="C435" s="1" t="s">
        <v>4</v>
      </c>
      <c r="D435" s="1">
        <v>5</v>
      </c>
      <c r="E435" s="1" t="s">
        <v>195</v>
      </c>
      <c r="F435">
        <v>6</v>
      </c>
      <c r="G435" s="1" t="str">
        <f>+VLOOKUP(bloque1_2[[#This Row],[niño]],BD.niños[[Código]:[sexo]],6,FALSE)</f>
        <v>9 y 10</v>
      </c>
      <c r="H435" s="1" t="str">
        <f>+VLOOKUP(bloque1_2[[#This Row],[niño]],BD.niños[[Código]:[sexo]],7,FALSE)</f>
        <v>M</v>
      </c>
      <c r="I435" s="1">
        <v>1</v>
      </c>
    </row>
    <row r="436" spans="1:9" x14ac:dyDescent="0.55000000000000004">
      <c r="A436" s="1">
        <v>14</v>
      </c>
      <c r="B436" t="s">
        <v>394</v>
      </c>
      <c r="C436" s="1" t="s">
        <v>4</v>
      </c>
      <c r="D436" s="1">
        <v>5</v>
      </c>
      <c r="E436" s="1" t="s">
        <v>199</v>
      </c>
      <c r="F436">
        <v>6</v>
      </c>
      <c r="G436" s="1" t="str">
        <f>+VLOOKUP(bloque1_2[[#This Row],[niño]],BD.niños[[Código]:[sexo]],6,FALSE)</f>
        <v>9 y 10</v>
      </c>
      <c r="H436" s="1" t="str">
        <f>+VLOOKUP(bloque1_2[[#This Row],[niño]],BD.niños[[Código]:[sexo]],7,FALSE)</f>
        <v>M</v>
      </c>
      <c r="I436" s="1">
        <v>1</v>
      </c>
    </row>
    <row r="437" spans="1:9" x14ac:dyDescent="0.55000000000000004">
      <c r="A437" s="1">
        <v>14</v>
      </c>
      <c r="B437" t="s">
        <v>394</v>
      </c>
      <c r="C437" s="1" t="s">
        <v>4</v>
      </c>
      <c r="D437" s="1">
        <v>5</v>
      </c>
      <c r="E437" s="1" t="s">
        <v>203</v>
      </c>
      <c r="F437">
        <v>5</v>
      </c>
      <c r="G437" s="1" t="str">
        <f>+VLOOKUP(bloque1_2[[#This Row],[niño]],BD.niños[[Código]:[sexo]],6,FALSE)</f>
        <v>9 y 10</v>
      </c>
      <c r="H437" s="1" t="str">
        <f>+VLOOKUP(bloque1_2[[#This Row],[niño]],BD.niños[[Código]:[sexo]],7,FALSE)</f>
        <v>F</v>
      </c>
      <c r="I437" s="1">
        <v>1</v>
      </c>
    </row>
    <row r="438" spans="1:9" x14ac:dyDescent="0.55000000000000004">
      <c r="A438" s="1">
        <v>14</v>
      </c>
      <c r="B438" t="s">
        <v>394</v>
      </c>
      <c r="C438" s="1" t="s">
        <v>4</v>
      </c>
      <c r="D438" s="1">
        <v>5</v>
      </c>
      <c r="E438" s="1" t="s">
        <v>206</v>
      </c>
      <c r="F438">
        <v>5</v>
      </c>
      <c r="G438" s="1" t="str">
        <f>+VLOOKUP(bloque1_2[[#This Row],[niño]],BD.niños[[Código]:[sexo]],6,FALSE)</f>
        <v>9 y 10</v>
      </c>
      <c r="H438" s="1" t="str">
        <f>+VLOOKUP(bloque1_2[[#This Row],[niño]],BD.niños[[Código]:[sexo]],7,FALSE)</f>
        <v>F</v>
      </c>
      <c r="I438" s="1">
        <v>1</v>
      </c>
    </row>
    <row r="439" spans="1:9" x14ac:dyDescent="0.55000000000000004">
      <c r="A439" s="1">
        <v>14</v>
      </c>
      <c r="B439" t="s">
        <v>394</v>
      </c>
      <c r="C439" s="1" t="s">
        <v>4</v>
      </c>
      <c r="D439" s="1">
        <v>5</v>
      </c>
      <c r="E439" s="1" t="s">
        <v>210</v>
      </c>
      <c r="F439">
        <v>5</v>
      </c>
      <c r="G439" s="1" t="str">
        <f>+VLOOKUP(bloque1_2[[#This Row],[niño]],BD.niños[[Código]:[sexo]],6,FALSE)</f>
        <v>7 y 8</v>
      </c>
      <c r="H439" s="1" t="str">
        <f>+VLOOKUP(bloque1_2[[#This Row],[niño]],BD.niños[[Código]:[sexo]],7,FALSE)</f>
        <v>M</v>
      </c>
      <c r="I439" s="1">
        <v>1</v>
      </c>
    </row>
    <row r="440" spans="1:9" x14ac:dyDescent="0.55000000000000004">
      <c r="A440" s="1">
        <v>14</v>
      </c>
      <c r="B440" t="s">
        <v>394</v>
      </c>
      <c r="C440" s="1" t="s">
        <v>4</v>
      </c>
      <c r="D440" s="1">
        <v>5</v>
      </c>
      <c r="E440" s="1" t="s">
        <v>274</v>
      </c>
      <c r="F440">
        <v>5</v>
      </c>
      <c r="G440" s="1" t="str">
        <f>+VLOOKUP(bloque1_2[[#This Row],[niño]],BD.niños[[Código]:[sexo]],6,FALSE)</f>
        <v>5 y 6</v>
      </c>
      <c r="H440" s="1" t="str">
        <f>+VLOOKUP(bloque1_2[[#This Row],[niño]],BD.niños[[Código]:[sexo]],7,FALSE)</f>
        <v>M</v>
      </c>
      <c r="I440" s="1">
        <v>1</v>
      </c>
    </row>
    <row r="441" spans="1:9" x14ac:dyDescent="0.55000000000000004">
      <c r="A441" s="1">
        <v>14</v>
      </c>
      <c r="B441" t="s">
        <v>394</v>
      </c>
      <c r="C441" s="1" t="s">
        <v>4</v>
      </c>
      <c r="D441" s="1">
        <v>5</v>
      </c>
      <c r="E441" s="1" t="s">
        <v>276</v>
      </c>
      <c r="F441">
        <v>6</v>
      </c>
      <c r="G441" s="1" t="str">
        <f>+VLOOKUP(bloque1_2[[#This Row],[niño]],BD.niños[[Código]:[sexo]],6,FALSE)</f>
        <v>5 y 6</v>
      </c>
      <c r="H441" s="1" t="str">
        <f>+VLOOKUP(bloque1_2[[#This Row],[niño]],BD.niños[[Código]:[sexo]],7,FALSE)</f>
        <v>M</v>
      </c>
      <c r="I441" s="1">
        <v>1</v>
      </c>
    </row>
    <row r="442" spans="1:9" x14ac:dyDescent="0.55000000000000004">
      <c r="A442" s="1">
        <v>14</v>
      </c>
      <c r="B442" t="s">
        <v>394</v>
      </c>
      <c r="C442" s="1" t="s">
        <v>4</v>
      </c>
      <c r="D442" s="1">
        <v>5</v>
      </c>
      <c r="E442" s="1" t="s">
        <v>279</v>
      </c>
      <c r="F442">
        <v>6</v>
      </c>
      <c r="G442" s="1" t="str">
        <f>+VLOOKUP(bloque1_2[[#This Row],[niño]],BD.niños[[Código]:[sexo]],6,FALSE)</f>
        <v>7 y 8</v>
      </c>
      <c r="H442" s="1" t="str">
        <f>+VLOOKUP(bloque1_2[[#This Row],[niño]],BD.niños[[Código]:[sexo]],7,FALSE)</f>
        <v>F</v>
      </c>
      <c r="I442" s="1">
        <v>1</v>
      </c>
    </row>
    <row r="443" spans="1:9" x14ac:dyDescent="0.55000000000000004">
      <c r="A443" s="1">
        <v>14</v>
      </c>
      <c r="B443" t="s">
        <v>394</v>
      </c>
      <c r="C443" s="1" t="s">
        <v>4</v>
      </c>
      <c r="D443" s="1">
        <v>5</v>
      </c>
      <c r="E443" s="1" t="s">
        <v>282</v>
      </c>
      <c r="F443">
        <v>6</v>
      </c>
      <c r="G443" s="1" t="str">
        <f>+VLOOKUP(bloque1_2[[#This Row],[niño]],BD.niños[[Código]:[sexo]],6,FALSE)</f>
        <v>5 y 6</v>
      </c>
      <c r="H443" s="1" t="str">
        <f>+VLOOKUP(bloque1_2[[#This Row],[niño]],BD.niños[[Código]:[sexo]],7,FALSE)</f>
        <v>F</v>
      </c>
      <c r="I443" s="1">
        <v>1</v>
      </c>
    </row>
    <row r="444" spans="1:9" x14ac:dyDescent="0.55000000000000004">
      <c r="A444" s="1">
        <v>14</v>
      </c>
      <c r="B444" t="s">
        <v>394</v>
      </c>
      <c r="C444" s="1" t="s">
        <v>4</v>
      </c>
      <c r="D444" s="1">
        <v>5</v>
      </c>
      <c r="E444" s="1" t="s">
        <v>352</v>
      </c>
      <c r="F444">
        <v>5</v>
      </c>
      <c r="G444" s="1" t="str">
        <f>+VLOOKUP(bloque1_2[[#This Row],[niño]],BD.niños[[Código]:[sexo]],6,FALSE)</f>
        <v>7 y 8</v>
      </c>
      <c r="H444" s="1" t="str">
        <f>+VLOOKUP(bloque1_2[[#This Row],[niño]],BD.niños[[Código]:[sexo]],7,FALSE)</f>
        <v>F</v>
      </c>
      <c r="I444" s="1">
        <v>1</v>
      </c>
    </row>
    <row r="445" spans="1:9" x14ac:dyDescent="0.55000000000000004">
      <c r="A445" s="1">
        <v>14</v>
      </c>
      <c r="B445" t="s">
        <v>394</v>
      </c>
      <c r="C445" s="1" t="s">
        <v>4</v>
      </c>
      <c r="D445" s="1">
        <v>5</v>
      </c>
      <c r="E445" s="1" t="s">
        <v>357</v>
      </c>
      <c r="F445">
        <v>4</v>
      </c>
      <c r="G445" s="1" t="str">
        <f>+VLOOKUP(bloque1_2[[#This Row],[niño]],BD.niños[[Código]:[sexo]],6,FALSE)</f>
        <v>7 y 8</v>
      </c>
      <c r="H445" s="1" t="str">
        <f>+VLOOKUP(bloque1_2[[#This Row],[niño]],BD.niños[[Código]:[sexo]],7,FALSE)</f>
        <v>M</v>
      </c>
      <c r="I445" s="1">
        <v>1</v>
      </c>
    </row>
    <row r="446" spans="1:9" x14ac:dyDescent="0.55000000000000004">
      <c r="A446" s="1">
        <v>14</v>
      </c>
      <c r="B446" t="s">
        <v>394</v>
      </c>
      <c r="C446" s="1" t="s">
        <v>4</v>
      </c>
      <c r="D446" s="1">
        <v>5</v>
      </c>
      <c r="E446" s="1" t="s">
        <v>360</v>
      </c>
      <c r="F446">
        <v>6</v>
      </c>
      <c r="G446" s="1" t="str">
        <f>+VLOOKUP(bloque1_2[[#This Row],[niño]],BD.niños[[Código]:[sexo]],6,FALSE)</f>
        <v>9 y 10</v>
      </c>
      <c r="H446" s="1" t="str">
        <f>+VLOOKUP(bloque1_2[[#This Row],[niño]],BD.niños[[Código]:[sexo]],7,FALSE)</f>
        <v>M</v>
      </c>
      <c r="I446" s="1">
        <v>1</v>
      </c>
    </row>
    <row r="447" spans="1:9" x14ac:dyDescent="0.55000000000000004">
      <c r="A447" s="1">
        <v>14</v>
      </c>
      <c r="B447" t="s">
        <v>394</v>
      </c>
      <c r="C447" s="1" t="s">
        <v>4</v>
      </c>
      <c r="D447" s="1">
        <v>5</v>
      </c>
      <c r="E447" s="1" t="s">
        <v>364</v>
      </c>
      <c r="F447">
        <v>6</v>
      </c>
      <c r="G447" s="1" t="str">
        <f>+VLOOKUP(bloque1_2[[#This Row],[niño]],BD.niños[[Código]:[sexo]],6,FALSE)</f>
        <v>9 y 10</v>
      </c>
      <c r="H447" s="1" t="str">
        <f>+VLOOKUP(bloque1_2[[#This Row],[niño]],BD.niños[[Código]:[sexo]],7,FALSE)</f>
        <v>M</v>
      </c>
      <c r="I447" s="1">
        <v>1</v>
      </c>
    </row>
    <row r="448" spans="1:9" x14ac:dyDescent="0.55000000000000004">
      <c r="A448" s="1">
        <v>14</v>
      </c>
      <c r="B448" t="s">
        <v>394</v>
      </c>
      <c r="C448" s="1" t="s">
        <v>4</v>
      </c>
      <c r="D448" s="1">
        <v>5</v>
      </c>
      <c r="E448" s="1" t="s">
        <v>368</v>
      </c>
      <c r="F448">
        <v>6</v>
      </c>
      <c r="G448" s="1" t="str">
        <f>+VLOOKUP(bloque1_2[[#This Row],[niño]],BD.niños[[Código]:[sexo]],6,FALSE)</f>
        <v>9 y 10</v>
      </c>
      <c r="H448" s="1" t="str">
        <f>+VLOOKUP(bloque1_2[[#This Row],[niño]],BD.niños[[Código]:[sexo]],7,FALSE)</f>
        <v>M</v>
      </c>
      <c r="I448" s="1">
        <v>1</v>
      </c>
    </row>
    <row r="449" spans="1:9" x14ac:dyDescent="0.55000000000000004">
      <c r="A449" s="1">
        <v>14</v>
      </c>
      <c r="B449" t="s">
        <v>394</v>
      </c>
      <c r="C449" s="1" t="s">
        <v>4</v>
      </c>
      <c r="D449" s="1">
        <v>5</v>
      </c>
      <c r="E449" s="1" t="s">
        <v>371</v>
      </c>
      <c r="F449">
        <v>5</v>
      </c>
      <c r="G449" s="1" t="str">
        <f>+VLOOKUP(bloque1_2[[#This Row],[niño]],BD.niños[[Código]:[sexo]],6,FALSE)</f>
        <v>9 y 10</v>
      </c>
      <c r="H449" s="1" t="str">
        <f>+VLOOKUP(bloque1_2[[#This Row],[niño]],BD.niños[[Código]:[sexo]],7,FALSE)</f>
        <v>F</v>
      </c>
      <c r="I449" s="1">
        <v>1</v>
      </c>
    </row>
    <row r="450" spans="1:9" x14ac:dyDescent="0.55000000000000004">
      <c r="A450" s="1">
        <v>15</v>
      </c>
      <c r="B450" t="s">
        <v>395</v>
      </c>
      <c r="C450" s="1" t="s">
        <v>2</v>
      </c>
      <c r="D450" s="1">
        <v>1</v>
      </c>
      <c r="E450" s="1" t="s">
        <v>36</v>
      </c>
      <c r="F450">
        <v>1</v>
      </c>
      <c r="G450" s="1" t="str">
        <f>+VLOOKUP(bloque1_2[[#This Row],[niño]],BD.niños[[Código]:[sexo]],6,FALSE)</f>
        <v>5 y 6</v>
      </c>
      <c r="H450" s="1" t="str">
        <f>+VLOOKUP(bloque1_2[[#This Row],[niño]],BD.niños[[Código]:[sexo]],7,FALSE)</f>
        <v>M</v>
      </c>
      <c r="I450" s="1">
        <v>1</v>
      </c>
    </row>
    <row r="451" spans="1:9" x14ac:dyDescent="0.55000000000000004">
      <c r="A451" s="1">
        <v>15</v>
      </c>
      <c r="B451" t="s">
        <v>395</v>
      </c>
      <c r="C451" s="1" t="s">
        <v>2</v>
      </c>
      <c r="D451" s="1">
        <v>1</v>
      </c>
      <c r="E451" s="1" t="s">
        <v>40</v>
      </c>
      <c r="F451">
        <v>1</v>
      </c>
      <c r="G451" s="1" t="str">
        <f>+VLOOKUP(bloque1_2[[#This Row],[niño]],BD.niños[[Código]:[sexo]],6,FALSE)</f>
        <v>7 y 8</v>
      </c>
      <c r="H451" s="1" t="str">
        <f>+VLOOKUP(bloque1_2[[#This Row],[niño]],BD.niños[[Código]:[sexo]],7,FALSE)</f>
        <v>M</v>
      </c>
      <c r="I451" s="1">
        <v>1</v>
      </c>
    </row>
    <row r="452" spans="1:9" x14ac:dyDescent="0.55000000000000004">
      <c r="A452" s="1">
        <v>15</v>
      </c>
      <c r="B452" t="s">
        <v>395</v>
      </c>
      <c r="C452" s="1" t="s">
        <v>2</v>
      </c>
      <c r="D452" s="1">
        <v>1</v>
      </c>
      <c r="E452" s="1" t="s">
        <v>44</v>
      </c>
      <c r="F452">
        <v>1</v>
      </c>
      <c r="G452" s="1" t="str">
        <f>+VLOOKUP(bloque1_2[[#This Row],[niño]],BD.niños[[Código]:[sexo]],6,FALSE)</f>
        <v>7 y 8</v>
      </c>
      <c r="H452" s="1" t="str">
        <f>+VLOOKUP(bloque1_2[[#This Row],[niño]],BD.niños[[Código]:[sexo]],7,FALSE)</f>
        <v>F</v>
      </c>
      <c r="I452" s="1">
        <v>1</v>
      </c>
    </row>
    <row r="453" spans="1:9" x14ac:dyDescent="0.55000000000000004">
      <c r="A453" s="1">
        <v>15</v>
      </c>
      <c r="B453" t="s">
        <v>395</v>
      </c>
      <c r="C453" s="1" t="s">
        <v>2</v>
      </c>
      <c r="D453" s="1">
        <v>1</v>
      </c>
      <c r="E453" s="1" t="s">
        <v>48</v>
      </c>
      <c r="F453">
        <v>2</v>
      </c>
      <c r="G453" s="1" t="str">
        <f>+VLOOKUP(bloque1_2[[#This Row],[niño]],BD.niños[[Código]:[sexo]],6,FALSE)</f>
        <v>7 y 8</v>
      </c>
      <c r="H453" s="1" t="str">
        <f>+VLOOKUP(bloque1_2[[#This Row],[niño]],BD.niños[[Código]:[sexo]],7,FALSE)</f>
        <v>F</v>
      </c>
      <c r="I453" s="1">
        <v>1</v>
      </c>
    </row>
    <row r="454" spans="1:9" x14ac:dyDescent="0.55000000000000004">
      <c r="A454" s="1">
        <v>15</v>
      </c>
      <c r="B454" t="s">
        <v>395</v>
      </c>
      <c r="C454" s="1" t="s">
        <v>2</v>
      </c>
      <c r="D454" s="1">
        <v>1</v>
      </c>
      <c r="E454" s="1" t="s">
        <v>52</v>
      </c>
      <c r="F454">
        <v>1</v>
      </c>
      <c r="G454" s="1" t="str">
        <f>+VLOOKUP(bloque1_2[[#This Row],[niño]],BD.niños[[Código]:[sexo]],6,FALSE)</f>
        <v>7 y 8</v>
      </c>
      <c r="H454" s="1" t="str">
        <f>+VLOOKUP(bloque1_2[[#This Row],[niño]],BD.niños[[Código]:[sexo]],7,FALSE)</f>
        <v>F</v>
      </c>
      <c r="I454" s="1">
        <v>1</v>
      </c>
    </row>
    <row r="455" spans="1:9" x14ac:dyDescent="0.55000000000000004">
      <c r="A455" s="1">
        <v>15</v>
      </c>
      <c r="B455" t="s">
        <v>395</v>
      </c>
      <c r="C455" s="1" t="s">
        <v>2</v>
      </c>
      <c r="D455" s="1">
        <v>1</v>
      </c>
      <c r="E455" s="1" t="s">
        <v>56</v>
      </c>
      <c r="F455">
        <v>1</v>
      </c>
      <c r="G455" s="1" t="str">
        <f>+VLOOKUP(bloque1_2[[#This Row],[niño]],BD.niños[[Código]:[sexo]],6,FALSE)</f>
        <v>7 y 8</v>
      </c>
      <c r="H455" s="1" t="str">
        <f>+VLOOKUP(bloque1_2[[#This Row],[niño]],BD.niños[[Código]:[sexo]],7,FALSE)</f>
        <v>F</v>
      </c>
      <c r="I455" s="1">
        <v>1</v>
      </c>
    </row>
    <row r="456" spans="1:9" x14ac:dyDescent="0.55000000000000004">
      <c r="A456" s="1">
        <v>15</v>
      </c>
      <c r="B456" t="s">
        <v>395</v>
      </c>
      <c r="C456" s="1" t="s">
        <v>2</v>
      </c>
      <c r="D456" s="1">
        <v>1</v>
      </c>
      <c r="E456" s="1" t="s">
        <v>60</v>
      </c>
      <c r="F456">
        <v>1</v>
      </c>
      <c r="G456" s="1" t="str">
        <f>+VLOOKUP(bloque1_2[[#This Row],[niño]],BD.niños[[Código]:[sexo]],6,FALSE)</f>
        <v>9 y 10</v>
      </c>
      <c r="H456" s="1" t="str">
        <f>+VLOOKUP(bloque1_2[[#This Row],[niño]],BD.niños[[Código]:[sexo]],7,FALSE)</f>
        <v>M</v>
      </c>
      <c r="I456" s="1">
        <v>1</v>
      </c>
    </row>
    <row r="457" spans="1:9" x14ac:dyDescent="0.55000000000000004">
      <c r="A457" s="1">
        <v>15</v>
      </c>
      <c r="B457" t="s">
        <v>395</v>
      </c>
      <c r="C457" s="1" t="s">
        <v>2</v>
      </c>
      <c r="D457" s="1">
        <v>1</v>
      </c>
      <c r="E457" s="1" t="s">
        <v>64</v>
      </c>
      <c r="F457">
        <v>1</v>
      </c>
      <c r="G457" s="1" t="str">
        <f>+VLOOKUP(bloque1_2[[#This Row],[niño]],BD.niños[[Código]:[sexo]],6,FALSE)</f>
        <v>9 y 10</v>
      </c>
      <c r="H457" s="1" t="str">
        <f>+VLOOKUP(bloque1_2[[#This Row],[niño]],BD.niños[[Código]:[sexo]],7,FALSE)</f>
        <v>F</v>
      </c>
      <c r="I457" s="1">
        <v>1</v>
      </c>
    </row>
    <row r="458" spans="1:9" x14ac:dyDescent="0.55000000000000004">
      <c r="A458" s="1">
        <v>15</v>
      </c>
      <c r="B458" t="s">
        <v>395</v>
      </c>
      <c r="C458" s="1" t="s">
        <v>2</v>
      </c>
      <c r="D458" s="1">
        <v>1</v>
      </c>
      <c r="E458" s="1" t="s">
        <v>68</v>
      </c>
      <c r="F458">
        <v>1</v>
      </c>
      <c r="G458" s="1" t="str">
        <f>+VLOOKUP(bloque1_2[[#This Row],[niño]],BD.niños[[Código]:[sexo]],6,FALSE)</f>
        <v>9 y 10</v>
      </c>
      <c r="H458" s="1" t="str">
        <f>+VLOOKUP(bloque1_2[[#This Row],[niño]],BD.niños[[Código]:[sexo]],7,FALSE)</f>
        <v>M</v>
      </c>
      <c r="I458" s="1">
        <v>1</v>
      </c>
    </row>
    <row r="459" spans="1:9" x14ac:dyDescent="0.55000000000000004">
      <c r="A459" s="1">
        <v>15</v>
      </c>
      <c r="B459" t="s">
        <v>395</v>
      </c>
      <c r="C459" s="1" t="s">
        <v>2</v>
      </c>
      <c r="D459" s="1">
        <v>1</v>
      </c>
      <c r="E459" s="1" t="s">
        <v>72</v>
      </c>
      <c r="F459">
        <v>1</v>
      </c>
      <c r="G459" s="1" t="str">
        <f>+VLOOKUP(bloque1_2[[#This Row],[niño]],BD.niños[[Código]:[sexo]],6,FALSE)</f>
        <v>9 y 10</v>
      </c>
      <c r="H459" s="1" t="str">
        <f>+VLOOKUP(bloque1_2[[#This Row],[niño]],BD.niños[[Código]:[sexo]],7,FALSE)</f>
        <v>F</v>
      </c>
      <c r="I459" s="1">
        <v>1</v>
      </c>
    </row>
    <row r="460" spans="1:9" x14ac:dyDescent="0.55000000000000004">
      <c r="A460" s="1">
        <v>15</v>
      </c>
      <c r="B460" t="s">
        <v>395</v>
      </c>
      <c r="C460" s="1" t="s">
        <v>2</v>
      </c>
      <c r="D460" s="1">
        <v>1</v>
      </c>
      <c r="E460" s="1" t="s">
        <v>75</v>
      </c>
      <c r="F460">
        <v>1</v>
      </c>
      <c r="G460" s="1" t="str">
        <f>+VLOOKUP(bloque1_2[[#This Row],[niño]],BD.niños[[Código]:[sexo]],6,FALSE)</f>
        <v>9 y 10</v>
      </c>
      <c r="H460" s="1" t="str">
        <f>+VLOOKUP(bloque1_2[[#This Row],[niño]],BD.niños[[Código]:[sexo]],7,FALSE)</f>
        <v>F</v>
      </c>
      <c r="I460" s="1">
        <v>1</v>
      </c>
    </row>
    <row r="461" spans="1:9" x14ac:dyDescent="0.55000000000000004">
      <c r="A461" s="1">
        <v>15</v>
      </c>
      <c r="B461" t="s">
        <v>395</v>
      </c>
      <c r="C461" s="1" t="s">
        <v>2</v>
      </c>
      <c r="D461" s="1">
        <v>1</v>
      </c>
      <c r="E461" s="1" t="s">
        <v>78</v>
      </c>
      <c r="F461">
        <v>1</v>
      </c>
      <c r="G461" s="1" t="str">
        <f>+VLOOKUP(bloque1_2[[#This Row],[niño]],BD.niños[[Código]:[sexo]],6,FALSE)</f>
        <v>5 y 6</v>
      </c>
      <c r="H461" s="1" t="str">
        <f>+VLOOKUP(bloque1_2[[#This Row],[niño]],BD.niños[[Código]:[sexo]],7,FALSE)</f>
        <v>M</v>
      </c>
      <c r="I461" s="1">
        <v>1</v>
      </c>
    </row>
    <row r="462" spans="1:9" x14ac:dyDescent="0.55000000000000004">
      <c r="A462" s="1">
        <v>15</v>
      </c>
      <c r="B462" t="s">
        <v>395</v>
      </c>
      <c r="C462" s="1" t="s">
        <v>2</v>
      </c>
      <c r="D462" s="1">
        <v>1</v>
      </c>
      <c r="E462" s="1" t="s">
        <v>82</v>
      </c>
      <c r="F462">
        <v>1</v>
      </c>
      <c r="G462" s="1" t="str">
        <f>+VLOOKUP(bloque1_2[[#This Row],[niño]],BD.niños[[Código]:[sexo]],6,FALSE)</f>
        <v>5 y 6</v>
      </c>
      <c r="H462" s="1" t="str">
        <f>+VLOOKUP(bloque1_2[[#This Row],[niño]],BD.niños[[Código]:[sexo]],7,FALSE)</f>
        <v>F</v>
      </c>
      <c r="I462" s="1">
        <v>1</v>
      </c>
    </row>
    <row r="463" spans="1:9" x14ac:dyDescent="0.55000000000000004">
      <c r="A463" s="1">
        <v>15</v>
      </c>
      <c r="B463" t="s">
        <v>395</v>
      </c>
      <c r="C463" s="1" t="s">
        <v>2</v>
      </c>
      <c r="D463" s="1">
        <v>1</v>
      </c>
      <c r="E463" s="1" t="s">
        <v>85</v>
      </c>
      <c r="F463">
        <v>6</v>
      </c>
      <c r="G463" s="1" t="str">
        <f>+VLOOKUP(bloque1_2[[#This Row],[niño]],BD.niños[[Código]:[sexo]],6,FALSE)</f>
        <v>5 y 6</v>
      </c>
      <c r="H463" s="1" t="str">
        <f>+VLOOKUP(bloque1_2[[#This Row],[niño]],BD.niños[[Código]:[sexo]],7,FALSE)</f>
        <v>M</v>
      </c>
      <c r="I463" s="1">
        <v>1</v>
      </c>
    </row>
    <row r="464" spans="1:9" x14ac:dyDescent="0.55000000000000004">
      <c r="A464" s="1">
        <v>15</v>
      </c>
      <c r="B464" t="s">
        <v>395</v>
      </c>
      <c r="C464" s="1" t="s">
        <v>2</v>
      </c>
      <c r="D464" s="1">
        <v>1</v>
      </c>
      <c r="E464" s="1" t="s">
        <v>184</v>
      </c>
      <c r="F464">
        <v>0</v>
      </c>
      <c r="G464" s="1" t="str">
        <f>+VLOOKUP(bloque1_2[[#This Row],[niño]],BD.niños[[Código]:[sexo]],6,FALSE)</f>
        <v>7 y 8</v>
      </c>
      <c r="H464" s="1" t="str">
        <f>+VLOOKUP(bloque1_2[[#This Row],[niño]],BD.niños[[Código]:[sexo]],7,FALSE)</f>
        <v>M</v>
      </c>
      <c r="I464" s="1">
        <v>1</v>
      </c>
    </row>
    <row r="465" spans="1:9" x14ac:dyDescent="0.55000000000000004">
      <c r="A465" s="1">
        <v>15</v>
      </c>
      <c r="B465" t="s">
        <v>395</v>
      </c>
      <c r="C465" s="1" t="s">
        <v>2</v>
      </c>
      <c r="D465" s="1">
        <v>1</v>
      </c>
      <c r="E465" s="1" t="s">
        <v>187</v>
      </c>
      <c r="F465">
        <v>1</v>
      </c>
      <c r="G465" s="1" t="str">
        <f>+VLOOKUP(bloque1_2[[#This Row],[niño]],BD.niños[[Código]:[sexo]],6,FALSE)</f>
        <v>7 y 8</v>
      </c>
      <c r="H465" s="1" t="str">
        <f>+VLOOKUP(bloque1_2[[#This Row],[niño]],BD.niños[[Código]:[sexo]],7,FALSE)</f>
        <v>F</v>
      </c>
      <c r="I465" s="1">
        <v>1</v>
      </c>
    </row>
    <row r="466" spans="1:9" x14ac:dyDescent="0.55000000000000004">
      <c r="A466" s="1">
        <v>15</v>
      </c>
      <c r="B466" t="s">
        <v>395</v>
      </c>
      <c r="C466" s="1" t="s">
        <v>2</v>
      </c>
      <c r="D466" s="1">
        <v>1</v>
      </c>
      <c r="E466" s="1" t="s">
        <v>192</v>
      </c>
      <c r="F466">
        <v>1</v>
      </c>
      <c r="G466" s="1" t="str">
        <f>+VLOOKUP(bloque1_2[[#This Row],[niño]],BD.niños[[Código]:[sexo]],6,FALSE)</f>
        <v>7 y 8</v>
      </c>
      <c r="H466" s="1" t="str">
        <f>+VLOOKUP(bloque1_2[[#This Row],[niño]],BD.niños[[Código]:[sexo]],7,FALSE)</f>
        <v>M</v>
      </c>
      <c r="I466" s="1">
        <v>1</v>
      </c>
    </row>
    <row r="467" spans="1:9" x14ac:dyDescent="0.55000000000000004">
      <c r="A467" s="1">
        <v>15</v>
      </c>
      <c r="B467" t="s">
        <v>395</v>
      </c>
      <c r="C467" s="1" t="s">
        <v>2</v>
      </c>
      <c r="D467" s="1">
        <v>1</v>
      </c>
      <c r="E467" s="1" t="s">
        <v>195</v>
      </c>
      <c r="F467">
        <v>1</v>
      </c>
      <c r="G467" s="1" t="str">
        <f>+VLOOKUP(bloque1_2[[#This Row],[niño]],BD.niños[[Código]:[sexo]],6,FALSE)</f>
        <v>9 y 10</v>
      </c>
      <c r="H467" s="1" t="str">
        <f>+VLOOKUP(bloque1_2[[#This Row],[niño]],BD.niños[[Código]:[sexo]],7,FALSE)</f>
        <v>M</v>
      </c>
      <c r="I467" s="1">
        <v>1</v>
      </c>
    </row>
    <row r="468" spans="1:9" x14ac:dyDescent="0.55000000000000004">
      <c r="A468" s="1">
        <v>15</v>
      </c>
      <c r="B468" t="s">
        <v>395</v>
      </c>
      <c r="C468" s="1" t="s">
        <v>2</v>
      </c>
      <c r="D468" s="1">
        <v>1</v>
      </c>
      <c r="E468" s="1" t="s">
        <v>199</v>
      </c>
      <c r="F468">
        <v>1</v>
      </c>
      <c r="G468" s="1" t="str">
        <f>+VLOOKUP(bloque1_2[[#This Row],[niño]],BD.niños[[Código]:[sexo]],6,FALSE)</f>
        <v>9 y 10</v>
      </c>
      <c r="H468" s="1" t="str">
        <f>+VLOOKUP(bloque1_2[[#This Row],[niño]],BD.niños[[Código]:[sexo]],7,FALSE)</f>
        <v>M</v>
      </c>
      <c r="I468" s="1">
        <v>1</v>
      </c>
    </row>
    <row r="469" spans="1:9" x14ac:dyDescent="0.55000000000000004">
      <c r="A469" s="1">
        <v>15</v>
      </c>
      <c r="B469" t="s">
        <v>395</v>
      </c>
      <c r="C469" s="1" t="s">
        <v>2</v>
      </c>
      <c r="D469" s="1">
        <v>1</v>
      </c>
      <c r="E469" s="1" t="s">
        <v>203</v>
      </c>
      <c r="F469">
        <v>1</v>
      </c>
      <c r="G469" s="1" t="str">
        <f>+VLOOKUP(bloque1_2[[#This Row],[niño]],BD.niños[[Código]:[sexo]],6,FALSE)</f>
        <v>9 y 10</v>
      </c>
      <c r="H469" s="1" t="str">
        <f>+VLOOKUP(bloque1_2[[#This Row],[niño]],BD.niños[[Código]:[sexo]],7,FALSE)</f>
        <v>F</v>
      </c>
      <c r="I469" s="1">
        <v>1</v>
      </c>
    </row>
    <row r="470" spans="1:9" x14ac:dyDescent="0.55000000000000004">
      <c r="A470" s="1">
        <v>15</v>
      </c>
      <c r="B470" t="s">
        <v>395</v>
      </c>
      <c r="C470" s="1" t="s">
        <v>2</v>
      </c>
      <c r="D470" s="1">
        <v>1</v>
      </c>
      <c r="E470" s="1" t="s">
        <v>206</v>
      </c>
      <c r="F470">
        <v>1</v>
      </c>
      <c r="G470" s="1" t="str">
        <f>+VLOOKUP(bloque1_2[[#This Row],[niño]],BD.niños[[Código]:[sexo]],6,FALSE)</f>
        <v>9 y 10</v>
      </c>
      <c r="H470" s="1" t="str">
        <f>+VLOOKUP(bloque1_2[[#This Row],[niño]],BD.niños[[Código]:[sexo]],7,FALSE)</f>
        <v>F</v>
      </c>
      <c r="I470" s="1">
        <v>1</v>
      </c>
    </row>
    <row r="471" spans="1:9" x14ac:dyDescent="0.55000000000000004">
      <c r="A471" s="1">
        <v>15</v>
      </c>
      <c r="B471" t="s">
        <v>395</v>
      </c>
      <c r="C471" s="1" t="s">
        <v>2</v>
      </c>
      <c r="D471" s="1">
        <v>1</v>
      </c>
      <c r="E471" s="1" t="s">
        <v>210</v>
      </c>
      <c r="F471">
        <v>1</v>
      </c>
      <c r="G471" s="1" t="str">
        <f>+VLOOKUP(bloque1_2[[#This Row],[niño]],BD.niños[[Código]:[sexo]],6,FALSE)</f>
        <v>7 y 8</v>
      </c>
      <c r="H471" s="1" t="str">
        <f>+VLOOKUP(bloque1_2[[#This Row],[niño]],BD.niños[[Código]:[sexo]],7,FALSE)</f>
        <v>M</v>
      </c>
      <c r="I471" s="1">
        <v>1</v>
      </c>
    </row>
    <row r="472" spans="1:9" x14ac:dyDescent="0.55000000000000004">
      <c r="A472" s="1">
        <v>15</v>
      </c>
      <c r="B472" t="s">
        <v>395</v>
      </c>
      <c r="C472" s="1" t="s">
        <v>2</v>
      </c>
      <c r="D472" s="1">
        <v>1</v>
      </c>
      <c r="E472" s="1" t="s">
        <v>274</v>
      </c>
      <c r="F472">
        <v>1</v>
      </c>
      <c r="G472" s="1" t="str">
        <f>+VLOOKUP(bloque1_2[[#This Row],[niño]],BD.niños[[Código]:[sexo]],6,FALSE)</f>
        <v>5 y 6</v>
      </c>
      <c r="H472" s="1" t="str">
        <f>+VLOOKUP(bloque1_2[[#This Row],[niño]],BD.niños[[Código]:[sexo]],7,FALSE)</f>
        <v>M</v>
      </c>
      <c r="I472" s="1">
        <v>1</v>
      </c>
    </row>
    <row r="473" spans="1:9" x14ac:dyDescent="0.55000000000000004">
      <c r="A473" s="1">
        <v>15</v>
      </c>
      <c r="B473" t="s">
        <v>395</v>
      </c>
      <c r="C473" s="1" t="s">
        <v>2</v>
      </c>
      <c r="D473" s="1">
        <v>1</v>
      </c>
      <c r="E473" s="1" t="s">
        <v>276</v>
      </c>
      <c r="F473">
        <v>1</v>
      </c>
      <c r="G473" s="1" t="str">
        <f>+VLOOKUP(bloque1_2[[#This Row],[niño]],BD.niños[[Código]:[sexo]],6,FALSE)</f>
        <v>5 y 6</v>
      </c>
      <c r="H473" s="1" t="str">
        <f>+VLOOKUP(bloque1_2[[#This Row],[niño]],BD.niños[[Código]:[sexo]],7,FALSE)</f>
        <v>M</v>
      </c>
      <c r="I473" s="1">
        <v>1</v>
      </c>
    </row>
    <row r="474" spans="1:9" x14ac:dyDescent="0.55000000000000004">
      <c r="A474" s="1">
        <v>15</v>
      </c>
      <c r="B474" t="s">
        <v>395</v>
      </c>
      <c r="C474" s="1" t="s">
        <v>2</v>
      </c>
      <c r="D474" s="1">
        <v>1</v>
      </c>
      <c r="E474" s="1" t="s">
        <v>279</v>
      </c>
      <c r="F474">
        <v>1</v>
      </c>
      <c r="G474" s="1" t="str">
        <f>+VLOOKUP(bloque1_2[[#This Row],[niño]],BD.niños[[Código]:[sexo]],6,FALSE)</f>
        <v>7 y 8</v>
      </c>
      <c r="H474" s="1" t="str">
        <f>+VLOOKUP(bloque1_2[[#This Row],[niño]],BD.niños[[Código]:[sexo]],7,FALSE)</f>
        <v>F</v>
      </c>
      <c r="I474" s="1">
        <v>1</v>
      </c>
    </row>
    <row r="475" spans="1:9" x14ac:dyDescent="0.55000000000000004">
      <c r="A475" s="1">
        <v>15</v>
      </c>
      <c r="B475" t="s">
        <v>395</v>
      </c>
      <c r="C475" s="1" t="s">
        <v>2</v>
      </c>
      <c r="D475" s="1">
        <v>1</v>
      </c>
      <c r="E475" s="1" t="s">
        <v>282</v>
      </c>
      <c r="F475">
        <v>1</v>
      </c>
      <c r="G475" s="1" t="str">
        <f>+VLOOKUP(bloque1_2[[#This Row],[niño]],BD.niños[[Código]:[sexo]],6,FALSE)</f>
        <v>5 y 6</v>
      </c>
      <c r="H475" s="1" t="str">
        <f>+VLOOKUP(bloque1_2[[#This Row],[niño]],BD.niños[[Código]:[sexo]],7,FALSE)</f>
        <v>F</v>
      </c>
      <c r="I475" s="1">
        <v>1</v>
      </c>
    </row>
    <row r="476" spans="1:9" x14ac:dyDescent="0.55000000000000004">
      <c r="A476" s="1">
        <v>15</v>
      </c>
      <c r="B476" t="s">
        <v>395</v>
      </c>
      <c r="C476" s="1" t="s">
        <v>2</v>
      </c>
      <c r="D476" s="1">
        <v>1</v>
      </c>
      <c r="E476" s="1" t="s">
        <v>352</v>
      </c>
      <c r="F476">
        <v>1</v>
      </c>
      <c r="G476" s="1" t="str">
        <f>+VLOOKUP(bloque1_2[[#This Row],[niño]],BD.niños[[Código]:[sexo]],6,FALSE)</f>
        <v>7 y 8</v>
      </c>
      <c r="H476" s="1" t="str">
        <f>+VLOOKUP(bloque1_2[[#This Row],[niño]],BD.niños[[Código]:[sexo]],7,FALSE)</f>
        <v>F</v>
      </c>
      <c r="I476" s="1">
        <v>1</v>
      </c>
    </row>
    <row r="477" spans="1:9" x14ac:dyDescent="0.55000000000000004">
      <c r="A477" s="1">
        <v>15</v>
      </c>
      <c r="B477" t="s">
        <v>395</v>
      </c>
      <c r="C477" s="1" t="s">
        <v>2</v>
      </c>
      <c r="D477" s="1">
        <v>1</v>
      </c>
      <c r="E477" s="1" t="s">
        <v>357</v>
      </c>
      <c r="F477">
        <v>3</v>
      </c>
      <c r="G477" s="1" t="str">
        <f>+VLOOKUP(bloque1_2[[#This Row],[niño]],BD.niños[[Código]:[sexo]],6,FALSE)</f>
        <v>7 y 8</v>
      </c>
      <c r="H477" s="1" t="str">
        <f>+VLOOKUP(bloque1_2[[#This Row],[niño]],BD.niños[[Código]:[sexo]],7,FALSE)</f>
        <v>M</v>
      </c>
      <c r="I477" s="1">
        <v>1</v>
      </c>
    </row>
    <row r="478" spans="1:9" x14ac:dyDescent="0.55000000000000004">
      <c r="A478" s="1">
        <v>15</v>
      </c>
      <c r="B478" t="s">
        <v>395</v>
      </c>
      <c r="C478" s="1" t="s">
        <v>2</v>
      </c>
      <c r="D478" s="1">
        <v>1</v>
      </c>
      <c r="E478" s="1" t="s">
        <v>360</v>
      </c>
      <c r="F478">
        <v>1</v>
      </c>
      <c r="G478" s="1" t="str">
        <f>+VLOOKUP(bloque1_2[[#This Row],[niño]],BD.niños[[Código]:[sexo]],6,FALSE)</f>
        <v>9 y 10</v>
      </c>
      <c r="H478" s="1" t="str">
        <f>+VLOOKUP(bloque1_2[[#This Row],[niño]],BD.niños[[Código]:[sexo]],7,FALSE)</f>
        <v>M</v>
      </c>
      <c r="I478" s="1">
        <v>1</v>
      </c>
    </row>
    <row r="479" spans="1:9" x14ac:dyDescent="0.55000000000000004">
      <c r="A479" s="1">
        <v>15</v>
      </c>
      <c r="B479" t="s">
        <v>395</v>
      </c>
      <c r="C479" s="1" t="s">
        <v>2</v>
      </c>
      <c r="D479" s="1">
        <v>1</v>
      </c>
      <c r="E479" s="1" t="s">
        <v>364</v>
      </c>
      <c r="F479">
        <v>1</v>
      </c>
      <c r="G479" s="1" t="str">
        <f>+VLOOKUP(bloque1_2[[#This Row],[niño]],BD.niños[[Código]:[sexo]],6,FALSE)</f>
        <v>9 y 10</v>
      </c>
      <c r="H479" s="1" t="str">
        <f>+VLOOKUP(bloque1_2[[#This Row],[niño]],BD.niños[[Código]:[sexo]],7,FALSE)</f>
        <v>M</v>
      </c>
      <c r="I479" s="1">
        <v>1</v>
      </c>
    </row>
    <row r="480" spans="1:9" x14ac:dyDescent="0.55000000000000004">
      <c r="A480" s="1">
        <v>15</v>
      </c>
      <c r="B480" t="s">
        <v>395</v>
      </c>
      <c r="C480" s="1" t="s">
        <v>2</v>
      </c>
      <c r="D480" s="1">
        <v>1</v>
      </c>
      <c r="E480" s="1" t="s">
        <v>368</v>
      </c>
      <c r="F480">
        <v>1</v>
      </c>
      <c r="G480" s="1" t="str">
        <f>+VLOOKUP(bloque1_2[[#This Row],[niño]],BD.niños[[Código]:[sexo]],6,FALSE)</f>
        <v>9 y 10</v>
      </c>
      <c r="H480" s="1" t="str">
        <f>+VLOOKUP(bloque1_2[[#This Row],[niño]],BD.niños[[Código]:[sexo]],7,FALSE)</f>
        <v>M</v>
      </c>
      <c r="I480" s="1">
        <v>1</v>
      </c>
    </row>
    <row r="481" spans="1:9" x14ac:dyDescent="0.55000000000000004">
      <c r="A481" s="1">
        <v>15</v>
      </c>
      <c r="B481" t="s">
        <v>395</v>
      </c>
      <c r="C481" s="1" t="s">
        <v>2</v>
      </c>
      <c r="D481" s="1">
        <v>1</v>
      </c>
      <c r="E481" s="1" t="s">
        <v>371</v>
      </c>
      <c r="F481">
        <v>1</v>
      </c>
      <c r="G481" s="1" t="str">
        <f>+VLOOKUP(bloque1_2[[#This Row],[niño]],BD.niños[[Código]:[sexo]],6,FALSE)</f>
        <v>9 y 10</v>
      </c>
      <c r="H481" s="1" t="str">
        <f>+VLOOKUP(bloque1_2[[#This Row],[niño]],BD.niños[[Código]:[sexo]],7,FALSE)</f>
        <v>F</v>
      </c>
      <c r="I481" s="1">
        <v>1</v>
      </c>
    </row>
    <row r="482" spans="1:9" x14ac:dyDescent="0.55000000000000004">
      <c r="A482" s="1">
        <v>16</v>
      </c>
      <c r="B482" t="s">
        <v>396</v>
      </c>
      <c r="C482" s="1" t="s">
        <v>2</v>
      </c>
      <c r="D482" s="1">
        <v>1</v>
      </c>
      <c r="E482" s="1" t="s">
        <v>36</v>
      </c>
      <c r="F482">
        <v>1</v>
      </c>
      <c r="G482" s="1" t="str">
        <f>+VLOOKUP(bloque1_2[[#This Row],[niño]],BD.niños[[Código]:[sexo]],6,FALSE)</f>
        <v>5 y 6</v>
      </c>
      <c r="H482" s="1" t="str">
        <f>+VLOOKUP(bloque1_2[[#This Row],[niño]],BD.niños[[Código]:[sexo]],7,FALSE)</f>
        <v>M</v>
      </c>
      <c r="I482" s="1">
        <v>1</v>
      </c>
    </row>
    <row r="483" spans="1:9" x14ac:dyDescent="0.55000000000000004">
      <c r="A483" s="1">
        <v>16</v>
      </c>
      <c r="B483" t="s">
        <v>396</v>
      </c>
      <c r="C483" s="1" t="s">
        <v>2</v>
      </c>
      <c r="D483" s="1">
        <v>1</v>
      </c>
      <c r="E483" s="1" t="s">
        <v>40</v>
      </c>
      <c r="F483">
        <v>5</v>
      </c>
      <c r="G483" s="1" t="str">
        <f>+VLOOKUP(bloque1_2[[#This Row],[niño]],BD.niños[[Código]:[sexo]],6,FALSE)</f>
        <v>7 y 8</v>
      </c>
      <c r="H483" s="1" t="str">
        <f>+VLOOKUP(bloque1_2[[#This Row],[niño]],BD.niños[[Código]:[sexo]],7,FALSE)</f>
        <v>M</v>
      </c>
      <c r="I483" s="1">
        <v>1</v>
      </c>
    </row>
    <row r="484" spans="1:9" x14ac:dyDescent="0.55000000000000004">
      <c r="A484" s="1">
        <v>16</v>
      </c>
      <c r="B484" t="s">
        <v>396</v>
      </c>
      <c r="C484" s="1" t="s">
        <v>2</v>
      </c>
      <c r="D484" s="1">
        <v>1</v>
      </c>
      <c r="E484" s="1" t="s">
        <v>44</v>
      </c>
      <c r="F484">
        <v>1</v>
      </c>
      <c r="G484" s="1" t="str">
        <f>+VLOOKUP(bloque1_2[[#This Row],[niño]],BD.niños[[Código]:[sexo]],6,FALSE)</f>
        <v>7 y 8</v>
      </c>
      <c r="H484" s="1" t="str">
        <f>+VLOOKUP(bloque1_2[[#This Row],[niño]],BD.niños[[Código]:[sexo]],7,FALSE)</f>
        <v>F</v>
      </c>
      <c r="I484" s="1">
        <v>1</v>
      </c>
    </row>
    <row r="485" spans="1:9" x14ac:dyDescent="0.55000000000000004">
      <c r="A485" s="1">
        <v>16</v>
      </c>
      <c r="B485" t="s">
        <v>396</v>
      </c>
      <c r="C485" s="1" t="s">
        <v>2</v>
      </c>
      <c r="D485" s="1">
        <v>1</v>
      </c>
      <c r="E485" s="1" t="s">
        <v>48</v>
      </c>
      <c r="F485">
        <v>4</v>
      </c>
      <c r="G485" s="1" t="str">
        <f>+VLOOKUP(bloque1_2[[#This Row],[niño]],BD.niños[[Código]:[sexo]],6,FALSE)</f>
        <v>7 y 8</v>
      </c>
      <c r="H485" s="1" t="str">
        <f>+VLOOKUP(bloque1_2[[#This Row],[niño]],BD.niños[[Código]:[sexo]],7,FALSE)</f>
        <v>F</v>
      </c>
      <c r="I485" s="1">
        <v>1</v>
      </c>
    </row>
    <row r="486" spans="1:9" x14ac:dyDescent="0.55000000000000004">
      <c r="A486" s="1">
        <v>16</v>
      </c>
      <c r="B486" t="s">
        <v>396</v>
      </c>
      <c r="C486" s="1" t="s">
        <v>2</v>
      </c>
      <c r="D486" s="1">
        <v>1</v>
      </c>
      <c r="E486" s="1" t="s">
        <v>52</v>
      </c>
      <c r="F486">
        <v>1</v>
      </c>
      <c r="G486" s="1" t="str">
        <f>+VLOOKUP(bloque1_2[[#This Row],[niño]],BD.niños[[Código]:[sexo]],6,FALSE)</f>
        <v>7 y 8</v>
      </c>
      <c r="H486" s="1" t="str">
        <f>+VLOOKUP(bloque1_2[[#This Row],[niño]],BD.niños[[Código]:[sexo]],7,FALSE)</f>
        <v>F</v>
      </c>
      <c r="I486" s="1">
        <v>1</v>
      </c>
    </row>
    <row r="487" spans="1:9" x14ac:dyDescent="0.55000000000000004">
      <c r="A487" s="1">
        <v>16</v>
      </c>
      <c r="B487" t="s">
        <v>396</v>
      </c>
      <c r="C487" s="1" t="s">
        <v>2</v>
      </c>
      <c r="D487" s="1">
        <v>1</v>
      </c>
      <c r="E487" s="1" t="s">
        <v>56</v>
      </c>
      <c r="F487">
        <v>1</v>
      </c>
      <c r="G487" s="1" t="str">
        <f>+VLOOKUP(bloque1_2[[#This Row],[niño]],BD.niños[[Código]:[sexo]],6,FALSE)</f>
        <v>7 y 8</v>
      </c>
      <c r="H487" s="1" t="str">
        <f>+VLOOKUP(bloque1_2[[#This Row],[niño]],BD.niños[[Código]:[sexo]],7,FALSE)</f>
        <v>F</v>
      </c>
      <c r="I487" s="1">
        <v>1</v>
      </c>
    </row>
    <row r="488" spans="1:9" x14ac:dyDescent="0.55000000000000004">
      <c r="A488" s="1">
        <v>16</v>
      </c>
      <c r="B488" t="s">
        <v>396</v>
      </c>
      <c r="C488" s="1" t="s">
        <v>2</v>
      </c>
      <c r="D488" s="1">
        <v>1</v>
      </c>
      <c r="E488" s="1" t="s">
        <v>60</v>
      </c>
      <c r="F488">
        <v>1</v>
      </c>
      <c r="G488" s="1" t="str">
        <f>+VLOOKUP(bloque1_2[[#This Row],[niño]],BD.niños[[Código]:[sexo]],6,FALSE)</f>
        <v>9 y 10</v>
      </c>
      <c r="H488" s="1" t="str">
        <f>+VLOOKUP(bloque1_2[[#This Row],[niño]],BD.niños[[Código]:[sexo]],7,FALSE)</f>
        <v>M</v>
      </c>
      <c r="I488" s="1">
        <v>1</v>
      </c>
    </row>
    <row r="489" spans="1:9" x14ac:dyDescent="0.55000000000000004">
      <c r="A489" s="1">
        <v>16</v>
      </c>
      <c r="B489" t="s">
        <v>396</v>
      </c>
      <c r="C489" s="1" t="s">
        <v>2</v>
      </c>
      <c r="D489" s="1">
        <v>1</v>
      </c>
      <c r="E489" s="1" t="s">
        <v>64</v>
      </c>
      <c r="F489">
        <v>1</v>
      </c>
      <c r="G489" s="1" t="str">
        <f>+VLOOKUP(bloque1_2[[#This Row],[niño]],BD.niños[[Código]:[sexo]],6,FALSE)</f>
        <v>9 y 10</v>
      </c>
      <c r="H489" s="1" t="str">
        <f>+VLOOKUP(bloque1_2[[#This Row],[niño]],BD.niños[[Código]:[sexo]],7,FALSE)</f>
        <v>F</v>
      </c>
      <c r="I489" s="1">
        <v>1</v>
      </c>
    </row>
    <row r="490" spans="1:9" x14ac:dyDescent="0.55000000000000004">
      <c r="A490" s="1">
        <v>16</v>
      </c>
      <c r="B490" t="s">
        <v>396</v>
      </c>
      <c r="C490" s="1" t="s">
        <v>2</v>
      </c>
      <c r="D490" s="1">
        <v>1</v>
      </c>
      <c r="E490" s="1" t="s">
        <v>68</v>
      </c>
      <c r="F490">
        <v>1</v>
      </c>
      <c r="G490" s="1" t="str">
        <f>+VLOOKUP(bloque1_2[[#This Row],[niño]],BD.niños[[Código]:[sexo]],6,FALSE)</f>
        <v>9 y 10</v>
      </c>
      <c r="H490" s="1" t="str">
        <f>+VLOOKUP(bloque1_2[[#This Row],[niño]],BD.niños[[Código]:[sexo]],7,FALSE)</f>
        <v>M</v>
      </c>
      <c r="I490" s="1">
        <v>1</v>
      </c>
    </row>
    <row r="491" spans="1:9" x14ac:dyDescent="0.55000000000000004">
      <c r="A491" s="1">
        <v>16</v>
      </c>
      <c r="B491" t="s">
        <v>396</v>
      </c>
      <c r="C491" s="1" t="s">
        <v>2</v>
      </c>
      <c r="D491" s="1">
        <v>1</v>
      </c>
      <c r="E491" s="1" t="s">
        <v>72</v>
      </c>
      <c r="F491">
        <v>1</v>
      </c>
      <c r="G491" s="1" t="str">
        <f>+VLOOKUP(bloque1_2[[#This Row],[niño]],BD.niños[[Código]:[sexo]],6,FALSE)</f>
        <v>9 y 10</v>
      </c>
      <c r="H491" s="1" t="str">
        <f>+VLOOKUP(bloque1_2[[#This Row],[niño]],BD.niños[[Código]:[sexo]],7,FALSE)</f>
        <v>F</v>
      </c>
      <c r="I491" s="1">
        <v>1</v>
      </c>
    </row>
    <row r="492" spans="1:9" x14ac:dyDescent="0.55000000000000004">
      <c r="A492" s="1">
        <v>16</v>
      </c>
      <c r="B492" t="s">
        <v>396</v>
      </c>
      <c r="C492" s="1" t="s">
        <v>2</v>
      </c>
      <c r="D492" s="1">
        <v>1</v>
      </c>
      <c r="E492" s="1" t="s">
        <v>75</v>
      </c>
      <c r="F492">
        <v>1</v>
      </c>
      <c r="G492" s="1" t="str">
        <f>+VLOOKUP(bloque1_2[[#This Row],[niño]],BD.niños[[Código]:[sexo]],6,FALSE)</f>
        <v>9 y 10</v>
      </c>
      <c r="H492" s="1" t="str">
        <f>+VLOOKUP(bloque1_2[[#This Row],[niño]],BD.niños[[Código]:[sexo]],7,FALSE)</f>
        <v>F</v>
      </c>
      <c r="I492" s="1">
        <v>1</v>
      </c>
    </row>
    <row r="493" spans="1:9" x14ac:dyDescent="0.55000000000000004">
      <c r="A493" s="1">
        <v>16</v>
      </c>
      <c r="B493" t="s">
        <v>396</v>
      </c>
      <c r="C493" s="1" t="s">
        <v>2</v>
      </c>
      <c r="D493" s="1">
        <v>1</v>
      </c>
      <c r="E493" s="1" t="s">
        <v>78</v>
      </c>
      <c r="F493">
        <v>3</v>
      </c>
      <c r="G493" s="1" t="str">
        <f>+VLOOKUP(bloque1_2[[#This Row],[niño]],BD.niños[[Código]:[sexo]],6,FALSE)</f>
        <v>5 y 6</v>
      </c>
      <c r="H493" s="1" t="str">
        <f>+VLOOKUP(bloque1_2[[#This Row],[niño]],BD.niños[[Código]:[sexo]],7,FALSE)</f>
        <v>M</v>
      </c>
      <c r="I493" s="1">
        <v>1</v>
      </c>
    </row>
    <row r="494" spans="1:9" x14ac:dyDescent="0.55000000000000004">
      <c r="A494" s="1">
        <v>16</v>
      </c>
      <c r="B494" t="s">
        <v>396</v>
      </c>
      <c r="C494" s="1" t="s">
        <v>2</v>
      </c>
      <c r="D494" s="1">
        <v>1</v>
      </c>
      <c r="E494" s="1" t="s">
        <v>82</v>
      </c>
      <c r="F494">
        <v>2</v>
      </c>
      <c r="G494" s="1" t="str">
        <f>+VLOOKUP(bloque1_2[[#This Row],[niño]],BD.niños[[Código]:[sexo]],6,FALSE)</f>
        <v>5 y 6</v>
      </c>
      <c r="H494" s="1" t="str">
        <f>+VLOOKUP(bloque1_2[[#This Row],[niño]],BD.niños[[Código]:[sexo]],7,FALSE)</f>
        <v>F</v>
      </c>
      <c r="I494" s="1">
        <v>1</v>
      </c>
    </row>
    <row r="495" spans="1:9" x14ac:dyDescent="0.55000000000000004">
      <c r="A495" s="1">
        <v>16</v>
      </c>
      <c r="B495" t="s">
        <v>396</v>
      </c>
      <c r="C495" s="1" t="s">
        <v>2</v>
      </c>
      <c r="D495" s="1">
        <v>1</v>
      </c>
      <c r="E495" s="1" t="s">
        <v>85</v>
      </c>
      <c r="F495">
        <v>2</v>
      </c>
      <c r="G495" s="1" t="str">
        <f>+VLOOKUP(bloque1_2[[#This Row],[niño]],BD.niños[[Código]:[sexo]],6,FALSE)</f>
        <v>5 y 6</v>
      </c>
      <c r="H495" s="1" t="str">
        <f>+VLOOKUP(bloque1_2[[#This Row],[niño]],BD.niños[[Código]:[sexo]],7,FALSE)</f>
        <v>M</v>
      </c>
      <c r="I495" s="1">
        <v>1</v>
      </c>
    </row>
    <row r="496" spans="1:9" x14ac:dyDescent="0.55000000000000004">
      <c r="A496" s="1">
        <v>16</v>
      </c>
      <c r="B496" t="s">
        <v>396</v>
      </c>
      <c r="C496" s="1" t="s">
        <v>2</v>
      </c>
      <c r="D496" s="1">
        <v>1</v>
      </c>
      <c r="E496" s="1" t="s">
        <v>184</v>
      </c>
      <c r="F496">
        <v>1</v>
      </c>
      <c r="G496" s="1" t="str">
        <f>+VLOOKUP(bloque1_2[[#This Row],[niño]],BD.niños[[Código]:[sexo]],6,FALSE)</f>
        <v>7 y 8</v>
      </c>
      <c r="H496" s="1" t="str">
        <f>+VLOOKUP(bloque1_2[[#This Row],[niño]],BD.niños[[Código]:[sexo]],7,FALSE)</f>
        <v>M</v>
      </c>
      <c r="I496" s="1">
        <v>1</v>
      </c>
    </row>
    <row r="497" spans="1:9" x14ac:dyDescent="0.55000000000000004">
      <c r="A497" s="1">
        <v>16</v>
      </c>
      <c r="B497" t="s">
        <v>396</v>
      </c>
      <c r="C497" s="1" t="s">
        <v>2</v>
      </c>
      <c r="D497" s="1">
        <v>1</v>
      </c>
      <c r="E497" s="1" t="s">
        <v>187</v>
      </c>
      <c r="F497">
        <v>1</v>
      </c>
      <c r="G497" s="1" t="str">
        <f>+VLOOKUP(bloque1_2[[#This Row],[niño]],BD.niños[[Código]:[sexo]],6,FALSE)</f>
        <v>7 y 8</v>
      </c>
      <c r="H497" s="1" t="str">
        <f>+VLOOKUP(bloque1_2[[#This Row],[niño]],BD.niños[[Código]:[sexo]],7,FALSE)</f>
        <v>F</v>
      </c>
      <c r="I497" s="1">
        <v>1</v>
      </c>
    </row>
    <row r="498" spans="1:9" x14ac:dyDescent="0.55000000000000004">
      <c r="A498" s="1">
        <v>16</v>
      </c>
      <c r="B498" t="s">
        <v>396</v>
      </c>
      <c r="C498" s="1" t="s">
        <v>2</v>
      </c>
      <c r="D498" s="1">
        <v>1</v>
      </c>
      <c r="E498" s="1" t="s">
        <v>192</v>
      </c>
      <c r="F498">
        <v>1</v>
      </c>
      <c r="G498" s="1" t="str">
        <f>+VLOOKUP(bloque1_2[[#This Row],[niño]],BD.niños[[Código]:[sexo]],6,FALSE)</f>
        <v>7 y 8</v>
      </c>
      <c r="H498" s="1" t="str">
        <f>+VLOOKUP(bloque1_2[[#This Row],[niño]],BD.niños[[Código]:[sexo]],7,FALSE)</f>
        <v>M</v>
      </c>
      <c r="I498" s="1">
        <v>1</v>
      </c>
    </row>
    <row r="499" spans="1:9" x14ac:dyDescent="0.55000000000000004">
      <c r="A499" s="1">
        <v>16</v>
      </c>
      <c r="B499" t="s">
        <v>396</v>
      </c>
      <c r="C499" s="1" t="s">
        <v>2</v>
      </c>
      <c r="D499" s="1">
        <v>1</v>
      </c>
      <c r="E499" s="1" t="s">
        <v>195</v>
      </c>
      <c r="F499">
        <v>1</v>
      </c>
      <c r="G499" s="1" t="str">
        <f>+VLOOKUP(bloque1_2[[#This Row],[niño]],BD.niños[[Código]:[sexo]],6,FALSE)</f>
        <v>9 y 10</v>
      </c>
      <c r="H499" s="1" t="str">
        <f>+VLOOKUP(bloque1_2[[#This Row],[niño]],BD.niños[[Código]:[sexo]],7,FALSE)</f>
        <v>M</v>
      </c>
      <c r="I499" s="1">
        <v>1</v>
      </c>
    </row>
    <row r="500" spans="1:9" x14ac:dyDescent="0.55000000000000004">
      <c r="A500" s="1">
        <v>16</v>
      </c>
      <c r="B500" t="s">
        <v>396</v>
      </c>
      <c r="C500" s="1" t="s">
        <v>2</v>
      </c>
      <c r="D500" s="1">
        <v>1</v>
      </c>
      <c r="E500" s="1" t="s">
        <v>199</v>
      </c>
      <c r="F500">
        <v>1</v>
      </c>
      <c r="G500" s="1" t="str">
        <f>+VLOOKUP(bloque1_2[[#This Row],[niño]],BD.niños[[Código]:[sexo]],6,FALSE)</f>
        <v>9 y 10</v>
      </c>
      <c r="H500" s="1" t="str">
        <f>+VLOOKUP(bloque1_2[[#This Row],[niño]],BD.niños[[Código]:[sexo]],7,FALSE)</f>
        <v>M</v>
      </c>
      <c r="I500" s="1">
        <v>1</v>
      </c>
    </row>
    <row r="501" spans="1:9" x14ac:dyDescent="0.55000000000000004">
      <c r="A501" s="1">
        <v>16</v>
      </c>
      <c r="B501" t="s">
        <v>396</v>
      </c>
      <c r="C501" s="1" t="s">
        <v>2</v>
      </c>
      <c r="D501" s="1">
        <v>1</v>
      </c>
      <c r="E501" s="1" t="s">
        <v>203</v>
      </c>
      <c r="F501">
        <v>1</v>
      </c>
      <c r="G501" s="1" t="str">
        <f>+VLOOKUP(bloque1_2[[#This Row],[niño]],BD.niños[[Código]:[sexo]],6,FALSE)</f>
        <v>9 y 10</v>
      </c>
      <c r="H501" s="1" t="str">
        <f>+VLOOKUP(bloque1_2[[#This Row],[niño]],BD.niños[[Código]:[sexo]],7,FALSE)</f>
        <v>F</v>
      </c>
      <c r="I501" s="1">
        <v>1</v>
      </c>
    </row>
    <row r="502" spans="1:9" x14ac:dyDescent="0.55000000000000004">
      <c r="A502" s="1">
        <v>16</v>
      </c>
      <c r="B502" t="s">
        <v>396</v>
      </c>
      <c r="C502" s="1" t="s">
        <v>2</v>
      </c>
      <c r="D502" s="1">
        <v>1</v>
      </c>
      <c r="E502" s="1" t="s">
        <v>206</v>
      </c>
      <c r="F502">
        <v>1</v>
      </c>
      <c r="G502" s="1" t="str">
        <f>+VLOOKUP(bloque1_2[[#This Row],[niño]],BD.niños[[Código]:[sexo]],6,FALSE)</f>
        <v>9 y 10</v>
      </c>
      <c r="H502" s="1" t="str">
        <f>+VLOOKUP(bloque1_2[[#This Row],[niño]],BD.niños[[Código]:[sexo]],7,FALSE)</f>
        <v>F</v>
      </c>
      <c r="I502" s="1">
        <v>1</v>
      </c>
    </row>
    <row r="503" spans="1:9" x14ac:dyDescent="0.55000000000000004">
      <c r="A503" s="1">
        <v>16</v>
      </c>
      <c r="B503" t="s">
        <v>396</v>
      </c>
      <c r="C503" s="1" t="s">
        <v>2</v>
      </c>
      <c r="D503" s="1">
        <v>1</v>
      </c>
      <c r="E503" s="1" t="s">
        <v>210</v>
      </c>
      <c r="F503">
        <v>1</v>
      </c>
      <c r="G503" s="1" t="str">
        <f>+VLOOKUP(bloque1_2[[#This Row],[niño]],BD.niños[[Código]:[sexo]],6,FALSE)</f>
        <v>7 y 8</v>
      </c>
      <c r="H503" s="1" t="str">
        <f>+VLOOKUP(bloque1_2[[#This Row],[niño]],BD.niños[[Código]:[sexo]],7,FALSE)</f>
        <v>M</v>
      </c>
      <c r="I503" s="1">
        <v>1</v>
      </c>
    </row>
    <row r="504" spans="1:9" x14ac:dyDescent="0.55000000000000004">
      <c r="A504" s="1">
        <v>16</v>
      </c>
      <c r="B504" t="s">
        <v>396</v>
      </c>
      <c r="C504" s="1" t="s">
        <v>2</v>
      </c>
      <c r="D504" s="1">
        <v>1</v>
      </c>
      <c r="E504" s="1" t="s">
        <v>274</v>
      </c>
      <c r="F504">
        <v>1</v>
      </c>
      <c r="G504" s="1" t="str">
        <f>+VLOOKUP(bloque1_2[[#This Row],[niño]],BD.niños[[Código]:[sexo]],6,FALSE)</f>
        <v>5 y 6</v>
      </c>
      <c r="H504" s="1" t="str">
        <f>+VLOOKUP(bloque1_2[[#This Row],[niño]],BD.niños[[Código]:[sexo]],7,FALSE)</f>
        <v>M</v>
      </c>
      <c r="I504" s="1">
        <v>1</v>
      </c>
    </row>
    <row r="505" spans="1:9" x14ac:dyDescent="0.55000000000000004">
      <c r="A505" s="1">
        <v>16</v>
      </c>
      <c r="B505" t="s">
        <v>396</v>
      </c>
      <c r="C505" s="1" t="s">
        <v>2</v>
      </c>
      <c r="D505" s="1">
        <v>1</v>
      </c>
      <c r="E505" s="1" t="s">
        <v>276</v>
      </c>
      <c r="F505">
        <v>3</v>
      </c>
      <c r="G505" s="1" t="str">
        <f>+VLOOKUP(bloque1_2[[#This Row],[niño]],BD.niños[[Código]:[sexo]],6,FALSE)</f>
        <v>5 y 6</v>
      </c>
      <c r="H505" s="1" t="str">
        <f>+VLOOKUP(bloque1_2[[#This Row],[niño]],BD.niños[[Código]:[sexo]],7,FALSE)</f>
        <v>M</v>
      </c>
      <c r="I505" s="1">
        <v>1</v>
      </c>
    </row>
    <row r="506" spans="1:9" x14ac:dyDescent="0.55000000000000004">
      <c r="A506" s="1">
        <v>16</v>
      </c>
      <c r="B506" t="s">
        <v>396</v>
      </c>
      <c r="C506" s="1" t="s">
        <v>2</v>
      </c>
      <c r="D506" s="1">
        <v>1</v>
      </c>
      <c r="E506" s="1" t="s">
        <v>279</v>
      </c>
      <c r="F506">
        <v>5</v>
      </c>
      <c r="G506" s="1" t="str">
        <f>+VLOOKUP(bloque1_2[[#This Row],[niño]],BD.niños[[Código]:[sexo]],6,FALSE)</f>
        <v>7 y 8</v>
      </c>
      <c r="H506" s="1" t="str">
        <f>+VLOOKUP(bloque1_2[[#This Row],[niño]],BD.niños[[Código]:[sexo]],7,FALSE)</f>
        <v>F</v>
      </c>
      <c r="I506" s="1">
        <v>1</v>
      </c>
    </row>
    <row r="507" spans="1:9" x14ac:dyDescent="0.55000000000000004">
      <c r="A507" s="1">
        <v>16</v>
      </c>
      <c r="B507" t="s">
        <v>396</v>
      </c>
      <c r="C507" s="1" t="s">
        <v>2</v>
      </c>
      <c r="D507" s="1">
        <v>1</v>
      </c>
      <c r="E507" s="1" t="s">
        <v>282</v>
      </c>
      <c r="F507">
        <v>1</v>
      </c>
      <c r="G507" s="1" t="str">
        <f>+VLOOKUP(bloque1_2[[#This Row],[niño]],BD.niños[[Código]:[sexo]],6,FALSE)</f>
        <v>5 y 6</v>
      </c>
      <c r="H507" s="1" t="str">
        <f>+VLOOKUP(bloque1_2[[#This Row],[niño]],BD.niños[[Código]:[sexo]],7,FALSE)</f>
        <v>F</v>
      </c>
      <c r="I507" s="1">
        <v>1</v>
      </c>
    </row>
    <row r="508" spans="1:9" x14ac:dyDescent="0.55000000000000004">
      <c r="A508" s="1">
        <v>16</v>
      </c>
      <c r="B508" t="s">
        <v>396</v>
      </c>
      <c r="C508" s="1" t="s">
        <v>2</v>
      </c>
      <c r="D508" s="1">
        <v>1</v>
      </c>
      <c r="E508" s="1" t="s">
        <v>352</v>
      </c>
      <c r="F508">
        <v>1</v>
      </c>
      <c r="G508" s="1" t="str">
        <f>+VLOOKUP(bloque1_2[[#This Row],[niño]],BD.niños[[Código]:[sexo]],6,FALSE)</f>
        <v>7 y 8</v>
      </c>
      <c r="H508" s="1" t="str">
        <f>+VLOOKUP(bloque1_2[[#This Row],[niño]],BD.niños[[Código]:[sexo]],7,FALSE)</f>
        <v>F</v>
      </c>
      <c r="I508" s="1">
        <v>1</v>
      </c>
    </row>
    <row r="509" spans="1:9" x14ac:dyDescent="0.55000000000000004">
      <c r="A509" s="1">
        <v>16</v>
      </c>
      <c r="B509" t="s">
        <v>396</v>
      </c>
      <c r="C509" s="1" t="s">
        <v>2</v>
      </c>
      <c r="D509" s="1">
        <v>1</v>
      </c>
      <c r="E509" s="1" t="s">
        <v>357</v>
      </c>
      <c r="F509">
        <v>3</v>
      </c>
      <c r="G509" s="1" t="str">
        <f>+VLOOKUP(bloque1_2[[#This Row],[niño]],BD.niños[[Código]:[sexo]],6,FALSE)</f>
        <v>7 y 8</v>
      </c>
      <c r="H509" s="1" t="str">
        <f>+VLOOKUP(bloque1_2[[#This Row],[niño]],BD.niños[[Código]:[sexo]],7,FALSE)</f>
        <v>M</v>
      </c>
      <c r="I509" s="1">
        <v>1</v>
      </c>
    </row>
    <row r="510" spans="1:9" x14ac:dyDescent="0.55000000000000004">
      <c r="A510" s="1">
        <v>16</v>
      </c>
      <c r="B510" t="s">
        <v>396</v>
      </c>
      <c r="C510" s="1" t="s">
        <v>2</v>
      </c>
      <c r="D510" s="1">
        <v>1</v>
      </c>
      <c r="E510" s="1" t="s">
        <v>360</v>
      </c>
      <c r="F510">
        <v>1</v>
      </c>
      <c r="G510" s="1" t="str">
        <f>+VLOOKUP(bloque1_2[[#This Row],[niño]],BD.niños[[Código]:[sexo]],6,FALSE)</f>
        <v>9 y 10</v>
      </c>
      <c r="H510" s="1" t="str">
        <f>+VLOOKUP(bloque1_2[[#This Row],[niño]],BD.niños[[Código]:[sexo]],7,FALSE)</f>
        <v>M</v>
      </c>
      <c r="I510" s="1">
        <v>1</v>
      </c>
    </row>
    <row r="511" spans="1:9" x14ac:dyDescent="0.55000000000000004">
      <c r="A511" s="1">
        <v>16</v>
      </c>
      <c r="B511" t="s">
        <v>396</v>
      </c>
      <c r="C511" s="1" t="s">
        <v>2</v>
      </c>
      <c r="D511" s="1">
        <v>1</v>
      </c>
      <c r="E511" s="1" t="s">
        <v>364</v>
      </c>
      <c r="F511">
        <v>1</v>
      </c>
      <c r="G511" s="1" t="str">
        <f>+VLOOKUP(bloque1_2[[#This Row],[niño]],BD.niños[[Código]:[sexo]],6,FALSE)</f>
        <v>9 y 10</v>
      </c>
      <c r="H511" s="1" t="str">
        <f>+VLOOKUP(bloque1_2[[#This Row],[niño]],BD.niños[[Código]:[sexo]],7,FALSE)</f>
        <v>M</v>
      </c>
      <c r="I511" s="1">
        <v>1</v>
      </c>
    </row>
    <row r="512" spans="1:9" x14ac:dyDescent="0.55000000000000004">
      <c r="A512" s="1">
        <v>16</v>
      </c>
      <c r="B512" t="s">
        <v>396</v>
      </c>
      <c r="C512" s="1" t="s">
        <v>2</v>
      </c>
      <c r="D512" s="1">
        <v>1</v>
      </c>
      <c r="E512" s="1" t="s">
        <v>368</v>
      </c>
      <c r="F512">
        <v>1</v>
      </c>
      <c r="G512" s="1" t="str">
        <f>+VLOOKUP(bloque1_2[[#This Row],[niño]],BD.niños[[Código]:[sexo]],6,FALSE)</f>
        <v>9 y 10</v>
      </c>
      <c r="H512" s="1" t="str">
        <f>+VLOOKUP(bloque1_2[[#This Row],[niño]],BD.niños[[Código]:[sexo]],7,FALSE)</f>
        <v>M</v>
      </c>
      <c r="I512" s="1">
        <v>1</v>
      </c>
    </row>
    <row r="513" spans="1:9" x14ac:dyDescent="0.55000000000000004">
      <c r="A513" s="1">
        <v>16</v>
      </c>
      <c r="B513" t="s">
        <v>396</v>
      </c>
      <c r="C513" s="1" t="s">
        <v>2</v>
      </c>
      <c r="D513" s="1">
        <v>1</v>
      </c>
      <c r="E513" s="1" t="s">
        <v>371</v>
      </c>
      <c r="F513">
        <v>1</v>
      </c>
      <c r="G513" s="1" t="str">
        <f>+VLOOKUP(bloque1_2[[#This Row],[niño]],BD.niños[[Código]:[sexo]],6,FALSE)</f>
        <v>9 y 10</v>
      </c>
      <c r="H513" s="1" t="str">
        <f>+VLOOKUP(bloque1_2[[#This Row],[niño]],BD.niños[[Código]:[sexo]],7,FALSE)</f>
        <v>F</v>
      </c>
      <c r="I513" s="1">
        <v>1</v>
      </c>
    </row>
    <row r="514" spans="1:9" x14ac:dyDescent="0.55000000000000004">
      <c r="A514" s="1">
        <v>17</v>
      </c>
      <c r="B514" t="s">
        <v>397</v>
      </c>
      <c r="C514" s="1" t="s">
        <v>1</v>
      </c>
      <c r="D514" s="1">
        <v>2</v>
      </c>
      <c r="E514" s="1" t="s">
        <v>36</v>
      </c>
      <c r="F514">
        <v>1</v>
      </c>
      <c r="G514" s="1" t="str">
        <f>+VLOOKUP(bloque1_2[[#This Row],[niño]],BD.niños[[Código]:[sexo]],6,FALSE)</f>
        <v>5 y 6</v>
      </c>
      <c r="H514" s="1" t="str">
        <f>+VLOOKUP(bloque1_2[[#This Row],[niño]],BD.niños[[Código]:[sexo]],7,FALSE)</f>
        <v>M</v>
      </c>
      <c r="I514" s="1">
        <v>1</v>
      </c>
    </row>
    <row r="515" spans="1:9" x14ac:dyDescent="0.55000000000000004">
      <c r="A515" s="1">
        <v>17</v>
      </c>
      <c r="B515" t="s">
        <v>397</v>
      </c>
      <c r="C515" s="1" t="s">
        <v>1</v>
      </c>
      <c r="D515" s="1">
        <v>2</v>
      </c>
      <c r="E515" s="1" t="s">
        <v>40</v>
      </c>
      <c r="F515">
        <v>2</v>
      </c>
      <c r="G515" s="1" t="str">
        <f>+VLOOKUP(bloque1_2[[#This Row],[niño]],BD.niños[[Código]:[sexo]],6,FALSE)</f>
        <v>7 y 8</v>
      </c>
      <c r="H515" s="1" t="str">
        <f>+VLOOKUP(bloque1_2[[#This Row],[niño]],BD.niños[[Código]:[sexo]],7,FALSE)</f>
        <v>M</v>
      </c>
      <c r="I515" s="1">
        <v>1</v>
      </c>
    </row>
    <row r="516" spans="1:9" x14ac:dyDescent="0.55000000000000004">
      <c r="A516" s="1">
        <v>17</v>
      </c>
      <c r="B516" t="s">
        <v>397</v>
      </c>
      <c r="C516" s="1" t="s">
        <v>1</v>
      </c>
      <c r="D516" s="1">
        <v>2</v>
      </c>
      <c r="E516" s="1" t="s">
        <v>44</v>
      </c>
      <c r="F516">
        <v>2</v>
      </c>
      <c r="G516" s="1" t="str">
        <f>+VLOOKUP(bloque1_2[[#This Row],[niño]],BD.niños[[Código]:[sexo]],6,FALSE)</f>
        <v>7 y 8</v>
      </c>
      <c r="H516" s="1" t="str">
        <f>+VLOOKUP(bloque1_2[[#This Row],[niño]],BD.niños[[Código]:[sexo]],7,FALSE)</f>
        <v>F</v>
      </c>
      <c r="I516" s="1">
        <v>1</v>
      </c>
    </row>
    <row r="517" spans="1:9" x14ac:dyDescent="0.55000000000000004">
      <c r="A517" s="1">
        <v>17</v>
      </c>
      <c r="B517" t="s">
        <v>397</v>
      </c>
      <c r="C517" s="1" t="s">
        <v>1</v>
      </c>
      <c r="D517" s="1">
        <v>2</v>
      </c>
      <c r="E517" s="1" t="s">
        <v>48</v>
      </c>
      <c r="F517">
        <v>2</v>
      </c>
      <c r="G517" s="1" t="str">
        <f>+VLOOKUP(bloque1_2[[#This Row],[niño]],BD.niños[[Código]:[sexo]],6,FALSE)</f>
        <v>7 y 8</v>
      </c>
      <c r="H517" s="1" t="str">
        <f>+VLOOKUP(bloque1_2[[#This Row],[niño]],BD.niños[[Código]:[sexo]],7,FALSE)</f>
        <v>F</v>
      </c>
      <c r="I517" s="1">
        <v>1</v>
      </c>
    </row>
    <row r="518" spans="1:9" x14ac:dyDescent="0.55000000000000004">
      <c r="A518" s="1">
        <v>17</v>
      </c>
      <c r="B518" t="s">
        <v>397</v>
      </c>
      <c r="C518" s="1" t="s">
        <v>1</v>
      </c>
      <c r="D518" s="1">
        <v>2</v>
      </c>
      <c r="E518" s="1" t="s">
        <v>52</v>
      </c>
      <c r="F518">
        <v>2</v>
      </c>
      <c r="G518" s="1" t="str">
        <f>+VLOOKUP(bloque1_2[[#This Row],[niño]],BD.niños[[Código]:[sexo]],6,FALSE)</f>
        <v>7 y 8</v>
      </c>
      <c r="H518" s="1" t="str">
        <f>+VLOOKUP(bloque1_2[[#This Row],[niño]],BD.niños[[Código]:[sexo]],7,FALSE)</f>
        <v>F</v>
      </c>
      <c r="I518" s="1">
        <v>1</v>
      </c>
    </row>
    <row r="519" spans="1:9" x14ac:dyDescent="0.55000000000000004">
      <c r="A519" s="1">
        <v>17</v>
      </c>
      <c r="B519" t="s">
        <v>397</v>
      </c>
      <c r="C519" s="1" t="s">
        <v>1</v>
      </c>
      <c r="D519" s="1">
        <v>2</v>
      </c>
      <c r="E519" s="1" t="s">
        <v>56</v>
      </c>
      <c r="F519">
        <v>2</v>
      </c>
      <c r="G519" s="1" t="str">
        <f>+VLOOKUP(bloque1_2[[#This Row],[niño]],BD.niños[[Código]:[sexo]],6,FALSE)</f>
        <v>7 y 8</v>
      </c>
      <c r="H519" s="1" t="str">
        <f>+VLOOKUP(bloque1_2[[#This Row],[niño]],BD.niños[[Código]:[sexo]],7,FALSE)</f>
        <v>F</v>
      </c>
      <c r="I519" s="1">
        <v>1</v>
      </c>
    </row>
    <row r="520" spans="1:9" x14ac:dyDescent="0.55000000000000004">
      <c r="A520" s="1">
        <v>17</v>
      </c>
      <c r="B520" t="s">
        <v>397</v>
      </c>
      <c r="C520" s="1" t="s">
        <v>1</v>
      </c>
      <c r="D520" s="1">
        <v>2</v>
      </c>
      <c r="E520" s="1" t="s">
        <v>60</v>
      </c>
      <c r="F520">
        <v>2</v>
      </c>
      <c r="G520" s="1" t="str">
        <f>+VLOOKUP(bloque1_2[[#This Row],[niño]],BD.niños[[Código]:[sexo]],6,FALSE)</f>
        <v>9 y 10</v>
      </c>
      <c r="H520" s="1" t="str">
        <f>+VLOOKUP(bloque1_2[[#This Row],[niño]],BD.niños[[Código]:[sexo]],7,FALSE)</f>
        <v>M</v>
      </c>
      <c r="I520" s="1">
        <v>1</v>
      </c>
    </row>
    <row r="521" spans="1:9" x14ac:dyDescent="0.55000000000000004">
      <c r="A521" s="1">
        <v>17</v>
      </c>
      <c r="B521" t="s">
        <v>397</v>
      </c>
      <c r="C521" s="1" t="s">
        <v>1</v>
      </c>
      <c r="D521" s="1">
        <v>2</v>
      </c>
      <c r="E521" s="1" t="s">
        <v>64</v>
      </c>
      <c r="F521">
        <v>2</v>
      </c>
      <c r="G521" s="1" t="str">
        <f>+VLOOKUP(bloque1_2[[#This Row],[niño]],BD.niños[[Código]:[sexo]],6,FALSE)</f>
        <v>9 y 10</v>
      </c>
      <c r="H521" s="1" t="str">
        <f>+VLOOKUP(bloque1_2[[#This Row],[niño]],BD.niños[[Código]:[sexo]],7,FALSE)</f>
        <v>F</v>
      </c>
      <c r="I521" s="1">
        <v>1</v>
      </c>
    </row>
    <row r="522" spans="1:9" x14ac:dyDescent="0.55000000000000004">
      <c r="A522" s="1">
        <v>17</v>
      </c>
      <c r="B522" t="s">
        <v>397</v>
      </c>
      <c r="C522" s="1" t="s">
        <v>1</v>
      </c>
      <c r="D522" s="1">
        <v>2</v>
      </c>
      <c r="E522" s="1" t="s">
        <v>68</v>
      </c>
      <c r="F522">
        <v>2</v>
      </c>
      <c r="G522" s="1" t="str">
        <f>+VLOOKUP(bloque1_2[[#This Row],[niño]],BD.niños[[Código]:[sexo]],6,FALSE)</f>
        <v>9 y 10</v>
      </c>
      <c r="H522" s="1" t="str">
        <f>+VLOOKUP(bloque1_2[[#This Row],[niño]],BD.niños[[Código]:[sexo]],7,FALSE)</f>
        <v>M</v>
      </c>
      <c r="I522" s="1">
        <v>1</v>
      </c>
    </row>
    <row r="523" spans="1:9" x14ac:dyDescent="0.55000000000000004">
      <c r="A523" s="1">
        <v>17</v>
      </c>
      <c r="B523" t="s">
        <v>397</v>
      </c>
      <c r="C523" s="1" t="s">
        <v>1</v>
      </c>
      <c r="D523" s="1">
        <v>2</v>
      </c>
      <c r="E523" s="1" t="s">
        <v>72</v>
      </c>
      <c r="F523">
        <v>2</v>
      </c>
      <c r="G523" s="1" t="str">
        <f>+VLOOKUP(bloque1_2[[#This Row],[niño]],BD.niños[[Código]:[sexo]],6,FALSE)</f>
        <v>9 y 10</v>
      </c>
      <c r="H523" s="1" t="str">
        <f>+VLOOKUP(bloque1_2[[#This Row],[niño]],BD.niños[[Código]:[sexo]],7,FALSE)</f>
        <v>F</v>
      </c>
      <c r="I523" s="1">
        <v>1</v>
      </c>
    </row>
    <row r="524" spans="1:9" x14ac:dyDescent="0.55000000000000004">
      <c r="A524" s="1">
        <v>17</v>
      </c>
      <c r="B524" t="s">
        <v>397</v>
      </c>
      <c r="C524" s="1" t="s">
        <v>1</v>
      </c>
      <c r="D524" s="1">
        <v>2</v>
      </c>
      <c r="E524" s="1" t="s">
        <v>75</v>
      </c>
      <c r="F524">
        <v>2</v>
      </c>
      <c r="G524" s="1" t="str">
        <f>+VLOOKUP(bloque1_2[[#This Row],[niño]],BD.niños[[Código]:[sexo]],6,FALSE)</f>
        <v>9 y 10</v>
      </c>
      <c r="H524" s="1" t="str">
        <f>+VLOOKUP(bloque1_2[[#This Row],[niño]],BD.niños[[Código]:[sexo]],7,FALSE)</f>
        <v>F</v>
      </c>
      <c r="I524" s="1">
        <v>1</v>
      </c>
    </row>
    <row r="525" spans="1:9" x14ac:dyDescent="0.55000000000000004">
      <c r="A525" s="1">
        <v>17</v>
      </c>
      <c r="B525" t="s">
        <v>397</v>
      </c>
      <c r="C525" s="1" t="s">
        <v>1</v>
      </c>
      <c r="D525" s="1">
        <v>2</v>
      </c>
      <c r="E525" s="1" t="s">
        <v>78</v>
      </c>
      <c r="F525">
        <v>2</v>
      </c>
      <c r="G525" s="1" t="str">
        <f>+VLOOKUP(bloque1_2[[#This Row],[niño]],BD.niños[[Código]:[sexo]],6,FALSE)</f>
        <v>5 y 6</v>
      </c>
      <c r="H525" s="1" t="str">
        <f>+VLOOKUP(bloque1_2[[#This Row],[niño]],BD.niños[[Código]:[sexo]],7,FALSE)</f>
        <v>M</v>
      </c>
      <c r="I525" s="1">
        <v>1</v>
      </c>
    </row>
    <row r="526" spans="1:9" x14ac:dyDescent="0.55000000000000004">
      <c r="A526" s="1">
        <v>17</v>
      </c>
      <c r="B526" t="s">
        <v>397</v>
      </c>
      <c r="C526" s="1" t="s">
        <v>1</v>
      </c>
      <c r="D526" s="1">
        <v>2</v>
      </c>
      <c r="E526" s="1" t="s">
        <v>82</v>
      </c>
      <c r="F526">
        <v>7</v>
      </c>
      <c r="G526" s="1" t="str">
        <f>+VLOOKUP(bloque1_2[[#This Row],[niño]],BD.niños[[Código]:[sexo]],6,FALSE)</f>
        <v>5 y 6</v>
      </c>
      <c r="H526" s="1" t="str">
        <f>+VLOOKUP(bloque1_2[[#This Row],[niño]],BD.niños[[Código]:[sexo]],7,FALSE)</f>
        <v>F</v>
      </c>
      <c r="I526" s="1">
        <v>1</v>
      </c>
    </row>
    <row r="527" spans="1:9" x14ac:dyDescent="0.55000000000000004">
      <c r="A527" s="1">
        <v>17</v>
      </c>
      <c r="B527" t="s">
        <v>397</v>
      </c>
      <c r="C527" s="1" t="s">
        <v>1</v>
      </c>
      <c r="D527" s="1">
        <v>2</v>
      </c>
      <c r="E527" s="1" t="s">
        <v>85</v>
      </c>
      <c r="F527">
        <v>2</v>
      </c>
      <c r="G527" s="1" t="str">
        <f>+VLOOKUP(bloque1_2[[#This Row],[niño]],BD.niños[[Código]:[sexo]],6,FALSE)</f>
        <v>5 y 6</v>
      </c>
      <c r="H527" s="1" t="str">
        <f>+VLOOKUP(bloque1_2[[#This Row],[niño]],BD.niños[[Código]:[sexo]],7,FALSE)</f>
        <v>M</v>
      </c>
      <c r="I527" s="1">
        <v>1</v>
      </c>
    </row>
    <row r="528" spans="1:9" x14ac:dyDescent="0.55000000000000004">
      <c r="A528" s="1">
        <v>17</v>
      </c>
      <c r="B528" t="s">
        <v>397</v>
      </c>
      <c r="C528" s="1" t="s">
        <v>1</v>
      </c>
      <c r="D528" s="1">
        <v>2</v>
      </c>
      <c r="E528" s="1" t="s">
        <v>184</v>
      </c>
      <c r="F528">
        <v>2</v>
      </c>
      <c r="G528" s="1" t="str">
        <f>+VLOOKUP(bloque1_2[[#This Row],[niño]],BD.niños[[Código]:[sexo]],6,FALSE)</f>
        <v>7 y 8</v>
      </c>
      <c r="H528" s="1" t="str">
        <f>+VLOOKUP(bloque1_2[[#This Row],[niño]],BD.niños[[Código]:[sexo]],7,FALSE)</f>
        <v>M</v>
      </c>
      <c r="I528" s="1">
        <v>1</v>
      </c>
    </row>
    <row r="529" spans="1:9" x14ac:dyDescent="0.55000000000000004">
      <c r="A529" s="1">
        <v>17</v>
      </c>
      <c r="B529" t="s">
        <v>397</v>
      </c>
      <c r="C529" s="1" t="s">
        <v>1</v>
      </c>
      <c r="D529" s="1">
        <v>2</v>
      </c>
      <c r="E529" s="1" t="s">
        <v>187</v>
      </c>
      <c r="F529">
        <v>2</v>
      </c>
      <c r="G529" s="1" t="str">
        <f>+VLOOKUP(bloque1_2[[#This Row],[niño]],BD.niños[[Código]:[sexo]],6,FALSE)</f>
        <v>7 y 8</v>
      </c>
      <c r="H529" s="1" t="str">
        <f>+VLOOKUP(bloque1_2[[#This Row],[niño]],BD.niños[[Código]:[sexo]],7,FALSE)</f>
        <v>F</v>
      </c>
      <c r="I529" s="1">
        <v>1</v>
      </c>
    </row>
    <row r="530" spans="1:9" x14ac:dyDescent="0.55000000000000004">
      <c r="A530" s="1">
        <v>17</v>
      </c>
      <c r="B530" t="s">
        <v>397</v>
      </c>
      <c r="C530" s="1" t="s">
        <v>1</v>
      </c>
      <c r="D530" s="1">
        <v>2</v>
      </c>
      <c r="E530" s="1" t="s">
        <v>192</v>
      </c>
      <c r="F530">
        <v>2</v>
      </c>
      <c r="G530" s="1" t="str">
        <f>+VLOOKUP(bloque1_2[[#This Row],[niño]],BD.niños[[Código]:[sexo]],6,FALSE)</f>
        <v>7 y 8</v>
      </c>
      <c r="H530" s="1" t="str">
        <f>+VLOOKUP(bloque1_2[[#This Row],[niño]],BD.niños[[Código]:[sexo]],7,FALSE)</f>
        <v>M</v>
      </c>
      <c r="I530" s="1">
        <v>1</v>
      </c>
    </row>
    <row r="531" spans="1:9" x14ac:dyDescent="0.55000000000000004">
      <c r="A531" s="1">
        <v>17</v>
      </c>
      <c r="B531" t="s">
        <v>397</v>
      </c>
      <c r="C531" s="1" t="s">
        <v>1</v>
      </c>
      <c r="D531" s="1">
        <v>2</v>
      </c>
      <c r="E531" s="1" t="s">
        <v>195</v>
      </c>
      <c r="F531">
        <v>2</v>
      </c>
      <c r="G531" s="1" t="str">
        <f>+VLOOKUP(bloque1_2[[#This Row],[niño]],BD.niños[[Código]:[sexo]],6,FALSE)</f>
        <v>9 y 10</v>
      </c>
      <c r="H531" s="1" t="str">
        <f>+VLOOKUP(bloque1_2[[#This Row],[niño]],BD.niños[[Código]:[sexo]],7,FALSE)</f>
        <v>M</v>
      </c>
      <c r="I531" s="1">
        <v>1</v>
      </c>
    </row>
    <row r="532" spans="1:9" x14ac:dyDescent="0.55000000000000004">
      <c r="A532" s="1">
        <v>17</v>
      </c>
      <c r="B532" t="s">
        <v>397</v>
      </c>
      <c r="C532" s="1" t="s">
        <v>1</v>
      </c>
      <c r="D532" s="1">
        <v>2</v>
      </c>
      <c r="E532" s="1" t="s">
        <v>199</v>
      </c>
      <c r="F532">
        <v>2</v>
      </c>
      <c r="G532" s="1" t="str">
        <f>+VLOOKUP(bloque1_2[[#This Row],[niño]],BD.niños[[Código]:[sexo]],6,FALSE)</f>
        <v>9 y 10</v>
      </c>
      <c r="H532" s="1" t="str">
        <f>+VLOOKUP(bloque1_2[[#This Row],[niño]],BD.niños[[Código]:[sexo]],7,FALSE)</f>
        <v>M</v>
      </c>
      <c r="I532" s="1">
        <v>1</v>
      </c>
    </row>
    <row r="533" spans="1:9" x14ac:dyDescent="0.55000000000000004">
      <c r="A533" s="1">
        <v>17</v>
      </c>
      <c r="B533" t="s">
        <v>397</v>
      </c>
      <c r="C533" s="1" t="s">
        <v>1</v>
      </c>
      <c r="D533" s="1">
        <v>2</v>
      </c>
      <c r="E533" s="1" t="s">
        <v>203</v>
      </c>
      <c r="F533">
        <v>2</v>
      </c>
      <c r="G533" s="1" t="str">
        <f>+VLOOKUP(bloque1_2[[#This Row],[niño]],BD.niños[[Código]:[sexo]],6,FALSE)</f>
        <v>9 y 10</v>
      </c>
      <c r="H533" s="1" t="str">
        <f>+VLOOKUP(bloque1_2[[#This Row],[niño]],BD.niños[[Código]:[sexo]],7,FALSE)</f>
        <v>F</v>
      </c>
      <c r="I533" s="1">
        <v>1</v>
      </c>
    </row>
    <row r="534" spans="1:9" x14ac:dyDescent="0.55000000000000004">
      <c r="A534" s="1">
        <v>17</v>
      </c>
      <c r="B534" t="s">
        <v>397</v>
      </c>
      <c r="C534" s="1" t="s">
        <v>1</v>
      </c>
      <c r="D534" s="1">
        <v>2</v>
      </c>
      <c r="E534" s="1" t="s">
        <v>206</v>
      </c>
      <c r="F534">
        <v>2</v>
      </c>
      <c r="G534" s="1" t="str">
        <f>+VLOOKUP(bloque1_2[[#This Row],[niño]],BD.niños[[Código]:[sexo]],6,FALSE)</f>
        <v>9 y 10</v>
      </c>
      <c r="H534" s="1" t="str">
        <f>+VLOOKUP(bloque1_2[[#This Row],[niño]],BD.niños[[Código]:[sexo]],7,FALSE)</f>
        <v>F</v>
      </c>
      <c r="I534" s="1">
        <v>1</v>
      </c>
    </row>
    <row r="535" spans="1:9" x14ac:dyDescent="0.55000000000000004">
      <c r="A535" s="1">
        <v>17</v>
      </c>
      <c r="B535" t="s">
        <v>397</v>
      </c>
      <c r="C535" s="1" t="s">
        <v>1</v>
      </c>
      <c r="D535" s="1">
        <v>2</v>
      </c>
      <c r="E535" s="1" t="s">
        <v>210</v>
      </c>
      <c r="F535">
        <v>2</v>
      </c>
      <c r="G535" s="1" t="str">
        <f>+VLOOKUP(bloque1_2[[#This Row],[niño]],BD.niños[[Código]:[sexo]],6,FALSE)</f>
        <v>7 y 8</v>
      </c>
      <c r="H535" s="1" t="str">
        <f>+VLOOKUP(bloque1_2[[#This Row],[niño]],BD.niños[[Código]:[sexo]],7,FALSE)</f>
        <v>M</v>
      </c>
      <c r="I535" s="1">
        <v>1</v>
      </c>
    </row>
    <row r="536" spans="1:9" x14ac:dyDescent="0.55000000000000004">
      <c r="A536" s="1">
        <v>17</v>
      </c>
      <c r="B536" t="s">
        <v>397</v>
      </c>
      <c r="C536" s="1" t="s">
        <v>1</v>
      </c>
      <c r="D536" s="1">
        <v>2</v>
      </c>
      <c r="E536" s="1" t="s">
        <v>274</v>
      </c>
      <c r="F536">
        <v>2</v>
      </c>
      <c r="G536" s="1" t="str">
        <f>+VLOOKUP(bloque1_2[[#This Row],[niño]],BD.niños[[Código]:[sexo]],6,FALSE)</f>
        <v>5 y 6</v>
      </c>
      <c r="H536" s="1" t="str">
        <f>+VLOOKUP(bloque1_2[[#This Row],[niño]],BD.niños[[Código]:[sexo]],7,FALSE)</f>
        <v>M</v>
      </c>
      <c r="I536" s="1">
        <v>1</v>
      </c>
    </row>
    <row r="537" spans="1:9" x14ac:dyDescent="0.55000000000000004">
      <c r="A537" s="1">
        <v>17</v>
      </c>
      <c r="B537" t="s">
        <v>397</v>
      </c>
      <c r="C537" s="1" t="s">
        <v>1</v>
      </c>
      <c r="D537" s="1">
        <v>2</v>
      </c>
      <c r="E537" s="1" t="s">
        <v>276</v>
      </c>
      <c r="F537">
        <v>2</v>
      </c>
      <c r="G537" s="1" t="str">
        <f>+VLOOKUP(bloque1_2[[#This Row],[niño]],BD.niños[[Código]:[sexo]],6,FALSE)</f>
        <v>5 y 6</v>
      </c>
      <c r="H537" s="1" t="str">
        <f>+VLOOKUP(bloque1_2[[#This Row],[niño]],BD.niños[[Código]:[sexo]],7,FALSE)</f>
        <v>M</v>
      </c>
      <c r="I537" s="1">
        <v>1</v>
      </c>
    </row>
    <row r="538" spans="1:9" x14ac:dyDescent="0.55000000000000004">
      <c r="A538" s="1">
        <v>17</v>
      </c>
      <c r="B538" t="s">
        <v>397</v>
      </c>
      <c r="C538" s="1" t="s">
        <v>1</v>
      </c>
      <c r="D538" s="1">
        <v>2</v>
      </c>
      <c r="E538" s="1" t="s">
        <v>279</v>
      </c>
      <c r="F538">
        <v>2</v>
      </c>
      <c r="G538" s="1" t="str">
        <f>+VLOOKUP(bloque1_2[[#This Row],[niño]],BD.niños[[Código]:[sexo]],6,FALSE)</f>
        <v>7 y 8</v>
      </c>
      <c r="H538" s="1" t="str">
        <f>+VLOOKUP(bloque1_2[[#This Row],[niño]],BD.niños[[Código]:[sexo]],7,FALSE)</f>
        <v>F</v>
      </c>
      <c r="I538" s="1">
        <v>1</v>
      </c>
    </row>
    <row r="539" spans="1:9" x14ac:dyDescent="0.55000000000000004">
      <c r="A539" s="1">
        <v>17</v>
      </c>
      <c r="B539" t="s">
        <v>397</v>
      </c>
      <c r="C539" s="1" t="s">
        <v>1</v>
      </c>
      <c r="D539" s="1">
        <v>2</v>
      </c>
      <c r="E539" s="1" t="s">
        <v>282</v>
      </c>
      <c r="F539">
        <v>2</v>
      </c>
      <c r="G539" s="1" t="str">
        <f>+VLOOKUP(bloque1_2[[#This Row],[niño]],BD.niños[[Código]:[sexo]],6,FALSE)</f>
        <v>5 y 6</v>
      </c>
      <c r="H539" s="1" t="str">
        <f>+VLOOKUP(bloque1_2[[#This Row],[niño]],BD.niños[[Código]:[sexo]],7,FALSE)</f>
        <v>F</v>
      </c>
      <c r="I539" s="1">
        <v>1</v>
      </c>
    </row>
    <row r="540" spans="1:9" x14ac:dyDescent="0.55000000000000004">
      <c r="A540" s="1">
        <v>17</v>
      </c>
      <c r="B540" t="s">
        <v>397</v>
      </c>
      <c r="C540" s="1" t="s">
        <v>1</v>
      </c>
      <c r="D540" s="1">
        <v>2</v>
      </c>
      <c r="E540" s="1" t="s">
        <v>352</v>
      </c>
      <c r="F540">
        <v>2</v>
      </c>
      <c r="G540" s="1" t="str">
        <f>+VLOOKUP(bloque1_2[[#This Row],[niño]],BD.niños[[Código]:[sexo]],6,FALSE)</f>
        <v>7 y 8</v>
      </c>
      <c r="H540" s="1" t="str">
        <f>+VLOOKUP(bloque1_2[[#This Row],[niño]],BD.niños[[Código]:[sexo]],7,FALSE)</f>
        <v>F</v>
      </c>
      <c r="I540" s="1">
        <v>1</v>
      </c>
    </row>
    <row r="541" spans="1:9" x14ac:dyDescent="0.55000000000000004">
      <c r="A541" s="1">
        <v>17</v>
      </c>
      <c r="B541" t="s">
        <v>397</v>
      </c>
      <c r="C541" s="1" t="s">
        <v>1</v>
      </c>
      <c r="D541" s="1">
        <v>2</v>
      </c>
      <c r="E541" s="1" t="s">
        <v>357</v>
      </c>
      <c r="F541">
        <v>2</v>
      </c>
      <c r="G541" s="1" t="str">
        <f>+VLOOKUP(bloque1_2[[#This Row],[niño]],BD.niños[[Código]:[sexo]],6,FALSE)</f>
        <v>7 y 8</v>
      </c>
      <c r="H541" s="1" t="str">
        <f>+VLOOKUP(bloque1_2[[#This Row],[niño]],BD.niños[[Código]:[sexo]],7,FALSE)</f>
        <v>M</v>
      </c>
      <c r="I541" s="1">
        <v>1</v>
      </c>
    </row>
    <row r="542" spans="1:9" x14ac:dyDescent="0.55000000000000004">
      <c r="A542" s="1">
        <v>17</v>
      </c>
      <c r="B542" t="s">
        <v>397</v>
      </c>
      <c r="C542" s="1" t="s">
        <v>1</v>
      </c>
      <c r="D542" s="1">
        <v>2</v>
      </c>
      <c r="E542" s="1" t="s">
        <v>360</v>
      </c>
      <c r="F542">
        <v>2</v>
      </c>
      <c r="G542" s="1" t="str">
        <f>+VLOOKUP(bloque1_2[[#This Row],[niño]],BD.niños[[Código]:[sexo]],6,FALSE)</f>
        <v>9 y 10</v>
      </c>
      <c r="H542" s="1" t="str">
        <f>+VLOOKUP(bloque1_2[[#This Row],[niño]],BD.niños[[Código]:[sexo]],7,FALSE)</f>
        <v>M</v>
      </c>
      <c r="I542" s="1">
        <v>1</v>
      </c>
    </row>
    <row r="543" spans="1:9" x14ac:dyDescent="0.55000000000000004">
      <c r="A543" s="1">
        <v>17</v>
      </c>
      <c r="B543" t="s">
        <v>397</v>
      </c>
      <c r="C543" s="1" t="s">
        <v>1</v>
      </c>
      <c r="D543" s="1">
        <v>2</v>
      </c>
      <c r="E543" s="1" t="s">
        <v>364</v>
      </c>
      <c r="F543">
        <v>2</v>
      </c>
      <c r="G543" s="1" t="str">
        <f>+VLOOKUP(bloque1_2[[#This Row],[niño]],BD.niños[[Código]:[sexo]],6,FALSE)</f>
        <v>9 y 10</v>
      </c>
      <c r="H543" s="1" t="str">
        <f>+VLOOKUP(bloque1_2[[#This Row],[niño]],BD.niños[[Código]:[sexo]],7,FALSE)</f>
        <v>M</v>
      </c>
      <c r="I543" s="1">
        <v>1</v>
      </c>
    </row>
    <row r="544" spans="1:9" x14ac:dyDescent="0.55000000000000004">
      <c r="A544" s="1">
        <v>17</v>
      </c>
      <c r="B544" t="s">
        <v>397</v>
      </c>
      <c r="C544" s="1" t="s">
        <v>1</v>
      </c>
      <c r="D544" s="1">
        <v>2</v>
      </c>
      <c r="E544" s="1" t="s">
        <v>368</v>
      </c>
      <c r="F544">
        <v>2</v>
      </c>
      <c r="G544" s="1" t="str">
        <f>+VLOOKUP(bloque1_2[[#This Row],[niño]],BD.niños[[Código]:[sexo]],6,FALSE)</f>
        <v>9 y 10</v>
      </c>
      <c r="H544" s="1" t="str">
        <f>+VLOOKUP(bloque1_2[[#This Row],[niño]],BD.niños[[Código]:[sexo]],7,FALSE)</f>
        <v>M</v>
      </c>
      <c r="I544" s="1">
        <v>1</v>
      </c>
    </row>
    <row r="545" spans="1:9" x14ac:dyDescent="0.55000000000000004">
      <c r="A545" s="1">
        <v>17</v>
      </c>
      <c r="B545" t="s">
        <v>397</v>
      </c>
      <c r="C545" s="1" t="s">
        <v>1</v>
      </c>
      <c r="D545" s="1">
        <v>2</v>
      </c>
      <c r="E545" s="1" t="s">
        <v>371</v>
      </c>
      <c r="F545">
        <v>2</v>
      </c>
      <c r="G545" s="1" t="str">
        <f>+VLOOKUP(bloque1_2[[#This Row],[niño]],BD.niños[[Código]:[sexo]],6,FALSE)</f>
        <v>9 y 10</v>
      </c>
      <c r="H545" s="1" t="str">
        <f>+VLOOKUP(bloque1_2[[#This Row],[niño]],BD.niños[[Código]:[sexo]],7,FALSE)</f>
        <v>F</v>
      </c>
      <c r="I545" s="1">
        <v>1</v>
      </c>
    </row>
    <row r="546" spans="1:9" x14ac:dyDescent="0.55000000000000004">
      <c r="A546" s="1">
        <v>18</v>
      </c>
      <c r="B546" t="s">
        <v>398</v>
      </c>
      <c r="C546" s="1" t="s">
        <v>2</v>
      </c>
      <c r="D546" s="1">
        <v>1</v>
      </c>
      <c r="E546" s="1" t="s">
        <v>36</v>
      </c>
      <c r="F546">
        <v>1</v>
      </c>
      <c r="G546" s="1" t="str">
        <f>+VLOOKUP(bloque1_2[[#This Row],[niño]],BD.niños[[Código]:[sexo]],6,FALSE)</f>
        <v>5 y 6</v>
      </c>
      <c r="H546" s="1" t="str">
        <f>+VLOOKUP(bloque1_2[[#This Row],[niño]],BD.niños[[Código]:[sexo]],7,FALSE)</f>
        <v>M</v>
      </c>
      <c r="I546" s="1">
        <v>1</v>
      </c>
    </row>
    <row r="547" spans="1:9" x14ac:dyDescent="0.55000000000000004">
      <c r="A547" s="1">
        <v>18</v>
      </c>
      <c r="B547" t="s">
        <v>398</v>
      </c>
      <c r="C547" s="1" t="s">
        <v>2</v>
      </c>
      <c r="D547" s="1">
        <v>1</v>
      </c>
      <c r="E547" s="1" t="s">
        <v>40</v>
      </c>
      <c r="F547">
        <v>7</v>
      </c>
      <c r="G547" s="1" t="str">
        <f>+VLOOKUP(bloque1_2[[#This Row],[niño]],BD.niños[[Código]:[sexo]],6,FALSE)</f>
        <v>7 y 8</v>
      </c>
      <c r="H547" s="1" t="str">
        <f>+VLOOKUP(bloque1_2[[#This Row],[niño]],BD.niños[[Código]:[sexo]],7,FALSE)</f>
        <v>M</v>
      </c>
      <c r="I547" s="1">
        <v>1</v>
      </c>
    </row>
    <row r="548" spans="1:9" x14ac:dyDescent="0.55000000000000004">
      <c r="A548" s="1">
        <v>18</v>
      </c>
      <c r="B548" t="s">
        <v>398</v>
      </c>
      <c r="C548" s="1" t="s">
        <v>2</v>
      </c>
      <c r="D548" s="1">
        <v>1</v>
      </c>
      <c r="E548" s="1" t="s">
        <v>44</v>
      </c>
      <c r="F548">
        <v>1</v>
      </c>
      <c r="G548" s="1" t="str">
        <f>+VLOOKUP(bloque1_2[[#This Row],[niño]],BD.niños[[Código]:[sexo]],6,FALSE)</f>
        <v>7 y 8</v>
      </c>
      <c r="H548" s="1" t="str">
        <f>+VLOOKUP(bloque1_2[[#This Row],[niño]],BD.niños[[Código]:[sexo]],7,FALSE)</f>
        <v>F</v>
      </c>
      <c r="I548" s="1">
        <v>1</v>
      </c>
    </row>
    <row r="549" spans="1:9" x14ac:dyDescent="0.55000000000000004">
      <c r="A549" s="1">
        <v>18</v>
      </c>
      <c r="B549" t="s">
        <v>398</v>
      </c>
      <c r="C549" s="1" t="s">
        <v>2</v>
      </c>
      <c r="D549" s="1">
        <v>1</v>
      </c>
      <c r="E549" s="1" t="s">
        <v>48</v>
      </c>
      <c r="F549">
        <v>6</v>
      </c>
      <c r="G549" s="1" t="str">
        <f>+VLOOKUP(bloque1_2[[#This Row],[niño]],BD.niños[[Código]:[sexo]],6,FALSE)</f>
        <v>7 y 8</v>
      </c>
      <c r="H549" s="1" t="str">
        <f>+VLOOKUP(bloque1_2[[#This Row],[niño]],BD.niños[[Código]:[sexo]],7,FALSE)</f>
        <v>F</v>
      </c>
      <c r="I549" s="1">
        <v>1</v>
      </c>
    </row>
    <row r="550" spans="1:9" x14ac:dyDescent="0.55000000000000004">
      <c r="A550" s="1">
        <v>18</v>
      </c>
      <c r="B550" t="s">
        <v>398</v>
      </c>
      <c r="C550" s="1" t="s">
        <v>2</v>
      </c>
      <c r="D550" s="1">
        <v>1</v>
      </c>
      <c r="E550" s="1" t="s">
        <v>52</v>
      </c>
      <c r="F550">
        <v>1</v>
      </c>
      <c r="G550" s="1" t="str">
        <f>+VLOOKUP(bloque1_2[[#This Row],[niño]],BD.niños[[Código]:[sexo]],6,FALSE)</f>
        <v>7 y 8</v>
      </c>
      <c r="H550" s="1" t="str">
        <f>+VLOOKUP(bloque1_2[[#This Row],[niño]],BD.niños[[Código]:[sexo]],7,FALSE)</f>
        <v>F</v>
      </c>
      <c r="I550" s="1">
        <v>1</v>
      </c>
    </row>
    <row r="551" spans="1:9" x14ac:dyDescent="0.55000000000000004">
      <c r="A551" s="1">
        <v>18</v>
      </c>
      <c r="B551" t="s">
        <v>398</v>
      </c>
      <c r="C551" s="1" t="s">
        <v>2</v>
      </c>
      <c r="D551" s="1">
        <v>1</v>
      </c>
      <c r="E551" s="1" t="s">
        <v>56</v>
      </c>
      <c r="F551">
        <v>1</v>
      </c>
      <c r="G551" s="1" t="str">
        <f>+VLOOKUP(bloque1_2[[#This Row],[niño]],BD.niños[[Código]:[sexo]],6,FALSE)</f>
        <v>7 y 8</v>
      </c>
      <c r="H551" s="1" t="str">
        <f>+VLOOKUP(bloque1_2[[#This Row],[niño]],BD.niños[[Código]:[sexo]],7,FALSE)</f>
        <v>F</v>
      </c>
      <c r="I551" s="1">
        <v>1</v>
      </c>
    </row>
    <row r="552" spans="1:9" x14ac:dyDescent="0.55000000000000004">
      <c r="A552" s="1">
        <v>18</v>
      </c>
      <c r="B552" t="s">
        <v>398</v>
      </c>
      <c r="C552" s="1" t="s">
        <v>2</v>
      </c>
      <c r="D552" s="1">
        <v>1</v>
      </c>
      <c r="E552" s="1" t="s">
        <v>60</v>
      </c>
      <c r="F552">
        <v>1</v>
      </c>
      <c r="G552" s="1" t="str">
        <f>+VLOOKUP(bloque1_2[[#This Row],[niño]],BD.niños[[Código]:[sexo]],6,FALSE)</f>
        <v>9 y 10</v>
      </c>
      <c r="H552" s="1" t="str">
        <f>+VLOOKUP(bloque1_2[[#This Row],[niño]],BD.niños[[Código]:[sexo]],7,FALSE)</f>
        <v>M</v>
      </c>
      <c r="I552" s="1">
        <v>1</v>
      </c>
    </row>
    <row r="553" spans="1:9" x14ac:dyDescent="0.55000000000000004">
      <c r="A553" s="1">
        <v>18</v>
      </c>
      <c r="B553" t="s">
        <v>398</v>
      </c>
      <c r="C553" s="1" t="s">
        <v>2</v>
      </c>
      <c r="D553" s="1">
        <v>1</v>
      </c>
      <c r="E553" s="1" t="s">
        <v>64</v>
      </c>
      <c r="F553">
        <v>1</v>
      </c>
      <c r="G553" s="1" t="str">
        <f>+VLOOKUP(bloque1_2[[#This Row],[niño]],BD.niños[[Código]:[sexo]],6,FALSE)</f>
        <v>9 y 10</v>
      </c>
      <c r="H553" s="1" t="str">
        <f>+VLOOKUP(bloque1_2[[#This Row],[niño]],BD.niños[[Código]:[sexo]],7,FALSE)</f>
        <v>F</v>
      </c>
      <c r="I553" s="1">
        <v>1</v>
      </c>
    </row>
    <row r="554" spans="1:9" x14ac:dyDescent="0.55000000000000004">
      <c r="A554" s="1">
        <v>18</v>
      </c>
      <c r="B554" t="s">
        <v>398</v>
      </c>
      <c r="C554" s="1" t="s">
        <v>2</v>
      </c>
      <c r="D554" s="1">
        <v>1</v>
      </c>
      <c r="E554" s="1" t="s">
        <v>68</v>
      </c>
      <c r="F554">
        <v>4</v>
      </c>
      <c r="G554" s="1" t="str">
        <f>+VLOOKUP(bloque1_2[[#This Row],[niño]],BD.niños[[Código]:[sexo]],6,FALSE)</f>
        <v>9 y 10</v>
      </c>
      <c r="H554" s="1" t="str">
        <f>+VLOOKUP(bloque1_2[[#This Row],[niño]],BD.niños[[Código]:[sexo]],7,FALSE)</f>
        <v>M</v>
      </c>
      <c r="I554" s="1">
        <v>1</v>
      </c>
    </row>
    <row r="555" spans="1:9" x14ac:dyDescent="0.55000000000000004">
      <c r="A555" s="1">
        <v>18</v>
      </c>
      <c r="B555" t="s">
        <v>398</v>
      </c>
      <c r="C555" s="1" t="s">
        <v>2</v>
      </c>
      <c r="D555" s="1">
        <v>1</v>
      </c>
      <c r="E555" s="1" t="s">
        <v>72</v>
      </c>
      <c r="F555">
        <v>1</v>
      </c>
      <c r="G555" s="1" t="str">
        <f>+VLOOKUP(bloque1_2[[#This Row],[niño]],BD.niños[[Código]:[sexo]],6,FALSE)</f>
        <v>9 y 10</v>
      </c>
      <c r="H555" s="1" t="str">
        <f>+VLOOKUP(bloque1_2[[#This Row],[niño]],BD.niños[[Código]:[sexo]],7,FALSE)</f>
        <v>F</v>
      </c>
      <c r="I555" s="1">
        <v>1</v>
      </c>
    </row>
    <row r="556" spans="1:9" x14ac:dyDescent="0.55000000000000004">
      <c r="A556" s="1">
        <v>18</v>
      </c>
      <c r="B556" t="s">
        <v>398</v>
      </c>
      <c r="C556" s="1" t="s">
        <v>2</v>
      </c>
      <c r="D556" s="1">
        <v>1</v>
      </c>
      <c r="E556" s="1" t="s">
        <v>75</v>
      </c>
      <c r="F556">
        <v>3</v>
      </c>
      <c r="G556" s="1" t="str">
        <f>+VLOOKUP(bloque1_2[[#This Row],[niño]],BD.niños[[Código]:[sexo]],6,FALSE)</f>
        <v>9 y 10</v>
      </c>
      <c r="H556" s="1" t="str">
        <f>+VLOOKUP(bloque1_2[[#This Row],[niño]],BD.niños[[Código]:[sexo]],7,FALSE)</f>
        <v>F</v>
      </c>
      <c r="I556" s="1">
        <v>1</v>
      </c>
    </row>
    <row r="557" spans="1:9" x14ac:dyDescent="0.55000000000000004">
      <c r="A557" s="1">
        <v>18</v>
      </c>
      <c r="B557" t="s">
        <v>398</v>
      </c>
      <c r="C557" s="1" t="s">
        <v>2</v>
      </c>
      <c r="D557" s="1">
        <v>1</v>
      </c>
      <c r="E557" s="1" t="s">
        <v>78</v>
      </c>
      <c r="F557">
        <v>1</v>
      </c>
      <c r="G557" s="1" t="str">
        <f>+VLOOKUP(bloque1_2[[#This Row],[niño]],BD.niños[[Código]:[sexo]],6,FALSE)</f>
        <v>5 y 6</v>
      </c>
      <c r="H557" s="1" t="str">
        <f>+VLOOKUP(bloque1_2[[#This Row],[niño]],BD.niños[[Código]:[sexo]],7,FALSE)</f>
        <v>M</v>
      </c>
      <c r="I557" s="1">
        <v>1</v>
      </c>
    </row>
    <row r="558" spans="1:9" x14ac:dyDescent="0.55000000000000004">
      <c r="A558" s="1">
        <v>18</v>
      </c>
      <c r="B558" t="s">
        <v>398</v>
      </c>
      <c r="C558" s="1" t="s">
        <v>2</v>
      </c>
      <c r="D558" s="1">
        <v>1</v>
      </c>
      <c r="E558" s="1" t="s">
        <v>82</v>
      </c>
      <c r="F558">
        <v>7</v>
      </c>
      <c r="G558" s="1" t="str">
        <f>+VLOOKUP(bloque1_2[[#This Row],[niño]],BD.niños[[Código]:[sexo]],6,FALSE)</f>
        <v>5 y 6</v>
      </c>
      <c r="H558" s="1" t="str">
        <f>+VLOOKUP(bloque1_2[[#This Row],[niño]],BD.niños[[Código]:[sexo]],7,FALSE)</f>
        <v>F</v>
      </c>
      <c r="I558" s="1">
        <v>1</v>
      </c>
    </row>
    <row r="559" spans="1:9" x14ac:dyDescent="0.55000000000000004">
      <c r="A559" s="1">
        <v>18</v>
      </c>
      <c r="B559" t="s">
        <v>398</v>
      </c>
      <c r="C559" s="1" t="s">
        <v>2</v>
      </c>
      <c r="D559" s="1">
        <v>1</v>
      </c>
      <c r="E559" s="1" t="s">
        <v>85</v>
      </c>
      <c r="F559">
        <v>5</v>
      </c>
      <c r="G559" s="1" t="str">
        <f>+VLOOKUP(bloque1_2[[#This Row],[niño]],BD.niños[[Código]:[sexo]],6,FALSE)</f>
        <v>5 y 6</v>
      </c>
      <c r="H559" s="1" t="str">
        <f>+VLOOKUP(bloque1_2[[#This Row],[niño]],BD.niños[[Código]:[sexo]],7,FALSE)</f>
        <v>M</v>
      </c>
      <c r="I559" s="1">
        <v>1</v>
      </c>
    </row>
    <row r="560" spans="1:9" x14ac:dyDescent="0.55000000000000004">
      <c r="A560" s="1">
        <v>18</v>
      </c>
      <c r="B560" t="s">
        <v>398</v>
      </c>
      <c r="C560" s="1" t="s">
        <v>2</v>
      </c>
      <c r="D560" s="1">
        <v>1</v>
      </c>
      <c r="E560" s="1" t="s">
        <v>184</v>
      </c>
      <c r="F560">
        <v>1</v>
      </c>
      <c r="G560" s="1" t="str">
        <f>+VLOOKUP(bloque1_2[[#This Row],[niño]],BD.niños[[Código]:[sexo]],6,FALSE)</f>
        <v>7 y 8</v>
      </c>
      <c r="H560" s="1" t="str">
        <f>+VLOOKUP(bloque1_2[[#This Row],[niño]],BD.niños[[Código]:[sexo]],7,FALSE)</f>
        <v>M</v>
      </c>
      <c r="I560" s="1">
        <v>1</v>
      </c>
    </row>
    <row r="561" spans="1:9" x14ac:dyDescent="0.55000000000000004">
      <c r="A561" s="1">
        <v>18</v>
      </c>
      <c r="B561" t="s">
        <v>398</v>
      </c>
      <c r="C561" s="1" t="s">
        <v>2</v>
      </c>
      <c r="D561" s="1">
        <v>1</v>
      </c>
      <c r="E561" s="1" t="s">
        <v>187</v>
      </c>
      <c r="F561">
        <v>1</v>
      </c>
      <c r="G561" s="1" t="str">
        <f>+VLOOKUP(bloque1_2[[#This Row],[niño]],BD.niños[[Código]:[sexo]],6,FALSE)</f>
        <v>7 y 8</v>
      </c>
      <c r="H561" s="1" t="str">
        <f>+VLOOKUP(bloque1_2[[#This Row],[niño]],BD.niños[[Código]:[sexo]],7,FALSE)</f>
        <v>F</v>
      </c>
      <c r="I561" s="1">
        <v>1</v>
      </c>
    </row>
    <row r="562" spans="1:9" x14ac:dyDescent="0.55000000000000004">
      <c r="A562" s="1">
        <v>18</v>
      </c>
      <c r="B562" t="s">
        <v>398</v>
      </c>
      <c r="C562" s="1" t="s">
        <v>2</v>
      </c>
      <c r="D562" s="1">
        <v>1</v>
      </c>
      <c r="E562" s="1" t="s">
        <v>192</v>
      </c>
      <c r="F562">
        <v>1</v>
      </c>
      <c r="G562" s="1" t="str">
        <f>+VLOOKUP(bloque1_2[[#This Row],[niño]],BD.niños[[Código]:[sexo]],6,FALSE)</f>
        <v>7 y 8</v>
      </c>
      <c r="H562" s="1" t="str">
        <f>+VLOOKUP(bloque1_2[[#This Row],[niño]],BD.niños[[Código]:[sexo]],7,FALSE)</f>
        <v>M</v>
      </c>
      <c r="I562" s="1">
        <v>1</v>
      </c>
    </row>
    <row r="563" spans="1:9" x14ac:dyDescent="0.55000000000000004">
      <c r="A563" s="1">
        <v>18</v>
      </c>
      <c r="B563" t="s">
        <v>398</v>
      </c>
      <c r="C563" s="1" t="s">
        <v>2</v>
      </c>
      <c r="D563" s="1">
        <v>1</v>
      </c>
      <c r="E563" s="1" t="s">
        <v>195</v>
      </c>
      <c r="F563">
        <v>1</v>
      </c>
      <c r="G563" s="1" t="str">
        <f>+VLOOKUP(bloque1_2[[#This Row],[niño]],BD.niños[[Código]:[sexo]],6,FALSE)</f>
        <v>9 y 10</v>
      </c>
      <c r="H563" s="1" t="str">
        <f>+VLOOKUP(bloque1_2[[#This Row],[niño]],BD.niños[[Código]:[sexo]],7,FALSE)</f>
        <v>M</v>
      </c>
      <c r="I563" s="1">
        <v>1</v>
      </c>
    </row>
    <row r="564" spans="1:9" x14ac:dyDescent="0.55000000000000004">
      <c r="A564" s="1">
        <v>18</v>
      </c>
      <c r="B564" t="s">
        <v>398</v>
      </c>
      <c r="C564" s="1" t="s">
        <v>2</v>
      </c>
      <c r="D564" s="1">
        <v>1</v>
      </c>
      <c r="E564" s="1" t="s">
        <v>199</v>
      </c>
      <c r="F564">
        <v>1</v>
      </c>
      <c r="G564" s="1" t="str">
        <f>+VLOOKUP(bloque1_2[[#This Row],[niño]],BD.niños[[Código]:[sexo]],6,FALSE)</f>
        <v>9 y 10</v>
      </c>
      <c r="H564" s="1" t="str">
        <f>+VLOOKUP(bloque1_2[[#This Row],[niño]],BD.niños[[Código]:[sexo]],7,FALSE)</f>
        <v>M</v>
      </c>
      <c r="I564" s="1">
        <v>1</v>
      </c>
    </row>
    <row r="565" spans="1:9" x14ac:dyDescent="0.55000000000000004">
      <c r="A565" s="1">
        <v>18</v>
      </c>
      <c r="B565" t="s">
        <v>398</v>
      </c>
      <c r="C565" s="1" t="s">
        <v>2</v>
      </c>
      <c r="D565" s="1">
        <v>1</v>
      </c>
      <c r="E565" s="1" t="s">
        <v>203</v>
      </c>
      <c r="F565">
        <v>1</v>
      </c>
      <c r="G565" s="1" t="str">
        <f>+VLOOKUP(bloque1_2[[#This Row],[niño]],BD.niños[[Código]:[sexo]],6,FALSE)</f>
        <v>9 y 10</v>
      </c>
      <c r="H565" s="1" t="str">
        <f>+VLOOKUP(bloque1_2[[#This Row],[niño]],BD.niños[[Código]:[sexo]],7,FALSE)</f>
        <v>F</v>
      </c>
      <c r="I565" s="1">
        <v>1</v>
      </c>
    </row>
    <row r="566" spans="1:9" x14ac:dyDescent="0.55000000000000004">
      <c r="A566" s="1">
        <v>18</v>
      </c>
      <c r="B566" t="s">
        <v>398</v>
      </c>
      <c r="C566" s="1" t="s">
        <v>2</v>
      </c>
      <c r="D566" s="1">
        <v>1</v>
      </c>
      <c r="E566" s="1" t="s">
        <v>206</v>
      </c>
      <c r="F566">
        <v>1</v>
      </c>
      <c r="G566" s="1" t="str">
        <f>+VLOOKUP(bloque1_2[[#This Row],[niño]],BD.niños[[Código]:[sexo]],6,FALSE)</f>
        <v>9 y 10</v>
      </c>
      <c r="H566" s="1" t="str">
        <f>+VLOOKUP(bloque1_2[[#This Row],[niño]],BD.niños[[Código]:[sexo]],7,FALSE)</f>
        <v>F</v>
      </c>
      <c r="I566" s="1">
        <v>1</v>
      </c>
    </row>
    <row r="567" spans="1:9" x14ac:dyDescent="0.55000000000000004">
      <c r="A567" s="1">
        <v>18</v>
      </c>
      <c r="B567" t="s">
        <v>398</v>
      </c>
      <c r="C567" s="1" t="s">
        <v>2</v>
      </c>
      <c r="D567" s="1">
        <v>1</v>
      </c>
      <c r="E567" s="1" t="s">
        <v>210</v>
      </c>
      <c r="F567">
        <v>1</v>
      </c>
      <c r="G567" s="1" t="str">
        <f>+VLOOKUP(bloque1_2[[#This Row],[niño]],BD.niños[[Código]:[sexo]],6,FALSE)</f>
        <v>7 y 8</v>
      </c>
      <c r="H567" s="1" t="str">
        <f>+VLOOKUP(bloque1_2[[#This Row],[niño]],BD.niños[[Código]:[sexo]],7,FALSE)</f>
        <v>M</v>
      </c>
      <c r="I567" s="1">
        <v>1</v>
      </c>
    </row>
    <row r="568" spans="1:9" x14ac:dyDescent="0.55000000000000004">
      <c r="A568" s="1">
        <v>18</v>
      </c>
      <c r="B568" t="s">
        <v>398</v>
      </c>
      <c r="C568" s="1" t="s">
        <v>2</v>
      </c>
      <c r="D568" s="1">
        <v>1</v>
      </c>
      <c r="E568" s="1" t="s">
        <v>274</v>
      </c>
      <c r="F568">
        <v>6</v>
      </c>
      <c r="G568" s="1" t="str">
        <f>+VLOOKUP(bloque1_2[[#This Row],[niño]],BD.niños[[Código]:[sexo]],6,FALSE)</f>
        <v>5 y 6</v>
      </c>
      <c r="H568" s="1" t="str">
        <f>+VLOOKUP(bloque1_2[[#This Row],[niño]],BD.niños[[Código]:[sexo]],7,FALSE)</f>
        <v>M</v>
      </c>
      <c r="I568" s="1">
        <v>1</v>
      </c>
    </row>
    <row r="569" spans="1:9" x14ac:dyDescent="0.55000000000000004">
      <c r="A569" s="1">
        <v>18</v>
      </c>
      <c r="B569" t="s">
        <v>398</v>
      </c>
      <c r="C569" s="1" t="s">
        <v>2</v>
      </c>
      <c r="D569" s="1">
        <v>1</v>
      </c>
      <c r="E569" s="1" t="s">
        <v>276</v>
      </c>
      <c r="F569">
        <v>7</v>
      </c>
      <c r="G569" s="1" t="str">
        <f>+VLOOKUP(bloque1_2[[#This Row],[niño]],BD.niños[[Código]:[sexo]],6,FALSE)</f>
        <v>5 y 6</v>
      </c>
      <c r="H569" s="1" t="str">
        <f>+VLOOKUP(bloque1_2[[#This Row],[niño]],BD.niños[[Código]:[sexo]],7,FALSE)</f>
        <v>M</v>
      </c>
      <c r="I569" s="1">
        <v>1</v>
      </c>
    </row>
    <row r="570" spans="1:9" x14ac:dyDescent="0.55000000000000004">
      <c r="A570" s="1">
        <v>18</v>
      </c>
      <c r="B570" t="s">
        <v>398</v>
      </c>
      <c r="C570" s="1" t="s">
        <v>2</v>
      </c>
      <c r="D570" s="1">
        <v>1</v>
      </c>
      <c r="E570" s="1" t="s">
        <v>279</v>
      </c>
      <c r="F570">
        <v>3</v>
      </c>
      <c r="G570" s="1" t="str">
        <f>+VLOOKUP(bloque1_2[[#This Row],[niño]],BD.niños[[Código]:[sexo]],6,FALSE)</f>
        <v>7 y 8</v>
      </c>
      <c r="H570" s="1" t="str">
        <f>+VLOOKUP(bloque1_2[[#This Row],[niño]],BD.niños[[Código]:[sexo]],7,FALSE)</f>
        <v>F</v>
      </c>
      <c r="I570" s="1">
        <v>1</v>
      </c>
    </row>
    <row r="571" spans="1:9" x14ac:dyDescent="0.55000000000000004">
      <c r="A571" s="1">
        <v>18</v>
      </c>
      <c r="B571" t="s">
        <v>398</v>
      </c>
      <c r="C571" s="1" t="s">
        <v>2</v>
      </c>
      <c r="D571" s="1">
        <v>1</v>
      </c>
      <c r="E571" s="1" t="s">
        <v>282</v>
      </c>
      <c r="F571">
        <v>1</v>
      </c>
      <c r="G571" s="1" t="str">
        <f>+VLOOKUP(bloque1_2[[#This Row],[niño]],BD.niños[[Código]:[sexo]],6,FALSE)</f>
        <v>5 y 6</v>
      </c>
      <c r="H571" s="1" t="str">
        <f>+VLOOKUP(bloque1_2[[#This Row],[niño]],BD.niños[[Código]:[sexo]],7,FALSE)</f>
        <v>F</v>
      </c>
      <c r="I571" s="1">
        <v>1</v>
      </c>
    </row>
    <row r="572" spans="1:9" x14ac:dyDescent="0.55000000000000004">
      <c r="A572" s="1">
        <v>18</v>
      </c>
      <c r="B572" t="s">
        <v>398</v>
      </c>
      <c r="C572" s="1" t="s">
        <v>2</v>
      </c>
      <c r="D572" s="1">
        <v>1</v>
      </c>
      <c r="E572" s="1" t="s">
        <v>352</v>
      </c>
      <c r="F572">
        <v>3</v>
      </c>
      <c r="G572" s="1" t="str">
        <f>+VLOOKUP(bloque1_2[[#This Row],[niño]],BD.niños[[Código]:[sexo]],6,FALSE)</f>
        <v>7 y 8</v>
      </c>
      <c r="H572" s="1" t="str">
        <f>+VLOOKUP(bloque1_2[[#This Row],[niño]],BD.niños[[Código]:[sexo]],7,FALSE)</f>
        <v>F</v>
      </c>
      <c r="I572" s="1">
        <v>1</v>
      </c>
    </row>
    <row r="573" spans="1:9" x14ac:dyDescent="0.55000000000000004">
      <c r="A573" s="1">
        <v>18</v>
      </c>
      <c r="B573" t="s">
        <v>398</v>
      </c>
      <c r="C573" s="1" t="s">
        <v>2</v>
      </c>
      <c r="D573" s="1">
        <v>1</v>
      </c>
      <c r="E573" s="1" t="s">
        <v>357</v>
      </c>
      <c r="F573">
        <v>3</v>
      </c>
      <c r="G573" s="1" t="str">
        <f>+VLOOKUP(bloque1_2[[#This Row],[niño]],BD.niños[[Código]:[sexo]],6,FALSE)</f>
        <v>7 y 8</v>
      </c>
      <c r="H573" s="1" t="str">
        <f>+VLOOKUP(bloque1_2[[#This Row],[niño]],BD.niños[[Código]:[sexo]],7,FALSE)</f>
        <v>M</v>
      </c>
      <c r="I573" s="1">
        <v>1</v>
      </c>
    </row>
    <row r="574" spans="1:9" x14ac:dyDescent="0.55000000000000004">
      <c r="A574" s="1">
        <v>18</v>
      </c>
      <c r="B574" t="s">
        <v>398</v>
      </c>
      <c r="C574" s="1" t="s">
        <v>2</v>
      </c>
      <c r="D574" s="1">
        <v>1</v>
      </c>
      <c r="E574" s="1" t="s">
        <v>360</v>
      </c>
      <c r="F574">
        <v>1</v>
      </c>
      <c r="G574" s="1" t="str">
        <f>+VLOOKUP(bloque1_2[[#This Row],[niño]],BD.niños[[Código]:[sexo]],6,FALSE)</f>
        <v>9 y 10</v>
      </c>
      <c r="H574" s="1" t="str">
        <f>+VLOOKUP(bloque1_2[[#This Row],[niño]],BD.niños[[Código]:[sexo]],7,FALSE)</f>
        <v>M</v>
      </c>
      <c r="I574" s="1">
        <v>1</v>
      </c>
    </row>
    <row r="575" spans="1:9" x14ac:dyDescent="0.55000000000000004">
      <c r="A575" s="1">
        <v>18</v>
      </c>
      <c r="B575" t="s">
        <v>398</v>
      </c>
      <c r="C575" s="1" t="s">
        <v>2</v>
      </c>
      <c r="D575" s="1">
        <v>1</v>
      </c>
      <c r="E575" s="1" t="s">
        <v>364</v>
      </c>
      <c r="F575">
        <v>3</v>
      </c>
      <c r="G575" s="1" t="str">
        <f>+VLOOKUP(bloque1_2[[#This Row],[niño]],BD.niños[[Código]:[sexo]],6,FALSE)</f>
        <v>9 y 10</v>
      </c>
      <c r="H575" s="1" t="str">
        <f>+VLOOKUP(bloque1_2[[#This Row],[niño]],BD.niños[[Código]:[sexo]],7,FALSE)</f>
        <v>M</v>
      </c>
      <c r="I575" s="1">
        <v>1</v>
      </c>
    </row>
    <row r="576" spans="1:9" x14ac:dyDescent="0.55000000000000004">
      <c r="A576" s="1">
        <v>18</v>
      </c>
      <c r="B576" t="s">
        <v>398</v>
      </c>
      <c r="C576" s="1" t="s">
        <v>2</v>
      </c>
      <c r="D576" s="1">
        <v>1</v>
      </c>
      <c r="E576" s="1" t="s">
        <v>368</v>
      </c>
      <c r="F576">
        <v>1</v>
      </c>
      <c r="G576" s="1" t="str">
        <f>+VLOOKUP(bloque1_2[[#This Row],[niño]],BD.niños[[Código]:[sexo]],6,FALSE)</f>
        <v>9 y 10</v>
      </c>
      <c r="H576" s="1" t="str">
        <f>+VLOOKUP(bloque1_2[[#This Row],[niño]],BD.niños[[Código]:[sexo]],7,FALSE)</f>
        <v>M</v>
      </c>
      <c r="I576" s="1">
        <v>1</v>
      </c>
    </row>
    <row r="577" spans="1:9" x14ac:dyDescent="0.55000000000000004">
      <c r="A577" s="1">
        <v>18</v>
      </c>
      <c r="B577" t="s">
        <v>398</v>
      </c>
      <c r="C577" s="1" t="s">
        <v>2</v>
      </c>
      <c r="D577" s="1">
        <v>1</v>
      </c>
      <c r="E577" s="1" t="s">
        <v>371</v>
      </c>
      <c r="F577">
        <v>1</v>
      </c>
      <c r="G577" s="1" t="str">
        <f>+VLOOKUP(bloque1_2[[#This Row],[niño]],BD.niños[[Código]:[sexo]],6,FALSE)</f>
        <v>9 y 10</v>
      </c>
      <c r="H577" s="1" t="str">
        <f>+VLOOKUP(bloque1_2[[#This Row],[niño]],BD.niños[[Código]:[sexo]],7,FALSE)</f>
        <v>F</v>
      </c>
      <c r="I577" s="1">
        <v>1</v>
      </c>
    </row>
    <row r="578" spans="1:9" x14ac:dyDescent="0.55000000000000004">
      <c r="A578" s="1">
        <v>19</v>
      </c>
      <c r="B578" t="s">
        <v>399</v>
      </c>
      <c r="C578" s="1" t="s">
        <v>3</v>
      </c>
      <c r="D578" s="1">
        <v>4</v>
      </c>
      <c r="E578" s="1" t="s">
        <v>36</v>
      </c>
      <c r="F578">
        <v>1</v>
      </c>
      <c r="G578" s="1" t="str">
        <f>+VLOOKUP(bloque1_2[[#This Row],[niño]],BD.niños[[Código]:[sexo]],6,FALSE)</f>
        <v>5 y 6</v>
      </c>
      <c r="H578" s="1" t="str">
        <f>+VLOOKUP(bloque1_2[[#This Row],[niño]],BD.niños[[Código]:[sexo]],7,FALSE)</f>
        <v>M</v>
      </c>
      <c r="I578" s="1">
        <v>1</v>
      </c>
    </row>
    <row r="579" spans="1:9" x14ac:dyDescent="0.55000000000000004">
      <c r="A579" s="1">
        <v>19</v>
      </c>
      <c r="B579" t="s">
        <v>399</v>
      </c>
      <c r="C579" s="1" t="s">
        <v>3</v>
      </c>
      <c r="D579" s="1">
        <v>4</v>
      </c>
      <c r="E579" s="1" t="s">
        <v>40</v>
      </c>
      <c r="F579">
        <v>5</v>
      </c>
      <c r="G579" s="1" t="str">
        <f>+VLOOKUP(bloque1_2[[#This Row],[niño]],BD.niños[[Código]:[sexo]],6,FALSE)</f>
        <v>7 y 8</v>
      </c>
      <c r="H579" s="1" t="str">
        <f>+VLOOKUP(bloque1_2[[#This Row],[niño]],BD.niños[[Código]:[sexo]],7,FALSE)</f>
        <v>M</v>
      </c>
      <c r="I579" s="1">
        <v>1</v>
      </c>
    </row>
    <row r="580" spans="1:9" x14ac:dyDescent="0.55000000000000004">
      <c r="A580" s="1">
        <v>19</v>
      </c>
      <c r="B580" t="s">
        <v>399</v>
      </c>
      <c r="C580" s="1" t="s">
        <v>3</v>
      </c>
      <c r="D580" s="1">
        <v>4</v>
      </c>
      <c r="E580" s="1" t="s">
        <v>44</v>
      </c>
      <c r="F580">
        <v>4</v>
      </c>
      <c r="G580" s="1" t="str">
        <f>+VLOOKUP(bloque1_2[[#This Row],[niño]],BD.niños[[Código]:[sexo]],6,FALSE)</f>
        <v>7 y 8</v>
      </c>
      <c r="H580" s="1" t="str">
        <f>+VLOOKUP(bloque1_2[[#This Row],[niño]],BD.niños[[Código]:[sexo]],7,FALSE)</f>
        <v>F</v>
      </c>
      <c r="I580" s="1">
        <v>1</v>
      </c>
    </row>
    <row r="581" spans="1:9" x14ac:dyDescent="0.55000000000000004">
      <c r="A581" s="1">
        <v>19</v>
      </c>
      <c r="B581" t="s">
        <v>399</v>
      </c>
      <c r="C581" s="1" t="s">
        <v>3</v>
      </c>
      <c r="D581" s="1">
        <v>4</v>
      </c>
      <c r="E581" s="1" t="s">
        <v>48</v>
      </c>
      <c r="F581">
        <v>4</v>
      </c>
      <c r="G581" s="1" t="str">
        <f>+VLOOKUP(bloque1_2[[#This Row],[niño]],BD.niños[[Código]:[sexo]],6,FALSE)</f>
        <v>7 y 8</v>
      </c>
      <c r="H581" s="1" t="str">
        <f>+VLOOKUP(bloque1_2[[#This Row],[niño]],BD.niños[[Código]:[sexo]],7,FALSE)</f>
        <v>F</v>
      </c>
      <c r="I581" s="1">
        <v>1</v>
      </c>
    </row>
    <row r="582" spans="1:9" x14ac:dyDescent="0.55000000000000004">
      <c r="A582" s="1">
        <v>19</v>
      </c>
      <c r="B582" t="s">
        <v>399</v>
      </c>
      <c r="C582" s="1" t="s">
        <v>3</v>
      </c>
      <c r="D582" s="1">
        <v>4</v>
      </c>
      <c r="E582" s="1" t="s">
        <v>52</v>
      </c>
      <c r="F582">
        <v>4</v>
      </c>
      <c r="G582" s="1" t="str">
        <f>+VLOOKUP(bloque1_2[[#This Row],[niño]],BD.niños[[Código]:[sexo]],6,FALSE)</f>
        <v>7 y 8</v>
      </c>
      <c r="H582" s="1" t="str">
        <f>+VLOOKUP(bloque1_2[[#This Row],[niño]],BD.niños[[Código]:[sexo]],7,FALSE)</f>
        <v>F</v>
      </c>
      <c r="I582" s="1">
        <v>1</v>
      </c>
    </row>
    <row r="583" spans="1:9" x14ac:dyDescent="0.55000000000000004">
      <c r="A583" s="1">
        <v>19</v>
      </c>
      <c r="B583" t="s">
        <v>399</v>
      </c>
      <c r="C583" s="1" t="s">
        <v>3</v>
      </c>
      <c r="D583" s="1">
        <v>4</v>
      </c>
      <c r="E583" s="1" t="s">
        <v>56</v>
      </c>
      <c r="F583">
        <v>4</v>
      </c>
      <c r="G583" s="1" t="str">
        <f>+VLOOKUP(bloque1_2[[#This Row],[niño]],BD.niños[[Código]:[sexo]],6,FALSE)</f>
        <v>7 y 8</v>
      </c>
      <c r="H583" s="1" t="str">
        <f>+VLOOKUP(bloque1_2[[#This Row],[niño]],BD.niños[[Código]:[sexo]],7,FALSE)</f>
        <v>F</v>
      </c>
      <c r="I583" s="1">
        <v>1</v>
      </c>
    </row>
    <row r="584" spans="1:9" x14ac:dyDescent="0.55000000000000004">
      <c r="A584" s="1">
        <v>19</v>
      </c>
      <c r="B584" t="s">
        <v>399</v>
      </c>
      <c r="C584" s="1" t="s">
        <v>3</v>
      </c>
      <c r="D584" s="1">
        <v>4</v>
      </c>
      <c r="E584" s="1" t="s">
        <v>60</v>
      </c>
      <c r="F584">
        <v>4</v>
      </c>
      <c r="G584" s="1" t="str">
        <f>+VLOOKUP(bloque1_2[[#This Row],[niño]],BD.niños[[Código]:[sexo]],6,FALSE)</f>
        <v>9 y 10</v>
      </c>
      <c r="H584" s="1" t="str">
        <f>+VLOOKUP(bloque1_2[[#This Row],[niño]],BD.niños[[Código]:[sexo]],7,FALSE)</f>
        <v>M</v>
      </c>
      <c r="I584" s="1">
        <v>1</v>
      </c>
    </row>
    <row r="585" spans="1:9" x14ac:dyDescent="0.55000000000000004">
      <c r="A585" s="1">
        <v>19</v>
      </c>
      <c r="B585" t="s">
        <v>399</v>
      </c>
      <c r="C585" s="1" t="s">
        <v>3</v>
      </c>
      <c r="D585" s="1">
        <v>4</v>
      </c>
      <c r="E585" s="1" t="s">
        <v>64</v>
      </c>
      <c r="F585">
        <v>4</v>
      </c>
      <c r="G585" s="1" t="str">
        <f>+VLOOKUP(bloque1_2[[#This Row],[niño]],BD.niños[[Código]:[sexo]],6,FALSE)</f>
        <v>9 y 10</v>
      </c>
      <c r="H585" s="1" t="str">
        <f>+VLOOKUP(bloque1_2[[#This Row],[niño]],BD.niños[[Código]:[sexo]],7,FALSE)</f>
        <v>F</v>
      </c>
      <c r="I585" s="1">
        <v>1</v>
      </c>
    </row>
    <row r="586" spans="1:9" x14ac:dyDescent="0.55000000000000004">
      <c r="A586" s="1">
        <v>19</v>
      </c>
      <c r="B586" t="s">
        <v>399</v>
      </c>
      <c r="C586" s="1" t="s">
        <v>3</v>
      </c>
      <c r="D586" s="1">
        <v>4</v>
      </c>
      <c r="E586" s="1" t="s">
        <v>68</v>
      </c>
      <c r="F586">
        <v>4</v>
      </c>
      <c r="G586" s="1" t="str">
        <f>+VLOOKUP(bloque1_2[[#This Row],[niño]],BD.niños[[Código]:[sexo]],6,FALSE)</f>
        <v>9 y 10</v>
      </c>
      <c r="H586" s="1" t="str">
        <f>+VLOOKUP(bloque1_2[[#This Row],[niño]],BD.niños[[Código]:[sexo]],7,FALSE)</f>
        <v>M</v>
      </c>
      <c r="I586" s="1">
        <v>1</v>
      </c>
    </row>
    <row r="587" spans="1:9" x14ac:dyDescent="0.55000000000000004">
      <c r="A587" s="1">
        <v>19</v>
      </c>
      <c r="B587" t="s">
        <v>399</v>
      </c>
      <c r="C587" s="1" t="s">
        <v>3</v>
      </c>
      <c r="D587" s="1">
        <v>4</v>
      </c>
      <c r="E587" s="1" t="s">
        <v>72</v>
      </c>
      <c r="F587">
        <v>5</v>
      </c>
      <c r="G587" s="1" t="str">
        <f>+VLOOKUP(bloque1_2[[#This Row],[niño]],BD.niños[[Código]:[sexo]],6,FALSE)</f>
        <v>9 y 10</v>
      </c>
      <c r="H587" s="1" t="str">
        <f>+VLOOKUP(bloque1_2[[#This Row],[niño]],BD.niños[[Código]:[sexo]],7,FALSE)</f>
        <v>F</v>
      </c>
      <c r="I587" s="1">
        <v>1</v>
      </c>
    </row>
    <row r="588" spans="1:9" x14ac:dyDescent="0.55000000000000004">
      <c r="A588" s="1">
        <v>19</v>
      </c>
      <c r="B588" t="s">
        <v>399</v>
      </c>
      <c r="C588" s="1" t="s">
        <v>3</v>
      </c>
      <c r="D588" s="1">
        <v>4</v>
      </c>
      <c r="E588" s="1" t="s">
        <v>75</v>
      </c>
      <c r="F588">
        <v>4</v>
      </c>
      <c r="G588" s="1" t="str">
        <f>+VLOOKUP(bloque1_2[[#This Row],[niño]],BD.niños[[Código]:[sexo]],6,FALSE)</f>
        <v>9 y 10</v>
      </c>
      <c r="H588" s="1" t="str">
        <f>+VLOOKUP(bloque1_2[[#This Row],[niño]],BD.niños[[Código]:[sexo]],7,FALSE)</f>
        <v>F</v>
      </c>
      <c r="I588" s="1">
        <v>1</v>
      </c>
    </row>
    <row r="589" spans="1:9" x14ac:dyDescent="0.55000000000000004">
      <c r="A589" s="1">
        <v>19</v>
      </c>
      <c r="B589" t="s">
        <v>399</v>
      </c>
      <c r="C589" s="1" t="s">
        <v>3</v>
      </c>
      <c r="D589" s="1">
        <v>4</v>
      </c>
      <c r="E589" s="1" t="s">
        <v>78</v>
      </c>
      <c r="F589">
        <v>4</v>
      </c>
      <c r="G589" s="1" t="str">
        <f>+VLOOKUP(bloque1_2[[#This Row],[niño]],BD.niños[[Código]:[sexo]],6,FALSE)</f>
        <v>5 y 6</v>
      </c>
      <c r="H589" s="1" t="str">
        <f>+VLOOKUP(bloque1_2[[#This Row],[niño]],BD.niños[[Código]:[sexo]],7,FALSE)</f>
        <v>M</v>
      </c>
      <c r="I589" s="1">
        <v>1</v>
      </c>
    </row>
    <row r="590" spans="1:9" x14ac:dyDescent="0.55000000000000004">
      <c r="A590" s="1">
        <v>19</v>
      </c>
      <c r="B590" t="s">
        <v>399</v>
      </c>
      <c r="C590" s="1" t="s">
        <v>3</v>
      </c>
      <c r="D590" s="1">
        <v>4</v>
      </c>
      <c r="E590" s="1" t="s">
        <v>82</v>
      </c>
      <c r="F590">
        <v>6</v>
      </c>
      <c r="G590" s="1" t="str">
        <f>+VLOOKUP(bloque1_2[[#This Row],[niño]],BD.niños[[Código]:[sexo]],6,FALSE)</f>
        <v>5 y 6</v>
      </c>
      <c r="H590" s="1" t="str">
        <f>+VLOOKUP(bloque1_2[[#This Row],[niño]],BD.niños[[Código]:[sexo]],7,FALSE)</f>
        <v>F</v>
      </c>
      <c r="I590" s="1">
        <v>1</v>
      </c>
    </row>
    <row r="591" spans="1:9" x14ac:dyDescent="0.55000000000000004">
      <c r="A591" s="1">
        <v>19</v>
      </c>
      <c r="B591" t="s">
        <v>399</v>
      </c>
      <c r="C591" s="1" t="s">
        <v>3</v>
      </c>
      <c r="D591" s="1">
        <v>4</v>
      </c>
      <c r="E591" s="1" t="s">
        <v>85</v>
      </c>
      <c r="F591">
        <v>6</v>
      </c>
      <c r="G591" s="1" t="str">
        <f>+VLOOKUP(bloque1_2[[#This Row],[niño]],BD.niños[[Código]:[sexo]],6,FALSE)</f>
        <v>5 y 6</v>
      </c>
      <c r="H591" s="1" t="str">
        <f>+VLOOKUP(bloque1_2[[#This Row],[niño]],BD.niños[[Código]:[sexo]],7,FALSE)</f>
        <v>M</v>
      </c>
      <c r="I591" s="1">
        <v>1</v>
      </c>
    </row>
    <row r="592" spans="1:9" x14ac:dyDescent="0.55000000000000004">
      <c r="A592" s="1">
        <v>19</v>
      </c>
      <c r="B592" t="s">
        <v>399</v>
      </c>
      <c r="C592" s="1" t="s">
        <v>3</v>
      </c>
      <c r="D592" s="1">
        <v>4</v>
      </c>
      <c r="E592" s="1" t="s">
        <v>184</v>
      </c>
      <c r="F592">
        <v>4</v>
      </c>
      <c r="G592" s="1" t="str">
        <f>+VLOOKUP(bloque1_2[[#This Row],[niño]],BD.niños[[Código]:[sexo]],6,FALSE)</f>
        <v>7 y 8</v>
      </c>
      <c r="H592" s="1" t="str">
        <f>+VLOOKUP(bloque1_2[[#This Row],[niño]],BD.niños[[Código]:[sexo]],7,FALSE)</f>
        <v>M</v>
      </c>
      <c r="I592" s="1">
        <v>1</v>
      </c>
    </row>
    <row r="593" spans="1:9" x14ac:dyDescent="0.55000000000000004">
      <c r="A593" s="1">
        <v>19</v>
      </c>
      <c r="B593" t="s">
        <v>399</v>
      </c>
      <c r="C593" s="1" t="s">
        <v>3</v>
      </c>
      <c r="D593" s="1">
        <v>4</v>
      </c>
      <c r="E593" s="1" t="s">
        <v>187</v>
      </c>
      <c r="F593">
        <v>4</v>
      </c>
      <c r="G593" s="1" t="str">
        <f>+VLOOKUP(bloque1_2[[#This Row],[niño]],BD.niños[[Código]:[sexo]],6,FALSE)</f>
        <v>7 y 8</v>
      </c>
      <c r="H593" s="1" t="str">
        <f>+VLOOKUP(bloque1_2[[#This Row],[niño]],BD.niños[[Código]:[sexo]],7,FALSE)</f>
        <v>F</v>
      </c>
      <c r="I593" s="1">
        <v>1</v>
      </c>
    </row>
    <row r="594" spans="1:9" x14ac:dyDescent="0.55000000000000004">
      <c r="A594" s="1">
        <v>19</v>
      </c>
      <c r="B594" t="s">
        <v>399</v>
      </c>
      <c r="C594" s="1" t="s">
        <v>3</v>
      </c>
      <c r="D594" s="1">
        <v>4</v>
      </c>
      <c r="E594" s="1" t="s">
        <v>192</v>
      </c>
      <c r="F594">
        <v>4</v>
      </c>
      <c r="G594" s="1" t="str">
        <f>+VLOOKUP(bloque1_2[[#This Row],[niño]],BD.niños[[Código]:[sexo]],6,FALSE)</f>
        <v>7 y 8</v>
      </c>
      <c r="H594" s="1" t="str">
        <f>+VLOOKUP(bloque1_2[[#This Row],[niño]],BD.niños[[Código]:[sexo]],7,FALSE)</f>
        <v>M</v>
      </c>
      <c r="I594" s="1">
        <v>1</v>
      </c>
    </row>
    <row r="595" spans="1:9" x14ac:dyDescent="0.55000000000000004">
      <c r="A595" s="1">
        <v>19</v>
      </c>
      <c r="B595" t="s">
        <v>399</v>
      </c>
      <c r="C595" s="1" t="s">
        <v>3</v>
      </c>
      <c r="D595" s="1">
        <v>4</v>
      </c>
      <c r="E595" s="1" t="s">
        <v>195</v>
      </c>
      <c r="F595">
        <v>4</v>
      </c>
      <c r="G595" s="1" t="str">
        <f>+VLOOKUP(bloque1_2[[#This Row],[niño]],BD.niños[[Código]:[sexo]],6,FALSE)</f>
        <v>9 y 10</v>
      </c>
      <c r="H595" s="1" t="str">
        <f>+VLOOKUP(bloque1_2[[#This Row],[niño]],BD.niños[[Código]:[sexo]],7,FALSE)</f>
        <v>M</v>
      </c>
      <c r="I595" s="1">
        <v>1</v>
      </c>
    </row>
    <row r="596" spans="1:9" x14ac:dyDescent="0.55000000000000004">
      <c r="A596" s="1">
        <v>19</v>
      </c>
      <c r="B596" t="s">
        <v>399</v>
      </c>
      <c r="C596" s="1" t="s">
        <v>3</v>
      </c>
      <c r="D596" s="1">
        <v>4</v>
      </c>
      <c r="E596" s="1" t="s">
        <v>199</v>
      </c>
      <c r="F596">
        <v>7</v>
      </c>
      <c r="G596" s="1" t="str">
        <f>+VLOOKUP(bloque1_2[[#This Row],[niño]],BD.niños[[Código]:[sexo]],6,FALSE)</f>
        <v>9 y 10</v>
      </c>
      <c r="H596" s="1" t="str">
        <f>+VLOOKUP(bloque1_2[[#This Row],[niño]],BD.niños[[Código]:[sexo]],7,FALSE)</f>
        <v>M</v>
      </c>
      <c r="I596" s="1">
        <v>1</v>
      </c>
    </row>
    <row r="597" spans="1:9" x14ac:dyDescent="0.55000000000000004">
      <c r="A597" s="1">
        <v>19</v>
      </c>
      <c r="B597" t="s">
        <v>399</v>
      </c>
      <c r="C597" s="1" t="s">
        <v>3</v>
      </c>
      <c r="D597" s="1">
        <v>4</v>
      </c>
      <c r="E597" s="1" t="s">
        <v>203</v>
      </c>
      <c r="F597">
        <v>4</v>
      </c>
      <c r="G597" s="1" t="str">
        <f>+VLOOKUP(bloque1_2[[#This Row],[niño]],BD.niños[[Código]:[sexo]],6,FALSE)</f>
        <v>9 y 10</v>
      </c>
      <c r="H597" s="1" t="str">
        <f>+VLOOKUP(bloque1_2[[#This Row],[niño]],BD.niños[[Código]:[sexo]],7,FALSE)</f>
        <v>F</v>
      </c>
      <c r="I597" s="1">
        <v>1</v>
      </c>
    </row>
    <row r="598" spans="1:9" x14ac:dyDescent="0.55000000000000004">
      <c r="A598" s="1">
        <v>19</v>
      </c>
      <c r="B598" t="s">
        <v>399</v>
      </c>
      <c r="C598" s="1" t="s">
        <v>3</v>
      </c>
      <c r="D598" s="1">
        <v>4</v>
      </c>
      <c r="E598" s="1" t="s">
        <v>206</v>
      </c>
      <c r="F598">
        <v>4</v>
      </c>
      <c r="G598" s="1" t="str">
        <f>+VLOOKUP(bloque1_2[[#This Row],[niño]],BD.niños[[Código]:[sexo]],6,FALSE)</f>
        <v>9 y 10</v>
      </c>
      <c r="H598" s="1" t="str">
        <f>+VLOOKUP(bloque1_2[[#This Row],[niño]],BD.niños[[Código]:[sexo]],7,FALSE)</f>
        <v>F</v>
      </c>
      <c r="I598" s="1">
        <v>1</v>
      </c>
    </row>
    <row r="599" spans="1:9" x14ac:dyDescent="0.55000000000000004">
      <c r="A599" s="1">
        <v>19</v>
      </c>
      <c r="B599" t="s">
        <v>399</v>
      </c>
      <c r="C599" s="1" t="s">
        <v>3</v>
      </c>
      <c r="D599" s="1">
        <v>4</v>
      </c>
      <c r="E599" s="1" t="s">
        <v>210</v>
      </c>
      <c r="F599">
        <v>7</v>
      </c>
      <c r="G599" s="1" t="str">
        <f>+VLOOKUP(bloque1_2[[#This Row],[niño]],BD.niños[[Código]:[sexo]],6,FALSE)</f>
        <v>7 y 8</v>
      </c>
      <c r="H599" s="1" t="str">
        <f>+VLOOKUP(bloque1_2[[#This Row],[niño]],BD.niños[[Código]:[sexo]],7,FALSE)</f>
        <v>M</v>
      </c>
      <c r="I599" s="1">
        <v>1</v>
      </c>
    </row>
    <row r="600" spans="1:9" x14ac:dyDescent="0.55000000000000004">
      <c r="A600" s="1">
        <v>19</v>
      </c>
      <c r="B600" t="s">
        <v>399</v>
      </c>
      <c r="C600" s="1" t="s">
        <v>3</v>
      </c>
      <c r="D600" s="1">
        <v>4</v>
      </c>
      <c r="E600" s="1" t="s">
        <v>274</v>
      </c>
      <c r="F600">
        <v>4</v>
      </c>
      <c r="G600" s="1" t="str">
        <f>+VLOOKUP(bloque1_2[[#This Row],[niño]],BD.niños[[Código]:[sexo]],6,FALSE)</f>
        <v>5 y 6</v>
      </c>
      <c r="H600" s="1" t="str">
        <f>+VLOOKUP(bloque1_2[[#This Row],[niño]],BD.niños[[Código]:[sexo]],7,FALSE)</f>
        <v>M</v>
      </c>
      <c r="I600" s="1">
        <v>1</v>
      </c>
    </row>
    <row r="601" spans="1:9" x14ac:dyDescent="0.55000000000000004">
      <c r="A601" s="1">
        <v>19</v>
      </c>
      <c r="B601" t="s">
        <v>399</v>
      </c>
      <c r="C601" s="1" t="s">
        <v>3</v>
      </c>
      <c r="D601" s="1">
        <v>4</v>
      </c>
      <c r="E601" s="1" t="s">
        <v>276</v>
      </c>
      <c r="F601">
        <v>4</v>
      </c>
      <c r="G601" s="1" t="str">
        <f>+VLOOKUP(bloque1_2[[#This Row],[niño]],BD.niños[[Código]:[sexo]],6,FALSE)</f>
        <v>5 y 6</v>
      </c>
      <c r="H601" s="1" t="str">
        <f>+VLOOKUP(bloque1_2[[#This Row],[niño]],BD.niños[[Código]:[sexo]],7,FALSE)</f>
        <v>M</v>
      </c>
      <c r="I601" s="1">
        <v>1</v>
      </c>
    </row>
    <row r="602" spans="1:9" x14ac:dyDescent="0.55000000000000004">
      <c r="A602" s="1">
        <v>19</v>
      </c>
      <c r="B602" t="s">
        <v>399</v>
      </c>
      <c r="C602" s="1" t="s">
        <v>3</v>
      </c>
      <c r="D602" s="1">
        <v>4</v>
      </c>
      <c r="E602" s="1" t="s">
        <v>279</v>
      </c>
      <c r="F602">
        <v>4</v>
      </c>
      <c r="G602" s="1" t="str">
        <f>+VLOOKUP(bloque1_2[[#This Row],[niño]],BD.niños[[Código]:[sexo]],6,FALSE)</f>
        <v>7 y 8</v>
      </c>
      <c r="H602" s="1" t="str">
        <f>+VLOOKUP(bloque1_2[[#This Row],[niño]],BD.niños[[Código]:[sexo]],7,FALSE)</f>
        <v>F</v>
      </c>
      <c r="I602" s="1">
        <v>1</v>
      </c>
    </row>
    <row r="603" spans="1:9" x14ac:dyDescent="0.55000000000000004">
      <c r="A603" s="1">
        <v>19</v>
      </c>
      <c r="B603" t="s">
        <v>399</v>
      </c>
      <c r="C603" s="1" t="s">
        <v>3</v>
      </c>
      <c r="D603" s="1">
        <v>4</v>
      </c>
      <c r="E603" s="1" t="s">
        <v>282</v>
      </c>
      <c r="F603">
        <v>4</v>
      </c>
      <c r="G603" s="1" t="str">
        <f>+VLOOKUP(bloque1_2[[#This Row],[niño]],BD.niños[[Código]:[sexo]],6,FALSE)</f>
        <v>5 y 6</v>
      </c>
      <c r="H603" s="1" t="str">
        <f>+VLOOKUP(bloque1_2[[#This Row],[niño]],BD.niños[[Código]:[sexo]],7,FALSE)</f>
        <v>F</v>
      </c>
      <c r="I603" s="1">
        <v>1</v>
      </c>
    </row>
    <row r="604" spans="1:9" x14ac:dyDescent="0.55000000000000004">
      <c r="A604" s="1">
        <v>19</v>
      </c>
      <c r="B604" t="s">
        <v>399</v>
      </c>
      <c r="C604" s="1" t="s">
        <v>3</v>
      </c>
      <c r="D604" s="1">
        <v>4</v>
      </c>
      <c r="E604" s="1" t="s">
        <v>352</v>
      </c>
      <c r="F604">
        <v>4</v>
      </c>
      <c r="G604" s="1" t="str">
        <f>+VLOOKUP(bloque1_2[[#This Row],[niño]],BD.niños[[Código]:[sexo]],6,FALSE)</f>
        <v>7 y 8</v>
      </c>
      <c r="H604" s="1" t="str">
        <f>+VLOOKUP(bloque1_2[[#This Row],[niño]],BD.niños[[Código]:[sexo]],7,FALSE)</f>
        <v>F</v>
      </c>
      <c r="I604" s="1">
        <v>1</v>
      </c>
    </row>
    <row r="605" spans="1:9" x14ac:dyDescent="0.55000000000000004">
      <c r="A605" s="1">
        <v>19</v>
      </c>
      <c r="B605" t="s">
        <v>399</v>
      </c>
      <c r="C605" s="1" t="s">
        <v>3</v>
      </c>
      <c r="D605" s="1">
        <v>4</v>
      </c>
      <c r="E605" s="1" t="s">
        <v>357</v>
      </c>
      <c r="F605">
        <v>4</v>
      </c>
      <c r="G605" s="1" t="str">
        <f>+VLOOKUP(bloque1_2[[#This Row],[niño]],BD.niños[[Código]:[sexo]],6,FALSE)</f>
        <v>7 y 8</v>
      </c>
      <c r="H605" s="1" t="str">
        <f>+VLOOKUP(bloque1_2[[#This Row],[niño]],BD.niños[[Código]:[sexo]],7,FALSE)</f>
        <v>M</v>
      </c>
      <c r="I605" s="1">
        <v>1</v>
      </c>
    </row>
    <row r="606" spans="1:9" x14ac:dyDescent="0.55000000000000004">
      <c r="A606" s="1">
        <v>19</v>
      </c>
      <c r="B606" t="s">
        <v>399</v>
      </c>
      <c r="C606" s="1" t="s">
        <v>3</v>
      </c>
      <c r="D606" s="1">
        <v>4</v>
      </c>
      <c r="E606" s="1" t="s">
        <v>360</v>
      </c>
      <c r="F606">
        <v>4</v>
      </c>
      <c r="G606" s="1" t="str">
        <f>+VLOOKUP(bloque1_2[[#This Row],[niño]],BD.niños[[Código]:[sexo]],6,FALSE)</f>
        <v>9 y 10</v>
      </c>
      <c r="H606" s="1" t="str">
        <f>+VLOOKUP(bloque1_2[[#This Row],[niño]],BD.niños[[Código]:[sexo]],7,FALSE)</f>
        <v>M</v>
      </c>
      <c r="I606" s="1">
        <v>1</v>
      </c>
    </row>
    <row r="607" spans="1:9" x14ac:dyDescent="0.55000000000000004">
      <c r="A607" s="1">
        <v>19</v>
      </c>
      <c r="B607" t="s">
        <v>399</v>
      </c>
      <c r="C607" s="1" t="s">
        <v>3</v>
      </c>
      <c r="D607" s="1">
        <v>4</v>
      </c>
      <c r="E607" s="1" t="s">
        <v>364</v>
      </c>
      <c r="F607">
        <v>4</v>
      </c>
      <c r="G607" s="1" t="str">
        <f>+VLOOKUP(bloque1_2[[#This Row],[niño]],BD.niños[[Código]:[sexo]],6,FALSE)</f>
        <v>9 y 10</v>
      </c>
      <c r="H607" s="1" t="str">
        <f>+VLOOKUP(bloque1_2[[#This Row],[niño]],BD.niños[[Código]:[sexo]],7,FALSE)</f>
        <v>M</v>
      </c>
      <c r="I607" s="1">
        <v>1</v>
      </c>
    </row>
    <row r="608" spans="1:9" x14ac:dyDescent="0.55000000000000004">
      <c r="A608" s="1">
        <v>19</v>
      </c>
      <c r="B608" t="s">
        <v>399</v>
      </c>
      <c r="C608" s="1" t="s">
        <v>3</v>
      </c>
      <c r="D608" s="1">
        <v>4</v>
      </c>
      <c r="E608" s="1" t="s">
        <v>368</v>
      </c>
      <c r="F608">
        <v>4</v>
      </c>
      <c r="G608" s="1" t="str">
        <f>+VLOOKUP(bloque1_2[[#This Row],[niño]],BD.niños[[Código]:[sexo]],6,FALSE)</f>
        <v>9 y 10</v>
      </c>
      <c r="H608" s="1" t="str">
        <f>+VLOOKUP(bloque1_2[[#This Row],[niño]],BD.niños[[Código]:[sexo]],7,FALSE)</f>
        <v>M</v>
      </c>
      <c r="I608" s="1">
        <v>1</v>
      </c>
    </row>
    <row r="609" spans="1:9" x14ac:dyDescent="0.55000000000000004">
      <c r="A609" s="1">
        <v>19</v>
      </c>
      <c r="B609" t="s">
        <v>399</v>
      </c>
      <c r="C609" s="1" t="s">
        <v>3</v>
      </c>
      <c r="D609" s="1">
        <v>4</v>
      </c>
      <c r="E609" s="1" t="s">
        <v>371</v>
      </c>
      <c r="F609">
        <v>4</v>
      </c>
      <c r="G609" s="1" t="str">
        <f>+VLOOKUP(bloque1_2[[#This Row],[niño]],BD.niños[[Código]:[sexo]],6,FALSE)</f>
        <v>9 y 10</v>
      </c>
      <c r="H609" s="1" t="str">
        <f>+VLOOKUP(bloque1_2[[#This Row],[niño]],BD.niños[[Código]:[sexo]],7,FALSE)</f>
        <v>F</v>
      </c>
      <c r="I609" s="1">
        <v>1</v>
      </c>
    </row>
    <row r="610" spans="1:9" x14ac:dyDescent="0.55000000000000004">
      <c r="A610" s="1">
        <v>20</v>
      </c>
      <c r="B610" t="s">
        <v>400</v>
      </c>
      <c r="C610" s="1" t="s">
        <v>2</v>
      </c>
      <c r="D610" s="1">
        <v>1</v>
      </c>
      <c r="E610" s="1" t="s">
        <v>36</v>
      </c>
      <c r="F610">
        <v>1</v>
      </c>
      <c r="G610" s="1" t="str">
        <f>+VLOOKUP(bloque1_2[[#This Row],[niño]],BD.niños[[Código]:[sexo]],6,FALSE)</f>
        <v>5 y 6</v>
      </c>
      <c r="H610" s="1" t="str">
        <f>+VLOOKUP(bloque1_2[[#This Row],[niño]],BD.niños[[Código]:[sexo]],7,FALSE)</f>
        <v>M</v>
      </c>
      <c r="I610" s="1">
        <v>1</v>
      </c>
    </row>
    <row r="611" spans="1:9" x14ac:dyDescent="0.55000000000000004">
      <c r="A611" s="1">
        <v>20</v>
      </c>
      <c r="B611" t="s">
        <v>400</v>
      </c>
      <c r="C611" s="1" t="s">
        <v>2</v>
      </c>
      <c r="D611" s="1">
        <v>1</v>
      </c>
      <c r="E611" s="1" t="s">
        <v>40</v>
      </c>
      <c r="F611">
        <v>1</v>
      </c>
      <c r="G611" s="1" t="str">
        <f>+VLOOKUP(bloque1_2[[#This Row],[niño]],BD.niños[[Código]:[sexo]],6,FALSE)</f>
        <v>7 y 8</v>
      </c>
      <c r="H611" s="1" t="str">
        <f>+VLOOKUP(bloque1_2[[#This Row],[niño]],BD.niños[[Código]:[sexo]],7,FALSE)</f>
        <v>M</v>
      </c>
      <c r="I611" s="1">
        <v>1</v>
      </c>
    </row>
    <row r="612" spans="1:9" x14ac:dyDescent="0.55000000000000004">
      <c r="A612" s="1">
        <v>20</v>
      </c>
      <c r="B612" t="s">
        <v>400</v>
      </c>
      <c r="C612" s="1" t="s">
        <v>2</v>
      </c>
      <c r="D612" s="1">
        <v>1</v>
      </c>
      <c r="E612" s="1" t="s">
        <v>44</v>
      </c>
      <c r="F612">
        <v>1</v>
      </c>
      <c r="G612" s="1" t="str">
        <f>+VLOOKUP(bloque1_2[[#This Row],[niño]],BD.niños[[Código]:[sexo]],6,FALSE)</f>
        <v>7 y 8</v>
      </c>
      <c r="H612" s="1" t="str">
        <f>+VLOOKUP(bloque1_2[[#This Row],[niño]],BD.niños[[Código]:[sexo]],7,FALSE)</f>
        <v>F</v>
      </c>
      <c r="I612" s="1">
        <v>1</v>
      </c>
    </row>
    <row r="613" spans="1:9" x14ac:dyDescent="0.55000000000000004">
      <c r="A613" s="1">
        <v>20</v>
      </c>
      <c r="B613" t="s">
        <v>400</v>
      </c>
      <c r="C613" s="1" t="s">
        <v>2</v>
      </c>
      <c r="D613" s="1">
        <v>1</v>
      </c>
      <c r="E613" s="1" t="s">
        <v>48</v>
      </c>
      <c r="F613">
        <v>1</v>
      </c>
      <c r="G613" s="1" t="str">
        <f>+VLOOKUP(bloque1_2[[#This Row],[niño]],BD.niños[[Código]:[sexo]],6,FALSE)</f>
        <v>7 y 8</v>
      </c>
      <c r="H613" s="1" t="str">
        <f>+VLOOKUP(bloque1_2[[#This Row],[niño]],BD.niños[[Código]:[sexo]],7,FALSE)</f>
        <v>F</v>
      </c>
      <c r="I613" s="1">
        <v>1</v>
      </c>
    </row>
    <row r="614" spans="1:9" x14ac:dyDescent="0.55000000000000004">
      <c r="A614" s="1">
        <v>20</v>
      </c>
      <c r="B614" t="s">
        <v>400</v>
      </c>
      <c r="C614" s="1" t="s">
        <v>2</v>
      </c>
      <c r="D614" s="1">
        <v>1</v>
      </c>
      <c r="E614" s="1" t="s">
        <v>52</v>
      </c>
      <c r="F614">
        <v>1</v>
      </c>
      <c r="G614" s="1" t="str">
        <f>+VLOOKUP(bloque1_2[[#This Row],[niño]],BD.niños[[Código]:[sexo]],6,FALSE)</f>
        <v>7 y 8</v>
      </c>
      <c r="H614" s="1" t="str">
        <f>+VLOOKUP(bloque1_2[[#This Row],[niño]],BD.niños[[Código]:[sexo]],7,FALSE)</f>
        <v>F</v>
      </c>
      <c r="I614" s="1">
        <v>1</v>
      </c>
    </row>
    <row r="615" spans="1:9" x14ac:dyDescent="0.55000000000000004">
      <c r="A615" s="1">
        <v>20</v>
      </c>
      <c r="B615" t="s">
        <v>400</v>
      </c>
      <c r="C615" s="1" t="s">
        <v>2</v>
      </c>
      <c r="D615" s="1">
        <v>1</v>
      </c>
      <c r="E615" s="1" t="s">
        <v>56</v>
      </c>
      <c r="F615">
        <v>1</v>
      </c>
      <c r="G615" s="1" t="str">
        <f>+VLOOKUP(bloque1_2[[#This Row],[niño]],BD.niños[[Código]:[sexo]],6,FALSE)</f>
        <v>7 y 8</v>
      </c>
      <c r="H615" s="1" t="str">
        <f>+VLOOKUP(bloque1_2[[#This Row],[niño]],BD.niños[[Código]:[sexo]],7,FALSE)</f>
        <v>F</v>
      </c>
      <c r="I615" s="1">
        <v>1</v>
      </c>
    </row>
    <row r="616" spans="1:9" x14ac:dyDescent="0.55000000000000004">
      <c r="A616" s="1">
        <v>20</v>
      </c>
      <c r="B616" t="s">
        <v>400</v>
      </c>
      <c r="C616" s="1" t="s">
        <v>2</v>
      </c>
      <c r="D616" s="1">
        <v>1</v>
      </c>
      <c r="E616" s="1" t="s">
        <v>60</v>
      </c>
      <c r="F616">
        <v>1</v>
      </c>
      <c r="G616" s="1" t="str">
        <f>+VLOOKUP(bloque1_2[[#This Row],[niño]],BD.niños[[Código]:[sexo]],6,FALSE)</f>
        <v>9 y 10</v>
      </c>
      <c r="H616" s="1" t="str">
        <f>+VLOOKUP(bloque1_2[[#This Row],[niño]],BD.niños[[Código]:[sexo]],7,FALSE)</f>
        <v>M</v>
      </c>
      <c r="I616" s="1">
        <v>1</v>
      </c>
    </row>
    <row r="617" spans="1:9" x14ac:dyDescent="0.55000000000000004">
      <c r="A617" s="1">
        <v>20</v>
      </c>
      <c r="B617" t="s">
        <v>400</v>
      </c>
      <c r="C617" s="1" t="s">
        <v>2</v>
      </c>
      <c r="D617" s="1">
        <v>1</v>
      </c>
      <c r="E617" s="1" t="s">
        <v>64</v>
      </c>
      <c r="F617">
        <v>1</v>
      </c>
      <c r="G617" s="1" t="str">
        <f>+VLOOKUP(bloque1_2[[#This Row],[niño]],BD.niños[[Código]:[sexo]],6,FALSE)</f>
        <v>9 y 10</v>
      </c>
      <c r="H617" s="1" t="str">
        <f>+VLOOKUP(bloque1_2[[#This Row],[niño]],BD.niños[[Código]:[sexo]],7,FALSE)</f>
        <v>F</v>
      </c>
      <c r="I617" s="1">
        <v>1</v>
      </c>
    </row>
    <row r="618" spans="1:9" x14ac:dyDescent="0.55000000000000004">
      <c r="A618" s="1">
        <v>20</v>
      </c>
      <c r="B618" t="s">
        <v>400</v>
      </c>
      <c r="C618" s="1" t="s">
        <v>2</v>
      </c>
      <c r="D618" s="1">
        <v>1</v>
      </c>
      <c r="E618" s="1" t="s">
        <v>68</v>
      </c>
      <c r="F618">
        <v>1</v>
      </c>
      <c r="G618" s="1" t="str">
        <f>+VLOOKUP(bloque1_2[[#This Row],[niño]],BD.niños[[Código]:[sexo]],6,FALSE)</f>
        <v>9 y 10</v>
      </c>
      <c r="H618" s="1" t="str">
        <f>+VLOOKUP(bloque1_2[[#This Row],[niño]],BD.niños[[Código]:[sexo]],7,FALSE)</f>
        <v>M</v>
      </c>
      <c r="I618" s="1">
        <v>1</v>
      </c>
    </row>
    <row r="619" spans="1:9" x14ac:dyDescent="0.55000000000000004">
      <c r="A619" s="1">
        <v>20</v>
      </c>
      <c r="B619" t="s">
        <v>400</v>
      </c>
      <c r="C619" s="1" t="s">
        <v>2</v>
      </c>
      <c r="D619" s="1">
        <v>1</v>
      </c>
      <c r="E619" s="1" t="s">
        <v>72</v>
      </c>
      <c r="F619">
        <v>1</v>
      </c>
      <c r="G619" s="1" t="str">
        <f>+VLOOKUP(bloque1_2[[#This Row],[niño]],BD.niños[[Código]:[sexo]],6,FALSE)</f>
        <v>9 y 10</v>
      </c>
      <c r="H619" s="1" t="str">
        <f>+VLOOKUP(bloque1_2[[#This Row],[niño]],BD.niños[[Código]:[sexo]],7,FALSE)</f>
        <v>F</v>
      </c>
      <c r="I619" s="1">
        <v>1</v>
      </c>
    </row>
    <row r="620" spans="1:9" x14ac:dyDescent="0.55000000000000004">
      <c r="A620" s="1">
        <v>20</v>
      </c>
      <c r="B620" t="s">
        <v>400</v>
      </c>
      <c r="C620" s="1" t="s">
        <v>2</v>
      </c>
      <c r="D620" s="1">
        <v>1</v>
      </c>
      <c r="E620" s="1" t="s">
        <v>75</v>
      </c>
      <c r="F620">
        <v>1</v>
      </c>
      <c r="G620" s="1" t="str">
        <f>+VLOOKUP(bloque1_2[[#This Row],[niño]],BD.niños[[Código]:[sexo]],6,FALSE)</f>
        <v>9 y 10</v>
      </c>
      <c r="H620" s="1" t="str">
        <f>+VLOOKUP(bloque1_2[[#This Row],[niño]],BD.niños[[Código]:[sexo]],7,FALSE)</f>
        <v>F</v>
      </c>
      <c r="I620" s="1">
        <v>1</v>
      </c>
    </row>
    <row r="621" spans="1:9" x14ac:dyDescent="0.55000000000000004">
      <c r="A621" s="1">
        <v>20</v>
      </c>
      <c r="B621" t="s">
        <v>400</v>
      </c>
      <c r="C621" s="1" t="s">
        <v>2</v>
      </c>
      <c r="D621" s="1">
        <v>1</v>
      </c>
      <c r="E621" s="1" t="s">
        <v>78</v>
      </c>
      <c r="F621">
        <v>3</v>
      </c>
      <c r="G621" s="1" t="str">
        <f>+VLOOKUP(bloque1_2[[#This Row],[niño]],BD.niños[[Código]:[sexo]],6,FALSE)</f>
        <v>5 y 6</v>
      </c>
      <c r="H621" s="1" t="str">
        <f>+VLOOKUP(bloque1_2[[#This Row],[niño]],BD.niños[[Código]:[sexo]],7,FALSE)</f>
        <v>M</v>
      </c>
      <c r="I621" s="1">
        <v>1</v>
      </c>
    </row>
    <row r="622" spans="1:9" x14ac:dyDescent="0.55000000000000004">
      <c r="A622" s="1">
        <v>20</v>
      </c>
      <c r="B622" t="s">
        <v>400</v>
      </c>
      <c r="C622" s="1" t="s">
        <v>2</v>
      </c>
      <c r="D622" s="1">
        <v>1</v>
      </c>
      <c r="E622" s="1" t="s">
        <v>82</v>
      </c>
      <c r="F622">
        <v>3</v>
      </c>
      <c r="G622" s="1" t="str">
        <f>+VLOOKUP(bloque1_2[[#This Row],[niño]],BD.niños[[Código]:[sexo]],6,FALSE)</f>
        <v>5 y 6</v>
      </c>
      <c r="H622" s="1" t="str">
        <f>+VLOOKUP(bloque1_2[[#This Row],[niño]],BD.niños[[Código]:[sexo]],7,FALSE)</f>
        <v>F</v>
      </c>
      <c r="I622" s="1">
        <v>1</v>
      </c>
    </row>
    <row r="623" spans="1:9" x14ac:dyDescent="0.55000000000000004">
      <c r="A623" s="1">
        <v>20</v>
      </c>
      <c r="B623" t="s">
        <v>400</v>
      </c>
      <c r="C623" s="1" t="s">
        <v>2</v>
      </c>
      <c r="D623" s="1">
        <v>1</v>
      </c>
      <c r="E623" s="1" t="s">
        <v>85</v>
      </c>
      <c r="F623">
        <v>3</v>
      </c>
      <c r="G623" s="1" t="str">
        <f>+VLOOKUP(bloque1_2[[#This Row],[niño]],BD.niños[[Código]:[sexo]],6,FALSE)</f>
        <v>5 y 6</v>
      </c>
      <c r="H623" s="1" t="str">
        <f>+VLOOKUP(bloque1_2[[#This Row],[niño]],BD.niños[[Código]:[sexo]],7,FALSE)</f>
        <v>M</v>
      </c>
      <c r="I623" s="1">
        <v>1</v>
      </c>
    </row>
    <row r="624" spans="1:9" x14ac:dyDescent="0.55000000000000004">
      <c r="A624" s="1">
        <v>20</v>
      </c>
      <c r="B624" t="s">
        <v>400</v>
      </c>
      <c r="C624" s="1" t="s">
        <v>2</v>
      </c>
      <c r="D624" s="1">
        <v>1</v>
      </c>
      <c r="E624" s="1" t="s">
        <v>184</v>
      </c>
      <c r="F624">
        <v>1</v>
      </c>
      <c r="G624" s="1" t="str">
        <f>+VLOOKUP(bloque1_2[[#This Row],[niño]],BD.niños[[Código]:[sexo]],6,FALSE)</f>
        <v>7 y 8</v>
      </c>
      <c r="H624" s="1" t="str">
        <f>+VLOOKUP(bloque1_2[[#This Row],[niño]],BD.niños[[Código]:[sexo]],7,FALSE)</f>
        <v>M</v>
      </c>
      <c r="I624" s="1">
        <v>1</v>
      </c>
    </row>
    <row r="625" spans="1:9" x14ac:dyDescent="0.55000000000000004">
      <c r="A625" s="1">
        <v>20</v>
      </c>
      <c r="B625" t="s">
        <v>400</v>
      </c>
      <c r="C625" s="1" t="s">
        <v>2</v>
      </c>
      <c r="D625" s="1">
        <v>1</v>
      </c>
      <c r="E625" s="1" t="s">
        <v>187</v>
      </c>
      <c r="F625">
        <v>1</v>
      </c>
      <c r="G625" s="1" t="str">
        <f>+VLOOKUP(bloque1_2[[#This Row],[niño]],BD.niños[[Código]:[sexo]],6,FALSE)</f>
        <v>7 y 8</v>
      </c>
      <c r="H625" s="1" t="str">
        <f>+VLOOKUP(bloque1_2[[#This Row],[niño]],BD.niños[[Código]:[sexo]],7,FALSE)</f>
        <v>F</v>
      </c>
      <c r="I625" s="1">
        <v>1</v>
      </c>
    </row>
    <row r="626" spans="1:9" x14ac:dyDescent="0.55000000000000004">
      <c r="A626" s="1">
        <v>20</v>
      </c>
      <c r="B626" t="s">
        <v>400</v>
      </c>
      <c r="C626" s="1" t="s">
        <v>2</v>
      </c>
      <c r="D626" s="1">
        <v>1</v>
      </c>
      <c r="E626" s="1" t="s">
        <v>192</v>
      </c>
      <c r="F626">
        <v>1</v>
      </c>
      <c r="G626" s="1" t="str">
        <f>+VLOOKUP(bloque1_2[[#This Row],[niño]],BD.niños[[Código]:[sexo]],6,FALSE)</f>
        <v>7 y 8</v>
      </c>
      <c r="H626" s="1" t="str">
        <f>+VLOOKUP(bloque1_2[[#This Row],[niño]],BD.niños[[Código]:[sexo]],7,FALSE)</f>
        <v>M</v>
      </c>
      <c r="I626" s="1">
        <v>1</v>
      </c>
    </row>
    <row r="627" spans="1:9" x14ac:dyDescent="0.55000000000000004">
      <c r="A627" s="1">
        <v>20</v>
      </c>
      <c r="B627" t="s">
        <v>400</v>
      </c>
      <c r="C627" s="1" t="s">
        <v>2</v>
      </c>
      <c r="D627" s="1">
        <v>1</v>
      </c>
      <c r="E627" s="1" t="s">
        <v>195</v>
      </c>
      <c r="F627">
        <v>1</v>
      </c>
      <c r="G627" s="1" t="str">
        <f>+VLOOKUP(bloque1_2[[#This Row],[niño]],BD.niños[[Código]:[sexo]],6,FALSE)</f>
        <v>9 y 10</v>
      </c>
      <c r="H627" s="1" t="str">
        <f>+VLOOKUP(bloque1_2[[#This Row],[niño]],BD.niños[[Código]:[sexo]],7,FALSE)</f>
        <v>M</v>
      </c>
      <c r="I627" s="1">
        <v>1</v>
      </c>
    </row>
    <row r="628" spans="1:9" x14ac:dyDescent="0.55000000000000004">
      <c r="A628" s="1">
        <v>20</v>
      </c>
      <c r="B628" t="s">
        <v>400</v>
      </c>
      <c r="C628" s="1" t="s">
        <v>2</v>
      </c>
      <c r="D628" s="1">
        <v>1</v>
      </c>
      <c r="E628" s="1" t="s">
        <v>199</v>
      </c>
      <c r="F628">
        <v>1</v>
      </c>
      <c r="G628" s="1" t="str">
        <f>+VLOOKUP(bloque1_2[[#This Row],[niño]],BD.niños[[Código]:[sexo]],6,FALSE)</f>
        <v>9 y 10</v>
      </c>
      <c r="H628" s="1" t="str">
        <f>+VLOOKUP(bloque1_2[[#This Row],[niño]],BD.niños[[Código]:[sexo]],7,FALSE)</f>
        <v>M</v>
      </c>
      <c r="I628" s="1">
        <v>1</v>
      </c>
    </row>
    <row r="629" spans="1:9" x14ac:dyDescent="0.55000000000000004">
      <c r="A629" s="1">
        <v>20</v>
      </c>
      <c r="B629" t="s">
        <v>400</v>
      </c>
      <c r="C629" s="1" t="s">
        <v>2</v>
      </c>
      <c r="D629" s="1">
        <v>1</v>
      </c>
      <c r="E629" s="1" t="s">
        <v>203</v>
      </c>
      <c r="F629">
        <v>1</v>
      </c>
      <c r="G629" s="1" t="str">
        <f>+VLOOKUP(bloque1_2[[#This Row],[niño]],BD.niños[[Código]:[sexo]],6,FALSE)</f>
        <v>9 y 10</v>
      </c>
      <c r="H629" s="1" t="str">
        <f>+VLOOKUP(bloque1_2[[#This Row],[niño]],BD.niños[[Código]:[sexo]],7,FALSE)</f>
        <v>F</v>
      </c>
      <c r="I629" s="1">
        <v>1</v>
      </c>
    </row>
    <row r="630" spans="1:9" x14ac:dyDescent="0.55000000000000004">
      <c r="A630" s="1">
        <v>20</v>
      </c>
      <c r="B630" t="s">
        <v>400</v>
      </c>
      <c r="C630" s="1" t="s">
        <v>2</v>
      </c>
      <c r="D630" s="1">
        <v>1</v>
      </c>
      <c r="E630" s="1" t="s">
        <v>206</v>
      </c>
      <c r="F630">
        <v>1</v>
      </c>
      <c r="G630" s="1" t="str">
        <f>+VLOOKUP(bloque1_2[[#This Row],[niño]],BD.niños[[Código]:[sexo]],6,FALSE)</f>
        <v>9 y 10</v>
      </c>
      <c r="H630" s="1" t="str">
        <f>+VLOOKUP(bloque1_2[[#This Row],[niño]],BD.niños[[Código]:[sexo]],7,FALSE)</f>
        <v>F</v>
      </c>
      <c r="I630" s="1">
        <v>1</v>
      </c>
    </row>
    <row r="631" spans="1:9" x14ac:dyDescent="0.55000000000000004">
      <c r="A631" s="1">
        <v>20</v>
      </c>
      <c r="B631" t="s">
        <v>400</v>
      </c>
      <c r="C631" s="1" t="s">
        <v>2</v>
      </c>
      <c r="D631" s="1">
        <v>1</v>
      </c>
      <c r="E631" s="1" t="s">
        <v>210</v>
      </c>
      <c r="F631">
        <v>1</v>
      </c>
      <c r="G631" s="1" t="str">
        <f>+VLOOKUP(bloque1_2[[#This Row],[niño]],BD.niños[[Código]:[sexo]],6,FALSE)</f>
        <v>7 y 8</v>
      </c>
      <c r="H631" s="1" t="str">
        <f>+VLOOKUP(bloque1_2[[#This Row],[niño]],BD.niños[[Código]:[sexo]],7,FALSE)</f>
        <v>M</v>
      </c>
      <c r="I631" s="1">
        <v>1</v>
      </c>
    </row>
    <row r="632" spans="1:9" x14ac:dyDescent="0.55000000000000004">
      <c r="A632" s="1">
        <v>20</v>
      </c>
      <c r="B632" t="s">
        <v>400</v>
      </c>
      <c r="C632" s="1" t="s">
        <v>2</v>
      </c>
      <c r="D632" s="1">
        <v>1</v>
      </c>
      <c r="E632" s="1" t="s">
        <v>274</v>
      </c>
      <c r="F632">
        <v>6</v>
      </c>
      <c r="G632" s="1" t="str">
        <f>+VLOOKUP(bloque1_2[[#This Row],[niño]],BD.niños[[Código]:[sexo]],6,FALSE)</f>
        <v>5 y 6</v>
      </c>
      <c r="H632" s="1" t="str">
        <f>+VLOOKUP(bloque1_2[[#This Row],[niño]],BD.niños[[Código]:[sexo]],7,FALSE)</f>
        <v>M</v>
      </c>
      <c r="I632" s="1">
        <v>1</v>
      </c>
    </row>
    <row r="633" spans="1:9" x14ac:dyDescent="0.55000000000000004">
      <c r="A633" s="1">
        <v>20</v>
      </c>
      <c r="B633" t="s">
        <v>400</v>
      </c>
      <c r="C633" s="1" t="s">
        <v>2</v>
      </c>
      <c r="D633" s="1">
        <v>1</v>
      </c>
      <c r="E633" s="1" t="s">
        <v>276</v>
      </c>
      <c r="F633">
        <v>1</v>
      </c>
      <c r="G633" s="1" t="str">
        <f>+VLOOKUP(bloque1_2[[#This Row],[niño]],BD.niños[[Código]:[sexo]],6,FALSE)</f>
        <v>5 y 6</v>
      </c>
      <c r="H633" s="1" t="str">
        <f>+VLOOKUP(bloque1_2[[#This Row],[niño]],BD.niños[[Código]:[sexo]],7,FALSE)</f>
        <v>M</v>
      </c>
      <c r="I633" s="1">
        <v>1</v>
      </c>
    </row>
    <row r="634" spans="1:9" x14ac:dyDescent="0.55000000000000004">
      <c r="A634" s="1">
        <v>20</v>
      </c>
      <c r="B634" t="s">
        <v>400</v>
      </c>
      <c r="C634" s="1" t="s">
        <v>2</v>
      </c>
      <c r="D634" s="1">
        <v>1</v>
      </c>
      <c r="E634" s="1" t="s">
        <v>279</v>
      </c>
      <c r="F634">
        <v>7</v>
      </c>
      <c r="G634" s="1" t="str">
        <f>+VLOOKUP(bloque1_2[[#This Row],[niño]],BD.niños[[Código]:[sexo]],6,FALSE)</f>
        <v>7 y 8</v>
      </c>
      <c r="H634" s="1" t="str">
        <f>+VLOOKUP(bloque1_2[[#This Row],[niño]],BD.niños[[Código]:[sexo]],7,FALSE)</f>
        <v>F</v>
      </c>
      <c r="I634" s="1">
        <v>1</v>
      </c>
    </row>
    <row r="635" spans="1:9" x14ac:dyDescent="0.55000000000000004">
      <c r="A635" s="1">
        <v>20</v>
      </c>
      <c r="B635" t="s">
        <v>400</v>
      </c>
      <c r="C635" s="1" t="s">
        <v>2</v>
      </c>
      <c r="D635" s="1">
        <v>1</v>
      </c>
      <c r="E635" s="1" t="s">
        <v>282</v>
      </c>
      <c r="F635">
        <v>1</v>
      </c>
      <c r="G635" s="1" t="str">
        <f>+VLOOKUP(bloque1_2[[#This Row],[niño]],BD.niños[[Código]:[sexo]],6,FALSE)</f>
        <v>5 y 6</v>
      </c>
      <c r="H635" s="1" t="str">
        <f>+VLOOKUP(bloque1_2[[#This Row],[niño]],BD.niños[[Código]:[sexo]],7,FALSE)</f>
        <v>F</v>
      </c>
      <c r="I635" s="1">
        <v>1</v>
      </c>
    </row>
    <row r="636" spans="1:9" x14ac:dyDescent="0.55000000000000004">
      <c r="A636" s="1">
        <v>20</v>
      </c>
      <c r="B636" t="s">
        <v>400</v>
      </c>
      <c r="C636" s="1" t="s">
        <v>2</v>
      </c>
      <c r="D636" s="1">
        <v>1</v>
      </c>
      <c r="E636" s="1" t="s">
        <v>352</v>
      </c>
      <c r="F636">
        <v>1</v>
      </c>
      <c r="G636" s="1" t="str">
        <f>+VLOOKUP(bloque1_2[[#This Row],[niño]],BD.niños[[Código]:[sexo]],6,FALSE)</f>
        <v>7 y 8</v>
      </c>
      <c r="H636" s="1" t="str">
        <f>+VLOOKUP(bloque1_2[[#This Row],[niño]],BD.niños[[Código]:[sexo]],7,FALSE)</f>
        <v>F</v>
      </c>
      <c r="I636" s="1">
        <v>1</v>
      </c>
    </row>
    <row r="637" spans="1:9" x14ac:dyDescent="0.55000000000000004">
      <c r="A637" s="1">
        <v>20</v>
      </c>
      <c r="B637" t="s">
        <v>400</v>
      </c>
      <c r="C637" s="1" t="s">
        <v>2</v>
      </c>
      <c r="D637" s="1">
        <v>1</v>
      </c>
      <c r="E637" s="1" t="s">
        <v>357</v>
      </c>
      <c r="F637">
        <v>1</v>
      </c>
      <c r="G637" s="1" t="str">
        <f>+VLOOKUP(bloque1_2[[#This Row],[niño]],BD.niños[[Código]:[sexo]],6,FALSE)</f>
        <v>7 y 8</v>
      </c>
      <c r="H637" s="1" t="str">
        <f>+VLOOKUP(bloque1_2[[#This Row],[niño]],BD.niños[[Código]:[sexo]],7,FALSE)</f>
        <v>M</v>
      </c>
      <c r="I637" s="1">
        <v>1</v>
      </c>
    </row>
    <row r="638" spans="1:9" x14ac:dyDescent="0.55000000000000004">
      <c r="A638" s="1">
        <v>20</v>
      </c>
      <c r="B638" t="s">
        <v>400</v>
      </c>
      <c r="C638" s="1" t="s">
        <v>2</v>
      </c>
      <c r="D638" s="1">
        <v>1</v>
      </c>
      <c r="E638" s="1" t="s">
        <v>360</v>
      </c>
      <c r="F638">
        <v>1</v>
      </c>
      <c r="G638" s="1" t="str">
        <f>+VLOOKUP(bloque1_2[[#This Row],[niño]],BD.niños[[Código]:[sexo]],6,FALSE)</f>
        <v>9 y 10</v>
      </c>
      <c r="H638" s="1" t="str">
        <f>+VLOOKUP(bloque1_2[[#This Row],[niño]],BD.niños[[Código]:[sexo]],7,FALSE)</f>
        <v>M</v>
      </c>
      <c r="I638" s="1">
        <v>1</v>
      </c>
    </row>
    <row r="639" spans="1:9" x14ac:dyDescent="0.55000000000000004">
      <c r="A639" s="1">
        <v>20</v>
      </c>
      <c r="B639" t="s">
        <v>400</v>
      </c>
      <c r="C639" s="1" t="s">
        <v>2</v>
      </c>
      <c r="D639" s="1">
        <v>1</v>
      </c>
      <c r="E639" s="1" t="s">
        <v>364</v>
      </c>
      <c r="F639">
        <v>1</v>
      </c>
      <c r="G639" s="1" t="str">
        <f>+VLOOKUP(bloque1_2[[#This Row],[niño]],BD.niños[[Código]:[sexo]],6,FALSE)</f>
        <v>9 y 10</v>
      </c>
      <c r="H639" s="1" t="str">
        <f>+VLOOKUP(bloque1_2[[#This Row],[niño]],BD.niños[[Código]:[sexo]],7,FALSE)</f>
        <v>M</v>
      </c>
      <c r="I639" s="1">
        <v>1</v>
      </c>
    </row>
    <row r="640" spans="1:9" x14ac:dyDescent="0.55000000000000004">
      <c r="A640" s="1">
        <v>20</v>
      </c>
      <c r="B640" t="s">
        <v>400</v>
      </c>
      <c r="C640" s="1" t="s">
        <v>2</v>
      </c>
      <c r="D640" s="1">
        <v>1</v>
      </c>
      <c r="E640" s="1" t="s">
        <v>368</v>
      </c>
      <c r="F640">
        <v>1</v>
      </c>
      <c r="G640" s="1" t="str">
        <f>+VLOOKUP(bloque1_2[[#This Row],[niño]],BD.niños[[Código]:[sexo]],6,FALSE)</f>
        <v>9 y 10</v>
      </c>
      <c r="H640" s="1" t="str">
        <f>+VLOOKUP(bloque1_2[[#This Row],[niño]],BD.niños[[Código]:[sexo]],7,FALSE)</f>
        <v>M</v>
      </c>
      <c r="I640" s="1">
        <v>1</v>
      </c>
    </row>
    <row r="641" spans="1:9" x14ac:dyDescent="0.55000000000000004">
      <c r="A641" s="1">
        <v>20</v>
      </c>
      <c r="B641" t="s">
        <v>400</v>
      </c>
      <c r="C641" s="1" t="s">
        <v>2</v>
      </c>
      <c r="D641" s="1">
        <v>1</v>
      </c>
      <c r="E641" s="1" t="s">
        <v>371</v>
      </c>
      <c r="F641">
        <v>1</v>
      </c>
      <c r="G641" s="1" t="str">
        <f>+VLOOKUP(bloque1_2[[#This Row],[niño]],BD.niños[[Código]:[sexo]],6,FALSE)</f>
        <v>9 y 10</v>
      </c>
      <c r="H641" s="1" t="str">
        <f>+VLOOKUP(bloque1_2[[#This Row],[niño]],BD.niños[[Código]:[sexo]],7,FALSE)</f>
        <v>F</v>
      </c>
      <c r="I641" s="1">
        <v>1</v>
      </c>
    </row>
    <row r="642" spans="1:9" x14ac:dyDescent="0.55000000000000004">
      <c r="A642" s="1">
        <v>21</v>
      </c>
      <c r="B642" t="s">
        <v>401</v>
      </c>
      <c r="C642" s="1" t="s">
        <v>0</v>
      </c>
      <c r="D642" s="1">
        <v>7</v>
      </c>
      <c r="E642" s="1" t="s">
        <v>36</v>
      </c>
      <c r="F642">
        <v>3</v>
      </c>
      <c r="G642" s="1" t="str">
        <f>+VLOOKUP(bloque1_2[[#This Row],[niño]],BD.niños[[Código]:[sexo]],6,FALSE)</f>
        <v>5 y 6</v>
      </c>
      <c r="H642" s="1" t="str">
        <f>+VLOOKUP(bloque1_2[[#This Row],[niño]],BD.niños[[Código]:[sexo]],7,FALSE)</f>
        <v>M</v>
      </c>
      <c r="I642" s="1">
        <v>1</v>
      </c>
    </row>
    <row r="643" spans="1:9" x14ac:dyDescent="0.55000000000000004">
      <c r="A643" s="1">
        <v>21</v>
      </c>
      <c r="B643" t="s">
        <v>401</v>
      </c>
      <c r="C643" s="1" t="s">
        <v>0</v>
      </c>
      <c r="D643" s="1">
        <v>7</v>
      </c>
      <c r="E643" s="1" t="s">
        <v>40</v>
      </c>
      <c r="F643">
        <v>7</v>
      </c>
      <c r="G643" s="1" t="str">
        <f>+VLOOKUP(bloque1_2[[#This Row],[niño]],BD.niños[[Código]:[sexo]],6,FALSE)</f>
        <v>7 y 8</v>
      </c>
      <c r="H643" s="1" t="str">
        <f>+VLOOKUP(bloque1_2[[#This Row],[niño]],BD.niños[[Código]:[sexo]],7,FALSE)</f>
        <v>M</v>
      </c>
      <c r="I643" s="1">
        <v>1</v>
      </c>
    </row>
    <row r="644" spans="1:9" x14ac:dyDescent="0.55000000000000004">
      <c r="A644" s="1">
        <v>21</v>
      </c>
      <c r="B644" t="s">
        <v>401</v>
      </c>
      <c r="C644" s="1" t="s">
        <v>0</v>
      </c>
      <c r="D644" s="1">
        <v>7</v>
      </c>
      <c r="E644" s="1" t="s">
        <v>44</v>
      </c>
      <c r="F644">
        <v>5</v>
      </c>
      <c r="G644" s="1" t="str">
        <f>+VLOOKUP(bloque1_2[[#This Row],[niño]],BD.niños[[Código]:[sexo]],6,FALSE)</f>
        <v>7 y 8</v>
      </c>
      <c r="H644" s="1" t="str">
        <f>+VLOOKUP(bloque1_2[[#This Row],[niño]],BD.niños[[Código]:[sexo]],7,FALSE)</f>
        <v>F</v>
      </c>
      <c r="I644" s="1">
        <v>1</v>
      </c>
    </row>
    <row r="645" spans="1:9" x14ac:dyDescent="0.55000000000000004">
      <c r="A645" s="1">
        <v>21</v>
      </c>
      <c r="B645" t="s">
        <v>401</v>
      </c>
      <c r="C645" s="1" t="s">
        <v>0</v>
      </c>
      <c r="D645" s="1">
        <v>7</v>
      </c>
      <c r="E645" s="1" t="s">
        <v>48</v>
      </c>
      <c r="F645">
        <v>7</v>
      </c>
      <c r="G645" s="1" t="str">
        <f>+VLOOKUP(bloque1_2[[#This Row],[niño]],BD.niños[[Código]:[sexo]],6,FALSE)</f>
        <v>7 y 8</v>
      </c>
      <c r="H645" s="1" t="str">
        <f>+VLOOKUP(bloque1_2[[#This Row],[niño]],BD.niños[[Código]:[sexo]],7,FALSE)</f>
        <v>F</v>
      </c>
      <c r="I645" s="1">
        <v>1</v>
      </c>
    </row>
    <row r="646" spans="1:9" x14ac:dyDescent="0.55000000000000004">
      <c r="A646" s="1">
        <v>21</v>
      </c>
      <c r="B646" t="s">
        <v>401</v>
      </c>
      <c r="C646" s="1" t="s">
        <v>0</v>
      </c>
      <c r="D646" s="1">
        <v>7</v>
      </c>
      <c r="E646" s="1" t="s">
        <v>52</v>
      </c>
      <c r="F646">
        <v>7</v>
      </c>
      <c r="G646" s="1" t="str">
        <f>+VLOOKUP(bloque1_2[[#This Row],[niño]],BD.niños[[Código]:[sexo]],6,FALSE)</f>
        <v>7 y 8</v>
      </c>
      <c r="H646" s="1" t="str">
        <f>+VLOOKUP(bloque1_2[[#This Row],[niño]],BD.niños[[Código]:[sexo]],7,FALSE)</f>
        <v>F</v>
      </c>
      <c r="I646" s="1">
        <v>1</v>
      </c>
    </row>
    <row r="647" spans="1:9" x14ac:dyDescent="0.55000000000000004">
      <c r="A647" s="1">
        <v>21</v>
      </c>
      <c r="B647" t="s">
        <v>401</v>
      </c>
      <c r="C647" s="1" t="s">
        <v>0</v>
      </c>
      <c r="D647" s="1">
        <v>7</v>
      </c>
      <c r="E647" s="1" t="s">
        <v>56</v>
      </c>
      <c r="F647">
        <v>7</v>
      </c>
      <c r="G647" s="1" t="str">
        <f>+VLOOKUP(bloque1_2[[#This Row],[niño]],BD.niños[[Código]:[sexo]],6,FALSE)</f>
        <v>7 y 8</v>
      </c>
      <c r="H647" s="1" t="str">
        <f>+VLOOKUP(bloque1_2[[#This Row],[niño]],BD.niños[[Código]:[sexo]],7,FALSE)</f>
        <v>F</v>
      </c>
      <c r="I647" s="1">
        <v>1</v>
      </c>
    </row>
    <row r="648" spans="1:9" x14ac:dyDescent="0.55000000000000004">
      <c r="A648" s="1">
        <v>21</v>
      </c>
      <c r="B648" t="s">
        <v>401</v>
      </c>
      <c r="C648" s="1" t="s">
        <v>0</v>
      </c>
      <c r="D648" s="1">
        <v>7</v>
      </c>
      <c r="E648" s="1" t="s">
        <v>60</v>
      </c>
      <c r="F648">
        <v>3</v>
      </c>
      <c r="G648" s="1" t="str">
        <f>+VLOOKUP(bloque1_2[[#This Row],[niño]],BD.niños[[Código]:[sexo]],6,FALSE)</f>
        <v>9 y 10</v>
      </c>
      <c r="H648" s="1" t="str">
        <f>+VLOOKUP(bloque1_2[[#This Row],[niño]],BD.niños[[Código]:[sexo]],7,FALSE)</f>
        <v>M</v>
      </c>
      <c r="I648" s="1">
        <v>1</v>
      </c>
    </row>
    <row r="649" spans="1:9" x14ac:dyDescent="0.55000000000000004">
      <c r="A649" s="1">
        <v>21</v>
      </c>
      <c r="B649" t="s">
        <v>401</v>
      </c>
      <c r="C649" s="1" t="s">
        <v>0</v>
      </c>
      <c r="D649" s="1">
        <v>7</v>
      </c>
      <c r="E649" s="1" t="s">
        <v>64</v>
      </c>
      <c r="F649">
        <v>7</v>
      </c>
      <c r="G649" s="1" t="str">
        <f>+VLOOKUP(bloque1_2[[#This Row],[niño]],BD.niños[[Código]:[sexo]],6,FALSE)</f>
        <v>9 y 10</v>
      </c>
      <c r="H649" s="1" t="str">
        <f>+VLOOKUP(bloque1_2[[#This Row],[niño]],BD.niños[[Código]:[sexo]],7,FALSE)</f>
        <v>F</v>
      </c>
      <c r="I649" s="1">
        <v>1</v>
      </c>
    </row>
    <row r="650" spans="1:9" x14ac:dyDescent="0.55000000000000004">
      <c r="A650" s="1">
        <v>21</v>
      </c>
      <c r="B650" t="s">
        <v>401</v>
      </c>
      <c r="C650" s="1" t="s">
        <v>0</v>
      </c>
      <c r="D650" s="1">
        <v>7</v>
      </c>
      <c r="E650" s="1" t="s">
        <v>68</v>
      </c>
      <c r="F650">
        <v>7</v>
      </c>
      <c r="G650" s="1" t="str">
        <f>+VLOOKUP(bloque1_2[[#This Row],[niño]],BD.niños[[Código]:[sexo]],6,FALSE)</f>
        <v>9 y 10</v>
      </c>
      <c r="H650" s="1" t="str">
        <f>+VLOOKUP(bloque1_2[[#This Row],[niño]],BD.niños[[Código]:[sexo]],7,FALSE)</f>
        <v>M</v>
      </c>
      <c r="I650" s="1">
        <v>1</v>
      </c>
    </row>
    <row r="651" spans="1:9" x14ac:dyDescent="0.55000000000000004">
      <c r="A651" s="1">
        <v>21</v>
      </c>
      <c r="B651" t="s">
        <v>401</v>
      </c>
      <c r="C651" s="1" t="s">
        <v>0</v>
      </c>
      <c r="D651" s="1">
        <v>7</v>
      </c>
      <c r="E651" s="1" t="s">
        <v>72</v>
      </c>
      <c r="F651">
        <v>7</v>
      </c>
      <c r="G651" s="1" t="str">
        <f>+VLOOKUP(bloque1_2[[#This Row],[niño]],BD.niños[[Código]:[sexo]],6,FALSE)</f>
        <v>9 y 10</v>
      </c>
      <c r="H651" s="1" t="str">
        <f>+VLOOKUP(bloque1_2[[#This Row],[niño]],BD.niños[[Código]:[sexo]],7,FALSE)</f>
        <v>F</v>
      </c>
      <c r="I651" s="1">
        <v>1</v>
      </c>
    </row>
    <row r="652" spans="1:9" x14ac:dyDescent="0.55000000000000004">
      <c r="A652" s="1">
        <v>21</v>
      </c>
      <c r="B652" t="s">
        <v>401</v>
      </c>
      <c r="C652" s="1" t="s">
        <v>0</v>
      </c>
      <c r="D652" s="1">
        <v>7</v>
      </c>
      <c r="E652" s="1" t="s">
        <v>75</v>
      </c>
      <c r="F652">
        <v>7</v>
      </c>
      <c r="G652" s="1" t="str">
        <f>+VLOOKUP(bloque1_2[[#This Row],[niño]],BD.niños[[Código]:[sexo]],6,FALSE)</f>
        <v>9 y 10</v>
      </c>
      <c r="H652" s="1" t="str">
        <f>+VLOOKUP(bloque1_2[[#This Row],[niño]],BD.niños[[Código]:[sexo]],7,FALSE)</f>
        <v>F</v>
      </c>
      <c r="I652" s="1">
        <v>1</v>
      </c>
    </row>
    <row r="653" spans="1:9" x14ac:dyDescent="0.55000000000000004">
      <c r="A653" s="1">
        <v>21</v>
      </c>
      <c r="B653" t="s">
        <v>401</v>
      </c>
      <c r="C653" s="1" t="s">
        <v>0</v>
      </c>
      <c r="D653" s="1">
        <v>7</v>
      </c>
      <c r="E653" s="1" t="s">
        <v>78</v>
      </c>
      <c r="F653">
        <v>3</v>
      </c>
      <c r="G653" s="1" t="str">
        <f>+VLOOKUP(bloque1_2[[#This Row],[niño]],BD.niños[[Código]:[sexo]],6,FALSE)</f>
        <v>5 y 6</v>
      </c>
      <c r="H653" s="1" t="str">
        <f>+VLOOKUP(bloque1_2[[#This Row],[niño]],BD.niños[[Código]:[sexo]],7,FALSE)</f>
        <v>M</v>
      </c>
      <c r="I653" s="1">
        <v>1</v>
      </c>
    </row>
    <row r="654" spans="1:9" x14ac:dyDescent="0.55000000000000004">
      <c r="A654" s="1">
        <v>21</v>
      </c>
      <c r="B654" t="s">
        <v>401</v>
      </c>
      <c r="C654" s="1" t="s">
        <v>0</v>
      </c>
      <c r="D654" s="1">
        <v>7</v>
      </c>
      <c r="E654" s="1" t="s">
        <v>82</v>
      </c>
      <c r="F654">
        <v>2</v>
      </c>
      <c r="G654" s="1" t="str">
        <f>+VLOOKUP(bloque1_2[[#This Row],[niño]],BD.niños[[Código]:[sexo]],6,FALSE)</f>
        <v>5 y 6</v>
      </c>
      <c r="H654" s="1" t="str">
        <f>+VLOOKUP(bloque1_2[[#This Row],[niño]],BD.niños[[Código]:[sexo]],7,FALSE)</f>
        <v>F</v>
      </c>
      <c r="I654" s="1">
        <v>1</v>
      </c>
    </row>
    <row r="655" spans="1:9" x14ac:dyDescent="0.55000000000000004">
      <c r="A655" s="1">
        <v>21</v>
      </c>
      <c r="B655" t="s">
        <v>401</v>
      </c>
      <c r="C655" s="1" t="s">
        <v>0</v>
      </c>
      <c r="D655" s="1">
        <v>7</v>
      </c>
      <c r="E655" s="1" t="s">
        <v>85</v>
      </c>
      <c r="F655">
        <v>2</v>
      </c>
      <c r="G655" s="1" t="str">
        <f>+VLOOKUP(bloque1_2[[#This Row],[niño]],BD.niños[[Código]:[sexo]],6,FALSE)</f>
        <v>5 y 6</v>
      </c>
      <c r="H655" s="1" t="str">
        <f>+VLOOKUP(bloque1_2[[#This Row],[niño]],BD.niños[[Código]:[sexo]],7,FALSE)</f>
        <v>M</v>
      </c>
      <c r="I655" s="1">
        <v>1</v>
      </c>
    </row>
    <row r="656" spans="1:9" x14ac:dyDescent="0.55000000000000004">
      <c r="A656" s="1">
        <v>21</v>
      </c>
      <c r="B656" t="s">
        <v>401</v>
      </c>
      <c r="C656" s="1" t="s">
        <v>0</v>
      </c>
      <c r="D656" s="1">
        <v>7</v>
      </c>
      <c r="E656" s="1" t="s">
        <v>184</v>
      </c>
      <c r="F656">
        <v>3</v>
      </c>
      <c r="G656" s="1" t="str">
        <f>+VLOOKUP(bloque1_2[[#This Row],[niño]],BD.niños[[Código]:[sexo]],6,FALSE)</f>
        <v>7 y 8</v>
      </c>
      <c r="H656" s="1" t="str">
        <f>+VLOOKUP(bloque1_2[[#This Row],[niño]],BD.niños[[Código]:[sexo]],7,FALSE)</f>
        <v>M</v>
      </c>
      <c r="I656" s="1">
        <v>1</v>
      </c>
    </row>
    <row r="657" spans="1:9" x14ac:dyDescent="0.55000000000000004">
      <c r="A657" s="1">
        <v>21</v>
      </c>
      <c r="B657" t="s">
        <v>401</v>
      </c>
      <c r="C657" s="1" t="s">
        <v>0</v>
      </c>
      <c r="D657" s="1">
        <v>7</v>
      </c>
      <c r="E657" s="1" t="s">
        <v>187</v>
      </c>
      <c r="F657">
        <v>3</v>
      </c>
      <c r="G657" s="1" t="str">
        <f>+VLOOKUP(bloque1_2[[#This Row],[niño]],BD.niños[[Código]:[sexo]],6,FALSE)</f>
        <v>7 y 8</v>
      </c>
      <c r="H657" s="1" t="str">
        <f>+VLOOKUP(bloque1_2[[#This Row],[niño]],BD.niños[[Código]:[sexo]],7,FALSE)</f>
        <v>F</v>
      </c>
      <c r="I657" s="1">
        <v>1</v>
      </c>
    </row>
    <row r="658" spans="1:9" x14ac:dyDescent="0.55000000000000004">
      <c r="A658" s="1">
        <v>21</v>
      </c>
      <c r="B658" t="s">
        <v>401</v>
      </c>
      <c r="C658" s="1" t="s">
        <v>0</v>
      </c>
      <c r="D658" s="1">
        <v>7</v>
      </c>
      <c r="E658" s="1" t="s">
        <v>192</v>
      </c>
      <c r="F658">
        <v>7</v>
      </c>
      <c r="G658" s="1" t="str">
        <f>+VLOOKUP(bloque1_2[[#This Row],[niño]],BD.niños[[Código]:[sexo]],6,FALSE)</f>
        <v>7 y 8</v>
      </c>
      <c r="H658" s="1" t="str">
        <f>+VLOOKUP(bloque1_2[[#This Row],[niño]],BD.niños[[Código]:[sexo]],7,FALSE)</f>
        <v>M</v>
      </c>
      <c r="I658" s="1">
        <v>1</v>
      </c>
    </row>
    <row r="659" spans="1:9" x14ac:dyDescent="0.55000000000000004">
      <c r="A659" s="1">
        <v>21</v>
      </c>
      <c r="B659" t="s">
        <v>401</v>
      </c>
      <c r="C659" s="1" t="s">
        <v>0</v>
      </c>
      <c r="D659" s="1">
        <v>7</v>
      </c>
      <c r="E659" s="1" t="s">
        <v>195</v>
      </c>
      <c r="F659">
        <v>7</v>
      </c>
      <c r="G659" s="1" t="str">
        <f>+VLOOKUP(bloque1_2[[#This Row],[niño]],BD.niños[[Código]:[sexo]],6,FALSE)</f>
        <v>9 y 10</v>
      </c>
      <c r="H659" s="1" t="str">
        <f>+VLOOKUP(bloque1_2[[#This Row],[niño]],BD.niños[[Código]:[sexo]],7,FALSE)</f>
        <v>M</v>
      </c>
      <c r="I659" s="1">
        <v>1</v>
      </c>
    </row>
    <row r="660" spans="1:9" x14ac:dyDescent="0.55000000000000004">
      <c r="A660" s="1">
        <v>21</v>
      </c>
      <c r="B660" t="s">
        <v>401</v>
      </c>
      <c r="C660" s="1" t="s">
        <v>0</v>
      </c>
      <c r="D660" s="1">
        <v>7</v>
      </c>
      <c r="E660" s="1" t="s">
        <v>199</v>
      </c>
      <c r="F660">
        <v>7</v>
      </c>
      <c r="G660" s="1" t="str">
        <f>+VLOOKUP(bloque1_2[[#This Row],[niño]],BD.niños[[Código]:[sexo]],6,FALSE)</f>
        <v>9 y 10</v>
      </c>
      <c r="H660" s="1" t="str">
        <f>+VLOOKUP(bloque1_2[[#This Row],[niño]],BD.niños[[Código]:[sexo]],7,FALSE)</f>
        <v>M</v>
      </c>
      <c r="I660" s="1">
        <v>1</v>
      </c>
    </row>
    <row r="661" spans="1:9" x14ac:dyDescent="0.55000000000000004">
      <c r="A661" s="1">
        <v>21</v>
      </c>
      <c r="B661" t="s">
        <v>401</v>
      </c>
      <c r="C661" s="1" t="s">
        <v>0</v>
      </c>
      <c r="D661" s="1">
        <v>7</v>
      </c>
      <c r="E661" s="1" t="s">
        <v>203</v>
      </c>
      <c r="F661">
        <v>7</v>
      </c>
      <c r="G661" s="1" t="str">
        <f>+VLOOKUP(bloque1_2[[#This Row],[niño]],BD.niños[[Código]:[sexo]],6,FALSE)</f>
        <v>9 y 10</v>
      </c>
      <c r="H661" s="1" t="str">
        <f>+VLOOKUP(bloque1_2[[#This Row],[niño]],BD.niños[[Código]:[sexo]],7,FALSE)</f>
        <v>F</v>
      </c>
      <c r="I661" s="1">
        <v>1</v>
      </c>
    </row>
    <row r="662" spans="1:9" x14ac:dyDescent="0.55000000000000004">
      <c r="A662" s="1">
        <v>21</v>
      </c>
      <c r="B662" t="s">
        <v>401</v>
      </c>
      <c r="C662" s="1" t="s">
        <v>0</v>
      </c>
      <c r="D662" s="1">
        <v>7</v>
      </c>
      <c r="E662" s="1" t="s">
        <v>206</v>
      </c>
      <c r="F662">
        <v>5</v>
      </c>
      <c r="G662" s="1" t="str">
        <f>+VLOOKUP(bloque1_2[[#This Row],[niño]],BD.niños[[Código]:[sexo]],6,FALSE)</f>
        <v>9 y 10</v>
      </c>
      <c r="H662" s="1" t="str">
        <f>+VLOOKUP(bloque1_2[[#This Row],[niño]],BD.niños[[Código]:[sexo]],7,FALSE)</f>
        <v>F</v>
      </c>
      <c r="I662" s="1">
        <v>1</v>
      </c>
    </row>
    <row r="663" spans="1:9" x14ac:dyDescent="0.55000000000000004">
      <c r="A663" s="1">
        <v>21</v>
      </c>
      <c r="B663" t="s">
        <v>401</v>
      </c>
      <c r="C663" s="1" t="s">
        <v>0</v>
      </c>
      <c r="D663" s="1">
        <v>7</v>
      </c>
      <c r="E663" s="1" t="s">
        <v>210</v>
      </c>
      <c r="F663">
        <v>7</v>
      </c>
      <c r="G663" s="1" t="str">
        <f>+VLOOKUP(bloque1_2[[#This Row],[niño]],BD.niños[[Código]:[sexo]],6,FALSE)</f>
        <v>7 y 8</v>
      </c>
      <c r="H663" s="1" t="str">
        <f>+VLOOKUP(bloque1_2[[#This Row],[niño]],BD.niños[[Código]:[sexo]],7,FALSE)</f>
        <v>M</v>
      </c>
      <c r="I663" s="1">
        <v>1</v>
      </c>
    </row>
    <row r="664" spans="1:9" x14ac:dyDescent="0.55000000000000004">
      <c r="A664" s="1">
        <v>21</v>
      </c>
      <c r="B664" t="s">
        <v>401</v>
      </c>
      <c r="C664" s="1" t="s">
        <v>0</v>
      </c>
      <c r="D664" s="1">
        <v>7</v>
      </c>
      <c r="E664" s="1" t="s">
        <v>274</v>
      </c>
      <c r="F664">
        <v>7</v>
      </c>
      <c r="G664" s="1" t="str">
        <f>+VLOOKUP(bloque1_2[[#This Row],[niño]],BD.niños[[Código]:[sexo]],6,FALSE)</f>
        <v>5 y 6</v>
      </c>
      <c r="H664" s="1" t="str">
        <f>+VLOOKUP(bloque1_2[[#This Row],[niño]],BD.niños[[Código]:[sexo]],7,FALSE)</f>
        <v>M</v>
      </c>
      <c r="I664" s="1">
        <v>1</v>
      </c>
    </row>
    <row r="665" spans="1:9" x14ac:dyDescent="0.55000000000000004">
      <c r="A665" s="1">
        <v>21</v>
      </c>
      <c r="B665" t="s">
        <v>401</v>
      </c>
      <c r="C665" s="1" t="s">
        <v>0</v>
      </c>
      <c r="D665" s="1">
        <v>7</v>
      </c>
      <c r="E665" s="1" t="s">
        <v>276</v>
      </c>
      <c r="F665">
        <v>7</v>
      </c>
      <c r="G665" s="1" t="str">
        <f>+VLOOKUP(bloque1_2[[#This Row],[niño]],BD.niños[[Código]:[sexo]],6,FALSE)</f>
        <v>5 y 6</v>
      </c>
      <c r="H665" s="1" t="str">
        <f>+VLOOKUP(bloque1_2[[#This Row],[niño]],BD.niños[[Código]:[sexo]],7,FALSE)</f>
        <v>M</v>
      </c>
      <c r="I665" s="1">
        <v>1</v>
      </c>
    </row>
    <row r="666" spans="1:9" x14ac:dyDescent="0.55000000000000004">
      <c r="A666" s="1">
        <v>21</v>
      </c>
      <c r="B666" t="s">
        <v>401</v>
      </c>
      <c r="C666" s="1" t="s">
        <v>0</v>
      </c>
      <c r="D666" s="1">
        <v>7</v>
      </c>
      <c r="E666" s="1" t="s">
        <v>279</v>
      </c>
      <c r="F666">
        <v>7</v>
      </c>
      <c r="G666" s="1" t="str">
        <f>+VLOOKUP(bloque1_2[[#This Row],[niño]],BD.niños[[Código]:[sexo]],6,FALSE)</f>
        <v>7 y 8</v>
      </c>
      <c r="H666" s="1" t="str">
        <f>+VLOOKUP(bloque1_2[[#This Row],[niño]],BD.niños[[Código]:[sexo]],7,FALSE)</f>
        <v>F</v>
      </c>
      <c r="I666" s="1">
        <v>1</v>
      </c>
    </row>
    <row r="667" spans="1:9" x14ac:dyDescent="0.55000000000000004">
      <c r="A667" s="1">
        <v>21</v>
      </c>
      <c r="B667" t="s">
        <v>401</v>
      </c>
      <c r="C667" s="1" t="s">
        <v>0</v>
      </c>
      <c r="D667" s="1">
        <v>7</v>
      </c>
      <c r="E667" s="1" t="s">
        <v>282</v>
      </c>
      <c r="F667">
        <v>7</v>
      </c>
      <c r="G667" s="1" t="str">
        <f>+VLOOKUP(bloque1_2[[#This Row],[niño]],BD.niños[[Código]:[sexo]],6,FALSE)</f>
        <v>5 y 6</v>
      </c>
      <c r="H667" s="1" t="str">
        <f>+VLOOKUP(bloque1_2[[#This Row],[niño]],BD.niños[[Código]:[sexo]],7,FALSE)</f>
        <v>F</v>
      </c>
      <c r="I667" s="1">
        <v>1</v>
      </c>
    </row>
    <row r="668" spans="1:9" x14ac:dyDescent="0.55000000000000004">
      <c r="A668" s="1">
        <v>21</v>
      </c>
      <c r="B668" t="s">
        <v>401</v>
      </c>
      <c r="C668" s="1" t="s">
        <v>0</v>
      </c>
      <c r="D668" s="1">
        <v>7</v>
      </c>
      <c r="E668" s="1" t="s">
        <v>352</v>
      </c>
      <c r="F668">
        <v>7</v>
      </c>
      <c r="G668" s="1" t="str">
        <f>+VLOOKUP(bloque1_2[[#This Row],[niño]],BD.niños[[Código]:[sexo]],6,FALSE)</f>
        <v>7 y 8</v>
      </c>
      <c r="H668" s="1" t="str">
        <f>+VLOOKUP(bloque1_2[[#This Row],[niño]],BD.niños[[Código]:[sexo]],7,FALSE)</f>
        <v>F</v>
      </c>
      <c r="I668" s="1">
        <v>1</v>
      </c>
    </row>
    <row r="669" spans="1:9" x14ac:dyDescent="0.55000000000000004">
      <c r="A669" s="1">
        <v>21</v>
      </c>
      <c r="B669" t="s">
        <v>401</v>
      </c>
      <c r="C669" s="1" t="s">
        <v>0</v>
      </c>
      <c r="D669" s="1">
        <v>7</v>
      </c>
      <c r="E669" s="1" t="s">
        <v>357</v>
      </c>
      <c r="F669">
        <v>3</v>
      </c>
      <c r="G669" s="1" t="str">
        <f>+VLOOKUP(bloque1_2[[#This Row],[niño]],BD.niños[[Código]:[sexo]],6,FALSE)</f>
        <v>7 y 8</v>
      </c>
      <c r="H669" s="1" t="str">
        <f>+VLOOKUP(bloque1_2[[#This Row],[niño]],BD.niños[[Código]:[sexo]],7,FALSE)</f>
        <v>M</v>
      </c>
      <c r="I669" s="1">
        <v>1</v>
      </c>
    </row>
    <row r="670" spans="1:9" x14ac:dyDescent="0.55000000000000004">
      <c r="A670" s="1">
        <v>21</v>
      </c>
      <c r="B670" t="s">
        <v>401</v>
      </c>
      <c r="C670" s="1" t="s">
        <v>0</v>
      </c>
      <c r="D670" s="1">
        <v>7</v>
      </c>
      <c r="E670" s="1" t="s">
        <v>360</v>
      </c>
      <c r="F670">
        <v>7</v>
      </c>
      <c r="G670" s="1" t="str">
        <f>+VLOOKUP(bloque1_2[[#This Row],[niño]],BD.niños[[Código]:[sexo]],6,FALSE)</f>
        <v>9 y 10</v>
      </c>
      <c r="H670" s="1" t="str">
        <f>+VLOOKUP(bloque1_2[[#This Row],[niño]],BD.niños[[Código]:[sexo]],7,FALSE)</f>
        <v>M</v>
      </c>
      <c r="I670" s="1">
        <v>1</v>
      </c>
    </row>
    <row r="671" spans="1:9" x14ac:dyDescent="0.55000000000000004">
      <c r="A671" s="1">
        <v>21</v>
      </c>
      <c r="B671" t="s">
        <v>401</v>
      </c>
      <c r="C671" s="1" t="s">
        <v>0</v>
      </c>
      <c r="D671" s="1">
        <v>7</v>
      </c>
      <c r="E671" s="1" t="s">
        <v>364</v>
      </c>
      <c r="F671">
        <v>6</v>
      </c>
      <c r="G671" s="1" t="str">
        <f>+VLOOKUP(bloque1_2[[#This Row],[niño]],BD.niños[[Código]:[sexo]],6,FALSE)</f>
        <v>9 y 10</v>
      </c>
      <c r="H671" s="1" t="str">
        <f>+VLOOKUP(bloque1_2[[#This Row],[niño]],BD.niños[[Código]:[sexo]],7,FALSE)</f>
        <v>M</v>
      </c>
      <c r="I671" s="1">
        <v>1</v>
      </c>
    </row>
    <row r="672" spans="1:9" x14ac:dyDescent="0.55000000000000004">
      <c r="A672" s="1">
        <v>21</v>
      </c>
      <c r="B672" t="s">
        <v>401</v>
      </c>
      <c r="C672" s="1" t="s">
        <v>0</v>
      </c>
      <c r="D672" s="1">
        <v>7</v>
      </c>
      <c r="E672" s="1" t="s">
        <v>368</v>
      </c>
      <c r="F672">
        <v>3</v>
      </c>
      <c r="G672" s="1" t="str">
        <f>+VLOOKUP(bloque1_2[[#This Row],[niño]],BD.niños[[Código]:[sexo]],6,FALSE)</f>
        <v>9 y 10</v>
      </c>
      <c r="H672" s="1" t="str">
        <f>+VLOOKUP(bloque1_2[[#This Row],[niño]],BD.niños[[Código]:[sexo]],7,FALSE)</f>
        <v>M</v>
      </c>
      <c r="I672" s="1">
        <v>1</v>
      </c>
    </row>
    <row r="673" spans="1:9" x14ac:dyDescent="0.55000000000000004">
      <c r="A673" s="1">
        <v>21</v>
      </c>
      <c r="B673" t="s">
        <v>401</v>
      </c>
      <c r="C673" s="1" t="s">
        <v>0</v>
      </c>
      <c r="D673" s="1">
        <v>7</v>
      </c>
      <c r="E673" s="1" t="s">
        <v>371</v>
      </c>
      <c r="F673">
        <v>7</v>
      </c>
      <c r="G673" s="1" t="str">
        <f>+VLOOKUP(bloque1_2[[#This Row],[niño]],BD.niños[[Código]:[sexo]],6,FALSE)</f>
        <v>9 y 10</v>
      </c>
      <c r="H673" s="1" t="str">
        <f>+VLOOKUP(bloque1_2[[#This Row],[niño]],BD.niños[[Código]:[sexo]],7,FALSE)</f>
        <v>F</v>
      </c>
      <c r="I673" s="1">
        <v>1</v>
      </c>
    </row>
    <row r="674" spans="1:9" x14ac:dyDescent="0.55000000000000004">
      <c r="A674" s="1">
        <v>22</v>
      </c>
      <c r="B674" t="s">
        <v>402</v>
      </c>
      <c r="C674" s="1" t="s">
        <v>5</v>
      </c>
      <c r="D674" s="1">
        <v>6</v>
      </c>
      <c r="E674" s="1" t="s">
        <v>36</v>
      </c>
      <c r="F674">
        <v>1</v>
      </c>
      <c r="G674" s="1" t="str">
        <f>+VLOOKUP(bloque1_2[[#This Row],[niño]],BD.niños[[Código]:[sexo]],6,FALSE)</f>
        <v>5 y 6</v>
      </c>
      <c r="H674" s="1" t="str">
        <f>+VLOOKUP(bloque1_2[[#This Row],[niño]],BD.niños[[Código]:[sexo]],7,FALSE)</f>
        <v>M</v>
      </c>
      <c r="I674" s="1">
        <v>1</v>
      </c>
    </row>
    <row r="675" spans="1:9" x14ac:dyDescent="0.55000000000000004">
      <c r="A675" s="1">
        <v>22</v>
      </c>
      <c r="B675" t="s">
        <v>402</v>
      </c>
      <c r="C675" s="1" t="s">
        <v>5</v>
      </c>
      <c r="D675" s="1">
        <v>6</v>
      </c>
      <c r="E675" s="1" t="s">
        <v>40</v>
      </c>
      <c r="F675">
        <v>6</v>
      </c>
      <c r="G675" s="1" t="str">
        <f>+VLOOKUP(bloque1_2[[#This Row],[niño]],BD.niños[[Código]:[sexo]],6,FALSE)</f>
        <v>7 y 8</v>
      </c>
      <c r="H675" s="1" t="str">
        <f>+VLOOKUP(bloque1_2[[#This Row],[niño]],BD.niños[[Código]:[sexo]],7,FALSE)</f>
        <v>M</v>
      </c>
      <c r="I675" s="1">
        <v>1</v>
      </c>
    </row>
    <row r="676" spans="1:9" x14ac:dyDescent="0.55000000000000004">
      <c r="A676" s="1">
        <v>22</v>
      </c>
      <c r="B676" t="s">
        <v>402</v>
      </c>
      <c r="C676" s="1" t="s">
        <v>5</v>
      </c>
      <c r="D676" s="1">
        <v>6</v>
      </c>
      <c r="E676" s="1" t="s">
        <v>44</v>
      </c>
      <c r="F676">
        <v>6</v>
      </c>
      <c r="G676" s="1" t="str">
        <f>+VLOOKUP(bloque1_2[[#This Row],[niño]],BD.niños[[Código]:[sexo]],6,FALSE)</f>
        <v>7 y 8</v>
      </c>
      <c r="H676" s="1" t="str">
        <f>+VLOOKUP(bloque1_2[[#This Row],[niño]],BD.niños[[Código]:[sexo]],7,FALSE)</f>
        <v>F</v>
      </c>
      <c r="I676" s="1">
        <v>1</v>
      </c>
    </row>
    <row r="677" spans="1:9" x14ac:dyDescent="0.55000000000000004">
      <c r="A677" s="1">
        <v>22</v>
      </c>
      <c r="B677" t="s">
        <v>402</v>
      </c>
      <c r="C677" s="1" t="s">
        <v>5</v>
      </c>
      <c r="D677" s="1">
        <v>6</v>
      </c>
      <c r="E677" s="1" t="s">
        <v>48</v>
      </c>
      <c r="F677">
        <v>2</v>
      </c>
      <c r="G677" s="1" t="str">
        <f>+VLOOKUP(bloque1_2[[#This Row],[niño]],BD.niños[[Código]:[sexo]],6,FALSE)</f>
        <v>7 y 8</v>
      </c>
      <c r="H677" s="1" t="str">
        <f>+VLOOKUP(bloque1_2[[#This Row],[niño]],BD.niños[[Código]:[sexo]],7,FALSE)</f>
        <v>F</v>
      </c>
      <c r="I677" s="1">
        <v>1</v>
      </c>
    </row>
    <row r="678" spans="1:9" x14ac:dyDescent="0.55000000000000004">
      <c r="A678" s="1">
        <v>22</v>
      </c>
      <c r="B678" t="s">
        <v>402</v>
      </c>
      <c r="C678" s="1" t="s">
        <v>5</v>
      </c>
      <c r="D678" s="1">
        <v>6</v>
      </c>
      <c r="E678" s="1" t="s">
        <v>52</v>
      </c>
      <c r="F678">
        <v>6</v>
      </c>
      <c r="G678" s="1" t="str">
        <f>+VLOOKUP(bloque1_2[[#This Row],[niño]],BD.niños[[Código]:[sexo]],6,FALSE)</f>
        <v>7 y 8</v>
      </c>
      <c r="H678" s="1" t="str">
        <f>+VLOOKUP(bloque1_2[[#This Row],[niño]],BD.niños[[Código]:[sexo]],7,FALSE)</f>
        <v>F</v>
      </c>
      <c r="I678" s="1">
        <v>1</v>
      </c>
    </row>
    <row r="679" spans="1:9" x14ac:dyDescent="0.55000000000000004">
      <c r="A679" s="1">
        <v>22</v>
      </c>
      <c r="B679" t="s">
        <v>402</v>
      </c>
      <c r="C679" s="1" t="s">
        <v>5</v>
      </c>
      <c r="D679" s="1">
        <v>6</v>
      </c>
      <c r="E679" s="1" t="s">
        <v>56</v>
      </c>
      <c r="F679">
        <v>6</v>
      </c>
      <c r="G679" s="1" t="str">
        <f>+VLOOKUP(bloque1_2[[#This Row],[niño]],BD.niños[[Código]:[sexo]],6,FALSE)</f>
        <v>7 y 8</v>
      </c>
      <c r="H679" s="1" t="str">
        <f>+VLOOKUP(bloque1_2[[#This Row],[niño]],BD.niños[[Código]:[sexo]],7,FALSE)</f>
        <v>F</v>
      </c>
      <c r="I679" s="1">
        <v>1</v>
      </c>
    </row>
    <row r="680" spans="1:9" x14ac:dyDescent="0.55000000000000004">
      <c r="A680" s="1">
        <v>22</v>
      </c>
      <c r="B680" t="s">
        <v>402</v>
      </c>
      <c r="C680" s="1" t="s">
        <v>5</v>
      </c>
      <c r="D680" s="1">
        <v>6</v>
      </c>
      <c r="E680" s="1" t="s">
        <v>60</v>
      </c>
      <c r="F680">
        <v>6</v>
      </c>
      <c r="G680" s="1" t="str">
        <f>+VLOOKUP(bloque1_2[[#This Row],[niño]],BD.niños[[Código]:[sexo]],6,FALSE)</f>
        <v>9 y 10</v>
      </c>
      <c r="H680" s="1" t="str">
        <f>+VLOOKUP(bloque1_2[[#This Row],[niño]],BD.niños[[Código]:[sexo]],7,FALSE)</f>
        <v>M</v>
      </c>
      <c r="I680" s="1">
        <v>1</v>
      </c>
    </row>
    <row r="681" spans="1:9" x14ac:dyDescent="0.55000000000000004">
      <c r="A681" s="1">
        <v>22</v>
      </c>
      <c r="B681" t="s">
        <v>402</v>
      </c>
      <c r="C681" s="1" t="s">
        <v>5</v>
      </c>
      <c r="D681" s="1">
        <v>6</v>
      </c>
      <c r="E681" s="1" t="s">
        <v>64</v>
      </c>
      <c r="F681">
        <v>6</v>
      </c>
      <c r="G681" s="1" t="str">
        <f>+VLOOKUP(bloque1_2[[#This Row],[niño]],BD.niños[[Código]:[sexo]],6,FALSE)</f>
        <v>9 y 10</v>
      </c>
      <c r="H681" s="1" t="str">
        <f>+VLOOKUP(bloque1_2[[#This Row],[niño]],BD.niños[[Código]:[sexo]],7,FALSE)</f>
        <v>F</v>
      </c>
      <c r="I681" s="1">
        <v>1</v>
      </c>
    </row>
    <row r="682" spans="1:9" x14ac:dyDescent="0.55000000000000004">
      <c r="A682" s="1">
        <v>22</v>
      </c>
      <c r="B682" t="s">
        <v>402</v>
      </c>
      <c r="C682" s="1" t="s">
        <v>5</v>
      </c>
      <c r="D682" s="1">
        <v>6</v>
      </c>
      <c r="E682" s="1" t="s">
        <v>68</v>
      </c>
      <c r="F682">
        <v>6</v>
      </c>
      <c r="G682" s="1" t="str">
        <f>+VLOOKUP(bloque1_2[[#This Row],[niño]],BD.niños[[Código]:[sexo]],6,FALSE)</f>
        <v>9 y 10</v>
      </c>
      <c r="H682" s="1" t="str">
        <f>+VLOOKUP(bloque1_2[[#This Row],[niño]],BD.niños[[Código]:[sexo]],7,FALSE)</f>
        <v>M</v>
      </c>
      <c r="I682" s="1">
        <v>1</v>
      </c>
    </row>
    <row r="683" spans="1:9" x14ac:dyDescent="0.55000000000000004">
      <c r="A683" s="1">
        <v>22</v>
      </c>
      <c r="B683" t="s">
        <v>402</v>
      </c>
      <c r="C683" s="1" t="s">
        <v>5</v>
      </c>
      <c r="D683" s="1">
        <v>6</v>
      </c>
      <c r="E683" s="1" t="s">
        <v>72</v>
      </c>
      <c r="F683">
        <v>6</v>
      </c>
      <c r="G683" s="1" t="str">
        <f>+VLOOKUP(bloque1_2[[#This Row],[niño]],BD.niños[[Código]:[sexo]],6,FALSE)</f>
        <v>9 y 10</v>
      </c>
      <c r="H683" s="1" t="str">
        <f>+VLOOKUP(bloque1_2[[#This Row],[niño]],BD.niños[[Código]:[sexo]],7,FALSE)</f>
        <v>F</v>
      </c>
      <c r="I683" s="1">
        <v>1</v>
      </c>
    </row>
    <row r="684" spans="1:9" x14ac:dyDescent="0.55000000000000004">
      <c r="A684" s="1">
        <v>22</v>
      </c>
      <c r="B684" t="s">
        <v>402</v>
      </c>
      <c r="C684" s="1" t="s">
        <v>5</v>
      </c>
      <c r="D684" s="1">
        <v>6</v>
      </c>
      <c r="E684" s="1" t="s">
        <v>75</v>
      </c>
      <c r="F684">
        <v>6</v>
      </c>
      <c r="G684" s="1" t="str">
        <f>+VLOOKUP(bloque1_2[[#This Row],[niño]],BD.niños[[Código]:[sexo]],6,FALSE)</f>
        <v>9 y 10</v>
      </c>
      <c r="H684" s="1" t="str">
        <f>+VLOOKUP(bloque1_2[[#This Row],[niño]],BD.niños[[Código]:[sexo]],7,FALSE)</f>
        <v>F</v>
      </c>
      <c r="I684" s="1">
        <v>1</v>
      </c>
    </row>
    <row r="685" spans="1:9" x14ac:dyDescent="0.55000000000000004">
      <c r="A685" s="1">
        <v>22</v>
      </c>
      <c r="B685" t="s">
        <v>402</v>
      </c>
      <c r="C685" s="1" t="s">
        <v>5</v>
      </c>
      <c r="D685" s="1">
        <v>6</v>
      </c>
      <c r="E685" s="1" t="s">
        <v>78</v>
      </c>
      <c r="F685">
        <v>5</v>
      </c>
      <c r="G685" s="1" t="str">
        <f>+VLOOKUP(bloque1_2[[#This Row],[niño]],BD.niños[[Código]:[sexo]],6,FALSE)</f>
        <v>5 y 6</v>
      </c>
      <c r="H685" s="1" t="str">
        <f>+VLOOKUP(bloque1_2[[#This Row],[niño]],BD.niños[[Código]:[sexo]],7,FALSE)</f>
        <v>M</v>
      </c>
      <c r="I685" s="1">
        <v>1</v>
      </c>
    </row>
    <row r="686" spans="1:9" x14ac:dyDescent="0.55000000000000004">
      <c r="A686" s="1">
        <v>22</v>
      </c>
      <c r="B686" t="s">
        <v>402</v>
      </c>
      <c r="C686" s="1" t="s">
        <v>5</v>
      </c>
      <c r="D686" s="1">
        <v>6</v>
      </c>
      <c r="E686" s="1" t="s">
        <v>82</v>
      </c>
      <c r="F686">
        <v>4</v>
      </c>
      <c r="G686" s="1" t="str">
        <f>+VLOOKUP(bloque1_2[[#This Row],[niño]],BD.niños[[Código]:[sexo]],6,FALSE)</f>
        <v>5 y 6</v>
      </c>
      <c r="H686" s="1" t="str">
        <f>+VLOOKUP(bloque1_2[[#This Row],[niño]],BD.niños[[Código]:[sexo]],7,FALSE)</f>
        <v>F</v>
      </c>
      <c r="I686" s="1">
        <v>1</v>
      </c>
    </row>
    <row r="687" spans="1:9" x14ac:dyDescent="0.55000000000000004">
      <c r="A687" s="1">
        <v>22</v>
      </c>
      <c r="B687" t="s">
        <v>402</v>
      </c>
      <c r="C687" s="1" t="s">
        <v>5</v>
      </c>
      <c r="D687" s="1">
        <v>6</v>
      </c>
      <c r="E687" s="1" t="s">
        <v>85</v>
      </c>
      <c r="F687">
        <v>4</v>
      </c>
      <c r="G687" s="1" t="str">
        <f>+VLOOKUP(bloque1_2[[#This Row],[niño]],BD.niños[[Código]:[sexo]],6,FALSE)</f>
        <v>5 y 6</v>
      </c>
      <c r="H687" s="1" t="str">
        <f>+VLOOKUP(bloque1_2[[#This Row],[niño]],BD.niños[[Código]:[sexo]],7,FALSE)</f>
        <v>M</v>
      </c>
      <c r="I687" s="1">
        <v>1</v>
      </c>
    </row>
    <row r="688" spans="1:9" x14ac:dyDescent="0.55000000000000004">
      <c r="A688" s="1">
        <v>22</v>
      </c>
      <c r="B688" t="s">
        <v>402</v>
      </c>
      <c r="C688" s="1" t="s">
        <v>5</v>
      </c>
      <c r="D688" s="1">
        <v>6</v>
      </c>
      <c r="E688" s="1" t="s">
        <v>184</v>
      </c>
      <c r="F688">
        <v>5</v>
      </c>
      <c r="G688" s="1" t="str">
        <f>+VLOOKUP(bloque1_2[[#This Row],[niño]],BD.niños[[Código]:[sexo]],6,FALSE)</f>
        <v>7 y 8</v>
      </c>
      <c r="H688" s="1" t="str">
        <f>+VLOOKUP(bloque1_2[[#This Row],[niño]],BD.niños[[Código]:[sexo]],7,FALSE)</f>
        <v>M</v>
      </c>
      <c r="I688" s="1">
        <v>1</v>
      </c>
    </row>
    <row r="689" spans="1:9" x14ac:dyDescent="0.55000000000000004">
      <c r="A689" s="1">
        <v>22</v>
      </c>
      <c r="B689" t="s">
        <v>402</v>
      </c>
      <c r="C689" s="1" t="s">
        <v>5</v>
      </c>
      <c r="D689" s="1">
        <v>6</v>
      </c>
      <c r="E689" s="1" t="s">
        <v>187</v>
      </c>
      <c r="F689">
        <v>6</v>
      </c>
      <c r="G689" s="1" t="str">
        <f>+VLOOKUP(bloque1_2[[#This Row],[niño]],BD.niños[[Código]:[sexo]],6,FALSE)</f>
        <v>7 y 8</v>
      </c>
      <c r="H689" s="1" t="str">
        <f>+VLOOKUP(bloque1_2[[#This Row],[niño]],BD.niños[[Código]:[sexo]],7,FALSE)</f>
        <v>F</v>
      </c>
      <c r="I689" s="1">
        <v>1</v>
      </c>
    </row>
    <row r="690" spans="1:9" x14ac:dyDescent="0.55000000000000004">
      <c r="A690" s="1">
        <v>22</v>
      </c>
      <c r="B690" t="s">
        <v>402</v>
      </c>
      <c r="C690" s="1" t="s">
        <v>5</v>
      </c>
      <c r="D690" s="1">
        <v>6</v>
      </c>
      <c r="E690" s="1" t="s">
        <v>192</v>
      </c>
      <c r="F690">
        <v>1</v>
      </c>
      <c r="G690" s="1" t="str">
        <f>+VLOOKUP(bloque1_2[[#This Row],[niño]],BD.niños[[Código]:[sexo]],6,FALSE)</f>
        <v>7 y 8</v>
      </c>
      <c r="H690" s="1" t="str">
        <f>+VLOOKUP(bloque1_2[[#This Row],[niño]],BD.niños[[Código]:[sexo]],7,FALSE)</f>
        <v>M</v>
      </c>
      <c r="I690" s="1">
        <v>1</v>
      </c>
    </row>
    <row r="691" spans="1:9" x14ac:dyDescent="0.55000000000000004">
      <c r="A691" s="1">
        <v>22</v>
      </c>
      <c r="B691" t="s">
        <v>402</v>
      </c>
      <c r="C691" s="1" t="s">
        <v>5</v>
      </c>
      <c r="D691" s="1">
        <v>6</v>
      </c>
      <c r="E691" s="1" t="s">
        <v>195</v>
      </c>
      <c r="F691">
        <v>6</v>
      </c>
      <c r="G691" s="1" t="str">
        <f>+VLOOKUP(bloque1_2[[#This Row],[niño]],BD.niños[[Código]:[sexo]],6,FALSE)</f>
        <v>9 y 10</v>
      </c>
      <c r="H691" s="1" t="str">
        <f>+VLOOKUP(bloque1_2[[#This Row],[niño]],BD.niños[[Código]:[sexo]],7,FALSE)</f>
        <v>M</v>
      </c>
      <c r="I691" s="1">
        <v>1</v>
      </c>
    </row>
    <row r="692" spans="1:9" x14ac:dyDescent="0.55000000000000004">
      <c r="A692" s="1">
        <v>22</v>
      </c>
      <c r="B692" t="s">
        <v>402</v>
      </c>
      <c r="C692" s="1" t="s">
        <v>5</v>
      </c>
      <c r="D692" s="1">
        <v>6</v>
      </c>
      <c r="E692" s="1" t="s">
        <v>199</v>
      </c>
      <c r="F692">
        <v>6</v>
      </c>
      <c r="G692" s="1" t="str">
        <f>+VLOOKUP(bloque1_2[[#This Row],[niño]],BD.niños[[Código]:[sexo]],6,FALSE)</f>
        <v>9 y 10</v>
      </c>
      <c r="H692" s="1" t="str">
        <f>+VLOOKUP(bloque1_2[[#This Row],[niño]],BD.niños[[Código]:[sexo]],7,FALSE)</f>
        <v>M</v>
      </c>
      <c r="I692" s="1">
        <v>1</v>
      </c>
    </row>
    <row r="693" spans="1:9" x14ac:dyDescent="0.55000000000000004">
      <c r="A693" s="1">
        <v>22</v>
      </c>
      <c r="B693" t="s">
        <v>402</v>
      </c>
      <c r="C693" s="1" t="s">
        <v>5</v>
      </c>
      <c r="D693" s="1">
        <v>6</v>
      </c>
      <c r="E693" s="1" t="s">
        <v>203</v>
      </c>
      <c r="F693">
        <v>6</v>
      </c>
      <c r="G693" s="1" t="str">
        <f>+VLOOKUP(bloque1_2[[#This Row],[niño]],BD.niños[[Código]:[sexo]],6,FALSE)</f>
        <v>9 y 10</v>
      </c>
      <c r="H693" s="1" t="str">
        <f>+VLOOKUP(bloque1_2[[#This Row],[niño]],BD.niños[[Código]:[sexo]],7,FALSE)</f>
        <v>F</v>
      </c>
      <c r="I693" s="1">
        <v>1</v>
      </c>
    </row>
    <row r="694" spans="1:9" x14ac:dyDescent="0.55000000000000004">
      <c r="A694" s="1">
        <v>22</v>
      </c>
      <c r="B694" t="s">
        <v>402</v>
      </c>
      <c r="C694" s="1" t="s">
        <v>5</v>
      </c>
      <c r="D694" s="1">
        <v>6</v>
      </c>
      <c r="E694" s="1" t="s">
        <v>206</v>
      </c>
      <c r="F694">
        <v>6</v>
      </c>
      <c r="G694" s="1" t="str">
        <f>+VLOOKUP(bloque1_2[[#This Row],[niño]],BD.niños[[Código]:[sexo]],6,FALSE)</f>
        <v>9 y 10</v>
      </c>
      <c r="H694" s="1" t="str">
        <f>+VLOOKUP(bloque1_2[[#This Row],[niño]],BD.niños[[Código]:[sexo]],7,FALSE)</f>
        <v>F</v>
      </c>
      <c r="I694" s="1">
        <v>1</v>
      </c>
    </row>
    <row r="695" spans="1:9" x14ac:dyDescent="0.55000000000000004">
      <c r="A695" s="1">
        <v>22</v>
      </c>
      <c r="B695" t="s">
        <v>402</v>
      </c>
      <c r="C695" s="1" t="s">
        <v>5</v>
      </c>
      <c r="D695" s="1">
        <v>6</v>
      </c>
      <c r="E695" s="1" t="s">
        <v>210</v>
      </c>
      <c r="F695">
        <v>6</v>
      </c>
      <c r="G695" s="1" t="str">
        <f>+VLOOKUP(bloque1_2[[#This Row],[niño]],BD.niños[[Código]:[sexo]],6,FALSE)</f>
        <v>7 y 8</v>
      </c>
      <c r="H695" s="1" t="str">
        <f>+VLOOKUP(bloque1_2[[#This Row],[niño]],BD.niños[[Código]:[sexo]],7,FALSE)</f>
        <v>M</v>
      </c>
      <c r="I695" s="1">
        <v>1</v>
      </c>
    </row>
    <row r="696" spans="1:9" x14ac:dyDescent="0.55000000000000004">
      <c r="A696" s="1">
        <v>22</v>
      </c>
      <c r="B696" t="s">
        <v>402</v>
      </c>
      <c r="C696" s="1" t="s">
        <v>5</v>
      </c>
      <c r="D696" s="1">
        <v>6</v>
      </c>
      <c r="E696" s="1" t="s">
        <v>274</v>
      </c>
      <c r="F696">
        <v>6</v>
      </c>
      <c r="G696" s="1" t="str">
        <f>+VLOOKUP(bloque1_2[[#This Row],[niño]],BD.niños[[Código]:[sexo]],6,FALSE)</f>
        <v>5 y 6</v>
      </c>
      <c r="H696" s="1" t="str">
        <f>+VLOOKUP(bloque1_2[[#This Row],[niño]],BD.niños[[Código]:[sexo]],7,FALSE)</f>
        <v>M</v>
      </c>
      <c r="I696" s="1">
        <v>1</v>
      </c>
    </row>
    <row r="697" spans="1:9" x14ac:dyDescent="0.55000000000000004">
      <c r="A697" s="1">
        <v>22</v>
      </c>
      <c r="B697" t="s">
        <v>402</v>
      </c>
      <c r="C697" s="1" t="s">
        <v>5</v>
      </c>
      <c r="D697" s="1">
        <v>6</v>
      </c>
      <c r="E697" s="1" t="s">
        <v>276</v>
      </c>
      <c r="F697">
        <v>6</v>
      </c>
      <c r="G697" s="1" t="str">
        <f>+VLOOKUP(bloque1_2[[#This Row],[niño]],BD.niños[[Código]:[sexo]],6,FALSE)</f>
        <v>5 y 6</v>
      </c>
      <c r="H697" s="1" t="str">
        <f>+VLOOKUP(bloque1_2[[#This Row],[niño]],BD.niños[[Código]:[sexo]],7,FALSE)</f>
        <v>M</v>
      </c>
      <c r="I697" s="1">
        <v>1</v>
      </c>
    </row>
    <row r="698" spans="1:9" x14ac:dyDescent="0.55000000000000004">
      <c r="A698" s="1">
        <v>22</v>
      </c>
      <c r="B698" t="s">
        <v>402</v>
      </c>
      <c r="C698" s="1" t="s">
        <v>5</v>
      </c>
      <c r="D698" s="1">
        <v>6</v>
      </c>
      <c r="E698" s="1" t="s">
        <v>279</v>
      </c>
      <c r="F698">
        <v>5</v>
      </c>
      <c r="G698" s="1" t="str">
        <f>+VLOOKUP(bloque1_2[[#This Row],[niño]],BD.niños[[Código]:[sexo]],6,FALSE)</f>
        <v>7 y 8</v>
      </c>
      <c r="H698" s="1" t="str">
        <f>+VLOOKUP(bloque1_2[[#This Row],[niño]],BD.niños[[Código]:[sexo]],7,FALSE)</f>
        <v>F</v>
      </c>
      <c r="I698" s="1">
        <v>1</v>
      </c>
    </row>
    <row r="699" spans="1:9" x14ac:dyDescent="0.55000000000000004">
      <c r="A699" s="1">
        <v>22</v>
      </c>
      <c r="B699" t="s">
        <v>402</v>
      </c>
      <c r="C699" s="1" t="s">
        <v>5</v>
      </c>
      <c r="D699" s="1">
        <v>6</v>
      </c>
      <c r="E699" s="1" t="s">
        <v>282</v>
      </c>
      <c r="F699">
        <v>6</v>
      </c>
      <c r="G699" s="1" t="str">
        <f>+VLOOKUP(bloque1_2[[#This Row],[niño]],BD.niños[[Código]:[sexo]],6,FALSE)</f>
        <v>5 y 6</v>
      </c>
      <c r="H699" s="1" t="str">
        <f>+VLOOKUP(bloque1_2[[#This Row],[niño]],BD.niños[[Código]:[sexo]],7,FALSE)</f>
        <v>F</v>
      </c>
      <c r="I699" s="1">
        <v>1</v>
      </c>
    </row>
    <row r="700" spans="1:9" x14ac:dyDescent="0.55000000000000004">
      <c r="A700" s="1">
        <v>22</v>
      </c>
      <c r="B700" t="s">
        <v>402</v>
      </c>
      <c r="C700" s="1" t="s">
        <v>5</v>
      </c>
      <c r="D700" s="1">
        <v>6</v>
      </c>
      <c r="E700" s="1" t="s">
        <v>352</v>
      </c>
      <c r="F700">
        <v>6</v>
      </c>
      <c r="G700" s="1" t="str">
        <f>+VLOOKUP(bloque1_2[[#This Row],[niño]],BD.niños[[Código]:[sexo]],6,FALSE)</f>
        <v>7 y 8</v>
      </c>
      <c r="H700" s="1" t="str">
        <f>+VLOOKUP(bloque1_2[[#This Row],[niño]],BD.niños[[Código]:[sexo]],7,FALSE)</f>
        <v>F</v>
      </c>
      <c r="I700" s="1">
        <v>1</v>
      </c>
    </row>
    <row r="701" spans="1:9" x14ac:dyDescent="0.55000000000000004">
      <c r="A701" s="1">
        <v>22</v>
      </c>
      <c r="B701" t="s">
        <v>402</v>
      </c>
      <c r="C701" s="1" t="s">
        <v>5</v>
      </c>
      <c r="D701" s="1">
        <v>6</v>
      </c>
      <c r="E701" s="1" t="s">
        <v>357</v>
      </c>
      <c r="F701">
        <v>6</v>
      </c>
      <c r="G701" s="1" t="str">
        <f>+VLOOKUP(bloque1_2[[#This Row],[niño]],BD.niños[[Código]:[sexo]],6,FALSE)</f>
        <v>7 y 8</v>
      </c>
      <c r="H701" s="1" t="str">
        <f>+VLOOKUP(bloque1_2[[#This Row],[niño]],BD.niños[[Código]:[sexo]],7,FALSE)</f>
        <v>M</v>
      </c>
      <c r="I701" s="1">
        <v>1</v>
      </c>
    </row>
    <row r="702" spans="1:9" x14ac:dyDescent="0.55000000000000004">
      <c r="A702" s="1">
        <v>22</v>
      </c>
      <c r="B702" t="s">
        <v>402</v>
      </c>
      <c r="C702" s="1" t="s">
        <v>5</v>
      </c>
      <c r="D702" s="1">
        <v>6</v>
      </c>
      <c r="E702" s="1" t="s">
        <v>360</v>
      </c>
      <c r="F702">
        <v>6</v>
      </c>
      <c r="G702" s="1" t="str">
        <f>+VLOOKUP(bloque1_2[[#This Row],[niño]],BD.niños[[Código]:[sexo]],6,FALSE)</f>
        <v>9 y 10</v>
      </c>
      <c r="H702" s="1" t="str">
        <f>+VLOOKUP(bloque1_2[[#This Row],[niño]],BD.niños[[Código]:[sexo]],7,FALSE)</f>
        <v>M</v>
      </c>
      <c r="I702" s="1">
        <v>1</v>
      </c>
    </row>
    <row r="703" spans="1:9" x14ac:dyDescent="0.55000000000000004">
      <c r="A703" s="1">
        <v>22</v>
      </c>
      <c r="B703" t="s">
        <v>402</v>
      </c>
      <c r="C703" s="1" t="s">
        <v>5</v>
      </c>
      <c r="D703" s="1">
        <v>6</v>
      </c>
      <c r="E703" s="1" t="s">
        <v>364</v>
      </c>
      <c r="F703">
        <v>6</v>
      </c>
      <c r="G703" s="1" t="str">
        <f>+VLOOKUP(bloque1_2[[#This Row],[niño]],BD.niños[[Código]:[sexo]],6,FALSE)</f>
        <v>9 y 10</v>
      </c>
      <c r="H703" s="1" t="str">
        <f>+VLOOKUP(bloque1_2[[#This Row],[niño]],BD.niños[[Código]:[sexo]],7,FALSE)</f>
        <v>M</v>
      </c>
      <c r="I703" s="1">
        <v>1</v>
      </c>
    </row>
    <row r="704" spans="1:9" x14ac:dyDescent="0.55000000000000004">
      <c r="A704" s="1">
        <v>22</v>
      </c>
      <c r="B704" t="s">
        <v>402</v>
      </c>
      <c r="C704" s="1" t="s">
        <v>5</v>
      </c>
      <c r="D704" s="1">
        <v>6</v>
      </c>
      <c r="E704" s="1" t="s">
        <v>368</v>
      </c>
      <c r="F704">
        <v>6</v>
      </c>
      <c r="G704" s="1" t="str">
        <f>+VLOOKUP(bloque1_2[[#This Row],[niño]],BD.niños[[Código]:[sexo]],6,FALSE)</f>
        <v>9 y 10</v>
      </c>
      <c r="H704" s="1" t="str">
        <f>+VLOOKUP(bloque1_2[[#This Row],[niño]],BD.niños[[Código]:[sexo]],7,FALSE)</f>
        <v>M</v>
      </c>
      <c r="I704" s="1">
        <v>1</v>
      </c>
    </row>
    <row r="705" spans="1:9" x14ac:dyDescent="0.55000000000000004">
      <c r="A705" s="1">
        <v>22</v>
      </c>
      <c r="B705" t="s">
        <v>402</v>
      </c>
      <c r="C705" s="1" t="s">
        <v>5</v>
      </c>
      <c r="D705" s="1">
        <v>6</v>
      </c>
      <c r="E705" s="1" t="s">
        <v>371</v>
      </c>
      <c r="F705">
        <v>6</v>
      </c>
      <c r="G705" s="1" t="str">
        <f>+VLOOKUP(bloque1_2[[#This Row],[niño]],BD.niños[[Código]:[sexo]],6,FALSE)</f>
        <v>9 y 10</v>
      </c>
      <c r="H705" s="1" t="str">
        <f>+VLOOKUP(bloque1_2[[#This Row],[niño]],BD.niños[[Código]:[sexo]],7,FALSE)</f>
        <v>F</v>
      </c>
      <c r="I705" s="1">
        <v>1</v>
      </c>
    </row>
    <row r="706" spans="1:9" x14ac:dyDescent="0.55000000000000004">
      <c r="A706" s="1">
        <v>23</v>
      </c>
      <c r="B706" t="s">
        <v>403</v>
      </c>
      <c r="C706" s="1" t="s">
        <v>3</v>
      </c>
      <c r="D706" s="1">
        <v>4</v>
      </c>
      <c r="E706" s="1" t="s">
        <v>36</v>
      </c>
      <c r="F706">
        <v>7</v>
      </c>
      <c r="G706" s="1" t="str">
        <f>+VLOOKUP(bloque1_2[[#This Row],[niño]],BD.niños[[Código]:[sexo]],6,FALSE)</f>
        <v>5 y 6</v>
      </c>
      <c r="H706" s="1" t="str">
        <f>+VLOOKUP(bloque1_2[[#This Row],[niño]],BD.niños[[Código]:[sexo]],7,FALSE)</f>
        <v>M</v>
      </c>
      <c r="I706" s="1">
        <v>1</v>
      </c>
    </row>
    <row r="707" spans="1:9" x14ac:dyDescent="0.55000000000000004">
      <c r="A707" s="1">
        <v>23</v>
      </c>
      <c r="B707" t="s">
        <v>403</v>
      </c>
      <c r="C707" s="1" t="s">
        <v>3</v>
      </c>
      <c r="D707" s="1">
        <v>4</v>
      </c>
      <c r="E707" s="1" t="s">
        <v>40</v>
      </c>
      <c r="F707">
        <v>4</v>
      </c>
      <c r="G707" s="1" t="str">
        <f>+VLOOKUP(bloque1_2[[#This Row],[niño]],BD.niños[[Código]:[sexo]],6,FALSE)</f>
        <v>7 y 8</v>
      </c>
      <c r="H707" s="1" t="str">
        <f>+VLOOKUP(bloque1_2[[#This Row],[niño]],BD.niños[[Código]:[sexo]],7,FALSE)</f>
        <v>M</v>
      </c>
      <c r="I707" s="1">
        <v>1</v>
      </c>
    </row>
    <row r="708" spans="1:9" x14ac:dyDescent="0.55000000000000004">
      <c r="A708" s="1">
        <v>23</v>
      </c>
      <c r="B708" t="s">
        <v>403</v>
      </c>
      <c r="C708" s="1" t="s">
        <v>3</v>
      </c>
      <c r="D708" s="1">
        <v>4</v>
      </c>
      <c r="E708" s="1" t="s">
        <v>44</v>
      </c>
      <c r="F708">
        <v>5</v>
      </c>
      <c r="G708" s="1" t="str">
        <f>+VLOOKUP(bloque1_2[[#This Row],[niño]],BD.niños[[Código]:[sexo]],6,FALSE)</f>
        <v>7 y 8</v>
      </c>
      <c r="H708" s="1" t="str">
        <f>+VLOOKUP(bloque1_2[[#This Row],[niño]],BD.niños[[Código]:[sexo]],7,FALSE)</f>
        <v>F</v>
      </c>
      <c r="I708" s="1">
        <v>1</v>
      </c>
    </row>
    <row r="709" spans="1:9" x14ac:dyDescent="0.55000000000000004">
      <c r="A709" s="1">
        <v>23</v>
      </c>
      <c r="B709" t="s">
        <v>403</v>
      </c>
      <c r="C709" s="1" t="s">
        <v>3</v>
      </c>
      <c r="D709" s="1">
        <v>4</v>
      </c>
      <c r="E709" s="1" t="s">
        <v>48</v>
      </c>
      <c r="F709">
        <v>3</v>
      </c>
      <c r="G709" s="1" t="str">
        <f>+VLOOKUP(bloque1_2[[#This Row],[niño]],BD.niños[[Código]:[sexo]],6,FALSE)</f>
        <v>7 y 8</v>
      </c>
      <c r="H709" s="1" t="str">
        <f>+VLOOKUP(bloque1_2[[#This Row],[niño]],BD.niños[[Código]:[sexo]],7,FALSE)</f>
        <v>F</v>
      </c>
      <c r="I709" s="1">
        <v>1</v>
      </c>
    </row>
    <row r="710" spans="1:9" x14ac:dyDescent="0.55000000000000004">
      <c r="A710" s="1">
        <v>23</v>
      </c>
      <c r="B710" t="s">
        <v>403</v>
      </c>
      <c r="C710" s="1" t="s">
        <v>3</v>
      </c>
      <c r="D710" s="1">
        <v>4</v>
      </c>
      <c r="E710" s="1" t="s">
        <v>52</v>
      </c>
      <c r="F710">
        <v>4</v>
      </c>
      <c r="G710" s="1" t="str">
        <f>+VLOOKUP(bloque1_2[[#This Row],[niño]],BD.niños[[Código]:[sexo]],6,FALSE)</f>
        <v>7 y 8</v>
      </c>
      <c r="H710" s="1" t="str">
        <f>+VLOOKUP(bloque1_2[[#This Row],[niño]],BD.niños[[Código]:[sexo]],7,FALSE)</f>
        <v>F</v>
      </c>
      <c r="I710" s="1">
        <v>1</v>
      </c>
    </row>
    <row r="711" spans="1:9" x14ac:dyDescent="0.55000000000000004">
      <c r="A711" s="1">
        <v>23</v>
      </c>
      <c r="B711" t="s">
        <v>403</v>
      </c>
      <c r="C711" s="1" t="s">
        <v>3</v>
      </c>
      <c r="D711" s="1">
        <v>4</v>
      </c>
      <c r="E711" s="1" t="s">
        <v>56</v>
      </c>
      <c r="F711">
        <v>4</v>
      </c>
      <c r="G711" s="1" t="str">
        <f>+VLOOKUP(bloque1_2[[#This Row],[niño]],BD.niños[[Código]:[sexo]],6,FALSE)</f>
        <v>7 y 8</v>
      </c>
      <c r="H711" s="1" t="str">
        <f>+VLOOKUP(bloque1_2[[#This Row],[niño]],BD.niños[[Código]:[sexo]],7,FALSE)</f>
        <v>F</v>
      </c>
      <c r="I711" s="1">
        <v>1</v>
      </c>
    </row>
    <row r="712" spans="1:9" x14ac:dyDescent="0.55000000000000004">
      <c r="A712" s="1">
        <v>23</v>
      </c>
      <c r="B712" t="s">
        <v>403</v>
      </c>
      <c r="C712" s="1" t="s">
        <v>3</v>
      </c>
      <c r="D712" s="1">
        <v>4</v>
      </c>
      <c r="E712" s="1" t="s">
        <v>60</v>
      </c>
      <c r="F712">
        <v>4</v>
      </c>
      <c r="G712" s="1" t="str">
        <f>+VLOOKUP(bloque1_2[[#This Row],[niño]],BD.niños[[Código]:[sexo]],6,FALSE)</f>
        <v>9 y 10</v>
      </c>
      <c r="H712" s="1" t="str">
        <f>+VLOOKUP(bloque1_2[[#This Row],[niño]],BD.niños[[Código]:[sexo]],7,FALSE)</f>
        <v>M</v>
      </c>
      <c r="I712" s="1">
        <v>1</v>
      </c>
    </row>
    <row r="713" spans="1:9" x14ac:dyDescent="0.55000000000000004">
      <c r="A713" s="1">
        <v>23</v>
      </c>
      <c r="B713" t="s">
        <v>403</v>
      </c>
      <c r="C713" s="1" t="s">
        <v>3</v>
      </c>
      <c r="D713" s="1">
        <v>4</v>
      </c>
      <c r="E713" s="1" t="s">
        <v>64</v>
      </c>
      <c r="F713">
        <v>4</v>
      </c>
      <c r="G713" s="1" t="str">
        <f>+VLOOKUP(bloque1_2[[#This Row],[niño]],BD.niños[[Código]:[sexo]],6,FALSE)</f>
        <v>9 y 10</v>
      </c>
      <c r="H713" s="1" t="str">
        <f>+VLOOKUP(bloque1_2[[#This Row],[niño]],BD.niños[[Código]:[sexo]],7,FALSE)</f>
        <v>F</v>
      </c>
      <c r="I713" s="1">
        <v>1</v>
      </c>
    </row>
    <row r="714" spans="1:9" x14ac:dyDescent="0.55000000000000004">
      <c r="A714" s="1">
        <v>23</v>
      </c>
      <c r="B714" t="s">
        <v>403</v>
      </c>
      <c r="C714" s="1" t="s">
        <v>3</v>
      </c>
      <c r="D714" s="1">
        <v>4</v>
      </c>
      <c r="E714" s="1" t="s">
        <v>68</v>
      </c>
      <c r="F714">
        <v>4</v>
      </c>
      <c r="G714" s="1" t="str">
        <f>+VLOOKUP(bloque1_2[[#This Row],[niño]],BD.niños[[Código]:[sexo]],6,FALSE)</f>
        <v>9 y 10</v>
      </c>
      <c r="H714" s="1" t="str">
        <f>+VLOOKUP(bloque1_2[[#This Row],[niño]],BD.niños[[Código]:[sexo]],7,FALSE)</f>
        <v>M</v>
      </c>
      <c r="I714" s="1">
        <v>1</v>
      </c>
    </row>
    <row r="715" spans="1:9" x14ac:dyDescent="0.55000000000000004">
      <c r="A715" s="1">
        <v>23</v>
      </c>
      <c r="B715" t="s">
        <v>403</v>
      </c>
      <c r="C715" s="1" t="s">
        <v>3</v>
      </c>
      <c r="D715" s="1">
        <v>4</v>
      </c>
      <c r="E715" s="1" t="s">
        <v>72</v>
      </c>
      <c r="F715">
        <v>7</v>
      </c>
      <c r="G715" s="1" t="str">
        <f>+VLOOKUP(bloque1_2[[#This Row],[niño]],BD.niños[[Código]:[sexo]],6,FALSE)</f>
        <v>9 y 10</v>
      </c>
      <c r="H715" s="1" t="str">
        <f>+VLOOKUP(bloque1_2[[#This Row],[niño]],BD.niños[[Código]:[sexo]],7,FALSE)</f>
        <v>F</v>
      </c>
      <c r="I715" s="1">
        <v>1</v>
      </c>
    </row>
    <row r="716" spans="1:9" x14ac:dyDescent="0.55000000000000004">
      <c r="A716" s="1">
        <v>23</v>
      </c>
      <c r="B716" t="s">
        <v>403</v>
      </c>
      <c r="C716" s="1" t="s">
        <v>3</v>
      </c>
      <c r="D716" s="1">
        <v>4</v>
      </c>
      <c r="E716" s="1" t="s">
        <v>75</v>
      </c>
      <c r="F716">
        <v>4</v>
      </c>
      <c r="G716" s="1" t="str">
        <f>+VLOOKUP(bloque1_2[[#This Row],[niño]],BD.niños[[Código]:[sexo]],6,FALSE)</f>
        <v>9 y 10</v>
      </c>
      <c r="H716" s="1" t="str">
        <f>+VLOOKUP(bloque1_2[[#This Row],[niño]],BD.niños[[Código]:[sexo]],7,FALSE)</f>
        <v>F</v>
      </c>
      <c r="I716" s="1">
        <v>1</v>
      </c>
    </row>
    <row r="717" spans="1:9" x14ac:dyDescent="0.55000000000000004">
      <c r="A717" s="1">
        <v>23</v>
      </c>
      <c r="B717" t="s">
        <v>403</v>
      </c>
      <c r="C717" s="1" t="s">
        <v>3</v>
      </c>
      <c r="D717" s="1">
        <v>4</v>
      </c>
      <c r="E717" s="1" t="s">
        <v>78</v>
      </c>
      <c r="F717">
        <v>4</v>
      </c>
      <c r="G717" s="1" t="str">
        <f>+VLOOKUP(bloque1_2[[#This Row],[niño]],BD.niños[[Código]:[sexo]],6,FALSE)</f>
        <v>5 y 6</v>
      </c>
      <c r="H717" s="1" t="str">
        <f>+VLOOKUP(bloque1_2[[#This Row],[niño]],BD.niños[[Código]:[sexo]],7,FALSE)</f>
        <v>M</v>
      </c>
      <c r="I717" s="1">
        <v>1</v>
      </c>
    </row>
    <row r="718" spans="1:9" x14ac:dyDescent="0.55000000000000004">
      <c r="A718" s="1">
        <v>23</v>
      </c>
      <c r="B718" t="s">
        <v>403</v>
      </c>
      <c r="C718" s="1" t="s">
        <v>3</v>
      </c>
      <c r="D718" s="1">
        <v>4</v>
      </c>
      <c r="E718" s="1" t="s">
        <v>82</v>
      </c>
      <c r="F718">
        <v>7</v>
      </c>
      <c r="G718" s="1" t="str">
        <f>+VLOOKUP(bloque1_2[[#This Row],[niño]],BD.niños[[Código]:[sexo]],6,FALSE)</f>
        <v>5 y 6</v>
      </c>
      <c r="H718" s="1" t="str">
        <f>+VLOOKUP(bloque1_2[[#This Row],[niño]],BD.niños[[Código]:[sexo]],7,FALSE)</f>
        <v>F</v>
      </c>
      <c r="I718" s="1">
        <v>1</v>
      </c>
    </row>
    <row r="719" spans="1:9" x14ac:dyDescent="0.55000000000000004">
      <c r="A719" s="1">
        <v>23</v>
      </c>
      <c r="B719" t="s">
        <v>403</v>
      </c>
      <c r="C719" s="1" t="s">
        <v>3</v>
      </c>
      <c r="D719" s="1">
        <v>4</v>
      </c>
      <c r="E719" s="1" t="s">
        <v>85</v>
      </c>
      <c r="F719">
        <v>3</v>
      </c>
      <c r="G719" s="1" t="str">
        <f>+VLOOKUP(bloque1_2[[#This Row],[niño]],BD.niños[[Código]:[sexo]],6,FALSE)</f>
        <v>5 y 6</v>
      </c>
      <c r="H719" s="1" t="str">
        <f>+VLOOKUP(bloque1_2[[#This Row],[niño]],BD.niños[[Código]:[sexo]],7,FALSE)</f>
        <v>M</v>
      </c>
      <c r="I719" s="1">
        <v>1</v>
      </c>
    </row>
    <row r="720" spans="1:9" x14ac:dyDescent="0.55000000000000004">
      <c r="A720" s="1">
        <v>23</v>
      </c>
      <c r="B720" t="s">
        <v>403</v>
      </c>
      <c r="C720" s="1" t="s">
        <v>3</v>
      </c>
      <c r="D720" s="1">
        <v>4</v>
      </c>
      <c r="E720" s="1" t="s">
        <v>184</v>
      </c>
      <c r="F720">
        <v>4</v>
      </c>
      <c r="G720" s="1" t="str">
        <f>+VLOOKUP(bloque1_2[[#This Row],[niño]],BD.niños[[Código]:[sexo]],6,FALSE)</f>
        <v>7 y 8</v>
      </c>
      <c r="H720" s="1" t="str">
        <f>+VLOOKUP(bloque1_2[[#This Row],[niño]],BD.niños[[Código]:[sexo]],7,FALSE)</f>
        <v>M</v>
      </c>
      <c r="I720" s="1">
        <v>1</v>
      </c>
    </row>
    <row r="721" spans="1:9" x14ac:dyDescent="0.55000000000000004">
      <c r="A721" s="1">
        <v>23</v>
      </c>
      <c r="B721" t="s">
        <v>403</v>
      </c>
      <c r="C721" s="1" t="s">
        <v>3</v>
      </c>
      <c r="D721" s="1">
        <v>4</v>
      </c>
      <c r="E721" s="1" t="s">
        <v>187</v>
      </c>
      <c r="F721">
        <v>4</v>
      </c>
      <c r="G721" s="1" t="str">
        <f>+VLOOKUP(bloque1_2[[#This Row],[niño]],BD.niños[[Código]:[sexo]],6,FALSE)</f>
        <v>7 y 8</v>
      </c>
      <c r="H721" s="1" t="str">
        <f>+VLOOKUP(bloque1_2[[#This Row],[niño]],BD.niños[[Código]:[sexo]],7,FALSE)</f>
        <v>F</v>
      </c>
      <c r="I721" s="1">
        <v>1</v>
      </c>
    </row>
    <row r="722" spans="1:9" x14ac:dyDescent="0.55000000000000004">
      <c r="A722" s="1">
        <v>23</v>
      </c>
      <c r="B722" t="s">
        <v>403</v>
      </c>
      <c r="C722" s="1" t="s">
        <v>3</v>
      </c>
      <c r="D722" s="1">
        <v>4</v>
      </c>
      <c r="E722" s="1" t="s">
        <v>192</v>
      </c>
      <c r="F722">
        <v>4</v>
      </c>
      <c r="G722" s="1" t="str">
        <f>+VLOOKUP(bloque1_2[[#This Row],[niño]],BD.niños[[Código]:[sexo]],6,FALSE)</f>
        <v>7 y 8</v>
      </c>
      <c r="H722" s="1" t="str">
        <f>+VLOOKUP(bloque1_2[[#This Row],[niño]],BD.niños[[Código]:[sexo]],7,FALSE)</f>
        <v>M</v>
      </c>
      <c r="I722" s="1">
        <v>1</v>
      </c>
    </row>
    <row r="723" spans="1:9" x14ac:dyDescent="0.55000000000000004">
      <c r="A723" s="1">
        <v>23</v>
      </c>
      <c r="B723" t="s">
        <v>403</v>
      </c>
      <c r="C723" s="1" t="s">
        <v>3</v>
      </c>
      <c r="D723" s="1">
        <v>4</v>
      </c>
      <c r="E723" s="1" t="s">
        <v>195</v>
      </c>
      <c r="F723">
        <v>4</v>
      </c>
      <c r="G723" s="1" t="str">
        <f>+VLOOKUP(bloque1_2[[#This Row],[niño]],BD.niños[[Código]:[sexo]],6,FALSE)</f>
        <v>9 y 10</v>
      </c>
      <c r="H723" s="1" t="str">
        <f>+VLOOKUP(bloque1_2[[#This Row],[niño]],BD.niños[[Código]:[sexo]],7,FALSE)</f>
        <v>M</v>
      </c>
      <c r="I723" s="1">
        <v>1</v>
      </c>
    </row>
    <row r="724" spans="1:9" x14ac:dyDescent="0.55000000000000004">
      <c r="A724" s="1">
        <v>23</v>
      </c>
      <c r="B724" t="s">
        <v>403</v>
      </c>
      <c r="C724" s="1" t="s">
        <v>3</v>
      </c>
      <c r="D724" s="1">
        <v>4</v>
      </c>
      <c r="E724" s="1" t="s">
        <v>199</v>
      </c>
      <c r="F724">
        <v>4</v>
      </c>
      <c r="G724" s="1" t="str">
        <f>+VLOOKUP(bloque1_2[[#This Row],[niño]],BD.niños[[Código]:[sexo]],6,FALSE)</f>
        <v>9 y 10</v>
      </c>
      <c r="H724" s="1" t="str">
        <f>+VLOOKUP(bloque1_2[[#This Row],[niño]],BD.niños[[Código]:[sexo]],7,FALSE)</f>
        <v>M</v>
      </c>
      <c r="I724" s="1">
        <v>1</v>
      </c>
    </row>
    <row r="725" spans="1:9" x14ac:dyDescent="0.55000000000000004">
      <c r="A725" s="1">
        <v>23</v>
      </c>
      <c r="B725" t="s">
        <v>403</v>
      </c>
      <c r="C725" s="1" t="s">
        <v>3</v>
      </c>
      <c r="D725" s="1">
        <v>4</v>
      </c>
      <c r="E725" s="1" t="s">
        <v>203</v>
      </c>
      <c r="F725">
        <v>5</v>
      </c>
      <c r="G725" s="1" t="str">
        <f>+VLOOKUP(bloque1_2[[#This Row],[niño]],BD.niños[[Código]:[sexo]],6,FALSE)</f>
        <v>9 y 10</v>
      </c>
      <c r="H725" s="1" t="str">
        <f>+VLOOKUP(bloque1_2[[#This Row],[niño]],BD.niños[[Código]:[sexo]],7,FALSE)</f>
        <v>F</v>
      </c>
      <c r="I725" s="1">
        <v>1</v>
      </c>
    </row>
    <row r="726" spans="1:9" x14ac:dyDescent="0.55000000000000004">
      <c r="A726" s="1">
        <v>23</v>
      </c>
      <c r="B726" t="s">
        <v>403</v>
      </c>
      <c r="C726" s="1" t="s">
        <v>3</v>
      </c>
      <c r="D726" s="1">
        <v>4</v>
      </c>
      <c r="E726" s="1" t="s">
        <v>206</v>
      </c>
      <c r="F726">
        <v>4</v>
      </c>
      <c r="G726" s="1" t="str">
        <f>+VLOOKUP(bloque1_2[[#This Row],[niño]],BD.niños[[Código]:[sexo]],6,FALSE)</f>
        <v>9 y 10</v>
      </c>
      <c r="H726" s="1" t="str">
        <f>+VLOOKUP(bloque1_2[[#This Row],[niño]],BD.niños[[Código]:[sexo]],7,FALSE)</f>
        <v>F</v>
      </c>
      <c r="I726" s="1">
        <v>1</v>
      </c>
    </row>
    <row r="727" spans="1:9" x14ac:dyDescent="0.55000000000000004">
      <c r="A727" s="1">
        <v>23</v>
      </c>
      <c r="B727" t="s">
        <v>403</v>
      </c>
      <c r="C727" s="1" t="s">
        <v>3</v>
      </c>
      <c r="D727" s="1">
        <v>4</v>
      </c>
      <c r="E727" s="1" t="s">
        <v>210</v>
      </c>
      <c r="F727">
        <v>4</v>
      </c>
      <c r="G727" s="1" t="str">
        <f>+VLOOKUP(bloque1_2[[#This Row],[niño]],BD.niños[[Código]:[sexo]],6,FALSE)</f>
        <v>7 y 8</v>
      </c>
      <c r="H727" s="1" t="str">
        <f>+VLOOKUP(bloque1_2[[#This Row],[niño]],BD.niños[[Código]:[sexo]],7,FALSE)</f>
        <v>M</v>
      </c>
      <c r="I727" s="1">
        <v>1</v>
      </c>
    </row>
    <row r="728" spans="1:9" x14ac:dyDescent="0.55000000000000004">
      <c r="A728" s="1">
        <v>23</v>
      </c>
      <c r="B728" t="s">
        <v>403</v>
      </c>
      <c r="C728" s="1" t="s">
        <v>3</v>
      </c>
      <c r="D728" s="1">
        <v>4</v>
      </c>
      <c r="E728" s="1" t="s">
        <v>274</v>
      </c>
      <c r="F728">
        <v>4</v>
      </c>
      <c r="G728" s="1" t="str">
        <f>+VLOOKUP(bloque1_2[[#This Row],[niño]],BD.niños[[Código]:[sexo]],6,FALSE)</f>
        <v>5 y 6</v>
      </c>
      <c r="H728" s="1" t="str">
        <f>+VLOOKUP(bloque1_2[[#This Row],[niño]],BD.niños[[Código]:[sexo]],7,FALSE)</f>
        <v>M</v>
      </c>
      <c r="I728" s="1">
        <v>1</v>
      </c>
    </row>
    <row r="729" spans="1:9" x14ac:dyDescent="0.55000000000000004">
      <c r="A729" s="1">
        <v>23</v>
      </c>
      <c r="B729" t="s">
        <v>403</v>
      </c>
      <c r="C729" s="1" t="s">
        <v>3</v>
      </c>
      <c r="D729" s="1">
        <v>4</v>
      </c>
      <c r="E729" s="1" t="s">
        <v>276</v>
      </c>
      <c r="F729">
        <v>4</v>
      </c>
      <c r="G729" s="1" t="str">
        <f>+VLOOKUP(bloque1_2[[#This Row],[niño]],BD.niños[[Código]:[sexo]],6,FALSE)</f>
        <v>5 y 6</v>
      </c>
      <c r="H729" s="1" t="str">
        <f>+VLOOKUP(bloque1_2[[#This Row],[niño]],BD.niños[[Código]:[sexo]],7,FALSE)</f>
        <v>M</v>
      </c>
      <c r="I729" s="1">
        <v>1</v>
      </c>
    </row>
    <row r="730" spans="1:9" x14ac:dyDescent="0.55000000000000004">
      <c r="A730" s="1">
        <v>23</v>
      </c>
      <c r="B730" t="s">
        <v>403</v>
      </c>
      <c r="C730" s="1" t="s">
        <v>3</v>
      </c>
      <c r="D730" s="1">
        <v>4</v>
      </c>
      <c r="E730" s="1" t="s">
        <v>279</v>
      </c>
      <c r="F730">
        <v>4</v>
      </c>
      <c r="G730" s="1" t="str">
        <f>+VLOOKUP(bloque1_2[[#This Row],[niño]],BD.niños[[Código]:[sexo]],6,FALSE)</f>
        <v>7 y 8</v>
      </c>
      <c r="H730" s="1" t="str">
        <f>+VLOOKUP(bloque1_2[[#This Row],[niño]],BD.niños[[Código]:[sexo]],7,FALSE)</f>
        <v>F</v>
      </c>
      <c r="I730" s="1">
        <v>1</v>
      </c>
    </row>
    <row r="731" spans="1:9" x14ac:dyDescent="0.55000000000000004">
      <c r="A731" s="1">
        <v>23</v>
      </c>
      <c r="B731" t="s">
        <v>403</v>
      </c>
      <c r="C731" s="1" t="s">
        <v>3</v>
      </c>
      <c r="D731" s="1">
        <v>4</v>
      </c>
      <c r="E731" s="1" t="s">
        <v>282</v>
      </c>
      <c r="F731">
        <v>4</v>
      </c>
      <c r="G731" s="1" t="str">
        <f>+VLOOKUP(bloque1_2[[#This Row],[niño]],BD.niños[[Código]:[sexo]],6,FALSE)</f>
        <v>5 y 6</v>
      </c>
      <c r="H731" s="1" t="str">
        <f>+VLOOKUP(bloque1_2[[#This Row],[niño]],BD.niños[[Código]:[sexo]],7,FALSE)</f>
        <v>F</v>
      </c>
      <c r="I731" s="1">
        <v>1</v>
      </c>
    </row>
    <row r="732" spans="1:9" x14ac:dyDescent="0.55000000000000004">
      <c r="A732" s="1">
        <v>23</v>
      </c>
      <c r="B732" t="s">
        <v>403</v>
      </c>
      <c r="C732" s="1" t="s">
        <v>3</v>
      </c>
      <c r="D732" s="1">
        <v>4</v>
      </c>
      <c r="E732" s="1" t="s">
        <v>352</v>
      </c>
      <c r="F732">
        <v>4</v>
      </c>
      <c r="G732" s="1" t="str">
        <f>+VLOOKUP(bloque1_2[[#This Row],[niño]],BD.niños[[Código]:[sexo]],6,FALSE)</f>
        <v>7 y 8</v>
      </c>
      <c r="H732" s="1" t="str">
        <f>+VLOOKUP(bloque1_2[[#This Row],[niño]],BD.niños[[Código]:[sexo]],7,FALSE)</f>
        <v>F</v>
      </c>
      <c r="I732" s="1">
        <v>1</v>
      </c>
    </row>
    <row r="733" spans="1:9" x14ac:dyDescent="0.55000000000000004">
      <c r="A733" s="1">
        <v>23</v>
      </c>
      <c r="B733" t="s">
        <v>403</v>
      </c>
      <c r="C733" s="1" t="s">
        <v>3</v>
      </c>
      <c r="D733" s="1">
        <v>4</v>
      </c>
      <c r="E733" s="1" t="s">
        <v>357</v>
      </c>
      <c r="F733">
        <v>4</v>
      </c>
      <c r="G733" s="1" t="str">
        <f>+VLOOKUP(bloque1_2[[#This Row],[niño]],BD.niños[[Código]:[sexo]],6,FALSE)</f>
        <v>7 y 8</v>
      </c>
      <c r="H733" s="1" t="str">
        <f>+VLOOKUP(bloque1_2[[#This Row],[niño]],BD.niños[[Código]:[sexo]],7,FALSE)</f>
        <v>M</v>
      </c>
      <c r="I733" s="1">
        <v>1</v>
      </c>
    </row>
    <row r="734" spans="1:9" x14ac:dyDescent="0.55000000000000004">
      <c r="A734" s="1">
        <v>23</v>
      </c>
      <c r="B734" t="s">
        <v>403</v>
      </c>
      <c r="C734" s="1" t="s">
        <v>3</v>
      </c>
      <c r="D734" s="1">
        <v>4</v>
      </c>
      <c r="E734" s="1" t="s">
        <v>360</v>
      </c>
      <c r="F734">
        <v>4</v>
      </c>
      <c r="G734" s="1" t="str">
        <f>+VLOOKUP(bloque1_2[[#This Row],[niño]],BD.niños[[Código]:[sexo]],6,FALSE)</f>
        <v>9 y 10</v>
      </c>
      <c r="H734" s="1" t="str">
        <f>+VLOOKUP(bloque1_2[[#This Row],[niño]],BD.niños[[Código]:[sexo]],7,FALSE)</f>
        <v>M</v>
      </c>
      <c r="I734" s="1">
        <v>1</v>
      </c>
    </row>
    <row r="735" spans="1:9" x14ac:dyDescent="0.55000000000000004">
      <c r="A735" s="1">
        <v>23</v>
      </c>
      <c r="B735" t="s">
        <v>403</v>
      </c>
      <c r="C735" s="1" t="s">
        <v>3</v>
      </c>
      <c r="D735" s="1">
        <v>4</v>
      </c>
      <c r="E735" s="1" t="s">
        <v>364</v>
      </c>
      <c r="F735">
        <v>4</v>
      </c>
      <c r="G735" s="1" t="str">
        <f>+VLOOKUP(bloque1_2[[#This Row],[niño]],BD.niños[[Código]:[sexo]],6,FALSE)</f>
        <v>9 y 10</v>
      </c>
      <c r="H735" s="1" t="str">
        <f>+VLOOKUP(bloque1_2[[#This Row],[niño]],BD.niños[[Código]:[sexo]],7,FALSE)</f>
        <v>M</v>
      </c>
      <c r="I735" s="1">
        <v>1</v>
      </c>
    </row>
    <row r="736" spans="1:9" x14ac:dyDescent="0.55000000000000004">
      <c r="A736" s="1">
        <v>23</v>
      </c>
      <c r="B736" t="s">
        <v>403</v>
      </c>
      <c r="C736" s="1" t="s">
        <v>3</v>
      </c>
      <c r="D736" s="1">
        <v>4</v>
      </c>
      <c r="E736" s="1" t="s">
        <v>368</v>
      </c>
      <c r="F736">
        <v>3</v>
      </c>
      <c r="G736" s="1" t="str">
        <f>+VLOOKUP(bloque1_2[[#This Row],[niño]],BD.niños[[Código]:[sexo]],6,FALSE)</f>
        <v>9 y 10</v>
      </c>
      <c r="H736" s="1" t="str">
        <f>+VLOOKUP(bloque1_2[[#This Row],[niño]],BD.niños[[Código]:[sexo]],7,FALSE)</f>
        <v>M</v>
      </c>
      <c r="I736" s="1">
        <v>1</v>
      </c>
    </row>
    <row r="737" spans="1:9" x14ac:dyDescent="0.55000000000000004">
      <c r="A737" s="1">
        <v>23</v>
      </c>
      <c r="B737" t="s">
        <v>403</v>
      </c>
      <c r="C737" s="1" t="s">
        <v>3</v>
      </c>
      <c r="D737" s="1">
        <v>4</v>
      </c>
      <c r="E737" s="1" t="s">
        <v>371</v>
      </c>
      <c r="F737">
        <v>4</v>
      </c>
      <c r="G737" s="1" t="str">
        <f>+VLOOKUP(bloque1_2[[#This Row],[niño]],BD.niños[[Código]:[sexo]],6,FALSE)</f>
        <v>9 y 10</v>
      </c>
      <c r="H737" s="1" t="str">
        <f>+VLOOKUP(bloque1_2[[#This Row],[niño]],BD.niños[[Código]:[sexo]],7,FALSE)</f>
        <v>F</v>
      </c>
      <c r="I737" s="1">
        <v>1</v>
      </c>
    </row>
    <row r="738" spans="1:9" x14ac:dyDescent="0.55000000000000004">
      <c r="A738" s="1">
        <v>24</v>
      </c>
      <c r="B738" t="s">
        <v>404</v>
      </c>
      <c r="C738" s="1" t="s">
        <v>3</v>
      </c>
      <c r="D738" s="1">
        <v>4</v>
      </c>
      <c r="E738" s="1" t="s">
        <v>36</v>
      </c>
      <c r="F738">
        <v>4</v>
      </c>
      <c r="G738" s="1" t="str">
        <f>+VLOOKUP(bloque1_2[[#This Row],[niño]],BD.niños[[Código]:[sexo]],6,FALSE)</f>
        <v>5 y 6</v>
      </c>
      <c r="H738" s="1" t="str">
        <f>+VLOOKUP(bloque1_2[[#This Row],[niño]],BD.niños[[Código]:[sexo]],7,FALSE)</f>
        <v>M</v>
      </c>
      <c r="I738" s="1">
        <v>1</v>
      </c>
    </row>
    <row r="739" spans="1:9" x14ac:dyDescent="0.55000000000000004">
      <c r="A739" s="1">
        <v>24</v>
      </c>
      <c r="B739" t="s">
        <v>404</v>
      </c>
      <c r="C739" s="1" t="s">
        <v>3</v>
      </c>
      <c r="D739" s="1">
        <v>4</v>
      </c>
      <c r="E739" s="1" t="s">
        <v>40</v>
      </c>
      <c r="F739">
        <v>4</v>
      </c>
      <c r="G739" s="1" t="str">
        <f>+VLOOKUP(bloque1_2[[#This Row],[niño]],BD.niños[[Código]:[sexo]],6,FALSE)</f>
        <v>7 y 8</v>
      </c>
      <c r="H739" s="1" t="str">
        <f>+VLOOKUP(bloque1_2[[#This Row],[niño]],BD.niños[[Código]:[sexo]],7,FALSE)</f>
        <v>M</v>
      </c>
      <c r="I739" s="1">
        <v>1</v>
      </c>
    </row>
    <row r="740" spans="1:9" x14ac:dyDescent="0.55000000000000004">
      <c r="A740" s="1">
        <v>24</v>
      </c>
      <c r="B740" t="s">
        <v>404</v>
      </c>
      <c r="C740" s="1" t="s">
        <v>3</v>
      </c>
      <c r="D740" s="1">
        <v>4</v>
      </c>
      <c r="E740" s="1" t="s">
        <v>44</v>
      </c>
      <c r="F740">
        <v>3</v>
      </c>
      <c r="G740" s="1" t="str">
        <f>+VLOOKUP(bloque1_2[[#This Row],[niño]],BD.niños[[Código]:[sexo]],6,FALSE)</f>
        <v>7 y 8</v>
      </c>
      <c r="H740" s="1" t="str">
        <f>+VLOOKUP(bloque1_2[[#This Row],[niño]],BD.niños[[Código]:[sexo]],7,FALSE)</f>
        <v>F</v>
      </c>
      <c r="I740" s="1">
        <v>1</v>
      </c>
    </row>
    <row r="741" spans="1:9" x14ac:dyDescent="0.55000000000000004">
      <c r="A741" s="1">
        <v>24</v>
      </c>
      <c r="B741" t="s">
        <v>404</v>
      </c>
      <c r="C741" s="1" t="s">
        <v>3</v>
      </c>
      <c r="D741" s="1">
        <v>4</v>
      </c>
      <c r="E741" s="1" t="s">
        <v>48</v>
      </c>
      <c r="F741">
        <v>4</v>
      </c>
      <c r="G741" s="1" t="str">
        <f>+VLOOKUP(bloque1_2[[#This Row],[niño]],BD.niños[[Código]:[sexo]],6,FALSE)</f>
        <v>7 y 8</v>
      </c>
      <c r="H741" s="1" t="str">
        <f>+VLOOKUP(bloque1_2[[#This Row],[niño]],BD.niños[[Código]:[sexo]],7,FALSE)</f>
        <v>F</v>
      </c>
      <c r="I741" s="1">
        <v>1</v>
      </c>
    </row>
    <row r="742" spans="1:9" x14ac:dyDescent="0.55000000000000004">
      <c r="A742" s="1">
        <v>24</v>
      </c>
      <c r="B742" t="s">
        <v>404</v>
      </c>
      <c r="C742" s="1" t="s">
        <v>3</v>
      </c>
      <c r="D742" s="1">
        <v>4</v>
      </c>
      <c r="E742" s="1" t="s">
        <v>52</v>
      </c>
      <c r="F742">
        <v>4</v>
      </c>
      <c r="G742" s="1" t="str">
        <f>+VLOOKUP(bloque1_2[[#This Row],[niño]],BD.niños[[Código]:[sexo]],6,FALSE)</f>
        <v>7 y 8</v>
      </c>
      <c r="H742" s="1" t="str">
        <f>+VLOOKUP(bloque1_2[[#This Row],[niño]],BD.niños[[Código]:[sexo]],7,FALSE)</f>
        <v>F</v>
      </c>
      <c r="I742" s="1">
        <v>1</v>
      </c>
    </row>
    <row r="743" spans="1:9" x14ac:dyDescent="0.55000000000000004">
      <c r="A743" s="1">
        <v>24</v>
      </c>
      <c r="B743" t="s">
        <v>404</v>
      </c>
      <c r="C743" s="1" t="s">
        <v>3</v>
      </c>
      <c r="D743" s="1">
        <v>4</v>
      </c>
      <c r="E743" s="1" t="s">
        <v>56</v>
      </c>
      <c r="F743">
        <v>4</v>
      </c>
      <c r="G743" s="1" t="str">
        <f>+VLOOKUP(bloque1_2[[#This Row],[niño]],BD.niños[[Código]:[sexo]],6,FALSE)</f>
        <v>7 y 8</v>
      </c>
      <c r="H743" s="1" t="str">
        <f>+VLOOKUP(bloque1_2[[#This Row],[niño]],BD.niños[[Código]:[sexo]],7,FALSE)</f>
        <v>F</v>
      </c>
      <c r="I743" s="1">
        <v>1</v>
      </c>
    </row>
    <row r="744" spans="1:9" x14ac:dyDescent="0.55000000000000004">
      <c r="A744" s="1">
        <v>24</v>
      </c>
      <c r="B744" t="s">
        <v>404</v>
      </c>
      <c r="C744" s="1" t="s">
        <v>3</v>
      </c>
      <c r="D744" s="1">
        <v>4</v>
      </c>
      <c r="E744" s="1" t="s">
        <v>60</v>
      </c>
      <c r="F744">
        <v>4</v>
      </c>
      <c r="G744" s="1" t="str">
        <f>+VLOOKUP(bloque1_2[[#This Row],[niño]],BD.niños[[Código]:[sexo]],6,FALSE)</f>
        <v>9 y 10</v>
      </c>
      <c r="H744" s="1" t="str">
        <f>+VLOOKUP(bloque1_2[[#This Row],[niño]],BD.niños[[Código]:[sexo]],7,FALSE)</f>
        <v>M</v>
      </c>
      <c r="I744" s="1">
        <v>1</v>
      </c>
    </row>
    <row r="745" spans="1:9" x14ac:dyDescent="0.55000000000000004">
      <c r="A745" s="1">
        <v>24</v>
      </c>
      <c r="B745" t="s">
        <v>404</v>
      </c>
      <c r="C745" s="1" t="s">
        <v>3</v>
      </c>
      <c r="D745" s="1">
        <v>4</v>
      </c>
      <c r="E745" s="1" t="s">
        <v>64</v>
      </c>
      <c r="F745">
        <v>7</v>
      </c>
      <c r="G745" s="1" t="str">
        <f>+VLOOKUP(bloque1_2[[#This Row],[niño]],BD.niños[[Código]:[sexo]],6,FALSE)</f>
        <v>9 y 10</v>
      </c>
      <c r="H745" s="1" t="str">
        <f>+VLOOKUP(bloque1_2[[#This Row],[niño]],BD.niños[[Código]:[sexo]],7,FALSE)</f>
        <v>F</v>
      </c>
      <c r="I745" s="1">
        <v>1</v>
      </c>
    </row>
    <row r="746" spans="1:9" x14ac:dyDescent="0.55000000000000004">
      <c r="A746" s="1">
        <v>24</v>
      </c>
      <c r="B746" t="s">
        <v>404</v>
      </c>
      <c r="C746" s="1" t="s">
        <v>3</v>
      </c>
      <c r="D746" s="1">
        <v>4</v>
      </c>
      <c r="E746" s="1" t="s">
        <v>68</v>
      </c>
      <c r="F746">
        <v>4</v>
      </c>
      <c r="G746" s="1" t="str">
        <f>+VLOOKUP(bloque1_2[[#This Row],[niño]],BD.niños[[Código]:[sexo]],6,FALSE)</f>
        <v>9 y 10</v>
      </c>
      <c r="H746" s="1" t="str">
        <f>+VLOOKUP(bloque1_2[[#This Row],[niño]],BD.niños[[Código]:[sexo]],7,FALSE)</f>
        <v>M</v>
      </c>
      <c r="I746" s="1">
        <v>1</v>
      </c>
    </row>
    <row r="747" spans="1:9" x14ac:dyDescent="0.55000000000000004">
      <c r="A747" s="1">
        <v>24</v>
      </c>
      <c r="B747" t="s">
        <v>404</v>
      </c>
      <c r="C747" s="1" t="s">
        <v>3</v>
      </c>
      <c r="D747" s="1">
        <v>4</v>
      </c>
      <c r="E747" s="1" t="s">
        <v>72</v>
      </c>
      <c r="F747">
        <v>4</v>
      </c>
      <c r="G747" s="1" t="str">
        <f>+VLOOKUP(bloque1_2[[#This Row],[niño]],BD.niños[[Código]:[sexo]],6,FALSE)</f>
        <v>9 y 10</v>
      </c>
      <c r="H747" s="1" t="str">
        <f>+VLOOKUP(bloque1_2[[#This Row],[niño]],BD.niños[[Código]:[sexo]],7,FALSE)</f>
        <v>F</v>
      </c>
      <c r="I747" s="1">
        <v>1</v>
      </c>
    </row>
    <row r="748" spans="1:9" x14ac:dyDescent="0.55000000000000004">
      <c r="A748" s="1">
        <v>24</v>
      </c>
      <c r="B748" t="s">
        <v>404</v>
      </c>
      <c r="C748" s="1" t="s">
        <v>3</v>
      </c>
      <c r="D748" s="1">
        <v>4</v>
      </c>
      <c r="E748" s="1" t="s">
        <v>75</v>
      </c>
      <c r="F748">
        <v>4</v>
      </c>
      <c r="G748" s="1" t="str">
        <f>+VLOOKUP(bloque1_2[[#This Row],[niño]],BD.niños[[Código]:[sexo]],6,FALSE)</f>
        <v>9 y 10</v>
      </c>
      <c r="H748" s="1" t="str">
        <f>+VLOOKUP(bloque1_2[[#This Row],[niño]],BD.niños[[Código]:[sexo]],7,FALSE)</f>
        <v>F</v>
      </c>
      <c r="I748" s="1">
        <v>1</v>
      </c>
    </row>
    <row r="749" spans="1:9" x14ac:dyDescent="0.55000000000000004">
      <c r="A749" s="1">
        <v>24</v>
      </c>
      <c r="B749" t="s">
        <v>404</v>
      </c>
      <c r="C749" s="1" t="s">
        <v>3</v>
      </c>
      <c r="D749" s="1">
        <v>4</v>
      </c>
      <c r="E749" s="1" t="s">
        <v>78</v>
      </c>
      <c r="F749">
        <v>4</v>
      </c>
      <c r="G749" s="1" t="str">
        <f>+VLOOKUP(bloque1_2[[#This Row],[niño]],BD.niños[[Código]:[sexo]],6,FALSE)</f>
        <v>5 y 6</v>
      </c>
      <c r="H749" s="1" t="str">
        <f>+VLOOKUP(bloque1_2[[#This Row],[niño]],BD.niños[[Código]:[sexo]],7,FALSE)</f>
        <v>M</v>
      </c>
      <c r="I749" s="1">
        <v>1</v>
      </c>
    </row>
    <row r="750" spans="1:9" x14ac:dyDescent="0.55000000000000004">
      <c r="A750" s="1">
        <v>24</v>
      </c>
      <c r="B750" t="s">
        <v>404</v>
      </c>
      <c r="C750" s="1" t="s">
        <v>3</v>
      </c>
      <c r="D750" s="1">
        <v>4</v>
      </c>
      <c r="E750" s="1" t="s">
        <v>82</v>
      </c>
      <c r="F750">
        <v>3</v>
      </c>
      <c r="G750" s="1" t="str">
        <f>+VLOOKUP(bloque1_2[[#This Row],[niño]],BD.niños[[Código]:[sexo]],6,FALSE)</f>
        <v>5 y 6</v>
      </c>
      <c r="H750" s="1" t="str">
        <f>+VLOOKUP(bloque1_2[[#This Row],[niño]],BD.niños[[Código]:[sexo]],7,FALSE)</f>
        <v>F</v>
      </c>
      <c r="I750" s="1">
        <v>1</v>
      </c>
    </row>
    <row r="751" spans="1:9" x14ac:dyDescent="0.55000000000000004">
      <c r="A751" s="1">
        <v>24</v>
      </c>
      <c r="B751" t="s">
        <v>404</v>
      </c>
      <c r="C751" s="1" t="s">
        <v>3</v>
      </c>
      <c r="D751" s="1">
        <v>4</v>
      </c>
      <c r="E751" s="1" t="s">
        <v>85</v>
      </c>
      <c r="F751">
        <v>4</v>
      </c>
      <c r="G751" s="1" t="str">
        <f>+VLOOKUP(bloque1_2[[#This Row],[niño]],BD.niños[[Código]:[sexo]],6,FALSE)</f>
        <v>5 y 6</v>
      </c>
      <c r="H751" s="1" t="str">
        <f>+VLOOKUP(bloque1_2[[#This Row],[niño]],BD.niños[[Código]:[sexo]],7,FALSE)</f>
        <v>M</v>
      </c>
      <c r="I751" s="1">
        <v>1</v>
      </c>
    </row>
    <row r="752" spans="1:9" x14ac:dyDescent="0.55000000000000004">
      <c r="A752" s="1">
        <v>24</v>
      </c>
      <c r="B752" t="s">
        <v>404</v>
      </c>
      <c r="C752" s="1" t="s">
        <v>3</v>
      </c>
      <c r="D752" s="1">
        <v>4</v>
      </c>
      <c r="E752" s="1" t="s">
        <v>184</v>
      </c>
      <c r="F752">
        <v>4</v>
      </c>
      <c r="G752" s="1" t="str">
        <f>+VLOOKUP(bloque1_2[[#This Row],[niño]],BD.niños[[Código]:[sexo]],6,FALSE)</f>
        <v>7 y 8</v>
      </c>
      <c r="H752" s="1" t="str">
        <f>+VLOOKUP(bloque1_2[[#This Row],[niño]],BD.niños[[Código]:[sexo]],7,FALSE)</f>
        <v>M</v>
      </c>
      <c r="I752" s="1">
        <v>1</v>
      </c>
    </row>
    <row r="753" spans="1:9" x14ac:dyDescent="0.55000000000000004">
      <c r="A753" s="1">
        <v>24</v>
      </c>
      <c r="B753" t="s">
        <v>404</v>
      </c>
      <c r="C753" s="1" t="s">
        <v>3</v>
      </c>
      <c r="D753" s="1">
        <v>4</v>
      </c>
      <c r="E753" s="1" t="s">
        <v>187</v>
      </c>
      <c r="F753">
        <v>4</v>
      </c>
      <c r="G753" s="1" t="str">
        <f>+VLOOKUP(bloque1_2[[#This Row],[niño]],BD.niños[[Código]:[sexo]],6,FALSE)</f>
        <v>7 y 8</v>
      </c>
      <c r="H753" s="1" t="str">
        <f>+VLOOKUP(bloque1_2[[#This Row],[niño]],BD.niños[[Código]:[sexo]],7,FALSE)</f>
        <v>F</v>
      </c>
      <c r="I753" s="1">
        <v>1</v>
      </c>
    </row>
    <row r="754" spans="1:9" x14ac:dyDescent="0.55000000000000004">
      <c r="A754" s="1">
        <v>24</v>
      </c>
      <c r="B754" t="s">
        <v>404</v>
      </c>
      <c r="C754" s="1" t="s">
        <v>3</v>
      </c>
      <c r="D754" s="1">
        <v>4</v>
      </c>
      <c r="E754" s="1" t="s">
        <v>192</v>
      </c>
      <c r="F754">
        <v>4</v>
      </c>
      <c r="G754" s="1" t="str">
        <f>+VLOOKUP(bloque1_2[[#This Row],[niño]],BD.niños[[Código]:[sexo]],6,FALSE)</f>
        <v>7 y 8</v>
      </c>
      <c r="H754" s="1" t="str">
        <f>+VLOOKUP(bloque1_2[[#This Row],[niño]],BD.niños[[Código]:[sexo]],7,FALSE)</f>
        <v>M</v>
      </c>
      <c r="I754" s="1">
        <v>1</v>
      </c>
    </row>
    <row r="755" spans="1:9" x14ac:dyDescent="0.55000000000000004">
      <c r="A755" s="1">
        <v>24</v>
      </c>
      <c r="B755" t="s">
        <v>404</v>
      </c>
      <c r="C755" s="1" t="s">
        <v>3</v>
      </c>
      <c r="D755" s="1">
        <v>4</v>
      </c>
      <c r="E755" s="1" t="s">
        <v>195</v>
      </c>
      <c r="F755">
        <v>4</v>
      </c>
      <c r="G755" s="1" t="str">
        <f>+VLOOKUP(bloque1_2[[#This Row],[niño]],BD.niños[[Código]:[sexo]],6,FALSE)</f>
        <v>9 y 10</v>
      </c>
      <c r="H755" s="1" t="str">
        <f>+VLOOKUP(bloque1_2[[#This Row],[niño]],BD.niños[[Código]:[sexo]],7,FALSE)</f>
        <v>M</v>
      </c>
      <c r="I755" s="1">
        <v>1</v>
      </c>
    </row>
    <row r="756" spans="1:9" x14ac:dyDescent="0.55000000000000004">
      <c r="A756" s="1">
        <v>24</v>
      </c>
      <c r="B756" t="s">
        <v>404</v>
      </c>
      <c r="C756" s="1" t="s">
        <v>3</v>
      </c>
      <c r="D756" s="1">
        <v>4</v>
      </c>
      <c r="E756" s="1" t="s">
        <v>199</v>
      </c>
      <c r="F756">
        <v>4</v>
      </c>
      <c r="G756" s="1" t="str">
        <f>+VLOOKUP(bloque1_2[[#This Row],[niño]],BD.niños[[Código]:[sexo]],6,FALSE)</f>
        <v>9 y 10</v>
      </c>
      <c r="H756" s="1" t="str">
        <f>+VLOOKUP(bloque1_2[[#This Row],[niño]],BD.niños[[Código]:[sexo]],7,FALSE)</f>
        <v>M</v>
      </c>
      <c r="I756" s="1">
        <v>1</v>
      </c>
    </row>
    <row r="757" spans="1:9" x14ac:dyDescent="0.55000000000000004">
      <c r="A757" s="1">
        <v>24</v>
      </c>
      <c r="B757" t="s">
        <v>404</v>
      </c>
      <c r="C757" s="1" t="s">
        <v>3</v>
      </c>
      <c r="D757" s="1">
        <v>4</v>
      </c>
      <c r="E757" s="1" t="s">
        <v>203</v>
      </c>
      <c r="F757">
        <v>4</v>
      </c>
      <c r="G757" s="1" t="str">
        <f>+VLOOKUP(bloque1_2[[#This Row],[niño]],BD.niños[[Código]:[sexo]],6,FALSE)</f>
        <v>9 y 10</v>
      </c>
      <c r="H757" s="1" t="str">
        <f>+VLOOKUP(bloque1_2[[#This Row],[niño]],BD.niños[[Código]:[sexo]],7,FALSE)</f>
        <v>F</v>
      </c>
      <c r="I757" s="1">
        <v>1</v>
      </c>
    </row>
    <row r="758" spans="1:9" x14ac:dyDescent="0.55000000000000004">
      <c r="A758" s="1">
        <v>24</v>
      </c>
      <c r="B758" t="s">
        <v>404</v>
      </c>
      <c r="C758" s="1" t="s">
        <v>3</v>
      </c>
      <c r="D758" s="1">
        <v>4</v>
      </c>
      <c r="E758" s="1" t="s">
        <v>206</v>
      </c>
      <c r="F758">
        <v>4</v>
      </c>
      <c r="G758" s="1" t="str">
        <f>+VLOOKUP(bloque1_2[[#This Row],[niño]],BD.niños[[Código]:[sexo]],6,FALSE)</f>
        <v>9 y 10</v>
      </c>
      <c r="H758" s="1" t="str">
        <f>+VLOOKUP(bloque1_2[[#This Row],[niño]],BD.niños[[Código]:[sexo]],7,FALSE)</f>
        <v>F</v>
      </c>
      <c r="I758" s="1">
        <v>1</v>
      </c>
    </row>
    <row r="759" spans="1:9" x14ac:dyDescent="0.55000000000000004">
      <c r="A759" s="1">
        <v>24</v>
      </c>
      <c r="B759" t="s">
        <v>404</v>
      </c>
      <c r="C759" s="1" t="s">
        <v>3</v>
      </c>
      <c r="D759" s="1">
        <v>4</v>
      </c>
      <c r="E759" s="1" t="s">
        <v>210</v>
      </c>
      <c r="F759">
        <v>4</v>
      </c>
      <c r="G759" s="1" t="str">
        <f>+VLOOKUP(bloque1_2[[#This Row],[niño]],BD.niños[[Código]:[sexo]],6,FALSE)</f>
        <v>7 y 8</v>
      </c>
      <c r="H759" s="1" t="str">
        <f>+VLOOKUP(bloque1_2[[#This Row],[niño]],BD.niños[[Código]:[sexo]],7,FALSE)</f>
        <v>M</v>
      </c>
      <c r="I759" s="1">
        <v>1</v>
      </c>
    </row>
    <row r="760" spans="1:9" x14ac:dyDescent="0.55000000000000004">
      <c r="A760" s="1">
        <v>24</v>
      </c>
      <c r="B760" t="s">
        <v>404</v>
      </c>
      <c r="C760" s="1" t="s">
        <v>3</v>
      </c>
      <c r="D760" s="1">
        <v>4</v>
      </c>
      <c r="E760" s="1" t="s">
        <v>274</v>
      </c>
      <c r="F760">
        <v>4</v>
      </c>
      <c r="G760" s="1" t="str">
        <f>+VLOOKUP(bloque1_2[[#This Row],[niño]],BD.niños[[Código]:[sexo]],6,FALSE)</f>
        <v>5 y 6</v>
      </c>
      <c r="H760" s="1" t="str">
        <f>+VLOOKUP(bloque1_2[[#This Row],[niño]],BD.niños[[Código]:[sexo]],7,FALSE)</f>
        <v>M</v>
      </c>
      <c r="I760" s="1">
        <v>1</v>
      </c>
    </row>
    <row r="761" spans="1:9" x14ac:dyDescent="0.55000000000000004">
      <c r="A761" s="1">
        <v>24</v>
      </c>
      <c r="B761" t="s">
        <v>404</v>
      </c>
      <c r="C761" s="1" t="s">
        <v>3</v>
      </c>
      <c r="D761" s="1">
        <v>4</v>
      </c>
      <c r="E761" s="1" t="s">
        <v>276</v>
      </c>
      <c r="F761">
        <v>4</v>
      </c>
      <c r="G761" s="1" t="str">
        <f>+VLOOKUP(bloque1_2[[#This Row],[niño]],BD.niños[[Código]:[sexo]],6,FALSE)</f>
        <v>5 y 6</v>
      </c>
      <c r="H761" s="1" t="str">
        <f>+VLOOKUP(bloque1_2[[#This Row],[niño]],BD.niños[[Código]:[sexo]],7,FALSE)</f>
        <v>M</v>
      </c>
      <c r="I761" s="1">
        <v>1</v>
      </c>
    </row>
    <row r="762" spans="1:9" x14ac:dyDescent="0.55000000000000004">
      <c r="A762" s="1">
        <v>24</v>
      </c>
      <c r="B762" t="s">
        <v>404</v>
      </c>
      <c r="C762" s="1" t="s">
        <v>3</v>
      </c>
      <c r="D762" s="1">
        <v>4</v>
      </c>
      <c r="E762" s="1" t="s">
        <v>279</v>
      </c>
      <c r="F762">
        <v>4</v>
      </c>
      <c r="G762" s="1" t="str">
        <f>+VLOOKUP(bloque1_2[[#This Row],[niño]],BD.niños[[Código]:[sexo]],6,FALSE)</f>
        <v>7 y 8</v>
      </c>
      <c r="H762" s="1" t="str">
        <f>+VLOOKUP(bloque1_2[[#This Row],[niño]],BD.niños[[Código]:[sexo]],7,FALSE)</f>
        <v>F</v>
      </c>
      <c r="I762" s="1">
        <v>1</v>
      </c>
    </row>
    <row r="763" spans="1:9" x14ac:dyDescent="0.55000000000000004">
      <c r="A763" s="1">
        <v>24</v>
      </c>
      <c r="B763" t="s">
        <v>404</v>
      </c>
      <c r="C763" s="1" t="s">
        <v>3</v>
      </c>
      <c r="D763" s="1">
        <v>4</v>
      </c>
      <c r="E763" s="1" t="s">
        <v>282</v>
      </c>
      <c r="F763">
        <v>4</v>
      </c>
      <c r="G763" s="1" t="str">
        <f>+VLOOKUP(bloque1_2[[#This Row],[niño]],BD.niños[[Código]:[sexo]],6,FALSE)</f>
        <v>5 y 6</v>
      </c>
      <c r="H763" s="1" t="str">
        <f>+VLOOKUP(bloque1_2[[#This Row],[niño]],BD.niños[[Código]:[sexo]],7,FALSE)</f>
        <v>F</v>
      </c>
      <c r="I763" s="1">
        <v>1</v>
      </c>
    </row>
    <row r="764" spans="1:9" x14ac:dyDescent="0.55000000000000004">
      <c r="A764" s="1">
        <v>24</v>
      </c>
      <c r="B764" t="s">
        <v>404</v>
      </c>
      <c r="C764" s="1" t="s">
        <v>3</v>
      </c>
      <c r="D764" s="1">
        <v>4</v>
      </c>
      <c r="E764" s="1" t="s">
        <v>352</v>
      </c>
      <c r="F764">
        <v>4</v>
      </c>
      <c r="G764" s="1" t="str">
        <f>+VLOOKUP(bloque1_2[[#This Row],[niño]],BD.niños[[Código]:[sexo]],6,FALSE)</f>
        <v>7 y 8</v>
      </c>
      <c r="H764" s="1" t="str">
        <f>+VLOOKUP(bloque1_2[[#This Row],[niño]],BD.niños[[Código]:[sexo]],7,FALSE)</f>
        <v>F</v>
      </c>
      <c r="I764" s="1">
        <v>1</v>
      </c>
    </row>
    <row r="765" spans="1:9" x14ac:dyDescent="0.55000000000000004">
      <c r="A765" s="1">
        <v>24</v>
      </c>
      <c r="B765" t="s">
        <v>404</v>
      </c>
      <c r="C765" s="1" t="s">
        <v>3</v>
      </c>
      <c r="D765" s="1">
        <v>4</v>
      </c>
      <c r="E765" s="1" t="s">
        <v>357</v>
      </c>
      <c r="F765">
        <v>4</v>
      </c>
      <c r="G765" s="1" t="str">
        <f>+VLOOKUP(bloque1_2[[#This Row],[niño]],BD.niños[[Código]:[sexo]],6,FALSE)</f>
        <v>7 y 8</v>
      </c>
      <c r="H765" s="1" t="str">
        <f>+VLOOKUP(bloque1_2[[#This Row],[niño]],BD.niños[[Código]:[sexo]],7,FALSE)</f>
        <v>M</v>
      </c>
      <c r="I765" s="1">
        <v>1</v>
      </c>
    </row>
    <row r="766" spans="1:9" x14ac:dyDescent="0.55000000000000004">
      <c r="A766" s="1">
        <v>24</v>
      </c>
      <c r="B766" t="s">
        <v>404</v>
      </c>
      <c r="C766" s="1" t="s">
        <v>3</v>
      </c>
      <c r="D766" s="1">
        <v>4</v>
      </c>
      <c r="E766" s="1" t="s">
        <v>360</v>
      </c>
      <c r="F766">
        <v>4</v>
      </c>
      <c r="G766" s="1" t="str">
        <f>+VLOOKUP(bloque1_2[[#This Row],[niño]],BD.niños[[Código]:[sexo]],6,FALSE)</f>
        <v>9 y 10</v>
      </c>
      <c r="H766" s="1" t="str">
        <f>+VLOOKUP(bloque1_2[[#This Row],[niño]],BD.niños[[Código]:[sexo]],7,FALSE)</f>
        <v>M</v>
      </c>
      <c r="I766" s="1">
        <v>1</v>
      </c>
    </row>
    <row r="767" spans="1:9" x14ac:dyDescent="0.55000000000000004">
      <c r="A767" s="1">
        <v>24</v>
      </c>
      <c r="B767" t="s">
        <v>404</v>
      </c>
      <c r="C767" s="1" t="s">
        <v>3</v>
      </c>
      <c r="D767" s="1">
        <v>4</v>
      </c>
      <c r="E767" s="1" t="s">
        <v>364</v>
      </c>
      <c r="F767">
        <v>4</v>
      </c>
      <c r="G767" s="1" t="str">
        <f>+VLOOKUP(bloque1_2[[#This Row],[niño]],BD.niños[[Código]:[sexo]],6,FALSE)</f>
        <v>9 y 10</v>
      </c>
      <c r="H767" s="1" t="str">
        <f>+VLOOKUP(bloque1_2[[#This Row],[niño]],BD.niños[[Código]:[sexo]],7,FALSE)</f>
        <v>M</v>
      </c>
      <c r="I767" s="1">
        <v>1</v>
      </c>
    </row>
    <row r="768" spans="1:9" x14ac:dyDescent="0.55000000000000004">
      <c r="A768" s="1">
        <v>24</v>
      </c>
      <c r="B768" t="s">
        <v>404</v>
      </c>
      <c r="C768" s="1" t="s">
        <v>3</v>
      </c>
      <c r="D768" s="1">
        <v>4</v>
      </c>
      <c r="E768" s="1" t="s">
        <v>368</v>
      </c>
      <c r="F768">
        <v>4</v>
      </c>
      <c r="G768" s="1" t="str">
        <f>+VLOOKUP(bloque1_2[[#This Row],[niño]],BD.niños[[Código]:[sexo]],6,FALSE)</f>
        <v>9 y 10</v>
      </c>
      <c r="H768" s="1" t="str">
        <f>+VLOOKUP(bloque1_2[[#This Row],[niño]],BD.niños[[Código]:[sexo]],7,FALSE)</f>
        <v>M</v>
      </c>
      <c r="I768" s="1">
        <v>1</v>
      </c>
    </row>
    <row r="769" spans="1:9" x14ac:dyDescent="0.55000000000000004">
      <c r="A769" s="1">
        <v>24</v>
      </c>
      <c r="B769" t="s">
        <v>404</v>
      </c>
      <c r="C769" s="1" t="s">
        <v>3</v>
      </c>
      <c r="D769" s="1">
        <v>4</v>
      </c>
      <c r="E769" s="1" t="s">
        <v>371</v>
      </c>
      <c r="F769">
        <v>4</v>
      </c>
      <c r="G769" s="1" t="str">
        <f>+VLOOKUP(bloque1_2[[#This Row],[niño]],BD.niños[[Código]:[sexo]],6,FALSE)</f>
        <v>9 y 10</v>
      </c>
      <c r="H769" s="1" t="str">
        <f>+VLOOKUP(bloque1_2[[#This Row],[niño]],BD.niños[[Código]:[sexo]],7,FALSE)</f>
        <v>F</v>
      </c>
      <c r="I769" s="1">
        <v>1</v>
      </c>
    </row>
    <row r="770" spans="1:9" x14ac:dyDescent="0.55000000000000004">
      <c r="A770" s="1">
        <v>25</v>
      </c>
      <c r="B770" t="s">
        <v>405</v>
      </c>
      <c r="C770" s="1" t="s">
        <v>0</v>
      </c>
      <c r="D770" s="1">
        <v>7</v>
      </c>
      <c r="E770" s="1" t="s">
        <v>36</v>
      </c>
      <c r="F770">
        <v>4</v>
      </c>
      <c r="G770" s="1" t="str">
        <f>+VLOOKUP(bloque1_2[[#This Row],[niño]],BD.niños[[Código]:[sexo]],6,FALSE)</f>
        <v>5 y 6</v>
      </c>
      <c r="H770" s="1" t="str">
        <f>+VLOOKUP(bloque1_2[[#This Row],[niño]],BD.niños[[Código]:[sexo]],7,FALSE)</f>
        <v>M</v>
      </c>
      <c r="I770" s="1">
        <v>1</v>
      </c>
    </row>
    <row r="771" spans="1:9" x14ac:dyDescent="0.55000000000000004">
      <c r="A771" s="1">
        <v>25</v>
      </c>
      <c r="B771" t="s">
        <v>405</v>
      </c>
      <c r="C771" s="1" t="s">
        <v>0</v>
      </c>
      <c r="D771" s="1">
        <v>7</v>
      </c>
      <c r="E771" s="1" t="s">
        <v>40</v>
      </c>
      <c r="F771">
        <v>4</v>
      </c>
      <c r="G771" s="1" t="str">
        <f>+VLOOKUP(bloque1_2[[#This Row],[niño]],BD.niños[[Código]:[sexo]],6,FALSE)</f>
        <v>7 y 8</v>
      </c>
      <c r="H771" s="1" t="str">
        <f>+VLOOKUP(bloque1_2[[#This Row],[niño]],BD.niños[[Código]:[sexo]],7,FALSE)</f>
        <v>M</v>
      </c>
      <c r="I771" s="1">
        <v>1</v>
      </c>
    </row>
    <row r="772" spans="1:9" x14ac:dyDescent="0.55000000000000004">
      <c r="A772" s="1">
        <v>25</v>
      </c>
      <c r="B772" t="s">
        <v>405</v>
      </c>
      <c r="C772" s="1" t="s">
        <v>0</v>
      </c>
      <c r="D772" s="1">
        <v>7</v>
      </c>
      <c r="E772" s="1" t="s">
        <v>44</v>
      </c>
      <c r="F772">
        <v>5</v>
      </c>
      <c r="G772" s="1" t="str">
        <f>+VLOOKUP(bloque1_2[[#This Row],[niño]],BD.niños[[Código]:[sexo]],6,FALSE)</f>
        <v>7 y 8</v>
      </c>
      <c r="H772" s="1" t="str">
        <f>+VLOOKUP(bloque1_2[[#This Row],[niño]],BD.niños[[Código]:[sexo]],7,FALSE)</f>
        <v>F</v>
      </c>
      <c r="I772" s="1">
        <v>1</v>
      </c>
    </row>
    <row r="773" spans="1:9" x14ac:dyDescent="0.55000000000000004">
      <c r="A773" s="1">
        <v>25</v>
      </c>
      <c r="B773" t="s">
        <v>405</v>
      </c>
      <c r="C773" s="1" t="s">
        <v>0</v>
      </c>
      <c r="D773" s="1">
        <v>7</v>
      </c>
      <c r="E773" s="1" t="s">
        <v>48</v>
      </c>
      <c r="F773">
        <v>4</v>
      </c>
      <c r="G773" s="1" t="str">
        <f>+VLOOKUP(bloque1_2[[#This Row],[niño]],BD.niños[[Código]:[sexo]],6,FALSE)</f>
        <v>7 y 8</v>
      </c>
      <c r="H773" s="1" t="str">
        <f>+VLOOKUP(bloque1_2[[#This Row],[niño]],BD.niños[[Código]:[sexo]],7,FALSE)</f>
        <v>F</v>
      </c>
      <c r="I773" s="1">
        <v>1</v>
      </c>
    </row>
    <row r="774" spans="1:9" x14ac:dyDescent="0.55000000000000004">
      <c r="A774" s="1">
        <v>25</v>
      </c>
      <c r="B774" t="s">
        <v>405</v>
      </c>
      <c r="C774" s="1" t="s">
        <v>0</v>
      </c>
      <c r="D774" s="1">
        <v>7</v>
      </c>
      <c r="E774" s="1" t="s">
        <v>52</v>
      </c>
      <c r="F774">
        <v>7</v>
      </c>
      <c r="G774" s="1" t="str">
        <f>+VLOOKUP(bloque1_2[[#This Row],[niño]],BD.niños[[Código]:[sexo]],6,FALSE)</f>
        <v>7 y 8</v>
      </c>
      <c r="H774" s="1" t="str">
        <f>+VLOOKUP(bloque1_2[[#This Row],[niño]],BD.niños[[Código]:[sexo]],7,FALSE)</f>
        <v>F</v>
      </c>
      <c r="I774" s="1">
        <v>1</v>
      </c>
    </row>
    <row r="775" spans="1:9" x14ac:dyDescent="0.55000000000000004">
      <c r="A775" s="1">
        <v>25</v>
      </c>
      <c r="B775" t="s">
        <v>405</v>
      </c>
      <c r="C775" s="1" t="s">
        <v>0</v>
      </c>
      <c r="D775" s="1">
        <v>7</v>
      </c>
      <c r="E775" s="1" t="s">
        <v>56</v>
      </c>
      <c r="F775">
        <v>7</v>
      </c>
      <c r="G775" s="1" t="str">
        <f>+VLOOKUP(bloque1_2[[#This Row],[niño]],BD.niños[[Código]:[sexo]],6,FALSE)</f>
        <v>7 y 8</v>
      </c>
      <c r="H775" s="1" t="str">
        <f>+VLOOKUP(bloque1_2[[#This Row],[niño]],BD.niños[[Código]:[sexo]],7,FALSE)</f>
        <v>F</v>
      </c>
      <c r="I775" s="1">
        <v>1</v>
      </c>
    </row>
    <row r="776" spans="1:9" x14ac:dyDescent="0.55000000000000004">
      <c r="A776" s="1">
        <v>25</v>
      </c>
      <c r="B776" t="s">
        <v>405</v>
      </c>
      <c r="C776" s="1" t="s">
        <v>0</v>
      </c>
      <c r="D776" s="1">
        <v>7</v>
      </c>
      <c r="E776" s="1" t="s">
        <v>60</v>
      </c>
      <c r="F776">
        <v>7</v>
      </c>
      <c r="G776" s="1" t="str">
        <f>+VLOOKUP(bloque1_2[[#This Row],[niño]],BD.niños[[Código]:[sexo]],6,FALSE)</f>
        <v>9 y 10</v>
      </c>
      <c r="H776" s="1" t="str">
        <f>+VLOOKUP(bloque1_2[[#This Row],[niño]],BD.niños[[Código]:[sexo]],7,FALSE)</f>
        <v>M</v>
      </c>
      <c r="I776" s="1">
        <v>1</v>
      </c>
    </row>
    <row r="777" spans="1:9" x14ac:dyDescent="0.55000000000000004">
      <c r="A777" s="1">
        <v>25</v>
      </c>
      <c r="B777" t="s">
        <v>405</v>
      </c>
      <c r="C777" s="1" t="s">
        <v>0</v>
      </c>
      <c r="D777" s="1">
        <v>7</v>
      </c>
      <c r="E777" s="1" t="s">
        <v>64</v>
      </c>
      <c r="F777">
        <v>4</v>
      </c>
      <c r="G777" s="1" t="str">
        <f>+VLOOKUP(bloque1_2[[#This Row],[niño]],BD.niños[[Código]:[sexo]],6,FALSE)</f>
        <v>9 y 10</v>
      </c>
      <c r="H777" s="1" t="str">
        <f>+VLOOKUP(bloque1_2[[#This Row],[niño]],BD.niños[[Código]:[sexo]],7,FALSE)</f>
        <v>F</v>
      </c>
      <c r="I777" s="1">
        <v>1</v>
      </c>
    </row>
    <row r="778" spans="1:9" x14ac:dyDescent="0.55000000000000004">
      <c r="A778" s="1">
        <v>25</v>
      </c>
      <c r="B778" t="s">
        <v>405</v>
      </c>
      <c r="C778" s="1" t="s">
        <v>0</v>
      </c>
      <c r="D778" s="1">
        <v>7</v>
      </c>
      <c r="E778" s="1" t="s">
        <v>68</v>
      </c>
      <c r="F778">
        <v>4</v>
      </c>
      <c r="G778" s="1" t="str">
        <f>+VLOOKUP(bloque1_2[[#This Row],[niño]],BD.niños[[Código]:[sexo]],6,FALSE)</f>
        <v>9 y 10</v>
      </c>
      <c r="H778" s="1" t="str">
        <f>+VLOOKUP(bloque1_2[[#This Row],[niño]],BD.niños[[Código]:[sexo]],7,FALSE)</f>
        <v>M</v>
      </c>
      <c r="I778" s="1">
        <v>1</v>
      </c>
    </row>
    <row r="779" spans="1:9" x14ac:dyDescent="0.55000000000000004">
      <c r="A779" s="1">
        <v>25</v>
      </c>
      <c r="B779" t="s">
        <v>405</v>
      </c>
      <c r="C779" s="1" t="s">
        <v>0</v>
      </c>
      <c r="D779" s="1">
        <v>7</v>
      </c>
      <c r="E779" s="1" t="s">
        <v>72</v>
      </c>
      <c r="F779">
        <v>7</v>
      </c>
      <c r="G779" s="1" t="str">
        <f>+VLOOKUP(bloque1_2[[#This Row],[niño]],BD.niños[[Código]:[sexo]],6,FALSE)</f>
        <v>9 y 10</v>
      </c>
      <c r="H779" s="1" t="str">
        <f>+VLOOKUP(bloque1_2[[#This Row],[niño]],BD.niños[[Código]:[sexo]],7,FALSE)</f>
        <v>F</v>
      </c>
      <c r="I779" s="1">
        <v>1</v>
      </c>
    </row>
    <row r="780" spans="1:9" x14ac:dyDescent="0.55000000000000004">
      <c r="A780" s="1">
        <v>25</v>
      </c>
      <c r="B780" t="s">
        <v>405</v>
      </c>
      <c r="C780" s="1" t="s">
        <v>0</v>
      </c>
      <c r="D780" s="1">
        <v>7</v>
      </c>
      <c r="E780" s="1" t="s">
        <v>75</v>
      </c>
      <c r="F780">
        <v>7</v>
      </c>
      <c r="G780" s="1" t="str">
        <f>+VLOOKUP(bloque1_2[[#This Row],[niño]],BD.niños[[Código]:[sexo]],6,FALSE)</f>
        <v>9 y 10</v>
      </c>
      <c r="H780" s="1" t="str">
        <f>+VLOOKUP(bloque1_2[[#This Row],[niño]],BD.niños[[Código]:[sexo]],7,FALSE)</f>
        <v>F</v>
      </c>
      <c r="I780" s="1">
        <v>1</v>
      </c>
    </row>
    <row r="781" spans="1:9" x14ac:dyDescent="0.55000000000000004">
      <c r="A781" s="1">
        <v>25</v>
      </c>
      <c r="B781" t="s">
        <v>405</v>
      </c>
      <c r="C781" s="1" t="s">
        <v>0</v>
      </c>
      <c r="D781" s="1">
        <v>7</v>
      </c>
      <c r="E781" s="1" t="s">
        <v>78</v>
      </c>
      <c r="F781">
        <v>4</v>
      </c>
      <c r="G781" s="1" t="str">
        <f>+VLOOKUP(bloque1_2[[#This Row],[niño]],BD.niños[[Código]:[sexo]],6,FALSE)</f>
        <v>5 y 6</v>
      </c>
      <c r="H781" s="1" t="str">
        <f>+VLOOKUP(bloque1_2[[#This Row],[niño]],BD.niños[[Código]:[sexo]],7,FALSE)</f>
        <v>M</v>
      </c>
      <c r="I781" s="1">
        <v>1</v>
      </c>
    </row>
    <row r="782" spans="1:9" x14ac:dyDescent="0.55000000000000004">
      <c r="A782" s="1">
        <v>25</v>
      </c>
      <c r="B782" t="s">
        <v>405</v>
      </c>
      <c r="C782" s="1" t="s">
        <v>0</v>
      </c>
      <c r="D782" s="1">
        <v>7</v>
      </c>
      <c r="E782" s="1" t="s">
        <v>82</v>
      </c>
      <c r="F782">
        <v>3</v>
      </c>
      <c r="G782" s="1" t="str">
        <f>+VLOOKUP(bloque1_2[[#This Row],[niño]],BD.niños[[Código]:[sexo]],6,FALSE)</f>
        <v>5 y 6</v>
      </c>
      <c r="H782" s="1" t="str">
        <f>+VLOOKUP(bloque1_2[[#This Row],[niño]],BD.niños[[Código]:[sexo]],7,FALSE)</f>
        <v>F</v>
      </c>
      <c r="I782" s="1">
        <v>1</v>
      </c>
    </row>
    <row r="783" spans="1:9" x14ac:dyDescent="0.55000000000000004">
      <c r="A783" s="1">
        <v>25</v>
      </c>
      <c r="B783" t="s">
        <v>405</v>
      </c>
      <c r="C783" s="1" t="s">
        <v>0</v>
      </c>
      <c r="D783" s="1">
        <v>7</v>
      </c>
      <c r="E783" s="1" t="s">
        <v>85</v>
      </c>
      <c r="F783">
        <v>5</v>
      </c>
      <c r="G783" s="1" t="str">
        <f>+VLOOKUP(bloque1_2[[#This Row],[niño]],BD.niños[[Código]:[sexo]],6,FALSE)</f>
        <v>5 y 6</v>
      </c>
      <c r="H783" s="1" t="str">
        <f>+VLOOKUP(bloque1_2[[#This Row],[niño]],BD.niños[[Código]:[sexo]],7,FALSE)</f>
        <v>M</v>
      </c>
      <c r="I783" s="1">
        <v>1</v>
      </c>
    </row>
    <row r="784" spans="1:9" x14ac:dyDescent="0.55000000000000004">
      <c r="A784" s="1">
        <v>25</v>
      </c>
      <c r="B784" t="s">
        <v>405</v>
      </c>
      <c r="C784" s="1" t="s">
        <v>0</v>
      </c>
      <c r="D784" s="1">
        <v>7</v>
      </c>
      <c r="E784" s="1" t="s">
        <v>184</v>
      </c>
      <c r="F784">
        <v>4</v>
      </c>
      <c r="G784" s="1" t="str">
        <f>+VLOOKUP(bloque1_2[[#This Row],[niño]],BD.niños[[Código]:[sexo]],6,FALSE)</f>
        <v>7 y 8</v>
      </c>
      <c r="H784" s="1" t="str">
        <f>+VLOOKUP(bloque1_2[[#This Row],[niño]],BD.niños[[Código]:[sexo]],7,FALSE)</f>
        <v>M</v>
      </c>
      <c r="I784" s="1">
        <v>1</v>
      </c>
    </row>
    <row r="785" spans="1:9" x14ac:dyDescent="0.55000000000000004">
      <c r="A785" s="1">
        <v>25</v>
      </c>
      <c r="B785" t="s">
        <v>405</v>
      </c>
      <c r="C785" s="1" t="s">
        <v>0</v>
      </c>
      <c r="D785" s="1">
        <v>7</v>
      </c>
      <c r="E785" s="1" t="s">
        <v>187</v>
      </c>
      <c r="F785">
        <v>4</v>
      </c>
      <c r="G785" s="1" t="str">
        <f>+VLOOKUP(bloque1_2[[#This Row],[niño]],BD.niños[[Código]:[sexo]],6,FALSE)</f>
        <v>7 y 8</v>
      </c>
      <c r="H785" s="1" t="str">
        <f>+VLOOKUP(bloque1_2[[#This Row],[niño]],BD.niños[[Código]:[sexo]],7,FALSE)</f>
        <v>F</v>
      </c>
      <c r="I785" s="1">
        <v>1</v>
      </c>
    </row>
    <row r="786" spans="1:9" x14ac:dyDescent="0.55000000000000004">
      <c r="A786" s="1">
        <v>25</v>
      </c>
      <c r="B786" t="s">
        <v>405</v>
      </c>
      <c r="C786" s="1" t="s">
        <v>0</v>
      </c>
      <c r="D786" s="1">
        <v>7</v>
      </c>
      <c r="E786" s="1" t="s">
        <v>192</v>
      </c>
      <c r="F786">
        <v>7</v>
      </c>
      <c r="G786" s="1" t="str">
        <f>+VLOOKUP(bloque1_2[[#This Row],[niño]],BD.niños[[Código]:[sexo]],6,FALSE)</f>
        <v>7 y 8</v>
      </c>
      <c r="H786" s="1" t="str">
        <f>+VLOOKUP(bloque1_2[[#This Row],[niño]],BD.niños[[Código]:[sexo]],7,FALSE)</f>
        <v>M</v>
      </c>
      <c r="I786" s="1">
        <v>1</v>
      </c>
    </row>
    <row r="787" spans="1:9" x14ac:dyDescent="0.55000000000000004">
      <c r="A787" s="1">
        <v>25</v>
      </c>
      <c r="B787" t="s">
        <v>405</v>
      </c>
      <c r="C787" s="1" t="s">
        <v>0</v>
      </c>
      <c r="D787" s="1">
        <v>7</v>
      </c>
      <c r="E787" s="1" t="s">
        <v>195</v>
      </c>
      <c r="F787">
        <v>7</v>
      </c>
      <c r="G787" s="1" t="str">
        <f>+VLOOKUP(bloque1_2[[#This Row],[niño]],BD.niños[[Código]:[sexo]],6,FALSE)</f>
        <v>9 y 10</v>
      </c>
      <c r="H787" s="1" t="str">
        <f>+VLOOKUP(bloque1_2[[#This Row],[niño]],BD.niños[[Código]:[sexo]],7,FALSE)</f>
        <v>M</v>
      </c>
      <c r="I787" s="1">
        <v>1</v>
      </c>
    </row>
    <row r="788" spans="1:9" x14ac:dyDescent="0.55000000000000004">
      <c r="A788" s="1">
        <v>25</v>
      </c>
      <c r="B788" t="s">
        <v>405</v>
      </c>
      <c r="C788" s="1" t="s">
        <v>0</v>
      </c>
      <c r="D788" s="1">
        <v>7</v>
      </c>
      <c r="E788" s="1" t="s">
        <v>199</v>
      </c>
      <c r="F788">
        <v>0</v>
      </c>
      <c r="G788" s="1" t="str">
        <f>+VLOOKUP(bloque1_2[[#This Row],[niño]],BD.niños[[Código]:[sexo]],6,FALSE)</f>
        <v>9 y 10</v>
      </c>
      <c r="H788" s="1" t="str">
        <f>+VLOOKUP(bloque1_2[[#This Row],[niño]],BD.niños[[Código]:[sexo]],7,FALSE)</f>
        <v>M</v>
      </c>
      <c r="I788" s="1">
        <v>1</v>
      </c>
    </row>
    <row r="789" spans="1:9" x14ac:dyDescent="0.55000000000000004">
      <c r="A789" s="1">
        <v>25</v>
      </c>
      <c r="B789" t="s">
        <v>405</v>
      </c>
      <c r="C789" s="1" t="s">
        <v>0</v>
      </c>
      <c r="D789" s="1">
        <v>7</v>
      </c>
      <c r="E789" s="1" t="s">
        <v>203</v>
      </c>
      <c r="F789">
        <v>5</v>
      </c>
      <c r="G789" s="1" t="str">
        <f>+VLOOKUP(bloque1_2[[#This Row],[niño]],BD.niños[[Código]:[sexo]],6,FALSE)</f>
        <v>9 y 10</v>
      </c>
      <c r="H789" s="1" t="str">
        <f>+VLOOKUP(bloque1_2[[#This Row],[niño]],BD.niños[[Código]:[sexo]],7,FALSE)</f>
        <v>F</v>
      </c>
      <c r="I789" s="1">
        <v>1</v>
      </c>
    </row>
    <row r="790" spans="1:9" x14ac:dyDescent="0.55000000000000004">
      <c r="A790" s="1">
        <v>25</v>
      </c>
      <c r="B790" t="s">
        <v>405</v>
      </c>
      <c r="C790" s="1" t="s">
        <v>0</v>
      </c>
      <c r="D790" s="1">
        <v>7</v>
      </c>
      <c r="E790" s="1" t="s">
        <v>206</v>
      </c>
      <c r="F790">
        <v>3</v>
      </c>
      <c r="G790" s="1" t="str">
        <f>+VLOOKUP(bloque1_2[[#This Row],[niño]],BD.niños[[Código]:[sexo]],6,FALSE)</f>
        <v>9 y 10</v>
      </c>
      <c r="H790" s="1" t="str">
        <f>+VLOOKUP(bloque1_2[[#This Row],[niño]],BD.niños[[Código]:[sexo]],7,FALSE)</f>
        <v>F</v>
      </c>
      <c r="I790" s="1">
        <v>1</v>
      </c>
    </row>
    <row r="791" spans="1:9" x14ac:dyDescent="0.55000000000000004">
      <c r="A791" s="1">
        <v>25</v>
      </c>
      <c r="B791" t="s">
        <v>405</v>
      </c>
      <c r="C791" s="1" t="s">
        <v>0</v>
      </c>
      <c r="D791" s="1">
        <v>7</v>
      </c>
      <c r="E791" s="1" t="s">
        <v>210</v>
      </c>
      <c r="F791">
        <v>7</v>
      </c>
      <c r="G791" s="1" t="str">
        <f>+VLOOKUP(bloque1_2[[#This Row],[niño]],BD.niños[[Código]:[sexo]],6,FALSE)</f>
        <v>7 y 8</v>
      </c>
      <c r="H791" s="1" t="str">
        <f>+VLOOKUP(bloque1_2[[#This Row],[niño]],BD.niños[[Código]:[sexo]],7,FALSE)</f>
        <v>M</v>
      </c>
      <c r="I791" s="1">
        <v>1</v>
      </c>
    </row>
    <row r="792" spans="1:9" x14ac:dyDescent="0.55000000000000004">
      <c r="A792" s="1">
        <v>25</v>
      </c>
      <c r="B792" t="s">
        <v>405</v>
      </c>
      <c r="C792" s="1" t="s">
        <v>0</v>
      </c>
      <c r="D792" s="1">
        <v>7</v>
      </c>
      <c r="E792" s="1" t="s">
        <v>274</v>
      </c>
      <c r="F792">
        <v>7</v>
      </c>
      <c r="G792" s="1" t="str">
        <f>+VLOOKUP(bloque1_2[[#This Row],[niño]],BD.niños[[Código]:[sexo]],6,FALSE)</f>
        <v>5 y 6</v>
      </c>
      <c r="H792" s="1" t="str">
        <f>+VLOOKUP(bloque1_2[[#This Row],[niño]],BD.niños[[Código]:[sexo]],7,FALSE)</f>
        <v>M</v>
      </c>
      <c r="I792" s="1">
        <v>1</v>
      </c>
    </row>
    <row r="793" spans="1:9" x14ac:dyDescent="0.55000000000000004">
      <c r="A793" s="1">
        <v>25</v>
      </c>
      <c r="B793" t="s">
        <v>405</v>
      </c>
      <c r="C793" s="1" t="s">
        <v>0</v>
      </c>
      <c r="D793" s="1">
        <v>7</v>
      </c>
      <c r="E793" s="1" t="s">
        <v>276</v>
      </c>
      <c r="F793">
        <v>7</v>
      </c>
      <c r="G793" s="1" t="str">
        <f>+VLOOKUP(bloque1_2[[#This Row],[niño]],BD.niños[[Código]:[sexo]],6,FALSE)</f>
        <v>5 y 6</v>
      </c>
      <c r="H793" s="1" t="str">
        <f>+VLOOKUP(bloque1_2[[#This Row],[niño]],BD.niños[[Código]:[sexo]],7,FALSE)</f>
        <v>M</v>
      </c>
      <c r="I793" s="1">
        <v>1</v>
      </c>
    </row>
    <row r="794" spans="1:9" x14ac:dyDescent="0.55000000000000004">
      <c r="A794" s="1">
        <v>25</v>
      </c>
      <c r="B794" t="s">
        <v>405</v>
      </c>
      <c r="C794" s="1" t="s">
        <v>0</v>
      </c>
      <c r="D794" s="1">
        <v>7</v>
      </c>
      <c r="E794" s="1" t="s">
        <v>279</v>
      </c>
      <c r="F794">
        <v>5</v>
      </c>
      <c r="G794" s="1" t="str">
        <f>+VLOOKUP(bloque1_2[[#This Row],[niño]],BD.niños[[Código]:[sexo]],6,FALSE)</f>
        <v>7 y 8</v>
      </c>
      <c r="H794" s="1" t="str">
        <f>+VLOOKUP(bloque1_2[[#This Row],[niño]],BD.niños[[Código]:[sexo]],7,FALSE)</f>
        <v>F</v>
      </c>
      <c r="I794" s="1">
        <v>1</v>
      </c>
    </row>
    <row r="795" spans="1:9" x14ac:dyDescent="0.55000000000000004">
      <c r="A795" s="1">
        <v>25</v>
      </c>
      <c r="B795" t="s">
        <v>405</v>
      </c>
      <c r="C795" s="1" t="s">
        <v>0</v>
      </c>
      <c r="D795" s="1">
        <v>7</v>
      </c>
      <c r="E795" s="1" t="s">
        <v>282</v>
      </c>
      <c r="F795">
        <v>7</v>
      </c>
      <c r="G795" s="1" t="str">
        <f>+VLOOKUP(bloque1_2[[#This Row],[niño]],BD.niños[[Código]:[sexo]],6,FALSE)</f>
        <v>5 y 6</v>
      </c>
      <c r="H795" s="1" t="str">
        <f>+VLOOKUP(bloque1_2[[#This Row],[niño]],BD.niños[[Código]:[sexo]],7,FALSE)</f>
        <v>F</v>
      </c>
      <c r="I795" s="1">
        <v>1</v>
      </c>
    </row>
    <row r="796" spans="1:9" x14ac:dyDescent="0.55000000000000004">
      <c r="A796" s="1">
        <v>25</v>
      </c>
      <c r="B796" t="s">
        <v>405</v>
      </c>
      <c r="C796" s="1" t="s">
        <v>0</v>
      </c>
      <c r="D796" s="1">
        <v>7</v>
      </c>
      <c r="E796" s="1" t="s">
        <v>352</v>
      </c>
      <c r="F796">
        <v>4</v>
      </c>
      <c r="G796" s="1" t="str">
        <f>+VLOOKUP(bloque1_2[[#This Row],[niño]],BD.niños[[Código]:[sexo]],6,FALSE)</f>
        <v>7 y 8</v>
      </c>
      <c r="H796" s="1" t="str">
        <f>+VLOOKUP(bloque1_2[[#This Row],[niño]],BD.niños[[Código]:[sexo]],7,FALSE)</f>
        <v>F</v>
      </c>
      <c r="I796" s="1">
        <v>1</v>
      </c>
    </row>
    <row r="797" spans="1:9" x14ac:dyDescent="0.55000000000000004">
      <c r="A797" s="1">
        <v>25</v>
      </c>
      <c r="B797" t="s">
        <v>405</v>
      </c>
      <c r="C797" s="1" t="s">
        <v>0</v>
      </c>
      <c r="D797" s="1">
        <v>7</v>
      </c>
      <c r="E797" s="1" t="s">
        <v>357</v>
      </c>
      <c r="F797">
        <v>4</v>
      </c>
      <c r="G797" s="1" t="str">
        <f>+VLOOKUP(bloque1_2[[#This Row],[niño]],BD.niños[[Código]:[sexo]],6,FALSE)</f>
        <v>7 y 8</v>
      </c>
      <c r="H797" s="1" t="str">
        <f>+VLOOKUP(bloque1_2[[#This Row],[niño]],BD.niños[[Código]:[sexo]],7,FALSE)</f>
        <v>M</v>
      </c>
      <c r="I797" s="1">
        <v>1</v>
      </c>
    </row>
    <row r="798" spans="1:9" x14ac:dyDescent="0.55000000000000004">
      <c r="A798" s="1">
        <v>25</v>
      </c>
      <c r="B798" t="s">
        <v>405</v>
      </c>
      <c r="C798" s="1" t="s">
        <v>0</v>
      </c>
      <c r="D798" s="1">
        <v>7</v>
      </c>
      <c r="E798" s="1" t="s">
        <v>360</v>
      </c>
      <c r="F798">
        <v>7</v>
      </c>
      <c r="G798" s="1" t="str">
        <f>+VLOOKUP(bloque1_2[[#This Row],[niño]],BD.niños[[Código]:[sexo]],6,FALSE)</f>
        <v>9 y 10</v>
      </c>
      <c r="H798" s="1" t="str">
        <f>+VLOOKUP(bloque1_2[[#This Row],[niño]],BD.niños[[Código]:[sexo]],7,FALSE)</f>
        <v>M</v>
      </c>
      <c r="I798" s="1">
        <v>1</v>
      </c>
    </row>
    <row r="799" spans="1:9" x14ac:dyDescent="0.55000000000000004">
      <c r="A799" s="1">
        <v>25</v>
      </c>
      <c r="B799" t="s">
        <v>405</v>
      </c>
      <c r="C799" s="1" t="s">
        <v>0</v>
      </c>
      <c r="D799" s="1">
        <v>7</v>
      </c>
      <c r="E799" s="1" t="s">
        <v>364</v>
      </c>
      <c r="F799">
        <v>4</v>
      </c>
      <c r="G799" s="1" t="str">
        <f>+VLOOKUP(bloque1_2[[#This Row],[niño]],BD.niños[[Código]:[sexo]],6,FALSE)</f>
        <v>9 y 10</v>
      </c>
      <c r="H799" s="1" t="str">
        <f>+VLOOKUP(bloque1_2[[#This Row],[niño]],BD.niños[[Código]:[sexo]],7,FALSE)</f>
        <v>M</v>
      </c>
      <c r="I799" s="1">
        <v>1</v>
      </c>
    </row>
    <row r="800" spans="1:9" x14ac:dyDescent="0.55000000000000004">
      <c r="A800" s="1">
        <v>25</v>
      </c>
      <c r="B800" t="s">
        <v>405</v>
      </c>
      <c r="C800" s="1" t="s">
        <v>0</v>
      </c>
      <c r="D800" s="1">
        <v>7</v>
      </c>
      <c r="E800" s="1" t="s">
        <v>368</v>
      </c>
      <c r="F800">
        <v>4</v>
      </c>
      <c r="G800" s="1" t="str">
        <f>+VLOOKUP(bloque1_2[[#This Row],[niño]],BD.niños[[Código]:[sexo]],6,FALSE)</f>
        <v>9 y 10</v>
      </c>
      <c r="H800" s="1" t="str">
        <f>+VLOOKUP(bloque1_2[[#This Row],[niño]],BD.niños[[Código]:[sexo]],7,FALSE)</f>
        <v>M</v>
      </c>
      <c r="I800" s="1">
        <v>1</v>
      </c>
    </row>
    <row r="801" spans="1:9" x14ac:dyDescent="0.55000000000000004">
      <c r="A801" s="1">
        <v>25</v>
      </c>
      <c r="B801" t="s">
        <v>405</v>
      </c>
      <c r="C801" s="1" t="s">
        <v>0</v>
      </c>
      <c r="D801" s="1">
        <v>7</v>
      </c>
      <c r="E801" s="1" t="s">
        <v>371</v>
      </c>
      <c r="F801">
        <v>4</v>
      </c>
      <c r="G801" s="1" t="str">
        <f>+VLOOKUP(bloque1_2[[#This Row],[niño]],BD.niños[[Código]:[sexo]],6,FALSE)</f>
        <v>9 y 10</v>
      </c>
      <c r="H801" s="1" t="str">
        <f>+VLOOKUP(bloque1_2[[#This Row],[niño]],BD.niños[[Código]:[sexo]],7,FALSE)</f>
        <v>F</v>
      </c>
      <c r="I801" s="1">
        <v>1</v>
      </c>
    </row>
    <row r="802" spans="1:9" x14ac:dyDescent="0.55000000000000004">
      <c r="A802" s="1">
        <v>26</v>
      </c>
      <c r="B802" t="s">
        <v>406</v>
      </c>
      <c r="C802" s="1" t="s">
        <v>6</v>
      </c>
      <c r="D802" s="1">
        <v>3</v>
      </c>
      <c r="E802" s="1" t="s">
        <v>36</v>
      </c>
      <c r="F802">
        <v>7</v>
      </c>
      <c r="G802" s="1" t="str">
        <f>+VLOOKUP(bloque1_2[[#This Row],[niño]],BD.niños[[Código]:[sexo]],6,FALSE)</f>
        <v>5 y 6</v>
      </c>
      <c r="H802" s="1" t="str">
        <f>+VLOOKUP(bloque1_2[[#This Row],[niño]],BD.niños[[Código]:[sexo]],7,FALSE)</f>
        <v>M</v>
      </c>
      <c r="I802" s="1">
        <v>1</v>
      </c>
    </row>
    <row r="803" spans="1:9" x14ac:dyDescent="0.55000000000000004">
      <c r="A803" s="1">
        <v>26</v>
      </c>
      <c r="B803" t="s">
        <v>406</v>
      </c>
      <c r="C803" s="1" t="s">
        <v>6</v>
      </c>
      <c r="D803" s="1">
        <v>3</v>
      </c>
      <c r="E803" s="1" t="s">
        <v>40</v>
      </c>
      <c r="F803">
        <v>3</v>
      </c>
      <c r="G803" s="1" t="str">
        <f>+VLOOKUP(bloque1_2[[#This Row],[niño]],BD.niños[[Código]:[sexo]],6,FALSE)</f>
        <v>7 y 8</v>
      </c>
      <c r="H803" s="1" t="str">
        <f>+VLOOKUP(bloque1_2[[#This Row],[niño]],BD.niños[[Código]:[sexo]],7,FALSE)</f>
        <v>M</v>
      </c>
      <c r="I803" s="1">
        <v>1</v>
      </c>
    </row>
    <row r="804" spans="1:9" x14ac:dyDescent="0.55000000000000004">
      <c r="A804" s="1">
        <v>26</v>
      </c>
      <c r="B804" t="s">
        <v>406</v>
      </c>
      <c r="C804" s="1" t="s">
        <v>6</v>
      </c>
      <c r="D804" s="1">
        <v>3</v>
      </c>
      <c r="E804" s="1" t="s">
        <v>44</v>
      </c>
      <c r="F804">
        <v>5</v>
      </c>
      <c r="G804" s="1" t="str">
        <f>+VLOOKUP(bloque1_2[[#This Row],[niño]],BD.niños[[Código]:[sexo]],6,FALSE)</f>
        <v>7 y 8</v>
      </c>
      <c r="H804" s="1" t="str">
        <f>+VLOOKUP(bloque1_2[[#This Row],[niño]],BD.niños[[Código]:[sexo]],7,FALSE)</f>
        <v>F</v>
      </c>
      <c r="I804" s="1">
        <v>1</v>
      </c>
    </row>
    <row r="805" spans="1:9" x14ac:dyDescent="0.55000000000000004">
      <c r="A805" s="1">
        <v>26</v>
      </c>
      <c r="B805" t="s">
        <v>406</v>
      </c>
      <c r="C805" s="1" t="s">
        <v>6</v>
      </c>
      <c r="D805" s="1">
        <v>3</v>
      </c>
      <c r="E805" s="1" t="s">
        <v>48</v>
      </c>
      <c r="F805">
        <v>3</v>
      </c>
      <c r="G805" s="1" t="str">
        <f>+VLOOKUP(bloque1_2[[#This Row],[niño]],BD.niños[[Código]:[sexo]],6,FALSE)</f>
        <v>7 y 8</v>
      </c>
      <c r="H805" s="1" t="str">
        <f>+VLOOKUP(bloque1_2[[#This Row],[niño]],BD.niños[[Código]:[sexo]],7,FALSE)</f>
        <v>F</v>
      </c>
      <c r="I805" s="1">
        <v>1</v>
      </c>
    </row>
    <row r="806" spans="1:9" x14ac:dyDescent="0.55000000000000004">
      <c r="A806" s="1">
        <v>26</v>
      </c>
      <c r="B806" t="s">
        <v>406</v>
      </c>
      <c r="C806" s="1" t="s">
        <v>6</v>
      </c>
      <c r="D806" s="1">
        <v>3</v>
      </c>
      <c r="E806" s="1" t="s">
        <v>52</v>
      </c>
      <c r="F806">
        <v>3</v>
      </c>
      <c r="G806" s="1" t="str">
        <f>+VLOOKUP(bloque1_2[[#This Row],[niño]],BD.niños[[Código]:[sexo]],6,FALSE)</f>
        <v>7 y 8</v>
      </c>
      <c r="H806" s="1" t="str">
        <f>+VLOOKUP(bloque1_2[[#This Row],[niño]],BD.niños[[Código]:[sexo]],7,FALSE)</f>
        <v>F</v>
      </c>
      <c r="I806" s="1">
        <v>1</v>
      </c>
    </row>
    <row r="807" spans="1:9" x14ac:dyDescent="0.55000000000000004">
      <c r="A807" s="1">
        <v>26</v>
      </c>
      <c r="B807" t="s">
        <v>406</v>
      </c>
      <c r="C807" s="1" t="s">
        <v>6</v>
      </c>
      <c r="D807" s="1">
        <v>3</v>
      </c>
      <c r="E807" s="1" t="s">
        <v>56</v>
      </c>
      <c r="F807">
        <v>3</v>
      </c>
      <c r="G807" s="1" t="str">
        <f>+VLOOKUP(bloque1_2[[#This Row],[niño]],BD.niños[[Código]:[sexo]],6,FALSE)</f>
        <v>7 y 8</v>
      </c>
      <c r="H807" s="1" t="str">
        <f>+VLOOKUP(bloque1_2[[#This Row],[niño]],BD.niños[[Código]:[sexo]],7,FALSE)</f>
        <v>F</v>
      </c>
      <c r="I807" s="1">
        <v>1</v>
      </c>
    </row>
    <row r="808" spans="1:9" x14ac:dyDescent="0.55000000000000004">
      <c r="A808" s="1">
        <v>26</v>
      </c>
      <c r="B808" t="s">
        <v>406</v>
      </c>
      <c r="C808" s="1" t="s">
        <v>6</v>
      </c>
      <c r="D808" s="1">
        <v>3</v>
      </c>
      <c r="E808" s="1" t="s">
        <v>60</v>
      </c>
      <c r="F808">
        <v>3</v>
      </c>
      <c r="G808" s="1" t="str">
        <f>+VLOOKUP(bloque1_2[[#This Row],[niño]],BD.niños[[Código]:[sexo]],6,FALSE)</f>
        <v>9 y 10</v>
      </c>
      <c r="H808" s="1" t="str">
        <f>+VLOOKUP(bloque1_2[[#This Row],[niño]],BD.niños[[Código]:[sexo]],7,FALSE)</f>
        <v>M</v>
      </c>
      <c r="I808" s="1">
        <v>1</v>
      </c>
    </row>
    <row r="809" spans="1:9" x14ac:dyDescent="0.55000000000000004">
      <c r="A809" s="1">
        <v>26</v>
      </c>
      <c r="B809" t="s">
        <v>406</v>
      </c>
      <c r="C809" s="1" t="s">
        <v>6</v>
      </c>
      <c r="D809" s="1">
        <v>3</v>
      </c>
      <c r="E809" s="1" t="s">
        <v>64</v>
      </c>
      <c r="F809">
        <v>3</v>
      </c>
      <c r="G809" s="1" t="str">
        <f>+VLOOKUP(bloque1_2[[#This Row],[niño]],BD.niños[[Código]:[sexo]],6,FALSE)</f>
        <v>9 y 10</v>
      </c>
      <c r="H809" s="1" t="str">
        <f>+VLOOKUP(bloque1_2[[#This Row],[niño]],BD.niños[[Código]:[sexo]],7,FALSE)</f>
        <v>F</v>
      </c>
      <c r="I809" s="1">
        <v>1</v>
      </c>
    </row>
    <row r="810" spans="1:9" x14ac:dyDescent="0.55000000000000004">
      <c r="A810" s="1">
        <v>26</v>
      </c>
      <c r="B810" t="s">
        <v>406</v>
      </c>
      <c r="C810" s="1" t="s">
        <v>6</v>
      </c>
      <c r="D810" s="1">
        <v>3</v>
      </c>
      <c r="E810" s="1" t="s">
        <v>68</v>
      </c>
      <c r="F810">
        <v>3</v>
      </c>
      <c r="G810" s="1" t="str">
        <f>+VLOOKUP(bloque1_2[[#This Row],[niño]],BD.niños[[Código]:[sexo]],6,FALSE)</f>
        <v>9 y 10</v>
      </c>
      <c r="H810" s="1" t="str">
        <f>+VLOOKUP(bloque1_2[[#This Row],[niño]],BD.niños[[Código]:[sexo]],7,FALSE)</f>
        <v>M</v>
      </c>
      <c r="I810" s="1">
        <v>1</v>
      </c>
    </row>
    <row r="811" spans="1:9" x14ac:dyDescent="0.55000000000000004">
      <c r="A811" s="1">
        <v>26</v>
      </c>
      <c r="B811" t="s">
        <v>406</v>
      </c>
      <c r="C811" s="1" t="s">
        <v>6</v>
      </c>
      <c r="D811" s="1">
        <v>3</v>
      </c>
      <c r="E811" s="1" t="s">
        <v>72</v>
      </c>
      <c r="F811">
        <v>3</v>
      </c>
      <c r="G811" s="1" t="str">
        <f>+VLOOKUP(bloque1_2[[#This Row],[niño]],BD.niños[[Código]:[sexo]],6,FALSE)</f>
        <v>9 y 10</v>
      </c>
      <c r="H811" s="1" t="str">
        <f>+VLOOKUP(bloque1_2[[#This Row],[niño]],BD.niños[[Código]:[sexo]],7,FALSE)</f>
        <v>F</v>
      </c>
      <c r="I811" s="1">
        <v>1</v>
      </c>
    </row>
    <row r="812" spans="1:9" x14ac:dyDescent="0.55000000000000004">
      <c r="A812" s="1">
        <v>26</v>
      </c>
      <c r="B812" t="s">
        <v>406</v>
      </c>
      <c r="C812" s="1" t="s">
        <v>6</v>
      </c>
      <c r="D812" s="1">
        <v>3</v>
      </c>
      <c r="E812" s="1" t="s">
        <v>75</v>
      </c>
      <c r="F812">
        <v>3</v>
      </c>
      <c r="G812" s="1" t="str">
        <f>+VLOOKUP(bloque1_2[[#This Row],[niño]],BD.niños[[Código]:[sexo]],6,FALSE)</f>
        <v>9 y 10</v>
      </c>
      <c r="H812" s="1" t="str">
        <f>+VLOOKUP(bloque1_2[[#This Row],[niño]],BD.niños[[Código]:[sexo]],7,FALSE)</f>
        <v>F</v>
      </c>
      <c r="I812" s="1">
        <v>1</v>
      </c>
    </row>
    <row r="813" spans="1:9" x14ac:dyDescent="0.55000000000000004">
      <c r="A813" s="1">
        <v>26</v>
      </c>
      <c r="B813" t="s">
        <v>406</v>
      </c>
      <c r="C813" s="1" t="s">
        <v>6</v>
      </c>
      <c r="D813" s="1">
        <v>3</v>
      </c>
      <c r="E813" s="1" t="s">
        <v>78</v>
      </c>
      <c r="F813">
        <v>3</v>
      </c>
      <c r="G813" s="1" t="str">
        <f>+VLOOKUP(bloque1_2[[#This Row],[niño]],BD.niños[[Código]:[sexo]],6,FALSE)</f>
        <v>5 y 6</v>
      </c>
      <c r="H813" s="1" t="str">
        <f>+VLOOKUP(bloque1_2[[#This Row],[niño]],BD.niños[[Código]:[sexo]],7,FALSE)</f>
        <v>M</v>
      </c>
      <c r="I813" s="1">
        <v>1</v>
      </c>
    </row>
    <row r="814" spans="1:9" x14ac:dyDescent="0.55000000000000004">
      <c r="A814" s="1">
        <v>26</v>
      </c>
      <c r="B814" t="s">
        <v>406</v>
      </c>
      <c r="C814" s="1" t="s">
        <v>6</v>
      </c>
      <c r="D814" s="1">
        <v>3</v>
      </c>
      <c r="E814" s="1" t="s">
        <v>82</v>
      </c>
      <c r="F814">
        <v>2</v>
      </c>
      <c r="G814" s="1" t="str">
        <f>+VLOOKUP(bloque1_2[[#This Row],[niño]],BD.niños[[Código]:[sexo]],6,FALSE)</f>
        <v>5 y 6</v>
      </c>
      <c r="H814" s="1" t="str">
        <f>+VLOOKUP(bloque1_2[[#This Row],[niño]],BD.niños[[Código]:[sexo]],7,FALSE)</f>
        <v>F</v>
      </c>
      <c r="I814" s="1">
        <v>1</v>
      </c>
    </row>
    <row r="815" spans="1:9" x14ac:dyDescent="0.55000000000000004">
      <c r="A815" s="1">
        <v>26</v>
      </c>
      <c r="B815" t="s">
        <v>406</v>
      </c>
      <c r="C815" s="1" t="s">
        <v>6</v>
      </c>
      <c r="D815" s="1">
        <v>3</v>
      </c>
      <c r="E815" s="1" t="s">
        <v>85</v>
      </c>
      <c r="F815">
        <v>3</v>
      </c>
      <c r="G815" s="1" t="str">
        <f>+VLOOKUP(bloque1_2[[#This Row],[niño]],BD.niños[[Código]:[sexo]],6,FALSE)</f>
        <v>5 y 6</v>
      </c>
      <c r="H815" s="1" t="str">
        <f>+VLOOKUP(bloque1_2[[#This Row],[niño]],BD.niños[[Código]:[sexo]],7,FALSE)</f>
        <v>M</v>
      </c>
      <c r="I815" s="1">
        <v>1</v>
      </c>
    </row>
    <row r="816" spans="1:9" x14ac:dyDescent="0.55000000000000004">
      <c r="A816" s="1">
        <v>26</v>
      </c>
      <c r="B816" t="s">
        <v>406</v>
      </c>
      <c r="C816" s="1" t="s">
        <v>6</v>
      </c>
      <c r="D816" s="1">
        <v>3</v>
      </c>
      <c r="E816" s="1" t="s">
        <v>184</v>
      </c>
      <c r="F816">
        <v>3</v>
      </c>
      <c r="G816" s="1" t="str">
        <f>+VLOOKUP(bloque1_2[[#This Row],[niño]],BD.niños[[Código]:[sexo]],6,FALSE)</f>
        <v>7 y 8</v>
      </c>
      <c r="H816" s="1" t="str">
        <f>+VLOOKUP(bloque1_2[[#This Row],[niño]],BD.niños[[Código]:[sexo]],7,FALSE)</f>
        <v>M</v>
      </c>
      <c r="I816" s="1">
        <v>1</v>
      </c>
    </row>
    <row r="817" spans="1:9" x14ac:dyDescent="0.55000000000000004">
      <c r="A817" s="1">
        <v>26</v>
      </c>
      <c r="B817" t="s">
        <v>406</v>
      </c>
      <c r="C817" s="1" t="s">
        <v>6</v>
      </c>
      <c r="D817" s="1">
        <v>3</v>
      </c>
      <c r="E817" s="1" t="s">
        <v>187</v>
      </c>
      <c r="F817">
        <v>3</v>
      </c>
      <c r="G817" s="1" t="str">
        <f>+VLOOKUP(bloque1_2[[#This Row],[niño]],BD.niños[[Código]:[sexo]],6,FALSE)</f>
        <v>7 y 8</v>
      </c>
      <c r="H817" s="1" t="str">
        <f>+VLOOKUP(bloque1_2[[#This Row],[niño]],BD.niños[[Código]:[sexo]],7,FALSE)</f>
        <v>F</v>
      </c>
      <c r="I817" s="1">
        <v>1</v>
      </c>
    </row>
    <row r="818" spans="1:9" x14ac:dyDescent="0.55000000000000004">
      <c r="A818" s="1">
        <v>26</v>
      </c>
      <c r="B818" t="s">
        <v>406</v>
      </c>
      <c r="C818" s="1" t="s">
        <v>6</v>
      </c>
      <c r="D818" s="1">
        <v>3</v>
      </c>
      <c r="E818" s="1" t="s">
        <v>192</v>
      </c>
      <c r="F818">
        <v>7</v>
      </c>
      <c r="G818" s="1" t="str">
        <f>+VLOOKUP(bloque1_2[[#This Row],[niño]],BD.niños[[Código]:[sexo]],6,FALSE)</f>
        <v>7 y 8</v>
      </c>
      <c r="H818" s="1" t="str">
        <f>+VLOOKUP(bloque1_2[[#This Row],[niño]],BD.niños[[Código]:[sexo]],7,FALSE)</f>
        <v>M</v>
      </c>
      <c r="I818" s="1">
        <v>1</v>
      </c>
    </row>
    <row r="819" spans="1:9" x14ac:dyDescent="0.55000000000000004">
      <c r="A819" s="1">
        <v>26</v>
      </c>
      <c r="B819" t="s">
        <v>406</v>
      </c>
      <c r="C819" s="1" t="s">
        <v>6</v>
      </c>
      <c r="D819" s="1">
        <v>3</v>
      </c>
      <c r="E819" s="1" t="s">
        <v>195</v>
      </c>
      <c r="F819">
        <v>3</v>
      </c>
      <c r="G819" s="1" t="str">
        <f>+VLOOKUP(bloque1_2[[#This Row],[niño]],BD.niños[[Código]:[sexo]],6,FALSE)</f>
        <v>9 y 10</v>
      </c>
      <c r="H819" s="1" t="str">
        <f>+VLOOKUP(bloque1_2[[#This Row],[niño]],BD.niños[[Código]:[sexo]],7,FALSE)</f>
        <v>M</v>
      </c>
      <c r="I819" s="1">
        <v>1</v>
      </c>
    </row>
    <row r="820" spans="1:9" x14ac:dyDescent="0.55000000000000004">
      <c r="A820" s="1">
        <v>26</v>
      </c>
      <c r="B820" t="s">
        <v>406</v>
      </c>
      <c r="C820" s="1" t="s">
        <v>6</v>
      </c>
      <c r="D820" s="1">
        <v>3</v>
      </c>
      <c r="E820" s="1" t="s">
        <v>199</v>
      </c>
      <c r="F820">
        <v>7</v>
      </c>
      <c r="G820" s="1" t="str">
        <f>+VLOOKUP(bloque1_2[[#This Row],[niño]],BD.niños[[Código]:[sexo]],6,FALSE)</f>
        <v>9 y 10</v>
      </c>
      <c r="H820" s="1" t="str">
        <f>+VLOOKUP(bloque1_2[[#This Row],[niño]],BD.niños[[Código]:[sexo]],7,FALSE)</f>
        <v>M</v>
      </c>
      <c r="I820" s="1">
        <v>1</v>
      </c>
    </row>
    <row r="821" spans="1:9" x14ac:dyDescent="0.55000000000000004">
      <c r="A821" s="1">
        <v>26</v>
      </c>
      <c r="B821" t="s">
        <v>406</v>
      </c>
      <c r="C821" s="1" t="s">
        <v>6</v>
      </c>
      <c r="D821" s="1">
        <v>3</v>
      </c>
      <c r="E821" s="1" t="s">
        <v>203</v>
      </c>
      <c r="F821">
        <v>3</v>
      </c>
      <c r="G821" s="1" t="str">
        <f>+VLOOKUP(bloque1_2[[#This Row],[niño]],BD.niños[[Código]:[sexo]],6,FALSE)</f>
        <v>9 y 10</v>
      </c>
      <c r="H821" s="1" t="str">
        <f>+VLOOKUP(bloque1_2[[#This Row],[niño]],BD.niños[[Código]:[sexo]],7,FALSE)</f>
        <v>F</v>
      </c>
      <c r="I821" s="1">
        <v>1</v>
      </c>
    </row>
    <row r="822" spans="1:9" x14ac:dyDescent="0.55000000000000004">
      <c r="A822" s="1">
        <v>26</v>
      </c>
      <c r="B822" t="s">
        <v>406</v>
      </c>
      <c r="C822" s="1" t="s">
        <v>6</v>
      </c>
      <c r="D822" s="1">
        <v>3</v>
      </c>
      <c r="E822" s="1" t="s">
        <v>206</v>
      </c>
      <c r="F822">
        <v>7</v>
      </c>
      <c r="G822" s="1" t="str">
        <f>+VLOOKUP(bloque1_2[[#This Row],[niño]],BD.niños[[Código]:[sexo]],6,FALSE)</f>
        <v>9 y 10</v>
      </c>
      <c r="H822" s="1" t="str">
        <f>+VLOOKUP(bloque1_2[[#This Row],[niño]],BD.niños[[Código]:[sexo]],7,FALSE)</f>
        <v>F</v>
      </c>
      <c r="I822" s="1">
        <v>1</v>
      </c>
    </row>
    <row r="823" spans="1:9" x14ac:dyDescent="0.55000000000000004">
      <c r="A823" s="1">
        <v>26</v>
      </c>
      <c r="B823" t="s">
        <v>406</v>
      </c>
      <c r="C823" s="1" t="s">
        <v>6</v>
      </c>
      <c r="D823" s="1">
        <v>3</v>
      </c>
      <c r="E823" s="1" t="s">
        <v>210</v>
      </c>
      <c r="F823">
        <v>3</v>
      </c>
      <c r="G823" s="1" t="str">
        <f>+VLOOKUP(bloque1_2[[#This Row],[niño]],BD.niños[[Código]:[sexo]],6,FALSE)</f>
        <v>7 y 8</v>
      </c>
      <c r="H823" s="1" t="str">
        <f>+VLOOKUP(bloque1_2[[#This Row],[niño]],BD.niños[[Código]:[sexo]],7,FALSE)</f>
        <v>M</v>
      </c>
      <c r="I823" s="1">
        <v>1</v>
      </c>
    </row>
    <row r="824" spans="1:9" x14ac:dyDescent="0.55000000000000004">
      <c r="A824" s="1">
        <v>26</v>
      </c>
      <c r="B824" t="s">
        <v>406</v>
      </c>
      <c r="C824" s="1" t="s">
        <v>6</v>
      </c>
      <c r="D824" s="1">
        <v>3</v>
      </c>
      <c r="E824" s="1" t="s">
        <v>274</v>
      </c>
      <c r="F824">
        <v>3</v>
      </c>
      <c r="G824" s="1" t="str">
        <f>+VLOOKUP(bloque1_2[[#This Row],[niño]],BD.niños[[Código]:[sexo]],6,FALSE)</f>
        <v>5 y 6</v>
      </c>
      <c r="H824" s="1" t="str">
        <f>+VLOOKUP(bloque1_2[[#This Row],[niño]],BD.niños[[Código]:[sexo]],7,FALSE)</f>
        <v>M</v>
      </c>
      <c r="I824" s="1">
        <v>1</v>
      </c>
    </row>
    <row r="825" spans="1:9" x14ac:dyDescent="0.55000000000000004">
      <c r="A825" s="1">
        <v>26</v>
      </c>
      <c r="B825" t="s">
        <v>406</v>
      </c>
      <c r="C825" s="1" t="s">
        <v>6</v>
      </c>
      <c r="D825" s="1">
        <v>3</v>
      </c>
      <c r="E825" s="1" t="s">
        <v>276</v>
      </c>
      <c r="F825">
        <v>3</v>
      </c>
      <c r="G825" s="1" t="str">
        <f>+VLOOKUP(bloque1_2[[#This Row],[niño]],BD.niños[[Código]:[sexo]],6,FALSE)</f>
        <v>5 y 6</v>
      </c>
      <c r="H825" s="1" t="str">
        <f>+VLOOKUP(bloque1_2[[#This Row],[niño]],BD.niños[[Código]:[sexo]],7,FALSE)</f>
        <v>M</v>
      </c>
      <c r="I825" s="1">
        <v>1</v>
      </c>
    </row>
    <row r="826" spans="1:9" x14ac:dyDescent="0.55000000000000004">
      <c r="A826" s="1">
        <v>26</v>
      </c>
      <c r="B826" t="s">
        <v>406</v>
      </c>
      <c r="C826" s="1" t="s">
        <v>6</v>
      </c>
      <c r="D826" s="1">
        <v>3</v>
      </c>
      <c r="E826" s="1" t="s">
        <v>279</v>
      </c>
      <c r="F826">
        <v>3</v>
      </c>
      <c r="G826" s="1" t="str">
        <f>+VLOOKUP(bloque1_2[[#This Row],[niño]],BD.niños[[Código]:[sexo]],6,FALSE)</f>
        <v>7 y 8</v>
      </c>
      <c r="H826" s="1" t="str">
        <f>+VLOOKUP(bloque1_2[[#This Row],[niño]],BD.niños[[Código]:[sexo]],7,FALSE)</f>
        <v>F</v>
      </c>
      <c r="I826" s="1">
        <v>1</v>
      </c>
    </row>
    <row r="827" spans="1:9" x14ac:dyDescent="0.55000000000000004">
      <c r="A827" s="1">
        <v>26</v>
      </c>
      <c r="B827" t="s">
        <v>406</v>
      </c>
      <c r="C827" s="1" t="s">
        <v>6</v>
      </c>
      <c r="D827" s="1">
        <v>3</v>
      </c>
      <c r="E827" s="1" t="s">
        <v>282</v>
      </c>
      <c r="F827">
        <v>3</v>
      </c>
      <c r="G827" s="1" t="str">
        <f>+VLOOKUP(bloque1_2[[#This Row],[niño]],BD.niños[[Código]:[sexo]],6,FALSE)</f>
        <v>5 y 6</v>
      </c>
      <c r="H827" s="1" t="str">
        <f>+VLOOKUP(bloque1_2[[#This Row],[niño]],BD.niños[[Código]:[sexo]],7,FALSE)</f>
        <v>F</v>
      </c>
      <c r="I827" s="1">
        <v>1</v>
      </c>
    </row>
    <row r="828" spans="1:9" x14ac:dyDescent="0.55000000000000004">
      <c r="A828" s="1">
        <v>26</v>
      </c>
      <c r="B828" t="s">
        <v>406</v>
      </c>
      <c r="C828" s="1" t="s">
        <v>6</v>
      </c>
      <c r="D828" s="1">
        <v>3</v>
      </c>
      <c r="E828" s="1" t="s">
        <v>352</v>
      </c>
      <c r="F828">
        <v>3</v>
      </c>
      <c r="G828" s="1" t="str">
        <f>+VLOOKUP(bloque1_2[[#This Row],[niño]],BD.niños[[Código]:[sexo]],6,FALSE)</f>
        <v>7 y 8</v>
      </c>
      <c r="H828" s="1" t="str">
        <f>+VLOOKUP(bloque1_2[[#This Row],[niño]],BD.niños[[Código]:[sexo]],7,FALSE)</f>
        <v>F</v>
      </c>
      <c r="I828" s="1">
        <v>1</v>
      </c>
    </row>
    <row r="829" spans="1:9" x14ac:dyDescent="0.55000000000000004">
      <c r="A829" s="1">
        <v>26</v>
      </c>
      <c r="B829" t="s">
        <v>406</v>
      </c>
      <c r="C829" s="1" t="s">
        <v>6</v>
      </c>
      <c r="D829" s="1">
        <v>3</v>
      </c>
      <c r="E829" s="1" t="s">
        <v>357</v>
      </c>
      <c r="F829">
        <v>3</v>
      </c>
      <c r="G829" s="1" t="str">
        <f>+VLOOKUP(bloque1_2[[#This Row],[niño]],BD.niños[[Código]:[sexo]],6,FALSE)</f>
        <v>7 y 8</v>
      </c>
      <c r="H829" s="1" t="str">
        <f>+VLOOKUP(bloque1_2[[#This Row],[niño]],BD.niños[[Código]:[sexo]],7,FALSE)</f>
        <v>M</v>
      </c>
      <c r="I829" s="1">
        <v>1</v>
      </c>
    </row>
    <row r="830" spans="1:9" x14ac:dyDescent="0.55000000000000004">
      <c r="A830" s="1">
        <v>26</v>
      </c>
      <c r="B830" t="s">
        <v>406</v>
      </c>
      <c r="C830" s="1" t="s">
        <v>6</v>
      </c>
      <c r="D830" s="1">
        <v>3</v>
      </c>
      <c r="E830" s="1" t="s">
        <v>360</v>
      </c>
      <c r="F830">
        <v>3</v>
      </c>
      <c r="G830" s="1" t="str">
        <f>+VLOOKUP(bloque1_2[[#This Row],[niño]],BD.niños[[Código]:[sexo]],6,FALSE)</f>
        <v>9 y 10</v>
      </c>
      <c r="H830" s="1" t="str">
        <f>+VLOOKUP(bloque1_2[[#This Row],[niño]],BD.niños[[Código]:[sexo]],7,FALSE)</f>
        <v>M</v>
      </c>
      <c r="I830" s="1">
        <v>1</v>
      </c>
    </row>
    <row r="831" spans="1:9" x14ac:dyDescent="0.55000000000000004">
      <c r="A831" s="1">
        <v>26</v>
      </c>
      <c r="B831" t="s">
        <v>406</v>
      </c>
      <c r="C831" s="1" t="s">
        <v>6</v>
      </c>
      <c r="D831" s="1">
        <v>3</v>
      </c>
      <c r="E831" s="1" t="s">
        <v>364</v>
      </c>
      <c r="F831">
        <v>3</v>
      </c>
      <c r="G831" s="1" t="str">
        <f>+VLOOKUP(bloque1_2[[#This Row],[niño]],BD.niños[[Código]:[sexo]],6,FALSE)</f>
        <v>9 y 10</v>
      </c>
      <c r="H831" s="1" t="str">
        <f>+VLOOKUP(bloque1_2[[#This Row],[niño]],BD.niños[[Código]:[sexo]],7,FALSE)</f>
        <v>M</v>
      </c>
      <c r="I831" s="1">
        <v>1</v>
      </c>
    </row>
    <row r="832" spans="1:9" x14ac:dyDescent="0.55000000000000004">
      <c r="A832" s="1">
        <v>26</v>
      </c>
      <c r="B832" t="s">
        <v>406</v>
      </c>
      <c r="C832" s="1" t="s">
        <v>6</v>
      </c>
      <c r="D832" s="1">
        <v>3</v>
      </c>
      <c r="E832" s="1" t="s">
        <v>368</v>
      </c>
      <c r="F832">
        <v>3</v>
      </c>
      <c r="G832" s="1" t="str">
        <f>+VLOOKUP(bloque1_2[[#This Row],[niño]],BD.niños[[Código]:[sexo]],6,FALSE)</f>
        <v>9 y 10</v>
      </c>
      <c r="H832" s="1" t="str">
        <f>+VLOOKUP(bloque1_2[[#This Row],[niño]],BD.niños[[Código]:[sexo]],7,FALSE)</f>
        <v>M</v>
      </c>
      <c r="I832" s="1">
        <v>1</v>
      </c>
    </row>
    <row r="833" spans="1:9" x14ac:dyDescent="0.55000000000000004">
      <c r="A833" s="1">
        <v>26</v>
      </c>
      <c r="B833" t="s">
        <v>406</v>
      </c>
      <c r="C833" s="1" t="s">
        <v>6</v>
      </c>
      <c r="D833" s="1">
        <v>3</v>
      </c>
      <c r="E833" s="1" t="s">
        <v>371</v>
      </c>
      <c r="F833">
        <v>3</v>
      </c>
      <c r="G833" s="1" t="str">
        <f>+VLOOKUP(bloque1_2[[#This Row],[niño]],BD.niños[[Código]:[sexo]],6,FALSE)</f>
        <v>9 y 10</v>
      </c>
      <c r="H833" s="1" t="str">
        <f>+VLOOKUP(bloque1_2[[#This Row],[niño]],BD.niños[[Código]:[sexo]],7,FALSE)</f>
        <v>F</v>
      </c>
      <c r="I833" s="1">
        <v>1</v>
      </c>
    </row>
    <row r="834" spans="1:9" x14ac:dyDescent="0.55000000000000004">
      <c r="A834" s="1">
        <v>27</v>
      </c>
      <c r="B834" t="s">
        <v>407</v>
      </c>
      <c r="C834" s="1" t="s">
        <v>5</v>
      </c>
      <c r="D834" s="1">
        <v>6</v>
      </c>
      <c r="E834" s="1" t="s">
        <v>36</v>
      </c>
      <c r="F834">
        <v>6</v>
      </c>
      <c r="G834" s="1" t="str">
        <f>+VLOOKUP(bloque1_2[[#This Row],[niño]],BD.niños[[Código]:[sexo]],6,FALSE)</f>
        <v>5 y 6</v>
      </c>
      <c r="H834" s="1" t="str">
        <f>+VLOOKUP(bloque1_2[[#This Row],[niño]],BD.niños[[Código]:[sexo]],7,FALSE)</f>
        <v>M</v>
      </c>
      <c r="I834" s="1">
        <v>1</v>
      </c>
    </row>
    <row r="835" spans="1:9" x14ac:dyDescent="0.55000000000000004">
      <c r="A835" s="1">
        <v>27</v>
      </c>
      <c r="B835" t="s">
        <v>407</v>
      </c>
      <c r="C835" s="1" t="s">
        <v>5</v>
      </c>
      <c r="D835" s="1">
        <v>6</v>
      </c>
      <c r="E835" s="1" t="s">
        <v>40</v>
      </c>
      <c r="F835">
        <v>2</v>
      </c>
      <c r="G835" s="1" t="str">
        <f>+VLOOKUP(bloque1_2[[#This Row],[niño]],BD.niños[[Código]:[sexo]],6,FALSE)</f>
        <v>7 y 8</v>
      </c>
      <c r="H835" s="1" t="str">
        <f>+VLOOKUP(bloque1_2[[#This Row],[niño]],BD.niños[[Código]:[sexo]],7,FALSE)</f>
        <v>M</v>
      </c>
      <c r="I835" s="1">
        <v>1</v>
      </c>
    </row>
    <row r="836" spans="1:9" x14ac:dyDescent="0.55000000000000004">
      <c r="A836" s="1">
        <v>27</v>
      </c>
      <c r="B836" t="s">
        <v>407</v>
      </c>
      <c r="C836" s="1" t="s">
        <v>5</v>
      </c>
      <c r="D836" s="1">
        <v>6</v>
      </c>
      <c r="E836" s="1" t="s">
        <v>44</v>
      </c>
      <c r="F836">
        <v>6</v>
      </c>
      <c r="G836" s="1" t="str">
        <f>+VLOOKUP(bloque1_2[[#This Row],[niño]],BD.niños[[Código]:[sexo]],6,FALSE)</f>
        <v>7 y 8</v>
      </c>
      <c r="H836" s="1" t="str">
        <f>+VLOOKUP(bloque1_2[[#This Row],[niño]],BD.niños[[Código]:[sexo]],7,FALSE)</f>
        <v>F</v>
      </c>
      <c r="I836" s="1">
        <v>1</v>
      </c>
    </row>
    <row r="837" spans="1:9" x14ac:dyDescent="0.55000000000000004">
      <c r="A837" s="1">
        <v>27</v>
      </c>
      <c r="B837" t="s">
        <v>407</v>
      </c>
      <c r="C837" s="1" t="s">
        <v>5</v>
      </c>
      <c r="D837" s="1">
        <v>6</v>
      </c>
      <c r="E837" s="1" t="s">
        <v>48</v>
      </c>
      <c r="F837">
        <v>1</v>
      </c>
      <c r="G837" s="1" t="str">
        <f>+VLOOKUP(bloque1_2[[#This Row],[niño]],BD.niños[[Código]:[sexo]],6,FALSE)</f>
        <v>7 y 8</v>
      </c>
      <c r="H837" s="1" t="str">
        <f>+VLOOKUP(bloque1_2[[#This Row],[niño]],BD.niños[[Código]:[sexo]],7,FALSE)</f>
        <v>F</v>
      </c>
      <c r="I837" s="1">
        <v>1</v>
      </c>
    </row>
    <row r="838" spans="1:9" x14ac:dyDescent="0.55000000000000004">
      <c r="A838" s="1">
        <v>27</v>
      </c>
      <c r="B838" t="s">
        <v>407</v>
      </c>
      <c r="C838" s="1" t="s">
        <v>5</v>
      </c>
      <c r="D838" s="1">
        <v>6</v>
      </c>
      <c r="E838" s="1" t="s">
        <v>52</v>
      </c>
      <c r="F838">
        <v>3</v>
      </c>
      <c r="G838" s="1" t="str">
        <f>+VLOOKUP(bloque1_2[[#This Row],[niño]],BD.niños[[Código]:[sexo]],6,FALSE)</f>
        <v>7 y 8</v>
      </c>
      <c r="H838" s="1" t="str">
        <f>+VLOOKUP(bloque1_2[[#This Row],[niño]],BD.niños[[Código]:[sexo]],7,FALSE)</f>
        <v>F</v>
      </c>
      <c r="I838" s="1">
        <v>1</v>
      </c>
    </row>
    <row r="839" spans="1:9" x14ac:dyDescent="0.55000000000000004">
      <c r="A839" s="1">
        <v>27</v>
      </c>
      <c r="B839" t="s">
        <v>407</v>
      </c>
      <c r="C839" s="1" t="s">
        <v>5</v>
      </c>
      <c r="D839" s="1">
        <v>6</v>
      </c>
      <c r="E839" s="1" t="s">
        <v>56</v>
      </c>
      <c r="F839">
        <v>7</v>
      </c>
      <c r="G839" s="1" t="str">
        <f>+VLOOKUP(bloque1_2[[#This Row],[niño]],BD.niños[[Código]:[sexo]],6,FALSE)</f>
        <v>7 y 8</v>
      </c>
      <c r="H839" s="1" t="str">
        <f>+VLOOKUP(bloque1_2[[#This Row],[niño]],BD.niños[[Código]:[sexo]],7,FALSE)</f>
        <v>F</v>
      </c>
      <c r="I839" s="1">
        <v>1</v>
      </c>
    </row>
    <row r="840" spans="1:9" x14ac:dyDescent="0.55000000000000004">
      <c r="A840" s="1">
        <v>27</v>
      </c>
      <c r="B840" t="s">
        <v>407</v>
      </c>
      <c r="C840" s="1" t="s">
        <v>5</v>
      </c>
      <c r="D840" s="1">
        <v>6</v>
      </c>
      <c r="E840" s="1" t="s">
        <v>60</v>
      </c>
      <c r="F840">
        <v>6</v>
      </c>
      <c r="G840" s="1" t="str">
        <f>+VLOOKUP(bloque1_2[[#This Row],[niño]],BD.niños[[Código]:[sexo]],6,FALSE)</f>
        <v>9 y 10</v>
      </c>
      <c r="H840" s="1" t="str">
        <f>+VLOOKUP(bloque1_2[[#This Row],[niño]],BD.niños[[Código]:[sexo]],7,FALSE)</f>
        <v>M</v>
      </c>
      <c r="I840" s="1">
        <v>1</v>
      </c>
    </row>
    <row r="841" spans="1:9" x14ac:dyDescent="0.55000000000000004">
      <c r="A841" s="1">
        <v>27</v>
      </c>
      <c r="B841" t="s">
        <v>407</v>
      </c>
      <c r="C841" s="1" t="s">
        <v>5</v>
      </c>
      <c r="D841" s="1">
        <v>6</v>
      </c>
      <c r="E841" s="1" t="s">
        <v>64</v>
      </c>
      <c r="F841">
        <v>6</v>
      </c>
      <c r="G841" s="1" t="str">
        <f>+VLOOKUP(bloque1_2[[#This Row],[niño]],BD.niños[[Código]:[sexo]],6,FALSE)</f>
        <v>9 y 10</v>
      </c>
      <c r="H841" s="1" t="str">
        <f>+VLOOKUP(bloque1_2[[#This Row],[niño]],BD.niños[[Código]:[sexo]],7,FALSE)</f>
        <v>F</v>
      </c>
      <c r="I841" s="1">
        <v>1</v>
      </c>
    </row>
    <row r="842" spans="1:9" x14ac:dyDescent="0.55000000000000004">
      <c r="A842" s="1">
        <v>27</v>
      </c>
      <c r="B842" t="s">
        <v>407</v>
      </c>
      <c r="C842" s="1" t="s">
        <v>5</v>
      </c>
      <c r="D842" s="1">
        <v>6</v>
      </c>
      <c r="E842" s="1" t="s">
        <v>68</v>
      </c>
      <c r="F842">
        <v>2</v>
      </c>
      <c r="G842" s="1" t="str">
        <f>+VLOOKUP(bloque1_2[[#This Row],[niño]],BD.niños[[Código]:[sexo]],6,FALSE)</f>
        <v>9 y 10</v>
      </c>
      <c r="H842" s="1" t="str">
        <f>+VLOOKUP(bloque1_2[[#This Row],[niño]],BD.niños[[Código]:[sexo]],7,FALSE)</f>
        <v>M</v>
      </c>
      <c r="I842" s="1">
        <v>1</v>
      </c>
    </row>
    <row r="843" spans="1:9" x14ac:dyDescent="0.55000000000000004">
      <c r="A843" s="1">
        <v>27</v>
      </c>
      <c r="B843" t="s">
        <v>407</v>
      </c>
      <c r="C843" s="1" t="s">
        <v>5</v>
      </c>
      <c r="D843" s="1">
        <v>6</v>
      </c>
      <c r="E843" s="1" t="s">
        <v>72</v>
      </c>
      <c r="F843">
        <v>6</v>
      </c>
      <c r="G843" s="1" t="str">
        <f>+VLOOKUP(bloque1_2[[#This Row],[niño]],BD.niños[[Código]:[sexo]],6,FALSE)</f>
        <v>9 y 10</v>
      </c>
      <c r="H843" s="1" t="str">
        <f>+VLOOKUP(bloque1_2[[#This Row],[niño]],BD.niños[[Código]:[sexo]],7,FALSE)</f>
        <v>F</v>
      </c>
      <c r="I843" s="1">
        <v>1</v>
      </c>
    </row>
    <row r="844" spans="1:9" x14ac:dyDescent="0.55000000000000004">
      <c r="A844" s="1">
        <v>27</v>
      </c>
      <c r="B844" t="s">
        <v>407</v>
      </c>
      <c r="C844" s="1" t="s">
        <v>5</v>
      </c>
      <c r="D844" s="1">
        <v>6</v>
      </c>
      <c r="E844" s="1" t="s">
        <v>75</v>
      </c>
      <c r="F844">
        <v>6</v>
      </c>
      <c r="G844" s="1" t="str">
        <f>+VLOOKUP(bloque1_2[[#This Row],[niño]],BD.niños[[Código]:[sexo]],6,FALSE)</f>
        <v>9 y 10</v>
      </c>
      <c r="H844" s="1" t="str">
        <f>+VLOOKUP(bloque1_2[[#This Row],[niño]],BD.niños[[Código]:[sexo]],7,FALSE)</f>
        <v>F</v>
      </c>
      <c r="I844" s="1">
        <v>1</v>
      </c>
    </row>
    <row r="845" spans="1:9" x14ac:dyDescent="0.55000000000000004">
      <c r="A845" s="1">
        <v>27</v>
      </c>
      <c r="B845" t="s">
        <v>407</v>
      </c>
      <c r="C845" s="1" t="s">
        <v>5</v>
      </c>
      <c r="D845" s="1">
        <v>6</v>
      </c>
      <c r="E845" s="1" t="s">
        <v>78</v>
      </c>
      <c r="F845">
        <v>2</v>
      </c>
      <c r="G845" s="1" t="str">
        <f>+VLOOKUP(bloque1_2[[#This Row],[niño]],BD.niños[[Código]:[sexo]],6,FALSE)</f>
        <v>5 y 6</v>
      </c>
      <c r="H845" s="1" t="str">
        <f>+VLOOKUP(bloque1_2[[#This Row],[niño]],BD.niños[[Código]:[sexo]],7,FALSE)</f>
        <v>M</v>
      </c>
      <c r="I845" s="1">
        <v>1</v>
      </c>
    </row>
    <row r="846" spans="1:9" x14ac:dyDescent="0.55000000000000004">
      <c r="A846" s="1">
        <v>27</v>
      </c>
      <c r="B846" t="s">
        <v>407</v>
      </c>
      <c r="C846" s="1" t="s">
        <v>5</v>
      </c>
      <c r="D846" s="1">
        <v>6</v>
      </c>
      <c r="E846" s="1" t="s">
        <v>82</v>
      </c>
      <c r="F846">
        <v>2</v>
      </c>
      <c r="G846" s="1" t="str">
        <f>+VLOOKUP(bloque1_2[[#This Row],[niño]],BD.niños[[Código]:[sexo]],6,FALSE)</f>
        <v>5 y 6</v>
      </c>
      <c r="H846" s="1" t="str">
        <f>+VLOOKUP(bloque1_2[[#This Row],[niño]],BD.niños[[Código]:[sexo]],7,FALSE)</f>
        <v>F</v>
      </c>
      <c r="I846" s="1">
        <v>1</v>
      </c>
    </row>
    <row r="847" spans="1:9" x14ac:dyDescent="0.55000000000000004">
      <c r="A847" s="1">
        <v>27</v>
      </c>
      <c r="B847" t="s">
        <v>407</v>
      </c>
      <c r="C847" s="1" t="s">
        <v>5</v>
      </c>
      <c r="D847" s="1">
        <v>6</v>
      </c>
      <c r="E847" s="1" t="s">
        <v>85</v>
      </c>
      <c r="F847">
        <v>2</v>
      </c>
      <c r="G847" s="1" t="str">
        <f>+VLOOKUP(bloque1_2[[#This Row],[niño]],BD.niños[[Código]:[sexo]],6,FALSE)</f>
        <v>5 y 6</v>
      </c>
      <c r="H847" s="1" t="str">
        <f>+VLOOKUP(bloque1_2[[#This Row],[niño]],BD.niños[[Código]:[sexo]],7,FALSE)</f>
        <v>M</v>
      </c>
      <c r="I847" s="1">
        <v>1</v>
      </c>
    </row>
    <row r="848" spans="1:9" x14ac:dyDescent="0.55000000000000004">
      <c r="A848" s="1">
        <v>27</v>
      </c>
      <c r="B848" t="s">
        <v>407</v>
      </c>
      <c r="C848" s="1" t="s">
        <v>5</v>
      </c>
      <c r="D848" s="1">
        <v>6</v>
      </c>
      <c r="E848" s="1" t="s">
        <v>184</v>
      </c>
      <c r="F848">
        <v>2</v>
      </c>
      <c r="G848" s="1" t="str">
        <f>+VLOOKUP(bloque1_2[[#This Row],[niño]],BD.niños[[Código]:[sexo]],6,FALSE)</f>
        <v>7 y 8</v>
      </c>
      <c r="H848" s="1" t="str">
        <f>+VLOOKUP(bloque1_2[[#This Row],[niño]],BD.niños[[Código]:[sexo]],7,FALSE)</f>
        <v>M</v>
      </c>
      <c r="I848" s="1">
        <v>1</v>
      </c>
    </row>
    <row r="849" spans="1:9" x14ac:dyDescent="0.55000000000000004">
      <c r="A849" s="1">
        <v>27</v>
      </c>
      <c r="B849" t="s">
        <v>407</v>
      </c>
      <c r="C849" s="1" t="s">
        <v>5</v>
      </c>
      <c r="D849" s="1">
        <v>6</v>
      </c>
      <c r="E849" s="1" t="s">
        <v>187</v>
      </c>
      <c r="F849">
        <v>6</v>
      </c>
      <c r="G849" s="1" t="str">
        <f>+VLOOKUP(bloque1_2[[#This Row],[niño]],BD.niños[[Código]:[sexo]],6,FALSE)</f>
        <v>7 y 8</v>
      </c>
      <c r="H849" s="1" t="str">
        <f>+VLOOKUP(bloque1_2[[#This Row],[niño]],BD.niños[[Código]:[sexo]],7,FALSE)</f>
        <v>F</v>
      </c>
      <c r="I849" s="1">
        <v>1</v>
      </c>
    </row>
    <row r="850" spans="1:9" x14ac:dyDescent="0.55000000000000004">
      <c r="A850" s="1">
        <v>27</v>
      </c>
      <c r="B850" t="s">
        <v>407</v>
      </c>
      <c r="C850" s="1" t="s">
        <v>5</v>
      </c>
      <c r="D850" s="1">
        <v>6</v>
      </c>
      <c r="E850" s="1" t="s">
        <v>192</v>
      </c>
      <c r="F850">
        <v>2</v>
      </c>
      <c r="G850" s="1" t="str">
        <f>+VLOOKUP(bloque1_2[[#This Row],[niño]],BD.niños[[Código]:[sexo]],6,FALSE)</f>
        <v>7 y 8</v>
      </c>
      <c r="H850" s="1" t="str">
        <f>+VLOOKUP(bloque1_2[[#This Row],[niño]],BD.niños[[Código]:[sexo]],7,FALSE)</f>
        <v>M</v>
      </c>
      <c r="I850" s="1">
        <v>1</v>
      </c>
    </row>
    <row r="851" spans="1:9" x14ac:dyDescent="0.55000000000000004">
      <c r="A851" s="1">
        <v>27</v>
      </c>
      <c r="B851" t="s">
        <v>407</v>
      </c>
      <c r="C851" s="1" t="s">
        <v>5</v>
      </c>
      <c r="D851" s="1">
        <v>6</v>
      </c>
      <c r="E851" s="1" t="s">
        <v>195</v>
      </c>
      <c r="F851">
        <v>2</v>
      </c>
      <c r="G851" s="1" t="str">
        <f>+VLOOKUP(bloque1_2[[#This Row],[niño]],BD.niños[[Código]:[sexo]],6,FALSE)</f>
        <v>9 y 10</v>
      </c>
      <c r="H851" s="1" t="str">
        <f>+VLOOKUP(bloque1_2[[#This Row],[niño]],BD.niños[[Código]:[sexo]],7,FALSE)</f>
        <v>M</v>
      </c>
      <c r="I851" s="1">
        <v>1</v>
      </c>
    </row>
    <row r="852" spans="1:9" x14ac:dyDescent="0.55000000000000004">
      <c r="A852" s="1">
        <v>27</v>
      </c>
      <c r="B852" t="s">
        <v>407</v>
      </c>
      <c r="C852" s="1" t="s">
        <v>5</v>
      </c>
      <c r="D852" s="1">
        <v>6</v>
      </c>
      <c r="E852" s="1" t="s">
        <v>199</v>
      </c>
      <c r="F852">
        <v>5</v>
      </c>
      <c r="G852" s="1" t="str">
        <f>+VLOOKUP(bloque1_2[[#This Row],[niño]],BD.niños[[Código]:[sexo]],6,FALSE)</f>
        <v>9 y 10</v>
      </c>
      <c r="H852" s="1" t="str">
        <f>+VLOOKUP(bloque1_2[[#This Row],[niño]],BD.niños[[Código]:[sexo]],7,FALSE)</f>
        <v>M</v>
      </c>
      <c r="I852" s="1">
        <v>1</v>
      </c>
    </row>
    <row r="853" spans="1:9" x14ac:dyDescent="0.55000000000000004">
      <c r="A853" s="1">
        <v>27</v>
      </c>
      <c r="B853" t="s">
        <v>407</v>
      </c>
      <c r="C853" s="1" t="s">
        <v>5</v>
      </c>
      <c r="D853" s="1">
        <v>6</v>
      </c>
      <c r="E853" s="1" t="s">
        <v>203</v>
      </c>
      <c r="F853">
        <v>6</v>
      </c>
      <c r="G853" s="1" t="str">
        <f>+VLOOKUP(bloque1_2[[#This Row],[niño]],BD.niños[[Código]:[sexo]],6,FALSE)</f>
        <v>9 y 10</v>
      </c>
      <c r="H853" s="1" t="str">
        <f>+VLOOKUP(bloque1_2[[#This Row],[niño]],BD.niños[[Código]:[sexo]],7,FALSE)</f>
        <v>F</v>
      </c>
      <c r="I853" s="1">
        <v>1</v>
      </c>
    </row>
    <row r="854" spans="1:9" x14ac:dyDescent="0.55000000000000004">
      <c r="A854" s="1">
        <v>27</v>
      </c>
      <c r="B854" t="s">
        <v>407</v>
      </c>
      <c r="C854" s="1" t="s">
        <v>5</v>
      </c>
      <c r="D854" s="1">
        <v>6</v>
      </c>
      <c r="E854" s="1" t="s">
        <v>206</v>
      </c>
      <c r="F854">
        <v>6</v>
      </c>
      <c r="G854" s="1" t="str">
        <f>+VLOOKUP(bloque1_2[[#This Row],[niño]],BD.niños[[Código]:[sexo]],6,FALSE)</f>
        <v>9 y 10</v>
      </c>
      <c r="H854" s="1" t="str">
        <f>+VLOOKUP(bloque1_2[[#This Row],[niño]],BD.niños[[Código]:[sexo]],7,FALSE)</f>
        <v>F</v>
      </c>
      <c r="I854" s="1">
        <v>1</v>
      </c>
    </row>
    <row r="855" spans="1:9" x14ac:dyDescent="0.55000000000000004">
      <c r="A855" s="1">
        <v>27</v>
      </c>
      <c r="B855" t="s">
        <v>407</v>
      </c>
      <c r="C855" s="1" t="s">
        <v>5</v>
      </c>
      <c r="D855" s="1">
        <v>6</v>
      </c>
      <c r="E855" s="1" t="s">
        <v>210</v>
      </c>
      <c r="F855">
        <v>5</v>
      </c>
      <c r="G855" s="1" t="str">
        <f>+VLOOKUP(bloque1_2[[#This Row],[niño]],BD.niños[[Código]:[sexo]],6,FALSE)</f>
        <v>7 y 8</v>
      </c>
      <c r="H855" s="1" t="str">
        <f>+VLOOKUP(bloque1_2[[#This Row],[niño]],BD.niños[[Código]:[sexo]],7,FALSE)</f>
        <v>M</v>
      </c>
      <c r="I855" s="1">
        <v>1</v>
      </c>
    </row>
    <row r="856" spans="1:9" x14ac:dyDescent="0.55000000000000004">
      <c r="A856" s="1">
        <v>27</v>
      </c>
      <c r="B856" t="s">
        <v>407</v>
      </c>
      <c r="C856" s="1" t="s">
        <v>5</v>
      </c>
      <c r="D856" s="1">
        <v>6</v>
      </c>
      <c r="E856" s="1" t="s">
        <v>274</v>
      </c>
      <c r="F856">
        <v>6</v>
      </c>
      <c r="G856" s="1" t="str">
        <f>+VLOOKUP(bloque1_2[[#This Row],[niño]],BD.niños[[Código]:[sexo]],6,FALSE)</f>
        <v>5 y 6</v>
      </c>
      <c r="H856" s="1" t="str">
        <f>+VLOOKUP(bloque1_2[[#This Row],[niño]],BD.niños[[Código]:[sexo]],7,FALSE)</f>
        <v>M</v>
      </c>
      <c r="I856" s="1">
        <v>1</v>
      </c>
    </row>
    <row r="857" spans="1:9" x14ac:dyDescent="0.55000000000000004">
      <c r="A857" s="1">
        <v>27</v>
      </c>
      <c r="B857" t="s">
        <v>407</v>
      </c>
      <c r="C857" s="1" t="s">
        <v>5</v>
      </c>
      <c r="D857" s="1">
        <v>6</v>
      </c>
      <c r="E857" s="1" t="s">
        <v>276</v>
      </c>
      <c r="F857">
        <v>2</v>
      </c>
      <c r="G857" s="1" t="str">
        <f>+VLOOKUP(bloque1_2[[#This Row],[niño]],BD.niños[[Código]:[sexo]],6,FALSE)</f>
        <v>5 y 6</v>
      </c>
      <c r="H857" s="1" t="str">
        <f>+VLOOKUP(bloque1_2[[#This Row],[niño]],BD.niños[[Código]:[sexo]],7,FALSE)</f>
        <v>M</v>
      </c>
      <c r="I857" s="1">
        <v>1</v>
      </c>
    </row>
    <row r="858" spans="1:9" x14ac:dyDescent="0.55000000000000004">
      <c r="A858" s="1">
        <v>27</v>
      </c>
      <c r="B858" t="s">
        <v>407</v>
      </c>
      <c r="C858" s="1" t="s">
        <v>5</v>
      </c>
      <c r="D858" s="1">
        <v>6</v>
      </c>
      <c r="E858" s="1" t="s">
        <v>279</v>
      </c>
      <c r="F858">
        <v>6</v>
      </c>
      <c r="G858" s="1" t="str">
        <f>+VLOOKUP(bloque1_2[[#This Row],[niño]],BD.niños[[Código]:[sexo]],6,FALSE)</f>
        <v>7 y 8</v>
      </c>
      <c r="H858" s="1" t="str">
        <f>+VLOOKUP(bloque1_2[[#This Row],[niño]],BD.niños[[Código]:[sexo]],7,FALSE)</f>
        <v>F</v>
      </c>
      <c r="I858" s="1">
        <v>1</v>
      </c>
    </row>
    <row r="859" spans="1:9" x14ac:dyDescent="0.55000000000000004">
      <c r="A859" s="1">
        <v>27</v>
      </c>
      <c r="B859" t="s">
        <v>407</v>
      </c>
      <c r="C859" s="1" t="s">
        <v>5</v>
      </c>
      <c r="D859" s="1">
        <v>6</v>
      </c>
      <c r="E859" s="1" t="s">
        <v>282</v>
      </c>
      <c r="F859">
        <v>6</v>
      </c>
      <c r="G859" s="1" t="str">
        <f>+VLOOKUP(bloque1_2[[#This Row],[niño]],BD.niños[[Código]:[sexo]],6,FALSE)</f>
        <v>5 y 6</v>
      </c>
      <c r="H859" s="1" t="str">
        <f>+VLOOKUP(bloque1_2[[#This Row],[niño]],BD.niños[[Código]:[sexo]],7,FALSE)</f>
        <v>F</v>
      </c>
      <c r="I859" s="1">
        <v>1</v>
      </c>
    </row>
    <row r="860" spans="1:9" x14ac:dyDescent="0.55000000000000004">
      <c r="A860" s="1">
        <v>27</v>
      </c>
      <c r="B860" t="s">
        <v>407</v>
      </c>
      <c r="C860" s="1" t="s">
        <v>5</v>
      </c>
      <c r="D860" s="1">
        <v>6</v>
      </c>
      <c r="E860" s="1" t="s">
        <v>352</v>
      </c>
      <c r="F860">
        <v>2</v>
      </c>
      <c r="G860" s="1" t="str">
        <f>+VLOOKUP(bloque1_2[[#This Row],[niño]],BD.niños[[Código]:[sexo]],6,FALSE)</f>
        <v>7 y 8</v>
      </c>
      <c r="H860" s="1" t="str">
        <f>+VLOOKUP(bloque1_2[[#This Row],[niño]],BD.niños[[Código]:[sexo]],7,FALSE)</f>
        <v>F</v>
      </c>
      <c r="I860" s="1">
        <v>1</v>
      </c>
    </row>
    <row r="861" spans="1:9" x14ac:dyDescent="0.55000000000000004">
      <c r="A861" s="1">
        <v>27</v>
      </c>
      <c r="B861" t="s">
        <v>407</v>
      </c>
      <c r="C861" s="1" t="s">
        <v>5</v>
      </c>
      <c r="D861" s="1">
        <v>6</v>
      </c>
      <c r="E861" s="1" t="s">
        <v>357</v>
      </c>
      <c r="F861">
        <v>6</v>
      </c>
      <c r="G861" s="1" t="str">
        <f>+VLOOKUP(bloque1_2[[#This Row],[niño]],BD.niños[[Código]:[sexo]],6,FALSE)</f>
        <v>7 y 8</v>
      </c>
      <c r="H861" s="1" t="str">
        <f>+VLOOKUP(bloque1_2[[#This Row],[niño]],BD.niños[[Código]:[sexo]],7,FALSE)</f>
        <v>M</v>
      </c>
      <c r="I861" s="1">
        <v>1</v>
      </c>
    </row>
    <row r="862" spans="1:9" x14ac:dyDescent="0.55000000000000004">
      <c r="A862" s="1">
        <v>27</v>
      </c>
      <c r="B862" t="s">
        <v>407</v>
      </c>
      <c r="C862" s="1" t="s">
        <v>5</v>
      </c>
      <c r="D862" s="1">
        <v>6</v>
      </c>
      <c r="E862" s="1" t="s">
        <v>360</v>
      </c>
      <c r="F862">
        <v>6</v>
      </c>
      <c r="G862" s="1" t="str">
        <f>+VLOOKUP(bloque1_2[[#This Row],[niño]],BD.niños[[Código]:[sexo]],6,FALSE)</f>
        <v>9 y 10</v>
      </c>
      <c r="H862" s="1" t="str">
        <f>+VLOOKUP(bloque1_2[[#This Row],[niño]],BD.niños[[Código]:[sexo]],7,FALSE)</f>
        <v>M</v>
      </c>
      <c r="I862" s="1">
        <v>1</v>
      </c>
    </row>
    <row r="863" spans="1:9" x14ac:dyDescent="0.55000000000000004">
      <c r="A863" s="1">
        <v>27</v>
      </c>
      <c r="B863" t="s">
        <v>407</v>
      </c>
      <c r="C863" s="1" t="s">
        <v>5</v>
      </c>
      <c r="D863" s="1">
        <v>6</v>
      </c>
      <c r="E863" s="1" t="s">
        <v>364</v>
      </c>
      <c r="F863">
        <v>6</v>
      </c>
      <c r="G863" s="1" t="str">
        <f>+VLOOKUP(bloque1_2[[#This Row],[niño]],BD.niños[[Código]:[sexo]],6,FALSE)</f>
        <v>9 y 10</v>
      </c>
      <c r="H863" s="1" t="str">
        <f>+VLOOKUP(bloque1_2[[#This Row],[niño]],BD.niños[[Código]:[sexo]],7,FALSE)</f>
        <v>M</v>
      </c>
      <c r="I863" s="1">
        <v>1</v>
      </c>
    </row>
    <row r="864" spans="1:9" x14ac:dyDescent="0.55000000000000004">
      <c r="A864" s="1">
        <v>27</v>
      </c>
      <c r="B864" t="s">
        <v>407</v>
      </c>
      <c r="C864" s="1" t="s">
        <v>5</v>
      </c>
      <c r="D864" s="1">
        <v>6</v>
      </c>
      <c r="E864" s="1" t="s">
        <v>368</v>
      </c>
      <c r="F864">
        <v>6</v>
      </c>
      <c r="G864" s="1" t="str">
        <f>+VLOOKUP(bloque1_2[[#This Row],[niño]],BD.niños[[Código]:[sexo]],6,FALSE)</f>
        <v>9 y 10</v>
      </c>
      <c r="H864" s="1" t="str">
        <f>+VLOOKUP(bloque1_2[[#This Row],[niño]],BD.niños[[Código]:[sexo]],7,FALSE)</f>
        <v>M</v>
      </c>
      <c r="I864" s="1">
        <v>1</v>
      </c>
    </row>
    <row r="865" spans="1:9" x14ac:dyDescent="0.55000000000000004">
      <c r="A865" s="1">
        <v>27</v>
      </c>
      <c r="B865" t="s">
        <v>407</v>
      </c>
      <c r="C865" s="1" t="s">
        <v>5</v>
      </c>
      <c r="D865" s="1">
        <v>6</v>
      </c>
      <c r="E865" s="1" t="s">
        <v>371</v>
      </c>
      <c r="F865">
        <v>2</v>
      </c>
      <c r="G865" s="1" t="str">
        <f>+VLOOKUP(bloque1_2[[#This Row],[niño]],BD.niños[[Código]:[sexo]],6,FALSE)</f>
        <v>9 y 10</v>
      </c>
      <c r="H865" s="1" t="str">
        <f>+VLOOKUP(bloque1_2[[#This Row],[niño]],BD.niños[[Código]:[sexo]],7,FALSE)</f>
        <v>F</v>
      </c>
      <c r="I865" s="1">
        <v>1</v>
      </c>
    </row>
    <row r="866" spans="1:9" x14ac:dyDescent="0.55000000000000004">
      <c r="A866" s="1">
        <v>28</v>
      </c>
      <c r="B866" t="s">
        <v>408</v>
      </c>
      <c r="C866" s="1" t="s">
        <v>1</v>
      </c>
      <c r="D866" s="1">
        <v>2</v>
      </c>
      <c r="E866" s="1" t="s">
        <v>36</v>
      </c>
      <c r="F866">
        <v>5</v>
      </c>
      <c r="G866" s="1" t="str">
        <f>+VLOOKUP(bloque1_2[[#This Row],[niño]],BD.niños[[Código]:[sexo]],6,FALSE)</f>
        <v>5 y 6</v>
      </c>
      <c r="H866" s="1" t="str">
        <f>+VLOOKUP(bloque1_2[[#This Row],[niño]],BD.niños[[Código]:[sexo]],7,FALSE)</f>
        <v>M</v>
      </c>
      <c r="I866" s="1">
        <v>1</v>
      </c>
    </row>
    <row r="867" spans="1:9" x14ac:dyDescent="0.55000000000000004">
      <c r="A867" s="1">
        <v>28</v>
      </c>
      <c r="B867" t="s">
        <v>408</v>
      </c>
      <c r="C867" s="1" t="s">
        <v>1</v>
      </c>
      <c r="D867" s="1">
        <v>2</v>
      </c>
      <c r="E867" s="1" t="s">
        <v>40</v>
      </c>
      <c r="F867">
        <v>2</v>
      </c>
      <c r="G867" s="1" t="str">
        <f>+VLOOKUP(bloque1_2[[#This Row],[niño]],BD.niños[[Código]:[sexo]],6,FALSE)</f>
        <v>7 y 8</v>
      </c>
      <c r="H867" s="1" t="str">
        <f>+VLOOKUP(bloque1_2[[#This Row],[niño]],BD.niños[[Código]:[sexo]],7,FALSE)</f>
        <v>M</v>
      </c>
      <c r="I867" s="1">
        <v>1</v>
      </c>
    </row>
    <row r="868" spans="1:9" x14ac:dyDescent="0.55000000000000004">
      <c r="A868" s="1">
        <v>28</v>
      </c>
      <c r="B868" t="s">
        <v>408</v>
      </c>
      <c r="C868" s="1" t="s">
        <v>1</v>
      </c>
      <c r="D868" s="1">
        <v>2</v>
      </c>
      <c r="E868" s="1" t="s">
        <v>44</v>
      </c>
      <c r="F868">
        <v>2</v>
      </c>
      <c r="G868" s="1" t="str">
        <f>+VLOOKUP(bloque1_2[[#This Row],[niño]],BD.niños[[Código]:[sexo]],6,FALSE)</f>
        <v>7 y 8</v>
      </c>
      <c r="H868" s="1" t="str">
        <f>+VLOOKUP(bloque1_2[[#This Row],[niño]],BD.niños[[Código]:[sexo]],7,FALSE)</f>
        <v>F</v>
      </c>
      <c r="I868" s="1">
        <v>1</v>
      </c>
    </row>
    <row r="869" spans="1:9" x14ac:dyDescent="0.55000000000000004">
      <c r="A869" s="1">
        <v>28</v>
      </c>
      <c r="B869" t="s">
        <v>408</v>
      </c>
      <c r="C869" s="1" t="s">
        <v>1</v>
      </c>
      <c r="D869" s="1">
        <v>2</v>
      </c>
      <c r="E869" s="1" t="s">
        <v>48</v>
      </c>
      <c r="F869">
        <v>1</v>
      </c>
      <c r="G869" s="1" t="str">
        <f>+VLOOKUP(bloque1_2[[#This Row],[niño]],BD.niños[[Código]:[sexo]],6,FALSE)</f>
        <v>7 y 8</v>
      </c>
      <c r="H869" s="1" t="str">
        <f>+VLOOKUP(bloque1_2[[#This Row],[niño]],BD.niños[[Código]:[sexo]],7,FALSE)</f>
        <v>F</v>
      </c>
      <c r="I869" s="1">
        <v>1</v>
      </c>
    </row>
    <row r="870" spans="1:9" x14ac:dyDescent="0.55000000000000004">
      <c r="A870" s="1">
        <v>28</v>
      </c>
      <c r="B870" t="s">
        <v>408</v>
      </c>
      <c r="C870" s="1" t="s">
        <v>1</v>
      </c>
      <c r="D870" s="1">
        <v>2</v>
      </c>
      <c r="E870" s="1" t="s">
        <v>52</v>
      </c>
      <c r="F870">
        <v>3</v>
      </c>
      <c r="G870" s="1" t="str">
        <f>+VLOOKUP(bloque1_2[[#This Row],[niño]],BD.niños[[Código]:[sexo]],6,FALSE)</f>
        <v>7 y 8</v>
      </c>
      <c r="H870" s="1" t="str">
        <f>+VLOOKUP(bloque1_2[[#This Row],[niño]],BD.niños[[Código]:[sexo]],7,FALSE)</f>
        <v>F</v>
      </c>
      <c r="I870" s="1">
        <v>1</v>
      </c>
    </row>
    <row r="871" spans="1:9" x14ac:dyDescent="0.55000000000000004">
      <c r="A871" s="1">
        <v>28</v>
      </c>
      <c r="B871" t="s">
        <v>408</v>
      </c>
      <c r="C871" s="1" t="s">
        <v>1</v>
      </c>
      <c r="D871" s="1">
        <v>2</v>
      </c>
      <c r="E871" s="1" t="s">
        <v>56</v>
      </c>
      <c r="F871">
        <v>2</v>
      </c>
      <c r="G871" s="1" t="str">
        <f>+VLOOKUP(bloque1_2[[#This Row],[niño]],BD.niños[[Código]:[sexo]],6,FALSE)</f>
        <v>7 y 8</v>
      </c>
      <c r="H871" s="1" t="str">
        <f>+VLOOKUP(bloque1_2[[#This Row],[niño]],BD.niños[[Código]:[sexo]],7,FALSE)</f>
        <v>F</v>
      </c>
      <c r="I871" s="1">
        <v>1</v>
      </c>
    </row>
    <row r="872" spans="1:9" x14ac:dyDescent="0.55000000000000004">
      <c r="A872" s="1">
        <v>28</v>
      </c>
      <c r="B872" t="s">
        <v>408</v>
      </c>
      <c r="C872" s="1" t="s">
        <v>1</v>
      </c>
      <c r="D872" s="1">
        <v>2</v>
      </c>
      <c r="E872" s="1" t="s">
        <v>60</v>
      </c>
      <c r="F872">
        <v>2</v>
      </c>
      <c r="G872" s="1" t="str">
        <f>+VLOOKUP(bloque1_2[[#This Row],[niño]],BD.niños[[Código]:[sexo]],6,FALSE)</f>
        <v>9 y 10</v>
      </c>
      <c r="H872" s="1" t="str">
        <f>+VLOOKUP(bloque1_2[[#This Row],[niño]],BD.niños[[Código]:[sexo]],7,FALSE)</f>
        <v>M</v>
      </c>
      <c r="I872" s="1">
        <v>1</v>
      </c>
    </row>
    <row r="873" spans="1:9" x14ac:dyDescent="0.55000000000000004">
      <c r="A873" s="1">
        <v>28</v>
      </c>
      <c r="B873" t="s">
        <v>408</v>
      </c>
      <c r="C873" s="1" t="s">
        <v>1</v>
      </c>
      <c r="D873" s="1">
        <v>2</v>
      </c>
      <c r="E873" s="1" t="s">
        <v>64</v>
      </c>
      <c r="F873">
        <v>2</v>
      </c>
      <c r="G873" s="1" t="str">
        <f>+VLOOKUP(bloque1_2[[#This Row],[niño]],BD.niños[[Código]:[sexo]],6,FALSE)</f>
        <v>9 y 10</v>
      </c>
      <c r="H873" s="1" t="str">
        <f>+VLOOKUP(bloque1_2[[#This Row],[niño]],BD.niños[[Código]:[sexo]],7,FALSE)</f>
        <v>F</v>
      </c>
      <c r="I873" s="1">
        <v>1</v>
      </c>
    </row>
    <row r="874" spans="1:9" x14ac:dyDescent="0.55000000000000004">
      <c r="A874" s="1">
        <v>28</v>
      </c>
      <c r="B874" t="s">
        <v>408</v>
      </c>
      <c r="C874" s="1" t="s">
        <v>1</v>
      </c>
      <c r="D874" s="1">
        <v>2</v>
      </c>
      <c r="E874" s="1" t="s">
        <v>68</v>
      </c>
      <c r="F874">
        <v>2</v>
      </c>
      <c r="G874" s="1" t="str">
        <f>+VLOOKUP(bloque1_2[[#This Row],[niño]],BD.niños[[Código]:[sexo]],6,FALSE)</f>
        <v>9 y 10</v>
      </c>
      <c r="H874" s="1" t="str">
        <f>+VLOOKUP(bloque1_2[[#This Row],[niño]],BD.niños[[Código]:[sexo]],7,FALSE)</f>
        <v>M</v>
      </c>
      <c r="I874" s="1">
        <v>1</v>
      </c>
    </row>
    <row r="875" spans="1:9" x14ac:dyDescent="0.55000000000000004">
      <c r="A875" s="1">
        <v>28</v>
      </c>
      <c r="B875" t="s">
        <v>408</v>
      </c>
      <c r="C875" s="1" t="s">
        <v>1</v>
      </c>
      <c r="D875" s="1">
        <v>2</v>
      </c>
      <c r="E875" s="1" t="s">
        <v>72</v>
      </c>
      <c r="F875">
        <v>2</v>
      </c>
      <c r="G875" s="1" t="str">
        <f>+VLOOKUP(bloque1_2[[#This Row],[niño]],BD.niños[[Código]:[sexo]],6,FALSE)</f>
        <v>9 y 10</v>
      </c>
      <c r="H875" s="1" t="str">
        <f>+VLOOKUP(bloque1_2[[#This Row],[niño]],BD.niños[[Código]:[sexo]],7,FALSE)</f>
        <v>F</v>
      </c>
      <c r="I875" s="1">
        <v>1</v>
      </c>
    </row>
    <row r="876" spans="1:9" x14ac:dyDescent="0.55000000000000004">
      <c r="A876" s="1">
        <v>28</v>
      </c>
      <c r="B876" t="s">
        <v>408</v>
      </c>
      <c r="C876" s="1" t="s">
        <v>1</v>
      </c>
      <c r="D876" s="1">
        <v>2</v>
      </c>
      <c r="E876" s="1" t="s">
        <v>75</v>
      </c>
      <c r="F876">
        <v>1</v>
      </c>
      <c r="G876" s="1" t="str">
        <f>+VLOOKUP(bloque1_2[[#This Row],[niño]],BD.niños[[Código]:[sexo]],6,FALSE)</f>
        <v>9 y 10</v>
      </c>
      <c r="H876" s="1" t="str">
        <f>+VLOOKUP(bloque1_2[[#This Row],[niño]],BD.niños[[Código]:[sexo]],7,FALSE)</f>
        <v>F</v>
      </c>
      <c r="I876" s="1">
        <v>1</v>
      </c>
    </row>
    <row r="877" spans="1:9" x14ac:dyDescent="0.55000000000000004">
      <c r="A877" s="1">
        <v>28</v>
      </c>
      <c r="B877" t="s">
        <v>408</v>
      </c>
      <c r="C877" s="1" t="s">
        <v>1</v>
      </c>
      <c r="D877" s="1">
        <v>2</v>
      </c>
      <c r="E877" s="1" t="s">
        <v>78</v>
      </c>
      <c r="F877">
        <v>2</v>
      </c>
      <c r="G877" s="1" t="str">
        <f>+VLOOKUP(bloque1_2[[#This Row],[niño]],BD.niños[[Código]:[sexo]],6,FALSE)</f>
        <v>5 y 6</v>
      </c>
      <c r="H877" s="1" t="str">
        <f>+VLOOKUP(bloque1_2[[#This Row],[niño]],BD.niños[[Código]:[sexo]],7,FALSE)</f>
        <v>M</v>
      </c>
      <c r="I877" s="1">
        <v>1</v>
      </c>
    </row>
    <row r="878" spans="1:9" x14ac:dyDescent="0.55000000000000004">
      <c r="A878" s="1">
        <v>28</v>
      </c>
      <c r="B878" t="s">
        <v>408</v>
      </c>
      <c r="C878" s="1" t="s">
        <v>1</v>
      </c>
      <c r="D878" s="1">
        <v>2</v>
      </c>
      <c r="E878" s="1" t="s">
        <v>82</v>
      </c>
      <c r="F878">
        <v>7</v>
      </c>
      <c r="G878" s="1" t="str">
        <f>+VLOOKUP(bloque1_2[[#This Row],[niño]],BD.niños[[Código]:[sexo]],6,FALSE)</f>
        <v>5 y 6</v>
      </c>
      <c r="H878" s="1" t="str">
        <f>+VLOOKUP(bloque1_2[[#This Row],[niño]],BD.niños[[Código]:[sexo]],7,FALSE)</f>
        <v>F</v>
      </c>
      <c r="I878" s="1">
        <v>1</v>
      </c>
    </row>
    <row r="879" spans="1:9" x14ac:dyDescent="0.55000000000000004">
      <c r="A879" s="1">
        <v>28</v>
      </c>
      <c r="B879" t="s">
        <v>408</v>
      </c>
      <c r="C879" s="1" t="s">
        <v>1</v>
      </c>
      <c r="D879" s="1">
        <v>2</v>
      </c>
      <c r="E879" s="1" t="s">
        <v>85</v>
      </c>
      <c r="F879">
        <v>2</v>
      </c>
      <c r="G879" s="1" t="str">
        <f>+VLOOKUP(bloque1_2[[#This Row],[niño]],BD.niños[[Código]:[sexo]],6,FALSE)</f>
        <v>5 y 6</v>
      </c>
      <c r="H879" s="1" t="str">
        <f>+VLOOKUP(bloque1_2[[#This Row],[niño]],BD.niños[[Código]:[sexo]],7,FALSE)</f>
        <v>M</v>
      </c>
      <c r="I879" s="1">
        <v>1</v>
      </c>
    </row>
    <row r="880" spans="1:9" x14ac:dyDescent="0.55000000000000004">
      <c r="A880" s="1">
        <v>28</v>
      </c>
      <c r="B880" t="s">
        <v>408</v>
      </c>
      <c r="C880" s="1" t="s">
        <v>1</v>
      </c>
      <c r="D880" s="1">
        <v>2</v>
      </c>
      <c r="E880" s="1" t="s">
        <v>184</v>
      </c>
      <c r="F880">
        <v>2</v>
      </c>
      <c r="G880" s="1" t="str">
        <f>+VLOOKUP(bloque1_2[[#This Row],[niño]],BD.niños[[Código]:[sexo]],6,FALSE)</f>
        <v>7 y 8</v>
      </c>
      <c r="H880" s="1" t="str">
        <f>+VLOOKUP(bloque1_2[[#This Row],[niño]],BD.niños[[Código]:[sexo]],7,FALSE)</f>
        <v>M</v>
      </c>
      <c r="I880" s="1">
        <v>1</v>
      </c>
    </row>
    <row r="881" spans="1:9" x14ac:dyDescent="0.55000000000000004">
      <c r="A881" s="1">
        <v>28</v>
      </c>
      <c r="B881" t="s">
        <v>408</v>
      </c>
      <c r="C881" s="1" t="s">
        <v>1</v>
      </c>
      <c r="D881" s="1">
        <v>2</v>
      </c>
      <c r="E881" s="1" t="s">
        <v>187</v>
      </c>
      <c r="F881">
        <v>2</v>
      </c>
      <c r="G881" s="1" t="str">
        <f>+VLOOKUP(bloque1_2[[#This Row],[niño]],BD.niños[[Código]:[sexo]],6,FALSE)</f>
        <v>7 y 8</v>
      </c>
      <c r="H881" s="1" t="str">
        <f>+VLOOKUP(bloque1_2[[#This Row],[niño]],BD.niños[[Código]:[sexo]],7,FALSE)</f>
        <v>F</v>
      </c>
      <c r="I881" s="1">
        <v>1</v>
      </c>
    </row>
    <row r="882" spans="1:9" x14ac:dyDescent="0.55000000000000004">
      <c r="A882" s="1">
        <v>28</v>
      </c>
      <c r="B882" t="s">
        <v>408</v>
      </c>
      <c r="C882" s="1" t="s">
        <v>1</v>
      </c>
      <c r="D882" s="1">
        <v>2</v>
      </c>
      <c r="E882" s="1" t="s">
        <v>192</v>
      </c>
      <c r="F882">
        <v>2</v>
      </c>
      <c r="G882" s="1" t="str">
        <f>+VLOOKUP(bloque1_2[[#This Row],[niño]],BD.niños[[Código]:[sexo]],6,FALSE)</f>
        <v>7 y 8</v>
      </c>
      <c r="H882" s="1" t="str">
        <f>+VLOOKUP(bloque1_2[[#This Row],[niño]],BD.niños[[Código]:[sexo]],7,FALSE)</f>
        <v>M</v>
      </c>
      <c r="I882" s="1">
        <v>1</v>
      </c>
    </row>
    <row r="883" spans="1:9" x14ac:dyDescent="0.55000000000000004">
      <c r="A883" s="1">
        <v>28</v>
      </c>
      <c r="B883" t="s">
        <v>408</v>
      </c>
      <c r="C883" s="1" t="s">
        <v>1</v>
      </c>
      <c r="D883" s="1">
        <v>2</v>
      </c>
      <c r="E883" s="1" t="s">
        <v>195</v>
      </c>
      <c r="F883">
        <v>2</v>
      </c>
      <c r="G883" s="1" t="str">
        <f>+VLOOKUP(bloque1_2[[#This Row],[niño]],BD.niños[[Código]:[sexo]],6,FALSE)</f>
        <v>9 y 10</v>
      </c>
      <c r="H883" s="1" t="str">
        <f>+VLOOKUP(bloque1_2[[#This Row],[niño]],BD.niños[[Código]:[sexo]],7,FALSE)</f>
        <v>M</v>
      </c>
      <c r="I883" s="1">
        <v>1</v>
      </c>
    </row>
    <row r="884" spans="1:9" x14ac:dyDescent="0.55000000000000004">
      <c r="A884" s="1">
        <v>28</v>
      </c>
      <c r="B884" t="s">
        <v>408</v>
      </c>
      <c r="C884" s="1" t="s">
        <v>1</v>
      </c>
      <c r="D884" s="1">
        <v>2</v>
      </c>
      <c r="E884" s="1" t="s">
        <v>199</v>
      </c>
      <c r="F884">
        <v>2</v>
      </c>
      <c r="G884" s="1" t="str">
        <f>+VLOOKUP(bloque1_2[[#This Row],[niño]],BD.niños[[Código]:[sexo]],6,FALSE)</f>
        <v>9 y 10</v>
      </c>
      <c r="H884" s="1" t="str">
        <f>+VLOOKUP(bloque1_2[[#This Row],[niño]],BD.niños[[Código]:[sexo]],7,FALSE)</f>
        <v>M</v>
      </c>
      <c r="I884" s="1">
        <v>1</v>
      </c>
    </row>
    <row r="885" spans="1:9" x14ac:dyDescent="0.55000000000000004">
      <c r="A885" s="1">
        <v>28</v>
      </c>
      <c r="B885" t="s">
        <v>408</v>
      </c>
      <c r="C885" s="1" t="s">
        <v>1</v>
      </c>
      <c r="D885" s="1">
        <v>2</v>
      </c>
      <c r="E885" s="1" t="s">
        <v>203</v>
      </c>
      <c r="F885">
        <v>2</v>
      </c>
      <c r="G885" s="1" t="str">
        <f>+VLOOKUP(bloque1_2[[#This Row],[niño]],BD.niños[[Código]:[sexo]],6,FALSE)</f>
        <v>9 y 10</v>
      </c>
      <c r="H885" s="1" t="str">
        <f>+VLOOKUP(bloque1_2[[#This Row],[niño]],BD.niños[[Código]:[sexo]],7,FALSE)</f>
        <v>F</v>
      </c>
      <c r="I885" s="1">
        <v>1</v>
      </c>
    </row>
    <row r="886" spans="1:9" x14ac:dyDescent="0.55000000000000004">
      <c r="A886" s="1">
        <v>28</v>
      </c>
      <c r="B886" t="s">
        <v>408</v>
      </c>
      <c r="C886" s="1" t="s">
        <v>1</v>
      </c>
      <c r="D886" s="1">
        <v>2</v>
      </c>
      <c r="E886" s="1" t="s">
        <v>206</v>
      </c>
      <c r="F886">
        <v>2</v>
      </c>
      <c r="G886" s="1" t="str">
        <f>+VLOOKUP(bloque1_2[[#This Row],[niño]],BD.niños[[Código]:[sexo]],6,FALSE)</f>
        <v>9 y 10</v>
      </c>
      <c r="H886" s="1" t="str">
        <f>+VLOOKUP(bloque1_2[[#This Row],[niño]],BD.niños[[Código]:[sexo]],7,FALSE)</f>
        <v>F</v>
      </c>
      <c r="I886" s="1">
        <v>1</v>
      </c>
    </row>
    <row r="887" spans="1:9" x14ac:dyDescent="0.55000000000000004">
      <c r="A887" s="1">
        <v>28</v>
      </c>
      <c r="B887" t="s">
        <v>408</v>
      </c>
      <c r="C887" s="1" t="s">
        <v>1</v>
      </c>
      <c r="D887" s="1">
        <v>2</v>
      </c>
      <c r="E887" s="1" t="s">
        <v>210</v>
      </c>
      <c r="F887">
        <v>2</v>
      </c>
      <c r="G887" s="1" t="str">
        <f>+VLOOKUP(bloque1_2[[#This Row],[niño]],BD.niños[[Código]:[sexo]],6,FALSE)</f>
        <v>7 y 8</v>
      </c>
      <c r="H887" s="1" t="str">
        <f>+VLOOKUP(bloque1_2[[#This Row],[niño]],BD.niños[[Código]:[sexo]],7,FALSE)</f>
        <v>M</v>
      </c>
      <c r="I887" s="1">
        <v>1</v>
      </c>
    </row>
    <row r="888" spans="1:9" x14ac:dyDescent="0.55000000000000004">
      <c r="A888" s="1">
        <v>28</v>
      </c>
      <c r="B888" t="s">
        <v>408</v>
      </c>
      <c r="C888" s="1" t="s">
        <v>1</v>
      </c>
      <c r="D888" s="1">
        <v>2</v>
      </c>
      <c r="E888" s="1" t="s">
        <v>274</v>
      </c>
      <c r="F888">
        <v>2</v>
      </c>
      <c r="G888" s="1" t="str">
        <f>+VLOOKUP(bloque1_2[[#This Row],[niño]],BD.niños[[Código]:[sexo]],6,FALSE)</f>
        <v>5 y 6</v>
      </c>
      <c r="H888" s="1" t="str">
        <f>+VLOOKUP(bloque1_2[[#This Row],[niño]],BD.niños[[Código]:[sexo]],7,FALSE)</f>
        <v>M</v>
      </c>
      <c r="I888" s="1">
        <v>1</v>
      </c>
    </row>
    <row r="889" spans="1:9" x14ac:dyDescent="0.55000000000000004">
      <c r="A889" s="1">
        <v>28</v>
      </c>
      <c r="B889" t="s">
        <v>408</v>
      </c>
      <c r="C889" s="1" t="s">
        <v>1</v>
      </c>
      <c r="D889" s="1">
        <v>2</v>
      </c>
      <c r="E889" s="1" t="s">
        <v>276</v>
      </c>
      <c r="F889">
        <v>2</v>
      </c>
      <c r="G889" s="1" t="str">
        <f>+VLOOKUP(bloque1_2[[#This Row],[niño]],BD.niños[[Código]:[sexo]],6,FALSE)</f>
        <v>5 y 6</v>
      </c>
      <c r="H889" s="1" t="str">
        <f>+VLOOKUP(bloque1_2[[#This Row],[niño]],BD.niños[[Código]:[sexo]],7,FALSE)</f>
        <v>M</v>
      </c>
      <c r="I889" s="1">
        <v>1</v>
      </c>
    </row>
    <row r="890" spans="1:9" x14ac:dyDescent="0.55000000000000004">
      <c r="A890" s="1">
        <v>28</v>
      </c>
      <c r="B890" t="s">
        <v>408</v>
      </c>
      <c r="C890" s="1" t="s">
        <v>1</v>
      </c>
      <c r="D890" s="1">
        <v>2</v>
      </c>
      <c r="E890" s="1" t="s">
        <v>279</v>
      </c>
      <c r="F890">
        <v>2</v>
      </c>
      <c r="G890" s="1" t="str">
        <f>+VLOOKUP(bloque1_2[[#This Row],[niño]],BD.niños[[Código]:[sexo]],6,FALSE)</f>
        <v>7 y 8</v>
      </c>
      <c r="H890" s="1" t="str">
        <f>+VLOOKUP(bloque1_2[[#This Row],[niño]],BD.niños[[Código]:[sexo]],7,FALSE)</f>
        <v>F</v>
      </c>
      <c r="I890" s="1">
        <v>1</v>
      </c>
    </row>
    <row r="891" spans="1:9" x14ac:dyDescent="0.55000000000000004">
      <c r="A891" s="1">
        <v>28</v>
      </c>
      <c r="B891" t="s">
        <v>408</v>
      </c>
      <c r="C891" s="1" t="s">
        <v>1</v>
      </c>
      <c r="D891" s="1">
        <v>2</v>
      </c>
      <c r="E891" s="1" t="s">
        <v>282</v>
      </c>
      <c r="F891">
        <v>2</v>
      </c>
      <c r="G891" s="1" t="str">
        <f>+VLOOKUP(bloque1_2[[#This Row],[niño]],BD.niños[[Código]:[sexo]],6,FALSE)</f>
        <v>5 y 6</v>
      </c>
      <c r="H891" s="1" t="str">
        <f>+VLOOKUP(bloque1_2[[#This Row],[niño]],BD.niños[[Código]:[sexo]],7,FALSE)</f>
        <v>F</v>
      </c>
      <c r="I891" s="1">
        <v>1</v>
      </c>
    </row>
    <row r="892" spans="1:9" x14ac:dyDescent="0.55000000000000004">
      <c r="A892" s="1">
        <v>28</v>
      </c>
      <c r="B892" t="s">
        <v>408</v>
      </c>
      <c r="C892" s="1" t="s">
        <v>1</v>
      </c>
      <c r="D892" s="1">
        <v>2</v>
      </c>
      <c r="E892" s="1" t="s">
        <v>352</v>
      </c>
      <c r="F892">
        <v>2</v>
      </c>
      <c r="G892" s="1" t="str">
        <f>+VLOOKUP(bloque1_2[[#This Row],[niño]],BD.niños[[Código]:[sexo]],6,FALSE)</f>
        <v>7 y 8</v>
      </c>
      <c r="H892" s="1" t="str">
        <f>+VLOOKUP(bloque1_2[[#This Row],[niño]],BD.niños[[Código]:[sexo]],7,FALSE)</f>
        <v>F</v>
      </c>
      <c r="I892" s="1">
        <v>1</v>
      </c>
    </row>
    <row r="893" spans="1:9" x14ac:dyDescent="0.55000000000000004">
      <c r="A893" s="1">
        <v>28</v>
      </c>
      <c r="B893" t="s">
        <v>408</v>
      </c>
      <c r="C893" s="1" t="s">
        <v>1</v>
      </c>
      <c r="D893" s="1">
        <v>2</v>
      </c>
      <c r="E893" s="1" t="s">
        <v>357</v>
      </c>
      <c r="F893">
        <v>2</v>
      </c>
      <c r="G893" s="1" t="str">
        <f>+VLOOKUP(bloque1_2[[#This Row],[niño]],BD.niños[[Código]:[sexo]],6,FALSE)</f>
        <v>7 y 8</v>
      </c>
      <c r="H893" s="1" t="str">
        <f>+VLOOKUP(bloque1_2[[#This Row],[niño]],BD.niños[[Código]:[sexo]],7,FALSE)</f>
        <v>M</v>
      </c>
      <c r="I893" s="1">
        <v>1</v>
      </c>
    </row>
    <row r="894" spans="1:9" x14ac:dyDescent="0.55000000000000004">
      <c r="A894" s="1">
        <v>28</v>
      </c>
      <c r="B894" t="s">
        <v>408</v>
      </c>
      <c r="C894" s="1" t="s">
        <v>1</v>
      </c>
      <c r="D894" s="1">
        <v>2</v>
      </c>
      <c r="E894" s="1" t="s">
        <v>360</v>
      </c>
      <c r="F894">
        <v>1</v>
      </c>
      <c r="G894" s="1" t="str">
        <f>+VLOOKUP(bloque1_2[[#This Row],[niño]],BD.niños[[Código]:[sexo]],6,FALSE)</f>
        <v>9 y 10</v>
      </c>
      <c r="H894" s="1" t="str">
        <f>+VLOOKUP(bloque1_2[[#This Row],[niño]],BD.niños[[Código]:[sexo]],7,FALSE)</f>
        <v>M</v>
      </c>
      <c r="I894" s="1">
        <v>1</v>
      </c>
    </row>
    <row r="895" spans="1:9" x14ac:dyDescent="0.55000000000000004">
      <c r="A895" s="1">
        <v>28</v>
      </c>
      <c r="B895" t="s">
        <v>408</v>
      </c>
      <c r="C895" s="1" t="s">
        <v>1</v>
      </c>
      <c r="D895" s="1">
        <v>2</v>
      </c>
      <c r="E895" s="1" t="s">
        <v>364</v>
      </c>
      <c r="F895">
        <v>2</v>
      </c>
      <c r="G895" s="1" t="str">
        <f>+VLOOKUP(bloque1_2[[#This Row],[niño]],BD.niños[[Código]:[sexo]],6,FALSE)</f>
        <v>9 y 10</v>
      </c>
      <c r="H895" s="1" t="str">
        <f>+VLOOKUP(bloque1_2[[#This Row],[niño]],BD.niños[[Código]:[sexo]],7,FALSE)</f>
        <v>M</v>
      </c>
      <c r="I895" s="1">
        <v>1</v>
      </c>
    </row>
    <row r="896" spans="1:9" x14ac:dyDescent="0.55000000000000004">
      <c r="A896" s="1">
        <v>28</v>
      </c>
      <c r="B896" t="s">
        <v>408</v>
      </c>
      <c r="C896" s="1" t="s">
        <v>1</v>
      </c>
      <c r="D896" s="1">
        <v>2</v>
      </c>
      <c r="E896" s="1" t="s">
        <v>368</v>
      </c>
      <c r="F896">
        <v>2</v>
      </c>
      <c r="G896" s="1" t="str">
        <f>+VLOOKUP(bloque1_2[[#This Row],[niño]],BD.niños[[Código]:[sexo]],6,FALSE)</f>
        <v>9 y 10</v>
      </c>
      <c r="H896" s="1" t="str">
        <f>+VLOOKUP(bloque1_2[[#This Row],[niño]],BD.niños[[Código]:[sexo]],7,FALSE)</f>
        <v>M</v>
      </c>
      <c r="I896" s="1">
        <v>1</v>
      </c>
    </row>
    <row r="897" spans="1:9" x14ac:dyDescent="0.55000000000000004">
      <c r="A897" s="1">
        <v>28</v>
      </c>
      <c r="B897" t="s">
        <v>408</v>
      </c>
      <c r="C897" s="1" t="s">
        <v>1</v>
      </c>
      <c r="D897" s="1">
        <v>2</v>
      </c>
      <c r="E897" s="1" t="s">
        <v>371</v>
      </c>
      <c r="F897">
        <v>2</v>
      </c>
      <c r="G897" s="1" t="str">
        <f>+VLOOKUP(bloque1_2[[#This Row],[niño]],BD.niños[[Código]:[sexo]],6,FALSE)</f>
        <v>9 y 10</v>
      </c>
      <c r="H897" s="1" t="str">
        <f>+VLOOKUP(bloque1_2[[#This Row],[niño]],BD.niños[[Código]:[sexo]],7,FALSE)</f>
        <v>F</v>
      </c>
      <c r="I897" s="1">
        <v>1</v>
      </c>
    </row>
    <row r="898" spans="1:9" x14ac:dyDescent="0.55000000000000004">
      <c r="A898" s="1">
        <v>29</v>
      </c>
      <c r="B898" t="s">
        <v>409</v>
      </c>
      <c r="C898" s="1" t="s">
        <v>0</v>
      </c>
      <c r="D898" s="1">
        <v>7</v>
      </c>
      <c r="E898" s="1" t="s">
        <v>36</v>
      </c>
      <c r="F898">
        <v>7</v>
      </c>
      <c r="G898" s="1" t="str">
        <f>+VLOOKUP(bloque1_2[[#This Row],[niño]],BD.niños[[Código]:[sexo]],6,FALSE)</f>
        <v>5 y 6</v>
      </c>
      <c r="H898" s="1" t="str">
        <f>+VLOOKUP(bloque1_2[[#This Row],[niño]],BD.niños[[Código]:[sexo]],7,FALSE)</f>
        <v>M</v>
      </c>
      <c r="I898" s="1">
        <v>1</v>
      </c>
    </row>
    <row r="899" spans="1:9" x14ac:dyDescent="0.55000000000000004">
      <c r="A899" s="1">
        <v>29</v>
      </c>
      <c r="B899" t="s">
        <v>409</v>
      </c>
      <c r="C899" s="1" t="s">
        <v>0</v>
      </c>
      <c r="D899" s="1">
        <v>7</v>
      </c>
      <c r="E899" s="1" t="s">
        <v>40</v>
      </c>
      <c r="F899">
        <v>7</v>
      </c>
      <c r="G899" s="1" t="str">
        <f>+VLOOKUP(bloque1_2[[#This Row],[niño]],BD.niños[[Código]:[sexo]],6,FALSE)</f>
        <v>7 y 8</v>
      </c>
      <c r="H899" s="1" t="str">
        <f>+VLOOKUP(bloque1_2[[#This Row],[niño]],BD.niños[[Código]:[sexo]],7,FALSE)</f>
        <v>M</v>
      </c>
      <c r="I899" s="1">
        <v>1</v>
      </c>
    </row>
    <row r="900" spans="1:9" x14ac:dyDescent="0.55000000000000004">
      <c r="A900" s="1">
        <v>29</v>
      </c>
      <c r="B900" t="s">
        <v>409</v>
      </c>
      <c r="C900" s="1" t="s">
        <v>0</v>
      </c>
      <c r="D900" s="1">
        <v>7</v>
      </c>
      <c r="E900" s="1" t="s">
        <v>44</v>
      </c>
      <c r="F900">
        <v>5</v>
      </c>
      <c r="G900" s="1" t="str">
        <f>+VLOOKUP(bloque1_2[[#This Row],[niño]],BD.niños[[Código]:[sexo]],6,FALSE)</f>
        <v>7 y 8</v>
      </c>
      <c r="H900" s="1" t="str">
        <f>+VLOOKUP(bloque1_2[[#This Row],[niño]],BD.niños[[Código]:[sexo]],7,FALSE)</f>
        <v>F</v>
      </c>
      <c r="I900" s="1">
        <v>1</v>
      </c>
    </row>
    <row r="901" spans="1:9" x14ac:dyDescent="0.55000000000000004">
      <c r="A901" s="1">
        <v>29</v>
      </c>
      <c r="B901" t="s">
        <v>409</v>
      </c>
      <c r="C901" s="1" t="s">
        <v>0</v>
      </c>
      <c r="D901" s="1">
        <v>7</v>
      </c>
      <c r="E901" s="1" t="s">
        <v>48</v>
      </c>
      <c r="F901">
        <v>7</v>
      </c>
      <c r="G901" s="1" t="str">
        <f>+VLOOKUP(bloque1_2[[#This Row],[niño]],BD.niños[[Código]:[sexo]],6,FALSE)</f>
        <v>7 y 8</v>
      </c>
      <c r="H901" s="1" t="str">
        <f>+VLOOKUP(bloque1_2[[#This Row],[niño]],BD.niños[[Código]:[sexo]],7,FALSE)</f>
        <v>F</v>
      </c>
      <c r="I901" s="1">
        <v>1</v>
      </c>
    </row>
    <row r="902" spans="1:9" x14ac:dyDescent="0.55000000000000004">
      <c r="A902" s="1">
        <v>29</v>
      </c>
      <c r="B902" t="s">
        <v>409</v>
      </c>
      <c r="C902" s="1" t="s">
        <v>0</v>
      </c>
      <c r="D902" s="1">
        <v>7</v>
      </c>
      <c r="E902" s="1" t="s">
        <v>52</v>
      </c>
      <c r="F902">
        <v>0</v>
      </c>
      <c r="G902" s="1" t="str">
        <f>+VLOOKUP(bloque1_2[[#This Row],[niño]],BD.niños[[Código]:[sexo]],6,FALSE)</f>
        <v>7 y 8</v>
      </c>
      <c r="H902" s="1" t="str">
        <f>+VLOOKUP(bloque1_2[[#This Row],[niño]],BD.niños[[Código]:[sexo]],7,FALSE)</f>
        <v>F</v>
      </c>
      <c r="I902" s="1">
        <v>1</v>
      </c>
    </row>
    <row r="903" spans="1:9" x14ac:dyDescent="0.55000000000000004">
      <c r="A903" s="1">
        <v>29</v>
      </c>
      <c r="B903" t="s">
        <v>409</v>
      </c>
      <c r="C903" s="1" t="s">
        <v>0</v>
      </c>
      <c r="D903" s="1">
        <v>7</v>
      </c>
      <c r="E903" s="1" t="s">
        <v>56</v>
      </c>
      <c r="F903">
        <v>4</v>
      </c>
      <c r="G903" s="1" t="str">
        <f>+VLOOKUP(bloque1_2[[#This Row],[niño]],BD.niños[[Código]:[sexo]],6,FALSE)</f>
        <v>7 y 8</v>
      </c>
      <c r="H903" s="1" t="str">
        <f>+VLOOKUP(bloque1_2[[#This Row],[niño]],BD.niños[[Código]:[sexo]],7,FALSE)</f>
        <v>F</v>
      </c>
      <c r="I903" s="1">
        <v>1</v>
      </c>
    </row>
    <row r="904" spans="1:9" x14ac:dyDescent="0.55000000000000004">
      <c r="A904" s="1">
        <v>29</v>
      </c>
      <c r="B904" t="s">
        <v>409</v>
      </c>
      <c r="C904" s="1" t="s">
        <v>0</v>
      </c>
      <c r="D904" s="1">
        <v>7</v>
      </c>
      <c r="E904" s="1" t="s">
        <v>60</v>
      </c>
      <c r="F904">
        <v>7</v>
      </c>
      <c r="G904" s="1" t="str">
        <f>+VLOOKUP(bloque1_2[[#This Row],[niño]],BD.niños[[Código]:[sexo]],6,FALSE)</f>
        <v>9 y 10</v>
      </c>
      <c r="H904" s="1" t="str">
        <f>+VLOOKUP(bloque1_2[[#This Row],[niño]],BD.niños[[Código]:[sexo]],7,FALSE)</f>
        <v>M</v>
      </c>
      <c r="I904" s="1">
        <v>1</v>
      </c>
    </row>
    <row r="905" spans="1:9" x14ac:dyDescent="0.55000000000000004">
      <c r="A905" s="1">
        <v>29</v>
      </c>
      <c r="B905" t="s">
        <v>409</v>
      </c>
      <c r="C905" s="1" t="s">
        <v>0</v>
      </c>
      <c r="D905" s="1">
        <v>7</v>
      </c>
      <c r="E905" s="1" t="s">
        <v>64</v>
      </c>
      <c r="F905">
        <v>7</v>
      </c>
      <c r="G905" s="1" t="str">
        <f>+VLOOKUP(bloque1_2[[#This Row],[niño]],BD.niños[[Código]:[sexo]],6,FALSE)</f>
        <v>9 y 10</v>
      </c>
      <c r="H905" s="1" t="str">
        <f>+VLOOKUP(bloque1_2[[#This Row],[niño]],BD.niños[[Código]:[sexo]],7,FALSE)</f>
        <v>F</v>
      </c>
      <c r="I905" s="1">
        <v>1</v>
      </c>
    </row>
    <row r="906" spans="1:9" x14ac:dyDescent="0.55000000000000004">
      <c r="A906" s="1">
        <v>29</v>
      </c>
      <c r="B906" t="s">
        <v>409</v>
      </c>
      <c r="C906" s="1" t="s">
        <v>0</v>
      </c>
      <c r="D906" s="1">
        <v>7</v>
      </c>
      <c r="E906" s="1" t="s">
        <v>68</v>
      </c>
      <c r="F906">
        <v>7</v>
      </c>
      <c r="G906" s="1" t="str">
        <f>+VLOOKUP(bloque1_2[[#This Row],[niño]],BD.niños[[Código]:[sexo]],6,FALSE)</f>
        <v>9 y 10</v>
      </c>
      <c r="H906" s="1" t="str">
        <f>+VLOOKUP(bloque1_2[[#This Row],[niño]],BD.niños[[Código]:[sexo]],7,FALSE)</f>
        <v>M</v>
      </c>
      <c r="I906" s="1">
        <v>1</v>
      </c>
    </row>
    <row r="907" spans="1:9" x14ac:dyDescent="0.55000000000000004">
      <c r="A907" s="1">
        <v>29</v>
      </c>
      <c r="B907" t="s">
        <v>409</v>
      </c>
      <c r="C907" s="1" t="s">
        <v>0</v>
      </c>
      <c r="D907" s="1">
        <v>7</v>
      </c>
      <c r="E907" s="1" t="s">
        <v>72</v>
      </c>
      <c r="F907">
        <v>7</v>
      </c>
      <c r="G907" s="1" t="str">
        <f>+VLOOKUP(bloque1_2[[#This Row],[niño]],BD.niños[[Código]:[sexo]],6,FALSE)</f>
        <v>9 y 10</v>
      </c>
      <c r="H907" s="1" t="str">
        <f>+VLOOKUP(bloque1_2[[#This Row],[niño]],BD.niños[[Código]:[sexo]],7,FALSE)</f>
        <v>F</v>
      </c>
      <c r="I907" s="1">
        <v>1</v>
      </c>
    </row>
    <row r="908" spans="1:9" x14ac:dyDescent="0.55000000000000004">
      <c r="A908" s="1">
        <v>29</v>
      </c>
      <c r="B908" t="s">
        <v>409</v>
      </c>
      <c r="C908" s="1" t="s">
        <v>0</v>
      </c>
      <c r="D908" s="1">
        <v>7</v>
      </c>
      <c r="E908" s="1" t="s">
        <v>75</v>
      </c>
      <c r="F908">
        <v>7</v>
      </c>
      <c r="G908" s="1" t="str">
        <f>+VLOOKUP(bloque1_2[[#This Row],[niño]],BD.niños[[Código]:[sexo]],6,FALSE)</f>
        <v>9 y 10</v>
      </c>
      <c r="H908" s="1" t="str">
        <f>+VLOOKUP(bloque1_2[[#This Row],[niño]],BD.niños[[Código]:[sexo]],7,FALSE)</f>
        <v>F</v>
      </c>
      <c r="I908" s="1">
        <v>1</v>
      </c>
    </row>
    <row r="909" spans="1:9" x14ac:dyDescent="0.55000000000000004">
      <c r="A909" s="1">
        <v>29</v>
      </c>
      <c r="B909" t="s">
        <v>409</v>
      </c>
      <c r="C909" s="1" t="s">
        <v>0</v>
      </c>
      <c r="D909" s="1">
        <v>7</v>
      </c>
      <c r="E909" s="1" t="s">
        <v>78</v>
      </c>
      <c r="F909">
        <v>7</v>
      </c>
      <c r="G909" s="1" t="str">
        <f>+VLOOKUP(bloque1_2[[#This Row],[niño]],BD.niños[[Código]:[sexo]],6,FALSE)</f>
        <v>5 y 6</v>
      </c>
      <c r="H909" s="1" t="str">
        <f>+VLOOKUP(bloque1_2[[#This Row],[niño]],BD.niños[[Código]:[sexo]],7,FALSE)</f>
        <v>M</v>
      </c>
      <c r="I909" s="1">
        <v>1</v>
      </c>
    </row>
    <row r="910" spans="1:9" x14ac:dyDescent="0.55000000000000004">
      <c r="A910" s="1">
        <v>29</v>
      </c>
      <c r="B910" t="s">
        <v>409</v>
      </c>
      <c r="C910" s="1" t="s">
        <v>0</v>
      </c>
      <c r="D910" s="1">
        <v>7</v>
      </c>
      <c r="E910" s="1" t="s">
        <v>82</v>
      </c>
      <c r="F910">
        <v>4</v>
      </c>
      <c r="G910" s="1" t="str">
        <f>+VLOOKUP(bloque1_2[[#This Row],[niño]],BD.niños[[Código]:[sexo]],6,FALSE)</f>
        <v>5 y 6</v>
      </c>
      <c r="H910" s="1" t="str">
        <f>+VLOOKUP(bloque1_2[[#This Row],[niño]],BD.niños[[Código]:[sexo]],7,FALSE)</f>
        <v>F</v>
      </c>
      <c r="I910" s="1">
        <v>1</v>
      </c>
    </row>
    <row r="911" spans="1:9" x14ac:dyDescent="0.55000000000000004">
      <c r="A911" s="1">
        <v>29</v>
      </c>
      <c r="B911" t="s">
        <v>409</v>
      </c>
      <c r="C911" s="1" t="s">
        <v>0</v>
      </c>
      <c r="D911" s="1">
        <v>7</v>
      </c>
      <c r="E911" s="1" t="s">
        <v>85</v>
      </c>
      <c r="F911">
        <v>7</v>
      </c>
      <c r="G911" s="1" t="str">
        <f>+VLOOKUP(bloque1_2[[#This Row],[niño]],BD.niños[[Código]:[sexo]],6,FALSE)</f>
        <v>5 y 6</v>
      </c>
      <c r="H911" s="1" t="str">
        <f>+VLOOKUP(bloque1_2[[#This Row],[niño]],BD.niños[[Código]:[sexo]],7,FALSE)</f>
        <v>M</v>
      </c>
      <c r="I911" s="1">
        <v>1</v>
      </c>
    </row>
    <row r="912" spans="1:9" x14ac:dyDescent="0.55000000000000004">
      <c r="A912" s="1">
        <v>29</v>
      </c>
      <c r="B912" t="s">
        <v>409</v>
      </c>
      <c r="C912" s="1" t="s">
        <v>0</v>
      </c>
      <c r="D912" s="1">
        <v>7</v>
      </c>
      <c r="E912" s="1" t="s">
        <v>184</v>
      </c>
      <c r="F912">
        <v>4</v>
      </c>
      <c r="G912" s="1" t="str">
        <f>+VLOOKUP(bloque1_2[[#This Row],[niño]],BD.niños[[Código]:[sexo]],6,FALSE)</f>
        <v>7 y 8</v>
      </c>
      <c r="H912" s="1" t="str">
        <f>+VLOOKUP(bloque1_2[[#This Row],[niño]],BD.niños[[Código]:[sexo]],7,FALSE)</f>
        <v>M</v>
      </c>
      <c r="I912" s="1">
        <v>1</v>
      </c>
    </row>
    <row r="913" spans="1:9" x14ac:dyDescent="0.55000000000000004">
      <c r="A913" s="1">
        <v>29</v>
      </c>
      <c r="B913" t="s">
        <v>409</v>
      </c>
      <c r="C913" s="1" t="s">
        <v>0</v>
      </c>
      <c r="D913" s="1">
        <v>7</v>
      </c>
      <c r="E913" s="1" t="s">
        <v>187</v>
      </c>
      <c r="F913">
        <v>7</v>
      </c>
      <c r="G913" s="1" t="str">
        <f>+VLOOKUP(bloque1_2[[#This Row],[niño]],BD.niños[[Código]:[sexo]],6,FALSE)</f>
        <v>7 y 8</v>
      </c>
      <c r="H913" s="1" t="str">
        <f>+VLOOKUP(bloque1_2[[#This Row],[niño]],BD.niños[[Código]:[sexo]],7,FALSE)</f>
        <v>F</v>
      </c>
      <c r="I913" s="1">
        <v>1</v>
      </c>
    </row>
    <row r="914" spans="1:9" x14ac:dyDescent="0.55000000000000004">
      <c r="A914" s="1">
        <v>29</v>
      </c>
      <c r="B914" t="s">
        <v>409</v>
      </c>
      <c r="C914" s="1" t="s">
        <v>0</v>
      </c>
      <c r="D914" s="1">
        <v>7</v>
      </c>
      <c r="E914" s="1" t="s">
        <v>192</v>
      </c>
      <c r="F914">
        <v>7</v>
      </c>
      <c r="G914" s="1" t="str">
        <f>+VLOOKUP(bloque1_2[[#This Row],[niño]],BD.niños[[Código]:[sexo]],6,FALSE)</f>
        <v>7 y 8</v>
      </c>
      <c r="H914" s="1" t="str">
        <f>+VLOOKUP(bloque1_2[[#This Row],[niño]],BD.niños[[Código]:[sexo]],7,FALSE)</f>
        <v>M</v>
      </c>
      <c r="I914" s="1">
        <v>1</v>
      </c>
    </row>
    <row r="915" spans="1:9" x14ac:dyDescent="0.55000000000000004">
      <c r="A915" s="1">
        <v>29</v>
      </c>
      <c r="B915" t="s">
        <v>409</v>
      </c>
      <c r="C915" s="1" t="s">
        <v>0</v>
      </c>
      <c r="D915" s="1">
        <v>7</v>
      </c>
      <c r="E915" s="1" t="s">
        <v>195</v>
      </c>
      <c r="F915">
        <v>7</v>
      </c>
      <c r="G915" s="1" t="str">
        <f>+VLOOKUP(bloque1_2[[#This Row],[niño]],BD.niños[[Código]:[sexo]],6,FALSE)</f>
        <v>9 y 10</v>
      </c>
      <c r="H915" s="1" t="str">
        <f>+VLOOKUP(bloque1_2[[#This Row],[niño]],BD.niños[[Código]:[sexo]],7,FALSE)</f>
        <v>M</v>
      </c>
      <c r="I915" s="1">
        <v>1</v>
      </c>
    </row>
    <row r="916" spans="1:9" x14ac:dyDescent="0.55000000000000004">
      <c r="A916" s="1">
        <v>29</v>
      </c>
      <c r="B916" t="s">
        <v>409</v>
      </c>
      <c r="C916" s="1" t="s">
        <v>0</v>
      </c>
      <c r="D916" s="1">
        <v>7</v>
      </c>
      <c r="E916" s="1" t="s">
        <v>199</v>
      </c>
      <c r="F916">
        <v>7</v>
      </c>
      <c r="G916" s="1" t="str">
        <f>+VLOOKUP(bloque1_2[[#This Row],[niño]],BD.niños[[Código]:[sexo]],6,FALSE)</f>
        <v>9 y 10</v>
      </c>
      <c r="H916" s="1" t="str">
        <f>+VLOOKUP(bloque1_2[[#This Row],[niño]],BD.niños[[Código]:[sexo]],7,FALSE)</f>
        <v>M</v>
      </c>
      <c r="I916" s="1">
        <v>1</v>
      </c>
    </row>
    <row r="917" spans="1:9" x14ac:dyDescent="0.55000000000000004">
      <c r="A917" s="1">
        <v>29</v>
      </c>
      <c r="B917" t="s">
        <v>409</v>
      </c>
      <c r="C917" s="1" t="s">
        <v>0</v>
      </c>
      <c r="D917" s="1">
        <v>7</v>
      </c>
      <c r="E917" s="1" t="s">
        <v>203</v>
      </c>
      <c r="F917">
        <v>7</v>
      </c>
      <c r="G917" s="1" t="str">
        <f>+VLOOKUP(bloque1_2[[#This Row],[niño]],BD.niños[[Código]:[sexo]],6,FALSE)</f>
        <v>9 y 10</v>
      </c>
      <c r="H917" s="1" t="str">
        <f>+VLOOKUP(bloque1_2[[#This Row],[niño]],BD.niños[[Código]:[sexo]],7,FALSE)</f>
        <v>F</v>
      </c>
      <c r="I917" s="1">
        <v>1</v>
      </c>
    </row>
    <row r="918" spans="1:9" x14ac:dyDescent="0.55000000000000004">
      <c r="A918" s="1">
        <v>29</v>
      </c>
      <c r="B918" t="s">
        <v>409</v>
      </c>
      <c r="C918" s="1" t="s">
        <v>0</v>
      </c>
      <c r="D918" s="1">
        <v>7</v>
      </c>
      <c r="E918" s="1" t="s">
        <v>206</v>
      </c>
      <c r="F918">
        <v>7</v>
      </c>
      <c r="G918" s="1" t="str">
        <f>+VLOOKUP(bloque1_2[[#This Row],[niño]],BD.niños[[Código]:[sexo]],6,FALSE)</f>
        <v>9 y 10</v>
      </c>
      <c r="H918" s="1" t="str">
        <f>+VLOOKUP(bloque1_2[[#This Row],[niño]],BD.niños[[Código]:[sexo]],7,FALSE)</f>
        <v>F</v>
      </c>
      <c r="I918" s="1">
        <v>1</v>
      </c>
    </row>
    <row r="919" spans="1:9" x14ac:dyDescent="0.55000000000000004">
      <c r="A919" s="1">
        <v>29</v>
      </c>
      <c r="B919" t="s">
        <v>409</v>
      </c>
      <c r="C919" s="1" t="s">
        <v>0</v>
      </c>
      <c r="D919" s="1">
        <v>7</v>
      </c>
      <c r="E919" s="1" t="s">
        <v>210</v>
      </c>
      <c r="F919">
        <v>7</v>
      </c>
      <c r="G919" s="1" t="str">
        <f>+VLOOKUP(bloque1_2[[#This Row],[niño]],BD.niños[[Código]:[sexo]],6,FALSE)</f>
        <v>7 y 8</v>
      </c>
      <c r="H919" s="1" t="str">
        <f>+VLOOKUP(bloque1_2[[#This Row],[niño]],BD.niños[[Código]:[sexo]],7,FALSE)</f>
        <v>M</v>
      </c>
      <c r="I919" s="1">
        <v>1</v>
      </c>
    </row>
    <row r="920" spans="1:9" x14ac:dyDescent="0.55000000000000004">
      <c r="A920" s="1">
        <v>29</v>
      </c>
      <c r="B920" t="s">
        <v>409</v>
      </c>
      <c r="C920" s="1" t="s">
        <v>0</v>
      </c>
      <c r="D920" s="1">
        <v>7</v>
      </c>
      <c r="E920" s="1" t="s">
        <v>274</v>
      </c>
      <c r="F920">
        <v>7</v>
      </c>
      <c r="G920" s="1" t="str">
        <f>+VLOOKUP(bloque1_2[[#This Row],[niño]],BD.niños[[Código]:[sexo]],6,FALSE)</f>
        <v>5 y 6</v>
      </c>
      <c r="H920" s="1" t="str">
        <f>+VLOOKUP(bloque1_2[[#This Row],[niño]],BD.niños[[Código]:[sexo]],7,FALSE)</f>
        <v>M</v>
      </c>
      <c r="I920" s="1">
        <v>1</v>
      </c>
    </row>
    <row r="921" spans="1:9" x14ac:dyDescent="0.55000000000000004">
      <c r="A921" s="1">
        <v>29</v>
      </c>
      <c r="B921" t="s">
        <v>409</v>
      </c>
      <c r="C921" s="1" t="s">
        <v>0</v>
      </c>
      <c r="D921" s="1">
        <v>7</v>
      </c>
      <c r="E921" s="1" t="s">
        <v>276</v>
      </c>
      <c r="F921">
        <v>7</v>
      </c>
      <c r="G921" s="1" t="str">
        <f>+VLOOKUP(bloque1_2[[#This Row],[niño]],BD.niños[[Código]:[sexo]],6,FALSE)</f>
        <v>5 y 6</v>
      </c>
      <c r="H921" s="1" t="str">
        <f>+VLOOKUP(bloque1_2[[#This Row],[niño]],BD.niños[[Código]:[sexo]],7,FALSE)</f>
        <v>M</v>
      </c>
      <c r="I921" s="1">
        <v>1</v>
      </c>
    </row>
    <row r="922" spans="1:9" x14ac:dyDescent="0.55000000000000004">
      <c r="A922" s="1">
        <v>29</v>
      </c>
      <c r="B922" t="s">
        <v>409</v>
      </c>
      <c r="C922" s="1" t="s">
        <v>0</v>
      </c>
      <c r="D922" s="1">
        <v>7</v>
      </c>
      <c r="E922" s="1" t="s">
        <v>279</v>
      </c>
      <c r="F922">
        <v>7</v>
      </c>
      <c r="G922" s="1" t="str">
        <f>+VLOOKUP(bloque1_2[[#This Row],[niño]],BD.niños[[Código]:[sexo]],6,FALSE)</f>
        <v>7 y 8</v>
      </c>
      <c r="H922" s="1" t="str">
        <f>+VLOOKUP(bloque1_2[[#This Row],[niño]],BD.niños[[Código]:[sexo]],7,FALSE)</f>
        <v>F</v>
      </c>
      <c r="I922" s="1">
        <v>1</v>
      </c>
    </row>
    <row r="923" spans="1:9" x14ac:dyDescent="0.55000000000000004">
      <c r="A923" s="1">
        <v>29</v>
      </c>
      <c r="B923" t="s">
        <v>409</v>
      </c>
      <c r="C923" s="1" t="s">
        <v>0</v>
      </c>
      <c r="D923" s="1">
        <v>7</v>
      </c>
      <c r="E923" s="1" t="s">
        <v>282</v>
      </c>
      <c r="F923">
        <v>7</v>
      </c>
      <c r="G923" s="1" t="str">
        <f>+VLOOKUP(bloque1_2[[#This Row],[niño]],BD.niños[[Código]:[sexo]],6,FALSE)</f>
        <v>5 y 6</v>
      </c>
      <c r="H923" s="1" t="str">
        <f>+VLOOKUP(bloque1_2[[#This Row],[niño]],BD.niños[[Código]:[sexo]],7,FALSE)</f>
        <v>F</v>
      </c>
      <c r="I923" s="1">
        <v>1</v>
      </c>
    </row>
    <row r="924" spans="1:9" x14ac:dyDescent="0.55000000000000004">
      <c r="A924" s="1">
        <v>29</v>
      </c>
      <c r="B924" t="s">
        <v>409</v>
      </c>
      <c r="C924" s="1" t="s">
        <v>0</v>
      </c>
      <c r="D924" s="1">
        <v>7</v>
      </c>
      <c r="E924" s="1" t="s">
        <v>352</v>
      </c>
      <c r="F924">
        <v>7</v>
      </c>
      <c r="G924" s="1" t="str">
        <f>+VLOOKUP(bloque1_2[[#This Row],[niño]],BD.niños[[Código]:[sexo]],6,FALSE)</f>
        <v>7 y 8</v>
      </c>
      <c r="H924" s="1" t="str">
        <f>+VLOOKUP(bloque1_2[[#This Row],[niño]],BD.niños[[Código]:[sexo]],7,FALSE)</f>
        <v>F</v>
      </c>
      <c r="I924" s="1">
        <v>1</v>
      </c>
    </row>
    <row r="925" spans="1:9" x14ac:dyDescent="0.55000000000000004">
      <c r="A925" s="1">
        <v>29</v>
      </c>
      <c r="B925" t="s">
        <v>409</v>
      </c>
      <c r="C925" s="1" t="s">
        <v>0</v>
      </c>
      <c r="D925" s="1">
        <v>7</v>
      </c>
      <c r="E925" s="1" t="s">
        <v>357</v>
      </c>
      <c r="F925">
        <v>7</v>
      </c>
      <c r="G925" s="1" t="str">
        <f>+VLOOKUP(bloque1_2[[#This Row],[niño]],BD.niños[[Código]:[sexo]],6,FALSE)</f>
        <v>7 y 8</v>
      </c>
      <c r="H925" s="1" t="str">
        <f>+VLOOKUP(bloque1_2[[#This Row],[niño]],BD.niños[[Código]:[sexo]],7,FALSE)</f>
        <v>M</v>
      </c>
      <c r="I925" s="1">
        <v>1</v>
      </c>
    </row>
    <row r="926" spans="1:9" x14ac:dyDescent="0.55000000000000004">
      <c r="A926" s="1">
        <v>29</v>
      </c>
      <c r="B926" t="s">
        <v>409</v>
      </c>
      <c r="C926" s="1" t="s">
        <v>0</v>
      </c>
      <c r="D926" s="1">
        <v>7</v>
      </c>
      <c r="E926" s="1" t="s">
        <v>360</v>
      </c>
      <c r="F926">
        <v>7</v>
      </c>
      <c r="G926" s="1" t="str">
        <f>+VLOOKUP(bloque1_2[[#This Row],[niño]],BD.niños[[Código]:[sexo]],6,FALSE)</f>
        <v>9 y 10</v>
      </c>
      <c r="H926" s="1" t="str">
        <f>+VLOOKUP(bloque1_2[[#This Row],[niño]],BD.niños[[Código]:[sexo]],7,FALSE)</f>
        <v>M</v>
      </c>
      <c r="I926" s="1">
        <v>1</v>
      </c>
    </row>
    <row r="927" spans="1:9" x14ac:dyDescent="0.55000000000000004">
      <c r="A927" s="1">
        <v>29</v>
      </c>
      <c r="B927" t="s">
        <v>409</v>
      </c>
      <c r="C927" s="1" t="s">
        <v>0</v>
      </c>
      <c r="D927" s="1">
        <v>7</v>
      </c>
      <c r="E927" s="1" t="s">
        <v>364</v>
      </c>
      <c r="F927">
        <v>7</v>
      </c>
      <c r="G927" s="1" t="str">
        <f>+VLOOKUP(bloque1_2[[#This Row],[niño]],BD.niños[[Código]:[sexo]],6,FALSE)</f>
        <v>9 y 10</v>
      </c>
      <c r="H927" s="1" t="str">
        <f>+VLOOKUP(bloque1_2[[#This Row],[niño]],BD.niños[[Código]:[sexo]],7,FALSE)</f>
        <v>M</v>
      </c>
      <c r="I927" s="1">
        <v>1</v>
      </c>
    </row>
    <row r="928" spans="1:9" x14ac:dyDescent="0.55000000000000004">
      <c r="A928" s="1">
        <v>29</v>
      </c>
      <c r="B928" t="s">
        <v>409</v>
      </c>
      <c r="C928" s="1" t="s">
        <v>0</v>
      </c>
      <c r="D928" s="1">
        <v>7</v>
      </c>
      <c r="E928" s="1" t="s">
        <v>368</v>
      </c>
      <c r="F928">
        <v>7</v>
      </c>
      <c r="G928" s="1" t="str">
        <f>+VLOOKUP(bloque1_2[[#This Row],[niño]],BD.niños[[Código]:[sexo]],6,FALSE)</f>
        <v>9 y 10</v>
      </c>
      <c r="H928" s="1" t="str">
        <f>+VLOOKUP(bloque1_2[[#This Row],[niño]],BD.niños[[Código]:[sexo]],7,FALSE)</f>
        <v>M</v>
      </c>
      <c r="I928" s="1">
        <v>1</v>
      </c>
    </row>
    <row r="929" spans="1:9" x14ac:dyDescent="0.55000000000000004">
      <c r="A929" s="1">
        <v>29</v>
      </c>
      <c r="B929" t="s">
        <v>409</v>
      </c>
      <c r="C929" s="1" t="s">
        <v>0</v>
      </c>
      <c r="D929" s="1">
        <v>7</v>
      </c>
      <c r="E929" s="1" t="s">
        <v>371</v>
      </c>
      <c r="F929">
        <v>7</v>
      </c>
      <c r="G929" s="1" t="str">
        <f>+VLOOKUP(bloque1_2[[#This Row],[niño]],BD.niños[[Código]:[sexo]],6,FALSE)</f>
        <v>9 y 10</v>
      </c>
      <c r="H929" s="1" t="str">
        <f>+VLOOKUP(bloque1_2[[#This Row],[niño]],BD.niños[[Código]:[sexo]],7,FALSE)</f>
        <v>F</v>
      </c>
      <c r="I929" s="1">
        <v>1</v>
      </c>
    </row>
    <row r="930" spans="1:9" x14ac:dyDescent="0.55000000000000004">
      <c r="A930" s="1">
        <v>30</v>
      </c>
      <c r="B930" t="s">
        <v>410</v>
      </c>
      <c r="C930" s="1" t="s">
        <v>3</v>
      </c>
      <c r="D930" s="1">
        <v>4</v>
      </c>
      <c r="E930" s="1" t="s">
        <v>36</v>
      </c>
      <c r="F930">
        <v>4</v>
      </c>
      <c r="G930" s="1" t="str">
        <f>+VLOOKUP(bloque1_2[[#This Row],[niño]],BD.niños[[Código]:[sexo]],6,FALSE)</f>
        <v>5 y 6</v>
      </c>
      <c r="H930" s="1" t="str">
        <f>+VLOOKUP(bloque1_2[[#This Row],[niño]],BD.niños[[Código]:[sexo]],7,FALSE)</f>
        <v>M</v>
      </c>
      <c r="I930" s="1">
        <v>1</v>
      </c>
    </row>
    <row r="931" spans="1:9" x14ac:dyDescent="0.55000000000000004">
      <c r="A931" s="1">
        <v>30</v>
      </c>
      <c r="B931" t="s">
        <v>410</v>
      </c>
      <c r="C931" s="1" t="s">
        <v>3</v>
      </c>
      <c r="D931" s="1">
        <v>4</v>
      </c>
      <c r="E931" s="1" t="s">
        <v>40</v>
      </c>
      <c r="F931">
        <v>4</v>
      </c>
      <c r="G931" s="1" t="str">
        <f>+VLOOKUP(bloque1_2[[#This Row],[niño]],BD.niños[[Código]:[sexo]],6,FALSE)</f>
        <v>7 y 8</v>
      </c>
      <c r="H931" s="1" t="str">
        <f>+VLOOKUP(bloque1_2[[#This Row],[niño]],BD.niños[[Código]:[sexo]],7,FALSE)</f>
        <v>M</v>
      </c>
      <c r="I931" s="1">
        <v>1</v>
      </c>
    </row>
    <row r="932" spans="1:9" x14ac:dyDescent="0.55000000000000004">
      <c r="A932" s="1">
        <v>30</v>
      </c>
      <c r="B932" t="s">
        <v>410</v>
      </c>
      <c r="C932" s="1" t="s">
        <v>3</v>
      </c>
      <c r="D932" s="1">
        <v>4</v>
      </c>
      <c r="E932" s="1" t="s">
        <v>44</v>
      </c>
      <c r="F932">
        <v>4</v>
      </c>
      <c r="G932" s="1" t="str">
        <f>+VLOOKUP(bloque1_2[[#This Row],[niño]],BD.niños[[Código]:[sexo]],6,FALSE)</f>
        <v>7 y 8</v>
      </c>
      <c r="H932" s="1" t="str">
        <f>+VLOOKUP(bloque1_2[[#This Row],[niño]],BD.niños[[Código]:[sexo]],7,FALSE)</f>
        <v>F</v>
      </c>
      <c r="I932" s="1">
        <v>1</v>
      </c>
    </row>
    <row r="933" spans="1:9" x14ac:dyDescent="0.55000000000000004">
      <c r="A933" s="1">
        <v>30</v>
      </c>
      <c r="B933" t="s">
        <v>410</v>
      </c>
      <c r="C933" s="1" t="s">
        <v>3</v>
      </c>
      <c r="D933" s="1">
        <v>4</v>
      </c>
      <c r="E933" s="1" t="s">
        <v>48</v>
      </c>
      <c r="F933">
        <v>4</v>
      </c>
      <c r="G933" s="1" t="str">
        <f>+VLOOKUP(bloque1_2[[#This Row],[niño]],BD.niños[[Código]:[sexo]],6,FALSE)</f>
        <v>7 y 8</v>
      </c>
      <c r="H933" s="1" t="str">
        <f>+VLOOKUP(bloque1_2[[#This Row],[niño]],BD.niños[[Código]:[sexo]],7,FALSE)</f>
        <v>F</v>
      </c>
      <c r="I933" s="1">
        <v>1</v>
      </c>
    </row>
    <row r="934" spans="1:9" x14ac:dyDescent="0.55000000000000004">
      <c r="A934" s="1">
        <v>30</v>
      </c>
      <c r="B934" t="s">
        <v>410</v>
      </c>
      <c r="C934" s="1" t="s">
        <v>3</v>
      </c>
      <c r="D934" s="1">
        <v>4</v>
      </c>
      <c r="E934" s="1" t="s">
        <v>52</v>
      </c>
      <c r="F934">
        <v>2</v>
      </c>
      <c r="G934" s="1" t="str">
        <f>+VLOOKUP(bloque1_2[[#This Row],[niño]],BD.niños[[Código]:[sexo]],6,FALSE)</f>
        <v>7 y 8</v>
      </c>
      <c r="H934" s="1" t="str">
        <f>+VLOOKUP(bloque1_2[[#This Row],[niño]],BD.niños[[Código]:[sexo]],7,FALSE)</f>
        <v>F</v>
      </c>
      <c r="I934" s="1">
        <v>1</v>
      </c>
    </row>
    <row r="935" spans="1:9" x14ac:dyDescent="0.55000000000000004">
      <c r="A935" s="1">
        <v>30</v>
      </c>
      <c r="B935" t="s">
        <v>410</v>
      </c>
      <c r="C935" s="1" t="s">
        <v>3</v>
      </c>
      <c r="D935" s="1">
        <v>4</v>
      </c>
      <c r="E935" s="1" t="s">
        <v>56</v>
      </c>
      <c r="F935">
        <v>4</v>
      </c>
      <c r="G935" s="1" t="str">
        <f>+VLOOKUP(bloque1_2[[#This Row],[niño]],BD.niños[[Código]:[sexo]],6,FALSE)</f>
        <v>7 y 8</v>
      </c>
      <c r="H935" s="1" t="str">
        <f>+VLOOKUP(bloque1_2[[#This Row],[niño]],BD.niños[[Código]:[sexo]],7,FALSE)</f>
        <v>F</v>
      </c>
      <c r="I935" s="1">
        <v>1</v>
      </c>
    </row>
    <row r="936" spans="1:9" x14ac:dyDescent="0.55000000000000004">
      <c r="A936" s="1">
        <v>30</v>
      </c>
      <c r="B936" t="s">
        <v>410</v>
      </c>
      <c r="C936" s="1" t="s">
        <v>3</v>
      </c>
      <c r="D936" s="1">
        <v>4</v>
      </c>
      <c r="E936" s="1" t="s">
        <v>60</v>
      </c>
      <c r="F936">
        <v>4</v>
      </c>
      <c r="G936" s="1" t="str">
        <f>+VLOOKUP(bloque1_2[[#This Row],[niño]],BD.niños[[Código]:[sexo]],6,FALSE)</f>
        <v>9 y 10</v>
      </c>
      <c r="H936" s="1" t="str">
        <f>+VLOOKUP(bloque1_2[[#This Row],[niño]],BD.niños[[Código]:[sexo]],7,FALSE)</f>
        <v>M</v>
      </c>
      <c r="I936" s="1">
        <v>1</v>
      </c>
    </row>
    <row r="937" spans="1:9" x14ac:dyDescent="0.55000000000000004">
      <c r="A937" s="1">
        <v>30</v>
      </c>
      <c r="B937" t="s">
        <v>410</v>
      </c>
      <c r="C937" s="1" t="s">
        <v>3</v>
      </c>
      <c r="D937" s="1">
        <v>4</v>
      </c>
      <c r="E937" s="1" t="s">
        <v>64</v>
      </c>
      <c r="F937">
        <v>4</v>
      </c>
      <c r="G937" s="1" t="str">
        <f>+VLOOKUP(bloque1_2[[#This Row],[niño]],BD.niños[[Código]:[sexo]],6,FALSE)</f>
        <v>9 y 10</v>
      </c>
      <c r="H937" s="1" t="str">
        <f>+VLOOKUP(bloque1_2[[#This Row],[niño]],BD.niños[[Código]:[sexo]],7,FALSE)</f>
        <v>F</v>
      </c>
      <c r="I937" s="1">
        <v>1</v>
      </c>
    </row>
    <row r="938" spans="1:9" x14ac:dyDescent="0.55000000000000004">
      <c r="A938" s="1">
        <v>30</v>
      </c>
      <c r="B938" t="s">
        <v>410</v>
      </c>
      <c r="C938" s="1" t="s">
        <v>3</v>
      </c>
      <c r="D938" s="1">
        <v>4</v>
      </c>
      <c r="E938" s="1" t="s">
        <v>68</v>
      </c>
      <c r="F938">
        <v>4</v>
      </c>
      <c r="G938" s="1" t="str">
        <f>+VLOOKUP(bloque1_2[[#This Row],[niño]],BD.niños[[Código]:[sexo]],6,FALSE)</f>
        <v>9 y 10</v>
      </c>
      <c r="H938" s="1" t="str">
        <f>+VLOOKUP(bloque1_2[[#This Row],[niño]],BD.niños[[Código]:[sexo]],7,FALSE)</f>
        <v>M</v>
      </c>
      <c r="I938" s="1">
        <v>1</v>
      </c>
    </row>
    <row r="939" spans="1:9" x14ac:dyDescent="0.55000000000000004">
      <c r="A939" s="1">
        <v>30</v>
      </c>
      <c r="B939" t="s">
        <v>410</v>
      </c>
      <c r="C939" s="1" t="s">
        <v>3</v>
      </c>
      <c r="D939" s="1">
        <v>4</v>
      </c>
      <c r="E939" s="1" t="s">
        <v>72</v>
      </c>
      <c r="F939">
        <v>4</v>
      </c>
      <c r="G939" s="1" t="str">
        <f>+VLOOKUP(bloque1_2[[#This Row],[niño]],BD.niños[[Código]:[sexo]],6,FALSE)</f>
        <v>9 y 10</v>
      </c>
      <c r="H939" s="1" t="str">
        <f>+VLOOKUP(bloque1_2[[#This Row],[niño]],BD.niños[[Código]:[sexo]],7,FALSE)</f>
        <v>F</v>
      </c>
      <c r="I939" s="1">
        <v>1</v>
      </c>
    </row>
    <row r="940" spans="1:9" x14ac:dyDescent="0.55000000000000004">
      <c r="A940" s="1">
        <v>30</v>
      </c>
      <c r="B940" t="s">
        <v>410</v>
      </c>
      <c r="C940" s="1" t="s">
        <v>3</v>
      </c>
      <c r="D940" s="1">
        <v>4</v>
      </c>
      <c r="E940" s="1" t="s">
        <v>75</v>
      </c>
      <c r="F940">
        <v>4</v>
      </c>
      <c r="G940" s="1" t="str">
        <f>+VLOOKUP(bloque1_2[[#This Row],[niño]],BD.niños[[Código]:[sexo]],6,FALSE)</f>
        <v>9 y 10</v>
      </c>
      <c r="H940" s="1" t="str">
        <f>+VLOOKUP(bloque1_2[[#This Row],[niño]],BD.niños[[Código]:[sexo]],7,FALSE)</f>
        <v>F</v>
      </c>
      <c r="I940" s="1">
        <v>1</v>
      </c>
    </row>
    <row r="941" spans="1:9" x14ac:dyDescent="0.55000000000000004">
      <c r="A941" s="1">
        <v>30</v>
      </c>
      <c r="B941" t="s">
        <v>410</v>
      </c>
      <c r="C941" s="1" t="s">
        <v>3</v>
      </c>
      <c r="D941" s="1">
        <v>4</v>
      </c>
      <c r="E941" s="1" t="s">
        <v>78</v>
      </c>
      <c r="F941">
        <v>4</v>
      </c>
      <c r="G941" s="1" t="str">
        <f>+VLOOKUP(bloque1_2[[#This Row],[niño]],BD.niños[[Código]:[sexo]],6,FALSE)</f>
        <v>5 y 6</v>
      </c>
      <c r="H941" s="1" t="str">
        <f>+VLOOKUP(bloque1_2[[#This Row],[niño]],BD.niños[[Código]:[sexo]],7,FALSE)</f>
        <v>M</v>
      </c>
      <c r="I941" s="1">
        <v>1</v>
      </c>
    </row>
    <row r="942" spans="1:9" x14ac:dyDescent="0.55000000000000004">
      <c r="A942" s="1">
        <v>30</v>
      </c>
      <c r="B942" t="s">
        <v>410</v>
      </c>
      <c r="C942" s="1" t="s">
        <v>3</v>
      </c>
      <c r="D942" s="1">
        <v>4</v>
      </c>
      <c r="E942" s="1" t="s">
        <v>82</v>
      </c>
      <c r="F942">
        <v>1</v>
      </c>
      <c r="G942" s="1" t="str">
        <f>+VLOOKUP(bloque1_2[[#This Row],[niño]],BD.niños[[Código]:[sexo]],6,FALSE)</f>
        <v>5 y 6</v>
      </c>
      <c r="H942" s="1" t="str">
        <f>+VLOOKUP(bloque1_2[[#This Row],[niño]],BD.niños[[Código]:[sexo]],7,FALSE)</f>
        <v>F</v>
      </c>
      <c r="I942" s="1">
        <v>1</v>
      </c>
    </row>
    <row r="943" spans="1:9" x14ac:dyDescent="0.55000000000000004">
      <c r="A943" s="1">
        <v>30</v>
      </c>
      <c r="B943" t="s">
        <v>410</v>
      </c>
      <c r="C943" s="1" t="s">
        <v>3</v>
      </c>
      <c r="D943" s="1">
        <v>4</v>
      </c>
      <c r="E943" s="1" t="s">
        <v>85</v>
      </c>
      <c r="F943">
        <v>4</v>
      </c>
      <c r="G943" s="1" t="str">
        <f>+VLOOKUP(bloque1_2[[#This Row],[niño]],BD.niños[[Código]:[sexo]],6,FALSE)</f>
        <v>5 y 6</v>
      </c>
      <c r="H943" s="1" t="str">
        <f>+VLOOKUP(bloque1_2[[#This Row],[niño]],BD.niños[[Código]:[sexo]],7,FALSE)</f>
        <v>M</v>
      </c>
      <c r="I943" s="1">
        <v>1</v>
      </c>
    </row>
    <row r="944" spans="1:9" x14ac:dyDescent="0.55000000000000004">
      <c r="A944" s="1">
        <v>30</v>
      </c>
      <c r="B944" t="s">
        <v>410</v>
      </c>
      <c r="C944" s="1" t="s">
        <v>3</v>
      </c>
      <c r="D944" s="1">
        <v>4</v>
      </c>
      <c r="E944" s="1" t="s">
        <v>184</v>
      </c>
      <c r="F944">
        <v>4</v>
      </c>
      <c r="G944" s="1" t="str">
        <f>+VLOOKUP(bloque1_2[[#This Row],[niño]],BD.niños[[Código]:[sexo]],6,FALSE)</f>
        <v>7 y 8</v>
      </c>
      <c r="H944" s="1" t="str">
        <f>+VLOOKUP(bloque1_2[[#This Row],[niño]],BD.niños[[Código]:[sexo]],7,FALSE)</f>
        <v>M</v>
      </c>
      <c r="I944" s="1">
        <v>1</v>
      </c>
    </row>
    <row r="945" spans="1:9" x14ac:dyDescent="0.55000000000000004">
      <c r="A945" s="1">
        <v>30</v>
      </c>
      <c r="B945" t="s">
        <v>410</v>
      </c>
      <c r="C945" s="1" t="s">
        <v>3</v>
      </c>
      <c r="D945" s="1">
        <v>4</v>
      </c>
      <c r="E945" s="1" t="s">
        <v>187</v>
      </c>
      <c r="F945">
        <v>4</v>
      </c>
      <c r="G945" s="1" t="str">
        <f>+VLOOKUP(bloque1_2[[#This Row],[niño]],BD.niños[[Código]:[sexo]],6,FALSE)</f>
        <v>7 y 8</v>
      </c>
      <c r="H945" s="1" t="str">
        <f>+VLOOKUP(bloque1_2[[#This Row],[niño]],BD.niños[[Código]:[sexo]],7,FALSE)</f>
        <v>F</v>
      </c>
      <c r="I945" s="1">
        <v>1</v>
      </c>
    </row>
    <row r="946" spans="1:9" x14ac:dyDescent="0.55000000000000004">
      <c r="A946" s="1">
        <v>30</v>
      </c>
      <c r="B946" t="s">
        <v>410</v>
      </c>
      <c r="C946" s="1" t="s">
        <v>3</v>
      </c>
      <c r="D946" s="1">
        <v>4</v>
      </c>
      <c r="E946" s="1" t="s">
        <v>192</v>
      </c>
      <c r="F946">
        <v>4</v>
      </c>
      <c r="G946" s="1" t="str">
        <f>+VLOOKUP(bloque1_2[[#This Row],[niño]],BD.niños[[Código]:[sexo]],6,FALSE)</f>
        <v>7 y 8</v>
      </c>
      <c r="H946" s="1" t="str">
        <f>+VLOOKUP(bloque1_2[[#This Row],[niño]],BD.niños[[Código]:[sexo]],7,FALSE)</f>
        <v>M</v>
      </c>
      <c r="I946" s="1">
        <v>1</v>
      </c>
    </row>
    <row r="947" spans="1:9" x14ac:dyDescent="0.55000000000000004">
      <c r="A947" s="1">
        <v>30</v>
      </c>
      <c r="B947" t="s">
        <v>410</v>
      </c>
      <c r="C947" s="1" t="s">
        <v>3</v>
      </c>
      <c r="D947" s="1">
        <v>4</v>
      </c>
      <c r="E947" s="1" t="s">
        <v>195</v>
      </c>
      <c r="F947">
        <v>4</v>
      </c>
      <c r="G947" s="1" t="str">
        <f>+VLOOKUP(bloque1_2[[#This Row],[niño]],BD.niños[[Código]:[sexo]],6,FALSE)</f>
        <v>9 y 10</v>
      </c>
      <c r="H947" s="1" t="str">
        <f>+VLOOKUP(bloque1_2[[#This Row],[niño]],BD.niños[[Código]:[sexo]],7,FALSE)</f>
        <v>M</v>
      </c>
      <c r="I947" s="1">
        <v>1</v>
      </c>
    </row>
    <row r="948" spans="1:9" x14ac:dyDescent="0.55000000000000004">
      <c r="A948" s="1">
        <v>30</v>
      </c>
      <c r="B948" t="s">
        <v>410</v>
      </c>
      <c r="C948" s="1" t="s">
        <v>3</v>
      </c>
      <c r="D948" s="1">
        <v>4</v>
      </c>
      <c r="E948" s="1" t="s">
        <v>199</v>
      </c>
      <c r="F948">
        <v>4</v>
      </c>
      <c r="G948" s="1" t="str">
        <f>+VLOOKUP(bloque1_2[[#This Row],[niño]],BD.niños[[Código]:[sexo]],6,FALSE)</f>
        <v>9 y 10</v>
      </c>
      <c r="H948" s="1" t="str">
        <f>+VLOOKUP(bloque1_2[[#This Row],[niño]],BD.niños[[Código]:[sexo]],7,FALSE)</f>
        <v>M</v>
      </c>
      <c r="I948" s="1">
        <v>1</v>
      </c>
    </row>
    <row r="949" spans="1:9" x14ac:dyDescent="0.55000000000000004">
      <c r="A949" s="1">
        <v>30</v>
      </c>
      <c r="B949" t="s">
        <v>410</v>
      </c>
      <c r="C949" s="1" t="s">
        <v>3</v>
      </c>
      <c r="D949" s="1">
        <v>4</v>
      </c>
      <c r="E949" s="1" t="s">
        <v>203</v>
      </c>
      <c r="F949">
        <v>4</v>
      </c>
      <c r="G949" s="1" t="str">
        <f>+VLOOKUP(bloque1_2[[#This Row],[niño]],BD.niños[[Código]:[sexo]],6,FALSE)</f>
        <v>9 y 10</v>
      </c>
      <c r="H949" s="1" t="str">
        <f>+VLOOKUP(bloque1_2[[#This Row],[niño]],BD.niños[[Código]:[sexo]],7,FALSE)</f>
        <v>F</v>
      </c>
      <c r="I949" s="1">
        <v>1</v>
      </c>
    </row>
    <row r="950" spans="1:9" x14ac:dyDescent="0.55000000000000004">
      <c r="A950" s="1">
        <v>30</v>
      </c>
      <c r="B950" t="s">
        <v>410</v>
      </c>
      <c r="C950" s="1" t="s">
        <v>3</v>
      </c>
      <c r="D950" s="1">
        <v>4</v>
      </c>
      <c r="E950" s="1" t="s">
        <v>206</v>
      </c>
      <c r="F950">
        <v>4</v>
      </c>
      <c r="G950" s="1" t="str">
        <f>+VLOOKUP(bloque1_2[[#This Row],[niño]],BD.niños[[Código]:[sexo]],6,FALSE)</f>
        <v>9 y 10</v>
      </c>
      <c r="H950" s="1" t="str">
        <f>+VLOOKUP(bloque1_2[[#This Row],[niño]],BD.niños[[Código]:[sexo]],7,FALSE)</f>
        <v>F</v>
      </c>
      <c r="I950" s="1">
        <v>1</v>
      </c>
    </row>
    <row r="951" spans="1:9" x14ac:dyDescent="0.55000000000000004">
      <c r="A951" s="1">
        <v>30</v>
      </c>
      <c r="B951" t="s">
        <v>410</v>
      </c>
      <c r="C951" s="1" t="s">
        <v>3</v>
      </c>
      <c r="D951" s="1">
        <v>4</v>
      </c>
      <c r="E951" s="1" t="s">
        <v>210</v>
      </c>
      <c r="F951">
        <v>4</v>
      </c>
      <c r="G951" s="1" t="str">
        <f>+VLOOKUP(bloque1_2[[#This Row],[niño]],BD.niños[[Código]:[sexo]],6,FALSE)</f>
        <v>7 y 8</v>
      </c>
      <c r="H951" s="1" t="str">
        <f>+VLOOKUP(bloque1_2[[#This Row],[niño]],BD.niños[[Código]:[sexo]],7,FALSE)</f>
        <v>M</v>
      </c>
      <c r="I951" s="1">
        <v>1</v>
      </c>
    </row>
    <row r="952" spans="1:9" x14ac:dyDescent="0.55000000000000004">
      <c r="A952" s="1">
        <v>30</v>
      </c>
      <c r="B952" t="s">
        <v>410</v>
      </c>
      <c r="C952" s="1" t="s">
        <v>3</v>
      </c>
      <c r="D952" s="1">
        <v>4</v>
      </c>
      <c r="E952" s="1" t="s">
        <v>274</v>
      </c>
      <c r="F952">
        <v>3</v>
      </c>
      <c r="G952" s="1" t="str">
        <f>+VLOOKUP(bloque1_2[[#This Row],[niño]],BD.niños[[Código]:[sexo]],6,FALSE)</f>
        <v>5 y 6</v>
      </c>
      <c r="H952" s="1" t="str">
        <f>+VLOOKUP(bloque1_2[[#This Row],[niño]],BD.niños[[Código]:[sexo]],7,FALSE)</f>
        <v>M</v>
      </c>
      <c r="I952" s="1">
        <v>1</v>
      </c>
    </row>
    <row r="953" spans="1:9" x14ac:dyDescent="0.55000000000000004">
      <c r="A953" s="1">
        <v>30</v>
      </c>
      <c r="B953" t="s">
        <v>410</v>
      </c>
      <c r="C953" s="1" t="s">
        <v>3</v>
      </c>
      <c r="D953" s="1">
        <v>4</v>
      </c>
      <c r="E953" s="1" t="s">
        <v>276</v>
      </c>
      <c r="F953">
        <v>4</v>
      </c>
      <c r="G953" s="1" t="str">
        <f>+VLOOKUP(bloque1_2[[#This Row],[niño]],BD.niños[[Código]:[sexo]],6,FALSE)</f>
        <v>5 y 6</v>
      </c>
      <c r="H953" s="1" t="str">
        <f>+VLOOKUP(bloque1_2[[#This Row],[niño]],BD.niños[[Código]:[sexo]],7,FALSE)</f>
        <v>M</v>
      </c>
      <c r="I953" s="1">
        <v>1</v>
      </c>
    </row>
    <row r="954" spans="1:9" x14ac:dyDescent="0.55000000000000004">
      <c r="A954" s="1">
        <v>30</v>
      </c>
      <c r="B954" t="s">
        <v>410</v>
      </c>
      <c r="C954" s="1" t="s">
        <v>3</v>
      </c>
      <c r="D954" s="1">
        <v>4</v>
      </c>
      <c r="E954" s="1" t="s">
        <v>279</v>
      </c>
      <c r="F954">
        <v>3</v>
      </c>
      <c r="G954" s="1" t="str">
        <f>+VLOOKUP(bloque1_2[[#This Row],[niño]],BD.niños[[Código]:[sexo]],6,FALSE)</f>
        <v>7 y 8</v>
      </c>
      <c r="H954" s="1" t="str">
        <f>+VLOOKUP(bloque1_2[[#This Row],[niño]],BD.niños[[Código]:[sexo]],7,FALSE)</f>
        <v>F</v>
      </c>
      <c r="I954" s="1">
        <v>1</v>
      </c>
    </row>
    <row r="955" spans="1:9" x14ac:dyDescent="0.55000000000000004">
      <c r="A955" s="1">
        <v>30</v>
      </c>
      <c r="B955" t="s">
        <v>410</v>
      </c>
      <c r="C955" s="1" t="s">
        <v>3</v>
      </c>
      <c r="D955" s="1">
        <v>4</v>
      </c>
      <c r="E955" s="1" t="s">
        <v>282</v>
      </c>
      <c r="F955">
        <v>4</v>
      </c>
      <c r="G955" s="1" t="str">
        <f>+VLOOKUP(bloque1_2[[#This Row],[niño]],BD.niños[[Código]:[sexo]],6,FALSE)</f>
        <v>5 y 6</v>
      </c>
      <c r="H955" s="1" t="str">
        <f>+VLOOKUP(bloque1_2[[#This Row],[niño]],BD.niños[[Código]:[sexo]],7,FALSE)</f>
        <v>F</v>
      </c>
      <c r="I955" s="1">
        <v>1</v>
      </c>
    </row>
    <row r="956" spans="1:9" x14ac:dyDescent="0.55000000000000004">
      <c r="A956" s="1">
        <v>30</v>
      </c>
      <c r="B956" t="s">
        <v>410</v>
      </c>
      <c r="C956" s="1" t="s">
        <v>3</v>
      </c>
      <c r="D956" s="1">
        <v>4</v>
      </c>
      <c r="E956" s="1" t="s">
        <v>352</v>
      </c>
      <c r="F956">
        <v>4</v>
      </c>
      <c r="G956" s="1" t="str">
        <f>+VLOOKUP(bloque1_2[[#This Row],[niño]],BD.niños[[Código]:[sexo]],6,FALSE)</f>
        <v>7 y 8</v>
      </c>
      <c r="H956" s="1" t="str">
        <f>+VLOOKUP(bloque1_2[[#This Row],[niño]],BD.niños[[Código]:[sexo]],7,FALSE)</f>
        <v>F</v>
      </c>
      <c r="I956" s="1">
        <v>1</v>
      </c>
    </row>
    <row r="957" spans="1:9" x14ac:dyDescent="0.55000000000000004">
      <c r="A957" s="1">
        <v>30</v>
      </c>
      <c r="B957" t="s">
        <v>410</v>
      </c>
      <c r="C957" s="1" t="s">
        <v>3</v>
      </c>
      <c r="D957" s="1">
        <v>4</v>
      </c>
      <c r="E957" s="1" t="s">
        <v>357</v>
      </c>
      <c r="F957">
        <v>4</v>
      </c>
      <c r="G957" s="1" t="str">
        <f>+VLOOKUP(bloque1_2[[#This Row],[niño]],BD.niños[[Código]:[sexo]],6,FALSE)</f>
        <v>7 y 8</v>
      </c>
      <c r="H957" s="1" t="str">
        <f>+VLOOKUP(bloque1_2[[#This Row],[niño]],BD.niños[[Código]:[sexo]],7,FALSE)</f>
        <v>M</v>
      </c>
      <c r="I957" s="1">
        <v>1</v>
      </c>
    </row>
    <row r="958" spans="1:9" x14ac:dyDescent="0.55000000000000004">
      <c r="A958" s="1">
        <v>30</v>
      </c>
      <c r="B958" t="s">
        <v>410</v>
      </c>
      <c r="C958" s="1" t="s">
        <v>3</v>
      </c>
      <c r="D958" s="1">
        <v>4</v>
      </c>
      <c r="E958" s="1" t="s">
        <v>360</v>
      </c>
      <c r="F958">
        <v>4</v>
      </c>
      <c r="G958" s="1" t="str">
        <f>+VLOOKUP(bloque1_2[[#This Row],[niño]],BD.niños[[Código]:[sexo]],6,FALSE)</f>
        <v>9 y 10</v>
      </c>
      <c r="H958" s="1" t="str">
        <f>+VLOOKUP(bloque1_2[[#This Row],[niño]],BD.niños[[Código]:[sexo]],7,FALSE)</f>
        <v>M</v>
      </c>
      <c r="I958" s="1">
        <v>1</v>
      </c>
    </row>
    <row r="959" spans="1:9" x14ac:dyDescent="0.55000000000000004">
      <c r="A959" s="1">
        <v>30</v>
      </c>
      <c r="B959" t="s">
        <v>410</v>
      </c>
      <c r="C959" s="1" t="s">
        <v>3</v>
      </c>
      <c r="D959" s="1">
        <v>4</v>
      </c>
      <c r="E959" s="1" t="s">
        <v>364</v>
      </c>
      <c r="F959">
        <v>4</v>
      </c>
      <c r="G959" s="1" t="str">
        <f>+VLOOKUP(bloque1_2[[#This Row],[niño]],BD.niños[[Código]:[sexo]],6,FALSE)</f>
        <v>9 y 10</v>
      </c>
      <c r="H959" s="1" t="str">
        <f>+VLOOKUP(bloque1_2[[#This Row],[niño]],BD.niños[[Código]:[sexo]],7,FALSE)</f>
        <v>M</v>
      </c>
      <c r="I959" s="1">
        <v>1</v>
      </c>
    </row>
    <row r="960" spans="1:9" x14ac:dyDescent="0.55000000000000004">
      <c r="A960" s="1">
        <v>30</v>
      </c>
      <c r="B960" t="s">
        <v>410</v>
      </c>
      <c r="C960" s="1" t="s">
        <v>3</v>
      </c>
      <c r="D960" s="1">
        <v>4</v>
      </c>
      <c r="E960" s="1" t="s">
        <v>368</v>
      </c>
      <c r="F960">
        <v>4</v>
      </c>
      <c r="G960" s="1" t="str">
        <f>+VLOOKUP(bloque1_2[[#This Row],[niño]],BD.niños[[Código]:[sexo]],6,FALSE)</f>
        <v>9 y 10</v>
      </c>
      <c r="H960" s="1" t="str">
        <f>+VLOOKUP(bloque1_2[[#This Row],[niño]],BD.niños[[Código]:[sexo]],7,FALSE)</f>
        <v>M</v>
      </c>
      <c r="I960" s="1">
        <v>1</v>
      </c>
    </row>
    <row r="961" spans="1:9" x14ac:dyDescent="0.55000000000000004">
      <c r="A961" s="1">
        <v>30</v>
      </c>
      <c r="B961" t="s">
        <v>410</v>
      </c>
      <c r="C961" s="1" t="s">
        <v>3</v>
      </c>
      <c r="D961" s="1">
        <v>4</v>
      </c>
      <c r="E961" s="1" t="s">
        <v>371</v>
      </c>
      <c r="F961">
        <v>4</v>
      </c>
      <c r="G961" s="1" t="str">
        <f>+VLOOKUP(bloque1_2[[#This Row],[niño]],BD.niños[[Código]:[sexo]],6,FALSE)</f>
        <v>9 y 10</v>
      </c>
      <c r="H961" s="1" t="str">
        <f>+VLOOKUP(bloque1_2[[#This Row],[niño]],BD.niños[[Código]:[sexo]],7,FALSE)</f>
        <v>F</v>
      </c>
      <c r="I961" s="1">
        <v>1</v>
      </c>
    </row>
    <row r="962" spans="1:9" x14ac:dyDescent="0.55000000000000004">
      <c r="A962" s="1">
        <v>31</v>
      </c>
      <c r="B962" t="s">
        <v>411</v>
      </c>
      <c r="C962" s="1" t="s">
        <v>2</v>
      </c>
      <c r="D962" s="1">
        <v>1</v>
      </c>
      <c r="E962" s="1" t="s">
        <v>36</v>
      </c>
      <c r="F962">
        <v>1</v>
      </c>
      <c r="G962" s="1" t="str">
        <f>+VLOOKUP(bloque1_2[[#This Row],[niño]],BD.niños[[Código]:[sexo]],6,FALSE)</f>
        <v>5 y 6</v>
      </c>
      <c r="H962" s="1" t="str">
        <f>+VLOOKUP(bloque1_2[[#This Row],[niño]],BD.niños[[Código]:[sexo]],7,FALSE)</f>
        <v>M</v>
      </c>
      <c r="I962" s="1">
        <v>1</v>
      </c>
    </row>
    <row r="963" spans="1:9" x14ac:dyDescent="0.55000000000000004">
      <c r="A963" s="1">
        <v>31</v>
      </c>
      <c r="B963" t="s">
        <v>411</v>
      </c>
      <c r="C963" s="1" t="s">
        <v>2</v>
      </c>
      <c r="D963" s="1">
        <v>1</v>
      </c>
      <c r="E963" s="1" t="s">
        <v>40</v>
      </c>
      <c r="F963">
        <v>1</v>
      </c>
      <c r="G963" s="1" t="str">
        <f>+VLOOKUP(bloque1_2[[#This Row],[niño]],BD.niños[[Código]:[sexo]],6,FALSE)</f>
        <v>7 y 8</v>
      </c>
      <c r="H963" s="1" t="str">
        <f>+VLOOKUP(bloque1_2[[#This Row],[niño]],BD.niños[[Código]:[sexo]],7,FALSE)</f>
        <v>M</v>
      </c>
      <c r="I963" s="1">
        <v>1</v>
      </c>
    </row>
    <row r="964" spans="1:9" x14ac:dyDescent="0.55000000000000004">
      <c r="A964" s="1">
        <v>31</v>
      </c>
      <c r="B964" t="s">
        <v>411</v>
      </c>
      <c r="C964" s="1" t="s">
        <v>2</v>
      </c>
      <c r="D964" s="1">
        <v>1</v>
      </c>
      <c r="E964" s="1" t="s">
        <v>44</v>
      </c>
      <c r="F964">
        <v>1</v>
      </c>
      <c r="G964" s="1" t="str">
        <f>+VLOOKUP(bloque1_2[[#This Row],[niño]],BD.niños[[Código]:[sexo]],6,FALSE)</f>
        <v>7 y 8</v>
      </c>
      <c r="H964" s="1" t="str">
        <f>+VLOOKUP(bloque1_2[[#This Row],[niño]],BD.niños[[Código]:[sexo]],7,FALSE)</f>
        <v>F</v>
      </c>
      <c r="I964" s="1">
        <v>1</v>
      </c>
    </row>
    <row r="965" spans="1:9" x14ac:dyDescent="0.55000000000000004">
      <c r="A965" s="1">
        <v>31</v>
      </c>
      <c r="B965" t="s">
        <v>411</v>
      </c>
      <c r="C965" s="1" t="s">
        <v>2</v>
      </c>
      <c r="D965" s="1">
        <v>1</v>
      </c>
      <c r="E965" s="1" t="s">
        <v>48</v>
      </c>
      <c r="F965">
        <v>6</v>
      </c>
      <c r="G965" s="1" t="str">
        <f>+VLOOKUP(bloque1_2[[#This Row],[niño]],BD.niños[[Código]:[sexo]],6,FALSE)</f>
        <v>7 y 8</v>
      </c>
      <c r="H965" s="1" t="str">
        <f>+VLOOKUP(bloque1_2[[#This Row],[niño]],BD.niños[[Código]:[sexo]],7,FALSE)</f>
        <v>F</v>
      </c>
      <c r="I965" s="1">
        <v>1</v>
      </c>
    </row>
    <row r="966" spans="1:9" x14ac:dyDescent="0.55000000000000004">
      <c r="A966" s="1">
        <v>31</v>
      </c>
      <c r="B966" t="s">
        <v>411</v>
      </c>
      <c r="C966" s="1" t="s">
        <v>2</v>
      </c>
      <c r="D966" s="1">
        <v>1</v>
      </c>
      <c r="E966" s="1" t="s">
        <v>52</v>
      </c>
      <c r="F966">
        <v>1</v>
      </c>
      <c r="G966" s="1" t="str">
        <f>+VLOOKUP(bloque1_2[[#This Row],[niño]],BD.niños[[Código]:[sexo]],6,FALSE)</f>
        <v>7 y 8</v>
      </c>
      <c r="H966" s="1" t="str">
        <f>+VLOOKUP(bloque1_2[[#This Row],[niño]],BD.niños[[Código]:[sexo]],7,FALSE)</f>
        <v>F</v>
      </c>
      <c r="I966" s="1">
        <v>1</v>
      </c>
    </row>
    <row r="967" spans="1:9" x14ac:dyDescent="0.55000000000000004">
      <c r="A967" s="1">
        <v>31</v>
      </c>
      <c r="B967" t="s">
        <v>411</v>
      </c>
      <c r="C967" s="1" t="s">
        <v>2</v>
      </c>
      <c r="D967" s="1">
        <v>1</v>
      </c>
      <c r="E967" s="1" t="s">
        <v>56</v>
      </c>
      <c r="F967">
        <v>1</v>
      </c>
      <c r="G967" s="1" t="str">
        <f>+VLOOKUP(bloque1_2[[#This Row],[niño]],BD.niños[[Código]:[sexo]],6,FALSE)</f>
        <v>7 y 8</v>
      </c>
      <c r="H967" s="1" t="str">
        <f>+VLOOKUP(bloque1_2[[#This Row],[niño]],BD.niños[[Código]:[sexo]],7,FALSE)</f>
        <v>F</v>
      </c>
      <c r="I967" s="1">
        <v>1</v>
      </c>
    </row>
    <row r="968" spans="1:9" x14ac:dyDescent="0.55000000000000004">
      <c r="A968" s="1">
        <v>31</v>
      </c>
      <c r="B968" t="s">
        <v>411</v>
      </c>
      <c r="C968" s="1" t="s">
        <v>2</v>
      </c>
      <c r="D968" s="1">
        <v>1</v>
      </c>
      <c r="E968" s="1" t="s">
        <v>60</v>
      </c>
      <c r="F968">
        <v>1</v>
      </c>
      <c r="G968" s="1" t="str">
        <f>+VLOOKUP(bloque1_2[[#This Row],[niño]],BD.niños[[Código]:[sexo]],6,FALSE)</f>
        <v>9 y 10</v>
      </c>
      <c r="H968" s="1" t="str">
        <f>+VLOOKUP(bloque1_2[[#This Row],[niño]],BD.niños[[Código]:[sexo]],7,FALSE)</f>
        <v>M</v>
      </c>
      <c r="I968" s="1">
        <v>1</v>
      </c>
    </row>
    <row r="969" spans="1:9" x14ac:dyDescent="0.55000000000000004">
      <c r="A969" s="1">
        <v>31</v>
      </c>
      <c r="B969" t="s">
        <v>411</v>
      </c>
      <c r="C969" s="1" t="s">
        <v>2</v>
      </c>
      <c r="D969" s="1">
        <v>1</v>
      </c>
      <c r="E969" s="1" t="s">
        <v>64</v>
      </c>
      <c r="F969">
        <v>1</v>
      </c>
      <c r="G969" s="1" t="str">
        <f>+VLOOKUP(bloque1_2[[#This Row],[niño]],BD.niños[[Código]:[sexo]],6,FALSE)</f>
        <v>9 y 10</v>
      </c>
      <c r="H969" s="1" t="str">
        <f>+VLOOKUP(bloque1_2[[#This Row],[niño]],BD.niños[[Código]:[sexo]],7,FALSE)</f>
        <v>F</v>
      </c>
      <c r="I969" s="1">
        <v>1</v>
      </c>
    </row>
    <row r="970" spans="1:9" x14ac:dyDescent="0.55000000000000004">
      <c r="A970" s="1">
        <v>31</v>
      </c>
      <c r="B970" t="s">
        <v>411</v>
      </c>
      <c r="C970" s="1" t="s">
        <v>2</v>
      </c>
      <c r="D970" s="1">
        <v>1</v>
      </c>
      <c r="E970" s="1" t="s">
        <v>68</v>
      </c>
      <c r="F970">
        <v>1</v>
      </c>
      <c r="G970" s="1" t="str">
        <f>+VLOOKUP(bloque1_2[[#This Row],[niño]],BD.niños[[Código]:[sexo]],6,FALSE)</f>
        <v>9 y 10</v>
      </c>
      <c r="H970" s="1" t="str">
        <f>+VLOOKUP(bloque1_2[[#This Row],[niño]],BD.niños[[Código]:[sexo]],7,FALSE)</f>
        <v>M</v>
      </c>
      <c r="I970" s="1">
        <v>1</v>
      </c>
    </row>
    <row r="971" spans="1:9" x14ac:dyDescent="0.55000000000000004">
      <c r="A971" s="1">
        <v>31</v>
      </c>
      <c r="B971" t="s">
        <v>411</v>
      </c>
      <c r="C971" s="1" t="s">
        <v>2</v>
      </c>
      <c r="D971" s="1">
        <v>1</v>
      </c>
      <c r="E971" s="1" t="s">
        <v>72</v>
      </c>
      <c r="F971">
        <v>1</v>
      </c>
      <c r="G971" s="1" t="str">
        <f>+VLOOKUP(bloque1_2[[#This Row],[niño]],BD.niños[[Código]:[sexo]],6,FALSE)</f>
        <v>9 y 10</v>
      </c>
      <c r="H971" s="1" t="str">
        <f>+VLOOKUP(bloque1_2[[#This Row],[niño]],BD.niños[[Código]:[sexo]],7,FALSE)</f>
        <v>F</v>
      </c>
      <c r="I971" s="1">
        <v>1</v>
      </c>
    </row>
    <row r="972" spans="1:9" x14ac:dyDescent="0.55000000000000004">
      <c r="A972" s="1">
        <v>31</v>
      </c>
      <c r="B972" t="s">
        <v>411</v>
      </c>
      <c r="C972" s="1" t="s">
        <v>2</v>
      </c>
      <c r="D972" s="1">
        <v>1</v>
      </c>
      <c r="E972" s="1" t="s">
        <v>75</v>
      </c>
      <c r="F972">
        <v>1</v>
      </c>
      <c r="G972" s="1" t="str">
        <f>+VLOOKUP(bloque1_2[[#This Row],[niño]],BD.niños[[Código]:[sexo]],6,FALSE)</f>
        <v>9 y 10</v>
      </c>
      <c r="H972" s="1" t="str">
        <f>+VLOOKUP(bloque1_2[[#This Row],[niño]],BD.niños[[Código]:[sexo]],7,FALSE)</f>
        <v>F</v>
      </c>
      <c r="I972" s="1">
        <v>1</v>
      </c>
    </row>
    <row r="973" spans="1:9" x14ac:dyDescent="0.55000000000000004">
      <c r="A973" s="1">
        <v>31</v>
      </c>
      <c r="B973" t="s">
        <v>411</v>
      </c>
      <c r="C973" s="1" t="s">
        <v>2</v>
      </c>
      <c r="D973" s="1">
        <v>1</v>
      </c>
      <c r="E973" s="1" t="s">
        <v>78</v>
      </c>
      <c r="F973">
        <v>1</v>
      </c>
      <c r="G973" s="1" t="str">
        <f>+VLOOKUP(bloque1_2[[#This Row],[niño]],BD.niños[[Código]:[sexo]],6,FALSE)</f>
        <v>5 y 6</v>
      </c>
      <c r="H973" s="1" t="str">
        <f>+VLOOKUP(bloque1_2[[#This Row],[niño]],BD.niños[[Código]:[sexo]],7,FALSE)</f>
        <v>M</v>
      </c>
      <c r="I973" s="1">
        <v>1</v>
      </c>
    </row>
    <row r="974" spans="1:9" x14ac:dyDescent="0.55000000000000004">
      <c r="A974" s="1">
        <v>31</v>
      </c>
      <c r="B974" t="s">
        <v>411</v>
      </c>
      <c r="C974" s="1" t="s">
        <v>2</v>
      </c>
      <c r="D974" s="1">
        <v>1</v>
      </c>
      <c r="E974" s="1" t="s">
        <v>82</v>
      </c>
      <c r="F974">
        <v>2</v>
      </c>
      <c r="G974" s="1" t="str">
        <f>+VLOOKUP(bloque1_2[[#This Row],[niño]],BD.niños[[Código]:[sexo]],6,FALSE)</f>
        <v>5 y 6</v>
      </c>
      <c r="H974" s="1" t="str">
        <f>+VLOOKUP(bloque1_2[[#This Row],[niño]],BD.niños[[Código]:[sexo]],7,FALSE)</f>
        <v>F</v>
      </c>
      <c r="I974" s="1">
        <v>1</v>
      </c>
    </row>
    <row r="975" spans="1:9" x14ac:dyDescent="0.55000000000000004">
      <c r="A975" s="1">
        <v>31</v>
      </c>
      <c r="B975" t="s">
        <v>411</v>
      </c>
      <c r="C975" s="1" t="s">
        <v>2</v>
      </c>
      <c r="D975" s="1">
        <v>1</v>
      </c>
      <c r="E975" s="1" t="s">
        <v>85</v>
      </c>
      <c r="F975">
        <v>5</v>
      </c>
      <c r="G975" s="1" t="str">
        <f>+VLOOKUP(bloque1_2[[#This Row],[niño]],BD.niños[[Código]:[sexo]],6,FALSE)</f>
        <v>5 y 6</v>
      </c>
      <c r="H975" s="1" t="str">
        <f>+VLOOKUP(bloque1_2[[#This Row],[niño]],BD.niños[[Código]:[sexo]],7,FALSE)</f>
        <v>M</v>
      </c>
      <c r="I975" s="1">
        <v>1</v>
      </c>
    </row>
    <row r="976" spans="1:9" x14ac:dyDescent="0.55000000000000004">
      <c r="A976" s="1">
        <v>31</v>
      </c>
      <c r="B976" t="s">
        <v>411</v>
      </c>
      <c r="C976" s="1" t="s">
        <v>2</v>
      </c>
      <c r="D976" s="1">
        <v>1</v>
      </c>
      <c r="E976" s="1" t="s">
        <v>184</v>
      </c>
      <c r="F976">
        <v>1</v>
      </c>
      <c r="G976" s="1" t="str">
        <f>+VLOOKUP(bloque1_2[[#This Row],[niño]],BD.niños[[Código]:[sexo]],6,FALSE)</f>
        <v>7 y 8</v>
      </c>
      <c r="H976" s="1" t="str">
        <f>+VLOOKUP(bloque1_2[[#This Row],[niño]],BD.niños[[Código]:[sexo]],7,FALSE)</f>
        <v>M</v>
      </c>
      <c r="I976" s="1">
        <v>1</v>
      </c>
    </row>
    <row r="977" spans="1:9" x14ac:dyDescent="0.55000000000000004">
      <c r="A977" s="1">
        <v>31</v>
      </c>
      <c r="B977" t="s">
        <v>411</v>
      </c>
      <c r="C977" s="1" t="s">
        <v>2</v>
      </c>
      <c r="D977" s="1">
        <v>1</v>
      </c>
      <c r="E977" s="1" t="s">
        <v>187</v>
      </c>
      <c r="F977">
        <v>7</v>
      </c>
      <c r="G977" s="1" t="str">
        <f>+VLOOKUP(bloque1_2[[#This Row],[niño]],BD.niños[[Código]:[sexo]],6,FALSE)</f>
        <v>7 y 8</v>
      </c>
      <c r="H977" s="1" t="str">
        <f>+VLOOKUP(bloque1_2[[#This Row],[niño]],BD.niños[[Código]:[sexo]],7,FALSE)</f>
        <v>F</v>
      </c>
      <c r="I977" s="1">
        <v>1</v>
      </c>
    </row>
    <row r="978" spans="1:9" x14ac:dyDescent="0.55000000000000004">
      <c r="A978" s="1">
        <v>31</v>
      </c>
      <c r="B978" t="s">
        <v>411</v>
      </c>
      <c r="C978" s="1" t="s">
        <v>2</v>
      </c>
      <c r="D978" s="1">
        <v>1</v>
      </c>
      <c r="E978" s="1" t="s">
        <v>192</v>
      </c>
      <c r="F978">
        <v>1</v>
      </c>
      <c r="G978" s="1" t="str">
        <f>+VLOOKUP(bloque1_2[[#This Row],[niño]],BD.niños[[Código]:[sexo]],6,FALSE)</f>
        <v>7 y 8</v>
      </c>
      <c r="H978" s="1" t="str">
        <f>+VLOOKUP(bloque1_2[[#This Row],[niño]],BD.niños[[Código]:[sexo]],7,FALSE)</f>
        <v>M</v>
      </c>
      <c r="I978" s="1">
        <v>1</v>
      </c>
    </row>
    <row r="979" spans="1:9" x14ac:dyDescent="0.55000000000000004">
      <c r="A979" s="1">
        <v>31</v>
      </c>
      <c r="B979" t="s">
        <v>411</v>
      </c>
      <c r="C979" s="1" t="s">
        <v>2</v>
      </c>
      <c r="D979" s="1">
        <v>1</v>
      </c>
      <c r="E979" s="1" t="s">
        <v>195</v>
      </c>
      <c r="F979">
        <v>1</v>
      </c>
      <c r="G979" s="1" t="str">
        <f>+VLOOKUP(bloque1_2[[#This Row],[niño]],BD.niños[[Código]:[sexo]],6,FALSE)</f>
        <v>9 y 10</v>
      </c>
      <c r="H979" s="1" t="str">
        <f>+VLOOKUP(bloque1_2[[#This Row],[niño]],BD.niños[[Código]:[sexo]],7,FALSE)</f>
        <v>M</v>
      </c>
      <c r="I979" s="1">
        <v>1</v>
      </c>
    </row>
    <row r="980" spans="1:9" x14ac:dyDescent="0.55000000000000004">
      <c r="A980" s="1">
        <v>31</v>
      </c>
      <c r="B980" t="s">
        <v>411</v>
      </c>
      <c r="C980" s="1" t="s">
        <v>2</v>
      </c>
      <c r="D980" s="1">
        <v>1</v>
      </c>
      <c r="E980" s="1" t="s">
        <v>199</v>
      </c>
      <c r="F980">
        <v>1</v>
      </c>
      <c r="G980" s="1" t="str">
        <f>+VLOOKUP(bloque1_2[[#This Row],[niño]],BD.niños[[Código]:[sexo]],6,FALSE)</f>
        <v>9 y 10</v>
      </c>
      <c r="H980" s="1" t="str">
        <f>+VLOOKUP(bloque1_2[[#This Row],[niño]],BD.niños[[Código]:[sexo]],7,FALSE)</f>
        <v>M</v>
      </c>
      <c r="I980" s="1">
        <v>1</v>
      </c>
    </row>
    <row r="981" spans="1:9" x14ac:dyDescent="0.55000000000000004">
      <c r="A981" s="1">
        <v>31</v>
      </c>
      <c r="B981" t="s">
        <v>411</v>
      </c>
      <c r="C981" s="1" t="s">
        <v>2</v>
      </c>
      <c r="D981" s="1">
        <v>1</v>
      </c>
      <c r="E981" s="1" t="s">
        <v>203</v>
      </c>
      <c r="F981">
        <v>1</v>
      </c>
      <c r="G981" s="1" t="str">
        <f>+VLOOKUP(bloque1_2[[#This Row],[niño]],BD.niños[[Código]:[sexo]],6,FALSE)</f>
        <v>9 y 10</v>
      </c>
      <c r="H981" s="1" t="str">
        <f>+VLOOKUP(bloque1_2[[#This Row],[niño]],BD.niños[[Código]:[sexo]],7,FALSE)</f>
        <v>F</v>
      </c>
      <c r="I981" s="1">
        <v>1</v>
      </c>
    </row>
    <row r="982" spans="1:9" x14ac:dyDescent="0.55000000000000004">
      <c r="A982" s="1">
        <v>31</v>
      </c>
      <c r="B982" t="s">
        <v>411</v>
      </c>
      <c r="C982" s="1" t="s">
        <v>2</v>
      </c>
      <c r="D982" s="1">
        <v>1</v>
      </c>
      <c r="E982" s="1" t="s">
        <v>206</v>
      </c>
      <c r="F982">
        <v>1</v>
      </c>
      <c r="G982" s="1" t="str">
        <f>+VLOOKUP(bloque1_2[[#This Row],[niño]],BD.niños[[Código]:[sexo]],6,FALSE)</f>
        <v>9 y 10</v>
      </c>
      <c r="H982" s="1" t="str">
        <f>+VLOOKUP(bloque1_2[[#This Row],[niño]],BD.niños[[Código]:[sexo]],7,FALSE)</f>
        <v>F</v>
      </c>
      <c r="I982" s="1">
        <v>1</v>
      </c>
    </row>
    <row r="983" spans="1:9" x14ac:dyDescent="0.55000000000000004">
      <c r="A983" s="1">
        <v>31</v>
      </c>
      <c r="B983" t="s">
        <v>411</v>
      </c>
      <c r="C983" s="1" t="s">
        <v>2</v>
      </c>
      <c r="D983" s="1">
        <v>1</v>
      </c>
      <c r="E983" s="1" t="s">
        <v>210</v>
      </c>
      <c r="F983">
        <v>1</v>
      </c>
      <c r="G983" s="1" t="str">
        <f>+VLOOKUP(bloque1_2[[#This Row],[niño]],BD.niños[[Código]:[sexo]],6,FALSE)</f>
        <v>7 y 8</v>
      </c>
      <c r="H983" s="1" t="str">
        <f>+VLOOKUP(bloque1_2[[#This Row],[niño]],BD.niños[[Código]:[sexo]],7,FALSE)</f>
        <v>M</v>
      </c>
      <c r="I983" s="1">
        <v>1</v>
      </c>
    </row>
    <row r="984" spans="1:9" x14ac:dyDescent="0.55000000000000004">
      <c r="A984" s="1">
        <v>31</v>
      </c>
      <c r="B984" t="s">
        <v>411</v>
      </c>
      <c r="C984" s="1" t="s">
        <v>2</v>
      </c>
      <c r="D984" s="1">
        <v>1</v>
      </c>
      <c r="E984" s="1" t="s">
        <v>274</v>
      </c>
      <c r="F984">
        <v>1</v>
      </c>
      <c r="G984" s="1" t="str">
        <f>+VLOOKUP(bloque1_2[[#This Row],[niño]],BD.niños[[Código]:[sexo]],6,FALSE)</f>
        <v>5 y 6</v>
      </c>
      <c r="H984" s="1" t="str">
        <f>+VLOOKUP(bloque1_2[[#This Row],[niño]],BD.niños[[Código]:[sexo]],7,FALSE)</f>
        <v>M</v>
      </c>
      <c r="I984" s="1">
        <v>1</v>
      </c>
    </row>
    <row r="985" spans="1:9" x14ac:dyDescent="0.55000000000000004">
      <c r="A985" s="1">
        <v>31</v>
      </c>
      <c r="B985" t="s">
        <v>411</v>
      </c>
      <c r="C985" s="1" t="s">
        <v>2</v>
      </c>
      <c r="D985" s="1">
        <v>1</v>
      </c>
      <c r="E985" s="1" t="s">
        <v>276</v>
      </c>
      <c r="F985">
        <v>1</v>
      </c>
      <c r="G985" s="1" t="str">
        <f>+VLOOKUP(bloque1_2[[#This Row],[niño]],BD.niños[[Código]:[sexo]],6,FALSE)</f>
        <v>5 y 6</v>
      </c>
      <c r="H985" s="1" t="str">
        <f>+VLOOKUP(bloque1_2[[#This Row],[niño]],BD.niños[[Código]:[sexo]],7,FALSE)</f>
        <v>M</v>
      </c>
      <c r="I985" s="1">
        <v>1</v>
      </c>
    </row>
    <row r="986" spans="1:9" x14ac:dyDescent="0.55000000000000004">
      <c r="A986" s="1">
        <v>31</v>
      </c>
      <c r="B986" t="s">
        <v>411</v>
      </c>
      <c r="C986" s="1" t="s">
        <v>2</v>
      </c>
      <c r="D986" s="1">
        <v>1</v>
      </c>
      <c r="E986" s="1" t="s">
        <v>279</v>
      </c>
      <c r="F986">
        <v>1</v>
      </c>
      <c r="G986" s="1" t="str">
        <f>+VLOOKUP(bloque1_2[[#This Row],[niño]],BD.niños[[Código]:[sexo]],6,FALSE)</f>
        <v>7 y 8</v>
      </c>
      <c r="H986" s="1" t="str">
        <f>+VLOOKUP(bloque1_2[[#This Row],[niño]],BD.niños[[Código]:[sexo]],7,FALSE)</f>
        <v>F</v>
      </c>
      <c r="I986" s="1">
        <v>1</v>
      </c>
    </row>
    <row r="987" spans="1:9" x14ac:dyDescent="0.55000000000000004">
      <c r="A987" s="1">
        <v>31</v>
      </c>
      <c r="B987" t="s">
        <v>411</v>
      </c>
      <c r="C987" s="1" t="s">
        <v>2</v>
      </c>
      <c r="D987" s="1">
        <v>1</v>
      </c>
      <c r="E987" s="1" t="s">
        <v>282</v>
      </c>
      <c r="F987">
        <v>1</v>
      </c>
      <c r="G987" s="1" t="str">
        <f>+VLOOKUP(bloque1_2[[#This Row],[niño]],BD.niños[[Código]:[sexo]],6,FALSE)</f>
        <v>5 y 6</v>
      </c>
      <c r="H987" s="1" t="str">
        <f>+VLOOKUP(bloque1_2[[#This Row],[niño]],BD.niños[[Código]:[sexo]],7,FALSE)</f>
        <v>F</v>
      </c>
      <c r="I987" s="1">
        <v>1</v>
      </c>
    </row>
    <row r="988" spans="1:9" x14ac:dyDescent="0.55000000000000004">
      <c r="A988" s="1">
        <v>31</v>
      </c>
      <c r="B988" t="s">
        <v>411</v>
      </c>
      <c r="C988" s="1" t="s">
        <v>2</v>
      </c>
      <c r="D988" s="1">
        <v>1</v>
      </c>
      <c r="E988" s="1" t="s">
        <v>352</v>
      </c>
      <c r="F988">
        <v>1</v>
      </c>
      <c r="G988" s="1" t="str">
        <f>+VLOOKUP(bloque1_2[[#This Row],[niño]],BD.niños[[Código]:[sexo]],6,FALSE)</f>
        <v>7 y 8</v>
      </c>
      <c r="H988" s="1" t="str">
        <f>+VLOOKUP(bloque1_2[[#This Row],[niño]],BD.niños[[Código]:[sexo]],7,FALSE)</f>
        <v>F</v>
      </c>
      <c r="I988" s="1">
        <v>1</v>
      </c>
    </row>
    <row r="989" spans="1:9" x14ac:dyDescent="0.55000000000000004">
      <c r="A989" s="1">
        <v>31</v>
      </c>
      <c r="B989" t="s">
        <v>411</v>
      </c>
      <c r="C989" s="1" t="s">
        <v>2</v>
      </c>
      <c r="D989" s="1">
        <v>1</v>
      </c>
      <c r="E989" s="1" t="s">
        <v>357</v>
      </c>
      <c r="F989">
        <v>1</v>
      </c>
      <c r="G989" s="1" t="str">
        <f>+VLOOKUP(bloque1_2[[#This Row],[niño]],BD.niños[[Código]:[sexo]],6,FALSE)</f>
        <v>7 y 8</v>
      </c>
      <c r="H989" s="1" t="str">
        <f>+VLOOKUP(bloque1_2[[#This Row],[niño]],BD.niños[[Código]:[sexo]],7,FALSE)</f>
        <v>M</v>
      </c>
      <c r="I989" s="1">
        <v>1</v>
      </c>
    </row>
    <row r="990" spans="1:9" x14ac:dyDescent="0.55000000000000004">
      <c r="A990" s="1">
        <v>31</v>
      </c>
      <c r="B990" t="s">
        <v>411</v>
      </c>
      <c r="C990" s="1" t="s">
        <v>2</v>
      </c>
      <c r="D990" s="1">
        <v>1</v>
      </c>
      <c r="E990" s="1" t="s">
        <v>360</v>
      </c>
      <c r="F990">
        <v>1</v>
      </c>
      <c r="G990" s="1" t="str">
        <f>+VLOOKUP(bloque1_2[[#This Row],[niño]],BD.niños[[Código]:[sexo]],6,FALSE)</f>
        <v>9 y 10</v>
      </c>
      <c r="H990" s="1" t="str">
        <f>+VLOOKUP(bloque1_2[[#This Row],[niño]],BD.niños[[Código]:[sexo]],7,FALSE)</f>
        <v>M</v>
      </c>
      <c r="I990" s="1">
        <v>1</v>
      </c>
    </row>
    <row r="991" spans="1:9" x14ac:dyDescent="0.55000000000000004">
      <c r="A991" s="1">
        <v>31</v>
      </c>
      <c r="B991" t="s">
        <v>411</v>
      </c>
      <c r="C991" s="1" t="s">
        <v>2</v>
      </c>
      <c r="D991" s="1">
        <v>1</v>
      </c>
      <c r="E991" s="1" t="s">
        <v>364</v>
      </c>
      <c r="F991">
        <v>1</v>
      </c>
      <c r="G991" s="1" t="str">
        <f>+VLOOKUP(bloque1_2[[#This Row],[niño]],BD.niños[[Código]:[sexo]],6,FALSE)</f>
        <v>9 y 10</v>
      </c>
      <c r="H991" s="1" t="str">
        <f>+VLOOKUP(bloque1_2[[#This Row],[niño]],BD.niños[[Código]:[sexo]],7,FALSE)</f>
        <v>M</v>
      </c>
      <c r="I991" s="1">
        <v>1</v>
      </c>
    </row>
    <row r="992" spans="1:9" x14ac:dyDescent="0.55000000000000004">
      <c r="A992" s="1">
        <v>31</v>
      </c>
      <c r="B992" t="s">
        <v>411</v>
      </c>
      <c r="C992" s="1" t="s">
        <v>2</v>
      </c>
      <c r="D992" s="1">
        <v>1</v>
      </c>
      <c r="E992" s="1" t="s">
        <v>368</v>
      </c>
      <c r="F992">
        <v>1</v>
      </c>
      <c r="G992" s="1" t="str">
        <f>+VLOOKUP(bloque1_2[[#This Row],[niño]],BD.niños[[Código]:[sexo]],6,FALSE)</f>
        <v>9 y 10</v>
      </c>
      <c r="H992" s="1" t="str">
        <f>+VLOOKUP(bloque1_2[[#This Row],[niño]],BD.niños[[Código]:[sexo]],7,FALSE)</f>
        <v>M</v>
      </c>
      <c r="I992" s="1">
        <v>1</v>
      </c>
    </row>
    <row r="993" spans="1:9" x14ac:dyDescent="0.55000000000000004">
      <c r="A993" s="1">
        <v>31</v>
      </c>
      <c r="B993" t="s">
        <v>411</v>
      </c>
      <c r="C993" s="1" t="s">
        <v>2</v>
      </c>
      <c r="D993" s="1">
        <v>1</v>
      </c>
      <c r="E993" s="1" t="s">
        <v>371</v>
      </c>
      <c r="F993">
        <v>1</v>
      </c>
      <c r="G993" s="1" t="str">
        <f>+VLOOKUP(bloque1_2[[#This Row],[niño]],BD.niños[[Código]:[sexo]],6,FALSE)</f>
        <v>9 y 10</v>
      </c>
      <c r="H993" s="1" t="str">
        <f>+VLOOKUP(bloque1_2[[#This Row],[niño]],BD.niños[[Código]:[sexo]],7,FALSE)</f>
        <v>F</v>
      </c>
      <c r="I993" s="1">
        <v>1</v>
      </c>
    </row>
    <row r="994" spans="1:9" x14ac:dyDescent="0.55000000000000004">
      <c r="A994" s="1">
        <v>32</v>
      </c>
      <c r="B994" t="s">
        <v>412</v>
      </c>
      <c r="C994" s="1" t="s">
        <v>1</v>
      </c>
      <c r="D994" s="1">
        <v>2</v>
      </c>
      <c r="E994" s="1" t="s">
        <v>36</v>
      </c>
      <c r="F994">
        <v>2</v>
      </c>
      <c r="G994" s="1" t="str">
        <f>+VLOOKUP(bloque1_2[[#This Row],[niño]],BD.niños[[Código]:[sexo]],6,FALSE)</f>
        <v>5 y 6</v>
      </c>
      <c r="H994" s="1" t="str">
        <f>+VLOOKUP(bloque1_2[[#This Row],[niño]],BD.niños[[Código]:[sexo]],7,FALSE)</f>
        <v>M</v>
      </c>
      <c r="I994" s="1">
        <v>1</v>
      </c>
    </row>
    <row r="995" spans="1:9" x14ac:dyDescent="0.55000000000000004">
      <c r="A995" s="1">
        <v>32</v>
      </c>
      <c r="B995" t="s">
        <v>412</v>
      </c>
      <c r="C995" s="1" t="s">
        <v>1</v>
      </c>
      <c r="D995" s="1">
        <v>2</v>
      </c>
      <c r="E995" s="1" t="s">
        <v>40</v>
      </c>
      <c r="F995">
        <v>2</v>
      </c>
      <c r="G995" s="1" t="str">
        <f>+VLOOKUP(bloque1_2[[#This Row],[niño]],BD.niños[[Código]:[sexo]],6,FALSE)</f>
        <v>7 y 8</v>
      </c>
      <c r="H995" s="1" t="str">
        <f>+VLOOKUP(bloque1_2[[#This Row],[niño]],BD.niños[[Código]:[sexo]],7,FALSE)</f>
        <v>M</v>
      </c>
      <c r="I995" s="1">
        <v>1</v>
      </c>
    </row>
    <row r="996" spans="1:9" x14ac:dyDescent="0.55000000000000004">
      <c r="A996" s="1">
        <v>32</v>
      </c>
      <c r="B996" t="s">
        <v>412</v>
      </c>
      <c r="C996" s="1" t="s">
        <v>1</v>
      </c>
      <c r="D996" s="1">
        <v>2</v>
      </c>
      <c r="E996" s="1" t="s">
        <v>44</v>
      </c>
      <c r="F996">
        <v>2</v>
      </c>
      <c r="G996" s="1" t="str">
        <f>+VLOOKUP(bloque1_2[[#This Row],[niño]],BD.niños[[Código]:[sexo]],6,FALSE)</f>
        <v>7 y 8</v>
      </c>
      <c r="H996" s="1" t="str">
        <f>+VLOOKUP(bloque1_2[[#This Row],[niño]],BD.niños[[Código]:[sexo]],7,FALSE)</f>
        <v>F</v>
      </c>
      <c r="I996" s="1">
        <v>1</v>
      </c>
    </row>
    <row r="997" spans="1:9" x14ac:dyDescent="0.55000000000000004">
      <c r="A997" s="1">
        <v>32</v>
      </c>
      <c r="B997" t="s">
        <v>412</v>
      </c>
      <c r="C997" s="1" t="s">
        <v>1</v>
      </c>
      <c r="D997" s="1">
        <v>2</v>
      </c>
      <c r="E997" s="1" t="s">
        <v>48</v>
      </c>
      <c r="F997">
        <v>1</v>
      </c>
      <c r="G997" s="1" t="str">
        <f>+VLOOKUP(bloque1_2[[#This Row],[niño]],BD.niños[[Código]:[sexo]],6,FALSE)</f>
        <v>7 y 8</v>
      </c>
      <c r="H997" s="1" t="str">
        <f>+VLOOKUP(bloque1_2[[#This Row],[niño]],BD.niños[[Código]:[sexo]],7,FALSE)</f>
        <v>F</v>
      </c>
      <c r="I997" s="1">
        <v>1</v>
      </c>
    </row>
    <row r="998" spans="1:9" x14ac:dyDescent="0.55000000000000004">
      <c r="A998" s="1">
        <v>32</v>
      </c>
      <c r="B998" t="s">
        <v>412</v>
      </c>
      <c r="C998" s="1" t="s">
        <v>1</v>
      </c>
      <c r="D998" s="1">
        <v>2</v>
      </c>
      <c r="E998" s="1" t="s">
        <v>52</v>
      </c>
      <c r="F998">
        <v>2</v>
      </c>
      <c r="G998" s="1" t="str">
        <f>+VLOOKUP(bloque1_2[[#This Row],[niño]],BD.niños[[Código]:[sexo]],6,FALSE)</f>
        <v>7 y 8</v>
      </c>
      <c r="H998" s="1" t="str">
        <f>+VLOOKUP(bloque1_2[[#This Row],[niño]],BD.niños[[Código]:[sexo]],7,FALSE)</f>
        <v>F</v>
      </c>
      <c r="I998" s="1">
        <v>1</v>
      </c>
    </row>
    <row r="999" spans="1:9" x14ac:dyDescent="0.55000000000000004">
      <c r="A999" s="1">
        <v>32</v>
      </c>
      <c r="B999" t="s">
        <v>412</v>
      </c>
      <c r="C999" s="1" t="s">
        <v>1</v>
      </c>
      <c r="D999" s="1">
        <v>2</v>
      </c>
      <c r="E999" s="1" t="s">
        <v>56</v>
      </c>
      <c r="F999">
        <v>2</v>
      </c>
      <c r="G999" s="1" t="str">
        <f>+VLOOKUP(bloque1_2[[#This Row],[niño]],BD.niños[[Código]:[sexo]],6,FALSE)</f>
        <v>7 y 8</v>
      </c>
      <c r="H999" s="1" t="str">
        <f>+VLOOKUP(bloque1_2[[#This Row],[niño]],BD.niños[[Código]:[sexo]],7,FALSE)</f>
        <v>F</v>
      </c>
      <c r="I999" s="1">
        <v>1</v>
      </c>
    </row>
    <row r="1000" spans="1:9" x14ac:dyDescent="0.55000000000000004">
      <c r="A1000" s="1">
        <v>32</v>
      </c>
      <c r="B1000" t="s">
        <v>412</v>
      </c>
      <c r="C1000" s="1" t="s">
        <v>1</v>
      </c>
      <c r="D1000" s="1">
        <v>2</v>
      </c>
      <c r="E1000" s="1" t="s">
        <v>60</v>
      </c>
      <c r="F1000">
        <v>2</v>
      </c>
      <c r="G1000" s="1" t="str">
        <f>+VLOOKUP(bloque1_2[[#This Row],[niño]],BD.niños[[Código]:[sexo]],6,FALSE)</f>
        <v>9 y 10</v>
      </c>
      <c r="H1000" s="1" t="str">
        <f>+VLOOKUP(bloque1_2[[#This Row],[niño]],BD.niños[[Código]:[sexo]],7,FALSE)</f>
        <v>M</v>
      </c>
      <c r="I1000" s="1">
        <v>1</v>
      </c>
    </row>
    <row r="1001" spans="1:9" x14ac:dyDescent="0.55000000000000004">
      <c r="A1001" s="1">
        <v>32</v>
      </c>
      <c r="B1001" t="s">
        <v>412</v>
      </c>
      <c r="C1001" s="1" t="s">
        <v>1</v>
      </c>
      <c r="D1001" s="1">
        <v>2</v>
      </c>
      <c r="E1001" s="1" t="s">
        <v>64</v>
      </c>
      <c r="F1001">
        <v>2</v>
      </c>
      <c r="G1001" s="1" t="str">
        <f>+VLOOKUP(bloque1_2[[#This Row],[niño]],BD.niños[[Código]:[sexo]],6,FALSE)</f>
        <v>9 y 10</v>
      </c>
      <c r="H1001" s="1" t="str">
        <f>+VLOOKUP(bloque1_2[[#This Row],[niño]],BD.niños[[Código]:[sexo]],7,FALSE)</f>
        <v>F</v>
      </c>
      <c r="I1001" s="1">
        <v>1</v>
      </c>
    </row>
    <row r="1002" spans="1:9" x14ac:dyDescent="0.55000000000000004">
      <c r="A1002" s="1">
        <v>32</v>
      </c>
      <c r="B1002" t="s">
        <v>412</v>
      </c>
      <c r="C1002" s="1" t="s">
        <v>1</v>
      </c>
      <c r="D1002" s="1">
        <v>2</v>
      </c>
      <c r="E1002" s="1" t="s">
        <v>68</v>
      </c>
      <c r="F1002">
        <v>2</v>
      </c>
      <c r="G1002" s="1" t="str">
        <f>+VLOOKUP(bloque1_2[[#This Row],[niño]],BD.niños[[Código]:[sexo]],6,FALSE)</f>
        <v>9 y 10</v>
      </c>
      <c r="H1002" s="1" t="str">
        <f>+VLOOKUP(bloque1_2[[#This Row],[niño]],BD.niños[[Código]:[sexo]],7,FALSE)</f>
        <v>M</v>
      </c>
      <c r="I1002" s="1">
        <v>1</v>
      </c>
    </row>
    <row r="1003" spans="1:9" x14ac:dyDescent="0.55000000000000004">
      <c r="A1003" s="1">
        <v>32</v>
      </c>
      <c r="B1003" t="s">
        <v>412</v>
      </c>
      <c r="C1003" s="1" t="s">
        <v>1</v>
      </c>
      <c r="D1003" s="1">
        <v>2</v>
      </c>
      <c r="E1003" s="1" t="s">
        <v>72</v>
      </c>
      <c r="F1003">
        <v>2</v>
      </c>
      <c r="G1003" s="1" t="str">
        <f>+VLOOKUP(bloque1_2[[#This Row],[niño]],BD.niños[[Código]:[sexo]],6,FALSE)</f>
        <v>9 y 10</v>
      </c>
      <c r="H1003" s="1" t="str">
        <f>+VLOOKUP(bloque1_2[[#This Row],[niño]],BD.niños[[Código]:[sexo]],7,FALSE)</f>
        <v>F</v>
      </c>
      <c r="I1003" s="1">
        <v>1</v>
      </c>
    </row>
    <row r="1004" spans="1:9" x14ac:dyDescent="0.55000000000000004">
      <c r="A1004" s="1">
        <v>32</v>
      </c>
      <c r="B1004" t="s">
        <v>412</v>
      </c>
      <c r="C1004" s="1" t="s">
        <v>1</v>
      </c>
      <c r="D1004" s="1">
        <v>2</v>
      </c>
      <c r="E1004" s="1" t="s">
        <v>75</v>
      </c>
      <c r="F1004">
        <v>2</v>
      </c>
      <c r="G1004" s="1" t="str">
        <f>+VLOOKUP(bloque1_2[[#This Row],[niño]],BD.niños[[Código]:[sexo]],6,FALSE)</f>
        <v>9 y 10</v>
      </c>
      <c r="H1004" s="1" t="str">
        <f>+VLOOKUP(bloque1_2[[#This Row],[niño]],BD.niños[[Código]:[sexo]],7,FALSE)</f>
        <v>F</v>
      </c>
      <c r="I1004" s="1">
        <v>1</v>
      </c>
    </row>
    <row r="1005" spans="1:9" x14ac:dyDescent="0.55000000000000004">
      <c r="A1005" s="1">
        <v>32</v>
      </c>
      <c r="B1005" t="s">
        <v>412</v>
      </c>
      <c r="C1005" s="1" t="s">
        <v>1</v>
      </c>
      <c r="D1005" s="1">
        <v>2</v>
      </c>
      <c r="E1005" s="1" t="s">
        <v>78</v>
      </c>
      <c r="F1005">
        <v>2</v>
      </c>
      <c r="G1005" s="1" t="str">
        <f>+VLOOKUP(bloque1_2[[#This Row],[niño]],BD.niños[[Código]:[sexo]],6,FALSE)</f>
        <v>5 y 6</v>
      </c>
      <c r="H1005" s="1" t="str">
        <f>+VLOOKUP(bloque1_2[[#This Row],[niño]],BD.niños[[Código]:[sexo]],7,FALSE)</f>
        <v>M</v>
      </c>
      <c r="I1005" s="1">
        <v>1</v>
      </c>
    </row>
    <row r="1006" spans="1:9" x14ac:dyDescent="0.55000000000000004">
      <c r="A1006" s="1">
        <v>32</v>
      </c>
      <c r="B1006" t="s">
        <v>412</v>
      </c>
      <c r="C1006" s="1" t="s">
        <v>1</v>
      </c>
      <c r="D1006" s="1">
        <v>2</v>
      </c>
      <c r="E1006" s="1" t="s">
        <v>82</v>
      </c>
      <c r="F1006">
        <v>1</v>
      </c>
      <c r="G1006" s="1" t="str">
        <f>+VLOOKUP(bloque1_2[[#This Row],[niño]],BD.niños[[Código]:[sexo]],6,FALSE)</f>
        <v>5 y 6</v>
      </c>
      <c r="H1006" s="1" t="str">
        <f>+VLOOKUP(bloque1_2[[#This Row],[niño]],BD.niños[[Código]:[sexo]],7,FALSE)</f>
        <v>F</v>
      </c>
      <c r="I1006" s="1">
        <v>1</v>
      </c>
    </row>
    <row r="1007" spans="1:9" x14ac:dyDescent="0.55000000000000004">
      <c r="A1007" s="1">
        <v>32</v>
      </c>
      <c r="B1007" t="s">
        <v>412</v>
      </c>
      <c r="C1007" s="1" t="s">
        <v>1</v>
      </c>
      <c r="D1007" s="1">
        <v>2</v>
      </c>
      <c r="E1007" s="1" t="s">
        <v>85</v>
      </c>
      <c r="F1007">
        <v>2</v>
      </c>
      <c r="G1007" s="1" t="str">
        <f>+VLOOKUP(bloque1_2[[#This Row],[niño]],BD.niños[[Código]:[sexo]],6,FALSE)</f>
        <v>5 y 6</v>
      </c>
      <c r="H1007" s="1" t="str">
        <f>+VLOOKUP(bloque1_2[[#This Row],[niño]],BD.niños[[Código]:[sexo]],7,FALSE)</f>
        <v>M</v>
      </c>
      <c r="I1007" s="1">
        <v>1</v>
      </c>
    </row>
    <row r="1008" spans="1:9" x14ac:dyDescent="0.55000000000000004">
      <c r="A1008" s="1">
        <v>32</v>
      </c>
      <c r="B1008" t="s">
        <v>412</v>
      </c>
      <c r="C1008" s="1" t="s">
        <v>1</v>
      </c>
      <c r="D1008" s="1">
        <v>2</v>
      </c>
      <c r="E1008" s="1" t="s">
        <v>184</v>
      </c>
      <c r="F1008">
        <v>2</v>
      </c>
      <c r="G1008" s="1" t="str">
        <f>+VLOOKUP(bloque1_2[[#This Row],[niño]],BD.niños[[Código]:[sexo]],6,FALSE)</f>
        <v>7 y 8</v>
      </c>
      <c r="H1008" s="1" t="str">
        <f>+VLOOKUP(bloque1_2[[#This Row],[niño]],BD.niños[[Código]:[sexo]],7,FALSE)</f>
        <v>M</v>
      </c>
      <c r="I1008" s="1">
        <v>1</v>
      </c>
    </row>
    <row r="1009" spans="1:9" x14ac:dyDescent="0.55000000000000004">
      <c r="A1009" s="1">
        <v>32</v>
      </c>
      <c r="B1009" t="s">
        <v>412</v>
      </c>
      <c r="C1009" s="1" t="s">
        <v>1</v>
      </c>
      <c r="D1009" s="1">
        <v>2</v>
      </c>
      <c r="E1009" s="1" t="s">
        <v>187</v>
      </c>
      <c r="F1009">
        <v>2</v>
      </c>
      <c r="G1009" s="1" t="str">
        <f>+VLOOKUP(bloque1_2[[#This Row],[niño]],BD.niños[[Código]:[sexo]],6,FALSE)</f>
        <v>7 y 8</v>
      </c>
      <c r="H1009" s="1" t="str">
        <f>+VLOOKUP(bloque1_2[[#This Row],[niño]],BD.niños[[Código]:[sexo]],7,FALSE)</f>
        <v>F</v>
      </c>
      <c r="I1009" s="1">
        <v>1</v>
      </c>
    </row>
    <row r="1010" spans="1:9" x14ac:dyDescent="0.55000000000000004">
      <c r="A1010" s="1">
        <v>32</v>
      </c>
      <c r="B1010" t="s">
        <v>412</v>
      </c>
      <c r="C1010" s="1" t="s">
        <v>1</v>
      </c>
      <c r="D1010" s="1">
        <v>2</v>
      </c>
      <c r="E1010" s="1" t="s">
        <v>192</v>
      </c>
      <c r="F1010">
        <v>2</v>
      </c>
      <c r="G1010" s="1" t="str">
        <f>+VLOOKUP(bloque1_2[[#This Row],[niño]],BD.niños[[Código]:[sexo]],6,FALSE)</f>
        <v>7 y 8</v>
      </c>
      <c r="H1010" s="1" t="str">
        <f>+VLOOKUP(bloque1_2[[#This Row],[niño]],BD.niños[[Código]:[sexo]],7,FALSE)</f>
        <v>M</v>
      </c>
      <c r="I1010" s="1">
        <v>1</v>
      </c>
    </row>
    <row r="1011" spans="1:9" x14ac:dyDescent="0.55000000000000004">
      <c r="A1011" s="1">
        <v>32</v>
      </c>
      <c r="B1011" t="s">
        <v>412</v>
      </c>
      <c r="C1011" s="1" t="s">
        <v>1</v>
      </c>
      <c r="D1011" s="1">
        <v>2</v>
      </c>
      <c r="E1011" s="1" t="s">
        <v>195</v>
      </c>
      <c r="F1011">
        <v>2</v>
      </c>
      <c r="G1011" s="1" t="str">
        <f>+VLOOKUP(bloque1_2[[#This Row],[niño]],BD.niños[[Código]:[sexo]],6,FALSE)</f>
        <v>9 y 10</v>
      </c>
      <c r="H1011" s="1" t="str">
        <f>+VLOOKUP(bloque1_2[[#This Row],[niño]],BD.niños[[Código]:[sexo]],7,FALSE)</f>
        <v>M</v>
      </c>
      <c r="I1011" s="1">
        <v>1</v>
      </c>
    </row>
    <row r="1012" spans="1:9" x14ac:dyDescent="0.55000000000000004">
      <c r="A1012" s="1">
        <v>32</v>
      </c>
      <c r="B1012" t="s">
        <v>412</v>
      </c>
      <c r="C1012" s="1" t="s">
        <v>1</v>
      </c>
      <c r="D1012" s="1">
        <v>2</v>
      </c>
      <c r="E1012" s="1" t="s">
        <v>199</v>
      </c>
      <c r="F1012">
        <v>2</v>
      </c>
      <c r="G1012" s="1" t="str">
        <f>+VLOOKUP(bloque1_2[[#This Row],[niño]],BD.niños[[Código]:[sexo]],6,FALSE)</f>
        <v>9 y 10</v>
      </c>
      <c r="H1012" s="1" t="str">
        <f>+VLOOKUP(bloque1_2[[#This Row],[niño]],BD.niños[[Código]:[sexo]],7,FALSE)</f>
        <v>M</v>
      </c>
      <c r="I1012" s="1">
        <v>1</v>
      </c>
    </row>
    <row r="1013" spans="1:9" x14ac:dyDescent="0.55000000000000004">
      <c r="A1013" s="1">
        <v>32</v>
      </c>
      <c r="B1013" t="s">
        <v>412</v>
      </c>
      <c r="C1013" s="1" t="s">
        <v>1</v>
      </c>
      <c r="D1013" s="1">
        <v>2</v>
      </c>
      <c r="E1013" s="1" t="s">
        <v>203</v>
      </c>
      <c r="F1013">
        <v>2</v>
      </c>
      <c r="G1013" s="1" t="str">
        <f>+VLOOKUP(bloque1_2[[#This Row],[niño]],BD.niños[[Código]:[sexo]],6,FALSE)</f>
        <v>9 y 10</v>
      </c>
      <c r="H1013" s="1" t="str">
        <f>+VLOOKUP(bloque1_2[[#This Row],[niño]],BD.niños[[Código]:[sexo]],7,FALSE)</f>
        <v>F</v>
      </c>
      <c r="I1013" s="1">
        <v>1</v>
      </c>
    </row>
    <row r="1014" spans="1:9" x14ac:dyDescent="0.55000000000000004">
      <c r="A1014" s="1">
        <v>32</v>
      </c>
      <c r="B1014" t="s">
        <v>412</v>
      </c>
      <c r="C1014" s="1" t="s">
        <v>1</v>
      </c>
      <c r="D1014" s="1">
        <v>2</v>
      </c>
      <c r="E1014" s="1" t="s">
        <v>206</v>
      </c>
      <c r="F1014">
        <v>2</v>
      </c>
      <c r="G1014" s="1" t="str">
        <f>+VLOOKUP(bloque1_2[[#This Row],[niño]],BD.niños[[Código]:[sexo]],6,FALSE)</f>
        <v>9 y 10</v>
      </c>
      <c r="H1014" s="1" t="str">
        <f>+VLOOKUP(bloque1_2[[#This Row],[niño]],BD.niños[[Código]:[sexo]],7,FALSE)</f>
        <v>F</v>
      </c>
      <c r="I1014" s="1">
        <v>1</v>
      </c>
    </row>
    <row r="1015" spans="1:9" x14ac:dyDescent="0.55000000000000004">
      <c r="A1015" s="1">
        <v>32</v>
      </c>
      <c r="B1015" t="s">
        <v>412</v>
      </c>
      <c r="C1015" s="1" t="s">
        <v>1</v>
      </c>
      <c r="D1015" s="1">
        <v>2</v>
      </c>
      <c r="E1015" s="1" t="s">
        <v>210</v>
      </c>
      <c r="F1015">
        <v>2</v>
      </c>
      <c r="G1015" s="1" t="str">
        <f>+VLOOKUP(bloque1_2[[#This Row],[niño]],BD.niños[[Código]:[sexo]],6,FALSE)</f>
        <v>7 y 8</v>
      </c>
      <c r="H1015" s="1" t="str">
        <f>+VLOOKUP(bloque1_2[[#This Row],[niño]],BD.niños[[Código]:[sexo]],7,FALSE)</f>
        <v>M</v>
      </c>
      <c r="I1015" s="1">
        <v>1</v>
      </c>
    </row>
    <row r="1016" spans="1:9" x14ac:dyDescent="0.55000000000000004">
      <c r="A1016" s="1">
        <v>32</v>
      </c>
      <c r="B1016" t="s">
        <v>412</v>
      </c>
      <c r="C1016" s="1" t="s">
        <v>1</v>
      </c>
      <c r="D1016" s="1">
        <v>2</v>
      </c>
      <c r="E1016" s="1" t="s">
        <v>274</v>
      </c>
      <c r="F1016">
        <v>2</v>
      </c>
      <c r="G1016" s="1" t="str">
        <f>+VLOOKUP(bloque1_2[[#This Row],[niño]],BD.niños[[Código]:[sexo]],6,FALSE)</f>
        <v>5 y 6</v>
      </c>
      <c r="H1016" s="1" t="str">
        <f>+VLOOKUP(bloque1_2[[#This Row],[niño]],BD.niños[[Código]:[sexo]],7,FALSE)</f>
        <v>M</v>
      </c>
      <c r="I1016" s="1">
        <v>1</v>
      </c>
    </row>
    <row r="1017" spans="1:9" x14ac:dyDescent="0.55000000000000004">
      <c r="A1017" s="1">
        <v>32</v>
      </c>
      <c r="B1017" t="s">
        <v>412</v>
      </c>
      <c r="C1017" s="1" t="s">
        <v>1</v>
      </c>
      <c r="D1017" s="1">
        <v>2</v>
      </c>
      <c r="E1017" s="1" t="s">
        <v>276</v>
      </c>
      <c r="F1017">
        <v>2</v>
      </c>
      <c r="G1017" s="1" t="str">
        <f>+VLOOKUP(bloque1_2[[#This Row],[niño]],BD.niños[[Código]:[sexo]],6,FALSE)</f>
        <v>5 y 6</v>
      </c>
      <c r="H1017" s="1" t="str">
        <f>+VLOOKUP(bloque1_2[[#This Row],[niño]],BD.niños[[Código]:[sexo]],7,FALSE)</f>
        <v>M</v>
      </c>
      <c r="I1017" s="1">
        <v>1</v>
      </c>
    </row>
    <row r="1018" spans="1:9" x14ac:dyDescent="0.55000000000000004">
      <c r="A1018" s="1">
        <v>32</v>
      </c>
      <c r="B1018" t="s">
        <v>412</v>
      </c>
      <c r="C1018" s="1" t="s">
        <v>1</v>
      </c>
      <c r="D1018" s="1">
        <v>2</v>
      </c>
      <c r="E1018" s="1" t="s">
        <v>279</v>
      </c>
      <c r="F1018">
        <v>2</v>
      </c>
      <c r="G1018" s="1" t="str">
        <f>+VLOOKUP(bloque1_2[[#This Row],[niño]],BD.niños[[Código]:[sexo]],6,FALSE)</f>
        <v>7 y 8</v>
      </c>
      <c r="H1018" s="1" t="str">
        <f>+VLOOKUP(bloque1_2[[#This Row],[niño]],BD.niños[[Código]:[sexo]],7,FALSE)</f>
        <v>F</v>
      </c>
      <c r="I1018" s="1">
        <v>1</v>
      </c>
    </row>
    <row r="1019" spans="1:9" x14ac:dyDescent="0.55000000000000004">
      <c r="A1019" s="1">
        <v>32</v>
      </c>
      <c r="B1019" t="s">
        <v>412</v>
      </c>
      <c r="C1019" s="1" t="s">
        <v>1</v>
      </c>
      <c r="D1019" s="1">
        <v>2</v>
      </c>
      <c r="E1019" s="1" t="s">
        <v>282</v>
      </c>
      <c r="F1019">
        <v>2</v>
      </c>
      <c r="G1019" s="1" t="str">
        <f>+VLOOKUP(bloque1_2[[#This Row],[niño]],BD.niños[[Código]:[sexo]],6,FALSE)</f>
        <v>5 y 6</v>
      </c>
      <c r="H1019" s="1" t="str">
        <f>+VLOOKUP(bloque1_2[[#This Row],[niño]],BD.niños[[Código]:[sexo]],7,FALSE)</f>
        <v>F</v>
      </c>
      <c r="I1019" s="1">
        <v>1</v>
      </c>
    </row>
    <row r="1020" spans="1:9" x14ac:dyDescent="0.55000000000000004">
      <c r="A1020" s="1">
        <v>32</v>
      </c>
      <c r="B1020" t="s">
        <v>412</v>
      </c>
      <c r="C1020" s="1" t="s">
        <v>1</v>
      </c>
      <c r="D1020" s="1">
        <v>2</v>
      </c>
      <c r="E1020" s="1" t="s">
        <v>352</v>
      </c>
      <c r="F1020">
        <v>2</v>
      </c>
      <c r="G1020" s="1" t="str">
        <f>+VLOOKUP(bloque1_2[[#This Row],[niño]],BD.niños[[Código]:[sexo]],6,FALSE)</f>
        <v>7 y 8</v>
      </c>
      <c r="H1020" s="1" t="str">
        <f>+VLOOKUP(bloque1_2[[#This Row],[niño]],BD.niños[[Código]:[sexo]],7,FALSE)</f>
        <v>F</v>
      </c>
      <c r="I1020" s="1">
        <v>1</v>
      </c>
    </row>
    <row r="1021" spans="1:9" x14ac:dyDescent="0.55000000000000004">
      <c r="A1021" s="1">
        <v>32</v>
      </c>
      <c r="B1021" t="s">
        <v>412</v>
      </c>
      <c r="C1021" s="1" t="s">
        <v>1</v>
      </c>
      <c r="D1021" s="1">
        <v>2</v>
      </c>
      <c r="E1021" s="1" t="s">
        <v>357</v>
      </c>
      <c r="F1021">
        <v>2</v>
      </c>
      <c r="G1021" s="1" t="str">
        <f>+VLOOKUP(bloque1_2[[#This Row],[niño]],BD.niños[[Código]:[sexo]],6,FALSE)</f>
        <v>7 y 8</v>
      </c>
      <c r="H1021" s="1" t="str">
        <f>+VLOOKUP(bloque1_2[[#This Row],[niño]],BD.niños[[Código]:[sexo]],7,FALSE)</f>
        <v>M</v>
      </c>
      <c r="I1021" s="1">
        <v>1</v>
      </c>
    </row>
    <row r="1022" spans="1:9" x14ac:dyDescent="0.55000000000000004">
      <c r="A1022" s="1">
        <v>32</v>
      </c>
      <c r="B1022" t="s">
        <v>412</v>
      </c>
      <c r="C1022" s="1" t="s">
        <v>1</v>
      </c>
      <c r="D1022" s="1">
        <v>2</v>
      </c>
      <c r="E1022" s="1" t="s">
        <v>360</v>
      </c>
      <c r="F1022">
        <v>2</v>
      </c>
      <c r="G1022" s="1" t="str">
        <f>+VLOOKUP(bloque1_2[[#This Row],[niño]],BD.niños[[Código]:[sexo]],6,FALSE)</f>
        <v>9 y 10</v>
      </c>
      <c r="H1022" s="1" t="str">
        <f>+VLOOKUP(bloque1_2[[#This Row],[niño]],BD.niños[[Código]:[sexo]],7,FALSE)</f>
        <v>M</v>
      </c>
      <c r="I1022" s="1">
        <v>1</v>
      </c>
    </row>
    <row r="1023" spans="1:9" x14ac:dyDescent="0.55000000000000004">
      <c r="A1023" s="1">
        <v>32</v>
      </c>
      <c r="B1023" t="s">
        <v>412</v>
      </c>
      <c r="C1023" s="1" t="s">
        <v>1</v>
      </c>
      <c r="D1023" s="1">
        <v>2</v>
      </c>
      <c r="E1023" s="1" t="s">
        <v>364</v>
      </c>
      <c r="F1023">
        <v>2</v>
      </c>
      <c r="G1023" s="1" t="str">
        <f>+VLOOKUP(bloque1_2[[#This Row],[niño]],BD.niños[[Código]:[sexo]],6,FALSE)</f>
        <v>9 y 10</v>
      </c>
      <c r="H1023" s="1" t="str">
        <f>+VLOOKUP(bloque1_2[[#This Row],[niño]],BD.niños[[Código]:[sexo]],7,FALSE)</f>
        <v>M</v>
      </c>
      <c r="I1023" s="1">
        <v>1</v>
      </c>
    </row>
    <row r="1024" spans="1:9" x14ac:dyDescent="0.55000000000000004">
      <c r="A1024" s="1">
        <v>32</v>
      </c>
      <c r="B1024" t="s">
        <v>412</v>
      </c>
      <c r="C1024" s="1" t="s">
        <v>1</v>
      </c>
      <c r="D1024" s="1">
        <v>2</v>
      </c>
      <c r="E1024" s="1" t="s">
        <v>368</v>
      </c>
      <c r="F1024">
        <v>2</v>
      </c>
      <c r="G1024" s="1" t="str">
        <f>+VLOOKUP(bloque1_2[[#This Row],[niño]],BD.niños[[Código]:[sexo]],6,FALSE)</f>
        <v>9 y 10</v>
      </c>
      <c r="H1024" s="1" t="str">
        <f>+VLOOKUP(bloque1_2[[#This Row],[niño]],BD.niños[[Código]:[sexo]],7,FALSE)</f>
        <v>M</v>
      </c>
      <c r="I1024" s="1">
        <v>1</v>
      </c>
    </row>
    <row r="1025" spans="1:9" x14ac:dyDescent="0.55000000000000004">
      <c r="A1025" s="1">
        <v>32</v>
      </c>
      <c r="B1025" t="s">
        <v>412</v>
      </c>
      <c r="C1025" s="1" t="s">
        <v>1</v>
      </c>
      <c r="D1025" s="1">
        <v>2</v>
      </c>
      <c r="E1025" s="1" t="s">
        <v>371</v>
      </c>
      <c r="F1025">
        <v>2</v>
      </c>
      <c r="G1025" s="1" t="str">
        <f>+VLOOKUP(bloque1_2[[#This Row],[niño]],BD.niños[[Código]:[sexo]],6,FALSE)</f>
        <v>9 y 10</v>
      </c>
      <c r="H1025" s="1" t="str">
        <f>+VLOOKUP(bloque1_2[[#This Row],[niño]],BD.niños[[Código]:[sexo]],7,FALSE)</f>
        <v>F</v>
      </c>
      <c r="I1025" s="1">
        <v>1</v>
      </c>
    </row>
    <row r="1026" spans="1:9" x14ac:dyDescent="0.55000000000000004">
      <c r="A1026" s="1">
        <v>33</v>
      </c>
      <c r="B1026" t="s">
        <v>413</v>
      </c>
      <c r="C1026" s="1" t="s">
        <v>1</v>
      </c>
      <c r="D1026" s="1">
        <v>2</v>
      </c>
      <c r="E1026" s="1" t="s">
        <v>36</v>
      </c>
      <c r="F1026">
        <v>2</v>
      </c>
      <c r="G1026" s="1" t="str">
        <f>+VLOOKUP(bloque1_2[[#This Row],[niño]],BD.niños[[Código]:[sexo]],6,FALSE)</f>
        <v>5 y 6</v>
      </c>
      <c r="H1026" s="1" t="str">
        <f>+VLOOKUP(bloque1_2[[#This Row],[niño]],BD.niños[[Código]:[sexo]],7,FALSE)</f>
        <v>M</v>
      </c>
      <c r="I1026" s="1">
        <v>1</v>
      </c>
    </row>
    <row r="1027" spans="1:9" x14ac:dyDescent="0.55000000000000004">
      <c r="A1027" s="1">
        <v>33</v>
      </c>
      <c r="B1027" t="s">
        <v>413</v>
      </c>
      <c r="C1027" s="1" t="s">
        <v>1</v>
      </c>
      <c r="D1027" s="1">
        <v>2</v>
      </c>
      <c r="E1027" s="1" t="s">
        <v>40</v>
      </c>
      <c r="F1027">
        <v>2</v>
      </c>
      <c r="G1027" s="1" t="str">
        <f>+VLOOKUP(bloque1_2[[#This Row],[niño]],BD.niños[[Código]:[sexo]],6,FALSE)</f>
        <v>7 y 8</v>
      </c>
      <c r="H1027" s="1" t="str">
        <f>+VLOOKUP(bloque1_2[[#This Row],[niño]],BD.niños[[Código]:[sexo]],7,FALSE)</f>
        <v>M</v>
      </c>
      <c r="I1027" s="1">
        <v>1</v>
      </c>
    </row>
    <row r="1028" spans="1:9" x14ac:dyDescent="0.55000000000000004">
      <c r="A1028" s="1">
        <v>33</v>
      </c>
      <c r="B1028" t="s">
        <v>413</v>
      </c>
      <c r="C1028" s="1" t="s">
        <v>1</v>
      </c>
      <c r="D1028" s="1">
        <v>2</v>
      </c>
      <c r="E1028" s="1" t="s">
        <v>44</v>
      </c>
      <c r="F1028">
        <v>2</v>
      </c>
      <c r="G1028" s="1" t="str">
        <f>+VLOOKUP(bloque1_2[[#This Row],[niño]],BD.niños[[Código]:[sexo]],6,FALSE)</f>
        <v>7 y 8</v>
      </c>
      <c r="H1028" s="1" t="str">
        <f>+VLOOKUP(bloque1_2[[#This Row],[niño]],BD.niños[[Código]:[sexo]],7,FALSE)</f>
        <v>F</v>
      </c>
      <c r="I1028" s="1">
        <v>1</v>
      </c>
    </row>
    <row r="1029" spans="1:9" x14ac:dyDescent="0.55000000000000004">
      <c r="A1029" s="1">
        <v>33</v>
      </c>
      <c r="B1029" t="s">
        <v>413</v>
      </c>
      <c r="C1029" s="1" t="s">
        <v>1</v>
      </c>
      <c r="D1029" s="1">
        <v>2</v>
      </c>
      <c r="E1029" s="1" t="s">
        <v>48</v>
      </c>
      <c r="F1029">
        <v>1</v>
      </c>
      <c r="G1029" s="1" t="str">
        <f>+VLOOKUP(bloque1_2[[#This Row],[niño]],BD.niños[[Código]:[sexo]],6,FALSE)</f>
        <v>7 y 8</v>
      </c>
      <c r="H1029" s="1" t="str">
        <f>+VLOOKUP(bloque1_2[[#This Row],[niño]],BD.niños[[Código]:[sexo]],7,FALSE)</f>
        <v>F</v>
      </c>
      <c r="I1029" s="1">
        <v>1</v>
      </c>
    </row>
    <row r="1030" spans="1:9" x14ac:dyDescent="0.55000000000000004">
      <c r="A1030" s="1">
        <v>33</v>
      </c>
      <c r="B1030" t="s">
        <v>413</v>
      </c>
      <c r="C1030" s="1" t="s">
        <v>1</v>
      </c>
      <c r="D1030" s="1">
        <v>2</v>
      </c>
      <c r="E1030" s="1" t="s">
        <v>52</v>
      </c>
      <c r="F1030">
        <v>2</v>
      </c>
      <c r="G1030" s="1" t="str">
        <f>+VLOOKUP(bloque1_2[[#This Row],[niño]],BD.niños[[Código]:[sexo]],6,FALSE)</f>
        <v>7 y 8</v>
      </c>
      <c r="H1030" s="1" t="str">
        <f>+VLOOKUP(bloque1_2[[#This Row],[niño]],BD.niños[[Código]:[sexo]],7,FALSE)</f>
        <v>F</v>
      </c>
      <c r="I1030" s="1">
        <v>1</v>
      </c>
    </row>
    <row r="1031" spans="1:9" x14ac:dyDescent="0.55000000000000004">
      <c r="A1031" s="1">
        <v>33</v>
      </c>
      <c r="B1031" t="s">
        <v>413</v>
      </c>
      <c r="C1031" s="1" t="s">
        <v>1</v>
      </c>
      <c r="D1031" s="1">
        <v>2</v>
      </c>
      <c r="E1031" s="1" t="s">
        <v>56</v>
      </c>
      <c r="F1031">
        <v>2</v>
      </c>
      <c r="G1031" s="1" t="str">
        <f>+VLOOKUP(bloque1_2[[#This Row],[niño]],BD.niños[[Código]:[sexo]],6,FALSE)</f>
        <v>7 y 8</v>
      </c>
      <c r="H1031" s="1" t="str">
        <f>+VLOOKUP(bloque1_2[[#This Row],[niño]],BD.niños[[Código]:[sexo]],7,FALSE)</f>
        <v>F</v>
      </c>
      <c r="I1031" s="1">
        <v>1</v>
      </c>
    </row>
    <row r="1032" spans="1:9" x14ac:dyDescent="0.55000000000000004">
      <c r="A1032" s="1">
        <v>33</v>
      </c>
      <c r="B1032" t="s">
        <v>413</v>
      </c>
      <c r="C1032" s="1" t="s">
        <v>1</v>
      </c>
      <c r="D1032" s="1">
        <v>2</v>
      </c>
      <c r="E1032" s="1" t="s">
        <v>60</v>
      </c>
      <c r="F1032">
        <v>2</v>
      </c>
      <c r="G1032" s="1" t="str">
        <f>+VLOOKUP(bloque1_2[[#This Row],[niño]],BD.niños[[Código]:[sexo]],6,FALSE)</f>
        <v>9 y 10</v>
      </c>
      <c r="H1032" s="1" t="str">
        <f>+VLOOKUP(bloque1_2[[#This Row],[niño]],BD.niños[[Código]:[sexo]],7,FALSE)</f>
        <v>M</v>
      </c>
      <c r="I1032" s="1">
        <v>1</v>
      </c>
    </row>
    <row r="1033" spans="1:9" x14ac:dyDescent="0.55000000000000004">
      <c r="A1033" s="1">
        <v>33</v>
      </c>
      <c r="B1033" t="s">
        <v>413</v>
      </c>
      <c r="C1033" s="1" t="s">
        <v>1</v>
      </c>
      <c r="D1033" s="1">
        <v>2</v>
      </c>
      <c r="E1033" s="1" t="s">
        <v>64</v>
      </c>
      <c r="F1033">
        <v>2</v>
      </c>
      <c r="G1033" s="1" t="str">
        <f>+VLOOKUP(bloque1_2[[#This Row],[niño]],BD.niños[[Código]:[sexo]],6,FALSE)</f>
        <v>9 y 10</v>
      </c>
      <c r="H1033" s="1" t="str">
        <f>+VLOOKUP(bloque1_2[[#This Row],[niño]],BD.niños[[Código]:[sexo]],7,FALSE)</f>
        <v>F</v>
      </c>
      <c r="I1033" s="1">
        <v>1</v>
      </c>
    </row>
    <row r="1034" spans="1:9" x14ac:dyDescent="0.55000000000000004">
      <c r="A1034" s="1">
        <v>33</v>
      </c>
      <c r="B1034" t="s">
        <v>413</v>
      </c>
      <c r="C1034" s="1" t="s">
        <v>1</v>
      </c>
      <c r="D1034" s="1">
        <v>2</v>
      </c>
      <c r="E1034" s="1" t="s">
        <v>68</v>
      </c>
      <c r="F1034">
        <v>2</v>
      </c>
      <c r="G1034" s="1" t="str">
        <f>+VLOOKUP(bloque1_2[[#This Row],[niño]],BD.niños[[Código]:[sexo]],6,FALSE)</f>
        <v>9 y 10</v>
      </c>
      <c r="H1034" s="1" t="str">
        <f>+VLOOKUP(bloque1_2[[#This Row],[niño]],BD.niños[[Código]:[sexo]],7,FALSE)</f>
        <v>M</v>
      </c>
      <c r="I1034" s="1">
        <v>1</v>
      </c>
    </row>
    <row r="1035" spans="1:9" x14ac:dyDescent="0.55000000000000004">
      <c r="A1035" s="1">
        <v>33</v>
      </c>
      <c r="B1035" t="s">
        <v>413</v>
      </c>
      <c r="C1035" s="1" t="s">
        <v>1</v>
      </c>
      <c r="D1035" s="1">
        <v>2</v>
      </c>
      <c r="E1035" s="1" t="s">
        <v>72</v>
      </c>
      <c r="F1035">
        <v>2</v>
      </c>
      <c r="G1035" s="1" t="str">
        <f>+VLOOKUP(bloque1_2[[#This Row],[niño]],BD.niños[[Código]:[sexo]],6,FALSE)</f>
        <v>9 y 10</v>
      </c>
      <c r="H1035" s="1" t="str">
        <f>+VLOOKUP(bloque1_2[[#This Row],[niño]],BD.niños[[Código]:[sexo]],7,FALSE)</f>
        <v>F</v>
      </c>
      <c r="I1035" s="1">
        <v>1</v>
      </c>
    </row>
    <row r="1036" spans="1:9" x14ac:dyDescent="0.55000000000000004">
      <c r="A1036" s="1">
        <v>33</v>
      </c>
      <c r="B1036" t="s">
        <v>413</v>
      </c>
      <c r="C1036" s="1" t="s">
        <v>1</v>
      </c>
      <c r="D1036" s="1">
        <v>2</v>
      </c>
      <c r="E1036" s="1" t="s">
        <v>75</v>
      </c>
      <c r="F1036">
        <v>2</v>
      </c>
      <c r="G1036" s="1" t="str">
        <f>+VLOOKUP(bloque1_2[[#This Row],[niño]],BD.niños[[Código]:[sexo]],6,FALSE)</f>
        <v>9 y 10</v>
      </c>
      <c r="H1036" s="1" t="str">
        <f>+VLOOKUP(bloque1_2[[#This Row],[niño]],BD.niños[[Código]:[sexo]],7,FALSE)</f>
        <v>F</v>
      </c>
      <c r="I1036" s="1">
        <v>1</v>
      </c>
    </row>
    <row r="1037" spans="1:9" x14ac:dyDescent="0.55000000000000004">
      <c r="A1037" s="1">
        <v>33</v>
      </c>
      <c r="B1037" t="s">
        <v>413</v>
      </c>
      <c r="C1037" s="1" t="s">
        <v>1</v>
      </c>
      <c r="D1037" s="1">
        <v>2</v>
      </c>
      <c r="E1037" s="1" t="s">
        <v>78</v>
      </c>
      <c r="F1037">
        <v>2</v>
      </c>
      <c r="G1037" s="1" t="str">
        <f>+VLOOKUP(bloque1_2[[#This Row],[niño]],BD.niños[[Código]:[sexo]],6,FALSE)</f>
        <v>5 y 6</v>
      </c>
      <c r="H1037" s="1" t="str">
        <f>+VLOOKUP(bloque1_2[[#This Row],[niño]],BD.niños[[Código]:[sexo]],7,FALSE)</f>
        <v>M</v>
      </c>
      <c r="I1037" s="1">
        <v>1</v>
      </c>
    </row>
    <row r="1038" spans="1:9" x14ac:dyDescent="0.55000000000000004">
      <c r="A1038" s="1">
        <v>33</v>
      </c>
      <c r="B1038" t="s">
        <v>413</v>
      </c>
      <c r="C1038" s="1" t="s">
        <v>1</v>
      </c>
      <c r="D1038" s="1">
        <v>2</v>
      </c>
      <c r="E1038" s="1" t="s">
        <v>82</v>
      </c>
      <c r="F1038">
        <v>3</v>
      </c>
      <c r="G1038" s="1" t="str">
        <f>+VLOOKUP(bloque1_2[[#This Row],[niño]],BD.niños[[Código]:[sexo]],6,FALSE)</f>
        <v>5 y 6</v>
      </c>
      <c r="H1038" s="1" t="str">
        <f>+VLOOKUP(bloque1_2[[#This Row],[niño]],BD.niños[[Código]:[sexo]],7,FALSE)</f>
        <v>F</v>
      </c>
      <c r="I1038" s="1">
        <v>1</v>
      </c>
    </row>
    <row r="1039" spans="1:9" x14ac:dyDescent="0.55000000000000004">
      <c r="A1039" s="1">
        <v>33</v>
      </c>
      <c r="B1039" t="s">
        <v>413</v>
      </c>
      <c r="C1039" s="1" t="s">
        <v>1</v>
      </c>
      <c r="D1039" s="1">
        <v>2</v>
      </c>
      <c r="E1039" s="1" t="s">
        <v>85</v>
      </c>
      <c r="F1039">
        <v>2</v>
      </c>
      <c r="G1039" s="1" t="str">
        <f>+VLOOKUP(bloque1_2[[#This Row],[niño]],BD.niños[[Código]:[sexo]],6,FALSE)</f>
        <v>5 y 6</v>
      </c>
      <c r="H1039" s="1" t="str">
        <f>+VLOOKUP(bloque1_2[[#This Row],[niño]],BD.niños[[Código]:[sexo]],7,FALSE)</f>
        <v>M</v>
      </c>
      <c r="I1039" s="1">
        <v>1</v>
      </c>
    </row>
    <row r="1040" spans="1:9" x14ac:dyDescent="0.55000000000000004">
      <c r="A1040" s="1">
        <v>33</v>
      </c>
      <c r="B1040" t="s">
        <v>413</v>
      </c>
      <c r="C1040" s="1" t="s">
        <v>1</v>
      </c>
      <c r="D1040" s="1">
        <v>2</v>
      </c>
      <c r="E1040" s="1" t="s">
        <v>184</v>
      </c>
      <c r="F1040">
        <v>2</v>
      </c>
      <c r="G1040" s="1" t="str">
        <f>+VLOOKUP(bloque1_2[[#This Row],[niño]],BD.niños[[Código]:[sexo]],6,FALSE)</f>
        <v>7 y 8</v>
      </c>
      <c r="H1040" s="1" t="str">
        <f>+VLOOKUP(bloque1_2[[#This Row],[niño]],BD.niños[[Código]:[sexo]],7,FALSE)</f>
        <v>M</v>
      </c>
      <c r="I1040" s="1">
        <v>1</v>
      </c>
    </row>
    <row r="1041" spans="1:9" x14ac:dyDescent="0.55000000000000004">
      <c r="A1041" s="1">
        <v>33</v>
      </c>
      <c r="B1041" t="s">
        <v>413</v>
      </c>
      <c r="C1041" s="1" t="s">
        <v>1</v>
      </c>
      <c r="D1041" s="1">
        <v>2</v>
      </c>
      <c r="E1041" s="1" t="s">
        <v>187</v>
      </c>
      <c r="F1041">
        <v>2</v>
      </c>
      <c r="G1041" s="1" t="str">
        <f>+VLOOKUP(bloque1_2[[#This Row],[niño]],BD.niños[[Código]:[sexo]],6,FALSE)</f>
        <v>7 y 8</v>
      </c>
      <c r="H1041" s="1" t="str">
        <f>+VLOOKUP(bloque1_2[[#This Row],[niño]],BD.niños[[Código]:[sexo]],7,FALSE)</f>
        <v>F</v>
      </c>
      <c r="I1041" s="1">
        <v>1</v>
      </c>
    </row>
    <row r="1042" spans="1:9" x14ac:dyDescent="0.55000000000000004">
      <c r="A1042" s="1">
        <v>33</v>
      </c>
      <c r="B1042" t="s">
        <v>413</v>
      </c>
      <c r="C1042" s="1" t="s">
        <v>1</v>
      </c>
      <c r="D1042" s="1">
        <v>2</v>
      </c>
      <c r="E1042" s="1" t="s">
        <v>192</v>
      </c>
      <c r="F1042">
        <v>2</v>
      </c>
      <c r="G1042" s="1" t="str">
        <f>+VLOOKUP(bloque1_2[[#This Row],[niño]],BD.niños[[Código]:[sexo]],6,FALSE)</f>
        <v>7 y 8</v>
      </c>
      <c r="H1042" s="1" t="str">
        <f>+VLOOKUP(bloque1_2[[#This Row],[niño]],BD.niños[[Código]:[sexo]],7,FALSE)</f>
        <v>M</v>
      </c>
      <c r="I1042" s="1">
        <v>1</v>
      </c>
    </row>
    <row r="1043" spans="1:9" x14ac:dyDescent="0.55000000000000004">
      <c r="A1043" s="1">
        <v>33</v>
      </c>
      <c r="B1043" t="s">
        <v>413</v>
      </c>
      <c r="C1043" s="1" t="s">
        <v>1</v>
      </c>
      <c r="D1043" s="1">
        <v>2</v>
      </c>
      <c r="E1043" s="1" t="s">
        <v>195</v>
      </c>
      <c r="F1043">
        <v>2</v>
      </c>
      <c r="G1043" s="1" t="str">
        <f>+VLOOKUP(bloque1_2[[#This Row],[niño]],BD.niños[[Código]:[sexo]],6,FALSE)</f>
        <v>9 y 10</v>
      </c>
      <c r="H1043" s="1" t="str">
        <f>+VLOOKUP(bloque1_2[[#This Row],[niño]],BD.niños[[Código]:[sexo]],7,FALSE)</f>
        <v>M</v>
      </c>
      <c r="I1043" s="1">
        <v>1</v>
      </c>
    </row>
    <row r="1044" spans="1:9" x14ac:dyDescent="0.55000000000000004">
      <c r="A1044" s="1">
        <v>33</v>
      </c>
      <c r="B1044" t="s">
        <v>413</v>
      </c>
      <c r="C1044" s="1" t="s">
        <v>1</v>
      </c>
      <c r="D1044" s="1">
        <v>2</v>
      </c>
      <c r="E1044" s="1" t="s">
        <v>199</v>
      </c>
      <c r="F1044">
        <v>2</v>
      </c>
      <c r="G1044" s="1" t="str">
        <f>+VLOOKUP(bloque1_2[[#This Row],[niño]],BD.niños[[Código]:[sexo]],6,FALSE)</f>
        <v>9 y 10</v>
      </c>
      <c r="H1044" s="1" t="str">
        <f>+VLOOKUP(bloque1_2[[#This Row],[niño]],BD.niños[[Código]:[sexo]],7,FALSE)</f>
        <v>M</v>
      </c>
      <c r="I1044" s="1">
        <v>1</v>
      </c>
    </row>
    <row r="1045" spans="1:9" x14ac:dyDescent="0.55000000000000004">
      <c r="A1045" s="1">
        <v>33</v>
      </c>
      <c r="B1045" t="s">
        <v>413</v>
      </c>
      <c r="C1045" s="1" t="s">
        <v>1</v>
      </c>
      <c r="D1045" s="1">
        <v>2</v>
      </c>
      <c r="E1045" s="1" t="s">
        <v>203</v>
      </c>
      <c r="F1045">
        <v>2</v>
      </c>
      <c r="G1045" s="1" t="str">
        <f>+VLOOKUP(bloque1_2[[#This Row],[niño]],BD.niños[[Código]:[sexo]],6,FALSE)</f>
        <v>9 y 10</v>
      </c>
      <c r="H1045" s="1" t="str">
        <f>+VLOOKUP(bloque1_2[[#This Row],[niño]],BD.niños[[Código]:[sexo]],7,FALSE)</f>
        <v>F</v>
      </c>
      <c r="I1045" s="1">
        <v>1</v>
      </c>
    </row>
    <row r="1046" spans="1:9" x14ac:dyDescent="0.55000000000000004">
      <c r="A1046" s="1">
        <v>33</v>
      </c>
      <c r="B1046" t="s">
        <v>413</v>
      </c>
      <c r="C1046" s="1" t="s">
        <v>1</v>
      </c>
      <c r="D1046" s="1">
        <v>2</v>
      </c>
      <c r="E1046" s="1" t="s">
        <v>206</v>
      </c>
      <c r="F1046">
        <v>2</v>
      </c>
      <c r="G1046" s="1" t="str">
        <f>+VLOOKUP(bloque1_2[[#This Row],[niño]],BD.niños[[Código]:[sexo]],6,FALSE)</f>
        <v>9 y 10</v>
      </c>
      <c r="H1046" s="1" t="str">
        <f>+VLOOKUP(bloque1_2[[#This Row],[niño]],BD.niños[[Código]:[sexo]],7,FALSE)</f>
        <v>F</v>
      </c>
      <c r="I1046" s="1">
        <v>1</v>
      </c>
    </row>
    <row r="1047" spans="1:9" x14ac:dyDescent="0.55000000000000004">
      <c r="A1047" s="1">
        <v>33</v>
      </c>
      <c r="B1047" t="s">
        <v>413</v>
      </c>
      <c r="C1047" s="1" t="s">
        <v>1</v>
      </c>
      <c r="D1047" s="1">
        <v>2</v>
      </c>
      <c r="E1047" s="1" t="s">
        <v>210</v>
      </c>
      <c r="F1047">
        <v>2</v>
      </c>
      <c r="G1047" s="1" t="str">
        <f>+VLOOKUP(bloque1_2[[#This Row],[niño]],BD.niños[[Código]:[sexo]],6,FALSE)</f>
        <v>7 y 8</v>
      </c>
      <c r="H1047" s="1" t="str">
        <f>+VLOOKUP(bloque1_2[[#This Row],[niño]],BD.niños[[Código]:[sexo]],7,FALSE)</f>
        <v>M</v>
      </c>
      <c r="I1047" s="1">
        <v>1</v>
      </c>
    </row>
    <row r="1048" spans="1:9" x14ac:dyDescent="0.55000000000000004">
      <c r="A1048" s="1">
        <v>33</v>
      </c>
      <c r="B1048" t="s">
        <v>413</v>
      </c>
      <c r="C1048" s="1" t="s">
        <v>1</v>
      </c>
      <c r="D1048" s="1">
        <v>2</v>
      </c>
      <c r="E1048" s="1" t="s">
        <v>274</v>
      </c>
      <c r="F1048">
        <v>3</v>
      </c>
      <c r="G1048" s="1" t="str">
        <f>+VLOOKUP(bloque1_2[[#This Row],[niño]],BD.niños[[Código]:[sexo]],6,FALSE)</f>
        <v>5 y 6</v>
      </c>
      <c r="H1048" s="1" t="str">
        <f>+VLOOKUP(bloque1_2[[#This Row],[niño]],BD.niños[[Código]:[sexo]],7,FALSE)</f>
        <v>M</v>
      </c>
      <c r="I1048" s="1">
        <v>1</v>
      </c>
    </row>
    <row r="1049" spans="1:9" x14ac:dyDescent="0.55000000000000004">
      <c r="A1049" s="1">
        <v>33</v>
      </c>
      <c r="B1049" t="s">
        <v>413</v>
      </c>
      <c r="C1049" s="1" t="s">
        <v>1</v>
      </c>
      <c r="D1049" s="1">
        <v>2</v>
      </c>
      <c r="E1049" s="1" t="s">
        <v>276</v>
      </c>
      <c r="F1049">
        <v>2</v>
      </c>
      <c r="G1049" s="1" t="str">
        <f>+VLOOKUP(bloque1_2[[#This Row],[niño]],BD.niños[[Código]:[sexo]],6,FALSE)</f>
        <v>5 y 6</v>
      </c>
      <c r="H1049" s="1" t="str">
        <f>+VLOOKUP(bloque1_2[[#This Row],[niño]],BD.niños[[Código]:[sexo]],7,FALSE)</f>
        <v>M</v>
      </c>
      <c r="I1049" s="1">
        <v>1</v>
      </c>
    </row>
    <row r="1050" spans="1:9" x14ac:dyDescent="0.55000000000000004">
      <c r="A1050" s="1">
        <v>33</v>
      </c>
      <c r="B1050" t="s">
        <v>413</v>
      </c>
      <c r="C1050" s="1" t="s">
        <v>1</v>
      </c>
      <c r="D1050" s="1">
        <v>2</v>
      </c>
      <c r="E1050" s="1" t="s">
        <v>279</v>
      </c>
      <c r="F1050">
        <v>2</v>
      </c>
      <c r="G1050" s="1" t="str">
        <f>+VLOOKUP(bloque1_2[[#This Row],[niño]],BD.niños[[Código]:[sexo]],6,FALSE)</f>
        <v>7 y 8</v>
      </c>
      <c r="H1050" s="1" t="str">
        <f>+VLOOKUP(bloque1_2[[#This Row],[niño]],BD.niños[[Código]:[sexo]],7,FALSE)</f>
        <v>F</v>
      </c>
      <c r="I1050" s="1">
        <v>1</v>
      </c>
    </row>
    <row r="1051" spans="1:9" x14ac:dyDescent="0.55000000000000004">
      <c r="A1051" s="1">
        <v>33</v>
      </c>
      <c r="B1051" t="s">
        <v>413</v>
      </c>
      <c r="C1051" s="1" t="s">
        <v>1</v>
      </c>
      <c r="D1051" s="1">
        <v>2</v>
      </c>
      <c r="E1051" s="1" t="s">
        <v>282</v>
      </c>
      <c r="F1051">
        <v>2</v>
      </c>
      <c r="G1051" s="1" t="str">
        <f>+VLOOKUP(bloque1_2[[#This Row],[niño]],BD.niños[[Código]:[sexo]],6,FALSE)</f>
        <v>5 y 6</v>
      </c>
      <c r="H1051" s="1" t="str">
        <f>+VLOOKUP(bloque1_2[[#This Row],[niño]],BD.niños[[Código]:[sexo]],7,FALSE)</f>
        <v>F</v>
      </c>
      <c r="I1051" s="1">
        <v>1</v>
      </c>
    </row>
    <row r="1052" spans="1:9" x14ac:dyDescent="0.55000000000000004">
      <c r="A1052" s="1">
        <v>33</v>
      </c>
      <c r="B1052" t="s">
        <v>413</v>
      </c>
      <c r="C1052" s="1" t="s">
        <v>1</v>
      </c>
      <c r="D1052" s="1">
        <v>2</v>
      </c>
      <c r="E1052" s="1" t="s">
        <v>352</v>
      </c>
      <c r="F1052">
        <v>2</v>
      </c>
      <c r="G1052" s="1" t="str">
        <f>+VLOOKUP(bloque1_2[[#This Row],[niño]],BD.niños[[Código]:[sexo]],6,FALSE)</f>
        <v>7 y 8</v>
      </c>
      <c r="H1052" s="1" t="str">
        <f>+VLOOKUP(bloque1_2[[#This Row],[niño]],BD.niños[[Código]:[sexo]],7,FALSE)</f>
        <v>F</v>
      </c>
      <c r="I1052" s="1">
        <v>1</v>
      </c>
    </row>
    <row r="1053" spans="1:9" x14ac:dyDescent="0.55000000000000004">
      <c r="A1053" s="1">
        <v>33</v>
      </c>
      <c r="B1053" t="s">
        <v>413</v>
      </c>
      <c r="C1053" s="1" t="s">
        <v>1</v>
      </c>
      <c r="D1053" s="1">
        <v>2</v>
      </c>
      <c r="E1053" s="1" t="s">
        <v>357</v>
      </c>
      <c r="F1053">
        <v>2</v>
      </c>
      <c r="G1053" s="1" t="str">
        <f>+VLOOKUP(bloque1_2[[#This Row],[niño]],BD.niños[[Código]:[sexo]],6,FALSE)</f>
        <v>7 y 8</v>
      </c>
      <c r="H1053" s="1" t="str">
        <f>+VLOOKUP(bloque1_2[[#This Row],[niño]],BD.niños[[Código]:[sexo]],7,FALSE)</f>
        <v>M</v>
      </c>
      <c r="I1053" s="1">
        <v>1</v>
      </c>
    </row>
    <row r="1054" spans="1:9" x14ac:dyDescent="0.55000000000000004">
      <c r="A1054" s="1">
        <v>33</v>
      </c>
      <c r="B1054" t="s">
        <v>413</v>
      </c>
      <c r="C1054" s="1" t="s">
        <v>1</v>
      </c>
      <c r="D1054" s="1">
        <v>2</v>
      </c>
      <c r="E1054" s="1" t="s">
        <v>360</v>
      </c>
      <c r="F1054">
        <v>2</v>
      </c>
      <c r="G1054" s="1" t="str">
        <f>+VLOOKUP(bloque1_2[[#This Row],[niño]],BD.niños[[Código]:[sexo]],6,FALSE)</f>
        <v>9 y 10</v>
      </c>
      <c r="H1054" s="1" t="str">
        <f>+VLOOKUP(bloque1_2[[#This Row],[niño]],BD.niños[[Código]:[sexo]],7,FALSE)</f>
        <v>M</v>
      </c>
      <c r="I1054" s="1">
        <v>1</v>
      </c>
    </row>
    <row r="1055" spans="1:9" x14ac:dyDescent="0.55000000000000004">
      <c r="A1055" s="1">
        <v>33</v>
      </c>
      <c r="B1055" t="s">
        <v>413</v>
      </c>
      <c r="C1055" s="1" t="s">
        <v>1</v>
      </c>
      <c r="D1055" s="1">
        <v>2</v>
      </c>
      <c r="E1055" s="1" t="s">
        <v>364</v>
      </c>
      <c r="F1055">
        <v>2</v>
      </c>
      <c r="G1055" s="1" t="str">
        <f>+VLOOKUP(bloque1_2[[#This Row],[niño]],BD.niños[[Código]:[sexo]],6,FALSE)</f>
        <v>9 y 10</v>
      </c>
      <c r="H1055" s="1" t="str">
        <f>+VLOOKUP(bloque1_2[[#This Row],[niño]],BD.niños[[Código]:[sexo]],7,FALSE)</f>
        <v>M</v>
      </c>
      <c r="I1055" s="1">
        <v>1</v>
      </c>
    </row>
    <row r="1056" spans="1:9" x14ac:dyDescent="0.55000000000000004">
      <c r="A1056" s="1">
        <v>33</v>
      </c>
      <c r="B1056" t="s">
        <v>413</v>
      </c>
      <c r="C1056" s="1" t="s">
        <v>1</v>
      </c>
      <c r="D1056" s="1">
        <v>2</v>
      </c>
      <c r="E1056" s="1" t="s">
        <v>368</v>
      </c>
      <c r="F1056">
        <v>2</v>
      </c>
      <c r="G1056" s="1" t="str">
        <f>+VLOOKUP(bloque1_2[[#This Row],[niño]],BD.niños[[Código]:[sexo]],6,FALSE)</f>
        <v>9 y 10</v>
      </c>
      <c r="H1056" s="1" t="str">
        <f>+VLOOKUP(bloque1_2[[#This Row],[niño]],BD.niños[[Código]:[sexo]],7,FALSE)</f>
        <v>M</v>
      </c>
      <c r="I1056" s="1">
        <v>1</v>
      </c>
    </row>
    <row r="1057" spans="1:9" x14ac:dyDescent="0.55000000000000004">
      <c r="A1057" s="1">
        <v>33</v>
      </c>
      <c r="B1057" t="s">
        <v>413</v>
      </c>
      <c r="C1057" s="1" t="s">
        <v>1</v>
      </c>
      <c r="D1057" s="1">
        <v>2</v>
      </c>
      <c r="E1057" s="1" t="s">
        <v>371</v>
      </c>
      <c r="F1057">
        <v>2</v>
      </c>
      <c r="G1057" s="1" t="str">
        <f>+VLOOKUP(bloque1_2[[#This Row],[niño]],BD.niños[[Código]:[sexo]],6,FALSE)</f>
        <v>9 y 10</v>
      </c>
      <c r="H1057" s="1" t="str">
        <f>+VLOOKUP(bloque1_2[[#This Row],[niño]],BD.niños[[Código]:[sexo]],7,FALSE)</f>
        <v>F</v>
      </c>
      <c r="I1057" s="1">
        <v>1</v>
      </c>
    </row>
    <row r="1058" spans="1:9" x14ac:dyDescent="0.55000000000000004">
      <c r="A1058" s="1">
        <v>34</v>
      </c>
      <c r="B1058" t="s">
        <v>414</v>
      </c>
      <c r="C1058" s="1" t="s">
        <v>6</v>
      </c>
      <c r="D1058" s="1">
        <v>3</v>
      </c>
      <c r="E1058" s="1" t="s">
        <v>36</v>
      </c>
      <c r="F1058">
        <v>5</v>
      </c>
      <c r="G1058" s="1" t="str">
        <f>+VLOOKUP(bloque1_2[[#This Row],[niño]],BD.niños[[Código]:[sexo]],6,FALSE)</f>
        <v>5 y 6</v>
      </c>
      <c r="H1058" s="1" t="str">
        <f>+VLOOKUP(bloque1_2[[#This Row],[niño]],BD.niños[[Código]:[sexo]],7,FALSE)</f>
        <v>M</v>
      </c>
      <c r="I1058" s="1">
        <v>1</v>
      </c>
    </row>
    <row r="1059" spans="1:9" x14ac:dyDescent="0.55000000000000004">
      <c r="A1059" s="1">
        <v>34</v>
      </c>
      <c r="B1059" t="s">
        <v>414</v>
      </c>
      <c r="C1059" s="1" t="s">
        <v>6</v>
      </c>
      <c r="D1059" s="1">
        <v>3</v>
      </c>
      <c r="E1059" s="1" t="s">
        <v>40</v>
      </c>
      <c r="F1059">
        <v>3</v>
      </c>
      <c r="G1059" s="1" t="str">
        <f>+VLOOKUP(bloque1_2[[#This Row],[niño]],BD.niños[[Código]:[sexo]],6,FALSE)</f>
        <v>7 y 8</v>
      </c>
      <c r="H1059" s="1" t="str">
        <f>+VLOOKUP(bloque1_2[[#This Row],[niño]],BD.niños[[Código]:[sexo]],7,FALSE)</f>
        <v>M</v>
      </c>
      <c r="I1059" s="1">
        <v>1</v>
      </c>
    </row>
    <row r="1060" spans="1:9" x14ac:dyDescent="0.55000000000000004">
      <c r="A1060" s="1">
        <v>34</v>
      </c>
      <c r="B1060" t="s">
        <v>414</v>
      </c>
      <c r="C1060" s="1" t="s">
        <v>6</v>
      </c>
      <c r="D1060" s="1">
        <v>3</v>
      </c>
      <c r="E1060" s="1" t="s">
        <v>44</v>
      </c>
      <c r="F1060">
        <v>3</v>
      </c>
      <c r="G1060" s="1" t="str">
        <f>+VLOOKUP(bloque1_2[[#This Row],[niño]],BD.niños[[Código]:[sexo]],6,FALSE)</f>
        <v>7 y 8</v>
      </c>
      <c r="H1060" s="1" t="str">
        <f>+VLOOKUP(bloque1_2[[#This Row],[niño]],BD.niños[[Código]:[sexo]],7,FALSE)</f>
        <v>F</v>
      </c>
      <c r="I1060" s="1">
        <v>1</v>
      </c>
    </row>
    <row r="1061" spans="1:9" x14ac:dyDescent="0.55000000000000004">
      <c r="A1061" s="1">
        <v>34</v>
      </c>
      <c r="B1061" t="s">
        <v>414</v>
      </c>
      <c r="C1061" s="1" t="s">
        <v>6</v>
      </c>
      <c r="D1061" s="1">
        <v>3</v>
      </c>
      <c r="E1061" s="1" t="s">
        <v>48</v>
      </c>
      <c r="F1061">
        <v>3</v>
      </c>
      <c r="G1061" s="1" t="str">
        <f>+VLOOKUP(bloque1_2[[#This Row],[niño]],BD.niños[[Código]:[sexo]],6,FALSE)</f>
        <v>7 y 8</v>
      </c>
      <c r="H1061" s="1" t="str">
        <f>+VLOOKUP(bloque1_2[[#This Row],[niño]],BD.niños[[Código]:[sexo]],7,FALSE)</f>
        <v>F</v>
      </c>
      <c r="I1061" s="1">
        <v>1</v>
      </c>
    </row>
    <row r="1062" spans="1:9" x14ac:dyDescent="0.55000000000000004">
      <c r="A1062" s="1">
        <v>34</v>
      </c>
      <c r="B1062" t="s">
        <v>414</v>
      </c>
      <c r="C1062" s="1" t="s">
        <v>6</v>
      </c>
      <c r="D1062" s="1">
        <v>3</v>
      </c>
      <c r="E1062" s="1" t="s">
        <v>52</v>
      </c>
      <c r="F1062">
        <v>3</v>
      </c>
      <c r="G1062" s="1" t="str">
        <f>+VLOOKUP(bloque1_2[[#This Row],[niño]],BD.niños[[Código]:[sexo]],6,FALSE)</f>
        <v>7 y 8</v>
      </c>
      <c r="H1062" s="1" t="str">
        <f>+VLOOKUP(bloque1_2[[#This Row],[niño]],BD.niños[[Código]:[sexo]],7,FALSE)</f>
        <v>F</v>
      </c>
      <c r="I1062" s="1">
        <v>1</v>
      </c>
    </row>
    <row r="1063" spans="1:9" x14ac:dyDescent="0.55000000000000004">
      <c r="A1063" s="1">
        <v>34</v>
      </c>
      <c r="B1063" t="s">
        <v>414</v>
      </c>
      <c r="C1063" s="1" t="s">
        <v>6</v>
      </c>
      <c r="D1063" s="1">
        <v>3</v>
      </c>
      <c r="E1063" s="1" t="s">
        <v>56</v>
      </c>
      <c r="F1063">
        <v>3</v>
      </c>
      <c r="G1063" s="1" t="str">
        <f>+VLOOKUP(bloque1_2[[#This Row],[niño]],BD.niños[[Código]:[sexo]],6,FALSE)</f>
        <v>7 y 8</v>
      </c>
      <c r="H1063" s="1" t="str">
        <f>+VLOOKUP(bloque1_2[[#This Row],[niño]],BD.niños[[Código]:[sexo]],7,FALSE)</f>
        <v>F</v>
      </c>
      <c r="I1063" s="1">
        <v>1</v>
      </c>
    </row>
    <row r="1064" spans="1:9" x14ac:dyDescent="0.55000000000000004">
      <c r="A1064" s="1">
        <v>34</v>
      </c>
      <c r="B1064" t="s">
        <v>414</v>
      </c>
      <c r="C1064" s="1" t="s">
        <v>6</v>
      </c>
      <c r="D1064" s="1">
        <v>3</v>
      </c>
      <c r="E1064" s="1" t="s">
        <v>60</v>
      </c>
      <c r="F1064">
        <v>3</v>
      </c>
      <c r="G1064" s="1" t="str">
        <f>+VLOOKUP(bloque1_2[[#This Row],[niño]],BD.niños[[Código]:[sexo]],6,FALSE)</f>
        <v>9 y 10</v>
      </c>
      <c r="H1064" s="1" t="str">
        <f>+VLOOKUP(bloque1_2[[#This Row],[niño]],BD.niños[[Código]:[sexo]],7,FALSE)</f>
        <v>M</v>
      </c>
      <c r="I1064" s="1">
        <v>1</v>
      </c>
    </row>
    <row r="1065" spans="1:9" x14ac:dyDescent="0.55000000000000004">
      <c r="A1065" s="1">
        <v>34</v>
      </c>
      <c r="B1065" t="s">
        <v>414</v>
      </c>
      <c r="C1065" s="1" t="s">
        <v>6</v>
      </c>
      <c r="D1065" s="1">
        <v>3</v>
      </c>
      <c r="E1065" s="1" t="s">
        <v>64</v>
      </c>
      <c r="F1065">
        <v>3</v>
      </c>
      <c r="G1065" s="1" t="str">
        <f>+VLOOKUP(bloque1_2[[#This Row],[niño]],BD.niños[[Código]:[sexo]],6,FALSE)</f>
        <v>9 y 10</v>
      </c>
      <c r="H1065" s="1" t="str">
        <f>+VLOOKUP(bloque1_2[[#This Row],[niño]],BD.niños[[Código]:[sexo]],7,FALSE)</f>
        <v>F</v>
      </c>
      <c r="I1065" s="1">
        <v>1</v>
      </c>
    </row>
    <row r="1066" spans="1:9" x14ac:dyDescent="0.55000000000000004">
      <c r="A1066" s="1">
        <v>34</v>
      </c>
      <c r="B1066" t="s">
        <v>414</v>
      </c>
      <c r="C1066" s="1" t="s">
        <v>6</v>
      </c>
      <c r="D1066" s="1">
        <v>3</v>
      </c>
      <c r="E1066" s="1" t="s">
        <v>68</v>
      </c>
      <c r="F1066">
        <v>3</v>
      </c>
      <c r="G1066" s="1" t="str">
        <f>+VLOOKUP(bloque1_2[[#This Row],[niño]],BD.niños[[Código]:[sexo]],6,FALSE)</f>
        <v>9 y 10</v>
      </c>
      <c r="H1066" s="1" t="str">
        <f>+VLOOKUP(bloque1_2[[#This Row],[niño]],BD.niños[[Código]:[sexo]],7,FALSE)</f>
        <v>M</v>
      </c>
      <c r="I1066" s="1">
        <v>1</v>
      </c>
    </row>
    <row r="1067" spans="1:9" x14ac:dyDescent="0.55000000000000004">
      <c r="A1067" s="1">
        <v>34</v>
      </c>
      <c r="B1067" t="s">
        <v>414</v>
      </c>
      <c r="C1067" s="1" t="s">
        <v>6</v>
      </c>
      <c r="D1067" s="1">
        <v>3</v>
      </c>
      <c r="E1067" s="1" t="s">
        <v>72</v>
      </c>
      <c r="F1067">
        <v>3</v>
      </c>
      <c r="G1067" s="1" t="str">
        <f>+VLOOKUP(bloque1_2[[#This Row],[niño]],BD.niños[[Código]:[sexo]],6,FALSE)</f>
        <v>9 y 10</v>
      </c>
      <c r="H1067" s="1" t="str">
        <f>+VLOOKUP(bloque1_2[[#This Row],[niño]],BD.niños[[Código]:[sexo]],7,FALSE)</f>
        <v>F</v>
      </c>
      <c r="I1067" s="1">
        <v>1</v>
      </c>
    </row>
    <row r="1068" spans="1:9" x14ac:dyDescent="0.55000000000000004">
      <c r="A1068" s="1">
        <v>34</v>
      </c>
      <c r="B1068" t="s">
        <v>414</v>
      </c>
      <c r="C1068" s="1" t="s">
        <v>6</v>
      </c>
      <c r="D1068" s="1">
        <v>3</v>
      </c>
      <c r="E1068" s="1" t="s">
        <v>75</v>
      </c>
      <c r="F1068">
        <v>3</v>
      </c>
      <c r="G1068" s="1" t="str">
        <f>+VLOOKUP(bloque1_2[[#This Row],[niño]],BD.niños[[Código]:[sexo]],6,FALSE)</f>
        <v>9 y 10</v>
      </c>
      <c r="H1068" s="1" t="str">
        <f>+VLOOKUP(bloque1_2[[#This Row],[niño]],BD.niños[[Código]:[sexo]],7,FALSE)</f>
        <v>F</v>
      </c>
      <c r="I1068" s="1">
        <v>1</v>
      </c>
    </row>
    <row r="1069" spans="1:9" x14ac:dyDescent="0.55000000000000004">
      <c r="A1069" s="1">
        <v>34</v>
      </c>
      <c r="B1069" t="s">
        <v>414</v>
      </c>
      <c r="C1069" s="1" t="s">
        <v>6</v>
      </c>
      <c r="D1069" s="1">
        <v>3</v>
      </c>
      <c r="E1069" s="1" t="s">
        <v>78</v>
      </c>
      <c r="F1069">
        <v>3</v>
      </c>
      <c r="G1069" s="1" t="str">
        <f>+VLOOKUP(bloque1_2[[#This Row],[niño]],BD.niños[[Código]:[sexo]],6,FALSE)</f>
        <v>5 y 6</v>
      </c>
      <c r="H1069" s="1" t="str">
        <f>+VLOOKUP(bloque1_2[[#This Row],[niño]],BD.niños[[Código]:[sexo]],7,FALSE)</f>
        <v>M</v>
      </c>
      <c r="I1069" s="1">
        <v>1</v>
      </c>
    </row>
    <row r="1070" spans="1:9" x14ac:dyDescent="0.55000000000000004">
      <c r="A1070" s="1">
        <v>34</v>
      </c>
      <c r="B1070" t="s">
        <v>414</v>
      </c>
      <c r="C1070" s="1" t="s">
        <v>6</v>
      </c>
      <c r="D1070" s="1">
        <v>3</v>
      </c>
      <c r="E1070" s="1" t="s">
        <v>82</v>
      </c>
      <c r="F1070">
        <v>2</v>
      </c>
      <c r="G1070" s="1" t="str">
        <f>+VLOOKUP(bloque1_2[[#This Row],[niño]],BD.niños[[Código]:[sexo]],6,FALSE)</f>
        <v>5 y 6</v>
      </c>
      <c r="H1070" s="1" t="str">
        <f>+VLOOKUP(bloque1_2[[#This Row],[niño]],BD.niños[[Código]:[sexo]],7,FALSE)</f>
        <v>F</v>
      </c>
      <c r="I1070" s="1">
        <v>1</v>
      </c>
    </row>
    <row r="1071" spans="1:9" x14ac:dyDescent="0.55000000000000004">
      <c r="A1071" s="1">
        <v>34</v>
      </c>
      <c r="B1071" t="s">
        <v>414</v>
      </c>
      <c r="C1071" s="1" t="s">
        <v>6</v>
      </c>
      <c r="D1071" s="1">
        <v>3</v>
      </c>
      <c r="E1071" s="1" t="s">
        <v>85</v>
      </c>
      <c r="F1071">
        <v>5</v>
      </c>
      <c r="G1071" s="1" t="str">
        <f>+VLOOKUP(bloque1_2[[#This Row],[niño]],BD.niños[[Código]:[sexo]],6,FALSE)</f>
        <v>5 y 6</v>
      </c>
      <c r="H1071" s="1" t="str">
        <f>+VLOOKUP(bloque1_2[[#This Row],[niño]],BD.niños[[Código]:[sexo]],7,FALSE)</f>
        <v>M</v>
      </c>
      <c r="I1071" s="1">
        <v>1</v>
      </c>
    </row>
    <row r="1072" spans="1:9" x14ac:dyDescent="0.55000000000000004">
      <c r="A1072" s="1">
        <v>34</v>
      </c>
      <c r="B1072" t="s">
        <v>414</v>
      </c>
      <c r="C1072" s="1" t="s">
        <v>6</v>
      </c>
      <c r="D1072" s="1">
        <v>3</v>
      </c>
      <c r="E1072" s="1" t="s">
        <v>184</v>
      </c>
      <c r="F1072">
        <v>3</v>
      </c>
      <c r="G1072" s="1" t="str">
        <f>+VLOOKUP(bloque1_2[[#This Row],[niño]],BD.niños[[Código]:[sexo]],6,FALSE)</f>
        <v>7 y 8</v>
      </c>
      <c r="H1072" s="1" t="str">
        <f>+VLOOKUP(bloque1_2[[#This Row],[niño]],BD.niños[[Código]:[sexo]],7,FALSE)</f>
        <v>M</v>
      </c>
      <c r="I1072" s="1">
        <v>1</v>
      </c>
    </row>
    <row r="1073" spans="1:9" x14ac:dyDescent="0.55000000000000004">
      <c r="A1073" s="1">
        <v>34</v>
      </c>
      <c r="B1073" t="s">
        <v>414</v>
      </c>
      <c r="C1073" s="1" t="s">
        <v>6</v>
      </c>
      <c r="D1073" s="1">
        <v>3</v>
      </c>
      <c r="E1073" s="1" t="s">
        <v>187</v>
      </c>
      <c r="F1073">
        <v>3</v>
      </c>
      <c r="G1073" s="1" t="str">
        <f>+VLOOKUP(bloque1_2[[#This Row],[niño]],BD.niños[[Código]:[sexo]],6,FALSE)</f>
        <v>7 y 8</v>
      </c>
      <c r="H1073" s="1" t="str">
        <f>+VLOOKUP(bloque1_2[[#This Row],[niño]],BD.niños[[Código]:[sexo]],7,FALSE)</f>
        <v>F</v>
      </c>
      <c r="I1073" s="1">
        <v>1</v>
      </c>
    </row>
    <row r="1074" spans="1:9" x14ac:dyDescent="0.55000000000000004">
      <c r="A1074" s="1">
        <v>34</v>
      </c>
      <c r="B1074" t="s">
        <v>414</v>
      </c>
      <c r="C1074" s="1" t="s">
        <v>6</v>
      </c>
      <c r="D1074" s="1">
        <v>3</v>
      </c>
      <c r="E1074" s="1" t="s">
        <v>192</v>
      </c>
      <c r="F1074">
        <v>3</v>
      </c>
      <c r="G1074" s="1" t="str">
        <f>+VLOOKUP(bloque1_2[[#This Row],[niño]],BD.niños[[Código]:[sexo]],6,FALSE)</f>
        <v>7 y 8</v>
      </c>
      <c r="H1074" s="1" t="str">
        <f>+VLOOKUP(bloque1_2[[#This Row],[niño]],BD.niños[[Código]:[sexo]],7,FALSE)</f>
        <v>M</v>
      </c>
      <c r="I1074" s="1">
        <v>1</v>
      </c>
    </row>
    <row r="1075" spans="1:9" x14ac:dyDescent="0.55000000000000004">
      <c r="A1075" s="1">
        <v>34</v>
      </c>
      <c r="B1075" t="s">
        <v>414</v>
      </c>
      <c r="C1075" s="1" t="s">
        <v>6</v>
      </c>
      <c r="D1075" s="1">
        <v>3</v>
      </c>
      <c r="E1075" s="1" t="s">
        <v>195</v>
      </c>
      <c r="F1075">
        <v>3</v>
      </c>
      <c r="G1075" s="1" t="str">
        <f>+VLOOKUP(bloque1_2[[#This Row],[niño]],BD.niños[[Código]:[sexo]],6,FALSE)</f>
        <v>9 y 10</v>
      </c>
      <c r="H1075" s="1" t="str">
        <f>+VLOOKUP(bloque1_2[[#This Row],[niño]],BD.niños[[Código]:[sexo]],7,FALSE)</f>
        <v>M</v>
      </c>
      <c r="I1075" s="1">
        <v>1</v>
      </c>
    </row>
    <row r="1076" spans="1:9" x14ac:dyDescent="0.55000000000000004">
      <c r="A1076" s="1">
        <v>34</v>
      </c>
      <c r="B1076" t="s">
        <v>414</v>
      </c>
      <c r="C1076" s="1" t="s">
        <v>6</v>
      </c>
      <c r="D1076" s="1">
        <v>3</v>
      </c>
      <c r="E1076" s="1" t="s">
        <v>199</v>
      </c>
      <c r="F1076">
        <v>3</v>
      </c>
      <c r="G1076" s="1" t="str">
        <f>+VLOOKUP(bloque1_2[[#This Row],[niño]],BD.niños[[Código]:[sexo]],6,FALSE)</f>
        <v>9 y 10</v>
      </c>
      <c r="H1076" s="1" t="str">
        <f>+VLOOKUP(bloque1_2[[#This Row],[niño]],BD.niños[[Código]:[sexo]],7,FALSE)</f>
        <v>M</v>
      </c>
      <c r="I1076" s="1">
        <v>1</v>
      </c>
    </row>
    <row r="1077" spans="1:9" x14ac:dyDescent="0.55000000000000004">
      <c r="A1077" s="1">
        <v>34</v>
      </c>
      <c r="B1077" t="s">
        <v>414</v>
      </c>
      <c r="C1077" s="1" t="s">
        <v>6</v>
      </c>
      <c r="D1077" s="1">
        <v>3</v>
      </c>
      <c r="E1077" s="1" t="s">
        <v>203</v>
      </c>
      <c r="F1077">
        <v>3</v>
      </c>
      <c r="G1077" s="1" t="str">
        <f>+VLOOKUP(bloque1_2[[#This Row],[niño]],BD.niños[[Código]:[sexo]],6,FALSE)</f>
        <v>9 y 10</v>
      </c>
      <c r="H1077" s="1" t="str">
        <f>+VLOOKUP(bloque1_2[[#This Row],[niño]],BD.niños[[Código]:[sexo]],7,FALSE)</f>
        <v>F</v>
      </c>
      <c r="I1077" s="1">
        <v>1</v>
      </c>
    </row>
    <row r="1078" spans="1:9" x14ac:dyDescent="0.55000000000000004">
      <c r="A1078" s="1">
        <v>34</v>
      </c>
      <c r="B1078" t="s">
        <v>414</v>
      </c>
      <c r="C1078" s="1" t="s">
        <v>6</v>
      </c>
      <c r="D1078" s="1">
        <v>3</v>
      </c>
      <c r="E1078" s="1" t="s">
        <v>206</v>
      </c>
      <c r="F1078">
        <v>3</v>
      </c>
      <c r="G1078" s="1" t="str">
        <f>+VLOOKUP(bloque1_2[[#This Row],[niño]],BD.niños[[Código]:[sexo]],6,FALSE)</f>
        <v>9 y 10</v>
      </c>
      <c r="H1078" s="1" t="str">
        <f>+VLOOKUP(bloque1_2[[#This Row],[niño]],BD.niños[[Código]:[sexo]],7,FALSE)</f>
        <v>F</v>
      </c>
      <c r="I1078" s="1">
        <v>1</v>
      </c>
    </row>
    <row r="1079" spans="1:9" x14ac:dyDescent="0.55000000000000004">
      <c r="A1079" s="1">
        <v>34</v>
      </c>
      <c r="B1079" t="s">
        <v>414</v>
      </c>
      <c r="C1079" s="1" t="s">
        <v>6</v>
      </c>
      <c r="D1079" s="1">
        <v>3</v>
      </c>
      <c r="E1079" s="1" t="s">
        <v>210</v>
      </c>
      <c r="F1079">
        <v>3</v>
      </c>
      <c r="G1079" s="1" t="str">
        <f>+VLOOKUP(bloque1_2[[#This Row],[niño]],BD.niños[[Código]:[sexo]],6,FALSE)</f>
        <v>7 y 8</v>
      </c>
      <c r="H1079" s="1" t="str">
        <f>+VLOOKUP(bloque1_2[[#This Row],[niño]],BD.niños[[Código]:[sexo]],7,FALSE)</f>
        <v>M</v>
      </c>
      <c r="I1079" s="1">
        <v>1</v>
      </c>
    </row>
    <row r="1080" spans="1:9" x14ac:dyDescent="0.55000000000000004">
      <c r="A1080" s="1">
        <v>34</v>
      </c>
      <c r="B1080" t="s">
        <v>414</v>
      </c>
      <c r="C1080" s="1" t="s">
        <v>6</v>
      </c>
      <c r="D1080" s="1">
        <v>3</v>
      </c>
      <c r="E1080" s="1" t="s">
        <v>274</v>
      </c>
      <c r="F1080">
        <v>1</v>
      </c>
      <c r="G1080" s="1" t="str">
        <f>+VLOOKUP(bloque1_2[[#This Row],[niño]],BD.niños[[Código]:[sexo]],6,FALSE)</f>
        <v>5 y 6</v>
      </c>
      <c r="H1080" s="1" t="str">
        <f>+VLOOKUP(bloque1_2[[#This Row],[niño]],BD.niños[[Código]:[sexo]],7,FALSE)</f>
        <v>M</v>
      </c>
      <c r="I1080" s="1">
        <v>1</v>
      </c>
    </row>
    <row r="1081" spans="1:9" x14ac:dyDescent="0.55000000000000004">
      <c r="A1081" s="1">
        <v>34</v>
      </c>
      <c r="B1081" t="s">
        <v>414</v>
      </c>
      <c r="C1081" s="1" t="s">
        <v>6</v>
      </c>
      <c r="D1081" s="1">
        <v>3</v>
      </c>
      <c r="E1081" s="1" t="s">
        <v>276</v>
      </c>
      <c r="F1081">
        <v>3</v>
      </c>
      <c r="G1081" s="1" t="str">
        <f>+VLOOKUP(bloque1_2[[#This Row],[niño]],BD.niños[[Código]:[sexo]],6,FALSE)</f>
        <v>5 y 6</v>
      </c>
      <c r="H1081" s="1" t="str">
        <f>+VLOOKUP(bloque1_2[[#This Row],[niño]],BD.niños[[Código]:[sexo]],7,FALSE)</f>
        <v>M</v>
      </c>
      <c r="I1081" s="1">
        <v>1</v>
      </c>
    </row>
    <row r="1082" spans="1:9" x14ac:dyDescent="0.55000000000000004">
      <c r="A1082" s="1">
        <v>34</v>
      </c>
      <c r="B1082" t="s">
        <v>414</v>
      </c>
      <c r="C1082" s="1" t="s">
        <v>6</v>
      </c>
      <c r="D1082" s="1">
        <v>3</v>
      </c>
      <c r="E1082" s="1" t="s">
        <v>279</v>
      </c>
      <c r="F1082">
        <v>3</v>
      </c>
      <c r="G1082" s="1" t="str">
        <f>+VLOOKUP(bloque1_2[[#This Row],[niño]],BD.niños[[Código]:[sexo]],6,FALSE)</f>
        <v>7 y 8</v>
      </c>
      <c r="H1082" s="1" t="str">
        <f>+VLOOKUP(bloque1_2[[#This Row],[niño]],BD.niños[[Código]:[sexo]],7,FALSE)</f>
        <v>F</v>
      </c>
      <c r="I1082" s="1">
        <v>1</v>
      </c>
    </row>
    <row r="1083" spans="1:9" x14ac:dyDescent="0.55000000000000004">
      <c r="A1083" s="1">
        <v>34</v>
      </c>
      <c r="B1083" t="s">
        <v>414</v>
      </c>
      <c r="C1083" s="1" t="s">
        <v>6</v>
      </c>
      <c r="D1083" s="1">
        <v>3</v>
      </c>
      <c r="E1083" s="1" t="s">
        <v>282</v>
      </c>
      <c r="F1083">
        <v>3</v>
      </c>
      <c r="G1083" s="1" t="str">
        <f>+VLOOKUP(bloque1_2[[#This Row],[niño]],BD.niños[[Código]:[sexo]],6,FALSE)</f>
        <v>5 y 6</v>
      </c>
      <c r="H1083" s="1" t="str">
        <f>+VLOOKUP(bloque1_2[[#This Row],[niño]],BD.niños[[Código]:[sexo]],7,FALSE)</f>
        <v>F</v>
      </c>
      <c r="I1083" s="1">
        <v>1</v>
      </c>
    </row>
    <row r="1084" spans="1:9" x14ac:dyDescent="0.55000000000000004">
      <c r="A1084" s="1">
        <v>34</v>
      </c>
      <c r="B1084" t="s">
        <v>414</v>
      </c>
      <c r="C1084" s="1" t="s">
        <v>6</v>
      </c>
      <c r="D1084" s="1">
        <v>3</v>
      </c>
      <c r="E1084" s="1" t="s">
        <v>352</v>
      </c>
      <c r="F1084">
        <v>3</v>
      </c>
      <c r="G1084" s="1" t="str">
        <f>+VLOOKUP(bloque1_2[[#This Row],[niño]],BD.niños[[Código]:[sexo]],6,FALSE)</f>
        <v>7 y 8</v>
      </c>
      <c r="H1084" s="1" t="str">
        <f>+VLOOKUP(bloque1_2[[#This Row],[niño]],BD.niños[[Código]:[sexo]],7,FALSE)</f>
        <v>F</v>
      </c>
      <c r="I1084" s="1">
        <v>1</v>
      </c>
    </row>
    <row r="1085" spans="1:9" x14ac:dyDescent="0.55000000000000004">
      <c r="A1085" s="1">
        <v>34</v>
      </c>
      <c r="B1085" t="s">
        <v>414</v>
      </c>
      <c r="C1085" s="1" t="s">
        <v>6</v>
      </c>
      <c r="D1085" s="1">
        <v>3</v>
      </c>
      <c r="E1085" s="1" t="s">
        <v>357</v>
      </c>
      <c r="F1085">
        <v>3</v>
      </c>
      <c r="G1085" s="1" t="str">
        <f>+VLOOKUP(bloque1_2[[#This Row],[niño]],BD.niños[[Código]:[sexo]],6,FALSE)</f>
        <v>7 y 8</v>
      </c>
      <c r="H1085" s="1" t="str">
        <f>+VLOOKUP(bloque1_2[[#This Row],[niño]],BD.niños[[Código]:[sexo]],7,FALSE)</f>
        <v>M</v>
      </c>
      <c r="I1085" s="1">
        <v>1</v>
      </c>
    </row>
    <row r="1086" spans="1:9" x14ac:dyDescent="0.55000000000000004">
      <c r="A1086" s="1">
        <v>34</v>
      </c>
      <c r="B1086" t="s">
        <v>414</v>
      </c>
      <c r="C1086" s="1" t="s">
        <v>6</v>
      </c>
      <c r="D1086" s="1">
        <v>3</v>
      </c>
      <c r="E1086" s="1" t="s">
        <v>360</v>
      </c>
      <c r="F1086">
        <v>3</v>
      </c>
      <c r="G1086" s="1" t="str">
        <f>+VLOOKUP(bloque1_2[[#This Row],[niño]],BD.niños[[Código]:[sexo]],6,FALSE)</f>
        <v>9 y 10</v>
      </c>
      <c r="H1086" s="1" t="str">
        <f>+VLOOKUP(bloque1_2[[#This Row],[niño]],BD.niños[[Código]:[sexo]],7,FALSE)</f>
        <v>M</v>
      </c>
      <c r="I1086" s="1">
        <v>1</v>
      </c>
    </row>
    <row r="1087" spans="1:9" x14ac:dyDescent="0.55000000000000004">
      <c r="A1087" s="1">
        <v>34</v>
      </c>
      <c r="B1087" t="s">
        <v>414</v>
      </c>
      <c r="C1087" s="1" t="s">
        <v>6</v>
      </c>
      <c r="D1087" s="1">
        <v>3</v>
      </c>
      <c r="E1087" s="1" t="s">
        <v>364</v>
      </c>
      <c r="F1087">
        <v>3</v>
      </c>
      <c r="G1087" s="1" t="str">
        <f>+VLOOKUP(bloque1_2[[#This Row],[niño]],BD.niños[[Código]:[sexo]],6,FALSE)</f>
        <v>9 y 10</v>
      </c>
      <c r="H1087" s="1" t="str">
        <f>+VLOOKUP(bloque1_2[[#This Row],[niño]],BD.niños[[Código]:[sexo]],7,FALSE)</f>
        <v>M</v>
      </c>
      <c r="I1087" s="1">
        <v>1</v>
      </c>
    </row>
    <row r="1088" spans="1:9" x14ac:dyDescent="0.55000000000000004">
      <c r="A1088" s="1">
        <v>34</v>
      </c>
      <c r="B1088" t="s">
        <v>414</v>
      </c>
      <c r="C1088" s="1" t="s">
        <v>6</v>
      </c>
      <c r="D1088" s="1">
        <v>3</v>
      </c>
      <c r="E1088" s="1" t="s">
        <v>368</v>
      </c>
      <c r="F1088">
        <v>3</v>
      </c>
      <c r="G1088" s="1" t="str">
        <f>+VLOOKUP(bloque1_2[[#This Row],[niño]],BD.niños[[Código]:[sexo]],6,FALSE)</f>
        <v>9 y 10</v>
      </c>
      <c r="H1088" s="1" t="str">
        <f>+VLOOKUP(bloque1_2[[#This Row],[niño]],BD.niños[[Código]:[sexo]],7,FALSE)</f>
        <v>M</v>
      </c>
      <c r="I1088" s="1">
        <v>1</v>
      </c>
    </row>
    <row r="1089" spans="1:9" x14ac:dyDescent="0.55000000000000004">
      <c r="A1089" s="1">
        <v>34</v>
      </c>
      <c r="B1089" t="s">
        <v>414</v>
      </c>
      <c r="C1089" s="1" t="s">
        <v>6</v>
      </c>
      <c r="D1089" s="1">
        <v>3</v>
      </c>
      <c r="E1089" s="1" t="s">
        <v>371</v>
      </c>
      <c r="F1089">
        <v>3</v>
      </c>
      <c r="G1089" s="1" t="str">
        <f>+VLOOKUP(bloque1_2[[#This Row],[niño]],BD.niños[[Código]:[sexo]],6,FALSE)</f>
        <v>9 y 10</v>
      </c>
      <c r="H1089" s="1" t="str">
        <f>+VLOOKUP(bloque1_2[[#This Row],[niño]],BD.niños[[Código]:[sexo]],7,FALSE)</f>
        <v>F</v>
      </c>
      <c r="I1089" s="1">
        <v>1</v>
      </c>
    </row>
    <row r="1090" spans="1:9" x14ac:dyDescent="0.55000000000000004">
      <c r="A1090" s="1">
        <v>35</v>
      </c>
      <c r="B1090" t="s">
        <v>415</v>
      </c>
      <c r="C1090" s="1" t="s">
        <v>1</v>
      </c>
      <c r="D1090" s="1">
        <v>2</v>
      </c>
      <c r="E1090" s="1" t="s">
        <v>36</v>
      </c>
      <c r="F1090">
        <v>1</v>
      </c>
      <c r="G1090" s="1" t="str">
        <f>+VLOOKUP(bloque1_2[[#This Row],[niño]],BD.niños[[Código]:[sexo]],6,FALSE)</f>
        <v>5 y 6</v>
      </c>
      <c r="H1090" s="1" t="str">
        <f>+VLOOKUP(bloque1_2[[#This Row],[niño]],BD.niños[[Código]:[sexo]],7,FALSE)</f>
        <v>M</v>
      </c>
      <c r="I1090" s="1">
        <v>1</v>
      </c>
    </row>
    <row r="1091" spans="1:9" x14ac:dyDescent="0.55000000000000004">
      <c r="A1091" s="1">
        <v>35</v>
      </c>
      <c r="B1091" t="s">
        <v>415</v>
      </c>
      <c r="C1091" s="1" t="s">
        <v>1</v>
      </c>
      <c r="D1091" s="1">
        <v>2</v>
      </c>
      <c r="E1091" s="1" t="s">
        <v>40</v>
      </c>
      <c r="F1091">
        <v>2</v>
      </c>
      <c r="G1091" s="1" t="str">
        <f>+VLOOKUP(bloque1_2[[#This Row],[niño]],BD.niños[[Código]:[sexo]],6,FALSE)</f>
        <v>7 y 8</v>
      </c>
      <c r="H1091" s="1" t="str">
        <f>+VLOOKUP(bloque1_2[[#This Row],[niño]],BD.niños[[Código]:[sexo]],7,FALSE)</f>
        <v>M</v>
      </c>
      <c r="I1091" s="1">
        <v>1</v>
      </c>
    </row>
    <row r="1092" spans="1:9" x14ac:dyDescent="0.55000000000000004">
      <c r="A1092" s="1">
        <v>35</v>
      </c>
      <c r="B1092" t="s">
        <v>415</v>
      </c>
      <c r="C1092" s="1" t="s">
        <v>1</v>
      </c>
      <c r="D1092" s="1">
        <v>2</v>
      </c>
      <c r="E1092" s="1" t="s">
        <v>44</v>
      </c>
      <c r="F1092">
        <v>2</v>
      </c>
      <c r="G1092" s="1" t="str">
        <f>+VLOOKUP(bloque1_2[[#This Row],[niño]],BD.niños[[Código]:[sexo]],6,FALSE)</f>
        <v>7 y 8</v>
      </c>
      <c r="H1092" s="1" t="str">
        <f>+VLOOKUP(bloque1_2[[#This Row],[niño]],BD.niños[[Código]:[sexo]],7,FALSE)</f>
        <v>F</v>
      </c>
      <c r="I1092" s="1">
        <v>1</v>
      </c>
    </row>
    <row r="1093" spans="1:9" x14ac:dyDescent="0.55000000000000004">
      <c r="A1093" s="1">
        <v>35</v>
      </c>
      <c r="B1093" t="s">
        <v>415</v>
      </c>
      <c r="C1093" s="1" t="s">
        <v>1</v>
      </c>
      <c r="D1093" s="1">
        <v>2</v>
      </c>
      <c r="E1093" s="1" t="s">
        <v>48</v>
      </c>
      <c r="F1093">
        <v>1</v>
      </c>
      <c r="G1093" s="1" t="str">
        <f>+VLOOKUP(bloque1_2[[#This Row],[niño]],BD.niños[[Código]:[sexo]],6,FALSE)</f>
        <v>7 y 8</v>
      </c>
      <c r="H1093" s="1" t="str">
        <f>+VLOOKUP(bloque1_2[[#This Row],[niño]],BD.niños[[Código]:[sexo]],7,FALSE)</f>
        <v>F</v>
      </c>
      <c r="I1093" s="1">
        <v>1</v>
      </c>
    </row>
    <row r="1094" spans="1:9" x14ac:dyDescent="0.55000000000000004">
      <c r="A1094" s="1">
        <v>35</v>
      </c>
      <c r="B1094" t="s">
        <v>415</v>
      </c>
      <c r="C1094" s="1" t="s">
        <v>1</v>
      </c>
      <c r="D1094" s="1">
        <v>2</v>
      </c>
      <c r="E1094" s="1" t="s">
        <v>52</v>
      </c>
      <c r="F1094">
        <v>2</v>
      </c>
      <c r="G1094" s="1" t="str">
        <f>+VLOOKUP(bloque1_2[[#This Row],[niño]],BD.niños[[Código]:[sexo]],6,FALSE)</f>
        <v>7 y 8</v>
      </c>
      <c r="H1094" s="1" t="str">
        <f>+VLOOKUP(bloque1_2[[#This Row],[niño]],BD.niños[[Código]:[sexo]],7,FALSE)</f>
        <v>F</v>
      </c>
      <c r="I1094" s="1">
        <v>1</v>
      </c>
    </row>
    <row r="1095" spans="1:9" x14ac:dyDescent="0.55000000000000004">
      <c r="A1095" s="1">
        <v>35</v>
      </c>
      <c r="B1095" t="s">
        <v>415</v>
      </c>
      <c r="C1095" s="1" t="s">
        <v>1</v>
      </c>
      <c r="D1095" s="1">
        <v>2</v>
      </c>
      <c r="E1095" s="1" t="s">
        <v>56</v>
      </c>
      <c r="F1095">
        <v>2</v>
      </c>
      <c r="G1095" s="1" t="str">
        <f>+VLOOKUP(bloque1_2[[#This Row],[niño]],BD.niños[[Código]:[sexo]],6,FALSE)</f>
        <v>7 y 8</v>
      </c>
      <c r="H1095" s="1" t="str">
        <f>+VLOOKUP(bloque1_2[[#This Row],[niño]],BD.niños[[Código]:[sexo]],7,FALSE)</f>
        <v>F</v>
      </c>
      <c r="I1095" s="1">
        <v>1</v>
      </c>
    </row>
    <row r="1096" spans="1:9" x14ac:dyDescent="0.55000000000000004">
      <c r="A1096" s="1">
        <v>35</v>
      </c>
      <c r="B1096" t="s">
        <v>415</v>
      </c>
      <c r="C1096" s="1" t="s">
        <v>1</v>
      </c>
      <c r="D1096" s="1">
        <v>2</v>
      </c>
      <c r="E1096" s="1" t="s">
        <v>60</v>
      </c>
      <c r="F1096">
        <v>2</v>
      </c>
      <c r="G1096" s="1" t="str">
        <f>+VLOOKUP(bloque1_2[[#This Row],[niño]],BD.niños[[Código]:[sexo]],6,FALSE)</f>
        <v>9 y 10</v>
      </c>
      <c r="H1096" s="1" t="str">
        <f>+VLOOKUP(bloque1_2[[#This Row],[niño]],BD.niños[[Código]:[sexo]],7,FALSE)</f>
        <v>M</v>
      </c>
      <c r="I1096" s="1">
        <v>1</v>
      </c>
    </row>
    <row r="1097" spans="1:9" x14ac:dyDescent="0.55000000000000004">
      <c r="A1097" s="1">
        <v>35</v>
      </c>
      <c r="B1097" t="s">
        <v>415</v>
      </c>
      <c r="C1097" s="1" t="s">
        <v>1</v>
      </c>
      <c r="D1097" s="1">
        <v>2</v>
      </c>
      <c r="E1097" s="1" t="s">
        <v>64</v>
      </c>
      <c r="F1097">
        <v>2</v>
      </c>
      <c r="G1097" s="1" t="str">
        <f>+VLOOKUP(bloque1_2[[#This Row],[niño]],BD.niños[[Código]:[sexo]],6,FALSE)</f>
        <v>9 y 10</v>
      </c>
      <c r="H1097" s="1" t="str">
        <f>+VLOOKUP(bloque1_2[[#This Row],[niño]],BD.niños[[Código]:[sexo]],7,FALSE)</f>
        <v>F</v>
      </c>
      <c r="I1097" s="1">
        <v>1</v>
      </c>
    </row>
    <row r="1098" spans="1:9" x14ac:dyDescent="0.55000000000000004">
      <c r="A1098" s="1">
        <v>35</v>
      </c>
      <c r="B1098" t="s">
        <v>415</v>
      </c>
      <c r="C1098" s="1" t="s">
        <v>1</v>
      </c>
      <c r="D1098" s="1">
        <v>2</v>
      </c>
      <c r="E1098" s="1" t="s">
        <v>68</v>
      </c>
      <c r="F1098">
        <v>2</v>
      </c>
      <c r="G1098" s="1" t="str">
        <f>+VLOOKUP(bloque1_2[[#This Row],[niño]],BD.niños[[Código]:[sexo]],6,FALSE)</f>
        <v>9 y 10</v>
      </c>
      <c r="H1098" s="1" t="str">
        <f>+VLOOKUP(bloque1_2[[#This Row],[niño]],BD.niños[[Código]:[sexo]],7,FALSE)</f>
        <v>M</v>
      </c>
      <c r="I1098" s="1">
        <v>1</v>
      </c>
    </row>
    <row r="1099" spans="1:9" x14ac:dyDescent="0.55000000000000004">
      <c r="A1099" s="1">
        <v>35</v>
      </c>
      <c r="B1099" t="s">
        <v>415</v>
      </c>
      <c r="C1099" s="1" t="s">
        <v>1</v>
      </c>
      <c r="D1099" s="1">
        <v>2</v>
      </c>
      <c r="E1099" s="1" t="s">
        <v>72</v>
      </c>
      <c r="F1099">
        <v>1</v>
      </c>
      <c r="G1099" s="1" t="str">
        <f>+VLOOKUP(bloque1_2[[#This Row],[niño]],BD.niños[[Código]:[sexo]],6,FALSE)</f>
        <v>9 y 10</v>
      </c>
      <c r="H1099" s="1" t="str">
        <f>+VLOOKUP(bloque1_2[[#This Row],[niño]],BD.niños[[Código]:[sexo]],7,FALSE)</f>
        <v>F</v>
      </c>
      <c r="I1099" s="1">
        <v>1</v>
      </c>
    </row>
    <row r="1100" spans="1:9" x14ac:dyDescent="0.55000000000000004">
      <c r="A1100" s="1">
        <v>35</v>
      </c>
      <c r="B1100" t="s">
        <v>415</v>
      </c>
      <c r="C1100" s="1" t="s">
        <v>1</v>
      </c>
      <c r="D1100" s="1">
        <v>2</v>
      </c>
      <c r="E1100" s="1" t="s">
        <v>75</v>
      </c>
      <c r="F1100">
        <v>7</v>
      </c>
      <c r="G1100" s="1" t="str">
        <f>+VLOOKUP(bloque1_2[[#This Row],[niño]],BD.niños[[Código]:[sexo]],6,FALSE)</f>
        <v>9 y 10</v>
      </c>
      <c r="H1100" s="1" t="str">
        <f>+VLOOKUP(bloque1_2[[#This Row],[niño]],BD.niños[[Código]:[sexo]],7,FALSE)</f>
        <v>F</v>
      </c>
      <c r="I1100" s="1">
        <v>1</v>
      </c>
    </row>
    <row r="1101" spans="1:9" x14ac:dyDescent="0.55000000000000004">
      <c r="A1101" s="1">
        <v>35</v>
      </c>
      <c r="B1101" t="s">
        <v>415</v>
      </c>
      <c r="C1101" s="1" t="s">
        <v>1</v>
      </c>
      <c r="D1101" s="1">
        <v>2</v>
      </c>
      <c r="E1101" s="1" t="s">
        <v>78</v>
      </c>
      <c r="F1101">
        <v>2</v>
      </c>
      <c r="G1101" s="1" t="str">
        <f>+VLOOKUP(bloque1_2[[#This Row],[niño]],BD.niños[[Código]:[sexo]],6,FALSE)</f>
        <v>5 y 6</v>
      </c>
      <c r="H1101" s="1" t="str">
        <f>+VLOOKUP(bloque1_2[[#This Row],[niño]],BD.niños[[Código]:[sexo]],7,FALSE)</f>
        <v>M</v>
      </c>
      <c r="I1101" s="1">
        <v>1</v>
      </c>
    </row>
    <row r="1102" spans="1:9" x14ac:dyDescent="0.55000000000000004">
      <c r="A1102" s="1">
        <v>35</v>
      </c>
      <c r="B1102" t="s">
        <v>415</v>
      </c>
      <c r="C1102" s="1" t="s">
        <v>1</v>
      </c>
      <c r="D1102" s="1">
        <v>2</v>
      </c>
      <c r="E1102" s="1" t="s">
        <v>82</v>
      </c>
      <c r="F1102">
        <v>1</v>
      </c>
      <c r="G1102" s="1" t="str">
        <f>+VLOOKUP(bloque1_2[[#This Row],[niño]],BD.niños[[Código]:[sexo]],6,FALSE)</f>
        <v>5 y 6</v>
      </c>
      <c r="H1102" s="1" t="str">
        <f>+VLOOKUP(bloque1_2[[#This Row],[niño]],BD.niños[[Código]:[sexo]],7,FALSE)</f>
        <v>F</v>
      </c>
      <c r="I1102" s="1">
        <v>1</v>
      </c>
    </row>
    <row r="1103" spans="1:9" x14ac:dyDescent="0.55000000000000004">
      <c r="A1103" s="1">
        <v>35</v>
      </c>
      <c r="B1103" t="s">
        <v>415</v>
      </c>
      <c r="C1103" s="1" t="s">
        <v>1</v>
      </c>
      <c r="D1103" s="1">
        <v>2</v>
      </c>
      <c r="E1103" s="1" t="s">
        <v>85</v>
      </c>
      <c r="F1103">
        <v>2</v>
      </c>
      <c r="G1103" s="1" t="str">
        <f>+VLOOKUP(bloque1_2[[#This Row],[niño]],BD.niños[[Código]:[sexo]],6,FALSE)</f>
        <v>5 y 6</v>
      </c>
      <c r="H1103" s="1" t="str">
        <f>+VLOOKUP(bloque1_2[[#This Row],[niño]],BD.niños[[Código]:[sexo]],7,FALSE)</f>
        <v>M</v>
      </c>
      <c r="I1103" s="1">
        <v>1</v>
      </c>
    </row>
    <row r="1104" spans="1:9" x14ac:dyDescent="0.55000000000000004">
      <c r="A1104" s="1">
        <v>35</v>
      </c>
      <c r="B1104" t="s">
        <v>415</v>
      </c>
      <c r="C1104" s="1" t="s">
        <v>1</v>
      </c>
      <c r="D1104" s="1">
        <v>2</v>
      </c>
      <c r="E1104" s="1" t="s">
        <v>184</v>
      </c>
      <c r="F1104">
        <v>2</v>
      </c>
      <c r="G1104" s="1" t="str">
        <f>+VLOOKUP(bloque1_2[[#This Row],[niño]],BD.niños[[Código]:[sexo]],6,FALSE)</f>
        <v>7 y 8</v>
      </c>
      <c r="H1104" s="1" t="str">
        <f>+VLOOKUP(bloque1_2[[#This Row],[niño]],BD.niños[[Código]:[sexo]],7,FALSE)</f>
        <v>M</v>
      </c>
      <c r="I1104" s="1">
        <v>1</v>
      </c>
    </row>
    <row r="1105" spans="1:9" x14ac:dyDescent="0.55000000000000004">
      <c r="A1105" s="1">
        <v>35</v>
      </c>
      <c r="B1105" t="s">
        <v>415</v>
      </c>
      <c r="C1105" s="1" t="s">
        <v>1</v>
      </c>
      <c r="D1105" s="1">
        <v>2</v>
      </c>
      <c r="E1105" s="1" t="s">
        <v>187</v>
      </c>
      <c r="F1105">
        <v>2</v>
      </c>
      <c r="G1105" s="1" t="str">
        <f>+VLOOKUP(bloque1_2[[#This Row],[niño]],BD.niños[[Código]:[sexo]],6,FALSE)</f>
        <v>7 y 8</v>
      </c>
      <c r="H1105" s="1" t="str">
        <f>+VLOOKUP(bloque1_2[[#This Row],[niño]],BD.niños[[Código]:[sexo]],7,FALSE)</f>
        <v>F</v>
      </c>
      <c r="I1105" s="1">
        <v>1</v>
      </c>
    </row>
    <row r="1106" spans="1:9" x14ac:dyDescent="0.55000000000000004">
      <c r="A1106" s="1">
        <v>35</v>
      </c>
      <c r="B1106" t="s">
        <v>415</v>
      </c>
      <c r="C1106" s="1" t="s">
        <v>1</v>
      </c>
      <c r="D1106" s="1">
        <v>2</v>
      </c>
      <c r="E1106" s="1" t="s">
        <v>192</v>
      </c>
      <c r="F1106">
        <v>2</v>
      </c>
      <c r="G1106" s="1" t="str">
        <f>+VLOOKUP(bloque1_2[[#This Row],[niño]],BD.niños[[Código]:[sexo]],6,FALSE)</f>
        <v>7 y 8</v>
      </c>
      <c r="H1106" s="1" t="str">
        <f>+VLOOKUP(bloque1_2[[#This Row],[niño]],BD.niños[[Código]:[sexo]],7,FALSE)</f>
        <v>M</v>
      </c>
      <c r="I1106" s="1">
        <v>1</v>
      </c>
    </row>
    <row r="1107" spans="1:9" x14ac:dyDescent="0.55000000000000004">
      <c r="A1107" s="1">
        <v>35</v>
      </c>
      <c r="B1107" t="s">
        <v>415</v>
      </c>
      <c r="C1107" s="1" t="s">
        <v>1</v>
      </c>
      <c r="D1107" s="1">
        <v>2</v>
      </c>
      <c r="E1107" s="1" t="s">
        <v>195</v>
      </c>
      <c r="F1107">
        <v>2</v>
      </c>
      <c r="G1107" s="1" t="str">
        <f>+VLOOKUP(bloque1_2[[#This Row],[niño]],BD.niños[[Código]:[sexo]],6,FALSE)</f>
        <v>9 y 10</v>
      </c>
      <c r="H1107" s="1" t="str">
        <f>+VLOOKUP(bloque1_2[[#This Row],[niño]],BD.niños[[Código]:[sexo]],7,FALSE)</f>
        <v>M</v>
      </c>
      <c r="I1107" s="1">
        <v>1</v>
      </c>
    </row>
    <row r="1108" spans="1:9" x14ac:dyDescent="0.55000000000000004">
      <c r="A1108" s="1">
        <v>35</v>
      </c>
      <c r="B1108" t="s">
        <v>415</v>
      </c>
      <c r="C1108" s="1" t="s">
        <v>1</v>
      </c>
      <c r="D1108" s="1">
        <v>2</v>
      </c>
      <c r="E1108" s="1" t="s">
        <v>199</v>
      </c>
      <c r="F1108">
        <v>2</v>
      </c>
      <c r="G1108" s="1" t="str">
        <f>+VLOOKUP(bloque1_2[[#This Row],[niño]],BD.niños[[Código]:[sexo]],6,FALSE)</f>
        <v>9 y 10</v>
      </c>
      <c r="H1108" s="1" t="str">
        <f>+VLOOKUP(bloque1_2[[#This Row],[niño]],BD.niños[[Código]:[sexo]],7,FALSE)</f>
        <v>M</v>
      </c>
      <c r="I1108" s="1">
        <v>1</v>
      </c>
    </row>
    <row r="1109" spans="1:9" x14ac:dyDescent="0.55000000000000004">
      <c r="A1109" s="1">
        <v>35</v>
      </c>
      <c r="B1109" t="s">
        <v>415</v>
      </c>
      <c r="C1109" s="1" t="s">
        <v>1</v>
      </c>
      <c r="D1109" s="1">
        <v>2</v>
      </c>
      <c r="E1109" s="1" t="s">
        <v>203</v>
      </c>
      <c r="F1109">
        <v>1</v>
      </c>
      <c r="G1109" s="1" t="str">
        <f>+VLOOKUP(bloque1_2[[#This Row],[niño]],BD.niños[[Código]:[sexo]],6,FALSE)</f>
        <v>9 y 10</v>
      </c>
      <c r="H1109" s="1" t="str">
        <f>+VLOOKUP(bloque1_2[[#This Row],[niño]],BD.niños[[Código]:[sexo]],7,FALSE)</f>
        <v>F</v>
      </c>
      <c r="I1109" s="1">
        <v>1</v>
      </c>
    </row>
    <row r="1110" spans="1:9" x14ac:dyDescent="0.55000000000000004">
      <c r="A1110" s="1">
        <v>35</v>
      </c>
      <c r="B1110" t="s">
        <v>415</v>
      </c>
      <c r="C1110" s="1" t="s">
        <v>1</v>
      </c>
      <c r="D1110" s="1">
        <v>2</v>
      </c>
      <c r="E1110" s="1" t="s">
        <v>206</v>
      </c>
      <c r="F1110">
        <v>2</v>
      </c>
      <c r="G1110" s="1" t="str">
        <f>+VLOOKUP(bloque1_2[[#This Row],[niño]],BD.niños[[Código]:[sexo]],6,FALSE)</f>
        <v>9 y 10</v>
      </c>
      <c r="H1110" s="1" t="str">
        <f>+VLOOKUP(bloque1_2[[#This Row],[niño]],BD.niños[[Código]:[sexo]],7,FALSE)</f>
        <v>F</v>
      </c>
      <c r="I1110" s="1">
        <v>1</v>
      </c>
    </row>
    <row r="1111" spans="1:9" x14ac:dyDescent="0.55000000000000004">
      <c r="A1111" s="1">
        <v>35</v>
      </c>
      <c r="B1111" t="s">
        <v>415</v>
      </c>
      <c r="C1111" s="1" t="s">
        <v>1</v>
      </c>
      <c r="D1111" s="1">
        <v>2</v>
      </c>
      <c r="E1111" s="1" t="s">
        <v>210</v>
      </c>
      <c r="F1111">
        <v>2</v>
      </c>
      <c r="G1111" s="1" t="str">
        <f>+VLOOKUP(bloque1_2[[#This Row],[niño]],BD.niños[[Código]:[sexo]],6,FALSE)</f>
        <v>7 y 8</v>
      </c>
      <c r="H1111" s="1" t="str">
        <f>+VLOOKUP(bloque1_2[[#This Row],[niño]],BD.niños[[Código]:[sexo]],7,FALSE)</f>
        <v>M</v>
      </c>
      <c r="I1111" s="1">
        <v>1</v>
      </c>
    </row>
    <row r="1112" spans="1:9" x14ac:dyDescent="0.55000000000000004">
      <c r="A1112" s="1">
        <v>35</v>
      </c>
      <c r="B1112" t="s">
        <v>415</v>
      </c>
      <c r="C1112" s="1" t="s">
        <v>1</v>
      </c>
      <c r="D1112" s="1">
        <v>2</v>
      </c>
      <c r="E1112" s="1" t="s">
        <v>274</v>
      </c>
      <c r="F1112">
        <v>2</v>
      </c>
      <c r="G1112" s="1" t="str">
        <f>+VLOOKUP(bloque1_2[[#This Row],[niño]],BD.niños[[Código]:[sexo]],6,FALSE)</f>
        <v>5 y 6</v>
      </c>
      <c r="H1112" s="1" t="str">
        <f>+VLOOKUP(bloque1_2[[#This Row],[niño]],BD.niños[[Código]:[sexo]],7,FALSE)</f>
        <v>M</v>
      </c>
      <c r="I1112" s="1">
        <v>1</v>
      </c>
    </row>
    <row r="1113" spans="1:9" x14ac:dyDescent="0.55000000000000004">
      <c r="A1113" s="1">
        <v>35</v>
      </c>
      <c r="B1113" t="s">
        <v>415</v>
      </c>
      <c r="C1113" s="1" t="s">
        <v>1</v>
      </c>
      <c r="D1113" s="1">
        <v>2</v>
      </c>
      <c r="E1113" s="1" t="s">
        <v>276</v>
      </c>
      <c r="F1113">
        <v>2</v>
      </c>
      <c r="G1113" s="1" t="str">
        <f>+VLOOKUP(bloque1_2[[#This Row],[niño]],BD.niños[[Código]:[sexo]],6,FALSE)</f>
        <v>5 y 6</v>
      </c>
      <c r="H1113" s="1" t="str">
        <f>+VLOOKUP(bloque1_2[[#This Row],[niño]],BD.niños[[Código]:[sexo]],7,FALSE)</f>
        <v>M</v>
      </c>
      <c r="I1113" s="1">
        <v>1</v>
      </c>
    </row>
    <row r="1114" spans="1:9" x14ac:dyDescent="0.55000000000000004">
      <c r="A1114" s="1">
        <v>35</v>
      </c>
      <c r="B1114" t="s">
        <v>415</v>
      </c>
      <c r="C1114" s="1" t="s">
        <v>1</v>
      </c>
      <c r="D1114" s="1">
        <v>2</v>
      </c>
      <c r="E1114" s="1" t="s">
        <v>279</v>
      </c>
      <c r="F1114">
        <v>2</v>
      </c>
      <c r="G1114" s="1" t="str">
        <f>+VLOOKUP(bloque1_2[[#This Row],[niño]],BD.niños[[Código]:[sexo]],6,FALSE)</f>
        <v>7 y 8</v>
      </c>
      <c r="H1114" s="1" t="str">
        <f>+VLOOKUP(bloque1_2[[#This Row],[niño]],BD.niños[[Código]:[sexo]],7,FALSE)</f>
        <v>F</v>
      </c>
      <c r="I1114" s="1">
        <v>1</v>
      </c>
    </row>
    <row r="1115" spans="1:9" x14ac:dyDescent="0.55000000000000004">
      <c r="A1115" s="1">
        <v>35</v>
      </c>
      <c r="B1115" t="s">
        <v>415</v>
      </c>
      <c r="C1115" s="1" t="s">
        <v>1</v>
      </c>
      <c r="D1115" s="1">
        <v>2</v>
      </c>
      <c r="E1115" s="1" t="s">
        <v>282</v>
      </c>
      <c r="F1115">
        <v>2</v>
      </c>
      <c r="G1115" s="1" t="str">
        <f>+VLOOKUP(bloque1_2[[#This Row],[niño]],BD.niños[[Código]:[sexo]],6,FALSE)</f>
        <v>5 y 6</v>
      </c>
      <c r="H1115" s="1" t="str">
        <f>+VLOOKUP(bloque1_2[[#This Row],[niño]],BD.niños[[Código]:[sexo]],7,FALSE)</f>
        <v>F</v>
      </c>
      <c r="I1115" s="1">
        <v>1</v>
      </c>
    </row>
    <row r="1116" spans="1:9" x14ac:dyDescent="0.55000000000000004">
      <c r="A1116" s="1">
        <v>35</v>
      </c>
      <c r="B1116" t="s">
        <v>415</v>
      </c>
      <c r="C1116" s="1" t="s">
        <v>1</v>
      </c>
      <c r="D1116" s="1">
        <v>2</v>
      </c>
      <c r="E1116" s="1" t="s">
        <v>352</v>
      </c>
      <c r="F1116">
        <v>2</v>
      </c>
      <c r="G1116" s="1" t="str">
        <f>+VLOOKUP(bloque1_2[[#This Row],[niño]],BD.niños[[Código]:[sexo]],6,FALSE)</f>
        <v>7 y 8</v>
      </c>
      <c r="H1116" s="1" t="str">
        <f>+VLOOKUP(bloque1_2[[#This Row],[niño]],BD.niños[[Código]:[sexo]],7,FALSE)</f>
        <v>F</v>
      </c>
      <c r="I1116" s="1">
        <v>1</v>
      </c>
    </row>
    <row r="1117" spans="1:9" x14ac:dyDescent="0.55000000000000004">
      <c r="A1117" s="1">
        <v>35</v>
      </c>
      <c r="B1117" t="s">
        <v>415</v>
      </c>
      <c r="C1117" s="1" t="s">
        <v>1</v>
      </c>
      <c r="D1117" s="1">
        <v>2</v>
      </c>
      <c r="E1117" s="1" t="s">
        <v>357</v>
      </c>
      <c r="F1117">
        <v>2</v>
      </c>
      <c r="G1117" s="1" t="str">
        <f>+VLOOKUP(bloque1_2[[#This Row],[niño]],BD.niños[[Código]:[sexo]],6,FALSE)</f>
        <v>7 y 8</v>
      </c>
      <c r="H1117" s="1" t="str">
        <f>+VLOOKUP(bloque1_2[[#This Row],[niño]],BD.niños[[Código]:[sexo]],7,FALSE)</f>
        <v>M</v>
      </c>
      <c r="I1117" s="1">
        <v>1</v>
      </c>
    </row>
    <row r="1118" spans="1:9" x14ac:dyDescent="0.55000000000000004">
      <c r="A1118" s="1">
        <v>35</v>
      </c>
      <c r="B1118" t="s">
        <v>415</v>
      </c>
      <c r="C1118" s="1" t="s">
        <v>1</v>
      </c>
      <c r="D1118" s="1">
        <v>2</v>
      </c>
      <c r="E1118" s="1" t="s">
        <v>360</v>
      </c>
      <c r="F1118">
        <v>2</v>
      </c>
      <c r="G1118" s="1" t="str">
        <f>+VLOOKUP(bloque1_2[[#This Row],[niño]],BD.niños[[Código]:[sexo]],6,FALSE)</f>
        <v>9 y 10</v>
      </c>
      <c r="H1118" s="1" t="str">
        <f>+VLOOKUP(bloque1_2[[#This Row],[niño]],BD.niños[[Código]:[sexo]],7,FALSE)</f>
        <v>M</v>
      </c>
      <c r="I1118" s="1">
        <v>1</v>
      </c>
    </row>
    <row r="1119" spans="1:9" x14ac:dyDescent="0.55000000000000004">
      <c r="A1119" s="1">
        <v>35</v>
      </c>
      <c r="B1119" t="s">
        <v>415</v>
      </c>
      <c r="C1119" s="1" t="s">
        <v>1</v>
      </c>
      <c r="D1119" s="1">
        <v>2</v>
      </c>
      <c r="E1119" s="1" t="s">
        <v>364</v>
      </c>
      <c r="F1119">
        <v>1</v>
      </c>
      <c r="G1119" s="1" t="str">
        <f>+VLOOKUP(bloque1_2[[#This Row],[niño]],BD.niños[[Código]:[sexo]],6,FALSE)</f>
        <v>9 y 10</v>
      </c>
      <c r="H1119" s="1" t="str">
        <f>+VLOOKUP(bloque1_2[[#This Row],[niño]],BD.niños[[Código]:[sexo]],7,FALSE)</f>
        <v>M</v>
      </c>
      <c r="I1119" s="1">
        <v>1</v>
      </c>
    </row>
    <row r="1120" spans="1:9" x14ac:dyDescent="0.55000000000000004">
      <c r="A1120" s="1">
        <v>35</v>
      </c>
      <c r="B1120" t="s">
        <v>415</v>
      </c>
      <c r="C1120" s="1" t="s">
        <v>1</v>
      </c>
      <c r="D1120" s="1">
        <v>2</v>
      </c>
      <c r="E1120" s="1" t="s">
        <v>368</v>
      </c>
      <c r="F1120">
        <v>2</v>
      </c>
      <c r="G1120" s="1" t="str">
        <f>+VLOOKUP(bloque1_2[[#This Row],[niño]],BD.niños[[Código]:[sexo]],6,FALSE)</f>
        <v>9 y 10</v>
      </c>
      <c r="H1120" s="1" t="str">
        <f>+VLOOKUP(bloque1_2[[#This Row],[niño]],BD.niños[[Código]:[sexo]],7,FALSE)</f>
        <v>M</v>
      </c>
      <c r="I1120" s="1">
        <v>1</v>
      </c>
    </row>
    <row r="1121" spans="1:9" x14ac:dyDescent="0.55000000000000004">
      <c r="A1121" s="1">
        <v>35</v>
      </c>
      <c r="B1121" t="s">
        <v>415</v>
      </c>
      <c r="C1121" s="1" t="s">
        <v>1</v>
      </c>
      <c r="D1121" s="1">
        <v>2</v>
      </c>
      <c r="E1121" s="1" t="s">
        <v>371</v>
      </c>
      <c r="F1121">
        <v>2</v>
      </c>
      <c r="G1121" s="1" t="str">
        <f>+VLOOKUP(bloque1_2[[#This Row],[niño]],BD.niños[[Código]:[sexo]],6,FALSE)</f>
        <v>9 y 10</v>
      </c>
      <c r="H1121" s="1" t="str">
        <f>+VLOOKUP(bloque1_2[[#This Row],[niño]],BD.niños[[Código]:[sexo]],7,FALSE)</f>
        <v>F</v>
      </c>
      <c r="I1121" s="1">
        <v>1</v>
      </c>
    </row>
    <row r="1122" spans="1:9" x14ac:dyDescent="0.55000000000000004">
      <c r="A1122" s="1">
        <v>36</v>
      </c>
      <c r="B1122" t="s">
        <v>416</v>
      </c>
      <c r="C1122" s="1" t="s">
        <v>5</v>
      </c>
      <c r="D1122" s="1">
        <v>6</v>
      </c>
      <c r="E1122" s="1" t="s">
        <v>36</v>
      </c>
      <c r="F1122">
        <v>1</v>
      </c>
      <c r="G1122" s="1" t="str">
        <f>+VLOOKUP(bloque1_2[[#This Row],[niño]],BD.niños[[Código]:[sexo]],6,FALSE)</f>
        <v>5 y 6</v>
      </c>
      <c r="H1122" s="1" t="str">
        <f>+VLOOKUP(bloque1_2[[#This Row],[niño]],BD.niños[[Código]:[sexo]],7,FALSE)</f>
        <v>M</v>
      </c>
      <c r="I1122" s="1">
        <v>1</v>
      </c>
    </row>
    <row r="1123" spans="1:9" x14ac:dyDescent="0.55000000000000004">
      <c r="A1123" s="1">
        <v>36</v>
      </c>
      <c r="B1123" t="s">
        <v>416</v>
      </c>
      <c r="C1123" s="1" t="s">
        <v>5</v>
      </c>
      <c r="D1123" s="1">
        <v>6</v>
      </c>
      <c r="E1123" s="1" t="s">
        <v>40</v>
      </c>
      <c r="F1123">
        <v>6</v>
      </c>
      <c r="G1123" s="1" t="str">
        <f>+VLOOKUP(bloque1_2[[#This Row],[niño]],BD.niños[[Código]:[sexo]],6,FALSE)</f>
        <v>7 y 8</v>
      </c>
      <c r="H1123" s="1" t="str">
        <f>+VLOOKUP(bloque1_2[[#This Row],[niño]],BD.niños[[Código]:[sexo]],7,FALSE)</f>
        <v>M</v>
      </c>
      <c r="I1123" s="1">
        <v>1</v>
      </c>
    </row>
    <row r="1124" spans="1:9" x14ac:dyDescent="0.55000000000000004">
      <c r="A1124" s="1">
        <v>36</v>
      </c>
      <c r="B1124" t="s">
        <v>416</v>
      </c>
      <c r="C1124" s="1" t="s">
        <v>5</v>
      </c>
      <c r="D1124" s="1">
        <v>6</v>
      </c>
      <c r="E1124" s="1" t="s">
        <v>44</v>
      </c>
      <c r="F1124">
        <v>2</v>
      </c>
      <c r="G1124" s="1" t="str">
        <f>+VLOOKUP(bloque1_2[[#This Row],[niño]],BD.niños[[Código]:[sexo]],6,FALSE)</f>
        <v>7 y 8</v>
      </c>
      <c r="H1124" s="1" t="str">
        <f>+VLOOKUP(bloque1_2[[#This Row],[niño]],BD.niños[[Código]:[sexo]],7,FALSE)</f>
        <v>F</v>
      </c>
      <c r="I1124" s="1">
        <v>1</v>
      </c>
    </row>
    <row r="1125" spans="1:9" x14ac:dyDescent="0.55000000000000004">
      <c r="A1125" s="1">
        <v>36</v>
      </c>
      <c r="B1125" t="s">
        <v>416</v>
      </c>
      <c r="C1125" s="1" t="s">
        <v>5</v>
      </c>
      <c r="D1125" s="1">
        <v>6</v>
      </c>
      <c r="E1125" s="1" t="s">
        <v>48</v>
      </c>
      <c r="F1125">
        <v>6</v>
      </c>
      <c r="G1125" s="1" t="str">
        <f>+VLOOKUP(bloque1_2[[#This Row],[niño]],BD.niños[[Código]:[sexo]],6,FALSE)</f>
        <v>7 y 8</v>
      </c>
      <c r="H1125" s="1" t="str">
        <f>+VLOOKUP(bloque1_2[[#This Row],[niño]],BD.niños[[Código]:[sexo]],7,FALSE)</f>
        <v>F</v>
      </c>
      <c r="I1125" s="1">
        <v>1</v>
      </c>
    </row>
    <row r="1126" spans="1:9" x14ac:dyDescent="0.55000000000000004">
      <c r="A1126" s="1">
        <v>36</v>
      </c>
      <c r="B1126" t="s">
        <v>416</v>
      </c>
      <c r="C1126" s="1" t="s">
        <v>5</v>
      </c>
      <c r="D1126" s="1">
        <v>6</v>
      </c>
      <c r="E1126" s="1" t="s">
        <v>52</v>
      </c>
      <c r="F1126">
        <v>6</v>
      </c>
      <c r="G1126" s="1" t="str">
        <f>+VLOOKUP(bloque1_2[[#This Row],[niño]],BD.niños[[Código]:[sexo]],6,FALSE)</f>
        <v>7 y 8</v>
      </c>
      <c r="H1126" s="1" t="str">
        <f>+VLOOKUP(bloque1_2[[#This Row],[niño]],BD.niños[[Código]:[sexo]],7,FALSE)</f>
        <v>F</v>
      </c>
      <c r="I1126" s="1">
        <v>1</v>
      </c>
    </row>
    <row r="1127" spans="1:9" x14ac:dyDescent="0.55000000000000004">
      <c r="A1127" s="1">
        <v>36</v>
      </c>
      <c r="B1127" t="s">
        <v>416</v>
      </c>
      <c r="C1127" s="1" t="s">
        <v>5</v>
      </c>
      <c r="D1127" s="1">
        <v>6</v>
      </c>
      <c r="E1127" s="1" t="s">
        <v>56</v>
      </c>
      <c r="F1127">
        <v>6</v>
      </c>
      <c r="G1127" s="1" t="str">
        <f>+VLOOKUP(bloque1_2[[#This Row],[niño]],BD.niños[[Código]:[sexo]],6,FALSE)</f>
        <v>7 y 8</v>
      </c>
      <c r="H1127" s="1" t="str">
        <f>+VLOOKUP(bloque1_2[[#This Row],[niño]],BD.niños[[Código]:[sexo]],7,FALSE)</f>
        <v>F</v>
      </c>
      <c r="I1127" s="1">
        <v>1</v>
      </c>
    </row>
    <row r="1128" spans="1:9" x14ac:dyDescent="0.55000000000000004">
      <c r="A1128" s="1">
        <v>36</v>
      </c>
      <c r="B1128" t="s">
        <v>416</v>
      </c>
      <c r="C1128" s="1" t="s">
        <v>5</v>
      </c>
      <c r="D1128" s="1">
        <v>6</v>
      </c>
      <c r="E1128" s="1" t="s">
        <v>60</v>
      </c>
      <c r="F1128">
        <v>6</v>
      </c>
      <c r="G1128" s="1" t="str">
        <f>+VLOOKUP(bloque1_2[[#This Row],[niño]],BD.niños[[Código]:[sexo]],6,FALSE)</f>
        <v>9 y 10</v>
      </c>
      <c r="H1128" s="1" t="str">
        <f>+VLOOKUP(bloque1_2[[#This Row],[niño]],BD.niños[[Código]:[sexo]],7,FALSE)</f>
        <v>M</v>
      </c>
      <c r="I1128" s="1">
        <v>1</v>
      </c>
    </row>
    <row r="1129" spans="1:9" x14ac:dyDescent="0.55000000000000004">
      <c r="A1129" s="1">
        <v>36</v>
      </c>
      <c r="B1129" t="s">
        <v>416</v>
      </c>
      <c r="C1129" s="1" t="s">
        <v>5</v>
      </c>
      <c r="D1129" s="1">
        <v>6</v>
      </c>
      <c r="E1129" s="1" t="s">
        <v>64</v>
      </c>
      <c r="F1129">
        <v>6</v>
      </c>
      <c r="G1129" s="1" t="str">
        <f>+VLOOKUP(bloque1_2[[#This Row],[niño]],BD.niños[[Código]:[sexo]],6,FALSE)</f>
        <v>9 y 10</v>
      </c>
      <c r="H1129" s="1" t="str">
        <f>+VLOOKUP(bloque1_2[[#This Row],[niño]],BD.niños[[Código]:[sexo]],7,FALSE)</f>
        <v>F</v>
      </c>
      <c r="I1129" s="1">
        <v>1</v>
      </c>
    </row>
    <row r="1130" spans="1:9" x14ac:dyDescent="0.55000000000000004">
      <c r="A1130" s="1">
        <v>36</v>
      </c>
      <c r="B1130" t="s">
        <v>416</v>
      </c>
      <c r="C1130" s="1" t="s">
        <v>5</v>
      </c>
      <c r="D1130" s="1">
        <v>6</v>
      </c>
      <c r="E1130" s="1" t="s">
        <v>68</v>
      </c>
      <c r="F1130">
        <v>6</v>
      </c>
      <c r="G1130" s="1" t="str">
        <f>+VLOOKUP(bloque1_2[[#This Row],[niño]],BD.niños[[Código]:[sexo]],6,FALSE)</f>
        <v>9 y 10</v>
      </c>
      <c r="H1130" s="1" t="str">
        <f>+VLOOKUP(bloque1_2[[#This Row],[niño]],BD.niños[[Código]:[sexo]],7,FALSE)</f>
        <v>M</v>
      </c>
      <c r="I1130" s="1">
        <v>1</v>
      </c>
    </row>
    <row r="1131" spans="1:9" x14ac:dyDescent="0.55000000000000004">
      <c r="A1131" s="1">
        <v>36</v>
      </c>
      <c r="B1131" t="s">
        <v>416</v>
      </c>
      <c r="C1131" s="1" t="s">
        <v>5</v>
      </c>
      <c r="D1131" s="1">
        <v>6</v>
      </c>
      <c r="E1131" s="1" t="s">
        <v>72</v>
      </c>
      <c r="F1131">
        <v>6</v>
      </c>
      <c r="G1131" s="1" t="str">
        <f>+VLOOKUP(bloque1_2[[#This Row],[niño]],BD.niños[[Código]:[sexo]],6,FALSE)</f>
        <v>9 y 10</v>
      </c>
      <c r="H1131" s="1" t="str">
        <f>+VLOOKUP(bloque1_2[[#This Row],[niño]],BD.niños[[Código]:[sexo]],7,FALSE)</f>
        <v>F</v>
      </c>
      <c r="I1131" s="1">
        <v>1</v>
      </c>
    </row>
    <row r="1132" spans="1:9" x14ac:dyDescent="0.55000000000000004">
      <c r="A1132" s="1">
        <v>36</v>
      </c>
      <c r="B1132" t="s">
        <v>416</v>
      </c>
      <c r="C1132" s="1" t="s">
        <v>5</v>
      </c>
      <c r="D1132" s="1">
        <v>6</v>
      </c>
      <c r="E1132" s="1" t="s">
        <v>75</v>
      </c>
      <c r="F1132">
        <v>6</v>
      </c>
      <c r="G1132" s="1" t="str">
        <f>+VLOOKUP(bloque1_2[[#This Row],[niño]],BD.niños[[Código]:[sexo]],6,FALSE)</f>
        <v>9 y 10</v>
      </c>
      <c r="H1132" s="1" t="str">
        <f>+VLOOKUP(bloque1_2[[#This Row],[niño]],BD.niños[[Código]:[sexo]],7,FALSE)</f>
        <v>F</v>
      </c>
      <c r="I1132" s="1">
        <v>1</v>
      </c>
    </row>
    <row r="1133" spans="1:9" x14ac:dyDescent="0.55000000000000004">
      <c r="A1133" s="1">
        <v>36</v>
      </c>
      <c r="B1133" t="s">
        <v>416</v>
      </c>
      <c r="C1133" s="1" t="s">
        <v>5</v>
      </c>
      <c r="D1133" s="1">
        <v>6</v>
      </c>
      <c r="E1133" s="1" t="s">
        <v>78</v>
      </c>
      <c r="F1133">
        <v>6</v>
      </c>
      <c r="G1133" s="1" t="str">
        <f>+VLOOKUP(bloque1_2[[#This Row],[niño]],BD.niños[[Código]:[sexo]],6,FALSE)</f>
        <v>5 y 6</v>
      </c>
      <c r="H1133" s="1" t="str">
        <f>+VLOOKUP(bloque1_2[[#This Row],[niño]],BD.niños[[Código]:[sexo]],7,FALSE)</f>
        <v>M</v>
      </c>
      <c r="I1133" s="1">
        <v>1</v>
      </c>
    </row>
    <row r="1134" spans="1:9" x14ac:dyDescent="0.55000000000000004">
      <c r="A1134" s="1">
        <v>36</v>
      </c>
      <c r="B1134" t="s">
        <v>416</v>
      </c>
      <c r="C1134" s="1" t="s">
        <v>5</v>
      </c>
      <c r="D1134" s="1">
        <v>6</v>
      </c>
      <c r="E1134" s="1" t="s">
        <v>82</v>
      </c>
      <c r="F1134">
        <v>4</v>
      </c>
      <c r="G1134" s="1" t="str">
        <f>+VLOOKUP(bloque1_2[[#This Row],[niño]],BD.niños[[Código]:[sexo]],6,FALSE)</f>
        <v>5 y 6</v>
      </c>
      <c r="H1134" s="1" t="str">
        <f>+VLOOKUP(bloque1_2[[#This Row],[niño]],BD.niños[[Código]:[sexo]],7,FALSE)</f>
        <v>F</v>
      </c>
      <c r="I1134" s="1">
        <v>1</v>
      </c>
    </row>
    <row r="1135" spans="1:9" x14ac:dyDescent="0.55000000000000004">
      <c r="A1135" s="1">
        <v>36</v>
      </c>
      <c r="B1135" t="s">
        <v>416</v>
      </c>
      <c r="C1135" s="1" t="s">
        <v>5</v>
      </c>
      <c r="D1135" s="1">
        <v>6</v>
      </c>
      <c r="E1135" s="1" t="s">
        <v>85</v>
      </c>
      <c r="F1135">
        <v>6</v>
      </c>
      <c r="G1135" s="1" t="str">
        <f>+VLOOKUP(bloque1_2[[#This Row],[niño]],BD.niños[[Código]:[sexo]],6,FALSE)</f>
        <v>5 y 6</v>
      </c>
      <c r="H1135" s="1" t="str">
        <f>+VLOOKUP(bloque1_2[[#This Row],[niño]],BD.niños[[Código]:[sexo]],7,FALSE)</f>
        <v>M</v>
      </c>
      <c r="I1135" s="1">
        <v>1</v>
      </c>
    </row>
    <row r="1136" spans="1:9" x14ac:dyDescent="0.55000000000000004">
      <c r="A1136" s="1">
        <v>36</v>
      </c>
      <c r="B1136" t="s">
        <v>416</v>
      </c>
      <c r="C1136" s="1" t="s">
        <v>5</v>
      </c>
      <c r="D1136" s="1">
        <v>6</v>
      </c>
      <c r="E1136" s="1" t="s">
        <v>184</v>
      </c>
      <c r="F1136">
        <v>6</v>
      </c>
      <c r="G1136" s="1" t="str">
        <f>+VLOOKUP(bloque1_2[[#This Row],[niño]],BD.niños[[Código]:[sexo]],6,FALSE)</f>
        <v>7 y 8</v>
      </c>
      <c r="H1136" s="1" t="str">
        <f>+VLOOKUP(bloque1_2[[#This Row],[niño]],BD.niños[[Código]:[sexo]],7,FALSE)</f>
        <v>M</v>
      </c>
      <c r="I1136" s="1">
        <v>1</v>
      </c>
    </row>
    <row r="1137" spans="1:9" x14ac:dyDescent="0.55000000000000004">
      <c r="A1137" s="1">
        <v>36</v>
      </c>
      <c r="B1137" t="s">
        <v>416</v>
      </c>
      <c r="C1137" s="1" t="s">
        <v>5</v>
      </c>
      <c r="D1137" s="1">
        <v>6</v>
      </c>
      <c r="E1137" s="1" t="s">
        <v>187</v>
      </c>
      <c r="F1137">
        <v>0</v>
      </c>
      <c r="G1137" s="1" t="str">
        <f>+VLOOKUP(bloque1_2[[#This Row],[niño]],BD.niños[[Código]:[sexo]],6,FALSE)</f>
        <v>7 y 8</v>
      </c>
      <c r="H1137" s="1" t="str">
        <f>+VLOOKUP(bloque1_2[[#This Row],[niño]],BD.niños[[Código]:[sexo]],7,FALSE)</f>
        <v>F</v>
      </c>
      <c r="I1137" s="1">
        <v>1</v>
      </c>
    </row>
    <row r="1138" spans="1:9" x14ac:dyDescent="0.55000000000000004">
      <c r="A1138" s="1">
        <v>36</v>
      </c>
      <c r="B1138" t="s">
        <v>416</v>
      </c>
      <c r="C1138" s="1" t="s">
        <v>5</v>
      </c>
      <c r="D1138" s="1">
        <v>6</v>
      </c>
      <c r="E1138" s="1" t="s">
        <v>192</v>
      </c>
      <c r="F1138">
        <v>6</v>
      </c>
      <c r="G1138" s="1" t="str">
        <f>+VLOOKUP(bloque1_2[[#This Row],[niño]],BD.niños[[Código]:[sexo]],6,FALSE)</f>
        <v>7 y 8</v>
      </c>
      <c r="H1138" s="1" t="str">
        <f>+VLOOKUP(bloque1_2[[#This Row],[niño]],BD.niños[[Código]:[sexo]],7,FALSE)</f>
        <v>M</v>
      </c>
      <c r="I1138" s="1">
        <v>1</v>
      </c>
    </row>
    <row r="1139" spans="1:9" x14ac:dyDescent="0.55000000000000004">
      <c r="A1139" s="1">
        <v>36</v>
      </c>
      <c r="B1139" t="s">
        <v>416</v>
      </c>
      <c r="C1139" s="1" t="s">
        <v>5</v>
      </c>
      <c r="D1139" s="1">
        <v>6</v>
      </c>
      <c r="E1139" s="1" t="s">
        <v>195</v>
      </c>
      <c r="F1139">
        <v>6</v>
      </c>
      <c r="G1139" s="1" t="str">
        <f>+VLOOKUP(bloque1_2[[#This Row],[niño]],BD.niños[[Código]:[sexo]],6,FALSE)</f>
        <v>9 y 10</v>
      </c>
      <c r="H1139" s="1" t="str">
        <f>+VLOOKUP(bloque1_2[[#This Row],[niño]],BD.niños[[Código]:[sexo]],7,FALSE)</f>
        <v>M</v>
      </c>
      <c r="I1139" s="1">
        <v>1</v>
      </c>
    </row>
    <row r="1140" spans="1:9" x14ac:dyDescent="0.55000000000000004">
      <c r="A1140" s="1">
        <v>36</v>
      </c>
      <c r="B1140" t="s">
        <v>416</v>
      </c>
      <c r="C1140" s="1" t="s">
        <v>5</v>
      </c>
      <c r="D1140" s="1">
        <v>6</v>
      </c>
      <c r="E1140" s="1" t="s">
        <v>199</v>
      </c>
      <c r="F1140">
        <v>6</v>
      </c>
      <c r="G1140" s="1" t="str">
        <f>+VLOOKUP(bloque1_2[[#This Row],[niño]],BD.niños[[Código]:[sexo]],6,FALSE)</f>
        <v>9 y 10</v>
      </c>
      <c r="H1140" s="1" t="str">
        <f>+VLOOKUP(bloque1_2[[#This Row],[niño]],BD.niños[[Código]:[sexo]],7,FALSE)</f>
        <v>M</v>
      </c>
      <c r="I1140" s="1">
        <v>1</v>
      </c>
    </row>
    <row r="1141" spans="1:9" x14ac:dyDescent="0.55000000000000004">
      <c r="A1141" s="1">
        <v>36</v>
      </c>
      <c r="B1141" t="s">
        <v>416</v>
      </c>
      <c r="C1141" s="1" t="s">
        <v>5</v>
      </c>
      <c r="D1141" s="1">
        <v>6</v>
      </c>
      <c r="E1141" s="1" t="s">
        <v>203</v>
      </c>
      <c r="F1141">
        <v>6</v>
      </c>
      <c r="G1141" s="1" t="str">
        <f>+VLOOKUP(bloque1_2[[#This Row],[niño]],BD.niños[[Código]:[sexo]],6,FALSE)</f>
        <v>9 y 10</v>
      </c>
      <c r="H1141" s="1" t="str">
        <f>+VLOOKUP(bloque1_2[[#This Row],[niño]],BD.niños[[Código]:[sexo]],7,FALSE)</f>
        <v>F</v>
      </c>
      <c r="I1141" s="1">
        <v>1</v>
      </c>
    </row>
    <row r="1142" spans="1:9" x14ac:dyDescent="0.55000000000000004">
      <c r="A1142" s="1">
        <v>36</v>
      </c>
      <c r="B1142" t="s">
        <v>416</v>
      </c>
      <c r="C1142" s="1" t="s">
        <v>5</v>
      </c>
      <c r="D1142" s="1">
        <v>6</v>
      </c>
      <c r="E1142" s="1" t="s">
        <v>206</v>
      </c>
      <c r="F1142">
        <v>6</v>
      </c>
      <c r="G1142" s="1" t="str">
        <f>+VLOOKUP(bloque1_2[[#This Row],[niño]],BD.niños[[Código]:[sexo]],6,FALSE)</f>
        <v>9 y 10</v>
      </c>
      <c r="H1142" s="1" t="str">
        <f>+VLOOKUP(bloque1_2[[#This Row],[niño]],BD.niños[[Código]:[sexo]],7,FALSE)</f>
        <v>F</v>
      </c>
      <c r="I1142" s="1">
        <v>1</v>
      </c>
    </row>
    <row r="1143" spans="1:9" x14ac:dyDescent="0.55000000000000004">
      <c r="A1143" s="1">
        <v>36</v>
      </c>
      <c r="B1143" t="s">
        <v>416</v>
      </c>
      <c r="C1143" s="1" t="s">
        <v>5</v>
      </c>
      <c r="D1143" s="1">
        <v>6</v>
      </c>
      <c r="E1143" s="1" t="s">
        <v>210</v>
      </c>
      <c r="F1143">
        <v>6</v>
      </c>
      <c r="G1143" s="1" t="str">
        <f>+VLOOKUP(bloque1_2[[#This Row],[niño]],BD.niños[[Código]:[sexo]],6,FALSE)</f>
        <v>7 y 8</v>
      </c>
      <c r="H1143" s="1" t="str">
        <f>+VLOOKUP(bloque1_2[[#This Row],[niño]],BD.niños[[Código]:[sexo]],7,FALSE)</f>
        <v>M</v>
      </c>
      <c r="I1143" s="1">
        <v>1</v>
      </c>
    </row>
    <row r="1144" spans="1:9" x14ac:dyDescent="0.55000000000000004">
      <c r="A1144" s="1">
        <v>36</v>
      </c>
      <c r="B1144" t="s">
        <v>416</v>
      </c>
      <c r="C1144" s="1" t="s">
        <v>5</v>
      </c>
      <c r="D1144" s="1">
        <v>6</v>
      </c>
      <c r="E1144" s="1" t="s">
        <v>274</v>
      </c>
      <c r="F1144">
        <v>6</v>
      </c>
      <c r="G1144" s="1" t="str">
        <f>+VLOOKUP(bloque1_2[[#This Row],[niño]],BD.niños[[Código]:[sexo]],6,FALSE)</f>
        <v>5 y 6</v>
      </c>
      <c r="H1144" s="1" t="str">
        <f>+VLOOKUP(bloque1_2[[#This Row],[niño]],BD.niños[[Código]:[sexo]],7,FALSE)</f>
        <v>M</v>
      </c>
      <c r="I1144" s="1">
        <v>1</v>
      </c>
    </row>
    <row r="1145" spans="1:9" x14ac:dyDescent="0.55000000000000004">
      <c r="A1145" s="1">
        <v>36</v>
      </c>
      <c r="B1145" t="s">
        <v>416</v>
      </c>
      <c r="C1145" s="1" t="s">
        <v>5</v>
      </c>
      <c r="D1145" s="1">
        <v>6</v>
      </c>
      <c r="E1145" s="1" t="s">
        <v>276</v>
      </c>
      <c r="F1145">
        <v>6</v>
      </c>
      <c r="G1145" s="1" t="str">
        <f>+VLOOKUP(bloque1_2[[#This Row],[niño]],BD.niños[[Código]:[sexo]],6,FALSE)</f>
        <v>5 y 6</v>
      </c>
      <c r="H1145" s="1" t="str">
        <f>+VLOOKUP(bloque1_2[[#This Row],[niño]],BD.niños[[Código]:[sexo]],7,FALSE)</f>
        <v>M</v>
      </c>
      <c r="I1145" s="1">
        <v>1</v>
      </c>
    </row>
    <row r="1146" spans="1:9" x14ac:dyDescent="0.55000000000000004">
      <c r="A1146" s="1">
        <v>36</v>
      </c>
      <c r="B1146" t="s">
        <v>416</v>
      </c>
      <c r="C1146" s="1" t="s">
        <v>5</v>
      </c>
      <c r="D1146" s="1">
        <v>6</v>
      </c>
      <c r="E1146" s="1" t="s">
        <v>279</v>
      </c>
      <c r="F1146">
        <v>6</v>
      </c>
      <c r="G1146" s="1" t="str">
        <f>+VLOOKUP(bloque1_2[[#This Row],[niño]],BD.niños[[Código]:[sexo]],6,FALSE)</f>
        <v>7 y 8</v>
      </c>
      <c r="H1146" s="1" t="str">
        <f>+VLOOKUP(bloque1_2[[#This Row],[niño]],BD.niños[[Código]:[sexo]],7,FALSE)</f>
        <v>F</v>
      </c>
      <c r="I1146" s="1">
        <v>1</v>
      </c>
    </row>
    <row r="1147" spans="1:9" x14ac:dyDescent="0.55000000000000004">
      <c r="A1147" s="1">
        <v>36</v>
      </c>
      <c r="B1147" t="s">
        <v>416</v>
      </c>
      <c r="C1147" s="1" t="s">
        <v>5</v>
      </c>
      <c r="D1147" s="1">
        <v>6</v>
      </c>
      <c r="E1147" s="1" t="s">
        <v>282</v>
      </c>
      <c r="F1147">
        <v>5</v>
      </c>
      <c r="G1147" s="1" t="str">
        <f>+VLOOKUP(bloque1_2[[#This Row],[niño]],BD.niños[[Código]:[sexo]],6,FALSE)</f>
        <v>5 y 6</v>
      </c>
      <c r="H1147" s="1" t="str">
        <f>+VLOOKUP(bloque1_2[[#This Row],[niño]],BD.niños[[Código]:[sexo]],7,FALSE)</f>
        <v>F</v>
      </c>
      <c r="I1147" s="1">
        <v>1</v>
      </c>
    </row>
    <row r="1148" spans="1:9" x14ac:dyDescent="0.55000000000000004">
      <c r="A1148" s="1">
        <v>36</v>
      </c>
      <c r="B1148" t="s">
        <v>416</v>
      </c>
      <c r="C1148" s="1" t="s">
        <v>5</v>
      </c>
      <c r="D1148" s="1">
        <v>6</v>
      </c>
      <c r="E1148" s="1" t="s">
        <v>352</v>
      </c>
      <c r="F1148">
        <v>6</v>
      </c>
      <c r="G1148" s="1" t="str">
        <f>+VLOOKUP(bloque1_2[[#This Row],[niño]],BD.niños[[Código]:[sexo]],6,FALSE)</f>
        <v>7 y 8</v>
      </c>
      <c r="H1148" s="1" t="str">
        <f>+VLOOKUP(bloque1_2[[#This Row],[niño]],BD.niños[[Código]:[sexo]],7,FALSE)</f>
        <v>F</v>
      </c>
      <c r="I1148" s="1">
        <v>1</v>
      </c>
    </row>
    <row r="1149" spans="1:9" x14ac:dyDescent="0.55000000000000004">
      <c r="A1149" s="1">
        <v>36</v>
      </c>
      <c r="B1149" t="s">
        <v>416</v>
      </c>
      <c r="C1149" s="1" t="s">
        <v>5</v>
      </c>
      <c r="D1149" s="1">
        <v>6</v>
      </c>
      <c r="E1149" s="1" t="s">
        <v>357</v>
      </c>
      <c r="F1149">
        <v>5</v>
      </c>
      <c r="G1149" s="1" t="str">
        <f>+VLOOKUP(bloque1_2[[#This Row],[niño]],BD.niños[[Código]:[sexo]],6,FALSE)</f>
        <v>7 y 8</v>
      </c>
      <c r="H1149" s="1" t="str">
        <f>+VLOOKUP(bloque1_2[[#This Row],[niño]],BD.niños[[Código]:[sexo]],7,FALSE)</f>
        <v>M</v>
      </c>
      <c r="I1149" s="1">
        <v>1</v>
      </c>
    </row>
    <row r="1150" spans="1:9" x14ac:dyDescent="0.55000000000000004">
      <c r="A1150" s="1">
        <v>36</v>
      </c>
      <c r="B1150" t="s">
        <v>416</v>
      </c>
      <c r="C1150" s="1" t="s">
        <v>5</v>
      </c>
      <c r="D1150" s="1">
        <v>6</v>
      </c>
      <c r="E1150" s="1" t="s">
        <v>360</v>
      </c>
      <c r="F1150">
        <v>6</v>
      </c>
      <c r="G1150" s="1" t="str">
        <f>+VLOOKUP(bloque1_2[[#This Row],[niño]],BD.niños[[Código]:[sexo]],6,FALSE)</f>
        <v>9 y 10</v>
      </c>
      <c r="H1150" s="1" t="str">
        <f>+VLOOKUP(bloque1_2[[#This Row],[niño]],BD.niños[[Código]:[sexo]],7,FALSE)</f>
        <v>M</v>
      </c>
      <c r="I1150" s="1">
        <v>1</v>
      </c>
    </row>
    <row r="1151" spans="1:9" x14ac:dyDescent="0.55000000000000004">
      <c r="A1151" s="1">
        <v>36</v>
      </c>
      <c r="B1151" t="s">
        <v>416</v>
      </c>
      <c r="C1151" s="1" t="s">
        <v>5</v>
      </c>
      <c r="D1151" s="1">
        <v>6</v>
      </c>
      <c r="E1151" s="1" t="s">
        <v>364</v>
      </c>
      <c r="F1151">
        <v>6</v>
      </c>
      <c r="G1151" s="1" t="str">
        <f>+VLOOKUP(bloque1_2[[#This Row],[niño]],BD.niños[[Código]:[sexo]],6,FALSE)</f>
        <v>9 y 10</v>
      </c>
      <c r="H1151" s="1" t="str">
        <f>+VLOOKUP(bloque1_2[[#This Row],[niño]],BD.niños[[Código]:[sexo]],7,FALSE)</f>
        <v>M</v>
      </c>
      <c r="I1151" s="1">
        <v>1</v>
      </c>
    </row>
    <row r="1152" spans="1:9" x14ac:dyDescent="0.55000000000000004">
      <c r="A1152" s="1">
        <v>36</v>
      </c>
      <c r="B1152" t="s">
        <v>416</v>
      </c>
      <c r="C1152" s="1" t="s">
        <v>5</v>
      </c>
      <c r="D1152" s="1">
        <v>6</v>
      </c>
      <c r="E1152" s="1" t="s">
        <v>368</v>
      </c>
      <c r="F1152">
        <v>6</v>
      </c>
      <c r="G1152" s="1" t="str">
        <f>+VLOOKUP(bloque1_2[[#This Row],[niño]],BD.niños[[Código]:[sexo]],6,FALSE)</f>
        <v>9 y 10</v>
      </c>
      <c r="H1152" s="1" t="str">
        <f>+VLOOKUP(bloque1_2[[#This Row],[niño]],BD.niños[[Código]:[sexo]],7,FALSE)</f>
        <v>M</v>
      </c>
      <c r="I1152" s="1">
        <v>1</v>
      </c>
    </row>
    <row r="1153" spans="1:9" x14ac:dyDescent="0.55000000000000004">
      <c r="A1153" s="1">
        <v>36</v>
      </c>
      <c r="B1153" t="s">
        <v>416</v>
      </c>
      <c r="C1153" s="1" t="s">
        <v>5</v>
      </c>
      <c r="D1153" s="1">
        <v>6</v>
      </c>
      <c r="E1153" s="1" t="s">
        <v>371</v>
      </c>
      <c r="F1153">
        <v>6</v>
      </c>
      <c r="G1153" s="1" t="str">
        <f>+VLOOKUP(bloque1_2[[#This Row],[niño]],BD.niños[[Código]:[sexo]],6,FALSE)</f>
        <v>9 y 10</v>
      </c>
      <c r="H1153" s="1" t="str">
        <f>+VLOOKUP(bloque1_2[[#This Row],[niño]],BD.niños[[Código]:[sexo]],7,FALSE)</f>
        <v>F</v>
      </c>
      <c r="I1153" s="1">
        <v>1</v>
      </c>
    </row>
    <row r="1154" spans="1:9" x14ac:dyDescent="0.55000000000000004">
      <c r="A1154" s="1">
        <v>37</v>
      </c>
      <c r="B1154" t="s">
        <v>417</v>
      </c>
      <c r="C1154" s="1" t="s">
        <v>3</v>
      </c>
      <c r="D1154" s="1">
        <v>4</v>
      </c>
      <c r="E1154" s="1" t="s">
        <v>36</v>
      </c>
      <c r="F1154">
        <v>4</v>
      </c>
      <c r="G1154" s="1" t="str">
        <f>+VLOOKUP(bloque1_2[[#This Row],[niño]],BD.niños[[Código]:[sexo]],6,FALSE)</f>
        <v>5 y 6</v>
      </c>
      <c r="H1154" s="1" t="str">
        <f>+VLOOKUP(bloque1_2[[#This Row],[niño]],BD.niños[[Código]:[sexo]],7,FALSE)</f>
        <v>M</v>
      </c>
      <c r="I1154" s="1">
        <v>1</v>
      </c>
    </row>
    <row r="1155" spans="1:9" x14ac:dyDescent="0.55000000000000004">
      <c r="A1155" s="1">
        <v>37</v>
      </c>
      <c r="B1155" t="s">
        <v>417</v>
      </c>
      <c r="C1155" s="1" t="s">
        <v>3</v>
      </c>
      <c r="D1155" s="1">
        <v>4</v>
      </c>
      <c r="E1155" s="1" t="s">
        <v>40</v>
      </c>
      <c r="F1155">
        <v>5</v>
      </c>
      <c r="G1155" s="1" t="str">
        <f>+VLOOKUP(bloque1_2[[#This Row],[niño]],BD.niños[[Código]:[sexo]],6,FALSE)</f>
        <v>7 y 8</v>
      </c>
      <c r="H1155" s="1" t="str">
        <f>+VLOOKUP(bloque1_2[[#This Row],[niño]],BD.niños[[Código]:[sexo]],7,FALSE)</f>
        <v>M</v>
      </c>
      <c r="I1155" s="1">
        <v>1</v>
      </c>
    </row>
    <row r="1156" spans="1:9" x14ac:dyDescent="0.55000000000000004">
      <c r="A1156" s="1">
        <v>37</v>
      </c>
      <c r="B1156" t="s">
        <v>417</v>
      </c>
      <c r="C1156" s="1" t="s">
        <v>3</v>
      </c>
      <c r="D1156" s="1">
        <v>4</v>
      </c>
      <c r="E1156" s="1" t="s">
        <v>44</v>
      </c>
      <c r="F1156">
        <v>4</v>
      </c>
      <c r="G1156" s="1" t="str">
        <f>+VLOOKUP(bloque1_2[[#This Row],[niño]],BD.niños[[Código]:[sexo]],6,FALSE)</f>
        <v>7 y 8</v>
      </c>
      <c r="H1156" s="1" t="str">
        <f>+VLOOKUP(bloque1_2[[#This Row],[niño]],BD.niños[[Código]:[sexo]],7,FALSE)</f>
        <v>F</v>
      </c>
      <c r="I1156" s="1">
        <v>1</v>
      </c>
    </row>
    <row r="1157" spans="1:9" x14ac:dyDescent="0.55000000000000004">
      <c r="A1157" s="1">
        <v>37</v>
      </c>
      <c r="B1157" t="s">
        <v>417</v>
      </c>
      <c r="C1157" s="1" t="s">
        <v>3</v>
      </c>
      <c r="D1157" s="1">
        <v>4</v>
      </c>
      <c r="E1157" s="1" t="s">
        <v>48</v>
      </c>
      <c r="F1157">
        <v>4</v>
      </c>
      <c r="G1157" s="1" t="str">
        <f>+VLOOKUP(bloque1_2[[#This Row],[niño]],BD.niños[[Código]:[sexo]],6,FALSE)</f>
        <v>7 y 8</v>
      </c>
      <c r="H1157" s="1" t="str">
        <f>+VLOOKUP(bloque1_2[[#This Row],[niño]],BD.niños[[Código]:[sexo]],7,FALSE)</f>
        <v>F</v>
      </c>
      <c r="I1157" s="1">
        <v>1</v>
      </c>
    </row>
    <row r="1158" spans="1:9" x14ac:dyDescent="0.55000000000000004">
      <c r="A1158" s="1">
        <v>37</v>
      </c>
      <c r="B1158" t="s">
        <v>417</v>
      </c>
      <c r="C1158" s="1" t="s">
        <v>3</v>
      </c>
      <c r="D1158" s="1">
        <v>4</v>
      </c>
      <c r="E1158" s="1" t="s">
        <v>52</v>
      </c>
      <c r="F1158">
        <v>4</v>
      </c>
      <c r="G1158" s="1" t="str">
        <f>+VLOOKUP(bloque1_2[[#This Row],[niño]],BD.niños[[Código]:[sexo]],6,FALSE)</f>
        <v>7 y 8</v>
      </c>
      <c r="H1158" s="1" t="str">
        <f>+VLOOKUP(bloque1_2[[#This Row],[niño]],BD.niños[[Código]:[sexo]],7,FALSE)</f>
        <v>F</v>
      </c>
      <c r="I1158" s="1">
        <v>1</v>
      </c>
    </row>
    <row r="1159" spans="1:9" x14ac:dyDescent="0.55000000000000004">
      <c r="A1159" s="1">
        <v>37</v>
      </c>
      <c r="B1159" t="s">
        <v>417</v>
      </c>
      <c r="C1159" s="1" t="s">
        <v>3</v>
      </c>
      <c r="D1159" s="1">
        <v>4</v>
      </c>
      <c r="E1159" s="1" t="s">
        <v>56</v>
      </c>
      <c r="F1159">
        <v>4</v>
      </c>
      <c r="G1159" s="1" t="str">
        <f>+VLOOKUP(bloque1_2[[#This Row],[niño]],BD.niños[[Código]:[sexo]],6,FALSE)</f>
        <v>7 y 8</v>
      </c>
      <c r="H1159" s="1" t="str">
        <f>+VLOOKUP(bloque1_2[[#This Row],[niño]],BD.niños[[Código]:[sexo]],7,FALSE)</f>
        <v>F</v>
      </c>
      <c r="I1159" s="1">
        <v>1</v>
      </c>
    </row>
    <row r="1160" spans="1:9" x14ac:dyDescent="0.55000000000000004">
      <c r="A1160" s="1">
        <v>37</v>
      </c>
      <c r="B1160" t="s">
        <v>417</v>
      </c>
      <c r="C1160" s="1" t="s">
        <v>3</v>
      </c>
      <c r="D1160" s="1">
        <v>4</v>
      </c>
      <c r="E1160" s="1" t="s">
        <v>60</v>
      </c>
      <c r="F1160">
        <v>4</v>
      </c>
      <c r="G1160" s="1" t="str">
        <f>+VLOOKUP(bloque1_2[[#This Row],[niño]],BD.niños[[Código]:[sexo]],6,FALSE)</f>
        <v>9 y 10</v>
      </c>
      <c r="H1160" s="1" t="str">
        <f>+VLOOKUP(bloque1_2[[#This Row],[niño]],BD.niños[[Código]:[sexo]],7,FALSE)</f>
        <v>M</v>
      </c>
      <c r="I1160" s="1">
        <v>1</v>
      </c>
    </row>
    <row r="1161" spans="1:9" x14ac:dyDescent="0.55000000000000004">
      <c r="A1161" s="1">
        <v>37</v>
      </c>
      <c r="B1161" t="s">
        <v>417</v>
      </c>
      <c r="C1161" s="1" t="s">
        <v>3</v>
      </c>
      <c r="D1161" s="1">
        <v>4</v>
      </c>
      <c r="E1161" s="1" t="s">
        <v>64</v>
      </c>
      <c r="F1161">
        <v>4</v>
      </c>
      <c r="G1161" s="1" t="str">
        <f>+VLOOKUP(bloque1_2[[#This Row],[niño]],BD.niños[[Código]:[sexo]],6,FALSE)</f>
        <v>9 y 10</v>
      </c>
      <c r="H1161" s="1" t="str">
        <f>+VLOOKUP(bloque1_2[[#This Row],[niño]],BD.niños[[Código]:[sexo]],7,FALSE)</f>
        <v>F</v>
      </c>
      <c r="I1161" s="1">
        <v>1</v>
      </c>
    </row>
    <row r="1162" spans="1:9" x14ac:dyDescent="0.55000000000000004">
      <c r="A1162" s="1">
        <v>37</v>
      </c>
      <c r="B1162" t="s">
        <v>417</v>
      </c>
      <c r="C1162" s="1" t="s">
        <v>3</v>
      </c>
      <c r="D1162" s="1">
        <v>4</v>
      </c>
      <c r="E1162" s="1" t="s">
        <v>68</v>
      </c>
      <c r="F1162">
        <v>4</v>
      </c>
      <c r="G1162" s="1" t="str">
        <f>+VLOOKUP(bloque1_2[[#This Row],[niño]],BD.niños[[Código]:[sexo]],6,FALSE)</f>
        <v>9 y 10</v>
      </c>
      <c r="H1162" s="1" t="str">
        <f>+VLOOKUP(bloque1_2[[#This Row],[niño]],BD.niños[[Código]:[sexo]],7,FALSE)</f>
        <v>M</v>
      </c>
      <c r="I1162" s="1">
        <v>1</v>
      </c>
    </row>
    <row r="1163" spans="1:9" x14ac:dyDescent="0.55000000000000004">
      <c r="A1163" s="1">
        <v>37</v>
      </c>
      <c r="B1163" t="s">
        <v>417</v>
      </c>
      <c r="C1163" s="1" t="s">
        <v>3</v>
      </c>
      <c r="D1163" s="1">
        <v>4</v>
      </c>
      <c r="E1163" s="1" t="s">
        <v>72</v>
      </c>
      <c r="F1163">
        <v>7</v>
      </c>
      <c r="G1163" s="1" t="str">
        <f>+VLOOKUP(bloque1_2[[#This Row],[niño]],BD.niños[[Código]:[sexo]],6,FALSE)</f>
        <v>9 y 10</v>
      </c>
      <c r="H1163" s="1" t="str">
        <f>+VLOOKUP(bloque1_2[[#This Row],[niño]],BD.niños[[Código]:[sexo]],7,FALSE)</f>
        <v>F</v>
      </c>
      <c r="I1163" s="1">
        <v>1</v>
      </c>
    </row>
    <row r="1164" spans="1:9" x14ac:dyDescent="0.55000000000000004">
      <c r="A1164" s="1">
        <v>37</v>
      </c>
      <c r="B1164" t="s">
        <v>417</v>
      </c>
      <c r="C1164" s="1" t="s">
        <v>3</v>
      </c>
      <c r="D1164" s="1">
        <v>4</v>
      </c>
      <c r="E1164" s="1" t="s">
        <v>75</v>
      </c>
      <c r="F1164">
        <v>4</v>
      </c>
      <c r="G1164" s="1" t="str">
        <f>+VLOOKUP(bloque1_2[[#This Row],[niño]],BD.niños[[Código]:[sexo]],6,FALSE)</f>
        <v>9 y 10</v>
      </c>
      <c r="H1164" s="1" t="str">
        <f>+VLOOKUP(bloque1_2[[#This Row],[niño]],BD.niños[[Código]:[sexo]],7,FALSE)</f>
        <v>F</v>
      </c>
      <c r="I1164" s="1">
        <v>1</v>
      </c>
    </row>
    <row r="1165" spans="1:9" x14ac:dyDescent="0.55000000000000004">
      <c r="A1165" s="1">
        <v>37</v>
      </c>
      <c r="B1165" t="s">
        <v>417</v>
      </c>
      <c r="C1165" s="1" t="s">
        <v>3</v>
      </c>
      <c r="D1165" s="1">
        <v>4</v>
      </c>
      <c r="E1165" s="1" t="s">
        <v>78</v>
      </c>
      <c r="F1165">
        <v>4</v>
      </c>
      <c r="G1165" s="1" t="str">
        <f>+VLOOKUP(bloque1_2[[#This Row],[niño]],BD.niños[[Código]:[sexo]],6,FALSE)</f>
        <v>5 y 6</v>
      </c>
      <c r="H1165" s="1" t="str">
        <f>+VLOOKUP(bloque1_2[[#This Row],[niño]],BD.niños[[Código]:[sexo]],7,FALSE)</f>
        <v>M</v>
      </c>
      <c r="I1165" s="1">
        <v>1</v>
      </c>
    </row>
    <row r="1166" spans="1:9" x14ac:dyDescent="0.55000000000000004">
      <c r="A1166" s="1">
        <v>37</v>
      </c>
      <c r="B1166" t="s">
        <v>417</v>
      </c>
      <c r="C1166" s="1" t="s">
        <v>3</v>
      </c>
      <c r="D1166" s="1">
        <v>4</v>
      </c>
      <c r="E1166" s="1" t="s">
        <v>82</v>
      </c>
      <c r="F1166">
        <v>2</v>
      </c>
      <c r="G1166" s="1" t="str">
        <f>+VLOOKUP(bloque1_2[[#This Row],[niño]],BD.niños[[Código]:[sexo]],6,FALSE)</f>
        <v>5 y 6</v>
      </c>
      <c r="H1166" s="1" t="str">
        <f>+VLOOKUP(bloque1_2[[#This Row],[niño]],BD.niños[[Código]:[sexo]],7,FALSE)</f>
        <v>F</v>
      </c>
      <c r="I1166" s="1">
        <v>1</v>
      </c>
    </row>
    <row r="1167" spans="1:9" x14ac:dyDescent="0.55000000000000004">
      <c r="A1167" s="1">
        <v>37</v>
      </c>
      <c r="B1167" t="s">
        <v>417</v>
      </c>
      <c r="C1167" s="1" t="s">
        <v>3</v>
      </c>
      <c r="D1167" s="1">
        <v>4</v>
      </c>
      <c r="E1167" s="1" t="s">
        <v>85</v>
      </c>
      <c r="F1167">
        <v>4</v>
      </c>
      <c r="G1167" s="1" t="str">
        <f>+VLOOKUP(bloque1_2[[#This Row],[niño]],BD.niños[[Código]:[sexo]],6,FALSE)</f>
        <v>5 y 6</v>
      </c>
      <c r="H1167" s="1" t="str">
        <f>+VLOOKUP(bloque1_2[[#This Row],[niño]],BD.niños[[Código]:[sexo]],7,FALSE)</f>
        <v>M</v>
      </c>
      <c r="I1167" s="1">
        <v>1</v>
      </c>
    </row>
    <row r="1168" spans="1:9" x14ac:dyDescent="0.55000000000000004">
      <c r="A1168" s="1">
        <v>37</v>
      </c>
      <c r="B1168" t="s">
        <v>417</v>
      </c>
      <c r="C1168" s="1" t="s">
        <v>3</v>
      </c>
      <c r="D1168" s="1">
        <v>4</v>
      </c>
      <c r="E1168" s="1" t="s">
        <v>184</v>
      </c>
      <c r="F1168">
        <v>4</v>
      </c>
      <c r="G1168" s="1" t="str">
        <f>+VLOOKUP(bloque1_2[[#This Row],[niño]],BD.niños[[Código]:[sexo]],6,FALSE)</f>
        <v>7 y 8</v>
      </c>
      <c r="H1168" s="1" t="str">
        <f>+VLOOKUP(bloque1_2[[#This Row],[niño]],BD.niños[[Código]:[sexo]],7,FALSE)</f>
        <v>M</v>
      </c>
      <c r="I1168" s="1">
        <v>1</v>
      </c>
    </row>
    <row r="1169" spans="1:9" x14ac:dyDescent="0.55000000000000004">
      <c r="A1169" s="1">
        <v>37</v>
      </c>
      <c r="B1169" t="s">
        <v>417</v>
      </c>
      <c r="C1169" s="1" t="s">
        <v>3</v>
      </c>
      <c r="D1169" s="1">
        <v>4</v>
      </c>
      <c r="E1169" s="1" t="s">
        <v>187</v>
      </c>
      <c r="F1169">
        <v>4</v>
      </c>
      <c r="G1169" s="1" t="str">
        <f>+VLOOKUP(bloque1_2[[#This Row],[niño]],BD.niños[[Código]:[sexo]],6,FALSE)</f>
        <v>7 y 8</v>
      </c>
      <c r="H1169" s="1" t="str">
        <f>+VLOOKUP(bloque1_2[[#This Row],[niño]],BD.niños[[Código]:[sexo]],7,FALSE)</f>
        <v>F</v>
      </c>
      <c r="I1169" s="1">
        <v>1</v>
      </c>
    </row>
    <row r="1170" spans="1:9" x14ac:dyDescent="0.55000000000000004">
      <c r="A1170" s="1">
        <v>37</v>
      </c>
      <c r="B1170" t="s">
        <v>417</v>
      </c>
      <c r="C1170" s="1" t="s">
        <v>3</v>
      </c>
      <c r="D1170" s="1">
        <v>4</v>
      </c>
      <c r="E1170" s="1" t="s">
        <v>192</v>
      </c>
      <c r="F1170">
        <v>4</v>
      </c>
      <c r="G1170" s="1" t="str">
        <f>+VLOOKUP(bloque1_2[[#This Row],[niño]],BD.niños[[Código]:[sexo]],6,FALSE)</f>
        <v>7 y 8</v>
      </c>
      <c r="H1170" s="1" t="str">
        <f>+VLOOKUP(bloque1_2[[#This Row],[niño]],BD.niños[[Código]:[sexo]],7,FALSE)</f>
        <v>M</v>
      </c>
      <c r="I1170" s="1">
        <v>1</v>
      </c>
    </row>
    <row r="1171" spans="1:9" x14ac:dyDescent="0.55000000000000004">
      <c r="A1171" s="1">
        <v>37</v>
      </c>
      <c r="B1171" t="s">
        <v>417</v>
      </c>
      <c r="C1171" s="1" t="s">
        <v>3</v>
      </c>
      <c r="D1171" s="1">
        <v>4</v>
      </c>
      <c r="E1171" s="1" t="s">
        <v>195</v>
      </c>
      <c r="F1171">
        <v>4</v>
      </c>
      <c r="G1171" s="1" t="str">
        <f>+VLOOKUP(bloque1_2[[#This Row],[niño]],BD.niños[[Código]:[sexo]],6,FALSE)</f>
        <v>9 y 10</v>
      </c>
      <c r="H1171" s="1" t="str">
        <f>+VLOOKUP(bloque1_2[[#This Row],[niño]],BD.niños[[Código]:[sexo]],7,FALSE)</f>
        <v>M</v>
      </c>
      <c r="I1171" s="1">
        <v>1</v>
      </c>
    </row>
    <row r="1172" spans="1:9" x14ac:dyDescent="0.55000000000000004">
      <c r="A1172" s="1">
        <v>37</v>
      </c>
      <c r="B1172" t="s">
        <v>417</v>
      </c>
      <c r="C1172" s="1" t="s">
        <v>3</v>
      </c>
      <c r="D1172" s="1">
        <v>4</v>
      </c>
      <c r="E1172" s="1" t="s">
        <v>199</v>
      </c>
      <c r="F1172">
        <v>4</v>
      </c>
      <c r="G1172" s="1" t="str">
        <f>+VLOOKUP(bloque1_2[[#This Row],[niño]],BD.niños[[Código]:[sexo]],6,FALSE)</f>
        <v>9 y 10</v>
      </c>
      <c r="H1172" s="1" t="str">
        <f>+VLOOKUP(bloque1_2[[#This Row],[niño]],BD.niños[[Código]:[sexo]],7,FALSE)</f>
        <v>M</v>
      </c>
      <c r="I1172" s="1">
        <v>1</v>
      </c>
    </row>
    <row r="1173" spans="1:9" x14ac:dyDescent="0.55000000000000004">
      <c r="A1173" s="1">
        <v>37</v>
      </c>
      <c r="B1173" t="s">
        <v>417</v>
      </c>
      <c r="C1173" s="1" t="s">
        <v>3</v>
      </c>
      <c r="D1173" s="1">
        <v>4</v>
      </c>
      <c r="E1173" s="1" t="s">
        <v>203</v>
      </c>
      <c r="F1173">
        <v>4</v>
      </c>
      <c r="G1173" s="1" t="str">
        <f>+VLOOKUP(bloque1_2[[#This Row],[niño]],BD.niños[[Código]:[sexo]],6,FALSE)</f>
        <v>9 y 10</v>
      </c>
      <c r="H1173" s="1" t="str">
        <f>+VLOOKUP(bloque1_2[[#This Row],[niño]],BD.niños[[Código]:[sexo]],7,FALSE)</f>
        <v>F</v>
      </c>
      <c r="I1173" s="1">
        <v>1</v>
      </c>
    </row>
    <row r="1174" spans="1:9" x14ac:dyDescent="0.55000000000000004">
      <c r="A1174" s="1">
        <v>37</v>
      </c>
      <c r="B1174" t="s">
        <v>417</v>
      </c>
      <c r="C1174" s="1" t="s">
        <v>3</v>
      </c>
      <c r="D1174" s="1">
        <v>4</v>
      </c>
      <c r="E1174" s="1" t="s">
        <v>206</v>
      </c>
      <c r="F1174">
        <v>4</v>
      </c>
      <c r="G1174" s="1" t="str">
        <f>+VLOOKUP(bloque1_2[[#This Row],[niño]],BD.niños[[Código]:[sexo]],6,FALSE)</f>
        <v>9 y 10</v>
      </c>
      <c r="H1174" s="1" t="str">
        <f>+VLOOKUP(bloque1_2[[#This Row],[niño]],BD.niños[[Código]:[sexo]],7,FALSE)</f>
        <v>F</v>
      </c>
      <c r="I1174" s="1">
        <v>1</v>
      </c>
    </row>
    <row r="1175" spans="1:9" x14ac:dyDescent="0.55000000000000004">
      <c r="A1175" s="1">
        <v>37</v>
      </c>
      <c r="B1175" t="s">
        <v>417</v>
      </c>
      <c r="C1175" s="1" t="s">
        <v>3</v>
      </c>
      <c r="D1175" s="1">
        <v>4</v>
      </c>
      <c r="E1175" s="1" t="s">
        <v>210</v>
      </c>
      <c r="F1175">
        <v>4</v>
      </c>
      <c r="G1175" s="1" t="str">
        <f>+VLOOKUP(bloque1_2[[#This Row],[niño]],BD.niños[[Código]:[sexo]],6,FALSE)</f>
        <v>7 y 8</v>
      </c>
      <c r="H1175" s="1" t="str">
        <f>+VLOOKUP(bloque1_2[[#This Row],[niño]],BD.niños[[Código]:[sexo]],7,FALSE)</f>
        <v>M</v>
      </c>
      <c r="I1175" s="1">
        <v>1</v>
      </c>
    </row>
    <row r="1176" spans="1:9" x14ac:dyDescent="0.55000000000000004">
      <c r="A1176" s="1">
        <v>37</v>
      </c>
      <c r="B1176" t="s">
        <v>417</v>
      </c>
      <c r="C1176" s="1" t="s">
        <v>3</v>
      </c>
      <c r="D1176" s="1">
        <v>4</v>
      </c>
      <c r="E1176" s="1" t="s">
        <v>274</v>
      </c>
      <c r="F1176">
        <v>4</v>
      </c>
      <c r="G1176" s="1" t="str">
        <f>+VLOOKUP(bloque1_2[[#This Row],[niño]],BD.niños[[Código]:[sexo]],6,FALSE)</f>
        <v>5 y 6</v>
      </c>
      <c r="H1176" s="1" t="str">
        <f>+VLOOKUP(bloque1_2[[#This Row],[niño]],BD.niños[[Código]:[sexo]],7,FALSE)</f>
        <v>M</v>
      </c>
      <c r="I1176" s="1">
        <v>1</v>
      </c>
    </row>
    <row r="1177" spans="1:9" x14ac:dyDescent="0.55000000000000004">
      <c r="A1177" s="1">
        <v>37</v>
      </c>
      <c r="B1177" t="s">
        <v>417</v>
      </c>
      <c r="C1177" s="1" t="s">
        <v>3</v>
      </c>
      <c r="D1177" s="1">
        <v>4</v>
      </c>
      <c r="E1177" s="1" t="s">
        <v>276</v>
      </c>
      <c r="F1177">
        <v>4</v>
      </c>
      <c r="G1177" s="1" t="str">
        <f>+VLOOKUP(bloque1_2[[#This Row],[niño]],BD.niños[[Código]:[sexo]],6,FALSE)</f>
        <v>5 y 6</v>
      </c>
      <c r="H1177" s="1" t="str">
        <f>+VLOOKUP(bloque1_2[[#This Row],[niño]],BD.niños[[Código]:[sexo]],7,FALSE)</f>
        <v>M</v>
      </c>
      <c r="I1177" s="1">
        <v>1</v>
      </c>
    </row>
    <row r="1178" spans="1:9" x14ac:dyDescent="0.55000000000000004">
      <c r="A1178" s="1">
        <v>37</v>
      </c>
      <c r="B1178" t="s">
        <v>417</v>
      </c>
      <c r="C1178" s="1" t="s">
        <v>3</v>
      </c>
      <c r="D1178" s="1">
        <v>4</v>
      </c>
      <c r="E1178" s="1" t="s">
        <v>279</v>
      </c>
      <c r="F1178">
        <v>4</v>
      </c>
      <c r="G1178" s="1" t="str">
        <f>+VLOOKUP(bloque1_2[[#This Row],[niño]],BD.niños[[Código]:[sexo]],6,FALSE)</f>
        <v>7 y 8</v>
      </c>
      <c r="H1178" s="1" t="str">
        <f>+VLOOKUP(bloque1_2[[#This Row],[niño]],BD.niños[[Código]:[sexo]],7,FALSE)</f>
        <v>F</v>
      </c>
      <c r="I1178" s="1">
        <v>1</v>
      </c>
    </row>
    <row r="1179" spans="1:9" x14ac:dyDescent="0.55000000000000004">
      <c r="A1179" s="1">
        <v>37</v>
      </c>
      <c r="B1179" t="s">
        <v>417</v>
      </c>
      <c r="C1179" s="1" t="s">
        <v>3</v>
      </c>
      <c r="D1179" s="1">
        <v>4</v>
      </c>
      <c r="E1179" s="1" t="s">
        <v>282</v>
      </c>
      <c r="F1179">
        <v>4</v>
      </c>
      <c r="G1179" s="1" t="str">
        <f>+VLOOKUP(bloque1_2[[#This Row],[niño]],BD.niños[[Código]:[sexo]],6,FALSE)</f>
        <v>5 y 6</v>
      </c>
      <c r="H1179" s="1" t="str">
        <f>+VLOOKUP(bloque1_2[[#This Row],[niño]],BD.niños[[Código]:[sexo]],7,FALSE)</f>
        <v>F</v>
      </c>
      <c r="I1179" s="1">
        <v>1</v>
      </c>
    </row>
    <row r="1180" spans="1:9" x14ac:dyDescent="0.55000000000000004">
      <c r="A1180" s="1">
        <v>37</v>
      </c>
      <c r="B1180" t="s">
        <v>417</v>
      </c>
      <c r="C1180" s="1" t="s">
        <v>3</v>
      </c>
      <c r="D1180" s="1">
        <v>4</v>
      </c>
      <c r="E1180" s="1" t="s">
        <v>352</v>
      </c>
      <c r="F1180">
        <v>4</v>
      </c>
      <c r="G1180" s="1" t="str">
        <f>+VLOOKUP(bloque1_2[[#This Row],[niño]],BD.niños[[Código]:[sexo]],6,FALSE)</f>
        <v>7 y 8</v>
      </c>
      <c r="H1180" s="1" t="str">
        <f>+VLOOKUP(bloque1_2[[#This Row],[niño]],BD.niños[[Código]:[sexo]],7,FALSE)</f>
        <v>F</v>
      </c>
      <c r="I1180" s="1">
        <v>1</v>
      </c>
    </row>
    <row r="1181" spans="1:9" x14ac:dyDescent="0.55000000000000004">
      <c r="A1181" s="1">
        <v>37</v>
      </c>
      <c r="B1181" t="s">
        <v>417</v>
      </c>
      <c r="C1181" s="1" t="s">
        <v>3</v>
      </c>
      <c r="D1181" s="1">
        <v>4</v>
      </c>
      <c r="E1181" s="1" t="s">
        <v>357</v>
      </c>
      <c r="F1181">
        <v>4</v>
      </c>
      <c r="G1181" s="1" t="str">
        <f>+VLOOKUP(bloque1_2[[#This Row],[niño]],BD.niños[[Código]:[sexo]],6,FALSE)</f>
        <v>7 y 8</v>
      </c>
      <c r="H1181" s="1" t="str">
        <f>+VLOOKUP(bloque1_2[[#This Row],[niño]],BD.niños[[Código]:[sexo]],7,FALSE)</f>
        <v>M</v>
      </c>
      <c r="I1181" s="1">
        <v>1</v>
      </c>
    </row>
    <row r="1182" spans="1:9" x14ac:dyDescent="0.55000000000000004">
      <c r="A1182" s="1">
        <v>37</v>
      </c>
      <c r="B1182" t="s">
        <v>417</v>
      </c>
      <c r="C1182" s="1" t="s">
        <v>3</v>
      </c>
      <c r="D1182" s="1">
        <v>4</v>
      </c>
      <c r="E1182" s="1" t="s">
        <v>360</v>
      </c>
      <c r="F1182">
        <v>4</v>
      </c>
      <c r="G1182" s="1" t="str">
        <f>+VLOOKUP(bloque1_2[[#This Row],[niño]],BD.niños[[Código]:[sexo]],6,FALSE)</f>
        <v>9 y 10</v>
      </c>
      <c r="H1182" s="1" t="str">
        <f>+VLOOKUP(bloque1_2[[#This Row],[niño]],BD.niños[[Código]:[sexo]],7,FALSE)</f>
        <v>M</v>
      </c>
      <c r="I1182" s="1">
        <v>1</v>
      </c>
    </row>
    <row r="1183" spans="1:9" x14ac:dyDescent="0.55000000000000004">
      <c r="A1183" s="1">
        <v>37</v>
      </c>
      <c r="B1183" t="s">
        <v>417</v>
      </c>
      <c r="C1183" s="1" t="s">
        <v>3</v>
      </c>
      <c r="D1183" s="1">
        <v>4</v>
      </c>
      <c r="E1183" s="1" t="s">
        <v>364</v>
      </c>
      <c r="F1183">
        <v>4</v>
      </c>
      <c r="G1183" s="1" t="str">
        <f>+VLOOKUP(bloque1_2[[#This Row],[niño]],BD.niños[[Código]:[sexo]],6,FALSE)</f>
        <v>9 y 10</v>
      </c>
      <c r="H1183" s="1" t="str">
        <f>+VLOOKUP(bloque1_2[[#This Row],[niño]],BD.niños[[Código]:[sexo]],7,FALSE)</f>
        <v>M</v>
      </c>
      <c r="I1183" s="1">
        <v>1</v>
      </c>
    </row>
    <row r="1184" spans="1:9" x14ac:dyDescent="0.55000000000000004">
      <c r="A1184" s="1">
        <v>37</v>
      </c>
      <c r="B1184" t="s">
        <v>417</v>
      </c>
      <c r="C1184" s="1" t="s">
        <v>3</v>
      </c>
      <c r="D1184" s="1">
        <v>4</v>
      </c>
      <c r="E1184" s="1" t="s">
        <v>368</v>
      </c>
      <c r="F1184">
        <v>4</v>
      </c>
      <c r="G1184" s="1" t="str">
        <f>+VLOOKUP(bloque1_2[[#This Row],[niño]],BD.niños[[Código]:[sexo]],6,FALSE)</f>
        <v>9 y 10</v>
      </c>
      <c r="H1184" s="1" t="str">
        <f>+VLOOKUP(bloque1_2[[#This Row],[niño]],BD.niños[[Código]:[sexo]],7,FALSE)</f>
        <v>M</v>
      </c>
      <c r="I1184" s="1">
        <v>1</v>
      </c>
    </row>
    <row r="1185" spans="1:9" x14ac:dyDescent="0.55000000000000004">
      <c r="A1185" s="1">
        <v>37</v>
      </c>
      <c r="B1185" t="s">
        <v>417</v>
      </c>
      <c r="C1185" s="1" t="s">
        <v>3</v>
      </c>
      <c r="D1185" s="1">
        <v>4</v>
      </c>
      <c r="E1185" s="1" t="s">
        <v>371</v>
      </c>
      <c r="F1185">
        <v>4</v>
      </c>
      <c r="G1185" s="1" t="str">
        <f>+VLOOKUP(bloque1_2[[#This Row],[niño]],BD.niños[[Código]:[sexo]],6,FALSE)</f>
        <v>9 y 10</v>
      </c>
      <c r="H1185" s="1" t="str">
        <f>+VLOOKUP(bloque1_2[[#This Row],[niño]],BD.niños[[Código]:[sexo]],7,FALSE)</f>
        <v>F</v>
      </c>
      <c r="I1185" s="1">
        <v>1</v>
      </c>
    </row>
    <row r="1186" spans="1:9" x14ac:dyDescent="0.55000000000000004">
      <c r="A1186" s="1">
        <v>38</v>
      </c>
      <c r="B1186" t="s">
        <v>418</v>
      </c>
      <c r="C1186" s="1" t="s">
        <v>1</v>
      </c>
      <c r="D1186" s="1">
        <v>2</v>
      </c>
      <c r="E1186" s="1" t="s">
        <v>36</v>
      </c>
      <c r="F1186">
        <v>2</v>
      </c>
      <c r="G1186" s="1" t="str">
        <f>+VLOOKUP(bloque1_2[[#This Row],[niño]],BD.niños[[Código]:[sexo]],6,FALSE)</f>
        <v>5 y 6</v>
      </c>
      <c r="H1186" s="1" t="str">
        <f>+VLOOKUP(bloque1_2[[#This Row],[niño]],BD.niños[[Código]:[sexo]],7,FALSE)</f>
        <v>M</v>
      </c>
      <c r="I1186" s="1">
        <v>1</v>
      </c>
    </row>
    <row r="1187" spans="1:9" x14ac:dyDescent="0.55000000000000004">
      <c r="A1187" s="1">
        <v>38</v>
      </c>
      <c r="B1187" t="s">
        <v>418</v>
      </c>
      <c r="C1187" s="1" t="s">
        <v>1</v>
      </c>
      <c r="D1187" s="1">
        <v>2</v>
      </c>
      <c r="E1187" s="1" t="s">
        <v>40</v>
      </c>
      <c r="F1187">
        <v>2</v>
      </c>
      <c r="G1187" s="1" t="str">
        <f>+VLOOKUP(bloque1_2[[#This Row],[niño]],BD.niños[[Código]:[sexo]],6,FALSE)</f>
        <v>7 y 8</v>
      </c>
      <c r="H1187" s="1" t="str">
        <f>+VLOOKUP(bloque1_2[[#This Row],[niño]],BD.niños[[Código]:[sexo]],7,FALSE)</f>
        <v>M</v>
      </c>
      <c r="I1187" s="1">
        <v>1</v>
      </c>
    </row>
    <row r="1188" spans="1:9" x14ac:dyDescent="0.55000000000000004">
      <c r="A1188" s="1">
        <v>38</v>
      </c>
      <c r="B1188" t="s">
        <v>418</v>
      </c>
      <c r="C1188" s="1" t="s">
        <v>1</v>
      </c>
      <c r="D1188" s="1">
        <v>2</v>
      </c>
      <c r="E1188" s="1" t="s">
        <v>44</v>
      </c>
      <c r="F1188">
        <v>2</v>
      </c>
      <c r="G1188" s="1" t="str">
        <f>+VLOOKUP(bloque1_2[[#This Row],[niño]],BD.niños[[Código]:[sexo]],6,FALSE)</f>
        <v>7 y 8</v>
      </c>
      <c r="H1188" s="1" t="str">
        <f>+VLOOKUP(bloque1_2[[#This Row],[niño]],BD.niños[[Código]:[sexo]],7,FALSE)</f>
        <v>F</v>
      </c>
      <c r="I1188" s="1">
        <v>1</v>
      </c>
    </row>
    <row r="1189" spans="1:9" x14ac:dyDescent="0.55000000000000004">
      <c r="A1189" s="1">
        <v>38</v>
      </c>
      <c r="B1189" t="s">
        <v>418</v>
      </c>
      <c r="C1189" s="1" t="s">
        <v>1</v>
      </c>
      <c r="D1189" s="1">
        <v>2</v>
      </c>
      <c r="E1189" s="1" t="s">
        <v>48</v>
      </c>
      <c r="F1189">
        <v>2</v>
      </c>
      <c r="G1189" s="1" t="str">
        <f>+VLOOKUP(bloque1_2[[#This Row],[niño]],BD.niños[[Código]:[sexo]],6,FALSE)</f>
        <v>7 y 8</v>
      </c>
      <c r="H1189" s="1" t="str">
        <f>+VLOOKUP(bloque1_2[[#This Row],[niño]],BD.niños[[Código]:[sexo]],7,FALSE)</f>
        <v>F</v>
      </c>
      <c r="I1189" s="1">
        <v>1</v>
      </c>
    </row>
    <row r="1190" spans="1:9" x14ac:dyDescent="0.55000000000000004">
      <c r="A1190" s="1">
        <v>38</v>
      </c>
      <c r="B1190" t="s">
        <v>418</v>
      </c>
      <c r="C1190" s="1" t="s">
        <v>1</v>
      </c>
      <c r="D1190" s="1">
        <v>2</v>
      </c>
      <c r="E1190" s="1" t="s">
        <v>52</v>
      </c>
      <c r="F1190">
        <v>0</v>
      </c>
      <c r="G1190" s="1" t="str">
        <f>+VLOOKUP(bloque1_2[[#This Row],[niño]],BD.niños[[Código]:[sexo]],6,FALSE)</f>
        <v>7 y 8</v>
      </c>
      <c r="H1190" s="1" t="str">
        <f>+VLOOKUP(bloque1_2[[#This Row],[niño]],BD.niños[[Código]:[sexo]],7,FALSE)</f>
        <v>F</v>
      </c>
      <c r="I1190" s="1">
        <v>1</v>
      </c>
    </row>
    <row r="1191" spans="1:9" x14ac:dyDescent="0.55000000000000004">
      <c r="A1191" s="1">
        <v>38</v>
      </c>
      <c r="B1191" t="s">
        <v>418</v>
      </c>
      <c r="C1191" s="1" t="s">
        <v>1</v>
      </c>
      <c r="D1191" s="1">
        <v>2</v>
      </c>
      <c r="E1191" s="1" t="s">
        <v>56</v>
      </c>
      <c r="F1191">
        <v>2</v>
      </c>
      <c r="G1191" s="1" t="str">
        <f>+VLOOKUP(bloque1_2[[#This Row],[niño]],BD.niños[[Código]:[sexo]],6,FALSE)</f>
        <v>7 y 8</v>
      </c>
      <c r="H1191" s="1" t="str">
        <f>+VLOOKUP(bloque1_2[[#This Row],[niño]],BD.niños[[Código]:[sexo]],7,FALSE)</f>
        <v>F</v>
      </c>
      <c r="I1191" s="1">
        <v>1</v>
      </c>
    </row>
    <row r="1192" spans="1:9" x14ac:dyDescent="0.55000000000000004">
      <c r="A1192" s="1">
        <v>38</v>
      </c>
      <c r="B1192" t="s">
        <v>418</v>
      </c>
      <c r="C1192" s="1" t="s">
        <v>1</v>
      </c>
      <c r="D1192" s="1">
        <v>2</v>
      </c>
      <c r="E1192" s="1" t="s">
        <v>60</v>
      </c>
      <c r="F1192">
        <v>2</v>
      </c>
      <c r="G1192" s="1" t="str">
        <f>+VLOOKUP(bloque1_2[[#This Row],[niño]],BD.niños[[Código]:[sexo]],6,FALSE)</f>
        <v>9 y 10</v>
      </c>
      <c r="H1192" s="1" t="str">
        <f>+VLOOKUP(bloque1_2[[#This Row],[niño]],BD.niños[[Código]:[sexo]],7,FALSE)</f>
        <v>M</v>
      </c>
      <c r="I1192" s="1">
        <v>1</v>
      </c>
    </row>
    <row r="1193" spans="1:9" x14ac:dyDescent="0.55000000000000004">
      <c r="A1193" s="1">
        <v>38</v>
      </c>
      <c r="B1193" t="s">
        <v>418</v>
      </c>
      <c r="C1193" s="1" t="s">
        <v>1</v>
      </c>
      <c r="D1193" s="1">
        <v>2</v>
      </c>
      <c r="E1193" s="1" t="s">
        <v>64</v>
      </c>
      <c r="F1193">
        <v>2</v>
      </c>
      <c r="G1193" s="1" t="str">
        <f>+VLOOKUP(bloque1_2[[#This Row],[niño]],BD.niños[[Código]:[sexo]],6,FALSE)</f>
        <v>9 y 10</v>
      </c>
      <c r="H1193" s="1" t="str">
        <f>+VLOOKUP(bloque1_2[[#This Row],[niño]],BD.niños[[Código]:[sexo]],7,FALSE)</f>
        <v>F</v>
      </c>
      <c r="I1193" s="1">
        <v>1</v>
      </c>
    </row>
    <row r="1194" spans="1:9" x14ac:dyDescent="0.55000000000000004">
      <c r="A1194" s="1">
        <v>38</v>
      </c>
      <c r="B1194" t="s">
        <v>418</v>
      </c>
      <c r="C1194" s="1" t="s">
        <v>1</v>
      </c>
      <c r="D1194" s="1">
        <v>2</v>
      </c>
      <c r="E1194" s="1" t="s">
        <v>68</v>
      </c>
      <c r="F1194">
        <v>2</v>
      </c>
      <c r="G1194" s="1" t="str">
        <f>+VLOOKUP(bloque1_2[[#This Row],[niño]],BD.niños[[Código]:[sexo]],6,FALSE)</f>
        <v>9 y 10</v>
      </c>
      <c r="H1194" s="1" t="str">
        <f>+VLOOKUP(bloque1_2[[#This Row],[niño]],BD.niños[[Código]:[sexo]],7,FALSE)</f>
        <v>M</v>
      </c>
      <c r="I1194" s="1">
        <v>1</v>
      </c>
    </row>
    <row r="1195" spans="1:9" x14ac:dyDescent="0.55000000000000004">
      <c r="A1195" s="1">
        <v>38</v>
      </c>
      <c r="B1195" t="s">
        <v>418</v>
      </c>
      <c r="C1195" s="1" t="s">
        <v>1</v>
      </c>
      <c r="D1195" s="1">
        <v>2</v>
      </c>
      <c r="E1195" s="1" t="s">
        <v>72</v>
      </c>
      <c r="F1195">
        <v>2</v>
      </c>
      <c r="G1195" s="1" t="str">
        <f>+VLOOKUP(bloque1_2[[#This Row],[niño]],BD.niños[[Código]:[sexo]],6,FALSE)</f>
        <v>9 y 10</v>
      </c>
      <c r="H1195" s="1" t="str">
        <f>+VLOOKUP(bloque1_2[[#This Row],[niño]],BD.niños[[Código]:[sexo]],7,FALSE)</f>
        <v>F</v>
      </c>
      <c r="I1195" s="1">
        <v>1</v>
      </c>
    </row>
    <row r="1196" spans="1:9" x14ac:dyDescent="0.55000000000000004">
      <c r="A1196" s="1">
        <v>38</v>
      </c>
      <c r="B1196" t="s">
        <v>418</v>
      </c>
      <c r="C1196" s="1" t="s">
        <v>1</v>
      </c>
      <c r="D1196" s="1">
        <v>2</v>
      </c>
      <c r="E1196" s="1" t="s">
        <v>75</v>
      </c>
      <c r="F1196">
        <v>2</v>
      </c>
      <c r="G1196" s="1" t="str">
        <f>+VLOOKUP(bloque1_2[[#This Row],[niño]],BD.niños[[Código]:[sexo]],6,FALSE)</f>
        <v>9 y 10</v>
      </c>
      <c r="H1196" s="1" t="str">
        <f>+VLOOKUP(bloque1_2[[#This Row],[niño]],BD.niños[[Código]:[sexo]],7,FALSE)</f>
        <v>F</v>
      </c>
      <c r="I1196" s="1">
        <v>1</v>
      </c>
    </row>
    <row r="1197" spans="1:9" x14ac:dyDescent="0.55000000000000004">
      <c r="A1197" s="1">
        <v>38</v>
      </c>
      <c r="B1197" t="s">
        <v>418</v>
      </c>
      <c r="C1197" s="1" t="s">
        <v>1</v>
      </c>
      <c r="D1197" s="1">
        <v>2</v>
      </c>
      <c r="E1197" s="1" t="s">
        <v>78</v>
      </c>
      <c r="F1197">
        <v>2</v>
      </c>
      <c r="G1197" s="1" t="str">
        <f>+VLOOKUP(bloque1_2[[#This Row],[niño]],BD.niños[[Código]:[sexo]],6,FALSE)</f>
        <v>5 y 6</v>
      </c>
      <c r="H1197" s="1" t="str">
        <f>+VLOOKUP(bloque1_2[[#This Row],[niño]],BD.niños[[Código]:[sexo]],7,FALSE)</f>
        <v>M</v>
      </c>
      <c r="I1197" s="1">
        <v>1</v>
      </c>
    </row>
    <row r="1198" spans="1:9" x14ac:dyDescent="0.55000000000000004">
      <c r="A1198" s="1">
        <v>38</v>
      </c>
      <c r="B1198" t="s">
        <v>418</v>
      </c>
      <c r="C1198" s="1" t="s">
        <v>1</v>
      </c>
      <c r="D1198" s="1">
        <v>2</v>
      </c>
      <c r="E1198" s="1" t="s">
        <v>82</v>
      </c>
      <c r="F1198">
        <v>7</v>
      </c>
      <c r="G1198" s="1" t="str">
        <f>+VLOOKUP(bloque1_2[[#This Row],[niño]],BD.niños[[Código]:[sexo]],6,FALSE)</f>
        <v>5 y 6</v>
      </c>
      <c r="H1198" s="1" t="str">
        <f>+VLOOKUP(bloque1_2[[#This Row],[niño]],BD.niños[[Código]:[sexo]],7,FALSE)</f>
        <v>F</v>
      </c>
      <c r="I1198" s="1">
        <v>1</v>
      </c>
    </row>
    <row r="1199" spans="1:9" x14ac:dyDescent="0.55000000000000004">
      <c r="A1199" s="1">
        <v>38</v>
      </c>
      <c r="B1199" t="s">
        <v>418</v>
      </c>
      <c r="C1199" s="1" t="s">
        <v>1</v>
      </c>
      <c r="D1199" s="1">
        <v>2</v>
      </c>
      <c r="E1199" s="1" t="s">
        <v>85</v>
      </c>
      <c r="F1199">
        <v>2</v>
      </c>
      <c r="G1199" s="1" t="str">
        <f>+VLOOKUP(bloque1_2[[#This Row],[niño]],BD.niños[[Código]:[sexo]],6,FALSE)</f>
        <v>5 y 6</v>
      </c>
      <c r="H1199" s="1" t="str">
        <f>+VLOOKUP(bloque1_2[[#This Row],[niño]],BD.niños[[Código]:[sexo]],7,FALSE)</f>
        <v>M</v>
      </c>
      <c r="I1199" s="1">
        <v>1</v>
      </c>
    </row>
    <row r="1200" spans="1:9" x14ac:dyDescent="0.55000000000000004">
      <c r="A1200" s="1">
        <v>38</v>
      </c>
      <c r="B1200" t="s">
        <v>418</v>
      </c>
      <c r="C1200" s="1" t="s">
        <v>1</v>
      </c>
      <c r="D1200" s="1">
        <v>2</v>
      </c>
      <c r="E1200" s="1" t="s">
        <v>184</v>
      </c>
      <c r="F1200">
        <v>2</v>
      </c>
      <c r="G1200" s="1" t="str">
        <f>+VLOOKUP(bloque1_2[[#This Row],[niño]],BD.niños[[Código]:[sexo]],6,FALSE)</f>
        <v>7 y 8</v>
      </c>
      <c r="H1200" s="1" t="str">
        <f>+VLOOKUP(bloque1_2[[#This Row],[niño]],BD.niños[[Código]:[sexo]],7,FALSE)</f>
        <v>M</v>
      </c>
      <c r="I1200" s="1">
        <v>1</v>
      </c>
    </row>
    <row r="1201" spans="1:9" x14ac:dyDescent="0.55000000000000004">
      <c r="A1201" s="1">
        <v>38</v>
      </c>
      <c r="B1201" t="s">
        <v>418</v>
      </c>
      <c r="C1201" s="1" t="s">
        <v>1</v>
      </c>
      <c r="D1201" s="1">
        <v>2</v>
      </c>
      <c r="E1201" s="1" t="s">
        <v>187</v>
      </c>
      <c r="F1201">
        <v>2</v>
      </c>
      <c r="G1201" s="1" t="str">
        <f>+VLOOKUP(bloque1_2[[#This Row],[niño]],BD.niños[[Código]:[sexo]],6,FALSE)</f>
        <v>7 y 8</v>
      </c>
      <c r="H1201" s="1" t="str">
        <f>+VLOOKUP(bloque1_2[[#This Row],[niño]],BD.niños[[Código]:[sexo]],7,FALSE)</f>
        <v>F</v>
      </c>
      <c r="I1201" s="1">
        <v>1</v>
      </c>
    </row>
    <row r="1202" spans="1:9" x14ac:dyDescent="0.55000000000000004">
      <c r="A1202" s="1">
        <v>38</v>
      </c>
      <c r="B1202" t="s">
        <v>418</v>
      </c>
      <c r="C1202" s="1" t="s">
        <v>1</v>
      </c>
      <c r="D1202" s="1">
        <v>2</v>
      </c>
      <c r="E1202" s="1" t="s">
        <v>192</v>
      </c>
      <c r="F1202">
        <v>2</v>
      </c>
      <c r="G1202" s="1" t="str">
        <f>+VLOOKUP(bloque1_2[[#This Row],[niño]],BD.niños[[Código]:[sexo]],6,FALSE)</f>
        <v>7 y 8</v>
      </c>
      <c r="H1202" s="1" t="str">
        <f>+VLOOKUP(bloque1_2[[#This Row],[niño]],BD.niños[[Código]:[sexo]],7,FALSE)</f>
        <v>M</v>
      </c>
      <c r="I1202" s="1">
        <v>1</v>
      </c>
    </row>
    <row r="1203" spans="1:9" x14ac:dyDescent="0.55000000000000004">
      <c r="A1203" s="1">
        <v>38</v>
      </c>
      <c r="B1203" t="s">
        <v>418</v>
      </c>
      <c r="C1203" s="1" t="s">
        <v>1</v>
      </c>
      <c r="D1203" s="1">
        <v>2</v>
      </c>
      <c r="E1203" s="1" t="s">
        <v>195</v>
      </c>
      <c r="F1203">
        <v>2</v>
      </c>
      <c r="G1203" s="1" t="str">
        <f>+VLOOKUP(bloque1_2[[#This Row],[niño]],BD.niños[[Código]:[sexo]],6,FALSE)</f>
        <v>9 y 10</v>
      </c>
      <c r="H1203" s="1" t="str">
        <f>+VLOOKUP(bloque1_2[[#This Row],[niño]],BD.niños[[Código]:[sexo]],7,FALSE)</f>
        <v>M</v>
      </c>
      <c r="I1203" s="1">
        <v>1</v>
      </c>
    </row>
    <row r="1204" spans="1:9" x14ac:dyDescent="0.55000000000000004">
      <c r="A1204" s="1">
        <v>38</v>
      </c>
      <c r="B1204" t="s">
        <v>418</v>
      </c>
      <c r="C1204" s="1" t="s">
        <v>1</v>
      </c>
      <c r="D1204" s="1">
        <v>2</v>
      </c>
      <c r="E1204" s="1" t="s">
        <v>199</v>
      </c>
      <c r="F1204">
        <v>2</v>
      </c>
      <c r="G1204" s="1" t="str">
        <f>+VLOOKUP(bloque1_2[[#This Row],[niño]],BD.niños[[Código]:[sexo]],6,FALSE)</f>
        <v>9 y 10</v>
      </c>
      <c r="H1204" s="1" t="str">
        <f>+VLOOKUP(bloque1_2[[#This Row],[niño]],BD.niños[[Código]:[sexo]],7,FALSE)</f>
        <v>M</v>
      </c>
      <c r="I1204" s="1">
        <v>1</v>
      </c>
    </row>
    <row r="1205" spans="1:9" x14ac:dyDescent="0.55000000000000004">
      <c r="A1205" s="1">
        <v>38</v>
      </c>
      <c r="B1205" t="s">
        <v>418</v>
      </c>
      <c r="C1205" s="1" t="s">
        <v>1</v>
      </c>
      <c r="D1205" s="1">
        <v>2</v>
      </c>
      <c r="E1205" s="1" t="s">
        <v>203</v>
      </c>
      <c r="F1205">
        <v>2</v>
      </c>
      <c r="G1205" s="1" t="str">
        <f>+VLOOKUP(bloque1_2[[#This Row],[niño]],BD.niños[[Código]:[sexo]],6,FALSE)</f>
        <v>9 y 10</v>
      </c>
      <c r="H1205" s="1" t="str">
        <f>+VLOOKUP(bloque1_2[[#This Row],[niño]],BD.niños[[Código]:[sexo]],7,FALSE)</f>
        <v>F</v>
      </c>
      <c r="I1205" s="1">
        <v>1</v>
      </c>
    </row>
    <row r="1206" spans="1:9" x14ac:dyDescent="0.55000000000000004">
      <c r="A1206" s="1">
        <v>38</v>
      </c>
      <c r="B1206" t="s">
        <v>418</v>
      </c>
      <c r="C1206" s="1" t="s">
        <v>1</v>
      </c>
      <c r="D1206" s="1">
        <v>2</v>
      </c>
      <c r="E1206" s="1" t="s">
        <v>206</v>
      </c>
      <c r="F1206">
        <v>2</v>
      </c>
      <c r="G1206" s="1" t="str">
        <f>+VLOOKUP(bloque1_2[[#This Row],[niño]],BD.niños[[Código]:[sexo]],6,FALSE)</f>
        <v>9 y 10</v>
      </c>
      <c r="H1206" s="1" t="str">
        <f>+VLOOKUP(bloque1_2[[#This Row],[niño]],BD.niños[[Código]:[sexo]],7,FALSE)</f>
        <v>F</v>
      </c>
      <c r="I1206" s="1">
        <v>1</v>
      </c>
    </row>
    <row r="1207" spans="1:9" x14ac:dyDescent="0.55000000000000004">
      <c r="A1207" s="1">
        <v>38</v>
      </c>
      <c r="B1207" t="s">
        <v>418</v>
      </c>
      <c r="C1207" s="1" t="s">
        <v>1</v>
      </c>
      <c r="D1207" s="1">
        <v>2</v>
      </c>
      <c r="E1207" s="1" t="s">
        <v>210</v>
      </c>
      <c r="F1207">
        <v>2</v>
      </c>
      <c r="G1207" s="1" t="str">
        <f>+VLOOKUP(bloque1_2[[#This Row],[niño]],BD.niños[[Código]:[sexo]],6,FALSE)</f>
        <v>7 y 8</v>
      </c>
      <c r="H1207" s="1" t="str">
        <f>+VLOOKUP(bloque1_2[[#This Row],[niño]],BD.niños[[Código]:[sexo]],7,FALSE)</f>
        <v>M</v>
      </c>
      <c r="I1207" s="1">
        <v>1</v>
      </c>
    </row>
    <row r="1208" spans="1:9" x14ac:dyDescent="0.55000000000000004">
      <c r="A1208" s="1">
        <v>38</v>
      </c>
      <c r="B1208" t="s">
        <v>418</v>
      </c>
      <c r="C1208" s="1" t="s">
        <v>1</v>
      </c>
      <c r="D1208" s="1">
        <v>2</v>
      </c>
      <c r="E1208" s="1" t="s">
        <v>274</v>
      </c>
      <c r="F1208">
        <v>2</v>
      </c>
      <c r="G1208" s="1" t="str">
        <f>+VLOOKUP(bloque1_2[[#This Row],[niño]],BD.niños[[Código]:[sexo]],6,FALSE)</f>
        <v>5 y 6</v>
      </c>
      <c r="H1208" s="1" t="str">
        <f>+VLOOKUP(bloque1_2[[#This Row],[niño]],BD.niños[[Código]:[sexo]],7,FALSE)</f>
        <v>M</v>
      </c>
      <c r="I1208" s="1">
        <v>1</v>
      </c>
    </row>
    <row r="1209" spans="1:9" x14ac:dyDescent="0.55000000000000004">
      <c r="A1209" s="1">
        <v>38</v>
      </c>
      <c r="B1209" t="s">
        <v>418</v>
      </c>
      <c r="C1209" s="1" t="s">
        <v>1</v>
      </c>
      <c r="D1209" s="1">
        <v>2</v>
      </c>
      <c r="E1209" s="1" t="s">
        <v>276</v>
      </c>
      <c r="F1209">
        <v>2</v>
      </c>
      <c r="G1209" s="1" t="str">
        <f>+VLOOKUP(bloque1_2[[#This Row],[niño]],BD.niños[[Código]:[sexo]],6,FALSE)</f>
        <v>5 y 6</v>
      </c>
      <c r="H1209" s="1" t="str">
        <f>+VLOOKUP(bloque1_2[[#This Row],[niño]],BD.niños[[Código]:[sexo]],7,FALSE)</f>
        <v>M</v>
      </c>
      <c r="I1209" s="1">
        <v>1</v>
      </c>
    </row>
    <row r="1210" spans="1:9" x14ac:dyDescent="0.55000000000000004">
      <c r="A1210" s="1">
        <v>38</v>
      </c>
      <c r="B1210" t="s">
        <v>418</v>
      </c>
      <c r="C1210" s="1" t="s">
        <v>1</v>
      </c>
      <c r="D1210" s="1">
        <v>2</v>
      </c>
      <c r="E1210" s="1" t="s">
        <v>279</v>
      </c>
      <c r="F1210">
        <v>2</v>
      </c>
      <c r="G1210" s="1" t="str">
        <f>+VLOOKUP(bloque1_2[[#This Row],[niño]],BD.niños[[Código]:[sexo]],6,FALSE)</f>
        <v>7 y 8</v>
      </c>
      <c r="H1210" s="1" t="str">
        <f>+VLOOKUP(bloque1_2[[#This Row],[niño]],BD.niños[[Código]:[sexo]],7,FALSE)</f>
        <v>F</v>
      </c>
      <c r="I1210" s="1">
        <v>1</v>
      </c>
    </row>
    <row r="1211" spans="1:9" x14ac:dyDescent="0.55000000000000004">
      <c r="A1211" s="1">
        <v>38</v>
      </c>
      <c r="B1211" t="s">
        <v>418</v>
      </c>
      <c r="C1211" s="1" t="s">
        <v>1</v>
      </c>
      <c r="D1211" s="1">
        <v>2</v>
      </c>
      <c r="E1211" s="1" t="s">
        <v>282</v>
      </c>
      <c r="F1211">
        <v>2</v>
      </c>
      <c r="G1211" s="1" t="str">
        <f>+VLOOKUP(bloque1_2[[#This Row],[niño]],BD.niños[[Código]:[sexo]],6,FALSE)</f>
        <v>5 y 6</v>
      </c>
      <c r="H1211" s="1" t="str">
        <f>+VLOOKUP(bloque1_2[[#This Row],[niño]],BD.niños[[Código]:[sexo]],7,FALSE)</f>
        <v>F</v>
      </c>
      <c r="I1211" s="1">
        <v>1</v>
      </c>
    </row>
    <row r="1212" spans="1:9" x14ac:dyDescent="0.55000000000000004">
      <c r="A1212" s="1">
        <v>38</v>
      </c>
      <c r="B1212" t="s">
        <v>418</v>
      </c>
      <c r="C1212" s="1" t="s">
        <v>1</v>
      </c>
      <c r="D1212" s="1">
        <v>2</v>
      </c>
      <c r="E1212" s="1" t="s">
        <v>352</v>
      </c>
      <c r="F1212">
        <v>2</v>
      </c>
      <c r="G1212" s="1" t="str">
        <f>+VLOOKUP(bloque1_2[[#This Row],[niño]],BD.niños[[Código]:[sexo]],6,FALSE)</f>
        <v>7 y 8</v>
      </c>
      <c r="H1212" s="1" t="str">
        <f>+VLOOKUP(bloque1_2[[#This Row],[niño]],BD.niños[[Código]:[sexo]],7,FALSE)</f>
        <v>F</v>
      </c>
      <c r="I1212" s="1">
        <v>1</v>
      </c>
    </row>
    <row r="1213" spans="1:9" x14ac:dyDescent="0.55000000000000004">
      <c r="A1213" s="1">
        <v>38</v>
      </c>
      <c r="B1213" t="s">
        <v>418</v>
      </c>
      <c r="C1213" s="1" t="s">
        <v>1</v>
      </c>
      <c r="D1213" s="1">
        <v>2</v>
      </c>
      <c r="E1213" s="1" t="s">
        <v>357</v>
      </c>
      <c r="F1213">
        <v>2</v>
      </c>
      <c r="G1213" s="1" t="str">
        <f>+VLOOKUP(bloque1_2[[#This Row],[niño]],BD.niños[[Código]:[sexo]],6,FALSE)</f>
        <v>7 y 8</v>
      </c>
      <c r="H1213" s="1" t="str">
        <f>+VLOOKUP(bloque1_2[[#This Row],[niño]],BD.niños[[Código]:[sexo]],7,FALSE)</f>
        <v>M</v>
      </c>
      <c r="I1213" s="1">
        <v>1</v>
      </c>
    </row>
    <row r="1214" spans="1:9" x14ac:dyDescent="0.55000000000000004">
      <c r="A1214" s="1">
        <v>38</v>
      </c>
      <c r="B1214" t="s">
        <v>418</v>
      </c>
      <c r="C1214" s="1" t="s">
        <v>1</v>
      </c>
      <c r="D1214" s="1">
        <v>2</v>
      </c>
      <c r="E1214" s="1" t="s">
        <v>360</v>
      </c>
      <c r="F1214">
        <v>2</v>
      </c>
      <c r="G1214" s="1" t="str">
        <f>+VLOOKUP(bloque1_2[[#This Row],[niño]],BD.niños[[Código]:[sexo]],6,FALSE)</f>
        <v>9 y 10</v>
      </c>
      <c r="H1214" s="1" t="str">
        <f>+VLOOKUP(bloque1_2[[#This Row],[niño]],BD.niños[[Código]:[sexo]],7,FALSE)</f>
        <v>M</v>
      </c>
      <c r="I1214" s="1">
        <v>1</v>
      </c>
    </row>
    <row r="1215" spans="1:9" x14ac:dyDescent="0.55000000000000004">
      <c r="A1215" s="1">
        <v>38</v>
      </c>
      <c r="B1215" t="s">
        <v>418</v>
      </c>
      <c r="C1215" s="1" t="s">
        <v>1</v>
      </c>
      <c r="D1215" s="1">
        <v>2</v>
      </c>
      <c r="E1215" s="1" t="s">
        <v>364</v>
      </c>
      <c r="F1215">
        <v>2</v>
      </c>
      <c r="G1215" s="1" t="str">
        <f>+VLOOKUP(bloque1_2[[#This Row],[niño]],BD.niños[[Código]:[sexo]],6,FALSE)</f>
        <v>9 y 10</v>
      </c>
      <c r="H1215" s="1" t="str">
        <f>+VLOOKUP(bloque1_2[[#This Row],[niño]],BD.niños[[Código]:[sexo]],7,FALSE)</f>
        <v>M</v>
      </c>
      <c r="I1215" s="1">
        <v>1</v>
      </c>
    </row>
    <row r="1216" spans="1:9" x14ac:dyDescent="0.55000000000000004">
      <c r="A1216" s="1">
        <v>38</v>
      </c>
      <c r="B1216" t="s">
        <v>418</v>
      </c>
      <c r="C1216" s="1" t="s">
        <v>1</v>
      </c>
      <c r="D1216" s="1">
        <v>2</v>
      </c>
      <c r="E1216" s="1" t="s">
        <v>368</v>
      </c>
      <c r="F1216">
        <v>2</v>
      </c>
      <c r="G1216" s="1" t="str">
        <f>+VLOOKUP(bloque1_2[[#This Row],[niño]],BD.niños[[Código]:[sexo]],6,FALSE)</f>
        <v>9 y 10</v>
      </c>
      <c r="H1216" s="1" t="str">
        <f>+VLOOKUP(bloque1_2[[#This Row],[niño]],BD.niños[[Código]:[sexo]],7,FALSE)</f>
        <v>M</v>
      </c>
      <c r="I1216" s="1">
        <v>1</v>
      </c>
    </row>
    <row r="1217" spans="1:9" x14ac:dyDescent="0.55000000000000004">
      <c r="A1217" s="1">
        <v>38</v>
      </c>
      <c r="B1217" t="s">
        <v>418</v>
      </c>
      <c r="C1217" s="1" t="s">
        <v>1</v>
      </c>
      <c r="D1217" s="1">
        <v>2</v>
      </c>
      <c r="E1217" s="1" t="s">
        <v>371</v>
      </c>
      <c r="F1217">
        <v>2</v>
      </c>
      <c r="G1217" s="1" t="str">
        <f>+VLOOKUP(bloque1_2[[#This Row],[niño]],BD.niños[[Código]:[sexo]],6,FALSE)</f>
        <v>9 y 10</v>
      </c>
      <c r="H1217" s="1" t="str">
        <f>+VLOOKUP(bloque1_2[[#This Row],[niño]],BD.niños[[Código]:[sexo]],7,FALSE)</f>
        <v>F</v>
      </c>
      <c r="I1217" s="1">
        <v>1</v>
      </c>
    </row>
    <row r="1218" spans="1:9" x14ac:dyDescent="0.55000000000000004">
      <c r="A1218" s="1">
        <v>39</v>
      </c>
      <c r="B1218" t="s">
        <v>419</v>
      </c>
      <c r="C1218" s="1" t="s">
        <v>1</v>
      </c>
      <c r="D1218" s="1">
        <v>2</v>
      </c>
      <c r="E1218" s="1" t="s">
        <v>36</v>
      </c>
      <c r="F1218">
        <v>2</v>
      </c>
      <c r="G1218" s="1" t="str">
        <f>+VLOOKUP(bloque1_2[[#This Row],[niño]],BD.niños[[Código]:[sexo]],6,FALSE)</f>
        <v>5 y 6</v>
      </c>
      <c r="H1218" s="1" t="str">
        <f>+VLOOKUP(bloque1_2[[#This Row],[niño]],BD.niños[[Código]:[sexo]],7,FALSE)</f>
        <v>M</v>
      </c>
      <c r="I1218" s="1">
        <v>1</v>
      </c>
    </row>
    <row r="1219" spans="1:9" x14ac:dyDescent="0.55000000000000004">
      <c r="A1219" s="1">
        <v>39</v>
      </c>
      <c r="B1219" t="s">
        <v>419</v>
      </c>
      <c r="C1219" s="1" t="s">
        <v>1</v>
      </c>
      <c r="D1219" s="1">
        <v>2</v>
      </c>
      <c r="E1219" s="1" t="s">
        <v>40</v>
      </c>
      <c r="F1219">
        <v>1</v>
      </c>
      <c r="G1219" s="1" t="str">
        <f>+VLOOKUP(bloque1_2[[#This Row],[niño]],BD.niños[[Código]:[sexo]],6,FALSE)</f>
        <v>7 y 8</v>
      </c>
      <c r="H1219" s="1" t="str">
        <f>+VLOOKUP(bloque1_2[[#This Row],[niño]],BD.niños[[Código]:[sexo]],7,FALSE)</f>
        <v>M</v>
      </c>
      <c r="I1219" s="1">
        <v>1</v>
      </c>
    </row>
    <row r="1220" spans="1:9" x14ac:dyDescent="0.55000000000000004">
      <c r="A1220" s="1">
        <v>39</v>
      </c>
      <c r="B1220" t="s">
        <v>419</v>
      </c>
      <c r="C1220" s="1" t="s">
        <v>1</v>
      </c>
      <c r="D1220" s="1">
        <v>2</v>
      </c>
      <c r="E1220" s="1" t="s">
        <v>44</v>
      </c>
      <c r="F1220">
        <v>2</v>
      </c>
      <c r="G1220" s="1" t="str">
        <f>+VLOOKUP(bloque1_2[[#This Row],[niño]],BD.niños[[Código]:[sexo]],6,FALSE)</f>
        <v>7 y 8</v>
      </c>
      <c r="H1220" s="1" t="str">
        <f>+VLOOKUP(bloque1_2[[#This Row],[niño]],BD.niños[[Código]:[sexo]],7,FALSE)</f>
        <v>F</v>
      </c>
      <c r="I1220" s="1">
        <v>1</v>
      </c>
    </row>
    <row r="1221" spans="1:9" x14ac:dyDescent="0.55000000000000004">
      <c r="A1221" s="1">
        <v>39</v>
      </c>
      <c r="B1221" t="s">
        <v>419</v>
      </c>
      <c r="C1221" s="1" t="s">
        <v>1</v>
      </c>
      <c r="D1221" s="1">
        <v>2</v>
      </c>
      <c r="E1221" s="1" t="s">
        <v>48</v>
      </c>
      <c r="F1221">
        <v>2</v>
      </c>
      <c r="G1221" s="1" t="str">
        <f>+VLOOKUP(bloque1_2[[#This Row],[niño]],BD.niños[[Código]:[sexo]],6,FALSE)</f>
        <v>7 y 8</v>
      </c>
      <c r="H1221" s="1" t="str">
        <f>+VLOOKUP(bloque1_2[[#This Row],[niño]],BD.niños[[Código]:[sexo]],7,FALSE)</f>
        <v>F</v>
      </c>
      <c r="I1221" s="1">
        <v>1</v>
      </c>
    </row>
    <row r="1222" spans="1:9" x14ac:dyDescent="0.55000000000000004">
      <c r="A1222" s="1">
        <v>39</v>
      </c>
      <c r="B1222" t="s">
        <v>419</v>
      </c>
      <c r="C1222" s="1" t="s">
        <v>1</v>
      </c>
      <c r="D1222" s="1">
        <v>2</v>
      </c>
      <c r="E1222" s="1" t="s">
        <v>52</v>
      </c>
      <c r="F1222">
        <v>2</v>
      </c>
      <c r="G1222" s="1" t="str">
        <f>+VLOOKUP(bloque1_2[[#This Row],[niño]],BD.niños[[Código]:[sexo]],6,FALSE)</f>
        <v>7 y 8</v>
      </c>
      <c r="H1222" s="1" t="str">
        <f>+VLOOKUP(bloque1_2[[#This Row],[niño]],BD.niños[[Código]:[sexo]],7,FALSE)</f>
        <v>F</v>
      </c>
      <c r="I1222" s="1">
        <v>1</v>
      </c>
    </row>
    <row r="1223" spans="1:9" x14ac:dyDescent="0.55000000000000004">
      <c r="A1223" s="1">
        <v>39</v>
      </c>
      <c r="B1223" t="s">
        <v>419</v>
      </c>
      <c r="C1223" s="1" t="s">
        <v>1</v>
      </c>
      <c r="D1223" s="1">
        <v>2</v>
      </c>
      <c r="E1223" s="1" t="s">
        <v>56</v>
      </c>
      <c r="F1223">
        <v>2</v>
      </c>
      <c r="G1223" s="1" t="str">
        <f>+VLOOKUP(bloque1_2[[#This Row],[niño]],BD.niños[[Código]:[sexo]],6,FALSE)</f>
        <v>7 y 8</v>
      </c>
      <c r="H1223" s="1" t="str">
        <f>+VLOOKUP(bloque1_2[[#This Row],[niño]],BD.niños[[Código]:[sexo]],7,FALSE)</f>
        <v>F</v>
      </c>
      <c r="I1223" s="1">
        <v>1</v>
      </c>
    </row>
    <row r="1224" spans="1:9" x14ac:dyDescent="0.55000000000000004">
      <c r="A1224" s="1">
        <v>39</v>
      </c>
      <c r="B1224" t="s">
        <v>419</v>
      </c>
      <c r="C1224" s="1" t="s">
        <v>1</v>
      </c>
      <c r="D1224" s="1">
        <v>2</v>
      </c>
      <c r="E1224" s="1" t="s">
        <v>60</v>
      </c>
      <c r="F1224">
        <v>2</v>
      </c>
      <c r="G1224" s="1" t="str">
        <f>+VLOOKUP(bloque1_2[[#This Row],[niño]],BD.niños[[Código]:[sexo]],6,FALSE)</f>
        <v>9 y 10</v>
      </c>
      <c r="H1224" s="1" t="str">
        <f>+VLOOKUP(bloque1_2[[#This Row],[niño]],BD.niños[[Código]:[sexo]],7,FALSE)</f>
        <v>M</v>
      </c>
      <c r="I1224" s="1">
        <v>1</v>
      </c>
    </row>
    <row r="1225" spans="1:9" x14ac:dyDescent="0.55000000000000004">
      <c r="A1225" s="1">
        <v>39</v>
      </c>
      <c r="B1225" t="s">
        <v>419</v>
      </c>
      <c r="C1225" s="1" t="s">
        <v>1</v>
      </c>
      <c r="D1225" s="1">
        <v>2</v>
      </c>
      <c r="E1225" s="1" t="s">
        <v>64</v>
      </c>
      <c r="F1225">
        <v>2</v>
      </c>
      <c r="G1225" s="1" t="str">
        <f>+VLOOKUP(bloque1_2[[#This Row],[niño]],BD.niños[[Código]:[sexo]],6,FALSE)</f>
        <v>9 y 10</v>
      </c>
      <c r="H1225" s="1" t="str">
        <f>+VLOOKUP(bloque1_2[[#This Row],[niño]],BD.niños[[Código]:[sexo]],7,FALSE)</f>
        <v>F</v>
      </c>
      <c r="I1225" s="1">
        <v>1</v>
      </c>
    </row>
    <row r="1226" spans="1:9" x14ac:dyDescent="0.55000000000000004">
      <c r="A1226" s="1">
        <v>39</v>
      </c>
      <c r="B1226" t="s">
        <v>419</v>
      </c>
      <c r="C1226" s="1" t="s">
        <v>1</v>
      </c>
      <c r="D1226" s="1">
        <v>2</v>
      </c>
      <c r="E1226" s="1" t="s">
        <v>68</v>
      </c>
      <c r="F1226">
        <v>2</v>
      </c>
      <c r="G1226" s="1" t="str">
        <f>+VLOOKUP(bloque1_2[[#This Row],[niño]],BD.niños[[Código]:[sexo]],6,FALSE)</f>
        <v>9 y 10</v>
      </c>
      <c r="H1226" s="1" t="str">
        <f>+VLOOKUP(bloque1_2[[#This Row],[niño]],BD.niños[[Código]:[sexo]],7,FALSE)</f>
        <v>M</v>
      </c>
      <c r="I1226" s="1">
        <v>1</v>
      </c>
    </row>
    <row r="1227" spans="1:9" x14ac:dyDescent="0.55000000000000004">
      <c r="A1227" s="1">
        <v>39</v>
      </c>
      <c r="B1227" t="s">
        <v>419</v>
      </c>
      <c r="C1227" s="1" t="s">
        <v>1</v>
      </c>
      <c r="D1227" s="1">
        <v>2</v>
      </c>
      <c r="E1227" s="1" t="s">
        <v>72</v>
      </c>
      <c r="F1227">
        <v>2</v>
      </c>
      <c r="G1227" s="1" t="str">
        <f>+VLOOKUP(bloque1_2[[#This Row],[niño]],BD.niños[[Código]:[sexo]],6,FALSE)</f>
        <v>9 y 10</v>
      </c>
      <c r="H1227" s="1" t="str">
        <f>+VLOOKUP(bloque1_2[[#This Row],[niño]],BD.niños[[Código]:[sexo]],7,FALSE)</f>
        <v>F</v>
      </c>
      <c r="I1227" s="1">
        <v>1</v>
      </c>
    </row>
    <row r="1228" spans="1:9" x14ac:dyDescent="0.55000000000000004">
      <c r="A1228" s="1">
        <v>39</v>
      </c>
      <c r="B1228" t="s">
        <v>419</v>
      </c>
      <c r="C1228" s="1" t="s">
        <v>1</v>
      </c>
      <c r="D1228" s="1">
        <v>2</v>
      </c>
      <c r="E1228" s="1" t="s">
        <v>75</v>
      </c>
      <c r="F1228">
        <v>1</v>
      </c>
      <c r="G1228" s="1" t="str">
        <f>+VLOOKUP(bloque1_2[[#This Row],[niño]],BD.niños[[Código]:[sexo]],6,FALSE)</f>
        <v>9 y 10</v>
      </c>
      <c r="H1228" s="1" t="str">
        <f>+VLOOKUP(bloque1_2[[#This Row],[niño]],BD.niños[[Código]:[sexo]],7,FALSE)</f>
        <v>F</v>
      </c>
      <c r="I1228" s="1">
        <v>1</v>
      </c>
    </row>
    <row r="1229" spans="1:9" x14ac:dyDescent="0.55000000000000004">
      <c r="A1229" s="1">
        <v>39</v>
      </c>
      <c r="B1229" t="s">
        <v>419</v>
      </c>
      <c r="C1229" s="1" t="s">
        <v>1</v>
      </c>
      <c r="D1229" s="1">
        <v>2</v>
      </c>
      <c r="E1229" s="1" t="s">
        <v>78</v>
      </c>
      <c r="F1229">
        <v>2</v>
      </c>
      <c r="G1229" s="1" t="str">
        <f>+VLOOKUP(bloque1_2[[#This Row],[niño]],BD.niños[[Código]:[sexo]],6,FALSE)</f>
        <v>5 y 6</v>
      </c>
      <c r="H1229" s="1" t="str">
        <f>+VLOOKUP(bloque1_2[[#This Row],[niño]],BD.niños[[Código]:[sexo]],7,FALSE)</f>
        <v>M</v>
      </c>
      <c r="I1229" s="1">
        <v>1</v>
      </c>
    </row>
    <row r="1230" spans="1:9" x14ac:dyDescent="0.55000000000000004">
      <c r="A1230" s="1">
        <v>39</v>
      </c>
      <c r="B1230" t="s">
        <v>419</v>
      </c>
      <c r="C1230" s="1" t="s">
        <v>1</v>
      </c>
      <c r="D1230" s="1">
        <v>2</v>
      </c>
      <c r="E1230" s="1" t="s">
        <v>82</v>
      </c>
      <c r="F1230">
        <v>5</v>
      </c>
      <c r="G1230" s="1" t="str">
        <f>+VLOOKUP(bloque1_2[[#This Row],[niño]],BD.niños[[Código]:[sexo]],6,FALSE)</f>
        <v>5 y 6</v>
      </c>
      <c r="H1230" s="1" t="str">
        <f>+VLOOKUP(bloque1_2[[#This Row],[niño]],BD.niños[[Código]:[sexo]],7,FALSE)</f>
        <v>F</v>
      </c>
      <c r="I1230" s="1">
        <v>1</v>
      </c>
    </row>
    <row r="1231" spans="1:9" x14ac:dyDescent="0.55000000000000004">
      <c r="A1231" s="1">
        <v>39</v>
      </c>
      <c r="B1231" t="s">
        <v>419</v>
      </c>
      <c r="C1231" s="1" t="s">
        <v>1</v>
      </c>
      <c r="D1231" s="1">
        <v>2</v>
      </c>
      <c r="E1231" s="1" t="s">
        <v>85</v>
      </c>
      <c r="F1231">
        <v>2</v>
      </c>
      <c r="G1231" s="1" t="str">
        <f>+VLOOKUP(bloque1_2[[#This Row],[niño]],BD.niños[[Código]:[sexo]],6,FALSE)</f>
        <v>5 y 6</v>
      </c>
      <c r="H1231" s="1" t="str">
        <f>+VLOOKUP(bloque1_2[[#This Row],[niño]],BD.niños[[Código]:[sexo]],7,FALSE)</f>
        <v>M</v>
      </c>
      <c r="I1231" s="1">
        <v>1</v>
      </c>
    </row>
    <row r="1232" spans="1:9" x14ac:dyDescent="0.55000000000000004">
      <c r="A1232" s="1">
        <v>39</v>
      </c>
      <c r="B1232" t="s">
        <v>419</v>
      </c>
      <c r="C1232" s="1" t="s">
        <v>1</v>
      </c>
      <c r="D1232" s="1">
        <v>2</v>
      </c>
      <c r="E1232" s="1" t="s">
        <v>184</v>
      </c>
      <c r="F1232">
        <v>2</v>
      </c>
      <c r="G1232" s="1" t="str">
        <f>+VLOOKUP(bloque1_2[[#This Row],[niño]],BD.niños[[Código]:[sexo]],6,FALSE)</f>
        <v>7 y 8</v>
      </c>
      <c r="H1232" s="1" t="str">
        <f>+VLOOKUP(bloque1_2[[#This Row],[niño]],BD.niños[[Código]:[sexo]],7,FALSE)</f>
        <v>M</v>
      </c>
      <c r="I1232" s="1">
        <v>1</v>
      </c>
    </row>
    <row r="1233" spans="1:9" x14ac:dyDescent="0.55000000000000004">
      <c r="A1233" s="1">
        <v>39</v>
      </c>
      <c r="B1233" t="s">
        <v>419</v>
      </c>
      <c r="C1233" s="1" t="s">
        <v>1</v>
      </c>
      <c r="D1233" s="1">
        <v>2</v>
      </c>
      <c r="E1233" s="1" t="s">
        <v>187</v>
      </c>
      <c r="F1233">
        <v>2</v>
      </c>
      <c r="G1233" s="1" t="str">
        <f>+VLOOKUP(bloque1_2[[#This Row],[niño]],BD.niños[[Código]:[sexo]],6,FALSE)</f>
        <v>7 y 8</v>
      </c>
      <c r="H1233" s="1" t="str">
        <f>+VLOOKUP(bloque1_2[[#This Row],[niño]],BD.niños[[Código]:[sexo]],7,FALSE)</f>
        <v>F</v>
      </c>
      <c r="I1233" s="1">
        <v>1</v>
      </c>
    </row>
    <row r="1234" spans="1:9" x14ac:dyDescent="0.55000000000000004">
      <c r="A1234" s="1">
        <v>39</v>
      </c>
      <c r="B1234" t="s">
        <v>419</v>
      </c>
      <c r="C1234" s="1" t="s">
        <v>1</v>
      </c>
      <c r="D1234" s="1">
        <v>2</v>
      </c>
      <c r="E1234" s="1" t="s">
        <v>192</v>
      </c>
      <c r="F1234">
        <v>2</v>
      </c>
      <c r="G1234" s="1" t="str">
        <f>+VLOOKUP(bloque1_2[[#This Row],[niño]],BD.niños[[Código]:[sexo]],6,FALSE)</f>
        <v>7 y 8</v>
      </c>
      <c r="H1234" s="1" t="str">
        <f>+VLOOKUP(bloque1_2[[#This Row],[niño]],BD.niños[[Código]:[sexo]],7,FALSE)</f>
        <v>M</v>
      </c>
      <c r="I1234" s="1">
        <v>1</v>
      </c>
    </row>
    <row r="1235" spans="1:9" x14ac:dyDescent="0.55000000000000004">
      <c r="A1235" s="1">
        <v>39</v>
      </c>
      <c r="B1235" t="s">
        <v>419</v>
      </c>
      <c r="C1235" s="1" t="s">
        <v>1</v>
      </c>
      <c r="D1235" s="1">
        <v>2</v>
      </c>
      <c r="E1235" s="1" t="s">
        <v>195</v>
      </c>
      <c r="F1235">
        <v>2</v>
      </c>
      <c r="G1235" s="1" t="str">
        <f>+VLOOKUP(bloque1_2[[#This Row],[niño]],BD.niños[[Código]:[sexo]],6,FALSE)</f>
        <v>9 y 10</v>
      </c>
      <c r="H1235" s="1" t="str">
        <f>+VLOOKUP(bloque1_2[[#This Row],[niño]],BD.niños[[Código]:[sexo]],7,FALSE)</f>
        <v>M</v>
      </c>
      <c r="I1235" s="1">
        <v>1</v>
      </c>
    </row>
    <row r="1236" spans="1:9" x14ac:dyDescent="0.55000000000000004">
      <c r="A1236" s="1">
        <v>39</v>
      </c>
      <c r="B1236" t="s">
        <v>419</v>
      </c>
      <c r="C1236" s="1" t="s">
        <v>1</v>
      </c>
      <c r="D1236" s="1">
        <v>2</v>
      </c>
      <c r="E1236" s="1" t="s">
        <v>199</v>
      </c>
      <c r="F1236">
        <v>2</v>
      </c>
      <c r="G1236" s="1" t="str">
        <f>+VLOOKUP(bloque1_2[[#This Row],[niño]],BD.niños[[Código]:[sexo]],6,FALSE)</f>
        <v>9 y 10</v>
      </c>
      <c r="H1236" s="1" t="str">
        <f>+VLOOKUP(bloque1_2[[#This Row],[niño]],BD.niños[[Código]:[sexo]],7,FALSE)</f>
        <v>M</v>
      </c>
      <c r="I1236" s="1">
        <v>1</v>
      </c>
    </row>
    <row r="1237" spans="1:9" x14ac:dyDescent="0.55000000000000004">
      <c r="A1237" s="1">
        <v>39</v>
      </c>
      <c r="B1237" t="s">
        <v>419</v>
      </c>
      <c r="C1237" s="1" t="s">
        <v>1</v>
      </c>
      <c r="D1237" s="1">
        <v>2</v>
      </c>
      <c r="E1237" s="1" t="s">
        <v>203</v>
      </c>
      <c r="F1237">
        <v>2</v>
      </c>
      <c r="G1237" s="1" t="str">
        <f>+VLOOKUP(bloque1_2[[#This Row],[niño]],BD.niños[[Código]:[sexo]],6,FALSE)</f>
        <v>9 y 10</v>
      </c>
      <c r="H1237" s="1" t="str">
        <f>+VLOOKUP(bloque1_2[[#This Row],[niño]],BD.niños[[Código]:[sexo]],7,FALSE)</f>
        <v>F</v>
      </c>
      <c r="I1237" s="1">
        <v>1</v>
      </c>
    </row>
    <row r="1238" spans="1:9" x14ac:dyDescent="0.55000000000000004">
      <c r="A1238" s="1">
        <v>39</v>
      </c>
      <c r="B1238" t="s">
        <v>419</v>
      </c>
      <c r="C1238" s="1" t="s">
        <v>1</v>
      </c>
      <c r="D1238" s="1">
        <v>2</v>
      </c>
      <c r="E1238" s="1" t="s">
        <v>206</v>
      </c>
      <c r="F1238">
        <v>2</v>
      </c>
      <c r="G1238" s="1" t="str">
        <f>+VLOOKUP(bloque1_2[[#This Row],[niño]],BD.niños[[Código]:[sexo]],6,FALSE)</f>
        <v>9 y 10</v>
      </c>
      <c r="H1238" s="1" t="str">
        <f>+VLOOKUP(bloque1_2[[#This Row],[niño]],BD.niños[[Código]:[sexo]],7,FALSE)</f>
        <v>F</v>
      </c>
      <c r="I1238" s="1">
        <v>1</v>
      </c>
    </row>
    <row r="1239" spans="1:9" x14ac:dyDescent="0.55000000000000004">
      <c r="A1239" s="1">
        <v>39</v>
      </c>
      <c r="B1239" t="s">
        <v>419</v>
      </c>
      <c r="C1239" s="1" t="s">
        <v>1</v>
      </c>
      <c r="D1239" s="1">
        <v>2</v>
      </c>
      <c r="E1239" s="1" t="s">
        <v>210</v>
      </c>
      <c r="F1239">
        <v>2</v>
      </c>
      <c r="G1239" s="1" t="str">
        <f>+VLOOKUP(bloque1_2[[#This Row],[niño]],BD.niños[[Código]:[sexo]],6,FALSE)</f>
        <v>7 y 8</v>
      </c>
      <c r="H1239" s="1" t="str">
        <f>+VLOOKUP(bloque1_2[[#This Row],[niño]],BD.niños[[Código]:[sexo]],7,FALSE)</f>
        <v>M</v>
      </c>
      <c r="I1239" s="1">
        <v>1</v>
      </c>
    </row>
    <row r="1240" spans="1:9" x14ac:dyDescent="0.55000000000000004">
      <c r="A1240" s="1">
        <v>39</v>
      </c>
      <c r="B1240" t="s">
        <v>419</v>
      </c>
      <c r="C1240" s="1" t="s">
        <v>1</v>
      </c>
      <c r="D1240" s="1">
        <v>2</v>
      </c>
      <c r="E1240" s="1" t="s">
        <v>274</v>
      </c>
      <c r="F1240">
        <v>2</v>
      </c>
      <c r="G1240" s="1" t="str">
        <f>+VLOOKUP(bloque1_2[[#This Row],[niño]],BD.niños[[Código]:[sexo]],6,FALSE)</f>
        <v>5 y 6</v>
      </c>
      <c r="H1240" s="1" t="str">
        <f>+VLOOKUP(bloque1_2[[#This Row],[niño]],BD.niños[[Código]:[sexo]],7,FALSE)</f>
        <v>M</v>
      </c>
      <c r="I1240" s="1">
        <v>1</v>
      </c>
    </row>
    <row r="1241" spans="1:9" x14ac:dyDescent="0.55000000000000004">
      <c r="A1241" s="1">
        <v>39</v>
      </c>
      <c r="B1241" t="s">
        <v>419</v>
      </c>
      <c r="C1241" s="1" t="s">
        <v>1</v>
      </c>
      <c r="D1241" s="1">
        <v>2</v>
      </c>
      <c r="E1241" s="1" t="s">
        <v>276</v>
      </c>
      <c r="F1241">
        <v>2</v>
      </c>
      <c r="G1241" s="1" t="str">
        <f>+VLOOKUP(bloque1_2[[#This Row],[niño]],BD.niños[[Código]:[sexo]],6,FALSE)</f>
        <v>5 y 6</v>
      </c>
      <c r="H1241" s="1" t="str">
        <f>+VLOOKUP(bloque1_2[[#This Row],[niño]],BD.niños[[Código]:[sexo]],7,FALSE)</f>
        <v>M</v>
      </c>
      <c r="I1241" s="1">
        <v>1</v>
      </c>
    </row>
    <row r="1242" spans="1:9" x14ac:dyDescent="0.55000000000000004">
      <c r="A1242" s="1">
        <v>39</v>
      </c>
      <c r="B1242" t="s">
        <v>419</v>
      </c>
      <c r="C1242" s="1" t="s">
        <v>1</v>
      </c>
      <c r="D1242" s="1">
        <v>2</v>
      </c>
      <c r="E1242" s="1" t="s">
        <v>279</v>
      </c>
      <c r="F1242">
        <v>2</v>
      </c>
      <c r="G1242" s="1" t="str">
        <f>+VLOOKUP(bloque1_2[[#This Row],[niño]],BD.niños[[Código]:[sexo]],6,FALSE)</f>
        <v>7 y 8</v>
      </c>
      <c r="H1242" s="1" t="str">
        <f>+VLOOKUP(bloque1_2[[#This Row],[niño]],BD.niños[[Código]:[sexo]],7,FALSE)</f>
        <v>F</v>
      </c>
      <c r="I1242" s="1">
        <v>1</v>
      </c>
    </row>
    <row r="1243" spans="1:9" x14ac:dyDescent="0.55000000000000004">
      <c r="A1243" s="1">
        <v>39</v>
      </c>
      <c r="B1243" t="s">
        <v>419</v>
      </c>
      <c r="C1243" s="1" t="s">
        <v>1</v>
      </c>
      <c r="D1243" s="1">
        <v>2</v>
      </c>
      <c r="E1243" s="1" t="s">
        <v>282</v>
      </c>
      <c r="F1243">
        <v>2</v>
      </c>
      <c r="G1243" s="1" t="str">
        <f>+VLOOKUP(bloque1_2[[#This Row],[niño]],BD.niños[[Código]:[sexo]],6,FALSE)</f>
        <v>5 y 6</v>
      </c>
      <c r="H1243" s="1" t="str">
        <f>+VLOOKUP(bloque1_2[[#This Row],[niño]],BD.niños[[Código]:[sexo]],7,FALSE)</f>
        <v>F</v>
      </c>
      <c r="I1243" s="1">
        <v>1</v>
      </c>
    </row>
    <row r="1244" spans="1:9" x14ac:dyDescent="0.55000000000000004">
      <c r="A1244" s="1">
        <v>39</v>
      </c>
      <c r="B1244" t="s">
        <v>419</v>
      </c>
      <c r="C1244" s="1" t="s">
        <v>1</v>
      </c>
      <c r="D1244" s="1">
        <v>2</v>
      </c>
      <c r="E1244" s="1" t="s">
        <v>352</v>
      </c>
      <c r="F1244">
        <v>2</v>
      </c>
      <c r="G1244" s="1" t="str">
        <f>+VLOOKUP(bloque1_2[[#This Row],[niño]],BD.niños[[Código]:[sexo]],6,FALSE)</f>
        <v>7 y 8</v>
      </c>
      <c r="H1244" s="1" t="str">
        <f>+VLOOKUP(bloque1_2[[#This Row],[niño]],BD.niños[[Código]:[sexo]],7,FALSE)</f>
        <v>F</v>
      </c>
      <c r="I1244" s="1">
        <v>1</v>
      </c>
    </row>
    <row r="1245" spans="1:9" x14ac:dyDescent="0.55000000000000004">
      <c r="A1245" s="1">
        <v>39</v>
      </c>
      <c r="B1245" t="s">
        <v>419</v>
      </c>
      <c r="C1245" s="1" t="s">
        <v>1</v>
      </c>
      <c r="D1245" s="1">
        <v>2</v>
      </c>
      <c r="E1245" s="1" t="s">
        <v>357</v>
      </c>
      <c r="F1245">
        <v>2</v>
      </c>
      <c r="G1245" s="1" t="str">
        <f>+VLOOKUP(bloque1_2[[#This Row],[niño]],BD.niños[[Código]:[sexo]],6,FALSE)</f>
        <v>7 y 8</v>
      </c>
      <c r="H1245" s="1" t="str">
        <f>+VLOOKUP(bloque1_2[[#This Row],[niño]],BD.niños[[Código]:[sexo]],7,FALSE)</f>
        <v>M</v>
      </c>
      <c r="I1245" s="1">
        <v>1</v>
      </c>
    </row>
    <row r="1246" spans="1:9" x14ac:dyDescent="0.55000000000000004">
      <c r="A1246" s="1">
        <v>39</v>
      </c>
      <c r="B1246" t="s">
        <v>419</v>
      </c>
      <c r="C1246" s="1" t="s">
        <v>1</v>
      </c>
      <c r="D1246" s="1">
        <v>2</v>
      </c>
      <c r="E1246" s="1" t="s">
        <v>360</v>
      </c>
      <c r="F1246">
        <v>2</v>
      </c>
      <c r="G1246" s="1" t="str">
        <f>+VLOOKUP(bloque1_2[[#This Row],[niño]],BD.niños[[Código]:[sexo]],6,FALSE)</f>
        <v>9 y 10</v>
      </c>
      <c r="H1246" s="1" t="str">
        <f>+VLOOKUP(bloque1_2[[#This Row],[niño]],BD.niños[[Código]:[sexo]],7,FALSE)</f>
        <v>M</v>
      </c>
      <c r="I1246" s="1">
        <v>1</v>
      </c>
    </row>
    <row r="1247" spans="1:9" x14ac:dyDescent="0.55000000000000004">
      <c r="A1247" s="1">
        <v>39</v>
      </c>
      <c r="B1247" t="s">
        <v>419</v>
      </c>
      <c r="C1247" s="1" t="s">
        <v>1</v>
      </c>
      <c r="D1247" s="1">
        <v>2</v>
      </c>
      <c r="E1247" s="1" t="s">
        <v>364</v>
      </c>
      <c r="F1247">
        <v>1</v>
      </c>
      <c r="G1247" s="1" t="str">
        <f>+VLOOKUP(bloque1_2[[#This Row],[niño]],BD.niños[[Código]:[sexo]],6,FALSE)</f>
        <v>9 y 10</v>
      </c>
      <c r="H1247" s="1" t="str">
        <f>+VLOOKUP(bloque1_2[[#This Row],[niño]],BD.niños[[Código]:[sexo]],7,FALSE)</f>
        <v>M</v>
      </c>
      <c r="I1247" s="1">
        <v>1</v>
      </c>
    </row>
    <row r="1248" spans="1:9" x14ac:dyDescent="0.55000000000000004">
      <c r="A1248" s="1">
        <v>39</v>
      </c>
      <c r="B1248" t="s">
        <v>419</v>
      </c>
      <c r="C1248" s="1" t="s">
        <v>1</v>
      </c>
      <c r="D1248" s="1">
        <v>2</v>
      </c>
      <c r="E1248" s="1" t="s">
        <v>368</v>
      </c>
      <c r="F1248">
        <v>2</v>
      </c>
      <c r="G1248" s="1" t="str">
        <f>+VLOOKUP(bloque1_2[[#This Row],[niño]],BD.niños[[Código]:[sexo]],6,FALSE)</f>
        <v>9 y 10</v>
      </c>
      <c r="H1248" s="1" t="str">
        <f>+VLOOKUP(bloque1_2[[#This Row],[niño]],BD.niños[[Código]:[sexo]],7,FALSE)</f>
        <v>M</v>
      </c>
      <c r="I1248" s="1">
        <v>1</v>
      </c>
    </row>
    <row r="1249" spans="1:9" x14ac:dyDescent="0.55000000000000004">
      <c r="A1249" s="1">
        <v>39</v>
      </c>
      <c r="B1249" t="s">
        <v>419</v>
      </c>
      <c r="C1249" s="1" t="s">
        <v>1</v>
      </c>
      <c r="D1249" s="1">
        <v>2</v>
      </c>
      <c r="E1249" s="1" t="s">
        <v>371</v>
      </c>
      <c r="F1249">
        <v>2</v>
      </c>
      <c r="G1249" s="1" t="str">
        <f>+VLOOKUP(bloque1_2[[#This Row],[niño]],BD.niños[[Código]:[sexo]],6,FALSE)</f>
        <v>9 y 10</v>
      </c>
      <c r="H1249" s="1" t="str">
        <f>+VLOOKUP(bloque1_2[[#This Row],[niño]],BD.niños[[Código]:[sexo]],7,FALSE)</f>
        <v>F</v>
      </c>
      <c r="I1249" s="1">
        <v>1</v>
      </c>
    </row>
    <row r="1250" spans="1:9" x14ac:dyDescent="0.55000000000000004">
      <c r="A1250" s="1">
        <v>40</v>
      </c>
      <c r="B1250" t="s">
        <v>420</v>
      </c>
      <c r="C1250" s="1" t="s">
        <v>2</v>
      </c>
      <c r="D1250" s="1">
        <v>1</v>
      </c>
      <c r="E1250" s="1" t="s">
        <v>36</v>
      </c>
      <c r="F1250">
        <v>1</v>
      </c>
      <c r="G1250" s="1" t="str">
        <f>+VLOOKUP(bloque1_2[[#This Row],[niño]],BD.niños[[Código]:[sexo]],6,FALSE)</f>
        <v>5 y 6</v>
      </c>
      <c r="H1250" s="1" t="str">
        <f>+VLOOKUP(bloque1_2[[#This Row],[niño]],BD.niños[[Código]:[sexo]],7,FALSE)</f>
        <v>M</v>
      </c>
      <c r="I1250" s="1">
        <v>1</v>
      </c>
    </row>
    <row r="1251" spans="1:9" x14ac:dyDescent="0.55000000000000004">
      <c r="A1251" s="1">
        <v>40</v>
      </c>
      <c r="B1251" t="s">
        <v>420</v>
      </c>
      <c r="C1251" s="1" t="s">
        <v>2</v>
      </c>
      <c r="D1251" s="1">
        <v>1</v>
      </c>
      <c r="E1251" s="1" t="s">
        <v>40</v>
      </c>
      <c r="F1251">
        <v>1</v>
      </c>
      <c r="G1251" s="1" t="str">
        <f>+VLOOKUP(bloque1_2[[#This Row],[niño]],BD.niños[[Código]:[sexo]],6,FALSE)</f>
        <v>7 y 8</v>
      </c>
      <c r="H1251" s="1" t="str">
        <f>+VLOOKUP(bloque1_2[[#This Row],[niño]],BD.niños[[Código]:[sexo]],7,FALSE)</f>
        <v>M</v>
      </c>
      <c r="I1251" s="1">
        <v>1</v>
      </c>
    </row>
    <row r="1252" spans="1:9" x14ac:dyDescent="0.55000000000000004">
      <c r="A1252" s="1">
        <v>40</v>
      </c>
      <c r="B1252" t="s">
        <v>420</v>
      </c>
      <c r="C1252" s="1" t="s">
        <v>2</v>
      </c>
      <c r="D1252" s="1">
        <v>1</v>
      </c>
      <c r="E1252" s="1" t="s">
        <v>44</v>
      </c>
      <c r="F1252">
        <v>1</v>
      </c>
      <c r="G1252" s="1" t="str">
        <f>+VLOOKUP(bloque1_2[[#This Row],[niño]],BD.niños[[Código]:[sexo]],6,FALSE)</f>
        <v>7 y 8</v>
      </c>
      <c r="H1252" s="1" t="str">
        <f>+VLOOKUP(bloque1_2[[#This Row],[niño]],BD.niños[[Código]:[sexo]],7,FALSE)</f>
        <v>F</v>
      </c>
      <c r="I1252" s="1">
        <v>1</v>
      </c>
    </row>
    <row r="1253" spans="1:9" x14ac:dyDescent="0.55000000000000004">
      <c r="A1253" s="1">
        <v>40</v>
      </c>
      <c r="B1253" t="s">
        <v>420</v>
      </c>
      <c r="C1253" s="1" t="s">
        <v>2</v>
      </c>
      <c r="D1253" s="1">
        <v>1</v>
      </c>
      <c r="E1253" s="1" t="s">
        <v>48</v>
      </c>
      <c r="F1253">
        <v>1</v>
      </c>
      <c r="G1253" s="1" t="str">
        <f>+VLOOKUP(bloque1_2[[#This Row],[niño]],BD.niños[[Código]:[sexo]],6,FALSE)</f>
        <v>7 y 8</v>
      </c>
      <c r="H1253" s="1" t="str">
        <f>+VLOOKUP(bloque1_2[[#This Row],[niño]],BD.niños[[Código]:[sexo]],7,FALSE)</f>
        <v>F</v>
      </c>
      <c r="I1253" s="1">
        <v>1</v>
      </c>
    </row>
    <row r="1254" spans="1:9" x14ac:dyDescent="0.55000000000000004">
      <c r="A1254" s="1">
        <v>40</v>
      </c>
      <c r="B1254" t="s">
        <v>420</v>
      </c>
      <c r="C1254" s="1" t="s">
        <v>2</v>
      </c>
      <c r="D1254" s="1">
        <v>1</v>
      </c>
      <c r="E1254" s="1" t="s">
        <v>52</v>
      </c>
      <c r="F1254">
        <v>1</v>
      </c>
      <c r="G1254" s="1" t="str">
        <f>+VLOOKUP(bloque1_2[[#This Row],[niño]],BD.niños[[Código]:[sexo]],6,FALSE)</f>
        <v>7 y 8</v>
      </c>
      <c r="H1254" s="1" t="str">
        <f>+VLOOKUP(bloque1_2[[#This Row],[niño]],BD.niños[[Código]:[sexo]],7,FALSE)</f>
        <v>F</v>
      </c>
      <c r="I1254" s="1">
        <v>1</v>
      </c>
    </row>
    <row r="1255" spans="1:9" x14ac:dyDescent="0.55000000000000004">
      <c r="A1255" s="1">
        <v>40</v>
      </c>
      <c r="B1255" t="s">
        <v>420</v>
      </c>
      <c r="C1255" s="1" t="s">
        <v>2</v>
      </c>
      <c r="D1255" s="1">
        <v>1</v>
      </c>
      <c r="E1255" s="1" t="s">
        <v>56</v>
      </c>
      <c r="F1255">
        <v>1</v>
      </c>
      <c r="G1255" s="1" t="str">
        <f>+VLOOKUP(bloque1_2[[#This Row],[niño]],BD.niños[[Código]:[sexo]],6,FALSE)</f>
        <v>7 y 8</v>
      </c>
      <c r="H1255" s="1" t="str">
        <f>+VLOOKUP(bloque1_2[[#This Row],[niño]],BD.niños[[Código]:[sexo]],7,FALSE)</f>
        <v>F</v>
      </c>
      <c r="I1255" s="1">
        <v>1</v>
      </c>
    </row>
    <row r="1256" spans="1:9" x14ac:dyDescent="0.55000000000000004">
      <c r="A1256" s="1">
        <v>40</v>
      </c>
      <c r="B1256" t="s">
        <v>420</v>
      </c>
      <c r="C1256" s="1" t="s">
        <v>2</v>
      </c>
      <c r="D1256" s="1">
        <v>1</v>
      </c>
      <c r="E1256" s="1" t="s">
        <v>60</v>
      </c>
      <c r="F1256">
        <v>4</v>
      </c>
      <c r="G1256" s="1" t="str">
        <f>+VLOOKUP(bloque1_2[[#This Row],[niño]],BD.niños[[Código]:[sexo]],6,FALSE)</f>
        <v>9 y 10</v>
      </c>
      <c r="H1256" s="1" t="str">
        <f>+VLOOKUP(bloque1_2[[#This Row],[niño]],BD.niños[[Código]:[sexo]],7,FALSE)</f>
        <v>M</v>
      </c>
      <c r="I1256" s="1">
        <v>1</v>
      </c>
    </row>
    <row r="1257" spans="1:9" x14ac:dyDescent="0.55000000000000004">
      <c r="A1257" s="1">
        <v>40</v>
      </c>
      <c r="B1257" t="s">
        <v>420</v>
      </c>
      <c r="C1257" s="1" t="s">
        <v>2</v>
      </c>
      <c r="D1257" s="1">
        <v>1</v>
      </c>
      <c r="E1257" s="1" t="s">
        <v>64</v>
      </c>
      <c r="F1257">
        <v>1</v>
      </c>
      <c r="G1257" s="1" t="str">
        <f>+VLOOKUP(bloque1_2[[#This Row],[niño]],BD.niños[[Código]:[sexo]],6,FALSE)</f>
        <v>9 y 10</v>
      </c>
      <c r="H1257" s="1" t="str">
        <f>+VLOOKUP(bloque1_2[[#This Row],[niño]],BD.niños[[Código]:[sexo]],7,FALSE)</f>
        <v>F</v>
      </c>
      <c r="I1257" s="1">
        <v>1</v>
      </c>
    </row>
    <row r="1258" spans="1:9" x14ac:dyDescent="0.55000000000000004">
      <c r="A1258" s="1">
        <v>40</v>
      </c>
      <c r="B1258" t="s">
        <v>420</v>
      </c>
      <c r="C1258" s="1" t="s">
        <v>2</v>
      </c>
      <c r="D1258" s="1">
        <v>1</v>
      </c>
      <c r="E1258" s="1" t="s">
        <v>68</v>
      </c>
      <c r="F1258">
        <v>1</v>
      </c>
      <c r="G1258" s="1" t="str">
        <f>+VLOOKUP(bloque1_2[[#This Row],[niño]],BD.niños[[Código]:[sexo]],6,FALSE)</f>
        <v>9 y 10</v>
      </c>
      <c r="H1258" s="1" t="str">
        <f>+VLOOKUP(bloque1_2[[#This Row],[niño]],BD.niños[[Código]:[sexo]],7,FALSE)</f>
        <v>M</v>
      </c>
      <c r="I1258" s="1">
        <v>1</v>
      </c>
    </row>
    <row r="1259" spans="1:9" x14ac:dyDescent="0.55000000000000004">
      <c r="A1259" s="1">
        <v>40</v>
      </c>
      <c r="B1259" t="s">
        <v>420</v>
      </c>
      <c r="C1259" s="1" t="s">
        <v>2</v>
      </c>
      <c r="D1259" s="1">
        <v>1</v>
      </c>
      <c r="E1259" s="1" t="s">
        <v>72</v>
      </c>
      <c r="F1259">
        <v>1</v>
      </c>
      <c r="G1259" s="1" t="str">
        <f>+VLOOKUP(bloque1_2[[#This Row],[niño]],BD.niños[[Código]:[sexo]],6,FALSE)</f>
        <v>9 y 10</v>
      </c>
      <c r="H1259" s="1" t="str">
        <f>+VLOOKUP(bloque1_2[[#This Row],[niño]],BD.niños[[Código]:[sexo]],7,FALSE)</f>
        <v>F</v>
      </c>
      <c r="I1259" s="1">
        <v>1</v>
      </c>
    </row>
    <row r="1260" spans="1:9" x14ac:dyDescent="0.55000000000000004">
      <c r="A1260" s="1">
        <v>40</v>
      </c>
      <c r="B1260" t="s">
        <v>420</v>
      </c>
      <c r="C1260" s="1" t="s">
        <v>2</v>
      </c>
      <c r="D1260" s="1">
        <v>1</v>
      </c>
      <c r="E1260" s="1" t="s">
        <v>75</v>
      </c>
      <c r="F1260">
        <v>7</v>
      </c>
      <c r="G1260" s="1" t="str">
        <f>+VLOOKUP(bloque1_2[[#This Row],[niño]],BD.niños[[Código]:[sexo]],6,FALSE)</f>
        <v>9 y 10</v>
      </c>
      <c r="H1260" s="1" t="str">
        <f>+VLOOKUP(bloque1_2[[#This Row],[niño]],BD.niños[[Código]:[sexo]],7,FALSE)</f>
        <v>F</v>
      </c>
      <c r="I1260" s="1">
        <v>1</v>
      </c>
    </row>
    <row r="1261" spans="1:9" x14ac:dyDescent="0.55000000000000004">
      <c r="A1261" s="1">
        <v>40</v>
      </c>
      <c r="B1261" t="s">
        <v>420</v>
      </c>
      <c r="C1261" s="1" t="s">
        <v>2</v>
      </c>
      <c r="D1261" s="1">
        <v>1</v>
      </c>
      <c r="E1261" s="1" t="s">
        <v>78</v>
      </c>
      <c r="F1261">
        <v>1</v>
      </c>
      <c r="G1261" s="1" t="str">
        <f>+VLOOKUP(bloque1_2[[#This Row],[niño]],BD.niños[[Código]:[sexo]],6,FALSE)</f>
        <v>5 y 6</v>
      </c>
      <c r="H1261" s="1" t="str">
        <f>+VLOOKUP(bloque1_2[[#This Row],[niño]],BD.niños[[Código]:[sexo]],7,FALSE)</f>
        <v>M</v>
      </c>
      <c r="I1261" s="1">
        <v>1</v>
      </c>
    </row>
    <row r="1262" spans="1:9" x14ac:dyDescent="0.55000000000000004">
      <c r="A1262" s="1">
        <v>40</v>
      </c>
      <c r="B1262" t="s">
        <v>420</v>
      </c>
      <c r="C1262" s="1" t="s">
        <v>2</v>
      </c>
      <c r="D1262" s="1">
        <v>1</v>
      </c>
      <c r="E1262" s="1" t="s">
        <v>82</v>
      </c>
      <c r="F1262">
        <v>7</v>
      </c>
      <c r="G1262" s="1" t="str">
        <f>+VLOOKUP(bloque1_2[[#This Row],[niño]],BD.niños[[Código]:[sexo]],6,FALSE)</f>
        <v>5 y 6</v>
      </c>
      <c r="H1262" s="1" t="str">
        <f>+VLOOKUP(bloque1_2[[#This Row],[niño]],BD.niños[[Código]:[sexo]],7,FALSE)</f>
        <v>F</v>
      </c>
      <c r="I1262" s="1">
        <v>1</v>
      </c>
    </row>
    <row r="1263" spans="1:9" x14ac:dyDescent="0.55000000000000004">
      <c r="A1263" s="1">
        <v>40</v>
      </c>
      <c r="B1263" t="s">
        <v>420</v>
      </c>
      <c r="C1263" s="1" t="s">
        <v>2</v>
      </c>
      <c r="D1263" s="1">
        <v>1</v>
      </c>
      <c r="E1263" s="1" t="s">
        <v>85</v>
      </c>
      <c r="F1263">
        <v>4</v>
      </c>
      <c r="G1263" s="1" t="str">
        <f>+VLOOKUP(bloque1_2[[#This Row],[niño]],BD.niños[[Código]:[sexo]],6,FALSE)</f>
        <v>5 y 6</v>
      </c>
      <c r="H1263" s="1" t="str">
        <f>+VLOOKUP(bloque1_2[[#This Row],[niño]],BD.niños[[Código]:[sexo]],7,FALSE)</f>
        <v>M</v>
      </c>
      <c r="I1263" s="1">
        <v>1</v>
      </c>
    </row>
    <row r="1264" spans="1:9" x14ac:dyDescent="0.55000000000000004">
      <c r="A1264" s="1">
        <v>40</v>
      </c>
      <c r="B1264" t="s">
        <v>420</v>
      </c>
      <c r="C1264" s="1" t="s">
        <v>2</v>
      </c>
      <c r="D1264" s="1">
        <v>1</v>
      </c>
      <c r="E1264" s="1" t="s">
        <v>184</v>
      </c>
      <c r="F1264">
        <v>1</v>
      </c>
      <c r="G1264" s="1" t="str">
        <f>+VLOOKUP(bloque1_2[[#This Row],[niño]],BD.niños[[Código]:[sexo]],6,FALSE)</f>
        <v>7 y 8</v>
      </c>
      <c r="H1264" s="1" t="str">
        <f>+VLOOKUP(bloque1_2[[#This Row],[niño]],BD.niños[[Código]:[sexo]],7,FALSE)</f>
        <v>M</v>
      </c>
      <c r="I1264" s="1">
        <v>1</v>
      </c>
    </row>
    <row r="1265" spans="1:9" x14ac:dyDescent="0.55000000000000004">
      <c r="A1265" s="1">
        <v>40</v>
      </c>
      <c r="B1265" t="s">
        <v>420</v>
      </c>
      <c r="C1265" s="1" t="s">
        <v>2</v>
      </c>
      <c r="D1265" s="1">
        <v>1</v>
      </c>
      <c r="E1265" s="1" t="s">
        <v>187</v>
      </c>
      <c r="F1265">
        <v>1</v>
      </c>
      <c r="G1265" s="1" t="str">
        <f>+VLOOKUP(bloque1_2[[#This Row],[niño]],BD.niños[[Código]:[sexo]],6,FALSE)</f>
        <v>7 y 8</v>
      </c>
      <c r="H1265" s="1" t="str">
        <f>+VLOOKUP(bloque1_2[[#This Row],[niño]],BD.niños[[Código]:[sexo]],7,FALSE)</f>
        <v>F</v>
      </c>
      <c r="I1265" s="1">
        <v>1</v>
      </c>
    </row>
    <row r="1266" spans="1:9" x14ac:dyDescent="0.55000000000000004">
      <c r="A1266" s="1">
        <v>40</v>
      </c>
      <c r="B1266" t="s">
        <v>420</v>
      </c>
      <c r="C1266" s="1" t="s">
        <v>2</v>
      </c>
      <c r="D1266" s="1">
        <v>1</v>
      </c>
      <c r="E1266" s="1" t="s">
        <v>192</v>
      </c>
      <c r="F1266">
        <v>1</v>
      </c>
      <c r="G1266" s="1" t="str">
        <f>+VLOOKUP(bloque1_2[[#This Row],[niño]],BD.niños[[Código]:[sexo]],6,FALSE)</f>
        <v>7 y 8</v>
      </c>
      <c r="H1266" s="1" t="str">
        <f>+VLOOKUP(bloque1_2[[#This Row],[niño]],BD.niños[[Código]:[sexo]],7,FALSE)</f>
        <v>M</v>
      </c>
      <c r="I1266" s="1">
        <v>1</v>
      </c>
    </row>
    <row r="1267" spans="1:9" x14ac:dyDescent="0.55000000000000004">
      <c r="A1267" s="1">
        <v>40</v>
      </c>
      <c r="B1267" t="s">
        <v>420</v>
      </c>
      <c r="C1267" s="1" t="s">
        <v>2</v>
      </c>
      <c r="D1267" s="1">
        <v>1</v>
      </c>
      <c r="E1267" s="1" t="s">
        <v>195</v>
      </c>
      <c r="F1267">
        <v>1</v>
      </c>
      <c r="G1267" s="1" t="str">
        <f>+VLOOKUP(bloque1_2[[#This Row],[niño]],BD.niños[[Código]:[sexo]],6,FALSE)</f>
        <v>9 y 10</v>
      </c>
      <c r="H1267" s="1" t="str">
        <f>+VLOOKUP(bloque1_2[[#This Row],[niño]],BD.niños[[Código]:[sexo]],7,FALSE)</f>
        <v>M</v>
      </c>
      <c r="I1267" s="1">
        <v>1</v>
      </c>
    </row>
    <row r="1268" spans="1:9" x14ac:dyDescent="0.55000000000000004">
      <c r="A1268" s="1">
        <v>40</v>
      </c>
      <c r="B1268" t="s">
        <v>420</v>
      </c>
      <c r="C1268" s="1" t="s">
        <v>2</v>
      </c>
      <c r="D1268" s="1">
        <v>1</v>
      </c>
      <c r="E1268" s="1" t="s">
        <v>199</v>
      </c>
      <c r="F1268">
        <v>1</v>
      </c>
      <c r="G1268" s="1" t="str">
        <f>+VLOOKUP(bloque1_2[[#This Row],[niño]],BD.niños[[Código]:[sexo]],6,FALSE)</f>
        <v>9 y 10</v>
      </c>
      <c r="H1268" s="1" t="str">
        <f>+VLOOKUP(bloque1_2[[#This Row],[niño]],BD.niños[[Código]:[sexo]],7,FALSE)</f>
        <v>M</v>
      </c>
      <c r="I1268" s="1">
        <v>1</v>
      </c>
    </row>
    <row r="1269" spans="1:9" x14ac:dyDescent="0.55000000000000004">
      <c r="A1269" s="1">
        <v>40</v>
      </c>
      <c r="B1269" t="s">
        <v>420</v>
      </c>
      <c r="C1269" s="1" t="s">
        <v>2</v>
      </c>
      <c r="D1269" s="1">
        <v>1</v>
      </c>
      <c r="E1269" s="1" t="s">
        <v>203</v>
      </c>
      <c r="F1269">
        <v>1</v>
      </c>
      <c r="G1269" s="1" t="str">
        <f>+VLOOKUP(bloque1_2[[#This Row],[niño]],BD.niños[[Código]:[sexo]],6,FALSE)</f>
        <v>9 y 10</v>
      </c>
      <c r="H1269" s="1" t="str">
        <f>+VLOOKUP(bloque1_2[[#This Row],[niño]],BD.niños[[Código]:[sexo]],7,FALSE)</f>
        <v>F</v>
      </c>
      <c r="I1269" s="1">
        <v>1</v>
      </c>
    </row>
    <row r="1270" spans="1:9" x14ac:dyDescent="0.55000000000000004">
      <c r="A1270" s="1">
        <v>40</v>
      </c>
      <c r="B1270" t="s">
        <v>420</v>
      </c>
      <c r="C1270" s="1" t="s">
        <v>2</v>
      </c>
      <c r="D1270" s="1">
        <v>1</v>
      </c>
      <c r="E1270" s="1" t="s">
        <v>206</v>
      </c>
      <c r="F1270">
        <v>1</v>
      </c>
      <c r="G1270" s="1" t="str">
        <f>+VLOOKUP(bloque1_2[[#This Row],[niño]],BD.niños[[Código]:[sexo]],6,FALSE)</f>
        <v>9 y 10</v>
      </c>
      <c r="H1270" s="1" t="str">
        <f>+VLOOKUP(bloque1_2[[#This Row],[niño]],BD.niños[[Código]:[sexo]],7,FALSE)</f>
        <v>F</v>
      </c>
      <c r="I1270" s="1">
        <v>1</v>
      </c>
    </row>
    <row r="1271" spans="1:9" x14ac:dyDescent="0.55000000000000004">
      <c r="A1271" s="1">
        <v>40</v>
      </c>
      <c r="B1271" t="s">
        <v>420</v>
      </c>
      <c r="C1271" s="1" t="s">
        <v>2</v>
      </c>
      <c r="D1271" s="1">
        <v>1</v>
      </c>
      <c r="E1271" s="1" t="s">
        <v>210</v>
      </c>
      <c r="F1271">
        <v>1</v>
      </c>
      <c r="G1271" s="1" t="str">
        <f>+VLOOKUP(bloque1_2[[#This Row],[niño]],BD.niños[[Código]:[sexo]],6,FALSE)</f>
        <v>7 y 8</v>
      </c>
      <c r="H1271" s="1" t="str">
        <f>+VLOOKUP(bloque1_2[[#This Row],[niño]],BD.niños[[Código]:[sexo]],7,FALSE)</f>
        <v>M</v>
      </c>
      <c r="I1271" s="1">
        <v>1</v>
      </c>
    </row>
    <row r="1272" spans="1:9" x14ac:dyDescent="0.55000000000000004">
      <c r="A1272" s="1">
        <v>40</v>
      </c>
      <c r="B1272" t="s">
        <v>420</v>
      </c>
      <c r="C1272" s="1" t="s">
        <v>2</v>
      </c>
      <c r="D1272" s="1">
        <v>1</v>
      </c>
      <c r="E1272" s="1" t="s">
        <v>274</v>
      </c>
      <c r="F1272">
        <v>1</v>
      </c>
      <c r="G1272" s="1" t="str">
        <f>+VLOOKUP(bloque1_2[[#This Row],[niño]],BD.niños[[Código]:[sexo]],6,FALSE)</f>
        <v>5 y 6</v>
      </c>
      <c r="H1272" s="1" t="str">
        <f>+VLOOKUP(bloque1_2[[#This Row],[niño]],BD.niños[[Código]:[sexo]],7,FALSE)</f>
        <v>M</v>
      </c>
      <c r="I1272" s="1">
        <v>1</v>
      </c>
    </row>
    <row r="1273" spans="1:9" x14ac:dyDescent="0.55000000000000004">
      <c r="A1273" s="1">
        <v>40</v>
      </c>
      <c r="B1273" t="s">
        <v>420</v>
      </c>
      <c r="C1273" s="1" t="s">
        <v>2</v>
      </c>
      <c r="D1273" s="1">
        <v>1</v>
      </c>
      <c r="E1273" s="1" t="s">
        <v>276</v>
      </c>
      <c r="F1273">
        <v>1</v>
      </c>
      <c r="G1273" s="1" t="str">
        <f>+VLOOKUP(bloque1_2[[#This Row],[niño]],BD.niños[[Código]:[sexo]],6,FALSE)</f>
        <v>5 y 6</v>
      </c>
      <c r="H1273" s="1" t="str">
        <f>+VLOOKUP(bloque1_2[[#This Row],[niño]],BD.niños[[Código]:[sexo]],7,FALSE)</f>
        <v>M</v>
      </c>
      <c r="I1273" s="1">
        <v>1</v>
      </c>
    </row>
    <row r="1274" spans="1:9" x14ac:dyDescent="0.55000000000000004">
      <c r="A1274" s="1">
        <v>40</v>
      </c>
      <c r="B1274" t="s">
        <v>420</v>
      </c>
      <c r="C1274" s="1" t="s">
        <v>2</v>
      </c>
      <c r="D1274" s="1">
        <v>1</v>
      </c>
      <c r="E1274" s="1" t="s">
        <v>279</v>
      </c>
      <c r="F1274">
        <v>1</v>
      </c>
      <c r="G1274" s="1" t="str">
        <f>+VLOOKUP(bloque1_2[[#This Row],[niño]],BD.niños[[Código]:[sexo]],6,FALSE)</f>
        <v>7 y 8</v>
      </c>
      <c r="H1274" s="1" t="str">
        <f>+VLOOKUP(bloque1_2[[#This Row],[niño]],BD.niños[[Código]:[sexo]],7,FALSE)</f>
        <v>F</v>
      </c>
      <c r="I1274" s="1">
        <v>1</v>
      </c>
    </row>
    <row r="1275" spans="1:9" x14ac:dyDescent="0.55000000000000004">
      <c r="A1275" s="1">
        <v>40</v>
      </c>
      <c r="B1275" t="s">
        <v>420</v>
      </c>
      <c r="C1275" s="1" t="s">
        <v>2</v>
      </c>
      <c r="D1275" s="1">
        <v>1</v>
      </c>
      <c r="E1275" s="1" t="s">
        <v>282</v>
      </c>
      <c r="F1275">
        <v>1</v>
      </c>
      <c r="G1275" s="1" t="str">
        <f>+VLOOKUP(bloque1_2[[#This Row],[niño]],BD.niños[[Código]:[sexo]],6,FALSE)</f>
        <v>5 y 6</v>
      </c>
      <c r="H1275" s="1" t="str">
        <f>+VLOOKUP(bloque1_2[[#This Row],[niño]],BD.niños[[Código]:[sexo]],7,FALSE)</f>
        <v>F</v>
      </c>
      <c r="I1275" s="1">
        <v>1</v>
      </c>
    </row>
    <row r="1276" spans="1:9" x14ac:dyDescent="0.55000000000000004">
      <c r="A1276" s="1">
        <v>40</v>
      </c>
      <c r="B1276" t="s">
        <v>420</v>
      </c>
      <c r="C1276" s="1" t="s">
        <v>2</v>
      </c>
      <c r="D1276" s="1">
        <v>1</v>
      </c>
      <c r="E1276" s="1" t="s">
        <v>352</v>
      </c>
      <c r="F1276">
        <v>1</v>
      </c>
      <c r="G1276" s="1" t="str">
        <f>+VLOOKUP(bloque1_2[[#This Row],[niño]],BD.niños[[Código]:[sexo]],6,FALSE)</f>
        <v>7 y 8</v>
      </c>
      <c r="H1276" s="1" t="str">
        <f>+VLOOKUP(bloque1_2[[#This Row],[niño]],BD.niños[[Código]:[sexo]],7,FALSE)</f>
        <v>F</v>
      </c>
      <c r="I1276" s="1">
        <v>1</v>
      </c>
    </row>
    <row r="1277" spans="1:9" x14ac:dyDescent="0.55000000000000004">
      <c r="A1277" s="1">
        <v>40</v>
      </c>
      <c r="B1277" t="s">
        <v>420</v>
      </c>
      <c r="C1277" s="1" t="s">
        <v>2</v>
      </c>
      <c r="D1277" s="1">
        <v>1</v>
      </c>
      <c r="E1277" s="1" t="s">
        <v>357</v>
      </c>
      <c r="F1277">
        <v>1</v>
      </c>
      <c r="G1277" s="1" t="str">
        <f>+VLOOKUP(bloque1_2[[#This Row],[niño]],BD.niños[[Código]:[sexo]],6,FALSE)</f>
        <v>7 y 8</v>
      </c>
      <c r="H1277" s="1" t="str">
        <f>+VLOOKUP(bloque1_2[[#This Row],[niño]],BD.niños[[Código]:[sexo]],7,FALSE)</f>
        <v>M</v>
      </c>
      <c r="I1277" s="1">
        <v>1</v>
      </c>
    </row>
    <row r="1278" spans="1:9" x14ac:dyDescent="0.55000000000000004">
      <c r="A1278" s="1">
        <v>40</v>
      </c>
      <c r="B1278" t="s">
        <v>420</v>
      </c>
      <c r="C1278" s="1" t="s">
        <v>2</v>
      </c>
      <c r="D1278" s="1">
        <v>1</v>
      </c>
      <c r="E1278" s="1" t="s">
        <v>360</v>
      </c>
      <c r="F1278">
        <v>1</v>
      </c>
      <c r="G1278" s="1" t="str">
        <f>+VLOOKUP(bloque1_2[[#This Row],[niño]],BD.niños[[Código]:[sexo]],6,FALSE)</f>
        <v>9 y 10</v>
      </c>
      <c r="H1278" s="1" t="str">
        <f>+VLOOKUP(bloque1_2[[#This Row],[niño]],BD.niños[[Código]:[sexo]],7,FALSE)</f>
        <v>M</v>
      </c>
      <c r="I1278" s="1">
        <v>1</v>
      </c>
    </row>
    <row r="1279" spans="1:9" x14ac:dyDescent="0.55000000000000004">
      <c r="A1279" s="1">
        <v>40</v>
      </c>
      <c r="B1279" t="s">
        <v>420</v>
      </c>
      <c r="C1279" s="1" t="s">
        <v>2</v>
      </c>
      <c r="D1279" s="1">
        <v>1</v>
      </c>
      <c r="E1279" s="1" t="s">
        <v>364</v>
      </c>
      <c r="F1279">
        <v>1</v>
      </c>
      <c r="G1279" s="1" t="str">
        <f>+VLOOKUP(bloque1_2[[#This Row],[niño]],BD.niños[[Código]:[sexo]],6,FALSE)</f>
        <v>9 y 10</v>
      </c>
      <c r="H1279" s="1" t="str">
        <f>+VLOOKUP(bloque1_2[[#This Row],[niño]],BD.niños[[Código]:[sexo]],7,FALSE)</f>
        <v>M</v>
      </c>
      <c r="I1279" s="1">
        <v>1</v>
      </c>
    </row>
    <row r="1280" spans="1:9" x14ac:dyDescent="0.55000000000000004">
      <c r="A1280" s="1">
        <v>40</v>
      </c>
      <c r="B1280" t="s">
        <v>420</v>
      </c>
      <c r="C1280" s="1" t="s">
        <v>2</v>
      </c>
      <c r="D1280" s="1">
        <v>1</v>
      </c>
      <c r="E1280" s="1" t="s">
        <v>368</v>
      </c>
      <c r="F1280">
        <v>1</v>
      </c>
      <c r="G1280" s="1" t="str">
        <f>+VLOOKUP(bloque1_2[[#This Row],[niño]],BD.niños[[Código]:[sexo]],6,FALSE)</f>
        <v>9 y 10</v>
      </c>
      <c r="H1280" s="1" t="str">
        <f>+VLOOKUP(bloque1_2[[#This Row],[niño]],BD.niños[[Código]:[sexo]],7,FALSE)</f>
        <v>M</v>
      </c>
      <c r="I1280" s="1">
        <v>1</v>
      </c>
    </row>
    <row r="1281" spans="1:9" x14ac:dyDescent="0.55000000000000004">
      <c r="A1281" s="1">
        <v>40</v>
      </c>
      <c r="B1281" t="s">
        <v>420</v>
      </c>
      <c r="C1281" s="1" t="s">
        <v>2</v>
      </c>
      <c r="D1281" s="1">
        <v>1</v>
      </c>
      <c r="E1281" s="1" t="s">
        <v>371</v>
      </c>
      <c r="F1281">
        <v>1</v>
      </c>
      <c r="G1281" s="1" t="str">
        <f>+VLOOKUP(bloque1_2[[#This Row],[niño]],BD.niños[[Código]:[sexo]],6,FALSE)</f>
        <v>9 y 10</v>
      </c>
      <c r="H1281" s="1" t="str">
        <f>+VLOOKUP(bloque1_2[[#This Row],[niño]],BD.niños[[Código]:[sexo]],7,FALSE)</f>
        <v>F</v>
      </c>
      <c r="I1281" s="1">
        <v>1</v>
      </c>
    </row>
    <row r="1282" spans="1:9" x14ac:dyDescent="0.55000000000000004">
      <c r="A1282" s="1">
        <v>41</v>
      </c>
      <c r="B1282" t="s">
        <v>421</v>
      </c>
      <c r="C1282" s="1" t="s">
        <v>0</v>
      </c>
      <c r="D1282" s="1">
        <v>7</v>
      </c>
      <c r="E1282" s="1" t="s">
        <v>36</v>
      </c>
      <c r="F1282">
        <v>7</v>
      </c>
      <c r="G1282" s="1" t="str">
        <f>+VLOOKUP(bloque1_2[[#This Row],[niño]],BD.niños[[Código]:[sexo]],6,FALSE)</f>
        <v>5 y 6</v>
      </c>
      <c r="H1282" s="1" t="str">
        <f>+VLOOKUP(bloque1_2[[#This Row],[niño]],BD.niños[[Código]:[sexo]],7,FALSE)</f>
        <v>M</v>
      </c>
      <c r="I1282" s="1">
        <v>1</v>
      </c>
    </row>
    <row r="1283" spans="1:9" x14ac:dyDescent="0.55000000000000004">
      <c r="A1283" s="1">
        <v>41</v>
      </c>
      <c r="B1283" t="s">
        <v>421</v>
      </c>
      <c r="C1283" s="1" t="s">
        <v>0</v>
      </c>
      <c r="D1283" s="1">
        <v>7</v>
      </c>
      <c r="E1283" s="1" t="s">
        <v>40</v>
      </c>
      <c r="F1283">
        <v>7</v>
      </c>
      <c r="G1283" s="1" t="str">
        <f>+VLOOKUP(bloque1_2[[#This Row],[niño]],BD.niños[[Código]:[sexo]],6,FALSE)</f>
        <v>7 y 8</v>
      </c>
      <c r="H1283" s="1" t="str">
        <f>+VLOOKUP(bloque1_2[[#This Row],[niño]],BD.niños[[Código]:[sexo]],7,FALSE)</f>
        <v>M</v>
      </c>
      <c r="I1283" s="1">
        <v>1</v>
      </c>
    </row>
    <row r="1284" spans="1:9" x14ac:dyDescent="0.55000000000000004">
      <c r="A1284" s="1">
        <v>41</v>
      </c>
      <c r="B1284" t="s">
        <v>421</v>
      </c>
      <c r="C1284" s="1" t="s">
        <v>0</v>
      </c>
      <c r="D1284" s="1">
        <v>7</v>
      </c>
      <c r="E1284" s="1" t="s">
        <v>44</v>
      </c>
      <c r="F1284">
        <v>5</v>
      </c>
      <c r="G1284" s="1" t="str">
        <f>+VLOOKUP(bloque1_2[[#This Row],[niño]],BD.niños[[Código]:[sexo]],6,FALSE)</f>
        <v>7 y 8</v>
      </c>
      <c r="H1284" s="1" t="str">
        <f>+VLOOKUP(bloque1_2[[#This Row],[niño]],BD.niños[[Código]:[sexo]],7,FALSE)</f>
        <v>F</v>
      </c>
      <c r="I1284" s="1">
        <v>1</v>
      </c>
    </row>
    <row r="1285" spans="1:9" x14ac:dyDescent="0.55000000000000004">
      <c r="A1285" s="1">
        <v>41</v>
      </c>
      <c r="B1285" t="s">
        <v>421</v>
      </c>
      <c r="C1285" s="1" t="s">
        <v>0</v>
      </c>
      <c r="D1285" s="1">
        <v>7</v>
      </c>
      <c r="E1285" s="1" t="s">
        <v>48</v>
      </c>
      <c r="F1285">
        <v>1</v>
      </c>
      <c r="G1285" s="1" t="str">
        <f>+VLOOKUP(bloque1_2[[#This Row],[niño]],BD.niños[[Código]:[sexo]],6,FALSE)</f>
        <v>7 y 8</v>
      </c>
      <c r="H1285" s="1" t="str">
        <f>+VLOOKUP(bloque1_2[[#This Row],[niño]],BD.niños[[Código]:[sexo]],7,FALSE)</f>
        <v>F</v>
      </c>
      <c r="I1285" s="1">
        <v>1</v>
      </c>
    </row>
    <row r="1286" spans="1:9" x14ac:dyDescent="0.55000000000000004">
      <c r="A1286" s="1">
        <v>41</v>
      </c>
      <c r="B1286" t="s">
        <v>421</v>
      </c>
      <c r="C1286" s="1" t="s">
        <v>0</v>
      </c>
      <c r="D1286" s="1">
        <v>7</v>
      </c>
      <c r="E1286" s="1" t="s">
        <v>52</v>
      </c>
      <c r="F1286">
        <v>7</v>
      </c>
      <c r="G1286" s="1" t="str">
        <f>+VLOOKUP(bloque1_2[[#This Row],[niño]],BD.niños[[Código]:[sexo]],6,FALSE)</f>
        <v>7 y 8</v>
      </c>
      <c r="H1286" s="1" t="str">
        <f>+VLOOKUP(bloque1_2[[#This Row],[niño]],BD.niños[[Código]:[sexo]],7,FALSE)</f>
        <v>F</v>
      </c>
      <c r="I1286" s="1">
        <v>1</v>
      </c>
    </row>
    <row r="1287" spans="1:9" x14ac:dyDescent="0.55000000000000004">
      <c r="A1287" s="1">
        <v>41</v>
      </c>
      <c r="B1287" t="s">
        <v>421</v>
      </c>
      <c r="C1287" s="1" t="s">
        <v>0</v>
      </c>
      <c r="D1287" s="1">
        <v>7</v>
      </c>
      <c r="E1287" s="1" t="s">
        <v>56</v>
      </c>
      <c r="F1287">
        <v>6</v>
      </c>
      <c r="G1287" s="1" t="str">
        <f>+VLOOKUP(bloque1_2[[#This Row],[niño]],BD.niños[[Código]:[sexo]],6,FALSE)</f>
        <v>7 y 8</v>
      </c>
      <c r="H1287" s="1" t="str">
        <f>+VLOOKUP(bloque1_2[[#This Row],[niño]],BD.niños[[Código]:[sexo]],7,FALSE)</f>
        <v>F</v>
      </c>
      <c r="I1287" s="1">
        <v>1</v>
      </c>
    </row>
    <row r="1288" spans="1:9" x14ac:dyDescent="0.55000000000000004">
      <c r="A1288" s="1">
        <v>41</v>
      </c>
      <c r="B1288" t="s">
        <v>421</v>
      </c>
      <c r="C1288" s="1" t="s">
        <v>0</v>
      </c>
      <c r="D1288" s="1">
        <v>7</v>
      </c>
      <c r="E1288" s="1" t="s">
        <v>60</v>
      </c>
      <c r="F1288">
        <v>7</v>
      </c>
      <c r="G1288" s="1" t="str">
        <f>+VLOOKUP(bloque1_2[[#This Row],[niño]],BD.niños[[Código]:[sexo]],6,FALSE)</f>
        <v>9 y 10</v>
      </c>
      <c r="H1288" s="1" t="str">
        <f>+VLOOKUP(bloque1_2[[#This Row],[niño]],BD.niños[[Código]:[sexo]],7,FALSE)</f>
        <v>M</v>
      </c>
      <c r="I1288" s="1">
        <v>1</v>
      </c>
    </row>
    <row r="1289" spans="1:9" x14ac:dyDescent="0.55000000000000004">
      <c r="A1289" s="1">
        <v>41</v>
      </c>
      <c r="B1289" t="s">
        <v>421</v>
      </c>
      <c r="C1289" s="1" t="s">
        <v>0</v>
      </c>
      <c r="D1289" s="1">
        <v>7</v>
      </c>
      <c r="E1289" s="1" t="s">
        <v>64</v>
      </c>
      <c r="F1289">
        <v>7</v>
      </c>
      <c r="G1289" s="1" t="str">
        <f>+VLOOKUP(bloque1_2[[#This Row],[niño]],BD.niños[[Código]:[sexo]],6,FALSE)</f>
        <v>9 y 10</v>
      </c>
      <c r="H1289" s="1" t="str">
        <f>+VLOOKUP(bloque1_2[[#This Row],[niño]],BD.niños[[Código]:[sexo]],7,FALSE)</f>
        <v>F</v>
      </c>
      <c r="I1289" s="1">
        <v>1</v>
      </c>
    </row>
    <row r="1290" spans="1:9" x14ac:dyDescent="0.55000000000000004">
      <c r="A1290" s="1">
        <v>41</v>
      </c>
      <c r="B1290" t="s">
        <v>421</v>
      </c>
      <c r="C1290" s="1" t="s">
        <v>0</v>
      </c>
      <c r="D1290" s="1">
        <v>7</v>
      </c>
      <c r="E1290" s="1" t="s">
        <v>68</v>
      </c>
      <c r="F1290">
        <v>7</v>
      </c>
      <c r="G1290" s="1" t="str">
        <f>+VLOOKUP(bloque1_2[[#This Row],[niño]],BD.niños[[Código]:[sexo]],6,FALSE)</f>
        <v>9 y 10</v>
      </c>
      <c r="H1290" s="1" t="str">
        <f>+VLOOKUP(bloque1_2[[#This Row],[niño]],BD.niños[[Código]:[sexo]],7,FALSE)</f>
        <v>M</v>
      </c>
      <c r="I1290" s="1">
        <v>1</v>
      </c>
    </row>
    <row r="1291" spans="1:9" x14ac:dyDescent="0.55000000000000004">
      <c r="A1291" s="1">
        <v>41</v>
      </c>
      <c r="B1291" t="s">
        <v>421</v>
      </c>
      <c r="C1291" s="1" t="s">
        <v>0</v>
      </c>
      <c r="D1291" s="1">
        <v>7</v>
      </c>
      <c r="E1291" s="1" t="s">
        <v>72</v>
      </c>
      <c r="F1291">
        <v>2</v>
      </c>
      <c r="G1291" s="1" t="str">
        <f>+VLOOKUP(bloque1_2[[#This Row],[niño]],BD.niños[[Código]:[sexo]],6,FALSE)</f>
        <v>9 y 10</v>
      </c>
      <c r="H1291" s="1" t="str">
        <f>+VLOOKUP(bloque1_2[[#This Row],[niño]],BD.niños[[Código]:[sexo]],7,FALSE)</f>
        <v>F</v>
      </c>
      <c r="I1291" s="1">
        <v>1</v>
      </c>
    </row>
    <row r="1292" spans="1:9" x14ac:dyDescent="0.55000000000000004">
      <c r="A1292" s="1">
        <v>41</v>
      </c>
      <c r="B1292" t="s">
        <v>421</v>
      </c>
      <c r="C1292" s="1" t="s">
        <v>0</v>
      </c>
      <c r="D1292" s="1">
        <v>7</v>
      </c>
      <c r="E1292" s="1" t="s">
        <v>75</v>
      </c>
      <c r="F1292">
        <v>7</v>
      </c>
      <c r="G1292" s="1" t="str">
        <f>+VLOOKUP(bloque1_2[[#This Row],[niño]],BD.niños[[Código]:[sexo]],6,FALSE)</f>
        <v>9 y 10</v>
      </c>
      <c r="H1292" s="1" t="str">
        <f>+VLOOKUP(bloque1_2[[#This Row],[niño]],BD.niños[[Código]:[sexo]],7,FALSE)</f>
        <v>F</v>
      </c>
      <c r="I1292" s="1">
        <v>1</v>
      </c>
    </row>
    <row r="1293" spans="1:9" x14ac:dyDescent="0.55000000000000004">
      <c r="A1293" s="1">
        <v>41</v>
      </c>
      <c r="B1293" t="s">
        <v>421</v>
      </c>
      <c r="C1293" s="1" t="s">
        <v>0</v>
      </c>
      <c r="D1293" s="1">
        <v>7</v>
      </c>
      <c r="E1293" s="1" t="s">
        <v>78</v>
      </c>
      <c r="F1293">
        <v>4</v>
      </c>
      <c r="G1293" s="1" t="str">
        <f>+VLOOKUP(bloque1_2[[#This Row],[niño]],BD.niños[[Código]:[sexo]],6,FALSE)</f>
        <v>5 y 6</v>
      </c>
      <c r="H1293" s="1" t="str">
        <f>+VLOOKUP(bloque1_2[[#This Row],[niño]],BD.niños[[Código]:[sexo]],7,FALSE)</f>
        <v>M</v>
      </c>
      <c r="I1293" s="1">
        <v>1</v>
      </c>
    </row>
    <row r="1294" spans="1:9" x14ac:dyDescent="0.55000000000000004">
      <c r="A1294" s="1">
        <v>41</v>
      </c>
      <c r="B1294" t="s">
        <v>421</v>
      </c>
      <c r="C1294" s="1" t="s">
        <v>0</v>
      </c>
      <c r="D1294" s="1">
        <v>7</v>
      </c>
      <c r="E1294" s="1" t="s">
        <v>82</v>
      </c>
      <c r="F1294">
        <v>7</v>
      </c>
      <c r="G1294" s="1" t="str">
        <f>+VLOOKUP(bloque1_2[[#This Row],[niño]],BD.niños[[Código]:[sexo]],6,FALSE)</f>
        <v>5 y 6</v>
      </c>
      <c r="H1294" s="1" t="str">
        <f>+VLOOKUP(bloque1_2[[#This Row],[niño]],BD.niños[[Código]:[sexo]],7,FALSE)</f>
        <v>F</v>
      </c>
      <c r="I1294" s="1">
        <v>1</v>
      </c>
    </row>
    <row r="1295" spans="1:9" x14ac:dyDescent="0.55000000000000004">
      <c r="A1295" s="1">
        <v>41</v>
      </c>
      <c r="B1295" t="s">
        <v>421</v>
      </c>
      <c r="C1295" s="1" t="s">
        <v>0</v>
      </c>
      <c r="D1295" s="1">
        <v>7</v>
      </c>
      <c r="E1295" s="1" t="s">
        <v>85</v>
      </c>
      <c r="F1295">
        <v>6</v>
      </c>
      <c r="G1295" s="1" t="str">
        <f>+VLOOKUP(bloque1_2[[#This Row],[niño]],BD.niños[[Código]:[sexo]],6,FALSE)</f>
        <v>5 y 6</v>
      </c>
      <c r="H1295" s="1" t="str">
        <f>+VLOOKUP(bloque1_2[[#This Row],[niño]],BD.niños[[Código]:[sexo]],7,FALSE)</f>
        <v>M</v>
      </c>
      <c r="I1295" s="1">
        <v>1</v>
      </c>
    </row>
    <row r="1296" spans="1:9" x14ac:dyDescent="0.55000000000000004">
      <c r="A1296" s="1">
        <v>41</v>
      </c>
      <c r="B1296" t="s">
        <v>421</v>
      </c>
      <c r="C1296" s="1" t="s">
        <v>0</v>
      </c>
      <c r="D1296" s="1">
        <v>7</v>
      </c>
      <c r="E1296" s="1" t="s">
        <v>184</v>
      </c>
      <c r="F1296">
        <v>7</v>
      </c>
      <c r="G1296" s="1" t="str">
        <f>+VLOOKUP(bloque1_2[[#This Row],[niño]],BD.niños[[Código]:[sexo]],6,FALSE)</f>
        <v>7 y 8</v>
      </c>
      <c r="H1296" s="1" t="str">
        <f>+VLOOKUP(bloque1_2[[#This Row],[niño]],BD.niños[[Código]:[sexo]],7,FALSE)</f>
        <v>M</v>
      </c>
      <c r="I1296" s="1">
        <v>1</v>
      </c>
    </row>
    <row r="1297" spans="1:9" x14ac:dyDescent="0.55000000000000004">
      <c r="A1297" s="1">
        <v>41</v>
      </c>
      <c r="B1297" t="s">
        <v>421</v>
      </c>
      <c r="C1297" s="1" t="s">
        <v>0</v>
      </c>
      <c r="D1297" s="1">
        <v>7</v>
      </c>
      <c r="E1297" s="1" t="s">
        <v>187</v>
      </c>
      <c r="F1297">
        <v>7</v>
      </c>
      <c r="G1297" s="1" t="str">
        <f>+VLOOKUP(bloque1_2[[#This Row],[niño]],BD.niños[[Código]:[sexo]],6,FALSE)</f>
        <v>7 y 8</v>
      </c>
      <c r="H1297" s="1" t="str">
        <f>+VLOOKUP(bloque1_2[[#This Row],[niño]],BD.niños[[Código]:[sexo]],7,FALSE)</f>
        <v>F</v>
      </c>
      <c r="I1297" s="1">
        <v>1</v>
      </c>
    </row>
    <row r="1298" spans="1:9" x14ac:dyDescent="0.55000000000000004">
      <c r="A1298" s="1">
        <v>41</v>
      </c>
      <c r="B1298" t="s">
        <v>421</v>
      </c>
      <c r="C1298" s="1" t="s">
        <v>0</v>
      </c>
      <c r="D1298" s="1">
        <v>7</v>
      </c>
      <c r="E1298" s="1" t="s">
        <v>192</v>
      </c>
      <c r="F1298">
        <v>7</v>
      </c>
      <c r="G1298" s="1" t="str">
        <f>+VLOOKUP(bloque1_2[[#This Row],[niño]],BD.niños[[Código]:[sexo]],6,FALSE)</f>
        <v>7 y 8</v>
      </c>
      <c r="H1298" s="1" t="str">
        <f>+VLOOKUP(bloque1_2[[#This Row],[niño]],BD.niños[[Código]:[sexo]],7,FALSE)</f>
        <v>M</v>
      </c>
      <c r="I1298" s="1">
        <v>1</v>
      </c>
    </row>
    <row r="1299" spans="1:9" x14ac:dyDescent="0.55000000000000004">
      <c r="A1299" s="1">
        <v>41</v>
      </c>
      <c r="B1299" t="s">
        <v>421</v>
      </c>
      <c r="C1299" s="1" t="s">
        <v>0</v>
      </c>
      <c r="D1299" s="1">
        <v>7</v>
      </c>
      <c r="E1299" s="1" t="s">
        <v>195</v>
      </c>
      <c r="F1299">
        <v>7</v>
      </c>
      <c r="G1299" s="1" t="str">
        <f>+VLOOKUP(bloque1_2[[#This Row],[niño]],BD.niños[[Código]:[sexo]],6,FALSE)</f>
        <v>9 y 10</v>
      </c>
      <c r="H1299" s="1" t="str">
        <f>+VLOOKUP(bloque1_2[[#This Row],[niño]],BD.niños[[Código]:[sexo]],7,FALSE)</f>
        <v>M</v>
      </c>
      <c r="I1299" s="1">
        <v>1</v>
      </c>
    </row>
    <row r="1300" spans="1:9" x14ac:dyDescent="0.55000000000000004">
      <c r="A1300" s="1">
        <v>41</v>
      </c>
      <c r="B1300" t="s">
        <v>421</v>
      </c>
      <c r="C1300" s="1" t="s">
        <v>0</v>
      </c>
      <c r="D1300" s="1">
        <v>7</v>
      </c>
      <c r="E1300" s="1" t="s">
        <v>199</v>
      </c>
      <c r="F1300">
        <v>7</v>
      </c>
      <c r="G1300" s="1" t="str">
        <f>+VLOOKUP(bloque1_2[[#This Row],[niño]],BD.niños[[Código]:[sexo]],6,FALSE)</f>
        <v>9 y 10</v>
      </c>
      <c r="H1300" s="1" t="str">
        <f>+VLOOKUP(bloque1_2[[#This Row],[niño]],BD.niños[[Código]:[sexo]],7,FALSE)</f>
        <v>M</v>
      </c>
      <c r="I1300" s="1">
        <v>1</v>
      </c>
    </row>
    <row r="1301" spans="1:9" x14ac:dyDescent="0.55000000000000004">
      <c r="A1301" s="1">
        <v>41</v>
      </c>
      <c r="B1301" t="s">
        <v>421</v>
      </c>
      <c r="C1301" s="1" t="s">
        <v>0</v>
      </c>
      <c r="D1301" s="1">
        <v>7</v>
      </c>
      <c r="E1301" s="1" t="s">
        <v>203</v>
      </c>
      <c r="F1301">
        <v>7</v>
      </c>
      <c r="G1301" s="1" t="str">
        <f>+VLOOKUP(bloque1_2[[#This Row],[niño]],BD.niños[[Código]:[sexo]],6,FALSE)</f>
        <v>9 y 10</v>
      </c>
      <c r="H1301" s="1" t="str">
        <f>+VLOOKUP(bloque1_2[[#This Row],[niño]],BD.niños[[Código]:[sexo]],7,FALSE)</f>
        <v>F</v>
      </c>
      <c r="I1301" s="1">
        <v>1</v>
      </c>
    </row>
    <row r="1302" spans="1:9" x14ac:dyDescent="0.55000000000000004">
      <c r="A1302" s="1">
        <v>41</v>
      </c>
      <c r="B1302" t="s">
        <v>421</v>
      </c>
      <c r="C1302" s="1" t="s">
        <v>0</v>
      </c>
      <c r="D1302" s="1">
        <v>7</v>
      </c>
      <c r="E1302" s="1" t="s">
        <v>206</v>
      </c>
      <c r="F1302">
        <v>7</v>
      </c>
      <c r="G1302" s="1" t="str">
        <f>+VLOOKUP(bloque1_2[[#This Row],[niño]],BD.niños[[Código]:[sexo]],6,FALSE)</f>
        <v>9 y 10</v>
      </c>
      <c r="H1302" s="1" t="str">
        <f>+VLOOKUP(bloque1_2[[#This Row],[niño]],BD.niños[[Código]:[sexo]],7,FALSE)</f>
        <v>F</v>
      </c>
      <c r="I1302" s="1">
        <v>1</v>
      </c>
    </row>
    <row r="1303" spans="1:9" x14ac:dyDescent="0.55000000000000004">
      <c r="A1303" s="1">
        <v>41</v>
      </c>
      <c r="B1303" t="s">
        <v>421</v>
      </c>
      <c r="C1303" s="1" t="s">
        <v>0</v>
      </c>
      <c r="D1303" s="1">
        <v>7</v>
      </c>
      <c r="E1303" s="1" t="s">
        <v>210</v>
      </c>
      <c r="F1303">
        <v>7</v>
      </c>
      <c r="G1303" s="1" t="str">
        <f>+VLOOKUP(bloque1_2[[#This Row],[niño]],BD.niños[[Código]:[sexo]],6,FALSE)</f>
        <v>7 y 8</v>
      </c>
      <c r="H1303" s="1" t="str">
        <f>+VLOOKUP(bloque1_2[[#This Row],[niño]],BD.niños[[Código]:[sexo]],7,FALSE)</f>
        <v>M</v>
      </c>
      <c r="I1303" s="1">
        <v>1</v>
      </c>
    </row>
    <row r="1304" spans="1:9" x14ac:dyDescent="0.55000000000000004">
      <c r="A1304" s="1">
        <v>41</v>
      </c>
      <c r="B1304" t="s">
        <v>421</v>
      </c>
      <c r="C1304" s="1" t="s">
        <v>0</v>
      </c>
      <c r="D1304" s="1">
        <v>7</v>
      </c>
      <c r="E1304" s="1" t="s">
        <v>274</v>
      </c>
      <c r="F1304">
        <v>7</v>
      </c>
      <c r="G1304" s="1" t="str">
        <f>+VLOOKUP(bloque1_2[[#This Row],[niño]],BD.niños[[Código]:[sexo]],6,FALSE)</f>
        <v>5 y 6</v>
      </c>
      <c r="H1304" s="1" t="str">
        <f>+VLOOKUP(bloque1_2[[#This Row],[niño]],BD.niños[[Código]:[sexo]],7,FALSE)</f>
        <v>M</v>
      </c>
      <c r="I1304" s="1">
        <v>1</v>
      </c>
    </row>
    <row r="1305" spans="1:9" x14ac:dyDescent="0.55000000000000004">
      <c r="A1305" s="1">
        <v>41</v>
      </c>
      <c r="B1305" t="s">
        <v>421</v>
      </c>
      <c r="C1305" s="1" t="s">
        <v>0</v>
      </c>
      <c r="D1305" s="1">
        <v>7</v>
      </c>
      <c r="E1305" s="1" t="s">
        <v>276</v>
      </c>
      <c r="F1305">
        <v>7</v>
      </c>
      <c r="G1305" s="1" t="str">
        <f>+VLOOKUP(bloque1_2[[#This Row],[niño]],BD.niños[[Código]:[sexo]],6,FALSE)</f>
        <v>5 y 6</v>
      </c>
      <c r="H1305" s="1" t="str">
        <f>+VLOOKUP(bloque1_2[[#This Row],[niño]],BD.niños[[Código]:[sexo]],7,FALSE)</f>
        <v>M</v>
      </c>
      <c r="I1305" s="1">
        <v>1</v>
      </c>
    </row>
    <row r="1306" spans="1:9" x14ac:dyDescent="0.55000000000000004">
      <c r="A1306" s="1">
        <v>41</v>
      </c>
      <c r="B1306" t="s">
        <v>421</v>
      </c>
      <c r="C1306" s="1" t="s">
        <v>0</v>
      </c>
      <c r="D1306" s="1">
        <v>7</v>
      </c>
      <c r="E1306" s="1" t="s">
        <v>279</v>
      </c>
      <c r="F1306">
        <v>7</v>
      </c>
      <c r="G1306" s="1" t="str">
        <f>+VLOOKUP(bloque1_2[[#This Row],[niño]],BD.niños[[Código]:[sexo]],6,FALSE)</f>
        <v>7 y 8</v>
      </c>
      <c r="H1306" s="1" t="str">
        <f>+VLOOKUP(bloque1_2[[#This Row],[niño]],BD.niños[[Código]:[sexo]],7,FALSE)</f>
        <v>F</v>
      </c>
      <c r="I1306" s="1">
        <v>1</v>
      </c>
    </row>
    <row r="1307" spans="1:9" x14ac:dyDescent="0.55000000000000004">
      <c r="A1307" s="1">
        <v>41</v>
      </c>
      <c r="B1307" t="s">
        <v>421</v>
      </c>
      <c r="C1307" s="1" t="s">
        <v>0</v>
      </c>
      <c r="D1307" s="1">
        <v>7</v>
      </c>
      <c r="E1307" s="1" t="s">
        <v>282</v>
      </c>
      <c r="F1307">
        <v>7</v>
      </c>
      <c r="G1307" s="1" t="str">
        <f>+VLOOKUP(bloque1_2[[#This Row],[niño]],BD.niños[[Código]:[sexo]],6,FALSE)</f>
        <v>5 y 6</v>
      </c>
      <c r="H1307" s="1" t="str">
        <f>+VLOOKUP(bloque1_2[[#This Row],[niño]],BD.niños[[Código]:[sexo]],7,FALSE)</f>
        <v>F</v>
      </c>
      <c r="I1307" s="1">
        <v>1</v>
      </c>
    </row>
    <row r="1308" spans="1:9" x14ac:dyDescent="0.55000000000000004">
      <c r="A1308" s="1">
        <v>41</v>
      </c>
      <c r="B1308" t="s">
        <v>421</v>
      </c>
      <c r="C1308" s="1" t="s">
        <v>0</v>
      </c>
      <c r="D1308" s="1">
        <v>7</v>
      </c>
      <c r="E1308" s="1" t="s">
        <v>352</v>
      </c>
      <c r="F1308">
        <v>7</v>
      </c>
      <c r="G1308" s="1" t="str">
        <f>+VLOOKUP(bloque1_2[[#This Row],[niño]],BD.niños[[Código]:[sexo]],6,FALSE)</f>
        <v>7 y 8</v>
      </c>
      <c r="H1308" s="1" t="str">
        <f>+VLOOKUP(bloque1_2[[#This Row],[niño]],BD.niños[[Código]:[sexo]],7,FALSE)</f>
        <v>F</v>
      </c>
      <c r="I1308" s="1">
        <v>1</v>
      </c>
    </row>
    <row r="1309" spans="1:9" x14ac:dyDescent="0.55000000000000004">
      <c r="A1309" s="1">
        <v>41</v>
      </c>
      <c r="B1309" t="s">
        <v>421</v>
      </c>
      <c r="C1309" s="1" t="s">
        <v>0</v>
      </c>
      <c r="D1309" s="1">
        <v>7</v>
      </c>
      <c r="E1309" s="1" t="s">
        <v>357</v>
      </c>
      <c r="F1309">
        <v>7</v>
      </c>
      <c r="G1309" s="1" t="str">
        <f>+VLOOKUP(bloque1_2[[#This Row],[niño]],BD.niños[[Código]:[sexo]],6,FALSE)</f>
        <v>7 y 8</v>
      </c>
      <c r="H1309" s="1" t="str">
        <f>+VLOOKUP(bloque1_2[[#This Row],[niño]],BD.niños[[Código]:[sexo]],7,FALSE)</f>
        <v>M</v>
      </c>
      <c r="I1309" s="1">
        <v>1</v>
      </c>
    </row>
    <row r="1310" spans="1:9" x14ac:dyDescent="0.55000000000000004">
      <c r="A1310" s="1">
        <v>41</v>
      </c>
      <c r="B1310" t="s">
        <v>421</v>
      </c>
      <c r="C1310" s="1" t="s">
        <v>0</v>
      </c>
      <c r="D1310" s="1">
        <v>7</v>
      </c>
      <c r="E1310" s="1" t="s">
        <v>360</v>
      </c>
      <c r="F1310">
        <v>7</v>
      </c>
      <c r="G1310" s="1" t="str">
        <f>+VLOOKUP(bloque1_2[[#This Row],[niño]],BD.niños[[Código]:[sexo]],6,FALSE)</f>
        <v>9 y 10</v>
      </c>
      <c r="H1310" s="1" t="str">
        <f>+VLOOKUP(bloque1_2[[#This Row],[niño]],BD.niños[[Código]:[sexo]],7,FALSE)</f>
        <v>M</v>
      </c>
      <c r="I1310" s="1">
        <v>1</v>
      </c>
    </row>
    <row r="1311" spans="1:9" x14ac:dyDescent="0.55000000000000004">
      <c r="A1311" s="1">
        <v>41</v>
      </c>
      <c r="B1311" t="s">
        <v>421</v>
      </c>
      <c r="C1311" s="1" t="s">
        <v>0</v>
      </c>
      <c r="D1311" s="1">
        <v>7</v>
      </c>
      <c r="E1311" s="1" t="s">
        <v>364</v>
      </c>
      <c r="F1311">
        <v>7</v>
      </c>
      <c r="G1311" s="1" t="str">
        <f>+VLOOKUP(bloque1_2[[#This Row],[niño]],BD.niños[[Código]:[sexo]],6,FALSE)</f>
        <v>9 y 10</v>
      </c>
      <c r="H1311" s="1" t="str">
        <f>+VLOOKUP(bloque1_2[[#This Row],[niño]],BD.niños[[Código]:[sexo]],7,FALSE)</f>
        <v>M</v>
      </c>
      <c r="I1311" s="1">
        <v>1</v>
      </c>
    </row>
    <row r="1312" spans="1:9" x14ac:dyDescent="0.55000000000000004">
      <c r="A1312" s="1">
        <v>41</v>
      </c>
      <c r="B1312" t="s">
        <v>421</v>
      </c>
      <c r="C1312" s="1" t="s">
        <v>0</v>
      </c>
      <c r="D1312" s="1">
        <v>7</v>
      </c>
      <c r="E1312" s="1" t="s">
        <v>368</v>
      </c>
      <c r="F1312">
        <v>7</v>
      </c>
      <c r="G1312" s="1" t="str">
        <f>+VLOOKUP(bloque1_2[[#This Row],[niño]],BD.niños[[Código]:[sexo]],6,FALSE)</f>
        <v>9 y 10</v>
      </c>
      <c r="H1312" s="1" t="str">
        <f>+VLOOKUP(bloque1_2[[#This Row],[niño]],BD.niños[[Código]:[sexo]],7,FALSE)</f>
        <v>M</v>
      </c>
      <c r="I1312" s="1">
        <v>1</v>
      </c>
    </row>
    <row r="1313" spans="1:9" x14ac:dyDescent="0.55000000000000004">
      <c r="A1313" s="1">
        <v>41</v>
      </c>
      <c r="B1313" t="s">
        <v>421</v>
      </c>
      <c r="C1313" s="1" t="s">
        <v>0</v>
      </c>
      <c r="D1313" s="1">
        <v>7</v>
      </c>
      <c r="E1313" s="1" t="s">
        <v>371</v>
      </c>
      <c r="F1313">
        <v>7</v>
      </c>
      <c r="G1313" s="1" t="str">
        <f>+VLOOKUP(bloque1_2[[#This Row],[niño]],BD.niños[[Código]:[sexo]],6,FALSE)</f>
        <v>9 y 10</v>
      </c>
      <c r="H1313" s="1" t="str">
        <f>+VLOOKUP(bloque1_2[[#This Row],[niño]],BD.niños[[Código]:[sexo]],7,FALSE)</f>
        <v>F</v>
      </c>
      <c r="I1313" s="1">
        <v>1</v>
      </c>
    </row>
    <row r="1314" spans="1:9" x14ac:dyDescent="0.55000000000000004">
      <c r="A1314" s="1">
        <v>42</v>
      </c>
      <c r="B1314" t="s">
        <v>422</v>
      </c>
      <c r="C1314" s="1" t="s">
        <v>4</v>
      </c>
      <c r="D1314" s="1">
        <v>5</v>
      </c>
      <c r="E1314" s="1" t="s">
        <v>36</v>
      </c>
      <c r="F1314">
        <v>6</v>
      </c>
      <c r="G1314" s="1" t="str">
        <f>+VLOOKUP(bloque1_2[[#This Row],[niño]],BD.niños[[Código]:[sexo]],6,FALSE)</f>
        <v>5 y 6</v>
      </c>
      <c r="H1314" s="1" t="str">
        <f>+VLOOKUP(bloque1_2[[#This Row],[niño]],BD.niños[[Código]:[sexo]],7,FALSE)</f>
        <v>M</v>
      </c>
      <c r="I1314" s="1">
        <v>1</v>
      </c>
    </row>
    <row r="1315" spans="1:9" x14ac:dyDescent="0.55000000000000004">
      <c r="A1315" s="1">
        <v>42</v>
      </c>
      <c r="B1315" t="s">
        <v>422</v>
      </c>
      <c r="C1315" s="1" t="s">
        <v>4</v>
      </c>
      <c r="D1315" s="1">
        <v>5</v>
      </c>
      <c r="E1315" s="1" t="s">
        <v>40</v>
      </c>
      <c r="F1315">
        <v>5</v>
      </c>
      <c r="G1315" s="1" t="str">
        <f>+VLOOKUP(bloque1_2[[#This Row],[niño]],BD.niños[[Código]:[sexo]],6,FALSE)</f>
        <v>7 y 8</v>
      </c>
      <c r="H1315" s="1" t="str">
        <f>+VLOOKUP(bloque1_2[[#This Row],[niño]],BD.niños[[Código]:[sexo]],7,FALSE)</f>
        <v>M</v>
      </c>
      <c r="I1315" s="1">
        <v>1</v>
      </c>
    </row>
    <row r="1316" spans="1:9" x14ac:dyDescent="0.55000000000000004">
      <c r="A1316" s="1">
        <v>42</v>
      </c>
      <c r="B1316" t="s">
        <v>422</v>
      </c>
      <c r="C1316" s="1" t="s">
        <v>4</v>
      </c>
      <c r="D1316" s="1">
        <v>5</v>
      </c>
      <c r="E1316" s="1" t="s">
        <v>44</v>
      </c>
      <c r="F1316">
        <v>6</v>
      </c>
      <c r="G1316" s="1" t="str">
        <f>+VLOOKUP(bloque1_2[[#This Row],[niño]],BD.niños[[Código]:[sexo]],6,FALSE)</f>
        <v>7 y 8</v>
      </c>
      <c r="H1316" s="1" t="str">
        <f>+VLOOKUP(bloque1_2[[#This Row],[niño]],BD.niños[[Código]:[sexo]],7,FALSE)</f>
        <v>F</v>
      </c>
      <c r="I1316" s="1">
        <v>1</v>
      </c>
    </row>
    <row r="1317" spans="1:9" x14ac:dyDescent="0.55000000000000004">
      <c r="A1317" s="1">
        <v>42</v>
      </c>
      <c r="B1317" t="s">
        <v>422</v>
      </c>
      <c r="C1317" s="1" t="s">
        <v>4</v>
      </c>
      <c r="D1317" s="1">
        <v>5</v>
      </c>
      <c r="E1317" s="1" t="s">
        <v>48</v>
      </c>
      <c r="F1317">
        <v>6</v>
      </c>
      <c r="G1317" s="1" t="str">
        <f>+VLOOKUP(bloque1_2[[#This Row],[niño]],BD.niños[[Código]:[sexo]],6,FALSE)</f>
        <v>7 y 8</v>
      </c>
      <c r="H1317" s="1" t="str">
        <f>+VLOOKUP(bloque1_2[[#This Row],[niño]],BD.niños[[Código]:[sexo]],7,FALSE)</f>
        <v>F</v>
      </c>
      <c r="I1317" s="1">
        <v>1</v>
      </c>
    </row>
    <row r="1318" spans="1:9" x14ac:dyDescent="0.55000000000000004">
      <c r="A1318" s="1">
        <v>42</v>
      </c>
      <c r="B1318" t="s">
        <v>422</v>
      </c>
      <c r="C1318" s="1" t="s">
        <v>4</v>
      </c>
      <c r="D1318" s="1">
        <v>5</v>
      </c>
      <c r="E1318" s="1" t="s">
        <v>52</v>
      </c>
      <c r="F1318">
        <v>6</v>
      </c>
      <c r="G1318" s="1" t="str">
        <f>+VLOOKUP(bloque1_2[[#This Row],[niño]],BD.niños[[Código]:[sexo]],6,FALSE)</f>
        <v>7 y 8</v>
      </c>
      <c r="H1318" s="1" t="str">
        <f>+VLOOKUP(bloque1_2[[#This Row],[niño]],BD.niños[[Código]:[sexo]],7,FALSE)</f>
        <v>F</v>
      </c>
      <c r="I1318" s="1">
        <v>1</v>
      </c>
    </row>
    <row r="1319" spans="1:9" x14ac:dyDescent="0.55000000000000004">
      <c r="A1319" s="1">
        <v>42</v>
      </c>
      <c r="B1319" t="s">
        <v>422</v>
      </c>
      <c r="C1319" s="1" t="s">
        <v>4</v>
      </c>
      <c r="D1319" s="1">
        <v>5</v>
      </c>
      <c r="E1319" s="1" t="s">
        <v>56</v>
      </c>
      <c r="F1319">
        <v>7</v>
      </c>
      <c r="G1319" s="1" t="str">
        <f>+VLOOKUP(bloque1_2[[#This Row],[niño]],BD.niños[[Código]:[sexo]],6,FALSE)</f>
        <v>7 y 8</v>
      </c>
      <c r="H1319" s="1" t="str">
        <f>+VLOOKUP(bloque1_2[[#This Row],[niño]],BD.niños[[Código]:[sexo]],7,FALSE)</f>
        <v>F</v>
      </c>
      <c r="I1319" s="1">
        <v>1</v>
      </c>
    </row>
    <row r="1320" spans="1:9" x14ac:dyDescent="0.55000000000000004">
      <c r="A1320" s="1">
        <v>42</v>
      </c>
      <c r="B1320" t="s">
        <v>422</v>
      </c>
      <c r="C1320" s="1" t="s">
        <v>4</v>
      </c>
      <c r="D1320" s="1">
        <v>5</v>
      </c>
      <c r="E1320" s="1" t="s">
        <v>60</v>
      </c>
      <c r="F1320">
        <v>6</v>
      </c>
      <c r="G1320" s="1" t="str">
        <f>+VLOOKUP(bloque1_2[[#This Row],[niño]],BD.niños[[Código]:[sexo]],6,FALSE)</f>
        <v>9 y 10</v>
      </c>
      <c r="H1320" s="1" t="str">
        <f>+VLOOKUP(bloque1_2[[#This Row],[niño]],BD.niños[[Código]:[sexo]],7,FALSE)</f>
        <v>M</v>
      </c>
      <c r="I1320" s="1">
        <v>1</v>
      </c>
    </row>
    <row r="1321" spans="1:9" x14ac:dyDescent="0.55000000000000004">
      <c r="A1321" s="1">
        <v>42</v>
      </c>
      <c r="B1321" t="s">
        <v>422</v>
      </c>
      <c r="C1321" s="1" t="s">
        <v>4</v>
      </c>
      <c r="D1321" s="1">
        <v>5</v>
      </c>
      <c r="E1321" s="1" t="s">
        <v>64</v>
      </c>
      <c r="F1321">
        <v>6</v>
      </c>
      <c r="G1321" s="1" t="str">
        <f>+VLOOKUP(bloque1_2[[#This Row],[niño]],BD.niños[[Código]:[sexo]],6,FALSE)</f>
        <v>9 y 10</v>
      </c>
      <c r="H1321" s="1" t="str">
        <f>+VLOOKUP(bloque1_2[[#This Row],[niño]],BD.niños[[Código]:[sexo]],7,FALSE)</f>
        <v>F</v>
      </c>
      <c r="I1321" s="1">
        <v>1</v>
      </c>
    </row>
    <row r="1322" spans="1:9" x14ac:dyDescent="0.55000000000000004">
      <c r="A1322" s="1">
        <v>42</v>
      </c>
      <c r="B1322" t="s">
        <v>422</v>
      </c>
      <c r="C1322" s="1" t="s">
        <v>4</v>
      </c>
      <c r="D1322" s="1">
        <v>5</v>
      </c>
      <c r="E1322" s="1" t="s">
        <v>68</v>
      </c>
      <c r="F1322">
        <v>6</v>
      </c>
      <c r="G1322" s="1" t="str">
        <f>+VLOOKUP(bloque1_2[[#This Row],[niño]],BD.niños[[Código]:[sexo]],6,FALSE)</f>
        <v>9 y 10</v>
      </c>
      <c r="H1322" s="1" t="str">
        <f>+VLOOKUP(bloque1_2[[#This Row],[niño]],BD.niños[[Código]:[sexo]],7,FALSE)</f>
        <v>M</v>
      </c>
      <c r="I1322" s="1">
        <v>1</v>
      </c>
    </row>
    <row r="1323" spans="1:9" x14ac:dyDescent="0.55000000000000004">
      <c r="A1323" s="1">
        <v>42</v>
      </c>
      <c r="B1323" t="s">
        <v>422</v>
      </c>
      <c r="C1323" s="1" t="s">
        <v>4</v>
      </c>
      <c r="D1323" s="1">
        <v>5</v>
      </c>
      <c r="E1323" s="1" t="s">
        <v>72</v>
      </c>
      <c r="F1323">
        <v>7</v>
      </c>
      <c r="G1323" s="1" t="str">
        <f>+VLOOKUP(bloque1_2[[#This Row],[niño]],BD.niños[[Código]:[sexo]],6,FALSE)</f>
        <v>9 y 10</v>
      </c>
      <c r="H1323" s="1" t="str">
        <f>+VLOOKUP(bloque1_2[[#This Row],[niño]],BD.niños[[Código]:[sexo]],7,FALSE)</f>
        <v>F</v>
      </c>
      <c r="I1323" s="1">
        <v>1</v>
      </c>
    </row>
    <row r="1324" spans="1:9" x14ac:dyDescent="0.55000000000000004">
      <c r="A1324" s="1">
        <v>42</v>
      </c>
      <c r="B1324" t="s">
        <v>422</v>
      </c>
      <c r="C1324" s="1" t="s">
        <v>4</v>
      </c>
      <c r="D1324" s="1">
        <v>5</v>
      </c>
      <c r="E1324" s="1" t="s">
        <v>75</v>
      </c>
      <c r="F1324">
        <v>7</v>
      </c>
      <c r="G1324" s="1" t="str">
        <f>+VLOOKUP(bloque1_2[[#This Row],[niño]],BD.niños[[Código]:[sexo]],6,FALSE)</f>
        <v>9 y 10</v>
      </c>
      <c r="H1324" s="1" t="str">
        <f>+VLOOKUP(bloque1_2[[#This Row],[niño]],BD.niños[[Código]:[sexo]],7,FALSE)</f>
        <v>F</v>
      </c>
      <c r="I1324" s="1">
        <v>1</v>
      </c>
    </row>
    <row r="1325" spans="1:9" x14ac:dyDescent="0.55000000000000004">
      <c r="A1325" s="1">
        <v>42</v>
      </c>
      <c r="B1325" t="s">
        <v>422</v>
      </c>
      <c r="C1325" s="1" t="s">
        <v>4</v>
      </c>
      <c r="D1325" s="1">
        <v>5</v>
      </c>
      <c r="E1325" s="1" t="s">
        <v>78</v>
      </c>
      <c r="F1325">
        <v>5</v>
      </c>
      <c r="G1325" s="1" t="str">
        <f>+VLOOKUP(bloque1_2[[#This Row],[niño]],BD.niños[[Código]:[sexo]],6,FALSE)</f>
        <v>5 y 6</v>
      </c>
      <c r="H1325" s="1" t="str">
        <f>+VLOOKUP(bloque1_2[[#This Row],[niño]],BD.niños[[Código]:[sexo]],7,FALSE)</f>
        <v>M</v>
      </c>
      <c r="I1325" s="1">
        <v>1</v>
      </c>
    </row>
    <row r="1326" spans="1:9" x14ac:dyDescent="0.55000000000000004">
      <c r="A1326" s="1">
        <v>42</v>
      </c>
      <c r="B1326" t="s">
        <v>422</v>
      </c>
      <c r="C1326" s="1" t="s">
        <v>4</v>
      </c>
      <c r="D1326" s="1">
        <v>5</v>
      </c>
      <c r="E1326" s="1" t="s">
        <v>82</v>
      </c>
      <c r="F1326">
        <v>3</v>
      </c>
      <c r="G1326" s="1" t="str">
        <f>+VLOOKUP(bloque1_2[[#This Row],[niño]],BD.niños[[Código]:[sexo]],6,FALSE)</f>
        <v>5 y 6</v>
      </c>
      <c r="H1326" s="1" t="str">
        <f>+VLOOKUP(bloque1_2[[#This Row],[niño]],BD.niños[[Código]:[sexo]],7,FALSE)</f>
        <v>F</v>
      </c>
      <c r="I1326" s="1">
        <v>1</v>
      </c>
    </row>
    <row r="1327" spans="1:9" x14ac:dyDescent="0.55000000000000004">
      <c r="A1327" s="1">
        <v>42</v>
      </c>
      <c r="B1327" t="s">
        <v>422</v>
      </c>
      <c r="C1327" s="1" t="s">
        <v>4</v>
      </c>
      <c r="D1327" s="1">
        <v>5</v>
      </c>
      <c r="E1327" s="1" t="s">
        <v>85</v>
      </c>
      <c r="F1327">
        <v>5</v>
      </c>
      <c r="G1327" s="1" t="str">
        <f>+VLOOKUP(bloque1_2[[#This Row],[niño]],BD.niños[[Código]:[sexo]],6,FALSE)</f>
        <v>5 y 6</v>
      </c>
      <c r="H1327" s="1" t="str">
        <f>+VLOOKUP(bloque1_2[[#This Row],[niño]],BD.niños[[Código]:[sexo]],7,FALSE)</f>
        <v>M</v>
      </c>
      <c r="I1327" s="1">
        <v>1</v>
      </c>
    </row>
    <row r="1328" spans="1:9" x14ac:dyDescent="0.55000000000000004">
      <c r="A1328" s="1">
        <v>42</v>
      </c>
      <c r="B1328" t="s">
        <v>422</v>
      </c>
      <c r="C1328" s="1" t="s">
        <v>4</v>
      </c>
      <c r="D1328" s="1">
        <v>5</v>
      </c>
      <c r="E1328" s="1" t="s">
        <v>184</v>
      </c>
      <c r="F1328">
        <v>5</v>
      </c>
      <c r="G1328" s="1" t="str">
        <f>+VLOOKUP(bloque1_2[[#This Row],[niño]],BD.niños[[Código]:[sexo]],6,FALSE)</f>
        <v>7 y 8</v>
      </c>
      <c r="H1328" s="1" t="str">
        <f>+VLOOKUP(bloque1_2[[#This Row],[niño]],BD.niños[[Código]:[sexo]],7,FALSE)</f>
        <v>M</v>
      </c>
      <c r="I1328" s="1">
        <v>1</v>
      </c>
    </row>
    <row r="1329" spans="1:9" x14ac:dyDescent="0.55000000000000004">
      <c r="A1329" s="1">
        <v>42</v>
      </c>
      <c r="B1329" t="s">
        <v>422</v>
      </c>
      <c r="C1329" s="1" t="s">
        <v>4</v>
      </c>
      <c r="D1329" s="1">
        <v>5</v>
      </c>
      <c r="E1329" s="1" t="s">
        <v>187</v>
      </c>
      <c r="F1329">
        <v>5</v>
      </c>
      <c r="G1329" s="1" t="str">
        <f>+VLOOKUP(bloque1_2[[#This Row],[niño]],BD.niños[[Código]:[sexo]],6,FALSE)</f>
        <v>7 y 8</v>
      </c>
      <c r="H1329" s="1" t="str">
        <f>+VLOOKUP(bloque1_2[[#This Row],[niño]],BD.niños[[Código]:[sexo]],7,FALSE)</f>
        <v>F</v>
      </c>
      <c r="I1329" s="1">
        <v>1</v>
      </c>
    </row>
    <row r="1330" spans="1:9" x14ac:dyDescent="0.55000000000000004">
      <c r="A1330" s="1">
        <v>42</v>
      </c>
      <c r="B1330" t="s">
        <v>422</v>
      </c>
      <c r="C1330" s="1" t="s">
        <v>4</v>
      </c>
      <c r="D1330" s="1">
        <v>5</v>
      </c>
      <c r="E1330" s="1" t="s">
        <v>192</v>
      </c>
      <c r="F1330">
        <v>6</v>
      </c>
      <c r="G1330" s="1" t="str">
        <f>+VLOOKUP(bloque1_2[[#This Row],[niño]],BD.niños[[Código]:[sexo]],6,FALSE)</f>
        <v>7 y 8</v>
      </c>
      <c r="H1330" s="1" t="str">
        <f>+VLOOKUP(bloque1_2[[#This Row],[niño]],BD.niños[[Código]:[sexo]],7,FALSE)</f>
        <v>M</v>
      </c>
      <c r="I1330" s="1">
        <v>1</v>
      </c>
    </row>
    <row r="1331" spans="1:9" x14ac:dyDescent="0.55000000000000004">
      <c r="A1331" s="1">
        <v>42</v>
      </c>
      <c r="B1331" t="s">
        <v>422</v>
      </c>
      <c r="C1331" s="1" t="s">
        <v>4</v>
      </c>
      <c r="D1331" s="1">
        <v>5</v>
      </c>
      <c r="E1331" s="1" t="s">
        <v>195</v>
      </c>
      <c r="F1331">
        <v>6</v>
      </c>
      <c r="G1331" s="1" t="str">
        <f>+VLOOKUP(bloque1_2[[#This Row],[niño]],BD.niños[[Código]:[sexo]],6,FALSE)</f>
        <v>9 y 10</v>
      </c>
      <c r="H1331" s="1" t="str">
        <f>+VLOOKUP(bloque1_2[[#This Row],[niño]],BD.niños[[Código]:[sexo]],7,FALSE)</f>
        <v>M</v>
      </c>
      <c r="I1331" s="1">
        <v>1</v>
      </c>
    </row>
    <row r="1332" spans="1:9" x14ac:dyDescent="0.55000000000000004">
      <c r="A1332" s="1">
        <v>42</v>
      </c>
      <c r="B1332" t="s">
        <v>422</v>
      </c>
      <c r="C1332" s="1" t="s">
        <v>4</v>
      </c>
      <c r="D1332" s="1">
        <v>5</v>
      </c>
      <c r="E1332" s="1" t="s">
        <v>199</v>
      </c>
      <c r="F1332">
        <v>6</v>
      </c>
      <c r="G1332" s="1" t="str">
        <f>+VLOOKUP(bloque1_2[[#This Row],[niño]],BD.niños[[Código]:[sexo]],6,FALSE)</f>
        <v>9 y 10</v>
      </c>
      <c r="H1332" s="1" t="str">
        <f>+VLOOKUP(bloque1_2[[#This Row],[niño]],BD.niños[[Código]:[sexo]],7,FALSE)</f>
        <v>M</v>
      </c>
      <c r="I1332" s="1">
        <v>1</v>
      </c>
    </row>
    <row r="1333" spans="1:9" x14ac:dyDescent="0.55000000000000004">
      <c r="A1333" s="1">
        <v>42</v>
      </c>
      <c r="B1333" t="s">
        <v>422</v>
      </c>
      <c r="C1333" s="1" t="s">
        <v>4</v>
      </c>
      <c r="D1333" s="1">
        <v>5</v>
      </c>
      <c r="E1333" s="1" t="s">
        <v>203</v>
      </c>
      <c r="F1333">
        <v>5</v>
      </c>
      <c r="G1333" s="1" t="str">
        <f>+VLOOKUP(bloque1_2[[#This Row],[niño]],BD.niños[[Código]:[sexo]],6,FALSE)</f>
        <v>9 y 10</v>
      </c>
      <c r="H1333" s="1" t="str">
        <f>+VLOOKUP(bloque1_2[[#This Row],[niño]],BD.niños[[Código]:[sexo]],7,FALSE)</f>
        <v>F</v>
      </c>
      <c r="I1333" s="1">
        <v>1</v>
      </c>
    </row>
    <row r="1334" spans="1:9" x14ac:dyDescent="0.55000000000000004">
      <c r="A1334" s="1">
        <v>42</v>
      </c>
      <c r="B1334" t="s">
        <v>422</v>
      </c>
      <c r="C1334" s="1" t="s">
        <v>4</v>
      </c>
      <c r="D1334" s="1">
        <v>5</v>
      </c>
      <c r="E1334" s="1" t="s">
        <v>206</v>
      </c>
      <c r="F1334">
        <v>6</v>
      </c>
      <c r="G1334" s="1" t="str">
        <f>+VLOOKUP(bloque1_2[[#This Row],[niño]],BD.niños[[Código]:[sexo]],6,FALSE)</f>
        <v>9 y 10</v>
      </c>
      <c r="H1334" s="1" t="str">
        <f>+VLOOKUP(bloque1_2[[#This Row],[niño]],BD.niños[[Código]:[sexo]],7,FALSE)</f>
        <v>F</v>
      </c>
      <c r="I1334" s="1">
        <v>1</v>
      </c>
    </row>
    <row r="1335" spans="1:9" x14ac:dyDescent="0.55000000000000004">
      <c r="A1335" s="1">
        <v>42</v>
      </c>
      <c r="B1335" t="s">
        <v>422</v>
      </c>
      <c r="C1335" s="1" t="s">
        <v>4</v>
      </c>
      <c r="D1335" s="1">
        <v>5</v>
      </c>
      <c r="E1335" s="1" t="s">
        <v>210</v>
      </c>
      <c r="F1335">
        <v>5</v>
      </c>
      <c r="G1335" s="1" t="str">
        <f>+VLOOKUP(bloque1_2[[#This Row],[niño]],BD.niños[[Código]:[sexo]],6,FALSE)</f>
        <v>7 y 8</v>
      </c>
      <c r="H1335" s="1" t="str">
        <f>+VLOOKUP(bloque1_2[[#This Row],[niño]],BD.niños[[Código]:[sexo]],7,FALSE)</f>
        <v>M</v>
      </c>
      <c r="I1335" s="1">
        <v>1</v>
      </c>
    </row>
    <row r="1336" spans="1:9" x14ac:dyDescent="0.55000000000000004">
      <c r="A1336" s="1">
        <v>42</v>
      </c>
      <c r="B1336" t="s">
        <v>422</v>
      </c>
      <c r="C1336" s="1" t="s">
        <v>4</v>
      </c>
      <c r="D1336" s="1">
        <v>5</v>
      </c>
      <c r="E1336" s="1" t="s">
        <v>274</v>
      </c>
      <c r="F1336">
        <v>5</v>
      </c>
      <c r="G1336" s="1" t="str">
        <f>+VLOOKUP(bloque1_2[[#This Row],[niño]],BD.niños[[Código]:[sexo]],6,FALSE)</f>
        <v>5 y 6</v>
      </c>
      <c r="H1336" s="1" t="str">
        <f>+VLOOKUP(bloque1_2[[#This Row],[niño]],BD.niños[[Código]:[sexo]],7,FALSE)</f>
        <v>M</v>
      </c>
      <c r="I1336" s="1">
        <v>1</v>
      </c>
    </row>
    <row r="1337" spans="1:9" x14ac:dyDescent="0.55000000000000004">
      <c r="A1337" s="1">
        <v>42</v>
      </c>
      <c r="B1337" t="s">
        <v>422</v>
      </c>
      <c r="C1337" s="1" t="s">
        <v>4</v>
      </c>
      <c r="D1337" s="1">
        <v>5</v>
      </c>
      <c r="E1337" s="1" t="s">
        <v>276</v>
      </c>
      <c r="F1337">
        <v>6</v>
      </c>
      <c r="G1337" s="1" t="str">
        <f>+VLOOKUP(bloque1_2[[#This Row],[niño]],BD.niños[[Código]:[sexo]],6,FALSE)</f>
        <v>5 y 6</v>
      </c>
      <c r="H1337" s="1" t="str">
        <f>+VLOOKUP(bloque1_2[[#This Row],[niño]],BD.niños[[Código]:[sexo]],7,FALSE)</f>
        <v>M</v>
      </c>
      <c r="I1337" s="1">
        <v>1</v>
      </c>
    </row>
    <row r="1338" spans="1:9" x14ac:dyDescent="0.55000000000000004">
      <c r="A1338" s="1">
        <v>42</v>
      </c>
      <c r="B1338" t="s">
        <v>422</v>
      </c>
      <c r="C1338" s="1" t="s">
        <v>4</v>
      </c>
      <c r="D1338" s="1">
        <v>5</v>
      </c>
      <c r="E1338" s="1" t="s">
        <v>279</v>
      </c>
      <c r="F1338">
        <v>5</v>
      </c>
      <c r="G1338" s="1" t="str">
        <f>+VLOOKUP(bloque1_2[[#This Row],[niño]],BD.niños[[Código]:[sexo]],6,FALSE)</f>
        <v>7 y 8</v>
      </c>
      <c r="H1338" s="1" t="str">
        <f>+VLOOKUP(bloque1_2[[#This Row],[niño]],BD.niños[[Código]:[sexo]],7,FALSE)</f>
        <v>F</v>
      </c>
      <c r="I1338" s="1">
        <v>1</v>
      </c>
    </row>
    <row r="1339" spans="1:9" x14ac:dyDescent="0.55000000000000004">
      <c r="A1339" s="1">
        <v>42</v>
      </c>
      <c r="B1339" t="s">
        <v>422</v>
      </c>
      <c r="C1339" s="1" t="s">
        <v>4</v>
      </c>
      <c r="D1339" s="1">
        <v>5</v>
      </c>
      <c r="E1339" s="1" t="s">
        <v>282</v>
      </c>
      <c r="F1339">
        <v>6</v>
      </c>
      <c r="G1339" s="1" t="str">
        <f>+VLOOKUP(bloque1_2[[#This Row],[niño]],BD.niños[[Código]:[sexo]],6,FALSE)</f>
        <v>5 y 6</v>
      </c>
      <c r="H1339" s="1" t="str">
        <f>+VLOOKUP(bloque1_2[[#This Row],[niño]],BD.niños[[Código]:[sexo]],7,FALSE)</f>
        <v>F</v>
      </c>
      <c r="I1339" s="1">
        <v>1</v>
      </c>
    </row>
    <row r="1340" spans="1:9" x14ac:dyDescent="0.55000000000000004">
      <c r="A1340" s="1">
        <v>42</v>
      </c>
      <c r="B1340" t="s">
        <v>422</v>
      </c>
      <c r="C1340" s="1" t="s">
        <v>4</v>
      </c>
      <c r="D1340" s="1">
        <v>5</v>
      </c>
      <c r="E1340" s="1" t="s">
        <v>352</v>
      </c>
      <c r="F1340">
        <v>5</v>
      </c>
      <c r="G1340" s="1" t="str">
        <f>+VLOOKUP(bloque1_2[[#This Row],[niño]],BD.niños[[Código]:[sexo]],6,FALSE)</f>
        <v>7 y 8</v>
      </c>
      <c r="H1340" s="1" t="str">
        <f>+VLOOKUP(bloque1_2[[#This Row],[niño]],BD.niños[[Código]:[sexo]],7,FALSE)</f>
        <v>F</v>
      </c>
      <c r="I1340" s="1">
        <v>1</v>
      </c>
    </row>
    <row r="1341" spans="1:9" x14ac:dyDescent="0.55000000000000004">
      <c r="A1341" s="1">
        <v>42</v>
      </c>
      <c r="B1341" t="s">
        <v>422</v>
      </c>
      <c r="C1341" s="1" t="s">
        <v>4</v>
      </c>
      <c r="D1341" s="1">
        <v>5</v>
      </c>
      <c r="E1341" s="1" t="s">
        <v>357</v>
      </c>
      <c r="F1341">
        <v>5</v>
      </c>
      <c r="G1341" s="1" t="str">
        <f>+VLOOKUP(bloque1_2[[#This Row],[niño]],BD.niños[[Código]:[sexo]],6,FALSE)</f>
        <v>7 y 8</v>
      </c>
      <c r="H1341" s="1" t="str">
        <f>+VLOOKUP(bloque1_2[[#This Row],[niño]],BD.niños[[Código]:[sexo]],7,FALSE)</f>
        <v>M</v>
      </c>
      <c r="I1341" s="1">
        <v>1</v>
      </c>
    </row>
    <row r="1342" spans="1:9" x14ac:dyDescent="0.55000000000000004">
      <c r="A1342" s="1">
        <v>42</v>
      </c>
      <c r="B1342" t="s">
        <v>422</v>
      </c>
      <c r="C1342" s="1" t="s">
        <v>4</v>
      </c>
      <c r="D1342" s="1">
        <v>5</v>
      </c>
      <c r="E1342" s="1" t="s">
        <v>360</v>
      </c>
      <c r="F1342">
        <v>6</v>
      </c>
      <c r="G1342" s="1" t="str">
        <f>+VLOOKUP(bloque1_2[[#This Row],[niño]],BD.niños[[Código]:[sexo]],6,FALSE)</f>
        <v>9 y 10</v>
      </c>
      <c r="H1342" s="1" t="str">
        <f>+VLOOKUP(bloque1_2[[#This Row],[niño]],BD.niños[[Código]:[sexo]],7,FALSE)</f>
        <v>M</v>
      </c>
      <c r="I1342" s="1">
        <v>1</v>
      </c>
    </row>
    <row r="1343" spans="1:9" x14ac:dyDescent="0.55000000000000004">
      <c r="A1343" s="1">
        <v>42</v>
      </c>
      <c r="B1343" t="s">
        <v>422</v>
      </c>
      <c r="C1343" s="1" t="s">
        <v>4</v>
      </c>
      <c r="D1343" s="1">
        <v>5</v>
      </c>
      <c r="E1343" s="1" t="s">
        <v>364</v>
      </c>
      <c r="F1343">
        <v>6</v>
      </c>
      <c r="G1343" s="1" t="str">
        <f>+VLOOKUP(bloque1_2[[#This Row],[niño]],BD.niños[[Código]:[sexo]],6,FALSE)</f>
        <v>9 y 10</v>
      </c>
      <c r="H1343" s="1" t="str">
        <f>+VLOOKUP(bloque1_2[[#This Row],[niño]],BD.niños[[Código]:[sexo]],7,FALSE)</f>
        <v>M</v>
      </c>
      <c r="I1343" s="1">
        <v>1</v>
      </c>
    </row>
    <row r="1344" spans="1:9" x14ac:dyDescent="0.55000000000000004">
      <c r="A1344" s="1">
        <v>42</v>
      </c>
      <c r="B1344" t="s">
        <v>422</v>
      </c>
      <c r="C1344" s="1" t="s">
        <v>4</v>
      </c>
      <c r="D1344" s="1">
        <v>5</v>
      </c>
      <c r="E1344" s="1" t="s">
        <v>368</v>
      </c>
      <c r="F1344">
        <v>6</v>
      </c>
      <c r="G1344" s="1" t="str">
        <f>+VLOOKUP(bloque1_2[[#This Row],[niño]],BD.niños[[Código]:[sexo]],6,FALSE)</f>
        <v>9 y 10</v>
      </c>
      <c r="H1344" s="1" t="str">
        <f>+VLOOKUP(bloque1_2[[#This Row],[niño]],BD.niños[[Código]:[sexo]],7,FALSE)</f>
        <v>M</v>
      </c>
      <c r="I1344" s="1">
        <v>1</v>
      </c>
    </row>
    <row r="1345" spans="1:9" x14ac:dyDescent="0.55000000000000004">
      <c r="A1345" s="1">
        <v>42</v>
      </c>
      <c r="B1345" t="s">
        <v>422</v>
      </c>
      <c r="C1345" s="1" t="s">
        <v>4</v>
      </c>
      <c r="D1345" s="1">
        <v>5</v>
      </c>
      <c r="E1345" s="1" t="s">
        <v>371</v>
      </c>
      <c r="F1345">
        <v>6</v>
      </c>
      <c r="G1345" s="1" t="str">
        <f>+VLOOKUP(bloque1_2[[#This Row],[niño]],BD.niños[[Código]:[sexo]],6,FALSE)</f>
        <v>9 y 10</v>
      </c>
      <c r="H1345" s="1" t="str">
        <f>+VLOOKUP(bloque1_2[[#This Row],[niño]],BD.niños[[Código]:[sexo]],7,FALSE)</f>
        <v>F</v>
      </c>
      <c r="I1345" s="1">
        <v>1</v>
      </c>
    </row>
    <row r="1346" spans="1:9" x14ac:dyDescent="0.55000000000000004">
      <c r="A1346" s="1">
        <v>43</v>
      </c>
      <c r="B1346" t="s">
        <v>423</v>
      </c>
      <c r="C1346" s="1" t="s">
        <v>2</v>
      </c>
      <c r="D1346" s="1">
        <v>1</v>
      </c>
      <c r="E1346" s="1" t="s">
        <v>36</v>
      </c>
      <c r="F1346">
        <v>2</v>
      </c>
      <c r="G1346" s="1" t="str">
        <f>+VLOOKUP(bloque1_2[[#This Row],[niño]],BD.niños[[Código]:[sexo]],6,FALSE)</f>
        <v>5 y 6</v>
      </c>
      <c r="H1346" s="1" t="str">
        <f>+VLOOKUP(bloque1_2[[#This Row],[niño]],BD.niños[[Código]:[sexo]],7,FALSE)</f>
        <v>M</v>
      </c>
      <c r="I1346" s="1">
        <v>1</v>
      </c>
    </row>
    <row r="1347" spans="1:9" x14ac:dyDescent="0.55000000000000004">
      <c r="A1347" s="1">
        <v>43</v>
      </c>
      <c r="B1347" t="s">
        <v>423</v>
      </c>
      <c r="C1347" s="1" t="s">
        <v>2</v>
      </c>
      <c r="D1347" s="1">
        <v>1</v>
      </c>
      <c r="E1347" s="1" t="s">
        <v>40</v>
      </c>
      <c r="F1347">
        <v>5</v>
      </c>
      <c r="G1347" s="1" t="str">
        <f>+VLOOKUP(bloque1_2[[#This Row],[niño]],BD.niños[[Código]:[sexo]],6,FALSE)</f>
        <v>7 y 8</v>
      </c>
      <c r="H1347" s="1" t="str">
        <f>+VLOOKUP(bloque1_2[[#This Row],[niño]],BD.niños[[Código]:[sexo]],7,FALSE)</f>
        <v>M</v>
      </c>
      <c r="I1347" s="1">
        <v>1</v>
      </c>
    </row>
    <row r="1348" spans="1:9" x14ac:dyDescent="0.55000000000000004">
      <c r="A1348" s="1">
        <v>43</v>
      </c>
      <c r="B1348" t="s">
        <v>423</v>
      </c>
      <c r="C1348" s="1" t="s">
        <v>2</v>
      </c>
      <c r="D1348" s="1">
        <v>1</v>
      </c>
      <c r="E1348" s="1" t="s">
        <v>44</v>
      </c>
      <c r="F1348">
        <v>1</v>
      </c>
      <c r="G1348" s="1" t="str">
        <f>+VLOOKUP(bloque1_2[[#This Row],[niño]],BD.niños[[Código]:[sexo]],6,FALSE)</f>
        <v>7 y 8</v>
      </c>
      <c r="H1348" s="1" t="str">
        <f>+VLOOKUP(bloque1_2[[#This Row],[niño]],BD.niños[[Código]:[sexo]],7,FALSE)</f>
        <v>F</v>
      </c>
      <c r="I1348" s="1">
        <v>1</v>
      </c>
    </row>
    <row r="1349" spans="1:9" x14ac:dyDescent="0.55000000000000004">
      <c r="A1349" s="1">
        <v>43</v>
      </c>
      <c r="B1349" t="s">
        <v>423</v>
      </c>
      <c r="C1349" s="1" t="s">
        <v>2</v>
      </c>
      <c r="D1349" s="1">
        <v>1</v>
      </c>
      <c r="E1349" s="1" t="s">
        <v>48</v>
      </c>
      <c r="F1349">
        <v>3</v>
      </c>
      <c r="G1349" s="1" t="str">
        <f>+VLOOKUP(bloque1_2[[#This Row],[niño]],BD.niños[[Código]:[sexo]],6,FALSE)</f>
        <v>7 y 8</v>
      </c>
      <c r="H1349" s="1" t="str">
        <f>+VLOOKUP(bloque1_2[[#This Row],[niño]],BD.niños[[Código]:[sexo]],7,FALSE)</f>
        <v>F</v>
      </c>
      <c r="I1349" s="1">
        <v>1</v>
      </c>
    </row>
    <row r="1350" spans="1:9" x14ac:dyDescent="0.55000000000000004">
      <c r="A1350" s="1">
        <v>43</v>
      </c>
      <c r="B1350" t="s">
        <v>423</v>
      </c>
      <c r="C1350" s="1" t="s">
        <v>2</v>
      </c>
      <c r="D1350" s="1">
        <v>1</v>
      </c>
      <c r="E1350" s="1" t="s">
        <v>52</v>
      </c>
      <c r="F1350">
        <v>1</v>
      </c>
      <c r="G1350" s="1" t="str">
        <f>+VLOOKUP(bloque1_2[[#This Row],[niño]],BD.niños[[Código]:[sexo]],6,FALSE)</f>
        <v>7 y 8</v>
      </c>
      <c r="H1350" s="1" t="str">
        <f>+VLOOKUP(bloque1_2[[#This Row],[niño]],BD.niños[[Código]:[sexo]],7,FALSE)</f>
        <v>F</v>
      </c>
      <c r="I1350" s="1">
        <v>1</v>
      </c>
    </row>
    <row r="1351" spans="1:9" x14ac:dyDescent="0.55000000000000004">
      <c r="A1351" s="1">
        <v>43</v>
      </c>
      <c r="B1351" t="s">
        <v>423</v>
      </c>
      <c r="C1351" s="1" t="s">
        <v>2</v>
      </c>
      <c r="D1351" s="1">
        <v>1</v>
      </c>
      <c r="E1351" s="1" t="s">
        <v>56</v>
      </c>
      <c r="F1351">
        <v>3</v>
      </c>
      <c r="G1351" s="1" t="str">
        <f>+VLOOKUP(bloque1_2[[#This Row],[niño]],BD.niños[[Código]:[sexo]],6,FALSE)</f>
        <v>7 y 8</v>
      </c>
      <c r="H1351" s="1" t="str">
        <f>+VLOOKUP(bloque1_2[[#This Row],[niño]],BD.niños[[Código]:[sexo]],7,FALSE)</f>
        <v>F</v>
      </c>
      <c r="I1351" s="1">
        <v>1</v>
      </c>
    </row>
    <row r="1352" spans="1:9" x14ac:dyDescent="0.55000000000000004">
      <c r="A1352" s="1">
        <v>43</v>
      </c>
      <c r="B1352" t="s">
        <v>423</v>
      </c>
      <c r="C1352" s="1" t="s">
        <v>2</v>
      </c>
      <c r="D1352" s="1">
        <v>1</v>
      </c>
      <c r="E1352" s="1" t="s">
        <v>60</v>
      </c>
      <c r="F1352">
        <v>1</v>
      </c>
      <c r="G1352" s="1" t="str">
        <f>+VLOOKUP(bloque1_2[[#This Row],[niño]],BD.niños[[Código]:[sexo]],6,FALSE)</f>
        <v>9 y 10</v>
      </c>
      <c r="H1352" s="1" t="str">
        <f>+VLOOKUP(bloque1_2[[#This Row],[niño]],BD.niños[[Código]:[sexo]],7,FALSE)</f>
        <v>M</v>
      </c>
      <c r="I1352" s="1">
        <v>1</v>
      </c>
    </row>
    <row r="1353" spans="1:9" x14ac:dyDescent="0.55000000000000004">
      <c r="A1353" s="1">
        <v>43</v>
      </c>
      <c r="B1353" t="s">
        <v>423</v>
      </c>
      <c r="C1353" s="1" t="s">
        <v>2</v>
      </c>
      <c r="D1353" s="1">
        <v>1</v>
      </c>
      <c r="E1353" s="1" t="s">
        <v>64</v>
      </c>
      <c r="F1353">
        <v>1</v>
      </c>
      <c r="G1353" s="1" t="str">
        <f>+VLOOKUP(bloque1_2[[#This Row],[niño]],BD.niños[[Código]:[sexo]],6,FALSE)</f>
        <v>9 y 10</v>
      </c>
      <c r="H1353" s="1" t="str">
        <f>+VLOOKUP(bloque1_2[[#This Row],[niño]],BD.niños[[Código]:[sexo]],7,FALSE)</f>
        <v>F</v>
      </c>
      <c r="I1353" s="1">
        <v>1</v>
      </c>
    </row>
    <row r="1354" spans="1:9" x14ac:dyDescent="0.55000000000000004">
      <c r="A1354" s="1">
        <v>43</v>
      </c>
      <c r="B1354" t="s">
        <v>423</v>
      </c>
      <c r="C1354" s="1" t="s">
        <v>2</v>
      </c>
      <c r="D1354" s="1">
        <v>1</v>
      </c>
      <c r="E1354" s="1" t="s">
        <v>68</v>
      </c>
      <c r="F1354">
        <v>3</v>
      </c>
      <c r="G1354" s="1" t="str">
        <f>+VLOOKUP(bloque1_2[[#This Row],[niño]],BD.niños[[Código]:[sexo]],6,FALSE)</f>
        <v>9 y 10</v>
      </c>
      <c r="H1354" s="1" t="str">
        <f>+VLOOKUP(bloque1_2[[#This Row],[niño]],BD.niños[[Código]:[sexo]],7,FALSE)</f>
        <v>M</v>
      </c>
      <c r="I1354" s="1">
        <v>1</v>
      </c>
    </row>
    <row r="1355" spans="1:9" x14ac:dyDescent="0.55000000000000004">
      <c r="A1355" s="1">
        <v>43</v>
      </c>
      <c r="B1355" t="s">
        <v>423</v>
      </c>
      <c r="C1355" s="1" t="s">
        <v>2</v>
      </c>
      <c r="D1355" s="1">
        <v>1</v>
      </c>
      <c r="E1355" s="1" t="s">
        <v>72</v>
      </c>
      <c r="F1355">
        <v>6</v>
      </c>
      <c r="G1355" s="1" t="str">
        <f>+VLOOKUP(bloque1_2[[#This Row],[niño]],BD.niños[[Código]:[sexo]],6,FALSE)</f>
        <v>9 y 10</v>
      </c>
      <c r="H1355" s="1" t="str">
        <f>+VLOOKUP(bloque1_2[[#This Row],[niño]],BD.niños[[Código]:[sexo]],7,FALSE)</f>
        <v>F</v>
      </c>
      <c r="I1355" s="1">
        <v>1</v>
      </c>
    </row>
    <row r="1356" spans="1:9" x14ac:dyDescent="0.55000000000000004">
      <c r="A1356" s="1">
        <v>43</v>
      </c>
      <c r="B1356" t="s">
        <v>423</v>
      </c>
      <c r="C1356" s="1" t="s">
        <v>2</v>
      </c>
      <c r="D1356" s="1">
        <v>1</v>
      </c>
      <c r="E1356" s="1" t="s">
        <v>75</v>
      </c>
      <c r="F1356">
        <v>1</v>
      </c>
      <c r="G1356" s="1" t="str">
        <f>+VLOOKUP(bloque1_2[[#This Row],[niño]],BD.niños[[Código]:[sexo]],6,FALSE)</f>
        <v>9 y 10</v>
      </c>
      <c r="H1356" s="1" t="str">
        <f>+VLOOKUP(bloque1_2[[#This Row],[niño]],BD.niños[[Código]:[sexo]],7,FALSE)</f>
        <v>F</v>
      </c>
      <c r="I1356" s="1">
        <v>1</v>
      </c>
    </row>
    <row r="1357" spans="1:9" x14ac:dyDescent="0.55000000000000004">
      <c r="A1357" s="1">
        <v>43</v>
      </c>
      <c r="B1357" t="s">
        <v>423</v>
      </c>
      <c r="C1357" s="1" t="s">
        <v>2</v>
      </c>
      <c r="D1357" s="1">
        <v>1</v>
      </c>
      <c r="E1357" s="1" t="s">
        <v>78</v>
      </c>
      <c r="F1357">
        <v>1</v>
      </c>
      <c r="G1357" s="1" t="str">
        <f>+VLOOKUP(bloque1_2[[#This Row],[niño]],BD.niños[[Código]:[sexo]],6,FALSE)</f>
        <v>5 y 6</v>
      </c>
      <c r="H1357" s="1" t="str">
        <f>+VLOOKUP(bloque1_2[[#This Row],[niño]],BD.niños[[Código]:[sexo]],7,FALSE)</f>
        <v>M</v>
      </c>
      <c r="I1357" s="1">
        <v>1</v>
      </c>
    </row>
    <row r="1358" spans="1:9" x14ac:dyDescent="0.55000000000000004">
      <c r="A1358" s="1">
        <v>43</v>
      </c>
      <c r="B1358" t="s">
        <v>423</v>
      </c>
      <c r="C1358" s="1" t="s">
        <v>2</v>
      </c>
      <c r="D1358" s="1">
        <v>1</v>
      </c>
      <c r="E1358" s="1" t="s">
        <v>82</v>
      </c>
      <c r="F1358">
        <v>3</v>
      </c>
      <c r="G1358" s="1" t="str">
        <f>+VLOOKUP(bloque1_2[[#This Row],[niño]],BD.niños[[Código]:[sexo]],6,FALSE)</f>
        <v>5 y 6</v>
      </c>
      <c r="H1358" s="1" t="str">
        <f>+VLOOKUP(bloque1_2[[#This Row],[niño]],BD.niños[[Código]:[sexo]],7,FALSE)</f>
        <v>F</v>
      </c>
      <c r="I1358" s="1">
        <v>1</v>
      </c>
    </row>
    <row r="1359" spans="1:9" x14ac:dyDescent="0.55000000000000004">
      <c r="A1359" s="1">
        <v>43</v>
      </c>
      <c r="B1359" t="s">
        <v>423</v>
      </c>
      <c r="C1359" s="1" t="s">
        <v>2</v>
      </c>
      <c r="D1359" s="1">
        <v>1</v>
      </c>
      <c r="E1359" s="1" t="s">
        <v>85</v>
      </c>
      <c r="F1359">
        <v>3</v>
      </c>
      <c r="G1359" s="1" t="str">
        <f>+VLOOKUP(bloque1_2[[#This Row],[niño]],BD.niños[[Código]:[sexo]],6,FALSE)</f>
        <v>5 y 6</v>
      </c>
      <c r="H1359" s="1" t="str">
        <f>+VLOOKUP(bloque1_2[[#This Row],[niño]],BD.niños[[Código]:[sexo]],7,FALSE)</f>
        <v>M</v>
      </c>
      <c r="I1359" s="1">
        <v>1</v>
      </c>
    </row>
    <row r="1360" spans="1:9" x14ac:dyDescent="0.55000000000000004">
      <c r="A1360" s="1">
        <v>43</v>
      </c>
      <c r="B1360" t="s">
        <v>423</v>
      </c>
      <c r="C1360" s="1" t="s">
        <v>2</v>
      </c>
      <c r="D1360" s="1">
        <v>1</v>
      </c>
      <c r="E1360" s="1" t="s">
        <v>184</v>
      </c>
      <c r="F1360">
        <v>1</v>
      </c>
      <c r="G1360" s="1" t="str">
        <f>+VLOOKUP(bloque1_2[[#This Row],[niño]],BD.niños[[Código]:[sexo]],6,FALSE)</f>
        <v>7 y 8</v>
      </c>
      <c r="H1360" s="1" t="str">
        <f>+VLOOKUP(bloque1_2[[#This Row],[niño]],BD.niños[[Código]:[sexo]],7,FALSE)</f>
        <v>M</v>
      </c>
      <c r="I1360" s="1">
        <v>1</v>
      </c>
    </row>
    <row r="1361" spans="1:9" x14ac:dyDescent="0.55000000000000004">
      <c r="A1361" s="1">
        <v>43</v>
      </c>
      <c r="B1361" t="s">
        <v>423</v>
      </c>
      <c r="C1361" s="1" t="s">
        <v>2</v>
      </c>
      <c r="D1361" s="1">
        <v>1</v>
      </c>
      <c r="E1361" s="1" t="s">
        <v>187</v>
      </c>
      <c r="F1361">
        <v>1</v>
      </c>
      <c r="G1361" s="1" t="str">
        <f>+VLOOKUP(bloque1_2[[#This Row],[niño]],BD.niños[[Código]:[sexo]],6,FALSE)</f>
        <v>7 y 8</v>
      </c>
      <c r="H1361" s="1" t="str">
        <f>+VLOOKUP(bloque1_2[[#This Row],[niño]],BD.niños[[Código]:[sexo]],7,FALSE)</f>
        <v>F</v>
      </c>
      <c r="I1361" s="1">
        <v>1</v>
      </c>
    </row>
    <row r="1362" spans="1:9" x14ac:dyDescent="0.55000000000000004">
      <c r="A1362" s="1">
        <v>43</v>
      </c>
      <c r="B1362" t="s">
        <v>423</v>
      </c>
      <c r="C1362" s="1" t="s">
        <v>2</v>
      </c>
      <c r="D1362" s="1">
        <v>1</v>
      </c>
      <c r="E1362" s="1" t="s">
        <v>192</v>
      </c>
      <c r="F1362">
        <v>1</v>
      </c>
      <c r="G1362" s="1" t="str">
        <f>+VLOOKUP(bloque1_2[[#This Row],[niño]],BD.niños[[Código]:[sexo]],6,FALSE)</f>
        <v>7 y 8</v>
      </c>
      <c r="H1362" s="1" t="str">
        <f>+VLOOKUP(bloque1_2[[#This Row],[niño]],BD.niños[[Código]:[sexo]],7,FALSE)</f>
        <v>M</v>
      </c>
      <c r="I1362" s="1">
        <v>1</v>
      </c>
    </row>
    <row r="1363" spans="1:9" x14ac:dyDescent="0.55000000000000004">
      <c r="A1363" s="1">
        <v>43</v>
      </c>
      <c r="B1363" t="s">
        <v>423</v>
      </c>
      <c r="C1363" s="1" t="s">
        <v>2</v>
      </c>
      <c r="D1363" s="1">
        <v>1</v>
      </c>
      <c r="E1363" s="1" t="s">
        <v>195</v>
      </c>
      <c r="F1363">
        <v>1</v>
      </c>
      <c r="G1363" s="1" t="str">
        <f>+VLOOKUP(bloque1_2[[#This Row],[niño]],BD.niños[[Código]:[sexo]],6,FALSE)</f>
        <v>9 y 10</v>
      </c>
      <c r="H1363" s="1" t="str">
        <f>+VLOOKUP(bloque1_2[[#This Row],[niño]],BD.niños[[Código]:[sexo]],7,FALSE)</f>
        <v>M</v>
      </c>
      <c r="I1363" s="1">
        <v>1</v>
      </c>
    </row>
    <row r="1364" spans="1:9" x14ac:dyDescent="0.55000000000000004">
      <c r="A1364" s="1">
        <v>43</v>
      </c>
      <c r="B1364" t="s">
        <v>423</v>
      </c>
      <c r="C1364" s="1" t="s">
        <v>2</v>
      </c>
      <c r="D1364" s="1">
        <v>1</v>
      </c>
      <c r="E1364" s="1" t="s">
        <v>199</v>
      </c>
      <c r="F1364">
        <v>1</v>
      </c>
      <c r="G1364" s="1" t="str">
        <f>+VLOOKUP(bloque1_2[[#This Row],[niño]],BD.niños[[Código]:[sexo]],6,FALSE)</f>
        <v>9 y 10</v>
      </c>
      <c r="H1364" s="1" t="str">
        <f>+VLOOKUP(bloque1_2[[#This Row],[niño]],BD.niños[[Código]:[sexo]],7,FALSE)</f>
        <v>M</v>
      </c>
      <c r="I1364" s="1">
        <v>1</v>
      </c>
    </row>
    <row r="1365" spans="1:9" x14ac:dyDescent="0.55000000000000004">
      <c r="A1365" s="1">
        <v>43</v>
      </c>
      <c r="B1365" t="s">
        <v>423</v>
      </c>
      <c r="C1365" s="1" t="s">
        <v>2</v>
      </c>
      <c r="D1365" s="1">
        <v>1</v>
      </c>
      <c r="E1365" s="1" t="s">
        <v>203</v>
      </c>
      <c r="F1365">
        <v>1</v>
      </c>
      <c r="G1365" s="1" t="str">
        <f>+VLOOKUP(bloque1_2[[#This Row],[niño]],BD.niños[[Código]:[sexo]],6,FALSE)</f>
        <v>9 y 10</v>
      </c>
      <c r="H1365" s="1" t="str">
        <f>+VLOOKUP(bloque1_2[[#This Row],[niño]],BD.niños[[Código]:[sexo]],7,FALSE)</f>
        <v>F</v>
      </c>
      <c r="I1365" s="1">
        <v>1</v>
      </c>
    </row>
    <row r="1366" spans="1:9" x14ac:dyDescent="0.55000000000000004">
      <c r="A1366" s="1">
        <v>43</v>
      </c>
      <c r="B1366" t="s">
        <v>423</v>
      </c>
      <c r="C1366" s="1" t="s">
        <v>2</v>
      </c>
      <c r="D1366" s="1">
        <v>1</v>
      </c>
      <c r="E1366" s="1" t="s">
        <v>206</v>
      </c>
      <c r="F1366">
        <v>3</v>
      </c>
      <c r="G1366" s="1" t="str">
        <f>+VLOOKUP(bloque1_2[[#This Row],[niño]],BD.niños[[Código]:[sexo]],6,FALSE)</f>
        <v>9 y 10</v>
      </c>
      <c r="H1366" s="1" t="str">
        <f>+VLOOKUP(bloque1_2[[#This Row],[niño]],BD.niños[[Código]:[sexo]],7,FALSE)</f>
        <v>F</v>
      </c>
      <c r="I1366" s="1">
        <v>1</v>
      </c>
    </row>
    <row r="1367" spans="1:9" x14ac:dyDescent="0.55000000000000004">
      <c r="A1367" s="1">
        <v>43</v>
      </c>
      <c r="B1367" t="s">
        <v>423</v>
      </c>
      <c r="C1367" s="1" t="s">
        <v>2</v>
      </c>
      <c r="D1367" s="1">
        <v>1</v>
      </c>
      <c r="E1367" s="1" t="s">
        <v>210</v>
      </c>
      <c r="F1367">
        <v>6</v>
      </c>
      <c r="G1367" s="1" t="str">
        <f>+VLOOKUP(bloque1_2[[#This Row],[niño]],BD.niños[[Código]:[sexo]],6,FALSE)</f>
        <v>7 y 8</v>
      </c>
      <c r="H1367" s="1" t="str">
        <f>+VLOOKUP(bloque1_2[[#This Row],[niño]],BD.niños[[Código]:[sexo]],7,FALSE)</f>
        <v>M</v>
      </c>
      <c r="I1367" s="1">
        <v>1</v>
      </c>
    </row>
    <row r="1368" spans="1:9" x14ac:dyDescent="0.55000000000000004">
      <c r="A1368" s="1">
        <v>43</v>
      </c>
      <c r="B1368" t="s">
        <v>423</v>
      </c>
      <c r="C1368" s="1" t="s">
        <v>2</v>
      </c>
      <c r="D1368" s="1">
        <v>1</v>
      </c>
      <c r="E1368" s="1" t="s">
        <v>274</v>
      </c>
      <c r="F1368">
        <v>1</v>
      </c>
      <c r="G1368" s="1" t="str">
        <f>+VLOOKUP(bloque1_2[[#This Row],[niño]],BD.niños[[Código]:[sexo]],6,FALSE)</f>
        <v>5 y 6</v>
      </c>
      <c r="H1368" s="1" t="str">
        <f>+VLOOKUP(bloque1_2[[#This Row],[niño]],BD.niños[[Código]:[sexo]],7,FALSE)</f>
        <v>M</v>
      </c>
      <c r="I1368" s="1">
        <v>1</v>
      </c>
    </row>
    <row r="1369" spans="1:9" x14ac:dyDescent="0.55000000000000004">
      <c r="A1369" s="1">
        <v>43</v>
      </c>
      <c r="B1369" t="s">
        <v>423</v>
      </c>
      <c r="C1369" s="1" t="s">
        <v>2</v>
      </c>
      <c r="D1369" s="1">
        <v>1</v>
      </c>
      <c r="E1369" s="1" t="s">
        <v>276</v>
      </c>
      <c r="F1369">
        <v>1</v>
      </c>
      <c r="G1369" s="1" t="str">
        <f>+VLOOKUP(bloque1_2[[#This Row],[niño]],BD.niños[[Código]:[sexo]],6,FALSE)</f>
        <v>5 y 6</v>
      </c>
      <c r="H1369" s="1" t="str">
        <f>+VLOOKUP(bloque1_2[[#This Row],[niño]],BD.niños[[Código]:[sexo]],7,FALSE)</f>
        <v>M</v>
      </c>
      <c r="I1369" s="1">
        <v>1</v>
      </c>
    </row>
    <row r="1370" spans="1:9" x14ac:dyDescent="0.55000000000000004">
      <c r="A1370" s="1">
        <v>43</v>
      </c>
      <c r="B1370" t="s">
        <v>423</v>
      </c>
      <c r="C1370" s="1" t="s">
        <v>2</v>
      </c>
      <c r="D1370" s="1">
        <v>1</v>
      </c>
      <c r="E1370" s="1" t="s">
        <v>279</v>
      </c>
      <c r="F1370">
        <v>1</v>
      </c>
      <c r="G1370" s="1" t="str">
        <f>+VLOOKUP(bloque1_2[[#This Row],[niño]],BD.niños[[Código]:[sexo]],6,FALSE)</f>
        <v>7 y 8</v>
      </c>
      <c r="H1370" s="1" t="str">
        <f>+VLOOKUP(bloque1_2[[#This Row],[niño]],BD.niños[[Código]:[sexo]],7,FALSE)</f>
        <v>F</v>
      </c>
      <c r="I1370" s="1">
        <v>1</v>
      </c>
    </row>
    <row r="1371" spans="1:9" x14ac:dyDescent="0.55000000000000004">
      <c r="A1371" s="1">
        <v>43</v>
      </c>
      <c r="B1371" t="s">
        <v>423</v>
      </c>
      <c r="C1371" s="1" t="s">
        <v>2</v>
      </c>
      <c r="D1371" s="1">
        <v>1</v>
      </c>
      <c r="E1371" s="1" t="s">
        <v>282</v>
      </c>
      <c r="F1371">
        <v>1</v>
      </c>
      <c r="G1371" s="1" t="str">
        <f>+VLOOKUP(bloque1_2[[#This Row],[niño]],BD.niños[[Código]:[sexo]],6,FALSE)</f>
        <v>5 y 6</v>
      </c>
      <c r="H1371" s="1" t="str">
        <f>+VLOOKUP(bloque1_2[[#This Row],[niño]],BD.niños[[Código]:[sexo]],7,FALSE)</f>
        <v>F</v>
      </c>
      <c r="I1371" s="1">
        <v>1</v>
      </c>
    </row>
    <row r="1372" spans="1:9" x14ac:dyDescent="0.55000000000000004">
      <c r="A1372" s="1">
        <v>43</v>
      </c>
      <c r="B1372" t="s">
        <v>423</v>
      </c>
      <c r="C1372" s="1" t="s">
        <v>2</v>
      </c>
      <c r="D1372" s="1">
        <v>1</v>
      </c>
      <c r="E1372" s="1" t="s">
        <v>352</v>
      </c>
      <c r="F1372">
        <v>1</v>
      </c>
      <c r="G1372" s="1" t="str">
        <f>+VLOOKUP(bloque1_2[[#This Row],[niño]],BD.niños[[Código]:[sexo]],6,FALSE)</f>
        <v>7 y 8</v>
      </c>
      <c r="H1372" s="1" t="str">
        <f>+VLOOKUP(bloque1_2[[#This Row],[niño]],BD.niños[[Código]:[sexo]],7,FALSE)</f>
        <v>F</v>
      </c>
      <c r="I1372" s="1">
        <v>1</v>
      </c>
    </row>
    <row r="1373" spans="1:9" x14ac:dyDescent="0.55000000000000004">
      <c r="A1373" s="1">
        <v>43</v>
      </c>
      <c r="B1373" t="s">
        <v>423</v>
      </c>
      <c r="C1373" s="1" t="s">
        <v>2</v>
      </c>
      <c r="D1373" s="1">
        <v>1</v>
      </c>
      <c r="E1373" s="1" t="s">
        <v>357</v>
      </c>
      <c r="F1373">
        <v>6</v>
      </c>
      <c r="G1373" s="1" t="str">
        <f>+VLOOKUP(bloque1_2[[#This Row],[niño]],BD.niños[[Código]:[sexo]],6,FALSE)</f>
        <v>7 y 8</v>
      </c>
      <c r="H1373" s="1" t="str">
        <f>+VLOOKUP(bloque1_2[[#This Row],[niño]],BD.niños[[Código]:[sexo]],7,FALSE)</f>
        <v>M</v>
      </c>
      <c r="I1373" s="1">
        <v>1</v>
      </c>
    </row>
    <row r="1374" spans="1:9" x14ac:dyDescent="0.55000000000000004">
      <c r="A1374" s="1">
        <v>43</v>
      </c>
      <c r="B1374" t="s">
        <v>423</v>
      </c>
      <c r="C1374" s="1" t="s">
        <v>2</v>
      </c>
      <c r="D1374" s="1">
        <v>1</v>
      </c>
      <c r="E1374" s="1" t="s">
        <v>360</v>
      </c>
      <c r="F1374">
        <v>1</v>
      </c>
      <c r="G1374" s="1" t="str">
        <f>+VLOOKUP(bloque1_2[[#This Row],[niño]],BD.niños[[Código]:[sexo]],6,FALSE)</f>
        <v>9 y 10</v>
      </c>
      <c r="H1374" s="1" t="str">
        <f>+VLOOKUP(bloque1_2[[#This Row],[niño]],BD.niños[[Código]:[sexo]],7,FALSE)</f>
        <v>M</v>
      </c>
      <c r="I1374" s="1">
        <v>1</v>
      </c>
    </row>
    <row r="1375" spans="1:9" x14ac:dyDescent="0.55000000000000004">
      <c r="A1375" s="1">
        <v>43</v>
      </c>
      <c r="B1375" t="s">
        <v>423</v>
      </c>
      <c r="C1375" s="1" t="s">
        <v>2</v>
      </c>
      <c r="D1375" s="1">
        <v>1</v>
      </c>
      <c r="E1375" s="1" t="s">
        <v>364</v>
      </c>
      <c r="F1375">
        <v>1</v>
      </c>
      <c r="G1375" s="1" t="str">
        <f>+VLOOKUP(bloque1_2[[#This Row],[niño]],BD.niños[[Código]:[sexo]],6,FALSE)</f>
        <v>9 y 10</v>
      </c>
      <c r="H1375" s="1" t="str">
        <f>+VLOOKUP(bloque1_2[[#This Row],[niño]],BD.niños[[Código]:[sexo]],7,FALSE)</f>
        <v>M</v>
      </c>
      <c r="I1375" s="1">
        <v>1</v>
      </c>
    </row>
    <row r="1376" spans="1:9" x14ac:dyDescent="0.55000000000000004">
      <c r="A1376" s="1">
        <v>43</v>
      </c>
      <c r="B1376" t="s">
        <v>423</v>
      </c>
      <c r="C1376" s="1" t="s">
        <v>2</v>
      </c>
      <c r="D1376" s="1">
        <v>1</v>
      </c>
      <c r="E1376" s="1" t="s">
        <v>368</v>
      </c>
      <c r="F1376">
        <v>1</v>
      </c>
      <c r="G1376" s="1" t="str">
        <f>+VLOOKUP(bloque1_2[[#This Row],[niño]],BD.niños[[Código]:[sexo]],6,FALSE)</f>
        <v>9 y 10</v>
      </c>
      <c r="H1376" s="1" t="str">
        <f>+VLOOKUP(bloque1_2[[#This Row],[niño]],BD.niños[[Código]:[sexo]],7,FALSE)</f>
        <v>M</v>
      </c>
      <c r="I1376" s="1">
        <v>1</v>
      </c>
    </row>
    <row r="1377" spans="1:9" x14ac:dyDescent="0.55000000000000004">
      <c r="A1377" s="1">
        <v>43</v>
      </c>
      <c r="B1377" t="s">
        <v>423</v>
      </c>
      <c r="C1377" s="1" t="s">
        <v>2</v>
      </c>
      <c r="D1377" s="1">
        <v>1</v>
      </c>
      <c r="E1377" s="1" t="s">
        <v>371</v>
      </c>
      <c r="F1377">
        <v>1</v>
      </c>
      <c r="G1377" s="1" t="str">
        <f>+VLOOKUP(bloque1_2[[#This Row],[niño]],BD.niños[[Código]:[sexo]],6,FALSE)</f>
        <v>9 y 10</v>
      </c>
      <c r="H1377" s="1" t="str">
        <f>+VLOOKUP(bloque1_2[[#This Row],[niño]],BD.niños[[Código]:[sexo]],7,FALSE)</f>
        <v>F</v>
      </c>
      <c r="I1377" s="1">
        <v>1</v>
      </c>
    </row>
    <row r="1378" spans="1:9" x14ac:dyDescent="0.55000000000000004">
      <c r="A1378" s="1">
        <v>44</v>
      </c>
      <c r="B1378" t="s">
        <v>424</v>
      </c>
      <c r="C1378" s="1" t="s">
        <v>3</v>
      </c>
      <c r="D1378" s="1">
        <v>4</v>
      </c>
      <c r="E1378" s="1" t="s">
        <v>36</v>
      </c>
      <c r="F1378">
        <v>1</v>
      </c>
      <c r="G1378" s="1" t="str">
        <f>+VLOOKUP(bloque1_2[[#This Row],[niño]],BD.niños[[Código]:[sexo]],6,FALSE)</f>
        <v>5 y 6</v>
      </c>
      <c r="H1378" s="1" t="str">
        <f>+VLOOKUP(bloque1_2[[#This Row],[niño]],BD.niños[[Código]:[sexo]],7,FALSE)</f>
        <v>M</v>
      </c>
      <c r="I1378" s="1">
        <v>1</v>
      </c>
    </row>
    <row r="1379" spans="1:9" x14ac:dyDescent="0.55000000000000004">
      <c r="A1379" s="1">
        <v>44</v>
      </c>
      <c r="B1379" t="s">
        <v>424</v>
      </c>
      <c r="C1379" s="1" t="s">
        <v>3</v>
      </c>
      <c r="D1379" s="1">
        <v>4</v>
      </c>
      <c r="E1379" s="1" t="s">
        <v>40</v>
      </c>
      <c r="F1379">
        <v>4</v>
      </c>
      <c r="G1379" s="1" t="str">
        <f>+VLOOKUP(bloque1_2[[#This Row],[niño]],BD.niños[[Código]:[sexo]],6,FALSE)</f>
        <v>7 y 8</v>
      </c>
      <c r="H1379" s="1" t="str">
        <f>+VLOOKUP(bloque1_2[[#This Row],[niño]],BD.niños[[Código]:[sexo]],7,FALSE)</f>
        <v>M</v>
      </c>
      <c r="I1379" s="1">
        <v>1</v>
      </c>
    </row>
    <row r="1380" spans="1:9" x14ac:dyDescent="0.55000000000000004">
      <c r="A1380" s="1">
        <v>44</v>
      </c>
      <c r="B1380" t="s">
        <v>424</v>
      </c>
      <c r="C1380" s="1" t="s">
        <v>3</v>
      </c>
      <c r="D1380" s="1">
        <v>4</v>
      </c>
      <c r="E1380" s="1" t="s">
        <v>44</v>
      </c>
      <c r="F1380">
        <v>4</v>
      </c>
      <c r="G1380" s="1" t="str">
        <f>+VLOOKUP(bloque1_2[[#This Row],[niño]],BD.niños[[Código]:[sexo]],6,FALSE)</f>
        <v>7 y 8</v>
      </c>
      <c r="H1380" s="1" t="str">
        <f>+VLOOKUP(bloque1_2[[#This Row],[niño]],BD.niños[[Código]:[sexo]],7,FALSE)</f>
        <v>F</v>
      </c>
      <c r="I1380" s="1">
        <v>1</v>
      </c>
    </row>
    <row r="1381" spans="1:9" x14ac:dyDescent="0.55000000000000004">
      <c r="A1381" s="1">
        <v>44</v>
      </c>
      <c r="B1381" t="s">
        <v>424</v>
      </c>
      <c r="C1381" s="1" t="s">
        <v>3</v>
      </c>
      <c r="D1381" s="1">
        <v>4</v>
      </c>
      <c r="E1381" s="1" t="s">
        <v>48</v>
      </c>
      <c r="F1381">
        <v>4</v>
      </c>
      <c r="G1381" s="1" t="str">
        <f>+VLOOKUP(bloque1_2[[#This Row],[niño]],BD.niños[[Código]:[sexo]],6,FALSE)</f>
        <v>7 y 8</v>
      </c>
      <c r="H1381" s="1" t="str">
        <f>+VLOOKUP(bloque1_2[[#This Row],[niño]],BD.niños[[Código]:[sexo]],7,FALSE)</f>
        <v>F</v>
      </c>
      <c r="I1381" s="1">
        <v>1</v>
      </c>
    </row>
    <row r="1382" spans="1:9" x14ac:dyDescent="0.55000000000000004">
      <c r="A1382" s="1">
        <v>44</v>
      </c>
      <c r="B1382" t="s">
        <v>424</v>
      </c>
      <c r="C1382" s="1" t="s">
        <v>3</v>
      </c>
      <c r="D1382" s="1">
        <v>4</v>
      </c>
      <c r="E1382" s="1" t="s">
        <v>52</v>
      </c>
      <c r="F1382">
        <v>4</v>
      </c>
      <c r="G1382" s="1" t="str">
        <f>+VLOOKUP(bloque1_2[[#This Row],[niño]],BD.niños[[Código]:[sexo]],6,FALSE)</f>
        <v>7 y 8</v>
      </c>
      <c r="H1382" s="1" t="str">
        <f>+VLOOKUP(bloque1_2[[#This Row],[niño]],BD.niños[[Código]:[sexo]],7,FALSE)</f>
        <v>F</v>
      </c>
      <c r="I1382" s="1">
        <v>1</v>
      </c>
    </row>
    <row r="1383" spans="1:9" x14ac:dyDescent="0.55000000000000004">
      <c r="A1383" s="1">
        <v>44</v>
      </c>
      <c r="B1383" t="s">
        <v>424</v>
      </c>
      <c r="C1383" s="1" t="s">
        <v>3</v>
      </c>
      <c r="D1383" s="1">
        <v>4</v>
      </c>
      <c r="E1383" s="1" t="s">
        <v>56</v>
      </c>
      <c r="F1383">
        <v>2</v>
      </c>
      <c r="G1383" s="1" t="str">
        <f>+VLOOKUP(bloque1_2[[#This Row],[niño]],BD.niños[[Código]:[sexo]],6,FALSE)</f>
        <v>7 y 8</v>
      </c>
      <c r="H1383" s="1" t="str">
        <f>+VLOOKUP(bloque1_2[[#This Row],[niño]],BD.niños[[Código]:[sexo]],7,FALSE)</f>
        <v>F</v>
      </c>
      <c r="I1383" s="1">
        <v>1</v>
      </c>
    </row>
    <row r="1384" spans="1:9" x14ac:dyDescent="0.55000000000000004">
      <c r="A1384" s="1">
        <v>44</v>
      </c>
      <c r="B1384" t="s">
        <v>424</v>
      </c>
      <c r="C1384" s="1" t="s">
        <v>3</v>
      </c>
      <c r="D1384" s="1">
        <v>4</v>
      </c>
      <c r="E1384" s="1" t="s">
        <v>60</v>
      </c>
      <c r="F1384">
        <v>4</v>
      </c>
      <c r="G1384" s="1" t="str">
        <f>+VLOOKUP(bloque1_2[[#This Row],[niño]],BD.niños[[Código]:[sexo]],6,FALSE)</f>
        <v>9 y 10</v>
      </c>
      <c r="H1384" s="1" t="str">
        <f>+VLOOKUP(bloque1_2[[#This Row],[niño]],BD.niños[[Código]:[sexo]],7,FALSE)</f>
        <v>M</v>
      </c>
      <c r="I1384" s="1">
        <v>1</v>
      </c>
    </row>
    <row r="1385" spans="1:9" x14ac:dyDescent="0.55000000000000004">
      <c r="A1385" s="1">
        <v>44</v>
      </c>
      <c r="B1385" t="s">
        <v>424</v>
      </c>
      <c r="C1385" s="1" t="s">
        <v>3</v>
      </c>
      <c r="D1385" s="1">
        <v>4</v>
      </c>
      <c r="E1385" s="1" t="s">
        <v>64</v>
      </c>
      <c r="F1385">
        <v>4</v>
      </c>
      <c r="G1385" s="1" t="str">
        <f>+VLOOKUP(bloque1_2[[#This Row],[niño]],BD.niños[[Código]:[sexo]],6,FALSE)</f>
        <v>9 y 10</v>
      </c>
      <c r="H1385" s="1" t="str">
        <f>+VLOOKUP(bloque1_2[[#This Row],[niño]],BD.niños[[Código]:[sexo]],7,FALSE)</f>
        <v>F</v>
      </c>
      <c r="I1385" s="1">
        <v>1</v>
      </c>
    </row>
    <row r="1386" spans="1:9" x14ac:dyDescent="0.55000000000000004">
      <c r="A1386" s="1">
        <v>44</v>
      </c>
      <c r="B1386" t="s">
        <v>424</v>
      </c>
      <c r="C1386" s="1" t="s">
        <v>3</v>
      </c>
      <c r="D1386" s="1">
        <v>4</v>
      </c>
      <c r="E1386" s="1" t="s">
        <v>68</v>
      </c>
      <c r="F1386">
        <v>4</v>
      </c>
      <c r="G1386" s="1" t="str">
        <f>+VLOOKUP(bloque1_2[[#This Row],[niño]],BD.niños[[Código]:[sexo]],6,FALSE)</f>
        <v>9 y 10</v>
      </c>
      <c r="H1386" s="1" t="str">
        <f>+VLOOKUP(bloque1_2[[#This Row],[niño]],BD.niños[[Código]:[sexo]],7,FALSE)</f>
        <v>M</v>
      </c>
      <c r="I1386" s="1">
        <v>1</v>
      </c>
    </row>
    <row r="1387" spans="1:9" x14ac:dyDescent="0.55000000000000004">
      <c r="A1387" s="1">
        <v>44</v>
      </c>
      <c r="B1387" t="s">
        <v>424</v>
      </c>
      <c r="C1387" s="1" t="s">
        <v>3</v>
      </c>
      <c r="D1387" s="1">
        <v>4</v>
      </c>
      <c r="E1387" s="1" t="s">
        <v>72</v>
      </c>
      <c r="F1387">
        <v>7</v>
      </c>
      <c r="G1387" s="1" t="str">
        <f>+VLOOKUP(bloque1_2[[#This Row],[niño]],BD.niños[[Código]:[sexo]],6,FALSE)</f>
        <v>9 y 10</v>
      </c>
      <c r="H1387" s="1" t="str">
        <f>+VLOOKUP(bloque1_2[[#This Row],[niño]],BD.niños[[Código]:[sexo]],7,FALSE)</f>
        <v>F</v>
      </c>
      <c r="I1387" s="1">
        <v>1</v>
      </c>
    </row>
    <row r="1388" spans="1:9" x14ac:dyDescent="0.55000000000000004">
      <c r="A1388" s="1">
        <v>44</v>
      </c>
      <c r="B1388" t="s">
        <v>424</v>
      </c>
      <c r="C1388" s="1" t="s">
        <v>3</v>
      </c>
      <c r="D1388" s="1">
        <v>4</v>
      </c>
      <c r="E1388" s="1" t="s">
        <v>75</v>
      </c>
      <c r="F1388">
        <v>4</v>
      </c>
      <c r="G1388" s="1" t="str">
        <f>+VLOOKUP(bloque1_2[[#This Row],[niño]],BD.niños[[Código]:[sexo]],6,FALSE)</f>
        <v>9 y 10</v>
      </c>
      <c r="H1388" s="1" t="str">
        <f>+VLOOKUP(bloque1_2[[#This Row],[niño]],BD.niños[[Código]:[sexo]],7,FALSE)</f>
        <v>F</v>
      </c>
      <c r="I1388" s="1">
        <v>1</v>
      </c>
    </row>
    <row r="1389" spans="1:9" x14ac:dyDescent="0.55000000000000004">
      <c r="A1389" s="1">
        <v>44</v>
      </c>
      <c r="B1389" t="s">
        <v>424</v>
      </c>
      <c r="C1389" s="1" t="s">
        <v>3</v>
      </c>
      <c r="D1389" s="1">
        <v>4</v>
      </c>
      <c r="E1389" s="1" t="s">
        <v>78</v>
      </c>
      <c r="F1389">
        <v>4</v>
      </c>
      <c r="G1389" s="1" t="str">
        <f>+VLOOKUP(bloque1_2[[#This Row],[niño]],BD.niños[[Código]:[sexo]],6,FALSE)</f>
        <v>5 y 6</v>
      </c>
      <c r="H1389" s="1" t="str">
        <f>+VLOOKUP(bloque1_2[[#This Row],[niño]],BD.niños[[Código]:[sexo]],7,FALSE)</f>
        <v>M</v>
      </c>
      <c r="I1389" s="1">
        <v>1</v>
      </c>
    </row>
    <row r="1390" spans="1:9" x14ac:dyDescent="0.55000000000000004">
      <c r="A1390" s="1">
        <v>44</v>
      </c>
      <c r="B1390" t="s">
        <v>424</v>
      </c>
      <c r="C1390" s="1" t="s">
        <v>3</v>
      </c>
      <c r="D1390" s="1">
        <v>4</v>
      </c>
      <c r="E1390" s="1" t="s">
        <v>82</v>
      </c>
      <c r="F1390">
        <v>2</v>
      </c>
      <c r="G1390" s="1" t="str">
        <f>+VLOOKUP(bloque1_2[[#This Row],[niño]],BD.niños[[Código]:[sexo]],6,FALSE)</f>
        <v>5 y 6</v>
      </c>
      <c r="H1390" s="1" t="str">
        <f>+VLOOKUP(bloque1_2[[#This Row],[niño]],BD.niños[[Código]:[sexo]],7,FALSE)</f>
        <v>F</v>
      </c>
      <c r="I1390" s="1">
        <v>1</v>
      </c>
    </row>
    <row r="1391" spans="1:9" x14ac:dyDescent="0.55000000000000004">
      <c r="A1391" s="1">
        <v>44</v>
      </c>
      <c r="B1391" t="s">
        <v>424</v>
      </c>
      <c r="C1391" s="1" t="s">
        <v>3</v>
      </c>
      <c r="D1391" s="1">
        <v>4</v>
      </c>
      <c r="E1391" s="1" t="s">
        <v>85</v>
      </c>
      <c r="F1391">
        <v>1</v>
      </c>
      <c r="G1391" s="1" t="str">
        <f>+VLOOKUP(bloque1_2[[#This Row],[niño]],BD.niños[[Código]:[sexo]],6,FALSE)</f>
        <v>5 y 6</v>
      </c>
      <c r="H1391" s="1" t="str">
        <f>+VLOOKUP(bloque1_2[[#This Row],[niño]],BD.niños[[Código]:[sexo]],7,FALSE)</f>
        <v>M</v>
      </c>
      <c r="I1391" s="1">
        <v>1</v>
      </c>
    </row>
    <row r="1392" spans="1:9" x14ac:dyDescent="0.55000000000000004">
      <c r="A1392" s="1">
        <v>44</v>
      </c>
      <c r="B1392" t="s">
        <v>424</v>
      </c>
      <c r="C1392" s="1" t="s">
        <v>3</v>
      </c>
      <c r="D1392" s="1">
        <v>4</v>
      </c>
      <c r="E1392" s="1" t="s">
        <v>184</v>
      </c>
      <c r="F1392">
        <v>4</v>
      </c>
      <c r="G1392" s="1" t="str">
        <f>+VLOOKUP(bloque1_2[[#This Row],[niño]],BD.niños[[Código]:[sexo]],6,FALSE)</f>
        <v>7 y 8</v>
      </c>
      <c r="H1392" s="1" t="str">
        <f>+VLOOKUP(bloque1_2[[#This Row],[niño]],BD.niños[[Código]:[sexo]],7,FALSE)</f>
        <v>M</v>
      </c>
      <c r="I1392" s="1">
        <v>1</v>
      </c>
    </row>
    <row r="1393" spans="1:9" x14ac:dyDescent="0.55000000000000004">
      <c r="A1393" s="1">
        <v>44</v>
      </c>
      <c r="B1393" t="s">
        <v>424</v>
      </c>
      <c r="C1393" s="1" t="s">
        <v>3</v>
      </c>
      <c r="D1393" s="1">
        <v>4</v>
      </c>
      <c r="E1393" s="1" t="s">
        <v>187</v>
      </c>
      <c r="F1393">
        <v>4</v>
      </c>
      <c r="G1393" s="1" t="str">
        <f>+VLOOKUP(bloque1_2[[#This Row],[niño]],BD.niños[[Código]:[sexo]],6,FALSE)</f>
        <v>7 y 8</v>
      </c>
      <c r="H1393" s="1" t="str">
        <f>+VLOOKUP(bloque1_2[[#This Row],[niño]],BD.niños[[Código]:[sexo]],7,FALSE)</f>
        <v>F</v>
      </c>
      <c r="I1393" s="1">
        <v>1</v>
      </c>
    </row>
    <row r="1394" spans="1:9" x14ac:dyDescent="0.55000000000000004">
      <c r="A1394" s="1">
        <v>44</v>
      </c>
      <c r="B1394" t="s">
        <v>424</v>
      </c>
      <c r="C1394" s="1" t="s">
        <v>3</v>
      </c>
      <c r="D1394" s="1">
        <v>4</v>
      </c>
      <c r="E1394" s="1" t="s">
        <v>192</v>
      </c>
      <c r="F1394">
        <v>4</v>
      </c>
      <c r="G1394" s="1" t="str">
        <f>+VLOOKUP(bloque1_2[[#This Row],[niño]],BD.niños[[Código]:[sexo]],6,FALSE)</f>
        <v>7 y 8</v>
      </c>
      <c r="H1394" s="1" t="str">
        <f>+VLOOKUP(bloque1_2[[#This Row],[niño]],BD.niños[[Código]:[sexo]],7,FALSE)</f>
        <v>M</v>
      </c>
      <c r="I1394" s="1">
        <v>1</v>
      </c>
    </row>
    <row r="1395" spans="1:9" x14ac:dyDescent="0.55000000000000004">
      <c r="A1395" s="1">
        <v>44</v>
      </c>
      <c r="B1395" t="s">
        <v>424</v>
      </c>
      <c r="C1395" s="1" t="s">
        <v>3</v>
      </c>
      <c r="D1395" s="1">
        <v>4</v>
      </c>
      <c r="E1395" s="1" t="s">
        <v>195</v>
      </c>
      <c r="F1395">
        <v>4</v>
      </c>
      <c r="G1395" s="1" t="str">
        <f>+VLOOKUP(bloque1_2[[#This Row],[niño]],BD.niños[[Código]:[sexo]],6,FALSE)</f>
        <v>9 y 10</v>
      </c>
      <c r="H1395" s="1" t="str">
        <f>+VLOOKUP(bloque1_2[[#This Row],[niño]],BD.niños[[Código]:[sexo]],7,FALSE)</f>
        <v>M</v>
      </c>
      <c r="I1395" s="1">
        <v>1</v>
      </c>
    </row>
    <row r="1396" spans="1:9" x14ac:dyDescent="0.55000000000000004">
      <c r="A1396" s="1">
        <v>44</v>
      </c>
      <c r="B1396" t="s">
        <v>424</v>
      </c>
      <c r="C1396" s="1" t="s">
        <v>3</v>
      </c>
      <c r="D1396" s="1">
        <v>4</v>
      </c>
      <c r="E1396" s="1" t="s">
        <v>199</v>
      </c>
      <c r="F1396">
        <v>4</v>
      </c>
      <c r="G1396" s="1" t="str">
        <f>+VLOOKUP(bloque1_2[[#This Row],[niño]],BD.niños[[Código]:[sexo]],6,FALSE)</f>
        <v>9 y 10</v>
      </c>
      <c r="H1396" s="1" t="str">
        <f>+VLOOKUP(bloque1_2[[#This Row],[niño]],BD.niños[[Código]:[sexo]],7,FALSE)</f>
        <v>M</v>
      </c>
      <c r="I1396" s="1">
        <v>1</v>
      </c>
    </row>
    <row r="1397" spans="1:9" x14ac:dyDescent="0.55000000000000004">
      <c r="A1397" s="1">
        <v>44</v>
      </c>
      <c r="B1397" t="s">
        <v>424</v>
      </c>
      <c r="C1397" s="1" t="s">
        <v>3</v>
      </c>
      <c r="D1397" s="1">
        <v>4</v>
      </c>
      <c r="E1397" s="1" t="s">
        <v>203</v>
      </c>
      <c r="F1397">
        <v>4</v>
      </c>
      <c r="G1397" s="1" t="str">
        <f>+VLOOKUP(bloque1_2[[#This Row],[niño]],BD.niños[[Código]:[sexo]],6,FALSE)</f>
        <v>9 y 10</v>
      </c>
      <c r="H1397" s="1" t="str">
        <f>+VLOOKUP(bloque1_2[[#This Row],[niño]],BD.niños[[Código]:[sexo]],7,FALSE)</f>
        <v>F</v>
      </c>
      <c r="I1397" s="1">
        <v>1</v>
      </c>
    </row>
    <row r="1398" spans="1:9" x14ac:dyDescent="0.55000000000000004">
      <c r="A1398" s="1">
        <v>44</v>
      </c>
      <c r="B1398" t="s">
        <v>424</v>
      </c>
      <c r="C1398" s="1" t="s">
        <v>3</v>
      </c>
      <c r="D1398" s="1">
        <v>4</v>
      </c>
      <c r="E1398" s="1" t="s">
        <v>206</v>
      </c>
      <c r="F1398">
        <v>4</v>
      </c>
      <c r="G1398" s="1" t="str">
        <f>+VLOOKUP(bloque1_2[[#This Row],[niño]],BD.niños[[Código]:[sexo]],6,FALSE)</f>
        <v>9 y 10</v>
      </c>
      <c r="H1398" s="1" t="str">
        <f>+VLOOKUP(bloque1_2[[#This Row],[niño]],BD.niños[[Código]:[sexo]],7,FALSE)</f>
        <v>F</v>
      </c>
      <c r="I1398" s="1">
        <v>1</v>
      </c>
    </row>
    <row r="1399" spans="1:9" x14ac:dyDescent="0.55000000000000004">
      <c r="A1399" s="1">
        <v>44</v>
      </c>
      <c r="B1399" t="s">
        <v>424</v>
      </c>
      <c r="C1399" s="1" t="s">
        <v>3</v>
      </c>
      <c r="D1399" s="1">
        <v>4</v>
      </c>
      <c r="E1399" s="1" t="s">
        <v>210</v>
      </c>
      <c r="F1399">
        <v>4</v>
      </c>
      <c r="G1399" s="1" t="str">
        <f>+VLOOKUP(bloque1_2[[#This Row],[niño]],BD.niños[[Código]:[sexo]],6,FALSE)</f>
        <v>7 y 8</v>
      </c>
      <c r="H1399" s="1" t="str">
        <f>+VLOOKUP(bloque1_2[[#This Row],[niño]],BD.niños[[Código]:[sexo]],7,FALSE)</f>
        <v>M</v>
      </c>
      <c r="I1399" s="1">
        <v>1</v>
      </c>
    </row>
    <row r="1400" spans="1:9" x14ac:dyDescent="0.55000000000000004">
      <c r="A1400" s="1">
        <v>44</v>
      </c>
      <c r="B1400" t="s">
        <v>424</v>
      </c>
      <c r="C1400" s="1" t="s">
        <v>3</v>
      </c>
      <c r="D1400" s="1">
        <v>4</v>
      </c>
      <c r="E1400" s="1" t="s">
        <v>274</v>
      </c>
      <c r="F1400">
        <v>4</v>
      </c>
      <c r="G1400" s="1" t="str">
        <f>+VLOOKUP(bloque1_2[[#This Row],[niño]],BD.niños[[Código]:[sexo]],6,FALSE)</f>
        <v>5 y 6</v>
      </c>
      <c r="H1400" s="1" t="str">
        <f>+VLOOKUP(bloque1_2[[#This Row],[niño]],BD.niños[[Código]:[sexo]],7,FALSE)</f>
        <v>M</v>
      </c>
      <c r="I1400" s="1">
        <v>1</v>
      </c>
    </row>
    <row r="1401" spans="1:9" x14ac:dyDescent="0.55000000000000004">
      <c r="A1401" s="1">
        <v>44</v>
      </c>
      <c r="B1401" t="s">
        <v>424</v>
      </c>
      <c r="C1401" s="1" t="s">
        <v>3</v>
      </c>
      <c r="D1401" s="1">
        <v>4</v>
      </c>
      <c r="E1401" s="1" t="s">
        <v>276</v>
      </c>
      <c r="F1401">
        <v>4</v>
      </c>
      <c r="G1401" s="1" t="str">
        <f>+VLOOKUP(bloque1_2[[#This Row],[niño]],BD.niños[[Código]:[sexo]],6,FALSE)</f>
        <v>5 y 6</v>
      </c>
      <c r="H1401" s="1" t="str">
        <f>+VLOOKUP(bloque1_2[[#This Row],[niño]],BD.niños[[Código]:[sexo]],7,FALSE)</f>
        <v>M</v>
      </c>
      <c r="I1401" s="1">
        <v>1</v>
      </c>
    </row>
    <row r="1402" spans="1:9" x14ac:dyDescent="0.55000000000000004">
      <c r="A1402" s="1">
        <v>44</v>
      </c>
      <c r="B1402" t="s">
        <v>424</v>
      </c>
      <c r="C1402" s="1" t="s">
        <v>3</v>
      </c>
      <c r="D1402" s="1">
        <v>4</v>
      </c>
      <c r="E1402" s="1" t="s">
        <v>279</v>
      </c>
      <c r="F1402">
        <v>4</v>
      </c>
      <c r="G1402" s="1" t="str">
        <f>+VLOOKUP(bloque1_2[[#This Row],[niño]],BD.niños[[Código]:[sexo]],6,FALSE)</f>
        <v>7 y 8</v>
      </c>
      <c r="H1402" s="1" t="str">
        <f>+VLOOKUP(bloque1_2[[#This Row],[niño]],BD.niños[[Código]:[sexo]],7,FALSE)</f>
        <v>F</v>
      </c>
      <c r="I1402" s="1">
        <v>1</v>
      </c>
    </row>
    <row r="1403" spans="1:9" x14ac:dyDescent="0.55000000000000004">
      <c r="A1403" s="1">
        <v>44</v>
      </c>
      <c r="B1403" t="s">
        <v>424</v>
      </c>
      <c r="C1403" s="1" t="s">
        <v>3</v>
      </c>
      <c r="D1403" s="1">
        <v>4</v>
      </c>
      <c r="E1403" s="1" t="s">
        <v>282</v>
      </c>
      <c r="F1403">
        <v>4</v>
      </c>
      <c r="G1403" s="1" t="str">
        <f>+VLOOKUP(bloque1_2[[#This Row],[niño]],BD.niños[[Código]:[sexo]],6,FALSE)</f>
        <v>5 y 6</v>
      </c>
      <c r="H1403" s="1" t="str">
        <f>+VLOOKUP(bloque1_2[[#This Row],[niño]],BD.niños[[Código]:[sexo]],7,FALSE)</f>
        <v>F</v>
      </c>
      <c r="I1403" s="1">
        <v>1</v>
      </c>
    </row>
    <row r="1404" spans="1:9" x14ac:dyDescent="0.55000000000000004">
      <c r="A1404" s="1">
        <v>44</v>
      </c>
      <c r="B1404" t="s">
        <v>424</v>
      </c>
      <c r="C1404" s="1" t="s">
        <v>3</v>
      </c>
      <c r="D1404" s="1">
        <v>4</v>
      </c>
      <c r="E1404" s="1" t="s">
        <v>352</v>
      </c>
      <c r="F1404">
        <v>4</v>
      </c>
      <c r="G1404" s="1" t="str">
        <f>+VLOOKUP(bloque1_2[[#This Row],[niño]],BD.niños[[Código]:[sexo]],6,FALSE)</f>
        <v>7 y 8</v>
      </c>
      <c r="H1404" s="1" t="str">
        <f>+VLOOKUP(bloque1_2[[#This Row],[niño]],BD.niños[[Código]:[sexo]],7,FALSE)</f>
        <v>F</v>
      </c>
      <c r="I1404" s="1">
        <v>1</v>
      </c>
    </row>
    <row r="1405" spans="1:9" x14ac:dyDescent="0.55000000000000004">
      <c r="A1405" s="1">
        <v>44</v>
      </c>
      <c r="B1405" t="s">
        <v>424</v>
      </c>
      <c r="C1405" s="1" t="s">
        <v>3</v>
      </c>
      <c r="D1405" s="1">
        <v>4</v>
      </c>
      <c r="E1405" s="1" t="s">
        <v>357</v>
      </c>
      <c r="F1405">
        <v>4</v>
      </c>
      <c r="G1405" s="1" t="str">
        <f>+VLOOKUP(bloque1_2[[#This Row],[niño]],BD.niños[[Código]:[sexo]],6,FALSE)</f>
        <v>7 y 8</v>
      </c>
      <c r="H1405" s="1" t="str">
        <f>+VLOOKUP(bloque1_2[[#This Row],[niño]],BD.niños[[Código]:[sexo]],7,FALSE)</f>
        <v>M</v>
      </c>
      <c r="I1405" s="1">
        <v>1</v>
      </c>
    </row>
    <row r="1406" spans="1:9" x14ac:dyDescent="0.55000000000000004">
      <c r="A1406" s="1">
        <v>44</v>
      </c>
      <c r="B1406" t="s">
        <v>424</v>
      </c>
      <c r="C1406" s="1" t="s">
        <v>3</v>
      </c>
      <c r="D1406" s="1">
        <v>4</v>
      </c>
      <c r="E1406" s="1" t="s">
        <v>360</v>
      </c>
      <c r="F1406">
        <v>4</v>
      </c>
      <c r="G1406" s="1" t="str">
        <f>+VLOOKUP(bloque1_2[[#This Row],[niño]],BD.niños[[Código]:[sexo]],6,FALSE)</f>
        <v>9 y 10</v>
      </c>
      <c r="H1406" s="1" t="str">
        <f>+VLOOKUP(bloque1_2[[#This Row],[niño]],BD.niños[[Código]:[sexo]],7,FALSE)</f>
        <v>M</v>
      </c>
      <c r="I1406" s="1">
        <v>1</v>
      </c>
    </row>
    <row r="1407" spans="1:9" x14ac:dyDescent="0.55000000000000004">
      <c r="A1407" s="1">
        <v>44</v>
      </c>
      <c r="B1407" t="s">
        <v>424</v>
      </c>
      <c r="C1407" s="1" t="s">
        <v>3</v>
      </c>
      <c r="D1407" s="1">
        <v>4</v>
      </c>
      <c r="E1407" s="1" t="s">
        <v>364</v>
      </c>
      <c r="F1407">
        <v>4</v>
      </c>
      <c r="G1407" s="1" t="str">
        <f>+VLOOKUP(bloque1_2[[#This Row],[niño]],BD.niños[[Código]:[sexo]],6,FALSE)</f>
        <v>9 y 10</v>
      </c>
      <c r="H1407" s="1" t="str">
        <f>+VLOOKUP(bloque1_2[[#This Row],[niño]],BD.niños[[Código]:[sexo]],7,FALSE)</f>
        <v>M</v>
      </c>
      <c r="I1407" s="1">
        <v>1</v>
      </c>
    </row>
    <row r="1408" spans="1:9" x14ac:dyDescent="0.55000000000000004">
      <c r="A1408" s="1">
        <v>44</v>
      </c>
      <c r="B1408" t="s">
        <v>424</v>
      </c>
      <c r="C1408" s="1" t="s">
        <v>3</v>
      </c>
      <c r="D1408" s="1">
        <v>4</v>
      </c>
      <c r="E1408" s="1" t="s">
        <v>368</v>
      </c>
      <c r="F1408">
        <v>4</v>
      </c>
      <c r="G1408" s="1" t="str">
        <f>+VLOOKUP(bloque1_2[[#This Row],[niño]],BD.niños[[Código]:[sexo]],6,FALSE)</f>
        <v>9 y 10</v>
      </c>
      <c r="H1408" s="1" t="str">
        <f>+VLOOKUP(bloque1_2[[#This Row],[niño]],BD.niños[[Código]:[sexo]],7,FALSE)</f>
        <v>M</v>
      </c>
      <c r="I1408" s="1">
        <v>1</v>
      </c>
    </row>
    <row r="1409" spans="1:9" x14ac:dyDescent="0.55000000000000004">
      <c r="A1409" s="1">
        <v>44</v>
      </c>
      <c r="B1409" t="s">
        <v>424</v>
      </c>
      <c r="C1409" s="1" t="s">
        <v>3</v>
      </c>
      <c r="D1409" s="1">
        <v>4</v>
      </c>
      <c r="E1409" s="1" t="s">
        <v>371</v>
      </c>
      <c r="F1409">
        <v>4</v>
      </c>
      <c r="G1409" s="1" t="str">
        <f>+VLOOKUP(bloque1_2[[#This Row],[niño]],BD.niños[[Código]:[sexo]],6,FALSE)</f>
        <v>9 y 10</v>
      </c>
      <c r="H1409" s="1" t="str">
        <f>+VLOOKUP(bloque1_2[[#This Row],[niño]],BD.niños[[Código]:[sexo]],7,FALSE)</f>
        <v>F</v>
      </c>
      <c r="I1409" s="1">
        <v>1</v>
      </c>
    </row>
    <row r="1410" spans="1:9" x14ac:dyDescent="0.55000000000000004">
      <c r="A1410" s="1">
        <v>45</v>
      </c>
      <c r="B1410" t="s">
        <v>425</v>
      </c>
      <c r="C1410" s="1" t="s">
        <v>2</v>
      </c>
      <c r="D1410" s="1">
        <v>1</v>
      </c>
      <c r="E1410" s="1" t="s">
        <v>36</v>
      </c>
      <c r="F1410">
        <v>1</v>
      </c>
      <c r="G1410" s="1" t="str">
        <f>+VLOOKUP(bloque1_2[[#This Row],[niño]],BD.niños[[Código]:[sexo]],6,FALSE)</f>
        <v>5 y 6</v>
      </c>
      <c r="H1410" s="1" t="str">
        <f>+VLOOKUP(bloque1_2[[#This Row],[niño]],BD.niños[[Código]:[sexo]],7,FALSE)</f>
        <v>M</v>
      </c>
      <c r="I1410" s="1">
        <v>1</v>
      </c>
    </row>
    <row r="1411" spans="1:9" x14ac:dyDescent="0.55000000000000004">
      <c r="A1411" s="1">
        <v>45</v>
      </c>
      <c r="B1411" t="s">
        <v>425</v>
      </c>
      <c r="C1411" s="1" t="s">
        <v>2</v>
      </c>
      <c r="D1411" s="1">
        <v>1</v>
      </c>
      <c r="E1411" s="1" t="s">
        <v>40</v>
      </c>
      <c r="F1411">
        <v>1</v>
      </c>
      <c r="G1411" s="1" t="str">
        <f>+VLOOKUP(bloque1_2[[#This Row],[niño]],BD.niños[[Código]:[sexo]],6,FALSE)</f>
        <v>7 y 8</v>
      </c>
      <c r="H1411" s="1" t="str">
        <f>+VLOOKUP(bloque1_2[[#This Row],[niño]],BD.niños[[Código]:[sexo]],7,FALSE)</f>
        <v>M</v>
      </c>
      <c r="I1411" s="1">
        <v>1</v>
      </c>
    </row>
    <row r="1412" spans="1:9" x14ac:dyDescent="0.55000000000000004">
      <c r="A1412" s="1">
        <v>45</v>
      </c>
      <c r="B1412" t="s">
        <v>425</v>
      </c>
      <c r="C1412" s="1" t="s">
        <v>2</v>
      </c>
      <c r="D1412" s="1">
        <v>1</v>
      </c>
      <c r="E1412" s="1" t="s">
        <v>44</v>
      </c>
      <c r="F1412">
        <v>1</v>
      </c>
      <c r="G1412" s="1" t="str">
        <f>+VLOOKUP(bloque1_2[[#This Row],[niño]],BD.niños[[Código]:[sexo]],6,FALSE)</f>
        <v>7 y 8</v>
      </c>
      <c r="H1412" s="1" t="str">
        <f>+VLOOKUP(bloque1_2[[#This Row],[niño]],BD.niños[[Código]:[sexo]],7,FALSE)</f>
        <v>F</v>
      </c>
      <c r="I1412" s="1">
        <v>1</v>
      </c>
    </row>
    <row r="1413" spans="1:9" x14ac:dyDescent="0.55000000000000004">
      <c r="A1413" s="1">
        <v>45</v>
      </c>
      <c r="B1413" t="s">
        <v>425</v>
      </c>
      <c r="C1413" s="1" t="s">
        <v>2</v>
      </c>
      <c r="D1413" s="1">
        <v>1</v>
      </c>
      <c r="E1413" s="1" t="s">
        <v>48</v>
      </c>
      <c r="F1413">
        <v>1</v>
      </c>
      <c r="G1413" s="1" t="str">
        <f>+VLOOKUP(bloque1_2[[#This Row],[niño]],BD.niños[[Código]:[sexo]],6,FALSE)</f>
        <v>7 y 8</v>
      </c>
      <c r="H1413" s="1" t="str">
        <f>+VLOOKUP(bloque1_2[[#This Row],[niño]],BD.niños[[Código]:[sexo]],7,FALSE)</f>
        <v>F</v>
      </c>
      <c r="I1413" s="1">
        <v>1</v>
      </c>
    </row>
    <row r="1414" spans="1:9" x14ac:dyDescent="0.55000000000000004">
      <c r="A1414" s="1">
        <v>45</v>
      </c>
      <c r="B1414" t="s">
        <v>425</v>
      </c>
      <c r="C1414" s="1" t="s">
        <v>2</v>
      </c>
      <c r="D1414" s="1">
        <v>1</v>
      </c>
      <c r="E1414" s="1" t="s">
        <v>52</v>
      </c>
      <c r="F1414">
        <v>1</v>
      </c>
      <c r="G1414" s="1" t="str">
        <f>+VLOOKUP(bloque1_2[[#This Row],[niño]],BD.niños[[Código]:[sexo]],6,FALSE)</f>
        <v>7 y 8</v>
      </c>
      <c r="H1414" s="1" t="str">
        <f>+VLOOKUP(bloque1_2[[#This Row],[niño]],BD.niños[[Código]:[sexo]],7,FALSE)</f>
        <v>F</v>
      </c>
      <c r="I1414" s="1">
        <v>1</v>
      </c>
    </row>
    <row r="1415" spans="1:9" x14ac:dyDescent="0.55000000000000004">
      <c r="A1415" s="1">
        <v>45</v>
      </c>
      <c r="B1415" t="s">
        <v>425</v>
      </c>
      <c r="C1415" s="1" t="s">
        <v>2</v>
      </c>
      <c r="D1415" s="1">
        <v>1</v>
      </c>
      <c r="E1415" s="1" t="s">
        <v>56</v>
      </c>
      <c r="F1415">
        <v>1</v>
      </c>
      <c r="G1415" s="1" t="str">
        <f>+VLOOKUP(bloque1_2[[#This Row],[niño]],BD.niños[[Código]:[sexo]],6,FALSE)</f>
        <v>7 y 8</v>
      </c>
      <c r="H1415" s="1" t="str">
        <f>+VLOOKUP(bloque1_2[[#This Row],[niño]],BD.niños[[Código]:[sexo]],7,FALSE)</f>
        <v>F</v>
      </c>
      <c r="I1415" s="1">
        <v>1</v>
      </c>
    </row>
    <row r="1416" spans="1:9" x14ac:dyDescent="0.55000000000000004">
      <c r="A1416" s="1">
        <v>45</v>
      </c>
      <c r="B1416" t="s">
        <v>425</v>
      </c>
      <c r="C1416" s="1" t="s">
        <v>2</v>
      </c>
      <c r="D1416" s="1">
        <v>1</v>
      </c>
      <c r="E1416" s="1" t="s">
        <v>60</v>
      </c>
      <c r="F1416">
        <v>1</v>
      </c>
      <c r="G1416" s="1" t="str">
        <f>+VLOOKUP(bloque1_2[[#This Row],[niño]],BD.niños[[Código]:[sexo]],6,FALSE)</f>
        <v>9 y 10</v>
      </c>
      <c r="H1416" s="1" t="str">
        <f>+VLOOKUP(bloque1_2[[#This Row],[niño]],BD.niños[[Código]:[sexo]],7,FALSE)</f>
        <v>M</v>
      </c>
      <c r="I1416" s="1">
        <v>1</v>
      </c>
    </row>
    <row r="1417" spans="1:9" x14ac:dyDescent="0.55000000000000004">
      <c r="A1417" s="1">
        <v>45</v>
      </c>
      <c r="B1417" t="s">
        <v>425</v>
      </c>
      <c r="C1417" s="1" t="s">
        <v>2</v>
      </c>
      <c r="D1417" s="1">
        <v>1</v>
      </c>
      <c r="E1417" s="1" t="s">
        <v>64</v>
      </c>
      <c r="F1417">
        <v>1</v>
      </c>
      <c r="G1417" s="1" t="str">
        <f>+VLOOKUP(bloque1_2[[#This Row],[niño]],BD.niños[[Código]:[sexo]],6,FALSE)</f>
        <v>9 y 10</v>
      </c>
      <c r="H1417" s="1" t="str">
        <f>+VLOOKUP(bloque1_2[[#This Row],[niño]],BD.niños[[Código]:[sexo]],7,FALSE)</f>
        <v>F</v>
      </c>
      <c r="I1417" s="1">
        <v>1</v>
      </c>
    </row>
    <row r="1418" spans="1:9" x14ac:dyDescent="0.55000000000000004">
      <c r="A1418" s="1">
        <v>45</v>
      </c>
      <c r="B1418" t="s">
        <v>425</v>
      </c>
      <c r="C1418" s="1" t="s">
        <v>2</v>
      </c>
      <c r="D1418" s="1">
        <v>1</v>
      </c>
      <c r="E1418" s="1" t="s">
        <v>68</v>
      </c>
      <c r="F1418">
        <v>1</v>
      </c>
      <c r="G1418" s="1" t="str">
        <f>+VLOOKUP(bloque1_2[[#This Row],[niño]],BD.niños[[Código]:[sexo]],6,FALSE)</f>
        <v>9 y 10</v>
      </c>
      <c r="H1418" s="1" t="str">
        <f>+VLOOKUP(bloque1_2[[#This Row],[niño]],BD.niños[[Código]:[sexo]],7,FALSE)</f>
        <v>M</v>
      </c>
      <c r="I1418" s="1">
        <v>1</v>
      </c>
    </row>
    <row r="1419" spans="1:9" x14ac:dyDescent="0.55000000000000004">
      <c r="A1419" s="1">
        <v>45</v>
      </c>
      <c r="B1419" t="s">
        <v>425</v>
      </c>
      <c r="C1419" s="1" t="s">
        <v>2</v>
      </c>
      <c r="D1419" s="1">
        <v>1</v>
      </c>
      <c r="E1419" s="1" t="s">
        <v>72</v>
      </c>
      <c r="F1419">
        <v>1</v>
      </c>
      <c r="G1419" s="1" t="str">
        <f>+VLOOKUP(bloque1_2[[#This Row],[niño]],BD.niños[[Código]:[sexo]],6,FALSE)</f>
        <v>9 y 10</v>
      </c>
      <c r="H1419" s="1" t="str">
        <f>+VLOOKUP(bloque1_2[[#This Row],[niño]],BD.niños[[Código]:[sexo]],7,FALSE)</f>
        <v>F</v>
      </c>
      <c r="I1419" s="1">
        <v>1</v>
      </c>
    </row>
    <row r="1420" spans="1:9" x14ac:dyDescent="0.55000000000000004">
      <c r="A1420" s="1">
        <v>45</v>
      </c>
      <c r="B1420" t="s">
        <v>425</v>
      </c>
      <c r="C1420" s="1" t="s">
        <v>2</v>
      </c>
      <c r="D1420" s="1">
        <v>1</v>
      </c>
      <c r="E1420" s="1" t="s">
        <v>75</v>
      </c>
      <c r="F1420">
        <v>1</v>
      </c>
      <c r="G1420" s="1" t="str">
        <f>+VLOOKUP(bloque1_2[[#This Row],[niño]],BD.niños[[Código]:[sexo]],6,FALSE)</f>
        <v>9 y 10</v>
      </c>
      <c r="H1420" s="1" t="str">
        <f>+VLOOKUP(bloque1_2[[#This Row],[niño]],BD.niños[[Código]:[sexo]],7,FALSE)</f>
        <v>F</v>
      </c>
      <c r="I1420" s="1">
        <v>1</v>
      </c>
    </row>
    <row r="1421" spans="1:9" x14ac:dyDescent="0.55000000000000004">
      <c r="A1421" s="1">
        <v>45</v>
      </c>
      <c r="B1421" t="s">
        <v>425</v>
      </c>
      <c r="C1421" s="1" t="s">
        <v>2</v>
      </c>
      <c r="D1421" s="1">
        <v>1</v>
      </c>
      <c r="E1421" s="1" t="s">
        <v>78</v>
      </c>
      <c r="F1421">
        <v>5</v>
      </c>
      <c r="G1421" s="1" t="str">
        <f>+VLOOKUP(bloque1_2[[#This Row],[niño]],BD.niños[[Código]:[sexo]],6,FALSE)</f>
        <v>5 y 6</v>
      </c>
      <c r="H1421" s="1" t="str">
        <f>+VLOOKUP(bloque1_2[[#This Row],[niño]],BD.niños[[Código]:[sexo]],7,FALSE)</f>
        <v>M</v>
      </c>
      <c r="I1421" s="1">
        <v>1</v>
      </c>
    </row>
    <row r="1422" spans="1:9" x14ac:dyDescent="0.55000000000000004">
      <c r="A1422" s="1">
        <v>45</v>
      </c>
      <c r="B1422" t="s">
        <v>425</v>
      </c>
      <c r="C1422" s="1" t="s">
        <v>2</v>
      </c>
      <c r="D1422" s="1">
        <v>1</v>
      </c>
      <c r="E1422" s="1" t="s">
        <v>82</v>
      </c>
      <c r="F1422">
        <v>7</v>
      </c>
      <c r="G1422" s="1" t="str">
        <f>+VLOOKUP(bloque1_2[[#This Row],[niño]],BD.niños[[Código]:[sexo]],6,FALSE)</f>
        <v>5 y 6</v>
      </c>
      <c r="H1422" s="1" t="str">
        <f>+VLOOKUP(bloque1_2[[#This Row],[niño]],BD.niños[[Código]:[sexo]],7,FALSE)</f>
        <v>F</v>
      </c>
      <c r="I1422" s="1">
        <v>1</v>
      </c>
    </row>
    <row r="1423" spans="1:9" x14ac:dyDescent="0.55000000000000004">
      <c r="A1423" s="1">
        <v>45</v>
      </c>
      <c r="B1423" t="s">
        <v>425</v>
      </c>
      <c r="C1423" s="1" t="s">
        <v>2</v>
      </c>
      <c r="D1423" s="1">
        <v>1</v>
      </c>
      <c r="E1423" s="1" t="s">
        <v>85</v>
      </c>
      <c r="F1423">
        <v>4</v>
      </c>
      <c r="G1423" s="1" t="str">
        <f>+VLOOKUP(bloque1_2[[#This Row],[niño]],BD.niños[[Código]:[sexo]],6,FALSE)</f>
        <v>5 y 6</v>
      </c>
      <c r="H1423" s="1" t="str">
        <f>+VLOOKUP(bloque1_2[[#This Row],[niño]],BD.niños[[Código]:[sexo]],7,FALSE)</f>
        <v>M</v>
      </c>
      <c r="I1423" s="1">
        <v>1</v>
      </c>
    </row>
    <row r="1424" spans="1:9" x14ac:dyDescent="0.55000000000000004">
      <c r="A1424" s="1">
        <v>45</v>
      </c>
      <c r="B1424" t="s">
        <v>425</v>
      </c>
      <c r="C1424" s="1" t="s">
        <v>2</v>
      </c>
      <c r="D1424" s="1">
        <v>1</v>
      </c>
      <c r="E1424" s="1" t="s">
        <v>184</v>
      </c>
      <c r="F1424">
        <v>1</v>
      </c>
      <c r="G1424" s="1" t="str">
        <f>+VLOOKUP(bloque1_2[[#This Row],[niño]],BD.niños[[Código]:[sexo]],6,FALSE)</f>
        <v>7 y 8</v>
      </c>
      <c r="H1424" s="1" t="str">
        <f>+VLOOKUP(bloque1_2[[#This Row],[niño]],BD.niños[[Código]:[sexo]],7,FALSE)</f>
        <v>M</v>
      </c>
      <c r="I1424" s="1">
        <v>1</v>
      </c>
    </row>
    <row r="1425" spans="1:9" x14ac:dyDescent="0.55000000000000004">
      <c r="A1425" s="1">
        <v>45</v>
      </c>
      <c r="B1425" t="s">
        <v>425</v>
      </c>
      <c r="C1425" s="1" t="s">
        <v>2</v>
      </c>
      <c r="D1425" s="1">
        <v>1</v>
      </c>
      <c r="E1425" s="1" t="s">
        <v>187</v>
      </c>
      <c r="F1425">
        <v>1</v>
      </c>
      <c r="G1425" s="1" t="str">
        <f>+VLOOKUP(bloque1_2[[#This Row],[niño]],BD.niños[[Código]:[sexo]],6,FALSE)</f>
        <v>7 y 8</v>
      </c>
      <c r="H1425" s="1" t="str">
        <f>+VLOOKUP(bloque1_2[[#This Row],[niño]],BD.niños[[Código]:[sexo]],7,FALSE)</f>
        <v>F</v>
      </c>
      <c r="I1425" s="1">
        <v>1</v>
      </c>
    </row>
    <row r="1426" spans="1:9" x14ac:dyDescent="0.55000000000000004">
      <c r="A1426" s="1">
        <v>45</v>
      </c>
      <c r="B1426" t="s">
        <v>425</v>
      </c>
      <c r="C1426" s="1" t="s">
        <v>2</v>
      </c>
      <c r="D1426" s="1">
        <v>1</v>
      </c>
      <c r="E1426" s="1" t="s">
        <v>192</v>
      </c>
      <c r="F1426">
        <v>1</v>
      </c>
      <c r="G1426" s="1" t="str">
        <f>+VLOOKUP(bloque1_2[[#This Row],[niño]],BD.niños[[Código]:[sexo]],6,FALSE)</f>
        <v>7 y 8</v>
      </c>
      <c r="H1426" s="1" t="str">
        <f>+VLOOKUP(bloque1_2[[#This Row],[niño]],BD.niños[[Código]:[sexo]],7,FALSE)</f>
        <v>M</v>
      </c>
      <c r="I1426" s="1">
        <v>1</v>
      </c>
    </row>
    <row r="1427" spans="1:9" x14ac:dyDescent="0.55000000000000004">
      <c r="A1427" s="1">
        <v>45</v>
      </c>
      <c r="B1427" t="s">
        <v>425</v>
      </c>
      <c r="C1427" s="1" t="s">
        <v>2</v>
      </c>
      <c r="D1427" s="1">
        <v>1</v>
      </c>
      <c r="E1427" s="1" t="s">
        <v>195</v>
      </c>
      <c r="F1427">
        <v>1</v>
      </c>
      <c r="G1427" s="1" t="str">
        <f>+VLOOKUP(bloque1_2[[#This Row],[niño]],BD.niños[[Código]:[sexo]],6,FALSE)</f>
        <v>9 y 10</v>
      </c>
      <c r="H1427" s="1" t="str">
        <f>+VLOOKUP(bloque1_2[[#This Row],[niño]],BD.niños[[Código]:[sexo]],7,FALSE)</f>
        <v>M</v>
      </c>
      <c r="I1427" s="1">
        <v>1</v>
      </c>
    </row>
    <row r="1428" spans="1:9" x14ac:dyDescent="0.55000000000000004">
      <c r="A1428" s="1">
        <v>45</v>
      </c>
      <c r="B1428" t="s">
        <v>425</v>
      </c>
      <c r="C1428" s="1" t="s">
        <v>2</v>
      </c>
      <c r="D1428" s="1">
        <v>1</v>
      </c>
      <c r="E1428" s="1" t="s">
        <v>199</v>
      </c>
      <c r="F1428">
        <v>1</v>
      </c>
      <c r="G1428" s="1" t="str">
        <f>+VLOOKUP(bloque1_2[[#This Row],[niño]],BD.niños[[Código]:[sexo]],6,FALSE)</f>
        <v>9 y 10</v>
      </c>
      <c r="H1428" s="1" t="str">
        <f>+VLOOKUP(bloque1_2[[#This Row],[niño]],BD.niños[[Código]:[sexo]],7,FALSE)</f>
        <v>M</v>
      </c>
      <c r="I1428" s="1">
        <v>1</v>
      </c>
    </row>
    <row r="1429" spans="1:9" x14ac:dyDescent="0.55000000000000004">
      <c r="A1429" s="1">
        <v>45</v>
      </c>
      <c r="B1429" t="s">
        <v>425</v>
      </c>
      <c r="C1429" s="1" t="s">
        <v>2</v>
      </c>
      <c r="D1429" s="1">
        <v>1</v>
      </c>
      <c r="E1429" s="1" t="s">
        <v>203</v>
      </c>
      <c r="F1429">
        <v>1</v>
      </c>
      <c r="G1429" s="1" t="str">
        <f>+VLOOKUP(bloque1_2[[#This Row],[niño]],BD.niños[[Código]:[sexo]],6,FALSE)</f>
        <v>9 y 10</v>
      </c>
      <c r="H1429" s="1" t="str">
        <f>+VLOOKUP(bloque1_2[[#This Row],[niño]],BD.niños[[Código]:[sexo]],7,FALSE)</f>
        <v>F</v>
      </c>
      <c r="I1429" s="1">
        <v>1</v>
      </c>
    </row>
    <row r="1430" spans="1:9" x14ac:dyDescent="0.55000000000000004">
      <c r="A1430" s="1">
        <v>45</v>
      </c>
      <c r="B1430" t="s">
        <v>425</v>
      </c>
      <c r="C1430" s="1" t="s">
        <v>2</v>
      </c>
      <c r="D1430" s="1">
        <v>1</v>
      </c>
      <c r="E1430" s="1" t="s">
        <v>206</v>
      </c>
      <c r="F1430">
        <v>1</v>
      </c>
      <c r="G1430" s="1" t="str">
        <f>+VLOOKUP(bloque1_2[[#This Row],[niño]],BD.niños[[Código]:[sexo]],6,FALSE)</f>
        <v>9 y 10</v>
      </c>
      <c r="H1430" s="1" t="str">
        <f>+VLOOKUP(bloque1_2[[#This Row],[niño]],BD.niños[[Código]:[sexo]],7,FALSE)</f>
        <v>F</v>
      </c>
      <c r="I1430" s="1">
        <v>1</v>
      </c>
    </row>
    <row r="1431" spans="1:9" x14ac:dyDescent="0.55000000000000004">
      <c r="A1431" s="1">
        <v>45</v>
      </c>
      <c r="B1431" t="s">
        <v>425</v>
      </c>
      <c r="C1431" s="1" t="s">
        <v>2</v>
      </c>
      <c r="D1431" s="1">
        <v>1</v>
      </c>
      <c r="E1431" s="1" t="s">
        <v>210</v>
      </c>
      <c r="F1431">
        <v>6</v>
      </c>
      <c r="G1431" s="1" t="str">
        <f>+VLOOKUP(bloque1_2[[#This Row],[niño]],BD.niños[[Código]:[sexo]],6,FALSE)</f>
        <v>7 y 8</v>
      </c>
      <c r="H1431" s="1" t="str">
        <f>+VLOOKUP(bloque1_2[[#This Row],[niño]],BD.niños[[Código]:[sexo]],7,FALSE)</f>
        <v>M</v>
      </c>
      <c r="I1431" s="1">
        <v>1</v>
      </c>
    </row>
    <row r="1432" spans="1:9" x14ac:dyDescent="0.55000000000000004">
      <c r="A1432" s="1">
        <v>45</v>
      </c>
      <c r="B1432" t="s">
        <v>425</v>
      </c>
      <c r="C1432" s="1" t="s">
        <v>2</v>
      </c>
      <c r="D1432" s="1">
        <v>1</v>
      </c>
      <c r="E1432" s="1" t="s">
        <v>274</v>
      </c>
      <c r="F1432">
        <v>1</v>
      </c>
      <c r="G1432" s="1" t="str">
        <f>+VLOOKUP(bloque1_2[[#This Row],[niño]],BD.niños[[Código]:[sexo]],6,FALSE)</f>
        <v>5 y 6</v>
      </c>
      <c r="H1432" s="1" t="str">
        <f>+VLOOKUP(bloque1_2[[#This Row],[niño]],BD.niños[[Código]:[sexo]],7,FALSE)</f>
        <v>M</v>
      </c>
      <c r="I1432" s="1">
        <v>1</v>
      </c>
    </row>
    <row r="1433" spans="1:9" x14ac:dyDescent="0.55000000000000004">
      <c r="A1433" s="1">
        <v>45</v>
      </c>
      <c r="B1433" t="s">
        <v>425</v>
      </c>
      <c r="C1433" s="1" t="s">
        <v>2</v>
      </c>
      <c r="D1433" s="1">
        <v>1</v>
      </c>
      <c r="E1433" s="1" t="s">
        <v>276</v>
      </c>
      <c r="F1433">
        <v>1</v>
      </c>
      <c r="G1433" s="1" t="str">
        <f>+VLOOKUP(bloque1_2[[#This Row],[niño]],BD.niños[[Código]:[sexo]],6,FALSE)</f>
        <v>5 y 6</v>
      </c>
      <c r="H1433" s="1" t="str">
        <f>+VLOOKUP(bloque1_2[[#This Row],[niño]],BD.niños[[Código]:[sexo]],7,FALSE)</f>
        <v>M</v>
      </c>
      <c r="I1433" s="1">
        <v>1</v>
      </c>
    </row>
    <row r="1434" spans="1:9" x14ac:dyDescent="0.55000000000000004">
      <c r="A1434" s="1">
        <v>45</v>
      </c>
      <c r="B1434" t="s">
        <v>425</v>
      </c>
      <c r="C1434" s="1" t="s">
        <v>2</v>
      </c>
      <c r="D1434" s="1">
        <v>1</v>
      </c>
      <c r="E1434" s="1" t="s">
        <v>279</v>
      </c>
      <c r="F1434">
        <v>1</v>
      </c>
      <c r="G1434" s="1" t="str">
        <f>+VLOOKUP(bloque1_2[[#This Row],[niño]],BD.niños[[Código]:[sexo]],6,FALSE)</f>
        <v>7 y 8</v>
      </c>
      <c r="H1434" s="1" t="str">
        <f>+VLOOKUP(bloque1_2[[#This Row],[niño]],BD.niños[[Código]:[sexo]],7,FALSE)</f>
        <v>F</v>
      </c>
      <c r="I1434" s="1">
        <v>1</v>
      </c>
    </row>
    <row r="1435" spans="1:9" x14ac:dyDescent="0.55000000000000004">
      <c r="A1435" s="1">
        <v>45</v>
      </c>
      <c r="B1435" t="s">
        <v>425</v>
      </c>
      <c r="C1435" s="1" t="s">
        <v>2</v>
      </c>
      <c r="D1435" s="1">
        <v>1</v>
      </c>
      <c r="E1435" s="1" t="s">
        <v>282</v>
      </c>
      <c r="F1435">
        <v>1</v>
      </c>
      <c r="G1435" s="1" t="str">
        <f>+VLOOKUP(bloque1_2[[#This Row],[niño]],BD.niños[[Código]:[sexo]],6,FALSE)</f>
        <v>5 y 6</v>
      </c>
      <c r="H1435" s="1" t="str">
        <f>+VLOOKUP(bloque1_2[[#This Row],[niño]],BD.niños[[Código]:[sexo]],7,FALSE)</f>
        <v>F</v>
      </c>
      <c r="I1435" s="1">
        <v>1</v>
      </c>
    </row>
    <row r="1436" spans="1:9" x14ac:dyDescent="0.55000000000000004">
      <c r="A1436" s="1">
        <v>45</v>
      </c>
      <c r="B1436" t="s">
        <v>425</v>
      </c>
      <c r="C1436" s="1" t="s">
        <v>2</v>
      </c>
      <c r="D1436" s="1">
        <v>1</v>
      </c>
      <c r="E1436" s="1" t="s">
        <v>352</v>
      </c>
      <c r="F1436">
        <v>3</v>
      </c>
      <c r="G1436" s="1" t="str">
        <f>+VLOOKUP(bloque1_2[[#This Row],[niño]],BD.niños[[Código]:[sexo]],6,FALSE)</f>
        <v>7 y 8</v>
      </c>
      <c r="H1436" s="1" t="str">
        <f>+VLOOKUP(bloque1_2[[#This Row],[niño]],BD.niños[[Código]:[sexo]],7,FALSE)</f>
        <v>F</v>
      </c>
      <c r="I1436" s="1">
        <v>1</v>
      </c>
    </row>
    <row r="1437" spans="1:9" x14ac:dyDescent="0.55000000000000004">
      <c r="A1437" s="1">
        <v>45</v>
      </c>
      <c r="B1437" t="s">
        <v>425</v>
      </c>
      <c r="C1437" s="1" t="s">
        <v>2</v>
      </c>
      <c r="D1437" s="1">
        <v>1</v>
      </c>
      <c r="E1437" s="1" t="s">
        <v>357</v>
      </c>
      <c r="F1437">
        <v>1</v>
      </c>
      <c r="G1437" s="1" t="str">
        <f>+VLOOKUP(bloque1_2[[#This Row],[niño]],BD.niños[[Código]:[sexo]],6,FALSE)</f>
        <v>7 y 8</v>
      </c>
      <c r="H1437" s="1" t="str">
        <f>+VLOOKUP(bloque1_2[[#This Row],[niño]],BD.niños[[Código]:[sexo]],7,FALSE)</f>
        <v>M</v>
      </c>
      <c r="I1437" s="1">
        <v>1</v>
      </c>
    </row>
    <row r="1438" spans="1:9" x14ac:dyDescent="0.55000000000000004">
      <c r="A1438" s="1">
        <v>45</v>
      </c>
      <c r="B1438" t="s">
        <v>425</v>
      </c>
      <c r="C1438" s="1" t="s">
        <v>2</v>
      </c>
      <c r="D1438" s="1">
        <v>1</v>
      </c>
      <c r="E1438" s="1" t="s">
        <v>360</v>
      </c>
      <c r="F1438">
        <v>1</v>
      </c>
      <c r="G1438" s="1" t="str">
        <f>+VLOOKUP(bloque1_2[[#This Row],[niño]],BD.niños[[Código]:[sexo]],6,FALSE)</f>
        <v>9 y 10</v>
      </c>
      <c r="H1438" s="1" t="str">
        <f>+VLOOKUP(bloque1_2[[#This Row],[niño]],BD.niños[[Código]:[sexo]],7,FALSE)</f>
        <v>M</v>
      </c>
      <c r="I1438" s="1">
        <v>1</v>
      </c>
    </row>
    <row r="1439" spans="1:9" x14ac:dyDescent="0.55000000000000004">
      <c r="A1439" s="1">
        <v>45</v>
      </c>
      <c r="B1439" t="s">
        <v>425</v>
      </c>
      <c r="C1439" s="1" t="s">
        <v>2</v>
      </c>
      <c r="D1439" s="1">
        <v>1</v>
      </c>
      <c r="E1439" s="1" t="s">
        <v>364</v>
      </c>
      <c r="F1439">
        <v>1</v>
      </c>
      <c r="G1439" s="1" t="str">
        <f>+VLOOKUP(bloque1_2[[#This Row],[niño]],BD.niños[[Código]:[sexo]],6,FALSE)</f>
        <v>9 y 10</v>
      </c>
      <c r="H1439" s="1" t="str">
        <f>+VLOOKUP(bloque1_2[[#This Row],[niño]],BD.niños[[Código]:[sexo]],7,FALSE)</f>
        <v>M</v>
      </c>
      <c r="I1439" s="1">
        <v>1</v>
      </c>
    </row>
    <row r="1440" spans="1:9" x14ac:dyDescent="0.55000000000000004">
      <c r="A1440" s="1">
        <v>45</v>
      </c>
      <c r="B1440" t="s">
        <v>425</v>
      </c>
      <c r="C1440" s="1" t="s">
        <v>2</v>
      </c>
      <c r="D1440" s="1">
        <v>1</v>
      </c>
      <c r="E1440" s="1" t="s">
        <v>368</v>
      </c>
      <c r="F1440">
        <v>1</v>
      </c>
      <c r="G1440" s="1" t="str">
        <f>+VLOOKUP(bloque1_2[[#This Row],[niño]],BD.niños[[Código]:[sexo]],6,FALSE)</f>
        <v>9 y 10</v>
      </c>
      <c r="H1440" s="1" t="str">
        <f>+VLOOKUP(bloque1_2[[#This Row],[niño]],BD.niños[[Código]:[sexo]],7,FALSE)</f>
        <v>M</v>
      </c>
      <c r="I1440" s="1">
        <v>1</v>
      </c>
    </row>
    <row r="1441" spans="1:9" x14ac:dyDescent="0.55000000000000004">
      <c r="A1441" s="1">
        <v>45</v>
      </c>
      <c r="B1441" t="s">
        <v>425</v>
      </c>
      <c r="C1441" s="1" t="s">
        <v>2</v>
      </c>
      <c r="D1441" s="1">
        <v>1</v>
      </c>
      <c r="E1441" s="1" t="s">
        <v>371</v>
      </c>
      <c r="F1441">
        <v>1</v>
      </c>
      <c r="G1441" s="1" t="str">
        <f>+VLOOKUP(bloque1_2[[#This Row],[niño]],BD.niños[[Código]:[sexo]],6,FALSE)</f>
        <v>9 y 10</v>
      </c>
      <c r="H1441" s="1" t="str">
        <f>+VLOOKUP(bloque1_2[[#This Row],[niño]],BD.niños[[Código]:[sexo]],7,FALSE)</f>
        <v>F</v>
      </c>
      <c r="I1441" s="1">
        <v>1</v>
      </c>
    </row>
    <row r="1442" spans="1:9" x14ac:dyDescent="0.55000000000000004">
      <c r="A1442" s="1">
        <v>46</v>
      </c>
      <c r="B1442" t="s">
        <v>426</v>
      </c>
      <c r="C1442" s="1" t="s">
        <v>3</v>
      </c>
      <c r="D1442" s="1">
        <v>4</v>
      </c>
      <c r="E1442" s="1" t="s">
        <v>36</v>
      </c>
      <c r="F1442">
        <v>2</v>
      </c>
      <c r="G1442" s="1" t="str">
        <f>+VLOOKUP(bloque1_2[[#This Row],[niño]],BD.niños[[Código]:[sexo]],6,FALSE)</f>
        <v>5 y 6</v>
      </c>
      <c r="H1442" s="1" t="str">
        <f>+VLOOKUP(bloque1_2[[#This Row],[niño]],BD.niños[[Código]:[sexo]],7,FALSE)</f>
        <v>M</v>
      </c>
      <c r="I1442" s="1">
        <v>1</v>
      </c>
    </row>
    <row r="1443" spans="1:9" x14ac:dyDescent="0.55000000000000004">
      <c r="A1443" s="1">
        <v>46</v>
      </c>
      <c r="B1443" t="s">
        <v>426</v>
      </c>
      <c r="C1443" s="1" t="s">
        <v>3</v>
      </c>
      <c r="D1443" s="1">
        <v>4</v>
      </c>
      <c r="E1443" s="1" t="s">
        <v>40</v>
      </c>
      <c r="F1443">
        <v>3</v>
      </c>
      <c r="G1443" s="1" t="str">
        <f>+VLOOKUP(bloque1_2[[#This Row],[niño]],BD.niños[[Código]:[sexo]],6,FALSE)</f>
        <v>7 y 8</v>
      </c>
      <c r="H1443" s="1" t="str">
        <f>+VLOOKUP(bloque1_2[[#This Row],[niño]],BD.niños[[Código]:[sexo]],7,FALSE)</f>
        <v>M</v>
      </c>
      <c r="I1443" s="1">
        <v>1</v>
      </c>
    </row>
    <row r="1444" spans="1:9" x14ac:dyDescent="0.55000000000000004">
      <c r="A1444" s="1">
        <v>46</v>
      </c>
      <c r="B1444" t="s">
        <v>426</v>
      </c>
      <c r="C1444" s="1" t="s">
        <v>3</v>
      </c>
      <c r="D1444" s="1">
        <v>4</v>
      </c>
      <c r="E1444" s="1" t="s">
        <v>44</v>
      </c>
      <c r="F1444">
        <v>3</v>
      </c>
      <c r="G1444" s="1" t="str">
        <f>+VLOOKUP(bloque1_2[[#This Row],[niño]],BD.niños[[Código]:[sexo]],6,FALSE)</f>
        <v>7 y 8</v>
      </c>
      <c r="H1444" s="1" t="str">
        <f>+VLOOKUP(bloque1_2[[#This Row],[niño]],BD.niños[[Código]:[sexo]],7,FALSE)</f>
        <v>F</v>
      </c>
      <c r="I1444" s="1">
        <v>1</v>
      </c>
    </row>
    <row r="1445" spans="1:9" x14ac:dyDescent="0.55000000000000004">
      <c r="A1445" s="1">
        <v>46</v>
      </c>
      <c r="B1445" t="s">
        <v>426</v>
      </c>
      <c r="C1445" s="1" t="s">
        <v>3</v>
      </c>
      <c r="D1445" s="1">
        <v>4</v>
      </c>
      <c r="E1445" s="1" t="s">
        <v>48</v>
      </c>
      <c r="F1445">
        <v>3</v>
      </c>
      <c r="G1445" s="1" t="str">
        <f>+VLOOKUP(bloque1_2[[#This Row],[niño]],BD.niños[[Código]:[sexo]],6,FALSE)</f>
        <v>7 y 8</v>
      </c>
      <c r="H1445" s="1" t="str">
        <f>+VLOOKUP(bloque1_2[[#This Row],[niño]],BD.niños[[Código]:[sexo]],7,FALSE)</f>
        <v>F</v>
      </c>
      <c r="I1445" s="1">
        <v>1</v>
      </c>
    </row>
    <row r="1446" spans="1:9" x14ac:dyDescent="0.55000000000000004">
      <c r="A1446" s="1">
        <v>46</v>
      </c>
      <c r="B1446" t="s">
        <v>426</v>
      </c>
      <c r="C1446" s="1" t="s">
        <v>3</v>
      </c>
      <c r="D1446" s="1">
        <v>4</v>
      </c>
      <c r="E1446" s="1" t="s">
        <v>52</v>
      </c>
      <c r="F1446">
        <v>3</v>
      </c>
      <c r="G1446" s="1" t="str">
        <f>+VLOOKUP(bloque1_2[[#This Row],[niño]],BD.niños[[Código]:[sexo]],6,FALSE)</f>
        <v>7 y 8</v>
      </c>
      <c r="H1446" s="1" t="str">
        <f>+VLOOKUP(bloque1_2[[#This Row],[niño]],BD.niños[[Código]:[sexo]],7,FALSE)</f>
        <v>F</v>
      </c>
      <c r="I1446" s="1">
        <v>1</v>
      </c>
    </row>
    <row r="1447" spans="1:9" x14ac:dyDescent="0.55000000000000004">
      <c r="A1447" s="1">
        <v>46</v>
      </c>
      <c r="B1447" t="s">
        <v>426</v>
      </c>
      <c r="C1447" s="1" t="s">
        <v>3</v>
      </c>
      <c r="D1447" s="1">
        <v>4</v>
      </c>
      <c r="E1447" s="1" t="s">
        <v>56</v>
      </c>
      <c r="F1447">
        <v>3</v>
      </c>
      <c r="G1447" s="1" t="str">
        <f>+VLOOKUP(bloque1_2[[#This Row],[niño]],BD.niños[[Código]:[sexo]],6,FALSE)</f>
        <v>7 y 8</v>
      </c>
      <c r="H1447" s="1" t="str">
        <f>+VLOOKUP(bloque1_2[[#This Row],[niño]],BD.niños[[Código]:[sexo]],7,FALSE)</f>
        <v>F</v>
      </c>
      <c r="I1447" s="1">
        <v>1</v>
      </c>
    </row>
    <row r="1448" spans="1:9" x14ac:dyDescent="0.55000000000000004">
      <c r="A1448" s="1">
        <v>46</v>
      </c>
      <c r="B1448" t="s">
        <v>426</v>
      </c>
      <c r="C1448" s="1" t="s">
        <v>3</v>
      </c>
      <c r="D1448" s="1">
        <v>4</v>
      </c>
      <c r="E1448" s="1" t="s">
        <v>60</v>
      </c>
      <c r="F1448">
        <v>3</v>
      </c>
      <c r="G1448" s="1" t="str">
        <f>+VLOOKUP(bloque1_2[[#This Row],[niño]],BD.niños[[Código]:[sexo]],6,FALSE)</f>
        <v>9 y 10</v>
      </c>
      <c r="H1448" s="1" t="str">
        <f>+VLOOKUP(bloque1_2[[#This Row],[niño]],BD.niños[[Código]:[sexo]],7,FALSE)</f>
        <v>M</v>
      </c>
      <c r="I1448" s="1">
        <v>1</v>
      </c>
    </row>
    <row r="1449" spans="1:9" x14ac:dyDescent="0.55000000000000004">
      <c r="A1449" s="1">
        <v>46</v>
      </c>
      <c r="B1449" t="s">
        <v>426</v>
      </c>
      <c r="C1449" s="1" t="s">
        <v>3</v>
      </c>
      <c r="D1449" s="1">
        <v>4</v>
      </c>
      <c r="E1449" s="1" t="s">
        <v>64</v>
      </c>
      <c r="F1449">
        <v>3</v>
      </c>
      <c r="G1449" s="1" t="str">
        <f>+VLOOKUP(bloque1_2[[#This Row],[niño]],BD.niños[[Código]:[sexo]],6,FALSE)</f>
        <v>9 y 10</v>
      </c>
      <c r="H1449" s="1" t="str">
        <f>+VLOOKUP(bloque1_2[[#This Row],[niño]],BD.niños[[Código]:[sexo]],7,FALSE)</f>
        <v>F</v>
      </c>
      <c r="I1449" s="1">
        <v>1</v>
      </c>
    </row>
    <row r="1450" spans="1:9" x14ac:dyDescent="0.55000000000000004">
      <c r="A1450" s="1">
        <v>46</v>
      </c>
      <c r="B1450" t="s">
        <v>426</v>
      </c>
      <c r="C1450" s="1" t="s">
        <v>3</v>
      </c>
      <c r="D1450" s="1">
        <v>4</v>
      </c>
      <c r="E1450" s="1" t="s">
        <v>68</v>
      </c>
      <c r="F1450">
        <v>3</v>
      </c>
      <c r="G1450" s="1" t="str">
        <f>+VLOOKUP(bloque1_2[[#This Row],[niño]],BD.niños[[Código]:[sexo]],6,FALSE)</f>
        <v>9 y 10</v>
      </c>
      <c r="H1450" s="1" t="str">
        <f>+VLOOKUP(bloque1_2[[#This Row],[niño]],BD.niños[[Código]:[sexo]],7,FALSE)</f>
        <v>M</v>
      </c>
      <c r="I1450" s="1">
        <v>1</v>
      </c>
    </row>
    <row r="1451" spans="1:9" x14ac:dyDescent="0.55000000000000004">
      <c r="A1451" s="1">
        <v>46</v>
      </c>
      <c r="B1451" t="s">
        <v>426</v>
      </c>
      <c r="C1451" s="1" t="s">
        <v>3</v>
      </c>
      <c r="D1451" s="1">
        <v>4</v>
      </c>
      <c r="E1451" s="1" t="s">
        <v>72</v>
      </c>
      <c r="F1451">
        <v>3</v>
      </c>
      <c r="G1451" s="1" t="str">
        <f>+VLOOKUP(bloque1_2[[#This Row],[niño]],BD.niños[[Código]:[sexo]],6,FALSE)</f>
        <v>9 y 10</v>
      </c>
      <c r="H1451" s="1" t="str">
        <f>+VLOOKUP(bloque1_2[[#This Row],[niño]],BD.niños[[Código]:[sexo]],7,FALSE)</f>
        <v>F</v>
      </c>
      <c r="I1451" s="1">
        <v>1</v>
      </c>
    </row>
    <row r="1452" spans="1:9" x14ac:dyDescent="0.55000000000000004">
      <c r="A1452" s="1">
        <v>46</v>
      </c>
      <c r="B1452" t="s">
        <v>426</v>
      </c>
      <c r="C1452" s="1" t="s">
        <v>3</v>
      </c>
      <c r="D1452" s="1">
        <v>4</v>
      </c>
      <c r="E1452" s="1" t="s">
        <v>75</v>
      </c>
      <c r="F1452">
        <v>3</v>
      </c>
      <c r="G1452" s="1" t="str">
        <f>+VLOOKUP(bloque1_2[[#This Row],[niño]],BD.niños[[Código]:[sexo]],6,FALSE)</f>
        <v>9 y 10</v>
      </c>
      <c r="H1452" s="1" t="str">
        <f>+VLOOKUP(bloque1_2[[#This Row],[niño]],BD.niños[[Código]:[sexo]],7,FALSE)</f>
        <v>F</v>
      </c>
      <c r="I1452" s="1">
        <v>1</v>
      </c>
    </row>
    <row r="1453" spans="1:9" x14ac:dyDescent="0.55000000000000004">
      <c r="A1453" s="1">
        <v>46</v>
      </c>
      <c r="B1453" t="s">
        <v>426</v>
      </c>
      <c r="C1453" s="1" t="s">
        <v>3</v>
      </c>
      <c r="D1453" s="1">
        <v>4</v>
      </c>
      <c r="E1453" s="1" t="s">
        <v>78</v>
      </c>
      <c r="F1453">
        <v>7</v>
      </c>
      <c r="G1453" s="1" t="str">
        <f>+VLOOKUP(bloque1_2[[#This Row],[niño]],BD.niños[[Código]:[sexo]],6,FALSE)</f>
        <v>5 y 6</v>
      </c>
      <c r="H1453" s="1" t="str">
        <f>+VLOOKUP(bloque1_2[[#This Row],[niño]],BD.niños[[Código]:[sexo]],7,FALSE)</f>
        <v>M</v>
      </c>
      <c r="I1453" s="1">
        <v>1</v>
      </c>
    </row>
    <row r="1454" spans="1:9" x14ac:dyDescent="0.55000000000000004">
      <c r="A1454" s="1">
        <v>46</v>
      </c>
      <c r="B1454" t="s">
        <v>426</v>
      </c>
      <c r="C1454" s="1" t="s">
        <v>3</v>
      </c>
      <c r="D1454" s="1">
        <v>4</v>
      </c>
      <c r="E1454" s="1" t="s">
        <v>82</v>
      </c>
      <c r="F1454">
        <v>6</v>
      </c>
      <c r="G1454" s="1" t="str">
        <f>+VLOOKUP(bloque1_2[[#This Row],[niño]],BD.niños[[Código]:[sexo]],6,FALSE)</f>
        <v>5 y 6</v>
      </c>
      <c r="H1454" s="1" t="str">
        <f>+VLOOKUP(bloque1_2[[#This Row],[niño]],BD.niños[[Código]:[sexo]],7,FALSE)</f>
        <v>F</v>
      </c>
      <c r="I1454" s="1">
        <v>1</v>
      </c>
    </row>
    <row r="1455" spans="1:9" x14ac:dyDescent="0.55000000000000004">
      <c r="A1455" s="1">
        <v>46</v>
      </c>
      <c r="B1455" t="s">
        <v>426</v>
      </c>
      <c r="C1455" s="1" t="s">
        <v>3</v>
      </c>
      <c r="D1455" s="1">
        <v>4</v>
      </c>
      <c r="E1455" s="1" t="s">
        <v>85</v>
      </c>
      <c r="F1455">
        <v>2</v>
      </c>
      <c r="G1455" s="1" t="str">
        <f>+VLOOKUP(bloque1_2[[#This Row],[niño]],BD.niños[[Código]:[sexo]],6,FALSE)</f>
        <v>5 y 6</v>
      </c>
      <c r="H1455" s="1" t="str">
        <f>+VLOOKUP(bloque1_2[[#This Row],[niño]],BD.niños[[Código]:[sexo]],7,FALSE)</f>
        <v>M</v>
      </c>
      <c r="I1455" s="1">
        <v>1</v>
      </c>
    </row>
    <row r="1456" spans="1:9" x14ac:dyDescent="0.55000000000000004">
      <c r="A1456" s="1">
        <v>46</v>
      </c>
      <c r="B1456" t="s">
        <v>426</v>
      </c>
      <c r="C1456" s="1" t="s">
        <v>3</v>
      </c>
      <c r="D1456" s="1">
        <v>4</v>
      </c>
      <c r="E1456" s="1" t="s">
        <v>184</v>
      </c>
      <c r="F1456">
        <v>3</v>
      </c>
      <c r="G1456" s="1" t="str">
        <f>+VLOOKUP(bloque1_2[[#This Row],[niño]],BD.niños[[Código]:[sexo]],6,FALSE)</f>
        <v>7 y 8</v>
      </c>
      <c r="H1456" s="1" t="str">
        <f>+VLOOKUP(bloque1_2[[#This Row],[niño]],BD.niños[[Código]:[sexo]],7,FALSE)</f>
        <v>M</v>
      </c>
      <c r="I1456" s="1">
        <v>1</v>
      </c>
    </row>
    <row r="1457" spans="1:9" x14ac:dyDescent="0.55000000000000004">
      <c r="A1457" s="1">
        <v>46</v>
      </c>
      <c r="B1457" t="s">
        <v>426</v>
      </c>
      <c r="C1457" s="1" t="s">
        <v>3</v>
      </c>
      <c r="D1457" s="1">
        <v>4</v>
      </c>
      <c r="E1457" s="1" t="s">
        <v>187</v>
      </c>
      <c r="F1457">
        <v>4</v>
      </c>
      <c r="G1457" s="1" t="str">
        <f>+VLOOKUP(bloque1_2[[#This Row],[niño]],BD.niños[[Código]:[sexo]],6,FALSE)</f>
        <v>7 y 8</v>
      </c>
      <c r="H1457" s="1" t="str">
        <f>+VLOOKUP(bloque1_2[[#This Row],[niño]],BD.niños[[Código]:[sexo]],7,FALSE)</f>
        <v>F</v>
      </c>
      <c r="I1457" s="1">
        <v>1</v>
      </c>
    </row>
    <row r="1458" spans="1:9" x14ac:dyDescent="0.55000000000000004">
      <c r="A1458" s="1">
        <v>46</v>
      </c>
      <c r="B1458" t="s">
        <v>426</v>
      </c>
      <c r="C1458" s="1" t="s">
        <v>3</v>
      </c>
      <c r="D1458" s="1">
        <v>4</v>
      </c>
      <c r="E1458" s="1" t="s">
        <v>192</v>
      </c>
      <c r="F1458">
        <v>3</v>
      </c>
      <c r="G1458" s="1" t="str">
        <f>+VLOOKUP(bloque1_2[[#This Row],[niño]],BD.niños[[Código]:[sexo]],6,FALSE)</f>
        <v>7 y 8</v>
      </c>
      <c r="H1458" s="1" t="str">
        <f>+VLOOKUP(bloque1_2[[#This Row],[niño]],BD.niños[[Código]:[sexo]],7,FALSE)</f>
        <v>M</v>
      </c>
      <c r="I1458" s="1">
        <v>1</v>
      </c>
    </row>
    <row r="1459" spans="1:9" x14ac:dyDescent="0.55000000000000004">
      <c r="A1459" s="1">
        <v>46</v>
      </c>
      <c r="B1459" t="s">
        <v>426</v>
      </c>
      <c r="C1459" s="1" t="s">
        <v>3</v>
      </c>
      <c r="D1459" s="1">
        <v>4</v>
      </c>
      <c r="E1459" s="1" t="s">
        <v>195</v>
      </c>
      <c r="F1459">
        <v>3</v>
      </c>
      <c r="G1459" s="1" t="str">
        <f>+VLOOKUP(bloque1_2[[#This Row],[niño]],BD.niños[[Código]:[sexo]],6,FALSE)</f>
        <v>9 y 10</v>
      </c>
      <c r="H1459" s="1" t="str">
        <f>+VLOOKUP(bloque1_2[[#This Row],[niño]],BD.niños[[Código]:[sexo]],7,FALSE)</f>
        <v>M</v>
      </c>
      <c r="I1459" s="1">
        <v>1</v>
      </c>
    </row>
    <row r="1460" spans="1:9" x14ac:dyDescent="0.55000000000000004">
      <c r="A1460" s="1">
        <v>46</v>
      </c>
      <c r="B1460" t="s">
        <v>426</v>
      </c>
      <c r="C1460" s="1" t="s">
        <v>3</v>
      </c>
      <c r="D1460" s="1">
        <v>4</v>
      </c>
      <c r="E1460" s="1" t="s">
        <v>199</v>
      </c>
      <c r="F1460">
        <v>3</v>
      </c>
      <c r="G1460" s="1" t="str">
        <f>+VLOOKUP(bloque1_2[[#This Row],[niño]],BD.niños[[Código]:[sexo]],6,FALSE)</f>
        <v>9 y 10</v>
      </c>
      <c r="H1460" s="1" t="str">
        <f>+VLOOKUP(bloque1_2[[#This Row],[niño]],BD.niños[[Código]:[sexo]],7,FALSE)</f>
        <v>M</v>
      </c>
      <c r="I1460" s="1">
        <v>1</v>
      </c>
    </row>
    <row r="1461" spans="1:9" x14ac:dyDescent="0.55000000000000004">
      <c r="A1461" s="1">
        <v>46</v>
      </c>
      <c r="B1461" t="s">
        <v>426</v>
      </c>
      <c r="C1461" s="1" t="s">
        <v>3</v>
      </c>
      <c r="D1461" s="1">
        <v>4</v>
      </c>
      <c r="E1461" s="1" t="s">
        <v>203</v>
      </c>
      <c r="F1461">
        <v>3</v>
      </c>
      <c r="G1461" s="1" t="str">
        <f>+VLOOKUP(bloque1_2[[#This Row],[niño]],BD.niños[[Código]:[sexo]],6,FALSE)</f>
        <v>9 y 10</v>
      </c>
      <c r="H1461" s="1" t="str">
        <f>+VLOOKUP(bloque1_2[[#This Row],[niño]],BD.niños[[Código]:[sexo]],7,FALSE)</f>
        <v>F</v>
      </c>
      <c r="I1461" s="1">
        <v>1</v>
      </c>
    </row>
    <row r="1462" spans="1:9" x14ac:dyDescent="0.55000000000000004">
      <c r="A1462" s="1">
        <v>46</v>
      </c>
      <c r="B1462" t="s">
        <v>426</v>
      </c>
      <c r="C1462" s="1" t="s">
        <v>3</v>
      </c>
      <c r="D1462" s="1">
        <v>4</v>
      </c>
      <c r="E1462" s="1" t="s">
        <v>206</v>
      </c>
      <c r="F1462">
        <v>3</v>
      </c>
      <c r="G1462" s="1" t="str">
        <f>+VLOOKUP(bloque1_2[[#This Row],[niño]],BD.niños[[Código]:[sexo]],6,FALSE)</f>
        <v>9 y 10</v>
      </c>
      <c r="H1462" s="1" t="str">
        <f>+VLOOKUP(bloque1_2[[#This Row],[niño]],BD.niños[[Código]:[sexo]],7,FALSE)</f>
        <v>F</v>
      </c>
      <c r="I1462" s="1">
        <v>1</v>
      </c>
    </row>
    <row r="1463" spans="1:9" x14ac:dyDescent="0.55000000000000004">
      <c r="A1463" s="1">
        <v>46</v>
      </c>
      <c r="B1463" t="s">
        <v>426</v>
      </c>
      <c r="C1463" s="1" t="s">
        <v>3</v>
      </c>
      <c r="D1463" s="1">
        <v>4</v>
      </c>
      <c r="E1463" s="1" t="s">
        <v>210</v>
      </c>
      <c r="F1463">
        <v>4</v>
      </c>
      <c r="G1463" s="1" t="str">
        <f>+VLOOKUP(bloque1_2[[#This Row],[niño]],BD.niños[[Código]:[sexo]],6,FALSE)</f>
        <v>7 y 8</v>
      </c>
      <c r="H1463" s="1" t="str">
        <f>+VLOOKUP(bloque1_2[[#This Row],[niño]],BD.niños[[Código]:[sexo]],7,FALSE)</f>
        <v>M</v>
      </c>
      <c r="I1463" s="1">
        <v>1</v>
      </c>
    </row>
    <row r="1464" spans="1:9" x14ac:dyDescent="0.55000000000000004">
      <c r="A1464" s="1">
        <v>46</v>
      </c>
      <c r="B1464" t="s">
        <v>426</v>
      </c>
      <c r="C1464" s="1" t="s">
        <v>3</v>
      </c>
      <c r="D1464" s="1">
        <v>4</v>
      </c>
      <c r="E1464" s="1" t="s">
        <v>274</v>
      </c>
      <c r="F1464">
        <v>3</v>
      </c>
      <c r="G1464" s="1" t="str">
        <f>+VLOOKUP(bloque1_2[[#This Row],[niño]],BD.niños[[Código]:[sexo]],6,FALSE)</f>
        <v>5 y 6</v>
      </c>
      <c r="H1464" s="1" t="str">
        <f>+VLOOKUP(bloque1_2[[#This Row],[niño]],BD.niños[[Código]:[sexo]],7,FALSE)</f>
        <v>M</v>
      </c>
      <c r="I1464" s="1">
        <v>1</v>
      </c>
    </row>
    <row r="1465" spans="1:9" x14ac:dyDescent="0.55000000000000004">
      <c r="A1465" s="1">
        <v>46</v>
      </c>
      <c r="B1465" t="s">
        <v>426</v>
      </c>
      <c r="C1465" s="1" t="s">
        <v>3</v>
      </c>
      <c r="D1465" s="1">
        <v>4</v>
      </c>
      <c r="E1465" s="1" t="s">
        <v>276</v>
      </c>
      <c r="F1465">
        <v>3</v>
      </c>
      <c r="G1465" s="1" t="str">
        <f>+VLOOKUP(bloque1_2[[#This Row],[niño]],BD.niños[[Código]:[sexo]],6,FALSE)</f>
        <v>5 y 6</v>
      </c>
      <c r="H1465" s="1" t="str">
        <f>+VLOOKUP(bloque1_2[[#This Row],[niño]],BD.niños[[Código]:[sexo]],7,FALSE)</f>
        <v>M</v>
      </c>
      <c r="I1465" s="1">
        <v>1</v>
      </c>
    </row>
    <row r="1466" spans="1:9" x14ac:dyDescent="0.55000000000000004">
      <c r="A1466" s="1">
        <v>46</v>
      </c>
      <c r="B1466" t="s">
        <v>426</v>
      </c>
      <c r="C1466" s="1" t="s">
        <v>3</v>
      </c>
      <c r="D1466" s="1">
        <v>4</v>
      </c>
      <c r="E1466" s="1" t="s">
        <v>279</v>
      </c>
      <c r="F1466">
        <v>3</v>
      </c>
      <c r="G1466" s="1" t="str">
        <f>+VLOOKUP(bloque1_2[[#This Row],[niño]],BD.niños[[Código]:[sexo]],6,FALSE)</f>
        <v>7 y 8</v>
      </c>
      <c r="H1466" s="1" t="str">
        <f>+VLOOKUP(bloque1_2[[#This Row],[niño]],BD.niños[[Código]:[sexo]],7,FALSE)</f>
        <v>F</v>
      </c>
      <c r="I1466" s="1">
        <v>1</v>
      </c>
    </row>
    <row r="1467" spans="1:9" x14ac:dyDescent="0.55000000000000004">
      <c r="A1467" s="1">
        <v>46</v>
      </c>
      <c r="B1467" t="s">
        <v>426</v>
      </c>
      <c r="C1467" s="1" t="s">
        <v>3</v>
      </c>
      <c r="D1467" s="1">
        <v>4</v>
      </c>
      <c r="E1467" s="1" t="s">
        <v>282</v>
      </c>
      <c r="F1467">
        <v>2</v>
      </c>
      <c r="G1467" s="1" t="str">
        <f>+VLOOKUP(bloque1_2[[#This Row],[niño]],BD.niños[[Código]:[sexo]],6,FALSE)</f>
        <v>5 y 6</v>
      </c>
      <c r="H1467" s="1" t="str">
        <f>+VLOOKUP(bloque1_2[[#This Row],[niño]],BD.niños[[Código]:[sexo]],7,FALSE)</f>
        <v>F</v>
      </c>
      <c r="I1467" s="1">
        <v>1</v>
      </c>
    </row>
    <row r="1468" spans="1:9" x14ac:dyDescent="0.55000000000000004">
      <c r="A1468" s="1">
        <v>46</v>
      </c>
      <c r="B1468" t="s">
        <v>426</v>
      </c>
      <c r="C1468" s="1" t="s">
        <v>3</v>
      </c>
      <c r="D1468" s="1">
        <v>4</v>
      </c>
      <c r="E1468" s="1" t="s">
        <v>352</v>
      </c>
      <c r="F1468">
        <v>3</v>
      </c>
      <c r="G1468" s="1" t="str">
        <f>+VLOOKUP(bloque1_2[[#This Row],[niño]],BD.niños[[Código]:[sexo]],6,FALSE)</f>
        <v>7 y 8</v>
      </c>
      <c r="H1468" s="1" t="str">
        <f>+VLOOKUP(bloque1_2[[#This Row],[niño]],BD.niños[[Código]:[sexo]],7,FALSE)</f>
        <v>F</v>
      </c>
      <c r="I1468" s="1">
        <v>1</v>
      </c>
    </row>
    <row r="1469" spans="1:9" x14ac:dyDescent="0.55000000000000004">
      <c r="A1469" s="1">
        <v>46</v>
      </c>
      <c r="B1469" t="s">
        <v>426</v>
      </c>
      <c r="C1469" s="1" t="s">
        <v>3</v>
      </c>
      <c r="D1469" s="1">
        <v>4</v>
      </c>
      <c r="E1469" s="1" t="s">
        <v>357</v>
      </c>
      <c r="F1469">
        <v>4</v>
      </c>
      <c r="G1469" s="1" t="str">
        <f>+VLOOKUP(bloque1_2[[#This Row],[niño]],BD.niños[[Código]:[sexo]],6,FALSE)</f>
        <v>7 y 8</v>
      </c>
      <c r="H1469" s="1" t="str">
        <f>+VLOOKUP(bloque1_2[[#This Row],[niño]],BD.niños[[Código]:[sexo]],7,FALSE)</f>
        <v>M</v>
      </c>
      <c r="I1469" s="1">
        <v>1</v>
      </c>
    </row>
    <row r="1470" spans="1:9" x14ac:dyDescent="0.55000000000000004">
      <c r="A1470" s="1">
        <v>46</v>
      </c>
      <c r="B1470" t="s">
        <v>426</v>
      </c>
      <c r="C1470" s="1" t="s">
        <v>3</v>
      </c>
      <c r="D1470" s="1">
        <v>4</v>
      </c>
      <c r="E1470" s="1" t="s">
        <v>360</v>
      </c>
      <c r="F1470">
        <v>3</v>
      </c>
      <c r="G1470" s="1" t="str">
        <f>+VLOOKUP(bloque1_2[[#This Row],[niño]],BD.niños[[Código]:[sexo]],6,FALSE)</f>
        <v>9 y 10</v>
      </c>
      <c r="H1470" s="1" t="str">
        <f>+VLOOKUP(bloque1_2[[#This Row],[niño]],BD.niños[[Código]:[sexo]],7,FALSE)</f>
        <v>M</v>
      </c>
      <c r="I1470" s="1">
        <v>1</v>
      </c>
    </row>
    <row r="1471" spans="1:9" x14ac:dyDescent="0.55000000000000004">
      <c r="A1471" s="1">
        <v>46</v>
      </c>
      <c r="B1471" t="s">
        <v>426</v>
      </c>
      <c r="C1471" s="1" t="s">
        <v>3</v>
      </c>
      <c r="D1471" s="1">
        <v>4</v>
      </c>
      <c r="E1471" s="1" t="s">
        <v>364</v>
      </c>
      <c r="F1471">
        <v>3</v>
      </c>
      <c r="G1471" s="1" t="str">
        <f>+VLOOKUP(bloque1_2[[#This Row],[niño]],BD.niños[[Código]:[sexo]],6,FALSE)</f>
        <v>9 y 10</v>
      </c>
      <c r="H1471" s="1" t="str">
        <f>+VLOOKUP(bloque1_2[[#This Row],[niño]],BD.niños[[Código]:[sexo]],7,FALSE)</f>
        <v>M</v>
      </c>
      <c r="I1471" s="1">
        <v>1</v>
      </c>
    </row>
    <row r="1472" spans="1:9" x14ac:dyDescent="0.55000000000000004">
      <c r="A1472" s="1">
        <v>46</v>
      </c>
      <c r="B1472" t="s">
        <v>426</v>
      </c>
      <c r="C1472" s="1" t="s">
        <v>3</v>
      </c>
      <c r="D1472" s="1">
        <v>4</v>
      </c>
      <c r="E1472" s="1" t="s">
        <v>368</v>
      </c>
      <c r="F1472">
        <v>3</v>
      </c>
      <c r="G1472" s="1" t="str">
        <f>+VLOOKUP(bloque1_2[[#This Row],[niño]],BD.niños[[Código]:[sexo]],6,FALSE)</f>
        <v>9 y 10</v>
      </c>
      <c r="H1472" s="1" t="str">
        <f>+VLOOKUP(bloque1_2[[#This Row],[niño]],BD.niños[[Código]:[sexo]],7,FALSE)</f>
        <v>M</v>
      </c>
      <c r="I1472" s="1">
        <v>1</v>
      </c>
    </row>
    <row r="1473" spans="1:9" x14ac:dyDescent="0.55000000000000004">
      <c r="A1473" s="1">
        <v>46</v>
      </c>
      <c r="B1473" t="s">
        <v>426</v>
      </c>
      <c r="C1473" s="1" t="s">
        <v>3</v>
      </c>
      <c r="D1473" s="1">
        <v>4</v>
      </c>
      <c r="E1473" s="1" t="s">
        <v>371</v>
      </c>
      <c r="F1473">
        <v>3</v>
      </c>
      <c r="G1473" s="1" t="str">
        <f>+VLOOKUP(bloque1_2[[#This Row],[niño]],BD.niños[[Código]:[sexo]],6,FALSE)</f>
        <v>9 y 10</v>
      </c>
      <c r="H1473" s="1" t="str">
        <f>+VLOOKUP(bloque1_2[[#This Row],[niño]],BD.niños[[Código]:[sexo]],7,FALSE)</f>
        <v>F</v>
      </c>
      <c r="I1473" s="1">
        <v>1</v>
      </c>
    </row>
    <row r="1474" spans="1:9" x14ac:dyDescent="0.55000000000000004">
      <c r="A1474" s="1">
        <v>47</v>
      </c>
      <c r="B1474" t="s">
        <v>427</v>
      </c>
      <c r="C1474" s="1" t="s">
        <v>2</v>
      </c>
      <c r="D1474" s="1">
        <v>1</v>
      </c>
      <c r="E1474" s="1" t="s">
        <v>36</v>
      </c>
      <c r="F1474">
        <v>1</v>
      </c>
      <c r="G1474" s="1" t="str">
        <f>+VLOOKUP(bloque1_2[[#This Row],[niño]],BD.niños[[Código]:[sexo]],6,FALSE)</f>
        <v>5 y 6</v>
      </c>
      <c r="H1474" s="1" t="str">
        <f>+VLOOKUP(bloque1_2[[#This Row],[niño]],BD.niños[[Código]:[sexo]],7,FALSE)</f>
        <v>M</v>
      </c>
      <c r="I1474" s="1">
        <v>1</v>
      </c>
    </row>
    <row r="1475" spans="1:9" x14ac:dyDescent="0.55000000000000004">
      <c r="A1475" s="1">
        <v>47</v>
      </c>
      <c r="B1475" t="s">
        <v>427</v>
      </c>
      <c r="C1475" s="1" t="s">
        <v>2</v>
      </c>
      <c r="D1475" s="1">
        <v>1</v>
      </c>
      <c r="E1475" s="1" t="s">
        <v>40</v>
      </c>
      <c r="F1475">
        <v>5</v>
      </c>
      <c r="G1475" s="1" t="str">
        <f>+VLOOKUP(bloque1_2[[#This Row],[niño]],BD.niños[[Código]:[sexo]],6,FALSE)</f>
        <v>7 y 8</v>
      </c>
      <c r="H1475" s="1" t="str">
        <f>+VLOOKUP(bloque1_2[[#This Row],[niño]],BD.niños[[Código]:[sexo]],7,FALSE)</f>
        <v>M</v>
      </c>
      <c r="I1475" s="1">
        <v>1</v>
      </c>
    </row>
    <row r="1476" spans="1:9" x14ac:dyDescent="0.55000000000000004">
      <c r="A1476" s="1">
        <v>47</v>
      </c>
      <c r="B1476" t="s">
        <v>427</v>
      </c>
      <c r="C1476" s="1" t="s">
        <v>2</v>
      </c>
      <c r="D1476" s="1">
        <v>1</v>
      </c>
      <c r="E1476" s="1" t="s">
        <v>44</v>
      </c>
      <c r="F1476">
        <v>6</v>
      </c>
      <c r="G1476" s="1" t="str">
        <f>+VLOOKUP(bloque1_2[[#This Row],[niño]],BD.niños[[Código]:[sexo]],6,FALSE)</f>
        <v>7 y 8</v>
      </c>
      <c r="H1476" s="1" t="str">
        <f>+VLOOKUP(bloque1_2[[#This Row],[niño]],BD.niños[[Código]:[sexo]],7,FALSE)</f>
        <v>F</v>
      </c>
      <c r="I1476" s="1">
        <v>1</v>
      </c>
    </row>
    <row r="1477" spans="1:9" x14ac:dyDescent="0.55000000000000004">
      <c r="A1477" s="1">
        <v>47</v>
      </c>
      <c r="B1477" t="s">
        <v>427</v>
      </c>
      <c r="C1477" s="1" t="s">
        <v>2</v>
      </c>
      <c r="D1477" s="1">
        <v>1</v>
      </c>
      <c r="E1477" s="1" t="s">
        <v>48</v>
      </c>
      <c r="F1477">
        <v>1</v>
      </c>
      <c r="G1477" s="1" t="str">
        <f>+VLOOKUP(bloque1_2[[#This Row],[niño]],BD.niños[[Código]:[sexo]],6,FALSE)</f>
        <v>7 y 8</v>
      </c>
      <c r="H1477" s="1" t="str">
        <f>+VLOOKUP(bloque1_2[[#This Row],[niño]],BD.niños[[Código]:[sexo]],7,FALSE)</f>
        <v>F</v>
      </c>
      <c r="I1477" s="1">
        <v>1</v>
      </c>
    </row>
    <row r="1478" spans="1:9" x14ac:dyDescent="0.55000000000000004">
      <c r="A1478" s="1">
        <v>47</v>
      </c>
      <c r="B1478" t="s">
        <v>427</v>
      </c>
      <c r="C1478" s="1" t="s">
        <v>2</v>
      </c>
      <c r="D1478" s="1">
        <v>1</v>
      </c>
      <c r="E1478" s="1" t="s">
        <v>52</v>
      </c>
      <c r="F1478">
        <v>1</v>
      </c>
      <c r="G1478" s="1" t="str">
        <f>+VLOOKUP(bloque1_2[[#This Row],[niño]],BD.niños[[Código]:[sexo]],6,FALSE)</f>
        <v>7 y 8</v>
      </c>
      <c r="H1478" s="1" t="str">
        <f>+VLOOKUP(bloque1_2[[#This Row],[niño]],BD.niños[[Código]:[sexo]],7,FALSE)</f>
        <v>F</v>
      </c>
      <c r="I1478" s="1">
        <v>1</v>
      </c>
    </row>
    <row r="1479" spans="1:9" x14ac:dyDescent="0.55000000000000004">
      <c r="A1479" s="1">
        <v>47</v>
      </c>
      <c r="B1479" t="s">
        <v>427</v>
      </c>
      <c r="C1479" s="1" t="s">
        <v>2</v>
      </c>
      <c r="D1479" s="1">
        <v>1</v>
      </c>
      <c r="E1479" s="1" t="s">
        <v>56</v>
      </c>
      <c r="F1479">
        <v>1</v>
      </c>
      <c r="G1479" s="1" t="str">
        <f>+VLOOKUP(bloque1_2[[#This Row],[niño]],BD.niños[[Código]:[sexo]],6,FALSE)</f>
        <v>7 y 8</v>
      </c>
      <c r="H1479" s="1" t="str">
        <f>+VLOOKUP(bloque1_2[[#This Row],[niño]],BD.niños[[Código]:[sexo]],7,FALSE)</f>
        <v>F</v>
      </c>
      <c r="I1479" s="1">
        <v>1</v>
      </c>
    </row>
    <row r="1480" spans="1:9" x14ac:dyDescent="0.55000000000000004">
      <c r="A1480" s="1">
        <v>47</v>
      </c>
      <c r="B1480" t="s">
        <v>427</v>
      </c>
      <c r="C1480" s="1" t="s">
        <v>2</v>
      </c>
      <c r="D1480" s="1">
        <v>1</v>
      </c>
      <c r="E1480" s="1" t="s">
        <v>60</v>
      </c>
      <c r="F1480">
        <v>1</v>
      </c>
      <c r="G1480" s="1" t="str">
        <f>+VLOOKUP(bloque1_2[[#This Row],[niño]],BD.niños[[Código]:[sexo]],6,FALSE)</f>
        <v>9 y 10</v>
      </c>
      <c r="H1480" s="1" t="str">
        <f>+VLOOKUP(bloque1_2[[#This Row],[niño]],BD.niños[[Código]:[sexo]],7,FALSE)</f>
        <v>M</v>
      </c>
      <c r="I1480" s="1">
        <v>1</v>
      </c>
    </row>
    <row r="1481" spans="1:9" x14ac:dyDescent="0.55000000000000004">
      <c r="A1481" s="1">
        <v>47</v>
      </c>
      <c r="B1481" t="s">
        <v>427</v>
      </c>
      <c r="C1481" s="1" t="s">
        <v>2</v>
      </c>
      <c r="D1481" s="1">
        <v>1</v>
      </c>
      <c r="E1481" s="1" t="s">
        <v>64</v>
      </c>
      <c r="F1481">
        <v>6</v>
      </c>
      <c r="G1481" s="1" t="str">
        <f>+VLOOKUP(bloque1_2[[#This Row],[niño]],BD.niños[[Código]:[sexo]],6,FALSE)</f>
        <v>9 y 10</v>
      </c>
      <c r="H1481" s="1" t="str">
        <f>+VLOOKUP(bloque1_2[[#This Row],[niño]],BD.niños[[Código]:[sexo]],7,FALSE)</f>
        <v>F</v>
      </c>
      <c r="I1481" s="1">
        <v>1</v>
      </c>
    </row>
    <row r="1482" spans="1:9" x14ac:dyDescent="0.55000000000000004">
      <c r="A1482" s="1">
        <v>47</v>
      </c>
      <c r="B1482" t="s">
        <v>427</v>
      </c>
      <c r="C1482" s="1" t="s">
        <v>2</v>
      </c>
      <c r="D1482" s="1">
        <v>1</v>
      </c>
      <c r="E1482" s="1" t="s">
        <v>68</v>
      </c>
      <c r="F1482">
        <v>4</v>
      </c>
      <c r="G1482" s="1" t="str">
        <f>+VLOOKUP(bloque1_2[[#This Row],[niño]],BD.niños[[Código]:[sexo]],6,FALSE)</f>
        <v>9 y 10</v>
      </c>
      <c r="H1482" s="1" t="str">
        <f>+VLOOKUP(bloque1_2[[#This Row],[niño]],BD.niños[[Código]:[sexo]],7,FALSE)</f>
        <v>M</v>
      </c>
      <c r="I1482" s="1">
        <v>1</v>
      </c>
    </row>
    <row r="1483" spans="1:9" x14ac:dyDescent="0.55000000000000004">
      <c r="A1483" s="1">
        <v>47</v>
      </c>
      <c r="B1483" t="s">
        <v>427</v>
      </c>
      <c r="C1483" s="1" t="s">
        <v>2</v>
      </c>
      <c r="D1483" s="1">
        <v>1</v>
      </c>
      <c r="E1483" s="1" t="s">
        <v>72</v>
      </c>
      <c r="F1483">
        <v>6</v>
      </c>
      <c r="G1483" s="1" t="str">
        <f>+VLOOKUP(bloque1_2[[#This Row],[niño]],BD.niños[[Código]:[sexo]],6,FALSE)</f>
        <v>9 y 10</v>
      </c>
      <c r="H1483" s="1" t="str">
        <f>+VLOOKUP(bloque1_2[[#This Row],[niño]],BD.niños[[Código]:[sexo]],7,FALSE)</f>
        <v>F</v>
      </c>
      <c r="I1483" s="1">
        <v>1</v>
      </c>
    </row>
    <row r="1484" spans="1:9" x14ac:dyDescent="0.55000000000000004">
      <c r="A1484" s="1">
        <v>47</v>
      </c>
      <c r="B1484" t="s">
        <v>427</v>
      </c>
      <c r="C1484" s="1" t="s">
        <v>2</v>
      </c>
      <c r="D1484" s="1">
        <v>1</v>
      </c>
      <c r="E1484" s="1" t="s">
        <v>75</v>
      </c>
      <c r="F1484">
        <v>1</v>
      </c>
      <c r="G1484" s="1" t="str">
        <f>+VLOOKUP(bloque1_2[[#This Row],[niño]],BD.niños[[Código]:[sexo]],6,FALSE)</f>
        <v>9 y 10</v>
      </c>
      <c r="H1484" s="1" t="str">
        <f>+VLOOKUP(bloque1_2[[#This Row],[niño]],BD.niños[[Código]:[sexo]],7,FALSE)</f>
        <v>F</v>
      </c>
      <c r="I1484" s="1">
        <v>1</v>
      </c>
    </row>
    <row r="1485" spans="1:9" x14ac:dyDescent="0.55000000000000004">
      <c r="A1485" s="1">
        <v>47</v>
      </c>
      <c r="B1485" t="s">
        <v>427</v>
      </c>
      <c r="C1485" s="1" t="s">
        <v>2</v>
      </c>
      <c r="D1485" s="1">
        <v>1</v>
      </c>
      <c r="E1485" s="1" t="s">
        <v>78</v>
      </c>
      <c r="F1485">
        <v>6</v>
      </c>
      <c r="G1485" s="1" t="str">
        <f>+VLOOKUP(bloque1_2[[#This Row],[niño]],BD.niños[[Código]:[sexo]],6,FALSE)</f>
        <v>5 y 6</v>
      </c>
      <c r="H1485" s="1" t="str">
        <f>+VLOOKUP(bloque1_2[[#This Row],[niño]],BD.niños[[Código]:[sexo]],7,FALSE)</f>
        <v>M</v>
      </c>
      <c r="I1485" s="1">
        <v>1</v>
      </c>
    </row>
    <row r="1486" spans="1:9" x14ac:dyDescent="0.55000000000000004">
      <c r="A1486" s="1">
        <v>47</v>
      </c>
      <c r="B1486" t="s">
        <v>427</v>
      </c>
      <c r="C1486" s="1" t="s">
        <v>2</v>
      </c>
      <c r="D1486" s="1">
        <v>1</v>
      </c>
      <c r="E1486" s="1" t="s">
        <v>82</v>
      </c>
      <c r="F1486">
        <v>5</v>
      </c>
      <c r="G1486" s="1" t="str">
        <f>+VLOOKUP(bloque1_2[[#This Row],[niño]],BD.niños[[Código]:[sexo]],6,FALSE)</f>
        <v>5 y 6</v>
      </c>
      <c r="H1486" s="1" t="str">
        <f>+VLOOKUP(bloque1_2[[#This Row],[niño]],BD.niños[[Código]:[sexo]],7,FALSE)</f>
        <v>F</v>
      </c>
      <c r="I1486" s="1">
        <v>1</v>
      </c>
    </row>
    <row r="1487" spans="1:9" x14ac:dyDescent="0.55000000000000004">
      <c r="A1487" s="1">
        <v>47</v>
      </c>
      <c r="B1487" t="s">
        <v>427</v>
      </c>
      <c r="C1487" s="1" t="s">
        <v>2</v>
      </c>
      <c r="D1487" s="1">
        <v>1</v>
      </c>
      <c r="E1487" s="1" t="s">
        <v>85</v>
      </c>
      <c r="F1487">
        <v>5</v>
      </c>
      <c r="G1487" s="1" t="str">
        <f>+VLOOKUP(bloque1_2[[#This Row],[niño]],BD.niños[[Código]:[sexo]],6,FALSE)</f>
        <v>5 y 6</v>
      </c>
      <c r="H1487" s="1" t="str">
        <f>+VLOOKUP(bloque1_2[[#This Row],[niño]],BD.niños[[Código]:[sexo]],7,FALSE)</f>
        <v>M</v>
      </c>
      <c r="I1487" s="1">
        <v>1</v>
      </c>
    </row>
    <row r="1488" spans="1:9" x14ac:dyDescent="0.55000000000000004">
      <c r="A1488" s="1">
        <v>47</v>
      </c>
      <c r="B1488" t="s">
        <v>427</v>
      </c>
      <c r="C1488" s="1" t="s">
        <v>2</v>
      </c>
      <c r="D1488" s="1">
        <v>1</v>
      </c>
      <c r="E1488" s="1" t="s">
        <v>184</v>
      </c>
      <c r="F1488">
        <v>1</v>
      </c>
      <c r="G1488" s="1" t="str">
        <f>+VLOOKUP(bloque1_2[[#This Row],[niño]],BD.niños[[Código]:[sexo]],6,FALSE)</f>
        <v>7 y 8</v>
      </c>
      <c r="H1488" s="1" t="str">
        <f>+VLOOKUP(bloque1_2[[#This Row],[niño]],BD.niños[[Código]:[sexo]],7,FALSE)</f>
        <v>M</v>
      </c>
      <c r="I1488" s="1">
        <v>1</v>
      </c>
    </row>
    <row r="1489" spans="1:9" x14ac:dyDescent="0.55000000000000004">
      <c r="A1489" s="1">
        <v>47</v>
      </c>
      <c r="B1489" t="s">
        <v>427</v>
      </c>
      <c r="C1489" s="1" t="s">
        <v>2</v>
      </c>
      <c r="D1489" s="1">
        <v>1</v>
      </c>
      <c r="E1489" s="1" t="s">
        <v>187</v>
      </c>
      <c r="F1489">
        <v>1</v>
      </c>
      <c r="G1489" s="1" t="str">
        <f>+VLOOKUP(bloque1_2[[#This Row],[niño]],BD.niños[[Código]:[sexo]],6,FALSE)</f>
        <v>7 y 8</v>
      </c>
      <c r="H1489" s="1" t="str">
        <f>+VLOOKUP(bloque1_2[[#This Row],[niño]],BD.niños[[Código]:[sexo]],7,FALSE)</f>
        <v>F</v>
      </c>
      <c r="I1489" s="1">
        <v>1</v>
      </c>
    </row>
    <row r="1490" spans="1:9" x14ac:dyDescent="0.55000000000000004">
      <c r="A1490" s="1">
        <v>47</v>
      </c>
      <c r="B1490" t="s">
        <v>427</v>
      </c>
      <c r="C1490" s="1" t="s">
        <v>2</v>
      </c>
      <c r="D1490" s="1">
        <v>1</v>
      </c>
      <c r="E1490" s="1" t="s">
        <v>192</v>
      </c>
      <c r="F1490">
        <v>2</v>
      </c>
      <c r="G1490" s="1" t="str">
        <f>+VLOOKUP(bloque1_2[[#This Row],[niño]],BD.niños[[Código]:[sexo]],6,FALSE)</f>
        <v>7 y 8</v>
      </c>
      <c r="H1490" s="1" t="str">
        <f>+VLOOKUP(bloque1_2[[#This Row],[niño]],BD.niños[[Código]:[sexo]],7,FALSE)</f>
        <v>M</v>
      </c>
      <c r="I1490" s="1">
        <v>1</v>
      </c>
    </row>
    <row r="1491" spans="1:9" x14ac:dyDescent="0.55000000000000004">
      <c r="A1491" s="1">
        <v>47</v>
      </c>
      <c r="B1491" t="s">
        <v>427</v>
      </c>
      <c r="C1491" s="1" t="s">
        <v>2</v>
      </c>
      <c r="D1491" s="1">
        <v>1</v>
      </c>
      <c r="E1491" s="1" t="s">
        <v>195</v>
      </c>
      <c r="F1491">
        <v>6</v>
      </c>
      <c r="G1491" s="1" t="str">
        <f>+VLOOKUP(bloque1_2[[#This Row],[niño]],BD.niños[[Código]:[sexo]],6,FALSE)</f>
        <v>9 y 10</v>
      </c>
      <c r="H1491" s="1" t="str">
        <f>+VLOOKUP(bloque1_2[[#This Row],[niño]],BD.niños[[Código]:[sexo]],7,FALSE)</f>
        <v>M</v>
      </c>
      <c r="I1491" s="1">
        <v>1</v>
      </c>
    </row>
    <row r="1492" spans="1:9" x14ac:dyDescent="0.55000000000000004">
      <c r="A1492" s="1">
        <v>47</v>
      </c>
      <c r="B1492" t="s">
        <v>427</v>
      </c>
      <c r="C1492" s="1" t="s">
        <v>2</v>
      </c>
      <c r="D1492" s="1">
        <v>1</v>
      </c>
      <c r="E1492" s="1" t="s">
        <v>199</v>
      </c>
      <c r="F1492">
        <v>6</v>
      </c>
      <c r="G1492" s="1" t="str">
        <f>+VLOOKUP(bloque1_2[[#This Row],[niño]],BD.niños[[Código]:[sexo]],6,FALSE)</f>
        <v>9 y 10</v>
      </c>
      <c r="H1492" s="1" t="str">
        <f>+VLOOKUP(bloque1_2[[#This Row],[niño]],BD.niños[[Código]:[sexo]],7,FALSE)</f>
        <v>M</v>
      </c>
      <c r="I1492" s="1">
        <v>1</v>
      </c>
    </row>
    <row r="1493" spans="1:9" x14ac:dyDescent="0.55000000000000004">
      <c r="A1493" s="1">
        <v>47</v>
      </c>
      <c r="B1493" t="s">
        <v>427</v>
      </c>
      <c r="C1493" s="1" t="s">
        <v>2</v>
      </c>
      <c r="D1493" s="1">
        <v>1</v>
      </c>
      <c r="E1493" s="1" t="s">
        <v>203</v>
      </c>
      <c r="F1493">
        <v>1</v>
      </c>
      <c r="G1493" s="1" t="str">
        <f>+VLOOKUP(bloque1_2[[#This Row],[niño]],BD.niños[[Código]:[sexo]],6,FALSE)</f>
        <v>9 y 10</v>
      </c>
      <c r="H1493" s="1" t="str">
        <f>+VLOOKUP(bloque1_2[[#This Row],[niño]],BD.niños[[Código]:[sexo]],7,FALSE)</f>
        <v>F</v>
      </c>
      <c r="I1493" s="1">
        <v>1</v>
      </c>
    </row>
    <row r="1494" spans="1:9" x14ac:dyDescent="0.55000000000000004">
      <c r="A1494" s="1">
        <v>47</v>
      </c>
      <c r="B1494" t="s">
        <v>427</v>
      </c>
      <c r="C1494" s="1" t="s">
        <v>2</v>
      </c>
      <c r="D1494" s="1">
        <v>1</v>
      </c>
      <c r="E1494" s="1" t="s">
        <v>206</v>
      </c>
      <c r="F1494">
        <v>1</v>
      </c>
      <c r="G1494" s="1" t="str">
        <f>+VLOOKUP(bloque1_2[[#This Row],[niño]],BD.niños[[Código]:[sexo]],6,FALSE)</f>
        <v>9 y 10</v>
      </c>
      <c r="H1494" s="1" t="str">
        <f>+VLOOKUP(bloque1_2[[#This Row],[niño]],BD.niños[[Código]:[sexo]],7,FALSE)</f>
        <v>F</v>
      </c>
      <c r="I1494" s="1">
        <v>1</v>
      </c>
    </row>
    <row r="1495" spans="1:9" x14ac:dyDescent="0.55000000000000004">
      <c r="A1495" s="1">
        <v>47</v>
      </c>
      <c r="B1495" t="s">
        <v>427</v>
      </c>
      <c r="C1495" s="1" t="s">
        <v>2</v>
      </c>
      <c r="D1495" s="1">
        <v>1</v>
      </c>
      <c r="E1495" s="1" t="s">
        <v>210</v>
      </c>
      <c r="F1495">
        <v>6</v>
      </c>
      <c r="G1495" s="1" t="str">
        <f>+VLOOKUP(bloque1_2[[#This Row],[niño]],BD.niños[[Código]:[sexo]],6,FALSE)</f>
        <v>7 y 8</v>
      </c>
      <c r="H1495" s="1" t="str">
        <f>+VLOOKUP(bloque1_2[[#This Row],[niño]],BD.niños[[Código]:[sexo]],7,FALSE)</f>
        <v>M</v>
      </c>
      <c r="I1495" s="1">
        <v>1</v>
      </c>
    </row>
    <row r="1496" spans="1:9" x14ac:dyDescent="0.55000000000000004">
      <c r="A1496" s="1">
        <v>47</v>
      </c>
      <c r="B1496" t="s">
        <v>427</v>
      </c>
      <c r="C1496" s="1" t="s">
        <v>2</v>
      </c>
      <c r="D1496" s="1">
        <v>1</v>
      </c>
      <c r="E1496" s="1" t="s">
        <v>274</v>
      </c>
      <c r="F1496">
        <v>1</v>
      </c>
      <c r="G1496" s="1" t="str">
        <f>+VLOOKUP(bloque1_2[[#This Row],[niño]],BD.niños[[Código]:[sexo]],6,FALSE)</f>
        <v>5 y 6</v>
      </c>
      <c r="H1496" s="1" t="str">
        <f>+VLOOKUP(bloque1_2[[#This Row],[niño]],BD.niños[[Código]:[sexo]],7,FALSE)</f>
        <v>M</v>
      </c>
      <c r="I1496" s="1">
        <v>1</v>
      </c>
    </row>
    <row r="1497" spans="1:9" x14ac:dyDescent="0.55000000000000004">
      <c r="A1497" s="1">
        <v>47</v>
      </c>
      <c r="B1497" t="s">
        <v>427</v>
      </c>
      <c r="C1497" s="1" t="s">
        <v>2</v>
      </c>
      <c r="D1497" s="1">
        <v>1</v>
      </c>
      <c r="E1497" s="1" t="s">
        <v>276</v>
      </c>
      <c r="F1497">
        <v>1</v>
      </c>
      <c r="G1497" s="1" t="str">
        <f>+VLOOKUP(bloque1_2[[#This Row],[niño]],BD.niños[[Código]:[sexo]],6,FALSE)</f>
        <v>5 y 6</v>
      </c>
      <c r="H1497" s="1" t="str">
        <f>+VLOOKUP(bloque1_2[[#This Row],[niño]],BD.niños[[Código]:[sexo]],7,FALSE)</f>
        <v>M</v>
      </c>
      <c r="I1497" s="1">
        <v>1</v>
      </c>
    </row>
    <row r="1498" spans="1:9" x14ac:dyDescent="0.55000000000000004">
      <c r="A1498" s="1">
        <v>47</v>
      </c>
      <c r="B1498" t="s">
        <v>427</v>
      </c>
      <c r="C1498" s="1" t="s">
        <v>2</v>
      </c>
      <c r="D1498" s="1">
        <v>1</v>
      </c>
      <c r="E1498" s="1" t="s">
        <v>279</v>
      </c>
      <c r="F1498">
        <v>1</v>
      </c>
      <c r="G1498" s="1" t="str">
        <f>+VLOOKUP(bloque1_2[[#This Row],[niño]],BD.niños[[Código]:[sexo]],6,FALSE)</f>
        <v>7 y 8</v>
      </c>
      <c r="H1498" s="1" t="str">
        <f>+VLOOKUP(bloque1_2[[#This Row],[niño]],BD.niños[[Código]:[sexo]],7,FALSE)</f>
        <v>F</v>
      </c>
      <c r="I1498" s="1">
        <v>1</v>
      </c>
    </row>
    <row r="1499" spans="1:9" x14ac:dyDescent="0.55000000000000004">
      <c r="A1499" s="1">
        <v>47</v>
      </c>
      <c r="B1499" t="s">
        <v>427</v>
      </c>
      <c r="C1499" s="1" t="s">
        <v>2</v>
      </c>
      <c r="D1499" s="1">
        <v>1</v>
      </c>
      <c r="E1499" s="1" t="s">
        <v>282</v>
      </c>
      <c r="F1499">
        <v>6</v>
      </c>
      <c r="G1499" s="1" t="str">
        <f>+VLOOKUP(bloque1_2[[#This Row],[niño]],BD.niños[[Código]:[sexo]],6,FALSE)</f>
        <v>5 y 6</v>
      </c>
      <c r="H1499" s="1" t="str">
        <f>+VLOOKUP(bloque1_2[[#This Row],[niño]],BD.niños[[Código]:[sexo]],7,FALSE)</f>
        <v>F</v>
      </c>
      <c r="I1499" s="1">
        <v>1</v>
      </c>
    </row>
    <row r="1500" spans="1:9" x14ac:dyDescent="0.55000000000000004">
      <c r="A1500" s="1">
        <v>47</v>
      </c>
      <c r="B1500" t="s">
        <v>427</v>
      </c>
      <c r="C1500" s="1" t="s">
        <v>2</v>
      </c>
      <c r="D1500" s="1">
        <v>1</v>
      </c>
      <c r="E1500" s="1" t="s">
        <v>352</v>
      </c>
      <c r="F1500">
        <v>2</v>
      </c>
      <c r="G1500" s="1" t="str">
        <f>+VLOOKUP(bloque1_2[[#This Row],[niño]],BD.niños[[Código]:[sexo]],6,FALSE)</f>
        <v>7 y 8</v>
      </c>
      <c r="H1500" s="1" t="str">
        <f>+VLOOKUP(bloque1_2[[#This Row],[niño]],BD.niños[[Código]:[sexo]],7,FALSE)</f>
        <v>F</v>
      </c>
      <c r="I1500" s="1">
        <v>1</v>
      </c>
    </row>
    <row r="1501" spans="1:9" x14ac:dyDescent="0.55000000000000004">
      <c r="A1501" s="1">
        <v>47</v>
      </c>
      <c r="B1501" t="s">
        <v>427</v>
      </c>
      <c r="C1501" s="1" t="s">
        <v>2</v>
      </c>
      <c r="D1501" s="1">
        <v>1</v>
      </c>
      <c r="E1501" s="1" t="s">
        <v>357</v>
      </c>
      <c r="F1501">
        <v>6</v>
      </c>
      <c r="G1501" s="1" t="str">
        <f>+VLOOKUP(bloque1_2[[#This Row],[niño]],BD.niños[[Código]:[sexo]],6,FALSE)</f>
        <v>7 y 8</v>
      </c>
      <c r="H1501" s="1" t="str">
        <f>+VLOOKUP(bloque1_2[[#This Row],[niño]],BD.niños[[Código]:[sexo]],7,FALSE)</f>
        <v>M</v>
      </c>
      <c r="I1501" s="1">
        <v>1</v>
      </c>
    </row>
    <row r="1502" spans="1:9" x14ac:dyDescent="0.55000000000000004">
      <c r="A1502" s="1">
        <v>47</v>
      </c>
      <c r="B1502" t="s">
        <v>427</v>
      </c>
      <c r="C1502" s="1" t="s">
        <v>2</v>
      </c>
      <c r="D1502" s="1">
        <v>1</v>
      </c>
      <c r="E1502" s="1" t="s">
        <v>360</v>
      </c>
      <c r="F1502">
        <v>6</v>
      </c>
      <c r="G1502" s="1" t="str">
        <f>+VLOOKUP(bloque1_2[[#This Row],[niño]],BD.niños[[Código]:[sexo]],6,FALSE)</f>
        <v>9 y 10</v>
      </c>
      <c r="H1502" s="1" t="str">
        <f>+VLOOKUP(bloque1_2[[#This Row],[niño]],BD.niños[[Código]:[sexo]],7,FALSE)</f>
        <v>M</v>
      </c>
      <c r="I1502" s="1">
        <v>1</v>
      </c>
    </row>
    <row r="1503" spans="1:9" x14ac:dyDescent="0.55000000000000004">
      <c r="A1503" s="1">
        <v>47</v>
      </c>
      <c r="B1503" t="s">
        <v>427</v>
      </c>
      <c r="C1503" s="1" t="s">
        <v>2</v>
      </c>
      <c r="D1503" s="1">
        <v>1</v>
      </c>
      <c r="E1503" s="1" t="s">
        <v>364</v>
      </c>
      <c r="F1503">
        <v>1</v>
      </c>
      <c r="G1503" s="1" t="str">
        <f>+VLOOKUP(bloque1_2[[#This Row],[niño]],BD.niños[[Código]:[sexo]],6,FALSE)</f>
        <v>9 y 10</v>
      </c>
      <c r="H1503" s="1" t="str">
        <f>+VLOOKUP(bloque1_2[[#This Row],[niño]],BD.niños[[Código]:[sexo]],7,FALSE)</f>
        <v>M</v>
      </c>
      <c r="I1503" s="1">
        <v>1</v>
      </c>
    </row>
    <row r="1504" spans="1:9" x14ac:dyDescent="0.55000000000000004">
      <c r="A1504" s="1">
        <v>47</v>
      </c>
      <c r="B1504" t="s">
        <v>427</v>
      </c>
      <c r="C1504" s="1" t="s">
        <v>2</v>
      </c>
      <c r="D1504" s="1">
        <v>1</v>
      </c>
      <c r="E1504" s="1" t="s">
        <v>368</v>
      </c>
      <c r="F1504">
        <v>2</v>
      </c>
      <c r="G1504" s="1" t="str">
        <f>+VLOOKUP(bloque1_2[[#This Row],[niño]],BD.niños[[Código]:[sexo]],6,FALSE)</f>
        <v>9 y 10</v>
      </c>
      <c r="H1504" s="1" t="str">
        <f>+VLOOKUP(bloque1_2[[#This Row],[niño]],BD.niños[[Código]:[sexo]],7,FALSE)</f>
        <v>M</v>
      </c>
      <c r="I1504" s="1">
        <v>1</v>
      </c>
    </row>
    <row r="1505" spans="1:9" x14ac:dyDescent="0.55000000000000004">
      <c r="A1505" s="1">
        <v>47</v>
      </c>
      <c r="B1505" t="s">
        <v>427</v>
      </c>
      <c r="C1505" s="1" t="s">
        <v>2</v>
      </c>
      <c r="D1505" s="1">
        <v>1</v>
      </c>
      <c r="E1505" s="1" t="s">
        <v>371</v>
      </c>
      <c r="F1505">
        <v>1</v>
      </c>
      <c r="G1505" s="1" t="str">
        <f>+VLOOKUP(bloque1_2[[#This Row],[niño]],BD.niños[[Código]:[sexo]],6,FALSE)</f>
        <v>9 y 10</v>
      </c>
      <c r="H1505" s="1" t="str">
        <f>+VLOOKUP(bloque1_2[[#This Row],[niño]],BD.niños[[Código]:[sexo]],7,FALSE)</f>
        <v>F</v>
      </c>
      <c r="I1505" s="1">
        <v>1</v>
      </c>
    </row>
    <row r="1506" spans="1:9" x14ac:dyDescent="0.55000000000000004">
      <c r="A1506" s="1">
        <v>48</v>
      </c>
      <c r="B1506" t="s">
        <v>428</v>
      </c>
      <c r="C1506" s="1" t="s">
        <v>2</v>
      </c>
      <c r="D1506" s="1">
        <v>1</v>
      </c>
      <c r="E1506" s="1" t="s">
        <v>36</v>
      </c>
      <c r="F1506">
        <v>1</v>
      </c>
      <c r="G1506" s="1" t="str">
        <f>+VLOOKUP(bloque1_2[[#This Row],[niño]],BD.niños[[Código]:[sexo]],6,FALSE)</f>
        <v>5 y 6</v>
      </c>
      <c r="H1506" s="1" t="str">
        <f>+VLOOKUP(bloque1_2[[#This Row],[niño]],BD.niños[[Código]:[sexo]],7,FALSE)</f>
        <v>M</v>
      </c>
      <c r="I1506" s="1">
        <v>1</v>
      </c>
    </row>
    <row r="1507" spans="1:9" x14ac:dyDescent="0.55000000000000004">
      <c r="A1507" s="1">
        <v>48</v>
      </c>
      <c r="B1507" t="s">
        <v>428</v>
      </c>
      <c r="C1507" s="1" t="s">
        <v>2</v>
      </c>
      <c r="D1507" s="1">
        <v>1</v>
      </c>
      <c r="E1507" s="1" t="s">
        <v>40</v>
      </c>
      <c r="F1507">
        <v>7</v>
      </c>
      <c r="G1507" s="1" t="str">
        <f>+VLOOKUP(bloque1_2[[#This Row],[niño]],BD.niños[[Código]:[sexo]],6,FALSE)</f>
        <v>7 y 8</v>
      </c>
      <c r="H1507" s="1" t="str">
        <f>+VLOOKUP(bloque1_2[[#This Row],[niño]],BD.niños[[Código]:[sexo]],7,FALSE)</f>
        <v>M</v>
      </c>
      <c r="I1507" s="1">
        <v>1</v>
      </c>
    </row>
    <row r="1508" spans="1:9" x14ac:dyDescent="0.55000000000000004">
      <c r="A1508" s="1">
        <v>48</v>
      </c>
      <c r="B1508" t="s">
        <v>428</v>
      </c>
      <c r="C1508" s="1" t="s">
        <v>2</v>
      </c>
      <c r="D1508" s="1">
        <v>1</v>
      </c>
      <c r="E1508" s="1" t="s">
        <v>44</v>
      </c>
      <c r="F1508">
        <v>1</v>
      </c>
      <c r="G1508" s="1" t="str">
        <f>+VLOOKUP(bloque1_2[[#This Row],[niño]],BD.niños[[Código]:[sexo]],6,FALSE)</f>
        <v>7 y 8</v>
      </c>
      <c r="H1508" s="1" t="str">
        <f>+VLOOKUP(bloque1_2[[#This Row],[niño]],BD.niños[[Código]:[sexo]],7,FALSE)</f>
        <v>F</v>
      </c>
      <c r="I1508" s="1">
        <v>1</v>
      </c>
    </row>
    <row r="1509" spans="1:9" x14ac:dyDescent="0.55000000000000004">
      <c r="A1509" s="1">
        <v>48</v>
      </c>
      <c r="B1509" t="s">
        <v>428</v>
      </c>
      <c r="C1509" s="1" t="s">
        <v>2</v>
      </c>
      <c r="D1509" s="1">
        <v>1</v>
      </c>
      <c r="E1509" s="1" t="s">
        <v>48</v>
      </c>
      <c r="F1509">
        <v>1</v>
      </c>
      <c r="G1509" s="1" t="str">
        <f>+VLOOKUP(bloque1_2[[#This Row],[niño]],BD.niños[[Código]:[sexo]],6,FALSE)</f>
        <v>7 y 8</v>
      </c>
      <c r="H1509" s="1" t="str">
        <f>+VLOOKUP(bloque1_2[[#This Row],[niño]],BD.niños[[Código]:[sexo]],7,FALSE)</f>
        <v>F</v>
      </c>
      <c r="I1509" s="1">
        <v>1</v>
      </c>
    </row>
    <row r="1510" spans="1:9" x14ac:dyDescent="0.55000000000000004">
      <c r="A1510" s="1">
        <v>48</v>
      </c>
      <c r="B1510" t="s">
        <v>428</v>
      </c>
      <c r="C1510" s="1" t="s">
        <v>2</v>
      </c>
      <c r="D1510" s="1">
        <v>1</v>
      </c>
      <c r="E1510" s="1" t="s">
        <v>52</v>
      </c>
      <c r="F1510">
        <v>6</v>
      </c>
      <c r="G1510" s="1" t="str">
        <f>+VLOOKUP(bloque1_2[[#This Row],[niño]],BD.niños[[Código]:[sexo]],6,FALSE)</f>
        <v>7 y 8</v>
      </c>
      <c r="H1510" s="1" t="str">
        <f>+VLOOKUP(bloque1_2[[#This Row],[niño]],BD.niños[[Código]:[sexo]],7,FALSE)</f>
        <v>F</v>
      </c>
      <c r="I1510" s="1">
        <v>1</v>
      </c>
    </row>
    <row r="1511" spans="1:9" x14ac:dyDescent="0.55000000000000004">
      <c r="A1511" s="1">
        <v>48</v>
      </c>
      <c r="B1511" t="s">
        <v>428</v>
      </c>
      <c r="C1511" s="1" t="s">
        <v>2</v>
      </c>
      <c r="D1511" s="1">
        <v>1</v>
      </c>
      <c r="E1511" s="1" t="s">
        <v>56</v>
      </c>
      <c r="F1511">
        <v>1</v>
      </c>
      <c r="G1511" s="1" t="str">
        <f>+VLOOKUP(bloque1_2[[#This Row],[niño]],BD.niños[[Código]:[sexo]],6,FALSE)</f>
        <v>7 y 8</v>
      </c>
      <c r="H1511" s="1" t="str">
        <f>+VLOOKUP(bloque1_2[[#This Row],[niño]],BD.niños[[Código]:[sexo]],7,FALSE)</f>
        <v>F</v>
      </c>
      <c r="I1511" s="1">
        <v>1</v>
      </c>
    </row>
    <row r="1512" spans="1:9" x14ac:dyDescent="0.55000000000000004">
      <c r="A1512" s="1">
        <v>48</v>
      </c>
      <c r="B1512" t="s">
        <v>428</v>
      </c>
      <c r="C1512" s="1" t="s">
        <v>2</v>
      </c>
      <c r="D1512" s="1">
        <v>1</v>
      </c>
      <c r="E1512" s="1" t="s">
        <v>60</v>
      </c>
      <c r="F1512">
        <v>7</v>
      </c>
      <c r="G1512" s="1" t="str">
        <f>+VLOOKUP(bloque1_2[[#This Row],[niño]],BD.niños[[Código]:[sexo]],6,FALSE)</f>
        <v>9 y 10</v>
      </c>
      <c r="H1512" s="1" t="str">
        <f>+VLOOKUP(bloque1_2[[#This Row],[niño]],BD.niños[[Código]:[sexo]],7,FALSE)</f>
        <v>M</v>
      </c>
      <c r="I1512" s="1">
        <v>1</v>
      </c>
    </row>
    <row r="1513" spans="1:9" x14ac:dyDescent="0.55000000000000004">
      <c r="A1513" s="1">
        <v>48</v>
      </c>
      <c r="B1513" t="s">
        <v>428</v>
      </c>
      <c r="C1513" s="1" t="s">
        <v>2</v>
      </c>
      <c r="D1513" s="1">
        <v>1</v>
      </c>
      <c r="E1513" s="1" t="s">
        <v>64</v>
      </c>
      <c r="F1513">
        <v>1</v>
      </c>
      <c r="G1513" s="1" t="str">
        <f>+VLOOKUP(bloque1_2[[#This Row],[niño]],BD.niños[[Código]:[sexo]],6,FALSE)</f>
        <v>9 y 10</v>
      </c>
      <c r="H1513" s="1" t="str">
        <f>+VLOOKUP(bloque1_2[[#This Row],[niño]],BD.niños[[Código]:[sexo]],7,FALSE)</f>
        <v>F</v>
      </c>
      <c r="I1513" s="1">
        <v>1</v>
      </c>
    </row>
    <row r="1514" spans="1:9" x14ac:dyDescent="0.55000000000000004">
      <c r="A1514" s="1">
        <v>48</v>
      </c>
      <c r="B1514" t="s">
        <v>428</v>
      </c>
      <c r="C1514" s="1" t="s">
        <v>2</v>
      </c>
      <c r="D1514" s="1">
        <v>1</v>
      </c>
      <c r="E1514" s="1" t="s">
        <v>68</v>
      </c>
      <c r="F1514">
        <v>3</v>
      </c>
      <c r="G1514" s="1" t="str">
        <f>+VLOOKUP(bloque1_2[[#This Row],[niño]],BD.niños[[Código]:[sexo]],6,FALSE)</f>
        <v>9 y 10</v>
      </c>
      <c r="H1514" s="1" t="str">
        <f>+VLOOKUP(bloque1_2[[#This Row],[niño]],BD.niños[[Código]:[sexo]],7,FALSE)</f>
        <v>M</v>
      </c>
      <c r="I1514" s="1">
        <v>1</v>
      </c>
    </row>
    <row r="1515" spans="1:9" x14ac:dyDescent="0.55000000000000004">
      <c r="A1515" s="1">
        <v>48</v>
      </c>
      <c r="B1515" t="s">
        <v>428</v>
      </c>
      <c r="C1515" s="1" t="s">
        <v>2</v>
      </c>
      <c r="D1515" s="1">
        <v>1</v>
      </c>
      <c r="E1515" s="1" t="s">
        <v>72</v>
      </c>
      <c r="F1515">
        <v>1</v>
      </c>
      <c r="G1515" s="1" t="str">
        <f>+VLOOKUP(bloque1_2[[#This Row],[niño]],BD.niños[[Código]:[sexo]],6,FALSE)</f>
        <v>9 y 10</v>
      </c>
      <c r="H1515" s="1" t="str">
        <f>+VLOOKUP(bloque1_2[[#This Row],[niño]],BD.niños[[Código]:[sexo]],7,FALSE)</f>
        <v>F</v>
      </c>
      <c r="I1515" s="1">
        <v>1</v>
      </c>
    </row>
    <row r="1516" spans="1:9" x14ac:dyDescent="0.55000000000000004">
      <c r="A1516" s="1">
        <v>48</v>
      </c>
      <c r="B1516" t="s">
        <v>428</v>
      </c>
      <c r="C1516" s="1" t="s">
        <v>2</v>
      </c>
      <c r="D1516" s="1">
        <v>1</v>
      </c>
      <c r="E1516" s="1" t="s">
        <v>75</v>
      </c>
      <c r="F1516">
        <v>1</v>
      </c>
      <c r="G1516" s="1" t="str">
        <f>+VLOOKUP(bloque1_2[[#This Row],[niño]],BD.niños[[Código]:[sexo]],6,FALSE)</f>
        <v>9 y 10</v>
      </c>
      <c r="H1516" s="1" t="str">
        <f>+VLOOKUP(bloque1_2[[#This Row],[niño]],BD.niños[[Código]:[sexo]],7,FALSE)</f>
        <v>F</v>
      </c>
      <c r="I1516" s="1">
        <v>1</v>
      </c>
    </row>
    <row r="1517" spans="1:9" x14ac:dyDescent="0.55000000000000004">
      <c r="A1517" s="1">
        <v>48</v>
      </c>
      <c r="B1517" t="s">
        <v>428</v>
      </c>
      <c r="C1517" s="1" t="s">
        <v>2</v>
      </c>
      <c r="D1517" s="1">
        <v>1</v>
      </c>
      <c r="E1517" s="1" t="s">
        <v>78</v>
      </c>
      <c r="F1517">
        <v>7</v>
      </c>
      <c r="G1517" s="1" t="str">
        <f>+VLOOKUP(bloque1_2[[#This Row],[niño]],BD.niños[[Código]:[sexo]],6,FALSE)</f>
        <v>5 y 6</v>
      </c>
      <c r="H1517" s="1" t="str">
        <f>+VLOOKUP(bloque1_2[[#This Row],[niño]],BD.niños[[Código]:[sexo]],7,FALSE)</f>
        <v>M</v>
      </c>
      <c r="I1517" s="1">
        <v>1</v>
      </c>
    </row>
    <row r="1518" spans="1:9" x14ac:dyDescent="0.55000000000000004">
      <c r="A1518" s="1">
        <v>48</v>
      </c>
      <c r="B1518" t="s">
        <v>428</v>
      </c>
      <c r="C1518" s="1" t="s">
        <v>2</v>
      </c>
      <c r="D1518" s="1">
        <v>1</v>
      </c>
      <c r="E1518" s="1" t="s">
        <v>82</v>
      </c>
      <c r="F1518">
        <v>4</v>
      </c>
      <c r="G1518" s="1" t="str">
        <f>+VLOOKUP(bloque1_2[[#This Row],[niño]],BD.niños[[Código]:[sexo]],6,FALSE)</f>
        <v>5 y 6</v>
      </c>
      <c r="H1518" s="1" t="str">
        <f>+VLOOKUP(bloque1_2[[#This Row],[niño]],BD.niños[[Código]:[sexo]],7,FALSE)</f>
        <v>F</v>
      </c>
      <c r="I1518" s="1">
        <v>1</v>
      </c>
    </row>
    <row r="1519" spans="1:9" x14ac:dyDescent="0.55000000000000004">
      <c r="A1519" s="1">
        <v>48</v>
      </c>
      <c r="B1519" t="s">
        <v>428</v>
      </c>
      <c r="C1519" s="1" t="s">
        <v>2</v>
      </c>
      <c r="D1519" s="1">
        <v>1</v>
      </c>
      <c r="E1519" s="1" t="s">
        <v>85</v>
      </c>
      <c r="F1519">
        <v>5</v>
      </c>
      <c r="G1519" s="1" t="str">
        <f>+VLOOKUP(bloque1_2[[#This Row],[niño]],BD.niños[[Código]:[sexo]],6,FALSE)</f>
        <v>5 y 6</v>
      </c>
      <c r="H1519" s="1" t="str">
        <f>+VLOOKUP(bloque1_2[[#This Row],[niño]],BD.niños[[Código]:[sexo]],7,FALSE)</f>
        <v>M</v>
      </c>
      <c r="I1519" s="1">
        <v>1</v>
      </c>
    </row>
    <row r="1520" spans="1:9" x14ac:dyDescent="0.55000000000000004">
      <c r="A1520" s="1">
        <v>48</v>
      </c>
      <c r="B1520" t="s">
        <v>428</v>
      </c>
      <c r="C1520" s="1" t="s">
        <v>2</v>
      </c>
      <c r="D1520" s="1">
        <v>1</v>
      </c>
      <c r="E1520" s="1" t="s">
        <v>184</v>
      </c>
      <c r="F1520">
        <v>1</v>
      </c>
      <c r="G1520" s="1" t="str">
        <f>+VLOOKUP(bloque1_2[[#This Row],[niño]],BD.niños[[Código]:[sexo]],6,FALSE)</f>
        <v>7 y 8</v>
      </c>
      <c r="H1520" s="1" t="str">
        <f>+VLOOKUP(bloque1_2[[#This Row],[niño]],BD.niños[[Código]:[sexo]],7,FALSE)</f>
        <v>M</v>
      </c>
      <c r="I1520" s="1">
        <v>1</v>
      </c>
    </row>
    <row r="1521" spans="1:9" x14ac:dyDescent="0.55000000000000004">
      <c r="A1521" s="1">
        <v>48</v>
      </c>
      <c r="B1521" t="s">
        <v>428</v>
      </c>
      <c r="C1521" s="1" t="s">
        <v>2</v>
      </c>
      <c r="D1521" s="1">
        <v>1</v>
      </c>
      <c r="E1521" s="1" t="s">
        <v>187</v>
      </c>
      <c r="F1521">
        <v>6</v>
      </c>
      <c r="G1521" s="1" t="str">
        <f>+VLOOKUP(bloque1_2[[#This Row],[niño]],BD.niños[[Código]:[sexo]],6,FALSE)</f>
        <v>7 y 8</v>
      </c>
      <c r="H1521" s="1" t="str">
        <f>+VLOOKUP(bloque1_2[[#This Row],[niño]],BD.niños[[Código]:[sexo]],7,FALSE)</f>
        <v>F</v>
      </c>
      <c r="I1521" s="1">
        <v>1</v>
      </c>
    </row>
    <row r="1522" spans="1:9" x14ac:dyDescent="0.55000000000000004">
      <c r="A1522" s="1">
        <v>48</v>
      </c>
      <c r="B1522" t="s">
        <v>428</v>
      </c>
      <c r="C1522" s="1" t="s">
        <v>2</v>
      </c>
      <c r="D1522" s="1">
        <v>1</v>
      </c>
      <c r="E1522" s="1" t="s">
        <v>192</v>
      </c>
      <c r="F1522">
        <v>1</v>
      </c>
      <c r="G1522" s="1" t="str">
        <f>+VLOOKUP(bloque1_2[[#This Row],[niño]],BD.niños[[Código]:[sexo]],6,FALSE)</f>
        <v>7 y 8</v>
      </c>
      <c r="H1522" s="1" t="str">
        <f>+VLOOKUP(bloque1_2[[#This Row],[niño]],BD.niños[[Código]:[sexo]],7,FALSE)</f>
        <v>M</v>
      </c>
      <c r="I1522" s="1">
        <v>1</v>
      </c>
    </row>
    <row r="1523" spans="1:9" x14ac:dyDescent="0.55000000000000004">
      <c r="A1523" s="1">
        <v>48</v>
      </c>
      <c r="B1523" t="s">
        <v>428</v>
      </c>
      <c r="C1523" s="1" t="s">
        <v>2</v>
      </c>
      <c r="D1523" s="1">
        <v>1</v>
      </c>
      <c r="E1523" s="1" t="s">
        <v>195</v>
      </c>
      <c r="F1523">
        <v>6</v>
      </c>
      <c r="G1523" s="1" t="str">
        <f>+VLOOKUP(bloque1_2[[#This Row],[niño]],BD.niños[[Código]:[sexo]],6,FALSE)</f>
        <v>9 y 10</v>
      </c>
      <c r="H1523" s="1" t="str">
        <f>+VLOOKUP(bloque1_2[[#This Row],[niño]],BD.niños[[Código]:[sexo]],7,FALSE)</f>
        <v>M</v>
      </c>
      <c r="I1523" s="1">
        <v>1</v>
      </c>
    </row>
    <row r="1524" spans="1:9" x14ac:dyDescent="0.55000000000000004">
      <c r="A1524" s="1">
        <v>48</v>
      </c>
      <c r="B1524" t="s">
        <v>428</v>
      </c>
      <c r="C1524" s="1" t="s">
        <v>2</v>
      </c>
      <c r="D1524" s="1">
        <v>1</v>
      </c>
      <c r="E1524" s="1" t="s">
        <v>199</v>
      </c>
      <c r="F1524">
        <v>6</v>
      </c>
      <c r="G1524" s="1" t="str">
        <f>+VLOOKUP(bloque1_2[[#This Row],[niño]],BD.niños[[Código]:[sexo]],6,FALSE)</f>
        <v>9 y 10</v>
      </c>
      <c r="H1524" s="1" t="str">
        <f>+VLOOKUP(bloque1_2[[#This Row],[niño]],BD.niños[[Código]:[sexo]],7,FALSE)</f>
        <v>M</v>
      </c>
      <c r="I1524" s="1">
        <v>1</v>
      </c>
    </row>
    <row r="1525" spans="1:9" x14ac:dyDescent="0.55000000000000004">
      <c r="A1525" s="1">
        <v>48</v>
      </c>
      <c r="B1525" t="s">
        <v>428</v>
      </c>
      <c r="C1525" s="1" t="s">
        <v>2</v>
      </c>
      <c r="D1525" s="1">
        <v>1</v>
      </c>
      <c r="E1525" s="1" t="s">
        <v>203</v>
      </c>
      <c r="F1525">
        <v>1</v>
      </c>
      <c r="G1525" s="1" t="str">
        <f>+VLOOKUP(bloque1_2[[#This Row],[niño]],BD.niños[[Código]:[sexo]],6,FALSE)</f>
        <v>9 y 10</v>
      </c>
      <c r="H1525" s="1" t="str">
        <f>+VLOOKUP(bloque1_2[[#This Row],[niño]],BD.niños[[Código]:[sexo]],7,FALSE)</f>
        <v>F</v>
      </c>
      <c r="I1525" s="1">
        <v>1</v>
      </c>
    </row>
    <row r="1526" spans="1:9" x14ac:dyDescent="0.55000000000000004">
      <c r="A1526" s="1">
        <v>48</v>
      </c>
      <c r="B1526" t="s">
        <v>428</v>
      </c>
      <c r="C1526" s="1" t="s">
        <v>2</v>
      </c>
      <c r="D1526" s="1">
        <v>1</v>
      </c>
      <c r="E1526" s="1" t="s">
        <v>206</v>
      </c>
      <c r="F1526">
        <v>1</v>
      </c>
      <c r="G1526" s="1" t="str">
        <f>+VLOOKUP(bloque1_2[[#This Row],[niño]],BD.niños[[Código]:[sexo]],6,FALSE)</f>
        <v>9 y 10</v>
      </c>
      <c r="H1526" s="1" t="str">
        <f>+VLOOKUP(bloque1_2[[#This Row],[niño]],BD.niños[[Código]:[sexo]],7,FALSE)</f>
        <v>F</v>
      </c>
      <c r="I1526" s="1">
        <v>1</v>
      </c>
    </row>
    <row r="1527" spans="1:9" x14ac:dyDescent="0.55000000000000004">
      <c r="A1527" s="1">
        <v>48</v>
      </c>
      <c r="B1527" t="s">
        <v>428</v>
      </c>
      <c r="C1527" s="1" t="s">
        <v>2</v>
      </c>
      <c r="D1527" s="1">
        <v>1</v>
      </c>
      <c r="E1527" s="1" t="s">
        <v>210</v>
      </c>
      <c r="F1527">
        <v>5</v>
      </c>
      <c r="G1527" s="1" t="str">
        <f>+VLOOKUP(bloque1_2[[#This Row],[niño]],BD.niños[[Código]:[sexo]],6,FALSE)</f>
        <v>7 y 8</v>
      </c>
      <c r="H1527" s="1" t="str">
        <f>+VLOOKUP(bloque1_2[[#This Row],[niño]],BD.niños[[Código]:[sexo]],7,FALSE)</f>
        <v>M</v>
      </c>
      <c r="I1527" s="1">
        <v>1</v>
      </c>
    </row>
    <row r="1528" spans="1:9" x14ac:dyDescent="0.55000000000000004">
      <c r="A1528" s="1">
        <v>48</v>
      </c>
      <c r="B1528" t="s">
        <v>428</v>
      </c>
      <c r="C1528" s="1" t="s">
        <v>2</v>
      </c>
      <c r="D1528" s="1">
        <v>1</v>
      </c>
      <c r="E1528" s="1" t="s">
        <v>274</v>
      </c>
      <c r="F1528">
        <v>3</v>
      </c>
      <c r="G1528" s="1" t="str">
        <f>+VLOOKUP(bloque1_2[[#This Row],[niño]],BD.niños[[Código]:[sexo]],6,FALSE)</f>
        <v>5 y 6</v>
      </c>
      <c r="H1528" s="1" t="str">
        <f>+VLOOKUP(bloque1_2[[#This Row],[niño]],BD.niños[[Código]:[sexo]],7,FALSE)</f>
        <v>M</v>
      </c>
      <c r="I1528" s="1">
        <v>1</v>
      </c>
    </row>
    <row r="1529" spans="1:9" x14ac:dyDescent="0.55000000000000004">
      <c r="A1529" s="1">
        <v>48</v>
      </c>
      <c r="B1529" t="s">
        <v>428</v>
      </c>
      <c r="C1529" s="1" t="s">
        <v>2</v>
      </c>
      <c r="D1529" s="1">
        <v>1</v>
      </c>
      <c r="E1529" s="1" t="s">
        <v>276</v>
      </c>
      <c r="F1529">
        <v>1</v>
      </c>
      <c r="G1529" s="1" t="str">
        <f>+VLOOKUP(bloque1_2[[#This Row],[niño]],BD.niños[[Código]:[sexo]],6,FALSE)</f>
        <v>5 y 6</v>
      </c>
      <c r="H1529" s="1" t="str">
        <f>+VLOOKUP(bloque1_2[[#This Row],[niño]],BD.niños[[Código]:[sexo]],7,FALSE)</f>
        <v>M</v>
      </c>
      <c r="I1529" s="1">
        <v>1</v>
      </c>
    </row>
    <row r="1530" spans="1:9" x14ac:dyDescent="0.55000000000000004">
      <c r="A1530" s="1">
        <v>48</v>
      </c>
      <c r="B1530" t="s">
        <v>428</v>
      </c>
      <c r="C1530" s="1" t="s">
        <v>2</v>
      </c>
      <c r="D1530" s="1">
        <v>1</v>
      </c>
      <c r="E1530" s="1" t="s">
        <v>279</v>
      </c>
      <c r="F1530">
        <v>3</v>
      </c>
      <c r="G1530" s="1" t="str">
        <f>+VLOOKUP(bloque1_2[[#This Row],[niño]],BD.niños[[Código]:[sexo]],6,FALSE)</f>
        <v>7 y 8</v>
      </c>
      <c r="H1530" s="1" t="str">
        <f>+VLOOKUP(bloque1_2[[#This Row],[niño]],BD.niños[[Código]:[sexo]],7,FALSE)</f>
        <v>F</v>
      </c>
      <c r="I1530" s="1">
        <v>1</v>
      </c>
    </row>
    <row r="1531" spans="1:9" x14ac:dyDescent="0.55000000000000004">
      <c r="A1531" s="1">
        <v>48</v>
      </c>
      <c r="B1531" t="s">
        <v>428</v>
      </c>
      <c r="C1531" s="1" t="s">
        <v>2</v>
      </c>
      <c r="D1531" s="1">
        <v>1</v>
      </c>
      <c r="E1531" s="1" t="s">
        <v>282</v>
      </c>
      <c r="F1531">
        <v>7</v>
      </c>
      <c r="G1531" s="1" t="str">
        <f>+VLOOKUP(bloque1_2[[#This Row],[niño]],BD.niños[[Código]:[sexo]],6,FALSE)</f>
        <v>5 y 6</v>
      </c>
      <c r="H1531" s="1" t="str">
        <f>+VLOOKUP(bloque1_2[[#This Row],[niño]],BD.niños[[Código]:[sexo]],7,FALSE)</f>
        <v>F</v>
      </c>
      <c r="I1531" s="1">
        <v>1</v>
      </c>
    </row>
    <row r="1532" spans="1:9" x14ac:dyDescent="0.55000000000000004">
      <c r="A1532" s="1">
        <v>48</v>
      </c>
      <c r="B1532" t="s">
        <v>428</v>
      </c>
      <c r="C1532" s="1" t="s">
        <v>2</v>
      </c>
      <c r="D1532" s="1">
        <v>1</v>
      </c>
      <c r="E1532" s="1" t="s">
        <v>352</v>
      </c>
      <c r="F1532">
        <v>6</v>
      </c>
      <c r="G1532" s="1" t="str">
        <f>+VLOOKUP(bloque1_2[[#This Row],[niño]],BD.niños[[Código]:[sexo]],6,FALSE)</f>
        <v>7 y 8</v>
      </c>
      <c r="H1532" s="1" t="str">
        <f>+VLOOKUP(bloque1_2[[#This Row],[niño]],BD.niños[[Código]:[sexo]],7,FALSE)</f>
        <v>F</v>
      </c>
      <c r="I1532" s="1">
        <v>1</v>
      </c>
    </row>
    <row r="1533" spans="1:9" x14ac:dyDescent="0.55000000000000004">
      <c r="A1533" s="1">
        <v>48</v>
      </c>
      <c r="B1533" t="s">
        <v>428</v>
      </c>
      <c r="C1533" s="1" t="s">
        <v>2</v>
      </c>
      <c r="D1533" s="1">
        <v>1</v>
      </c>
      <c r="E1533" s="1" t="s">
        <v>357</v>
      </c>
      <c r="F1533">
        <v>5</v>
      </c>
      <c r="G1533" s="1" t="str">
        <f>+VLOOKUP(bloque1_2[[#This Row],[niño]],BD.niños[[Código]:[sexo]],6,FALSE)</f>
        <v>7 y 8</v>
      </c>
      <c r="H1533" s="1" t="str">
        <f>+VLOOKUP(bloque1_2[[#This Row],[niño]],BD.niños[[Código]:[sexo]],7,FALSE)</f>
        <v>M</v>
      </c>
      <c r="I1533" s="1">
        <v>1</v>
      </c>
    </row>
    <row r="1534" spans="1:9" x14ac:dyDescent="0.55000000000000004">
      <c r="A1534" s="1">
        <v>48</v>
      </c>
      <c r="B1534" t="s">
        <v>428</v>
      </c>
      <c r="C1534" s="1" t="s">
        <v>2</v>
      </c>
      <c r="D1534" s="1">
        <v>1</v>
      </c>
      <c r="E1534" s="1" t="s">
        <v>360</v>
      </c>
      <c r="F1534">
        <v>1</v>
      </c>
      <c r="G1534" s="1" t="str">
        <f>+VLOOKUP(bloque1_2[[#This Row],[niño]],BD.niños[[Código]:[sexo]],6,FALSE)</f>
        <v>9 y 10</v>
      </c>
      <c r="H1534" s="1" t="str">
        <f>+VLOOKUP(bloque1_2[[#This Row],[niño]],BD.niños[[Código]:[sexo]],7,FALSE)</f>
        <v>M</v>
      </c>
      <c r="I1534" s="1">
        <v>1</v>
      </c>
    </row>
    <row r="1535" spans="1:9" x14ac:dyDescent="0.55000000000000004">
      <c r="A1535" s="1">
        <v>48</v>
      </c>
      <c r="B1535" t="s">
        <v>428</v>
      </c>
      <c r="C1535" s="1" t="s">
        <v>2</v>
      </c>
      <c r="D1535" s="1">
        <v>1</v>
      </c>
      <c r="E1535" s="1" t="s">
        <v>364</v>
      </c>
      <c r="F1535">
        <v>1</v>
      </c>
      <c r="G1535" s="1" t="str">
        <f>+VLOOKUP(bloque1_2[[#This Row],[niño]],BD.niños[[Código]:[sexo]],6,FALSE)</f>
        <v>9 y 10</v>
      </c>
      <c r="H1535" s="1" t="str">
        <f>+VLOOKUP(bloque1_2[[#This Row],[niño]],BD.niños[[Código]:[sexo]],7,FALSE)</f>
        <v>M</v>
      </c>
      <c r="I1535" s="1">
        <v>1</v>
      </c>
    </row>
    <row r="1536" spans="1:9" x14ac:dyDescent="0.55000000000000004">
      <c r="A1536" s="1">
        <v>48</v>
      </c>
      <c r="B1536" t="s">
        <v>428</v>
      </c>
      <c r="C1536" s="1" t="s">
        <v>2</v>
      </c>
      <c r="D1536" s="1">
        <v>1</v>
      </c>
      <c r="E1536" s="1" t="s">
        <v>368</v>
      </c>
      <c r="F1536">
        <v>1</v>
      </c>
      <c r="G1536" s="1" t="str">
        <f>+VLOOKUP(bloque1_2[[#This Row],[niño]],BD.niños[[Código]:[sexo]],6,FALSE)</f>
        <v>9 y 10</v>
      </c>
      <c r="H1536" s="1" t="str">
        <f>+VLOOKUP(bloque1_2[[#This Row],[niño]],BD.niños[[Código]:[sexo]],7,FALSE)</f>
        <v>M</v>
      </c>
      <c r="I1536" s="1">
        <v>1</v>
      </c>
    </row>
    <row r="1537" spans="1:9" x14ac:dyDescent="0.55000000000000004">
      <c r="A1537" s="1">
        <v>48</v>
      </c>
      <c r="B1537" t="s">
        <v>428</v>
      </c>
      <c r="C1537" s="1" t="s">
        <v>2</v>
      </c>
      <c r="D1537" s="1">
        <v>1</v>
      </c>
      <c r="E1537" s="1" t="s">
        <v>371</v>
      </c>
      <c r="F1537">
        <v>1</v>
      </c>
      <c r="G1537" s="1" t="str">
        <f>+VLOOKUP(bloque1_2[[#This Row],[niño]],BD.niños[[Código]:[sexo]],6,FALSE)</f>
        <v>9 y 10</v>
      </c>
      <c r="H1537" s="1" t="str">
        <f>+VLOOKUP(bloque1_2[[#This Row],[niño]],BD.niños[[Código]:[sexo]],7,FALSE)</f>
        <v>F</v>
      </c>
      <c r="I1537" s="1">
        <v>1</v>
      </c>
    </row>
    <row r="1538" spans="1:9" x14ac:dyDescent="0.55000000000000004">
      <c r="A1538" s="1">
        <v>49</v>
      </c>
      <c r="B1538" t="s">
        <v>429</v>
      </c>
      <c r="C1538" s="1" t="s">
        <v>4</v>
      </c>
      <c r="D1538" s="1">
        <v>5</v>
      </c>
      <c r="E1538" s="1" t="s">
        <v>36</v>
      </c>
      <c r="F1538">
        <v>2</v>
      </c>
      <c r="G1538" s="1" t="str">
        <f>+VLOOKUP(bloque1_2[[#This Row],[niño]],BD.niños[[Código]:[sexo]],6,FALSE)</f>
        <v>5 y 6</v>
      </c>
      <c r="H1538" s="1" t="str">
        <f>+VLOOKUP(bloque1_2[[#This Row],[niño]],BD.niños[[Código]:[sexo]],7,FALSE)</f>
        <v>M</v>
      </c>
      <c r="I1538" s="1">
        <v>1</v>
      </c>
    </row>
    <row r="1539" spans="1:9" x14ac:dyDescent="0.55000000000000004">
      <c r="A1539" s="1">
        <v>49</v>
      </c>
      <c r="B1539" t="s">
        <v>429</v>
      </c>
      <c r="C1539" s="1" t="s">
        <v>4</v>
      </c>
      <c r="D1539" s="1">
        <v>5</v>
      </c>
      <c r="E1539" s="1" t="s">
        <v>40</v>
      </c>
      <c r="F1539">
        <v>5</v>
      </c>
      <c r="G1539" s="1" t="str">
        <f>+VLOOKUP(bloque1_2[[#This Row],[niño]],BD.niños[[Código]:[sexo]],6,FALSE)</f>
        <v>7 y 8</v>
      </c>
      <c r="H1539" s="1" t="str">
        <f>+VLOOKUP(bloque1_2[[#This Row],[niño]],BD.niños[[Código]:[sexo]],7,FALSE)</f>
        <v>M</v>
      </c>
      <c r="I1539" s="1">
        <v>1</v>
      </c>
    </row>
    <row r="1540" spans="1:9" x14ac:dyDescent="0.55000000000000004">
      <c r="A1540" s="1">
        <v>49</v>
      </c>
      <c r="B1540" t="s">
        <v>429</v>
      </c>
      <c r="C1540" s="1" t="s">
        <v>4</v>
      </c>
      <c r="D1540" s="1">
        <v>5</v>
      </c>
      <c r="E1540" s="1" t="s">
        <v>44</v>
      </c>
      <c r="F1540">
        <v>7</v>
      </c>
      <c r="G1540" s="1" t="str">
        <f>+VLOOKUP(bloque1_2[[#This Row],[niño]],BD.niños[[Código]:[sexo]],6,FALSE)</f>
        <v>7 y 8</v>
      </c>
      <c r="H1540" s="1" t="str">
        <f>+VLOOKUP(bloque1_2[[#This Row],[niño]],BD.niños[[Código]:[sexo]],7,FALSE)</f>
        <v>F</v>
      </c>
      <c r="I1540" s="1">
        <v>1</v>
      </c>
    </row>
    <row r="1541" spans="1:9" x14ac:dyDescent="0.55000000000000004">
      <c r="A1541" s="1">
        <v>49</v>
      </c>
      <c r="B1541" t="s">
        <v>429</v>
      </c>
      <c r="C1541" s="1" t="s">
        <v>4</v>
      </c>
      <c r="D1541" s="1">
        <v>5</v>
      </c>
      <c r="E1541" s="1" t="s">
        <v>48</v>
      </c>
      <c r="F1541">
        <v>2</v>
      </c>
      <c r="G1541" s="1" t="str">
        <f>+VLOOKUP(bloque1_2[[#This Row],[niño]],BD.niños[[Código]:[sexo]],6,FALSE)</f>
        <v>7 y 8</v>
      </c>
      <c r="H1541" s="1" t="str">
        <f>+VLOOKUP(bloque1_2[[#This Row],[niño]],BD.niños[[Código]:[sexo]],7,FALSE)</f>
        <v>F</v>
      </c>
      <c r="I1541" s="1">
        <v>1</v>
      </c>
    </row>
    <row r="1542" spans="1:9" x14ac:dyDescent="0.55000000000000004">
      <c r="A1542" s="1">
        <v>49</v>
      </c>
      <c r="B1542" t="s">
        <v>429</v>
      </c>
      <c r="C1542" s="1" t="s">
        <v>4</v>
      </c>
      <c r="D1542" s="1">
        <v>5</v>
      </c>
      <c r="E1542" s="1" t="s">
        <v>52</v>
      </c>
      <c r="F1542">
        <v>0</v>
      </c>
      <c r="G1542" s="1" t="str">
        <f>+VLOOKUP(bloque1_2[[#This Row],[niño]],BD.niños[[Código]:[sexo]],6,FALSE)</f>
        <v>7 y 8</v>
      </c>
      <c r="H1542" s="1" t="str">
        <f>+VLOOKUP(bloque1_2[[#This Row],[niño]],BD.niños[[Código]:[sexo]],7,FALSE)</f>
        <v>F</v>
      </c>
      <c r="I1542" s="1">
        <v>1</v>
      </c>
    </row>
    <row r="1543" spans="1:9" x14ac:dyDescent="0.55000000000000004">
      <c r="A1543" s="1">
        <v>49</v>
      </c>
      <c r="B1543" t="s">
        <v>429</v>
      </c>
      <c r="C1543" s="1" t="s">
        <v>4</v>
      </c>
      <c r="D1543" s="1">
        <v>5</v>
      </c>
      <c r="E1543" s="1" t="s">
        <v>56</v>
      </c>
      <c r="F1543">
        <v>3</v>
      </c>
      <c r="G1543" s="1" t="str">
        <f>+VLOOKUP(bloque1_2[[#This Row],[niño]],BD.niños[[Código]:[sexo]],6,FALSE)</f>
        <v>7 y 8</v>
      </c>
      <c r="H1543" s="1" t="str">
        <f>+VLOOKUP(bloque1_2[[#This Row],[niño]],BD.niños[[Código]:[sexo]],7,FALSE)</f>
        <v>F</v>
      </c>
      <c r="I1543" s="1">
        <v>1</v>
      </c>
    </row>
    <row r="1544" spans="1:9" x14ac:dyDescent="0.55000000000000004">
      <c r="A1544" s="1">
        <v>49</v>
      </c>
      <c r="B1544" t="s">
        <v>429</v>
      </c>
      <c r="C1544" s="1" t="s">
        <v>4</v>
      </c>
      <c r="D1544" s="1">
        <v>5</v>
      </c>
      <c r="E1544" s="1" t="s">
        <v>60</v>
      </c>
      <c r="F1544">
        <v>6</v>
      </c>
      <c r="G1544" s="1" t="str">
        <f>+VLOOKUP(bloque1_2[[#This Row],[niño]],BD.niños[[Código]:[sexo]],6,FALSE)</f>
        <v>9 y 10</v>
      </c>
      <c r="H1544" s="1" t="str">
        <f>+VLOOKUP(bloque1_2[[#This Row],[niño]],BD.niños[[Código]:[sexo]],7,FALSE)</f>
        <v>M</v>
      </c>
      <c r="I1544" s="1">
        <v>1</v>
      </c>
    </row>
    <row r="1545" spans="1:9" x14ac:dyDescent="0.55000000000000004">
      <c r="A1545" s="1">
        <v>49</v>
      </c>
      <c r="B1545" t="s">
        <v>429</v>
      </c>
      <c r="C1545" s="1" t="s">
        <v>4</v>
      </c>
      <c r="D1545" s="1">
        <v>5</v>
      </c>
      <c r="E1545" s="1" t="s">
        <v>64</v>
      </c>
      <c r="F1545">
        <v>5</v>
      </c>
      <c r="G1545" s="1" t="str">
        <f>+VLOOKUP(bloque1_2[[#This Row],[niño]],BD.niños[[Código]:[sexo]],6,FALSE)</f>
        <v>9 y 10</v>
      </c>
      <c r="H1545" s="1" t="str">
        <f>+VLOOKUP(bloque1_2[[#This Row],[niño]],BD.niños[[Código]:[sexo]],7,FALSE)</f>
        <v>F</v>
      </c>
      <c r="I1545" s="1">
        <v>1</v>
      </c>
    </row>
    <row r="1546" spans="1:9" x14ac:dyDescent="0.55000000000000004">
      <c r="A1546" s="1">
        <v>49</v>
      </c>
      <c r="B1546" t="s">
        <v>429</v>
      </c>
      <c r="C1546" s="1" t="s">
        <v>4</v>
      </c>
      <c r="D1546" s="1">
        <v>5</v>
      </c>
      <c r="E1546" s="1" t="s">
        <v>68</v>
      </c>
      <c r="F1546">
        <v>5</v>
      </c>
      <c r="G1546" s="1" t="str">
        <f>+VLOOKUP(bloque1_2[[#This Row],[niño]],BD.niños[[Código]:[sexo]],6,FALSE)</f>
        <v>9 y 10</v>
      </c>
      <c r="H1546" s="1" t="str">
        <f>+VLOOKUP(bloque1_2[[#This Row],[niño]],BD.niños[[Código]:[sexo]],7,FALSE)</f>
        <v>M</v>
      </c>
      <c r="I1546" s="1">
        <v>1</v>
      </c>
    </row>
    <row r="1547" spans="1:9" x14ac:dyDescent="0.55000000000000004">
      <c r="A1547" s="1">
        <v>49</v>
      </c>
      <c r="B1547" t="s">
        <v>429</v>
      </c>
      <c r="C1547" s="1" t="s">
        <v>4</v>
      </c>
      <c r="D1547" s="1">
        <v>5</v>
      </c>
      <c r="E1547" s="1" t="s">
        <v>72</v>
      </c>
      <c r="F1547">
        <v>7</v>
      </c>
      <c r="G1547" s="1" t="str">
        <f>+VLOOKUP(bloque1_2[[#This Row],[niño]],BD.niños[[Código]:[sexo]],6,FALSE)</f>
        <v>9 y 10</v>
      </c>
      <c r="H1547" s="1" t="str">
        <f>+VLOOKUP(bloque1_2[[#This Row],[niño]],BD.niños[[Código]:[sexo]],7,FALSE)</f>
        <v>F</v>
      </c>
      <c r="I1547" s="1">
        <v>1</v>
      </c>
    </row>
    <row r="1548" spans="1:9" x14ac:dyDescent="0.55000000000000004">
      <c r="A1548" s="1">
        <v>49</v>
      </c>
      <c r="B1548" t="s">
        <v>429</v>
      </c>
      <c r="C1548" s="1" t="s">
        <v>4</v>
      </c>
      <c r="D1548" s="1">
        <v>5</v>
      </c>
      <c r="E1548" s="1" t="s">
        <v>75</v>
      </c>
      <c r="F1548">
        <v>5</v>
      </c>
      <c r="G1548" s="1" t="str">
        <f>+VLOOKUP(bloque1_2[[#This Row],[niño]],BD.niños[[Código]:[sexo]],6,FALSE)</f>
        <v>9 y 10</v>
      </c>
      <c r="H1548" s="1" t="str">
        <f>+VLOOKUP(bloque1_2[[#This Row],[niño]],BD.niños[[Código]:[sexo]],7,FALSE)</f>
        <v>F</v>
      </c>
      <c r="I1548" s="1">
        <v>1</v>
      </c>
    </row>
    <row r="1549" spans="1:9" x14ac:dyDescent="0.55000000000000004">
      <c r="A1549" s="1">
        <v>49</v>
      </c>
      <c r="B1549" t="s">
        <v>429</v>
      </c>
      <c r="C1549" s="1" t="s">
        <v>4</v>
      </c>
      <c r="D1549" s="1">
        <v>5</v>
      </c>
      <c r="E1549" s="1" t="s">
        <v>78</v>
      </c>
      <c r="F1549">
        <v>5</v>
      </c>
      <c r="G1549" s="1" t="str">
        <f>+VLOOKUP(bloque1_2[[#This Row],[niño]],BD.niños[[Código]:[sexo]],6,FALSE)</f>
        <v>5 y 6</v>
      </c>
      <c r="H1549" s="1" t="str">
        <f>+VLOOKUP(bloque1_2[[#This Row],[niño]],BD.niños[[Código]:[sexo]],7,FALSE)</f>
        <v>M</v>
      </c>
      <c r="I1549" s="1">
        <v>1</v>
      </c>
    </row>
    <row r="1550" spans="1:9" x14ac:dyDescent="0.55000000000000004">
      <c r="A1550" s="1">
        <v>49</v>
      </c>
      <c r="B1550" t="s">
        <v>429</v>
      </c>
      <c r="C1550" s="1" t="s">
        <v>4</v>
      </c>
      <c r="D1550" s="1">
        <v>5</v>
      </c>
      <c r="E1550" s="1" t="s">
        <v>82</v>
      </c>
      <c r="F1550">
        <v>3</v>
      </c>
      <c r="G1550" s="1" t="str">
        <f>+VLOOKUP(bloque1_2[[#This Row],[niño]],BD.niños[[Código]:[sexo]],6,FALSE)</f>
        <v>5 y 6</v>
      </c>
      <c r="H1550" s="1" t="str">
        <f>+VLOOKUP(bloque1_2[[#This Row],[niño]],BD.niños[[Código]:[sexo]],7,FALSE)</f>
        <v>F</v>
      </c>
      <c r="I1550" s="1">
        <v>1</v>
      </c>
    </row>
    <row r="1551" spans="1:9" x14ac:dyDescent="0.55000000000000004">
      <c r="A1551" s="1">
        <v>49</v>
      </c>
      <c r="B1551" t="s">
        <v>429</v>
      </c>
      <c r="C1551" s="1" t="s">
        <v>4</v>
      </c>
      <c r="D1551" s="1">
        <v>5</v>
      </c>
      <c r="E1551" s="1" t="s">
        <v>85</v>
      </c>
      <c r="F1551">
        <v>3</v>
      </c>
      <c r="G1551" s="1" t="str">
        <f>+VLOOKUP(bloque1_2[[#This Row],[niño]],BD.niños[[Código]:[sexo]],6,FALSE)</f>
        <v>5 y 6</v>
      </c>
      <c r="H1551" s="1" t="str">
        <f>+VLOOKUP(bloque1_2[[#This Row],[niño]],BD.niños[[Código]:[sexo]],7,FALSE)</f>
        <v>M</v>
      </c>
      <c r="I1551" s="1">
        <v>1</v>
      </c>
    </row>
    <row r="1552" spans="1:9" x14ac:dyDescent="0.55000000000000004">
      <c r="A1552" s="1">
        <v>49</v>
      </c>
      <c r="B1552" t="s">
        <v>429</v>
      </c>
      <c r="C1552" s="1" t="s">
        <v>4</v>
      </c>
      <c r="D1552" s="1">
        <v>5</v>
      </c>
      <c r="E1552" s="1" t="s">
        <v>184</v>
      </c>
      <c r="F1552">
        <v>5</v>
      </c>
      <c r="G1552" s="1" t="str">
        <f>+VLOOKUP(bloque1_2[[#This Row],[niño]],BD.niños[[Código]:[sexo]],6,FALSE)</f>
        <v>7 y 8</v>
      </c>
      <c r="H1552" s="1" t="str">
        <f>+VLOOKUP(bloque1_2[[#This Row],[niño]],BD.niños[[Código]:[sexo]],7,FALSE)</f>
        <v>M</v>
      </c>
      <c r="I1552" s="1">
        <v>1</v>
      </c>
    </row>
    <row r="1553" spans="1:9" x14ac:dyDescent="0.55000000000000004">
      <c r="A1553" s="1">
        <v>49</v>
      </c>
      <c r="B1553" t="s">
        <v>429</v>
      </c>
      <c r="C1553" s="1" t="s">
        <v>4</v>
      </c>
      <c r="D1553" s="1">
        <v>5</v>
      </c>
      <c r="E1553" s="1" t="s">
        <v>187</v>
      </c>
      <c r="F1553">
        <v>5</v>
      </c>
      <c r="G1553" s="1" t="str">
        <f>+VLOOKUP(bloque1_2[[#This Row],[niño]],BD.niños[[Código]:[sexo]],6,FALSE)</f>
        <v>7 y 8</v>
      </c>
      <c r="H1553" s="1" t="str">
        <f>+VLOOKUP(bloque1_2[[#This Row],[niño]],BD.niños[[Código]:[sexo]],7,FALSE)</f>
        <v>F</v>
      </c>
      <c r="I1553" s="1">
        <v>1</v>
      </c>
    </row>
    <row r="1554" spans="1:9" x14ac:dyDescent="0.55000000000000004">
      <c r="A1554" s="1">
        <v>49</v>
      </c>
      <c r="B1554" t="s">
        <v>429</v>
      </c>
      <c r="C1554" s="1" t="s">
        <v>4</v>
      </c>
      <c r="D1554" s="1">
        <v>5</v>
      </c>
      <c r="E1554" s="1" t="s">
        <v>192</v>
      </c>
      <c r="F1554">
        <v>6</v>
      </c>
      <c r="G1554" s="1" t="str">
        <f>+VLOOKUP(bloque1_2[[#This Row],[niño]],BD.niños[[Código]:[sexo]],6,FALSE)</f>
        <v>7 y 8</v>
      </c>
      <c r="H1554" s="1" t="str">
        <f>+VLOOKUP(bloque1_2[[#This Row],[niño]],BD.niños[[Código]:[sexo]],7,FALSE)</f>
        <v>M</v>
      </c>
      <c r="I1554" s="1">
        <v>1</v>
      </c>
    </row>
    <row r="1555" spans="1:9" x14ac:dyDescent="0.55000000000000004">
      <c r="A1555" s="1">
        <v>49</v>
      </c>
      <c r="B1555" t="s">
        <v>429</v>
      </c>
      <c r="C1555" s="1" t="s">
        <v>4</v>
      </c>
      <c r="D1555" s="1">
        <v>5</v>
      </c>
      <c r="E1555" s="1" t="s">
        <v>195</v>
      </c>
      <c r="F1555">
        <v>5</v>
      </c>
      <c r="G1555" s="1" t="str">
        <f>+VLOOKUP(bloque1_2[[#This Row],[niño]],BD.niños[[Código]:[sexo]],6,FALSE)</f>
        <v>9 y 10</v>
      </c>
      <c r="H1555" s="1" t="str">
        <f>+VLOOKUP(bloque1_2[[#This Row],[niño]],BD.niños[[Código]:[sexo]],7,FALSE)</f>
        <v>M</v>
      </c>
      <c r="I1555" s="1">
        <v>1</v>
      </c>
    </row>
    <row r="1556" spans="1:9" x14ac:dyDescent="0.55000000000000004">
      <c r="A1556" s="1">
        <v>49</v>
      </c>
      <c r="B1556" t="s">
        <v>429</v>
      </c>
      <c r="C1556" s="1" t="s">
        <v>4</v>
      </c>
      <c r="D1556" s="1">
        <v>5</v>
      </c>
      <c r="E1556" s="1" t="s">
        <v>199</v>
      </c>
      <c r="F1556">
        <v>5</v>
      </c>
      <c r="G1556" s="1" t="str">
        <f>+VLOOKUP(bloque1_2[[#This Row],[niño]],BD.niños[[Código]:[sexo]],6,FALSE)</f>
        <v>9 y 10</v>
      </c>
      <c r="H1556" s="1" t="str">
        <f>+VLOOKUP(bloque1_2[[#This Row],[niño]],BD.niños[[Código]:[sexo]],7,FALSE)</f>
        <v>M</v>
      </c>
      <c r="I1556" s="1">
        <v>1</v>
      </c>
    </row>
    <row r="1557" spans="1:9" x14ac:dyDescent="0.55000000000000004">
      <c r="A1557" s="1">
        <v>49</v>
      </c>
      <c r="B1557" t="s">
        <v>429</v>
      </c>
      <c r="C1557" s="1" t="s">
        <v>4</v>
      </c>
      <c r="D1557" s="1">
        <v>5</v>
      </c>
      <c r="E1557" s="1" t="s">
        <v>203</v>
      </c>
      <c r="F1557">
        <v>5</v>
      </c>
      <c r="G1557" s="1" t="str">
        <f>+VLOOKUP(bloque1_2[[#This Row],[niño]],BD.niños[[Código]:[sexo]],6,FALSE)</f>
        <v>9 y 10</v>
      </c>
      <c r="H1557" s="1" t="str">
        <f>+VLOOKUP(bloque1_2[[#This Row],[niño]],BD.niños[[Código]:[sexo]],7,FALSE)</f>
        <v>F</v>
      </c>
      <c r="I1557" s="1">
        <v>1</v>
      </c>
    </row>
    <row r="1558" spans="1:9" x14ac:dyDescent="0.55000000000000004">
      <c r="A1558" s="1">
        <v>49</v>
      </c>
      <c r="B1558" t="s">
        <v>429</v>
      </c>
      <c r="C1558" s="1" t="s">
        <v>4</v>
      </c>
      <c r="D1558" s="1">
        <v>5</v>
      </c>
      <c r="E1558" s="1" t="s">
        <v>206</v>
      </c>
      <c r="F1558">
        <v>5</v>
      </c>
      <c r="G1558" s="1" t="str">
        <f>+VLOOKUP(bloque1_2[[#This Row],[niño]],BD.niños[[Código]:[sexo]],6,FALSE)</f>
        <v>9 y 10</v>
      </c>
      <c r="H1558" s="1" t="str">
        <f>+VLOOKUP(bloque1_2[[#This Row],[niño]],BD.niños[[Código]:[sexo]],7,FALSE)</f>
        <v>F</v>
      </c>
      <c r="I1558" s="1">
        <v>1</v>
      </c>
    </row>
    <row r="1559" spans="1:9" x14ac:dyDescent="0.55000000000000004">
      <c r="A1559" s="1">
        <v>49</v>
      </c>
      <c r="B1559" t="s">
        <v>429</v>
      </c>
      <c r="C1559" s="1" t="s">
        <v>4</v>
      </c>
      <c r="D1559" s="1">
        <v>5</v>
      </c>
      <c r="E1559" s="1" t="s">
        <v>210</v>
      </c>
      <c r="F1559">
        <v>5</v>
      </c>
      <c r="G1559" s="1" t="str">
        <f>+VLOOKUP(bloque1_2[[#This Row],[niño]],BD.niños[[Código]:[sexo]],6,FALSE)</f>
        <v>7 y 8</v>
      </c>
      <c r="H1559" s="1" t="str">
        <f>+VLOOKUP(bloque1_2[[#This Row],[niño]],BD.niños[[Código]:[sexo]],7,FALSE)</f>
        <v>M</v>
      </c>
      <c r="I1559" s="1">
        <v>1</v>
      </c>
    </row>
    <row r="1560" spans="1:9" x14ac:dyDescent="0.55000000000000004">
      <c r="A1560" s="1">
        <v>49</v>
      </c>
      <c r="B1560" t="s">
        <v>429</v>
      </c>
      <c r="C1560" s="1" t="s">
        <v>4</v>
      </c>
      <c r="D1560" s="1">
        <v>5</v>
      </c>
      <c r="E1560" s="1" t="s">
        <v>274</v>
      </c>
      <c r="F1560">
        <v>5</v>
      </c>
      <c r="G1560" s="1" t="str">
        <f>+VLOOKUP(bloque1_2[[#This Row],[niño]],BD.niños[[Código]:[sexo]],6,FALSE)</f>
        <v>5 y 6</v>
      </c>
      <c r="H1560" s="1" t="str">
        <f>+VLOOKUP(bloque1_2[[#This Row],[niño]],BD.niños[[Código]:[sexo]],7,FALSE)</f>
        <v>M</v>
      </c>
      <c r="I1560" s="1">
        <v>1</v>
      </c>
    </row>
    <row r="1561" spans="1:9" x14ac:dyDescent="0.55000000000000004">
      <c r="A1561" s="1">
        <v>49</v>
      </c>
      <c r="B1561" t="s">
        <v>429</v>
      </c>
      <c r="C1561" s="1" t="s">
        <v>4</v>
      </c>
      <c r="D1561" s="1">
        <v>5</v>
      </c>
      <c r="E1561" s="1" t="s">
        <v>276</v>
      </c>
      <c r="F1561">
        <v>5</v>
      </c>
      <c r="G1561" s="1" t="str">
        <f>+VLOOKUP(bloque1_2[[#This Row],[niño]],BD.niños[[Código]:[sexo]],6,FALSE)</f>
        <v>5 y 6</v>
      </c>
      <c r="H1561" s="1" t="str">
        <f>+VLOOKUP(bloque1_2[[#This Row],[niño]],BD.niños[[Código]:[sexo]],7,FALSE)</f>
        <v>M</v>
      </c>
      <c r="I1561" s="1">
        <v>1</v>
      </c>
    </row>
    <row r="1562" spans="1:9" x14ac:dyDescent="0.55000000000000004">
      <c r="A1562" s="1">
        <v>49</v>
      </c>
      <c r="B1562" t="s">
        <v>429</v>
      </c>
      <c r="C1562" s="1" t="s">
        <v>4</v>
      </c>
      <c r="D1562" s="1">
        <v>5</v>
      </c>
      <c r="E1562" s="1" t="s">
        <v>279</v>
      </c>
      <c r="F1562">
        <v>5</v>
      </c>
      <c r="G1562" s="1" t="str">
        <f>+VLOOKUP(bloque1_2[[#This Row],[niño]],BD.niños[[Código]:[sexo]],6,FALSE)</f>
        <v>7 y 8</v>
      </c>
      <c r="H1562" s="1" t="str">
        <f>+VLOOKUP(bloque1_2[[#This Row],[niño]],BD.niños[[Código]:[sexo]],7,FALSE)</f>
        <v>F</v>
      </c>
      <c r="I1562" s="1">
        <v>1</v>
      </c>
    </row>
    <row r="1563" spans="1:9" x14ac:dyDescent="0.55000000000000004">
      <c r="A1563" s="1">
        <v>49</v>
      </c>
      <c r="B1563" t="s">
        <v>429</v>
      </c>
      <c r="C1563" s="1" t="s">
        <v>4</v>
      </c>
      <c r="D1563" s="1">
        <v>5</v>
      </c>
      <c r="E1563" s="1" t="s">
        <v>282</v>
      </c>
      <c r="F1563">
        <v>5</v>
      </c>
      <c r="G1563" s="1" t="str">
        <f>+VLOOKUP(bloque1_2[[#This Row],[niño]],BD.niños[[Código]:[sexo]],6,FALSE)</f>
        <v>5 y 6</v>
      </c>
      <c r="H1563" s="1" t="str">
        <f>+VLOOKUP(bloque1_2[[#This Row],[niño]],BD.niños[[Código]:[sexo]],7,FALSE)</f>
        <v>F</v>
      </c>
      <c r="I1563" s="1">
        <v>1</v>
      </c>
    </row>
    <row r="1564" spans="1:9" x14ac:dyDescent="0.55000000000000004">
      <c r="A1564" s="1">
        <v>49</v>
      </c>
      <c r="B1564" t="s">
        <v>429</v>
      </c>
      <c r="C1564" s="1" t="s">
        <v>4</v>
      </c>
      <c r="D1564" s="1">
        <v>5</v>
      </c>
      <c r="E1564" s="1" t="s">
        <v>352</v>
      </c>
      <c r="F1564">
        <v>5</v>
      </c>
      <c r="G1564" s="1" t="str">
        <f>+VLOOKUP(bloque1_2[[#This Row],[niño]],BD.niños[[Código]:[sexo]],6,FALSE)</f>
        <v>7 y 8</v>
      </c>
      <c r="H1564" s="1" t="str">
        <f>+VLOOKUP(bloque1_2[[#This Row],[niño]],BD.niños[[Código]:[sexo]],7,FALSE)</f>
        <v>F</v>
      </c>
      <c r="I1564" s="1">
        <v>1</v>
      </c>
    </row>
    <row r="1565" spans="1:9" x14ac:dyDescent="0.55000000000000004">
      <c r="A1565" s="1">
        <v>49</v>
      </c>
      <c r="B1565" t="s">
        <v>429</v>
      </c>
      <c r="C1565" s="1" t="s">
        <v>4</v>
      </c>
      <c r="D1565" s="1">
        <v>5</v>
      </c>
      <c r="E1565" s="1" t="s">
        <v>357</v>
      </c>
      <c r="F1565">
        <v>5</v>
      </c>
      <c r="G1565" s="1" t="str">
        <f>+VLOOKUP(bloque1_2[[#This Row],[niño]],BD.niños[[Código]:[sexo]],6,FALSE)</f>
        <v>7 y 8</v>
      </c>
      <c r="H1565" s="1" t="str">
        <f>+VLOOKUP(bloque1_2[[#This Row],[niño]],BD.niños[[Código]:[sexo]],7,FALSE)</f>
        <v>M</v>
      </c>
      <c r="I1565" s="1">
        <v>1</v>
      </c>
    </row>
    <row r="1566" spans="1:9" x14ac:dyDescent="0.55000000000000004">
      <c r="A1566" s="1">
        <v>49</v>
      </c>
      <c r="B1566" t="s">
        <v>429</v>
      </c>
      <c r="C1566" s="1" t="s">
        <v>4</v>
      </c>
      <c r="D1566" s="1">
        <v>5</v>
      </c>
      <c r="E1566" s="1" t="s">
        <v>360</v>
      </c>
      <c r="F1566">
        <v>5</v>
      </c>
      <c r="G1566" s="1" t="str">
        <f>+VLOOKUP(bloque1_2[[#This Row],[niño]],BD.niños[[Código]:[sexo]],6,FALSE)</f>
        <v>9 y 10</v>
      </c>
      <c r="H1566" s="1" t="str">
        <f>+VLOOKUP(bloque1_2[[#This Row],[niño]],BD.niños[[Código]:[sexo]],7,FALSE)</f>
        <v>M</v>
      </c>
      <c r="I1566" s="1">
        <v>1</v>
      </c>
    </row>
    <row r="1567" spans="1:9" x14ac:dyDescent="0.55000000000000004">
      <c r="A1567" s="1">
        <v>49</v>
      </c>
      <c r="B1567" t="s">
        <v>429</v>
      </c>
      <c r="C1567" s="1" t="s">
        <v>4</v>
      </c>
      <c r="D1567" s="1">
        <v>5</v>
      </c>
      <c r="E1567" s="1" t="s">
        <v>364</v>
      </c>
      <c r="F1567">
        <v>5</v>
      </c>
      <c r="G1567" s="1" t="str">
        <f>+VLOOKUP(bloque1_2[[#This Row],[niño]],BD.niños[[Código]:[sexo]],6,FALSE)</f>
        <v>9 y 10</v>
      </c>
      <c r="H1567" s="1" t="str">
        <f>+VLOOKUP(bloque1_2[[#This Row],[niño]],BD.niños[[Código]:[sexo]],7,FALSE)</f>
        <v>M</v>
      </c>
      <c r="I1567" s="1">
        <v>1</v>
      </c>
    </row>
    <row r="1568" spans="1:9" x14ac:dyDescent="0.55000000000000004">
      <c r="A1568" s="1">
        <v>49</v>
      </c>
      <c r="B1568" t="s">
        <v>429</v>
      </c>
      <c r="C1568" s="1" t="s">
        <v>4</v>
      </c>
      <c r="D1568" s="1">
        <v>5</v>
      </c>
      <c r="E1568" s="1" t="s">
        <v>368</v>
      </c>
      <c r="F1568">
        <v>3</v>
      </c>
      <c r="G1568" s="1" t="str">
        <f>+VLOOKUP(bloque1_2[[#This Row],[niño]],BD.niños[[Código]:[sexo]],6,FALSE)</f>
        <v>9 y 10</v>
      </c>
      <c r="H1568" s="1" t="str">
        <f>+VLOOKUP(bloque1_2[[#This Row],[niño]],BD.niños[[Código]:[sexo]],7,FALSE)</f>
        <v>M</v>
      </c>
      <c r="I1568" s="1">
        <v>1</v>
      </c>
    </row>
    <row r="1569" spans="1:9" x14ac:dyDescent="0.55000000000000004">
      <c r="A1569" s="1">
        <v>49</v>
      </c>
      <c r="B1569" t="s">
        <v>429</v>
      </c>
      <c r="C1569" s="1" t="s">
        <v>4</v>
      </c>
      <c r="D1569" s="1">
        <v>5</v>
      </c>
      <c r="E1569" s="1" t="s">
        <v>371</v>
      </c>
      <c r="F1569">
        <v>5</v>
      </c>
      <c r="G1569" s="1" t="str">
        <f>+VLOOKUP(bloque1_2[[#This Row],[niño]],BD.niños[[Código]:[sexo]],6,FALSE)</f>
        <v>9 y 10</v>
      </c>
      <c r="H1569" s="1" t="str">
        <f>+VLOOKUP(bloque1_2[[#This Row],[niño]],BD.niños[[Código]:[sexo]],7,FALSE)</f>
        <v>F</v>
      </c>
      <c r="I1569" s="1">
        <v>1</v>
      </c>
    </row>
    <row r="1570" spans="1:9" x14ac:dyDescent="0.55000000000000004">
      <c r="A1570" s="1">
        <v>50</v>
      </c>
      <c r="B1570" t="s">
        <v>430</v>
      </c>
      <c r="C1570" s="1" t="s">
        <v>3</v>
      </c>
      <c r="D1570" s="1">
        <v>4</v>
      </c>
      <c r="E1570" s="1" t="s">
        <v>36</v>
      </c>
      <c r="F1570">
        <v>4</v>
      </c>
      <c r="G1570" s="1" t="str">
        <f>+VLOOKUP(bloque1_2[[#This Row],[niño]],BD.niños[[Código]:[sexo]],6,FALSE)</f>
        <v>5 y 6</v>
      </c>
      <c r="H1570" s="1" t="str">
        <f>+VLOOKUP(bloque1_2[[#This Row],[niño]],BD.niños[[Código]:[sexo]],7,FALSE)</f>
        <v>M</v>
      </c>
      <c r="I1570" s="1">
        <v>1</v>
      </c>
    </row>
    <row r="1571" spans="1:9" x14ac:dyDescent="0.55000000000000004">
      <c r="A1571" s="1">
        <v>50</v>
      </c>
      <c r="B1571" t="s">
        <v>430</v>
      </c>
      <c r="C1571" s="1" t="s">
        <v>3</v>
      </c>
      <c r="D1571" s="1">
        <v>4</v>
      </c>
      <c r="E1571" s="1" t="s">
        <v>40</v>
      </c>
      <c r="F1571">
        <v>1</v>
      </c>
      <c r="G1571" s="1" t="str">
        <f>+VLOOKUP(bloque1_2[[#This Row],[niño]],BD.niños[[Código]:[sexo]],6,FALSE)</f>
        <v>7 y 8</v>
      </c>
      <c r="H1571" s="1" t="str">
        <f>+VLOOKUP(bloque1_2[[#This Row],[niño]],BD.niños[[Código]:[sexo]],7,FALSE)</f>
        <v>M</v>
      </c>
      <c r="I1571" s="1">
        <v>1</v>
      </c>
    </row>
    <row r="1572" spans="1:9" x14ac:dyDescent="0.55000000000000004">
      <c r="A1572" s="1">
        <v>50</v>
      </c>
      <c r="B1572" t="s">
        <v>430</v>
      </c>
      <c r="C1572" s="1" t="s">
        <v>3</v>
      </c>
      <c r="D1572" s="1">
        <v>4</v>
      </c>
      <c r="E1572" s="1" t="s">
        <v>44</v>
      </c>
      <c r="F1572">
        <v>1</v>
      </c>
      <c r="G1572" s="1" t="str">
        <f>+VLOOKUP(bloque1_2[[#This Row],[niño]],BD.niños[[Código]:[sexo]],6,FALSE)</f>
        <v>7 y 8</v>
      </c>
      <c r="H1572" s="1" t="str">
        <f>+VLOOKUP(bloque1_2[[#This Row],[niño]],BD.niños[[Código]:[sexo]],7,FALSE)</f>
        <v>F</v>
      </c>
      <c r="I1572" s="1">
        <v>1</v>
      </c>
    </row>
    <row r="1573" spans="1:9" x14ac:dyDescent="0.55000000000000004">
      <c r="A1573" s="1">
        <v>50</v>
      </c>
      <c r="B1573" t="s">
        <v>430</v>
      </c>
      <c r="C1573" s="1" t="s">
        <v>3</v>
      </c>
      <c r="D1573" s="1">
        <v>4</v>
      </c>
      <c r="E1573" s="1" t="s">
        <v>48</v>
      </c>
      <c r="F1573">
        <v>4</v>
      </c>
      <c r="G1573" s="1" t="str">
        <f>+VLOOKUP(bloque1_2[[#This Row],[niño]],BD.niños[[Código]:[sexo]],6,FALSE)</f>
        <v>7 y 8</v>
      </c>
      <c r="H1573" s="1" t="str">
        <f>+VLOOKUP(bloque1_2[[#This Row],[niño]],BD.niños[[Código]:[sexo]],7,FALSE)</f>
        <v>F</v>
      </c>
      <c r="I1573" s="1">
        <v>1</v>
      </c>
    </row>
    <row r="1574" spans="1:9" x14ac:dyDescent="0.55000000000000004">
      <c r="A1574" s="1">
        <v>50</v>
      </c>
      <c r="B1574" t="s">
        <v>430</v>
      </c>
      <c r="C1574" s="1" t="s">
        <v>3</v>
      </c>
      <c r="D1574" s="1">
        <v>4</v>
      </c>
      <c r="E1574" s="1" t="s">
        <v>52</v>
      </c>
      <c r="F1574">
        <v>4</v>
      </c>
      <c r="G1574" s="1" t="str">
        <f>+VLOOKUP(bloque1_2[[#This Row],[niño]],BD.niños[[Código]:[sexo]],6,FALSE)</f>
        <v>7 y 8</v>
      </c>
      <c r="H1574" s="1" t="str">
        <f>+VLOOKUP(bloque1_2[[#This Row],[niño]],BD.niños[[Código]:[sexo]],7,FALSE)</f>
        <v>F</v>
      </c>
      <c r="I1574" s="1">
        <v>1</v>
      </c>
    </row>
    <row r="1575" spans="1:9" x14ac:dyDescent="0.55000000000000004">
      <c r="A1575" s="1">
        <v>50</v>
      </c>
      <c r="B1575" t="s">
        <v>430</v>
      </c>
      <c r="C1575" s="1" t="s">
        <v>3</v>
      </c>
      <c r="D1575" s="1">
        <v>4</v>
      </c>
      <c r="E1575" s="1" t="s">
        <v>56</v>
      </c>
      <c r="F1575">
        <v>4</v>
      </c>
      <c r="G1575" s="1" t="str">
        <f>+VLOOKUP(bloque1_2[[#This Row],[niño]],BD.niños[[Código]:[sexo]],6,FALSE)</f>
        <v>7 y 8</v>
      </c>
      <c r="H1575" s="1" t="str">
        <f>+VLOOKUP(bloque1_2[[#This Row],[niño]],BD.niños[[Código]:[sexo]],7,FALSE)</f>
        <v>F</v>
      </c>
      <c r="I1575" s="1">
        <v>1</v>
      </c>
    </row>
    <row r="1576" spans="1:9" x14ac:dyDescent="0.55000000000000004">
      <c r="A1576" s="1">
        <v>50</v>
      </c>
      <c r="B1576" t="s">
        <v>430</v>
      </c>
      <c r="C1576" s="1" t="s">
        <v>3</v>
      </c>
      <c r="D1576" s="1">
        <v>4</v>
      </c>
      <c r="E1576" s="1" t="s">
        <v>60</v>
      </c>
      <c r="F1576">
        <v>1</v>
      </c>
      <c r="G1576" s="1" t="str">
        <f>+VLOOKUP(bloque1_2[[#This Row],[niño]],BD.niños[[Código]:[sexo]],6,FALSE)</f>
        <v>9 y 10</v>
      </c>
      <c r="H1576" s="1" t="str">
        <f>+VLOOKUP(bloque1_2[[#This Row],[niño]],BD.niños[[Código]:[sexo]],7,FALSE)</f>
        <v>M</v>
      </c>
      <c r="I1576" s="1">
        <v>1</v>
      </c>
    </row>
    <row r="1577" spans="1:9" x14ac:dyDescent="0.55000000000000004">
      <c r="A1577" s="1">
        <v>50</v>
      </c>
      <c r="B1577" t="s">
        <v>430</v>
      </c>
      <c r="C1577" s="1" t="s">
        <v>3</v>
      </c>
      <c r="D1577" s="1">
        <v>4</v>
      </c>
      <c r="E1577" s="1" t="s">
        <v>64</v>
      </c>
      <c r="F1577">
        <v>4</v>
      </c>
      <c r="G1577" s="1" t="str">
        <f>+VLOOKUP(bloque1_2[[#This Row],[niño]],BD.niños[[Código]:[sexo]],6,FALSE)</f>
        <v>9 y 10</v>
      </c>
      <c r="H1577" s="1" t="str">
        <f>+VLOOKUP(bloque1_2[[#This Row],[niño]],BD.niños[[Código]:[sexo]],7,FALSE)</f>
        <v>F</v>
      </c>
      <c r="I1577" s="1">
        <v>1</v>
      </c>
    </row>
    <row r="1578" spans="1:9" x14ac:dyDescent="0.55000000000000004">
      <c r="A1578" s="1">
        <v>50</v>
      </c>
      <c r="B1578" t="s">
        <v>430</v>
      </c>
      <c r="C1578" s="1" t="s">
        <v>3</v>
      </c>
      <c r="D1578" s="1">
        <v>4</v>
      </c>
      <c r="E1578" s="1" t="s">
        <v>68</v>
      </c>
      <c r="F1578">
        <v>4</v>
      </c>
      <c r="G1578" s="1" t="str">
        <f>+VLOOKUP(bloque1_2[[#This Row],[niño]],BD.niños[[Código]:[sexo]],6,FALSE)</f>
        <v>9 y 10</v>
      </c>
      <c r="H1578" s="1" t="str">
        <f>+VLOOKUP(bloque1_2[[#This Row],[niño]],BD.niños[[Código]:[sexo]],7,FALSE)</f>
        <v>M</v>
      </c>
      <c r="I1578" s="1">
        <v>1</v>
      </c>
    </row>
    <row r="1579" spans="1:9" x14ac:dyDescent="0.55000000000000004">
      <c r="A1579" s="1">
        <v>50</v>
      </c>
      <c r="B1579" t="s">
        <v>430</v>
      </c>
      <c r="C1579" s="1" t="s">
        <v>3</v>
      </c>
      <c r="D1579" s="1">
        <v>4</v>
      </c>
      <c r="E1579" s="1" t="s">
        <v>72</v>
      </c>
      <c r="F1579">
        <v>1</v>
      </c>
      <c r="G1579" s="1" t="str">
        <f>+VLOOKUP(bloque1_2[[#This Row],[niño]],BD.niños[[Código]:[sexo]],6,FALSE)</f>
        <v>9 y 10</v>
      </c>
      <c r="H1579" s="1" t="str">
        <f>+VLOOKUP(bloque1_2[[#This Row],[niño]],BD.niños[[Código]:[sexo]],7,FALSE)</f>
        <v>F</v>
      </c>
      <c r="I1579" s="1">
        <v>1</v>
      </c>
    </row>
    <row r="1580" spans="1:9" x14ac:dyDescent="0.55000000000000004">
      <c r="A1580" s="1">
        <v>50</v>
      </c>
      <c r="B1580" t="s">
        <v>430</v>
      </c>
      <c r="C1580" s="1" t="s">
        <v>3</v>
      </c>
      <c r="D1580" s="1">
        <v>4</v>
      </c>
      <c r="E1580" s="1" t="s">
        <v>75</v>
      </c>
      <c r="F1580">
        <v>4</v>
      </c>
      <c r="G1580" s="1" t="str">
        <f>+VLOOKUP(bloque1_2[[#This Row],[niño]],BD.niños[[Código]:[sexo]],6,FALSE)</f>
        <v>9 y 10</v>
      </c>
      <c r="H1580" s="1" t="str">
        <f>+VLOOKUP(bloque1_2[[#This Row],[niño]],BD.niños[[Código]:[sexo]],7,FALSE)</f>
        <v>F</v>
      </c>
      <c r="I1580" s="1">
        <v>1</v>
      </c>
    </row>
    <row r="1581" spans="1:9" x14ac:dyDescent="0.55000000000000004">
      <c r="A1581" s="1">
        <v>50</v>
      </c>
      <c r="B1581" t="s">
        <v>430</v>
      </c>
      <c r="C1581" s="1" t="s">
        <v>3</v>
      </c>
      <c r="D1581" s="1">
        <v>4</v>
      </c>
      <c r="E1581" s="1" t="s">
        <v>78</v>
      </c>
      <c r="F1581">
        <v>4</v>
      </c>
      <c r="G1581" s="1" t="str">
        <f>+VLOOKUP(bloque1_2[[#This Row],[niño]],BD.niños[[Código]:[sexo]],6,FALSE)</f>
        <v>5 y 6</v>
      </c>
      <c r="H1581" s="1" t="str">
        <f>+VLOOKUP(bloque1_2[[#This Row],[niño]],BD.niños[[Código]:[sexo]],7,FALSE)</f>
        <v>M</v>
      </c>
      <c r="I1581" s="1">
        <v>1</v>
      </c>
    </row>
    <row r="1582" spans="1:9" x14ac:dyDescent="0.55000000000000004">
      <c r="A1582" s="1">
        <v>50</v>
      </c>
      <c r="B1582" t="s">
        <v>430</v>
      </c>
      <c r="C1582" s="1" t="s">
        <v>3</v>
      </c>
      <c r="D1582" s="1">
        <v>4</v>
      </c>
      <c r="E1582" s="1" t="s">
        <v>82</v>
      </c>
      <c r="F1582">
        <v>3</v>
      </c>
      <c r="G1582" s="1" t="str">
        <f>+VLOOKUP(bloque1_2[[#This Row],[niño]],BD.niños[[Código]:[sexo]],6,FALSE)</f>
        <v>5 y 6</v>
      </c>
      <c r="H1582" s="1" t="str">
        <f>+VLOOKUP(bloque1_2[[#This Row],[niño]],BD.niños[[Código]:[sexo]],7,FALSE)</f>
        <v>F</v>
      </c>
      <c r="I1582" s="1">
        <v>1</v>
      </c>
    </row>
    <row r="1583" spans="1:9" x14ac:dyDescent="0.55000000000000004">
      <c r="A1583" s="1">
        <v>50</v>
      </c>
      <c r="B1583" t="s">
        <v>430</v>
      </c>
      <c r="C1583" s="1" t="s">
        <v>3</v>
      </c>
      <c r="D1583" s="1">
        <v>4</v>
      </c>
      <c r="E1583" s="1" t="s">
        <v>85</v>
      </c>
      <c r="F1583">
        <v>4</v>
      </c>
      <c r="G1583" s="1" t="str">
        <f>+VLOOKUP(bloque1_2[[#This Row],[niño]],BD.niños[[Código]:[sexo]],6,FALSE)</f>
        <v>5 y 6</v>
      </c>
      <c r="H1583" s="1" t="str">
        <f>+VLOOKUP(bloque1_2[[#This Row],[niño]],BD.niños[[Código]:[sexo]],7,FALSE)</f>
        <v>M</v>
      </c>
      <c r="I1583" s="1">
        <v>1</v>
      </c>
    </row>
    <row r="1584" spans="1:9" x14ac:dyDescent="0.55000000000000004">
      <c r="A1584" s="1">
        <v>50</v>
      </c>
      <c r="B1584" t="s">
        <v>430</v>
      </c>
      <c r="C1584" s="1" t="s">
        <v>3</v>
      </c>
      <c r="D1584" s="1">
        <v>4</v>
      </c>
      <c r="E1584" s="1" t="s">
        <v>184</v>
      </c>
      <c r="F1584">
        <v>4</v>
      </c>
      <c r="G1584" s="1" t="str">
        <f>+VLOOKUP(bloque1_2[[#This Row],[niño]],BD.niños[[Código]:[sexo]],6,FALSE)</f>
        <v>7 y 8</v>
      </c>
      <c r="H1584" s="1" t="str">
        <f>+VLOOKUP(bloque1_2[[#This Row],[niño]],BD.niños[[Código]:[sexo]],7,FALSE)</f>
        <v>M</v>
      </c>
      <c r="I1584" s="1">
        <v>1</v>
      </c>
    </row>
    <row r="1585" spans="1:9" x14ac:dyDescent="0.55000000000000004">
      <c r="A1585" s="1">
        <v>50</v>
      </c>
      <c r="B1585" t="s">
        <v>430</v>
      </c>
      <c r="C1585" s="1" t="s">
        <v>3</v>
      </c>
      <c r="D1585" s="1">
        <v>4</v>
      </c>
      <c r="E1585" s="1" t="s">
        <v>187</v>
      </c>
      <c r="F1585">
        <v>4</v>
      </c>
      <c r="G1585" s="1" t="str">
        <f>+VLOOKUP(bloque1_2[[#This Row],[niño]],BD.niños[[Código]:[sexo]],6,FALSE)</f>
        <v>7 y 8</v>
      </c>
      <c r="H1585" s="1" t="str">
        <f>+VLOOKUP(bloque1_2[[#This Row],[niño]],BD.niños[[Código]:[sexo]],7,FALSE)</f>
        <v>F</v>
      </c>
      <c r="I1585" s="1">
        <v>1</v>
      </c>
    </row>
    <row r="1586" spans="1:9" x14ac:dyDescent="0.55000000000000004">
      <c r="A1586" s="1">
        <v>50</v>
      </c>
      <c r="B1586" t="s">
        <v>430</v>
      </c>
      <c r="C1586" s="1" t="s">
        <v>3</v>
      </c>
      <c r="D1586" s="1">
        <v>4</v>
      </c>
      <c r="E1586" s="1" t="s">
        <v>192</v>
      </c>
      <c r="F1586">
        <v>1</v>
      </c>
      <c r="G1586" s="1" t="str">
        <f>+VLOOKUP(bloque1_2[[#This Row],[niño]],BD.niños[[Código]:[sexo]],6,FALSE)</f>
        <v>7 y 8</v>
      </c>
      <c r="H1586" s="1" t="str">
        <f>+VLOOKUP(bloque1_2[[#This Row],[niño]],BD.niños[[Código]:[sexo]],7,FALSE)</f>
        <v>M</v>
      </c>
      <c r="I1586" s="1">
        <v>1</v>
      </c>
    </row>
    <row r="1587" spans="1:9" x14ac:dyDescent="0.55000000000000004">
      <c r="A1587" s="1">
        <v>50</v>
      </c>
      <c r="B1587" t="s">
        <v>430</v>
      </c>
      <c r="C1587" s="1" t="s">
        <v>3</v>
      </c>
      <c r="D1587" s="1">
        <v>4</v>
      </c>
      <c r="E1587" s="1" t="s">
        <v>195</v>
      </c>
      <c r="F1587">
        <v>4</v>
      </c>
      <c r="G1587" s="1" t="str">
        <f>+VLOOKUP(bloque1_2[[#This Row],[niño]],BD.niños[[Código]:[sexo]],6,FALSE)</f>
        <v>9 y 10</v>
      </c>
      <c r="H1587" s="1" t="str">
        <f>+VLOOKUP(bloque1_2[[#This Row],[niño]],BD.niños[[Código]:[sexo]],7,FALSE)</f>
        <v>M</v>
      </c>
      <c r="I1587" s="1">
        <v>1</v>
      </c>
    </row>
    <row r="1588" spans="1:9" x14ac:dyDescent="0.55000000000000004">
      <c r="A1588" s="1">
        <v>50</v>
      </c>
      <c r="B1588" t="s">
        <v>430</v>
      </c>
      <c r="C1588" s="1" t="s">
        <v>3</v>
      </c>
      <c r="D1588" s="1">
        <v>4</v>
      </c>
      <c r="E1588" s="1" t="s">
        <v>199</v>
      </c>
      <c r="F1588">
        <v>4</v>
      </c>
      <c r="G1588" s="1" t="str">
        <f>+VLOOKUP(bloque1_2[[#This Row],[niño]],BD.niños[[Código]:[sexo]],6,FALSE)</f>
        <v>9 y 10</v>
      </c>
      <c r="H1588" s="1" t="str">
        <f>+VLOOKUP(bloque1_2[[#This Row],[niño]],BD.niños[[Código]:[sexo]],7,FALSE)</f>
        <v>M</v>
      </c>
      <c r="I1588" s="1">
        <v>1</v>
      </c>
    </row>
    <row r="1589" spans="1:9" x14ac:dyDescent="0.55000000000000004">
      <c r="A1589" s="1">
        <v>50</v>
      </c>
      <c r="B1589" t="s">
        <v>430</v>
      </c>
      <c r="C1589" s="1" t="s">
        <v>3</v>
      </c>
      <c r="D1589" s="1">
        <v>4</v>
      </c>
      <c r="E1589" s="1" t="s">
        <v>203</v>
      </c>
      <c r="F1589">
        <v>1</v>
      </c>
      <c r="G1589" s="1" t="str">
        <f>+VLOOKUP(bloque1_2[[#This Row],[niño]],BD.niños[[Código]:[sexo]],6,FALSE)</f>
        <v>9 y 10</v>
      </c>
      <c r="H1589" s="1" t="str">
        <f>+VLOOKUP(bloque1_2[[#This Row],[niño]],BD.niños[[Código]:[sexo]],7,FALSE)</f>
        <v>F</v>
      </c>
      <c r="I1589" s="1">
        <v>1</v>
      </c>
    </row>
    <row r="1590" spans="1:9" x14ac:dyDescent="0.55000000000000004">
      <c r="A1590" s="1">
        <v>50</v>
      </c>
      <c r="B1590" t="s">
        <v>430</v>
      </c>
      <c r="C1590" s="1" t="s">
        <v>3</v>
      </c>
      <c r="D1590" s="1">
        <v>4</v>
      </c>
      <c r="E1590" s="1" t="s">
        <v>206</v>
      </c>
      <c r="F1590">
        <v>4</v>
      </c>
      <c r="G1590" s="1" t="str">
        <f>+VLOOKUP(bloque1_2[[#This Row],[niño]],BD.niños[[Código]:[sexo]],6,FALSE)</f>
        <v>9 y 10</v>
      </c>
      <c r="H1590" s="1" t="str">
        <f>+VLOOKUP(bloque1_2[[#This Row],[niño]],BD.niños[[Código]:[sexo]],7,FALSE)</f>
        <v>F</v>
      </c>
      <c r="I1590" s="1">
        <v>1</v>
      </c>
    </row>
    <row r="1591" spans="1:9" x14ac:dyDescent="0.55000000000000004">
      <c r="A1591" s="1">
        <v>50</v>
      </c>
      <c r="B1591" t="s">
        <v>430</v>
      </c>
      <c r="C1591" s="1" t="s">
        <v>3</v>
      </c>
      <c r="D1591" s="1">
        <v>4</v>
      </c>
      <c r="E1591" s="1" t="s">
        <v>210</v>
      </c>
      <c r="F1591">
        <v>1</v>
      </c>
      <c r="G1591" s="1" t="str">
        <f>+VLOOKUP(bloque1_2[[#This Row],[niño]],BD.niños[[Código]:[sexo]],6,FALSE)</f>
        <v>7 y 8</v>
      </c>
      <c r="H1591" s="1" t="str">
        <f>+VLOOKUP(bloque1_2[[#This Row],[niño]],BD.niños[[Código]:[sexo]],7,FALSE)</f>
        <v>M</v>
      </c>
      <c r="I1591" s="1">
        <v>1</v>
      </c>
    </row>
    <row r="1592" spans="1:9" x14ac:dyDescent="0.55000000000000004">
      <c r="A1592" s="1">
        <v>50</v>
      </c>
      <c r="B1592" t="s">
        <v>430</v>
      </c>
      <c r="C1592" s="1" t="s">
        <v>3</v>
      </c>
      <c r="D1592" s="1">
        <v>4</v>
      </c>
      <c r="E1592" s="1" t="s">
        <v>274</v>
      </c>
      <c r="F1592">
        <v>4</v>
      </c>
      <c r="G1592" s="1" t="str">
        <f>+VLOOKUP(bloque1_2[[#This Row],[niño]],BD.niños[[Código]:[sexo]],6,FALSE)</f>
        <v>5 y 6</v>
      </c>
      <c r="H1592" s="1" t="str">
        <f>+VLOOKUP(bloque1_2[[#This Row],[niño]],BD.niños[[Código]:[sexo]],7,FALSE)</f>
        <v>M</v>
      </c>
      <c r="I1592" s="1">
        <v>1</v>
      </c>
    </row>
    <row r="1593" spans="1:9" x14ac:dyDescent="0.55000000000000004">
      <c r="A1593" s="1">
        <v>50</v>
      </c>
      <c r="B1593" t="s">
        <v>430</v>
      </c>
      <c r="C1593" s="1" t="s">
        <v>3</v>
      </c>
      <c r="D1593" s="1">
        <v>4</v>
      </c>
      <c r="E1593" s="1" t="s">
        <v>276</v>
      </c>
      <c r="F1593">
        <v>4</v>
      </c>
      <c r="G1593" s="1" t="str">
        <f>+VLOOKUP(bloque1_2[[#This Row],[niño]],BD.niños[[Código]:[sexo]],6,FALSE)</f>
        <v>5 y 6</v>
      </c>
      <c r="H1593" s="1" t="str">
        <f>+VLOOKUP(bloque1_2[[#This Row],[niño]],BD.niños[[Código]:[sexo]],7,FALSE)</f>
        <v>M</v>
      </c>
      <c r="I1593" s="1">
        <v>1</v>
      </c>
    </row>
    <row r="1594" spans="1:9" x14ac:dyDescent="0.55000000000000004">
      <c r="A1594" s="1">
        <v>50</v>
      </c>
      <c r="B1594" t="s">
        <v>430</v>
      </c>
      <c r="C1594" s="1" t="s">
        <v>3</v>
      </c>
      <c r="D1594" s="1">
        <v>4</v>
      </c>
      <c r="E1594" s="1" t="s">
        <v>279</v>
      </c>
      <c r="F1594">
        <v>4</v>
      </c>
      <c r="G1594" s="1" t="str">
        <f>+VLOOKUP(bloque1_2[[#This Row],[niño]],BD.niños[[Código]:[sexo]],6,FALSE)</f>
        <v>7 y 8</v>
      </c>
      <c r="H1594" s="1" t="str">
        <f>+VLOOKUP(bloque1_2[[#This Row],[niño]],BD.niños[[Código]:[sexo]],7,FALSE)</f>
        <v>F</v>
      </c>
      <c r="I1594" s="1">
        <v>1</v>
      </c>
    </row>
    <row r="1595" spans="1:9" x14ac:dyDescent="0.55000000000000004">
      <c r="A1595" s="1">
        <v>50</v>
      </c>
      <c r="B1595" t="s">
        <v>430</v>
      </c>
      <c r="C1595" s="1" t="s">
        <v>3</v>
      </c>
      <c r="D1595" s="1">
        <v>4</v>
      </c>
      <c r="E1595" s="1" t="s">
        <v>282</v>
      </c>
      <c r="F1595">
        <v>4</v>
      </c>
      <c r="G1595" s="1" t="str">
        <f>+VLOOKUP(bloque1_2[[#This Row],[niño]],BD.niños[[Código]:[sexo]],6,FALSE)</f>
        <v>5 y 6</v>
      </c>
      <c r="H1595" s="1" t="str">
        <f>+VLOOKUP(bloque1_2[[#This Row],[niño]],BD.niños[[Código]:[sexo]],7,FALSE)</f>
        <v>F</v>
      </c>
      <c r="I1595" s="1">
        <v>1</v>
      </c>
    </row>
    <row r="1596" spans="1:9" x14ac:dyDescent="0.55000000000000004">
      <c r="A1596" s="1">
        <v>50</v>
      </c>
      <c r="B1596" t="s">
        <v>430</v>
      </c>
      <c r="C1596" s="1" t="s">
        <v>3</v>
      </c>
      <c r="D1596" s="1">
        <v>4</v>
      </c>
      <c r="E1596" s="1" t="s">
        <v>352</v>
      </c>
      <c r="F1596">
        <v>1</v>
      </c>
      <c r="G1596" s="1" t="str">
        <f>+VLOOKUP(bloque1_2[[#This Row],[niño]],BD.niños[[Código]:[sexo]],6,FALSE)</f>
        <v>7 y 8</v>
      </c>
      <c r="H1596" s="1" t="str">
        <f>+VLOOKUP(bloque1_2[[#This Row],[niño]],BD.niños[[Código]:[sexo]],7,FALSE)</f>
        <v>F</v>
      </c>
      <c r="I1596" s="1">
        <v>1</v>
      </c>
    </row>
    <row r="1597" spans="1:9" x14ac:dyDescent="0.55000000000000004">
      <c r="A1597" s="1">
        <v>50</v>
      </c>
      <c r="B1597" t="s">
        <v>430</v>
      </c>
      <c r="C1597" s="1" t="s">
        <v>3</v>
      </c>
      <c r="D1597" s="1">
        <v>4</v>
      </c>
      <c r="E1597" s="1" t="s">
        <v>357</v>
      </c>
      <c r="F1597">
        <v>4</v>
      </c>
      <c r="G1597" s="1" t="str">
        <f>+VLOOKUP(bloque1_2[[#This Row],[niño]],BD.niños[[Código]:[sexo]],6,FALSE)</f>
        <v>7 y 8</v>
      </c>
      <c r="H1597" s="1" t="str">
        <f>+VLOOKUP(bloque1_2[[#This Row],[niño]],BD.niños[[Código]:[sexo]],7,FALSE)</f>
        <v>M</v>
      </c>
      <c r="I1597" s="1">
        <v>1</v>
      </c>
    </row>
    <row r="1598" spans="1:9" x14ac:dyDescent="0.55000000000000004">
      <c r="A1598" s="1">
        <v>50</v>
      </c>
      <c r="B1598" t="s">
        <v>430</v>
      </c>
      <c r="C1598" s="1" t="s">
        <v>3</v>
      </c>
      <c r="D1598" s="1">
        <v>4</v>
      </c>
      <c r="E1598" s="1" t="s">
        <v>360</v>
      </c>
      <c r="F1598">
        <v>1</v>
      </c>
      <c r="G1598" s="1" t="str">
        <f>+VLOOKUP(bloque1_2[[#This Row],[niño]],BD.niños[[Código]:[sexo]],6,FALSE)</f>
        <v>9 y 10</v>
      </c>
      <c r="H1598" s="1" t="str">
        <f>+VLOOKUP(bloque1_2[[#This Row],[niño]],BD.niños[[Código]:[sexo]],7,FALSE)</f>
        <v>M</v>
      </c>
      <c r="I1598" s="1">
        <v>1</v>
      </c>
    </row>
    <row r="1599" spans="1:9" x14ac:dyDescent="0.55000000000000004">
      <c r="A1599" s="1">
        <v>50</v>
      </c>
      <c r="B1599" t="s">
        <v>430</v>
      </c>
      <c r="C1599" s="1" t="s">
        <v>3</v>
      </c>
      <c r="D1599" s="1">
        <v>4</v>
      </c>
      <c r="E1599" s="1" t="s">
        <v>364</v>
      </c>
      <c r="F1599">
        <v>4</v>
      </c>
      <c r="G1599" s="1" t="str">
        <f>+VLOOKUP(bloque1_2[[#This Row],[niño]],BD.niños[[Código]:[sexo]],6,FALSE)</f>
        <v>9 y 10</v>
      </c>
      <c r="H1599" s="1" t="str">
        <f>+VLOOKUP(bloque1_2[[#This Row],[niño]],BD.niños[[Código]:[sexo]],7,FALSE)</f>
        <v>M</v>
      </c>
      <c r="I1599" s="1">
        <v>1</v>
      </c>
    </row>
    <row r="1600" spans="1:9" x14ac:dyDescent="0.55000000000000004">
      <c r="A1600" s="1">
        <v>50</v>
      </c>
      <c r="B1600" t="s">
        <v>430</v>
      </c>
      <c r="C1600" s="1" t="s">
        <v>3</v>
      </c>
      <c r="D1600" s="1">
        <v>4</v>
      </c>
      <c r="E1600" s="1" t="s">
        <v>368</v>
      </c>
      <c r="F1600">
        <v>1</v>
      </c>
      <c r="G1600" s="1" t="str">
        <f>+VLOOKUP(bloque1_2[[#This Row],[niño]],BD.niños[[Código]:[sexo]],6,FALSE)</f>
        <v>9 y 10</v>
      </c>
      <c r="H1600" s="1" t="str">
        <f>+VLOOKUP(bloque1_2[[#This Row],[niño]],BD.niños[[Código]:[sexo]],7,FALSE)</f>
        <v>M</v>
      </c>
      <c r="I1600" s="1">
        <v>1</v>
      </c>
    </row>
    <row r="1601" spans="1:9" x14ac:dyDescent="0.55000000000000004">
      <c r="A1601" s="1">
        <v>50</v>
      </c>
      <c r="B1601" t="s">
        <v>430</v>
      </c>
      <c r="C1601" s="1" t="s">
        <v>3</v>
      </c>
      <c r="D1601" s="1">
        <v>4</v>
      </c>
      <c r="E1601" s="1" t="s">
        <v>371</v>
      </c>
      <c r="F1601">
        <v>1</v>
      </c>
      <c r="G1601" s="1" t="str">
        <f>+VLOOKUP(bloque1_2[[#This Row],[niño]],BD.niños[[Código]:[sexo]],6,FALSE)</f>
        <v>9 y 10</v>
      </c>
      <c r="H1601" s="1" t="str">
        <f>+VLOOKUP(bloque1_2[[#This Row],[niño]],BD.niños[[Código]:[sexo]],7,FALSE)</f>
        <v>F</v>
      </c>
      <c r="I1601" s="1">
        <v>1</v>
      </c>
    </row>
    <row r="1602" spans="1:9" x14ac:dyDescent="0.55000000000000004">
      <c r="A1602" s="1">
        <v>51</v>
      </c>
      <c r="B1602" t="s">
        <v>431</v>
      </c>
      <c r="C1602" s="1" t="s">
        <v>6</v>
      </c>
      <c r="D1602" s="1">
        <v>3</v>
      </c>
      <c r="E1602" s="1" t="s">
        <v>36</v>
      </c>
      <c r="F1602">
        <v>5</v>
      </c>
      <c r="G1602" s="1" t="str">
        <f>+VLOOKUP(bloque1_2[[#This Row],[niño]],BD.niños[[Código]:[sexo]],6,FALSE)</f>
        <v>5 y 6</v>
      </c>
      <c r="H1602" s="1" t="str">
        <f>+VLOOKUP(bloque1_2[[#This Row],[niño]],BD.niños[[Código]:[sexo]],7,FALSE)</f>
        <v>M</v>
      </c>
      <c r="I1602" s="1">
        <v>1</v>
      </c>
    </row>
    <row r="1603" spans="1:9" x14ac:dyDescent="0.55000000000000004">
      <c r="A1603" s="1">
        <v>51</v>
      </c>
      <c r="B1603" t="s">
        <v>431</v>
      </c>
      <c r="C1603" s="1" t="s">
        <v>6</v>
      </c>
      <c r="D1603" s="1">
        <v>3</v>
      </c>
      <c r="E1603" s="1" t="s">
        <v>40</v>
      </c>
      <c r="F1603">
        <v>3</v>
      </c>
      <c r="G1603" s="1" t="str">
        <f>+VLOOKUP(bloque1_2[[#This Row],[niño]],BD.niños[[Código]:[sexo]],6,FALSE)</f>
        <v>7 y 8</v>
      </c>
      <c r="H1603" s="1" t="str">
        <f>+VLOOKUP(bloque1_2[[#This Row],[niño]],BD.niños[[Código]:[sexo]],7,FALSE)</f>
        <v>M</v>
      </c>
      <c r="I1603" s="1">
        <v>1</v>
      </c>
    </row>
    <row r="1604" spans="1:9" x14ac:dyDescent="0.55000000000000004">
      <c r="A1604" s="1">
        <v>51</v>
      </c>
      <c r="B1604" t="s">
        <v>431</v>
      </c>
      <c r="C1604" s="1" t="s">
        <v>6</v>
      </c>
      <c r="D1604" s="1">
        <v>3</v>
      </c>
      <c r="E1604" s="1" t="s">
        <v>44</v>
      </c>
      <c r="F1604">
        <v>3</v>
      </c>
      <c r="G1604" s="1" t="str">
        <f>+VLOOKUP(bloque1_2[[#This Row],[niño]],BD.niños[[Código]:[sexo]],6,FALSE)</f>
        <v>7 y 8</v>
      </c>
      <c r="H1604" s="1" t="str">
        <f>+VLOOKUP(bloque1_2[[#This Row],[niño]],BD.niños[[Código]:[sexo]],7,FALSE)</f>
        <v>F</v>
      </c>
      <c r="I1604" s="1">
        <v>1</v>
      </c>
    </row>
    <row r="1605" spans="1:9" x14ac:dyDescent="0.55000000000000004">
      <c r="A1605" s="1">
        <v>51</v>
      </c>
      <c r="B1605" t="s">
        <v>431</v>
      </c>
      <c r="C1605" s="1" t="s">
        <v>6</v>
      </c>
      <c r="D1605" s="1">
        <v>3</v>
      </c>
      <c r="E1605" s="1" t="s">
        <v>48</v>
      </c>
      <c r="F1605">
        <v>3</v>
      </c>
      <c r="G1605" s="1" t="str">
        <f>+VLOOKUP(bloque1_2[[#This Row],[niño]],BD.niños[[Código]:[sexo]],6,FALSE)</f>
        <v>7 y 8</v>
      </c>
      <c r="H1605" s="1" t="str">
        <f>+VLOOKUP(bloque1_2[[#This Row],[niño]],BD.niños[[Código]:[sexo]],7,FALSE)</f>
        <v>F</v>
      </c>
      <c r="I1605" s="1">
        <v>1</v>
      </c>
    </row>
    <row r="1606" spans="1:9" x14ac:dyDescent="0.55000000000000004">
      <c r="A1606" s="1">
        <v>51</v>
      </c>
      <c r="B1606" t="s">
        <v>431</v>
      </c>
      <c r="C1606" s="1" t="s">
        <v>6</v>
      </c>
      <c r="D1606" s="1">
        <v>3</v>
      </c>
      <c r="E1606" s="1" t="s">
        <v>52</v>
      </c>
      <c r="F1606">
        <v>3</v>
      </c>
      <c r="G1606" s="1" t="str">
        <f>+VLOOKUP(bloque1_2[[#This Row],[niño]],BD.niños[[Código]:[sexo]],6,FALSE)</f>
        <v>7 y 8</v>
      </c>
      <c r="H1606" s="1" t="str">
        <f>+VLOOKUP(bloque1_2[[#This Row],[niño]],BD.niños[[Código]:[sexo]],7,FALSE)</f>
        <v>F</v>
      </c>
      <c r="I1606" s="1">
        <v>1</v>
      </c>
    </row>
    <row r="1607" spans="1:9" x14ac:dyDescent="0.55000000000000004">
      <c r="A1607" s="1">
        <v>51</v>
      </c>
      <c r="B1607" t="s">
        <v>431</v>
      </c>
      <c r="C1607" s="1" t="s">
        <v>6</v>
      </c>
      <c r="D1607" s="1">
        <v>3</v>
      </c>
      <c r="E1607" s="1" t="s">
        <v>56</v>
      </c>
      <c r="F1607">
        <v>3</v>
      </c>
      <c r="G1607" s="1" t="str">
        <f>+VLOOKUP(bloque1_2[[#This Row],[niño]],BD.niños[[Código]:[sexo]],6,FALSE)</f>
        <v>7 y 8</v>
      </c>
      <c r="H1607" s="1" t="str">
        <f>+VLOOKUP(bloque1_2[[#This Row],[niño]],BD.niños[[Código]:[sexo]],7,FALSE)</f>
        <v>F</v>
      </c>
      <c r="I1607" s="1">
        <v>1</v>
      </c>
    </row>
    <row r="1608" spans="1:9" x14ac:dyDescent="0.55000000000000004">
      <c r="A1608" s="1">
        <v>51</v>
      </c>
      <c r="B1608" t="s">
        <v>431</v>
      </c>
      <c r="C1608" s="1" t="s">
        <v>6</v>
      </c>
      <c r="D1608" s="1">
        <v>3</v>
      </c>
      <c r="E1608" s="1" t="s">
        <v>60</v>
      </c>
      <c r="F1608">
        <v>3</v>
      </c>
      <c r="G1608" s="1" t="str">
        <f>+VLOOKUP(bloque1_2[[#This Row],[niño]],BD.niños[[Código]:[sexo]],6,FALSE)</f>
        <v>9 y 10</v>
      </c>
      <c r="H1608" s="1" t="str">
        <f>+VLOOKUP(bloque1_2[[#This Row],[niño]],BD.niños[[Código]:[sexo]],7,FALSE)</f>
        <v>M</v>
      </c>
      <c r="I1608" s="1">
        <v>1</v>
      </c>
    </row>
    <row r="1609" spans="1:9" x14ac:dyDescent="0.55000000000000004">
      <c r="A1609" s="1">
        <v>51</v>
      </c>
      <c r="B1609" t="s">
        <v>431</v>
      </c>
      <c r="C1609" s="1" t="s">
        <v>6</v>
      </c>
      <c r="D1609" s="1">
        <v>3</v>
      </c>
      <c r="E1609" s="1" t="s">
        <v>64</v>
      </c>
      <c r="F1609">
        <v>3</v>
      </c>
      <c r="G1609" s="1" t="str">
        <f>+VLOOKUP(bloque1_2[[#This Row],[niño]],BD.niños[[Código]:[sexo]],6,FALSE)</f>
        <v>9 y 10</v>
      </c>
      <c r="H1609" s="1" t="str">
        <f>+VLOOKUP(bloque1_2[[#This Row],[niño]],BD.niños[[Código]:[sexo]],7,FALSE)</f>
        <v>F</v>
      </c>
      <c r="I1609" s="1">
        <v>1</v>
      </c>
    </row>
    <row r="1610" spans="1:9" x14ac:dyDescent="0.55000000000000004">
      <c r="A1610" s="1">
        <v>51</v>
      </c>
      <c r="B1610" t="s">
        <v>431</v>
      </c>
      <c r="C1610" s="1" t="s">
        <v>6</v>
      </c>
      <c r="D1610" s="1">
        <v>3</v>
      </c>
      <c r="E1610" s="1" t="s">
        <v>68</v>
      </c>
      <c r="F1610">
        <v>3</v>
      </c>
      <c r="G1610" s="1" t="str">
        <f>+VLOOKUP(bloque1_2[[#This Row],[niño]],BD.niños[[Código]:[sexo]],6,FALSE)</f>
        <v>9 y 10</v>
      </c>
      <c r="H1610" s="1" t="str">
        <f>+VLOOKUP(bloque1_2[[#This Row],[niño]],BD.niños[[Código]:[sexo]],7,FALSE)</f>
        <v>M</v>
      </c>
      <c r="I1610" s="1">
        <v>1</v>
      </c>
    </row>
    <row r="1611" spans="1:9" x14ac:dyDescent="0.55000000000000004">
      <c r="A1611" s="1">
        <v>51</v>
      </c>
      <c r="B1611" t="s">
        <v>431</v>
      </c>
      <c r="C1611" s="1" t="s">
        <v>6</v>
      </c>
      <c r="D1611" s="1">
        <v>3</v>
      </c>
      <c r="E1611" s="1" t="s">
        <v>72</v>
      </c>
      <c r="F1611">
        <v>3</v>
      </c>
      <c r="G1611" s="1" t="str">
        <f>+VLOOKUP(bloque1_2[[#This Row],[niño]],BD.niños[[Código]:[sexo]],6,FALSE)</f>
        <v>9 y 10</v>
      </c>
      <c r="H1611" s="1" t="str">
        <f>+VLOOKUP(bloque1_2[[#This Row],[niño]],BD.niños[[Código]:[sexo]],7,FALSE)</f>
        <v>F</v>
      </c>
      <c r="I1611" s="1">
        <v>1</v>
      </c>
    </row>
    <row r="1612" spans="1:9" x14ac:dyDescent="0.55000000000000004">
      <c r="A1612" s="1">
        <v>51</v>
      </c>
      <c r="B1612" t="s">
        <v>431</v>
      </c>
      <c r="C1612" s="1" t="s">
        <v>6</v>
      </c>
      <c r="D1612" s="1">
        <v>3</v>
      </c>
      <c r="E1612" s="1" t="s">
        <v>75</v>
      </c>
      <c r="F1612">
        <v>3</v>
      </c>
      <c r="G1612" s="1" t="str">
        <f>+VLOOKUP(bloque1_2[[#This Row],[niño]],BD.niños[[Código]:[sexo]],6,FALSE)</f>
        <v>9 y 10</v>
      </c>
      <c r="H1612" s="1" t="str">
        <f>+VLOOKUP(bloque1_2[[#This Row],[niño]],BD.niños[[Código]:[sexo]],7,FALSE)</f>
        <v>F</v>
      </c>
      <c r="I1612" s="1">
        <v>1</v>
      </c>
    </row>
    <row r="1613" spans="1:9" x14ac:dyDescent="0.55000000000000004">
      <c r="A1613" s="1">
        <v>51</v>
      </c>
      <c r="B1613" t="s">
        <v>431</v>
      </c>
      <c r="C1613" s="1" t="s">
        <v>6</v>
      </c>
      <c r="D1613" s="1">
        <v>3</v>
      </c>
      <c r="E1613" s="1" t="s">
        <v>78</v>
      </c>
      <c r="F1613">
        <v>3</v>
      </c>
      <c r="G1613" s="1" t="str">
        <f>+VLOOKUP(bloque1_2[[#This Row],[niño]],BD.niños[[Código]:[sexo]],6,FALSE)</f>
        <v>5 y 6</v>
      </c>
      <c r="H1613" s="1" t="str">
        <f>+VLOOKUP(bloque1_2[[#This Row],[niño]],BD.niños[[Código]:[sexo]],7,FALSE)</f>
        <v>M</v>
      </c>
      <c r="I1613" s="1">
        <v>1</v>
      </c>
    </row>
    <row r="1614" spans="1:9" x14ac:dyDescent="0.55000000000000004">
      <c r="A1614" s="1">
        <v>51</v>
      </c>
      <c r="B1614" t="s">
        <v>431</v>
      </c>
      <c r="C1614" s="1" t="s">
        <v>6</v>
      </c>
      <c r="D1614" s="1">
        <v>3</v>
      </c>
      <c r="E1614" s="1" t="s">
        <v>82</v>
      </c>
      <c r="F1614">
        <v>4</v>
      </c>
      <c r="G1614" s="1" t="str">
        <f>+VLOOKUP(bloque1_2[[#This Row],[niño]],BD.niños[[Código]:[sexo]],6,FALSE)</f>
        <v>5 y 6</v>
      </c>
      <c r="H1614" s="1" t="str">
        <f>+VLOOKUP(bloque1_2[[#This Row],[niño]],BD.niños[[Código]:[sexo]],7,FALSE)</f>
        <v>F</v>
      </c>
      <c r="I1614" s="1">
        <v>1</v>
      </c>
    </row>
    <row r="1615" spans="1:9" x14ac:dyDescent="0.55000000000000004">
      <c r="A1615" s="1">
        <v>51</v>
      </c>
      <c r="B1615" t="s">
        <v>431</v>
      </c>
      <c r="C1615" s="1" t="s">
        <v>6</v>
      </c>
      <c r="D1615" s="1">
        <v>3</v>
      </c>
      <c r="E1615" s="1" t="s">
        <v>85</v>
      </c>
      <c r="F1615">
        <v>3</v>
      </c>
      <c r="G1615" s="1" t="str">
        <f>+VLOOKUP(bloque1_2[[#This Row],[niño]],BD.niños[[Código]:[sexo]],6,FALSE)</f>
        <v>5 y 6</v>
      </c>
      <c r="H1615" s="1" t="str">
        <f>+VLOOKUP(bloque1_2[[#This Row],[niño]],BD.niños[[Código]:[sexo]],7,FALSE)</f>
        <v>M</v>
      </c>
      <c r="I1615" s="1">
        <v>1</v>
      </c>
    </row>
    <row r="1616" spans="1:9" x14ac:dyDescent="0.55000000000000004">
      <c r="A1616" s="1">
        <v>51</v>
      </c>
      <c r="B1616" t="s">
        <v>431</v>
      </c>
      <c r="C1616" s="1" t="s">
        <v>6</v>
      </c>
      <c r="D1616" s="1">
        <v>3</v>
      </c>
      <c r="E1616" s="1" t="s">
        <v>184</v>
      </c>
      <c r="F1616">
        <v>3</v>
      </c>
      <c r="G1616" s="1" t="str">
        <f>+VLOOKUP(bloque1_2[[#This Row],[niño]],BD.niños[[Código]:[sexo]],6,FALSE)</f>
        <v>7 y 8</v>
      </c>
      <c r="H1616" s="1" t="str">
        <f>+VLOOKUP(bloque1_2[[#This Row],[niño]],BD.niños[[Código]:[sexo]],7,FALSE)</f>
        <v>M</v>
      </c>
      <c r="I1616" s="1">
        <v>1</v>
      </c>
    </row>
    <row r="1617" spans="1:9" x14ac:dyDescent="0.55000000000000004">
      <c r="A1617" s="1">
        <v>51</v>
      </c>
      <c r="B1617" t="s">
        <v>431</v>
      </c>
      <c r="C1617" s="1" t="s">
        <v>6</v>
      </c>
      <c r="D1617" s="1">
        <v>3</v>
      </c>
      <c r="E1617" s="1" t="s">
        <v>187</v>
      </c>
      <c r="F1617">
        <v>3</v>
      </c>
      <c r="G1617" s="1" t="str">
        <f>+VLOOKUP(bloque1_2[[#This Row],[niño]],BD.niños[[Código]:[sexo]],6,FALSE)</f>
        <v>7 y 8</v>
      </c>
      <c r="H1617" s="1" t="str">
        <f>+VLOOKUP(bloque1_2[[#This Row],[niño]],BD.niños[[Código]:[sexo]],7,FALSE)</f>
        <v>F</v>
      </c>
      <c r="I1617" s="1">
        <v>1</v>
      </c>
    </row>
    <row r="1618" spans="1:9" x14ac:dyDescent="0.55000000000000004">
      <c r="A1618" s="1">
        <v>51</v>
      </c>
      <c r="B1618" t="s">
        <v>431</v>
      </c>
      <c r="C1618" s="1" t="s">
        <v>6</v>
      </c>
      <c r="D1618" s="1">
        <v>3</v>
      </c>
      <c r="E1618" s="1" t="s">
        <v>192</v>
      </c>
      <c r="F1618">
        <v>3</v>
      </c>
      <c r="G1618" s="1" t="str">
        <f>+VLOOKUP(bloque1_2[[#This Row],[niño]],BD.niños[[Código]:[sexo]],6,FALSE)</f>
        <v>7 y 8</v>
      </c>
      <c r="H1618" s="1" t="str">
        <f>+VLOOKUP(bloque1_2[[#This Row],[niño]],BD.niños[[Código]:[sexo]],7,FALSE)</f>
        <v>M</v>
      </c>
      <c r="I1618" s="1">
        <v>1</v>
      </c>
    </row>
    <row r="1619" spans="1:9" x14ac:dyDescent="0.55000000000000004">
      <c r="A1619" s="1">
        <v>51</v>
      </c>
      <c r="B1619" t="s">
        <v>431</v>
      </c>
      <c r="C1619" s="1" t="s">
        <v>6</v>
      </c>
      <c r="D1619" s="1">
        <v>3</v>
      </c>
      <c r="E1619" s="1" t="s">
        <v>195</v>
      </c>
      <c r="F1619">
        <v>3</v>
      </c>
      <c r="G1619" s="1" t="str">
        <f>+VLOOKUP(bloque1_2[[#This Row],[niño]],BD.niños[[Código]:[sexo]],6,FALSE)</f>
        <v>9 y 10</v>
      </c>
      <c r="H1619" s="1" t="str">
        <f>+VLOOKUP(bloque1_2[[#This Row],[niño]],BD.niños[[Código]:[sexo]],7,FALSE)</f>
        <v>M</v>
      </c>
      <c r="I1619" s="1">
        <v>1</v>
      </c>
    </row>
    <row r="1620" spans="1:9" x14ac:dyDescent="0.55000000000000004">
      <c r="A1620" s="1">
        <v>51</v>
      </c>
      <c r="B1620" t="s">
        <v>431</v>
      </c>
      <c r="C1620" s="1" t="s">
        <v>6</v>
      </c>
      <c r="D1620" s="1">
        <v>3</v>
      </c>
      <c r="E1620" s="1" t="s">
        <v>199</v>
      </c>
      <c r="F1620">
        <v>3</v>
      </c>
      <c r="G1620" s="1" t="str">
        <f>+VLOOKUP(bloque1_2[[#This Row],[niño]],BD.niños[[Código]:[sexo]],6,FALSE)</f>
        <v>9 y 10</v>
      </c>
      <c r="H1620" s="1" t="str">
        <f>+VLOOKUP(bloque1_2[[#This Row],[niño]],BD.niños[[Código]:[sexo]],7,FALSE)</f>
        <v>M</v>
      </c>
      <c r="I1620" s="1">
        <v>1</v>
      </c>
    </row>
    <row r="1621" spans="1:9" x14ac:dyDescent="0.55000000000000004">
      <c r="A1621" s="1">
        <v>51</v>
      </c>
      <c r="B1621" t="s">
        <v>431</v>
      </c>
      <c r="C1621" s="1" t="s">
        <v>6</v>
      </c>
      <c r="D1621" s="1">
        <v>3</v>
      </c>
      <c r="E1621" s="1" t="s">
        <v>203</v>
      </c>
      <c r="F1621">
        <v>3</v>
      </c>
      <c r="G1621" s="1" t="str">
        <f>+VLOOKUP(bloque1_2[[#This Row],[niño]],BD.niños[[Código]:[sexo]],6,FALSE)</f>
        <v>9 y 10</v>
      </c>
      <c r="H1621" s="1" t="str">
        <f>+VLOOKUP(bloque1_2[[#This Row],[niño]],BD.niños[[Código]:[sexo]],7,FALSE)</f>
        <v>F</v>
      </c>
      <c r="I1621" s="1">
        <v>1</v>
      </c>
    </row>
    <row r="1622" spans="1:9" x14ac:dyDescent="0.55000000000000004">
      <c r="A1622" s="1">
        <v>51</v>
      </c>
      <c r="B1622" t="s">
        <v>431</v>
      </c>
      <c r="C1622" s="1" t="s">
        <v>6</v>
      </c>
      <c r="D1622" s="1">
        <v>3</v>
      </c>
      <c r="E1622" s="1" t="s">
        <v>206</v>
      </c>
      <c r="F1622">
        <v>3</v>
      </c>
      <c r="G1622" s="1" t="str">
        <f>+VLOOKUP(bloque1_2[[#This Row],[niño]],BD.niños[[Código]:[sexo]],6,FALSE)</f>
        <v>9 y 10</v>
      </c>
      <c r="H1622" s="1" t="str">
        <f>+VLOOKUP(bloque1_2[[#This Row],[niño]],BD.niños[[Código]:[sexo]],7,FALSE)</f>
        <v>F</v>
      </c>
      <c r="I1622" s="1">
        <v>1</v>
      </c>
    </row>
    <row r="1623" spans="1:9" x14ac:dyDescent="0.55000000000000004">
      <c r="A1623" s="1">
        <v>51</v>
      </c>
      <c r="B1623" t="s">
        <v>431</v>
      </c>
      <c r="C1623" s="1" t="s">
        <v>6</v>
      </c>
      <c r="D1623" s="1">
        <v>3</v>
      </c>
      <c r="E1623" s="1" t="s">
        <v>210</v>
      </c>
      <c r="F1623">
        <v>3</v>
      </c>
      <c r="G1623" s="1" t="str">
        <f>+VLOOKUP(bloque1_2[[#This Row],[niño]],BD.niños[[Código]:[sexo]],6,FALSE)</f>
        <v>7 y 8</v>
      </c>
      <c r="H1623" s="1" t="str">
        <f>+VLOOKUP(bloque1_2[[#This Row],[niño]],BD.niños[[Código]:[sexo]],7,FALSE)</f>
        <v>M</v>
      </c>
      <c r="I1623" s="1">
        <v>1</v>
      </c>
    </row>
    <row r="1624" spans="1:9" x14ac:dyDescent="0.55000000000000004">
      <c r="A1624" s="1">
        <v>51</v>
      </c>
      <c r="B1624" t="s">
        <v>431</v>
      </c>
      <c r="C1624" s="1" t="s">
        <v>6</v>
      </c>
      <c r="D1624" s="1">
        <v>3</v>
      </c>
      <c r="E1624" s="1" t="s">
        <v>274</v>
      </c>
      <c r="F1624">
        <v>3</v>
      </c>
      <c r="G1624" s="1" t="str">
        <f>+VLOOKUP(bloque1_2[[#This Row],[niño]],BD.niños[[Código]:[sexo]],6,FALSE)</f>
        <v>5 y 6</v>
      </c>
      <c r="H1624" s="1" t="str">
        <f>+VLOOKUP(bloque1_2[[#This Row],[niño]],BD.niños[[Código]:[sexo]],7,FALSE)</f>
        <v>M</v>
      </c>
      <c r="I1624" s="1">
        <v>1</v>
      </c>
    </row>
    <row r="1625" spans="1:9" x14ac:dyDescent="0.55000000000000004">
      <c r="A1625" s="1">
        <v>51</v>
      </c>
      <c r="B1625" t="s">
        <v>431</v>
      </c>
      <c r="C1625" s="1" t="s">
        <v>6</v>
      </c>
      <c r="D1625" s="1">
        <v>3</v>
      </c>
      <c r="E1625" s="1" t="s">
        <v>276</v>
      </c>
      <c r="F1625">
        <v>3</v>
      </c>
      <c r="G1625" s="1" t="str">
        <f>+VLOOKUP(bloque1_2[[#This Row],[niño]],BD.niños[[Código]:[sexo]],6,FALSE)</f>
        <v>5 y 6</v>
      </c>
      <c r="H1625" s="1" t="str">
        <f>+VLOOKUP(bloque1_2[[#This Row],[niño]],BD.niños[[Código]:[sexo]],7,FALSE)</f>
        <v>M</v>
      </c>
      <c r="I1625" s="1">
        <v>1</v>
      </c>
    </row>
    <row r="1626" spans="1:9" x14ac:dyDescent="0.55000000000000004">
      <c r="A1626" s="1">
        <v>51</v>
      </c>
      <c r="B1626" t="s">
        <v>431</v>
      </c>
      <c r="C1626" s="1" t="s">
        <v>6</v>
      </c>
      <c r="D1626" s="1">
        <v>3</v>
      </c>
      <c r="E1626" s="1" t="s">
        <v>279</v>
      </c>
      <c r="F1626">
        <v>3</v>
      </c>
      <c r="G1626" s="1" t="str">
        <f>+VLOOKUP(bloque1_2[[#This Row],[niño]],BD.niños[[Código]:[sexo]],6,FALSE)</f>
        <v>7 y 8</v>
      </c>
      <c r="H1626" s="1" t="str">
        <f>+VLOOKUP(bloque1_2[[#This Row],[niño]],BD.niños[[Código]:[sexo]],7,FALSE)</f>
        <v>F</v>
      </c>
      <c r="I1626" s="1">
        <v>1</v>
      </c>
    </row>
    <row r="1627" spans="1:9" x14ac:dyDescent="0.55000000000000004">
      <c r="A1627" s="1">
        <v>51</v>
      </c>
      <c r="B1627" t="s">
        <v>431</v>
      </c>
      <c r="C1627" s="1" t="s">
        <v>6</v>
      </c>
      <c r="D1627" s="1">
        <v>3</v>
      </c>
      <c r="E1627" s="1" t="s">
        <v>282</v>
      </c>
      <c r="F1627">
        <v>2</v>
      </c>
      <c r="G1627" s="1" t="str">
        <f>+VLOOKUP(bloque1_2[[#This Row],[niño]],BD.niños[[Código]:[sexo]],6,FALSE)</f>
        <v>5 y 6</v>
      </c>
      <c r="H1627" s="1" t="str">
        <f>+VLOOKUP(bloque1_2[[#This Row],[niño]],BD.niños[[Código]:[sexo]],7,FALSE)</f>
        <v>F</v>
      </c>
      <c r="I1627" s="1">
        <v>1</v>
      </c>
    </row>
    <row r="1628" spans="1:9" x14ac:dyDescent="0.55000000000000004">
      <c r="A1628" s="1">
        <v>51</v>
      </c>
      <c r="B1628" t="s">
        <v>431</v>
      </c>
      <c r="C1628" s="1" t="s">
        <v>6</v>
      </c>
      <c r="D1628" s="1">
        <v>3</v>
      </c>
      <c r="E1628" s="1" t="s">
        <v>352</v>
      </c>
      <c r="F1628">
        <v>3</v>
      </c>
      <c r="G1628" s="1" t="str">
        <f>+VLOOKUP(bloque1_2[[#This Row],[niño]],BD.niños[[Código]:[sexo]],6,FALSE)</f>
        <v>7 y 8</v>
      </c>
      <c r="H1628" s="1" t="str">
        <f>+VLOOKUP(bloque1_2[[#This Row],[niño]],BD.niños[[Código]:[sexo]],7,FALSE)</f>
        <v>F</v>
      </c>
      <c r="I1628" s="1">
        <v>1</v>
      </c>
    </row>
    <row r="1629" spans="1:9" x14ac:dyDescent="0.55000000000000004">
      <c r="A1629" s="1">
        <v>51</v>
      </c>
      <c r="B1629" t="s">
        <v>431</v>
      </c>
      <c r="C1629" s="1" t="s">
        <v>6</v>
      </c>
      <c r="D1629" s="1">
        <v>3</v>
      </c>
      <c r="E1629" s="1" t="s">
        <v>357</v>
      </c>
      <c r="F1629">
        <v>3</v>
      </c>
      <c r="G1629" s="1" t="str">
        <f>+VLOOKUP(bloque1_2[[#This Row],[niño]],BD.niños[[Código]:[sexo]],6,FALSE)</f>
        <v>7 y 8</v>
      </c>
      <c r="H1629" s="1" t="str">
        <f>+VLOOKUP(bloque1_2[[#This Row],[niño]],BD.niños[[Código]:[sexo]],7,FALSE)</f>
        <v>M</v>
      </c>
      <c r="I1629" s="1">
        <v>1</v>
      </c>
    </row>
    <row r="1630" spans="1:9" x14ac:dyDescent="0.55000000000000004">
      <c r="A1630" s="1">
        <v>51</v>
      </c>
      <c r="B1630" t="s">
        <v>431</v>
      </c>
      <c r="C1630" s="1" t="s">
        <v>6</v>
      </c>
      <c r="D1630" s="1">
        <v>3</v>
      </c>
      <c r="E1630" s="1" t="s">
        <v>360</v>
      </c>
      <c r="F1630">
        <v>3</v>
      </c>
      <c r="G1630" s="1" t="str">
        <f>+VLOOKUP(bloque1_2[[#This Row],[niño]],BD.niños[[Código]:[sexo]],6,FALSE)</f>
        <v>9 y 10</v>
      </c>
      <c r="H1630" s="1" t="str">
        <f>+VLOOKUP(bloque1_2[[#This Row],[niño]],BD.niños[[Código]:[sexo]],7,FALSE)</f>
        <v>M</v>
      </c>
      <c r="I1630" s="1">
        <v>1</v>
      </c>
    </row>
    <row r="1631" spans="1:9" x14ac:dyDescent="0.55000000000000004">
      <c r="A1631" s="1">
        <v>51</v>
      </c>
      <c r="B1631" t="s">
        <v>431</v>
      </c>
      <c r="C1631" s="1" t="s">
        <v>6</v>
      </c>
      <c r="D1631" s="1">
        <v>3</v>
      </c>
      <c r="E1631" s="1" t="s">
        <v>364</v>
      </c>
      <c r="F1631">
        <v>3</v>
      </c>
      <c r="G1631" s="1" t="str">
        <f>+VLOOKUP(bloque1_2[[#This Row],[niño]],BD.niños[[Código]:[sexo]],6,FALSE)</f>
        <v>9 y 10</v>
      </c>
      <c r="H1631" s="1" t="str">
        <f>+VLOOKUP(bloque1_2[[#This Row],[niño]],BD.niños[[Código]:[sexo]],7,FALSE)</f>
        <v>M</v>
      </c>
      <c r="I1631" s="1">
        <v>1</v>
      </c>
    </row>
    <row r="1632" spans="1:9" x14ac:dyDescent="0.55000000000000004">
      <c r="A1632" s="1">
        <v>51</v>
      </c>
      <c r="B1632" t="s">
        <v>431</v>
      </c>
      <c r="C1632" s="1" t="s">
        <v>6</v>
      </c>
      <c r="D1632" s="1">
        <v>3</v>
      </c>
      <c r="E1632" s="1" t="s">
        <v>368</v>
      </c>
      <c r="F1632">
        <v>3</v>
      </c>
      <c r="G1632" s="1" t="str">
        <f>+VLOOKUP(bloque1_2[[#This Row],[niño]],BD.niños[[Código]:[sexo]],6,FALSE)</f>
        <v>9 y 10</v>
      </c>
      <c r="H1632" s="1" t="str">
        <f>+VLOOKUP(bloque1_2[[#This Row],[niño]],BD.niños[[Código]:[sexo]],7,FALSE)</f>
        <v>M</v>
      </c>
      <c r="I1632" s="1">
        <v>1</v>
      </c>
    </row>
    <row r="1633" spans="1:9" x14ac:dyDescent="0.55000000000000004">
      <c r="A1633" s="1">
        <v>51</v>
      </c>
      <c r="B1633" t="s">
        <v>431</v>
      </c>
      <c r="C1633" s="1" t="s">
        <v>6</v>
      </c>
      <c r="D1633" s="1">
        <v>3</v>
      </c>
      <c r="E1633" s="1" t="s">
        <v>371</v>
      </c>
      <c r="F1633">
        <v>3</v>
      </c>
      <c r="G1633" s="1" t="str">
        <f>+VLOOKUP(bloque1_2[[#This Row],[niño]],BD.niños[[Código]:[sexo]],6,FALSE)</f>
        <v>9 y 10</v>
      </c>
      <c r="H1633" s="1" t="str">
        <f>+VLOOKUP(bloque1_2[[#This Row],[niño]],BD.niños[[Código]:[sexo]],7,FALSE)</f>
        <v>F</v>
      </c>
      <c r="I1633" s="1">
        <v>1</v>
      </c>
    </row>
    <row r="1634" spans="1:9" x14ac:dyDescent="0.55000000000000004">
      <c r="A1634" s="1">
        <v>52</v>
      </c>
      <c r="B1634" t="s">
        <v>432</v>
      </c>
      <c r="C1634" s="1" t="s">
        <v>4</v>
      </c>
      <c r="D1634" s="1">
        <v>5</v>
      </c>
      <c r="E1634" s="1" t="s">
        <v>36</v>
      </c>
      <c r="F1634">
        <v>7</v>
      </c>
      <c r="G1634" s="1" t="str">
        <f>+VLOOKUP(bloque1_2[[#This Row],[niño]],BD.niños[[Código]:[sexo]],6,FALSE)</f>
        <v>5 y 6</v>
      </c>
      <c r="H1634" s="1" t="str">
        <f>+VLOOKUP(bloque1_2[[#This Row],[niño]],BD.niños[[Código]:[sexo]],7,FALSE)</f>
        <v>M</v>
      </c>
      <c r="I1634" s="1">
        <v>1</v>
      </c>
    </row>
    <row r="1635" spans="1:9" x14ac:dyDescent="0.55000000000000004">
      <c r="A1635" s="1">
        <v>52</v>
      </c>
      <c r="B1635" t="s">
        <v>432</v>
      </c>
      <c r="C1635" s="1" t="s">
        <v>4</v>
      </c>
      <c r="D1635" s="1">
        <v>5</v>
      </c>
      <c r="E1635" s="1" t="s">
        <v>40</v>
      </c>
      <c r="F1635">
        <v>5</v>
      </c>
      <c r="G1635" s="1" t="str">
        <f>+VLOOKUP(bloque1_2[[#This Row],[niño]],BD.niños[[Código]:[sexo]],6,FALSE)</f>
        <v>7 y 8</v>
      </c>
      <c r="H1635" s="1" t="str">
        <f>+VLOOKUP(bloque1_2[[#This Row],[niño]],BD.niños[[Código]:[sexo]],7,FALSE)</f>
        <v>M</v>
      </c>
      <c r="I1635" s="1">
        <v>1</v>
      </c>
    </row>
    <row r="1636" spans="1:9" x14ac:dyDescent="0.55000000000000004">
      <c r="A1636" s="1">
        <v>52</v>
      </c>
      <c r="B1636" t="s">
        <v>432</v>
      </c>
      <c r="C1636" s="1" t="s">
        <v>4</v>
      </c>
      <c r="D1636" s="1">
        <v>5</v>
      </c>
      <c r="E1636" s="1" t="s">
        <v>44</v>
      </c>
      <c r="F1636">
        <v>5</v>
      </c>
      <c r="G1636" s="1" t="str">
        <f>+VLOOKUP(bloque1_2[[#This Row],[niño]],BD.niños[[Código]:[sexo]],6,FALSE)</f>
        <v>7 y 8</v>
      </c>
      <c r="H1636" s="1" t="str">
        <f>+VLOOKUP(bloque1_2[[#This Row],[niño]],BD.niños[[Código]:[sexo]],7,FALSE)</f>
        <v>F</v>
      </c>
      <c r="I1636" s="1">
        <v>1</v>
      </c>
    </row>
    <row r="1637" spans="1:9" x14ac:dyDescent="0.55000000000000004">
      <c r="A1637" s="1">
        <v>52</v>
      </c>
      <c r="B1637" t="s">
        <v>432</v>
      </c>
      <c r="C1637" s="1" t="s">
        <v>4</v>
      </c>
      <c r="D1637" s="1">
        <v>5</v>
      </c>
      <c r="E1637" s="1" t="s">
        <v>48</v>
      </c>
      <c r="F1637">
        <v>7</v>
      </c>
      <c r="G1637" s="1" t="str">
        <f>+VLOOKUP(bloque1_2[[#This Row],[niño]],BD.niños[[Código]:[sexo]],6,FALSE)</f>
        <v>7 y 8</v>
      </c>
      <c r="H1637" s="1" t="str">
        <f>+VLOOKUP(bloque1_2[[#This Row],[niño]],BD.niños[[Código]:[sexo]],7,FALSE)</f>
        <v>F</v>
      </c>
      <c r="I1637" s="1">
        <v>1</v>
      </c>
    </row>
    <row r="1638" spans="1:9" x14ac:dyDescent="0.55000000000000004">
      <c r="A1638" s="1">
        <v>52</v>
      </c>
      <c r="B1638" t="s">
        <v>432</v>
      </c>
      <c r="C1638" s="1" t="s">
        <v>4</v>
      </c>
      <c r="D1638" s="1">
        <v>5</v>
      </c>
      <c r="E1638" s="1" t="s">
        <v>52</v>
      </c>
      <c r="F1638">
        <v>7</v>
      </c>
      <c r="G1638" s="1" t="str">
        <f>+VLOOKUP(bloque1_2[[#This Row],[niño]],BD.niños[[Código]:[sexo]],6,FALSE)</f>
        <v>7 y 8</v>
      </c>
      <c r="H1638" s="1" t="str">
        <f>+VLOOKUP(bloque1_2[[#This Row],[niño]],BD.niños[[Código]:[sexo]],7,FALSE)</f>
        <v>F</v>
      </c>
      <c r="I1638" s="1">
        <v>1</v>
      </c>
    </row>
    <row r="1639" spans="1:9" x14ac:dyDescent="0.55000000000000004">
      <c r="A1639" s="1">
        <v>52</v>
      </c>
      <c r="B1639" t="s">
        <v>432</v>
      </c>
      <c r="C1639" s="1" t="s">
        <v>4</v>
      </c>
      <c r="D1639" s="1">
        <v>5</v>
      </c>
      <c r="E1639" s="1" t="s">
        <v>56</v>
      </c>
      <c r="F1639">
        <v>6</v>
      </c>
      <c r="G1639" s="1" t="str">
        <f>+VLOOKUP(bloque1_2[[#This Row],[niño]],BD.niños[[Código]:[sexo]],6,FALSE)</f>
        <v>7 y 8</v>
      </c>
      <c r="H1639" s="1" t="str">
        <f>+VLOOKUP(bloque1_2[[#This Row],[niño]],BD.niños[[Código]:[sexo]],7,FALSE)</f>
        <v>F</v>
      </c>
      <c r="I1639" s="1">
        <v>1</v>
      </c>
    </row>
    <row r="1640" spans="1:9" x14ac:dyDescent="0.55000000000000004">
      <c r="A1640" s="1">
        <v>52</v>
      </c>
      <c r="B1640" t="s">
        <v>432</v>
      </c>
      <c r="C1640" s="1" t="s">
        <v>4</v>
      </c>
      <c r="D1640" s="1">
        <v>5</v>
      </c>
      <c r="E1640" s="1" t="s">
        <v>60</v>
      </c>
      <c r="F1640">
        <v>6</v>
      </c>
      <c r="G1640" s="1" t="str">
        <f>+VLOOKUP(bloque1_2[[#This Row],[niño]],BD.niños[[Código]:[sexo]],6,FALSE)</f>
        <v>9 y 10</v>
      </c>
      <c r="H1640" s="1" t="str">
        <f>+VLOOKUP(bloque1_2[[#This Row],[niño]],BD.niños[[Código]:[sexo]],7,FALSE)</f>
        <v>M</v>
      </c>
      <c r="I1640" s="1">
        <v>1</v>
      </c>
    </row>
    <row r="1641" spans="1:9" x14ac:dyDescent="0.55000000000000004">
      <c r="A1641" s="1">
        <v>52</v>
      </c>
      <c r="B1641" t="s">
        <v>432</v>
      </c>
      <c r="C1641" s="1" t="s">
        <v>4</v>
      </c>
      <c r="D1641" s="1">
        <v>5</v>
      </c>
      <c r="E1641" s="1" t="s">
        <v>64</v>
      </c>
      <c r="F1641">
        <v>0</v>
      </c>
      <c r="G1641" s="1" t="str">
        <f>+VLOOKUP(bloque1_2[[#This Row],[niño]],BD.niños[[Código]:[sexo]],6,FALSE)</f>
        <v>9 y 10</v>
      </c>
      <c r="H1641" s="1" t="str">
        <f>+VLOOKUP(bloque1_2[[#This Row],[niño]],BD.niños[[Código]:[sexo]],7,FALSE)</f>
        <v>F</v>
      </c>
      <c r="I1641" s="1">
        <v>1</v>
      </c>
    </row>
    <row r="1642" spans="1:9" x14ac:dyDescent="0.55000000000000004">
      <c r="A1642" s="1">
        <v>52</v>
      </c>
      <c r="B1642" t="s">
        <v>432</v>
      </c>
      <c r="C1642" s="1" t="s">
        <v>4</v>
      </c>
      <c r="D1642" s="1">
        <v>5</v>
      </c>
      <c r="E1642" s="1" t="s">
        <v>68</v>
      </c>
      <c r="F1642">
        <v>7</v>
      </c>
      <c r="G1642" s="1" t="str">
        <f>+VLOOKUP(bloque1_2[[#This Row],[niño]],BD.niños[[Código]:[sexo]],6,FALSE)</f>
        <v>9 y 10</v>
      </c>
      <c r="H1642" s="1" t="str">
        <f>+VLOOKUP(bloque1_2[[#This Row],[niño]],BD.niños[[Código]:[sexo]],7,FALSE)</f>
        <v>M</v>
      </c>
      <c r="I1642" s="1">
        <v>1</v>
      </c>
    </row>
    <row r="1643" spans="1:9" x14ac:dyDescent="0.55000000000000004">
      <c r="A1643" s="1">
        <v>52</v>
      </c>
      <c r="B1643" t="s">
        <v>432</v>
      </c>
      <c r="C1643" s="1" t="s">
        <v>4</v>
      </c>
      <c r="D1643" s="1">
        <v>5</v>
      </c>
      <c r="E1643" s="1" t="s">
        <v>72</v>
      </c>
      <c r="F1643">
        <v>5</v>
      </c>
      <c r="G1643" s="1" t="str">
        <f>+VLOOKUP(bloque1_2[[#This Row],[niño]],BD.niños[[Código]:[sexo]],6,FALSE)</f>
        <v>9 y 10</v>
      </c>
      <c r="H1643" s="1" t="str">
        <f>+VLOOKUP(bloque1_2[[#This Row],[niño]],BD.niños[[Código]:[sexo]],7,FALSE)</f>
        <v>F</v>
      </c>
      <c r="I1643" s="1">
        <v>1</v>
      </c>
    </row>
    <row r="1644" spans="1:9" x14ac:dyDescent="0.55000000000000004">
      <c r="A1644" s="1">
        <v>52</v>
      </c>
      <c r="B1644" t="s">
        <v>432</v>
      </c>
      <c r="C1644" s="1" t="s">
        <v>4</v>
      </c>
      <c r="D1644" s="1">
        <v>5</v>
      </c>
      <c r="E1644" s="1" t="s">
        <v>75</v>
      </c>
      <c r="F1644">
        <v>7</v>
      </c>
      <c r="G1644" s="1" t="str">
        <f>+VLOOKUP(bloque1_2[[#This Row],[niño]],BD.niños[[Código]:[sexo]],6,FALSE)</f>
        <v>9 y 10</v>
      </c>
      <c r="H1644" s="1" t="str">
        <f>+VLOOKUP(bloque1_2[[#This Row],[niño]],BD.niños[[Código]:[sexo]],7,FALSE)</f>
        <v>F</v>
      </c>
      <c r="I1644" s="1">
        <v>1</v>
      </c>
    </row>
    <row r="1645" spans="1:9" x14ac:dyDescent="0.55000000000000004">
      <c r="A1645" s="1">
        <v>52</v>
      </c>
      <c r="B1645" t="s">
        <v>432</v>
      </c>
      <c r="C1645" s="1" t="s">
        <v>4</v>
      </c>
      <c r="D1645" s="1">
        <v>5</v>
      </c>
      <c r="E1645" s="1" t="s">
        <v>78</v>
      </c>
      <c r="F1645">
        <v>5</v>
      </c>
      <c r="G1645" s="1" t="str">
        <f>+VLOOKUP(bloque1_2[[#This Row],[niño]],BD.niños[[Código]:[sexo]],6,FALSE)</f>
        <v>5 y 6</v>
      </c>
      <c r="H1645" s="1" t="str">
        <f>+VLOOKUP(bloque1_2[[#This Row],[niño]],BD.niños[[Código]:[sexo]],7,FALSE)</f>
        <v>M</v>
      </c>
      <c r="I1645" s="1">
        <v>1</v>
      </c>
    </row>
    <row r="1646" spans="1:9" x14ac:dyDescent="0.55000000000000004">
      <c r="A1646" s="1">
        <v>52</v>
      </c>
      <c r="B1646" t="s">
        <v>432</v>
      </c>
      <c r="C1646" s="1" t="s">
        <v>4</v>
      </c>
      <c r="D1646" s="1">
        <v>5</v>
      </c>
      <c r="E1646" s="1" t="s">
        <v>82</v>
      </c>
      <c r="F1646">
        <v>4</v>
      </c>
      <c r="G1646" s="1" t="str">
        <f>+VLOOKUP(bloque1_2[[#This Row],[niño]],BD.niños[[Código]:[sexo]],6,FALSE)</f>
        <v>5 y 6</v>
      </c>
      <c r="H1646" s="1" t="str">
        <f>+VLOOKUP(bloque1_2[[#This Row],[niño]],BD.niños[[Código]:[sexo]],7,FALSE)</f>
        <v>F</v>
      </c>
      <c r="I1646" s="1">
        <v>1</v>
      </c>
    </row>
    <row r="1647" spans="1:9" x14ac:dyDescent="0.55000000000000004">
      <c r="A1647" s="1">
        <v>52</v>
      </c>
      <c r="B1647" t="s">
        <v>432</v>
      </c>
      <c r="C1647" s="1" t="s">
        <v>4</v>
      </c>
      <c r="D1647" s="1">
        <v>5</v>
      </c>
      <c r="E1647" s="1" t="s">
        <v>85</v>
      </c>
      <c r="F1647">
        <v>6</v>
      </c>
      <c r="G1647" s="1" t="str">
        <f>+VLOOKUP(bloque1_2[[#This Row],[niño]],BD.niños[[Código]:[sexo]],6,FALSE)</f>
        <v>5 y 6</v>
      </c>
      <c r="H1647" s="1" t="str">
        <f>+VLOOKUP(bloque1_2[[#This Row],[niño]],BD.niños[[Código]:[sexo]],7,FALSE)</f>
        <v>M</v>
      </c>
      <c r="I1647" s="1">
        <v>1</v>
      </c>
    </row>
    <row r="1648" spans="1:9" x14ac:dyDescent="0.55000000000000004">
      <c r="A1648" s="1">
        <v>52</v>
      </c>
      <c r="B1648" t="s">
        <v>432</v>
      </c>
      <c r="C1648" s="1" t="s">
        <v>4</v>
      </c>
      <c r="D1648" s="1">
        <v>5</v>
      </c>
      <c r="E1648" s="1" t="s">
        <v>184</v>
      </c>
      <c r="F1648">
        <v>6</v>
      </c>
      <c r="G1648" s="1" t="str">
        <f>+VLOOKUP(bloque1_2[[#This Row],[niño]],BD.niños[[Código]:[sexo]],6,FALSE)</f>
        <v>7 y 8</v>
      </c>
      <c r="H1648" s="1" t="str">
        <f>+VLOOKUP(bloque1_2[[#This Row],[niño]],BD.niños[[Código]:[sexo]],7,FALSE)</f>
        <v>M</v>
      </c>
      <c r="I1648" s="1">
        <v>1</v>
      </c>
    </row>
    <row r="1649" spans="1:9" x14ac:dyDescent="0.55000000000000004">
      <c r="A1649" s="1">
        <v>52</v>
      </c>
      <c r="B1649" t="s">
        <v>432</v>
      </c>
      <c r="C1649" s="1" t="s">
        <v>4</v>
      </c>
      <c r="D1649" s="1">
        <v>5</v>
      </c>
      <c r="E1649" s="1" t="s">
        <v>187</v>
      </c>
      <c r="F1649">
        <v>6</v>
      </c>
      <c r="G1649" s="1" t="str">
        <f>+VLOOKUP(bloque1_2[[#This Row],[niño]],BD.niños[[Código]:[sexo]],6,FALSE)</f>
        <v>7 y 8</v>
      </c>
      <c r="H1649" s="1" t="str">
        <f>+VLOOKUP(bloque1_2[[#This Row],[niño]],BD.niños[[Código]:[sexo]],7,FALSE)</f>
        <v>F</v>
      </c>
      <c r="I1649" s="1">
        <v>1</v>
      </c>
    </row>
    <row r="1650" spans="1:9" x14ac:dyDescent="0.55000000000000004">
      <c r="A1650" s="1">
        <v>52</v>
      </c>
      <c r="B1650" t="s">
        <v>432</v>
      </c>
      <c r="C1650" s="1" t="s">
        <v>4</v>
      </c>
      <c r="D1650" s="1">
        <v>5</v>
      </c>
      <c r="E1650" s="1" t="s">
        <v>192</v>
      </c>
      <c r="F1650">
        <v>1</v>
      </c>
      <c r="G1650" s="1" t="str">
        <f>+VLOOKUP(bloque1_2[[#This Row],[niño]],BD.niños[[Código]:[sexo]],6,FALSE)</f>
        <v>7 y 8</v>
      </c>
      <c r="H1650" s="1" t="str">
        <f>+VLOOKUP(bloque1_2[[#This Row],[niño]],BD.niños[[Código]:[sexo]],7,FALSE)</f>
        <v>M</v>
      </c>
      <c r="I1650" s="1">
        <v>1</v>
      </c>
    </row>
    <row r="1651" spans="1:9" x14ac:dyDescent="0.55000000000000004">
      <c r="A1651" s="1">
        <v>52</v>
      </c>
      <c r="B1651" t="s">
        <v>432</v>
      </c>
      <c r="C1651" s="1" t="s">
        <v>4</v>
      </c>
      <c r="D1651" s="1">
        <v>5</v>
      </c>
      <c r="E1651" s="1" t="s">
        <v>195</v>
      </c>
      <c r="F1651">
        <v>5</v>
      </c>
      <c r="G1651" s="1" t="str">
        <f>+VLOOKUP(bloque1_2[[#This Row],[niño]],BD.niños[[Código]:[sexo]],6,FALSE)</f>
        <v>9 y 10</v>
      </c>
      <c r="H1651" s="1" t="str">
        <f>+VLOOKUP(bloque1_2[[#This Row],[niño]],BD.niños[[Código]:[sexo]],7,FALSE)</f>
        <v>M</v>
      </c>
      <c r="I1651" s="1">
        <v>1</v>
      </c>
    </row>
    <row r="1652" spans="1:9" x14ac:dyDescent="0.55000000000000004">
      <c r="A1652" s="1">
        <v>52</v>
      </c>
      <c r="B1652" t="s">
        <v>432</v>
      </c>
      <c r="C1652" s="1" t="s">
        <v>4</v>
      </c>
      <c r="D1652" s="1">
        <v>5</v>
      </c>
      <c r="E1652" s="1" t="s">
        <v>199</v>
      </c>
      <c r="F1652">
        <v>5</v>
      </c>
      <c r="G1652" s="1" t="str">
        <f>+VLOOKUP(bloque1_2[[#This Row],[niño]],BD.niños[[Código]:[sexo]],6,FALSE)</f>
        <v>9 y 10</v>
      </c>
      <c r="H1652" s="1" t="str">
        <f>+VLOOKUP(bloque1_2[[#This Row],[niño]],BD.niños[[Código]:[sexo]],7,FALSE)</f>
        <v>M</v>
      </c>
      <c r="I1652" s="1">
        <v>1</v>
      </c>
    </row>
    <row r="1653" spans="1:9" x14ac:dyDescent="0.55000000000000004">
      <c r="A1653" s="1">
        <v>52</v>
      </c>
      <c r="B1653" t="s">
        <v>432</v>
      </c>
      <c r="C1653" s="1" t="s">
        <v>4</v>
      </c>
      <c r="D1653" s="1">
        <v>5</v>
      </c>
      <c r="E1653" s="1" t="s">
        <v>203</v>
      </c>
      <c r="F1653">
        <v>5</v>
      </c>
      <c r="G1653" s="1" t="str">
        <f>+VLOOKUP(bloque1_2[[#This Row],[niño]],BD.niños[[Código]:[sexo]],6,FALSE)</f>
        <v>9 y 10</v>
      </c>
      <c r="H1653" s="1" t="str">
        <f>+VLOOKUP(bloque1_2[[#This Row],[niño]],BD.niños[[Código]:[sexo]],7,FALSE)</f>
        <v>F</v>
      </c>
      <c r="I1653" s="1">
        <v>1</v>
      </c>
    </row>
    <row r="1654" spans="1:9" x14ac:dyDescent="0.55000000000000004">
      <c r="A1654" s="1">
        <v>52</v>
      </c>
      <c r="B1654" t="s">
        <v>432</v>
      </c>
      <c r="C1654" s="1" t="s">
        <v>4</v>
      </c>
      <c r="D1654" s="1">
        <v>5</v>
      </c>
      <c r="E1654" s="1" t="s">
        <v>206</v>
      </c>
      <c r="F1654">
        <v>5</v>
      </c>
      <c r="G1654" s="1" t="str">
        <f>+VLOOKUP(bloque1_2[[#This Row],[niño]],BD.niños[[Código]:[sexo]],6,FALSE)</f>
        <v>9 y 10</v>
      </c>
      <c r="H1654" s="1" t="str">
        <f>+VLOOKUP(bloque1_2[[#This Row],[niño]],BD.niños[[Código]:[sexo]],7,FALSE)</f>
        <v>F</v>
      </c>
      <c r="I1654" s="1">
        <v>1</v>
      </c>
    </row>
    <row r="1655" spans="1:9" x14ac:dyDescent="0.55000000000000004">
      <c r="A1655" s="1">
        <v>52</v>
      </c>
      <c r="B1655" t="s">
        <v>432</v>
      </c>
      <c r="C1655" s="1" t="s">
        <v>4</v>
      </c>
      <c r="D1655" s="1">
        <v>5</v>
      </c>
      <c r="E1655" s="1" t="s">
        <v>210</v>
      </c>
      <c r="F1655">
        <v>5</v>
      </c>
      <c r="G1655" s="1" t="str">
        <f>+VLOOKUP(bloque1_2[[#This Row],[niño]],BD.niños[[Código]:[sexo]],6,FALSE)</f>
        <v>7 y 8</v>
      </c>
      <c r="H1655" s="1" t="str">
        <f>+VLOOKUP(bloque1_2[[#This Row],[niño]],BD.niños[[Código]:[sexo]],7,FALSE)</f>
        <v>M</v>
      </c>
      <c r="I1655" s="1">
        <v>1</v>
      </c>
    </row>
    <row r="1656" spans="1:9" x14ac:dyDescent="0.55000000000000004">
      <c r="A1656" s="1">
        <v>52</v>
      </c>
      <c r="B1656" t="s">
        <v>432</v>
      </c>
      <c r="C1656" s="1" t="s">
        <v>4</v>
      </c>
      <c r="D1656" s="1">
        <v>5</v>
      </c>
      <c r="E1656" s="1" t="s">
        <v>274</v>
      </c>
      <c r="F1656">
        <v>5</v>
      </c>
      <c r="G1656" s="1" t="str">
        <f>+VLOOKUP(bloque1_2[[#This Row],[niño]],BD.niños[[Código]:[sexo]],6,FALSE)</f>
        <v>5 y 6</v>
      </c>
      <c r="H1656" s="1" t="str">
        <f>+VLOOKUP(bloque1_2[[#This Row],[niño]],BD.niños[[Código]:[sexo]],7,FALSE)</f>
        <v>M</v>
      </c>
      <c r="I1656" s="1">
        <v>1</v>
      </c>
    </row>
    <row r="1657" spans="1:9" x14ac:dyDescent="0.55000000000000004">
      <c r="A1657" s="1">
        <v>52</v>
      </c>
      <c r="B1657" t="s">
        <v>432</v>
      </c>
      <c r="C1657" s="1" t="s">
        <v>4</v>
      </c>
      <c r="D1657" s="1">
        <v>5</v>
      </c>
      <c r="E1657" s="1" t="s">
        <v>276</v>
      </c>
      <c r="F1657">
        <v>7</v>
      </c>
      <c r="G1657" s="1" t="str">
        <f>+VLOOKUP(bloque1_2[[#This Row],[niño]],BD.niños[[Código]:[sexo]],6,FALSE)</f>
        <v>5 y 6</v>
      </c>
      <c r="H1657" s="1" t="str">
        <f>+VLOOKUP(bloque1_2[[#This Row],[niño]],BD.niños[[Código]:[sexo]],7,FALSE)</f>
        <v>M</v>
      </c>
      <c r="I1657" s="1">
        <v>1</v>
      </c>
    </row>
    <row r="1658" spans="1:9" x14ac:dyDescent="0.55000000000000004">
      <c r="A1658" s="1">
        <v>52</v>
      </c>
      <c r="B1658" t="s">
        <v>432</v>
      </c>
      <c r="C1658" s="1" t="s">
        <v>4</v>
      </c>
      <c r="D1658" s="1">
        <v>5</v>
      </c>
      <c r="E1658" s="1" t="s">
        <v>279</v>
      </c>
      <c r="F1658">
        <v>6</v>
      </c>
      <c r="G1658" s="1" t="str">
        <f>+VLOOKUP(bloque1_2[[#This Row],[niño]],BD.niños[[Código]:[sexo]],6,FALSE)</f>
        <v>7 y 8</v>
      </c>
      <c r="H1658" s="1" t="str">
        <f>+VLOOKUP(bloque1_2[[#This Row],[niño]],BD.niños[[Código]:[sexo]],7,FALSE)</f>
        <v>F</v>
      </c>
      <c r="I1658" s="1">
        <v>1</v>
      </c>
    </row>
    <row r="1659" spans="1:9" x14ac:dyDescent="0.55000000000000004">
      <c r="A1659" s="1">
        <v>52</v>
      </c>
      <c r="B1659" t="s">
        <v>432</v>
      </c>
      <c r="C1659" s="1" t="s">
        <v>4</v>
      </c>
      <c r="D1659" s="1">
        <v>5</v>
      </c>
      <c r="E1659" s="1" t="s">
        <v>282</v>
      </c>
      <c r="F1659">
        <v>6</v>
      </c>
      <c r="G1659" s="1" t="str">
        <f>+VLOOKUP(bloque1_2[[#This Row],[niño]],BD.niños[[Código]:[sexo]],6,FALSE)</f>
        <v>5 y 6</v>
      </c>
      <c r="H1659" s="1" t="str">
        <f>+VLOOKUP(bloque1_2[[#This Row],[niño]],BD.niños[[Código]:[sexo]],7,FALSE)</f>
        <v>F</v>
      </c>
      <c r="I1659" s="1">
        <v>1</v>
      </c>
    </row>
    <row r="1660" spans="1:9" x14ac:dyDescent="0.55000000000000004">
      <c r="A1660" s="1">
        <v>52</v>
      </c>
      <c r="B1660" t="s">
        <v>432</v>
      </c>
      <c r="C1660" s="1" t="s">
        <v>4</v>
      </c>
      <c r="D1660" s="1">
        <v>5</v>
      </c>
      <c r="E1660" s="1" t="s">
        <v>352</v>
      </c>
      <c r="F1660">
        <v>5</v>
      </c>
      <c r="G1660" s="1" t="str">
        <f>+VLOOKUP(bloque1_2[[#This Row],[niño]],BD.niños[[Código]:[sexo]],6,FALSE)</f>
        <v>7 y 8</v>
      </c>
      <c r="H1660" s="1" t="str">
        <f>+VLOOKUP(bloque1_2[[#This Row],[niño]],BD.niños[[Código]:[sexo]],7,FALSE)</f>
        <v>F</v>
      </c>
      <c r="I1660" s="1">
        <v>1</v>
      </c>
    </row>
    <row r="1661" spans="1:9" x14ac:dyDescent="0.55000000000000004">
      <c r="A1661" s="1">
        <v>52</v>
      </c>
      <c r="B1661" t="s">
        <v>432</v>
      </c>
      <c r="C1661" s="1" t="s">
        <v>4</v>
      </c>
      <c r="D1661" s="1">
        <v>5</v>
      </c>
      <c r="E1661" s="1" t="s">
        <v>357</v>
      </c>
      <c r="F1661">
        <v>6</v>
      </c>
      <c r="G1661" s="1" t="str">
        <f>+VLOOKUP(bloque1_2[[#This Row],[niño]],BD.niños[[Código]:[sexo]],6,FALSE)</f>
        <v>7 y 8</v>
      </c>
      <c r="H1661" s="1" t="str">
        <f>+VLOOKUP(bloque1_2[[#This Row],[niño]],BD.niños[[Código]:[sexo]],7,FALSE)</f>
        <v>M</v>
      </c>
      <c r="I1661" s="1">
        <v>1</v>
      </c>
    </row>
    <row r="1662" spans="1:9" x14ac:dyDescent="0.55000000000000004">
      <c r="A1662" s="1">
        <v>52</v>
      </c>
      <c r="B1662" t="s">
        <v>432</v>
      </c>
      <c r="C1662" s="1" t="s">
        <v>4</v>
      </c>
      <c r="D1662" s="1">
        <v>5</v>
      </c>
      <c r="E1662" s="1" t="s">
        <v>360</v>
      </c>
      <c r="F1662">
        <v>6</v>
      </c>
      <c r="G1662" s="1" t="str">
        <f>+VLOOKUP(bloque1_2[[#This Row],[niño]],BD.niños[[Código]:[sexo]],6,FALSE)</f>
        <v>9 y 10</v>
      </c>
      <c r="H1662" s="1" t="str">
        <f>+VLOOKUP(bloque1_2[[#This Row],[niño]],BD.niños[[Código]:[sexo]],7,FALSE)</f>
        <v>M</v>
      </c>
      <c r="I1662" s="1">
        <v>1</v>
      </c>
    </row>
    <row r="1663" spans="1:9" x14ac:dyDescent="0.55000000000000004">
      <c r="A1663" s="1">
        <v>52</v>
      </c>
      <c r="B1663" t="s">
        <v>432</v>
      </c>
      <c r="C1663" s="1" t="s">
        <v>4</v>
      </c>
      <c r="D1663" s="1">
        <v>5</v>
      </c>
      <c r="E1663" s="1" t="s">
        <v>364</v>
      </c>
      <c r="F1663">
        <v>6</v>
      </c>
      <c r="G1663" s="1" t="str">
        <f>+VLOOKUP(bloque1_2[[#This Row],[niño]],BD.niños[[Código]:[sexo]],6,FALSE)</f>
        <v>9 y 10</v>
      </c>
      <c r="H1663" s="1" t="str">
        <f>+VLOOKUP(bloque1_2[[#This Row],[niño]],BD.niños[[Código]:[sexo]],7,FALSE)</f>
        <v>M</v>
      </c>
      <c r="I1663" s="1">
        <v>1</v>
      </c>
    </row>
    <row r="1664" spans="1:9" x14ac:dyDescent="0.55000000000000004">
      <c r="A1664" s="1">
        <v>52</v>
      </c>
      <c r="B1664" t="s">
        <v>432</v>
      </c>
      <c r="C1664" s="1" t="s">
        <v>4</v>
      </c>
      <c r="D1664" s="1">
        <v>5</v>
      </c>
      <c r="E1664" s="1" t="s">
        <v>368</v>
      </c>
      <c r="F1664">
        <v>7</v>
      </c>
      <c r="G1664" s="1" t="str">
        <f>+VLOOKUP(bloque1_2[[#This Row],[niño]],BD.niños[[Código]:[sexo]],6,FALSE)</f>
        <v>9 y 10</v>
      </c>
      <c r="H1664" s="1" t="str">
        <f>+VLOOKUP(bloque1_2[[#This Row],[niño]],BD.niños[[Código]:[sexo]],7,FALSE)</f>
        <v>M</v>
      </c>
      <c r="I1664" s="1">
        <v>1</v>
      </c>
    </row>
    <row r="1665" spans="1:9" x14ac:dyDescent="0.55000000000000004">
      <c r="A1665" s="1">
        <v>52</v>
      </c>
      <c r="B1665" t="s">
        <v>432</v>
      </c>
      <c r="C1665" s="1" t="s">
        <v>4</v>
      </c>
      <c r="D1665" s="1">
        <v>5</v>
      </c>
      <c r="E1665" s="1" t="s">
        <v>371</v>
      </c>
      <c r="F1665">
        <v>5</v>
      </c>
      <c r="G1665" s="1" t="str">
        <f>+VLOOKUP(bloque1_2[[#This Row],[niño]],BD.niños[[Código]:[sexo]],6,FALSE)</f>
        <v>9 y 10</v>
      </c>
      <c r="H1665" s="1" t="str">
        <f>+VLOOKUP(bloque1_2[[#This Row],[niño]],BD.niños[[Código]:[sexo]],7,FALSE)</f>
        <v>F</v>
      </c>
      <c r="I1665" s="1">
        <v>1</v>
      </c>
    </row>
    <row r="1666" spans="1:9" x14ac:dyDescent="0.55000000000000004">
      <c r="A1666" s="1">
        <v>53</v>
      </c>
      <c r="B1666" t="s">
        <v>433</v>
      </c>
      <c r="C1666" s="1" t="s">
        <v>3</v>
      </c>
      <c r="D1666" s="1">
        <v>4</v>
      </c>
      <c r="E1666" s="1" t="s">
        <v>36</v>
      </c>
      <c r="F1666">
        <v>4</v>
      </c>
      <c r="G1666" s="1" t="str">
        <f>+VLOOKUP(bloque1_2[[#This Row],[niño]],BD.niños[[Código]:[sexo]],6,FALSE)</f>
        <v>5 y 6</v>
      </c>
      <c r="H1666" s="1" t="str">
        <f>+VLOOKUP(bloque1_2[[#This Row],[niño]],BD.niños[[Código]:[sexo]],7,FALSE)</f>
        <v>M</v>
      </c>
      <c r="I1666" s="1">
        <v>1</v>
      </c>
    </row>
    <row r="1667" spans="1:9" x14ac:dyDescent="0.55000000000000004">
      <c r="A1667" s="1">
        <v>53</v>
      </c>
      <c r="B1667" t="s">
        <v>433</v>
      </c>
      <c r="C1667" s="1" t="s">
        <v>3</v>
      </c>
      <c r="D1667" s="1">
        <v>4</v>
      </c>
      <c r="E1667" s="1" t="s">
        <v>40</v>
      </c>
      <c r="F1667">
        <v>1</v>
      </c>
      <c r="G1667" s="1" t="str">
        <f>+VLOOKUP(bloque1_2[[#This Row],[niño]],BD.niños[[Código]:[sexo]],6,FALSE)</f>
        <v>7 y 8</v>
      </c>
      <c r="H1667" s="1" t="str">
        <f>+VLOOKUP(bloque1_2[[#This Row],[niño]],BD.niños[[Código]:[sexo]],7,FALSE)</f>
        <v>M</v>
      </c>
      <c r="I1667" s="1">
        <v>1</v>
      </c>
    </row>
    <row r="1668" spans="1:9" x14ac:dyDescent="0.55000000000000004">
      <c r="A1668" s="1">
        <v>53</v>
      </c>
      <c r="B1668" t="s">
        <v>433</v>
      </c>
      <c r="C1668" s="1" t="s">
        <v>3</v>
      </c>
      <c r="D1668" s="1">
        <v>4</v>
      </c>
      <c r="E1668" s="1" t="s">
        <v>44</v>
      </c>
      <c r="F1668">
        <v>4</v>
      </c>
      <c r="G1668" s="1" t="str">
        <f>+VLOOKUP(bloque1_2[[#This Row],[niño]],BD.niños[[Código]:[sexo]],6,FALSE)</f>
        <v>7 y 8</v>
      </c>
      <c r="H1668" s="1" t="str">
        <f>+VLOOKUP(bloque1_2[[#This Row],[niño]],BD.niños[[Código]:[sexo]],7,FALSE)</f>
        <v>F</v>
      </c>
      <c r="I1668" s="1">
        <v>1</v>
      </c>
    </row>
    <row r="1669" spans="1:9" x14ac:dyDescent="0.55000000000000004">
      <c r="A1669" s="1">
        <v>53</v>
      </c>
      <c r="B1669" t="s">
        <v>433</v>
      </c>
      <c r="C1669" s="1" t="s">
        <v>3</v>
      </c>
      <c r="D1669" s="1">
        <v>4</v>
      </c>
      <c r="E1669" s="1" t="s">
        <v>48</v>
      </c>
      <c r="F1669">
        <v>3</v>
      </c>
      <c r="G1669" s="1" t="str">
        <f>+VLOOKUP(bloque1_2[[#This Row],[niño]],BD.niños[[Código]:[sexo]],6,FALSE)</f>
        <v>7 y 8</v>
      </c>
      <c r="H1669" s="1" t="str">
        <f>+VLOOKUP(bloque1_2[[#This Row],[niño]],BD.niños[[Código]:[sexo]],7,FALSE)</f>
        <v>F</v>
      </c>
      <c r="I1669" s="1">
        <v>1</v>
      </c>
    </row>
    <row r="1670" spans="1:9" x14ac:dyDescent="0.55000000000000004">
      <c r="A1670" s="1">
        <v>53</v>
      </c>
      <c r="B1670" t="s">
        <v>433</v>
      </c>
      <c r="C1670" s="1" t="s">
        <v>3</v>
      </c>
      <c r="D1670" s="1">
        <v>4</v>
      </c>
      <c r="E1670" s="1" t="s">
        <v>52</v>
      </c>
      <c r="F1670">
        <v>4</v>
      </c>
      <c r="G1670" s="1" t="str">
        <f>+VLOOKUP(bloque1_2[[#This Row],[niño]],BD.niños[[Código]:[sexo]],6,FALSE)</f>
        <v>7 y 8</v>
      </c>
      <c r="H1670" s="1" t="str">
        <f>+VLOOKUP(bloque1_2[[#This Row],[niño]],BD.niños[[Código]:[sexo]],7,FALSE)</f>
        <v>F</v>
      </c>
      <c r="I1670" s="1">
        <v>1</v>
      </c>
    </row>
    <row r="1671" spans="1:9" x14ac:dyDescent="0.55000000000000004">
      <c r="A1671" s="1">
        <v>53</v>
      </c>
      <c r="B1671" t="s">
        <v>433</v>
      </c>
      <c r="C1671" s="1" t="s">
        <v>3</v>
      </c>
      <c r="D1671" s="1">
        <v>4</v>
      </c>
      <c r="E1671" s="1" t="s">
        <v>56</v>
      </c>
      <c r="F1671">
        <v>4</v>
      </c>
      <c r="G1671" s="1" t="str">
        <f>+VLOOKUP(bloque1_2[[#This Row],[niño]],BD.niños[[Código]:[sexo]],6,FALSE)</f>
        <v>7 y 8</v>
      </c>
      <c r="H1671" s="1" t="str">
        <f>+VLOOKUP(bloque1_2[[#This Row],[niño]],BD.niños[[Código]:[sexo]],7,FALSE)</f>
        <v>F</v>
      </c>
      <c r="I1671" s="1">
        <v>1</v>
      </c>
    </row>
    <row r="1672" spans="1:9" x14ac:dyDescent="0.55000000000000004">
      <c r="A1672" s="1">
        <v>53</v>
      </c>
      <c r="B1672" t="s">
        <v>433</v>
      </c>
      <c r="C1672" s="1" t="s">
        <v>3</v>
      </c>
      <c r="D1672" s="1">
        <v>4</v>
      </c>
      <c r="E1672" s="1" t="s">
        <v>60</v>
      </c>
      <c r="F1672">
        <v>4</v>
      </c>
      <c r="G1672" s="1" t="str">
        <f>+VLOOKUP(bloque1_2[[#This Row],[niño]],BD.niños[[Código]:[sexo]],6,FALSE)</f>
        <v>9 y 10</v>
      </c>
      <c r="H1672" s="1" t="str">
        <f>+VLOOKUP(bloque1_2[[#This Row],[niño]],BD.niños[[Código]:[sexo]],7,FALSE)</f>
        <v>M</v>
      </c>
      <c r="I1672" s="1">
        <v>1</v>
      </c>
    </row>
    <row r="1673" spans="1:9" x14ac:dyDescent="0.55000000000000004">
      <c r="A1673" s="1">
        <v>53</v>
      </c>
      <c r="B1673" t="s">
        <v>433</v>
      </c>
      <c r="C1673" s="1" t="s">
        <v>3</v>
      </c>
      <c r="D1673" s="1">
        <v>4</v>
      </c>
      <c r="E1673" s="1" t="s">
        <v>64</v>
      </c>
      <c r="F1673">
        <v>4</v>
      </c>
      <c r="G1673" s="1" t="str">
        <f>+VLOOKUP(bloque1_2[[#This Row],[niño]],BD.niños[[Código]:[sexo]],6,FALSE)</f>
        <v>9 y 10</v>
      </c>
      <c r="H1673" s="1" t="str">
        <f>+VLOOKUP(bloque1_2[[#This Row],[niño]],BD.niños[[Código]:[sexo]],7,FALSE)</f>
        <v>F</v>
      </c>
      <c r="I1673" s="1">
        <v>1</v>
      </c>
    </row>
    <row r="1674" spans="1:9" x14ac:dyDescent="0.55000000000000004">
      <c r="A1674" s="1">
        <v>53</v>
      </c>
      <c r="B1674" t="s">
        <v>433</v>
      </c>
      <c r="C1674" s="1" t="s">
        <v>3</v>
      </c>
      <c r="D1674" s="1">
        <v>4</v>
      </c>
      <c r="E1674" s="1" t="s">
        <v>68</v>
      </c>
      <c r="F1674">
        <v>4</v>
      </c>
      <c r="G1674" s="1" t="str">
        <f>+VLOOKUP(bloque1_2[[#This Row],[niño]],BD.niños[[Código]:[sexo]],6,FALSE)</f>
        <v>9 y 10</v>
      </c>
      <c r="H1674" s="1" t="str">
        <f>+VLOOKUP(bloque1_2[[#This Row],[niño]],BD.niños[[Código]:[sexo]],7,FALSE)</f>
        <v>M</v>
      </c>
      <c r="I1674" s="1">
        <v>1</v>
      </c>
    </row>
    <row r="1675" spans="1:9" x14ac:dyDescent="0.55000000000000004">
      <c r="A1675" s="1">
        <v>53</v>
      </c>
      <c r="B1675" t="s">
        <v>433</v>
      </c>
      <c r="C1675" s="1" t="s">
        <v>3</v>
      </c>
      <c r="D1675" s="1">
        <v>4</v>
      </c>
      <c r="E1675" s="1" t="s">
        <v>72</v>
      </c>
      <c r="F1675">
        <v>1</v>
      </c>
      <c r="G1675" s="1" t="str">
        <f>+VLOOKUP(bloque1_2[[#This Row],[niño]],BD.niños[[Código]:[sexo]],6,FALSE)</f>
        <v>9 y 10</v>
      </c>
      <c r="H1675" s="1" t="str">
        <f>+VLOOKUP(bloque1_2[[#This Row],[niño]],BD.niños[[Código]:[sexo]],7,FALSE)</f>
        <v>F</v>
      </c>
      <c r="I1675" s="1">
        <v>1</v>
      </c>
    </row>
    <row r="1676" spans="1:9" x14ac:dyDescent="0.55000000000000004">
      <c r="A1676" s="1">
        <v>53</v>
      </c>
      <c r="B1676" t="s">
        <v>433</v>
      </c>
      <c r="C1676" s="1" t="s">
        <v>3</v>
      </c>
      <c r="D1676" s="1">
        <v>4</v>
      </c>
      <c r="E1676" s="1" t="s">
        <v>75</v>
      </c>
      <c r="F1676">
        <v>4</v>
      </c>
      <c r="G1676" s="1" t="str">
        <f>+VLOOKUP(bloque1_2[[#This Row],[niño]],BD.niños[[Código]:[sexo]],6,FALSE)</f>
        <v>9 y 10</v>
      </c>
      <c r="H1676" s="1" t="str">
        <f>+VLOOKUP(bloque1_2[[#This Row],[niño]],BD.niños[[Código]:[sexo]],7,FALSE)</f>
        <v>F</v>
      </c>
      <c r="I1676" s="1">
        <v>1</v>
      </c>
    </row>
    <row r="1677" spans="1:9" x14ac:dyDescent="0.55000000000000004">
      <c r="A1677" s="1">
        <v>53</v>
      </c>
      <c r="B1677" t="s">
        <v>433</v>
      </c>
      <c r="C1677" s="1" t="s">
        <v>3</v>
      </c>
      <c r="D1677" s="1">
        <v>4</v>
      </c>
      <c r="E1677" s="1" t="s">
        <v>78</v>
      </c>
      <c r="F1677">
        <v>4</v>
      </c>
      <c r="G1677" s="1" t="str">
        <f>+VLOOKUP(bloque1_2[[#This Row],[niño]],BD.niños[[Código]:[sexo]],6,FALSE)</f>
        <v>5 y 6</v>
      </c>
      <c r="H1677" s="1" t="str">
        <f>+VLOOKUP(bloque1_2[[#This Row],[niño]],BD.niños[[Código]:[sexo]],7,FALSE)</f>
        <v>M</v>
      </c>
      <c r="I1677" s="1">
        <v>1</v>
      </c>
    </row>
    <row r="1678" spans="1:9" x14ac:dyDescent="0.55000000000000004">
      <c r="A1678" s="1">
        <v>53</v>
      </c>
      <c r="B1678" t="s">
        <v>433</v>
      </c>
      <c r="C1678" s="1" t="s">
        <v>3</v>
      </c>
      <c r="D1678" s="1">
        <v>4</v>
      </c>
      <c r="E1678" s="1" t="s">
        <v>82</v>
      </c>
      <c r="F1678">
        <v>3</v>
      </c>
      <c r="G1678" s="1" t="str">
        <f>+VLOOKUP(bloque1_2[[#This Row],[niño]],BD.niños[[Código]:[sexo]],6,FALSE)</f>
        <v>5 y 6</v>
      </c>
      <c r="H1678" s="1" t="str">
        <f>+VLOOKUP(bloque1_2[[#This Row],[niño]],BD.niños[[Código]:[sexo]],7,FALSE)</f>
        <v>F</v>
      </c>
      <c r="I1678" s="1">
        <v>1</v>
      </c>
    </row>
    <row r="1679" spans="1:9" x14ac:dyDescent="0.55000000000000004">
      <c r="A1679" s="1">
        <v>53</v>
      </c>
      <c r="B1679" t="s">
        <v>433</v>
      </c>
      <c r="C1679" s="1" t="s">
        <v>3</v>
      </c>
      <c r="D1679" s="1">
        <v>4</v>
      </c>
      <c r="E1679" s="1" t="s">
        <v>85</v>
      </c>
      <c r="F1679">
        <v>1</v>
      </c>
      <c r="G1679" s="1" t="str">
        <f>+VLOOKUP(bloque1_2[[#This Row],[niño]],BD.niños[[Código]:[sexo]],6,FALSE)</f>
        <v>5 y 6</v>
      </c>
      <c r="H1679" s="1" t="str">
        <f>+VLOOKUP(bloque1_2[[#This Row],[niño]],BD.niños[[Código]:[sexo]],7,FALSE)</f>
        <v>M</v>
      </c>
      <c r="I1679" s="1">
        <v>1</v>
      </c>
    </row>
    <row r="1680" spans="1:9" x14ac:dyDescent="0.55000000000000004">
      <c r="A1680" s="1">
        <v>53</v>
      </c>
      <c r="B1680" t="s">
        <v>433</v>
      </c>
      <c r="C1680" s="1" t="s">
        <v>3</v>
      </c>
      <c r="D1680" s="1">
        <v>4</v>
      </c>
      <c r="E1680" s="1" t="s">
        <v>184</v>
      </c>
      <c r="F1680">
        <v>4</v>
      </c>
      <c r="G1680" s="1" t="str">
        <f>+VLOOKUP(bloque1_2[[#This Row],[niño]],BD.niños[[Código]:[sexo]],6,FALSE)</f>
        <v>7 y 8</v>
      </c>
      <c r="H1680" s="1" t="str">
        <f>+VLOOKUP(bloque1_2[[#This Row],[niño]],BD.niños[[Código]:[sexo]],7,FALSE)</f>
        <v>M</v>
      </c>
      <c r="I1680" s="1">
        <v>1</v>
      </c>
    </row>
    <row r="1681" spans="1:9" x14ac:dyDescent="0.55000000000000004">
      <c r="A1681" s="1">
        <v>53</v>
      </c>
      <c r="B1681" t="s">
        <v>433</v>
      </c>
      <c r="C1681" s="1" t="s">
        <v>3</v>
      </c>
      <c r="D1681" s="1">
        <v>4</v>
      </c>
      <c r="E1681" s="1" t="s">
        <v>187</v>
      </c>
      <c r="F1681">
        <v>4</v>
      </c>
      <c r="G1681" s="1" t="str">
        <f>+VLOOKUP(bloque1_2[[#This Row],[niño]],BD.niños[[Código]:[sexo]],6,FALSE)</f>
        <v>7 y 8</v>
      </c>
      <c r="H1681" s="1" t="str">
        <f>+VLOOKUP(bloque1_2[[#This Row],[niño]],BD.niños[[Código]:[sexo]],7,FALSE)</f>
        <v>F</v>
      </c>
      <c r="I1681" s="1">
        <v>1</v>
      </c>
    </row>
    <row r="1682" spans="1:9" x14ac:dyDescent="0.55000000000000004">
      <c r="A1682" s="1">
        <v>53</v>
      </c>
      <c r="B1682" t="s">
        <v>433</v>
      </c>
      <c r="C1682" s="1" t="s">
        <v>3</v>
      </c>
      <c r="D1682" s="1">
        <v>4</v>
      </c>
      <c r="E1682" s="1" t="s">
        <v>192</v>
      </c>
      <c r="F1682">
        <v>4</v>
      </c>
      <c r="G1682" s="1" t="str">
        <f>+VLOOKUP(bloque1_2[[#This Row],[niño]],BD.niños[[Código]:[sexo]],6,FALSE)</f>
        <v>7 y 8</v>
      </c>
      <c r="H1682" s="1" t="str">
        <f>+VLOOKUP(bloque1_2[[#This Row],[niño]],BD.niños[[Código]:[sexo]],7,FALSE)</f>
        <v>M</v>
      </c>
      <c r="I1682" s="1">
        <v>1</v>
      </c>
    </row>
    <row r="1683" spans="1:9" x14ac:dyDescent="0.55000000000000004">
      <c r="A1683" s="1">
        <v>53</v>
      </c>
      <c r="B1683" t="s">
        <v>433</v>
      </c>
      <c r="C1683" s="1" t="s">
        <v>3</v>
      </c>
      <c r="D1683" s="1">
        <v>4</v>
      </c>
      <c r="E1683" s="1" t="s">
        <v>195</v>
      </c>
      <c r="F1683">
        <v>4</v>
      </c>
      <c r="G1683" s="1" t="str">
        <f>+VLOOKUP(bloque1_2[[#This Row],[niño]],BD.niños[[Código]:[sexo]],6,FALSE)</f>
        <v>9 y 10</v>
      </c>
      <c r="H1683" s="1" t="str">
        <f>+VLOOKUP(bloque1_2[[#This Row],[niño]],BD.niños[[Código]:[sexo]],7,FALSE)</f>
        <v>M</v>
      </c>
      <c r="I1683" s="1">
        <v>1</v>
      </c>
    </row>
    <row r="1684" spans="1:9" x14ac:dyDescent="0.55000000000000004">
      <c r="A1684" s="1">
        <v>53</v>
      </c>
      <c r="B1684" t="s">
        <v>433</v>
      </c>
      <c r="C1684" s="1" t="s">
        <v>3</v>
      </c>
      <c r="D1684" s="1">
        <v>4</v>
      </c>
      <c r="E1684" s="1" t="s">
        <v>199</v>
      </c>
      <c r="F1684">
        <v>4</v>
      </c>
      <c r="G1684" s="1" t="str">
        <f>+VLOOKUP(bloque1_2[[#This Row],[niño]],BD.niños[[Código]:[sexo]],6,FALSE)</f>
        <v>9 y 10</v>
      </c>
      <c r="H1684" s="1" t="str">
        <f>+VLOOKUP(bloque1_2[[#This Row],[niño]],BD.niños[[Código]:[sexo]],7,FALSE)</f>
        <v>M</v>
      </c>
      <c r="I1684" s="1">
        <v>1</v>
      </c>
    </row>
    <row r="1685" spans="1:9" x14ac:dyDescent="0.55000000000000004">
      <c r="A1685" s="1">
        <v>53</v>
      </c>
      <c r="B1685" t="s">
        <v>433</v>
      </c>
      <c r="C1685" s="1" t="s">
        <v>3</v>
      </c>
      <c r="D1685" s="1">
        <v>4</v>
      </c>
      <c r="E1685" s="1" t="s">
        <v>203</v>
      </c>
      <c r="F1685">
        <v>4</v>
      </c>
      <c r="G1685" s="1" t="str">
        <f>+VLOOKUP(bloque1_2[[#This Row],[niño]],BD.niños[[Código]:[sexo]],6,FALSE)</f>
        <v>9 y 10</v>
      </c>
      <c r="H1685" s="1" t="str">
        <f>+VLOOKUP(bloque1_2[[#This Row],[niño]],BD.niños[[Código]:[sexo]],7,FALSE)</f>
        <v>F</v>
      </c>
      <c r="I1685" s="1">
        <v>1</v>
      </c>
    </row>
    <row r="1686" spans="1:9" x14ac:dyDescent="0.55000000000000004">
      <c r="A1686" s="1">
        <v>53</v>
      </c>
      <c r="B1686" t="s">
        <v>433</v>
      </c>
      <c r="C1686" s="1" t="s">
        <v>3</v>
      </c>
      <c r="D1686" s="1">
        <v>4</v>
      </c>
      <c r="E1686" s="1" t="s">
        <v>206</v>
      </c>
      <c r="F1686">
        <v>4</v>
      </c>
      <c r="G1686" s="1" t="str">
        <f>+VLOOKUP(bloque1_2[[#This Row],[niño]],BD.niños[[Código]:[sexo]],6,FALSE)</f>
        <v>9 y 10</v>
      </c>
      <c r="H1686" s="1" t="str">
        <f>+VLOOKUP(bloque1_2[[#This Row],[niño]],BD.niños[[Código]:[sexo]],7,FALSE)</f>
        <v>F</v>
      </c>
      <c r="I1686" s="1">
        <v>1</v>
      </c>
    </row>
    <row r="1687" spans="1:9" x14ac:dyDescent="0.55000000000000004">
      <c r="A1687" s="1">
        <v>53</v>
      </c>
      <c r="B1687" t="s">
        <v>433</v>
      </c>
      <c r="C1687" s="1" t="s">
        <v>3</v>
      </c>
      <c r="D1687" s="1">
        <v>4</v>
      </c>
      <c r="E1687" s="1" t="s">
        <v>210</v>
      </c>
      <c r="F1687">
        <v>4</v>
      </c>
      <c r="G1687" s="1" t="str">
        <f>+VLOOKUP(bloque1_2[[#This Row],[niño]],BD.niños[[Código]:[sexo]],6,FALSE)</f>
        <v>7 y 8</v>
      </c>
      <c r="H1687" s="1" t="str">
        <f>+VLOOKUP(bloque1_2[[#This Row],[niño]],BD.niños[[Código]:[sexo]],7,FALSE)</f>
        <v>M</v>
      </c>
      <c r="I1687" s="1">
        <v>1</v>
      </c>
    </row>
    <row r="1688" spans="1:9" x14ac:dyDescent="0.55000000000000004">
      <c r="A1688" s="1">
        <v>53</v>
      </c>
      <c r="B1688" t="s">
        <v>433</v>
      </c>
      <c r="C1688" s="1" t="s">
        <v>3</v>
      </c>
      <c r="D1688" s="1">
        <v>4</v>
      </c>
      <c r="E1688" s="1" t="s">
        <v>274</v>
      </c>
      <c r="F1688">
        <v>4</v>
      </c>
      <c r="G1688" s="1" t="str">
        <f>+VLOOKUP(bloque1_2[[#This Row],[niño]],BD.niños[[Código]:[sexo]],6,FALSE)</f>
        <v>5 y 6</v>
      </c>
      <c r="H1688" s="1" t="str">
        <f>+VLOOKUP(bloque1_2[[#This Row],[niño]],BD.niños[[Código]:[sexo]],7,FALSE)</f>
        <v>M</v>
      </c>
      <c r="I1688" s="1">
        <v>1</v>
      </c>
    </row>
    <row r="1689" spans="1:9" x14ac:dyDescent="0.55000000000000004">
      <c r="A1689" s="1">
        <v>53</v>
      </c>
      <c r="B1689" t="s">
        <v>433</v>
      </c>
      <c r="C1689" s="1" t="s">
        <v>3</v>
      </c>
      <c r="D1689" s="1">
        <v>4</v>
      </c>
      <c r="E1689" s="1" t="s">
        <v>276</v>
      </c>
      <c r="F1689">
        <v>4</v>
      </c>
      <c r="G1689" s="1" t="str">
        <f>+VLOOKUP(bloque1_2[[#This Row],[niño]],BD.niños[[Código]:[sexo]],6,FALSE)</f>
        <v>5 y 6</v>
      </c>
      <c r="H1689" s="1" t="str">
        <f>+VLOOKUP(bloque1_2[[#This Row],[niño]],BD.niños[[Código]:[sexo]],7,FALSE)</f>
        <v>M</v>
      </c>
      <c r="I1689" s="1">
        <v>1</v>
      </c>
    </row>
    <row r="1690" spans="1:9" x14ac:dyDescent="0.55000000000000004">
      <c r="A1690" s="1">
        <v>53</v>
      </c>
      <c r="B1690" t="s">
        <v>433</v>
      </c>
      <c r="C1690" s="1" t="s">
        <v>3</v>
      </c>
      <c r="D1690" s="1">
        <v>4</v>
      </c>
      <c r="E1690" s="1" t="s">
        <v>279</v>
      </c>
      <c r="F1690">
        <v>4</v>
      </c>
      <c r="G1690" s="1" t="str">
        <f>+VLOOKUP(bloque1_2[[#This Row],[niño]],BD.niños[[Código]:[sexo]],6,FALSE)</f>
        <v>7 y 8</v>
      </c>
      <c r="H1690" s="1" t="str">
        <f>+VLOOKUP(bloque1_2[[#This Row],[niño]],BD.niños[[Código]:[sexo]],7,FALSE)</f>
        <v>F</v>
      </c>
      <c r="I1690" s="1">
        <v>1</v>
      </c>
    </row>
    <row r="1691" spans="1:9" x14ac:dyDescent="0.55000000000000004">
      <c r="A1691" s="1">
        <v>53</v>
      </c>
      <c r="B1691" t="s">
        <v>433</v>
      </c>
      <c r="C1691" s="1" t="s">
        <v>3</v>
      </c>
      <c r="D1691" s="1">
        <v>4</v>
      </c>
      <c r="E1691" s="1" t="s">
        <v>282</v>
      </c>
      <c r="F1691">
        <v>4</v>
      </c>
      <c r="G1691" s="1" t="str">
        <f>+VLOOKUP(bloque1_2[[#This Row],[niño]],BD.niños[[Código]:[sexo]],6,FALSE)</f>
        <v>5 y 6</v>
      </c>
      <c r="H1691" s="1" t="str">
        <f>+VLOOKUP(bloque1_2[[#This Row],[niño]],BD.niños[[Código]:[sexo]],7,FALSE)</f>
        <v>F</v>
      </c>
      <c r="I1691" s="1">
        <v>1</v>
      </c>
    </row>
    <row r="1692" spans="1:9" x14ac:dyDescent="0.55000000000000004">
      <c r="A1692" s="1">
        <v>53</v>
      </c>
      <c r="B1692" t="s">
        <v>433</v>
      </c>
      <c r="C1692" s="1" t="s">
        <v>3</v>
      </c>
      <c r="D1692" s="1">
        <v>4</v>
      </c>
      <c r="E1692" s="1" t="s">
        <v>352</v>
      </c>
      <c r="F1692">
        <v>4</v>
      </c>
      <c r="G1692" s="1" t="str">
        <f>+VLOOKUP(bloque1_2[[#This Row],[niño]],BD.niños[[Código]:[sexo]],6,FALSE)</f>
        <v>7 y 8</v>
      </c>
      <c r="H1692" s="1" t="str">
        <f>+VLOOKUP(bloque1_2[[#This Row],[niño]],BD.niños[[Código]:[sexo]],7,FALSE)</f>
        <v>F</v>
      </c>
      <c r="I1692" s="1">
        <v>1</v>
      </c>
    </row>
    <row r="1693" spans="1:9" x14ac:dyDescent="0.55000000000000004">
      <c r="A1693" s="1">
        <v>53</v>
      </c>
      <c r="B1693" t="s">
        <v>433</v>
      </c>
      <c r="C1693" s="1" t="s">
        <v>3</v>
      </c>
      <c r="D1693" s="1">
        <v>4</v>
      </c>
      <c r="E1693" s="1" t="s">
        <v>357</v>
      </c>
      <c r="F1693">
        <v>4</v>
      </c>
      <c r="G1693" s="1" t="str">
        <f>+VLOOKUP(bloque1_2[[#This Row],[niño]],BD.niños[[Código]:[sexo]],6,FALSE)</f>
        <v>7 y 8</v>
      </c>
      <c r="H1693" s="1" t="str">
        <f>+VLOOKUP(bloque1_2[[#This Row],[niño]],BD.niños[[Código]:[sexo]],7,FALSE)</f>
        <v>M</v>
      </c>
      <c r="I1693" s="1">
        <v>1</v>
      </c>
    </row>
    <row r="1694" spans="1:9" x14ac:dyDescent="0.55000000000000004">
      <c r="A1694" s="1">
        <v>53</v>
      </c>
      <c r="B1694" t="s">
        <v>433</v>
      </c>
      <c r="C1694" s="1" t="s">
        <v>3</v>
      </c>
      <c r="D1694" s="1">
        <v>4</v>
      </c>
      <c r="E1694" s="1" t="s">
        <v>360</v>
      </c>
      <c r="F1694">
        <v>4</v>
      </c>
      <c r="G1694" s="1" t="str">
        <f>+VLOOKUP(bloque1_2[[#This Row],[niño]],BD.niños[[Código]:[sexo]],6,FALSE)</f>
        <v>9 y 10</v>
      </c>
      <c r="H1694" s="1" t="str">
        <f>+VLOOKUP(bloque1_2[[#This Row],[niño]],BD.niños[[Código]:[sexo]],7,FALSE)</f>
        <v>M</v>
      </c>
      <c r="I1694" s="1">
        <v>1</v>
      </c>
    </row>
    <row r="1695" spans="1:9" x14ac:dyDescent="0.55000000000000004">
      <c r="A1695" s="1">
        <v>53</v>
      </c>
      <c r="B1695" t="s">
        <v>433</v>
      </c>
      <c r="C1695" s="1" t="s">
        <v>3</v>
      </c>
      <c r="D1695" s="1">
        <v>4</v>
      </c>
      <c r="E1695" s="1" t="s">
        <v>364</v>
      </c>
      <c r="F1695">
        <v>4</v>
      </c>
      <c r="G1695" s="1" t="str">
        <f>+VLOOKUP(bloque1_2[[#This Row],[niño]],BD.niños[[Código]:[sexo]],6,FALSE)</f>
        <v>9 y 10</v>
      </c>
      <c r="H1695" s="1" t="str">
        <f>+VLOOKUP(bloque1_2[[#This Row],[niño]],BD.niños[[Código]:[sexo]],7,FALSE)</f>
        <v>M</v>
      </c>
      <c r="I1695" s="1">
        <v>1</v>
      </c>
    </row>
    <row r="1696" spans="1:9" x14ac:dyDescent="0.55000000000000004">
      <c r="A1696" s="1">
        <v>53</v>
      </c>
      <c r="B1696" t="s">
        <v>433</v>
      </c>
      <c r="C1696" s="1" t="s">
        <v>3</v>
      </c>
      <c r="D1696" s="1">
        <v>4</v>
      </c>
      <c r="E1696" s="1" t="s">
        <v>368</v>
      </c>
      <c r="F1696">
        <v>4</v>
      </c>
      <c r="G1696" s="1" t="str">
        <f>+VLOOKUP(bloque1_2[[#This Row],[niño]],BD.niños[[Código]:[sexo]],6,FALSE)</f>
        <v>9 y 10</v>
      </c>
      <c r="H1696" s="1" t="str">
        <f>+VLOOKUP(bloque1_2[[#This Row],[niño]],BD.niños[[Código]:[sexo]],7,FALSE)</f>
        <v>M</v>
      </c>
      <c r="I1696" s="1">
        <v>1</v>
      </c>
    </row>
    <row r="1697" spans="1:9" x14ac:dyDescent="0.55000000000000004">
      <c r="A1697" s="1">
        <v>53</v>
      </c>
      <c r="B1697" t="s">
        <v>433</v>
      </c>
      <c r="C1697" s="1" t="s">
        <v>3</v>
      </c>
      <c r="D1697" s="1">
        <v>4</v>
      </c>
      <c r="E1697" s="1" t="s">
        <v>371</v>
      </c>
      <c r="F1697">
        <v>4</v>
      </c>
      <c r="G1697" s="1" t="str">
        <f>+VLOOKUP(bloque1_2[[#This Row],[niño]],BD.niños[[Código]:[sexo]],6,FALSE)</f>
        <v>9 y 10</v>
      </c>
      <c r="H1697" s="1" t="str">
        <f>+VLOOKUP(bloque1_2[[#This Row],[niño]],BD.niños[[Código]:[sexo]],7,FALSE)</f>
        <v>F</v>
      </c>
      <c r="I1697" s="1">
        <v>1</v>
      </c>
    </row>
    <row r="1698" spans="1:9" x14ac:dyDescent="0.55000000000000004">
      <c r="A1698" s="1">
        <v>54</v>
      </c>
      <c r="B1698" t="s">
        <v>434</v>
      </c>
      <c r="C1698" s="1" t="s">
        <v>6</v>
      </c>
      <c r="D1698" s="1">
        <v>3</v>
      </c>
      <c r="E1698" s="1" t="s">
        <v>36</v>
      </c>
      <c r="F1698">
        <v>5</v>
      </c>
      <c r="G1698" s="1" t="str">
        <f>+VLOOKUP(bloque1_2[[#This Row],[niño]],BD.niños[[Código]:[sexo]],6,FALSE)</f>
        <v>5 y 6</v>
      </c>
      <c r="H1698" s="1" t="str">
        <f>+VLOOKUP(bloque1_2[[#This Row],[niño]],BD.niños[[Código]:[sexo]],7,FALSE)</f>
        <v>M</v>
      </c>
      <c r="I1698" s="1">
        <v>1</v>
      </c>
    </row>
    <row r="1699" spans="1:9" x14ac:dyDescent="0.55000000000000004">
      <c r="A1699" s="1">
        <v>54</v>
      </c>
      <c r="B1699" t="s">
        <v>434</v>
      </c>
      <c r="C1699" s="1" t="s">
        <v>6</v>
      </c>
      <c r="D1699" s="1">
        <v>3</v>
      </c>
      <c r="E1699" s="1" t="s">
        <v>40</v>
      </c>
      <c r="F1699">
        <v>3</v>
      </c>
      <c r="G1699" s="1" t="str">
        <f>+VLOOKUP(bloque1_2[[#This Row],[niño]],BD.niños[[Código]:[sexo]],6,FALSE)</f>
        <v>7 y 8</v>
      </c>
      <c r="H1699" s="1" t="str">
        <f>+VLOOKUP(bloque1_2[[#This Row],[niño]],BD.niños[[Código]:[sexo]],7,FALSE)</f>
        <v>M</v>
      </c>
      <c r="I1699" s="1">
        <v>1</v>
      </c>
    </row>
    <row r="1700" spans="1:9" x14ac:dyDescent="0.55000000000000004">
      <c r="A1700" s="1">
        <v>54</v>
      </c>
      <c r="B1700" t="s">
        <v>434</v>
      </c>
      <c r="C1700" s="1" t="s">
        <v>6</v>
      </c>
      <c r="D1700" s="1">
        <v>3</v>
      </c>
      <c r="E1700" s="1" t="s">
        <v>44</v>
      </c>
      <c r="F1700">
        <v>3</v>
      </c>
      <c r="G1700" s="1" t="str">
        <f>+VLOOKUP(bloque1_2[[#This Row],[niño]],BD.niños[[Código]:[sexo]],6,FALSE)</f>
        <v>7 y 8</v>
      </c>
      <c r="H1700" s="1" t="str">
        <f>+VLOOKUP(bloque1_2[[#This Row],[niño]],BD.niños[[Código]:[sexo]],7,FALSE)</f>
        <v>F</v>
      </c>
      <c r="I1700" s="1">
        <v>1</v>
      </c>
    </row>
    <row r="1701" spans="1:9" x14ac:dyDescent="0.55000000000000004">
      <c r="A1701" s="1">
        <v>54</v>
      </c>
      <c r="B1701" t="s">
        <v>434</v>
      </c>
      <c r="C1701" s="1" t="s">
        <v>6</v>
      </c>
      <c r="D1701" s="1">
        <v>3</v>
      </c>
      <c r="E1701" s="1" t="s">
        <v>48</v>
      </c>
      <c r="F1701">
        <v>3</v>
      </c>
      <c r="G1701" s="1" t="str">
        <f>+VLOOKUP(bloque1_2[[#This Row],[niño]],BD.niños[[Código]:[sexo]],6,FALSE)</f>
        <v>7 y 8</v>
      </c>
      <c r="H1701" s="1" t="str">
        <f>+VLOOKUP(bloque1_2[[#This Row],[niño]],BD.niños[[Código]:[sexo]],7,FALSE)</f>
        <v>F</v>
      </c>
      <c r="I1701" s="1">
        <v>1</v>
      </c>
    </row>
    <row r="1702" spans="1:9" x14ac:dyDescent="0.55000000000000004">
      <c r="A1702" s="1">
        <v>54</v>
      </c>
      <c r="B1702" t="s">
        <v>434</v>
      </c>
      <c r="C1702" s="1" t="s">
        <v>6</v>
      </c>
      <c r="D1702" s="1">
        <v>3</v>
      </c>
      <c r="E1702" s="1" t="s">
        <v>52</v>
      </c>
      <c r="F1702">
        <v>4</v>
      </c>
      <c r="G1702" s="1" t="str">
        <f>+VLOOKUP(bloque1_2[[#This Row],[niño]],BD.niños[[Código]:[sexo]],6,FALSE)</f>
        <v>7 y 8</v>
      </c>
      <c r="H1702" s="1" t="str">
        <f>+VLOOKUP(bloque1_2[[#This Row],[niño]],BD.niños[[Código]:[sexo]],7,FALSE)</f>
        <v>F</v>
      </c>
      <c r="I1702" s="1">
        <v>1</v>
      </c>
    </row>
    <row r="1703" spans="1:9" x14ac:dyDescent="0.55000000000000004">
      <c r="A1703" s="1">
        <v>54</v>
      </c>
      <c r="B1703" t="s">
        <v>434</v>
      </c>
      <c r="C1703" s="1" t="s">
        <v>6</v>
      </c>
      <c r="D1703" s="1">
        <v>3</v>
      </c>
      <c r="E1703" s="1" t="s">
        <v>56</v>
      </c>
      <c r="F1703">
        <v>3</v>
      </c>
      <c r="G1703" s="1" t="str">
        <f>+VLOOKUP(bloque1_2[[#This Row],[niño]],BD.niños[[Código]:[sexo]],6,FALSE)</f>
        <v>7 y 8</v>
      </c>
      <c r="H1703" s="1" t="str">
        <f>+VLOOKUP(bloque1_2[[#This Row],[niño]],BD.niños[[Código]:[sexo]],7,FALSE)</f>
        <v>F</v>
      </c>
      <c r="I1703" s="1">
        <v>1</v>
      </c>
    </row>
    <row r="1704" spans="1:9" x14ac:dyDescent="0.55000000000000004">
      <c r="A1704" s="1">
        <v>54</v>
      </c>
      <c r="B1704" t="s">
        <v>434</v>
      </c>
      <c r="C1704" s="1" t="s">
        <v>6</v>
      </c>
      <c r="D1704" s="1">
        <v>3</v>
      </c>
      <c r="E1704" s="1" t="s">
        <v>60</v>
      </c>
      <c r="F1704">
        <v>3</v>
      </c>
      <c r="G1704" s="1" t="str">
        <f>+VLOOKUP(bloque1_2[[#This Row],[niño]],BD.niños[[Código]:[sexo]],6,FALSE)</f>
        <v>9 y 10</v>
      </c>
      <c r="H1704" s="1" t="str">
        <f>+VLOOKUP(bloque1_2[[#This Row],[niño]],BD.niños[[Código]:[sexo]],7,FALSE)</f>
        <v>M</v>
      </c>
      <c r="I1704" s="1">
        <v>1</v>
      </c>
    </row>
    <row r="1705" spans="1:9" x14ac:dyDescent="0.55000000000000004">
      <c r="A1705" s="1">
        <v>54</v>
      </c>
      <c r="B1705" t="s">
        <v>434</v>
      </c>
      <c r="C1705" s="1" t="s">
        <v>6</v>
      </c>
      <c r="D1705" s="1">
        <v>3</v>
      </c>
      <c r="E1705" s="1" t="s">
        <v>64</v>
      </c>
      <c r="F1705">
        <v>3</v>
      </c>
      <c r="G1705" s="1" t="str">
        <f>+VLOOKUP(bloque1_2[[#This Row],[niño]],BD.niños[[Código]:[sexo]],6,FALSE)</f>
        <v>9 y 10</v>
      </c>
      <c r="H1705" s="1" t="str">
        <f>+VLOOKUP(bloque1_2[[#This Row],[niño]],BD.niños[[Código]:[sexo]],7,FALSE)</f>
        <v>F</v>
      </c>
      <c r="I1705" s="1">
        <v>1</v>
      </c>
    </row>
    <row r="1706" spans="1:9" x14ac:dyDescent="0.55000000000000004">
      <c r="A1706" s="1">
        <v>54</v>
      </c>
      <c r="B1706" t="s">
        <v>434</v>
      </c>
      <c r="C1706" s="1" t="s">
        <v>6</v>
      </c>
      <c r="D1706" s="1">
        <v>3</v>
      </c>
      <c r="E1706" s="1" t="s">
        <v>68</v>
      </c>
      <c r="F1706">
        <v>5</v>
      </c>
      <c r="G1706" s="1" t="str">
        <f>+VLOOKUP(bloque1_2[[#This Row],[niño]],BD.niños[[Código]:[sexo]],6,FALSE)</f>
        <v>9 y 10</v>
      </c>
      <c r="H1706" s="1" t="str">
        <f>+VLOOKUP(bloque1_2[[#This Row],[niño]],BD.niños[[Código]:[sexo]],7,FALSE)</f>
        <v>M</v>
      </c>
      <c r="I1706" s="1">
        <v>1</v>
      </c>
    </row>
    <row r="1707" spans="1:9" x14ac:dyDescent="0.55000000000000004">
      <c r="A1707" s="1">
        <v>54</v>
      </c>
      <c r="B1707" t="s">
        <v>434</v>
      </c>
      <c r="C1707" s="1" t="s">
        <v>6</v>
      </c>
      <c r="D1707" s="1">
        <v>3</v>
      </c>
      <c r="E1707" s="1" t="s">
        <v>72</v>
      </c>
      <c r="F1707">
        <v>3</v>
      </c>
      <c r="G1707" s="1" t="str">
        <f>+VLOOKUP(bloque1_2[[#This Row],[niño]],BD.niños[[Código]:[sexo]],6,FALSE)</f>
        <v>9 y 10</v>
      </c>
      <c r="H1707" s="1" t="str">
        <f>+VLOOKUP(bloque1_2[[#This Row],[niño]],BD.niños[[Código]:[sexo]],7,FALSE)</f>
        <v>F</v>
      </c>
      <c r="I1707" s="1">
        <v>1</v>
      </c>
    </row>
    <row r="1708" spans="1:9" x14ac:dyDescent="0.55000000000000004">
      <c r="A1708" s="1">
        <v>54</v>
      </c>
      <c r="B1708" t="s">
        <v>434</v>
      </c>
      <c r="C1708" s="1" t="s">
        <v>6</v>
      </c>
      <c r="D1708" s="1">
        <v>3</v>
      </c>
      <c r="E1708" s="1" t="s">
        <v>75</v>
      </c>
      <c r="F1708">
        <v>7</v>
      </c>
      <c r="G1708" s="1" t="str">
        <f>+VLOOKUP(bloque1_2[[#This Row],[niño]],BD.niños[[Código]:[sexo]],6,FALSE)</f>
        <v>9 y 10</v>
      </c>
      <c r="H1708" s="1" t="str">
        <f>+VLOOKUP(bloque1_2[[#This Row],[niño]],BD.niños[[Código]:[sexo]],7,FALSE)</f>
        <v>F</v>
      </c>
      <c r="I1708" s="1">
        <v>1</v>
      </c>
    </row>
    <row r="1709" spans="1:9" x14ac:dyDescent="0.55000000000000004">
      <c r="A1709" s="1">
        <v>54</v>
      </c>
      <c r="B1709" t="s">
        <v>434</v>
      </c>
      <c r="C1709" s="1" t="s">
        <v>6</v>
      </c>
      <c r="D1709" s="1">
        <v>3</v>
      </c>
      <c r="E1709" s="1" t="s">
        <v>78</v>
      </c>
      <c r="F1709">
        <v>4</v>
      </c>
      <c r="G1709" s="1" t="str">
        <f>+VLOOKUP(bloque1_2[[#This Row],[niño]],BD.niños[[Código]:[sexo]],6,FALSE)</f>
        <v>5 y 6</v>
      </c>
      <c r="H1709" s="1" t="str">
        <f>+VLOOKUP(bloque1_2[[#This Row],[niño]],BD.niños[[Código]:[sexo]],7,FALSE)</f>
        <v>M</v>
      </c>
      <c r="I1709" s="1">
        <v>1</v>
      </c>
    </row>
    <row r="1710" spans="1:9" x14ac:dyDescent="0.55000000000000004">
      <c r="A1710" s="1">
        <v>54</v>
      </c>
      <c r="B1710" t="s">
        <v>434</v>
      </c>
      <c r="C1710" s="1" t="s">
        <v>6</v>
      </c>
      <c r="D1710" s="1">
        <v>3</v>
      </c>
      <c r="E1710" s="1" t="s">
        <v>82</v>
      </c>
      <c r="F1710">
        <v>2</v>
      </c>
      <c r="G1710" s="1" t="str">
        <f>+VLOOKUP(bloque1_2[[#This Row],[niño]],BD.niños[[Código]:[sexo]],6,FALSE)</f>
        <v>5 y 6</v>
      </c>
      <c r="H1710" s="1" t="str">
        <f>+VLOOKUP(bloque1_2[[#This Row],[niño]],BD.niños[[Código]:[sexo]],7,FALSE)</f>
        <v>F</v>
      </c>
      <c r="I1710" s="1">
        <v>1</v>
      </c>
    </row>
    <row r="1711" spans="1:9" x14ac:dyDescent="0.55000000000000004">
      <c r="A1711" s="1">
        <v>54</v>
      </c>
      <c r="B1711" t="s">
        <v>434</v>
      </c>
      <c r="C1711" s="1" t="s">
        <v>6</v>
      </c>
      <c r="D1711" s="1">
        <v>3</v>
      </c>
      <c r="E1711" s="1" t="s">
        <v>85</v>
      </c>
      <c r="F1711">
        <v>5</v>
      </c>
      <c r="G1711" s="1" t="str">
        <f>+VLOOKUP(bloque1_2[[#This Row],[niño]],BD.niños[[Código]:[sexo]],6,FALSE)</f>
        <v>5 y 6</v>
      </c>
      <c r="H1711" s="1" t="str">
        <f>+VLOOKUP(bloque1_2[[#This Row],[niño]],BD.niños[[Código]:[sexo]],7,FALSE)</f>
        <v>M</v>
      </c>
      <c r="I1711" s="1">
        <v>1</v>
      </c>
    </row>
    <row r="1712" spans="1:9" x14ac:dyDescent="0.55000000000000004">
      <c r="A1712" s="1">
        <v>54</v>
      </c>
      <c r="B1712" t="s">
        <v>434</v>
      </c>
      <c r="C1712" s="1" t="s">
        <v>6</v>
      </c>
      <c r="D1712" s="1">
        <v>3</v>
      </c>
      <c r="E1712" s="1" t="s">
        <v>184</v>
      </c>
      <c r="F1712">
        <v>3</v>
      </c>
      <c r="G1712" s="1" t="str">
        <f>+VLOOKUP(bloque1_2[[#This Row],[niño]],BD.niños[[Código]:[sexo]],6,FALSE)</f>
        <v>7 y 8</v>
      </c>
      <c r="H1712" s="1" t="str">
        <f>+VLOOKUP(bloque1_2[[#This Row],[niño]],BD.niños[[Código]:[sexo]],7,FALSE)</f>
        <v>M</v>
      </c>
      <c r="I1712" s="1">
        <v>1</v>
      </c>
    </row>
    <row r="1713" spans="1:9" x14ac:dyDescent="0.55000000000000004">
      <c r="A1713" s="1">
        <v>54</v>
      </c>
      <c r="B1713" t="s">
        <v>434</v>
      </c>
      <c r="C1713" s="1" t="s">
        <v>6</v>
      </c>
      <c r="D1713" s="1">
        <v>3</v>
      </c>
      <c r="E1713" s="1" t="s">
        <v>187</v>
      </c>
      <c r="F1713">
        <v>3</v>
      </c>
      <c r="G1713" s="1" t="str">
        <f>+VLOOKUP(bloque1_2[[#This Row],[niño]],BD.niños[[Código]:[sexo]],6,FALSE)</f>
        <v>7 y 8</v>
      </c>
      <c r="H1713" s="1" t="str">
        <f>+VLOOKUP(bloque1_2[[#This Row],[niño]],BD.niños[[Código]:[sexo]],7,FALSE)</f>
        <v>F</v>
      </c>
      <c r="I1713" s="1">
        <v>1</v>
      </c>
    </row>
    <row r="1714" spans="1:9" x14ac:dyDescent="0.55000000000000004">
      <c r="A1714" s="1">
        <v>54</v>
      </c>
      <c r="B1714" t="s">
        <v>434</v>
      </c>
      <c r="C1714" s="1" t="s">
        <v>6</v>
      </c>
      <c r="D1714" s="1">
        <v>3</v>
      </c>
      <c r="E1714" s="1" t="s">
        <v>192</v>
      </c>
      <c r="F1714">
        <v>3</v>
      </c>
      <c r="G1714" s="1" t="str">
        <f>+VLOOKUP(bloque1_2[[#This Row],[niño]],BD.niños[[Código]:[sexo]],6,FALSE)</f>
        <v>7 y 8</v>
      </c>
      <c r="H1714" s="1" t="str">
        <f>+VLOOKUP(bloque1_2[[#This Row],[niño]],BD.niños[[Código]:[sexo]],7,FALSE)</f>
        <v>M</v>
      </c>
      <c r="I1714" s="1">
        <v>1</v>
      </c>
    </row>
    <row r="1715" spans="1:9" x14ac:dyDescent="0.55000000000000004">
      <c r="A1715" s="1">
        <v>54</v>
      </c>
      <c r="B1715" t="s">
        <v>434</v>
      </c>
      <c r="C1715" s="1" t="s">
        <v>6</v>
      </c>
      <c r="D1715" s="1">
        <v>3</v>
      </c>
      <c r="E1715" s="1" t="s">
        <v>195</v>
      </c>
      <c r="F1715">
        <v>7</v>
      </c>
      <c r="G1715" s="1" t="str">
        <f>+VLOOKUP(bloque1_2[[#This Row],[niño]],BD.niños[[Código]:[sexo]],6,FALSE)</f>
        <v>9 y 10</v>
      </c>
      <c r="H1715" s="1" t="str">
        <f>+VLOOKUP(bloque1_2[[#This Row],[niño]],BD.niños[[Código]:[sexo]],7,FALSE)</f>
        <v>M</v>
      </c>
      <c r="I1715" s="1">
        <v>1</v>
      </c>
    </row>
    <row r="1716" spans="1:9" x14ac:dyDescent="0.55000000000000004">
      <c r="A1716" s="1">
        <v>54</v>
      </c>
      <c r="B1716" t="s">
        <v>434</v>
      </c>
      <c r="C1716" s="1" t="s">
        <v>6</v>
      </c>
      <c r="D1716" s="1">
        <v>3</v>
      </c>
      <c r="E1716" s="1" t="s">
        <v>199</v>
      </c>
      <c r="F1716">
        <v>7</v>
      </c>
      <c r="G1716" s="1" t="str">
        <f>+VLOOKUP(bloque1_2[[#This Row],[niño]],BD.niños[[Código]:[sexo]],6,FALSE)</f>
        <v>9 y 10</v>
      </c>
      <c r="H1716" s="1" t="str">
        <f>+VLOOKUP(bloque1_2[[#This Row],[niño]],BD.niños[[Código]:[sexo]],7,FALSE)</f>
        <v>M</v>
      </c>
      <c r="I1716" s="1">
        <v>1</v>
      </c>
    </row>
    <row r="1717" spans="1:9" x14ac:dyDescent="0.55000000000000004">
      <c r="A1717" s="1">
        <v>54</v>
      </c>
      <c r="B1717" t="s">
        <v>434</v>
      </c>
      <c r="C1717" s="1" t="s">
        <v>6</v>
      </c>
      <c r="D1717" s="1">
        <v>3</v>
      </c>
      <c r="E1717" s="1" t="s">
        <v>203</v>
      </c>
      <c r="F1717">
        <v>3</v>
      </c>
      <c r="G1717" s="1" t="str">
        <f>+VLOOKUP(bloque1_2[[#This Row],[niño]],BD.niños[[Código]:[sexo]],6,FALSE)</f>
        <v>9 y 10</v>
      </c>
      <c r="H1717" s="1" t="str">
        <f>+VLOOKUP(bloque1_2[[#This Row],[niño]],BD.niños[[Código]:[sexo]],7,FALSE)</f>
        <v>F</v>
      </c>
      <c r="I1717" s="1">
        <v>1</v>
      </c>
    </row>
    <row r="1718" spans="1:9" x14ac:dyDescent="0.55000000000000004">
      <c r="A1718" s="1">
        <v>54</v>
      </c>
      <c r="B1718" t="s">
        <v>434</v>
      </c>
      <c r="C1718" s="1" t="s">
        <v>6</v>
      </c>
      <c r="D1718" s="1">
        <v>3</v>
      </c>
      <c r="E1718" s="1" t="s">
        <v>206</v>
      </c>
      <c r="F1718">
        <v>3</v>
      </c>
      <c r="G1718" s="1" t="str">
        <f>+VLOOKUP(bloque1_2[[#This Row],[niño]],BD.niños[[Código]:[sexo]],6,FALSE)</f>
        <v>9 y 10</v>
      </c>
      <c r="H1718" s="1" t="str">
        <f>+VLOOKUP(bloque1_2[[#This Row],[niño]],BD.niños[[Código]:[sexo]],7,FALSE)</f>
        <v>F</v>
      </c>
      <c r="I1718" s="1">
        <v>1</v>
      </c>
    </row>
    <row r="1719" spans="1:9" x14ac:dyDescent="0.55000000000000004">
      <c r="A1719" s="1">
        <v>54</v>
      </c>
      <c r="B1719" t="s">
        <v>434</v>
      </c>
      <c r="C1719" s="1" t="s">
        <v>6</v>
      </c>
      <c r="D1719" s="1">
        <v>3</v>
      </c>
      <c r="E1719" s="1" t="s">
        <v>210</v>
      </c>
      <c r="F1719">
        <v>7</v>
      </c>
      <c r="G1719" s="1" t="str">
        <f>+VLOOKUP(bloque1_2[[#This Row],[niño]],BD.niños[[Código]:[sexo]],6,FALSE)</f>
        <v>7 y 8</v>
      </c>
      <c r="H1719" s="1" t="str">
        <f>+VLOOKUP(bloque1_2[[#This Row],[niño]],BD.niños[[Código]:[sexo]],7,FALSE)</f>
        <v>M</v>
      </c>
      <c r="I1719" s="1">
        <v>1</v>
      </c>
    </row>
    <row r="1720" spans="1:9" x14ac:dyDescent="0.55000000000000004">
      <c r="A1720" s="1">
        <v>54</v>
      </c>
      <c r="B1720" t="s">
        <v>434</v>
      </c>
      <c r="C1720" s="1" t="s">
        <v>6</v>
      </c>
      <c r="D1720" s="1">
        <v>3</v>
      </c>
      <c r="E1720" s="1" t="s">
        <v>274</v>
      </c>
      <c r="F1720">
        <v>7</v>
      </c>
      <c r="G1720" s="1" t="str">
        <f>+VLOOKUP(bloque1_2[[#This Row],[niño]],BD.niños[[Código]:[sexo]],6,FALSE)</f>
        <v>5 y 6</v>
      </c>
      <c r="H1720" s="1" t="str">
        <f>+VLOOKUP(bloque1_2[[#This Row],[niño]],BD.niños[[Código]:[sexo]],7,FALSE)</f>
        <v>M</v>
      </c>
      <c r="I1720" s="1">
        <v>1</v>
      </c>
    </row>
    <row r="1721" spans="1:9" x14ac:dyDescent="0.55000000000000004">
      <c r="A1721" s="1">
        <v>54</v>
      </c>
      <c r="B1721" t="s">
        <v>434</v>
      </c>
      <c r="C1721" s="1" t="s">
        <v>6</v>
      </c>
      <c r="D1721" s="1">
        <v>3</v>
      </c>
      <c r="E1721" s="1" t="s">
        <v>276</v>
      </c>
      <c r="F1721">
        <v>7</v>
      </c>
      <c r="G1721" s="1" t="str">
        <f>+VLOOKUP(bloque1_2[[#This Row],[niño]],BD.niños[[Código]:[sexo]],6,FALSE)</f>
        <v>5 y 6</v>
      </c>
      <c r="H1721" s="1" t="str">
        <f>+VLOOKUP(bloque1_2[[#This Row],[niño]],BD.niños[[Código]:[sexo]],7,FALSE)</f>
        <v>M</v>
      </c>
      <c r="I1721" s="1">
        <v>1</v>
      </c>
    </row>
    <row r="1722" spans="1:9" x14ac:dyDescent="0.55000000000000004">
      <c r="A1722" s="1">
        <v>54</v>
      </c>
      <c r="B1722" t="s">
        <v>434</v>
      </c>
      <c r="C1722" s="1" t="s">
        <v>6</v>
      </c>
      <c r="D1722" s="1">
        <v>3</v>
      </c>
      <c r="E1722" s="1" t="s">
        <v>279</v>
      </c>
      <c r="F1722">
        <v>3</v>
      </c>
      <c r="G1722" s="1" t="str">
        <f>+VLOOKUP(bloque1_2[[#This Row],[niño]],BD.niños[[Código]:[sexo]],6,FALSE)</f>
        <v>7 y 8</v>
      </c>
      <c r="H1722" s="1" t="str">
        <f>+VLOOKUP(bloque1_2[[#This Row],[niño]],BD.niños[[Código]:[sexo]],7,FALSE)</f>
        <v>F</v>
      </c>
      <c r="I1722" s="1">
        <v>1</v>
      </c>
    </row>
    <row r="1723" spans="1:9" x14ac:dyDescent="0.55000000000000004">
      <c r="A1723" s="1">
        <v>54</v>
      </c>
      <c r="B1723" t="s">
        <v>434</v>
      </c>
      <c r="C1723" s="1" t="s">
        <v>6</v>
      </c>
      <c r="D1723" s="1">
        <v>3</v>
      </c>
      <c r="E1723" s="1" t="s">
        <v>282</v>
      </c>
      <c r="F1723">
        <v>3</v>
      </c>
      <c r="G1723" s="1" t="str">
        <f>+VLOOKUP(bloque1_2[[#This Row],[niño]],BD.niños[[Código]:[sexo]],6,FALSE)</f>
        <v>5 y 6</v>
      </c>
      <c r="H1723" s="1" t="str">
        <f>+VLOOKUP(bloque1_2[[#This Row],[niño]],BD.niños[[Código]:[sexo]],7,FALSE)</f>
        <v>F</v>
      </c>
      <c r="I1723" s="1">
        <v>1</v>
      </c>
    </row>
    <row r="1724" spans="1:9" x14ac:dyDescent="0.55000000000000004">
      <c r="A1724" s="1">
        <v>54</v>
      </c>
      <c r="B1724" t="s">
        <v>434</v>
      </c>
      <c r="C1724" s="1" t="s">
        <v>6</v>
      </c>
      <c r="D1724" s="1">
        <v>3</v>
      </c>
      <c r="E1724" s="1" t="s">
        <v>352</v>
      </c>
      <c r="F1724">
        <v>3</v>
      </c>
      <c r="G1724" s="1" t="str">
        <f>+VLOOKUP(bloque1_2[[#This Row],[niño]],BD.niños[[Código]:[sexo]],6,FALSE)</f>
        <v>7 y 8</v>
      </c>
      <c r="H1724" s="1" t="str">
        <f>+VLOOKUP(bloque1_2[[#This Row],[niño]],BD.niños[[Código]:[sexo]],7,FALSE)</f>
        <v>F</v>
      </c>
      <c r="I1724" s="1">
        <v>1</v>
      </c>
    </row>
    <row r="1725" spans="1:9" x14ac:dyDescent="0.55000000000000004">
      <c r="A1725" s="1">
        <v>54</v>
      </c>
      <c r="B1725" t="s">
        <v>434</v>
      </c>
      <c r="C1725" s="1" t="s">
        <v>6</v>
      </c>
      <c r="D1725" s="1">
        <v>3</v>
      </c>
      <c r="E1725" s="1" t="s">
        <v>357</v>
      </c>
      <c r="F1725">
        <v>3</v>
      </c>
      <c r="G1725" s="1" t="str">
        <f>+VLOOKUP(bloque1_2[[#This Row],[niño]],BD.niños[[Código]:[sexo]],6,FALSE)</f>
        <v>7 y 8</v>
      </c>
      <c r="H1725" s="1" t="str">
        <f>+VLOOKUP(bloque1_2[[#This Row],[niño]],BD.niños[[Código]:[sexo]],7,FALSE)</f>
        <v>M</v>
      </c>
      <c r="I1725" s="1">
        <v>1</v>
      </c>
    </row>
    <row r="1726" spans="1:9" x14ac:dyDescent="0.55000000000000004">
      <c r="A1726" s="1">
        <v>54</v>
      </c>
      <c r="B1726" t="s">
        <v>434</v>
      </c>
      <c r="C1726" s="1" t="s">
        <v>6</v>
      </c>
      <c r="D1726" s="1">
        <v>3</v>
      </c>
      <c r="E1726" s="1" t="s">
        <v>360</v>
      </c>
      <c r="F1726">
        <v>3</v>
      </c>
      <c r="G1726" s="1" t="str">
        <f>+VLOOKUP(bloque1_2[[#This Row],[niño]],BD.niños[[Código]:[sexo]],6,FALSE)</f>
        <v>9 y 10</v>
      </c>
      <c r="H1726" s="1" t="str">
        <f>+VLOOKUP(bloque1_2[[#This Row],[niño]],BD.niños[[Código]:[sexo]],7,FALSE)</f>
        <v>M</v>
      </c>
      <c r="I1726" s="1">
        <v>1</v>
      </c>
    </row>
    <row r="1727" spans="1:9" x14ac:dyDescent="0.55000000000000004">
      <c r="A1727" s="1">
        <v>54</v>
      </c>
      <c r="B1727" t="s">
        <v>434</v>
      </c>
      <c r="C1727" s="1" t="s">
        <v>6</v>
      </c>
      <c r="D1727" s="1">
        <v>3</v>
      </c>
      <c r="E1727" s="1" t="s">
        <v>364</v>
      </c>
      <c r="F1727">
        <v>7</v>
      </c>
      <c r="G1727" s="1" t="str">
        <f>+VLOOKUP(bloque1_2[[#This Row],[niño]],BD.niños[[Código]:[sexo]],6,FALSE)</f>
        <v>9 y 10</v>
      </c>
      <c r="H1727" s="1" t="str">
        <f>+VLOOKUP(bloque1_2[[#This Row],[niño]],BD.niños[[Código]:[sexo]],7,FALSE)</f>
        <v>M</v>
      </c>
      <c r="I1727" s="1">
        <v>1</v>
      </c>
    </row>
    <row r="1728" spans="1:9" x14ac:dyDescent="0.55000000000000004">
      <c r="A1728" s="1">
        <v>54</v>
      </c>
      <c r="B1728" t="s">
        <v>434</v>
      </c>
      <c r="C1728" s="1" t="s">
        <v>6</v>
      </c>
      <c r="D1728" s="1">
        <v>3</v>
      </c>
      <c r="E1728" s="1" t="s">
        <v>368</v>
      </c>
      <c r="F1728">
        <v>1</v>
      </c>
      <c r="G1728" s="1" t="str">
        <f>+VLOOKUP(bloque1_2[[#This Row],[niño]],BD.niños[[Código]:[sexo]],6,FALSE)</f>
        <v>9 y 10</v>
      </c>
      <c r="H1728" s="1" t="str">
        <f>+VLOOKUP(bloque1_2[[#This Row],[niño]],BD.niños[[Código]:[sexo]],7,FALSE)</f>
        <v>M</v>
      </c>
      <c r="I1728" s="1">
        <v>1</v>
      </c>
    </row>
    <row r="1729" spans="1:9" x14ac:dyDescent="0.55000000000000004">
      <c r="A1729" s="1">
        <v>54</v>
      </c>
      <c r="B1729" t="s">
        <v>434</v>
      </c>
      <c r="C1729" s="1" t="s">
        <v>6</v>
      </c>
      <c r="D1729" s="1">
        <v>3</v>
      </c>
      <c r="E1729" s="1" t="s">
        <v>371</v>
      </c>
      <c r="F1729">
        <v>3</v>
      </c>
      <c r="G1729" s="1" t="str">
        <f>+VLOOKUP(bloque1_2[[#This Row],[niño]],BD.niños[[Código]:[sexo]],6,FALSE)</f>
        <v>9 y 10</v>
      </c>
      <c r="H1729" s="1" t="str">
        <f>+VLOOKUP(bloque1_2[[#This Row],[niño]],BD.niños[[Código]:[sexo]],7,FALSE)</f>
        <v>F</v>
      </c>
      <c r="I1729" s="1">
        <v>1</v>
      </c>
    </row>
    <row r="1730" spans="1:9" x14ac:dyDescent="0.55000000000000004">
      <c r="A1730" s="1">
        <v>55</v>
      </c>
      <c r="B1730" t="s">
        <v>435</v>
      </c>
      <c r="C1730" s="1" t="s">
        <v>1</v>
      </c>
      <c r="D1730" s="1">
        <v>2</v>
      </c>
      <c r="E1730" s="1" t="s">
        <v>36</v>
      </c>
      <c r="F1730">
        <v>2</v>
      </c>
      <c r="G1730" s="1" t="str">
        <f>+VLOOKUP(bloque1_2[[#This Row],[niño]],BD.niños[[Código]:[sexo]],6,FALSE)</f>
        <v>5 y 6</v>
      </c>
      <c r="H1730" s="1" t="str">
        <f>+VLOOKUP(bloque1_2[[#This Row],[niño]],BD.niños[[Código]:[sexo]],7,FALSE)</f>
        <v>M</v>
      </c>
      <c r="I1730" s="1">
        <v>1</v>
      </c>
    </row>
    <row r="1731" spans="1:9" x14ac:dyDescent="0.55000000000000004">
      <c r="A1731" s="1">
        <v>55</v>
      </c>
      <c r="B1731" t="s">
        <v>435</v>
      </c>
      <c r="C1731" s="1" t="s">
        <v>1</v>
      </c>
      <c r="D1731" s="1">
        <v>2</v>
      </c>
      <c r="E1731" s="1" t="s">
        <v>40</v>
      </c>
      <c r="F1731">
        <v>2</v>
      </c>
      <c r="G1731" s="1" t="str">
        <f>+VLOOKUP(bloque1_2[[#This Row],[niño]],BD.niños[[Código]:[sexo]],6,FALSE)</f>
        <v>7 y 8</v>
      </c>
      <c r="H1731" s="1" t="str">
        <f>+VLOOKUP(bloque1_2[[#This Row],[niño]],BD.niños[[Código]:[sexo]],7,FALSE)</f>
        <v>M</v>
      </c>
      <c r="I1731" s="1">
        <v>1</v>
      </c>
    </row>
    <row r="1732" spans="1:9" x14ac:dyDescent="0.55000000000000004">
      <c r="A1732" s="1">
        <v>55</v>
      </c>
      <c r="B1732" t="s">
        <v>435</v>
      </c>
      <c r="C1732" s="1" t="s">
        <v>1</v>
      </c>
      <c r="D1732" s="1">
        <v>2</v>
      </c>
      <c r="E1732" s="1" t="s">
        <v>44</v>
      </c>
      <c r="F1732">
        <v>2</v>
      </c>
      <c r="G1732" s="1" t="str">
        <f>+VLOOKUP(bloque1_2[[#This Row],[niño]],BD.niños[[Código]:[sexo]],6,FALSE)</f>
        <v>7 y 8</v>
      </c>
      <c r="H1732" s="1" t="str">
        <f>+VLOOKUP(bloque1_2[[#This Row],[niño]],BD.niños[[Código]:[sexo]],7,FALSE)</f>
        <v>F</v>
      </c>
      <c r="I1732" s="1">
        <v>1</v>
      </c>
    </row>
    <row r="1733" spans="1:9" x14ac:dyDescent="0.55000000000000004">
      <c r="A1733" s="1">
        <v>55</v>
      </c>
      <c r="B1733" t="s">
        <v>435</v>
      </c>
      <c r="C1733" s="1" t="s">
        <v>1</v>
      </c>
      <c r="D1733" s="1">
        <v>2</v>
      </c>
      <c r="E1733" s="1" t="s">
        <v>48</v>
      </c>
      <c r="F1733">
        <v>2</v>
      </c>
      <c r="G1733" s="1" t="str">
        <f>+VLOOKUP(bloque1_2[[#This Row],[niño]],BD.niños[[Código]:[sexo]],6,FALSE)</f>
        <v>7 y 8</v>
      </c>
      <c r="H1733" s="1" t="str">
        <f>+VLOOKUP(bloque1_2[[#This Row],[niño]],BD.niños[[Código]:[sexo]],7,FALSE)</f>
        <v>F</v>
      </c>
      <c r="I1733" s="1">
        <v>1</v>
      </c>
    </row>
    <row r="1734" spans="1:9" x14ac:dyDescent="0.55000000000000004">
      <c r="A1734" s="1">
        <v>55</v>
      </c>
      <c r="B1734" t="s">
        <v>435</v>
      </c>
      <c r="C1734" s="1" t="s">
        <v>1</v>
      </c>
      <c r="D1734" s="1">
        <v>2</v>
      </c>
      <c r="E1734" s="1" t="s">
        <v>52</v>
      </c>
      <c r="F1734">
        <v>2</v>
      </c>
      <c r="G1734" s="1" t="str">
        <f>+VLOOKUP(bloque1_2[[#This Row],[niño]],BD.niños[[Código]:[sexo]],6,FALSE)</f>
        <v>7 y 8</v>
      </c>
      <c r="H1734" s="1" t="str">
        <f>+VLOOKUP(bloque1_2[[#This Row],[niño]],BD.niños[[Código]:[sexo]],7,FALSE)</f>
        <v>F</v>
      </c>
      <c r="I1734" s="1">
        <v>1</v>
      </c>
    </row>
    <row r="1735" spans="1:9" x14ac:dyDescent="0.55000000000000004">
      <c r="A1735" s="1">
        <v>55</v>
      </c>
      <c r="B1735" t="s">
        <v>435</v>
      </c>
      <c r="C1735" s="1" t="s">
        <v>1</v>
      </c>
      <c r="D1735" s="1">
        <v>2</v>
      </c>
      <c r="E1735" s="1" t="s">
        <v>56</v>
      </c>
      <c r="F1735">
        <v>2</v>
      </c>
      <c r="G1735" s="1" t="str">
        <f>+VLOOKUP(bloque1_2[[#This Row],[niño]],BD.niños[[Código]:[sexo]],6,FALSE)</f>
        <v>7 y 8</v>
      </c>
      <c r="H1735" s="1" t="str">
        <f>+VLOOKUP(bloque1_2[[#This Row],[niño]],BD.niños[[Código]:[sexo]],7,FALSE)</f>
        <v>F</v>
      </c>
      <c r="I1735" s="1">
        <v>1</v>
      </c>
    </row>
    <row r="1736" spans="1:9" x14ac:dyDescent="0.55000000000000004">
      <c r="A1736" s="1">
        <v>55</v>
      </c>
      <c r="B1736" t="s">
        <v>435</v>
      </c>
      <c r="C1736" s="1" t="s">
        <v>1</v>
      </c>
      <c r="D1736" s="1">
        <v>2</v>
      </c>
      <c r="E1736" s="1" t="s">
        <v>60</v>
      </c>
      <c r="F1736">
        <v>2</v>
      </c>
      <c r="G1736" s="1" t="str">
        <f>+VLOOKUP(bloque1_2[[#This Row],[niño]],BD.niños[[Código]:[sexo]],6,FALSE)</f>
        <v>9 y 10</v>
      </c>
      <c r="H1736" s="1" t="str">
        <f>+VLOOKUP(bloque1_2[[#This Row],[niño]],BD.niños[[Código]:[sexo]],7,FALSE)</f>
        <v>M</v>
      </c>
      <c r="I1736" s="1">
        <v>1</v>
      </c>
    </row>
    <row r="1737" spans="1:9" x14ac:dyDescent="0.55000000000000004">
      <c r="A1737" s="1">
        <v>55</v>
      </c>
      <c r="B1737" t="s">
        <v>435</v>
      </c>
      <c r="C1737" s="1" t="s">
        <v>1</v>
      </c>
      <c r="D1737" s="1">
        <v>2</v>
      </c>
      <c r="E1737" s="1" t="s">
        <v>64</v>
      </c>
      <c r="F1737">
        <v>2</v>
      </c>
      <c r="G1737" s="1" t="str">
        <f>+VLOOKUP(bloque1_2[[#This Row],[niño]],BD.niños[[Código]:[sexo]],6,FALSE)</f>
        <v>9 y 10</v>
      </c>
      <c r="H1737" s="1" t="str">
        <f>+VLOOKUP(bloque1_2[[#This Row],[niño]],BD.niños[[Código]:[sexo]],7,FALSE)</f>
        <v>F</v>
      </c>
      <c r="I1737" s="1">
        <v>1</v>
      </c>
    </row>
    <row r="1738" spans="1:9" x14ac:dyDescent="0.55000000000000004">
      <c r="A1738" s="1">
        <v>55</v>
      </c>
      <c r="B1738" t="s">
        <v>435</v>
      </c>
      <c r="C1738" s="1" t="s">
        <v>1</v>
      </c>
      <c r="D1738" s="1">
        <v>2</v>
      </c>
      <c r="E1738" s="1" t="s">
        <v>68</v>
      </c>
      <c r="F1738">
        <v>2</v>
      </c>
      <c r="G1738" s="1" t="str">
        <f>+VLOOKUP(bloque1_2[[#This Row],[niño]],BD.niños[[Código]:[sexo]],6,FALSE)</f>
        <v>9 y 10</v>
      </c>
      <c r="H1738" s="1" t="str">
        <f>+VLOOKUP(bloque1_2[[#This Row],[niño]],BD.niños[[Código]:[sexo]],7,FALSE)</f>
        <v>M</v>
      </c>
      <c r="I1738" s="1">
        <v>1</v>
      </c>
    </row>
    <row r="1739" spans="1:9" x14ac:dyDescent="0.55000000000000004">
      <c r="A1739" s="1">
        <v>55</v>
      </c>
      <c r="B1739" t="s">
        <v>435</v>
      </c>
      <c r="C1739" s="1" t="s">
        <v>1</v>
      </c>
      <c r="D1739" s="1">
        <v>2</v>
      </c>
      <c r="E1739" s="1" t="s">
        <v>72</v>
      </c>
      <c r="F1739">
        <v>2</v>
      </c>
      <c r="G1739" s="1" t="str">
        <f>+VLOOKUP(bloque1_2[[#This Row],[niño]],BD.niños[[Código]:[sexo]],6,FALSE)</f>
        <v>9 y 10</v>
      </c>
      <c r="H1739" s="1" t="str">
        <f>+VLOOKUP(bloque1_2[[#This Row],[niño]],BD.niños[[Código]:[sexo]],7,FALSE)</f>
        <v>F</v>
      </c>
      <c r="I1739" s="1">
        <v>1</v>
      </c>
    </row>
    <row r="1740" spans="1:9" x14ac:dyDescent="0.55000000000000004">
      <c r="A1740" s="1">
        <v>55</v>
      </c>
      <c r="B1740" t="s">
        <v>435</v>
      </c>
      <c r="C1740" s="1" t="s">
        <v>1</v>
      </c>
      <c r="D1740" s="1">
        <v>2</v>
      </c>
      <c r="E1740" s="1" t="s">
        <v>75</v>
      </c>
      <c r="F1740">
        <v>2</v>
      </c>
      <c r="G1740" s="1" t="str">
        <f>+VLOOKUP(bloque1_2[[#This Row],[niño]],BD.niños[[Código]:[sexo]],6,FALSE)</f>
        <v>9 y 10</v>
      </c>
      <c r="H1740" s="1" t="str">
        <f>+VLOOKUP(bloque1_2[[#This Row],[niño]],BD.niños[[Código]:[sexo]],7,FALSE)</f>
        <v>F</v>
      </c>
      <c r="I1740" s="1">
        <v>1</v>
      </c>
    </row>
    <row r="1741" spans="1:9" x14ac:dyDescent="0.55000000000000004">
      <c r="A1741" s="1">
        <v>55</v>
      </c>
      <c r="B1741" t="s">
        <v>435</v>
      </c>
      <c r="C1741" s="1" t="s">
        <v>1</v>
      </c>
      <c r="D1741" s="1">
        <v>2</v>
      </c>
      <c r="E1741" s="1" t="s">
        <v>78</v>
      </c>
      <c r="F1741">
        <v>2</v>
      </c>
      <c r="G1741" s="1" t="str">
        <f>+VLOOKUP(bloque1_2[[#This Row],[niño]],BD.niños[[Código]:[sexo]],6,FALSE)</f>
        <v>5 y 6</v>
      </c>
      <c r="H1741" s="1" t="str">
        <f>+VLOOKUP(bloque1_2[[#This Row],[niño]],BD.niños[[Código]:[sexo]],7,FALSE)</f>
        <v>M</v>
      </c>
      <c r="I1741" s="1">
        <v>1</v>
      </c>
    </row>
    <row r="1742" spans="1:9" x14ac:dyDescent="0.55000000000000004">
      <c r="A1742" s="1">
        <v>55</v>
      </c>
      <c r="B1742" t="s">
        <v>435</v>
      </c>
      <c r="C1742" s="1" t="s">
        <v>1</v>
      </c>
      <c r="D1742" s="1">
        <v>2</v>
      </c>
      <c r="E1742" s="1" t="s">
        <v>82</v>
      </c>
      <c r="F1742">
        <v>3</v>
      </c>
      <c r="G1742" s="1" t="str">
        <f>+VLOOKUP(bloque1_2[[#This Row],[niño]],BD.niños[[Código]:[sexo]],6,FALSE)</f>
        <v>5 y 6</v>
      </c>
      <c r="H1742" s="1" t="str">
        <f>+VLOOKUP(bloque1_2[[#This Row],[niño]],BD.niños[[Código]:[sexo]],7,FALSE)</f>
        <v>F</v>
      </c>
      <c r="I1742" s="1">
        <v>1</v>
      </c>
    </row>
    <row r="1743" spans="1:9" x14ac:dyDescent="0.55000000000000004">
      <c r="A1743" s="1">
        <v>55</v>
      </c>
      <c r="B1743" t="s">
        <v>435</v>
      </c>
      <c r="C1743" s="1" t="s">
        <v>1</v>
      </c>
      <c r="D1743" s="1">
        <v>2</v>
      </c>
      <c r="E1743" s="1" t="s">
        <v>85</v>
      </c>
      <c r="F1743">
        <v>2</v>
      </c>
      <c r="G1743" s="1" t="str">
        <f>+VLOOKUP(bloque1_2[[#This Row],[niño]],BD.niños[[Código]:[sexo]],6,FALSE)</f>
        <v>5 y 6</v>
      </c>
      <c r="H1743" s="1" t="str">
        <f>+VLOOKUP(bloque1_2[[#This Row],[niño]],BD.niños[[Código]:[sexo]],7,FALSE)</f>
        <v>M</v>
      </c>
      <c r="I1743" s="1">
        <v>1</v>
      </c>
    </row>
    <row r="1744" spans="1:9" x14ac:dyDescent="0.55000000000000004">
      <c r="A1744" s="1">
        <v>55</v>
      </c>
      <c r="B1744" t="s">
        <v>435</v>
      </c>
      <c r="C1744" s="1" t="s">
        <v>1</v>
      </c>
      <c r="D1744" s="1">
        <v>2</v>
      </c>
      <c r="E1744" s="1" t="s">
        <v>184</v>
      </c>
      <c r="F1744">
        <v>2</v>
      </c>
      <c r="G1744" s="1" t="str">
        <f>+VLOOKUP(bloque1_2[[#This Row],[niño]],BD.niños[[Código]:[sexo]],6,FALSE)</f>
        <v>7 y 8</v>
      </c>
      <c r="H1744" s="1" t="str">
        <f>+VLOOKUP(bloque1_2[[#This Row],[niño]],BD.niños[[Código]:[sexo]],7,FALSE)</f>
        <v>M</v>
      </c>
      <c r="I1744" s="1">
        <v>1</v>
      </c>
    </row>
    <row r="1745" spans="1:9" x14ac:dyDescent="0.55000000000000004">
      <c r="A1745" s="1">
        <v>55</v>
      </c>
      <c r="B1745" t="s">
        <v>435</v>
      </c>
      <c r="C1745" s="1" t="s">
        <v>1</v>
      </c>
      <c r="D1745" s="1">
        <v>2</v>
      </c>
      <c r="E1745" s="1" t="s">
        <v>187</v>
      </c>
      <c r="F1745">
        <v>2</v>
      </c>
      <c r="G1745" s="1" t="str">
        <f>+VLOOKUP(bloque1_2[[#This Row],[niño]],BD.niños[[Código]:[sexo]],6,FALSE)</f>
        <v>7 y 8</v>
      </c>
      <c r="H1745" s="1" t="str">
        <f>+VLOOKUP(bloque1_2[[#This Row],[niño]],BD.niños[[Código]:[sexo]],7,FALSE)</f>
        <v>F</v>
      </c>
      <c r="I1745" s="1">
        <v>1</v>
      </c>
    </row>
    <row r="1746" spans="1:9" x14ac:dyDescent="0.55000000000000004">
      <c r="A1746" s="1">
        <v>55</v>
      </c>
      <c r="B1746" t="s">
        <v>435</v>
      </c>
      <c r="C1746" s="1" t="s">
        <v>1</v>
      </c>
      <c r="D1746" s="1">
        <v>2</v>
      </c>
      <c r="E1746" s="1" t="s">
        <v>192</v>
      </c>
      <c r="F1746">
        <v>2</v>
      </c>
      <c r="G1746" s="1" t="str">
        <f>+VLOOKUP(bloque1_2[[#This Row],[niño]],BD.niños[[Código]:[sexo]],6,FALSE)</f>
        <v>7 y 8</v>
      </c>
      <c r="H1746" s="1" t="str">
        <f>+VLOOKUP(bloque1_2[[#This Row],[niño]],BD.niños[[Código]:[sexo]],7,FALSE)</f>
        <v>M</v>
      </c>
      <c r="I1746" s="1">
        <v>1</v>
      </c>
    </row>
    <row r="1747" spans="1:9" x14ac:dyDescent="0.55000000000000004">
      <c r="A1747" s="1">
        <v>55</v>
      </c>
      <c r="B1747" t="s">
        <v>435</v>
      </c>
      <c r="C1747" s="1" t="s">
        <v>1</v>
      </c>
      <c r="D1747" s="1">
        <v>2</v>
      </c>
      <c r="E1747" s="1" t="s">
        <v>195</v>
      </c>
      <c r="F1747">
        <v>2</v>
      </c>
      <c r="G1747" s="1" t="str">
        <f>+VLOOKUP(bloque1_2[[#This Row],[niño]],BD.niños[[Código]:[sexo]],6,FALSE)</f>
        <v>9 y 10</v>
      </c>
      <c r="H1747" s="1" t="str">
        <f>+VLOOKUP(bloque1_2[[#This Row],[niño]],BD.niños[[Código]:[sexo]],7,FALSE)</f>
        <v>M</v>
      </c>
      <c r="I1747" s="1">
        <v>1</v>
      </c>
    </row>
    <row r="1748" spans="1:9" x14ac:dyDescent="0.55000000000000004">
      <c r="A1748" s="1">
        <v>55</v>
      </c>
      <c r="B1748" t="s">
        <v>435</v>
      </c>
      <c r="C1748" s="1" t="s">
        <v>1</v>
      </c>
      <c r="D1748" s="1">
        <v>2</v>
      </c>
      <c r="E1748" s="1" t="s">
        <v>199</v>
      </c>
      <c r="F1748">
        <v>2</v>
      </c>
      <c r="G1748" s="1" t="str">
        <f>+VLOOKUP(bloque1_2[[#This Row],[niño]],BD.niños[[Código]:[sexo]],6,FALSE)</f>
        <v>9 y 10</v>
      </c>
      <c r="H1748" s="1" t="str">
        <f>+VLOOKUP(bloque1_2[[#This Row],[niño]],BD.niños[[Código]:[sexo]],7,FALSE)</f>
        <v>M</v>
      </c>
      <c r="I1748" s="1">
        <v>1</v>
      </c>
    </row>
    <row r="1749" spans="1:9" x14ac:dyDescent="0.55000000000000004">
      <c r="A1749" s="1">
        <v>55</v>
      </c>
      <c r="B1749" t="s">
        <v>435</v>
      </c>
      <c r="C1749" s="1" t="s">
        <v>1</v>
      </c>
      <c r="D1749" s="1">
        <v>2</v>
      </c>
      <c r="E1749" s="1" t="s">
        <v>203</v>
      </c>
      <c r="F1749">
        <v>2</v>
      </c>
      <c r="G1749" s="1" t="str">
        <f>+VLOOKUP(bloque1_2[[#This Row],[niño]],BD.niños[[Código]:[sexo]],6,FALSE)</f>
        <v>9 y 10</v>
      </c>
      <c r="H1749" s="1" t="str">
        <f>+VLOOKUP(bloque1_2[[#This Row],[niño]],BD.niños[[Código]:[sexo]],7,FALSE)</f>
        <v>F</v>
      </c>
      <c r="I1749" s="1">
        <v>1</v>
      </c>
    </row>
    <row r="1750" spans="1:9" x14ac:dyDescent="0.55000000000000004">
      <c r="A1750" s="1">
        <v>55</v>
      </c>
      <c r="B1750" t="s">
        <v>435</v>
      </c>
      <c r="C1750" s="1" t="s">
        <v>1</v>
      </c>
      <c r="D1750" s="1">
        <v>2</v>
      </c>
      <c r="E1750" s="1" t="s">
        <v>206</v>
      </c>
      <c r="F1750">
        <v>2</v>
      </c>
      <c r="G1750" s="1" t="str">
        <f>+VLOOKUP(bloque1_2[[#This Row],[niño]],BD.niños[[Código]:[sexo]],6,FALSE)</f>
        <v>9 y 10</v>
      </c>
      <c r="H1750" s="1" t="str">
        <f>+VLOOKUP(bloque1_2[[#This Row],[niño]],BD.niños[[Código]:[sexo]],7,FALSE)</f>
        <v>F</v>
      </c>
      <c r="I1750" s="1">
        <v>1</v>
      </c>
    </row>
    <row r="1751" spans="1:9" x14ac:dyDescent="0.55000000000000004">
      <c r="A1751" s="1">
        <v>55</v>
      </c>
      <c r="B1751" t="s">
        <v>435</v>
      </c>
      <c r="C1751" s="1" t="s">
        <v>1</v>
      </c>
      <c r="D1751" s="1">
        <v>2</v>
      </c>
      <c r="E1751" s="1" t="s">
        <v>210</v>
      </c>
      <c r="F1751">
        <v>2</v>
      </c>
      <c r="G1751" s="1" t="str">
        <f>+VLOOKUP(bloque1_2[[#This Row],[niño]],BD.niños[[Código]:[sexo]],6,FALSE)</f>
        <v>7 y 8</v>
      </c>
      <c r="H1751" s="1" t="str">
        <f>+VLOOKUP(bloque1_2[[#This Row],[niño]],BD.niños[[Código]:[sexo]],7,FALSE)</f>
        <v>M</v>
      </c>
      <c r="I1751" s="1">
        <v>1</v>
      </c>
    </row>
    <row r="1752" spans="1:9" x14ac:dyDescent="0.55000000000000004">
      <c r="A1752" s="1">
        <v>55</v>
      </c>
      <c r="B1752" t="s">
        <v>435</v>
      </c>
      <c r="C1752" s="1" t="s">
        <v>1</v>
      </c>
      <c r="D1752" s="1">
        <v>2</v>
      </c>
      <c r="E1752" s="1" t="s">
        <v>274</v>
      </c>
      <c r="F1752">
        <v>2</v>
      </c>
      <c r="G1752" s="1" t="str">
        <f>+VLOOKUP(bloque1_2[[#This Row],[niño]],BD.niños[[Código]:[sexo]],6,FALSE)</f>
        <v>5 y 6</v>
      </c>
      <c r="H1752" s="1" t="str">
        <f>+VLOOKUP(bloque1_2[[#This Row],[niño]],BD.niños[[Código]:[sexo]],7,FALSE)</f>
        <v>M</v>
      </c>
      <c r="I1752" s="1">
        <v>1</v>
      </c>
    </row>
    <row r="1753" spans="1:9" x14ac:dyDescent="0.55000000000000004">
      <c r="A1753" s="1">
        <v>55</v>
      </c>
      <c r="B1753" t="s">
        <v>435</v>
      </c>
      <c r="C1753" s="1" t="s">
        <v>1</v>
      </c>
      <c r="D1753" s="1">
        <v>2</v>
      </c>
      <c r="E1753" s="1" t="s">
        <v>276</v>
      </c>
      <c r="F1753">
        <v>2</v>
      </c>
      <c r="G1753" s="1" t="str">
        <f>+VLOOKUP(bloque1_2[[#This Row],[niño]],BD.niños[[Código]:[sexo]],6,FALSE)</f>
        <v>5 y 6</v>
      </c>
      <c r="H1753" s="1" t="str">
        <f>+VLOOKUP(bloque1_2[[#This Row],[niño]],BD.niños[[Código]:[sexo]],7,FALSE)</f>
        <v>M</v>
      </c>
      <c r="I1753" s="1">
        <v>1</v>
      </c>
    </row>
    <row r="1754" spans="1:9" x14ac:dyDescent="0.55000000000000004">
      <c r="A1754" s="1">
        <v>55</v>
      </c>
      <c r="B1754" t="s">
        <v>435</v>
      </c>
      <c r="C1754" s="1" t="s">
        <v>1</v>
      </c>
      <c r="D1754" s="1">
        <v>2</v>
      </c>
      <c r="E1754" s="1" t="s">
        <v>279</v>
      </c>
      <c r="F1754">
        <v>2</v>
      </c>
      <c r="G1754" s="1" t="str">
        <f>+VLOOKUP(bloque1_2[[#This Row],[niño]],BD.niños[[Código]:[sexo]],6,FALSE)</f>
        <v>7 y 8</v>
      </c>
      <c r="H1754" s="1" t="str">
        <f>+VLOOKUP(bloque1_2[[#This Row],[niño]],BD.niños[[Código]:[sexo]],7,FALSE)</f>
        <v>F</v>
      </c>
      <c r="I1754" s="1">
        <v>1</v>
      </c>
    </row>
    <row r="1755" spans="1:9" x14ac:dyDescent="0.55000000000000004">
      <c r="A1755" s="1">
        <v>55</v>
      </c>
      <c r="B1755" t="s">
        <v>435</v>
      </c>
      <c r="C1755" s="1" t="s">
        <v>1</v>
      </c>
      <c r="D1755" s="1">
        <v>2</v>
      </c>
      <c r="E1755" s="1" t="s">
        <v>282</v>
      </c>
      <c r="F1755">
        <v>2</v>
      </c>
      <c r="G1755" s="1" t="str">
        <f>+VLOOKUP(bloque1_2[[#This Row],[niño]],BD.niños[[Código]:[sexo]],6,FALSE)</f>
        <v>5 y 6</v>
      </c>
      <c r="H1755" s="1" t="str">
        <f>+VLOOKUP(bloque1_2[[#This Row],[niño]],BD.niños[[Código]:[sexo]],7,FALSE)</f>
        <v>F</v>
      </c>
      <c r="I1755" s="1">
        <v>1</v>
      </c>
    </row>
    <row r="1756" spans="1:9" x14ac:dyDescent="0.55000000000000004">
      <c r="A1756" s="1">
        <v>55</v>
      </c>
      <c r="B1756" t="s">
        <v>435</v>
      </c>
      <c r="C1756" s="1" t="s">
        <v>1</v>
      </c>
      <c r="D1756" s="1">
        <v>2</v>
      </c>
      <c r="E1756" s="1" t="s">
        <v>352</v>
      </c>
      <c r="F1756">
        <v>2</v>
      </c>
      <c r="G1756" s="1" t="str">
        <f>+VLOOKUP(bloque1_2[[#This Row],[niño]],BD.niños[[Código]:[sexo]],6,FALSE)</f>
        <v>7 y 8</v>
      </c>
      <c r="H1756" s="1" t="str">
        <f>+VLOOKUP(bloque1_2[[#This Row],[niño]],BD.niños[[Código]:[sexo]],7,FALSE)</f>
        <v>F</v>
      </c>
      <c r="I1756" s="1">
        <v>1</v>
      </c>
    </row>
    <row r="1757" spans="1:9" x14ac:dyDescent="0.55000000000000004">
      <c r="A1757" s="1">
        <v>55</v>
      </c>
      <c r="B1757" t="s">
        <v>435</v>
      </c>
      <c r="C1757" s="1" t="s">
        <v>1</v>
      </c>
      <c r="D1757" s="1">
        <v>2</v>
      </c>
      <c r="E1757" s="1" t="s">
        <v>357</v>
      </c>
      <c r="F1757">
        <v>2</v>
      </c>
      <c r="G1757" s="1" t="str">
        <f>+VLOOKUP(bloque1_2[[#This Row],[niño]],BD.niños[[Código]:[sexo]],6,FALSE)</f>
        <v>7 y 8</v>
      </c>
      <c r="H1757" s="1" t="str">
        <f>+VLOOKUP(bloque1_2[[#This Row],[niño]],BD.niños[[Código]:[sexo]],7,FALSE)</f>
        <v>M</v>
      </c>
      <c r="I1757" s="1">
        <v>1</v>
      </c>
    </row>
    <row r="1758" spans="1:9" x14ac:dyDescent="0.55000000000000004">
      <c r="A1758" s="1">
        <v>55</v>
      </c>
      <c r="B1758" t="s">
        <v>435</v>
      </c>
      <c r="C1758" s="1" t="s">
        <v>1</v>
      </c>
      <c r="D1758" s="1">
        <v>2</v>
      </c>
      <c r="E1758" s="1" t="s">
        <v>360</v>
      </c>
      <c r="F1758">
        <v>2</v>
      </c>
      <c r="G1758" s="1" t="str">
        <f>+VLOOKUP(bloque1_2[[#This Row],[niño]],BD.niños[[Código]:[sexo]],6,FALSE)</f>
        <v>9 y 10</v>
      </c>
      <c r="H1758" s="1" t="str">
        <f>+VLOOKUP(bloque1_2[[#This Row],[niño]],BD.niños[[Código]:[sexo]],7,FALSE)</f>
        <v>M</v>
      </c>
      <c r="I1758" s="1">
        <v>1</v>
      </c>
    </row>
    <row r="1759" spans="1:9" x14ac:dyDescent="0.55000000000000004">
      <c r="A1759" s="1">
        <v>55</v>
      </c>
      <c r="B1759" t="s">
        <v>435</v>
      </c>
      <c r="C1759" s="1" t="s">
        <v>1</v>
      </c>
      <c r="D1759" s="1">
        <v>2</v>
      </c>
      <c r="E1759" s="1" t="s">
        <v>364</v>
      </c>
      <c r="F1759">
        <v>2</v>
      </c>
      <c r="G1759" s="1" t="str">
        <f>+VLOOKUP(bloque1_2[[#This Row],[niño]],BD.niños[[Código]:[sexo]],6,FALSE)</f>
        <v>9 y 10</v>
      </c>
      <c r="H1759" s="1" t="str">
        <f>+VLOOKUP(bloque1_2[[#This Row],[niño]],BD.niños[[Código]:[sexo]],7,FALSE)</f>
        <v>M</v>
      </c>
      <c r="I1759" s="1">
        <v>1</v>
      </c>
    </row>
    <row r="1760" spans="1:9" x14ac:dyDescent="0.55000000000000004">
      <c r="A1760" s="1">
        <v>55</v>
      </c>
      <c r="B1760" t="s">
        <v>435</v>
      </c>
      <c r="C1760" s="1" t="s">
        <v>1</v>
      </c>
      <c r="D1760" s="1">
        <v>2</v>
      </c>
      <c r="E1760" s="1" t="s">
        <v>368</v>
      </c>
      <c r="F1760">
        <v>2</v>
      </c>
      <c r="G1760" s="1" t="str">
        <f>+VLOOKUP(bloque1_2[[#This Row],[niño]],BD.niños[[Código]:[sexo]],6,FALSE)</f>
        <v>9 y 10</v>
      </c>
      <c r="H1760" s="1" t="str">
        <f>+VLOOKUP(bloque1_2[[#This Row],[niño]],BD.niños[[Código]:[sexo]],7,FALSE)</f>
        <v>M</v>
      </c>
      <c r="I1760" s="1">
        <v>1</v>
      </c>
    </row>
    <row r="1761" spans="1:9" x14ac:dyDescent="0.55000000000000004">
      <c r="A1761" s="1">
        <v>55</v>
      </c>
      <c r="B1761" t="s">
        <v>435</v>
      </c>
      <c r="C1761" s="1" t="s">
        <v>1</v>
      </c>
      <c r="D1761" s="1">
        <v>2</v>
      </c>
      <c r="E1761" s="1" t="s">
        <v>371</v>
      </c>
      <c r="F1761">
        <v>2</v>
      </c>
      <c r="G1761" s="1" t="str">
        <f>+VLOOKUP(bloque1_2[[#This Row],[niño]],BD.niños[[Código]:[sexo]],6,FALSE)</f>
        <v>9 y 10</v>
      </c>
      <c r="H1761" s="1" t="str">
        <f>+VLOOKUP(bloque1_2[[#This Row],[niño]],BD.niños[[Código]:[sexo]],7,FALSE)</f>
        <v>F</v>
      </c>
      <c r="I1761" s="1">
        <v>1</v>
      </c>
    </row>
    <row r="1762" spans="1:9" x14ac:dyDescent="0.55000000000000004">
      <c r="A1762" s="1">
        <v>56</v>
      </c>
      <c r="B1762" t="s">
        <v>436</v>
      </c>
      <c r="C1762" s="1" t="s">
        <v>2</v>
      </c>
      <c r="D1762" s="1">
        <v>1</v>
      </c>
      <c r="E1762" s="1" t="s">
        <v>36</v>
      </c>
      <c r="F1762">
        <v>5</v>
      </c>
      <c r="G1762" s="1" t="str">
        <f>+VLOOKUP(bloque1_2[[#This Row],[niño]],BD.niños[[Código]:[sexo]],6,FALSE)</f>
        <v>5 y 6</v>
      </c>
      <c r="H1762" s="1" t="str">
        <f>+VLOOKUP(bloque1_2[[#This Row],[niño]],BD.niños[[Código]:[sexo]],7,FALSE)</f>
        <v>M</v>
      </c>
      <c r="I1762" s="1">
        <v>1</v>
      </c>
    </row>
    <row r="1763" spans="1:9" x14ac:dyDescent="0.55000000000000004">
      <c r="A1763" s="1">
        <v>56</v>
      </c>
      <c r="B1763" t="s">
        <v>436</v>
      </c>
      <c r="C1763" s="1" t="s">
        <v>2</v>
      </c>
      <c r="D1763" s="1">
        <v>1</v>
      </c>
      <c r="E1763" s="1" t="s">
        <v>40</v>
      </c>
      <c r="F1763">
        <v>1</v>
      </c>
      <c r="G1763" s="1" t="str">
        <f>+VLOOKUP(bloque1_2[[#This Row],[niño]],BD.niños[[Código]:[sexo]],6,FALSE)</f>
        <v>7 y 8</v>
      </c>
      <c r="H1763" s="1" t="str">
        <f>+VLOOKUP(bloque1_2[[#This Row],[niño]],BD.niños[[Código]:[sexo]],7,FALSE)</f>
        <v>M</v>
      </c>
      <c r="I1763" s="1">
        <v>1</v>
      </c>
    </row>
    <row r="1764" spans="1:9" x14ac:dyDescent="0.55000000000000004">
      <c r="A1764" s="1">
        <v>56</v>
      </c>
      <c r="B1764" t="s">
        <v>436</v>
      </c>
      <c r="C1764" s="1" t="s">
        <v>2</v>
      </c>
      <c r="D1764" s="1">
        <v>1</v>
      </c>
      <c r="E1764" s="1" t="s">
        <v>44</v>
      </c>
      <c r="F1764">
        <v>1</v>
      </c>
      <c r="G1764" s="1" t="str">
        <f>+VLOOKUP(bloque1_2[[#This Row],[niño]],BD.niños[[Código]:[sexo]],6,FALSE)</f>
        <v>7 y 8</v>
      </c>
      <c r="H1764" s="1" t="str">
        <f>+VLOOKUP(bloque1_2[[#This Row],[niño]],BD.niños[[Código]:[sexo]],7,FALSE)</f>
        <v>F</v>
      </c>
      <c r="I1764" s="1">
        <v>1</v>
      </c>
    </row>
    <row r="1765" spans="1:9" x14ac:dyDescent="0.55000000000000004">
      <c r="A1765" s="1">
        <v>56</v>
      </c>
      <c r="B1765" t="s">
        <v>436</v>
      </c>
      <c r="C1765" s="1" t="s">
        <v>2</v>
      </c>
      <c r="D1765" s="1">
        <v>1</v>
      </c>
      <c r="E1765" s="1" t="s">
        <v>48</v>
      </c>
      <c r="F1765">
        <v>1</v>
      </c>
      <c r="G1765" s="1" t="str">
        <f>+VLOOKUP(bloque1_2[[#This Row],[niño]],BD.niños[[Código]:[sexo]],6,FALSE)</f>
        <v>7 y 8</v>
      </c>
      <c r="H1765" s="1" t="str">
        <f>+VLOOKUP(bloque1_2[[#This Row],[niño]],BD.niños[[Código]:[sexo]],7,FALSE)</f>
        <v>F</v>
      </c>
      <c r="I1765" s="1">
        <v>1</v>
      </c>
    </row>
    <row r="1766" spans="1:9" x14ac:dyDescent="0.55000000000000004">
      <c r="A1766" s="1">
        <v>56</v>
      </c>
      <c r="B1766" t="s">
        <v>436</v>
      </c>
      <c r="C1766" s="1" t="s">
        <v>2</v>
      </c>
      <c r="D1766" s="1">
        <v>1</v>
      </c>
      <c r="E1766" s="1" t="s">
        <v>52</v>
      </c>
      <c r="F1766">
        <v>1</v>
      </c>
      <c r="G1766" s="1" t="str">
        <f>+VLOOKUP(bloque1_2[[#This Row],[niño]],BD.niños[[Código]:[sexo]],6,FALSE)</f>
        <v>7 y 8</v>
      </c>
      <c r="H1766" s="1" t="str">
        <f>+VLOOKUP(bloque1_2[[#This Row],[niño]],BD.niños[[Código]:[sexo]],7,FALSE)</f>
        <v>F</v>
      </c>
      <c r="I1766" s="1">
        <v>1</v>
      </c>
    </row>
    <row r="1767" spans="1:9" x14ac:dyDescent="0.55000000000000004">
      <c r="A1767" s="1">
        <v>56</v>
      </c>
      <c r="B1767" t="s">
        <v>436</v>
      </c>
      <c r="C1767" s="1" t="s">
        <v>2</v>
      </c>
      <c r="D1767" s="1">
        <v>1</v>
      </c>
      <c r="E1767" s="1" t="s">
        <v>56</v>
      </c>
      <c r="F1767">
        <v>1</v>
      </c>
      <c r="G1767" s="1" t="str">
        <f>+VLOOKUP(bloque1_2[[#This Row],[niño]],BD.niños[[Código]:[sexo]],6,FALSE)</f>
        <v>7 y 8</v>
      </c>
      <c r="H1767" s="1" t="str">
        <f>+VLOOKUP(bloque1_2[[#This Row],[niño]],BD.niños[[Código]:[sexo]],7,FALSE)</f>
        <v>F</v>
      </c>
      <c r="I1767" s="1">
        <v>1</v>
      </c>
    </row>
    <row r="1768" spans="1:9" x14ac:dyDescent="0.55000000000000004">
      <c r="A1768" s="1">
        <v>56</v>
      </c>
      <c r="B1768" t="s">
        <v>436</v>
      </c>
      <c r="C1768" s="1" t="s">
        <v>2</v>
      </c>
      <c r="D1768" s="1">
        <v>1</v>
      </c>
      <c r="E1768" s="1" t="s">
        <v>60</v>
      </c>
      <c r="F1768">
        <v>1</v>
      </c>
      <c r="G1768" s="1" t="str">
        <f>+VLOOKUP(bloque1_2[[#This Row],[niño]],BD.niños[[Código]:[sexo]],6,FALSE)</f>
        <v>9 y 10</v>
      </c>
      <c r="H1768" s="1" t="str">
        <f>+VLOOKUP(bloque1_2[[#This Row],[niño]],BD.niños[[Código]:[sexo]],7,FALSE)</f>
        <v>M</v>
      </c>
      <c r="I1768" s="1">
        <v>1</v>
      </c>
    </row>
    <row r="1769" spans="1:9" x14ac:dyDescent="0.55000000000000004">
      <c r="A1769" s="1">
        <v>56</v>
      </c>
      <c r="B1769" t="s">
        <v>436</v>
      </c>
      <c r="C1769" s="1" t="s">
        <v>2</v>
      </c>
      <c r="D1769" s="1">
        <v>1</v>
      </c>
      <c r="E1769" s="1" t="s">
        <v>64</v>
      </c>
      <c r="F1769">
        <v>1</v>
      </c>
      <c r="G1769" s="1" t="str">
        <f>+VLOOKUP(bloque1_2[[#This Row],[niño]],BD.niños[[Código]:[sexo]],6,FALSE)</f>
        <v>9 y 10</v>
      </c>
      <c r="H1769" s="1" t="str">
        <f>+VLOOKUP(bloque1_2[[#This Row],[niño]],BD.niños[[Código]:[sexo]],7,FALSE)</f>
        <v>F</v>
      </c>
      <c r="I1769" s="1">
        <v>1</v>
      </c>
    </row>
    <row r="1770" spans="1:9" x14ac:dyDescent="0.55000000000000004">
      <c r="A1770" s="1">
        <v>56</v>
      </c>
      <c r="B1770" t="s">
        <v>436</v>
      </c>
      <c r="C1770" s="1" t="s">
        <v>2</v>
      </c>
      <c r="D1770" s="1">
        <v>1</v>
      </c>
      <c r="E1770" s="1" t="s">
        <v>68</v>
      </c>
      <c r="F1770">
        <v>1</v>
      </c>
      <c r="G1770" s="1" t="str">
        <f>+VLOOKUP(bloque1_2[[#This Row],[niño]],BD.niños[[Código]:[sexo]],6,FALSE)</f>
        <v>9 y 10</v>
      </c>
      <c r="H1770" s="1" t="str">
        <f>+VLOOKUP(bloque1_2[[#This Row],[niño]],BD.niños[[Código]:[sexo]],7,FALSE)</f>
        <v>M</v>
      </c>
      <c r="I1770" s="1">
        <v>1</v>
      </c>
    </row>
    <row r="1771" spans="1:9" x14ac:dyDescent="0.55000000000000004">
      <c r="A1771" s="1">
        <v>56</v>
      </c>
      <c r="B1771" t="s">
        <v>436</v>
      </c>
      <c r="C1771" s="1" t="s">
        <v>2</v>
      </c>
      <c r="D1771" s="1">
        <v>1</v>
      </c>
      <c r="E1771" s="1" t="s">
        <v>72</v>
      </c>
      <c r="F1771">
        <v>1</v>
      </c>
      <c r="G1771" s="1" t="str">
        <f>+VLOOKUP(bloque1_2[[#This Row],[niño]],BD.niños[[Código]:[sexo]],6,FALSE)</f>
        <v>9 y 10</v>
      </c>
      <c r="H1771" s="1" t="str">
        <f>+VLOOKUP(bloque1_2[[#This Row],[niño]],BD.niños[[Código]:[sexo]],7,FALSE)</f>
        <v>F</v>
      </c>
      <c r="I1771" s="1">
        <v>1</v>
      </c>
    </row>
    <row r="1772" spans="1:9" x14ac:dyDescent="0.55000000000000004">
      <c r="A1772" s="1">
        <v>56</v>
      </c>
      <c r="B1772" t="s">
        <v>436</v>
      </c>
      <c r="C1772" s="1" t="s">
        <v>2</v>
      </c>
      <c r="D1772" s="1">
        <v>1</v>
      </c>
      <c r="E1772" s="1" t="s">
        <v>75</v>
      </c>
      <c r="F1772">
        <v>1</v>
      </c>
      <c r="G1772" s="1" t="str">
        <f>+VLOOKUP(bloque1_2[[#This Row],[niño]],BD.niños[[Código]:[sexo]],6,FALSE)</f>
        <v>9 y 10</v>
      </c>
      <c r="H1772" s="1" t="str">
        <f>+VLOOKUP(bloque1_2[[#This Row],[niño]],BD.niños[[Código]:[sexo]],7,FALSE)</f>
        <v>F</v>
      </c>
      <c r="I1772" s="1">
        <v>1</v>
      </c>
    </row>
    <row r="1773" spans="1:9" x14ac:dyDescent="0.55000000000000004">
      <c r="A1773" s="1">
        <v>56</v>
      </c>
      <c r="B1773" t="s">
        <v>436</v>
      </c>
      <c r="C1773" s="1" t="s">
        <v>2</v>
      </c>
      <c r="D1773" s="1">
        <v>1</v>
      </c>
      <c r="E1773" s="1" t="s">
        <v>78</v>
      </c>
      <c r="F1773">
        <v>5</v>
      </c>
      <c r="G1773" s="1" t="str">
        <f>+VLOOKUP(bloque1_2[[#This Row],[niño]],BD.niños[[Código]:[sexo]],6,FALSE)</f>
        <v>5 y 6</v>
      </c>
      <c r="H1773" s="1" t="str">
        <f>+VLOOKUP(bloque1_2[[#This Row],[niño]],BD.niños[[Código]:[sexo]],7,FALSE)</f>
        <v>M</v>
      </c>
      <c r="I1773" s="1">
        <v>1</v>
      </c>
    </row>
    <row r="1774" spans="1:9" x14ac:dyDescent="0.55000000000000004">
      <c r="A1774" s="1">
        <v>56</v>
      </c>
      <c r="B1774" t="s">
        <v>436</v>
      </c>
      <c r="C1774" s="1" t="s">
        <v>2</v>
      </c>
      <c r="D1774" s="1">
        <v>1</v>
      </c>
      <c r="E1774" s="1" t="s">
        <v>82</v>
      </c>
      <c r="F1774">
        <v>6</v>
      </c>
      <c r="G1774" s="1" t="str">
        <f>+VLOOKUP(bloque1_2[[#This Row],[niño]],BD.niños[[Código]:[sexo]],6,FALSE)</f>
        <v>5 y 6</v>
      </c>
      <c r="H1774" s="1" t="str">
        <f>+VLOOKUP(bloque1_2[[#This Row],[niño]],BD.niños[[Código]:[sexo]],7,FALSE)</f>
        <v>F</v>
      </c>
      <c r="I1774" s="1">
        <v>1</v>
      </c>
    </row>
    <row r="1775" spans="1:9" x14ac:dyDescent="0.55000000000000004">
      <c r="A1775" s="1">
        <v>56</v>
      </c>
      <c r="B1775" t="s">
        <v>436</v>
      </c>
      <c r="C1775" s="1" t="s">
        <v>2</v>
      </c>
      <c r="D1775" s="1">
        <v>1</v>
      </c>
      <c r="E1775" s="1" t="s">
        <v>85</v>
      </c>
      <c r="F1775">
        <v>1</v>
      </c>
      <c r="G1775" s="1" t="str">
        <f>+VLOOKUP(bloque1_2[[#This Row],[niño]],BD.niños[[Código]:[sexo]],6,FALSE)</f>
        <v>5 y 6</v>
      </c>
      <c r="H1775" s="1" t="str">
        <f>+VLOOKUP(bloque1_2[[#This Row],[niño]],BD.niños[[Código]:[sexo]],7,FALSE)</f>
        <v>M</v>
      </c>
      <c r="I1775" s="1">
        <v>1</v>
      </c>
    </row>
    <row r="1776" spans="1:9" x14ac:dyDescent="0.55000000000000004">
      <c r="A1776" s="1">
        <v>56</v>
      </c>
      <c r="B1776" t="s">
        <v>436</v>
      </c>
      <c r="C1776" s="1" t="s">
        <v>2</v>
      </c>
      <c r="D1776" s="1">
        <v>1</v>
      </c>
      <c r="E1776" s="1" t="s">
        <v>184</v>
      </c>
      <c r="F1776">
        <v>1</v>
      </c>
      <c r="G1776" s="1" t="str">
        <f>+VLOOKUP(bloque1_2[[#This Row],[niño]],BD.niños[[Código]:[sexo]],6,FALSE)</f>
        <v>7 y 8</v>
      </c>
      <c r="H1776" s="1" t="str">
        <f>+VLOOKUP(bloque1_2[[#This Row],[niño]],BD.niños[[Código]:[sexo]],7,FALSE)</f>
        <v>M</v>
      </c>
      <c r="I1776" s="1">
        <v>1</v>
      </c>
    </row>
    <row r="1777" spans="1:9" x14ac:dyDescent="0.55000000000000004">
      <c r="A1777" s="1">
        <v>56</v>
      </c>
      <c r="B1777" t="s">
        <v>436</v>
      </c>
      <c r="C1777" s="1" t="s">
        <v>2</v>
      </c>
      <c r="D1777" s="1">
        <v>1</v>
      </c>
      <c r="E1777" s="1" t="s">
        <v>187</v>
      </c>
      <c r="F1777">
        <v>1</v>
      </c>
      <c r="G1777" s="1" t="str">
        <f>+VLOOKUP(bloque1_2[[#This Row],[niño]],BD.niños[[Código]:[sexo]],6,FALSE)</f>
        <v>7 y 8</v>
      </c>
      <c r="H1777" s="1" t="str">
        <f>+VLOOKUP(bloque1_2[[#This Row],[niño]],BD.niños[[Código]:[sexo]],7,FALSE)</f>
        <v>F</v>
      </c>
      <c r="I1777" s="1">
        <v>1</v>
      </c>
    </row>
    <row r="1778" spans="1:9" x14ac:dyDescent="0.55000000000000004">
      <c r="A1778" s="1">
        <v>56</v>
      </c>
      <c r="B1778" t="s">
        <v>436</v>
      </c>
      <c r="C1778" s="1" t="s">
        <v>2</v>
      </c>
      <c r="D1778" s="1">
        <v>1</v>
      </c>
      <c r="E1778" s="1" t="s">
        <v>192</v>
      </c>
      <c r="F1778">
        <v>1</v>
      </c>
      <c r="G1778" s="1" t="str">
        <f>+VLOOKUP(bloque1_2[[#This Row],[niño]],BD.niños[[Código]:[sexo]],6,FALSE)</f>
        <v>7 y 8</v>
      </c>
      <c r="H1778" s="1" t="str">
        <f>+VLOOKUP(bloque1_2[[#This Row],[niño]],BD.niños[[Código]:[sexo]],7,FALSE)</f>
        <v>M</v>
      </c>
      <c r="I1778" s="1">
        <v>1</v>
      </c>
    </row>
    <row r="1779" spans="1:9" x14ac:dyDescent="0.55000000000000004">
      <c r="A1779" s="1">
        <v>56</v>
      </c>
      <c r="B1779" t="s">
        <v>436</v>
      </c>
      <c r="C1779" s="1" t="s">
        <v>2</v>
      </c>
      <c r="D1779" s="1">
        <v>1</v>
      </c>
      <c r="E1779" s="1" t="s">
        <v>195</v>
      </c>
      <c r="F1779">
        <v>1</v>
      </c>
      <c r="G1779" s="1" t="str">
        <f>+VLOOKUP(bloque1_2[[#This Row],[niño]],BD.niños[[Código]:[sexo]],6,FALSE)</f>
        <v>9 y 10</v>
      </c>
      <c r="H1779" s="1" t="str">
        <f>+VLOOKUP(bloque1_2[[#This Row],[niño]],BD.niños[[Código]:[sexo]],7,FALSE)</f>
        <v>M</v>
      </c>
      <c r="I1779" s="1">
        <v>1</v>
      </c>
    </row>
    <row r="1780" spans="1:9" x14ac:dyDescent="0.55000000000000004">
      <c r="A1780" s="1">
        <v>56</v>
      </c>
      <c r="B1780" t="s">
        <v>436</v>
      </c>
      <c r="C1780" s="1" t="s">
        <v>2</v>
      </c>
      <c r="D1780" s="1">
        <v>1</v>
      </c>
      <c r="E1780" s="1" t="s">
        <v>199</v>
      </c>
      <c r="F1780">
        <v>1</v>
      </c>
      <c r="G1780" s="1" t="str">
        <f>+VLOOKUP(bloque1_2[[#This Row],[niño]],BD.niños[[Código]:[sexo]],6,FALSE)</f>
        <v>9 y 10</v>
      </c>
      <c r="H1780" s="1" t="str">
        <f>+VLOOKUP(bloque1_2[[#This Row],[niño]],BD.niños[[Código]:[sexo]],7,FALSE)</f>
        <v>M</v>
      </c>
      <c r="I1780" s="1">
        <v>1</v>
      </c>
    </row>
    <row r="1781" spans="1:9" x14ac:dyDescent="0.55000000000000004">
      <c r="A1781" s="1">
        <v>56</v>
      </c>
      <c r="B1781" t="s">
        <v>436</v>
      </c>
      <c r="C1781" s="1" t="s">
        <v>2</v>
      </c>
      <c r="D1781" s="1">
        <v>1</v>
      </c>
      <c r="E1781" s="1" t="s">
        <v>203</v>
      </c>
      <c r="F1781">
        <v>1</v>
      </c>
      <c r="G1781" s="1" t="str">
        <f>+VLOOKUP(bloque1_2[[#This Row],[niño]],BD.niños[[Código]:[sexo]],6,FALSE)</f>
        <v>9 y 10</v>
      </c>
      <c r="H1781" s="1" t="str">
        <f>+VLOOKUP(bloque1_2[[#This Row],[niño]],BD.niños[[Código]:[sexo]],7,FALSE)</f>
        <v>F</v>
      </c>
      <c r="I1781" s="1">
        <v>1</v>
      </c>
    </row>
    <row r="1782" spans="1:9" x14ac:dyDescent="0.55000000000000004">
      <c r="A1782" s="1">
        <v>56</v>
      </c>
      <c r="B1782" t="s">
        <v>436</v>
      </c>
      <c r="C1782" s="1" t="s">
        <v>2</v>
      </c>
      <c r="D1782" s="1">
        <v>1</v>
      </c>
      <c r="E1782" s="1" t="s">
        <v>206</v>
      </c>
      <c r="F1782">
        <v>1</v>
      </c>
      <c r="G1782" s="1" t="str">
        <f>+VLOOKUP(bloque1_2[[#This Row],[niño]],BD.niños[[Código]:[sexo]],6,FALSE)</f>
        <v>9 y 10</v>
      </c>
      <c r="H1782" s="1" t="str">
        <f>+VLOOKUP(bloque1_2[[#This Row],[niño]],BD.niños[[Código]:[sexo]],7,FALSE)</f>
        <v>F</v>
      </c>
      <c r="I1782" s="1">
        <v>1</v>
      </c>
    </row>
    <row r="1783" spans="1:9" x14ac:dyDescent="0.55000000000000004">
      <c r="A1783" s="1">
        <v>56</v>
      </c>
      <c r="B1783" t="s">
        <v>436</v>
      </c>
      <c r="C1783" s="1" t="s">
        <v>2</v>
      </c>
      <c r="D1783" s="1">
        <v>1</v>
      </c>
      <c r="E1783" s="1" t="s">
        <v>210</v>
      </c>
      <c r="F1783">
        <v>1</v>
      </c>
      <c r="G1783" s="1" t="str">
        <f>+VLOOKUP(bloque1_2[[#This Row],[niño]],BD.niños[[Código]:[sexo]],6,FALSE)</f>
        <v>7 y 8</v>
      </c>
      <c r="H1783" s="1" t="str">
        <f>+VLOOKUP(bloque1_2[[#This Row],[niño]],BD.niños[[Código]:[sexo]],7,FALSE)</f>
        <v>M</v>
      </c>
      <c r="I1783" s="1">
        <v>1</v>
      </c>
    </row>
    <row r="1784" spans="1:9" x14ac:dyDescent="0.55000000000000004">
      <c r="A1784" s="1">
        <v>56</v>
      </c>
      <c r="B1784" t="s">
        <v>436</v>
      </c>
      <c r="C1784" s="1" t="s">
        <v>2</v>
      </c>
      <c r="D1784" s="1">
        <v>1</v>
      </c>
      <c r="E1784" s="1" t="s">
        <v>274</v>
      </c>
      <c r="F1784">
        <v>1</v>
      </c>
      <c r="G1784" s="1" t="str">
        <f>+VLOOKUP(bloque1_2[[#This Row],[niño]],BD.niños[[Código]:[sexo]],6,FALSE)</f>
        <v>5 y 6</v>
      </c>
      <c r="H1784" s="1" t="str">
        <f>+VLOOKUP(bloque1_2[[#This Row],[niño]],BD.niños[[Código]:[sexo]],7,FALSE)</f>
        <v>M</v>
      </c>
      <c r="I1784" s="1">
        <v>1</v>
      </c>
    </row>
    <row r="1785" spans="1:9" x14ac:dyDescent="0.55000000000000004">
      <c r="A1785" s="1">
        <v>56</v>
      </c>
      <c r="B1785" t="s">
        <v>436</v>
      </c>
      <c r="C1785" s="1" t="s">
        <v>2</v>
      </c>
      <c r="D1785" s="1">
        <v>1</v>
      </c>
      <c r="E1785" s="1" t="s">
        <v>276</v>
      </c>
      <c r="F1785">
        <v>1</v>
      </c>
      <c r="G1785" s="1" t="str">
        <f>+VLOOKUP(bloque1_2[[#This Row],[niño]],BD.niños[[Código]:[sexo]],6,FALSE)</f>
        <v>5 y 6</v>
      </c>
      <c r="H1785" s="1" t="str">
        <f>+VLOOKUP(bloque1_2[[#This Row],[niño]],BD.niños[[Código]:[sexo]],7,FALSE)</f>
        <v>M</v>
      </c>
      <c r="I1785" s="1">
        <v>1</v>
      </c>
    </row>
    <row r="1786" spans="1:9" x14ac:dyDescent="0.55000000000000004">
      <c r="A1786" s="1">
        <v>56</v>
      </c>
      <c r="B1786" t="s">
        <v>436</v>
      </c>
      <c r="C1786" s="1" t="s">
        <v>2</v>
      </c>
      <c r="D1786" s="1">
        <v>1</v>
      </c>
      <c r="E1786" s="1" t="s">
        <v>279</v>
      </c>
      <c r="F1786">
        <v>1</v>
      </c>
      <c r="G1786" s="1" t="str">
        <f>+VLOOKUP(bloque1_2[[#This Row],[niño]],BD.niños[[Código]:[sexo]],6,FALSE)</f>
        <v>7 y 8</v>
      </c>
      <c r="H1786" s="1" t="str">
        <f>+VLOOKUP(bloque1_2[[#This Row],[niño]],BD.niños[[Código]:[sexo]],7,FALSE)</f>
        <v>F</v>
      </c>
      <c r="I1786" s="1">
        <v>1</v>
      </c>
    </row>
    <row r="1787" spans="1:9" x14ac:dyDescent="0.55000000000000004">
      <c r="A1787" s="1">
        <v>56</v>
      </c>
      <c r="B1787" t="s">
        <v>436</v>
      </c>
      <c r="C1787" s="1" t="s">
        <v>2</v>
      </c>
      <c r="D1787" s="1">
        <v>1</v>
      </c>
      <c r="E1787" s="1" t="s">
        <v>282</v>
      </c>
      <c r="F1787">
        <v>1</v>
      </c>
      <c r="G1787" s="1" t="str">
        <f>+VLOOKUP(bloque1_2[[#This Row],[niño]],BD.niños[[Código]:[sexo]],6,FALSE)</f>
        <v>5 y 6</v>
      </c>
      <c r="H1787" s="1" t="str">
        <f>+VLOOKUP(bloque1_2[[#This Row],[niño]],BD.niños[[Código]:[sexo]],7,FALSE)</f>
        <v>F</v>
      </c>
      <c r="I1787" s="1">
        <v>1</v>
      </c>
    </row>
    <row r="1788" spans="1:9" x14ac:dyDescent="0.55000000000000004">
      <c r="A1788" s="1">
        <v>56</v>
      </c>
      <c r="B1788" t="s">
        <v>436</v>
      </c>
      <c r="C1788" s="1" t="s">
        <v>2</v>
      </c>
      <c r="D1788" s="1">
        <v>1</v>
      </c>
      <c r="E1788" s="1" t="s">
        <v>352</v>
      </c>
      <c r="F1788">
        <v>1</v>
      </c>
      <c r="G1788" s="1" t="str">
        <f>+VLOOKUP(bloque1_2[[#This Row],[niño]],BD.niños[[Código]:[sexo]],6,FALSE)</f>
        <v>7 y 8</v>
      </c>
      <c r="H1788" s="1" t="str">
        <f>+VLOOKUP(bloque1_2[[#This Row],[niño]],BD.niños[[Código]:[sexo]],7,FALSE)</f>
        <v>F</v>
      </c>
      <c r="I1788" s="1">
        <v>1</v>
      </c>
    </row>
    <row r="1789" spans="1:9" x14ac:dyDescent="0.55000000000000004">
      <c r="A1789" s="1">
        <v>56</v>
      </c>
      <c r="B1789" t="s">
        <v>436</v>
      </c>
      <c r="C1789" s="1" t="s">
        <v>2</v>
      </c>
      <c r="D1789" s="1">
        <v>1</v>
      </c>
      <c r="E1789" s="1" t="s">
        <v>357</v>
      </c>
      <c r="F1789">
        <v>1</v>
      </c>
      <c r="G1789" s="1" t="str">
        <f>+VLOOKUP(bloque1_2[[#This Row],[niño]],BD.niños[[Código]:[sexo]],6,FALSE)</f>
        <v>7 y 8</v>
      </c>
      <c r="H1789" s="1" t="str">
        <f>+VLOOKUP(bloque1_2[[#This Row],[niño]],BD.niños[[Código]:[sexo]],7,FALSE)</f>
        <v>M</v>
      </c>
      <c r="I1789" s="1">
        <v>1</v>
      </c>
    </row>
    <row r="1790" spans="1:9" x14ac:dyDescent="0.55000000000000004">
      <c r="A1790" s="1">
        <v>56</v>
      </c>
      <c r="B1790" t="s">
        <v>436</v>
      </c>
      <c r="C1790" s="1" t="s">
        <v>2</v>
      </c>
      <c r="D1790" s="1">
        <v>1</v>
      </c>
      <c r="E1790" s="1" t="s">
        <v>360</v>
      </c>
      <c r="F1790">
        <v>1</v>
      </c>
      <c r="G1790" s="1" t="str">
        <f>+VLOOKUP(bloque1_2[[#This Row],[niño]],BD.niños[[Código]:[sexo]],6,FALSE)</f>
        <v>9 y 10</v>
      </c>
      <c r="H1790" s="1" t="str">
        <f>+VLOOKUP(bloque1_2[[#This Row],[niño]],BD.niños[[Código]:[sexo]],7,FALSE)</f>
        <v>M</v>
      </c>
      <c r="I1790" s="1">
        <v>1</v>
      </c>
    </row>
    <row r="1791" spans="1:9" x14ac:dyDescent="0.55000000000000004">
      <c r="A1791" s="1">
        <v>56</v>
      </c>
      <c r="B1791" t="s">
        <v>436</v>
      </c>
      <c r="C1791" s="1" t="s">
        <v>2</v>
      </c>
      <c r="D1791" s="1">
        <v>1</v>
      </c>
      <c r="E1791" s="1" t="s">
        <v>364</v>
      </c>
      <c r="F1791">
        <v>1</v>
      </c>
      <c r="G1791" s="1" t="str">
        <f>+VLOOKUP(bloque1_2[[#This Row],[niño]],BD.niños[[Código]:[sexo]],6,FALSE)</f>
        <v>9 y 10</v>
      </c>
      <c r="H1791" s="1" t="str">
        <f>+VLOOKUP(bloque1_2[[#This Row],[niño]],BD.niños[[Código]:[sexo]],7,FALSE)</f>
        <v>M</v>
      </c>
      <c r="I1791" s="1">
        <v>1</v>
      </c>
    </row>
    <row r="1792" spans="1:9" x14ac:dyDescent="0.55000000000000004">
      <c r="A1792" s="1">
        <v>56</v>
      </c>
      <c r="B1792" t="s">
        <v>436</v>
      </c>
      <c r="C1792" s="1" t="s">
        <v>2</v>
      </c>
      <c r="D1792" s="1">
        <v>1</v>
      </c>
      <c r="E1792" s="1" t="s">
        <v>368</v>
      </c>
      <c r="F1792">
        <v>1</v>
      </c>
      <c r="G1792" s="1" t="str">
        <f>+VLOOKUP(bloque1_2[[#This Row],[niño]],BD.niños[[Código]:[sexo]],6,FALSE)</f>
        <v>9 y 10</v>
      </c>
      <c r="H1792" s="1" t="str">
        <f>+VLOOKUP(bloque1_2[[#This Row],[niño]],BD.niños[[Código]:[sexo]],7,FALSE)</f>
        <v>M</v>
      </c>
      <c r="I1792" s="1">
        <v>1</v>
      </c>
    </row>
    <row r="1793" spans="1:9" x14ac:dyDescent="0.55000000000000004">
      <c r="A1793" s="1">
        <v>56</v>
      </c>
      <c r="B1793" t="s">
        <v>436</v>
      </c>
      <c r="C1793" s="1" t="s">
        <v>2</v>
      </c>
      <c r="D1793" s="1">
        <v>1</v>
      </c>
      <c r="E1793" s="1" t="s">
        <v>371</v>
      </c>
      <c r="F1793">
        <v>1</v>
      </c>
      <c r="G1793" s="1" t="str">
        <f>+VLOOKUP(bloque1_2[[#This Row],[niño]],BD.niños[[Código]:[sexo]],6,FALSE)</f>
        <v>9 y 10</v>
      </c>
      <c r="H1793" s="1" t="str">
        <f>+VLOOKUP(bloque1_2[[#This Row],[niño]],BD.niños[[Código]:[sexo]],7,FALSE)</f>
        <v>F</v>
      </c>
      <c r="I1793" s="1">
        <v>1</v>
      </c>
    </row>
    <row r="1794" spans="1:9" x14ac:dyDescent="0.55000000000000004">
      <c r="A1794" s="1">
        <v>57</v>
      </c>
      <c r="B1794" t="s">
        <v>437</v>
      </c>
      <c r="C1794" s="1" t="s">
        <v>5</v>
      </c>
      <c r="D1794" s="1">
        <v>6</v>
      </c>
      <c r="E1794" s="1" t="s">
        <v>36</v>
      </c>
      <c r="F1794">
        <v>6</v>
      </c>
      <c r="G1794" s="1" t="str">
        <f>+VLOOKUP(bloque1_2[[#This Row],[niño]],BD.niños[[Código]:[sexo]],6,FALSE)</f>
        <v>5 y 6</v>
      </c>
      <c r="H1794" s="1" t="str">
        <f>+VLOOKUP(bloque1_2[[#This Row],[niño]],BD.niños[[Código]:[sexo]],7,FALSE)</f>
        <v>M</v>
      </c>
      <c r="I1794" s="1">
        <v>1</v>
      </c>
    </row>
    <row r="1795" spans="1:9" x14ac:dyDescent="0.55000000000000004">
      <c r="A1795" s="1">
        <v>57</v>
      </c>
      <c r="B1795" t="s">
        <v>437</v>
      </c>
      <c r="C1795" s="1" t="s">
        <v>5</v>
      </c>
      <c r="D1795" s="1">
        <v>6</v>
      </c>
      <c r="E1795" s="1" t="s">
        <v>40</v>
      </c>
      <c r="F1795">
        <v>5</v>
      </c>
      <c r="G1795" s="1" t="str">
        <f>+VLOOKUP(bloque1_2[[#This Row],[niño]],BD.niños[[Código]:[sexo]],6,FALSE)</f>
        <v>7 y 8</v>
      </c>
      <c r="H1795" s="1" t="str">
        <f>+VLOOKUP(bloque1_2[[#This Row],[niño]],BD.niños[[Código]:[sexo]],7,FALSE)</f>
        <v>M</v>
      </c>
      <c r="I1795" s="1">
        <v>1</v>
      </c>
    </row>
    <row r="1796" spans="1:9" x14ac:dyDescent="0.55000000000000004">
      <c r="A1796" s="1">
        <v>57</v>
      </c>
      <c r="B1796" t="s">
        <v>437</v>
      </c>
      <c r="C1796" s="1" t="s">
        <v>5</v>
      </c>
      <c r="D1796" s="1">
        <v>6</v>
      </c>
      <c r="E1796" s="1" t="s">
        <v>44</v>
      </c>
      <c r="F1796">
        <v>5</v>
      </c>
      <c r="G1796" s="1" t="str">
        <f>+VLOOKUP(bloque1_2[[#This Row],[niño]],BD.niños[[Código]:[sexo]],6,FALSE)</f>
        <v>7 y 8</v>
      </c>
      <c r="H1796" s="1" t="str">
        <f>+VLOOKUP(bloque1_2[[#This Row],[niño]],BD.niños[[Código]:[sexo]],7,FALSE)</f>
        <v>F</v>
      </c>
      <c r="I1796" s="1">
        <v>1</v>
      </c>
    </row>
    <row r="1797" spans="1:9" x14ac:dyDescent="0.55000000000000004">
      <c r="A1797" s="1">
        <v>57</v>
      </c>
      <c r="B1797" t="s">
        <v>437</v>
      </c>
      <c r="C1797" s="1" t="s">
        <v>5</v>
      </c>
      <c r="D1797" s="1">
        <v>6</v>
      </c>
      <c r="E1797" s="1" t="s">
        <v>48</v>
      </c>
      <c r="F1797">
        <v>7</v>
      </c>
      <c r="G1797" s="1" t="str">
        <f>+VLOOKUP(bloque1_2[[#This Row],[niño]],BD.niños[[Código]:[sexo]],6,FALSE)</f>
        <v>7 y 8</v>
      </c>
      <c r="H1797" s="1" t="str">
        <f>+VLOOKUP(bloque1_2[[#This Row],[niño]],BD.niños[[Código]:[sexo]],7,FALSE)</f>
        <v>F</v>
      </c>
      <c r="I1797" s="1">
        <v>1</v>
      </c>
    </row>
    <row r="1798" spans="1:9" x14ac:dyDescent="0.55000000000000004">
      <c r="A1798" s="1">
        <v>57</v>
      </c>
      <c r="B1798" t="s">
        <v>437</v>
      </c>
      <c r="C1798" s="1" t="s">
        <v>5</v>
      </c>
      <c r="D1798" s="1">
        <v>6</v>
      </c>
      <c r="E1798" s="1" t="s">
        <v>52</v>
      </c>
      <c r="F1798">
        <v>6</v>
      </c>
      <c r="G1798" s="1" t="str">
        <f>+VLOOKUP(bloque1_2[[#This Row],[niño]],BD.niños[[Código]:[sexo]],6,FALSE)</f>
        <v>7 y 8</v>
      </c>
      <c r="H1798" s="1" t="str">
        <f>+VLOOKUP(bloque1_2[[#This Row],[niño]],BD.niños[[Código]:[sexo]],7,FALSE)</f>
        <v>F</v>
      </c>
      <c r="I1798" s="1">
        <v>1</v>
      </c>
    </row>
    <row r="1799" spans="1:9" x14ac:dyDescent="0.55000000000000004">
      <c r="A1799" s="1">
        <v>57</v>
      </c>
      <c r="B1799" t="s">
        <v>437</v>
      </c>
      <c r="C1799" s="1" t="s">
        <v>5</v>
      </c>
      <c r="D1799" s="1">
        <v>6</v>
      </c>
      <c r="E1799" s="1" t="s">
        <v>56</v>
      </c>
      <c r="F1799">
        <v>6</v>
      </c>
      <c r="G1799" s="1" t="str">
        <f>+VLOOKUP(bloque1_2[[#This Row],[niño]],BD.niños[[Código]:[sexo]],6,FALSE)</f>
        <v>7 y 8</v>
      </c>
      <c r="H1799" s="1" t="str">
        <f>+VLOOKUP(bloque1_2[[#This Row],[niño]],BD.niños[[Código]:[sexo]],7,FALSE)</f>
        <v>F</v>
      </c>
      <c r="I1799" s="1">
        <v>1</v>
      </c>
    </row>
    <row r="1800" spans="1:9" x14ac:dyDescent="0.55000000000000004">
      <c r="A1800" s="1">
        <v>57</v>
      </c>
      <c r="B1800" t="s">
        <v>437</v>
      </c>
      <c r="C1800" s="1" t="s">
        <v>5</v>
      </c>
      <c r="D1800" s="1">
        <v>6</v>
      </c>
      <c r="E1800" s="1" t="s">
        <v>60</v>
      </c>
      <c r="F1800">
        <v>6</v>
      </c>
      <c r="G1800" s="1" t="str">
        <f>+VLOOKUP(bloque1_2[[#This Row],[niño]],BD.niños[[Código]:[sexo]],6,FALSE)</f>
        <v>9 y 10</v>
      </c>
      <c r="H1800" s="1" t="str">
        <f>+VLOOKUP(bloque1_2[[#This Row],[niño]],BD.niños[[Código]:[sexo]],7,FALSE)</f>
        <v>M</v>
      </c>
      <c r="I1800" s="1">
        <v>1</v>
      </c>
    </row>
    <row r="1801" spans="1:9" x14ac:dyDescent="0.55000000000000004">
      <c r="A1801" s="1">
        <v>57</v>
      </c>
      <c r="B1801" t="s">
        <v>437</v>
      </c>
      <c r="C1801" s="1" t="s">
        <v>5</v>
      </c>
      <c r="D1801" s="1">
        <v>6</v>
      </c>
      <c r="E1801" s="1" t="s">
        <v>64</v>
      </c>
      <c r="F1801">
        <v>6</v>
      </c>
      <c r="G1801" s="1" t="str">
        <f>+VLOOKUP(bloque1_2[[#This Row],[niño]],BD.niños[[Código]:[sexo]],6,FALSE)</f>
        <v>9 y 10</v>
      </c>
      <c r="H1801" s="1" t="str">
        <f>+VLOOKUP(bloque1_2[[#This Row],[niño]],BD.niños[[Código]:[sexo]],7,FALSE)</f>
        <v>F</v>
      </c>
      <c r="I1801" s="1">
        <v>1</v>
      </c>
    </row>
    <row r="1802" spans="1:9" x14ac:dyDescent="0.55000000000000004">
      <c r="A1802" s="1">
        <v>57</v>
      </c>
      <c r="B1802" t="s">
        <v>437</v>
      </c>
      <c r="C1802" s="1" t="s">
        <v>5</v>
      </c>
      <c r="D1802" s="1">
        <v>6</v>
      </c>
      <c r="E1802" s="1" t="s">
        <v>68</v>
      </c>
      <c r="F1802">
        <v>6</v>
      </c>
      <c r="G1802" s="1" t="str">
        <f>+VLOOKUP(bloque1_2[[#This Row],[niño]],BD.niños[[Código]:[sexo]],6,FALSE)</f>
        <v>9 y 10</v>
      </c>
      <c r="H1802" s="1" t="str">
        <f>+VLOOKUP(bloque1_2[[#This Row],[niño]],BD.niños[[Código]:[sexo]],7,FALSE)</f>
        <v>M</v>
      </c>
      <c r="I1802" s="1">
        <v>1</v>
      </c>
    </row>
    <row r="1803" spans="1:9" x14ac:dyDescent="0.55000000000000004">
      <c r="A1803" s="1">
        <v>57</v>
      </c>
      <c r="B1803" t="s">
        <v>437</v>
      </c>
      <c r="C1803" s="1" t="s">
        <v>5</v>
      </c>
      <c r="D1803" s="1">
        <v>6</v>
      </c>
      <c r="E1803" s="1" t="s">
        <v>72</v>
      </c>
      <c r="F1803">
        <v>6</v>
      </c>
      <c r="G1803" s="1" t="str">
        <f>+VLOOKUP(bloque1_2[[#This Row],[niño]],BD.niños[[Código]:[sexo]],6,FALSE)</f>
        <v>9 y 10</v>
      </c>
      <c r="H1803" s="1" t="str">
        <f>+VLOOKUP(bloque1_2[[#This Row],[niño]],BD.niños[[Código]:[sexo]],7,FALSE)</f>
        <v>F</v>
      </c>
      <c r="I1803" s="1">
        <v>1</v>
      </c>
    </row>
    <row r="1804" spans="1:9" x14ac:dyDescent="0.55000000000000004">
      <c r="A1804" s="1">
        <v>57</v>
      </c>
      <c r="B1804" t="s">
        <v>437</v>
      </c>
      <c r="C1804" s="1" t="s">
        <v>5</v>
      </c>
      <c r="D1804" s="1">
        <v>6</v>
      </c>
      <c r="E1804" s="1" t="s">
        <v>75</v>
      </c>
      <c r="F1804">
        <v>6</v>
      </c>
      <c r="G1804" s="1" t="str">
        <f>+VLOOKUP(bloque1_2[[#This Row],[niño]],BD.niños[[Código]:[sexo]],6,FALSE)</f>
        <v>9 y 10</v>
      </c>
      <c r="H1804" s="1" t="str">
        <f>+VLOOKUP(bloque1_2[[#This Row],[niño]],BD.niños[[Código]:[sexo]],7,FALSE)</f>
        <v>F</v>
      </c>
      <c r="I1804" s="1">
        <v>1</v>
      </c>
    </row>
    <row r="1805" spans="1:9" x14ac:dyDescent="0.55000000000000004">
      <c r="A1805" s="1">
        <v>57</v>
      </c>
      <c r="B1805" t="s">
        <v>437</v>
      </c>
      <c r="C1805" s="1" t="s">
        <v>5</v>
      </c>
      <c r="D1805" s="1">
        <v>6</v>
      </c>
      <c r="E1805" s="1" t="s">
        <v>78</v>
      </c>
      <c r="F1805">
        <v>6</v>
      </c>
      <c r="G1805" s="1" t="str">
        <f>+VLOOKUP(bloque1_2[[#This Row],[niño]],BD.niños[[Código]:[sexo]],6,FALSE)</f>
        <v>5 y 6</v>
      </c>
      <c r="H1805" s="1" t="str">
        <f>+VLOOKUP(bloque1_2[[#This Row],[niño]],BD.niños[[Código]:[sexo]],7,FALSE)</f>
        <v>M</v>
      </c>
      <c r="I1805" s="1">
        <v>1</v>
      </c>
    </row>
    <row r="1806" spans="1:9" x14ac:dyDescent="0.55000000000000004">
      <c r="A1806" s="1">
        <v>57</v>
      </c>
      <c r="B1806" t="s">
        <v>437</v>
      </c>
      <c r="C1806" s="1" t="s">
        <v>5</v>
      </c>
      <c r="D1806" s="1">
        <v>6</v>
      </c>
      <c r="E1806" s="1" t="s">
        <v>82</v>
      </c>
      <c r="F1806">
        <v>6</v>
      </c>
      <c r="G1806" s="1" t="str">
        <f>+VLOOKUP(bloque1_2[[#This Row],[niño]],BD.niños[[Código]:[sexo]],6,FALSE)</f>
        <v>5 y 6</v>
      </c>
      <c r="H1806" s="1" t="str">
        <f>+VLOOKUP(bloque1_2[[#This Row],[niño]],BD.niños[[Código]:[sexo]],7,FALSE)</f>
        <v>F</v>
      </c>
      <c r="I1806" s="1">
        <v>1</v>
      </c>
    </row>
    <row r="1807" spans="1:9" x14ac:dyDescent="0.55000000000000004">
      <c r="A1807" s="1">
        <v>57</v>
      </c>
      <c r="B1807" t="s">
        <v>437</v>
      </c>
      <c r="C1807" s="1" t="s">
        <v>5</v>
      </c>
      <c r="D1807" s="1">
        <v>6</v>
      </c>
      <c r="E1807" s="1" t="s">
        <v>85</v>
      </c>
      <c r="F1807">
        <v>7</v>
      </c>
      <c r="G1807" s="1" t="str">
        <f>+VLOOKUP(bloque1_2[[#This Row],[niño]],BD.niños[[Código]:[sexo]],6,FALSE)</f>
        <v>5 y 6</v>
      </c>
      <c r="H1807" s="1" t="str">
        <f>+VLOOKUP(bloque1_2[[#This Row],[niño]],BD.niños[[Código]:[sexo]],7,FALSE)</f>
        <v>M</v>
      </c>
      <c r="I1807" s="1">
        <v>1</v>
      </c>
    </row>
    <row r="1808" spans="1:9" x14ac:dyDescent="0.55000000000000004">
      <c r="A1808" s="1">
        <v>57</v>
      </c>
      <c r="B1808" t="s">
        <v>437</v>
      </c>
      <c r="C1808" s="1" t="s">
        <v>5</v>
      </c>
      <c r="D1808" s="1">
        <v>6</v>
      </c>
      <c r="E1808" s="1" t="s">
        <v>184</v>
      </c>
      <c r="F1808">
        <v>6</v>
      </c>
      <c r="G1808" s="1" t="str">
        <f>+VLOOKUP(bloque1_2[[#This Row],[niño]],BD.niños[[Código]:[sexo]],6,FALSE)</f>
        <v>7 y 8</v>
      </c>
      <c r="H1808" s="1" t="str">
        <f>+VLOOKUP(bloque1_2[[#This Row],[niño]],BD.niños[[Código]:[sexo]],7,FALSE)</f>
        <v>M</v>
      </c>
      <c r="I1808" s="1">
        <v>1</v>
      </c>
    </row>
    <row r="1809" spans="1:9" x14ac:dyDescent="0.55000000000000004">
      <c r="A1809" s="1">
        <v>57</v>
      </c>
      <c r="B1809" t="s">
        <v>437</v>
      </c>
      <c r="C1809" s="1" t="s">
        <v>5</v>
      </c>
      <c r="D1809" s="1">
        <v>6</v>
      </c>
      <c r="E1809" s="1" t="s">
        <v>187</v>
      </c>
      <c r="F1809">
        <v>6</v>
      </c>
      <c r="G1809" s="1" t="str">
        <f>+VLOOKUP(bloque1_2[[#This Row],[niño]],BD.niños[[Código]:[sexo]],6,FALSE)</f>
        <v>7 y 8</v>
      </c>
      <c r="H1809" s="1" t="str">
        <f>+VLOOKUP(bloque1_2[[#This Row],[niño]],BD.niños[[Código]:[sexo]],7,FALSE)</f>
        <v>F</v>
      </c>
      <c r="I1809" s="1">
        <v>1</v>
      </c>
    </row>
    <row r="1810" spans="1:9" x14ac:dyDescent="0.55000000000000004">
      <c r="A1810" s="1">
        <v>57</v>
      </c>
      <c r="B1810" t="s">
        <v>437</v>
      </c>
      <c r="C1810" s="1" t="s">
        <v>5</v>
      </c>
      <c r="D1810" s="1">
        <v>6</v>
      </c>
      <c r="E1810" s="1" t="s">
        <v>192</v>
      </c>
      <c r="F1810">
        <v>6</v>
      </c>
      <c r="G1810" s="1" t="str">
        <f>+VLOOKUP(bloque1_2[[#This Row],[niño]],BD.niños[[Código]:[sexo]],6,FALSE)</f>
        <v>7 y 8</v>
      </c>
      <c r="H1810" s="1" t="str">
        <f>+VLOOKUP(bloque1_2[[#This Row],[niño]],BD.niños[[Código]:[sexo]],7,FALSE)</f>
        <v>M</v>
      </c>
      <c r="I1810" s="1">
        <v>1</v>
      </c>
    </row>
    <row r="1811" spans="1:9" x14ac:dyDescent="0.55000000000000004">
      <c r="A1811" s="1">
        <v>57</v>
      </c>
      <c r="B1811" t="s">
        <v>437</v>
      </c>
      <c r="C1811" s="1" t="s">
        <v>5</v>
      </c>
      <c r="D1811" s="1">
        <v>6</v>
      </c>
      <c r="E1811" s="1" t="s">
        <v>195</v>
      </c>
      <c r="F1811">
        <v>6</v>
      </c>
      <c r="G1811" s="1" t="str">
        <f>+VLOOKUP(bloque1_2[[#This Row],[niño]],BD.niños[[Código]:[sexo]],6,FALSE)</f>
        <v>9 y 10</v>
      </c>
      <c r="H1811" s="1" t="str">
        <f>+VLOOKUP(bloque1_2[[#This Row],[niño]],BD.niños[[Código]:[sexo]],7,FALSE)</f>
        <v>M</v>
      </c>
      <c r="I1811" s="1">
        <v>1</v>
      </c>
    </row>
    <row r="1812" spans="1:9" x14ac:dyDescent="0.55000000000000004">
      <c r="A1812" s="1">
        <v>57</v>
      </c>
      <c r="B1812" t="s">
        <v>437</v>
      </c>
      <c r="C1812" s="1" t="s">
        <v>5</v>
      </c>
      <c r="D1812" s="1">
        <v>6</v>
      </c>
      <c r="E1812" s="1" t="s">
        <v>199</v>
      </c>
      <c r="F1812">
        <v>6</v>
      </c>
      <c r="G1812" s="1" t="str">
        <f>+VLOOKUP(bloque1_2[[#This Row],[niño]],BD.niños[[Código]:[sexo]],6,FALSE)</f>
        <v>9 y 10</v>
      </c>
      <c r="H1812" s="1" t="str">
        <f>+VLOOKUP(bloque1_2[[#This Row],[niño]],BD.niños[[Código]:[sexo]],7,FALSE)</f>
        <v>M</v>
      </c>
      <c r="I1812" s="1">
        <v>1</v>
      </c>
    </row>
    <row r="1813" spans="1:9" x14ac:dyDescent="0.55000000000000004">
      <c r="A1813" s="1">
        <v>57</v>
      </c>
      <c r="B1813" t="s">
        <v>437</v>
      </c>
      <c r="C1813" s="1" t="s">
        <v>5</v>
      </c>
      <c r="D1813" s="1">
        <v>6</v>
      </c>
      <c r="E1813" s="1" t="s">
        <v>203</v>
      </c>
      <c r="F1813">
        <v>5</v>
      </c>
      <c r="G1813" s="1" t="str">
        <f>+VLOOKUP(bloque1_2[[#This Row],[niño]],BD.niños[[Código]:[sexo]],6,FALSE)</f>
        <v>9 y 10</v>
      </c>
      <c r="H1813" s="1" t="str">
        <f>+VLOOKUP(bloque1_2[[#This Row],[niño]],BD.niños[[Código]:[sexo]],7,FALSE)</f>
        <v>F</v>
      </c>
      <c r="I1813" s="1">
        <v>1</v>
      </c>
    </row>
    <row r="1814" spans="1:9" x14ac:dyDescent="0.55000000000000004">
      <c r="A1814" s="1">
        <v>57</v>
      </c>
      <c r="B1814" t="s">
        <v>437</v>
      </c>
      <c r="C1814" s="1" t="s">
        <v>5</v>
      </c>
      <c r="D1814" s="1">
        <v>6</v>
      </c>
      <c r="E1814" s="1" t="s">
        <v>206</v>
      </c>
      <c r="F1814">
        <v>6</v>
      </c>
      <c r="G1814" s="1" t="str">
        <f>+VLOOKUP(bloque1_2[[#This Row],[niño]],BD.niños[[Código]:[sexo]],6,FALSE)</f>
        <v>9 y 10</v>
      </c>
      <c r="H1814" s="1" t="str">
        <f>+VLOOKUP(bloque1_2[[#This Row],[niño]],BD.niños[[Código]:[sexo]],7,FALSE)</f>
        <v>F</v>
      </c>
      <c r="I1814" s="1">
        <v>1</v>
      </c>
    </row>
    <row r="1815" spans="1:9" x14ac:dyDescent="0.55000000000000004">
      <c r="A1815" s="1">
        <v>57</v>
      </c>
      <c r="B1815" t="s">
        <v>437</v>
      </c>
      <c r="C1815" s="1" t="s">
        <v>5</v>
      </c>
      <c r="D1815" s="1">
        <v>6</v>
      </c>
      <c r="E1815" s="1" t="s">
        <v>210</v>
      </c>
      <c r="F1815">
        <v>5</v>
      </c>
      <c r="G1815" s="1" t="str">
        <f>+VLOOKUP(bloque1_2[[#This Row],[niño]],BD.niños[[Código]:[sexo]],6,FALSE)</f>
        <v>7 y 8</v>
      </c>
      <c r="H1815" s="1" t="str">
        <f>+VLOOKUP(bloque1_2[[#This Row],[niño]],BD.niños[[Código]:[sexo]],7,FALSE)</f>
        <v>M</v>
      </c>
      <c r="I1815" s="1">
        <v>1</v>
      </c>
    </row>
    <row r="1816" spans="1:9" x14ac:dyDescent="0.55000000000000004">
      <c r="A1816" s="1">
        <v>57</v>
      </c>
      <c r="B1816" t="s">
        <v>437</v>
      </c>
      <c r="C1816" s="1" t="s">
        <v>5</v>
      </c>
      <c r="D1816" s="1">
        <v>6</v>
      </c>
      <c r="E1816" s="1" t="s">
        <v>274</v>
      </c>
      <c r="F1816">
        <v>6</v>
      </c>
      <c r="G1816" s="1" t="str">
        <f>+VLOOKUP(bloque1_2[[#This Row],[niño]],BD.niños[[Código]:[sexo]],6,FALSE)</f>
        <v>5 y 6</v>
      </c>
      <c r="H1816" s="1" t="str">
        <f>+VLOOKUP(bloque1_2[[#This Row],[niño]],BD.niños[[Código]:[sexo]],7,FALSE)</f>
        <v>M</v>
      </c>
      <c r="I1816" s="1">
        <v>1</v>
      </c>
    </row>
    <row r="1817" spans="1:9" x14ac:dyDescent="0.55000000000000004">
      <c r="A1817" s="1">
        <v>57</v>
      </c>
      <c r="B1817" t="s">
        <v>437</v>
      </c>
      <c r="C1817" s="1" t="s">
        <v>5</v>
      </c>
      <c r="D1817" s="1">
        <v>6</v>
      </c>
      <c r="E1817" s="1" t="s">
        <v>276</v>
      </c>
      <c r="F1817">
        <v>6</v>
      </c>
      <c r="G1817" s="1" t="str">
        <f>+VLOOKUP(bloque1_2[[#This Row],[niño]],BD.niños[[Código]:[sexo]],6,FALSE)</f>
        <v>5 y 6</v>
      </c>
      <c r="H1817" s="1" t="str">
        <f>+VLOOKUP(bloque1_2[[#This Row],[niño]],BD.niños[[Código]:[sexo]],7,FALSE)</f>
        <v>M</v>
      </c>
      <c r="I1817" s="1">
        <v>1</v>
      </c>
    </row>
    <row r="1818" spans="1:9" x14ac:dyDescent="0.55000000000000004">
      <c r="A1818" s="1">
        <v>57</v>
      </c>
      <c r="B1818" t="s">
        <v>437</v>
      </c>
      <c r="C1818" s="1" t="s">
        <v>5</v>
      </c>
      <c r="D1818" s="1">
        <v>6</v>
      </c>
      <c r="E1818" s="1" t="s">
        <v>279</v>
      </c>
      <c r="F1818">
        <v>5</v>
      </c>
      <c r="G1818" s="1" t="str">
        <f>+VLOOKUP(bloque1_2[[#This Row],[niño]],BD.niños[[Código]:[sexo]],6,FALSE)</f>
        <v>7 y 8</v>
      </c>
      <c r="H1818" s="1" t="str">
        <f>+VLOOKUP(bloque1_2[[#This Row],[niño]],BD.niños[[Código]:[sexo]],7,FALSE)</f>
        <v>F</v>
      </c>
      <c r="I1818" s="1">
        <v>1</v>
      </c>
    </row>
    <row r="1819" spans="1:9" x14ac:dyDescent="0.55000000000000004">
      <c r="A1819" s="1">
        <v>57</v>
      </c>
      <c r="B1819" t="s">
        <v>437</v>
      </c>
      <c r="C1819" s="1" t="s">
        <v>5</v>
      </c>
      <c r="D1819" s="1">
        <v>6</v>
      </c>
      <c r="E1819" s="1" t="s">
        <v>282</v>
      </c>
      <c r="F1819">
        <v>5</v>
      </c>
      <c r="G1819" s="1" t="str">
        <f>+VLOOKUP(bloque1_2[[#This Row],[niño]],BD.niños[[Código]:[sexo]],6,FALSE)</f>
        <v>5 y 6</v>
      </c>
      <c r="H1819" s="1" t="str">
        <f>+VLOOKUP(bloque1_2[[#This Row],[niño]],BD.niños[[Código]:[sexo]],7,FALSE)</f>
        <v>F</v>
      </c>
      <c r="I1819" s="1">
        <v>1</v>
      </c>
    </row>
    <row r="1820" spans="1:9" x14ac:dyDescent="0.55000000000000004">
      <c r="A1820" s="1">
        <v>57</v>
      </c>
      <c r="B1820" t="s">
        <v>437</v>
      </c>
      <c r="C1820" s="1" t="s">
        <v>5</v>
      </c>
      <c r="D1820" s="1">
        <v>6</v>
      </c>
      <c r="E1820" s="1" t="s">
        <v>352</v>
      </c>
      <c r="F1820">
        <v>5</v>
      </c>
      <c r="G1820" s="1" t="str">
        <f>+VLOOKUP(bloque1_2[[#This Row],[niño]],BD.niños[[Código]:[sexo]],6,FALSE)</f>
        <v>7 y 8</v>
      </c>
      <c r="H1820" s="1" t="str">
        <f>+VLOOKUP(bloque1_2[[#This Row],[niño]],BD.niños[[Código]:[sexo]],7,FALSE)</f>
        <v>F</v>
      </c>
      <c r="I1820" s="1">
        <v>1</v>
      </c>
    </row>
    <row r="1821" spans="1:9" x14ac:dyDescent="0.55000000000000004">
      <c r="A1821" s="1">
        <v>57</v>
      </c>
      <c r="B1821" t="s">
        <v>437</v>
      </c>
      <c r="C1821" s="1" t="s">
        <v>5</v>
      </c>
      <c r="D1821" s="1">
        <v>6</v>
      </c>
      <c r="E1821" s="1" t="s">
        <v>357</v>
      </c>
      <c r="F1821">
        <v>5</v>
      </c>
      <c r="G1821" s="1" t="str">
        <f>+VLOOKUP(bloque1_2[[#This Row],[niño]],BD.niños[[Código]:[sexo]],6,FALSE)</f>
        <v>7 y 8</v>
      </c>
      <c r="H1821" s="1" t="str">
        <f>+VLOOKUP(bloque1_2[[#This Row],[niño]],BD.niños[[Código]:[sexo]],7,FALSE)</f>
        <v>M</v>
      </c>
      <c r="I1821" s="1">
        <v>1</v>
      </c>
    </row>
    <row r="1822" spans="1:9" x14ac:dyDescent="0.55000000000000004">
      <c r="A1822" s="1">
        <v>57</v>
      </c>
      <c r="B1822" t="s">
        <v>437</v>
      </c>
      <c r="C1822" s="1" t="s">
        <v>5</v>
      </c>
      <c r="D1822" s="1">
        <v>6</v>
      </c>
      <c r="E1822" s="1" t="s">
        <v>360</v>
      </c>
      <c r="F1822">
        <v>6</v>
      </c>
      <c r="G1822" s="1" t="str">
        <f>+VLOOKUP(bloque1_2[[#This Row],[niño]],BD.niños[[Código]:[sexo]],6,FALSE)</f>
        <v>9 y 10</v>
      </c>
      <c r="H1822" s="1" t="str">
        <f>+VLOOKUP(bloque1_2[[#This Row],[niño]],BD.niños[[Código]:[sexo]],7,FALSE)</f>
        <v>M</v>
      </c>
      <c r="I1822" s="1">
        <v>1</v>
      </c>
    </row>
    <row r="1823" spans="1:9" x14ac:dyDescent="0.55000000000000004">
      <c r="A1823" s="1">
        <v>57</v>
      </c>
      <c r="B1823" t="s">
        <v>437</v>
      </c>
      <c r="C1823" s="1" t="s">
        <v>5</v>
      </c>
      <c r="D1823" s="1">
        <v>6</v>
      </c>
      <c r="E1823" s="1" t="s">
        <v>364</v>
      </c>
      <c r="F1823">
        <v>6</v>
      </c>
      <c r="G1823" s="1" t="str">
        <f>+VLOOKUP(bloque1_2[[#This Row],[niño]],BD.niños[[Código]:[sexo]],6,FALSE)</f>
        <v>9 y 10</v>
      </c>
      <c r="H1823" s="1" t="str">
        <f>+VLOOKUP(bloque1_2[[#This Row],[niño]],BD.niños[[Código]:[sexo]],7,FALSE)</f>
        <v>M</v>
      </c>
      <c r="I1823" s="1">
        <v>1</v>
      </c>
    </row>
    <row r="1824" spans="1:9" x14ac:dyDescent="0.55000000000000004">
      <c r="A1824" s="1">
        <v>57</v>
      </c>
      <c r="B1824" t="s">
        <v>437</v>
      </c>
      <c r="C1824" s="1" t="s">
        <v>5</v>
      </c>
      <c r="D1824" s="1">
        <v>6</v>
      </c>
      <c r="E1824" s="1" t="s">
        <v>368</v>
      </c>
      <c r="F1824">
        <v>6</v>
      </c>
      <c r="G1824" s="1" t="str">
        <f>+VLOOKUP(bloque1_2[[#This Row],[niño]],BD.niños[[Código]:[sexo]],6,FALSE)</f>
        <v>9 y 10</v>
      </c>
      <c r="H1824" s="1" t="str">
        <f>+VLOOKUP(bloque1_2[[#This Row],[niño]],BD.niños[[Código]:[sexo]],7,FALSE)</f>
        <v>M</v>
      </c>
      <c r="I1824" s="1">
        <v>1</v>
      </c>
    </row>
    <row r="1825" spans="1:9" x14ac:dyDescent="0.55000000000000004">
      <c r="A1825" s="1">
        <v>57</v>
      </c>
      <c r="B1825" t="s">
        <v>437</v>
      </c>
      <c r="C1825" s="1" t="s">
        <v>5</v>
      </c>
      <c r="D1825" s="1">
        <v>6</v>
      </c>
      <c r="E1825" s="1" t="s">
        <v>371</v>
      </c>
      <c r="F1825">
        <v>6</v>
      </c>
      <c r="G1825" s="1" t="str">
        <f>+VLOOKUP(bloque1_2[[#This Row],[niño]],BD.niños[[Código]:[sexo]],6,FALSE)</f>
        <v>9 y 10</v>
      </c>
      <c r="H1825" s="1" t="str">
        <f>+VLOOKUP(bloque1_2[[#This Row],[niño]],BD.niños[[Código]:[sexo]],7,FALSE)</f>
        <v>F</v>
      </c>
      <c r="I1825" s="1">
        <v>1</v>
      </c>
    </row>
    <row r="1826" spans="1:9" x14ac:dyDescent="0.55000000000000004">
      <c r="A1826" s="1">
        <v>58</v>
      </c>
      <c r="B1826" t="s">
        <v>438</v>
      </c>
      <c r="C1826" s="1" t="s">
        <v>4</v>
      </c>
      <c r="D1826" s="1">
        <v>5</v>
      </c>
      <c r="E1826" s="1" t="s">
        <v>36</v>
      </c>
      <c r="F1826">
        <v>3</v>
      </c>
      <c r="G1826" s="1" t="str">
        <f>+VLOOKUP(bloque1_2[[#This Row],[niño]],BD.niños[[Código]:[sexo]],6,FALSE)</f>
        <v>5 y 6</v>
      </c>
      <c r="H1826" s="1" t="str">
        <f>+VLOOKUP(bloque1_2[[#This Row],[niño]],BD.niños[[Código]:[sexo]],7,FALSE)</f>
        <v>M</v>
      </c>
      <c r="I1826" s="1">
        <v>1</v>
      </c>
    </row>
    <row r="1827" spans="1:9" x14ac:dyDescent="0.55000000000000004">
      <c r="A1827" s="1">
        <v>58</v>
      </c>
      <c r="B1827" t="s">
        <v>438</v>
      </c>
      <c r="C1827" s="1" t="s">
        <v>4</v>
      </c>
      <c r="D1827" s="1">
        <v>5</v>
      </c>
      <c r="E1827" s="1" t="s">
        <v>40</v>
      </c>
      <c r="F1827">
        <v>5</v>
      </c>
      <c r="G1827" s="1" t="str">
        <f>+VLOOKUP(bloque1_2[[#This Row],[niño]],BD.niños[[Código]:[sexo]],6,FALSE)</f>
        <v>7 y 8</v>
      </c>
      <c r="H1827" s="1" t="str">
        <f>+VLOOKUP(bloque1_2[[#This Row],[niño]],BD.niños[[Código]:[sexo]],7,FALSE)</f>
        <v>M</v>
      </c>
      <c r="I1827" s="1">
        <v>1</v>
      </c>
    </row>
    <row r="1828" spans="1:9" x14ac:dyDescent="0.55000000000000004">
      <c r="A1828" s="1">
        <v>58</v>
      </c>
      <c r="B1828" t="s">
        <v>438</v>
      </c>
      <c r="C1828" s="1" t="s">
        <v>4</v>
      </c>
      <c r="D1828" s="1">
        <v>5</v>
      </c>
      <c r="E1828" s="1" t="s">
        <v>44</v>
      </c>
      <c r="F1828">
        <v>7</v>
      </c>
      <c r="G1828" s="1" t="str">
        <f>+VLOOKUP(bloque1_2[[#This Row],[niño]],BD.niños[[Código]:[sexo]],6,FALSE)</f>
        <v>7 y 8</v>
      </c>
      <c r="H1828" s="1" t="str">
        <f>+VLOOKUP(bloque1_2[[#This Row],[niño]],BD.niños[[Código]:[sexo]],7,FALSE)</f>
        <v>F</v>
      </c>
      <c r="I1828" s="1">
        <v>1</v>
      </c>
    </row>
    <row r="1829" spans="1:9" x14ac:dyDescent="0.55000000000000004">
      <c r="A1829" s="1">
        <v>58</v>
      </c>
      <c r="B1829" t="s">
        <v>438</v>
      </c>
      <c r="C1829" s="1" t="s">
        <v>4</v>
      </c>
      <c r="D1829" s="1">
        <v>5</v>
      </c>
      <c r="E1829" s="1" t="s">
        <v>48</v>
      </c>
      <c r="F1829">
        <v>5</v>
      </c>
      <c r="G1829" s="1" t="str">
        <f>+VLOOKUP(bloque1_2[[#This Row],[niño]],BD.niños[[Código]:[sexo]],6,FALSE)</f>
        <v>7 y 8</v>
      </c>
      <c r="H1829" s="1" t="str">
        <f>+VLOOKUP(bloque1_2[[#This Row],[niño]],BD.niños[[Código]:[sexo]],7,FALSE)</f>
        <v>F</v>
      </c>
      <c r="I1829" s="1">
        <v>1</v>
      </c>
    </row>
    <row r="1830" spans="1:9" x14ac:dyDescent="0.55000000000000004">
      <c r="A1830" s="1">
        <v>58</v>
      </c>
      <c r="B1830" t="s">
        <v>438</v>
      </c>
      <c r="C1830" s="1" t="s">
        <v>4</v>
      </c>
      <c r="D1830" s="1">
        <v>5</v>
      </c>
      <c r="E1830" s="1" t="s">
        <v>52</v>
      </c>
      <c r="F1830">
        <v>5</v>
      </c>
      <c r="G1830" s="1" t="str">
        <f>+VLOOKUP(bloque1_2[[#This Row],[niño]],BD.niños[[Código]:[sexo]],6,FALSE)</f>
        <v>7 y 8</v>
      </c>
      <c r="H1830" s="1" t="str">
        <f>+VLOOKUP(bloque1_2[[#This Row],[niño]],BD.niños[[Código]:[sexo]],7,FALSE)</f>
        <v>F</v>
      </c>
      <c r="I1830" s="1">
        <v>1</v>
      </c>
    </row>
    <row r="1831" spans="1:9" x14ac:dyDescent="0.55000000000000004">
      <c r="A1831" s="1">
        <v>58</v>
      </c>
      <c r="B1831" t="s">
        <v>438</v>
      </c>
      <c r="C1831" s="1" t="s">
        <v>4</v>
      </c>
      <c r="D1831" s="1">
        <v>5</v>
      </c>
      <c r="E1831" s="1" t="s">
        <v>56</v>
      </c>
      <c r="F1831">
        <v>6</v>
      </c>
      <c r="G1831" s="1" t="str">
        <f>+VLOOKUP(bloque1_2[[#This Row],[niño]],BD.niños[[Código]:[sexo]],6,FALSE)</f>
        <v>7 y 8</v>
      </c>
      <c r="H1831" s="1" t="str">
        <f>+VLOOKUP(bloque1_2[[#This Row],[niño]],BD.niños[[Código]:[sexo]],7,FALSE)</f>
        <v>F</v>
      </c>
      <c r="I1831" s="1">
        <v>1</v>
      </c>
    </row>
    <row r="1832" spans="1:9" x14ac:dyDescent="0.55000000000000004">
      <c r="A1832" s="1">
        <v>58</v>
      </c>
      <c r="B1832" t="s">
        <v>438</v>
      </c>
      <c r="C1832" s="1" t="s">
        <v>4</v>
      </c>
      <c r="D1832" s="1">
        <v>5</v>
      </c>
      <c r="E1832" s="1" t="s">
        <v>60</v>
      </c>
      <c r="F1832">
        <v>6</v>
      </c>
      <c r="G1832" s="1" t="str">
        <f>+VLOOKUP(bloque1_2[[#This Row],[niño]],BD.niños[[Código]:[sexo]],6,FALSE)</f>
        <v>9 y 10</v>
      </c>
      <c r="H1832" s="1" t="str">
        <f>+VLOOKUP(bloque1_2[[#This Row],[niño]],BD.niños[[Código]:[sexo]],7,FALSE)</f>
        <v>M</v>
      </c>
      <c r="I1832" s="1">
        <v>1</v>
      </c>
    </row>
    <row r="1833" spans="1:9" x14ac:dyDescent="0.55000000000000004">
      <c r="A1833" s="1">
        <v>58</v>
      </c>
      <c r="B1833" t="s">
        <v>438</v>
      </c>
      <c r="C1833" s="1" t="s">
        <v>4</v>
      </c>
      <c r="D1833" s="1">
        <v>5</v>
      </c>
      <c r="E1833" s="1" t="s">
        <v>64</v>
      </c>
      <c r="F1833">
        <v>5</v>
      </c>
      <c r="G1833" s="1" t="str">
        <f>+VLOOKUP(bloque1_2[[#This Row],[niño]],BD.niños[[Código]:[sexo]],6,FALSE)</f>
        <v>9 y 10</v>
      </c>
      <c r="H1833" s="1" t="str">
        <f>+VLOOKUP(bloque1_2[[#This Row],[niño]],BD.niños[[Código]:[sexo]],7,FALSE)</f>
        <v>F</v>
      </c>
      <c r="I1833" s="1">
        <v>1</v>
      </c>
    </row>
    <row r="1834" spans="1:9" x14ac:dyDescent="0.55000000000000004">
      <c r="A1834" s="1">
        <v>58</v>
      </c>
      <c r="B1834" t="s">
        <v>438</v>
      </c>
      <c r="C1834" s="1" t="s">
        <v>4</v>
      </c>
      <c r="D1834" s="1">
        <v>5</v>
      </c>
      <c r="E1834" s="1" t="s">
        <v>68</v>
      </c>
      <c r="F1834">
        <v>5</v>
      </c>
      <c r="G1834" s="1" t="str">
        <f>+VLOOKUP(bloque1_2[[#This Row],[niño]],BD.niños[[Código]:[sexo]],6,FALSE)</f>
        <v>9 y 10</v>
      </c>
      <c r="H1834" s="1" t="str">
        <f>+VLOOKUP(bloque1_2[[#This Row],[niño]],BD.niños[[Código]:[sexo]],7,FALSE)</f>
        <v>M</v>
      </c>
      <c r="I1834" s="1">
        <v>1</v>
      </c>
    </row>
    <row r="1835" spans="1:9" x14ac:dyDescent="0.55000000000000004">
      <c r="A1835" s="1">
        <v>58</v>
      </c>
      <c r="B1835" t="s">
        <v>438</v>
      </c>
      <c r="C1835" s="1" t="s">
        <v>4</v>
      </c>
      <c r="D1835" s="1">
        <v>5</v>
      </c>
      <c r="E1835" s="1" t="s">
        <v>72</v>
      </c>
      <c r="F1835">
        <v>6</v>
      </c>
      <c r="G1835" s="1" t="str">
        <f>+VLOOKUP(bloque1_2[[#This Row],[niño]],BD.niños[[Código]:[sexo]],6,FALSE)</f>
        <v>9 y 10</v>
      </c>
      <c r="H1835" s="1" t="str">
        <f>+VLOOKUP(bloque1_2[[#This Row],[niño]],BD.niños[[Código]:[sexo]],7,FALSE)</f>
        <v>F</v>
      </c>
      <c r="I1835" s="1">
        <v>1</v>
      </c>
    </row>
    <row r="1836" spans="1:9" x14ac:dyDescent="0.55000000000000004">
      <c r="A1836" s="1">
        <v>58</v>
      </c>
      <c r="B1836" t="s">
        <v>438</v>
      </c>
      <c r="C1836" s="1" t="s">
        <v>4</v>
      </c>
      <c r="D1836" s="1">
        <v>5</v>
      </c>
      <c r="E1836" s="1" t="s">
        <v>75</v>
      </c>
      <c r="F1836">
        <v>6</v>
      </c>
      <c r="G1836" s="1" t="str">
        <f>+VLOOKUP(bloque1_2[[#This Row],[niño]],BD.niños[[Código]:[sexo]],6,FALSE)</f>
        <v>9 y 10</v>
      </c>
      <c r="H1836" s="1" t="str">
        <f>+VLOOKUP(bloque1_2[[#This Row],[niño]],BD.niños[[Código]:[sexo]],7,FALSE)</f>
        <v>F</v>
      </c>
      <c r="I1836" s="1">
        <v>1</v>
      </c>
    </row>
    <row r="1837" spans="1:9" x14ac:dyDescent="0.55000000000000004">
      <c r="A1837" s="1">
        <v>58</v>
      </c>
      <c r="B1837" t="s">
        <v>438</v>
      </c>
      <c r="C1837" s="1" t="s">
        <v>4</v>
      </c>
      <c r="D1837" s="1">
        <v>5</v>
      </c>
      <c r="E1837" s="1" t="s">
        <v>78</v>
      </c>
      <c r="F1837">
        <v>5</v>
      </c>
      <c r="G1837" s="1" t="str">
        <f>+VLOOKUP(bloque1_2[[#This Row],[niño]],BD.niños[[Código]:[sexo]],6,FALSE)</f>
        <v>5 y 6</v>
      </c>
      <c r="H1837" s="1" t="str">
        <f>+VLOOKUP(bloque1_2[[#This Row],[niño]],BD.niños[[Código]:[sexo]],7,FALSE)</f>
        <v>M</v>
      </c>
      <c r="I1837" s="1">
        <v>1</v>
      </c>
    </row>
    <row r="1838" spans="1:9" x14ac:dyDescent="0.55000000000000004">
      <c r="A1838" s="1">
        <v>58</v>
      </c>
      <c r="B1838" t="s">
        <v>438</v>
      </c>
      <c r="C1838" s="1" t="s">
        <v>4</v>
      </c>
      <c r="D1838" s="1">
        <v>5</v>
      </c>
      <c r="E1838" s="1" t="s">
        <v>82</v>
      </c>
      <c r="F1838">
        <v>7</v>
      </c>
      <c r="G1838" s="1" t="str">
        <f>+VLOOKUP(bloque1_2[[#This Row],[niño]],BD.niños[[Código]:[sexo]],6,FALSE)</f>
        <v>5 y 6</v>
      </c>
      <c r="H1838" s="1" t="str">
        <f>+VLOOKUP(bloque1_2[[#This Row],[niño]],BD.niños[[Código]:[sexo]],7,FALSE)</f>
        <v>F</v>
      </c>
      <c r="I1838" s="1">
        <v>1</v>
      </c>
    </row>
    <row r="1839" spans="1:9" x14ac:dyDescent="0.55000000000000004">
      <c r="A1839" s="1">
        <v>58</v>
      </c>
      <c r="B1839" t="s">
        <v>438</v>
      </c>
      <c r="C1839" s="1" t="s">
        <v>4</v>
      </c>
      <c r="D1839" s="1">
        <v>5</v>
      </c>
      <c r="E1839" s="1" t="s">
        <v>85</v>
      </c>
      <c r="F1839">
        <v>5</v>
      </c>
      <c r="G1839" s="1" t="str">
        <f>+VLOOKUP(bloque1_2[[#This Row],[niño]],BD.niños[[Código]:[sexo]],6,FALSE)</f>
        <v>5 y 6</v>
      </c>
      <c r="H1839" s="1" t="str">
        <f>+VLOOKUP(bloque1_2[[#This Row],[niño]],BD.niños[[Código]:[sexo]],7,FALSE)</f>
        <v>M</v>
      </c>
      <c r="I1839" s="1">
        <v>1</v>
      </c>
    </row>
    <row r="1840" spans="1:9" x14ac:dyDescent="0.55000000000000004">
      <c r="A1840" s="1">
        <v>58</v>
      </c>
      <c r="B1840" t="s">
        <v>438</v>
      </c>
      <c r="C1840" s="1" t="s">
        <v>4</v>
      </c>
      <c r="D1840" s="1">
        <v>5</v>
      </c>
      <c r="E1840" s="1" t="s">
        <v>184</v>
      </c>
      <c r="F1840">
        <v>5</v>
      </c>
      <c r="G1840" s="1" t="str">
        <f>+VLOOKUP(bloque1_2[[#This Row],[niño]],BD.niños[[Código]:[sexo]],6,FALSE)</f>
        <v>7 y 8</v>
      </c>
      <c r="H1840" s="1" t="str">
        <f>+VLOOKUP(bloque1_2[[#This Row],[niño]],BD.niños[[Código]:[sexo]],7,FALSE)</f>
        <v>M</v>
      </c>
      <c r="I1840" s="1">
        <v>1</v>
      </c>
    </row>
    <row r="1841" spans="1:9" x14ac:dyDescent="0.55000000000000004">
      <c r="A1841" s="1">
        <v>58</v>
      </c>
      <c r="B1841" t="s">
        <v>438</v>
      </c>
      <c r="C1841" s="1" t="s">
        <v>4</v>
      </c>
      <c r="D1841" s="1">
        <v>5</v>
      </c>
      <c r="E1841" s="1" t="s">
        <v>187</v>
      </c>
      <c r="F1841">
        <v>5</v>
      </c>
      <c r="G1841" s="1" t="str">
        <f>+VLOOKUP(bloque1_2[[#This Row],[niño]],BD.niños[[Código]:[sexo]],6,FALSE)</f>
        <v>7 y 8</v>
      </c>
      <c r="H1841" s="1" t="str">
        <f>+VLOOKUP(bloque1_2[[#This Row],[niño]],BD.niños[[Código]:[sexo]],7,FALSE)</f>
        <v>F</v>
      </c>
      <c r="I1841" s="1">
        <v>1</v>
      </c>
    </row>
    <row r="1842" spans="1:9" x14ac:dyDescent="0.55000000000000004">
      <c r="A1842" s="1">
        <v>58</v>
      </c>
      <c r="B1842" t="s">
        <v>438</v>
      </c>
      <c r="C1842" s="1" t="s">
        <v>4</v>
      </c>
      <c r="D1842" s="1">
        <v>5</v>
      </c>
      <c r="E1842" s="1" t="s">
        <v>192</v>
      </c>
      <c r="F1842">
        <v>7</v>
      </c>
      <c r="G1842" s="1" t="str">
        <f>+VLOOKUP(bloque1_2[[#This Row],[niño]],BD.niños[[Código]:[sexo]],6,FALSE)</f>
        <v>7 y 8</v>
      </c>
      <c r="H1842" s="1" t="str">
        <f>+VLOOKUP(bloque1_2[[#This Row],[niño]],BD.niños[[Código]:[sexo]],7,FALSE)</f>
        <v>M</v>
      </c>
      <c r="I1842" s="1">
        <v>1</v>
      </c>
    </row>
    <row r="1843" spans="1:9" x14ac:dyDescent="0.55000000000000004">
      <c r="A1843" s="1">
        <v>58</v>
      </c>
      <c r="B1843" t="s">
        <v>438</v>
      </c>
      <c r="C1843" s="1" t="s">
        <v>4</v>
      </c>
      <c r="D1843" s="1">
        <v>5</v>
      </c>
      <c r="E1843" s="1" t="s">
        <v>195</v>
      </c>
      <c r="F1843">
        <v>5</v>
      </c>
      <c r="G1843" s="1" t="str">
        <f>+VLOOKUP(bloque1_2[[#This Row],[niño]],BD.niños[[Código]:[sexo]],6,FALSE)</f>
        <v>9 y 10</v>
      </c>
      <c r="H1843" s="1" t="str">
        <f>+VLOOKUP(bloque1_2[[#This Row],[niño]],BD.niños[[Código]:[sexo]],7,FALSE)</f>
        <v>M</v>
      </c>
      <c r="I1843" s="1">
        <v>1</v>
      </c>
    </row>
    <row r="1844" spans="1:9" x14ac:dyDescent="0.55000000000000004">
      <c r="A1844" s="1">
        <v>58</v>
      </c>
      <c r="B1844" t="s">
        <v>438</v>
      </c>
      <c r="C1844" s="1" t="s">
        <v>4</v>
      </c>
      <c r="D1844" s="1">
        <v>5</v>
      </c>
      <c r="E1844" s="1" t="s">
        <v>199</v>
      </c>
      <c r="F1844">
        <v>5</v>
      </c>
      <c r="G1844" s="1" t="str">
        <f>+VLOOKUP(bloque1_2[[#This Row],[niño]],BD.niños[[Código]:[sexo]],6,FALSE)</f>
        <v>9 y 10</v>
      </c>
      <c r="H1844" s="1" t="str">
        <f>+VLOOKUP(bloque1_2[[#This Row],[niño]],BD.niños[[Código]:[sexo]],7,FALSE)</f>
        <v>M</v>
      </c>
      <c r="I1844" s="1">
        <v>1</v>
      </c>
    </row>
    <row r="1845" spans="1:9" x14ac:dyDescent="0.55000000000000004">
      <c r="A1845" s="1">
        <v>58</v>
      </c>
      <c r="B1845" t="s">
        <v>438</v>
      </c>
      <c r="C1845" s="1" t="s">
        <v>4</v>
      </c>
      <c r="D1845" s="1">
        <v>5</v>
      </c>
      <c r="E1845" s="1" t="s">
        <v>203</v>
      </c>
      <c r="F1845">
        <v>1</v>
      </c>
      <c r="G1845" s="1" t="str">
        <f>+VLOOKUP(bloque1_2[[#This Row],[niño]],BD.niños[[Código]:[sexo]],6,FALSE)</f>
        <v>9 y 10</v>
      </c>
      <c r="H1845" s="1" t="str">
        <f>+VLOOKUP(bloque1_2[[#This Row],[niño]],BD.niños[[Código]:[sexo]],7,FALSE)</f>
        <v>F</v>
      </c>
      <c r="I1845" s="1">
        <v>1</v>
      </c>
    </row>
    <row r="1846" spans="1:9" x14ac:dyDescent="0.55000000000000004">
      <c r="A1846" s="1">
        <v>58</v>
      </c>
      <c r="B1846" t="s">
        <v>438</v>
      </c>
      <c r="C1846" s="1" t="s">
        <v>4</v>
      </c>
      <c r="D1846" s="1">
        <v>5</v>
      </c>
      <c r="E1846" s="1" t="s">
        <v>206</v>
      </c>
      <c r="F1846">
        <v>5</v>
      </c>
      <c r="G1846" s="1" t="str">
        <f>+VLOOKUP(bloque1_2[[#This Row],[niño]],BD.niños[[Código]:[sexo]],6,FALSE)</f>
        <v>9 y 10</v>
      </c>
      <c r="H1846" s="1" t="str">
        <f>+VLOOKUP(bloque1_2[[#This Row],[niño]],BD.niños[[Código]:[sexo]],7,FALSE)</f>
        <v>F</v>
      </c>
      <c r="I1846" s="1">
        <v>1</v>
      </c>
    </row>
    <row r="1847" spans="1:9" x14ac:dyDescent="0.55000000000000004">
      <c r="A1847" s="1">
        <v>58</v>
      </c>
      <c r="B1847" t="s">
        <v>438</v>
      </c>
      <c r="C1847" s="1" t="s">
        <v>4</v>
      </c>
      <c r="D1847" s="1">
        <v>5</v>
      </c>
      <c r="E1847" s="1" t="s">
        <v>210</v>
      </c>
      <c r="F1847">
        <v>5</v>
      </c>
      <c r="G1847" s="1" t="str">
        <f>+VLOOKUP(bloque1_2[[#This Row],[niño]],BD.niños[[Código]:[sexo]],6,FALSE)</f>
        <v>7 y 8</v>
      </c>
      <c r="H1847" s="1" t="str">
        <f>+VLOOKUP(bloque1_2[[#This Row],[niño]],BD.niños[[Código]:[sexo]],7,FALSE)</f>
        <v>M</v>
      </c>
      <c r="I1847" s="1">
        <v>1</v>
      </c>
    </row>
    <row r="1848" spans="1:9" x14ac:dyDescent="0.55000000000000004">
      <c r="A1848" s="1">
        <v>58</v>
      </c>
      <c r="B1848" t="s">
        <v>438</v>
      </c>
      <c r="C1848" s="1" t="s">
        <v>4</v>
      </c>
      <c r="D1848" s="1">
        <v>5</v>
      </c>
      <c r="E1848" s="1" t="s">
        <v>274</v>
      </c>
      <c r="F1848">
        <v>5</v>
      </c>
      <c r="G1848" s="1" t="str">
        <f>+VLOOKUP(bloque1_2[[#This Row],[niño]],BD.niños[[Código]:[sexo]],6,FALSE)</f>
        <v>5 y 6</v>
      </c>
      <c r="H1848" s="1" t="str">
        <f>+VLOOKUP(bloque1_2[[#This Row],[niño]],BD.niños[[Código]:[sexo]],7,FALSE)</f>
        <v>M</v>
      </c>
      <c r="I1848" s="1">
        <v>1</v>
      </c>
    </row>
    <row r="1849" spans="1:9" x14ac:dyDescent="0.55000000000000004">
      <c r="A1849" s="1">
        <v>58</v>
      </c>
      <c r="B1849" t="s">
        <v>438</v>
      </c>
      <c r="C1849" s="1" t="s">
        <v>4</v>
      </c>
      <c r="D1849" s="1">
        <v>5</v>
      </c>
      <c r="E1849" s="1" t="s">
        <v>276</v>
      </c>
      <c r="F1849">
        <v>5</v>
      </c>
      <c r="G1849" s="1" t="str">
        <f>+VLOOKUP(bloque1_2[[#This Row],[niño]],BD.niños[[Código]:[sexo]],6,FALSE)</f>
        <v>5 y 6</v>
      </c>
      <c r="H1849" s="1" t="str">
        <f>+VLOOKUP(bloque1_2[[#This Row],[niño]],BD.niños[[Código]:[sexo]],7,FALSE)</f>
        <v>M</v>
      </c>
      <c r="I1849" s="1">
        <v>1</v>
      </c>
    </row>
    <row r="1850" spans="1:9" x14ac:dyDescent="0.55000000000000004">
      <c r="A1850" s="1">
        <v>58</v>
      </c>
      <c r="B1850" t="s">
        <v>438</v>
      </c>
      <c r="C1850" s="1" t="s">
        <v>4</v>
      </c>
      <c r="D1850" s="1">
        <v>5</v>
      </c>
      <c r="E1850" s="1" t="s">
        <v>279</v>
      </c>
      <c r="F1850">
        <v>6</v>
      </c>
      <c r="G1850" s="1" t="str">
        <f>+VLOOKUP(bloque1_2[[#This Row],[niño]],BD.niños[[Código]:[sexo]],6,FALSE)</f>
        <v>7 y 8</v>
      </c>
      <c r="H1850" s="1" t="str">
        <f>+VLOOKUP(bloque1_2[[#This Row],[niño]],BD.niños[[Código]:[sexo]],7,FALSE)</f>
        <v>F</v>
      </c>
      <c r="I1850" s="1">
        <v>1</v>
      </c>
    </row>
    <row r="1851" spans="1:9" x14ac:dyDescent="0.55000000000000004">
      <c r="A1851" s="1">
        <v>58</v>
      </c>
      <c r="B1851" t="s">
        <v>438</v>
      </c>
      <c r="C1851" s="1" t="s">
        <v>4</v>
      </c>
      <c r="D1851" s="1">
        <v>5</v>
      </c>
      <c r="E1851" s="1" t="s">
        <v>282</v>
      </c>
      <c r="F1851">
        <v>6</v>
      </c>
      <c r="G1851" s="1" t="str">
        <f>+VLOOKUP(bloque1_2[[#This Row],[niño]],BD.niños[[Código]:[sexo]],6,FALSE)</f>
        <v>5 y 6</v>
      </c>
      <c r="H1851" s="1" t="str">
        <f>+VLOOKUP(bloque1_2[[#This Row],[niño]],BD.niños[[Código]:[sexo]],7,FALSE)</f>
        <v>F</v>
      </c>
      <c r="I1851" s="1">
        <v>1</v>
      </c>
    </row>
    <row r="1852" spans="1:9" x14ac:dyDescent="0.55000000000000004">
      <c r="A1852" s="1">
        <v>58</v>
      </c>
      <c r="B1852" t="s">
        <v>438</v>
      </c>
      <c r="C1852" s="1" t="s">
        <v>4</v>
      </c>
      <c r="D1852" s="1">
        <v>5</v>
      </c>
      <c r="E1852" s="1" t="s">
        <v>352</v>
      </c>
      <c r="F1852">
        <v>6</v>
      </c>
      <c r="G1852" s="1" t="str">
        <f>+VLOOKUP(bloque1_2[[#This Row],[niño]],BD.niños[[Código]:[sexo]],6,FALSE)</f>
        <v>7 y 8</v>
      </c>
      <c r="H1852" s="1" t="str">
        <f>+VLOOKUP(bloque1_2[[#This Row],[niño]],BD.niños[[Código]:[sexo]],7,FALSE)</f>
        <v>F</v>
      </c>
      <c r="I1852" s="1">
        <v>1</v>
      </c>
    </row>
    <row r="1853" spans="1:9" x14ac:dyDescent="0.55000000000000004">
      <c r="A1853" s="1">
        <v>58</v>
      </c>
      <c r="B1853" t="s">
        <v>438</v>
      </c>
      <c r="C1853" s="1" t="s">
        <v>4</v>
      </c>
      <c r="D1853" s="1">
        <v>5</v>
      </c>
      <c r="E1853" s="1" t="s">
        <v>357</v>
      </c>
      <c r="F1853">
        <v>5</v>
      </c>
      <c r="G1853" s="1" t="str">
        <f>+VLOOKUP(bloque1_2[[#This Row],[niño]],BD.niños[[Código]:[sexo]],6,FALSE)</f>
        <v>7 y 8</v>
      </c>
      <c r="H1853" s="1" t="str">
        <f>+VLOOKUP(bloque1_2[[#This Row],[niño]],BD.niños[[Código]:[sexo]],7,FALSE)</f>
        <v>M</v>
      </c>
      <c r="I1853" s="1">
        <v>1</v>
      </c>
    </row>
    <row r="1854" spans="1:9" x14ac:dyDescent="0.55000000000000004">
      <c r="A1854" s="1">
        <v>58</v>
      </c>
      <c r="B1854" t="s">
        <v>438</v>
      </c>
      <c r="C1854" s="1" t="s">
        <v>4</v>
      </c>
      <c r="D1854" s="1">
        <v>5</v>
      </c>
      <c r="E1854" s="1" t="s">
        <v>360</v>
      </c>
      <c r="F1854">
        <v>6</v>
      </c>
      <c r="G1854" s="1" t="str">
        <f>+VLOOKUP(bloque1_2[[#This Row],[niño]],BD.niños[[Código]:[sexo]],6,FALSE)</f>
        <v>9 y 10</v>
      </c>
      <c r="H1854" s="1" t="str">
        <f>+VLOOKUP(bloque1_2[[#This Row],[niño]],BD.niños[[Código]:[sexo]],7,FALSE)</f>
        <v>M</v>
      </c>
      <c r="I1854" s="1">
        <v>1</v>
      </c>
    </row>
    <row r="1855" spans="1:9" x14ac:dyDescent="0.55000000000000004">
      <c r="A1855" s="1">
        <v>58</v>
      </c>
      <c r="B1855" t="s">
        <v>438</v>
      </c>
      <c r="C1855" s="1" t="s">
        <v>4</v>
      </c>
      <c r="D1855" s="1">
        <v>5</v>
      </c>
      <c r="E1855" s="1" t="s">
        <v>364</v>
      </c>
      <c r="F1855">
        <v>6</v>
      </c>
      <c r="G1855" s="1" t="str">
        <f>+VLOOKUP(bloque1_2[[#This Row],[niño]],BD.niños[[Código]:[sexo]],6,FALSE)</f>
        <v>9 y 10</v>
      </c>
      <c r="H1855" s="1" t="str">
        <f>+VLOOKUP(bloque1_2[[#This Row],[niño]],BD.niños[[Código]:[sexo]],7,FALSE)</f>
        <v>M</v>
      </c>
      <c r="I1855" s="1">
        <v>1</v>
      </c>
    </row>
    <row r="1856" spans="1:9" x14ac:dyDescent="0.55000000000000004">
      <c r="A1856" s="1">
        <v>58</v>
      </c>
      <c r="B1856" t="s">
        <v>438</v>
      </c>
      <c r="C1856" s="1" t="s">
        <v>4</v>
      </c>
      <c r="D1856" s="1">
        <v>5</v>
      </c>
      <c r="E1856" s="1" t="s">
        <v>368</v>
      </c>
      <c r="F1856">
        <v>6</v>
      </c>
      <c r="G1856" s="1" t="str">
        <f>+VLOOKUP(bloque1_2[[#This Row],[niño]],BD.niños[[Código]:[sexo]],6,FALSE)</f>
        <v>9 y 10</v>
      </c>
      <c r="H1856" s="1" t="str">
        <f>+VLOOKUP(bloque1_2[[#This Row],[niño]],BD.niños[[Código]:[sexo]],7,FALSE)</f>
        <v>M</v>
      </c>
      <c r="I1856" s="1">
        <v>1</v>
      </c>
    </row>
    <row r="1857" spans="1:9" x14ac:dyDescent="0.55000000000000004">
      <c r="A1857" s="1">
        <v>58</v>
      </c>
      <c r="B1857" t="s">
        <v>438</v>
      </c>
      <c r="C1857" s="1" t="s">
        <v>4</v>
      </c>
      <c r="D1857" s="1">
        <v>5</v>
      </c>
      <c r="E1857" s="1" t="s">
        <v>371</v>
      </c>
      <c r="F1857">
        <v>5</v>
      </c>
      <c r="G1857" s="1" t="str">
        <f>+VLOOKUP(bloque1_2[[#This Row],[niño]],BD.niños[[Código]:[sexo]],6,FALSE)</f>
        <v>9 y 10</v>
      </c>
      <c r="H1857" s="1" t="str">
        <f>+VLOOKUP(bloque1_2[[#This Row],[niño]],BD.niños[[Código]:[sexo]],7,FALSE)</f>
        <v>F</v>
      </c>
      <c r="I1857" s="1">
        <v>1</v>
      </c>
    </row>
    <row r="1858" spans="1:9" x14ac:dyDescent="0.55000000000000004">
      <c r="A1858" s="1">
        <v>59</v>
      </c>
      <c r="B1858" t="s">
        <v>439</v>
      </c>
      <c r="C1858" s="1" t="s">
        <v>6</v>
      </c>
      <c r="D1858" s="1">
        <v>3</v>
      </c>
      <c r="E1858" s="1" t="s">
        <v>36</v>
      </c>
      <c r="F1858">
        <v>3</v>
      </c>
      <c r="G1858" s="1" t="str">
        <f>+VLOOKUP(bloque1_2[[#This Row],[niño]],BD.niños[[Código]:[sexo]],6,FALSE)</f>
        <v>5 y 6</v>
      </c>
      <c r="H1858" s="1" t="str">
        <f>+VLOOKUP(bloque1_2[[#This Row],[niño]],BD.niños[[Código]:[sexo]],7,FALSE)</f>
        <v>M</v>
      </c>
      <c r="I1858" s="1">
        <v>1</v>
      </c>
    </row>
    <row r="1859" spans="1:9" x14ac:dyDescent="0.55000000000000004">
      <c r="A1859" s="1">
        <v>59</v>
      </c>
      <c r="B1859" t="s">
        <v>439</v>
      </c>
      <c r="C1859" s="1" t="s">
        <v>6</v>
      </c>
      <c r="D1859" s="1">
        <v>3</v>
      </c>
      <c r="E1859" s="1" t="s">
        <v>40</v>
      </c>
      <c r="F1859">
        <v>3</v>
      </c>
      <c r="G1859" s="1" t="str">
        <f>+VLOOKUP(bloque1_2[[#This Row],[niño]],BD.niños[[Código]:[sexo]],6,FALSE)</f>
        <v>7 y 8</v>
      </c>
      <c r="H1859" s="1" t="str">
        <f>+VLOOKUP(bloque1_2[[#This Row],[niño]],BD.niños[[Código]:[sexo]],7,FALSE)</f>
        <v>M</v>
      </c>
      <c r="I1859" s="1">
        <v>1</v>
      </c>
    </row>
    <row r="1860" spans="1:9" x14ac:dyDescent="0.55000000000000004">
      <c r="A1860" s="1">
        <v>59</v>
      </c>
      <c r="B1860" t="s">
        <v>439</v>
      </c>
      <c r="C1860" s="1" t="s">
        <v>6</v>
      </c>
      <c r="D1860" s="1">
        <v>3</v>
      </c>
      <c r="E1860" s="1" t="s">
        <v>44</v>
      </c>
      <c r="F1860">
        <v>3</v>
      </c>
      <c r="G1860" s="1" t="str">
        <f>+VLOOKUP(bloque1_2[[#This Row],[niño]],BD.niños[[Código]:[sexo]],6,FALSE)</f>
        <v>7 y 8</v>
      </c>
      <c r="H1860" s="1" t="str">
        <f>+VLOOKUP(bloque1_2[[#This Row],[niño]],BD.niños[[Código]:[sexo]],7,FALSE)</f>
        <v>F</v>
      </c>
      <c r="I1860" s="1">
        <v>1</v>
      </c>
    </row>
    <row r="1861" spans="1:9" x14ac:dyDescent="0.55000000000000004">
      <c r="A1861" s="1">
        <v>59</v>
      </c>
      <c r="B1861" t="s">
        <v>439</v>
      </c>
      <c r="C1861" s="1" t="s">
        <v>6</v>
      </c>
      <c r="D1861" s="1">
        <v>3</v>
      </c>
      <c r="E1861" s="1" t="s">
        <v>48</v>
      </c>
      <c r="F1861">
        <v>5</v>
      </c>
      <c r="G1861" s="1" t="str">
        <f>+VLOOKUP(bloque1_2[[#This Row],[niño]],BD.niños[[Código]:[sexo]],6,FALSE)</f>
        <v>7 y 8</v>
      </c>
      <c r="H1861" s="1" t="str">
        <f>+VLOOKUP(bloque1_2[[#This Row],[niño]],BD.niños[[Código]:[sexo]],7,FALSE)</f>
        <v>F</v>
      </c>
      <c r="I1861" s="1">
        <v>1</v>
      </c>
    </row>
    <row r="1862" spans="1:9" x14ac:dyDescent="0.55000000000000004">
      <c r="A1862" s="1">
        <v>59</v>
      </c>
      <c r="B1862" t="s">
        <v>439</v>
      </c>
      <c r="C1862" s="1" t="s">
        <v>6</v>
      </c>
      <c r="D1862" s="1">
        <v>3</v>
      </c>
      <c r="E1862" s="1" t="s">
        <v>52</v>
      </c>
      <c r="F1862">
        <v>3</v>
      </c>
      <c r="G1862" s="1" t="str">
        <f>+VLOOKUP(bloque1_2[[#This Row],[niño]],BD.niños[[Código]:[sexo]],6,FALSE)</f>
        <v>7 y 8</v>
      </c>
      <c r="H1862" s="1" t="str">
        <f>+VLOOKUP(bloque1_2[[#This Row],[niño]],BD.niños[[Código]:[sexo]],7,FALSE)</f>
        <v>F</v>
      </c>
      <c r="I1862" s="1">
        <v>1</v>
      </c>
    </row>
    <row r="1863" spans="1:9" x14ac:dyDescent="0.55000000000000004">
      <c r="A1863" s="1">
        <v>59</v>
      </c>
      <c r="B1863" t="s">
        <v>439</v>
      </c>
      <c r="C1863" s="1" t="s">
        <v>6</v>
      </c>
      <c r="D1863" s="1">
        <v>3</v>
      </c>
      <c r="E1863" s="1" t="s">
        <v>56</v>
      </c>
      <c r="F1863">
        <v>6</v>
      </c>
      <c r="G1863" s="1" t="str">
        <f>+VLOOKUP(bloque1_2[[#This Row],[niño]],BD.niños[[Código]:[sexo]],6,FALSE)</f>
        <v>7 y 8</v>
      </c>
      <c r="H1863" s="1" t="str">
        <f>+VLOOKUP(bloque1_2[[#This Row],[niño]],BD.niños[[Código]:[sexo]],7,FALSE)</f>
        <v>F</v>
      </c>
      <c r="I1863" s="1">
        <v>1</v>
      </c>
    </row>
    <row r="1864" spans="1:9" x14ac:dyDescent="0.55000000000000004">
      <c r="A1864" s="1">
        <v>59</v>
      </c>
      <c r="B1864" t="s">
        <v>439</v>
      </c>
      <c r="C1864" s="1" t="s">
        <v>6</v>
      </c>
      <c r="D1864" s="1">
        <v>3</v>
      </c>
      <c r="E1864" s="1" t="s">
        <v>60</v>
      </c>
      <c r="F1864">
        <v>3</v>
      </c>
      <c r="G1864" s="1" t="str">
        <f>+VLOOKUP(bloque1_2[[#This Row],[niño]],BD.niños[[Código]:[sexo]],6,FALSE)</f>
        <v>9 y 10</v>
      </c>
      <c r="H1864" s="1" t="str">
        <f>+VLOOKUP(bloque1_2[[#This Row],[niño]],BD.niños[[Código]:[sexo]],7,FALSE)</f>
        <v>M</v>
      </c>
      <c r="I1864" s="1">
        <v>1</v>
      </c>
    </row>
    <row r="1865" spans="1:9" x14ac:dyDescent="0.55000000000000004">
      <c r="A1865" s="1">
        <v>59</v>
      </c>
      <c r="B1865" t="s">
        <v>439</v>
      </c>
      <c r="C1865" s="1" t="s">
        <v>6</v>
      </c>
      <c r="D1865" s="1">
        <v>3</v>
      </c>
      <c r="E1865" s="1" t="s">
        <v>64</v>
      </c>
      <c r="F1865">
        <v>2</v>
      </c>
      <c r="G1865" s="1" t="str">
        <f>+VLOOKUP(bloque1_2[[#This Row],[niño]],BD.niños[[Código]:[sexo]],6,FALSE)</f>
        <v>9 y 10</v>
      </c>
      <c r="H1865" s="1" t="str">
        <f>+VLOOKUP(bloque1_2[[#This Row],[niño]],BD.niños[[Código]:[sexo]],7,FALSE)</f>
        <v>F</v>
      </c>
      <c r="I1865" s="1">
        <v>1</v>
      </c>
    </row>
    <row r="1866" spans="1:9" x14ac:dyDescent="0.55000000000000004">
      <c r="A1866" s="1">
        <v>59</v>
      </c>
      <c r="B1866" t="s">
        <v>439</v>
      </c>
      <c r="C1866" s="1" t="s">
        <v>6</v>
      </c>
      <c r="D1866" s="1">
        <v>3</v>
      </c>
      <c r="E1866" s="1" t="s">
        <v>68</v>
      </c>
      <c r="F1866">
        <v>3</v>
      </c>
      <c r="G1866" s="1" t="str">
        <f>+VLOOKUP(bloque1_2[[#This Row],[niño]],BD.niños[[Código]:[sexo]],6,FALSE)</f>
        <v>9 y 10</v>
      </c>
      <c r="H1866" s="1" t="str">
        <f>+VLOOKUP(bloque1_2[[#This Row],[niño]],BD.niños[[Código]:[sexo]],7,FALSE)</f>
        <v>M</v>
      </c>
      <c r="I1866" s="1">
        <v>1</v>
      </c>
    </row>
    <row r="1867" spans="1:9" x14ac:dyDescent="0.55000000000000004">
      <c r="A1867" s="1">
        <v>59</v>
      </c>
      <c r="B1867" t="s">
        <v>439</v>
      </c>
      <c r="C1867" s="1" t="s">
        <v>6</v>
      </c>
      <c r="D1867" s="1">
        <v>3</v>
      </c>
      <c r="E1867" s="1" t="s">
        <v>72</v>
      </c>
      <c r="F1867">
        <v>1</v>
      </c>
      <c r="G1867" s="1" t="str">
        <f>+VLOOKUP(bloque1_2[[#This Row],[niño]],BD.niños[[Código]:[sexo]],6,FALSE)</f>
        <v>9 y 10</v>
      </c>
      <c r="H1867" s="1" t="str">
        <f>+VLOOKUP(bloque1_2[[#This Row],[niño]],BD.niños[[Código]:[sexo]],7,FALSE)</f>
        <v>F</v>
      </c>
      <c r="I1867" s="1">
        <v>1</v>
      </c>
    </row>
    <row r="1868" spans="1:9" x14ac:dyDescent="0.55000000000000004">
      <c r="A1868" s="1">
        <v>59</v>
      </c>
      <c r="B1868" t="s">
        <v>439</v>
      </c>
      <c r="C1868" s="1" t="s">
        <v>6</v>
      </c>
      <c r="D1868" s="1">
        <v>3</v>
      </c>
      <c r="E1868" s="1" t="s">
        <v>75</v>
      </c>
      <c r="F1868">
        <v>7</v>
      </c>
      <c r="G1868" s="1" t="str">
        <f>+VLOOKUP(bloque1_2[[#This Row],[niño]],BD.niños[[Código]:[sexo]],6,FALSE)</f>
        <v>9 y 10</v>
      </c>
      <c r="H1868" s="1" t="str">
        <f>+VLOOKUP(bloque1_2[[#This Row],[niño]],BD.niños[[Código]:[sexo]],7,FALSE)</f>
        <v>F</v>
      </c>
      <c r="I1868" s="1">
        <v>1</v>
      </c>
    </row>
    <row r="1869" spans="1:9" x14ac:dyDescent="0.55000000000000004">
      <c r="A1869" s="1">
        <v>59</v>
      </c>
      <c r="B1869" t="s">
        <v>439</v>
      </c>
      <c r="C1869" s="1" t="s">
        <v>6</v>
      </c>
      <c r="D1869" s="1">
        <v>3</v>
      </c>
      <c r="E1869" s="1" t="s">
        <v>78</v>
      </c>
      <c r="F1869">
        <v>4</v>
      </c>
      <c r="G1869" s="1" t="str">
        <f>+VLOOKUP(bloque1_2[[#This Row],[niño]],BD.niños[[Código]:[sexo]],6,FALSE)</f>
        <v>5 y 6</v>
      </c>
      <c r="H1869" s="1" t="str">
        <f>+VLOOKUP(bloque1_2[[#This Row],[niño]],BD.niños[[Código]:[sexo]],7,FALSE)</f>
        <v>M</v>
      </c>
      <c r="I1869" s="1">
        <v>1</v>
      </c>
    </row>
    <row r="1870" spans="1:9" x14ac:dyDescent="0.55000000000000004">
      <c r="A1870" s="1">
        <v>59</v>
      </c>
      <c r="B1870" t="s">
        <v>439</v>
      </c>
      <c r="C1870" s="1" t="s">
        <v>6</v>
      </c>
      <c r="D1870" s="1">
        <v>3</v>
      </c>
      <c r="E1870" s="1" t="s">
        <v>82</v>
      </c>
      <c r="F1870">
        <v>3</v>
      </c>
      <c r="G1870" s="1" t="str">
        <f>+VLOOKUP(bloque1_2[[#This Row],[niño]],BD.niños[[Código]:[sexo]],6,FALSE)</f>
        <v>5 y 6</v>
      </c>
      <c r="H1870" s="1" t="str">
        <f>+VLOOKUP(bloque1_2[[#This Row],[niño]],BD.niños[[Código]:[sexo]],7,FALSE)</f>
        <v>F</v>
      </c>
      <c r="I1870" s="1">
        <v>1</v>
      </c>
    </row>
    <row r="1871" spans="1:9" x14ac:dyDescent="0.55000000000000004">
      <c r="A1871" s="1">
        <v>59</v>
      </c>
      <c r="B1871" t="s">
        <v>439</v>
      </c>
      <c r="C1871" s="1" t="s">
        <v>6</v>
      </c>
      <c r="D1871" s="1">
        <v>3</v>
      </c>
      <c r="E1871" s="1" t="s">
        <v>85</v>
      </c>
      <c r="F1871">
        <v>4</v>
      </c>
      <c r="G1871" s="1" t="str">
        <f>+VLOOKUP(bloque1_2[[#This Row],[niño]],BD.niños[[Código]:[sexo]],6,FALSE)</f>
        <v>5 y 6</v>
      </c>
      <c r="H1871" s="1" t="str">
        <f>+VLOOKUP(bloque1_2[[#This Row],[niño]],BD.niños[[Código]:[sexo]],7,FALSE)</f>
        <v>M</v>
      </c>
      <c r="I1871" s="1">
        <v>1</v>
      </c>
    </row>
    <row r="1872" spans="1:9" x14ac:dyDescent="0.55000000000000004">
      <c r="A1872" s="1">
        <v>59</v>
      </c>
      <c r="B1872" t="s">
        <v>439</v>
      </c>
      <c r="C1872" s="1" t="s">
        <v>6</v>
      </c>
      <c r="D1872" s="1">
        <v>3</v>
      </c>
      <c r="E1872" s="1" t="s">
        <v>184</v>
      </c>
      <c r="F1872">
        <v>4</v>
      </c>
      <c r="G1872" s="1" t="str">
        <f>+VLOOKUP(bloque1_2[[#This Row],[niño]],BD.niños[[Código]:[sexo]],6,FALSE)</f>
        <v>7 y 8</v>
      </c>
      <c r="H1872" s="1" t="str">
        <f>+VLOOKUP(bloque1_2[[#This Row],[niño]],BD.niños[[Código]:[sexo]],7,FALSE)</f>
        <v>M</v>
      </c>
      <c r="I1872" s="1">
        <v>1</v>
      </c>
    </row>
    <row r="1873" spans="1:9" x14ac:dyDescent="0.55000000000000004">
      <c r="A1873" s="1">
        <v>59</v>
      </c>
      <c r="B1873" t="s">
        <v>439</v>
      </c>
      <c r="C1873" s="1" t="s">
        <v>6</v>
      </c>
      <c r="D1873" s="1">
        <v>3</v>
      </c>
      <c r="E1873" s="1" t="s">
        <v>187</v>
      </c>
      <c r="F1873">
        <v>3</v>
      </c>
      <c r="G1873" s="1" t="str">
        <f>+VLOOKUP(bloque1_2[[#This Row],[niño]],BD.niños[[Código]:[sexo]],6,FALSE)</f>
        <v>7 y 8</v>
      </c>
      <c r="H1873" s="1" t="str">
        <f>+VLOOKUP(bloque1_2[[#This Row],[niño]],BD.niños[[Código]:[sexo]],7,FALSE)</f>
        <v>F</v>
      </c>
      <c r="I1873" s="1">
        <v>1</v>
      </c>
    </row>
    <row r="1874" spans="1:9" x14ac:dyDescent="0.55000000000000004">
      <c r="A1874" s="1">
        <v>59</v>
      </c>
      <c r="B1874" t="s">
        <v>439</v>
      </c>
      <c r="C1874" s="1" t="s">
        <v>6</v>
      </c>
      <c r="D1874" s="1">
        <v>3</v>
      </c>
      <c r="E1874" s="1" t="s">
        <v>192</v>
      </c>
      <c r="F1874">
        <v>3</v>
      </c>
      <c r="G1874" s="1" t="str">
        <f>+VLOOKUP(bloque1_2[[#This Row],[niño]],BD.niños[[Código]:[sexo]],6,FALSE)</f>
        <v>7 y 8</v>
      </c>
      <c r="H1874" s="1" t="str">
        <f>+VLOOKUP(bloque1_2[[#This Row],[niño]],BD.niños[[Código]:[sexo]],7,FALSE)</f>
        <v>M</v>
      </c>
      <c r="I1874" s="1">
        <v>1</v>
      </c>
    </row>
    <row r="1875" spans="1:9" x14ac:dyDescent="0.55000000000000004">
      <c r="A1875" s="1">
        <v>59</v>
      </c>
      <c r="B1875" t="s">
        <v>439</v>
      </c>
      <c r="C1875" s="1" t="s">
        <v>6</v>
      </c>
      <c r="D1875" s="1">
        <v>3</v>
      </c>
      <c r="E1875" s="1" t="s">
        <v>195</v>
      </c>
      <c r="F1875">
        <v>3</v>
      </c>
      <c r="G1875" s="1" t="str">
        <f>+VLOOKUP(bloque1_2[[#This Row],[niño]],BD.niños[[Código]:[sexo]],6,FALSE)</f>
        <v>9 y 10</v>
      </c>
      <c r="H1875" s="1" t="str">
        <f>+VLOOKUP(bloque1_2[[#This Row],[niño]],BD.niños[[Código]:[sexo]],7,FALSE)</f>
        <v>M</v>
      </c>
      <c r="I1875" s="1">
        <v>1</v>
      </c>
    </row>
    <row r="1876" spans="1:9" x14ac:dyDescent="0.55000000000000004">
      <c r="A1876" s="1">
        <v>59</v>
      </c>
      <c r="B1876" t="s">
        <v>439</v>
      </c>
      <c r="C1876" s="1" t="s">
        <v>6</v>
      </c>
      <c r="D1876" s="1">
        <v>3</v>
      </c>
      <c r="E1876" s="1" t="s">
        <v>199</v>
      </c>
      <c r="F1876">
        <v>3</v>
      </c>
      <c r="G1876" s="1" t="str">
        <f>+VLOOKUP(bloque1_2[[#This Row],[niño]],BD.niños[[Código]:[sexo]],6,FALSE)</f>
        <v>9 y 10</v>
      </c>
      <c r="H1876" s="1" t="str">
        <f>+VLOOKUP(bloque1_2[[#This Row],[niño]],BD.niños[[Código]:[sexo]],7,FALSE)</f>
        <v>M</v>
      </c>
      <c r="I1876" s="1">
        <v>1</v>
      </c>
    </row>
    <row r="1877" spans="1:9" x14ac:dyDescent="0.55000000000000004">
      <c r="A1877" s="1">
        <v>59</v>
      </c>
      <c r="B1877" t="s">
        <v>439</v>
      </c>
      <c r="C1877" s="1" t="s">
        <v>6</v>
      </c>
      <c r="D1877" s="1">
        <v>3</v>
      </c>
      <c r="E1877" s="1" t="s">
        <v>203</v>
      </c>
      <c r="F1877">
        <v>3</v>
      </c>
      <c r="G1877" s="1" t="str">
        <f>+VLOOKUP(bloque1_2[[#This Row],[niño]],BD.niños[[Código]:[sexo]],6,FALSE)</f>
        <v>9 y 10</v>
      </c>
      <c r="H1877" s="1" t="str">
        <f>+VLOOKUP(bloque1_2[[#This Row],[niño]],BD.niños[[Código]:[sexo]],7,FALSE)</f>
        <v>F</v>
      </c>
      <c r="I1877" s="1">
        <v>1</v>
      </c>
    </row>
    <row r="1878" spans="1:9" x14ac:dyDescent="0.55000000000000004">
      <c r="A1878" s="1">
        <v>59</v>
      </c>
      <c r="B1878" t="s">
        <v>439</v>
      </c>
      <c r="C1878" s="1" t="s">
        <v>6</v>
      </c>
      <c r="D1878" s="1">
        <v>3</v>
      </c>
      <c r="E1878" s="1" t="s">
        <v>206</v>
      </c>
      <c r="F1878">
        <v>3</v>
      </c>
      <c r="G1878" s="1" t="str">
        <f>+VLOOKUP(bloque1_2[[#This Row],[niño]],BD.niños[[Código]:[sexo]],6,FALSE)</f>
        <v>9 y 10</v>
      </c>
      <c r="H1878" s="1" t="str">
        <f>+VLOOKUP(bloque1_2[[#This Row],[niño]],BD.niños[[Código]:[sexo]],7,FALSE)</f>
        <v>F</v>
      </c>
      <c r="I1878" s="1">
        <v>1</v>
      </c>
    </row>
    <row r="1879" spans="1:9" x14ac:dyDescent="0.55000000000000004">
      <c r="A1879" s="1">
        <v>59</v>
      </c>
      <c r="B1879" t="s">
        <v>439</v>
      </c>
      <c r="C1879" s="1" t="s">
        <v>6</v>
      </c>
      <c r="D1879" s="1">
        <v>3</v>
      </c>
      <c r="E1879" s="1" t="s">
        <v>210</v>
      </c>
      <c r="F1879">
        <v>3</v>
      </c>
      <c r="G1879" s="1" t="str">
        <f>+VLOOKUP(bloque1_2[[#This Row],[niño]],BD.niños[[Código]:[sexo]],6,FALSE)</f>
        <v>7 y 8</v>
      </c>
      <c r="H1879" s="1" t="str">
        <f>+VLOOKUP(bloque1_2[[#This Row],[niño]],BD.niños[[Código]:[sexo]],7,FALSE)</f>
        <v>M</v>
      </c>
      <c r="I1879" s="1">
        <v>1</v>
      </c>
    </row>
    <row r="1880" spans="1:9" x14ac:dyDescent="0.55000000000000004">
      <c r="A1880" s="1">
        <v>59</v>
      </c>
      <c r="B1880" t="s">
        <v>439</v>
      </c>
      <c r="C1880" s="1" t="s">
        <v>6</v>
      </c>
      <c r="D1880" s="1">
        <v>3</v>
      </c>
      <c r="E1880" s="1" t="s">
        <v>274</v>
      </c>
      <c r="F1880">
        <v>3</v>
      </c>
      <c r="G1880" s="1" t="str">
        <f>+VLOOKUP(bloque1_2[[#This Row],[niño]],BD.niños[[Código]:[sexo]],6,FALSE)</f>
        <v>5 y 6</v>
      </c>
      <c r="H1880" s="1" t="str">
        <f>+VLOOKUP(bloque1_2[[#This Row],[niño]],BD.niños[[Código]:[sexo]],7,FALSE)</f>
        <v>M</v>
      </c>
      <c r="I1880" s="1">
        <v>1</v>
      </c>
    </row>
    <row r="1881" spans="1:9" x14ac:dyDescent="0.55000000000000004">
      <c r="A1881" s="1">
        <v>59</v>
      </c>
      <c r="B1881" t="s">
        <v>439</v>
      </c>
      <c r="C1881" s="1" t="s">
        <v>6</v>
      </c>
      <c r="D1881" s="1">
        <v>3</v>
      </c>
      <c r="E1881" s="1" t="s">
        <v>276</v>
      </c>
      <c r="F1881">
        <v>3</v>
      </c>
      <c r="G1881" s="1" t="str">
        <f>+VLOOKUP(bloque1_2[[#This Row],[niño]],BD.niños[[Código]:[sexo]],6,FALSE)</f>
        <v>5 y 6</v>
      </c>
      <c r="H1881" s="1" t="str">
        <f>+VLOOKUP(bloque1_2[[#This Row],[niño]],BD.niños[[Código]:[sexo]],7,FALSE)</f>
        <v>M</v>
      </c>
      <c r="I1881" s="1">
        <v>1</v>
      </c>
    </row>
    <row r="1882" spans="1:9" x14ac:dyDescent="0.55000000000000004">
      <c r="A1882" s="1">
        <v>59</v>
      </c>
      <c r="B1882" t="s">
        <v>439</v>
      </c>
      <c r="C1882" s="1" t="s">
        <v>6</v>
      </c>
      <c r="D1882" s="1">
        <v>3</v>
      </c>
      <c r="E1882" s="1" t="s">
        <v>279</v>
      </c>
      <c r="F1882">
        <v>3</v>
      </c>
      <c r="G1882" s="1" t="str">
        <f>+VLOOKUP(bloque1_2[[#This Row],[niño]],BD.niños[[Código]:[sexo]],6,FALSE)</f>
        <v>7 y 8</v>
      </c>
      <c r="H1882" s="1" t="str">
        <f>+VLOOKUP(bloque1_2[[#This Row],[niño]],BD.niños[[Código]:[sexo]],7,FALSE)</f>
        <v>F</v>
      </c>
      <c r="I1882" s="1">
        <v>1</v>
      </c>
    </row>
    <row r="1883" spans="1:9" x14ac:dyDescent="0.55000000000000004">
      <c r="A1883" s="1">
        <v>59</v>
      </c>
      <c r="B1883" t="s">
        <v>439</v>
      </c>
      <c r="C1883" s="1" t="s">
        <v>6</v>
      </c>
      <c r="D1883" s="1">
        <v>3</v>
      </c>
      <c r="E1883" s="1" t="s">
        <v>282</v>
      </c>
      <c r="F1883">
        <v>3</v>
      </c>
      <c r="G1883" s="1" t="str">
        <f>+VLOOKUP(bloque1_2[[#This Row],[niño]],BD.niños[[Código]:[sexo]],6,FALSE)</f>
        <v>5 y 6</v>
      </c>
      <c r="H1883" s="1" t="str">
        <f>+VLOOKUP(bloque1_2[[#This Row],[niño]],BD.niños[[Código]:[sexo]],7,FALSE)</f>
        <v>F</v>
      </c>
      <c r="I1883" s="1">
        <v>1</v>
      </c>
    </row>
    <row r="1884" spans="1:9" x14ac:dyDescent="0.55000000000000004">
      <c r="A1884" s="1">
        <v>59</v>
      </c>
      <c r="B1884" t="s">
        <v>439</v>
      </c>
      <c r="C1884" s="1" t="s">
        <v>6</v>
      </c>
      <c r="D1884" s="1">
        <v>3</v>
      </c>
      <c r="E1884" s="1" t="s">
        <v>352</v>
      </c>
      <c r="F1884">
        <v>2</v>
      </c>
      <c r="G1884" s="1" t="str">
        <f>+VLOOKUP(bloque1_2[[#This Row],[niño]],BD.niños[[Código]:[sexo]],6,FALSE)</f>
        <v>7 y 8</v>
      </c>
      <c r="H1884" s="1" t="str">
        <f>+VLOOKUP(bloque1_2[[#This Row],[niño]],BD.niños[[Código]:[sexo]],7,FALSE)</f>
        <v>F</v>
      </c>
      <c r="I1884" s="1">
        <v>1</v>
      </c>
    </row>
    <row r="1885" spans="1:9" x14ac:dyDescent="0.55000000000000004">
      <c r="A1885" s="1">
        <v>59</v>
      </c>
      <c r="B1885" t="s">
        <v>439</v>
      </c>
      <c r="C1885" s="1" t="s">
        <v>6</v>
      </c>
      <c r="D1885" s="1">
        <v>3</v>
      </c>
      <c r="E1885" s="1" t="s">
        <v>357</v>
      </c>
      <c r="F1885">
        <v>4</v>
      </c>
      <c r="G1885" s="1" t="str">
        <f>+VLOOKUP(bloque1_2[[#This Row],[niño]],BD.niños[[Código]:[sexo]],6,FALSE)</f>
        <v>7 y 8</v>
      </c>
      <c r="H1885" s="1" t="str">
        <f>+VLOOKUP(bloque1_2[[#This Row],[niño]],BD.niños[[Código]:[sexo]],7,FALSE)</f>
        <v>M</v>
      </c>
      <c r="I1885" s="1">
        <v>1</v>
      </c>
    </row>
    <row r="1886" spans="1:9" x14ac:dyDescent="0.55000000000000004">
      <c r="A1886" s="1">
        <v>59</v>
      </c>
      <c r="B1886" t="s">
        <v>439</v>
      </c>
      <c r="C1886" s="1" t="s">
        <v>6</v>
      </c>
      <c r="D1886" s="1">
        <v>3</v>
      </c>
      <c r="E1886" s="1" t="s">
        <v>360</v>
      </c>
      <c r="F1886">
        <v>4</v>
      </c>
      <c r="G1886" s="1" t="str">
        <f>+VLOOKUP(bloque1_2[[#This Row],[niño]],BD.niños[[Código]:[sexo]],6,FALSE)</f>
        <v>9 y 10</v>
      </c>
      <c r="H1886" s="1" t="str">
        <f>+VLOOKUP(bloque1_2[[#This Row],[niño]],BD.niños[[Código]:[sexo]],7,FALSE)</f>
        <v>M</v>
      </c>
      <c r="I1886" s="1">
        <v>1</v>
      </c>
    </row>
    <row r="1887" spans="1:9" x14ac:dyDescent="0.55000000000000004">
      <c r="A1887" s="1">
        <v>59</v>
      </c>
      <c r="B1887" t="s">
        <v>439</v>
      </c>
      <c r="C1887" s="1" t="s">
        <v>6</v>
      </c>
      <c r="D1887" s="1">
        <v>3</v>
      </c>
      <c r="E1887" s="1" t="s">
        <v>364</v>
      </c>
      <c r="F1887">
        <v>3</v>
      </c>
      <c r="G1887" s="1" t="str">
        <f>+VLOOKUP(bloque1_2[[#This Row],[niño]],BD.niños[[Código]:[sexo]],6,FALSE)</f>
        <v>9 y 10</v>
      </c>
      <c r="H1887" s="1" t="str">
        <f>+VLOOKUP(bloque1_2[[#This Row],[niño]],BD.niños[[Código]:[sexo]],7,FALSE)</f>
        <v>M</v>
      </c>
      <c r="I1887" s="1">
        <v>1</v>
      </c>
    </row>
    <row r="1888" spans="1:9" x14ac:dyDescent="0.55000000000000004">
      <c r="A1888" s="1">
        <v>59</v>
      </c>
      <c r="B1888" t="s">
        <v>439</v>
      </c>
      <c r="C1888" s="1" t="s">
        <v>6</v>
      </c>
      <c r="D1888" s="1">
        <v>3</v>
      </c>
      <c r="E1888" s="1" t="s">
        <v>368</v>
      </c>
      <c r="F1888">
        <v>3</v>
      </c>
      <c r="G1888" s="1" t="str">
        <f>+VLOOKUP(bloque1_2[[#This Row],[niño]],BD.niños[[Código]:[sexo]],6,FALSE)</f>
        <v>9 y 10</v>
      </c>
      <c r="H1888" s="1" t="str">
        <f>+VLOOKUP(bloque1_2[[#This Row],[niño]],BD.niños[[Código]:[sexo]],7,FALSE)</f>
        <v>M</v>
      </c>
      <c r="I1888" s="1">
        <v>1</v>
      </c>
    </row>
    <row r="1889" spans="1:9" x14ac:dyDescent="0.55000000000000004">
      <c r="A1889" s="1">
        <v>59</v>
      </c>
      <c r="B1889" t="s">
        <v>439</v>
      </c>
      <c r="C1889" s="1" t="s">
        <v>6</v>
      </c>
      <c r="D1889" s="1">
        <v>3</v>
      </c>
      <c r="E1889" s="1" t="s">
        <v>371</v>
      </c>
      <c r="F1889">
        <v>3</v>
      </c>
      <c r="G1889" s="1" t="str">
        <f>+VLOOKUP(bloque1_2[[#This Row],[niño]],BD.niños[[Código]:[sexo]],6,FALSE)</f>
        <v>9 y 10</v>
      </c>
      <c r="H1889" s="1" t="str">
        <f>+VLOOKUP(bloque1_2[[#This Row],[niño]],BD.niños[[Código]:[sexo]],7,FALSE)</f>
        <v>F</v>
      </c>
      <c r="I1889" s="1">
        <v>1</v>
      </c>
    </row>
    <row r="1890" spans="1:9" x14ac:dyDescent="0.55000000000000004">
      <c r="A1890" s="1">
        <v>60</v>
      </c>
      <c r="B1890" t="s">
        <v>440</v>
      </c>
      <c r="C1890" s="1" t="s">
        <v>5</v>
      </c>
      <c r="D1890" s="1">
        <v>6</v>
      </c>
      <c r="E1890" s="1" t="s">
        <v>36</v>
      </c>
      <c r="F1890">
        <v>1</v>
      </c>
      <c r="G1890" s="1" t="str">
        <f>+VLOOKUP(bloque1_2[[#This Row],[niño]],BD.niños[[Código]:[sexo]],6,FALSE)</f>
        <v>5 y 6</v>
      </c>
      <c r="H1890" s="1" t="str">
        <f>+VLOOKUP(bloque1_2[[#This Row],[niño]],BD.niños[[Código]:[sexo]],7,FALSE)</f>
        <v>M</v>
      </c>
      <c r="I1890" s="1">
        <v>1</v>
      </c>
    </row>
    <row r="1891" spans="1:9" x14ac:dyDescent="0.55000000000000004">
      <c r="A1891" s="1">
        <v>60</v>
      </c>
      <c r="B1891" t="s">
        <v>440</v>
      </c>
      <c r="C1891" s="1" t="s">
        <v>5</v>
      </c>
      <c r="D1891" s="1">
        <v>6</v>
      </c>
      <c r="E1891" s="1" t="s">
        <v>40</v>
      </c>
      <c r="F1891">
        <v>6</v>
      </c>
      <c r="G1891" s="1" t="str">
        <f>+VLOOKUP(bloque1_2[[#This Row],[niño]],BD.niños[[Código]:[sexo]],6,FALSE)</f>
        <v>7 y 8</v>
      </c>
      <c r="H1891" s="1" t="str">
        <f>+VLOOKUP(bloque1_2[[#This Row],[niño]],BD.niños[[Código]:[sexo]],7,FALSE)</f>
        <v>M</v>
      </c>
      <c r="I1891" s="1">
        <v>1</v>
      </c>
    </row>
    <row r="1892" spans="1:9" x14ac:dyDescent="0.55000000000000004">
      <c r="A1892" s="1">
        <v>60</v>
      </c>
      <c r="B1892" t="s">
        <v>440</v>
      </c>
      <c r="C1892" s="1" t="s">
        <v>5</v>
      </c>
      <c r="D1892" s="1">
        <v>6</v>
      </c>
      <c r="E1892" s="1" t="s">
        <v>44</v>
      </c>
      <c r="F1892">
        <v>6</v>
      </c>
      <c r="G1892" s="1" t="str">
        <f>+VLOOKUP(bloque1_2[[#This Row],[niño]],BD.niños[[Código]:[sexo]],6,FALSE)</f>
        <v>7 y 8</v>
      </c>
      <c r="H1892" s="1" t="str">
        <f>+VLOOKUP(bloque1_2[[#This Row],[niño]],BD.niños[[Código]:[sexo]],7,FALSE)</f>
        <v>F</v>
      </c>
      <c r="I1892" s="1">
        <v>1</v>
      </c>
    </row>
    <row r="1893" spans="1:9" x14ac:dyDescent="0.55000000000000004">
      <c r="A1893" s="1">
        <v>60</v>
      </c>
      <c r="B1893" t="s">
        <v>440</v>
      </c>
      <c r="C1893" s="1" t="s">
        <v>5</v>
      </c>
      <c r="D1893" s="1">
        <v>6</v>
      </c>
      <c r="E1893" s="1" t="s">
        <v>48</v>
      </c>
      <c r="F1893">
        <v>2</v>
      </c>
      <c r="G1893" s="1" t="str">
        <f>+VLOOKUP(bloque1_2[[#This Row],[niño]],BD.niños[[Código]:[sexo]],6,FALSE)</f>
        <v>7 y 8</v>
      </c>
      <c r="H1893" s="1" t="str">
        <f>+VLOOKUP(bloque1_2[[#This Row],[niño]],BD.niños[[Código]:[sexo]],7,FALSE)</f>
        <v>F</v>
      </c>
      <c r="I1893" s="1">
        <v>1</v>
      </c>
    </row>
    <row r="1894" spans="1:9" x14ac:dyDescent="0.55000000000000004">
      <c r="A1894" s="1">
        <v>60</v>
      </c>
      <c r="B1894" t="s">
        <v>440</v>
      </c>
      <c r="C1894" s="1" t="s">
        <v>5</v>
      </c>
      <c r="D1894" s="1">
        <v>6</v>
      </c>
      <c r="E1894" s="1" t="s">
        <v>52</v>
      </c>
      <c r="F1894">
        <v>6</v>
      </c>
      <c r="G1894" s="1" t="str">
        <f>+VLOOKUP(bloque1_2[[#This Row],[niño]],BD.niños[[Código]:[sexo]],6,FALSE)</f>
        <v>7 y 8</v>
      </c>
      <c r="H1894" s="1" t="str">
        <f>+VLOOKUP(bloque1_2[[#This Row],[niño]],BD.niños[[Código]:[sexo]],7,FALSE)</f>
        <v>F</v>
      </c>
      <c r="I1894" s="1">
        <v>1</v>
      </c>
    </row>
    <row r="1895" spans="1:9" x14ac:dyDescent="0.55000000000000004">
      <c r="A1895" s="1">
        <v>60</v>
      </c>
      <c r="B1895" t="s">
        <v>440</v>
      </c>
      <c r="C1895" s="1" t="s">
        <v>5</v>
      </c>
      <c r="D1895" s="1">
        <v>6</v>
      </c>
      <c r="E1895" s="1" t="s">
        <v>56</v>
      </c>
      <c r="F1895">
        <v>6</v>
      </c>
      <c r="G1895" s="1" t="str">
        <f>+VLOOKUP(bloque1_2[[#This Row],[niño]],BD.niños[[Código]:[sexo]],6,FALSE)</f>
        <v>7 y 8</v>
      </c>
      <c r="H1895" s="1" t="str">
        <f>+VLOOKUP(bloque1_2[[#This Row],[niño]],BD.niños[[Código]:[sexo]],7,FALSE)</f>
        <v>F</v>
      </c>
      <c r="I1895" s="1">
        <v>1</v>
      </c>
    </row>
    <row r="1896" spans="1:9" x14ac:dyDescent="0.55000000000000004">
      <c r="A1896" s="1">
        <v>60</v>
      </c>
      <c r="B1896" t="s">
        <v>440</v>
      </c>
      <c r="C1896" s="1" t="s">
        <v>5</v>
      </c>
      <c r="D1896" s="1">
        <v>6</v>
      </c>
      <c r="E1896" s="1" t="s">
        <v>60</v>
      </c>
      <c r="F1896">
        <v>6</v>
      </c>
      <c r="G1896" s="1" t="str">
        <f>+VLOOKUP(bloque1_2[[#This Row],[niño]],BD.niños[[Código]:[sexo]],6,FALSE)</f>
        <v>9 y 10</v>
      </c>
      <c r="H1896" s="1" t="str">
        <f>+VLOOKUP(bloque1_2[[#This Row],[niño]],BD.niños[[Código]:[sexo]],7,FALSE)</f>
        <v>M</v>
      </c>
      <c r="I1896" s="1">
        <v>1</v>
      </c>
    </row>
    <row r="1897" spans="1:9" x14ac:dyDescent="0.55000000000000004">
      <c r="A1897" s="1">
        <v>60</v>
      </c>
      <c r="B1897" t="s">
        <v>440</v>
      </c>
      <c r="C1897" s="1" t="s">
        <v>5</v>
      </c>
      <c r="D1897" s="1">
        <v>6</v>
      </c>
      <c r="E1897" s="1" t="s">
        <v>64</v>
      </c>
      <c r="F1897">
        <v>6</v>
      </c>
      <c r="G1897" s="1" t="str">
        <f>+VLOOKUP(bloque1_2[[#This Row],[niño]],BD.niños[[Código]:[sexo]],6,FALSE)</f>
        <v>9 y 10</v>
      </c>
      <c r="H1897" s="1" t="str">
        <f>+VLOOKUP(bloque1_2[[#This Row],[niño]],BD.niños[[Código]:[sexo]],7,FALSE)</f>
        <v>F</v>
      </c>
      <c r="I1897" s="1">
        <v>1</v>
      </c>
    </row>
    <row r="1898" spans="1:9" x14ac:dyDescent="0.55000000000000004">
      <c r="A1898" s="1">
        <v>60</v>
      </c>
      <c r="B1898" t="s">
        <v>440</v>
      </c>
      <c r="C1898" s="1" t="s">
        <v>5</v>
      </c>
      <c r="D1898" s="1">
        <v>6</v>
      </c>
      <c r="E1898" s="1" t="s">
        <v>68</v>
      </c>
      <c r="F1898">
        <v>6</v>
      </c>
      <c r="G1898" s="1" t="str">
        <f>+VLOOKUP(bloque1_2[[#This Row],[niño]],BD.niños[[Código]:[sexo]],6,FALSE)</f>
        <v>9 y 10</v>
      </c>
      <c r="H1898" s="1" t="str">
        <f>+VLOOKUP(bloque1_2[[#This Row],[niño]],BD.niños[[Código]:[sexo]],7,FALSE)</f>
        <v>M</v>
      </c>
      <c r="I1898" s="1">
        <v>1</v>
      </c>
    </row>
    <row r="1899" spans="1:9" x14ac:dyDescent="0.55000000000000004">
      <c r="A1899" s="1">
        <v>60</v>
      </c>
      <c r="B1899" t="s">
        <v>440</v>
      </c>
      <c r="C1899" s="1" t="s">
        <v>5</v>
      </c>
      <c r="D1899" s="1">
        <v>6</v>
      </c>
      <c r="E1899" s="1" t="s">
        <v>72</v>
      </c>
      <c r="F1899">
        <v>6</v>
      </c>
      <c r="G1899" s="1" t="str">
        <f>+VLOOKUP(bloque1_2[[#This Row],[niño]],BD.niños[[Código]:[sexo]],6,FALSE)</f>
        <v>9 y 10</v>
      </c>
      <c r="H1899" s="1" t="str">
        <f>+VLOOKUP(bloque1_2[[#This Row],[niño]],BD.niños[[Código]:[sexo]],7,FALSE)</f>
        <v>F</v>
      </c>
      <c r="I1899" s="1">
        <v>1</v>
      </c>
    </row>
    <row r="1900" spans="1:9" x14ac:dyDescent="0.55000000000000004">
      <c r="A1900" s="1">
        <v>60</v>
      </c>
      <c r="B1900" t="s">
        <v>440</v>
      </c>
      <c r="C1900" s="1" t="s">
        <v>5</v>
      </c>
      <c r="D1900" s="1">
        <v>6</v>
      </c>
      <c r="E1900" s="1" t="s">
        <v>75</v>
      </c>
      <c r="F1900">
        <v>6</v>
      </c>
      <c r="G1900" s="1" t="str">
        <f>+VLOOKUP(bloque1_2[[#This Row],[niño]],BD.niños[[Código]:[sexo]],6,FALSE)</f>
        <v>9 y 10</v>
      </c>
      <c r="H1900" s="1" t="str">
        <f>+VLOOKUP(bloque1_2[[#This Row],[niño]],BD.niños[[Código]:[sexo]],7,FALSE)</f>
        <v>F</v>
      </c>
      <c r="I1900" s="1">
        <v>1</v>
      </c>
    </row>
    <row r="1901" spans="1:9" x14ac:dyDescent="0.55000000000000004">
      <c r="A1901" s="1">
        <v>60</v>
      </c>
      <c r="B1901" t="s">
        <v>440</v>
      </c>
      <c r="C1901" s="1" t="s">
        <v>5</v>
      </c>
      <c r="D1901" s="1">
        <v>6</v>
      </c>
      <c r="E1901" s="1" t="s">
        <v>78</v>
      </c>
      <c r="F1901">
        <v>2</v>
      </c>
      <c r="G1901" s="1" t="str">
        <f>+VLOOKUP(bloque1_2[[#This Row],[niño]],BD.niños[[Código]:[sexo]],6,FALSE)</f>
        <v>5 y 6</v>
      </c>
      <c r="H1901" s="1" t="str">
        <f>+VLOOKUP(bloque1_2[[#This Row],[niño]],BD.niños[[Código]:[sexo]],7,FALSE)</f>
        <v>M</v>
      </c>
      <c r="I1901" s="1">
        <v>1</v>
      </c>
    </row>
    <row r="1902" spans="1:9" x14ac:dyDescent="0.55000000000000004">
      <c r="A1902" s="1">
        <v>60</v>
      </c>
      <c r="B1902" t="s">
        <v>440</v>
      </c>
      <c r="C1902" s="1" t="s">
        <v>5</v>
      </c>
      <c r="D1902" s="1">
        <v>6</v>
      </c>
      <c r="E1902" s="1" t="s">
        <v>82</v>
      </c>
      <c r="F1902">
        <v>7</v>
      </c>
      <c r="G1902" s="1" t="str">
        <f>+VLOOKUP(bloque1_2[[#This Row],[niño]],BD.niños[[Código]:[sexo]],6,FALSE)</f>
        <v>5 y 6</v>
      </c>
      <c r="H1902" s="1" t="str">
        <f>+VLOOKUP(bloque1_2[[#This Row],[niño]],BD.niños[[Código]:[sexo]],7,FALSE)</f>
        <v>F</v>
      </c>
      <c r="I1902" s="1">
        <v>1</v>
      </c>
    </row>
    <row r="1903" spans="1:9" x14ac:dyDescent="0.55000000000000004">
      <c r="A1903" s="1">
        <v>60</v>
      </c>
      <c r="B1903" t="s">
        <v>440</v>
      </c>
      <c r="C1903" s="1" t="s">
        <v>5</v>
      </c>
      <c r="D1903" s="1">
        <v>6</v>
      </c>
      <c r="E1903" s="1" t="s">
        <v>85</v>
      </c>
      <c r="F1903">
        <v>7</v>
      </c>
      <c r="G1903" s="1" t="str">
        <f>+VLOOKUP(bloque1_2[[#This Row],[niño]],BD.niños[[Código]:[sexo]],6,FALSE)</f>
        <v>5 y 6</v>
      </c>
      <c r="H1903" s="1" t="str">
        <f>+VLOOKUP(bloque1_2[[#This Row],[niño]],BD.niños[[Código]:[sexo]],7,FALSE)</f>
        <v>M</v>
      </c>
      <c r="I1903" s="1">
        <v>1</v>
      </c>
    </row>
    <row r="1904" spans="1:9" x14ac:dyDescent="0.55000000000000004">
      <c r="A1904" s="1">
        <v>60</v>
      </c>
      <c r="B1904" t="s">
        <v>440</v>
      </c>
      <c r="C1904" s="1" t="s">
        <v>5</v>
      </c>
      <c r="D1904" s="1">
        <v>6</v>
      </c>
      <c r="E1904" s="1" t="s">
        <v>184</v>
      </c>
      <c r="F1904">
        <v>6</v>
      </c>
      <c r="G1904" s="1" t="str">
        <f>+VLOOKUP(bloque1_2[[#This Row],[niño]],BD.niños[[Código]:[sexo]],6,FALSE)</f>
        <v>7 y 8</v>
      </c>
      <c r="H1904" s="1" t="str">
        <f>+VLOOKUP(bloque1_2[[#This Row],[niño]],BD.niños[[Código]:[sexo]],7,FALSE)</f>
        <v>M</v>
      </c>
      <c r="I1904" s="1">
        <v>1</v>
      </c>
    </row>
    <row r="1905" spans="1:9" x14ac:dyDescent="0.55000000000000004">
      <c r="A1905" s="1">
        <v>60</v>
      </c>
      <c r="B1905" t="s">
        <v>440</v>
      </c>
      <c r="C1905" s="1" t="s">
        <v>5</v>
      </c>
      <c r="D1905" s="1">
        <v>6</v>
      </c>
      <c r="E1905" s="1" t="s">
        <v>187</v>
      </c>
      <c r="F1905">
        <v>6</v>
      </c>
      <c r="G1905" s="1" t="str">
        <f>+VLOOKUP(bloque1_2[[#This Row],[niño]],BD.niños[[Código]:[sexo]],6,FALSE)</f>
        <v>7 y 8</v>
      </c>
      <c r="H1905" s="1" t="str">
        <f>+VLOOKUP(bloque1_2[[#This Row],[niño]],BD.niños[[Código]:[sexo]],7,FALSE)</f>
        <v>F</v>
      </c>
      <c r="I1905" s="1">
        <v>1</v>
      </c>
    </row>
    <row r="1906" spans="1:9" x14ac:dyDescent="0.55000000000000004">
      <c r="A1906" s="1">
        <v>60</v>
      </c>
      <c r="B1906" t="s">
        <v>440</v>
      </c>
      <c r="C1906" s="1" t="s">
        <v>5</v>
      </c>
      <c r="D1906" s="1">
        <v>6</v>
      </c>
      <c r="E1906" s="1" t="s">
        <v>192</v>
      </c>
      <c r="F1906">
        <v>2</v>
      </c>
      <c r="G1906" s="1" t="str">
        <f>+VLOOKUP(bloque1_2[[#This Row],[niño]],BD.niños[[Código]:[sexo]],6,FALSE)</f>
        <v>7 y 8</v>
      </c>
      <c r="H1906" s="1" t="str">
        <f>+VLOOKUP(bloque1_2[[#This Row],[niño]],BD.niños[[Código]:[sexo]],7,FALSE)</f>
        <v>M</v>
      </c>
      <c r="I1906" s="1">
        <v>1</v>
      </c>
    </row>
    <row r="1907" spans="1:9" x14ac:dyDescent="0.55000000000000004">
      <c r="A1907" s="1">
        <v>60</v>
      </c>
      <c r="B1907" t="s">
        <v>440</v>
      </c>
      <c r="C1907" s="1" t="s">
        <v>5</v>
      </c>
      <c r="D1907" s="1">
        <v>6</v>
      </c>
      <c r="E1907" s="1" t="s">
        <v>195</v>
      </c>
      <c r="F1907">
        <v>6</v>
      </c>
      <c r="G1907" s="1" t="str">
        <f>+VLOOKUP(bloque1_2[[#This Row],[niño]],BD.niños[[Código]:[sexo]],6,FALSE)</f>
        <v>9 y 10</v>
      </c>
      <c r="H1907" s="1" t="str">
        <f>+VLOOKUP(bloque1_2[[#This Row],[niño]],BD.niños[[Código]:[sexo]],7,FALSE)</f>
        <v>M</v>
      </c>
      <c r="I1907" s="1">
        <v>1</v>
      </c>
    </row>
    <row r="1908" spans="1:9" x14ac:dyDescent="0.55000000000000004">
      <c r="A1908" s="1">
        <v>60</v>
      </c>
      <c r="B1908" t="s">
        <v>440</v>
      </c>
      <c r="C1908" s="1" t="s">
        <v>5</v>
      </c>
      <c r="D1908" s="1">
        <v>6</v>
      </c>
      <c r="E1908" s="1" t="s">
        <v>199</v>
      </c>
      <c r="F1908">
        <v>6</v>
      </c>
      <c r="G1908" s="1" t="str">
        <f>+VLOOKUP(bloque1_2[[#This Row],[niño]],BD.niños[[Código]:[sexo]],6,FALSE)</f>
        <v>9 y 10</v>
      </c>
      <c r="H1908" s="1" t="str">
        <f>+VLOOKUP(bloque1_2[[#This Row],[niño]],BD.niños[[Código]:[sexo]],7,FALSE)</f>
        <v>M</v>
      </c>
      <c r="I1908" s="1">
        <v>1</v>
      </c>
    </row>
    <row r="1909" spans="1:9" x14ac:dyDescent="0.55000000000000004">
      <c r="A1909" s="1">
        <v>60</v>
      </c>
      <c r="B1909" t="s">
        <v>440</v>
      </c>
      <c r="C1909" s="1" t="s">
        <v>5</v>
      </c>
      <c r="D1909" s="1">
        <v>6</v>
      </c>
      <c r="E1909" s="1" t="s">
        <v>203</v>
      </c>
      <c r="F1909">
        <v>6</v>
      </c>
      <c r="G1909" s="1" t="str">
        <f>+VLOOKUP(bloque1_2[[#This Row],[niño]],BD.niños[[Código]:[sexo]],6,FALSE)</f>
        <v>9 y 10</v>
      </c>
      <c r="H1909" s="1" t="str">
        <f>+VLOOKUP(bloque1_2[[#This Row],[niño]],BD.niños[[Código]:[sexo]],7,FALSE)</f>
        <v>F</v>
      </c>
      <c r="I1909" s="1">
        <v>1</v>
      </c>
    </row>
    <row r="1910" spans="1:9" x14ac:dyDescent="0.55000000000000004">
      <c r="A1910" s="1">
        <v>60</v>
      </c>
      <c r="B1910" t="s">
        <v>440</v>
      </c>
      <c r="C1910" s="1" t="s">
        <v>5</v>
      </c>
      <c r="D1910" s="1">
        <v>6</v>
      </c>
      <c r="E1910" s="1" t="s">
        <v>206</v>
      </c>
      <c r="F1910">
        <v>1</v>
      </c>
      <c r="G1910" s="1" t="str">
        <f>+VLOOKUP(bloque1_2[[#This Row],[niño]],BD.niños[[Código]:[sexo]],6,FALSE)</f>
        <v>9 y 10</v>
      </c>
      <c r="H1910" s="1" t="str">
        <f>+VLOOKUP(bloque1_2[[#This Row],[niño]],BD.niños[[Código]:[sexo]],7,FALSE)</f>
        <v>F</v>
      </c>
      <c r="I1910" s="1">
        <v>1</v>
      </c>
    </row>
    <row r="1911" spans="1:9" x14ac:dyDescent="0.55000000000000004">
      <c r="A1911" s="1">
        <v>60</v>
      </c>
      <c r="B1911" t="s">
        <v>440</v>
      </c>
      <c r="C1911" s="1" t="s">
        <v>5</v>
      </c>
      <c r="D1911" s="1">
        <v>6</v>
      </c>
      <c r="E1911" s="1" t="s">
        <v>210</v>
      </c>
      <c r="F1911">
        <v>6</v>
      </c>
      <c r="G1911" s="1" t="str">
        <f>+VLOOKUP(bloque1_2[[#This Row],[niño]],BD.niños[[Código]:[sexo]],6,FALSE)</f>
        <v>7 y 8</v>
      </c>
      <c r="H1911" s="1" t="str">
        <f>+VLOOKUP(bloque1_2[[#This Row],[niño]],BD.niños[[Código]:[sexo]],7,FALSE)</f>
        <v>M</v>
      </c>
      <c r="I1911" s="1">
        <v>1</v>
      </c>
    </row>
    <row r="1912" spans="1:9" x14ac:dyDescent="0.55000000000000004">
      <c r="A1912" s="1">
        <v>60</v>
      </c>
      <c r="B1912" t="s">
        <v>440</v>
      </c>
      <c r="C1912" s="1" t="s">
        <v>5</v>
      </c>
      <c r="D1912" s="1">
        <v>6</v>
      </c>
      <c r="E1912" s="1" t="s">
        <v>274</v>
      </c>
      <c r="F1912">
        <v>6</v>
      </c>
      <c r="G1912" s="1" t="str">
        <f>+VLOOKUP(bloque1_2[[#This Row],[niño]],BD.niños[[Código]:[sexo]],6,FALSE)</f>
        <v>5 y 6</v>
      </c>
      <c r="H1912" s="1" t="str">
        <f>+VLOOKUP(bloque1_2[[#This Row],[niño]],BD.niños[[Código]:[sexo]],7,FALSE)</f>
        <v>M</v>
      </c>
      <c r="I1912" s="1">
        <v>1</v>
      </c>
    </row>
    <row r="1913" spans="1:9" x14ac:dyDescent="0.55000000000000004">
      <c r="A1913" s="1">
        <v>60</v>
      </c>
      <c r="B1913" t="s">
        <v>440</v>
      </c>
      <c r="C1913" s="1" t="s">
        <v>5</v>
      </c>
      <c r="D1913" s="1">
        <v>6</v>
      </c>
      <c r="E1913" s="1" t="s">
        <v>276</v>
      </c>
      <c r="F1913">
        <v>6</v>
      </c>
      <c r="G1913" s="1" t="str">
        <f>+VLOOKUP(bloque1_2[[#This Row],[niño]],BD.niños[[Código]:[sexo]],6,FALSE)</f>
        <v>5 y 6</v>
      </c>
      <c r="H1913" s="1" t="str">
        <f>+VLOOKUP(bloque1_2[[#This Row],[niño]],BD.niños[[Código]:[sexo]],7,FALSE)</f>
        <v>M</v>
      </c>
      <c r="I1913" s="1">
        <v>1</v>
      </c>
    </row>
    <row r="1914" spans="1:9" x14ac:dyDescent="0.55000000000000004">
      <c r="A1914" s="1">
        <v>60</v>
      </c>
      <c r="B1914" t="s">
        <v>440</v>
      </c>
      <c r="C1914" s="1" t="s">
        <v>5</v>
      </c>
      <c r="D1914" s="1">
        <v>6</v>
      </c>
      <c r="E1914" s="1" t="s">
        <v>279</v>
      </c>
      <c r="F1914">
        <v>5</v>
      </c>
      <c r="G1914" s="1" t="str">
        <f>+VLOOKUP(bloque1_2[[#This Row],[niño]],BD.niños[[Código]:[sexo]],6,FALSE)</f>
        <v>7 y 8</v>
      </c>
      <c r="H1914" s="1" t="str">
        <f>+VLOOKUP(bloque1_2[[#This Row],[niño]],BD.niños[[Código]:[sexo]],7,FALSE)</f>
        <v>F</v>
      </c>
      <c r="I1914" s="1">
        <v>1</v>
      </c>
    </row>
    <row r="1915" spans="1:9" x14ac:dyDescent="0.55000000000000004">
      <c r="A1915" s="1">
        <v>60</v>
      </c>
      <c r="B1915" t="s">
        <v>440</v>
      </c>
      <c r="C1915" s="1" t="s">
        <v>5</v>
      </c>
      <c r="D1915" s="1">
        <v>6</v>
      </c>
      <c r="E1915" s="1" t="s">
        <v>282</v>
      </c>
      <c r="F1915">
        <v>5</v>
      </c>
      <c r="G1915" s="1" t="str">
        <f>+VLOOKUP(bloque1_2[[#This Row],[niño]],BD.niños[[Código]:[sexo]],6,FALSE)</f>
        <v>5 y 6</v>
      </c>
      <c r="H1915" s="1" t="str">
        <f>+VLOOKUP(bloque1_2[[#This Row],[niño]],BD.niños[[Código]:[sexo]],7,FALSE)</f>
        <v>F</v>
      </c>
      <c r="I1915" s="1">
        <v>1</v>
      </c>
    </row>
    <row r="1916" spans="1:9" x14ac:dyDescent="0.55000000000000004">
      <c r="A1916" s="1">
        <v>60</v>
      </c>
      <c r="B1916" t="s">
        <v>440</v>
      </c>
      <c r="C1916" s="1" t="s">
        <v>5</v>
      </c>
      <c r="D1916" s="1">
        <v>6</v>
      </c>
      <c r="E1916" s="1" t="s">
        <v>352</v>
      </c>
      <c r="F1916">
        <v>2</v>
      </c>
      <c r="G1916" s="1" t="str">
        <f>+VLOOKUP(bloque1_2[[#This Row],[niño]],BD.niños[[Código]:[sexo]],6,FALSE)</f>
        <v>7 y 8</v>
      </c>
      <c r="H1916" s="1" t="str">
        <f>+VLOOKUP(bloque1_2[[#This Row],[niño]],BD.niños[[Código]:[sexo]],7,FALSE)</f>
        <v>F</v>
      </c>
      <c r="I1916" s="1">
        <v>1</v>
      </c>
    </row>
    <row r="1917" spans="1:9" x14ac:dyDescent="0.55000000000000004">
      <c r="A1917" s="1">
        <v>60</v>
      </c>
      <c r="B1917" t="s">
        <v>440</v>
      </c>
      <c r="C1917" s="1" t="s">
        <v>5</v>
      </c>
      <c r="D1917" s="1">
        <v>6</v>
      </c>
      <c r="E1917" s="1" t="s">
        <v>357</v>
      </c>
      <c r="F1917">
        <v>6</v>
      </c>
      <c r="G1917" s="1" t="str">
        <f>+VLOOKUP(bloque1_2[[#This Row],[niño]],BD.niños[[Código]:[sexo]],6,FALSE)</f>
        <v>7 y 8</v>
      </c>
      <c r="H1917" s="1" t="str">
        <f>+VLOOKUP(bloque1_2[[#This Row],[niño]],BD.niños[[Código]:[sexo]],7,FALSE)</f>
        <v>M</v>
      </c>
      <c r="I1917" s="1">
        <v>1</v>
      </c>
    </row>
    <row r="1918" spans="1:9" x14ac:dyDescent="0.55000000000000004">
      <c r="A1918" s="1">
        <v>60</v>
      </c>
      <c r="B1918" t="s">
        <v>440</v>
      </c>
      <c r="C1918" s="1" t="s">
        <v>5</v>
      </c>
      <c r="D1918" s="1">
        <v>6</v>
      </c>
      <c r="E1918" s="1" t="s">
        <v>360</v>
      </c>
      <c r="F1918">
        <v>6</v>
      </c>
      <c r="G1918" s="1" t="str">
        <f>+VLOOKUP(bloque1_2[[#This Row],[niño]],BD.niños[[Código]:[sexo]],6,FALSE)</f>
        <v>9 y 10</v>
      </c>
      <c r="H1918" s="1" t="str">
        <f>+VLOOKUP(bloque1_2[[#This Row],[niño]],BD.niños[[Código]:[sexo]],7,FALSE)</f>
        <v>M</v>
      </c>
      <c r="I1918" s="1">
        <v>1</v>
      </c>
    </row>
    <row r="1919" spans="1:9" x14ac:dyDescent="0.55000000000000004">
      <c r="A1919" s="1">
        <v>60</v>
      </c>
      <c r="B1919" t="s">
        <v>440</v>
      </c>
      <c r="C1919" s="1" t="s">
        <v>5</v>
      </c>
      <c r="D1919" s="1">
        <v>6</v>
      </c>
      <c r="E1919" s="1" t="s">
        <v>364</v>
      </c>
      <c r="F1919">
        <v>6</v>
      </c>
      <c r="G1919" s="1" t="str">
        <f>+VLOOKUP(bloque1_2[[#This Row],[niño]],BD.niños[[Código]:[sexo]],6,FALSE)</f>
        <v>9 y 10</v>
      </c>
      <c r="H1919" s="1" t="str">
        <f>+VLOOKUP(bloque1_2[[#This Row],[niño]],BD.niños[[Código]:[sexo]],7,FALSE)</f>
        <v>M</v>
      </c>
      <c r="I1919" s="1">
        <v>1</v>
      </c>
    </row>
    <row r="1920" spans="1:9" x14ac:dyDescent="0.55000000000000004">
      <c r="A1920" s="1">
        <v>60</v>
      </c>
      <c r="B1920" t="s">
        <v>440</v>
      </c>
      <c r="C1920" s="1" t="s">
        <v>5</v>
      </c>
      <c r="D1920" s="1">
        <v>6</v>
      </c>
      <c r="E1920" s="1" t="s">
        <v>368</v>
      </c>
      <c r="F1920">
        <v>6</v>
      </c>
      <c r="G1920" s="1" t="str">
        <f>+VLOOKUP(bloque1_2[[#This Row],[niño]],BD.niños[[Código]:[sexo]],6,FALSE)</f>
        <v>9 y 10</v>
      </c>
      <c r="H1920" s="1" t="str">
        <f>+VLOOKUP(bloque1_2[[#This Row],[niño]],BD.niños[[Código]:[sexo]],7,FALSE)</f>
        <v>M</v>
      </c>
      <c r="I1920" s="1">
        <v>1</v>
      </c>
    </row>
    <row r="1921" spans="1:9" x14ac:dyDescent="0.55000000000000004">
      <c r="A1921" s="1">
        <v>60</v>
      </c>
      <c r="B1921" t="s">
        <v>440</v>
      </c>
      <c r="C1921" s="1" t="s">
        <v>5</v>
      </c>
      <c r="D1921" s="1">
        <v>6</v>
      </c>
      <c r="E1921" s="1" t="s">
        <v>371</v>
      </c>
      <c r="F1921">
        <v>6</v>
      </c>
      <c r="G1921" s="1" t="str">
        <f>+VLOOKUP(bloque1_2[[#This Row],[niño]],BD.niños[[Código]:[sexo]],6,FALSE)</f>
        <v>9 y 10</v>
      </c>
      <c r="H1921" s="1" t="str">
        <f>+VLOOKUP(bloque1_2[[#This Row],[niño]],BD.niños[[Código]:[sexo]],7,FALSE)</f>
        <v>F</v>
      </c>
      <c r="I1921" s="1">
        <v>1</v>
      </c>
    </row>
    <row r="1922" spans="1:9" x14ac:dyDescent="0.55000000000000004">
      <c r="A1922" s="1">
        <v>61</v>
      </c>
      <c r="B1922" t="s">
        <v>441</v>
      </c>
      <c r="C1922" s="1" t="s">
        <v>2</v>
      </c>
      <c r="D1922" s="1">
        <v>1</v>
      </c>
      <c r="E1922" s="1" t="s">
        <v>36</v>
      </c>
      <c r="F1922">
        <v>5</v>
      </c>
      <c r="G1922" s="1" t="str">
        <f>+VLOOKUP(bloque1_2[[#This Row],[niño]],BD.niños[[Código]:[sexo]],6,FALSE)</f>
        <v>5 y 6</v>
      </c>
      <c r="H1922" s="1" t="str">
        <f>+VLOOKUP(bloque1_2[[#This Row],[niño]],BD.niños[[Código]:[sexo]],7,FALSE)</f>
        <v>M</v>
      </c>
      <c r="I1922" s="1">
        <v>1</v>
      </c>
    </row>
    <row r="1923" spans="1:9" x14ac:dyDescent="0.55000000000000004">
      <c r="A1923" s="1">
        <v>61</v>
      </c>
      <c r="B1923" t="s">
        <v>441</v>
      </c>
      <c r="C1923" s="1" t="s">
        <v>2</v>
      </c>
      <c r="D1923" s="1">
        <v>1</v>
      </c>
      <c r="E1923" s="1" t="s">
        <v>40</v>
      </c>
      <c r="F1923">
        <v>1</v>
      </c>
      <c r="G1923" s="1" t="str">
        <f>+VLOOKUP(bloque1_2[[#This Row],[niño]],BD.niños[[Código]:[sexo]],6,FALSE)</f>
        <v>7 y 8</v>
      </c>
      <c r="H1923" s="1" t="str">
        <f>+VLOOKUP(bloque1_2[[#This Row],[niño]],BD.niños[[Código]:[sexo]],7,FALSE)</f>
        <v>M</v>
      </c>
      <c r="I1923" s="1">
        <v>1</v>
      </c>
    </row>
    <row r="1924" spans="1:9" x14ac:dyDescent="0.55000000000000004">
      <c r="A1924" s="1">
        <v>61</v>
      </c>
      <c r="B1924" t="s">
        <v>441</v>
      </c>
      <c r="C1924" s="1" t="s">
        <v>2</v>
      </c>
      <c r="D1924" s="1">
        <v>1</v>
      </c>
      <c r="E1924" s="1" t="s">
        <v>44</v>
      </c>
      <c r="F1924">
        <v>1</v>
      </c>
      <c r="G1924" s="1" t="str">
        <f>+VLOOKUP(bloque1_2[[#This Row],[niño]],BD.niños[[Código]:[sexo]],6,FALSE)</f>
        <v>7 y 8</v>
      </c>
      <c r="H1924" s="1" t="str">
        <f>+VLOOKUP(bloque1_2[[#This Row],[niño]],BD.niños[[Código]:[sexo]],7,FALSE)</f>
        <v>F</v>
      </c>
      <c r="I1924" s="1">
        <v>1</v>
      </c>
    </row>
    <row r="1925" spans="1:9" x14ac:dyDescent="0.55000000000000004">
      <c r="A1925" s="1">
        <v>61</v>
      </c>
      <c r="B1925" t="s">
        <v>441</v>
      </c>
      <c r="C1925" s="1" t="s">
        <v>2</v>
      </c>
      <c r="D1925" s="1">
        <v>1</v>
      </c>
      <c r="E1925" s="1" t="s">
        <v>48</v>
      </c>
      <c r="F1925">
        <v>1</v>
      </c>
      <c r="G1925" s="1" t="str">
        <f>+VLOOKUP(bloque1_2[[#This Row],[niño]],BD.niños[[Código]:[sexo]],6,FALSE)</f>
        <v>7 y 8</v>
      </c>
      <c r="H1925" s="1" t="str">
        <f>+VLOOKUP(bloque1_2[[#This Row],[niño]],BD.niños[[Código]:[sexo]],7,FALSE)</f>
        <v>F</v>
      </c>
      <c r="I1925" s="1">
        <v>1</v>
      </c>
    </row>
    <row r="1926" spans="1:9" x14ac:dyDescent="0.55000000000000004">
      <c r="A1926" s="1">
        <v>61</v>
      </c>
      <c r="B1926" t="s">
        <v>441</v>
      </c>
      <c r="C1926" s="1" t="s">
        <v>2</v>
      </c>
      <c r="D1926" s="1">
        <v>1</v>
      </c>
      <c r="E1926" s="1" t="s">
        <v>52</v>
      </c>
      <c r="F1926">
        <v>1</v>
      </c>
      <c r="G1926" s="1" t="str">
        <f>+VLOOKUP(bloque1_2[[#This Row],[niño]],BD.niños[[Código]:[sexo]],6,FALSE)</f>
        <v>7 y 8</v>
      </c>
      <c r="H1926" s="1" t="str">
        <f>+VLOOKUP(bloque1_2[[#This Row],[niño]],BD.niños[[Código]:[sexo]],7,FALSE)</f>
        <v>F</v>
      </c>
      <c r="I1926" s="1">
        <v>1</v>
      </c>
    </row>
    <row r="1927" spans="1:9" x14ac:dyDescent="0.55000000000000004">
      <c r="A1927" s="1">
        <v>61</v>
      </c>
      <c r="B1927" t="s">
        <v>441</v>
      </c>
      <c r="C1927" s="1" t="s">
        <v>2</v>
      </c>
      <c r="D1927" s="1">
        <v>1</v>
      </c>
      <c r="E1927" s="1" t="s">
        <v>56</v>
      </c>
      <c r="F1927">
        <v>3</v>
      </c>
      <c r="G1927" s="1" t="str">
        <f>+VLOOKUP(bloque1_2[[#This Row],[niño]],BD.niños[[Código]:[sexo]],6,FALSE)</f>
        <v>7 y 8</v>
      </c>
      <c r="H1927" s="1" t="str">
        <f>+VLOOKUP(bloque1_2[[#This Row],[niño]],BD.niños[[Código]:[sexo]],7,FALSE)</f>
        <v>F</v>
      </c>
      <c r="I1927" s="1">
        <v>1</v>
      </c>
    </row>
    <row r="1928" spans="1:9" x14ac:dyDescent="0.55000000000000004">
      <c r="A1928" s="1">
        <v>61</v>
      </c>
      <c r="B1928" t="s">
        <v>441</v>
      </c>
      <c r="C1928" s="1" t="s">
        <v>2</v>
      </c>
      <c r="D1928" s="1">
        <v>1</v>
      </c>
      <c r="E1928" s="1" t="s">
        <v>60</v>
      </c>
      <c r="F1928">
        <v>1</v>
      </c>
      <c r="G1928" s="1" t="str">
        <f>+VLOOKUP(bloque1_2[[#This Row],[niño]],BD.niños[[Código]:[sexo]],6,FALSE)</f>
        <v>9 y 10</v>
      </c>
      <c r="H1928" s="1" t="str">
        <f>+VLOOKUP(bloque1_2[[#This Row],[niño]],BD.niños[[Código]:[sexo]],7,FALSE)</f>
        <v>M</v>
      </c>
      <c r="I1928" s="1">
        <v>1</v>
      </c>
    </row>
    <row r="1929" spans="1:9" x14ac:dyDescent="0.55000000000000004">
      <c r="A1929" s="1">
        <v>61</v>
      </c>
      <c r="B1929" t="s">
        <v>441</v>
      </c>
      <c r="C1929" s="1" t="s">
        <v>2</v>
      </c>
      <c r="D1929" s="1">
        <v>1</v>
      </c>
      <c r="E1929" s="1" t="s">
        <v>64</v>
      </c>
      <c r="F1929">
        <v>1</v>
      </c>
      <c r="G1929" s="1" t="str">
        <f>+VLOOKUP(bloque1_2[[#This Row],[niño]],BD.niños[[Código]:[sexo]],6,FALSE)</f>
        <v>9 y 10</v>
      </c>
      <c r="H1929" s="1" t="str">
        <f>+VLOOKUP(bloque1_2[[#This Row],[niño]],BD.niños[[Código]:[sexo]],7,FALSE)</f>
        <v>F</v>
      </c>
      <c r="I1929" s="1">
        <v>1</v>
      </c>
    </row>
    <row r="1930" spans="1:9" x14ac:dyDescent="0.55000000000000004">
      <c r="A1930" s="1">
        <v>61</v>
      </c>
      <c r="B1930" t="s">
        <v>441</v>
      </c>
      <c r="C1930" s="1" t="s">
        <v>2</v>
      </c>
      <c r="D1930" s="1">
        <v>1</v>
      </c>
      <c r="E1930" s="1" t="s">
        <v>68</v>
      </c>
      <c r="F1930">
        <v>1</v>
      </c>
      <c r="G1930" s="1" t="str">
        <f>+VLOOKUP(bloque1_2[[#This Row],[niño]],BD.niños[[Código]:[sexo]],6,FALSE)</f>
        <v>9 y 10</v>
      </c>
      <c r="H1930" s="1" t="str">
        <f>+VLOOKUP(bloque1_2[[#This Row],[niño]],BD.niños[[Código]:[sexo]],7,FALSE)</f>
        <v>M</v>
      </c>
      <c r="I1930" s="1">
        <v>1</v>
      </c>
    </row>
    <row r="1931" spans="1:9" x14ac:dyDescent="0.55000000000000004">
      <c r="A1931" s="1">
        <v>61</v>
      </c>
      <c r="B1931" t="s">
        <v>441</v>
      </c>
      <c r="C1931" s="1" t="s">
        <v>2</v>
      </c>
      <c r="D1931" s="1">
        <v>1</v>
      </c>
      <c r="E1931" s="1" t="s">
        <v>72</v>
      </c>
      <c r="F1931">
        <v>1</v>
      </c>
      <c r="G1931" s="1" t="str">
        <f>+VLOOKUP(bloque1_2[[#This Row],[niño]],BD.niños[[Código]:[sexo]],6,FALSE)</f>
        <v>9 y 10</v>
      </c>
      <c r="H1931" s="1" t="str">
        <f>+VLOOKUP(bloque1_2[[#This Row],[niño]],BD.niños[[Código]:[sexo]],7,FALSE)</f>
        <v>F</v>
      </c>
      <c r="I1931" s="1">
        <v>1</v>
      </c>
    </row>
    <row r="1932" spans="1:9" x14ac:dyDescent="0.55000000000000004">
      <c r="A1932" s="1">
        <v>61</v>
      </c>
      <c r="B1932" t="s">
        <v>441</v>
      </c>
      <c r="C1932" s="1" t="s">
        <v>2</v>
      </c>
      <c r="D1932" s="1">
        <v>1</v>
      </c>
      <c r="E1932" s="1" t="s">
        <v>75</v>
      </c>
      <c r="F1932">
        <v>1</v>
      </c>
      <c r="G1932" s="1" t="str">
        <f>+VLOOKUP(bloque1_2[[#This Row],[niño]],BD.niños[[Código]:[sexo]],6,FALSE)</f>
        <v>9 y 10</v>
      </c>
      <c r="H1932" s="1" t="str">
        <f>+VLOOKUP(bloque1_2[[#This Row],[niño]],BD.niños[[Código]:[sexo]],7,FALSE)</f>
        <v>F</v>
      </c>
      <c r="I1932" s="1">
        <v>1</v>
      </c>
    </row>
    <row r="1933" spans="1:9" x14ac:dyDescent="0.55000000000000004">
      <c r="A1933" s="1">
        <v>61</v>
      </c>
      <c r="B1933" t="s">
        <v>441</v>
      </c>
      <c r="C1933" s="1" t="s">
        <v>2</v>
      </c>
      <c r="D1933" s="1">
        <v>1</v>
      </c>
      <c r="E1933" s="1" t="s">
        <v>78</v>
      </c>
      <c r="F1933">
        <v>3</v>
      </c>
      <c r="G1933" s="1" t="str">
        <f>+VLOOKUP(bloque1_2[[#This Row],[niño]],BD.niños[[Código]:[sexo]],6,FALSE)</f>
        <v>5 y 6</v>
      </c>
      <c r="H1933" s="1" t="str">
        <f>+VLOOKUP(bloque1_2[[#This Row],[niño]],BD.niños[[Código]:[sexo]],7,FALSE)</f>
        <v>M</v>
      </c>
      <c r="I1933" s="1">
        <v>1</v>
      </c>
    </row>
    <row r="1934" spans="1:9" x14ac:dyDescent="0.55000000000000004">
      <c r="A1934" s="1">
        <v>61</v>
      </c>
      <c r="B1934" t="s">
        <v>441</v>
      </c>
      <c r="C1934" s="1" t="s">
        <v>2</v>
      </c>
      <c r="D1934" s="1">
        <v>1</v>
      </c>
      <c r="E1934" s="1" t="s">
        <v>82</v>
      </c>
      <c r="F1934">
        <v>7</v>
      </c>
      <c r="G1934" s="1" t="str">
        <f>+VLOOKUP(bloque1_2[[#This Row],[niño]],BD.niños[[Código]:[sexo]],6,FALSE)</f>
        <v>5 y 6</v>
      </c>
      <c r="H1934" s="1" t="str">
        <f>+VLOOKUP(bloque1_2[[#This Row],[niño]],BD.niños[[Código]:[sexo]],7,FALSE)</f>
        <v>F</v>
      </c>
      <c r="I1934" s="1">
        <v>1</v>
      </c>
    </row>
    <row r="1935" spans="1:9" x14ac:dyDescent="0.55000000000000004">
      <c r="A1935" s="1">
        <v>61</v>
      </c>
      <c r="B1935" t="s">
        <v>441</v>
      </c>
      <c r="C1935" s="1" t="s">
        <v>2</v>
      </c>
      <c r="D1935" s="1">
        <v>1</v>
      </c>
      <c r="E1935" s="1" t="s">
        <v>85</v>
      </c>
      <c r="F1935">
        <v>6</v>
      </c>
      <c r="G1935" s="1" t="str">
        <f>+VLOOKUP(bloque1_2[[#This Row],[niño]],BD.niños[[Código]:[sexo]],6,FALSE)</f>
        <v>5 y 6</v>
      </c>
      <c r="H1935" s="1" t="str">
        <f>+VLOOKUP(bloque1_2[[#This Row],[niño]],BD.niños[[Código]:[sexo]],7,FALSE)</f>
        <v>M</v>
      </c>
      <c r="I1935" s="1">
        <v>1</v>
      </c>
    </row>
    <row r="1936" spans="1:9" x14ac:dyDescent="0.55000000000000004">
      <c r="A1936" s="1">
        <v>61</v>
      </c>
      <c r="B1936" t="s">
        <v>441</v>
      </c>
      <c r="C1936" s="1" t="s">
        <v>2</v>
      </c>
      <c r="D1936" s="1">
        <v>1</v>
      </c>
      <c r="E1936" s="1" t="s">
        <v>184</v>
      </c>
      <c r="F1936">
        <v>1</v>
      </c>
      <c r="G1936" s="1" t="str">
        <f>+VLOOKUP(bloque1_2[[#This Row],[niño]],BD.niños[[Código]:[sexo]],6,FALSE)</f>
        <v>7 y 8</v>
      </c>
      <c r="H1936" s="1" t="str">
        <f>+VLOOKUP(bloque1_2[[#This Row],[niño]],BD.niños[[Código]:[sexo]],7,FALSE)</f>
        <v>M</v>
      </c>
      <c r="I1936" s="1">
        <v>1</v>
      </c>
    </row>
    <row r="1937" spans="1:9" x14ac:dyDescent="0.55000000000000004">
      <c r="A1937" s="1">
        <v>61</v>
      </c>
      <c r="B1937" t="s">
        <v>441</v>
      </c>
      <c r="C1937" s="1" t="s">
        <v>2</v>
      </c>
      <c r="D1937" s="1">
        <v>1</v>
      </c>
      <c r="E1937" s="1" t="s">
        <v>187</v>
      </c>
      <c r="F1937">
        <v>1</v>
      </c>
      <c r="G1937" s="1" t="str">
        <f>+VLOOKUP(bloque1_2[[#This Row],[niño]],BD.niños[[Código]:[sexo]],6,FALSE)</f>
        <v>7 y 8</v>
      </c>
      <c r="H1937" s="1" t="str">
        <f>+VLOOKUP(bloque1_2[[#This Row],[niño]],BD.niños[[Código]:[sexo]],7,FALSE)</f>
        <v>F</v>
      </c>
      <c r="I1937" s="1">
        <v>1</v>
      </c>
    </row>
    <row r="1938" spans="1:9" x14ac:dyDescent="0.55000000000000004">
      <c r="A1938" s="1">
        <v>61</v>
      </c>
      <c r="B1938" t="s">
        <v>441</v>
      </c>
      <c r="C1938" s="1" t="s">
        <v>2</v>
      </c>
      <c r="D1938" s="1">
        <v>1</v>
      </c>
      <c r="E1938" s="1" t="s">
        <v>192</v>
      </c>
      <c r="F1938">
        <v>1</v>
      </c>
      <c r="G1938" s="1" t="str">
        <f>+VLOOKUP(bloque1_2[[#This Row],[niño]],BD.niños[[Código]:[sexo]],6,FALSE)</f>
        <v>7 y 8</v>
      </c>
      <c r="H1938" s="1" t="str">
        <f>+VLOOKUP(bloque1_2[[#This Row],[niño]],BD.niños[[Código]:[sexo]],7,FALSE)</f>
        <v>M</v>
      </c>
      <c r="I1938" s="1">
        <v>1</v>
      </c>
    </row>
    <row r="1939" spans="1:9" x14ac:dyDescent="0.55000000000000004">
      <c r="A1939" s="1">
        <v>61</v>
      </c>
      <c r="B1939" t="s">
        <v>441</v>
      </c>
      <c r="C1939" s="1" t="s">
        <v>2</v>
      </c>
      <c r="D1939" s="1">
        <v>1</v>
      </c>
      <c r="E1939" s="1" t="s">
        <v>195</v>
      </c>
      <c r="F1939">
        <v>1</v>
      </c>
      <c r="G1939" s="1" t="str">
        <f>+VLOOKUP(bloque1_2[[#This Row],[niño]],BD.niños[[Código]:[sexo]],6,FALSE)</f>
        <v>9 y 10</v>
      </c>
      <c r="H1939" s="1" t="str">
        <f>+VLOOKUP(bloque1_2[[#This Row],[niño]],BD.niños[[Código]:[sexo]],7,FALSE)</f>
        <v>M</v>
      </c>
      <c r="I1939" s="1">
        <v>1</v>
      </c>
    </row>
    <row r="1940" spans="1:9" x14ac:dyDescent="0.55000000000000004">
      <c r="A1940" s="1">
        <v>61</v>
      </c>
      <c r="B1940" t="s">
        <v>441</v>
      </c>
      <c r="C1940" s="1" t="s">
        <v>2</v>
      </c>
      <c r="D1940" s="1">
        <v>1</v>
      </c>
      <c r="E1940" s="1" t="s">
        <v>199</v>
      </c>
      <c r="F1940">
        <v>1</v>
      </c>
      <c r="G1940" s="1" t="str">
        <f>+VLOOKUP(bloque1_2[[#This Row],[niño]],BD.niños[[Código]:[sexo]],6,FALSE)</f>
        <v>9 y 10</v>
      </c>
      <c r="H1940" s="1" t="str">
        <f>+VLOOKUP(bloque1_2[[#This Row],[niño]],BD.niños[[Código]:[sexo]],7,FALSE)</f>
        <v>M</v>
      </c>
      <c r="I1940" s="1">
        <v>1</v>
      </c>
    </row>
    <row r="1941" spans="1:9" x14ac:dyDescent="0.55000000000000004">
      <c r="A1941" s="1">
        <v>61</v>
      </c>
      <c r="B1941" t="s">
        <v>441</v>
      </c>
      <c r="C1941" s="1" t="s">
        <v>2</v>
      </c>
      <c r="D1941" s="1">
        <v>1</v>
      </c>
      <c r="E1941" s="1" t="s">
        <v>203</v>
      </c>
      <c r="F1941">
        <v>1</v>
      </c>
      <c r="G1941" s="1" t="str">
        <f>+VLOOKUP(bloque1_2[[#This Row],[niño]],BD.niños[[Código]:[sexo]],6,FALSE)</f>
        <v>9 y 10</v>
      </c>
      <c r="H1941" s="1" t="str">
        <f>+VLOOKUP(bloque1_2[[#This Row],[niño]],BD.niños[[Código]:[sexo]],7,FALSE)</f>
        <v>F</v>
      </c>
      <c r="I1941" s="1">
        <v>1</v>
      </c>
    </row>
    <row r="1942" spans="1:9" x14ac:dyDescent="0.55000000000000004">
      <c r="A1942" s="1">
        <v>61</v>
      </c>
      <c r="B1942" t="s">
        <v>441</v>
      </c>
      <c r="C1942" s="1" t="s">
        <v>2</v>
      </c>
      <c r="D1942" s="1">
        <v>1</v>
      </c>
      <c r="E1942" s="1" t="s">
        <v>206</v>
      </c>
      <c r="F1942">
        <v>6</v>
      </c>
      <c r="G1942" s="1" t="str">
        <f>+VLOOKUP(bloque1_2[[#This Row],[niño]],BD.niños[[Código]:[sexo]],6,FALSE)</f>
        <v>9 y 10</v>
      </c>
      <c r="H1942" s="1" t="str">
        <f>+VLOOKUP(bloque1_2[[#This Row],[niño]],BD.niños[[Código]:[sexo]],7,FALSE)</f>
        <v>F</v>
      </c>
      <c r="I1942" s="1">
        <v>1</v>
      </c>
    </row>
    <row r="1943" spans="1:9" x14ac:dyDescent="0.55000000000000004">
      <c r="A1943" s="1">
        <v>61</v>
      </c>
      <c r="B1943" t="s">
        <v>441</v>
      </c>
      <c r="C1943" s="1" t="s">
        <v>2</v>
      </c>
      <c r="D1943" s="1">
        <v>1</v>
      </c>
      <c r="E1943" s="1" t="s">
        <v>210</v>
      </c>
      <c r="F1943">
        <v>1</v>
      </c>
      <c r="G1943" s="1" t="str">
        <f>+VLOOKUP(bloque1_2[[#This Row],[niño]],BD.niños[[Código]:[sexo]],6,FALSE)</f>
        <v>7 y 8</v>
      </c>
      <c r="H1943" s="1" t="str">
        <f>+VLOOKUP(bloque1_2[[#This Row],[niño]],BD.niños[[Código]:[sexo]],7,FALSE)</f>
        <v>M</v>
      </c>
      <c r="I1943" s="1">
        <v>1</v>
      </c>
    </row>
    <row r="1944" spans="1:9" x14ac:dyDescent="0.55000000000000004">
      <c r="A1944" s="1">
        <v>61</v>
      </c>
      <c r="B1944" t="s">
        <v>441</v>
      </c>
      <c r="C1944" s="1" t="s">
        <v>2</v>
      </c>
      <c r="D1944" s="1">
        <v>1</v>
      </c>
      <c r="E1944" s="1" t="s">
        <v>274</v>
      </c>
      <c r="F1944">
        <v>1</v>
      </c>
      <c r="G1944" s="1" t="str">
        <f>+VLOOKUP(bloque1_2[[#This Row],[niño]],BD.niños[[Código]:[sexo]],6,FALSE)</f>
        <v>5 y 6</v>
      </c>
      <c r="H1944" s="1" t="str">
        <f>+VLOOKUP(bloque1_2[[#This Row],[niño]],BD.niños[[Código]:[sexo]],7,FALSE)</f>
        <v>M</v>
      </c>
      <c r="I1944" s="1">
        <v>1</v>
      </c>
    </row>
    <row r="1945" spans="1:9" x14ac:dyDescent="0.55000000000000004">
      <c r="A1945" s="1">
        <v>61</v>
      </c>
      <c r="B1945" t="s">
        <v>441</v>
      </c>
      <c r="C1945" s="1" t="s">
        <v>2</v>
      </c>
      <c r="D1945" s="1">
        <v>1</v>
      </c>
      <c r="E1945" s="1" t="s">
        <v>276</v>
      </c>
      <c r="F1945">
        <v>7</v>
      </c>
      <c r="G1945" s="1" t="str">
        <f>+VLOOKUP(bloque1_2[[#This Row],[niño]],BD.niños[[Código]:[sexo]],6,FALSE)</f>
        <v>5 y 6</v>
      </c>
      <c r="H1945" s="1" t="str">
        <f>+VLOOKUP(bloque1_2[[#This Row],[niño]],BD.niños[[Código]:[sexo]],7,FALSE)</f>
        <v>M</v>
      </c>
      <c r="I1945" s="1">
        <v>1</v>
      </c>
    </row>
    <row r="1946" spans="1:9" x14ac:dyDescent="0.55000000000000004">
      <c r="A1946" s="1">
        <v>61</v>
      </c>
      <c r="B1946" t="s">
        <v>441</v>
      </c>
      <c r="C1946" s="1" t="s">
        <v>2</v>
      </c>
      <c r="D1946" s="1">
        <v>1</v>
      </c>
      <c r="E1946" s="1" t="s">
        <v>279</v>
      </c>
      <c r="F1946">
        <v>1</v>
      </c>
      <c r="G1946" s="1" t="str">
        <f>+VLOOKUP(bloque1_2[[#This Row],[niño]],BD.niños[[Código]:[sexo]],6,FALSE)</f>
        <v>7 y 8</v>
      </c>
      <c r="H1946" s="1" t="str">
        <f>+VLOOKUP(bloque1_2[[#This Row],[niño]],BD.niños[[Código]:[sexo]],7,FALSE)</f>
        <v>F</v>
      </c>
      <c r="I1946" s="1">
        <v>1</v>
      </c>
    </row>
    <row r="1947" spans="1:9" x14ac:dyDescent="0.55000000000000004">
      <c r="A1947" s="1">
        <v>61</v>
      </c>
      <c r="B1947" t="s">
        <v>441</v>
      </c>
      <c r="C1947" s="1" t="s">
        <v>2</v>
      </c>
      <c r="D1947" s="1">
        <v>1</v>
      </c>
      <c r="E1947" s="1" t="s">
        <v>282</v>
      </c>
      <c r="F1947">
        <v>1</v>
      </c>
      <c r="G1947" s="1" t="str">
        <f>+VLOOKUP(bloque1_2[[#This Row],[niño]],BD.niños[[Código]:[sexo]],6,FALSE)</f>
        <v>5 y 6</v>
      </c>
      <c r="H1947" s="1" t="str">
        <f>+VLOOKUP(bloque1_2[[#This Row],[niño]],BD.niños[[Código]:[sexo]],7,FALSE)</f>
        <v>F</v>
      </c>
      <c r="I1947" s="1">
        <v>1</v>
      </c>
    </row>
    <row r="1948" spans="1:9" x14ac:dyDescent="0.55000000000000004">
      <c r="A1948" s="1">
        <v>61</v>
      </c>
      <c r="B1948" t="s">
        <v>441</v>
      </c>
      <c r="C1948" s="1" t="s">
        <v>2</v>
      </c>
      <c r="D1948" s="1">
        <v>1</v>
      </c>
      <c r="E1948" s="1" t="s">
        <v>352</v>
      </c>
      <c r="F1948">
        <v>1</v>
      </c>
      <c r="G1948" s="1" t="str">
        <f>+VLOOKUP(bloque1_2[[#This Row],[niño]],BD.niños[[Código]:[sexo]],6,FALSE)</f>
        <v>7 y 8</v>
      </c>
      <c r="H1948" s="1" t="str">
        <f>+VLOOKUP(bloque1_2[[#This Row],[niño]],BD.niños[[Código]:[sexo]],7,FALSE)</f>
        <v>F</v>
      </c>
      <c r="I1948" s="1">
        <v>1</v>
      </c>
    </row>
    <row r="1949" spans="1:9" x14ac:dyDescent="0.55000000000000004">
      <c r="A1949" s="1">
        <v>61</v>
      </c>
      <c r="B1949" t="s">
        <v>441</v>
      </c>
      <c r="C1949" s="1" t="s">
        <v>2</v>
      </c>
      <c r="D1949" s="1">
        <v>1</v>
      </c>
      <c r="E1949" s="1" t="s">
        <v>357</v>
      </c>
      <c r="F1949">
        <v>1</v>
      </c>
      <c r="G1949" s="1" t="str">
        <f>+VLOOKUP(bloque1_2[[#This Row],[niño]],BD.niños[[Código]:[sexo]],6,FALSE)</f>
        <v>7 y 8</v>
      </c>
      <c r="H1949" s="1" t="str">
        <f>+VLOOKUP(bloque1_2[[#This Row],[niño]],BD.niños[[Código]:[sexo]],7,FALSE)</f>
        <v>M</v>
      </c>
      <c r="I1949" s="1">
        <v>1</v>
      </c>
    </row>
    <row r="1950" spans="1:9" x14ac:dyDescent="0.55000000000000004">
      <c r="A1950" s="1">
        <v>61</v>
      </c>
      <c r="B1950" t="s">
        <v>441</v>
      </c>
      <c r="C1950" s="1" t="s">
        <v>2</v>
      </c>
      <c r="D1950" s="1">
        <v>1</v>
      </c>
      <c r="E1950" s="1" t="s">
        <v>360</v>
      </c>
      <c r="F1950">
        <v>1</v>
      </c>
      <c r="G1950" s="1" t="str">
        <f>+VLOOKUP(bloque1_2[[#This Row],[niño]],BD.niños[[Código]:[sexo]],6,FALSE)</f>
        <v>9 y 10</v>
      </c>
      <c r="H1950" s="1" t="str">
        <f>+VLOOKUP(bloque1_2[[#This Row],[niño]],BD.niños[[Código]:[sexo]],7,FALSE)</f>
        <v>M</v>
      </c>
      <c r="I1950" s="1">
        <v>1</v>
      </c>
    </row>
    <row r="1951" spans="1:9" x14ac:dyDescent="0.55000000000000004">
      <c r="A1951" s="1">
        <v>61</v>
      </c>
      <c r="B1951" t="s">
        <v>441</v>
      </c>
      <c r="C1951" s="1" t="s">
        <v>2</v>
      </c>
      <c r="D1951" s="1">
        <v>1</v>
      </c>
      <c r="E1951" s="1" t="s">
        <v>364</v>
      </c>
      <c r="F1951">
        <v>3</v>
      </c>
      <c r="G1951" s="1" t="str">
        <f>+VLOOKUP(bloque1_2[[#This Row],[niño]],BD.niños[[Código]:[sexo]],6,FALSE)</f>
        <v>9 y 10</v>
      </c>
      <c r="H1951" s="1" t="str">
        <f>+VLOOKUP(bloque1_2[[#This Row],[niño]],BD.niños[[Código]:[sexo]],7,FALSE)</f>
        <v>M</v>
      </c>
      <c r="I1951" s="1">
        <v>1</v>
      </c>
    </row>
    <row r="1952" spans="1:9" x14ac:dyDescent="0.55000000000000004">
      <c r="A1952" s="1">
        <v>61</v>
      </c>
      <c r="B1952" t="s">
        <v>441</v>
      </c>
      <c r="C1952" s="1" t="s">
        <v>2</v>
      </c>
      <c r="D1952" s="1">
        <v>1</v>
      </c>
      <c r="E1952" s="1" t="s">
        <v>368</v>
      </c>
      <c r="F1952">
        <v>1</v>
      </c>
      <c r="G1952" s="1" t="str">
        <f>+VLOOKUP(bloque1_2[[#This Row],[niño]],BD.niños[[Código]:[sexo]],6,FALSE)</f>
        <v>9 y 10</v>
      </c>
      <c r="H1952" s="1" t="str">
        <f>+VLOOKUP(bloque1_2[[#This Row],[niño]],BD.niños[[Código]:[sexo]],7,FALSE)</f>
        <v>M</v>
      </c>
      <c r="I1952" s="1">
        <v>1</v>
      </c>
    </row>
    <row r="1953" spans="1:9" x14ac:dyDescent="0.55000000000000004">
      <c r="A1953" s="1">
        <v>61</v>
      </c>
      <c r="B1953" t="s">
        <v>441</v>
      </c>
      <c r="C1953" s="1" t="s">
        <v>2</v>
      </c>
      <c r="D1953" s="1">
        <v>1</v>
      </c>
      <c r="E1953" s="1" t="s">
        <v>371</v>
      </c>
      <c r="F1953">
        <v>1</v>
      </c>
      <c r="G1953" s="1" t="str">
        <f>+VLOOKUP(bloque1_2[[#This Row],[niño]],BD.niños[[Código]:[sexo]],6,FALSE)</f>
        <v>9 y 10</v>
      </c>
      <c r="H1953" s="1" t="str">
        <f>+VLOOKUP(bloque1_2[[#This Row],[niño]],BD.niños[[Código]:[sexo]],7,FALSE)</f>
        <v>F</v>
      </c>
      <c r="I1953" s="1">
        <v>1</v>
      </c>
    </row>
    <row r="1954" spans="1:9" x14ac:dyDescent="0.55000000000000004">
      <c r="A1954" s="1">
        <v>62</v>
      </c>
      <c r="B1954" t="s">
        <v>442</v>
      </c>
      <c r="C1954" s="1" t="s">
        <v>0</v>
      </c>
      <c r="D1954" s="1">
        <v>7</v>
      </c>
      <c r="E1954" s="1" t="s">
        <v>36</v>
      </c>
      <c r="F1954">
        <v>7</v>
      </c>
      <c r="G1954" s="1" t="str">
        <f>+VLOOKUP(bloque1_2[[#This Row],[niño]],BD.niños[[Código]:[sexo]],6,FALSE)</f>
        <v>5 y 6</v>
      </c>
      <c r="H1954" s="1" t="str">
        <f>+VLOOKUP(bloque1_2[[#This Row],[niño]],BD.niños[[Código]:[sexo]],7,FALSE)</f>
        <v>M</v>
      </c>
      <c r="I1954" s="1">
        <v>1</v>
      </c>
    </row>
    <row r="1955" spans="1:9" x14ac:dyDescent="0.55000000000000004">
      <c r="A1955" s="1">
        <v>62</v>
      </c>
      <c r="B1955" t="s">
        <v>442</v>
      </c>
      <c r="C1955" s="1" t="s">
        <v>0</v>
      </c>
      <c r="D1955" s="1">
        <v>7</v>
      </c>
      <c r="E1955" s="1" t="s">
        <v>40</v>
      </c>
      <c r="F1955">
        <v>5</v>
      </c>
      <c r="G1955" s="1" t="str">
        <f>+VLOOKUP(bloque1_2[[#This Row],[niño]],BD.niños[[Código]:[sexo]],6,FALSE)</f>
        <v>7 y 8</v>
      </c>
      <c r="H1955" s="1" t="str">
        <f>+VLOOKUP(bloque1_2[[#This Row],[niño]],BD.niños[[Código]:[sexo]],7,FALSE)</f>
        <v>M</v>
      </c>
      <c r="I1955" s="1">
        <v>1</v>
      </c>
    </row>
    <row r="1956" spans="1:9" x14ac:dyDescent="0.55000000000000004">
      <c r="A1956" s="1">
        <v>62</v>
      </c>
      <c r="B1956" t="s">
        <v>442</v>
      </c>
      <c r="C1956" s="1" t="s">
        <v>0</v>
      </c>
      <c r="D1956" s="1">
        <v>7</v>
      </c>
      <c r="E1956" s="1" t="s">
        <v>44</v>
      </c>
      <c r="F1956">
        <v>5</v>
      </c>
      <c r="G1956" s="1" t="str">
        <f>+VLOOKUP(bloque1_2[[#This Row],[niño]],BD.niños[[Código]:[sexo]],6,FALSE)</f>
        <v>7 y 8</v>
      </c>
      <c r="H1956" s="1" t="str">
        <f>+VLOOKUP(bloque1_2[[#This Row],[niño]],BD.niños[[Código]:[sexo]],7,FALSE)</f>
        <v>F</v>
      </c>
      <c r="I1956" s="1">
        <v>1</v>
      </c>
    </row>
    <row r="1957" spans="1:9" x14ac:dyDescent="0.55000000000000004">
      <c r="A1957" s="1">
        <v>62</v>
      </c>
      <c r="B1957" t="s">
        <v>442</v>
      </c>
      <c r="C1957" s="1" t="s">
        <v>0</v>
      </c>
      <c r="D1957" s="1">
        <v>7</v>
      </c>
      <c r="E1957" s="1" t="s">
        <v>48</v>
      </c>
      <c r="F1957">
        <v>7</v>
      </c>
      <c r="G1957" s="1" t="str">
        <f>+VLOOKUP(bloque1_2[[#This Row],[niño]],BD.niños[[Código]:[sexo]],6,FALSE)</f>
        <v>7 y 8</v>
      </c>
      <c r="H1957" s="1" t="str">
        <f>+VLOOKUP(bloque1_2[[#This Row],[niño]],BD.niños[[Código]:[sexo]],7,FALSE)</f>
        <v>F</v>
      </c>
      <c r="I1957" s="1">
        <v>1</v>
      </c>
    </row>
    <row r="1958" spans="1:9" x14ac:dyDescent="0.55000000000000004">
      <c r="A1958" s="1">
        <v>62</v>
      </c>
      <c r="B1958" t="s">
        <v>442</v>
      </c>
      <c r="C1958" s="1" t="s">
        <v>0</v>
      </c>
      <c r="D1958" s="1">
        <v>7</v>
      </c>
      <c r="E1958" s="1" t="s">
        <v>52</v>
      </c>
      <c r="F1958">
        <v>7</v>
      </c>
      <c r="G1958" s="1" t="str">
        <f>+VLOOKUP(bloque1_2[[#This Row],[niño]],BD.niños[[Código]:[sexo]],6,FALSE)</f>
        <v>7 y 8</v>
      </c>
      <c r="H1958" s="1" t="str">
        <f>+VLOOKUP(bloque1_2[[#This Row],[niño]],BD.niños[[Código]:[sexo]],7,FALSE)</f>
        <v>F</v>
      </c>
      <c r="I1958" s="1">
        <v>1</v>
      </c>
    </row>
    <row r="1959" spans="1:9" x14ac:dyDescent="0.55000000000000004">
      <c r="A1959" s="1">
        <v>62</v>
      </c>
      <c r="B1959" t="s">
        <v>442</v>
      </c>
      <c r="C1959" s="1" t="s">
        <v>0</v>
      </c>
      <c r="D1959" s="1">
        <v>7</v>
      </c>
      <c r="E1959" s="1" t="s">
        <v>56</v>
      </c>
      <c r="F1959">
        <v>6</v>
      </c>
      <c r="G1959" s="1" t="str">
        <f>+VLOOKUP(bloque1_2[[#This Row],[niño]],BD.niños[[Código]:[sexo]],6,FALSE)</f>
        <v>7 y 8</v>
      </c>
      <c r="H1959" s="1" t="str">
        <f>+VLOOKUP(bloque1_2[[#This Row],[niño]],BD.niños[[Código]:[sexo]],7,FALSE)</f>
        <v>F</v>
      </c>
      <c r="I1959" s="1">
        <v>1</v>
      </c>
    </row>
    <row r="1960" spans="1:9" x14ac:dyDescent="0.55000000000000004">
      <c r="A1960" s="1">
        <v>62</v>
      </c>
      <c r="B1960" t="s">
        <v>442</v>
      </c>
      <c r="C1960" s="1" t="s">
        <v>0</v>
      </c>
      <c r="D1960" s="1">
        <v>7</v>
      </c>
      <c r="E1960" s="1" t="s">
        <v>60</v>
      </c>
      <c r="F1960">
        <v>7</v>
      </c>
      <c r="G1960" s="1" t="str">
        <f>+VLOOKUP(bloque1_2[[#This Row],[niño]],BD.niños[[Código]:[sexo]],6,FALSE)</f>
        <v>9 y 10</v>
      </c>
      <c r="H1960" s="1" t="str">
        <f>+VLOOKUP(bloque1_2[[#This Row],[niño]],BD.niños[[Código]:[sexo]],7,FALSE)</f>
        <v>M</v>
      </c>
      <c r="I1960" s="1">
        <v>1</v>
      </c>
    </row>
    <row r="1961" spans="1:9" x14ac:dyDescent="0.55000000000000004">
      <c r="A1961" s="1">
        <v>62</v>
      </c>
      <c r="B1961" t="s">
        <v>442</v>
      </c>
      <c r="C1961" s="1" t="s">
        <v>0</v>
      </c>
      <c r="D1961" s="1">
        <v>7</v>
      </c>
      <c r="E1961" s="1" t="s">
        <v>64</v>
      </c>
      <c r="F1961">
        <v>5</v>
      </c>
      <c r="G1961" s="1" t="str">
        <f>+VLOOKUP(bloque1_2[[#This Row],[niño]],BD.niños[[Código]:[sexo]],6,FALSE)</f>
        <v>9 y 10</v>
      </c>
      <c r="H1961" s="1" t="str">
        <f>+VLOOKUP(bloque1_2[[#This Row],[niño]],BD.niños[[Código]:[sexo]],7,FALSE)</f>
        <v>F</v>
      </c>
      <c r="I1961" s="1">
        <v>1</v>
      </c>
    </row>
    <row r="1962" spans="1:9" x14ac:dyDescent="0.55000000000000004">
      <c r="A1962" s="1">
        <v>62</v>
      </c>
      <c r="B1962" t="s">
        <v>442</v>
      </c>
      <c r="C1962" s="1" t="s">
        <v>0</v>
      </c>
      <c r="D1962" s="1">
        <v>7</v>
      </c>
      <c r="E1962" s="1" t="s">
        <v>68</v>
      </c>
      <c r="F1962">
        <v>7</v>
      </c>
      <c r="G1962" s="1" t="str">
        <f>+VLOOKUP(bloque1_2[[#This Row],[niño]],BD.niños[[Código]:[sexo]],6,FALSE)</f>
        <v>9 y 10</v>
      </c>
      <c r="H1962" s="1" t="str">
        <f>+VLOOKUP(bloque1_2[[#This Row],[niño]],BD.niños[[Código]:[sexo]],7,FALSE)</f>
        <v>M</v>
      </c>
      <c r="I1962" s="1">
        <v>1</v>
      </c>
    </row>
    <row r="1963" spans="1:9" x14ac:dyDescent="0.55000000000000004">
      <c r="A1963" s="1">
        <v>62</v>
      </c>
      <c r="B1963" t="s">
        <v>442</v>
      </c>
      <c r="C1963" s="1" t="s">
        <v>0</v>
      </c>
      <c r="D1963" s="1">
        <v>7</v>
      </c>
      <c r="E1963" s="1" t="s">
        <v>72</v>
      </c>
      <c r="F1963">
        <v>7</v>
      </c>
      <c r="G1963" s="1" t="str">
        <f>+VLOOKUP(bloque1_2[[#This Row],[niño]],BD.niños[[Código]:[sexo]],6,FALSE)</f>
        <v>9 y 10</v>
      </c>
      <c r="H1963" s="1" t="str">
        <f>+VLOOKUP(bloque1_2[[#This Row],[niño]],BD.niños[[Código]:[sexo]],7,FALSE)</f>
        <v>F</v>
      </c>
      <c r="I1963" s="1">
        <v>1</v>
      </c>
    </row>
    <row r="1964" spans="1:9" x14ac:dyDescent="0.55000000000000004">
      <c r="A1964" s="1">
        <v>62</v>
      </c>
      <c r="B1964" t="s">
        <v>442</v>
      </c>
      <c r="C1964" s="1" t="s">
        <v>0</v>
      </c>
      <c r="D1964" s="1">
        <v>7</v>
      </c>
      <c r="E1964" s="1" t="s">
        <v>75</v>
      </c>
      <c r="F1964">
        <v>7</v>
      </c>
      <c r="G1964" s="1" t="str">
        <f>+VLOOKUP(bloque1_2[[#This Row],[niño]],BD.niños[[Código]:[sexo]],6,FALSE)</f>
        <v>9 y 10</v>
      </c>
      <c r="H1964" s="1" t="str">
        <f>+VLOOKUP(bloque1_2[[#This Row],[niño]],BD.niños[[Código]:[sexo]],7,FALSE)</f>
        <v>F</v>
      </c>
      <c r="I1964" s="1">
        <v>1</v>
      </c>
    </row>
    <row r="1965" spans="1:9" x14ac:dyDescent="0.55000000000000004">
      <c r="A1965" s="1">
        <v>62</v>
      </c>
      <c r="B1965" t="s">
        <v>442</v>
      </c>
      <c r="C1965" s="1" t="s">
        <v>0</v>
      </c>
      <c r="D1965" s="1">
        <v>7</v>
      </c>
      <c r="E1965" s="1" t="s">
        <v>78</v>
      </c>
      <c r="F1965">
        <v>7</v>
      </c>
      <c r="G1965" s="1" t="str">
        <f>+VLOOKUP(bloque1_2[[#This Row],[niño]],BD.niños[[Código]:[sexo]],6,FALSE)</f>
        <v>5 y 6</v>
      </c>
      <c r="H1965" s="1" t="str">
        <f>+VLOOKUP(bloque1_2[[#This Row],[niño]],BD.niños[[Código]:[sexo]],7,FALSE)</f>
        <v>M</v>
      </c>
      <c r="I1965" s="1">
        <v>1</v>
      </c>
    </row>
    <row r="1966" spans="1:9" x14ac:dyDescent="0.55000000000000004">
      <c r="A1966" s="1">
        <v>62</v>
      </c>
      <c r="B1966" t="s">
        <v>442</v>
      </c>
      <c r="C1966" s="1" t="s">
        <v>0</v>
      </c>
      <c r="D1966" s="1">
        <v>7</v>
      </c>
      <c r="E1966" s="1" t="s">
        <v>82</v>
      </c>
      <c r="F1966">
        <v>7</v>
      </c>
      <c r="G1966" s="1" t="str">
        <f>+VLOOKUP(bloque1_2[[#This Row],[niño]],BD.niños[[Código]:[sexo]],6,FALSE)</f>
        <v>5 y 6</v>
      </c>
      <c r="H1966" s="1" t="str">
        <f>+VLOOKUP(bloque1_2[[#This Row],[niño]],BD.niños[[Código]:[sexo]],7,FALSE)</f>
        <v>F</v>
      </c>
      <c r="I1966" s="1">
        <v>1</v>
      </c>
    </row>
    <row r="1967" spans="1:9" x14ac:dyDescent="0.55000000000000004">
      <c r="A1967" s="1">
        <v>62</v>
      </c>
      <c r="B1967" t="s">
        <v>442</v>
      </c>
      <c r="C1967" s="1" t="s">
        <v>0</v>
      </c>
      <c r="D1967" s="1">
        <v>7</v>
      </c>
      <c r="E1967" s="1" t="s">
        <v>85</v>
      </c>
      <c r="F1967">
        <v>4</v>
      </c>
      <c r="G1967" s="1" t="str">
        <f>+VLOOKUP(bloque1_2[[#This Row],[niño]],BD.niños[[Código]:[sexo]],6,FALSE)</f>
        <v>5 y 6</v>
      </c>
      <c r="H1967" s="1" t="str">
        <f>+VLOOKUP(bloque1_2[[#This Row],[niño]],BD.niños[[Código]:[sexo]],7,FALSE)</f>
        <v>M</v>
      </c>
      <c r="I1967" s="1">
        <v>1</v>
      </c>
    </row>
    <row r="1968" spans="1:9" x14ac:dyDescent="0.55000000000000004">
      <c r="A1968" s="1">
        <v>62</v>
      </c>
      <c r="B1968" t="s">
        <v>442</v>
      </c>
      <c r="C1968" s="1" t="s">
        <v>0</v>
      </c>
      <c r="D1968" s="1">
        <v>7</v>
      </c>
      <c r="E1968" s="1" t="s">
        <v>184</v>
      </c>
      <c r="F1968">
        <v>7</v>
      </c>
      <c r="G1968" s="1" t="str">
        <f>+VLOOKUP(bloque1_2[[#This Row],[niño]],BD.niños[[Código]:[sexo]],6,FALSE)</f>
        <v>7 y 8</v>
      </c>
      <c r="H1968" s="1" t="str">
        <f>+VLOOKUP(bloque1_2[[#This Row],[niño]],BD.niños[[Código]:[sexo]],7,FALSE)</f>
        <v>M</v>
      </c>
      <c r="I1968" s="1">
        <v>1</v>
      </c>
    </row>
    <row r="1969" spans="1:9" x14ac:dyDescent="0.55000000000000004">
      <c r="A1969" s="1">
        <v>62</v>
      </c>
      <c r="B1969" t="s">
        <v>442</v>
      </c>
      <c r="C1969" s="1" t="s">
        <v>0</v>
      </c>
      <c r="D1969" s="1">
        <v>7</v>
      </c>
      <c r="E1969" s="1" t="s">
        <v>187</v>
      </c>
      <c r="F1969">
        <v>7</v>
      </c>
      <c r="G1969" s="1" t="str">
        <f>+VLOOKUP(bloque1_2[[#This Row],[niño]],BD.niños[[Código]:[sexo]],6,FALSE)</f>
        <v>7 y 8</v>
      </c>
      <c r="H1969" s="1" t="str">
        <f>+VLOOKUP(bloque1_2[[#This Row],[niño]],BD.niños[[Código]:[sexo]],7,FALSE)</f>
        <v>F</v>
      </c>
      <c r="I1969" s="1">
        <v>1</v>
      </c>
    </row>
    <row r="1970" spans="1:9" x14ac:dyDescent="0.55000000000000004">
      <c r="A1970" s="1">
        <v>62</v>
      </c>
      <c r="B1970" t="s">
        <v>442</v>
      </c>
      <c r="C1970" s="1" t="s">
        <v>0</v>
      </c>
      <c r="D1970" s="1">
        <v>7</v>
      </c>
      <c r="E1970" s="1" t="s">
        <v>192</v>
      </c>
      <c r="F1970">
        <v>7</v>
      </c>
      <c r="G1970" s="1" t="str">
        <f>+VLOOKUP(bloque1_2[[#This Row],[niño]],BD.niños[[Código]:[sexo]],6,FALSE)</f>
        <v>7 y 8</v>
      </c>
      <c r="H1970" s="1" t="str">
        <f>+VLOOKUP(bloque1_2[[#This Row],[niño]],BD.niños[[Código]:[sexo]],7,FALSE)</f>
        <v>M</v>
      </c>
      <c r="I1970" s="1">
        <v>1</v>
      </c>
    </row>
    <row r="1971" spans="1:9" x14ac:dyDescent="0.55000000000000004">
      <c r="A1971" s="1">
        <v>62</v>
      </c>
      <c r="B1971" t="s">
        <v>442</v>
      </c>
      <c r="C1971" s="1" t="s">
        <v>0</v>
      </c>
      <c r="D1971" s="1">
        <v>7</v>
      </c>
      <c r="E1971" s="1" t="s">
        <v>195</v>
      </c>
      <c r="F1971">
        <v>7</v>
      </c>
      <c r="G1971" s="1" t="str">
        <f>+VLOOKUP(bloque1_2[[#This Row],[niño]],BD.niños[[Código]:[sexo]],6,FALSE)</f>
        <v>9 y 10</v>
      </c>
      <c r="H1971" s="1" t="str">
        <f>+VLOOKUP(bloque1_2[[#This Row],[niño]],BD.niños[[Código]:[sexo]],7,FALSE)</f>
        <v>M</v>
      </c>
      <c r="I1971" s="1">
        <v>1</v>
      </c>
    </row>
    <row r="1972" spans="1:9" x14ac:dyDescent="0.55000000000000004">
      <c r="A1972" s="1">
        <v>62</v>
      </c>
      <c r="B1972" t="s">
        <v>442</v>
      </c>
      <c r="C1972" s="1" t="s">
        <v>0</v>
      </c>
      <c r="D1972" s="1">
        <v>7</v>
      </c>
      <c r="E1972" s="1" t="s">
        <v>199</v>
      </c>
      <c r="F1972">
        <v>7</v>
      </c>
      <c r="G1972" s="1" t="str">
        <f>+VLOOKUP(bloque1_2[[#This Row],[niño]],BD.niños[[Código]:[sexo]],6,FALSE)</f>
        <v>9 y 10</v>
      </c>
      <c r="H1972" s="1" t="str">
        <f>+VLOOKUP(bloque1_2[[#This Row],[niño]],BD.niños[[Código]:[sexo]],7,FALSE)</f>
        <v>M</v>
      </c>
      <c r="I1972" s="1">
        <v>1</v>
      </c>
    </row>
    <row r="1973" spans="1:9" x14ac:dyDescent="0.55000000000000004">
      <c r="A1973" s="1">
        <v>62</v>
      </c>
      <c r="B1973" t="s">
        <v>442</v>
      </c>
      <c r="C1973" s="1" t="s">
        <v>0</v>
      </c>
      <c r="D1973" s="1">
        <v>7</v>
      </c>
      <c r="E1973" s="1" t="s">
        <v>203</v>
      </c>
      <c r="F1973">
        <v>7</v>
      </c>
      <c r="G1973" s="1" t="str">
        <f>+VLOOKUP(bloque1_2[[#This Row],[niño]],BD.niños[[Código]:[sexo]],6,FALSE)</f>
        <v>9 y 10</v>
      </c>
      <c r="H1973" s="1" t="str">
        <f>+VLOOKUP(bloque1_2[[#This Row],[niño]],BD.niños[[Código]:[sexo]],7,FALSE)</f>
        <v>F</v>
      </c>
      <c r="I1973" s="1">
        <v>1</v>
      </c>
    </row>
    <row r="1974" spans="1:9" x14ac:dyDescent="0.55000000000000004">
      <c r="A1974" s="1">
        <v>62</v>
      </c>
      <c r="B1974" t="s">
        <v>442</v>
      </c>
      <c r="C1974" s="1" t="s">
        <v>0</v>
      </c>
      <c r="D1974" s="1">
        <v>7</v>
      </c>
      <c r="E1974" s="1" t="s">
        <v>206</v>
      </c>
      <c r="F1974">
        <v>7</v>
      </c>
      <c r="G1974" s="1" t="str">
        <f>+VLOOKUP(bloque1_2[[#This Row],[niño]],BD.niños[[Código]:[sexo]],6,FALSE)</f>
        <v>9 y 10</v>
      </c>
      <c r="H1974" s="1" t="str">
        <f>+VLOOKUP(bloque1_2[[#This Row],[niño]],BD.niños[[Código]:[sexo]],7,FALSE)</f>
        <v>F</v>
      </c>
      <c r="I1974" s="1">
        <v>1</v>
      </c>
    </row>
    <row r="1975" spans="1:9" x14ac:dyDescent="0.55000000000000004">
      <c r="A1975" s="1">
        <v>62</v>
      </c>
      <c r="B1975" t="s">
        <v>442</v>
      </c>
      <c r="C1975" s="1" t="s">
        <v>0</v>
      </c>
      <c r="D1975" s="1">
        <v>7</v>
      </c>
      <c r="E1975" s="1" t="s">
        <v>210</v>
      </c>
      <c r="F1975">
        <v>7</v>
      </c>
      <c r="G1975" s="1" t="str">
        <f>+VLOOKUP(bloque1_2[[#This Row],[niño]],BD.niños[[Código]:[sexo]],6,FALSE)</f>
        <v>7 y 8</v>
      </c>
      <c r="H1975" s="1" t="str">
        <f>+VLOOKUP(bloque1_2[[#This Row],[niño]],BD.niños[[Código]:[sexo]],7,FALSE)</f>
        <v>M</v>
      </c>
      <c r="I1975" s="1">
        <v>1</v>
      </c>
    </row>
    <row r="1976" spans="1:9" x14ac:dyDescent="0.55000000000000004">
      <c r="A1976" s="1">
        <v>62</v>
      </c>
      <c r="B1976" t="s">
        <v>442</v>
      </c>
      <c r="C1976" s="1" t="s">
        <v>0</v>
      </c>
      <c r="D1976" s="1">
        <v>7</v>
      </c>
      <c r="E1976" s="1" t="s">
        <v>274</v>
      </c>
      <c r="F1976">
        <v>7</v>
      </c>
      <c r="G1976" s="1" t="str">
        <f>+VLOOKUP(bloque1_2[[#This Row],[niño]],BD.niños[[Código]:[sexo]],6,FALSE)</f>
        <v>5 y 6</v>
      </c>
      <c r="H1976" s="1" t="str">
        <f>+VLOOKUP(bloque1_2[[#This Row],[niño]],BD.niños[[Código]:[sexo]],7,FALSE)</f>
        <v>M</v>
      </c>
      <c r="I1976" s="1">
        <v>1</v>
      </c>
    </row>
    <row r="1977" spans="1:9" x14ac:dyDescent="0.55000000000000004">
      <c r="A1977" s="1">
        <v>62</v>
      </c>
      <c r="B1977" t="s">
        <v>442</v>
      </c>
      <c r="C1977" s="1" t="s">
        <v>0</v>
      </c>
      <c r="D1977" s="1">
        <v>7</v>
      </c>
      <c r="E1977" s="1" t="s">
        <v>276</v>
      </c>
      <c r="F1977">
        <v>6</v>
      </c>
      <c r="G1977" s="1" t="str">
        <f>+VLOOKUP(bloque1_2[[#This Row],[niño]],BD.niños[[Código]:[sexo]],6,FALSE)</f>
        <v>5 y 6</v>
      </c>
      <c r="H1977" s="1" t="str">
        <f>+VLOOKUP(bloque1_2[[#This Row],[niño]],BD.niños[[Código]:[sexo]],7,FALSE)</f>
        <v>M</v>
      </c>
      <c r="I1977" s="1">
        <v>1</v>
      </c>
    </row>
    <row r="1978" spans="1:9" x14ac:dyDescent="0.55000000000000004">
      <c r="A1978" s="1">
        <v>62</v>
      </c>
      <c r="B1978" t="s">
        <v>442</v>
      </c>
      <c r="C1978" s="1" t="s">
        <v>0</v>
      </c>
      <c r="D1978" s="1">
        <v>7</v>
      </c>
      <c r="E1978" s="1" t="s">
        <v>279</v>
      </c>
      <c r="F1978">
        <v>7</v>
      </c>
      <c r="G1978" s="1" t="str">
        <f>+VLOOKUP(bloque1_2[[#This Row],[niño]],BD.niños[[Código]:[sexo]],6,FALSE)</f>
        <v>7 y 8</v>
      </c>
      <c r="H1978" s="1" t="str">
        <f>+VLOOKUP(bloque1_2[[#This Row],[niño]],BD.niños[[Código]:[sexo]],7,FALSE)</f>
        <v>F</v>
      </c>
      <c r="I1978" s="1">
        <v>1</v>
      </c>
    </row>
    <row r="1979" spans="1:9" x14ac:dyDescent="0.55000000000000004">
      <c r="A1979" s="1">
        <v>62</v>
      </c>
      <c r="B1979" t="s">
        <v>442</v>
      </c>
      <c r="C1979" s="1" t="s">
        <v>0</v>
      </c>
      <c r="D1979" s="1">
        <v>7</v>
      </c>
      <c r="E1979" s="1" t="s">
        <v>282</v>
      </c>
      <c r="F1979">
        <v>7</v>
      </c>
      <c r="G1979" s="1" t="str">
        <f>+VLOOKUP(bloque1_2[[#This Row],[niño]],BD.niños[[Código]:[sexo]],6,FALSE)</f>
        <v>5 y 6</v>
      </c>
      <c r="H1979" s="1" t="str">
        <f>+VLOOKUP(bloque1_2[[#This Row],[niño]],BD.niños[[Código]:[sexo]],7,FALSE)</f>
        <v>F</v>
      </c>
      <c r="I1979" s="1">
        <v>1</v>
      </c>
    </row>
    <row r="1980" spans="1:9" x14ac:dyDescent="0.55000000000000004">
      <c r="A1980" s="1">
        <v>62</v>
      </c>
      <c r="B1980" t="s">
        <v>442</v>
      </c>
      <c r="C1980" s="1" t="s">
        <v>0</v>
      </c>
      <c r="D1980" s="1">
        <v>7</v>
      </c>
      <c r="E1980" s="1" t="s">
        <v>352</v>
      </c>
      <c r="F1980">
        <v>7</v>
      </c>
      <c r="G1980" s="1" t="str">
        <f>+VLOOKUP(bloque1_2[[#This Row],[niño]],BD.niños[[Código]:[sexo]],6,FALSE)</f>
        <v>7 y 8</v>
      </c>
      <c r="H1980" s="1" t="str">
        <f>+VLOOKUP(bloque1_2[[#This Row],[niño]],BD.niños[[Código]:[sexo]],7,FALSE)</f>
        <v>F</v>
      </c>
      <c r="I1980" s="1">
        <v>1</v>
      </c>
    </row>
    <row r="1981" spans="1:9" x14ac:dyDescent="0.55000000000000004">
      <c r="A1981" s="1">
        <v>62</v>
      </c>
      <c r="B1981" t="s">
        <v>442</v>
      </c>
      <c r="C1981" s="1" t="s">
        <v>0</v>
      </c>
      <c r="D1981" s="1">
        <v>7</v>
      </c>
      <c r="E1981" s="1" t="s">
        <v>357</v>
      </c>
      <c r="F1981">
        <v>7</v>
      </c>
      <c r="G1981" s="1" t="str">
        <f>+VLOOKUP(bloque1_2[[#This Row],[niño]],BD.niños[[Código]:[sexo]],6,FALSE)</f>
        <v>7 y 8</v>
      </c>
      <c r="H1981" s="1" t="str">
        <f>+VLOOKUP(bloque1_2[[#This Row],[niño]],BD.niños[[Código]:[sexo]],7,FALSE)</f>
        <v>M</v>
      </c>
      <c r="I1981" s="1">
        <v>1</v>
      </c>
    </row>
    <row r="1982" spans="1:9" x14ac:dyDescent="0.55000000000000004">
      <c r="A1982" s="1">
        <v>62</v>
      </c>
      <c r="B1982" t="s">
        <v>442</v>
      </c>
      <c r="C1982" s="1" t="s">
        <v>0</v>
      </c>
      <c r="D1982" s="1">
        <v>7</v>
      </c>
      <c r="E1982" s="1" t="s">
        <v>360</v>
      </c>
      <c r="F1982">
        <v>7</v>
      </c>
      <c r="G1982" s="1" t="str">
        <f>+VLOOKUP(bloque1_2[[#This Row],[niño]],BD.niños[[Código]:[sexo]],6,FALSE)</f>
        <v>9 y 10</v>
      </c>
      <c r="H1982" s="1" t="str">
        <f>+VLOOKUP(bloque1_2[[#This Row],[niño]],BD.niños[[Código]:[sexo]],7,FALSE)</f>
        <v>M</v>
      </c>
      <c r="I1982" s="1">
        <v>1</v>
      </c>
    </row>
    <row r="1983" spans="1:9" x14ac:dyDescent="0.55000000000000004">
      <c r="A1983" s="1">
        <v>62</v>
      </c>
      <c r="B1983" t="s">
        <v>442</v>
      </c>
      <c r="C1983" s="1" t="s">
        <v>0</v>
      </c>
      <c r="D1983" s="1">
        <v>7</v>
      </c>
      <c r="E1983" s="1" t="s">
        <v>364</v>
      </c>
      <c r="F1983">
        <v>7</v>
      </c>
      <c r="G1983" s="1" t="str">
        <f>+VLOOKUP(bloque1_2[[#This Row],[niño]],BD.niños[[Código]:[sexo]],6,FALSE)</f>
        <v>9 y 10</v>
      </c>
      <c r="H1983" s="1" t="str">
        <f>+VLOOKUP(bloque1_2[[#This Row],[niño]],BD.niños[[Código]:[sexo]],7,FALSE)</f>
        <v>M</v>
      </c>
      <c r="I1983" s="1">
        <v>1</v>
      </c>
    </row>
    <row r="1984" spans="1:9" x14ac:dyDescent="0.55000000000000004">
      <c r="A1984" s="1">
        <v>62</v>
      </c>
      <c r="B1984" t="s">
        <v>442</v>
      </c>
      <c r="C1984" s="1" t="s">
        <v>0</v>
      </c>
      <c r="D1984" s="1">
        <v>7</v>
      </c>
      <c r="E1984" s="1" t="s">
        <v>368</v>
      </c>
      <c r="F1984">
        <v>7</v>
      </c>
      <c r="G1984" s="1" t="str">
        <f>+VLOOKUP(bloque1_2[[#This Row],[niño]],BD.niños[[Código]:[sexo]],6,FALSE)</f>
        <v>9 y 10</v>
      </c>
      <c r="H1984" s="1" t="str">
        <f>+VLOOKUP(bloque1_2[[#This Row],[niño]],BD.niños[[Código]:[sexo]],7,FALSE)</f>
        <v>M</v>
      </c>
      <c r="I1984" s="1">
        <v>1</v>
      </c>
    </row>
    <row r="1985" spans="1:9" x14ac:dyDescent="0.55000000000000004">
      <c r="A1985" s="1">
        <v>62</v>
      </c>
      <c r="B1985" t="s">
        <v>442</v>
      </c>
      <c r="C1985" s="1" t="s">
        <v>0</v>
      </c>
      <c r="D1985" s="1">
        <v>7</v>
      </c>
      <c r="E1985" s="1" t="s">
        <v>371</v>
      </c>
      <c r="F1985">
        <v>7</v>
      </c>
      <c r="G1985" s="1" t="str">
        <f>+VLOOKUP(bloque1_2[[#This Row],[niño]],BD.niños[[Código]:[sexo]],6,FALSE)</f>
        <v>9 y 10</v>
      </c>
      <c r="H1985" s="1" t="str">
        <f>+VLOOKUP(bloque1_2[[#This Row],[niño]],BD.niños[[Código]:[sexo]],7,FALSE)</f>
        <v>F</v>
      </c>
      <c r="I1985" s="1">
        <v>1</v>
      </c>
    </row>
    <row r="1986" spans="1:9" x14ac:dyDescent="0.55000000000000004">
      <c r="A1986" s="1">
        <v>63</v>
      </c>
      <c r="B1986" t="s">
        <v>443</v>
      </c>
      <c r="C1986" s="1" t="s">
        <v>5</v>
      </c>
      <c r="D1986" s="1">
        <v>6</v>
      </c>
      <c r="E1986" s="1" t="s">
        <v>36</v>
      </c>
      <c r="F1986">
        <v>6</v>
      </c>
      <c r="G1986" s="1" t="str">
        <f>+VLOOKUP(bloque1_2[[#This Row],[niño]],BD.niños[[Código]:[sexo]],6,FALSE)</f>
        <v>5 y 6</v>
      </c>
      <c r="H1986" s="1" t="str">
        <f>+VLOOKUP(bloque1_2[[#This Row],[niño]],BD.niños[[Código]:[sexo]],7,FALSE)</f>
        <v>M</v>
      </c>
      <c r="I1986" s="1">
        <v>1</v>
      </c>
    </row>
    <row r="1987" spans="1:9" x14ac:dyDescent="0.55000000000000004">
      <c r="A1987" s="1">
        <v>63</v>
      </c>
      <c r="B1987" t="s">
        <v>443</v>
      </c>
      <c r="C1987" s="1" t="s">
        <v>5</v>
      </c>
      <c r="D1987" s="1">
        <v>6</v>
      </c>
      <c r="E1987" s="1" t="s">
        <v>40</v>
      </c>
      <c r="F1987">
        <v>6</v>
      </c>
      <c r="G1987" s="1" t="str">
        <f>+VLOOKUP(bloque1_2[[#This Row],[niño]],BD.niños[[Código]:[sexo]],6,FALSE)</f>
        <v>7 y 8</v>
      </c>
      <c r="H1987" s="1" t="str">
        <f>+VLOOKUP(bloque1_2[[#This Row],[niño]],BD.niños[[Código]:[sexo]],7,FALSE)</f>
        <v>M</v>
      </c>
      <c r="I1987" s="1">
        <v>1</v>
      </c>
    </row>
    <row r="1988" spans="1:9" x14ac:dyDescent="0.55000000000000004">
      <c r="A1988" s="1">
        <v>63</v>
      </c>
      <c r="B1988" t="s">
        <v>443</v>
      </c>
      <c r="C1988" s="1" t="s">
        <v>5</v>
      </c>
      <c r="D1988" s="1">
        <v>6</v>
      </c>
      <c r="E1988" s="1" t="s">
        <v>44</v>
      </c>
      <c r="F1988">
        <v>5</v>
      </c>
      <c r="G1988" s="1" t="str">
        <f>+VLOOKUP(bloque1_2[[#This Row],[niño]],BD.niños[[Código]:[sexo]],6,FALSE)</f>
        <v>7 y 8</v>
      </c>
      <c r="H1988" s="1" t="str">
        <f>+VLOOKUP(bloque1_2[[#This Row],[niño]],BD.niños[[Código]:[sexo]],7,FALSE)</f>
        <v>F</v>
      </c>
      <c r="I1988" s="1">
        <v>1</v>
      </c>
    </row>
    <row r="1989" spans="1:9" x14ac:dyDescent="0.55000000000000004">
      <c r="A1989" s="1">
        <v>63</v>
      </c>
      <c r="B1989" t="s">
        <v>443</v>
      </c>
      <c r="C1989" s="1" t="s">
        <v>5</v>
      </c>
      <c r="D1989" s="1">
        <v>6</v>
      </c>
      <c r="E1989" s="1" t="s">
        <v>48</v>
      </c>
      <c r="F1989">
        <v>6</v>
      </c>
      <c r="G1989" s="1" t="str">
        <f>+VLOOKUP(bloque1_2[[#This Row],[niño]],BD.niños[[Código]:[sexo]],6,FALSE)</f>
        <v>7 y 8</v>
      </c>
      <c r="H1989" s="1" t="str">
        <f>+VLOOKUP(bloque1_2[[#This Row],[niño]],BD.niños[[Código]:[sexo]],7,FALSE)</f>
        <v>F</v>
      </c>
      <c r="I1989" s="1">
        <v>1</v>
      </c>
    </row>
    <row r="1990" spans="1:9" x14ac:dyDescent="0.55000000000000004">
      <c r="A1990" s="1">
        <v>63</v>
      </c>
      <c r="B1990" t="s">
        <v>443</v>
      </c>
      <c r="C1990" s="1" t="s">
        <v>5</v>
      </c>
      <c r="D1990" s="1">
        <v>6</v>
      </c>
      <c r="E1990" s="1" t="s">
        <v>52</v>
      </c>
      <c r="F1990">
        <v>6</v>
      </c>
      <c r="G1990" s="1" t="str">
        <f>+VLOOKUP(bloque1_2[[#This Row],[niño]],BD.niños[[Código]:[sexo]],6,FALSE)</f>
        <v>7 y 8</v>
      </c>
      <c r="H1990" s="1" t="str">
        <f>+VLOOKUP(bloque1_2[[#This Row],[niño]],BD.niños[[Código]:[sexo]],7,FALSE)</f>
        <v>F</v>
      </c>
      <c r="I1990" s="1">
        <v>1</v>
      </c>
    </row>
    <row r="1991" spans="1:9" x14ac:dyDescent="0.55000000000000004">
      <c r="A1991" s="1">
        <v>63</v>
      </c>
      <c r="B1991" t="s">
        <v>443</v>
      </c>
      <c r="C1991" s="1" t="s">
        <v>5</v>
      </c>
      <c r="D1991" s="1">
        <v>6</v>
      </c>
      <c r="E1991" s="1" t="s">
        <v>56</v>
      </c>
      <c r="F1991">
        <v>6</v>
      </c>
      <c r="G1991" s="1" t="str">
        <f>+VLOOKUP(bloque1_2[[#This Row],[niño]],BD.niños[[Código]:[sexo]],6,FALSE)</f>
        <v>7 y 8</v>
      </c>
      <c r="H1991" s="1" t="str">
        <f>+VLOOKUP(bloque1_2[[#This Row],[niño]],BD.niños[[Código]:[sexo]],7,FALSE)</f>
        <v>F</v>
      </c>
      <c r="I1991" s="1">
        <v>1</v>
      </c>
    </row>
    <row r="1992" spans="1:9" x14ac:dyDescent="0.55000000000000004">
      <c r="A1992" s="1">
        <v>63</v>
      </c>
      <c r="B1992" t="s">
        <v>443</v>
      </c>
      <c r="C1992" s="1" t="s">
        <v>5</v>
      </c>
      <c r="D1992" s="1">
        <v>6</v>
      </c>
      <c r="E1992" s="1" t="s">
        <v>60</v>
      </c>
      <c r="F1992">
        <v>7</v>
      </c>
      <c r="G1992" s="1" t="str">
        <f>+VLOOKUP(bloque1_2[[#This Row],[niño]],BD.niños[[Código]:[sexo]],6,FALSE)</f>
        <v>9 y 10</v>
      </c>
      <c r="H1992" s="1" t="str">
        <f>+VLOOKUP(bloque1_2[[#This Row],[niño]],BD.niños[[Código]:[sexo]],7,FALSE)</f>
        <v>M</v>
      </c>
      <c r="I1992" s="1">
        <v>1</v>
      </c>
    </row>
    <row r="1993" spans="1:9" x14ac:dyDescent="0.55000000000000004">
      <c r="A1993" s="1">
        <v>63</v>
      </c>
      <c r="B1993" t="s">
        <v>443</v>
      </c>
      <c r="C1993" s="1" t="s">
        <v>5</v>
      </c>
      <c r="D1993" s="1">
        <v>6</v>
      </c>
      <c r="E1993" s="1" t="s">
        <v>64</v>
      </c>
      <c r="F1993">
        <v>6</v>
      </c>
      <c r="G1993" s="1" t="str">
        <f>+VLOOKUP(bloque1_2[[#This Row],[niño]],BD.niños[[Código]:[sexo]],6,FALSE)</f>
        <v>9 y 10</v>
      </c>
      <c r="H1993" s="1" t="str">
        <f>+VLOOKUP(bloque1_2[[#This Row],[niño]],BD.niños[[Código]:[sexo]],7,FALSE)</f>
        <v>F</v>
      </c>
      <c r="I1993" s="1">
        <v>1</v>
      </c>
    </row>
    <row r="1994" spans="1:9" x14ac:dyDescent="0.55000000000000004">
      <c r="A1994" s="1">
        <v>63</v>
      </c>
      <c r="B1994" t="s">
        <v>443</v>
      </c>
      <c r="C1994" s="1" t="s">
        <v>5</v>
      </c>
      <c r="D1994" s="1">
        <v>6</v>
      </c>
      <c r="E1994" s="1" t="s">
        <v>68</v>
      </c>
      <c r="F1994">
        <v>6</v>
      </c>
      <c r="G1994" s="1" t="str">
        <f>+VLOOKUP(bloque1_2[[#This Row],[niño]],BD.niños[[Código]:[sexo]],6,FALSE)</f>
        <v>9 y 10</v>
      </c>
      <c r="H1994" s="1" t="str">
        <f>+VLOOKUP(bloque1_2[[#This Row],[niño]],BD.niños[[Código]:[sexo]],7,FALSE)</f>
        <v>M</v>
      </c>
      <c r="I1994" s="1">
        <v>1</v>
      </c>
    </row>
    <row r="1995" spans="1:9" x14ac:dyDescent="0.55000000000000004">
      <c r="A1995" s="1">
        <v>63</v>
      </c>
      <c r="B1995" t="s">
        <v>443</v>
      </c>
      <c r="C1995" s="1" t="s">
        <v>5</v>
      </c>
      <c r="D1995" s="1">
        <v>6</v>
      </c>
      <c r="E1995" s="1" t="s">
        <v>72</v>
      </c>
      <c r="F1995">
        <v>6</v>
      </c>
      <c r="G1995" s="1" t="str">
        <f>+VLOOKUP(bloque1_2[[#This Row],[niño]],BD.niños[[Código]:[sexo]],6,FALSE)</f>
        <v>9 y 10</v>
      </c>
      <c r="H1995" s="1" t="str">
        <f>+VLOOKUP(bloque1_2[[#This Row],[niño]],BD.niños[[Código]:[sexo]],7,FALSE)</f>
        <v>F</v>
      </c>
      <c r="I1995" s="1">
        <v>1</v>
      </c>
    </row>
    <row r="1996" spans="1:9" x14ac:dyDescent="0.55000000000000004">
      <c r="A1996" s="1">
        <v>63</v>
      </c>
      <c r="B1996" t="s">
        <v>443</v>
      </c>
      <c r="C1996" s="1" t="s">
        <v>5</v>
      </c>
      <c r="D1996" s="1">
        <v>6</v>
      </c>
      <c r="E1996" s="1" t="s">
        <v>75</v>
      </c>
      <c r="F1996">
        <v>6</v>
      </c>
      <c r="G1996" s="1" t="str">
        <f>+VLOOKUP(bloque1_2[[#This Row],[niño]],BD.niños[[Código]:[sexo]],6,FALSE)</f>
        <v>9 y 10</v>
      </c>
      <c r="H1996" s="1" t="str">
        <f>+VLOOKUP(bloque1_2[[#This Row],[niño]],BD.niños[[Código]:[sexo]],7,FALSE)</f>
        <v>F</v>
      </c>
      <c r="I1996" s="1">
        <v>1</v>
      </c>
    </row>
    <row r="1997" spans="1:9" x14ac:dyDescent="0.55000000000000004">
      <c r="A1997" s="1">
        <v>63</v>
      </c>
      <c r="B1997" t="s">
        <v>443</v>
      </c>
      <c r="C1997" s="1" t="s">
        <v>5</v>
      </c>
      <c r="D1997" s="1">
        <v>6</v>
      </c>
      <c r="E1997" s="1" t="s">
        <v>78</v>
      </c>
      <c r="F1997">
        <v>2</v>
      </c>
      <c r="G1997" s="1" t="str">
        <f>+VLOOKUP(bloque1_2[[#This Row],[niño]],BD.niños[[Código]:[sexo]],6,FALSE)</f>
        <v>5 y 6</v>
      </c>
      <c r="H1997" s="1" t="str">
        <f>+VLOOKUP(bloque1_2[[#This Row],[niño]],BD.niños[[Código]:[sexo]],7,FALSE)</f>
        <v>M</v>
      </c>
      <c r="I1997" s="1">
        <v>1</v>
      </c>
    </row>
    <row r="1998" spans="1:9" x14ac:dyDescent="0.55000000000000004">
      <c r="A1998" s="1">
        <v>63</v>
      </c>
      <c r="B1998" t="s">
        <v>443</v>
      </c>
      <c r="C1998" s="1" t="s">
        <v>5</v>
      </c>
      <c r="D1998" s="1">
        <v>6</v>
      </c>
      <c r="E1998" s="1" t="s">
        <v>82</v>
      </c>
      <c r="F1998">
        <v>3</v>
      </c>
      <c r="G1998" s="1" t="str">
        <f>+VLOOKUP(bloque1_2[[#This Row],[niño]],BD.niños[[Código]:[sexo]],6,FALSE)</f>
        <v>5 y 6</v>
      </c>
      <c r="H1998" s="1" t="str">
        <f>+VLOOKUP(bloque1_2[[#This Row],[niño]],BD.niños[[Código]:[sexo]],7,FALSE)</f>
        <v>F</v>
      </c>
      <c r="I1998" s="1">
        <v>1</v>
      </c>
    </row>
    <row r="1999" spans="1:9" x14ac:dyDescent="0.55000000000000004">
      <c r="A1999" s="1">
        <v>63</v>
      </c>
      <c r="B1999" t="s">
        <v>443</v>
      </c>
      <c r="C1999" s="1" t="s">
        <v>5</v>
      </c>
      <c r="D1999" s="1">
        <v>6</v>
      </c>
      <c r="E1999" s="1" t="s">
        <v>85</v>
      </c>
      <c r="F1999">
        <v>6</v>
      </c>
      <c r="G1999" s="1" t="str">
        <f>+VLOOKUP(bloque1_2[[#This Row],[niño]],BD.niños[[Código]:[sexo]],6,FALSE)</f>
        <v>5 y 6</v>
      </c>
      <c r="H1999" s="1" t="str">
        <f>+VLOOKUP(bloque1_2[[#This Row],[niño]],BD.niños[[Código]:[sexo]],7,FALSE)</f>
        <v>M</v>
      </c>
      <c r="I1999" s="1">
        <v>1</v>
      </c>
    </row>
    <row r="2000" spans="1:9" x14ac:dyDescent="0.55000000000000004">
      <c r="A2000" s="1">
        <v>63</v>
      </c>
      <c r="B2000" t="s">
        <v>443</v>
      </c>
      <c r="C2000" s="1" t="s">
        <v>5</v>
      </c>
      <c r="D2000" s="1">
        <v>6</v>
      </c>
      <c r="E2000" s="1" t="s">
        <v>184</v>
      </c>
      <c r="F2000">
        <v>2</v>
      </c>
      <c r="G2000" s="1" t="str">
        <f>+VLOOKUP(bloque1_2[[#This Row],[niño]],BD.niños[[Código]:[sexo]],6,FALSE)</f>
        <v>7 y 8</v>
      </c>
      <c r="H2000" s="1" t="str">
        <f>+VLOOKUP(bloque1_2[[#This Row],[niño]],BD.niños[[Código]:[sexo]],7,FALSE)</f>
        <v>M</v>
      </c>
      <c r="I2000" s="1">
        <v>1</v>
      </c>
    </row>
    <row r="2001" spans="1:9" x14ac:dyDescent="0.55000000000000004">
      <c r="A2001" s="1">
        <v>63</v>
      </c>
      <c r="B2001" t="s">
        <v>443</v>
      </c>
      <c r="C2001" s="1" t="s">
        <v>5</v>
      </c>
      <c r="D2001" s="1">
        <v>6</v>
      </c>
      <c r="E2001" s="1" t="s">
        <v>187</v>
      </c>
      <c r="F2001">
        <v>6</v>
      </c>
      <c r="G2001" s="1" t="str">
        <f>+VLOOKUP(bloque1_2[[#This Row],[niño]],BD.niños[[Código]:[sexo]],6,FALSE)</f>
        <v>7 y 8</v>
      </c>
      <c r="H2001" s="1" t="str">
        <f>+VLOOKUP(bloque1_2[[#This Row],[niño]],BD.niños[[Código]:[sexo]],7,FALSE)</f>
        <v>F</v>
      </c>
      <c r="I2001" s="1">
        <v>1</v>
      </c>
    </row>
    <row r="2002" spans="1:9" x14ac:dyDescent="0.55000000000000004">
      <c r="A2002" s="1">
        <v>63</v>
      </c>
      <c r="B2002" t="s">
        <v>443</v>
      </c>
      <c r="C2002" s="1" t="s">
        <v>5</v>
      </c>
      <c r="D2002" s="1">
        <v>6</v>
      </c>
      <c r="E2002" s="1" t="s">
        <v>192</v>
      </c>
      <c r="F2002">
        <v>2</v>
      </c>
      <c r="G2002" s="1" t="str">
        <f>+VLOOKUP(bloque1_2[[#This Row],[niño]],BD.niños[[Código]:[sexo]],6,FALSE)</f>
        <v>7 y 8</v>
      </c>
      <c r="H2002" s="1" t="str">
        <f>+VLOOKUP(bloque1_2[[#This Row],[niño]],BD.niños[[Código]:[sexo]],7,FALSE)</f>
        <v>M</v>
      </c>
      <c r="I2002" s="1">
        <v>1</v>
      </c>
    </row>
    <row r="2003" spans="1:9" x14ac:dyDescent="0.55000000000000004">
      <c r="A2003" s="1">
        <v>63</v>
      </c>
      <c r="B2003" t="s">
        <v>443</v>
      </c>
      <c r="C2003" s="1" t="s">
        <v>5</v>
      </c>
      <c r="D2003" s="1">
        <v>6</v>
      </c>
      <c r="E2003" s="1" t="s">
        <v>195</v>
      </c>
      <c r="F2003">
        <v>6</v>
      </c>
      <c r="G2003" s="1" t="str">
        <f>+VLOOKUP(bloque1_2[[#This Row],[niño]],BD.niños[[Código]:[sexo]],6,FALSE)</f>
        <v>9 y 10</v>
      </c>
      <c r="H2003" s="1" t="str">
        <f>+VLOOKUP(bloque1_2[[#This Row],[niño]],BD.niños[[Código]:[sexo]],7,FALSE)</f>
        <v>M</v>
      </c>
      <c r="I2003" s="1">
        <v>1</v>
      </c>
    </row>
    <row r="2004" spans="1:9" x14ac:dyDescent="0.55000000000000004">
      <c r="A2004" s="1">
        <v>63</v>
      </c>
      <c r="B2004" t="s">
        <v>443</v>
      </c>
      <c r="C2004" s="1" t="s">
        <v>5</v>
      </c>
      <c r="D2004" s="1">
        <v>6</v>
      </c>
      <c r="E2004" s="1" t="s">
        <v>199</v>
      </c>
      <c r="F2004">
        <v>6</v>
      </c>
      <c r="G2004" s="1" t="str">
        <f>+VLOOKUP(bloque1_2[[#This Row],[niño]],BD.niños[[Código]:[sexo]],6,FALSE)</f>
        <v>9 y 10</v>
      </c>
      <c r="H2004" s="1" t="str">
        <f>+VLOOKUP(bloque1_2[[#This Row],[niño]],BD.niños[[Código]:[sexo]],7,FALSE)</f>
        <v>M</v>
      </c>
      <c r="I2004" s="1">
        <v>1</v>
      </c>
    </row>
    <row r="2005" spans="1:9" x14ac:dyDescent="0.55000000000000004">
      <c r="A2005" s="1">
        <v>63</v>
      </c>
      <c r="B2005" t="s">
        <v>443</v>
      </c>
      <c r="C2005" s="1" t="s">
        <v>5</v>
      </c>
      <c r="D2005" s="1">
        <v>6</v>
      </c>
      <c r="E2005" s="1" t="s">
        <v>203</v>
      </c>
      <c r="F2005">
        <v>6</v>
      </c>
      <c r="G2005" s="1" t="str">
        <f>+VLOOKUP(bloque1_2[[#This Row],[niño]],BD.niños[[Código]:[sexo]],6,FALSE)</f>
        <v>9 y 10</v>
      </c>
      <c r="H2005" s="1" t="str">
        <f>+VLOOKUP(bloque1_2[[#This Row],[niño]],BD.niños[[Código]:[sexo]],7,FALSE)</f>
        <v>F</v>
      </c>
      <c r="I2005" s="1">
        <v>1</v>
      </c>
    </row>
    <row r="2006" spans="1:9" x14ac:dyDescent="0.55000000000000004">
      <c r="A2006" s="1">
        <v>63</v>
      </c>
      <c r="B2006" t="s">
        <v>443</v>
      </c>
      <c r="C2006" s="1" t="s">
        <v>5</v>
      </c>
      <c r="D2006" s="1">
        <v>6</v>
      </c>
      <c r="E2006" s="1" t="s">
        <v>206</v>
      </c>
      <c r="F2006">
        <v>5</v>
      </c>
      <c r="G2006" s="1" t="str">
        <f>+VLOOKUP(bloque1_2[[#This Row],[niño]],BD.niños[[Código]:[sexo]],6,FALSE)</f>
        <v>9 y 10</v>
      </c>
      <c r="H2006" s="1" t="str">
        <f>+VLOOKUP(bloque1_2[[#This Row],[niño]],BD.niños[[Código]:[sexo]],7,FALSE)</f>
        <v>F</v>
      </c>
      <c r="I2006" s="1">
        <v>1</v>
      </c>
    </row>
    <row r="2007" spans="1:9" x14ac:dyDescent="0.55000000000000004">
      <c r="A2007" s="1">
        <v>63</v>
      </c>
      <c r="B2007" t="s">
        <v>443</v>
      </c>
      <c r="C2007" s="1" t="s">
        <v>5</v>
      </c>
      <c r="D2007" s="1">
        <v>6</v>
      </c>
      <c r="E2007" s="1" t="s">
        <v>210</v>
      </c>
      <c r="F2007">
        <v>6</v>
      </c>
      <c r="G2007" s="1" t="str">
        <f>+VLOOKUP(bloque1_2[[#This Row],[niño]],BD.niños[[Código]:[sexo]],6,FALSE)</f>
        <v>7 y 8</v>
      </c>
      <c r="H2007" s="1" t="str">
        <f>+VLOOKUP(bloque1_2[[#This Row],[niño]],BD.niños[[Código]:[sexo]],7,FALSE)</f>
        <v>M</v>
      </c>
      <c r="I2007" s="1">
        <v>1</v>
      </c>
    </row>
    <row r="2008" spans="1:9" x14ac:dyDescent="0.55000000000000004">
      <c r="A2008" s="1">
        <v>63</v>
      </c>
      <c r="B2008" t="s">
        <v>443</v>
      </c>
      <c r="C2008" s="1" t="s">
        <v>5</v>
      </c>
      <c r="D2008" s="1">
        <v>6</v>
      </c>
      <c r="E2008" s="1" t="s">
        <v>274</v>
      </c>
      <c r="F2008">
        <v>6</v>
      </c>
      <c r="G2008" s="1" t="str">
        <f>+VLOOKUP(bloque1_2[[#This Row],[niño]],BD.niños[[Código]:[sexo]],6,FALSE)</f>
        <v>5 y 6</v>
      </c>
      <c r="H2008" s="1" t="str">
        <f>+VLOOKUP(bloque1_2[[#This Row],[niño]],BD.niños[[Código]:[sexo]],7,FALSE)</f>
        <v>M</v>
      </c>
      <c r="I2008" s="1">
        <v>1</v>
      </c>
    </row>
    <row r="2009" spans="1:9" x14ac:dyDescent="0.55000000000000004">
      <c r="A2009" s="1">
        <v>63</v>
      </c>
      <c r="B2009" t="s">
        <v>443</v>
      </c>
      <c r="C2009" s="1" t="s">
        <v>5</v>
      </c>
      <c r="D2009" s="1">
        <v>6</v>
      </c>
      <c r="E2009" s="1" t="s">
        <v>276</v>
      </c>
      <c r="F2009">
        <v>1</v>
      </c>
      <c r="G2009" s="1" t="str">
        <f>+VLOOKUP(bloque1_2[[#This Row],[niño]],BD.niños[[Código]:[sexo]],6,FALSE)</f>
        <v>5 y 6</v>
      </c>
      <c r="H2009" s="1" t="str">
        <f>+VLOOKUP(bloque1_2[[#This Row],[niño]],BD.niños[[Código]:[sexo]],7,FALSE)</f>
        <v>M</v>
      </c>
      <c r="I2009" s="1">
        <v>1</v>
      </c>
    </row>
    <row r="2010" spans="1:9" x14ac:dyDescent="0.55000000000000004">
      <c r="A2010" s="1">
        <v>63</v>
      </c>
      <c r="B2010" t="s">
        <v>443</v>
      </c>
      <c r="C2010" s="1" t="s">
        <v>5</v>
      </c>
      <c r="D2010" s="1">
        <v>6</v>
      </c>
      <c r="E2010" s="1" t="s">
        <v>279</v>
      </c>
      <c r="F2010">
        <v>6</v>
      </c>
      <c r="G2010" s="1" t="str">
        <f>+VLOOKUP(bloque1_2[[#This Row],[niño]],BD.niños[[Código]:[sexo]],6,FALSE)</f>
        <v>7 y 8</v>
      </c>
      <c r="H2010" s="1" t="str">
        <f>+VLOOKUP(bloque1_2[[#This Row],[niño]],BD.niños[[Código]:[sexo]],7,FALSE)</f>
        <v>F</v>
      </c>
      <c r="I2010" s="1">
        <v>1</v>
      </c>
    </row>
    <row r="2011" spans="1:9" x14ac:dyDescent="0.55000000000000004">
      <c r="A2011" s="1">
        <v>63</v>
      </c>
      <c r="B2011" t="s">
        <v>443</v>
      </c>
      <c r="C2011" s="1" t="s">
        <v>5</v>
      </c>
      <c r="D2011" s="1">
        <v>6</v>
      </c>
      <c r="E2011" s="1" t="s">
        <v>282</v>
      </c>
      <c r="F2011">
        <v>6</v>
      </c>
      <c r="G2011" s="1" t="str">
        <f>+VLOOKUP(bloque1_2[[#This Row],[niño]],BD.niños[[Código]:[sexo]],6,FALSE)</f>
        <v>5 y 6</v>
      </c>
      <c r="H2011" s="1" t="str">
        <f>+VLOOKUP(bloque1_2[[#This Row],[niño]],BD.niños[[Código]:[sexo]],7,FALSE)</f>
        <v>F</v>
      </c>
      <c r="I2011" s="1">
        <v>1</v>
      </c>
    </row>
    <row r="2012" spans="1:9" x14ac:dyDescent="0.55000000000000004">
      <c r="A2012" s="1">
        <v>63</v>
      </c>
      <c r="B2012" t="s">
        <v>443</v>
      </c>
      <c r="C2012" s="1" t="s">
        <v>5</v>
      </c>
      <c r="D2012" s="1">
        <v>6</v>
      </c>
      <c r="E2012" s="1" t="s">
        <v>352</v>
      </c>
      <c r="F2012">
        <v>2</v>
      </c>
      <c r="G2012" s="1" t="str">
        <f>+VLOOKUP(bloque1_2[[#This Row],[niño]],BD.niños[[Código]:[sexo]],6,FALSE)</f>
        <v>7 y 8</v>
      </c>
      <c r="H2012" s="1" t="str">
        <f>+VLOOKUP(bloque1_2[[#This Row],[niño]],BD.niños[[Código]:[sexo]],7,FALSE)</f>
        <v>F</v>
      </c>
      <c r="I2012" s="1">
        <v>1</v>
      </c>
    </row>
    <row r="2013" spans="1:9" x14ac:dyDescent="0.55000000000000004">
      <c r="A2013" s="1">
        <v>63</v>
      </c>
      <c r="B2013" t="s">
        <v>443</v>
      </c>
      <c r="C2013" s="1" t="s">
        <v>5</v>
      </c>
      <c r="D2013" s="1">
        <v>6</v>
      </c>
      <c r="E2013" s="1" t="s">
        <v>357</v>
      </c>
      <c r="F2013">
        <v>6</v>
      </c>
      <c r="G2013" s="1" t="str">
        <f>+VLOOKUP(bloque1_2[[#This Row],[niño]],BD.niños[[Código]:[sexo]],6,FALSE)</f>
        <v>7 y 8</v>
      </c>
      <c r="H2013" s="1" t="str">
        <f>+VLOOKUP(bloque1_2[[#This Row],[niño]],BD.niños[[Código]:[sexo]],7,FALSE)</f>
        <v>M</v>
      </c>
      <c r="I2013" s="1">
        <v>1</v>
      </c>
    </row>
    <row r="2014" spans="1:9" x14ac:dyDescent="0.55000000000000004">
      <c r="A2014" s="1">
        <v>63</v>
      </c>
      <c r="B2014" t="s">
        <v>443</v>
      </c>
      <c r="C2014" s="1" t="s">
        <v>5</v>
      </c>
      <c r="D2014" s="1">
        <v>6</v>
      </c>
      <c r="E2014" s="1" t="s">
        <v>360</v>
      </c>
      <c r="F2014">
        <v>7</v>
      </c>
      <c r="G2014" s="1" t="str">
        <f>+VLOOKUP(bloque1_2[[#This Row],[niño]],BD.niños[[Código]:[sexo]],6,FALSE)</f>
        <v>9 y 10</v>
      </c>
      <c r="H2014" s="1" t="str">
        <f>+VLOOKUP(bloque1_2[[#This Row],[niño]],BD.niños[[Código]:[sexo]],7,FALSE)</f>
        <v>M</v>
      </c>
      <c r="I2014" s="1">
        <v>1</v>
      </c>
    </row>
    <row r="2015" spans="1:9" x14ac:dyDescent="0.55000000000000004">
      <c r="A2015" s="1">
        <v>63</v>
      </c>
      <c r="B2015" t="s">
        <v>443</v>
      </c>
      <c r="C2015" s="1" t="s">
        <v>5</v>
      </c>
      <c r="D2015" s="1">
        <v>6</v>
      </c>
      <c r="E2015" s="1" t="s">
        <v>364</v>
      </c>
      <c r="F2015">
        <v>6</v>
      </c>
      <c r="G2015" s="1" t="str">
        <f>+VLOOKUP(bloque1_2[[#This Row],[niño]],BD.niños[[Código]:[sexo]],6,FALSE)</f>
        <v>9 y 10</v>
      </c>
      <c r="H2015" s="1" t="str">
        <f>+VLOOKUP(bloque1_2[[#This Row],[niño]],BD.niños[[Código]:[sexo]],7,FALSE)</f>
        <v>M</v>
      </c>
      <c r="I2015" s="1">
        <v>1</v>
      </c>
    </row>
    <row r="2016" spans="1:9" x14ac:dyDescent="0.55000000000000004">
      <c r="A2016" s="1">
        <v>63</v>
      </c>
      <c r="B2016" t="s">
        <v>443</v>
      </c>
      <c r="C2016" s="1" t="s">
        <v>5</v>
      </c>
      <c r="D2016" s="1">
        <v>6</v>
      </c>
      <c r="E2016" s="1" t="s">
        <v>368</v>
      </c>
      <c r="F2016">
        <v>6</v>
      </c>
      <c r="G2016" s="1" t="str">
        <f>+VLOOKUP(bloque1_2[[#This Row],[niño]],BD.niños[[Código]:[sexo]],6,FALSE)</f>
        <v>9 y 10</v>
      </c>
      <c r="H2016" s="1" t="str">
        <f>+VLOOKUP(bloque1_2[[#This Row],[niño]],BD.niños[[Código]:[sexo]],7,FALSE)</f>
        <v>M</v>
      </c>
      <c r="I2016" s="1">
        <v>1</v>
      </c>
    </row>
    <row r="2017" spans="1:9" x14ac:dyDescent="0.55000000000000004">
      <c r="A2017" s="1">
        <v>63</v>
      </c>
      <c r="B2017" t="s">
        <v>443</v>
      </c>
      <c r="C2017" s="1" t="s">
        <v>5</v>
      </c>
      <c r="D2017" s="1">
        <v>6</v>
      </c>
      <c r="E2017" s="1" t="s">
        <v>371</v>
      </c>
      <c r="F2017">
        <v>6</v>
      </c>
      <c r="G2017" s="1" t="str">
        <f>+VLOOKUP(bloque1_2[[#This Row],[niño]],BD.niños[[Código]:[sexo]],6,FALSE)</f>
        <v>9 y 10</v>
      </c>
      <c r="H2017" s="1" t="str">
        <f>+VLOOKUP(bloque1_2[[#This Row],[niño]],BD.niños[[Código]:[sexo]],7,FALSE)</f>
        <v>F</v>
      </c>
      <c r="I2017" s="1">
        <v>1</v>
      </c>
    </row>
    <row r="2018" spans="1:9" x14ac:dyDescent="0.55000000000000004">
      <c r="A2018" s="1">
        <v>64</v>
      </c>
      <c r="B2018" t="s">
        <v>444</v>
      </c>
      <c r="C2018" s="1" t="s">
        <v>2</v>
      </c>
      <c r="D2018" s="1">
        <v>1</v>
      </c>
      <c r="E2018" s="1" t="s">
        <v>36</v>
      </c>
      <c r="F2018">
        <v>5</v>
      </c>
      <c r="G2018" s="1" t="str">
        <f>+VLOOKUP(bloque1_2[[#This Row],[niño]],BD.niños[[Código]:[sexo]],6,FALSE)</f>
        <v>5 y 6</v>
      </c>
      <c r="H2018" s="1" t="str">
        <f>+VLOOKUP(bloque1_2[[#This Row],[niño]],BD.niños[[Código]:[sexo]],7,FALSE)</f>
        <v>M</v>
      </c>
      <c r="I2018" s="1">
        <v>1</v>
      </c>
    </row>
    <row r="2019" spans="1:9" x14ac:dyDescent="0.55000000000000004">
      <c r="A2019" s="1">
        <v>64</v>
      </c>
      <c r="B2019" t="s">
        <v>444</v>
      </c>
      <c r="C2019" s="1" t="s">
        <v>2</v>
      </c>
      <c r="D2019" s="1">
        <v>1</v>
      </c>
      <c r="E2019" s="1" t="s">
        <v>40</v>
      </c>
      <c r="F2019">
        <v>6</v>
      </c>
      <c r="G2019" s="1" t="str">
        <f>+VLOOKUP(bloque1_2[[#This Row],[niño]],BD.niños[[Código]:[sexo]],6,FALSE)</f>
        <v>7 y 8</v>
      </c>
      <c r="H2019" s="1" t="str">
        <f>+VLOOKUP(bloque1_2[[#This Row],[niño]],BD.niños[[Código]:[sexo]],7,FALSE)</f>
        <v>M</v>
      </c>
      <c r="I2019" s="1">
        <v>1</v>
      </c>
    </row>
    <row r="2020" spans="1:9" x14ac:dyDescent="0.55000000000000004">
      <c r="A2020" s="1">
        <v>64</v>
      </c>
      <c r="B2020" t="s">
        <v>444</v>
      </c>
      <c r="C2020" s="1" t="s">
        <v>2</v>
      </c>
      <c r="D2020" s="1">
        <v>1</v>
      </c>
      <c r="E2020" s="1" t="s">
        <v>44</v>
      </c>
      <c r="F2020">
        <v>1</v>
      </c>
      <c r="G2020" s="1" t="str">
        <f>+VLOOKUP(bloque1_2[[#This Row],[niño]],BD.niños[[Código]:[sexo]],6,FALSE)</f>
        <v>7 y 8</v>
      </c>
      <c r="H2020" s="1" t="str">
        <f>+VLOOKUP(bloque1_2[[#This Row],[niño]],BD.niños[[Código]:[sexo]],7,FALSE)</f>
        <v>F</v>
      </c>
      <c r="I2020" s="1">
        <v>1</v>
      </c>
    </row>
    <row r="2021" spans="1:9" x14ac:dyDescent="0.55000000000000004">
      <c r="A2021" s="1">
        <v>64</v>
      </c>
      <c r="B2021" t="s">
        <v>444</v>
      </c>
      <c r="C2021" s="1" t="s">
        <v>2</v>
      </c>
      <c r="D2021" s="1">
        <v>1</v>
      </c>
      <c r="E2021" s="1" t="s">
        <v>48</v>
      </c>
      <c r="F2021">
        <v>4</v>
      </c>
      <c r="G2021" s="1" t="str">
        <f>+VLOOKUP(bloque1_2[[#This Row],[niño]],BD.niños[[Código]:[sexo]],6,FALSE)</f>
        <v>7 y 8</v>
      </c>
      <c r="H2021" s="1" t="str">
        <f>+VLOOKUP(bloque1_2[[#This Row],[niño]],BD.niños[[Código]:[sexo]],7,FALSE)</f>
        <v>F</v>
      </c>
      <c r="I2021" s="1">
        <v>1</v>
      </c>
    </row>
    <row r="2022" spans="1:9" x14ac:dyDescent="0.55000000000000004">
      <c r="A2022" s="1">
        <v>64</v>
      </c>
      <c r="B2022" t="s">
        <v>444</v>
      </c>
      <c r="C2022" s="1" t="s">
        <v>2</v>
      </c>
      <c r="D2022" s="1">
        <v>1</v>
      </c>
      <c r="E2022" s="1" t="s">
        <v>52</v>
      </c>
      <c r="F2022">
        <v>1</v>
      </c>
      <c r="G2022" s="1" t="str">
        <f>+VLOOKUP(bloque1_2[[#This Row],[niño]],BD.niños[[Código]:[sexo]],6,FALSE)</f>
        <v>7 y 8</v>
      </c>
      <c r="H2022" s="1" t="str">
        <f>+VLOOKUP(bloque1_2[[#This Row],[niño]],BD.niños[[Código]:[sexo]],7,FALSE)</f>
        <v>F</v>
      </c>
      <c r="I2022" s="1">
        <v>1</v>
      </c>
    </row>
    <row r="2023" spans="1:9" x14ac:dyDescent="0.55000000000000004">
      <c r="A2023" s="1">
        <v>64</v>
      </c>
      <c r="B2023" t="s">
        <v>444</v>
      </c>
      <c r="C2023" s="1" t="s">
        <v>2</v>
      </c>
      <c r="D2023" s="1">
        <v>1</v>
      </c>
      <c r="E2023" s="1" t="s">
        <v>56</v>
      </c>
      <c r="F2023">
        <v>0</v>
      </c>
      <c r="G2023" s="1" t="str">
        <f>+VLOOKUP(bloque1_2[[#This Row],[niño]],BD.niños[[Código]:[sexo]],6,FALSE)</f>
        <v>7 y 8</v>
      </c>
      <c r="H2023" s="1" t="str">
        <f>+VLOOKUP(bloque1_2[[#This Row],[niño]],BD.niños[[Código]:[sexo]],7,FALSE)</f>
        <v>F</v>
      </c>
      <c r="I2023" s="1">
        <v>1</v>
      </c>
    </row>
    <row r="2024" spans="1:9" x14ac:dyDescent="0.55000000000000004">
      <c r="A2024" s="1">
        <v>64</v>
      </c>
      <c r="B2024" t="s">
        <v>444</v>
      </c>
      <c r="C2024" s="1" t="s">
        <v>2</v>
      </c>
      <c r="D2024" s="1">
        <v>1</v>
      </c>
      <c r="E2024" s="1" t="s">
        <v>60</v>
      </c>
      <c r="F2024">
        <v>6</v>
      </c>
      <c r="G2024" s="1" t="str">
        <f>+VLOOKUP(bloque1_2[[#This Row],[niño]],BD.niños[[Código]:[sexo]],6,FALSE)</f>
        <v>9 y 10</v>
      </c>
      <c r="H2024" s="1" t="str">
        <f>+VLOOKUP(bloque1_2[[#This Row],[niño]],BD.niños[[Código]:[sexo]],7,FALSE)</f>
        <v>M</v>
      </c>
      <c r="I2024" s="1">
        <v>1</v>
      </c>
    </row>
    <row r="2025" spans="1:9" x14ac:dyDescent="0.55000000000000004">
      <c r="A2025" s="1">
        <v>64</v>
      </c>
      <c r="B2025" t="s">
        <v>444</v>
      </c>
      <c r="C2025" s="1" t="s">
        <v>2</v>
      </c>
      <c r="D2025" s="1">
        <v>1</v>
      </c>
      <c r="E2025" s="1" t="s">
        <v>64</v>
      </c>
      <c r="F2025">
        <v>1</v>
      </c>
      <c r="G2025" s="1" t="str">
        <f>+VLOOKUP(bloque1_2[[#This Row],[niño]],BD.niños[[Código]:[sexo]],6,FALSE)</f>
        <v>9 y 10</v>
      </c>
      <c r="H2025" s="1" t="str">
        <f>+VLOOKUP(bloque1_2[[#This Row],[niño]],BD.niños[[Código]:[sexo]],7,FALSE)</f>
        <v>F</v>
      </c>
      <c r="I2025" s="1">
        <v>1</v>
      </c>
    </row>
    <row r="2026" spans="1:9" x14ac:dyDescent="0.55000000000000004">
      <c r="A2026" s="1">
        <v>64</v>
      </c>
      <c r="B2026" t="s">
        <v>444</v>
      </c>
      <c r="C2026" s="1" t="s">
        <v>2</v>
      </c>
      <c r="D2026" s="1">
        <v>1</v>
      </c>
      <c r="E2026" s="1" t="s">
        <v>68</v>
      </c>
      <c r="F2026">
        <v>3</v>
      </c>
      <c r="G2026" s="1" t="str">
        <f>+VLOOKUP(bloque1_2[[#This Row],[niño]],BD.niños[[Código]:[sexo]],6,FALSE)</f>
        <v>9 y 10</v>
      </c>
      <c r="H2026" s="1" t="str">
        <f>+VLOOKUP(bloque1_2[[#This Row],[niño]],BD.niños[[Código]:[sexo]],7,FALSE)</f>
        <v>M</v>
      </c>
      <c r="I2026" s="1">
        <v>1</v>
      </c>
    </row>
    <row r="2027" spans="1:9" x14ac:dyDescent="0.55000000000000004">
      <c r="A2027" s="1">
        <v>64</v>
      </c>
      <c r="B2027" t="s">
        <v>444</v>
      </c>
      <c r="C2027" s="1" t="s">
        <v>2</v>
      </c>
      <c r="D2027" s="1">
        <v>1</v>
      </c>
      <c r="E2027" s="1" t="s">
        <v>72</v>
      </c>
      <c r="F2027">
        <v>1</v>
      </c>
      <c r="G2027" s="1" t="str">
        <f>+VLOOKUP(bloque1_2[[#This Row],[niño]],BD.niños[[Código]:[sexo]],6,FALSE)</f>
        <v>9 y 10</v>
      </c>
      <c r="H2027" s="1" t="str">
        <f>+VLOOKUP(bloque1_2[[#This Row],[niño]],BD.niños[[Código]:[sexo]],7,FALSE)</f>
        <v>F</v>
      </c>
      <c r="I2027" s="1">
        <v>1</v>
      </c>
    </row>
    <row r="2028" spans="1:9" x14ac:dyDescent="0.55000000000000004">
      <c r="A2028" s="1">
        <v>64</v>
      </c>
      <c r="B2028" t="s">
        <v>444</v>
      </c>
      <c r="C2028" s="1" t="s">
        <v>2</v>
      </c>
      <c r="D2028" s="1">
        <v>1</v>
      </c>
      <c r="E2028" s="1" t="s">
        <v>75</v>
      </c>
      <c r="F2028">
        <v>6</v>
      </c>
      <c r="G2028" s="1" t="str">
        <f>+VLOOKUP(bloque1_2[[#This Row],[niño]],BD.niños[[Código]:[sexo]],6,FALSE)</f>
        <v>9 y 10</v>
      </c>
      <c r="H2028" s="1" t="str">
        <f>+VLOOKUP(bloque1_2[[#This Row],[niño]],BD.niños[[Código]:[sexo]],7,FALSE)</f>
        <v>F</v>
      </c>
      <c r="I2028" s="1">
        <v>1</v>
      </c>
    </row>
    <row r="2029" spans="1:9" x14ac:dyDescent="0.55000000000000004">
      <c r="A2029" s="1">
        <v>64</v>
      </c>
      <c r="B2029" t="s">
        <v>444</v>
      </c>
      <c r="C2029" s="1" t="s">
        <v>2</v>
      </c>
      <c r="D2029" s="1">
        <v>1</v>
      </c>
      <c r="E2029" s="1" t="s">
        <v>78</v>
      </c>
      <c r="F2029">
        <v>5</v>
      </c>
      <c r="G2029" s="1" t="str">
        <f>+VLOOKUP(bloque1_2[[#This Row],[niño]],BD.niños[[Código]:[sexo]],6,FALSE)</f>
        <v>5 y 6</v>
      </c>
      <c r="H2029" s="1" t="str">
        <f>+VLOOKUP(bloque1_2[[#This Row],[niño]],BD.niños[[Código]:[sexo]],7,FALSE)</f>
        <v>M</v>
      </c>
      <c r="I2029" s="1">
        <v>1</v>
      </c>
    </row>
    <row r="2030" spans="1:9" x14ac:dyDescent="0.55000000000000004">
      <c r="A2030" s="1">
        <v>64</v>
      </c>
      <c r="B2030" t="s">
        <v>444</v>
      </c>
      <c r="C2030" s="1" t="s">
        <v>2</v>
      </c>
      <c r="D2030" s="1">
        <v>1</v>
      </c>
      <c r="E2030" s="1" t="s">
        <v>82</v>
      </c>
      <c r="F2030">
        <v>3</v>
      </c>
      <c r="G2030" s="1" t="str">
        <f>+VLOOKUP(bloque1_2[[#This Row],[niño]],BD.niños[[Código]:[sexo]],6,FALSE)</f>
        <v>5 y 6</v>
      </c>
      <c r="H2030" s="1" t="str">
        <f>+VLOOKUP(bloque1_2[[#This Row],[niño]],BD.niños[[Código]:[sexo]],7,FALSE)</f>
        <v>F</v>
      </c>
      <c r="I2030" s="1">
        <v>1</v>
      </c>
    </row>
    <row r="2031" spans="1:9" x14ac:dyDescent="0.55000000000000004">
      <c r="A2031" s="1">
        <v>64</v>
      </c>
      <c r="B2031" t="s">
        <v>444</v>
      </c>
      <c r="C2031" s="1" t="s">
        <v>2</v>
      </c>
      <c r="D2031" s="1">
        <v>1</v>
      </c>
      <c r="E2031" s="1" t="s">
        <v>85</v>
      </c>
      <c r="F2031">
        <v>7</v>
      </c>
      <c r="G2031" s="1" t="str">
        <f>+VLOOKUP(bloque1_2[[#This Row],[niño]],BD.niños[[Código]:[sexo]],6,FALSE)</f>
        <v>5 y 6</v>
      </c>
      <c r="H2031" s="1" t="str">
        <f>+VLOOKUP(bloque1_2[[#This Row],[niño]],BD.niños[[Código]:[sexo]],7,FALSE)</f>
        <v>M</v>
      </c>
      <c r="I2031" s="1">
        <v>1</v>
      </c>
    </row>
    <row r="2032" spans="1:9" x14ac:dyDescent="0.55000000000000004">
      <c r="A2032" s="1">
        <v>64</v>
      </c>
      <c r="B2032" t="s">
        <v>444</v>
      </c>
      <c r="C2032" s="1" t="s">
        <v>2</v>
      </c>
      <c r="D2032" s="1">
        <v>1</v>
      </c>
      <c r="E2032" s="1" t="s">
        <v>184</v>
      </c>
      <c r="F2032">
        <v>1</v>
      </c>
      <c r="G2032" s="1" t="str">
        <f>+VLOOKUP(bloque1_2[[#This Row],[niño]],BD.niños[[Código]:[sexo]],6,FALSE)</f>
        <v>7 y 8</v>
      </c>
      <c r="H2032" s="1" t="str">
        <f>+VLOOKUP(bloque1_2[[#This Row],[niño]],BD.niños[[Código]:[sexo]],7,FALSE)</f>
        <v>M</v>
      </c>
      <c r="I2032" s="1">
        <v>1</v>
      </c>
    </row>
    <row r="2033" spans="1:9" x14ac:dyDescent="0.55000000000000004">
      <c r="A2033" s="1">
        <v>64</v>
      </c>
      <c r="B2033" t="s">
        <v>444</v>
      </c>
      <c r="C2033" s="1" t="s">
        <v>2</v>
      </c>
      <c r="D2033" s="1">
        <v>1</v>
      </c>
      <c r="E2033" s="1" t="s">
        <v>187</v>
      </c>
      <c r="F2033">
        <v>6</v>
      </c>
      <c r="G2033" s="1" t="str">
        <f>+VLOOKUP(bloque1_2[[#This Row],[niño]],BD.niños[[Código]:[sexo]],6,FALSE)</f>
        <v>7 y 8</v>
      </c>
      <c r="H2033" s="1" t="str">
        <f>+VLOOKUP(bloque1_2[[#This Row],[niño]],BD.niños[[Código]:[sexo]],7,FALSE)</f>
        <v>F</v>
      </c>
      <c r="I2033" s="1">
        <v>1</v>
      </c>
    </row>
    <row r="2034" spans="1:9" x14ac:dyDescent="0.55000000000000004">
      <c r="A2034" s="1">
        <v>64</v>
      </c>
      <c r="B2034" t="s">
        <v>444</v>
      </c>
      <c r="C2034" s="1" t="s">
        <v>2</v>
      </c>
      <c r="D2034" s="1">
        <v>1</v>
      </c>
      <c r="E2034" s="1" t="s">
        <v>192</v>
      </c>
      <c r="F2034">
        <v>1</v>
      </c>
      <c r="G2034" s="1" t="str">
        <f>+VLOOKUP(bloque1_2[[#This Row],[niño]],BD.niños[[Código]:[sexo]],6,FALSE)</f>
        <v>7 y 8</v>
      </c>
      <c r="H2034" s="1" t="str">
        <f>+VLOOKUP(bloque1_2[[#This Row],[niño]],BD.niños[[Código]:[sexo]],7,FALSE)</f>
        <v>M</v>
      </c>
      <c r="I2034" s="1">
        <v>1</v>
      </c>
    </row>
    <row r="2035" spans="1:9" x14ac:dyDescent="0.55000000000000004">
      <c r="A2035" s="1">
        <v>64</v>
      </c>
      <c r="B2035" t="s">
        <v>444</v>
      </c>
      <c r="C2035" s="1" t="s">
        <v>2</v>
      </c>
      <c r="D2035" s="1">
        <v>1</v>
      </c>
      <c r="E2035" s="1" t="s">
        <v>195</v>
      </c>
      <c r="F2035">
        <v>6</v>
      </c>
      <c r="G2035" s="1" t="str">
        <f>+VLOOKUP(bloque1_2[[#This Row],[niño]],BD.niños[[Código]:[sexo]],6,FALSE)</f>
        <v>9 y 10</v>
      </c>
      <c r="H2035" s="1" t="str">
        <f>+VLOOKUP(bloque1_2[[#This Row],[niño]],BD.niños[[Código]:[sexo]],7,FALSE)</f>
        <v>M</v>
      </c>
      <c r="I2035" s="1">
        <v>1</v>
      </c>
    </row>
    <row r="2036" spans="1:9" x14ac:dyDescent="0.55000000000000004">
      <c r="A2036" s="1">
        <v>64</v>
      </c>
      <c r="B2036" t="s">
        <v>444</v>
      </c>
      <c r="C2036" s="1" t="s">
        <v>2</v>
      </c>
      <c r="D2036" s="1">
        <v>1</v>
      </c>
      <c r="E2036" s="1" t="s">
        <v>199</v>
      </c>
      <c r="F2036">
        <v>6</v>
      </c>
      <c r="G2036" s="1" t="str">
        <f>+VLOOKUP(bloque1_2[[#This Row],[niño]],BD.niños[[Código]:[sexo]],6,FALSE)</f>
        <v>9 y 10</v>
      </c>
      <c r="H2036" s="1" t="str">
        <f>+VLOOKUP(bloque1_2[[#This Row],[niño]],BD.niños[[Código]:[sexo]],7,FALSE)</f>
        <v>M</v>
      </c>
      <c r="I2036" s="1">
        <v>1</v>
      </c>
    </row>
    <row r="2037" spans="1:9" x14ac:dyDescent="0.55000000000000004">
      <c r="A2037" s="1">
        <v>64</v>
      </c>
      <c r="B2037" t="s">
        <v>444</v>
      </c>
      <c r="C2037" s="1" t="s">
        <v>2</v>
      </c>
      <c r="D2037" s="1">
        <v>1</v>
      </c>
      <c r="E2037" s="1" t="s">
        <v>203</v>
      </c>
      <c r="F2037">
        <v>1</v>
      </c>
      <c r="G2037" s="1" t="str">
        <f>+VLOOKUP(bloque1_2[[#This Row],[niño]],BD.niños[[Código]:[sexo]],6,FALSE)</f>
        <v>9 y 10</v>
      </c>
      <c r="H2037" s="1" t="str">
        <f>+VLOOKUP(bloque1_2[[#This Row],[niño]],BD.niños[[Código]:[sexo]],7,FALSE)</f>
        <v>F</v>
      </c>
      <c r="I2037" s="1">
        <v>1</v>
      </c>
    </row>
    <row r="2038" spans="1:9" x14ac:dyDescent="0.55000000000000004">
      <c r="A2038" s="1">
        <v>64</v>
      </c>
      <c r="B2038" t="s">
        <v>444</v>
      </c>
      <c r="C2038" s="1" t="s">
        <v>2</v>
      </c>
      <c r="D2038" s="1">
        <v>1</v>
      </c>
      <c r="E2038" s="1" t="s">
        <v>206</v>
      </c>
      <c r="F2038">
        <v>1</v>
      </c>
      <c r="G2038" s="1" t="str">
        <f>+VLOOKUP(bloque1_2[[#This Row],[niño]],BD.niños[[Código]:[sexo]],6,FALSE)</f>
        <v>9 y 10</v>
      </c>
      <c r="H2038" s="1" t="str">
        <f>+VLOOKUP(bloque1_2[[#This Row],[niño]],BD.niños[[Código]:[sexo]],7,FALSE)</f>
        <v>F</v>
      </c>
      <c r="I2038" s="1">
        <v>1</v>
      </c>
    </row>
    <row r="2039" spans="1:9" x14ac:dyDescent="0.55000000000000004">
      <c r="A2039" s="1">
        <v>64</v>
      </c>
      <c r="B2039" t="s">
        <v>444</v>
      </c>
      <c r="C2039" s="1" t="s">
        <v>2</v>
      </c>
      <c r="D2039" s="1">
        <v>1</v>
      </c>
      <c r="E2039" s="1" t="s">
        <v>210</v>
      </c>
      <c r="F2039">
        <v>5</v>
      </c>
      <c r="G2039" s="1" t="str">
        <f>+VLOOKUP(bloque1_2[[#This Row],[niño]],BD.niños[[Código]:[sexo]],6,FALSE)</f>
        <v>7 y 8</v>
      </c>
      <c r="H2039" s="1" t="str">
        <f>+VLOOKUP(bloque1_2[[#This Row],[niño]],BD.niños[[Código]:[sexo]],7,FALSE)</f>
        <v>M</v>
      </c>
      <c r="I2039" s="1">
        <v>1</v>
      </c>
    </row>
    <row r="2040" spans="1:9" x14ac:dyDescent="0.55000000000000004">
      <c r="A2040" s="1">
        <v>64</v>
      </c>
      <c r="B2040" t="s">
        <v>444</v>
      </c>
      <c r="C2040" s="1" t="s">
        <v>2</v>
      </c>
      <c r="D2040" s="1">
        <v>1</v>
      </c>
      <c r="E2040" s="1" t="s">
        <v>274</v>
      </c>
      <c r="F2040">
        <v>4</v>
      </c>
      <c r="G2040" s="1" t="str">
        <f>+VLOOKUP(bloque1_2[[#This Row],[niño]],BD.niños[[Código]:[sexo]],6,FALSE)</f>
        <v>5 y 6</v>
      </c>
      <c r="H2040" s="1" t="str">
        <f>+VLOOKUP(bloque1_2[[#This Row],[niño]],BD.niños[[Código]:[sexo]],7,FALSE)</f>
        <v>M</v>
      </c>
      <c r="I2040" s="1">
        <v>1</v>
      </c>
    </row>
    <row r="2041" spans="1:9" x14ac:dyDescent="0.55000000000000004">
      <c r="A2041" s="1">
        <v>64</v>
      </c>
      <c r="B2041" t="s">
        <v>444</v>
      </c>
      <c r="C2041" s="1" t="s">
        <v>2</v>
      </c>
      <c r="D2041" s="1">
        <v>1</v>
      </c>
      <c r="E2041" s="1" t="s">
        <v>276</v>
      </c>
      <c r="F2041">
        <v>6</v>
      </c>
      <c r="G2041" s="1" t="str">
        <f>+VLOOKUP(bloque1_2[[#This Row],[niño]],BD.niños[[Código]:[sexo]],6,FALSE)</f>
        <v>5 y 6</v>
      </c>
      <c r="H2041" s="1" t="str">
        <f>+VLOOKUP(bloque1_2[[#This Row],[niño]],BD.niños[[Código]:[sexo]],7,FALSE)</f>
        <v>M</v>
      </c>
      <c r="I2041" s="1">
        <v>1</v>
      </c>
    </row>
    <row r="2042" spans="1:9" x14ac:dyDescent="0.55000000000000004">
      <c r="A2042" s="1">
        <v>64</v>
      </c>
      <c r="B2042" t="s">
        <v>444</v>
      </c>
      <c r="C2042" s="1" t="s">
        <v>2</v>
      </c>
      <c r="D2042" s="1">
        <v>1</v>
      </c>
      <c r="E2042" s="1" t="s">
        <v>279</v>
      </c>
      <c r="F2042">
        <v>1</v>
      </c>
      <c r="G2042" s="1" t="str">
        <f>+VLOOKUP(bloque1_2[[#This Row],[niño]],BD.niños[[Código]:[sexo]],6,FALSE)</f>
        <v>7 y 8</v>
      </c>
      <c r="H2042" s="1" t="str">
        <f>+VLOOKUP(bloque1_2[[#This Row],[niño]],BD.niños[[Código]:[sexo]],7,FALSE)</f>
        <v>F</v>
      </c>
      <c r="I2042" s="1">
        <v>1</v>
      </c>
    </row>
    <row r="2043" spans="1:9" x14ac:dyDescent="0.55000000000000004">
      <c r="A2043" s="1">
        <v>64</v>
      </c>
      <c r="B2043" t="s">
        <v>444</v>
      </c>
      <c r="C2043" s="1" t="s">
        <v>2</v>
      </c>
      <c r="D2043" s="1">
        <v>1</v>
      </c>
      <c r="E2043" s="1" t="s">
        <v>282</v>
      </c>
      <c r="F2043">
        <v>1</v>
      </c>
      <c r="G2043" s="1" t="str">
        <f>+VLOOKUP(bloque1_2[[#This Row],[niño]],BD.niños[[Código]:[sexo]],6,FALSE)</f>
        <v>5 y 6</v>
      </c>
      <c r="H2043" s="1" t="str">
        <f>+VLOOKUP(bloque1_2[[#This Row],[niño]],BD.niños[[Código]:[sexo]],7,FALSE)</f>
        <v>F</v>
      </c>
      <c r="I2043" s="1">
        <v>1</v>
      </c>
    </row>
    <row r="2044" spans="1:9" x14ac:dyDescent="0.55000000000000004">
      <c r="A2044" s="1">
        <v>64</v>
      </c>
      <c r="B2044" t="s">
        <v>444</v>
      </c>
      <c r="C2044" s="1" t="s">
        <v>2</v>
      </c>
      <c r="D2044" s="1">
        <v>1</v>
      </c>
      <c r="E2044" s="1" t="s">
        <v>352</v>
      </c>
      <c r="F2044">
        <v>6</v>
      </c>
      <c r="G2044" s="1" t="str">
        <f>+VLOOKUP(bloque1_2[[#This Row],[niño]],BD.niños[[Código]:[sexo]],6,FALSE)</f>
        <v>7 y 8</v>
      </c>
      <c r="H2044" s="1" t="str">
        <f>+VLOOKUP(bloque1_2[[#This Row],[niño]],BD.niños[[Código]:[sexo]],7,FALSE)</f>
        <v>F</v>
      </c>
      <c r="I2044" s="1">
        <v>1</v>
      </c>
    </row>
    <row r="2045" spans="1:9" x14ac:dyDescent="0.55000000000000004">
      <c r="A2045" s="1">
        <v>64</v>
      </c>
      <c r="B2045" t="s">
        <v>444</v>
      </c>
      <c r="C2045" s="1" t="s">
        <v>2</v>
      </c>
      <c r="D2045" s="1">
        <v>1</v>
      </c>
      <c r="E2045" s="1" t="s">
        <v>357</v>
      </c>
      <c r="F2045">
        <v>3</v>
      </c>
      <c r="G2045" s="1" t="str">
        <f>+VLOOKUP(bloque1_2[[#This Row],[niño]],BD.niños[[Código]:[sexo]],6,FALSE)</f>
        <v>7 y 8</v>
      </c>
      <c r="H2045" s="1" t="str">
        <f>+VLOOKUP(bloque1_2[[#This Row],[niño]],BD.niños[[Código]:[sexo]],7,FALSE)</f>
        <v>M</v>
      </c>
      <c r="I2045" s="1">
        <v>1</v>
      </c>
    </row>
    <row r="2046" spans="1:9" x14ac:dyDescent="0.55000000000000004">
      <c r="A2046" s="1">
        <v>64</v>
      </c>
      <c r="B2046" t="s">
        <v>444</v>
      </c>
      <c r="C2046" s="1" t="s">
        <v>2</v>
      </c>
      <c r="D2046" s="1">
        <v>1</v>
      </c>
      <c r="E2046" s="1" t="s">
        <v>360</v>
      </c>
      <c r="F2046">
        <v>1</v>
      </c>
      <c r="G2046" s="1" t="str">
        <f>+VLOOKUP(bloque1_2[[#This Row],[niño]],BD.niños[[Código]:[sexo]],6,FALSE)</f>
        <v>9 y 10</v>
      </c>
      <c r="H2046" s="1" t="str">
        <f>+VLOOKUP(bloque1_2[[#This Row],[niño]],BD.niños[[Código]:[sexo]],7,FALSE)</f>
        <v>M</v>
      </c>
      <c r="I2046" s="1">
        <v>1</v>
      </c>
    </row>
    <row r="2047" spans="1:9" x14ac:dyDescent="0.55000000000000004">
      <c r="A2047" s="1">
        <v>64</v>
      </c>
      <c r="B2047" t="s">
        <v>444</v>
      </c>
      <c r="C2047" s="1" t="s">
        <v>2</v>
      </c>
      <c r="D2047" s="1">
        <v>1</v>
      </c>
      <c r="E2047" s="1" t="s">
        <v>364</v>
      </c>
      <c r="F2047">
        <v>3</v>
      </c>
      <c r="G2047" s="1" t="str">
        <f>+VLOOKUP(bloque1_2[[#This Row],[niño]],BD.niños[[Código]:[sexo]],6,FALSE)</f>
        <v>9 y 10</v>
      </c>
      <c r="H2047" s="1" t="str">
        <f>+VLOOKUP(bloque1_2[[#This Row],[niño]],BD.niños[[Código]:[sexo]],7,FALSE)</f>
        <v>M</v>
      </c>
      <c r="I2047" s="1">
        <v>1</v>
      </c>
    </row>
    <row r="2048" spans="1:9" x14ac:dyDescent="0.55000000000000004">
      <c r="A2048" s="1">
        <v>64</v>
      </c>
      <c r="B2048" t="s">
        <v>444</v>
      </c>
      <c r="C2048" s="1" t="s">
        <v>2</v>
      </c>
      <c r="D2048" s="1">
        <v>1</v>
      </c>
      <c r="E2048" s="1" t="s">
        <v>368</v>
      </c>
      <c r="F2048">
        <v>1</v>
      </c>
      <c r="G2048" s="1" t="str">
        <f>+VLOOKUP(bloque1_2[[#This Row],[niño]],BD.niños[[Código]:[sexo]],6,FALSE)</f>
        <v>9 y 10</v>
      </c>
      <c r="H2048" s="1" t="str">
        <f>+VLOOKUP(bloque1_2[[#This Row],[niño]],BD.niños[[Código]:[sexo]],7,FALSE)</f>
        <v>M</v>
      </c>
      <c r="I2048" s="1">
        <v>1</v>
      </c>
    </row>
    <row r="2049" spans="1:9" x14ac:dyDescent="0.55000000000000004">
      <c r="A2049" s="1">
        <v>64</v>
      </c>
      <c r="B2049" t="s">
        <v>444</v>
      </c>
      <c r="C2049" s="1" t="s">
        <v>2</v>
      </c>
      <c r="D2049" s="1">
        <v>1</v>
      </c>
      <c r="E2049" s="1" t="s">
        <v>371</v>
      </c>
      <c r="F2049">
        <v>6</v>
      </c>
      <c r="G2049" s="1" t="str">
        <f>+VLOOKUP(bloque1_2[[#This Row],[niño]],BD.niños[[Código]:[sexo]],6,FALSE)</f>
        <v>9 y 10</v>
      </c>
      <c r="H2049" s="1" t="str">
        <f>+VLOOKUP(bloque1_2[[#This Row],[niño]],BD.niños[[Código]:[sexo]],7,FALSE)</f>
        <v>F</v>
      </c>
      <c r="I2049" s="1">
        <v>1</v>
      </c>
    </row>
    <row r="2050" spans="1:9" x14ac:dyDescent="0.55000000000000004">
      <c r="A2050" s="1">
        <v>65</v>
      </c>
      <c r="B2050" t="s">
        <v>445</v>
      </c>
      <c r="C2050" s="1" t="s">
        <v>5</v>
      </c>
      <c r="D2050" s="1">
        <v>6</v>
      </c>
      <c r="E2050" s="1" t="s">
        <v>36</v>
      </c>
      <c r="F2050">
        <v>4</v>
      </c>
      <c r="G2050" s="1" t="str">
        <f>+VLOOKUP(bloque1_2[[#This Row],[niño]],BD.niños[[Código]:[sexo]],6,FALSE)</f>
        <v>5 y 6</v>
      </c>
      <c r="H2050" s="1" t="str">
        <f>+VLOOKUP(bloque1_2[[#This Row],[niño]],BD.niños[[Código]:[sexo]],7,FALSE)</f>
        <v>M</v>
      </c>
      <c r="I2050" s="1">
        <v>1</v>
      </c>
    </row>
    <row r="2051" spans="1:9" x14ac:dyDescent="0.55000000000000004">
      <c r="A2051" s="1">
        <v>65</v>
      </c>
      <c r="B2051" t="s">
        <v>445</v>
      </c>
      <c r="C2051" s="1" t="s">
        <v>5</v>
      </c>
      <c r="D2051" s="1">
        <v>6</v>
      </c>
      <c r="E2051" s="1" t="s">
        <v>40</v>
      </c>
      <c r="F2051">
        <v>6</v>
      </c>
      <c r="G2051" s="1" t="str">
        <f>+VLOOKUP(bloque1_2[[#This Row],[niño]],BD.niños[[Código]:[sexo]],6,FALSE)</f>
        <v>7 y 8</v>
      </c>
      <c r="H2051" s="1" t="str">
        <f>+VLOOKUP(bloque1_2[[#This Row],[niño]],BD.niños[[Código]:[sexo]],7,FALSE)</f>
        <v>M</v>
      </c>
      <c r="I2051" s="1">
        <v>1</v>
      </c>
    </row>
    <row r="2052" spans="1:9" x14ac:dyDescent="0.55000000000000004">
      <c r="A2052" s="1">
        <v>65</v>
      </c>
      <c r="B2052" t="s">
        <v>445</v>
      </c>
      <c r="C2052" s="1" t="s">
        <v>5</v>
      </c>
      <c r="D2052" s="1">
        <v>6</v>
      </c>
      <c r="E2052" s="1" t="s">
        <v>44</v>
      </c>
      <c r="F2052">
        <v>6</v>
      </c>
      <c r="G2052" s="1" t="str">
        <f>+VLOOKUP(bloque1_2[[#This Row],[niño]],BD.niños[[Código]:[sexo]],6,FALSE)</f>
        <v>7 y 8</v>
      </c>
      <c r="H2052" s="1" t="str">
        <f>+VLOOKUP(bloque1_2[[#This Row],[niño]],BD.niños[[Código]:[sexo]],7,FALSE)</f>
        <v>F</v>
      </c>
      <c r="I2052" s="1">
        <v>1</v>
      </c>
    </row>
    <row r="2053" spans="1:9" x14ac:dyDescent="0.55000000000000004">
      <c r="A2053" s="1">
        <v>65</v>
      </c>
      <c r="B2053" t="s">
        <v>445</v>
      </c>
      <c r="C2053" s="1" t="s">
        <v>5</v>
      </c>
      <c r="D2053" s="1">
        <v>6</v>
      </c>
      <c r="E2053" s="1" t="s">
        <v>48</v>
      </c>
      <c r="F2053">
        <v>6</v>
      </c>
      <c r="G2053" s="1" t="str">
        <f>+VLOOKUP(bloque1_2[[#This Row],[niño]],BD.niños[[Código]:[sexo]],6,FALSE)</f>
        <v>7 y 8</v>
      </c>
      <c r="H2053" s="1" t="str">
        <f>+VLOOKUP(bloque1_2[[#This Row],[niño]],BD.niños[[Código]:[sexo]],7,FALSE)</f>
        <v>F</v>
      </c>
      <c r="I2053" s="1">
        <v>1</v>
      </c>
    </row>
    <row r="2054" spans="1:9" x14ac:dyDescent="0.55000000000000004">
      <c r="A2054" s="1">
        <v>65</v>
      </c>
      <c r="B2054" t="s">
        <v>445</v>
      </c>
      <c r="C2054" s="1" t="s">
        <v>5</v>
      </c>
      <c r="D2054" s="1">
        <v>6</v>
      </c>
      <c r="E2054" s="1" t="s">
        <v>52</v>
      </c>
      <c r="F2054">
        <v>6</v>
      </c>
      <c r="G2054" s="1" t="str">
        <f>+VLOOKUP(bloque1_2[[#This Row],[niño]],BD.niños[[Código]:[sexo]],6,FALSE)</f>
        <v>7 y 8</v>
      </c>
      <c r="H2054" s="1" t="str">
        <f>+VLOOKUP(bloque1_2[[#This Row],[niño]],BD.niños[[Código]:[sexo]],7,FALSE)</f>
        <v>F</v>
      </c>
      <c r="I2054" s="1">
        <v>1</v>
      </c>
    </row>
    <row r="2055" spans="1:9" x14ac:dyDescent="0.55000000000000004">
      <c r="A2055" s="1">
        <v>65</v>
      </c>
      <c r="B2055" t="s">
        <v>445</v>
      </c>
      <c r="C2055" s="1" t="s">
        <v>5</v>
      </c>
      <c r="D2055" s="1">
        <v>6</v>
      </c>
      <c r="E2055" s="1" t="s">
        <v>56</v>
      </c>
      <c r="F2055">
        <v>2</v>
      </c>
      <c r="G2055" s="1" t="str">
        <f>+VLOOKUP(bloque1_2[[#This Row],[niño]],BD.niños[[Código]:[sexo]],6,FALSE)</f>
        <v>7 y 8</v>
      </c>
      <c r="H2055" s="1" t="str">
        <f>+VLOOKUP(bloque1_2[[#This Row],[niño]],BD.niños[[Código]:[sexo]],7,FALSE)</f>
        <v>F</v>
      </c>
      <c r="I2055" s="1">
        <v>1</v>
      </c>
    </row>
    <row r="2056" spans="1:9" x14ac:dyDescent="0.55000000000000004">
      <c r="A2056" s="1">
        <v>65</v>
      </c>
      <c r="B2056" t="s">
        <v>445</v>
      </c>
      <c r="C2056" s="1" t="s">
        <v>5</v>
      </c>
      <c r="D2056" s="1">
        <v>6</v>
      </c>
      <c r="E2056" s="1" t="s">
        <v>60</v>
      </c>
      <c r="F2056">
        <v>6</v>
      </c>
      <c r="G2056" s="1" t="str">
        <f>+VLOOKUP(bloque1_2[[#This Row],[niño]],BD.niños[[Código]:[sexo]],6,FALSE)</f>
        <v>9 y 10</v>
      </c>
      <c r="H2056" s="1" t="str">
        <f>+VLOOKUP(bloque1_2[[#This Row],[niño]],BD.niños[[Código]:[sexo]],7,FALSE)</f>
        <v>M</v>
      </c>
      <c r="I2056" s="1">
        <v>1</v>
      </c>
    </row>
    <row r="2057" spans="1:9" x14ac:dyDescent="0.55000000000000004">
      <c r="A2057" s="1">
        <v>65</v>
      </c>
      <c r="B2057" t="s">
        <v>445</v>
      </c>
      <c r="C2057" s="1" t="s">
        <v>5</v>
      </c>
      <c r="D2057" s="1">
        <v>6</v>
      </c>
      <c r="E2057" s="1" t="s">
        <v>64</v>
      </c>
      <c r="F2057">
        <v>6</v>
      </c>
      <c r="G2057" s="1" t="str">
        <f>+VLOOKUP(bloque1_2[[#This Row],[niño]],BD.niños[[Código]:[sexo]],6,FALSE)</f>
        <v>9 y 10</v>
      </c>
      <c r="H2057" s="1" t="str">
        <f>+VLOOKUP(bloque1_2[[#This Row],[niño]],BD.niños[[Código]:[sexo]],7,FALSE)</f>
        <v>F</v>
      </c>
      <c r="I2057" s="1">
        <v>1</v>
      </c>
    </row>
    <row r="2058" spans="1:9" x14ac:dyDescent="0.55000000000000004">
      <c r="A2058" s="1">
        <v>65</v>
      </c>
      <c r="B2058" t="s">
        <v>445</v>
      </c>
      <c r="C2058" s="1" t="s">
        <v>5</v>
      </c>
      <c r="D2058" s="1">
        <v>6</v>
      </c>
      <c r="E2058" s="1" t="s">
        <v>68</v>
      </c>
      <c r="F2058">
        <v>6</v>
      </c>
      <c r="G2058" s="1" t="str">
        <f>+VLOOKUP(bloque1_2[[#This Row],[niño]],BD.niños[[Código]:[sexo]],6,FALSE)</f>
        <v>9 y 10</v>
      </c>
      <c r="H2058" s="1" t="str">
        <f>+VLOOKUP(bloque1_2[[#This Row],[niño]],BD.niños[[Código]:[sexo]],7,FALSE)</f>
        <v>M</v>
      </c>
      <c r="I2058" s="1">
        <v>1</v>
      </c>
    </row>
    <row r="2059" spans="1:9" x14ac:dyDescent="0.55000000000000004">
      <c r="A2059" s="1">
        <v>65</v>
      </c>
      <c r="B2059" t="s">
        <v>445</v>
      </c>
      <c r="C2059" s="1" t="s">
        <v>5</v>
      </c>
      <c r="D2059" s="1">
        <v>6</v>
      </c>
      <c r="E2059" s="1" t="s">
        <v>72</v>
      </c>
      <c r="F2059">
        <v>6</v>
      </c>
      <c r="G2059" s="1" t="str">
        <f>+VLOOKUP(bloque1_2[[#This Row],[niño]],BD.niños[[Código]:[sexo]],6,FALSE)</f>
        <v>9 y 10</v>
      </c>
      <c r="H2059" s="1" t="str">
        <f>+VLOOKUP(bloque1_2[[#This Row],[niño]],BD.niños[[Código]:[sexo]],7,FALSE)</f>
        <v>F</v>
      </c>
      <c r="I2059" s="1">
        <v>1</v>
      </c>
    </row>
    <row r="2060" spans="1:9" x14ac:dyDescent="0.55000000000000004">
      <c r="A2060" s="1">
        <v>65</v>
      </c>
      <c r="B2060" t="s">
        <v>445</v>
      </c>
      <c r="C2060" s="1" t="s">
        <v>5</v>
      </c>
      <c r="D2060" s="1">
        <v>6</v>
      </c>
      <c r="E2060" s="1" t="s">
        <v>75</v>
      </c>
      <c r="F2060">
        <v>6</v>
      </c>
      <c r="G2060" s="1" t="str">
        <f>+VLOOKUP(bloque1_2[[#This Row],[niño]],BD.niños[[Código]:[sexo]],6,FALSE)</f>
        <v>9 y 10</v>
      </c>
      <c r="H2060" s="1" t="str">
        <f>+VLOOKUP(bloque1_2[[#This Row],[niño]],BD.niños[[Código]:[sexo]],7,FALSE)</f>
        <v>F</v>
      </c>
      <c r="I2060" s="1">
        <v>1</v>
      </c>
    </row>
    <row r="2061" spans="1:9" x14ac:dyDescent="0.55000000000000004">
      <c r="A2061" s="1">
        <v>65</v>
      </c>
      <c r="B2061" t="s">
        <v>445</v>
      </c>
      <c r="C2061" s="1" t="s">
        <v>5</v>
      </c>
      <c r="D2061" s="1">
        <v>6</v>
      </c>
      <c r="E2061" s="1" t="s">
        <v>78</v>
      </c>
      <c r="F2061">
        <v>6</v>
      </c>
      <c r="G2061" s="1" t="str">
        <f>+VLOOKUP(bloque1_2[[#This Row],[niño]],BD.niños[[Código]:[sexo]],6,FALSE)</f>
        <v>5 y 6</v>
      </c>
      <c r="H2061" s="1" t="str">
        <f>+VLOOKUP(bloque1_2[[#This Row],[niño]],BD.niños[[Código]:[sexo]],7,FALSE)</f>
        <v>M</v>
      </c>
      <c r="I2061" s="1">
        <v>1</v>
      </c>
    </row>
    <row r="2062" spans="1:9" x14ac:dyDescent="0.55000000000000004">
      <c r="A2062" s="1">
        <v>65</v>
      </c>
      <c r="B2062" t="s">
        <v>445</v>
      </c>
      <c r="C2062" s="1" t="s">
        <v>5</v>
      </c>
      <c r="D2062" s="1">
        <v>6</v>
      </c>
      <c r="E2062" s="1" t="s">
        <v>82</v>
      </c>
      <c r="F2062">
        <v>1</v>
      </c>
      <c r="G2062" s="1" t="str">
        <f>+VLOOKUP(bloque1_2[[#This Row],[niño]],BD.niños[[Código]:[sexo]],6,FALSE)</f>
        <v>5 y 6</v>
      </c>
      <c r="H2062" s="1" t="str">
        <f>+VLOOKUP(bloque1_2[[#This Row],[niño]],BD.niños[[Código]:[sexo]],7,FALSE)</f>
        <v>F</v>
      </c>
      <c r="I2062" s="1">
        <v>1</v>
      </c>
    </row>
    <row r="2063" spans="1:9" x14ac:dyDescent="0.55000000000000004">
      <c r="A2063" s="1">
        <v>65</v>
      </c>
      <c r="B2063" t="s">
        <v>445</v>
      </c>
      <c r="C2063" s="1" t="s">
        <v>5</v>
      </c>
      <c r="D2063" s="1">
        <v>6</v>
      </c>
      <c r="E2063" s="1" t="s">
        <v>85</v>
      </c>
      <c r="F2063">
        <v>6</v>
      </c>
      <c r="G2063" s="1" t="str">
        <f>+VLOOKUP(bloque1_2[[#This Row],[niño]],BD.niños[[Código]:[sexo]],6,FALSE)</f>
        <v>5 y 6</v>
      </c>
      <c r="H2063" s="1" t="str">
        <f>+VLOOKUP(bloque1_2[[#This Row],[niño]],BD.niños[[Código]:[sexo]],7,FALSE)</f>
        <v>M</v>
      </c>
      <c r="I2063" s="1">
        <v>1</v>
      </c>
    </row>
    <row r="2064" spans="1:9" x14ac:dyDescent="0.55000000000000004">
      <c r="A2064" s="1">
        <v>65</v>
      </c>
      <c r="B2064" t="s">
        <v>445</v>
      </c>
      <c r="C2064" s="1" t="s">
        <v>5</v>
      </c>
      <c r="D2064" s="1">
        <v>6</v>
      </c>
      <c r="E2064" s="1" t="s">
        <v>184</v>
      </c>
      <c r="F2064">
        <v>5</v>
      </c>
      <c r="G2064" s="1" t="str">
        <f>+VLOOKUP(bloque1_2[[#This Row],[niño]],BD.niños[[Código]:[sexo]],6,FALSE)</f>
        <v>7 y 8</v>
      </c>
      <c r="H2064" s="1" t="str">
        <f>+VLOOKUP(bloque1_2[[#This Row],[niño]],BD.niños[[Código]:[sexo]],7,FALSE)</f>
        <v>M</v>
      </c>
      <c r="I2064" s="1">
        <v>1</v>
      </c>
    </row>
    <row r="2065" spans="1:9" x14ac:dyDescent="0.55000000000000004">
      <c r="A2065" s="1">
        <v>65</v>
      </c>
      <c r="B2065" t="s">
        <v>445</v>
      </c>
      <c r="C2065" s="1" t="s">
        <v>5</v>
      </c>
      <c r="D2065" s="1">
        <v>6</v>
      </c>
      <c r="E2065" s="1" t="s">
        <v>187</v>
      </c>
      <c r="F2065">
        <v>6</v>
      </c>
      <c r="G2065" s="1" t="str">
        <f>+VLOOKUP(bloque1_2[[#This Row],[niño]],BD.niños[[Código]:[sexo]],6,FALSE)</f>
        <v>7 y 8</v>
      </c>
      <c r="H2065" s="1" t="str">
        <f>+VLOOKUP(bloque1_2[[#This Row],[niño]],BD.niños[[Código]:[sexo]],7,FALSE)</f>
        <v>F</v>
      </c>
      <c r="I2065" s="1">
        <v>1</v>
      </c>
    </row>
    <row r="2066" spans="1:9" x14ac:dyDescent="0.55000000000000004">
      <c r="A2066" s="1">
        <v>65</v>
      </c>
      <c r="B2066" t="s">
        <v>445</v>
      </c>
      <c r="C2066" s="1" t="s">
        <v>5</v>
      </c>
      <c r="D2066" s="1">
        <v>6</v>
      </c>
      <c r="E2066" s="1" t="s">
        <v>192</v>
      </c>
      <c r="F2066">
        <v>6</v>
      </c>
      <c r="G2066" s="1" t="str">
        <f>+VLOOKUP(bloque1_2[[#This Row],[niño]],BD.niños[[Código]:[sexo]],6,FALSE)</f>
        <v>7 y 8</v>
      </c>
      <c r="H2066" s="1" t="str">
        <f>+VLOOKUP(bloque1_2[[#This Row],[niño]],BD.niños[[Código]:[sexo]],7,FALSE)</f>
        <v>M</v>
      </c>
      <c r="I2066" s="1">
        <v>1</v>
      </c>
    </row>
    <row r="2067" spans="1:9" x14ac:dyDescent="0.55000000000000004">
      <c r="A2067" s="1">
        <v>65</v>
      </c>
      <c r="B2067" t="s">
        <v>445</v>
      </c>
      <c r="C2067" s="1" t="s">
        <v>5</v>
      </c>
      <c r="D2067" s="1">
        <v>6</v>
      </c>
      <c r="E2067" s="1" t="s">
        <v>195</v>
      </c>
      <c r="F2067">
        <v>6</v>
      </c>
      <c r="G2067" s="1" t="str">
        <f>+VLOOKUP(bloque1_2[[#This Row],[niño]],BD.niños[[Código]:[sexo]],6,FALSE)</f>
        <v>9 y 10</v>
      </c>
      <c r="H2067" s="1" t="str">
        <f>+VLOOKUP(bloque1_2[[#This Row],[niño]],BD.niños[[Código]:[sexo]],7,FALSE)</f>
        <v>M</v>
      </c>
      <c r="I2067" s="1">
        <v>1</v>
      </c>
    </row>
    <row r="2068" spans="1:9" x14ac:dyDescent="0.55000000000000004">
      <c r="A2068" s="1">
        <v>65</v>
      </c>
      <c r="B2068" t="s">
        <v>445</v>
      </c>
      <c r="C2068" s="1" t="s">
        <v>5</v>
      </c>
      <c r="D2068" s="1">
        <v>6</v>
      </c>
      <c r="E2068" s="1" t="s">
        <v>199</v>
      </c>
      <c r="F2068">
        <v>6</v>
      </c>
      <c r="G2068" s="1" t="str">
        <f>+VLOOKUP(bloque1_2[[#This Row],[niño]],BD.niños[[Código]:[sexo]],6,FALSE)</f>
        <v>9 y 10</v>
      </c>
      <c r="H2068" s="1" t="str">
        <f>+VLOOKUP(bloque1_2[[#This Row],[niño]],BD.niños[[Código]:[sexo]],7,FALSE)</f>
        <v>M</v>
      </c>
      <c r="I2068" s="1">
        <v>1</v>
      </c>
    </row>
    <row r="2069" spans="1:9" x14ac:dyDescent="0.55000000000000004">
      <c r="A2069" s="1">
        <v>65</v>
      </c>
      <c r="B2069" t="s">
        <v>445</v>
      </c>
      <c r="C2069" s="1" t="s">
        <v>5</v>
      </c>
      <c r="D2069" s="1">
        <v>6</v>
      </c>
      <c r="E2069" s="1" t="s">
        <v>203</v>
      </c>
      <c r="F2069">
        <v>6</v>
      </c>
      <c r="G2069" s="1" t="str">
        <f>+VLOOKUP(bloque1_2[[#This Row],[niño]],BD.niños[[Código]:[sexo]],6,FALSE)</f>
        <v>9 y 10</v>
      </c>
      <c r="H2069" s="1" t="str">
        <f>+VLOOKUP(bloque1_2[[#This Row],[niño]],BD.niños[[Código]:[sexo]],7,FALSE)</f>
        <v>F</v>
      </c>
      <c r="I2069" s="1">
        <v>1</v>
      </c>
    </row>
    <row r="2070" spans="1:9" x14ac:dyDescent="0.55000000000000004">
      <c r="A2070" s="1">
        <v>65</v>
      </c>
      <c r="B2070" t="s">
        <v>445</v>
      </c>
      <c r="C2070" s="1" t="s">
        <v>5</v>
      </c>
      <c r="D2070" s="1">
        <v>6</v>
      </c>
      <c r="E2070" s="1" t="s">
        <v>206</v>
      </c>
      <c r="F2070">
        <v>5</v>
      </c>
      <c r="G2070" s="1" t="str">
        <f>+VLOOKUP(bloque1_2[[#This Row],[niño]],BD.niños[[Código]:[sexo]],6,FALSE)</f>
        <v>9 y 10</v>
      </c>
      <c r="H2070" s="1" t="str">
        <f>+VLOOKUP(bloque1_2[[#This Row],[niño]],BD.niños[[Código]:[sexo]],7,FALSE)</f>
        <v>F</v>
      </c>
      <c r="I2070" s="1">
        <v>1</v>
      </c>
    </row>
    <row r="2071" spans="1:9" x14ac:dyDescent="0.55000000000000004">
      <c r="A2071" s="1">
        <v>65</v>
      </c>
      <c r="B2071" t="s">
        <v>445</v>
      </c>
      <c r="C2071" s="1" t="s">
        <v>5</v>
      </c>
      <c r="D2071" s="1">
        <v>6</v>
      </c>
      <c r="E2071" s="1" t="s">
        <v>210</v>
      </c>
      <c r="F2071">
        <v>6</v>
      </c>
      <c r="G2071" s="1" t="str">
        <f>+VLOOKUP(bloque1_2[[#This Row],[niño]],BD.niños[[Código]:[sexo]],6,FALSE)</f>
        <v>7 y 8</v>
      </c>
      <c r="H2071" s="1" t="str">
        <f>+VLOOKUP(bloque1_2[[#This Row],[niño]],BD.niños[[Código]:[sexo]],7,FALSE)</f>
        <v>M</v>
      </c>
      <c r="I2071" s="1">
        <v>1</v>
      </c>
    </row>
    <row r="2072" spans="1:9" x14ac:dyDescent="0.55000000000000004">
      <c r="A2072" s="1">
        <v>65</v>
      </c>
      <c r="B2072" t="s">
        <v>445</v>
      </c>
      <c r="C2072" s="1" t="s">
        <v>5</v>
      </c>
      <c r="D2072" s="1">
        <v>6</v>
      </c>
      <c r="E2072" s="1" t="s">
        <v>274</v>
      </c>
      <c r="F2072">
        <v>6</v>
      </c>
      <c r="G2072" s="1" t="str">
        <f>+VLOOKUP(bloque1_2[[#This Row],[niño]],BD.niños[[Código]:[sexo]],6,FALSE)</f>
        <v>5 y 6</v>
      </c>
      <c r="H2072" s="1" t="str">
        <f>+VLOOKUP(bloque1_2[[#This Row],[niño]],BD.niños[[Código]:[sexo]],7,FALSE)</f>
        <v>M</v>
      </c>
      <c r="I2072" s="1">
        <v>1</v>
      </c>
    </row>
    <row r="2073" spans="1:9" x14ac:dyDescent="0.55000000000000004">
      <c r="A2073" s="1">
        <v>65</v>
      </c>
      <c r="B2073" t="s">
        <v>445</v>
      </c>
      <c r="C2073" s="1" t="s">
        <v>5</v>
      </c>
      <c r="D2073" s="1">
        <v>6</v>
      </c>
      <c r="E2073" s="1" t="s">
        <v>276</v>
      </c>
      <c r="F2073">
        <v>4</v>
      </c>
      <c r="G2073" s="1" t="str">
        <f>+VLOOKUP(bloque1_2[[#This Row],[niño]],BD.niños[[Código]:[sexo]],6,FALSE)</f>
        <v>5 y 6</v>
      </c>
      <c r="H2073" s="1" t="str">
        <f>+VLOOKUP(bloque1_2[[#This Row],[niño]],BD.niños[[Código]:[sexo]],7,FALSE)</f>
        <v>M</v>
      </c>
      <c r="I2073" s="1">
        <v>1</v>
      </c>
    </row>
    <row r="2074" spans="1:9" x14ac:dyDescent="0.55000000000000004">
      <c r="A2074" s="1">
        <v>65</v>
      </c>
      <c r="B2074" t="s">
        <v>445</v>
      </c>
      <c r="C2074" s="1" t="s">
        <v>5</v>
      </c>
      <c r="D2074" s="1">
        <v>6</v>
      </c>
      <c r="E2074" s="1" t="s">
        <v>279</v>
      </c>
      <c r="F2074">
        <v>6</v>
      </c>
      <c r="G2074" s="1" t="str">
        <f>+VLOOKUP(bloque1_2[[#This Row],[niño]],BD.niños[[Código]:[sexo]],6,FALSE)</f>
        <v>7 y 8</v>
      </c>
      <c r="H2074" s="1" t="str">
        <f>+VLOOKUP(bloque1_2[[#This Row],[niño]],BD.niños[[Código]:[sexo]],7,FALSE)</f>
        <v>F</v>
      </c>
      <c r="I2074" s="1">
        <v>1</v>
      </c>
    </row>
    <row r="2075" spans="1:9" x14ac:dyDescent="0.55000000000000004">
      <c r="A2075" s="1">
        <v>65</v>
      </c>
      <c r="B2075" t="s">
        <v>445</v>
      </c>
      <c r="C2075" s="1" t="s">
        <v>5</v>
      </c>
      <c r="D2075" s="1">
        <v>6</v>
      </c>
      <c r="E2075" s="1" t="s">
        <v>282</v>
      </c>
      <c r="F2075">
        <v>6</v>
      </c>
      <c r="G2075" s="1" t="str">
        <f>+VLOOKUP(bloque1_2[[#This Row],[niño]],BD.niños[[Código]:[sexo]],6,FALSE)</f>
        <v>5 y 6</v>
      </c>
      <c r="H2075" s="1" t="str">
        <f>+VLOOKUP(bloque1_2[[#This Row],[niño]],BD.niños[[Código]:[sexo]],7,FALSE)</f>
        <v>F</v>
      </c>
      <c r="I2075" s="1">
        <v>1</v>
      </c>
    </row>
    <row r="2076" spans="1:9" x14ac:dyDescent="0.55000000000000004">
      <c r="A2076" s="1">
        <v>65</v>
      </c>
      <c r="B2076" t="s">
        <v>445</v>
      </c>
      <c r="C2076" s="1" t="s">
        <v>5</v>
      </c>
      <c r="D2076" s="1">
        <v>6</v>
      </c>
      <c r="E2076" s="1" t="s">
        <v>352</v>
      </c>
      <c r="F2076">
        <v>6</v>
      </c>
      <c r="G2076" s="1" t="str">
        <f>+VLOOKUP(bloque1_2[[#This Row],[niño]],BD.niños[[Código]:[sexo]],6,FALSE)</f>
        <v>7 y 8</v>
      </c>
      <c r="H2076" s="1" t="str">
        <f>+VLOOKUP(bloque1_2[[#This Row],[niño]],BD.niños[[Código]:[sexo]],7,FALSE)</f>
        <v>F</v>
      </c>
      <c r="I2076" s="1">
        <v>1</v>
      </c>
    </row>
    <row r="2077" spans="1:9" x14ac:dyDescent="0.55000000000000004">
      <c r="A2077" s="1">
        <v>65</v>
      </c>
      <c r="B2077" t="s">
        <v>445</v>
      </c>
      <c r="C2077" s="1" t="s">
        <v>5</v>
      </c>
      <c r="D2077" s="1">
        <v>6</v>
      </c>
      <c r="E2077" s="1" t="s">
        <v>357</v>
      </c>
      <c r="F2077">
        <v>6</v>
      </c>
      <c r="G2077" s="1" t="str">
        <f>+VLOOKUP(bloque1_2[[#This Row],[niño]],BD.niños[[Código]:[sexo]],6,FALSE)</f>
        <v>7 y 8</v>
      </c>
      <c r="H2077" s="1" t="str">
        <f>+VLOOKUP(bloque1_2[[#This Row],[niño]],BD.niños[[Código]:[sexo]],7,FALSE)</f>
        <v>M</v>
      </c>
      <c r="I2077" s="1">
        <v>1</v>
      </c>
    </row>
    <row r="2078" spans="1:9" x14ac:dyDescent="0.55000000000000004">
      <c r="A2078" s="1">
        <v>65</v>
      </c>
      <c r="B2078" t="s">
        <v>445</v>
      </c>
      <c r="C2078" s="1" t="s">
        <v>5</v>
      </c>
      <c r="D2078" s="1">
        <v>6</v>
      </c>
      <c r="E2078" s="1" t="s">
        <v>360</v>
      </c>
      <c r="F2078">
        <v>6</v>
      </c>
      <c r="G2078" s="1" t="str">
        <f>+VLOOKUP(bloque1_2[[#This Row],[niño]],BD.niños[[Código]:[sexo]],6,FALSE)</f>
        <v>9 y 10</v>
      </c>
      <c r="H2078" s="1" t="str">
        <f>+VLOOKUP(bloque1_2[[#This Row],[niño]],BD.niños[[Código]:[sexo]],7,FALSE)</f>
        <v>M</v>
      </c>
      <c r="I2078" s="1">
        <v>1</v>
      </c>
    </row>
    <row r="2079" spans="1:9" x14ac:dyDescent="0.55000000000000004">
      <c r="A2079" s="1">
        <v>65</v>
      </c>
      <c r="B2079" t="s">
        <v>445</v>
      </c>
      <c r="C2079" s="1" t="s">
        <v>5</v>
      </c>
      <c r="D2079" s="1">
        <v>6</v>
      </c>
      <c r="E2079" s="1" t="s">
        <v>364</v>
      </c>
      <c r="F2079">
        <v>6</v>
      </c>
      <c r="G2079" s="1" t="str">
        <f>+VLOOKUP(bloque1_2[[#This Row],[niño]],BD.niños[[Código]:[sexo]],6,FALSE)</f>
        <v>9 y 10</v>
      </c>
      <c r="H2079" s="1" t="str">
        <f>+VLOOKUP(bloque1_2[[#This Row],[niño]],BD.niños[[Código]:[sexo]],7,FALSE)</f>
        <v>M</v>
      </c>
      <c r="I2079" s="1">
        <v>1</v>
      </c>
    </row>
    <row r="2080" spans="1:9" x14ac:dyDescent="0.55000000000000004">
      <c r="A2080" s="1">
        <v>65</v>
      </c>
      <c r="B2080" t="s">
        <v>445</v>
      </c>
      <c r="C2080" s="1" t="s">
        <v>5</v>
      </c>
      <c r="D2080" s="1">
        <v>6</v>
      </c>
      <c r="E2080" s="1" t="s">
        <v>368</v>
      </c>
      <c r="F2080">
        <v>6</v>
      </c>
      <c r="G2080" s="1" t="str">
        <f>+VLOOKUP(bloque1_2[[#This Row],[niño]],BD.niños[[Código]:[sexo]],6,FALSE)</f>
        <v>9 y 10</v>
      </c>
      <c r="H2080" s="1" t="str">
        <f>+VLOOKUP(bloque1_2[[#This Row],[niño]],BD.niños[[Código]:[sexo]],7,FALSE)</f>
        <v>M</v>
      </c>
      <c r="I2080" s="1">
        <v>1</v>
      </c>
    </row>
    <row r="2081" spans="1:9" x14ac:dyDescent="0.55000000000000004">
      <c r="A2081" s="1">
        <v>65</v>
      </c>
      <c r="B2081" t="s">
        <v>445</v>
      </c>
      <c r="C2081" s="1" t="s">
        <v>5</v>
      </c>
      <c r="D2081" s="1">
        <v>6</v>
      </c>
      <c r="E2081" s="1" t="s">
        <v>371</v>
      </c>
      <c r="F2081">
        <v>6</v>
      </c>
      <c r="G2081" s="1" t="str">
        <f>+VLOOKUP(bloque1_2[[#This Row],[niño]],BD.niños[[Código]:[sexo]],6,FALSE)</f>
        <v>9 y 10</v>
      </c>
      <c r="H2081" s="1" t="str">
        <f>+VLOOKUP(bloque1_2[[#This Row],[niño]],BD.niños[[Código]:[sexo]],7,FALSE)</f>
        <v>F</v>
      </c>
      <c r="I2081" s="1">
        <v>1</v>
      </c>
    </row>
    <row r="2082" spans="1:9" x14ac:dyDescent="0.55000000000000004">
      <c r="A2082" s="1">
        <v>66</v>
      </c>
      <c r="B2082" t="s">
        <v>446</v>
      </c>
      <c r="C2082" s="1" t="s">
        <v>3</v>
      </c>
      <c r="D2082" s="1">
        <v>4</v>
      </c>
      <c r="E2082" s="1" t="s">
        <v>36</v>
      </c>
      <c r="F2082">
        <v>5</v>
      </c>
      <c r="G2082" s="1" t="str">
        <f>+VLOOKUP(bloque1_2[[#This Row],[niño]],BD.niños[[Código]:[sexo]],6,FALSE)</f>
        <v>5 y 6</v>
      </c>
      <c r="H2082" s="1" t="str">
        <f>+VLOOKUP(bloque1_2[[#This Row],[niño]],BD.niños[[Código]:[sexo]],7,FALSE)</f>
        <v>M</v>
      </c>
      <c r="I2082" s="1">
        <v>1</v>
      </c>
    </row>
    <row r="2083" spans="1:9" x14ac:dyDescent="0.55000000000000004">
      <c r="A2083" s="1">
        <v>66</v>
      </c>
      <c r="B2083" t="s">
        <v>446</v>
      </c>
      <c r="C2083" s="1" t="s">
        <v>3</v>
      </c>
      <c r="D2083" s="1">
        <v>4</v>
      </c>
      <c r="E2083" s="1" t="s">
        <v>40</v>
      </c>
      <c r="F2083">
        <v>4</v>
      </c>
      <c r="G2083" s="1" t="str">
        <f>+VLOOKUP(bloque1_2[[#This Row],[niño]],BD.niños[[Código]:[sexo]],6,FALSE)</f>
        <v>7 y 8</v>
      </c>
      <c r="H2083" s="1" t="str">
        <f>+VLOOKUP(bloque1_2[[#This Row],[niño]],BD.niños[[Código]:[sexo]],7,FALSE)</f>
        <v>M</v>
      </c>
      <c r="I2083" s="1">
        <v>1</v>
      </c>
    </row>
    <row r="2084" spans="1:9" x14ac:dyDescent="0.55000000000000004">
      <c r="A2084" s="1">
        <v>66</v>
      </c>
      <c r="B2084" t="s">
        <v>446</v>
      </c>
      <c r="C2084" s="1" t="s">
        <v>3</v>
      </c>
      <c r="D2084" s="1">
        <v>4</v>
      </c>
      <c r="E2084" s="1" t="s">
        <v>44</v>
      </c>
      <c r="F2084">
        <v>4</v>
      </c>
      <c r="G2084" s="1" t="str">
        <f>+VLOOKUP(bloque1_2[[#This Row],[niño]],BD.niños[[Código]:[sexo]],6,FALSE)</f>
        <v>7 y 8</v>
      </c>
      <c r="H2084" s="1" t="str">
        <f>+VLOOKUP(bloque1_2[[#This Row],[niño]],BD.niños[[Código]:[sexo]],7,FALSE)</f>
        <v>F</v>
      </c>
      <c r="I2084" s="1">
        <v>1</v>
      </c>
    </row>
    <row r="2085" spans="1:9" x14ac:dyDescent="0.55000000000000004">
      <c r="A2085" s="1">
        <v>66</v>
      </c>
      <c r="B2085" t="s">
        <v>446</v>
      </c>
      <c r="C2085" s="1" t="s">
        <v>3</v>
      </c>
      <c r="D2085" s="1">
        <v>4</v>
      </c>
      <c r="E2085" s="1" t="s">
        <v>48</v>
      </c>
      <c r="F2085">
        <v>4</v>
      </c>
      <c r="G2085" s="1" t="str">
        <f>+VLOOKUP(bloque1_2[[#This Row],[niño]],BD.niños[[Código]:[sexo]],6,FALSE)</f>
        <v>7 y 8</v>
      </c>
      <c r="H2085" s="1" t="str">
        <f>+VLOOKUP(bloque1_2[[#This Row],[niño]],BD.niños[[Código]:[sexo]],7,FALSE)</f>
        <v>F</v>
      </c>
      <c r="I2085" s="1">
        <v>1</v>
      </c>
    </row>
    <row r="2086" spans="1:9" x14ac:dyDescent="0.55000000000000004">
      <c r="A2086" s="1">
        <v>66</v>
      </c>
      <c r="B2086" t="s">
        <v>446</v>
      </c>
      <c r="C2086" s="1" t="s">
        <v>3</v>
      </c>
      <c r="D2086" s="1">
        <v>4</v>
      </c>
      <c r="E2086" s="1" t="s">
        <v>52</v>
      </c>
      <c r="F2086">
        <v>4</v>
      </c>
      <c r="G2086" s="1" t="str">
        <f>+VLOOKUP(bloque1_2[[#This Row],[niño]],BD.niños[[Código]:[sexo]],6,FALSE)</f>
        <v>7 y 8</v>
      </c>
      <c r="H2086" s="1" t="str">
        <f>+VLOOKUP(bloque1_2[[#This Row],[niño]],BD.niños[[Código]:[sexo]],7,FALSE)</f>
        <v>F</v>
      </c>
      <c r="I2086" s="1">
        <v>1</v>
      </c>
    </row>
    <row r="2087" spans="1:9" x14ac:dyDescent="0.55000000000000004">
      <c r="A2087" s="1">
        <v>66</v>
      </c>
      <c r="B2087" t="s">
        <v>446</v>
      </c>
      <c r="C2087" s="1" t="s">
        <v>3</v>
      </c>
      <c r="D2087" s="1">
        <v>4</v>
      </c>
      <c r="E2087" s="1" t="s">
        <v>56</v>
      </c>
      <c r="F2087">
        <v>4</v>
      </c>
      <c r="G2087" s="1" t="str">
        <f>+VLOOKUP(bloque1_2[[#This Row],[niño]],BD.niños[[Código]:[sexo]],6,FALSE)</f>
        <v>7 y 8</v>
      </c>
      <c r="H2087" s="1" t="str">
        <f>+VLOOKUP(bloque1_2[[#This Row],[niño]],BD.niños[[Código]:[sexo]],7,FALSE)</f>
        <v>F</v>
      </c>
      <c r="I2087" s="1">
        <v>1</v>
      </c>
    </row>
    <row r="2088" spans="1:9" x14ac:dyDescent="0.55000000000000004">
      <c r="A2088" s="1">
        <v>66</v>
      </c>
      <c r="B2088" t="s">
        <v>446</v>
      </c>
      <c r="C2088" s="1" t="s">
        <v>3</v>
      </c>
      <c r="D2088" s="1">
        <v>4</v>
      </c>
      <c r="E2088" s="1" t="s">
        <v>60</v>
      </c>
      <c r="F2088">
        <v>4</v>
      </c>
      <c r="G2088" s="1" t="str">
        <f>+VLOOKUP(bloque1_2[[#This Row],[niño]],BD.niños[[Código]:[sexo]],6,FALSE)</f>
        <v>9 y 10</v>
      </c>
      <c r="H2088" s="1" t="str">
        <f>+VLOOKUP(bloque1_2[[#This Row],[niño]],BD.niños[[Código]:[sexo]],7,FALSE)</f>
        <v>M</v>
      </c>
      <c r="I2088" s="1">
        <v>1</v>
      </c>
    </row>
    <row r="2089" spans="1:9" x14ac:dyDescent="0.55000000000000004">
      <c r="A2089" s="1">
        <v>66</v>
      </c>
      <c r="B2089" t="s">
        <v>446</v>
      </c>
      <c r="C2089" s="1" t="s">
        <v>3</v>
      </c>
      <c r="D2089" s="1">
        <v>4</v>
      </c>
      <c r="E2089" s="1" t="s">
        <v>64</v>
      </c>
      <c r="F2089">
        <v>4</v>
      </c>
      <c r="G2089" s="1" t="str">
        <f>+VLOOKUP(bloque1_2[[#This Row],[niño]],BD.niños[[Código]:[sexo]],6,FALSE)</f>
        <v>9 y 10</v>
      </c>
      <c r="H2089" s="1" t="str">
        <f>+VLOOKUP(bloque1_2[[#This Row],[niño]],BD.niños[[Código]:[sexo]],7,FALSE)</f>
        <v>F</v>
      </c>
      <c r="I2089" s="1">
        <v>1</v>
      </c>
    </row>
    <row r="2090" spans="1:9" x14ac:dyDescent="0.55000000000000004">
      <c r="A2090" s="1">
        <v>66</v>
      </c>
      <c r="B2090" t="s">
        <v>446</v>
      </c>
      <c r="C2090" s="1" t="s">
        <v>3</v>
      </c>
      <c r="D2090" s="1">
        <v>4</v>
      </c>
      <c r="E2090" s="1" t="s">
        <v>68</v>
      </c>
      <c r="F2090">
        <v>4</v>
      </c>
      <c r="G2090" s="1" t="str">
        <f>+VLOOKUP(bloque1_2[[#This Row],[niño]],BD.niños[[Código]:[sexo]],6,FALSE)</f>
        <v>9 y 10</v>
      </c>
      <c r="H2090" s="1" t="str">
        <f>+VLOOKUP(bloque1_2[[#This Row],[niño]],BD.niños[[Código]:[sexo]],7,FALSE)</f>
        <v>M</v>
      </c>
      <c r="I2090" s="1">
        <v>1</v>
      </c>
    </row>
    <row r="2091" spans="1:9" x14ac:dyDescent="0.55000000000000004">
      <c r="A2091" s="1">
        <v>66</v>
      </c>
      <c r="B2091" t="s">
        <v>446</v>
      </c>
      <c r="C2091" s="1" t="s">
        <v>3</v>
      </c>
      <c r="D2091" s="1">
        <v>4</v>
      </c>
      <c r="E2091" s="1" t="s">
        <v>72</v>
      </c>
      <c r="F2091">
        <v>7</v>
      </c>
      <c r="G2091" s="1" t="str">
        <f>+VLOOKUP(bloque1_2[[#This Row],[niño]],BD.niños[[Código]:[sexo]],6,FALSE)</f>
        <v>9 y 10</v>
      </c>
      <c r="H2091" s="1" t="str">
        <f>+VLOOKUP(bloque1_2[[#This Row],[niño]],BD.niños[[Código]:[sexo]],7,FALSE)</f>
        <v>F</v>
      </c>
      <c r="I2091" s="1">
        <v>1</v>
      </c>
    </row>
    <row r="2092" spans="1:9" x14ac:dyDescent="0.55000000000000004">
      <c r="A2092" s="1">
        <v>66</v>
      </c>
      <c r="B2092" t="s">
        <v>446</v>
      </c>
      <c r="C2092" s="1" t="s">
        <v>3</v>
      </c>
      <c r="D2092" s="1">
        <v>4</v>
      </c>
      <c r="E2092" s="1" t="s">
        <v>75</v>
      </c>
      <c r="F2092">
        <v>4</v>
      </c>
      <c r="G2092" s="1" t="str">
        <f>+VLOOKUP(bloque1_2[[#This Row],[niño]],BD.niños[[Código]:[sexo]],6,FALSE)</f>
        <v>9 y 10</v>
      </c>
      <c r="H2092" s="1" t="str">
        <f>+VLOOKUP(bloque1_2[[#This Row],[niño]],BD.niños[[Código]:[sexo]],7,FALSE)</f>
        <v>F</v>
      </c>
      <c r="I2092" s="1">
        <v>1</v>
      </c>
    </row>
    <row r="2093" spans="1:9" x14ac:dyDescent="0.55000000000000004">
      <c r="A2093" s="1">
        <v>66</v>
      </c>
      <c r="B2093" t="s">
        <v>446</v>
      </c>
      <c r="C2093" s="1" t="s">
        <v>3</v>
      </c>
      <c r="D2093" s="1">
        <v>4</v>
      </c>
      <c r="E2093" s="1" t="s">
        <v>78</v>
      </c>
      <c r="F2093">
        <v>4</v>
      </c>
      <c r="G2093" s="1" t="str">
        <f>+VLOOKUP(bloque1_2[[#This Row],[niño]],BD.niños[[Código]:[sexo]],6,FALSE)</f>
        <v>5 y 6</v>
      </c>
      <c r="H2093" s="1" t="str">
        <f>+VLOOKUP(bloque1_2[[#This Row],[niño]],BD.niños[[Código]:[sexo]],7,FALSE)</f>
        <v>M</v>
      </c>
      <c r="I2093" s="1">
        <v>1</v>
      </c>
    </row>
    <row r="2094" spans="1:9" x14ac:dyDescent="0.55000000000000004">
      <c r="A2094" s="1">
        <v>66</v>
      </c>
      <c r="B2094" t="s">
        <v>446</v>
      </c>
      <c r="C2094" s="1" t="s">
        <v>3</v>
      </c>
      <c r="D2094" s="1">
        <v>4</v>
      </c>
      <c r="E2094" s="1" t="s">
        <v>82</v>
      </c>
      <c r="F2094">
        <v>4</v>
      </c>
      <c r="G2094" s="1" t="str">
        <f>+VLOOKUP(bloque1_2[[#This Row],[niño]],BD.niños[[Código]:[sexo]],6,FALSE)</f>
        <v>5 y 6</v>
      </c>
      <c r="H2094" s="1" t="str">
        <f>+VLOOKUP(bloque1_2[[#This Row],[niño]],BD.niños[[Código]:[sexo]],7,FALSE)</f>
        <v>F</v>
      </c>
      <c r="I2094" s="1">
        <v>1</v>
      </c>
    </row>
    <row r="2095" spans="1:9" x14ac:dyDescent="0.55000000000000004">
      <c r="A2095" s="1">
        <v>66</v>
      </c>
      <c r="B2095" t="s">
        <v>446</v>
      </c>
      <c r="C2095" s="1" t="s">
        <v>3</v>
      </c>
      <c r="D2095" s="1">
        <v>4</v>
      </c>
      <c r="E2095" s="1" t="s">
        <v>85</v>
      </c>
      <c r="F2095">
        <v>4</v>
      </c>
      <c r="G2095" s="1" t="str">
        <f>+VLOOKUP(bloque1_2[[#This Row],[niño]],BD.niños[[Código]:[sexo]],6,FALSE)</f>
        <v>5 y 6</v>
      </c>
      <c r="H2095" s="1" t="str">
        <f>+VLOOKUP(bloque1_2[[#This Row],[niño]],BD.niños[[Código]:[sexo]],7,FALSE)</f>
        <v>M</v>
      </c>
      <c r="I2095" s="1">
        <v>1</v>
      </c>
    </row>
    <row r="2096" spans="1:9" x14ac:dyDescent="0.55000000000000004">
      <c r="A2096" s="1">
        <v>66</v>
      </c>
      <c r="B2096" t="s">
        <v>446</v>
      </c>
      <c r="C2096" s="1" t="s">
        <v>3</v>
      </c>
      <c r="D2096" s="1">
        <v>4</v>
      </c>
      <c r="E2096" s="1" t="s">
        <v>184</v>
      </c>
      <c r="F2096">
        <v>4</v>
      </c>
      <c r="G2096" s="1" t="str">
        <f>+VLOOKUP(bloque1_2[[#This Row],[niño]],BD.niños[[Código]:[sexo]],6,FALSE)</f>
        <v>7 y 8</v>
      </c>
      <c r="H2096" s="1" t="str">
        <f>+VLOOKUP(bloque1_2[[#This Row],[niño]],BD.niños[[Código]:[sexo]],7,FALSE)</f>
        <v>M</v>
      </c>
      <c r="I2096" s="1">
        <v>1</v>
      </c>
    </row>
    <row r="2097" spans="1:9" x14ac:dyDescent="0.55000000000000004">
      <c r="A2097" s="1">
        <v>66</v>
      </c>
      <c r="B2097" t="s">
        <v>446</v>
      </c>
      <c r="C2097" s="1" t="s">
        <v>3</v>
      </c>
      <c r="D2097" s="1">
        <v>4</v>
      </c>
      <c r="E2097" s="1" t="s">
        <v>187</v>
      </c>
      <c r="F2097">
        <v>4</v>
      </c>
      <c r="G2097" s="1" t="str">
        <f>+VLOOKUP(bloque1_2[[#This Row],[niño]],BD.niños[[Código]:[sexo]],6,FALSE)</f>
        <v>7 y 8</v>
      </c>
      <c r="H2097" s="1" t="str">
        <f>+VLOOKUP(bloque1_2[[#This Row],[niño]],BD.niños[[Código]:[sexo]],7,FALSE)</f>
        <v>F</v>
      </c>
      <c r="I2097" s="1">
        <v>1</v>
      </c>
    </row>
    <row r="2098" spans="1:9" x14ac:dyDescent="0.55000000000000004">
      <c r="A2098" s="1">
        <v>66</v>
      </c>
      <c r="B2098" t="s">
        <v>446</v>
      </c>
      <c r="C2098" s="1" t="s">
        <v>3</v>
      </c>
      <c r="D2098" s="1">
        <v>4</v>
      </c>
      <c r="E2098" s="1" t="s">
        <v>192</v>
      </c>
      <c r="F2098">
        <v>4</v>
      </c>
      <c r="G2098" s="1" t="str">
        <f>+VLOOKUP(bloque1_2[[#This Row],[niño]],BD.niños[[Código]:[sexo]],6,FALSE)</f>
        <v>7 y 8</v>
      </c>
      <c r="H2098" s="1" t="str">
        <f>+VLOOKUP(bloque1_2[[#This Row],[niño]],BD.niños[[Código]:[sexo]],7,FALSE)</f>
        <v>M</v>
      </c>
      <c r="I2098" s="1">
        <v>1</v>
      </c>
    </row>
    <row r="2099" spans="1:9" x14ac:dyDescent="0.55000000000000004">
      <c r="A2099" s="1">
        <v>66</v>
      </c>
      <c r="B2099" t="s">
        <v>446</v>
      </c>
      <c r="C2099" s="1" t="s">
        <v>3</v>
      </c>
      <c r="D2099" s="1">
        <v>4</v>
      </c>
      <c r="E2099" s="1" t="s">
        <v>195</v>
      </c>
      <c r="F2099">
        <v>4</v>
      </c>
      <c r="G2099" s="1" t="str">
        <f>+VLOOKUP(bloque1_2[[#This Row],[niño]],BD.niños[[Código]:[sexo]],6,FALSE)</f>
        <v>9 y 10</v>
      </c>
      <c r="H2099" s="1" t="str">
        <f>+VLOOKUP(bloque1_2[[#This Row],[niño]],BD.niños[[Código]:[sexo]],7,FALSE)</f>
        <v>M</v>
      </c>
      <c r="I2099" s="1">
        <v>1</v>
      </c>
    </row>
    <row r="2100" spans="1:9" x14ac:dyDescent="0.55000000000000004">
      <c r="A2100" s="1">
        <v>66</v>
      </c>
      <c r="B2100" t="s">
        <v>446</v>
      </c>
      <c r="C2100" s="1" t="s">
        <v>3</v>
      </c>
      <c r="D2100" s="1">
        <v>4</v>
      </c>
      <c r="E2100" s="1" t="s">
        <v>199</v>
      </c>
      <c r="F2100">
        <v>4</v>
      </c>
      <c r="G2100" s="1" t="str">
        <f>+VLOOKUP(bloque1_2[[#This Row],[niño]],BD.niños[[Código]:[sexo]],6,FALSE)</f>
        <v>9 y 10</v>
      </c>
      <c r="H2100" s="1" t="str">
        <f>+VLOOKUP(bloque1_2[[#This Row],[niño]],BD.niños[[Código]:[sexo]],7,FALSE)</f>
        <v>M</v>
      </c>
      <c r="I2100" s="1">
        <v>1</v>
      </c>
    </row>
    <row r="2101" spans="1:9" x14ac:dyDescent="0.55000000000000004">
      <c r="A2101" s="1">
        <v>66</v>
      </c>
      <c r="B2101" t="s">
        <v>446</v>
      </c>
      <c r="C2101" s="1" t="s">
        <v>3</v>
      </c>
      <c r="D2101" s="1">
        <v>4</v>
      </c>
      <c r="E2101" s="1" t="s">
        <v>203</v>
      </c>
      <c r="F2101">
        <v>4</v>
      </c>
      <c r="G2101" s="1" t="str">
        <f>+VLOOKUP(bloque1_2[[#This Row],[niño]],BD.niños[[Código]:[sexo]],6,FALSE)</f>
        <v>9 y 10</v>
      </c>
      <c r="H2101" s="1" t="str">
        <f>+VLOOKUP(bloque1_2[[#This Row],[niño]],BD.niños[[Código]:[sexo]],7,FALSE)</f>
        <v>F</v>
      </c>
      <c r="I2101" s="1">
        <v>1</v>
      </c>
    </row>
    <row r="2102" spans="1:9" x14ac:dyDescent="0.55000000000000004">
      <c r="A2102" s="1">
        <v>66</v>
      </c>
      <c r="B2102" t="s">
        <v>446</v>
      </c>
      <c r="C2102" s="1" t="s">
        <v>3</v>
      </c>
      <c r="D2102" s="1">
        <v>4</v>
      </c>
      <c r="E2102" s="1" t="s">
        <v>206</v>
      </c>
      <c r="F2102">
        <v>4</v>
      </c>
      <c r="G2102" s="1" t="str">
        <f>+VLOOKUP(bloque1_2[[#This Row],[niño]],BD.niños[[Código]:[sexo]],6,FALSE)</f>
        <v>9 y 10</v>
      </c>
      <c r="H2102" s="1" t="str">
        <f>+VLOOKUP(bloque1_2[[#This Row],[niño]],BD.niños[[Código]:[sexo]],7,FALSE)</f>
        <v>F</v>
      </c>
      <c r="I2102" s="1">
        <v>1</v>
      </c>
    </row>
    <row r="2103" spans="1:9" x14ac:dyDescent="0.55000000000000004">
      <c r="A2103" s="1">
        <v>66</v>
      </c>
      <c r="B2103" t="s">
        <v>446</v>
      </c>
      <c r="C2103" s="1" t="s">
        <v>3</v>
      </c>
      <c r="D2103" s="1">
        <v>4</v>
      </c>
      <c r="E2103" s="1" t="s">
        <v>210</v>
      </c>
      <c r="F2103">
        <v>4</v>
      </c>
      <c r="G2103" s="1" t="str">
        <f>+VLOOKUP(bloque1_2[[#This Row],[niño]],BD.niños[[Código]:[sexo]],6,FALSE)</f>
        <v>7 y 8</v>
      </c>
      <c r="H2103" s="1" t="str">
        <f>+VLOOKUP(bloque1_2[[#This Row],[niño]],BD.niños[[Código]:[sexo]],7,FALSE)</f>
        <v>M</v>
      </c>
      <c r="I2103" s="1">
        <v>1</v>
      </c>
    </row>
    <row r="2104" spans="1:9" x14ac:dyDescent="0.55000000000000004">
      <c r="A2104" s="1">
        <v>66</v>
      </c>
      <c r="B2104" t="s">
        <v>446</v>
      </c>
      <c r="C2104" s="1" t="s">
        <v>3</v>
      </c>
      <c r="D2104" s="1">
        <v>4</v>
      </c>
      <c r="E2104" s="1" t="s">
        <v>274</v>
      </c>
      <c r="F2104">
        <v>5</v>
      </c>
      <c r="G2104" s="1" t="str">
        <f>+VLOOKUP(bloque1_2[[#This Row],[niño]],BD.niños[[Código]:[sexo]],6,FALSE)</f>
        <v>5 y 6</v>
      </c>
      <c r="H2104" s="1" t="str">
        <f>+VLOOKUP(bloque1_2[[#This Row],[niño]],BD.niños[[Código]:[sexo]],7,FALSE)</f>
        <v>M</v>
      </c>
      <c r="I2104" s="1">
        <v>1</v>
      </c>
    </row>
    <row r="2105" spans="1:9" x14ac:dyDescent="0.55000000000000004">
      <c r="A2105" s="1">
        <v>66</v>
      </c>
      <c r="B2105" t="s">
        <v>446</v>
      </c>
      <c r="C2105" s="1" t="s">
        <v>3</v>
      </c>
      <c r="D2105" s="1">
        <v>4</v>
      </c>
      <c r="E2105" s="1" t="s">
        <v>276</v>
      </c>
      <c r="F2105">
        <v>5</v>
      </c>
      <c r="G2105" s="1" t="str">
        <f>+VLOOKUP(bloque1_2[[#This Row],[niño]],BD.niños[[Código]:[sexo]],6,FALSE)</f>
        <v>5 y 6</v>
      </c>
      <c r="H2105" s="1" t="str">
        <f>+VLOOKUP(bloque1_2[[#This Row],[niño]],BD.niños[[Código]:[sexo]],7,FALSE)</f>
        <v>M</v>
      </c>
      <c r="I2105" s="1">
        <v>1</v>
      </c>
    </row>
    <row r="2106" spans="1:9" x14ac:dyDescent="0.55000000000000004">
      <c r="A2106" s="1">
        <v>66</v>
      </c>
      <c r="B2106" t="s">
        <v>446</v>
      </c>
      <c r="C2106" s="1" t="s">
        <v>3</v>
      </c>
      <c r="D2106" s="1">
        <v>4</v>
      </c>
      <c r="E2106" s="1" t="s">
        <v>279</v>
      </c>
      <c r="F2106">
        <v>4</v>
      </c>
      <c r="G2106" s="1" t="str">
        <f>+VLOOKUP(bloque1_2[[#This Row],[niño]],BD.niños[[Código]:[sexo]],6,FALSE)</f>
        <v>7 y 8</v>
      </c>
      <c r="H2106" s="1" t="str">
        <f>+VLOOKUP(bloque1_2[[#This Row],[niño]],BD.niños[[Código]:[sexo]],7,FALSE)</f>
        <v>F</v>
      </c>
      <c r="I2106" s="1">
        <v>1</v>
      </c>
    </row>
    <row r="2107" spans="1:9" x14ac:dyDescent="0.55000000000000004">
      <c r="A2107" s="1">
        <v>66</v>
      </c>
      <c r="B2107" t="s">
        <v>446</v>
      </c>
      <c r="C2107" s="1" t="s">
        <v>3</v>
      </c>
      <c r="D2107" s="1">
        <v>4</v>
      </c>
      <c r="E2107" s="1" t="s">
        <v>282</v>
      </c>
      <c r="F2107">
        <v>4</v>
      </c>
      <c r="G2107" s="1" t="str">
        <f>+VLOOKUP(bloque1_2[[#This Row],[niño]],BD.niños[[Código]:[sexo]],6,FALSE)</f>
        <v>5 y 6</v>
      </c>
      <c r="H2107" s="1" t="str">
        <f>+VLOOKUP(bloque1_2[[#This Row],[niño]],BD.niños[[Código]:[sexo]],7,FALSE)</f>
        <v>F</v>
      </c>
      <c r="I2107" s="1">
        <v>1</v>
      </c>
    </row>
    <row r="2108" spans="1:9" x14ac:dyDescent="0.55000000000000004">
      <c r="A2108" s="1">
        <v>66</v>
      </c>
      <c r="B2108" t="s">
        <v>446</v>
      </c>
      <c r="C2108" s="1" t="s">
        <v>3</v>
      </c>
      <c r="D2108" s="1">
        <v>4</v>
      </c>
      <c r="E2108" s="1" t="s">
        <v>352</v>
      </c>
      <c r="F2108">
        <v>4</v>
      </c>
      <c r="G2108" s="1" t="str">
        <f>+VLOOKUP(bloque1_2[[#This Row],[niño]],BD.niños[[Código]:[sexo]],6,FALSE)</f>
        <v>7 y 8</v>
      </c>
      <c r="H2108" s="1" t="str">
        <f>+VLOOKUP(bloque1_2[[#This Row],[niño]],BD.niños[[Código]:[sexo]],7,FALSE)</f>
        <v>F</v>
      </c>
      <c r="I2108" s="1">
        <v>1</v>
      </c>
    </row>
    <row r="2109" spans="1:9" x14ac:dyDescent="0.55000000000000004">
      <c r="A2109" s="1">
        <v>66</v>
      </c>
      <c r="B2109" t="s">
        <v>446</v>
      </c>
      <c r="C2109" s="1" t="s">
        <v>3</v>
      </c>
      <c r="D2109" s="1">
        <v>4</v>
      </c>
      <c r="E2109" s="1" t="s">
        <v>357</v>
      </c>
      <c r="F2109">
        <v>4</v>
      </c>
      <c r="G2109" s="1" t="str">
        <f>+VLOOKUP(bloque1_2[[#This Row],[niño]],BD.niños[[Código]:[sexo]],6,FALSE)</f>
        <v>7 y 8</v>
      </c>
      <c r="H2109" s="1" t="str">
        <f>+VLOOKUP(bloque1_2[[#This Row],[niño]],BD.niños[[Código]:[sexo]],7,FALSE)</f>
        <v>M</v>
      </c>
      <c r="I2109" s="1">
        <v>1</v>
      </c>
    </row>
    <row r="2110" spans="1:9" x14ac:dyDescent="0.55000000000000004">
      <c r="A2110" s="1">
        <v>66</v>
      </c>
      <c r="B2110" t="s">
        <v>446</v>
      </c>
      <c r="C2110" s="1" t="s">
        <v>3</v>
      </c>
      <c r="D2110" s="1">
        <v>4</v>
      </c>
      <c r="E2110" s="1" t="s">
        <v>360</v>
      </c>
      <c r="F2110">
        <v>4</v>
      </c>
      <c r="G2110" s="1" t="str">
        <f>+VLOOKUP(bloque1_2[[#This Row],[niño]],BD.niños[[Código]:[sexo]],6,FALSE)</f>
        <v>9 y 10</v>
      </c>
      <c r="H2110" s="1" t="str">
        <f>+VLOOKUP(bloque1_2[[#This Row],[niño]],BD.niños[[Código]:[sexo]],7,FALSE)</f>
        <v>M</v>
      </c>
      <c r="I2110" s="1">
        <v>1</v>
      </c>
    </row>
    <row r="2111" spans="1:9" x14ac:dyDescent="0.55000000000000004">
      <c r="A2111" s="1">
        <v>66</v>
      </c>
      <c r="B2111" t="s">
        <v>446</v>
      </c>
      <c r="C2111" s="1" t="s">
        <v>3</v>
      </c>
      <c r="D2111" s="1">
        <v>4</v>
      </c>
      <c r="E2111" s="1" t="s">
        <v>364</v>
      </c>
      <c r="F2111">
        <v>4</v>
      </c>
      <c r="G2111" s="1" t="str">
        <f>+VLOOKUP(bloque1_2[[#This Row],[niño]],BD.niños[[Código]:[sexo]],6,FALSE)</f>
        <v>9 y 10</v>
      </c>
      <c r="H2111" s="1" t="str">
        <f>+VLOOKUP(bloque1_2[[#This Row],[niño]],BD.niños[[Código]:[sexo]],7,FALSE)</f>
        <v>M</v>
      </c>
      <c r="I2111" s="1">
        <v>1</v>
      </c>
    </row>
    <row r="2112" spans="1:9" x14ac:dyDescent="0.55000000000000004">
      <c r="A2112" s="1">
        <v>66</v>
      </c>
      <c r="B2112" t="s">
        <v>446</v>
      </c>
      <c r="C2112" s="1" t="s">
        <v>3</v>
      </c>
      <c r="D2112" s="1">
        <v>4</v>
      </c>
      <c r="E2112" s="1" t="s">
        <v>368</v>
      </c>
      <c r="F2112">
        <v>4</v>
      </c>
      <c r="G2112" s="1" t="str">
        <f>+VLOOKUP(bloque1_2[[#This Row],[niño]],BD.niños[[Código]:[sexo]],6,FALSE)</f>
        <v>9 y 10</v>
      </c>
      <c r="H2112" s="1" t="str">
        <f>+VLOOKUP(bloque1_2[[#This Row],[niño]],BD.niños[[Código]:[sexo]],7,FALSE)</f>
        <v>M</v>
      </c>
      <c r="I2112" s="1">
        <v>1</v>
      </c>
    </row>
    <row r="2113" spans="1:9" x14ac:dyDescent="0.55000000000000004">
      <c r="A2113" s="1">
        <v>66</v>
      </c>
      <c r="B2113" t="s">
        <v>446</v>
      </c>
      <c r="C2113" s="1" t="s">
        <v>3</v>
      </c>
      <c r="D2113" s="1">
        <v>4</v>
      </c>
      <c r="E2113" s="1" t="s">
        <v>371</v>
      </c>
      <c r="F2113">
        <v>7</v>
      </c>
      <c r="G2113" s="1" t="str">
        <f>+VLOOKUP(bloque1_2[[#This Row],[niño]],BD.niños[[Código]:[sexo]],6,FALSE)</f>
        <v>9 y 10</v>
      </c>
      <c r="H2113" s="1" t="str">
        <f>+VLOOKUP(bloque1_2[[#This Row],[niño]],BD.niños[[Código]:[sexo]],7,FALSE)</f>
        <v>F</v>
      </c>
      <c r="I2113" s="1">
        <v>1</v>
      </c>
    </row>
    <row r="2114" spans="1:9" x14ac:dyDescent="0.55000000000000004">
      <c r="A2114" s="1">
        <v>67</v>
      </c>
      <c r="B2114" t="s">
        <v>447</v>
      </c>
      <c r="C2114" s="1" t="s">
        <v>4</v>
      </c>
      <c r="D2114" s="1">
        <v>5</v>
      </c>
      <c r="E2114" s="1" t="s">
        <v>36</v>
      </c>
      <c r="F2114">
        <v>6</v>
      </c>
      <c r="G2114" s="1" t="str">
        <f>+VLOOKUP(bloque1_2[[#This Row],[niño]],BD.niños[[Código]:[sexo]],6,FALSE)</f>
        <v>5 y 6</v>
      </c>
      <c r="H2114" s="1" t="str">
        <f>+VLOOKUP(bloque1_2[[#This Row],[niño]],BD.niños[[Código]:[sexo]],7,FALSE)</f>
        <v>M</v>
      </c>
      <c r="I2114" s="1">
        <v>1</v>
      </c>
    </row>
    <row r="2115" spans="1:9" x14ac:dyDescent="0.55000000000000004">
      <c r="A2115" s="1">
        <v>67</v>
      </c>
      <c r="B2115" t="s">
        <v>447</v>
      </c>
      <c r="C2115" s="1" t="s">
        <v>4</v>
      </c>
      <c r="D2115" s="1">
        <v>5</v>
      </c>
      <c r="E2115" s="1" t="s">
        <v>40</v>
      </c>
      <c r="F2115">
        <v>5</v>
      </c>
      <c r="G2115" s="1" t="str">
        <f>+VLOOKUP(bloque1_2[[#This Row],[niño]],BD.niños[[Código]:[sexo]],6,FALSE)</f>
        <v>7 y 8</v>
      </c>
      <c r="H2115" s="1" t="str">
        <f>+VLOOKUP(bloque1_2[[#This Row],[niño]],BD.niños[[Código]:[sexo]],7,FALSE)</f>
        <v>M</v>
      </c>
      <c r="I2115" s="1">
        <v>1</v>
      </c>
    </row>
    <row r="2116" spans="1:9" x14ac:dyDescent="0.55000000000000004">
      <c r="A2116" s="1">
        <v>67</v>
      </c>
      <c r="B2116" t="s">
        <v>447</v>
      </c>
      <c r="C2116" s="1" t="s">
        <v>4</v>
      </c>
      <c r="D2116" s="1">
        <v>5</v>
      </c>
      <c r="E2116" s="1" t="s">
        <v>44</v>
      </c>
      <c r="F2116">
        <v>7</v>
      </c>
      <c r="G2116" s="1" t="str">
        <f>+VLOOKUP(bloque1_2[[#This Row],[niño]],BD.niños[[Código]:[sexo]],6,FALSE)</f>
        <v>7 y 8</v>
      </c>
      <c r="H2116" s="1" t="str">
        <f>+VLOOKUP(bloque1_2[[#This Row],[niño]],BD.niños[[Código]:[sexo]],7,FALSE)</f>
        <v>F</v>
      </c>
      <c r="I2116" s="1">
        <v>1</v>
      </c>
    </row>
    <row r="2117" spans="1:9" x14ac:dyDescent="0.55000000000000004">
      <c r="A2117" s="1">
        <v>67</v>
      </c>
      <c r="B2117" t="s">
        <v>447</v>
      </c>
      <c r="C2117" s="1" t="s">
        <v>4</v>
      </c>
      <c r="D2117" s="1">
        <v>5</v>
      </c>
      <c r="E2117" s="1" t="s">
        <v>48</v>
      </c>
      <c r="F2117">
        <v>5</v>
      </c>
      <c r="G2117" s="1" t="str">
        <f>+VLOOKUP(bloque1_2[[#This Row],[niño]],BD.niños[[Código]:[sexo]],6,FALSE)</f>
        <v>7 y 8</v>
      </c>
      <c r="H2117" s="1" t="str">
        <f>+VLOOKUP(bloque1_2[[#This Row],[niño]],BD.niños[[Código]:[sexo]],7,FALSE)</f>
        <v>F</v>
      </c>
      <c r="I2117" s="1">
        <v>1</v>
      </c>
    </row>
    <row r="2118" spans="1:9" x14ac:dyDescent="0.55000000000000004">
      <c r="A2118" s="1">
        <v>67</v>
      </c>
      <c r="B2118" t="s">
        <v>447</v>
      </c>
      <c r="C2118" s="1" t="s">
        <v>4</v>
      </c>
      <c r="D2118" s="1">
        <v>5</v>
      </c>
      <c r="E2118" s="1" t="s">
        <v>52</v>
      </c>
      <c r="F2118">
        <v>7</v>
      </c>
      <c r="G2118" s="1" t="str">
        <f>+VLOOKUP(bloque1_2[[#This Row],[niño]],BD.niños[[Código]:[sexo]],6,FALSE)</f>
        <v>7 y 8</v>
      </c>
      <c r="H2118" s="1" t="str">
        <f>+VLOOKUP(bloque1_2[[#This Row],[niño]],BD.niños[[Código]:[sexo]],7,FALSE)</f>
        <v>F</v>
      </c>
      <c r="I2118" s="1">
        <v>1</v>
      </c>
    </row>
    <row r="2119" spans="1:9" x14ac:dyDescent="0.55000000000000004">
      <c r="A2119" s="1">
        <v>67</v>
      </c>
      <c r="B2119" t="s">
        <v>447</v>
      </c>
      <c r="C2119" s="1" t="s">
        <v>4</v>
      </c>
      <c r="D2119" s="1">
        <v>5</v>
      </c>
      <c r="E2119" s="1" t="s">
        <v>56</v>
      </c>
      <c r="F2119">
        <v>5</v>
      </c>
      <c r="G2119" s="1" t="str">
        <f>+VLOOKUP(bloque1_2[[#This Row],[niño]],BD.niños[[Código]:[sexo]],6,FALSE)</f>
        <v>7 y 8</v>
      </c>
      <c r="H2119" s="1" t="str">
        <f>+VLOOKUP(bloque1_2[[#This Row],[niño]],BD.niños[[Código]:[sexo]],7,FALSE)</f>
        <v>F</v>
      </c>
      <c r="I2119" s="1">
        <v>1</v>
      </c>
    </row>
    <row r="2120" spans="1:9" x14ac:dyDescent="0.55000000000000004">
      <c r="A2120" s="1">
        <v>67</v>
      </c>
      <c r="B2120" t="s">
        <v>447</v>
      </c>
      <c r="C2120" s="1" t="s">
        <v>4</v>
      </c>
      <c r="D2120" s="1">
        <v>5</v>
      </c>
      <c r="E2120" s="1" t="s">
        <v>60</v>
      </c>
      <c r="F2120">
        <v>5</v>
      </c>
      <c r="G2120" s="1" t="str">
        <f>+VLOOKUP(bloque1_2[[#This Row],[niño]],BD.niños[[Código]:[sexo]],6,FALSE)</f>
        <v>9 y 10</v>
      </c>
      <c r="H2120" s="1" t="str">
        <f>+VLOOKUP(bloque1_2[[#This Row],[niño]],BD.niños[[Código]:[sexo]],7,FALSE)</f>
        <v>M</v>
      </c>
      <c r="I2120" s="1">
        <v>1</v>
      </c>
    </row>
    <row r="2121" spans="1:9" x14ac:dyDescent="0.55000000000000004">
      <c r="A2121" s="1">
        <v>67</v>
      </c>
      <c r="B2121" t="s">
        <v>447</v>
      </c>
      <c r="C2121" s="1" t="s">
        <v>4</v>
      </c>
      <c r="D2121" s="1">
        <v>5</v>
      </c>
      <c r="E2121" s="1" t="s">
        <v>64</v>
      </c>
      <c r="F2121">
        <v>5</v>
      </c>
      <c r="G2121" s="1" t="str">
        <f>+VLOOKUP(bloque1_2[[#This Row],[niño]],BD.niños[[Código]:[sexo]],6,FALSE)</f>
        <v>9 y 10</v>
      </c>
      <c r="H2121" s="1" t="str">
        <f>+VLOOKUP(bloque1_2[[#This Row],[niño]],BD.niños[[Código]:[sexo]],7,FALSE)</f>
        <v>F</v>
      </c>
      <c r="I2121" s="1">
        <v>1</v>
      </c>
    </row>
    <row r="2122" spans="1:9" x14ac:dyDescent="0.55000000000000004">
      <c r="A2122" s="1">
        <v>67</v>
      </c>
      <c r="B2122" t="s">
        <v>447</v>
      </c>
      <c r="C2122" s="1" t="s">
        <v>4</v>
      </c>
      <c r="D2122" s="1">
        <v>5</v>
      </c>
      <c r="E2122" s="1" t="s">
        <v>68</v>
      </c>
      <c r="F2122">
        <v>3</v>
      </c>
      <c r="G2122" s="1" t="str">
        <f>+VLOOKUP(bloque1_2[[#This Row],[niño]],BD.niños[[Código]:[sexo]],6,FALSE)</f>
        <v>9 y 10</v>
      </c>
      <c r="H2122" s="1" t="str">
        <f>+VLOOKUP(bloque1_2[[#This Row],[niño]],BD.niños[[Código]:[sexo]],7,FALSE)</f>
        <v>M</v>
      </c>
      <c r="I2122" s="1">
        <v>1</v>
      </c>
    </row>
    <row r="2123" spans="1:9" x14ac:dyDescent="0.55000000000000004">
      <c r="A2123" s="1">
        <v>67</v>
      </c>
      <c r="B2123" t="s">
        <v>447</v>
      </c>
      <c r="C2123" s="1" t="s">
        <v>4</v>
      </c>
      <c r="D2123" s="1">
        <v>5</v>
      </c>
      <c r="E2123" s="1" t="s">
        <v>72</v>
      </c>
      <c r="F2123">
        <v>7</v>
      </c>
      <c r="G2123" s="1" t="str">
        <f>+VLOOKUP(bloque1_2[[#This Row],[niño]],BD.niños[[Código]:[sexo]],6,FALSE)</f>
        <v>9 y 10</v>
      </c>
      <c r="H2123" s="1" t="str">
        <f>+VLOOKUP(bloque1_2[[#This Row],[niño]],BD.niños[[Código]:[sexo]],7,FALSE)</f>
        <v>F</v>
      </c>
      <c r="I2123" s="1">
        <v>1</v>
      </c>
    </row>
    <row r="2124" spans="1:9" x14ac:dyDescent="0.55000000000000004">
      <c r="A2124" s="1">
        <v>67</v>
      </c>
      <c r="B2124" t="s">
        <v>447</v>
      </c>
      <c r="C2124" s="1" t="s">
        <v>4</v>
      </c>
      <c r="D2124" s="1">
        <v>5</v>
      </c>
      <c r="E2124" s="1" t="s">
        <v>75</v>
      </c>
      <c r="F2124">
        <v>7</v>
      </c>
      <c r="G2124" s="1" t="str">
        <f>+VLOOKUP(bloque1_2[[#This Row],[niño]],BD.niños[[Código]:[sexo]],6,FALSE)</f>
        <v>9 y 10</v>
      </c>
      <c r="H2124" s="1" t="str">
        <f>+VLOOKUP(bloque1_2[[#This Row],[niño]],BD.niños[[Código]:[sexo]],7,FALSE)</f>
        <v>F</v>
      </c>
      <c r="I2124" s="1">
        <v>1</v>
      </c>
    </row>
    <row r="2125" spans="1:9" x14ac:dyDescent="0.55000000000000004">
      <c r="A2125" s="1">
        <v>67</v>
      </c>
      <c r="B2125" t="s">
        <v>447</v>
      </c>
      <c r="C2125" s="1" t="s">
        <v>4</v>
      </c>
      <c r="D2125" s="1">
        <v>5</v>
      </c>
      <c r="E2125" s="1" t="s">
        <v>78</v>
      </c>
      <c r="F2125">
        <v>1</v>
      </c>
      <c r="G2125" s="1" t="str">
        <f>+VLOOKUP(bloque1_2[[#This Row],[niño]],BD.niños[[Código]:[sexo]],6,FALSE)</f>
        <v>5 y 6</v>
      </c>
      <c r="H2125" s="1" t="str">
        <f>+VLOOKUP(bloque1_2[[#This Row],[niño]],BD.niños[[Código]:[sexo]],7,FALSE)</f>
        <v>M</v>
      </c>
      <c r="I2125" s="1">
        <v>1</v>
      </c>
    </row>
    <row r="2126" spans="1:9" x14ac:dyDescent="0.55000000000000004">
      <c r="A2126" s="1">
        <v>67</v>
      </c>
      <c r="B2126" t="s">
        <v>447</v>
      </c>
      <c r="C2126" s="1" t="s">
        <v>4</v>
      </c>
      <c r="D2126" s="1">
        <v>5</v>
      </c>
      <c r="E2126" s="1" t="s">
        <v>82</v>
      </c>
      <c r="F2126">
        <v>3</v>
      </c>
      <c r="G2126" s="1" t="str">
        <f>+VLOOKUP(bloque1_2[[#This Row],[niño]],BD.niños[[Código]:[sexo]],6,FALSE)</f>
        <v>5 y 6</v>
      </c>
      <c r="H2126" s="1" t="str">
        <f>+VLOOKUP(bloque1_2[[#This Row],[niño]],BD.niños[[Código]:[sexo]],7,FALSE)</f>
        <v>F</v>
      </c>
      <c r="I2126" s="1">
        <v>1</v>
      </c>
    </row>
    <row r="2127" spans="1:9" x14ac:dyDescent="0.55000000000000004">
      <c r="A2127" s="1">
        <v>67</v>
      </c>
      <c r="B2127" t="s">
        <v>447</v>
      </c>
      <c r="C2127" s="1" t="s">
        <v>4</v>
      </c>
      <c r="D2127" s="1">
        <v>5</v>
      </c>
      <c r="E2127" s="1" t="s">
        <v>85</v>
      </c>
      <c r="F2127">
        <v>1</v>
      </c>
      <c r="G2127" s="1" t="str">
        <f>+VLOOKUP(bloque1_2[[#This Row],[niño]],BD.niños[[Código]:[sexo]],6,FALSE)</f>
        <v>5 y 6</v>
      </c>
      <c r="H2127" s="1" t="str">
        <f>+VLOOKUP(bloque1_2[[#This Row],[niño]],BD.niños[[Código]:[sexo]],7,FALSE)</f>
        <v>M</v>
      </c>
      <c r="I2127" s="1">
        <v>1</v>
      </c>
    </row>
    <row r="2128" spans="1:9" x14ac:dyDescent="0.55000000000000004">
      <c r="A2128" s="1">
        <v>67</v>
      </c>
      <c r="B2128" t="s">
        <v>447</v>
      </c>
      <c r="C2128" s="1" t="s">
        <v>4</v>
      </c>
      <c r="D2128" s="1">
        <v>5</v>
      </c>
      <c r="E2128" s="1" t="s">
        <v>184</v>
      </c>
      <c r="F2128">
        <v>6</v>
      </c>
      <c r="G2128" s="1" t="str">
        <f>+VLOOKUP(bloque1_2[[#This Row],[niño]],BD.niños[[Código]:[sexo]],6,FALSE)</f>
        <v>7 y 8</v>
      </c>
      <c r="H2128" s="1" t="str">
        <f>+VLOOKUP(bloque1_2[[#This Row],[niño]],BD.niños[[Código]:[sexo]],7,FALSE)</f>
        <v>M</v>
      </c>
      <c r="I2128" s="1">
        <v>1</v>
      </c>
    </row>
    <row r="2129" spans="1:9" x14ac:dyDescent="0.55000000000000004">
      <c r="A2129" s="1">
        <v>67</v>
      </c>
      <c r="B2129" t="s">
        <v>447</v>
      </c>
      <c r="C2129" s="1" t="s">
        <v>4</v>
      </c>
      <c r="D2129" s="1">
        <v>5</v>
      </c>
      <c r="E2129" s="1" t="s">
        <v>187</v>
      </c>
      <c r="F2129">
        <v>6</v>
      </c>
      <c r="G2129" s="1" t="str">
        <f>+VLOOKUP(bloque1_2[[#This Row],[niño]],BD.niños[[Código]:[sexo]],6,FALSE)</f>
        <v>7 y 8</v>
      </c>
      <c r="H2129" s="1" t="str">
        <f>+VLOOKUP(bloque1_2[[#This Row],[niño]],BD.niños[[Código]:[sexo]],7,FALSE)</f>
        <v>F</v>
      </c>
      <c r="I2129" s="1">
        <v>1</v>
      </c>
    </row>
    <row r="2130" spans="1:9" x14ac:dyDescent="0.55000000000000004">
      <c r="A2130" s="1">
        <v>67</v>
      </c>
      <c r="B2130" t="s">
        <v>447</v>
      </c>
      <c r="C2130" s="1" t="s">
        <v>4</v>
      </c>
      <c r="D2130" s="1">
        <v>5</v>
      </c>
      <c r="E2130" s="1" t="s">
        <v>192</v>
      </c>
      <c r="F2130">
        <v>6</v>
      </c>
      <c r="G2130" s="1" t="str">
        <f>+VLOOKUP(bloque1_2[[#This Row],[niño]],BD.niños[[Código]:[sexo]],6,FALSE)</f>
        <v>7 y 8</v>
      </c>
      <c r="H2130" s="1" t="str">
        <f>+VLOOKUP(bloque1_2[[#This Row],[niño]],BD.niños[[Código]:[sexo]],7,FALSE)</f>
        <v>M</v>
      </c>
      <c r="I2130" s="1">
        <v>1</v>
      </c>
    </row>
    <row r="2131" spans="1:9" x14ac:dyDescent="0.55000000000000004">
      <c r="A2131" s="1">
        <v>67</v>
      </c>
      <c r="B2131" t="s">
        <v>447</v>
      </c>
      <c r="C2131" s="1" t="s">
        <v>4</v>
      </c>
      <c r="D2131" s="1">
        <v>5</v>
      </c>
      <c r="E2131" s="1" t="s">
        <v>195</v>
      </c>
      <c r="F2131">
        <v>7</v>
      </c>
      <c r="G2131" s="1" t="str">
        <f>+VLOOKUP(bloque1_2[[#This Row],[niño]],BD.niños[[Código]:[sexo]],6,FALSE)</f>
        <v>9 y 10</v>
      </c>
      <c r="H2131" s="1" t="str">
        <f>+VLOOKUP(bloque1_2[[#This Row],[niño]],BD.niños[[Código]:[sexo]],7,FALSE)</f>
        <v>M</v>
      </c>
      <c r="I2131" s="1">
        <v>1</v>
      </c>
    </row>
    <row r="2132" spans="1:9" x14ac:dyDescent="0.55000000000000004">
      <c r="A2132" s="1">
        <v>67</v>
      </c>
      <c r="B2132" t="s">
        <v>447</v>
      </c>
      <c r="C2132" s="1" t="s">
        <v>4</v>
      </c>
      <c r="D2132" s="1">
        <v>5</v>
      </c>
      <c r="E2132" s="1" t="s">
        <v>199</v>
      </c>
      <c r="F2132">
        <v>7</v>
      </c>
      <c r="G2132" s="1" t="str">
        <f>+VLOOKUP(bloque1_2[[#This Row],[niño]],BD.niños[[Código]:[sexo]],6,FALSE)</f>
        <v>9 y 10</v>
      </c>
      <c r="H2132" s="1" t="str">
        <f>+VLOOKUP(bloque1_2[[#This Row],[niño]],BD.niños[[Código]:[sexo]],7,FALSE)</f>
        <v>M</v>
      </c>
      <c r="I2132" s="1">
        <v>1</v>
      </c>
    </row>
    <row r="2133" spans="1:9" x14ac:dyDescent="0.55000000000000004">
      <c r="A2133" s="1">
        <v>67</v>
      </c>
      <c r="B2133" t="s">
        <v>447</v>
      </c>
      <c r="C2133" s="1" t="s">
        <v>4</v>
      </c>
      <c r="D2133" s="1">
        <v>5</v>
      </c>
      <c r="E2133" s="1" t="s">
        <v>203</v>
      </c>
      <c r="F2133">
        <v>1</v>
      </c>
      <c r="G2133" s="1" t="str">
        <f>+VLOOKUP(bloque1_2[[#This Row],[niño]],BD.niños[[Código]:[sexo]],6,FALSE)</f>
        <v>9 y 10</v>
      </c>
      <c r="H2133" s="1" t="str">
        <f>+VLOOKUP(bloque1_2[[#This Row],[niño]],BD.niños[[Código]:[sexo]],7,FALSE)</f>
        <v>F</v>
      </c>
      <c r="I2133" s="1">
        <v>1</v>
      </c>
    </row>
    <row r="2134" spans="1:9" x14ac:dyDescent="0.55000000000000004">
      <c r="A2134" s="1">
        <v>67</v>
      </c>
      <c r="B2134" t="s">
        <v>447</v>
      </c>
      <c r="C2134" s="1" t="s">
        <v>4</v>
      </c>
      <c r="D2134" s="1">
        <v>5</v>
      </c>
      <c r="E2134" s="1" t="s">
        <v>206</v>
      </c>
      <c r="F2134">
        <v>5</v>
      </c>
      <c r="G2134" s="1" t="str">
        <f>+VLOOKUP(bloque1_2[[#This Row],[niño]],BD.niños[[Código]:[sexo]],6,FALSE)</f>
        <v>9 y 10</v>
      </c>
      <c r="H2134" s="1" t="str">
        <f>+VLOOKUP(bloque1_2[[#This Row],[niño]],BD.niños[[Código]:[sexo]],7,FALSE)</f>
        <v>F</v>
      </c>
      <c r="I2134" s="1">
        <v>1</v>
      </c>
    </row>
    <row r="2135" spans="1:9" x14ac:dyDescent="0.55000000000000004">
      <c r="A2135" s="1">
        <v>67</v>
      </c>
      <c r="B2135" t="s">
        <v>447</v>
      </c>
      <c r="C2135" s="1" t="s">
        <v>4</v>
      </c>
      <c r="D2135" s="1">
        <v>5</v>
      </c>
      <c r="E2135" s="1" t="s">
        <v>210</v>
      </c>
      <c r="F2135">
        <v>5</v>
      </c>
      <c r="G2135" s="1" t="str">
        <f>+VLOOKUP(bloque1_2[[#This Row],[niño]],BD.niños[[Código]:[sexo]],6,FALSE)</f>
        <v>7 y 8</v>
      </c>
      <c r="H2135" s="1" t="str">
        <f>+VLOOKUP(bloque1_2[[#This Row],[niño]],BD.niños[[Código]:[sexo]],7,FALSE)</f>
        <v>M</v>
      </c>
      <c r="I2135" s="1">
        <v>1</v>
      </c>
    </row>
    <row r="2136" spans="1:9" x14ac:dyDescent="0.55000000000000004">
      <c r="A2136" s="1">
        <v>67</v>
      </c>
      <c r="B2136" t="s">
        <v>447</v>
      </c>
      <c r="C2136" s="1" t="s">
        <v>4</v>
      </c>
      <c r="D2136" s="1">
        <v>5</v>
      </c>
      <c r="E2136" s="1" t="s">
        <v>274</v>
      </c>
      <c r="F2136">
        <v>5</v>
      </c>
      <c r="G2136" s="1" t="str">
        <f>+VLOOKUP(bloque1_2[[#This Row],[niño]],BD.niños[[Código]:[sexo]],6,FALSE)</f>
        <v>5 y 6</v>
      </c>
      <c r="H2136" s="1" t="str">
        <f>+VLOOKUP(bloque1_2[[#This Row],[niño]],BD.niños[[Código]:[sexo]],7,FALSE)</f>
        <v>M</v>
      </c>
      <c r="I2136" s="1">
        <v>1</v>
      </c>
    </row>
    <row r="2137" spans="1:9" x14ac:dyDescent="0.55000000000000004">
      <c r="A2137" s="1">
        <v>67</v>
      </c>
      <c r="B2137" t="s">
        <v>447</v>
      </c>
      <c r="C2137" s="1" t="s">
        <v>4</v>
      </c>
      <c r="D2137" s="1">
        <v>5</v>
      </c>
      <c r="E2137" s="1" t="s">
        <v>276</v>
      </c>
      <c r="F2137">
        <v>3</v>
      </c>
      <c r="G2137" s="1" t="str">
        <f>+VLOOKUP(bloque1_2[[#This Row],[niño]],BD.niños[[Código]:[sexo]],6,FALSE)</f>
        <v>5 y 6</v>
      </c>
      <c r="H2137" s="1" t="str">
        <f>+VLOOKUP(bloque1_2[[#This Row],[niño]],BD.niños[[Código]:[sexo]],7,FALSE)</f>
        <v>M</v>
      </c>
      <c r="I2137" s="1">
        <v>1</v>
      </c>
    </row>
    <row r="2138" spans="1:9" x14ac:dyDescent="0.55000000000000004">
      <c r="A2138" s="1">
        <v>67</v>
      </c>
      <c r="B2138" t="s">
        <v>447</v>
      </c>
      <c r="C2138" s="1" t="s">
        <v>4</v>
      </c>
      <c r="D2138" s="1">
        <v>5</v>
      </c>
      <c r="E2138" s="1" t="s">
        <v>279</v>
      </c>
      <c r="F2138">
        <v>5</v>
      </c>
      <c r="G2138" s="1" t="str">
        <f>+VLOOKUP(bloque1_2[[#This Row],[niño]],BD.niños[[Código]:[sexo]],6,FALSE)</f>
        <v>7 y 8</v>
      </c>
      <c r="H2138" s="1" t="str">
        <f>+VLOOKUP(bloque1_2[[#This Row],[niño]],BD.niños[[Código]:[sexo]],7,FALSE)</f>
        <v>F</v>
      </c>
      <c r="I2138" s="1">
        <v>1</v>
      </c>
    </row>
    <row r="2139" spans="1:9" x14ac:dyDescent="0.55000000000000004">
      <c r="A2139" s="1">
        <v>67</v>
      </c>
      <c r="B2139" t="s">
        <v>447</v>
      </c>
      <c r="C2139" s="1" t="s">
        <v>4</v>
      </c>
      <c r="D2139" s="1">
        <v>5</v>
      </c>
      <c r="E2139" s="1" t="s">
        <v>282</v>
      </c>
      <c r="F2139">
        <v>5</v>
      </c>
      <c r="G2139" s="1" t="str">
        <f>+VLOOKUP(bloque1_2[[#This Row],[niño]],BD.niños[[Código]:[sexo]],6,FALSE)</f>
        <v>5 y 6</v>
      </c>
      <c r="H2139" s="1" t="str">
        <f>+VLOOKUP(bloque1_2[[#This Row],[niño]],BD.niños[[Código]:[sexo]],7,FALSE)</f>
        <v>F</v>
      </c>
      <c r="I2139" s="1">
        <v>1</v>
      </c>
    </row>
    <row r="2140" spans="1:9" x14ac:dyDescent="0.55000000000000004">
      <c r="A2140" s="1">
        <v>67</v>
      </c>
      <c r="B2140" t="s">
        <v>447</v>
      </c>
      <c r="C2140" s="1" t="s">
        <v>4</v>
      </c>
      <c r="D2140" s="1">
        <v>5</v>
      </c>
      <c r="E2140" s="1" t="s">
        <v>352</v>
      </c>
      <c r="F2140">
        <v>5</v>
      </c>
      <c r="G2140" s="1" t="str">
        <f>+VLOOKUP(bloque1_2[[#This Row],[niño]],BD.niños[[Código]:[sexo]],6,FALSE)</f>
        <v>7 y 8</v>
      </c>
      <c r="H2140" s="1" t="str">
        <f>+VLOOKUP(bloque1_2[[#This Row],[niño]],BD.niños[[Código]:[sexo]],7,FALSE)</f>
        <v>F</v>
      </c>
      <c r="I2140" s="1">
        <v>1</v>
      </c>
    </row>
    <row r="2141" spans="1:9" x14ac:dyDescent="0.55000000000000004">
      <c r="A2141" s="1">
        <v>67</v>
      </c>
      <c r="B2141" t="s">
        <v>447</v>
      </c>
      <c r="C2141" s="1" t="s">
        <v>4</v>
      </c>
      <c r="D2141" s="1">
        <v>5</v>
      </c>
      <c r="E2141" s="1" t="s">
        <v>357</v>
      </c>
      <c r="F2141">
        <v>6</v>
      </c>
      <c r="G2141" s="1" t="str">
        <f>+VLOOKUP(bloque1_2[[#This Row],[niño]],BD.niños[[Código]:[sexo]],6,FALSE)</f>
        <v>7 y 8</v>
      </c>
      <c r="H2141" s="1" t="str">
        <f>+VLOOKUP(bloque1_2[[#This Row],[niño]],BD.niños[[Código]:[sexo]],7,FALSE)</f>
        <v>M</v>
      </c>
      <c r="I2141" s="1">
        <v>1</v>
      </c>
    </row>
    <row r="2142" spans="1:9" x14ac:dyDescent="0.55000000000000004">
      <c r="A2142" s="1">
        <v>67</v>
      </c>
      <c r="B2142" t="s">
        <v>447</v>
      </c>
      <c r="C2142" s="1" t="s">
        <v>4</v>
      </c>
      <c r="D2142" s="1">
        <v>5</v>
      </c>
      <c r="E2142" s="1" t="s">
        <v>360</v>
      </c>
      <c r="F2142">
        <v>7</v>
      </c>
      <c r="G2142" s="1" t="str">
        <f>+VLOOKUP(bloque1_2[[#This Row],[niño]],BD.niños[[Código]:[sexo]],6,FALSE)</f>
        <v>9 y 10</v>
      </c>
      <c r="H2142" s="1" t="str">
        <f>+VLOOKUP(bloque1_2[[#This Row],[niño]],BD.niños[[Código]:[sexo]],7,FALSE)</f>
        <v>M</v>
      </c>
      <c r="I2142" s="1">
        <v>1</v>
      </c>
    </row>
    <row r="2143" spans="1:9" x14ac:dyDescent="0.55000000000000004">
      <c r="A2143" s="1">
        <v>67</v>
      </c>
      <c r="B2143" t="s">
        <v>447</v>
      </c>
      <c r="C2143" s="1" t="s">
        <v>4</v>
      </c>
      <c r="D2143" s="1">
        <v>5</v>
      </c>
      <c r="E2143" s="1" t="s">
        <v>364</v>
      </c>
      <c r="F2143">
        <v>7</v>
      </c>
      <c r="G2143" s="1" t="str">
        <f>+VLOOKUP(bloque1_2[[#This Row],[niño]],BD.niños[[Código]:[sexo]],6,FALSE)</f>
        <v>9 y 10</v>
      </c>
      <c r="H2143" s="1" t="str">
        <f>+VLOOKUP(bloque1_2[[#This Row],[niño]],BD.niños[[Código]:[sexo]],7,FALSE)</f>
        <v>M</v>
      </c>
      <c r="I2143" s="1">
        <v>1</v>
      </c>
    </row>
    <row r="2144" spans="1:9" x14ac:dyDescent="0.55000000000000004">
      <c r="A2144" s="1">
        <v>67</v>
      </c>
      <c r="B2144" t="s">
        <v>447</v>
      </c>
      <c r="C2144" s="1" t="s">
        <v>4</v>
      </c>
      <c r="D2144" s="1">
        <v>5</v>
      </c>
      <c r="E2144" s="1" t="s">
        <v>368</v>
      </c>
      <c r="F2144">
        <v>7</v>
      </c>
      <c r="G2144" s="1" t="str">
        <f>+VLOOKUP(bloque1_2[[#This Row],[niño]],BD.niños[[Código]:[sexo]],6,FALSE)</f>
        <v>9 y 10</v>
      </c>
      <c r="H2144" s="1" t="str">
        <f>+VLOOKUP(bloque1_2[[#This Row],[niño]],BD.niños[[Código]:[sexo]],7,FALSE)</f>
        <v>M</v>
      </c>
      <c r="I2144" s="1">
        <v>1</v>
      </c>
    </row>
    <row r="2145" spans="1:9" x14ac:dyDescent="0.55000000000000004">
      <c r="A2145" s="1">
        <v>67</v>
      </c>
      <c r="B2145" t="s">
        <v>447</v>
      </c>
      <c r="C2145" s="1" t="s">
        <v>4</v>
      </c>
      <c r="D2145" s="1">
        <v>5</v>
      </c>
      <c r="E2145" s="1" t="s">
        <v>371</v>
      </c>
      <c r="F2145">
        <v>5</v>
      </c>
      <c r="G2145" s="1" t="str">
        <f>+VLOOKUP(bloque1_2[[#This Row],[niño]],BD.niños[[Código]:[sexo]],6,FALSE)</f>
        <v>9 y 10</v>
      </c>
      <c r="H2145" s="1" t="str">
        <f>+VLOOKUP(bloque1_2[[#This Row],[niño]],BD.niños[[Código]:[sexo]],7,FALSE)</f>
        <v>F</v>
      </c>
      <c r="I2145" s="1">
        <v>1</v>
      </c>
    </row>
    <row r="2146" spans="1:9" x14ac:dyDescent="0.55000000000000004">
      <c r="A2146" s="1">
        <v>68</v>
      </c>
      <c r="B2146" t="s">
        <v>448</v>
      </c>
      <c r="C2146" s="1" t="s">
        <v>6</v>
      </c>
      <c r="D2146" s="1">
        <v>3</v>
      </c>
      <c r="E2146" s="1" t="s">
        <v>36</v>
      </c>
      <c r="F2146">
        <v>1</v>
      </c>
      <c r="G2146" s="1" t="str">
        <f>+VLOOKUP(bloque1_2[[#This Row],[niño]],BD.niños[[Código]:[sexo]],6,FALSE)</f>
        <v>5 y 6</v>
      </c>
      <c r="H2146" s="1" t="str">
        <f>+VLOOKUP(bloque1_2[[#This Row],[niño]],BD.niños[[Código]:[sexo]],7,FALSE)</f>
        <v>M</v>
      </c>
      <c r="I2146" s="1">
        <v>1</v>
      </c>
    </row>
    <row r="2147" spans="1:9" x14ac:dyDescent="0.55000000000000004">
      <c r="A2147" s="1">
        <v>68</v>
      </c>
      <c r="B2147" t="s">
        <v>448</v>
      </c>
      <c r="C2147" s="1" t="s">
        <v>6</v>
      </c>
      <c r="D2147" s="1">
        <v>3</v>
      </c>
      <c r="E2147" s="1" t="s">
        <v>40</v>
      </c>
      <c r="F2147">
        <v>3</v>
      </c>
      <c r="G2147" s="1" t="str">
        <f>+VLOOKUP(bloque1_2[[#This Row],[niño]],BD.niños[[Código]:[sexo]],6,FALSE)</f>
        <v>7 y 8</v>
      </c>
      <c r="H2147" s="1" t="str">
        <f>+VLOOKUP(bloque1_2[[#This Row],[niño]],BD.niños[[Código]:[sexo]],7,FALSE)</f>
        <v>M</v>
      </c>
      <c r="I2147" s="1">
        <v>1</v>
      </c>
    </row>
    <row r="2148" spans="1:9" x14ac:dyDescent="0.55000000000000004">
      <c r="A2148" s="1">
        <v>68</v>
      </c>
      <c r="B2148" t="s">
        <v>448</v>
      </c>
      <c r="C2148" s="1" t="s">
        <v>6</v>
      </c>
      <c r="D2148" s="1">
        <v>3</v>
      </c>
      <c r="E2148" s="1" t="s">
        <v>44</v>
      </c>
      <c r="F2148">
        <v>3</v>
      </c>
      <c r="G2148" s="1" t="str">
        <f>+VLOOKUP(bloque1_2[[#This Row],[niño]],BD.niños[[Código]:[sexo]],6,FALSE)</f>
        <v>7 y 8</v>
      </c>
      <c r="H2148" s="1" t="str">
        <f>+VLOOKUP(bloque1_2[[#This Row],[niño]],BD.niños[[Código]:[sexo]],7,FALSE)</f>
        <v>F</v>
      </c>
      <c r="I2148" s="1">
        <v>1</v>
      </c>
    </row>
    <row r="2149" spans="1:9" x14ac:dyDescent="0.55000000000000004">
      <c r="A2149" s="1">
        <v>68</v>
      </c>
      <c r="B2149" t="s">
        <v>448</v>
      </c>
      <c r="C2149" s="1" t="s">
        <v>6</v>
      </c>
      <c r="D2149" s="1">
        <v>3</v>
      </c>
      <c r="E2149" s="1" t="s">
        <v>48</v>
      </c>
      <c r="F2149">
        <v>3</v>
      </c>
      <c r="G2149" s="1" t="str">
        <f>+VLOOKUP(bloque1_2[[#This Row],[niño]],BD.niños[[Código]:[sexo]],6,FALSE)</f>
        <v>7 y 8</v>
      </c>
      <c r="H2149" s="1" t="str">
        <f>+VLOOKUP(bloque1_2[[#This Row],[niño]],BD.niños[[Código]:[sexo]],7,FALSE)</f>
        <v>F</v>
      </c>
      <c r="I2149" s="1">
        <v>1</v>
      </c>
    </row>
    <row r="2150" spans="1:9" x14ac:dyDescent="0.55000000000000004">
      <c r="A2150" s="1">
        <v>68</v>
      </c>
      <c r="B2150" t="s">
        <v>448</v>
      </c>
      <c r="C2150" s="1" t="s">
        <v>6</v>
      </c>
      <c r="D2150" s="1">
        <v>3</v>
      </c>
      <c r="E2150" s="1" t="s">
        <v>52</v>
      </c>
      <c r="F2150">
        <v>3</v>
      </c>
      <c r="G2150" s="1" t="str">
        <f>+VLOOKUP(bloque1_2[[#This Row],[niño]],BD.niños[[Código]:[sexo]],6,FALSE)</f>
        <v>7 y 8</v>
      </c>
      <c r="H2150" s="1" t="str">
        <f>+VLOOKUP(bloque1_2[[#This Row],[niño]],BD.niños[[Código]:[sexo]],7,FALSE)</f>
        <v>F</v>
      </c>
      <c r="I2150" s="1">
        <v>1</v>
      </c>
    </row>
    <row r="2151" spans="1:9" x14ac:dyDescent="0.55000000000000004">
      <c r="A2151" s="1">
        <v>68</v>
      </c>
      <c r="B2151" t="s">
        <v>448</v>
      </c>
      <c r="C2151" s="1" t="s">
        <v>6</v>
      </c>
      <c r="D2151" s="1">
        <v>3</v>
      </c>
      <c r="E2151" s="1" t="s">
        <v>56</v>
      </c>
      <c r="F2151">
        <v>3</v>
      </c>
      <c r="G2151" s="1" t="str">
        <f>+VLOOKUP(bloque1_2[[#This Row],[niño]],BD.niños[[Código]:[sexo]],6,FALSE)</f>
        <v>7 y 8</v>
      </c>
      <c r="H2151" s="1" t="str">
        <f>+VLOOKUP(bloque1_2[[#This Row],[niño]],BD.niños[[Código]:[sexo]],7,FALSE)</f>
        <v>F</v>
      </c>
      <c r="I2151" s="1">
        <v>1</v>
      </c>
    </row>
    <row r="2152" spans="1:9" x14ac:dyDescent="0.55000000000000004">
      <c r="A2152" s="1">
        <v>68</v>
      </c>
      <c r="B2152" t="s">
        <v>448</v>
      </c>
      <c r="C2152" s="1" t="s">
        <v>6</v>
      </c>
      <c r="D2152" s="1">
        <v>3</v>
      </c>
      <c r="E2152" s="1" t="s">
        <v>60</v>
      </c>
      <c r="F2152">
        <v>3</v>
      </c>
      <c r="G2152" s="1" t="str">
        <f>+VLOOKUP(bloque1_2[[#This Row],[niño]],BD.niños[[Código]:[sexo]],6,FALSE)</f>
        <v>9 y 10</v>
      </c>
      <c r="H2152" s="1" t="str">
        <f>+VLOOKUP(bloque1_2[[#This Row],[niño]],BD.niños[[Código]:[sexo]],7,FALSE)</f>
        <v>M</v>
      </c>
      <c r="I2152" s="1">
        <v>1</v>
      </c>
    </row>
    <row r="2153" spans="1:9" x14ac:dyDescent="0.55000000000000004">
      <c r="A2153" s="1">
        <v>68</v>
      </c>
      <c r="B2153" t="s">
        <v>448</v>
      </c>
      <c r="C2153" s="1" t="s">
        <v>6</v>
      </c>
      <c r="D2153" s="1">
        <v>3</v>
      </c>
      <c r="E2153" s="1" t="s">
        <v>64</v>
      </c>
      <c r="F2153">
        <v>3</v>
      </c>
      <c r="G2153" s="1" t="str">
        <f>+VLOOKUP(bloque1_2[[#This Row],[niño]],BD.niños[[Código]:[sexo]],6,FALSE)</f>
        <v>9 y 10</v>
      </c>
      <c r="H2153" s="1" t="str">
        <f>+VLOOKUP(bloque1_2[[#This Row],[niño]],BD.niños[[Código]:[sexo]],7,FALSE)</f>
        <v>F</v>
      </c>
      <c r="I2153" s="1">
        <v>1</v>
      </c>
    </row>
    <row r="2154" spans="1:9" x14ac:dyDescent="0.55000000000000004">
      <c r="A2154" s="1">
        <v>68</v>
      </c>
      <c r="B2154" t="s">
        <v>448</v>
      </c>
      <c r="C2154" s="1" t="s">
        <v>6</v>
      </c>
      <c r="D2154" s="1">
        <v>3</v>
      </c>
      <c r="E2154" s="1" t="s">
        <v>68</v>
      </c>
      <c r="F2154">
        <v>1</v>
      </c>
      <c r="G2154" s="1" t="str">
        <f>+VLOOKUP(bloque1_2[[#This Row],[niño]],BD.niños[[Código]:[sexo]],6,FALSE)</f>
        <v>9 y 10</v>
      </c>
      <c r="H2154" s="1" t="str">
        <f>+VLOOKUP(bloque1_2[[#This Row],[niño]],BD.niños[[Código]:[sexo]],7,FALSE)</f>
        <v>M</v>
      </c>
      <c r="I2154" s="1">
        <v>1</v>
      </c>
    </row>
    <row r="2155" spans="1:9" x14ac:dyDescent="0.55000000000000004">
      <c r="A2155" s="1">
        <v>68</v>
      </c>
      <c r="B2155" t="s">
        <v>448</v>
      </c>
      <c r="C2155" s="1" t="s">
        <v>6</v>
      </c>
      <c r="D2155" s="1">
        <v>3</v>
      </c>
      <c r="E2155" s="1" t="s">
        <v>72</v>
      </c>
      <c r="F2155">
        <v>7</v>
      </c>
      <c r="G2155" s="1" t="str">
        <f>+VLOOKUP(bloque1_2[[#This Row],[niño]],BD.niños[[Código]:[sexo]],6,FALSE)</f>
        <v>9 y 10</v>
      </c>
      <c r="H2155" s="1" t="str">
        <f>+VLOOKUP(bloque1_2[[#This Row],[niño]],BD.niños[[Código]:[sexo]],7,FALSE)</f>
        <v>F</v>
      </c>
      <c r="I2155" s="1">
        <v>1</v>
      </c>
    </row>
    <row r="2156" spans="1:9" x14ac:dyDescent="0.55000000000000004">
      <c r="A2156" s="1">
        <v>68</v>
      </c>
      <c r="B2156" t="s">
        <v>448</v>
      </c>
      <c r="C2156" s="1" t="s">
        <v>6</v>
      </c>
      <c r="D2156" s="1">
        <v>3</v>
      </c>
      <c r="E2156" s="1" t="s">
        <v>75</v>
      </c>
      <c r="F2156">
        <v>3</v>
      </c>
      <c r="G2156" s="1" t="str">
        <f>+VLOOKUP(bloque1_2[[#This Row],[niño]],BD.niños[[Código]:[sexo]],6,FALSE)</f>
        <v>9 y 10</v>
      </c>
      <c r="H2156" s="1" t="str">
        <f>+VLOOKUP(bloque1_2[[#This Row],[niño]],BD.niños[[Código]:[sexo]],7,FALSE)</f>
        <v>F</v>
      </c>
      <c r="I2156" s="1">
        <v>1</v>
      </c>
    </row>
    <row r="2157" spans="1:9" x14ac:dyDescent="0.55000000000000004">
      <c r="A2157" s="1">
        <v>68</v>
      </c>
      <c r="B2157" t="s">
        <v>448</v>
      </c>
      <c r="C2157" s="1" t="s">
        <v>6</v>
      </c>
      <c r="D2157" s="1">
        <v>3</v>
      </c>
      <c r="E2157" s="1" t="s">
        <v>78</v>
      </c>
      <c r="F2157">
        <v>3</v>
      </c>
      <c r="G2157" s="1" t="str">
        <f>+VLOOKUP(bloque1_2[[#This Row],[niño]],BD.niños[[Código]:[sexo]],6,FALSE)</f>
        <v>5 y 6</v>
      </c>
      <c r="H2157" s="1" t="str">
        <f>+VLOOKUP(bloque1_2[[#This Row],[niño]],BD.niños[[Código]:[sexo]],7,FALSE)</f>
        <v>M</v>
      </c>
      <c r="I2157" s="1">
        <v>1</v>
      </c>
    </row>
    <row r="2158" spans="1:9" x14ac:dyDescent="0.55000000000000004">
      <c r="A2158" s="1">
        <v>68</v>
      </c>
      <c r="B2158" t="s">
        <v>448</v>
      </c>
      <c r="C2158" s="1" t="s">
        <v>6</v>
      </c>
      <c r="D2158" s="1">
        <v>3</v>
      </c>
      <c r="E2158" s="1" t="s">
        <v>82</v>
      </c>
      <c r="F2158">
        <v>3</v>
      </c>
      <c r="G2158" s="1" t="str">
        <f>+VLOOKUP(bloque1_2[[#This Row],[niño]],BD.niños[[Código]:[sexo]],6,FALSE)</f>
        <v>5 y 6</v>
      </c>
      <c r="H2158" s="1" t="str">
        <f>+VLOOKUP(bloque1_2[[#This Row],[niño]],BD.niños[[Código]:[sexo]],7,FALSE)</f>
        <v>F</v>
      </c>
      <c r="I2158" s="1">
        <v>1</v>
      </c>
    </row>
    <row r="2159" spans="1:9" x14ac:dyDescent="0.55000000000000004">
      <c r="A2159" s="1">
        <v>68</v>
      </c>
      <c r="B2159" t="s">
        <v>448</v>
      </c>
      <c r="C2159" s="1" t="s">
        <v>6</v>
      </c>
      <c r="D2159" s="1">
        <v>3</v>
      </c>
      <c r="E2159" s="1" t="s">
        <v>85</v>
      </c>
      <c r="F2159">
        <v>7</v>
      </c>
      <c r="G2159" s="1" t="str">
        <f>+VLOOKUP(bloque1_2[[#This Row],[niño]],BD.niños[[Código]:[sexo]],6,FALSE)</f>
        <v>5 y 6</v>
      </c>
      <c r="H2159" s="1" t="str">
        <f>+VLOOKUP(bloque1_2[[#This Row],[niño]],BD.niños[[Código]:[sexo]],7,FALSE)</f>
        <v>M</v>
      </c>
      <c r="I2159" s="1">
        <v>1</v>
      </c>
    </row>
    <row r="2160" spans="1:9" x14ac:dyDescent="0.55000000000000004">
      <c r="A2160" s="1">
        <v>68</v>
      </c>
      <c r="B2160" t="s">
        <v>448</v>
      </c>
      <c r="C2160" s="1" t="s">
        <v>6</v>
      </c>
      <c r="D2160" s="1">
        <v>3</v>
      </c>
      <c r="E2160" s="1" t="s">
        <v>184</v>
      </c>
      <c r="F2160">
        <v>3</v>
      </c>
      <c r="G2160" s="1" t="str">
        <f>+VLOOKUP(bloque1_2[[#This Row],[niño]],BD.niños[[Código]:[sexo]],6,FALSE)</f>
        <v>7 y 8</v>
      </c>
      <c r="H2160" s="1" t="str">
        <f>+VLOOKUP(bloque1_2[[#This Row],[niño]],BD.niños[[Código]:[sexo]],7,FALSE)</f>
        <v>M</v>
      </c>
      <c r="I2160" s="1">
        <v>1</v>
      </c>
    </row>
    <row r="2161" spans="1:9" x14ac:dyDescent="0.55000000000000004">
      <c r="A2161" s="1">
        <v>68</v>
      </c>
      <c r="B2161" t="s">
        <v>448</v>
      </c>
      <c r="C2161" s="1" t="s">
        <v>6</v>
      </c>
      <c r="D2161" s="1">
        <v>3</v>
      </c>
      <c r="E2161" s="1" t="s">
        <v>187</v>
      </c>
      <c r="F2161">
        <v>3</v>
      </c>
      <c r="G2161" s="1" t="str">
        <f>+VLOOKUP(bloque1_2[[#This Row],[niño]],BD.niños[[Código]:[sexo]],6,FALSE)</f>
        <v>7 y 8</v>
      </c>
      <c r="H2161" s="1" t="str">
        <f>+VLOOKUP(bloque1_2[[#This Row],[niño]],BD.niños[[Código]:[sexo]],7,FALSE)</f>
        <v>F</v>
      </c>
      <c r="I2161" s="1">
        <v>1</v>
      </c>
    </row>
    <row r="2162" spans="1:9" x14ac:dyDescent="0.55000000000000004">
      <c r="A2162" s="1">
        <v>68</v>
      </c>
      <c r="B2162" t="s">
        <v>448</v>
      </c>
      <c r="C2162" s="1" t="s">
        <v>6</v>
      </c>
      <c r="D2162" s="1">
        <v>3</v>
      </c>
      <c r="E2162" s="1" t="s">
        <v>192</v>
      </c>
      <c r="F2162">
        <v>1</v>
      </c>
      <c r="G2162" s="1" t="str">
        <f>+VLOOKUP(bloque1_2[[#This Row],[niño]],BD.niños[[Código]:[sexo]],6,FALSE)</f>
        <v>7 y 8</v>
      </c>
      <c r="H2162" s="1" t="str">
        <f>+VLOOKUP(bloque1_2[[#This Row],[niño]],BD.niños[[Código]:[sexo]],7,FALSE)</f>
        <v>M</v>
      </c>
      <c r="I2162" s="1">
        <v>1</v>
      </c>
    </row>
    <row r="2163" spans="1:9" x14ac:dyDescent="0.55000000000000004">
      <c r="A2163" s="1">
        <v>68</v>
      </c>
      <c r="B2163" t="s">
        <v>448</v>
      </c>
      <c r="C2163" s="1" t="s">
        <v>6</v>
      </c>
      <c r="D2163" s="1">
        <v>3</v>
      </c>
      <c r="E2163" s="1" t="s">
        <v>195</v>
      </c>
      <c r="F2163">
        <v>1</v>
      </c>
      <c r="G2163" s="1" t="str">
        <f>+VLOOKUP(bloque1_2[[#This Row],[niño]],BD.niños[[Código]:[sexo]],6,FALSE)</f>
        <v>9 y 10</v>
      </c>
      <c r="H2163" s="1" t="str">
        <f>+VLOOKUP(bloque1_2[[#This Row],[niño]],BD.niños[[Código]:[sexo]],7,FALSE)</f>
        <v>M</v>
      </c>
      <c r="I2163" s="1">
        <v>1</v>
      </c>
    </row>
    <row r="2164" spans="1:9" x14ac:dyDescent="0.55000000000000004">
      <c r="A2164" s="1">
        <v>68</v>
      </c>
      <c r="B2164" t="s">
        <v>448</v>
      </c>
      <c r="C2164" s="1" t="s">
        <v>6</v>
      </c>
      <c r="D2164" s="1">
        <v>3</v>
      </c>
      <c r="E2164" s="1" t="s">
        <v>199</v>
      </c>
      <c r="F2164">
        <v>3</v>
      </c>
      <c r="G2164" s="1" t="str">
        <f>+VLOOKUP(bloque1_2[[#This Row],[niño]],BD.niños[[Código]:[sexo]],6,FALSE)</f>
        <v>9 y 10</v>
      </c>
      <c r="H2164" s="1" t="str">
        <f>+VLOOKUP(bloque1_2[[#This Row],[niño]],BD.niños[[Código]:[sexo]],7,FALSE)</f>
        <v>M</v>
      </c>
      <c r="I2164" s="1">
        <v>1</v>
      </c>
    </row>
    <row r="2165" spans="1:9" x14ac:dyDescent="0.55000000000000004">
      <c r="A2165" s="1">
        <v>68</v>
      </c>
      <c r="B2165" t="s">
        <v>448</v>
      </c>
      <c r="C2165" s="1" t="s">
        <v>6</v>
      </c>
      <c r="D2165" s="1">
        <v>3</v>
      </c>
      <c r="E2165" s="1" t="s">
        <v>203</v>
      </c>
      <c r="F2165">
        <v>3</v>
      </c>
      <c r="G2165" s="1" t="str">
        <f>+VLOOKUP(bloque1_2[[#This Row],[niño]],BD.niños[[Código]:[sexo]],6,FALSE)</f>
        <v>9 y 10</v>
      </c>
      <c r="H2165" s="1" t="str">
        <f>+VLOOKUP(bloque1_2[[#This Row],[niño]],BD.niños[[Código]:[sexo]],7,FALSE)</f>
        <v>F</v>
      </c>
      <c r="I2165" s="1">
        <v>1</v>
      </c>
    </row>
    <row r="2166" spans="1:9" x14ac:dyDescent="0.55000000000000004">
      <c r="A2166" s="1">
        <v>68</v>
      </c>
      <c r="B2166" t="s">
        <v>448</v>
      </c>
      <c r="C2166" s="1" t="s">
        <v>6</v>
      </c>
      <c r="D2166" s="1">
        <v>3</v>
      </c>
      <c r="E2166" s="1" t="s">
        <v>206</v>
      </c>
      <c r="F2166">
        <v>3</v>
      </c>
      <c r="G2166" s="1" t="str">
        <f>+VLOOKUP(bloque1_2[[#This Row],[niño]],BD.niños[[Código]:[sexo]],6,FALSE)</f>
        <v>9 y 10</v>
      </c>
      <c r="H2166" s="1" t="str">
        <f>+VLOOKUP(bloque1_2[[#This Row],[niño]],BD.niños[[Código]:[sexo]],7,FALSE)</f>
        <v>F</v>
      </c>
      <c r="I2166" s="1">
        <v>1</v>
      </c>
    </row>
    <row r="2167" spans="1:9" x14ac:dyDescent="0.55000000000000004">
      <c r="A2167" s="1">
        <v>68</v>
      </c>
      <c r="B2167" t="s">
        <v>448</v>
      </c>
      <c r="C2167" s="1" t="s">
        <v>6</v>
      </c>
      <c r="D2167" s="1">
        <v>3</v>
      </c>
      <c r="E2167" s="1" t="s">
        <v>210</v>
      </c>
      <c r="F2167">
        <v>3</v>
      </c>
      <c r="G2167" s="1" t="str">
        <f>+VLOOKUP(bloque1_2[[#This Row],[niño]],BD.niños[[Código]:[sexo]],6,FALSE)</f>
        <v>7 y 8</v>
      </c>
      <c r="H2167" s="1" t="str">
        <f>+VLOOKUP(bloque1_2[[#This Row],[niño]],BD.niños[[Código]:[sexo]],7,FALSE)</f>
        <v>M</v>
      </c>
      <c r="I2167" s="1">
        <v>1</v>
      </c>
    </row>
    <row r="2168" spans="1:9" x14ac:dyDescent="0.55000000000000004">
      <c r="A2168" s="1">
        <v>68</v>
      </c>
      <c r="B2168" t="s">
        <v>448</v>
      </c>
      <c r="C2168" s="1" t="s">
        <v>6</v>
      </c>
      <c r="D2168" s="1">
        <v>3</v>
      </c>
      <c r="E2168" s="1" t="s">
        <v>274</v>
      </c>
      <c r="F2168">
        <v>3</v>
      </c>
      <c r="G2168" s="1" t="str">
        <f>+VLOOKUP(bloque1_2[[#This Row],[niño]],BD.niños[[Código]:[sexo]],6,FALSE)</f>
        <v>5 y 6</v>
      </c>
      <c r="H2168" s="1" t="str">
        <f>+VLOOKUP(bloque1_2[[#This Row],[niño]],BD.niños[[Código]:[sexo]],7,FALSE)</f>
        <v>M</v>
      </c>
      <c r="I2168" s="1">
        <v>1</v>
      </c>
    </row>
    <row r="2169" spans="1:9" x14ac:dyDescent="0.55000000000000004">
      <c r="A2169" s="1">
        <v>68</v>
      </c>
      <c r="B2169" t="s">
        <v>448</v>
      </c>
      <c r="C2169" s="1" t="s">
        <v>6</v>
      </c>
      <c r="D2169" s="1">
        <v>3</v>
      </c>
      <c r="E2169" s="1" t="s">
        <v>276</v>
      </c>
      <c r="F2169">
        <v>4</v>
      </c>
      <c r="G2169" s="1" t="str">
        <f>+VLOOKUP(bloque1_2[[#This Row],[niño]],BD.niños[[Código]:[sexo]],6,FALSE)</f>
        <v>5 y 6</v>
      </c>
      <c r="H2169" s="1" t="str">
        <f>+VLOOKUP(bloque1_2[[#This Row],[niño]],BD.niños[[Código]:[sexo]],7,FALSE)</f>
        <v>M</v>
      </c>
      <c r="I2169" s="1">
        <v>1</v>
      </c>
    </row>
    <row r="2170" spans="1:9" x14ac:dyDescent="0.55000000000000004">
      <c r="A2170" s="1">
        <v>68</v>
      </c>
      <c r="B2170" t="s">
        <v>448</v>
      </c>
      <c r="C2170" s="1" t="s">
        <v>6</v>
      </c>
      <c r="D2170" s="1">
        <v>3</v>
      </c>
      <c r="E2170" s="1" t="s">
        <v>279</v>
      </c>
      <c r="F2170">
        <v>3</v>
      </c>
      <c r="G2170" s="1" t="str">
        <f>+VLOOKUP(bloque1_2[[#This Row],[niño]],BD.niños[[Código]:[sexo]],6,FALSE)</f>
        <v>7 y 8</v>
      </c>
      <c r="H2170" s="1" t="str">
        <f>+VLOOKUP(bloque1_2[[#This Row],[niño]],BD.niños[[Código]:[sexo]],7,FALSE)</f>
        <v>F</v>
      </c>
      <c r="I2170" s="1">
        <v>1</v>
      </c>
    </row>
    <row r="2171" spans="1:9" x14ac:dyDescent="0.55000000000000004">
      <c r="A2171" s="1">
        <v>68</v>
      </c>
      <c r="B2171" t="s">
        <v>448</v>
      </c>
      <c r="C2171" s="1" t="s">
        <v>6</v>
      </c>
      <c r="D2171" s="1">
        <v>3</v>
      </c>
      <c r="E2171" s="1" t="s">
        <v>282</v>
      </c>
      <c r="F2171">
        <v>1</v>
      </c>
      <c r="G2171" s="1" t="str">
        <f>+VLOOKUP(bloque1_2[[#This Row],[niño]],BD.niños[[Código]:[sexo]],6,FALSE)</f>
        <v>5 y 6</v>
      </c>
      <c r="H2171" s="1" t="str">
        <f>+VLOOKUP(bloque1_2[[#This Row],[niño]],BD.niños[[Código]:[sexo]],7,FALSE)</f>
        <v>F</v>
      </c>
      <c r="I2171" s="1">
        <v>1</v>
      </c>
    </row>
    <row r="2172" spans="1:9" x14ac:dyDescent="0.55000000000000004">
      <c r="A2172" s="1">
        <v>68</v>
      </c>
      <c r="B2172" t="s">
        <v>448</v>
      </c>
      <c r="C2172" s="1" t="s">
        <v>6</v>
      </c>
      <c r="D2172" s="1">
        <v>3</v>
      </c>
      <c r="E2172" s="1" t="s">
        <v>352</v>
      </c>
      <c r="F2172">
        <v>3</v>
      </c>
      <c r="G2172" s="1" t="str">
        <f>+VLOOKUP(bloque1_2[[#This Row],[niño]],BD.niños[[Código]:[sexo]],6,FALSE)</f>
        <v>7 y 8</v>
      </c>
      <c r="H2172" s="1" t="str">
        <f>+VLOOKUP(bloque1_2[[#This Row],[niño]],BD.niños[[Código]:[sexo]],7,FALSE)</f>
        <v>F</v>
      </c>
      <c r="I2172" s="1">
        <v>1</v>
      </c>
    </row>
    <row r="2173" spans="1:9" x14ac:dyDescent="0.55000000000000004">
      <c r="A2173" s="1">
        <v>68</v>
      </c>
      <c r="B2173" t="s">
        <v>448</v>
      </c>
      <c r="C2173" s="1" t="s">
        <v>6</v>
      </c>
      <c r="D2173" s="1">
        <v>3</v>
      </c>
      <c r="E2173" s="1" t="s">
        <v>357</v>
      </c>
      <c r="F2173">
        <v>3</v>
      </c>
      <c r="G2173" s="1" t="str">
        <f>+VLOOKUP(bloque1_2[[#This Row],[niño]],BD.niños[[Código]:[sexo]],6,FALSE)</f>
        <v>7 y 8</v>
      </c>
      <c r="H2173" s="1" t="str">
        <f>+VLOOKUP(bloque1_2[[#This Row],[niño]],BD.niños[[Código]:[sexo]],7,FALSE)</f>
        <v>M</v>
      </c>
      <c r="I2173" s="1">
        <v>1</v>
      </c>
    </row>
    <row r="2174" spans="1:9" x14ac:dyDescent="0.55000000000000004">
      <c r="A2174" s="1">
        <v>68</v>
      </c>
      <c r="B2174" t="s">
        <v>448</v>
      </c>
      <c r="C2174" s="1" t="s">
        <v>6</v>
      </c>
      <c r="D2174" s="1">
        <v>3</v>
      </c>
      <c r="E2174" s="1" t="s">
        <v>360</v>
      </c>
      <c r="F2174">
        <v>1</v>
      </c>
      <c r="G2174" s="1" t="str">
        <f>+VLOOKUP(bloque1_2[[#This Row],[niño]],BD.niños[[Código]:[sexo]],6,FALSE)</f>
        <v>9 y 10</v>
      </c>
      <c r="H2174" s="1" t="str">
        <f>+VLOOKUP(bloque1_2[[#This Row],[niño]],BD.niños[[Código]:[sexo]],7,FALSE)</f>
        <v>M</v>
      </c>
      <c r="I2174" s="1">
        <v>1</v>
      </c>
    </row>
    <row r="2175" spans="1:9" x14ac:dyDescent="0.55000000000000004">
      <c r="A2175" s="1">
        <v>68</v>
      </c>
      <c r="B2175" t="s">
        <v>448</v>
      </c>
      <c r="C2175" s="1" t="s">
        <v>6</v>
      </c>
      <c r="D2175" s="1">
        <v>3</v>
      </c>
      <c r="E2175" s="1" t="s">
        <v>364</v>
      </c>
      <c r="F2175">
        <v>1</v>
      </c>
      <c r="G2175" s="1" t="str">
        <f>+VLOOKUP(bloque1_2[[#This Row],[niño]],BD.niños[[Código]:[sexo]],6,FALSE)</f>
        <v>9 y 10</v>
      </c>
      <c r="H2175" s="1" t="str">
        <f>+VLOOKUP(bloque1_2[[#This Row],[niño]],BD.niños[[Código]:[sexo]],7,FALSE)</f>
        <v>M</v>
      </c>
      <c r="I2175" s="1">
        <v>1</v>
      </c>
    </row>
    <row r="2176" spans="1:9" x14ac:dyDescent="0.55000000000000004">
      <c r="A2176" s="1">
        <v>68</v>
      </c>
      <c r="B2176" t="s">
        <v>448</v>
      </c>
      <c r="C2176" s="1" t="s">
        <v>6</v>
      </c>
      <c r="D2176" s="1">
        <v>3</v>
      </c>
      <c r="E2176" s="1" t="s">
        <v>368</v>
      </c>
      <c r="F2176">
        <v>7</v>
      </c>
      <c r="G2176" s="1" t="str">
        <f>+VLOOKUP(bloque1_2[[#This Row],[niño]],BD.niños[[Código]:[sexo]],6,FALSE)</f>
        <v>9 y 10</v>
      </c>
      <c r="H2176" s="1" t="str">
        <f>+VLOOKUP(bloque1_2[[#This Row],[niño]],BD.niños[[Código]:[sexo]],7,FALSE)</f>
        <v>M</v>
      </c>
      <c r="I2176" s="1">
        <v>1</v>
      </c>
    </row>
    <row r="2177" spans="1:9" x14ac:dyDescent="0.55000000000000004">
      <c r="A2177" s="1">
        <v>68</v>
      </c>
      <c r="B2177" t="s">
        <v>448</v>
      </c>
      <c r="C2177" s="1" t="s">
        <v>6</v>
      </c>
      <c r="D2177" s="1">
        <v>3</v>
      </c>
      <c r="E2177" s="1" t="s">
        <v>371</v>
      </c>
      <c r="F2177">
        <v>3</v>
      </c>
      <c r="G2177" s="1" t="str">
        <f>+VLOOKUP(bloque1_2[[#This Row],[niño]],BD.niños[[Código]:[sexo]],6,FALSE)</f>
        <v>9 y 10</v>
      </c>
      <c r="H2177" s="1" t="str">
        <f>+VLOOKUP(bloque1_2[[#This Row],[niño]],BD.niños[[Código]:[sexo]],7,FALSE)</f>
        <v>F</v>
      </c>
      <c r="I2177" s="1">
        <v>1</v>
      </c>
    </row>
    <row r="2178" spans="1:9" x14ac:dyDescent="0.55000000000000004">
      <c r="A2178" s="1">
        <v>69</v>
      </c>
      <c r="B2178" t="s">
        <v>449</v>
      </c>
      <c r="C2178" s="1" t="s">
        <v>3</v>
      </c>
      <c r="D2178" s="1">
        <v>4</v>
      </c>
      <c r="E2178" s="1" t="s">
        <v>36</v>
      </c>
      <c r="F2178">
        <v>4</v>
      </c>
      <c r="G2178" s="1" t="str">
        <f>+VLOOKUP(bloque1_2[[#This Row],[niño]],BD.niños[[Código]:[sexo]],6,FALSE)</f>
        <v>5 y 6</v>
      </c>
      <c r="H2178" s="1" t="str">
        <f>+VLOOKUP(bloque1_2[[#This Row],[niño]],BD.niños[[Código]:[sexo]],7,FALSE)</f>
        <v>M</v>
      </c>
      <c r="I2178" s="1">
        <v>1</v>
      </c>
    </row>
    <row r="2179" spans="1:9" x14ac:dyDescent="0.55000000000000004">
      <c r="A2179" s="1">
        <v>69</v>
      </c>
      <c r="B2179" t="s">
        <v>449</v>
      </c>
      <c r="C2179" s="1" t="s">
        <v>3</v>
      </c>
      <c r="D2179" s="1">
        <v>4</v>
      </c>
      <c r="E2179" s="1" t="s">
        <v>40</v>
      </c>
      <c r="F2179">
        <v>4</v>
      </c>
      <c r="G2179" s="1" t="str">
        <f>+VLOOKUP(bloque1_2[[#This Row],[niño]],BD.niños[[Código]:[sexo]],6,FALSE)</f>
        <v>7 y 8</v>
      </c>
      <c r="H2179" s="1" t="str">
        <f>+VLOOKUP(bloque1_2[[#This Row],[niño]],BD.niños[[Código]:[sexo]],7,FALSE)</f>
        <v>M</v>
      </c>
      <c r="I2179" s="1">
        <v>1</v>
      </c>
    </row>
    <row r="2180" spans="1:9" x14ac:dyDescent="0.55000000000000004">
      <c r="A2180" s="1">
        <v>69</v>
      </c>
      <c r="B2180" t="s">
        <v>449</v>
      </c>
      <c r="C2180" s="1" t="s">
        <v>3</v>
      </c>
      <c r="D2180" s="1">
        <v>4</v>
      </c>
      <c r="E2180" s="1" t="s">
        <v>44</v>
      </c>
      <c r="F2180">
        <v>4</v>
      </c>
      <c r="G2180" s="1" t="str">
        <f>+VLOOKUP(bloque1_2[[#This Row],[niño]],BD.niños[[Código]:[sexo]],6,FALSE)</f>
        <v>7 y 8</v>
      </c>
      <c r="H2180" s="1" t="str">
        <f>+VLOOKUP(bloque1_2[[#This Row],[niño]],BD.niños[[Código]:[sexo]],7,FALSE)</f>
        <v>F</v>
      </c>
      <c r="I2180" s="1">
        <v>1</v>
      </c>
    </row>
    <row r="2181" spans="1:9" x14ac:dyDescent="0.55000000000000004">
      <c r="A2181" s="1">
        <v>69</v>
      </c>
      <c r="B2181" t="s">
        <v>449</v>
      </c>
      <c r="C2181" s="1" t="s">
        <v>3</v>
      </c>
      <c r="D2181" s="1">
        <v>4</v>
      </c>
      <c r="E2181" s="1" t="s">
        <v>48</v>
      </c>
      <c r="F2181">
        <v>7</v>
      </c>
      <c r="G2181" s="1" t="str">
        <f>+VLOOKUP(bloque1_2[[#This Row],[niño]],BD.niños[[Código]:[sexo]],6,FALSE)</f>
        <v>7 y 8</v>
      </c>
      <c r="H2181" s="1" t="str">
        <f>+VLOOKUP(bloque1_2[[#This Row],[niño]],BD.niños[[Código]:[sexo]],7,FALSE)</f>
        <v>F</v>
      </c>
      <c r="I2181" s="1">
        <v>1</v>
      </c>
    </row>
    <row r="2182" spans="1:9" x14ac:dyDescent="0.55000000000000004">
      <c r="A2182" s="1">
        <v>69</v>
      </c>
      <c r="B2182" t="s">
        <v>449</v>
      </c>
      <c r="C2182" s="1" t="s">
        <v>3</v>
      </c>
      <c r="D2182" s="1">
        <v>4</v>
      </c>
      <c r="E2182" s="1" t="s">
        <v>52</v>
      </c>
      <c r="F2182">
        <v>4</v>
      </c>
      <c r="G2182" s="1" t="str">
        <f>+VLOOKUP(bloque1_2[[#This Row],[niño]],BD.niños[[Código]:[sexo]],6,FALSE)</f>
        <v>7 y 8</v>
      </c>
      <c r="H2182" s="1" t="str">
        <f>+VLOOKUP(bloque1_2[[#This Row],[niño]],BD.niños[[Código]:[sexo]],7,FALSE)</f>
        <v>F</v>
      </c>
      <c r="I2182" s="1">
        <v>1</v>
      </c>
    </row>
    <row r="2183" spans="1:9" x14ac:dyDescent="0.55000000000000004">
      <c r="A2183" s="1">
        <v>69</v>
      </c>
      <c r="B2183" t="s">
        <v>449</v>
      </c>
      <c r="C2183" s="1" t="s">
        <v>3</v>
      </c>
      <c r="D2183" s="1">
        <v>4</v>
      </c>
      <c r="E2183" s="1" t="s">
        <v>56</v>
      </c>
      <c r="F2183">
        <v>4</v>
      </c>
      <c r="G2183" s="1" t="str">
        <f>+VLOOKUP(bloque1_2[[#This Row],[niño]],BD.niños[[Código]:[sexo]],6,FALSE)</f>
        <v>7 y 8</v>
      </c>
      <c r="H2183" s="1" t="str">
        <f>+VLOOKUP(bloque1_2[[#This Row],[niño]],BD.niños[[Código]:[sexo]],7,FALSE)</f>
        <v>F</v>
      </c>
      <c r="I2183" s="1">
        <v>1</v>
      </c>
    </row>
    <row r="2184" spans="1:9" x14ac:dyDescent="0.55000000000000004">
      <c r="A2184" s="1">
        <v>69</v>
      </c>
      <c r="B2184" t="s">
        <v>449</v>
      </c>
      <c r="C2184" s="1" t="s">
        <v>3</v>
      </c>
      <c r="D2184" s="1">
        <v>4</v>
      </c>
      <c r="E2184" s="1" t="s">
        <v>60</v>
      </c>
      <c r="F2184">
        <v>4</v>
      </c>
      <c r="G2184" s="1" t="str">
        <f>+VLOOKUP(bloque1_2[[#This Row],[niño]],BD.niños[[Código]:[sexo]],6,FALSE)</f>
        <v>9 y 10</v>
      </c>
      <c r="H2184" s="1" t="str">
        <f>+VLOOKUP(bloque1_2[[#This Row],[niño]],BD.niños[[Código]:[sexo]],7,FALSE)</f>
        <v>M</v>
      </c>
      <c r="I2184" s="1">
        <v>1</v>
      </c>
    </row>
    <row r="2185" spans="1:9" x14ac:dyDescent="0.55000000000000004">
      <c r="A2185" s="1">
        <v>69</v>
      </c>
      <c r="B2185" t="s">
        <v>449</v>
      </c>
      <c r="C2185" s="1" t="s">
        <v>3</v>
      </c>
      <c r="D2185" s="1">
        <v>4</v>
      </c>
      <c r="E2185" s="1" t="s">
        <v>64</v>
      </c>
      <c r="F2185">
        <v>3</v>
      </c>
      <c r="G2185" s="1" t="str">
        <f>+VLOOKUP(bloque1_2[[#This Row],[niño]],BD.niños[[Código]:[sexo]],6,FALSE)</f>
        <v>9 y 10</v>
      </c>
      <c r="H2185" s="1" t="str">
        <f>+VLOOKUP(bloque1_2[[#This Row],[niño]],BD.niños[[Código]:[sexo]],7,FALSE)</f>
        <v>F</v>
      </c>
      <c r="I2185" s="1">
        <v>1</v>
      </c>
    </row>
    <row r="2186" spans="1:9" x14ac:dyDescent="0.55000000000000004">
      <c r="A2186" s="1">
        <v>69</v>
      </c>
      <c r="B2186" t="s">
        <v>449</v>
      </c>
      <c r="C2186" s="1" t="s">
        <v>3</v>
      </c>
      <c r="D2186" s="1">
        <v>4</v>
      </c>
      <c r="E2186" s="1" t="s">
        <v>68</v>
      </c>
      <c r="F2186">
        <v>4</v>
      </c>
      <c r="G2186" s="1" t="str">
        <f>+VLOOKUP(bloque1_2[[#This Row],[niño]],BD.niños[[Código]:[sexo]],6,FALSE)</f>
        <v>9 y 10</v>
      </c>
      <c r="H2186" s="1" t="str">
        <f>+VLOOKUP(bloque1_2[[#This Row],[niño]],BD.niños[[Código]:[sexo]],7,FALSE)</f>
        <v>M</v>
      </c>
      <c r="I2186" s="1">
        <v>1</v>
      </c>
    </row>
    <row r="2187" spans="1:9" x14ac:dyDescent="0.55000000000000004">
      <c r="A2187" s="1">
        <v>69</v>
      </c>
      <c r="B2187" t="s">
        <v>449</v>
      </c>
      <c r="C2187" s="1" t="s">
        <v>3</v>
      </c>
      <c r="D2187" s="1">
        <v>4</v>
      </c>
      <c r="E2187" s="1" t="s">
        <v>72</v>
      </c>
      <c r="F2187">
        <v>7</v>
      </c>
      <c r="G2187" s="1" t="str">
        <f>+VLOOKUP(bloque1_2[[#This Row],[niño]],BD.niños[[Código]:[sexo]],6,FALSE)</f>
        <v>9 y 10</v>
      </c>
      <c r="H2187" s="1" t="str">
        <f>+VLOOKUP(bloque1_2[[#This Row],[niño]],BD.niños[[Código]:[sexo]],7,FALSE)</f>
        <v>F</v>
      </c>
      <c r="I2187" s="1">
        <v>1</v>
      </c>
    </row>
    <row r="2188" spans="1:9" x14ac:dyDescent="0.55000000000000004">
      <c r="A2188" s="1">
        <v>69</v>
      </c>
      <c r="B2188" t="s">
        <v>449</v>
      </c>
      <c r="C2188" s="1" t="s">
        <v>3</v>
      </c>
      <c r="D2188" s="1">
        <v>4</v>
      </c>
      <c r="E2188" s="1" t="s">
        <v>75</v>
      </c>
      <c r="F2188">
        <v>7</v>
      </c>
      <c r="G2188" s="1" t="str">
        <f>+VLOOKUP(bloque1_2[[#This Row],[niño]],BD.niños[[Código]:[sexo]],6,FALSE)</f>
        <v>9 y 10</v>
      </c>
      <c r="H2188" s="1" t="str">
        <f>+VLOOKUP(bloque1_2[[#This Row],[niño]],BD.niños[[Código]:[sexo]],7,FALSE)</f>
        <v>F</v>
      </c>
      <c r="I2188" s="1">
        <v>1</v>
      </c>
    </row>
    <row r="2189" spans="1:9" x14ac:dyDescent="0.55000000000000004">
      <c r="A2189" s="1">
        <v>69</v>
      </c>
      <c r="B2189" t="s">
        <v>449</v>
      </c>
      <c r="C2189" s="1" t="s">
        <v>3</v>
      </c>
      <c r="D2189" s="1">
        <v>4</v>
      </c>
      <c r="E2189" s="1" t="s">
        <v>78</v>
      </c>
      <c r="F2189">
        <v>4</v>
      </c>
      <c r="G2189" s="1" t="str">
        <f>+VLOOKUP(bloque1_2[[#This Row],[niño]],BD.niños[[Código]:[sexo]],6,FALSE)</f>
        <v>5 y 6</v>
      </c>
      <c r="H2189" s="1" t="str">
        <f>+VLOOKUP(bloque1_2[[#This Row],[niño]],BD.niños[[Código]:[sexo]],7,FALSE)</f>
        <v>M</v>
      </c>
      <c r="I2189" s="1">
        <v>1</v>
      </c>
    </row>
    <row r="2190" spans="1:9" x14ac:dyDescent="0.55000000000000004">
      <c r="A2190" s="1">
        <v>69</v>
      </c>
      <c r="B2190" t="s">
        <v>449</v>
      </c>
      <c r="C2190" s="1" t="s">
        <v>3</v>
      </c>
      <c r="D2190" s="1">
        <v>4</v>
      </c>
      <c r="E2190" s="1" t="s">
        <v>82</v>
      </c>
      <c r="F2190">
        <v>5</v>
      </c>
      <c r="G2190" s="1" t="str">
        <f>+VLOOKUP(bloque1_2[[#This Row],[niño]],BD.niños[[Código]:[sexo]],6,FALSE)</f>
        <v>5 y 6</v>
      </c>
      <c r="H2190" s="1" t="str">
        <f>+VLOOKUP(bloque1_2[[#This Row],[niño]],BD.niños[[Código]:[sexo]],7,FALSE)</f>
        <v>F</v>
      </c>
      <c r="I2190" s="1">
        <v>1</v>
      </c>
    </row>
    <row r="2191" spans="1:9" x14ac:dyDescent="0.55000000000000004">
      <c r="A2191" s="1">
        <v>69</v>
      </c>
      <c r="B2191" t="s">
        <v>449</v>
      </c>
      <c r="C2191" s="1" t="s">
        <v>3</v>
      </c>
      <c r="D2191" s="1">
        <v>4</v>
      </c>
      <c r="E2191" s="1" t="s">
        <v>85</v>
      </c>
      <c r="F2191">
        <v>4</v>
      </c>
      <c r="G2191" s="1" t="str">
        <f>+VLOOKUP(bloque1_2[[#This Row],[niño]],BD.niños[[Código]:[sexo]],6,FALSE)</f>
        <v>5 y 6</v>
      </c>
      <c r="H2191" s="1" t="str">
        <f>+VLOOKUP(bloque1_2[[#This Row],[niño]],BD.niños[[Código]:[sexo]],7,FALSE)</f>
        <v>M</v>
      </c>
      <c r="I2191" s="1">
        <v>1</v>
      </c>
    </row>
    <row r="2192" spans="1:9" x14ac:dyDescent="0.55000000000000004">
      <c r="A2192" s="1">
        <v>69</v>
      </c>
      <c r="B2192" t="s">
        <v>449</v>
      </c>
      <c r="C2192" s="1" t="s">
        <v>3</v>
      </c>
      <c r="D2192" s="1">
        <v>4</v>
      </c>
      <c r="E2192" s="1" t="s">
        <v>184</v>
      </c>
      <c r="F2192">
        <v>4</v>
      </c>
      <c r="G2192" s="1" t="str">
        <f>+VLOOKUP(bloque1_2[[#This Row],[niño]],BD.niños[[Código]:[sexo]],6,FALSE)</f>
        <v>7 y 8</v>
      </c>
      <c r="H2192" s="1" t="str">
        <f>+VLOOKUP(bloque1_2[[#This Row],[niño]],BD.niños[[Código]:[sexo]],7,FALSE)</f>
        <v>M</v>
      </c>
      <c r="I2192" s="1">
        <v>1</v>
      </c>
    </row>
    <row r="2193" spans="1:9" x14ac:dyDescent="0.55000000000000004">
      <c r="A2193" s="1">
        <v>69</v>
      </c>
      <c r="B2193" t="s">
        <v>449</v>
      </c>
      <c r="C2193" s="1" t="s">
        <v>3</v>
      </c>
      <c r="D2193" s="1">
        <v>4</v>
      </c>
      <c r="E2193" s="1" t="s">
        <v>187</v>
      </c>
      <c r="F2193">
        <v>4</v>
      </c>
      <c r="G2193" s="1" t="str">
        <f>+VLOOKUP(bloque1_2[[#This Row],[niño]],BD.niños[[Código]:[sexo]],6,FALSE)</f>
        <v>7 y 8</v>
      </c>
      <c r="H2193" s="1" t="str">
        <f>+VLOOKUP(bloque1_2[[#This Row],[niño]],BD.niños[[Código]:[sexo]],7,FALSE)</f>
        <v>F</v>
      </c>
      <c r="I2193" s="1">
        <v>1</v>
      </c>
    </row>
    <row r="2194" spans="1:9" x14ac:dyDescent="0.55000000000000004">
      <c r="A2194" s="1">
        <v>69</v>
      </c>
      <c r="B2194" t="s">
        <v>449</v>
      </c>
      <c r="C2194" s="1" t="s">
        <v>3</v>
      </c>
      <c r="D2194" s="1">
        <v>4</v>
      </c>
      <c r="E2194" s="1" t="s">
        <v>192</v>
      </c>
      <c r="F2194">
        <v>4</v>
      </c>
      <c r="G2194" s="1" t="str">
        <f>+VLOOKUP(bloque1_2[[#This Row],[niño]],BD.niños[[Código]:[sexo]],6,FALSE)</f>
        <v>7 y 8</v>
      </c>
      <c r="H2194" s="1" t="str">
        <f>+VLOOKUP(bloque1_2[[#This Row],[niño]],BD.niños[[Código]:[sexo]],7,FALSE)</f>
        <v>M</v>
      </c>
      <c r="I2194" s="1">
        <v>1</v>
      </c>
    </row>
    <row r="2195" spans="1:9" x14ac:dyDescent="0.55000000000000004">
      <c r="A2195" s="1">
        <v>69</v>
      </c>
      <c r="B2195" t="s">
        <v>449</v>
      </c>
      <c r="C2195" s="1" t="s">
        <v>3</v>
      </c>
      <c r="D2195" s="1">
        <v>4</v>
      </c>
      <c r="E2195" s="1" t="s">
        <v>195</v>
      </c>
      <c r="F2195">
        <v>7</v>
      </c>
      <c r="G2195" s="1" t="str">
        <f>+VLOOKUP(bloque1_2[[#This Row],[niño]],BD.niños[[Código]:[sexo]],6,FALSE)</f>
        <v>9 y 10</v>
      </c>
      <c r="H2195" s="1" t="str">
        <f>+VLOOKUP(bloque1_2[[#This Row],[niño]],BD.niños[[Código]:[sexo]],7,FALSE)</f>
        <v>M</v>
      </c>
      <c r="I2195" s="1">
        <v>1</v>
      </c>
    </row>
    <row r="2196" spans="1:9" x14ac:dyDescent="0.55000000000000004">
      <c r="A2196" s="1">
        <v>69</v>
      </c>
      <c r="B2196" t="s">
        <v>449</v>
      </c>
      <c r="C2196" s="1" t="s">
        <v>3</v>
      </c>
      <c r="D2196" s="1">
        <v>4</v>
      </c>
      <c r="E2196" s="1" t="s">
        <v>199</v>
      </c>
      <c r="F2196">
        <v>7</v>
      </c>
      <c r="G2196" s="1" t="str">
        <f>+VLOOKUP(bloque1_2[[#This Row],[niño]],BD.niños[[Código]:[sexo]],6,FALSE)</f>
        <v>9 y 10</v>
      </c>
      <c r="H2196" s="1" t="str">
        <f>+VLOOKUP(bloque1_2[[#This Row],[niño]],BD.niños[[Código]:[sexo]],7,FALSE)</f>
        <v>M</v>
      </c>
      <c r="I2196" s="1">
        <v>1</v>
      </c>
    </row>
    <row r="2197" spans="1:9" x14ac:dyDescent="0.55000000000000004">
      <c r="A2197" s="1">
        <v>69</v>
      </c>
      <c r="B2197" t="s">
        <v>449</v>
      </c>
      <c r="C2197" s="1" t="s">
        <v>3</v>
      </c>
      <c r="D2197" s="1">
        <v>4</v>
      </c>
      <c r="E2197" s="1" t="s">
        <v>203</v>
      </c>
      <c r="F2197">
        <v>7</v>
      </c>
      <c r="G2197" s="1" t="str">
        <f>+VLOOKUP(bloque1_2[[#This Row],[niño]],BD.niños[[Código]:[sexo]],6,FALSE)</f>
        <v>9 y 10</v>
      </c>
      <c r="H2197" s="1" t="str">
        <f>+VLOOKUP(bloque1_2[[#This Row],[niño]],BD.niños[[Código]:[sexo]],7,FALSE)</f>
        <v>F</v>
      </c>
      <c r="I2197" s="1">
        <v>1</v>
      </c>
    </row>
    <row r="2198" spans="1:9" x14ac:dyDescent="0.55000000000000004">
      <c r="A2198" s="1">
        <v>69</v>
      </c>
      <c r="B2198" t="s">
        <v>449</v>
      </c>
      <c r="C2198" s="1" t="s">
        <v>3</v>
      </c>
      <c r="D2198" s="1">
        <v>4</v>
      </c>
      <c r="E2198" s="1" t="s">
        <v>206</v>
      </c>
      <c r="F2198">
        <v>4</v>
      </c>
      <c r="G2198" s="1" t="str">
        <f>+VLOOKUP(bloque1_2[[#This Row],[niño]],BD.niños[[Código]:[sexo]],6,FALSE)</f>
        <v>9 y 10</v>
      </c>
      <c r="H2198" s="1" t="str">
        <f>+VLOOKUP(bloque1_2[[#This Row],[niño]],BD.niños[[Código]:[sexo]],7,FALSE)</f>
        <v>F</v>
      </c>
      <c r="I2198" s="1">
        <v>1</v>
      </c>
    </row>
    <row r="2199" spans="1:9" x14ac:dyDescent="0.55000000000000004">
      <c r="A2199" s="1">
        <v>69</v>
      </c>
      <c r="B2199" t="s">
        <v>449</v>
      </c>
      <c r="C2199" s="1" t="s">
        <v>3</v>
      </c>
      <c r="D2199" s="1">
        <v>4</v>
      </c>
      <c r="E2199" s="1" t="s">
        <v>210</v>
      </c>
      <c r="F2199">
        <v>0</v>
      </c>
      <c r="G2199" s="1" t="str">
        <f>+VLOOKUP(bloque1_2[[#This Row],[niño]],BD.niños[[Código]:[sexo]],6,FALSE)</f>
        <v>7 y 8</v>
      </c>
      <c r="H2199" s="1" t="str">
        <f>+VLOOKUP(bloque1_2[[#This Row],[niño]],BD.niños[[Código]:[sexo]],7,FALSE)</f>
        <v>M</v>
      </c>
      <c r="I2199" s="1">
        <v>1</v>
      </c>
    </row>
    <row r="2200" spans="1:9" x14ac:dyDescent="0.55000000000000004">
      <c r="A2200" s="1">
        <v>69</v>
      </c>
      <c r="B2200" t="s">
        <v>449</v>
      </c>
      <c r="C2200" s="1" t="s">
        <v>3</v>
      </c>
      <c r="D2200" s="1">
        <v>4</v>
      </c>
      <c r="E2200" s="1" t="s">
        <v>274</v>
      </c>
      <c r="F2200">
        <v>4</v>
      </c>
      <c r="G2200" s="1" t="str">
        <f>+VLOOKUP(bloque1_2[[#This Row],[niño]],BD.niños[[Código]:[sexo]],6,FALSE)</f>
        <v>5 y 6</v>
      </c>
      <c r="H2200" s="1" t="str">
        <f>+VLOOKUP(bloque1_2[[#This Row],[niño]],BD.niños[[Código]:[sexo]],7,FALSE)</f>
        <v>M</v>
      </c>
      <c r="I2200" s="1">
        <v>1</v>
      </c>
    </row>
    <row r="2201" spans="1:9" x14ac:dyDescent="0.55000000000000004">
      <c r="A2201" s="1">
        <v>69</v>
      </c>
      <c r="B2201" t="s">
        <v>449</v>
      </c>
      <c r="C2201" s="1" t="s">
        <v>3</v>
      </c>
      <c r="D2201" s="1">
        <v>4</v>
      </c>
      <c r="E2201" s="1" t="s">
        <v>276</v>
      </c>
      <c r="F2201">
        <v>3</v>
      </c>
      <c r="G2201" s="1" t="str">
        <f>+VLOOKUP(bloque1_2[[#This Row],[niño]],BD.niños[[Código]:[sexo]],6,FALSE)</f>
        <v>5 y 6</v>
      </c>
      <c r="H2201" s="1" t="str">
        <f>+VLOOKUP(bloque1_2[[#This Row],[niño]],BD.niños[[Código]:[sexo]],7,FALSE)</f>
        <v>M</v>
      </c>
      <c r="I2201" s="1">
        <v>1</v>
      </c>
    </row>
    <row r="2202" spans="1:9" x14ac:dyDescent="0.55000000000000004">
      <c r="A2202" s="1">
        <v>69</v>
      </c>
      <c r="B2202" t="s">
        <v>449</v>
      </c>
      <c r="C2202" s="1" t="s">
        <v>3</v>
      </c>
      <c r="D2202" s="1">
        <v>4</v>
      </c>
      <c r="E2202" s="1" t="s">
        <v>279</v>
      </c>
      <c r="F2202">
        <v>4</v>
      </c>
      <c r="G2202" s="1" t="str">
        <f>+VLOOKUP(bloque1_2[[#This Row],[niño]],BD.niños[[Código]:[sexo]],6,FALSE)</f>
        <v>7 y 8</v>
      </c>
      <c r="H2202" s="1" t="str">
        <f>+VLOOKUP(bloque1_2[[#This Row],[niño]],BD.niños[[Código]:[sexo]],7,FALSE)</f>
        <v>F</v>
      </c>
      <c r="I2202" s="1">
        <v>1</v>
      </c>
    </row>
    <row r="2203" spans="1:9" x14ac:dyDescent="0.55000000000000004">
      <c r="A2203" s="1">
        <v>69</v>
      </c>
      <c r="B2203" t="s">
        <v>449</v>
      </c>
      <c r="C2203" s="1" t="s">
        <v>3</v>
      </c>
      <c r="D2203" s="1">
        <v>4</v>
      </c>
      <c r="E2203" s="1" t="s">
        <v>282</v>
      </c>
      <c r="F2203">
        <v>4</v>
      </c>
      <c r="G2203" s="1" t="str">
        <f>+VLOOKUP(bloque1_2[[#This Row],[niño]],BD.niños[[Código]:[sexo]],6,FALSE)</f>
        <v>5 y 6</v>
      </c>
      <c r="H2203" s="1" t="str">
        <f>+VLOOKUP(bloque1_2[[#This Row],[niño]],BD.niños[[Código]:[sexo]],7,FALSE)</f>
        <v>F</v>
      </c>
      <c r="I2203" s="1">
        <v>1</v>
      </c>
    </row>
    <row r="2204" spans="1:9" x14ac:dyDescent="0.55000000000000004">
      <c r="A2204" s="1">
        <v>69</v>
      </c>
      <c r="B2204" t="s">
        <v>449</v>
      </c>
      <c r="C2204" s="1" t="s">
        <v>3</v>
      </c>
      <c r="D2204" s="1">
        <v>4</v>
      </c>
      <c r="E2204" s="1" t="s">
        <v>352</v>
      </c>
      <c r="F2204">
        <v>4</v>
      </c>
      <c r="G2204" s="1" t="str">
        <f>+VLOOKUP(bloque1_2[[#This Row],[niño]],BD.niños[[Código]:[sexo]],6,FALSE)</f>
        <v>7 y 8</v>
      </c>
      <c r="H2204" s="1" t="str">
        <f>+VLOOKUP(bloque1_2[[#This Row],[niño]],BD.niños[[Código]:[sexo]],7,FALSE)</f>
        <v>F</v>
      </c>
      <c r="I2204" s="1">
        <v>1</v>
      </c>
    </row>
    <row r="2205" spans="1:9" x14ac:dyDescent="0.55000000000000004">
      <c r="A2205" s="1">
        <v>69</v>
      </c>
      <c r="B2205" t="s">
        <v>449</v>
      </c>
      <c r="C2205" s="1" t="s">
        <v>3</v>
      </c>
      <c r="D2205" s="1">
        <v>4</v>
      </c>
      <c r="E2205" s="1" t="s">
        <v>357</v>
      </c>
      <c r="F2205">
        <v>4</v>
      </c>
      <c r="G2205" s="1" t="str">
        <f>+VLOOKUP(bloque1_2[[#This Row],[niño]],BD.niños[[Código]:[sexo]],6,FALSE)</f>
        <v>7 y 8</v>
      </c>
      <c r="H2205" s="1" t="str">
        <f>+VLOOKUP(bloque1_2[[#This Row],[niño]],BD.niños[[Código]:[sexo]],7,FALSE)</f>
        <v>M</v>
      </c>
      <c r="I2205" s="1">
        <v>1</v>
      </c>
    </row>
    <row r="2206" spans="1:9" x14ac:dyDescent="0.55000000000000004">
      <c r="A2206" s="1">
        <v>69</v>
      </c>
      <c r="B2206" t="s">
        <v>449</v>
      </c>
      <c r="C2206" s="1" t="s">
        <v>3</v>
      </c>
      <c r="D2206" s="1">
        <v>4</v>
      </c>
      <c r="E2206" s="1" t="s">
        <v>360</v>
      </c>
      <c r="F2206">
        <v>4</v>
      </c>
      <c r="G2206" s="1" t="str">
        <f>+VLOOKUP(bloque1_2[[#This Row],[niño]],BD.niños[[Código]:[sexo]],6,FALSE)</f>
        <v>9 y 10</v>
      </c>
      <c r="H2206" s="1" t="str">
        <f>+VLOOKUP(bloque1_2[[#This Row],[niño]],BD.niños[[Código]:[sexo]],7,FALSE)</f>
        <v>M</v>
      </c>
      <c r="I2206" s="1">
        <v>1</v>
      </c>
    </row>
    <row r="2207" spans="1:9" x14ac:dyDescent="0.55000000000000004">
      <c r="A2207" s="1">
        <v>69</v>
      </c>
      <c r="B2207" t="s">
        <v>449</v>
      </c>
      <c r="C2207" s="1" t="s">
        <v>3</v>
      </c>
      <c r="D2207" s="1">
        <v>4</v>
      </c>
      <c r="E2207" s="1" t="s">
        <v>364</v>
      </c>
      <c r="F2207">
        <v>7</v>
      </c>
      <c r="G2207" s="1" t="str">
        <f>+VLOOKUP(bloque1_2[[#This Row],[niño]],BD.niños[[Código]:[sexo]],6,FALSE)</f>
        <v>9 y 10</v>
      </c>
      <c r="H2207" s="1" t="str">
        <f>+VLOOKUP(bloque1_2[[#This Row],[niño]],BD.niños[[Código]:[sexo]],7,FALSE)</f>
        <v>M</v>
      </c>
      <c r="I2207" s="1">
        <v>1</v>
      </c>
    </row>
    <row r="2208" spans="1:9" x14ac:dyDescent="0.55000000000000004">
      <c r="A2208" s="1">
        <v>69</v>
      </c>
      <c r="B2208" t="s">
        <v>449</v>
      </c>
      <c r="C2208" s="1" t="s">
        <v>3</v>
      </c>
      <c r="D2208" s="1">
        <v>4</v>
      </c>
      <c r="E2208" s="1" t="s">
        <v>368</v>
      </c>
      <c r="F2208">
        <v>4</v>
      </c>
      <c r="G2208" s="1" t="str">
        <f>+VLOOKUP(bloque1_2[[#This Row],[niño]],BD.niños[[Código]:[sexo]],6,FALSE)</f>
        <v>9 y 10</v>
      </c>
      <c r="H2208" s="1" t="str">
        <f>+VLOOKUP(bloque1_2[[#This Row],[niño]],BD.niños[[Código]:[sexo]],7,FALSE)</f>
        <v>M</v>
      </c>
      <c r="I2208" s="1">
        <v>1</v>
      </c>
    </row>
    <row r="2209" spans="1:9" x14ac:dyDescent="0.55000000000000004">
      <c r="A2209" s="1">
        <v>69</v>
      </c>
      <c r="B2209" t="s">
        <v>449</v>
      </c>
      <c r="C2209" s="1" t="s">
        <v>3</v>
      </c>
      <c r="D2209" s="1">
        <v>4</v>
      </c>
      <c r="E2209" s="1" t="s">
        <v>371</v>
      </c>
      <c r="F2209">
        <v>4</v>
      </c>
      <c r="G2209" s="1" t="str">
        <f>+VLOOKUP(bloque1_2[[#This Row],[niño]],BD.niños[[Código]:[sexo]],6,FALSE)</f>
        <v>9 y 10</v>
      </c>
      <c r="H2209" s="1" t="str">
        <f>+VLOOKUP(bloque1_2[[#This Row],[niño]],BD.niños[[Código]:[sexo]],7,FALSE)</f>
        <v>F</v>
      </c>
      <c r="I2209" s="1">
        <v>1</v>
      </c>
    </row>
    <row r="2210" spans="1:9" x14ac:dyDescent="0.55000000000000004">
      <c r="A2210" s="1">
        <v>70</v>
      </c>
      <c r="B2210" t="s">
        <v>450</v>
      </c>
      <c r="C2210" s="1" t="s">
        <v>6</v>
      </c>
      <c r="D2210" s="1">
        <v>3</v>
      </c>
      <c r="E2210" s="1" t="s">
        <v>36</v>
      </c>
      <c r="F2210">
        <v>4</v>
      </c>
      <c r="G2210" s="1" t="str">
        <f>+VLOOKUP(bloque1_2[[#This Row],[niño]],BD.niños[[Código]:[sexo]],6,FALSE)</f>
        <v>5 y 6</v>
      </c>
      <c r="H2210" s="1" t="str">
        <f>+VLOOKUP(bloque1_2[[#This Row],[niño]],BD.niños[[Código]:[sexo]],7,FALSE)</f>
        <v>M</v>
      </c>
      <c r="I2210" s="1">
        <v>1</v>
      </c>
    </row>
    <row r="2211" spans="1:9" x14ac:dyDescent="0.55000000000000004">
      <c r="A2211" s="1">
        <v>70</v>
      </c>
      <c r="B2211" t="s">
        <v>450</v>
      </c>
      <c r="C2211" s="1" t="s">
        <v>6</v>
      </c>
      <c r="D2211" s="1">
        <v>3</v>
      </c>
      <c r="E2211" s="1" t="s">
        <v>40</v>
      </c>
      <c r="F2211">
        <v>3</v>
      </c>
      <c r="G2211" s="1" t="str">
        <f>+VLOOKUP(bloque1_2[[#This Row],[niño]],BD.niños[[Código]:[sexo]],6,FALSE)</f>
        <v>7 y 8</v>
      </c>
      <c r="H2211" s="1" t="str">
        <f>+VLOOKUP(bloque1_2[[#This Row],[niño]],BD.niños[[Código]:[sexo]],7,FALSE)</f>
        <v>M</v>
      </c>
      <c r="I2211" s="1">
        <v>1</v>
      </c>
    </row>
    <row r="2212" spans="1:9" x14ac:dyDescent="0.55000000000000004">
      <c r="A2212" s="1">
        <v>70</v>
      </c>
      <c r="B2212" t="s">
        <v>450</v>
      </c>
      <c r="C2212" s="1" t="s">
        <v>6</v>
      </c>
      <c r="D2212" s="1">
        <v>3</v>
      </c>
      <c r="E2212" s="1" t="s">
        <v>44</v>
      </c>
      <c r="F2212">
        <v>1</v>
      </c>
      <c r="G2212" s="1" t="str">
        <f>+VLOOKUP(bloque1_2[[#This Row],[niño]],BD.niños[[Código]:[sexo]],6,FALSE)</f>
        <v>7 y 8</v>
      </c>
      <c r="H2212" s="1" t="str">
        <f>+VLOOKUP(bloque1_2[[#This Row],[niño]],BD.niños[[Código]:[sexo]],7,FALSE)</f>
        <v>F</v>
      </c>
      <c r="I2212" s="1">
        <v>1</v>
      </c>
    </row>
    <row r="2213" spans="1:9" x14ac:dyDescent="0.55000000000000004">
      <c r="A2213" s="1">
        <v>70</v>
      </c>
      <c r="B2213" t="s">
        <v>450</v>
      </c>
      <c r="C2213" s="1" t="s">
        <v>6</v>
      </c>
      <c r="D2213" s="1">
        <v>3</v>
      </c>
      <c r="E2213" s="1" t="s">
        <v>48</v>
      </c>
      <c r="F2213">
        <v>3</v>
      </c>
      <c r="G2213" s="1" t="str">
        <f>+VLOOKUP(bloque1_2[[#This Row],[niño]],BD.niños[[Código]:[sexo]],6,FALSE)</f>
        <v>7 y 8</v>
      </c>
      <c r="H2213" s="1" t="str">
        <f>+VLOOKUP(bloque1_2[[#This Row],[niño]],BD.niños[[Código]:[sexo]],7,FALSE)</f>
        <v>F</v>
      </c>
      <c r="I2213" s="1">
        <v>1</v>
      </c>
    </row>
    <row r="2214" spans="1:9" x14ac:dyDescent="0.55000000000000004">
      <c r="A2214" s="1">
        <v>70</v>
      </c>
      <c r="B2214" t="s">
        <v>450</v>
      </c>
      <c r="C2214" s="1" t="s">
        <v>6</v>
      </c>
      <c r="D2214" s="1">
        <v>3</v>
      </c>
      <c r="E2214" s="1" t="s">
        <v>52</v>
      </c>
      <c r="F2214">
        <v>4</v>
      </c>
      <c r="G2214" s="1" t="str">
        <f>+VLOOKUP(bloque1_2[[#This Row],[niño]],BD.niños[[Código]:[sexo]],6,FALSE)</f>
        <v>7 y 8</v>
      </c>
      <c r="H2214" s="1" t="str">
        <f>+VLOOKUP(bloque1_2[[#This Row],[niño]],BD.niños[[Código]:[sexo]],7,FALSE)</f>
        <v>F</v>
      </c>
      <c r="I2214" s="1">
        <v>1</v>
      </c>
    </row>
    <row r="2215" spans="1:9" x14ac:dyDescent="0.55000000000000004">
      <c r="A2215" s="1">
        <v>70</v>
      </c>
      <c r="B2215" t="s">
        <v>450</v>
      </c>
      <c r="C2215" s="1" t="s">
        <v>6</v>
      </c>
      <c r="D2215" s="1">
        <v>3</v>
      </c>
      <c r="E2215" s="1" t="s">
        <v>56</v>
      </c>
      <c r="F2215">
        <v>3</v>
      </c>
      <c r="G2215" s="1" t="str">
        <f>+VLOOKUP(bloque1_2[[#This Row],[niño]],BD.niños[[Código]:[sexo]],6,FALSE)</f>
        <v>7 y 8</v>
      </c>
      <c r="H2215" s="1" t="str">
        <f>+VLOOKUP(bloque1_2[[#This Row],[niño]],BD.niños[[Código]:[sexo]],7,FALSE)</f>
        <v>F</v>
      </c>
      <c r="I2215" s="1">
        <v>1</v>
      </c>
    </row>
    <row r="2216" spans="1:9" x14ac:dyDescent="0.55000000000000004">
      <c r="A2216" s="1">
        <v>70</v>
      </c>
      <c r="B2216" t="s">
        <v>450</v>
      </c>
      <c r="C2216" s="1" t="s">
        <v>6</v>
      </c>
      <c r="D2216" s="1">
        <v>3</v>
      </c>
      <c r="E2216" s="1" t="s">
        <v>60</v>
      </c>
      <c r="F2216">
        <v>3</v>
      </c>
      <c r="G2216" s="1" t="str">
        <f>+VLOOKUP(bloque1_2[[#This Row],[niño]],BD.niños[[Código]:[sexo]],6,FALSE)</f>
        <v>9 y 10</v>
      </c>
      <c r="H2216" s="1" t="str">
        <f>+VLOOKUP(bloque1_2[[#This Row],[niño]],BD.niños[[Código]:[sexo]],7,FALSE)</f>
        <v>M</v>
      </c>
      <c r="I2216" s="1">
        <v>1</v>
      </c>
    </row>
    <row r="2217" spans="1:9" x14ac:dyDescent="0.55000000000000004">
      <c r="A2217" s="1">
        <v>70</v>
      </c>
      <c r="B2217" t="s">
        <v>450</v>
      </c>
      <c r="C2217" s="1" t="s">
        <v>6</v>
      </c>
      <c r="D2217" s="1">
        <v>3</v>
      </c>
      <c r="E2217" s="1" t="s">
        <v>64</v>
      </c>
      <c r="F2217">
        <v>3</v>
      </c>
      <c r="G2217" s="1" t="str">
        <f>+VLOOKUP(bloque1_2[[#This Row],[niño]],BD.niños[[Código]:[sexo]],6,FALSE)</f>
        <v>9 y 10</v>
      </c>
      <c r="H2217" s="1" t="str">
        <f>+VLOOKUP(bloque1_2[[#This Row],[niño]],BD.niños[[Código]:[sexo]],7,FALSE)</f>
        <v>F</v>
      </c>
      <c r="I2217" s="1">
        <v>1</v>
      </c>
    </row>
    <row r="2218" spans="1:9" x14ac:dyDescent="0.55000000000000004">
      <c r="A2218" s="1">
        <v>70</v>
      </c>
      <c r="B2218" t="s">
        <v>450</v>
      </c>
      <c r="C2218" s="1" t="s">
        <v>6</v>
      </c>
      <c r="D2218" s="1">
        <v>3</v>
      </c>
      <c r="E2218" s="1" t="s">
        <v>68</v>
      </c>
      <c r="F2218">
        <v>3</v>
      </c>
      <c r="G2218" s="1" t="str">
        <f>+VLOOKUP(bloque1_2[[#This Row],[niño]],BD.niños[[Código]:[sexo]],6,FALSE)</f>
        <v>9 y 10</v>
      </c>
      <c r="H2218" s="1" t="str">
        <f>+VLOOKUP(bloque1_2[[#This Row],[niño]],BD.niños[[Código]:[sexo]],7,FALSE)</f>
        <v>M</v>
      </c>
      <c r="I2218" s="1">
        <v>1</v>
      </c>
    </row>
    <row r="2219" spans="1:9" x14ac:dyDescent="0.55000000000000004">
      <c r="A2219" s="1">
        <v>70</v>
      </c>
      <c r="B2219" t="s">
        <v>450</v>
      </c>
      <c r="C2219" s="1" t="s">
        <v>6</v>
      </c>
      <c r="D2219" s="1">
        <v>3</v>
      </c>
      <c r="E2219" s="1" t="s">
        <v>72</v>
      </c>
      <c r="F2219">
        <v>3</v>
      </c>
      <c r="G2219" s="1" t="str">
        <f>+VLOOKUP(bloque1_2[[#This Row],[niño]],BD.niños[[Código]:[sexo]],6,FALSE)</f>
        <v>9 y 10</v>
      </c>
      <c r="H2219" s="1" t="str">
        <f>+VLOOKUP(bloque1_2[[#This Row],[niño]],BD.niños[[Código]:[sexo]],7,FALSE)</f>
        <v>F</v>
      </c>
      <c r="I2219" s="1">
        <v>1</v>
      </c>
    </row>
    <row r="2220" spans="1:9" x14ac:dyDescent="0.55000000000000004">
      <c r="A2220" s="1">
        <v>70</v>
      </c>
      <c r="B2220" t="s">
        <v>450</v>
      </c>
      <c r="C2220" s="1" t="s">
        <v>6</v>
      </c>
      <c r="D2220" s="1">
        <v>3</v>
      </c>
      <c r="E2220" s="1" t="s">
        <v>75</v>
      </c>
      <c r="F2220">
        <v>3</v>
      </c>
      <c r="G2220" s="1" t="str">
        <f>+VLOOKUP(bloque1_2[[#This Row],[niño]],BD.niños[[Código]:[sexo]],6,FALSE)</f>
        <v>9 y 10</v>
      </c>
      <c r="H2220" s="1" t="str">
        <f>+VLOOKUP(bloque1_2[[#This Row],[niño]],BD.niños[[Código]:[sexo]],7,FALSE)</f>
        <v>F</v>
      </c>
      <c r="I2220" s="1">
        <v>1</v>
      </c>
    </row>
    <row r="2221" spans="1:9" x14ac:dyDescent="0.55000000000000004">
      <c r="A2221" s="1">
        <v>70</v>
      </c>
      <c r="B2221" t="s">
        <v>450</v>
      </c>
      <c r="C2221" s="1" t="s">
        <v>6</v>
      </c>
      <c r="D2221" s="1">
        <v>3</v>
      </c>
      <c r="E2221" s="1" t="s">
        <v>78</v>
      </c>
      <c r="F2221">
        <v>3</v>
      </c>
      <c r="G2221" s="1" t="str">
        <f>+VLOOKUP(bloque1_2[[#This Row],[niño]],BD.niños[[Código]:[sexo]],6,FALSE)</f>
        <v>5 y 6</v>
      </c>
      <c r="H2221" s="1" t="str">
        <f>+VLOOKUP(bloque1_2[[#This Row],[niño]],BD.niños[[Código]:[sexo]],7,FALSE)</f>
        <v>M</v>
      </c>
      <c r="I2221" s="1">
        <v>1</v>
      </c>
    </row>
    <row r="2222" spans="1:9" x14ac:dyDescent="0.55000000000000004">
      <c r="A2222" s="1">
        <v>70</v>
      </c>
      <c r="B2222" t="s">
        <v>450</v>
      </c>
      <c r="C2222" s="1" t="s">
        <v>6</v>
      </c>
      <c r="D2222" s="1">
        <v>3</v>
      </c>
      <c r="E2222" s="1" t="s">
        <v>82</v>
      </c>
      <c r="F2222">
        <v>3</v>
      </c>
      <c r="G2222" s="1" t="str">
        <f>+VLOOKUP(bloque1_2[[#This Row],[niño]],BD.niños[[Código]:[sexo]],6,FALSE)</f>
        <v>5 y 6</v>
      </c>
      <c r="H2222" s="1" t="str">
        <f>+VLOOKUP(bloque1_2[[#This Row],[niño]],BD.niños[[Código]:[sexo]],7,FALSE)</f>
        <v>F</v>
      </c>
      <c r="I2222" s="1">
        <v>1</v>
      </c>
    </row>
    <row r="2223" spans="1:9" x14ac:dyDescent="0.55000000000000004">
      <c r="A2223" s="1">
        <v>70</v>
      </c>
      <c r="B2223" t="s">
        <v>450</v>
      </c>
      <c r="C2223" s="1" t="s">
        <v>6</v>
      </c>
      <c r="D2223" s="1">
        <v>3</v>
      </c>
      <c r="E2223" s="1" t="s">
        <v>85</v>
      </c>
      <c r="F2223">
        <v>3</v>
      </c>
      <c r="G2223" s="1" t="str">
        <f>+VLOOKUP(bloque1_2[[#This Row],[niño]],BD.niños[[Código]:[sexo]],6,FALSE)</f>
        <v>5 y 6</v>
      </c>
      <c r="H2223" s="1" t="str">
        <f>+VLOOKUP(bloque1_2[[#This Row],[niño]],BD.niños[[Código]:[sexo]],7,FALSE)</f>
        <v>M</v>
      </c>
      <c r="I2223" s="1">
        <v>1</v>
      </c>
    </row>
    <row r="2224" spans="1:9" x14ac:dyDescent="0.55000000000000004">
      <c r="A2224" s="1">
        <v>70</v>
      </c>
      <c r="B2224" t="s">
        <v>450</v>
      </c>
      <c r="C2224" s="1" t="s">
        <v>6</v>
      </c>
      <c r="D2224" s="1">
        <v>3</v>
      </c>
      <c r="E2224" s="1" t="s">
        <v>184</v>
      </c>
      <c r="F2224">
        <v>3</v>
      </c>
      <c r="G2224" s="1" t="str">
        <f>+VLOOKUP(bloque1_2[[#This Row],[niño]],BD.niños[[Código]:[sexo]],6,FALSE)</f>
        <v>7 y 8</v>
      </c>
      <c r="H2224" s="1" t="str">
        <f>+VLOOKUP(bloque1_2[[#This Row],[niño]],BD.niños[[Código]:[sexo]],7,FALSE)</f>
        <v>M</v>
      </c>
      <c r="I2224" s="1">
        <v>1</v>
      </c>
    </row>
    <row r="2225" spans="1:9" x14ac:dyDescent="0.55000000000000004">
      <c r="A2225" s="1">
        <v>70</v>
      </c>
      <c r="B2225" t="s">
        <v>450</v>
      </c>
      <c r="C2225" s="1" t="s">
        <v>6</v>
      </c>
      <c r="D2225" s="1">
        <v>3</v>
      </c>
      <c r="E2225" s="1" t="s">
        <v>187</v>
      </c>
      <c r="F2225">
        <v>3</v>
      </c>
      <c r="G2225" s="1" t="str">
        <f>+VLOOKUP(bloque1_2[[#This Row],[niño]],BD.niños[[Código]:[sexo]],6,FALSE)</f>
        <v>7 y 8</v>
      </c>
      <c r="H2225" s="1" t="str">
        <f>+VLOOKUP(bloque1_2[[#This Row],[niño]],BD.niños[[Código]:[sexo]],7,FALSE)</f>
        <v>F</v>
      </c>
      <c r="I2225" s="1">
        <v>1</v>
      </c>
    </row>
    <row r="2226" spans="1:9" x14ac:dyDescent="0.55000000000000004">
      <c r="A2226" s="1">
        <v>70</v>
      </c>
      <c r="B2226" t="s">
        <v>450</v>
      </c>
      <c r="C2226" s="1" t="s">
        <v>6</v>
      </c>
      <c r="D2226" s="1">
        <v>3</v>
      </c>
      <c r="E2226" s="1" t="s">
        <v>192</v>
      </c>
      <c r="F2226">
        <v>7</v>
      </c>
      <c r="G2226" s="1" t="str">
        <f>+VLOOKUP(bloque1_2[[#This Row],[niño]],BD.niños[[Código]:[sexo]],6,FALSE)</f>
        <v>7 y 8</v>
      </c>
      <c r="H2226" s="1" t="str">
        <f>+VLOOKUP(bloque1_2[[#This Row],[niño]],BD.niños[[Código]:[sexo]],7,FALSE)</f>
        <v>M</v>
      </c>
      <c r="I2226" s="1">
        <v>1</v>
      </c>
    </row>
    <row r="2227" spans="1:9" x14ac:dyDescent="0.55000000000000004">
      <c r="A2227" s="1">
        <v>70</v>
      </c>
      <c r="B2227" t="s">
        <v>450</v>
      </c>
      <c r="C2227" s="1" t="s">
        <v>6</v>
      </c>
      <c r="D2227" s="1">
        <v>3</v>
      </c>
      <c r="E2227" s="1" t="s">
        <v>195</v>
      </c>
      <c r="F2227">
        <v>3</v>
      </c>
      <c r="G2227" s="1" t="str">
        <f>+VLOOKUP(bloque1_2[[#This Row],[niño]],BD.niños[[Código]:[sexo]],6,FALSE)</f>
        <v>9 y 10</v>
      </c>
      <c r="H2227" s="1" t="str">
        <f>+VLOOKUP(bloque1_2[[#This Row],[niño]],BD.niños[[Código]:[sexo]],7,FALSE)</f>
        <v>M</v>
      </c>
      <c r="I2227" s="1">
        <v>1</v>
      </c>
    </row>
    <row r="2228" spans="1:9" x14ac:dyDescent="0.55000000000000004">
      <c r="A2228" s="1">
        <v>70</v>
      </c>
      <c r="B2228" t="s">
        <v>450</v>
      </c>
      <c r="C2228" s="1" t="s">
        <v>6</v>
      </c>
      <c r="D2228" s="1">
        <v>3</v>
      </c>
      <c r="E2228" s="1" t="s">
        <v>199</v>
      </c>
      <c r="F2228">
        <v>3</v>
      </c>
      <c r="G2228" s="1" t="str">
        <f>+VLOOKUP(bloque1_2[[#This Row],[niño]],BD.niños[[Código]:[sexo]],6,FALSE)</f>
        <v>9 y 10</v>
      </c>
      <c r="H2228" s="1" t="str">
        <f>+VLOOKUP(bloque1_2[[#This Row],[niño]],BD.niños[[Código]:[sexo]],7,FALSE)</f>
        <v>M</v>
      </c>
      <c r="I2228" s="1">
        <v>1</v>
      </c>
    </row>
    <row r="2229" spans="1:9" x14ac:dyDescent="0.55000000000000004">
      <c r="A2229" s="1">
        <v>70</v>
      </c>
      <c r="B2229" t="s">
        <v>450</v>
      </c>
      <c r="C2229" s="1" t="s">
        <v>6</v>
      </c>
      <c r="D2229" s="1">
        <v>3</v>
      </c>
      <c r="E2229" s="1" t="s">
        <v>203</v>
      </c>
      <c r="F2229">
        <v>3</v>
      </c>
      <c r="G2229" s="1" t="str">
        <f>+VLOOKUP(bloque1_2[[#This Row],[niño]],BD.niños[[Código]:[sexo]],6,FALSE)</f>
        <v>9 y 10</v>
      </c>
      <c r="H2229" s="1" t="str">
        <f>+VLOOKUP(bloque1_2[[#This Row],[niño]],BD.niños[[Código]:[sexo]],7,FALSE)</f>
        <v>F</v>
      </c>
      <c r="I2229" s="1">
        <v>1</v>
      </c>
    </row>
    <row r="2230" spans="1:9" x14ac:dyDescent="0.55000000000000004">
      <c r="A2230" s="1">
        <v>70</v>
      </c>
      <c r="B2230" t="s">
        <v>450</v>
      </c>
      <c r="C2230" s="1" t="s">
        <v>6</v>
      </c>
      <c r="D2230" s="1">
        <v>3</v>
      </c>
      <c r="E2230" s="1" t="s">
        <v>206</v>
      </c>
      <c r="F2230">
        <v>3</v>
      </c>
      <c r="G2230" s="1" t="str">
        <f>+VLOOKUP(bloque1_2[[#This Row],[niño]],BD.niños[[Código]:[sexo]],6,FALSE)</f>
        <v>9 y 10</v>
      </c>
      <c r="H2230" s="1" t="str">
        <f>+VLOOKUP(bloque1_2[[#This Row],[niño]],BD.niños[[Código]:[sexo]],7,FALSE)</f>
        <v>F</v>
      </c>
      <c r="I2230" s="1">
        <v>1</v>
      </c>
    </row>
    <row r="2231" spans="1:9" x14ac:dyDescent="0.55000000000000004">
      <c r="A2231" s="1">
        <v>70</v>
      </c>
      <c r="B2231" t="s">
        <v>450</v>
      </c>
      <c r="C2231" s="1" t="s">
        <v>6</v>
      </c>
      <c r="D2231" s="1">
        <v>3</v>
      </c>
      <c r="E2231" s="1" t="s">
        <v>210</v>
      </c>
      <c r="F2231">
        <v>3</v>
      </c>
      <c r="G2231" s="1" t="str">
        <f>+VLOOKUP(bloque1_2[[#This Row],[niño]],BD.niños[[Código]:[sexo]],6,FALSE)</f>
        <v>7 y 8</v>
      </c>
      <c r="H2231" s="1" t="str">
        <f>+VLOOKUP(bloque1_2[[#This Row],[niño]],BD.niños[[Código]:[sexo]],7,FALSE)</f>
        <v>M</v>
      </c>
      <c r="I2231" s="1">
        <v>1</v>
      </c>
    </row>
    <row r="2232" spans="1:9" x14ac:dyDescent="0.55000000000000004">
      <c r="A2232" s="1">
        <v>70</v>
      </c>
      <c r="B2232" t="s">
        <v>450</v>
      </c>
      <c r="C2232" s="1" t="s">
        <v>6</v>
      </c>
      <c r="D2232" s="1">
        <v>3</v>
      </c>
      <c r="E2232" s="1" t="s">
        <v>274</v>
      </c>
      <c r="F2232">
        <v>5</v>
      </c>
      <c r="G2232" s="1" t="str">
        <f>+VLOOKUP(bloque1_2[[#This Row],[niño]],BD.niños[[Código]:[sexo]],6,FALSE)</f>
        <v>5 y 6</v>
      </c>
      <c r="H2232" s="1" t="str">
        <f>+VLOOKUP(bloque1_2[[#This Row],[niño]],BD.niños[[Código]:[sexo]],7,FALSE)</f>
        <v>M</v>
      </c>
      <c r="I2232" s="1">
        <v>1</v>
      </c>
    </row>
    <row r="2233" spans="1:9" x14ac:dyDescent="0.55000000000000004">
      <c r="A2233" s="1">
        <v>70</v>
      </c>
      <c r="B2233" t="s">
        <v>450</v>
      </c>
      <c r="C2233" s="1" t="s">
        <v>6</v>
      </c>
      <c r="D2233" s="1">
        <v>3</v>
      </c>
      <c r="E2233" s="1" t="s">
        <v>276</v>
      </c>
      <c r="F2233">
        <v>6</v>
      </c>
      <c r="G2233" s="1" t="str">
        <f>+VLOOKUP(bloque1_2[[#This Row],[niño]],BD.niños[[Código]:[sexo]],6,FALSE)</f>
        <v>5 y 6</v>
      </c>
      <c r="H2233" s="1" t="str">
        <f>+VLOOKUP(bloque1_2[[#This Row],[niño]],BD.niños[[Código]:[sexo]],7,FALSE)</f>
        <v>M</v>
      </c>
      <c r="I2233" s="1">
        <v>1</v>
      </c>
    </row>
    <row r="2234" spans="1:9" x14ac:dyDescent="0.55000000000000004">
      <c r="A2234" s="1">
        <v>70</v>
      </c>
      <c r="B2234" t="s">
        <v>450</v>
      </c>
      <c r="C2234" s="1" t="s">
        <v>6</v>
      </c>
      <c r="D2234" s="1">
        <v>3</v>
      </c>
      <c r="E2234" s="1" t="s">
        <v>279</v>
      </c>
      <c r="F2234">
        <v>3</v>
      </c>
      <c r="G2234" s="1" t="str">
        <f>+VLOOKUP(bloque1_2[[#This Row],[niño]],BD.niños[[Código]:[sexo]],6,FALSE)</f>
        <v>7 y 8</v>
      </c>
      <c r="H2234" s="1" t="str">
        <f>+VLOOKUP(bloque1_2[[#This Row],[niño]],BD.niños[[Código]:[sexo]],7,FALSE)</f>
        <v>F</v>
      </c>
      <c r="I2234" s="1">
        <v>1</v>
      </c>
    </row>
    <row r="2235" spans="1:9" x14ac:dyDescent="0.55000000000000004">
      <c r="A2235" s="1">
        <v>70</v>
      </c>
      <c r="B2235" t="s">
        <v>450</v>
      </c>
      <c r="C2235" s="1" t="s">
        <v>6</v>
      </c>
      <c r="D2235" s="1">
        <v>3</v>
      </c>
      <c r="E2235" s="1" t="s">
        <v>282</v>
      </c>
      <c r="F2235">
        <v>1</v>
      </c>
      <c r="G2235" s="1" t="str">
        <f>+VLOOKUP(bloque1_2[[#This Row],[niño]],BD.niños[[Código]:[sexo]],6,FALSE)</f>
        <v>5 y 6</v>
      </c>
      <c r="H2235" s="1" t="str">
        <f>+VLOOKUP(bloque1_2[[#This Row],[niño]],BD.niños[[Código]:[sexo]],7,FALSE)</f>
        <v>F</v>
      </c>
      <c r="I2235" s="1">
        <v>1</v>
      </c>
    </row>
    <row r="2236" spans="1:9" x14ac:dyDescent="0.55000000000000004">
      <c r="A2236" s="1">
        <v>70</v>
      </c>
      <c r="B2236" t="s">
        <v>450</v>
      </c>
      <c r="C2236" s="1" t="s">
        <v>6</v>
      </c>
      <c r="D2236" s="1">
        <v>3</v>
      </c>
      <c r="E2236" s="1" t="s">
        <v>352</v>
      </c>
      <c r="F2236">
        <v>3</v>
      </c>
      <c r="G2236" s="1" t="str">
        <f>+VLOOKUP(bloque1_2[[#This Row],[niño]],BD.niños[[Código]:[sexo]],6,FALSE)</f>
        <v>7 y 8</v>
      </c>
      <c r="H2236" s="1" t="str">
        <f>+VLOOKUP(bloque1_2[[#This Row],[niño]],BD.niños[[Código]:[sexo]],7,FALSE)</f>
        <v>F</v>
      </c>
      <c r="I2236" s="1">
        <v>1</v>
      </c>
    </row>
    <row r="2237" spans="1:9" x14ac:dyDescent="0.55000000000000004">
      <c r="A2237" s="1">
        <v>70</v>
      </c>
      <c r="B2237" t="s">
        <v>450</v>
      </c>
      <c r="C2237" s="1" t="s">
        <v>6</v>
      </c>
      <c r="D2237" s="1">
        <v>3</v>
      </c>
      <c r="E2237" s="1" t="s">
        <v>357</v>
      </c>
      <c r="F2237">
        <v>3</v>
      </c>
      <c r="G2237" s="1" t="str">
        <f>+VLOOKUP(bloque1_2[[#This Row],[niño]],BD.niños[[Código]:[sexo]],6,FALSE)</f>
        <v>7 y 8</v>
      </c>
      <c r="H2237" s="1" t="str">
        <f>+VLOOKUP(bloque1_2[[#This Row],[niño]],BD.niños[[Código]:[sexo]],7,FALSE)</f>
        <v>M</v>
      </c>
      <c r="I2237" s="1">
        <v>1</v>
      </c>
    </row>
    <row r="2238" spans="1:9" x14ac:dyDescent="0.55000000000000004">
      <c r="A2238" s="1">
        <v>70</v>
      </c>
      <c r="B2238" t="s">
        <v>450</v>
      </c>
      <c r="C2238" s="1" t="s">
        <v>6</v>
      </c>
      <c r="D2238" s="1">
        <v>3</v>
      </c>
      <c r="E2238" s="1" t="s">
        <v>360</v>
      </c>
      <c r="F2238">
        <v>7</v>
      </c>
      <c r="G2238" s="1" t="str">
        <f>+VLOOKUP(bloque1_2[[#This Row],[niño]],BD.niños[[Código]:[sexo]],6,FALSE)</f>
        <v>9 y 10</v>
      </c>
      <c r="H2238" s="1" t="str">
        <f>+VLOOKUP(bloque1_2[[#This Row],[niño]],BD.niños[[Código]:[sexo]],7,FALSE)</f>
        <v>M</v>
      </c>
      <c r="I2238" s="1">
        <v>1</v>
      </c>
    </row>
    <row r="2239" spans="1:9" x14ac:dyDescent="0.55000000000000004">
      <c r="A2239" s="1">
        <v>70</v>
      </c>
      <c r="B2239" t="s">
        <v>450</v>
      </c>
      <c r="C2239" s="1" t="s">
        <v>6</v>
      </c>
      <c r="D2239" s="1">
        <v>3</v>
      </c>
      <c r="E2239" s="1" t="s">
        <v>364</v>
      </c>
      <c r="F2239">
        <v>3</v>
      </c>
      <c r="G2239" s="1" t="str">
        <f>+VLOOKUP(bloque1_2[[#This Row],[niño]],BD.niños[[Código]:[sexo]],6,FALSE)</f>
        <v>9 y 10</v>
      </c>
      <c r="H2239" s="1" t="str">
        <f>+VLOOKUP(bloque1_2[[#This Row],[niño]],BD.niños[[Código]:[sexo]],7,FALSE)</f>
        <v>M</v>
      </c>
      <c r="I2239" s="1">
        <v>1</v>
      </c>
    </row>
    <row r="2240" spans="1:9" x14ac:dyDescent="0.55000000000000004">
      <c r="A2240" s="1">
        <v>70</v>
      </c>
      <c r="B2240" t="s">
        <v>450</v>
      </c>
      <c r="C2240" s="1" t="s">
        <v>6</v>
      </c>
      <c r="D2240" s="1">
        <v>3</v>
      </c>
      <c r="E2240" s="1" t="s">
        <v>368</v>
      </c>
      <c r="F2240">
        <v>3</v>
      </c>
      <c r="G2240" s="1" t="str">
        <f>+VLOOKUP(bloque1_2[[#This Row],[niño]],BD.niños[[Código]:[sexo]],6,FALSE)</f>
        <v>9 y 10</v>
      </c>
      <c r="H2240" s="1" t="str">
        <f>+VLOOKUP(bloque1_2[[#This Row],[niño]],BD.niños[[Código]:[sexo]],7,FALSE)</f>
        <v>M</v>
      </c>
      <c r="I2240" s="1">
        <v>1</v>
      </c>
    </row>
    <row r="2241" spans="1:9" x14ac:dyDescent="0.55000000000000004">
      <c r="A2241" s="1">
        <v>70</v>
      </c>
      <c r="B2241" t="s">
        <v>450</v>
      </c>
      <c r="C2241" s="1" t="s">
        <v>6</v>
      </c>
      <c r="D2241" s="1">
        <v>3</v>
      </c>
      <c r="E2241" s="1" t="s">
        <v>371</v>
      </c>
      <c r="F2241">
        <v>3</v>
      </c>
      <c r="G2241" s="1" t="str">
        <f>+VLOOKUP(bloque1_2[[#This Row],[niño]],BD.niños[[Código]:[sexo]],6,FALSE)</f>
        <v>9 y 10</v>
      </c>
      <c r="H2241" s="1" t="str">
        <f>+VLOOKUP(bloque1_2[[#This Row],[niño]],BD.niños[[Código]:[sexo]],7,FALSE)</f>
        <v>F</v>
      </c>
      <c r="I2241" s="1">
        <v>1</v>
      </c>
    </row>
    <row r="2242" spans="1:9" x14ac:dyDescent="0.55000000000000004">
      <c r="A2242" s="1">
        <v>71</v>
      </c>
      <c r="B2242" t="s">
        <v>451</v>
      </c>
      <c r="C2242" s="1" t="s">
        <v>5</v>
      </c>
      <c r="D2242" s="1">
        <v>6</v>
      </c>
      <c r="E2242" s="1" t="s">
        <v>36</v>
      </c>
      <c r="F2242">
        <v>6</v>
      </c>
      <c r="G2242" s="1" t="str">
        <f>+VLOOKUP(bloque1_2[[#This Row],[niño]],BD.niños[[Código]:[sexo]],6,FALSE)</f>
        <v>5 y 6</v>
      </c>
      <c r="H2242" s="1" t="str">
        <f>+VLOOKUP(bloque1_2[[#This Row],[niño]],BD.niños[[Código]:[sexo]],7,FALSE)</f>
        <v>M</v>
      </c>
      <c r="I2242" s="1">
        <v>1</v>
      </c>
    </row>
    <row r="2243" spans="1:9" x14ac:dyDescent="0.55000000000000004">
      <c r="A2243" s="1">
        <v>71</v>
      </c>
      <c r="B2243" t="s">
        <v>451</v>
      </c>
      <c r="C2243" s="1" t="s">
        <v>5</v>
      </c>
      <c r="D2243" s="1">
        <v>6</v>
      </c>
      <c r="E2243" s="1" t="s">
        <v>40</v>
      </c>
      <c r="F2243">
        <v>6</v>
      </c>
      <c r="G2243" s="1" t="str">
        <f>+VLOOKUP(bloque1_2[[#This Row],[niño]],BD.niños[[Código]:[sexo]],6,FALSE)</f>
        <v>7 y 8</v>
      </c>
      <c r="H2243" s="1" t="str">
        <f>+VLOOKUP(bloque1_2[[#This Row],[niño]],BD.niños[[Código]:[sexo]],7,FALSE)</f>
        <v>M</v>
      </c>
      <c r="I2243" s="1">
        <v>1</v>
      </c>
    </row>
    <row r="2244" spans="1:9" x14ac:dyDescent="0.55000000000000004">
      <c r="A2244" s="1">
        <v>71</v>
      </c>
      <c r="B2244" t="s">
        <v>451</v>
      </c>
      <c r="C2244" s="1" t="s">
        <v>5</v>
      </c>
      <c r="D2244" s="1">
        <v>6</v>
      </c>
      <c r="E2244" s="1" t="s">
        <v>44</v>
      </c>
      <c r="F2244">
        <v>6</v>
      </c>
      <c r="G2244" s="1" t="str">
        <f>+VLOOKUP(bloque1_2[[#This Row],[niño]],BD.niños[[Código]:[sexo]],6,FALSE)</f>
        <v>7 y 8</v>
      </c>
      <c r="H2244" s="1" t="str">
        <f>+VLOOKUP(bloque1_2[[#This Row],[niño]],BD.niños[[Código]:[sexo]],7,FALSE)</f>
        <v>F</v>
      </c>
      <c r="I2244" s="1">
        <v>1</v>
      </c>
    </row>
    <row r="2245" spans="1:9" x14ac:dyDescent="0.55000000000000004">
      <c r="A2245" s="1">
        <v>71</v>
      </c>
      <c r="B2245" t="s">
        <v>451</v>
      </c>
      <c r="C2245" s="1" t="s">
        <v>5</v>
      </c>
      <c r="D2245" s="1">
        <v>6</v>
      </c>
      <c r="E2245" s="1" t="s">
        <v>48</v>
      </c>
      <c r="F2245">
        <v>5</v>
      </c>
      <c r="G2245" s="1" t="str">
        <f>+VLOOKUP(bloque1_2[[#This Row],[niño]],BD.niños[[Código]:[sexo]],6,FALSE)</f>
        <v>7 y 8</v>
      </c>
      <c r="H2245" s="1" t="str">
        <f>+VLOOKUP(bloque1_2[[#This Row],[niño]],BD.niños[[Código]:[sexo]],7,FALSE)</f>
        <v>F</v>
      </c>
      <c r="I2245" s="1">
        <v>1</v>
      </c>
    </row>
    <row r="2246" spans="1:9" x14ac:dyDescent="0.55000000000000004">
      <c r="A2246" s="1">
        <v>71</v>
      </c>
      <c r="B2246" t="s">
        <v>451</v>
      </c>
      <c r="C2246" s="1" t="s">
        <v>5</v>
      </c>
      <c r="D2246" s="1">
        <v>6</v>
      </c>
      <c r="E2246" s="1" t="s">
        <v>52</v>
      </c>
      <c r="F2246">
        <v>6</v>
      </c>
      <c r="G2246" s="1" t="str">
        <f>+VLOOKUP(bloque1_2[[#This Row],[niño]],BD.niños[[Código]:[sexo]],6,FALSE)</f>
        <v>7 y 8</v>
      </c>
      <c r="H2246" s="1" t="str">
        <f>+VLOOKUP(bloque1_2[[#This Row],[niño]],BD.niños[[Código]:[sexo]],7,FALSE)</f>
        <v>F</v>
      </c>
      <c r="I2246" s="1">
        <v>1</v>
      </c>
    </row>
    <row r="2247" spans="1:9" x14ac:dyDescent="0.55000000000000004">
      <c r="A2247" s="1">
        <v>71</v>
      </c>
      <c r="B2247" t="s">
        <v>451</v>
      </c>
      <c r="C2247" s="1" t="s">
        <v>5</v>
      </c>
      <c r="D2247" s="1">
        <v>6</v>
      </c>
      <c r="E2247" s="1" t="s">
        <v>56</v>
      </c>
      <c r="F2247">
        <v>6</v>
      </c>
      <c r="G2247" s="1" t="str">
        <f>+VLOOKUP(bloque1_2[[#This Row],[niño]],BD.niños[[Código]:[sexo]],6,FALSE)</f>
        <v>7 y 8</v>
      </c>
      <c r="H2247" s="1" t="str">
        <f>+VLOOKUP(bloque1_2[[#This Row],[niño]],BD.niños[[Código]:[sexo]],7,FALSE)</f>
        <v>F</v>
      </c>
      <c r="I2247" s="1">
        <v>1</v>
      </c>
    </row>
    <row r="2248" spans="1:9" x14ac:dyDescent="0.55000000000000004">
      <c r="A2248" s="1">
        <v>71</v>
      </c>
      <c r="B2248" t="s">
        <v>451</v>
      </c>
      <c r="C2248" s="1" t="s">
        <v>5</v>
      </c>
      <c r="D2248" s="1">
        <v>6</v>
      </c>
      <c r="E2248" s="1" t="s">
        <v>60</v>
      </c>
      <c r="F2248">
        <v>6</v>
      </c>
      <c r="G2248" s="1" t="str">
        <f>+VLOOKUP(bloque1_2[[#This Row],[niño]],BD.niños[[Código]:[sexo]],6,FALSE)</f>
        <v>9 y 10</v>
      </c>
      <c r="H2248" s="1" t="str">
        <f>+VLOOKUP(bloque1_2[[#This Row],[niño]],BD.niños[[Código]:[sexo]],7,FALSE)</f>
        <v>M</v>
      </c>
      <c r="I2248" s="1">
        <v>1</v>
      </c>
    </row>
    <row r="2249" spans="1:9" x14ac:dyDescent="0.55000000000000004">
      <c r="A2249" s="1">
        <v>71</v>
      </c>
      <c r="B2249" t="s">
        <v>451</v>
      </c>
      <c r="C2249" s="1" t="s">
        <v>5</v>
      </c>
      <c r="D2249" s="1">
        <v>6</v>
      </c>
      <c r="E2249" s="1" t="s">
        <v>64</v>
      </c>
      <c r="F2249">
        <v>6</v>
      </c>
      <c r="G2249" s="1" t="str">
        <f>+VLOOKUP(bloque1_2[[#This Row],[niño]],BD.niños[[Código]:[sexo]],6,FALSE)</f>
        <v>9 y 10</v>
      </c>
      <c r="H2249" s="1" t="str">
        <f>+VLOOKUP(bloque1_2[[#This Row],[niño]],BD.niños[[Código]:[sexo]],7,FALSE)</f>
        <v>F</v>
      </c>
      <c r="I2249" s="1">
        <v>1</v>
      </c>
    </row>
    <row r="2250" spans="1:9" x14ac:dyDescent="0.55000000000000004">
      <c r="A2250" s="1">
        <v>71</v>
      </c>
      <c r="B2250" t="s">
        <v>451</v>
      </c>
      <c r="C2250" s="1" t="s">
        <v>5</v>
      </c>
      <c r="D2250" s="1">
        <v>6</v>
      </c>
      <c r="E2250" s="1" t="s">
        <v>68</v>
      </c>
      <c r="F2250">
        <v>6</v>
      </c>
      <c r="G2250" s="1" t="str">
        <f>+VLOOKUP(bloque1_2[[#This Row],[niño]],BD.niños[[Código]:[sexo]],6,FALSE)</f>
        <v>9 y 10</v>
      </c>
      <c r="H2250" s="1" t="str">
        <f>+VLOOKUP(bloque1_2[[#This Row],[niño]],BD.niños[[Código]:[sexo]],7,FALSE)</f>
        <v>M</v>
      </c>
      <c r="I2250" s="1">
        <v>1</v>
      </c>
    </row>
    <row r="2251" spans="1:9" x14ac:dyDescent="0.55000000000000004">
      <c r="A2251" s="1">
        <v>71</v>
      </c>
      <c r="B2251" t="s">
        <v>451</v>
      </c>
      <c r="C2251" s="1" t="s">
        <v>5</v>
      </c>
      <c r="D2251" s="1">
        <v>6</v>
      </c>
      <c r="E2251" s="1" t="s">
        <v>72</v>
      </c>
      <c r="F2251">
        <v>6</v>
      </c>
      <c r="G2251" s="1" t="str">
        <f>+VLOOKUP(bloque1_2[[#This Row],[niño]],BD.niños[[Código]:[sexo]],6,FALSE)</f>
        <v>9 y 10</v>
      </c>
      <c r="H2251" s="1" t="str">
        <f>+VLOOKUP(bloque1_2[[#This Row],[niño]],BD.niños[[Código]:[sexo]],7,FALSE)</f>
        <v>F</v>
      </c>
      <c r="I2251" s="1">
        <v>1</v>
      </c>
    </row>
    <row r="2252" spans="1:9" x14ac:dyDescent="0.55000000000000004">
      <c r="A2252" s="1">
        <v>71</v>
      </c>
      <c r="B2252" t="s">
        <v>451</v>
      </c>
      <c r="C2252" s="1" t="s">
        <v>5</v>
      </c>
      <c r="D2252" s="1">
        <v>6</v>
      </c>
      <c r="E2252" s="1" t="s">
        <v>75</v>
      </c>
      <c r="F2252">
        <v>6</v>
      </c>
      <c r="G2252" s="1" t="str">
        <f>+VLOOKUP(bloque1_2[[#This Row],[niño]],BD.niños[[Código]:[sexo]],6,FALSE)</f>
        <v>9 y 10</v>
      </c>
      <c r="H2252" s="1" t="str">
        <f>+VLOOKUP(bloque1_2[[#This Row],[niño]],BD.niños[[Código]:[sexo]],7,FALSE)</f>
        <v>F</v>
      </c>
      <c r="I2252" s="1">
        <v>1</v>
      </c>
    </row>
    <row r="2253" spans="1:9" x14ac:dyDescent="0.55000000000000004">
      <c r="A2253" s="1">
        <v>71</v>
      </c>
      <c r="B2253" t="s">
        <v>451</v>
      </c>
      <c r="C2253" s="1" t="s">
        <v>5</v>
      </c>
      <c r="D2253" s="1">
        <v>6</v>
      </c>
      <c r="E2253" s="1" t="s">
        <v>78</v>
      </c>
      <c r="F2253">
        <v>6</v>
      </c>
      <c r="G2253" s="1" t="str">
        <f>+VLOOKUP(bloque1_2[[#This Row],[niño]],BD.niños[[Código]:[sexo]],6,FALSE)</f>
        <v>5 y 6</v>
      </c>
      <c r="H2253" s="1" t="str">
        <f>+VLOOKUP(bloque1_2[[#This Row],[niño]],BD.niños[[Código]:[sexo]],7,FALSE)</f>
        <v>M</v>
      </c>
      <c r="I2253" s="1">
        <v>1</v>
      </c>
    </row>
    <row r="2254" spans="1:9" x14ac:dyDescent="0.55000000000000004">
      <c r="A2254" s="1">
        <v>71</v>
      </c>
      <c r="B2254" t="s">
        <v>451</v>
      </c>
      <c r="C2254" s="1" t="s">
        <v>5</v>
      </c>
      <c r="D2254" s="1">
        <v>6</v>
      </c>
      <c r="E2254" s="1" t="s">
        <v>82</v>
      </c>
      <c r="F2254">
        <v>5</v>
      </c>
      <c r="G2254" s="1" t="str">
        <f>+VLOOKUP(bloque1_2[[#This Row],[niño]],BD.niños[[Código]:[sexo]],6,FALSE)</f>
        <v>5 y 6</v>
      </c>
      <c r="H2254" s="1" t="str">
        <f>+VLOOKUP(bloque1_2[[#This Row],[niño]],BD.niños[[Código]:[sexo]],7,FALSE)</f>
        <v>F</v>
      </c>
      <c r="I2254" s="1">
        <v>1</v>
      </c>
    </row>
    <row r="2255" spans="1:9" x14ac:dyDescent="0.55000000000000004">
      <c r="A2255" s="1">
        <v>71</v>
      </c>
      <c r="B2255" t="s">
        <v>451</v>
      </c>
      <c r="C2255" s="1" t="s">
        <v>5</v>
      </c>
      <c r="D2255" s="1">
        <v>6</v>
      </c>
      <c r="E2255" s="1" t="s">
        <v>85</v>
      </c>
      <c r="F2255">
        <v>6</v>
      </c>
      <c r="G2255" s="1" t="str">
        <f>+VLOOKUP(bloque1_2[[#This Row],[niño]],BD.niños[[Código]:[sexo]],6,FALSE)</f>
        <v>5 y 6</v>
      </c>
      <c r="H2255" s="1" t="str">
        <f>+VLOOKUP(bloque1_2[[#This Row],[niño]],BD.niños[[Código]:[sexo]],7,FALSE)</f>
        <v>M</v>
      </c>
      <c r="I2255" s="1">
        <v>1</v>
      </c>
    </row>
    <row r="2256" spans="1:9" x14ac:dyDescent="0.55000000000000004">
      <c r="A2256" s="1">
        <v>71</v>
      </c>
      <c r="B2256" t="s">
        <v>451</v>
      </c>
      <c r="C2256" s="1" t="s">
        <v>5</v>
      </c>
      <c r="D2256" s="1">
        <v>6</v>
      </c>
      <c r="E2256" s="1" t="s">
        <v>184</v>
      </c>
      <c r="F2256">
        <v>6</v>
      </c>
      <c r="G2256" s="1" t="str">
        <f>+VLOOKUP(bloque1_2[[#This Row],[niño]],BD.niños[[Código]:[sexo]],6,FALSE)</f>
        <v>7 y 8</v>
      </c>
      <c r="H2256" s="1" t="str">
        <f>+VLOOKUP(bloque1_2[[#This Row],[niño]],BD.niños[[Código]:[sexo]],7,FALSE)</f>
        <v>M</v>
      </c>
      <c r="I2256" s="1">
        <v>1</v>
      </c>
    </row>
    <row r="2257" spans="1:9" x14ac:dyDescent="0.55000000000000004">
      <c r="A2257" s="1">
        <v>71</v>
      </c>
      <c r="B2257" t="s">
        <v>451</v>
      </c>
      <c r="C2257" s="1" t="s">
        <v>5</v>
      </c>
      <c r="D2257" s="1">
        <v>6</v>
      </c>
      <c r="E2257" s="1" t="s">
        <v>187</v>
      </c>
      <c r="F2257">
        <v>6</v>
      </c>
      <c r="G2257" s="1" t="str">
        <f>+VLOOKUP(bloque1_2[[#This Row],[niño]],BD.niños[[Código]:[sexo]],6,FALSE)</f>
        <v>7 y 8</v>
      </c>
      <c r="H2257" s="1" t="str">
        <f>+VLOOKUP(bloque1_2[[#This Row],[niño]],BD.niños[[Código]:[sexo]],7,FALSE)</f>
        <v>F</v>
      </c>
      <c r="I2257" s="1">
        <v>1</v>
      </c>
    </row>
    <row r="2258" spans="1:9" x14ac:dyDescent="0.55000000000000004">
      <c r="A2258" s="1">
        <v>71</v>
      </c>
      <c r="B2258" t="s">
        <v>451</v>
      </c>
      <c r="C2258" s="1" t="s">
        <v>5</v>
      </c>
      <c r="D2258" s="1">
        <v>6</v>
      </c>
      <c r="E2258" s="1" t="s">
        <v>192</v>
      </c>
      <c r="F2258">
        <v>6</v>
      </c>
      <c r="G2258" s="1" t="str">
        <f>+VLOOKUP(bloque1_2[[#This Row],[niño]],BD.niños[[Código]:[sexo]],6,FALSE)</f>
        <v>7 y 8</v>
      </c>
      <c r="H2258" s="1" t="str">
        <f>+VLOOKUP(bloque1_2[[#This Row],[niño]],BD.niños[[Código]:[sexo]],7,FALSE)</f>
        <v>M</v>
      </c>
      <c r="I2258" s="1">
        <v>1</v>
      </c>
    </row>
    <row r="2259" spans="1:9" x14ac:dyDescent="0.55000000000000004">
      <c r="A2259" s="1">
        <v>71</v>
      </c>
      <c r="B2259" t="s">
        <v>451</v>
      </c>
      <c r="C2259" s="1" t="s">
        <v>5</v>
      </c>
      <c r="D2259" s="1">
        <v>6</v>
      </c>
      <c r="E2259" s="1" t="s">
        <v>195</v>
      </c>
      <c r="F2259">
        <v>7</v>
      </c>
      <c r="G2259" s="1" t="str">
        <f>+VLOOKUP(bloque1_2[[#This Row],[niño]],BD.niños[[Código]:[sexo]],6,FALSE)</f>
        <v>9 y 10</v>
      </c>
      <c r="H2259" s="1" t="str">
        <f>+VLOOKUP(bloque1_2[[#This Row],[niño]],BD.niños[[Código]:[sexo]],7,FALSE)</f>
        <v>M</v>
      </c>
      <c r="I2259" s="1">
        <v>1</v>
      </c>
    </row>
    <row r="2260" spans="1:9" x14ac:dyDescent="0.55000000000000004">
      <c r="A2260" s="1">
        <v>71</v>
      </c>
      <c r="B2260" t="s">
        <v>451</v>
      </c>
      <c r="C2260" s="1" t="s">
        <v>5</v>
      </c>
      <c r="D2260" s="1">
        <v>6</v>
      </c>
      <c r="E2260" s="1" t="s">
        <v>199</v>
      </c>
      <c r="F2260">
        <v>6</v>
      </c>
      <c r="G2260" s="1" t="str">
        <f>+VLOOKUP(bloque1_2[[#This Row],[niño]],BD.niños[[Código]:[sexo]],6,FALSE)</f>
        <v>9 y 10</v>
      </c>
      <c r="H2260" s="1" t="str">
        <f>+VLOOKUP(bloque1_2[[#This Row],[niño]],BD.niños[[Código]:[sexo]],7,FALSE)</f>
        <v>M</v>
      </c>
      <c r="I2260" s="1">
        <v>1</v>
      </c>
    </row>
    <row r="2261" spans="1:9" x14ac:dyDescent="0.55000000000000004">
      <c r="A2261" s="1">
        <v>71</v>
      </c>
      <c r="B2261" t="s">
        <v>451</v>
      </c>
      <c r="C2261" s="1" t="s">
        <v>5</v>
      </c>
      <c r="D2261" s="1">
        <v>6</v>
      </c>
      <c r="E2261" s="1" t="s">
        <v>203</v>
      </c>
      <c r="F2261">
        <v>6</v>
      </c>
      <c r="G2261" s="1" t="str">
        <f>+VLOOKUP(bloque1_2[[#This Row],[niño]],BD.niños[[Código]:[sexo]],6,FALSE)</f>
        <v>9 y 10</v>
      </c>
      <c r="H2261" s="1" t="str">
        <f>+VLOOKUP(bloque1_2[[#This Row],[niño]],BD.niños[[Código]:[sexo]],7,FALSE)</f>
        <v>F</v>
      </c>
      <c r="I2261" s="1">
        <v>1</v>
      </c>
    </row>
    <row r="2262" spans="1:9" x14ac:dyDescent="0.55000000000000004">
      <c r="A2262" s="1">
        <v>71</v>
      </c>
      <c r="B2262" t="s">
        <v>451</v>
      </c>
      <c r="C2262" s="1" t="s">
        <v>5</v>
      </c>
      <c r="D2262" s="1">
        <v>6</v>
      </c>
      <c r="E2262" s="1" t="s">
        <v>206</v>
      </c>
      <c r="F2262">
        <v>6</v>
      </c>
      <c r="G2262" s="1" t="str">
        <f>+VLOOKUP(bloque1_2[[#This Row],[niño]],BD.niños[[Código]:[sexo]],6,FALSE)</f>
        <v>9 y 10</v>
      </c>
      <c r="H2262" s="1" t="str">
        <f>+VLOOKUP(bloque1_2[[#This Row],[niño]],BD.niños[[Código]:[sexo]],7,FALSE)</f>
        <v>F</v>
      </c>
      <c r="I2262" s="1">
        <v>1</v>
      </c>
    </row>
    <row r="2263" spans="1:9" x14ac:dyDescent="0.55000000000000004">
      <c r="A2263" s="1">
        <v>71</v>
      </c>
      <c r="B2263" t="s">
        <v>451</v>
      </c>
      <c r="C2263" s="1" t="s">
        <v>5</v>
      </c>
      <c r="D2263" s="1">
        <v>6</v>
      </c>
      <c r="E2263" s="1" t="s">
        <v>210</v>
      </c>
      <c r="F2263">
        <v>6</v>
      </c>
      <c r="G2263" s="1" t="str">
        <f>+VLOOKUP(bloque1_2[[#This Row],[niño]],BD.niños[[Código]:[sexo]],6,FALSE)</f>
        <v>7 y 8</v>
      </c>
      <c r="H2263" s="1" t="str">
        <f>+VLOOKUP(bloque1_2[[#This Row],[niño]],BD.niños[[Código]:[sexo]],7,FALSE)</f>
        <v>M</v>
      </c>
      <c r="I2263" s="1">
        <v>1</v>
      </c>
    </row>
    <row r="2264" spans="1:9" x14ac:dyDescent="0.55000000000000004">
      <c r="A2264" s="1">
        <v>71</v>
      </c>
      <c r="B2264" t="s">
        <v>451</v>
      </c>
      <c r="C2264" s="1" t="s">
        <v>5</v>
      </c>
      <c r="D2264" s="1">
        <v>6</v>
      </c>
      <c r="E2264" s="1" t="s">
        <v>274</v>
      </c>
      <c r="F2264">
        <v>6</v>
      </c>
      <c r="G2264" s="1" t="str">
        <f>+VLOOKUP(bloque1_2[[#This Row],[niño]],BD.niños[[Código]:[sexo]],6,FALSE)</f>
        <v>5 y 6</v>
      </c>
      <c r="H2264" s="1" t="str">
        <f>+VLOOKUP(bloque1_2[[#This Row],[niño]],BD.niños[[Código]:[sexo]],7,FALSE)</f>
        <v>M</v>
      </c>
      <c r="I2264" s="1">
        <v>1</v>
      </c>
    </row>
    <row r="2265" spans="1:9" x14ac:dyDescent="0.55000000000000004">
      <c r="A2265" s="1">
        <v>71</v>
      </c>
      <c r="B2265" t="s">
        <v>451</v>
      </c>
      <c r="C2265" s="1" t="s">
        <v>5</v>
      </c>
      <c r="D2265" s="1">
        <v>6</v>
      </c>
      <c r="E2265" s="1" t="s">
        <v>276</v>
      </c>
      <c r="F2265">
        <v>6</v>
      </c>
      <c r="G2265" s="1" t="str">
        <f>+VLOOKUP(bloque1_2[[#This Row],[niño]],BD.niños[[Código]:[sexo]],6,FALSE)</f>
        <v>5 y 6</v>
      </c>
      <c r="H2265" s="1" t="str">
        <f>+VLOOKUP(bloque1_2[[#This Row],[niño]],BD.niños[[Código]:[sexo]],7,FALSE)</f>
        <v>M</v>
      </c>
      <c r="I2265" s="1">
        <v>1</v>
      </c>
    </row>
    <row r="2266" spans="1:9" x14ac:dyDescent="0.55000000000000004">
      <c r="A2266" s="1">
        <v>71</v>
      </c>
      <c r="B2266" t="s">
        <v>451</v>
      </c>
      <c r="C2266" s="1" t="s">
        <v>5</v>
      </c>
      <c r="D2266" s="1">
        <v>6</v>
      </c>
      <c r="E2266" s="1" t="s">
        <v>279</v>
      </c>
      <c r="F2266">
        <v>6</v>
      </c>
      <c r="G2266" s="1" t="str">
        <f>+VLOOKUP(bloque1_2[[#This Row],[niño]],BD.niños[[Código]:[sexo]],6,FALSE)</f>
        <v>7 y 8</v>
      </c>
      <c r="H2266" s="1" t="str">
        <f>+VLOOKUP(bloque1_2[[#This Row],[niño]],BD.niños[[Código]:[sexo]],7,FALSE)</f>
        <v>F</v>
      </c>
      <c r="I2266" s="1">
        <v>1</v>
      </c>
    </row>
    <row r="2267" spans="1:9" x14ac:dyDescent="0.55000000000000004">
      <c r="A2267" s="1">
        <v>71</v>
      </c>
      <c r="B2267" t="s">
        <v>451</v>
      </c>
      <c r="C2267" s="1" t="s">
        <v>5</v>
      </c>
      <c r="D2267" s="1">
        <v>6</v>
      </c>
      <c r="E2267" s="1" t="s">
        <v>282</v>
      </c>
      <c r="F2267">
        <v>5</v>
      </c>
      <c r="G2267" s="1" t="str">
        <f>+VLOOKUP(bloque1_2[[#This Row],[niño]],BD.niños[[Código]:[sexo]],6,FALSE)</f>
        <v>5 y 6</v>
      </c>
      <c r="H2267" s="1" t="str">
        <f>+VLOOKUP(bloque1_2[[#This Row],[niño]],BD.niños[[Código]:[sexo]],7,FALSE)</f>
        <v>F</v>
      </c>
      <c r="I2267" s="1">
        <v>1</v>
      </c>
    </row>
    <row r="2268" spans="1:9" x14ac:dyDescent="0.55000000000000004">
      <c r="A2268" s="1">
        <v>71</v>
      </c>
      <c r="B2268" t="s">
        <v>451</v>
      </c>
      <c r="C2268" s="1" t="s">
        <v>5</v>
      </c>
      <c r="D2268" s="1">
        <v>6</v>
      </c>
      <c r="E2268" s="1" t="s">
        <v>352</v>
      </c>
      <c r="F2268">
        <v>6</v>
      </c>
      <c r="G2268" s="1" t="str">
        <f>+VLOOKUP(bloque1_2[[#This Row],[niño]],BD.niños[[Código]:[sexo]],6,FALSE)</f>
        <v>7 y 8</v>
      </c>
      <c r="H2268" s="1" t="str">
        <f>+VLOOKUP(bloque1_2[[#This Row],[niño]],BD.niños[[Código]:[sexo]],7,FALSE)</f>
        <v>F</v>
      </c>
      <c r="I2268" s="1">
        <v>1</v>
      </c>
    </row>
    <row r="2269" spans="1:9" x14ac:dyDescent="0.55000000000000004">
      <c r="A2269" s="1">
        <v>71</v>
      </c>
      <c r="B2269" t="s">
        <v>451</v>
      </c>
      <c r="C2269" s="1" t="s">
        <v>5</v>
      </c>
      <c r="D2269" s="1">
        <v>6</v>
      </c>
      <c r="E2269" s="1" t="s">
        <v>357</v>
      </c>
      <c r="F2269">
        <v>6</v>
      </c>
      <c r="G2269" s="1" t="str">
        <f>+VLOOKUP(bloque1_2[[#This Row],[niño]],BD.niños[[Código]:[sexo]],6,FALSE)</f>
        <v>7 y 8</v>
      </c>
      <c r="H2269" s="1" t="str">
        <f>+VLOOKUP(bloque1_2[[#This Row],[niño]],BD.niños[[Código]:[sexo]],7,FALSE)</f>
        <v>M</v>
      </c>
      <c r="I2269" s="1">
        <v>1</v>
      </c>
    </row>
    <row r="2270" spans="1:9" x14ac:dyDescent="0.55000000000000004">
      <c r="A2270" s="1">
        <v>71</v>
      </c>
      <c r="B2270" t="s">
        <v>451</v>
      </c>
      <c r="C2270" s="1" t="s">
        <v>5</v>
      </c>
      <c r="D2270" s="1">
        <v>6</v>
      </c>
      <c r="E2270" s="1" t="s">
        <v>360</v>
      </c>
      <c r="F2270">
        <v>6</v>
      </c>
      <c r="G2270" s="1" t="str">
        <f>+VLOOKUP(bloque1_2[[#This Row],[niño]],BD.niños[[Código]:[sexo]],6,FALSE)</f>
        <v>9 y 10</v>
      </c>
      <c r="H2270" s="1" t="str">
        <f>+VLOOKUP(bloque1_2[[#This Row],[niño]],BD.niños[[Código]:[sexo]],7,FALSE)</f>
        <v>M</v>
      </c>
      <c r="I2270" s="1">
        <v>1</v>
      </c>
    </row>
    <row r="2271" spans="1:9" x14ac:dyDescent="0.55000000000000004">
      <c r="A2271" s="1">
        <v>71</v>
      </c>
      <c r="B2271" t="s">
        <v>451</v>
      </c>
      <c r="C2271" s="1" t="s">
        <v>5</v>
      </c>
      <c r="D2271" s="1">
        <v>6</v>
      </c>
      <c r="E2271" s="1" t="s">
        <v>364</v>
      </c>
      <c r="F2271">
        <v>6</v>
      </c>
      <c r="G2271" s="1" t="str">
        <f>+VLOOKUP(bloque1_2[[#This Row],[niño]],BD.niños[[Código]:[sexo]],6,FALSE)</f>
        <v>9 y 10</v>
      </c>
      <c r="H2271" s="1" t="str">
        <f>+VLOOKUP(bloque1_2[[#This Row],[niño]],BD.niños[[Código]:[sexo]],7,FALSE)</f>
        <v>M</v>
      </c>
      <c r="I2271" s="1">
        <v>1</v>
      </c>
    </row>
    <row r="2272" spans="1:9" x14ac:dyDescent="0.55000000000000004">
      <c r="A2272" s="1">
        <v>71</v>
      </c>
      <c r="B2272" t="s">
        <v>451</v>
      </c>
      <c r="C2272" s="1" t="s">
        <v>5</v>
      </c>
      <c r="D2272" s="1">
        <v>6</v>
      </c>
      <c r="E2272" s="1" t="s">
        <v>368</v>
      </c>
      <c r="F2272">
        <v>6</v>
      </c>
      <c r="G2272" s="1" t="str">
        <f>+VLOOKUP(bloque1_2[[#This Row],[niño]],BD.niños[[Código]:[sexo]],6,FALSE)</f>
        <v>9 y 10</v>
      </c>
      <c r="H2272" s="1" t="str">
        <f>+VLOOKUP(bloque1_2[[#This Row],[niño]],BD.niños[[Código]:[sexo]],7,FALSE)</f>
        <v>M</v>
      </c>
      <c r="I2272" s="1">
        <v>1</v>
      </c>
    </row>
    <row r="2273" spans="1:9" x14ac:dyDescent="0.55000000000000004">
      <c r="A2273" s="1">
        <v>71</v>
      </c>
      <c r="B2273" t="s">
        <v>451</v>
      </c>
      <c r="C2273" s="1" t="s">
        <v>5</v>
      </c>
      <c r="D2273" s="1">
        <v>6</v>
      </c>
      <c r="E2273" s="1" t="s">
        <v>371</v>
      </c>
      <c r="F2273">
        <v>6</v>
      </c>
      <c r="G2273" s="1" t="str">
        <f>+VLOOKUP(bloque1_2[[#This Row],[niño]],BD.niños[[Código]:[sexo]],6,FALSE)</f>
        <v>9 y 10</v>
      </c>
      <c r="H2273" s="1" t="str">
        <f>+VLOOKUP(bloque1_2[[#This Row],[niño]],BD.niños[[Código]:[sexo]],7,FALSE)</f>
        <v>F</v>
      </c>
      <c r="I2273" s="1">
        <v>1</v>
      </c>
    </row>
    <row r="2274" spans="1:9" x14ac:dyDescent="0.55000000000000004">
      <c r="A2274" s="1">
        <v>72</v>
      </c>
      <c r="B2274" t="s">
        <v>452</v>
      </c>
      <c r="C2274" s="1" t="s">
        <v>5</v>
      </c>
      <c r="D2274" s="1">
        <v>6</v>
      </c>
      <c r="E2274" s="1" t="s">
        <v>36</v>
      </c>
      <c r="F2274">
        <v>1</v>
      </c>
      <c r="G2274" s="1" t="str">
        <f>+VLOOKUP(bloque1_2[[#This Row],[niño]],BD.niños[[Código]:[sexo]],6,FALSE)</f>
        <v>5 y 6</v>
      </c>
      <c r="H2274" s="1" t="str">
        <f>+VLOOKUP(bloque1_2[[#This Row],[niño]],BD.niños[[Código]:[sexo]],7,FALSE)</f>
        <v>M</v>
      </c>
      <c r="I2274" s="1">
        <v>1</v>
      </c>
    </row>
    <row r="2275" spans="1:9" x14ac:dyDescent="0.55000000000000004">
      <c r="A2275" s="1">
        <v>72</v>
      </c>
      <c r="B2275" t="s">
        <v>452</v>
      </c>
      <c r="C2275" s="1" t="s">
        <v>5</v>
      </c>
      <c r="D2275" s="1">
        <v>6</v>
      </c>
      <c r="E2275" s="1" t="s">
        <v>40</v>
      </c>
      <c r="F2275">
        <v>6</v>
      </c>
      <c r="G2275" s="1" t="str">
        <f>+VLOOKUP(bloque1_2[[#This Row],[niño]],BD.niños[[Código]:[sexo]],6,FALSE)</f>
        <v>7 y 8</v>
      </c>
      <c r="H2275" s="1" t="str">
        <f>+VLOOKUP(bloque1_2[[#This Row],[niño]],BD.niños[[Código]:[sexo]],7,FALSE)</f>
        <v>M</v>
      </c>
      <c r="I2275" s="1">
        <v>1</v>
      </c>
    </row>
    <row r="2276" spans="1:9" x14ac:dyDescent="0.55000000000000004">
      <c r="A2276" s="1">
        <v>72</v>
      </c>
      <c r="B2276" t="s">
        <v>452</v>
      </c>
      <c r="C2276" s="1" t="s">
        <v>5</v>
      </c>
      <c r="D2276" s="1">
        <v>6</v>
      </c>
      <c r="E2276" s="1" t="s">
        <v>44</v>
      </c>
      <c r="F2276">
        <v>6</v>
      </c>
      <c r="G2276" s="1" t="str">
        <f>+VLOOKUP(bloque1_2[[#This Row],[niño]],BD.niños[[Código]:[sexo]],6,FALSE)</f>
        <v>7 y 8</v>
      </c>
      <c r="H2276" s="1" t="str">
        <f>+VLOOKUP(bloque1_2[[#This Row],[niño]],BD.niños[[Código]:[sexo]],7,FALSE)</f>
        <v>F</v>
      </c>
      <c r="I2276" s="1">
        <v>1</v>
      </c>
    </row>
    <row r="2277" spans="1:9" x14ac:dyDescent="0.55000000000000004">
      <c r="A2277" s="1">
        <v>72</v>
      </c>
      <c r="B2277" t="s">
        <v>452</v>
      </c>
      <c r="C2277" s="1" t="s">
        <v>5</v>
      </c>
      <c r="D2277" s="1">
        <v>6</v>
      </c>
      <c r="E2277" s="1" t="s">
        <v>48</v>
      </c>
      <c r="F2277">
        <v>0</v>
      </c>
      <c r="G2277" s="1" t="str">
        <f>+VLOOKUP(bloque1_2[[#This Row],[niño]],BD.niños[[Código]:[sexo]],6,FALSE)</f>
        <v>7 y 8</v>
      </c>
      <c r="H2277" s="1" t="str">
        <f>+VLOOKUP(bloque1_2[[#This Row],[niño]],BD.niños[[Código]:[sexo]],7,FALSE)</f>
        <v>F</v>
      </c>
      <c r="I2277" s="1">
        <v>1</v>
      </c>
    </row>
    <row r="2278" spans="1:9" x14ac:dyDescent="0.55000000000000004">
      <c r="A2278" s="1">
        <v>72</v>
      </c>
      <c r="B2278" t="s">
        <v>452</v>
      </c>
      <c r="C2278" s="1" t="s">
        <v>5</v>
      </c>
      <c r="D2278" s="1">
        <v>6</v>
      </c>
      <c r="E2278" s="1" t="s">
        <v>52</v>
      </c>
      <c r="F2278">
        <v>6</v>
      </c>
      <c r="G2278" s="1" t="str">
        <f>+VLOOKUP(bloque1_2[[#This Row],[niño]],BD.niños[[Código]:[sexo]],6,FALSE)</f>
        <v>7 y 8</v>
      </c>
      <c r="H2278" s="1" t="str">
        <f>+VLOOKUP(bloque1_2[[#This Row],[niño]],BD.niños[[Código]:[sexo]],7,FALSE)</f>
        <v>F</v>
      </c>
      <c r="I2278" s="1">
        <v>1</v>
      </c>
    </row>
    <row r="2279" spans="1:9" x14ac:dyDescent="0.55000000000000004">
      <c r="A2279" s="1">
        <v>72</v>
      </c>
      <c r="B2279" t="s">
        <v>452</v>
      </c>
      <c r="C2279" s="1" t="s">
        <v>5</v>
      </c>
      <c r="D2279" s="1">
        <v>6</v>
      </c>
      <c r="E2279" s="1" t="s">
        <v>56</v>
      </c>
      <c r="F2279">
        <v>6</v>
      </c>
      <c r="G2279" s="1" t="str">
        <f>+VLOOKUP(bloque1_2[[#This Row],[niño]],BD.niños[[Código]:[sexo]],6,FALSE)</f>
        <v>7 y 8</v>
      </c>
      <c r="H2279" s="1" t="str">
        <f>+VLOOKUP(bloque1_2[[#This Row],[niño]],BD.niños[[Código]:[sexo]],7,FALSE)</f>
        <v>F</v>
      </c>
      <c r="I2279" s="1">
        <v>1</v>
      </c>
    </row>
    <row r="2280" spans="1:9" x14ac:dyDescent="0.55000000000000004">
      <c r="A2280" s="1">
        <v>72</v>
      </c>
      <c r="B2280" t="s">
        <v>452</v>
      </c>
      <c r="C2280" s="1" t="s">
        <v>5</v>
      </c>
      <c r="D2280" s="1">
        <v>6</v>
      </c>
      <c r="E2280" s="1" t="s">
        <v>60</v>
      </c>
      <c r="F2280">
        <v>6</v>
      </c>
      <c r="G2280" s="1" t="str">
        <f>+VLOOKUP(bloque1_2[[#This Row],[niño]],BD.niños[[Código]:[sexo]],6,FALSE)</f>
        <v>9 y 10</v>
      </c>
      <c r="H2280" s="1" t="str">
        <f>+VLOOKUP(bloque1_2[[#This Row],[niño]],BD.niños[[Código]:[sexo]],7,FALSE)</f>
        <v>M</v>
      </c>
      <c r="I2280" s="1">
        <v>1</v>
      </c>
    </row>
    <row r="2281" spans="1:9" x14ac:dyDescent="0.55000000000000004">
      <c r="A2281" s="1">
        <v>72</v>
      </c>
      <c r="B2281" t="s">
        <v>452</v>
      </c>
      <c r="C2281" s="1" t="s">
        <v>5</v>
      </c>
      <c r="D2281" s="1">
        <v>6</v>
      </c>
      <c r="E2281" s="1" t="s">
        <v>64</v>
      </c>
      <c r="F2281">
        <v>0</v>
      </c>
      <c r="G2281" s="1" t="str">
        <f>+VLOOKUP(bloque1_2[[#This Row],[niño]],BD.niños[[Código]:[sexo]],6,FALSE)</f>
        <v>9 y 10</v>
      </c>
      <c r="H2281" s="1" t="str">
        <f>+VLOOKUP(bloque1_2[[#This Row],[niño]],BD.niños[[Código]:[sexo]],7,FALSE)</f>
        <v>F</v>
      </c>
      <c r="I2281" s="1">
        <v>1</v>
      </c>
    </row>
    <row r="2282" spans="1:9" x14ac:dyDescent="0.55000000000000004">
      <c r="A2282" s="1">
        <v>72</v>
      </c>
      <c r="B2282" t="s">
        <v>452</v>
      </c>
      <c r="C2282" s="1" t="s">
        <v>5</v>
      </c>
      <c r="D2282" s="1">
        <v>6</v>
      </c>
      <c r="E2282" s="1" t="s">
        <v>68</v>
      </c>
      <c r="F2282">
        <v>6</v>
      </c>
      <c r="G2282" s="1" t="str">
        <f>+VLOOKUP(bloque1_2[[#This Row],[niño]],BD.niños[[Código]:[sexo]],6,FALSE)</f>
        <v>9 y 10</v>
      </c>
      <c r="H2282" s="1" t="str">
        <f>+VLOOKUP(bloque1_2[[#This Row],[niño]],BD.niños[[Código]:[sexo]],7,FALSE)</f>
        <v>M</v>
      </c>
      <c r="I2282" s="1">
        <v>1</v>
      </c>
    </row>
    <row r="2283" spans="1:9" x14ac:dyDescent="0.55000000000000004">
      <c r="A2283" s="1">
        <v>72</v>
      </c>
      <c r="B2283" t="s">
        <v>452</v>
      </c>
      <c r="C2283" s="1" t="s">
        <v>5</v>
      </c>
      <c r="D2283" s="1">
        <v>6</v>
      </c>
      <c r="E2283" s="1" t="s">
        <v>72</v>
      </c>
      <c r="F2283">
        <v>6</v>
      </c>
      <c r="G2283" s="1" t="str">
        <f>+VLOOKUP(bloque1_2[[#This Row],[niño]],BD.niños[[Código]:[sexo]],6,FALSE)</f>
        <v>9 y 10</v>
      </c>
      <c r="H2283" s="1" t="str">
        <f>+VLOOKUP(bloque1_2[[#This Row],[niño]],BD.niños[[Código]:[sexo]],7,FALSE)</f>
        <v>F</v>
      </c>
      <c r="I2283" s="1">
        <v>1</v>
      </c>
    </row>
    <row r="2284" spans="1:9" x14ac:dyDescent="0.55000000000000004">
      <c r="A2284" s="1">
        <v>72</v>
      </c>
      <c r="B2284" t="s">
        <v>452</v>
      </c>
      <c r="C2284" s="1" t="s">
        <v>5</v>
      </c>
      <c r="D2284" s="1">
        <v>6</v>
      </c>
      <c r="E2284" s="1" t="s">
        <v>75</v>
      </c>
      <c r="F2284">
        <v>6</v>
      </c>
      <c r="G2284" s="1" t="str">
        <f>+VLOOKUP(bloque1_2[[#This Row],[niño]],BD.niños[[Código]:[sexo]],6,FALSE)</f>
        <v>9 y 10</v>
      </c>
      <c r="H2284" s="1" t="str">
        <f>+VLOOKUP(bloque1_2[[#This Row],[niño]],BD.niños[[Código]:[sexo]],7,FALSE)</f>
        <v>F</v>
      </c>
      <c r="I2284" s="1">
        <v>1</v>
      </c>
    </row>
    <row r="2285" spans="1:9" x14ac:dyDescent="0.55000000000000004">
      <c r="A2285" s="1">
        <v>72</v>
      </c>
      <c r="B2285" t="s">
        <v>452</v>
      </c>
      <c r="C2285" s="1" t="s">
        <v>5</v>
      </c>
      <c r="D2285" s="1">
        <v>6</v>
      </c>
      <c r="E2285" s="1" t="s">
        <v>78</v>
      </c>
      <c r="F2285">
        <v>7</v>
      </c>
      <c r="G2285" s="1" t="str">
        <f>+VLOOKUP(bloque1_2[[#This Row],[niño]],BD.niños[[Código]:[sexo]],6,FALSE)</f>
        <v>5 y 6</v>
      </c>
      <c r="H2285" s="1" t="str">
        <f>+VLOOKUP(bloque1_2[[#This Row],[niño]],BD.niños[[Código]:[sexo]],7,FALSE)</f>
        <v>M</v>
      </c>
      <c r="I2285" s="1">
        <v>1</v>
      </c>
    </row>
    <row r="2286" spans="1:9" x14ac:dyDescent="0.55000000000000004">
      <c r="A2286" s="1">
        <v>72</v>
      </c>
      <c r="B2286" t="s">
        <v>452</v>
      </c>
      <c r="C2286" s="1" t="s">
        <v>5</v>
      </c>
      <c r="D2286" s="1">
        <v>6</v>
      </c>
      <c r="E2286" s="1" t="s">
        <v>82</v>
      </c>
      <c r="F2286">
        <v>6</v>
      </c>
      <c r="G2286" s="1" t="str">
        <f>+VLOOKUP(bloque1_2[[#This Row],[niño]],BD.niños[[Código]:[sexo]],6,FALSE)</f>
        <v>5 y 6</v>
      </c>
      <c r="H2286" s="1" t="str">
        <f>+VLOOKUP(bloque1_2[[#This Row],[niño]],BD.niños[[Código]:[sexo]],7,FALSE)</f>
        <v>F</v>
      </c>
      <c r="I2286" s="1">
        <v>1</v>
      </c>
    </row>
    <row r="2287" spans="1:9" x14ac:dyDescent="0.55000000000000004">
      <c r="A2287" s="1">
        <v>72</v>
      </c>
      <c r="B2287" t="s">
        <v>452</v>
      </c>
      <c r="C2287" s="1" t="s">
        <v>5</v>
      </c>
      <c r="D2287" s="1">
        <v>6</v>
      </c>
      <c r="E2287" s="1" t="s">
        <v>85</v>
      </c>
      <c r="F2287">
        <v>6</v>
      </c>
      <c r="G2287" s="1" t="str">
        <f>+VLOOKUP(bloque1_2[[#This Row],[niño]],BD.niños[[Código]:[sexo]],6,FALSE)</f>
        <v>5 y 6</v>
      </c>
      <c r="H2287" s="1" t="str">
        <f>+VLOOKUP(bloque1_2[[#This Row],[niño]],BD.niños[[Código]:[sexo]],7,FALSE)</f>
        <v>M</v>
      </c>
      <c r="I2287" s="1">
        <v>1</v>
      </c>
    </row>
    <row r="2288" spans="1:9" x14ac:dyDescent="0.55000000000000004">
      <c r="A2288" s="1">
        <v>72</v>
      </c>
      <c r="B2288" t="s">
        <v>452</v>
      </c>
      <c r="C2288" s="1" t="s">
        <v>5</v>
      </c>
      <c r="D2288" s="1">
        <v>6</v>
      </c>
      <c r="E2288" s="1" t="s">
        <v>184</v>
      </c>
      <c r="F2288">
        <v>5</v>
      </c>
      <c r="G2288" s="1" t="str">
        <f>+VLOOKUP(bloque1_2[[#This Row],[niño]],BD.niños[[Código]:[sexo]],6,FALSE)</f>
        <v>7 y 8</v>
      </c>
      <c r="H2288" s="1" t="str">
        <f>+VLOOKUP(bloque1_2[[#This Row],[niño]],BD.niños[[Código]:[sexo]],7,FALSE)</f>
        <v>M</v>
      </c>
      <c r="I2288" s="1">
        <v>1</v>
      </c>
    </row>
    <row r="2289" spans="1:9" x14ac:dyDescent="0.55000000000000004">
      <c r="A2289" s="1">
        <v>72</v>
      </c>
      <c r="B2289" t="s">
        <v>452</v>
      </c>
      <c r="C2289" s="1" t="s">
        <v>5</v>
      </c>
      <c r="D2289" s="1">
        <v>6</v>
      </c>
      <c r="E2289" s="1" t="s">
        <v>187</v>
      </c>
      <c r="F2289">
        <v>6</v>
      </c>
      <c r="G2289" s="1" t="str">
        <f>+VLOOKUP(bloque1_2[[#This Row],[niño]],BD.niños[[Código]:[sexo]],6,FALSE)</f>
        <v>7 y 8</v>
      </c>
      <c r="H2289" s="1" t="str">
        <f>+VLOOKUP(bloque1_2[[#This Row],[niño]],BD.niños[[Código]:[sexo]],7,FALSE)</f>
        <v>F</v>
      </c>
      <c r="I2289" s="1">
        <v>1</v>
      </c>
    </row>
    <row r="2290" spans="1:9" x14ac:dyDescent="0.55000000000000004">
      <c r="A2290" s="1">
        <v>72</v>
      </c>
      <c r="B2290" t="s">
        <v>452</v>
      </c>
      <c r="C2290" s="1" t="s">
        <v>5</v>
      </c>
      <c r="D2290" s="1">
        <v>6</v>
      </c>
      <c r="E2290" s="1" t="s">
        <v>192</v>
      </c>
      <c r="F2290">
        <v>6</v>
      </c>
      <c r="G2290" s="1" t="str">
        <f>+VLOOKUP(bloque1_2[[#This Row],[niño]],BD.niños[[Código]:[sexo]],6,FALSE)</f>
        <v>7 y 8</v>
      </c>
      <c r="H2290" s="1" t="str">
        <f>+VLOOKUP(bloque1_2[[#This Row],[niño]],BD.niños[[Código]:[sexo]],7,FALSE)</f>
        <v>M</v>
      </c>
      <c r="I2290" s="1">
        <v>1</v>
      </c>
    </row>
    <row r="2291" spans="1:9" x14ac:dyDescent="0.55000000000000004">
      <c r="A2291" s="1">
        <v>72</v>
      </c>
      <c r="B2291" t="s">
        <v>452</v>
      </c>
      <c r="C2291" s="1" t="s">
        <v>5</v>
      </c>
      <c r="D2291" s="1">
        <v>6</v>
      </c>
      <c r="E2291" s="1" t="s">
        <v>195</v>
      </c>
      <c r="F2291">
        <v>6</v>
      </c>
      <c r="G2291" s="1" t="str">
        <f>+VLOOKUP(bloque1_2[[#This Row],[niño]],BD.niños[[Código]:[sexo]],6,FALSE)</f>
        <v>9 y 10</v>
      </c>
      <c r="H2291" s="1" t="str">
        <f>+VLOOKUP(bloque1_2[[#This Row],[niño]],BD.niños[[Código]:[sexo]],7,FALSE)</f>
        <v>M</v>
      </c>
      <c r="I2291" s="1">
        <v>1</v>
      </c>
    </row>
    <row r="2292" spans="1:9" x14ac:dyDescent="0.55000000000000004">
      <c r="A2292" s="1">
        <v>72</v>
      </c>
      <c r="B2292" t="s">
        <v>452</v>
      </c>
      <c r="C2292" s="1" t="s">
        <v>5</v>
      </c>
      <c r="D2292" s="1">
        <v>6</v>
      </c>
      <c r="E2292" s="1" t="s">
        <v>199</v>
      </c>
      <c r="F2292">
        <v>6</v>
      </c>
      <c r="G2292" s="1" t="str">
        <f>+VLOOKUP(bloque1_2[[#This Row],[niño]],BD.niños[[Código]:[sexo]],6,FALSE)</f>
        <v>9 y 10</v>
      </c>
      <c r="H2292" s="1" t="str">
        <f>+VLOOKUP(bloque1_2[[#This Row],[niño]],BD.niños[[Código]:[sexo]],7,FALSE)</f>
        <v>M</v>
      </c>
      <c r="I2292" s="1">
        <v>1</v>
      </c>
    </row>
    <row r="2293" spans="1:9" x14ac:dyDescent="0.55000000000000004">
      <c r="A2293" s="1">
        <v>72</v>
      </c>
      <c r="B2293" t="s">
        <v>452</v>
      </c>
      <c r="C2293" s="1" t="s">
        <v>5</v>
      </c>
      <c r="D2293" s="1">
        <v>6</v>
      </c>
      <c r="E2293" s="1" t="s">
        <v>203</v>
      </c>
      <c r="F2293">
        <v>6</v>
      </c>
      <c r="G2293" s="1" t="str">
        <f>+VLOOKUP(bloque1_2[[#This Row],[niño]],BD.niños[[Código]:[sexo]],6,FALSE)</f>
        <v>9 y 10</v>
      </c>
      <c r="H2293" s="1" t="str">
        <f>+VLOOKUP(bloque1_2[[#This Row],[niño]],BD.niños[[Código]:[sexo]],7,FALSE)</f>
        <v>F</v>
      </c>
      <c r="I2293" s="1">
        <v>1</v>
      </c>
    </row>
    <row r="2294" spans="1:9" x14ac:dyDescent="0.55000000000000004">
      <c r="A2294" s="1">
        <v>72</v>
      </c>
      <c r="B2294" t="s">
        <v>452</v>
      </c>
      <c r="C2294" s="1" t="s">
        <v>5</v>
      </c>
      <c r="D2294" s="1">
        <v>6</v>
      </c>
      <c r="E2294" s="1" t="s">
        <v>206</v>
      </c>
      <c r="F2294">
        <v>5</v>
      </c>
      <c r="G2294" s="1" t="str">
        <f>+VLOOKUP(bloque1_2[[#This Row],[niño]],BD.niños[[Código]:[sexo]],6,FALSE)</f>
        <v>9 y 10</v>
      </c>
      <c r="H2294" s="1" t="str">
        <f>+VLOOKUP(bloque1_2[[#This Row],[niño]],BD.niños[[Código]:[sexo]],7,FALSE)</f>
        <v>F</v>
      </c>
      <c r="I2294" s="1">
        <v>1</v>
      </c>
    </row>
    <row r="2295" spans="1:9" x14ac:dyDescent="0.55000000000000004">
      <c r="A2295" s="1">
        <v>72</v>
      </c>
      <c r="B2295" t="s">
        <v>452</v>
      </c>
      <c r="C2295" s="1" t="s">
        <v>5</v>
      </c>
      <c r="D2295" s="1">
        <v>6</v>
      </c>
      <c r="E2295" s="1" t="s">
        <v>210</v>
      </c>
      <c r="F2295">
        <v>6</v>
      </c>
      <c r="G2295" s="1" t="str">
        <f>+VLOOKUP(bloque1_2[[#This Row],[niño]],BD.niños[[Código]:[sexo]],6,FALSE)</f>
        <v>7 y 8</v>
      </c>
      <c r="H2295" s="1" t="str">
        <f>+VLOOKUP(bloque1_2[[#This Row],[niño]],BD.niños[[Código]:[sexo]],7,FALSE)</f>
        <v>M</v>
      </c>
      <c r="I2295" s="1">
        <v>1</v>
      </c>
    </row>
    <row r="2296" spans="1:9" x14ac:dyDescent="0.55000000000000004">
      <c r="A2296" s="1">
        <v>72</v>
      </c>
      <c r="B2296" t="s">
        <v>452</v>
      </c>
      <c r="C2296" s="1" t="s">
        <v>5</v>
      </c>
      <c r="D2296" s="1">
        <v>6</v>
      </c>
      <c r="E2296" s="1" t="s">
        <v>274</v>
      </c>
      <c r="F2296">
        <v>1</v>
      </c>
      <c r="G2296" s="1" t="str">
        <f>+VLOOKUP(bloque1_2[[#This Row],[niño]],BD.niños[[Código]:[sexo]],6,FALSE)</f>
        <v>5 y 6</v>
      </c>
      <c r="H2296" s="1" t="str">
        <f>+VLOOKUP(bloque1_2[[#This Row],[niño]],BD.niños[[Código]:[sexo]],7,FALSE)</f>
        <v>M</v>
      </c>
      <c r="I2296" s="1">
        <v>1</v>
      </c>
    </row>
    <row r="2297" spans="1:9" x14ac:dyDescent="0.55000000000000004">
      <c r="A2297" s="1">
        <v>72</v>
      </c>
      <c r="B2297" t="s">
        <v>452</v>
      </c>
      <c r="C2297" s="1" t="s">
        <v>5</v>
      </c>
      <c r="D2297" s="1">
        <v>6</v>
      </c>
      <c r="E2297" s="1" t="s">
        <v>276</v>
      </c>
      <c r="F2297">
        <v>4</v>
      </c>
      <c r="G2297" s="1" t="str">
        <f>+VLOOKUP(bloque1_2[[#This Row],[niño]],BD.niños[[Código]:[sexo]],6,FALSE)</f>
        <v>5 y 6</v>
      </c>
      <c r="H2297" s="1" t="str">
        <f>+VLOOKUP(bloque1_2[[#This Row],[niño]],BD.niños[[Código]:[sexo]],7,FALSE)</f>
        <v>M</v>
      </c>
      <c r="I2297" s="1">
        <v>1</v>
      </c>
    </row>
    <row r="2298" spans="1:9" x14ac:dyDescent="0.55000000000000004">
      <c r="A2298" s="1">
        <v>72</v>
      </c>
      <c r="B2298" t="s">
        <v>452</v>
      </c>
      <c r="C2298" s="1" t="s">
        <v>5</v>
      </c>
      <c r="D2298" s="1">
        <v>6</v>
      </c>
      <c r="E2298" s="1" t="s">
        <v>279</v>
      </c>
      <c r="F2298">
        <v>5</v>
      </c>
      <c r="G2298" s="1" t="str">
        <f>+VLOOKUP(bloque1_2[[#This Row],[niño]],BD.niños[[Código]:[sexo]],6,FALSE)</f>
        <v>7 y 8</v>
      </c>
      <c r="H2298" s="1" t="str">
        <f>+VLOOKUP(bloque1_2[[#This Row],[niño]],BD.niños[[Código]:[sexo]],7,FALSE)</f>
        <v>F</v>
      </c>
      <c r="I2298" s="1">
        <v>1</v>
      </c>
    </row>
    <row r="2299" spans="1:9" x14ac:dyDescent="0.55000000000000004">
      <c r="A2299" s="1">
        <v>72</v>
      </c>
      <c r="B2299" t="s">
        <v>452</v>
      </c>
      <c r="C2299" s="1" t="s">
        <v>5</v>
      </c>
      <c r="D2299" s="1">
        <v>6</v>
      </c>
      <c r="E2299" s="1" t="s">
        <v>282</v>
      </c>
      <c r="F2299">
        <v>6</v>
      </c>
      <c r="G2299" s="1" t="str">
        <f>+VLOOKUP(bloque1_2[[#This Row],[niño]],BD.niños[[Código]:[sexo]],6,FALSE)</f>
        <v>5 y 6</v>
      </c>
      <c r="H2299" s="1" t="str">
        <f>+VLOOKUP(bloque1_2[[#This Row],[niño]],BD.niños[[Código]:[sexo]],7,FALSE)</f>
        <v>F</v>
      </c>
      <c r="I2299" s="1">
        <v>1</v>
      </c>
    </row>
    <row r="2300" spans="1:9" x14ac:dyDescent="0.55000000000000004">
      <c r="A2300" s="1">
        <v>72</v>
      </c>
      <c r="B2300" t="s">
        <v>452</v>
      </c>
      <c r="C2300" s="1" t="s">
        <v>5</v>
      </c>
      <c r="D2300" s="1">
        <v>6</v>
      </c>
      <c r="E2300" s="1" t="s">
        <v>352</v>
      </c>
      <c r="F2300">
        <v>5</v>
      </c>
      <c r="G2300" s="1" t="str">
        <f>+VLOOKUP(bloque1_2[[#This Row],[niño]],BD.niños[[Código]:[sexo]],6,FALSE)</f>
        <v>7 y 8</v>
      </c>
      <c r="H2300" s="1" t="str">
        <f>+VLOOKUP(bloque1_2[[#This Row],[niño]],BD.niños[[Código]:[sexo]],7,FALSE)</f>
        <v>F</v>
      </c>
      <c r="I2300" s="1">
        <v>1</v>
      </c>
    </row>
    <row r="2301" spans="1:9" x14ac:dyDescent="0.55000000000000004">
      <c r="A2301" s="1">
        <v>72</v>
      </c>
      <c r="B2301" t="s">
        <v>452</v>
      </c>
      <c r="C2301" s="1" t="s">
        <v>5</v>
      </c>
      <c r="D2301" s="1">
        <v>6</v>
      </c>
      <c r="E2301" s="1" t="s">
        <v>357</v>
      </c>
      <c r="F2301">
        <v>5</v>
      </c>
      <c r="G2301" s="1" t="str">
        <f>+VLOOKUP(bloque1_2[[#This Row],[niño]],BD.niños[[Código]:[sexo]],6,FALSE)</f>
        <v>7 y 8</v>
      </c>
      <c r="H2301" s="1" t="str">
        <f>+VLOOKUP(bloque1_2[[#This Row],[niño]],BD.niños[[Código]:[sexo]],7,FALSE)</f>
        <v>M</v>
      </c>
      <c r="I2301" s="1">
        <v>1</v>
      </c>
    </row>
    <row r="2302" spans="1:9" x14ac:dyDescent="0.55000000000000004">
      <c r="A2302" s="1">
        <v>72</v>
      </c>
      <c r="B2302" t="s">
        <v>452</v>
      </c>
      <c r="C2302" s="1" t="s">
        <v>5</v>
      </c>
      <c r="D2302" s="1">
        <v>6</v>
      </c>
      <c r="E2302" s="1" t="s">
        <v>360</v>
      </c>
      <c r="F2302">
        <v>6</v>
      </c>
      <c r="G2302" s="1" t="str">
        <f>+VLOOKUP(bloque1_2[[#This Row],[niño]],BD.niños[[Código]:[sexo]],6,FALSE)</f>
        <v>9 y 10</v>
      </c>
      <c r="H2302" s="1" t="str">
        <f>+VLOOKUP(bloque1_2[[#This Row],[niño]],BD.niños[[Código]:[sexo]],7,FALSE)</f>
        <v>M</v>
      </c>
      <c r="I2302" s="1">
        <v>1</v>
      </c>
    </row>
    <row r="2303" spans="1:9" x14ac:dyDescent="0.55000000000000004">
      <c r="A2303" s="1">
        <v>72</v>
      </c>
      <c r="B2303" t="s">
        <v>452</v>
      </c>
      <c r="C2303" s="1" t="s">
        <v>5</v>
      </c>
      <c r="D2303" s="1">
        <v>6</v>
      </c>
      <c r="E2303" s="1" t="s">
        <v>364</v>
      </c>
      <c r="F2303">
        <v>6</v>
      </c>
      <c r="G2303" s="1" t="str">
        <f>+VLOOKUP(bloque1_2[[#This Row],[niño]],BD.niños[[Código]:[sexo]],6,FALSE)</f>
        <v>9 y 10</v>
      </c>
      <c r="H2303" s="1" t="str">
        <f>+VLOOKUP(bloque1_2[[#This Row],[niño]],BD.niños[[Código]:[sexo]],7,FALSE)</f>
        <v>M</v>
      </c>
      <c r="I2303" s="1">
        <v>1</v>
      </c>
    </row>
    <row r="2304" spans="1:9" x14ac:dyDescent="0.55000000000000004">
      <c r="A2304" s="1">
        <v>72</v>
      </c>
      <c r="B2304" t="s">
        <v>452</v>
      </c>
      <c r="C2304" s="1" t="s">
        <v>5</v>
      </c>
      <c r="D2304" s="1">
        <v>6</v>
      </c>
      <c r="E2304" s="1" t="s">
        <v>368</v>
      </c>
      <c r="F2304">
        <v>6</v>
      </c>
      <c r="G2304" s="1" t="str">
        <f>+VLOOKUP(bloque1_2[[#This Row],[niño]],BD.niños[[Código]:[sexo]],6,FALSE)</f>
        <v>9 y 10</v>
      </c>
      <c r="H2304" s="1" t="str">
        <f>+VLOOKUP(bloque1_2[[#This Row],[niño]],BD.niños[[Código]:[sexo]],7,FALSE)</f>
        <v>M</v>
      </c>
      <c r="I2304" s="1">
        <v>1</v>
      </c>
    </row>
    <row r="2305" spans="1:9" x14ac:dyDescent="0.55000000000000004">
      <c r="A2305" s="1">
        <v>72</v>
      </c>
      <c r="B2305" t="s">
        <v>452</v>
      </c>
      <c r="C2305" s="1" t="s">
        <v>5</v>
      </c>
      <c r="D2305" s="1">
        <v>6</v>
      </c>
      <c r="E2305" s="1" t="s">
        <v>371</v>
      </c>
      <c r="F2305">
        <v>6</v>
      </c>
      <c r="G2305" s="1" t="str">
        <f>+VLOOKUP(bloque1_2[[#This Row],[niño]],BD.niños[[Código]:[sexo]],6,FALSE)</f>
        <v>9 y 10</v>
      </c>
      <c r="H2305" s="1" t="str">
        <f>+VLOOKUP(bloque1_2[[#This Row],[niño]],BD.niños[[Código]:[sexo]],7,FALSE)</f>
        <v>F</v>
      </c>
      <c r="I2305" s="1">
        <v>1</v>
      </c>
    </row>
    <row r="2306" spans="1:9" x14ac:dyDescent="0.55000000000000004">
      <c r="A2306" s="1">
        <v>73</v>
      </c>
      <c r="B2306" t="s">
        <v>453</v>
      </c>
      <c r="C2306" s="1" t="s">
        <v>4</v>
      </c>
      <c r="D2306" s="1">
        <v>5</v>
      </c>
      <c r="E2306" s="1" t="s">
        <v>36</v>
      </c>
      <c r="F2306">
        <v>7</v>
      </c>
      <c r="G2306" s="1" t="str">
        <f>+VLOOKUP(bloque1_2[[#This Row],[niño]],BD.niños[[Código]:[sexo]],6,FALSE)</f>
        <v>5 y 6</v>
      </c>
      <c r="H2306" s="1" t="str">
        <f>+VLOOKUP(bloque1_2[[#This Row],[niño]],BD.niños[[Código]:[sexo]],7,FALSE)</f>
        <v>M</v>
      </c>
      <c r="I2306" s="1">
        <v>1</v>
      </c>
    </row>
    <row r="2307" spans="1:9" x14ac:dyDescent="0.55000000000000004">
      <c r="A2307" s="1">
        <v>73</v>
      </c>
      <c r="B2307" t="s">
        <v>453</v>
      </c>
      <c r="C2307" s="1" t="s">
        <v>4</v>
      </c>
      <c r="D2307" s="1">
        <v>5</v>
      </c>
      <c r="E2307" s="1" t="s">
        <v>40</v>
      </c>
      <c r="F2307">
        <v>5</v>
      </c>
      <c r="G2307" s="1" t="str">
        <f>+VLOOKUP(bloque1_2[[#This Row],[niño]],BD.niños[[Código]:[sexo]],6,FALSE)</f>
        <v>7 y 8</v>
      </c>
      <c r="H2307" s="1" t="str">
        <f>+VLOOKUP(bloque1_2[[#This Row],[niño]],BD.niños[[Código]:[sexo]],7,FALSE)</f>
        <v>M</v>
      </c>
      <c r="I2307" s="1">
        <v>1</v>
      </c>
    </row>
    <row r="2308" spans="1:9" x14ac:dyDescent="0.55000000000000004">
      <c r="A2308" s="1">
        <v>73</v>
      </c>
      <c r="B2308" t="s">
        <v>453</v>
      </c>
      <c r="C2308" s="1" t="s">
        <v>4</v>
      </c>
      <c r="D2308" s="1">
        <v>5</v>
      </c>
      <c r="E2308" s="1" t="s">
        <v>44</v>
      </c>
      <c r="F2308">
        <v>7</v>
      </c>
      <c r="G2308" s="1" t="str">
        <f>+VLOOKUP(bloque1_2[[#This Row],[niño]],BD.niños[[Código]:[sexo]],6,FALSE)</f>
        <v>7 y 8</v>
      </c>
      <c r="H2308" s="1" t="str">
        <f>+VLOOKUP(bloque1_2[[#This Row],[niño]],BD.niños[[Código]:[sexo]],7,FALSE)</f>
        <v>F</v>
      </c>
      <c r="I2308" s="1">
        <v>1</v>
      </c>
    </row>
    <row r="2309" spans="1:9" x14ac:dyDescent="0.55000000000000004">
      <c r="A2309" s="1">
        <v>73</v>
      </c>
      <c r="B2309" t="s">
        <v>453</v>
      </c>
      <c r="C2309" s="1" t="s">
        <v>4</v>
      </c>
      <c r="D2309" s="1">
        <v>5</v>
      </c>
      <c r="E2309" s="1" t="s">
        <v>48</v>
      </c>
      <c r="F2309">
        <v>4</v>
      </c>
      <c r="G2309" s="1" t="str">
        <f>+VLOOKUP(bloque1_2[[#This Row],[niño]],BD.niños[[Código]:[sexo]],6,FALSE)</f>
        <v>7 y 8</v>
      </c>
      <c r="H2309" s="1" t="str">
        <f>+VLOOKUP(bloque1_2[[#This Row],[niño]],BD.niños[[Código]:[sexo]],7,FALSE)</f>
        <v>F</v>
      </c>
      <c r="I2309" s="1">
        <v>1</v>
      </c>
    </row>
    <row r="2310" spans="1:9" x14ac:dyDescent="0.55000000000000004">
      <c r="A2310" s="1">
        <v>73</v>
      </c>
      <c r="B2310" t="s">
        <v>453</v>
      </c>
      <c r="C2310" s="1" t="s">
        <v>4</v>
      </c>
      <c r="D2310" s="1">
        <v>5</v>
      </c>
      <c r="E2310" s="1" t="s">
        <v>52</v>
      </c>
      <c r="F2310">
        <v>5</v>
      </c>
      <c r="G2310" s="1" t="str">
        <f>+VLOOKUP(bloque1_2[[#This Row],[niño]],BD.niños[[Código]:[sexo]],6,FALSE)</f>
        <v>7 y 8</v>
      </c>
      <c r="H2310" s="1" t="str">
        <f>+VLOOKUP(bloque1_2[[#This Row],[niño]],BD.niños[[Código]:[sexo]],7,FALSE)</f>
        <v>F</v>
      </c>
      <c r="I2310" s="1">
        <v>1</v>
      </c>
    </row>
    <row r="2311" spans="1:9" x14ac:dyDescent="0.55000000000000004">
      <c r="A2311" s="1">
        <v>73</v>
      </c>
      <c r="B2311" t="s">
        <v>453</v>
      </c>
      <c r="C2311" s="1" t="s">
        <v>4</v>
      </c>
      <c r="D2311" s="1">
        <v>5</v>
      </c>
      <c r="E2311" s="1" t="s">
        <v>56</v>
      </c>
      <c r="F2311">
        <v>5</v>
      </c>
      <c r="G2311" s="1" t="str">
        <f>+VLOOKUP(bloque1_2[[#This Row],[niño]],BD.niños[[Código]:[sexo]],6,FALSE)</f>
        <v>7 y 8</v>
      </c>
      <c r="H2311" s="1" t="str">
        <f>+VLOOKUP(bloque1_2[[#This Row],[niño]],BD.niños[[Código]:[sexo]],7,FALSE)</f>
        <v>F</v>
      </c>
      <c r="I2311" s="1">
        <v>1</v>
      </c>
    </row>
    <row r="2312" spans="1:9" x14ac:dyDescent="0.55000000000000004">
      <c r="A2312" s="1">
        <v>73</v>
      </c>
      <c r="B2312" t="s">
        <v>453</v>
      </c>
      <c r="C2312" s="1" t="s">
        <v>4</v>
      </c>
      <c r="D2312" s="1">
        <v>5</v>
      </c>
      <c r="E2312" s="1" t="s">
        <v>60</v>
      </c>
      <c r="F2312">
        <v>6</v>
      </c>
      <c r="G2312" s="1" t="str">
        <f>+VLOOKUP(bloque1_2[[#This Row],[niño]],BD.niños[[Código]:[sexo]],6,FALSE)</f>
        <v>9 y 10</v>
      </c>
      <c r="H2312" s="1" t="str">
        <f>+VLOOKUP(bloque1_2[[#This Row],[niño]],BD.niños[[Código]:[sexo]],7,FALSE)</f>
        <v>M</v>
      </c>
      <c r="I2312" s="1">
        <v>1</v>
      </c>
    </row>
    <row r="2313" spans="1:9" x14ac:dyDescent="0.55000000000000004">
      <c r="A2313" s="1">
        <v>73</v>
      </c>
      <c r="B2313" t="s">
        <v>453</v>
      </c>
      <c r="C2313" s="1" t="s">
        <v>4</v>
      </c>
      <c r="D2313" s="1">
        <v>5</v>
      </c>
      <c r="E2313" s="1" t="s">
        <v>64</v>
      </c>
      <c r="F2313">
        <v>6</v>
      </c>
      <c r="G2313" s="1" t="str">
        <f>+VLOOKUP(bloque1_2[[#This Row],[niño]],BD.niños[[Código]:[sexo]],6,FALSE)</f>
        <v>9 y 10</v>
      </c>
      <c r="H2313" s="1" t="str">
        <f>+VLOOKUP(bloque1_2[[#This Row],[niño]],BD.niños[[Código]:[sexo]],7,FALSE)</f>
        <v>F</v>
      </c>
      <c r="I2313" s="1">
        <v>1</v>
      </c>
    </row>
    <row r="2314" spans="1:9" x14ac:dyDescent="0.55000000000000004">
      <c r="A2314" s="1">
        <v>73</v>
      </c>
      <c r="B2314" t="s">
        <v>453</v>
      </c>
      <c r="C2314" s="1" t="s">
        <v>4</v>
      </c>
      <c r="D2314" s="1">
        <v>5</v>
      </c>
      <c r="E2314" s="1" t="s">
        <v>68</v>
      </c>
      <c r="F2314">
        <v>4</v>
      </c>
      <c r="G2314" s="1" t="str">
        <f>+VLOOKUP(bloque1_2[[#This Row],[niño]],BD.niños[[Código]:[sexo]],6,FALSE)</f>
        <v>9 y 10</v>
      </c>
      <c r="H2314" s="1" t="str">
        <f>+VLOOKUP(bloque1_2[[#This Row],[niño]],BD.niños[[Código]:[sexo]],7,FALSE)</f>
        <v>M</v>
      </c>
      <c r="I2314" s="1">
        <v>1</v>
      </c>
    </row>
    <row r="2315" spans="1:9" x14ac:dyDescent="0.55000000000000004">
      <c r="A2315" s="1">
        <v>73</v>
      </c>
      <c r="B2315" t="s">
        <v>453</v>
      </c>
      <c r="C2315" s="1" t="s">
        <v>4</v>
      </c>
      <c r="D2315" s="1">
        <v>5</v>
      </c>
      <c r="E2315" s="1" t="s">
        <v>72</v>
      </c>
      <c r="F2315">
        <v>7</v>
      </c>
      <c r="G2315" s="1" t="str">
        <f>+VLOOKUP(bloque1_2[[#This Row],[niño]],BD.niños[[Código]:[sexo]],6,FALSE)</f>
        <v>9 y 10</v>
      </c>
      <c r="H2315" s="1" t="str">
        <f>+VLOOKUP(bloque1_2[[#This Row],[niño]],BD.niños[[Código]:[sexo]],7,FALSE)</f>
        <v>F</v>
      </c>
      <c r="I2315" s="1">
        <v>1</v>
      </c>
    </row>
    <row r="2316" spans="1:9" x14ac:dyDescent="0.55000000000000004">
      <c r="A2316" s="1">
        <v>73</v>
      </c>
      <c r="B2316" t="s">
        <v>453</v>
      </c>
      <c r="C2316" s="1" t="s">
        <v>4</v>
      </c>
      <c r="D2316" s="1">
        <v>5</v>
      </c>
      <c r="E2316" s="1" t="s">
        <v>75</v>
      </c>
      <c r="F2316">
        <v>7</v>
      </c>
      <c r="G2316" s="1" t="str">
        <f>+VLOOKUP(bloque1_2[[#This Row],[niño]],BD.niños[[Código]:[sexo]],6,FALSE)</f>
        <v>9 y 10</v>
      </c>
      <c r="H2316" s="1" t="str">
        <f>+VLOOKUP(bloque1_2[[#This Row],[niño]],BD.niños[[Código]:[sexo]],7,FALSE)</f>
        <v>F</v>
      </c>
      <c r="I2316" s="1">
        <v>1</v>
      </c>
    </row>
    <row r="2317" spans="1:9" x14ac:dyDescent="0.55000000000000004">
      <c r="A2317" s="1">
        <v>73</v>
      </c>
      <c r="B2317" t="s">
        <v>453</v>
      </c>
      <c r="C2317" s="1" t="s">
        <v>4</v>
      </c>
      <c r="D2317" s="1">
        <v>5</v>
      </c>
      <c r="E2317" s="1" t="s">
        <v>78</v>
      </c>
      <c r="F2317">
        <v>6</v>
      </c>
      <c r="G2317" s="1" t="str">
        <f>+VLOOKUP(bloque1_2[[#This Row],[niño]],BD.niños[[Código]:[sexo]],6,FALSE)</f>
        <v>5 y 6</v>
      </c>
      <c r="H2317" s="1" t="str">
        <f>+VLOOKUP(bloque1_2[[#This Row],[niño]],BD.niños[[Código]:[sexo]],7,FALSE)</f>
        <v>M</v>
      </c>
      <c r="I2317" s="1">
        <v>1</v>
      </c>
    </row>
    <row r="2318" spans="1:9" x14ac:dyDescent="0.55000000000000004">
      <c r="A2318" s="1">
        <v>73</v>
      </c>
      <c r="B2318" t="s">
        <v>453</v>
      </c>
      <c r="C2318" s="1" t="s">
        <v>4</v>
      </c>
      <c r="D2318" s="1">
        <v>5</v>
      </c>
      <c r="E2318" s="1" t="s">
        <v>82</v>
      </c>
      <c r="F2318">
        <v>3</v>
      </c>
      <c r="G2318" s="1" t="str">
        <f>+VLOOKUP(bloque1_2[[#This Row],[niño]],BD.niños[[Código]:[sexo]],6,FALSE)</f>
        <v>5 y 6</v>
      </c>
      <c r="H2318" s="1" t="str">
        <f>+VLOOKUP(bloque1_2[[#This Row],[niño]],BD.niños[[Código]:[sexo]],7,FALSE)</f>
        <v>F</v>
      </c>
      <c r="I2318" s="1">
        <v>1</v>
      </c>
    </row>
    <row r="2319" spans="1:9" x14ac:dyDescent="0.55000000000000004">
      <c r="A2319" s="1">
        <v>73</v>
      </c>
      <c r="B2319" t="s">
        <v>453</v>
      </c>
      <c r="C2319" s="1" t="s">
        <v>4</v>
      </c>
      <c r="D2319" s="1">
        <v>5</v>
      </c>
      <c r="E2319" s="1" t="s">
        <v>85</v>
      </c>
      <c r="F2319">
        <v>1</v>
      </c>
      <c r="G2319" s="1" t="str">
        <f>+VLOOKUP(bloque1_2[[#This Row],[niño]],BD.niños[[Código]:[sexo]],6,FALSE)</f>
        <v>5 y 6</v>
      </c>
      <c r="H2319" s="1" t="str">
        <f>+VLOOKUP(bloque1_2[[#This Row],[niño]],BD.niños[[Código]:[sexo]],7,FALSE)</f>
        <v>M</v>
      </c>
      <c r="I2319" s="1">
        <v>1</v>
      </c>
    </row>
    <row r="2320" spans="1:9" x14ac:dyDescent="0.55000000000000004">
      <c r="A2320" s="1">
        <v>73</v>
      </c>
      <c r="B2320" t="s">
        <v>453</v>
      </c>
      <c r="C2320" s="1" t="s">
        <v>4</v>
      </c>
      <c r="D2320" s="1">
        <v>5</v>
      </c>
      <c r="E2320" s="1" t="s">
        <v>184</v>
      </c>
      <c r="F2320">
        <v>6</v>
      </c>
      <c r="G2320" s="1" t="str">
        <f>+VLOOKUP(bloque1_2[[#This Row],[niño]],BD.niños[[Código]:[sexo]],6,FALSE)</f>
        <v>7 y 8</v>
      </c>
      <c r="H2320" s="1" t="str">
        <f>+VLOOKUP(bloque1_2[[#This Row],[niño]],BD.niños[[Código]:[sexo]],7,FALSE)</f>
        <v>M</v>
      </c>
      <c r="I2320" s="1">
        <v>1</v>
      </c>
    </row>
    <row r="2321" spans="1:9" x14ac:dyDescent="0.55000000000000004">
      <c r="A2321" s="1">
        <v>73</v>
      </c>
      <c r="B2321" t="s">
        <v>453</v>
      </c>
      <c r="C2321" s="1" t="s">
        <v>4</v>
      </c>
      <c r="D2321" s="1">
        <v>5</v>
      </c>
      <c r="E2321" s="1" t="s">
        <v>187</v>
      </c>
      <c r="F2321">
        <v>6</v>
      </c>
      <c r="G2321" s="1" t="str">
        <f>+VLOOKUP(bloque1_2[[#This Row],[niño]],BD.niños[[Código]:[sexo]],6,FALSE)</f>
        <v>7 y 8</v>
      </c>
      <c r="H2321" s="1" t="str">
        <f>+VLOOKUP(bloque1_2[[#This Row],[niño]],BD.niños[[Código]:[sexo]],7,FALSE)</f>
        <v>F</v>
      </c>
      <c r="I2321" s="1">
        <v>1</v>
      </c>
    </row>
    <row r="2322" spans="1:9" x14ac:dyDescent="0.55000000000000004">
      <c r="A2322" s="1">
        <v>73</v>
      </c>
      <c r="B2322" t="s">
        <v>453</v>
      </c>
      <c r="C2322" s="1" t="s">
        <v>4</v>
      </c>
      <c r="D2322" s="1">
        <v>5</v>
      </c>
      <c r="E2322" s="1" t="s">
        <v>192</v>
      </c>
      <c r="F2322">
        <v>1</v>
      </c>
      <c r="G2322" s="1" t="str">
        <f>+VLOOKUP(bloque1_2[[#This Row],[niño]],BD.niños[[Código]:[sexo]],6,FALSE)</f>
        <v>7 y 8</v>
      </c>
      <c r="H2322" s="1" t="str">
        <f>+VLOOKUP(bloque1_2[[#This Row],[niño]],BD.niños[[Código]:[sexo]],7,FALSE)</f>
        <v>M</v>
      </c>
      <c r="I2322" s="1">
        <v>1</v>
      </c>
    </row>
    <row r="2323" spans="1:9" x14ac:dyDescent="0.55000000000000004">
      <c r="A2323" s="1">
        <v>73</v>
      </c>
      <c r="B2323" t="s">
        <v>453</v>
      </c>
      <c r="C2323" s="1" t="s">
        <v>4</v>
      </c>
      <c r="D2323" s="1">
        <v>5</v>
      </c>
      <c r="E2323" s="1" t="s">
        <v>195</v>
      </c>
      <c r="F2323">
        <v>5</v>
      </c>
      <c r="G2323" s="1" t="str">
        <f>+VLOOKUP(bloque1_2[[#This Row],[niño]],BD.niños[[Código]:[sexo]],6,FALSE)</f>
        <v>9 y 10</v>
      </c>
      <c r="H2323" s="1" t="str">
        <f>+VLOOKUP(bloque1_2[[#This Row],[niño]],BD.niños[[Código]:[sexo]],7,FALSE)</f>
        <v>M</v>
      </c>
      <c r="I2323" s="1">
        <v>1</v>
      </c>
    </row>
    <row r="2324" spans="1:9" x14ac:dyDescent="0.55000000000000004">
      <c r="A2324" s="1">
        <v>73</v>
      </c>
      <c r="B2324" t="s">
        <v>453</v>
      </c>
      <c r="C2324" s="1" t="s">
        <v>4</v>
      </c>
      <c r="D2324" s="1">
        <v>5</v>
      </c>
      <c r="E2324" s="1" t="s">
        <v>199</v>
      </c>
      <c r="F2324">
        <v>5</v>
      </c>
      <c r="G2324" s="1" t="str">
        <f>+VLOOKUP(bloque1_2[[#This Row],[niño]],BD.niños[[Código]:[sexo]],6,FALSE)</f>
        <v>9 y 10</v>
      </c>
      <c r="H2324" s="1" t="str">
        <f>+VLOOKUP(bloque1_2[[#This Row],[niño]],BD.niños[[Código]:[sexo]],7,FALSE)</f>
        <v>M</v>
      </c>
      <c r="I2324" s="1">
        <v>1</v>
      </c>
    </row>
    <row r="2325" spans="1:9" x14ac:dyDescent="0.55000000000000004">
      <c r="A2325" s="1">
        <v>73</v>
      </c>
      <c r="B2325" t="s">
        <v>453</v>
      </c>
      <c r="C2325" s="1" t="s">
        <v>4</v>
      </c>
      <c r="D2325" s="1">
        <v>5</v>
      </c>
      <c r="E2325" s="1" t="s">
        <v>203</v>
      </c>
      <c r="F2325">
        <v>1</v>
      </c>
      <c r="G2325" s="1" t="str">
        <f>+VLOOKUP(bloque1_2[[#This Row],[niño]],BD.niños[[Código]:[sexo]],6,FALSE)</f>
        <v>9 y 10</v>
      </c>
      <c r="H2325" s="1" t="str">
        <f>+VLOOKUP(bloque1_2[[#This Row],[niño]],BD.niños[[Código]:[sexo]],7,FALSE)</f>
        <v>F</v>
      </c>
      <c r="I2325" s="1">
        <v>1</v>
      </c>
    </row>
    <row r="2326" spans="1:9" x14ac:dyDescent="0.55000000000000004">
      <c r="A2326" s="1">
        <v>73</v>
      </c>
      <c r="B2326" t="s">
        <v>453</v>
      </c>
      <c r="C2326" s="1" t="s">
        <v>4</v>
      </c>
      <c r="D2326" s="1">
        <v>5</v>
      </c>
      <c r="E2326" s="1" t="s">
        <v>206</v>
      </c>
      <c r="F2326">
        <v>5</v>
      </c>
      <c r="G2326" s="1" t="str">
        <f>+VLOOKUP(bloque1_2[[#This Row],[niño]],BD.niños[[Código]:[sexo]],6,FALSE)</f>
        <v>9 y 10</v>
      </c>
      <c r="H2326" s="1" t="str">
        <f>+VLOOKUP(bloque1_2[[#This Row],[niño]],BD.niños[[Código]:[sexo]],7,FALSE)</f>
        <v>F</v>
      </c>
      <c r="I2326" s="1">
        <v>1</v>
      </c>
    </row>
    <row r="2327" spans="1:9" x14ac:dyDescent="0.55000000000000004">
      <c r="A2327" s="1">
        <v>73</v>
      </c>
      <c r="B2327" t="s">
        <v>453</v>
      </c>
      <c r="C2327" s="1" t="s">
        <v>4</v>
      </c>
      <c r="D2327" s="1">
        <v>5</v>
      </c>
      <c r="E2327" s="1" t="s">
        <v>210</v>
      </c>
      <c r="F2327">
        <v>5</v>
      </c>
      <c r="G2327" s="1" t="str">
        <f>+VLOOKUP(bloque1_2[[#This Row],[niño]],BD.niños[[Código]:[sexo]],6,FALSE)</f>
        <v>7 y 8</v>
      </c>
      <c r="H2327" s="1" t="str">
        <f>+VLOOKUP(bloque1_2[[#This Row],[niño]],BD.niños[[Código]:[sexo]],7,FALSE)</f>
        <v>M</v>
      </c>
      <c r="I2327" s="1">
        <v>1</v>
      </c>
    </row>
    <row r="2328" spans="1:9" x14ac:dyDescent="0.55000000000000004">
      <c r="A2328" s="1">
        <v>73</v>
      </c>
      <c r="B2328" t="s">
        <v>453</v>
      </c>
      <c r="C2328" s="1" t="s">
        <v>4</v>
      </c>
      <c r="D2328" s="1">
        <v>5</v>
      </c>
      <c r="E2328" s="1" t="s">
        <v>274</v>
      </c>
      <c r="F2328">
        <v>5</v>
      </c>
      <c r="G2328" s="1" t="str">
        <f>+VLOOKUP(bloque1_2[[#This Row],[niño]],BD.niños[[Código]:[sexo]],6,FALSE)</f>
        <v>5 y 6</v>
      </c>
      <c r="H2328" s="1" t="str">
        <f>+VLOOKUP(bloque1_2[[#This Row],[niño]],BD.niños[[Código]:[sexo]],7,FALSE)</f>
        <v>M</v>
      </c>
      <c r="I2328" s="1">
        <v>1</v>
      </c>
    </row>
    <row r="2329" spans="1:9" x14ac:dyDescent="0.55000000000000004">
      <c r="A2329" s="1">
        <v>73</v>
      </c>
      <c r="B2329" t="s">
        <v>453</v>
      </c>
      <c r="C2329" s="1" t="s">
        <v>4</v>
      </c>
      <c r="D2329" s="1">
        <v>5</v>
      </c>
      <c r="E2329" s="1" t="s">
        <v>276</v>
      </c>
      <c r="F2329">
        <v>4</v>
      </c>
      <c r="G2329" s="1" t="str">
        <f>+VLOOKUP(bloque1_2[[#This Row],[niño]],BD.niños[[Código]:[sexo]],6,FALSE)</f>
        <v>5 y 6</v>
      </c>
      <c r="H2329" s="1" t="str">
        <f>+VLOOKUP(bloque1_2[[#This Row],[niño]],BD.niños[[Código]:[sexo]],7,FALSE)</f>
        <v>M</v>
      </c>
      <c r="I2329" s="1">
        <v>1</v>
      </c>
    </row>
    <row r="2330" spans="1:9" x14ac:dyDescent="0.55000000000000004">
      <c r="A2330" s="1">
        <v>73</v>
      </c>
      <c r="B2330" t="s">
        <v>453</v>
      </c>
      <c r="C2330" s="1" t="s">
        <v>4</v>
      </c>
      <c r="D2330" s="1">
        <v>5</v>
      </c>
      <c r="E2330" s="1" t="s">
        <v>279</v>
      </c>
      <c r="F2330">
        <v>5</v>
      </c>
      <c r="G2330" s="1" t="str">
        <f>+VLOOKUP(bloque1_2[[#This Row],[niño]],BD.niños[[Código]:[sexo]],6,FALSE)</f>
        <v>7 y 8</v>
      </c>
      <c r="H2330" s="1" t="str">
        <f>+VLOOKUP(bloque1_2[[#This Row],[niño]],BD.niños[[Código]:[sexo]],7,FALSE)</f>
        <v>F</v>
      </c>
      <c r="I2330" s="1">
        <v>1</v>
      </c>
    </row>
    <row r="2331" spans="1:9" x14ac:dyDescent="0.55000000000000004">
      <c r="A2331" s="1">
        <v>73</v>
      </c>
      <c r="B2331" t="s">
        <v>453</v>
      </c>
      <c r="C2331" s="1" t="s">
        <v>4</v>
      </c>
      <c r="D2331" s="1">
        <v>5</v>
      </c>
      <c r="E2331" s="1" t="s">
        <v>282</v>
      </c>
      <c r="F2331">
        <v>5</v>
      </c>
      <c r="G2331" s="1" t="str">
        <f>+VLOOKUP(bloque1_2[[#This Row],[niño]],BD.niños[[Código]:[sexo]],6,FALSE)</f>
        <v>5 y 6</v>
      </c>
      <c r="H2331" s="1" t="str">
        <f>+VLOOKUP(bloque1_2[[#This Row],[niño]],BD.niños[[Código]:[sexo]],7,FALSE)</f>
        <v>F</v>
      </c>
      <c r="I2331" s="1">
        <v>1</v>
      </c>
    </row>
    <row r="2332" spans="1:9" x14ac:dyDescent="0.55000000000000004">
      <c r="A2332" s="1">
        <v>73</v>
      </c>
      <c r="B2332" t="s">
        <v>453</v>
      </c>
      <c r="C2332" s="1" t="s">
        <v>4</v>
      </c>
      <c r="D2332" s="1">
        <v>5</v>
      </c>
      <c r="E2332" s="1" t="s">
        <v>352</v>
      </c>
      <c r="F2332">
        <v>6</v>
      </c>
      <c r="G2332" s="1" t="str">
        <f>+VLOOKUP(bloque1_2[[#This Row],[niño]],BD.niños[[Código]:[sexo]],6,FALSE)</f>
        <v>7 y 8</v>
      </c>
      <c r="H2332" s="1" t="str">
        <f>+VLOOKUP(bloque1_2[[#This Row],[niño]],BD.niños[[Código]:[sexo]],7,FALSE)</f>
        <v>F</v>
      </c>
      <c r="I2332" s="1">
        <v>1</v>
      </c>
    </row>
    <row r="2333" spans="1:9" x14ac:dyDescent="0.55000000000000004">
      <c r="A2333" s="1">
        <v>73</v>
      </c>
      <c r="B2333" t="s">
        <v>453</v>
      </c>
      <c r="C2333" s="1" t="s">
        <v>4</v>
      </c>
      <c r="D2333" s="1">
        <v>5</v>
      </c>
      <c r="E2333" s="1" t="s">
        <v>357</v>
      </c>
      <c r="F2333">
        <v>5</v>
      </c>
      <c r="G2333" s="1" t="str">
        <f>+VLOOKUP(bloque1_2[[#This Row],[niño]],BD.niños[[Código]:[sexo]],6,FALSE)</f>
        <v>7 y 8</v>
      </c>
      <c r="H2333" s="1" t="str">
        <f>+VLOOKUP(bloque1_2[[#This Row],[niño]],BD.niños[[Código]:[sexo]],7,FALSE)</f>
        <v>M</v>
      </c>
      <c r="I2333" s="1">
        <v>1</v>
      </c>
    </row>
    <row r="2334" spans="1:9" x14ac:dyDescent="0.55000000000000004">
      <c r="A2334" s="1">
        <v>73</v>
      </c>
      <c r="B2334" t="s">
        <v>453</v>
      </c>
      <c r="C2334" s="1" t="s">
        <v>4</v>
      </c>
      <c r="D2334" s="1">
        <v>5</v>
      </c>
      <c r="E2334" s="1" t="s">
        <v>360</v>
      </c>
      <c r="F2334">
        <v>6</v>
      </c>
      <c r="G2334" s="1" t="str">
        <f>+VLOOKUP(bloque1_2[[#This Row],[niño]],BD.niños[[Código]:[sexo]],6,FALSE)</f>
        <v>9 y 10</v>
      </c>
      <c r="H2334" s="1" t="str">
        <f>+VLOOKUP(bloque1_2[[#This Row],[niño]],BD.niños[[Código]:[sexo]],7,FALSE)</f>
        <v>M</v>
      </c>
      <c r="I2334" s="1">
        <v>1</v>
      </c>
    </row>
    <row r="2335" spans="1:9" x14ac:dyDescent="0.55000000000000004">
      <c r="A2335" s="1">
        <v>73</v>
      </c>
      <c r="B2335" t="s">
        <v>453</v>
      </c>
      <c r="C2335" s="1" t="s">
        <v>4</v>
      </c>
      <c r="D2335" s="1">
        <v>5</v>
      </c>
      <c r="E2335" s="1" t="s">
        <v>364</v>
      </c>
      <c r="F2335">
        <v>6</v>
      </c>
      <c r="G2335" s="1" t="str">
        <f>+VLOOKUP(bloque1_2[[#This Row],[niño]],BD.niños[[Código]:[sexo]],6,FALSE)</f>
        <v>9 y 10</v>
      </c>
      <c r="H2335" s="1" t="str">
        <f>+VLOOKUP(bloque1_2[[#This Row],[niño]],BD.niños[[Código]:[sexo]],7,FALSE)</f>
        <v>M</v>
      </c>
      <c r="I2335" s="1">
        <v>1</v>
      </c>
    </row>
    <row r="2336" spans="1:9" x14ac:dyDescent="0.55000000000000004">
      <c r="A2336" s="1">
        <v>73</v>
      </c>
      <c r="B2336" t="s">
        <v>453</v>
      </c>
      <c r="C2336" s="1" t="s">
        <v>4</v>
      </c>
      <c r="D2336" s="1">
        <v>5</v>
      </c>
      <c r="E2336" s="1" t="s">
        <v>368</v>
      </c>
      <c r="F2336">
        <v>6</v>
      </c>
      <c r="G2336" s="1" t="str">
        <f>+VLOOKUP(bloque1_2[[#This Row],[niño]],BD.niños[[Código]:[sexo]],6,FALSE)</f>
        <v>9 y 10</v>
      </c>
      <c r="H2336" s="1" t="str">
        <f>+VLOOKUP(bloque1_2[[#This Row],[niño]],BD.niños[[Código]:[sexo]],7,FALSE)</f>
        <v>M</v>
      </c>
      <c r="I2336" s="1">
        <v>1</v>
      </c>
    </row>
    <row r="2337" spans="1:9" x14ac:dyDescent="0.55000000000000004">
      <c r="A2337" s="1">
        <v>73</v>
      </c>
      <c r="B2337" t="s">
        <v>453</v>
      </c>
      <c r="C2337" s="1" t="s">
        <v>4</v>
      </c>
      <c r="D2337" s="1">
        <v>5</v>
      </c>
      <c r="E2337" s="1" t="s">
        <v>371</v>
      </c>
      <c r="F2337">
        <v>5</v>
      </c>
      <c r="G2337" s="1" t="str">
        <f>+VLOOKUP(bloque1_2[[#This Row],[niño]],BD.niños[[Código]:[sexo]],6,FALSE)</f>
        <v>9 y 10</v>
      </c>
      <c r="H2337" s="1" t="str">
        <f>+VLOOKUP(bloque1_2[[#This Row],[niño]],BD.niños[[Código]:[sexo]],7,FALSE)</f>
        <v>F</v>
      </c>
      <c r="I2337" s="1">
        <v>1</v>
      </c>
    </row>
    <row r="2338" spans="1:9" x14ac:dyDescent="0.55000000000000004">
      <c r="A2338" s="1">
        <v>74</v>
      </c>
      <c r="B2338" t="s">
        <v>454</v>
      </c>
      <c r="C2338" s="1" t="s">
        <v>3</v>
      </c>
      <c r="D2338" s="1">
        <v>4</v>
      </c>
      <c r="E2338" s="1" t="s">
        <v>36</v>
      </c>
      <c r="F2338">
        <v>4</v>
      </c>
      <c r="G2338" s="1" t="str">
        <f>+VLOOKUP(bloque1_2[[#This Row],[niño]],BD.niños[[Código]:[sexo]],6,FALSE)</f>
        <v>5 y 6</v>
      </c>
      <c r="H2338" s="1" t="str">
        <f>+VLOOKUP(bloque1_2[[#This Row],[niño]],BD.niños[[Código]:[sexo]],7,FALSE)</f>
        <v>M</v>
      </c>
      <c r="I2338" s="1">
        <v>1</v>
      </c>
    </row>
    <row r="2339" spans="1:9" x14ac:dyDescent="0.55000000000000004">
      <c r="A2339" s="1">
        <v>74</v>
      </c>
      <c r="B2339" t="s">
        <v>454</v>
      </c>
      <c r="C2339" s="1" t="s">
        <v>3</v>
      </c>
      <c r="D2339" s="1">
        <v>4</v>
      </c>
      <c r="E2339" s="1" t="s">
        <v>40</v>
      </c>
      <c r="F2339">
        <v>1</v>
      </c>
      <c r="G2339" s="1" t="str">
        <f>+VLOOKUP(bloque1_2[[#This Row],[niño]],BD.niños[[Código]:[sexo]],6,FALSE)</f>
        <v>7 y 8</v>
      </c>
      <c r="H2339" s="1" t="str">
        <f>+VLOOKUP(bloque1_2[[#This Row],[niño]],BD.niños[[Código]:[sexo]],7,FALSE)</f>
        <v>M</v>
      </c>
      <c r="I2339" s="1">
        <v>1</v>
      </c>
    </row>
    <row r="2340" spans="1:9" x14ac:dyDescent="0.55000000000000004">
      <c r="A2340" s="1">
        <v>74</v>
      </c>
      <c r="B2340" t="s">
        <v>454</v>
      </c>
      <c r="C2340" s="1" t="s">
        <v>3</v>
      </c>
      <c r="D2340" s="1">
        <v>4</v>
      </c>
      <c r="E2340" s="1" t="s">
        <v>44</v>
      </c>
      <c r="F2340">
        <v>4</v>
      </c>
      <c r="G2340" s="1" t="str">
        <f>+VLOOKUP(bloque1_2[[#This Row],[niño]],BD.niños[[Código]:[sexo]],6,FALSE)</f>
        <v>7 y 8</v>
      </c>
      <c r="H2340" s="1" t="str">
        <f>+VLOOKUP(bloque1_2[[#This Row],[niño]],BD.niños[[Código]:[sexo]],7,FALSE)</f>
        <v>F</v>
      </c>
      <c r="I2340" s="1">
        <v>1</v>
      </c>
    </row>
    <row r="2341" spans="1:9" x14ac:dyDescent="0.55000000000000004">
      <c r="A2341" s="1">
        <v>74</v>
      </c>
      <c r="B2341" t="s">
        <v>454</v>
      </c>
      <c r="C2341" s="1" t="s">
        <v>3</v>
      </c>
      <c r="D2341" s="1">
        <v>4</v>
      </c>
      <c r="E2341" s="1" t="s">
        <v>48</v>
      </c>
      <c r="F2341">
        <v>4</v>
      </c>
      <c r="G2341" s="1" t="str">
        <f>+VLOOKUP(bloque1_2[[#This Row],[niño]],BD.niños[[Código]:[sexo]],6,FALSE)</f>
        <v>7 y 8</v>
      </c>
      <c r="H2341" s="1" t="str">
        <f>+VLOOKUP(bloque1_2[[#This Row],[niño]],BD.niños[[Código]:[sexo]],7,FALSE)</f>
        <v>F</v>
      </c>
      <c r="I2341" s="1">
        <v>1</v>
      </c>
    </row>
    <row r="2342" spans="1:9" x14ac:dyDescent="0.55000000000000004">
      <c r="A2342" s="1">
        <v>74</v>
      </c>
      <c r="B2342" t="s">
        <v>454</v>
      </c>
      <c r="C2342" s="1" t="s">
        <v>3</v>
      </c>
      <c r="D2342" s="1">
        <v>4</v>
      </c>
      <c r="E2342" s="1" t="s">
        <v>52</v>
      </c>
      <c r="F2342">
        <v>6</v>
      </c>
      <c r="G2342" s="1" t="str">
        <f>+VLOOKUP(bloque1_2[[#This Row],[niño]],BD.niños[[Código]:[sexo]],6,FALSE)</f>
        <v>7 y 8</v>
      </c>
      <c r="H2342" s="1" t="str">
        <f>+VLOOKUP(bloque1_2[[#This Row],[niño]],BD.niños[[Código]:[sexo]],7,FALSE)</f>
        <v>F</v>
      </c>
      <c r="I2342" s="1">
        <v>1</v>
      </c>
    </row>
    <row r="2343" spans="1:9" x14ac:dyDescent="0.55000000000000004">
      <c r="A2343" s="1">
        <v>74</v>
      </c>
      <c r="B2343" t="s">
        <v>454</v>
      </c>
      <c r="C2343" s="1" t="s">
        <v>3</v>
      </c>
      <c r="D2343" s="1">
        <v>4</v>
      </c>
      <c r="E2343" s="1" t="s">
        <v>56</v>
      </c>
      <c r="F2343">
        <v>4</v>
      </c>
      <c r="G2343" s="1" t="str">
        <f>+VLOOKUP(bloque1_2[[#This Row],[niño]],BD.niños[[Código]:[sexo]],6,FALSE)</f>
        <v>7 y 8</v>
      </c>
      <c r="H2343" s="1" t="str">
        <f>+VLOOKUP(bloque1_2[[#This Row],[niño]],BD.niños[[Código]:[sexo]],7,FALSE)</f>
        <v>F</v>
      </c>
      <c r="I2343" s="1">
        <v>1</v>
      </c>
    </row>
    <row r="2344" spans="1:9" x14ac:dyDescent="0.55000000000000004">
      <c r="A2344" s="1">
        <v>74</v>
      </c>
      <c r="B2344" t="s">
        <v>454</v>
      </c>
      <c r="C2344" s="1" t="s">
        <v>3</v>
      </c>
      <c r="D2344" s="1">
        <v>4</v>
      </c>
      <c r="E2344" s="1" t="s">
        <v>60</v>
      </c>
      <c r="F2344">
        <v>4</v>
      </c>
      <c r="G2344" s="1" t="str">
        <f>+VLOOKUP(bloque1_2[[#This Row],[niño]],BD.niños[[Código]:[sexo]],6,FALSE)</f>
        <v>9 y 10</v>
      </c>
      <c r="H2344" s="1" t="str">
        <f>+VLOOKUP(bloque1_2[[#This Row],[niño]],BD.niños[[Código]:[sexo]],7,FALSE)</f>
        <v>M</v>
      </c>
      <c r="I2344" s="1">
        <v>1</v>
      </c>
    </row>
    <row r="2345" spans="1:9" x14ac:dyDescent="0.55000000000000004">
      <c r="A2345" s="1">
        <v>74</v>
      </c>
      <c r="B2345" t="s">
        <v>454</v>
      </c>
      <c r="C2345" s="1" t="s">
        <v>3</v>
      </c>
      <c r="D2345" s="1">
        <v>4</v>
      </c>
      <c r="E2345" s="1" t="s">
        <v>64</v>
      </c>
      <c r="F2345">
        <v>5</v>
      </c>
      <c r="G2345" s="1" t="str">
        <f>+VLOOKUP(bloque1_2[[#This Row],[niño]],BD.niños[[Código]:[sexo]],6,FALSE)</f>
        <v>9 y 10</v>
      </c>
      <c r="H2345" s="1" t="str">
        <f>+VLOOKUP(bloque1_2[[#This Row],[niño]],BD.niños[[Código]:[sexo]],7,FALSE)</f>
        <v>F</v>
      </c>
      <c r="I2345" s="1">
        <v>1</v>
      </c>
    </row>
    <row r="2346" spans="1:9" x14ac:dyDescent="0.55000000000000004">
      <c r="A2346" s="1">
        <v>74</v>
      </c>
      <c r="B2346" t="s">
        <v>454</v>
      </c>
      <c r="C2346" s="1" t="s">
        <v>3</v>
      </c>
      <c r="D2346" s="1">
        <v>4</v>
      </c>
      <c r="E2346" s="1" t="s">
        <v>68</v>
      </c>
      <c r="F2346">
        <v>4</v>
      </c>
      <c r="G2346" s="1" t="str">
        <f>+VLOOKUP(bloque1_2[[#This Row],[niño]],BD.niños[[Código]:[sexo]],6,FALSE)</f>
        <v>9 y 10</v>
      </c>
      <c r="H2346" s="1" t="str">
        <f>+VLOOKUP(bloque1_2[[#This Row],[niño]],BD.niños[[Código]:[sexo]],7,FALSE)</f>
        <v>M</v>
      </c>
      <c r="I2346" s="1">
        <v>1</v>
      </c>
    </row>
    <row r="2347" spans="1:9" x14ac:dyDescent="0.55000000000000004">
      <c r="A2347" s="1">
        <v>74</v>
      </c>
      <c r="B2347" t="s">
        <v>454</v>
      </c>
      <c r="C2347" s="1" t="s">
        <v>3</v>
      </c>
      <c r="D2347" s="1">
        <v>4</v>
      </c>
      <c r="E2347" s="1" t="s">
        <v>72</v>
      </c>
      <c r="F2347">
        <v>4</v>
      </c>
      <c r="G2347" s="1" t="str">
        <f>+VLOOKUP(bloque1_2[[#This Row],[niño]],BD.niños[[Código]:[sexo]],6,FALSE)</f>
        <v>9 y 10</v>
      </c>
      <c r="H2347" s="1" t="str">
        <f>+VLOOKUP(bloque1_2[[#This Row],[niño]],BD.niños[[Código]:[sexo]],7,FALSE)</f>
        <v>F</v>
      </c>
      <c r="I2347" s="1">
        <v>1</v>
      </c>
    </row>
    <row r="2348" spans="1:9" x14ac:dyDescent="0.55000000000000004">
      <c r="A2348" s="1">
        <v>74</v>
      </c>
      <c r="B2348" t="s">
        <v>454</v>
      </c>
      <c r="C2348" s="1" t="s">
        <v>3</v>
      </c>
      <c r="D2348" s="1">
        <v>4</v>
      </c>
      <c r="E2348" s="1" t="s">
        <v>75</v>
      </c>
      <c r="F2348">
        <v>3</v>
      </c>
      <c r="G2348" s="1" t="str">
        <f>+VLOOKUP(bloque1_2[[#This Row],[niño]],BD.niños[[Código]:[sexo]],6,FALSE)</f>
        <v>9 y 10</v>
      </c>
      <c r="H2348" s="1" t="str">
        <f>+VLOOKUP(bloque1_2[[#This Row],[niño]],BD.niños[[Código]:[sexo]],7,FALSE)</f>
        <v>F</v>
      </c>
      <c r="I2348" s="1">
        <v>1</v>
      </c>
    </row>
    <row r="2349" spans="1:9" x14ac:dyDescent="0.55000000000000004">
      <c r="A2349" s="1">
        <v>74</v>
      </c>
      <c r="B2349" t="s">
        <v>454</v>
      </c>
      <c r="C2349" s="1" t="s">
        <v>3</v>
      </c>
      <c r="D2349" s="1">
        <v>4</v>
      </c>
      <c r="E2349" s="1" t="s">
        <v>78</v>
      </c>
      <c r="F2349">
        <v>4</v>
      </c>
      <c r="G2349" s="1" t="str">
        <f>+VLOOKUP(bloque1_2[[#This Row],[niño]],BD.niños[[Código]:[sexo]],6,FALSE)</f>
        <v>5 y 6</v>
      </c>
      <c r="H2349" s="1" t="str">
        <f>+VLOOKUP(bloque1_2[[#This Row],[niño]],BD.niños[[Código]:[sexo]],7,FALSE)</f>
        <v>M</v>
      </c>
      <c r="I2349" s="1">
        <v>1</v>
      </c>
    </row>
    <row r="2350" spans="1:9" x14ac:dyDescent="0.55000000000000004">
      <c r="A2350" s="1">
        <v>74</v>
      </c>
      <c r="B2350" t="s">
        <v>454</v>
      </c>
      <c r="C2350" s="1" t="s">
        <v>3</v>
      </c>
      <c r="D2350" s="1">
        <v>4</v>
      </c>
      <c r="E2350" s="1" t="s">
        <v>82</v>
      </c>
      <c r="F2350">
        <v>4</v>
      </c>
      <c r="G2350" s="1" t="str">
        <f>+VLOOKUP(bloque1_2[[#This Row],[niño]],BD.niños[[Código]:[sexo]],6,FALSE)</f>
        <v>5 y 6</v>
      </c>
      <c r="H2350" s="1" t="str">
        <f>+VLOOKUP(bloque1_2[[#This Row],[niño]],BD.niños[[Código]:[sexo]],7,FALSE)</f>
        <v>F</v>
      </c>
      <c r="I2350" s="1">
        <v>1</v>
      </c>
    </row>
    <row r="2351" spans="1:9" x14ac:dyDescent="0.55000000000000004">
      <c r="A2351" s="1">
        <v>74</v>
      </c>
      <c r="B2351" t="s">
        <v>454</v>
      </c>
      <c r="C2351" s="1" t="s">
        <v>3</v>
      </c>
      <c r="D2351" s="1">
        <v>4</v>
      </c>
      <c r="E2351" s="1" t="s">
        <v>85</v>
      </c>
      <c r="F2351">
        <v>4</v>
      </c>
      <c r="G2351" s="1" t="str">
        <f>+VLOOKUP(bloque1_2[[#This Row],[niño]],BD.niños[[Código]:[sexo]],6,FALSE)</f>
        <v>5 y 6</v>
      </c>
      <c r="H2351" s="1" t="str">
        <f>+VLOOKUP(bloque1_2[[#This Row],[niño]],BD.niños[[Código]:[sexo]],7,FALSE)</f>
        <v>M</v>
      </c>
      <c r="I2351" s="1">
        <v>1</v>
      </c>
    </row>
    <row r="2352" spans="1:9" x14ac:dyDescent="0.55000000000000004">
      <c r="A2352" s="1">
        <v>74</v>
      </c>
      <c r="B2352" t="s">
        <v>454</v>
      </c>
      <c r="C2352" s="1" t="s">
        <v>3</v>
      </c>
      <c r="D2352" s="1">
        <v>4</v>
      </c>
      <c r="E2352" s="1" t="s">
        <v>184</v>
      </c>
      <c r="F2352">
        <v>4</v>
      </c>
      <c r="G2352" s="1" t="str">
        <f>+VLOOKUP(bloque1_2[[#This Row],[niño]],BD.niños[[Código]:[sexo]],6,FALSE)</f>
        <v>7 y 8</v>
      </c>
      <c r="H2352" s="1" t="str">
        <f>+VLOOKUP(bloque1_2[[#This Row],[niño]],BD.niños[[Código]:[sexo]],7,FALSE)</f>
        <v>M</v>
      </c>
      <c r="I2352" s="1">
        <v>1</v>
      </c>
    </row>
    <row r="2353" spans="1:9" x14ac:dyDescent="0.55000000000000004">
      <c r="A2353" s="1">
        <v>74</v>
      </c>
      <c r="B2353" t="s">
        <v>454</v>
      </c>
      <c r="C2353" s="1" t="s">
        <v>3</v>
      </c>
      <c r="D2353" s="1">
        <v>4</v>
      </c>
      <c r="E2353" s="1" t="s">
        <v>187</v>
      </c>
      <c r="F2353">
        <v>4</v>
      </c>
      <c r="G2353" s="1" t="str">
        <f>+VLOOKUP(bloque1_2[[#This Row],[niño]],BD.niños[[Código]:[sexo]],6,FALSE)</f>
        <v>7 y 8</v>
      </c>
      <c r="H2353" s="1" t="str">
        <f>+VLOOKUP(bloque1_2[[#This Row],[niño]],BD.niños[[Código]:[sexo]],7,FALSE)</f>
        <v>F</v>
      </c>
      <c r="I2353" s="1">
        <v>1</v>
      </c>
    </row>
    <row r="2354" spans="1:9" x14ac:dyDescent="0.55000000000000004">
      <c r="A2354" s="1">
        <v>74</v>
      </c>
      <c r="B2354" t="s">
        <v>454</v>
      </c>
      <c r="C2354" s="1" t="s">
        <v>3</v>
      </c>
      <c r="D2354" s="1">
        <v>4</v>
      </c>
      <c r="E2354" s="1" t="s">
        <v>192</v>
      </c>
      <c r="F2354">
        <v>4</v>
      </c>
      <c r="G2354" s="1" t="str">
        <f>+VLOOKUP(bloque1_2[[#This Row],[niño]],BD.niños[[Código]:[sexo]],6,FALSE)</f>
        <v>7 y 8</v>
      </c>
      <c r="H2354" s="1" t="str">
        <f>+VLOOKUP(bloque1_2[[#This Row],[niño]],BD.niños[[Código]:[sexo]],7,FALSE)</f>
        <v>M</v>
      </c>
      <c r="I2354" s="1">
        <v>1</v>
      </c>
    </row>
    <row r="2355" spans="1:9" x14ac:dyDescent="0.55000000000000004">
      <c r="A2355" s="1">
        <v>74</v>
      </c>
      <c r="B2355" t="s">
        <v>454</v>
      </c>
      <c r="C2355" s="1" t="s">
        <v>3</v>
      </c>
      <c r="D2355" s="1">
        <v>4</v>
      </c>
      <c r="E2355" s="1" t="s">
        <v>195</v>
      </c>
      <c r="F2355">
        <v>4</v>
      </c>
      <c r="G2355" s="1" t="str">
        <f>+VLOOKUP(bloque1_2[[#This Row],[niño]],BD.niños[[Código]:[sexo]],6,FALSE)</f>
        <v>9 y 10</v>
      </c>
      <c r="H2355" s="1" t="str">
        <f>+VLOOKUP(bloque1_2[[#This Row],[niño]],BD.niños[[Código]:[sexo]],7,FALSE)</f>
        <v>M</v>
      </c>
      <c r="I2355" s="1">
        <v>1</v>
      </c>
    </row>
    <row r="2356" spans="1:9" x14ac:dyDescent="0.55000000000000004">
      <c r="A2356" s="1">
        <v>74</v>
      </c>
      <c r="B2356" t="s">
        <v>454</v>
      </c>
      <c r="C2356" s="1" t="s">
        <v>3</v>
      </c>
      <c r="D2356" s="1">
        <v>4</v>
      </c>
      <c r="E2356" s="1" t="s">
        <v>199</v>
      </c>
      <c r="F2356">
        <v>4</v>
      </c>
      <c r="G2356" s="1" t="str">
        <f>+VLOOKUP(bloque1_2[[#This Row],[niño]],BD.niños[[Código]:[sexo]],6,FALSE)</f>
        <v>9 y 10</v>
      </c>
      <c r="H2356" s="1" t="str">
        <f>+VLOOKUP(bloque1_2[[#This Row],[niño]],BD.niños[[Código]:[sexo]],7,FALSE)</f>
        <v>M</v>
      </c>
      <c r="I2356" s="1">
        <v>1</v>
      </c>
    </row>
    <row r="2357" spans="1:9" x14ac:dyDescent="0.55000000000000004">
      <c r="A2357" s="1">
        <v>74</v>
      </c>
      <c r="B2357" t="s">
        <v>454</v>
      </c>
      <c r="C2357" s="1" t="s">
        <v>3</v>
      </c>
      <c r="D2357" s="1">
        <v>4</v>
      </c>
      <c r="E2357" s="1" t="s">
        <v>203</v>
      </c>
      <c r="F2357">
        <v>4</v>
      </c>
      <c r="G2357" s="1" t="str">
        <f>+VLOOKUP(bloque1_2[[#This Row],[niño]],BD.niños[[Código]:[sexo]],6,FALSE)</f>
        <v>9 y 10</v>
      </c>
      <c r="H2357" s="1" t="str">
        <f>+VLOOKUP(bloque1_2[[#This Row],[niño]],BD.niños[[Código]:[sexo]],7,FALSE)</f>
        <v>F</v>
      </c>
      <c r="I2357" s="1">
        <v>1</v>
      </c>
    </row>
    <row r="2358" spans="1:9" x14ac:dyDescent="0.55000000000000004">
      <c r="A2358" s="1">
        <v>74</v>
      </c>
      <c r="B2358" t="s">
        <v>454</v>
      </c>
      <c r="C2358" s="1" t="s">
        <v>3</v>
      </c>
      <c r="D2358" s="1">
        <v>4</v>
      </c>
      <c r="E2358" s="1" t="s">
        <v>206</v>
      </c>
      <c r="F2358">
        <v>4</v>
      </c>
      <c r="G2358" s="1" t="str">
        <f>+VLOOKUP(bloque1_2[[#This Row],[niño]],BD.niños[[Código]:[sexo]],6,FALSE)</f>
        <v>9 y 10</v>
      </c>
      <c r="H2358" s="1" t="str">
        <f>+VLOOKUP(bloque1_2[[#This Row],[niño]],BD.niños[[Código]:[sexo]],7,FALSE)</f>
        <v>F</v>
      </c>
      <c r="I2358" s="1">
        <v>1</v>
      </c>
    </row>
    <row r="2359" spans="1:9" x14ac:dyDescent="0.55000000000000004">
      <c r="A2359" s="1">
        <v>74</v>
      </c>
      <c r="B2359" t="s">
        <v>454</v>
      </c>
      <c r="C2359" s="1" t="s">
        <v>3</v>
      </c>
      <c r="D2359" s="1">
        <v>4</v>
      </c>
      <c r="E2359" s="1" t="s">
        <v>210</v>
      </c>
      <c r="F2359">
        <v>4</v>
      </c>
      <c r="G2359" s="1" t="str">
        <f>+VLOOKUP(bloque1_2[[#This Row],[niño]],BD.niños[[Código]:[sexo]],6,FALSE)</f>
        <v>7 y 8</v>
      </c>
      <c r="H2359" s="1" t="str">
        <f>+VLOOKUP(bloque1_2[[#This Row],[niño]],BD.niños[[Código]:[sexo]],7,FALSE)</f>
        <v>M</v>
      </c>
      <c r="I2359" s="1">
        <v>1</v>
      </c>
    </row>
    <row r="2360" spans="1:9" x14ac:dyDescent="0.55000000000000004">
      <c r="A2360" s="1">
        <v>74</v>
      </c>
      <c r="B2360" t="s">
        <v>454</v>
      </c>
      <c r="C2360" s="1" t="s">
        <v>3</v>
      </c>
      <c r="D2360" s="1">
        <v>4</v>
      </c>
      <c r="E2360" s="1" t="s">
        <v>274</v>
      </c>
      <c r="F2360">
        <v>4</v>
      </c>
      <c r="G2360" s="1" t="str">
        <f>+VLOOKUP(bloque1_2[[#This Row],[niño]],BD.niños[[Código]:[sexo]],6,FALSE)</f>
        <v>5 y 6</v>
      </c>
      <c r="H2360" s="1" t="str">
        <f>+VLOOKUP(bloque1_2[[#This Row],[niño]],BD.niños[[Código]:[sexo]],7,FALSE)</f>
        <v>M</v>
      </c>
      <c r="I2360" s="1">
        <v>1</v>
      </c>
    </row>
    <row r="2361" spans="1:9" x14ac:dyDescent="0.55000000000000004">
      <c r="A2361" s="1">
        <v>74</v>
      </c>
      <c r="B2361" t="s">
        <v>454</v>
      </c>
      <c r="C2361" s="1" t="s">
        <v>3</v>
      </c>
      <c r="D2361" s="1">
        <v>4</v>
      </c>
      <c r="E2361" s="1" t="s">
        <v>276</v>
      </c>
      <c r="F2361">
        <v>4</v>
      </c>
      <c r="G2361" s="1" t="str">
        <f>+VLOOKUP(bloque1_2[[#This Row],[niño]],BD.niños[[Código]:[sexo]],6,FALSE)</f>
        <v>5 y 6</v>
      </c>
      <c r="H2361" s="1" t="str">
        <f>+VLOOKUP(bloque1_2[[#This Row],[niño]],BD.niños[[Código]:[sexo]],7,FALSE)</f>
        <v>M</v>
      </c>
      <c r="I2361" s="1">
        <v>1</v>
      </c>
    </row>
    <row r="2362" spans="1:9" x14ac:dyDescent="0.55000000000000004">
      <c r="A2362" s="1">
        <v>74</v>
      </c>
      <c r="B2362" t="s">
        <v>454</v>
      </c>
      <c r="C2362" s="1" t="s">
        <v>3</v>
      </c>
      <c r="D2362" s="1">
        <v>4</v>
      </c>
      <c r="E2362" s="1" t="s">
        <v>279</v>
      </c>
      <c r="F2362">
        <v>4</v>
      </c>
      <c r="G2362" s="1" t="str">
        <f>+VLOOKUP(bloque1_2[[#This Row],[niño]],BD.niños[[Código]:[sexo]],6,FALSE)</f>
        <v>7 y 8</v>
      </c>
      <c r="H2362" s="1" t="str">
        <f>+VLOOKUP(bloque1_2[[#This Row],[niño]],BD.niños[[Código]:[sexo]],7,FALSE)</f>
        <v>F</v>
      </c>
      <c r="I2362" s="1">
        <v>1</v>
      </c>
    </row>
    <row r="2363" spans="1:9" x14ac:dyDescent="0.55000000000000004">
      <c r="A2363" s="1">
        <v>74</v>
      </c>
      <c r="B2363" t="s">
        <v>454</v>
      </c>
      <c r="C2363" s="1" t="s">
        <v>3</v>
      </c>
      <c r="D2363" s="1">
        <v>4</v>
      </c>
      <c r="E2363" s="1" t="s">
        <v>282</v>
      </c>
      <c r="F2363">
        <v>4</v>
      </c>
      <c r="G2363" s="1" t="str">
        <f>+VLOOKUP(bloque1_2[[#This Row],[niño]],BD.niños[[Código]:[sexo]],6,FALSE)</f>
        <v>5 y 6</v>
      </c>
      <c r="H2363" s="1" t="str">
        <f>+VLOOKUP(bloque1_2[[#This Row],[niño]],BD.niños[[Código]:[sexo]],7,FALSE)</f>
        <v>F</v>
      </c>
      <c r="I2363" s="1">
        <v>1</v>
      </c>
    </row>
    <row r="2364" spans="1:9" x14ac:dyDescent="0.55000000000000004">
      <c r="A2364" s="1">
        <v>74</v>
      </c>
      <c r="B2364" t="s">
        <v>454</v>
      </c>
      <c r="C2364" s="1" t="s">
        <v>3</v>
      </c>
      <c r="D2364" s="1">
        <v>4</v>
      </c>
      <c r="E2364" s="1" t="s">
        <v>352</v>
      </c>
      <c r="F2364">
        <v>4</v>
      </c>
      <c r="G2364" s="1" t="str">
        <f>+VLOOKUP(bloque1_2[[#This Row],[niño]],BD.niños[[Código]:[sexo]],6,FALSE)</f>
        <v>7 y 8</v>
      </c>
      <c r="H2364" s="1" t="str">
        <f>+VLOOKUP(bloque1_2[[#This Row],[niño]],BD.niños[[Código]:[sexo]],7,FALSE)</f>
        <v>F</v>
      </c>
      <c r="I2364" s="1">
        <v>1</v>
      </c>
    </row>
    <row r="2365" spans="1:9" x14ac:dyDescent="0.55000000000000004">
      <c r="A2365" s="1">
        <v>74</v>
      </c>
      <c r="B2365" t="s">
        <v>454</v>
      </c>
      <c r="C2365" s="1" t="s">
        <v>3</v>
      </c>
      <c r="D2365" s="1">
        <v>4</v>
      </c>
      <c r="E2365" s="1" t="s">
        <v>357</v>
      </c>
      <c r="F2365">
        <v>4</v>
      </c>
      <c r="G2365" s="1" t="str">
        <f>+VLOOKUP(bloque1_2[[#This Row],[niño]],BD.niños[[Código]:[sexo]],6,FALSE)</f>
        <v>7 y 8</v>
      </c>
      <c r="H2365" s="1" t="str">
        <f>+VLOOKUP(bloque1_2[[#This Row],[niño]],BD.niños[[Código]:[sexo]],7,FALSE)</f>
        <v>M</v>
      </c>
      <c r="I2365" s="1">
        <v>1</v>
      </c>
    </row>
    <row r="2366" spans="1:9" x14ac:dyDescent="0.55000000000000004">
      <c r="A2366" s="1">
        <v>74</v>
      </c>
      <c r="B2366" t="s">
        <v>454</v>
      </c>
      <c r="C2366" s="1" t="s">
        <v>3</v>
      </c>
      <c r="D2366" s="1">
        <v>4</v>
      </c>
      <c r="E2366" s="1" t="s">
        <v>360</v>
      </c>
      <c r="F2366">
        <v>4</v>
      </c>
      <c r="G2366" s="1" t="str">
        <f>+VLOOKUP(bloque1_2[[#This Row],[niño]],BD.niños[[Código]:[sexo]],6,FALSE)</f>
        <v>9 y 10</v>
      </c>
      <c r="H2366" s="1" t="str">
        <f>+VLOOKUP(bloque1_2[[#This Row],[niño]],BD.niños[[Código]:[sexo]],7,FALSE)</f>
        <v>M</v>
      </c>
      <c r="I2366" s="1">
        <v>1</v>
      </c>
    </row>
    <row r="2367" spans="1:9" x14ac:dyDescent="0.55000000000000004">
      <c r="A2367" s="1">
        <v>74</v>
      </c>
      <c r="B2367" t="s">
        <v>454</v>
      </c>
      <c r="C2367" s="1" t="s">
        <v>3</v>
      </c>
      <c r="D2367" s="1">
        <v>4</v>
      </c>
      <c r="E2367" s="1" t="s">
        <v>364</v>
      </c>
      <c r="F2367">
        <v>7</v>
      </c>
      <c r="G2367" s="1" t="str">
        <f>+VLOOKUP(bloque1_2[[#This Row],[niño]],BD.niños[[Código]:[sexo]],6,FALSE)</f>
        <v>9 y 10</v>
      </c>
      <c r="H2367" s="1" t="str">
        <f>+VLOOKUP(bloque1_2[[#This Row],[niño]],BD.niños[[Código]:[sexo]],7,FALSE)</f>
        <v>M</v>
      </c>
      <c r="I2367" s="1">
        <v>1</v>
      </c>
    </row>
    <row r="2368" spans="1:9" x14ac:dyDescent="0.55000000000000004">
      <c r="A2368" s="1">
        <v>74</v>
      </c>
      <c r="B2368" t="s">
        <v>454</v>
      </c>
      <c r="C2368" s="1" t="s">
        <v>3</v>
      </c>
      <c r="D2368" s="1">
        <v>4</v>
      </c>
      <c r="E2368" s="1" t="s">
        <v>368</v>
      </c>
      <c r="F2368">
        <v>4</v>
      </c>
      <c r="G2368" s="1" t="str">
        <f>+VLOOKUP(bloque1_2[[#This Row],[niño]],BD.niños[[Código]:[sexo]],6,FALSE)</f>
        <v>9 y 10</v>
      </c>
      <c r="H2368" s="1" t="str">
        <f>+VLOOKUP(bloque1_2[[#This Row],[niño]],BD.niños[[Código]:[sexo]],7,FALSE)</f>
        <v>M</v>
      </c>
      <c r="I2368" s="1">
        <v>1</v>
      </c>
    </row>
    <row r="2369" spans="1:9" x14ac:dyDescent="0.55000000000000004">
      <c r="A2369" s="1">
        <v>74</v>
      </c>
      <c r="B2369" t="s">
        <v>454</v>
      </c>
      <c r="C2369" s="1" t="s">
        <v>3</v>
      </c>
      <c r="D2369" s="1">
        <v>4</v>
      </c>
      <c r="E2369" s="1" t="s">
        <v>371</v>
      </c>
      <c r="F2369">
        <v>4</v>
      </c>
      <c r="G2369" s="1" t="str">
        <f>+VLOOKUP(bloque1_2[[#This Row],[niño]],BD.niños[[Código]:[sexo]],6,FALSE)</f>
        <v>9 y 10</v>
      </c>
      <c r="H2369" s="1" t="str">
        <f>+VLOOKUP(bloque1_2[[#This Row],[niño]],BD.niños[[Código]:[sexo]],7,FALSE)</f>
        <v>F</v>
      </c>
      <c r="I2369" s="1">
        <v>1</v>
      </c>
    </row>
    <row r="2370" spans="1:9" x14ac:dyDescent="0.55000000000000004">
      <c r="A2370" s="1">
        <v>75</v>
      </c>
      <c r="B2370" t="s">
        <v>455</v>
      </c>
      <c r="C2370" s="1" t="s">
        <v>6</v>
      </c>
      <c r="D2370" s="1">
        <v>3</v>
      </c>
      <c r="E2370" s="1" t="s">
        <v>36</v>
      </c>
      <c r="F2370">
        <v>3</v>
      </c>
      <c r="G2370" s="1" t="str">
        <f>+VLOOKUP(bloque1_2[[#This Row],[niño]],BD.niños[[Código]:[sexo]],6,FALSE)</f>
        <v>5 y 6</v>
      </c>
      <c r="H2370" s="1" t="str">
        <f>+VLOOKUP(bloque1_2[[#This Row],[niño]],BD.niños[[Código]:[sexo]],7,FALSE)</f>
        <v>M</v>
      </c>
      <c r="I2370" s="1">
        <v>1</v>
      </c>
    </row>
    <row r="2371" spans="1:9" x14ac:dyDescent="0.55000000000000004">
      <c r="A2371" s="1">
        <v>75</v>
      </c>
      <c r="B2371" t="s">
        <v>455</v>
      </c>
      <c r="C2371" s="1" t="s">
        <v>6</v>
      </c>
      <c r="D2371" s="1">
        <v>3</v>
      </c>
      <c r="E2371" s="1" t="s">
        <v>40</v>
      </c>
      <c r="F2371">
        <v>1</v>
      </c>
      <c r="G2371" s="1" t="str">
        <f>+VLOOKUP(bloque1_2[[#This Row],[niño]],BD.niños[[Código]:[sexo]],6,FALSE)</f>
        <v>7 y 8</v>
      </c>
      <c r="H2371" s="1" t="str">
        <f>+VLOOKUP(bloque1_2[[#This Row],[niño]],BD.niños[[Código]:[sexo]],7,FALSE)</f>
        <v>M</v>
      </c>
      <c r="I2371" s="1">
        <v>1</v>
      </c>
    </row>
    <row r="2372" spans="1:9" x14ac:dyDescent="0.55000000000000004">
      <c r="A2372" s="1">
        <v>75</v>
      </c>
      <c r="B2372" t="s">
        <v>455</v>
      </c>
      <c r="C2372" s="1" t="s">
        <v>6</v>
      </c>
      <c r="D2372" s="1">
        <v>3</v>
      </c>
      <c r="E2372" s="1" t="s">
        <v>44</v>
      </c>
      <c r="F2372">
        <v>7</v>
      </c>
      <c r="G2372" s="1" t="str">
        <f>+VLOOKUP(bloque1_2[[#This Row],[niño]],BD.niños[[Código]:[sexo]],6,FALSE)</f>
        <v>7 y 8</v>
      </c>
      <c r="H2372" s="1" t="str">
        <f>+VLOOKUP(bloque1_2[[#This Row],[niño]],BD.niños[[Código]:[sexo]],7,FALSE)</f>
        <v>F</v>
      </c>
      <c r="I2372" s="1">
        <v>1</v>
      </c>
    </row>
    <row r="2373" spans="1:9" x14ac:dyDescent="0.55000000000000004">
      <c r="A2373" s="1">
        <v>75</v>
      </c>
      <c r="B2373" t="s">
        <v>455</v>
      </c>
      <c r="C2373" s="1" t="s">
        <v>6</v>
      </c>
      <c r="D2373" s="1">
        <v>3</v>
      </c>
      <c r="E2373" s="1" t="s">
        <v>48</v>
      </c>
      <c r="F2373">
        <v>3</v>
      </c>
      <c r="G2373" s="1" t="str">
        <f>+VLOOKUP(bloque1_2[[#This Row],[niño]],BD.niños[[Código]:[sexo]],6,FALSE)</f>
        <v>7 y 8</v>
      </c>
      <c r="H2373" s="1" t="str">
        <f>+VLOOKUP(bloque1_2[[#This Row],[niño]],BD.niños[[Código]:[sexo]],7,FALSE)</f>
        <v>F</v>
      </c>
      <c r="I2373" s="1">
        <v>1</v>
      </c>
    </row>
    <row r="2374" spans="1:9" x14ac:dyDescent="0.55000000000000004">
      <c r="A2374" s="1">
        <v>75</v>
      </c>
      <c r="B2374" t="s">
        <v>455</v>
      </c>
      <c r="C2374" s="1" t="s">
        <v>6</v>
      </c>
      <c r="D2374" s="1">
        <v>3</v>
      </c>
      <c r="E2374" s="1" t="s">
        <v>52</v>
      </c>
      <c r="F2374">
        <v>7</v>
      </c>
      <c r="G2374" s="1" t="str">
        <f>+VLOOKUP(bloque1_2[[#This Row],[niño]],BD.niños[[Código]:[sexo]],6,FALSE)</f>
        <v>7 y 8</v>
      </c>
      <c r="H2374" s="1" t="str">
        <f>+VLOOKUP(bloque1_2[[#This Row],[niño]],BD.niños[[Código]:[sexo]],7,FALSE)</f>
        <v>F</v>
      </c>
      <c r="I2374" s="1">
        <v>1</v>
      </c>
    </row>
    <row r="2375" spans="1:9" x14ac:dyDescent="0.55000000000000004">
      <c r="A2375" s="1">
        <v>75</v>
      </c>
      <c r="B2375" t="s">
        <v>455</v>
      </c>
      <c r="C2375" s="1" t="s">
        <v>6</v>
      </c>
      <c r="D2375" s="1">
        <v>3</v>
      </c>
      <c r="E2375" s="1" t="s">
        <v>56</v>
      </c>
      <c r="F2375">
        <v>2</v>
      </c>
      <c r="G2375" s="1" t="str">
        <f>+VLOOKUP(bloque1_2[[#This Row],[niño]],BD.niños[[Código]:[sexo]],6,FALSE)</f>
        <v>7 y 8</v>
      </c>
      <c r="H2375" s="1" t="str">
        <f>+VLOOKUP(bloque1_2[[#This Row],[niño]],BD.niños[[Código]:[sexo]],7,FALSE)</f>
        <v>F</v>
      </c>
      <c r="I2375" s="1">
        <v>1</v>
      </c>
    </row>
    <row r="2376" spans="1:9" x14ac:dyDescent="0.55000000000000004">
      <c r="A2376" s="1">
        <v>75</v>
      </c>
      <c r="B2376" t="s">
        <v>455</v>
      </c>
      <c r="C2376" s="1" t="s">
        <v>6</v>
      </c>
      <c r="D2376" s="1">
        <v>3</v>
      </c>
      <c r="E2376" s="1" t="s">
        <v>60</v>
      </c>
      <c r="F2376">
        <v>3</v>
      </c>
      <c r="G2376" s="1" t="str">
        <f>+VLOOKUP(bloque1_2[[#This Row],[niño]],BD.niños[[Código]:[sexo]],6,FALSE)</f>
        <v>9 y 10</v>
      </c>
      <c r="H2376" s="1" t="str">
        <f>+VLOOKUP(bloque1_2[[#This Row],[niño]],BD.niños[[Código]:[sexo]],7,FALSE)</f>
        <v>M</v>
      </c>
      <c r="I2376" s="1">
        <v>1</v>
      </c>
    </row>
    <row r="2377" spans="1:9" x14ac:dyDescent="0.55000000000000004">
      <c r="A2377" s="1">
        <v>75</v>
      </c>
      <c r="B2377" t="s">
        <v>455</v>
      </c>
      <c r="C2377" s="1" t="s">
        <v>6</v>
      </c>
      <c r="D2377" s="1">
        <v>3</v>
      </c>
      <c r="E2377" s="1" t="s">
        <v>64</v>
      </c>
      <c r="F2377">
        <v>4</v>
      </c>
      <c r="G2377" s="1" t="str">
        <f>+VLOOKUP(bloque1_2[[#This Row],[niño]],BD.niños[[Código]:[sexo]],6,FALSE)</f>
        <v>9 y 10</v>
      </c>
      <c r="H2377" s="1" t="str">
        <f>+VLOOKUP(bloque1_2[[#This Row],[niño]],BD.niños[[Código]:[sexo]],7,FALSE)</f>
        <v>F</v>
      </c>
      <c r="I2377" s="1">
        <v>1</v>
      </c>
    </row>
    <row r="2378" spans="1:9" x14ac:dyDescent="0.55000000000000004">
      <c r="A2378" s="1">
        <v>75</v>
      </c>
      <c r="B2378" t="s">
        <v>455</v>
      </c>
      <c r="C2378" s="1" t="s">
        <v>6</v>
      </c>
      <c r="D2378" s="1">
        <v>3</v>
      </c>
      <c r="E2378" s="1" t="s">
        <v>68</v>
      </c>
      <c r="F2378">
        <v>1</v>
      </c>
      <c r="G2378" s="1" t="str">
        <f>+VLOOKUP(bloque1_2[[#This Row],[niño]],BD.niños[[Código]:[sexo]],6,FALSE)</f>
        <v>9 y 10</v>
      </c>
      <c r="H2378" s="1" t="str">
        <f>+VLOOKUP(bloque1_2[[#This Row],[niño]],BD.niños[[Código]:[sexo]],7,FALSE)</f>
        <v>M</v>
      </c>
      <c r="I2378" s="1">
        <v>1</v>
      </c>
    </row>
    <row r="2379" spans="1:9" x14ac:dyDescent="0.55000000000000004">
      <c r="A2379" s="1">
        <v>75</v>
      </c>
      <c r="B2379" t="s">
        <v>455</v>
      </c>
      <c r="C2379" s="1" t="s">
        <v>6</v>
      </c>
      <c r="D2379" s="1">
        <v>3</v>
      </c>
      <c r="E2379" s="1" t="s">
        <v>72</v>
      </c>
      <c r="F2379">
        <v>7</v>
      </c>
      <c r="G2379" s="1" t="str">
        <f>+VLOOKUP(bloque1_2[[#This Row],[niño]],BD.niños[[Código]:[sexo]],6,FALSE)</f>
        <v>9 y 10</v>
      </c>
      <c r="H2379" s="1" t="str">
        <f>+VLOOKUP(bloque1_2[[#This Row],[niño]],BD.niños[[Código]:[sexo]],7,FALSE)</f>
        <v>F</v>
      </c>
      <c r="I2379" s="1">
        <v>1</v>
      </c>
    </row>
    <row r="2380" spans="1:9" x14ac:dyDescent="0.55000000000000004">
      <c r="A2380" s="1">
        <v>75</v>
      </c>
      <c r="B2380" t="s">
        <v>455</v>
      </c>
      <c r="C2380" s="1" t="s">
        <v>6</v>
      </c>
      <c r="D2380" s="1">
        <v>3</v>
      </c>
      <c r="E2380" s="1" t="s">
        <v>75</v>
      </c>
      <c r="F2380">
        <v>7</v>
      </c>
      <c r="G2380" s="1" t="str">
        <f>+VLOOKUP(bloque1_2[[#This Row],[niño]],BD.niños[[Código]:[sexo]],6,FALSE)</f>
        <v>9 y 10</v>
      </c>
      <c r="H2380" s="1" t="str">
        <f>+VLOOKUP(bloque1_2[[#This Row],[niño]],BD.niños[[Código]:[sexo]],7,FALSE)</f>
        <v>F</v>
      </c>
      <c r="I2380" s="1">
        <v>1</v>
      </c>
    </row>
    <row r="2381" spans="1:9" x14ac:dyDescent="0.55000000000000004">
      <c r="A2381" s="1">
        <v>75</v>
      </c>
      <c r="B2381" t="s">
        <v>455</v>
      </c>
      <c r="C2381" s="1" t="s">
        <v>6</v>
      </c>
      <c r="D2381" s="1">
        <v>3</v>
      </c>
      <c r="E2381" s="1" t="s">
        <v>78</v>
      </c>
      <c r="F2381">
        <v>3</v>
      </c>
      <c r="G2381" s="1" t="str">
        <f>+VLOOKUP(bloque1_2[[#This Row],[niño]],BD.niños[[Código]:[sexo]],6,FALSE)</f>
        <v>5 y 6</v>
      </c>
      <c r="H2381" s="1" t="str">
        <f>+VLOOKUP(bloque1_2[[#This Row],[niño]],BD.niños[[Código]:[sexo]],7,FALSE)</f>
        <v>M</v>
      </c>
      <c r="I2381" s="1">
        <v>1</v>
      </c>
    </row>
    <row r="2382" spans="1:9" x14ac:dyDescent="0.55000000000000004">
      <c r="A2382" s="1">
        <v>75</v>
      </c>
      <c r="B2382" t="s">
        <v>455</v>
      </c>
      <c r="C2382" s="1" t="s">
        <v>6</v>
      </c>
      <c r="D2382" s="1">
        <v>3</v>
      </c>
      <c r="E2382" s="1" t="s">
        <v>82</v>
      </c>
      <c r="F2382">
        <v>3</v>
      </c>
      <c r="G2382" s="1" t="str">
        <f>+VLOOKUP(bloque1_2[[#This Row],[niño]],BD.niños[[Código]:[sexo]],6,FALSE)</f>
        <v>5 y 6</v>
      </c>
      <c r="H2382" s="1" t="str">
        <f>+VLOOKUP(bloque1_2[[#This Row],[niño]],BD.niños[[Código]:[sexo]],7,FALSE)</f>
        <v>F</v>
      </c>
      <c r="I2382" s="1">
        <v>1</v>
      </c>
    </row>
    <row r="2383" spans="1:9" x14ac:dyDescent="0.55000000000000004">
      <c r="A2383" s="1">
        <v>75</v>
      </c>
      <c r="B2383" t="s">
        <v>455</v>
      </c>
      <c r="C2383" s="1" t="s">
        <v>6</v>
      </c>
      <c r="D2383" s="1">
        <v>3</v>
      </c>
      <c r="E2383" s="1" t="s">
        <v>85</v>
      </c>
      <c r="F2383">
        <v>5</v>
      </c>
      <c r="G2383" s="1" t="str">
        <f>+VLOOKUP(bloque1_2[[#This Row],[niño]],BD.niños[[Código]:[sexo]],6,FALSE)</f>
        <v>5 y 6</v>
      </c>
      <c r="H2383" s="1" t="str">
        <f>+VLOOKUP(bloque1_2[[#This Row],[niño]],BD.niños[[Código]:[sexo]],7,FALSE)</f>
        <v>M</v>
      </c>
      <c r="I2383" s="1">
        <v>1</v>
      </c>
    </row>
    <row r="2384" spans="1:9" x14ac:dyDescent="0.55000000000000004">
      <c r="A2384" s="1">
        <v>75</v>
      </c>
      <c r="B2384" t="s">
        <v>455</v>
      </c>
      <c r="C2384" s="1" t="s">
        <v>6</v>
      </c>
      <c r="D2384" s="1">
        <v>3</v>
      </c>
      <c r="E2384" s="1" t="s">
        <v>184</v>
      </c>
      <c r="F2384">
        <v>3</v>
      </c>
      <c r="G2384" s="1" t="str">
        <f>+VLOOKUP(bloque1_2[[#This Row],[niño]],BD.niños[[Código]:[sexo]],6,FALSE)</f>
        <v>7 y 8</v>
      </c>
      <c r="H2384" s="1" t="str">
        <f>+VLOOKUP(bloque1_2[[#This Row],[niño]],BD.niños[[Código]:[sexo]],7,FALSE)</f>
        <v>M</v>
      </c>
      <c r="I2384" s="1">
        <v>1</v>
      </c>
    </row>
    <row r="2385" spans="1:9" x14ac:dyDescent="0.55000000000000004">
      <c r="A2385" s="1">
        <v>75</v>
      </c>
      <c r="B2385" t="s">
        <v>455</v>
      </c>
      <c r="C2385" s="1" t="s">
        <v>6</v>
      </c>
      <c r="D2385" s="1">
        <v>3</v>
      </c>
      <c r="E2385" s="1" t="s">
        <v>187</v>
      </c>
      <c r="F2385">
        <v>3</v>
      </c>
      <c r="G2385" s="1" t="str">
        <f>+VLOOKUP(bloque1_2[[#This Row],[niño]],BD.niños[[Código]:[sexo]],6,FALSE)</f>
        <v>7 y 8</v>
      </c>
      <c r="H2385" s="1" t="str">
        <f>+VLOOKUP(bloque1_2[[#This Row],[niño]],BD.niños[[Código]:[sexo]],7,FALSE)</f>
        <v>F</v>
      </c>
      <c r="I2385" s="1">
        <v>1</v>
      </c>
    </row>
    <row r="2386" spans="1:9" x14ac:dyDescent="0.55000000000000004">
      <c r="A2386" s="1">
        <v>75</v>
      </c>
      <c r="B2386" t="s">
        <v>455</v>
      </c>
      <c r="C2386" s="1" t="s">
        <v>6</v>
      </c>
      <c r="D2386" s="1">
        <v>3</v>
      </c>
      <c r="E2386" s="1" t="s">
        <v>192</v>
      </c>
      <c r="F2386">
        <v>7</v>
      </c>
      <c r="G2386" s="1" t="str">
        <f>+VLOOKUP(bloque1_2[[#This Row],[niño]],BD.niños[[Código]:[sexo]],6,FALSE)</f>
        <v>7 y 8</v>
      </c>
      <c r="H2386" s="1" t="str">
        <f>+VLOOKUP(bloque1_2[[#This Row],[niño]],BD.niños[[Código]:[sexo]],7,FALSE)</f>
        <v>M</v>
      </c>
      <c r="I2386" s="1">
        <v>1</v>
      </c>
    </row>
    <row r="2387" spans="1:9" x14ac:dyDescent="0.55000000000000004">
      <c r="A2387" s="1">
        <v>75</v>
      </c>
      <c r="B2387" t="s">
        <v>455</v>
      </c>
      <c r="C2387" s="1" t="s">
        <v>6</v>
      </c>
      <c r="D2387" s="1">
        <v>3</v>
      </c>
      <c r="E2387" s="1" t="s">
        <v>195</v>
      </c>
      <c r="F2387">
        <v>7</v>
      </c>
      <c r="G2387" s="1" t="str">
        <f>+VLOOKUP(bloque1_2[[#This Row],[niño]],BD.niños[[Código]:[sexo]],6,FALSE)</f>
        <v>9 y 10</v>
      </c>
      <c r="H2387" s="1" t="str">
        <f>+VLOOKUP(bloque1_2[[#This Row],[niño]],BD.niños[[Código]:[sexo]],7,FALSE)</f>
        <v>M</v>
      </c>
      <c r="I2387" s="1">
        <v>1</v>
      </c>
    </row>
    <row r="2388" spans="1:9" x14ac:dyDescent="0.55000000000000004">
      <c r="A2388" s="1">
        <v>75</v>
      </c>
      <c r="B2388" t="s">
        <v>455</v>
      </c>
      <c r="C2388" s="1" t="s">
        <v>6</v>
      </c>
      <c r="D2388" s="1">
        <v>3</v>
      </c>
      <c r="E2388" s="1" t="s">
        <v>199</v>
      </c>
      <c r="F2388">
        <v>7</v>
      </c>
      <c r="G2388" s="1" t="str">
        <f>+VLOOKUP(bloque1_2[[#This Row],[niño]],BD.niños[[Código]:[sexo]],6,FALSE)</f>
        <v>9 y 10</v>
      </c>
      <c r="H2388" s="1" t="str">
        <f>+VLOOKUP(bloque1_2[[#This Row],[niño]],BD.niños[[Código]:[sexo]],7,FALSE)</f>
        <v>M</v>
      </c>
      <c r="I2388" s="1">
        <v>1</v>
      </c>
    </row>
    <row r="2389" spans="1:9" x14ac:dyDescent="0.55000000000000004">
      <c r="A2389" s="1">
        <v>75</v>
      </c>
      <c r="B2389" t="s">
        <v>455</v>
      </c>
      <c r="C2389" s="1" t="s">
        <v>6</v>
      </c>
      <c r="D2389" s="1">
        <v>3</v>
      </c>
      <c r="E2389" s="1" t="s">
        <v>203</v>
      </c>
      <c r="F2389">
        <v>7</v>
      </c>
      <c r="G2389" s="1" t="str">
        <f>+VLOOKUP(bloque1_2[[#This Row],[niño]],BD.niños[[Código]:[sexo]],6,FALSE)</f>
        <v>9 y 10</v>
      </c>
      <c r="H2389" s="1" t="str">
        <f>+VLOOKUP(bloque1_2[[#This Row],[niño]],BD.niños[[Código]:[sexo]],7,FALSE)</f>
        <v>F</v>
      </c>
      <c r="I2389" s="1">
        <v>1</v>
      </c>
    </row>
    <row r="2390" spans="1:9" x14ac:dyDescent="0.55000000000000004">
      <c r="A2390" s="1">
        <v>75</v>
      </c>
      <c r="B2390" t="s">
        <v>455</v>
      </c>
      <c r="C2390" s="1" t="s">
        <v>6</v>
      </c>
      <c r="D2390" s="1">
        <v>3</v>
      </c>
      <c r="E2390" s="1" t="s">
        <v>206</v>
      </c>
      <c r="F2390">
        <v>7</v>
      </c>
      <c r="G2390" s="1" t="str">
        <f>+VLOOKUP(bloque1_2[[#This Row],[niño]],BD.niños[[Código]:[sexo]],6,FALSE)</f>
        <v>9 y 10</v>
      </c>
      <c r="H2390" s="1" t="str">
        <f>+VLOOKUP(bloque1_2[[#This Row],[niño]],BD.niños[[Código]:[sexo]],7,FALSE)</f>
        <v>F</v>
      </c>
      <c r="I2390" s="1">
        <v>1</v>
      </c>
    </row>
    <row r="2391" spans="1:9" x14ac:dyDescent="0.55000000000000004">
      <c r="A2391" s="1">
        <v>75</v>
      </c>
      <c r="B2391" t="s">
        <v>455</v>
      </c>
      <c r="C2391" s="1" t="s">
        <v>6</v>
      </c>
      <c r="D2391" s="1">
        <v>3</v>
      </c>
      <c r="E2391" s="1" t="s">
        <v>210</v>
      </c>
      <c r="F2391">
        <v>7</v>
      </c>
      <c r="G2391" s="1" t="str">
        <f>+VLOOKUP(bloque1_2[[#This Row],[niño]],BD.niños[[Código]:[sexo]],6,FALSE)</f>
        <v>7 y 8</v>
      </c>
      <c r="H2391" s="1" t="str">
        <f>+VLOOKUP(bloque1_2[[#This Row],[niño]],BD.niños[[Código]:[sexo]],7,FALSE)</f>
        <v>M</v>
      </c>
      <c r="I2391" s="1">
        <v>1</v>
      </c>
    </row>
    <row r="2392" spans="1:9" x14ac:dyDescent="0.55000000000000004">
      <c r="A2392" s="1">
        <v>75</v>
      </c>
      <c r="B2392" t="s">
        <v>455</v>
      </c>
      <c r="C2392" s="1" t="s">
        <v>6</v>
      </c>
      <c r="D2392" s="1">
        <v>3</v>
      </c>
      <c r="E2392" s="1" t="s">
        <v>274</v>
      </c>
      <c r="F2392">
        <v>7</v>
      </c>
      <c r="G2392" s="1" t="str">
        <f>+VLOOKUP(bloque1_2[[#This Row],[niño]],BD.niños[[Código]:[sexo]],6,FALSE)</f>
        <v>5 y 6</v>
      </c>
      <c r="H2392" s="1" t="str">
        <f>+VLOOKUP(bloque1_2[[#This Row],[niño]],BD.niños[[Código]:[sexo]],7,FALSE)</f>
        <v>M</v>
      </c>
      <c r="I2392" s="1">
        <v>1</v>
      </c>
    </row>
    <row r="2393" spans="1:9" x14ac:dyDescent="0.55000000000000004">
      <c r="A2393" s="1">
        <v>75</v>
      </c>
      <c r="B2393" t="s">
        <v>455</v>
      </c>
      <c r="C2393" s="1" t="s">
        <v>6</v>
      </c>
      <c r="D2393" s="1">
        <v>3</v>
      </c>
      <c r="E2393" s="1" t="s">
        <v>276</v>
      </c>
      <c r="F2393">
        <v>3</v>
      </c>
      <c r="G2393" s="1" t="str">
        <f>+VLOOKUP(bloque1_2[[#This Row],[niño]],BD.niños[[Código]:[sexo]],6,FALSE)</f>
        <v>5 y 6</v>
      </c>
      <c r="H2393" s="1" t="str">
        <f>+VLOOKUP(bloque1_2[[#This Row],[niño]],BD.niños[[Código]:[sexo]],7,FALSE)</f>
        <v>M</v>
      </c>
      <c r="I2393" s="1">
        <v>1</v>
      </c>
    </row>
    <row r="2394" spans="1:9" x14ac:dyDescent="0.55000000000000004">
      <c r="A2394" s="1">
        <v>75</v>
      </c>
      <c r="B2394" t="s">
        <v>455</v>
      </c>
      <c r="C2394" s="1" t="s">
        <v>6</v>
      </c>
      <c r="D2394" s="1">
        <v>3</v>
      </c>
      <c r="E2394" s="1" t="s">
        <v>279</v>
      </c>
      <c r="F2394">
        <v>3</v>
      </c>
      <c r="G2394" s="1" t="str">
        <f>+VLOOKUP(bloque1_2[[#This Row],[niño]],BD.niños[[Código]:[sexo]],6,FALSE)</f>
        <v>7 y 8</v>
      </c>
      <c r="H2394" s="1" t="str">
        <f>+VLOOKUP(bloque1_2[[#This Row],[niño]],BD.niños[[Código]:[sexo]],7,FALSE)</f>
        <v>F</v>
      </c>
      <c r="I2394" s="1">
        <v>1</v>
      </c>
    </row>
    <row r="2395" spans="1:9" x14ac:dyDescent="0.55000000000000004">
      <c r="A2395" s="1">
        <v>75</v>
      </c>
      <c r="B2395" t="s">
        <v>455</v>
      </c>
      <c r="C2395" s="1" t="s">
        <v>6</v>
      </c>
      <c r="D2395" s="1">
        <v>3</v>
      </c>
      <c r="E2395" s="1" t="s">
        <v>282</v>
      </c>
      <c r="F2395">
        <v>7</v>
      </c>
      <c r="G2395" s="1" t="str">
        <f>+VLOOKUP(bloque1_2[[#This Row],[niño]],BD.niños[[Código]:[sexo]],6,FALSE)</f>
        <v>5 y 6</v>
      </c>
      <c r="H2395" s="1" t="str">
        <f>+VLOOKUP(bloque1_2[[#This Row],[niño]],BD.niños[[Código]:[sexo]],7,FALSE)</f>
        <v>F</v>
      </c>
      <c r="I2395" s="1">
        <v>1</v>
      </c>
    </row>
    <row r="2396" spans="1:9" x14ac:dyDescent="0.55000000000000004">
      <c r="A2396" s="1">
        <v>75</v>
      </c>
      <c r="B2396" t="s">
        <v>455</v>
      </c>
      <c r="C2396" s="1" t="s">
        <v>6</v>
      </c>
      <c r="D2396" s="1">
        <v>3</v>
      </c>
      <c r="E2396" s="1" t="s">
        <v>352</v>
      </c>
      <c r="F2396">
        <v>7</v>
      </c>
      <c r="G2396" s="1" t="str">
        <f>+VLOOKUP(bloque1_2[[#This Row],[niño]],BD.niños[[Código]:[sexo]],6,FALSE)</f>
        <v>7 y 8</v>
      </c>
      <c r="H2396" s="1" t="str">
        <f>+VLOOKUP(bloque1_2[[#This Row],[niño]],BD.niños[[Código]:[sexo]],7,FALSE)</f>
        <v>F</v>
      </c>
      <c r="I2396" s="1">
        <v>1</v>
      </c>
    </row>
    <row r="2397" spans="1:9" x14ac:dyDescent="0.55000000000000004">
      <c r="A2397" s="1">
        <v>75</v>
      </c>
      <c r="B2397" t="s">
        <v>455</v>
      </c>
      <c r="C2397" s="1" t="s">
        <v>6</v>
      </c>
      <c r="D2397" s="1">
        <v>3</v>
      </c>
      <c r="E2397" s="1" t="s">
        <v>357</v>
      </c>
      <c r="F2397">
        <v>3</v>
      </c>
      <c r="G2397" s="1" t="str">
        <f>+VLOOKUP(bloque1_2[[#This Row],[niño]],BD.niños[[Código]:[sexo]],6,FALSE)</f>
        <v>7 y 8</v>
      </c>
      <c r="H2397" s="1" t="str">
        <f>+VLOOKUP(bloque1_2[[#This Row],[niño]],BD.niños[[Código]:[sexo]],7,FALSE)</f>
        <v>M</v>
      </c>
      <c r="I2397" s="1">
        <v>1</v>
      </c>
    </row>
    <row r="2398" spans="1:9" x14ac:dyDescent="0.55000000000000004">
      <c r="A2398" s="1">
        <v>75</v>
      </c>
      <c r="B2398" t="s">
        <v>455</v>
      </c>
      <c r="C2398" s="1" t="s">
        <v>6</v>
      </c>
      <c r="D2398" s="1">
        <v>3</v>
      </c>
      <c r="E2398" s="1" t="s">
        <v>360</v>
      </c>
      <c r="F2398">
        <v>7</v>
      </c>
      <c r="G2398" s="1" t="str">
        <f>+VLOOKUP(bloque1_2[[#This Row],[niño]],BD.niños[[Código]:[sexo]],6,FALSE)</f>
        <v>9 y 10</v>
      </c>
      <c r="H2398" s="1" t="str">
        <f>+VLOOKUP(bloque1_2[[#This Row],[niño]],BD.niños[[Código]:[sexo]],7,FALSE)</f>
        <v>M</v>
      </c>
      <c r="I2398" s="1">
        <v>1</v>
      </c>
    </row>
    <row r="2399" spans="1:9" x14ac:dyDescent="0.55000000000000004">
      <c r="A2399" s="1">
        <v>75</v>
      </c>
      <c r="B2399" t="s">
        <v>455</v>
      </c>
      <c r="C2399" s="1" t="s">
        <v>6</v>
      </c>
      <c r="D2399" s="1">
        <v>3</v>
      </c>
      <c r="E2399" s="1" t="s">
        <v>364</v>
      </c>
      <c r="F2399">
        <v>5</v>
      </c>
      <c r="G2399" s="1" t="str">
        <f>+VLOOKUP(bloque1_2[[#This Row],[niño]],BD.niños[[Código]:[sexo]],6,FALSE)</f>
        <v>9 y 10</v>
      </c>
      <c r="H2399" s="1" t="str">
        <f>+VLOOKUP(bloque1_2[[#This Row],[niño]],BD.niños[[Código]:[sexo]],7,FALSE)</f>
        <v>M</v>
      </c>
      <c r="I2399" s="1">
        <v>1</v>
      </c>
    </row>
    <row r="2400" spans="1:9" x14ac:dyDescent="0.55000000000000004">
      <c r="A2400" s="1">
        <v>75</v>
      </c>
      <c r="B2400" t="s">
        <v>455</v>
      </c>
      <c r="C2400" s="1" t="s">
        <v>6</v>
      </c>
      <c r="D2400" s="1">
        <v>3</v>
      </c>
      <c r="E2400" s="1" t="s">
        <v>368</v>
      </c>
      <c r="F2400">
        <v>3</v>
      </c>
      <c r="G2400" s="1" t="str">
        <f>+VLOOKUP(bloque1_2[[#This Row],[niño]],BD.niños[[Código]:[sexo]],6,FALSE)</f>
        <v>9 y 10</v>
      </c>
      <c r="H2400" s="1" t="str">
        <f>+VLOOKUP(bloque1_2[[#This Row],[niño]],BD.niños[[Código]:[sexo]],7,FALSE)</f>
        <v>M</v>
      </c>
      <c r="I2400" s="1">
        <v>1</v>
      </c>
    </row>
    <row r="2401" spans="1:9" x14ac:dyDescent="0.55000000000000004">
      <c r="A2401" s="1">
        <v>75</v>
      </c>
      <c r="B2401" t="s">
        <v>455</v>
      </c>
      <c r="C2401" s="1" t="s">
        <v>6</v>
      </c>
      <c r="D2401" s="1">
        <v>3</v>
      </c>
      <c r="E2401" s="1" t="s">
        <v>371</v>
      </c>
      <c r="F2401">
        <v>6</v>
      </c>
      <c r="G2401" s="1" t="str">
        <f>+VLOOKUP(bloque1_2[[#This Row],[niño]],BD.niños[[Código]:[sexo]],6,FALSE)</f>
        <v>9 y 10</v>
      </c>
      <c r="H2401" s="1" t="str">
        <f>+VLOOKUP(bloque1_2[[#This Row],[niño]],BD.niños[[Código]:[sexo]],7,FALSE)</f>
        <v>F</v>
      </c>
      <c r="I2401" s="1">
        <v>1</v>
      </c>
    </row>
    <row r="2402" spans="1:9" x14ac:dyDescent="0.55000000000000004">
      <c r="A2402" s="1">
        <v>76</v>
      </c>
      <c r="B2402" t="s">
        <v>456</v>
      </c>
      <c r="C2402" s="1" t="s">
        <v>6</v>
      </c>
      <c r="D2402" s="1">
        <v>3</v>
      </c>
      <c r="E2402" s="1" t="s">
        <v>36</v>
      </c>
      <c r="F2402">
        <v>6</v>
      </c>
      <c r="G2402" s="1" t="str">
        <f>+VLOOKUP(bloque1_2[[#This Row],[niño]],BD.niños[[Código]:[sexo]],6,FALSE)</f>
        <v>5 y 6</v>
      </c>
      <c r="H2402" s="1" t="str">
        <f>+VLOOKUP(bloque1_2[[#This Row],[niño]],BD.niños[[Código]:[sexo]],7,FALSE)</f>
        <v>M</v>
      </c>
      <c r="I2402" s="1">
        <v>1</v>
      </c>
    </row>
    <row r="2403" spans="1:9" x14ac:dyDescent="0.55000000000000004">
      <c r="A2403" s="1">
        <v>76</v>
      </c>
      <c r="B2403" t="s">
        <v>456</v>
      </c>
      <c r="C2403" s="1" t="s">
        <v>6</v>
      </c>
      <c r="D2403" s="1">
        <v>3</v>
      </c>
      <c r="E2403" s="1" t="s">
        <v>40</v>
      </c>
      <c r="F2403">
        <v>1</v>
      </c>
      <c r="G2403" s="1" t="str">
        <f>+VLOOKUP(bloque1_2[[#This Row],[niño]],BD.niños[[Código]:[sexo]],6,FALSE)</f>
        <v>7 y 8</v>
      </c>
      <c r="H2403" s="1" t="str">
        <f>+VLOOKUP(bloque1_2[[#This Row],[niño]],BD.niños[[Código]:[sexo]],7,FALSE)</f>
        <v>M</v>
      </c>
      <c r="I2403" s="1">
        <v>1</v>
      </c>
    </row>
    <row r="2404" spans="1:9" x14ac:dyDescent="0.55000000000000004">
      <c r="A2404" s="1">
        <v>76</v>
      </c>
      <c r="B2404" t="s">
        <v>456</v>
      </c>
      <c r="C2404" s="1" t="s">
        <v>6</v>
      </c>
      <c r="D2404" s="1">
        <v>3</v>
      </c>
      <c r="E2404" s="1" t="s">
        <v>44</v>
      </c>
      <c r="F2404">
        <v>1</v>
      </c>
      <c r="G2404" s="1" t="str">
        <f>+VLOOKUP(bloque1_2[[#This Row],[niño]],BD.niños[[Código]:[sexo]],6,FALSE)</f>
        <v>7 y 8</v>
      </c>
      <c r="H2404" s="1" t="str">
        <f>+VLOOKUP(bloque1_2[[#This Row],[niño]],BD.niños[[Código]:[sexo]],7,FALSE)</f>
        <v>F</v>
      </c>
      <c r="I2404" s="1">
        <v>1</v>
      </c>
    </row>
    <row r="2405" spans="1:9" x14ac:dyDescent="0.55000000000000004">
      <c r="A2405" s="1">
        <v>76</v>
      </c>
      <c r="B2405" t="s">
        <v>456</v>
      </c>
      <c r="C2405" s="1" t="s">
        <v>6</v>
      </c>
      <c r="D2405" s="1">
        <v>3</v>
      </c>
      <c r="E2405" s="1" t="s">
        <v>48</v>
      </c>
      <c r="F2405">
        <v>0</v>
      </c>
      <c r="G2405" s="1" t="str">
        <f>+VLOOKUP(bloque1_2[[#This Row],[niño]],BD.niños[[Código]:[sexo]],6,FALSE)</f>
        <v>7 y 8</v>
      </c>
      <c r="H2405" s="1" t="str">
        <f>+VLOOKUP(bloque1_2[[#This Row],[niño]],BD.niños[[Código]:[sexo]],7,FALSE)</f>
        <v>F</v>
      </c>
      <c r="I2405" s="1">
        <v>1</v>
      </c>
    </row>
    <row r="2406" spans="1:9" x14ac:dyDescent="0.55000000000000004">
      <c r="A2406" s="1">
        <v>76</v>
      </c>
      <c r="B2406" t="s">
        <v>456</v>
      </c>
      <c r="C2406" s="1" t="s">
        <v>6</v>
      </c>
      <c r="D2406" s="1">
        <v>3</v>
      </c>
      <c r="E2406" s="1" t="s">
        <v>52</v>
      </c>
      <c r="F2406">
        <v>3</v>
      </c>
      <c r="G2406" s="1" t="str">
        <f>+VLOOKUP(bloque1_2[[#This Row],[niño]],BD.niños[[Código]:[sexo]],6,FALSE)</f>
        <v>7 y 8</v>
      </c>
      <c r="H2406" s="1" t="str">
        <f>+VLOOKUP(bloque1_2[[#This Row],[niño]],BD.niños[[Código]:[sexo]],7,FALSE)</f>
        <v>F</v>
      </c>
      <c r="I2406" s="1">
        <v>1</v>
      </c>
    </row>
    <row r="2407" spans="1:9" x14ac:dyDescent="0.55000000000000004">
      <c r="A2407" s="1">
        <v>76</v>
      </c>
      <c r="B2407" t="s">
        <v>456</v>
      </c>
      <c r="C2407" s="1" t="s">
        <v>6</v>
      </c>
      <c r="D2407" s="1">
        <v>3</v>
      </c>
      <c r="E2407" s="1" t="s">
        <v>56</v>
      </c>
      <c r="F2407">
        <v>1</v>
      </c>
      <c r="G2407" s="1" t="str">
        <f>+VLOOKUP(bloque1_2[[#This Row],[niño]],BD.niños[[Código]:[sexo]],6,FALSE)</f>
        <v>7 y 8</v>
      </c>
      <c r="H2407" s="1" t="str">
        <f>+VLOOKUP(bloque1_2[[#This Row],[niño]],BD.niños[[Código]:[sexo]],7,FALSE)</f>
        <v>F</v>
      </c>
      <c r="I2407" s="1">
        <v>1</v>
      </c>
    </row>
    <row r="2408" spans="1:9" x14ac:dyDescent="0.55000000000000004">
      <c r="A2408" s="1">
        <v>76</v>
      </c>
      <c r="B2408" t="s">
        <v>456</v>
      </c>
      <c r="C2408" s="1" t="s">
        <v>6</v>
      </c>
      <c r="D2408" s="1">
        <v>3</v>
      </c>
      <c r="E2408" s="1" t="s">
        <v>60</v>
      </c>
      <c r="F2408">
        <v>3</v>
      </c>
      <c r="G2408" s="1" t="str">
        <f>+VLOOKUP(bloque1_2[[#This Row],[niño]],BD.niños[[Código]:[sexo]],6,FALSE)</f>
        <v>9 y 10</v>
      </c>
      <c r="H2408" s="1" t="str">
        <f>+VLOOKUP(bloque1_2[[#This Row],[niño]],BD.niños[[Código]:[sexo]],7,FALSE)</f>
        <v>M</v>
      </c>
      <c r="I2408" s="1">
        <v>1</v>
      </c>
    </row>
    <row r="2409" spans="1:9" x14ac:dyDescent="0.55000000000000004">
      <c r="A2409" s="1">
        <v>76</v>
      </c>
      <c r="B2409" t="s">
        <v>456</v>
      </c>
      <c r="C2409" s="1" t="s">
        <v>6</v>
      </c>
      <c r="D2409" s="1">
        <v>3</v>
      </c>
      <c r="E2409" s="1" t="s">
        <v>64</v>
      </c>
      <c r="F2409">
        <v>1</v>
      </c>
      <c r="G2409" s="1" t="str">
        <f>+VLOOKUP(bloque1_2[[#This Row],[niño]],BD.niños[[Código]:[sexo]],6,FALSE)</f>
        <v>9 y 10</v>
      </c>
      <c r="H2409" s="1" t="str">
        <f>+VLOOKUP(bloque1_2[[#This Row],[niño]],BD.niños[[Código]:[sexo]],7,FALSE)</f>
        <v>F</v>
      </c>
      <c r="I2409" s="1">
        <v>1</v>
      </c>
    </row>
    <row r="2410" spans="1:9" x14ac:dyDescent="0.55000000000000004">
      <c r="A2410" s="1">
        <v>76</v>
      </c>
      <c r="B2410" t="s">
        <v>456</v>
      </c>
      <c r="C2410" s="1" t="s">
        <v>6</v>
      </c>
      <c r="D2410" s="1">
        <v>3</v>
      </c>
      <c r="E2410" s="1" t="s">
        <v>68</v>
      </c>
      <c r="F2410">
        <v>4</v>
      </c>
      <c r="G2410" s="1" t="str">
        <f>+VLOOKUP(bloque1_2[[#This Row],[niño]],BD.niños[[Código]:[sexo]],6,FALSE)</f>
        <v>9 y 10</v>
      </c>
      <c r="H2410" s="1" t="str">
        <f>+VLOOKUP(bloque1_2[[#This Row],[niño]],BD.niños[[Código]:[sexo]],7,FALSE)</f>
        <v>M</v>
      </c>
      <c r="I2410" s="1">
        <v>1</v>
      </c>
    </row>
    <row r="2411" spans="1:9" x14ac:dyDescent="0.55000000000000004">
      <c r="A2411" s="1">
        <v>76</v>
      </c>
      <c r="B2411" t="s">
        <v>456</v>
      </c>
      <c r="C2411" s="1" t="s">
        <v>6</v>
      </c>
      <c r="D2411" s="1">
        <v>3</v>
      </c>
      <c r="E2411" s="1" t="s">
        <v>72</v>
      </c>
      <c r="F2411">
        <v>3</v>
      </c>
      <c r="G2411" s="1" t="str">
        <f>+VLOOKUP(bloque1_2[[#This Row],[niño]],BD.niños[[Código]:[sexo]],6,FALSE)</f>
        <v>9 y 10</v>
      </c>
      <c r="H2411" s="1" t="str">
        <f>+VLOOKUP(bloque1_2[[#This Row],[niño]],BD.niños[[Código]:[sexo]],7,FALSE)</f>
        <v>F</v>
      </c>
      <c r="I2411" s="1">
        <v>1</v>
      </c>
    </row>
    <row r="2412" spans="1:9" x14ac:dyDescent="0.55000000000000004">
      <c r="A2412" s="1">
        <v>76</v>
      </c>
      <c r="B2412" t="s">
        <v>456</v>
      </c>
      <c r="C2412" s="1" t="s">
        <v>6</v>
      </c>
      <c r="D2412" s="1">
        <v>3</v>
      </c>
      <c r="E2412" s="1" t="s">
        <v>75</v>
      </c>
      <c r="F2412">
        <v>3</v>
      </c>
      <c r="G2412" s="1" t="str">
        <f>+VLOOKUP(bloque1_2[[#This Row],[niño]],BD.niños[[Código]:[sexo]],6,FALSE)</f>
        <v>9 y 10</v>
      </c>
      <c r="H2412" s="1" t="str">
        <f>+VLOOKUP(bloque1_2[[#This Row],[niño]],BD.niños[[Código]:[sexo]],7,FALSE)</f>
        <v>F</v>
      </c>
      <c r="I2412" s="1">
        <v>1</v>
      </c>
    </row>
    <row r="2413" spans="1:9" x14ac:dyDescent="0.55000000000000004">
      <c r="A2413" s="1">
        <v>76</v>
      </c>
      <c r="B2413" t="s">
        <v>456</v>
      </c>
      <c r="C2413" s="1" t="s">
        <v>6</v>
      </c>
      <c r="D2413" s="1">
        <v>3</v>
      </c>
      <c r="E2413" s="1" t="s">
        <v>78</v>
      </c>
      <c r="F2413">
        <v>1</v>
      </c>
      <c r="G2413" s="1" t="str">
        <f>+VLOOKUP(bloque1_2[[#This Row],[niño]],BD.niños[[Código]:[sexo]],6,FALSE)</f>
        <v>5 y 6</v>
      </c>
      <c r="H2413" s="1" t="str">
        <f>+VLOOKUP(bloque1_2[[#This Row],[niño]],BD.niños[[Código]:[sexo]],7,FALSE)</f>
        <v>M</v>
      </c>
      <c r="I2413" s="1">
        <v>1</v>
      </c>
    </row>
    <row r="2414" spans="1:9" x14ac:dyDescent="0.55000000000000004">
      <c r="A2414" s="1">
        <v>76</v>
      </c>
      <c r="B2414" t="s">
        <v>456</v>
      </c>
      <c r="C2414" s="1" t="s">
        <v>6</v>
      </c>
      <c r="D2414" s="1">
        <v>3</v>
      </c>
      <c r="E2414" s="1" t="s">
        <v>82</v>
      </c>
      <c r="F2414">
        <v>4</v>
      </c>
      <c r="G2414" s="1" t="str">
        <f>+VLOOKUP(bloque1_2[[#This Row],[niño]],BD.niños[[Código]:[sexo]],6,FALSE)</f>
        <v>5 y 6</v>
      </c>
      <c r="H2414" s="1" t="str">
        <f>+VLOOKUP(bloque1_2[[#This Row],[niño]],BD.niños[[Código]:[sexo]],7,FALSE)</f>
        <v>F</v>
      </c>
      <c r="I2414" s="1">
        <v>1</v>
      </c>
    </row>
    <row r="2415" spans="1:9" x14ac:dyDescent="0.55000000000000004">
      <c r="A2415" s="1">
        <v>76</v>
      </c>
      <c r="B2415" t="s">
        <v>456</v>
      </c>
      <c r="C2415" s="1" t="s">
        <v>6</v>
      </c>
      <c r="D2415" s="1">
        <v>3</v>
      </c>
      <c r="E2415" s="1" t="s">
        <v>85</v>
      </c>
      <c r="F2415">
        <v>1</v>
      </c>
      <c r="G2415" s="1" t="str">
        <f>+VLOOKUP(bloque1_2[[#This Row],[niño]],BD.niños[[Código]:[sexo]],6,FALSE)</f>
        <v>5 y 6</v>
      </c>
      <c r="H2415" s="1" t="str">
        <f>+VLOOKUP(bloque1_2[[#This Row],[niño]],BD.niños[[Código]:[sexo]],7,FALSE)</f>
        <v>M</v>
      </c>
      <c r="I2415" s="1">
        <v>1</v>
      </c>
    </row>
    <row r="2416" spans="1:9" x14ac:dyDescent="0.55000000000000004">
      <c r="A2416" s="1">
        <v>76</v>
      </c>
      <c r="B2416" t="s">
        <v>456</v>
      </c>
      <c r="C2416" s="1" t="s">
        <v>6</v>
      </c>
      <c r="D2416" s="1">
        <v>3</v>
      </c>
      <c r="E2416" s="1" t="s">
        <v>184</v>
      </c>
      <c r="F2416">
        <v>3</v>
      </c>
      <c r="G2416" s="1" t="str">
        <f>+VLOOKUP(bloque1_2[[#This Row],[niño]],BD.niños[[Código]:[sexo]],6,FALSE)</f>
        <v>7 y 8</v>
      </c>
      <c r="H2416" s="1" t="str">
        <f>+VLOOKUP(bloque1_2[[#This Row],[niño]],BD.niños[[Código]:[sexo]],7,FALSE)</f>
        <v>M</v>
      </c>
      <c r="I2416" s="1">
        <v>1</v>
      </c>
    </row>
    <row r="2417" spans="1:9" x14ac:dyDescent="0.55000000000000004">
      <c r="A2417" s="1">
        <v>76</v>
      </c>
      <c r="B2417" t="s">
        <v>456</v>
      </c>
      <c r="C2417" s="1" t="s">
        <v>6</v>
      </c>
      <c r="D2417" s="1">
        <v>3</v>
      </c>
      <c r="E2417" s="1" t="s">
        <v>187</v>
      </c>
      <c r="F2417">
        <v>3</v>
      </c>
      <c r="G2417" s="1" t="str">
        <f>+VLOOKUP(bloque1_2[[#This Row],[niño]],BD.niños[[Código]:[sexo]],6,FALSE)</f>
        <v>7 y 8</v>
      </c>
      <c r="H2417" s="1" t="str">
        <f>+VLOOKUP(bloque1_2[[#This Row],[niño]],BD.niños[[Código]:[sexo]],7,FALSE)</f>
        <v>F</v>
      </c>
      <c r="I2417" s="1">
        <v>1</v>
      </c>
    </row>
    <row r="2418" spans="1:9" x14ac:dyDescent="0.55000000000000004">
      <c r="A2418" s="1">
        <v>76</v>
      </c>
      <c r="B2418" t="s">
        <v>456</v>
      </c>
      <c r="C2418" s="1" t="s">
        <v>6</v>
      </c>
      <c r="D2418" s="1">
        <v>3</v>
      </c>
      <c r="E2418" s="1" t="s">
        <v>192</v>
      </c>
      <c r="F2418">
        <v>1</v>
      </c>
      <c r="G2418" s="1" t="str">
        <f>+VLOOKUP(bloque1_2[[#This Row],[niño]],BD.niños[[Código]:[sexo]],6,FALSE)</f>
        <v>7 y 8</v>
      </c>
      <c r="H2418" s="1" t="str">
        <f>+VLOOKUP(bloque1_2[[#This Row],[niño]],BD.niños[[Código]:[sexo]],7,FALSE)</f>
        <v>M</v>
      </c>
      <c r="I2418" s="1">
        <v>1</v>
      </c>
    </row>
    <row r="2419" spans="1:9" x14ac:dyDescent="0.55000000000000004">
      <c r="A2419" s="1">
        <v>76</v>
      </c>
      <c r="B2419" t="s">
        <v>456</v>
      </c>
      <c r="C2419" s="1" t="s">
        <v>6</v>
      </c>
      <c r="D2419" s="1">
        <v>3</v>
      </c>
      <c r="E2419" s="1" t="s">
        <v>195</v>
      </c>
      <c r="F2419">
        <v>1</v>
      </c>
      <c r="G2419" s="1" t="str">
        <f>+VLOOKUP(bloque1_2[[#This Row],[niño]],BD.niños[[Código]:[sexo]],6,FALSE)</f>
        <v>9 y 10</v>
      </c>
      <c r="H2419" s="1" t="str">
        <f>+VLOOKUP(bloque1_2[[#This Row],[niño]],BD.niños[[Código]:[sexo]],7,FALSE)</f>
        <v>M</v>
      </c>
      <c r="I2419" s="1">
        <v>1</v>
      </c>
    </row>
    <row r="2420" spans="1:9" x14ac:dyDescent="0.55000000000000004">
      <c r="A2420" s="1">
        <v>76</v>
      </c>
      <c r="B2420" t="s">
        <v>456</v>
      </c>
      <c r="C2420" s="1" t="s">
        <v>6</v>
      </c>
      <c r="D2420" s="1">
        <v>3</v>
      </c>
      <c r="E2420" s="1" t="s">
        <v>199</v>
      </c>
      <c r="F2420">
        <v>1</v>
      </c>
      <c r="G2420" s="1" t="str">
        <f>+VLOOKUP(bloque1_2[[#This Row],[niño]],BD.niños[[Código]:[sexo]],6,FALSE)</f>
        <v>9 y 10</v>
      </c>
      <c r="H2420" s="1" t="str">
        <f>+VLOOKUP(bloque1_2[[#This Row],[niño]],BD.niños[[Código]:[sexo]],7,FALSE)</f>
        <v>M</v>
      </c>
      <c r="I2420" s="1">
        <v>1</v>
      </c>
    </row>
    <row r="2421" spans="1:9" x14ac:dyDescent="0.55000000000000004">
      <c r="A2421" s="1">
        <v>76</v>
      </c>
      <c r="B2421" t="s">
        <v>456</v>
      </c>
      <c r="C2421" s="1" t="s">
        <v>6</v>
      </c>
      <c r="D2421" s="1">
        <v>3</v>
      </c>
      <c r="E2421" s="1" t="s">
        <v>203</v>
      </c>
      <c r="F2421">
        <v>1</v>
      </c>
      <c r="G2421" s="1" t="str">
        <f>+VLOOKUP(bloque1_2[[#This Row],[niño]],BD.niños[[Código]:[sexo]],6,FALSE)</f>
        <v>9 y 10</v>
      </c>
      <c r="H2421" s="1" t="str">
        <f>+VLOOKUP(bloque1_2[[#This Row],[niño]],BD.niños[[Código]:[sexo]],7,FALSE)</f>
        <v>F</v>
      </c>
      <c r="I2421" s="1">
        <v>1</v>
      </c>
    </row>
    <row r="2422" spans="1:9" x14ac:dyDescent="0.55000000000000004">
      <c r="A2422" s="1">
        <v>76</v>
      </c>
      <c r="B2422" t="s">
        <v>456</v>
      </c>
      <c r="C2422" s="1" t="s">
        <v>6</v>
      </c>
      <c r="D2422" s="1">
        <v>3</v>
      </c>
      <c r="E2422" s="1" t="s">
        <v>206</v>
      </c>
      <c r="F2422">
        <v>3</v>
      </c>
      <c r="G2422" s="1" t="str">
        <f>+VLOOKUP(bloque1_2[[#This Row],[niño]],BD.niños[[Código]:[sexo]],6,FALSE)</f>
        <v>9 y 10</v>
      </c>
      <c r="H2422" s="1" t="str">
        <f>+VLOOKUP(bloque1_2[[#This Row],[niño]],BD.niños[[Código]:[sexo]],7,FALSE)</f>
        <v>F</v>
      </c>
      <c r="I2422" s="1">
        <v>1</v>
      </c>
    </row>
    <row r="2423" spans="1:9" x14ac:dyDescent="0.55000000000000004">
      <c r="A2423" s="1">
        <v>76</v>
      </c>
      <c r="B2423" t="s">
        <v>456</v>
      </c>
      <c r="C2423" s="1" t="s">
        <v>6</v>
      </c>
      <c r="D2423" s="1">
        <v>3</v>
      </c>
      <c r="E2423" s="1" t="s">
        <v>210</v>
      </c>
      <c r="F2423">
        <v>3</v>
      </c>
      <c r="G2423" s="1" t="str">
        <f>+VLOOKUP(bloque1_2[[#This Row],[niño]],BD.niños[[Código]:[sexo]],6,FALSE)</f>
        <v>7 y 8</v>
      </c>
      <c r="H2423" s="1" t="str">
        <f>+VLOOKUP(bloque1_2[[#This Row],[niño]],BD.niños[[Código]:[sexo]],7,FALSE)</f>
        <v>M</v>
      </c>
      <c r="I2423" s="1">
        <v>1</v>
      </c>
    </row>
    <row r="2424" spans="1:9" x14ac:dyDescent="0.55000000000000004">
      <c r="A2424" s="1">
        <v>76</v>
      </c>
      <c r="B2424" t="s">
        <v>456</v>
      </c>
      <c r="C2424" s="1" t="s">
        <v>6</v>
      </c>
      <c r="D2424" s="1">
        <v>3</v>
      </c>
      <c r="E2424" s="1" t="s">
        <v>274</v>
      </c>
      <c r="F2424">
        <v>3</v>
      </c>
      <c r="G2424" s="1" t="str">
        <f>+VLOOKUP(bloque1_2[[#This Row],[niño]],BD.niños[[Código]:[sexo]],6,FALSE)</f>
        <v>5 y 6</v>
      </c>
      <c r="H2424" s="1" t="str">
        <f>+VLOOKUP(bloque1_2[[#This Row],[niño]],BD.niños[[Código]:[sexo]],7,FALSE)</f>
        <v>M</v>
      </c>
      <c r="I2424" s="1">
        <v>1</v>
      </c>
    </row>
    <row r="2425" spans="1:9" x14ac:dyDescent="0.55000000000000004">
      <c r="A2425" s="1">
        <v>76</v>
      </c>
      <c r="B2425" t="s">
        <v>456</v>
      </c>
      <c r="C2425" s="1" t="s">
        <v>6</v>
      </c>
      <c r="D2425" s="1">
        <v>3</v>
      </c>
      <c r="E2425" s="1" t="s">
        <v>276</v>
      </c>
      <c r="F2425">
        <v>1</v>
      </c>
      <c r="G2425" s="1" t="str">
        <f>+VLOOKUP(bloque1_2[[#This Row],[niño]],BD.niños[[Código]:[sexo]],6,FALSE)</f>
        <v>5 y 6</v>
      </c>
      <c r="H2425" s="1" t="str">
        <f>+VLOOKUP(bloque1_2[[#This Row],[niño]],BD.niños[[Código]:[sexo]],7,FALSE)</f>
        <v>M</v>
      </c>
      <c r="I2425" s="1">
        <v>1</v>
      </c>
    </row>
    <row r="2426" spans="1:9" x14ac:dyDescent="0.55000000000000004">
      <c r="A2426" s="1">
        <v>76</v>
      </c>
      <c r="B2426" t="s">
        <v>456</v>
      </c>
      <c r="C2426" s="1" t="s">
        <v>6</v>
      </c>
      <c r="D2426" s="1">
        <v>3</v>
      </c>
      <c r="E2426" s="1" t="s">
        <v>279</v>
      </c>
      <c r="F2426">
        <v>1</v>
      </c>
      <c r="G2426" s="1" t="str">
        <f>+VLOOKUP(bloque1_2[[#This Row],[niño]],BD.niños[[Código]:[sexo]],6,FALSE)</f>
        <v>7 y 8</v>
      </c>
      <c r="H2426" s="1" t="str">
        <f>+VLOOKUP(bloque1_2[[#This Row],[niño]],BD.niños[[Código]:[sexo]],7,FALSE)</f>
        <v>F</v>
      </c>
      <c r="I2426" s="1">
        <v>1</v>
      </c>
    </row>
    <row r="2427" spans="1:9" x14ac:dyDescent="0.55000000000000004">
      <c r="A2427" s="1">
        <v>76</v>
      </c>
      <c r="B2427" t="s">
        <v>456</v>
      </c>
      <c r="C2427" s="1" t="s">
        <v>6</v>
      </c>
      <c r="D2427" s="1">
        <v>3</v>
      </c>
      <c r="E2427" s="1" t="s">
        <v>282</v>
      </c>
      <c r="F2427">
        <v>1</v>
      </c>
      <c r="G2427" s="1" t="str">
        <f>+VLOOKUP(bloque1_2[[#This Row],[niño]],BD.niños[[Código]:[sexo]],6,FALSE)</f>
        <v>5 y 6</v>
      </c>
      <c r="H2427" s="1" t="str">
        <f>+VLOOKUP(bloque1_2[[#This Row],[niño]],BD.niños[[Código]:[sexo]],7,FALSE)</f>
        <v>F</v>
      </c>
      <c r="I2427" s="1">
        <v>1</v>
      </c>
    </row>
    <row r="2428" spans="1:9" x14ac:dyDescent="0.55000000000000004">
      <c r="A2428" s="1">
        <v>76</v>
      </c>
      <c r="B2428" t="s">
        <v>456</v>
      </c>
      <c r="C2428" s="1" t="s">
        <v>6</v>
      </c>
      <c r="D2428" s="1">
        <v>3</v>
      </c>
      <c r="E2428" s="1" t="s">
        <v>352</v>
      </c>
      <c r="F2428">
        <v>3</v>
      </c>
      <c r="G2428" s="1" t="str">
        <f>+VLOOKUP(bloque1_2[[#This Row],[niño]],BD.niños[[Código]:[sexo]],6,FALSE)</f>
        <v>7 y 8</v>
      </c>
      <c r="H2428" s="1" t="str">
        <f>+VLOOKUP(bloque1_2[[#This Row],[niño]],BD.niños[[Código]:[sexo]],7,FALSE)</f>
        <v>F</v>
      </c>
      <c r="I2428" s="1">
        <v>1</v>
      </c>
    </row>
    <row r="2429" spans="1:9" x14ac:dyDescent="0.55000000000000004">
      <c r="A2429" s="1">
        <v>76</v>
      </c>
      <c r="B2429" t="s">
        <v>456</v>
      </c>
      <c r="C2429" s="1" t="s">
        <v>6</v>
      </c>
      <c r="D2429" s="1">
        <v>3</v>
      </c>
      <c r="E2429" s="1" t="s">
        <v>357</v>
      </c>
      <c r="F2429">
        <v>3</v>
      </c>
      <c r="G2429" s="1" t="str">
        <f>+VLOOKUP(bloque1_2[[#This Row],[niño]],BD.niños[[Código]:[sexo]],6,FALSE)</f>
        <v>7 y 8</v>
      </c>
      <c r="H2429" s="1" t="str">
        <f>+VLOOKUP(bloque1_2[[#This Row],[niño]],BD.niños[[Código]:[sexo]],7,FALSE)</f>
        <v>M</v>
      </c>
      <c r="I2429" s="1">
        <v>1</v>
      </c>
    </row>
    <row r="2430" spans="1:9" x14ac:dyDescent="0.55000000000000004">
      <c r="A2430" s="1">
        <v>76</v>
      </c>
      <c r="B2430" t="s">
        <v>456</v>
      </c>
      <c r="C2430" s="1" t="s">
        <v>6</v>
      </c>
      <c r="D2430" s="1">
        <v>3</v>
      </c>
      <c r="E2430" s="1" t="s">
        <v>360</v>
      </c>
      <c r="F2430">
        <v>1</v>
      </c>
      <c r="G2430" s="1" t="str">
        <f>+VLOOKUP(bloque1_2[[#This Row],[niño]],BD.niños[[Código]:[sexo]],6,FALSE)</f>
        <v>9 y 10</v>
      </c>
      <c r="H2430" s="1" t="str">
        <f>+VLOOKUP(bloque1_2[[#This Row],[niño]],BD.niños[[Código]:[sexo]],7,FALSE)</f>
        <v>M</v>
      </c>
      <c r="I2430" s="1">
        <v>1</v>
      </c>
    </row>
    <row r="2431" spans="1:9" x14ac:dyDescent="0.55000000000000004">
      <c r="A2431" s="1">
        <v>76</v>
      </c>
      <c r="B2431" t="s">
        <v>456</v>
      </c>
      <c r="C2431" s="1" t="s">
        <v>6</v>
      </c>
      <c r="D2431" s="1">
        <v>3</v>
      </c>
      <c r="E2431" s="1" t="s">
        <v>364</v>
      </c>
      <c r="F2431">
        <v>1</v>
      </c>
      <c r="G2431" s="1" t="str">
        <f>+VLOOKUP(bloque1_2[[#This Row],[niño]],BD.niños[[Código]:[sexo]],6,FALSE)</f>
        <v>9 y 10</v>
      </c>
      <c r="H2431" s="1" t="str">
        <f>+VLOOKUP(bloque1_2[[#This Row],[niño]],BD.niños[[Código]:[sexo]],7,FALSE)</f>
        <v>M</v>
      </c>
      <c r="I2431" s="1">
        <v>1</v>
      </c>
    </row>
    <row r="2432" spans="1:9" x14ac:dyDescent="0.55000000000000004">
      <c r="A2432" s="1">
        <v>76</v>
      </c>
      <c r="B2432" t="s">
        <v>456</v>
      </c>
      <c r="C2432" s="1" t="s">
        <v>6</v>
      </c>
      <c r="D2432" s="1">
        <v>3</v>
      </c>
      <c r="E2432" s="1" t="s">
        <v>368</v>
      </c>
      <c r="F2432">
        <v>5</v>
      </c>
      <c r="G2432" s="1" t="str">
        <f>+VLOOKUP(bloque1_2[[#This Row],[niño]],BD.niños[[Código]:[sexo]],6,FALSE)</f>
        <v>9 y 10</v>
      </c>
      <c r="H2432" s="1" t="str">
        <f>+VLOOKUP(bloque1_2[[#This Row],[niño]],BD.niños[[Código]:[sexo]],7,FALSE)</f>
        <v>M</v>
      </c>
      <c r="I2432" s="1">
        <v>1</v>
      </c>
    </row>
    <row r="2433" spans="1:9" x14ac:dyDescent="0.55000000000000004">
      <c r="A2433" s="1">
        <v>76</v>
      </c>
      <c r="B2433" t="s">
        <v>456</v>
      </c>
      <c r="C2433" s="1" t="s">
        <v>6</v>
      </c>
      <c r="D2433" s="1">
        <v>3</v>
      </c>
      <c r="E2433" s="1" t="s">
        <v>371</v>
      </c>
      <c r="F2433">
        <v>1</v>
      </c>
      <c r="G2433" s="1" t="str">
        <f>+VLOOKUP(bloque1_2[[#This Row],[niño]],BD.niños[[Código]:[sexo]],6,FALSE)</f>
        <v>9 y 10</v>
      </c>
      <c r="H2433" s="1" t="str">
        <f>+VLOOKUP(bloque1_2[[#This Row],[niño]],BD.niños[[Código]:[sexo]],7,FALSE)</f>
        <v>F</v>
      </c>
      <c r="I2433" s="1">
        <v>1</v>
      </c>
    </row>
    <row r="2434" spans="1:9" x14ac:dyDescent="0.55000000000000004">
      <c r="A2434" s="1">
        <v>77</v>
      </c>
      <c r="B2434" t="s">
        <v>457</v>
      </c>
      <c r="C2434" s="1" t="s">
        <v>3</v>
      </c>
      <c r="D2434" s="1">
        <v>4</v>
      </c>
      <c r="E2434" s="1" t="s">
        <v>36</v>
      </c>
      <c r="F2434">
        <v>7</v>
      </c>
      <c r="G2434" s="1" t="str">
        <f>+VLOOKUP(bloque1_2[[#This Row],[niño]],BD.niños[[Código]:[sexo]],6,FALSE)</f>
        <v>5 y 6</v>
      </c>
      <c r="H2434" s="1" t="str">
        <f>+VLOOKUP(bloque1_2[[#This Row],[niño]],BD.niños[[Código]:[sexo]],7,FALSE)</f>
        <v>M</v>
      </c>
      <c r="I2434" s="1">
        <v>1</v>
      </c>
    </row>
    <row r="2435" spans="1:9" x14ac:dyDescent="0.55000000000000004">
      <c r="A2435" s="1">
        <v>77</v>
      </c>
      <c r="B2435" t="s">
        <v>457</v>
      </c>
      <c r="C2435" s="1" t="s">
        <v>3</v>
      </c>
      <c r="D2435" s="1">
        <v>4</v>
      </c>
      <c r="E2435" s="1" t="s">
        <v>40</v>
      </c>
      <c r="F2435">
        <v>4</v>
      </c>
      <c r="G2435" s="1" t="str">
        <f>+VLOOKUP(bloque1_2[[#This Row],[niño]],BD.niños[[Código]:[sexo]],6,FALSE)</f>
        <v>7 y 8</v>
      </c>
      <c r="H2435" s="1" t="str">
        <f>+VLOOKUP(bloque1_2[[#This Row],[niño]],BD.niños[[Código]:[sexo]],7,FALSE)</f>
        <v>M</v>
      </c>
      <c r="I2435" s="1">
        <v>1</v>
      </c>
    </row>
    <row r="2436" spans="1:9" x14ac:dyDescent="0.55000000000000004">
      <c r="A2436" s="1">
        <v>77</v>
      </c>
      <c r="B2436" t="s">
        <v>457</v>
      </c>
      <c r="C2436" s="1" t="s">
        <v>3</v>
      </c>
      <c r="D2436" s="1">
        <v>4</v>
      </c>
      <c r="E2436" s="1" t="s">
        <v>44</v>
      </c>
      <c r="F2436">
        <v>4</v>
      </c>
      <c r="G2436" s="1" t="str">
        <f>+VLOOKUP(bloque1_2[[#This Row],[niño]],BD.niños[[Código]:[sexo]],6,FALSE)</f>
        <v>7 y 8</v>
      </c>
      <c r="H2436" s="1" t="str">
        <f>+VLOOKUP(bloque1_2[[#This Row],[niño]],BD.niños[[Código]:[sexo]],7,FALSE)</f>
        <v>F</v>
      </c>
      <c r="I2436" s="1">
        <v>1</v>
      </c>
    </row>
    <row r="2437" spans="1:9" x14ac:dyDescent="0.55000000000000004">
      <c r="A2437" s="1">
        <v>77</v>
      </c>
      <c r="B2437" t="s">
        <v>457</v>
      </c>
      <c r="C2437" s="1" t="s">
        <v>3</v>
      </c>
      <c r="D2437" s="1">
        <v>4</v>
      </c>
      <c r="E2437" s="1" t="s">
        <v>48</v>
      </c>
      <c r="F2437">
        <v>4</v>
      </c>
      <c r="G2437" s="1" t="str">
        <f>+VLOOKUP(bloque1_2[[#This Row],[niño]],BD.niños[[Código]:[sexo]],6,FALSE)</f>
        <v>7 y 8</v>
      </c>
      <c r="H2437" s="1" t="str">
        <f>+VLOOKUP(bloque1_2[[#This Row],[niño]],BD.niños[[Código]:[sexo]],7,FALSE)</f>
        <v>F</v>
      </c>
      <c r="I2437" s="1">
        <v>1</v>
      </c>
    </row>
    <row r="2438" spans="1:9" x14ac:dyDescent="0.55000000000000004">
      <c r="A2438" s="1">
        <v>77</v>
      </c>
      <c r="B2438" t="s">
        <v>457</v>
      </c>
      <c r="C2438" s="1" t="s">
        <v>3</v>
      </c>
      <c r="D2438" s="1">
        <v>4</v>
      </c>
      <c r="E2438" s="1" t="s">
        <v>52</v>
      </c>
      <c r="F2438">
        <v>4</v>
      </c>
      <c r="G2438" s="1" t="str">
        <f>+VLOOKUP(bloque1_2[[#This Row],[niño]],BD.niños[[Código]:[sexo]],6,FALSE)</f>
        <v>7 y 8</v>
      </c>
      <c r="H2438" s="1" t="str">
        <f>+VLOOKUP(bloque1_2[[#This Row],[niño]],BD.niños[[Código]:[sexo]],7,FALSE)</f>
        <v>F</v>
      </c>
      <c r="I2438" s="1">
        <v>1</v>
      </c>
    </row>
    <row r="2439" spans="1:9" x14ac:dyDescent="0.55000000000000004">
      <c r="A2439" s="1">
        <v>77</v>
      </c>
      <c r="B2439" t="s">
        <v>457</v>
      </c>
      <c r="C2439" s="1" t="s">
        <v>3</v>
      </c>
      <c r="D2439" s="1">
        <v>4</v>
      </c>
      <c r="E2439" s="1" t="s">
        <v>56</v>
      </c>
      <c r="F2439">
        <v>4</v>
      </c>
      <c r="G2439" s="1" t="str">
        <f>+VLOOKUP(bloque1_2[[#This Row],[niño]],BD.niños[[Código]:[sexo]],6,FALSE)</f>
        <v>7 y 8</v>
      </c>
      <c r="H2439" s="1" t="str">
        <f>+VLOOKUP(bloque1_2[[#This Row],[niño]],BD.niños[[Código]:[sexo]],7,FALSE)</f>
        <v>F</v>
      </c>
      <c r="I2439" s="1">
        <v>1</v>
      </c>
    </row>
    <row r="2440" spans="1:9" x14ac:dyDescent="0.55000000000000004">
      <c r="A2440" s="1">
        <v>77</v>
      </c>
      <c r="B2440" t="s">
        <v>457</v>
      </c>
      <c r="C2440" s="1" t="s">
        <v>3</v>
      </c>
      <c r="D2440" s="1">
        <v>4</v>
      </c>
      <c r="E2440" s="1" t="s">
        <v>60</v>
      </c>
      <c r="F2440">
        <v>4</v>
      </c>
      <c r="G2440" s="1" t="str">
        <f>+VLOOKUP(bloque1_2[[#This Row],[niño]],BD.niños[[Código]:[sexo]],6,FALSE)</f>
        <v>9 y 10</v>
      </c>
      <c r="H2440" s="1" t="str">
        <f>+VLOOKUP(bloque1_2[[#This Row],[niño]],BD.niños[[Código]:[sexo]],7,FALSE)</f>
        <v>M</v>
      </c>
      <c r="I2440" s="1">
        <v>1</v>
      </c>
    </row>
    <row r="2441" spans="1:9" x14ac:dyDescent="0.55000000000000004">
      <c r="A2441" s="1">
        <v>77</v>
      </c>
      <c r="B2441" t="s">
        <v>457</v>
      </c>
      <c r="C2441" s="1" t="s">
        <v>3</v>
      </c>
      <c r="D2441" s="1">
        <v>4</v>
      </c>
      <c r="E2441" s="1" t="s">
        <v>64</v>
      </c>
      <c r="F2441">
        <v>4</v>
      </c>
      <c r="G2441" s="1" t="str">
        <f>+VLOOKUP(bloque1_2[[#This Row],[niño]],BD.niños[[Código]:[sexo]],6,FALSE)</f>
        <v>9 y 10</v>
      </c>
      <c r="H2441" s="1" t="str">
        <f>+VLOOKUP(bloque1_2[[#This Row],[niño]],BD.niños[[Código]:[sexo]],7,FALSE)</f>
        <v>F</v>
      </c>
      <c r="I2441" s="1">
        <v>1</v>
      </c>
    </row>
    <row r="2442" spans="1:9" x14ac:dyDescent="0.55000000000000004">
      <c r="A2442" s="1">
        <v>77</v>
      </c>
      <c r="B2442" t="s">
        <v>457</v>
      </c>
      <c r="C2442" s="1" t="s">
        <v>3</v>
      </c>
      <c r="D2442" s="1">
        <v>4</v>
      </c>
      <c r="E2442" s="1" t="s">
        <v>68</v>
      </c>
      <c r="F2442">
        <v>1</v>
      </c>
      <c r="G2442" s="1" t="str">
        <f>+VLOOKUP(bloque1_2[[#This Row],[niño]],BD.niños[[Código]:[sexo]],6,FALSE)</f>
        <v>9 y 10</v>
      </c>
      <c r="H2442" s="1" t="str">
        <f>+VLOOKUP(bloque1_2[[#This Row],[niño]],BD.niños[[Código]:[sexo]],7,FALSE)</f>
        <v>M</v>
      </c>
      <c r="I2442" s="1">
        <v>1</v>
      </c>
    </row>
    <row r="2443" spans="1:9" x14ac:dyDescent="0.55000000000000004">
      <c r="A2443" s="1">
        <v>77</v>
      </c>
      <c r="B2443" t="s">
        <v>457</v>
      </c>
      <c r="C2443" s="1" t="s">
        <v>3</v>
      </c>
      <c r="D2443" s="1">
        <v>4</v>
      </c>
      <c r="E2443" s="1" t="s">
        <v>72</v>
      </c>
      <c r="F2443">
        <v>4</v>
      </c>
      <c r="G2443" s="1" t="str">
        <f>+VLOOKUP(bloque1_2[[#This Row],[niño]],BD.niños[[Código]:[sexo]],6,FALSE)</f>
        <v>9 y 10</v>
      </c>
      <c r="H2443" s="1" t="str">
        <f>+VLOOKUP(bloque1_2[[#This Row],[niño]],BD.niños[[Código]:[sexo]],7,FALSE)</f>
        <v>F</v>
      </c>
      <c r="I2443" s="1">
        <v>1</v>
      </c>
    </row>
    <row r="2444" spans="1:9" x14ac:dyDescent="0.55000000000000004">
      <c r="A2444" s="1">
        <v>77</v>
      </c>
      <c r="B2444" t="s">
        <v>457</v>
      </c>
      <c r="C2444" s="1" t="s">
        <v>3</v>
      </c>
      <c r="D2444" s="1">
        <v>4</v>
      </c>
      <c r="E2444" s="1" t="s">
        <v>75</v>
      </c>
      <c r="F2444">
        <v>4</v>
      </c>
      <c r="G2444" s="1" t="str">
        <f>+VLOOKUP(bloque1_2[[#This Row],[niño]],BD.niños[[Código]:[sexo]],6,FALSE)</f>
        <v>9 y 10</v>
      </c>
      <c r="H2444" s="1" t="str">
        <f>+VLOOKUP(bloque1_2[[#This Row],[niño]],BD.niños[[Código]:[sexo]],7,FALSE)</f>
        <v>F</v>
      </c>
      <c r="I2444" s="1">
        <v>1</v>
      </c>
    </row>
    <row r="2445" spans="1:9" x14ac:dyDescent="0.55000000000000004">
      <c r="A2445" s="1">
        <v>77</v>
      </c>
      <c r="B2445" t="s">
        <v>457</v>
      </c>
      <c r="C2445" s="1" t="s">
        <v>3</v>
      </c>
      <c r="D2445" s="1">
        <v>4</v>
      </c>
      <c r="E2445" s="1" t="s">
        <v>78</v>
      </c>
      <c r="F2445">
        <v>4</v>
      </c>
      <c r="G2445" s="1" t="str">
        <f>+VLOOKUP(bloque1_2[[#This Row],[niño]],BD.niños[[Código]:[sexo]],6,FALSE)</f>
        <v>5 y 6</v>
      </c>
      <c r="H2445" s="1" t="str">
        <f>+VLOOKUP(bloque1_2[[#This Row],[niño]],BD.niños[[Código]:[sexo]],7,FALSE)</f>
        <v>M</v>
      </c>
      <c r="I2445" s="1">
        <v>1</v>
      </c>
    </row>
    <row r="2446" spans="1:9" x14ac:dyDescent="0.55000000000000004">
      <c r="A2446" s="1">
        <v>77</v>
      </c>
      <c r="B2446" t="s">
        <v>457</v>
      </c>
      <c r="C2446" s="1" t="s">
        <v>3</v>
      </c>
      <c r="D2446" s="1">
        <v>4</v>
      </c>
      <c r="E2446" s="1" t="s">
        <v>82</v>
      </c>
      <c r="F2446">
        <v>4</v>
      </c>
      <c r="G2446" s="1" t="str">
        <f>+VLOOKUP(bloque1_2[[#This Row],[niño]],BD.niños[[Código]:[sexo]],6,FALSE)</f>
        <v>5 y 6</v>
      </c>
      <c r="H2446" s="1" t="str">
        <f>+VLOOKUP(bloque1_2[[#This Row],[niño]],BD.niños[[Código]:[sexo]],7,FALSE)</f>
        <v>F</v>
      </c>
      <c r="I2446" s="1">
        <v>1</v>
      </c>
    </row>
    <row r="2447" spans="1:9" x14ac:dyDescent="0.55000000000000004">
      <c r="A2447" s="1">
        <v>77</v>
      </c>
      <c r="B2447" t="s">
        <v>457</v>
      </c>
      <c r="C2447" s="1" t="s">
        <v>3</v>
      </c>
      <c r="D2447" s="1">
        <v>4</v>
      </c>
      <c r="E2447" s="1" t="s">
        <v>85</v>
      </c>
      <c r="F2447">
        <v>6</v>
      </c>
      <c r="G2447" s="1" t="str">
        <f>+VLOOKUP(bloque1_2[[#This Row],[niño]],BD.niños[[Código]:[sexo]],6,FALSE)</f>
        <v>5 y 6</v>
      </c>
      <c r="H2447" s="1" t="str">
        <f>+VLOOKUP(bloque1_2[[#This Row],[niño]],BD.niños[[Código]:[sexo]],7,FALSE)</f>
        <v>M</v>
      </c>
      <c r="I2447" s="1">
        <v>1</v>
      </c>
    </row>
    <row r="2448" spans="1:9" x14ac:dyDescent="0.55000000000000004">
      <c r="A2448" s="1">
        <v>77</v>
      </c>
      <c r="B2448" t="s">
        <v>457</v>
      </c>
      <c r="C2448" s="1" t="s">
        <v>3</v>
      </c>
      <c r="D2448" s="1">
        <v>4</v>
      </c>
      <c r="E2448" s="1" t="s">
        <v>184</v>
      </c>
      <c r="F2448">
        <v>4</v>
      </c>
      <c r="G2448" s="1" t="str">
        <f>+VLOOKUP(bloque1_2[[#This Row],[niño]],BD.niños[[Código]:[sexo]],6,FALSE)</f>
        <v>7 y 8</v>
      </c>
      <c r="H2448" s="1" t="str">
        <f>+VLOOKUP(bloque1_2[[#This Row],[niño]],BD.niños[[Código]:[sexo]],7,FALSE)</f>
        <v>M</v>
      </c>
      <c r="I2448" s="1">
        <v>1</v>
      </c>
    </row>
    <row r="2449" spans="1:9" x14ac:dyDescent="0.55000000000000004">
      <c r="A2449" s="1">
        <v>77</v>
      </c>
      <c r="B2449" t="s">
        <v>457</v>
      </c>
      <c r="C2449" s="1" t="s">
        <v>3</v>
      </c>
      <c r="D2449" s="1">
        <v>4</v>
      </c>
      <c r="E2449" s="1" t="s">
        <v>187</v>
      </c>
      <c r="F2449">
        <v>4</v>
      </c>
      <c r="G2449" s="1" t="str">
        <f>+VLOOKUP(bloque1_2[[#This Row],[niño]],BD.niños[[Código]:[sexo]],6,FALSE)</f>
        <v>7 y 8</v>
      </c>
      <c r="H2449" s="1" t="str">
        <f>+VLOOKUP(bloque1_2[[#This Row],[niño]],BD.niños[[Código]:[sexo]],7,FALSE)</f>
        <v>F</v>
      </c>
      <c r="I2449" s="1">
        <v>1</v>
      </c>
    </row>
    <row r="2450" spans="1:9" x14ac:dyDescent="0.55000000000000004">
      <c r="A2450" s="1">
        <v>77</v>
      </c>
      <c r="B2450" t="s">
        <v>457</v>
      </c>
      <c r="C2450" s="1" t="s">
        <v>3</v>
      </c>
      <c r="D2450" s="1">
        <v>4</v>
      </c>
      <c r="E2450" s="1" t="s">
        <v>192</v>
      </c>
      <c r="F2450">
        <v>4</v>
      </c>
      <c r="G2450" s="1" t="str">
        <f>+VLOOKUP(bloque1_2[[#This Row],[niño]],BD.niños[[Código]:[sexo]],6,FALSE)</f>
        <v>7 y 8</v>
      </c>
      <c r="H2450" s="1" t="str">
        <f>+VLOOKUP(bloque1_2[[#This Row],[niño]],BD.niños[[Código]:[sexo]],7,FALSE)</f>
        <v>M</v>
      </c>
      <c r="I2450" s="1">
        <v>1</v>
      </c>
    </row>
    <row r="2451" spans="1:9" x14ac:dyDescent="0.55000000000000004">
      <c r="A2451" s="1">
        <v>77</v>
      </c>
      <c r="B2451" t="s">
        <v>457</v>
      </c>
      <c r="C2451" s="1" t="s">
        <v>3</v>
      </c>
      <c r="D2451" s="1">
        <v>4</v>
      </c>
      <c r="E2451" s="1" t="s">
        <v>195</v>
      </c>
      <c r="F2451">
        <v>4</v>
      </c>
      <c r="G2451" s="1" t="str">
        <f>+VLOOKUP(bloque1_2[[#This Row],[niño]],BD.niños[[Código]:[sexo]],6,FALSE)</f>
        <v>9 y 10</v>
      </c>
      <c r="H2451" s="1" t="str">
        <f>+VLOOKUP(bloque1_2[[#This Row],[niño]],BD.niños[[Código]:[sexo]],7,FALSE)</f>
        <v>M</v>
      </c>
      <c r="I2451" s="1">
        <v>1</v>
      </c>
    </row>
    <row r="2452" spans="1:9" x14ac:dyDescent="0.55000000000000004">
      <c r="A2452" s="1">
        <v>77</v>
      </c>
      <c r="B2452" t="s">
        <v>457</v>
      </c>
      <c r="C2452" s="1" t="s">
        <v>3</v>
      </c>
      <c r="D2452" s="1">
        <v>4</v>
      </c>
      <c r="E2452" s="1" t="s">
        <v>199</v>
      </c>
      <c r="F2452">
        <v>4</v>
      </c>
      <c r="G2452" s="1" t="str">
        <f>+VLOOKUP(bloque1_2[[#This Row],[niño]],BD.niños[[Código]:[sexo]],6,FALSE)</f>
        <v>9 y 10</v>
      </c>
      <c r="H2452" s="1" t="str">
        <f>+VLOOKUP(bloque1_2[[#This Row],[niño]],BD.niños[[Código]:[sexo]],7,FALSE)</f>
        <v>M</v>
      </c>
      <c r="I2452" s="1">
        <v>1</v>
      </c>
    </row>
    <row r="2453" spans="1:9" x14ac:dyDescent="0.55000000000000004">
      <c r="A2453" s="1">
        <v>77</v>
      </c>
      <c r="B2453" t="s">
        <v>457</v>
      </c>
      <c r="C2453" s="1" t="s">
        <v>3</v>
      </c>
      <c r="D2453" s="1">
        <v>4</v>
      </c>
      <c r="E2453" s="1" t="s">
        <v>203</v>
      </c>
      <c r="F2453">
        <v>4</v>
      </c>
      <c r="G2453" s="1" t="str">
        <f>+VLOOKUP(bloque1_2[[#This Row],[niño]],BD.niños[[Código]:[sexo]],6,FALSE)</f>
        <v>9 y 10</v>
      </c>
      <c r="H2453" s="1" t="str">
        <f>+VLOOKUP(bloque1_2[[#This Row],[niño]],BD.niños[[Código]:[sexo]],7,FALSE)</f>
        <v>F</v>
      </c>
      <c r="I2453" s="1">
        <v>1</v>
      </c>
    </row>
    <row r="2454" spans="1:9" x14ac:dyDescent="0.55000000000000004">
      <c r="A2454" s="1">
        <v>77</v>
      </c>
      <c r="B2454" t="s">
        <v>457</v>
      </c>
      <c r="C2454" s="1" t="s">
        <v>3</v>
      </c>
      <c r="D2454" s="1">
        <v>4</v>
      </c>
      <c r="E2454" s="1" t="s">
        <v>206</v>
      </c>
      <c r="F2454">
        <v>4</v>
      </c>
      <c r="G2454" s="1" t="str">
        <f>+VLOOKUP(bloque1_2[[#This Row],[niño]],BD.niños[[Código]:[sexo]],6,FALSE)</f>
        <v>9 y 10</v>
      </c>
      <c r="H2454" s="1" t="str">
        <f>+VLOOKUP(bloque1_2[[#This Row],[niño]],BD.niños[[Código]:[sexo]],7,FALSE)</f>
        <v>F</v>
      </c>
      <c r="I2454" s="1">
        <v>1</v>
      </c>
    </row>
    <row r="2455" spans="1:9" x14ac:dyDescent="0.55000000000000004">
      <c r="A2455" s="1">
        <v>77</v>
      </c>
      <c r="B2455" t="s">
        <v>457</v>
      </c>
      <c r="C2455" s="1" t="s">
        <v>3</v>
      </c>
      <c r="D2455" s="1">
        <v>4</v>
      </c>
      <c r="E2455" s="1" t="s">
        <v>210</v>
      </c>
      <c r="F2455">
        <v>4</v>
      </c>
      <c r="G2455" s="1" t="str">
        <f>+VLOOKUP(bloque1_2[[#This Row],[niño]],BD.niños[[Código]:[sexo]],6,FALSE)</f>
        <v>7 y 8</v>
      </c>
      <c r="H2455" s="1" t="str">
        <f>+VLOOKUP(bloque1_2[[#This Row],[niño]],BD.niños[[Código]:[sexo]],7,FALSE)</f>
        <v>M</v>
      </c>
      <c r="I2455" s="1">
        <v>1</v>
      </c>
    </row>
    <row r="2456" spans="1:9" x14ac:dyDescent="0.55000000000000004">
      <c r="A2456" s="1">
        <v>77</v>
      </c>
      <c r="B2456" t="s">
        <v>457</v>
      </c>
      <c r="C2456" s="1" t="s">
        <v>3</v>
      </c>
      <c r="D2456" s="1">
        <v>4</v>
      </c>
      <c r="E2456" s="1" t="s">
        <v>274</v>
      </c>
      <c r="F2456">
        <v>4</v>
      </c>
      <c r="G2456" s="1" t="str">
        <f>+VLOOKUP(bloque1_2[[#This Row],[niño]],BD.niños[[Código]:[sexo]],6,FALSE)</f>
        <v>5 y 6</v>
      </c>
      <c r="H2456" s="1" t="str">
        <f>+VLOOKUP(bloque1_2[[#This Row],[niño]],BD.niños[[Código]:[sexo]],7,FALSE)</f>
        <v>M</v>
      </c>
      <c r="I2456" s="1">
        <v>1</v>
      </c>
    </row>
    <row r="2457" spans="1:9" x14ac:dyDescent="0.55000000000000004">
      <c r="A2457" s="1">
        <v>77</v>
      </c>
      <c r="B2457" t="s">
        <v>457</v>
      </c>
      <c r="C2457" s="1" t="s">
        <v>3</v>
      </c>
      <c r="D2457" s="1">
        <v>4</v>
      </c>
      <c r="E2457" s="1" t="s">
        <v>276</v>
      </c>
      <c r="F2457">
        <v>4</v>
      </c>
      <c r="G2457" s="1" t="str">
        <f>+VLOOKUP(bloque1_2[[#This Row],[niño]],BD.niños[[Código]:[sexo]],6,FALSE)</f>
        <v>5 y 6</v>
      </c>
      <c r="H2457" s="1" t="str">
        <f>+VLOOKUP(bloque1_2[[#This Row],[niño]],BD.niños[[Código]:[sexo]],7,FALSE)</f>
        <v>M</v>
      </c>
      <c r="I2457" s="1">
        <v>1</v>
      </c>
    </row>
    <row r="2458" spans="1:9" x14ac:dyDescent="0.55000000000000004">
      <c r="A2458" s="1">
        <v>77</v>
      </c>
      <c r="B2458" t="s">
        <v>457</v>
      </c>
      <c r="C2458" s="1" t="s">
        <v>3</v>
      </c>
      <c r="D2458" s="1">
        <v>4</v>
      </c>
      <c r="E2458" s="1" t="s">
        <v>279</v>
      </c>
      <c r="F2458">
        <v>4</v>
      </c>
      <c r="G2458" s="1" t="str">
        <f>+VLOOKUP(bloque1_2[[#This Row],[niño]],BD.niños[[Código]:[sexo]],6,FALSE)</f>
        <v>7 y 8</v>
      </c>
      <c r="H2458" s="1" t="str">
        <f>+VLOOKUP(bloque1_2[[#This Row],[niño]],BD.niños[[Código]:[sexo]],7,FALSE)</f>
        <v>F</v>
      </c>
      <c r="I2458" s="1">
        <v>1</v>
      </c>
    </row>
    <row r="2459" spans="1:9" x14ac:dyDescent="0.55000000000000004">
      <c r="A2459" s="1">
        <v>77</v>
      </c>
      <c r="B2459" t="s">
        <v>457</v>
      </c>
      <c r="C2459" s="1" t="s">
        <v>3</v>
      </c>
      <c r="D2459" s="1">
        <v>4</v>
      </c>
      <c r="E2459" s="1" t="s">
        <v>282</v>
      </c>
      <c r="F2459">
        <v>4</v>
      </c>
      <c r="G2459" s="1" t="str">
        <f>+VLOOKUP(bloque1_2[[#This Row],[niño]],BD.niños[[Código]:[sexo]],6,FALSE)</f>
        <v>5 y 6</v>
      </c>
      <c r="H2459" s="1" t="str">
        <f>+VLOOKUP(bloque1_2[[#This Row],[niño]],BD.niños[[Código]:[sexo]],7,FALSE)</f>
        <v>F</v>
      </c>
      <c r="I2459" s="1">
        <v>1</v>
      </c>
    </row>
    <row r="2460" spans="1:9" x14ac:dyDescent="0.55000000000000004">
      <c r="A2460" s="1">
        <v>77</v>
      </c>
      <c r="B2460" t="s">
        <v>457</v>
      </c>
      <c r="C2460" s="1" t="s">
        <v>3</v>
      </c>
      <c r="D2460" s="1">
        <v>4</v>
      </c>
      <c r="E2460" s="1" t="s">
        <v>352</v>
      </c>
      <c r="F2460">
        <v>4</v>
      </c>
      <c r="G2460" s="1" t="str">
        <f>+VLOOKUP(bloque1_2[[#This Row],[niño]],BD.niños[[Código]:[sexo]],6,FALSE)</f>
        <v>7 y 8</v>
      </c>
      <c r="H2460" s="1" t="str">
        <f>+VLOOKUP(bloque1_2[[#This Row],[niño]],BD.niños[[Código]:[sexo]],7,FALSE)</f>
        <v>F</v>
      </c>
      <c r="I2460" s="1">
        <v>1</v>
      </c>
    </row>
    <row r="2461" spans="1:9" x14ac:dyDescent="0.55000000000000004">
      <c r="A2461" s="1">
        <v>77</v>
      </c>
      <c r="B2461" t="s">
        <v>457</v>
      </c>
      <c r="C2461" s="1" t="s">
        <v>3</v>
      </c>
      <c r="D2461" s="1">
        <v>4</v>
      </c>
      <c r="E2461" s="1" t="s">
        <v>357</v>
      </c>
      <c r="F2461">
        <v>4</v>
      </c>
      <c r="G2461" s="1" t="str">
        <f>+VLOOKUP(bloque1_2[[#This Row],[niño]],BD.niños[[Código]:[sexo]],6,FALSE)</f>
        <v>7 y 8</v>
      </c>
      <c r="H2461" s="1" t="str">
        <f>+VLOOKUP(bloque1_2[[#This Row],[niño]],BD.niños[[Código]:[sexo]],7,FALSE)</f>
        <v>M</v>
      </c>
      <c r="I2461" s="1">
        <v>1</v>
      </c>
    </row>
    <row r="2462" spans="1:9" x14ac:dyDescent="0.55000000000000004">
      <c r="A2462" s="1">
        <v>77</v>
      </c>
      <c r="B2462" t="s">
        <v>457</v>
      </c>
      <c r="C2462" s="1" t="s">
        <v>3</v>
      </c>
      <c r="D2462" s="1">
        <v>4</v>
      </c>
      <c r="E2462" s="1" t="s">
        <v>360</v>
      </c>
      <c r="F2462">
        <v>4</v>
      </c>
      <c r="G2462" s="1" t="str">
        <f>+VLOOKUP(bloque1_2[[#This Row],[niño]],BD.niños[[Código]:[sexo]],6,FALSE)</f>
        <v>9 y 10</v>
      </c>
      <c r="H2462" s="1" t="str">
        <f>+VLOOKUP(bloque1_2[[#This Row],[niño]],BD.niños[[Código]:[sexo]],7,FALSE)</f>
        <v>M</v>
      </c>
      <c r="I2462" s="1">
        <v>1</v>
      </c>
    </row>
    <row r="2463" spans="1:9" x14ac:dyDescent="0.55000000000000004">
      <c r="A2463" s="1">
        <v>77</v>
      </c>
      <c r="B2463" t="s">
        <v>457</v>
      </c>
      <c r="C2463" s="1" t="s">
        <v>3</v>
      </c>
      <c r="D2463" s="1">
        <v>4</v>
      </c>
      <c r="E2463" s="1" t="s">
        <v>364</v>
      </c>
      <c r="F2463">
        <v>4</v>
      </c>
      <c r="G2463" s="1" t="str">
        <f>+VLOOKUP(bloque1_2[[#This Row],[niño]],BD.niños[[Código]:[sexo]],6,FALSE)</f>
        <v>9 y 10</v>
      </c>
      <c r="H2463" s="1" t="str">
        <f>+VLOOKUP(bloque1_2[[#This Row],[niño]],BD.niños[[Código]:[sexo]],7,FALSE)</f>
        <v>M</v>
      </c>
      <c r="I2463" s="1">
        <v>1</v>
      </c>
    </row>
    <row r="2464" spans="1:9" x14ac:dyDescent="0.55000000000000004">
      <c r="A2464" s="1">
        <v>77</v>
      </c>
      <c r="B2464" t="s">
        <v>457</v>
      </c>
      <c r="C2464" s="1" t="s">
        <v>3</v>
      </c>
      <c r="D2464" s="1">
        <v>4</v>
      </c>
      <c r="E2464" s="1" t="s">
        <v>368</v>
      </c>
      <c r="F2464">
        <v>4</v>
      </c>
      <c r="G2464" s="1" t="str">
        <f>+VLOOKUP(bloque1_2[[#This Row],[niño]],BD.niños[[Código]:[sexo]],6,FALSE)</f>
        <v>9 y 10</v>
      </c>
      <c r="H2464" s="1" t="str">
        <f>+VLOOKUP(bloque1_2[[#This Row],[niño]],BD.niños[[Código]:[sexo]],7,FALSE)</f>
        <v>M</v>
      </c>
      <c r="I2464" s="1">
        <v>1</v>
      </c>
    </row>
    <row r="2465" spans="1:9" x14ac:dyDescent="0.55000000000000004">
      <c r="A2465" s="1">
        <v>77</v>
      </c>
      <c r="B2465" t="s">
        <v>457</v>
      </c>
      <c r="C2465" s="1" t="s">
        <v>3</v>
      </c>
      <c r="D2465" s="1">
        <v>4</v>
      </c>
      <c r="E2465" s="1" t="s">
        <v>371</v>
      </c>
      <c r="F2465">
        <v>4</v>
      </c>
      <c r="G2465" s="1" t="str">
        <f>+VLOOKUP(bloque1_2[[#This Row],[niño]],BD.niños[[Código]:[sexo]],6,FALSE)</f>
        <v>9 y 10</v>
      </c>
      <c r="H2465" s="1" t="str">
        <f>+VLOOKUP(bloque1_2[[#This Row],[niño]],BD.niños[[Código]:[sexo]],7,FALSE)</f>
        <v>F</v>
      </c>
      <c r="I2465" s="1">
        <v>1</v>
      </c>
    </row>
    <row r="2466" spans="1:9" x14ac:dyDescent="0.55000000000000004">
      <c r="A2466" s="1">
        <v>78</v>
      </c>
      <c r="B2466" t="s">
        <v>458</v>
      </c>
      <c r="C2466" s="1" t="s">
        <v>2</v>
      </c>
      <c r="D2466" s="1">
        <v>1</v>
      </c>
      <c r="E2466" s="1" t="s">
        <v>36</v>
      </c>
      <c r="F2466">
        <v>6</v>
      </c>
      <c r="G2466" s="1" t="str">
        <f>+VLOOKUP(bloque1_2[[#This Row],[niño]],BD.niños[[Código]:[sexo]],6,FALSE)</f>
        <v>5 y 6</v>
      </c>
      <c r="H2466" s="1" t="str">
        <f>+VLOOKUP(bloque1_2[[#This Row],[niño]],BD.niños[[Código]:[sexo]],7,FALSE)</f>
        <v>M</v>
      </c>
      <c r="I2466" s="1">
        <v>1</v>
      </c>
    </row>
    <row r="2467" spans="1:9" x14ac:dyDescent="0.55000000000000004">
      <c r="A2467" s="1">
        <v>78</v>
      </c>
      <c r="B2467" t="s">
        <v>458</v>
      </c>
      <c r="C2467" s="1" t="s">
        <v>2</v>
      </c>
      <c r="D2467" s="1">
        <v>1</v>
      </c>
      <c r="E2467" s="1" t="s">
        <v>40</v>
      </c>
      <c r="F2467">
        <v>1</v>
      </c>
      <c r="G2467" s="1" t="str">
        <f>+VLOOKUP(bloque1_2[[#This Row],[niño]],BD.niños[[Código]:[sexo]],6,FALSE)</f>
        <v>7 y 8</v>
      </c>
      <c r="H2467" s="1" t="str">
        <f>+VLOOKUP(bloque1_2[[#This Row],[niño]],BD.niños[[Código]:[sexo]],7,FALSE)</f>
        <v>M</v>
      </c>
      <c r="I2467" s="1">
        <v>1</v>
      </c>
    </row>
    <row r="2468" spans="1:9" x14ac:dyDescent="0.55000000000000004">
      <c r="A2468" s="1">
        <v>78</v>
      </c>
      <c r="B2468" t="s">
        <v>458</v>
      </c>
      <c r="C2468" s="1" t="s">
        <v>2</v>
      </c>
      <c r="D2468" s="1">
        <v>1</v>
      </c>
      <c r="E2468" s="1" t="s">
        <v>44</v>
      </c>
      <c r="F2468">
        <v>1</v>
      </c>
      <c r="G2468" s="1" t="str">
        <f>+VLOOKUP(bloque1_2[[#This Row],[niño]],BD.niños[[Código]:[sexo]],6,FALSE)</f>
        <v>7 y 8</v>
      </c>
      <c r="H2468" s="1" t="str">
        <f>+VLOOKUP(bloque1_2[[#This Row],[niño]],BD.niños[[Código]:[sexo]],7,FALSE)</f>
        <v>F</v>
      </c>
      <c r="I2468" s="1">
        <v>1</v>
      </c>
    </row>
    <row r="2469" spans="1:9" x14ac:dyDescent="0.55000000000000004">
      <c r="A2469" s="1">
        <v>78</v>
      </c>
      <c r="B2469" t="s">
        <v>458</v>
      </c>
      <c r="C2469" s="1" t="s">
        <v>2</v>
      </c>
      <c r="D2469" s="1">
        <v>1</v>
      </c>
      <c r="E2469" s="1" t="s">
        <v>48</v>
      </c>
      <c r="F2469">
        <v>0</v>
      </c>
      <c r="G2469" s="1" t="str">
        <f>+VLOOKUP(bloque1_2[[#This Row],[niño]],BD.niños[[Código]:[sexo]],6,FALSE)</f>
        <v>7 y 8</v>
      </c>
      <c r="H2469" s="1" t="str">
        <f>+VLOOKUP(bloque1_2[[#This Row],[niño]],BD.niños[[Código]:[sexo]],7,FALSE)</f>
        <v>F</v>
      </c>
      <c r="I2469" s="1">
        <v>1</v>
      </c>
    </row>
    <row r="2470" spans="1:9" x14ac:dyDescent="0.55000000000000004">
      <c r="A2470" s="1">
        <v>78</v>
      </c>
      <c r="B2470" t="s">
        <v>458</v>
      </c>
      <c r="C2470" s="1" t="s">
        <v>2</v>
      </c>
      <c r="D2470" s="1">
        <v>1</v>
      </c>
      <c r="E2470" s="1" t="s">
        <v>52</v>
      </c>
      <c r="F2470">
        <v>1</v>
      </c>
      <c r="G2470" s="1" t="str">
        <f>+VLOOKUP(bloque1_2[[#This Row],[niño]],BD.niños[[Código]:[sexo]],6,FALSE)</f>
        <v>7 y 8</v>
      </c>
      <c r="H2470" s="1" t="str">
        <f>+VLOOKUP(bloque1_2[[#This Row],[niño]],BD.niños[[Código]:[sexo]],7,FALSE)</f>
        <v>F</v>
      </c>
      <c r="I2470" s="1">
        <v>1</v>
      </c>
    </row>
    <row r="2471" spans="1:9" x14ac:dyDescent="0.55000000000000004">
      <c r="A2471" s="1">
        <v>78</v>
      </c>
      <c r="B2471" t="s">
        <v>458</v>
      </c>
      <c r="C2471" s="1" t="s">
        <v>2</v>
      </c>
      <c r="D2471" s="1">
        <v>1</v>
      </c>
      <c r="E2471" s="1" t="s">
        <v>56</v>
      </c>
      <c r="F2471">
        <v>1</v>
      </c>
      <c r="G2471" s="1" t="str">
        <f>+VLOOKUP(bloque1_2[[#This Row],[niño]],BD.niños[[Código]:[sexo]],6,FALSE)</f>
        <v>7 y 8</v>
      </c>
      <c r="H2471" s="1" t="str">
        <f>+VLOOKUP(bloque1_2[[#This Row],[niño]],BD.niños[[Código]:[sexo]],7,FALSE)</f>
        <v>F</v>
      </c>
      <c r="I2471" s="1">
        <v>1</v>
      </c>
    </row>
    <row r="2472" spans="1:9" x14ac:dyDescent="0.55000000000000004">
      <c r="A2472" s="1">
        <v>78</v>
      </c>
      <c r="B2472" t="s">
        <v>458</v>
      </c>
      <c r="C2472" s="1" t="s">
        <v>2</v>
      </c>
      <c r="D2472" s="1">
        <v>1</v>
      </c>
      <c r="E2472" s="1" t="s">
        <v>60</v>
      </c>
      <c r="F2472">
        <v>1</v>
      </c>
      <c r="G2472" s="1" t="str">
        <f>+VLOOKUP(bloque1_2[[#This Row],[niño]],BD.niños[[Código]:[sexo]],6,FALSE)</f>
        <v>9 y 10</v>
      </c>
      <c r="H2472" s="1" t="str">
        <f>+VLOOKUP(bloque1_2[[#This Row],[niño]],BD.niños[[Código]:[sexo]],7,FALSE)</f>
        <v>M</v>
      </c>
      <c r="I2472" s="1">
        <v>1</v>
      </c>
    </row>
    <row r="2473" spans="1:9" x14ac:dyDescent="0.55000000000000004">
      <c r="A2473" s="1">
        <v>78</v>
      </c>
      <c r="B2473" t="s">
        <v>458</v>
      </c>
      <c r="C2473" s="1" t="s">
        <v>2</v>
      </c>
      <c r="D2473" s="1">
        <v>1</v>
      </c>
      <c r="E2473" s="1" t="s">
        <v>64</v>
      </c>
      <c r="F2473">
        <v>1</v>
      </c>
      <c r="G2473" s="1" t="str">
        <f>+VLOOKUP(bloque1_2[[#This Row],[niño]],BD.niños[[Código]:[sexo]],6,FALSE)</f>
        <v>9 y 10</v>
      </c>
      <c r="H2473" s="1" t="str">
        <f>+VLOOKUP(bloque1_2[[#This Row],[niño]],BD.niños[[Código]:[sexo]],7,FALSE)</f>
        <v>F</v>
      </c>
      <c r="I2473" s="1">
        <v>1</v>
      </c>
    </row>
    <row r="2474" spans="1:9" x14ac:dyDescent="0.55000000000000004">
      <c r="A2474" s="1">
        <v>78</v>
      </c>
      <c r="B2474" t="s">
        <v>458</v>
      </c>
      <c r="C2474" s="1" t="s">
        <v>2</v>
      </c>
      <c r="D2474" s="1">
        <v>1</v>
      </c>
      <c r="E2474" s="1" t="s">
        <v>72</v>
      </c>
      <c r="F2474">
        <v>1</v>
      </c>
      <c r="G2474" s="1" t="str">
        <f>+VLOOKUP(bloque1_2[[#This Row],[niño]],BD.niños[[Código]:[sexo]],6,FALSE)</f>
        <v>9 y 10</v>
      </c>
      <c r="H2474" s="1" t="str">
        <f>+VLOOKUP(bloque1_2[[#This Row],[niño]],BD.niños[[Código]:[sexo]],7,FALSE)</f>
        <v>F</v>
      </c>
      <c r="I2474" s="1">
        <v>1</v>
      </c>
    </row>
    <row r="2475" spans="1:9" x14ac:dyDescent="0.55000000000000004">
      <c r="A2475" s="1">
        <v>78</v>
      </c>
      <c r="B2475" t="s">
        <v>458</v>
      </c>
      <c r="C2475" s="1" t="s">
        <v>2</v>
      </c>
      <c r="D2475" s="1">
        <v>1</v>
      </c>
      <c r="E2475" s="1" t="s">
        <v>75</v>
      </c>
      <c r="F2475">
        <v>1</v>
      </c>
      <c r="G2475" s="1" t="str">
        <f>+VLOOKUP(bloque1_2[[#This Row],[niño]],BD.niños[[Código]:[sexo]],6,FALSE)</f>
        <v>9 y 10</v>
      </c>
      <c r="H2475" s="1" t="str">
        <f>+VLOOKUP(bloque1_2[[#This Row],[niño]],BD.niños[[Código]:[sexo]],7,FALSE)</f>
        <v>F</v>
      </c>
      <c r="I2475" s="1">
        <v>1</v>
      </c>
    </row>
    <row r="2476" spans="1:9" x14ac:dyDescent="0.55000000000000004">
      <c r="A2476" s="1">
        <v>78</v>
      </c>
      <c r="B2476" t="s">
        <v>458</v>
      </c>
      <c r="C2476" s="1" t="s">
        <v>2</v>
      </c>
      <c r="D2476" s="1">
        <v>1</v>
      </c>
      <c r="E2476" s="1" t="s">
        <v>78</v>
      </c>
      <c r="F2476">
        <v>1</v>
      </c>
      <c r="G2476" s="1" t="str">
        <f>+VLOOKUP(bloque1_2[[#This Row],[niño]],BD.niños[[Código]:[sexo]],6,FALSE)</f>
        <v>5 y 6</v>
      </c>
      <c r="H2476" s="1" t="str">
        <f>+VLOOKUP(bloque1_2[[#This Row],[niño]],BD.niños[[Código]:[sexo]],7,FALSE)</f>
        <v>M</v>
      </c>
      <c r="I2476" s="1">
        <v>1</v>
      </c>
    </row>
    <row r="2477" spans="1:9" x14ac:dyDescent="0.55000000000000004">
      <c r="A2477" s="1">
        <v>78</v>
      </c>
      <c r="B2477" t="s">
        <v>458</v>
      </c>
      <c r="C2477" s="1" t="s">
        <v>2</v>
      </c>
      <c r="D2477" s="1">
        <v>1</v>
      </c>
      <c r="E2477" s="1" t="s">
        <v>82</v>
      </c>
      <c r="F2477">
        <v>7</v>
      </c>
      <c r="G2477" s="1" t="str">
        <f>+VLOOKUP(bloque1_2[[#This Row],[niño]],BD.niños[[Código]:[sexo]],6,FALSE)</f>
        <v>5 y 6</v>
      </c>
      <c r="H2477" s="1" t="str">
        <f>+VLOOKUP(bloque1_2[[#This Row],[niño]],BD.niños[[Código]:[sexo]],7,FALSE)</f>
        <v>F</v>
      </c>
      <c r="I2477" s="1">
        <v>1</v>
      </c>
    </row>
    <row r="2478" spans="1:9" x14ac:dyDescent="0.55000000000000004">
      <c r="A2478" s="1">
        <v>78</v>
      </c>
      <c r="B2478" t="s">
        <v>458</v>
      </c>
      <c r="C2478" s="1" t="s">
        <v>2</v>
      </c>
      <c r="D2478" s="1">
        <v>1</v>
      </c>
      <c r="E2478" s="1" t="s">
        <v>85</v>
      </c>
      <c r="F2478">
        <v>5</v>
      </c>
      <c r="G2478" s="1" t="str">
        <f>+VLOOKUP(bloque1_2[[#This Row],[niño]],BD.niños[[Código]:[sexo]],6,FALSE)</f>
        <v>5 y 6</v>
      </c>
      <c r="H2478" s="1" t="str">
        <f>+VLOOKUP(bloque1_2[[#This Row],[niño]],BD.niños[[Código]:[sexo]],7,FALSE)</f>
        <v>M</v>
      </c>
      <c r="I2478" s="1">
        <v>1</v>
      </c>
    </row>
    <row r="2479" spans="1:9" x14ac:dyDescent="0.55000000000000004">
      <c r="A2479" s="1">
        <v>78</v>
      </c>
      <c r="B2479" t="s">
        <v>458</v>
      </c>
      <c r="C2479" s="1" t="s">
        <v>2</v>
      </c>
      <c r="D2479" s="1">
        <v>1</v>
      </c>
      <c r="E2479" s="1" t="s">
        <v>184</v>
      </c>
      <c r="F2479">
        <v>1</v>
      </c>
      <c r="G2479" s="1" t="str">
        <f>+VLOOKUP(bloque1_2[[#This Row],[niño]],BD.niños[[Código]:[sexo]],6,FALSE)</f>
        <v>7 y 8</v>
      </c>
      <c r="H2479" s="1" t="str">
        <f>+VLOOKUP(bloque1_2[[#This Row],[niño]],BD.niños[[Código]:[sexo]],7,FALSE)</f>
        <v>M</v>
      </c>
      <c r="I2479" s="1">
        <v>1</v>
      </c>
    </row>
    <row r="2480" spans="1:9" x14ac:dyDescent="0.55000000000000004">
      <c r="A2480" s="1">
        <v>78</v>
      </c>
      <c r="B2480" t="s">
        <v>458</v>
      </c>
      <c r="C2480" s="1" t="s">
        <v>2</v>
      </c>
      <c r="D2480" s="1">
        <v>1</v>
      </c>
      <c r="E2480" s="1" t="s">
        <v>187</v>
      </c>
      <c r="F2480">
        <v>1</v>
      </c>
      <c r="G2480" s="1" t="str">
        <f>+VLOOKUP(bloque1_2[[#This Row],[niño]],BD.niños[[Código]:[sexo]],6,FALSE)</f>
        <v>7 y 8</v>
      </c>
      <c r="H2480" s="1" t="str">
        <f>+VLOOKUP(bloque1_2[[#This Row],[niño]],BD.niños[[Código]:[sexo]],7,FALSE)</f>
        <v>F</v>
      </c>
      <c r="I2480" s="1">
        <v>1</v>
      </c>
    </row>
    <row r="2481" spans="1:9" x14ac:dyDescent="0.55000000000000004">
      <c r="A2481" s="1">
        <v>78</v>
      </c>
      <c r="B2481" t="s">
        <v>458</v>
      </c>
      <c r="C2481" s="1" t="s">
        <v>2</v>
      </c>
      <c r="D2481" s="1">
        <v>1</v>
      </c>
      <c r="E2481" s="1" t="s">
        <v>192</v>
      </c>
      <c r="F2481">
        <v>1</v>
      </c>
      <c r="G2481" s="1" t="str">
        <f>+VLOOKUP(bloque1_2[[#This Row],[niño]],BD.niños[[Código]:[sexo]],6,FALSE)</f>
        <v>7 y 8</v>
      </c>
      <c r="H2481" s="1" t="str">
        <f>+VLOOKUP(bloque1_2[[#This Row],[niño]],BD.niños[[Código]:[sexo]],7,FALSE)</f>
        <v>M</v>
      </c>
      <c r="I2481" s="1">
        <v>1</v>
      </c>
    </row>
    <row r="2482" spans="1:9" x14ac:dyDescent="0.55000000000000004">
      <c r="A2482" s="1">
        <v>78</v>
      </c>
      <c r="B2482" t="s">
        <v>458</v>
      </c>
      <c r="C2482" s="1" t="s">
        <v>2</v>
      </c>
      <c r="D2482" s="1">
        <v>1</v>
      </c>
      <c r="E2482" s="1" t="s">
        <v>195</v>
      </c>
      <c r="F2482">
        <v>1</v>
      </c>
      <c r="G2482" s="1" t="str">
        <f>+VLOOKUP(bloque1_2[[#This Row],[niño]],BD.niños[[Código]:[sexo]],6,FALSE)</f>
        <v>9 y 10</v>
      </c>
      <c r="H2482" s="1" t="str">
        <f>+VLOOKUP(bloque1_2[[#This Row],[niño]],BD.niños[[Código]:[sexo]],7,FALSE)</f>
        <v>M</v>
      </c>
      <c r="I2482" s="1">
        <v>1</v>
      </c>
    </row>
    <row r="2483" spans="1:9" x14ac:dyDescent="0.55000000000000004">
      <c r="A2483" s="1">
        <v>78</v>
      </c>
      <c r="B2483" t="s">
        <v>458</v>
      </c>
      <c r="C2483" s="1" t="s">
        <v>2</v>
      </c>
      <c r="D2483" s="1">
        <v>1</v>
      </c>
      <c r="E2483" s="1" t="s">
        <v>199</v>
      </c>
      <c r="F2483">
        <v>1</v>
      </c>
      <c r="G2483" s="1" t="str">
        <f>+VLOOKUP(bloque1_2[[#This Row],[niño]],BD.niños[[Código]:[sexo]],6,FALSE)</f>
        <v>9 y 10</v>
      </c>
      <c r="H2483" s="1" t="str">
        <f>+VLOOKUP(bloque1_2[[#This Row],[niño]],BD.niños[[Código]:[sexo]],7,FALSE)</f>
        <v>M</v>
      </c>
      <c r="I2483" s="1">
        <v>1</v>
      </c>
    </row>
    <row r="2484" spans="1:9" x14ac:dyDescent="0.55000000000000004">
      <c r="A2484" s="1">
        <v>78</v>
      </c>
      <c r="B2484" t="s">
        <v>458</v>
      </c>
      <c r="C2484" s="1" t="s">
        <v>2</v>
      </c>
      <c r="D2484" s="1">
        <v>1</v>
      </c>
      <c r="E2484" s="1" t="s">
        <v>203</v>
      </c>
      <c r="F2484">
        <v>1</v>
      </c>
      <c r="G2484" s="1" t="str">
        <f>+VLOOKUP(bloque1_2[[#This Row],[niño]],BD.niños[[Código]:[sexo]],6,FALSE)</f>
        <v>9 y 10</v>
      </c>
      <c r="H2484" s="1" t="str">
        <f>+VLOOKUP(bloque1_2[[#This Row],[niño]],BD.niños[[Código]:[sexo]],7,FALSE)</f>
        <v>F</v>
      </c>
      <c r="I2484" s="1">
        <v>1</v>
      </c>
    </row>
    <row r="2485" spans="1:9" x14ac:dyDescent="0.55000000000000004">
      <c r="A2485" s="1">
        <v>78</v>
      </c>
      <c r="B2485" t="s">
        <v>458</v>
      </c>
      <c r="C2485" s="1" t="s">
        <v>2</v>
      </c>
      <c r="D2485" s="1">
        <v>1</v>
      </c>
      <c r="E2485" s="1" t="s">
        <v>206</v>
      </c>
      <c r="F2485">
        <v>1</v>
      </c>
      <c r="G2485" s="1" t="str">
        <f>+VLOOKUP(bloque1_2[[#This Row],[niño]],BD.niños[[Código]:[sexo]],6,FALSE)</f>
        <v>9 y 10</v>
      </c>
      <c r="H2485" s="1" t="str">
        <f>+VLOOKUP(bloque1_2[[#This Row],[niño]],BD.niños[[Código]:[sexo]],7,FALSE)</f>
        <v>F</v>
      </c>
      <c r="I2485" s="1">
        <v>1</v>
      </c>
    </row>
    <row r="2486" spans="1:9" x14ac:dyDescent="0.55000000000000004">
      <c r="A2486" s="1">
        <v>78</v>
      </c>
      <c r="B2486" t="s">
        <v>458</v>
      </c>
      <c r="C2486" s="1" t="s">
        <v>2</v>
      </c>
      <c r="D2486" s="1">
        <v>1</v>
      </c>
      <c r="E2486" s="1" t="s">
        <v>210</v>
      </c>
      <c r="F2486">
        <v>1</v>
      </c>
      <c r="G2486" s="1" t="str">
        <f>+VLOOKUP(bloque1_2[[#This Row],[niño]],BD.niños[[Código]:[sexo]],6,FALSE)</f>
        <v>7 y 8</v>
      </c>
      <c r="H2486" s="1" t="str">
        <f>+VLOOKUP(bloque1_2[[#This Row],[niño]],BD.niños[[Código]:[sexo]],7,FALSE)</f>
        <v>M</v>
      </c>
      <c r="I2486" s="1">
        <v>1</v>
      </c>
    </row>
    <row r="2487" spans="1:9" x14ac:dyDescent="0.55000000000000004">
      <c r="A2487" s="1">
        <v>78</v>
      </c>
      <c r="B2487" t="s">
        <v>458</v>
      </c>
      <c r="C2487" s="1" t="s">
        <v>2</v>
      </c>
      <c r="D2487" s="1">
        <v>1</v>
      </c>
      <c r="E2487" s="1" t="s">
        <v>274</v>
      </c>
      <c r="F2487">
        <v>1</v>
      </c>
      <c r="G2487" s="1" t="str">
        <f>+VLOOKUP(bloque1_2[[#This Row],[niño]],BD.niños[[Código]:[sexo]],6,FALSE)</f>
        <v>5 y 6</v>
      </c>
      <c r="H2487" s="1" t="str">
        <f>+VLOOKUP(bloque1_2[[#This Row],[niño]],BD.niños[[Código]:[sexo]],7,FALSE)</f>
        <v>M</v>
      </c>
      <c r="I2487" s="1">
        <v>1</v>
      </c>
    </row>
    <row r="2488" spans="1:9" x14ac:dyDescent="0.55000000000000004">
      <c r="A2488" s="1">
        <v>78</v>
      </c>
      <c r="B2488" t="s">
        <v>458</v>
      </c>
      <c r="C2488" s="1" t="s">
        <v>2</v>
      </c>
      <c r="D2488" s="1">
        <v>1</v>
      </c>
      <c r="E2488" s="1" t="s">
        <v>276</v>
      </c>
      <c r="F2488">
        <v>1</v>
      </c>
      <c r="G2488" s="1" t="str">
        <f>+VLOOKUP(bloque1_2[[#This Row],[niño]],BD.niños[[Código]:[sexo]],6,FALSE)</f>
        <v>5 y 6</v>
      </c>
      <c r="H2488" s="1" t="str">
        <f>+VLOOKUP(bloque1_2[[#This Row],[niño]],BD.niños[[Código]:[sexo]],7,FALSE)</f>
        <v>M</v>
      </c>
      <c r="I2488" s="1">
        <v>1</v>
      </c>
    </row>
    <row r="2489" spans="1:9" x14ac:dyDescent="0.55000000000000004">
      <c r="A2489" s="1">
        <v>78</v>
      </c>
      <c r="B2489" t="s">
        <v>458</v>
      </c>
      <c r="C2489" s="1" t="s">
        <v>2</v>
      </c>
      <c r="D2489" s="1">
        <v>1</v>
      </c>
      <c r="E2489" s="1" t="s">
        <v>279</v>
      </c>
      <c r="F2489">
        <v>1</v>
      </c>
      <c r="G2489" s="1" t="str">
        <f>+VLOOKUP(bloque1_2[[#This Row],[niño]],BD.niños[[Código]:[sexo]],6,FALSE)</f>
        <v>7 y 8</v>
      </c>
      <c r="H2489" s="1" t="str">
        <f>+VLOOKUP(bloque1_2[[#This Row],[niño]],BD.niños[[Código]:[sexo]],7,FALSE)</f>
        <v>F</v>
      </c>
      <c r="I2489" s="1">
        <v>1</v>
      </c>
    </row>
    <row r="2490" spans="1:9" x14ac:dyDescent="0.55000000000000004">
      <c r="A2490" s="1">
        <v>78</v>
      </c>
      <c r="B2490" t="s">
        <v>458</v>
      </c>
      <c r="C2490" s="1" t="s">
        <v>2</v>
      </c>
      <c r="D2490" s="1">
        <v>1</v>
      </c>
      <c r="E2490" s="1" t="s">
        <v>282</v>
      </c>
      <c r="F2490">
        <v>1</v>
      </c>
      <c r="G2490" s="1" t="str">
        <f>+VLOOKUP(bloque1_2[[#This Row],[niño]],BD.niños[[Código]:[sexo]],6,FALSE)</f>
        <v>5 y 6</v>
      </c>
      <c r="H2490" s="1" t="str">
        <f>+VLOOKUP(bloque1_2[[#This Row],[niño]],BD.niños[[Código]:[sexo]],7,FALSE)</f>
        <v>F</v>
      </c>
      <c r="I2490" s="1">
        <v>1</v>
      </c>
    </row>
    <row r="2491" spans="1:9" x14ac:dyDescent="0.55000000000000004">
      <c r="A2491" s="1">
        <v>78</v>
      </c>
      <c r="B2491" t="s">
        <v>458</v>
      </c>
      <c r="C2491" s="1" t="s">
        <v>2</v>
      </c>
      <c r="D2491" s="1">
        <v>1</v>
      </c>
      <c r="E2491" s="1" t="s">
        <v>352</v>
      </c>
      <c r="F2491">
        <v>1</v>
      </c>
      <c r="G2491" s="1" t="str">
        <f>+VLOOKUP(bloque1_2[[#This Row],[niño]],BD.niños[[Código]:[sexo]],6,FALSE)</f>
        <v>7 y 8</v>
      </c>
      <c r="H2491" s="1" t="str">
        <f>+VLOOKUP(bloque1_2[[#This Row],[niño]],BD.niños[[Código]:[sexo]],7,FALSE)</f>
        <v>F</v>
      </c>
      <c r="I2491" s="1">
        <v>1</v>
      </c>
    </row>
    <row r="2492" spans="1:9" x14ac:dyDescent="0.55000000000000004">
      <c r="A2492" s="1">
        <v>78</v>
      </c>
      <c r="B2492" t="s">
        <v>458</v>
      </c>
      <c r="C2492" s="1" t="s">
        <v>2</v>
      </c>
      <c r="D2492" s="1">
        <v>1</v>
      </c>
      <c r="E2492" s="1" t="s">
        <v>357</v>
      </c>
      <c r="F2492">
        <v>1</v>
      </c>
      <c r="G2492" s="1" t="str">
        <f>+VLOOKUP(bloque1_2[[#This Row],[niño]],BD.niños[[Código]:[sexo]],6,FALSE)</f>
        <v>7 y 8</v>
      </c>
      <c r="H2492" s="1" t="str">
        <f>+VLOOKUP(bloque1_2[[#This Row],[niño]],BD.niños[[Código]:[sexo]],7,FALSE)</f>
        <v>M</v>
      </c>
      <c r="I2492" s="1">
        <v>1</v>
      </c>
    </row>
    <row r="2493" spans="1:9" x14ac:dyDescent="0.55000000000000004">
      <c r="A2493" s="1">
        <v>78</v>
      </c>
      <c r="B2493" t="s">
        <v>458</v>
      </c>
      <c r="C2493" s="1" t="s">
        <v>2</v>
      </c>
      <c r="D2493" s="1">
        <v>1</v>
      </c>
      <c r="E2493" s="1" t="s">
        <v>360</v>
      </c>
      <c r="F2493">
        <v>1</v>
      </c>
      <c r="G2493" s="1" t="str">
        <f>+VLOOKUP(bloque1_2[[#This Row],[niño]],BD.niños[[Código]:[sexo]],6,FALSE)</f>
        <v>9 y 10</v>
      </c>
      <c r="H2493" s="1" t="str">
        <f>+VLOOKUP(bloque1_2[[#This Row],[niño]],BD.niños[[Código]:[sexo]],7,FALSE)</f>
        <v>M</v>
      </c>
      <c r="I2493" s="1">
        <v>1</v>
      </c>
    </row>
    <row r="2494" spans="1:9" x14ac:dyDescent="0.55000000000000004">
      <c r="A2494" s="1">
        <v>78</v>
      </c>
      <c r="B2494" t="s">
        <v>458</v>
      </c>
      <c r="C2494" s="1" t="s">
        <v>2</v>
      </c>
      <c r="D2494" s="1">
        <v>1</v>
      </c>
      <c r="E2494" s="1" t="s">
        <v>364</v>
      </c>
      <c r="F2494">
        <v>1</v>
      </c>
      <c r="G2494" s="1" t="str">
        <f>+VLOOKUP(bloque1_2[[#This Row],[niño]],BD.niños[[Código]:[sexo]],6,FALSE)</f>
        <v>9 y 10</v>
      </c>
      <c r="H2494" s="1" t="str">
        <f>+VLOOKUP(bloque1_2[[#This Row],[niño]],BD.niños[[Código]:[sexo]],7,FALSE)</f>
        <v>M</v>
      </c>
      <c r="I2494" s="1">
        <v>1</v>
      </c>
    </row>
    <row r="2495" spans="1:9" x14ac:dyDescent="0.55000000000000004">
      <c r="A2495" s="1">
        <v>78</v>
      </c>
      <c r="B2495" t="s">
        <v>458</v>
      </c>
      <c r="C2495" s="1" t="s">
        <v>2</v>
      </c>
      <c r="D2495" s="1">
        <v>1</v>
      </c>
      <c r="E2495" s="1" t="s">
        <v>368</v>
      </c>
      <c r="F2495">
        <v>1</v>
      </c>
      <c r="G2495" s="1" t="str">
        <f>+VLOOKUP(bloque1_2[[#This Row],[niño]],BD.niños[[Código]:[sexo]],6,FALSE)</f>
        <v>9 y 10</v>
      </c>
      <c r="H2495" s="1" t="str">
        <f>+VLOOKUP(bloque1_2[[#This Row],[niño]],BD.niños[[Código]:[sexo]],7,FALSE)</f>
        <v>M</v>
      </c>
      <c r="I2495" s="1">
        <v>1</v>
      </c>
    </row>
    <row r="2496" spans="1:9" x14ac:dyDescent="0.55000000000000004">
      <c r="A2496" s="1">
        <v>78</v>
      </c>
      <c r="B2496" t="s">
        <v>458</v>
      </c>
      <c r="C2496" s="1" t="s">
        <v>2</v>
      </c>
      <c r="D2496" s="1">
        <v>1</v>
      </c>
      <c r="E2496" s="1" t="s">
        <v>371</v>
      </c>
      <c r="F2496">
        <v>1</v>
      </c>
      <c r="G2496" s="1" t="str">
        <f>+VLOOKUP(bloque1_2[[#This Row],[niño]],BD.niños[[Código]:[sexo]],6,FALSE)</f>
        <v>9 y 10</v>
      </c>
      <c r="H2496" s="1" t="str">
        <f>+VLOOKUP(bloque1_2[[#This Row],[niño]],BD.niños[[Código]:[sexo]],7,FALSE)</f>
        <v>F</v>
      </c>
      <c r="I2496" s="1">
        <v>1</v>
      </c>
    </row>
    <row r="2497" spans="1:9" x14ac:dyDescent="0.55000000000000004">
      <c r="A2497" s="1">
        <v>79</v>
      </c>
      <c r="B2497" t="s">
        <v>459</v>
      </c>
      <c r="C2497" s="1" t="s">
        <v>3</v>
      </c>
      <c r="D2497" s="1">
        <v>4</v>
      </c>
      <c r="E2497" s="1" t="s">
        <v>36</v>
      </c>
      <c r="F2497">
        <v>4</v>
      </c>
      <c r="G2497" s="1" t="str">
        <f>+VLOOKUP(bloque1_2[[#This Row],[niño]],BD.niños[[Código]:[sexo]],6,FALSE)</f>
        <v>5 y 6</v>
      </c>
      <c r="H2497" s="1" t="str">
        <f>+VLOOKUP(bloque1_2[[#This Row],[niño]],BD.niños[[Código]:[sexo]],7,FALSE)</f>
        <v>M</v>
      </c>
      <c r="I2497" s="1">
        <v>1</v>
      </c>
    </row>
    <row r="2498" spans="1:9" x14ac:dyDescent="0.55000000000000004">
      <c r="A2498" s="1">
        <v>79</v>
      </c>
      <c r="B2498" t="s">
        <v>459</v>
      </c>
      <c r="C2498" s="1" t="s">
        <v>3</v>
      </c>
      <c r="D2498" s="1">
        <v>4</v>
      </c>
      <c r="E2498" s="1" t="s">
        <v>40</v>
      </c>
      <c r="F2498">
        <v>4</v>
      </c>
      <c r="G2498" s="1" t="str">
        <f>+VLOOKUP(bloque1_2[[#This Row],[niño]],BD.niños[[Código]:[sexo]],6,FALSE)</f>
        <v>7 y 8</v>
      </c>
      <c r="H2498" s="1" t="str">
        <f>+VLOOKUP(bloque1_2[[#This Row],[niño]],BD.niños[[Código]:[sexo]],7,FALSE)</f>
        <v>M</v>
      </c>
      <c r="I2498" s="1">
        <v>1</v>
      </c>
    </row>
    <row r="2499" spans="1:9" x14ac:dyDescent="0.55000000000000004">
      <c r="A2499" s="1">
        <v>79</v>
      </c>
      <c r="B2499" t="s">
        <v>459</v>
      </c>
      <c r="C2499" s="1" t="s">
        <v>3</v>
      </c>
      <c r="D2499" s="1">
        <v>4</v>
      </c>
      <c r="E2499" s="1" t="s">
        <v>44</v>
      </c>
      <c r="F2499">
        <v>4</v>
      </c>
      <c r="G2499" s="1" t="str">
        <f>+VLOOKUP(bloque1_2[[#This Row],[niño]],BD.niños[[Código]:[sexo]],6,FALSE)</f>
        <v>7 y 8</v>
      </c>
      <c r="H2499" s="1" t="str">
        <f>+VLOOKUP(bloque1_2[[#This Row],[niño]],BD.niños[[Código]:[sexo]],7,FALSE)</f>
        <v>F</v>
      </c>
      <c r="I2499" s="1">
        <v>1</v>
      </c>
    </row>
    <row r="2500" spans="1:9" x14ac:dyDescent="0.55000000000000004">
      <c r="A2500" s="1">
        <v>79</v>
      </c>
      <c r="B2500" t="s">
        <v>459</v>
      </c>
      <c r="C2500" s="1" t="s">
        <v>3</v>
      </c>
      <c r="D2500" s="1">
        <v>4</v>
      </c>
      <c r="E2500" s="1" t="s">
        <v>48</v>
      </c>
      <c r="F2500">
        <v>4</v>
      </c>
      <c r="G2500" s="1" t="str">
        <f>+VLOOKUP(bloque1_2[[#This Row],[niño]],BD.niños[[Código]:[sexo]],6,FALSE)</f>
        <v>7 y 8</v>
      </c>
      <c r="H2500" s="1" t="str">
        <f>+VLOOKUP(bloque1_2[[#This Row],[niño]],BD.niños[[Código]:[sexo]],7,FALSE)</f>
        <v>F</v>
      </c>
      <c r="I2500" s="1">
        <v>1</v>
      </c>
    </row>
    <row r="2501" spans="1:9" x14ac:dyDescent="0.55000000000000004">
      <c r="A2501" s="1">
        <v>79</v>
      </c>
      <c r="B2501" t="s">
        <v>459</v>
      </c>
      <c r="C2501" s="1" t="s">
        <v>3</v>
      </c>
      <c r="D2501" s="1">
        <v>4</v>
      </c>
      <c r="E2501" s="1" t="s">
        <v>52</v>
      </c>
      <c r="F2501">
        <v>4</v>
      </c>
      <c r="G2501" s="1" t="str">
        <f>+VLOOKUP(bloque1_2[[#This Row],[niño]],BD.niños[[Código]:[sexo]],6,FALSE)</f>
        <v>7 y 8</v>
      </c>
      <c r="H2501" s="1" t="str">
        <f>+VLOOKUP(bloque1_2[[#This Row],[niño]],BD.niños[[Código]:[sexo]],7,FALSE)</f>
        <v>F</v>
      </c>
      <c r="I2501" s="1">
        <v>1</v>
      </c>
    </row>
    <row r="2502" spans="1:9" x14ac:dyDescent="0.55000000000000004">
      <c r="A2502" s="1">
        <v>79</v>
      </c>
      <c r="B2502" t="s">
        <v>459</v>
      </c>
      <c r="C2502" s="1" t="s">
        <v>3</v>
      </c>
      <c r="D2502" s="1">
        <v>4</v>
      </c>
      <c r="E2502" s="1" t="s">
        <v>56</v>
      </c>
      <c r="F2502">
        <v>4</v>
      </c>
      <c r="G2502" s="1" t="str">
        <f>+VLOOKUP(bloque1_2[[#This Row],[niño]],BD.niños[[Código]:[sexo]],6,FALSE)</f>
        <v>7 y 8</v>
      </c>
      <c r="H2502" s="1" t="str">
        <f>+VLOOKUP(bloque1_2[[#This Row],[niño]],BD.niños[[Código]:[sexo]],7,FALSE)</f>
        <v>F</v>
      </c>
      <c r="I2502" s="1">
        <v>1</v>
      </c>
    </row>
    <row r="2503" spans="1:9" x14ac:dyDescent="0.55000000000000004">
      <c r="A2503" s="1">
        <v>79</v>
      </c>
      <c r="B2503" t="s">
        <v>459</v>
      </c>
      <c r="C2503" s="1" t="s">
        <v>3</v>
      </c>
      <c r="D2503" s="1">
        <v>4</v>
      </c>
      <c r="E2503" s="1" t="s">
        <v>60</v>
      </c>
      <c r="F2503">
        <v>4</v>
      </c>
      <c r="G2503" s="1" t="str">
        <f>+VLOOKUP(bloque1_2[[#This Row],[niño]],BD.niños[[Código]:[sexo]],6,FALSE)</f>
        <v>9 y 10</v>
      </c>
      <c r="H2503" s="1" t="str">
        <f>+VLOOKUP(bloque1_2[[#This Row],[niño]],BD.niños[[Código]:[sexo]],7,FALSE)</f>
        <v>M</v>
      </c>
      <c r="I2503" s="1">
        <v>1</v>
      </c>
    </row>
    <row r="2504" spans="1:9" x14ac:dyDescent="0.55000000000000004">
      <c r="A2504" s="1">
        <v>79</v>
      </c>
      <c r="B2504" t="s">
        <v>459</v>
      </c>
      <c r="C2504" s="1" t="s">
        <v>3</v>
      </c>
      <c r="D2504" s="1">
        <v>4</v>
      </c>
      <c r="E2504" s="1" t="s">
        <v>64</v>
      </c>
      <c r="F2504">
        <v>4</v>
      </c>
      <c r="G2504" s="1" t="str">
        <f>+VLOOKUP(bloque1_2[[#This Row],[niño]],BD.niños[[Código]:[sexo]],6,FALSE)</f>
        <v>9 y 10</v>
      </c>
      <c r="H2504" s="1" t="str">
        <f>+VLOOKUP(bloque1_2[[#This Row],[niño]],BD.niños[[Código]:[sexo]],7,FALSE)</f>
        <v>F</v>
      </c>
      <c r="I2504" s="1">
        <v>1</v>
      </c>
    </row>
    <row r="2505" spans="1:9" x14ac:dyDescent="0.55000000000000004">
      <c r="A2505" s="1">
        <v>79</v>
      </c>
      <c r="B2505" t="s">
        <v>459</v>
      </c>
      <c r="C2505" s="1" t="s">
        <v>3</v>
      </c>
      <c r="D2505" s="1">
        <v>4</v>
      </c>
      <c r="E2505" s="1" t="s">
        <v>68</v>
      </c>
      <c r="F2505">
        <v>4</v>
      </c>
      <c r="G2505" s="1" t="str">
        <f>+VLOOKUP(bloque1_2[[#This Row],[niño]],BD.niños[[Código]:[sexo]],6,FALSE)</f>
        <v>9 y 10</v>
      </c>
      <c r="H2505" s="1" t="str">
        <f>+VLOOKUP(bloque1_2[[#This Row],[niño]],BD.niños[[Código]:[sexo]],7,FALSE)</f>
        <v>M</v>
      </c>
      <c r="I2505" s="1">
        <v>1</v>
      </c>
    </row>
    <row r="2506" spans="1:9" x14ac:dyDescent="0.55000000000000004">
      <c r="A2506" s="1">
        <v>79</v>
      </c>
      <c r="B2506" t="s">
        <v>459</v>
      </c>
      <c r="C2506" s="1" t="s">
        <v>3</v>
      </c>
      <c r="D2506" s="1">
        <v>4</v>
      </c>
      <c r="E2506" s="1" t="s">
        <v>72</v>
      </c>
      <c r="F2506">
        <v>4</v>
      </c>
      <c r="G2506" s="1" t="str">
        <f>+VLOOKUP(bloque1_2[[#This Row],[niño]],BD.niños[[Código]:[sexo]],6,FALSE)</f>
        <v>9 y 10</v>
      </c>
      <c r="H2506" s="1" t="str">
        <f>+VLOOKUP(bloque1_2[[#This Row],[niño]],BD.niños[[Código]:[sexo]],7,FALSE)</f>
        <v>F</v>
      </c>
      <c r="I2506" s="1">
        <v>1</v>
      </c>
    </row>
    <row r="2507" spans="1:9" x14ac:dyDescent="0.55000000000000004">
      <c r="A2507" s="1">
        <v>79</v>
      </c>
      <c r="B2507" t="s">
        <v>459</v>
      </c>
      <c r="C2507" s="1" t="s">
        <v>3</v>
      </c>
      <c r="D2507" s="1">
        <v>4</v>
      </c>
      <c r="E2507" s="1" t="s">
        <v>75</v>
      </c>
      <c r="F2507">
        <v>4</v>
      </c>
      <c r="G2507" s="1" t="str">
        <f>+VLOOKUP(bloque1_2[[#This Row],[niño]],BD.niños[[Código]:[sexo]],6,FALSE)</f>
        <v>9 y 10</v>
      </c>
      <c r="H2507" s="1" t="str">
        <f>+VLOOKUP(bloque1_2[[#This Row],[niño]],BD.niños[[Código]:[sexo]],7,FALSE)</f>
        <v>F</v>
      </c>
      <c r="I2507" s="1">
        <v>1</v>
      </c>
    </row>
    <row r="2508" spans="1:9" x14ac:dyDescent="0.55000000000000004">
      <c r="A2508" s="1">
        <v>79</v>
      </c>
      <c r="B2508" t="s">
        <v>459</v>
      </c>
      <c r="C2508" s="1" t="s">
        <v>3</v>
      </c>
      <c r="D2508" s="1">
        <v>4</v>
      </c>
      <c r="E2508" s="1" t="s">
        <v>78</v>
      </c>
      <c r="F2508">
        <v>4</v>
      </c>
      <c r="G2508" s="1" t="str">
        <f>+VLOOKUP(bloque1_2[[#This Row],[niño]],BD.niños[[Código]:[sexo]],6,FALSE)</f>
        <v>5 y 6</v>
      </c>
      <c r="H2508" s="1" t="str">
        <f>+VLOOKUP(bloque1_2[[#This Row],[niño]],BD.niños[[Código]:[sexo]],7,FALSE)</f>
        <v>M</v>
      </c>
      <c r="I2508" s="1">
        <v>1</v>
      </c>
    </row>
    <row r="2509" spans="1:9" x14ac:dyDescent="0.55000000000000004">
      <c r="A2509" s="1">
        <v>79</v>
      </c>
      <c r="B2509" t="s">
        <v>459</v>
      </c>
      <c r="C2509" s="1" t="s">
        <v>3</v>
      </c>
      <c r="D2509" s="1">
        <v>4</v>
      </c>
      <c r="E2509" s="1" t="s">
        <v>82</v>
      </c>
      <c r="F2509">
        <v>1</v>
      </c>
      <c r="G2509" s="1" t="str">
        <f>+VLOOKUP(bloque1_2[[#This Row],[niño]],BD.niños[[Código]:[sexo]],6,FALSE)</f>
        <v>5 y 6</v>
      </c>
      <c r="H2509" s="1" t="str">
        <f>+VLOOKUP(bloque1_2[[#This Row],[niño]],BD.niños[[Código]:[sexo]],7,FALSE)</f>
        <v>F</v>
      </c>
      <c r="I2509" s="1">
        <v>1</v>
      </c>
    </row>
    <row r="2510" spans="1:9" x14ac:dyDescent="0.55000000000000004">
      <c r="A2510" s="1">
        <v>79</v>
      </c>
      <c r="B2510" t="s">
        <v>459</v>
      </c>
      <c r="C2510" s="1" t="s">
        <v>3</v>
      </c>
      <c r="D2510" s="1">
        <v>4</v>
      </c>
      <c r="E2510" s="1" t="s">
        <v>85</v>
      </c>
      <c r="F2510">
        <v>4</v>
      </c>
      <c r="G2510" s="1" t="str">
        <f>+VLOOKUP(bloque1_2[[#This Row],[niño]],BD.niños[[Código]:[sexo]],6,FALSE)</f>
        <v>5 y 6</v>
      </c>
      <c r="H2510" s="1" t="str">
        <f>+VLOOKUP(bloque1_2[[#This Row],[niño]],BD.niños[[Código]:[sexo]],7,FALSE)</f>
        <v>M</v>
      </c>
      <c r="I2510" s="1">
        <v>1</v>
      </c>
    </row>
    <row r="2511" spans="1:9" x14ac:dyDescent="0.55000000000000004">
      <c r="A2511" s="1">
        <v>79</v>
      </c>
      <c r="B2511" t="s">
        <v>459</v>
      </c>
      <c r="C2511" s="1" t="s">
        <v>3</v>
      </c>
      <c r="D2511" s="1">
        <v>4</v>
      </c>
      <c r="E2511" s="1" t="s">
        <v>184</v>
      </c>
      <c r="F2511">
        <v>4</v>
      </c>
      <c r="G2511" s="1" t="str">
        <f>+VLOOKUP(bloque1_2[[#This Row],[niño]],BD.niños[[Código]:[sexo]],6,FALSE)</f>
        <v>7 y 8</v>
      </c>
      <c r="H2511" s="1" t="str">
        <f>+VLOOKUP(bloque1_2[[#This Row],[niño]],BD.niños[[Código]:[sexo]],7,FALSE)</f>
        <v>M</v>
      </c>
      <c r="I2511" s="1">
        <v>1</v>
      </c>
    </row>
    <row r="2512" spans="1:9" x14ac:dyDescent="0.55000000000000004">
      <c r="A2512" s="1">
        <v>79</v>
      </c>
      <c r="B2512" t="s">
        <v>459</v>
      </c>
      <c r="C2512" s="1" t="s">
        <v>3</v>
      </c>
      <c r="D2512" s="1">
        <v>4</v>
      </c>
      <c r="E2512" s="1" t="s">
        <v>187</v>
      </c>
      <c r="F2512">
        <v>4</v>
      </c>
      <c r="G2512" s="1" t="str">
        <f>+VLOOKUP(bloque1_2[[#This Row],[niño]],BD.niños[[Código]:[sexo]],6,FALSE)</f>
        <v>7 y 8</v>
      </c>
      <c r="H2512" s="1" t="str">
        <f>+VLOOKUP(bloque1_2[[#This Row],[niño]],BD.niños[[Código]:[sexo]],7,FALSE)</f>
        <v>F</v>
      </c>
      <c r="I2512" s="1">
        <v>1</v>
      </c>
    </row>
    <row r="2513" spans="1:9" x14ac:dyDescent="0.55000000000000004">
      <c r="A2513" s="1">
        <v>79</v>
      </c>
      <c r="B2513" t="s">
        <v>459</v>
      </c>
      <c r="C2513" s="1" t="s">
        <v>3</v>
      </c>
      <c r="D2513" s="1">
        <v>4</v>
      </c>
      <c r="E2513" s="1" t="s">
        <v>192</v>
      </c>
      <c r="F2513">
        <v>4</v>
      </c>
      <c r="G2513" s="1" t="str">
        <f>+VLOOKUP(bloque1_2[[#This Row],[niño]],BD.niños[[Código]:[sexo]],6,FALSE)</f>
        <v>7 y 8</v>
      </c>
      <c r="H2513" s="1" t="str">
        <f>+VLOOKUP(bloque1_2[[#This Row],[niño]],BD.niños[[Código]:[sexo]],7,FALSE)</f>
        <v>M</v>
      </c>
      <c r="I2513" s="1">
        <v>1</v>
      </c>
    </row>
    <row r="2514" spans="1:9" x14ac:dyDescent="0.55000000000000004">
      <c r="A2514" s="1">
        <v>79</v>
      </c>
      <c r="B2514" t="s">
        <v>459</v>
      </c>
      <c r="C2514" s="1" t="s">
        <v>3</v>
      </c>
      <c r="D2514" s="1">
        <v>4</v>
      </c>
      <c r="E2514" s="1" t="s">
        <v>195</v>
      </c>
      <c r="F2514">
        <v>4</v>
      </c>
      <c r="G2514" s="1" t="str">
        <f>+VLOOKUP(bloque1_2[[#This Row],[niño]],BD.niños[[Código]:[sexo]],6,FALSE)</f>
        <v>9 y 10</v>
      </c>
      <c r="H2514" s="1" t="str">
        <f>+VLOOKUP(bloque1_2[[#This Row],[niño]],BD.niños[[Código]:[sexo]],7,FALSE)</f>
        <v>M</v>
      </c>
      <c r="I2514" s="1">
        <v>1</v>
      </c>
    </row>
    <row r="2515" spans="1:9" x14ac:dyDescent="0.55000000000000004">
      <c r="A2515" s="1">
        <v>79</v>
      </c>
      <c r="B2515" t="s">
        <v>459</v>
      </c>
      <c r="C2515" s="1" t="s">
        <v>3</v>
      </c>
      <c r="D2515" s="1">
        <v>4</v>
      </c>
      <c r="E2515" s="1" t="s">
        <v>199</v>
      </c>
      <c r="F2515">
        <v>4</v>
      </c>
      <c r="G2515" s="1" t="str">
        <f>+VLOOKUP(bloque1_2[[#This Row],[niño]],BD.niños[[Código]:[sexo]],6,FALSE)</f>
        <v>9 y 10</v>
      </c>
      <c r="H2515" s="1" t="str">
        <f>+VLOOKUP(bloque1_2[[#This Row],[niño]],BD.niños[[Código]:[sexo]],7,FALSE)</f>
        <v>M</v>
      </c>
      <c r="I2515" s="1">
        <v>1</v>
      </c>
    </row>
    <row r="2516" spans="1:9" x14ac:dyDescent="0.55000000000000004">
      <c r="A2516" s="1">
        <v>79</v>
      </c>
      <c r="B2516" t="s">
        <v>459</v>
      </c>
      <c r="C2516" s="1" t="s">
        <v>3</v>
      </c>
      <c r="D2516" s="1">
        <v>4</v>
      </c>
      <c r="E2516" s="1" t="s">
        <v>203</v>
      </c>
      <c r="F2516">
        <v>4</v>
      </c>
      <c r="G2516" s="1" t="str">
        <f>+VLOOKUP(bloque1_2[[#This Row],[niño]],BD.niños[[Código]:[sexo]],6,FALSE)</f>
        <v>9 y 10</v>
      </c>
      <c r="H2516" s="1" t="str">
        <f>+VLOOKUP(bloque1_2[[#This Row],[niño]],BD.niños[[Código]:[sexo]],7,FALSE)</f>
        <v>F</v>
      </c>
      <c r="I2516" s="1">
        <v>1</v>
      </c>
    </row>
    <row r="2517" spans="1:9" x14ac:dyDescent="0.55000000000000004">
      <c r="A2517" s="1">
        <v>79</v>
      </c>
      <c r="B2517" t="s">
        <v>459</v>
      </c>
      <c r="C2517" s="1" t="s">
        <v>3</v>
      </c>
      <c r="D2517" s="1">
        <v>4</v>
      </c>
      <c r="E2517" s="1" t="s">
        <v>206</v>
      </c>
      <c r="F2517">
        <v>4</v>
      </c>
      <c r="G2517" s="1" t="str">
        <f>+VLOOKUP(bloque1_2[[#This Row],[niño]],BD.niños[[Código]:[sexo]],6,FALSE)</f>
        <v>9 y 10</v>
      </c>
      <c r="H2517" s="1" t="str">
        <f>+VLOOKUP(bloque1_2[[#This Row],[niño]],BD.niños[[Código]:[sexo]],7,FALSE)</f>
        <v>F</v>
      </c>
      <c r="I2517" s="1">
        <v>1</v>
      </c>
    </row>
    <row r="2518" spans="1:9" x14ac:dyDescent="0.55000000000000004">
      <c r="A2518" s="1">
        <v>79</v>
      </c>
      <c r="B2518" t="s">
        <v>459</v>
      </c>
      <c r="C2518" s="1" t="s">
        <v>3</v>
      </c>
      <c r="D2518" s="1">
        <v>4</v>
      </c>
      <c r="E2518" s="1" t="s">
        <v>210</v>
      </c>
      <c r="F2518">
        <v>4</v>
      </c>
      <c r="G2518" s="1" t="str">
        <f>+VLOOKUP(bloque1_2[[#This Row],[niño]],BD.niños[[Código]:[sexo]],6,FALSE)</f>
        <v>7 y 8</v>
      </c>
      <c r="H2518" s="1" t="str">
        <f>+VLOOKUP(bloque1_2[[#This Row],[niño]],BD.niños[[Código]:[sexo]],7,FALSE)</f>
        <v>M</v>
      </c>
      <c r="I2518" s="1">
        <v>1</v>
      </c>
    </row>
    <row r="2519" spans="1:9" x14ac:dyDescent="0.55000000000000004">
      <c r="A2519" s="1">
        <v>79</v>
      </c>
      <c r="B2519" t="s">
        <v>459</v>
      </c>
      <c r="C2519" s="1" t="s">
        <v>3</v>
      </c>
      <c r="D2519" s="1">
        <v>4</v>
      </c>
      <c r="E2519" s="1" t="s">
        <v>274</v>
      </c>
      <c r="F2519">
        <v>4</v>
      </c>
      <c r="G2519" s="1" t="str">
        <f>+VLOOKUP(bloque1_2[[#This Row],[niño]],BD.niños[[Código]:[sexo]],6,FALSE)</f>
        <v>5 y 6</v>
      </c>
      <c r="H2519" s="1" t="str">
        <f>+VLOOKUP(bloque1_2[[#This Row],[niño]],BD.niños[[Código]:[sexo]],7,FALSE)</f>
        <v>M</v>
      </c>
      <c r="I2519" s="1">
        <v>1</v>
      </c>
    </row>
    <row r="2520" spans="1:9" x14ac:dyDescent="0.55000000000000004">
      <c r="A2520" s="1">
        <v>79</v>
      </c>
      <c r="B2520" t="s">
        <v>459</v>
      </c>
      <c r="C2520" s="1" t="s">
        <v>3</v>
      </c>
      <c r="D2520" s="1">
        <v>4</v>
      </c>
      <c r="E2520" s="1" t="s">
        <v>276</v>
      </c>
      <c r="F2520">
        <v>4</v>
      </c>
      <c r="G2520" s="1" t="str">
        <f>+VLOOKUP(bloque1_2[[#This Row],[niño]],BD.niños[[Código]:[sexo]],6,FALSE)</f>
        <v>5 y 6</v>
      </c>
      <c r="H2520" s="1" t="str">
        <f>+VLOOKUP(bloque1_2[[#This Row],[niño]],BD.niños[[Código]:[sexo]],7,FALSE)</f>
        <v>M</v>
      </c>
      <c r="I2520" s="1">
        <v>1</v>
      </c>
    </row>
    <row r="2521" spans="1:9" x14ac:dyDescent="0.55000000000000004">
      <c r="A2521" s="1">
        <v>79</v>
      </c>
      <c r="B2521" t="s">
        <v>459</v>
      </c>
      <c r="C2521" s="1" t="s">
        <v>3</v>
      </c>
      <c r="D2521" s="1">
        <v>4</v>
      </c>
      <c r="E2521" s="1" t="s">
        <v>279</v>
      </c>
      <c r="F2521">
        <v>4</v>
      </c>
      <c r="G2521" s="1" t="str">
        <f>+VLOOKUP(bloque1_2[[#This Row],[niño]],BD.niños[[Código]:[sexo]],6,FALSE)</f>
        <v>7 y 8</v>
      </c>
      <c r="H2521" s="1" t="str">
        <f>+VLOOKUP(bloque1_2[[#This Row],[niño]],BD.niños[[Código]:[sexo]],7,FALSE)</f>
        <v>F</v>
      </c>
      <c r="I2521" s="1">
        <v>1</v>
      </c>
    </row>
    <row r="2522" spans="1:9" x14ac:dyDescent="0.55000000000000004">
      <c r="A2522" s="1">
        <v>79</v>
      </c>
      <c r="B2522" t="s">
        <v>459</v>
      </c>
      <c r="C2522" s="1" t="s">
        <v>3</v>
      </c>
      <c r="D2522" s="1">
        <v>4</v>
      </c>
      <c r="E2522" s="1" t="s">
        <v>282</v>
      </c>
      <c r="F2522">
        <v>4</v>
      </c>
      <c r="G2522" s="1" t="str">
        <f>+VLOOKUP(bloque1_2[[#This Row],[niño]],BD.niños[[Código]:[sexo]],6,FALSE)</f>
        <v>5 y 6</v>
      </c>
      <c r="H2522" s="1" t="str">
        <f>+VLOOKUP(bloque1_2[[#This Row],[niño]],BD.niños[[Código]:[sexo]],7,FALSE)</f>
        <v>F</v>
      </c>
      <c r="I2522" s="1">
        <v>1</v>
      </c>
    </row>
    <row r="2523" spans="1:9" x14ac:dyDescent="0.55000000000000004">
      <c r="A2523" s="1">
        <v>79</v>
      </c>
      <c r="B2523" t="s">
        <v>459</v>
      </c>
      <c r="C2523" s="1" t="s">
        <v>3</v>
      </c>
      <c r="D2523" s="1">
        <v>4</v>
      </c>
      <c r="E2523" s="1" t="s">
        <v>352</v>
      </c>
      <c r="F2523">
        <v>4</v>
      </c>
      <c r="G2523" s="1" t="str">
        <f>+VLOOKUP(bloque1_2[[#This Row],[niño]],BD.niños[[Código]:[sexo]],6,FALSE)</f>
        <v>7 y 8</v>
      </c>
      <c r="H2523" s="1" t="str">
        <f>+VLOOKUP(bloque1_2[[#This Row],[niño]],BD.niños[[Código]:[sexo]],7,FALSE)</f>
        <v>F</v>
      </c>
      <c r="I2523" s="1">
        <v>1</v>
      </c>
    </row>
    <row r="2524" spans="1:9" x14ac:dyDescent="0.55000000000000004">
      <c r="A2524" s="1">
        <v>79</v>
      </c>
      <c r="B2524" t="s">
        <v>459</v>
      </c>
      <c r="C2524" s="1" t="s">
        <v>3</v>
      </c>
      <c r="D2524" s="1">
        <v>4</v>
      </c>
      <c r="E2524" s="1" t="s">
        <v>357</v>
      </c>
      <c r="F2524">
        <v>4</v>
      </c>
      <c r="G2524" s="1" t="str">
        <f>+VLOOKUP(bloque1_2[[#This Row],[niño]],BD.niños[[Código]:[sexo]],6,FALSE)</f>
        <v>7 y 8</v>
      </c>
      <c r="H2524" s="1" t="str">
        <f>+VLOOKUP(bloque1_2[[#This Row],[niño]],BD.niños[[Código]:[sexo]],7,FALSE)</f>
        <v>M</v>
      </c>
      <c r="I2524" s="1">
        <v>1</v>
      </c>
    </row>
    <row r="2525" spans="1:9" x14ac:dyDescent="0.55000000000000004">
      <c r="A2525" s="1">
        <v>79</v>
      </c>
      <c r="B2525" t="s">
        <v>459</v>
      </c>
      <c r="C2525" s="1" t="s">
        <v>3</v>
      </c>
      <c r="D2525" s="1">
        <v>4</v>
      </c>
      <c r="E2525" s="1" t="s">
        <v>360</v>
      </c>
      <c r="F2525">
        <v>4</v>
      </c>
      <c r="G2525" s="1" t="str">
        <f>+VLOOKUP(bloque1_2[[#This Row],[niño]],BD.niños[[Código]:[sexo]],6,FALSE)</f>
        <v>9 y 10</v>
      </c>
      <c r="H2525" s="1" t="str">
        <f>+VLOOKUP(bloque1_2[[#This Row],[niño]],BD.niños[[Código]:[sexo]],7,FALSE)</f>
        <v>M</v>
      </c>
      <c r="I2525" s="1">
        <v>1</v>
      </c>
    </row>
    <row r="2526" spans="1:9" x14ac:dyDescent="0.55000000000000004">
      <c r="A2526" s="1">
        <v>79</v>
      </c>
      <c r="B2526" t="s">
        <v>459</v>
      </c>
      <c r="C2526" s="1" t="s">
        <v>3</v>
      </c>
      <c r="D2526" s="1">
        <v>4</v>
      </c>
      <c r="E2526" s="1" t="s">
        <v>364</v>
      </c>
      <c r="F2526">
        <v>4</v>
      </c>
      <c r="G2526" s="1" t="str">
        <f>+VLOOKUP(bloque1_2[[#This Row],[niño]],BD.niños[[Código]:[sexo]],6,FALSE)</f>
        <v>9 y 10</v>
      </c>
      <c r="H2526" s="1" t="str">
        <f>+VLOOKUP(bloque1_2[[#This Row],[niño]],BD.niños[[Código]:[sexo]],7,FALSE)</f>
        <v>M</v>
      </c>
      <c r="I2526" s="1">
        <v>1</v>
      </c>
    </row>
    <row r="2527" spans="1:9" x14ac:dyDescent="0.55000000000000004">
      <c r="A2527" s="1">
        <v>79</v>
      </c>
      <c r="B2527" t="s">
        <v>459</v>
      </c>
      <c r="C2527" s="1" t="s">
        <v>3</v>
      </c>
      <c r="D2527" s="1">
        <v>4</v>
      </c>
      <c r="E2527" s="1" t="s">
        <v>368</v>
      </c>
      <c r="F2527">
        <v>4</v>
      </c>
      <c r="G2527" s="1" t="str">
        <f>+VLOOKUP(bloque1_2[[#This Row],[niño]],BD.niños[[Código]:[sexo]],6,FALSE)</f>
        <v>9 y 10</v>
      </c>
      <c r="H2527" s="1" t="str">
        <f>+VLOOKUP(bloque1_2[[#This Row],[niño]],BD.niños[[Código]:[sexo]],7,FALSE)</f>
        <v>M</v>
      </c>
      <c r="I2527" s="1">
        <v>1</v>
      </c>
    </row>
    <row r="2528" spans="1:9" x14ac:dyDescent="0.55000000000000004">
      <c r="A2528" s="1">
        <v>79</v>
      </c>
      <c r="B2528" t="s">
        <v>459</v>
      </c>
      <c r="C2528" s="1" t="s">
        <v>3</v>
      </c>
      <c r="D2528" s="1">
        <v>4</v>
      </c>
      <c r="E2528" s="1" t="s">
        <v>371</v>
      </c>
      <c r="F2528">
        <v>4</v>
      </c>
      <c r="G2528" s="1" t="str">
        <f>+VLOOKUP(bloque1_2[[#This Row],[niño]],BD.niños[[Código]:[sexo]],6,FALSE)</f>
        <v>9 y 10</v>
      </c>
      <c r="H2528" s="1" t="str">
        <f>+VLOOKUP(bloque1_2[[#This Row],[niño]],BD.niños[[Código]:[sexo]],7,FALSE)</f>
        <v>F</v>
      </c>
      <c r="I2528" s="1">
        <v>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F3BC-0410-43F3-BFF5-AD5D63B268E3}">
  <dimension ref="A2:AJ90"/>
  <sheetViews>
    <sheetView zoomScale="145" zoomScaleNormal="145" workbookViewId="0">
      <pane xSplit="4" ySplit="2" topLeftCell="X3" activePane="bottomRight" state="frozen"/>
      <selection activeCell="D3" sqref="D3"/>
      <selection pane="topRight" activeCell="D3" sqref="D3"/>
      <selection pane="bottomLeft" activeCell="D3" sqref="D3"/>
      <selection pane="bottomRight" activeCell="Y8" sqref="Y8"/>
    </sheetView>
  </sheetViews>
  <sheetFormatPr baseColWidth="10" defaultRowHeight="14.4" x14ac:dyDescent="0.55000000000000004"/>
  <cols>
    <col min="1" max="1" width="11.15625" customWidth="1"/>
    <col min="2" max="2" width="17.26171875" bestFit="1" customWidth="1"/>
  </cols>
  <sheetData>
    <row r="2" spans="1:36" x14ac:dyDescent="0.55000000000000004">
      <c r="A2" t="s">
        <v>31</v>
      </c>
      <c r="B2" t="s">
        <v>380</v>
      </c>
      <c r="C2" t="s">
        <v>15</v>
      </c>
      <c r="D2" t="s">
        <v>14</v>
      </c>
      <c r="E2" s="3" t="s">
        <v>36</v>
      </c>
      <c r="F2" s="3" t="s">
        <v>40</v>
      </c>
      <c r="G2" s="1" t="s">
        <v>44</v>
      </c>
      <c r="H2" s="3" t="s">
        <v>48</v>
      </c>
      <c r="I2" s="3" t="s">
        <v>52</v>
      </c>
      <c r="J2" s="3" t="s">
        <v>56</v>
      </c>
      <c r="K2" t="s">
        <v>60</v>
      </c>
      <c r="L2" t="s">
        <v>64</v>
      </c>
      <c r="M2" s="3" t="s">
        <v>68</v>
      </c>
      <c r="N2" s="3" t="s">
        <v>72</v>
      </c>
      <c r="O2" s="3" t="s">
        <v>75</v>
      </c>
      <c r="P2" t="s">
        <v>78</v>
      </c>
      <c r="Q2" t="s">
        <v>82</v>
      </c>
      <c r="R2" s="3" t="s">
        <v>85</v>
      </c>
      <c r="S2" s="1" t="s">
        <v>184</v>
      </c>
      <c r="T2" s="1" t="s">
        <v>187</v>
      </c>
      <c r="U2" s="1" t="s">
        <v>192</v>
      </c>
      <c r="V2" s="1" t="s">
        <v>195</v>
      </c>
      <c r="W2" s="1" t="s">
        <v>199</v>
      </c>
      <c r="X2" s="1" t="s">
        <v>203</v>
      </c>
      <c r="Y2" s="1" t="s">
        <v>206</v>
      </c>
      <c r="Z2" s="1" t="s">
        <v>210</v>
      </c>
      <c r="AA2" s="1" t="s">
        <v>274</v>
      </c>
      <c r="AB2" s="1" t="s">
        <v>276</v>
      </c>
      <c r="AC2" s="1" t="s">
        <v>279</v>
      </c>
      <c r="AD2" s="1" t="s">
        <v>282</v>
      </c>
      <c r="AE2" s="1" t="s">
        <v>352</v>
      </c>
      <c r="AF2" s="1" t="s">
        <v>357</v>
      </c>
      <c r="AG2" s="1" t="s">
        <v>360</v>
      </c>
      <c r="AH2" s="1" t="s">
        <v>364</v>
      </c>
      <c r="AI2" s="1" t="s">
        <v>368</v>
      </c>
      <c r="AJ2" s="1" t="s">
        <v>371</v>
      </c>
    </row>
    <row r="3" spans="1:36" x14ac:dyDescent="0.55000000000000004">
      <c r="A3" s="6">
        <v>1</v>
      </c>
      <c r="B3" s="6" t="s">
        <v>381</v>
      </c>
      <c r="C3" s="6" t="s">
        <v>0</v>
      </c>
      <c r="D3" s="6">
        <f>+VLOOKUP(bloque1[[#This Row],[emoción]],$C$83:$D$89,2,0)</f>
        <v>7</v>
      </c>
      <c r="E3" s="7">
        <v>2</v>
      </c>
      <c r="F3" s="7">
        <v>1</v>
      </c>
      <c r="G3" s="7">
        <v>1</v>
      </c>
      <c r="H3" s="7">
        <v>1</v>
      </c>
      <c r="I3" s="7">
        <v>7</v>
      </c>
      <c r="J3" s="7">
        <v>7</v>
      </c>
      <c r="K3" s="7">
        <v>3</v>
      </c>
      <c r="L3" s="7">
        <v>3</v>
      </c>
      <c r="M3">
        <v>1</v>
      </c>
      <c r="N3">
        <v>3</v>
      </c>
      <c r="O3">
        <v>3</v>
      </c>
      <c r="P3">
        <v>3</v>
      </c>
      <c r="Q3">
        <v>3</v>
      </c>
      <c r="R3">
        <v>1</v>
      </c>
      <c r="S3">
        <v>3</v>
      </c>
      <c r="T3">
        <v>7</v>
      </c>
      <c r="U3">
        <v>7</v>
      </c>
      <c r="V3">
        <v>7</v>
      </c>
      <c r="W3">
        <v>7</v>
      </c>
      <c r="X3">
        <v>1</v>
      </c>
      <c r="Y3">
        <v>7</v>
      </c>
      <c r="Z3">
        <v>7</v>
      </c>
      <c r="AA3">
        <v>3</v>
      </c>
      <c r="AB3">
        <v>3</v>
      </c>
      <c r="AC3">
        <v>3</v>
      </c>
      <c r="AD3">
        <v>1</v>
      </c>
      <c r="AE3">
        <v>7</v>
      </c>
      <c r="AF3">
        <v>3</v>
      </c>
      <c r="AG3">
        <v>7</v>
      </c>
      <c r="AH3">
        <v>3</v>
      </c>
      <c r="AI3">
        <v>3</v>
      </c>
      <c r="AJ3">
        <v>3</v>
      </c>
    </row>
    <row r="4" spans="1:36" x14ac:dyDescent="0.55000000000000004">
      <c r="A4" s="6">
        <v>2</v>
      </c>
      <c r="B4" s="6" t="s">
        <v>382</v>
      </c>
      <c r="C4" s="6" t="s">
        <v>0</v>
      </c>
      <c r="D4" s="6">
        <f>+VLOOKUP(bloque1[[#This Row],[emoción]],$C$83:$D$89,2,0)</f>
        <v>7</v>
      </c>
      <c r="E4" s="7">
        <v>7</v>
      </c>
      <c r="F4" s="7">
        <v>2</v>
      </c>
      <c r="G4" s="7">
        <v>2</v>
      </c>
      <c r="H4" s="7">
        <v>7</v>
      </c>
      <c r="I4" s="7">
        <v>7</v>
      </c>
      <c r="J4" s="7">
        <v>3</v>
      </c>
      <c r="K4" s="7">
        <v>7</v>
      </c>
      <c r="L4" s="7">
        <v>7</v>
      </c>
      <c r="M4">
        <v>7</v>
      </c>
      <c r="N4">
        <v>7</v>
      </c>
      <c r="O4">
        <v>7</v>
      </c>
      <c r="P4">
        <v>4</v>
      </c>
      <c r="Q4">
        <v>1</v>
      </c>
      <c r="R4">
        <v>2</v>
      </c>
      <c r="S4">
        <v>4</v>
      </c>
      <c r="T4">
        <v>4</v>
      </c>
      <c r="U4">
        <v>7</v>
      </c>
      <c r="V4">
        <v>7</v>
      </c>
      <c r="W4">
        <v>7</v>
      </c>
      <c r="X4">
        <v>7</v>
      </c>
      <c r="Y4">
        <v>7</v>
      </c>
      <c r="Z4">
        <v>7</v>
      </c>
      <c r="AA4">
        <v>7</v>
      </c>
      <c r="AB4">
        <v>7</v>
      </c>
      <c r="AC4">
        <v>7</v>
      </c>
      <c r="AD4">
        <v>7</v>
      </c>
      <c r="AE4">
        <v>7</v>
      </c>
      <c r="AF4">
        <v>4</v>
      </c>
      <c r="AG4">
        <v>7</v>
      </c>
      <c r="AH4">
        <v>3</v>
      </c>
      <c r="AI4">
        <v>7</v>
      </c>
      <c r="AJ4">
        <v>7</v>
      </c>
    </row>
    <row r="5" spans="1:36" x14ac:dyDescent="0.55000000000000004">
      <c r="A5" s="6">
        <v>3</v>
      </c>
      <c r="B5" s="6" t="s">
        <v>383</v>
      </c>
      <c r="C5" s="6" t="s">
        <v>1</v>
      </c>
      <c r="D5" s="6">
        <f>+VLOOKUP(bloque1[[#This Row],[emoción]],$C$83:$D$89,2,0)</f>
        <v>2</v>
      </c>
      <c r="E5" s="7">
        <v>3</v>
      </c>
      <c r="F5" s="7">
        <v>7</v>
      </c>
      <c r="G5" s="7">
        <v>5</v>
      </c>
      <c r="H5" s="7">
        <v>2</v>
      </c>
      <c r="I5" s="7">
        <v>2</v>
      </c>
      <c r="J5" s="7">
        <v>2</v>
      </c>
      <c r="K5" s="7">
        <v>2</v>
      </c>
      <c r="L5" s="7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3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3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</row>
    <row r="6" spans="1:36" x14ac:dyDescent="0.55000000000000004">
      <c r="A6" s="6">
        <v>4</v>
      </c>
      <c r="B6" s="6" t="s">
        <v>384</v>
      </c>
      <c r="C6" s="6" t="s">
        <v>2</v>
      </c>
      <c r="D6" s="6">
        <f>+VLOOKUP(bloque1[[#This Row],[emoción]],$C$83:$D$89,2,0)</f>
        <v>1</v>
      </c>
      <c r="E6" s="7">
        <v>1</v>
      </c>
      <c r="F6" s="7">
        <v>4</v>
      </c>
      <c r="G6" s="7">
        <v>5</v>
      </c>
      <c r="H6" s="7">
        <v>6</v>
      </c>
      <c r="I6" s="7">
        <v>3</v>
      </c>
      <c r="J6" s="7">
        <v>1</v>
      </c>
      <c r="K6" s="7">
        <v>1</v>
      </c>
      <c r="L6" s="7">
        <v>4</v>
      </c>
      <c r="M6">
        <v>6</v>
      </c>
      <c r="N6">
        <v>1</v>
      </c>
      <c r="O6">
        <v>1</v>
      </c>
      <c r="P6">
        <v>1</v>
      </c>
      <c r="Q6">
        <v>6</v>
      </c>
      <c r="R6">
        <v>4</v>
      </c>
      <c r="S6">
        <v>1</v>
      </c>
      <c r="T6">
        <v>6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6</v>
      </c>
      <c r="AE6">
        <v>1</v>
      </c>
      <c r="AF6">
        <v>3</v>
      </c>
      <c r="AG6">
        <v>1</v>
      </c>
      <c r="AH6">
        <v>1</v>
      </c>
      <c r="AI6">
        <v>1</v>
      </c>
      <c r="AJ6">
        <v>1</v>
      </c>
    </row>
    <row r="7" spans="1:36" x14ac:dyDescent="0.55000000000000004">
      <c r="A7" s="6">
        <v>5</v>
      </c>
      <c r="B7" s="6" t="s">
        <v>385</v>
      </c>
      <c r="C7" s="6" t="s">
        <v>3</v>
      </c>
      <c r="D7" s="6">
        <f>+VLOOKUP(bloque1[[#This Row],[emoción]],$C$83:$D$89,2,0)</f>
        <v>4</v>
      </c>
      <c r="E7" s="7">
        <v>4</v>
      </c>
      <c r="F7" s="7">
        <v>5</v>
      </c>
      <c r="G7" s="7">
        <v>4</v>
      </c>
      <c r="H7" s="7">
        <v>4</v>
      </c>
      <c r="I7" s="7">
        <v>4</v>
      </c>
      <c r="J7" s="7">
        <v>6</v>
      </c>
      <c r="K7" s="7">
        <v>4</v>
      </c>
      <c r="L7" s="7">
        <v>4</v>
      </c>
      <c r="M7">
        <v>4</v>
      </c>
      <c r="N7">
        <v>5</v>
      </c>
      <c r="O7">
        <v>4</v>
      </c>
      <c r="P7">
        <v>4</v>
      </c>
      <c r="Q7">
        <v>4</v>
      </c>
      <c r="R7">
        <v>5</v>
      </c>
      <c r="S7">
        <v>6</v>
      </c>
      <c r="T7">
        <v>4</v>
      </c>
      <c r="U7">
        <v>4</v>
      </c>
      <c r="V7">
        <v>4</v>
      </c>
      <c r="W7">
        <v>4</v>
      </c>
      <c r="X7">
        <v>4</v>
      </c>
      <c r="Y7">
        <v>5</v>
      </c>
      <c r="Z7">
        <v>4</v>
      </c>
      <c r="AA7">
        <v>4</v>
      </c>
      <c r="AB7">
        <v>4</v>
      </c>
      <c r="AC7">
        <v>6</v>
      </c>
      <c r="AD7">
        <v>5</v>
      </c>
      <c r="AE7">
        <v>4</v>
      </c>
      <c r="AF7">
        <v>1</v>
      </c>
      <c r="AG7">
        <v>4</v>
      </c>
      <c r="AH7">
        <v>4</v>
      </c>
      <c r="AI7">
        <v>4</v>
      </c>
      <c r="AJ7">
        <v>4</v>
      </c>
    </row>
    <row r="8" spans="1:36" x14ac:dyDescent="0.55000000000000004">
      <c r="A8" s="6">
        <v>6</v>
      </c>
      <c r="B8" s="6" t="s">
        <v>386</v>
      </c>
      <c r="C8" s="6" t="s">
        <v>2</v>
      </c>
      <c r="D8" s="6">
        <f>+VLOOKUP(bloque1[[#This Row],[emoción]],$C$83:$D$89,2,0)</f>
        <v>1</v>
      </c>
      <c r="E8" s="7">
        <v>5</v>
      </c>
      <c r="F8" s="7">
        <v>3</v>
      </c>
      <c r="G8" s="7">
        <v>3</v>
      </c>
      <c r="H8" s="7">
        <v>5</v>
      </c>
      <c r="I8" s="7">
        <v>1</v>
      </c>
      <c r="J8" s="7">
        <v>3</v>
      </c>
      <c r="K8" s="7">
        <v>3</v>
      </c>
      <c r="L8" s="7">
        <v>1</v>
      </c>
      <c r="M8">
        <v>5</v>
      </c>
      <c r="N8">
        <v>1</v>
      </c>
      <c r="O8">
        <v>1</v>
      </c>
      <c r="P8">
        <v>3</v>
      </c>
      <c r="Q8">
        <v>5</v>
      </c>
      <c r="R8">
        <v>6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3</v>
      </c>
      <c r="AA8">
        <v>5</v>
      </c>
      <c r="AB8">
        <v>6</v>
      </c>
      <c r="AC8">
        <v>1</v>
      </c>
      <c r="AD8">
        <v>4</v>
      </c>
      <c r="AE8">
        <v>1</v>
      </c>
      <c r="AF8">
        <v>6</v>
      </c>
      <c r="AG8">
        <v>1</v>
      </c>
      <c r="AH8">
        <v>1</v>
      </c>
      <c r="AI8">
        <v>1</v>
      </c>
      <c r="AJ8">
        <v>1</v>
      </c>
    </row>
    <row r="9" spans="1:36" x14ac:dyDescent="0.55000000000000004">
      <c r="A9" s="6">
        <v>7</v>
      </c>
      <c r="B9" s="6" t="s">
        <v>387</v>
      </c>
      <c r="C9" s="6" t="s">
        <v>2</v>
      </c>
      <c r="D9" s="6">
        <f>+VLOOKUP(bloque1[[#This Row],[emoción]],$C$83:$D$89,2,0)</f>
        <v>1</v>
      </c>
      <c r="E9" s="7">
        <v>1</v>
      </c>
      <c r="F9" s="7">
        <v>1</v>
      </c>
      <c r="G9" s="7">
        <v>5</v>
      </c>
      <c r="H9" s="7">
        <v>3</v>
      </c>
      <c r="I9" s="7">
        <v>6</v>
      </c>
      <c r="J9" s="7">
        <v>1</v>
      </c>
      <c r="K9" s="7">
        <v>1</v>
      </c>
      <c r="L9" s="7">
        <v>1</v>
      </c>
      <c r="M9">
        <v>1</v>
      </c>
      <c r="N9">
        <v>1</v>
      </c>
      <c r="O9">
        <v>1</v>
      </c>
      <c r="P9">
        <v>1</v>
      </c>
      <c r="Q9">
        <v>6</v>
      </c>
      <c r="R9">
        <v>7</v>
      </c>
      <c r="S9">
        <v>1</v>
      </c>
      <c r="T9">
        <v>6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6</v>
      </c>
      <c r="AB9">
        <v>5</v>
      </c>
      <c r="AC9">
        <v>1</v>
      </c>
      <c r="AD9">
        <v>3</v>
      </c>
      <c r="AE9">
        <v>2</v>
      </c>
      <c r="AF9">
        <v>5</v>
      </c>
      <c r="AG9">
        <v>1</v>
      </c>
      <c r="AH9">
        <v>1</v>
      </c>
      <c r="AI9">
        <v>1</v>
      </c>
      <c r="AJ9">
        <v>1</v>
      </c>
    </row>
    <row r="10" spans="1:36" x14ac:dyDescent="0.55000000000000004">
      <c r="A10" s="6">
        <v>8</v>
      </c>
      <c r="B10" s="6" t="s">
        <v>388</v>
      </c>
      <c r="C10" s="6" t="s">
        <v>3</v>
      </c>
      <c r="D10" s="6">
        <f>+VLOOKUP(bloque1[[#This Row],[emoción]],$C$83:$D$89,2,0)</f>
        <v>4</v>
      </c>
      <c r="E10" s="7">
        <v>1</v>
      </c>
      <c r="F10" s="7">
        <v>1</v>
      </c>
      <c r="G10" s="7">
        <v>1</v>
      </c>
      <c r="H10" s="7">
        <v>4</v>
      </c>
      <c r="I10" s="7">
        <v>4</v>
      </c>
      <c r="J10" s="7">
        <v>4</v>
      </c>
      <c r="K10" s="7">
        <v>6</v>
      </c>
      <c r="L10" s="7">
        <v>1</v>
      </c>
      <c r="M10">
        <v>4</v>
      </c>
      <c r="N10">
        <v>1</v>
      </c>
      <c r="O10">
        <v>1</v>
      </c>
      <c r="P10">
        <v>3</v>
      </c>
      <c r="Q10">
        <v>4</v>
      </c>
      <c r="R10">
        <v>3</v>
      </c>
      <c r="S10">
        <v>7</v>
      </c>
      <c r="T10">
        <v>4</v>
      </c>
      <c r="U10">
        <v>4</v>
      </c>
      <c r="V10">
        <v>1</v>
      </c>
      <c r="W10">
        <v>1</v>
      </c>
      <c r="X10">
        <v>7</v>
      </c>
      <c r="Y10">
        <v>4</v>
      </c>
      <c r="Z10">
        <v>7</v>
      </c>
      <c r="AA10">
        <v>1</v>
      </c>
      <c r="AB10">
        <v>1</v>
      </c>
      <c r="AC10">
        <v>2</v>
      </c>
      <c r="AD10">
        <v>1</v>
      </c>
      <c r="AE10">
        <v>1</v>
      </c>
      <c r="AF10">
        <v>6</v>
      </c>
      <c r="AG10">
        <v>1</v>
      </c>
      <c r="AH10">
        <v>1</v>
      </c>
      <c r="AI10">
        <v>1</v>
      </c>
      <c r="AJ10">
        <v>1</v>
      </c>
    </row>
    <row r="11" spans="1:36" x14ac:dyDescent="0.55000000000000004">
      <c r="A11" s="6">
        <v>9</v>
      </c>
      <c r="B11" s="6" t="s">
        <v>389</v>
      </c>
      <c r="C11" s="6" t="s">
        <v>3</v>
      </c>
      <c r="D11" s="6">
        <f>+VLOOKUP(bloque1[[#This Row],[emoción]],$C$83:$D$89,2,0)</f>
        <v>4</v>
      </c>
      <c r="E11" s="7">
        <v>4</v>
      </c>
      <c r="F11" s="7">
        <v>4</v>
      </c>
      <c r="G11" s="7">
        <v>4</v>
      </c>
      <c r="H11" s="7">
        <v>3</v>
      </c>
      <c r="I11" s="7">
        <v>4</v>
      </c>
      <c r="J11" s="7">
        <v>4</v>
      </c>
      <c r="K11" s="7">
        <v>4</v>
      </c>
      <c r="L11" s="7">
        <v>4</v>
      </c>
      <c r="M11">
        <v>4</v>
      </c>
      <c r="N11">
        <v>4</v>
      </c>
      <c r="O11">
        <v>4</v>
      </c>
      <c r="P11">
        <v>4</v>
      </c>
      <c r="Q11">
        <v>7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</row>
    <row r="12" spans="1:36" x14ac:dyDescent="0.55000000000000004">
      <c r="A12" s="6">
        <v>10</v>
      </c>
      <c r="B12" s="6" t="s">
        <v>390</v>
      </c>
      <c r="C12" s="6" t="s">
        <v>0</v>
      </c>
      <c r="D12" s="6">
        <f>+VLOOKUP(bloque1[[#This Row],[emoción]],$C$83:$D$89,2,0)</f>
        <v>7</v>
      </c>
      <c r="E12" s="7">
        <v>1</v>
      </c>
      <c r="F12" s="7">
        <v>7</v>
      </c>
      <c r="G12" s="7">
        <v>5</v>
      </c>
      <c r="H12" s="7">
        <v>7</v>
      </c>
      <c r="I12" s="7">
        <v>7</v>
      </c>
      <c r="J12" s="7">
        <v>7</v>
      </c>
      <c r="K12" s="7">
        <v>7</v>
      </c>
      <c r="L12" s="7">
        <v>7</v>
      </c>
      <c r="M12">
        <v>7</v>
      </c>
      <c r="N12">
        <v>7</v>
      </c>
      <c r="O12">
        <v>7</v>
      </c>
      <c r="P12">
        <v>6</v>
      </c>
      <c r="Q12">
        <v>3</v>
      </c>
      <c r="R12">
        <v>5</v>
      </c>
      <c r="S12">
        <v>7</v>
      </c>
      <c r="T12">
        <v>7</v>
      </c>
      <c r="U12">
        <v>7</v>
      </c>
      <c r="V12">
        <v>7</v>
      </c>
      <c r="W12">
        <v>7</v>
      </c>
      <c r="X12">
        <v>7</v>
      </c>
      <c r="Y12">
        <v>7</v>
      </c>
      <c r="Z12">
        <v>7</v>
      </c>
      <c r="AA12">
        <v>7</v>
      </c>
      <c r="AB12">
        <v>7</v>
      </c>
      <c r="AC12">
        <v>7</v>
      </c>
      <c r="AD12">
        <v>7</v>
      </c>
      <c r="AE12">
        <v>7</v>
      </c>
      <c r="AF12">
        <v>7</v>
      </c>
      <c r="AG12">
        <v>7</v>
      </c>
      <c r="AH12">
        <v>7</v>
      </c>
      <c r="AI12">
        <v>7</v>
      </c>
      <c r="AJ12">
        <v>7</v>
      </c>
    </row>
    <row r="13" spans="1:36" x14ac:dyDescent="0.55000000000000004">
      <c r="A13" s="6">
        <v>11</v>
      </c>
      <c r="B13" s="6" t="s">
        <v>391</v>
      </c>
      <c r="C13" s="6" t="s">
        <v>4</v>
      </c>
      <c r="D13" s="6">
        <f>+VLOOKUP(bloque1[[#This Row],[emoción]],$C$83:$D$89,2,0)</f>
        <v>5</v>
      </c>
      <c r="E13" s="7">
        <v>1</v>
      </c>
      <c r="F13" s="7">
        <v>5</v>
      </c>
      <c r="G13" s="7">
        <v>7</v>
      </c>
      <c r="H13" s="7">
        <v>6</v>
      </c>
      <c r="I13" s="7">
        <v>5</v>
      </c>
      <c r="J13" s="7">
        <v>5</v>
      </c>
      <c r="K13" s="7">
        <v>6</v>
      </c>
      <c r="L13" s="7">
        <v>6</v>
      </c>
      <c r="M13">
        <v>3</v>
      </c>
      <c r="N13">
        <v>6</v>
      </c>
      <c r="O13">
        <v>6</v>
      </c>
      <c r="P13">
        <v>5</v>
      </c>
      <c r="Q13">
        <v>7</v>
      </c>
      <c r="R13">
        <v>1</v>
      </c>
      <c r="S13">
        <v>5</v>
      </c>
      <c r="T13">
        <v>5</v>
      </c>
      <c r="U13">
        <v>6</v>
      </c>
      <c r="V13">
        <v>6</v>
      </c>
      <c r="W13">
        <v>7</v>
      </c>
      <c r="X13">
        <v>6</v>
      </c>
      <c r="Y13">
        <v>5</v>
      </c>
      <c r="Z13">
        <v>6</v>
      </c>
      <c r="AA13">
        <v>5</v>
      </c>
      <c r="AB13">
        <v>6</v>
      </c>
      <c r="AC13">
        <v>5</v>
      </c>
      <c r="AD13">
        <v>6</v>
      </c>
      <c r="AE13">
        <v>5</v>
      </c>
      <c r="AF13">
        <v>5</v>
      </c>
      <c r="AG13">
        <v>6</v>
      </c>
      <c r="AH13">
        <v>6</v>
      </c>
      <c r="AI13">
        <v>6</v>
      </c>
      <c r="AJ13">
        <v>5</v>
      </c>
    </row>
    <row r="14" spans="1:36" x14ac:dyDescent="0.55000000000000004">
      <c r="A14" s="6">
        <v>12</v>
      </c>
      <c r="B14" s="6" t="s">
        <v>392</v>
      </c>
      <c r="C14" s="6" t="s">
        <v>3</v>
      </c>
      <c r="D14" s="6">
        <f>+VLOOKUP(bloque1[[#This Row],[emoción]],$C$83:$D$89,2,0)</f>
        <v>4</v>
      </c>
      <c r="E14" s="7">
        <v>1</v>
      </c>
      <c r="F14" s="7">
        <v>7</v>
      </c>
      <c r="G14" s="7">
        <v>4</v>
      </c>
      <c r="H14" s="7">
        <v>1</v>
      </c>
      <c r="I14" s="7">
        <v>4</v>
      </c>
      <c r="J14" s="7">
        <v>1</v>
      </c>
      <c r="K14" s="7">
        <v>6</v>
      </c>
      <c r="L14" s="7">
        <v>4</v>
      </c>
      <c r="M14">
        <v>4</v>
      </c>
      <c r="N14">
        <v>1</v>
      </c>
      <c r="O14">
        <v>4</v>
      </c>
      <c r="P14">
        <v>4</v>
      </c>
      <c r="Q14">
        <v>2</v>
      </c>
      <c r="R14">
        <v>4</v>
      </c>
      <c r="S14">
        <v>4</v>
      </c>
      <c r="T14">
        <v>4</v>
      </c>
      <c r="U14">
        <v>4</v>
      </c>
      <c r="V14">
        <v>4</v>
      </c>
      <c r="W14">
        <v>7</v>
      </c>
      <c r="X14">
        <v>4</v>
      </c>
      <c r="Y14">
        <v>4</v>
      </c>
      <c r="Z14">
        <v>4</v>
      </c>
      <c r="AA14">
        <v>4</v>
      </c>
      <c r="AB14">
        <v>1</v>
      </c>
      <c r="AC14">
        <v>4</v>
      </c>
      <c r="AD14">
        <v>1</v>
      </c>
      <c r="AE14">
        <v>4</v>
      </c>
      <c r="AF14">
        <v>4</v>
      </c>
      <c r="AG14">
        <v>7</v>
      </c>
      <c r="AH14">
        <v>4</v>
      </c>
      <c r="AI14">
        <v>7</v>
      </c>
      <c r="AJ14">
        <v>4</v>
      </c>
    </row>
    <row r="15" spans="1:36" x14ac:dyDescent="0.55000000000000004">
      <c r="A15" s="6">
        <v>13</v>
      </c>
      <c r="B15" s="6" t="s">
        <v>393</v>
      </c>
      <c r="C15" s="6" t="s">
        <v>0</v>
      </c>
      <c r="D15" s="6">
        <f>+VLOOKUP(bloque1[[#This Row],[emoción]],$C$83:$D$89,2,0)</f>
        <v>7</v>
      </c>
      <c r="E15" s="7">
        <v>1</v>
      </c>
      <c r="F15" s="7">
        <v>4</v>
      </c>
      <c r="G15" s="7">
        <v>5</v>
      </c>
      <c r="H15" s="7">
        <v>4</v>
      </c>
      <c r="I15" s="7">
        <v>4</v>
      </c>
      <c r="J15" s="7">
        <v>4</v>
      </c>
      <c r="K15" s="7">
        <v>7</v>
      </c>
      <c r="L15" s="7">
        <v>4</v>
      </c>
      <c r="M15">
        <v>7</v>
      </c>
      <c r="N15">
        <v>7</v>
      </c>
      <c r="O15">
        <v>4</v>
      </c>
      <c r="P15">
        <v>4</v>
      </c>
      <c r="Q15">
        <v>3</v>
      </c>
      <c r="R15">
        <v>5</v>
      </c>
      <c r="S15">
        <v>4</v>
      </c>
      <c r="T15">
        <v>4</v>
      </c>
      <c r="U15">
        <v>7</v>
      </c>
      <c r="V15">
        <v>7</v>
      </c>
      <c r="W15">
        <v>7</v>
      </c>
      <c r="X15">
        <v>4</v>
      </c>
      <c r="Y15">
        <v>7</v>
      </c>
      <c r="Z15">
        <v>7</v>
      </c>
      <c r="AA15">
        <v>7</v>
      </c>
      <c r="AB15">
        <v>7</v>
      </c>
      <c r="AC15">
        <v>4</v>
      </c>
      <c r="AD15">
        <v>7</v>
      </c>
      <c r="AE15">
        <v>7</v>
      </c>
      <c r="AF15">
        <v>4</v>
      </c>
      <c r="AG15">
        <v>4</v>
      </c>
      <c r="AH15">
        <v>7</v>
      </c>
      <c r="AI15">
        <v>7</v>
      </c>
      <c r="AJ15">
        <v>7</v>
      </c>
    </row>
    <row r="16" spans="1:36" x14ac:dyDescent="0.55000000000000004">
      <c r="A16" s="6">
        <v>14</v>
      </c>
      <c r="B16" s="6" t="s">
        <v>394</v>
      </c>
      <c r="C16" s="6" t="s">
        <v>4</v>
      </c>
      <c r="D16" s="6">
        <f>+VLOOKUP(bloque1[[#This Row],[emoción]],$C$83:$D$89,2,0)</f>
        <v>5</v>
      </c>
      <c r="E16" s="7">
        <v>1</v>
      </c>
      <c r="F16" s="7">
        <v>5</v>
      </c>
      <c r="G16" s="7">
        <v>5</v>
      </c>
      <c r="H16" s="7">
        <v>4</v>
      </c>
      <c r="I16" s="7">
        <v>7</v>
      </c>
      <c r="J16" s="7">
        <v>6</v>
      </c>
      <c r="K16" s="7">
        <v>6</v>
      </c>
      <c r="L16" s="7">
        <v>4</v>
      </c>
      <c r="M16">
        <v>6</v>
      </c>
      <c r="N16">
        <v>7</v>
      </c>
      <c r="O16">
        <v>7</v>
      </c>
      <c r="P16">
        <v>4</v>
      </c>
      <c r="Q16">
        <v>1</v>
      </c>
      <c r="R16">
        <v>5</v>
      </c>
      <c r="S16">
        <v>6</v>
      </c>
      <c r="T16">
        <v>5</v>
      </c>
      <c r="U16">
        <v>6</v>
      </c>
      <c r="V16">
        <v>6</v>
      </c>
      <c r="W16">
        <v>6</v>
      </c>
      <c r="X16">
        <v>5</v>
      </c>
      <c r="Y16">
        <v>5</v>
      </c>
      <c r="Z16">
        <v>5</v>
      </c>
      <c r="AA16">
        <v>5</v>
      </c>
      <c r="AB16">
        <v>6</v>
      </c>
      <c r="AC16">
        <v>6</v>
      </c>
      <c r="AD16">
        <v>6</v>
      </c>
      <c r="AE16">
        <v>5</v>
      </c>
      <c r="AF16">
        <v>4</v>
      </c>
      <c r="AG16">
        <v>6</v>
      </c>
      <c r="AH16">
        <v>6</v>
      </c>
      <c r="AI16">
        <v>6</v>
      </c>
      <c r="AJ16">
        <v>5</v>
      </c>
    </row>
    <row r="17" spans="1:36" x14ac:dyDescent="0.55000000000000004">
      <c r="A17" s="6">
        <v>15</v>
      </c>
      <c r="B17" s="6" t="s">
        <v>395</v>
      </c>
      <c r="C17" s="6" t="s">
        <v>2</v>
      </c>
      <c r="D17" s="6">
        <f>+VLOOKUP(bloque1[[#This Row],[emoción]],$C$83:$D$89,2,0)</f>
        <v>1</v>
      </c>
      <c r="E17" s="7">
        <v>1</v>
      </c>
      <c r="F17" s="7">
        <v>1</v>
      </c>
      <c r="G17" s="7">
        <v>1</v>
      </c>
      <c r="H17" s="7">
        <v>2</v>
      </c>
      <c r="I17" s="7">
        <v>1</v>
      </c>
      <c r="J17" s="7">
        <v>1</v>
      </c>
      <c r="K17" s="7">
        <v>1</v>
      </c>
      <c r="L17" s="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6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3</v>
      </c>
      <c r="AG17">
        <v>1</v>
      </c>
      <c r="AH17">
        <v>1</v>
      </c>
      <c r="AI17">
        <v>1</v>
      </c>
      <c r="AJ17">
        <v>1</v>
      </c>
    </row>
    <row r="18" spans="1:36" x14ac:dyDescent="0.55000000000000004">
      <c r="A18" s="6">
        <v>16</v>
      </c>
      <c r="B18" s="6" t="s">
        <v>396</v>
      </c>
      <c r="C18" s="6" t="s">
        <v>2</v>
      </c>
      <c r="D18" s="6">
        <f>+VLOOKUP(bloque1[[#This Row],[emoción]],$C$83:$D$89,2,0)</f>
        <v>1</v>
      </c>
      <c r="E18" s="7">
        <v>1</v>
      </c>
      <c r="F18" s="7">
        <v>5</v>
      </c>
      <c r="G18" s="7">
        <v>1</v>
      </c>
      <c r="H18" s="7">
        <v>4</v>
      </c>
      <c r="I18" s="7">
        <v>1</v>
      </c>
      <c r="J18" s="7">
        <v>1</v>
      </c>
      <c r="K18" s="7">
        <v>1</v>
      </c>
      <c r="L18" s="7">
        <v>1</v>
      </c>
      <c r="M18">
        <v>1</v>
      </c>
      <c r="N18">
        <v>1</v>
      </c>
      <c r="O18">
        <v>1</v>
      </c>
      <c r="P18">
        <v>3</v>
      </c>
      <c r="Q18">
        <v>2</v>
      </c>
      <c r="R18">
        <v>2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3</v>
      </c>
      <c r="AC18">
        <v>5</v>
      </c>
      <c r="AD18">
        <v>1</v>
      </c>
      <c r="AE18">
        <v>1</v>
      </c>
      <c r="AF18">
        <v>3</v>
      </c>
      <c r="AG18">
        <v>1</v>
      </c>
      <c r="AH18">
        <v>1</v>
      </c>
      <c r="AI18">
        <v>1</v>
      </c>
      <c r="AJ18">
        <v>1</v>
      </c>
    </row>
    <row r="19" spans="1:36" x14ac:dyDescent="0.55000000000000004">
      <c r="A19" s="6">
        <v>17</v>
      </c>
      <c r="B19" s="6" t="s">
        <v>397</v>
      </c>
      <c r="C19" s="6" t="s">
        <v>1</v>
      </c>
      <c r="D19" s="6">
        <f>+VLOOKUP(bloque1[[#This Row],[emoción]],$C$83:$D$89,2,0)</f>
        <v>2</v>
      </c>
      <c r="E19" s="7">
        <v>1</v>
      </c>
      <c r="F19" s="7">
        <v>2</v>
      </c>
      <c r="G19" s="7">
        <v>2</v>
      </c>
      <c r="H19" s="7">
        <v>2</v>
      </c>
      <c r="I19" s="7">
        <v>2</v>
      </c>
      <c r="J19" s="7">
        <v>2</v>
      </c>
      <c r="K19" s="7">
        <v>2</v>
      </c>
      <c r="L19" s="7">
        <v>2</v>
      </c>
      <c r="M19">
        <v>2</v>
      </c>
      <c r="N19">
        <v>2</v>
      </c>
      <c r="O19">
        <v>2</v>
      </c>
      <c r="P19">
        <v>2</v>
      </c>
      <c r="Q19">
        <v>7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</row>
    <row r="20" spans="1:36" x14ac:dyDescent="0.55000000000000004">
      <c r="A20" s="6">
        <v>18</v>
      </c>
      <c r="B20" s="6" t="s">
        <v>398</v>
      </c>
      <c r="C20" s="6" t="s">
        <v>2</v>
      </c>
      <c r="D20" s="6">
        <f>+VLOOKUP(bloque1[[#This Row],[emoción]],$C$83:$D$89,2,0)</f>
        <v>1</v>
      </c>
      <c r="E20" s="7">
        <v>1</v>
      </c>
      <c r="F20" s="7">
        <v>7</v>
      </c>
      <c r="G20" s="7">
        <v>1</v>
      </c>
      <c r="H20" s="7">
        <v>6</v>
      </c>
      <c r="I20" s="7">
        <v>1</v>
      </c>
      <c r="J20" s="7">
        <v>1</v>
      </c>
      <c r="K20" s="7">
        <v>1</v>
      </c>
      <c r="L20" s="7">
        <v>1</v>
      </c>
      <c r="M20">
        <v>4</v>
      </c>
      <c r="N20">
        <v>1</v>
      </c>
      <c r="O20">
        <v>3</v>
      </c>
      <c r="P20">
        <v>1</v>
      </c>
      <c r="Q20">
        <v>7</v>
      </c>
      <c r="R20">
        <v>5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6</v>
      </c>
      <c r="AB20">
        <v>7</v>
      </c>
      <c r="AC20">
        <v>3</v>
      </c>
      <c r="AD20">
        <v>1</v>
      </c>
      <c r="AE20">
        <v>3</v>
      </c>
      <c r="AF20">
        <v>3</v>
      </c>
      <c r="AG20">
        <v>1</v>
      </c>
      <c r="AH20">
        <v>3</v>
      </c>
      <c r="AI20">
        <v>1</v>
      </c>
      <c r="AJ20">
        <v>1</v>
      </c>
    </row>
    <row r="21" spans="1:36" x14ac:dyDescent="0.55000000000000004">
      <c r="A21" s="6">
        <v>19</v>
      </c>
      <c r="B21" s="6" t="s">
        <v>399</v>
      </c>
      <c r="C21" s="6" t="s">
        <v>3</v>
      </c>
      <c r="D21" s="6">
        <f>+VLOOKUP(bloque1[[#This Row],[emoción]],$C$83:$D$89,2,0)</f>
        <v>4</v>
      </c>
      <c r="E21" s="7">
        <v>1</v>
      </c>
      <c r="F21" s="7">
        <v>5</v>
      </c>
      <c r="G21" s="7">
        <v>4</v>
      </c>
      <c r="H21" s="7">
        <v>4</v>
      </c>
      <c r="I21" s="7">
        <v>4</v>
      </c>
      <c r="J21" s="7">
        <v>4</v>
      </c>
      <c r="K21" s="7">
        <v>4</v>
      </c>
      <c r="L21" s="7">
        <v>4</v>
      </c>
      <c r="M21">
        <v>4</v>
      </c>
      <c r="N21">
        <v>5</v>
      </c>
      <c r="O21">
        <v>4</v>
      </c>
      <c r="P21">
        <v>4</v>
      </c>
      <c r="Q21">
        <v>6</v>
      </c>
      <c r="R21">
        <v>6</v>
      </c>
      <c r="S21">
        <v>4</v>
      </c>
      <c r="T21">
        <v>4</v>
      </c>
      <c r="U21">
        <v>4</v>
      </c>
      <c r="V21">
        <v>4</v>
      </c>
      <c r="W21">
        <v>7</v>
      </c>
      <c r="X21">
        <v>4</v>
      </c>
      <c r="Y21">
        <v>4</v>
      </c>
      <c r="Z21">
        <v>7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</row>
    <row r="22" spans="1:36" x14ac:dyDescent="0.55000000000000004">
      <c r="A22" s="6">
        <v>20</v>
      </c>
      <c r="B22" s="6" t="s">
        <v>400</v>
      </c>
      <c r="C22" s="6" t="s">
        <v>2</v>
      </c>
      <c r="D22" s="6">
        <f>+VLOOKUP(bloque1[[#This Row],[emoción]],$C$83:$D$89,2,0)</f>
        <v>1</v>
      </c>
      <c r="E22" s="7">
        <v>1</v>
      </c>
      <c r="F22" s="7">
        <v>1</v>
      </c>
      <c r="G22" s="7">
        <v>1</v>
      </c>
      <c r="H22" s="7">
        <v>1</v>
      </c>
      <c r="I22" s="7">
        <v>1</v>
      </c>
      <c r="J22" s="7">
        <v>1</v>
      </c>
      <c r="K22" s="7">
        <v>1</v>
      </c>
      <c r="L22" s="7">
        <v>1</v>
      </c>
      <c r="M22">
        <v>1</v>
      </c>
      <c r="N22">
        <v>1</v>
      </c>
      <c r="O22">
        <v>1</v>
      </c>
      <c r="P22">
        <v>3</v>
      </c>
      <c r="Q22">
        <v>3</v>
      </c>
      <c r="R22">
        <v>3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6</v>
      </c>
      <c r="AB22">
        <v>1</v>
      </c>
      <c r="AC22">
        <v>7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</row>
    <row r="23" spans="1:36" x14ac:dyDescent="0.55000000000000004">
      <c r="A23" s="6">
        <v>21</v>
      </c>
      <c r="B23" s="6" t="s">
        <v>401</v>
      </c>
      <c r="C23" s="6" t="s">
        <v>0</v>
      </c>
      <c r="D23" s="6">
        <f>+VLOOKUP(bloque1[[#This Row],[emoción]],$C$83:$D$89,2,0)</f>
        <v>7</v>
      </c>
      <c r="E23" s="7">
        <v>3</v>
      </c>
      <c r="F23" s="7">
        <v>7</v>
      </c>
      <c r="G23" s="7">
        <v>5</v>
      </c>
      <c r="H23" s="7">
        <v>7</v>
      </c>
      <c r="I23" s="7">
        <v>7</v>
      </c>
      <c r="J23" s="7">
        <v>7</v>
      </c>
      <c r="K23" s="7">
        <v>3</v>
      </c>
      <c r="L23" s="7">
        <v>7</v>
      </c>
      <c r="M23">
        <v>7</v>
      </c>
      <c r="N23">
        <v>7</v>
      </c>
      <c r="O23">
        <v>7</v>
      </c>
      <c r="P23">
        <v>3</v>
      </c>
      <c r="Q23">
        <v>2</v>
      </c>
      <c r="R23">
        <v>2</v>
      </c>
      <c r="S23">
        <v>3</v>
      </c>
      <c r="T23">
        <v>3</v>
      </c>
      <c r="U23">
        <v>7</v>
      </c>
      <c r="V23">
        <v>7</v>
      </c>
      <c r="W23">
        <v>7</v>
      </c>
      <c r="X23">
        <v>7</v>
      </c>
      <c r="Y23">
        <v>5</v>
      </c>
      <c r="Z23">
        <v>7</v>
      </c>
      <c r="AA23">
        <v>7</v>
      </c>
      <c r="AB23">
        <v>7</v>
      </c>
      <c r="AC23">
        <v>7</v>
      </c>
      <c r="AD23">
        <v>7</v>
      </c>
      <c r="AE23">
        <v>7</v>
      </c>
      <c r="AF23">
        <v>3</v>
      </c>
      <c r="AG23">
        <v>7</v>
      </c>
      <c r="AH23">
        <v>6</v>
      </c>
      <c r="AI23">
        <v>3</v>
      </c>
      <c r="AJ23">
        <v>7</v>
      </c>
    </row>
    <row r="24" spans="1:36" x14ac:dyDescent="0.55000000000000004">
      <c r="A24" s="6">
        <v>22</v>
      </c>
      <c r="B24" s="6" t="s">
        <v>402</v>
      </c>
      <c r="C24" s="6" t="s">
        <v>5</v>
      </c>
      <c r="D24" s="6">
        <f>+VLOOKUP(bloque1[[#This Row],[emoción]],$C$83:$D$89,2,0)</f>
        <v>6</v>
      </c>
      <c r="E24" s="7">
        <v>1</v>
      </c>
      <c r="F24" s="7">
        <v>6</v>
      </c>
      <c r="G24" s="7">
        <v>6</v>
      </c>
      <c r="H24" s="7">
        <v>2</v>
      </c>
      <c r="I24" s="7">
        <v>6</v>
      </c>
      <c r="J24" s="7">
        <v>6</v>
      </c>
      <c r="K24" s="7">
        <v>6</v>
      </c>
      <c r="L24" s="7">
        <v>6</v>
      </c>
      <c r="M24">
        <v>6</v>
      </c>
      <c r="N24">
        <v>6</v>
      </c>
      <c r="O24">
        <v>6</v>
      </c>
      <c r="P24">
        <v>5</v>
      </c>
      <c r="Q24">
        <v>4</v>
      </c>
      <c r="R24">
        <v>4</v>
      </c>
      <c r="S24">
        <v>5</v>
      </c>
      <c r="T24">
        <v>6</v>
      </c>
      <c r="U24">
        <v>1</v>
      </c>
      <c r="V24">
        <v>6</v>
      </c>
      <c r="W24">
        <v>6</v>
      </c>
      <c r="X24">
        <v>6</v>
      </c>
      <c r="Y24">
        <v>6</v>
      </c>
      <c r="Z24">
        <v>6</v>
      </c>
      <c r="AA24">
        <v>6</v>
      </c>
      <c r="AB24">
        <v>6</v>
      </c>
      <c r="AC24">
        <v>5</v>
      </c>
      <c r="AD24">
        <v>6</v>
      </c>
      <c r="AE24">
        <v>6</v>
      </c>
      <c r="AF24">
        <v>6</v>
      </c>
      <c r="AG24">
        <v>6</v>
      </c>
      <c r="AH24">
        <v>6</v>
      </c>
      <c r="AI24">
        <v>6</v>
      </c>
      <c r="AJ24">
        <v>6</v>
      </c>
    </row>
    <row r="25" spans="1:36" x14ac:dyDescent="0.55000000000000004">
      <c r="A25" s="6">
        <v>23</v>
      </c>
      <c r="B25" s="6" t="s">
        <v>403</v>
      </c>
      <c r="C25" s="6" t="s">
        <v>3</v>
      </c>
      <c r="D25" s="6">
        <f>+VLOOKUP(bloque1[[#This Row],[emoción]],$C$83:$D$89,2,0)</f>
        <v>4</v>
      </c>
      <c r="E25" s="7">
        <v>7</v>
      </c>
      <c r="F25" s="7">
        <v>4</v>
      </c>
      <c r="G25" s="7">
        <v>5</v>
      </c>
      <c r="H25" s="7">
        <v>3</v>
      </c>
      <c r="I25" s="7">
        <v>4</v>
      </c>
      <c r="J25" s="7">
        <v>4</v>
      </c>
      <c r="K25" s="7">
        <v>4</v>
      </c>
      <c r="L25" s="7">
        <v>4</v>
      </c>
      <c r="M25">
        <v>4</v>
      </c>
      <c r="N25">
        <v>7</v>
      </c>
      <c r="O25">
        <v>4</v>
      </c>
      <c r="P25">
        <v>4</v>
      </c>
      <c r="Q25">
        <v>7</v>
      </c>
      <c r="R25">
        <v>3</v>
      </c>
      <c r="S25">
        <v>4</v>
      </c>
      <c r="T25">
        <v>4</v>
      </c>
      <c r="U25">
        <v>4</v>
      </c>
      <c r="V25">
        <v>4</v>
      </c>
      <c r="W25">
        <v>4</v>
      </c>
      <c r="X25">
        <v>5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3</v>
      </c>
      <c r="AJ25">
        <v>4</v>
      </c>
    </row>
    <row r="26" spans="1:36" x14ac:dyDescent="0.55000000000000004">
      <c r="A26" s="6">
        <v>24</v>
      </c>
      <c r="B26" s="6" t="s">
        <v>404</v>
      </c>
      <c r="C26" s="6" t="s">
        <v>3</v>
      </c>
      <c r="D26" s="6">
        <f>+VLOOKUP(bloque1[[#This Row],[emoción]],$C$83:$D$89,2,0)</f>
        <v>4</v>
      </c>
      <c r="E26" s="7">
        <v>4</v>
      </c>
      <c r="F26" s="7">
        <v>4</v>
      </c>
      <c r="G26" s="7">
        <v>3</v>
      </c>
      <c r="H26" s="7">
        <v>4</v>
      </c>
      <c r="I26" s="7">
        <v>4</v>
      </c>
      <c r="J26" s="7">
        <v>4</v>
      </c>
      <c r="K26" s="7">
        <v>4</v>
      </c>
      <c r="L26" s="7">
        <v>7</v>
      </c>
      <c r="M26">
        <v>4</v>
      </c>
      <c r="N26">
        <v>4</v>
      </c>
      <c r="O26">
        <v>4</v>
      </c>
      <c r="P26">
        <v>4</v>
      </c>
      <c r="Q26">
        <v>3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</row>
    <row r="27" spans="1:36" x14ac:dyDescent="0.55000000000000004">
      <c r="A27" s="6">
        <v>25</v>
      </c>
      <c r="B27" s="6" t="s">
        <v>405</v>
      </c>
      <c r="C27" s="6" t="s">
        <v>0</v>
      </c>
      <c r="D27" s="6">
        <f>+VLOOKUP(bloque1[[#This Row],[emoción]],$C$83:$D$89,2,0)</f>
        <v>7</v>
      </c>
      <c r="E27" s="7">
        <v>4</v>
      </c>
      <c r="F27" s="7">
        <v>4</v>
      </c>
      <c r="G27" s="7">
        <v>5</v>
      </c>
      <c r="H27" s="7">
        <v>4</v>
      </c>
      <c r="I27" s="7">
        <v>7</v>
      </c>
      <c r="J27" s="7">
        <v>7</v>
      </c>
      <c r="K27" s="7">
        <v>7</v>
      </c>
      <c r="L27" s="7">
        <v>4</v>
      </c>
      <c r="M27">
        <v>4</v>
      </c>
      <c r="N27">
        <v>7</v>
      </c>
      <c r="O27">
        <v>7</v>
      </c>
      <c r="P27">
        <v>4</v>
      </c>
      <c r="Q27">
        <v>3</v>
      </c>
      <c r="R27">
        <v>5</v>
      </c>
      <c r="S27">
        <v>4</v>
      </c>
      <c r="T27">
        <v>4</v>
      </c>
      <c r="U27">
        <v>7</v>
      </c>
      <c r="V27">
        <v>7</v>
      </c>
      <c r="W27">
        <v>0</v>
      </c>
      <c r="X27">
        <v>5</v>
      </c>
      <c r="Y27">
        <v>3</v>
      </c>
      <c r="Z27">
        <v>7</v>
      </c>
      <c r="AA27">
        <v>7</v>
      </c>
      <c r="AB27">
        <v>7</v>
      </c>
      <c r="AC27">
        <v>5</v>
      </c>
      <c r="AD27">
        <v>7</v>
      </c>
      <c r="AE27">
        <v>4</v>
      </c>
      <c r="AF27">
        <v>4</v>
      </c>
      <c r="AG27">
        <v>7</v>
      </c>
      <c r="AH27">
        <v>4</v>
      </c>
      <c r="AI27">
        <v>4</v>
      </c>
      <c r="AJ27">
        <v>4</v>
      </c>
    </row>
    <row r="28" spans="1:36" x14ac:dyDescent="0.55000000000000004">
      <c r="A28" s="6">
        <v>26</v>
      </c>
      <c r="B28" s="6" t="s">
        <v>406</v>
      </c>
      <c r="C28" s="6" t="s">
        <v>6</v>
      </c>
      <c r="D28" s="6">
        <f>+VLOOKUP(bloque1[[#This Row],[emoción]],$C$83:$D$89,2,0)</f>
        <v>3</v>
      </c>
      <c r="E28" s="7">
        <v>7</v>
      </c>
      <c r="F28" s="7">
        <v>3</v>
      </c>
      <c r="G28" s="7">
        <v>5</v>
      </c>
      <c r="H28" s="7">
        <v>3</v>
      </c>
      <c r="I28" s="7">
        <v>3</v>
      </c>
      <c r="J28" s="7">
        <v>3</v>
      </c>
      <c r="K28" s="7">
        <v>3</v>
      </c>
      <c r="L28" s="7">
        <v>3</v>
      </c>
      <c r="M28">
        <v>3</v>
      </c>
      <c r="N28">
        <v>3</v>
      </c>
      <c r="O28">
        <v>3</v>
      </c>
      <c r="P28">
        <v>3</v>
      </c>
      <c r="Q28">
        <v>2</v>
      </c>
      <c r="R28">
        <v>3</v>
      </c>
      <c r="S28">
        <v>3</v>
      </c>
      <c r="T28">
        <v>3</v>
      </c>
      <c r="U28">
        <v>7</v>
      </c>
      <c r="V28">
        <v>3</v>
      </c>
      <c r="W28">
        <v>7</v>
      </c>
      <c r="X28">
        <v>3</v>
      </c>
      <c r="Y28">
        <v>7</v>
      </c>
      <c r="Z28">
        <v>3</v>
      </c>
      <c r="AA28">
        <v>3</v>
      </c>
      <c r="AB28">
        <v>3</v>
      </c>
      <c r="AC28">
        <v>3</v>
      </c>
      <c r="AD28">
        <v>3</v>
      </c>
      <c r="AE28">
        <v>3</v>
      </c>
      <c r="AF28">
        <v>3</v>
      </c>
      <c r="AG28">
        <v>3</v>
      </c>
      <c r="AH28">
        <v>3</v>
      </c>
      <c r="AI28">
        <v>3</v>
      </c>
      <c r="AJ28">
        <v>3</v>
      </c>
    </row>
    <row r="29" spans="1:36" x14ac:dyDescent="0.55000000000000004">
      <c r="A29" s="6">
        <v>27</v>
      </c>
      <c r="B29" s="6" t="s">
        <v>407</v>
      </c>
      <c r="C29" s="6" t="s">
        <v>5</v>
      </c>
      <c r="D29" s="6">
        <f>+VLOOKUP(bloque1[[#This Row],[emoción]],$C$83:$D$89,2,0)</f>
        <v>6</v>
      </c>
      <c r="E29" s="7">
        <v>6</v>
      </c>
      <c r="F29" s="7">
        <v>2</v>
      </c>
      <c r="G29" s="7">
        <v>6</v>
      </c>
      <c r="H29" s="7">
        <v>1</v>
      </c>
      <c r="I29" s="7">
        <v>3</v>
      </c>
      <c r="J29" s="7">
        <v>7</v>
      </c>
      <c r="K29" s="7">
        <v>6</v>
      </c>
      <c r="L29" s="7">
        <v>6</v>
      </c>
      <c r="M29">
        <v>2</v>
      </c>
      <c r="N29">
        <v>6</v>
      </c>
      <c r="O29">
        <v>6</v>
      </c>
      <c r="P29">
        <v>2</v>
      </c>
      <c r="Q29">
        <v>2</v>
      </c>
      <c r="R29">
        <v>2</v>
      </c>
      <c r="S29">
        <v>2</v>
      </c>
      <c r="T29">
        <v>6</v>
      </c>
      <c r="U29">
        <v>2</v>
      </c>
      <c r="V29">
        <v>2</v>
      </c>
      <c r="W29">
        <v>5</v>
      </c>
      <c r="X29">
        <v>6</v>
      </c>
      <c r="Y29">
        <v>6</v>
      </c>
      <c r="Z29">
        <v>5</v>
      </c>
      <c r="AA29">
        <v>6</v>
      </c>
      <c r="AB29">
        <v>2</v>
      </c>
      <c r="AC29">
        <v>6</v>
      </c>
      <c r="AD29">
        <v>6</v>
      </c>
      <c r="AE29">
        <v>2</v>
      </c>
      <c r="AF29">
        <v>6</v>
      </c>
      <c r="AG29">
        <v>6</v>
      </c>
      <c r="AH29">
        <v>6</v>
      </c>
      <c r="AI29">
        <v>6</v>
      </c>
      <c r="AJ29">
        <v>2</v>
      </c>
    </row>
    <row r="30" spans="1:36" x14ac:dyDescent="0.55000000000000004">
      <c r="A30" s="6">
        <v>28</v>
      </c>
      <c r="B30" s="6" t="s">
        <v>408</v>
      </c>
      <c r="C30" s="6" t="s">
        <v>1</v>
      </c>
      <c r="D30" s="6">
        <f>+VLOOKUP(bloque1[[#This Row],[emoción]],$C$83:$D$89,2,0)</f>
        <v>2</v>
      </c>
      <c r="E30" s="7">
        <v>5</v>
      </c>
      <c r="F30" s="7">
        <v>2</v>
      </c>
      <c r="G30" s="7">
        <v>2</v>
      </c>
      <c r="H30" s="7">
        <v>1</v>
      </c>
      <c r="I30" s="7">
        <v>3</v>
      </c>
      <c r="J30" s="7">
        <v>2</v>
      </c>
      <c r="K30" s="7">
        <v>2</v>
      </c>
      <c r="L30" s="7">
        <v>2</v>
      </c>
      <c r="M30">
        <v>2</v>
      </c>
      <c r="N30">
        <v>2</v>
      </c>
      <c r="O30">
        <v>1</v>
      </c>
      <c r="P30">
        <v>2</v>
      </c>
      <c r="Q30">
        <v>7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1</v>
      </c>
      <c r="AH30">
        <v>2</v>
      </c>
      <c r="AI30">
        <v>2</v>
      </c>
      <c r="AJ30">
        <v>2</v>
      </c>
    </row>
    <row r="31" spans="1:36" x14ac:dyDescent="0.55000000000000004">
      <c r="A31" s="6">
        <v>29</v>
      </c>
      <c r="B31" s="6" t="s">
        <v>409</v>
      </c>
      <c r="C31" s="6" t="s">
        <v>0</v>
      </c>
      <c r="D31" s="6">
        <f>+VLOOKUP(bloque1[[#This Row],[emoción]],$C$83:$D$89,2,0)</f>
        <v>7</v>
      </c>
      <c r="E31" s="7">
        <v>7</v>
      </c>
      <c r="F31" s="7">
        <v>7</v>
      </c>
      <c r="G31" s="7">
        <v>5</v>
      </c>
      <c r="H31" s="7">
        <v>7</v>
      </c>
      <c r="I31" s="10">
        <v>0</v>
      </c>
      <c r="J31" s="7">
        <v>4</v>
      </c>
      <c r="K31" s="7">
        <v>7</v>
      </c>
      <c r="L31" s="7">
        <v>7</v>
      </c>
      <c r="M31">
        <v>7</v>
      </c>
      <c r="N31">
        <v>7</v>
      </c>
      <c r="O31">
        <v>7</v>
      </c>
      <c r="P31">
        <v>7</v>
      </c>
      <c r="Q31">
        <v>4</v>
      </c>
      <c r="R31">
        <v>7</v>
      </c>
      <c r="S31">
        <v>4</v>
      </c>
      <c r="T31">
        <v>7</v>
      </c>
      <c r="U31">
        <v>7</v>
      </c>
      <c r="V31">
        <v>7</v>
      </c>
      <c r="W31">
        <v>7</v>
      </c>
      <c r="X31">
        <v>7</v>
      </c>
      <c r="Y31">
        <v>7</v>
      </c>
      <c r="Z31">
        <v>7</v>
      </c>
      <c r="AA31">
        <v>7</v>
      </c>
      <c r="AB31">
        <v>7</v>
      </c>
      <c r="AC31">
        <v>7</v>
      </c>
      <c r="AD31">
        <v>7</v>
      </c>
      <c r="AE31">
        <v>7</v>
      </c>
      <c r="AF31">
        <v>7</v>
      </c>
      <c r="AG31">
        <v>7</v>
      </c>
      <c r="AH31">
        <v>7</v>
      </c>
      <c r="AI31">
        <v>7</v>
      </c>
      <c r="AJ31">
        <v>7</v>
      </c>
    </row>
    <row r="32" spans="1:36" x14ac:dyDescent="0.55000000000000004">
      <c r="A32" s="6">
        <v>30</v>
      </c>
      <c r="B32" s="6" t="s">
        <v>410</v>
      </c>
      <c r="C32" s="6" t="s">
        <v>3</v>
      </c>
      <c r="D32" s="6">
        <f>+VLOOKUP(bloque1[[#This Row],[emoción]],$C$83:$D$89,2,0)</f>
        <v>4</v>
      </c>
      <c r="E32" s="7">
        <v>4</v>
      </c>
      <c r="F32" s="7">
        <v>4</v>
      </c>
      <c r="G32" s="7">
        <v>4</v>
      </c>
      <c r="H32" s="7">
        <v>4</v>
      </c>
      <c r="I32" s="7">
        <v>2</v>
      </c>
      <c r="J32" s="7">
        <v>4</v>
      </c>
      <c r="K32" s="7">
        <v>4</v>
      </c>
      <c r="L32" s="7">
        <v>4</v>
      </c>
      <c r="M32">
        <v>4</v>
      </c>
      <c r="N32">
        <v>4</v>
      </c>
      <c r="O32">
        <v>4</v>
      </c>
      <c r="P32">
        <v>4</v>
      </c>
      <c r="Q32">
        <v>1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3</v>
      </c>
      <c r="AB32">
        <v>4</v>
      </c>
      <c r="AC32">
        <v>3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</row>
    <row r="33" spans="1:36" x14ac:dyDescent="0.55000000000000004">
      <c r="A33" s="6">
        <v>31</v>
      </c>
      <c r="B33" s="6" t="s">
        <v>411</v>
      </c>
      <c r="C33" s="6" t="s">
        <v>2</v>
      </c>
      <c r="D33" s="6">
        <f>+VLOOKUP(bloque1[[#This Row],[emoción]],$C$83:$D$89,2,0)</f>
        <v>1</v>
      </c>
      <c r="E33" s="7">
        <v>1</v>
      </c>
      <c r="F33" s="7">
        <v>1</v>
      </c>
      <c r="G33" s="7">
        <v>1</v>
      </c>
      <c r="H33" s="7">
        <v>6</v>
      </c>
      <c r="I33" s="7">
        <v>1</v>
      </c>
      <c r="J33" s="7">
        <v>1</v>
      </c>
      <c r="K33" s="7">
        <v>1</v>
      </c>
      <c r="L33" s="7">
        <v>1</v>
      </c>
      <c r="M33">
        <v>1</v>
      </c>
      <c r="N33">
        <v>1</v>
      </c>
      <c r="O33">
        <v>1</v>
      </c>
      <c r="P33">
        <v>1</v>
      </c>
      <c r="Q33">
        <v>2</v>
      </c>
      <c r="R33">
        <v>5</v>
      </c>
      <c r="S33">
        <v>1</v>
      </c>
      <c r="T33">
        <v>7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</row>
    <row r="34" spans="1:36" x14ac:dyDescent="0.55000000000000004">
      <c r="A34" s="6">
        <v>32</v>
      </c>
      <c r="B34" s="6" t="s">
        <v>412</v>
      </c>
      <c r="C34" s="6" t="s">
        <v>1</v>
      </c>
      <c r="D34" s="6">
        <f>+VLOOKUP(bloque1[[#This Row],[emoción]],$C$83:$D$89,2,0)</f>
        <v>2</v>
      </c>
      <c r="E34" s="7">
        <v>2</v>
      </c>
      <c r="F34" s="7">
        <v>2</v>
      </c>
      <c r="G34" s="7">
        <v>2</v>
      </c>
      <c r="H34" s="7">
        <v>1</v>
      </c>
      <c r="I34" s="7">
        <v>2</v>
      </c>
      <c r="J34" s="7">
        <v>2</v>
      </c>
      <c r="K34" s="7">
        <v>2</v>
      </c>
      <c r="L34" s="7">
        <v>2</v>
      </c>
      <c r="M34">
        <v>2</v>
      </c>
      <c r="N34">
        <v>2</v>
      </c>
      <c r="O34">
        <v>2</v>
      </c>
      <c r="P34">
        <v>2</v>
      </c>
      <c r="Q34">
        <v>1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</row>
    <row r="35" spans="1:36" x14ac:dyDescent="0.55000000000000004">
      <c r="A35" s="6">
        <v>33</v>
      </c>
      <c r="B35" s="6" t="s">
        <v>413</v>
      </c>
      <c r="C35" s="6" t="s">
        <v>1</v>
      </c>
      <c r="D35" s="6">
        <f>+VLOOKUP(bloque1[[#This Row],[emoción]],$C$83:$D$89,2,0)</f>
        <v>2</v>
      </c>
      <c r="E35" s="7">
        <v>2</v>
      </c>
      <c r="F35" s="7">
        <v>2</v>
      </c>
      <c r="G35" s="7">
        <v>2</v>
      </c>
      <c r="H35" s="7">
        <v>1</v>
      </c>
      <c r="I35" s="7">
        <v>2</v>
      </c>
      <c r="J35" s="7">
        <v>2</v>
      </c>
      <c r="K35" s="7">
        <v>2</v>
      </c>
      <c r="L35" s="7">
        <v>2</v>
      </c>
      <c r="M35">
        <v>2</v>
      </c>
      <c r="N35">
        <v>2</v>
      </c>
      <c r="O35">
        <v>2</v>
      </c>
      <c r="P35">
        <v>2</v>
      </c>
      <c r="Q35">
        <v>3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3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</row>
    <row r="36" spans="1:36" x14ac:dyDescent="0.55000000000000004">
      <c r="A36" s="6">
        <v>34</v>
      </c>
      <c r="B36" s="6" t="s">
        <v>414</v>
      </c>
      <c r="C36" s="6" t="s">
        <v>6</v>
      </c>
      <c r="D36" s="6">
        <f>+VLOOKUP(bloque1[[#This Row],[emoción]],$C$83:$D$89,2,0)</f>
        <v>3</v>
      </c>
      <c r="E36" s="7">
        <v>5</v>
      </c>
      <c r="F36" s="7">
        <v>3</v>
      </c>
      <c r="G36" s="7">
        <v>3</v>
      </c>
      <c r="H36" s="7">
        <v>3</v>
      </c>
      <c r="I36" s="7">
        <v>3</v>
      </c>
      <c r="J36" s="7">
        <v>3</v>
      </c>
      <c r="K36" s="7">
        <v>3</v>
      </c>
      <c r="L36" s="7">
        <v>3</v>
      </c>
      <c r="M36">
        <v>3</v>
      </c>
      <c r="N36">
        <v>3</v>
      </c>
      <c r="O36">
        <v>3</v>
      </c>
      <c r="P36">
        <v>3</v>
      </c>
      <c r="Q36">
        <v>2</v>
      </c>
      <c r="R36">
        <v>5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1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</row>
    <row r="37" spans="1:36" x14ac:dyDescent="0.55000000000000004">
      <c r="A37" s="6">
        <v>35</v>
      </c>
      <c r="B37" s="6" t="s">
        <v>415</v>
      </c>
      <c r="C37" s="6" t="s">
        <v>1</v>
      </c>
      <c r="D37" s="6">
        <f>+VLOOKUP(bloque1[[#This Row],[emoción]],$C$83:$D$89,2,0)</f>
        <v>2</v>
      </c>
      <c r="E37" s="7">
        <v>1</v>
      </c>
      <c r="F37" s="7">
        <v>2</v>
      </c>
      <c r="G37" s="7">
        <v>2</v>
      </c>
      <c r="H37" s="7">
        <v>1</v>
      </c>
      <c r="I37" s="7">
        <v>2</v>
      </c>
      <c r="J37" s="7">
        <v>2</v>
      </c>
      <c r="K37" s="7">
        <v>2</v>
      </c>
      <c r="L37" s="7">
        <v>2</v>
      </c>
      <c r="M37">
        <v>2</v>
      </c>
      <c r="N37">
        <v>1</v>
      </c>
      <c r="O37">
        <v>7</v>
      </c>
      <c r="P37">
        <v>2</v>
      </c>
      <c r="Q37">
        <v>1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1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1</v>
      </c>
      <c r="AI37">
        <v>2</v>
      </c>
      <c r="AJ37">
        <v>2</v>
      </c>
    </row>
    <row r="38" spans="1:36" x14ac:dyDescent="0.55000000000000004">
      <c r="A38" s="6">
        <v>36</v>
      </c>
      <c r="B38" s="6" t="s">
        <v>416</v>
      </c>
      <c r="C38" s="6" t="s">
        <v>5</v>
      </c>
      <c r="D38" s="6">
        <f>+VLOOKUP(bloque1[[#This Row],[emoción]],$C$83:$D$89,2,0)</f>
        <v>6</v>
      </c>
      <c r="E38" s="7">
        <v>1</v>
      </c>
      <c r="F38" s="7">
        <v>6</v>
      </c>
      <c r="G38" s="7">
        <v>2</v>
      </c>
      <c r="H38" s="7">
        <v>6</v>
      </c>
      <c r="I38" s="7">
        <v>6</v>
      </c>
      <c r="J38" s="7">
        <v>6</v>
      </c>
      <c r="K38" s="7">
        <v>6</v>
      </c>
      <c r="L38" s="7">
        <v>6</v>
      </c>
      <c r="M38">
        <v>6</v>
      </c>
      <c r="N38">
        <v>6</v>
      </c>
      <c r="O38">
        <v>6</v>
      </c>
      <c r="P38">
        <v>6</v>
      </c>
      <c r="Q38">
        <v>4</v>
      </c>
      <c r="R38">
        <v>6</v>
      </c>
      <c r="S38">
        <v>6</v>
      </c>
      <c r="T38">
        <v>0</v>
      </c>
      <c r="U38">
        <v>6</v>
      </c>
      <c r="V38">
        <v>6</v>
      </c>
      <c r="W38">
        <v>6</v>
      </c>
      <c r="X38">
        <v>6</v>
      </c>
      <c r="Y38">
        <v>6</v>
      </c>
      <c r="Z38">
        <v>6</v>
      </c>
      <c r="AA38">
        <v>6</v>
      </c>
      <c r="AB38">
        <v>6</v>
      </c>
      <c r="AC38">
        <v>6</v>
      </c>
      <c r="AD38">
        <v>5</v>
      </c>
      <c r="AE38">
        <v>6</v>
      </c>
      <c r="AF38">
        <v>5</v>
      </c>
      <c r="AG38">
        <v>6</v>
      </c>
      <c r="AH38">
        <v>6</v>
      </c>
      <c r="AI38">
        <v>6</v>
      </c>
      <c r="AJ38">
        <v>6</v>
      </c>
    </row>
    <row r="39" spans="1:36" x14ac:dyDescent="0.55000000000000004">
      <c r="A39" s="6">
        <v>37</v>
      </c>
      <c r="B39" s="6" t="s">
        <v>417</v>
      </c>
      <c r="C39" s="6" t="s">
        <v>3</v>
      </c>
      <c r="D39" s="6">
        <f>+VLOOKUP(bloque1[[#This Row],[emoción]],$C$83:$D$89,2,0)</f>
        <v>4</v>
      </c>
      <c r="E39" s="7">
        <v>4</v>
      </c>
      <c r="F39" s="7">
        <v>5</v>
      </c>
      <c r="G39" s="7">
        <v>4</v>
      </c>
      <c r="H39" s="7">
        <v>4</v>
      </c>
      <c r="I39" s="7">
        <v>4</v>
      </c>
      <c r="J39" s="7">
        <v>4</v>
      </c>
      <c r="K39" s="7">
        <v>4</v>
      </c>
      <c r="L39" s="7">
        <v>4</v>
      </c>
      <c r="M39">
        <v>4</v>
      </c>
      <c r="N39">
        <v>7</v>
      </c>
      <c r="O39">
        <v>4</v>
      </c>
      <c r="P39">
        <v>4</v>
      </c>
      <c r="Q39">
        <v>2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</row>
    <row r="40" spans="1:36" x14ac:dyDescent="0.55000000000000004">
      <c r="A40" s="6">
        <v>38</v>
      </c>
      <c r="B40" s="6" t="s">
        <v>418</v>
      </c>
      <c r="C40" s="6" t="s">
        <v>1</v>
      </c>
      <c r="D40" s="6">
        <f>+VLOOKUP(bloque1[[#This Row],[emoción]],$C$83:$D$89,2,0)</f>
        <v>2</v>
      </c>
      <c r="E40" s="7">
        <v>2</v>
      </c>
      <c r="F40" s="7">
        <v>2</v>
      </c>
      <c r="G40" s="7">
        <v>2</v>
      </c>
      <c r="H40" s="7">
        <v>2</v>
      </c>
      <c r="I40" s="10">
        <v>0</v>
      </c>
      <c r="J40" s="7">
        <v>2</v>
      </c>
      <c r="K40" s="7">
        <v>2</v>
      </c>
      <c r="L40" s="7">
        <v>2</v>
      </c>
      <c r="M40">
        <v>2</v>
      </c>
      <c r="N40">
        <v>2</v>
      </c>
      <c r="O40">
        <v>2</v>
      </c>
      <c r="P40">
        <v>2</v>
      </c>
      <c r="Q40">
        <v>7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</row>
    <row r="41" spans="1:36" x14ac:dyDescent="0.55000000000000004">
      <c r="A41" s="6">
        <v>39</v>
      </c>
      <c r="B41" s="6" t="s">
        <v>419</v>
      </c>
      <c r="C41" s="6" t="s">
        <v>1</v>
      </c>
      <c r="D41" s="6">
        <f>+VLOOKUP(bloque1[[#This Row],[emoción]],$C$83:$D$89,2,0)</f>
        <v>2</v>
      </c>
      <c r="E41" s="7">
        <v>2</v>
      </c>
      <c r="F41" s="7">
        <v>1</v>
      </c>
      <c r="G41" s="7">
        <v>2</v>
      </c>
      <c r="H41" s="7">
        <v>2</v>
      </c>
      <c r="I41" s="7">
        <v>2</v>
      </c>
      <c r="J41" s="7">
        <v>2</v>
      </c>
      <c r="K41" s="7">
        <v>2</v>
      </c>
      <c r="L41" s="7">
        <v>2</v>
      </c>
      <c r="M41">
        <v>2</v>
      </c>
      <c r="N41">
        <v>2</v>
      </c>
      <c r="O41">
        <v>1</v>
      </c>
      <c r="P41">
        <v>2</v>
      </c>
      <c r="Q41">
        <v>5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1</v>
      </c>
      <c r="AI41">
        <v>2</v>
      </c>
      <c r="AJ41">
        <v>2</v>
      </c>
    </row>
    <row r="42" spans="1:36" x14ac:dyDescent="0.55000000000000004">
      <c r="A42" s="6">
        <v>40</v>
      </c>
      <c r="B42" s="6" t="s">
        <v>420</v>
      </c>
      <c r="C42" s="6" t="s">
        <v>2</v>
      </c>
      <c r="D42" s="6">
        <f>+VLOOKUP(bloque1[[#This Row],[emoción]],$C$83:$D$89,2,0)</f>
        <v>1</v>
      </c>
      <c r="E42" s="7">
        <v>1</v>
      </c>
      <c r="F42" s="7">
        <v>1</v>
      </c>
      <c r="G42" s="7">
        <v>1</v>
      </c>
      <c r="H42" s="7">
        <v>1</v>
      </c>
      <c r="I42" s="7">
        <v>1</v>
      </c>
      <c r="J42" s="7">
        <v>1</v>
      </c>
      <c r="K42" s="7">
        <v>4</v>
      </c>
      <c r="L42" s="7">
        <v>1</v>
      </c>
      <c r="M42">
        <v>1</v>
      </c>
      <c r="N42">
        <v>1</v>
      </c>
      <c r="O42">
        <v>7</v>
      </c>
      <c r="P42">
        <v>1</v>
      </c>
      <c r="Q42">
        <v>7</v>
      </c>
      <c r="R42">
        <v>4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</row>
    <row r="43" spans="1:36" x14ac:dyDescent="0.55000000000000004">
      <c r="A43" s="6">
        <v>41</v>
      </c>
      <c r="B43" s="6" t="s">
        <v>421</v>
      </c>
      <c r="C43" s="6" t="s">
        <v>0</v>
      </c>
      <c r="D43" s="6">
        <f>+VLOOKUP(bloque1[[#This Row],[emoción]],$C$83:$D$89,2,0)</f>
        <v>7</v>
      </c>
      <c r="E43" s="7">
        <v>7</v>
      </c>
      <c r="F43" s="7">
        <v>7</v>
      </c>
      <c r="G43" s="7">
        <v>5</v>
      </c>
      <c r="H43" s="7">
        <v>1</v>
      </c>
      <c r="I43" s="7">
        <v>7</v>
      </c>
      <c r="J43" s="7">
        <v>6</v>
      </c>
      <c r="K43" s="7">
        <v>7</v>
      </c>
      <c r="L43" s="7">
        <v>7</v>
      </c>
      <c r="M43">
        <v>7</v>
      </c>
      <c r="N43">
        <v>2</v>
      </c>
      <c r="O43">
        <v>7</v>
      </c>
      <c r="P43">
        <v>4</v>
      </c>
      <c r="Q43">
        <v>7</v>
      </c>
      <c r="R43">
        <v>6</v>
      </c>
      <c r="S43">
        <v>7</v>
      </c>
      <c r="T43">
        <v>7</v>
      </c>
      <c r="U43">
        <v>7</v>
      </c>
      <c r="V43">
        <v>7</v>
      </c>
      <c r="W43">
        <v>7</v>
      </c>
      <c r="X43">
        <v>7</v>
      </c>
      <c r="Y43">
        <v>7</v>
      </c>
      <c r="Z43">
        <v>7</v>
      </c>
      <c r="AA43">
        <v>7</v>
      </c>
      <c r="AB43">
        <v>7</v>
      </c>
      <c r="AC43">
        <v>7</v>
      </c>
      <c r="AD43">
        <v>7</v>
      </c>
      <c r="AE43">
        <v>7</v>
      </c>
      <c r="AF43">
        <v>7</v>
      </c>
      <c r="AG43">
        <v>7</v>
      </c>
      <c r="AH43">
        <v>7</v>
      </c>
      <c r="AI43">
        <v>7</v>
      </c>
      <c r="AJ43">
        <v>7</v>
      </c>
    </row>
    <row r="44" spans="1:36" x14ac:dyDescent="0.55000000000000004">
      <c r="A44" s="6">
        <v>42</v>
      </c>
      <c r="B44" s="6" t="s">
        <v>422</v>
      </c>
      <c r="C44" s="6" t="s">
        <v>4</v>
      </c>
      <c r="D44" s="6">
        <f>+VLOOKUP(bloque1[[#This Row],[emoción]],$C$83:$D$89,2,0)</f>
        <v>5</v>
      </c>
      <c r="E44" s="7">
        <v>6</v>
      </c>
      <c r="F44" s="7">
        <v>5</v>
      </c>
      <c r="G44" s="7">
        <v>6</v>
      </c>
      <c r="H44" s="7">
        <v>6</v>
      </c>
      <c r="I44" s="7">
        <v>6</v>
      </c>
      <c r="J44" s="7">
        <v>7</v>
      </c>
      <c r="K44" s="7">
        <v>6</v>
      </c>
      <c r="L44" s="7">
        <v>6</v>
      </c>
      <c r="M44">
        <v>6</v>
      </c>
      <c r="N44">
        <v>7</v>
      </c>
      <c r="O44">
        <v>7</v>
      </c>
      <c r="P44">
        <v>5</v>
      </c>
      <c r="Q44">
        <v>3</v>
      </c>
      <c r="R44">
        <v>5</v>
      </c>
      <c r="S44">
        <v>5</v>
      </c>
      <c r="T44">
        <v>5</v>
      </c>
      <c r="U44">
        <v>6</v>
      </c>
      <c r="V44">
        <v>6</v>
      </c>
      <c r="W44">
        <v>6</v>
      </c>
      <c r="X44">
        <v>5</v>
      </c>
      <c r="Y44">
        <v>6</v>
      </c>
      <c r="Z44">
        <v>5</v>
      </c>
      <c r="AA44">
        <v>5</v>
      </c>
      <c r="AB44">
        <v>6</v>
      </c>
      <c r="AC44">
        <v>5</v>
      </c>
      <c r="AD44">
        <v>6</v>
      </c>
      <c r="AE44">
        <v>5</v>
      </c>
      <c r="AF44">
        <v>5</v>
      </c>
      <c r="AG44">
        <v>6</v>
      </c>
      <c r="AH44">
        <v>6</v>
      </c>
      <c r="AI44">
        <v>6</v>
      </c>
      <c r="AJ44">
        <v>6</v>
      </c>
    </row>
    <row r="45" spans="1:36" x14ac:dyDescent="0.55000000000000004">
      <c r="A45" s="6">
        <v>43</v>
      </c>
      <c r="B45" s="6" t="s">
        <v>423</v>
      </c>
      <c r="C45" s="6" t="s">
        <v>2</v>
      </c>
      <c r="D45" s="6">
        <f>+VLOOKUP(bloque1[[#This Row],[emoción]],$C$83:$D$89,2,0)</f>
        <v>1</v>
      </c>
      <c r="E45" s="7">
        <v>2</v>
      </c>
      <c r="F45" s="7">
        <v>5</v>
      </c>
      <c r="G45" s="7">
        <v>1</v>
      </c>
      <c r="H45" s="7">
        <v>3</v>
      </c>
      <c r="I45" s="7">
        <v>1</v>
      </c>
      <c r="J45" s="7">
        <v>3</v>
      </c>
      <c r="K45" s="7">
        <v>1</v>
      </c>
      <c r="L45" s="7">
        <v>1</v>
      </c>
      <c r="M45">
        <v>3</v>
      </c>
      <c r="N45">
        <v>6</v>
      </c>
      <c r="O45">
        <v>1</v>
      </c>
      <c r="P45">
        <v>1</v>
      </c>
      <c r="Q45">
        <v>3</v>
      </c>
      <c r="R45">
        <v>3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3</v>
      </c>
      <c r="Z45">
        <v>6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6</v>
      </c>
      <c r="AG45">
        <v>1</v>
      </c>
      <c r="AH45">
        <v>1</v>
      </c>
      <c r="AI45">
        <v>1</v>
      </c>
      <c r="AJ45">
        <v>1</v>
      </c>
    </row>
    <row r="46" spans="1:36" x14ac:dyDescent="0.55000000000000004">
      <c r="A46" s="6">
        <v>44</v>
      </c>
      <c r="B46" s="6" t="s">
        <v>424</v>
      </c>
      <c r="C46" s="6" t="s">
        <v>3</v>
      </c>
      <c r="D46" s="6">
        <f>+VLOOKUP(bloque1[[#This Row],[emoción]],$C$83:$D$89,2,0)</f>
        <v>4</v>
      </c>
      <c r="E46" s="7">
        <v>1</v>
      </c>
      <c r="F46" s="7">
        <v>4</v>
      </c>
      <c r="G46" s="7">
        <v>4</v>
      </c>
      <c r="H46" s="7">
        <v>4</v>
      </c>
      <c r="I46" s="7">
        <v>4</v>
      </c>
      <c r="J46" s="7">
        <v>2</v>
      </c>
      <c r="K46" s="7">
        <v>4</v>
      </c>
      <c r="L46" s="7">
        <v>4</v>
      </c>
      <c r="M46">
        <v>4</v>
      </c>
      <c r="N46">
        <v>7</v>
      </c>
      <c r="O46">
        <v>4</v>
      </c>
      <c r="P46">
        <v>4</v>
      </c>
      <c r="Q46">
        <v>2</v>
      </c>
      <c r="R46">
        <v>1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</row>
    <row r="47" spans="1:36" x14ac:dyDescent="0.55000000000000004">
      <c r="A47" s="6">
        <v>45</v>
      </c>
      <c r="B47" s="6" t="s">
        <v>425</v>
      </c>
      <c r="C47" s="6" t="s">
        <v>2</v>
      </c>
      <c r="D47" s="6">
        <f>+VLOOKUP(bloque1[[#This Row],[emoción]],$C$83:$D$89,2,0)</f>
        <v>1</v>
      </c>
      <c r="E47" s="7">
        <v>1</v>
      </c>
      <c r="F47" s="7">
        <v>1</v>
      </c>
      <c r="G47" s="7">
        <v>1</v>
      </c>
      <c r="H47" s="7">
        <v>1</v>
      </c>
      <c r="I47" s="7">
        <v>1</v>
      </c>
      <c r="J47" s="7">
        <v>1</v>
      </c>
      <c r="K47" s="7">
        <v>1</v>
      </c>
      <c r="L47" s="7">
        <v>1</v>
      </c>
      <c r="M47">
        <v>1</v>
      </c>
      <c r="N47">
        <v>1</v>
      </c>
      <c r="O47">
        <v>1</v>
      </c>
      <c r="P47">
        <v>5</v>
      </c>
      <c r="Q47">
        <v>7</v>
      </c>
      <c r="R47">
        <v>4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6</v>
      </c>
      <c r="AA47">
        <v>1</v>
      </c>
      <c r="AB47">
        <v>1</v>
      </c>
      <c r="AC47">
        <v>1</v>
      </c>
      <c r="AD47">
        <v>1</v>
      </c>
      <c r="AE47">
        <v>3</v>
      </c>
      <c r="AF47">
        <v>1</v>
      </c>
      <c r="AG47">
        <v>1</v>
      </c>
      <c r="AH47">
        <v>1</v>
      </c>
      <c r="AI47">
        <v>1</v>
      </c>
      <c r="AJ47">
        <v>1</v>
      </c>
    </row>
    <row r="48" spans="1:36" x14ac:dyDescent="0.55000000000000004">
      <c r="A48" s="6">
        <v>46</v>
      </c>
      <c r="B48" s="6" t="s">
        <v>426</v>
      </c>
      <c r="C48" s="6" t="s">
        <v>3</v>
      </c>
      <c r="D48" s="6">
        <f>+VLOOKUP(bloque1[[#This Row],[emoción]],$C$83:$D$89,2,0)</f>
        <v>4</v>
      </c>
      <c r="E48" s="7">
        <v>2</v>
      </c>
      <c r="F48" s="7">
        <v>3</v>
      </c>
      <c r="G48" s="7">
        <v>3</v>
      </c>
      <c r="H48" s="7">
        <v>3</v>
      </c>
      <c r="I48" s="7">
        <v>3</v>
      </c>
      <c r="J48" s="7">
        <v>3</v>
      </c>
      <c r="K48" s="7">
        <v>3</v>
      </c>
      <c r="L48" s="7">
        <v>3</v>
      </c>
      <c r="M48">
        <v>3</v>
      </c>
      <c r="N48">
        <v>3</v>
      </c>
      <c r="O48">
        <v>3</v>
      </c>
      <c r="P48">
        <v>7</v>
      </c>
      <c r="Q48">
        <v>6</v>
      </c>
      <c r="R48">
        <v>2</v>
      </c>
      <c r="S48">
        <v>3</v>
      </c>
      <c r="T48">
        <v>4</v>
      </c>
      <c r="U48">
        <v>3</v>
      </c>
      <c r="V48">
        <v>3</v>
      </c>
      <c r="W48">
        <v>3</v>
      </c>
      <c r="X48">
        <v>3</v>
      </c>
      <c r="Y48">
        <v>3</v>
      </c>
      <c r="Z48">
        <v>4</v>
      </c>
      <c r="AA48">
        <v>3</v>
      </c>
      <c r="AB48">
        <v>3</v>
      </c>
      <c r="AC48">
        <v>3</v>
      </c>
      <c r="AD48">
        <v>2</v>
      </c>
      <c r="AE48">
        <v>3</v>
      </c>
      <c r="AF48">
        <v>4</v>
      </c>
      <c r="AG48">
        <v>3</v>
      </c>
      <c r="AH48">
        <v>3</v>
      </c>
      <c r="AI48">
        <v>3</v>
      </c>
      <c r="AJ48">
        <v>3</v>
      </c>
    </row>
    <row r="49" spans="1:36" x14ac:dyDescent="0.55000000000000004">
      <c r="A49" s="6">
        <v>47</v>
      </c>
      <c r="B49" s="6" t="s">
        <v>427</v>
      </c>
      <c r="C49" s="6" t="s">
        <v>2</v>
      </c>
      <c r="D49" s="6">
        <f>+VLOOKUP(bloque1[[#This Row],[emoción]],$C$83:$D$89,2,0)</f>
        <v>1</v>
      </c>
      <c r="E49" s="7">
        <v>1</v>
      </c>
      <c r="F49" s="7">
        <v>5</v>
      </c>
      <c r="G49" s="7">
        <v>6</v>
      </c>
      <c r="H49" s="7">
        <v>1</v>
      </c>
      <c r="I49" s="7">
        <v>1</v>
      </c>
      <c r="J49" s="7">
        <v>1</v>
      </c>
      <c r="K49" s="7">
        <v>1</v>
      </c>
      <c r="L49" s="7">
        <v>6</v>
      </c>
      <c r="M49">
        <v>4</v>
      </c>
      <c r="N49">
        <v>6</v>
      </c>
      <c r="O49">
        <v>1</v>
      </c>
      <c r="P49">
        <v>6</v>
      </c>
      <c r="Q49">
        <v>5</v>
      </c>
      <c r="R49">
        <v>5</v>
      </c>
      <c r="S49">
        <v>1</v>
      </c>
      <c r="T49">
        <v>1</v>
      </c>
      <c r="U49">
        <v>2</v>
      </c>
      <c r="V49">
        <v>6</v>
      </c>
      <c r="W49">
        <v>6</v>
      </c>
      <c r="X49">
        <v>1</v>
      </c>
      <c r="Y49">
        <v>1</v>
      </c>
      <c r="Z49">
        <v>6</v>
      </c>
      <c r="AA49">
        <v>1</v>
      </c>
      <c r="AB49">
        <v>1</v>
      </c>
      <c r="AC49">
        <v>1</v>
      </c>
      <c r="AD49">
        <v>6</v>
      </c>
      <c r="AE49">
        <v>2</v>
      </c>
      <c r="AF49">
        <v>6</v>
      </c>
      <c r="AG49">
        <v>6</v>
      </c>
      <c r="AH49">
        <v>1</v>
      </c>
      <c r="AI49">
        <v>2</v>
      </c>
      <c r="AJ49">
        <v>1</v>
      </c>
    </row>
    <row r="50" spans="1:36" x14ac:dyDescent="0.55000000000000004">
      <c r="A50" s="6">
        <v>48</v>
      </c>
      <c r="B50" s="6" t="s">
        <v>428</v>
      </c>
      <c r="C50" s="6" t="s">
        <v>2</v>
      </c>
      <c r="D50" s="6">
        <f>+VLOOKUP(bloque1[[#This Row],[emoción]],$C$83:$D$89,2,0)</f>
        <v>1</v>
      </c>
      <c r="E50" s="7">
        <v>1</v>
      </c>
      <c r="F50" s="7">
        <v>7</v>
      </c>
      <c r="G50" s="7">
        <v>1</v>
      </c>
      <c r="H50" s="7">
        <v>1</v>
      </c>
      <c r="I50" s="7">
        <v>6</v>
      </c>
      <c r="J50" s="7">
        <v>1</v>
      </c>
      <c r="K50" s="7">
        <v>7</v>
      </c>
      <c r="L50" s="7">
        <v>1</v>
      </c>
      <c r="M50">
        <v>3</v>
      </c>
      <c r="N50">
        <v>1</v>
      </c>
      <c r="O50">
        <v>1</v>
      </c>
      <c r="P50">
        <v>7</v>
      </c>
      <c r="Q50">
        <v>4</v>
      </c>
      <c r="R50">
        <v>5</v>
      </c>
      <c r="S50">
        <v>1</v>
      </c>
      <c r="T50">
        <v>6</v>
      </c>
      <c r="U50">
        <v>1</v>
      </c>
      <c r="V50">
        <v>6</v>
      </c>
      <c r="W50">
        <v>6</v>
      </c>
      <c r="X50">
        <v>1</v>
      </c>
      <c r="Y50">
        <v>1</v>
      </c>
      <c r="Z50">
        <v>5</v>
      </c>
      <c r="AA50">
        <v>3</v>
      </c>
      <c r="AB50">
        <v>1</v>
      </c>
      <c r="AC50">
        <v>3</v>
      </c>
      <c r="AD50">
        <v>7</v>
      </c>
      <c r="AE50">
        <v>6</v>
      </c>
      <c r="AF50">
        <v>5</v>
      </c>
      <c r="AG50">
        <v>1</v>
      </c>
      <c r="AH50">
        <v>1</v>
      </c>
      <c r="AI50">
        <v>1</v>
      </c>
      <c r="AJ50">
        <v>1</v>
      </c>
    </row>
    <row r="51" spans="1:36" x14ac:dyDescent="0.55000000000000004">
      <c r="A51" s="6">
        <v>49</v>
      </c>
      <c r="B51" s="6" t="s">
        <v>429</v>
      </c>
      <c r="C51" s="6" t="s">
        <v>4</v>
      </c>
      <c r="D51" s="6">
        <f>+VLOOKUP(bloque1[[#This Row],[emoción]],$C$83:$D$89,2,0)</f>
        <v>5</v>
      </c>
      <c r="E51" s="7">
        <v>2</v>
      </c>
      <c r="F51" s="7">
        <v>5</v>
      </c>
      <c r="G51" s="7">
        <v>7</v>
      </c>
      <c r="H51" s="7">
        <v>2</v>
      </c>
      <c r="I51" s="10">
        <v>0</v>
      </c>
      <c r="J51" s="7">
        <v>3</v>
      </c>
      <c r="K51" s="7">
        <v>6</v>
      </c>
      <c r="L51" s="7">
        <v>5</v>
      </c>
      <c r="M51">
        <v>5</v>
      </c>
      <c r="N51">
        <v>7</v>
      </c>
      <c r="O51">
        <v>5</v>
      </c>
      <c r="P51">
        <v>5</v>
      </c>
      <c r="Q51">
        <v>3</v>
      </c>
      <c r="R51">
        <v>3</v>
      </c>
      <c r="S51">
        <v>5</v>
      </c>
      <c r="T51">
        <v>5</v>
      </c>
      <c r="U51">
        <v>6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3</v>
      </c>
      <c r="AJ51">
        <v>5</v>
      </c>
    </row>
    <row r="52" spans="1:36" x14ac:dyDescent="0.55000000000000004">
      <c r="A52" s="6">
        <v>50</v>
      </c>
      <c r="B52" s="6" t="s">
        <v>430</v>
      </c>
      <c r="C52" s="6" t="s">
        <v>3</v>
      </c>
      <c r="D52" s="6">
        <f>+VLOOKUP(bloque1[[#This Row],[emoción]],$C$83:$D$89,2,0)</f>
        <v>4</v>
      </c>
      <c r="E52" s="7">
        <v>4</v>
      </c>
      <c r="F52" s="7">
        <v>1</v>
      </c>
      <c r="G52" s="7">
        <v>1</v>
      </c>
      <c r="H52" s="7">
        <v>4</v>
      </c>
      <c r="I52" s="7">
        <v>4</v>
      </c>
      <c r="J52" s="7">
        <v>4</v>
      </c>
      <c r="K52" s="7">
        <v>1</v>
      </c>
      <c r="L52" s="7">
        <v>4</v>
      </c>
      <c r="M52">
        <v>4</v>
      </c>
      <c r="N52">
        <v>1</v>
      </c>
      <c r="O52">
        <v>4</v>
      </c>
      <c r="P52">
        <v>4</v>
      </c>
      <c r="Q52">
        <v>3</v>
      </c>
      <c r="R52">
        <v>4</v>
      </c>
      <c r="S52">
        <v>4</v>
      </c>
      <c r="T52">
        <v>4</v>
      </c>
      <c r="U52">
        <v>1</v>
      </c>
      <c r="V52">
        <v>4</v>
      </c>
      <c r="W52">
        <v>4</v>
      </c>
      <c r="X52">
        <v>1</v>
      </c>
      <c r="Y52">
        <v>4</v>
      </c>
      <c r="Z52">
        <v>1</v>
      </c>
      <c r="AA52">
        <v>4</v>
      </c>
      <c r="AB52">
        <v>4</v>
      </c>
      <c r="AC52">
        <v>4</v>
      </c>
      <c r="AD52">
        <v>4</v>
      </c>
      <c r="AE52">
        <v>1</v>
      </c>
      <c r="AF52">
        <v>4</v>
      </c>
      <c r="AG52">
        <v>1</v>
      </c>
      <c r="AH52">
        <v>4</v>
      </c>
      <c r="AI52">
        <v>1</v>
      </c>
      <c r="AJ52">
        <v>1</v>
      </c>
    </row>
    <row r="53" spans="1:36" x14ac:dyDescent="0.55000000000000004">
      <c r="A53" s="6">
        <v>51</v>
      </c>
      <c r="B53" s="6" t="s">
        <v>431</v>
      </c>
      <c r="C53" s="6" t="s">
        <v>6</v>
      </c>
      <c r="D53" s="6">
        <f>+VLOOKUP(bloque1[[#This Row],[emoción]],$C$83:$D$89,2,0)</f>
        <v>3</v>
      </c>
      <c r="E53" s="7">
        <v>5</v>
      </c>
      <c r="F53" s="7">
        <v>3</v>
      </c>
      <c r="G53" s="7">
        <v>3</v>
      </c>
      <c r="H53" s="7">
        <v>3</v>
      </c>
      <c r="I53" s="7">
        <v>3</v>
      </c>
      <c r="J53" s="7">
        <v>3</v>
      </c>
      <c r="K53" s="7">
        <v>3</v>
      </c>
      <c r="L53" s="7">
        <v>3</v>
      </c>
      <c r="M53">
        <v>3</v>
      </c>
      <c r="N53">
        <v>3</v>
      </c>
      <c r="O53">
        <v>3</v>
      </c>
      <c r="P53">
        <v>3</v>
      </c>
      <c r="Q53">
        <v>4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2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</row>
    <row r="54" spans="1:36" x14ac:dyDescent="0.55000000000000004">
      <c r="A54" s="6">
        <v>52</v>
      </c>
      <c r="B54" s="6" t="s">
        <v>432</v>
      </c>
      <c r="C54" s="6" t="s">
        <v>4</v>
      </c>
      <c r="D54" s="6">
        <f>+VLOOKUP(bloque1[[#This Row],[emoción]],$C$83:$D$89,2,0)</f>
        <v>5</v>
      </c>
      <c r="E54" s="7">
        <v>7</v>
      </c>
      <c r="F54" s="7">
        <v>5</v>
      </c>
      <c r="G54" s="7">
        <v>5</v>
      </c>
      <c r="H54" s="7">
        <v>7</v>
      </c>
      <c r="I54" s="7">
        <v>7</v>
      </c>
      <c r="J54" s="7">
        <v>6</v>
      </c>
      <c r="K54" s="7">
        <v>6</v>
      </c>
      <c r="L54" s="10">
        <v>0</v>
      </c>
      <c r="M54">
        <v>7</v>
      </c>
      <c r="N54">
        <v>5</v>
      </c>
      <c r="O54">
        <v>7</v>
      </c>
      <c r="P54">
        <v>5</v>
      </c>
      <c r="Q54">
        <v>4</v>
      </c>
      <c r="R54">
        <v>6</v>
      </c>
      <c r="S54">
        <v>6</v>
      </c>
      <c r="T54">
        <v>6</v>
      </c>
      <c r="U54">
        <v>1</v>
      </c>
      <c r="V54">
        <v>5</v>
      </c>
      <c r="W54">
        <v>5</v>
      </c>
      <c r="X54">
        <v>5</v>
      </c>
      <c r="Y54">
        <v>5</v>
      </c>
      <c r="Z54">
        <v>5</v>
      </c>
      <c r="AA54">
        <v>5</v>
      </c>
      <c r="AB54">
        <v>7</v>
      </c>
      <c r="AC54">
        <v>6</v>
      </c>
      <c r="AD54">
        <v>6</v>
      </c>
      <c r="AE54">
        <v>5</v>
      </c>
      <c r="AF54">
        <v>6</v>
      </c>
      <c r="AG54">
        <v>6</v>
      </c>
      <c r="AH54">
        <v>6</v>
      </c>
      <c r="AI54">
        <v>7</v>
      </c>
      <c r="AJ54">
        <v>5</v>
      </c>
    </row>
    <row r="55" spans="1:36" x14ac:dyDescent="0.55000000000000004">
      <c r="A55" s="6">
        <v>53</v>
      </c>
      <c r="B55" s="6" t="s">
        <v>433</v>
      </c>
      <c r="C55" s="6" t="s">
        <v>3</v>
      </c>
      <c r="D55" s="6">
        <f>+VLOOKUP(bloque1[[#This Row],[emoción]],$C$83:$D$89,2,0)</f>
        <v>4</v>
      </c>
      <c r="E55" s="7">
        <v>4</v>
      </c>
      <c r="F55" s="7">
        <v>1</v>
      </c>
      <c r="G55" s="7">
        <v>4</v>
      </c>
      <c r="H55" s="7">
        <v>3</v>
      </c>
      <c r="I55" s="7">
        <v>4</v>
      </c>
      <c r="J55" s="7">
        <v>4</v>
      </c>
      <c r="K55" s="7">
        <v>4</v>
      </c>
      <c r="L55" s="7">
        <v>4</v>
      </c>
      <c r="M55">
        <v>4</v>
      </c>
      <c r="N55">
        <v>1</v>
      </c>
      <c r="O55">
        <v>4</v>
      </c>
      <c r="P55">
        <v>4</v>
      </c>
      <c r="Q55">
        <v>3</v>
      </c>
      <c r="R55">
        <v>1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</row>
    <row r="56" spans="1:36" x14ac:dyDescent="0.55000000000000004">
      <c r="A56" s="6">
        <v>54</v>
      </c>
      <c r="B56" s="6" t="s">
        <v>434</v>
      </c>
      <c r="C56" s="6" t="s">
        <v>6</v>
      </c>
      <c r="D56" s="6">
        <f>+VLOOKUP(bloque1[[#This Row],[emoción]],$C$83:$D$89,2,0)</f>
        <v>3</v>
      </c>
      <c r="E56" s="7">
        <v>5</v>
      </c>
      <c r="F56" s="7">
        <v>3</v>
      </c>
      <c r="G56" s="7">
        <v>3</v>
      </c>
      <c r="H56" s="7">
        <v>3</v>
      </c>
      <c r="I56" s="7">
        <v>4</v>
      </c>
      <c r="J56" s="7">
        <v>3</v>
      </c>
      <c r="K56" s="7">
        <v>3</v>
      </c>
      <c r="L56" s="7">
        <v>3</v>
      </c>
      <c r="M56">
        <v>5</v>
      </c>
      <c r="N56">
        <v>3</v>
      </c>
      <c r="O56">
        <v>7</v>
      </c>
      <c r="P56">
        <v>4</v>
      </c>
      <c r="Q56">
        <v>2</v>
      </c>
      <c r="R56">
        <v>5</v>
      </c>
      <c r="S56">
        <v>3</v>
      </c>
      <c r="T56">
        <v>3</v>
      </c>
      <c r="U56">
        <v>3</v>
      </c>
      <c r="V56">
        <v>7</v>
      </c>
      <c r="W56">
        <v>7</v>
      </c>
      <c r="X56">
        <v>3</v>
      </c>
      <c r="Y56">
        <v>3</v>
      </c>
      <c r="Z56">
        <v>7</v>
      </c>
      <c r="AA56">
        <v>7</v>
      </c>
      <c r="AB56">
        <v>7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7</v>
      </c>
      <c r="AI56">
        <v>1</v>
      </c>
      <c r="AJ56">
        <v>3</v>
      </c>
    </row>
    <row r="57" spans="1:36" x14ac:dyDescent="0.55000000000000004">
      <c r="A57" s="6">
        <v>55</v>
      </c>
      <c r="B57" s="6" t="s">
        <v>435</v>
      </c>
      <c r="C57" s="6" t="s">
        <v>1</v>
      </c>
      <c r="D57" s="6">
        <f>+VLOOKUP(bloque1[[#This Row],[emoción]],$C$83:$D$89,2,0)</f>
        <v>2</v>
      </c>
      <c r="E57" s="7">
        <v>2</v>
      </c>
      <c r="F57" s="7">
        <v>2</v>
      </c>
      <c r="G57" s="7">
        <v>2</v>
      </c>
      <c r="H57" s="7">
        <v>2</v>
      </c>
      <c r="I57" s="7">
        <v>2</v>
      </c>
      <c r="J57" s="7">
        <v>2</v>
      </c>
      <c r="K57" s="7">
        <v>2</v>
      </c>
      <c r="L57" s="7">
        <v>2</v>
      </c>
      <c r="M57">
        <v>2</v>
      </c>
      <c r="N57">
        <v>2</v>
      </c>
      <c r="O57">
        <v>2</v>
      </c>
      <c r="P57">
        <v>2</v>
      </c>
      <c r="Q57">
        <v>3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</row>
    <row r="58" spans="1:36" x14ac:dyDescent="0.55000000000000004">
      <c r="A58" s="6">
        <v>56</v>
      </c>
      <c r="B58" s="6" t="s">
        <v>436</v>
      </c>
      <c r="C58" s="6" t="s">
        <v>2</v>
      </c>
      <c r="D58" s="6">
        <f>+VLOOKUP(bloque1[[#This Row],[emoción]],$C$83:$D$89,2,0)</f>
        <v>1</v>
      </c>
      <c r="E58" s="7">
        <v>5</v>
      </c>
      <c r="F58" s="7">
        <v>1</v>
      </c>
      <c r="G58" s="7">
        <v>1</v>
      </c>
      <c r="H58" s="7">
        <v>1</v>
      </c>
      <c r="I58" s="7">
        <v>1</v>
      </c>
      <c r="J58" s="7">
        <v>1</v>
      </c>
      <c r="K58" s="7">
        <v>1</v>
      </c>
      <c r="L58" s="7">
        <v>1</v>
      </c>
      <c r="M58">
        <v>1</v>
      </c>
      <c r="N58">
        <v>1</v>
      </c>
      <c r="O58">
        <v>1</v>
      </c>
      <c r="P58">
        <v>5</v>
      </c>
      <c r="Q58">
        <v>6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</row>
    <row r="59" spans="1:36" x14ac:dyDescent="0.55000000000000004">
      <c r="A59" s="6">
        <v>57</v>
      </c>
      <c r="B59" s="6" t="s">
        <v>437</v>
      </c>
      <c r="C59" s="6" t="s">
        <v>5</v>
      </c>
      <c r="D59" s="6">
        <f>+VLOOKUP(bloque1[[#This Row],[emoción]],$C$83:$D$89,2,0)</f>
        <v>6</v>
      </c>
      <c r="E59" s="7">
        <v>6</v>
      </c>
      <c r="F59" s="7">
        <v>5</v>
      </c>
      <c r="G59" s="7">
        <v>5</v>
      </c>
      <c r="H59" s="7">
        <v>7</v>
      </c>
      <c r="I59" s="7">
        <v>6</v>
      </c>
      <c r="J59" s="7">
        <v>6</v>
      </c>
      <c r="K59" s="7">
        <v>6</v>
      </c>
      <c r="L59" s="7">
        <v>6</v>
      </c>
      <c r="M59">
        <v>6</v>
      </c>
      <c r="N59">
        <v>6</v>
      </c>
      <c r="O59">
        <v>6</v>
      </c>
      <c r="P59">
        <v>6</v>
      </c>
      <c r="Q59">
        <v>6</v>
      </c>
      <c r="R59">
        <v>7</v>
      </c>
      <c r="S59">
        <v>6</v>
      </c>
      <c r="T59">
        <v>6</v>
      </c>
      <c r="U59">
        <v>6</v>
      </c>
      <c r="V59">
        <v>6</v>
      </c>
      <c r="W59">
        <v>6</v>
      </c>
      <c r="X59">
        <v>5</v>
      </c>
      <c r="Y59">
        <v>6</v>
      </c>
      <c r="Z59">
        <v>5</v>
      </c>
      <c r="AA59">
        <v>6</v>
      </c>
      <c r="AB59">
        <v>6</v>
      </c>
      <c r="AC59">
        <v>5</v>
      </c>
      <c r="AD59">
        <v>5</v>
      </c>
      <c r="AE59">
        <v>5</v>
      </c>
      <c r="AF59">
        <v>5</v>
      </c>
      <c r="AG59">
        <v>6</v>
      </c>
      <c r="AH59">
        <v>6</v>
      </c>
      <c r="AI59">
        <v>6</v>
      </c>
      <c r="AJ59">
        <v>6</v>
      </c>
    </row>
    <row r="60" spans="1:36" x14ac:dyDescent="0.55000000000000004">
      <c r="A60" s="6">
        <v>58</v>
      </c>
      <c r="B60" s="6" t="s">
        <v>438</v>
      </c>
      <c r="C60" s="6" t="s">
        <v>4</v>
      </c>
      <c r="D60" s="6">
        <f>+VLOOKUP(bloque1[[#This Row],[emoción]],$C$83:$D$89,2,0)</f>
        <v>5</v>
      </c>
      <c r="E60" s="7">
        <v>3</v>
      </c>
      <c r="F60" s="7">
        <v>5</v>
      </c>
      <c r="G60" s="7">
        <v>7</v>
      </c>
      <c r="H60" s="7">
        <v>5</v>
      </c>
      <c r="I60" s="7">
        <v>5</v>
      </c>
      <c r="J60" s="7">
        <v>6</v>
      </c>
      <c r="K60" s="7">
        <v>6</v>
      </c>
      <c r="L60" s="7">
        <v>5</v>
      </c>
      <c r="M60">
        <v>5</v>
      </c>
      <c r="N60">
        <v>6</v>
      </c>
      <c r="O60">
        <v>6</v>
      </c>
      <c r="P60">
        <v>5</v>
      </c>
      <c r="Q60">
        <v>7</v>
      </c>
      <c r="R60">
        <v>5</v>
      </c>
      <c r="S60">
        <v>5</v>
      </c>
      <c r="T60">
        <v>5</v>
      </c>
      <c r="U60">
        <v>7</v>
      </c>
      <c r="V60">
        <v>5</v>
      </c>
      <c r="W60">
        <v>5</v>
      </c>
      <c r="X60">
        <v>1</v>
      </c>
      <c r="Y60">
        <v>5</v>
      </c>
      <c r="Z60">
        <v>5</v>
      </c>
      <c r="AA60">
        <v>5</v>
      </c>
      <c r="AB60">
        <v>5</v>
      </c>
      <c r="AC60">
        <v>6</v>
      </c>
      <c r="AD60">
        <v>6</v>
      </c>
      <c r="AE60">
        <v>6</v>
      </c>
      <c r="AF60">
        <v>5</v>
      </c>
      <c r="AG60">
        <v>6</v>
      </c>
      <c r="AH60">
        <v>6</v>
      </c>
      <c r="AI60">
        <v>6</v>
      </c>
      <c r="AJ60">
        <v>5</v>
      </c>
    </row>
    <row r="61" spans="1:36" x14ac:dyDescent="0.55000000000000004">
      <c r="A61" s="6">
        <v>59</v>
      </c>
      <c r="B61" s="6" t="s">
        <v>439</v>
      </c>
      <c r="C61" s="6" t="s">
        <v>6</v>
      </c>
      <c r="D61" s="6">
        <f>+VLOOKUP(bloque1[[#This Row],[emoción]],$C$83:$D$89,2,0)</f>
        <v>3</v>
      </c>
      <c r="E61" s="7">
        <v>3</v>
      </c>
      <c r="F61" s="7">
        <v>3</v>
      </c>
      <c r="G61" s="7">
        <v>3</v>
      </c>
      <c r="H61" s="7">
        <v>5</v>
      </c>
      <c r="I61" s="7">
        <v>3</v>
      </c>
      <c r="J61" s="7">
        <v>6</v>
      </c>
      <c r="K61" s="7">
        <v>3</v>
      </c>
      <c r="L61" s="7">
        <v>2</v>
      </c>
      <c r="M61">
        <v>3</v>
      </c>
      <c r="N61">
        <v>1</v>
      </c>
      <c r="O61">
        <v>7</v>
      </c>
      <c r="P61">
        <v>4</v>
      </c>
      <c r="Q61">
        <v>3</v>
      </c>
      <c r="R61">
        <v>4</v>
      </c>
      <c r="S61">
        <v>4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2</v>
      </c>
      <c r="AF61">
        <v>4</v>
      </c>
      <c r="AG61">
        <v>4</v>
      </c>
      <c r="AH61">
        <v>3</v>
      </c>
      <c r="AI61">
        <v>3</v>
      </c>
      <c r="AJ61">
        <v>3</v>
      </c>
    </row>
    <row r="62" spans="1:36" x14ac:dyDescent="0.55000000000000004">
      <c r="A62" s="6">
        <v>60</v>
      </c>
      <c r="B62" s="6" t="s">
        <v>440</v>
      </c>
      <c r="C62" s="6" t="s">
        <v>5</v>
      </c>
      <c r="D62" s="6">
        <f>+VLOOKUP(bloque1[[#This Row],[emoción]],$C$83:$D$89,2,0)</f>
        <v>6</v>
      </c>
      <c r="E62" s="7">
        <v>1</v>
      </c>
      <c r="F62" s="7">
        <v>6</v>
      </c>
      <c r="G62" s="7">
        <v>6</v>
      </c>
      <c r="H62" s="7">
        <v>2</v>
      </c>
      <c r="I62" s="7">
        <v>6</v>
      </c>
      <c r="J62" s="7">
        <v>6</v>
      </c>
      <c r="K62" s="7">
        <v>6</v>
      </c>
      <c r="L62" s="7">
        <v>6</v>
      </c>
      <c r="M62">
        <v>6</v>
      </c>
      <c r="N62">
        <v>6</v>
      </c>
      <c r="O62">
        <v>6</v>
      </c>
      <c r="P62">
        <v>2</v>
      </c>
      <c r="Q62">
        <v>7</v>
      </c>
      <c r="R62">
        <v>7</v>
      </c>
      <c r="S62">
        <v>6</v>
      </c>
      <c r="T62">
        <v>6</v>
      </c>
      <c r="U62">
        <v>2</v>
      </c>
      <c r="V62">
        <v>6</v>
      </c>
      <c r="W62">
        <v>6</v>
      </c>
      <c r="X62">
        <v>6</v>
      </c>
      <c r="Y62">
        <v>1</v>
      </c>
      <c r="Z62">
        <v>6</v>
      </c>
      <c r="AA62">
        <v>6</v>
      </c>
      <c r="AB62">
        <v>6</v>
      </c>
      <c r="AC62">
        <v>5</v>
      </c>
      <c r="AD62">
        <v>5</v>
      </c>
      <c r="AE62">
        <v>2</v>
      </c>
      <c r="AF62">
        <v>6</v>
      </c>
      <c r="AG62">
        <v>6</v>
      </c>
      <c r="AH62">
        <v>6</v>
      </c>
      <c r="AI62">
        <v>6</v>
      </c>
      <c r="AJ62">
        <v>6</v>
      </c>
    </row>
    <row r="63" spans="1:36" x14ac:dyDescent="0.55000000000000004">
      <c r="A63" s="6">
        <v>61</v>
      </c>
      <c r="B63" s="6" t="s">
        <v>441</v>
      </c>
      <c r="C63" s="6" t="s">
        <v>2</v>
      </c>
      <c r="D63" s="6">
        <f>+VLOOKUP(bloque1[[#This Row],[emoción]],$C$83:$D$89,2,0)</f>
        <v>1</v>
      </c>
      <c r="E63" s="7">
        <v>5</v>
      </c>
      <c r="F63" s="7">
        <v>1</v>
      </c>
      <c r="G63" s="7">
        <v>1</v>
      </c>
      <c r="H63" s="7">
        <v>1</v>
      </c>
      <c r="I63" s="7">
        <v>1</v>
      </c>
      <c r="J63" s="7">
        <v>3</v>
      </c>
      <c r="K63" s="7">
        <v>1</v>
      </c>
      <c r="L63" s="7">
        <v>1</v>
      </c>
      <c r="M63">
        <v>1</v>
      </c>
      <c r="N63">
        <v>1</v>
      </c>
      <c r="O63">
        <v>1</v>
      </c>
      <c r="P63">
        <v>3</v>
      </c>
      <c r="Q63">
        <v>7</v>
      </c>
      <c r="R63">
        <v>6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6</v>
      </c>
      <c r="Z63">
        <v>1</v>
      </c>
      <c r="AA63">
        <v>1</v>
      </c>
      <c r="AB63">
        <v>7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3</v>
      </c>
      <c r="AI63">
        <v>1</v>
      </c>
      <c r="AJ63">
        <v>1</v>
      </c>
    </row>
    <row r="64" spans="1:36" x14ac:dyDescent="0.55000000000000004">
      <c r="A64" s="6">
        <v>62</v>
      </c>
      <c r="B64" s="6" t="s">
        <v>442</v>
      </c>
      <c r="C64" s="6" t="s">
        <v>0</v>
      </c>
      <c r="D64" s="6">
        <f>+VLOOKUP(bloque1[[#This Row],[emoción]],$C$83:$D$89,2,0)</f>
        <v>7</v>
      </c>
      <c r="E64" s="7">
        <v>7</v>
      </c>
      <c r="F64" s="7">
        <v>5</v>
      </c>
      <c r="G64" s="7">
        <v>5</v>
      </c>
      <c r="H64" s="7">
        <v>7</v>
      </c>
      <c r="I64" s="7">
        <v>7</v>
      </c>
      <c r="J64" s="7">
        <v>6</v>
      </c>
      <c r="K64" s="7">
        <v>7</v>
      </c>
      <c r="L64" s="7">
        <v>5</v>
      </c>
      <c r="M64">
        <v>7</v>
      </c>
      <c r="N64">
        <v>7</v>
      </c>
      <c r="O64">
        <v>7</v>
      </c>
      <c r="P64">
        <v>7</v>
      </c>
      <c r="Q64">
        <v>7</v>
      </c>
      <c r="R64">
        <v>4</v>
      </c>
      <c r="S64">
        <v>7</v>
      </c>
      <c r="T64">
        <v>7</v>
      </c>
      <c r="U64">
        <v>7</v>
      </c>
      <c r="V64">
        <v>7</v>
      </c>
      <c r="W64">
        <v>7</v>
      </c>
      <c r="X64">
        <v>7</v>
      </c>
      <c r="Y64">
        <v>7</v>
      </c>
      <c r="Z64">
        <v>7</v>
      </c>
      <c r="AA64">
        <v>7</v>
      </c>
      <c r="AB64">
        <v>6</v>
      </c>
      <c r="AC64">
        <v>7</v>
      </c>
      <c r="AD64">
        <v>7</v>
      </c>
      <c r="AE64">
        <v>7</v>
      </c>
      <c r="AF64">
        <v>7</v>
      </c>
      <c r="AG64">
        <v>7</v>
      </c>
      <c r="AH64">
        <v>7</v>
      </c>
      <c r="AI64">
        <v>7</v>
      </c>
      <c r="AJ64">
        <v>7</v>
      </c>
    </row>
    <row r="65" spans="1:36" x14ac:dyDescent="0.55000000000000004">
      <c r="A65" s="6">
        <v>63</v>
      </c>
      <c r="B65" s="6" t="s">
        <v>443</v>
      </c>
      <c r="C65" s="6" t="s">
        <v>5</v>
      </c>
      <c r="D65" s="6">
        <f>+VLOOKUP(bloque1[[#This Row],[emoción]],$C$83:$D$89,2,0)</f>
        <v>6</v>
      </c>
      <c r="E65" s="7">
        <v>6</v>
      </c>
      <c r="F65" s="7">
        <v>6</v>
      </c>
      <c r="G65" s="7">
        <v>5</v>
      </c>
      <c r="H65" s="7">
        <v>6</v>
      </c>
      <c r="I65" s="7">
        <v>6</v>
      </c>
      <c r="J65" s="7">
        <v>6</v>
      </c>
      <c r="K65" s="7">
        <v>7</v>
      </c>
      <c r="L65" s="7">
        <v>6</v>
      </c>
      <c r="M65">
        <v>6</v>
      </c>
      <c r="N65">
        <v>6</v>
      </c>
      <c r="O65">
        <v>6</v>
      </c>
      <c r="P65">
        <v>2</v>
      </c>
      <c r="Q65">
        <v>3</v>
      </c>
      <c r="R65">
        <v>6</v>
      </c>
      <c r="S65">
        <v>2</v>
      </c>
      <c r="T65">
        <v>6</v>
      </c>
      <c r="U65">
        <v>2</v>
      </c>
      <c r="V65">
        <v>6</v>
      </c>
      <c r="W65">
        <v>6</v>
      </c>
      <c r="X65">
        <v>6</v>
      </c>
      <c r="Y65">
        <v>5</v>
      </c>
      <c r="Z65">
        <v>6</v>
      </c>
      <c r="AA65">
        <v>6</v>
      </c>
      <c r="AB65">
        <v>1</v>
      </c>
      <c r="AC65">
        <v>6</v>
      </c>
      <c r="AD65">
        <v>6</v>
      </c>
      <c r="AE65">
        <v>2</v>
      </c>
      <c r="AF65">
        <v>6</v>
      </c>
      <c r="AG65">
        <v>7</v>
      </c>
      <c r="AH65">
        <v>6</v>
      </c>
      <c r="AI65">
        <v>6</v>
      </c>
      <c r="AJ65">
        <v>6</v>
      </c>
    </row>
    <row r="66" spans="1:36" x14ac:dyDescent="0.55000000000000004">
      <c r="A66" s="6">
        <v>64</v>
      </c>
      <c r="B66" s="6" t="s">
        <v>444</v>
      </c>
      <c r="C66" s="6" t="s">
        <v>2</v>
      </c>
      <c r="D66" s="6">
        <f>+VLOOKUP(bloque1[[#This Row],[emoción]],$C$83:$D$89,2,0)</f>
        <v>1</v>
      </c>
      <c r="E66" s="7">
        <v>5</v>
      </c>
      <c r="F66" s="7">
        <v>6</v>
      </c>
      <c r="G66" s="7">
        <v>1</v>
      </c>
      <c r="H66" s="7">
        <v>4</v>
      </c>
      <c r="I66" s="7">
        <v>1</v>
      </c>
      <c r="J66" s="10">
        <v>0</v>
      </c>
      <c r="K66" s="7">
        <v>6</v>
      </c>
      <c r="L66" s="7">
        <v>1</v>
      </c>
      <c r="M66">
        <v>3</v>
      </c>
      <c r="N66">
        <v>1</v>
      </c>
      <c r="O66">
        <v>6</v>
      </c>
      <c r="P66">
        <v>5</v>
      </c>
      <c r="Q66">
        <v>3</v>
      </c>
      <c r="R66">
        <v>7</v>
      </c>
      <c r="S66">
        <v>1</v>
      </c>
      <c r="T66">
        <v>6</v>
      </c>
      <c r="U66">
        <v>1</v>
      </c>
      <c r="V66">
        <v>6</v>
      </c>
      <c r="W66">
        <v>6</v>
      </c>
      <c r="X66">
        <v>1</v>
      </c>
      <c r="Y66">
        <v>1</v>
      </c>
      <c r="Z66">
        <v>5</v>
      </c>
      <c r="AA66">
        <v>4</v>
      </c>
      <c r="AB66">
        <v>6</v>
      </c>
      <c r="AC66">
        <v>1</v>
      </c>
      <c r="AD66">
        <v>1</v>
      </c>
      <c r="AE66">
        <v>6</v>
      </c>
      <c r="AF66">
        <v>3</v>
      </c>
      <c r="AG66">
        <v>1</v>
      </c>
      <c r="AH66">
        <v>3</v>
      </c>
      <c r="AI66">
        <v>1</v>
      </c>
      <c r="AJ66">
        <v>6</v>
      </c>
    </row>
    <row r="67" spans="1:36" x14ac:dyDescent="0.55000000000000004">
      <c r="A67" s="6">
        <v>65</v>
      </c>
      <c r="B67" s="6" t="s">
        <v>445</v>
      </c>
      <c r="C67" s="6" t="s">
        <v>5</v>
      </c>
      <c r="D67" s="6">
        <f>+VLOOKUP(bloque1[[#This Row],[emoción]],$C$83:$D$89,2,0)</f>
        <v>6</v>
      </c>
      <c r="E67" s="7">
        <v>4</v>
      </c>
      <c r="F67" s="7">
        <v>6</v>
      </c>
      <c r="G67" s="7">
        <v>6</v>
      </c>
      <c r="H67" s="7">
        <v>6</v>
      </c>
      <c r="I67" s="7">
        <v>6</v>
      </c>
      <c r="J67" s="7">
        <v>2</v>
      </c>
      <c r="K67" s="7">
        <v>6</v>
      </c>
      <c r="L67" s="7">
        <v>6</v>
      </c>
      <c r="M67">
        <v>6</v>
      </c>
      <c r="N67">
        <v>6</v>
      </c>
      <c r="O67">
        <v>6</v>
      </c>
      <c r="P67">
        <v>6</v>
      </c>
      <c r="Q67">
        <v>1</v>
      </c>
      <c r="R67">
        <v>6</v>
      </c>
      <c r="S67">
        <v>5</v>
      </c>
      <c r="T67">
        <v>6</v>
      </c>
      <c r="U67">
        <v>6</v>
      </c>
      <c r="V67">
        <v>6</v>
      </c>
      <c r="W67">
        <v>6</v>
      </c>
      <c r="X67">
        <v>6</v>
      </c>
      <c r="Y67">
        <v>5</v>
      </c>
      <c r="Z67">
        <v>6</v>
      </c>
      <c r="AA67">
        <v>6</v>
      </c>
      <c r="AB67">
        <v>4</v>
      </c>
      <c r="AC67">
        <v>6</v>
      </c>
      <c r="AD67">
        <v>6</v>
      </c>
      <c r="AE67">
        <v>6</v>
      </c>
      <c r="AF67">
        <v>6</v>
      </c>
      <c r="AG67">
        <v>6</v>
      </c>
      <c r="AH67">
        <v>6</v>
      </c>
      <c r="AI67">
        <v>6</v>
      </c>
      <c r="AJ67">
        <v>6</v>
      </c>
    </row>
    <row r="68" spans="1:36" x14ac:dyDescent="0.55000000000000004">
      <c r="A68" s="6">
        <v>66</v>
      </c>
      <c r="B68" s="6" t="s">
        <v>446</v>
      </c>
      <c r="C68" s="6" t="s">
        <v>3</v>
      </c>
      <c r="D68" s="6">
        <f>+VLOOKUP(bloque1[[#This Row],[emoción]],$C$83:$D$89,2,0)</f>
        <v>4</v>
      </c>
      <c r="E68" s="7">
        <v>5</v>
      </c>
      <c r="F68" s="7">
        <v>4</v>
      </c>
      <c r="G68" s="7">
        <v>4</v>
      </c>
      <c r="H68" s="7">
        <v>4</v>
      </c>
      <c r="I68" s="7">
        <v>4</v>
      </c>
      <c r="J68" s="7">
        <v>4</v>
      </c>
      <c r="K68" s="7">
        <v>4</v>
      </c>
      <c r="L68" s="7">
        <v>4</v>
      </c>
      <c r="M68">
        <v>4</v>
      </c>
      <c r="N68">
        <v>7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5</v>
      </c>
      <c r="AB68">
        <v>5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7</v>
      </c>
    </row>
    <row r="69" spans="1:36" x14ac:dyDescent="0.55000000000000004">
      <c r="A69" s="6">
        <v>67</v>
      </c>
      <c r="B69" s="6" t="s">
        <v>447</v>
      </c>
      <c r="C69" s="6" t="s">
        <v>4</v>
      </c>
      <c r="D69" s="6">
        <f>+VLOOKUP(bloque1[[#This Row],[emoción]],$C$83:$D$89,2,0)</f>
        <v>5</v>
      </c>
      <c r="E69" s="7">
        <v>6</v>
      </c>
      <c r="F69" s="7">
        <v>5</v>
      </c>
      <c r="G69" s="7">
        <v>7</v>
      </c>
      <c r="H69" s="7">
        <v>5</v>
      </c>
      <c r="I69" s="7">
        <v>7</v>
      </c>
      <c r="J69" s="7">
        <v>5</v>
      </c>
      <c r="K69" s="7">
        <v>5</v>
      </c>
      <c r="L69" s="7">
        <v>5</v>
      </c>
      <c r="M69">
        <v>3</v>
      </c>
      <c r="N69">
        <v>7</v>
      </c>
      <c r="O69">
        <v>7</v>
      </c>
      <c r="P69">
        <v>1</v>
      </c>
      <c r="Q69">
        <v>3</v>
      </c>
      <c r="R69">
        <v>1</v>
      </c>
      <c r="S69">
        <v>6</v>
      </c>
      <c r="T69">
        <v>6</v>
      </c>
      <c r="U69">
        <v>6</v>
      </c>
      <c r="V69">
        <v>7</v>
      </c>
      <c r="W69">
        <v>7</v>
      </c>
      <c r="X69">
        <v>1</v>
      </c>
      <c r="Y69">
        <v>5</v>
      </c>
      <c r="Z69">
        <v>5</v>
      </c>
      <c r="AA69">
        <v>5</v>
      </c>
      <c r="AB69">
        <v>3</v>
      </c>
      <c r="AC69">
        <v>5</v>
      </c>
      <c r="AD69">
        <v>5</v>
      </c>
      <c r="AE69">
        <v>5</v>
      </c>
      <c r="AF69">
        <v>6</v>
      </c>
      <c r="AG69">
        <v>7</v>
      </c>
      <c r="AH69">
        <v>7</v>
      </c>
      <c r="AI69">
        <v>7</v>
      </c>
      <c r="AJ69">
        <v>5</v>
      </c>
    </row>
    <row r="70" spans="1:36" x14ac:dyDescent="0.55000000000000004">
      <c r="A70" s="6">
        <v>68</v>
      </c>
      <c r="B70" s="6" t="s">
        <v>448</v>
      </c>
      <c r="C70" s="6" t="s">
        <v>6</v>
      </c>
      <c r="D70" s="6">
        <f>+VLOOKUP(bloque1[[#This Row],[emoción]],$C$83:$D$89,2,0)</f>
        <v>3</v>
      </c>
      <c r="E70" s="7">
        <v>1</v>
      </c>
      <c r="F70" s="7">
        <v>3</v>
      </c>
      <c r="G70" s="7">
        <v>3</v>
      </c>
      <c r="H70" s="7">
        <v>3</v>
      </c>
      <c r="I70" s="7">
        <v>3</v>
      </c>
      <c r="J70" s="7">
        <v>3</v>
      </c>
      <c r="K70" s="7">
        <v>3</v>
      </c>
      <c r="L70" s="7">
        <v>3</v>
      </c>
      <c r="M70">
        <v>1</v>
      </c>
      <c r="N70">
        <v>7</v>
      </c>
      <c r="O70">
        <v>3</v>
      </c>
      <c r="P70">
        <v>3</v>
      </c>
      <c r="Q70">
        <v>3</v>
      </c>
      <c r="R70">
        <v>7</v>
      </c>
      <c r="S70">
        <v>3</v>
      </c>
      <c r="T70">
        <v>3</v>
      </c>
      <c r="U70">
        <v>1</v>
      </c>
      <c r="V70">
        <v>1</v>
      </c>
      <c r="W70">
        <v>3</v>
      </c>
      <c r="X70">
        <v>3</v>
      </c>
      <c r="Y70">
        <v>3</v>
      </c>
      <c r="Z70">
        <v>3</v>
      </c>
      <c r="AA70">
        <v>3</v>
      </c>
      <c r="AB70">
        <v>4</v>
      </c>
      <c r="AC70">
        <v>3</v>
      </c>
      <c r="AD70">
        <v>1</v>
      </c>
      <c r="AE70">
        <v>3</v>
      </c>
      <c r="AF70">
        <v>3</v>
      </c>
      <c r="AG70">
        <v>1</v>
      </c>
      <c r="AH70">
        <v>1</v>
      </c>
      <c r="AI70">
        <v>7</v>
      </c>
      <c r="AJ70">
        <v>3</v>
      </c>
    </row>
    <row r="71" spans="1:36" x14ac:dyDescent="0.55000000000000004">
      <c r="A71" s="6">
        <v>69</v>
      </c>
      <c r="B71" s="6" t="s">
        <v>449</v>
      </c>
      <c r="C71" s="6" t="s">
        <v>3</v>
      </c>
      <c r="D71" s="6">
        <f>+VLOOKUP(bloque1[[#This Row],[emoción]],$C$83:$D$89,2,0)</f>
        <v>4</v>
      </c>
      <c r="E71" s="7">
        <v>4</v>
      </c>
      <c r="F71" s="7">
        <v>4</v>
      </c>
      <c r="G71" s="7">
        <v>4</v>
      </c>
      <c r="H71" s="7">
        <v>7</v>
      </c>
      <c r="I71" s="7">
        <v>4</v>
      </c>
      <c r="J71" s="7">
        <v>4</v>
      </c>
      <c r="K71" s="7">
        <v>4</v>
      </c>
      <c r="L71" s="7">
        <v>3</v>
      </c>
      <c r="M71">
        <v>4</v>
      </c>
      <c r="N71">
        <v>7</v>
      </c>
      <c r="O71">
        <v>7</v>
      </c>
      <c r="P71">
        <v>4</v>
      </c>
      <c r="Q71">
        <v>5</v>
      </c>
      <c r="R71">
        <v>4</v>
      </c>
      <c r="S71">
        <v>4</v>
      </c>
      <c r="T71">
        <v>4</v>
      </c>
      <c r="U71">
        <v>4</v>
      </c>
      <c r="V71">
        <v>7</v>
      </c>
      <c r="W71">
        <v>7</v>
      </c>
      <c r="X71">
        <v>7</v>
      </c>
      <c r="Y71">
        <v>4</v>
      </c>
      <c r="Z71">
        <v>0</v>
      </c>
      <c r="AA71">
        <v>4</v>
      </c>
      <c r="AB71">
        <v>3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7</v>
      </c>
      <c r="AI71">
        <v>4</v>
      </c>
      <c r="AJ71">
        <v>4</v>
      </c>
    </row>
    <row r="72" spans="1:36" x14ac:dyDescent="0.55000000000000004">
      <c r="A72" s="6">
        <v>70</v>
      </c>
      <c r="B72" s="6" t="s">
        <v>450</v>
      </c>
      <c r="C72" s="6" t="s">
        <v>6</v>
      </c>
      <c r="D72" s="6">
        <f>+VLOOKUP(bloque1[[#This Row],[emoción]],$C$83:$D$89,2,0)</f>
        <v>3</v>
      </c>
      <c r="E72" s="7">
        <v>4</v>
      </c>
      <c r="F72" s="7">
        <v>3</v>
      </c>
      <c r="G72" s="7">
        <v>1</v>
      </c>
      <c r="H72" s="7">
        <v>3</v>
      </c>
      <c r="I72" s="7">
        <v>4</v>
      </c>
      <c r="J72" s="7">
        <v>3</v>
      </c>
      <c r="K72" s="7">
        <v>3</v>
      </c>
      <c r="L72" s="7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7</v>
      </c>
      <c r="V72">
        <v>3</v>
      </c>
      <c r="W72">
        <v>3</v>
      </c>
      <c r="X72">
        <v>3</v>
      </c>
      <c r="Y72">
        <v>3</v>
      </c>
      <c r="Z72">
        <v>3</v>
      </c>
      <c r="AA72">
        <v>5</v>
      </c>
      <c r="AB72">
        <v>6</v>
      </c>
      <c r="AC72">
        <v>3</v>
      </c>
      <c r="AD72">
        <v>1</v>
      </c>
      <c r="AE72">
        <v>3</v>
      </c>
      <c r="AF72">
        <v>3</v>
      </c>
      <c r="AG72">
        <v>7</v>
      </c>
      <c r="AH72">
        <v>3</v>
      </c>
      <c r="AI72">
        <v>3</v>
      </c>
      <c r="AJ72">
        <v>3</v>
      </c>
    </row>
    <row r="73" spans="1:36" x14ac:dyDescent="0.55000000000000004">
      <c r="A73" s="6">
        <v>71</v>
      </c>
      <c r="B73" s="6" t="s">
        <v>451</v>
      </c>
      <c r="C73" s="6" t="s">
        <v>5</v>
      </c>
      <c r="D73" s="6">
        <f>+VLOOKUP(bloque1[[#This Row],[emoción]],$C$83:$D$89,2,0)</f>
        <v>6</v>
      </c>
      <c r="E73" s="7">
        <v>6</v>
      </c>
      <c r="F73" s="7">
        <v>6</v>
      </c>
      <c r="G73" s="7">
        <v>6</v>
      </c>
      <c r="H73" s="7">
        <v>5</v>
      </c>
      <c r="I73" s="7">
        <v>6</v>
      </c>
      <c r="J73" s="7">
        <v>6</v>
      </c>
      <c r="K73" s="7">
        <v>6</v>
      </c>
      <c r="L73" s="7">
        <v>6</v>
      </c>
      <c r="M73">
        <v>6</v>
      </c>
      <c r="N73">
        <v>6</v>
      </c>
      <c r="O73">
        <v>6</v>
      </c>
      <c r="P73">
        <v>6</v>
      </c>
      <c r="Q73">
        <v>5</v>
      </c>
      <c r="R73">
        <v>6</v>
      </c>
      <c r="S73">
        <v>6</v>
      </c>
      <c r="T73">
        <v>6</v>
      </c>
      <c r="U73">
        <v>6</v>
      </c>
      <c r="V73">
        <v>7</v>
      </c>
      <c r="W73">
        <v>6</v>
      </c>
      <c r="X73">
        <v>6</v>
      </c>
      <c r="Y73">
        <v>6</v>
      </c>
      <c r="Z73">
        <v>6</v>
      </c>
      <c r="AA73">
        <v>6</v>
      </c>
      <c r="AB73">
        <v>6</v>
      </c>
      <c r="AC73">
        <v>6</v>
      </c>
      <c r="AD73">
        <v>5</v>
      </c>
      <c r="AE73">
        <v>6</v>
      </c>
      <c r="AF73">
        <v>6</v>
      </c>
      <c r="AG73">
        <v>6</v>
      </c>
      <c r="AH73">
        <v>6</v>
      </c>
      <c r="AI73">
        <v>6</v>
      </c>
      <c r="AJ73">
        <v>6</v>
      </c>
    </row>
    <row r="74" spans="1:36" x14ac:dyDescent="0.55000000000000004">
      <c r="A74" s="6">
        <v>72</v>
      </c>
      <c r="B74" s="6" t="s">
        <v>452</v>
      </c>
      <c r="C74" s="6" t="s">
        <v>5</v>
      </c>
      <c r="D74" s="6">
        <f>+VLOOKUP(bloque1[[#This Row],[emoción]],$C$83:$D$89,2,0)</f>
        <v>6</v>
      </c>
      <c r="E74" s="7">
        <v>1</v>
      </c>
      <c r="F74" s="7">
        <v>6</v>
      </c>
      <c r="G74" s="7">
        <v>6</v>
      </c>
      <c r="H74" s="10">
        <v>0</v>
      </c>
      <c r="I74" s="7">
        <v>6</v>
      </c>
      <c r="J74" s="7">
        <v>6</v>
      </c>
      <c r="K74" s="7">
        <v>6</v>
      </c>
      <c r="L74" s="10">
        <v>0</v>
      </c>
      <c r="M74">
        <v>6</v>
      </c>
      <c r="N74">
        <v>6</v>
      </c>
      <c r="O74">
        <v>6</v>
      </c>
      <c r="P74">
        <v>7</v>
      </c>
      <c r="Q74">
        <v>6</v>
      </c>
      <c r="R74">
        <v>6</v>
      </c>
      <c r="S74">
        <v>5</v>
      </c>
      <c r="T74">
        <v>6</v>
      </c>
      <c r="U74">
        <v>6</v>
      </c>
      <c r="V74">
        <v>6</v>
      </c>
      <c r="W74">
        <v>6</v>
      </c>
      <c r="X74">
        <v>6</v>
      </c>
      <c r="Y74">
        <v>5</v>
      </c>
      <c r="Z74">
        <v>6</v>
      </c>
      <c r="AA74">
        <v>1</v>
      </c>
      <c r="AB74">
        <v>4</v>
      </c>
      <c r="AC74">
        <v>5</v>
      </c>
      <c r="AD74">
        <v>6</v>
      </c>
      <c r="AE74">
        <v>5</v>
      </c>
      <c r="AF74">
        <v>5</v>
      </c>
      <c r="AG74">
        <v>6</v>
      </c>
      <c r="AH74">
        <v>6</v>
      </c>
      <c r="AI74">
        <v>6</v>
      </c>
      <c r="AJ74">
        <v>6</v>
      </c>
    </row>
    <row r="75" spans="1:36" x14ac:dyDescent="0.55000000000000004">
      <c r="A75" s="6">
        <v>73</v>
      </c>
      <c r="B75" s="6" t="s">
        <v>453</v>
      </c>
      <c r="C75" s="6" t="s">
        <v>4</v>
      </c>
      <c r="D75" s="6">
        <f>+VLOOKUP(bloque1[[#This Row],[emoción]],$C$83:$D$89,2,0)</f>
        <v>5</v>
      </c>
      <c r="E75" s="7">
        <v>7</v>
      </c>
      <c r="F75" s="7">
        <v>5</v>
      </c>
      <c r="G75" s="7">
        <v>7</v>
      </c>
      <c r="H75" s="7">
        <v>4</v>
      </c>
      <c r="I75" s="7">
        <v>5</v>
      </c>
      <c r="J75" s="7">
        <v>5</v>
      </c>
      <c r="K75" s="7">
        <v>6</v>
      </c>
      <c r="L75" s="7">
        <v>6</v>
      </c>
      <c r="M75">
        <v>4</v>
      </c>
      <c r="N75">
        <v>7</v>
      </c>
      <c r="O75">
        <v>7</v>
      </c>
      <c r="P75">
        <v>6</v>
      </c>
      <c r="Q75">
        <v>3</v>
      </c>
      <c r="R75">
        <v>1</v>
      </c>
      <c r="S75">
        <v>6</v>
      </c>
      <c r="T75">
        <v>6</v>
      </c>
      <c r="U75">
        <v>1</v>
      </c>
      <c r="V75">
        <v>5</v>
      </c>
      <c r="W75">
        <v>5</v>
      </c>
      <c r="X75">
        <v>1</v>
      </c>
      <c r="Y75">
        <v>5</v>
      </c>
      <c r="Z75">
        <v>5</v>
      </c>
      <c r="AA75">
        <v>5</v>
      </c>
      <c r="AB75">
        <v>4</v>
      </c>
      <c r="AC75">
        <v>5</v>
      </c>
      <c r="AD75">
        <v>5</v>
      </c>
      <c r="AE75">
        <v>6</v>
      </c>
      <c r="AF75">
        <v>5</v>
      </c>
      <c r="AG75">
        <v>6</v>
      </c>
      <c r="AH75">
        <v>6</v>
      </c>
      <c r="AI75">
        <v>6</v>
      </c>
      <c r="AJ75">
        <v>5</v>
      </c>
    </row>
    <row r="76" spans="1:36" x14ac:dyDescent="0.55000000000000004">
      <c r="A76" s="6">
        <v>74</v>
      </c>
      <c r="B76" s="6" t="s">
        <v>454</v>
      </c>
      <c r="C76" s="6" t="s">
        <v>3</v>
      </c>
      <c r="D76" s="6">
        <f>+VLOOKUP(bloque1[[#This Row],[emoción]],$C$83:$D$89,2,0)</f>
        <v>4</v>
      </c>
      <c r="E76" s="7">
        <v>4</v>
      </c>
      <c r="F76" s="7">
        <v>1</v>
      </c>
      <c r="G76" s="7">
        <v>4</v>
      </c>
      <c r="H76" s="7">
        <v>4</v>
      </c>
      <c r="I76" s="7">
        <v>6</v>
      </c>
      <c r="J76" s="7">
        <v>4</v>
      </c>
      <c r="K76" s="7">
        <v>4</v>
      </c>
      <c r="L76" s="7">
        <v>5</v>
      </c>
      <c r="M76">
        <v>4</v>
      </c>
      <c r="N76">
        <v>4</v>
      </c>
      <c r="O76">
        <v>3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7</v>
      </c>
      <c r="AI76">
        <v>4</v>
      </c>
      <c r="AJ76">
        <v>4</v>
      </c>
    </row>
    <row r="77" spans="1:36" x14ac:dyDescent="0.55000000000000004">
      <c r="A77" s="6">
        <v>75</v>
      </c>
      <c r="B77" s="6" t="s">
        <v>455</v>
      </c>
      <c r="C77" s="6" t="s">
        <v>6</v>
      </c>
      <c r="D77" s="6">
        <f>+VLOOKUP(bloque1[[#This Row],[emoción]],$C$83:$D$89,2,0)</f>
        <v>3</v>
      </c>
      <c r="E77" s="7">
        <v>3</v>
      </c>
      <c r="F77" s="7">
        <v>1</v>
      </c>
      <c r="G77" s="7">
        <v>7</v>
      </c>
      <c r="H77" s="7">
        <v>3</v>
      </c>
      <c r="I77" s="7">
        <v>7</v>
      </c>
      <c r="J77" s="7">
        <v>2</v>
      </c>
      <c r="K77" s="7">
        <v>3</v>
      </c>
      <c r="L77" s="7">
        <v>4</v>
      </c>
      <c r="M77">
        <v>1</v>
      </c>
      <c r="N77">
        <v>7</v>
      </c>
      <c r="O77">
        <v>7</v>
      </c>
      <c r="P77">
        <v>3</v>
      </c>
      <c r="Q77">
        <v>3</v>
      </c>
      <c r="R77">
        <v>5</v>
      </c>
      <c r="S77">
        <v>3</v>
      </c>
      <c r="T77">
        <v>3</v>
      </c>
      <c r="U77">
        <v>7</v>
      </c>
      <c r="V77">
        <v>7</v>
      </c>
      <c r="W77">
        <v>7</v>
      </c>
      <c r="X77">
        <v>7</v>
      </c>
      <c r="Y77">
        <v>7</v>
      </c>
      <c r="Z77">
        <v>7</v>
      </c>
      <c r="AA77">
        <v>7</v>
      </c>
      <c r="AB77">
        <v>3</v>
      </c>
      <c r="AC77">
        <v>3</v>
      </c>
      <c r="AD77">
        <v>7</v>
      </c>
      <c r="AE77">
        <v>7</v>
      </c>
      <c r="AF77">
        <v>3</v>
      </c>
      <c r="AG77">
        <v>7</v>
      </c>
      <c r="AH77">
        <v>5</v>
      </c>
      <c r="AI77">
        <v>3</v>
      </c>
      <c r="AJ77">
        <v>6</v>
      </c>
    </row>
    <row r="78" spans="1:36" x14ac:dyDescent="0.55000000000000004">
      <c r="A78" s="6">
        <v>76</v>
      </c>
      <c r="B78" s="6" t="s">
        <v>456</v>
      </c>
      <c r="C78" s="6" t="s">
        <v>6</v>
      </c>
      <c r="D78" s="6">
        <f>+VLOOKUP(bloque1[[#This Row],[emoción]],$C$83:$D$89,2,0)</f>
        <v>3</v>
      </c>
      <c r="E78" s="7">
        <v>6</v>
      </c>
      <c r="F78" s="7">
        <v>1</v>
      </c>
      <c r="G78" s="7">
        <v>1</v>
      </c>
      <c r="H78" s="10">
        <v>0</v>
      </c>
      <c r="I78" s="7">
        <v>3</v>
      </c>
      <c r="J78" s="7">
        <v>1</v>
      </c>
      <c r="K78" s="7">
        <v>3</v>
      </c>
      <c r="L78" s="7">
        <v>1</v>
      </c>
      <c r="M78">
        <v>4</v>
      </c>
      <c r="N78">
        <v>3</v>
      </c>
      <c r="O78">
        <v>3</v>
      </c>
      <c r="P78">
        <v>1</v>
      </c>
      <c r="Q78">
        <v>4</v>
      </c>
      <c r="R78">
        <v>1</v>
      </c>
      <c r="S78">
        <v>3</v>
      </c>
      <c r="T78">
        <v>3</v>
      </c>
      <c r="U78">
        <v>1</v>
      </c>
      <c r="V78">
        <v>1</v>
      </c>
      <c r="W78">
        <v>1</v>
      </c>
      <c r="X78">
        <v>1</v>
      </c>
      <c r="Y78">
        <v>3</v>
      </c>
      <c r="Z78">
        <v>3</v>
      </c>
      <c r="AA78">
        <v>3</v>
      </c>
      <c r="AB78">
        <v>1</v>
      </c>
      <c r="AC78">
        <v>1</v>
      </c>
      <c r="AD78">
        <v>1</v>
      </c>
      <c r="AE78">
        <v>3</v>
      </c>
      <c r="AF78">
        <v>3</v>
      </c>
      <c r="AG78">
        <v>1</v>
      </c>
      <c r="AH78">
        <v>1</v>
      </c>
      <c r="AI78">
        <v>5</v>
      </c>
      <c r="AJ78">
        <v>1</v>
      </c>
    </row>
    <row r="79" spans="1:36" x14ac:dyDescent="0.55000000000000004">
      <c r="A79" s="6">
        <v>77</v>
      </c>
      <c r="B79" s="6" t="s">
        <v>457</v>
      </c>
      <c r="C79" s="6" t="s">
        <v>3</v>
      </c>
      <c r="D79" s="6">
        <f>+VLOOKUP(bloque1[[#This Row],[emoción]],$C$83:$D$89,2,0)</f>
        <v>4</v>
      </c>
      <c r="E79" s="7">
        <v>7</v>
      </c>
      <c r="F79" s="7">
        <v>4</v>
      </c>
      <c r="G79" s="7">
        <v>4</v>
      </c>
      <c r="H79" s="7">
        <v>4</v>
      </c>
      <c r="I79" s="7">
        <v>4</v>
      </c>
      <c r="J79" s="7">
        <v>4</v>
      </c>
      <c r="K79" s="7">
        <v>4</v>
      </c>
      <c r="L79" s="7">
        <v>4</v>
      </c>
      <c r="M79">
        <v>1</v>
      </c>
      <c r="N79">
        <v>4</v>
      </c>
      <c r="O79">
        <v>4</v>
      </c>
      <c r="P79">
        <v>4</v>
      </c>
      <c r="Q79">
        <v>4</v>
      </c>
      <c r="R79">
        <v>6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</row>
    <row r="80" spans="1:36" x14ac:dyDescent="0.55000000000000004">
      <c r="A80" s="6">
        <v>78</v>
      </c>
      <c r="B80" s="6" t="s">
        <v>458</v>
      </c>
      <c r="C80" s="6" t="s">
        <v>2</v>
      </c>
      <c r="D80" s="6">
        <f>+VLOOKUP(bloque1[[#This Row],[emoción]],$C$83:$D$89,2,0)</f>
        <v>1</v>
      </c>
      <c r="E80" s="8">
        <v>6</v>
      </c>
      <c r="F80" s="8">
        <v>1</v>
      </c>
      <c r="G80" s="8">
        <v>1</v>
      </c>
      <c r="H80" s="11">
        <v>0</v>
      </c>
      <c r="I80" s="8">
        <v>1</v>
      </c>
      <c r="J80" s="8">
        <v>1</v>
      </c>
      <c r="K80" s="8">
        <v>1</v>
      </c>
      <c r="L80" s="8">
        <v>1</v>
      </c>
      <c r="N80">
        <v>1</v>
      </c>
      <c r="O80">
        <v>1</v>
      </c>
      <c r="P80">
        <v>1</v>
      </c>
      <c r="Q80">
        <v>7</v>
      </c>
      <c r="R80">
        <v>5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</row>
    <row r="81" spans="1:36" x14ac:dyDescent="0.55000000000000004">
      <c r="A81" s="6">
        <v>79</v>
      </c>
      <c r="B81" s="6" t="s">
        <v>459</v>
      </c>
      <c r="C81" s="6" t="s">
        <v>3</v>
      </c>
      <c r="D81" s="6">
        <f>+VLOOKUP(bloque1[[#This Row],[emoción]],$C$83:$D$89,2,0)</f>
        <v>4</v>
      </c>
      <c r="E81" s="7">
        <v>4</v>
      </c>
      <c r="F81" s="9">
        <v>4</v>
      </c>
      <c r="G81" s="7">
        <v>4</v>
      </c>
      <c r="H81" s="7">
        <v>4</v>
      </c>
      <c r="I81" s="7">
        <v>4</v>
      </c>
      <c r="J81" s="7">
        <v>4</v>
      </c>
      <c r="K81" s="7">
        <v>4</v>
      </c>
      <c r="L81" s="7">
        <v>4</v>
      </c>
      <c r="M81">
        <v>4</v>
      </c>
      <c r="N81">
        <v>4</v>
      </c>
      <c r="O81">
        <v>4</v>
      </c>
      <c r="P81">
        <v>4</v>
      </c>
      <c r="Q81">
        <v>1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</row>
    <row r="83" spans="1:36" x14ac:dyDescent="0.55000000000000004">
      <c r="C83" t="s">
        <v>2</v>
      </c>
      <c r="D83">
        <v>1</v>
      </c>
    </row>
    <row r="84" spans="1:36" x14ac:dyDescent="0.55000000000000004">
      <c r="C84" t="s">
        <v>1</v>
      </c>
      <c r="D84">
        <v>2</v>
      </c>
    </row>
    <row r="85" spans="1:36" x14ac:dyDescent="0.55000000000000004">
      <c r="C85" t="s">
        <v>6</v>
      </c>
      <c r="D85">
        <v>3</v>
      </c>
    </row>
    <row r="86" spans="1:36" x14ac:dyDescent="0.55000000000000004">
      <c r="C86" t="s">
        <v>3</v>
      </c>
      <c r="D86">
        <v>4</v>
      </c>
    </row>
    <row r="87" spans="1:36" x14ac:dyDescent="0.55000000000000004">
      <c r="C87" t="s">
        <v>4</v>
      </c>
      <c r="D87">
        <v>5</v>
      </c>
    </row>
    <row r="88" spans="1:36" x14ac:dyDescent="0.55000000000000004">
      <c r="C88" t="s">
        <v>5</v>
      </c>
      <c r="D88">
        <v>6</v>
      </c>
    </row>
    <row r="89" spans="1:36" x14ac:dyDescent="0.55000000000000004">
      <c r="C89" t="s">
        <v>0</v>
      </c>
      <c r="D89">
        <v>7</v>
      </c>
    </row>
    <row r="90" spans="1:36" x14ac:dyDescent="0.55000000000000004">
      <c r="C90" t="s">
        <v>8</v>
      </c>
    </row>
  </sheetData>
  <conditionalFormatting sqref="S2">
    <cfRule type="containsBlanks" priority="35" stopIfTrue="1">
      <formula>LEN(TRIM(S2))=0</formula>
    </cfRule>
    <cfRule type="duplicateValues" dxfId="516" priority="36"/>
  </conditionalFormatting>
  <conditionalFormatting sqref="T2">
    <cfRule type="containsBlanks" priority="33" stopIfTrue="1">
      <formula>LEN(TRIM(T2))=0</formula>
    </cfRule>
    <cfRule type="duplicateValues" dxfId="515" priority="34"/>
  </conditionalFormatting>
  <conditionalFormatting sqref="U2">
    <cfRule type="containsBlanks" priority="31" stopIfTrue="1">
      <formula>LEN(TRIM(U2))=0</formula>
    </cfRule>
    <cfRule type="duplicateValues" dxfId="514" priority="32"/>
  </conditionalFormatting>
  <conditionalFormatting sqref="V2">
    <cfRule type="containsBlanks" priority="29" stopIfTrue="1">
      <formula>LEN(TRIM(V2))=0</formula>
    </cfRule>
    <cfRule type="duplicateValues" dxfId="513" priority="30"/>
  </conditionalFormatting>
  <conditionalFormatting sqref="W2">
    <cfRule type="containsBlanks" priority="27" stopIfTrue="1">
      <formula>LEN(TRIM(W2))=0</formula>
    </cfRule>
    <cfRule type="duplicateValues" dxfId="512" priority="28"/>
  </conditionalFormatting>
  <conditionalFormatting sqref="X2">
    <cfRule type="containsBlanks" priority="25" stopIfTrue="1">
      <formula>LEN(TRIM(X2))=0</formula>
    </cfRule>
    <cfRule type="duplicateValues" dxfId="511" priority="26"/>
  </conditionalFormatting>
  <conditionalFormatting sqref="Y2">
    <cfRule type="containsBlanks" priority="23" stopIfTrue="1">
      <formula>LEN(TRIM(Y2))=0</formula>
    </cfRule>
    <cfRule type="duplicateValues" dxfId="510" priority="24"/>
  </conditionalFormatting>
  <conditionalFormatting sqref="Z2">
    <cfRule type="containsBlanks" priority="21" stopIfTrue="1">
      <formula>LEN(TRIM(Z2))=0</formula>
    </cfRule>
    <cfRule type="duplicateValues" dxfId="509" priority="22"/>
  </conditionalFormatting>
  <conditionalFormatting sqref="AA2">
    <cfRule type="containsBlanks" priority="19" stopIfTrue="1">
      <formula>LEN(TRIM(AA2))=0</formula>
    </cfRule>
    <cfRule type="duplicateValues" dxfId="508" priority="20"/>
  </conditionalFormatting>
  <conditionalFormatting sqref="AB2">
    <cfRule type="containsBlanks" priority="17" stopIfTrue="1">
      <formula>LEN(TRIM(AB2))=0</formula>
    </cfRule>
    <cfRule type="duplicateValues" dxfId="507" priority="18"/>
  </conditionalFormatting>
  <conditionalFormatting sqref="AC2">
    <cfRule type="containsBlanks" priority="15" stopIfTrue="1">
      <formula>LEN(TRIM(AC2))=0</formula>
    </cfRule>
    <cfRule type="duplicateValues" dxfId="506" priority="16"/>
  </conditionalFormatting>
  <conditionalFormatting sqref="AD2">
    <cfRule type="containsBlanks" priority="13" stopIfTrue="1">
      <formula>LEN(TRIM(AD2))=0</formula>
    </cfRule>
    <cfRule type="duplicateValues" dxfId="505" priority="14"/>
  </conditionalFormatting>
  <conditionalFormatting sqref="AE2">
    <cfRule type="containsBlanks" priority="11" stopIfTrue="1">
      <formula>LEN(TRIM(AE2))=0</formula>
    </cfRule>
    <cfRule type="duplicateValues" dxfId="504" priority="12"/>
  </conditionalFormatting>
  <conditionalFormatting sqref="AF2">
    <cfRule type="containsBlanks" priority="9" stopIfTrue="1">
      <formula>LEN(TRIM(AF2))=0</formula>
    </cfRule>
    <cfRule type="duplicateValues" dxfId="503" priority="10"/>
  </conditionalFormatting>
  <conditionalFormatting sqref="AG2">
    <cfRule type="containsBlanks" priority="7" stopIfTrue="1">
      <formula>LEN(TRIM(AG2))=0</formula>
    </cfRule>
    <cfRule type="duplicateValues" dxfId="502" priority="8"/>
  </conditionalFormatting>
  <conditionalFormatting sqref="AH2">
    <cfRule type="containsBlanks" priority="5" stopIfTrue="1">
      <formula>LEN(TRIM(AH2))=0</formula>
    </cfRule>
    <cfRule type="duplicateValues" dxfId="501" priority="6"/>
  </conditionalFormatting>
  <conditionalFormatting sqref="AI2">
    <cfRule type="containsBlanks" priority="3" stopIfTrue="1">
      <formula>LEN(TRIM(AI2))=0</formula>
    </cfRule>
    <cfRule type="duplicateValues" dxfId="500" priority="4"/>
  </conditionalFormatting>
  <conditionalFormatting sqref="AJ2">
    <cfRule type="containsBlanks" priority="1" stopIfTrue="1">
      <formula>LEN(TRIM(AJ2))=0</formula>
    </cfRule>
    <cfRule type="duplicateValues" dxfId="499" priority="2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9A3E-F536-4259-9430-6CF390ED8B7C}">
  <sheetPr>
    <tabColor rgb="FF00B0F0"/>
  </sheetPr>
  <dimension ref="A7:K88"/>
  <sheetViews>
    <sheetView topLeftCell="A2" workbookViewId="0">
      <pane xSplit="2" ySplit="7" topLeftCell="C9" activePane="bottomRight" state="frozen"/>
      <selection activeCell="G10" sqref="G10"/>
      <selection pane="topRight" activeCell="G10" sqref="G10"/>
      <selection pane="bottomLeft" activeCell="G10" sqref="G10"/>
      <selection pane="bottomRight" activeCell="L22" sqref="L22"/>
    </sheetView>
  </sheetViews>
  <sheetFormatPr baseColWidth="10" defaultRowHeight="14.4" x14ac:dyDescent="0.55000000000000004"/>
  <cols>
    <col min="1" max="1" width="12.578125" bestFit="1" customWidth="1"/>
    <col min="2" max="2" width="17.578125" bestFit="1" customWidth="1"/>
    <col min="3" max="3" width="9.5234375" bestFit="1" customWidth="1"/>
    <col min="4" max="4" width="10.89453125" bestFit="1" customWidth="1"/>
    <col min="5" max="5" width="7.5234375" bestFit="1" customWidth="1"/>
    <col min="6" max="7" width="6.62890625" bestFit="1" customWidth="1"/>
    <col min="8" max="8" width="6.5234375" bestFit="1" customWidth="1"/>
    <col min="9" max="10" width="6.62890625" bestFit="1" customWidth="1"/>
    <col min="11" max="11" width="5.62890625" bestFit="1" customWidth="1"/>
  </cols>
  <sheetData>
    <row r="7" spans="1:11" x14ac:dyDescent="0.55000000000000004">
      <c r="A7" s="2" t="s">
        <v>13</v>
      </c>
      <c r="D7" s="2" t="s">
        <v>10</v>
      </c>
    </row>
    <row r="8" spans="1:11" x14ac:dyDescent="0.55000000000000004">
      <c r="A8" s="2" t="s">
        <v>31</v>
      </c>
      <c r="B8" s="2" t="s">
        <v>380</v>
      </c>
      <c r="C8" s="2" t="s">
        <v>14</v>
      </c>
      <c r="D8">
        <v>1</v>
      </c>
      <c r="E8">
        <v>2</v>
      </c>
      <c r="F8">
        <v>3</v>
      </c>
      <c r="G8">
        <v>4</v>
      </c>
      <c r="H8">
        <v>5</v>
      </c>
      <c r="I8">
        <v>6</v>
      </c>
      <c r="J8">
        <v>7</v>
      </c>
      <c r="K8">
        <v>0</v>
      </c>
    </row>
    <row r="9" spans="1:11" x14ac:dyDescent="0.55000000000000004">
      <c r="A9">
        <v>1</v>
      </c>
      <c r="B9" t="s">
        <v>460</v>
      </c>
      <c r="C9">
        <v>1</v>
      </c>
      <c r="D9" s="4">
        <v>0.55172413793103448</v>
      </c>
      <c r="E9" s="4">
        <v>0</v>
      </c>
      <c r="F9" s="4">
        <v>3.4482758620689655E-2</v>
      </c>
      <c r="G9" s="4">
        <v>0</v>
      </c>
      <c r="H9" s="4">
        <v>6.8965517241379309E-2</v>
      </c>
      <c r="I9" s="4">
        <v>0.31034482758620691</v>
      </c>
      <c r="J9" s="4">
        <v>3.4482758620689655E-2</v>
      </c>
      <c r="K9" s="4">
        <v>0</v>
      </c>
    </row>
    <row r="10" spans="1:11" x14ac:dyDescent="0.55000000000000004">
      <c r="A10">
        <v>2</v>
      </c>
      <c r="B10" t="s">
        <v>461</v>
      </c>
      <c r="C10">
        <v>3</v>
      </c>
      <c r="D10" s="4">
        <v>0</v>
      </c>
      <c r="E10" s="4">
        <v>0</v>
      </c>
      <c r="F10" s="4">
        <v>0.93103448275862066</v>
      </c>
      <c r="G10" s="4">
        <v>0</v>
      </c>
      <c r="H10" s="4">
        <v>3.4482758620689655E-2</v>
      </c>
      <c r="I10" s="4">
        <v>3.4482758620689655E-2</v>
      </c>
      <c r="J10" s="4">
        <v>0</v>
      </c>
      <c r="K10" s="4">
        <v>0</v>
      </c>
    </row>
    <row r="11" spans="1:11" x14ac:dyDescent="0.55000000000000004">
      <c r="A11">
        <v>3</v>
      </c>
      <c r="B11" t="s">
        <v>462</v>
      </c>
      <c r="C11">
        <v>5</v>
      </c>
      <c r="D11" s="4">
        <v>0.20689655172413793</v>
      </c>
      <c r="E11" s="4">
        <v>0</v>
      </c>
      <c r="F11" s="4">
        <v>0</v>
      </c>
      <c r="G11" s="4">
        <v>6.8965517241379309E-2</v>
      </c>
      <c r="H11" s="4">
        <v>0.37931034482758619</v>
      </c>
      <c r="I11" s="4">
        <v>0.13793103448275862</v>
      </c>
      <c r="J11" s="4">
        <v>0.20689655172413793</v>
      </c>
      <c r="K11" s="4">
        <v>0</v>
      </c>
    </row>
    <row r="12" spans="1:11" x14ac:dyDescent="0.55000000000000004">
      <c r="A12">
        <v>4</v>
      </c>
      <c r="B12" t="s">
        <v>463</v>
      </c>
      <c r="C12">
        <v>2</v>
      </c>
      <c r="D12" s="4">
        <v>0</v>
      </c>
      <c r="E12" s="4">
        <v>0.89655172413793105</v>
      </c>
      <c r="F12" s="4">
        <v>3.4482758620689655E-2</v>
      </c>
      <c r="G12" s="4">
        <v>0</v>
      </c>
      <c r="H12" s="4">
        <v>0</v>
      </c>
      <c r="I12" s="4">
        <v>3.4482758620689655E-2</v>
      </c>
      <c r="J12" s="4">
        <v>3.4482758620689655E-2</v>
      </c>
      <c r="K12" s="4">
        <v>0</v>
      </c>
    </row>
    <row r="13" spans="1:11" x14ac:dyDescent="0.55000000000000004">
      <c r="A13">
        <v>5</v>
      </c>
      <c r="B13" t="s">
        <v>464</v>
      </c>
      <c r="C13">
        <v>3</v>
      </c>
      <c r="D13" s="4">
        <v>0</v>
      </c>
      <c r="E13" s="4">
        <v>0</v>
      </c>
      <c r="F13" s="4">
        <v>0.82758620689655171</v>
      </c>
      <c r="G13" s="4">
        <v>6.8965517241379309E-2</v>
      </c>
      <c r="H13" s="4">
        <v>6.8965517241379309E-2</v>
      </c>
      <c r="I13" s="4">
        <v>3.4482758620689655E-2</v>
      </c>
      <c r="J13" s="4">
        <v>0</v>
      </c>
      <c r="K13" s="4">
        <v>0</v>
      </c>
    </row>
    <row r="14" spans="1:11" x14ac:dyDescent="0.55000000000000004">
      <c r="A14">
        <v>6</v>
      </c>
      <c r="B14" t="s">
        <v>465</v>
      </c>
      <c r="C14">
        <v>4</v>
      </c>
      <c r="D14" s="4">
        <v>3.4482758620689655E-2</v>
      </c>
      <c r="E14" s="4">
        <v>0</v>
      </c>
      <c r="F14" s="4">
        <v>0</v>
      </c>
      <c r="G14" s="4">
        <v>0.89655172413793105</v>
      </c>
      <c r="H14" s="4">
        <v>3.4482758620689655E-2</v>
      </c>
      <c r="I14" s="4">
        <v>3.4482758620689655E-2</v>
      </c>
      <c r="J14" s="4">
        <v>0</v>
      </c>
      <c r="K14" s="4">
        <v>0</v>
      </c>
    </row>
    <row r="15" spans="1:11" x14ac:dyDescent="0.55000000000000004">
      <c r="A15">
        <v>7</v>
      </c>
      <c r="B15" t="s">
        <v>466</v>
      </c>
      <c r="C15">
        <v>4</v>
      </c>
      <c r="D15" s="4">
        <v>0</v>
      </c>
      <c r="E15" s="4">
        <v>3.4482758620689655E-2</v>
      </c>
      <c r="F15" s="4">
        <v>0</v>
      </c>
      <c r="G15" s="4">
        <v>0.89655172413793105</v>
      </c>
      <c r="H15" s="4">
        <v>0</v>
      </c>
      <c r="I15" s="4">
        <v>0</v>
      </c>
      <c r="J15" s="4">
        <v>6.8965517241379309E-2</v>
      </c>
      <c r="K15" s="4">
        <v>0</v>
      </c>
    </row>
    <row r="16" spans="1:11" x14ac:dyDescent="0.55000000000000004">
      <c r="A16">
        <v>8</v>
      </c>
      <c r="B16" t="s">
        <v>467</v>
      </c>
      <c r="C16">
        <v>4</v>
      </c>
      <c r="D16" s="4">
        <v>0.68965517241379315</v>
      </c>
      <c r="E16" s="4">
        <v>6.8965517241379309E-2</v>
      </c>
      <c r="F16" s="4">
        <v>6.8965517241379309E-2</v>
      </c>
      <c r="G16" s="4">
        <v>0</v>
      </c>
      <c r="H16" s="4">
        <v>0.10344827586206896</v>
      </c>
      <c r="I16" s="4">
        <v>3.4482758620689655E-2</v>
      </c>
      <c r="J16" s="4">
        <v>3.4482758620689655E-2</v>
      </c>
      <c r="K16" s="4">
        <v>0</v>
      </c>
    </row>
    <row r="17" spans="1:11" x14ac:dyDescent="0.55000000000000004">
      <c r="A17">
        <v>9</v>
      </c>
      <c r="B17" t="s">
        <v>468</v>
      </c>
      <c r="C17">
        <v>5</v>
      </c>
      <c r="D17" s="4">
        <v>0</v>
      </c>
      <c r="E17" s="4">
        <v>0.31034482758620691</v>
      </c>
      <c r="F17" s="4">
        <v>0</v>
      </c>
      <c r="G17" s="4">
        <v>0</v>
      </c>
      <c r="H17" s="4">
        <v>0.13793103448275862</v>
      </c>
      <c r="I17" s="4">
        <v>0.55172413793103448</v>
      </c>
      <c r="J17" s="4">
        <v>0</v>
      </c>
      <c r="K17" s="4">
        <v>0</v>
      </c>
    </row>
    <row r="18" spans="1:11" x14ac:dyDescent="0.55000000000000004">
      <c r="A18">
        <v>10</v>
      </c>
      <c r="B18" t="s">
        <v>469</v>
      </c>
      <c r="C18">
        <v>1</v>
      </c>
      <c r="D18" s="4">
        <v>0.68965517241379315</v>
      </c>
      <c r="E18" s="4">
        <v>3.4482758620689655E-2</v>
      </c>
      <c r="F18" s="4">
        <v>3.4482758620689655E-2</v>
      </c>
      <c r="G18" s="4">
        <v>0</v>
      </c>
      <c r="H18" s="4">
        <v>0.10344827586206896</v>
      </c>
      <c r="I18" s="4">
        <v>6.8965517241379309E-2</v>
      </c>
      <c r="J18" s="4">
        <v>6.8965517241379309E-2</v>
      </c>
      <c r="K18" s="4">
        <v>0</v>
      </c>
    </row>
    <row r="19" spans="1:11" x14ac:dyDescent="0.55000000000000004">
      <c r="A19">
        <v>11</v>
      </c>
      <c r="B19" t="s">
        <v>470</v>
      </c>
      <c r="C19">
        <v>1</v>
      </c>
      <c r="D19" s="4">
        <v>0.75862068965517238</v>
      </c>
      <c r="E19" s="4">
        <v>3.4482758620689655E-2</v>
      </c>
      <c r="F19" s="4">
        <v>3.4482758620689655E-2</v>
      </c>
      <c r="G19" s="4">
        <v>0</v>
      </c>
      <c r="H19" s="4">
        <v>6.8965517241379309E-2</v>
      </c>
      <c r="I19" s="4">
        <v>3.4482758620689655E-2</v>
      </c>
      <c r="J19" s="4">
        <v>3.4482758620689655E-2</v>
      </c>
      <c r="K19" s="4">
        <v>3.4482758620689655E-2</v>
      </c>
    </row>
    <row r="20" spans="1:11" x14ac:dyDescent="0.55000000000000004">
      <c r="A20">
        <v>12</v>
      </c>
      <c r="B20" t="s">
        <v>471</v>
      </c>
      <c r="C20">
        <v>4</v>
      </c>
      <c r="D20" s="4">
        <v>3.4482758620689655E-2</v>
      </c>
      <c r="E20" s="4">
        <v>0</v>
      </c>
      <c r="F20" s="4">
        <v>0.13793103448275862</v>
      </c>
      <c r="G20" s="4">
        <v>0.65517241379310343</v>
      </c>
      <c r="H20" s="4">
        <v>6.8965517241379309E-2</v>
      </c>
      <c r="I20" s="4">
        <v>0</v>
      </c>
      <c r="J20" s="4">
        <v>0.10344827586206896</v>
      </c>
      <c r="K20" s="4">
        <v>0</v>
      </c>
    </row>
    <row r="21" spans="1:11" x14ac:dyDescent="0.55000000000000004">
      <c r="A21">
        <v>13</v>
      </c>
      <c r="B21" t="s">
        <v>472</v>
      </c>
      <c r="C21">
        <v>1</v>
      </c>
      <c r="D21" s="4">
        <v>0.75862068965517238</v>
      </c>
      <c r="E21" s="4">
        <v>6.8965517241379309E-2</v>
      </c>
      <c r="F21" s="4">
        <v>3.4482758620689655E-2</v>
      </c>
      <c r="G21" s="4">
        <v>3.4482758620689655E-2</v>
      </c>
      <c r="H21" s="4">
        <v>6.8965517241379309E-2</v>
      </c>
      <c r="I21" s="4">
        <v>3.4482758620689655E-2</v>
      </c>
      <c r="J21" s="4">
        <v>0</v>
      </c>
      <c r="K21" s="4">
        <v>0</v>
      </c>
    </row>
    <row r="22" spans="1:11" x14ac:dyDescent="0.55000000000000004">
      <c r="A22">
        <v>14</v>
      </c>
      <c r="B22" t="s">
        <v>473</v>
      </c>
      <c r="C22">
        <v>2</v>
      </c>
      <c r="D22" s="4">
        <v>3.4482758620689655E-2</v>
      </c>
      <c r="E22" s="4">
        <v>0.93103448275862066</v>
      </c>
      <c r="F22" s="4">
        <v>0</v>
      </c>
      <c r="G22" s="4">
        <v>0</v>
      </c>
      <c r="H22" s="4">
        <v>0</v>
      </c>
      <c r="I22" s="4">
        <v>3.4482758620689655E-2</v>
      </c>
      <c r="J22" s="4">
        <v>0</v>
      </c>
      <c r="K22" s="4">
        <v>0</v>
      </c>
    </row>
    <row r="23" spans="1:11" x14ac:dyDescent="0.55000000000000004">
      <c r="A23">
        <v>15</v>
      </c>
      <c r="B23" t="s">
        <v>474</v>
      </c>
      <c r="C23">
        <v>3</v>
      </c>
      <c r="D23" s="4">
        <v>3.4482758620689655E-2</v>
      </c>
      <c r="E23" s="4">
        <v>3.4482758620689655E-2</v>
      </c>
      <c r="F23" s="4">
        <v>0.62068965517241381</v>
      </c>
      <c r="G23" s="4">
        <v>0.17241379310344829</v>
      </c>
      <c r="H23" s="4">
        <v>3.4482758620689655E-2</v>
      </c>
      <c r="I23" s="4">
        <v>0</v>
      </c>
      <c r="J23" s="4">
        <v>0.10344827586206896</v>
      </c>
      <c r="K23" s="4">
        <v>0</v>
      </c>
    </row>
    <row r="24" spans="1:11" x14ac:dyDescent="0.55000000000000004">
      <c r="A24">
        <v>16</v>
      </c>
      <c r="B24" t="s">
        <v>475</v>
      </c>
      <c r="C24">
        <v>7</v>
      </c>
      <c r="D24" s="4">
        <v>0</v>
      </c>
      <c r="E24" s="4">
        <v>3.4482758620689655E-2</v>
      </c>
      <c r="F24" s="4">
        <v>0</v>
      </c>
      <c r="G24" s="4">
        <v>0</v>
      </c>
      <c r="H24" s="4">
        <v>0.13793103448275862</v>
      </c>
      <c r="I24" s="4">
        <v>0.51724137931034486</v>
      </c>
      <c r="J24" s="4">
        <v>0.31034482758620691</v>
      </c>
      <c r="K24" s="4">
        <v>0</v>
      </c>
    </row>
    <row r="25" spans="1:11" x14ac:dyDescent="0.55000000000000004">
      <c r="A25">
        <v>17</v>
      </c>
      <c r="B25" t="s">
        <v>476</v>
      </c>
      <c r="C25">
        <v>6</v>
      </c>
      <c r="D25" s="4">
        <v>0</v>
      </c>
      <c r="E25" s="4">
        <v>0.10344827586206896</v>
      </c>
      <c r="F25" s="4">
        <v>0</v>
      </c>
      <c r="G25" s="4">
        <v>0</v>
      </c>
      <c r="H25" s="4">
        <v>0</v>
      </c>
      <c r="I25" s="4">
        <v>0.86206896551724133</v>
      </c>
      <c r="J25" s="4">
        <v>0</v>
      </c>
      <c r="K25" s="4">
        <v>3.4482758620689655E-2</v>
      </c>
    </row>
    <row r="26" spans="1:11" x14ac:dyDescent="0.55000000000000004">
      <c r="A26">
        <v>18</v>
      </c>
      <c r="B26" t="s">
        <v>477</v>
      </c>
      <c r="C26">
        <v>7</v>
      </c>
      <c r="D26" s="4">
        <v>3.4482758620689655E-2</v>
      </c>
      <c r="E26" s="4">
        <v>0</v>
      </c>
      <c r="F26" s="4">
        <v>0</v>
      </c>
      <c r="G26" s="4">
        <v>3.4482758620689655E-2</v>
      </c>
      <c r="H26" s="4">
        <v>6.8965517241379309E-2</v>
      </c>
      <c r="I26" s="4">
        <v>3.4482758620689655E-2</v>
      </c>
      <c r="J26" s="4">
        <v>0.82758620689655171</v>
      </c>
      <c r="K26" s="4">
        <v>0</v>
      </c>
    </row>
    <row r="27" spans="1:11" x14ac:dyDescent="0.55000000000000004">
      <c r="A27">
        <v>19</v>
      </c>
      <c r="B27" t="s">
        <v>478</v>
      </c>
      <c r="C27">
        <v>6</v>
      </c>
      <c r="D27" s="4">
        <v>3.4482758620689655E-2</v>
      </c>
      <c r="E27" s="4">
        <v>0</v>
      </c>
      <c r="F27" s="4">
        <v>0</v>
      </c>
      <c r="G27" s="4">
        <v>0</v>
      </c>
      <c r="H27" s="4">
        <v>0.17241379310344829</v>
      </c>
      <c r="I27" s="4">
        <v>0.7931034482758621</v>
      </c>
      <c r="J27" s="4">
        <v>0</v>
      </c>
      <c r="K27" s="4">
        <v>0</v>
      </c>
    </row>
    <row r="28" spans="1:11" x14ac:dyDescent="0.55000000000000004">
      <c r="A28">
        <v>20</v>
      </c>
      <c r="B28" t="s">
        <v>479</v>
      </c>
      <c r="C28">
        <v>1</v>
      </c>
      <c r="D28" s="4">
        <v>0.7931034482758621</v>
      </c>
      <c r="E28" s="4">
        <v>0</v>
      </c>
      <c r="F28" s="4">
        <v>3.4482758620689655E-2</v>
      </c>
      <c r="G28" s="4">
        <v>0</v>
      </c>
      <c r="H28" s="4">
        <v>0.10344827586206896</v>
      </c>
      <c r="I28" s="4">
        <v>3.4482758620689655E-2</v>
      </c>
      <c r="J28" s="4">
        <v>3.4482758620689655E-2</v>
      </c>
      <c r="K28" s="4">
        <v>0</v>
      </c>
    </row>
    <row r="29" spans="1:11" x14ac:dyDescent="0.55000000000000004">
      <c r="A29">
        <v>21</v>
      </c>
      <c r="B29" t="s">
        <v>480</v>
      </c>
      <c r="C29">
        <v>1</v>
      </c>
      <c r="D29" s="4">
        <v>0.82758620689655171</v>
      </c>
      <c r="E29" s="4">
        <v>3.4482758620689655E-2</v>
      </c>
      <c r="F29" s="4">
        <v>6.8965517241379309E-2</v>
      </c>
      <c r="G29" s="4">
        <v>0</v>
      </c>
      <c r="H29" s="4">
        <v>3.4482758620689655E-2</v>
      </c>
      <c r="I29" s="4">
        <v>3.4482758620689655E-2</v>
      </c>
      <c r="J29" s="4">
        <v>0</v>
      </c>
      <c r="K29" s="4">
        <v>0</v>
      </c>
    </row>
    <row r="30" spans="1:11" x14ac:dyDescent="0.55000000000000004">
      <c r="A30">
        <v>22</v>
      </c>
      <c r="B30" t="s">
        <v>481</v>
      </c>
      <c r="C30">
        <v>2</v>
      </c>
      <c r="D30" s="4">
        <v>0</v>
      </c>
      <c r="E30" s="4">
        <v>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</row>
    <row r="31" spans="1:11" x14ac:dyDescent="0.55000000000000004">
      <c r="A31">
        <v>23</v>
      </c>
      <c r="B31" t="s">
        <v>482</v>
      </c>
      <c r="C31">
        <v>1</v>
      </c>
      <c r="D31" s="4">
        <v>0.89655172413793105</v>
      </c>
      <c r="E31" s="4">
        <v>0</v>
      </c>
      <c r="F31" s="4">
        <v>0.10344827586206896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</row>
    <row r="32" spans="1:11" x14ac:dyDescent="0.55000000000000004">
      <c r="A32">
        <v>24</v>
      </c>
      <c r="B32" t="s">
        <v>483</v>
      </c>
      <c r="C32">
        <v>4</v>
      </c>
      <c r="D32" s="4">
        <v>0</v>
      </c>
      <c r="E32" s="4">
        <v>6.8965517241379309E-2</v>
      </c>
      <c r="F32" s="4">
        <v>0</v>
      </c>
      <c r="G32" s="4">
        <v>0.93103448275862066</v>
      </c>
      <c r="H32" s="4">
        <v>0</v>
      </c>
      <c r="I32" s="4">
        <v>0</v>
      </c>
      <c r="J32" s="4">
        <v>0</v>
      </c>
      <c r="K32" s="4">
        <v>0</v>
      </c>
    </row>
    <row r="33" spans="1:11" x14ac:dyDescent="0.55000000000000004">
      <c r="A33">
        <v>25</v>
      </c>
      <c r="B33" t="s">
        <v>484</v>
      </c>
      <c r="C33">
        <v>4</v>
      </c>
      <c r="D33" s="4">
        <v>0</v>
      </c>
      <c r="E33" s="4">
        <v>6.8965517241379309E-2</v>
      </c>
      <c r="F33" s="4">
        <v>0</v>
      </c>
      <c r="G33" s="4">
        <v>0.72413793103448276</v>
      </c>
      <c r="H33" s="4">
        <v>6.8965517241379309E-2</v>
      </c>
      <c r="I33" s="4">
        <v>0</v>
      </c>
      <c r="J33" s="4">
        <v>0.13793103448275862</v>
      </c>
      <c r="K33" s="4">
        <v>0</v>
      </c>
    </row>
    <row r="34" spans="1:11" x14ac:dyDescent="0.55000000000000004">
      <c r="A34">
        <v>26</v>
      </c>
      <c r="B34" t="s">
        <v>485</v>
      </c>
      <c r="C34">
        <v>4</v>
      </c>
      <c r="D34" s="4">
        <v>3.4482758620689655E-2</v>
      </c>
      <c r="E34" s="4">
        <v>3.4482758620689655E-2</v>
      </c>
      <c r="F34" s="4">
        <v>0</v>
      </c>
      <c r="G34" s="4">
        <v>0.2413793103448276</v>
      </c>
      <c r="H34" s="4">
        <v>0.31034482758620691</v>
      </c>
      <c r="I34" s="4">
        <v>6.8965517241379309E-2</v>
      </c>
      <c r="J34" s="4">
        <v>0.31034482758620691</v>
      </c>
      <c r="K34" s="4">
        <v>0</v>
      </c>
    </row>
    <row r="35" spans="1:11" x14ac:dyDescent="0.55000000000000004">
      <c r="A35">
        <v>27</v>
      </c>
      <c r="B35" t="s">
        <v>486</v>
      </c>
      <c r="C35">
        <v>3</v>
      </c>
      <c r="D35" s="4">
        <v>0</v>
      </c>
      <c r="E35" s="4">
        <v>6.8965517241379309E-2</v>
      </c>
      <c r="F35" s="4">
        <v>0.86206896551724133</v>
      </c>
      <c r="G35" s="4">
        <v>3.4482758620689655E-2</v>
      </c>
      <c r="H35" s="4">
        <v>3.4482758620689655E-2</v>
      </c>
      <c r="I35" s="4">
        <v>0</v>
      </c>
      <c r="J35" s="4">
        <v>0</v>
      </c>
      <c r="K35" s="4">
        <v>0</v>
      </c>
    </row>
    <row r="36" spans="1:11" x14ac:dyDescent="0.55000000000000004">
      <c r="A36">
        <v>28</v>
      </c>
      <c r="B36" t="s">
        <v>487</v>
      </c>
      <c r="C36">
        <v>6</v>
      </c>
      <c r="D36" s="4">
        <v>0</v>
      </c>
      <c r="E36" s="4">
        <v>3.4482758620689655E-2</v>
      </c>
      <c r="F36" s="4">
        <v>0</v>
      </c>
      <c r="G36" s="4">
        <v>3.4482758620689655E-2</v>
      </c>
      <c r="H36" s="4">
        <v>0</v>
      </c>
      <c r="I36" s="4">
        <v>0.89655172413793105</v>
      </c>
      <c r="J36" s="4">
        <v>0</v>
      </c>
      <c r="K36" s="4">
        <v>3.4482758620689655E-2</v>
      </c>
    </row>
    <row r="37" spans="1:11" x14ac:dyDescent="0.55000000000000004">
      <c r="A37">
        <v>29</v>
      </c>
      <c r="B37" t="s">
        <v>488</v>
      </c>
      <c r="C37">
        <v>4</v>
      </c>
      <c r="D37" s="4">
        <v>0</v>
      </c>
      <c r="E37" s="4">
        <v>3.4482758620689655E-2</v>
      </c>
      <c r="F37" s="4">
        <v>0.34482758620689657</v>
      </c>
      <c r="G37" s="4">
        <v>0.44827586206896552</v>
      </c>
      <c r="H37" s="4">
        <v>3.4482758620689655E-2</v>
      </c>
      <c r="I37" s="4">
        <v>0</v>
      </c>
      <c r="J37" s="4">
        <v>0.13793103448275862</v>
      </c>
      <c r="K37" s="4">
        <v>0</v>
      </c>
    </row>
    <row r="38" spans="1:11" x14ac:dyDescent="0.55000000000000004">
      <c r="A38">
        <v>30</v>
      </c>
      <c r="B38" t="s">
        <v>489</v>
      </c>
      <c r="C38">
        <v>1</v>
      </c>
      <c r="D38" s="4">
        <v>0.7931034482758621</v>
      </c>
      <c r="E38" s="4">
        <v>3.4482758620689655E-2</v>
      </c>
      <c r="F38" s="4">
        <v>3.4482758620689655E-2</v>
      </c>
      <c r="G38" s="4">
        <v>3.4482758620689655E-2</v>
      </c>
      <c r="H38" s="4">
        <v>6.8965517241379309E-2</v>
      </c>
      <c r="I38" s="4">
        <v>0</v>
      </c>
      <c r="J38" s="4">
        <v>3.4482758620689655E-2</v>
      </c>
      <c r="K38" s="4">
        <v>0</v>
      </c>
    </row>
    <row r="39" spans="1:11" x14ac:dyDescent="0.55000000000000004">
      <c r="A39">
        <v>31</v>
      </c>
      <c r="B39" t="s">
        <v>490</v>
      </c>
      <c r="C39">
        <v>1</v>
      </c>
      <c r="D39" s="4">
        <v>0.82758620689655171</v>
      </c>
      <c r="E39" s="4">
        <v>3.4482758620689655E-2</v>
      </c>
      <c r="F39" s="4">
        <v>3.4482758620689655E-2</v>
      </c>
      <c r="G39" s="4">
        <v>3.4482758620689655E-2</v>
      </c>
      <c r="H39" s="4">
        <v>0</v>
      </c>
      <c r="I39" s="4">
        <v>0</v>
      </c>
      <c r="J39" s="4">
        <v>3.4482758620689655E-2</v>
      </c>
      <c r="K39" s="4">
        <v>3.4482758620689655E-2</v>
      </c>
    </row>
    <row r="40" spans="1:11" x14ac:dyDescent="0.55000000000000004">
      <c r="A40">
        <v>32</v>
      </c>
      <c r="B40" t="s">
        <v>491</v>
      </c>
      <c r="C40">
        <v>5</v>
      </c>
      <c r="D40" s="4">
        <v>3.4482758620689655E-2</v>
      </c>
      <c r="E40" s="4">
        <v>3.4482758620689655E-2</v>
      </c>
      <c r="F40" s="4">
        <v>3.4482758620689655E-2</v>
      </c>
      <c r="G40" s="4">
        <v>0</v>
      </c>
      <c r="H40" s="4">
        <v>0.31034482758620691</v>
      </c>
      <c r="I40" s="4">
        <v>0.51724137931034486</v>
      </c>
      <c r="J40" s="4">
        <v>6.8965517241379309E-2</v>
      </c>
      <c r="K40" s="4">
        <v>0</v>
      </c>
    </row>
    <row r="41" spans="1:11" x14ac:dyDescent="0.55000000000000004">
      <c r="A41">
        <v>33</v>
      </c>
      <c r="B41" t="s">
        <v>492</v>
      </c>
      <c r="C41">
        <v>1</v>
      </c>
      <c r="D41" s="4">
        <v>0.93103448275862066</v>
      </c>
      <c r="E41" s="4">
        <v>0</v>
      </c>
      <c r="F41" s="4">
        <v>3.4482758620689655E-2</v>
      </c>
      <c r="G41" s="4">
        <v>0</v>
      </c>
      <c r="H41" s="4">
        <v>0</v>
      </c>
      <c r="I41" s="4">
        <v>3.4482758620689655E-2</v>
      </c>
      <c r="J41" s="4">
        <v>0</v>
      </c>
      <c r="K41" s="4">
        <v>0</v>
      </c>
    </row>
    <row r="42" spans="1:11" x14ac:dyDescent="0.55000000000000004">
      <c r="A42">
        <v>34</v>
      </c>
      <c r="B42" t="s">
        <v>493</v>
      </c>
      <c r="C42">
        <v>1</v>
      </c>
      <c r="D42" s="4">
        <v>0.72413793103448276</v>
      </c>
      <c r="E42" s="4">
        <v>3.4482758620689655E-2</v>
      </c>
      <c r="F42" s="4">
        <v>6.8965517241379309E-2</v>
      </c>
      <c r="G42" s="4">
        <v>0</v>
      </c>
      <c r="H42" s="4">
        <v>0.10344827586206896</v>
      </c>
      <c r="I42" s="4">
        <v>3.4482758620689655E-2</v>
      </c>
      <c r="J42" s="4">
        <v>0</v>
      </c>
      <c r="K42" s="4">
        <v>3.4482758620689655E-2</v>
      </c>
    </row>
    <row r="43" spans="1:11" x14ac:dyDescent="0.55000000000000004">
      <c r="A43">
        <v>35</v>
      </c>
      <c r="B43" t="s">
        <v>494</v>
      </c>
      <c r="C43">
        <v>6</v>
      </c>
      <c r="D43" s="4">
        <v>0</v>
      </c>
      <c r="E43" s="4">
        <v>3.4482758620689655E-2</v>
      </c>
      <c r="F43" s="4">
        <v>0</v>
      </c>
      <c r="G43" s="4">
        <v>3.4482758620689655E-2</v>
      </c>
      <c r="H43" s="4">
        <v>3.4482758620689655E-2</v>
      </c>
      <c r="I43" s="4">
        <v>0.89655172413793105</v>
      </c>
      <c r="J43" s="4">
        <v>0</v>
      </c>
      <c r="K43" s="4">
        <v>0</v>
      </c>
    </row>
    <row r="44" spans="1:11" x14ac:dyDescent="0.55000000000000004">
      <c r="A44">
        <v>36</v>
      </c>
      <c r="B44" t="s">
        <v>495</v>
      </c>
      <c r="C44">
        <v>6</v>
      </c>
      <c r="D44" s="4">
        <v>6.8965517241379309E-2</v>
      </c>
      <c r="E44" s="4">
        <v>0</v>
      </c>
      <c r="F44" s="4">
        <v>0</v>
      </c>
      <c r="G44" s="4">
        <v>0</v>
      </c>
      <c r="H44" s="4">
        <v>0</v>
      </c>
      <c r="I44" s="4">
        <v>0.93103448275862066</v>
      </c>
      <c r="J44" s="4">
        <v>0</v>
      </c>
      <c r="K44" s="4">
        <v>0</v>
      </c>
    </row>
    <row r="45" spans="1:11" x14ac:dyDescent="0.55000000000000004">
      <c r="A45">
        <v>37</v>
      </c>
      <c r="B45" t="s">
        <v>496</v>
      </c>
      <c r="C45">
        <v>5</v>
      </c>
      <c r="D45" s="4">
        <v>6.8965517241379309E-2</v>
      </c>
      <c r="E45" s="4">
        <v>3.4482758620689655E-2</v>
      </c>
      <c r="F45" s="4">
        <v>0</v>
      </c>
      <c r="G45" s="4">
        <v>3.4482758620689655E-2</v>
      </c>
      <c r="H45" s="4">
        <v>0.48275862068965519</v>
      </c>
      <c r="I45" s="4">
        <v>0.10344827586206896</v>
      </c>
      <c r="J45" s="4">
        <v>0.27586206896551724</v>
      </c>
      <c r="K45" s="4">
        <v>0</v>
      </c>
    </row>
    <row r="46" spans="1:11" x14ac:dyDescent="0.55000000000000004">
      <c r="A46">
        <v>38</v>
      </c>
      <c r="B46" t="s">
        <v>497</v>
      </c>
      <c r="C46">
        <v>7</v>
      </c>
      <c r="D46" s="4">
        <v>0</v>
      </c>
      <c r="E46" s="4">
        <v>3.4482758620689655E-2</v>
      </c>
      <c r="F46" s="4">
        <v>3.4482758620689655E-2</v>
      </c>
      <c r="G46" s="4">
        <v>0.10344827586206896</v>
      </c>
      <c r="H46" s="4">
        <v>3.4482758620689655E-2</v>
      </c>
      <c r="I46" s="4">
        <v>0</v>
      </c>
      <c r="J46" s="4">
        <v>0.7931034482758621</v>
      </c>
      <c r="K46" s="4">
        <v>0</v>
      </c>
    </row>
    <row r="47" spans="1:11" x14ac:dyDescent="0.55000000000000004">
      <c r="A47">
        <v>39</v>
      </c>
      <c r="B47" t="s">
        <v>498</v>
      </c>
      <c r="C47">
        <v>7</v>
      </c>
      <c r="D47" s="4">
        <v>0</v>
      </c>
      <c r="E47" s="4">
        <v>3.4482758620689655E-2</v>
      </c>
      <c r="F47" s="4">
        <v>3.4482758620689655E-2</v>
      </c>
      <c r="G47" s="4">
        <v>0</v>
      </c>
      <c r="H47" s="4">
        <v>0</v>
      </c>
      <c r="I47" s="4">
        <v>3.4482758620689655E-2</v>
      </c>
      <c r="J47" s="4">
        <v>0.89655172413793105</v>
      </c>
      <c r="K47" s="4">
        <v>0</v>
      </c>
    </row>
    <row r="48" spans="1:11" x14ac:dyDescent="0.55000000000000004">
      <c r="A48">
        <v>40</v>
      </c>
      <c r="B48" t="s">
        <v>499</v>
      </c>
      <c r="C48">
        <v>4</v>
      </c>
      <c r="D48" s="4">
        <v>0</v>
      </c>
      <c r="E48" s="4">
        <v>3.4482758620689655E-2</v>
      </c>
      <c r="F48" s="4">
        <v>0.13793103448275862</v>
      </c>
      <c r="G48" s="4">
        <v>0.34482758620689657</v>
      </c>
      <c r="H48" s="4">
        <v>0.20689655172413793</v>
      </c>
      <c r="I48" s="4">
        <v>0</v>
      </c>
      <c r="J48" s="4">
        <v>0.2413793103448276</v>
      </c>
      <c r="K48" s="4">
        <v>3.4482758620689655E-2</v>
      </c>
    </row>
    <row r="49" spans="1:11" x14ac:dyDescent="0.55000000000000004">
      <c r="A49">
        <v>41</v>
      </c>
      <c r="B49" t="s">
        <v>500</v>
      </c>
      <c r="C49">
        <v>6</v>
      </c>
      <c r="D49" s="4">
        <v>3.4482758620689655E-2</v>
      </c>
      <c r="E49" s="4">
        <v>0</v>
      </c>
      <c r="F49" s="4">
        <v>3.4482758620689655E-2</v>
      </c>
      <c r="G49" s="4">
        <v>0</v>
      </c>
      <c r="H49" s="4">
        <v>3.4482758620689655E-2</v>
      </c>
      <c r="I49" s="4">
        <v>0.89655172413793105</v>
      </c>
      <c r="J49" s="4">
        <v>0</v>
      </c>
      <c r="K49" s="4">
        <v>0</v>
      </c>
    </row>
    <row r="50" spans="1:11" x14ac:dyDescent="0.55000000000000004">
      <c r="A50">
        <v>42</v>
      </c>
      <c r="B50" t="s">
        <v>501</v>
      </c>
      <c r="C50">
        <v>1</v>
      </c>
      <c r="D50" s="4">
        <v>0.82758620689655171</v>
      </c>
      <c r="E50" s="4">
        <v>0</v>
      </c>
      <c r="F50" s="4">
        <v>3.4482758620689655E-2</v>
      </c>
      <c r="G50" s="4">
        <v>0</v>
      </c>
      <c r="H50" s="4">
        <v>0.10344827586206896</v>
      </c>
      <c r="I50" s="4">
        <v>0</v>
      </c>
      <c r="J50" s="4">
        <v>3.4482758620689655E-2</v>
      </c>
      <c r="K50" s="4">
        <v>0</v>
      </c>
    </row>
    <row r="51" spans="1:11" x14ac:dyDescent="0.55000000000000004">
      <c r="A51">
        <v>43</v>
      </c>
      <c r="B51" t="s">
        <v>502</v>
      </c>
      <c r="C51">
        <v>3</v>
      </c>
      <c r="D51" s="4">
        <v>0</v>
      </c>
      <c r="E51" s="4">
        <v>3.4482758620689655E-2</v>
      </c>
      <c r="F51" s="4">
        <v>0.93103448275862066</v>
      </c>
      <c r="G51" s="4">
        <v>0</v>
      </c>
      <c r="H51" s="4">
        <v>0</v>
      </c>
      <c r="I51" s="4">
        <v>0</v>
      </c>
      <c r="J51" s="4">
        <v>0</v>
      </c>
      <c r="K51" s="4">
        <v>3.4482758620689655E-2</v>
      </c>
    </row>
    <row r="52" spans="1:11" x14ac:dyDescent="0.55000000000000004">
      <c r="A52">
        <v>44</v>
      </c>
      <c r="B52" t="s">
        <v>503</v>
      </c>
      <c r="C52">
        <v>4</v>
      </c>
      <c r="D52" s="4">
        <v>0</v>
      </c>
      <c r="E52" s="4">
        <v>0</v>
      </c>
      <c r="F52" s="4">
        <v>3.4482758620689655E-2</v>
      </c>
      <c r="G52" s="4">
        <v>0.89655172413793105</v>
      </c>
      <c r="H52" s="4">
        <v>0</v>
      </c>
      <c r="I52" s="4">
        <v>0</v>
      </c>
      <c r="J52" s="4">
        <v>3.4482758620689655E-2</v>
      </c>
      <c r="K52" s="4">
        <v>3.4482758620689655E-2</v>
      </c>
    </row>
    <row r="53" spans="1:11" x14ac:dyDescent="0.55000000000000004">
      <c r="A53">
        <v>45</v>
      </c>
      <c r="B53" t="s">
        <v>504</v>
      </c>
      <c r="C53">
        <v>7</v>
      </c>
      <c r="D53" s="4">
        <v>0</v>
      </c>
      <c r="E53" s="4">
        <v>0</v>
      </c>
      <c r="F53" s="4">
        <v>3.4482758620689655E-2</v>
      </c>
      <c r="G53" s="4">
        <v>0.13793103448275862</v>
      </c>
      <c r="H53" s="4">
        <v>0</v>
      </c>
      <c r="I53" s="4">
        <v>0</v>
      </c>
      <c r="J53" s="4">
        <v>0.82758620689655171</v>
      </c>
      <c r="K53" s="4">
        <v>0</v>
      </c>
    </row>
    <row r="54" spans="1:11" x14ac:dyDescent="0.55000000000000004">
      <c r="A54">
        <v>46</v>
      </c>
      <c r="B54" t="s">
        <v>505</v>
      </c>
      <c r="C54">
        <v>6</v>
      </c>
      <c r="D54" s="4">
        <v>0</v>
      </c>
      <c r="E54" s="4">
        <v>0</v>
      </c>
      <c r="F54" s="4">
        <v>0</v>
      </c>
      <c r="G54" s="4">
        <v>3.4482758620689655E-2</v>
      </c>
      <c r="H54" s="4">
        <v>0.10344827586206896</v>
      </c>
      <c r="I54" s="4">
        <v>0.86206896551724133</v>
      </c>
      <c r="J54" s="4">
        <v>0</v>
      </c>
      <c r="K54" s="4">
        <v>0</v>
      </c>
    </row>
    <row r="55" spans="1:11" x14ac:dyDescent="0.55000000000000004">
      <c r="A55">
        <v>47</v>
      </c>
      <c r="B55" t="s">
        <v>506</v>
      </c>
      <c r="C55">
        <v>3</v>
      </c>
      <c r="D55" s="4">
        <v>0.2413793103448276</v>
      </c>
      <c r="E55" s="4">
        <v>0</v>
      </c>
      <c r="F55" s="4">
        <v>0.62068965517241381</v>
      </c>
      <c r="G55" s="4">
        <v>3.4482758620689655E-2</v>
      </c>
      <c r="H55" s="4">
        <v>6.8965517241379309E-2</v>
      </c>
      <c r="I55" s="4">
        <v>0</v>
      </c>
      <c r="J55" s="4">
        <v>3.4482758620689655E-2</v>
      </c>
      <c r="K55" s="4">
        <v>0</v>
      </c>
    </row>
    <row r="56" spans="1:11" x14ac:dyDescent="0.55000000000000004">
      <c r="A56">
        <v>48</v>
      </c>
      <c r="B56" t="s">
        <v>507</v>
      </c>
      <c r="C56">
        <v>4</v>
      </c>
      <c r="D56" s="4">
        <v>0</v>
      </c>
      <c r="E56" s="4">
        <v>0</v>
      </c>
      <c r="F56" s="4">
        <v>3.4482758620689655E-2</v>
      </c>
      <c r="G56" s="4">
        <v>0.86206896551724133</v>
      </c>
      <c r="H56" s="4">
        <v>6.8965517241379309E-2</v>
      </c>
      <c r="I56" s="4">
        <v>3.4482758620689655E-2</v>
      </c>
      <c r="J56" s="4">
        <v>0</v>
      </c>
      <c r="K56" s="4">
        <v>0</v>
      </c>
    </row>
    <row r="57" spans="1:11" x14ac:dyDescent="0.55000000000000004">
      <c r="A57">
        <v>49</v>
      </c>
      <c r="B57" t="s">
        <v>508</v>
      </c>
      <c r="C57">
        <v>7</v>
      </c>
      <c r="D57" s="4">
        <v>0</v>
      </c>
      <c r="E57" s="4">
        <v>0</v>
      </c>
      <c r="F57" s="4">
        <v>0</v>
      </c>
      <c r="G57" s="4">
        <v>0</v>
      </c>
      <c r="H57" s="4">
        <v>6.8965517241379309E-2</v>
      </c>
      <c r="I57" s="4">
        <v>3.4482758620689655E-2</v>
      </c>
      <c r="J57" s="4">
        <v>0.86206896551724133</v>
      </c>
      <c r="K57" s="4">
        <v>3.4482758620689655E-2</v>
      </c>
    </row>
    <row r="58" spans="1:11" x14ac:dyDescent="0.55000000000000004">
      <c r="A58">
        <v>50</v>
      </c>
      <c r="B58" t="s">
        <v>509</v>
      </c>
      <c r="C58">
        <v>7</v>
      </c>
      <c r="D58" s="4">
        <v>0</v>
      </c>
      <c r="E58" s="4">
        <v>0</v>
      </c>
      <c r="F58" s="4">
        <v>3.4482758620689655E-2</v>
      </c>
      <c r="G58" s="4">
        <v>0</v>
      </c>
      <c r="H58" s="4">
        <v>0</v>
      </c>
      <c r="I58" s="4">
        <v>0</v>
      </c>
      <c r="J58" s="4">
        <v>0.96551724137931039</v>
      </c>
      <c r="K58" s="4">
        <v>0</v>
      </c>
    </row>
    <row r="59" spans="1:11" x14ac:dyDescent="0.55000000000000004">
      <c r="A59">
        <v>51</v>
      </c>
      <c r="B59" t="s">
        <v>510</v>
      </c>
      <c r="C59">
        <v>5</v>
      </c>
      <c r="D59" s="4">
        <v>0.10344827586206896</v>
      </c>
      <c r="E59" s="4">
        <v>0</v>
      </c>
      <c r="F59" s="4">
        <v>0</v>
      </c>
      <c r="G59" s="4">
        <v>3.4482758620689655E-2</v>
      </c>
      <c r="H59" s="4">
        <v>0.44827586206896552</v>
      </c>
      <c r="I59" s="4">
        <v>0.41379310344827586</v>
      </c>
      <c r="J59" s="4">
        <v>0</v>
      </c>
      <c r="K59" s="4">
        <v>0</v>
      </c>
    </row>
    <row r="60" spans="1:11" x14ac:dyDescent="0.55000000000000004">
      <c r="A60">
        <v>52</v>
      </c>
      <c r="B60" t="s">
        <v>511</v>
      </c>
      <c r="C60">
        <v>1</v>
      </c>
      <c r="D60" s="4">
        <v>0.89655172413793105</v>
      </c>
      <c r="E60" s="4">
        <v>3.4482758620689655E-2</v>
      </c>
      <c r="F60" s="4">
        <v>0</v>
      </c>
      <c r="G60" s="4">
        <v>6.8965517241379309E-2</v>
      </c>
      <c r="H60" s="4">
        <v>0</v>
      </c>
      <c r="I60" s="4">
        <v>0</v>
      </c>
      <c r="J60" s="4">
        <v>0</v>
      </c>
      <c r="K60" s="4">
        <v>0</v>
      </c>
    </row>
    <row r="61" spans="1:11" x14ac:dyDescent="0.55000000000000004">
      <c r="A61">
        <v>53</v>
      </c>
      <c r="B61" t="s">
        <v>512</v>
      </c>
      <c r="C61">
        <v>6</v>
      </c>
      <c r="D61" s="4">
        <v>0</v>
      </c>
      <c r="E61" s="4">
        <v>0</v>
      </c>
      <c r="F61" s="4">
        <v>3.4482758620689655E-2</v>
      </c>
      <c r="G61" s="4">
        <v>0</v>
      </c>
      <c r="H61" s="4">
        <v>3.4482758620689655E-2</v>
      </c>
      <c r="I61" s="4">
        <v>0.93103448275862066</v>
      </c>
      <c r="J61" s="4">
        <v>0</v>
      </c>
      <c r="K61" s="4">
        <v>0</v>
      </c>
    </row>
    <row r="62" spans="1:11" x14ac:dyDescent="0.55000000000000004">
      <c r="A62">
        <v>54</v>
      </c>
      <c r="B62" t="s">
        <v>513</v>
      </c>
      <c r="C62">
        <v>4</v>
      </c>
      <c r="D62" s="4">
        <v>0</v>
      </c>
      <c r="E62" s="4">
        <v>0</v>
      </c>
      <c r="F62" s="4">
        <v>3.4482758620689655E-2</v>
      </c>
      <c r="G62" s="4">
        <v>0.89655172413793105</v>
      </c>
      <c r="H62" s="4">
        <v>3.4482758620689655E-2</v>
      </c>
      <c r="I62" s="4">
        <v>0</v>
      </c>
      <c r="J62" s="4">
        <v>3.4482758620689655E-2</v>
      </c>
      <c r="K62" s="4">
        <v>0</v>
      </c>
    </row>
    <row r="63" spans="1:11" x14ac:dyDescent="0.55000000000000004">
      <c r="A63">
        <v>55</v>
      </c>
      <c r="B63" t="s">
        <v>514</v>
      </c>
      <c r="C63">
        <v>2</v>
      </c>
      <c r="D63" s="4">
        <v>3.4482758620689655E-2</v>
      </c>
      <c r="E63" s="4">
        <v>0.89655172413793105</v>
      </c>
      <c r="F63" s="4">
        <v>0</v>
      </c>
      <c r="G63" s="4">
        <v>0</v>
      </c>
      <c r="H63" s="4">
        <v>3.4482758620689655E-2</v>
      </c>
      <c r="I63" s="4">
        <v>0</v>
      </c>
      <c r="J63" s="4">
        <v>3.4482758620689655E-2</v>
      </c>
      <c r="K63" s="4">
        <v>0</v>
      </c>
    </row>
    <row r="64" spans="1:11" x14ac:dyDescent="0.55000000000000004">
      <c r="A64">
        <v>56</v>
      </c>
      <c r="B64" t="s">
        <v>515</v>
      </c>
      <c r="C64">
        <v>4</v>
      </c>
      <c r="D64" s="4">
        <v>3.4482758620689655E-2</v>
      </c>
      <c r="E64" s="4">
        <v>0</v>
      </c>
      <c r="F64" s="4">
        <v>0.72413793103448276</v>
      </c>
      <c r="G64" s="4">
        <v>0.13793103448275862</v>
      </c>
      <c r="H64" s="4">
        <v>3.4482758620689655E-2</v>
      </c>
      <c r="I64" s="4">
        <v>3.4482758620689655E-2</v>
      </c>
      <c r="J64" s="4">
        <v>0</v>
      </c>
      <c r="K64" s="4">
        <v>3.4482758620689655E-2</v>
      </c>
    </row>
    <row r="65" spans="1:11" x14ac:dyDescent="0.55000000000000004">
      <c r="A65">
        <v>58</v>
      </c>
      <c r="B65" t="s">
        <v>517</v>
      </c>
      <c r="C65">
        <v>1</v>
      </c>
      <c r="D65" s="4">
        <v>0.86206896551724133</v>
      </c>
      <c r="E65" s="4">
        <v>0</v>
      </c>
      <c r="F65" s="4">
        <v>0</v>
      </c>
      <c r="G65" s="4">
        <v>3.4482758620689655E-2</v>
      </c>
      <c r="H65" s="4">
        <v>0</v>
      </c>
      <c r="I65" s="4">
        <v>3.4482758620689655E-2</v>
      </c>
      <c r="J65" s="4">
        <v>6.8965517241379309E-2</v>
      </c>
      <c r="K65" s="4">
        <v>0</v>
      </c>
    </row>
    <row r="66" spans="1:11" x14ac:dyDescent="0.55000000000000004">
      <c r="A66">
        <v>59</v>
      </c>
      <c r="B66" t="s">
        <v>518</v>
      </c>
      <c r="C66">
        <v>1</v>
      </c>
      <c r="D66" s="4">
        <v>0.86206896551724133</v>
      </c>
      <c r="E66" s="4">
        <v>0</v>
      </c>
      <c r="F66" s="4">
        <v>0.10344827586206896</v>
      </c>
      <c r="G66" s="4">
        <v>0</v>
      </c>
      <c r="H66" s="4">
        <v>3.4482758620689655E-2</v>
      </c>
      <c r="I66" s="4">
        <v>0</v>
      </c>
      <c r="J66" s="4">
        <v>0</v>
      </c>
      <c r="K66" s="4">
        <v>0</v>
      </c>
    </row>
    <row r="67" spans="1:11" x14ac:dyDescent="0.55000000000000004">
      <c r="A67">
        <v>60</v>
      </c>
      <c r="B67" t="s">
        <v>519</v>
      </c>
      <c r="C67">
        <v>1</v>
      </c>
      <c r="D67" s="4">
        <v>0.82758620689655171</v>
      </c>
      <c r="E67" s="4">
        <v>0</v>
      </c>
      <c r="F67" s="4">
        <v>6.8965517241379309E-2</v>
      </c>
      <c r="G67" s="4">
        <v>0</v>
      </c>
      <c r="H67" s="4">
        <v>6.8965517241379309E-2</v>
      </c>
      <c r="I67" s="4">
        <v>0</v>
      </c>
      <c r="J67" s="4">
        <v>0</v>
      </c>
      <c r="K67" s="4">
        <v>3.4482758620689655E-2</v>
      </c>
    </row>
    <row r="68" spans="1:11" x14ac:dyDescent="0.55000000000000004">
      <c r="A68">
        <v>61</v>
      </c>
      <c r="B68" t="s">
        <v>520</v>
      </c>
      <c r="C68">
        <v>3</v>
      </c>
      <c r="D68" s="4">
        <v>0</v>
      </c>
      <c r="E68" s="4">
        <v>0</v>
      </c>
      <c r="F68" s="4">
        <v>0.96551724137931039</v>
      </c>
      <c r="G68" s="4">
        <v>0</v>
      </c>
      <c r="H68" s="4">
        <v>0</v>
      </c>
      <c r="I68" s="4">
        <v>3.4482758620689655E-2</v>
      </c>
      <c r="J68" s="4">
        <v>0</v>
      </c>
      <c r="K68" s="4">
        <v>0</v>
      </c>
    </row>
    <row r="69" spans="1:11" x14ac:dyDescent="0.55000000000000004">
      <c r="A69">
        <v>62</v>
      </c>
      <c r="B69" t="s">
        <v>521</v>
      </c>
      <c r="C69">
        <v>6</v>
      </c>
      <c r="D69" s="4">
        <v>0</v>
      </c>
      <c r="E69" s="4">
        <v>6.8965517241379309E-2</v>
      </c>
      <c r="F69" s="4">
        <v>6.8965517241379309E-2</v>
      </c>
      <c r="G69" s="4">
        <v>0</v>
      </c>
      <c r="H69" s="4">
        <v>3.4482758620689655E-2</v>
      </c>
      <c r="I69" s="4">
        <v>0.82758620689655171</v>
      </c>
      <c r="J69" s="4">
        <v>0</v>
      </c>
      <c r="K69" s="4">
        <v>0</v>
      </c>
    </row>
    <row r="70" spans="1:11" x14ac:dyDescent="0.55000000000000004">
      <c r="A70">
        <v>63</v>
      </c>
      <c r="B70" t="s">
        <v>522</v>
      </c>
      <c r="C70">
        <v>5</v>
      </c>
      <c r="D70" s="4">
        <v>0</v>
      </c>
      <c r="E70" s="4">
        <v>0</v>
      </c>
      <c r="F70" s="4">
        <v>0</v>
      </c>
      <c r="G70" s="4">
        <v>6.8965517241379309E-2</v>
      </c>
      <c r="H70" s="4">
        <v>0.55172413793103448</v>
      </c>
      <c r="I70" s="4">
        <v>0.10344827586206896</v>
      </c>
      <c r="J70" s="4">
        <v>0.2413793103448276</v>
      </c>
      <c r="K70" s="4">
        <v>3.4482758620689655E-2</v>
      </c>
    </row>
    <row r="71" spans="1:11" x14ac:dyDescent="0.55000000000000004">
      <c r="A71">
        <v>64</v>
      </c>
      <c r="B71" t="s">
        <v>523</v>
      </c>
      <c r="C71">
        <v>2</v>
      </c>
      <c r="D71" s="4">
        <v>0.17241379310344829</v>
      </c>
      <c r="E71" s="4">
        <v>0.82758620689655171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</row>
    <row r="72" spans="1:11" x14ac:dyDescent="0.55000000000000004">
      <c r="A72">
        <v>65</v>
      </c>
      <c r="B72" t="s">
        <v>524</v>
      </c>
      <c r="C72">
        <v>2</v>
      </c>
      <c r="D72" s="4">
        <v>0</v>
      </c>
      <c r="E72" s="4">
        <v>1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</row>
    <row r="73" spans="1:11" x14ac:dyDescent="0.55000000000000004">
      <c r="A73">
        <v>66</v>
      </c>
      <c r="B73" t="s">
        <v>525</v>
      </c>
      <c r="C73">
        <v>4</v>
      </c>
      <c r="D73" s="4">
        <v>0</v>
      </c>
      <c r="E73" s="4">
        <v>0</v>
      </c>
      <c r="F73" s="4">
        <v>3.4482758620689655E-2</v>
      </c>
      <c r="G73" s="4">
        <v>0.96551724137931039</v>
      </c>
      <c r="H73" s="4">
        <v>0</v>
      </c>
      <c r="I73" s="4">
        <v>0</v>
      </c>
      <c r="J73" s="4">
        <v>0</v>
      </c>
      <c r="K73" s="4">
        <v>0</v>
      </c>
    </row>
    <row r="74" spans="1:11" x14ac:dyDescent="0.55000000000000004">
      <c r="A74">
        <v>67</v>
      </c>
      <c r="B74" t="s">
        <v>526</v>
      </c>
      <c r="C74">
        <v>5</v>
      </c>
      <c r="D74" s="4">
        <v>0.17241379310344829</v>
      </c>
      <c r="E74" s="4">
        <v>0</v>
      </c>
      <c r="F74" s="4">
        <v>3.4482758620689655E-2</v>
      </c>
      <c r="G74" s="4">
        <v>3.4482758620689655E-2</v>
      </c>
      <c r="H74" s="4">
        <v>0.51724137931034486</v>
      </c>
      <c r="I74" s="4">
        <v>0.20689655172413793</v>
      </c>
      <c r="J74" s="4">
        <v>3.4482758620689655E-2</v>
      </c>
      <c r="K74" s="4">
        <v>0</v>
      </c>
    </row>
    <row r="75" spans="1:11" x14ac:dyDescent="0.55000000000000004">
      <c r="A75">
        <v>68</v>
      </c>
      <c r="B75" t="s">
        <v>527</v>
      </c>
      <c r="C75">
        <v>1</v>
      </c>
      <c r="D75" s="4">
        <v>0.96551724137931039</v>
      </c>
      <c r="E75" s="4">
        <v>0</v>
      </c>
      <c r="F75" s="4">
        <v>3.4482758620689655E-2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</row>
    <row r="76" spans="1:11" x14ac:dyDescent="0.55000000000000004">
      <c r="A76">
        <v>69</v>
      </c>
      <c r="B76" t="s">
        <v>528</v>
      </c>
      <c r="C76">
        <v>5</v>
      </c>
      <c r="D76" s="4">
        <v>6.8965517241379309E-2</v>
      </c>
      <c r="E76" s="4">
        <v>0</v>
      </c>
      <c r="F76" s="4">
        <v>0</v>
      </c>
      <c r="G76" s="4">
        <v>0</v>
      </c>
      <c r="H76" s="4">
        <v>0.68965517241379315</v>
      </c>
      <c r="I76" s="4">
        <v>0.17241379310344829</v>
      </c>
      <c r="J76" s="4">
        <v>6.8965517241379309E-2</v>
      </c>
      <c r="K76" s="4">
        <v>0</v>
      </c>
    </row>
    <row r="77" spans="1:11" x14ac:dyDescent="0.55000000000000004">
      <c r="A77">
        <v>70</v>
      </c>
      <c r="B77" t="s">
        <v>529</v>
      </c>
      <c r="C77">
        <v>1</v>
      </c>
      <c r="D77" s="4">
        <v>0.65517241379310343</v>
      </c>
      <c r="E77" s="4">
        <v>3.4482758620689655E-2</v>
      </c>
      <c r="F77" s="4">
        <v>0.10344827586206896</v>
      </c>
      <c r="G77" s="4">
        <v>0</v>
      </c>
      <c r="H77" s="4">
        <v>0.10344827586206896</v>
      </c>
      <c r="I77" s="4">
        <v>0.10344827586206896</v>
      </c>
      <c r="J77" s="4">
        <v>0</v>
      </c>
      <c r="K77" s="4">
        <v>0</v>
      </c>
    </row>
    <row r="78" spans="1:11" x14ac:dyDescent="0.55000000000000004">
      <c r="A78">
        <v>71</v>
      </c>
      <c r="B78" t="s">
        <v>530</v>
      </c>
      <c r="C78">
        <v>4</v>
      </c>
      <c r="D78" s="4">
        <v>3.4482758620689655E-2</v>
      </c>
      <c r="E78" s="4">
        <v>0</v>
      </c>
      <c r="F78" s="4">
        <v>3.4482758620689655E-2</v>
      </c>
      <c r="G78" s="4">
        <v>0.82758620689655171</v>
      </c>
      <c r="H78" s="4">
        <v>0.10344827586206896</v>
      </c>
      <c r="I78" s="4">
        <v>0</v>
      </c>
      <c r="J78" s="4">
        <v>0</v>
      </c>
      <c r="K78" s="4">
        <v>0</v>
      </c>
    </row>
    <row r="79" spans="1:11" x14ac:dyDescent="0.55000000000000004">
      <c r="A79">
        <v>72</v>
      </c>
      <c r="B79" t="s">
        <v>531</v>
      </c>
      <c r="C79">
        <v>5</v>
      </c>
      <c r="D79" s="4">
        <v>6.8965517241379309E-2</v>
      </c>
      <c r="E79" s="4">
        <v>0</v>
      </c>
      <c r="F79" s="4">
        <v>0.27586206896551724</v>
      </c>
      <c r="G79" s="4">
        <v>6.8965517241379309E-2</v>
      </c>
      <c r="H79" s="4">
        <v>0.41379310344827586</v>
      </c>
      <c r="I79" s="4">
        <v>0</v>
      </c>
      <c r="J79" s="4">
        <v>0.17241379310344829</v>
      </c>
      <c r="K79" s="4">
        <v>0</v>
      </c>
    </row>
    <row r="80" spans="1:11" x14ac:dyDescent="0.55000000000000004">
      <c r="A80">
        <v>73</v>
      </c>
      <c r="B80" t="s">
        <v>532</v>
      </c>
      <c r="C80">
        <v>3</v>
      </c>
      <c r="D80" s="4">
        <v>3.4482758620689655E-2</v>
      </c>
      <c r="E80" s="4">
        <v>6.8965517241379309E-2</v>
      </c>
      <c r="F80" s="4">
        <v>0.86206896551724133</v>
      </c>
      <c r="G80" s="4">
        <v>0</v>
      </c>
      <c r="H80" s="4">
        <v>0</v>
      </c>
      <c r="I80" s="4">
        <v>0</v>
      </c>
      <c r="J80" s="4">
        <v>3.4482758620689655E-2</v>
      </c>
      <c r="K80" s="4">
        <v>0</v>
      </c>
    </row>
    <row r="81" spans="1:11" x14ac:dyDescent="0.55000000000000004">
      <c r="A81">
        <v>74</v>
      </c>
      <c r="B81" t="s">
        <v>533</v>
      </c>
      <c r="C81">
        <v>4</v>
      </c>
      <c r="D81" s="4">
        <v>0.37931034482758619</v>
      </c>
      <c r="E81" s="4">
        <v>3.4482758620689655E-2</v>
      </c>
      <c r="F81" s="4">
        <v>0.10344827586206896</v>
      </c>
      <c r="G81" s="4">
        <v>3.4482758620689655E-2</v>
      </c>
      <c r="H81" s="4">
        <v>3.4482758620689655E-2</v>
      </c>
      <c r="I81" s="4">
        <v>3.4482758620689655E-2</v>
      </c>
      <c r="J81" s="4">
        <v>0.37931034482758619</v>
      </c>
      <c r="K81" s="4">
        <v>0</v>
      </c>
    </row>
    <row r="82" spans="1:11" x14ac:dyDescent="0.55000000000000004">
      <c r="A82">
        <v>75</v>
      </c>
      <c r="B82" t="s">
        <v>534</v>
      </c>
      <c r="C82">
        <v>4</v>
      </c>
      <c r="D82" s="4">
        <v>0</v>
      </c>
      <c r="E82" s="4">
        <v>0</v>
      </c>
      <c r="F82" s="4">
        <v>6.8965517241379309E-2</v>
      </c>
      <c r="G82" s="4">
        <v>0.75862068965517238</v>
      </c>
      <c r="H82" s="4">
        <v>3.4482758620689655E-2</v>
      </c>
      <c r="I82" s="4">
        <v>3.4482758620689655E-2</v>
      </c>
      <c r="J82" s="4">
        <v>6.8965517241379309E-2</v>
      </c>
      <c r="K82" s="4">
        <v>3.4482758620689655E-2</v>
      </c>
    </row>
    <row r="83" spans="1:11" x14ac:dyDescent="0.55000000000000004">
      <c r="A83">
        <v>76</v>
      </c>
      <c r="B83" t="s">
        <v>535</v>
      </c>
      <c r="C83">
        <v>2</v>
      </c>
      <c r="D83" s="4">
        <v>0</v>
      </c>
      <c r="E83" s="4">
        <v>0.96551724137931039</v>
      </c>
      <c r="F83" s="4">
        <v>3.4482758620689655E-2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</row>
    <row r="84" spans="1:11" x14ac:dyDescent="0.55000000000000004">
      <c r="A84">
        <v>77</v>
      </c>
      <c r="B84" t="s">
        <v>536</v>
      </c>
      <c r="C84">
        <v>7</v>
      </c>
      <c r="D84" s="4">
        <v>0</v>
      </c>
      <c r="E84" s="4">
        <v>3.4482758620689655E-2</v>
      </c>
      <c r="F84" s="4">
        <v>0</v>
      </c>
      <c r="G84" s="4">
        <v>0.2413793103448276</v>
      </c>
      <c r="H84" s="4">
        <v>0</v>
      </c>
      <c r="I84" s="4">
        <v>0</v>
      </c>
      <c r="J84" s="4">
        <v>0.72413793103448276</v>
      </c>
      <c r="K84" s="4">
        <v>0</v>
      </c>
    </row>
    <row r="85" spans="1:11" x14ac:dyDescent="0.55000000000000004">
      <c r="A85">
        <v>78</v>
      </c>
      <c r="B85" t="s">
        <v>537</v>
      </c>
      <c r="C85">
        <v>2</v>
      </c>
      <c r="D85" s="4">
        <v>6.8965517241379309E-2</v>
      </c>
      <c r="E85" s="4">
        <v>0.93103448275862066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</row>
    <row r="86" spans="1:11" x14ac:dyDescent="0.55000000000000004">
      <c r="A86">
        <v>79</v>
      </c>
      <c r="B86" t="s">
        <v>538</v>
      </c>
      <c r="C86">
        <v>4</v>
      </c>
      <c r="D86" s="4">
        <v>0.82758620689655171</v>
      </c>
      <c r="E86" s="4">
        <v>0</v>
      </c>
      <c r="F86" s="4">
        <v>6.8965517241379309E-2</v>
      </c>
      <c r="G86" s="4">
        <v>0</v>
      </c>
      <c r="H86" s="4">
        <v>3.4482758620689655E-2</v>
      </c>
      <c r="I86" s="4">
        <v>3.4482758620689655E-2</v>
      </c>
      <c r="J86" s="4">
        <v>3.4482758620689655E-2</v>
      </c>
      <c r="K86" s="4">
        <v>0</v>
      </c>
    </row>
    <row r="87" spans="1:11" x14ac:dyDescent="0.55000000000000004">
      <c r="A87">
        <v>57</v>
      </c>
      <c r="B87" t="s">
        <v>516</v>
      </c>
      <c r="C87">
        <v>7</v>
      </c>
      <c r="D87" s="4">
        <v>3.4482758620689655E-2</v>
      </c>
      <c r="E87" s="4">
        <v>0</v>
      </c>
      <c r="F87" s="4">
        <v>0</v>
      </c>
      <c r="G87" s="4">
        <v>3.4482758620689655E-2</v>
      </c>
      <c r="H87" s="4">
        <v>3.4482758620689655E-2</v>
      </c>
      <c r="I87" s="4">
        <v>0</v>
      </c>
      <c r="J87" s="4">
        <v>0.89655172413793105</v>
      </c>
      <c r="K87" s="4">
        <v>0</v>
      </c>
    </row>
    <row r="88" spans="1:11" x14ac:dyDescent="0.55000000000000004">
      <c r="A88" t="s">
        <v>12</v>
      </c>
      <c r="D88" s="4">
        <v>0.22872108249672632</v>
      </c>
      <c r="E88" s="4">
        <v>0.11567001309471846</v>
      </c>
      <c r="F88" s="4">
        <v>0.12658227848101267</v>
      </c>
      <c r="G88" s="4">
        <v>0.15189873417721519</v>
      </c>
      <c r="H88" s="4">
        <v>8.9480576167612402E-2</v>
      </c>
      <c r="I88" s="4">
        <v>0.15102575294631165</v>
      </c>
      <c r="J88" s="4">
        <v>0.13094718463553034</v>
      </c>
      <c r="K88" s="4">
        <v>5.6743780008729813E-3</v>
      </c>
    </row>
  </sheetData>
  <conditionalFormatting pivot="1" sqref="D9:J87">
    <cfRule type="expression" dxfId="486" priority="1">
      <formula>D$8=$B9</formula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070AA-5A4D-4FF2-B295-105929D52B43}">
  <dimension ref="A1:I2292"/>
  <sheetViews>
    <sheetView workbookViewId="0">
      <selection activeCell="H9" sqref="H9"/>
    </sheetView>
  </sheetViews>
  <sheetFormatPr baseColWidth="10" defaultRowHeight="14.4" x14ac:dyDescent="0.55000000000000004"/>
  <cols>
    <col min="1" max="1" width="8.89453125" bestFit="1" customWidth="1"/>
    <col min="2" max="2" width="15.734375" bestFit="1" customWidth="1"/>
    <col min="3" max="3" width="9.89453125" bestFit="1" customWidth="1"/>
    <col min="4" max="4" width="9.5234375" bestFit="1" customWidth="1"/>
    <col min="5" max="5" width="8.20703125" bestFit="1" customWidth="1"/>
    <col min="6" max="6" width="10.89453125" bestFit="1" customWidth="1"/>
    <col min="7" max="7" width="6.89453125" bestFit="1" customWidth="1"/>
    <col min="8" max="8" width="6.734375" bestFit="1" customWidth="1"/>
    <col min="9" max="9" width="8.578125" bestFit="1" customWidth="1"/>
  </cols>
  <sheetData>
    <row r="1" spans="1:9" x14ac:dyDescent="0.55000000000000004">
      <c r="A1" t="s">
        <v>31</v>
      </c>
      <c r="B1" t="s">
        <v>380</v>
      </c>
      <c r="C1" t="s">
        <v>15</v>
      </c>
      <c r="D1" t="s">
        <v>14</v>
      </c>
      <c r="E1" t="s">
        <v>9</v>
      </c>
      <c r="F1" t="s">
        <v>10</v>
      </c>
      <c r="G1" t="s">
        <v>373</v>
      </c>
      <c r="H1" t="s">
        <v>379</v>
      </c>
      <c r="I1" t="s">
        <v>19</v>
      </c>
    </row>
    <row r="2" spans="1:9" x14ac:dyDescent="0.55000000000000004">
      <c r="A2">
        <v>1</v>
      </c>
      <c r="B2" s="1" t="s">
        <v>460</v>
      </c>
      <c r="C2" s="1" t="s">
        <v>2</v>
      </c>
      <c r="D2">
        <v>1</v>
      </c>
      <c r="E2" s="1" t="s">
        <v>105</v>
      </c>
      <c r="F2">
        <v>1</v>
      </c>
      <c r="G2" s="1" t="s">
        <v>377</v>
      </c>
      <c r="H2" s="1" t="s">
        <v>29</v>
      </c>
      <c r="I2">
        <v>2</v>
      </c>
    </row>
    <row r="3" spans="1:9" x14ac:dyDescent="0.55000000000000004">
      <c r="A3">
        <v>1</v>
      </c>
      <c r="B3" s="1" t="s">
        <v>460</v>
      </c>
      <c r="C3" s="1" t="s">
        <v>2</v>
      </c>
      <c r="D3">
        <v>1</v>
      </c>
      <c r="E3" s="1" t="s">
        <v>108</v>
      </c>
      <c r="F3">
        <v>6</v>
      </c>
      <c r="G3" s="1" t="s">
        <v>377</v>
      </c>
      <c r="H3" s="1" t="s">
        <v>29</v>
      </c>
      <c r="I3">
        <v>2</v>
      </c>
    </row>
    <row r="4" spans="1:9" x14ac:dyDescent="0.55000000000000004">
      <c r="A4">
        <v>1</v>
      </c>
      <c r="B4" s="1" t="s">
        <v>460</v>
      </c>
      <c r="C4" s="1" t="s">
        <v>2</v>
      </c>
      <c r="D4">
        <v>1</v>
      </c>
      <c r="E4" s="1" t="s">
        <v>112</v>
      </c>
      <c r="F4">
        <v>1</v>
      </c>
      <c r="G4" s="1" t="s">
        <v>377</v>
      </c>
      <c r="H4" s="1" t="s">
        <v>29</v>
      </c>
      <c r="I4">
        <v>2</v>
      </c>
    </row>
    <row r="5" spans="1:9" x14ac:dyDescent="0.55000000000000004">
      <c r="A5">
        <v>1</v>
      </c>
      <c r="B5" s="1" t="s">
        <v>460</v>
      </c>
      <c r="C5" s="1" t="s">
        <v>2</v>
      </c>
      <c r="D5">
        <v>1</v>
      </c>
      <c r="E5" s="1" t="s">
        <v>116</v>
      </c>
      <c r="F5">
        <v>1</v>
      </c>
      <c r="G5" s="1" t="s">
        <v>377</v>
      </c>
      <c r="H5" s="1" t="s">
        <v>29</v>
      </c>
      <c r="I5">
        <v>2</v>
      </c>
    </row>
    <row r="6" spans="1:9" x14ac:dyDescent="0.55000000000000004">
      <c r="A6">
        <v>1</v>
      </c>
      <c r="B6" s="1" t="s">
        <v>460</v>
      </c>
      <c r="C6" s="1" t="s">
        <v>2</v>
      </c>
      <c r="D6">
        <v>1</v>
      </c>
      <c r="E6" s="1" t="s">
        <v>120</v>
      </c>
      <c r="F6">
        <v>6</v>
      </c>
      <c r="G6" s="1" t="s">
        <v>377</v>
      </c>
      <c r="H6" s="1" t="s">
        <v>28</v>
      </c>
      <c r="I6">
        <v>2</v>
      </c>
    </row>
    <row r="7" spans="1:9" x14ac:dyDescent="0.55000000000000004">
      <c r="A7">
        <v>1</v>
      </c>
      <c r="B7" s="1" t="s">
        <v>460</v>
      </c>
      <c r="C7" s="1" t="s">
        <v>2</v>
      </c>
      <c r="D7">
        <v>1</v>
      </c>
      <c r="E7" s="1" t="s">
        <v>123</v>
      </c>
      <c r="F7">
        <v>6</v>
      </c>
      <c r="G7" s="1" t="s">
        <v>376</v>
      </c>
      <c r="H7" s="1" t="s">
        <v>28</v>
      </c>
      <c r="I7">
        <v>2</v>
      </c>
    </row>
    <row r="8" spans="1:9" x14ac:dyDescent="0.55000000000000004">
      <c r="A8">
        <v>1</v>
      </c>
      <c r="B8" s="1" t="s">
        <v>460</v>
      </c>
      <c r="C8" s="1" t="s">
        <v>2</v>
      </c>
      <c r="D8">
        <v>1</v>
      </c>
      <c r="E8" s="1" t="s">
        <v>127</v>
      </c>
      <c r="F8">
        <v>7</v>
      </c>
      <c r="G8" s="1" t="s">
        <v>375</v>
      </c>
      <c r="H8" s="1" t="s">
        <v>28</v>
      </c>
      <c r="I8">
        <v>2</v>
      </c>
    </row>
    <row r="9" spans="1:9" x14ac:dyDescent="0.55000000000000004">
      <c r="A9">
        <v>1</v>
      </c>
      <c r="B9" s="1" t="s">
        <v>460</v>
      </c>
      <c r="C9" s="1" t="s">
        <v>2</v>
      </c>
      <c r="D9">
        <v>1</v>
      </c>
      <c r="E9" s="1" t="s">
        <v>131</v>
      </c>
      <c r="F9">
        <v>1</v>
      </c>
      <c r="G9" s="1" t="s">
        <v>375</v>
      </c>
      <c r="H9" s="1" t="s">
        <v>29</v>
      </c>
      <c r="I9">
        <v>2</v>
      </c>
    </row>
    <row r="10" spans="1:9" x14ac:dyDescent="0.55000000000000004">
      <c r="A10">
        <v>1</v>
      </c>
      <c r="B10" s="1" t="s">
        <v>460</v>
      </c>
      <c r="C10" s="1" t="s">
        <v>2</v>
      </c>
      <c r="D10">
        <v>1</v>
      </c>
      <c r="E10" s="1" t="s">
        <v>135</v>
      </c>
      <c r="F10">
        <v>3</v>
      </c>
      <c r="G10" s="1" t="s">
        <v>375</v>
      </c>
      <c r="H10" s="1" t="s">
        <v>28</v>
      </c>
      <c r="I10">
        <v>2</v>
      </c>
    </row>
    <row r="11" spans="1:9" x14ac:dyDescent="0.55000000000000004">
      <c r="A11">
        <v>1</v>
      </c>
      <c r="B11" s="1" t="s">
        <v>460</v>
      </c>
      <c r="C11" s="1" t="s">
        <v>2</v>
      </c>
      <c r="D11">
        <v>1</v>
      </c>
      <c r="E11" s="1" t="s">
        <v>139</v>
      </c>
      <c r="F11">
        <v>6</v>
      </c>
      <c r="G11" s="1" t="s">
        <v>376</v>
      </c>
      <c r="H11" s="1" t="s">
        <v>28</v>
      </c>
      <c r="I11">
        <v>2</v>
      </c>
    </row>
    <row r="12" spans="1:9" x14ac:dyDescent="0.55000000000000004">
      <c r="A12">
        <v>1</v>
      </c>
      <c r="B12" s="1" t="s">
        <v>460</v>
      </c>
      <c r="C12" s="1" t="s">
        <v>2</v>
      </c>
      <c r="D12">
        <v>1</v>
      </c>
      <c r="E12" s="1" t="s">
        <v>141</v>
      </c>
      <c r="F12">
        <v>1</v>
      </c>
      <c r="G12" s="1" t="s">
        <v>376</v>
      </c>
      <c r="H12" s="1" t="s">
        <v>29</v>
      </c>
      <c r="I12">
        <v>2</v>
      </c>
    </row>
    <row r="13" spans="1:9" x14ac:dyDescent="0.55000000000000004">
      <c r="A13">
        <v>1</v>
      </c>
      <c r="B13" s="1" t="s">
        <v>460</v>
      </c>
      <c r="C13" s="1" t="s">
        <v>2</v>
      </c>
      <c r="D13">
        <v>1</v>
      </c>
      <c r="E13" s="1" t="s">
        <v>145</v>
      </c>
      <c r="F13">
        <v>5</v>
      </c>
      <c r="G13" s="1" t="s">
        <v>376</v>
      </c>
      <c r="H13" s="1" t="s">
        <v>28</v>
      </c>
      <c r="I13">
        <v>2</v>
      </c>
    </row>
    <row r="14" spans="1:9" x14ac:dyDescent="0.55000000000000004">
      <c r="A14">
        <v>1</v>
      </c>
      <c r="B14" s="1" t="s">
        <v>460</v>
      </c>
      <c r="C14" s="1" t="s">
        <v>2</v>
      </c>
      <c r="D14">
        <v>1</v>
      </c>
      <c r="E14" s="1" t="s">
        <v>147</v>
      </c>
      <c r="F14">
        <v>1</v>
      </c>
      <c r="G14" s="1" t="s">
        <v>376</v>
      </c>
      <c r="H14" s="1" t="s">
        <v>28</v>
      </c>
      <c r="I14">
        <v>2</v>
      </c>
    </row>
    <row r="15" spans="1:9" x14ac:dyDescent="0.55000000000000004">
      <c r="A15">
        <v>1</v>
      </c>
      <c r="B15" s="1" t="s">
        <v>460</v>
      </c>
      <c r="C15" s="1" t="s">
        <v>2</v>
      </c>
      <c r="D15">
        <v>1</v>
      </c>
      <c r="E15" s="1" t="s">
        <v>214</v>
      </c>
      <c r="F15">
        <v>5</v>
      </c>
      <c r="G15" s="1" t="s">
        <v>377</v>
      </c>
      <c r="H15" s="1" t="s">
        <v>29</v>
      </c>
      <c r="I15">
        <v>2</v>
      </c>
    </row>
    <row r="16" spans="1:9" x14ac:dyDescent="0.55000000000000004">
      <c r="A16">
        <v>1</v>
      </c>
      <c r="B16" s="1" t="s">
        <v>460</v>
      </c>
      <c r="C16" s="1" t="s">
        <v>2</v>
      </c>
      <c r="D16">
        <v>1</v>
      </c>
      <c r="E16" s="1" t="s">
        <v>217</v>
      </c>
      <c r="F16">
        <v>1</v>
      </c>
      <c r="G16" s="1" t="s">
        <v>377</v>
      </c>
      <c r="H16" s="1" t="s">
        <v>29</v>
      </c>
      <c r="I16">
        <v>2</v>
      </c>
    </row>
    <row r="17" spans="1:9" x14ac:dyDescent="0.55000000000000004">
      <c r="A17">
        <v>1</v>
      </c>
      <c r="B17" s="1" t="s">
        <v>460</v>
      </c>
      <c r="C17" s="1" t="s">
        <v>2</v>
      </c>
      <c r="D17">
        <v>1</v>
      </c>
      <c r="E17" s="1" t="s">
        <v>220</v>
      </c>
      <c r="F17">
        <v>6</v>
      </c>
      <c r="G17" s="1" t="s">
        <v>377</v>
      </c>
      <c r="H17" s="1" t="s">
        <v>29</v>
      </c>
      <c r="I17">
        <v>2</v>
      </c>
    </row>
    <row r="18" spans="1:9" x14ac:dyDescent="0.55000000000000004">
      <c r="A18">
        <v>1</v>
      </c>
      <c r="B18" s="1" t="s">
        <v>460</v>
      </c>
      <c r="C18" s="1" t="s">
        <v>2</v>
      </c>
      <c r="D18">
        <v>1</v>
      </c>
      <c r="E18" s="1" t="s">
        <v>223</v>
      </c>
      <c r="F18">
        <v>6</v>
      </c>
      <c r="G18" s="1" t="s">
        <v>376</v>
      </c>
      <c r="H18" s="1" t="s">
        <v>29</v>
      </c>
      <c r="I18">
        <v>2</v>
      </c>
    </row>
    <row r="19" spans="1:9" x14ac:dyDescent="0.55000000000000004">
      <c r="A19">
        <v>1</v>
      </c>
      <c r="B19" s="1" t="s">
        <v>460</v>
      </c>
      <c r="C19" s="1" t="s">
        <v>2</v>
      </c>
      <c r="D19">
        <v>1</v>
      </c>
      <c r="E19" s="1" t="s">
        <v>226</v>
      </c>
      <c r="F19">
        <v>1</v>
      </c>
      <c r="G19" s="1" t="s">
        <v>377</v>
      </c>
      <c r="H19" s="1" t="s">
        <v>28</v>
      </c>
      <c r="I19">
        <v>2</v>
      </c>
    </row>
    <row r="20" spans="1:9" x14ac:dyDescent="0.55000000000000004">
      <c r="A20">
        <v>1</v>
      </c>
      <c r="B20" s="1" t="s">
        <v>460</v>
      </c>
      <c r="C20" s="1" t="s">
        <v>2</v>
      </c>
      <c r="D20">
        <v>1</v>
      </c>
      <c r="E20" s="1" t="s">
        <v>229</v>
      </c>
      <c r="F20">
        <v>6</v>
      </c>
      <c r="G20" s="1" t="s">
        <v>376</v>
      </c>
      <c r="H20" s="1" t="s">
        <v>28</v>
      </c>
      <c r="I20">
        <v>2</v>
      </c>
    </row>
    <row r="21" spans="1:9" x14ac:dyDescent="0.55000000000000004">
      <c r="A21">
        <v>1</v>
      </c>
      <c r="B21" s="1" t="s">
        <v>460</v>
      </c>
      <c r="C21" s="1" t="s">
        <v>2</v>
      </c>
      <c r="D21">
        <v>1</v>
      </c>
      <c r="E21" s="1" t="s">
        <v>231</v>
      </c>
      <c r="F21">
        <v>6</v>
      </c>
      <c r="G21" s="1" t="s">
        <v>375</v>
      </c>
      <c r="H21" s="1" t="s">
        <v>29</v>
      </c>
      <c r="I21">
        <v>2</v>
      </c>
    </row>
    <row r="22" spans="1:9" x14ac:dyDescent="0.55000000000000004">
      <c r="A22">
        <v>1</v>
      </c>
      <c r="B22" s="1" t="s">
        <v>460</v>
      </c>
      <c r="C22" s="1" t="s">
        <v>2</v>
      </c>
      <c r="D22">
        <v>1</v>
      </c>
      <c r="E22" s="1" t="s">
        <v>286</v>
      </c>
      <c r="F22">
        <v>1</v>
      </c>
      <c r="G22" s="1" t="s">
        <v>375</v>
      </c>
      <c r="H22" s="1" t="s">
        <v>28</v>
      </c>
      <c r="I22">
        <v>2</v>
      </c>
    </row>
    <row r="23" spans="1:9" x14ac:dyDescent="0.55000000000000004">
      <c r="A23">
        <v>1</v>
      </c>
      <c r="B23" s="1" t="s">
        <v>460</v>
      </c>
      <c r="C23" s="1" t="s">
        <v>2</v>
      </c>
      <c r="D23">
        <v>1</v>
      </c>
      <c r="E23" s="1" t="s">
        <v>290</v>
      </c>
      <c r="F23">
        <v>1</v>
      </c>
      <c r="G23" s="1" t="s">
        <v>375</v>
      </c>
      <c r="H23" s="1" t="s">
        <v>28</v>
      </c>
      <c r="I23">
        <v>2</v>
      </c>
    </row>
    <row r="24" spans="1:9" x14ac:dyDescent="0.55000000000000004">
      <c r="A24">
        <v>1</v>
      </c>
      <c r="B24" s="1" t="s">
        <v>460</v>
      </c>
      <c r="C24" s="1" t="s">
        <v>2</v>
      </c>
      <c r="D24">
        <v>1</v>
      </c>
      <c r="E24" s="1" t="s">
        <v>294</v>
      </c>
      <c r="F24">
        <v>1</v>
      </c>
      <c r="G24" s="1" t="s">
        <v>376</v>
      </c>
      <c r="H24" s="1" t="s">
        <v>28</v>
      </c>
      <c r="I24">
        <v>2</v>
      </c>
    </row>
    <row r="25" spans="1:9" x14ac:dyDescent="0.55000000000000004">
      <c r="A25">
        <v>1</v>
      </c>
      <c r="B25" s="1" t="s">
        <v>460</v>
      </c>
      <c r="C25" s="1" t="s">
        <v>2</v>
      </c>
      <c r="D25">
        <v>1</v>
      </c>
      <c r="E25" s="1" t="s">
        <v>295</v>
      </c>
      <c r="F25">
        <v>1</v>
      </c>
      <c r="G25" s="1" t="s">
        <v>376</v>
      </c>
      <c r="H25" s="1" t="s">
        <v>28</v>
      </c>
      <c r="I25">
        <v>2</v>
      </c>
    </row>
    <row r="26" spans="1:9" x14ac:dyDescent="0.55000000000000004">
      <c r="A26">
        <v>1</v>
      </c>
      <c r="B26" s="1" t="s">
        <v>460</v>
      </c>
      <c r="C26" s="1" t="s">
        <v>2</v>
      </c>
      <c r="D26">
        <v>1</v>
      </c>
      <c r="E26" s="1" t="s">
        <v>317</v>
      </c>
      <c r="F26">
        <v>1</v>
      </c>
      <c r="G26" s="1" t="s">
        <v>377</v>
      </c>
      <c r="H26" s="1" t="s">
        <v>29</v>
      </c>
      <c r="I26">
        <v>2</v>
      </c>
    </row>
    <row r="27" spans="1:9" x14ac:dyDescent="0.55000000000000004">
      <c r="A27">
        <v>1</v>
      </c>
      <c r="B27" s="1" t="s">
        <v>460</v>
      </c>
      <c r="C27" s="1" t="s">
        <v>2</v>
      </c>
      <c r="D27">
        <v>1</v>
      </c>
      <c r="E27" s="1" t="s">
        <v>320</v>
      </c>
      <c r="F27">
        <v>1</v>
      </c>
      <c r="G27" s="1" t="s">
        <v>377</v>
      </c>
      <c r="H27" s="1" t="s">
        <v>28</v>
      </c>
      <c r="I27">
        <v>2</v>
      </c>
    </row>
    <row r="28" spans="1:9" x14ac:dyDescent="0.55000000000000004">
      <c r="A28">
        <v>1</v>
      </c>
      <c r="B28" s="1" t="s">
        <v>460</v>
      </c>
      <c r="C28" s="1" t="s">
        <v>2</v>
      </c>
      <c r="D28">
        <v>1</v>
      </c>
      <c r="E28" s="1" t="s">
        <v>323</v>
      </c>
      <c r="F28">
        <v>1</v>
      </c>
      <c r="G28" s="1" t="s">
        <v>376</v>
      </c>
      <c r="H28" s="1" t="s">
        <v>29</v>
      </c>
      <c r="I28">
        <v>2</v>
      </c>
    </row>
    <row r="29" spans="1:9" x14ac:dyDescent="0.55000000000000004">
      <c r="A29">
        <v>1</v>
      </c>
      <c r="B29" s="1" t="s">
        <v>460</v>
      </c>
      <c r="C29" s="1" t="s">
        <v>2</v>
      </c>
      <c r="D29">
        <v>1</v>
      </c>
      <c r="E29" s="1" t="s">
        <v>327</v>
      </c>
      <c r="F29">
        <v>6</v>
      </c>
      <c r="G29" s="1" t="s">
        <v>376</v>
      </c>
      <c r="H29" s="1" t="s">
        <v>29</v>
      </c>
      <c r="I29">
        <v>2</v>
      </c>
    </row>
    <row r="30" spans="1:9" x14ac:dyDescent="0.55000000000000004">
      <c r="A30">
        <v>1</v>
      </c>
      <c r="B30" s="1" t="s">
        <v>460</v>
      </c>
      <c r="C30" s="1" t="s">
        <v>2</v>
      </c>
      <c r="D30">
        <v>1</v>
      </c>
      <c r="E30" s="1" t="s">
        <v>331</v>
      </c>
      <c r="F30">
        <v>1</v>
      </c>
      <c r="G30" s="1" t="s">
        <v>376</v>
      </c>
      <c r="H30" s="1" t="s">
        <v>29</v>
      </c>
      <c r="I30">
        <v>2</v>
      </c>
    </row>
    <row r="31" spans="1:9" x14ac:dyDescent="0.55000000000000004">
      <c r="A31">
        <v>2</v>
      </c>
      <c r="B31" s="1" t="s">
        <v>461</v>
      </c>
      <c r="C31" s="1" t="s">
        <v>6</v>
      </c>
      <c r="D31">
        <v>3</v>
      </c>
      <c r="E31" s="1" t="s">
        <v>105</v>
      </c>
      <c r="F31">
        <v>3</v>
      </c>
      <c r="G31" s="1" t="s">
        <v>377</v>
      </c>
      <c r="H31" s="1" t="s">
        <v>29</v>
      </c>
      <c r="I31">
        <v>2</v>
      </c>
    </row>
    <row r="32" spans="1:9" x14ac:dyDescent="0.55000000000000004">
      <c r="A32">
        <v>2</v>
      </c>
      <c r="B32" s="1" t="s">
        <v>461</v>
      </c>
      <c r="C32" s="1" t="s">
        <v>6</v>
      </c>
      <c r="D32">
        <v>3</v>
      </c>
      <c r="E32" s="1" t="s">
        <v>108</v>
      </c>
      <c r="F32">
        <v>3</v>
      </c>
      <c r="G32" s="1" t="s">
        <v>377</v>
      </c>
      <c r="H32" s="1" t="s">
        <v>29</v>
      </c>
      <c r="I32">
        <v>2</v>
      </c>
    </row>
    <row r="33" spans="1:9" x14ac:dyDescent="0.55000000000000004">
      <c r="A33">
        <v>2</v>
      </c>
      <c r="B33" s="1" t="s">
        <v>461</v>
      </c>
      <c r="C33" s="1" t="s">
        <v>6</v>
      </c>
      <c r="D33">
        <v>3</v>
      </c>
      <c r="E33" s="1" t="s">
        <v>112</v>
      </c>
      <c r="F33">
        <v>3</v>
      </c>
      <c r="G33" s="1" t="s">
        <v>377</v>
      </c>
      <c r="H33" s="1" t="s">
        <v>29</v>
      </c>
      <c r="I33">
        <v>2</v>
      </c>
    </row>
    <row r="34" spans="1:9" x14ac:dyDescent="0.55000000000000004">
      <c r="A34">
        <v>2</v>
      </c>
      <c r="B34" s="1" t="s">
        <v>461</v>
      </c>
      <c r="C34" s="1" t="s">
        <v>6</v>
      </c>
      <c r="D34">
        <v>3</v>
      </c>
      <c r="E34" s="1" t="s">
        <v>116</v>
      </c>
      <c r="F34">
        <v>6</v>
      </c>
      <c r="G34" s="1" t="s">
        <v>377</v>
      </c>
      <c r="H34" s="1" t="s">
        <v>29</v>
      </c>
      <c r="I34">
        <v>2</v>
      </c>
    </row>
    <row r="35" spans="1:9" x14ac:dyDescent="0.55000000000000004">
      <c r="A35">
        <v>2</v>
      </c>
      <c r="B35" s="1" t="s">
        <v>461</v>
      </c>
      <c r="C35" s="1" t="s">
        <v>6</v>
      </c>
      <c r="D35">
        <v>3</v>
      </c>
      <c r="E35" s="1" t="s">
        <v>120</v>
      </c>
      <c r="F35">
        <v>3</v>
      </c>
      <c r="G35" s="1" t="s">
        <v>377</v>
      </c>
      <c r="H35" s="1" t="s">
        <v>28</v>
      </c>
      <c r="I35">
        <v>2</v>
      </c>
    </row>
    <row r="36" spans="1:9" x14ac:dyDescent="0.55000000000000004">
      <c r="A36">
        <v>2</v>
      </c>
      <c r="B36" s="1" t="s">
        <v>461</v>
      </c>
      <c r="C36" s="1" t="s">
        <v>6</v>
      </c>
      <c r="D36">
        <v>3</v>
      </c>
      <c r="E36" s="1" t="s">
        <v>123</v>
      </c>
      <c r="F36">
        <v>3</v>
      </c>
      <c r="G36" s="1" t="s">
        <v>376</v>
      </c>
      <c r="H36" s="1" t="s">
        <v>28</v>
      </c>
      <c r="I36">
        <v>2</v>
      </c>
    </row>
    <row r="37" spans="1:9" x14ac:dyDescent="0.55000000000000004">
      <c r="A37">
        <v>2</v>
      </c>
      <c r="B37" s="1" t="s">
        <v>461</v>
      </c>
      <c r="C37" s="1" t="s">
        <v>6</v>
      </c>
      <c r="D37">
        <v>3</v>
      </c>
      <c r="E37" s="1" t="s">
        <v>127</v>
      </c>
      <c r="F37">
        <v>5</v>
      </c>
      <c r="G37" s="1" t="s">
        <v>375</v>
      </c>
      <c r="H37" s="1" t="s">
        <v>28</v>
      </c>
      <c r="I37">
        <v>2</v>
      </c>
    </row>
    <row r="38" spans="1:9" x14ac:dyDescent="0.55000000000000004">
      <c r="A38">
        <v>2</v>
      </c>
      <c r="B38" s="1" t="s">
        <v>461</v>
      </c>
      <c r="C38" s="1" t="s">
        <v>6</v>
      </c>
      <c r="D38">
        <v>3</v>
      </c>
      <c r="E38" s="1" t="s">
        <v>131</v>
      </c>
      <c r="F38">
        <v>3</v>
      </c>
      <c r="G38" s="1" t="s">
        <v>375</v>
      </c>
      <c r="H38" s="1" t="s">
        <v>29</v>
      </c>
      <c r="I38">
        <v>2</v>
      </c>
    </row>
    <row r="39" spans="1:9" x14ac:dyDescent="0.55000000000000004">
      <c r="A39">
        <v>2</v>
      </c>
      <c r="B39" s="1" t="s">
        <v>461</v>
      </c>
      <c r="C39" s="1" t="s">
        <v>6</v>
      </c>
      <c r="D39">
        <v>3</v>
      </c>
      <c r="E39" s="1" t="s">
        <v>135</v>
      </c>
      <c r="F39">
        <v>3</v>
      </c>
      <c r="G39" s="1" t="s">
        <v>375</v>
      </c>
      <c r="H39" s="1" t="s">
        <v>28</v>
      </c>
      <c r="I39">
        <v>2</v>
      </c>
    </row>
    <row r="40" spans="1:9" x14ac:dyDescent="0.55000000000000004">
      <c r="A40">
        <v>2</v>
      </c>
      <c r="B40" s="1" t="s">
        <v>461</v>
      </c>
      <c r="C40" s="1" t="s">
        <v>6</v>
      </c>
      <c r="D40">
        <v>3</v>
      </c>
      <c r="E40" s="1" t="s">
        <v>139</v>
      </c>
      <c r="F40">
        <v>3</v>
      </c>
      <c r="G40" s="1" t="s">
        <v>376</v>
      </c>
      <c r="H40" s="1" t="s">
        <v>28</v>
      </c>
      <c r="I40">
        <v>2</v>
      </c>
    </row>
    <row r="41" spans="1:9" x14ac:dyDescent="0.55000000000000004">
      <c r="A41">
        <v>2</v>
      </c>
      <c r="B41" s="1" t="s">
        <v>461</v>
      </c>
      <c r="C41" s="1" t="s">
        <v>6</v>
      </c>
      <c r="D41">
        <v>3</v>
      </c>
      <c r="E41" s="1" t="s">
        <v>141</v>
      </c>
      <c r="F41">
        <v>3</v>
      </c>
      <c r="G41" s="1" t="s">
        <v>376</v>
      </c>
      <c r="H41" s="1" t="s">
        <v>29</v>
      </c>
      <c r="I41">
        <v>2</v>
      </c>
    </row>
    <row r="42" spans="1:9" x14ac:dyDescent="0.55000000000000004">
      <c r="A42">
        <v>2</v>
      </c>
      <c r="B42" s="1" t="s">
        <v>461</v>
      </c>
      <c r="C42" s="1" t="s">
        <v>6</v>
      </c>
      <c r="D42">
        <v>3</v>
      </c>
      <c r="E42" s="1" t="s">
        <v>145</v>
      </c>
      <c r="F42">
        <v>3</v>
      </c>
      <c r="G42" s="1" t="s">
        <v>376</v>
      </c>
      <c r="H42" s="1" t="s">
        <v>28</v>
      </c>
      <c r="I42">
        <v>2</v>
      </c>
    </row>
    <row r="43" spans="1:9" x14ac:dyDescent="0.55000000000000004">
      <c r="A43">
        <v>2</v>
      </c>
      <c r="B43" s="1" t="s">
        <v>461</v>
      </c>
      <c r="C43" s="1" t="s">
        <v>6</v>
      </c>
      <c r="D43">
        <v>3</v>
      </c>
      <c r="E43" s="1" t="s">
        <v>147</v>
      </c>
      <c r="F43">
        <v>3</v>
      </c>
      <c r="G43" s="1" t="s">
        <v>376</v>
      </c>
      <c r="H43" s="1" t="s">
        <v>28</v>
      </c>
      <c r="I43">
        <v>2</v>
      </c>
    </row>
    <row r="44" spans="1:9" x14ac:dyDescent="0.55000000000000004">
      <c r="A44">
        <v>2</v>
      </c>
      <c r="B44" s="1" t="s">
        <v>461</v>
      </c>
      <c r="C44" s="1" t="s">
        <v>6</v>
      </c>
      <c r="D44">
        <v>3</v>
      </c>
      <c r="E44" s="1" t="s">
        <v>214</v>
      </c>
      <c r="F44">
        <v>3</v>
      </c>
      <c r="G44" s="1" t="s">
        <v>377</v>
      </c>
      <c r="H44" s="1" t="s">
        <v>29</v>
      </c>
      <c r="I44">
        <v>2</v>
      </c>
    </row>
    <row r="45" spans="1:9" x14ac:dyDescent="0.55000000000000004">
      <c r="A45">
        <v>2</v>
      </c>
      <c r="B45" s="1" t="s">
        <v>461</v>
      </c>
      <c r="C45" s="1" t="s">
        <v>6</v>
      </c>
      <c r="D45">
        <v>3</v>
      </c>
      <c r="E45" s="1" t="s">
        <v>217</v>
      </c>
      <c r="F45">
        <v>3</v>
      </c>
      <c r="G45" s="1" t="s">
        <v>377</v>
      </c>
      <c r="H45" s="1" t="s">
        <v>29</v>
      </c>
      <c r="I45">
        <v>2</v>
      </c>
    </row>
    <row r="46" spans="1:9" x14ac:dyDescent="0.55000000000000004">
      <c r="A46">
        <v>2</v>
      </c>
      <c r="B46" s="1" t="s">
        <v>461</v>
      </c>
      <c r="C46" s="1" t="s">
        <v>6</v>
      </c>
      <c r="D46">
        <v>3</v>
      </c>
      <c r="E46" s="1" t="s">
        <v>220</v>
      </c>
      <c r="F46">
        <v>3</v>
      </c>
      <c r="G46" s="1" t="s">
        <v>377</v>
      </c>
      <c r="H46" s="1" t="s">
        <v>29</v>
      </c>
      <c r="I46">
        <v>2</v>
      </c>
    </row>
    <row r="47" spans="1:9" x14ac:dyDescent="0.55000000000000004">
      <c r="A47">
        <v>2</v>
      </c>
      <c r="B47" s="1" t="s">
        <v>461</v>
      </c>
      <c r="C47" s="1" t="s">
        <v>6</v>
      </c>
      <c r="D47">
        <v>3</v>
      </c>
      <c r="E47" s="1" t="s">
        <v>223</v>
      </c>
      <c r="F47">
        <v>3</v>
      </c>
      <c r="G47" s="1" t="s">
        <v>376</v>
      </c>
      <c r="H47" s="1" t="s">
        <v>29</v>
      </c>
      <c r="I47">
        <v>2</v>
      </c>
    </row>
    <row r="48" spans="1:9" x14ac:dyDescent="0.55000000000000004">
      <c r="A48">
        <v>2</v>
      </c>
      <c r="B48" s="1" t="s">
        <v>461</v>
      </c>
      <c r="C48" s="1" t="s">
        <v>6</v>
      </c>
      <c r="D48">
        <v>3</v>
      </c>
      <c r="E48" s="1" t="s">
        <v>226</v>
      </c>
      <c r="F48">
        <v>3</v>
      </c>
      <c r="G48" s="1" t="s">
        <v>377</v>
      </c>
      <c r="H48" s="1" t="s">
        <v>28</v>
      </c>
      <c r="I48">
        <v>2</v>
      </c>
    </row>
    <row r="49" spans="1:9" x14ac:dyDescent="0.55000000000000004">
      <c r="A49">
        <v>2</v>
      </c>
      <c r="B49" s="1" t="s">
        <v>461</v>
      </c>
      <c r="C49" s="1" t="s">
        <v>6</v>
      </c>
      <c r="D49">
        <v>3</v>
      </c>
      <c r="E49" s="1" t="s">
        <v>229</v>
      </c>
      <c r="F49">
        <v>3</v>
      </c>
      <c r="G49" s="1" t="s">
        <v>376</v>
      </c>
      <c r="H49" s="1" t="s">
        <v>28</v>
      </c>
      <c r="I49">
        <v>2</v>
      </c>
    </row>
    <row r="50" spans="1:9" x14ac:dyDescent="0.55000000000000004">
      <c r="A50">
        <v>2</v>
      </c>
      <c r="B50" s="1" t="s">
        <v>461</v>
      </c>
      <c r="C50" s="1" t="s">
        <v>6</v>
      </c>
      <c r="D50">
        <v>3</v>
      </c>
      <c r="E50" s="1" t="s">
        <v>231</v>
      </c>
      <c r="F50">
        <v>3</v>
      </c>
      <c r="G50" s="1" t="s">
        <v>375</v>
      </c>
      <c r="H50" s="1" t="s">
        <v>29</v>
      </c>
      <c r="I50">
        <v>2</v>
      </c>
    </row>
    <row r="51" spans="1:9" x14ac:dyDescent="0.55000000000000004">
      <c r="A51">
        <v>2</v>
      </c>
      <c r="B51" s="1" t="s">
        <v>461</v>
      </c>
      <c r="C51" s="1" t="s">
        <v>6</v>
      </c>
      <c r="D51">
        <v>3</v>
      </c>
      <c r="E51" s="1" t="s">
        <v>286</v>
      </c>
      <c r="F51">
        <v>3</v>
      </c>
      <c r="G51" s="1" t="s">
        <v>375</v>
      </c>
      <c r="H51" s="1" t="s">
        <v>28</v>
      </c>
      <c r="I51">
        <v>2</v>
      </c>
    </row>
    <row r="52" spans="1:9" x14ac:dyDescent="0.55000000000000004">
      <c r="A52">
        <v>2</v>
      </c>
      <c r="B52" s="1" t="s">
        <v>461</v>
      </c>
      <c r="C52" s="1" t="s">
        <v>6</v>
      </c>
      <c r="D52">
        <v>3</v>
      </c>
      <c r="E52" s="1" t="s">
        <v>290</v>
      </c>
      <c r="F52">
        <v>3</v>
      </c>
      <c r="G52" s="1" t="s">
        <v>375</v>
      </c>
      <c r="H52" s="1" t="s">
        <v>28</v>
      </c>
      <c r="I52">
        <v>2</v>
      </c>
    </row>
    <row r="53" spans="1:9" x14ac:dyDescent="0.55000000000000004">
      <c r="A53">
        <v>2</v>
      </c>
      <c r="B53" s="1" t="s">
        <v>461</v>
      </c>
      <c r="C53" s="1" t="s">
        <v>6</v>
      </c>
      <c r="D53">
        <v>3</v>
      </c>
      <c r="E53" s="1" t="s">
        <v>294</v>
      </c>
      <c r="F53">
        <v>3</v>
      </c>
      <c r="G53" s="1" t="s">
        <v>376</v>
      </c>
      <c r="H53" s="1" t="s">
        <v>28</v>
      </c>
      <c r="I53">
        <v>2</v>
      </c>
    </row>
    <row r="54" spans="1:9" x14ac:dyDescent="0.55000000000000004">
      <c r="A54">
        <v>2</v>
      </c>
      <c r="B54" s="1" t="s">
        <v>461</v>
      </c>
      <c r="C54" s="1" t="s">
        <v>6</v>
      </c>
      <c r="D54">
        <v>3</v>
      </c>
      <c r="E54" s="1" t="s">
        <v>295</v>
      </c>
      <c r="F54">
        <v>3</v>
      </c>
      <c r="G54" s="1" t="s">
        <v>376</v>
      </c>
      <c r="H54" s="1" t="s">
        <v>28</v>
      </c>
      <c r="I54">
        <v>2</v>
      </c>
    </row>
    <row r="55" spans="1:9" x14ac:dyDescent="0.55000000000000004">
      <c r="A55">
        <v>2</v>
      </c>
      <c r="B55" s="1" t="s">
        <v>461</v>
      </c>
      <c r="C55" s="1" t="s">
        <v>6</v>
      </c>
      <c r="D55">
        <v>3</v>
      </c>
      <c r="E55" s="1" t="s">
        <v>317</v>
      </c>
      <c r="F55">
        <v>3</v>
      </c>
      <c r="G55" s="1" t="s">
        <v>377</v>
      </c>
      <c r="H55" s="1" t="s">
        <v>29</v>
      </c>
      <c r="I55">
        <v>2</v>
      </c>
    </row>
    <row r="56" spans="1:9" x14ac:dyDescent="0.55000000000000004">
      <c r="A56">
        <v>2</v>
      </c>
      <c r="B56" s="1" t="s">
        <v>461</v>
      </c>
      <c r="C56" s="1" t="s">
        <v>6</v>
      </c>
      <c r="D56">
        <v>3</v>
      </c>
      <c r="E56" s="1" t="s">
        <v>320</v>
      </c>
      <c r="F56">
        <v>3</v>
      </c>
      <c r="G56" s="1" t="s">
        <v>377</v>
      </c>
      <c r="H56" s="1" t="s">
        <v>28</v>
      </c>
      <c r="I56">
        <v>2</v>
      </c>
    </row>
    <row r="57" spans="1:9" x14ac:dyDescent="0.55000000000000004">
      <c r="A57">
        <v>2</v>
      </c>
      <c r="B57" s="1" t="s">
        <v>461</v>
      </c>
      <c r="C57" s="1" t="s">
        <v>6</v>
      </c>
      <c r="D57">
        <v>3</v>
      </c>
      <c r="E57" s="1" t="s">
        <v>323</v>
      </c>
      <c r="F57">
        <v>3</v>
      </c>
      <c r="G57" s="1" t="s">
        <v>376</v>
      </c>
      <c r="H57" s="1" t="s">
        <v>29</v>
      </c>
      <c r="I57">
        <v>2</v>
      </c>
    </row>
    <row r="58" spans="1:9" x14ac:dyDescent="0.55000000000000004">
      <c r="A58">
        <v>2</v>
      </c>
      <c r="B58" s="1" t="s">
        <v>461</v>
      </c>
      <c r="C58" s="1" t="s">
        <v>6</v>
      </c>
      <c r="D58">
        <v>3</v>
      </c>
      <c r="E58" s="1" t="s">
        <v>327</v>
      </c>
      <c r="F58">
        <v>3</v>
      </c>
      <c r="G58" s="1" t="s">
        <v>376</v>
      </c>
      <c r="H58" s="1" t="s">
        <v>29</v>
      </c>
      <c r="I58">
        <v>2</v>
      </c>
    </row>
    <row r="59" spans="1:9" x14ac:dyDescent="0.55000000000000004">
      <c r="A59">
        <v>2</v>
      </c>
      <c r="B59" s="1" t="s">
        <v>461</v>
      </c>
      <c r="C59" s="1" t="s">
        <v>6</v>
      </c>
      <c r="D59">
        <v>3</v>
      </c>
      <c r="E59" s="1" t="s">
        <v>331</v>
      </c>
      <c r="F59">
        <v>3</v>
      </c>
      <c r="G59" s="1" t="s">
        <v>376</v>
      </c>
      <c r="H59" s="1" t="s">
        <v>29</v>
      </c>
      <c r="I59">
        <v>2</v>
      </c>
    </row>
    <row r="60" spans="1:9" x14ac:dyDescent="0.55000000000000004">
      <c r="A60">
        <v>3</v>
      </c>
      <c r="B60" s="1" t="s">
        <v>462</v>
      </c>
      <c r="C60" s="1" t="s">
        <v>4</v>
      </c>
      <c r="D60">
        <v>5</v>
      </c>
      <c r="E60" s="1" t="s">
        <v>105</v>
      </c>
      <c r="F60">
        <v>6</v>
      </c>
      <c r="G60" s="1" t="s">
        <v>377</v>
      </c>
      <c r="H60" s="1" t="s">
        <v>29</v>
      </c>
      <c r="I60">
        <v>2</v>
      </c>
    </row>
    <row r="61" spans="1:9" x14ac:dyDescent="0.55000000000000004">
      <c r="A61">
        <v>3</v>
      </c>
      <c r="B61" s="1" t="s">
        <v>462</v>
      </c>
      <c r="C61" s="1" t="s">
        <v>4</v>
      </c>
      <c r="D61">
        <v>5</v>
      </c>
      <c r="E61" s="1" t="s">
        <v>108</v>
      </c>
      <c r="F61">
        <v>1</v>
      </c>
      <c r="G61" s="1" t="s">
        <v>377</v>
      </c>
      <c r="H61" s="1" t="s">
        <v>29</v>
      </c>
      <c r="I61">
        <v>2</v>
      </c>
    </row>
    <row r="62" spans="1:9" x14ac:dyDescent="0.55000000000000004">
      <c r="A62">
        <v>3</v>
      </c>
      <c r="B62" s="1" t="s">
        <v>462</v>
      </c>
      <c r="C62" s="1" t="s">
        <v>4</v>
      </c>
      <c r="D62">
        <v>5</v>
      </c>
      <c r="E62" s="1" t="s">
        <v>112</v>
      </c>
      <c r="F62">
        <v>5</v>
      </c>
      <c r="G62" s="1" t="s">
        <v>377</v>
      </c>
      <c r="H62" s="1" t="s">
        <v>29</v>
      </c>
      <c r="I62">
        <v>2</v>
      </c>
    </row>
    <row r="63" spans="1:9" x14ac:dyDescent="0.55000000000000004">
      <c r="A63">
        <v>3</v>
      </c>
      <c r="B63" s="1" t="s">
        <v>462</v>
      </c>
      <c r="C63" s="1" t="s">
        <v>4</v>
      </c>
      <c r="D63">
        <v>5</v>
      </c>
      <c r="E63" s="1" t="s">
        <v>116</v>
      </c>
      <c r="F63">
        <v>5</v>
      </c>
      <c r="G63" s="1" t="s">
        <v>377</v>
      </c>
      <c r="H63" s="1" t="s">
        <v>29</v>
      </c>
      <c r="I63">
        <v>2</v>
      </c>
    </row>
    <row r="64" spans="1:9" x14ac:dyDescent="0.55000000000000004">
      <c r="A64">
        <v>3</v>
      </c>
      <c r="B64" s="1" t="s">
        <v>462</v>
      </c>
      <c r="C64" s="1" t="s">
        <v>4</v>
      </c>
      <c r="D64">
        <v>5</v>
      </c>
      <c r="E64" s="1" t="s">
        <v>120</v>
      </c>
      <c r="F64">
        <v>1</v>
      </c>
      <c r="G64" s="1" t="s">
        <v>377</v>
      </c>
      <c r="H64" s="1" t="s">
        <v>28</v>
      </c>
      <c r="I64">
        <v>2</v>
      </c>
    </row>
    <row r="65" spans="1:9" x14ac:dyDescent="0.55000000000000004">
      <c r="A65">
        <v>3</v>
      </c>
      <c r="B65" s="1" t="s">
        <v>462</v>
      </c>
      <c r="C65" s="1" t="s">
        <v>4</v>
      </c>
      <c r="D65">
        <v>5</v>
      </c>
      <c r="E65" s="1" t="s">
        <v>123</v>
      </c>
      <c r="F65">
        <v>7</v>
      </c>
      <c r="G65" s="1" t="s">
        <v>376</v>
      </c>
      <c r="H65" s="1" t="s">
        <v>28</v>
      </c>
      <c r="I65">
        <v>2</v>
      </c>
    </row>
    <row r="66" spans="1:9" x14ac:dyDescent="0.55000000000000004">
      <c r="A66">
        <v>3</v>
      </c>
      <c r="B66" s="1" t="s">
        <v>462</v>
      </c>
      <c r="C66" s="1" t="s">
        <v>4</v>
      </c>
      <c r="D66">
        <v>5</v>
      </c>
      <c r="E66" s="1" t="s">
        <v>127</v>
      </c>
      <c r="F66">
        <v>1</v>
      </c>
      <c r="G66" s="1" t="s">
        <v>375</v>
      </c>
      <c r="H66" s="1" t="s">
        <v>28</v>
      </c>
      <c r="I66">
        <v>2</v>
      </c>
    </row>
    <row r="67" spans="1:9" x14ac:dyDescent="0.55000000000000004">
      <c r="A67">
        <v>3</v>
      </c>
      <c r="B67" s="1" t="s">
        <v>462</v>
      </c>
      <c r="C67" s="1" t="s">
        <v>4</v>
      </c>
      <c r="D67">
        <v>5</v>
      </c>
      <c r="E67" s="1" t="s">
        <v>131</v>
      </c>
      <c r="F67">
        <v>7</v>
      </c>
      <c r="G67" s="1" t="s">
        <v>375</v>
      </c>
      <c r="H67" s="1" t="s">
        <v>29</v>
      </c>
      <c r="I67">
        <v>2</v>
      </c>
    </row>
    <row r="68" spans="1:9" x14ac:dyDescent="0.55000000000000004">
      <c r="A68">
        <v>3</v>
      </c>
      <c r="B68" s="1" t="s">
        <v>462</v>
      </c>
      <c r="C68" s="1" t="s">
        <v>4</v>
      </c>
      <c r="D68">
        <v>5</v>
      </c>
      <c r="E68" s="1" t="s">
        <v>135</v>
      </c>
      <c r="F68">
        <v>6</v>
      </c>
      <c r="G68" s="1" t="s">
        <v>375</v>
      </c>
      <c r="H68" s="1" t="s">
        <v>28</v>
      </c>
      <c r="I68">
        <v>2</v>
      </c>
    </row>
    <row r="69" spans="1:9" x14ac:dyDescent="0.55000000000000004">
      <c r="A69">
        <v>3</v>
      </c>
      <c r="B69" s="1" t="s">
        <v>462</v>
      </c>
      <c r="C69" s="1" t="s">
        <v>4</v>
      </c>
      <c r="D69">
        <v>5</v>
      </c>
      <c r="E69" s="1" t="s">
        <v>139</v>
      </c>
      <c r="F69">
        <v>7</v>
      </c>
      <c r="G69" s="1" t="s">
        <v>376</v>
      </c>
      <c r="H69" s="1" t="s">
        <v>28</v>
      </c>
      <c r="I69">
        <v>2</v>
      </c>
    </row>
    <row r="70" spans="1:9" x14ac:dyDescent="0.55000000000000004">
      <c r="A70">
        <v>3</v>
      </c>
      <c r="B70" s="1" t="s">
        <v>462</v>
      </c>
      <c r="C70" s="1" t="s">
        <v>4</v>
      </c>
      <c r="D70">
        <v>5</v>
      </c>
      <c r="E70" s="1" t="s">
        <v>141</v>
      </c>
      <c r="F70">
        <v>4</v>
      </c>
      <c r="G70" s="1" t="s">
        <v>376</v>
      </c>
      <c r="H70" s="1" t="s">
        <v>29</v>
      </c>
      <c r="I70">
        <v>2</v>
      </c>
    </row>
    <row r="71" spans="1:9" x14ac:dyDescent="0.55000000000000004">
      <c r="A71">
        <v>3</v>
      </c>
      <c r="B71" s="1" t="s">
        <v>462</v>
      </c>
      <c r="C71" s="1" t="s">
        <v>4</v>
      </c>
      <c r="D71">
        <v>5</v>
      </c>
      <c r="E71" s="1" t="s">
        <v>145</v>
      </c>
      <c r="F71">
        <v>5</v>
      </c>
      <c r="G71" s="1" t="s">
        <v>376</v>
      </c>
      <c r="H71" s="1" t="s">
        <v>28</v>
      </c>
      <c r="I71">
        <v>2</v>
      </c>
    </row>
    <row r="72" spans="1:9" x14ac:dyDescent="0.55000000000000004">
      <c r="A72">
        <v>3</v>
      </c>
      <c r="B72" s="1" t="s">
        <v>462</v>
      </c>
      <c r="C72" s="1" t="s">
        <v>4</v>
      </c>
      <c r="D72">
        <v>5</v>
      </c>
      <c r="E72" s="1" t="s">
        <v>147</v>
      </c>
      <c r="F72">
        <v>5</v>
      </c>
      <c r="G72" s="1" t="s">
        <v>376</v>
      </c>
      <c r="H72" s="1" t="s">
        <v>28</v>
      </c>
      <c r="I72">
        <v>2</v>
      </c>
    </row>
    <row r="73" spans="1:9" x14ac:dyDescent="0.55000000000000004">
      <c r="A73">
        <v>3</v>
      </c>
      <c r="B73" s="1" t="s">
        <v>462</v>
      </c>
      <c r="C73" s="1" t="s">
        <v>4</v>
      </c>
      <c r="D73">
        <v>5</v>
      </c>
      <c r="E73" s="1" t="s">
        <v>214</v>
      </c>
      <c r="F73">
        <v>1</v>
      </c>
      <c r="G73" s="1" t="s">
        <v>377</v>
      </c>
      <c r="H73" s="1" t="s">
        <v>29</v>
      </c>
      <c r="I73">
        <v>2</v>
      </c>
    </row>
    <row r="74" spans="1:9" x14ac:dyDescent="0.55000000000000004">
      <c r="A74">
        <v>3</v>
      </c>
      <c r="B74" s="1" t="s">
        <v>462</v>
      </c>
      <c r="C74" s="1" t="s">
        <v>4</v>
      </c>
      <c r="D74">
        <v>5</v>
      </c>
      <c r="E74" s="1" t="s">
        <v>217</v>
      </c>
      <c r="F74">
        <v>6</v>
      </c>
      <c r="G74" s="1" t="s">
        <v>377</v>
      </c>
      <c r="H74" s="1" t="s">
        <v>29</v>
      </c>
      <c r="I74">
        <v>2</v>
      </c>
    </row>
    <row r="75" spans="1:9" x14ac:dyDescent="0.55000000000000004">
      <c r="A75">
        <v>3</v>
      </c>
      <c r="B75" s="1" t="s">
        <v>462</v>
      </c>
      <c r="C75" s="1" t="s">
        <v>4</v>
      </c>
      <c r="D75">
        <v>5</v>
      </c>
      <c r="E75" s="1" t="s">
        <v>220</v>
      </c>
      <c r="F75">
        <v>7</v>
      </c>
      <c r="G75" s="1" t="s">
        <v>377</v>
      </c>
      <c r="H75" s="1" t="s">
        <v>29</v>
      </c>
      <c r="I75">
        <v>2</v>
      </c>
    </row>
    <row r="76" spans="1:9" x14ac:dyDescent="0.55000000000000004">
      <c r="A76">
        <v>3</v>
      </c>
      <c r="B76" s="1" t="s">
        <v>462</v>
      </c>
      <c r="C76" s="1" t="s">
        <v>4</v>
      </c>
      <c r="D76">
        <v>5</v>
      </c>
      <c r="E76" s="1" t="s">
        <v>223</v>
      </c>
      <c r="F76">
        <v>7</v>
      </c>
      <c r="G76" s="1" t="s">
        <v>376</v>
      </c>
      <c r="H76" s="1" t="s">
        <v>29</v>
      </c>
      <c r="I76">
        <v>2</v>
      </c>
    </row>
    <row r="77" spans="1:9" x14ac:dyDescent="0.55000000000000004">
      <c r="A77">
        <v>3</v>
      </c>
      <c r="B77" s="1" t="s">
        <v>462</v>
      </c>
      <c r="C77" s="1" t="s">
        <v>4</v>
      </c>
      <c r="D77">
        <v>5</v>
      </c>
      <c r="E77" s="1" t="s">
        <v>226</v>
      </c>
      <c r="F77">
        <v>6</v>
      </c>
      <c r="G77" s="1" t="s">
        <v>377</v>
      </c>
      <c r="H77" s="1" t="s">
        <v>28</v>
      </c>
      <c r="I77">
        <v>2</v>
      </c>
    </row>
    <row r="78" spans="1:9" x14ac:dyDescent="0.55000000000000004">
      <c r="A78">
        <v>3</v>
      </c>
      <c r="B78" s="1" t="s">
        <v>462</v>
      </c>
      <c r="C78" s="1" t="s">
        <v>4</v>
      </c>
      <c r="D78">
        <v>5</v>
      </c>
      <c r="E78" s="1" t="s">
        <v>229</v>
      </c>
      <c r="F78">
        <v>5</v>
      </c>
      <c r="G78" s="1" t="s">
        <v>376</v>
      </c>
      <c r="H78" s="1" t="s">
        <v>28</v>
      </c>
      <c r="I78">
        <v>2</v>
      </c>
    </row>
    <row r="79" spans="1:9" x14ac:dyDescent="0.55000000000000004">
      <c r="A79">
        <v>3</v>
      </c>
      <c r="B79" s="1" t="s">
        <v>462</v>
      </c>
      <c r="C79" s="1" t="s">
        <v>4</v>
      </c>
      <c r="D79">
        <v>5</v>
      </c>
      <c r="E79" s="1" t="s">
        <v>231</v>
      </c>
      <c r="F79">
        <v>1</v>
      </c>
      <c r="G79" s="1" t="s">
        <v>375</v>
      </c>
      <c r="H79" s="1" t="s">
        <v>29</v>
      </c>
      <c r="I79">
        <v>2</v>
      </c>
    </row>
    <row r="80" spans="1:9" x14ac:dyDescent="0.55000000000000004">
      <c r="A80">
        <v>3</v>
      </c>
      <c r="B80" s="1" t="s">
        <v>462</v>
      </c>
      <c r="C80" s="1" t="s">
        <v>4</v>
      </c>
      <c r="D80">
        <v>5</v>
      </c>
      <c r="E80" s="1" t="s">
        <v>286</v>
      </c>
      <c r="F80">
        <v>5</v>
      </c>
      <c r="G80" s="1" t="s">
        <v>375</v>
      </c>
      <c r="H80" s="1" t="s">
        <v>28</v>
      </c>
      <c r="I80">
        <v>2</v>
      </c>
    </row>
    <row r="81" spans="1:9" x14ac:dyDescent="0.55000000000000004">
      <c r="A81">
        <v>3</v>
      </c>
      <c r="B81" s="1" t="s">
        <v>462</v>
      </c>
      <c r="C81" s="1" t="s">
        <v>4</v>
      </c>
      <c r="D81">
        <v>5</v>
      </c>
      <c r="E81" s="1" t="s">
        <v>290</v>
      </c>
      <c r="F81">
        <v>4</v>
      </c>
      <c r="G81" s="1" t="s">
        <v>375</v>
      </c>
      <c r="H81" s="1" t="s">
        <v>28</v>
      </c>
      <c r="I81">
        <v>2</v>
      </c>
    </row>
    <row r="82" spans="1:9" x14ac:dyDescent="0.55000000000000004">
      <c r="A82">
        <v>3</v>
      </c>
      <c r="B82" s="1" t="s">
        <v>462</v>
      </c>
      <c r="C82" s="1" t="s">
        <v>4</v>
      </c>
      <c r="D82">
        <v>5</v>
      </c>
      <c r="E82" s="1" t="s">
        <v>294</v>
      </c>
      <c r="F82">
        <v>5</v>
      </c>
      <c r="G82" s="1" t="s">
        <v>376</v>
      </c>
      <c r="H82" s="1" t="s">
        <v>28</v>
      </c>
      <c r="I82">
        <v>2</v>
      </c>
    </row>
    <row r="83" spans="1:9" x14ac:dyDescent="0.55000000000000004">
      <c r="A83">
        <v>3</v>
      </c>
      <c r="B83" s="1" t="s">
        <v>462</v>
      </c>
      <c r="C83" s="1" t="s">
        <v>4</v>
      </c>
      <c r="D83">
        <v>5</v>
      </c>
      <c r="E83" s="1" t="s">
        <v>295</v>
      </c>
      <c r="F83">
        <v>5</v>
      </c>
      <c r="G83" s="1" t="s">
        <v>376</v>
      </c>
      <c r="H83" s="1" t="s">
        <v>28</v>
      </c>
      <c r="I83">
        <v>2</v>
      </c>
    </row>
    <row r="84" spans="1:9" x14ac:dyDescent="0.55000000000000004">
      <c r="A84">
        <v>3</v>
      </c>
      <c r="B84" s="1" t="s">
        <v>462</v>
      </c>
      <c r="C84" s="1" t="s">
        <v>4</v>
      </c>
      <c r="D84">
        <v>5</v>
      </c>
      <c r="E84" s="1" t="s">
        <v>317</v>
      </c>
      <c r="F84">
        <v>5</v>
      </c>
      <c r="G84" s="1" t="s">
        <v>377</v>
      </c>
      <c r="H84" s="1" t="s">
        <v>29</v>
      </c>
      <c r="I84">
        <v>2</v>
      </c>
    </row>
    <row r="85" spans="1:9" x14ac:dyDescent="0.55000000000000004">
      <c r="A85">
        <v>3</v>
      </c>
      <c r="B85" s="1" t="s">
        <v>462</v>
      </c>
      <c r="C85" s="1" t="s">
        <v>4</v>
      </c>
      <c r="D85">
        <v>5</v>
      </c>
      <c r="E85" s="1" t="s">
        <v>320</v>
      </c>
      <c r="F85">
        <v>5</v>
      </c>
      <c r="G85" s="1" t="s">
        <v>377</v>
      </c>
      <c r="H85" s="1" t="s">
        <v>28</v>
      </c>
      <c r="I85">
        <v>2</v>
      </c>
    </row>
    <row r="86" spans="1:9" x14ac:dyDescent="0.55000000000000004">
      <c r="A86">
        <v>3</v>
      </c>
      <c r="B86" s="1" t="s">
        <v>462</v>
      </c>
      <c r="C86" s="1" t="s">
        <v>4</v>
      </c>
      <c r="D86">
        <v>5</v>
      </c>
      <c r="E86" s="1" t="s">
        <v>323</v>
      </c>
      <c r="F86">
        <v>5</v>
      </c>
      <c r="G86" s="1" t="s">
        <v>376</v>
      </c>
      <c r="H86" s="1" t="s">
        <v>29</v>
      </c>
      <c r="I86">
        <v>2</v>
      </c>
    </row>
    <row r="87" spans="1:9" x14ac:dyDescent="0.55000000000000004">
      <c r="A87">
        <v>3</v>
      </c>
      <c r="B87" s="1" t="s">
        <v>462</v>
      </c>
      <c r="C87" s="1" t="s">
        <v>4</v>
      </c>
      <c r="D87">
        <v>5</v>
      </c>
      <c r="E87" s="1" t="s">
        <v>327</v>
      </c>
      <c r="F87">
        <v>1</v>
      </c>
      <c r="G87" s="1" t="s">
        <v>376</v>
      </c>
      <c r="H87" s="1" t="s">
        <v>29</v>
      </c>
      <c r="I87">
        <v>2</v>
      </c>
    </row>
    <row r="88" spans="1:9" x14ac:dyDescent="0.55000000000000004">
      <c r="A88">
        <v>3</v>
      </c>
      <c r="B88" s="1" t="s">
        <v>462</v>
      </c>
      <c r="C88" s="1" t="s">
        <v>4</v>
      </c>
      <c r="D88">
        <v>5</v>
      </c>
      <c r="E88" s="1" t="s">
        <v>331</v>
      </c>
      <c r="F88">
        <v>7</v>
      </c>
      <c r="G88" s="1" t="s">
        <v>376</v>
      </c>
      <c r="H88" s="1" t="s">
        <v>29</v>
      </c>
      <c r="I88">
        <v>2</v>
      </c>
    </row>
    <row r="89" spans="1:9" x14ac:dyDescent="0.55000000000000004">
      <c r="A89">
        <v>4</v>
      </c>
      <c r="B89" s="1" t="s">
        <v>463</v>
      </c>
      <c r="C89" s="1" t="s">
        <v>1</v>
      </c>
      <c r="D89">
        <v>2</v>
      </c>
      <c r="E89" s="1" t="s">
        <v>105</v>
      </c>
      <c r="F89">
        <v>2</v>
      </c>
      <c r="G89" s="1" t="s">
        <v>377</v>
      </c>
      <c r="H89" s="1" t="s">
        <v>29</v>
      </c>
      <c r="I89">
        <v>2</v>
      </c>
    </row>
    <row r="90" spans="1:9" x14ac:dyDescent="0.55000000000000004">
      <c r="A90">
        <v>4</v>
      </c>
      <c r="B90" s="1" t="s">
        <v>463</v>
      </c>
      <c r="C90" s="1" t="s">
        <v>1</v>
      </c>
      <c r="D90">
        <v>2</v>
      </c>
      <c r="E90" s="1" t="s">
        <v>108</v>
      </c>
      <c r="F90">
        <v>2</v>
      </c>
      <c r="G90" s="1" t="s">
        <v>377</v>
      </c>
      <c r="H90" s="1" t="s">
        <v>29</v>
      </c>
      <c r="I90">
        <v>2</v>
      </c>
    </row>
    <row r="91" spans="1:9" x14ac:dyDescent="0.55000000000000004">
      <c r="A91">
        <v>4</v>
      </c>
      <c r="B91" s="1" t="s">
        <v>463</v>
      </c>
      <c r="C91" s="1" t="s">
        <v>1</v>
      </c>
      <c r="D91">
        <v>2</v>
      </c>
      <c r="E91" s="1" t="s">
        <v>112</v>
      </c>
      <c r="F91">
        <v>2</v>
      </c>
      <c r="G91" s="1" t="s">
        <v>377</v>
      </c>
      <c r="H91" s="1" t="s">
        <v>29</v>
      </c>
      <c r="I91">
        <v>2</v>
      </c>
    </row>
    <row r="92" spans="1:9" x14ac:dyDescent="0.55000000000000004">
      <c r="A92">
        <v>4</v>
      </c>
      <c r="B92" s="1" t="s">
        <v>463</v>
      </c>
      <c r="C92" s="1" t="s">
        <v>1</v>
      </c>
      <c r="D92">
        <v>2</v>
      </c>
      <c r="E92" s="1" t="s">
        <v>116</v>
      </c>
      <c r="F92">
        <v>2</v>
      </c>
      <c r="G92" s="1" t="s">
        <v>377</v>
      </c>
      <c r="H92" s="1" t="s">
        <v>29</v>
      </c>
      <c r="I92">
        <v>2</v>
      </c>
    </row>
    <row r="93" spans="1:9" x14ac:dyDescent="0.55000000000000004">
      <c r="A93">
        <v>4</v>
      </c>
      <c r="B93" s="1" t="s">
        <v>463</v>
      </c>
      <c r="C93" s="1" t="s">
        <v>1</v>
      </c>
      <c r="D93">
        <v>2</v>
      </c>
      <c r="E93" s="1" t="s">
        <v>120</v>
      </c>
      <c r="F93">
        <v>2</v>
      </c>
      <c r="G93" s="1" t="s">
        <v>377</v>
      </c>
      <c r="H93" s="1" t="s">
        <v>28</v>
      </c>
      <c r="I93">
        <v>2</v>
      </c>
    </row>
    <row r="94" spans="1:9" x14ac:dyDescent="0.55000000000000004">
      <c r="A94">
        <v>4</v>
      </c>
      <c r="B94" s="1" t="s">
        <v>463</v>
      </c>
      <c r="C94" s="1" t="s">
        <v>1</v>
      </c>
      <c r="D94">
        <v>2</v>
      </c>
      <c r="E94" s="1" t="s">
        <v>123</v>
      </c>
      <c r="F94">
        <v>2</v>
      </c>
      <c r="G94" s="1" t="s">
        <v>376</v>
      </c>
      <c r="H94" s="1" t="s">
        <v>28</v>
      </c>
      <c r="I94">
        <v>2</v>
      </c>
    </row>
    <row r="95" spans="1:9" x14ac:dyDescent="0.55000000000000004">
      <c r="A95">
        <v>4</v>
      </c>
      <c r="B95" s="1" t="s">
        <v>463</v>
      </c>
      <c r="C95" s="1" t="s">
        <v>1</v>
      </c>
      <c r="D95">
        <v>2</v>
      </c>
      <c r="E95" s="1" t="s">
        <v>127</v>
      </c>
      <c r="F95">
        <v>2</v>
      </c>
      <c r="G95" s="1" t="s">
        <v>375</v>
      </c>
      <c r="H95" s="1" t="s">
        <v>28</v>
      </c>
      <c r="I95">
        <v>2</v>
      </c>
    </row>
    <row r="96" spans="1:9" x14ac:dyDescent="0.55000000000000004">
      <c r="A96">
        <v>4</v>
      </c>
      <c r="B96" s="1" t="s">
        <v>463</v>
      </c>
      <c r="C96" s="1" t="s">
        <v>1</v>
      </c>
      <c r="D96">
        <v>2</v>
      </c>
      <c r="E96" s="1" t="s">
        <v>131</v>
      </c>
      <c r="F96">
        <v>2</v>
      </c>
      <c r="G96" s="1" t="s">
        <v>375</v>
      </c>
      <c r="H96" s="1" t="s">
        <v>29</v>
      </c>
      <c r="I96">
        <v>2</v>
      </c>
    </row>
    <row r="97" spans="1:9" x14ac:dyDescent="0.55000000000000004">
      <c r="A97">
        <v>4</v>
      </c>
      <c r="B97" s="1" t="s">
        <v>463</v>
      </c>
      <c r="C97" s="1" t="s">
        <v>1</v>
      </c>
      <c r="D97">
        <v>2</v>
      </c>
      <c r="E97" s="1" t="s">
        <v>135</v>
      </c>
      <c r="F97">
        <v>2</v>
      </c>
      <c r="G97" s="1" t="s">
        <v>375</v>
      </c>
      <c r="H97" s="1" t="s">
        <v>28</v>
      </c>
      <c r="I97">
        <v>2</v>
      </c>
    </row>
    <row r="98" spans="1:9" x14ac:dyDescent="0.55000000000000004">
      <c r="A98">
        <v>4</v>
      </c>
      <c r="B98" s="1" t="s">
        <v>463</v>
      </c>
      <c r="C98" s="1" t="s">
        <v>1</v>
      </c>
      <c r="D98">
        <v>2</v>
      </c>
      <c r="E98" s="1" t="s">
        <v>139</v>
      </c>
      <c r="F98">
        <v>2</v>
      </c>
      <c r="G98" s="1" t="s">
        <v>376</v>
      </c>
      <c r="H98" s="1" t="s">
        <v>28</v>
      </c>
      <c r="I98">
        <v>2</v>
      </c>
    </row>
    <row r="99" spans="1:9" x14ac:dyDescent="0.55000000000000004">
      <c r="A99">
        <v>4</v>
      </c>
      <c r="B99" s="1" t="s">
        <v>463</v>
      </c>
      <c r="C99" s="1" t="s">
        <v>1</v>
      </c>
      <c r="D99">
        <v>2</v>
      </c>
      <c r="E99" s="1" t="s">
        <v>141</v>
      </c>
      <c r="F99">
        <v>2</v>
      </c>
      <c r="G99" s="1" t="s">
        <v>376</v>
      </c>
      <c r="H99" s="1" t="s">
        <v>29</v>
      </c>
      <c r="I99">
        <v>2</v>
      </c>
    </row>
    <row r="100" spans="1:9" x14ac:dyDescent="0.55000000000000004">
      <c r="A100">
        <v>4</v>
      </c>
      <c r="B100" s="1" t="s">
        <v>463</v>
      </c>
      <c r="C100" s="1" t="s">
        <v>1</v>
      </c>
      <c r="D100">
        <v>2</v>
      </c>
      <c r="E100" s="1" t="s">
        <v>145</v>
      </c>
      <c r="F100">
        <v>2</v>
      </c>
      <c r="G100" s="1" t="s">
        <v>376</v>
      </c>
      <c r="H100" s="1" t="s">
        <v>28</v>
      </c>
      <c r="I100">
        <v>2</v>
      </c>
    </row>
    <row r="101" spans="1:9" x14ac:dyDescent="0.55000000000000004">
      <c r="A101">
        <v>4</v>
      </c>
      <c r="B101" s="1" t="s">
        <v>463</v>
      </c>
      <c r="C101" s="1" t="s">
        <v>1</v>
      </c>
      <c r="D101">
        <v>2</v>
      </c>
      <c r="E101" s="1" t="s">
        <v>147</v>
      </c>
      <c r="F101">
        <v>2</v>
      </c>
      <c r="G101" s="1" t="s">
        <v>376</v>
      </c>
      <c r="H101" s="1" t="s">
        <v>28</v>
      </c>
      <c r="I101">
        <v>2</v>
      </c>
    </row>
    <row r="102" spans="1:9" x14ac:dyDescent="0.55000000000000004">
      <c r="A102">
        <v>4</v>
      </c>
      <c r="B102" s="1" t="s">
        <v>463</v>
      </c>
      <c r="C102" s="1" t="s">
        <v>1</v>
      </c>
      <c r="D102">
        <v>2</v>
      </c>
      <c r="E102" s="1" t="s">
        <v>214</v>
      </c>
      <c r="F102">
        <v>6</v>
      </c>
      <c r="G102" s="1" t="s">
        <v>377</v>
      </c>
      <c r="H102" s="1" t="s">
        <v>29</v>
      </c>
      <c r="I102">
        <v>2</v>
      </c>
    </row>
    <row r="103" spans="1:9" x14ac:dyDescent="0.55000000000000004">
      <c r="A103">
        <v>4</v>
      </c>
      <c r="B103" s="1" t="s">
        <v>463</v>
      </c>
      <c r="C103" s="1" t="s">
        <v>1</v>
      </c>
      <c r="D103">
        <v>2</v>
      </c>
      <c r="E103" s="1" t="s">
        <v>217</v>
      </c>
      <c r="F103">
        <v>2</v>
      </c>
      <c r="G103" s="1" t="s">
        <v>377</v>
      </c>
      <c r="H103" s="1" t="s">
        <v>29</v>
      </c>
      <c r="I103">
        <v>2</v>
      </c>
    </row>
    <row r="104" spans="1:9" x14ac:dyDescent="0.55000000000000004">
      <c r="A104">
        <v>4</v>
      </c>
      <c r="B104" s="1" t="s">
        <v>463</v>
      </c>
      <c r="C104" s="1" t="s">
        <v>1</v>
      </c>
      <c r="D104">
        <v>2</v>
      </c>
      <c r="E104" s="1" t="s">
        <v>220</v>
      </c>
      <c r="F104">
        <v>2</v>
      </c>
      <c r="G104" s="1" t="s">
        <v>377</v>
      </c>
      <c r="H104" s="1" t="s">
        <v>29</v>
      </c>
      <c r="I104">
        <v>2</v>
      </c>
    </row>
    <row r="105" spans="1:9" x14ac:dyDescent="0.55000000000000004">
      <c r="A105">
        <v>4</v>
      </c>
      <c r="B105" s="1" t="s">
        <v>463</v>
      </c>
      <c r="C105" s="1" t="s">
        <v>1</v>
      </c>
      <c r="D105">
        <v>2</v>
      </c>
      <c r="E105" s="1" t="s">
        <v>223</v>
      </c>
      <c r="F105">
        <v>2</v>
      </c>
      <c r="G105" s="1" t="s">
        <v>376</v>
      </c>
      <c r="H105" s="1" t="s">
        <v>29</v>
      </c>
      <c r="I105">
        <v>2</v>
      </c>
    </row>
    <row r="106" spans="1:9" x14ac:dyDescent="0.55000000000000004">
      <c r="A106">
        <v>4</v>
      </c>
      <c r="B106" s="1" t="s">
        <v>463</v>
      </c>
      <c r="C106" s="1" t="s">
        <v>1</v>
      </c>
      <c r="D106">
        <v>2</v>
      </c>
      <c r="E106" s="1" t="s">
        <v>226</v>
      </c>
      <c r="F106">
        <v>2</v>
      </c>
      <c r="G106" s="1" t="s">
        <v>377</v>
      </c>
      <c r="H106" s="1" t="s">
        <v>28</v>
      </c>
      <c r="I106">
        <v>2</v>
      </c>
    </row>
    <row r="107" spans="1:9" x14ac:dyDescent="0.55000000000000004">
      <c r="A107">
        <v>4</v>
      </c>
      <c r="B107" s="1" t="s">
        <v>463</v>
      </c>
      <c r="C107" s="1" t="s">
        <v>1</v>
      </c>
      <c r="D107">
        <v>2</v>
      </c>
      <c r="E107" s="1" t="s">
        <v>229</v>
      </c>
      <c r="F107">
        <v>2</v>
      </c>
      <c r="G107" s="1" t="s">
        <v>376</v>
      </c>
      <c r="H107" s="1" t="s">
        <v>28</v>
      </c>
      <c r="I107">
        <v>2</v>
      </c>
    </row>
    <row r="108" spans="1:9" x14ac:dyDescent="0.55000000000000004">
      <c r="A108">
        <v>4</v>
      </c>
      <c r="B108" s="1" t="s">
        <v>463</v>
      </c>
      <c r="C108" s="1" t="s">
        <v>1</v>
      </c>
      <c r="D108">
        <v>2</v>
      </c>
      <c r="E108" s="1" t="s">
        <v>231</v>
      </c>
      <c r="F108">
        <v>2</v>
      </c>
      <c r="G108" s="1" t="s">
        <v>375</v>
      </c>
      <c r="H108" s="1" t="s">
        <v>29</v>
      </c>
      <c r="I108">
        <v>2</v>
      </c>
    </row>
    <row r="109" spans="1:9" x14ac:dyDescent="0.55000000000000004">
      <c r="A109">
        <v>4</v>
      </c>
      <c r="B109" s="1" t="s">
        <v>463</v>
      </c>
      <c r="C109" s="1" t="s">
        <v>1</v>
      </c>
      <c r="D109">
        <v>2</v>
      </c>
      <c r="E109" s="1" t="s">
        <v>286</v>
      </c>
      <c r="F109">
        <v>2</v>
      </c>
      <c r="G109" s="1" t="s">
        <v>375</v>
      </c>
      <c r="H109" s="1" t="s">
        <v>28</v>
      </c>
      <c r="I109">
        <v>2</v>
      </c>
    </row>
    <row r="110" spans="1:9" x14ac:dyDescent="0.55000000000000004">
      <c r="A110">
        <v>4</v>
      </c>
      <c r="B110" s="1" t="s">
        <v>463</v>
      </c>
      <c r="C110" s="1" t="s">
        <v>1</v>
      </c>
      <c r="D110">
        <v>2</v>
      </c>
      <c r="E110" s="1" t="s">
        <v>290</v>
      </c>
      <c r="F110">
        <v>2</v>
      </c>
      <c r="G110" s="1" t="s">
        <v>375</v>
      </c>
      <c r="H110" s="1" t="s">
        <v>28</v>
      </c>
      <c r="I110">
        <v>2</v>
      </c>
    </row>
    <row r="111" spans="1:9" x14ac:dyDescent="0.55000000000000004">
      <c r="A111">
        <v>4</v>
      </c>
      <c r="B111" s="1" t="s">
        <v>463</v>
      </c>
      <c r="C111" s="1" t="s">
        <v>1</v>
      </c>
      <c r="D111">
        <v>2</v>
      </c>
      <c r="E111" s="1" t="s">
        <v>294</v>
      </c>
      <c r="F111">
        <v>2</v>
      </c>
      <c r="G111" s="1" t="s">
        <v>376</v>
      </c>
      <c r="H111" s="1" t="s">
        <v>28</v>
      </c>
      <c r="I111">
        <v>2</v>
      </c>
    </row>
    <row r="112" spans="1:9" x14ac:dyDescent="0.55000000000000004">
      <c r="A112">
        <v>4</v>
      </c>
      <c r="B112" s="1" t="s">
        <v>463</v>
      </c>
      <c r="C112" s="1" t="s">
        <v>1</v>
      </c>
      <c r="D112">
        <v>2</v>
      </c>
      <c r="E112" s="1" t="s">
        <v>295</v>
      </c>
      <c r="F112">
        <v>2</v>
      </c>
      <c r="G112" s="1" t="s">
        <v>376</v>
      </c>
      <c r="H112" s="1" t="s">
        <v>28</v>
      </c>
      <c r="I112">
        <v>2</v>
      </c>
    </row>
    <row r="113" spans="1:9" x14ac:dyDescent="0.55000000000000004">
      <c r="A113">
        <v>4</v>
      </c>
      <c r="B113" s="1" t="s">
        <v>463</v>
      </c>
      <c r="C113" s="1" t="s">
        <v>1</v>
      </c>
      <c r="D113">
        <v>2</v>
      </c>
      <c r="E113" s="1" t="s">
        <v>317</v>
      </c>
      <c r="F113">
        <v>2</v>
      </c>
      <c r="G113" s="1" t="s">
        <v>377</v>
      </c>
      <c r="H113" s="1" t="s">
        <v>29</v>
      </c>
      <c r="I113">
        <v>2</v>
      </c>
    </row>
    <row r="114" spans="1:9" x14ac:dyDescent="0.55000000000000004">
      <c r="A114">
        <v>4</v>
      </c>
      <c r="B114" s="1" t="s">
        <v>463</v>
      </c>
      <c r="C114" s="1" t="s">
        <v>1</v>
      </c>
      <c r="D114">
        <v>2</v>
      </c>
      <c r="E114" s="1" t="s">
        <v>320</v>
      </c>
      <c r="F114">
        <v>3</v>
      </c>
      <c r="G114" s="1" t="s">
        <v>377</v>
      </c>
      <c r="H114" s="1" t="s">
        <v>28</v>
      </c>
      <c r="I114">
        <v>2</v>
      </c>
    </row>
    <row r="115" spans="1:9" x14ac:dyDescent="0.55000000000000004">
      <c r="A115">
        <v>4</v>
      </c>
      <c r="B115" s="1" t="s">
        <v>463</v>
      </c>
      <c r="C115" s="1" t="s">
        <v>1</v>
      </c>
      <c r="D115">
        <v>2</v>
      </c>
      <c r="E115" s="1" t="s">
        <v>323</v>
      </c>
      <c r="F115">
        <v>7</v>
      </c>
      <c r="G115" s="1" t="s">
        <v>376</v>
      </c>
      <c r="H115" s="1" t="s">
        <v>29</v>
      </c>
      <c r="I115">
        <v>2</v>
      </c>
    </row>
    <row r="116" spans="1:9" x14ac:dyDescent="0.55000000000000004">
      <c r="A116">
        <v>4</v>
      </c>
      <c r="B116" s="1" t="s">
        <v>463</v>
      </c>
      <c r="C116" s="1" t="s">
        <v>1</v>
      </c>
      <c r="D116">
        <v>2</v>
      </c>
      <c r="E116" s="1" t="s">
        <v>327</v>
      </c>
      <c r="F116">
        <v>2</v>
      </c>
      <c r="G116" s="1" t="s">
        <v>376</v>
      </c>
      <c r="H116" s="1" t="s">
        <v>29</v>
      </c>
      <c r="I116">
        <v>2</v>
      </c>
    </row>
    <row r="117" spans="1:9" x14ac:dyDescent="0.55000000000000004">
      <c r="A117">
        <v>4</v>
      </c>
      <c r="B117" s="1" t="s">
        <v>463</v>
      </c>
      <c r="C117" s="1" t="s">
        <v>1</v>
      </c>
      <c r="D117">
        <v>2</v>
      </c>
      <c r="E117" s="1" t="s">
        <v>331</v>
      </c>
      <c r="F117">
        <v>2</v>
      </c>
      <c r="G117" s="1" t="s">
        <v>376</v>
      </c>
      <c r="H117" s="1" t="s">
        <v>29</v>
      </c>
      <c r="I117">
        <v>2</v>
      </c>
    </row>
    <row r="118" spans="1:9" x14ac:dyDescent="0.55000000000000004">
      <c r="A118">
        <v>5</v>
      </c>
      <c r="B118" s="1" t="s">
        <v>464</v>
      </c>
      <c r="C118" s="1" t="s">
        <v>6</v>
      </c>
      <c r="D118">
        <v>3</v>
      </c>
      <c r="E118" s="1" t="s">
        <v>105</v>
      </c>
      <c r="F118">
        <v>3</v>
      </c>
      <c r="G118" s="1" t="s">
        <v>377</v>
      </c>
      <c r="H118" s="1" t="s">
        <v>29</v>
      </c>
      <c r="I118">
        <v>2</v>
      </c>
    </row>
    <row r="119" spans="1:9" x14ac:dyDescent="0.55000000000000004">
      <c r="A119">
        <v>5</v>
      </c>
      <c r="B119" s="1" t="s">
        <v>464</v>
      </c>
      <c r="C119" s="1" t="s">
        <v>6</v>
      </c>
      <c r="D119">
        <v>3</v>
      </c>
      <c r="E119" s="1" t="s">
        <v>108</v>
      </c>
      <c r="F119">
        <v>3</v>
      </c>
      <c r="G119" s="1" t="s">
        <v>377</v>
      </c>
      <c r="H119" s="1" t="s">
        <v>29</v>
      </c>
      <c r="I119">
        <v>2</v>
      </c>
    </row>
    <row r="120" spans="1:9" x14ac:dyDescent="0.55000000000000004">
      <c r="A120">
        <v>5</v>
      </c>
      <c r="B120" s="1" t="s">
        <v>464</v>
      </c>
      <c r="C120" s="1" t="s">
        <v>6</v>
      </c>
      <c r="D120">
        <v>3</v>
      </c>
      <c r="E120" s="1" t="s">
        <v>112</v>
      </c>
      <c r="F120">
        <v>3</v>
      </c>
      <c r="G120" s="1" t="s">
        <v>377</v>
      </c>
      <c r="H120" s="1" t="s">
        <v>29</v>
      </c>
      <c r="I120">
        <v>2</v>
      </c>
    </row>
    <row r="121" spans="1:9" x14ac:dyDescent="0.55000000000000004">
      <c r="A121">
        <v>5</v>
      </c>
      <c r="B121" s="1" t="s">
        <v>464</v>
      </c>
      <c r="C121" s="1" t="s">
        <v>6</v>
      </c>
      <c r="D121">
        <v>3</v>
      </c>
      <c r="E121" s="1" t="s">
        <v>116</v>
      </c>
      <c r="F121">
        <v>3</v>
      </c>
      <c r="G121" s="1" t="s">
        <v>377</v>
      </c>
      <c r="H121" s="1" t="s">
        <v>29</v>
      </c>
      <c r="I121">
        <v>2</v>
      </c>
    </row>
    <row r="122" spans="1:9" x14ac:dyDescent="0.55000000000000004">
      <c r="A122">
        <v>5</v>
      </c>
      <c r="B122" s="1" t="s">
        <v>464</v>
      </c>
      <c r="C122" s="1" t="s">
        <v>6</v>
      </c>
      <c r="D122">
        <v>3</v>
      </c>
      <c r="E122" s="1" t="s">
        <v>120</v>
      </c>
      <c r="F122">
        <v>3</v>
      </c>
      <c r="G122" s="1" t="s">
        <v>377</v>
      </c>
      <c r="H122" s="1" t="s">
        <v>28</v>
      </c>
      <c r="I122">
        <v>2</v>
      </c>
    </row>
    <row r="123" spans="1:9" x14ac:dyDescent="0.55000000000000004">
      <c r="A123">
        <v>5</v>
      </c>
      <c r="B123" s="1" t="s">
        <v>464</v>
      </c>
      <c r="C123" s="1" t="s">
        <v>6</v>
      </c>
      <c r="D123">
        <v>3</v>
      </c>
      <c r="E123" s="1" t="s">
        <v>123</v>
      </c>
      <c r="F123">
        <v>3</v>
      </c>
      <c r="G123" s="1" t="s">
        <v>376</v>
      </c>
      <c r="H123" s="1" t="s">
        <v>28</v>
      </c>
      <c r="I123">
        <v>2</v>
      </c>
    </row>
    <row r="124" spans="1:9" x14ac:dyDescent="0.55000000000000004">
      <c r="A124">
        <v>5</v>
      </c>
      <c r="B124" s="1" t="s">
        <v>464</v>
      </c>
      <c r="C124" s="1" t="s">
        <v>6</v>
      </c>
      <c r="D124">
        <v>3</v>
      </c>
      <c r="E124" s="1" t="s">
        <v>127</v>
      </c>
      <c r="F124">
        <v>3</v>
      </c>
      <c r="G124" s="1" t="s">
        <v>375</v>
      </c>
      <c r="H124" s="1" t="s">
        <v>28</v>
      </c>
      <c r="I124">
        <v>2</v>
      </c>
    </row>
    <row r="125" spans="1:9" x14ac:dyDescent="0.55000000000000004">
      <c r="A125">
        <v>5</v>
      </c>
      <c r="B125" s="1" t="s">
        <v>464</v>
      </c>
      <c r="C125" s="1" t="s">
        <v>6</v>
      </c>
      <c r="D125">
        <v>3</v>
      </c>
      <c r="E125" s="1" t="s">
        <v>131</v>
      </c>
      <c r="F125">
        <v>4</v>
      </c>
      <c r="G125" s="1" t="s">
        <v>375</v>
      </c>
      <c r="H125" s="1" t="s">
        <v>29</v>
      </c>
      <c r="I125">
        <v>2</v>
      </c>
    </row>
    <row r="126" spans="1:9" x14ac:dyDescent="0.55000000000000004">
      <c r="A126">
        <v>5</v>
      </c>
      <c r="B126" s="1" t="s">
        <v>464</v>
      </c>
      <c r="C126" s="1" t="s">
        <v>6</v>
      </c>
      <c r="D126">
        <v>3</v>
      </c>
      <c r="E126" s="1" t="s">
        <v>135</v>
      </c>
      <c r="F126">
        <v>4</v>
      </c>
      <c r="G126" s="1" t="s">
        <v>375</v>
      </c>
      <c r="H126" s="1" t="s">
        <v>28</v>
      </c>
      <c r="I126">
        <v>2</v>
      </c>
    </row>
    <row r="127" spans="1:9" x14ac:dyDescent="0.55000000000000004">
      <c r="A127">
        <v>5</v>
      </c>
      <c r="B127" s="1" t="s">
        <v>464</v>
      </c>
      <c r="C127" s="1" t="s">
        <v>6</v>
      </c>
      <c r="D127">
        <v>3</v>
      </c>
      <c r="E127" s="1" t="s">
        <v>139</v>
      </c>
      <c r="F127">
        <v>3</v>
      </c>
      <c r="G127" s="1" t="s">
        <v>376</v>
      </c>
      <c r="H127" s="1" t="s">
        <v>28</v>
      </c>
      <c r="I127">
        <v>2</v>
      </c>
    </row>
    <row r="128" spans="1:9" x14ac:dyDescent="0.55000000000000004">
      <c r="A128">
        <v>5</v>
      </c>
      <c r="B128" s="1" t="s">
        <v>464</v>
      </c>
      <c r="C128" s="1" t="s">
        <v>6</v>
      </c>
      <c r="D128">
        <v>3</v>
      </c>
      <c r="E128" s="1" t="s">
        <v>141</v>
      </c>
      <c r="F128">
        <v>3</v>
      </c>
      <c r="G128" s="1" t="s">
        <v>376</v>
      </c>
      <c r="H128" s="1" t="s">
        <v>29</v>
      </c>
      <c r="I128">
        <v>2</v>
      </c>
    </row>
    <row r="129" spans="1:9" x14ac:dyDescent="0.55000000000000004">
      <c r="A129">
        <v>5</v>
      </c>
      <c r="B129" s="1" t="s">
        <v>464</v>
      </c>
      <c r="C129" s="1" t="s">
        <v>6</v>
      </c>
      <c r="D129">
        <v>3</v>
      </c>
      <c r="E129" s="1" t="s">
        <v>145</v>
      </c>
      <c r="F129">
        <v>3</v>
      </c>
      <c r="G129" s="1" t="s">
        <v>376</v>
      </c>
      <c r="H129" s="1" t="s">
        <v>28</v>
      </c>
      <c r="I129">
        <v>2</v>
      </c>
    </row>
    <row r="130" spans="1:9" x14ac:dyDescent="0.55000000000000004">
      <c r="A130">
        <v>5</v>
      </c>
      <c r="B130" s="1" t="s">
        <v>464</v>
      </c>
      <c r="C130" s="1" t="s">
        <v>6</v>
      </c>
      <c r="D130">
        <v>3</v>
      </c>
      <c r="E130" s="1" t="s">
        <v>147</v>
      </c>
      <c r="F130">
        <v>3</v>
      </c>
      <c r="G130" s="1" t="s">
        <v>376</v>
      </c>
      <c r="H130" s="1" t="s">
        <v>28</v>
      </c>
      <c r="I130">
        <v>2</v>
      </c>
    </row>
    <row r="131" spans="1:9" x14ac:dyDescent="0.55000000000000004">
      <c r="A131">
        <v>5</v>
      </c>
      <c r="B131" s="1" t="s">
        <v>464</v>
      </c>
      <c r="C131" s="1" t="s">
        <v>6</v>
      </c>
      <c r="D131">
        <v>3</v>
      </c>
      <c r="E131" s="1" t="s">
        <v>214</v>
      </c>
      <c r="F131">
        <v>3</v>
      </c>
      <c r="G131" s="1" t="s">
        <v>377</v>
      </c>
      <c r="H131" s="1" t="s">
        <v>29</v>
      </c>
      <c r="I131">
        <v>2</v>
      </c>
    </row>
    <row r="132" spans="1:9" x14ac:dyDescent="0.55000000000000004">
      <c r="A132">
        <v>5</v>
      </c>
      <c r="B132" s="1" t="s">
        <v>464</v>
      </c>
      <c r="C132" s="1" t="s">
        <v>6</v>
      </c>
      <c r="D132">
        <v>3</v>
      </c>
      <c r="E132" s="1" t="s">
        <v>217</v>
      </c>
      <c r="F132">
        <v>3</v>
      </c>
      <c r="G132" s="1" t="s">
        <v>377</v>
      </c>
      <c r="H132" s="1" t="s">
        <v>29</v>
      </c>
      <c r="I132">
        <v>2</v>
      </c>
    </row>
    <row r="133" spans="1:9" x14ac:dyDescent="0.55000000000000004">
      <c r="A133">
        <v>5</v>
      </c>
      <c r="B133" s="1" t="s">
        <v>464</v>
      </c>
      <c r="C133" s="1" t="s">
        <v>6</v>
      </c>
      <c r="D133">
        <v>3</v>
      </c>
      <c r="E133" s="1" t="s">
        <v>220</v>
      </c>
      <c r="F133">
        <v>3</v>
      </c>
      <c r="G133" s="1" t="s">
        <v>377</v>
      </c>
      <c r="H133" s="1" t="s">
        <v>29</v>
      </c>
      <c r="I133">
        <v>2</v>
      </c>
    </row>
    <row r="134" spans="1:9" x14ac:dyDescent="0.55000000000000004">
      <c r="A134">
        <v>5</v>
      </c>
      <c r="B134" s="1" t="s">
        <v>464</v>
      </c>
      <c r="C134" s="1" t="s">
        <v>6</v>
      </c>
      <c r="D134">
        <v>3</v>
      </c>
      <c r="E134" s="1" t="s">
        <v>223</v>
      </c>
      <c r="F134">
        <v>3</v>
      </c>
      <c r="G134" s="1" t="s">
        <v>376</v>
      </c>
      <c r="H134" s="1" t="s">
        <v>29</v>
      </c>
      <c r="I134">
        <v>2</v>
      </c>
    </row>
    <row r="135" spans="1:9" x14ac:dyDescent="0.55000000000000004">
      <c r="A135">
        <v>5</v>
      </c>
      <c r="B135" s="1" t="s">
        <v>464</v>
      </c>
      <c r="C135" s="1" t="s">
        <v>6</v>
      </c>
      <c r="D135">
        <v>3</v>
      </c>
      <c r="E135" s="1" t="s">
        <v>226</v>
      </c>
      <c r="F135">
        <v>3</v>
      </c>
      <c r="G135" s="1" t="s">
        <v>377</v>
      </c>
      <c r="H135" s="1" t="s">
        <v>28</v>
      </c>
      <c r="I135">
        <v>2</v>
      </c>
    </row>
    <row r="136" spans="1:9" x14ac:dyDescent="0.55000000000000004">
      <c r="A136">
        <v>5</v>
      </c>
      <c r="B136" s="1" t="s">
        <v>464</v>
      </c>
      <c r="C136" s="1" t="s">
        <v>6</v>
      </c>
      <c r="D136">
        <v>3</v>
      </c>
      <c r="E136" s="1" t="s">
        <v>229</v>
      </c>
      <c r="F136">
        <v>3</v>
      </c>
      <c r="G136" s="1" t="s">
        <v>376</v>
      </c>
      <c r="H136" s="1" t="s">
        <v>28</v>
      </c>
      <c r="I136">
        <v>2</v>
      </c>
    </row>
    <row r="137" spans="1:9" x14ac:dyDescent="0.55000000000000004">
      <c r="A137">
        <v>5</v>
      </c>
      <c r="B137" s="1" t="s">
        <v>464</v>
      </c>
      <c r="C137" s="1" t="s">
        <v>6</v>
      </c>
      <c r="D137">
        <v>3</v>
      </c>
      <c r="E137" s="1" t="s">
        <v>231</v>
      </c>
      <c r="F137">
        <v>3</v>
      </c>
      <c r="G137" s="1" t="s">
        <v>375</v>
      </c>
      <c r="H137" s="1" t="s">
        <v>29</v>
      </c>
      <c r="I137">
        <v>2</v>
      </c>
    </row>
    <row r="138" spans="1:9" x14ac:dyDescent="0.55000000000000004">
      <c r="A138">
        <v>5</v>
      </c>
      <c r="B138" s="1" t="s">
        <v>464</v>
      </c>
      <c r="C138" s="1" t="s">
        <v>6</v>
      </c>
      <c r="D138">
        <v>3</v>
      </c>
      <c r="E138" s="1" t="s">
        <v>286</v>
      </c>
      <c r="F138">
        <v>3</v>
      </c>
      <c r="G138" s="1" t="s">
        <v>375</v>
      </c>
      <c r="H138" s="1" t="s">
        <v>28</v>
      </c>
      <c r="I138">
        <v>2</v>
      </c>
    </row>
    <row r="139" spans="1:9" x14ac:dyDescent="0.55000000000000004">
      <c r="A139">
        <v>5</v>
      </c>
      <c r="B139" s="1" t="s">
        <v>464</v>
      </c>
      <c r="C139" s="1" t="s">
        <v>6</v>
      </c>
      <c r="D139">
        <v>3</v>
      </c>
      <c r="E139" s="1" t="s">
        <v>290</v>
      </c>
      <c r="F139">
        <v>6</v>
      </c>
      <c r="G139" s="1" t="s">
        <v>375</v>
      </c>
      <c r="H139" s="1" t="s">
        <v>28</v>
      </c>
      <c r="I139">
        <v>2</v>
      </c>
    </row>
    <row r="140" spans="1:9" x14ac:dyDescent="0.55000000000000004">
      <c r="A140">
        <v>5</v>
      </c>
      <c r="B140" s="1" t="s">
        <v>464</v>
      </c>
      <c r="C140" s="1" t="s">
        <v>6</v>
      </c>
      <c r="D140">
        <v>3</v>
      </c>
      <c r="E140" s="1" t="s">
        <v>294</v>
      </c>
      <c r="F140">
        <v>5</v>
      </c>
      <c r="G140" s="1" t="s">
        <v>376</v>
      </c>
      <c r="H140" s="1" t="s">
        <v>28</v>
      </c>
      <c r="I140">
        <v>2</v>
      </c>
    </row>
    <row r="141" spans="1:9" x14ac:dyDescent="0.55000000000000004">
      <c r="A141">
        <v>5</v>
      </c>
      <c r="B141" s="1" t="s">
        <v>464</v>
      </c>
      <c r="C141" s="1" t="s">
        <v>6</v>
      </c>
      <c r="D141">
        <v>3</v>
      </c>
      <c r="E141" s="1" t="s">
        <v>295</v>
      </c>
      <c r="F141">
        <v>3</v>
      </c>
      <c r="G141" s="1" t="s">
        <v>376</v>
      </c>
      <c r="H141" s="1" t="s">
        <v>28</v>
      </c>
      <c r="I141">
        <v>2</v>
      </c>
    </row>
    <row r="142" spans="1:9" x14ac:dyDescent="0.55000000000000004">
      <c r="A142">
        <v>5</v>
      </c>
      <c r="B142" s="1" t="s">
        <v>464</v>
      </c>
      <c r="C142" s="1" t="s">
        <v>6</v>
      </c>
      <c r="D142">
        <v>3</v>
      </c>
      <c r="E142" s="1" t="s">
        <v>317</v>
      </c>
      <c r="F142">
        <v>5</v>
      </c>
      <c r="G142" s="1" t="s">
        <v>377</v>
      </c>
      <c r="H142" s="1" t="s">
        <v>29</v>
      </c>
      <c r="I142">
        <v>2</v>
      </c>
    </row>
    <row r="143" spans="1:9" x14ac:dyDescent="0.55000000000000004">
      <c r="A143">
        <v>5</v>
      </c>
      <c r="B143" s="1" t="s">
        <v>464</v>
      </c>
      <c r="C143" s="1" t="s">
        <v>6</v>
      </c>
      <c r="D143">
        <v>3</v>
      </c>
      <c r="E143" s="1" t="s">
        <v>320</v>
      </c>
      <c r="F143">
        <v>3</v>
      </c>
      <c r="G143" s="1" t="s">
        <v>377</v>
      </c>
      <c r="H143" s="1" t="s">
        <v>28</v>
      </c>
      <c r="I143">
        <v>2</v>
      </c>
    </row>
    <row r="144" spans="1:9" x14ac:dyDescent="0.55000000000000004">
      <c r="A144">
        <v>5</v>
      </c>
      <c r="B144" s="1" t="s">
        <v>464</v>
      </c>
      <c r="C144" s="1" t="s">
        <v>6</v>
      </c>
      <c r="D144">
        <v>3</v>
      </c>
      <c r="E144" s="1" t="s">
        <v>323</v>
      </c>
      <c r="F144">
        <v>3</v>
      </c>
      <c r="G144" s="1" t="s">
        <v>376</v>
      </c>
      <c r="H144" s="1" t="s">
        <v>29</v>
      </c>
      <c r="I144">
        <v>2</v>
      </c>
    </row>
    <row r="145" spans="1:9" x14ac:dyDescent="0.55000000000000004">
      <c r="A145">
        <v>5</v>
      </c>
      <c r="B145" s="1" t="s">
        <v>464</v>
      </c>
      <c r="C145" s="1" t="s">
        <v>6</v>
      </c>
      <c r="D145">
        <v>3</v>
      </c>
      <c r="E145" s="1" t="s">
        <v>327</v>
      </c>
      <c r="F145">
        <v>3</v>
      </c>
      <c r="G145" s="1" t="s">
        <v>376</v>
      </c>
      <c r="H145" s="1" t="s">
        <v>29</v>
      </c>
      <c r="I145">
        <v>2</v>
      </c>
    </row>
    <row r="146" spans="1:9" x14ac:dyDescent="0.55000000000000004">
      <c r="A146">
        <v>5</v>
      </c>
      <c r="B146" s="1" t="s">
        <v>464</v>
      </c>
      <c r="C146" s="1" t="s">
        <v>6</v>
      </c>
      <c r="D146">
        <v>3</v>
      </c>
      <c r="E146" s="1" t="s">
        <v>331</v>
      </c>
      <c r="F146">
        <v>3</v>
      </c>
      <c r="G146" s="1" t="s">
        <v>376</v>
      </c>
      <c r="H146" s="1" t="s">
        <v>29</v>
      </c>
      <c r="I146">
        <v>2</v>
      </c>
    </row>
    <row r="147" spans="1:9" x14ac:dyDescent="0.55000000000000004">
      <c r="A147">
        <v>6</v>
      </c>
      <c r="B147" s="1" t="s">
        <v>465</v>
      </c>
      <c r="C147" s="1" t="s">
        <v>3</v>
      </c>
      <c r="D147">
        <v>4</v>
      </c>
      <c r="E147" s="1" t="s">
        <v>105</v>
      </c>
      <c r="F147">
        <v>4</v>
      </c>
      <c r="G147" s="1" t="s">
        <v>377</v>
      </c>
      <c r="H147" s="1" t="s">
        <v>29</v>
      </c>
      <c r="I147">
        <v>2</v>
      </c>
    </row>
    <row r="148" spans="1:9" x14ac:dyDescent="0.55000000000000004">
      <c r="A148">
        <v>6</v>
      </c>
      <c r="B148" s="1" t="s">
        <v>465</v>
      </c>
      <c r="C148" s="1" t="s">
        <v>3</v>
      </c>
      <c r="D148">
        <v>4</v>
      </c>
      <c r="E148" s="1" t="s">
        <v>108</v>
      </c>
      <c r="F148">
        <v>5</v>
      </c>
      <c r="G148" s="1" t="s">
        <v>377</v>
      </c>
      <c r="H148" s="1" t="s">
        <v>29</v>
      </c>
      <c r="I148">
        <v>2</v>
      </c>
    </row>
    <row r="149" spans="1:9" x14ac:dyDescent="0.55000000000000004">
      <c r="A149">
        <v>6</v>
      </c>
      <c r="B149" s="1" t="s">
        <v>465</v>
      </c>
      <c r="C149" s="1" t="s">
        <v>3</v>
      </c>
      <c r="D149">
        <v>4</v>
      </c>
      <c r="E149" s="1" t="s">
        <v>112</v>
      </c>
      <c r="F149">
        <v>4</v>
      </c>
      <c r="G149" s="1" t="s">
        <v>377</v>
      </c>
      <c r="H149" s="1" t="s">
        <v>29</v>
      </c>
      <c r="I149">
        <v>2</v>
      </c>
    </row>
    <row r="150" spans="1:9" x14ac:dyDescent="0.55000000000000004">
      <c r="A150">
        <v>6</v>
      </c>
      <c r="B150" s="1" t="s">
        <v>465</v>
      </c>
      <c r="C150" s="1" t="s">
        <v>3</v>
      </c>
      <c r="D150">
        <v>4</v>
      </c>
      <c r="E150" s="1" t="s">
        <v>116</v>
      </c>
      <c r="F150">
        <v>4</v>
      </c>
      <c r="G150" s="1" t="s">
        <v>377</v>
      </c>
      <c r="H150" s="1" t="s">
        <v>29</v>
      </c>
      <c r="I150">
        <v>2</v>
      </c>
    </row>
    <row r="151" spans="1:9" x14ac:dyDescent="0.55000000000000004">
      <c r="A151">
        <v>6</v>
      </c>
      <c r="B151" s="1" t="s">
        <v>465</v>
      </c>
      <c r="C151" s="1" t="s">
        <v>3</v>
      </c>
      <c r="D151">
        <v>4</v>
      </c>
      <c r="E151" s="1" t="s">
        <v>120</v>
      </c>
      <c r="F151">
        <v>4</v>
      </c>
      <c r="G151" s="1" t="s">
        <v>377</v>
      </c>
      <c r="H151" s="1" t="s">
        <v>28</v>
      </c>
      <c r="I151">
        <v>2</v>
      </c>
    </row>
    <row r="152" spans="1:9" x14ac:dyDescent="0.55000000000000004">
      <c r="A152">
        <v>6</v>
      </c>
      <c r="B152" s="1" t="s">
        <v>465</v>
      </c>
      <c r="C152" s="1" t="s">
        <v>3</v>
      </c>
      <c r="D152">
        <v>4</v>
      </c>
      <c r="E152" s="1" t="s">
        <v>123</v>
      </c>
      <c r="F152">
        <v>4</v>
      </c>
      <c r="G152" s="1" t="s">
        <v>376</v>
      </c>
      <c r="H152" s="1" t="s">
        <v>28</v>
      </c>
      <c r="I152">
        <v>2</v>
      </c>
    </row>
    <row r="153" spans="1:9" x14ac:dyDescent="0.55000000000000004">
      <c r="A153">
        <v>6</v>
      </c>
      <c r="B153" s="1" t="s">
        <v>465</v>
      </c>
      <c r="C153" s="1" t="s">
        <v>3</v>
      </c>
      <c r="D153">
        <v>4</v>
      </c>
      <c r="E153" s="1" t="s">
        <v>127</v>
      </c>
      <c r="F153">
        <v>4</v>
      </c>
      <c r="G153" s="1" t="s">
        <v>375</v>
      </c>
      <c r="H153" s="1" t="s">
        <v>28</v>
      </c>
      <c r="I153">
        <v>2</v>
      </c>
    </row>
    <row r="154" spans="1:9" x14ac:dyDescent="0.55000000000000004">
      <c r="A154">
        <v>6</v>
      </c>
      <c r="B154" s="1" t="s">
        <v>465</v>
      </c>
      <c r="C154" s="1" t="s">
        <v>3</v>
      </c>
      <c r="D154">
        <v>4</v>
      </c>
      <c r="E154" s="1" t="s">
        <v>131</v>
      </c>
      <c r="F154">
        <v>4</v>
      </c>
      <c r="G154" s="1" t="s">
        <v>375</v>
      </c>
      <c r="H154" s="1" t="s">
        <v>29</v>
      </c>
      <c r="I154">
        <v>2</v>
      </c>
    </row>
    <row r="155" spans="1:9" x14ac:dyDescent="0.55000000000000004">
      <c r="A155">
        <v>6</v>
      </c>
      <c r="B155" s="1" t="s">
        <v>465</v>
      </c>
      <c r="C155" s="1" t="s">
        <v>3</v>
      </c>
      <c r="D155">
        <v>4</v>
      </c>
      <c r="E155" s="1" t="s">
        <v>135</v>
      </c>
      <c r="F155">
        <v>6</v>
      </c>
      <c r="G155" s="1" t="s">
        <v>375</v>
      </c>
      <c r="H155" s="1" t="s">
        <v>28</v>
      </c>
      <c r="I155">
        <v>2</v>
      </c>
    </row>
    <row r="156" spans="1:9" x14ac:dyDescent="0.55000000000000004">
      <c r="A156">
        <v>6</v>
      </c>
      <c r="B156" s="1" t="s">
        <v>465</v>
      </c>
      <c r="C156" s="1" t="s">
        <v>3</v>
      </c>
      <c r="D156">
        <v>4</v>
      </c>
      <c r="E156" s="1" t="s">
        <v>139</v>
      </c>
      <c r="F156">
        <v>4</v>
      </c>
      <c r="G156" s="1" t="s">
        <v>376</v>
      </c>
      <c r="H156" s="1" t="s">
        <v>28</v>
      </c>
      <c r="I156">
        <v>2</v>
      </c>
    </row>
    <row r="157" spans="1:9" x14ac:dyDescent="0.55000000000000004">
      <c r="A157">
        <v>6</v>
      </c>
      <c r="B157" s="1" t="s">
        <v>465</v>
      </c>
      <c r="C157" s="1" t="s">
        <v>3</v>
      </c>
      <c r="D157">
        <v>4</v>
      </c>
      <c r="E157" s="1" t="s">
        <v>141</v>
      </c>
      <c r="F157">
        <v>4</v>
      </c>
      <c r="G157" s="1" t="s">
        <v>376</v>
      </c>
      <c r="H157" s="1" t="s">
        <v>29</v>
      </c>
      <c r="I157">
        <v>2</v>
      </c>
    </row>
    <row r="158" spans="1:9" x14ac:dyDescent="0.55000000000000004">
      <c r="A158">
        <v>6</v>
      </c>
      <c r="B158" s="1" t="s">
        <v>465</v>
      </c>
      <c r="C158" s="1" t="s">
        <v>3</v>
      </c>
      <c r="D158">
        <v>4</v>
      </c>
      <c r="E158" s="1" t="s">
        <v>145</v>
      </c>
      <c r="F158">
        <v>4</v>
      </c>
      <c r="G158" s="1" t="s">
        <v>376</v>
      </c>
      <c r="H158" s="1" t="s">
        <v>28</v>
      </c>
      <c r="I158">
        <v>2</v>
      </c>
    </row>
    <row r="159" spans="1:9" x14ac:dyDescent="0.55000000000000004">
      <c r="A159">
        <v>6</v>
      </c>
      <c r="B159" s="1" t="s">
        <v>465</v>
      </c>
      <c r="C159" s="1" t="s">
        <v>3</v>
      </c>
      <c r="D159">
        <v>4</v>
      </c>
      <c r="E159" s="1" t="s">
        <v>147</v>
      </c>
      <c r="F159">
        <v>4</v>
      </c>
      <c r="G159" s="1" t="s">
        <v>376</v>
      </c>
      <c r="H159" s="1" t="s">
        <v>28</v>
      </c>
      <c r="I159">
        <v>2</v>
      </c>
    </row>
    <row r="160" spans="1:9" x14ac:dyDescent="0.55000000000000004">
      <c r="A160">
        <v>6</v>
      </c>
      <c r="B160" s="1" t="s">
        <v>465</v>
      </c>
      <c r="C160" s="1" t="s">
        <v>3</v>
      </c>
      <c r="D160">
        <v>4</v>
      </c>
      <c r="E160" s="1" t="s">
        <v>214</v>
      </c>
      <c r="F160">
        <v>4</v>
      </c>
      <c r="G160" s="1" t="s">
        <v>377</v>
      </c>
      <c r="H160" s="1" t="s">
        <v>29</v>
      </c>
      <c r="I160">
        <v>2</v>
      </c>
    </row>
    <row r="161" spans="1:9" x14ac:dyDescent="0.55000000000000004">
      <c r="A161">
        <v>6</v>
      </c>
      <c r="B161" s="1" t="s">
        <v>465</v>
      </c>
      <c r="C161" s="1" t="s">
        <v>3</v>
      </c>
      <c r="D161">
        <v>4</v>
      </c>
      <c r="E161" s="1" t="s">
        <v>217</v>
      </c>
      <c r="F161">
        <v>4</v>
      </c>
      <c r="G161" s="1" t="s">
        <v>377</v>
      </c>
      <c r="H161" s="1" t="s">
        <v>29</v>
      </c>
      <c r="I161">
        <v>2</v>
      </c>
    </row>
    <row r="162" spans="1:9" x14ac:dyDescent="0.55000000000000004">
      <c r="A162">
        <v>6</v>
      </c>
      <c r="B162" s="1" t="s">
        <v>465</v>
      </c>
      <c r="C162" s="1" t="s">
        <v>3</v>
      </c>
      <c r="D162">
        <v>4</v>
      </c>
      <c r="E162" s="1" t="s">
        <v>220</v>
      </c>
      <c r="F162">
        <v>4</v>
      </c>
      <c r="G162" s="1" t="s">
        <v>377</v>
      </c>
      <c r="H162" s="1" t="s">
        <v>29</v>
      </c>
      <c r="I162">
        <v>2</v>
      </c>
    </row>
    <row r="163" spans="1:9" x14ac:dyDescent="0.55000000000000004">
      <c r="A163">
        <v>6</v>
      </c>
      <c r="B163" s="1" t="s">
        <v>465</v>
      </c>
      <c r="C163" s="1" t="s">
        <v>3</v>
      </c>
      <c r="D163">
        <v>4</v>
      </c>
      <c r="E163" s="1" t="s">
        <v>223</v>
      </c>
      <c r="F163">
        <v>4</v>
      </c>
      <c r="G163" s="1" t="s">
        <v>376</v>
      </c>
      <c r="H163" s="1" t="s">
        <v>29</v>
      </c>
      <c r="I163">
        <v>2</v>
      </c>
    </row>
    <row r="164" spans="1:9" x14ac:dyDescent="0.55000000000000004">
      <c r="A164">
        <v>6</v>
      </c>
      <c r="B164" s="1" t="s">
        <v>465</v>
      </c>
      <c r="C164" s="1" t="s">
        <v>3</v>
      </c>
      <c r="D164">
        <v>4</v>
      </c>
      <c r="E164" s="1" t="s">
        <v>226</v>
      </c>
      <c r="F164">
        <v>4</v>
      </c>
      <c r="G164" s="1" t="s">
        <v>377</v>
      </c>
      <c r="H164" s="1" t="s">
        <v>28</v>
      </c>
      <c r="I164">
        <v>2</v>
      </c>
    </row>
    <row r="165" spans="1:9" x14ac:dyDescent="0.55000000000000004">
      <c r="A165">
        <v>6</v>
      </c>
      <c r="B165" s="1" t="s">
        <v>465</v>
      </c>
      <c r="C165" s="1" t="s">
        <v>3</v>
      </c>
      <c r="D165">
        <v>4</v>
      </c>
      <c r="E165" s="1" t="s">
        <v>229</v>
      </c>
      <c r="F165">
        <v>4</v>
      </c>
      <c r="G165" s="1" t="s">
        <v>376</v>
      </c>
      <c r="H165" s="1" t="s">
        <v>28</v>
      </c>
      <c r="I165">
        <v>2</v>
      </c>
    </row>
    <row r="166" spans="1:9" x14ac:dyDescent="0.55000000000000004">
      <c r="A166">
        <v>6</v>
      </c>
      <c r="B166" s="1" t="s">
        <v>465</v>
      </c>
      <c r="C166" s="1" t="s">
        <v>3</v>
      </c>
      <c r="D166">
        <v>4</v>
      </c>
      <c r="E166" s="1" t="s">
        <v>231</v>
      </c>
      <c r="F166">
        <v>4</v>
      </c>
      <c r="G166" s="1" t="s">
        <v>375</v>
      </c>
      <c r="H166" s="1" t="s">
        <v>29</v>
      </c>
      <c r="I166">
        <v>2</v>
      </c>
    </row>
    <row r="167" spans="1:9" x14ac:dyDescent="0.55000000000000004">
      <c r="A167">
        <v>6</v>
      </c>
      <c r="B167" s="1" t="s">
        <v>465</v>
      </c>
      <c r="C167" s="1" t="s">
        <v>3</v>
      </c>
      <c r="D167">
        <v>4</v>
      </c>
      <c r="E167" s="1" t="s">
        <v>286</v>
      </c>
      <c r="F167">
        <v>4</v>
      </c>
      <c r="G167" s="1" t="s">
        <v>375</v>
      </c>
      <c r="H167" s="1" t="s">
        <v>28</v>
      </c>
      <c r="I167">
        <v>2</v>
      </c>
    </row>
    <row r="168" spans="1:9" x14ac:dyDescent="0.55000000000000004">
      <c r="A168">
        <v>6</v>
      </c>
      <c r="B168" s="1" t="s">
        <v>465</v>
      </c>
      <c r="C168" s="1" t="s">
        <v>3</v>
      </c>
      <c r="D168">
        <v>4</v>
      </c>
      <c r="E168" s="1" t="s">
        <v>290</v>
      </c>
      <c r="F168">
        <v>4</v>
      </c>
      <c r="G168" s="1" t="s">
        <v>375</v>
      </c>
      <c r="H168" s="1" t="s">
        <v>28</v>
      </c>
      <c r="I168">
        <v>2</v>
      </c>
    </row>
    <row r="169" spans="1:9" x14ac:dyDescent="0.55000000000000004">
      <c r="A169">
        <v>6</v>
      </c>
      <c r="B169" s="1" t="s">
        <v>465</v>
      </c>
      <c r="C169" s="1" t="s">
        <v>3</v>
      </c>
      <c r="D169">
        <v>4</v>
      </c>
      <c r="E169" s="1" t="s">
        <v>294</v>
      </c>
      <c r="F169">
        <v>4</v>
      </c>
      <c r="G169" s="1" t="s">
        <v>376</v>
      </c>
      <c r="H169" s="1" t="s">
        <v>28</v>
      </c>
      <c r="I169">
        <v>2</v>
      </c>
    </row>
    <row r="170" spans="1:9" x14ac:dyDescent="0.55000000000000004">
      <c r="A170">
        <v>6</v>
      </c>
      <c r="B170" s="1" t="s">
        <v>465</v>
      </c>
      <c r="C170" s="1" t="s">
        <v>3</v>
      </c>
      <c r="D170">
        <v>4</v>
      </c>
      <c r="E170" s="1" t="s">
        <v>295</v>
      </c>
      <c r="F170">
        <v>4</v>
      </c>
      <c r="G170" s="1" t="s">
        <v>376</v>
      </c>
      <c r="H170" s="1" t="s">
        <v>28</v>
      </c>
      <c r="I170">
        <v>2</v>
      </c>
    </row>
    <row r="171" spans="1:9" x14ac:dyDescent="0.55000000000000004">
      <c r="A171">
        <v>6</v>
      </c>
      <c r="B171" s="1" t="s">
        <v>465</v>
      </c>
      <c r="C171" s="1" t="s">
        <v>3</v>
      </c>
      <c r="D171">
        <v>4</v>
      </c>
      <c r="E171" s="1" t="s">
        <v>317</v>
      </c>
      <c r="F171">
        <v>1</v>
      </c>
      <c r="G171" s="1" t="s">
        <v>377</v>
      </c>
      <c r="H171" s="1" t="s">
        <v>29</v>
      </c>
      <c r="I171">
        <v>2</v>
      </c>
    </row>
    <row r="172" spans="1:9" x14ac:dyDescent="0.55000000000000004">
      <c r="A172">
        <v>6</v>
      </c>
      <c r="B172" s="1" t="s">
        <v>465</v>
      </c>
      <c r="C172" s="1" t="s">
        <v>3</v>
      </c>
      <c r="D172">
        <v>4</v>
      </c>
      <c r="E172" s="1" t="s">
        <v>320</v>
      </c>
      <c r="F172">
        <v>4</v>
      </c>
      <c r="G172" s="1" t="s">
        <v>377</v>
      </c>
      <c r="H172" s="1" t="s">
        <v>28</v>
      </c>
      <c r="I172">
        <v>2</v>
      </c>
    </row>
    <row r="173" spans="1:9" x14ac:dyDescent="0.55000000000000004">
      <c r="A173">
        <v>6</v>
      </c>
      <c r="B173" s="1" t="s">
        <v>465</v>
      </c>
      <c r="C173" s="1" t="s">
        <v>3</v>
      </c>
      <c r="D173">
        <v>4</v>
      </c>
      <c r="E173" s="1" t="s">
        <v>323</v>
      </c>
      <c r="F173">
        <v>4</v>
      </c>
      <c r="G173" s="1" t="s">
        <v>376</v>
      </c>
      <c r="H173" s="1" t="s">
        <v>29</v>
      </c>
      <c r="I173">
        <v>2</v>
      </c>
    </row>
    <row r="174" spans="1:9" x14ac:dyDescent="0.55000000000000004">
      <c r="A174">
        <v>6</v>
      </c>
      <c r="B174" s="1" t="s">
        <v>465</v>
      </c>
      <c r="C174" s="1" t="s">
        <v>3</v>
      </c>
      <c r="D174">
        <v>4</v>
      </c>
      <c r="E174" s="1" t="s">
        <v>327</v>
      </c>
      <c r="F174">
        <v>4</v>
      </c>
      <c r="G174" s="1" t="s">
        <v>376</v>
      </c>
      <c r="H174" s="1" t="s">
        <v>29</v>
      </c>
      <c r="I174">
        <v>2</v>
      </c>
    </row>
    <row r="175" spans="1:9" x14ac:dyDescent="0.55000000000000004">
      <c r="A175">
        <v>6</v>
      </c>
      <c r="B175" s="1" t="s">
        <v>465</v>
      </c>
      <c r="C175" s="1" t="s">
        <v>3</v>
      </c>
      <c r="D175">
        <v>4</v>
      </c>
      <c r="E175" s="1" t="s">
        <v>331</v>
      </c>
      <c r="F175">
        <v>4</v>
      </c>
      <c r="G175" s="1" t="s">
        <v>376</v>
      </c>
      <c r="H175" s="1" t="s">
        <v>29</v>
      </c>
      <c r="I175">
        <v>2</v>
      </c>
    </row>
    <row r="176" spans="1:9" x14ac:dyDescent="0.55000000000000004">
      <c r="A176">
        <v>7</v>
      </c>
      <c r="B176" s="1" t="s">
        <v>466</v>
      </c>
      <c r="C176" s="1" t="s">
        <v>3</v>
      </c>
      <c r="D176">
        <v>4</v>
      </c>
      <c r="E176" s="1" t="s">
        <v>105</v>
      </c>
      <c r="F176">
        <v>4</v>
      </c>
      <c r="G176" s="1" t="s">
        <v>377</v>
      </c>
      <c r="H176" s="1" t="s">
        <v>29</v>
      </c>
      <c r="I176">
        <v>2</v>
      </c>
    </row>
    <row r="177" spans="1:9" x14ac:dyDescent="0.55000000000000004">
      <c r="A177">
        <v>7</v>
      </c>
      <c r="B177" s="1" t="s">
        <v>466</v>
      </c>
      <c r="C177" s="1" t="s">
        <v>3</v>
      </c>
      <c r="D177">
        <v>4</v>
      </c>
      <c r="E177" s="1" t="s">
        <v>108</v>
      </c>
      <c r="F177">
        <v>4</v>
      </c>
      <c r="G177" s="1" t="s">
        <v>377</v>
      </c>
      <c r="H177" s="1" t="s">
        <v>29</v>
      </c>
      <c r="I177">
        <v>2</v>
      </c>
    </row>
    <row r="178" spans="1:9" x14ac:dyDescent="0.55000000000000004">
      <c r="A178">
        <v>7</v>
      </c>
      <c r="B178" s="1" t="s">
        <v>466</v>
      </c>
      <c r="C178" s="1" t="s">
        <v>3</v>
      </c>
      <c r="D178">
        <v>4</v>
      </c>
      <c r="E178" s="1" t="s">
        <v>112</v>
      </c>
      <c r="F178">
        <v>4</v>
      </c>
      <c r="G178" s="1" t="s">
        <v>377</v>
      </c>
      <c r="H178" s="1" t="s">
        <v>29</v>
      </c>
      <c r="I178">
        <v>2</v>
      </c>
    </row>
    <row r="179" spans="1:9" x14ac:dyDescent="0.55000000000000004">
      <c r="A179">
        <v>7</v>
      </c>
      <c r="B179" s="1" t="s">
        <v>466</v>
      </c>
      <c r="C179" s="1" t="s">
        <v>3</v>
      </c>
      <c r="D179">
        <v>4</v>
      </c>
      <c r="E179" s="1" t="s">
        <v>116</v>
      </c>
      <c r="F179">
        <v>4</v>
      </c>
      <c r="G179" s="1" t="s">
        <v>377</v>
      </c>
      <c r="H179" s="1" t="s">
        <v>29</v>
      </c>
      <c r="I179">
        <v>2</v>
      </c>
    </row>
    <row r="180" spans="1:9" x14ac:dyDescent="0.55000000000000004">
      <c r="A180">
        <v>7</v>
      </c>
      <c r="B180" s="1" t="s">
        <v>466</v>
      </c>
      <c r="C180" s="1" t="s">
        <v>3</v>
      </c>
      <c r="D180">
        <v>4</v>
      </c>
      <c r="E180" s="1" t="s">
        <v>120</v>
      </c>
      <c r="F180">
        <v>4</v>
      </c>
      <c r="G180" s="1" t="s">
        <v>377</v>
      </c>
      <c r="H180" s="1" t="s">
        <v>28</v>
      </c>
      <c r="I180">
        <v>2</v>
      </c>
    </row>
    <row r="181" spans="1:9" x14ac:dyDescent="0.55000000000000004">
      <c r="A181">
        <v>7</v>
      </c>
      <c r="B181" s="1" t="s">
        <v>466</v>
      </c>
      <c r="C181" s="1" t="s">
        <v>3</v>
      </c>
      <c r="D181">
        <v>4</v>
      </c>
      <c r="E181" s="1" t="s">
        <v>123</v>
      </c>
      <c r="F181">
        <v>4</v>
      </c>
      <c r="G181" s="1" t="s">
        <v>376</v>
      </c>
      <c r="H181" s="1" t="s">
        <v>28</v>
      </c>
      <c r="I181">
        <v>2</v>
      </c>
    </row>
    <row r="182" spans="1:9" x14ac:dyDescent="0.55000000000000004">
      <c r="A182">
        <v>7</v>
      </c>
      <c r="B182" s="1" t="s">
        <v>466</v>
      </c>
      <c r="C182" s="1" t="s">
        <v>3</v>
      </c>
      <c r="D182">
        <v>4</v>
      </c>
      <c r="E182" s="1" t="s">
        <v>127</v>
      </c>
      <c r="F182">
        <v>4</v>
      </c>
      <c r="G182" s="1" t="s">
        <v>375</v>
      </c>
      <c r="H182" s="1" t="s">
        <v>28</v>
      </c>
      <c r="I182">
        <v>2</v>
      </c>
    </row>
    <row r="183" spans="1:9" x14ac:dyDescent="0.55000000000000004">
      <c r="A183">
        <v>7</v>
      </c>
      <c r="B183" s="1" t="s">
        <v>466</v>
      </c>
      <c r="C183" s="1" t="s">
        <v>3</v>
      </c>
      <c r="D183">
        <v>4</v>
      </c>
      <c r="E183" s="1" t="s">
        <v>131</v>
      </c>
      <c r="F183">
        <v>4</v>
      </c>
      <c r="G183" s="1" t="s">
        <v>375</v>
      </c>
      <c r="H183" s="1" t="s">
        <v>29</v>
      </c>
      <c r="I183">
        <v>2</v>
      </c>
    </row>
    <row r="184" spans="1:9" x14ac:dyDescent="0.55000000000000004">
      <c r="A184">
        <v>7</v>
      </c>
      <c r="B184" s="1" t="s">
        <v>466</v>
      </c>
      <c r="C184" s="1" t="s">
        <v>3</v>
      </c>
      <c r="D184">
        <v>4</v>
      </c>
      <c r="E184" s="1" t="s">
        <v>135</v>
      </c>
      <c r="F184">
        <v>7</v>
      </c>
      <c r="G184" s="1" t="s">
        <v>375</v>
      </c>
      <c r="H184" s="1" t="s">
        <v>28</v>
      </c>
      <c r="I184">
        <v>2</v>
      </c>
    </row>
    <row r="185" spans="1:9" x14ac:dyDescent="0.55000000000000004">
      <c r="A185">
        <v>7</v>
      </c>
      <c r="B185" s="1" t="s">
        <v>466</v>
      </c>
      <c r="C185" s="1" t="s">
        <v>3</v>
      </c>
      <c r="D185">
        <v>4</v>
      </c>
      <c r="E185" s="1" t="s">
        <v>139</v>
      </c>
      <c r="F185">
        <v>4</v>
      </c>
      <c r="G185" s="1" t="s">
        <v>376</v>
      </c>
      <c r="H185" s="1" t="s">
        <v>28</v>
      </c>
      <c r="I185">
        <v>2</v>
      </c>
    </row>
    <row r="186" spans="1:9" x14ac:dyDescent="0.55000000000000004">
      <c r="A186">
        <v>7</v>
      </c>
      <c r="B186" s="1" t="s">
        <v>466</v>
      </c>
      <c r="C186" s="1" t="s">
        <v>3</v>
      </c>
      <c r="D186">
        <v>4</v>
      </c>
      <c r="E186" s="1" t="s">
        <v>141</v>
      </c>
      <c r="F186">
        <v>4</v>
      </c>
      <c r="G186" s="1" t="s">
        <v>376</v>
      </c>
      <c r="H186" s="1" t="s">
        <v>29</v>
      </c>
      <c r="I186">
        <v>2</v>
      </c>
    </row>
    <row r="187" spans="1:9" x14ac:dyDescent="0.55000000000000004">
      <c r="A187">
        <v>7</v>
      </c>
      <c r="B187" s="1" t="s">
        <v>466</v>
      </c>
      <c r="C187" s="1" t="s">
        <v>3</v>
      </c>
      <c r="D187">
        <v>4</v>
      </c>
      <c r="E187" s="1" t="s">
        <v>145</v>
      </c>
      <c r="F187">
        <v>4</v>
      </c>
      <c r="G187" s="1" t="s">
        <v>376</v>
      </c>
      <c r="H187" s="1" t="s">
        <v>28</v>
      </c>
      <c r="I187">
        <v>2</v>
      </c>
    </row>
    <row r="188" spans="1:9" x14ac:dyDescent="0.55000000000000004">
      <c r="A188">
        <v>7</v>
      </c>
      <c r="B188" s="1" t="s">
        <v>466</v>
      </c>
      <c r="C188" s="1" t="s">
        <v>3</v>
      </c>
      <c r="D188">
        <v>4</v>
      </c>
      <c r="E188" s="1" t="s">
        <v>147</v>
      </c>
      <c r="F188">
        <v>4</v>
      </c>
      <c r="G188" s="1" t="s">
        <v>376</v>
      </c>
      <c r="H188" s="1" t="s">
        <v>28</v>
      </c>
      <c r="I188">
        <v>2</v>
      </c>
    </row>
    <row r="189" spans="1:9" x14ac:dyDescent="0.55000000000000004">
      <c r="A189">
        <v>7</v>
      </c>
      <c r="B189" s="1" t="s">
        <v>466</v>
      </c>
      <c r="C189" s="1" t="s">
        <v>3</v>
      </c>
      <c r="D189">
        <v>4</v>
      </c>
      <c r="E189" s="1" t="s">
        <v>214</v>
      </c>
      <c r="F189">
        <v>2</v>
      </c>
      <c r="G189" s="1" t="s">
        <v>377</v>
      </c>
      <c r="H189" s="1" t="s">
        <v>29</v>
      </c>
      <c r="I189">
        <v>2</v>
      </c>
    </row>
    <row r="190" spans="1:9" x14ac:dyDescent="0.55000000000000004">
      <c r="A190">
        <v>7</v>
      </c>
      <c r="B190" s="1" t="s">
        <v>466</v>
      </c>
      <c r="C190" s="1" t="s">
        <v>3</v>
      </c>
      <c r="D190">
        <v>4</v>
      </c>
      <c r="E190" s="1" t="s">
        <v>217</v>
      </c>
      <c r="F190">
        <v>4</v>
      </c>
      <c r="G190" s="1" t="s">
        <v>377</v>
      </c>
      <c r="H190" s="1" t="s">
        <v>29</v>
      </c>
      <c r="I190">
        <v>2</v>
      </c>
    </row>
    <row r="191" spans="1:9" x14ac:dyDescent="0.55000000000000004">
      <c r="A191">
        <v>7</v>
      </c>
      <c r="B191" s="1" t="s">
        <v>466</v>
      </c>
      <c r="C191" s="1" t="s">
        <v>3</v>
      </c>
      <c r="D191">
        <v>4</v>
      </c>
      <c r="E191" s="1" t="s">
        <v>220</v>
      </c>
      <c r="F191">
        <v>4</v>
      </c>
      <c r="G191" s="1" t="s">
        <v>377</v>
      </c>
      <c r="H191" s="1" t="s">
        <v>29</v>
      </c>
      <c r="I191">
        <v>2</v>
      </c>
    </row>
    <row r="192" spans="1:9" x14ac:dyDescent="0.55000000000000004">
      <c r="A192">
        <v>7</v>
      </c>
      <c r="B192" s="1" t="s">
        <v>466</v>
      </c>
      <c r="C192" s="1" t="s">
        <v>3</v>
      </c>
      <c r="D192">
        <v>4</v>
      </c>
      <c r="E192" s="1" t="s">
        <v>223</v>
      </c>
      <c r="F192">
        <v>4</v>
      </c>
      <c r="G192" s="1" t="s">
        <v>376</v>
      </c>
      <c r="H192" s="1" t="s">
        <v>29</v>
      </c>
      <c r="I192">
        <v>2</v>
      </c>
    </row>
    <row r="193" spans="1:9" x14ac:dyDescent="0.55000000000000004">
      <c r="A193">
        <v>7</v>
      </c>
      <c r="B193" s="1" t="s">
        <v>466</v>
      </c>
      <c r="C193" s="1" t="s">
        <v>3</v>
      </c>
      <c r="D193">
        <v>4</v>
      </c>
      <c r="E193" s="1" t="s">
        <v>226</v>
      </c>
      <c r="F193">
        <v>4</v>
      </c>
      <c r="G193" s="1" t="s">
        <v>377</v>
      </c>
      <c r="H193" s="1" t="s">
        <v>28</v>
      </c>
      <c r="I193">
        <v>2</v>
      </c>
    </row>
    <row r="194" spans="1:9" x14ac:dyDescent="0.55000000000000004">
      <c r="A194">
        <v>7</v>
      </c>
      <c r="B194" s="1" t="s">
        <v>466</v>
      </c>
      <c r="C194" s="1" t="s">
        <v>3</v>
      </c>
      <c r="D194">
        <v>4</v>
      </c>
      <c r="E194" s="1" t="s">
        <v>229</v>
      </c>
      <c r="F194">
        <v>4</v>
      </c>
      <c r="G194" s="1" t="s">
        <v>376</v>
      </c>
      <c r="H194" s="1" t="s">
        <v>28</v>
      </c>
      <c r="I194">
        <v>2</v>
      </c>
    </row>
    <row r="195" spans="1:9" x14ac:dyDescent="0.55000000000000004">
      <c r="A195">
        <v>7</v>
      </c>
      <c r="B195" s="1" t="s">
        <v>466</v>
      </c>
      <c r="C195" s="1" t="s">
        <v>3</v>
      </c>
      <c r="D195">
        <v>4</v>
      </c>
      <c r="E195" s="1" t="s">
        <v>231</v>
      </c>
      <c r="F195">
        <v>4</v>
      </c>
      <c r="G195" s="1" t="s">
        <v>375</v>
      </c>
      <c r="H195" s="1" t="s">
        <v>29</v>
      </c>
      <c r="I195">
        <v>2</v>
      </c>
    </row>
    <row r="196" spans="1:9" x14ac:dyDescent="0.55000000000000004">
      <c r="A196">
        <v>7</v>
      </c>
      <c r="B196" s="1" t="s">
        <v>466</v>
      </c>
      <c r="C196" s="1" t="s">
        <v>3</v>
      </c>
      <c r="D196">
        <v>4</v>
      </c>
      <c r="E196" s="1" t="s">
        <v>286</v>
      </c>
      <c r="F196">
        <v>4</v>
      </c>
      <c r="G196" s="1" t="s">
        <v>375</v>
      </c>
      <c r="H196" s="1" t="s">
        <v>28</v>
      </c>
      <c r="I196">
        <v>2</v>
      </c>
    </row>
    <row r="197" spans="1:9" x14ac:dyDescent="0.55000000000000004">
      <c r="A197">
        <v>7</v>
      </c>
      <c r="B197" s="1" t="s">
        <v>466</v>
      </c>
      <c r="C197" s="1" t="s">
        <v>3</v>
      </c>
      <c r="D197">
        <v>4</v>
      </c>
      <c r="E197" s="1" t="s">
        <v>290</v>
      </c>
      <c r="F197">
        <v>4</v>
      </c>
      <c r="G197" s="1" t="s">
        <v>375</v>
      </c>
      <c r="H197" s="1" t="s">
        <v>28</v>
      </c>
      <c r="I197">
        <v>2</v>
      </c>
    </row>
    <row r="198" spans="1:9" x14ac:dyDescent="0.55000000000000004">
      <c r="A198">
        <v>7</v>
      </c>
      <c r="B198" s="1" t="s">
        <v>466</v>
      </c>
      <c r="C198" s="1" t="s">
        <v>3</v>
      </c>
      <c r="D198">
        <v>4</v>
      </c>
      <c r="E198" s="1" t="s">
        <v>294</v>
      </c>
      <c r="F198">
        <v>4</v>
      </c>
      <c r="G198" s="1" t="s">
        <v>376</v>
      </c>
      <c r="H198" s="1" t="s">
        <v>28</v>
      </c>
      <c r="I198">
        <v>2</v>
      </c>
    </row>
    <row r="199" spans="1:9" x14ac:dyDescent="0.55000000000000004">
      <c r="A199">
        <v>7</v>
      </c>
      <c r="B199" s="1" t="s">
        <v>466</v>
      </c>
      <c r="C199" s="1" t="s">
        <v>3</v>
      </c>
      <c r="D199">
        <v>4</v>
      </c>
      <c r="E199" s="1" t="s">
        <v>295</v>
      </c>
      <c r="F199">
        <v>4</v>
      </c>
      <c r="G199" s="1" t="s">
        <v>376</v>
      </c>
      <c r="H199" s="1" t="s">
        <v>28</v>
      </c>
      <c r="I199">
        <v>2</v>
      </c>
    </row>
    <row r="200" spans="1:9" x14ac:dyDescent="0.55000000000000004">
      <c r="A200">
        <v>7</v>
      </c>
      <c r="B200" s="1" t="s">
        <v>466</v>
      </c>
      <c r="C200" s="1" t="s">
        <v>3</v>
      </c>
      <c r="D200">
        <v>4</v>
      </c>
      <c r="E200" s="1" t="s">
        <v>317</v>
      </c>
      <c r="F200">
        <v>4</v>
      </c>
      <c r="G200" s="1" t="s">
        <v>377</v>
      </c>
      <c r="H200" s="1" t="s">
        <v>29</v>
      </c>
      <c r="I200">
        <v>2</v>
      </c>
    </row>
    <row r="201" spans="1:9" x14ac:dyDescent="0.55000000000000004">
      <c r="A201">
        <v>7</v>
      </c>
      <c r="B201" s="1" t="s">
        <v>466</v>
      </c>
      <c r="C201" s="1" t="s">
        <v>3</v>
      </c>
      <c r="D201">
        <v>4</v>
      </c>
      <c r="E201" s="1" t="s">
        <v>320</v>
      </c>
      <c r="F201">
        <v>4</v>
      </c>
      <c r="G201" s="1" t="s">
        <v>377</v>
      </c>
      <c r="H201" s="1" t="s">
        <v>28</v>
      </c>
      <c r="I201">
        <v>2</v>
      </c>
    </row>
    <row r="202" spans="1:9" x14ac:dyDescent="0.55000000000000004">
      <c r="A202">
        <v>7</v>
      </c>
      <c r="B202" s="1" t="s">
        <v>466</v>
      </c>
      <c r="C202" s="1" t="s">
        <v>3</v>
      </c>
      <c r="D202">
        <v>4</v>
      </c>
      <c r="E202" s="1" t="s">
        <v>323</v>
      </c>
      <c r="F202">
        <v>7</v>
      </c>
      <c r="G202" s="1" t="s">
        <v>376</v>
      </c>
      <c r="H202" s="1" t="s">
        <v>29</v>
      </c>
      <c r="I202">
        <v>2</v>
      </c>
    </row>
    <row r="203" spans="1:9" x14ac:dyDescent="0.55000000000000004">
      <c r="A203">
        <v>7</v>
      </c>
      <c r="B203" s="1" t="s">
        <v>466</v>
      </c>
      <c r="C203" s="1" t="s">
        <v>3</v>
      </c>
      <c r="D203">
        <v>4</v>
      </c>
      <c r="E203" s="1" t="s">
        <v>327</v>
      </c>
      <c r="F203">
        <v>4</v>
      </c>
      <c r="G203" s="1" t="s">
        <v>376</v>
      </c>
      <c r="H203" s="1" t="s">
        <v>29</v>
      </c>
      <c r="I203">
        <v>2</v>
      </c>
    </row>
    <row r="204" spans="1:9" x14ac:dyDescent="0.55000000000000004">
      <c r="A204">
        <v>7</v>
      </c>
      <c r="B204" s="1" t="s">
        <v>466</v>
      </c>
      <c r="C204" s="1" t="s">
        <v>3</v>
      </c>
      <c r="D204">
        <v>4</v>
      </c>
      <c r="E204" s="1" t="s">
        <v>331</v>
      </c>
      <c r="F204">
        <v>4</v>
      </c>
      <c r="G204" s="1" t="s">
        <v>376</v>
      </c>
      <c r="H204" s="1" t="s">
        <v>29</v>
      </c>
      <c r="I204">
        <v>2</v>
      </c>
    </row>
    <row r="205" spans="1:9" x14ac:dyDescent="0.55000000000000004">
      <c r="A205">
        <v>8</v>
      </c>
      <c r="B205" s="1" t="s">
        <v>467</v>
      </c>
      <c r="C205" s="1" t="s">
        <v>3</v>
      </c>
      <c r="D205">
        <v>4</v>
      </c>
      <c r="E205" s="1" t="s">
        <v>105</v>
      </c>
      <c r="F205">
        <v>1</v>
      </c>
      <c r="G205" s="1" t="s">
        <v>377</v>
      </c>
      <c r="H205" s="1" t="s">
        <v>29</v>
      </c>
      <c r="I205">
        <v>2</v>
      </c>
    </row>
    <row r="206" spans="1:9" x14ac:dyDescent="0.55000000000000004">
      <c r="A206">
        <v>8</v>
      </c>
      <c r="B206" s="1" t="s">
        <v>467</v>
      </c>
      <c r="C206" s="1" t="s">
        <v>3</v>
      </c>
      <c r="D206">
        <v>4</v>
      </c>
      <c r="E206" s="1" t="s">
        <v>108</v>
      </c>
      <c r="F206">
        <v>6</v>
      </c>
      <c r="G206" s="1" t="s">
        <v>377</v>
      </c>
      <c r="H206" s="1" t="s">
        <v>29</v>
      </c>
      <c r="I206">
        <v>2</v>
      </c>
    </row>
    <row r="207" spans="1:9" x14ac:dyDescent="0.55000000000000004">
      <c r="A207">
        <v>8</v>
      </c>
      <c r="B207" s="1" t="s">
        <v>467</v>
      </c>
      <c r="C207" s="1" t="s">
        <v>3</v>
      </c>
      <c r="D207">
        <v>4</v>
      </c>
      <c r="E207" s="1" t="s">
        <v>112</v>
      </c>
      <c r="F207">
        <v>3</v>
      </c>
      <c r="G207" s="1" t="s">
        <v>377</v>
      </c>
      <c r="H207" s="1" t="s">
        <v>29</v>
      </c>
      <c r="I207">
        <v>2</v>
      </c>
    </row>
    <row r="208" spans="1:9" x14ac:dyDescent="0.55000000000000004">
      <c r="A208">
        <v>8</v>
      </c>
      <c r="B208" s="1" t="s">
        <v>467</v>
      </c>
      <c r="C208" s="1" t="s">
        <v>3</v>
      </c>
      <c r="D208">
        <v>4</v>
      </c>
      <c r="E208" s="1" t="s">
        <v>116</v>
      </c>
      <c r="F208">
        <v>1</v>
      </c>
      <c r="G208" s="1" t="s">
        <v>377</v>
      </c>
      <c r="H208" s="1" t="s">
        <v>29</v>
      </c>
      <c r="I208">
        <v>2</v>
      </c>
    </row>
    <row r="209" spans="1:9" x14ac:dyDescent="0.55000000000000004">
      <c r="A209">
        <v>8</v>
      </c>
      <c r="B209" s="1" t="s">
        <v>467</v>
      </c>
      <c r="C209" s="1" t="s">
        <v>3</v>
      </c>
      <c r="D209">
        <v>4</v>
      </c>
      <c r="E209" s="1" t="s">
        <v>120</v>
      </c>
      <c r="F209">
        <v>1</v>
      </c>
      <c r="G209" s="1" t="s">
        <v>377</v>
      </c>
      <c r="H209" s="1" t="s">
        <v>28</v>
      </c>
      <c r="I209">
        <v>2</v>
      </c>
    </row>
    <row r="210" spans="1:9" x14ac:dyDescent="0.55000000000000004">
      <c r="A210">
        <v>8</v>
      </c>
      <c r="B210" s="1" t="s">
        <v>467</v>
      </c>
      <c r="C210" s="1" t="s">
        <v>3</v>
      </c>
      <c r="D210">
        <v>4</v>
      </c>
      <c r="E210" s="1" t="s">
        <v>123</v>
      </c>
      <c r="F210">
        <v>1</v>
      </c>
      <c r="G210" s="1" t="s">
        <v>376</v>
      </c>
      <c r="H210" s="1" t="s">
        <v>28</v>
      </c>
      <c r="I210">
        <v>2</v>
      </c>
    </row>
    <row r="211" spans="1:9" x14ac:dyDescent="0.55000000000000004">
      <c r="A211">
        <v>8</v>
      </c>
      <c r="B211" s="1" t="s">
        <v>467</v>
      </c>
      <c r="C211" s="1" t="s">
        <v>3</v>
      </c>
      <c r="D211">
        <v>4</v>
      </c>
      <c r="E211" s="1" t="s">
        <v>127</v>
      </c>
      <c r="F211">
        <v>1</v>
      </c>
      <c r="G211" s="1" t="s">
        <v>375</v>
      </c>
      <c r="H211" s="1" t="s">
        <v>28</v>
      </c>
      <c r="I211">
        <v>2</v>
      </c>
    </row>
    <row r="212" spans="1:9" x14ac:dyDescent="0.55000000000000004">
      <c r="A212">
        <v>8</v>
      </c>
      <c r="B212" s="1" t="s">
        <v>467</v>
      </c>
      <c r="C212" s="1" t="s">
        <v>3</v>
      </c>
      <c r="D212">
        <v>4</v>
      </c>
      <c r="E212" s="1" t="s">
        <v>131</v>
      </c>
      <c r="F212">
        <v>1</v>
      </c>
      <c r="G212" s="1" t="s">
        <v>375</v>
      </c>
      <c r="H212" s="1" t="s">
        <v>29</v>
      </c>
      <c r="I212">
        <v>2</v>
      </c>
    </row>
    <row r="213" spans="1:9" x14ac:dyDescent="0.55000000000000004">
      <c r="A213">
        <v>8</v>
      </c>
      <c r="B213" s="1" t="s">
        <v>467</v>
      </c>
      <c r="C213" s="1" t="s">
        <v>3</v>
      </c>
      <c r="D213">
        <v>4</v>
      </c>
      <c r="E213" s="1" t="s">
        <v>135</v>
      </c>
      <c r="F213">
        <v>1</v>
      </c>
      <c r="G213" s="1" t="s">
        <v>375</v>
      </c>
      <c r="H213" s="1" t="s">
        <v>28</v>
      </c>
      <c r="I213">
        <v>2</v>
      </c>
    </row>
    <row r="214" spans="1:9" x14ac:dyDescent="0.55000000000000004">
      <c r="A214">
        <v>8</v>
      </c>
      <c r="B214" s="1" t="s">
        <v>467</v>
      </c>
      <c r="C214" s="1" t="s">
        <v>3</v>
      </c>
      <c r="D214">
        <v>4</v>
      </c>
      <c r="E214" s="1" t="s">
        <v>139</v>
      </c>
      <c r="F214">
        <v>1</v>
      </c>
      <c r="G214" s="1" t="s">
        <v>376</v>
      </c>
      <c r="H214" s="1" t="s">
        <v>28</v>
      </c>
      <c r="I214">
        <v>2</v>
      </c>
    </row>
    <row r="215" spans="1:9" x14ac:dyDescent="0.55000000000000004">
      <c r="A215">
        <v>8</v>
      </c>
      <c r="B215" s="1" t="s">
        <v>467</v>
      </c>
      <c r="C215" s="1" t="s">
        <v>3</v>
      </c>
      <c r="D215">
        <v>4</v>
      </c>
      <c r="E215" s="1" t="s">
        <v>141</v>
      </c>
      <c r="F215">
        <v>1</v>
      </c>
      <c r="G215" s="1" t="s">
        <v>376</v>
      </c>
      <c r="H215" s="1" t="s">
        <v>29</v>
      </c>
      <c r="I215">
        <v>2</v>
      </c>
    </row>
    <row r="216" spans="1:9" x14ac:dyDescent="0.55000000000000004">
      <c r="A216">
        <v>8</v>
      </c>
      <c r="B216" s="1" t="s">
        <v>467</v>
      </c>
      <c r="C216" s="1" t="s">
        <v>3</v>
      </c>
      <c r="D216">
        <v>4</v>
      </c>
      <c r="E216" s="1" t="s">
        <v>145</v>
      </c>
      <c r="F216">
        <v>7</v>
      </c>
      <c r="G216" s="1" t="s">
        <v>376</v>
      </c>
      <c r="H216" s="1" t="s">
        <v>28</v>
      </c>
      <c r="I216">
        <v>2</v>
      </c>
    </row>
    <row r="217" spans="1:9" x14ac:dyDescent="0.55000000000000004">
      <c r="A217">
        <v>8</v>
      </c>
      <c r="B217" s="1" t="s">
        <v>467</v>
      </c>
      <c r="C217" s="1" t="s">
        <v>3</v>
      </c>
      <c r="D217">
        <v>4</v>
      </c>
      <c r="E217" s="1" t="s">
        <v>147</v>
      </c>
      <c r="F217">
        <v>5</v>
      </c>
      <c r="G217" s="1" t="s">
        <v>376</v>
      </c>
      <c r="H217" s="1" t="s">
        <v>28</v>
      </c>
      <c r="I217">
        <v>2</v>
      </c>
    </row>
    <row r="218" spans="1:9" x14ac:dyDescent="0.55000000000000004">
      <c r="A218">
        <v>8</v>
      </c>
      <c r="B218" s="1" t="s">
        <v>467</v>
      </c>
      <c r="C218" s="1" t="s">
        <v>3</v>
      </c>
      <c r="D218">
        <v>4</v>
      </c>
      <c r="E218" s="1" t="s">
        <v>214</v>
      </c>
      <c r="F218">
        <v>2</v>
      </c>
      <c r="G218" s="1" t="s">
        <v>377</v>
      </c>
      <c r="H218" s="1" t="s">
        <v>29</v>
      </c>
      <c r="I218">
        <v>2</v>
      </c>
    </row>
    <row r="219" spans="1:9" x14ac:dyDescent="0.55000000000000004">
      <c r="A219">
        <v>8</v>
      </c>
      <c r="B219" s="1" t="s">
        <v>467</v>
      </c>
      <c r="C219" s="1" t="s">
        <v>3</v>
      </c>
      <c r="D219">
        <v>4</v>
      </c>
      <c r="E219" s="1" t="s">
        <v>217</v>
      </c>
      <c r="F219">
        <v>1</v>
      </c>
      <c r="G219" s="1" t="s">
        <v>377</v>
      </c>
      <c r="H219" s="1" t="s">
        <v>29</v>
      </c>
      <c r="I219">
        <v>2</v>
      </c>
    </row>
    <row r="220" spans="1:9" x14ac:dyDescent="0.55000000000000004">
      <c r="A220">
        <v>8</v>
      </c>
      <c r="B220" s="1" t="s">
        <v>467</v>
      </c>
      <c r="C220" s="1" t="s">
        <v>3</v>
      </c>
      <c r="D220">
        <v>4</v>
      </c>
      <c r="E220" s="1" t="s">
        <v>220</v>
      </c>
      <c r="F220">
        <v>1</v>
      </c>
      <c r="G220" s="1" t="s">
        <v>377</v>
      </c>
      <c r="H220" s="1" t="s">
        <v>29</v>
      </c>
      <c r="I220">
        <v>2</v>
      </c>
    </row>
    <row r="221" spans="1:9" x14ac:dyDescent="0.55000000000000004">
      <c r="A221">
        <v>8</v>
      </c>
      <c r="B221" s="1" t="s">
        <v>467</v>
      </c>
      <c r="C221" s="1" t="s">
        <v>3</v>
      </c>
      <c r="D221">
        <v>4</v>
      </c>
      <c r="E221" s="1" t="s">
        <v>223</v>
      </c>
      <c r="F221">
        <v>1</v>
      </c>
      <c r="G221" s="1" t="s">
        <v>376</v>
      </c>
      <c r="H221" s="1" t="s">
        <v>29</v>
      </c>
      <c r="I221">
        <v>2</v>
      </c>
    </row>
    <row r="222" spans="1:9" x14ac:dyDescent="0.55000000000000004">
      <c r="A222">
        <v>8</v>
      </c>
      <c r="B222" s="1" t="s">
        <v>467</v>
      </c>
      <c r="C222" s="1" t="s">
        <v>3</v>
      </c>
      <c r="D222">
        <v>4</v>
      </c>
      <c r="E222" s="1" t="s">
        <v>226</v>
      </c>
      <c r="F222">
        <v>1</v>
      </c>
      <c r="G222" s="1" t="s">
        <v>377</v>
      </c>
      <c r="H222" s="1" t="s">
        <v>28</v>
      </c>
      <c r="I222">
        <v>2</v>
      </c>
    </row>
    <row r="223" spans="1:9" x14ac:dyDescent="0.55000000000000004">
      <c r="A223">
        <v>8</v>
      </c>
      <c r="B223" s="1" t="s">
        <v>467</v>
      </c>
      <c r="C223" s="1" t="s">
        <v>3</v>
      </c>
      <c r="D223">
        <v>4</v>
      </c>
      <c r="E223" s="1" t="s">
        <v>229</v>
      </c>
      <c r="F223">
        <v>1</v>
      </c>
      <c r="G223" s="1" t="s">
        <v>376</v>
      </c>
      <c r="H223" s="1" t="s">
        <v>28</v>
      </c>
      <c r="I223">
        <v>2</v>
      </c>
    </row>
    <row r="224" spans="1:9" x14ac:dyDescent="0.55000000000000004">
      <c r="A224">
        <v>8</v>
      </c>
      <c r="B224" s="1" t="s">
        <v>467</v>
      </c>
      <c r="C224" s="1" t="s">
        <v>3</v>
      </c>
      <c r="D224">
        <v>4</v>
      </c>
      <c r="E224" s="1" t="s">
        <v>231</v>
      </c>
      <c r="F224">
        <v>5</v>
      </c>
      <c r="G224" s="1" t="s">
        <v>375</v>
      </c>
      <c r="H224" s="1" t="s">
        <v>29</v>
      </c>
      <c r="I224">
        <v>2</v>
      </c>
    </row>
    <row r="225" spans="1:9" x14ac:dyDescent="0.55000000000000004">
      <c r="A225">
        <v>8</v>
      </c>
      <c r="B225" s="1" t="s">
        <v>467</v>
      </c>
      <c r="C225" s="1" t="s">
        <v>3</v>
      </c>
      <c r="D225">
        <v>4</v>
      </c>
      <c r="E225" s="1" t="s">
        <v>286</v>
      </c>
      <c r="F225">
        <v>1</v>
      </c>
      <c r="G225" s="1" t="s">
        <v>375</v>
      </c>
      <c r="H225" s="1" t="s">
        <v>28</v>
      </c>
      <c r="I225">
        <v>2</v>
      </c>
    </row>
    <row r="226" spans="1:9" x14ac:dyDescent="0.55000000000000004">
      <c r="A226">
        <v>8</v>
      </c>
      <c r="B226" s="1" t="s">
        <v>467</v>
      </c>
      <c r="C226" s="1" t="s">
        <v>3</v>
      </c>
      <c r="D226">
        <v>4</v>
      </c>
      <c r="E226" s="1" t="s">
        <v>290</v>
      </c>
      <c r="F226">
        <v>5</v>
      </c>
      <c r="G226" s="1" t="s">
        <v>375</v>
      </c>
      <c r="H226" s="1" t="s">
        <v>28</v>
      </c>
      <c r="I226">
        <v>2</v>
      </c>
    </row>
    <row r="227" spans="1:9" x14ac:dyDescent="0.55000000000000004">
      <c r="A227">
        <v>8</v>
      </c>
      <c r="B227" s="1" t="s">
        <v>467</v>
      </c>
      <c r="C227" s="1" t="s">
        <v>3</v>
      </c>
      <c r="D227">
        <v>4</v>
      </c>
      <c r="E227" s="1" t="s">
        <v>294</v>
      </c>
      <c r="F227">
        <v>2</v>
      </c>
      <c r="G227" s="1" t="s">
        <v>376</v>
      </c>
      <c r="H227" s="1" t="s">
        <v>28</v>
      </c>
      <c r="I227">
        <v>2</v>
      </c>
    </row>
    <row r="228" spans="1:9" x14ac:dyDescent="0.55000000000000004">
      <c r="A228">
        <v>8</v>
      </c>
      <c r="B228" s="1" t="s">
        <v>467</v>
      </c>
      <c r="C228" s="1" t="s">
        <v>3</v>
      </c>
      <c r="D228">
        <v>4</v>
      </c>
      <c r="E228" s="1" t="s">
        <v>295</v>
      </c>
      <c r="F228">
        <v>3</v>
      </c>
      <c r="G228" s="1" t="s">
        <v>376</v>
      </c>
      <c r="H228" s="1" t="s">
        <v>28</v>
      </c>
      <c r="I228">
        <v>2</v>
      </c>
    </row>
    <row r="229" spans="1:9" x14ac:dyDescent="0.55000000000000004">
      <c r="A229">
        <v>8</v>
      </c>
      <c r="B229" s="1" t="s">
        <v>467</v>
      </c>
      <c r="C229" s="1" t="s">
        <v>3</v>
      </c>
      <c r="D229">
        <v>4</v>
      </c>
      <c r="E229" s="1" t="s">
        <v>317</v>
      </c>
      <c r="F229">
        <v>1</v>
      </c>
      <c r="G229" s="1" t="s">
        <v>377</v>
      </c>
      <c r="H229" s="1" t="s">
        <v>29</v>
      </c>
      <c r="I229">
        <v>2</v>
      </c>
    </row>
    <row r="230" spans="1:9" x14ac:dyDescent="0.55000000000000004">
      <c r="A230">
        <v>8</v>
      </c>
      <c r="B230" s="1" t="s">
        <v>467</v>
      </c>
      <c r="C230" s="1" t="s">
        <v>3</v>
      </c>
      <c r="D230">
        <v>4</v>
      </c>
      <c r="E230" s="1" t="s">
        <v>320</v>
      </c>
      <c r="F230">
        <v>1</v>
      </c>
      <c r="G230" s="1" t="s">
        <v>377</v>
      </c>
      <c r="H230" s="1" t="s">
        <v>28</v>
      </c>
      <c r="I230">
        <v>2</v>
      </c>
    </row>
    <row r="231" spans="1:9" x14ac:dyDescent="0.55000000000000004">
      <c r="A231">
        <v>8</v>
      </c>
      <c r="B231" s="1" t="s">
        <v>467</v>
      </c>
      <c r="C231" s="1" t="s">
        <v>3</v>
      </c>
      <c r="D231">
        <v>4</v>
      </c>
      <c r="E231" s="1" t="s">
        <v>323</v>
      </c>
      <c r="F231">
        <v>1</v>
      </c>
      <c r="G231" s="1" t="s">
        <v>376</v>
      </c>
      <c r="H231" s="1" t="s">
        <v>29</v>
      </c>
      <c r="I231">
        <v>2</v>
      </c>
    </row>
    <row r="232" spans="1:9" x14ac:dyDescent="0.55000000000000004">
      <c r="A232">
        <v>8</v>
      </c>
      <c r="B232" s="1" t="s">
        <v>467</v>
      </c>
      <c r="C232" s="1" t="s">
        <v>3</v>
      </c>
      <c r="D232">
        <v>4</v>
      </c>
      <c r="E232" s="1" t="s">
        <v>327</v>
      </c>
      <c r="F232">
        <v>1</v>
      </c>
      <c r="G232" s="1" t="s">
        <v>376</v>
      </c>
      <c r="H232" s="1" t="s">
        <v>29</v>
      </c>
      <c r="I232">
        <v>2</v>
      </c>
    </row>
    <row r="233" spans="1:9" x14ac:dyDescent="0.55000000000000004">
      <c r="A233">
        <v>8</v>
      </c>
      <c r="B233" s="1" t="s">
        <v>467</v>
      </c>
      <c r="C233" s="1" t="s">
        <v>3</v>
      </c>
      <c r="D233">
        <v>4</v>
      </c>
      <c r="E233" s="1" t="s">
        <v>331</v>
      </c>
      <c r="F233">
        <v>1</v>
      </c>
      <c r="G233" s="1" t="s">
        <v>376</v>
      </c>
      <c r="H233" s="1" t="s">
        <v>29</v>
      </c>
      <c r="I233">
        <v>2</v>
      </c>
    </row>
    <row r="234" spans="1:9" x14ac:dyDescent="0.55000000000000004">
      <c r="A234">
        <v>9</v>
      </c>
      <c r="B234" s="1" t="s">
        <v>468</v>
      </c>
      <c r="C234" s="1" t="s">
        <v>4</v>
      </c>
      <c r="D234">
        <v>5</v>
      </c>
      <c r="E234" s="1" t="s">
        <v>105</v>
      </c>
      <c r="F234">
        <v>6</v>
      </c>
      <c r="G234" s="1" t="s">
        <v>377</v>
      </c>
      <c r="H234" s="1" t="s">
        <v>29</v>
      </c>
      <c r="I234">
        <v>2</v>
      </c>
    </row>
    <row r="235" spans="1:9" x14ac:dyDescent="0.55000000000000004">
      <c r="A235">
        <v>9</v>
      </c>
      <c r="B235" s="1" t="s">
        <v>468</v>
      </c>
      <c r="C235" s="1" t="s">
        <v>4</v>
      </c>
      <c r="D235">
        <v>5</v>
      </c>
      <c r="E235" s="1" t="s">
        <v>108</v>
      </c>
      <c r="F235">
        <v>5</v>
      </c>
      <c r="G235" s="1" t="s">
        <v>377</v>
      </c>
      <c r="H235" s="1" t="s">
        <v>29</v>
      </c>
      <c r="I235">
        <v>2</v>
      </c>
    </row>
    <row r="236" spans="1:9" x14ac:dyDescent="0.55000000000000004">
      <c r="A236">
        <v>9</v>
      </c>
      <c r="B236" s="1" t="s">
        <v>468</v>
      </c>
      <c r="C236" s="1" t="s">
        <v>4</v>
      </c>
      <c r="D236">
        <v>5</v>
      </c>
      <c r="E236" s="1" t="s">
        <v>112</v>
      </c>
      <c r="F236">
        <v>6</v>
      </c>
      <c r="G236" s="1" t="s">
        <v>377</v>
      </c>
      <c r="H236" s="1" t="s">
        <v>29</v>
      </c>
      <c r="I236">
        <v>2</v>
      </c>
    </row>
    <row r="237" spans="1:9" x14ac:dyDescent="0.55000000000000004">
      <c r="A237">
        <v>9</v>
      </c>
      <c r="B237" s="1" t="s">
        <v>468</v>
      </c>
      <c r="C237" s="1" t="s">
        <v>4</v>
      </c>
      <c r="D237">
        <v>5</v>
      </c>
      <c r="E237" s="1" t="s">
        <v>116</v>
      </c>
      <c r="F237">
        <v>6</v>
      </c>
      <c r="G237" s="1" t="s">
        <v>377</v>
      </c>
      <c r="H237" s="1" t="s">
        <v>29</v>
      </c>
      <c r="I237">
        <v>2</v>
      </c>
    </row>
    <row r="238" spans="1:9" x14ac:dyDescent="0.55000000000000004">
      <c r="A238">
        <v>9</v>
      </c>
      <c r="B238" s="1" t="s">
        <v>468</v>
      </c>
      <c r="C238" s="1" t="s">
        <v>4</v>
      </c>
      <c r="D238">
        <v>5</v>
      </c>
      <c r="E238" s="1" t="s">
        <v>120</v>
      </c>
      <c r="F238">
        <v>6</v>
      </c>
      <c r="G238" s="1" t="s">
        <v>377</v>
      </c>
      <c r="H238" s="1" t="s">
        <v>28</v>
      </c>
      <c r="I238">
        <v>2</v>
      </c>
    </row>
    <row r="239" spans="1:9" x14ac:dyDescent="0.55000000000000004">
      <c r="A239">
        <v>9</v>
      </c>
      <c r="B239" s="1" t="s">
        <v>468</v>
      </c>
      <c r="C239" s="1" t="s">
        <v>4</v>
      </c>
      <c r="D239">
        <v>5</v>
      </c>
      <c r="E239" s="1" t="s">
        <v>123</v>
      </c>
      <c r="F239">
        <v>6</v>
      </c>
      <c r="G239" s="1" t="s">
        <v>376</v>
      </c>
      <c r="H239" s="1" t="s">
        <v>28</v>
      </c>
      <c r="I239">
        <v>2</v>
      </c>
    </row>
    <row r="240" spans="1:9" x14ac:dyDescent="0.55000000000000004">
      <c r="A240">
        <v>9</v>
      </c>
      <c r="B240" s="1" t="s">
        <v>468</v>
      </c>
      <c r="C240" s="1" t="s">
        <v>4</v>
      </c>
      <c r="D240">
        <v>5</v>
      </c>
      <c r="E240" s="1" t="s">
        <v>127</v>
      </c>
      <c r="F240">
        <v>5</v>
      </c>
      <c r="G240" s="1" t="s">
        <v>375</v>
      </c>
      <c r="H240" s="1" t="s">
        <v>28</v>
      </c>
      <c r="I240">
        <v>2</v>
      </c>
    </row>
    <row r="241" spans="1:9" x14ac:dyDescent="0.55000000000000004">
      <c r="A241">
        <v>9</v>
      </c>
      <c r="B241" s="1" t="s">
        <v>468</v>
      </c>
      <c r="C241" s="1" t="s">
        <v>4</v>
      </c>
      <c r="D241">
        <v>5</v>
      </c>
      <c r="E241" s="1" t="s">
        <v>131</v>
      </c>
      <c r="F241">
        <v>2</v>
      </c>
      <c r="G241" s="1" t="s">
        <v>375</v>
      </c>
      <c r="H241" s="1" t="s">
        <v>29</v>
      </c>
      <c r="I241">
        <v>2</v>
      </c>
    </row>
    <row r="242" spans="1:9" x14ac:dyDescent="0.55000000000000004">
      <c r="A242">
        <v>9</v>
      </c>
      <c r="B242" s="1" t="s">
        <v>468</v>
      </c>
      <c r="C242" s="1" t="s">
        <v>4</v>
      </c>
      <c r="D242">
        <v>5</v>
      </c>
      <c r="E242" s="1" t="s">
        <v>135</v>
      </c>
      <c r="F242">
        <v>5</v>
      </c>
      <c r="G242" s="1" t="s">
        <v>375</v>
      </c>
      <c r="H242" s="1" t="s">
        <v>28</v>
      </c>
      <c r="I242">
        <v>2</v>
      </c>
    </row>
    <row r="243" spans="1:9" x14ac:dyDescent="0.55000000000000004">
      <c r="A243">
        <v>9</v>
      </c>
      <c r="B243" s="1" t="s">
        <v>468</v>
      </c>
      <c r="C243" s="1" t="s">
        <v>4</v>
      </c>
      <c r="D243">
        <v>5</v>
      </c>
      <c r="E243" s="1" t="s">
        <v>139</v>
      </c>
      <c r="F243">
        <v>6</v>
      </c>
      <c r="G243" s="1" t="s">
        <v>376</v>
      </c>
      <c r="H243" s="1" t="s">
        <v>28</v>
      </c>
      <c r="I243">
        <v>2</v>
      </c>
    </row>
    <row r="244" spans="1:9" x14ac:dyDescent="0.55000000000000004">
      <c r="A244">
        <v>9</v>
      </c>
      <c r="B244" s="1" t="s">
        <v>468</v>
      </c>
      <c r="C244" s="1" t="s">
        <v>4</v>
      </c>
      <c r="D244">
        <v>5</v>
      </c>
      <c r="E244" s="1" t="s">
        <v>141</v>
      </c>
      <c r="F244">
        <v>2</v>
      </c>
      <c r="G244" s="1" t="s">
        <v>376</v>
      </c>
      <c r="H244" s="1" t="s">
        <v>29</v>
      </c>
      <c r="I244">
        <v>2</v>
      </c>
    </row>
    <row r="245" spans="1:9" x14ac:dyDescent="0.55000000000000004">
      <c r="A245">
        <v>9</v>
      </c>
      <c r="B245" s="1" t="s">
        <v>468</v>
      </c>
      <c r="C245" s="1" t="s">
        <v>4</v>
      </c>
      <c r="D245">
        <v>5</v>
      </c>
      <c r="E245" s="1" t="s">
        <v>145</v>
      </c>
      <c r="F245">
        <v>6</v>
      </c>
      <c r="G245" s="1" t="s">
        <v>376</v>
      </c>
      <c r="H245" s="1" t="s">
        <v>28</v>
      </c>
      <c r="I245">
        <v>2</v>
      </c>
    </row>
    <row r="246" spans="1:9" x14ac:dyDescent="0.55000000000000004">
      <c r="A246">
        <v>9</v>
      </c>
      <c r="B246" s="1" t="s">
        <v>468</v>
      </c>
      <c r="C246" s="1" t="s">
        <v>4</v>
      </c>
      <c r="D246">
        <v>5</v>
      </c>
      <c r="E246" s="1" t="s">
        <v>147</v>
      </c>
      <c r="F246">
        <v>6</v>
      </c>
      <c r="G246" s="1" t="s">
        <v>376</v>
      </c>
      <c r="H246" s="1" t="s">
        <v>28</v>
      </c>
      <c r="I246">
        <v>2</v>
      </c>
    </row>
    <row r="247" spans="1:9" x14ac:dyDescent="0.55000000000000004">
      <c r="A247">
        <v>9</v>
      </c>
      <c r="B247" s="1" t="s">
        <v>468</v>
      </c>
      <c r="C247" s="1" t="s">
        <v>4</v>
      </c>
      <c r="D247">
        <v>5</v>
      </c>
      <c r="E247" s="1" t="s">
        <v>214</v>
      </c>
      <c r="F247">
        <v>6</v>
      </c>
      <c r="G247" s="1" t="s">
        <v>377</v>
      </c>
      <c r="H247" s="1" t="s">
        <v>29</v>
      </c>
      <c r="I247">
        <v>2</v>
      </c>
    </row>
    <row r="248" spans="1:9" x14ac:dyDescent="0.55000000000000004">
      <c r="A248">
        <v>9</v>
      </c>
      <c r="B248" s="1" t="s">
        <v>468</v>
      </c>
      <c r="C248" s="1" t="s">
        <v>4</v>
      </c>
      <c r="D248">
        <v>5</v>
      </c>
      <c r="E248" s="1" t="s">
        <v>217</v>
      </c>
      <c r="F248">
        <v>2</v>
      </c>
      <c r="G248" s="1" t="s">
        <v>377</v>
      </c>
      <c r="H248" s="1" t="s">
        <v>29</v>
      </c>
      <c r="I248">
        <v>2</v>
      </c>
    </row>
    <row r="249" spans="1:9" x14ac:dyDescent="0.55000000000000004">
      <c r="A249">
        <v>9</v>
      </c>
      <c r="B249" s="1" t="s">
        <v>468</v>
      </c>
      <c r="C249" s="1" t="s">
        <v>4</v>
      </c>
      <c r="D249">
        <v>5</v>
      </c>
      <c r="E249" s="1" t="s">
        <v>220</v>
      </c>
      <c r="F249">
        <v>6</v>
      </c>
      <c r="G249" s="1" t="s">
        <v>377</v>
      </c>
      <c r="H249" s="1" t="s">
        <v>29</v>
      </c>
      <c r="I249">
        <v>2</v>
      </c>
    </row>
    <row r="250" spans="1:9" x14ac:dyDescent="0.55000000000000004">
      <c r="A250">
        <v>9</v>
      </c>
      <c r="B250" s="1" t="s">
        <v>468</v>
      </c>
      <c r="C250" s="1" t="s">
        <v>4</v>
      </c>
      <c r="D250">
        <v>5</v>
      </c>
      <c r="E250" s="1" t="s">
        <v>223</v>
      </c>
      <c r="F250">
        <v>5</v>
      </c>
      <c r="G250" s="1" t="s">
        <v>376</v>
      </c>
      <c r="H250" s="1" t="s">
        <v>29</v>
      </c>
      <c r="I250">
        <v>2</v>
      </c>
    </row>
    <row r="251" spans="1:9" x14ac:dyDescent="0.55000000000000004">
      <c r="A251">
        <v>9</v>
      </c>
      <c r="B251" s="1" t="s">
        <v>468</v>
      </c>
      <c r="C251" s="1" t="s">
        <v>4</v>
      </c>
      <c r="D251">
        <v>5</v>
      </c>
      <c r="E251" s="1" t="s">
        <v>226</v>
      </c>
      <c r="F251">
        <v>6</v>
      </c>
      <c r="G251" s="1" t="s">
        <v>377</v>
      </c>
      <c r="H251" s="1" t="s">
        <v>28</v>
      </c>
      <c r="I251">
        <v>2</v>
      </c>
    </row>
    <row r="252" spans="1:9" x14ac:dyDescent="0.55000000000000004">
      <c r="A252">
        <v>9</v>
      </c>
      <c r="B252" s="1" t="s">
        <v>468</v>
      </c>
      <c r="C252" s="1" t="s">
        <v>4</v>
      </c>
      <c r="D252">
        <v>5</v>
      </c>
      <c r="E252" s="1" t="s">
        <v>229</v>
      </c>
      <c r="F252">
        <v>6</v>
      </c>
      <c r="G252" s="1" t="s">
        <v>376</v>
      </c>
      <c r="H252" s="1" t="s">
        <v>28</v>
      </c>
      <c r="I252">
        <v>2</v>
      </c>
    </row>
    <row r="253" spans="1:9" x14ac:dyDescent="0.55000000000000004">
      <c r="A253">
        <v>9</v>
      </c>
      <c r="B253" s="1" t="s">
        <v>468</v>
      </c>
      <c r="C253" s="1" t="s">
        <v>4</v>
      </c>
      <c r="D253">
        <v>5</v>
      </c>
      <c r="E253" s="1" t="s">
        <v>231</v>
      </c>
      <c r="F253">
        <v>2</v>
      </c>
      <c r="G253" s="1" t="s">
        <v>375</v>
      </c>
      <c r="H253" s="1" t="s">
        <v>29</v>
      </c>
      <c r="I253">
        <v>2</v>
      </c>
    </row>
    <row r="254" spans="1:9" x14ac:dyDescent="0.55000000000000004">
      <c r="A254">
        <v>9</v>
      </c>
      <c r="B254" s="1" t="s">
        <v>468</v>
      </c>
      <c r="C254" s="1" t="s">
        <v>4</v>
      </c>
      <c r="D254">
        <v>5</v>
      </c>
      <c r="E254" s="1" t="s">
        <v>286</v>
      </c>
      <c r="F254">
        <v>2</v>
      </c>
      <c r="G254" s="1" t="s">
        <v>375</v>
      </c>
      <c r="H254" s="1" t="s">
        <v>28</v>
      </c>
      <c r="I254">
        <v>2</v>
      </c>
    </row>
    <row r="255" spans="1:9" x14ac:dyDescent="0.55000000000000004">
      <c r="A255">
        <v>9</v>
      </c>
      <c r="B255" s="1" t="s">
        <v>468</v>
      </c>
      <c r="C255" s="1" t="s">
        <v>4</v>
      </c>
      <c r="D255">
        <v>5</v>
      </c>
      <c r="E255" s="1" t="s">
        <v>290</v>
      </c>
      <c r="F255">
        <v>6</v>
      </c>
      <c r="G255" s="1" t="s">
        <v>375</v>
      </c>
      <c r="H255" s="1" t="s">
        <v>28</v>
      </c>
      <c r="I255">
        <v>2</v>
      </c>
    </row>
    <row r="256" spans="1:9" x14ac:dyDescent="0.55000000000000004">
      <c r="A256">
        <v>9</v>
      </c>
      <c r="B256" s="1" t="s">
        <v>468</v>
      </c>
      <c r="C256" s="1" t="s">
        <v>4</v>
      </c>
      <c r="D256">
        <v>5</v>
      </c>
      <c r="E256" s="1" t="s">
        <v>294</v>
      </c>
      <c r="F256">
        <v>2</v>
      </c>
      <c r="G256" s="1" t="s">
        <v>376</v>
      </c>
      <c r="H256" s="1" t="s">
        <v>28</v>
      </c>
      <c r="I256">
        <v>2</v>
      </c>
    </row>
    <row r="257" spans="1:9" x14ac:dyDescent="0.55000000000000004">
      <c r="A257">
        <v>9</v>
      </c>
      <c r="B257" s="1" t="s">
        <v>468</v>
      </c>
      <c r="C257" s="1" t="s">
        <v>4</v>
      </c>
      <c r="D257">
        <v>5</v>
      </c>
      <c r="E257" s="1" t="s">
        <v>295</v>
      </c>
      <c r="F257">
        <v>2</v>
      </c>
      <c r="G257" s="1" t="s">
        <v>376</v>
      </c>
      <c r="H257" s="1" t="s">
        <v>28</v>
      </c>
      <c r="I257">
        <v>2</v>
      </c>
    </row>
    <row r="258" spans="1:9" x14ac:dyDescent="0.55000000000000004">
      <c r="A258">
        <v>9</v>
      </c>
      <c r="B258" s="1" t="s">
        <v>468</v>
      </c>
      <c r="C258" s="1" t="s">
        <v>4</v>
      </c>
      <c r="D258">
        <v>5</v>
      </c>
      <c r="E258" s="1" t="s">
        <v>317</v>
      </c>
      <c r="F258">
        <v>6</v>
      </c>
      <c r="G258" s="1" t="s">
        <v>377</v>
      </c>
      <c r="H258" s="1" t="s">
        <v>29</v>
      </c>
      <c r="I258">
        <v>2</v>
      </c>
    </row>
    <row r="259" spans="1:9" x14ac:dyDescent="0.55000000000000004">
      <c r="A259">
        <v>9</v>
      </c>
      <c r="B259" s="1" t="s">
        <v>468</v>
      </c>
      <c r="C259" s="1" t="s">
        <v>4</v>
      </c>
      <c r="D259">
        <v>5</v>
      </c>
      <c r="E259" s="1" t="s">
        <v>320</v>
      </c>
      <c r="F259">
        <v>2</v>
      </c>
      <c r="G259" s="1" t="s">
        <v>377</v>
      </c>
      <c r="H259" s="1" t="s">
        <v>28</v>
      </c>
      <c r="I259">
        <v>2</v>
      </c>
    </row>
    <row r="260" spans="1:9" x14ac:dyDescent="0.55000000000000004">
      <c r="A260">
        <v>9</v>
      </c>
      <c r="B260" s="1" t="s">
        <v>468</v>
      </c>
      <c r="C260" s="1" t="s">
        <v>4</v>
      </c>
      <c r="D260">
        <v>5</v>
      </c>
      <c r="E260" s="1" t="s">
        <v>323</v>
      </c>
      <c r="F260">
        <v>6</v>
      </c>
      <c r="G260" s="1" t="s">
        <v>376</v>
      </c>
      <c r="H260" s="1" t="s">
        <v>29</v>
      </c>
      <c r="I260">
        <v>2</v>
      </c>
    </row>
    <row r="261" spans="1:9" x14ac:dyDescent="0.55000000000000004">
      <c r="A261">
        <v>9</v>
      </c>
      <c r="B261" s="1" t="s">
        <v>468</v>
      </c>
      <c r="C261" s="1" t="s">
        <v>4</v>
      </c>
      <c r="D261">
        <v>5</v>
      </c>
      <c r="E261" s="1" t="s">
        <v>327</v>
      </c>
      <c r="F261">
        <v>2</v>
      </c>
      <c r="G261" s="1" t="s">
        <v>376</v>
      </c>
      <c r="H261" s="1" t="s">
        <v>29</v>
      </c>
      <c r="I261">
        <v>2</v>
      </c>
    </row>
    <row r="262" spans="1:9" x14ac:dyDescent="0.55000000000000004">
      <c r="A262">
        <v>9</v>
      </c>
      <c r="B262" s="1" t="s">
        <v>468</v>
      </c>
      <c r="C262" s="1" t="s">
        <v>4</v>
      </c>
      <c r="D262">
        <v>5</v>
      </c>
      <c r="E262" s="1" t="s">
        <v>331</v>
      </c>
      <c r="F262">
        <v>6</v>
      </c>
      <c r="G262" s="1" t="s">
        <v>376</v>
      </c>
      <c r="H262" s="1" t="s">
        <v>29</v>
      </c>
      <c r="I262">
        <v>2</v>
      </c>
    </row>
    <row r="263" spans="1:9" x14ac:dyDescent="0.55000000000000004">
      <c r="A263">
        <v>10</v>
      </c>
      <c r="B263" s="1" t="s">
        <v>469</v>
      </c>
      <c r="C263" s="1" t="s">
        <v>2</v>
      </c>
      <c r="D263">
        <v>1</v>
      </c>
      <c r="E263" s="1" t="s">
        <v>105</v>
      </c>
      <c r="F263">
        <v>1</v>
      </c>
      <c r="G263" s="1" t="s">
        <v>377</v>
      </c>
      <c r="H263" s="1" t="s">
        <v>29</v>
      </c>
      <c r="I263">
        <v>2</v>
      </c>
    </row>
    <row r="264" spans="1:9" x14ac:dyDescent="0.55000000000000004">
      <c r="A264">
        <v>10</v>
      </c>
      <c r="B264" s="1" t="s">
        <v>469</v>
      </c>
      <c r="C264" s="1" t="s">
        <v>2</v>
      </c>
      <c r="D264">
        <v>1</v>
      </c>
      <c r="E264" s="1" t="s">
        <v>108</v>
      </c>
      <c r="F264">
        <v>7</v>
      </c>
      <c r="G264" s="1" t="s">
        <v>377</v>
      </c>
      <c r="H264" s="1" t="s">
        <v>29</v>
      </c>
      <c r="I264">
        <v>2</v>
      </c>
    </row>
    <row r="265" spans="1:9" x14ac:dyDescent="0.55000000000000004">
      <c r="A265">
        <v>10</v>
      </c>
      <c r="B265" s="1" t="s">
        <v>469</v>
      </c>
      <c r="C265" s="1" t="s">
        <v>2</v>
      </c>
      <c r="D265">
        <v>1</v>
      </c>
      <c r="E265" s="1" t="s">
        <v>112</v>
      </c>
      <c r="F265">
        <v>1</v>
      </c>
      <c r="G265" s="1" t="s">
        <v>377</v>
      </c>
      <c r="H265" s="1" t="s">
        <v>29</v>
      </c>
      <c r="I265">
        <v>2</v>
      </c>
    </row>
    <row r="266" spans="1:9" x14ac:dyDescent="0.55000000000000004">
      <c r="A266">
        <v>10</v>
      </c>
      <c r="B266" s="1" t="s">
        <v>469</v>
      </c>
      <c r="C266" s="1" t="s">
        <v>2</v>
      </c>
      <c r="D266">
        <v>1</v>
      </c>
      <c r="E266" s="1" t="s">
        <v>116</v>
      </c>
      <c r="F266">
        <v>1</v>
      </c>
      <c r="G266" s="1" t="s">
        <v>377</v>
      </c>
      <c r="H266" s="1" t="s">
        <v>29</v>
      </c>
      <c r="I266">
        <v>2</v>
      </c>
    </row>
    <row r="267" spans="1:9" x14ac:dyDescent="0.55000000000000004">
      <c r="A267">
        <v>10</v>
      </c>
      <c r="B267" s="1" t="s">
        <v>469</v>
      </c>
      <c r="C267" s="1" t="s">
        <v>2</v>
      </c>
      <c r="D267">
        <v>1</v>
      </c>
      <c r="E267" s="1" t="s">
        <v>120</v>
      </c>
      <c r="F267">
        <v>1</v>
      </c>
      <c r="G267" s="1" t="s">
        <v>377</v>
      </c>
      <c r="H267" s="1" t="s">
        <v>28</v>
      </c>
      <c r="I267">
        <v>2</v>
      </c>
    </row>
    <row r="268" spans="1:9" x14ac:dyDescent="0.55000000000000004">
      <c r="A268">
        <v>10</v>
      </c>
      <c r="B268" s="1" t="s">
        <v>469</v>
      </c>
      <c r="C268" s="1" t="s">
        <v>2</v>
      </c>
      <c r="D268">
        <v>1</v>
      </c>
      <c r="E268" s="1" t="s">
        <v>123</v>
      </c>
      <c r="F268">
        <v>6</v>
      </c>
      <c r="G268" s="1" t="s">
        <v>376</v>
      </c>
      <c r="H268" s="1" t="s">
        <v>28</v>
      </c>
      <c r="I268">
        <v>2</v>
      </c>
    </row>
    <row r="269" spans="1:9" x14ac:dyDescent="0.55000000000000004">
      <c r="A269">
        <v>10</v>
      </c>
      <c r="B269" s="1" t="s">
        <v>469</v>
      </c>
      <c r="C269" s="1" t="s">
        <v>2</v>
      </c>
      <c r="D269">
        <v>1</v>
      </c>
      <c r="E269" s="1" t="s">
        <v>127</v>
      </c>
      <c r="F269">
        <v>5</v>
      </c>
      <c r="G269" s="1" t="s">
        <v>375</v>
      </c>
      <c r="H269" s="1" t="s">
        <v>28</v>
      </c>
      <c r="I269">
        <v>2</v>
      </c>
    </row>
    <row r="270" spans="1:9" x14ac:dyDescent="0.55000000000000004">
      <c r="A270">
        <v>10</v>
      </c>
      <c r="B270" s="1" t="s">
        <v>469</v>
      </c>
      <c r="C270" s="1" t="s">
        <v>2</v>
      </c>
      <c r="D270">
        <v>1</v>
      </c>
      <c r="E270" s="1" t="s">
        <v>131</v>
      </c>
      <c r="F270">
        <v>7</v>
      </c>
      <c r="G270" s="1" t="s">
        <v>375</v>
      </c>
      <c r="H270" s="1" t="s">
        <v>29</v>
      </c>
      <c r="I270">
        <v>2</v>
      </c>
    </row>
    <row r="271" spans="1:9" x14ac:dyDescent="0.55000000000000004">
      <c r="A271">
        <v>10</v>
      </c>
      <c r="B271" s="1" t="s">
        <v>469</v>
      </c>
      <c r="C271" s="1" t="s">
        <v>2</v>
      </c>
      <c r="D271">
        <v>1</v>
      </c>
      <c r="E271" s="1" t="s">
        <v>135</v>
      </c>
      <c r="F271">
        <v>3</v>
      </c>
      <c r="G271" s="1" t="s">
        <v>375</v>
      </c>
      <c r="H271" s="1" t="s">
        <v>28</v>
      </c>
      <c r="I271">
        <v>2</v>
      </c>
    </row>
    <row r="272" spans="1:9" x14ac:dyDescent="0.55000000000000004">
      <c r="A272">
        <v>10</v>
      </c>
      <c r="B272" s="1" t="s">
        <v>469</v>
      </c>
      <c r="C272" s="1" t="s">
        <v>2</v>
      </c>
      <c r="D272">
        <v>1</v>
      </c>
      <c r="E272" s="1" t="s">
        <v>139</v>
      </c>
      <c r="F272">
        <v>1</v>
      </c>
      <c r="G272" s="1" t="s">
        <v>376</v>
      </c>
      <c r="H272" s="1" t="s">
        <v>28</v>
      </c>
      <c r="I272">
        <v>2</v>
      </c>
    </row>
    <row r="273" spans="1:9" x14ac:dyDescent="0.55000000000000004">
      <c r="A273">
        <v>10</v>
      </c>
      <c r="B273" s="1" t="s">
        <v>469</v>
      </c>
      <c r="C273" s="1" t="s">
        <v>2</v>
      </c>
      <c r="D273">
        <v>1</v>
      </c>
      <c r="E273" s="1" t="s">
        <v>141</v>
      </c>
      <c r="F273">
        <v>1</v>
      </c>
      <c r="G273" s="1" t="s">
        <v>376</v>
      </c>
      <c r="H273" s="1" t="s">
        <v>29</v>
      </c>
      <c r="I273">
        <v>2</v>
      </c>
    </row>
    <row r="274" spans="1:9" x14ac:dyDescent="0.55000000000000004">
      <c r="A274">
        <v>10</v>
      </c>
      <c r="B274" s="1" t="s">
        <v>469</v>
      </c>
      <c r="C274" s="1" t="s">
        <v>2</v>
      </c>
      <c r="D274">
        <v>1</v>
      </c>
      <c r="E274" s="1" t="s">
        <v>145</v>
      </c>
      <c r="F274">
        <v>1</v>
      </c>
      <c r="G274" s="1" t="s">
        <v>376</v>
      </c>
      <c r="H274" s="1" t="s">
        <v>28</v>
      </c>
      <c r="I274">
        <v>2</v>
      </c>
    </row>
    <row r="275" spans="1:9" x14ac:dyDescent="0.55000000000000004">
      <c r="A275">
        <v>10</v>
      </c>
      <c r="B275" s="1" t="s">
        <v>469</v>
      </c>
      <c r="C275" s="1" t="s">
        <v>2</v>
      </c>
      <c r="D275">
        <v>1</v>
      </c>
      <c r="E275" s="1" t="s">
        <v>147</v>
      </c>
      <c r="F275">
        <v>1</v>
      </c>
      <c r="G275" s="1" t="s">
        <v>376</v>
      </c>
      <c r="H275" s="1" t="s">
        <v>28</v>
      </c>
      <c r="I275">
        <v>2</v>
      </c>
    </row>
    <row r="276" spans="1:9" x14ac:dyDescent="0.55000000000000004">
      <c r="A276">
        <v>10</v>
      </c>
      <c r="B276" s="1" t="s">
        <v>469</v>
      </c>
      <c r="C276" s="1" t="s">
        <v>2</v>
      </c>
      <c r="D276">
        <v>1</v>
      </c>
      <c r="E276" s="1" t="s">
        <v>214</v>
      </c>
      <c r="F276">
        <v>1</v>
      </c>
      <c r="G276" s="1" t="s">
        <v>377</v>
      </c>
      <c r="H276" s="1" t="s">
        <v>29</v>
      </c>
      <c r="I276">
        <v>2</v>
      </c>
    </row>
    <row r="277" spans="1:9" x14ac:dyDescent="0.55000000000000004">
      <c r="A277">
        <v>10</v>
      </c>
      <c r="B277" s="1" t="s">
        <v>469</v>
      </c>
      <c r="C277" s="1" t="s">
        <v>2</v>
      </c>
      <c r="D277">
        <v>1</v>
      </c>
      <c r="E277" s="1" t="s">
        <v>217</v>
      </c>
      <c r="F277">
        <v>1</v>
      </c>
      <c r="G277" s="1" t="s">
        <v>377</v>
      </c>
      <c r="H277" s="1" t="s">
        <v>29</v>
      </c>
      <c r="I277">
        <v>2</v>
      </c>
    </row>
    <row r="278" spans="1:9" x14ac:dyDescent="0.55000000000000004">
      <c r="A278">
        <v>10</v>
      </c>
      <c r="B278" s="1" t="s">
        <v>469</v>
      </c>
      <c r="C278" s="1" t="s">
        <v>2</v>
      </c>
      <c r="D278">
        <v>1</v>
      </c>
      <c r="E278" s="1" t="s">
        <v>220</v>
      </c>
      <c r="F278">
        <v>1</v>
      </c>
      <c r="G278" s="1" t="s">
        <v>377</v>
      </c>
      <c r="H278" s="1" t="s">
        <v>29</v>
      </c>
      <c r="I278">
        <v>2</v>
      </c>
    </row>
    <row r="279" spans="1:9" x14ac:dyDescent="0.55000000000000004">
      <c r="A279">
        <v>10</v>
      </c>
      <c r="B279" s="1" t="s">
        <v>469</v>
      </c>
      <c r="C279" s="1" t="s">
        <v>2</v>
      </c>
      <c r="D279">
        <v>1</v>
      </c>
      <c r="E279" s="1" t="s">
        <v>223</v>
      </c>
      <c r="F279">
        <v>6</v>
      </c>
      <c r="G279" s="1" t="s">
        <v>376</v>
      </c>
      <c r="H279" s="1" t="s">
        <v>29</v>
      </c>
      <c r="I279">
        <v>2</v>
      </c>
    </row>
    <row r="280" spans="1:9" x14ac:dyDescent="0.55000000000000004">
      <c r="A280">
        <v>10</v>
      </c>
      <c r="B280" s="1" t="s">
        <v>469</v>
      </c>
      <c r="C280" s="1" t="s">
        <v>2</v>
      </c>
      <c r="D280">
        <v>1</v>
      </c>
      <c r="E280" s="1" t="s">
        <v>226</v>
      </c>
      <c r="F280">
        <v>1</v>
      </c>
      <c r="G280" s="1" t="s">
        <v>377</v>
      </c>
      <c r="H280" s="1" t="s">
        <v>28</v>
      </c>
      <c r="I280">
        <v>2</v>
      </c>
    </row>
    <row r="281" spans="1:9" x14ac:dyDescent="0.55000000000000004">
      <c r="A281">
        <v>10</v>
      </c>
      <c r="B281" s="1" t="s">
        <v>469</v>
      </c>
      <c r="C281" s="1" t="s">
        <v>2</v>
      </c>
      <c r="D281">
        <v>1</v>
      </c>
      <c r="E281" s="1" t="s">
        <v>229</v>
      </c>
      <c r="F281">
        <v>1</v>
      </c>
      <c r="G281" s="1" t="s">
        <v>376</v>
      </c>
      <c r="H281" s="1" t="s">
        <v>28</v>
      </c>
      <c r="I281">
        <v>2</v>
      </c>
    </row>
    <row r="282" spans="1:9" x14ac:dyDescent="0.55000000000000004">
      <c r="A282">
        <v>10</v>
      </c>
      <c r="B282" s="1" t="s">
        <v>469</v>
      </c>
      <c r="C282" s="1" t="s">
        <v>2</v>
      </c>
      <c r="D282">
        <v>1</v>
      </c>
      <c r="E282" s="1" t="s">
        <v>231</v>
      </c>
      <c r="F282">
        <v>1</v>
      </c>
      <c r="G282" s="1" t="s">
        <v>375</v>
      </c>
      <c r="H282" s="1" t="s">
        <v>29</v>
      </c>
      <c r="I282">
        <v>2</v>
      </c>
    </row>
    <row r="283" spans="1:9" x14ac:dyDescent="0.55000000000000004">
      <c r="A283">
        <v>10</v>
      </c>
      <c r="B283" s="1" t="s">
        <v>469</v>
      </c>
      <c r="C283" s="1" t="s">
        <v>2</v>
      </c>
      <c r="D283">
        <v>1</v>
      </c>
      <c r="E283" s="1" t="s">
        <v>286</v>
      </c>
      <c r="F283">
        <v>1</v>
      </c>
      <c r="G283" s="1" t="s">
        <v>375</v>
      </c>
      <c r="H283" s="1" t="s">
        <v>28</v>
      </c>
      <c r="I283">
        <v>2</v>
      </c>
    </row>
    <row r="284" spans="1:9" x14ac:dyDescent="0.55000000000000004">
      <c r="A284">
        <v>10</v>
      </c>
      <c r="B284" s="1" t="s">
        <v>469</v>
      </c>
      <c r="C284" s="1" t="s">
        <v>2</v>
      </c>
      <c r="D284">
        <v>1</v>
      </c>
      <c r="E284" s="1" t="s">
        <v>290</v>
      </c>
      <c r="F284">
        <v>1</v>
      </c>
      <c r="G284" s="1" t="s">
        <v>375</v>
      </c>
      <c r="H284" s="1" t="s">
        <v>28</v>
      </c>
      <c r="I284">
        <v>2</v>
      </c>
    </row>
    <row r="285" spans="1:9" x14ac:dyDescent="0.55000000000000004">
      <c r="A285">
        <v>10</v>
      </c>
      <c r="B285" s="1" t="s">
        <v>469</v>
      </c>
      <c r="C285" s="1" t="s">
        <v>2</v>
      </c>
      <c r="D285">
        <v>1</v>
      </c>
      <c r="E285" s="1" t="s">
        <v>294</v>
      </c>
      <c r="F285">
        <v>1</v>
      </c>
      <c r="G285" s="1" t="s">
        <v>376</v>
      </c>
      <c r="H285" s="1" t="s">
        <v>28</v>
      </c>
      <c r="I285">
        <v>2</v>
      </c>
    </row>
    <row r="286" spans="1:9" x14ac:dyDescent="0.55000000000000004">
      <c r="A286">
        <v>10</v>
      </c>
      <c r="B286" s="1" t="s">
        <v>469</v>
      </c>
      <c r="C286" s="1" t="s">
        <v>2</v>
      </c>
      <c r="D286">
        <v>1</v>
      </c>
      <c r="E286" s="1" t="s">
        <v>295</v>
      </c>
      <c r="F286">
        <v>1</v>
      </c>
      <c r="G286" s="1" t="s">
        <v>376</v>
      </c>
      <c r="H286" s="1" t="s">
        <v>28</v>
      </c>
      <c r="I286">
        <v>2</v>
      </c>
    </row>
    <row r="287" spans="1:9" x14ac:dyDescent="0.55000000000000004">
      <c r="A287">
        <v>10</v>
      </c>
      <c r="B287" s="1" t="s">
        <v>469</v>
      </c>
      <c r="C287" s="1" t="s">
        <v>2</v>
      </c>
      <c r="D287">
        <v>1</v>
      </c>
      <c r="E287" s="1" t="s">
        <v>317</v>
      </c>
      <c r="F287">
        <v>1</v>
      </c>
      <c r="G287" s="1" t="s">
        <v>377</v>
      </c>
      <c r="H287" s="1" t="s">
        <v>29</v>
      </c>
      <c r="I287">
        <v>2</v>
      </c>
    </row>
    <row r="288" spans="1:9" x14ac:dyDescent="0.55000000000000004">
      <c r="A288">
        <v>10</v>
      </c>
      <c r="B288" s="1" t="s">
        <v>469</v>
      </c>
      <c r="C288" s="1" t="s">
        <v>2</v>
      </c>
      <c r="D288">
        <v>1</v>
      </c>
      <c r="E288" s="1" t="s">
        <v>320</v>
      </c>
      <c r="F288">
        <v>1</v>
      </c>
      <c r="G288" s="1" t="s">
        <v>377</v>
      </c>
      <c r="H288" s="1" t="s">
        <v>28</v>
      </c>
      <c r="I288">
        <v>2</v>
      </c>
    </row>
    <row r="289" spans="1:9" x14ac:dyDescent="0.55000000000000004">
      <c r="A289">
        <v>10</v>
      </c>
      <c r="B289" s="1" t="s">
        <v>469</v>
      </c>
      <c r="C289" s="1" t="s">
        <v>2</v>
      </c>
      <c r="D289">
        <v>1</v>
      </c>
      <c r="E289" s="1" t="s">
        <v>323</v>
      </c>
      <c r="F289">
        <v>5</v>
      </c>
      <c r="G289" s="1" t="s">
        <v>376</v>
      </c>
      <c r="H289" s="1" t="s">
        <v>29</v>
      </c>
      <c r="I289">
        <v>2</v>
      </c>
    </row>
    <row r="290" spans="1:9" x14ac:dyDescent="0.55000000000000004">
      <c r="A290">
        <v>10</v>
      </c>
      <c r="B290" s="1" t="s">
        <v>469</v>
      </c>
      <c r="C290" s="1" t="s">
        <v>2</v>
      </c>
      <c r="D290">
        <v>1</v>
      </c>
      <c r="E290" s="1" t="s">
        <v>327</v>
      </c>
      <c r="F290">
        <v>2</v>
      </c>
      <c r="G290" s="1" t="s">
        <v>376</v>
      </c>
      <c r="H290" s="1" t="s">
        <v>29</v>
      </c>
      <c r="I290">
        <v>2</v>
      </c>
    </row>
    <row r="291" spans="1:9" x14ac:dyDescent="0.55000000000000004">
      <c r="A291">
        <v>10</v>
      </c>
      <c r="B291" s="1" t="s">
        <v>469</v>
      </c>
      <c r="C291" s="1" t="s">
        <v>2</v>
      </c>
      <c r="D291">
        <v>1</v>
      </c>
      <c r="E291" s="1" t="s">
        <v>331</v>
      </c>
      <c r="F291">
        <v>5</v>
      </c>
      <c r="G291" s="1" t="s">
        <v>376</v>
      </c>
      <c r="H291" s="1" t="s">
        <v>29</v>
      </c>
      <c r="I291">
        <v>2</v>
      </c>
    </row>
    <row r="292" spans="1:9" x14ac:dyDescent="0.55000000000000004">
      <c r="A292">
        <v>11</v>
      </c>
      <c r="B292" s="1" t="s">
        <v>470</v>
      </c>
      <c r="C292" s="1" t="s">
        <v>2</v>
      </c>
      <c r="D292">
        <v>1</v>
      </c>
      <c r="E292" s="1" t="s">
        <v>105</v>
      </c>
      <c r="F292">
        <v>1</v>
      </c>
      <c r="G292" s="1" t="s">
        <v>377</v>
      </c>
      <c r="H292" s="1" t="s">
        <v>29</v>
      </c>
      <c r="I292">
        <v>2</v>
      </c>
    </row>
    <row r="293" spans="1:9" x14ac:dyDescent="0.55000000000000004">
      <c r="A293">
        <v>11</v>
      </c>
      <c r="B293" s="1" t="s">
        <v>470</v>
      </c>
      <c r="C293" s="1" t="s">
        <v>2</v>
      </c>
      <c r="D293">
        <v>1</v>
      </c>
      <c r="E293" s="1" t="s">
        <v>108</v>
      </c>
      <c r="F293">
        <v>5</v>
      </c>
      <c r="G293" s="1" t="s">
        <v>377</v>
      </c>
      <c r="H293" s="1" t="s">
        <v>29</v>
      </c>
      <c r="I293">
        <v>2</v>
      </c>
    </row>
    <row r="294" spans="1:9" x14ac:dyDescent="0.55000000000000004">
      <c r="A294">
        <v>11</v>
      </c>
      <c r="B294" s="1" t="s">
        <v>470</v>
      </c>
      <c r="C294" s="1" t="s">
        <v>2</v>
      </c>
      <c r="D294">
        <v>1</v>
      </c>
      <c r="E294" s="1" t="s">
        <v>112</v>
      </c>
      <c r="F294">
        <v>1</v>
      </c>
      <c r="G294" s="1" t="s">
        <v>377</v>
      </c>
      <c r="H294" s="1" t="s">
        <v>29</v>
      </c>
      <c r="I294">
        <v>2</v>
      </c>
    </row>
    <row r="295" spans="1:9" x14ac:dyDescent="0.55000000000000004">
      <c r="A295">
        <v>11</v>
      </c>
      <c r="B295" s="1" t="s">
        <v>470</v>
      </c>
      <c r="C295" s="1" t="s">
        <v>2</v>
      </c>
      <c r="D295">
        <v>1</v>
      </c>
      <c r="E295" s="1" t="s">
        <v>116</v>
      </c>
      <c r="F295">
        <v>0</v>
      </c>
      <c r="G295" s="1" t="s">
        <v>377</v>
      </c>
      <c r="H295" s="1" t="s">
        <v>29</v>
      </c>
      <c r="I295">
        <v>2</v>
      </c>
    </row>
    <row r="296" spans="1:9" x14ac:dyDescent="0.55000000000000004">
      <c r="A296">
        <v>11</v>
      </c>
      <c r="B296" s="1" t="s">
        <v>470</v>
      </c>
      <c r="C296" s="1" t="s">
        <v>2</v>
      </c>
      <c r="D296">
        <v>1</v>
      </c>
      <c r="E296" s="1" t="s">
        <v>120</v>
      </c>
      <c r="F296">
        <v>1</v>
      </c>
      <c r="G296" s="1" t="s">
        <v>377</v>
      </c>
      <c r="H296" s="1" t="s">
        <v>28</v>
      </c>
      <c r="I296">
        <v>2</v>
      </c>
    </row>
    <row r="297" spans="1:9" x14ac:dyDescent="0.55000000000000004">
      <c r="A297">
        <v>11</v>
      </c>
      <c r="B297" s="1" t="s">
        <v>470</v>
      </c>
      <c r="C297" s="1" t="s">
        <v>2</v>
      </c>
      <c r="D297">
        <v>1</v>
      </c>
      <c r="E297" s="1" t="s">
        <v>123</v>
      </c>
      <c r="F297">
        <v>1</v>
      </c>
      <c r="G297" s="1" t="s">
        <v>376</v>
      </c>
      <c r="H297" s="1" t="s">
        <v>28</v>
      </c>
      <c r="I297">
        <v>2</v>
      </c>
    </row>
    <row r="298" spans="1:9" x14ac:dyDescent="0.55000000000000004">
      <c r="A298">
        <v>11</v>
      </c>
      <c r="B298" s="1" t="s">
        <v>470</v>
      </c>
      <c r="C298" s="1" t="s">
        <v>2</v>
      </c>
      <c r="D298">
        <v>1</v>
      </c>
      <c r="E298" s="1" t="s">
        <v>127</v>
      </c>
      <c r="F298">
        <v>1</v>
      </c>
      <c r="G298" s="1" t="s">
        <v>375</v>
      </c>
      <c r="H298" s="1" t="s">
        <v>28</v>
      </c>
      <c r="I298">
        <v>2</v>
      </c>
    </row>
    <row r="299" spans="1:9" x14ac:dyDescent="0.55000000000000004">
      <c r="A299">
        <v>11</v>
      </c>
      <c r="B299" s="1" t="s">
        <v>470</v>
      </c>
      <c r="C299" s="1" t="s">
        <v>2</v>
      </c>
      <c r="D299">
        <v>1</v>
      </c>
      <c r="E299" s="1" t="s">
        <v>131</v>
      </c>
      <c r="F299">
        <v>3</v>
      </c>
      <c r="G299" s="1" t="s">
        <v>375</v>
      </c>
      <c r="H299" s="1" t="s">
        <v>29</v>
      </c>
      <c r="I299">
        <v>2</v>
      </c>
    </row>
    <row r="300" spans="1:9" x14ac:dyDescent="0.55000000000000004">
      <c r="A300">
        <v>11</v>
      </c>
      <c r="B300" s="1" t="s">
        <v>470</v>
      </c>
      <c r="C300" s="1" t="s">
        <v>2</v>
      </c>
      <c r="D300">
        <v>1</v>
      </c>
      <c r="E300" s="1" t="s">
        <v>135</v>
      </c>
      <c r="F300">
        <v>1</v>
      </c>
      <c r="G300" s="1" t="s">
        <v>375</v>
      </c>
      <c r="H300" s="1" t="s">
        <v>28</v>
      </c>
      <c r="I300">
        <v>2</v>
      </c>
    </row>
    <row r="301" spans="1:9" x14ac:dyDescent="0.55000000000000004">
      <c r="A301">
        <v>11</v>
      </c>
      <c r="B301" s="1" t="s">
        <v>470</v>
      </c>
      <c r="C301" s="1" t="s">
        <v>2</v>
      </c>
      <c r="D301">
        <v>1</v>
      </c>
      <c r="E301" s="1" t="s">
        <v>139</v>
      </c>
      <c r="F301">
        <v>1</v>
      </c>
      <c r="G301" s="1" t="s">
        <v>376</v>
      </c>
      <c r="H301" s="1" t="s">
        <v>28</v>
      </c>
      <c r="I301">
        <v>2</v>
      </c>
    </row>
    <row r="302" spans="1:9" x14ac:dyDescent="0.55000000000000004">
      <c r="A302">
        <v>11</v>
      </c>
      <c r="B302" s="1" t="s">
        <v>470</v>
      </c>
      <c r="C302" s="1" t="s">
        <v>2</v>
      </c>
      <c r="D302">
        <v>1</v>
      </c>
      <c r="E302" s="1" t="s">
        <v>141</v>
      </c>
      <c r="F302">
        <v>1</v>
      </c>
      <c r="G302" s="1" t="s">
        <v>376</v>
      </c>
      <c r="H302" s="1" t="s">
        <v>29</v>
      </c>
      <c r="I302">
        <v>2</v>
      </c>
    </row>
    <row r="303" spans="1:9" x14ac:dyDescent="0.55000000000000004">
      <c r="A303">
        <v>11</v>
      </c>
      <c r="B303" s="1" t="s">
        <v>470</v>
      </c>
      <c r="C303" s="1" t="s">
        <v>2</v>
      </c>
      <c r="D303">
        <v>1</v>
      </c>
      <c r="E303" s="1" t="s">
        <v>145</v>
      </c>
      <c r="F303">
        <v>7</v>
      </c>
      <c r="G303" s="1" t="s">
        <v>376</v>
      </c>
      <c r="H303" s="1" t="s">
        <v>28</v>
      </c>
      <c r="I303">
        <v>2</v>
      </c>
    </row>
    <row r="304" spans="1:9" x14ac:dyDescent="0.55000000000000004">
      <c r="A304">
        <v>11</v>
      </c>
      <c r="B304" s="1" t="s">
        <v>470</v>
      </c>
      <c r="C304" s="1" t="s">
        <v>2</v>
      </c>
      <c r="D304">
        <v>1</v>
      </c>
      <c r="E304" s="1" t="s">
        <v>147</v>
      </c>
      <c r="F304">
        <v>1</v>
      </c>
      <c r="G304" s="1" t="s">
        <v>376</v>
      </c>
      <c r="H304" s="1" t="s">
        <v>28</v>
      </c>
      <c r="I304">
        <v>2</v>
      </c>
    </row>
    <row r="305" spans="1:9" x14ac:dyDescent="0.55000000000000004">
      <c r="A305">
        <v>11</v>
      </c>
      <c r="B305" s="1" t="s">
        <v>470</v>
      </c>
      <c r="C305" s="1" t="s">
        <v>2</v>
      </c>
      <c r="D305">
        <v>1</v>
      </c>
      <c r="E305" s="1" t="s">
        <v>214</v>
      </c>
      <c r="F305">
        <v>1</v>
      </c>
      <c r="G305" s="1" t="s">
        <v>377</v>
      </c>
      <c r="H305" s="1" t="s">
        <v>29</v>
      </c>
      <c r="I305">
        <v>2</v>
      </c>
    </row>
    <row r="306" spans="1:9" x14ac:dyDescent="0.55000000000000004">
      <c r="A306">
        <v>11</v>
      </c>
      <c r="B306" s="1" t="s">
        <v>470</v>
      </c>
      <c r="C306" s="1" t="s">
        <v>2</v>
      </c>
      <c r="D306">
        <v>1</v>
      </c>
      <c r="E306" s="1" t="s">
        <v>217</v>
      </c>
      <c r="F306">
        <v>1</v>
      </c>
      <c r="G306" s="1" t="s">
        <v>377</v>
      </c>
      <c r="H306" s="1" t="s">
        <v>29</v>
      </c>
      <c r="I306">
        <v>2</v>
      </c>
    </row>
    <row r="307" spans="1:9" x14ac:dyDescent="0.55000000000000004">
      <c r="A307">
        <v>11</v>
      </c>
      <c r="B307" s="1" t="s">
        <v>470</v>
      </c>
      <c r="C307" s="1" t="s">
        <v>2</v>
      </c>
      <c r="D307">
        <v>1</v>
      </c>
      <c r="E307" s="1" t="s">
        <v>220</v>
      </c>
      <c r="F307">
        <v>1</v>
      </c>
      <c r="G307" s="1" t="s">
        <v>377</v>
      </c>
      <c r="H307" s="1" t="s">
        <v>29</v>
      </c>
      <c r="I307">
        <v>2</v>
      </c>
    </row>
    <row r="308" spans="1:9" x14ac:dyDescent="0.55000000000000004">
      <c r="A308">
        <v>11</v>
      </c>
      <c r="B308" s="1" t="s">
        <v>470</v>
      </c>
      <c r="C308" s="1" t="s">
        <v>2</v>
      </c>
      <c r="D308">
        <v>1</v>
      </c>
      <c r="E308" s="1" t="s">
        <v>223</v>
      </c>
      <c r="F308">
        <v>1</v>
      </c>
      <c r="G308" s="1" t="s">
        <v>376</v>
      </c>
      <c r="H308" s="1" t="s">
        <v>29</v>
      </c>
      <c r="I308">
        <v>2</v>
      </c>
    </row>
    <row r="309" spans="1:9" x14ac:dyDescent="0.55000000000000004">
      <c r="A309">
        <v>11</v>
      </c>
      <c r="B309" s="1" t="s">
        <v>470</v>
      </c>
      <c r="C309" s="1" t="s">
        <v>2</v>
      </c>
      <c r="D309">
        <v>1</v>
      </c>
      <c r="E309" s="1" t="s">
        <v>226</v>
      </c>
      <c r="F309">
        <v>1</v>
      </c>
      <c r="G309" s="1" t="s">
        <v>377</v>
      </c>
      <c r="H309" s="1" t="s">
        <v>28</v>
      </c>
      <c r="I309">
        <v>2</v>
      </c>
    </row>
    <row r="310" spans="1:9" x14ac:dyDescent="0.55000000000000004">
      <c r="A310">
        <v>11</v>
      </c>
      <c r="B310" s="1" t="s">
        <v>470</v>
      </c>
      <c r="C310" s="1" t="s">
        <v>2</v>
      </c>
      <c r="D310">
        <v>1</v>
      </c>
      <c r="E310" s="1" t="s">
        <v>229</v>
      </c>
      <c r="F310">
        <v>1</v>
      </c>
      <c r="G310" s="1" t="s">
        <v>376</v>
      </c>
      <c r="H310" s="1" t="s">
        <v>28</v>
      </c>
      <c r="I310">
        <v>2</v>
      </c>
    </row>
    <row r="311" spans="1:9" x14ac:dyDescent="0.55000000000000004">
      <c r="A311">
        <v>11</v>
      </c>
      <c r="B311" s="1" t="s">
        <v>470</v>
      </c>
      <c r="C311" s="1" t="s">
        <v>2</v>
      </c>
      <c r="D311">
        <v>1</v>
      </c>
      <c r="E311" s="1" t="s">
        <v>231</v>
      </c>
      <c r="F311">
        <v>6</v>
      </c>
      <c r="G311" s="1" t="s">
        <v>375</v>
      </c>
      <c r="H311" s="1" t="s">
        <v>29</v>
      </c>
      <c r="I311">
        <v>2</v>
      </c>
    </row>
    <row r="312" spans="1:9" x14ac:dyDescent="0.55000000000000004">
      <c r="A312">
        <v>11</v>
      </c>
      <c r="B312" s="1" t="s">
        <v>470</v>
      </c>
      <c r="C312" s="1" t="s">
        <v>2</v>
      </c>
      <c r="D312">
        <v>1</v>
      </c>
      <c r="E312" s="1" t="s">
        <v>286</v>
      </c>
      <c r="F312">
        <v>1</v>
      </c>
      <c r="G312" s="1" t="s">
        <v>375</v>
      </c>
      <c r="H312" s="1" t="s">
        <v>28</v>
      </c>
      <c r="I312">
        <v>2</v>
      </c>
    </row>
    <row r="313" spans="1:9" x14ac:dyDescent="0.55000000000000004">
      <c r="A313">
        <v>11</v>
      </c>
      <c r="B313" s="1" t="s">
        <v>470</v>
      </c>
      <c r="C313" s="1" t="s">
        <v>2</v>
      </c>
      <c r="D313">
        <v>1</v>
      </c>
      <c r="E313" s="1" t="s">
        <v>290</v>
      </c>
      <c r="F313">
        <v>1</v>
      </c>
      <c r="G313" s="1" t="s">
        <v>375</v>
      </c>
      <c r="H313" s="1" t="s">
        <v>28</v>
      </c>
      <c r="I313">
        <v>2</v>
      </c>
    </row>
    <row r="314" spans="1:9" x14ac:dyDescent="0.55000000000000004">
      <c r="A314">
        <v>11</v>
      </c>
      <c r="B314" s="1" t="s">
        <v>470</v>
      </c>
      <c r="C314" s="1" t="s">
        <v>2</v>
      </c>
      <c r="D314">
        <v>1</v>
      </c>
      <c r="E314" s="1" t="s">
        <v>294</v>
      </c>
      <c r="F314">
        <v>1</v>
      </c>
      <c r="G314" s="1" t="s">
        <v>376</v>
      </c>
      <c r="H314" s="1" t="s">
        <v>28</v>
      </c>
      <c r="I314">
        <v>2</v>
      </c>
    </row>
    <row r="315" spans="1:9" x14ac:dyDescent="0.55000000000000004">
      <c r="A315">
        <v>11</v>
      </c>
      <c r="B315" s="1" t="s">
        <v>470</v>
      </c>
      <c r="C315" s="1" t="s">
        <v>2</v>
      </c>
      <c r="D315">
        <v>1</v>
      </c>
      <c r="E315" s="1" t="s">
        <v>295</v>
      </c>
      <c r="F315">
        <v>1</v>
      </c>
      <c r="G315" s="1" t="s">
        <v>376</v>
      </c>
      <c r="H315" s="1" t="s">
        <v>28</v>
      </c>
      <c r="I315">
        <v>2</v>
      </c>
    </row>
    <row r="316" spans="1:9" x14ac:dyDescent="0.55000000000000004">
      <c r="A316">
        <v>11</v>
      </c>
      <c r="B316" s="1" t="s">
        <v>470</v>
      </c>
      <c r="C316" s="1" t="s">
        <v>2</v>
      </c>
      <c r="D316">
        <v>1</v>
      </c>
      <c r="E316" s="1" t="s">
        <v>317</v>
      </c>
      <c r="F316">
        <v>1</v>
      </c>
      <c r="G316" s="1" t="s">
        <v>377</v>
      </c>
      <c r="H316" s="1" t="s">
        <v>29</v>
      </c>
      <c r="I316">
        <v>2</v>
      </c>
    </row>
    <row r="317" spans="1:9" x14ac:dyDescent="0.55000000000000004">
      <c r="A317">
        <v>11</v>
      </c>
      <c r="B317" s="1" t="s">
        <v>470</v>
      </c>
      <c r="C317" s="1" t="s">
        <v>2</v>
      </c>
      <c r="D317">
        <v>1</v>
      </c>
      <c r="E317" s="1" t="s">
        <v>320</v>
      </c>
      <c r="F317">
        <v>1</v>
      </c>
      <c r="G317" s="1" t="s">
        <v>377</v>
      </c>
      <c r="H317" s="1" t="s">
        <v>28</v>
      </c>
      <c r="I317">
        <v>2</v>
      </c>
    </row>
    <row r="318" spans="1:9" x14ac:dyDescent="0.55000000000000004">
      <c r="A318">
        <v>11</v>
      </c>
      <c r="B318" s="1" t="s">
        <v>470</v>
      </c>
      <c r="C318" s="1" t="s">
        <v>2</v>
      </c>
      <c r="D318">
        <v>1</v>
      </c>
      <c r="E318" s="1" t="s">
        <v>323</v>
      </c>
      <c r="F318">
        <v>1</v>
      </c>
      <c r="G318" s="1" t="s">
        <v>376</v>
      </c>
      <c r="H318" s="1" t="s">
        <v>29</v>
      </c>
      <c r="I318">
        <v>2</v>
      </c>
    </row>
    <row r="319" spans="1:9" x14ac:dyDescent="0.55000000000000004">
      <c r="A319">
        <v>11</v>
      </c>
      <c r="B319" s="1" t="s">
        <v>470</v>
      </c>
      <c r="C319" s="1" t="s">
        <v>2</v>
      </c>
      <c r="D319">
        <v>1</v>
      </c>
      <c r="E319" s="1" t="s">
        <v>327</v>
      </c>
      <c r="F319">
        <v>2</v>
      </c>
      <c r="G319" s="1" t="s">
        <v>376</v>
      </c>
      <c r="H319" s="1" t="s">
        <v>29</v>
      </c>
      <c r="I319">
        <v>2</v>
      </c>
    </row>
    <row r="320" spans="1:9" x14ac:dyDescent="0.55000000000000004">
      <c r="A320">
        <v>11</v>
      </c>
      <c r="B320" s="1" t="s">
        <v>470</v>
      </c>
      <c r="C320" s="1" t="s">
        <v>2</v>
      </c>
      <c r="D320">
        <v>1</v>
      </c>
      <c r="E320" s="1" t="s">
        <v>331</v>
      </c>
      <c r="F320">
        <v>5</v>
      </c>
      <c r="G320" s="1" t="s">
        <v>376</v>
      </c>
      <c r="H320" s="1" t="s">
        <v>29</v>
      </c>
      <c r="I320">
        <v>2</v>
      </c>
    </row>
    <row r="321" spans="1:9" x14ac:dyDescent="0.55000000000000004">
      <c r="A321">
        <v>12</v>
      </c>
      <c r="B321" s="1" t="s">
        <v>471</v>
      </c>
      <c r="C321" s="1" t="s">
        <v>3</v>
      </c>
      <c r="D321">
        <v>4</v>
      </c>
      <c r="E321" s="1" t="s">
        <v>105</v>
      </c>
      <c r="F321">
        <v>3</v>
      </c>
      <c r="G321" s="1" t="s">
        <v>377</v>
      </c>
      <c r="H321" s="1" t="s">
        <v>29</v>
      </c>
      <c r="I321">
        <v>2</v>
      </c>
    </row>
    <row r="322" spans="1:9" x14ac:dyDescent="0.55000000000000004">
      <c r="A322">
        <v>12</v>
      </c>
      <c r="B322" s="1" t="s">
        <v>471</v>
      </c>
      <c r="C322" s="1" t="s">
        <v>3</v>
      </c>
      <c r="D322">
        <v>4</v>
      </c>
      <c r="E322" s="1" t="s">
        <v>108</v>
      </c>
      <c r="F322">
        <v>7</v>
      </c>
      <c r="G322" s="1" t="s">
        <v>377</v>
      </c>
      <c r="H322" s="1" t="s">
        <v>29</v>
      </c>
      <c r="I322">
        <v>2</v>
      </c>
    </row>
    <row r="323" spans="1:9" x14ac:dyDescent="0.55000000000000004">
      <c r="A323">
        <v>12</v>
      </c>
      <c r="B323" s="1" t="s">
        <v>471</v>
      </c>
      <c r="C323" s="1" t="s">
        <v>3</v>
      </c>
      <c r="D323">
        <v>4</v>
      </c>
      <c r="E323" s="1" t="s">
        <v>112</v>
      </c>
      <c r="F323">
        <v>4</v>
      </c>
      <c r="G323" s="1" t="s">
        <v>377</v>
      </c>
      <c r="H323" s="1" t="s">
        <v>29</v>
      </c>
      <c r="I323">
        <v>2</v>
      </c>
    </row>
    <row r="324" spans="1:9" x14ac:dyDescent="0.55000000000000004">
      <c r="A324">
        <v>12</v>
      </c>
      <c r="B324" s="1" t="s">
        <v>471</v>
      </c>
      <c r="C324" s="1" t="s">
        <v>3</v>
      </c>
      <c r="D324">
        <v>4</v>
      </c>
      <c r="E324" s="1" t="s">
        <v>116</v>
      </c>
      <c r="F324">
        <v>7</v>
      </c>
      <c r="G324" s="1" t="s">
        <v>377</v>
      </c>
      <c r="H324" s="1" t="s">
        <v>29</v>
      </c>
      <c r="I324">
        <v>2</v>
      </c>
    </row>
    <row r="325" spans="1:9" x14ac:dyDescent="0.55000000000000004">
      <c r="A325">
        <v>12</v>
      </c>
      <c r="B325" s="1" t="s">
        <v>471</v>
      </c>
      <c r="C325" s="1" t="s">
        <v>3</v>
      </c>
      <c r="D325">
        <v>4</v>
      </c>
      <c r="E325" s="1" t="s">
        <v>120</v>
      </c>
      <c r="F325">
        <v>4</v>
      </c>
      <c r="G325" s="1" t="s">
        <v>377</v>
      </c>
      <c r="H325" s="1" t="s">
        <v>28</v>
      </c>
      <c r="I325">
        <v>2</v>
      </c>
    </row>
    <row r="326" spans="1:9" x14ac:dyDescent="0.55000000000000004">
      <c r="A326">
        <v>12</v>
      </c>
      <c r="B326" s="1" t="s">
        <v>471</v>
      </c>
      <c r="C326" s="1" t="s">
        <v>3</v>
      </c>
      <c r="D326">
        <v>4</v>
      </c>
      <c r="E326" s="1" t="s">
        <v>123</v>
      </c>
      <c r="F326">
        <v>4</v>
      </c>
      <c r="G326" s="1" t="s">
        <v>376</v>
      </c>
      <c r="H326" s="1" t="s">
        <v>28</v>
      </c>
      <c r="I326">
        <v>2</v>
      </c>
    </row>
    <row r="327" spans="1:9" x14ac:dyDescent="0.55000000000000004">
      <c r="A327">
        <v>12</v>
      </c>
      <c r="B327" s="1" t="s">
        <v>471</v>
      </c>
      <c r="C327" s="1" t="s">
        <v>3</v>
      </c>
      <c r="D327">
        <v>4</v>
      </c>
      <c r="E327" s="1" t="s">
        <v>127</v>
      </c>
      <c r="F327">
        <v>7</v>
      </c>
      <c r="G327" s="1" t="s">
        <v>375</v>
      </c>
      <c r="H327" s="1" t="s">
        <v>28</v>
      </c>
      <c r="I327">
        <v>2</v>
      </c>
    </row>
    <row r="328" spans="1:9" x14ac:dyDescent="0.55000000000000004">
      <c r="A328">
        <v>12</v>
      </c>
      <c r="B328" s="1" t="s">
        <v>471</v>
      </c>
      <c r="C328" s="1" t="s">
        <v>3</v>
      </c>
      <c r="D328">
        <v>4</v>
      </c>
      <c r="E328" s="1" t="s">
        <v>131</v>
      </c>
      <c r="F328">
        <v>4</v>
      </c>
      <c r="G328" s="1" t="s">
        <v>375</v>
      </c>
      <c r="H328" s="1" t="s">
        <v>29</v>
      </c>
      <c r="I328">
        <v>2</v>
      </c>
    </row>
    <row r="329" spans="1:9" x14ac:dyDescent="0.55000000000000004">
      <c r="A329">
        <v>12</v>
      </c>
      <c r="B329" s="1" t="s">
        <v>471</v>
      </c>
      <c r="C329" s="1" t="s">
        <v>3</v>
      </c>
      <c r="D329">
        <v>4</v>
      </c>
      <c r="E329" s="1" t="s">
        <v>135</v>
      </c>
      <c r="F329">
        <v>3</v>
      </c>
      <c r="G329" s="1" t="s">
        <v>375</v>
      </c>
      <c r="H329" s="1" t="s">
        <v>28</v>
      </c>
      <c r="I329">
        <v>2</v>
      </c>
    </row>
    <row r="330" spans="1:9" x14ac:dyDescent="0.55000000000000004">
      <c r="A330">
        <v>12</v>
      </c>
      <c r="B330" s="1" t="s">
        <v>471</v>
      </c>
      <c r="C330" s="1" t="s">
        <v>3</v>
      </c>
      <c r="D330">
        <v>4</v>
      </c>
      <c r="E330" s="1" t="s">
        <v>139</v>
      </c>
      <c r="F330">
        <v>4</v>
      </c>
      <c r="G330" s="1" t="s">
        <v>376</v>
      </c>
      <c r="H330" s="1" t="s">
        <v>28</v>
      </c>
      <c r="I330">
        <v>2</v>
      </c>
    </row>
    <row r="331" spans="1:9" x14ac:dyDescent="0.55000000000000004">
      <c r="A331">
        <v>12</v>
      </c>
      <c r="B331" s="1" t="s">
        <v>471</v>
      </c>
      <c r="C331" s="1" t="s">
        <v>3</v>
      </c>
      <c r="D331">
        <v>4</v>
      </c>
      <c r="E331" s="1" t="s">
        <v>141</v>
      </c>
      <c r="F331">
        <v>4</v>
      </c>
      <c r="G331" s="1" t="s">
        <v>376</v>
      </c>
      <c r="H331" s="1" t="s">
        <v>29</v>
      </c>
      <c r="I331">
        <v>2</v>
      </c>
    </row>
    <row r="332" spans="1:9" x14ac:dyDescent="0.55000000000000004">
      <c r="A332">
        <v>12</v>
      </c>
      <c r="B332" s="1" t="s">
        <v>471</v>
      </c>
      <c r="C332" s="1" t="s">
        <v>3</v>
      </c>
      <c r="D332">
        <v>4</v>
      </c>
      <c r="E332" s="1" t="s">
        <v>145</v>
      </c>
      <c r="F332">
        <v>4</v>
      </c>
      <c r="G332" s="1" t="s">
        <v>376</v>
      </c>
      <c r="H332" s="1" t="s">
        <v>28</v>
      </c>
      <c r="I332">
        <v>2</v>
      </c>
    </row>
    <row r="333" spans="1:9" x14ac:dyDescent="0.55000000000000004">
      <c r="A333">
        <v>12</v>
      </c>
      <c r="B333" s="1" t="s">
        <v>471</v>
      </c>
      <c r="C333" s="1" t="s">
        <v>3</v>
      </c>
      <c r="D333">
        <v>4</v>
      </c>
      <c r="E333" s="1" t="s">
        <v>147</v>
      </c>
      <c r="F333">
        <v>4</v>
      </c>
      <c r="G333" s="1" t="s">
        <v>376</v>
      </c>
      <c r="H333" s="1" t="s">
        <v>28</v>
      </c>
      <c r="I333">
        <v>2</v>
      </c>
    </row>
    <row r="334" spans="1:9" x14ac:dyDescent="0.55000000000000004">
      <c r="A334">
        <v>12</v>
      </c>
      <c r="B334" s="1" t="s">
        <v>471</v>
      </c>
      <c r="C334" s="1" t="s">
        <v>3</v>
      </c>
      <c r="D334">
        <v>4</v>
      </c>
      <c r="E334" s="1" t="s">
        <v>214</v>
      </c>
      <c r="F334">
        <v>4</v>
      </c>
      <c r="G334" s="1" t="s">
        <v>377</v>
      </c>
      <c r="H334" s="1" t="s">
        <v>29</v>
      </c>
      <c r="I334">
        <v>2</v>
      </c>
    </row>
    <row r="335" spans="1:9" x14ac:dyDescent="0.55000000000000004">
      <c r="A335">
        <v>12</v>
      </c>
      <c r="B335" s="1" t="s">
        <v>471</v>
      </c>
      <c r="C335" s="1" t="s">
        <v>3</v>
      </c>
      <c r="D335">
        <v>4</v>
      </c>
      <c r="E335" s="1" t="s">
        <v>217</v>
      </c>
      <c r="F335">
        <v>4</v>
      </c>
      <c r="G335" s="1" t="s">
        <v>377</v>
      </c>
      <c r="H335" s="1" t="s">
        <v>29</v>
      </c>
      <c r="I335">
        <v>2</v>
      </c>
    </row>
    <row r="336" spans="1:9" x14ac:dyDescent="0.55000000000000004">
      <c r="A336">
        <v>12</v>
      </c>
      <c r="B336" s="1" t="s">
        <v>471</v>
      </c>
      <c r="C336" s="1" t="s">
        <v>3</v>
      </c>
      <c r="D336">
        <v>4</v>
      </c>
      <c r="E336" s="1" t="s">
        <v>220</v>
      </c>
      <c r="F336">
        <v>4</v>
      </c>
      <c r="G336" s="1" t="s">
        <v>377</v>
      </c>
      <c r="H336" s="1" t="s">
        <v>29</v>
      </c>
      <c r="I336">
        <v>2</v>
      </c>
    </row>
    <row r="337" spans="1:9" x14ac:dyDescent="0.55000000000000004">
      <c r="A337">
        <v>12</v>
      </c>
      <c r="B337" s="1" t="s">
        <v>471</v>
      </c>
      <c r="C337" s="1" t="s">
        <v>3</v>
      </c>
      <c r="D337">
        <v>4</v>
      </c>
      <c r="E337" s="1" t="s">
        <v>223</v>
      </c>
      <c r="F337">
        <v>4</v>
      </c>
      <c r="G337" s="1" t="s">
        <v>376</v>
      </c>
      <c r="H337" s="1" t="s">
        <v>29</v>
      </c>
      <c r="I337">
        <v>2</v>
      </c>
    </row>
    <row r="338" spans="1:9" x14ac:dyDescent="0.55000000000000004">
      <c r="A338">
        <v>12</v>
      </c>
      <c r="B338" s="1" t="s">
        <v>471</v>
      </c>
      <c r="C338" s="1" t="s">
        <v>3</v>
      </c>
      <c r="D338">
        <v>4</v>
      </c>
      <c r="E338" s="1" t="s">
        <v>226</v>
      </c>
      <c r="F338">
        <v>4</v>
      </c>
      <c r="G338" s="1" t="s">
        <v>377</v>
      </c>
      <c r="H338" s="1" t="s">
        <v>28</v>
      </c>
      <c r="I338">
        <v>2</v>
      </c>
    </row>
    <row r="339" spans="1:9" x14ac:dyDescent="0.55000000000000004">
      <c r="A339">
        <v>12</v>
      </c>
      <c r="B339" s="1" t="s">
        <v>471</v>
      </c>
      <c r="C339" s="1" t="s">
        <v>3</v>
      </c>
      <c r="D339">
        <v>4</v>
      </c>
      <c r="E339" s="1" t="s">
        <v>229</v>
      </c>
      <c r="F339">
        <v>4</v>
      </c>
      <c r="G339" s="1" t="s">
        <v>376</v>
      </c>
      <c r="H339" s="1" t="s">
        <v>28</v>
      </c>
      <c r="I339">
        <v>2</v>
      </c>
    </row>
    <row r="340" spans="1:9" x14ac:dyDescent="0.55000000000000004">
      <c r="A340">
        <v>12</v>
      </c>
      <c r="B340" s="1" t="s">
        <v>471</v>
      </c>
      <c r="C340" s="1" t="s">
        <v>3</v>
      </c>
      <c r="D340">
        <v>4</v>
      </c>
      <c r="E340" s="1" t="s">
        <v>231</v>
      </c>
      <c r="F340">
        <v>4</v>
      </c>
      <c r="G340" s="1" t="s">
        <v>375</v>
      </c>
      <c r="H340" s="1" t="s">
        <v>29</v>
      </c>
      <c r="I340">
        <v>2</v>
      </c>
    </row>
    <row r="341" spans="1:9" x14ac:dyDescent="0.55000000000000004">
      <c r="A341">
        <v>12</v>
      </c>
      <c r="B341" s="1" t="s">
        <v>471</v>
      </c>
      <c r="C341" s="1" t="s">
        <v>3</v>
      </c>
      <c r="D341">
        <v>4</v>
      </c>
      <c r="E341" s="1" t="s">
        <v>286</v>
      </c>
      <c r="F341">
        <v>3</v>
      </c>
      <c r="G341" s="1" t="s">
        <v>375</v>
      </c>
      <c r="H341" s="1" t="s">
        <v>28</v>
      </c>
      <c r="I341">
        <v>2</v>
      </c>
    </row>
    <row r="342" spans="1:9" x14ac:dyDescent="0.55000000000000004">
      <c r="A342">
        <v>12</v>
      </c>
      <c r="B342" s="1" t="s">
        <v>471</v>
      </c>
      <c r="C342" s="1" t="s">
        <v>3</v>
      </c>
      <c r="D342">
        <v>4</v>
      </c>
      <c r="E342" s="1" t="s">
        <v>290</v>
      </c>
      <c r="F342">
        <v>5</v>
      </c>
      <c r="G342" s="1" t="s">
        <v>375</v>
      </c>
      <c r="H342" s="1" t="s">
        <v>28</v>
      </c>
      <c r="I342">
        <v>2</v>
      </c>
    </row>
    <row r="343" spans="1:9" x14ac:dyDescent="0.55000000000000004">
      <c r="A343">
        <v>12</v>
      </c>
      <c r="B343" s="1" t="s">
        <v>471</v>
      </c>
      <c r="C343" s="1" t="s">
        <v>3</v>
      </c>
      <c r="D343">
        <v>4</v>
      </c>
      <c r="E343" s="1" t="s">
        <v>294</v>
      </c>
      <c r="F343">
        <v>1</v>
      </c>
      <c r="G343" s="1" t="s">
        <v>376</v>
      </c>
      <c r="H343" s="1" t="s">
        <v>28</v>
      </c>
      <c r="I343">
        <v>2</v>
      </c>
    </row>
    <row r="344" spans="1:9" x14ac:dyDescent="0.55000000000000004">
      <c r="A344">
        <v>12</v>
      </c>
      <c r="B344" s="1" t="s">
        <v>471</v>
      </c>
      <c r="C344" s="1" t="s">
        <v>3</v>
      </c>
      <c r="D344">
        <v>4</v>
      </c>
      <c r="E344" s="1" t="s">
        <v>295</v>
      </c>
      <c r="F344">
        <v>4</v>
      </c>
      <c r="G344" s="1" t="s">
        <v>376</v>
      </c>
      <c r="H344" s="1" t="s">
        <v>28</v>
      </c>
      <c r="I344">
        <v>2</v>
      </c>
    </row>
    <row r="345" spans="1:9" x14ac:dyDescent="0.55000000000000004">
      <c r="A345">
        <v>12</v>
      </c>
      <c r="B345" s="1" t="s">
        <v>471</v>
      </c>
      <c r="C345" s="1" t="s">
        <v>3</v>
      </c>
      <c r="D345">
        <v>4</v>
      </c>
      <c r="E345" s="1" t="s">
        <v>317</v>
      </c>
      <c r="F345">
        <v>4</v>
      </c>
      <c r="G345" s="1" t="s">
        <v>377</v>
      </c>
      <c r="H345" s="1" t="s">
        <v>29</v>
      </c>
      <c r="I345">
        <v>2</v>
      </c>
    </row>
    <row r="346" spans="1:9" x14ac:dyDescent="0.55000000000000004">
      <c r="A346">
        <v>12</v>
      </c>
      <c r="B346" s="1" t="s">
        <v>471</v>
      </c>
      <c r="C346" s="1" t="s">
        <v>3</v>
      </c>
      <c r="D346">
        <v>4</v>
      </c>
      <c r="E346" s="1" t="s">
        <v>320</v>
      </c>
      <c r="F346">
        <v>4</v>
      </c>
      <c r="G346" s="1" t="s">
        <v>377</v>
      </c>
      <c r="H346" s="1" t="s">
        <v>28</v>
      </c>
      <c r="I346">
        <v>2</v>
      </c>
    </row>
    <row r="347" spans="1:9" x14ac:dyDescent="0.55000000000000004">
      <c r="A347">
        <v>12</v>
      </c>
      <c r="B347" s="1" t="s">
        <v>471</v>
      </c>
      <c r="C347" s="1" t="s">
        <v>3</v>
      </c>
      <c r="D347">
        <v>4</v>
      </c>
      <c r="E347" s="1" t="s">
        <v>323</v>
      </c>
      <c r="F347">
        <v>4</v>
      </c>
      <c r="G347" s="1" t="s">
        <v>376</v>
      </c>
      <c r="H347" s="1" t="s">
        <v>29</v>
      </c>
      <c r="I347">
        <v>2</v>
      </c>
    </row>
    <row r="348" spans="1:9" x14ac:dyDescent="0.55000000000000004">
      <c r="A348">
        <v>12</v>
      </c>
      <c r="B348" s="1" t="s">
        <v>471</v>
      </c>
      <c r="C348" s="1" t="s">
        <v>3</v>
      </c>
      <c r="D348">
        <v>4</v>
      </c>
      <c r="E348" s="1" t="s">
        <v>327</v>
      </c>
      <c r="F348">
        <v>5</v>
      </c>
      <c r="G348" s="1" t="s">
        <v>376</v>
      </c>
      <c r="H348" s="1" t="s">
        <v>29</v>
      </c>
      <c r="I348">
        <v>2</v>
      </c>
    </row>
    <row r="349" spans="1:9" x14ac:dyDescent="0.55000000000000004">
      <c r="A349">
        <v>12</v>
      </c>
      <c r="B349" s="1" t="s">
        <v>471</v>
      </c>
      <c r="C349" s="1" t="s">
        <v>3</v>
      </c>
      <c r="D349">
        <v>4</v>
      </c>
      <c r="E349" s="1" t="s">
        <v>331</v>
      </c>
      <c r="F349">
        <v>3</v>
      </c>
      <c r="G349" s="1" t="s">
        <v>376</v>
      </c>
      <c r="H349" s="1" t="s">
        <v>29</v>
      </c>
      <c r="I349">
        <v>2</v>
      </c>
    </row>
    <row r="350" spans="1:9" x14ac:dyDescent="0.55000000000000004">
      <c r="A350">
        <v>13</v>
      </c>
      <c r="B350" s="1" t="s">
        <v>472</v>
      </c>
      <c r="C350" s="1" t="s">
        <v>2</v>
      </c>
      <c r="D350">
        <v>1</v>
      </c>
      <c r="E350" s="1" t="s">
        <v>105</v>
      </c>
      <c r="F350">
        <v>1</v>
      </c>
      <c r="G350" s="1" t="s">
        <v>377</v>
      </c>
      <c r="H350" s="1" t="s">
        <v>29</v>
      </c>
      <c r="I350">
        <v>2</v>
      </c>
    </row>
    <row r="351" spans="1:9" x14ac:dyDescent="0.55000000000000004">
      <c r="A351">
        <v>13</v>
      </c>
      <c r="B351" s="1" t="s">
        <v>472</v>
      </c>
      <c r="C351" s="1" t="s">
        <v>2</v>
      </c>
      <c r="D351">
        <v>1</v>
      </c>
      <c r="E351" s="1" t="s">
        <v>108</v>
      </c>
      <c r="F351">
        <v>1</v>
      </c>
      <c r="G351" s="1" t="s">
        <v>377</v>
      </c>
      <c r="H351" s="1" t="s">
        <v>29</v>
      </c>
      <c r="I351">
        <v>2</v>
      </c>
    </row>
    <row r="352" spans="1:9" x14ac:dyDescent="0.55000000000000004">
      <c r="A352">
        <v>13</v>
      </c>
      <c r="B352" s="1" t="s">
        <v>472</v>
      </c>
      <c r="C352" s="1" t="s">
        <v>2</v>
      </c>
      <c r="D352">
        <v>1</v>
      </c>
      <c r="E352" s="1" t="s">
        <v>112</v>
      </c>
      <c r="F352">
        <v>1</v>
      </c>
      <c r="G352" s="1" t="s">
        <v>377</v>
      </c>
      <c r="H352" s="1" t="s">
        <v>29</v>
      </c>
      <c r="I352">
        <v>2</v>
      </c>
    </row>
    <row r="353" spans="1:9" x14ac:dyDescent="0.55000000000000004">
      <c r="A353">
        <v>13</v>
      </c>
      <c r="B353" s="1" t="s">
        <v>472</v>
      </c>
      <c r="C353" s="1" t="s">
        <v>2</v>
      </c>
      <c r="D353">
        <v>1</v>
      </c>
      <c r="E353" s="1" t="s">
        <v>116</v>
      </c>
      <c r="F353">
        <v>4</v>
      </c>
      <c r="G353" s="1" t="s">
        <v>377</v>
      </c>
      <c r="H353" s="1" t="s">
        <v>29</v>
      </c>
      <c r="I353">
        <v>2</v>
      </c>
    </row>
    <row r="354" spans="1:9" x14ac:dyDescent="0.55000000000000004">
      <c r="A354">
        <v>13</v>
      </c>
      <c r="B354" s="1" t="s">
        <v>472</v>
      </c>
      <c r="C354" s="1" t="s">
        <v>2</v>
      </c>
      <c r="D354">
        <v>1</v>
      </c>
      <c r="E354" s="1" t="s">
        <v>120</v>
      </c>
      <c r="F354">
        <v>1</v>
      </c>
      <c r="G354" s="1" t="s">
        <v>377</v>
      </c>
      <c r="H354" s="1" t="s">
        <v>28</v>
      </c>
      <c r="I354">
        <v>2</v>
      </c>
    </row>
    <row r="355" spans="1:9" x14ac:dyDescent="0.55000000000000004">
      <c r="A355">
        <v>13</v>
      </c>
      <c r="B355" s="1" t="s">
        <v>472</v>
      </c>
      <c r="C355" s="1" t="s">
        <v>2</v>
      </c>
      <c r="D355">
        <v>1</v>
      </c>
      <c r="E355" s="1" t="s">
        <v>123</v>
      </c>
      <c r="F355">
        <v>1</v>
      </c>
      <c r="G355" s="1" t="s">
        <v>376</v>
      </c>
      <c r="H355" s="1" t="s">
        <v>28</v>
      </c>
      <c r="I355">
        <v>2</v>
      </c>
    </row>
    <row r="356" spans="1:9" x14ac:dyDescent="0.55000000000000004">
      <c r="A356">
        <v>13</v>
      </c>
      <c r="B356" s="1" t="s">
        <v>472</v>
      </c>
      <c r="C356" s="1" t="s">
        <v>2</v>
      </c>
      <c r="D356">
        <v>1</v>
      </c>
      <c r="E356" s="1" t="s">
        <v>127</v>
      </c>
      <c r="F356">
        <v>1</v>
      </c>
      <c r="G356" s="1" t="s">
        <v>375</v>
      </c>
      <c r="H356" s="1" t="s">
        <v>28</v>
      </c>
      <c r="I356">
        <v>2</v>
      </c>
    </row>
    <row r="357" spans="1:9" x14ac:dyDescent="0.55000000000000004">
      <c r="A357">
        <v>13</v>
      </c>
      <c r="B357" s="1" t="s">
        <v>472</v>
      </c>
      <c r="C357" s="1" t="s">
        <v>2</v>
      </c>
      <c r="D357">
        <v>1</v>
      </c>
      <c r="E357" s="1" t="s">
        <v>131</v>
      </c>
      <c r="F357">
        <v>1</v>
      </c>
      <c r="G357" s="1" t="s">
        <v>375</v>
      </c>
      <c r="H357" s="1" t="s">
        <v>29</v>
      </c>
      <c r="I357">
        <v>2</v>
      </c>
    </row>
    <row r="358" spans="1:9" x14ac:dyDescent="0.55000000000000004">
      <c r="A358">
        <v>13</v>
      </c>
      <c r="B358" s="1" t="s">
        <v>472</v>
      </c>
      <c r="C358" s="1" t="s">
        <v>2</v>
      </c>
      <c r="D358">
        <v>1</v>
      </c>
      <c r="E358" s="1" t="s">
        <v>135</v>
      </c>
      <c r="F358">
        <v>5</v>
      </c>
      <c r="G358" s="1" t="s">
        <v>375</v>
      </c>
      <c r="H358" s="1" t="s">
        <v>28</v>
      </c>
      <c r="I358">
        <v>2</v>
      </c>
    </row>
    <row r="359" spans="1:9" x14ac:dyDescent="0.55000000000000004">
      <c r="A359">
        <v>13</v>
      </c>
      <c r="B359" s="1" t="s">
        <v>472</v>
      </c>
      <c r="C359" s="1" t="s">
        <v>2</v>
      </c>
      <c r="D359">
        <v>1</v>
      </c>
      <c r="E359" s="1" t="s">
        <v>139</v>
      </c>
      <c r="F359">
        <v>1</v>
      </c>
      <c r="G359" s="1" t="s">
        <v>376</v>
      </c>
      <c r="H359" s="1" t="s">
        <v>28</v>
      </c>
      <c r="I359">
        <v>2</v>
      </c>
    </row>
    <row r="360" spans="1:9" x14ac:dyDescent="0.55000000000000004">
      <c r="A360">
        <v>13</v>
      </c>
      <c r="B360" s="1" t="s">
        <v>472</v>
      </c>
      <c r="C360" s="1" t="s">
        <v>2</v>
      </c>
      <c r="D360">
        <v>1</v>
      </c>
      <c r="E360" s="1" t="s">
        <v>141</v>
      </c>
      <c r="F360">
        <v>1</v>
      </c>
      <c r="G360" s="1" t="s">
        <v>376</v>
      </c>
      <c r="H360" s="1" t="s">
        <v>29</v>
      </c>
      <c r="I360">
        <v>2</v>
      </c>
    </row>
    <row r="361" spans="1:9" x14ac:dyDescent="0.55000000000000004">
      <c r="A361">
        <v>13</v>
      </c>
      <c r="B361" s="1" t="s">
        <v>472</v>
      </c>
      <c r="C361" s="1" t="s">
        <v>2</v>
      </c>
      <c r="D361">
        <v>1</v>
      </c>
      <c r="E361" s="1" t="s">
        <v>145</v>
      </c>
      <c r="F361">
        <v>1</v>
      </c>
      <c r="G361" s="1" t="s">
        <v>376</v>
      </c>
      <c r="H361" s="1" t="s">
        <v>28</v>
      </c>
      <c r="I361">
        <v>2</v>
      </c>
    </row>
    <row r="362" spans="1:9" x14ac:dyDescent="0.55000000000000004">
      <c r="A362">
        <v>13</v>
      </c>
      <c r="B362" s="1" t="s">
        <v>472</v>
      </c>
      <c r="C362" s="1" t="s">
        <v>2</v>
      </c>
      <c r="D362">
        <v>1</v>
      </c>
      <c r="E362" s="1" t="s">
        <v>147</v>
      </c>
      <c r="F362">
        <v>3</v>
      </c>
      <c r="G362" s="1" t="s">
        <v>376</v>
      </c>
      <c r="H362" s="1" t="s">
        <v>28</v>
      </c>
      <c r="I362">
        <v>2</v>
      </c>
    </row>
    <row r="363" spans="1:9" x14ac:dyDescent="0.55000000000000004">
      <c r="A363">
        <v>13</v>
      </c>
      <c r="B363" s="1" t="s">
        <v>472</v>
      </c>
      <c r="C363" s="1" t="s">
        <v>2</v>
      </c>
      <c r="D363">
        <v>1</v>
      </c>
      <c r="E363" s="1" t="s">
        <v>214</v>
      </c>
      <c r="F363">
        <v>1</v>
      </c>
      <c r="G363" s="1" t="s">
        <v>377</v>
      </c>
      <c r="H363" s="1" t="s">
        <v>29</v>
      </c>
      <c r="I363">
        <v>2</v>
      </c>
    </row>
    <row r="364" spans="1:9" x14ac:dyDescent="0.55000000000000004">
      <c r="A364">
        <v>13</v>
      </c>
      <c r="B364" s="1" t="s">
        <v>472</v>
      </c>
      <c r="C364" s="1" t="s">
        <v>2</v>
      </c>
      <c r="D364">
        <v>1</v>
      </c>
      <c r="E364" s="1" t="s">
        <v>217</v>
      </c>
      <c r="F364">
        <v>1</v>
      </c>
      <c r="G364" s="1" t="s">
        <v>377</v>
      </c>
      <c r="H364" s="1" t="s">
        <v>29</v>
      </c>
      <c r="I364">
        <v>2</v>
      </c>
    </row>
    <row r="365" spans="1:9" x14ac:dyDescent="0.55000000000000004">
      <c r="A365">
        <v>13</v>
      </c>
      <c r="B365" s="1" t="s">
        <v>472</v>
      </c>
      <c r="C365" s="1" t="s">
        <v>2</v>
      </c>
      <c r="D365">
        <v>1</v>
      </c>
      <c r="E365" s="1" t="s">
        <v>220</v>
      </c>
      <c r="F365">
        <v>1</v>
      </c>
      <c r="G365" s="1" t="s">
        <v>377</v>
      </c>
      <c r="H365" s="1" t="s">
        <v>29</v>
      </c>
      <c r="I365">
        <v>2</v>
      </c>
    </row>
    <row r="366" spans="1:9" x14ac:dyDescent="0.55000000000000004">
      <c r="A366">
        <v>13</v>
      </c>
      <c r="B366" s="1" t="s">
        <v>472</v>
      </c>
      <c r="C366" s="1" t="s">
        <v>2</v>
      </c>
      <c r="D366">
        <v>1</v>
      </c>
      <c r="E366" s="1" t="s">
        <v>223</v>
      </c>
      <c r="F366">
        <v>5</v>
      </c>
      <c r="G366" s="1" t="s">
        <v>376</v>
      </c>
      <c r="H366" s="1" t="s">
        <v>29</v>
      </c>
      <c r="I366">
        <v>2</v>
      </c>
    </row>
    <row r="367" spans="1:9" x14ac:dyDescent="0.55000000000000004">
      <c r="A367">
        <v>13</v>
      </c>
      <c r="B367" s="1" t="s">
        <v>472</v>
      </c>
      <c r="C367" s="1" t="s">
        <v>2</v>
      </c>
      <c r="D367">
        <v>1</v>
      </c>
      <c r="E367" s="1" t="s">
        <v>226</v>
      </c>
      <c r="F367">
        <v>1</v>
      </c>
      <c r="G367" s="1" t="s">
        <v>377</v>
      </c>
      <c r="H367" s="1" t="s">
        <v>28</v>
      </c>
      <c r="I367">
        <v>2</v>
      </c>
    </row>
    <row r="368" spans="1:9" x14ac:dyDescent="0.55000000000000004">
      <c r="A368">
        <v>13</v>
      </c>
      <c r="B368" s="1" t="s">
        <v>472</v>
      </c>
      <c r="C368" s="1" t="s">
        <v>2</v>
      </c>
      <c r="D368">
        <v>1</v>
      </c>
      <c r="E368" s="1" t="s">
        <v>229</v>
      </c>
      <c r="F368">
        <v>2</v>
      </c>
      <c r="G368" s="1" t="s">
        <v>376</v>
      </c>
      <c r="H368" s="1" t="s">
        <v>28</v>
      </c>
      <c r="I368">
        <v>2</v>
      </c>
    </row>
    <row r="369" spans="1:9" x14ac:dyDescent="0.55000000000000004">
      <c r="A369">
        <v>13</v>
      </c>
      <c r="B369" s="1" t="s">
        <v>472</v>
      </c>
      <c r="C369" s="1" t="s">
        <v>2</v>
      </c>
      <c r="D369">
        <v>1</v>
      </c>
      <c r="E369" s="1" t="s">
        <v>231</v>
      </c>
      <c r="F369">
        <v>2</v>
      </c>
      <c r="G369" s="1" t="s">
        <v>375</v>
      </c>
      <c r="H369" s="1" t="s">
        <v>29</v>
      </c>
      <c r="I369">
        <v>2</v>
      </c>
    </row>
    <row r="370" spans="1:9" x14ac:dyDescent="0.55000000000000004">
      <c r="A370">
        <v>13</v>
      </c>
      <c r="B370" s="1" t="s">
        <v>472</v>
      </c>
      <c r="C370" s="1" t="s">
        <v>2</v>
      </c>
      <c r="D370">
        <v>1</v>
      </c>
      <c r="E370" s="1" t="s">
        <v>286</v>
      </c>
      <c r="F370">
        <v>1</v>
      </c>
      <c r="G370" s="1" t="s">
        <v>375</v>
      </c>
      <c r="H370" s="1" t="s">
        <v>28</v>
      </c>
      <c r="I370">
        <v>2</v>
      </c>
    </row>
    <row r="371" spans="1:9" x14ac:dyDescent="0.55000000000000004">
      <c r="A371">
        <v>13</v>
      </c>
      <c r="B371" s="1" t="s">
        <v>472</v>
      </c>
      <c r="C371" s="1" t="s">
        <v>2</v>
      </c>
      <c r="D371">
        <v>1</v>
      </c>
      <c r="E371" s="1" t="s">
        <v>290</v>
      </c>
      <c r="F371">
        <v>1</v>
      </c>
      <c r="G371" s="1" t="s">
        <v>375</v>
      </c>
      <c r="H371" s="1" t="s">
        <v>28</v>
      </c>
      <c r="I371">
        <v>2</v>
      </c>
    </row>
    <row r="372" spans="1:9" x14ac:dyDescent="0.55000000000000004">
      <c r="A372">
        <v>13</v>
      </c>
      <c r="B372" s="1" t="s">
        <v>472</v>
      </c>
      <c r="C372" s="1" t="s">
        <v>2</v>
      </c>
      <c r="D372">
        <v>1</v>
      </c>
      <c r="E372" s="1" t="s">
        <v>294</v>
      </c>
      <c r="F372">
        <v>1</v>
      </c>
      <c r="G372" s="1" t="s">
        <v>376</v>
      </c>
      <c r="H372" s="1" t="s">
        <v>28</v>
      </c>
      <c r="I372">
        <v>2</v>
      </c>
    </row>
    <row r="373" spans="1:9" x14ac:dyDescent="0.55000000000000004">
      <c r="A373">
        <v>13</v>
      </c>
      <c r="B373" s="1" t="s">
        <v>472</v>
      </c>
      <c r="C373" s="1" t="s">
        <v>2</v>
      </c>
      <c r="D373">
        <v>1</v>
      </c>
      <c r="E373" s="1" t="s">
        <v>295</v>
      </c>
      <c r="F373">
        <v>1</v>
      </c>
      <c r="G373" s="1" t="s">
        <v>376</v>
      </c>
      <c r="H373" s="1" t="s">
        <v>28</v>
      </c>
      <c r="I373">
        <v>2</v>
      </c>
    </row>
    <row r="374" spans="1:9" x14ac:dyDescent="0.55000000000000004">
      <c r="A374">
        <v>13</v>
      </c>
      <c r="B374" s="1" t="s">
        <v>472</v>
      </c>
      <c r="C374" s="1" t="s">
        <v>2</v>
      </c>
      <c r="D374">
        <v>1</v>
      </c>
      <c r="E374" s="1" t="s">
        <v>317</v>
      </c>
      <c r="F374">
        <v>1</v>
      </c>
      <c r="G374" s="1" t="s">
        <v>377</v>
      </c>
      <c r="H374" s="1" t="s">
        <v>29</v>
      </c>
      <c r="I374">
        <v>2</v>
      </c>
    </row>
    <row r="375" spans="1:9" x14ac:dyDescent="0.55000000000000004">
      <c r="A375">
        <v>13</v>
      </c>
      <c r="B375" s="1" t="s">
        <v>472</v>
      </c>
      <c r="C375" s="1" t="s">
        <v>2</v>
      </c>
      <c r="D375">
        <v>1</v>
      </c>
      <c r="E375" s="1" t="s">
        <v>320</v>
      </c>
      <c r="F375">
        <v>1</v>
      </c>
      <c r="G375" s="1" t="s">
        <v>377</v>
      </c>
      <c r="H375" s="1" t="s">
        <v>28</v>
      </c>
      <c r="I375">
        <v>2</v>
      </c>
    </row>
    <row r="376" spans="1:9" x14ac:dyDescent="0.55000000000000004">
      <c r="A376">
        <v>13</v>
      </c>
      <c r="B376" s="1" t="s">
        <v>472</v>
      </c>
      <c r="C376" s="1" t="s">
        <v>2</v>
      </c>
      <c r="D376">
        <v>1</v>
      </c>
      <c r="E376" s="1" t="s">
        <v>323</v>
      </c>
      <c r="F376">
        <v>1</v>
      </c>
      <c r="G376" s="1" t="s">
        <v>376</v>
      </c>
      <c r="H376" s="1" t="s">
        <v>29</v>
      </c>
      <c r="I376">
        <v>2</v>
      </c>
    </row>
    <row r="377" spans="1:9" x14ac:dyDescent="0.55000000000000004">
      <c r="A377">
        <v>13</v>
      </c>
      <c r="B377" s="1" t="s">
        <v>472</v>
      </c>
      <c r="C377" s="1" t="s">
        <v>2</v>
      </c>
      <c r="D377">
        <v>1</v>
      </c>
      <c r="E377" s="1" t="s">
        <v>327</v>
      </c>
      <c r="F377">
        <v>1</v>
      </c>
      <c r="G377" s="1" t="s">
        <v>376</v>
      </c>
      <c r="H377" s="1" t="s">
        <v>29</v>
      </c>
      <c r="I377">
        <v>2</v>
      </c>
    </row>
    <row r="378" spans="1:9" x14ac:dyDescent="0.55000000000000004">
      <c r="A378">
        <v>13</v>
      </c>
      <c r="B378" s="1" t="s">
        <v>472</v>
      </c>
      <c r="C378" s="1" t="s">
        <v>2</v>
      </c>
      <c r="D378">
        <v>1</v>
      </c>
      <c r="E378" s="1" t="s">
        <v>331</v>
      </c>
      <c r="F378">
        <v>6</v>
      </c>
      <c r="G378" s="1" t="s">
        <v>376</v>
      </c>
      <c r="H378" s="1" t="s">
        <v>29</v>
      </c>
      <c r="I378">
        <v>2</v>
      </c>
    </row>
    <row r="379" spans="1:9" x14ac:dyDescent="0.55000000000000004">
      <c r="A379">
        <v>14</v>
      </c>
      <c r="B379" s="1" t="s">
        <v>473</v>
      </c>
      <c r="C379" s="1" t="s">
        <v>1</v>
      </c>
      <c r="D379">
        <v>2</v>
      </c>
      <c r="E379" s="1" t="s">
        <v>105</v>
      </c>
      <c r="F379">
        <v>2</v>
      </c>
      <c r="G379" s="1" t="s">
        <v>377</v>
      </c>
      <c r="H379" s="1" t="s">
        <v>29</v>
      </c>
      <c r="I379">
        <v>2</v>
      </c>
    </row>
    <row r="380" spans="1:9" x14ac:dyDescent="0.55000000000000004">
      <c r="A380">
        <v>14</v>
      </c>
      <c r="B380" s="1" t="s">
        <v>473</v>
      </c>
      <c r="C380" s="1" t="s">
        <v>1</v>
      </c>
      <c r="D380">
        <v>2</v>
      </c>
      <c r="E380" s="1" t="s">
        <v>108</v>
      </c>
      <c r="F380">
        <v>2</v>
      </c>
      <c r="G380" s="1" t="s">
        <v>377</v>
      </c>
      <c r="H380" s="1" t="s">
        <v>29</v>
      </c>
      <c r="I380">
        <v>2</v>
      </c>
    </row>
    <row r="381" spans="1:9" x14ac:dyDescent="0.55000000000000004">
      <c r="A381">
        <v>14</v>
      </c>
      <c r="B381" s="1" t="s">
        <v>473</v>
      </c>
      <c r="C381" s="1" t="s">
        <v>1</v>
      </c>
      <c r="D381">
        <v>2</v>
      </c>
      <c r="E381" s="1" t="s">
        <v>112</v>
      </c>
      <c r="F381">
        <v>2</v>
      </c>
      <c r="G381" s="1" t="s">
        <v>377</v>
      </c>
      <c r="H381" s="1" t="s">
        <v>29</v>
      </c>
      <c r="I381">
        <v>2</v>
      </c>
    </row>
    <row r="382" spans="1:9" x14ac:dyDescent="0.55000000000000004">
      <c r="A382">
        <v>14</v>
      </c>
      <c r="B382" s="1" t="s">
        <v>473</v>
      </c>
      <c r="C382" s="1" t="s">
        <v>1</v>
      </c>
      <c r="D382">
        <v>2</v>
      </c>
      <c r="E382" s="1" t="s">
        <v>116</v>
      </c>
      <c r="F382">
        <v>1</v>
      </c>
      <c r="G382" s="1" t="s">
        <v>377</v>
      </c>
      <c r="H382" s="1" t="s">
        <v>29</v>
      </c>
      <c r="I382">
        <v>2</v>
      </c>
    </row>
    <row r="383" spans="1:9" x14ac:dyDescent="0.55000000000000004">
      <c r="A383">
        <v>14</v>
      </c>
      <c r="B383" s="1" t="s">
        <v>473</v>
      </c>
      <c r="C383" s="1" t="s">
        <v>1</v>
      </c>
      <c r="D383">
        <v>2</v>
      </c>
      <c r="E383" s="1" t="s">
        <v>120</v>
      </c>
      <c r="F383">
        <v>2</v>
      </c>
      <c r="G383" s="1" t="s">
        <v>377</v>
      </c>
      <c r="H383" s="1" t="s">
        <v>28</v>
      </c>
      <c r="I383">
        <v>2</v>
      </c>
    </row>
    <row r="384" spans="1:9" x14ac:dyDescent="0.55000000000000004">
      <c r="A384">
        <v>14</v>
      </c>
      <c r="B384" s="1" t="s">
        <v>473</v>
      </c>
      <c r="C384" s="1" t="s">
        <v>1</v>
      </c>
      <c r="D384">
        <v>2</v>
      </c>
      <c r="E384" s="1" t="s">
        <v>123</v>
      </c>
      <c r="F384">
        <v>2</v>
      </c>
      <c r="G384" s="1" t="s">
        <v>376</v>
      </c>
      <c r="H384" s="1" t="s">
        <v>28</v>
      </c>
      <c r="I384">
        <v>2</v>
      </c>
    </row>
    <row r="385" spans="1:9" x14ac:dyDescent="0.55000000000000004">
      <c r="A385">
        <v>14</v>
      </c>
      <c r="B385" s="1" t="s">
        <v>473</v>
      </c>
      <c r="C385" s="1" t="s">
        <v>1</v>
      </c>
      <c r="D385">
        <v>2</v>
      </c>
      <c r="E385" s="1" t="s">
        <v>127</v>
      </c>
      <c r="F385">
        <v>2</v>
      </c>
      <c r="G385" s="1" t="s">
        <v>375</v>
      </c>
      <c r="H385" s="1" t="s">
        <v>28</v>
      </c>
      <c r="I385">
        <v>2</v>
      </c>
    </row>
    <row r="386" spans="1:9" x14ac:dyDescent="0.55000000000000004">
      <c r="A386">
        <v>14</v>
      </c>
      <c r="B386" s="1" t="s">
        <v>473</v>
      </c>
      <c r="C386" s="1" t="s">
        <v>1</v>
      </c>
      <c r="D386">
        <v>2</v>
      </c>
      <c r="E386" s="1" t="s">
        <v>131</v>
      </c>
      <c r="F386">
        <v>2</v>
      </c>
      <c r="G386" s="1" t="s">
        <v>375</v>
      </c>
      <c r="H386" s="1" t="s">
        <v>29</v>
      </c>
      <c r="I386">
        <v>2</v>
      </c>
    </row>
    <row r="387" spans="1:9" x14ac:dyDescent="0.55000000000000004">
      <c r="A387">
        <v>14</v>
      </c>
      <c r="B387" s="1" t="s">
        <v>473</v>
      </c>
      <c r="C387" s="1" t="s">
        <v>1</v>
      </c>
      <c r="D387">
        <v>2</v>
      </c>
      <c r="E387" s="1" t="s">
        <v>135</v>
      </c>
      <c r="F387">
        <v>2</v>
      </c>
      <c r="G387" s="1" t="s">
        <v>375</v>
      </c>
      <c r="H387" s="1" t="s">
        <v>28</v>
      </c>
      <c r="I387">
        <v>2</v>
      </c>
    </row>
    <row r="388" spans="1:9" x14ac:dyDescent="0.55000000000000004">
      <c r="A388">
        <v>14</v>
      </c>
      <c r="B388" s="1" t="s">
        <v>473</v>
      </c>
      <c r="C388" s="1" t="s">
        <v>1</v>
      </c>
      <c r="D388">
        <v>2</v>
      </c>
      <c r="E388" s="1" t="s">
        <v>139</v>
      </c>
      <c r="F388">
        <v>2</v>
      </c>
      <c r="G388" s="1" t="s">
        <v>376</v>
      </c>
      <c r="H388" s="1" t="s">
        <v>28</v>
      </c>
      <c r="I388">
        <v>2</v>
      </c>
    </row>
    <row r="389" spans="1:9" x14ac:dyDescent="0.55000000000000004">
      <c r="A389">
        <v>14</v>
      </c>
      <c r="B389" s="1" t="s">
        <v>473</v>
      </c>
      <c r="C389" s="1" t="s">
        <v>1</v>
      </c>
      <c r="D389">
        <v>2</v>
      </c>
      <c r="E389" s="1" t="s">
        <v>141</v>
      </c>
      <c r="F389">
        <v>6</v>
      </c>
      <c r="G389" s="1" t="s">
        <v>376</v>
      </c>
      <c r="H389" s="1" t="s">
        <v>29</v>
      </c>
      <c r="I389">
        <v>2</v>
      </c>
    </row>
    <row r="390" spans="1:9" x14ac:dyDescent="0.55000000000000004">
      <c r="A390">
        <v>14</v>
      </c>
      <c r="B390" s="1" t="s">
        <v>473</v>
      </c>
      <c r="C390" s="1" t="s">
        <v>1</v>
      </c>
      <c r="D390">
        <v>2</v>
      </c>
      <c r="E390" s="1" t="s">
        <v>145</v>
      </c>
      <c r="F390">
        <v>2</v>
      </c>
      <c r="G390" s="1" t="s">
        <v>376</v>
      </c>
      <c r="H390" s="1" t="s">
        <v>28</v>
      </c>
      <c r="I390">
        <v>2</v>
      </c>
    </row>
    <row r="391" spans="1:9" x14ac:dyDescent="0.55000000000000004">
      <c r="A391">
        <v>14</v>
      </c>
      <c r="B391" s="1" t="s">
        <v>473</v>
      </c>
      <c r="C391" s="1" t="s">
        <v>1</v>
      </c>
      <c r="D391">
        <v>2</v>
      </c>
      <c r="E391" s="1" t="s">
        <v>147</v>
      </c>
      <c r="F391">
        <v>2</v>
      </c>
      <c r="G391" s="1" t="s">
        <v>376</v>
      </c>
      <c r="H391" s="1" t="s">
        <v>28</v>
      </c>
      <c r="I391">
        <v>2</v>
      </c>
    </row>
    <row r="392" spans="1:9" x14ac:dyDescent="0.55000000000000004">
      <c r="A392">
        <v>14</v>
      </c>
      <c r="B392" s="1" t="s">
        <v>473</v>
      </c>
      <c r="C392" s="1" t="s">
        <v>1</v>
      </c>
      <c r="D392">
        <v>2</v>
      </c>
      <c r="E392" s="1" t="s">
        <v>214</v>
      </c>
      <c r="F392">
        <v>2</v>
      </c>
      <c r="G392" s="1" t="s">
        <v>377</v>
      </c>
      <c r="H392" s="1" t="s">
        <v>29</v>
      </c>
      <c r="I392">
        <v>2</v>
      </c>
    </row>
    <row r="393" spans="1:9" x14ac:dyDescent="0.55000000000000004">
      <c r="A393">
        <v>14</v>
      </c>
      <c r="B393" s="1" t="s">
        <v>473</v>
      </c>
      <c r="C393" s="1" t="s">
        <v>1</v>
      </c>
      <c r="D393">
        <v>2</v>
      </c>
      <c r="E393" s="1" t="s">
        <v>217</v>
      </c>
      <c r="F393">
        <v>2</v>
      </c>
      <c r="G393" s="1" t="s">
        <v>377</v>
      </c>
      <c r="H393" s="1" t="s">
        <v>29</v>
      </c>
      <c r="I393">
        <v>2</v>
      </c>
    </row>
    <row r="394" spans="1:9" x14ac:dyDescent="0.55000000000000004">
      <c r="A394">
        <v>14</v>
      </c>
      <c r="B394" s="1" t="s">
        <v>473</v>
      </c>
      <c r="C394" s="1" t="s">
        <v>1</v>
      </c>
      <c r="D394">
        <v>2</v>
      </c>
      <c r="E394" s="1" t="s">
        <v>220</v>
      </c>
      <c r="F394">
        <v>2</v>
      </c>
      <c r="G394" s="1" t="s">
        <v>377</v>
      </c>
      <c r="H394" s="1" t="s">
        <v>29</v>
      </c>
      <c r="I394">
        <v>2</v>
      </c>
    </row>
    <row r="395" spans="1:9" x14ac:dyDescent="0.55000000000000004">
      <c r="A395">
        <v>14</v>
      </c>
      <c r="B395" s="1" t="s">
        <v>473</v>
      </c>
      <c r="C395" s="1" t="s">
        <v>1</v>
      </c>
      <c r="D395">
        <v>2</v>
      </c>
      <c r="E395" s="1" t="s">
        <v>223</v>
      </c>
      <c r="F395">
        <v>2</v>
      </c>
      <c r="G395" s="1" t="s">
        <v>376</v>
      </c>
      <c r="H395" s="1" t="s">
        <v>29</v>
      </c>
      <c r="I395">
        <v>2</v>
      </c>
    </row>
    <row r="396" spans="1:9" x14ac:dyDescent="0.55000000000000004">
      <c r="A396">
        <v>14</v>
      </c>
      <c r="B396" s="1" t="s">
        <v>473</v>
      </c>
      <c r="C396" s="1" t="s">
        <v>1</v>
      </c>
      <c r="D396">
        <v>2</v>
      </c>
      <c r="E396" s="1" t="s">
        <v>226</v>
      </c>
      <c r="F396">
        <v>2</v>
      </c>
      <c r="G396" s="1" t="s">
        <v>377</v>
      </c>
      <c r="H396" s="1" t="s">
        <v>28</v>
      </c>
      <c r="I396">
        <v>2</v>
      </c>
    </row>
    <row r="397" spans="1:9" x14ac:dyDescent="0.55000000000000004">
      <c r="A397">
        <v>14</v>
      </c>
      <c r="B397" s="1" t="s">
        <v>473</v>
      </c>
      <c r="C397" s="1" t="s">
        <v>1</v>
      </c>
      <c r="D397">
        <v>2</v>
      </c>
      <c r="E397" s="1" t="s">
        <v>229</v>
      </c>
      <c r="F397">
        <v>2</v>
      </c>
      <c r="G397" s="1" t="s">
        <v>376</v>
      </c>
      <c r="H397" s="1" t="s">
        <v>28</v>
      </c>
      <c r="I397">
        <v>2</v>
      </c>
    </row>
    <row r="398" spans="1:9" x14ac:dyDescent="0.55000000000000004">
      <c r="A398">
        <v>14</v>
      </c>
      <c r="B398" s="1" t="s">
        <v>473</v>
      </c>
      <c r="C398" s="1" t="s">
        <v>1</v>
      </c>
      <c r="D398">
        <v>2</v>
      </c>
      <c r="E398" s="1" t="s">
        <v>231</v>
      </c>
      <c r="F398">
        <v>2</v>
      </c>
      <c r="G398" s="1" t="s">
        <v>375</v>
      </c>
      <c r="H398" s="1" t="s">
        <v>29</v>
      </c>
      <c r="I398">
        <v>2</v>
      </c>
    </row>
    <row r="399" spans="1:9" x14ac:dyDescent="0.55000000000000004">
      <c r="A399">
        <v>14</v>
      </c>
      <c r="B399" s="1" t="s">
        <v>473</v>
      </c>
      <c r="C399" s="1" t="s">
        <v>1</v>
      </c>
      <c r="D399">
        <v>2</v>
      </c>
      <c r="E399" s="1" t="s">
        <v>286</v>
      </c>
      <c r="F399">
        <v>2</v>
      </c>
      <c r="G399" s="1" t="s">
        <v>375</v>
      </c>
      <c r="H399" s="1" t="s">
        <v>28</v>
      </c>
      <c r="I399">
        <v>2</v>
      </c>
    </row>
    <row r="400" spans="1:9" x14ac:dyDescent="0.55000000000000004">
      <c r="A400">
        <v>14</v>
      </c>
      <c r="B400" s="1" t="s">
        <v>473</v>
      </c>
      <c r="C400" s="1" t="s">
        <v>1</v>
      </c>
      <c r="D400">
        <v>2</v>
      </c>
      <c r="E400" s="1" t="s">
        <v>290</v>
      </c>
      <c r="F400">
        <v>2</v>
      </c>
      <c r="G400" s="1" t="s">
        <v>375</v>
      </c>
      <c r="H400" s="1" t="s">
        <v>28</v>
      </c>
      <c r="I400">
        <v>2</v>
      </c>
    </row>
    <row r="401" spans="1:9" x14ac:dyDescent="0.55000000000000004">
      <c r="A401">
        <v>14</v>
      </c>
      <c r="B401" s="1" t="s">
        <v>473</v>
      </c>
      <c r="C401" s="1" t="s">
        <v>1</v>
      </c>
      <c r="D401">
        <v>2</v>
      </c>
      <c r="E401" s="1" t="s">
        <v>294</v>
      </c>
      <c r="F401">
        <v>2</v>
      </c>
      <c r="G401" s="1" t="s">
        <v>376</v>
      </c>
      <c r="H401" s="1" t="s">
        <v>28</v>
      </c>
      <c r="I401">
        <v>2</v>
      </c>
    </row>
    <row r="402" spans="1:9" x14ac:dyDescent="0.55000000000000004">
      <c r="A402">
        <v>14</v>
      </c>
      <c r="B402" s="1" t="s">
        <v>473</v>
      </c>
      <c r="C402" s="1" t="s">
        <v>1</v>
      </c>
      <c r="D402">
        <v>2</v>
      </c>
      <c r="E402" s="1" t="s">
        <v>295</v>
      </c>
      <c r="F402">
        <v>2</v>
      </c>
      <c r="G402" s="1" t="s">
        <v>376</v>
      </c>
      <c r="H402" s="1" t="s">
        <v>28</v>
      </c>
      <c r="I402">
        <v>2</v>
      </c>
    </row>
    <row r="403" spans="1:9" x14ac:dyDescent="0.55000000000000004">
      <c r="A403">
        <v>14</v>
      </c>
      <c r="B403" s="1" t="s">
        <v>473</v>
      </c>
      <c r="C403" s="1" t="s">
        <v>1</v>
      </c>
      <c r="D403">
        <v>2</v>
      </c>
      <c r="E403" s="1" t="s">
        <v>317</v>
      </c>
      <c r="F403">
        <v>2</v>
      </c>
      <c r="G403" s="1" t="s">
        <v>377</v>
      </c>
      <c r="H403" s="1" t="s">
        <v>29</v>
      </c>
      <c r="I403">
        <v>2</v>
      </c>
    </row>
    <row r="404" spans="1:9" x14ac:dyDescent="0.55000000000000004">
      <c r="A404">
        <v>14</v>
      </c>
      <c r="B404" s="1" t="s">
        <v>473</v>
      </c>
      <c r="C404" s="1" t="s">
        <v>1</v>
      </c>
      <c r="D404">
        <v>2</v>
      </c>
      <c r="E404" s="1" t="s">
        <v>320</v>
      </c>
      <c r="F404">
        <v>2</v>
      </c>
      <c r="G404" s="1" t="s">
        <v>377</v>
      </c>
      <c r="H404" s="1" t="s">
        <v>28</v>
      </c>
      <c r="I404">
        <v>2</v>
      </c>
    </row>
    <row r="405" spans="1:9" x14ac:dyDescent="0.55000000000000004">
      <c r="A405">
        <v>14</v>
      </c>
      <c r="B405" s="1" t="s">
        <v>473</v>
      </c>
      <c r="C405" s="1" t="s">
        <v>1</v>
      </c>
      <c r="D405">
        <v>2</v>
      </c>
      <c r="E405" s="1" t="s">
        <v>323</v>
      </c>
      <c r="F405">
        <v>2</v>
      </c>
      <c r="G405" s="1" t="s">
        <v>376</v>
      </c>
      <c r="H405" s="1" t="s">
        <v>29</v>
      </c>
      <c r="I405">
        <v>2</v>
      </c>
    </row>
    <row r="406" spans="1:9" x14ac:dyDescent="0.55000000000000004">
      <c r="A406">
        <v>14</v>
      </c>
      <c r="B406" s="1" t="s">
        <v>473</v>
      </c>
      <c r="C406" s="1" t="s">
        <v>1</v>
      </c>
      <c r="D406">
        <v>2</v>
      </c>
      <c r="E406" s="1" t="s">
        <v>327</v>
      </c>
      <c r="F406">
        <v>2</v>
      </c>
      <c r="G406" s="1" t="s">
        <v>376</v>
      </c>
      <c r="H406" s="1" t="s">
        <v>29</v>
      </c>
      <c r="I406">
        <v>2</v>
      </c>
    </row>
    <row r="407" spans="1:9" x14ac:dyDescent="0.55000000000000004">
      <c r="A407">
        <v>14</v>
      </c>
      <c r="B407" s="1" t="s">
        <v>473</v>
      </c>
      <c r="C407" s="1" t="s">
        <v>1</v>
      </c>
      <c r="D407">
        <v>2</v>
      </c>
      <c r="E407" s="1" t="s">
        <v>331</v>
      </c>
      <c r="F407">
        <v>2</v>
      </c>
      <c r="G407" s="1" t="s">
        <v>376</v>
      </c>
      <c r="H407" s="1" t="s">
        <v>29</v>
      </c>
      <c r="I407">
        <v>2</v>
      </c>
    </row>
    <row r="408" spans="1:9" x14ac:dyDescent="0.55000000000000004">
      <c r="A408">
        <v>15</v>
      </c>
      <c r="B408" s="1" t="s">
        <v>474</v>
      </c>
      <c r="C408" s="1" t="s">
        <v>6</v>
      </c>
      <c r="D408">
        <v>3</v>
      </c>
      <c r="E408" s="1" t="s">
        <v>105</v>
      </c>
      <c r="F408">
        <v>3</v>
      </c>
      <c r="G408" s="1" t="s">
        <v>377</v>
      </c>
      <c r="H408" s="1" t="s">
        <v>29</v>
      </c>
      <c r="I408">
        <v>2</v>
      </c>
    </row>
    <row r="409" spans="1:9" x14ac:dyDescent="0.55000000000000004">
      <c r="A409">
        <v>15</v>
      </c>
      <c r="B409" s="1" t="s">
        <v>474</v>
      </c>
      <c r="C409" s="1" t="s">
        <v>6</v>
      </c>
      <c r="D409">
        <v>3</v>
      </c>
      <c r="E409" s="1" t="s">
        <v>108</v>
      </c>
      <c r="F409">
        <v>3</v>
      </c>
      <c r="G409" s="1" t="s">
        <v>377</v>
      </c>
      <c r="H409" s="1" t="s">
        <v>29</v>
      </c>
      <c r="I409">
        <v>2</v>
      </c>
    </row>
    <row r="410" spans="1:9" x14ac:dyDescent="0.55000000000000004">
      <c r="A410">
        <v>15</v>
      </c>
      <c r="B410" s="1" t="s">
        <v>474</v>
      </c>
      <c r="C410" s="1" t="s">
        <v>6</v>
      </c>
      <c r="D410">
        <v>3</v>
      </c>
      <c r="E410" s="1" t="s">
        <v>112</v>
      </c>
      <c r="F410">
        <v>3</v>
      </c>
      <c r="G410" s="1" t="s">
        <v>377</v>
      </c>
      <c r="H410" s="1" t="s">
        <v>29</v>
      </c>
      <c r="I410">
        <v>2</v>
      </c>
    </row>
    <row r="411" spans="1:9" x14ac:dyDescent="0.55000000000000004">
      <c r="A411">
        <v>15</v>
      </c>
      <c r="B411" s="1" t="s">
        <v>474</v>
      </c>
      <c r="C411" s="1" t="s">
        <v>6</v>
      </c>
      <c r="D411">
        <v>3</v>
      </c>
      <c r="E411" s="1" t="s">
        <v>116</v>
      </c>
      <c r="F411">
        <v>7</v>
      </c>
      <c r="G411" s="1" t="s">
        <v>377</v>
      </c>
      <c r="H411" s="1" t="s">
        <v>29</v>
      </c>
      <c r="I411">
        <v>2</v>
      </c>
    </row>
    <row r="412" spans="1:9" x14ac:dyDescent="0.55000000000000004">
      <c r="A412">
        <v>15</v>
      </c>
      <c r="B412" s="1" t="s">
        <v>474</v>
      </c>
      <c r="C412" s="1" t="s">
        <v>6</v>
      </c>
      <c r="D412">
        <v>3</v>
      </c>
      <c r="E412" s="1" t="s">
        <v>120</v>
      </c>
      <c r="F412">
        <v>4</v>
      </c>
      <c r="G412" s="1" t="s">
        <v>377</v>
      </c>
      <c r="H412" s="1" t="s">
        <v>28</v>
      </c>
      <c r="I412">
        <v>2</v>
      </c>
    </row>
    <row r="413" spans="1:9" x14ac:dyDescent="0.55000000000000004">
      <c r="A413">
        <v>15</v>
      </c>
      <c r="B413" s="1" t="s">
        <v>474</v>
      </c>
      <c r="C413" s="1" t="s">
        <v>6</v>
      </c>
      <c r="D413">
        <v>3</v>
      </c>
      <c r="E413" s="1" t="s">
        <v>123</v>
      </c>
      <c r="F413">
        <v>5</v>
      </c>
      <c r="G413" s="1" t="s">
        <v>376</v>
      </c>
      <c r="H413" s="1" t="s">
        <v>28</v>
      </c>
      <c r="I413">
        <v>2</v>
      </c>
    </row>
    <row r="414" spans="1:9" x14ac:dyDescent="0.55000000000000004">
      <c r="A414">
        <v>15</v>
      </c>
      <c r="B414" s="1" t="s">
        <v>474</v>
      </c>
      <c r="C414" s="1" t="s">
        <v>6</v>
      </c>
      <c r="D414">
        <v>3</v>
      </c>
      <c r="E414" s="1" t="s">
        <v>127</v>
      </c>
      <c r="F414">
        <v>3</v>
      </c>
      <c r="G414" s="1" t="s">
        <v>375</v>
      </c>
      <c r="H414" s="1" t="s">
        <v>28</v>
      </c>
      <c r="I414">
        <v>2</v>
      </c>
    </row>
    <row r="415" spans="1:9" x14ac:dyDescent="0.55000000000000004">
      <c r="A415">
        <v>15</v>
      </c>
      <c r="B415" s="1" t="s">
        <v>474</v>
      </c>
      <c r="C415" s="1" t="s">
        <v>6</v>
      </c>
      <c r="D415">
        <v>3</v>
      </c>
      <c r="E415" s="1" t="s">
        <v>131</v>
      </c>
      <c r="F415">
        <v>4</v>
      </c>
      <c r="G415" s="1" t="s">
        <v>375</v>
      </c>
      <c r="H415" s="1" t="s">
        <v>29</v>
      </c>
      <c r="I415">
        <v>2</v>
      </c>
    </row>
    <row r="416" spans="1:9" x14ac:dyDescent="0.55000000000000004">
      <c r="A416">
        <v>15</v>
      </c>
      <c r="B416" s="1" t="s">
        <v>474</v>
      </c>
      <c r="C416" s="1" t="s">
        <v>6</v>
      </c>
      <c r="D416">
        <v>3</v>
      </c>
      <c r="E416" s="1" t="s">
        <v>135</v>
      </c>
      <c r="F416">
        <v>3</v>
      </c>
      <c r="G416" s="1" t="s">
        <v>375</v>
      </c>
      <c r="H416" s="1" t="s">
        <v>28</v>
      </c>
      <c r="I416">
        <v>2</v>
      </c>
    </row>
    <row r="417" spans="1:9" x14ac:dyDescent="0.55000000000000004">
      <c r="A417">
        <v>15</v>
      </c>
      <c r="B417" s="1" t="s">
        <v>474</v>
      </c>
      <c r="C417" s="1" t="s">
        <v>6</v>
      </c>
      <c r="D417">
        <v>3</v>
      </c>
      <c r="E417" s="1" t="s">
        <v>139</v>
      </c>
      <c r="F417">
        <v>3</v>
      </c>
      <c r="G417" s="1" t="s">
        <v>376</v>
      </c>
      <c r="H417" s="1" t="s">
        <v>28</v>
      </c>
      <c r="I417">
        <v>2</v>
      </c>
    </row>
    <row r="418" spans="1:9" x14ac:dyDescent="0.55000000000000004">
      <c r="A418">
        <v>15</v>
      </c>
      <c r="B418" s="1" t="s">
        <v>474</v>
      </c>
      <c r="C418" s="1" t="s">
        <v>6</v>
      </c>
      <c r="D418">
        <v>3</v>
      </c>
      <c r="E418" s="1" t="s">
        <v>141</v>
      </c>
      <c r="F418">
        <v>3</v>
      </c>
      <c r="G418" s="1" t="s">
        <v>376</v>
      </c>
      <c r="H418" s="1" t="s">
        <v>29</v>
      </c>
      <c r="I418">
        <v>2</v>
      </c>
    </row>
    <row r="419" spans="1:9" x14ac:dyDescent="0.55000000000000004">
      <c r="A419">
        <v>15</v>
      </c>
      <c r="B419" s="1" t="s">
        <v>474</v>
      </c>
      <c r="C419" s="1" t="s">
        <v>6</v>
      </c>
      <c r="D419">
        <v>3</v>
      </c>
      <c r="E419" s="1" t="s">
        <v>145</v>
      </c>
      <c r="F419">
        <v>3</v>
      </c>
      <c r="G419" s="1" t="s">
        <v>376</v>
      </c>
      <c r="H419" s="1" t="s">
        <v>28</v>
      </c>
      <c r="I419">
        <v>2</v>
      </c>
    </row>
    <row r="420" spans="1:9" x14ac:dyDescent="0.55000000000000004">
      <c r="A420">
        <v>15</v>
      </c>
      <c r="B420" s="1" t="s">
        <v>474</v>
      </c>
      <c r="C420" s="1" t="s">
        <v>6</v>
      </c>
      <c r="D420">
        <v>3</v>
      </c>
      <c r="E420" s="1" t="s">
        <v>147</v>
      </c>
      <c r="F420">
        <v>3</v>
      </c>
      <c r="G420" s="1" t="s">
        <v>376</v>
      </c>
      <c r="H420" s="1" t="s">
        <v>28</v>
      </c>
      <c r="I420">
        <v>2</v>
      </c>
    </row>
    <row r="421" spans="1:9" x14ac:dyDescent="0.55000000000000004">
      <c r="A421">
        <v>15</v>
      </c>
      <c r="B421" s="1" t="s">
        <v>474</v>
      </c>
      <c r="C421" s="1" t="s">
        <v>6</v>
      </c>
      <c r="D421">
        <v>3</v>
      </c>
      <c r="E421" s="1" t="s">
        <v>214</v>
      </c>
      <c r="F421">
        <v>2</v>
      </c>
      <c r="G421" s="1" t="s">
        <v>377</v>
      </c>
      <c r="H421" s="1" t="s">
        <v>29</v>
      </c>
      <c r="I421">
        <v>2</v>
      </c>
    </row>
    <row r="422" spans="1:9" x14ac:dyDescent="0.55000000000000004">
      <c r="A422">
        <v>15</v>
      </c>
      <c r="B422" s="1" t="s">
        <v>474</v>
      </c>
      <c r="C422" s="1" t="s">
        <v>6</v>
      </c>
      <c r="D422">
        <v>3</v>
      </c>
      <c r="E422" s="1" t="s">
        <v>217</v>
      </c>
      <c r="F422">
        <v>3</v>
      </c>
      <c r="G422" s="1" t="s">
        <v>377</v>
      </c>
      <c r="H422" s="1" t="s">
        <v>29</v>
      </c>
      <c r="I422">
        <v>2</v>
      </c>
    </row>
    <row r="423" spans="1:9" x14ac:dyDescent="0.55000000000000004">
      <c r="A423">
        <v>15</v>
      </c>
      <c r="B423" s="1" t="s">
        <v>474</v>
      </c>
      <c r="C423" s="1" t="s">
        <v>6</v>
      </c>
      <c r="D423">
        <v>3</v>
      </c>
      <c r="E423" s="1" t="s">
        <v>220</v>
      </c>
      <c r="F423">
        <v>3</v>
      </c>
      <c r="G423" s="1" t="s">
        <v>377</v>
      </c>
      <c r="H423" s="1" t="s">
        <v>29</v>
      </c>
      <c r="I423">
        <v>2</v>
      </c>
    </row>
    <row r="424" spans="1:9" x14ac:dyDescent="0.55000000000000004">
      <c r="A424">
        <v>15</v>
      </c>
      <c r="B424" s="1" t="s">
        <v>474</v>
      </c>
      <c r="C424" s="1" t="s">
        <v>6</v>
      </c>
      <c r="D424">
        <v>3</v>
      </c>
      <c r="E424" s="1" t="s">
        <v>223</v>
      </c>
      <c r="F424">
        <v>3</v>
      </c>
      <c r="G424" s="1" t="s">
        <v>376</v>
      </c>
      <c r="H424" s="1" t="s">
        <v>29</v>
      </c>
      <c r="I424">
        <v>2</v>
      </c>
    </row>
    <row r="425" spans="1:9" x14ac:dyDescent="0.55000000000000004">
      <c r="A425">
        <v>15</v>
      </c>
      <c r="B425" s="1" t="s">
        <v>474</v>
      </c>
      <c r="C425" s="1" t="s">
        <v>6</v>
      </c>
      <c r="D425">
        <v>3</v>
      </c>
      <c r="E425" s="1" t="s">
        <v>226</v>
      </c>
      <c r="F425">
        <v>3</v>
      </c>
      <c r="G425" s="1" t="s">
        <v>377</v>
      </c>
      <c r="H425" s="1" t="s">
        <v>28</v>
      </c>
      <c r="I425">
        <v>2</v>
      </c>
    </row>
    <row r="426" spans="1:9" x14ac:dyDescent="0.55000000000000004">
      <c r="A426">
        <v>15</v>
      </c>
      <c r="B426" s="1" t="s">
        <v>474</v>
      </c>
      <c r="C426" s="1" t="s">
        <v>6</v>
      </c>
      <c r="D426">
        <v>3</v>
      </c>
      <c r="E426" s="1" t="s">
        <v>229</v>
      </c>
      <c r="F426">
        <v>3</v>
      </c>
      <c r="G426" s="1" t="s">
        <v>376</v>
      </c>
      <c r="H426" s="1" t="s">
        <v>28</v>
      </c>
      <c r="I426">
        <v>2</v>
      </c>
    </row>
    <row r="427" spans="1:9" x14ac:dyDescent="0.55000000000000004">
      <c r="A427">
        <v>15</v>
      </c>
      <c r="B427" s="1" t="s">
        <v>474</v>
      </c>
      <c r="C427" s="1" t="s">
        <v>6</v>
      </c>
      <c r="D427">
        <v>3</v>
      </c>
      <c r="E427" s="1" t="s">
        <v>231</v>
      </c>
      <c r="F427">
        <v>3</v>
      </c>
      <c r="G427" s="1" t="s">
        <v>375</v>
      </c>
      <c r="H427" s="1" t="s">
        <v>29</v>
      </c>
      <c r="I427">
        <v>2</v>
      </c>
    </row>
    <row r="428" spans="1:9" x14ac:dyDescent="0.55000000000000004">
      <c r="A428">
        <v>15</v>
      </c>
      <c r="B428" s="1" t="s">
        <v>474</v>
      </c>
      <c r="C428" s="1" t="s">
        <v>6</v>
      </c>
      <c r="D428">
        <v>3</v>
      </c>
      <c r="E428" s="1" t="s">
        <v>286</v>
      </c>
      <c r="F428">
        <v>3</v>
      </c>
      <c r="G428" s="1" t="s">
        <v>375</v>
      </c>
      <c r="H428" s="1" t="s">
        <v>28</v>
      </c>
      <c r="I428">
        <v>2</v>
      </c>
    </row>
    <row r="429" spans="1:9" x14ac:dyDescent="0.55000000000000004">
      <c r="A429">
        <v>15</v>
      </c>
      <c r="B429" s="1" t="s">
        <v>474</v>
      </c>
      <c r="C429" s="1" t="s">
        <v>6</v>
      </c>
      <c r="D429">
        <v>3</v>
      </c>
      <c r="E429" s="1" t="s">
        <v>290</v>
      </c>
      <c r="F429">
        <v>4</v>
      </c>
      <c r="G429" s="1" t="s">
        <v>375</v>
      </c>
      <c r="H429" s="1" t="s">
        <v>28</v>
      </c>
      <c r="I429">
        <v>2</v>
      </c>
    </row>
    <row r="430" spans="1:9" x14ac:dyDescent="0.55000000000000004">
      <c r="A430">
        <v>15</v>
      </c>
      <c r="B430" s="1" t="s">
        <v>474</v>
      </c>
      <c r="C430" s="1" t="s">
        <v>6</v>
      </c>
      <c r="D430">
        <v>3</v>
      </c>
      <c r="E430" s="1" t="s">
        <v>294</v>
      </c>
      <c r="F430">
        <v>1</v>
      </c>
      <c r="G430" s="1" t="s">
        <v>376</v>
      </c>
      <c r="H430" s="1" t="s">
        <v>28</v>
      </c>
      <c r="I430">
        <v>2</v>
      </c>
    </row>
    <row r="431" spans="1:9" x14ac:dyDescent="0.55000000000000004">
      <c r="A431">
        <v>15</v>
      </c>
      <c r="B431" s="1" t="s">
        <v>474</v>
      </c>
      <c r="C431" s="1" t="s">
        <v>6</v>
      </c>
      <c r="D431">
        <v>3</v>
      </c>
      <c r="E431" s="1" t="s">
        <v>295</v>
      </c>
      <c r="F431">
        <v>4</v>
      </c>
      <c r="G431" s="1" t="s">
        <v>376</v>
      </c>
      <c r="H431" s="1" t="s">
        <v>28</v>
      </c>
      <c r="I431">
        <v>2</v>
      </c>
    </row>
    <row r="432" spans="1:9" x14ac:dyDescent="0.55000000000000004">
      <c r="A432">
        <v>15</v>
      </c>
      <c r="B432" s="1" t="s">
        <v>474</v>
      </c>
      <c r="C432" s="1" t="s">
        <v>6</v>
      </c>
      <c r="D432">
        <v>3</v>
      </c>
      <c r="E432" s="1" t="s">
        <v>317</v>
      </c>
      <c r="F432">
        <v>3</v>
      </c>
      <c r="G432" s="1" t="s">
        <v>377</v>
      </c>
      <c r="H432" s="1" t="s">
        <v>29</v>
      </c>
      <c r="I432">
        <v>2</v>
      </c>
    </row>
    <row r="433" spans="1:9" x14ac:dyDescent="0.55000000000000004">
      <c r="A433">
        <v>15</v>
      </c>
      <c r="B433" s="1" t="s">
        <v>474</v>
      </c>
      <c r="C433" s="1" t="s">
        <v>6</v>
      </c>
      <c r="D433">
        <v>3</v>
      </c>
      <c r="E433" s="1" t="s">
        <v>320</v>
      </c>
      <c r="F433">
        <v>7</v>
      </c>
      <c r="G433" s="1" t="s">
        <v>377</v>
      </c>
      <c r="H433" s="1" t="s">
        <v>28</v>
      </c>
      <c r="I433">
        <v>2</v>
      </c>
    </row>
    <row r="434" spans="1:9" x14ac:dyDescent="0.55000000000000004">
      <c r="A434">
        <v>15</v>
      </c>
      <c r="B434" s="1" t="s">
        <v>474</v>
      </c>
      <c r="C434" s="1" t="s">
        <v>6</v>
      </c>
      <c r="D434">
        <v>3</v>
      </c>
      <c r="E434" s="1" t="s">
        <v>323</v>
      </c>
      <c r="F434">
        <v>7</v>
      </c>
      <c r="G434" s="1" t="s">
        <v>376</v>
      </c>
      <c r="H434" s="1" t="s">
        <v>29</v>
      </c>
      <c r="I434">
        <v>2</v>
      </c>
    </row>
    <row r="435" spans="1:9" x14ac:dyDescent="0.55000000000000004">
      <c r="A435">
        <v>15</v>
      </c>
      <c r="B435" s="1" t="s">
        <v>474</v>
      </c>
      <c r="C435" s="1" t="s">
        <v>6</v>
      </c>
      <c r="D435">
        <v>3</v>
      </c>
      <c r="E435" s="1" t="s">
        <v>327</v>
      </c>
      <c r="F435">
        <v>3</v>
      </c>
      <c r="G435" s="1" t="s">
        <v>376</v>
      </c>
      <c r="H435" s="1" t="s">
        <v>29</v>
      </c>
      <c r="I435">
        <v>2</v>
      </c>
    </row>
    <row r="436" spans="1:9" x14ac:dyDescent="0.55000000000000004">
      <c r="A436">
        <v>15</v>
      </c>
      <c r="B436" s="1" t="s">
        <v>474</v>
      </c>
      <c r="C436" s="1" t="s">
        <v>6</v>
      </c>
      <c r="D436">
        <v>3</v>
      </c>
      <c r="E436" s="1" t="s">
        <v>331</v>
      </c>
      <c r="F436">
        <v>4</v>
      </c>
      <c r="G436" s="1" t="s">
        <v>376</v>
      </c>
      <c r="H436" s="1" t="s">
        <v>29</v>
      </c>
      <c r="I436">
        <v>2</v>
      </c>
    </row>
    <row r="437" spans="1:9" x14ac:dyDescent="0.55000000000000004">
      <c r="A437">
        <v>16</v>
      </c>
      <c r="B437" s="1" t="s">
        <v>475</v>
      </c>
      <c r="C437" s="1" t="s">
        <v>0</v>
      </c>
      <c r="D437">
        <v>7</v>
      </c>
      <c r="E437" s="1" t="s">
        <v>105</v>
      </c>
      <c r="F437">
        <v>6</v>
      </c>
      <c r="G437" s="1" t="s">
        <v>377</v>
      </c>
      <c r="H437" s="1" t="s">
        <v>29</v>
      </c>
      <c r="I437">
        <v>2</v>
      </c>
    </row>
    <row r="438" spans="1:9" x14ac:dyDescent="0.55000000000000004">
      <c r="A438">
        <v>16</v>
      </c>
      <c r="B438" s="1" t="s">
        <v>475</v>
      </c>
      <c r="C438" s="1" t="s">
        <v>0</v>
      </c>
      <c r="D438">
        <v>7</v>
      </c>
      <c r="E438" s="1" t="s">
        <v>108</v>
      </c>
      <c r="F438">
        <v>7</v>
      </c>
      <c r="G438" s="1" t="s">
        <v>377</v>
      </c>
      <c r="H438" s="1" t="s">
        <v>29</v>
      </c>
      <c r="I438">
        <v>2</v>
      </c>
    </row>
    <row r="439" spans="1:9" x14ac:dyDescent="0.55000000000000004">
      <c r="A439">
        <v>16</v>
      </c>
      <c r="B439" s="1" t="s">
        <v>475</v>
      </c>
      <c r="C439" s="1" t="s">
        <v>0</v>
      </c>
      <c r="D439">
        <v>7</v>
      </c>
      <c r="E439" s="1" t="s">
        <v>112</v>
      </c>
      <c r="F439">
        <v>5</v>
      </c>
      <c r="G439" s="1" t="s">
        <v>377</v>
      </c>
      <c r="H439" s="1" t="s">
        <v>29</v>
      </c>
      <c r="I439">
        <v>2</v>
      </c>
    </row>
    <row r="440" spans="1:9" x14ac:dyDescent="0.55000000000000004">
      <c r="A440">
        <v>16</v>
      </c>
      <c r="B440" s="1" t="s">
        <v>475</v>
      </c>
      <c r="C440" s="1" t="s">
        <v>0</v>
      </c>
      <c r="D440">
        <v>7</v>
      </c>
      <c r="E440" s="1" t="s">
        <v>116</v>
      </c>
      <c r="F440">
        <v>5</v>
      </c>
      <c r="G440" s="1" t="s">
        <v>377</v>
      </c>
      <c r="H440" s="1" t="s">
        <v>29</v>
      </c>
      <c r="I440">
        <v>2</v>
      </c>
    </row>
    <row r="441" spans="1:9" x14ac:dyDescent="0.55000000000000004">
      <c r="A441">
        <v>16</v>
      </c>
      <c r="B441" s="1" t="s">
        <v>475</v>
      </c>
      <c r="C441" s="1" t="s">
        <v>0</v>
      </c>
      <c r="D441">
        <v>7</v>
      </c>
      <c r="E441" s="1" t="s">
        <v>120</v>
      </c>
      <c r="F441">
        <v>6</v>
      </c>
      <c r="G441" s="1" t="s">
        <v>377</v>
      </c>
      <c r="H441" s="1" t="s">
        <v>28</v>
      </c>
      <c r="I441">
        <v>2</v>
      </c>
    </row>
    <row r="442" spans="1:9" x14ac:dyDescent="0.55000000000000004">
      <c r="A442">
        <v>16</v>
      </c>
      <c r="B442" s="1" t="s">
        <v>475</v>
      </c>
      <c r="C442" s="1" t="s">
        <v>0</v>
      </c>
      <c r="D442">
        <v>7</v>
      </c>
      <c r="E442" s="1" t="s">
        <v>123</v>
      </c>
      <c r="F442">
        <v>7</v>
      </c>
      <c r="G442" s="1" t="s">
        <v>376</v>
      </c>
      <c r="H442" s="1" t="s">
        <v>28</v>
      </c>
      <c r="I442">
        <v>2</v>
      </c>
    </row>
    <row r="443" spans="1:9" x14ac:dyDescent="0.55000000000000004">
      <c r="A443">
        <v>16</v>
      </c>
      <c r="B443" s="1" t="s">
        <v>475</v>
      </c>
      <c r="C443" s="1" t="s">
        <v>0</v>
      </c>
      <c r="D443">
        <v>7</v>
      </c>
      <c r="E443" s="1" t="s">
        <v>127</v>
      </c>
      <c r="F443">
        <v>6</v>
      </c>
      <c r="G443" s="1" t="s">
        <v>375</v>
      </c>
      <c r="H443" s="1" t="s">
        <v>28</v>
      </c>
      <c r="I443">
        <v>2</v>
      </c>
    </row>
    <row r="444" spans="1:9" x14ac:dyDescent="0.55000000000000004">
      <c r="A444">
        <v>16</v>
      </c>
      <c r="B444" s="1" t="s">
        <v>475</v>
      </c>
      <c r="C444" s="1" t="s">
        <v>0</v>
      </c>
      <c r="D444">
        <v>7</v>
      </c>
      <c r="E444" s="1" t="s">
        <v>131</v>
      </c>
      <c r="F444">
        <v>6</v>
      </c>
      <c r="G444" s="1" t="s">
        <v>375</v>
      </c>
      <c r="H444" s="1" t="s">
        <v>29</v>
      </c>
      <c r="I444">
        <v>2</v>
      </c>
    </row>
    <row r="445" spans="1:9" x14ac:dyDescent="0.55000000000000004">
      <c r="A445">
        <v>16</v>
      </c>
      <c r="B445" s="1" t="s">
        <v>475</v>
      </c>
      <c r="C445" s="1" t="s">
        <v>0</v>
      </c>
      <c r="D445">
        <v>7</v>
      </c>
      <c r="E445" s="1" t="s">
        <v>135</v>
      </c>
      <c r="F445">
        <v>7</v>
      </c>
      <c r="G445" s="1" t="s">
        <v>375</v>
      </c>
      <c r="H445" s="1" t="s">
        <v>28</v>
      </c>
      <c r="I445">
        <v>2</v>
      </c>
    </row>
    <row r="446" spans="1:9" x14ac:dyDescent="0.55000000000000004">
      <c r="A446">
        <v>16</v>
      </c>
      <c r="B446" s="1" t="s">
        <v>475</v>
      </c>
      <c r="C446" s="1" t="s">
        <v>0</v>
      </c>
      <c r="D446">
        <v>7</v>
      </c>
      <c r="E446" s="1" t="s">
        <v>139</v>
      </c>
      <c r="F446">
        <v>6</v>
      </c>
      <c r="G446" s="1" t="s">
        <v>376</v>
      </c>
      <c r="H446" s="1" t="s">
        <v>28</v>
      </c>
      <c r="I446">
        <v>2</v>
      </c>
    </row>
    <row r="447" spans="1:9" x14ac:dyDescent="0.55000000000000004">
      <c r="A447">
        <v>16</v>
      </c>
      <c r="B447" s="1" t="s">
        <v>475</v>
      </c>
      <c r="C447" s="1" t="s">
        <v>0</v>
      </c>
      <c r="D447">
        <v>7</v>
      </c>
      <c r="E447" s="1" t="s">
        <v>141</v>
      </c>
      <c r="F447">
        <v>7</v>
      </c>
      <c r="G447" s="1" t="s">
        <v>376</v>
      </c>
      <c r="H447" s="1" t="s">
        <v>29</v>
      </c>
      <c r="I447">
        <v>2</v>
      </c>
    </row>
    <row r="448" spans="1:9" x14ac:dyDescent="0.55000000000000004">
      <c r="A448">
        <v>16</v>
      </c>
      <c r="B448" s="1" t="s">
        <v>475</v>
      </c>
      <c r="C448" s="1" t="s">
        <v>0</v>
      </c>
      <c r="D448">
        <v>7</v>
      </c>
      <c r="E448" s="1" t="s">
        <v>145</v>
      </c>
      <c r="F448">
        <v>7</v>
      </c>
      <c r="G448" s="1" t="s">
        <v>376</v>
      </c>
      <c r="H448" s="1" t="s">
        <v>28</v>
      </c>
      <c r="I448">
        <v>2</v>
      </c>
    </row>
    <row r="449" spans="1:9" x14ac:dyDescent="0.55000000000000004">
      <c r="A449">
        <v>16</v>
      </c>
      <c r="B449" s="1" t="s">
        <v>475</v>
      </c>
      <c r="C449" s="1" t="s">
        <v>0</v>
      </c>
      <c r="D449">
        <v>7</v>
      </c>
      <c r="E449" s="1" t="s">
        <v>147</v>
      </c>
      <c r="F449">
        <v>7</v>
      </c>
      <c r="G449" s="1" t="s">
        <v>376</v>
      </c>
      <c r="H449" s="1" t="s">
        <v>28</v>
      </c>
      <c r="I449">
        <v>2</v>
      </c>
    </row>
    <row r="450" spans="1:9" x14ac:dyDescent="0.55000000000000004">
      <c r="A450">
        <v>16</v>
      </c>
      <c r="B450" s="1" t="s">
        <v>475</v>
      </c>
      <c r="C450" s="1" t="s">
        <v>0</v>
      </c>
      <c r="D450">
        <v>7</v>
      </c>
      <c r="E450" s="1" t="s">
        <v>214</v>
      </c>
      <c r="F450">
        <v>2</v>
      </c>
      <c r="G450" s="1" t="s">
        <v>377</v>
      </c>
      <c r="H450" s="1" t="s">
        <v>29</v>
      </c>
      <c r="I450">
        <v>2</v>
      </c>
    </row>
    <row r="451" spans="1:9" x14ac:dyDescent="0.55000000000000004">
      <c r="A451">
        <v>16</v>
      </c>
      <c r="B451" s="1" t="s">
        <v>475</v>
      </c>
      <c r="C451" s="1" t="s">
        <v>0</v>
      </c>
      <c r="D451">
        <v>7</v>
      </c>
      <c r="E451" s="1" t="s">
        <v>217</v>
      </c>
      <c r="F451">
        <v>7</v>
      </c>
      <c r="G451" s="1" t="s">
        <v>377</v>
      </c>
      <c r="H451" s="1" t="s">
        <v>29</v>
      </c>
      <c r="I451">
        <v>2</v>
      </c>
    </row>
    <row r="452" spans="1:9" x14ac:dyDescent="0.55000000000000004">
      <c r="A452">
        <v>16</v>
      </c>
      <c r="B452" s="1" t="s">
        <v>475</v>
      </c>
      <c r="C452" s="1" t="s">
        <v>0</v>
      </c>
      <c r="D452">
        <v>7</v>
      </c>
      <c r="E452" s="1" t="s">
        <v>220</v>
      </c>
      <c r="F452">
        <v>5</v>
      </c>
      <c r="G452" s="1" t="s">
        <v>377</v>
      </c>
      <c r="H452" s="1" t="s">
        <v>29</v>
      </c>
      <c r="I452">
        <v>2</v>
      </c>
    </row>
    <row r="453" spans="1:9" x14ac:dyDescent="0.55000000000000004">
      <c r="A453">
        <v>16</v>
      </c>
      <c r="B453" s="1" t="s">
        <v>475</v>
      </c>
      <c r="C453" s="1" t="s">
        <v>0</v>
      </c>
      <c r="D453">
        <v>7</v>
      </c>
      <c r="E453" s="1" t="s">
        <v>223</v>
      </c>
      <c r="F453">
        <v>5</v>
      </c>
      <c r="G453" s="1" t="s">
        <v>376</v>
      </c>
      <c r="H453" s="1" t="s">
        <v>29</v>
      </c>
      <c r="I453">
        <v>2</v>
      </c>
    </row>
    <row r="454" spans="1:9" x14ac:dyDescent="0.55000000000000004">
      <c r="A454">
        <v>16</v>
      </c>
      <c r="B454" s="1" t="s">
        <v>475</v>
      </c>
      <c r="C454" s="1" t="s">
        <v>0</v>
      </c>
      <c r="D454">
        <v>7</v>
      </c>
      <c r="E454" s="1" t="s">
        <v>226</v>
      </c>
      <c r="F454">
        <v>6</v>
      </c>
      <c r="G454" s="1" t="s">
        <v>377</v>
      </c>
      <c r="H454" s="1" t="s">
        <v>28</v>
      </c>
      <c r="I454">
        <v>2</v>
      </c>
    </row>
    <row r="455" spans="1:9" x14ac:dyDescent="0.55000000000000004">
      <c r="A455">
        <v>16</v>
      </c>
      <c r="B455" s="1" t="s">
        <v>475</v>
      </c>
      <c r="C455" s="1" t="s">
        <v>0</v>
      </c>
      <c r="D455">
        <v>7</v>
      </c>
      <c r="E455" s="1" t="s">
        <v>229</v>
      </c>
      <c r="F455">
        <v>6</v>
      </c>
      <c r="G455" s="1" t="s">
        <v>376</v>
      </c>
      <c r="H455" s="1" t="s">
        <v>28</v>
      </c>
      <c r="I455">
        <v>2</v>
      </c>
    </row>
    <row r="456" spans="1:9" x14ac:dyDescent="0.55000000000000004">
      <c r="A456">
        <v>16</v>
      </c>
      <c r="B456" s="1" t="s">
        <v>475</v>
      </c>
      <c r="C456" s="1" t="s">
        <v>0</v>
      </c>
      <c r="D456">
        <v>7</v>
      </c>
      <c r="E456" s="1" t="s">
        <v>231</v>
      </c>
      <c r="F456">
        <v>6</v>
      </c>
      <c r="G456" s="1" t="s">
        <v>375</v>
      </c>
      <c r="H456" s="1" t="s">
        <v>29</v>
      </c>
      <c r="I456">
        <v>2</v>
      </c>
    </row>
    <row r="457" spans="1:9" x14ac:dyDescent="0.55000000000000004">
      <c r="A457">
        <v>16</v>
      </c>
      <c r="B457" s="1" t="s">
        <v>475</v>
      </c>
      <c r="C457" s="1" t="s">
        <v>0</v>
      </c>
      <c r="D457">
        <v>7</v>
      </c>
      <c r="E457" s="1" t="s">
        <v>286</v>
      </c>
      <c r="F457">
        <v>6</v>
      </c>
      <c r="G457" s="1" t="s">
        <v>375</v>
      </c>
      <c r="H457" s="1" t="s">
        <v>28</v>
      </c>
      <c r="I457">
        <v>2</v>
      </c>
    </row>
    <row r="458" spans="1:9" x14ac:dyDescent="0.55000000000000004">
      <c r="A458">
        <v>16</v>
      </c>
      <c r="B458" s="1" t="s">
        <v>475</v>
      </c>
      <c r="C458" s="1" t="s">
        <v>0</v>
      </c>
      <c r="D458">
        <v>7</v>
      </c>
      <c r="E458" s="1" t="s">
        <v>290</v>
      </c>
      <c r="F458">
        <v>6</v>
      </c>
      <c r="G458" s="1" t="s">
        <v>375</v>
      </c>
      <c r="H458" s="1" t="s">
        <v>28</v>
      </c>
      <c r="I458">
        <v>2</v>
      </c>
    </row>
    <row r="459" spans="1:9" x14ac:dyDescent="0.55000000000000004">
      <c r="A459">
        <v>16</v>
      </c>
      <c r="B459" s="1" t="s">
        <v>475</v>
      </c>
      <c r="C459" s="1" t="s">
        <v>0</v>
      </c>
      <c r="D459">
        <v>7</v>
      </c>
      <c r="E459" s="1" t="s">
        <v>294</v>
      </c>
      <c r="F459">
        <v>7</v>
      </c>
      <c r="G459" s="1" t="s">
        <v>376</v>
      </c>
      <c r="H459" s="1" t="s">
        <v>28</v>
      </c>
      <c r="I459">
        <v>2</v>
      </c>
    </row>
    <row r="460" spans="1:9" x14ac:dyDescent="0.55000000000000004">
      <c r="A460">
        <v>16</v>
      </c>
      <c r="B460" s="1" t="s">
        <v>475</v>
      </c>
      <c r="C460" s="1" t="s">
        <v>0</v>
      </c>
      <c r="D460">
        <v>7</v>
      </c>
      <c r="E460" s="1" t="s">
        <v>295</v>
      </c>
      <c r="F460">
        <v>6</v>
      </c>
      <c r="G460" s="1" t="s">
        <v>376</v>
      </c>
      <c r="H460" s="1" t="s">
        <v>28</v>
      </c>
      <c r="I460">
        <v>2</v>
      </c>
    </row>
    <row r="461" spans="1:9" x14ac:dyDescent="0.55000000000000004">
      <c r="A461">
        <v>16</v>
      </c>
      <c r="B461" s="1" t="s">
        <v>475</v>
      </c>
      <c r="C461" s="1" t="s">
        <v>0</v>
      </c>
      <c r="D461">
        <v>7</v>
      </c>
      <c r="E461" s="1" t="s">
        <v>317</v>
      </c>
      <c r="F461">
        <v>6</v>
      </c>
      <c r="G461" s="1" t="s">
        <v>377</v>
      </c>
      <c r="H461" s="1" t="s">
        <v>29</v>
      </c>
      <c r="I461">
        <v>2</v>
      </c>
    </row>
    <row r="462" spans="1:9" x14ac:dyDescent="0.55000000000000004">
      <c r="A462">
        <v>16</v>
      </c>
      <c r="B462" s="1" t="s">
        <v>475</v>
      </c>
      <c r="C462" s="1" t="s">
        <v>0</v>
      </c>
      <c r="D462">
        <v>7</v>
      </c>
      <c r="E462" s="1" t="s">
        <v>320</v>
      </c>
      <c r="F462">
        <v>7</v>
      </c>
      <c r="G462" s="1" t="s">
        <v>377</v>
      </c>
      <c r="H462" s="1" t="s">
        <v>28</v>
      </c>
      <c r="I462">
        <v>2</v>
      </c>
    </row>
    <row r="463" spans="1:9" x14ac:dyDescent="0.55000000000000004">
      <c r="A463">
        <v>16</v>
      </c>
      <c r="B463" s="1" t="s">
        <v>475</v>
      </c>
      <c r="C463" s="1" t="s">
        <v>0</v>
      </c>
      <c r="D463">
        <v>7</v>
      </c>
      <c r="E463" s="1" t="s">
        <v>323</v>
      </c>
      <c r="F463">
        <v>6</v>
      </c>
      <c r="G463" s="1" t="s">
        <v>376</v>
      </c>
      <c r="H463" s="1" t="s">
        <v>29</v>
      </c>
      <c r="I463">
        <v>2</v>
      </c>
    </row>
    <row r="464" spans="1:9" x14ac:dyDescent="0.55000000000000004">
      <c r="A464">
        <v>16</v>
      </c>
      <c r="B464" s="1" t="s">
        <v>475</v>
      </c>
      <c r="C464" s="1" t="s">
        <v>0</v>
      </c>
      <c r="D464">
        <v>7</v>
      </c>
      <c r="E464" s="1" t="s">
        <v>327</v>
      </c>
      <c r="F464">
        <v>6</v>
      </c>
      <c r="G464" s="1" t="s">
        <v>376</v>
      </c>
      <c r="H464" s="1" t="s">
        <v>29</v>
      </c>
      <c r="I464">
        <v>2</v>
      </c>
    </row>
    <row r="465" spans="1:9" x14ac:dyDescent="0.55000000000000004">
      <c r="A465">
        <v>16</v>
      </c>
      <c r="B465" s="1" t="s">
        <v>475</v>
      </c>
      <c r="C465" s="1" t="s">
        <v>0</v>
      </c>
      <c r="D465">
        <v>7</v>
      </c>
      <c r="E465" s="1" t="s">
        <v>331</v>
      </c>
      <c r="F465">
        <v>6</v>
      </c>
      <c r="G465" s="1" t="s">
        <v>376</v>
      </c>
      <c r="H465" s="1" t="s">
        <v>29</v>
      </c>
      <c r="I465">
        <v>2</v>
      </c>
    </row>
    <row r="466" spans="1:9" x14ac:dyDescent="0.55000000000000004">
      <c r="A466">
        <v>17</v>
      </c>
      <c r="B466" s="1" t="s">
        <v>476</v>
      </c>
      <c r="C466" s="1" t="s">
        <v>5</v>
      </c>
      <c r="D466">
        <v>6</v>
      </c>
      <c r="E466" s="1" t="s">
        <v>105</v>
      </c>
      <c r="F466">
        <v>6</v>
      </c>
      <c r="G466" s="1" t="s">
        <v>377</v>
      </c>
      <c r="H466" s="1" t="s">
        <v>29</v>
      </c>
      <c r="I466">
        <v>2</v>
      </c>
    </row>
    <row r="467" spans="1:9" x14ac:dyDescent="0.55000000000000004">
      <c r="A467">
        <v>17</v>
      </c>
      <c r="B467" s="1" t="s">
        <v>476</v>
      </c>
      <c r="C467" s="1" t="s">
        <v>5</v>
      </c>
      <c r="D467">
        <v>6</v>
      </c>
      <c r="E467" s="1" t="s">
        <v>108</v>
      </c>
      <c r="F467">
        <v>6</v>
      </c>
      <c r="G467" s="1" t="s">
        <v>377</v>
      </c>
      <c r="H467" s="1" t="s">
        <v>29</v>
      </c>
      <c r="I467">
        <v>2</v>
      </c>
    </row>
    <row r="468" spans="1:9" x14ac:dyDescent="0.55000000000000004">
      <c r="A468">
        <v>17</v>
      </c>
      <c r="B468" s="1" t="s">
        <v>476</v>
      </c>
      <c r="C468" s="1" t="s">
        <v>5</v>
      </c>
      <c r="D468">
        <v>6</v>
      </c>
      <c r="E468" s="1" t="s">
        <v>112</v>
      </c>
      <c r="F468">
        <v>6</v>
      </c>
      <c r="G468" s="1" t="s">
        <v>377</v>
      </c>
      <c r="H468" s="1" t="s">
        <v>29</v>
      </c>
      <c r="I468">
        <v>2</v>
      </c>
    </row>
    <row r="469" spans="1:9" x14ac:dyDescent="0.55000000000000004">
      <c r="A469">
        <v>17</v>
      </c>
      <c r="B469" s="1" t="s">
        <v>476</v>
      </c>
      <c r="C469" s="1" t="s">
        <v>5</v>
      </c>
      <c r="D469">
        <v>6</v>
      </c>
      <c r="E469" s="1" t="s">
        <v>116</v>
      </c>
      <c r="F469">
        <v>6</v>
      </c>
      <c r="G469" s="1" t="s">
        <v>377</v>
      </c>
      <c r="H469" s="1" t="s">
        <v>29</v>
      </c>
      <c r="I469">
        <v>2</v>
      </c>
    </row>
    <row r="470" spans="1:9" x14ac:dyDescent="0.55000000000000004">
      <c r="A470">
        <v>17</v>
      </c>
      <c r="B470" s="1" t="s">
        <v>476</v>
      </c>
      <c r="C470" s="1" t="s">
        <v>5</v>
      </c>
      <c r="D470">
        <v>6</v>
      </c>
      <c r="E470" s="1" t="s">
        <v>120</v>
      </c>
      <c r="F470">
        <v>6</v>
      </c>
      <c r="G470" s="1" t="s">
        <v>377</v>
      </c>
      <c r="H470" s="1" t="s">
        <v>28</v>
      </c>
      <c r="I470">
        <v>2</v>
      </c>
    </row>
    <row r="471" spans="1:9" x14ac:dyDescent="0.55000000000000004">
      <c r="A471">
        <v>17</v>
      </c>
      <c r="B471" s="1" t="s">
        <v>476</v>
      </c>
      <c r="C471" s="1" t="s">
        <v>5</v>
      </c>
      <c r="D471">
        <v>6</v>
      </c>
      <c r="E471" s="1" t="s">
        <v>123</v>
      </c>
      <c r="F471">
        <v>6</v>
      </c>
      <c r="G471" s="1" t="s">
        <v>376</v>
      </c>
      <c r="H471" s="1" t="s">
        <v>28</v>
      </c>
      <c r="I471">
        <v>2</v>
      </c>
    </row>
    <row r="472" spans="1:9" x14ac:dyDescent="0.55000000000000004">
      <c r="A472">
        <v>17</v>
      </c>
      <c r="B472" s="1" t="s">
        <v>476</v>
      </c>
      <c r="C472" s="1" t="s">
        <v>5</v>
      </c>
      <c r="D472">
        <v>6</v>
      </c>
      <c r="E472" s="1" t="s">
        <v>127</v>
      </c>
      <c r="F472">
        <v>6</v>
      </c>
      <c r="G472" s="1" t="s">
        <v>375</v>
      </c>
      <c r="H472" s="1" t="s">
        <v>28</v>
      </c>
      <c r="I472">
        <v>2</v>
      </c>
    </row>
    <row r="473" spans="1:9" x14ac:dyDescent="0.55000000000000004">
      <c r="A473">
        <v>17</v>
      </c>
      <c r="B473" s="1" t="s">
        <v>476</v>
      </c>
      <c r="C473" s="1" t="s">
        <v>5</v>
      </c>
      <c r="D473">
        <v>6</v>
      </c>
      <c r="E473" s="1" t="s">
        <v>131</v>
      </c>
      <c r="F473">
        <v>6</v>
      </c>
      <c r="G473" s="1" t="s">
        <v>375</v>
      </c>
      <c r="H473" s="1" t="s">
        <v>29</v>
      </c>
      <c r="I473">
        <v>2</v>
      </c>
    </row>
    <row r="474" spans="1:9" x14ac:dyDescent="0.55000000000000004">
      <c r="A474">
        <v>17</v>
      </c>
      <c r="B474" s="1" t="s">
        <v>476</v>
      </c>
      <c r="C474" s="1" t="s">
        <v>5</v>
      </c>
      <c r="D474">
        <v>6</v>
      </c>
      <c r="E474" s="1" t="s">
        <v>135</v>
      </c>
      <c r="F474">
        <v>6</v>
      </c>
      <c r="G474" s="1" t="s">
        <v>375</v>
      </c>
      <c r="H474" s="1" t="s">
        <v>28</v>
      </c>
      <c r="I474">
        <v>2</v>
      </c>
    </row>
    <row r="475" spans="1:9" x14ac:dyDescent="0.55000000000000004">
      <c r="A475">
        <v>17</v>
      </c>
      <c r="B475" s="1" t="s">
        <v>476</v>
      </c>
      <c r="C475" s="1" t="s">
        <v>5</v>
      </c>
      <c r="D475">
        <v>6</v>
      </c>
      <c r="E475" s="1" t="s">
        <v>139</v>
      </c>
      <c r="F475">
        <v>6</v>
      </c>
      <c r="G475" s="1" t="s">
        <v>376</v>
      </c>
      <c r="H475" s="1" t="s">
        <v>28</v>
      </c>
      <c r="I475">
        <v>2</v>
      </c>
    </row>
    <row r="476" spans="1:9" x14ac:dyDescent="0.55000000000000004">
      <c r="A476">
        <v>17</v>
      </c>
      <c r="B476" s="1" t="s">
        <v>476</v>
      </c>
      <c r="C476" s="1" t="s">
        <v>5</v>
      </c>
      <c r="D476">
        <v>6</v>
      </c>
      <c r="E476" s="1" t="s">
        <v>141</v>
      </c>
      <c r="F476">
        <v>6</v>
      </c>
      <c r="G476" s="1" t="s">
        <v>376</v>
      </c>
      <c r="H476" s="1" t="s">
        <v>29</v>
      </c>
      <c r="I476">
        <v>2</v>
      </c>
    </row>
    <row r="477" spans="1:9" x14ac:dyDescent="0.55000000000000004">
      <c r="A477">
        <v>17</v>
      </c>
      <c r="B477" s="1" t="s">
        <v>476</v>
      </c>
      <c r="C477" s="1" t="s">
        <v>5</v>
      </c>
      <c r="D477">
        <v>6</v>
      </c>
      <c r="E477" s="1" t="s">
        <v>145</v>
      </c>
      <c r="F477">
        <v>6</v>
      </c>
      <c r="G477" s="1" t="s">
        <v>376</v>
      </c>
      <c r="H477" s="1" t="s">
        <v>28</v>
      </c>
      <c r="I477">
        <v>2</v>
      </c>
    </row>
    <row r="478" spans="1:9" x14ac:dyDescent="0.55000000000000004">
      <c r="A478">
        <v>17</v>
      </c>
      <c r="B478" s="1" t="s">
        <v>476</v>
      </c>
      <c r="C478" s="1" t="s">
        <v>5</v>
      </c>
      <c r="D478">
        <v>6</v>
      </c>
      <c r="E478" s="1" t="s">
        <v>147</v>
      </c>
      <c r="F478">
        <v>0</v>
      </c>
      <c r="G478" s="1" t="s">
        <v>376</v>
      </c>
      <c r="H478" s="1" t="s">
        <v>28</v>
      </c>
      <c r="I478">
        <v>2</v>
      </c>
    </row>
    <row r="479" spans="1:9" x14ac:dyDescent="0.55000000000000004">
      <c r="A479">
        <v>17</v>
      </c>
      <c r="B479" s="1" t="s">
        <v>476</v>
      </c>
      <c r="C479" s="1" t="s">
        <v>5</v>
      </c>
      <c r="D479">
        <v>6</v>
      </c>
      <c r="E479" s="1" t="s">
        <v>214</v>
      </c>
      <c r="F479">
        <v>2</v>
      </c>
      <c r="G479" s="1" t="s">
        <v>377</v>
      </c>
      <c r="H479" s="1" t="s">
        <v>29</v>
      </c>
      <c r="I479">
        <v>2</v>
      </c>
    </row>
    <row r="480" spans="1:9" x14ac:dyDescent="0.55000000000000004">
      <c r="A480">
        <v>17</v>
      </c>
      <c r="B480" s="1" t="s">
        <v>476</v>
      </c>
      <c r="C480" s="1" t="s">
        <v>5</v>
      </c>
      <c r="D480">
        <v>6</v>
      </c>
      <c r="E480" s="1" t="s">
        <v>217</v>
      </c>
      <c r="F480">
        <v>6</v>
      </c>
      <c r="G480" s="1" t="s">
        <v>377</v>
      </c>
      <c r="H480" s="1" t="s">
        <v>29</v>
      </c>
      <c r="I480">
        <v>2</v>
      </c>
    </row>
    <row r="481" spans="1:9" x14ac:dyDescent="0.55000000000000004">
      <c r="A481">
        <v>17</v>
      </c>
      <c r="B481" s="1" t="s">
        <v>476</v>
      </c>
      <c r="C481" s="1" t="s">
        <v>5</v>
      </c>
      <c r="D481">
        <v>6</v>
      </c>
      <c r="E481" s="1" t="s">
        <v>220</v>
      </c>
      <c r="F481">
        <v>6</v>
      </c>
      <c r="G481" s="1" t="s">
        <v>377</v>
      </c>
      <c r="H481" s="1" t="s">
        <v>29</v>
      </c>
      <c r="I481">
        <v>2</v>
      </c>
    </row>
    <row r="482" spans="1:9" x14ac:dyDescent="0.55000000000000004">
      <c r="A482">
        <v>17</v>
      </c>
      <c r="B482" s="1" t="s">
        <v>476</v>
      </c>
      <c r="C482" s="1" t="s">
        <v>5</v>
      </c>
      <c r="D482">
        <v>6</v>
      </c>
      <c r="E482" s="1" t="s">
        <v>223</v>
      </c>
      <c r="F482">
        <v>6</v>
      </c>
      <c r="G482" s="1" t="s">
        <v>376</v>
      </c>
      <c r="H482" s="1" t="s">
        <v>29</v>
      </c>
      <c r="I482">
        <v>2</v>
      </c>
    </row>
    <row r="483" spans="1:9" x14ac:dyDescent="0.55000000000000004">
      <c r="A483">
        <v>17</v>
      </c>
      <c r="B483" s="1" t="s">
        <v>476</v>
      </c>
      <c r="C483" s="1" t="s">
        <v>5</v>
      </c>
      <c r="D483">
        <v>6</v>
      </c>
      <c r="E483" s="1" t="s">
        <v>226</v>
      </c>
      <c r="F483">
        <v>6</v>
      </c>
      <c r="G483" s="1" t="s">
        <v>377</v>
      </c>
      <c r="H483" s="1" t="s">
        <v>28</v>
      </c>
      <c r="I483">
        <v>2</v>
      </c>
    </row>
    <row r="484" spans="1:9" x14ac:dyDescent="0.55000000000000004">
      <c r="A484">
        <v>17</v>
      </c>
      <c r="B484" s="1" t="s">
        <v>476</v>
      </c>
      <c r="C484" s="1" t="s">
        <v>5</v>
      </c>
      <c r="D484">
        <v>6</v>
      </c>
      <c r="E484" s="1" t="s">
        <v>229</v>
      </c>
      <c r="F484">
        <v>6</v>
      </c>
      <c r="G484" s="1" t="s">
        <v>376</v>
      </c>
      <c r="H484" s="1" t="s">
        <v>28</v>
      </c>
      <c r="I484">
        <v>2</v>
      </c>
    </row>
    <row r="485" spans="1:9" x14ac:dyDescent="0.55000000000000004">
      <c r="A485">
        <v>17</v>
      </c>
      <c r="B485" s="1" t="s">
        <v>476</v>
      </c>
      <c r="C485" s="1" t="s">
        <v>5</v>
      </c>
      <c r="D485">
        <v>6</v>
      </c>
      <c r="E485" s="1" t="s">
        <v>231</v>
      </c>
      <c r="F485">
        <v>2</v>
      </c>
      <c r="G485" s="1" t="s">
        <v>375</v>
      </c>
      <c r="H485" s="1" t="s">
        <v>29</v>
      </c>
      <c r="I485">
        <v>2</v>
      </c>
    </row>
    <row r="486" spans="1:9" x14ac:dyDescent="0.55000000000000004">
      <c r="A486">
        <v>17</v>
      </c>
      <c r="B486" s="1" t="s">
        <v>476</v>
      </c>
      <c r="C486" s="1" t="s">
        <v>5</v>
      </c>
      <c r="D486">
        <v>6</v>
      </c>
      <c r="E486" s="1" t="s">
        <v>286</v>
      </c>
      <c r="F486">
        <v>2</v>
      </c>
      <c r="G486" s="1" t="s">
        <v>375</v>
      </c>
      <c r="H486" s="1" t="s">
        <v>28</v>
      </c>
      <c r="I486">
        <v>2</v>
      </c>
    </row>
    <row r="487" spans="1:9" x14ac:dyDescent="0.55000000000000004">
      <c r="A487">
        <v>17</v>
      </c>
      <c r="B487" s="1" t="s">
        <v>476</v>
      </c>
      <c r="C487" s="1" t="s">
        <v>5</v>
      </c>
      <c r="D487">
        <v>6</v>
      </c>
      <c r="E487" s="1" t="s">
        <v>290</v>
      </c>
      <c r="F487">
        <v>6</v>
      </c>
      <c r="G487" s="1" t="s">
        <v>375</v>
      </c>
      <c r="H487" s="1" t="s">
        <v>28</v>
      </c>
      <c r="I487">
        <v>2</v>
      </c>
    </row>
    <row r="488" spans="1:9" x14ac:dyDescent="0.55000000000000004">
      <c r="A488">
        <v>17</v>
      </c>
      <c r="B488" s="1" t="s">
        <v>476</v>
      </c>
      <c r="C488" s="1" t="s">
        <v>5</v>
      </c>
      <c r="D488">
        <v>6</v>
      </c>
      <c r="E488" s="1" t="s">
        <v>294</v>
      </c>
      <c r="F488">
        <v>6</v>
      </c>
      <c r="G488" s="1" t="s">
        <v>376</v>
      </c>
      <c r="H488" s="1" t="s">
        <v>28</v>
      </c>
      <c r="I488">
        <v>2</v>
      </c>
    </row>
    <row r="489" spans="1:9" x14ac:dyDescent="0.55000000000000004">
      <c r="A489">
        <v>17</v>
      </c>
      <c r="B489" s="1" t="s">
        <v>476</v>
      </c>
      <c r="C489" s="1" t="s">
        <v>5</v>
      </c>
      <c r="D489">
        <v>6</v>
      </c>
      <c r="E489" s="1" t="s">
        <v>295</v>
      </c>
      <c r="F489">
        <v>6</v>
      </c>
      <c r="G489" s="1" t="s">
        <v>376</v>
      </c>
      <c r="H489" s="1" t="s">
        <v>28</v>
      </c>
      <c r="I489">
        <v>2</v>
      </c>
    </row>
    <row r="490" spans="1:9" x14ac:dyDescent="0.55000000000000004">
      <c r="A490">
        <v>17</v>
      </c>
      <c r="B490" s="1" t="s">
        <v>476</v>
      </c>
      <c r="C490" s="1" t="s">
        <v>5</v>
      </c>
      <c r="D490">
        <v>6</v>
      </c>
      <c r="E490" s="1" t="s">
        <v>317</v>
      </c>
      <c r="F490">
        <v>6</v>
      </c>
      <c r="G490" s="1" t="s">
        <v>377</v>
      </c>
      <c r="H490" s="1" t="s">
        <v>29</v>
      </c>
      <c r="I490">
        <v>2</v>
      </c>
    </row>
    <row r="491" spans="1:9" x14ac:dyDescent="0.55000000000000004">
      <c r="A491">
        <v>17</v>
      </c>
      <c r="B491" s="1" t="s">
        <v>476</v>
      </c>
      <c r="C491" s="1" t="s">
        <v>5</v>
      </c>
      <c r="D491">
        <v>6</v>
      </c>
      <c r="E491" s="1" t="s">
        <v>320</v>
      </c>
      <c r="F491">
        <v>6</v>
      </c>
      <c r="G491" s="1" t="s">
        <v>377</v>
      </c>
      <c r="H491" s="1" t="s">
        <v>28</v>
      </c>
      <c r="I491">
        <v>2</v>
      </c>
    </row>
    <row r="492" spans="1:9" x14ac:dyDescent="0.55000000000000004">
      <c r="A492">
        <v>17</v>
      </c>
      <c r="B492" s="1" t="s">
        <v>476</v>
      </c>
      <c r="C492" s="1" t="s">
        <v>5</v>
      </c>
      <c r="D492">
        <v>6</v>
      </c>
      <c r="E492" s="1" t="s">
        <v>323</v>
      </c>
      <c r="F492">
        <v>6</v>
      </c>
      <c r="G492" s="1" t="s">
        <v>376</v>
      </c>
      <c r="H492" s="1" t="s">
        <v>29</v>
      </c>
      <c r="I492">
        <v>2</v>
      </c>
    </row>
    <row r="493" spans="1:9" x14ac:dyDescent="0.55000000000000004">
      <c r="A493">
        <v>17</v>
      </c>
      <c r="B493" s="1" t="s">
        <v>476</v>
      </c>
      <c r="C493" s="1" t="s">
        <v>5</v>
      </c>
      <c r="D493">
        <v>6</v>
      </c>
      <c r="E493" s="1" t="s">
        <v>327</v>
      </c>
      <c r="F493">
        <v>6</v>
      </c>
      <c r="G493" s="1" t="s">
        <v>376</v>
      </c>
      <c r="H493" s="1" t="s">
        <v>29</v>
      </c>
      <c r="I493">
        <v>2</v>
      </c>
    </row>
    <row r="494" spans="1:9" x14ac:dyDescent="0.55000000000000004">
      <c r="A494">
        <v>17</v>
      </c>
      <c r="B494" s="1" t="s">
        <v>476</v>
      </c>
      <c r="C494" s="1" t="s">
        <v>5</v>
      </c>
      <c r="D494">
        <v>6</v>
      </c>
      <c r="E494" s="1" t="s">
        <v>331</v>
      </c>
      <c r="F494">
        <v>6</v>
      </c>
      <c r="G494" s="1" t="s">
        <v>376</v>
      </c>
      <c r="H494" s="1" t="s">
        <v>29</v>
      </c>
      <c r="I494">
        <v>2</v>
      </c>
    </row>
    <row r="495" spans="1:9" x14ac:dyDescent="0.55000000000000004">
      <c r="A495">
        <v>18</v>
      </c>
      <c r="B495" s="1" t="s">
        <v>477</v>
      </c>
      <c r="C495" s="1" t="s">
        <v>0</v>
      </c>
      <c r="D495">
        <v>7</v>
      </c>
      <c r="E495" s="1" t="s">
        <v>105</v>
      </c>
      <c r="F495">
        <v>7</v>
      </c>
      <c r="G495" s="1" t="s">
        <v>377</v>
      </c>
      <c r="H495" s="1" t="s">
        <v>29</v>
      </c>
      <c r="I495">
        <v>2</v>
      </c>
    </row>
    <row r="496" spans="1:9" x14ac:dyDescent="0.55000000000000004">
      <c r="A496">
        <v>18</v>
      </c>
      <c r="B496" s="1" t="s">
        <v>477</v>
      </c>
      <c r="C496" s="1" t="s">
        <v>0</v>
      </c>
      <c r="D496">
        <v>7</v>
      </c>
      <c r="E496" s="1" t="s">
        <v>108</v>
      </c>
      <c r="F496">
        <v>7</v>
      </c>
      <c r="G496" s="1" t="s">
        <v>377</v>
      </c>
      <c r="H496" s="1" t="s">
        <v>29</v>
      </c>
      <c r="I496">
        <v>2</v>
      </c>
    </row>
    <row r="497" spans="1:9" x14ac:dyDescent="0.55000000000000004">
      <c r="A497">
        <v>18</v>
      </c>
      <c r="B497" s="1" t="s">
        <v>477</v>
      </c>
      <c r="C497" s="1" t="s">
        <v>0</v>
      </c>
      <c r="D497">
        <v>7</v>
      </c>
      <c r="E497" s="1" t="s">
        <v>112</v>
      </c>
      <c r="F497">
        <v>7</v>
      </c>
      <c r="G497" s="1" t="s">
        <v>377</v>
      </c>
      <c r="H497" s="1" t="s">
        <v>29</v>
      </c>
      <c r="I497">
        <v>2</v>
      </c>
    </row>
    <row r="498" spans="1:9" x14ac:dyDescent="0.55000000000000004">
      <c r="A498">
        <v>18</v>
      </c>
      <c r="B498" s="1" t="s">
        <v>477</v>
      </c>
      <c r="C498" s="1" t="s">
        <v>0</v>
      </c>
      <c r="D498">
        <v>7</v>
      </c>
      <c r="E498" s="1" t="s">
        <v>116</v>
      </c>
      <c r="F498">
        <v>7</v>
      </c>
      <c r="G498" s="1" t="s">
        <v>377</v>
      </c>
      <c r="H498" s="1" t="s">
        <v>29</v>
      </c>
      <c r="I498">
        <v>2</v>
      </c>
    </row>
    <row r="499" spans="1:9" x14ac:dyDescent="0.55000000000000004">
      <c r="A499">
        <v>18</v>
      </c>
      <c r="B499" s="1" t="s">
        <v>477</v>
      </c>
      <c r="C499" s="1" t="s">
        <v>0</v>
      </c>
      <c r="D499">
        <v>7</v>
      </c>
      <c r="E499" s="1" t="s">
        <v>120</v>
      </c>
      <c r="F499">
        <v>7</v>
      </c>
      <c r="G499" s="1" t="s">
        <v>377</v>
      </c>
      <c r="H499" s="1" t="s">
        <v>28</v>
      </c>
      <c r="I499">
        <v>2</v>
      </c>
    </row>
    <row r="500" spans="1:9" x14ac:dyDescent="0.55000000000000004">
      <c r="A500">
        <v>18</v>
      </c>
      <c r="B500" s="1" t="s">
        <v>477</v>
      </c>
      <c r="C500" s="1" t="s">
        <v>0</v>
      </c>
      <c r="D500">
        <v>7</v>
      </c>
      <c r="E500" s="1" t="s">
        <v>123</v>
      </c>
      <c r="F500">
        <v>7</v>
      </c>
      <c r="G500" s="1" t="s">
        <v>376</v>
      </c>
      <c r="H500" s="1" t="s">
        <v>28</v>
      </c>
      <c r="I500">
        <v>2</v>
      </c>
    </row>
    <row r="501" spans="1:9" x14ac:dyDescent="0.55000000000000004">
      <c r="A501">
        <v>18</v>
      </c>
      <c r="B501" s="1" t="s">
        <v>477</v>
      </c>
      <c r="C501" s="1" t="s">
        <v>0</v>
      </c>
      <c r="D501">
        <v>7</v>
      </c>
      <c r="E501" s="1" t="s">
        <v>127</v>
      </c>
      <c r="F501">
        <v>7</v>
      </c>
      <c r="G501" s="1" t="s">
        <v>375</v>
      </c>
      <c r="H501" s="1" t="s">
        <v>28</v>
      </c>
      <c r="I501">
        <v>2</v>
      </c>
    </row>
    <row r="502" spans="1:9" x14ac:dyDescent="0.55000000000000004">
      <c r="A502">
        <v>18</v>
      </c>
      <c r="B502" s="1" t="s">
        <v>477</v>
      </c>
      <c r="C502" s="1" t="s">
        <v>0</v>
      </c>
      <c r="D502">
        <v>7</v>
      </c>
      <c r="E502" s="1" t="s">
        <v>131</v>
      </c>
      <c r="F502">
        <v>7</v>
      </c>
      <c r="G502" s="1" t="s">
        <v>375</v>
      </c>
      <c r="H502" s="1" t="s">
        <v>29</v>
      </c>
      <c r="I502">
        <v>2</v>
      </c>
    </row>
    <row r="503" spans="1:9" x14ac:dyDescent="0.55000000000000004">
      <c r="A503">
        <v>18</v>
      </c>
      <c r="B503" s="1" t="s">
        <v>477</v>
      </c>
      <c r="C503" s="1" t="s">
        <v>0</v>
      </c>
      <c r="D503">
        <v>7</v>
      </c>
      <c r="E503" s="1" t="s">
        <v>135</v>
      </c>
      <c r="F503">
        <v>7</v>
      </c>
      <c r="G503" s="1" t="s">
        <v>375</v>
      </c>
      <c r="H503" s="1" t="s">
        <v>28</v>
      </c>
      <c r="I503">
        <v>2</v>
      </c>
    </row>
    <row r="504" spans="1:9" x14ac:dyDescent="0.55000000000000004">
      <c r="A504">
        <v>18</v>
      </c>
      <c r="B504" s="1" t="s">
        <v>477</v>
      </c>
      <c r="C504" s="1" t="s">
        <v>0</v>
      </c>
      <c r="D504">
        <v>7</v>
      </c>
      <c r="E504" s="1" t="s">
        <v>139</v>
      </c>
      <c r="F504">
        <v>7</v>
      </c>
      <c r="G504" s="1" t="s">
        <v>376</v>
      </c>
      <c r="H504" s="1" t="s">
        <v>28</v>
      </c>
      <c r="I504">
        <v>2</v>
      </c>
    </row>
    <row r="505" spans="1:9" x14ac:dyDescent="0.55000000000000004">
      <c r="A505">
        <v>18</v>
      </c>
      <c r="B505" s="1" t="s">
        <v>477</v>
      </c>
      <c r="C505" s="1" t="s">
        <v>0</v>
      </c>
      <c r="D505">
        <v>7</v>
      </c>
      <c r="E505" s="1" t="s">
        <v>141</v>
      </c>
      <c r="F505">
        <v>7</v>
      </c>
      <c r="G505" s="1" t="s">
        <v>376</v>
      </c>
      <c r="H505" s="1" t="s">
        <v>29</v>
      </c>
      <c r="I505">
        <v>2</v>
      </c>
    </row>
    <row r="506" spans="1:9" x14ac:dyDescent="0.55000000000000004">
      <c r="A506">
        <v>18</v>
      </c>
      <c r="B506" s="1" t="s">
        <v>477</v>
      </c>
      <c r="C506" s="1" t="s">
        <v>0</v>
      </c>
      <c r="D506">
        <v>7</v>
      </c>
      <c r="E506" s="1" t="s">
        <v>145</v>
      </c>
      <c r="F506">
        <v>7</v>
      </c>
      <c r="G506" s="1" t="s">
        <v>376</v>
      </c>
      <c r="H506" s="1" t="s">
        <v>28</v>
      </c>
      <c r="I506">
        <v>2</v>
      </c>
    </row>
    <row r="507" spans="1:9" x14ac:dyDescent="0.55000000000000004">
      <c r="A507">
        <v>18</v>
      </c>
      <c r="B507" s="1" t="s">
        <v>477</v>
      </c>
      <c r="C507" s="1" t="s">
        <v>0</v>
      </c>
      <c r="D507">
        <v>7</v>
      </c>
      <c r="E507" s="1" t="s">
        <v>147</v>
      </c>
      <c r="F507">
        <v>6</v>
      </c>
      <c r="G507" s="1" t="s">
        <v>376</v>
      </c>
      <c r="H507" s="1" t="s">
        <v>28</v>
      </c>
      <c r="I507">
        <v>2</v>
      </c>
    </row>
    <row r="508" spans="1:9" x14ac:dyDescent="0.55000000000000004">
      <c r="A508">
        <v>18</v>
      </c>
      <c r="B508" s="1" t="s">
        <v>477</v>
      </c>
      <c r="C508" s="1" t="s">
        <v>0</v>
      </c>
      <c r="D508">
        <v>7</v>
      </c>
      <c r="E508" s="1" t="s">
        <v>214</v>
      </c>
      <c r="F508">
        <v>1</v>
      </c>
      <c r="G508" s="1" t="s">
        <v>377</v>
      </c>
      <c r="H508" s="1" t="s">
        <v>29</v>
      </c>
      <c r="I508">
        <v>2</v>
      </c>
    </row>
    <row r="509" spans="1:9" x14ac:dyDescent="0.55000000000000004">
      <c r="A509">
        <v>18</v>
      </c>
      <c r="B509" s="1" t="s">
        <v>477</v>
      </c>
      <c r="C509" s="1" t="s">
        <v>0</v>
      </c>
      <c r="D509">
        <v>7</v>
      </c>
      <c r="E509" s="1" t="s">
        <v>217</v>
      </c>
      <c r="F509">
        <v>7</v>
      </c>
      <c r="G509" s="1" t="s">
        <v>377</v>
      </c>
      <c r="H509" s="1" t="s">
        <v>29</v>
      </c>
      <c r="I509">
        <v>2</v>
      </c>
    </row>
    <row r="510" spans="1:9" x14ac:dyDescent="0.55000000000000004">
      <c r="A510">
        <v>18</v>
      </c>
      <c r="B510" s="1" t="s">
        <v>477</v>
      </c>
      <c r="C510" s="1" t="s">
        <v>0</v>
      </c>
      <c r="D510">
        <v>7</v>
      </c>
      <c r="E510" s="1" t="s">
        <v>220</v>
      </c>
      <c r="F510">
        <v>7</v>
      </c>
      <c r="G510" s="1" t="s">
        <v>377</v>
      </c>
      <c r="H510" s="1" t="s">
        <v>29</v>
      </c>
      <c r="I510">
        <v>2</v>
      </c>
    </row>
    <row r="511" spans="1:9" x14ac:dyDescent="0.55000000000000004">
      <c r="A511">
        <v>18</v>
      </c>
      <c r="B511" s="1" t="s">
        <v>477</v>
      </c>
      <c r="C511" s="1" t="s">
        <v>0</v>
      </c>
      <c r="D511">
        <v>7</v>
      </c>
      <c r="E511" s="1" t="s">
        <v>223</v>
      </c>
      <c r="F511">
        <v>5</v>
      </c>
      <c r="G511" s="1" t="s">
        <v>376</v>
      </c>
      <c r="H511" s="1" t="s">
        <v>29</v>
      </c>
      <c r="I511">
        <v>2</v>
      </c>
    </row>
    <row r="512" spans="1:9" x14ac:dyDescent="0.55000000000000004">
      <c r="A512">
        <v>18</v>
      </c>
      <c r="B512" s="1" t="s">
        <v>477</v>
      </c>
      <c r="C512" s="1" t="s">
        <v>0</v>
      </c>
      <c r="D512">
        <v>7</v>
      </c>
      <c r="E512" s="1" t="s">
        <v>226</v>
      </c>
      <c r="F512">
        <v>7</v>
      </c>
      <c r="G512" s="1" t="s">
        <v>377</v>
      </c>
      <c r="H512" s="1" t="s">
        <v>28</v>
      </c>
      <c r="I512">
        <v>2</v>
      </c>
    </row>
    <row r="513" spans="1:9" x14ac:dyDescent="0.55000000000000004">
      <c r="A513">
        <v>18</v>
      </c>
      <c r="B513" s="1" t="s">
        <v>477</v>
      </c>
      <c r="C513" s="1" t="s">
        <v>0</v>
      </c>
      <c r="D513">
        <v>7</v>
      </c>
      <c r="E513" s="1" t="s">
        <v>229</v>
      </c>
      <c r="F513">
        <v>7</v>
      </c>
      <c r="G513" s="1" t="s">
        <v>376</v>
      </c>
      <c r="H513" s="1" t="s">
        <v>28</v>
      </c>
      <c r="I513">
        <v>2</v>
      </c>
    </row>
    <row r="514" spans="1:9" x14ac:dyDescent="0.55000000000000004">
      <c r="A514">
        <v>18</v>
      </c>
      <c r="B514" s="1" t="s">
        <v>477</v>
      </c>
      <c r="C514" s="1" t="s">
        <v>0</v>
      </c>
      <c r="D514">
        <v>7</v>
      </c>
      <c r="E514" s="1" t="s">
        <v>231</v>
      </c>
      <c r="F514">
        <v>7</v>
      </c>
      <c r="G514" s="1" t="s">
        <v>375</v>
      </c>
      <c r="H514" s="1" t="s">
        <v>29</v>
      </c>
      <c r="I514">
        <v>2</v>
      </c>
    </row>
    <row r="515" spans="1:9" x14ac:dyDescent="0.55000000000000004">
      <c r="A515">
        <v>18</v>
      </c>
      <c r="B515" s="1" t="s">
        <v>477</v>
      </c>
      <c r="C515" s="1" t="s">
        <v>0</v>
      </c>
      <c r="D515">
        <v>7</v>
      </c>
      <c r="E515" s="1" t="s">
        <v>286</v>
      </c>
      <c r="F515">
        <v>7</v>
      </c>
      <c r="G515" s="1" t="s">
        <v>375</v>
      </c>
      <c r="H515" s="1" t="s">
        <v>28</v>
      </c>
      <c r="I515">
        <v>2</v>
      </c>
    </row>
    <row r="516" spans="1:9" x14ac:dyDescent="0.55000000000000004">
      <c r="A516">
        <v>18</v>
      </c>
      <c r="B516" s="1" t="s">
        <v>477</v>
      </c>
      <c r="C516" s="1" t="s">
        <v>0</v>
      </c>
      <c r="D516">
        <v>7</v>
      </c>
      <c r="E516" s="1" t="s">
        <v>290</v>
      </c>
      <c r="F516">
        <v>7</v>
      </c>
      <c r="G516" s="1" t="s">
        <v>375</v>
      </c>
      <c r="H516" s="1" t="s">
        <v>28</v>
      </c>
      <c r="I516">
        <v>2</v>
      </c>
    </row>
    <row r="517" spans="1:9" x14ac:dyDescent="0.55000000000000004">
      <c r="A517">
        <v>18</v>
      </c>
      <c r="B517" s="1" t="s">
        <v>477</v>
      </c>
      <c r="C517" s="1" t="s">
        <v>0</v>
      </c>
      <c r="D517">
        <v>7</v>
      </c>
      <c r="E517" s="1" t="s">
        <v>294</v>
      </c>
      <c r="F517">
        <v>7</v>
      </c>
      <c r="G517" s="1" t="s">
        <v>376</v>
      </c>
      <c r="H517" s="1" t="s">
        <v>28</v>
      </c>
      <c r="I517">
        <v>2</v>
      </c>
    </row>
    <row r="518" spans="1:9" x14ac:dyDescent="0.55000000000000004">
      <c r="A518">
        <v>18</v>
      </c>
      <c r="B518" s="1" t="s">
        <v>477</v>
      </c>
      <c r="C518" s="1" t="s">
        <v>0</v>
      </c>
      <c r="D518">
        <v>7</v>
      </c>
      <c r="E518" s="1" t="s">
        <v>295</v>
      </c>
      <c r="F518">
        <v>4</v>
      </c>
      <c r="G518" s="1" t="s">
        <v>376</v>
      </c>
      <c r="H518" s="1" t="s">
        <v>28</v>
      </c>
      <c r="I518">
        <v>2</v>
      </c>
    </row>
    <row r="519" spans="1:9" x14ac:dyDescent="0.55000000000000004">
      <c r="A519">
        <v>18</v>
      </c>
      <c r="B519" s="1" t="s">
        <v>477</v>
      </c>
      <c r="C519" s="1" t="s">
        <v>0</v>
      </c>
      <c r="D519">
        <v>7</v>
      </c>
      <c r="E519" s="1" t="s">
        <v>317</v>
      </c>
      <c r="F519">
        <v>7</v>
      </c>
      <c r="G519" s="1" t="s">
        <v>377</v>
      </c>
      <c r="H519" s="1" t="s">
        <v>29</v>
      </c>
      <c r="I519">
        <v>2</v>
      </c>
    </row>
    <row r="520" spans="1:9" x14ac:dyDescent="0.55000000000000004">
      <c r="A520">
        <v>18</v>
      </c>
      <c r="B520" s="1" t="s">
        <v>477</v>
      </c>
      <c r="C520" s="1" t="s">
        <v>0</v>
      </c>
      <c r="D520">
        <v>7</v>
      </c>
      <c r="E520" s="1" t="s">
        <v>320</v>
      </c>
      <c r="F520">
        <v>7</v>
      </c>
      <c r="G520" s="1" t="s">
        <v>377</v>
      </c>
      <c r="H520" s="1" t="s">
        <v>28</v>
      </c>
      <c r="I520">
        <v>2</v>
      </c>
    </row>
    <row r="521" spans="1:9" x14ac:dyDescent="0.55000000000000004">
      <c r="A521">
        <v>18</v>
      </c>
      <c r="B521" s="1" t="s">
        <v>477</v>
      </c>
      <c r="C521" s="1" t="s">
        <v>0</v>
      </c>
      <c r="D521">
        <v>7</v>
      </c>
      <c r="E521" s="1" t="s">
        <v>323</v>
      </c>
      <c r="F521">
        <v>5</v>
      </c>
      <c r="G521" s="1" t="s">
        <v>376</v>
      </c>
      <c r="H521" s="1" t="s">
        <v>29</v>
      </c>
      <c r="I521">
        <v>2</v>
      </c>
    </row>
    <row r="522" spans="1:9" x14ac:dyDescent="0.55000000000000004">
      <c r="A522">
        <v>18</v>
      </c>
      <c r="B522" s="1" t="s">
        <v>477</v>
      </c>
      <c r="C522" s="1" t="s">
        <v>0</v>
      </c>
      <c r="D522">
        <v>7</v>
      </c>
      <c r="E522" s="1" t="s">
        <v>327</v>
      </c>
      <c r="F522">
        <v>7</v>
      </c>
      <c r="G522" s="1" t="s">
        <v>376</v>
      </c>
      <c r="H522" s="1" t="s">
        <v>29</v>
      </c>
      <c r="I522">
        <v>2</v>
      </c>
    </row>
    <row r="523" spans="1:9" x14ac:dyDescent="0.55000000000000004">
      <c r="A523">
        <v>18</v>
      </c>
      <c r="B523" s="1" t="s">
        <v>477</v>
      </c>
      <c r="C523" s="1" t="s">
        <v>0</v>
      </c>
      <c r="D523">
        <v>7</v>
      </c>
      <c r="E523" s="1" t="s">
        <v>331</v>
      </c>
      <c r="F523">
        <v>7</v>
      </c>
      <c r="G523" s="1" t="s">
        <v>376</v>
      </c>
      <c r="H523" s="1" t="s">
        <v>29</v>
      </c>
      <c r="I523">
        <v>2</v>
      </c>
    </row>
    <row r="524" spans="1:9" x14ac:dyDescent="0.55000000000000004">
      <c r="A524">
        <v>19</v>
      </c>
      <c r="B524" s="1" t="s">
        <v>478</v>
      </c>
      <c r="C524" s="1" t="s">
        <v>5</v>
      </c>
      <c r="D524">
        <v>6</v>
      </c>
      <c r="E524" s="1" t="s">
        <v>105</v>
      </c>
      <c r="F524">
        <v>6</v>
      </c>
      <c r="G524" s="1" t="s">
        <v>377</v>
      </c>
      <c r="H524" s="1" t="s">
        <v>29</v>
      </c>
      <c r="I524">
        <v>2</v>
      </c>
    </row>
    <row r="525" spans="1:9" x14ac:dyDescent="0.55000000000000004">
      <c r="A525">
        <v>19</v>
      </c>
      <c r="B525" s="1" t="s">
        <v>478</v>
      </c>
      <c r="C525" s="1" t="s">
        <v>5</v>
      </c>
      <c r="D525">
        <v>6</v>
      </c>
      <c r="E525" s="1" t="s">
        <v>108</v>
      </c>
      <c r="F525">
        <v>6</v>
      </c>
      <c r="G525" s="1" t="s">
        <v>377</v>
      </c>
      <c r="H525" s="1" t="s">
        <v>29</v>
      </c>
      <c r="I525">
        <v>2</v>
      </c>
    </row>
    <row r="526" spans="1:9" x14ac:dyDescent="0.55000000000000004">
      <c r="A526">
        <v>19</v>
      </c>
      <c r="B526" s="1" t="s">
        <v>478</v>
      </c>
      <c r="C526" s="1" t="s">
        <v>5</v>
      </c>
      <c r="D526">
        <v>6</v>
      </c>
      <c r="E526" s="1" t="s">
        <v>112</v>
      </c>
      <c r="F526">
        <v>6</v>
      </c>
      <c r="G526" s="1" t="s">
        <v>377</v>
      </c>
      <c r="H526" s="1" t="s">
        <v>29</v>
      </c>
      <c r="I526">
        <v>2</v>
      </c>
    </row>
    <row r="527" spans="1:9" x14ac:dyDescent="0.55000000000000004">
      <c r="A527">
        <v>19</v>
      </c>
      <c r="B527" s="1" t="s">
        <v>478</v>
      </c>
      <c r="C527" s="1" t="s">
        <v>5</v>
      </c>
      <c r="D527">
        <v>6</v>
      </c>
      <c r="E527" s="1" t="s">
        <v>116</v>
      </c>
      <c r="F527">
        <v>6</v>
      </c>
      <c r="G527" s="1" t="s">
        <v>377</v>
      </c>
      <c r="H527" s="1" t="s">
        <v>29</v>
      </c>
      <c r="I527">
        <v>2</v>
      </c>
    </row>
    <row r="528" spans="1:9" x14ac:dyDescent="0.55000000000000004">
      <c r="A528">
        <v>19</v>
      </c>
      <c r="B528" s="1" t="s">
        <v>478</v>
      </c>
      <c r="C528" s="1" t="s">
        <v>5</v>
      </c>
      <c r="D528">
        <v>6</v>
      </c>
      <c r="E528" s="1" t="s">
        <v>120</v>
      </c>
      <c r="F528">
        <v>6</v>
      </c>
      <c r="G528" s="1" t="s">
        <v>377</v>
      </c>
      <c r="H528" s="1" t="s">
        <v>28</v>
      </c>
      <c r="I528">
        <v>2</v>
      </c>
    </row>
    <row r="529" spans="1:9" x14ac:dyDescent="0.55000000000000004">
      <c r="A529">
        <v>19</v>
      </c>
      <c r="B529" s="1" t="s">
        <v>478</v>
      </c>
      <c r="C529" s="1" t="s">
        <v>5</v>
      </c>
      <c r="D529">
        <v>6</v>
      </c>
      <c r="E529" s="1" t="s">
        <v>123</v>
      </c>
      <c r="F529">
        <v>6</v>
      </c>
      <c r="G529" s="1" t="s">
        <v>376</v>
      </c>
      <c r="H529" s="1" t="s">
        <v>28</v>
      </c>
      <c r="I529">
        <v>2</v>
      </c>
    </row>
    <row r="530" spans="1:9" x14ac:dyDescent="0.55000000000000004">
      <c r="A530">
        <v>19</v>
      </c>
      <c r="B530" s="1" t="s">
        <v>478</v>
      </c>
      <c r="C530" s="1" t="s">
        <v>5</v>
      </c>
      <c r="D530">
        <v>6</v>
      </c>
      <c r="E530" s="1" t="s">
        <v>127</v>
      </c>
      <c r="F530">
        <v>5</v>
      </c>
      <c r="G530" s="1" t="s">
        <v>375</v>
      </c>
      <c r="H530" s="1" t="s">
        <v>28</v>
      </c>
      <c r="I530">
        <v>2</v>
      </c>
    </row>
    <row r="531" spans="1:9" x14ac:dyDescent="0.55000000000000004">
      <c r="A531">
        <v>19</v>
      </c>
      <c r="B531" s="1" t="s">
        <v>478</v>
      </c>
      <c r="C531" s="1" t="s">
        <v>5</v>
      </c>
      <c r="D531">
        <v>6</v>
      </c>
      <c r="E531" s="1" t="s">
        <v>131</v>
      </c>
      <c r="F531">
        <v>6</v>
      </c>
      <c r="G531" s="1" t="s">
        <v>375</v>
      </c>
      <c r="H531" s="1" t="s">
        <v>29</v>
      </c>
      <c r="I531">
        <v>2</v>
      </c>
    </row>
    <row r="532" spans="1:9" x14ac:dyDescent="0.55000000000000004">
      <c r="A532">
        <v>19</v>
      </c>
      <c r="B532" s="1" t="s">
        <v>478</v>
      </c>
      <c r="C532" s="1" t="s">
        <v>5</v>
      </c>
      <c r="D532">
        <v>6</v>
      </c>
      <c r="E532" s="1" t="s">
        <v>135</v>
      </c>
      <c r="F532">
        <v>6</v>
      </c>
      <c r="G532" s="1" t="s">
        <v>375</v>
      </c>
      <c r="H532" s="1" t="s">
        <v>28</v>
      </c>
      <c r="I532">
        <v>2</v>
      </c>
    </row>
    <row r="533" spans="1:9" x14ac:dyDescent="0.55000000000000004">
      <c r="A533">
        <v>19</v>
      </c>
      <c r="B533" s="1" t="s">
        <v>478</v>
      </c>
      <c r="C533" s="1" t="s">
        <v>5</v>
      </c>
      <c r="D533">
        <v>6</v>
      </c>
      <c r="E533" s="1" t="s">
        <v>139</v>
      </c>
      <c r="F533">
        <v>6</v>
      </c>
      <c r="G533" s="1" t="s">
        <v>376</v>
      </c>
      <c r="H533" s="1" t="s">
        <v>28</v>
      </c>
      <c r="I533">
        <v>2</v>
      </c>
    </row>
    <row r="534" spans="1:9" x14ac:dyDescent="0.55000000000000004">
      <c r="A534">
        <v>19</v>
      </c>
      <c r="B534" s="1" t="s">
        <v>478</v>
      </c>
      <c r="C534" s="1" t="s">
        <v>5</v>
      </c>
      <c r="D534">
        <v>6</v>
      </c>
      <c r="E534" s="1" t="s">
        <v>141</v>
      </c>
      <c r="F534">
        <v>6</v>
      </c>
      <c r="G534" s="1" t="s">
        <v>376</v>
      </c>
      <c r="H534" s="1" t="s">
        <v>29</v>
      </c>
      <c r="I534">
        <v>2</v>
      </c>
    </row>
    <row r="535" spans="1:9" x14ac:dyDescent="0.55000000000000004">
      <c r="A535">
        <v>19</v>
      </c>
      <c r="B535" s="1" t="s">
        <v>478</v>
      </c>
      <c r="C535" s="1" t="s">
        <v>5</v>
      </c>
      <c r="D535">
        <v>6</v>
      </c>
      <c r="E535" s="1" t="s">
        <v>145</v>
      </c>
      <c r="F535">
        <v>6</v>
      </c>
      <c r="G535" s="1" t="s">
        <v>376</v>
      </c>
      <c r="H535" s="1" t="s">
        <v>28</v>
      </c>
      <c r="I535">
        <v>2</v>
      </c>
    </row>
    <row r="536" spans="1:9" x14ac:dyDescent="0.55000000000000004">
      <c r="A536">
        <v>19</v>
      </c>
      <c r="B536" s="1" t="s">
        <v>478</v>
      </c>
      <c r="C536" s="1" t="s">
        <v>5</v>
      </c>
      <c r="D536">
        <v>6</v>
      </c>
      <c r="E536" s="1" t="s">
        <v>147</v>
      </c>
      <c r="F536">
        <v>5</v>
      </c>
      <c r="G536" s="1" t="s">
        <v>376</v>
      </c>
      <c r="H536" s="1" t="s">
        <v>28</v>
      </c>
      <c r="I536">
        <v>2</v>
      </c>
    </row>
    <row r="537" spans="1:9" x14ac:dyDescent="0.55000000000000004">
      <c r="A537">
        <v>19</v>
      </c>
      <c r="B537" s="1" t="s">
        <v>478</v>
      </c>
      <c r="C537" s="1" t="s">
        <v>5</v>
      </c>
      <c r="D537">
        <v>6</v>
      </c>
      <c r="E537" s="1" t="s">
        <v>214</v>
      </c>
      <c r="F537">
        <v>1</v>
      </c>
      <c r="G537" s="1" t="s">
        <v>377</v>
      </c>
      <c r="H537" s="1" t="s">
        <v>29</v>
      </c>
      <c r="I537">
        <v>2</v>
      </c>
    </row>
    <row r="538" spans="1:9" x14ac:dyDescent="0.55000000000000004">
      <c r="A538">
        <v>19</v>
      </c>
      <c r="B538" s="1" t="s">
        <v>478</v>
      </c>
      <c r="C538" s="1" t="s">
        <v>5</v>
      </c>
      <c r="D538">
        <v>6</v>
      </c>
      <c r="E538" s="1" t="s">
        <v>217</v>
      </c>
      <c r="F538">
        <v>6</v>
      </c>
      <c r="G538" s="1" t="s">
        <v>377</v>
      </c>
      <c r="H538" s="1" t="s">
        <v>29</v>
      </c>
      <c r="I538">
        <v>2</v>
      </c>
    </row>
    <row r="539" spans="1:9" x14ac:dyDescent="0.55000000000000004">
      <c r="A539">
        <v>19</v>
      </c>
      <c r="B539" s="1" t="s">
        <v>478</v>
      </c>
      <c r="C539" s="1" t="s">
        <v>5</v>
      </c>
      <c r="D539">
        <v>6</v>
      </c>
      <c r="E539" s="1" t="s">
        <v>220</v>
      </c>
      <c r="F539">
        <v>5</v>
      </c>
      <c r="G539" s="1" t="s">
        <v>377</v>
      </c>
      <c r="H539" s="1" t="s">
        <v>29</v>
      </c>
      <c r="I539">
        <v>2</v>
      </c>
    </row>
    <row r="540" spans="1:9" x14ac:dyDescent="0.55000000000000004">
      <c r="A540">
        <v>19</v>
      </c>
      <c r="B540" s="1" t="s">
        <v>478</v>
      </c>
      <c r="C540" s="1" t="s">
        <v>5</v>
      </c>
      <c r="D540">
        <v>6</v>
      </c>
      <c r="E540" s="1" t="s">
        <v>223</v>
      </c>
      <c r="F540">
        <v>6</v>
      </c>
      <c r="G540" s="1" t="s">
        <v>376</v>
      </c>
      <c r="H540" s="1" t="s">
        <v>29</v>
      </c>
      <c r="I540">
        <v>2</v>
      </c>
    </row>
    <row r="541" spans="1:9" x14ac:dyDescent="0.55000000000000004">
      <c r="A541">
        <v>19</v>
      </c>
      <c r="B541" s="1" t="s">
        <v>478</v>
      </c>
      <c r="C541" s="1" t="s">
        <v>5</v>
      </c>
      <c r="D541">
        <v>6</v>
      </c>
      <c r="E541" s="1" t="s">
        <v>226</v>
      </c>
      <c r="F541">
        <v>6</v>
      </c>
      <c r="G541" s="1" t="s">
        <v>377</v>
      </c>
      <c r="H541" s="1" t="s">
        <v>28</v>
      </c>
      <c r="I541">
        <v>2</v>
      </c>
    </row>
    <row r="542" spans="1:9" x14ac:dyDescent="0.55000000000000004">
      <c r="A542">
        <v>19</v>
      </c>
      <c r="B542" s="1" t="s">
        <v>478</v>
      </c>
      <c r="C542" s="1" t="s">
        <v>5</v>
      </c>
      <c r="D542">
        <v>6</v>
      </c>
      <c r="E542" s="1" t="s">
        <v>229</v>
      </c>
      <c r="F542">
        <v>5</v>
      </c>
      <c r="G542" s="1" t="s">
        <v>376</v>
      </c>
      <c r="H542" s="1" t="s">
        <v>28</v>
      </c>
      <c r="I542">
        <v>2</v>
      </c>
    </row>
    <row r="543" spans="1:9" x14ac:dyDescent="0.55000000000000004">
      <c r="A543">
        <v>19</v>
      </c>
      <c r="B543" s="1" t="s">
        <v>478</v>
      </c>
      <c r="C543" s="1" t="s">
        <v>5</v>
      </c>
      <c r="D543">
        <v>6</v>
      </c>
      <c r="E543" s="1" t="s">
        <v>231</v>
      </c>
      <c r="F543">
        <v>6</v>
      </c>
      <c r="G543" s="1" t="s">
        <v>375</v>
      </c>
      <c r="H543" s="1" t="s">
        <v>29</v>
      </c>
      <c r="I543">
        <v>2</v>
      </c>
    </row>
    <row r="544" spans="1:9" x14ac:dyDescent="0.55000000000000004">
      <c r="A544">
        <v>19</v>
      </c>
      <c r="B544" s="1" t="s">
        <v>478</v>
      </c>
      <c r="C544" s="1" t="s">
        <v>5</v>
      </c>
      <c r="D544">
        <v>6</v>
      </c>
      <c r="E544" s="1" t="s">
        <v>286</v>
      </c>
      <c r="F544">
        <v>6</v>
      </c>
      <c r="G544" s="1" t="s">
        <v>375</v>
      </c>
      <c r="H544" s="1" t="s">
        <v>28</v>
      </c>
      <c r="I544">
        <v>2</v>
      </c>
    </row>
    <row r="545" spans="1:9" x14ac:dyDescent="0.55000000000000004">
      <c r="A545">
        <v>19</v>
      </c>
      <c r="B545" s="1" t="s">
        <v>478</v>
      </c>
      <c r="C545" s="1" t="s">
        <v>5</v>
      </c>
      <c r="D545">
        <v>6</v>
      </c>
      <c r="E545" s="1" t="s">
        <v>290</v>
      </c>
      <c r="F545">
        <v>6</v>
      </c>
      <c r="G545" s="1" t="s">
        <v>375</v>
      </c>
      <c r="H545" s="1" t="s">
        <v>28</v>
      </c>
      <c r="I545">
        <v>2</v>
      </c>
    </row>
    <row r="546" spans="1:9" x14ac:dyDescent="0.55000000000000004">
      <c r="A546">
        <v>19</v>
      </c>
      <c r="B546" s="1" t="s">
        <v>478</v>
      </c>
      <c r="C546" s="1" t="s">
        <v>5</v>
      </c>
      <c r="D546">
        <v>6</v>
      </c>
      <c r="E546" s="1" t="s">
        <v>294</v>
      </c>
      <c r="F546">
        <v>6</v>
      </c>
      <c r="G546" s="1" t="s">
        <v>376</v>
      </c>
      <c r="H546" s="1" t="s">
        <v>28</v>
      </c>
      <c r="I546">
        <v>2</v>
      </c>
    </row>
    <row r="547" spans="1:9" x14ac:dyDescent="0.55000000000000004">
      <c r="A547">
        <v>19</v>
      </c>
      <c r="B547" s="1" t="s">
        <v>478</v>
      </c>
      <c r="C547" s="1" t="s">
        <v>5</v>
      </c>
      <c r="D547">
        <v>6</v>
      </c>
      <c r="E547" s="1" t="s">
        <v>295</v>
      </c>
      <c r="F547">
        <v>5</v>
      </c>
      <c r="G547" s="1" t="s">
        <v>376</v>
      </c>
      <c r="H547" s="1" t="s">
        <v>28</v>
      </c>
      <c r="I547">
        <v>2</v>
      </c>
    </row>
    <row r="548" spans="1:9" x14ac:dyDescent="0.55000000000000004">
      <c r="A548">
        <v>19</v>
      </c>
      <c r="B548" s="1" t="s">
        <v>478</v>
      </c>
      <c r="C548" s="1" t="s">
        <v>5</v>
      </c>
      <c r="D548">
        <v>6</v>
      </c>
      <c r="E548" s="1" t="s">
        <v>317</v>
      </c>
      <c r="F548">
        <v>6</v>
      </c>
      <c r="G548" s="1" t="s">
        <v>377</v>
      </c>
      <c r="H548" s="1" t="s">
        <v>29</v>
      </c>
      <c r="I548">
        <v>2</v>
      </c>
    </row>
    <row r="549" spans="1:9" x14ac:dyDescent="0.55000000000000004">
      <c r="A549">
        <v>19</v>
      </c>
      <c r="B549" s="1" t="s">
        <v>478</v>
      </c>
      <c r="C549" s="1" t="s">
        <v>5</v>
      </c>
      <c r="D549">
        <v>6</v>
      </c>
      <c r="E549" s="1" t="s">
        <v>320</v>
      </c>
      <c r="F549">
        <v>6</v>
      </c>
      <c r="G549" s="1" t="s">
        <v>377</v>
      </c>
      <c r="H549" s="1" t="s">
        <v>28</v>
      </c>
      <c r="I549">
        <v>2</v>
      </c>
    </row>
    <row r="550" spans="1:9" x14ac:dyDescent="0.55000000000000004">
      <c r="A550">
        <v>19</v>
      </c>
      <c r="B550" s="1" t="s">
        <v>478</v>
      </c>
      <c r="C550" s="1" t="s">
        <v>5</v>
      </c>
      <c r="D550">
        <v>6</v>
      </c>
      <c r="E550" s="1" t="s">
        <v>323</v>
      </c>
      <c r="F550">
        <v>6</v>
      </c>
      <c r="G550" s="1" t="s">
        <v>376</v>
      </c>
      <c r="H550" s="1" t="s">
        <v>29</v>
      </c>
      <c r="I550">
        <v>2</v>
      </c>
    </row>
    <row r="551" spans="1:9" x14ac:dyDescent="0.55000000000000004">
      <c r="A551">
        <v>19</v>
      </c>
      <c r="B551" s="1" t="s">
        <v>478</v>
      </c>
      <c r="C551" s="1" t="s">
        <v>5</v>
      </c>
      <c r="D551">
        <v>6</v>
      </c>
      <c r="E551" s="1" t="s">
        <v>327</v>
      </c>
      <c r="F551">
        <v>6</v>
      </c>
      <c r="G551" s="1" t="s">
        <v>376</v>
      </c>
      <c r="H551" s="1" t="s">
        <v>29</v>
      </c>
      <c r="I551">
        <v>2</v>
      </c>
    </row>
    <row r="552" spans="1:9" x14ac:dyDescent="0.55000000000000004">
      <c r="A552">
        <v>19</v>
      </c>
      <c r="B552" s="1" t="s">
        <v>478</v>
      </c>
      <c r="C552" s="1" t="s">
        <v>5</v>
      </c>
      <c r="D552">
        <v>6</v>
      </c>
      <c r="E552" s="1" t="s">
        <v>331</v>
      </c>
      <c r="F552">
        <v>6</v>
      </c>
      <c r="G552" s="1" t="s">
        <v>376</v>
      </c>
      <c r="H552" s="1" t="s">
        <v>29</v>
      </c>
      <c r="I552">
        <v>2</v>
      </c>
    </row>
    <row r="553" spans="1:9" x14ac:dyDescent="0.55000000000000004">
      <c r="A553">
        <v>20</v>
      </c>
      <c r="B553" s="1" t="s">
        <v>479</v>
      </c>
      <c r="C553" s="1" t="s">
        <v>2</v>
      </c>
      <c r="D553">
        <v>1</v>
      </c>
      <c r="E553" s="1" t="s">
        <v>105</v>
      </c>
      <c r="F553">
        <v>1</v>
      </c>
      <c r="G553" s="1" t="s">
        <v>377</v>
      </c>
      <c r="H553" s="1" t="s">
        <v>29</v>
      </c>
      <c r="I553">
        <v>2</v>
      </c>
    </row>
    <row r="554" spans="1:9" x14ac:dyDescent="0.55000000000000004">
      <c r="A554">
        <v>20</v>
      </c>
      <c r="B554" s="1" t="s">
        <v>479</v>
      </c>
      <c r="C554" s="1" t="s">
        <v>2</v>
      </c>
      <c r="D554">
        <v>1</v>
      </c>
      <c r="E554" s="1" t="s">
        <v>108</v>
      </c>
      <c r="F554">
        <v>1</v>
      </c>
      <c r="G554" s="1" t="s">
        <v>377</v>
      </c>
      <c r="H554" s="1" t="s">
        <v>29</v>
      </c>
      <c r="I554">
        <v>2</v>
      </c>
    </row>
    <row r="555" spans="1:9" x14ac:dyDescent="0.55000000000000004">
      <c r="A555">
        <v>20</v>
      </c>
      <c r="B555" s="1" t="s">
        <v>479</v>
      </c>
      <c r="C555" s="1" t="s">
        <v>2</v>
      </c>
      <c r="D555">
        <v>1</v>
      </c>
      <c r="E555" s="1" t="s">
        <v>112</v>
      </c>
      <c r="F555">
        <v>1</v>
      </c>
      <c r="G555" s="1" t="s">
        <v>377</v>
      </c>
      <c r="H555" s="1" t="s">
        <v>29</v>
      </c>
      <c r="I555">
        <v>2</v>
      </c>
    </row>
    <row r="556" spans="1:9" x14ac:dyDescent="0.55000000000000004">
      <c r="A556">
        <v>20</v>
      </c>
      <c r="B556" s="1" t="s">
        <v>479</v>
      </c>
      <c r="C556" s="1" t="s">
        <v>2</v>
      </c>
      <c r="D556">
        <v>1</v>
      </c>
      <c r="E556" s="1" t="s">
        <v>116</v>
      </c>
      <c r="F556">
        <v>1</v>
      </c>
      <c r="G556" s="1" t="s">
        <v>377</v>
      </c>
      <c r="H556" s="1" t="s">
        <v>29</v>
      </c>
      <c r="I556">
        <v>2</v>
      </c>
    </row>
    <row r="557" spans="1:9" x14ac:dyDescent="0.55000000000000004">
      <c r="A557">
        <v>20</v>
      </c>
      <c r="B557" s="1" t="s">
        <v>479</v>
      </c>
      <c r="C557" s="1" t="s">
        <v>2</v>
      </c>
      <c r="D557">
        <v>1</v>
      </c>
      <c r="E557" s="1" t="s">
        <v>120</v>
      </c>
      <c r="F557">
        <v>1</v>
      </c>
      <c r="G557" s="1" t="s">
        <v>377</v>
      </c>
      <c r="H557" s="1" t="s">
        <v>28</v>
      </c>
      <c r="I557">
        <v>2</v>
      </c>
    </row>
    <row r="558" spans="1:9" x14ac:dyDescent="0.55000000000000004">
      <c r="A558">
        <v>20</v>
      </c>
      <c r="B558" s="1" t="s">
        <v>479</v>
      </c>
      <c r="C558" s="1" t="s">
        <v>2</v>
      </c>
      <c r="D558">
        <v>1</v>
      </c>
      <c r="E558" s="1" t="s">
        <v>123</v>
      </c>
      <c r="F558">
        <v>1</v>
      </c>
      <c r="G558" s="1" t="s">
        <v>376</v>
      </c>
      <c r="H558" s="1" t="s">
        <v>28</v>
      </c>
      <c r="I558">
        <v>2</v>
      </c>
    </row>
    <row r="559" spans="1:9" x14ac:dyDescent="0.55000000000000004">
      <c r="A559">
        <v>20</v>
      </c>
      <c r="B559" s="1" t="s">
        <v>479</v>
      </c>
      <c r="C559" s="1" t="s">
        <v>2</v>
      </c>
      <c r="D559">
        <v>1</v>
      </c>
      <c r="E559" s="1" t="s">
        <v>127</v>
      </c>
      <c r="F559">
        <v>3</v>
      </c>
      <c r="G559" s="1" t="s">
        <v>375</v>
      </c>
      <c r="H559" s="1" t="s">
        <v>28</v>
      </c>
      <c r="I559">
        <v>2</v>
      </c>
    </row>
    <row r="560" spans="1:9" x14ac:dyDescent="0.55000000000000004">
      <c r="A560">
        <v>20</v>
      </c>
      <c r="B560" s="1" t="s">
        <v>479</v>
      </c>
      <c r="C560" s="1" t="s">
        <v>2</v>
      </c>
      <c r="D560">
        <v>1</v>
      </c>
      <c r="E560" s="1" t="s">
        <v>131</v>
      </c>
      <c r="F560">
        <v>1</v>
      </c>
      <c r="G560" s="1" t="s">
        <v>375</v>
      </c>
      <c r="H560" s="1" t="s">
        <v>29</v>
      </c>
      <c r="I560">
        <v>2</v>
      </c>
    </row>
    <row r="561" spans="1:9" x14ac:dyDescent="0.55000000000000004">
      <c r="A561">
        <v>20</v>
      </c>
      <c r="B561" s="1" t="s">
        <v>479</v>
      </c>
      <c r="C561" s="1" t="s">
        <v>2</v>
      </c>
      <c r="D561">
        <v>1</v>
      </c>
      <c r="E561" s="1" t="s">
        <v>135</v>
      </c>
      <c r="F561">
        <v>1</v>
      </c>
      <c r="G561" s="1" t="s">
        <v>375</v>
      </c>
      <c r="H561" s="1" t="s">
        <v>28</v>
      </c>
      <c r="I561">
        <v>2</v>
      </c>
    </row>
    <row r="562" spans="1:9" x14ac:dyDescent="0.55000000000000004">
      <c r="A562">
        <v>20</v>
      </c>
      <c r="B562" s="1" t="s">
        <v>479</v>
      </c>
      <c r="C562" s="1" t="s">
        <v>2</v>
      </c>
      <c r="D562">
        <v>1</v>
      </c>
      <c r="E562" s="1" t="s">
        <v>139</v>
      </c>
      <c r="F562">
        <v>1</v>
      </c>
      <c r="G562" s="1" t="s">
        <v>376</v>
      </c>
      <c r="H562" s="1" t="s">
        <v>28</v>
      </c>
      <c r="I562">
        <v>2</v>
      </c>
    </row>
    <row r="563" spans="1:9" x14ac:dyDescent="0.55000000000000004">
      <c r="A563">
        <v>20</v>
      </c>
      <c r="B563" s="1" t="s">
        <v>479</v>
      </c>
      <c r="C563" s="1" t="s">
        <v>2</v>
      </c>
      <c r="D563">
        <v>1</v>
      </c>
      <c r="E563" s="1" t="s">
        <v>141</v>
      </c>
      <c r="F563">
        <v>1</v>
      </c>
      <c r="G563" s="1" t="s">
        <v>376</v>
      </c>
      <c r="H563" s="1" t="s">
        <v>29</v>
      </c>
      <c r="I563">
        <v>2</v>
      </c>
    </row>
    <row r="564" spans="1:9" x14ac:dyDescent="0.55000000000000004">
      <c r="A564">
        <v>20</v>
      </c>
      <c r="B564" s="1" t="s">
        <v>479</v>
      </c>
      <c r="C564" s="1" t="s">
        <v>2</v>
      </c>
      <c r="D564">
        <v>1</v>
      </c>
      <c r="E564" s="1" t="s">
        <v>145</v>
      </c>
      <c r="F564">
        <v>1</v>
      </c>
      <c r="G564" s="1" t="s">
        <v>376</v>
      </c>
      <c r="H564" s="1" t="s">
        <v>28</v>
      </c>
      <c r="I564">
        <v>2</v>
      </c>
    </row>
    <row r="565" spans="1:9" x14ac:dyDescent="0.55000000000000004">
      <c r="A565">
        <v>20</v>
      </c>
      <c r="B565" s="1" t="s">
        <v>479</v>
      </c>
      <c r="C565" s="1" t="s">
        <v>2</v>
      </c>
      <c r="D565">
        <v>1</v>
      </c>
      <c r="E565" s="1" t="s">
        <v>147</v>
      </c>
      <c r="F565">
        <v>1</v>
      </c>
      <c r="G565" s="1" t="s">
        <v>376</v>
      </c>
      <c r="H565" s="1" t="s">
        <v>28</v>
      </c>
      <c r="I565">
        <v>2</v>
      </c>
    </row>
    <row r="566" spans="1:9" x14ac:dyDescent="0.55000000000000004">
      <c r="A566">
        <v>20</v>
      </c>
      <c r="B566" s="1" t="s">
        <v>479</v>
      </c>
      <c r="C566" s="1" t="s">
        <v>2</v>
      </c>
      <c r="D566">
        <v>1</v>
      </c>
      <c r="E566" s="1" t="s">
        <v>214</v>
      </c>
      <c r="F566">
        <v>1</v>
      </c>
      <c r="G566" s="1" t="s">
        <v>377</v>
      </c>
      <c r="H566" s="1" t="s">
        <v>29</v>
      </c>
      <c r="I566">
        <v>2</v>
      </c>
    </row>
    <row r="567" spans="1:9" x14ac:dyDescent="0.55000000000000004">
      <c r="A567">
        <v>20</v>
      </c>
      <c r="B567" s="1" t="s">
        <v>479</v>
      </c>
      <c r="C567" s="1" t="s">
        <v>2</v>
      </c>
      <c r="D567">
        <v>1</v>
      </c>
      <c r="E567" s="1" t="s">
        <v>217</v>
      </c>
      <c r="F567">
        <v>1</v>
      </c>
      <c r="G567" s="1" t="s">
        <v>377</v>
      </c>
      <c r="H567" s="1" t="s">
        <v>29</v>
      </c>
      <c r="I567">
        <v>2</v>
      </c>
    </row>
    <row r="568" spans="1:9" x14ac:dyDescent="0.55000000000000004">
      <c r="A568">
        <v>20</v>
      </c>
      <c r="B568" s="1" t="s">
        <v>479</v>
      </c>
      <c r="C568" s="1" t="s">
        <v>2</v>
      </c>
      <c r="D568">
        <v>1</v>
      </c>
      <c r="E568" s="1" t="s">
        <v>220</v>
      </c>
      <c r="F568">
        <v>1</v>
      </c>
      <c r="G568" s="1" t="s">
        <v>377</v>
      </c>
      <c r="H568" s="1" t="s">
        <v>29</v>
      </c>
      <c r="I568">
        <v>2</v>
      </c>
    </row>
    <row r="569" spans="1:9" x14ac:dyDescent="0.55000000000000004">
      <c r="A569">
        <v>20</v>
      </c>
      <c r="B569" s="1" t="s">
        <v>479</v>
      </c>
      <c r="C569" s="1" t="s">
        <v>2</v>
      </c>
      <c r="D569">
        <v>1</v>
      </c>
      <c r="E569" s="1" t="s">
        <v>223</v>
      </c>
      <c r="F569">
        <v>5</v>
      </c>
      <c r="G569" s="1" t="s">
        <v>376</v>
      </c>
      <c r="H569" s="1" t="s">
        <v>29</v>
      </c>
      <c r="I569">
        <v>2</v>
      </c>
    </row>
    <row r="570" spans="1:9" x14ac:dyDescent="0.55000000000000004">
      <c r="A570">
        <v>20</v>
      </c>
      <c r="B570" s="1" t="s">
        <v>479</v>
      </c>
      <c r="C570" s="1" t="s">
        <v>2</v>
      </c>
      <c r="D570">
        <v>1</v>
      </c>
      <c r="E570" s="1" t="s">
        <v>226</v>
      </c>
      <c r="F570">
        <v>1</v>
      </c>
      <c r="G570" s="1" t="s">
        <v>377</v>
      </c>
      <c r="H570" s="1" t="s">
        <v>28</v>
      </c>
      <c r="I570">
        <v>2</v>
      </c>
    </row>
    <row r="571" spans="1:9" x14ac:dyDescent="0.55000000000000004">
      <c r="A571">
        <v>20</v>
      </c>
      <c r="B571" s="1" t="s">
        <v>479</v>
      </c>
      <c r="C571" s="1" t="s">
        <v>2</v>
      </c>
      <c r="D571">
        <v>1</v>
      </c>
      <c r="E571" s="1" t="s">
        <v>229</v>
      </c>
      <c r="F571">
        <v>5</v>
      </c>
      <c r="G571" s="1" t="s">
        <v>376</v>
      </c>
      <c r="H571" s="1" t="s">
        <v>28</v>
      </c>
      <c r="I571">
        <v>2</v>
      </c>
    </row>
    <row r="572" spans="1:9" x14ac:dyDescent="0.55000000000000004">
      <c r="A572">
        <v>20</v>
      </c>
      <c r="B572" s="1" t="s">
        <v>479</v>
      </c>
      <c r="C572" s="1" t="s">
        <v>2</v>
      </c>
      <c r="D572">
        <v>1</v>
      </c>
      <c r="E572" s="1" t="s">
        <v>231</v>
      </c>
      <c r="F572">
        <v>1</v>
      </c>
      <c r="G572" s="1" t="s">
        <v>375</v>
      </c>
      <c r="H572" s="1" t="s">
        <v>29</v>
      </c>
      <c r="I572">
        <v>2</v>
      </c>
    </row>
    <row r="573" spans="1:9" x14ac:dyDescent="0.55000000000000004">
      <c r="A573">
        <v>20</v>
      </c>
      <c r="B573" s="1" t="s">
        <v>479</v>
      </c>
      <c r="C573" s="1" t="s">
        <v>2</v>
      </c>
      <c r="D573">
        <v>1</v>
      </c>
      <c r="E573" s="1" t="s">
        <v>286</v>
      </c>
      <c r="F573">
        <v>1</v>
      </c>
      <c r="G573" s="1" t="s">
        <v>375</v>
      </c>
      <c r="H573" s="1" t="s">
        <v>28</v>
      </c>
      <c r="I573">
        <v>2</v>
      </c>
    </row>
    <row r="574" spans="1:9" x14ac:dyDescent="0.55000000000000004">
      <c r="A574">
        <v>20</v>
      </c>
      <c r="B574" s="1" t="s">
        <v>479</v>
      </c>
      <c r="C574" s="1" t="s">
        <v>2</v>
      </c>
      <c r="D574">
        <v>1</v>
      </c>
      <c r="E574" s="1" t="s">
        <v>290</v>
      </c>
      <c r="F574">
        <v>6</v>
      </c>
      <c r="G574" s="1" t="s">
        <v>375</v>
      </c>
      <c r="H574" s="1" t="s">
        <v>28</v>
      </c>
      <c r="I574">
        <v>2</v>
      </c>
    </row>
    <row r="575" spans="1:9" x14ac:dyDescent="0.55000000000000004">
      <c r="A575">
        <v>20</v>
      </c>
      <c r="B575" s="1" t="s">
        <v>479</v>
      </c>
      <c r="C575" s="1" t="s">
        <v>2</v>
      </c>
      <c r="D575">
        <v>1</v>
      </c>
      <c r="E575" s="1" t="s">
        <v>294</v>
      </c>
      <c r="F575">
        <v>1</v>
      </c>
      <c r="G575" s="1" t="s">
        <v>376</v>
      </c>
      <c r="H575" s="1" t="s">
        <v>28</v>
      </c>
      <c r="I575">
        <v>2</v>
      </c>
    </row>
    <row r="576" spans="1:9" x14ac:dyDescent="0.55000000000000004">
      <c r="A576">
        <v>20</v>
      </c>
      <c r="B576" s="1" t="s">
        <v>479</v>
      </c>
      <c r="C576" s="1" t="s">
        <v>2</v>
      </c>
      <c r="D576">
        <v>1</v>
      </c>
      <c r="E576" s="1" t="s">
        <v>295</v>
      </c>
      <c r="F576">
        <v>1</v>
      </c>
      <c r="G576" s="1" t="s">
        <v>376</v>
      </c>
      <c r="H576" s="1" t="s">
        <v>28</v>
      </c>
      <c r="I576">
        <v>2</v>
      </c>
    </row>
    <row r="577" spans="1:9" x14ac:dyDescent="0.55000000000000004">
      <c r="A577">
        <v>20</v>
      </c>
      <c r="B577" s="1" t="s">
        <v>479</v>
      </c>
      <c r="C577" s="1" t="s">
        <v>2</v>
      </c>
      <c r="D577">
        <v>1</v>
      </c>
      <c r="E577" s="1" t="s">
        <v>317</v>
      </c>
      <c r="F577">
        <v>1</v>
      </c>
      <c r="G577" s="1" t="s">
        <v>377</v>
      </c>
      <c r="H577" s="1" t="s">
        <v>29</v>
      </c>
      <c r="I577">
        <v>2</v>
      </c>
    </row>
    <row r="578" spans="1:9" x14ac:dyDescent="0.55000000000000004">
      <c r="A578">
        <v>20</v>
      </c>
      <c r="B578" s="1" t="s">
        <v>479</v>
      </c>
      <c r="C578" s="1" t="s">
        <v>2</v>
      </c>
      <c r="D578">
        <v>1</v>
      </c>
      <c r="E578" s="1" t="s">
        <v>320</v>
      </c>
      <c r="F578">
        <v>1</v>
      </c>
      <c r="G578" s="1" t="s">
        <v>377</v>
      </c>
      <c r="H578" s="1" t="s">
        <v>28</v>
      </c>
      <c r="I578">
        <v>2</v>
      </c>
    </row>
    <row r="579" spans="1:9" x14ac:dyDescent="0.55000000000000004">
      <c r="A579">
        <v>20</v>
      </c>
      <c r="B579" s="1" t="s">
        <v>479</v>
      </c>
      <c r="C579" s="1" t="s">
        <v>2</v>
      </c>
      <c r="D579">
        <v>1</v>
      </c>
      <c r="E579" s="1" t="s">
        <v>323</v>
      </c>
      <c r="F579">
        <v>5</v>
      </c>
      <c r="G579" s="1" t="s">
        <v>376</v>
      </c>
      <c r="H579" s="1" t="s">
        <v>29</v>
      </c>
      <c r="I579">
        <v>2</v>
      </c>
    </row>
    <row r="580" spans="1:9" x14ac:dyDescent="0.55000000000000004">
      <c r="A580">
        <v>20</v>
      </c>
      <c r="B580" s="1" t="s">
        <v>479</v>
      </c>
      <c r="C580" s="1" t="s">
        <v>2</v>
      </c>
      <c r="D580">
        <v>1</v>
      </c>
      <c r="E580" s="1" t="s">
        <v>327</v>
      </c>
      <c r="F580">
        <v>1</v>
      </c>
      <c r="G580" s="1" t="s">
        <v>376</v>
      </c>
      <c r="H580" s="1" t="s">
        <v>29</v>
      </c>
      <c r="I580">
        <v>2</v>
      </c>
    </row>
    <row r="581" spans="1:9" x14ac:dyDescent="0.55000000000000004">
      <c r="A581">
        <v>20</v>
      </c>
      <c r="B581" s="1" t="s">
        <v>479</v>
      </c>
      <c r="C581" s="1" t="s">
        <v>2</v>
      </c>
      <c r="D581">
        <v>1</v>
      </c>
      <c r="E581" s="1" t="s">
        <v>331</v>
      </c>
      <c r="F581">
        <v>7</v>
      </c>
      <c r="G581" s="1" t="s">
        <v>376</v>
      </c>
      <c r="H581" s="1" t="s">
        <v>29</v>
      </c>
      <c r="I581">
        <v>2</v>
      </c>
    </row>
    <row r="582" spans="1:9" x14ac:dyDescent="0.55000000000000004">
      <c r="A582">
        <v>21</v>
      </c>
      <c r="B582" s="1" t="s">
        <v>480</v>
      </c>
      <c r="C582" s="1" t="s">
        <v>2</v>
      </c>
      <c r="D582">
        <v>1</v>
      </c>
      <c r="E582" s="1" t="s">
        <v>105</v>
      </c>
      <c r="F582">
        <v>1</v>
      </c>
      <c r="G582" s="1" t="s">
        <v>377</v>
      </c>
      <c r="H582" s="1" t="s">
        <v>29</v>
      </c>
      <c r="I582">
        <v>2</v>
      </c>
    </row>
    <row r="583" spans="1:9" x14ac:dyDescent="0.55000000000000004">
      <c r="A583">
        <v>21</v>
      </c>
      <c r="B583" s="1" t="s">
        <v>480</v>
      </c>
      <c r="C583" s="1" t="s">
        <v>2</v>
      </c>
      <c r="D583">
        <v>1</v>
      </c>
      <c r="E583" s="1" t="s">
        <v>108</v>
      </c>
      <c r="F583">
        <v>6</v>
      </c>
      <c r="G583" s="1" t="s">
        <v>377</v>
      </c>
      <c r="H583" s="1" t="s">
        <v>29</v>
      </c>
      <c r="I583">
        <v>2</v>
      </c>
    </row>
    <row r="584" spans="1:9" x14ac:dyDescent="0.55000000000000004">
      <c r="A584">
        <v>21</v>
      </c>
      <c r="B584" s="1" t="s">
        <v>480</v>
      </c>
      <c r="C584" s="1" t="s">
        <v>2</v>
      </c>
      <c r="D584">
        <v>1</v>
      </c>
      <c r="E584" s="1" t="s">
        <v>112</v>
      </c>
      <c r="F584">
        <v>1</v>
      </c>
      <c r="G584" s="1" t="s">
        <v>377</v>
      </c>
      <c r="H584" s="1" t="s">
        <v>29</v>
      </c>
      <c r="I584">
        <v>2</v>
      </c>
    </row>
    <row r="585" spans="1:9" x14ac:dyDescent="0.55000000000000004">
      <c r="A585">
        <v>21</v>
      </c>
      <c r="B585" s="1" t="s">
        <v>480</v>
      </c>
      <c r="C585" s="1" t="s">
        <v>2</v>
      </c>
      <c r="D585">
        <v>1</v>
      </c>
      <c r="E585" s="1" t="s">
        <v>116</v>
      </c>
      <c r="F585">
        <v>1</v>
      </c>
      <c r="G585" s="1" t="s">
        <v>377</v>
      </c>
      <c r="H585" s="1" t="s">
        <v>29</v>
      </c>
      <c r="I585">
        <v>2</v>
      </c>
    </row>
    <row r="586" spans="1:9" x14ac:dyDescent="0.55000000000000004">
      <c r="A586">
        <v>21</v>
      </c>
      <c r="B586" s="1" t="s">
        <v>480</v>
      </c>
      <c r="C586" s="1" t="s">
        <v>2</v>
      </c>
      <c r="D586">
        <v>1</v>
      </c>
      <c r="E586" s="1" t="s">
        <v>120</v>
      </c>
      <c r="F586">
        <v>1</v>
      </c>
      <c r="G586" s="1" t="s">
        <v>377</v>
      </c>
      <c r="H586" s="1" t="s">
        <v>28</v>
      </c>
      <c r="I586">
        <v>2</v>
      </c>
    </row>
    <row r="587" spans="1:9" x14ac:dyDescent="0.55000000000000004">
      <c r="A587">
        <v>21</v>
      </c>
      <c r="B587" s="1" t="s">
        <v>480</v>
      </c>
      <c r="C587" s="1" t="s">
        <v>2</v>
      </c>
      <c r="D587">
        <v>1</v>
      </c>
      <c r="E587" s="1" t="s">
        <v>123</v>
      </c>
      <c r="F587">
        <v>3</v>
      </c>
      <c r="G587" s="1" t="s">
        <v>376</v>
      </c>
      <c r="H587" s="1" t="s">
        <v>28</v>
      </c>
      <c r="I587">
        <v>2</v>
      </c>
    </row>
    <row r="588" spans="1:9" x14ac:dyDescent="0.55000000000000004">
      <c r="A588">
        <v>21</v>
      </c>
      <c r="B588" s="1" t="s">
        <v>480</v>
      </c>
      <c r="C588" s="1" t="s">
        <v>2</v>
      </c>
      <c r="D588">
        <v>1</v>
      </c>
      <c r="E588" s="1" t="s">
        <v>127</v>
      </c>
      <c r="F588">
        <v>3</v>
      </c>
      <c r="G588" s="1" t="s">
        <v>375</v>
      </c>
      <c r="H588" s="1" t="s">
        <v>28</v>
      </c>
      <c r="I588">
        <v>2</v>
      </c>
    </row>
    <row r="589" spans="1:9" x14ac:dyDescent="0.55000000000000004">
      <c r="A589">
        <v>21</v>
      </c>
      <c r="B589" s="1" t="s">
        <v>480</v>
      </c>
      <c r="C589" s="1" t="s">
        <v>2</v>
      </c>
      <c r="D589">
        <v>1</v>
      </c>
      <c r="E589" s="1" t="s">
        <v>131</v>
      </c>
      <c r="F589">
        <v>1</v>
      </c>
      <c r="G589" s="1" t="s">
        <v>375</v>
      </c>
      <c r="H589" s="1" t="s">
        <v>29</v>
      </c>
      <c r="I589">
        <v>2</v>
      </c>
    </row>
    <row r="590" spans="1:9" x14ac:dyDescent="0.55000000000000004">
      <c r="A590">
        <v>21</v>
      </c>
      <c r="B590" s="1" t="s">
        <v>480</v>
      </c>
      <c r="C590" s="1" t="s">
        <v>2</v>
      </c>
      <c r="D590">
        <v>1</v>
      </c>
      <c r="E590" s="1" t="s">
        <v>135</v>
      </c>
      <c r="F590">
        <v>1</v>
      </c>
      <c r="G590" s="1" t="s">
        <v>375</v>
      </c>
      <c r="H590" s="1" t="s">
        <v>28</v>
      </c>
      <c r="I590">
        <v>2</v>
      </c>
    </row>
    <row r="591" spans="1:9" x14ac:dyDescent="0.55000000000000004">
      <c r="A591">
        <v>21</v>
      </c>
      <c r="B591" s="1" t="s">
        <v>480</v>
      </c>
      <c r="C591" s="1" t="s">
        <v>2</v>
      </c>
      <c r="D591">
        <v>1</v>
      </c>
      <c r="E591" s="1" t="s">
        <v>139</v>
      </c>
      <c r="F591">
        <v>1</v>
      </c>
      <c r="G591" s="1" t="s">
        <v>376</v>
      </c>
      <c r="H591" s="1" t="s">
        <v>28</v>
      </c>
      <c r="I591">
        <v>2</v>
      </c>
    </row>
    <row r="592" spans="1:9" x14ac:dyDescent="0.55000000000000004">
      <c r="A592">
        <v>21</v>
      </c>
      <c r="B592" s="1" t="s">
        <v>480</v>
      </c>
      <c r="C592" s="1" t="s">
        <v>2</v>
      </c>
      <c r="D592">
        <v>1</v>
      </c>
      <c r="E592" s="1" t="s">
        <v>141</v>
      </c>
      <c r="F592">
        <v>1</v>
      </c>
      <c r="G592" s="1" t="s">
        <v>376</v>
      </c>
      <c r="H592" s="1" t="s">
        <v>29</v>
      </c>
      <c r="I592">
        <v>2</v>
      </c>
    </row>
    <row r="593" spans="1:9" x14ac:dyDescent="0.55000000000000004">
      <c r="A593">
        <v>21</v>
      </c>
      <c r="B593" s="1" t="s">
        <v>480</v>
      </c>
      <c r="C593" s="1" t="s">
        <v>2</v>
      </c>
      <c r="D593">
        <v>1</v>
      </c>
      <c r="E593" s="1" t="s">
        <v>145</v>
      </c>
      <c r="F593">
        <v>1</v>
      </c>
      <c r="G593" s="1" t="s">
        <v>376</v>
      </c>
      <c r="H593" s="1" t="s">
        <v>28</v>
      </c>
      <c r="I593">
        <v>2</v>
      </c>
    </row>
    <row r="594" spans="1:9" x14ac:dyDescent="0.55000000000000004">
      <c r="A594">
        <v>21</v>
      </c>
      <c r="B594" s="1" t="s">
        <v>480</v>
      </c>
      <c r="C594" s="1" t="s">
        <v>2</v>
      </c>
      <c r="D594">
        <v>1</v>
      </c>
      <c r="E594" s="1" t="s">
        <v>147</v>
      </c>
      <c r="F594">
        <v>1</v>
      </c>
      <c r="G594" s="1" t="s">
        <v>376</v>
      </c>
      <c r="H594" s="1" t="s">
        <v>28</v>
      </c>
      <c r="I594">
        <v>2</v>
      </c>
    </row>
    <row r="595" spans="1:9" x14ac:dyDescent="0.55000000000000004">
      <c r="A595">
        <v>21</v>
      </c>
      <c r="B595" s="1" t="s">
        <v>480</v>
      </c>
      <c r="C595" s="1" t="s">
        <v>2</v>
      </c>
      <c r="D595">
        <v>1</v>
      </c>
      <c r="E595" s="1" t="s">
        <v>214</v>
      </c>
      <c r="F595">
        <v>2</v>
      </c>
      <c r="G595" s="1" t="s">
        <v>377</v>
      </c>
      <c r="H595" s="1" t="s">
        <v>29</v>
      </c>
      <c r="I595">
        <v>2</v>
      </c>
    </row>
    <row r="596" spans="1:9" x14ac:dyDescent="0.55000000000000004">
      <c r="A596">
        <v>21</v>
      </c>
      <c r="B596" s="1" t="s">
        <v>480</v>
      </c>
      <c r="C596" s="1" t="s">
        <v>2</v>
      </c>
      <c r="D596">
        <v>1</v>
      </c>
      <c r="E596" s="1" t="s">
        <v>217</v>
      </c>
      <c r="F596">
        <v>1</v>
      </c>
      <c r="G596" s="1" t="s">
        <v>377</v>
      </c>
      <c r="H596" s="1" t="s">
        <v>29</v>
      </c>
      <c r="I596">
        <v>2</v>
      </c>
    </row>
    <row r="597" spans="1:9" x14ac:dyDescent="0.55000000000000004">
      <c r="A597">
        <v>21</v>
      </c>
      <c r="B597" s="1" t="s">
        <v>480</v>
      </c>
      <c r="C597" s="1" t="s">
        <v>2</v>
      </c>
      <c r="D597">
        <v>1</v>
      </c>
      <c r="E597" s="1" t="s">
        <v>220</v>
      </c>
      <c r="F597">
        <v>1</v>
      </c>
      <c r="G597" s="1" t="s">
        <v>377</v>
      </c>
      <c r="H597" s="1" t="s">
        <v>29</v>
      </c>
      <c r="I597">
        <v>2</v>
      </c>
    </row>
    <row r="598" spans="1:9" x14ac:dyDescent="0.55000000000000004">
      <c r="A598">
        <v>21</v>
      </c>
      <c r="B598" s="1" t="s">
        <v>480</v>
      </c>
      <c r="C598" s="1" t="s">
        <v>2</v>
      </c>
      <c r="D598">
        <v>1</v>
      </c>
      <c r="E598" s="1" t="s">
        <v>223</v>
      </c>
      <c r="F598">
        <v>1</v>
      </c>
      <c r="G598" s="1" t="s">
        <v>376</v>
      </c>
      <c r="H598" s="1" t="s">
        <v>29</v>
      </c>
      <c r="I598">
        <v>2</v>
      </c>
    </row>
    <row r="599" spans="1:9" x14ac:dyDescent="0.55000000000000004">
      <c r="A599">
        <v>21</v>
      </c>
      <c r="B599" s="1" t="s">
        <v>480</v>
      </c>
      <c r="C599" s="1" t="s">
        <v>2</v>
      </c>
      <c r="D599">
        <v>1</v>
      </c>
      <c r="E599" s="1" t="s">
        <v>226</v>
      </c>
      <c r="F599">
        <v>1</v>
      </c>
      <c r="G599" s="1" t="s">
        <v>377</v>
      </c>
      <c r="H599" s="1" t="s">
        <v>28</v>
      </c>
      <c r="I599">
        <v>2</v>
      </c>
    </row>
    <row r="600" spans="1:9" x14ac:dyDescent="0.55000000000000004">
      <c r="A600">
        <v>21</v>
      </c>
      <c r="B600" s="1" t="s">
        <v>480</v>
      </c>
      <c r="C600" s="1" t="s">
        <v>2</v>
      </c>
      <c r="D600">
        <v>1</v>
      </c>
      <c r="E600" s="1" t="s">
        <v>229</v>
      </c>
      <c r="F600">
        <v>1</v>
      </c>
      <c r="G600" s="1" t="s">
        <v>376</v>
      </c>
      <c r="H600" s="1" t="s">
        <v>28</v>
      </c>
      <c r="I600">
        <v>2</v>
      </c>
    </row>
    <row r="601" spans="1:9" x14ac:dyDescent="0.55000000000000004">
      <c r="A601">
        <v>21</v>
      </c>
      <c r="B601" s="1" t="s">
        <v>480</v>
      </c>
      <c r="C601" s="1" t="s">
        <v>2</v>
      </c>
      <c r="D601">
        <v>1</v>
      </c>
      <c r="E601" s="1" t="s">
        <v>231</v>
      </c>
      <c r="F601">
        <v>1</v>
      </c>
      <c r="G601" s="1" t="s">
        <v>375</v>
      </c>
      <c r="H601" s="1" t="s">
        <v>29</v>
      </c>
      <c r="I601">
        <v>2</v>
      </c>
    </row>
    <row r="602" spans="1:9" x14ac:dyDescent="0.55000000000000004">
      <c r="A602">
        <v>21</v>
      </c>
      <c r="B602" s="1" t="s">
        <v>480</v>
      </c>
      <c r="C602" s="1" t="s">
        <v>2</v>
      </c>
      <c r="D602">
        <v>1</v>
      </c>
      <c r="E602" s="1" t="s">
        <v>286</v>
      </c>
      <c r="F602">
        <v>1</v>
      </c>
      <c r="G602" s="1" t="s">
        <v>375</v>
      </c>
      <c r="H602" s="1" t="s">
        <v>28</v>
      </c>
      <c r="I602">
        <v>2</v>
      </c>
    </row>
    <row r="603" spans="1:9" x14ac:dyDescent="0.55000000000000004">
      <c r="A603">
        <v>21</v>
      </c>
      <c r="B603" s="1" t="s">
        <v>480</v>
      </c>
      <c r="C603" s="1" t="s">
        <v>2</v>
      </c>
      <c r="D603">
        <v>1</v>
      </c>
      <c r="E603" s="1" t="s">
        <v>290</v>
      </c>
      <c r="F603">
        <v>1</v>
      </c>
      <c r="G603" s="1" t="s">
        <v>375</v>
      </c>
      <c r="H603" s="1" t="s">
        <v>28</v>
      </c>
      <c r="I603">
        <v>2</v>
      </c>
    </row>
    <row r="604" spans="1:9" x14ac:dyDescent="0.55000000000000004">
      <c r="A604">
        <v>21</v>
      </c>
      <c r="B604" s="1" t="s">
        <v>480</v>
      </c>
      <c r="C604" s="1" t="s">
        <v>2</v>
      </c>
      <c r="D604">
        <v>1</v>
      </c>
      <c r="E604" s="1" t="s">
        <v>294</v>
      </c>
      <c r="F604">
        <v>1</v>
      </c>
      <c r="G604" s="1" t="s">
        <v>376</v>
      </c>
      <c r="H604" s="1" t="s">
        <v>28</v>
      </c>
      <c r="I604">
        <v>2</v>
      </c>
    </row>
    <row r="605" spans="1:9" x14ac:dyDescent="0.55000000000000004">
      <c r="A605">
        <v>21</v>
      </c>
      <c r="B605" s="1" t="s">
        <v>480</v>
      </c>
      <c r="C605" s="1" t="s">
        <v>2</v>
      </c>
      <c r="D605">
        <v>1</v>
      </c>
      <c r="E605" s="1" t="s">
        <v>295</v>
      </c>
      <c r="F605">
        <v>1</v>
      </c>
      <c r="G605" s="1" t="s">
        <v>376</v>
      </c>
      <c r="H605" s="1" t="s">
        <v>28</v>
      </c>
      <c r="I605">
        <v>2</v>
      </c>
    </row>
    <row r="606" spans="1:9" x14ac:dyDescent="0.55000000000000004">
      <c r="A606">
        <v>21</v>
      </c>
      <c r="B606" s="1" t="s">
        <v>480</v>
      </c>
      <c r="C606" s="1" t="s">
        <v>2</v>
      </c>
      <c r="D606">
        <v>1</v>
      </c>
      <c r="E606" s="1" t="s">
        <v>317</v>
      </c>
      <c r="F606">
        <v>1</v>
      </c>
      <c r="G606" s="1" t="s">
        <v>377</v>
      </c>
      <c r="H606" s="1" t="s">
        <v>29</v>
      </c>
      <c r="I606">
        <v>2</v>
      </c>
    </row>
    <row r="607" spans="1:9" x14ac:dyDescent="0.55000000000000004">
      <c r="A607">
        <v>21</v>
      </c>
      <c r="B607" s="1" t="s">
        <v>480</v>
      </c>
      <c r="C607" s="1" t="s">
        <v>2</v>
      </c>
      <c r="D607">
        <v>1</v>
      </c>
      <c r="E607" s="1" t="s">
        <v>320</v>
      </c>
      <c r="F607">
        <v>1</v>
      </c>
      <c r="G607" s="1" t="s">
        <v>377</v>
      </c>
      <c r="H607" s="1" t="s">
        <v>28</v>
      </c>
      <c r="I607">
        <v>2</v>
      </c>
    </row>
    <row r="608" spans="1:9" x14ac:dyDescent="0.55000000000000004">
      <c r="A608">
        <v>21</v>
      </c>
      <c r="B608" s="1" t="s">
        <v>480</v>
      </c>
      <c r="C608" s="1" t="s">
        <v>2</v>
      </c>
      <c r="D608">
        <v>1</v>
      </c>
      <c r="E608" s="1" t="s">
        <v>323</v>
      </c>
      <c r="F608">
        <v>5</v>
      </c>
      <c r="G608" s="1" t="s">
        <v>376</v>
      </c>
      <c r="H608" s="1" t="s">
        <v>29</v>
      </c>
      <c r="I608">
        <v>2</v>
      </c>
    </row>
    <row r="609" spans="1:9" x14ac:dyDescent="0.55000000000000004">
      <c r="A609">
        <v>21</v>
      </c>
      <c r="B609" s="1" t="s">
        <v>480</v>
      </c>
      <c r="C609" s="1" t="s">
        <v>2</v>
      </c>
      <c r="D609">
        <v>1</v>
      </c>
      <c r="E609" s="1" t="s">
        <v>327</v>
      </c>
      <c r="F609">
        <v>1</v>
      </c>
      <c r="G609" s="1" t="s">
        <v>376</v>
      </c>
      <c r="H609" s="1" t="s">
        <v>29</v>
      </c>
      <c r="I609">
        <v>2</v>
      </c>
    </row>
    <row r="610" spans="1:9" x14ac:dyDescent="0.55000000000000004">
      <c r="A610">
        <v>21</v>
      </c>
      <c r="B610" s="1" t="s">
        <v>480</v>
      </c>
      <c r="C610" s="1" t="s">
        <v>2</v>
      </c>
      <c r="D610">
        <v>1</v>
      </c>
      <c r="E610" s="1" t="s">
        <v>331</v>
      </c>
      <c r="F610">
        <v>1</v>
      </c>
      <c r="G610" s="1" t="s">
        <v>376</v>
      </c>
      <c r="H610" s="1" t="s">
        <v>29</v>
      </c>
      <c r="I610">
        <v>2</v>
      </c>
    </row>
    <row r="611" spans="1:9" x14ac:dyDescent="0.55000000000000004">
      <c r="A611">
        <v>22</v>
      </c>
      <c r="B611" s="1" t="s">
        <v>481</v>
      </c>
      <c r="C611" s="1" t="s">
        <v>1</v>
      </c>
      <c r="D611">
        <v>2</v>
      </c>
      <c r="E611" s="1" t="s">
        <v>105</v>
      </c>
      <c r="F611">
        <v>2</v>
      </c>
      <c r="G611" s="1" t="s">
        <v>377</v>
      </c>
      <c r="H611" s="1" t="s">
        <v>29</v>
      </c>
      <c r="I611">
        <v>2</v>
      </c>
    </row>
    <row r="612" spans="1:9" x14ac:dyDescent="0.55000000000000004">
      <c r="A612">
        <v>22</v>
      </c>
      <c r="B612" s="1" t="s">
        <v>481</v>
      </c>
      <c r="C612" s="1" t="s">
        <v>1</v>
      </c>
      <c r="D612">
        <v>2</v>
      </c>
      <c r="E612" s="1" t="s">
        <v>108</v>
      </c>
      <c r="F612">
        <v>2</v>
      </c>
      <c r="G612" s="1" t="s">
        <v>377</v>
      </c>
      <c r="H612" s="1" t="s">
        <v>29</v>
      </c>
      <c r="I612">
        <v>2</v>
      </c>
    </row>
    <row r="613" spans="1:9" x14ac:dyDescent="0.55000000000000004">
      <c r="A613">
        <v>22</v>
      </c>
      <c r="B613" s="1" t="s">
        <v>481</v>
      </c>
      <c r="C613" s="1" t="s">
        <v>1</v>
      </c>
      <c r="D613">
        <v>2</v>
      </c>
      <c r="E613" s="1" t="s">
        <v>112</v>
      </c>
      <c r="F613">
        <v>2</v>
      </c>
      <c r="G613" s="1" t="s">
        <v>377</v>
      </c>
      <c r="H613" s="1" t="s">
        <v>29</v>
      </c>
      <c r="I613">
        <v>2</v>
      </c>
    </row>
    <row r="614" spans="1:9" x14ac:dyDescent="0.55000000000000004">
      <c r="A614">
        <v>22</v>
      </c>
      <c r="B614" s="1" t="s">
        <v>481</v>
      </c>
      <c r="C614" s="1" t="s">
        <v>1</v>
      </c>
      <c r="D614">
        <v>2</v>
      </c>
      <c r="E614" s="1" t="s">
        <v>116</v>
      </c>
      <c r="F614">
        <v>2</v>
      </c>
      <c r="G614" s="1" t="s">
        <v>377</v>
      </c>
      <c r="H614" s="1" t="s">
        <v>29</v>
      </c>
      <c r="I614">
        <v>2</v>
      </c>
    </row>
    <row r="615" spans="1:9" x14ac:dyDescent="0.55000000000000004">
      <c r="A615">
        <v>22</v>
      </c>
      <c r="B615" s="1" t="s">
        <v>481</v>
      </c>
      <c r="C615" s="1" t="s">
        <v>1</v>
      </c>
      <c r="D615">
        <v>2</v>
      </c>
      <c r="E615" s="1" t="s">
        <v>120</v>
      </c>
      <c r="F615">
        <v>2</v>
      </c>
      <c r="G615" s="1" t="s">
        <v>377</v>
      </c>
      <c r="H615" s="1" t="s">
        <v>28</v>
      </c>
      <c r="I615">
        <v>2</v>
      </c>
    </row>
    <row r="616" spans="1:9" x14ac:dyDescent="0.55000000000000004">
      <c r="A616">
        <v>22</v>
      </c>
      <c r="B616" s="1" t="s">
        <v>481</v>
      </c>
      <c r="C616" s="1" t="s">
        <v>1</v>
      </c>
      <c r="D616">
        <v>2</v>
      </c>
      <c r="E616" s="1" t="s">
        <v>123</v>
      </c>
      <c r="F616">
        <v>2</v>
      </c>
      <c r="G616" s="1" t="s">
        <v>376</v>
      </c>
      <c r="H616" s="1" t="s">
        <v>28</v>
      </c>
      <c r="I616">
        <v>2</v>
      </c>
    </row>
    <row r="617" spans="1:9" x14ac:dyDescent="0.55000000000000004">
      <c r="A617">
        <v>22</v>
      </c>
      <c r="B617" s="1" t="s">
        <v>481</v>
      </c>
      <c r="C617" s="1" t="s">
        <v>1</v>
      </c>
      <c r="D617">
        <v>2</v>
      </c>
      <c r="E617" s="1" t="s">
        <v>127</v>
      </c>
      <c r="F617">
        <v>2</v>
      </c>
      <c r="G617" s="1" t="s">
        <v>375</v>
      </c>
      <c r="H617" s="1" t="s">
        <v>28</v>
      </c>
      <c r="I617">
        <v>2</v>
      </c>
    </row>
    <row r="618" spans="1:9" x14ac:dyDescent="0.55000000000000004">
      <c r="A618">
        <v>22</v>
      </c>
      <c r="B618" s="1" t="s">
        <v>481</v>
      </c>
      <c r="C618" s="1" t="s">
        <v>1</v>
      </c>
      <c r="D618">
        <v>2</v>
      </c>
      <c r="E618" s="1" t="s">
        <v>131</v>
      </c>
      <c r="F618">
        <v>2</v>
      </c>
      <c r="G618" s="1" t="s">
        <v>375</v>
      </c>
      <c r="H618" s="1" t="s">
        <v>29</v>
      </c>
      <c r="I618">
        <v>2</v>
      </c>
    </row>
    <row r="619" spans="1:9" x14ac:dyDescent="0.55000000000000004">
      <c r="A619">
        <v>22</v>
      </c>
      <c r="B619" s="1" t="s">
        <v>481</v>
      </c>
      <c r="C619" s="1" t="s">
        <v>1</v>
      </c>
      <c r="D619">
        <v>2</v>
      </c>
      <c r="E619" s="1" t="s">
        <v>135</v>
      </c>
      <c r="F619">
        <v>2</v>
      </c>
      <c r="G619" s="1" t="s">
        <v>375</v>
      </c>
      <c r="H619" s="1" t="s">
        <v>28</v>
      </c>
      <c r="I619">
        <v>2</v>
      </c>
    </row>
    <row r="620" spans="1:9" x14ac:dyDescent="0.55000000000000004">
      <c r="A620">
        <v>22</v>
      </c>
      <c r="B620" s="1" t="s">
        <v>481</v>
      </c>
      <c r="C620" s="1" t="s">
        <v>1</v>
      </c>
      <c r="D620">
        <v>2</v>
      </c>
      <c r="E620" s="1" t="s">
        <v>139</v>
      </c>
      <c r="F620">
        <v>2</v>
      </c>
      <c r="G620" s="1" t="s">
        <v>376</v>
      </c>
      <c r="H620" s="1" t="s">
        <v>28</v>
      </c>
      <c r="I620">
        <v>2</v>
      </c>
    </row>
    <row r="621" spans="1:9" x14ac:dyDescent="0.55000000000000004">
      <c r="A621">
        <v>22</v>
      </c>
      <c r="B621" s="1" t="s">
        <v>481</v>
      </c>
      <c r="C621" s="1" t="s">
        <v>1</v>
      </c>
      <c r="D621">
        <v>2</v>
      </c>
      <c r="E621" s="1" t="s">
        <v>141</v>
      </c>
      <c r="F621">
        <v>2</v>
      </c>
      <c r="G621" s="1" t="s">
        <v>376</v>
      </c>
      <c r="H621" s="1" t="s">
        <v>29</v>
      </c>
      <c r="I621">
        <v>2</v>
      </c>
    </row>
    <row r="622" spans="1:9" x14ac:dyDescent="0.55000000000000004">
      <c r="A622">
        <v>22</v>
      </c>
      <c r="B622" s="1" t="s">
        <v>481</v>
      </c>
      <c r="C622" s="1" t="s">
        <v>1</v>
      </c>
      <c r="D622">
        <v>2</v>
      </c>
      <c r="E622" s="1" t="s">
        <v>145</v>
      </c>
      <c r="F622">
        <v>2</v>
      </c>
      <c r="G622" s="1" t="s">
        <v>376</v>
      </c>
      <c r="H622" s="1" t="s">
        <v>28</v>
      </c>
      <c r="I622">
        <v>2</v>
      </c>
    </row>
    <row r="623" spans="1:9" x14ac:dyDescent="0.55000000000000004">
      <c r="A623">
        <v>22</v>
      </c>
      <c r="B623" s="1" t="s">
        <v>481</v>
      </c>
      <c r="C623" s="1" t="s">
        <v>1</v>
      </c>
      <c r="D623">
        <v>2</v>
      </c>
      <c r="E623" s="1" t="s">
        <v>147</v>
      </c>
      <c r="F623">
        <v>2</v>
      </c>
      <c r="G623" s="1" t="s">
        <v>376</v>
      </c>
      <c r="H623" s="1" t="s">
        <v>28</v>
      </c>
      <c r="I623">
        <v>2</v>
      </c>
    </row>
    <row r="624" spans="1:9" x14ac:dyDescent="0.55000000000000004">
      <c r="A624">
        <v>22</v>
      </c>
      <c r="B624" s="1" t="s">
        <v>481</v>
      </c>
      <c r="C624" s="1" t="s">
        <v>1</v>
      </c>
      <c r="D624">
        <v>2</v>
      </c>
      <c r="E624" s="1" t="s">
        <v>214</v>
      </c>
      <c r="F624">
        <v>2</v>
      </c>
      <c r="G624" s="1" t="s">
        <v>377</v>
      </c>
      <c r="H624" s="1" t="s">
        <v>29</v>
      </c>
      <c r="I624">
        <v>2</v>
      </c>
    </row>
    <row r="625" spans="1:9" x14ac:dyDescent="0.55000000000000004">
      <c r="A625">
        <v>22</v>
      </c>
      <c r="B625" s="1" t="s">
        <v>481</v>
      </c>
      <c r="C625" s="1" t="s">
        <v>1</v>
      </c>
      <c r="D625">
        <v>2</v>
      </c>
      <c r="E625" s="1" t="s">
        <v>217</v>
      </c>
      <c r="F625">
        <v>2</v>
      </c>
      <c r="G625" s="1" t="s">
        <v>377</v>
      </c>
      <c r="H625" s="1" t="s">
        <v>29</v>
      </c>
      <c r="I625">
        <v>2</v>
      </c>
    </row>
    <row r="626" spans="1:9" x14ac:dyDescent="0.55000000000000004">
      <c r="A626">
        <v>22</v>
      </c>
      <c r="B626" s="1" t="s">
        <v>481</v>
      </c>
      <c r="C626" s="1" t="s">
        <v>1</v>
      </c>
      <c r="D626">
        <v>2</v>
      </c>
      <c r="E626" s="1" t="s">
        <v>220</v>
      </c>
      <c r="F626">
        <v>2</v>
      </c>
      <c r="G626" s="1" t="s">
        <v>377</v>
      </c>
      <c r="H626" s="1" t="s">
        <v>29</v>
      </c>
      <c r="I626">
        <v>2</v>
      </c>
    </row>
    <row r="627" spans="1:9" x14ac:dyDescent="0.55000000000000004">
      <c r="A627">
        <v>22</v>
      </c>
      <c r="B627" s="1" t="s">
        <v>481</v>
      </c>
      <c r="C627" s="1" t="s">
        <v>1</v>
      </c>
      <c r="D627">
        <v>2</v>
      </c>
      <c r="E627" s="1" t="s">
        <v>223</v>
      </c>
      <c r="F627">
        <v>2</v>
      </c>
      <c r="G627" s="1" t="s">
        <v>376</v>
      </c>
      <c r="H627" s="1" t="s">
        <v>29</v>
      </c>
      <c r="I627">
        <v>2</v>
      </c>
    </row>
    <row r="628" spans="1:9" x14ac:dyDescent="0.55000000000000004">
      <c r="A628">
        <v>22</v>
      </c>
      <c r="B628" s="1" t="s">
        <v>481</v>
      </c>
      <c r="C628" s="1" t="s">
        <v>1</v>
      </c>
      <c r="D628">
        <v>2</v>
      </c>
      <c r="E628" s="1" t="s">
        <v>226</v>
      </c>
      <c r="F628">
        <v>2</v>
      </c>
      <c r="G628" s="1" t="s">
        <v>377</v>
      </c>
      <c r="H628" s="1" t="s">
        <v>28</v>
      </c>
      <c r="I628">
        <v>2</v>
      </c>
    </row>
    <row r="629" spans="1:9" x14ac:dyDescent="0.55000000000000004">
      <c r="A629">
        <v>22</v>
      </c>
      <c r="B629" s="1" t="s">
        <v>481</v>
      </c>
      <c r="C629" s="1" t="s">
        <v>1</v>
      </c>
      <c r="D629">
        <v>2</v>
      </c>
      <c r="E629" s="1" t="s">
        <v>229</v>
      </c>
      <c r="F629">
        <v>2</v>
      </c>
      <c r="G629" s="1" t="s">
        <v>376</v>
      </c>
      <c r="H629" s="1" t="s">
        <v>28</v>
      </c>
      <c r="I629">
        <v>2</v>
      </c>
    </row>
    <row r="630" spans="1:9" x14ac:dyDescent="0.55000000000000004">
      <c r="A630">
        <v>22</v>
      </c>
      <c r="B630" s="1" t="s">
        <v>481</v>
      </c>
      <c r="C630" s="1" t="s">
        <v>1</v>
      </c>
      <c r="D630">
        <v>2</v>
      </c>
      <c r="E630" s="1" t="s">
        <v>231</v>
      </c>
      <c r="F630">
        <v>2</v>
      </c>
      <c r="G630" s="1" t="s">
        <v>375</v>
      </c>
      <c r="H630" s="1" t="s">
        <v>29</v>
      </c>
      <c r="I630">
        <v>2</v>
      </c>
    </row>
    <row r="631" spans="1:9" x14ac:dyDescent="0.55000000000000004">
      <c r="A631">
        <v>22</v>
      </c>
      <c r="B631" s="1" t="s">
        <v>481</v>
      </c>
      <c r="C631" s="1" t="s">
        <v>1</v>
      </c>
      <c r="D631">
        <v>2</v>
      </c>
      <c r="E631" s="1" t="s">
        <v>286</v>
      </c>
      <c r="F631">
        <v>2</v>
      </c>
      <c r="G631" s="1" t="s">
        <v>375</v>
      </c>
      <c r="H631" s="1" t="s">
        <v>28</v>
      </c>
      <c r="I631">
        <v>2</v>
      </c>
    </row>
    <row r="632" spans="1:9" x14ac:dyDescent="0.55000000000000004">
      <c r="A632">
        <v>22</v>
      </c>
      <c r="B632" s="1" t="s">
        <v>481</v>
      </c>
      <c r="C632" s="1" t="s">
        <v>1</v>
      </c>
      <c r="D632">
        <v>2</v>
      </c>
      <c r="E632" s="1" t="s">
        <v>290</v>
      </c>
      <c r="F632">
        <v>2</v>
      </c>
      <c r="G632" s="1" t="s">
        <v>375</v>
      </c>
      <c r="H632" s="1" t="s">
        <v>28</v>
      </c>
      <c r="I632">
        <v>2</v>
      </c>
    </row>
    <row r="633" spans="1:9" x14ac:dyDescent="0.55000000000000004">
      <c r="A633">
        <v>22</v>
      </c>
      <c r="B633" s="1" t="s">
        <v>481</v>
      </c>
      <c r="C633" s="1" t="s">
        <v>1</v>
      </c>
      <c r="D633">
        <v>2</v>
      </c>
      <c r="E633" s="1" t="s">
        <v>294</v>
      </c>
      <c r="F633">
        <v>2</v>
      </c>
      <c r="G633" s="1" t="s">
        <v>376</v>
      </c>
      <c r="H633" s="1" t="s">
        <v>28</v>
      </c>
      <c r="I633">
        <v>2</v>
      </c>
    </row>
    <row r="634" spans="1:9" x14ac:dyDescent="0.55000000000000004">
      <c r="A634">
        <v>22</v>
      </c>
      <c r="B634" s="1" t="s">
        <v>481</v>
      </c>
      <c r="C634" s="1" t="s">
        <v>1</v>
      </c>
      <c r="D634">
        <v>2</v>
      </c>
      <c r="E634" s="1" t="s">
        <v>295</v>
      </c>
      <c r="F634">
        <v>2</v>
      </c>
      <c r="G634" s="1" t="s">
        <v>376</v>
      </c>
      <c r="H634" s="1" t="s">
        <v>28</v>
      </c>
      <c r="I634">
        <v>2</v>
      </c>
    </row>
    <row r="635" spans="1:9" x14ac:dyDescent="0.55000000000000004">
      <c r="A635">
        <v>22</v>
      </c>
      <c r="B635" s="1" t="s">
        <v>481</v>
      </c>
      <c r="C635" s="1" t="s">
        <v>1</v>
      </c>
      <c r="D635">
        <v>2</v>
      </c>
      <c r="E635" s="1" t="s">
        <v>317</v>
      </c>
      <c r="F635">
        <v>2</v>
      </c>
      <c r="G635" s="1" t="s">
        <v>377</v>
      </c>
      <c r="H635" s="1" t="s">
        <v>29</v>
      </c>
      <c r="I635">
        <v>2</v>
      </c>
    </row>
    <row r="636" spans="1:9" x14ac:dyDescent="0.55000000000000004">
      <c r="A636">
        <v>22</v>
      </c>
      <c r="B636" s="1" t="s">
        <v>481</v>
      </c>
      <c r="C636" s="1" t="s">
        <v>1</v>
      </c>
      <c r="D636">
        <v>2</v>
      </c>
      <c r="E636" s="1" t="s">
        <v>320</v>
      </c>
      <c r="F636">
        <v>2</v>
      </c>
      <c r="G636" s="1" t="s">
        <v>377</v>
      </c>
      <c r="H636" s="1" t="s">
        <v>28</v>
      </c>
      <c r="I636">
        <v>2</v>
      </c>
    </row>
    <row r="637" spans="1:9" x14ac:dyDescent="0.55000000000000004">
      <c r="A637">
        <v>22</v>
      </c>
      <c r="B637" s="1" t="s">
        <v>481</v>
      </c>
      <c r="C637" s="1" t="s">
        <v>1</v>
      </c>
      <c r="D637">
        <v>2</v>
      </c>
      <c r="E637" s="1" t="s">
        <v>323</v>
      </c>
      <c r="F637">
        <v>2</v>
      </c>
      <c r="G637" s="1" t="s">
        <v>376</v>
      </c>
      <c r="H637" s="1" t="s">
        <v>29</v>
      </c>
      <c r="I637">
        <v>2</v>
      </c>
    </row>
    <row r="638" spans="1:9" x14ac:dyDescent="0.55000000000000004">
      <c r="A638">
        <v>22</v>
      </c>
      <c r="B638" s="1" t="s">
        <v>481</v>
      </c>
      <c r="C638" s="1" t="s">
        <v>1</v>
      </c>
      <c r="D638">
        <v>2</v>
      </c>
      <c r="E638" s="1" t="s">
        <v>327</v>
      </c>
      <c r="F638">
        <v>2</v>
      </c>
      <c r="G638" s="1" t="s">
        <v>376</v>
      </c>
      <c r="H638" s="1" t="s">
        <v>29</v>
      </c>
      <c r="I638">
        <v>2</v>
      </c>
    </row>
    <row r="639" spans="1:9" x14ac:dyDescent="0.55000000000000004">
      <c r="A639">
        <v>22</v>
      </c>
      <c r="B639" s="1" t="s">
        <v>481</v>
      </c>
      <c r="C639" s="1" t="s">
        <v>1</v>
      </c>
      <c r="D639">
        <v>2</v>
      </c>
      <c r="E639" s="1" t="s">
        <v>331</v>
      </c>
      <c r="F639">
        <v>2</v>
      </c>
      <c r="G639" s="1" t="s">
        <v>376</v>
      </c>
      <c r="H639" s="1" t="s">
        <v>29</v>
      </c>
      <c r="I639">
        <v>2</v>
      </c>
    </row>
    <row r="640" spans="1:9" x14ac:dyDescent="0.55000000000000004">
      <c r="A640">
        <v>23</v>
      </c>
      <c r="B640" s="1" t="s">
        <v>482</v>
      </c>
      <c r="C640" s="1" t="s">
        <v>2</v>
      </c>
      <c r="D640">
        <v>1</v>
      </c>
      <c r="E640" s="1" t="s">
        <v>105</v>
      </c>
      <c r="F640">
        <v>1</v>
      </c>
      <c r="G640" s="1" t="s">
        <v>377</v>
      </c>
      <c r="H640" s="1" t="s">
        <v>29</v>
      </c>
      <c r="I640">
        <v>2</v>
      </c>
    </row>
    <row r="641" spans="1:9" x14ac:dyDescent="0.55000000000000004">
      <c r="A641">
        <v>23</v>
      </c>
      <c r="B641" s="1" t="s">
        <v>482</v>
      </c>
      <c r="C641" s="1" t="s">
        <v>2</v>
      </c>
      <c r="D641">
        <v>1</v>
      </c>
      <c r="E641" s="1" t="s">
        <v>108</v>
      </c>
      <c r="F641">
        <v>1</v>
      </c>
      <c r="G641" s="1" t="s">
        <v>377</v>
      </c>
      <c r="H641" s="1" t="s">
        <v>29</v>
      </c>
      <c r="I641">
        <v>2</v>
      </c>
    </row>
    <row r="642" spans="1:9" x14ac:dyDescent="0.55000000000000004">
      <c r="A642">
        <v>23</v>
      </c>
      <c r="B642" s="1" t="s">
        <v>482</v>
      </c>
      <c r="C642" s="1" t="s">
        <v>2</v>
      </c>
      <c r="D642">
        <v>1</v>
      </c>
      <c r="E642" s="1" t="s">
        <v>112</v>
      </c>
      <c r="F642">
        <v>1</v>
      </c>
      <c r="G642" s="1" t="s">
        <v>377</v>
      </c>
      <c r="H642" s="1" t="s">
        <v>29</v>
      </c>
      <c r="I642">
        <v>2</v>
      </c>
    </row>
    <row r="643" spans="1:9" x14ac:dyDescent="0.55000000000000004">
      <c r="A643">
        <v>23</v>
      </c>
      <c r="B643" s="1" t="s">
        <v>482</v>
      </c>
      <c r="C643" s="1" t="s">
        <v>2</v>
      </c>
      <c r="D643">
        <v>1</v>
      </c>
      <c r="E643" s="1" t="s">
        <v>116</v>
      </c>
      <c r="F643">
        <v>1</v>
      </c>
      <c r="G643" s="1" t="s">
        <v>377</v>
      </c>
      <c r="H643" s="1" t="s">
        <v>29</v>
      </c>
      <c r="I643">
        <v>2</v>
      </c>
    </row>
    <row r="644" spans="1:9" x14ac:dyDescent="0.55000000000000004">
      <c r="A644">
        <v>23</v>
      </c>
      <c r="B644" s="1" t="s">
        <v>482</v>
      </c>
      <c r="C644" s="1" t="s">
        <v>2</v>
      </c>
      <c r="D644">
        <v>1</v>
      </c>
      <c r="E644" s="1" t="s">
        <v>120</v>
      </c>
      <c r="F644">
        <v>1</v>
      </c>
      <c r="G644" s="1" t="s">
        <v>377</v>
      </c>
      <c r="H644" s="1" t="s">
        <v>28</v>
      </c>
      <c r="I644">
        <v>2</v>
      </c>
    </row>
    <row r="645" spans="1:9" x14ac:dyDescent="0.55000000000000004">
      <c r="A645">
        <v>23</v>
      </c>
      <c r="B645" s="1" t="s">
        <v>482</v>
      </c>
      <c r="C645" s="1" t="s">
        <v>2</v>
      </c>
      <c r="D645">
        <v>1</v>
      </c>
      <c r="E645" s="1" t="s">
        <v>123</v>
      </c>
      <c r="F645">
        <v>1</v>
      </c>
      <c r="G645" s="1" t="s">
        <v>376</v>
      </c>
      <c r="H645" s="1" t="s">
        <v>28</v>
      </c>
      <c r="I645">
        <v>2</v>
      </c>
    </row>
    <row r="646" spans="1:9" x14ac:dyDescent="0.55000000000000004">
      <c r="A646">
        <v>23</v>
      </c>
      <c r="B646" s="1" t="s">
        <v>482</v>
      </c>
      <c r="C646" s="1" t="s">
        <v>2</v>
      </c>
      <c r="D646">
        <v>1</v>
      </c>
      <c r="E646" s="1" t="s">
        <v>127</v>
      </c>
      <c r="F646">
        <v>3</v>
      </c>
      <c r="G646" s="1" t="s">
        <v>375</v>
      </c>
      <c r="H646" s="1" t="s">
        <v>28</v>
      </c>
      <c r="I646">
        <v>2</v>
      </c>
    </row>
    <row r="647" spans="1:9" x14ac:dyDescent="0.55000000000000004">
      <c r="A647">
        <v>23</v>
      </c>
      <c r="B647" s="1" t="s">
        <v>482</v>
      </c>
      <c r="C647" s="1" t="s">
        <v>2</v>
      </c>
      <c r="D647">
        <v>1</v>
      </c>
      <c r="E647" s="1" t="s">
        <v>131</v>
      </c>
      <c r="F647">
        <v>1</v>
      </c>
      <c r="G647" s="1" t="s">
        <v>375</v>
      </c>
      <c r="H647" s="1" t="s">
        <v>29</v>
      </c>
      <c r="I647">
        <v>2</v>
      </c>
    </row>
    <row r="648" spans="1:9" x14ac:dyDescent="0.55000000000000004">
      <c r="A648">
        <v>23</v>
      </c>
      <c r="B648" s="1" t="s">
        <v>482</v>
      </c>
      <c r="C648" s="1" t="s">
        <v>2</v>
      </c>
      <c r="D648">
        <v>1</v>
      </c>
      <c r="E648" s="1" t="s">
        <v>135</v>
      </c>
      <c r="F648">
        <v>1</v>
      </c>
      <c r="G648" s="1" t="s">
        <v>375</v>
      </c>
      <c r="H648" s="1" t="s">
        <v>28</v>
      </c>
      <c r="I648">
        <v>2</v>
      </c>
    </row>
    <row r="649" spans="1:9" x14ac:dyDescent="0.55000000000000004">
      <c r="A649">
        <v>23</v>
      </c>
      <c r="B649" s="1" t="s">
        <v>482</v>
      </c>
      <c r="C649" s="1" t="s">
        <v>2</v>
      </c>
      <c r="D649">
        <v>1</v>
      </c>
      <c r="E649" s="1" t="s">
        <v>139</v>
      </c>
      <c r="F649">
        <v>1</v>
      </c>
      <c r="G649" s="1" t="s">
        <v>376</v>
      </c>
      <c r="H649" s="1" t="s">
        <v>28</v>
      </c>
      <c r="I649">
        <v>2</v>
      </c>
    </row>
    <row r="650" spans="1:9" x14ac:dyDescent="0.55000000000000004">
      <c r="A650">
        <v>23</v>
      </c>
      <c r="B650" s="1" t="s">
        <v>482</v>
      </c>
      <c r="C650" s="1" t="s">
        <v>2</v>
      </c>
      <c r="D650">
        <v>1</v>
      </c>
      <c r="E650" s="1" t="s">
        <v>141</v>
      </c>
      <c r="F650">
        <v>1</v>
      </c>
      <c r="G650" s="1" t="s">
        <v>376</v>
      </c>
      <c r="H650" s="1" t="s">
        <v>29</v>
      </c>
      <c r="I650">
        <v>2</v>
      </c>
    </row>
    <row r="651" spans="1:9" x14ac:dyDescent="0.55000000000000004">
      <c r="A651">
        <v>23</v>
      </c>
      <c r="B651" s="1" t="s">
        <v>482</v>
      </c>
      <c r="C651" s="1" t="s">
        <v>2</v>
      </c>
      <c r="D651">
        <v>1</v>
      </c>
      <c r="E651" s="1" t="s">
        <v>145</v>
      </c>
      <c r="F651">
        <v>1</v>
      </c>
      <c r="G651" s="1" t="s">
        <v>376</v>
      </c>
      <c r="H651" s="1" t="s">
        <v>28</v>
      </c>
      <c r="I651">
        <v>2</v>
      </c>
    </row>
    <row r="652" spans="1:9" x14ac:dyDescent="0.55000000000000004">
      <c r="A652">
        <v>23</v>
      </c>
      <c r="B652" s="1" t="s">
        <v>482</v>
      </c>
      <c r="C652" s="1" t="s">
        <v>2</v>
      </c>
      <c r="D652">
        <v>1</v>
      </c>
      <c r="E652" s="1" t="s">
        <v>147</v>
      </c>
      <c r="F652">
        <v>1</v>
      </c>
      <c r="G652" s="1" t="s">
        <v>376</v>
      </c>
      <c r="H652" s="1" t="s">
        <v>28</v>
      </c>
      <c r="I652">
        <v>2</v>
      </c>
    </row>
    <row r="653" spans="1:9" x14ac:dyDescent="0.55000000000000004">
      <c r="A653">
        <v>23</v>
      </c>
      <c r="B653" s="1" t="s">
        <v>482</v>
      </c>
      <c r="C653" s="1" t="s">
        <v>2</v>
      </c>
      <c r="D653">
        <v>1</v>
      </c>
      <c r="E653" s="1" t="s">
        <v>214</v>
      </c>
      <c r="F653">
        <v>1</v>
      </c>
      <c r="G653" s="1" t="s">
        <v>377</v>
      </c>
      <c r="H653" s="1" t="s">
        <v>29</v>
      </c>
      <c r="I653">
        <v>2</v>
      </c>
    </row>
    <row r="654" spans="1:9" x14ac:dyDescent="0.55000000000000004">
      <c r="A654">
        <v>23</v>
      </c>
      <c r="B654" s="1" t="s">
        <v>482</v>
      </c>
      <c r="C654" s="1" t="s">
        <v>2</v>
      </c>
      <c r="D654">
        <v>1</v>
      </c>
      <c r="E654" s="1" t="s">
        <v>217</v>
      </c>
      <c r="F654">
        <v>1</v>
      </c>
      <c r="G654" s="1" t="s">
        <v>377</v>
      </c>
      <c r="H654" s="1" t="s">
        <v>29</v>
      </c>
      <c r="I654">
        <v>2</v>
      </c>
    </row>
    <row r="655" spans="1:9" x14ac:dyDescent="0.55000000000000004">
      <c r="A655">
        <v>23</v>
      </c>
      <c r="B655" s="1" t="s">
        <v>482</v>
      </c>
      <c r="C655" s="1" t="s">
        <v>2</v>
      </c>
      <c r="D655">
        <v>1</v>
      </c>
      <c r="E655" s="1" t="s">
        <v>220</v>
      </c>
      <c r="F655">
        <v>1</v>
      </c>
      <c r="G655" s="1" t="s">
        <v>377</v>
      </c>
      <c r="H655" s="1" t="s">
        <v>29</v>
      </c>
      <c r="I655">
        <v>2</v>
      </c>
    </row>
    <row r="656" spans="1:9" x14ac:dyDescent="0.55000000000000004">
      <c r="A656">
        <v>23</v>
      </c>
      <c r="B656" s="1" t="s">
        <v>482</v>
      </c>
      <c r="C656" s="1" t="s">
        <v>2</v>
      </c>
      <c r="D656">
        <v>1</v>
      </c>
      <c r="E656" s="1" t="s">
        <v>223</v>
      </c>
      <c r="F656">
        <v>3</v>
      </c>
      <c r="G656" s="1" t="s">
        <v>376</v>
      </c>
      <c r="H656" s="1" t="s">
        <v>29</v>
      </c>
      <c r="I656">
        <v>2</v>
      </c>
    </row>
    <row r="657" spans="1:9" x14ac:dyDescent="0.55000000000000004">
      <c r="A657">
        <v>23</v>
      </c>
      <c r="B657" s="1" t="s">
        <v>482</v>
      </c>
      <c r="C657" s="1" t="s">
        <v>2</v>
      </c>
      <c r="D657">
        <v>1</v>
      </c>
      <c r="E657" s="1" t="s">
        <v>226</v>
      </c>
      <c r="F657">
        <v>1</v>
      </c>
      <c r="G657" s="1" t="s">
        <v>377</v>
      </c>
      <c r="H657" s="1" t="s">
        <v>28</v>
      </c>
      <c r="I657">
        <v>2</v>
      </c>
    </row>
    <row r="658" spans="1:9" x14ac:dyDescent="0.55000000000000004">
      <c r="A658">
        <v>23</v>
      </c>
      <c r="B658" s="1" t="s">
        <v>482</v>
      </c>
      <c r="C658" s="1" t="s">
        <v>2</v>
      </c>
      <c r="D658">
        <v>1</v>
      </c>
      <c r="E658" s="1" t="s">
        <v>229</v>
      </c>
      <c r="F658">
        <v>1</v>
      </c>
      <c r="G658" s="1" t="s">
        <v>376</v>
      </c>
      <c r="H658" s="1" t="s">
        <v>28</v>
      </c>
      <c r="I658">
        <v>2</v>
      </c>
    </row>
    <row r="659" spans="1:9" x14ac:dyDescent="0.55000000000000004">
      <c r="A659">
        <v>23</v>
      </c>
      <c r="B659" s="1" t="s">
        <v>482</v>
      </c>
      <c r="C659" s="1" t="s">
        <v>2</v>
      </c>
      <c r="D659">
        <v>1</v>
      </c>
      <c r="E659" s="1" t="s">
        <v>231</v>
      </c>
      <c r="F659">
        <v>1</v>
      </c>
      <c r="G659" s="1" t="s">
        <v>375</v>
      </c>
      <c r="H659" s="1" t="s">
        <v>29</v>
      </c>
      <c r="I659">
        <v>2</v>
      </c>
    </row>
    <row r="660" spans="1:9" x14ac:dyDescent="0.55000000000000004">
      <c r="A660">
        <v>23</v>
      </c>
      <c r="B660" s="1" t="s">
        <v>482</v>
      </c>
      <c r="C660" s="1" t="s">
        <v>2</v>
      </c>
      <c r="D660">
        <v>1</v>
      </c>
      <c r="E660" s="1" t="s">
        <v>286</v>
      </c>
      <c r="F660">
        <v>1</v>
      </c>
      <c r="G660" s="1" t="s">
        <v>375</v>
      </c>
      <c r="H660" s="1" t="s">
        <v>28</v>
      </c>
      <c r="I660">
        <v>2</v>
      </c>
    </row>
    <row r="661" spans="1:9" x14ac:dyDescent="0.55000000000000004">
      <c r="A661">
        <v>23</v>
      </c>
      <c r="B661" s="1" t="s">
        <v>482</v>
      </c>
      <c r="C661" s="1" t="s">
        <v>2</v>
      </c>
      <c r="D661">
        <v>1</v>
      </c>
      <c r="E661" s="1" t="s">
        <v>290</v>
      </c>
      <c r="F661">
        <v>1</v>
      </c>
      <c r="G661" s="1" t="s">
        <v>375</v>
      </c>
      <c r="H661" s="1" t="s">
        <v>28</v>
      </c>
      <c r="I661">
        <v>2</v>
      </c>
    </row>
    <row r="662" spans="1:9" x14ac:dyDescent="0.55000000000000004">
      <c r="A662">
        <v>23</v>
      </c>
      <c r="B662" s="1" t="s">
        <v>482</v>
      </c>
      <c r="C662" s="1" t="s">
        <v>2</v>
      </c>
      <c r="D662">
        <v>1</v>
      </c>
      <c r="E662" s="1" t="s">
        <v>294</v>
      </c>
      <c r="F662">
        <v>1</v>
      </c>
      <c r="G662" s="1" t="s">
        <v>376</v>
      </c>
      <c r="H662" s="1" t="s">
        <v>28</v>
      </c>
      <c r="I662">
        <v>2</v>
      </c>
    </row>
    <row r="663" spans="1:9" x14ac:dyDescent="0.55000000000000004">
      <c r="A663">
        <v>23</v>
      </c>
      <c r="B663" s="1" t="s">
        <v>482</v>
      </c>
      <c r="C663" s="1" t="s">
        <v>2</v>
      </c>
      <c r="D663">
        <v>1</v>
      </c>
      <c r="E663" s="1" t="s">
        <v>295</v>
      </c>
      <c r="F663">
        <v>1</v>
      </c>
      <c r="G663" s="1" t="s">
        <v>376</v>
      </c>
      <c r="H663" s="1" t="s">
        <v>28</v>
      </c>
      <c r="I663">
        <v>2</v>
      </c>
    </row>
    <row r="664" spans="1:9" x14ac:dyDescent="0.55000000000000004">
      <c r="A664">
        <v>23</v>
      </c>
      <c r="B664" s="1" t="s">
        <v>482</v>
      </c>
      <c r="C664" s="1" t="s">
        <v>2</v>
      </c>
      <c r="D664">
        <v>1</v>
      </c>
      <c r="E664" s="1" t="s">
        <v>317</v>
      </c>
      <c r="F664">
        <v>1</v>
      </c>
      <c r="G664" s="1" t="s">
        <v>377</v>
      </c>
      <c r="H664" s="1" t="s">
        <v>29</v>
      </c>
      <c r="I664">
        <v>2</v>
      </c>
    </row>
    <row r="665" spans="1:9" x14ac:dyDescent="0.55000000000000004">
      <c r="A665">
        <v>23</v>
      </c>
      <c r="B665" s="1" t="s">
        <v>482</v>
      </c>
      <c r="C665" s="1" t="s">
        <v>2</v>
      </c>
      <c r="D665">
        <v>1</v>
      </c>
      <c r="E665" s="1" t="s">
        <v>320</v>
      </c>
      <c r="F665">
        <v>1</v>
      </c>
      <c r="G665" s="1" t="s">
        <v>377</v>
      </c>
      <c r="H665" s="1" t="s">
        <v>28</v>
      </c>
      <c r="I665">
        <v>2</v>
      </c>
    </row>
    <row r="666" spans="1:9" x14ac:dyDescent="0.55000000000000004">
      <c r="A666">
        <v>23</v>
      </c>
      <c r="B666" s="1" t="s">
        <v>482</v>
      </c>
      <c r="C666" s="1" t="s">
        <v>2</v>
      </c>
      <c r="D666">
        <v>1</v>
      </c>
      <c r="E666" s="1" t="s">
        <v>323</v>
      </c>
      <c r="F666">
        <v>1</v>
      </c>
      <c r="G666" s="1" t="s">
        <v>376</v>
      </c>
      <c r="H666" s="1" t="s">
        <v>29</v>
      </c>
      <c r="I666">
        <v>2</v>
      </c>
    </row>
    <row r="667" spans="1:9" x14ac:dyDescent="0.55000000000000004">
      <c r="A667">
        <v>23</v>
      </c>
      <c r="B667" s="1" t="s">
        <v>482</v>
      </c>
      <c r="C667" s="1" t="s">
        <v>2</v>
      </c>
      <c r="D667">
        <v>1</v>
      </c>
      <c r="E667" s="1" t="s">
        <v>327</v>
      </c>
      <c r="F667">
        <v>1</v>
      </c>
      <c r="G667" s="1" t="s">
        <v>376</v>
      </c>
      <c r="H667" s="1" t="s">
        <v>29</v>
      </c>
      <c r="I667">
        <v>2</v>
      </c>
    </row>
    <row r="668" spans="1:9" x14ac:dyDescent="0.55000000000000004">
      <c r="A668">
        <v>23</v>
      </c>
      <c r="B668" s="1" t="s">
        <v>482</v>
      </c>
      <c r="C668" s="1" t="s">
        <v>2</v>
      </c>
      <c r="D668">
        <v>1</v>
      </c>
      <c r="E668" s="1" t="s">
        <v>331</v>
      </c>
      <c r="F668">
        <v>3</v>
      </c>
      <c r="G668" s="1" t="s">
        <v>376</v>
      </c>
      <c r="H668" s="1" t="s">
        <v>29</v>
      </c>
      <c r="I668">
        <v>2</v>
      </c>
    </row>
    <row r="669" spans="1:9" x14ac:dyDescent="0.55000000000000004">
      <c r="A669">
        <v>24</v>
      </c>
      <c r="B669" s="1" t="s">
        <v>483</v>
      </c>
      <c r="C669" s="1" t="s">
        <v>3</v>
      </c>
      <c r="D669">
        <v>4</v>
      </c>
      <c r="E669" s="1" t="s">
        <v>105</v>
      </c>
      <c r="F669">
        <v>4</v>
      </c>
      <c r="G669" s="1" t="s">
        <v>377</v>
      </c>
      <c r="H669" s="1" t="s">
        <v>29</v>
      </c>
      <c r="I669">
        <v>2</v>
      </c>
    </row>
    <row r="670" spans="1:9" x14ac:dyDescent="0.55000000000000004">
      <c r="A670">
        <v>24</v>
      </c>
      <c r="B670" s="1" t="s">
        <v>483</v>
      </c>
      <c r="C670" s="1" t="s">
        <v>3</v>
      </c>
      <c r="D670">
        <v>4</v>
      </c>
      <c r="E670" s="1" t="s">
        <v>108</v>
      </c>
      <c r="F670">
        <v>4</v>
      </c>
      <c r="G670" s="1" t="s">
        <v>377</v>
      </c>
      <c r="H670" s="1" t="s">
        <v>29</v>
      </c>
      <c r="I670">
        <v>2</v>
      </c>
    </row>
    <row r="671" spans="1:9" x14ac:dyDescent="0.55000000000000004">
      <c r="A671">
        <v>24</v>
      </c>
      <c r="B671" s="1" t="s">
        <v>483</v>
      </c>
      <c r="C671" s="1" t="s">
        <v>3</v>
      </c>
      <c r="D671">
        <v>4</v>
      </c>
      <c r="E671" s="1" t="s">
        <v>112</v>
      </c>
      <c r="F671">
        <v>4</v>
      </c>
      <c r="G671" s="1" t="s">
        <v>377</v>
      </c>
      <c r="H671" s="1" t="s">
        <v>29</v>
      </c>
      <c r="I671">
        <v>2</v>
      </c>
    </row>
    <row r="672" spans="1:9" x14ac:dyDescent="0.55000000000000004">
      <c r="A672">
        <v>24</v>
      </c>
      <c r="B672" s="1" t="s">
        <v>483</v>
      </c>
      <c r="C672" s="1" t="s">
        <v>3</v>
      </c>
      <c r="D672">
        <v>4</v>
      </c>
      <c r="E672" s="1" t="s">
        <v>116</v>
      </c>
      <c r="F672">
        <v>4</v>
      </c>
      <c r="G672" s="1" t="s">
        <v>377</v>
      </c>
      <c r="H672" s="1" t="s">
        <v>29</v>
      </c>
      <c r="I672">
        <v>2</v>
      </c>
    </row>
    <row r="673" spans="1:9" x14ac:dyDescent="0.55000000000000004">
      <c r="A673">
        <v>24</v>
      </c>
      <c r="B673" s="1" t="s">
        <v>483</v>
      </c>
      <c r="C673" s="1" t="s">
        <v>3</v>
      </c>
      <c r="D673">
        <v>4</v>
      </c>
      <c r="E673" s="1" t="s">
        <v>120</v>
      </c>
      <c r="F673">
        <v>4</v>
      </c>
      <c r="G673" s="1" t="s">
        <v>377</v>
      </c>
      <c r="H673" s="1" t="s">
        <v>28</v>
      </c>
      <c r="I673">
        <v>2</v>
      </c>
    </row>
    <row r="674" spans="1:9" x14ac:dyDescent="0.55000000000000004">
      <c r="A674">
        <v>24</v>
      </c>
      <c r="B674" s="1" t="s">
        <v>483</v>
      </c>
      <c r="C674" s="1" t="s">
        <v>3</v>
      </c>
      <c r="D674">
        <v>4</v>
      </c>
      <c r="E674" s="1" t="s">
        <v>123</v>
      </c>
      <c r="F674">
        <v>4</v>
      </c>
      <c r="G674" s="1" t="s">
        <v>376</v>
      </c>
      <c r="H674" s="1" t="s">
        <v>28</v>
      </c>
      <c r="I674">
        <v>2</v>
      </c>
    </row>
    <row r="675" spans="1:9" x14ac:dyDescent="0.55000000000000004">
      <c r="A675">
        <v>24</v>
      </c>
      <c r="B675" s="1" t="s">
        <v>483</v>
      </c>
      <c r="C675" s="1" t="s">
        <v>3</v>
      </c>
      <c r="D675">
        <v>4</v>
      </c>
      <c r="E675" s="1" t="s">
        <v>127</v>
      </c>
      <c r="F675">
        <v>4</v>
      </c>
      <c r="G675" s="1" t="s">
        <v>375</v>
      </c>
      <c r="H675" s="1" t="s">
        <v>28</v>
      </c>
      <c r="I675">
        <v>2</v>
      </c>
    </row>
    <row r="676" spans="1:9" x14ac:dyDescent="0.55000000000000004">
      <c r="A676">
        <v>24</v>
      </c>
      <c r="B676" s="1" t="s">
        <v>483</v>
      </c>
      <c r="C676" s="1" t="s">
        <v>3</v>
      </c>
      <c r="D676">
        <v>4</v>
      </c>
      <c r="E676" s="1" t="s">
        <v>131</v>
      </c>
      <c r="F676">
        <v>4</v>
      </c>
      <c r="G676" s="1" t="s">
        <v>375</v>
      </c>
      <c r="H676" s="1" t="s">
        <v>29</v>
      </c>
      <c r="I676">
        <v>2</v>
      </c>
    </row>
    <row r="677" spans="1:9" x14ac:dyDescent="0.55000000000000004">
      <c r="A677">
        <v>24</v>
      </c>
      <c r="B677" s="1" t="s">
        <v>483</v>
      </c>
      <c r="C677" s="1" t="s">
        <v>3</v>
      </c>
      <c r="D677">
        <v>4</v>
      </c>
      <c r="E677" s="1" t="s">
        <v>135</v>
      </c>
      <c r="F677">
        <v>4</v>
      </c>
      <c r="G677" s="1" t="s">
        <v>375</v>
      </c>
      <c r="H677" s="1" t="s">
        <v>28</v>
      </c>
      <c r="I677">
        <v>2</v>
      </c>
    </row>
    <row r="678" spans="1:9" x14ac:dyDescent="0.55000000000000004">
      <c r="A678">
        <v>24</v>
      </c>
      <c r="B678" s="1" t="s">
        <v>483</v>
      </c>
      <c r="C678" s="1" t="s">
        <v>3</v>
      </c>
      <c r="D678">
        <v>4</v>
      </c>
      <c r="E678" s="1" t="s">
        <v>139</v>
      </c>
      <c r="F678">
        <v>4</v>
      </c>
      <c r="G678" s="1" t="s">
        <v>376</v>
      </c>
      <c r="H678" s="1" t="s">
        <v>28</v>
      </c>
      <c r="I678">
        <v>2</v>
      </c>
    </row>
    <row r="679" spans="1:9" x14ac:dyDescent="0.55000000000000004">
      <c r="A679">
        <v>24</v>
      </c>
      <c r="B679" s="1" t="s">
        <v>483</v>
      </c>
      <c r="C679" s="1" t="s">
        <v>3</v>
      </c>
      <c r="D679">
        <v>4</v>
      </c>
      <c r="E679" s="1" t="s">
        <v>141</v>
      </c>
      <c r="F679">
        <v>4</v>
      </c>
      <c r="G679" s="1" t="s">
        <v>376</v>
      </c>
      <c r="H679" s="1" t="s">
        <v>29</v>
      </c>
      <c r="I679">
        <v>2</v>
      </c>
    </row>
    <row r="680" spans="1:9" x14ac:dyDescent="0.55000000000000004">
      <c r="A680">
        <v>24</v>
      </c>
      <c r="B680" s="1" t="s">
        <v>483</v>
      </c>
      <c r="C680" s="1" t="s">
        <v>3</v>
      </c>
      <c r="D680">
        <v>4</v>
      </c>
      <c r="E680" s="1" t="s">
        <v>145</v>
      </c>
      <c r="F680">
        <v>4</v>
      </c>
      <c r="G680" s="1" t="s">
        <v>376</v>
      </c>
      <c r="H680" s="1" t="s">
        <v>28</v>
      </c>
      <c r="I680">
        <v>2</v>
      </c>
    </row>
    <row r="681" spans="1:9" x14ac:dyDescent="0.55000000000000004">
      <c r="A681">
        <v>24</v>
      </c>
      <c r="B681" s="1" t="s">
        <v>483</v>
      </c>
      <c r="C681" s="1" t="s">
        <v>3</v>
      </c>
      <c r="D681">
        <v>4</v>
      </c>
      <c r="E681" s="1" t="s">
        <v>147</v>
      </c>
      <c r="F681">
        <v>4</v>
      </c>
      <c r="G681" s="1" t="s">
        <v>376</v>
      </c>
      <c r="H681" s="1" t="s">
        <v>28</v>
      </c>
      <c r="I681">
        <v>2</v>
      </c>
    </row>
    <row r="682" spans="1:9" x14ac:dyDescent="0.55000000000000004">
      <c r="A682">
        <v>24</v>
      </c>
      <c r="B682" s="1" t="s">
        <v>483</v>
      </c>
      <c r="C682" s="1" t="s">
        <v>3</v>
      </c>
      <c r="D682">
        <v>4</v>
      </c>
      <c r="E682" s="1" t="s">
        <v>214</v>
      </c>
      <c r="F682">
        <v>2</v>
      </c>
      <c r="G682" s="1" t="s">
        <v>377</v>
      </c>
      <c r="H682" s="1" t="s">
        <v>29</v>
      </c>
      <c r="I682">
        <v>2</v>
      </c>
    </row>
    <row r="683" spans="1:9" x14ac:dyDescent="0.55000000000000004">
      <c r="A683">
        <v>24</v>
      </c>
      <c r="B683" s="1" t="s">
        <v>483</v>
      </c>
      <c r="C683" s="1" t="s">
        <v>3</v>
      </c>
      <c r="D683">
        <v>4</v>
      </c>
      <c r="E683" s="1" t="s">
        <v>217</v>
      </c>
      <c r="F683">
        <v>4</v>
      </c>
      <c r="G683" s="1" t="s">
        <v>377</v>
      </c>
      <c r="H683" s="1" t="s">
        <v>29</v>
      </c>
      <c r="I683">
        <v>2</v>
      </c>
    </row>
    <row r="684" spans="1:9" x14ac:dyDescent="0.55000000000000004">
      <c r="A684">
        <v>24</v>
      </c>
      <c r="B684" s="1" t="s">
        <v>483</v>
      </c>
      <c r="C684" s="1" t="s">
        <v>3</v>
      </c>
      <c r="D684">
        <v>4</v>
      </c>
      <c r="E684" s="1" t="s">
        <v>220</v>
      </c>
      <c r="F684">
        <v>4</v>
      </c>
      <c r="G684" s="1" t="s">
        <v>377</v>
      </c>
      <c r="H684" s="1" t="s">
        <v>29</v>
      </c>
      <c r="I684">
        <v>2</v>
      </c>
    </row>
    <row r="685" spans="1:9" x14ac:dyDescent="0.55000000000000004">
      <c r="A685">
        <v>24</v>
      </c>
      <c r="B685" s="1" t="s">
        <v>483</v>
      </c>
      <c r="C685" s="1" t="s">
        <v>3</v>
      </c>
      <c r="D685">
        <v>4</v>
      </c>
      <c r="E685" s="1" t="s">
        <v>223</v>
      </c>
      <c r="F685">
        <v>4</v>
      </c>
      <c r="G685" s="1" t="s">
        <v>376</v>
      </c>
      <c r="H685" s="1" t="s">
        <v>29</v>
      </c>
      <c r="I685">
        <v>2</v>
      </c>
    </row>
    <row r="686" spans="1:9" x14ac:dyDescent="0.55000000000000004">
      <c r="A686">
        <v>24</v>
      </c>
      <c r="B686" s="1" t="s">
        <v>483</v>
      </c>
      <c r="C686" s="1" t="s">
        <v>3</v>
      </c>
      <c r="D686">
        <v>4</v>
      </c>
      <c r="E686" s="1" t="s">
        <v>226</v>
      </c>
      <c r="F686">
        <v>4</v>
      </c>
      <c r="G686" s="1" t="s">
        <v>377</v>
      </c>
      <c r="H686" s="1" t="s">
        <v>28</v>
      </c>
      <c r="I686">
        <v>2</v>
      </c>
    </row>
    <row r="687" spans="1:9" x14ac:dyDescent="0.55000000000000004">
      <c r="A687">
        <v>24</v>
      </c>
      <c r="B687" s="1" t="s">
        <v>483</v>
      </c>
      <c r="C687" s="1" t="s">
        <v>3</v>
      </c>
      <c r="D687">
        <v>4</v>
      </c>
      <c r="E687" s="1" t="s">
        <v>229</v>
      </c>
      <c r="F687">
        <v>2</v>
      </c>
      <c r="G687" s="1" t="s">
        <v>376</v>
      </c>
      <c r="H687" s="1" t="s">
        <v>28</v>
      </c>
      <c r="I687">
        <v>2</v>
      </c>
    </row>
    <row r="688" spans="1:9" x14ac:dyDescent="0.55000000000000004">
      <c r="A688">
        <v>24</v>
      </c>
      <c r="B688" s="1" t="s">
        <v>483</v>
      </c>
      <c r="C688" s="1" t="s">
        <v>3</v>
      </c>
      <c r="D688">
        <v>4</v>
      </c>
      <c r="E688" s="1" t="s">
        <v>231</v>
      </c>
      <c r="F688">
        <v>4</v>
      </c>
      <c r="G688" s="1" t="s">
        <v>375</v>
      </c>
      <c r="H688" s="1" t="s">
        <v>29</v>
      </c>
      <c r="I688">
        <v>2</v>
      </c>
    </row>
    <row r="689" spans="1:9" x14ac:dyDescent="0.55000000000000004">
      <c r="A689">
        <v>24</v>
      </c>
      <c r="B689" s="1" t="s">
        <v>483</v>
      </c>
      <c r="C689" s="1" t="s">
        <v>3</v>
      </c>
      <c r="D689">
        <v>4</v>
      </c>
      <c r="E689" s="1" t="s">
        <v>286</v>
      </c>
      <c r="F689">
        <v>4</v>
      </c>
      <c r="G689" s="1" t="s">
        <v>375</v>
      </c>
      <c r="H689" s="1" t="s">
        <v>28</v>
      </c>
      <c r="I689">
        <v>2</v>
      </c>
    </row>
    <row r="690" spans="1:9" x14ac:dyDescent="0.55000000000000004">
      <c r="A690">
        <v>24</v>
      </c>
      <c r="B690" s="1" t="s">
        <v>483</v>
      </c>
      <c r="C690" s="1" t="s">
        <v>3</v>
      </c>
      <c r="D690">
        <v>4</v>
      </c>
      <c r="E690" s="1" t="s">
        <v>290</v>
      </c>
      <c r="F690">
        <v>4</v>
      </c>
      <c r="G690" s="1" t="s">
        <v>375</v>
      </c>
      <c r="H690" s="1" t="s">
        <v>28</v>
      </c>
      <c r="I690">
        <v>2</v>
      </c>
    </row>
    <row r="691" spans="1:9" x14ac:dyDescent="0.55000000000000004">
      <c r="A691">
        <v>24</v>
      </c>
      <c r="B691" s="1" t="s">
        <v>483</v>
      </c>
      <c r="C691" s="1" t="s">
        <v>3</v>
      </c>
      <c r="D691">
        <v>4</v>
      </c>
      <c r="E691" s="1" t="s">
        <v>294</v>
      </c>
      <c r="F691">
        <v>4</v>
      </c>
      <c r="G691" s="1" t="s">
        <v>376</v>
      </c>
      <c r="H691" s="1" t="s">
        <v>28</v>
      </c>
      <c r="I691">
        <v>2</v>
      </c>
    </row>
    <row r="692" spans="1:9" x14ac:dyDescent="0.55000000000000004">
      <c r="A692">
        <v>24</v>
      </c>
      <c r="B692" s="1" t="s">
        <v>483</v>
      </c>
      <c r="C692" s="1" t="s">
        <v>3</v>
      </c>
      <c r="D692">
        <v>4</v>
      </c>
      <c r="E692" s="1" t="s">
        <v>295</v>
      </c>
      <c r="F692">
        <v>4</v>
      </c>
      <c r="G692" s="1" t="s">
        <v>376</v>
      </c>
      <c r="H692" s="1" t="s">
        <v>28</v>
      </c>
      <c r="I692">
        <v>2</v>
      </c>
    </row>
    <row r="693" spans="1:9" x14ac:dyDescent="0.55000000000000004">
      <c r="A693">
        <v>24</v>
      </c>
      <c r="B693" s="1" t="s">
        <v>483</v>
      </c>
      <c r="C693" s="1" t="s">
        <v>3</v>
      </c>
      <c r="D693">
        <v>4</v>
      </c>
      <c r="E693" s="1" t="s">
        <v>317</v>
      </c>
      <c r="F693">
        <v>4</v>
      </c>
      <c r="G693" s="1" t="s">
        <v>377</v>
      </c>
      <c r="H693" s="1" t="s">
        <v>29</v>
      </c>
      <c r="I693">
        <v>2</v>
      </c>
    </row>
    <row r="694" spans="1:9" x14ac:dyDescent="0.55000000000000004">
      <c r="A694">
        <v>24</v>
      </c>
      <c r="B694" s="1" t="s">
        <v>483</v>
      </c>
      <c r="C694" s="1" t="s">
        <v>3</v>
      </c>
      <c r="D694">
        <v>4</v>
      </c>
      <c r="E694" s="1" t="s">
        <v>320</v>
      </c>
      <c r="F694">
        <v>4</v>
      </c>
      <c r="G694" s="1" t="s">
        <v>377</v>
      </c>
      <c r="H694" s="1" t="s">
        <v>28</v>
      </c>
      <c r="I694">
        <v>2</v>
      </c>
    </row>
    <row r="695" spans="1:9" x14ac:dyDescent="0.55000000000000004">
      <c r="A695">
        <v>24</v>
      </c>
      <c r="B695" s="1" t="s">
        <v>483</v>
      </c>
      <c r="C695" s="1" t="s">
        <v>3</v>
      </c>
      <c r="D695">
        <v>4</v>
      </c>
      <c r="E695" s="1" t="s">
        <v>323</v>
      </c>
      <c r="F695">
        <v>4</v>
      </c>
      <c r="G695" s="1" t="s">
        <v>376</v>
      </c>
      <c r="H695" s="1" t="s">
        <v>29</v>
      </c>
      <c r="I695">
        <v>2</v>
      </c>
    </row>
    <row r="696" spans="1:9" x14ac:dyDescent="0.55000000000000004">
      <c r="A696">
        <v>24</v>
      </c>
      <c r="B696" s="1" t="s">
        <v>483</v>
      </c>
      <c r="C696" s="1" t="s">
        <v>3</v>
      </c>
      <c r="D696">
        <v>4</v>
      </c>
      <c r="E696" s="1" t="s">
        <v>327</v>
      </c>
      <c r="F696">
        <v>4</v>
      </c>
      <c r="G696" s="1" t="s">
        <v>376</v>
      </c>
      <c r="H696" s="1" t="s">
        <v>29</v>
      </c>
      <c r="I696">
        <v>2</v>
      </c>
    </row>
    <row r="697" spans="1:9" x14ac:dyDescent="0.55000000000000004">
      <c r="A697">
        <v>24</v>
      </c>
      <c r="B697" s="1" t="s">
        <v>483</v>
      </c>
      <c r="C697" s="1" t="s">
        <v>3</v>
      </c>
      <c r="D697">
        <v>4</v>
      </c>
      <c r="E697" s="1" t="s">
        <v>331</v>
      </c>
      <c r="F697">
        <v>4</v>
      </c>
      <c r="G697" s="1" t="s">
        <v>376</v>
      </c>
      <c r="H697" s="1" t="s">
        <v>29</v>
      </c>
      <c r="I697">
        <v>2</v>
      </c>
    </row>
    <row r="698" spans="1:9" x14ac:dyDescent="0.55000000000000004">
      <c r="A698">
        <v>25</v>
      </c>
      <c r="B698" s="1" t="s">
        <v>484</v>
      </c>
      <c r="C698" s="1" t="s">
        <v>3</v>
      </c>
      <c r="D698">
        <v>4</v>
      </c>
      <c r="E698" s="1" t="s">
        <v>105</v>
      </c>
      <c r="F698">
        <v>4</v>
      </c>
      <c r="G698" s="1" t="s">
        <v>377</v>
      </c>
      <c r="H698" s="1" t="s">
        <v>29</v>
      </c>
      <c r="I698">
        <v>2</v>
      </c>
    </row>
    <row r="699" spans="1:9" x14ac:dyDescent="0.55000000000000004">
      <c r="A699">
        <v>25</v>
      </c>
      <c r="B699" s="1" t="s">
        <v>484</v>
      </c>
      <c r="C699" s="1" t="s">
        <v>3</v>
      </c>
      <c r="D699">
        <v>4</v>
      </c>
      <c r="E699" s="1" t="s">
        <v>108</v>
      </c>
      <c r="F699">
        <v>7</v>
      </c>
      <c r="G699" s="1" t="s">
        <v>377</v>
      </c>
      <c r="H699" s="1" t="s">
        <v>29</v>
      </c>
      <c r="I699">
        <v>2</v>
      </c>
    </row>
    <row r="700" spans="1:9" x14ac:dyDescent="0.55000000000000004">
      <c r="A700">
        <v>25</v>
      </c>
      <c r="B700" s="1" t="s">
        <v>484</v>
      </c>
      <c r="C700" s="1" t="s">
        <v>3</v>
      </c>
      <c r="D700">
        <v>4</v>
      </c>
      <c r="E700" s="1" t="s">
        <v>112</v>
      </c>
      <c r="F700">
        <v>4</v>
      </c>
      <c r="G700" s="1" t="s">
        <v>377</v>
      </c>
      <c r="H700" s="1" t="s">
        <v>29</v>
      </c>
      <c r="I700">
        <v>2</v>
      </c>
    </row>
    <row r="701" spans="1:9" x14ac:dyDescent="0.55000000000000004">
      <c r="A701">
        <v>25</v>
      </c>
      <c r="B701" s="1" t="s">
        <v>484</v>
      </c>
      <c r="C701" s="1" t="s">
        <v>3</v>
      </c>
      <c r="D701">
        <v>4</v>
      </c>
      <c r="E701" s="1" t="s">
        <v>116</v>
      </c>
      <c r="F701">
        <v>4</v>
      </c>
      <c r="G701" s="1" t="s">
        <v>377</v>
      </c>
      <c r="H701" s="1" t="s">
        <v>29</v>
      </c>
      <c r="I701">
        <v>2</v>
      </c>
    </row>
    <row r="702" spans="1:9" x14ac:dyDescent="0.55000000000000004">
      <c r="A702">
        <v>25</v>
      </c>
      <c r="B702" s="1" t="s">
        <v>484</v>
      </c>
      <c r="C702" s="1" t="s">
        <v>3</v>
      </c>
      <c r="D702">
        <v>4</v>
      </c>
      <c r="E702" s="1" t="s">
        <v>120</v>
      </c>
      <c r="F702">
        <v>4</v>
      </c>
      <c r="G702" s="1" t="s">
        <v>377</v>
      </c>
      <c r="H702" s="1" t="s">
        <v>28</v>
      </c>
      <c r="I702">
        <v>2</v>
      </c>
    </row>
    <row r="703" spans="1:9" x14ac:dyDescent="0.55000000000000004">
      <c r="A703">
        <v>25</v>
      </c>
      <c r="B703" s="1" t="s">
        <v>484</v>
      </c>
      <c r="C703" s="1" t="s">
        <v>3</v>
      </c>
      <c r="D703">
        <v>4</v>
      </c>
      <c r="E703" s="1" t="s">
        <v>123</v>
      </c>
      <c r="F703">
        <v>7</v>
      </c>
      <c r="G703" s="1" t="s">
        <v>376</v>
      </c>
      <c r="H703" s="1" t="s">
        <v>28</v>
      </c>
      <c r="I703">
        <v>2</v>
      </c>
    </row>
    <row r="704" spans="1:9" x14ac:dyDescent="0.55000000000000004">
      <c r="A704">
        <v>25</v>
      </c>
      <c r="B704" s="1" t="s">
        <v>484</v>
      </c>
      <c r="C704" s="1" t="s">
        <v>3</v>
      </c>
      <c r="D704">
        <v>4</v>
      </c>
      <c r="E704" s="1" t="s">
        <v>127</v>
      </c>
      <c r="F704">
        <v>4</v>
      </c>
      <c r="G704" s="1" t="s">
        <v>375</v>
      </c>
      <c r="H704" s="1" t="s">
        <v>28</v>
      </c>
      <c r="I704">
        <v>2</v>
      </c>
    </row>
    <row r="705" spans="1:9" x14ac:dyDescent="0.55000000000000004">
      <c r="A705">
        <v>25</v>
      </c>
      <c r="B705" s="1" t="s">
        <v>484</v>
      </c>
      <c r="C705" s="1" t="s">
        <v>3</v>
      </c>
      <c r="D705">
        <v>4</v>
      </c>
      <c r="E705" s="1" t="s">
        <v>131</v>
      </c>
      <c r="F705">
        <v>4</v>
      </c>
      <c r="G705" s="1" t="s">
        <v>375</v>
      </c>
      <c r="H705" s="1" t="s">
        <v>29</v>
      </c>
      <c r="I705">
        <v>2</v>
      </c>
    </row>
    <row r="706" spans="1:9" x14ac:dyDescent="0.55000000000000004">
      <c r="A706">
        <v>25</v>
      </c>
      <c r="B706" s="1" t="s">
        <v>484</v>
      </c>
      <c r="C706" s="1" t="s">
        <v>3</v>
      </c>
      <c r="D706">
        <v>4</v>
      </c>
      <c r="E706" s="1" t="s">
        <v>135</v>
      </c>
      <c r="F706">
        <v>5</v>
      </c>
      <c r="G706" s="1" t="s">
        <v>375</v>
      </c>
      <c r="H706" s="1" t="s">
        <v>28</v>
      </c>
      <c r="I706">
        <v>2</v>
      </c>
    </row>
    <row r="707" spans="1:9" x14ac:dyDescent="0.55000000000000004">
      <c r="A707">
        <v>25</v>
      </c>
      <c r="B707" s="1" t="s">
        <v>484</v>
      </c>
      <c r="C707" s="1" t="s">
        <v>3</v>
      </c>
      <c r="D707">
        <v>4</v>
      </c>
      <c r="E707" s="1" t="s">
        <v>139</v>
      </c>
      <c r="F707">
        <v>4</v>
      </c>
      <c r="G707" s="1" t="s">
        <v>376</v>
      </c>
      <c r="H707" s="1" t="s">
        <v>28</v>
      </c>
      <c r="I707">
        <v>2</v>
      </c>
    </row>
    <row r="708" spans="1:9" x14ac:dyDescent="0.55000000000000004">
      <c r="A708">
        <v>25</v>
      </c>
      <c r="B708" s="1" t="s">
        <v>484</v>
      </c>
      <c r="C708" s="1" t="s">
        <v>3</v>
      </c>
      <c r="D708">
        <v>4</v>
      </c>
      <c r="E708" s="1" t="s">
        <v>141</v>
      </c>
      <c r="F708">
        <v>4</v>
      </c>
      <c r="G708" s="1" t="s">
        <v>376</v>
      </c>
      <c r="H708" s="1" t="s">
        <v>29</v>
      </c>
      <c r="I708">
        <v>2</v>
      </c>
    </row>
    <row r="709" spans="1:9" x14ac:dyDescent="0.55000000000000004">
      <c r="A709">
        <v>25</v>
      </c>
      <c r="B709" s="1" t="s">
        <v>484</v>
      </c>
      <c r="C709" s="1" t="s">
        <v>3</v>
      </c>
      <c r="D709">
        <v>4</v>
      </c>
      <c r="E709" s="1" t="s">
        <v>145</v>
      </c>
      <c r="F709">
        <v>4</v>
      </c>
      <c r="G709" s="1" t="s">
        <v>376</v>
      </c>
      <c r="H709" s="1" t="s">
        <v>28</v>
      </c>
      <c r="I709">
        <v>2</v>
      </c>
    </row>
    <row r="710" spans="1:9" x14ac:dyDescent="0.55000000000000004">
      <c r="A710">
        <v>25</v>
      </c>
      <c r="B710" s="1" t="s">
        <v>484</v>
      </c>
      <c r="C710" s="1" t="s">
        <v>3</v>
      </c>
      <c r="D710">
        <v>4</v>
      </c>
      <c r="E710" s="1" t="s">
        <v>147</v>
      </c>
      <c r="F710">
        <v>4</v>
      </c>
      <c r="G710" s="1" t="s">
        <v>376</v>
      </c>
      <c r="H710" s="1" t="s">
        <v>28</v>
      </c>
      <c r="I710">
        <v>2</v>
      </c>
    </row>
    <row r="711" spans="1:9" x14ac:dyDescent="0.55000000000000004">
      <c r="A711">
        <v>25</v>
      </c>
      <c r="B711" s="1" t="s">
        <v>484</v>
      </c>
      <c r="C711" s="1" t="s">
        <v>3</v>
      </c>
      <c r="D711">
        <v>4</v>
      </c>
      <c r="E711" s="1" t="s">
        <v>214</v>
      </c>
      <c r="F711">
        <v>2</v>
      </c>
      <c r="G711" s="1" t="s">
        <v>377</v>
      </c>
      <c r="H711" s="1" t="s">
        <v>29</v>
      </c>
      <c r="I711">
        <v>2</v>
      </c>
    </row>
    <row r="712" spans="1:9" x14ac:dyDescent="0.55000000000000004">
      <c r="A712">
        <v>25</v>
      </c>
      <c r="B712" s="1" t="s">
        <v>484</v>
      </c>
      <c r="C712" s="1" t="s">
        <v>3</v>
      </c>
      <c r="D712">
        <v>4</v>
      </c>
      <c r="E712" s="1" t="s">
        <v>217</v>
      </c>
      <c r="F712">
        <v>4</v>
      </c>
      <c r="G712" s="1" t="s">
        <v>377</v>
      </c>
      <c r="H712" s="1" t="s">
        <v>29</v>
      </c>
      <c r="I712">
        <v>2</v>
      </c>
    </row>
    <row r="713" spans="1:9" x14ac:dyDescent="0.55000000000000004">
      <c r="A713">
        <v>25</v>
      </c>
      <c r="B713" s="1" t="s">
        <v>484</v>
      </c>
      <c r="C713" s="1" t="s">
        <v>3</v>
      </c>
      <c r="D713">
        <v>4</v>
      </c>
      <c r="E713" s="1" t="s">
        <v>220</v>
      </c>
      <c r="F713">
        <v>4</v>
      </c>
      <c r="G713" s="1" t="s">
        <v>377</v>
      </c>
      <c r="H713" s="1" t="s">
        <v>29</v>
      </c>
      <c r="I713">
        <v>2</v>
      </c>
    </row>
    <row r="714" spans="1:9" x14ac:dyDescent="0.55000000000000004">
      <c r="A714">
        <v>25</v>
      </c>
      <c r="B714" s="1" t="s">
        <v>484</v>
      </c>
      <c r="C714" s="1" t="s">
        <v>3</v>
      </c>
      <c r="D714">
        <v>4</v>
      </c>
      <c r="E714" s="1" t="s">
        <v>223</v>
      </c>
      <c r="F714">
        <v>4</v>
      </c>
      <c r="G714" s="1" t="s">
        <v>376</v>
      </c>
      <c r="H714" s="1" t="s">
        <v>29</v>
      </c>
      <c r="I714">
        <v>2</v>
      </c>
    </row>
    <row r="715" spans="1:9" x14ac:dyDescent="0.55000000000000004">
      <c r="A715">
        <v>25</v>
      </c>
      <c r="B715" s="1" t="s">
        <v>484</v>
      </c>
      <c r="C715" s="1" t="s">
        <v>3</v>
      </c>
      <c r="D715">
        <v>4</v>
      </c>
      <c r="E715" s="1" t="s">
        <v>226</v>
      </c>
      <c r="F715">
        <v>7</v>
      </c>
      <c r="G715" s="1" t="s">
        <v>377</v>
      </c>
      <c r="H715" s="1" t="s">
        <v>28</v>
      </c>
      <c r="I715">
        <v>2</v>
      </c>
    </row>
    <row r="716" spans="1:9" x14ac:dyDescent="0.55000000000000004">
      <c r="A716">
        <v>25</v>
      </c>
      <c r="B716" s="1" t="s">
        <v>484</v>
      </c>
      <c r="C716" s="1" t="s">
        <v>3</v>
      </c>
      <c r="D716">
        <v>4</v>
      </c>
      <c r="E716" s="1" t="s">
        <v>229</v>
      </c>
      <c r="F716">
        <v>2</v>
      </c>
      <c r="G716" s="1" t="s">
        <v>376</v>
      </c>
      <c r="H716" s="1" t="s">
        <v>28</v>
      </c>
      <c r="I716">
        <v>2</v>
      </c>
    </row>
    <row r="717" spans="1:9" x14ac:dyDescent="0.55000000000000004">
      <c r="A717">
        <v>25</v>
      </c>
      <c r="B717" s="1" t="s">
        <v>484</v>
      </c>
      <c r="C717" s="1" t="s">
        <v>3</v>
      </c>
      <c r="D717">
        <v>4</v>
      </c>
      <c r="E717" s="1" t="s">
        <v>231</v>
      </c>
      <c r="F717">
        <v>4</v>
      </c>
      <c r="G717" s="1" t="s">
        <v>375</v>
      </c>
      <c r="H717" s="1" t="s">
        <v>29</v>
      </c>
      <c r="I717">
        <v>2</v>
      </c>
    </row>
    <row r="718" spans="1:9" x14ac:dyDescent="0.55000000000000004">
      <c r="A718">
        <v>25</v>
      </c>
      <c r="B718" s="1" t="s">
        <v>484</v>
      </c>
      <c r="C718" s="1" t="s">
        <v>3</v>
      </c>
      <c r="D718">
        <v>4</v>
      </c>
      <c r="E718" s="1" t="s">
        <v>286</v>
      </c>
      <c r="F718">
        <v>4</v>
      </c>
      <c r="G718" s="1" t="s">
        <v>375</v>
      </c>
      <c r="H718" s="1" t="s">
        <v>28</v>
      </c>
      <c r="I718">
        <v>2</v>
      </c>
    </row>
    <row r="719" spans="1:9" x14ac:dyDescent="0.55000000000000004">
      <c r="A719">
        <v>25</v>
      </c>
      <c r="B719" s="1" t="s">
        <v>484</v>
      </c>
      <c r="C719" s="1" t="s">
        <v>3</v>
      </c>
      <c r="D719">
        <v>4</v>
      </c>
      <c r="E719" s="1" t="s">
        <v>290</v>
      </c>
      <c r="F719">
        <v>4</v>
      </c>
      <c r="G719" s="1" t="s">
        <v>375</v>
      </c>
      <c r="H719" s="1" t="s">
        <v>28</v>
      </c>
      <c r="I719">
        <v>2</v>
      </c>
    </row>
    <row r="720" spans="1:9" x14ac:dyDescent="0.55000000000000004">
      <c r="A720">
        <v>25</v>
      </c>
      <c r="B720" s="1" t="s">
        <v>484</v>
      </c>
      <c r="C720" s="1" t="s">
        <v>3</v>
      </c>
      <c r="D720">
        <v>4</v>
      </c>
      <c r="E720" s="1" t="s">
        <v>294</v>
      </c>
      <c r="F720">
        <v>5</v>
      </c>
      <c r="G720" s="1" t="s">
        <v>376</v>
      </c>
      <c r="H720" s="1" t="s">
        <v>28</v>
      </c>
      <c r="I720">
        <v>2</v>
      </c>
    </row>
    <row r="721" spans="1:9" x14ac:dyDescent="0.55000000000000004">
      <c r="A721">
        <v>25</v>
      </c>
      <c r="B721" s="1" t="s">
        <v>484</v>
      </c>
      <c r="C721" s="1" t="s">
        <v>3</v>
      </c>
      <c r="D721">
        <v>4</v>
      </c>
      <c r="E721" s="1" t="s">
        <v>295</v>
      </c>
      <c r="F721">
        <v>4</v>
      </c>
      <c r="G721" s="1" t="s">
        <v>376</v>
      </c>
      <c r="H721" s="1" t="s">
        <v>28</v>
      </c>
      <c r="I721">
        <v>2</v>
      </c>
    </row>
    <row r="722" spans="1:9" x14ac:dyDescent="0.55000000000000004">
      <c r="A722">
        <v>25</v>
      </c>
      <c r="B722" s="1" t="s">
        <v>484</v>
      </c>
      <c r="C722" s="1" t="s">
        <v>3</v>
      </c>
      <c r="D722">
        <v>4</v>
      </c>
      <c r="E722" s="1" t="s">
        <v>317</v>
      </c>
      <c r="F722">
        <v>4</v>
      </c>
      <c r="G722" s="1" t="s">
        <v>377</v>
      </c>
      <c r="H722" s="1" t="s">
        <v>29</v>
      </c>
      <c r="I722">
        <v>2</v>
      </c>
    </row>
    <row r="723" spans="1:9" x14ac:dyDescent="0.55000000000000004">
      <c r="A723">
        <v>25</v>
      </c>
      <c r="B723" s="1" t="s">
        <v>484</v>
      </c>
      <c r="C723" s="1" t="s">
        <v>3</v>
      </c>
      <c r="D723">
        <v>4</v>
      </c>
      <c r="E723" s="1" t="s">
        <v>320</v>
      </c>
      <c r="F723">
        <v>4</v>
      </c>
      <c r="G723" s="1" t="s">
        <v>377</v>
      </c>
      <c r="H723" s="1" t="s">
        <v>28</v>
      </c>
      <c r="I723">
        <v>2</v>
      </c>
    </row>
    <row r="724" spans="1:9" x14ac:dyDescent="0.55000000000000004">
      <c r="A724">
        <v>25</v>
      </c>
      <c r="B724" s="1" t="s">
        <v>484</v>
      </c>
      <c r="C724" s="1" t="s">
        <v>3</v>
      </c>
      <c r="D724">
        <v>4</v>
      </c>
      <c r="E724" s="1" t="s">
        <v>323</v>
      </c>
      <c r="F724">
        <v>7</v>
      </c>
      <c r="G724" s="1" t="s">
        <v>376</v>
      </c>
      <c r="H724" s="1" t="s">
        <v>29</v>
      </c>
      <c r="I724">
        <v>2</v>
      </c>
    </row>
    <row r="725" spans="1:9" x14ac:dyDescent="0.55000000000000004">
      <c r="A725">
        <v>25</v>
      </c>
      <c r="B725" s="1" t="s">
        <v>484</v>
      </c>
      <c r="C725" s="1" t="s">
        <v>3</v>
      </c>
      <c r="D725">
        <v>4</v>
      </c>
      <c r="E725" s="1" t="s">
        <v>327</v>
      </c>
      <c r="F725">
        <v>4</v>
      </c>
      <c r="G725" s="1" t="s">
        <v>376</v>
      </c>
      <c r="H725" s="1" t="s">
        <v>29</v>
      </c>
      <c r="I725">
        <v>2</v>
      </c>
    </row>
    <row r="726" spans="1:9" x14ac:dyDescent="0.55000000000000004">
      <c r="A726">
        <v>25</v>
      </c>
      <c r="B726" s="1" t="s">
        <v>484</v>
      </c>
      <c r="C726" s="1" t="s">
        <v>3</v>
      </c>
      <c r="D726">
        <v>4</v>
      </c>
      <c r="E726" s="1" t="s">
        <v>331</v>
      </c>
      <c r="F726">
        <v>4</v>
      </c>
      <c r="G726" s="1" t="s">
        <v>376</v>
      </c>
      <c r="H726" s="1" t="s">
        <v>29</v>
      </c>
      <c r="I726">
        <v>2</v>
      </c>
    </row>
    <row r="727" spans="1:9" x14ac:dyDescent="0.55000000000000004">
      <c r="A727">
        <v>26</v>
      </c>
      <c r="B727" s="1" t="s">
        <v>485</v>
      </c>
      <c r="C727" s="1" t="s">
        <v>3</v>
      </c>
      <c r="D727">
        <v>4</v>
      </c>
      <c r="E727" s="1" t="s">
        <v>105</v>
      </c>
      <c r="F727">
        <v>6</v>
      </c>
      <c r="G727" s="1" t="s">
        <v>377</v>
      </c>
      <c r="H727" s="1" t="s">
        <v>29</v>
      </c>
      <c r="I727">
        <v>2</v>
      </c>
    </row>
    <row r="728" spans="1:9" x14ac:dyDescent="0.55000000000000004">
      <c r="A728">
        <v>26</v>
      </c>
      <c r="B728" s="1" t="s">
        <v>485</v>
      </c>
      <c r="C728" s="1" t="s">
        <v>3</v>
      </c>
      <c r="D728">
        <v>4</v>
      </c>
      <c r="E728" s="1" t="s">
        <v>108</v>
      </c>
      <c r="F728">
        <v>1</v>
      </c>
      <c r="G728" s="1" t="s">
        <v>377</v>
      </c>
      <c r="H728" s="1" t="s">
        <v>29</v>
      </c>
      <c r="I728">
        <v>2</v>
      </c>
    </row>
    <row r="729" spans="1:9" x14ac:dyDescent="0.55000000000000004">
      <c r="A729">
        <v>26</v>
      </c>
      <c r="B729" s="1" t="s">
        <v>485</v>
      </c>
      <c r="C729" s="1" t="s">
        <v>3</v>
      </c>
      <c r="D729">
        <v>4</v>
      </c>
      <c r="E729" s="1" t="s">
        <v>112</v>
      </c>
      <c r="F729">
        <v>7</v>
      </c>
      <c r="G729" s="1" t="s">
        <v>377</v>
      </c>
      <c r="H729" s="1" t="s">
        <v>29</v>
      </c>
      <c r="I729">
        <v>2</v>
      </c>
    </row>
    <row r="730" spans="1:9" x14ac:dyDescent="0.55000000000000004">
      <c r="A730">
        <v>26</v>
      </c>
      <c r="B730" s="1" t="s">
        <v>485</v>
      </c>
      <c r="C730" s="1" t="s">
        <v>3</v>
      </c>
      <c r="D730">
        <v>4</v>
      </c>
      <c r="E730" s="1" t="s">
        <v>116</v>
      </c>
      <c r="F730">
        <v>7</v>
      </c>
      <c r="G730" s="1" t="s">
        <v>377</v>
      </c>
      <c r="H730" s="1" t="s">
        <v>29</v>
      </c>
      <c r="I730">
        <v>2</v>
      </c>
    </row>
    <row r="731" spans="1:9" x14ac:dyDescent="0.55000000000000004">
      <c r="A731">
        <v>26</v>
      </c>
      <c r="B731" s="1" t="s">
        <v>485</v>
      </c>
      <c r="C731" s="1" t="s">
        <v>3</v>
      </c>
      <c r="D731">
        <v>4</v>
      </c>
      <c r="E731" s="1" t="s">
        <v>120</v>
      </c>
      <c r="F731">
        <v>6</v>
      </c>
      <c r="G731" s="1" t="s">
        <v>377</v>
      </c>
      <c r="H731" s="1" t="s">
        <v>28</v>
      </c>
      <c r="I731">
        <v>2</v>
      </c>
    </row>
    <row r="732" spans="1:9" x14ac:dyDescent="0.55000000000000004">
      <c r="A732">
        <v>26</v>
      </c>
      <c r="B732" s="1" t="s">
        <v>485</v>
      </c>
      <c r="C732" s="1" t="s">
        <v>3</v>
      </c>
      <c r="D732">
        <v>4</v>
      </c>
      <c r="E732" s="1" t="s">
        <v>123</v>
      </c>
      <c r="F732">
        <v>7</v>
      </c>
      <c r="G732" s="1" t="s">
        <v>376</v>
      </c>
      <c r="H732" s="1" t="s">
        <v>28</v>
      </c>
      <c r="I732">
        <v>2</v>
      </c>
    </row>
    <row r="733" spans="1:9" x14ac:dyDescent="0.55000000000000004">
      <c r="A733">
        <v>26</v>
      </c>
      <c r="B733" s="1" t="s">
        <v>485</v>
      </c>
      <c r="C733" s="1" t="s">
        <v>3</v>
      </c>
      <c r="D733">
        <v>4</v>
      </c>
      <c r="E733" s="1" t="s">
        <v>127</v>
      </c>
      <c r="F733">
        <v>5</v>
      </c>
      <c r="G733" s="1" t="s">
        <v>375</v>
      </c>
      <c r="H733" s="1" t="s">
        <v>28</v>
      </c>
      <c r="I733">
        <v>2</v>
      </c>
    </row>
    <row r="734" spans="1:9" x14ac:dyDescent="0.55000000000000004">
      <c r="A734">
        <v>26</v>
      </c>
      <c r="B734" s="1" t="s">
        <v>485</v>
      </c>
      <c r="C734" s="1" t="s">
        <v>3</v>
      </c>
      <c r="D734">
        <v>4</v>
      </c>
      <c r="E734" s="1" t="s">
        <v>131</v>
      </c>
      <c r="F734">
        <v>4</v>
      </c>
      <c r="G734" s="1" t="s">
        <v>375</v>
      </c>
      <c r="H734" s="1" t="s">
        <v>29</v>
      </c>
      <c r="I734">
        <v>2</v>
      </c>
    </row>
    <row r="735" spans="1:9" x14ac:dyDescent="0.55000000000000004">
      <c r="A735">
        <v>26</v>
      </c>
      <c r="B735" s="1" t="s">
        <v>485</v>
      </c>
      <c r="C735" s="1" t="s">
        <v>3</v>
      </c>
      <c r="D735">
        <v>4</v>
      </c>
      <c r="E735" s="1" t="s">
        <v>135</v>
      </c>
      <c r="F735">
        <v>5</v>
      </c>
      <c r="G735" s="1" t="s">
        <v>375</v>
      </c>
      <c r="H735" s="1" t="s">
        <v>28</v>
      </c>
      <c r="I735">
        <v>2</v>
      </c>
    </row>
    <row r="736" spans="1:9" x14ac:dyDescent="0.55000000000000004">
      <c r="A736">
        <v>26</v>
      </c>
      <c r="B736" s="1" t="s">
        <v>485</v>
      </c>
      <c r="C736" s="1" t="s">
        <v>3</v>
      </c>
      <c r="D736">
        <v>4</v>
      </c>
      <c r="E736" s="1" t="s">
        <v>139</v>
      </c>
      <c r="F736">
        <v>7</v>
      </c>
      <c r="G736" s="1" t="s">
        <v>376</v>
      </c>
      <c r="H736" s="1" t="s">
        <v>28</v>
      </c>
      <c r="I736">
        <v>2</v>
      </c>
    </row>
    <row r="737" spans="1:9" x14ac:dyDescent="0.55000000000000004">
      <c r="A737">
        <v>26</v>
      </c>
      <c r="B737" s="1" t="s">
        <v>485</v>
      </c>
      <c r="C737" s="1" t="s">
        <v>3</v>
      </c>
      <c r="D737">
        <v>4</v>
      </c>
      <c r="E737" s="1" t="s">
        <v>141</v>
      </c>
      <c r="F737">
        <v>4</v>
      </c>
      <c r="G737" s="1" t="s">
        <v>376</v>
      </c>
      <c r="H737" s="1" t="s">
        <v>29</v>
      </c>
      <c r="I737">
        <v>2</v>
      </c>
    </row>
    <row r="738" spans="1:9" x14ac:dyDescent="0.55000000000000004">
      <c r="A738">
        <v>26</v>
      </c>
      <c r="B738" s="1" t="s">
        <v>485</v>
      </c>
      <c r="C738" s="1" t="s">
        <v>3</v>
      </c>
      <c r="D738">
        <v>4</v>
      </c>
      <c r="E738" s="1" t="s">
        <v>145</v>
      </c>
      <c r="F738">
        <v>4</v>
      </c>
      <c r="G738" s="1" t="s">
        <v>376</v>
      </c>
      <c r="H738" s="1" t="s">
        <v>28</v>
      </c>
      <c r="I738">
        <v>2</v>
      </c>
    </row>
    <row r="739" spans="1:9" x14ac:dyDescent="0.55000000000000004">
      <c r="A739">
        <v>26</v>
      </c>
      <c r="B739" s="1" t="s">
        <v>485</v>
      </c>
      <c r="C739" s="1" t="s">
        <v>3</v>
      </c>
      <c r="D739">
        <v>4</v>
      </c>
      <c r="E739" s="1" t="s">
        <v>147</v>
      </c>
      <c r="F739">
        <v>7</v>
      </c>
      <c r="G739" s="1" t="s">
        <v>376</v>
      </c>
      <c r="H739" s="1" t="s">
        <v>28</v>
      </c>
      <c r="I739">
        <v>2</v>
      </c>
    </row>
    <row r="740" spans="1:9" x14ac:dyDescent="0.55000000000000004">
      <c r="A740">
        <v>26</v>
      </c>
      <c r="B740" s="1" t="s">
        <v>485</v>
      </c>
      <c r="C740" s="1" t="s">
        <v>3</v>
      </c>
      <c r="D740">
        <v>4</v>
      </c>
      <c r="E740" s="1" t="s">
        <v>214</v>
      </c>
      <c r="F740">
        <v>2</v>
      </c>
      <c r="G740" s="1" t="s">
        <v>377</v>
      </c>
      <c r="H740" s="1" t="s">
        <v>29</v>
      </c>
      <c r="I740">
        <v>2</v>
      </c>
    </row>
    <row r="741" spans="1:9" x14ac:dyDescent="0.55000000000000004">
      <c r="A741">
        <v>26</v>
      </c>
      <c r="B741" s="1" t="s">
        <v>485</v>
      </c>
      <c r="C741" s="1" t="s">
        <v>3</v>
      </c>
      <c r="D741">
        <v>4</v>
      </c>
      <c r="E741" s="1" t="s">
        <v>217</v>
      </c>
      <c r="F741">
        <v>5</v>
      </c>
      <c r="G741" s="1" t="s">
        <v>377</v>
      </c>
      <c r="H741" s="1" t="s">
        <v>29</v>
      </c>
      <c r="I741">
        <v>2</v>
      </c>
    </row>
    <row r="742" spans="1:9" x14ac:dyDescent="0.55000000000000004">
      <c r="A742">
        <v>26</v>
      </c>
      <c r="B742" s="1" t="s">
        <v>485</v>
      </c>
      <c r="C742" s="1" t="s">
        <v>3</v>
      </c>
      <c r="D742">
        <v>4</v>
      </c>
      <c r="E742" s="1" t="s">
        <v>220</v>
      </c>
      <c r="F742">
        <v>7</v>
      </c>
      <c r="G742" s="1" t="s">
        <v>377</v>
      </c>
      <c r="H742" s="1" t="s">
        <v>29</v>
      </c>
      <c r="I742">
        <v>2</v>
      </c>
    </row>
    <row r="743" spans="1:9" x14ac:dyDescent="0.55000000000000004">
      <c r="A743">
        <v>26</v>
      </c>
      <c r="B743" s="1" t="s">
        <v>485</v>
      </c>
      <c r="C743" s="1" t="s">
        <v>3</v>
      </c>
      <c r="D743">
        <v>4</v>
      </c>
      <c r="E743" s="1" t="s">
        <v>223</v>
      </c>
      <c r="F743">
        <v>5</v>
      </c>
      <c r="G743" s="1" t="s">
        <v>376</v>
      </c>
      <c r="H743" s="1" t="s">
        <v>29</v>
      </c>
      <c r="I743">
        <v>2</v>
      </c>
    </row>
    <row r="744" spans="1:9" x14ac:dyDescent="0.55000000000000004">
      <c r="A744">
        <v>26</v>
      </c>
      <c r="B744" s="1" t="s">
        <v>485</v>
      </c>
      <c r="C744" s="1" t="s">
        <v>3</v>
      </c>
      <c r="D744">
        <v>4</v>
      </c>
      <c r="E744" s="1" t="s">
        <v>226</v>
      </c>
      <c r="F744">
        <v>7</v>
      </c>
      <c r="G744" s="1" t="s">
        <v>377</v>
      </c>
      <c r="H744" s="1" t="s">
        <v>28</v>
      </c>
      <c r="I744">
        <v>2</v>
      </c>
    </row>
    <row r="745" spans="1:9" x14ac:dyDescent="0.55000000000000004">
      <c r="A745">
        <v>26</v>
      </c>
      <c r="B745" s="1" t="s">
        <v>485</v>
      </c>
      <c r="C745" s="1" t="s">
        <v>3</v>
      </c>
      <c r="D745">
        <v>4</v>
      </c>
      <c r="E745" s="1" t="s">
        <v>229</v>
      </c>
      <c r="F745">
        <v>7</v>
      </c>
      <c r="G745" s="1" t="s">
        <v>376</v>
      </c>
      <c r="H745" s="1" t="s">
        <v>28</v>
      </c>
      <c r="I745">
        <v>2</v>
      </c>
    </row>
    <row r="746" spans="1:9" x14ac:dyDescent="0.55000000000000004">
      <c r="A746">
        <v>26</v>
      </c>
      <c r="B746" s="1" t="s">
        <v>485</v>
      </c>
      <c r="C746" s="1" t="s">
        <v>3</v>
      </c>
      <c r="D746">
        <v>4</v>
      </c>
      <c r="E746" s="1" t="s">
        <v>231</v>
      </c>
      <c r="F746">
        <v>4</v>
      </c>
      <c r="G746" s="1" t="s">
        <v>375</v>
      </c>
      <c r="H746" s="1" t="s">
        <v>29</v>
      </c>
      <c r="I746">
        <v>2</v>
      </c>
    </row>
    <row r="747" spans="1:9" x14ac:dyDescent="0.55000000000000004">
      <c r="A747">
        <v>26</v>
      </c>
      <c r="B747" s="1" t="s">
        <v>485</v>
      </c>
      <c r="C747" s="1" t="s">
        <v>3</v>
      </c>
      <c r="D747">
        <v>4</v>
      </c>
      <c r="E747" s="1" t="s">
        <v>286</v>
      </c>
      <c r="F747">
        <v>5</v>
      </c>
      <c r="G747" s="1" t="s">
        <v>375</v>
      </c>
      <c r="H747" s="1" t="s">
        <v>28</v>
      </c>
      <c r="I747">
        <v>2</v>
      </c>
    </row>
    <row r="748" spans="1:9" x14ac:dyDescent="0.55000000000000004">
      <c r="A748">
        <v>26</v>
      </c>
      <c r="B748" s="1" t="s">
        <v>485</v>
      </c>
      <c r="C748" s="1" t="s">
        <v>3</v>
      </c>
      <c r="D748">
        <v>4</v>
      </c>
      <c r="E748" s="1" t="s">
        <v>290</v>
      </c>
      <c r="F748">
        <v>4</v>
      </c>
      <c r="G748" s="1" t="s">
        <v>375</v>
      </c>
      <c r="H748" s="1" t="s">
        <v>28</v>
      </c>
      <c r="I748">
        <v>2</v>
      </c>
    </row>
    <row r="749" spans="1:9" x14ac:dyDescent="0.55000000000000004">
      <c r="A749">
        <v>26</v>
      </c>
      <c r="B749" s="1" t="s">
        <v>485</v>
      </c>
      <c r="C749" s="1" t="s">
        <v>3</v>
      </c>
      <c r="D749">
        <v>4</v>
      </c>
      <c r="E749" s="1" t="s">
        <v>294</v>
      </c>
      <c r="F749">
        <v>5</v>
      </c>
      <c r="G749" s="1" t="s">
        <v>376</v>
      </c>
      <c r="H749" s="1" t="s">
        <v>28</v>
      </c>
      <c r="I749">
        <v>2</v>
      </c>
    </row>
    <row r="750" spans="1:9" x14ac:dyDescent="0.55000000000000004">
      <c r="A750">
        <v>26</v>
      </c>
      <c r="B750" s="1" t="s">
        <v>485</v>
      </c>
      <c r="C750" s="1" t="s">
        <v>3</v>
      </c>
      <c r="D750">
        <v>4</v>
      </c>
      <c r="E750" s="1" t="s">
        <v>295</v>
      </c>
      <c r="F750">
        <v>5</v>
      </c>
      <c r="G750" s="1" t="s">
        <v>376</v>
      </c>
      <c r="H750" s="1" t="s">
        <v>28</v>
      </c>
      <c r="I750">
        <v>2</v>
      </c>
    </row>
    <row r="751" spans="1:9" x14ac:dyDescent="0.55000000000000004">
      <c r="A751">
        <v>26</v>
      </c>
      <c r="B751" s="1" t="s">
        <v>485</v>
      </c>
      <c r="C751" s="1" t="s">
        <v>3</v>
      </c>
      <c r="D751">
        <v>4</v>
      </c>
      <c r="E751" s="1" t="s">
        <v>317</v>
      </c>
      <c r="F751">
        <v>7</v>
      </c>
      <c r="G751" s="1" t="s">
        <v>377</v>
      </c>
      <c r="H751" s="1" t="s">
        <v>29</v>
      </c>
      <c r="I751">
        <v>2</v>
      </c>
    </row>
    <row r="752" spans="1:9" x14ac:dyDescent="0.55000000000000004">
      <c r="A752">
        <v>26</v>
      </c>
      <c r="B752" s="1" t="s">
        <v>485</v>
      </c>
      <c r="C752" s="1" t="s">
        <v>3</v>
      </c>
      <c r="D752">
        <v>4</v>
      </c>
      <c r="E752" s="1" t="s">
        <v>320</v>
      </c>
      <c r="F752">
        <v>5</v>
      </c>
      <c r="G752" s="1" t="s">
        <v>377</v>
      </c>
      <c r="H752" s="1" t="s">
        <v>28</v>
      </c>
      <c r="I752">
        <v>2</v>
      </c>
    </row>
    <row r="753" spans="1:9" x14ac:dyDescent="0.55000000000000004">
      <c r="A753">
        <v>26</v>
      </c>
      <c r="B753" s="1" t="s">
        <v>485</v>
      </c>
      <c r="C753" s="1" t="s">
        <v>3</v>
      </c>
      <c r="D753">
        <v>4</v>
      </c>
      <c r="E753" s="1" t="s">
        <v>323</v>
      </c>
      <c r="F753">
        <v>5</v>
      </c>
      <c r="G753" s="1" t="s">
        <v>376</v>
      </c>
      <c r="H753" s="1" t="s">
        <v>29</v>
      </c>
      <c r="I753">
        <v>2</v>
      </c>
    </row>
    <row r="754" spans="1:9" x14ac:dyDescent="0.55000000000000004">
      <c r="A754">
        <v>26</v>
      </c>
      <c r="B754" s="1" t="s">
        <v>485</v>
      </c>
      <c r="C754" s="1" t="s">
        <v>3</v>
      </c>
      <c r="D754">
        <v>4</v>
      </c>
      <c r="E754" s="1" t="s">
        <v>327</v>
      </c>
      <c r="F754">
        <v>4</v>
      </c>
      <c r="G754" s="1" t="s">
        <v>376</v>
      </c>
      <c r="H754" s="1" t="s">
        <v>29</v>
      </c>
      <c r="I754">
        <v>2</v>
      </c>
    </row>
    <row r="755" spans="1:9" x14ac:dyDescent="0.55000000000000004">
      <c r="A755">
        <v>26</v>
      </c>
      <c r="B755" s="1" t="s">
        <v>485</v>
      </c>
      <c r="C755" s="1" t="s">
        <v>3</v>
      </c>
      <c r="D755">
        <v>4</v>
      </c>
      <c r="E755" s="1" t="s">
        <v>331</v>
      </c>
      <c r="F755">
        <v>4</v>
      </c>
      <c r="G755" s="1" t="s">
        <v>376</v>
      </c>
      <c r="H755" s="1" t="s">
        <v>29</v>
      </c>
      <c r="I755">
        <v>2</v>
      </c>
    </row>
    <row r="756" spans="1:9" x14ac:dyDescent="0.55000000000000004">
      <c r="A756">
        <v>27</v>
      </c>
      <c r="B756" s="1" t="s">
        <v>486</v>
      </c>
      <c r="C756" s="1" t="s">
        <v>6</v>
      </c>
      <c r="D756">
        <v>3</v>
      </c>
      <c r="E756" s="1" t="s">
        <v>105</v>
      </c>
      <c r="F756">
        <v>3</v>
      </c>
      <c r="G756" s="1" t="s">
        <v>377</v>
      </c>
      <c r="H756" s="1" t="s">
        <v>29</v>
      </c>
      <c r="I756">
        <v>2</v>
      </c>
    </row>
    <row r="757" spans="1:9" x14ac:dyDescent="0.55000000000000004">
      <c r="A757">
        <v>27</v>
      </c>
      <c r="B757" s="1" t="s">
        <v>486</v>
      </c>
      <c r="C757" s="1" t="s">
        <v>6</v>
      </c>
      <c r="D757">
        <v>3</v>
      </c>
      <c r="E757" s="1" t="s">
        <v>108</v>
      </c>
      <c r="F757">
        <v>3</v>
      </c>
      <c r="G757" s="1" t="s">
        <v>377</v>
      </c>
      <c r="H757" s="1" t="s">
        <v>29</v>
      </c>
      <c r="I757">
        <v>2</v>
      </c>
    </row>
    <row r="758" spans="1:9" x14ac:dyDescent="0.55000000000000004">
      <c r="A758">
        <v>27</v>
      </c>
      <c r="B758" s="1" t="s">
        <v>486</v>
      </c>
      <c r="C758" s="1" t="s">
        <v>6</v>
      </c>
      <c r="D758">
        <v>3</v>
      </c>
      <c r="E758" s="1" t="s">
        <v>112</v>
      </c>
      <c r="F758">
        <v>5</v>
      </c>
      <c r="G758" s="1" t="s">
        <v>377</v>
      </c>
      <c r="H758" s="1" t="s">
        <v>29</v>
      </c>
      <c r="I758">
        <v>2</v>
      </c>
    </row>
    <row r="759" spans="1:9" x14ac:dyDescent="0.55000000000000004">
      <c r="A759">
        <v>27</v>
      </c>
      <c r="B759" s="1" t="s">
        <v>486</v>
      </c>
      <c r="C759" s="1" t="s">
        <v>6</v>
      </c>
      <c r="D759">
        <v>3</v>
      </c>
      <c r="E759" s="1" t="s">
        <v>116</v>
      </c>
      <c r="F759">
        <v>3</v>
      </c>
      <c r="G759" s="1" t="s">
        <v>377</v>
      </c>
      <c r="H759" s="1" t="s">
        <v>29</v>
      </c>
      <c r="I759">
        <v>2</v>
      </c>
    </row>
    <row r="760" spans="1:9" x14ac:dyDescent="0.55000000000000004">
      <c r="A760">
        <v>27</v>
      </c>
      <c r="B760" s="1" t="s">
        <v>486</v>
      </c>
      <c r="C760" s="1" t="s">
        <v>6</v>
      </c>
      <c r="D760">
        <v>3</v>
      </c>
      <c r="E760" s="1" t="s">
        <v>120</v>
      </c>
      <c r="F760">
        <v>3</v>
      </c>
      <c r="G760" s="1" t="s">
        <v>377</v>
      </c>
      <c r="H760" s="1" t="s">
        <v>28</v>
      </c>
      <c r="I760">
        <v>2</v>
      </c>
    </row>
    <row r="761" spans="1:9" x14ac:dyDescent="0.55000000000000004">
      <c r="A761">
        <v>27</v>
      </c>
      <c r="B761" s="1" t="s">
        <v>486</v>
      </c>
      <c r="C761" s="1" t="s">
        <v>6</v>
      </c>
      <c r="D761">
        <v>3</v>
      </c>
      <c r="E761" s="1" t="s">
        <v>123</v>
      </c>
      <c r="F761">
        <v>3</v>
      </c>
      <c r="G761" s="1" t="s">
        <v>376</v>
      </c>
      <c r="H761" s="1" t="s">
        <v>28</v>
      </c>
      <c r="I761">
        <v>2</v>
      </c>
    </row>
    <row r="762" spans="1:9" x14ac:dyDescent="0.55000000000000004">
      <c r="A762">
        <v>27</v>
      </c>
      <c r="B762" s="1" t="s">
        <v>486</v>
      </c>
      <c r="C762" s="1" t="s">
        <v>6</v>
      </c>
      <c r="D762">
        <v>3</v>
      </c>
      <c r="E762" s="1" t="s">
        <v>127</v>
      </c>
      <c r="F762">
        <v>3</v>
      </c>
      <c r="G762" s="1" t="s">
        <v>375</v>
      </c>
      <c r="H762" s="1" t="s">
        <v>28</v>
      </c>
      <c r="I762">
        <v>2</v>
      </c>
    </row>
    <row r="763" spans="1:9" x14ac:dyDescent="0.55000000000000004">
      <c r="A763">
        <v>27</v>
      </c>
      <c r="B763" s="1" t="s">
        <v>486</v>
      </c>
      <c r="C763" s="1" t="s">
        <v>6</v>
      </c>
      <c r="D763">
        <v>3</v>
      </c>
      <c r="E763" s="1" t="s">
        <v>131</v>
      </c>
      <c r="F763">
        <v>4</v>
      </c>
      <c r="G763" s="1" t="s">
        <v>375</v>
      </c>
      <c r="H763" s="1" t="s">
        <v>29</v>
      </c>
      <c r="I763">
        <v>2</v>
      </c>
    </row>
    <row r="764" spans="1:9" x14ac:dyDescent="0.55000000000000004">
      <c r="A764">
        <v>27</v>
      </c>
      <c r="B764" s="1" t="s">
        <v>486</v>
      </c>
      <c r="C764" s="1" t="s">
        <v>6</v>
      </c>
      <c r="D764">
        <v>3</v>
      </c>
      <c r="E764" s="1" t="s">
        <v>135</v>
      </c>
      <c r="F764">
        <v>3</v>
      </c>
      <c r="G764" s="1" t="s">
        <v>375</v>
      </c>
      <c r="H764" s="1" t="s">
        <v>28</v>
      </c>
      <c r="I764">
        <v>2</v>
      </c>
    </row>
    <row r="765" spans="1:9" x14ac:dyDescent="0.55000000000000004">
      <c r="A765">
        <v>27</v>
      </c>
      <c r="B765" s="1" t="s">
        <v>486</v>
      </c>
      <c r="C765" s="1" t="s">
        <v>6</v>
      </c>
      <c r="D765">
        <v>3</v>
      </c>
      <c r="E765" s="1" t="s">
        <v>139</v>
      </c>
      <c r="F765">
        <v>3</v>
      </c>
      <c r="G765" s="1" t="s">
        <v>376</v>
      </c>
      <c r="H765" s="1" t="s">
        <v>28</v>
      </c>
      <c r="I765">
        <v>2</v>
      </c>
    </row>
    <row r="766" spans="1:9" x14ac:dyDescent="0.55000000000000004">
      <c r="A766">
        <v>27</v>
      </c>
      <c r="B766" s="1" t="s">
        <v>486</v>
      </c>
      <c r="C766" s="1" t="s">
        <v>6</v>
      </c>
      <c r="D766">
        <v>3</v>
      </c>
      <c r="E766" s="1" t="s">
        <v>141</v>
      </c>
      <c r="F766">
        <v>2</v>
      </c>
      <c r="G766" s="1" t="s">
        <v>376</v>
      </c>
      <c r="H766" s="1" t="s">
        <v>29</v>
      </c>
      <c r="I766">
        <v>2</v>
      </c>
    </row>
    <row r="767" spans="1:9" x14ac:dyDescent="0.55000000000000004">
      <c r="A767">
        <v>27</v>
      </c>
      <c r="B767" s="1" t="s">
        <v>486</v>
      </c>
      <c r="C767" s="1" t="s">
        <v>6</v>
      </c>
      <c r="D767">
        <v>3</v>
      </c>
      <c r="E767" s="1" t="s">
        <v>145</v>
      </c>
      <c r="F767">
        <v>3</v>
      </c>
      <c r="G767" s="1" t="s">
        <v>376</v>
      </c>
      <c r="H767" s="1" t="s">
        <v>28</v>
      </c>
      <c r="I767">
        <v>2</v>
      </c>
    </row>
    <row r="768" spans="1:9" x14ac:dyDescent="0.55000000000000004">
      <c r="A768">
        <v>27</v>
      </c>
      <c r="B768" s="1" t="s">
        <v>486</v>
      </c>
      <c r="C768" s="1" t="s">
        <v>6</v>
      </c>
      <c r="D768">
        <v>3</v>
      </c>
      <c r="E768" s="1" t="s">
        <v>147</v>
      </c>
      <c r="F768">
        <v>3</v>
      </c>
      <c r="G768" s="1" t="s">
        <v>376</v>
      </c>
      <c r="H768" s="1" t="s">
        <v>28</v>
      </c>
      <c r="I768">
        <v>2</v>
      </c>
    </row>
    <row r="769" spans="1:9" x14ac:dyDescent="0.55000000000000004">
      <c r="A769">
        <v>27</v>
      </c>
      <c r="B769" s="1" t="s">
        <v>486</v>
      </c>
      <c r="C769" s="1" t="s">
        <v>6</v>
      </c>
      <c r="D769">
        <v>3</v>
      </c>
      <c r="E769" s="1" t="s">
        <v>214</v>
      </c>
      <c r="F769">
        <v>2</v>
      </c>
      <c r="G769" s="1" t="s">
        <v>377</v>
      </c>
      <c r="H769" s="1" t="s">
        <v>29</v>
      </c>
      <c r="I769">
        <v>2</v>
      </c>
    </row>
    <row r="770" spans="1:9" x14ac:dyDescent="0.55000000000000004">
      <c r="A770">
        <v>27</v>
      </c>
      <c r="B770" s="1" t="s">
        <v>486</v>
      </c>
      <c r="C770" s="1" t="s">
        <v>6</v>
      </c>
      <c r="D770">
        <v>3</v>
      </c>
      <c r="E770" s="1" t="s">
        <v>217</v>
      </c>
      <c r="F770">
        <v>3</v>
      </c>
      <c r="G770" s="1" t="s">
        <v>377</v>
      </c>
      <c r="H770" s="1" t="s">
        <v>29</v>
      </c>
      <c r="I770">
        <v>2</v>
      </c>
    </row>
    <row r="771" spans="1:9" x14ac:dyDescent="0.55000000000000004">
      <c r="A771">
        <v>27</v>
      </c>
      <c r="B771" s="1" t="s">
        <v>486</v>
      </c>
      <c r="C771" s="1" t="s">
        <v>6</v>
      </c>
      <c r="D771">
        <v>3</v>
      </c>
      <c r="E771" s="1" t="s">
        <v>220</v>
      </c>
      <c r="F771">
        <v>3</v>
      </c>
      <c r="G771" s="1" t="s">
        <v>377</v>
      </c>
      <c r="H771" s="1" t="s">
        <v>29</v>
      </c>
      <c r="I771">
        <v>2</v>
      </c>
    </row>
    <row r="772" spans="1:9" x14ac:dyDescent="0.55000000000000004">
      <c r="A772">
        <v>27</v>
      </c>
      <c r="B772" s="1" t="s">
        <v>486</v>
      </c>
      <c r="C772" s="1" t="s">
        <v>6</v>
      </c>
      <c r="D772">
        <v>3</v>
      </c>
      <c r="E772" s="1" t="s">
        <v>223</v>
      </c>
      <c r="F772">
        <v>3</v>
      </c>
      <c r="G772" s="1" t="s">
        <v>376</v>
      </c>
      <c r="H772" s="1" t="s">
        <v>29</v>
      </c>
      <c r="I772">
        <v>2</v>
      </c>
    </row>
    <row r="773" spans="1:9" x14ac:dyDescent="0.55000000000000004">
      <c r="A773">
        <v>27</v>
      </c>
      <c r="B773" s="1" t="s">
        <v>486</v>
      </c>
      <c r="C773" s="1" t="s">
        <v>6</v>
      </c>
      <c r="D773">
        <v>3</v>
      </c>
      <c r="E773" s="1" t="s">
        <v>226</v>
      </c>
      <c r="F773">
        <v>3</v>
      </c>
      <c r="G773" s="1" t="s">
        <v>377</v>
      </c>
      <c r="H773" s="1" t="s">
        <v>28</v>
      </c>
      <c r="I773">
        <v>2</v>
      </c>
    </row>
    <row r="774" spans="1:9" x14ac:dyDescent="0.55000000000000004">
      <c r="A774">
        <v>27</v>
      </c>
      <c r="B774" s="1" t="s">
        <v>486</v>
      </c>
      <c r="C774" s="1" t="s">
        <v>6</v>
      </c>
      <c r="D774">
        <v>3</v>
      </c>
      <c r="E774" s="1" t="s">
        <v>229</v>
      </c>
      <c r="F774">
        <v>3</v>
      </c>
      <c r="G774" s="1" t="s">
        <v>376</v>
      </c>
      <c r="H774" s="1" t="s">
        <v>28</v>
      </c>
      <c r="I774">
        <v>2</v>
      </c>
    </row>
    <row r="775" spans="1:9" x14ac:dyDescent="0.55000000000000004">
      <c r="A775">
        <v>27</v>
      </c>
      <c r="B775" s="1" t="s">
        <v>486</v>
      </c>
      <c r="C775" s="1" t="s">
        <v>6</v>
      </c>
      <c r="D775">
        <v>3</v>
      </c>
      <c r="E775" s="1" t="s">
        <v>231</v>
      </c>
      <c r="F775">
        <v>3</v>
      </c>
      <c r="G775" s="1" t="s">
        <v>375</v>
      </c>
      <c r="H775" s="1" t="s">
        <v>29</v>
      </c>
      <c r="I775">
        <v>2</v>
      </c>
    </row>
    <row r="776" spans="1:9" x14ac:dyDescent="0.55000000000000004">
      <c r="A776">
        <v>27</v>
      </c>
      <c r="B776" s="1" t="s">
        <v>486</v>
      </c>
      <c r="C776" s="1" t="s">
        <v>6</v>
      </c>
      <c r="D776">
        <v>3</v>
      </c>
      <c r="E776" s="1" t="s">
        <v>286</v>
      </c>
      <c r="F776">
        <v>3</v>
      </c>
      <c r="G776" s="1" t="s">
        <v>375</v>
      </c>
      <c r="H776" s="1" t="s">
        <v>28</v>
      </c>
      <c r="I776">
        <v>2</v>
      </c>
    </row>
    <row r="777" spans="1:9" x14ac:dyDescent="0.55000000000000004">
      <c r="A777">
        <v>27</v>
      </c>
      <c r="B777" s="1" t="s">
        <v>486</v>
      </c>
      <c r="C777" s="1" t="s">
        <v>6</v>
      </c>
      <c r="D777">
        <v>3</v>
      </c>
      <c r="E777" s="1" t="s">
        <v>290</v>
      </c>
      <c r="F777">
        <v>3</v>
      </c>
      <c r="G777" s="1" t="s">
        <v>375</v>
      </c>
      <c r="H777" s="1" t="s">
        <v>28</v>
      </c>
      <c r="I777">
        <v>2</v>
      </c>
    </row>
    <row r="778" spans="1:9" x14ac:dyDescent="0.55000000000000004">
      <c r="A778">
        <v>27</v>
      </c>
      <c r="B778" s="1" t="s">
        <v>486</v>
      </c>
      <c r="C778" s="1" t="s">
        <v>6</v>
      </c>
      <c r="D778">
        <v>3</v>
      </c>
      <c r="E778" s="1" t="s">
        <v>294</v>
      </c>
      <c r="F778">
        <v>3</v>
      </c>
      <c r="G778" s="1" t="s">
        <v>376</v>
      </c>
      <c r="H778" s="1" t="s">
        <v>28</v>
      </c>
      <c r="I778">
        <v>2</v>
      </c>
    </row>
    <row r="779" spans="1:9" x14ac:dyDescent="0.55000000000000004">
      <c r="A779">
        <v>27</v>
      </c>
      <c r="B779" s="1" t="s">
        <v>486</v>
      </c>
      <c r="C779" s="1" t="s">
        <v>6</v>
      </c>
      <c r="D779">
        <v>3</v>
      </c>
      <c r="E779" s="1" t="s">
        <v>295</v>
      </c>
      <c r="F779">
        <v>3</v>
      </c>
      <c r="G779" s="1" t="s">
        <v>376</v>
      </c>
      <c r="H779" s="1" t="s">
        <v>28</v>
      </c>
      <c r="I779">
        <v>2</v>
      </c>
    </row>
    <row r="780" spans="1:9" x14ac:dyDescent="0.55000000000000004">
      <c r="A780">
        <v>27</v>
      </c>
      <c r="B780" s="1" t="s">
        <v>486</v>
      </c>
      <c r="C780" s="1" t="s">
        <v>6</v>
      </c>
      <c r="D780">
        <v>3</v>
      </c>
      <c r="E780" s="1" t="s">
        <v>317</v>
      </c>
      <c r="F780">
        <v>3</v>
      </c>
      <c r="G780" s="1" t="s">
        <v>377</v>
      </c>
      <c r="H780" s="1" t="s">
        <v>29</v>
      </c>
      <c r="I780">
        <v>2</v>
      </c>
    </row>
    <row r="781" spans="1:9" x14ac:dyDescent="0.55000000000000004">
      <c r="A781">
        <v>27</v>
      </c>
      <c r="B781" s="1" t="s">
        <v>486</v>
      </c>
      <c r="C781" s="1" t="s">
        <v>6</v>
      </c>
      <c r="D781">
        <v>3</v>
      </c>
      <c r="E781" s="1" t="s">
        <v>320</v>
      </c>
      <c r="F781">
        <v>3</v>
      </c>
      <c r="G781" s="1" t="s">
        <v>377</v>
      </c>
      <c r="H781" s="1" t="s">
        <v>28</v>
      </c>
      <c r="I781">
        <v>2</v>
      </c>
    </row>
    <row r="782" spans="1:9" x14ac:dyDescent="0.55000000000000004">
      <c r="A782">
        <v>27</v>
      </c>
      <c r="B782" s="1" t="s">
        <v>486</v>
      </c>
      <c r="C782" s="1" t="s">
        <v>6</v>
      </c>
      <c r="D782">
        <v>3</v>
      </c>
      <c r="E782" s="1" t="s">
        <v>323</v>
      </c>
      <c r="F782">
        <v>3</v>
      </c>
      <c r="G782" s="1" t="s">
        <v>376</v>
      </c>
      <c r="H782" s="1" t="s">
        <v>29</v>
      </c>
      <c r="I782">
        <v>2</v>
      </c>
    </row>
    <row r="783" spans="1:9" x14ac:dyDescent="0.55000000000000004">
      <c r="A783">
        <v>27</v>
      </c>
      <c r="B783" s="1" t="s">
        <v>486</v>
      </c>
      <c r="C783" s="1" t="s">
        <v>6</v>
      </c>
      <c r="D783">
        <v>3</v>
      </c>
      <c r="E783" s="1" t="s">
        <v>327</v>
      </c>
      <c r="F783">
        <v>3</v>
      </c>
      <c r="G783" s="1" t="s">
        <v>376</v>
      </c>
      <c r="H783" s="1" t="s">
        <v>29</v>
      </c>
      <c r="I783">
        <v>2</v>
      </c>
    </row>
    <row r="784" spans="1:9" x14ac:dyDescent="0.55000000000000004">
      <c r="A784">
        <v>27</v>
      </c>
      <c r="B784" s="1" t="s">
        <v>486</v>
      </c>
      <c r="C784" s="1" t="s">
        <v>6</v>
      </c>
      <c r="D784">
        <v>3</v>
      </c>
      <c r="E784" s="1" t="s">
        <v>331</v>
      </c>
      <c r="F784">
        <v>3</v>
      </c>
      <c r="G784" s="1" t="s">
        <v>376</v>
      </c>
      <c r="H784" s="1" t="s">
        <v>29</v>
      </c>
      <c r="I784">
        <v>2</v>
      </c>
    </row>
    <row r="785" spans="1:9" x14ac:dyDescent="0.55000000000000004">
      <c r="A785">
        <v>28</v>
      </c>
      <c r="B785" s="1" t="s">
        <v>487</v>
      </c>
      <c r="C785" s="1" t="s">
        <v>5</v>
      </c>
      <c r="D785">
        <v>6</v>
      </c>
      <c r="E785" s="1" t="s">
        <v>105</v>
      </c>
      <c r="F785">
        <v>6</v>
      </c>
      <c r="G785" s="1" t="s">
        <v>377</v>
      </c>
      <c r="H785" s="1" t="s">
        <v>29</v>
      </c>
      <c r="I785">
        <v>2</v>
      </c>
    </row>
    <row r="786" spans="1:9" x14ac:dyDescent="0.55000000000000004">
      <c r="A786">
        <v>28</v>
      </c>
      <c r="B786" s="1" t="s">
        <v>487</v>
      </c>
      <c r="C786" s="1" t="s">
        <v>5</v>
      </c>
      <c r="D786">
        <v>6</v>
      </c>
      <c r="E786" s="1" t="s">
        <v>108</v>
      </c>
      <c r="F786">
        <v>6</v>
      </c>
      <c r="G786" s="1" t="s">
        <v>377</v>
      </c>
      <c r="H786" s="1" t="s">
        <v>29</v>
      </c>
      <c r="I786">
        <v>2</v>
      </c>
    </row>
    <row r="787" spans="1:9" x14ac:dyDescent="0.55000000000000004">
      <c r="A787">
        <v>28</v>
      </c>
      <c r="B787" s="1" t="s">
        <v>487</v>
      </c>
      <c r="C787" s="1" t="s">
        <v>5</v>
      </c>
      <c r="D787">
        <v>6</v>
      </c>
      <c r="E787" s="1" t="s">
        <v>112</v>
      </c>
      <c r="F787">
        <v>6</v>
      </c>
      <c r="G787" s="1" t="s">
        <v>377</v>
      </c>
      <c r="H787" s="1" t="s">
        <v>29</v>
      </c>
      <c r="I787">
        <v>2</v>
      </c>
    </row>
    <row r="788" spans="1:9" x14ac:dyDescent="0.55000000000000004">
      <c r="A788">
        <v>28</v>
      </c>
      <c r="B788" s="1" t="s">
        <v>487</v>
      </c>
      <c r="C788" s="1" t="s">
        <v>5</v>
      </c>
      <c r="D788">
        <v>6</v>
      </c>
      <c r="E788" s="1" t="s">
        <v>116</v>
      </c>
      <c r="F788">
        <v>6</v>
      </c>
      <c r="G788" s="1" t="s">
        <v>377</v>
      </c>
      <c r="H788" s="1" t="s">
        <v>29</v>
      </c>
      <c r="I788">
        <v>2</v>
      </c>
    </row>
    <row r="789" spans="1:9" x14ac:dyDescent="0.55000000000000004">
      <c r="A789">
        <v>28</v>
      </c>
      <c r="B789" s="1" t="s">
        <v>487</v>
      </c>
      <c r="C789" s="1" t="s">
        <v>5</v>
      </c>
      <c r="D789">
        <v>6</v>
      </c>
      <c r="E789" s="1" t="s">
        <v>120</v>
      </c>
      <c r="F789">
        <v>6</v>
      </c>
      <c r="G789" s="1" t="s">
        <v>377</v>
      </c>
      <c r="H789" s="1" t="s">
        <v>28</v>
      </c>
      <c r="I789">
        <v>2</v>
      </c>
    </row>
    <row r="790" spans="1:9" x14ac:dyDescent="0.55000000000000004">
      <c r="A790">
        <v>28</v>
      </c>
      <c r="B790" s="1" t="s">
        <v>487</v>
      </c>
      <c r="C790" s="1" t="s">
        <v>5</v>
      </c>
      <c r="D790">
        <v>6</v>
      </c>
      <c r="E790" s="1" t="s">
        <v>123</v>
      </c>
      <c r="F790">
        <v>6</v>
      </c>
      <c r="G790" s="1" t="s">
        <v>376</v>
      </c>
      <c r="H790" s="1" t="s">
        <v>28</v>
      </c>
      <c r="I790">
        <v>2</v>
      </c>
    </row>
    <row r="791" spans="1:9" x14ac:dyDescent="0.55000000000000004">
      <c r="A791">
        <v>28</v>
      </c>
      <c r="B791" s="1" t="s">
        <v>487</v>
      </c>
      <c r="C791" s="1" t="s">
        <v>5</v>
      </c>
      <c r="D791">
        <v>6</v>
      </c>
      <c r="E791" s="1" t="s">
        <v>127</v>
      </c>
      <c r="F791">
        <v>6</v>
      </c>
      <c r="G791" s="1" t="s">
        <v>375</v>
      </c>
      <c r="H791" s="1" t="s">
        <v>28</v>
      </c>
      <c r="I791">
        <v>2</v>
      </c>
    </row>
    <row r="792" spans="1:9" x14ac:dyDescent="0.55000000000000004">
      <c r="A792">
        <v>28</v>
      </c>
      <c r="B792" s="1" t="s">
        <v>487</v>
      </c>
      <c r="C792" s="1" t="s">
        <v>5</v>
      </c>
      <c r="D792">
        <v>6</v>
      </c>
      <c r="E792" s="1" t="s">
        <v>131</v>
      </c>
      <c r="F792">
        <v>6</v>
      </c>
      <c r="G792" s="1" t="s">
        <v>375</v>
      </c>
      <c r="H792" s="1" t="s">
        <v>29</v>
      </c>
      <c r="I792">
        <v>2</v>
      </c>
    </row>
    <row r="793" spans="1:9" x14ac:dyDescent="0.55000000000000004">
      <c r="A793">
        <v>28</v>
      </c>
      <c r="B793" s="1" t="s">
        <v>487</v>
      </c>
      <c r="C793" s="1" t="s">
        <v>5</v>
      </c>
      <c r="D793">
        <v>6</v>
      </c>
      <c r="E793" s="1" t="s">
        <v>135</v>
      </c>
      <c r="F793">
        <v>6</v>
      </c>
      <c r="G793" s="1" t="s">
        <v>375</v>
      </c>
      <c r="H793" s="1" t="s">
        <v>28</v>
      </c>
      <c r="I793">
        <v>2</v>
      </c>
    </row>
    <row r="794" spans="1:9" x14ac:dyDescent="0.55000000000000004">
      <c r="A794">
        <v>28</v>
      </c>
      <c r="B794" s="1" t="s">
        <v>487</v>
      </c>
      <c r="C794" s="1" t="s">
        <v>5</v>
      </c>
      <c r="D794">
        <v>6</v>
      </c>
      <c r="E794" s="1" t="s">
        <v>139</v>
      </c>
      <c r="F794">
        <v>6</v>
      </c>
      <c r="G794" s="1" t="s">
        <v>376</v>
      </c>
      <c r="H794" s="1" t="s">
        <v>28</v>
      </c>
      <c r="I794">
        <v>2</v>
      </c>
    </row>
    <row r="795" spans="1:9" x14ac:dyDescent="0.55000000000000004">
      <c r="A795">
        <v>28</v>
      </c>
      <c r="B795" s="1" t="s">
        <v>487</v>
      </c>
      <c r="C795" s="1" t="s">
        <v>5</v>
      </c>
      <c r="D795">
        <v>6</v>
      </c>
      <c r="E795" s="1" t="s">
        <v>141</v>
      </c>
      <c r="F795">
        <v>0</v>
      </c>
      <c r="G795" s="1" t="s">
        <v>376</v>
      </c>
      <c r="H795" s="1" t="s">
        <v>29</v>
      </c>
      <c r="I795">
        <v>2</v>
      </c>
    </row>
    <row r="796" spans="1:9" x14ac:dyDescent="0.55000000000000004">
      <c r="A796">
        <v>28</v>
      </c>
      <c r="B796" s="1" t="s">
        <v>487</v>
      </c>
      <c r="C796" s="1" t="s">
        <v>5</v>
      </c>
      <c r="D796">
        <v>6</v>
      </c>
      <c r="E796" s="1" t="s">
        <v>145</v>
      </c>
      <c r="F796">
        <v>6</v>
      </c>
      <c r="G796" s="1" t="s">
        <v>376</v>
      </c>
      <c r="H796" s="1" t="s">
        <v>28</v>
      </c>
      <c r="I796">
        <v>2</v>
      </c>
    </row>
    <row r="797" spans="1:9" x14ac:dyDescent="0.55000000000000004">
      <c r="A797">
        <v>28</v>
      </c>
      <c r="B797" s="1" t="s">
        <v>487</v>
      </c>
      <c r="C797" s="1" t="s">
        <v>5</v>
      </c>
      <c r="D797">
        <v>6</v>
      </c>
      <c r="E797" s="1" t="s">
        <v>147</v>
      </c>
      <c r="F797">
        <v>6</v>
      </c>
      <c r="G797" s="1" t="s">
        <v>376</v>
      </c>
      <c r="H797" s="1" t="s">
        <v>28</v>
      </c>
      <c r="I797">
        <v>2</v>
      </c>
    </row>
    <row r="798" spans="1:9" x14ac:dyDescent="0.55000000000000004">
      <c r="A798">
        <v>28</v>
      </c>
      <c r="B798" s="1" t="s">
        <v>487</v>
      </c>
      <c r="C798" s="1" t="s">
        <v>5</v>
      </c>
      <c r="D798">
        <v>6</v>
      </c>
      <c r="E798" s="1" t="s">
        <v>214</v>
      </c>
      <c r="F798">
        <v>2</v>
      </c>
      <c r="G798" s="1" t="s">
        <v>377</v>
      </c>
      <c r="H798" s="1" t="s">
        <v>29</v>
      </c>
      <c r="I798">
        <v>2</v>
      </c>
    </row>
    <row r="799" spans="1:9" x14ac:dyDescent="0.55000000000000004">
      <c r="A799">
        <v>28</v>
      </c>
      <c r="B799" s="1" t="s">
        <v>487</v>
      </c>
      <c r="C799" s="1" t="s">
        <v>5</v>
      </c>
      <c r="D799">
        <v>6</v>
      </c>
      <c r="E799" s="1" t="s">
        <v>217</v>
      </c>
      <c r="F799">
        <v>6</v>
      </c>
      <c r="G799" s="1" t="s">
        <v>377</v>
      </c>
      <c r="H799" s="1" t="s">
        <v>29</v>
      </c>
      <c r="I799">
        <v>2</v>
      </c>
    </row>
    <row r="800" spans="1:9" x14ac:dyDescent="0.55000000000000004">
      <c r="A800">
        <v>28</v>
      </c>
      <c r="B800" s="1" t="s">
        <v>487</v>
      </c>
      <c r="C800" s="1" t="s">
        <v>5</v>
      </c>
      <c r="D800">
        <v>6</v>
      </c>
      <c r="E800" s="1" t="s">
        <v>220</v>
      </c>
      <c r="F800">
        <v>6</v>
      </c>
      <c r="G800" s="1" t="s">
        <v>377</v>
      </c>
      <c r="H800" s="1" t="s">
        <v>29</v>
      </c>
      <c r="I800">
        <v>2</v>
      </c>
    </row>
    <row r="801" spans="1:9" x14ac:dyDescent="0.55000000000000004">
      <c r="A801">
        <v>28</v>
      </c>
      <c r="B801" s="1" t="s">
        <v>487</v>
      </c>
      <c r="C801" s="1" t="s">
        <v>5</v>
      </c>
      <c r="D801">
        <v>6</v>
      </c>
      <c r="E801" s="1" t="s">
        <v>223</v>
      </c>
      <c r="F801">
        <v>6</v>
      </c>
      <c r="G801" s="1" t="s">
        <v>376</v>
      </c>
      <c r="H801" s="1" t="s">
        <v>29</v>
      </c>
      <c r="I801">
        <v>2</v>
      </c>
    </row>
    <row r="802" spans="1:9" x14ac:dyDescent="0.55000000000000004">
      <c r="A802">
        <v>28</v>
      </c>
      <c r="B802" s="1" t="s">
        <v>487</v>
      </c>
      <c r="C802" s="1" t="s">
        <v>5</v>
      </c>
      <c r="D802">
        <v>6</v>
      </c>
      <c r="E802" s="1" t="s">
        <v>226</v>
      </c>
      <c r="F802">
        <v>6</v>
      </c>
      <c r="G802" s="1" t="s">
        <v>377</v>
      </c>
      <c r="H802" s="1" t="s">
        <v>28</v>
      </c>
      <c r="I802">
        <v>2</v>
      </c>
    </row>
    <row r="803" spans="1:9" x14ac:dyDescent="0.55000000000000004">
      <c r="A803">
        <v>28</v>
      </c>
      <c r="B803" s="1" t="s">
        <v>487</v>
      </c>
      <c r="C803" s="1" t="s">
        <v>5</v>
      </c>
      <c r="D803">
        <v>6</v>
      </c>
      <c r="E803" s="1" t="s">
        <v>229</v>
      </c>
      <c r="F803">
        <v>6</v>
      </c>
      <c r="G803" s="1" t="s">
        <v>376</v>
      </c>
      <c r="H803" s="1" t="s">
        <v>28</v>
      </c>
      <c r="I803">
        <v>2</v>
      </c>
    </row>
    <row r="804" spans="1:9" x14ac:dyDescent="0.55000000000000004">
      <c r="A804">
        <v>28</v>
      </c>
      <c r="B804" s="1" t="s">
        <v>487</v>
      </c>
      <c r="C804" s="1" t="s">
        <v>5</v>
      </c>
      <c r="D804">
        <v>6</v>
      </c>
      <c r="E804" s="1" t="s">
        <v>231</v>
      </c>
      <c r="F804">
        <v>6</v>
      </c>
      <c r="G804" s="1" t="s">
        <v>375</v>
      </c>
      <c r="H804" s="1" t="s">
        <v>29</v>
      </c>
      <c r="I804">
        <v>2</v>
      </c>
    </row>
    <row r="805" spans="1:9" x14ac:dyDescent="0.55000000000000004">
      <c r="A805">
        <v>28</v>
      </c>
      <c r="B805" s="1" t="s">
        <v>487</v>
      </c>
      <c r="C805" s="1" t="s">
        <v>5</v>
      </c>
      <c r="D805">
        <v>6</v>
      </c>
      <c r="E805" s="1" t="s">
        <v>286</v>
      </c>
      <c r="F805">
        <v>6</v>
      </c>
      <c r="G805" s="1" t="s">
        <v>375</v>
      </c>
      <c r="H805" s="1" t="s">
        <v>28</v>
      </c>
      <c r="I805">
        <v>2</v>
      </c>
    </row>
    <row r="806" spans="1:9" x14ac:dyDescent="0.55000000000000004">
      <c r="A806">
        <v>28</v>
      </c>
      <c r="B806" s="1" t="s">
        <v>487</v>
      </c>
      <c r="C806" s="1" t="s">
        <v>5</v>
      </c>
      <c r="D806">
        <v>6</v>
      </c>
      <c r="E806" s="1" t="s">
        <v>290</v>
      </c>
      <c r="F806">
        <v>4</v>
      </c>
      <c r="G806" s="1" t="s">
        <v>375</v>
      </c>
      <c r="H806" s="1" t="s">
        <v>28</v>
      </c>
      <c r="I806">
        <v>2</v>
      </c>
    </row>
    <row r="807" spans="1:9" x14ac:dyDescent="0.55000000000000004">
      <c r="A807">
        <v>28</v>
      </c>
      <c r="B807" s="1" t="s">
        <v>487</v>
      </c>
      <c r="C807" s="1" t="s">
        <v>5</v>
      </c>
      <c r="D807">
        <v>6</v>
      </c>
      <c r="E807" s="1" t="s">
        <v>294</v>
      </c>
      <c r="F807">
        <v>6</v>
      </c>
      <c r="G807" s="1" t="s">
        <v>376</v>
      </c>
      <c r="H807" s="1" t="s">
        <v>28</v>
      </c>
      <c r="I807">
        <v>2</v>
      </c>
    </row>
    <row r="808" spans="1:9" x14ac:dyDescent="0.55000000000000004">
      <c r="A808">
        <v>28</v>
      </c>
      <c r="B808" s="1" t="s">
        <v>487</v>
      </c>
      <c r="C808" s="1" t="s">
        <v>5</v>
      </c>
      <c r="D808">
        <v>6</v>
      </c>
      <c r="E808" s="1" t="s">
        <v>295</v>
      </c>
      <c r="F808">
        <v>6</v>
      </c>
      <c r="G808" s="1" t="s">
        <v>376</v>
      </c>
      <c r="H808" s="1" t="s">
        <v>28</v>
      </c>
      <c r="I808">
        <v>2</v>
      </c>
    </row>
    <row r="809" spans="1:9" x14ac:dyDescent="0.55000000000000004">
      <c r="A809">
        <v>28</v>
      </c>
      <c r="B809" s="1" t="s">
        <v>487</v>
      </c>
      <c r="C809" s="1" t="s">
        <v>5</v>
      </c>
      <c r="D809">
        <v>6</v>
      </c>
      <c r="E809" s="1" t="s">
        <v>317</v>
      </c>
      <c r="F809">
        <v>6</v>
      </c>
      <c r="G809" s="1" t="s">
        <v>377</v>
      </c>
      <c r="H809" s="1" t="s">
        <v>29</v>
      </c>
      <c r="I809">
        <v>2</v>
      </c>
    </row>
    <row r="810" spans="1:9" x14ac:dyDescent="0.55000000000000004">
      <c r="A810">
        <v>28</v>
      </c>
      <c r="B810" s="1" t="s">
        <v>487</v>
      </c>
      <c r="C810" s="1" t="s">
        <v>5</v>
      </c>
      <c r="D810">
        <v>6</v>
      </c>
      <c r="E810" s="1" t="s">
        <v>320</v>
      </c>
      <c r="F810">
        <v>6</v>
      </c>
      <c r="G810" s="1" t="s">
        <v>377</v>
      </c>
      <c r="H810" s="1" t="s">
        <v>28</v>
      </c>
      <c r="I810">
        <v>2</v>
      </c>
    </row>
    <row r="811" spans="1:9" x14ac:dyDescent="0.55000000000000004">
      <c r="A811">
        <v>28</v>
      </c>
      <c r="B811" s="1" t="s">
        <v>487</v>
      </c>
      <c r="C811" s="1" t="s">
        <v>5</v>
      </c>
      <c r="D811">
        <v>6</v>
      </c>
      <c r="E811" s="1" t="s">
        <v>323</v>
      </c>
      <c r="F811">
        <v>6</v>
      </c>
      <c r="G811" s="1" t="s">
        <v>376</v>
      </c>
      <c r="H811" s="1" t="s">
        <v>29</v>
      </c>
      <c r="I811">
        <v>2</v>
      </c>
    </row>
    <row r="812" spans="1:9" x14ac:dyDescent="0.55000000000000004">
      <c r="A812">
        <v>28</v>
      </c>
      <c r="B812" s="1" t="s">
        <v>487</v>
      </c>
      <c r="C812" s="1" t="s">
        <v>5</v>
      </c>
      <c r="D812">
        <v>6</v>
      </c>
      <c r="E812" s="1" t="s">
        <v>327</v>
      </c>
      <c r="F812">
        <v>6</v>
      </c>
      <c r="G812" s="1" t="s">
        <v>376</v>
      </c>
      <c r="H812" s="1" t="s">
        <v>29</v>
      </c>
      <c r="I812">
        <v>2</v>
      </c>
    </row>
    <row r="813" spans="1:9" x14ac:dyDescent="0.55000000000000004">
      <c r="A813">
        <v>28</v>
      </c>
      <c r="B813" s="1" t="s">
        <v>487</v>
      </c>
      <c r="C813" s="1" t="s">
        <v>5</v>
      </c>
      <c r="D813">
        <v>6</v>
      </c>
      <c r="E813" s="1" t="s">
        <v>331</v>
      </c>
      <c r="F813">
        <v>6</v>
      </c>
      <c r="G813" s="1" t="s">
        <v>376</v>
      </c>
      <c r="H813" s="1" t="s">
        <v>29</v>
      </c>
      <c r="I813">
        <v>2</v>
      </c>
    </row>
    <row r="814" spans="1:9" x14ac:dyDescent="0.55000000000000004">
      <c r="A814">
        <v>29</v>
      </c>
      <c r="B814" s="1" t="s">
        <v>488</v>
      </c>
      <c r="C814" s="1" t="s">
        <v>3</v>
      </c>
      <c r="D814">
        <v>4</v>
      </c>
      <c r="E814" s="1" t="s">
        <v>105</v>
      </c>
      <c r="F814">
        <v>4</v>
      </c>
      <c r="G814" s="1" t="s">
        <v>377</v>
      </c>
      <c r="H814" s="1" t="s">
        <v>29</v>
      </c>
      <c r="I814">
        <v>2</v>
      </c>
    </row>
    <row r="815" spans="1:9" x14ac:dyDescent="0.55000000000000004">
      <c r="A815">
        <v>29</v>
      </c>
      <c r="B815" s="1" t="s">
        <v>488</v>
      </c>
      <c r="C815" s="1" t="s">
        <v>3</v>
      </c>
      <c r="D815">
        <v>4</v>
      </c>
      <c r="E815" s="1" t="s">
        <v>108</v>
      </c>
      <c r="F815">
        <v>7</v>
      </c>
      <c r="G815" s="1" t="s">
        <v>377</v>
      </c>
      <c r="H815" s="1" t="s">
        <v>29</v>
      </c>
      <c r="I815">
        <v>2</v>
      </c>
    </row>
    <row r="816" spans="1:9" x14ac:dyDescent="0.55000000000000004">
      <c r="A816">
        <v>29</v>
      </c>
      <c r="B816" s="1" t="s">
        <v>488</v>
      </c>
      <c r="C816" s="1" t="s">
        <v>3</v>
      </c>
      <c r="D816">
        <v>4</v>
      </c>
      <c r="E816" s="1" t="s">
        <v>112</v>
      </c>
      <c r="F816">
        <v>4</v>
      </c>
      <c r="G816" s="1" t="s">
        <v>377</v>
      </c>
      <c r="H816" s="1" t="s">
        <v>29</v>
      </c>
      <c r="I816">
        <v>2</v>
      </c>
    </row>
    <row r="817" spans="1:9" x14ac:dyDescent="0.55000000000000004">
      <c r="A817">
        <v>29</v>
      </c>
      <c r="B817" s="1" t="s">
        <v>488</v>
      </c>
      <c r="C817" s="1" t="s">
        <v>3</v>
      </c>
      <c r="D817">
        <v>4</v>
      </c>
      <c r="E817" s="1" t="s">
        <v>116</v>
      </c>
      <c r="F817">
        <v>5</v>
      </c>
      <c r="G817" s="1" t="s">
        <v>377</v>
      </c>
      <c r="H817" s="1" t="s">
        <v>29</v>
      </c>
      <c r="I817">
        <v>2</v>
      </c>
    </row>
    <row r="818" spans="1:9" x14ac:dyDescent="0.55000000000000004">
      <c r="A818">
        <v>29</v>
      </c>
      <c r="B818" s="1" t="s">
        <v>488</v>
      </c>
      <c r="C818" s="1" t="s">
        <v>3</v>
      </c>
      <c r="D818">
        <v>4</v>
      </c>
      <c r="E818" s="1" t="s">
        <v>120</v>
      </c>
      <c r="F818">
        <v>4</v>
      </c>
      <c r="G818" s="1" t="s">
        <v>377</v>
      </c>
      <c r="H818" s="1" t="s">
        <v>28</v>
      </c>
      <c r="I818">
        <v>2</v>
      </c>
    </row>
    <row r="819" spans="1:9" x14ac:dyDescent="0.55000000000000004">
      <c r="A819">
        <v>29</v>
      </c>
      <c r="B819" s="1" t="s">
        <v>488</v>
      </c>
      <c r="C819" s="1" t="s">
        <v>3</v>
      </c>
      <c r="D819">
        <v>4</v>
      </c>
      <c r="E819" s="1" t="s">
        <v>123</v>
      </c>
      <c r="F819">
        <v>3</v>
      </c>
      <c r="G819" s="1" t="s">
        <v>376</v>
      </c>
      <c r="H819" s="1" t="s">
        <v>28</v>
      </c>
      <c r="I819">
        <v>2</v>
      </c>
    </row>
    <row r="820" spans="1:9" x14ac:dyDescent="0.55000000000000004">
      <c r="A820">
        <v>29</v>
      </c>
      <c r="B820" s="1" t="s">
        <v>488</v>
      </c>
      <c r="C820" s="1" t="s">
        <v>3</v>
      </c>
      <c r="D820">
        <v>4</v>
      </c>
      <c r="E820" s="1" t="s">
        <v>127</v>
      </c>
      <c r="F820">
        <v>3</v>
      </c>
      <c r="G820" s="1" t="s">
        <v>375</v>
      </c>
      <c r="H820" s="1" t="s">
        <v>28</v>
      </c>
      <c r="I820">
        <v>2</v>
      </c>
    </row>
    <row r="821" spans="1:9" x14ac:dyDescent="0.55000000000000004">
      <c r="A821">
        <v>29</v>
      </c>
      <c r="B821" s="1" t="s">
        <v>488</v>
      </c>
      <c r="C821" s="1" t="s">
        <v>3</v>
      </c>
      <c r="D821">
        <v>4</v>
      </c>
      <c r="E821" s="1" t="s">
        <v>131</v>
      </c>
      <c r="F821">
        <v>4</v>
      </c>
      <c r="G821" s="1" t="s">
        <v>375</v>
      </c>
      <c r="H821" s="1" t="s">
        <v>29</v>
      </c>
      <c r="I821">
        <v>2</v>
      </c>
    </row>
    <row r="822" spans="1:9" x14ac:dyDescent="0.55000000000000004">
      <c r="A822">
        <v>29</v>
      </c>
      <c r="B822" s="1" t="s">
        <v>488</v>
      </c>
      <c r="C822" s="1" t="s">
        <v>3</v>
      </c>
      <c r="D822">
        <v>4</v>
      </c>
      <c r="E822" s="1" t="s">
        <v>135</v>
      </c>
      <c r="F822">
        <v>3</v>
      </c>
      <c r="G822" s="1" t="s">
        <v>375</v>
      </c>
      <c r="H822" s="1" t="s">
        <v>28</v>
      </c>
      <c r="I822">
        <v>2</v>
      </c>
    </row>
    <row r="823" spans="1:9" x14ac:dyDescent="0.55000000000000004">
      <c r="A823">
        <v>29</v>
      </c>
      <c r="B823" s="1" t="s">
        <v>488</v>
      </c>
      <c r="C823" s="1" t="s">
        <v>3</v>
      </c>
      <c r="D823">
        <v>4</v>
      </c>
      <c r="E823" s="1" t="s">
        <v>139</v>
      </c>
      <c r="F823">
        <v>3</v>
      </c>
      <c r="G823" s="1" t="s">
        <v>376</v>
      </c>
      <c r="H823" s="1" t="s">
        <v>28</v>
      </c>
      <c r="I823">
        <v>2</v>
      </c>
    </row>
    <row r="824" spans="1:9" x14ac:dyDescent="0.55000000000000004">
      <c r="A824">
        <v>29</v>
      </c>
      <c r="B824" s="1" t="s">
        <v>488</v>
      </c>
      <c r="C824" s="1" t="s">
        <v>3</v>
      </c>
      <c r="D824">
        <v>4</v>
      </c>
      <c r="E824" s="1" t="s">
        <v>141</v>
      </c>
      <c r="F824">
        <v>4</v>
      </c>
      <c r="G824" s="1" t="s">
        <v>376</v>
      </c>
      <c r="H824" s="1" t="s">
        <v>29</v>
      </c>
      <c r="I824">
        <v>2</v>
      </c>
    </row>
    <row r="825" spans="1:9" x14ac:dyDescent="0.55000000000000004">
      <c r="A825">
        <v>29</v>
      </c>
      <c r="B825" s="1" t="s">
        <v>488</v>
      </c>
      <c r="C825" s="1" t="s">
        <v>3</v>
      </c>
      <c r="D825">
        <v>4</v>
      </c>
      <c r="E825" s="1" t="s">
        <v>145</v>
      </c>
      <c r="F825">
        <v>7</v>
      </c>
      <c r="G825" s="1" t="s">
        <v>376</v>
      </c>
      <c r="H825" s="1" t="s">
        <v>28</v>
      </c>
      <c r="I825">
        <v>2</v>
      </c>
    </row>
    <row r="826" spans="1:9" x14ac:dyDescent="0.55000000000000004">
      <c r="A826">
        <v>29</v>
      </c>
      <c r="B826" s="1" t="s">
        <v>488</v>
      </c>
      <c r="C826" s="1" t="s">
        <v>3</v>
      </c>
      <c r="D826">
        <v>4</v>
      </c>
      <c r="E826" s="1" t="s">
        <v>147</v>
      </c>
      <c r="F826">
        <v>3</v>
      </c>
      <c r="G826" s="1" t="s">
        <v>376</v>
      </c>
      <c r="H826" s="1" t="s">
        <v>28</v>
      </c>
      <c r="I826">
        <v>2</v>
      </c>
    </row>
    <row r="827" spans="1:9" x14ac:dyDescent="0.55000000000000004">
      <c r="A827">
        <v>29</v>
      </c>
      <c r="B827" s="1" t="s">
        <v>488</v>
      </c>
      <c r="C827" s="1" t="s">
        <v>3</v>
      </c>
      <c r="D827">
        <v>4</v>
      </c>
      <c r="E827" s="1" t="s">
        <v>214</v>
      </c>
      <c r="F827">
        <v>2</v>
      </c>
      <c r="G827" s="1" t="s">
        <v>377</v>
      </c>
      <c r="H827" s="1" t="s">
        <v>29</v>
      </c>
      <c r="I827">
        <v>2</v>
      </c>
    </row>
    <row r="828" spans="1:9" x14ac:dyDescent="0.55000000000000004">
      <c r="A828">
        <v>29</v>
      </c>
      <c r="B828" s="1" t="s">
        <v>488</v>
      </c>
      <c r="C828" s="1" t="s">
        <v>3</v>
      </c>
      <c r="D828">
        <v>4</v>
      </c>
      <c r="E828" s="1" t="s">
        <v>217</v>
      </c>
      <c r="F828">
        <v>4</v>
      </c>
      <c r="G828" s="1" t="s">
        <v>377</v>
      </c>
      <c r="H828" s="1" t="s">
        <v>29</v>
      </c>
      <c r="I828">
        <v>2</v>
      </c>
    </row>
    <row r="829" spans="1:9" x14ac:dyDescent="0.55000000000000004">
      <c r="A829">
        <v>29</v>
      </c>
      <c r="B829" s="1" t="s">
        <v>488</v>
      </c>
      <c r="C829" s="1" t="s">
        <v>3</v>
      </c>
      <c r="D829">
        <v>4</v>
      </c>
      <c r="E829" s="1" t="s">
        <v>220</v>
      </c>
      <c r="F829">
        <v>4</v>
      </c>
      <c r="G829" s="1" t="s">
        <v>377</v>
      </c>
      <c r="H829" s="1" t="s">
        <v>29</v>
      </c>
      <c r="I829">
        <v>2</v>
      </c>
    </row>
    <row r="830" spans="1:9" x14ac:dyDescent="0.55000000000000004">
      <c r="A830">
        <v>29</v>
      </c>
      <c r="B830" s="1" t="s">
        <v>488</v>
      </c>
      <c r="C830" s="1" t="s">
        <v>3</v>
      </c>
      <c r="D830">
        <v>4</v>
      </c>
      <c r="E830" s="1" t="s">
        <v>223</v>
      </c>
      <c r="F830">
        <v>4</v>
      </c>
      <c r="G830" s="1" t="s">
        <v>376</v>
      </c>
      <c r="H830" s="1" t="s">
        <v>29</v>
      </c>
      <c r="I830">
        <v>2</v>
      </c>
    </row>
    <row r="831" spans="1:9" x14ac:dyDescent="0.55000000000000004">
      <c r="A831">
        <v>29</v>
      </c>
      <c r="B831" s="1" t="s">
        <v>488</v>
      </c>
      <c r="C831" s="1" t="s">
        <v>3</v>
      </c>
      <c r="D831">
        <v>4</v>
      </c>
      <c r="E831" s="1" t="s">
        <v>226</v>
      </c>
      <c r="F831">
        <v>3</v>
      </c>
      <c r="G831" s="1" t="s">
        <v>377</v>
      </c>
      <c r="H831" s="1" t="s">
        <v>28</v>
      </c>
      <c r="I831">
        <v>2</v>
      </c>
    </row>
    <row r="832" spans="1:9" x14ac:dyDescent="0.55000000000000004">
      <c r="A832">
        <v>29</v>
      </c>
      <c r="B832" s="1" t="s">
        <v>488</v>
      </c>
      <c r="C832" s="1" t="s">
        <v>3</v>
      </c>
      <c r="D832">
        <v>4</v>
      </c>
      <c r="E832" s="1" t="s">
        <v>229</v>
      </c>
      <c r="F832">
        <v>4</v>
      </c>
      <c r="G832" s="1" t="s">
        <v>376</v>
      </c>
      <c r="H832" s="1" t="s">
        <v>28</v>
      </c>
      <c r="I832">
        <v>2</v>
      </c>
    </row>
    <row r="833" spans="1:9" x14ac:dyDescent="0.55000000000000004">
      <c r="A833">
        <v>29</v>
      </c>
      <c r="B833" s="1" t="s">
        <v>488</v>
      </c>
      <c r="C833" s="1" t="s">
        <v>3</v>
      </c>
      <c r="D833">
        <v>4</v>
      </c>
      <c r="E833" s="1" t="s">
        <v>231</v>
      </c>
      <c r="F833">
        <v>4</v>
      </c>
      <c r="G833" s="1" t="s">
        <v>375</v>
      </c>
      <c r="H833" s="1" t="s">
        <v>29</v>
      </c>
      <c r="I833">
        <v>2</v>
      </c>
    </row>
    <row r="834" spans="1:9" x14ac:dyDescent="0.55000000000000004">
      <c r="A834">
        <v>29</v>
      </c>
      <c r="B834" s="1" t="s">
        <v>488</v>
      </c>
      <c r="C834" s="1" t="s">
        <v>3</v>
      </c>
      <c r="D834">
        <v>4</v>
      </c>
      <c r="E834" s="1" t="s">
        <v>286</v>
      </c>
      <c r="F834">
        <v>3</v>
      </c>
      <c r="G834" s="1" t="s">
        <v>375</v>
      </c>
      <c r="H834" s="1" t="s">
        <v>28</v>
      </c>
      <c r="I834">
        <v>2</v>
      </c>
    </row>
    <row r="835" spans="1:9" x14ac:dyDescent="0.55000000000000004">
      <c r="A835">
        <v>29</v>
      </c>
      <c r="B835" s="1" t="s">
        <v>488</v>
      </c>
      <c r="C835" s="1" t="s">
        <v>3</v>
      </c>
      <c r="D835">
        <v>4</v>
      </c>
      <c r="E835" s="1" t="s">
        <v>290</v>
      </c>
      <c r="F835">
        <v>3</v>
      </c>
      <c r="G835" s="1" t="s">
        <v>375</v>
      </c>
      <c r="H835" s="1" t="s">
        <v>28</v>
      </c>
      <c r="I835">
        <v>2</v>
      </c>
    </row>
    <row r="836" spans="1:9" x14ac:dyDescent="0.55000000000000004">
      <c r="A836">
        <v>29</v>
      </c>
      <c r="B836" s="1" t="s">
        <v>488</v>
      </c>
      <c r="C836" s="1" t="s">
        <v>3</v>
      </c>
      <c r="D836">
        <v>4</v>
      </c>
      <c r="E836" s="1" t="s">
        <v>294</v>
      </c>
      <c r="F836">
        <v>4</v>
      </c>
      <c r="G836" s="1" t="s">
        <v>376</v>
      </c>
      <c r="H836" s="1" t="s">
        <v>28</v>
      </c>
      <c r="I836">
        <v>2</v>
      </c>
    </row>
    <row r="837" spans="1:9" x14ac:dyDescent="0.55000000000000004">
      <c r="A837">
        <v>29</v>
      </c>
      <c r="B837" s="1" t="s">
        <v>488</v>
      </c>
      <c r="C837" s="1" t="s">
        <v>3</v>
      </c>
      <c r="D837">
        <v>4</v>
      </c>
      <c r="E837" s="1" t="s">
        <v>295</v>
      </c>
      <c r="F837">
        <v>3</v>
      </c>
      <c r="G837" s="1" t="s">
        <v>376</v>
      </c>
      <c r="H837" s="1" t="s">
        <v>28</v>
      </c>
      <c r="I837">
        <v>2</v>
      </c>
    </row>
    <row r="838" spans="1:9" x14ac:dyDescent="0.55000000000000004">
      <c r="A838">
        <v>29</v>
      </c>
      <c r="B838" s="1" t="s">
        <v>488</v>
      </c>
      <c r="C838" s="1" t="s">
        <v>3</v>
      </c>
      <c r="D838">
        <v>4</v>
      </c>
      <c r="E838" s="1" t="s">
        <v>317</v>
      </c>
      <c r="F838">
        <v>3</v>
      </c>
      <c r="G838" s="1" t="s">
        <v>377</v>
      </c>
      <c r="H838" s="1" t="s">
        <v>29</v>
      </c>
      <c r="I838">
        <v>2</v>
      </c>
    </row>
    <row r="839" spans="1:9" x14ac:dyDescent="0.55000000000000004">
      <c r="A839">
        <v>29</v>
      </c>
      <c r="B839" s="1" t="s">
        <v>488</v>
      </c>
      <c r="C839" s="1" t="s">
        <v>3</v>
      </c>
      <c r="D839">
        <v>4</v>
      </c>
      <c r="E839" s="1" t="s">
        <v>320</v>
      </c>
      <c r="F839">
        <v>4</v>
      </c>
      <c r="G839" s="1" t="s">
        <v>377</v>
      </c>
      <c r="H839" s="1" t="s">
        <v>28</v>
      </c>
      <c r="I839">
        <v>2</v>
      </c>
    </row>
    <row r="840" spans="1:9" x14ac:dyDescent="0.55000000000000004">
      <c r="A840">
        <v>29</v>
      </c>
      <c r="B840" s="1" t="s">
        <v>488</v>
      </c>
      <c r="C840" s="1" t="s">
        <v>3</v>
      </c>
      <c r="D840">
        <v>4</v>
      </c>
      <c r="E840" s="1" t="s">
        <v>323</v>
      </c>
      <c r="F840">
        <v>7</v>
      </c>
      <c r="G840" s="1" t="s">
        <v>376</v>
      </c>
      <c r="H840" s="1" t="s">
        <v>29</v>
      </c>
      <c r="I840">
        <v>2</v>
      </c>
    </row>
    <row r="841" spans="1:9" x14ac:dyDescent="0.55000000000000004">
      <c r="A841">
        <v>29</v>
      </c>
      <c r="B841" s="1" t="s">
        <v>488</v>
      </c>
      <c r="C841" s="1" t="s">
        <v>3</v>
      </c>
      <c r="D841">
        <v>4</v>
      </c>
      <c r="E841" s="1" t="s">
        <v>327</v>
      </c>
      <c r="F841">
        <v>7</v>
      </c>
      <c r="G841" s="1" t="s">
        <v>376</v>
      </c>
      <c r="H841" s="1" t="s">
        <v>29</v>
      </c>
      <c r="I841">
        <v>2</v>
      </c>
    </row>
    <row r="842" spans="1:9" x14ac:dyDescent="0.55000000000000004">
      <c r="A842">
        <v>29</v>
      </c>
      <c r="B842" s="1" t="s">
        <v>488</v>
      </c>
      <c r="C842" s="1" t="s">
        <v>3</v>
      </c>
      <c r="D842">
        <v>4</v>
      </c>
      <c r="E842" s="1" t="s">
        <v>331</v>
      </c>
      <c r="F842">
        <v>4</v>
      </c>
      <c r="G842" s="1" t="s">
        <v>376</v>
      </c>
      <c r="H842" s="1" t="s">
        <v>29</v>
      </c>
      <c r="I842">
        <v>2</v>
      </c>
    </row>
    <row r="843" spans="1:9" x14ac:dyDescent="0.55000000000000004">
      <c r="A843">
        <v>30</v>
      </c>
      <c r="B843" s="1" t="s">
        <v>489</v>
      </c>
      <c r="C843" s="1" t="s">
        <v>2</v>
      </c>
      <c r="D843">
        <v>1</v>
      </c>
      <c r="E843" s="1" t="s">
        <v>105</v>
      </c>
      <c r="F843">
        <v>1</v>
      </c>
      <c r="G843" s="1" t="s">
        <v>377</v>
      </c>
      <c r="H843" s="1" t="s">
        <v>29</v>
      </c>
      <c r="I843">
        <v>2</v>
      </c>
    </row>
    <row r="844" spans="1:9" x14ac:dyDescent="0.55000000000000004">
      <c r="A844">
        <v>30</v>
      </c>
      <c r="B844" s="1" t="s">
        <v>489</v>
      </c>
      <c r="C844" s="1" t="s">
        <v>2</v>
      </c>
      <c r="D844">
        <v>1</v>
      </c>
      <c r="E844" s="1" t="s">
        <v>108</v>
      </c>
      <c r="F844">
        <v>5</v>
      </c>
      <c r="G844" s="1" t="s">
        <v>377</v>
      </c>
      <c r="H844" s="1" t="s">
        <v>29</v>
      </c>
      <c r="I844">
        <v>2</v>
      </c>
    </row>
    <row r="845" spans="1:9" x14ac:dyDescent="0.55000000000000004">
      <c r="A845">
        <v>30</v>
      </c>
      <c r="B845" s="1" t="s">
        <v>489</v>
      </c>
      <c r="C845" s="1" t="s">
        <v>2</v>
      </c>
      <c r="D845">
        <v>1</v>
      </c>
      <c r="E845" s="1" t="s">
        <v>112</v>
      </c>
      <c r="F845">
        <v>1</v>
      </c>
      <c r="G845" s="1" t="s">
        <v>377</v>
      </c>
      <c r="H845" s="1" t="s">
        <v>29</v>
      </c>
      <c r="I845">
        <v>2</v>
      </c>
    </row>
    <row r="846" spans="1:9" x14ac:dyDescent="0.55000000000000004">
      <c r="A846">
        <v>30</v>
      </c>
      <c r="B846" s="1" t="s">
        <v>489</v>
      </c>
      <c r="C846" s="1" t="s">
        <v>2</v>
      </c>
      <c r="D846">
        <v>1</v>
      </c>
      <c r="E846" s="1" t="s">
        <v>116</v>
      </c>
      <c r="F846">
        <v>7</v>
      </c>
      <c r="G846" s="1" t="s">
        <v>377</v>
      </c>
      <c r="H846" s="1" t="s">
        <v>29</v>
      </c>
      <c r="I846">
        <v>2</v>
      </c>
    </row>
    <row r="847" spans="1:9" x14ac:dyDescent="0.55000000000000004">
      <c r="A847">
        <v>30</v>
      </c>
      <c r="B847" s="1" t="s">
        <v>489</v>
      </c>
      <c r="C847" s="1" t="s">
        <v>2</v>
      </c>
      <c r="D847">
        <v>1</v>
      </c>
      <c r="E847" s="1" t="s">
        <v>120</v>
      </c>
      <c r="F847">
        <v>1</v>
      </c>
      <c r="G847" s="1" t="s">
        <v>377</v>
      </c>
      <c r="H847" s="1" t="s">
        <v>28</v>
      </c>
      <c r="I847">
        <v>2</v>
      </c>
    </row>
    <row r="848" spans="1:9" x14ac:dyDescent="0.55000000000000004">
      <c r="A848">
        <v>30</v>
      </c>
      <c r="B848" s="1" t="s">
        <v>489</v>
      </c>
      <c r="C848" s="1" t="s">
        <v>2</v>
      </c>
      <c r="D848">
        <v>1</v>
      </c>
      <c r="E848" s="1" t="s">
        <v>123</v>
      </c>
      <c r="F848">
        <v>1</v>
      </c>
      <c r="G848" s="1" t="s">
        <v>376</v>
      </c>
      <c r="H848" s="1" t="s">
        <v>28</v>
      </c>
      <c r="I848">
        <v>2</v>
      </c>
    </row>
    <row r="849" spans="1:9" x14ac:dyDescent="0.55000000000000004">
      <c r="A849">
        <v>30</v>
      </c>
      <c r="B849" s="1" t="s">
        <v>489</v>
      </c>
      <c r="C849" s="1" t="s">
        <v>2</v>
      </c>
      <c r="D849">
        <v>1</v>
      </c>
      <c r="E849" s="1" t="s">
        <v>127</v>
      </c>
      <c r="F849">
        <v>3</v>
      </c>
      <c r="G849" s="1" t="s">
        <v>375</v>
      </c>
      <c r="H849" s="1" t="s">
        <v>28</v>
      </c>
      <c r="I849">
        <v>2</v>
      </c>
    </row>
    <row r="850" spans="1:9" x14ac:dyDescent="0.55000000000000004">
      <c r="A850">
        <v>30</v>
      </c>
      <c r="B850" s="1" t="s">
        <v>489</v>
      </c>
      <c r="C850" s="1" t="s">
        <v>2</v>
      </c>
      <c r="D850">
        <v>1</v>
      </c>
      <c r="E850" s="1" t="s">
        <v>131</v>
      </c>
      <c r="F850">
        <v>1</v>
      </c>
      <c r="G850" s="1" t="s">
        <v>375</v>
      </c>
      <c r="H850" s="1" t="s">
        <v>29</v>
      </c>
      <c r="I850">
        <v>2</v>
      </c>
    </row>
    <row r="851" spans="1:9" x14ac:dyDescent="0.55000000000000004">
      <c r="A851">
        <v>30</v>
      </c>
      <c r="B851" s="1" t="s">
        <v>489</v>
      </c>
      <c r="C851" s="1" t="s">
        <v>2</v>
      </c>
      <c r="D851">
        <v>1</v>
      </c>
      <c r="E851" s="1" t="s">
        <v>135</v>
      </c>
      <c r="F851">
        <v>1</v>
      </c>
      <c r="G851" s="1" t="s">
        <v>375</v>
      </c>
      <c r="H851" s="1" t="s">
        <v>28</v>
      </c>
      <c r="I851">
        <v>2</v>
      </c>
    </row>
    <row r="852" spans="1:9" x14ac:dyDescent="0.55000000000000004">
      <c r="A852">
        <v>30</v>
      </c>
      <c r="B852" s="1" t="s">
        <v>489</v>
      </c>
      <c r="C852" s="1" t="s">
        <v>2</v>
      </c>
      <c r="D852">
        <v>1</v>
      </c>
      <c r="E852" s="1" t="s">
        <v>139</v>
      </c>
      <c r="F852">
        <v>1</v>
      </c>
      <c r="G852" s="1" t="s">
        <v>376</v>
      </c>
      <c r="H852" s="1" t="s">
        <v>28</v>
      </c>
      <c r="I852">
        <v>2</v>
      </c>
    </row>
    <row r="853" spans="1:9" x14ac:dyDescent="0.55000000000000004">
      <c r="A853">
        <v>30</v>
      </c>
      <c r="B853" s="1" t="s">
        <v>489</v>
      </c>
      <c r="C853" s="1" t="s">
        <v>2</v>
      </c>
      <c r="D853">
        <v>1</v>
      </c>
      <c r="E853" s="1" t="s">
        <v>141</v>
      </c>
      <c r="F853">
        <v>1</v>
      </c>
      <c r="G853" s="1" t="s">
        <v>376</v>
      </c>
      <c r="H853" s="1" t="s">
        <v>29</v>
      </c>
      <c r="I853">
        <v>2</v>
      </c>
    </row>
    <row r="854" spans="1:9" x14ac:dyDescent="0.55000000000000004">
      <c r="A854">
        <v>30</v>
      </c>
      <c r="B854" s="1" t="s">
        <v>489</v>
      </c>
      <c r="C854" s="1" t="s">
        <v>2</v>
      </c>
      <c r="D854">
        <v>1</v>
      </c>
      <c r="E854" s="1" t="s">
        <v>145</v>
      </c>
      <c r="F854">
        <v>1</v>
      </c>
      <c r="G854" s="1" t="s">
        <v>376</v>
      </c>
      <c r="H854" s="1" t="s">
        <v>28</v>
      </c>
      <c r="I854">
        <v>2</v>
      </c>
    </row>
    <row r="855" spans="1:9" x14ac:dyDescent="0.55000000000000004">
      <c r="A855">
        <v>30</v>
      </c>
      <c r="B855" s="1" t="s">
        <v>489</v>
      </c>
      <c r="C855" s="1" t="s">
        <v>2</v>
      </c>
      <c r="D855">
        <v>1</v>
      </c>
      <c r="E855" s="1" t="s">
        <v>147</v>
      </c>
      <c r="F855">
        <v>1</v>
      </c>
      <c r="G855" s="1" t="s">
        <v>376</v>
      </c>
      <c r="H855" s="1" t="s">
        <v>28</v>
      </c>
      <c r="I855">
        <v>2</v>
      </c>
    </row>
    <row r="856" spans="1:9" x14ac:dyDescent="0.55000000000000004">
      <c r="A856">
        <v>30</v>
      </c>
      <c r="B856" s="1" t="s">
        <v>489</v>
      </c>
      <c r="C856" s="1" t="s">
        <v>2</v>
      </c>
      <c r="D856">
        <v>1</v>
      </c>
      <c r="E856" s="1" t="s">
        <v>214</v>
      </c>
      <c r="F856">
        <v>2</v>
      </c>
      <c r="G856" s="1" t="s">
        <v>377</v>
      </c>
      <c r="H856" s="1" t="s">
        <v>29</v>
      </c>
      <c r="I856">
        <v>2</v>
      </c>
    </row>
    <row r="857" spans="1:9" x14ac:dyDescent="0.55000000000000004">
      <c r="A857">
        <v>30</v>
      </c>
      <c r="B857" s="1" t="s">
        <v>489</v>
      </c>
      <c r="C857" s="1" t="s">
        <v>2</v>
      </c>
      <c r="D857">
        <v>1</v>
      </c>
      <c r="E857" s="1" t="s">
        <v>217</v>
      </c>
      <c r="F857">
        <v>1</v>
      </c>
      <c r="G857" s="1" t="s">
        <v>377</v>
      </c>
      <c r="H857" s="1" t="s">
        <v>29</v>
      </c>
      <c r="I857">
        <v>2</v>
      </c>
    </row>
    <row r="858" spans="1:9" x14ac:dyDescent="0.55000000000000004">
      <c r="A858">
        <v>30</v>
      </c>
      <c r="B858" s="1" t="s">
        <v>489</v>
      </c>
      <c r="C858" s="1" t="s">
        <v>2</v>
      </c>
      <c r="D858">
        <v>1</v>
      </c>
      <c r="E858" s="1" t="s">
        <v>220</v>
      </c>
      <c r="F858">
        <v>1</v>
      </c>
      <c r="G858" s="1" t="s">
        <v>377</v>
      </c>
      <c r="H858" s="1" t="s">
        <v>29</v>
      </c>
      <c r="I858">
        <v>2</v>
      </c>
    </row>
    <row r="859" spans="1:9" x14ac:dyDescent="0.55000000000000004">
      <c r="A859">
        <v>30</v>
      </c>
      <c r="B859" s="1" t="s">
        <v>489</v>
      </c>
      <c r="C859" s="1" t="s">
        <v>2</v>
      </c>
      <c r="D859">
        <v>1</v>
      </c>
      <c r="E859" s="1" t="s">
        <v>223</v>
      </c>
      <c r="F859">
        <v>1</v>
      </c>
      <c r="G859" s="1" t="s">
        <v>376</v>
      </c>
      <c r="H859" s="1" t="s">
        <v>29</v>
      </c>
      <c r="I859">
        <v>2</v>
      </c>
    </row>
    <row r="860" spans="1:9" x14ac:dyDescent="0.55000000000000004">
      <c r="A860">
        <v>30</v>
      </c>
      <c r="B860" s="1" t="s">
        <v>489</v>
      </c>
      <c r="C860" s="1" t="s">
        <v>2</v>
      </c>
      <c r="D860">
        <v>1</v>
      </c>
      <c r="E860" s="1" t="s">
        <v>226</v>
      </c>
      <c r="F860">
        <v>1</v>
      </c>
      <c r="G860" s="1" t="s">
        <v>377</v>
      </c>
      <c r="H860" s="1" t="s">
        <v>28</v>
      </c>
      <c r="I860">
        <v>2</v>
      </c>
    </row>
    <row r="861" spans="1:9" x14ac:dyDescent="0.55000000000000004">
      <c r="A861">
        <v>30</v>
      </c>
      <c r="B861" s="1" t="s">
        <v>489</v>
      </c>
      <c r="C861" s="1" t="s">
        <v>2</v>
      </c>
      <c r="D861">
        <v>1</v>
      </c>
      <c r="E861" s="1" t="s">
        <v>229</v>
      </c>
      <c r="F861">
        <v>5</v>
      </c>
      <c r="G861" s="1" t="s">
        <v>376</v>
      </c>
      <c r="H861" s="1" t="s">
        <v>28</v>
      </c>
      <c r="I861">
        <v>2</v>
      </c>
    </row>
    <row r="862" spans="1:9" x14ac:dyDescent="0.55000000000000004">
      <c r="A862">
        <v>30</v>
      </c>
      <c r="B862" s="1" t="s">
        <v>489</v>
      </c>
      <c r="C862" s="1" t="s">
        <v>2</v>
      </c>
      <c r="D862">
        <v>1</v>
      </c>
      <c r="E862" s="1" t="s">
        <v>231</v>
      </c>
      <c r="F862">
        <v>1</v>
      </c>
      <c r="G862" s="1" t="s">
        <v>375</v>
      </c>
      <c r="H862" s="1" t="s">
        <v>29</v>
      </c>
      <c r="I862">
        <v>2</v>
      </c>
    </row>
    <row r="863" spans="1:9" x14ac:dyDescent="0.55000000000000004">
      <c r="A863">
        <v>30</v>
      </c>
      <c r="B863" s="1" t="s">
        <v>489</v>
      </c>
      <c r="C863" s="1" t="s">
        <v>2</v>
      </c>
      <c r="D863">
        <v>1</v>
      </c>
      <c r="E863" s="1" t="s">
        <v>286</v>
      </c>
      <c r="F863">
        <v>1</v>
      </c>
      <c r="G863" s="1" t="s">
        <v>375</v>
      </c>
      <c r="H863" s="1" t="s">
        <v>28</v>
      </c>
      <c r="I863">
        <v>2</v>
      </c>
    </row>
    <row r="864" spans="1:9" x14ac:dyDescent="0.55000000000000004">
      <c r="A864">
        <v>30</v>
      </c>
      <c r="B864" s="1" t="s">
        <v>489</v>
      </c>
      <c r="C864" s="1" t="s">
        <v>2</v>
      </c>
      <c r="D864">
        <v>1</v>
      </c>
      <c r="E864" s="1" t="s">
        <v>290</v>
      </c>
      <c r="F864">
        <v>1</v>
      </c>
      <c r="G864" s="1" t="s">
        <v>375</v>
      </c>
      <c r="H864" s="1" t="s">
        <v>28</v>
      </c>
      <c r="I864">
        <v>2</v>
      </c>
    </row>
    <row r="865" spans="1:9" x14ac:dyDescent="0.55000000000000004">
      <c r="A865">
        <v>30</v>
      </c>
      <c r="B865" s="1" t="s">
        <v>489</v>
      </c>
      <c r="C865" s="1" t="s">
        <v>2</v>
      </c>
      <c r="D865">
        <v>1</v>
      </c>
      <c r="E865" s="1" t="s">
        <v>294</v>
      </c>
      <c r="F865">
        <v>1</v>
      </c>
      <c r="G865" s="1" t="s">
        <v>376</v>
      </c>
      <c r="H865" s="1" t="s">
        <v>28</v>
      </c>
      <c r="I865">
        <v>2</v>
      </c>
    </row>
    <row r="866" spans="1:9" x14ac:dyDescent="0.55000000000000004">
      <c r="A866">
        <v>30</v>
      </c>
      <c r="B866" s="1" t="s">
        <v>489</v>
      </c>
      <c r="C866" s="1" t="s">
        <v>2</v>
      </c>
      <c r="D866">
        <v>1</v>
      </c>
      <c r="E866" s="1" t="s">
        <v>295</v>
      </c>
      <c r="F866">
        <v>1</v>
      </c>
      <c r="G866" s="1" t="s">
        <v>376</v>
      </c>
      <c r="H866" s="1" t="s">
        <v>28</v>
      </c>
      <c r="I866">
        <v>2</v>
      </c>
    </row>
    <row r="867" spans="1:9" x14ac:dyDescent="0.55000000000000004">
      <c r="A867">
        <v>30</v>
      </c>
      <c r="B867" s="1" t="s">
        <v>489</v>
      </c>
      <c r="C867" s="1" t="s">
        <v>2</v>
      </c>
      <c r="D867">
        <v>1</v>
      </c>
      <c r="E867" s="1" t="s">
        <v>317</v>
      </c>
      <c r="F867">
        <v>1</v>
      </c>
      <c r="G867" s="1" t="s">
        <v>377</v>
      </c>
      <c r="H867" s="1" t="s">
        <v>29</v>
      </c>
      <c r="I867">
        <v>2</v>
      </c>
    </row>
    <row r="868" spans="1:9" x14ac:dyDescent="0.55000000000000004">
      <c r="A868">
        <v>30</v>
      </c>
      <c r="B868" s="1" t="s">
        <v>489</v>
      </c>
      <c r="C868" s="1" t="s">
        <v>2</v>
      </c>
      <c r="D868">
        <v>1</v>
      </c>
      <c r="E868" s="1" t="s">
        <v>320</v>
      </c>
      <c r="F868">
        <v>1</v>
      </c>
      <c r="G868" s="1" t="s">
        <v>377</v>
      </c>
      <c r="H868" s="1" t="s">
        <v>28</v>
      </c>
      <c r="I868">
        <v>2</v>
      </c>
    </row>
    <row r="869" spans="1:9" x14ac:dyDescent="0.55000000000000004">
      <c r="A869">
        <v>30</v>
      </c>
      <c r="B869" s="1" t="s">
        <v>489</v>
      </c>
      <c r="C869" s="1" t="s">
        <v>2</v>
      </c>
      <c r="D869">
        <v>1</v>
      </c>
      <c r="E869" s="1" t="s">
        <v>323</v>
      </c>
      <c r="F869">
        <v>4</v>
      </c>
      <c r="G869" s="1" t="s">
        <v>376</v>
      </c>
      <c r="H869" s="1" t="s">
        <v>29</v>
      </c>
      <c r="I869">
        <v>2</v>
      </c>
    </row>
    <row r="870" spans="1:9" x14ac:dyDescent="0.55000000000000004">
      <c r="A870">
        <v>30</v>
      </c>
      <c r="B870" s="1" t="s">
        <v>489</v>
      </c>
      <c r="C870" s="1" t="s">
        <v>2</v>
      </c>
      <c r="D870">
        <v>1</v>
      </c>
      <c r="E870" s="1" t="s">
        <v>327</v>
      </c>
      <c r="F870">
        <v>1</v>
      </c>
      <c r="G870" s="1" t="s">
        <v>376</v>
      </c>
      <c r="H870" s="1" t="s">
        <v>29</v>
      </c>
      <c r="I870">
        <v>2</v>
      </c>
    </row>
    <row r="871" spans="1:9" x14ac:dyDescent="0.55000000000000004">
      <c r="A871">
        <v>30</v>
      </c>
      <c r="B871" s="1" t="s">
        <v>489</v>
      </c>
      <c r="C871" s="1" t="s">
        <v>2</v>
      </c>
      <c r="D871">
        <v>1</v>
      </c>
      <c r="E871" s="1" t="s">
        <v>331</v>
      </c>
      <c r="F871">
        <v>1</v>
      </c>
      <c r="G871" s="1" t="s">
        <v>376</v>
      </c>
      <c r="H871" s="1" t="s">
        <v>29</v>
      </c>
      <c r="I871">
        <v>2</v>
      </c>
    </row>
    <row r="872" spans="1:9" x14ac:dyDescent="0.55000000000000004">
      <c r="A872">
        <v>31</v>
      </c>
      <c r="B872" s="1" t="s">
        <v>490</v>
      </c>
      <c r="C872" s="1" t="s">
        <v>2</v>
      </c>
      <c r="D872">
        <v>1</v>
      </c>
      <c r="E872" s="1" t="s">
        <v>105</v>
      </c>
      <c r="F872">
        <v>1</v>
      </c>
      <c r="G872" s="1" t="s">
        <v>377</v>
      </c>
      <c r="H872" s="1" t="s">
        <v>29</v>
      </c>
      <c r="I872">
        <v>2</v>
      </c>
    </row>
    <row r="873" spans="1:9" x14ac:dyDescent="0.55000000000000004">
      <c r="A873">
        <v>31</v>
      </c>
      <c r="B873" s="1" t="s">
        <v>490</v>
      </c>
      <c r="C873" s="1" t="s">
        <v>2</v>
      </c>
      <c r="D873">
        <v>1</v>
      </c>
      <c r="E873" s="1" t="s">
        <v>108</v>
      </c>
      <c r="F873">
        <v>1</v>
      </c>
      <c r="G873" s="1" t="s">
        <v>377</v>
      </c>
      <c r="H873" s="1" t="s">
        <v>29</v>
      </c>
      <c r="I873">
        <v>2</v>
      </c>
    </row>
    <row r="874" spans="1:9" x14ac:dyDescent="0.55000000000000004">
      <c r="A874">
        <v>31</v>
      </c>
      <c r="B874" s="1" t="s">
        <v>490</v>
      </c>
      <c r="C874" s="1" t="s">
        <v>2</v>
      </c>
      <c r="D874">
        <v>1</v>
      </c>
      <c r="E874" s="1" t="s">
        <v>112</v>
      </c>
      <c r="F874">
        <v>1</v>
      </c>
      <c r="G874" s="1" t="s">
        <v>377</v>
      </c>
      <c r="H874" s="1" t="s">
        <v>29</v>
      </c>
      <c r="I874">
        <v>2</v>
      </c>
    </row>
    <row r="875" spans="1:9" x14ac:dyDescent="0.55000000000000004">
      <c r="A875">
        <v>31</v>
      </c>
      <c r="B875" s="1" t="s">
        <v>490</v>
      </c>
      <c r="C875" s="1" t="s">
        <v>2</v>
      </c>
      <c r="D875">
        <v>1</v>
      </c>
      <c r="E875" s="1" t="s">
        <v>116</v>
      </c>
      <c r="F875">
        <v>1</v>
      </c>
      <c r="G875" s="1" t="s">
        <v>377</v>
      </c>
      <c r="H875" s="1" t="s">
        <v>29</v>
      </c>
      <c r="I875">
        <v>2</v>
      </c>
    </row>
    <row r="876" spans="1:9" x14ac:dyDescent="0.55000000000000004">
      <c r="A876">
        <v>31</v>
      </c>
      <c r="B876" s="1" t="s">
        <v>490</v>
      </c>
      <c r="C876" s="1" t="s">
        <v>2</v>
      </c>
      <c r="D876">
        <v>1</v>
      </c>
      <c r="E876" s="1" t="s">
        <v>120</v>
      </c>
      <c r="F876">
        <v>1</v>
      </c>
      <c r="G876" s="1" t="s">
        <v>377</v>
      </c>
      <c r="H876" s="1" t="s">
        <v>28</v>
      </c>
      <c r="I876">
        <v>2</v>
      </c>
    </row>
    <row r="877" spans="1:9" x14ac:dyDescent="0.55000000000000004">
      <c r="A877">
        <v>31</v>
      </c>
      <c r="B877" s="1" t="s">
        <v>490</v>
      </c>
      <c r="C877" s="1" t="s">
        <v>2</v>
      </c>
      <c r="D877">
        <v>1</v>
      </c>
      <c r="E877" s="1" t="s">
        <v>123</v>
      </c>
      <c r="F877">
        <v>1</v>
      </c>
      <c r="G877" s="1" t="s">
        <v>376</v>
      </c>
      <c r="H877" s="1" t="s">
        <v>28</v>
      </c>
      <c r="I877">
        <v>2</v>
      </c>
    </row>
    <row r="878" spans="1:9" x14ac:dyDescent="0.55000000000000004">
      <c r="A878">
        <v>31</v>
      </c>
      <c r="B878" s="1" t="s">
        <v>490</v>
      </c>
      <c r="C878" s="1" t="s">
        <v>2</v>
      </c>
      <c r="D878">
        <v>1</v>
      </c>
      <c r="E878" s="1" t="s">
        <v>127</v>
      </c>
      <c r="F878">
        <v>3</v>
      </c>
      <c r="G878" s="1" t="s">
        <v>375</v>
      </c>
      <c r="H878" s="1" t="s">
        <v>28</v>
      </c>
      <c r="I878">
        <v>2</v>
      </c>
    </row>
    <row r="879" spans="1:9" x14ac:dyDescent="0.55000000000000004">
      <c r="A879">
        <v>31</v>
      </c>
      <c r="B879" s="1" t="s">
        <v>490</v>
      </c>
      <c r="C879" s="1" t="s">
        <v>2</v>
      </c>
      <c r="D879">
        <v>1</v>
      </c>
      <c r="E879" s="1" t="s">
        <v>131</v>
      </c>
      <c r="F879">
        <v>1</v>
      </c>
      <c r="G879" s="1" t="s">
        <v>375</v>
      </c>
      <c r="H879" s="1" t="s">
        <v>29</v>
      </c>
      <c r="I879">
        <v>2</v>
      </c>
    </row>
    <row r="880" spans="1:9" x14ac:dyDescent="0.55000000000000004">
      <c r="A880">
        <v>31</v>
      </c>
      <c r="B880" s="1" t="s">
        <v>490</v>
      </c>
      <c r="C880" s="1" t="s">
        <v>2</v>
      </c>
      <c r="D880">
        <v>1</v>
      </c>
      <c r="E880" s="1" t="s">
        <v>135</v>
      </c>
      <c r="F880">
        <v>1</v>
      </c>
      <c r="G880" s="1" t="s">
        <v>375</v>
      </c>
      <c r="H880" s="1" t="s">
        <v>28</v>
      </c>
      <c r="I880">
        <v>2</v>
      </c>
    </row>
    <row r="881" spans="1:9" x14ac:dyDescent="0.55000000000000004">
      <c r="A881">
        <v>31</v>
      </c>
      <c r="B881" s="1" t="s">
        <v>490</v>
      </c>
      <c r="C881" s="1" t="s">
        <v>2</v>
      </c>
      <c r="D881">
        <v>1</v>
      </c>
      <c r="E881" s="1" t="s">
        <v>139</v>
      </c>
      <c r="F881">
        <v>1</v>
      </c>
      <c r="G881" s="1" t="s">
        <v>376</v>
      </c>
      <c r="H881" s="1" t="s">
        <v>28</v>
      </c>
      <c r="I881">
        <v>2</v>
      </c>
    </row>
    <row r="882" spans="1:9" x14ac:dyDescent="0.55000000000000004">
      <c r="A882">
        <v>31</v>
      </c>
      <c r="B882" s="1" t="s">
        <v>490</v>
      </c>
      <c r="C882" s="1" t="s">
        <v>2</v>
      </c>
      <c r="D882">
        <v>1</v>
      </c>
      <c r="E882" s="1" t="s">
        <v>141</v>
      </c>
      <c r="F882">
        <v>1</v>
      </c>
      <c r="G882" s="1" t="s">
        <v>376</v>
      </c>
      <c r="H882" s="1" t="s">
        <v>29</v>
      </c>
      <c r="I882">
        <v>2</v>
      </c>
    </row>
    <row r="883" spans="1:9" x14ac:dyDescent="0.55000000000000004">
      <c r="A883">
        <v>31</v>
      </c>
      <c r="B883" s="1" t="s">
        <v>490</v>
      </c>
      <c r="C883" s="1" t="s">
        <v>2</v>
      </c>
      <c r="D883">
        <v>1</v>
      </c>
      <c r="E883" s="1" t="s">
        <v>145</v>
      </c>
      <c r="F883">
        <v>1</v>
      </c>
      <c r="G883" s="1" t="s">
        <v>376</v>
      </c>
      <c r="H883" s="1" t="s">
        <v>28</v>
      </c>
      <c r="I883">
        <v>2</v>
      </c>
    </row>
    <row r="884" spans="1:9" x14ac:dyDescent="0.55000000000000004">
      <c r="A884">
        <v>31</v>
      </c>
      <c r="B884" s="1" t="s">
        <v>490</v>
      </c>
      <c r="C884" s="1" t="s">
        <v>2</v>
      </c>
      <c r="D884">
        <v>1</v>
      </c>
      <c r="E884" s="1" t="s">
        <v>147</v>
      </c>
      <c r="F884">
        <v>1</v>
      </c>
      <c r="G884" s="1" t="s">
        <v>376</v>
      </c>
      <c r="H884" s="1" t="s">
        <v>28</v>
      </c>
      <c r="I884">
        <v>2</v>
      </c>
    </row>
    <row r="885" spans="1:9" x14ac:dyDescent="0.55000000000000004">
      <c r="A885">
        <v>31</v>
      </c>
      <c r="B885" s="1" t="s">
        <v>490</v>
      </c>
      <c r="C885" s="1" t="s">
        <v>2</v>
      </c>
      <c r="D885">
        <v>1</v>
      </c>
      <c r="E885" s="1" t="s">
        <v>214</v>
      </c>
      <c r="F885">
        <v>2</v>
      </c>
      <c r="G885" s="1" t="s">
        <v>377</v>
      </c>
      <c r="H885" s="1" t="s">
        <v>29</v>
      </c>
      <c r="I885">
        <v>2</v>
      </c>
    </row>
    <row r="886" spans="1:9" x14ac:dyDescent="0.55000000000000004">
      <c r="A886">
        <v>31</v>
      </c>
      <c r="B886" s="1" t="s">
        <v>490</v>
      </c>
      <c r="C886" s="1" t="s">
        <v>2</v>
      </c>
      <c r="D886">
        <v>1</v>
      </c>
      <c r="E886" s="1" t="s">
        <v>217</v>
      </c>
      <c r="F886">
        <v>1</v>
      </c>
      <c r="G886" s="1" t="s">
        <v>377</v>
      </c>
      <c r="H886" s="1" t="s">
        <v>29</v>
      </c>
      <c r="I886">
        <v>2</v>
      </c>
    </row>
    <row r="887" spans="1:9" x14ac:dyDescent="0.55000000000000004">
      <c r="A887">
        <v>31</v>
      </c>
      <c r="B887" s="1" t="s">
        <v>490</v>
      </c>
      <c r="C887" s="1" t="s">
        <v>2</v>
      </c>
      <c r="D887">
        <v>1</v>
      </c>
      <c r="E887" s="1" t="s">
        <v>220</v>
      </c>
      <c r="F887">
        <v>1</v>
      </c>
      <c r="G887" s="1" t="s">
        <v>377</v>
      </c>
      <c r="H887" s="1" t="s">
        <v>29</v>
      </c>
      <c r="I887">
        <v>2</v>
      </c>
    </row>
    <row r="888" spans="1:9" x14ac:dyDescent="0.55000000000000004">
      <c r="A888">
        <v>31</v>
      </c>
      <c r="B888" s="1" t="s">
        <v>490</v>
      </c>
      <c r="C888" s="1" t="s">
        <v>2</v>
      </c>
      <c r="D888">
        <v>1</v>
      </c>
      <c r="E888" s="1" t="s">
        <v>223</v>
      </c>
      <c r="F888">
        <v>1</v>
      </c>
      <c r="G888" s="1" t="s">
        <v>376</v>
      </c>
      <c r="H888" s="1" t="s">
        <v>29</v>
      </c>
      <c r="I888">
        <v>2</v>
      </c>
    </row>
    <row r="889" spans="1:9" x14ac:dyDescent="0.55000000000000004">
      <c r="A889">
        <v>31</v>
      </c>
      <c r="B889" s="1" t="s">
        <v>490</v>
      </c>
      <c r="C889" s="1" t="s">
        <v>2</v>
      </c>
      <c r="D889">
        <v>1</v>
      </c>
      <c r="E889" s="1" t="s">
        <v>226</v>
      </c>
      <c r="F889">
        <v>1</v>
      </c>
      <c r="G889" s="1" t="s">
        <v>377</v>
      </c>
      <c r="H889" s="1" t="s">
        <v>28</v>
      </c>
      <c r="I889">
        <v>2</v>
      </c>
    </row>
    <row r="890" spans="1:9" x14ac:dyDescent="0.55000000000000004">
      <c r="A890">
        <v>31</v>
      </c>
      <c r="B890" s="1" t="s">
        <v>490</v>
      </c>
      <c r="C890" s="1" t="s">
        <v>2</v>
      </c>
      <c r="D890">
        <v>1</v>
      </c>
      <c r="E890" s="1" t="s">
        <v>229</v>
      </c>
      <c r="F890">
        <v>4</v>
      </c>
      <c r="G890" s="1" t="s">
        <v>376</v>
      </c>
      <c r="H890" s="1" t="s">
        <v>28</v>
      </c>
      <c r="I890">
        <v>2</v>
      </c>
    </row>
    <row r="891" spans="1:9" x14ac:dyDescent="0.55000000000000004">
      <c r="A891">
        <v>31</v>
      </c>
      <c r="B891" s="1" t="s">
        <v>490</v>
      </c>
      <c r="C891" s="1" t="s">
        <v>2</v>
      </c>
      <c r="D891">
        <v>1</v>
      </c>
      <c r="E891" s="1" t="s">
        <v>231</v>
      </c>
      <c r="F891">
        <v>1</v>
      </c>
      <c r="G891" s="1" t="s">
        <v>375</v>
      </c>
      <c r="H891" s="1" t="s">
        <v>29</v>
      </c>
      <c r="I891">
        <v>2</v>
      </c>
    </row>
    <row r="892" spans="1:9" x14ac:dyDescent="0.55000000000000004">
      <c r="A892">
        <v>31</v>
      </c>
      <c r="B892" s="1" t="s">
        <v>490</v>
      </c>
      <c r="C892" s="1" t="s">
        <v>2</v>
      </c>
      <c r="D892">
        <v>1</v>
      </c>
      <c r="E892" s="1" t="s">
        <v>286</v>
      </c>
      <c r="F892">
        <v>7</v>
      </c>
      <c r="G892" s="1" t="s">
        <v>375</v>
      </c>
      <c r="H892" s="1" t="s">
        <v>28</v>
      </c>
      <c r="I892">
        <v>2</v>
      </c>
    </row>
    <row r="893" spans="1:9" x14ac:dyDescent="0.55000000000000004">
      <c r="A893">
        <v>31</v>
      </c>
      <c r="B893" s="1" t="s">
        <v>490</v>
      </c>
      <c r="C893" s="1" t="s">
        <v>2</v>
      </c>
      <c r="D893">
        <v>1</v>
      </c>
      <c r="E893" s="1" t="s">
        <v>290</v>
      </c>
      <c r="F893">
        <v>1</v>
      </c>
      <c r="G893" s="1" t="s">
        <v>375</v>
      </c>
      <c r="H893" s="1" t="s">
        <v>28</v>
      </c>
      <c r="I893">
        <v>2</v>
      </c>
    </row>
    <row r="894" spans="1:9" x14ac:dyDescent="0.55000000000000004">
      <c r="A894">
        <v>31</v>
      </c>
      <c r="B894" s="1" t="s">
        <v>490</v>
      </c>
      <c r="C894" s="1" t="s">
        <v>2</v>
      </c>
      <c r="D894">
        <v>1</v>
      </c>
      <c r="E894" s="1" t="s">
        <v>294</v>
      </c>
      <c r="F894">
        <v>1</v>
      </c>
      <c r="G894" s="1" t="s">
        <v>376</v>
      </c>
      <c r="H894" s="1" t="s">
        <v>28</v>
      </c>
      <c r="I894">
        <v>2</v>
      </c>
    </row>
    <row r="895" spans="1:9" x14ac:dyDescent="0.55000000000000004">
      <c r="A895">
        <v>31</v>
      </c>
      <c r="B895" s="1" t="s">
        <v>490</v>
      </c>
      <c r="C895" s="1" t="s">
        <v>2</v>
      </c>
      <c r="D895">
        <v>1</v>
      </c>
      <c r="E895" s="1" t="s">
        <v>295</v>
      </c>
      <c r="F895">
        <v>1</v>
      </c>
      <c r="G895" s="1" t="s">
        <v>376</v>
      </c>
      <c r="H895" s="1" t="s">
        <v>28</v>
      </c>
      <c r="I895">
        <v>2</v>
      </c>
    </row>
    <row r="896" spans="1:9" x14ac:dyDescent="0.55000000000000004">
      <c r="A896">
        <v>31</v>
      </c>
      <c r="B896" s="1" t="s">
        <v>490</v>
      </c>
      <c r="C896" s="1" t="s">
        <v>2</v>
      </c>
      <c r="D896">
        <v>1</v>
      </c>
      <c r="E896" s="1" t="s">
        <v>317</v>
      </c>
      <c r="F896">
        <v>1</v>
      </c>
      <c r="G896" s="1" t="s">
        <v>377</v>
      </c>
      <c r="H896" s="1" t="s">
        <v>29</v>
      </c>
      <c r="I896">
        <v>2</v>
      </c>
    </row>
    <row r="897" spans="1:9" x14ac:dyDescent="0.55000000000000004">
      <c r="A897">
        <v>31</v>
      </c>
      <c r="B897" s="1" t="s">
        <v>490</v>
      </c>
      <c r="C897" s="1" t="s">
        <v>2</v>
      </c>
      <c r="D897">
        <v>1</v>
      </c>
      <c r="E897" s="1" t="s">
        <v>320</v>
      </c>
      <c r="F897">
        <v>1</v>
      </c>
      <c r="G897" s="1" t="s">
        <v>377</v>
      </c>
      <c r="H897" s="1" t="s">
        <v>28</v>
      </c>
      <c r="I897">
        <v>2</v>
      </c>
    </row>
    <row r="898" spans="1:9" x14ac:dyDescent="0.55000000000000004">
      <c r="A898">
        <v>31</v>
      </c>
      <c r="B898" s="1" t="s">
        <v>490</v>
      </c>
      <c r="C898" s="1" t="s">
        <v>2</v>
      </c>
      <c r="D898">
        <v>1</v>
      </c>
      <c r="E898" s="1" t="s">
        <v>323</v>
      </c>
      <c r="F898">
        <v>0</v>
      </c>
      <c r="G898" s="1" t="s">
        <v>376</v>
      </c>
      <c r="H898" s="1" t="s">
        <v>29</v>
      </c>
      <c r="I898">
        <v>2</v>
      </c>
    </row>
    <row r="899" spans="1:9" x14ac:dyDescent="0.55000000000000004">
      <c r="A899">
        <v>31</v>
      </c>
      <c r="B899" s="1" t="s">
        <v>490</v>
      </c>
      <c r="C899" s="1" t="s">
        <v>2</v>
      </c>
      <c r="D899">
        <v>1</v>
      </c>
      <c r="E899" s="1" t="s">
        <v>327</v>
      </c>
      <c r="F899">
        <v>1</v>
      </c>
      <c r="G899" s="1" t="s">
        <v>376</v>
      </c>
      <c r="H899" s="1" t="s">
        <v>29</v>
      </c>
      <c r="I899">
        <v>2</v>
      </c>
    </row>
    <row r="900" spans="1:9" x14ac:dyDescent="0.55000000000000004">
      <c r="A900">
        <v>31</v>
      </c>
      <c r="B900" s="1" t="s">
        <v>490</v>
      </c>
      <c r="C900" s="1" t="s">
        <v>2</v>
      </c>
      <c r="D900">
        <v>1</v>
      </c>
      <c r="E900" s="1" t="s">
        <v>331</v>
      </c>
      <c r="F900">
        <v>1</v>
      </c>
      <c r="G900" s="1" t="s">
        <v>376</v>
      </c>
      <c r="H900" s="1" t="s">
        <v>29</v>
      </c>
      <c r="I900">
        <v>2</v>
      </c>
    </row>
    <row r="901" spans="1:9" x14ac:dyDescent="0.55000000000000004">
      <c r="A901">
        <v>32</v>
      </c>
      <c r="B901" s="1" t="s">
        <v>491</v>
      </c>
      <c r="C901" s="1" t="s">
        <v>4</v>
      </c>
      <c r="D901">
        <v>5</v>
      </c>
      <c r="E901" s="1" t="s">
        <v>105</v>
      </c>
      <c r="F901">
        <v>6</v>
      </c>
      <c r="G901" s="1" t="s">
        <v>377</v>
      </c>
      <c r="H901" s="1" t="s">
        <v>29</v>
      </c>
      <c r="I901">
        <v>2</v>
      </c>
    </row>
    <row r="902" spans="1:9" x14ac:dyDescent="0.55000000000000004">
      <c r="A902">
        <v>32</v>
      </c>
      <c r="B902" s="1" t="s">
        <v>491</v>
      </c>
      <c r="C902" s="1" t="s">
        <v>4</v>
      </c>
      <c r="D902">
        <v>5</v>
      </c>
      <c r="E902" s="1" t="s">
        <v>108</v>
      </c>
      <c r="F902">
        <v>6</v>
      </c>
      <c r="G902" s="1" t="s">
        <v>377</v>
      </c>
      <c r="H902" s="1" t="s">
        <v>29</v>
      </c>
      <c r="I902">
        <v>2</v>
      </c>
    </row>
    <row r="903" spans="1:9" x14ac:dyDescent="0.55000000000000004">
      <c r="A903">
        <v>32</v>
      </c>
      <c r="B903" s="1" t="s">
        <v>491</v>
      </c>
      <c r="C903" s="1" t="s">
        <v>4</v>
      </c>
      <c r="D903">
        <v>5</v>
      </c>
      <c r="E903" s="1" t="s">
        <v>112</v>
      </c>
      <c r="F903">
        <v>6</v>
      </c>
      <c r="G903" s="1" t="s">
        <v>377</v>
      </c>
      <c r="H903" s="1" t="s">
        <v>29</v>
      </c>
      <c r="I903">
        <v>2</v>
      </c>
    </row>
    <row r="904" spans="1:9" x14ac:dyDescent="0.55000000000000004">
      <c r="A904">
        <v>32</v>
      </c>
      <c r="B904" s="1" t="s">
        <v>491</v>
      </c>
      <c r="C904" s="1" t="s">
        <v>4</v>
      </c>
      <c r="D904">
        <v>5</v>
      </c>
      <c r="E904" s="1" t="s">
        <v>116</v>
      </c>
      <c r="F904">
        <v>6</v>
      </c>
      <c r="G904" s="1" t="s">
        <v>377</v>
      </c>
      <c r="H904" s="1" t="s">
        <v>29</v>
      </c>
      <c r="I904">
        <v>2</v>
      </c>
    </row>
    <row r="905" spans="1:9" x14ac:dyDescent="0.55000000000000004">
      <c r="A905">
        <v>32</v>
      </c>
      <c r="B905" s="1" t="s">
        <v>491</v>
      </c>
      <c r="C905" s="1" t="s">
        <v>4</v>
      </c>
      <c r="D905">
        <v>5</v>
      </c>
      <c r="E905" s="1" t="s">
        <v>120</v>
      </c>
      <c r="F905">
        <v>6</v>
      </c>
      <c r="G905" s="1" t="s">
        <v>377</v>
      </c>
      <c r="H905" s="1" t="s">
        <v>28</v>
      </c>
      <c r="I905">
        <v>2</v>
      </c>
    </row>
    <row r="906" spans="1:9" x14ac:dyDescent="0.55000000000000004">
      <c r="A906">
        <v>32</v>
      </c>
      <c r="B906" s="1" t="s">
        <v>491</v>
      </c>
      <c r="C906" s="1" t="s">
        <v>4</v>
      </c>
      <c r="D906">
        <v>5</v>
      </c>
      <c r="E906" s="1" t="s">
        <v>123</v>
      </c>
      <c r="F906">
        <v>6</v>
      </c>
      <c r="G906" s="1" t="s">
        <v>376</v>
      </c>
      <c r="H906" s="1" t="s">
        <v>28</v>
      </c>
      <c r="I906">
        <v>2</v>
      </c>
    </row>
    <row r="907" spans="1:9" x14ac:dyDescent="0.55000000000000004">
      <c r="A907">
        <v>32</v>
      </c>
      <c r="B907" s="1" t="s">
        <v>491</v>
      </c>
      <c r="C907" s="1" t="s">
        <v>4</v>
      </c>
      <c r="D907">
        <v>5</v>
      </c>
      <c r="E907" s="1" t="s">
        <v>127</v>
      </c>
      <c r="F907">
        <v>5</v>
      </c>
      <c r="G907" s="1" t="s">
        <v>375</v>
      </c>
      <c r="H907" s="1" t="s">
        <v>28</v>
      </c>
      <c r="I907">
        <v>2</v>
      </c>
    </row>
    <row r="908" spans="1:9" x14ac:dyDescent="0.55000000000000004">
      <c r="A908">
        <v>32</v>
      </c>
      <c r="B908" s="1" t="s">
        <v>491</v>
      </c>
      <c r="C908" s="1" t="s">
        <v>4</v>
      </c>
      <c r="D908">
        <v>5</v>
      </c>
      <c r="E908" s="1" t="s">
        <v>131</v>
      </c>
      <c r="F908">
        <v>3</v>
      </c>
      <c r="G908" s="1" t="s">
        <v>375</v>
      </c>
      <c r="H908" s="1" t="s">
        <v>29</v>
      </c>
      <c r="I908">
        <v>2</v>
      </c>
    </row>
    <row r="909" spans="1:9" x14ac:dyDescent="0.55000000000000004">
      <c r="A909">
        <v>32</v>
      </c>
      <c r="B909" s="1" t="s">
        <v>491</v>
      </c>
      <c r="C909" s="1" t="s">
        <v>4</v>
      </c>
      <c r="D909">
        <v>5</v>
      </c>
      <c r="E909" s="1" t="s">
        <v>135</v>
      </c>
      <c r="F909">
        <v>5</v>
      </c>
      <c r="G909" s="1" t="s">
        <v>375</v>
      </c>
      <c r="H909" s="1" t="s">
        <v>28</v>
      </c>
      <c r="I909">
        <v>2</v>
      </c>
    </row>
    <row r="910" spans="1:9" x14ac:dyDescent="0.55000000000000004">
      <c r="A910">
        <v>32</v>
      </c>
      <c r="B910" s="1" t="s">
        <v>491</v>
      </c>
      <c r="C910" s="1" t="s">
        <v>4</v>
      </c>
      <c r="D910">
        <v>5</v>
      </c>
      <c r="E910" s="1" t="s">
        <v>139</v>
      </c>
      <c r="F910">
        <v>6</v>
      </c>
      <c r="G910" s="1" t="s">
        <v>376</v>
      </c>
      <c r="H910" s="1" t="s">
        <v>28</v>
      </c>
      <c r="I910">
        <v>2</v>
      </c>
    </row>
    <row r="911" spans="1:9" x14ac:dyDescent="0.55000000000000004">
      <c r="A911">
        <v>32</v>
      </c>
      <c r="B911" s="1" t="s">
        <v>491</v>
      </c>
      <c r="C911" s="1" t="s">
        <v>4</v>
      </c>
      <c r="D911">
        <v>5</v>
      </c>
      <c r="E911" s="1" t="s">
        <v>141</v>
      </c>
      <c r="F911">
        <v>6</v>
      </c>
      <c r="G911" s="1" t="s">
        <v>376</v>
      </c>
      <c r="H911" s="1" t="s">
        <v>29</v>
      </c>
      <c r="I911">
        <v>2</v>
      </c>
    </row>
    <row r="912" spans="1:9" x14ac:dyDescent="0.55000000000000004">
      <c r="A912">
        <v>32</v>
      </c>
      <c r="B912" s="1" t="s">
        <v>491</v>
      </c>
      <c r="C912" s="1" t="s">
        <v>4</v>
      </c>
      <c r="D912">
        <v>5</v>
      </c>
      <c r="E912" s="1" t="s">
        <v>145</v>
      </c>
      <c r="F912">
        <v>5</v>
      </c>
      <c r="G912" s="1" t="s">
        <v>376</v>
      </c>
      <c r="H912" s="1" t="s">
        <v>28</v>
      </c>
      <c r="I912">
        <v>2</v>
      </c>
    </row>
    <row r="913" spans="1:9" x14ac:dyDescent="0.55000000000000004">
      <c r="A913">
        <v>32</v>
      </c>
      <c r="B913" s="1" t="s">
        <v>491</v>
      </c>
      <c r="C913" s="1" t="s">
        <v>4</v>
      </c>
      <c r="D913">
        <v>5</v>
      </c>
      <c r="E913" s="1" t="s">
        <v>147</v>
      </c>
      <c r="F913">
        <v>6</v>
      </c>
      <c r="G913" s="1" t="s">
        <v>376</v>
      </c>
      <c r="H913" s="1" t="s">
        <v>28</v>
      </c>
      <c r="I913">
        <v>2</v>
      </c>
    </row>
    <row r="914" spans="1:9" x14ac:dyDescent="0.55000000000000004">
      <c r="A914">
        <v>32</v>
      </c>
      <c r="B914" s="1" t="s">
        <v>491</v>
      </c>
      <c r="C914" s="1" t="s">
        <v>4</v>
      </c>
      <c r="D914">
        <v>5</v>
      </c>
      <c r="E914" s="1" t="s">
        <v>214</v>
      </c>
      <c r="F914">
        <v>2</v>
      </c>
      <c r="G914" s="1" t="s">
        <v>377</v>
      </c>
      <c r="H914" s="1" t="s">
        <v>29</v>
      </c>
      <c r="I914">
        <v>2</v>
      </c>
    </row>
    <row r="915" spans="1:9" x14ac:dyDescent="0.55000000000000004">
      <c r="A915">
        <v>32</v>
      </c>
      <c r="B915" s="1" t="s">
        <v>491</v>
      </c>
      <c r="C915" s="1" t="s">
        <v>4</v>
      </c>
      <c r="D915">
        <v>5</v>
      </c>
      <c r="E915" s="1" t="s">
        <v>217</v>
      </c>
      <c r="F915">
        <v>6</v>
      </c>
      <c r="G915" s="1" t="s">
        <v>377</v>
      </c>
      <c r="H915" s="1" t="s">
        <v>29</v>
      </c>
      <c r="I915">
        <v>2</v>
      </c>
    </row>
    <row r="916" spans="1:9" x14ac:dyDescent="0.55000000000000004">
      <c r="A916">
        <v>32</v>
      </c>
      <c r="B916" s="1" t="s">
        <v>491</v>
      </c>
      <c r="C916" s="1" t="s">
        <v>4</v>
      </c>
      <c r="D916">
        <v>5</v>
      </c>
      <c r="E916" s="1" t="s">
        <v>220</v>
      </c>
      <c r="F916">
        <v>5</v>
      </c>
      <c r="G916" s="1" t="s">
        <v>377</v>
      </c>
      <c r="H916" s="1" t="s">
        <v>29</v>
      </c>
      <c r="I916">
        <v>2</v>
      </c>
    </row>
    <row r="917" spans="1:9" x14ac:dyDescent="0.55000000000000004">
      <c r="A917">
        <v>32</v>
      </c>
      <c r="B917" s="1" t="s">
        <v>491</v>
      </c>
      <c r="C917" s="1" t="s">
        <v>4</v>
      </c>
      <c r="D917">
        <v>5</v>
      </c>
      <c r="E917" s="1" t="s">
        <v>223</v>
      </c>
      <c r="F917">
        <v>5</v>
      </c>
      <c r="G917" s="1" t="s">
        <v>376</v>
      </c>
      <c r="H917" s="1" t="s">
        <v>29</v>
      </c>
      <c r="I917">
        <v>2</v>
      </c>
    </row>
    <row r="918" spans="1:9" x14ac:dyDescent="0.55000000000000004">
      <c r="A918">
        <v>32</v>
      </c>
      <c r="B918" s="1" t="s">
        <v>491</v>
      </c>
      <c r="C918" s="1" t="s">
        <v>4</v>
      </c>
      <c r="D918">
        <v>5</v>
      </c>
      <c r="E918" s="1" t="s">
        <v>226</v>
      </c>
      <c r="F918">
        <v>7</v>
      </c>
      <c r="G918" s="1" t="s">
        <v>377</v>
      </c>
      <c r="H918" s="1" t="s">
        <v>28</v>
      </c>
      <c r="I918">
        <v>2</v>
      </c>
    </row>
    <row r="919" spans="1:9" x14ac:dyDescent="0.55000000000000004">
      <c r="A919">
        <v>32</v>
      </c>
      <c r="B919" s="1" t="s">
        <v>491</v>
      </c>
      <c r="C919" s="1" t="s">
        <v>4</v>
      </c>
      <c r="D919">
        <v>5</v>
      </c>
      <c r="E919" s="1" t="s">
        <v>229</v>
      </c>
      <c r="F919">
        <v>6</v>
      </c>
      <c r="G919" s="1" t="s">
        <v>376</v>
      </c>
      <c r="H919" s="1" t="s">
        <v>28</v>
      </c>
      <c r="I919">
        <v>2</v>
      </c>
    </row>
    <row r="920" spans="1:9" x14ac:dyDescent="0.55000000000000004">
      <c r="A920">
        <v>32</v>
      </c>
      <c r="B920" s="1" t="s">
        <v>491</v>
      </c>
      <c r="C920" s="1" t="s">
        <v>4</v>
      </c>
      <c r="D920">
        <v>5</v>
      </c>
      <c r="E920" s="1" t="s">
        <v>231</v>
      </c>
      <c r="F920">
        <v>6</v>
      </c>
      <c r="G920" s="1" t="s">
        <v>375</v>
      </c>
      <c r="H920" s="1" t="s">
        <v>29</v>
      </c>
      <c r="I920">
        <v>2</v>
      </c>
    </row>
    <row r="921" spans="1:9" x14ac:dyDescent="0.55000000000000004">
      <c r="A921">
        <v>32</v>
      </c>
      <c r="B921" s="1" t="s">
        <v>491</v>
      </c>
      <c r="C921" s="1" t="s">
        <v>4</v>
      </c>
      <c r="D921">
        <v>5</v>
      </c>
      <c r="E921" s="1" t="s">
        <v>286</v>
      </c>
      <c r="F921">
        <v>5</v>
      </c>
      <c r="G921" s="1" t="s">
        <v>375</v>
      </c>
      <c r="H921" s="1" t="s">
        <v>28</v>
      </c>
      <c r="I921">
        <v>2</v>
      </c>
    </row>
    <row r="922" spans="1:9" x14ac:dyDescent="0.55000000000000004">
      <c r="A922">
        <v>32</v>
      </c>
      <c r="B922" s="1" t="s">
        <v>491</v>
      </c>
      <c r="C922" s="1" t="s">
        <v>4</v>
      </c>
      <c r="D922">
        <v>5</v>
      </c>
      <c r="E922" s="1" t="s">
        <v>290</v>
      </c>
      <c r="F922">
        <v>6</v>
      </c>
      <c r="G922" s="1" t="s">
        <v>375</v>
      </c>
      <c r="H922" s="1" t="s">
        <v>28</v>
      </c>
      <c r="I922">
        <v>2</v>
      </c>
    </row>
    <row r="923" spans="1:9" x14ac:dyDescent="0.55000000000000004">
      <c r="A923">
        <v>32</v>
      </c>
      <c r="B923" s="1" t="s">
        <v>491</v>
      </c>
      <c r="C923" s="1" t="s">
        <v>4</v>
      </c>
      <c r="D923">
        <v>5</v>
      </c>
      <c r="E923" s="1" t="s">
        <v>294</v>
      </c>
      <c r="F923">
        <v>6</v>
      </c>
      <c r="G923" s="1" t="s">
        <v>376</v>
      </c>
      <c r="H923" s="1" t="s">
        <v>28</v>
      </c>
      <c r="I923">
        <v>2</v>
      </c>
    </row>
    <row r="924" spans="1:9" x14ac:dyDescent="0.55000000000000004">
      <c r="A924">
        <v>32</v>
      </c>
      <c r="B924" s="1" t="s">
        <v>491</v>
      </c>
      <c r="C924" s="1" t="s">
        <v>4</v>
      </c>
      <c r="D924">
        <v>5</v>
      </c>
      <c r="E924" s="1" t="s">
        <v>295</v>
      </c>
      <c r="F924">
        <v>5</v>
      </c>
      <c r="G924" s="1" t="s">
        <v>376</v>
      </c>
      <c r="H924" s="1" t="s">
        <v>28</v>
      </c>
      <c r="I924">
        <v>2</v>
      </c>
    </row>
    <row r="925" spans="1:9" x14ac:dyDescent="0.55000000000000004">
      <c r="A925">
        <v>32</v>
      </c>
      <c r="B925" s="1" t="s">
        <v>491</v>
      </c>
      <c r="C925" s="1" t="s">
        <v>4</v>
      </c>
      <c r="D925">
        <v>5</v>
      </c>
      <c r="E925" s="1" t="s">
        <v>317</v>
      </c>
      <c r="F925">
        <v>1</v>
      </c>
      <c r="G925" s="1" t="s">
        <v>377</v>
      </c>
      <c r="H925" s="1" t="s">
        <v>29</v>
      </c>
      <c r="I925">
        <v>2</v>
      </c>
    </row>
    <row r="926" spans="1:9" x14ac:dyDescent="0.55000000000000004">
      <c r="A926">
        <v>32</v>
      </c>
      <c r="B926" s="1" t="s">
        <v>491</v>
      </c>
      <c r="C926" s="1" t="s">
        <v>4</v>
      </c>
      <c r="D926">
        <v>5</v>
      </c>
      <c r="E926" s="1" t="s">
        <v>320</v>
      </c>
      <c r="F926">
        <v>7</v>
      </c>
      <c r="G926" s="1" t="s">
        <v>377</v>
      </c>
      <c r="H926" s="1" t="s">
        <v>28</v>
      </c>
      <c r="I926">
        <v>2</v>
      </c>
    </row>
    <row r="927" spans="1:9" x14ac:dyDescent="0.55000000000000004">
      <c r="A927">
        <v>32</v>
      </c>
      <c r="B927" s="1" t="s">
        <v>491</v>
      </c>
      <c r="C927" s="1" t="s">
        <v>4</v>
      </c>
      <c r="D927">
        <v>5</v>
      </c>
      <c r="E927" s="1" t="s">
        <v>323</v>
      </c>
      <c r="F927">
        <v>5</v>
      </c>
      <c r="G927" s="1" t="s">
        <v>376</v>
      </c>
      <c r="H927" s="1" t="s">
        <v>29</v>
      </c>
      <c r="I927">
        <v>2</v>
      </c>
    </row>
    <row r="928" spans="1:9" x14ac:dyDescent="0.55000000000000004">
      <c r="A928">
        <v>32</v>
      </c>
      <c r="B928" s="1" t="s">
        <v>491</v>
      </c>
      <c r="C928" s="1" t="s">
        <v>4</v>
      </c>
      <c r="D928">
        <v>5</v>
      </c>
      <c r="E928" s="1" t="s">
        <v>327</v>
      </c>
      <c r="F928">
        <v>5</v>
      </c>
      <c r="G928" s="1" t="s">
        <v>376</v>
      </c>
      <c r="H928" s="1" t="s">
        <v>29</v>
      </c>
      <c r="I928">
        <v>2</v>
      </c>
    </row>
    <row r="929" spans="1:9" x14ac:dyDescent="0.55000000000000004">
      <c r="A929">
        <v>32</v>
      </c>
      <c r="B929" s="1" t="s">
        <v>491</v>
      </c>
      <c r="C929" s="1" t="s">
        <v>4</v>
      </c>
      <c r="D929">
        <v>5</v>
      </c>
      <c r="E929" s="1" t="s">
        <v>331</v>
      </c>
      <c r="F929">
        <v>6</v>
      </c>
      <c r="G929" s="1" t="s">
        <v>376</v>
      </c>
      <c r="H929" s="1" t="s">
        <v>29</v>
      </c>
      <c r="I929">
        <v>2</v>
      </c>
    </row>
    <row r="930" spans="1:9" x14ac:dyDescent="0.55000000000000004">
      <c r="A930">
        <v>33</v>
      </c>
      <c r="B930" s="1" t="s">
        <v>492</v>
      </c>
      <c r="C930" s="1" t="s">
        <v>2</v>
      </c>
      <c r="D930">
        <v>1</v>
      </c>
      <c r="E930" s="1" t="s">
        <v>105</v>
      </c>
      <c r="F930">
        <v>1</v>
      </c>
      <c r="G930" s="1" t="s">
        <v>377</v>
      </c>
      <c r="H930" s="1" t="s">
        <v>29</v>
      </c>
      <c r="I930">
        <v>2</v>
      </c>
    </row>
    <row r="931" spans="1:9" x14ac:dyDescent="0.55000000000000004">
      <c r="A931">
        <v>33</v>
      </c>
      <c r="B931" s="1" t="s">
        <v>492</v>
      </c>
      <c r="C931" s="1" t="s">
        <v>2</v>
      </c>
      <c r="D931">
        <v>1</v>
      </c>
      <c r="E931" s="1" t="s">
        <v>108</v>
      </c>
      <c r="F931">
        <v>1</v>
      </c>
      <c r="G931" s="1" t="s">
        <v>377</v>
      </c>
      <c r="H931" s="1" t="s">
        <v>29</v>
      </c>
      <c r="I931">
        <v>2</v>
      </c>
    </row>
    <row r="932" spans="1:9" x14ac:dyDescent="0.55000000000000004">
      <c r="A932">
        <v>33</v>
      </c>
      <c r="B932" s="1" t="s">
        <v>492</v>
      </c>
      <c r="C932" s="1" t="s">
        <v>2</v>
      </c>
      <c r="D932">
        <v>1</v>
      </c>
      <c r="E932" s="1" t="s">
        <v>112</v>
      </c>
      <c r="F932">
        <v>1</v>
      </c>
      <c r="G932" s="1" t="s">
        <v>377</v>
      </c>
      <c r="H932" s="1" t="s">
        <v>29</v>
      </c>
      <c r="I932">
        <v>2</v>
      </c>
    </row>
    <row r="933" spans="1:9" x14ac:dyDescent="0.55000000000000004">
      <c r="A933">
        <v>33</v>
      </c>
      <c r="B933" s="1" t="s">
        <v>492</v>
      </c>
      <c r="C933" s="1" t="s">
        <v>2</v>
      </c>
      <c r="D933">
        <v>1</v>
      </c>
      <c r="E933" s="1" t="s">
        <v>116</v>
      </c>
      <c r="F933">
        <v>1</v>
      </c>
      <c r="G933" s="1" t="s">
        <v>377</v>
      </c>
      <c r="H933" s="1" t="s">
        <v>29</v>
      </c>
      <c r="I933">
        <v>2</v>
      </c>
    </row>
    <row r="934" spans="1:9" x14ac:dyDescent="0.55000000000000004">
      <c r="A934">
        <v>33</v>
      </c>
      <c r="B934" s="1" t="s">
        <v>492</v>
      </c>
      <c r="C934" s="1" t="s">
        <v>2</v>
      </c>
      <c r="D934">
        <v>1</v>
      </c>
      <c r="E934" s="1" t="s">
        <v>120</v>
      </c>
      <c r="F934">
        <v>1</v>
      </c>
      <c r="G934" s="1" t="s">
        <v>377</v>
      </c>
      <c r="H934" s="1" t="s">
        <v>28</v>
      </c>
      <c r="I934">
        <v>2</v>
      </c>
    </row>
    <row r="935" spans="1:9" x14ac:dyDescent="0.55000000000000004">
      <c r="A935">
        <v>33</v>
      </c>
      <c r="B935" s="1" t="s">
        <v>492</v>
      </c>
      <c r="C935" s="1" t="s">
        <v>2</v>
      </c>
      <c r="D935">
        <v>1</v>
      </c>
      <c r="E935" s="1" t="s">
        <v>123</v>
      </c>
      <c r="F935">
        <v>1</v>
      </c>
      <c r="G935" s="1" t="s">
        <v>376</v>
      </c>
      <c r="H935" s="1" t="s">
        <v>28</v>
      </c>
      <c r="I935">
        <v>2</v>
      </c>
    </row>
    <row r="936" spans="1:9" x14ac:dyDescent="0.55000000000000004">
      <c r="A936">
        <v>33</v>
      </c>
      <c r="B936" s="1" t="s">
        <v>492</v>
      </c>
      <c r="C936" s="1" t="s">
        <v>2</v>
      </c>
      <c r="D936">
        <v>1</v>
      </c>
      <c r="E936" s="1" t="s">
        <v>127</v>
      </c>
      <c r="F936">
        <v>3</v>
      </c>
      <c r="G936" s="1" t="s">
        <v>375</v>
      </c>
      <c r="H936" s="1" t="s">
        <v>28</v>
      </c>
      <c r="I936">
        <v>2</v>
      </c>
    </row>
    <row r="937" spans="1:9" x14ac:dyDescent="0.55000000000000004">
      <c r="A937">
        <v>33</v>
      </c>
      <c r="B937" s="1" t="s">
        <v>492</v>
      </c>
      <c r="C937" s="1" t="s">
        <v>2</v>
      </c>
      <c r="D937">
        <v>1</v>
      </c>
      <c r="E937" s="1" t="s">
        <v>131</v>
      </c>
      <c r="F937">
        <v>1</v>
      </c>
      <c r="G937" s="1" t="s">
        <v>375</v>
      </c>
      <c r="H937" s="1" t="s">
        <v>29</v>
      </c>
      <c r="I937">
        <v>2</v>
      </c>
    </row>
    <row r="938" spans="1:9" x14ac:dyDescent="0.55000000000000004">
      <c r="A938">
        <v>33</v>
      </c>
      <c r="B938" s="1" t="s">
        <v>492</v>
      </c>
      <c r="C938" s="1" t="s">
        <v>2</v>
      </c>
      <c r="D938">
        <v>1</v>
      </c>
      <c r="E938" s="1" t="s">
        <v>135</v>
      </c>
      <c r="F938">
        <v>1</v>
      </c>
      <c r="G938" s="1" t="s">
        <v>375</v>
      </c>
      <c r="H938" s="1" t="s">
        <v>28</v>
      </c>
      <c r="I938">
        <v>2</v>
      </c>
    </row>
    <row r="939" spans="1:9" x14ac:dyDescent="0.55000000000000004">
      <c r="A939">
        <v>33</v>
      </c>
      <c r="B939" s="1" t="s">
        <v>492</v>
      </c>
      <c r="C939" s="1" t="s">
        <v>2</v>
      </c>
      <c r="D939">
        <v>1</v>
      </c>
      <c r="E939" s="1" t="s">
        <v>139</v>
      </c>
      <c r="F939">
        <v>1</v>
      </c>
      <c r="G939" s="1" t="s">
        <v>376</v>
      </c>
      <c r="H939" s="1" t="s">
        <v>28</v>
      </c>
      <c r="I939">
        <v>2</v>
      </c>
    </row>
    <row r="940" spans="1:9" x14ac:dyDescent="0.55000000000000004">
      <c r="A940">
        <v>33</v>
      </c>
      <c r="B940" s="1" t="s">
        <v>492</v>
      </c>
      <c r="C940" s="1" t="s">
        <v>2</v>
      </c>
      <c r="D940">
        <v>1</v>
      </c>
      <c r="E940" s="1" t="s">
        <v>141</v>
      </c>
      <c r="F940">
        <v>1</v>
      </c>
      <c r="G940" s="1" t="s">
        <v>376</v>
      </c>
      <c r="H940" s="1" t="s">
        <v>29</v>
      </c>
      <c r="I940">
        <v>2</v>
      </c>
    </row>
    <row r="941" spans="1:9" x14ac:dyDescent="0.55000000000000004">
      <c r="A941">
        <v>33</v>
      </c>
      <c r="B941" s="1" t="s">
        <v>492</v>
      </c>
      <c r="C941" s="1" t="s">
        <v>2</v>
      </c>
      <c r="D941">
        <v>1</v>
      </c>
      <c r="E941" s="1" t="s">
        <v>145</v>
      </c>
      <c r="F941">
        <v>1</v>
      </c>
      <c r="G941" s="1" t="s">
        <v>376</v>
      </c>
      <c r="H941" s="1" t="s">
        <v>28</v>
      </c>
      <c r="I941">
        <v>2</v>
      </c>
    </row>
    <row r="942" spans="1:9" x14ac:dyDescent="0.55000000000000004">
      <c r="A942">
        <v>33</v>
      </c>
      <c r="B942" s="1" t="s">
        <v>492</v>
      </c>
      <c r="C942" s="1" t="s">
        <v>2</v>
      </c>
      <c r="D942">
        <v>1</v>
      </c>
      <c r="E942" s="1" t="s">
        <v>147</v>
      </c>
      <c r="F942">
        <v>1</v>
      </c>
      <c r="G942" s="1" t="s">
        <v>376</v>
      </c>
      <c r="H942" s="1" t="s">
        <v>28</v>
      </c>
      <c r="I942">
        <v>2</v>
      </c>
    </row>
    <row r="943" spans="1:9" x14ac:dyDescent="0.55000000000000004">
      <c r="A943">
        <v>33</v>
      </c>
      <c r="B943" s="1" t="s">
        <v>492</v>
      </c>
      <c r="C943" s="1" t="s">
        <v>2</v>
      </c>
      <c r="D943">
        <v>1</v>
      </c>
      <c r="E943" s="1" t="s">
        <v>214</v>
      </c>
      <c r="F943">
        <v>1</v>
      </c>
      <c r="G943" s="1" t="s">
        <v>377</v>
      </c>
      <c r="H943" s="1" t="s">
        <v>29</v>
      </c>
      <c r="I943">
        <v>2</v>
      </c>
    </row>
    <row r="944" spans="1:9" x14ac:dyDescent="0.55000000000000004">
      <c r="A944">
        <v>33</v>
      </c>
      <c r="B944" s="1" t="s">
        <v>492</v>
      </c>
      <c r="C944" s="1" t="s">
        <v>2</v>
      </c>
      <c r="D944">
        <v>1</v>
      </c>
      <c r="E944" s="1" t="s">
        <v>217</v>
      </c>
      <c r="F944">
        <v>1</v>
      </c>
      <c r="G944" s="1" t="s">
        <v>377</v>
      </c>
      <c r="H944" s="1" t="s">
        <v>29</v>
      </c>
      <c r="I944">
        <v>2</v>
      </c>
    </row>
    <row r="945" spans="1:9" x14ac:dyDescent="0.55000000000000004">
      <c r="A945">
        <v>33</v>
      </c>
      <c r="B945" s="1" t="s">
        <v>492</v>
      </c>
      <c r="C945" s="1" t="s">
        <v>2</v>
      </c>
      <c r="D945">
        <v>1</v>
      </c>
      <c r="E945" s="1" t="s">
        <v>220</v>
      </c>
      <c r="F945">
        <v>1</v>
      </c>
      <c r="G945" s="1" t="s">
        <v>377</v>
      </c>
      <c r="H945" s="1" t="s">
        <v>29</v>
      </c>
      <c r="I945">
        <v>2</v>
      </c>
    </row>
    <row r="946" spans="1:9" x14ac:dyDescent="0.55000000000000004">
      <c r="A946">
        <v>33</v>
      </c>
      <c r="B946" s="1" t="s">
        <v>492</v>
      </c>
      <c r="C946" s="1" t="s">
        <v>2</v>
      </c>
      <c r="D946">
        <v>1</v>
      </c>
      <c r="E946" s="1" t="s">
        <v>223</v>
      </c>
      <c r="F946">
        <v>1</v>
      </c>
      <c r="G946" s="1" t="s">
        <v>376</v>
      </c>
      <c r="H946" s="1" t="s">
        <v>29</v>
      </c>
      <c r="I946">
        <v>2</v>
      </c>
    </row>
    <row r="947" spans="1:9" x14ac:dyDescent="0.55000000000000004">
      <c r="A947">
        <v>33</v>
      </c>
      <c r="B947" s="1" t="s">
        <v>492</v>
      </c>
      <c r="C947" s="1" t="s">
        <v>2</v>
      </c>
      <c r="D947">
        <v>1</v>
      </c>
      <c r="E947" s="1" t="s">
        <v>226</v>
      </c>
      <c r="F947">
        <v>1</v>
      </c>
      <c r="G947" s="1" t="s">
        <v>377</v>
      </c>
      <c r="H947" s="1" t="s">
        <v>28</v>
      </c>
      <c r="I947">
        <v>2</v>
      </c>
    </row>
    <row r="948" spans="1:9" x14ac:dyDescent="0.55000000000000004">
      <c r="A948">
        <v>33</v>
      </c>
      <c r="B948" s="1" t="s">
        <v>492</v>
      </c>
      <c r="C948" s="1" t="s">
        <v>2</v>
      </c>
      <c r="D948">
        <v>1</v>
      </c>
      <c r="E948" s="1" t="s">
        <v>229</v>
      </c>
      <c r="F948">
        <v>1</v>
      </c>
      <c r="G948" s="1" t="s">
        <v>376</v>
      </c>
      <c r="H948" s="1" t="s">
        <v>28</v>
      </c>
      <c r="I948">
        <v>2</v>
      </c>
    </row>
    <row r="949" spans="1:9" x14ac:dyDescent="0.55000000000000004">
      <c r="A949">
        <v>33</v>
      </c>
      <c r="B949" s="1" t="s">
        <v>492</v>
      </c>
      <c r="C949" s="1" t="s">
        <v>2</v>
      </c>
      <c r="D949">
        <v>1</v>
      </c>
      <c r="E949" s="1" t="s">
        <v>231</v>
      </c>
      <c r="F949">
        <v>1</v>
      </c>
      <c r="G949" s="1" t="s">
        <v>375</v>
      </c>
      <c r="H949" s="1" t="s">
        <v>29</v>
      </c>
      <c r="I949">
        <v>2</v>
      </c>
    </row>
    <row r="950" spans="1:9" x14ac:dyDescent="0.55000000000000004">
      <c r="A950">
        <v>33</v>
      </c>
      <c r="B950" s="1" t="s">
        <v>492</v>
      </c>
      <c r="C950" s="1" t="s">
        <v>2</v>
      </c>
      <c r="D950">
        <v>1</v>
      </c>
      <c r="E950" s="1" t="s">
        <v>286</v>
      </c>
      <c r="F950">
        <v>1</v>
      </c>
      <c r="G950" s="1" t="s">
        <v>375</v>
      </c>
      <c r="H950" s="1" t="s">
        <v>28</v>
      </c>
      <c r="I950">
        <v>2</v>
      </c>
    </row>
    <row r="951" spans="1:9" x14ac:dyDescent="0.55000000000000004">
      <c r="A951">
        <v>33</v>
      </c>
      <c r="B951" s="1" t="s">
        <v>492</v>
      </c>
      <c r="C951" s="1" t="s">
        <v>2</v>
      </c>
      <c r="D951">
        <v>1</v>
      </c>
      <c r="E951" s="1" t="s">
        <v>290</v>
      </c>
      <c r="F951">
        <v>6</v>
      </c>
      <c r="G951" s="1" t="s">
        <v>375</v>
      </c>
      <c r="H951" s="1" t="s">
        <v>28</v>
      </c>
      <c r="I951">
        <v>2</v>
      </c>
    </row>
    <row r="952" spans="1:9" x14ac:dyDescent="0.55000000000000004">
      <c r="A952">
        <v>33</v>
      </c>
      <c r="B952" s="1" t="s">
        <v>492</v>
      </c>
      <c r="C952" s="1" t="s">
        <v>2</v>
      </c>
      <c r="D952">
        <v>1</v>
      </c>
      <c r="E952" s="1" t="s">
        <v>294</v>
      </c>
      <c r="F952">
        <v>1</v>
      </c>
      <c r="G952" s="1" t="s">
        <v>376</v>
      </c>
      <c r="H952" s="1" t="s">
        <v>28</v>
      </c>
      <c r="I952">
        <v>2</v>
      </c>
    </row>
    <row r="953" spans="1:9" x14ac:dyDescent="0.55000000000000004">
      <c r="A953">
        <v>33</v>
      </c>
      <c r="B953" s="1" t="s">
        <v>492</v>
      </c>
      <c r="C953" s="1" t="s">
        <v>2</v>
      </c>
      <c r="D953">
        <v>1</v>
      </c>
      <c r="E953" s="1" t="s">
        <v>295</v>
      </c>
      <c r="F953">
        <v>1</v>
      </c>
      <c r="G953" s="1" t="s">
        <v>376</v>
      </c>
      <c r="H953" s="1" t="s">
        <v>28</v>
      </c>
      <c r="I953">
        <v>2</v>
      </c>
    </row>
    <row r="954" spans="1:9" x14ac:dyDescent="0.55000000000000004">
      <c r="A954">
        <v>33</v>
      </c>
      <c r="B954" s="1" t="s">
        <v>492</v>
      </c>
      <c r="C954" s="1" t="s">
        <v>2</v>
      </c>
      <c r="D954">
        <v>1</v>
      </c>
      <c r="E954" s="1" t="s">
        <v>317</v>
      </c>
      <c r="F954">
        <v>1</v>
      </c>
      <c r="G954" s="1" t="s">
        <v>377</v>
      </c>
      <c r="H954" s="1" t="s">
        <v>29</v>
      </c>
      <c r="I954">
        <v>2</v>
      </c>
    </row>
    <row r="955" spans="1:9" x14ac:dyDescent="0.55000000000000004">
      <c r="A955">
        <v>33</v>
      </c>
      <c r="B955" s="1" t="s">
        <v>492</v>
      </c>
      <c r="C955" s="1" t="s">
        <v>2</v>
      </c>
      <c r="D955">
        <v>1</v>
      </c>
      <c r="E955" s="1" t="s">
        <v>320</v>
      </c>
      <c r="F955">
        <v>1</v>
      </c>
      <c r="G955" s="1" t="s">
        <v>377</v>
      </c>
      <c r="H955" s="1" t="s">
        <v>28</v>
      </c>
      <c r="I955">
        <v>2</v>
      </c>
    </row>
    <row r="956" spans="1:9" x14ac:dyDescent="0.55000000000000004">
      <c r="A956">
        <v>33</v>
      </c>
      <c r="B956" s="1" t="s">
        <v>492</v>
      </c>
      <c r="C956" s="1" t="s">
        <v>2</v>
      </c>
      <c r="D956">
        <v>1</v>
      </c>
      <c r="E956" s="1" t="s">
        <v>323</v>
      </c>
      <c r="F956">
        <v>1</v>
      </c>
      <c r="G956" s="1" t="s">
        <v>376</v>
      </c>
      <c r="H956" s="1" t="s">
        <v>29</v>
      </c>
      <c r="I956">
        <v>2</v>
      </c>
    </row>
    <row r="957" spans="1:9" x14ac:dyDescent="0.55000000000000004">
      <c r="A957">
        <v>33</v>
      </c>
      <c r="B957" s="1" t="s">
        <v>492</v>
      </c>
      <c r="C957" s="1" t="s">
        <v>2</v>
      </c>
      <c r="D957">
        <v>1</v>
      </c>
      <c r="E957" s="1" t="s">
        <v>327</v>
      </c>
      <c r="F957">
        <v>1</v>
      </c>
      <c r="G957" s="1" t="s">
        <v>376</v>
      </c>
      <c r="H957" s="1" t="s">
        <v>29</v>
      </c>
      <c r="I957">
        <v>2</v>
      </c>
    </row>
    <row r="958" spans="1:9" x14ac:dyDescent="0.55000000000000004">
      <c r="A958">
        <v>33</v>
      </c>
      <c r="B958" s="1" t="s">
        <v>492</v>
      </c>
      <c r="C958" s="1" t="s">
        <v>2</v>
      </c>
      <c r="D958">
        <v>1</v>
      </c>
      <c r="E958" s="1" t="s">
        <v>331</v>
      </c>
      <c r="F958">
        <v>1</v>
      </c>
      <c r="G958" s="1" t="s">
        <v>376</v>
      </c>
      <c r="H958" s="1" t="s">
        <v>29</v>
      </c>
      <c r="I958">
        <v>2</v>
      </c>
    </row>
    <row r="959" spans="1:9" x14ac:dyDescent="0.55000000000000004">
      <c r="A959">
        <v>34</v>
      </c>
      <c r="B959" s="1" t="s">
        <v>493</v>
      </c>
      <c r="C959" s="1" t="s">
        <v>2</v>
      </c>
      <c r="D959">
        <v>1</v>
      </c>
      <c r="E959" s="1" t="s">
        <v>105</v>
      </c>
      <c r="F959">
        <v>1</v>
      </c>
      <c r="G959" s="1" t="s">
        <v>377</v>
      </c>
      <c r="H959" s="1" t="s">
        <v>29</v>
      </c>
      <c r="I959">
        <v>2</v>
      </c>
    </row>
    <row r="960" spans="1:9" x14ac:dyDescent="0.55000000000000004">
      <c r="A960">
        <v>34</v>
      </c>
      <c r="B960" s="1" t="s">
        <v>493</v>
      </c>
      <c r="C960" s="1" t="s">
        <v>2</v>
      </c>
      <c r="D960">
        <v>1</v>
      </c>
      <c r="E960" s="1" t="s">
        <v>108</v>
      </c>
      <c r="F960">
        <v>1</v>
      </c>
      <c r="G960" s="1" t="s">
        <v>377</v>
      </c>
      <c r="H960" s="1" t="s">
        <v>29</v>
      </c>
      <c r="I960">
        <v>2</v>
      </c>
    </row>
    <row r="961" spans="1:9" x14ac:dyDescent="0.55000000000000004">
      <c r="A961">
        <v>34</v>
      </c>
      <c r="B961" s="1" t="s">
        <v>493</v>
      </c>
      <c r="C961" s="1" t="s">
        <v>2</v>
      </c>
      <c r="D961">
        <v>1</v>
      </c>
      <c r="E961" s="1" t="s">
        <v>112</v>
      </c>
      <c r="F961">
        <v>1</v>
      </c>
      <c r="G961" s="1" t="s">
        <v>377</v>
      </c>
      <c r="H961" s="1" t="s">
        <v>29</v>
      </c>
      <c r="I961">
        <v>2</v>
      </c>
    </row>
    <row r="962" spans="1:9" x14ac:dyDescent="0.55000000000000004">
      <c r="A962">
        <v>34</v>
      </c>
      <c r="B962" s="1" t="s">
        <v>493</v>
      </c>
      <c r="C962" s="1" t="s">
        <v>2</v>
      </c>
      <c r="D962">
        <v>1</v>
      </c>
      <c r="E962" s="1" t="s">
        <v>116</v>
      </c>
      <c r="F962">
        <v>5</v>
      </c>
      <c r="G962" s="1" t="s">
        <v>377</v>
      </c>
      <c r="H962" s="1" t="s">
        <v>29</v>
      </c>
      <c r="I962">
        <v>2</v>
      </c>
    </row>
    <row r="963" spans="1:9" x14ac:dyDescent="0.55000000000000004">
      <c r="A963">
        <v>34</v>
      </c>
      <c r="B963" s="1" t="s">
        <v>493</v>
      </c>
      <c r="C963" s="1" t="s">
        <v>2</v>
      </c>
      <c r="D963">
        <v>1</v>
      </c>
      <c r="E963" s="1" t="s">
        <v>120</v>
      </c>
      <c r="F963">
        <v>1</v>
      </c>
      <c r="G963" s="1" t="s">
        <v>377</v>
      </c>
      <c r="H963" s="1" t="s">
        <v>28</v>
      </c>
      <c r="I963">
        <v>2</v>
      </c>
    </row>
    <row r="964" spans="1:9" x14ac:dyDescent="0.55000000000000004">
      <c r="A964">
        <v>34</v>
      </c>
      <c r="B964" s="1" t="s">
        <v>493</v>
      </c>
      <c r="C964" s="1" t="s">
        <v>2</v>
      </c>
      <c r="D964">
        <v>1</v>
      </c>
      <c r="E964" s="1" t="s">
        <v>123</v>
      </c>
      <c r="F964">
        <v>1</v>
      </c>
      <c r="G964" s="1" t="s">
        <v>376</v>
      </c>
      <c r="H964" s="1" t="s">
        <v>28</v>
      </c>
      <c r="I964">
        <v>2</v>
      </c>
    </row>
    <row r="965" spans="1:9" x14ac:dyDescent="0.55000000000000004">
      <c r="A965">
        <v>34</v>
      </c>
      <c r="B965" s="1" t="s">
        <v>493</v>
      </c>
      <c r="C965" s="1" t="s">
        <v>2</v>
      </c>
      <c r="D965">
        <v>1</v>
      </c>
      <c r="E965" s="1" t="s">
        <v>127</v>
      </c>
      <c r="F965">
        <v>3</v>
      </c>
      <c r="G965" s="1" t="s">
        <v>375</v>
      </c>
      <c r="H965" s="1" t="s">
        <v>28</v>
      </c>
      <c r="I965">
        <v>2</v>
      </c>
    </row>
    <row r="966" spans="1:9" x14ac:dyDescent="0.55000000000000004">
      <c r="A966">
        <v>34</v>
      </c>
      <c r="B966" s="1" t="s">
        <v>493</v>
      </c>
      <c r="C966" s="1" t="s">
        <v>2</v>
      </c>
      <c r="D966">
        <v>1</v>
      </c>
      <c r="E966" s="1" t="s">
        <v>131</v>
      </c>
      <c r="F966">
        <v>1</v>
      </c>
      <c r="G966" s="1" t="s">
        <v>375</v>
      </c>
      <c r="H966" s="1" t="s">
        <v>29</v>
      </c>
      <c r="I966">
        <v>2</v>
      </c>
    </row>
    <row r="967" spans="1:9" x14ac:dyDescent="0.55000000000000004">
      <c r="A967">
        <v>34</v>
      </c>
      <c r="B967" s="1" t="s">
        <v>493</v>
      </c>
      <c r="C967" s="1" t="s">
        <v>2</v>
      </c>
      <c r="D967">
        <v>1</v>
      </c>
      <c r="E967" s="1" t="s">
        <v>135</v>
      </c>
      <c r="F967">
        <v>1</v>
      </c>
      <c r="G967" s="1" t="s">
        <v>375</v>
      </c>
      <c r="H967" s="1" t="s">
        <v>28</v>
      </c>
      <c r="I967">
        <v>2</v>
      </c>
    </row>
    <row r="968" spans="1:9" x14ac:dyDescent="0.55000000000000004">
      <c r="A968">
        <v>34</v>
      </c>
      <c r="B968" s="1" t="s">
        <v>493</v>
      </c>
      <c r="C968" s="1" t="s">
        <v>2</v>
      </c>
      <c r="D968">
        <v>1</v>
      </c>
      <c r="E968" s="1" t="s">
        <v>139</v>
      </c>
      <c r="F968">
        <v>1</v>
      </c>
      <c r="G968" s="1" t="s">
        <v>376</v>
      </c>
      <c r="H968" s="1" t="s">
        <v>28</v>
      </c>
      <c r="I968">
        <v>2</v>
      </c>
    </row>
    <row r="969" spans="1:9" x14ac:dyDescent="0.55000000000000004">
      <c r="A969">
        <v>34</v>
      </c>
      <c r="B969" s="1" t="s">
        <v>493</v>
      </c>
      <c r="C969" s="1" t="s">
        <v>2</v>
      </c>
      <c r="D969">
        <v>1</v>
      </c>
      <c r="E969" s="1" t="s">
        <v>141</v>
      </c>
      <c r="F969">
        <v>1</v>
      </c>
      <c r="G969" s="1" t="s">
        <v>376</v>
      </c>
      <c r="H969" s="1" t="s">
        <v>29</v>
      </c>
      <c r="I969">
        <v>2</v>
      </c>
    </row>
    <row r="970" spans="1:9" x14ac:dyDescent="0.55000000000000004">
      <c r="A970">
        <v>34</v>
      </c>
      <c r="B970" s="1" t="s">
        <v>493</v>
      </c>
      <c r="C970" s="1" t="s">
        <v>2</v>
      </c>
      <c r="D970">
        <v>1</v>
      </c>
      <c r="E970" s="1" t="s">
        <v>145</v>
      </c>
      <c r="F970">
        <v>1</v>
      </c>
      <c r="G970" s="1" t="s">
        <v>376</v>
      </c>
      <c r="H970" s="1" t="s">
        <v>28</v>
      </c>
      <c r="I970">
        <v>2</v>
      </c>
    </row>
    <row r="971" spans="1:9" x14ac:dyDescent="0.55000000000000004">
      <c r="A971">
        <v>34</v>
      </c>
      <c r="B971" s="1" t="s">
        <v>493</v>
      </c>
      <c r="C971" s="1" t="s">
        <v>2</v>
      </c>
      <c r="D971">
        <v>1</v>
      </c>
      <c r="E971" s="1" t="s">
        <v>147</v>
      </c>
      <c r="F971">
        <v>1</v>
      </c>
      <c r="G971" s="1" t="s">
        <v>376</v>
      </c>
      <c r="H971" s="1" t="s">
        <v>28</v>
      </c>
      <c r="I971">
        <v>2</v>
      </c>
    </row>
    <row r="972" spans="1:9" x14ac:dyDescent="0.55000000000000004">
      <c r="A972">
        <v>34</v>
      </c>
      <c r="B972" s="1" t="s">
        <v>493</v>
      </c>
      <c r="C972" s="1" t="s">
        <v>2</v>
      </c>
      <c r="D972">
        <v>1</v>
      </c>
      <c r="E972" s="1" t="s">
        <v>214</v>
      </c>
      <c r="F972">
        <v>2</v>
      </c>
      <c r="G972" s="1" t="s">
        <v>377</v>
      </c>
      <c r="H972" s="1" t="s">
        <v>29</v>
      </c>
      <c r="I972">
        <v>2</v>
      </c>
    </row>
    <row r="973" spans="1:9" x14ac:dyDescent="0.55000000000000004">
      <c r="A973">
        <v>34</v>
      </c>
      <c r="B973" s="1" t="s">
        <v>493</v>
      </c>
      <c r="C973" s="1" t="s">
        <v>2</v>
      </c>
      <c r="D973">
        <v>1</v>
      </c>
      <c r="E973" s="1" t="s">
        <v>217</v>
      </c>
      <c r="F973">
        <v>1</v>
      </c>
      <c r="G973" s="1" t="s">
        <v>377</v>
      </c>
      <c r="H973" s="1" t="s">
        <v>29</v>
      </c>
      <c r="I973">
        <v>2</v>
      </c>
    </row>
    <row r="974" spans="1:9" x14ac:dyDescent="0.55000000000000004">
      <c r="A974">
        <v>34</v>
      </c>
      <c r="B974" s="1" t="s">
        <v>493</v>
      </c>
      <c r="C974" s="1" t="s">
        <v>2</v>
      </c>
      <c r="D974">
        <v>1</v>
      </c>
      <c r="E974" s="1" t="s">
        <v>220</v>
      </c>
      <c r="F974">
        <v>5</v>
      </c>
      <c r="G974" s="1" t="s">
        <v>377</v>
      </c>
      <c r="H974" s="1" t="s">
        <v>29</v>
      </c>
      <c r="I974">
        <v>2</v>
      </c>
    </row>
    <row r="975" spans="1:9" x14ac:dyDescent="0.55000000000000004">
      <c r="A975">
        <v>34</v>
      </c>
      <c r="B975" s="1" t="s">
        <v>493</v>
      </c>
      <c r="C975" s="1" t="s">
        <v>2</v>
      </c>
      <c r="D975">
        <v>1</v>
      </c>
      <c r="E975" s="1" t="s">
        <v>223</v>
      </c>
      <c r="F975">
        <v>5</v>
      </c>
      <c r="G975" s="1" t="s">
        <v>376</v>
      </c>
      <c r="H975" s="1" t="s">
        <v>29</v>
      </c>
      <c r="I975">
        <v>2</v>
      </c>
    </row>
    <row r="976" spans="1:9" x14ac:dyDescent="0.55000000000000004">
      <c r="A976">
        <v>34</v>
      </c>
      <c r="B976" s="1" t="s">
        <v>493</v>
      </c>
      <c r="C976" s="1" t="s">
        <v>2</v>
      </c>
      <c r="D976">
        <v>1</v>
      </c>
      <c r="E976" s="1" t="s">
        <v>226</v>
      </c>
      <c r="F976">
        <v>1</v>
      </c>
      <c r="G976" s="1" t="s">
        <v>377</v>
      </c>
      <c r="H976" s="1" t="s">
        <v>28</v>
      </c>
      <c r="I976">
        <v>2</v>
      </c>
    </row>
    <row r="977" spans="1:9" x14ac:dyDescent="0.55000000000000004">
      <c r="A977">
        <v>34</v>
      </c>
      <c r="B977" s="1" t="s">
        <v>493</v>
      </c>
      <c r="C977" s="1" t="s">
        <v>2</v>
      </c>
      <c r="D977">
        <v>1</v>
      </c>
      <c r="E977" s="1" t="s">
        <v>229</v>
      </c>
      <c r="F977">
        <v>1</v>
      </c>
      <c r="G977" s="1" t="s">
        <v>376</v>
      </c>
      <c r="H977" s="1" t="s">
        <v>28</v>
      </c>
      <c r="I977">
        <v>2</v>
      </c>
    </row>
    <row r="978" spans="1:9" x14ac:dyDescent="0.55000000000000004">
      <c r="A978">
        <v>34</v>
      </c>
      <c r="B978" s="1" t="s">
        <v>493</v>
      </c>
      <c r="C978" s="1" t="s">
        <v>2</v>
      </c>
      <c r="D978">
        <v>1</v>
      </c>
      <c r="E978" s="1" t="s">
        <v>231</v>
      </c>
      <c r="F978">
        <v>1</v>
      </c>
      <c r="G978" s="1" t="s">
        <v>375</v>
      </c>
      <c r="H978" s="1" t="s">
        <v>29</v>
      </c>
      <c r="I978">
        <v>2</v>
      </c>
    </row>
    <row r="979" spans="1:9" x14ac:dyDescent="0.55000000000000004">
      <c r="A979">
        <v>34</v>
      </c>
      <c r="B979" s="1" t="s">
        <v>493</v>
      </c>
      <c r="C979" s="1" t="s">
        <v>2</v>
      </c>
      <c r="D979">
        <v>1</v>
      </c>
      <c r="E979" s="1" t="s">
        <v>286</v>
      </c>
      <c r="F979">
        <v>1</v>
      </c>
      <c r="G979" s="1" t="s">
        <v>375</v>
      </c>
      <c r="H979" s="1" t="s">
        <v>28</v>
      </c>
      <c r="I979">
        <v>2</v>
      </c>
    </row>
    <row r="980" spans="1:9" x14ac:dyDescent="0.55000000000000004">
      <c r="A980">
        <v>34</v>
      </c>
      <c r="B980" s="1" t="s">
        <v>493</v>
      </c>
      <c r="C980" s="1" t="s">
        <v>2</v>
      </c>
      <c r="D980">
        <v>1</v>
      </c>
      <c r="E980" s="1" t="s">
        <v>290</v>
      </c>
      <c r="F980">
        <v>1</v>
      </c>
      <c r="G980" s="1" t="s">
        <v>375</v>
      </c>
      <c r="H980" s="1" t="s">
        <v>28</v>
      </c>
      <c r="I980">
        <v>2</v>
      </c>
    </row>
    <row r="981" spans="1:9" x14ac:dyDescent="0.55000000000000004">
      <c r="A981">
        <v>34</v>
      </c>
      <c r="B981" s="1" t="s">
        <v>493</v>
      </c>
      <c r="C981" s="1" t="s">
        <v>2</v>
      </c>
      <c r="D981">
        <v>1</v>
      </c>
      <c r="E981" s="1" t="s">
        <v>294</v>
      </c>
      <c r="F981">
        <v>1</v>
      </c>
      <c r="G981" s="1" t="s">
        <v>376</v>
      </c>
      <c r="H981" s="1" t="s">
        <v>28</v>
      </c>
      <c r="I981">
        <v>2</v>
      </c>
    </row>
    <row r="982" spans="1:9" x14ac:dyDescent="0.55000000000000004">
      <c r="A982">
        <v>34</v>
      </c>
      <c r="B982" s="1" t="s">
        <v>493</v>
      </c>
      <c r="C982" s="1" t="s">
        <v>2</v>
      </c>
      <c r="D982">
        <v>1</v>
      </c>
      <c r="E982" s="1" t="s">
        <v>295</v>
      </c>
      <c r="F982">
        <v>1</v>
      </c>
      <c r="G982" s="1" t="s">
        <v>376</v>
      </c>
      <c r="H982" s="1" t="s">
        <v>28</v>
      </c>
      <c r="I982">
        <v>2</v>
      </c>
    </row>
    <row r="983" spans="1:9" x14ac:dyDescent="0.55000000000000004">
      <c r="A983">
        <v>34</v>
      </c>
      <c r="B983" s="1" t="s">
        <v>493</v>
      </c>
      <c r="C983" s="1" t="s">
        <v>2</v>
      </c>
      <c r="D983">
        <v>1</v>
      </c>
      <c r="E983" s="1" t="s">
        <v>317</v>
      </c>
      <c r="F983">
        <v>1</v>
      </c>
      <c r="G983" s="1" t="s">
        <v>377</v>
      </c>
      <c r="H983" s="1" t="s">
        <v>29</v>
      </c>
      <c r="I983">
        <v>2</v>
      </c>
    </row>
    <row r="984" spans="1:9" x14ac:dyDescent="0.55000000000000004">
      <c r="A984">
        <v>34</v>
      </c>
      <c r="B984" s="1" t="s">
        <v>493</v>
      </c>
      <c r="C984" s="1" t="s">
        <v>2</v>
      </c>
      <c r="D984">
        <v>1</v>
      </c>
      <c r="E984" s="1" t="s">
        <v>320</v>
      </c>
      <c r="F984">
        <v>6</v>
      </c>
      <c r="G984" s="1" t="s">
        <v>377</v>
      </c>
      <c r="H984" s="1" t="s">
        <v>28</v>
      </c>
      <c r="I984">
        <v>2</v>
      </c>
    </row>
    <row r="985" spans="1:9" x14ac:dyDescent="0.55000000000000004">
      <c r="A985">
        <v>34</v>
      </c>
      <c r="B985" s="1" t="s">
        <v>493</v>
      </c>
      <c r="C985" s="1" t="s">
        <v>2</v>
      </c>
      <c r="D985">
        <v>1</v>
      </c>
      <c r="E985" s="1" t="s">
        <v>323</v>
      </c>
      <c r="F985">
        <v>0</v>
      </c>
      <c r="G985" s="1" t="s">
        <v>376</v>
      </c>
      <c r="H985" s="1" t="s">
        <v>29</v>
      </c>
      <c r="I985">
        <v>2</v>
      </c>
    </row>
    <row r="986" spans="1:9" x14ac:dyDescent="0.55000000000000004">
      <c r="A986">
        <v>34</v>
      </c>
      <c r="B986" s="1" t="s">
        <v>493</v>
      </c>
      <c r="C986" s="1" t="s">
        <v>2</v>
      </c>
      <c r="D986">
        <v>1</v>
      </c>
      <c r="E986" s="1" t="s">
        <v>327</v>
      </c>
      <c r="F986">
        <v>1</v>
      </c>
      <c r="G986" s="1" t="s">
        <v>376</v>
      </c>
      <c r="H986" s="1" t="s">
        <v>29</v>
      </c>
      <c r="I986">
        <v>2</v>
      </c>
    </row>
    <row r="987" spans="1:9" x14ac:dyDescent="0.55000000000000004">
      <c r="A987">
        <v>34</v>
      </c>
      <c r="B987" s="1" t="s">
        <v>493</v>
      </c>
      <c r="C987" s="1" t="s">
        <v>2</v>
      </c>
      <c r="D987">
        <v>1</v>
      </c>
      <c r="E987" s="1" t="s">
        <v>331</v>
      </c>
      <c r="F987">
        <v>3</v>
      </c>
      <c r="G987" s="1" t="s">
        <v>376</v>
      </c>
      <c r="H987" s="1" t="s">
        <v>29</v>
      </c>
      <c r="I987">
        <v>2</v>
      </c>
    </row>
    <row r="988" spans="1:9" x14ac:dyDescent="0.55000000000000004">
      <c r="A988">
        <v>35</v>
      </c>
      <c r="B988" s="1" t="s">
        <v>494</v>
      </c>
      <c r="C988" s="1" t="s">
        <v>5</v>
      </c>
      <c r="D988">
        <v>6</v>
      </c>
      <c r="E988" s="1" t="s">
        <v>105</v>
      </c>
      <c r="F988">
        <v>6</v>
      </c>
      <c r="G988" s="1" t="s">
        <v>377</v>
      </c>
      <c r="H988" s="1" t="s">
        <v>29</v>
      </c>
      <c r="I988">
        <v>2</v>
      </c>
    </row>
    <row r="989" spans="1:9" x14ac:dyDescent="0.55000000000000004">
      <c r="A989">
        <v>35</v>
      </c>
      <c r="B989" s="1" t="s">
        <v>494</v>
      </c>
      <c r="C989" s="1" t="s">
        <v>5</v>
      </c>
      <c r="D989">
        <v>6</v>
      </c>
      <c r="E989" s="1" t="s">
        <v>108</v>
      </c>
      <c r="F989">
        <v>6</v>
      </c>
      <c r="G989" s="1" t="s">
        <v>377</v>
      </c>
      <c r="H989" s="1" t="s">
        <v>29</v>
      </c>
      <c r="I989">
        <v>2</v>
      </c>
    </row>
    <row r="990" spans="1:9" x14ac:dyDescent="0.55000000000000004">
      <c r="A990">
        <v>35</v>
      </c>
      <c r="B990" s="1" t="s">
        <v>494</v>
      </c>
      <c r="C990" s="1" t="s">
        <v>5</v>
      </c>
      <c r="D990">
        <v>6</v>
      </c>
      <c r="E990" s="1" t="s">
        <v>112</v>
      </c>
      <c r="F990">
        <v>5</v>
      </c>
      <c r="G990" s="1" t="s">
        <v>377</v>
      </c>
      <c r="H990" s="1" t="s">
        <v>29</v>
      </c>
      <c r="I990">
        <v>2</v>
      </c>
    </row>
    <row r="991" spans="1:9" x14ac:dyDescent="0.55000000000000004">
      <c r="A991">
        <v>35</v>
      </c>
      <c r="B991" s="1" t="s">
        <v>494</v>
      </c>
      <c r="C991" s="1" t="s">
        <v>5</v>
      </c>
      <c r="D991">
        <v>6</v>
      </c>
      <c r="E991" s="1" t="s">
        <v>116</v>
      </c>
      <c r="F991">
        <v>6</v>
      </c>
      <c r="G991" s="1" t="s">
        <v>377</v>
      </c>
      <c r="H991" s="1" t="s">
        <v>29</v>
      </c>
      <c r="I991">
        <v>2</v>
      </c>
    </row>
    <row r="992" spans="1:9" x14ac:dyDescent="0.55000000000000004">
      <c r="A992">
        <v>35</v>
      </c>
      <c r="B992" s="1" t="s">
        <v>494</v>
      </c>
      <c r="C992" s="1" t="s">
        <v>5</v>
      </c>
      <c r="D992">
        <v>6</v>
      </c>
      <c r="E992" s="1" t="s">
        <v>120</v>
      </c>
      <c r="F992">
        <v>6</v>
      </c>
      <c r="G992" s="1" t="s">
        <v>377</v>
      </c>
      <c r="H992" s="1" t="s">
        <v>28</v>
      </c>
      <c r="I992">
        <v>2</v>
      </c>
    </row>
    <row r="993" spans="1:9" x14ac:dyDescent="0.55000000000000004">
      <c r="A993">
        <v>35</v>
      </c>
      <c r="B993" s="1" t="s">
        <v>494</v>
      </c>
      <c r="C993" s="1" t="s">
        <v>5</v>
      </c>
      <c r="D993">
        <v>6</v>
      </c>
      <c r="E993" s="1" t="s">
        <v>123</v>
      </c>
      <c r="F993">
        <v>6</v>
      </c>
      <c r="G993" s="1" t="s">
        <v>376</v>
      </c>
      <c r="H993" s="1" t="s">
        <v>28</v>
      </c>
      <c r="I993">
        <v>2</v>
      </c>
    </row>
    <row r="994" spans="1:9" x14ac:dyDescent="0.55000000000000004">
      <c r="A994">
        <v>35</v>
      </c>
      <c r="B994" s="1" t="s">
        <v>494</v>
      </c>
      <c r="C994" s="1" t="s">
        <v>5</v>
      </c>
      <c r="D994">
        <v>6</v>
      </c>
      <c r="E994" s="1" t="s">
        <v>127</v>
      </c>
      <c r="F994">
        <v>6</v>
      </c>
      <c r="G994" s="1" t="s">
        <v>375</v>
      </c>
      <c r="H994" s="1" t="s">
        <v>28</v>
      </c>
      <c r="I994">
        <v>2</v>
      </c>
    </row>
    <row r="995" spans="1:9" x14ac:dyDescent="0.55000000000000004">
      <c r="A995">
        <v>35</v>
      </c>
      <c r="B995" s="1" t="s">
        <v>494</v>
      </c>
      <c r="C995" s="1" t="s">
        <v>5</v>
      </c>
      <c r="D995">
        <v>6</v>
      </c>
      <c r="E995" s="1" t="s">
        <v>131</v>
      </c>
      <c r="F995">
        <v>6</v>
      </c>
      <c r="G995" s="1" t="s">
        <v>375</v>
      </c>
      <c r="H995" s="1" t="s">
        <v>29</v>
      </c>
      <c r="I995">
        <v>2</v>
      </c>
    </row>
    <row r="996" spans="1:9" x14ac:dyDescent="0.55000000000000004">
      <c r="A996">
        <v>35</v>
      </c>
      <c r="B996" s="1" t="s">
        <v>494</v>
      </c>
      <c r="C996" s="1" t="s">
        <v>5</v>
      </c>
      <c r="D996">
        <v>6</v>
      </c>
      <c r="E996" s="1" t="s">
        <v>135</v>
      </c>
      <c r="F996">
        <v>6</v>
      </c>
      <c r="G996" s="1" t="s">
        <v>375</v>
      </c>
      <c r="H996" s="1" t="s">
        <v>28</v>
      </c>
      <c r="I996">
        <v>2</v>
      </c>
    </row>
    <row r="997" spans="1:9" x14ac:dyDescent="0.55000000000000004">
      <c r="A997">
        <v>35</v>
      </c>
      <c r="B997" s="1" t="s">
        <v>494</v>
      </c>
      <c r="C997" s="1" t="s">
        <v>5</v>
      </c>
      <c r="D997">
        <v>6</v>
      </c>
      <c r="E997" s="1" t="s">
        <v>139</v>
      </c>
      <c r="F997">
        <v>6</v>
      </c>
      <c r="G997" s="1" t="s">
        <v>376</v>
      </c>
      <c r="H997" s="1" t="s">
        <v>28</v>
      </c>
      <c r="I997">
        <v>2</v>
      </c>
    </row>
    <row r="998" spans="1:9" x14ac:dyDescent="0.55000000000000004">
      <c r="A998">
        <v>35</v>
      </c>
      <c r="B998" s="1" t="s">
        <v>494</v>
      </c>
      <c r="C998" s="1" t="s">
        <v>5</v>
      </c>
      <c r="D998">
        <v>6</v>
      </c>
      <c r="E998" s="1" t="s">
        <v>141</v>
      </c>
      <c r="F998">
        <v>6</v>
      </c>
      <c r="G998" s="1" t="s">
        <v>376</v>
      </c>
      <c r="H998" s="1" t="s">
        <v>29</v>
      </c>
      <c r="I998">
        <v>2</v>
      </c>
    </row>
    <row r="999" spans="1:9" x14ac:dyDescent="0.55000000000000004">
      <c r="A999">
        <v>35</v>
      </c>
      <c r="B999" s="1" t="s">
        <v>494</v>
      </c>
      <c r="C999" s="1" t="s">
        <v>5</v>
      </c>
      <c r="D999">
        <v>6</v>
      </c>
      <c r="E999" s="1" t="s">
        <v>145</v>
      </c>
      <c r="F999">
        <v>6</v>
      </c>
      <c r="G999" s="1" t="s">
        <v>376</v>
      </c>
      <c r="H999" s="1" t="s">
        <v>28</v>
      </c>
      <c r="I999">
        <v>2</v>
      </c>
    </row>
    <row r="1000" spans="1:9" x14ac:dyDescent="0.55000000000000004">
      <c r="A1000">
        <v>35</v>
      </c>
      <c r="B1000" s="1" t="s">
        <v>494</v>
      </c>
      <c r="C1000" s="1" t="s">
        <v>5</v>
      </c>
      <c r="D1000">
        <v>6</v>
      </c>
      <c r="E1000" s="1" t="s">
        <v>147</v>
      </c>
      <c r="F1000">
        <v>6</v>
      </c>
      <c r="G1000" s="1" t="s">
        <v>376</v>
      </c>
      <c r="H1000" s="1" t="s">
        <v>28</v>
      </c>
      <c r="I1000">
        <v>2</v>
      </c>
    </row>
    <row r="1001" spans="1:9" x14ac:dyDescent="0.55000000000000004">
      <c r="A1001">
        <v>35</v>
      </c>
      <c r="B1001" s="1" t="s">
        <v>494</v>
      </c>
      <c r="C1001" s="1" t="s">
        <v>5</v>
      </c>
      <c r="D1001">
        <v>6</v>
      </c>
      <c r="E1001" s="1" t="s">
        <v>214</v>
      </c>
      <c r="F1001">
        <v>2</v>
      </c>
      <c r="G1001" s="1" t="s">
        <v>377</v>
      </c>
      <c r="H1001" s="1" t="s">
        <v>29</v>
      </c>
      <c r="I1001">
        <v>2</v>
      </c>
    </row>
    <row r="1002" spans="1:9" x14ac:dyDescent="0.55000000000000004">
      <c r="A1002">
        <v>35</v>
      </c>
      <c r="B1002" s="1" t="s">
        <v>494</v>
      </c>
      <c r="C1002" s="1" t="s">
        <v>5</v>
      </c>
      <c r="D1002">
        <v>6</v>
      </c>
      <c r="E1002" s="1" t="s">
        <v>217</v>
      </c>
      <c r="F1002">
        <v>6</v>
      </c>
      <c r="G1002" s="1" t="s">
        <v>377</v>
      </c>
      <c r="H1002" s="1" t="s">
        <v>29</v>
      </c>
      <c r="I1002">
        <v>2</v>
      </c>
    </row>
    <row r="1003" spans="1:9" x14ac:dyDescent="0.55000000000000004">
      <c r="A1003">
        <v>35</v>
      </c>
      <c r="B1003" s="1" t="s">
        <v>494</v>
      </c>
      <c r="C1003" s="1" t="s">
        <v>5</v>
      </c>
      <c r="D1003">
        <v>6</v>
      </c>
      <c r="E1003" s="1" t="s">
        <v>220</v>
      </c>
      <c r="F1003">
        <v>6</v>
      </c>
      <c r="G1003" s="1" t="s">
        <v>377</v>
      </c>
      <c r="H1003" s="1" t="s">
        <v>29</v>
      </c>
      <c r="I1003">
        <v>2</v>
      </c>
    </row>
    <row r="1004" spans="1:9" x14ac:dyDescent="0.55000000000000004">
      <c r="A1004">
        <v>35</v>
      </c>
      <c r="B1004" s="1" t="s">
        <v>494</v>
      </c>
      <c r="C1004" s="1" t="s">
        <v>5</v>
      </c>
      <c r="D1004">
        <v>6</v>
      </c>
      <c r="E1004" s="1" t="s">
        <v>223</v>
      </c>
      <c r="F1004">
        <v>4</v>
      </c>
      <c r="G1004" s="1" t="s">
        <v>376</v>
      </c>
      <c r="H1004" s="1" t="s">
        <v>29</v>
      </c>
      <c r="I1004">
        <v>2</v>
      </c>
    </row>
    <row r="1005" spans="1:9" x14ac:dyDescent="0.55000000000000004">
      <c r="A1005">
        <v>35</v>
      </c>
      <c r="B1005" s="1" t="s">
        <v>494</v>
      </c>
      <c r="C1005" s="1" t="s">
        <v>5</v>
      </c>
      <c r="D1005">
        <v>6</v>
      </c>
      <c r="E1005" s="1" t="s">
        <v>226</v>
      </c>
      <c r="F1005">
        <v>6</v>
      </c>
      <c r="G1005" s="1" t="s">
        <v>377</v>
      </c>
      <c r="H1005" s="1" t="s">
        <v>28</v>
      </c>
      <c r="I1005">
        <v>2</v>
      </c>
    </row>
    <row r="1006" spans="1:9" x14ac:dyDescent="0.55000000000000004">
      <c r="A1006">
        <v>35</v>
      </c>
      <c r="B1006" s="1" t="s">
        <v>494</v>
      </c>
      <c r="C1006" s="1" t="s">
        <v>5</v>
      </c>
      <c r="D1006">
        <v>6</v>
      </c>
      <c r="E1006" s="1" t="s">
        <v>229</v>
      </c>
      <c r="F1006">
        <v>6</v>
      </c>
      <c r="G1006" s="1" t="s">
        <v>376</v>
      </c>
      <c r="H1006" s="1" t="s">
        <v>28</v>
      </c>
      <c r="I1006">
        <v>2</v>
      </c>
    </row>
    <row r="1007" spans="1:9" x14ac:dyDescent="0.55000000000000004">
      <c r="A1007">
        <v>35</v>
      </c>
      <c r="B1007" s="1" t="s">
        <v>494</v>
      </c>
      <c r="C1007" s="1" t="s">
        <v>5</v>
      </c>
      <c r="D1007">
        <v>6</v>
      </c>
      <c r="E1007" s="1" t="s">
        <v>231</v>
      </c>
      <c r="F1007">
        <v>6</v>
      </c>
      <c r="G1007" s="1" t="s">
        <v>375</v>
      </c>
      <c r="H1007" s="1" t="s">
        <v>29</v>
      </c>
      <c r="I1007">
        <v>2</v>
      </c>
    </row>
    <row r="1008" spans="1:9" x14ac:dyDescent="0.55000000000000004">
      <c r="A1008">
        <v>35</v>
      </c>
      <c r="B1008" s="1" t="s">
        <v>494</v>
      </c>
      <c r="C1008" s="1" t="s">
        <v>5</v>
      </c>
      <c r="D1008">
        <v>6</v>
      </c>
      <c r="E1008" s="1" t="s">
        <v>286</v>
      </c>
      <c r="F1008">
        <v>6</v>
      </c>
      <c r="G1008" s="1" t="s">
        <v>375</v>
      </c>
      <c r="H1008" s="1" t="s">
        <v>28</v>
      </c>
      <c r="I1008">
        <v>2</v>
      </c>
    </row>
    <row r="1009" spans="1:9" x14ac:dyDescent="0.55000000000000004">
      <c r="A1009">
        <v>35</v>
      </c>
      <c r="B1009" s="1" t="s">
        <v>494</v>
      </c>
      <c r="C1009" s="1" t="s">
        <v>5</v>
      </c>
      <c r="D1009">
        <v>6</v>
      </c>
      <c r="E1009" s="1" t="s">
        <v>290</v>
      </c>
      <c r="F1009">
        <v>6</v>
      </c>
      <c r="G1009" s="1" t="s">
        <v>375</v>
      </c>
      <c r="H1009" s="1" t="s">
        <v>28</v>
      </c>
      <c r="I1009">
        <v>2</v>
      </c>
    </row>
    <row r="1010" spans="1:9" x14ac:dyDescent="0.55000000000000004">
      <c r="A1010">
        <v>35</v>
      </c>
      <c r="B1010" s="1" t="s">
        <v>494</v>
      </c>
      <c r="C1010" s="1" t="s">
        <v>5</v>
      </c>
      <c r="D1010">
        <v>6</v>
      </c>
      <c r="E1010" s="1" t="s">
        <v>294</v>
      </c>
      <c r="F1010">
        <v>6</v>
      </c>
      <c r="G1010" s="1" t="s">
        <v>376</v>
      </c>
      <c r="H1010" s="1" t="s">
        <v>28</v>
      </c>
      <c r="I1010">
        <v>2</v>
      </c>
    </row>
    <row r="1011" spans="1:9" x14ac:dyDescent="0.55000000000000004">
      <c r="A1011">
        <v>35</v>
      </c>
      <c r="B1011" s="1" t="s">
        <v>494</v>
      </c>
      <c r="C1011" s="1" t="s">
        <v>5</v>
      </c>
      <c r="D1011">
        <v>6</v>
      </c>
      <c r="E1011" s="1" t="s">
        <v>295</v>
      </c>
      <c r="F1011">
        <v>6</v>
      </c>
      <c r="G1011" s="1" t="s">
        <v>376</v>
      </c>
      <c r="H1011" s="1" t="s">
        <v>28</v>
      </c>
      <c r="I1011">
        <v>2</v>
      </c>
    </row>
    <row r="1012" spans="1:9" x14ac:dyDescent="0.55000000000000004">
      <c r="A1012">
        <v>35</v>
      </c>
      <c r="B1012" s="1" t="s">
        <v>494</v>
      </c>
      <c r="C1012" s="1" t="s">
        <v>5</v>
      </c>
      <c r="D1012">
        <v>6</v>
      </c>
      <c r="E1012" s="1" t="s">
        <v>317</v>
      </c>
      <c r="F1012">
        <v>6</v>
      </c>
      <c r="G1012" s="1" t="s">
        <v>377</v>
      </c>
      <c r="H1012" s="1" t="s">
        <v>29</v>
      </c>
      <c r="I1012">
        <v>2</v>
      </c>
    </row>
    <row r="1013" spans="1:9" x14ac:dyDescent="0.55000000000000004">
      <c r="A1013">
        <v>35</v>
      </c>
      <c r="B1013" s="1" t="s">
        <v>494</v>
      </c>
      <c r="C1013" s="1" t="s">
        <v>5</v>
      </c>
      <c r="D1013">
        <v>6</v>
      </c>
      <c r="E1013" s="1" t="s">
        <v>320</v>
      </c>
      <c r="F1013">
        <v>6</v>
      </c>
      <c r="G1013" s="1" t="s">
        <v>377</v>
      </c>
      <c r="H1013" s="1" t="s">
        <v>28</v>
      </c>
      <c r="I1013">
        <v>2</v>
      </c>
    </row>
    <row r="1014" spans="1:9" x14ac:dyDescent="0.55000000000000004">
      <c r="A1014">
        <v>35</v>
      </c>
      <c r="B1014" s="1" t="s">
        <v>494</v>
      </c>
      <c r="C1014" s="1" t="s">
        <v>5</v>
      </c>
      <c r="D1014">
        <v>6</v>
      </c>
      <c r="E1014" s="1" t="s">
        <v>323</v>
      </c>
      <c r="F1014">
        <v>6</v>
      </c>
      <c r="G1014" s="1" t="s">
        <v>376</v>
      </c>
      <c r="H1014" s="1" t="s">
        <v>29</v>
      </c>
      <c r="I1014">
        <v>2</v>
      </c>
    </row>
    <row r="1015" spans="1:9" x14ac:dyDescent="0.55000000000000004">
      <c r="A1015">
        <v>35</v>
      </c>
      <c r="B1015" s="1" t="s">
        <v>494</v>
      </c>
      <c r="C1015" s="1" t="s">
        <v>5</v>
      </c>
      <c r="D1015">
        <v>6</v>
      </c>
      <c r="E1015" s="1" t="s">
        <v>327</v>
      </c>
      <c r="F1015">
        <v>6</v>
      </c>
      <c r="G1015" s="1" t="s">
        <v>376</v>
      </c>
      <c r="H1015" s="1" t="s">
        <v>29</v>
      </c>
      <c r="I1015">
        <v>2</v>
      </c>
    </row>
    <row r="1016" spans="1:9" x14ac:dyDescent="0.55000000000000004">
      <c r="A1016">
        <v>35</v>
      </c>
      <c r="B1016" s="1" t="s">
        <v>494</v>
      </c>
      <c r="C1016" s="1" t="s">
        <v>5</v>
      </c>
      <c r="D1016">
        <v>6</v>
      </c>
      <c r="E1016" s="1" t="s">
        <v>331</v>
      </c>
      <c r="F1016">
        <v>6</v>
      </c>
      <c r="G1016" s="1" t="s">
        <v>376</v>
      </c>
      <c r="H1016" s="1" t="s">
        <v>29</v>
      </c>
      <c r="I1016">
        <v>2</v>
      </c>
    </row>
    <row r="1017" spans="1:9" x14ac:dyDescent="0.55000000000000004">
      <c r="A1017">
        <v>36</v>
      </c>
      <c r="B1017" s="1" t="s">
        <v>495</v>
      </c>
      <c r="C1017" s="1" t="s">
        <v>5</v>
      </c>
      <c r="D1017">
        <v>6</v>
      </c>
      <c r="E1017" s="1" t="s">
        <v>105</v>
      </c>
      <c r="F1017">
        <v>6</v>
      </c>
      <c r="G1017" s="1" t="s">
        <v>377</v>
      </c>
      <c r="H1017" s="1" t="s">
        <v>29</v>
      </c>
      <c r="I1017">
        <v>2</v>
      </c>
    </row>
    <row r="1018" spans="1:9" x14ac:dyDescent="0.55000000000000004">
      <c r="A1018">
        <v>36</v>
      </c>
      <c r="B1018" s="1" t="s">
        <v>495</v>
      </c>
      <c r="C1018" s="1" t="s">
        <v>5</v>
      </c>
      <c r="D1018">
        <v>6</v>
      </c>
      <c r="E1018" s="1" t="s">
        <v>108</v>
      </c>
      <c r="F1018">
        <v>6</v>
      </c>
      <c r="G1018" s="1" t="s">
        <v>377</v>
      </c>
      <c r="H1018" s="1" t="s">
        <v>29</v>
      </c>
      <c r="I1018">
        <v>2</v>
      </c>
    </row>
    <row r="1019" spans="1:9" x14ac:dyDescent="0.55000000000000004">
      <c r="A1019">
        <v>36</v>
      </c>
      <c r="B1019" s="1" t="s">
        <v>495</v>
      </c>
      <c r="C1019" s="1" t="s">
        <v>5</v>
      </c>
      <c r="D1019">
        <v>6</v>
      </c>
      <c r="E1019" s="1" t="s">
        <v>112</v>
      </c>
      <c r="F1019">
        <v>6</v>
      </c>
      <c r="G1019" s="1" t="s">
        <v>377</v>
      </c>
      <c r="H1019" s="1" t="s">
        <v>29</v>
      </c>
      <c r="I1019">
        <v>2</v>
      </c>
    </row>
    <row r="1020" spans="1:9" x14ac:dyDescent="0.55000000000000004">
      <c r="A1020">
        <v>36</v>
      </c>
      <c r="B1020" s="1" t="s">
        <v>495</v>
      </c>
      <c r="C1020" s="1" t="s">
        <v>5</v>
      </c>
      <c r="D1020">
        <v>6</v>
      </c>
      <c r="E1020" s="1" t="s">
        <v>116</v>
      </c>
      <c r="F1020">
        <v>6</v>
      </c>
      <c r="G1020" s="1" t="s">
        <v>377</v>
      </c>
      <c r="H1020" s="1" t="s">
        <v>29</v>
      </c>
      <c r="I1020">
        <v>2</v>
      </c>
    </row>
    <row r="1021" spans="1:9" x14ac:dyDescent="0.55000000000000004">
      <c r="A1021">
        <v>36</v>
      </c>
      <c r="B1021" s="1" t="s">
        <v>495</v>
      </c>
      <c r="C1021" s="1" t="s">
        <v>5</v>
      </c>
      <c r="D1021">
        <v>6</v>
      </c>
      <c r="E1021" s="1" t="s">
        <v>120</v>
      </c>
      <c r="F1021">
        <v>6</v>
      </c>
      <c r="G1021" s="1" t="s">
        <v>377</v>
      </c>
      <c r="H1021" s="1" t="s">
        <v>28</v>
      </c>
      <c r="I1021">
        <v>2</v>
      </c>
    </row>
    <row r="1022" spans="1:9" x14ac:dyDescent="0.55000000000000004">
      <c r="A1022">
        <v>36</v>
      </c>
      <c r="B1022" s="1" t="s">
        <v>495</v>
      </c>
      <c r="C1022" s="1" t="s">
        <v>5</v>
      </c>
      <c r="D1022">
        <v>6</v>
      </c>
      <c r="E1022" s="1" t="s">
        <v>123</v>
      </c>
      <c r="F1022">
        <v>6</v>
      </c>
      <c r="G1022" s="1" t="s">
        <v>376</v>
      </c>
      <c r="H1022" s="1" t="s">
        <v>28</v>
      </c>
      <c r="I1022">
        <v>2</v>
      </c>
    </row>
    <row r="1023" spans="1:9" x14ac:dyDescent="0.55000000000000004">
      <c r="A1023">
        <v>36</v>
      </c>
      <c r="B1023" s="1" t="s">
        <v>495</v>
      </c>
      <c r="C1023" s="1" t="s">
        <v>5</v>
      </c>
      <c r="D1023">
        <v>6</v>
      </c>
      <c r="E1023" s="1" t="s">
        <v>127</v>
      </c>
      <c r="F1023">
        <v>6</v>
      </c>
      <c r="G1023" s="1" t="s">
        <v>375</v>
      </c>
      <c r="H1023" s="1" t="s">
        <v>28</v>
      </c>
      <c r="I1023">
        <v>2</v>
      </c>
    </row>
    <row r="1024" spans="1:9" x14ac:dyDescent="0.55000000000000004">
      <c r="A1024">
        <v>36</v>
      </c>
      <c r="B1024" s="1" t="s">
        <v>495</v>
      </c>
      <c r="C1024" s="1" t="s">
        <v>5</v>
      </c>
      <c r="D1024">
        <v>6</v>
      </c>
      <c r="E1024" s="1" t="s">
        <v>131</v>
      </c>
      <c r="F1024">
        <v>6</v>
      </c>
      <c r="G1024" s="1" t="s">
        <v>375</v>
      </c>
      <c r="H1024" s="1" t="s">
        <v>29</v>
      </c>
      <c r="I1024">
        <v>2</v>
      </c>
    </row>
    <row r="1025" spans="1:9" x14ac:dyDescent="0.55000000000000004">
      <c r="A1025">
        <v>36</v>
      </c>
      <c r="B1025" s="1" t="s">
        <v>495</v>
      </c>
      <c r="C1025" s="1" t="s">
        <v>5</v>
      </c>
      <c r="D1025">
        <v>6</v>
      </c>
      <c r="E1025" s="1" t="s">
        <v>135</v>
      </c>
      <c r="F1025">
        <v>6</v>
      </c>
      <c r="G1025" s="1" t="s">
        <v>375</v>
      </c>
      <c r="H1025" s="1" t="s">
        <v>28</v>
      </c>
      <c r="I1025">
        <v>2</v>
      </c>
    </row>
    <row r="1026" spans="1:9" x14ac:dyDescent="0.55000000000000004">
      <c r="A1026">
        <v>36</v>
      </c>
      <c r="B1026" s="1" t="s">
        <v>495</v>
      </c>
      <c r="C1026" s="1" t="s">
        <v>5</v>
      </c>
      <c r="D1026">
        <v>6</v>
      </c>
      <c r="E1026" s="1" t="s">
        <v>139</v>
      </c>
      <c r="F1026">
        <v>6</v>
      </c>
      <c r="G1026" s="1" t="s">
        <v>376</v>
      </c>
      <c r="H1026" s="1" t="s">
        <v>28</v>
      </c>
      <c r="I1026">
        <v>2</v>
      </c>
    </row>
    <row r="1027" spans="1:9" x14ac:dyDescent="0.55000000000000004">
      <c r="A1027">
        <v>36</v>
      </c>
      <c r="B1027" s="1" t="s">
        <v>495</v>
      </c>
      <c r="C1027" s="1" t="s">
        <v>5</v>
      </c>
      <c r="D1027">
        <v>6</v>
      </c>
      <c r="E1027" s="1" t="s">
        <v>141</v>
      </c>
      <c r="F1027">
        <v>6</v>
      </c>
      <c r="G1027" s="1" t="s">
        <v>376</v>
      </c>
      <c r="H1027" s="1" t="s">
        <v>29</v>
      </c>
      <c r="I1027">
        <v>2</v>
      </c>
    </row>
    <row r="1028" spans="1:9" x14ac:dyDescent="0.55000000000000004">
      <c r="A1028">
        <v>36</v>
      </c>
      <c r="B1028" s="1" t="s">
        <v>495</v>
      </c>
      <c r="C1028" s="1" t="s">
        <v>5</v>
      </c>
      <c r="D1028">
        <v>6</v>
      </c>
      <c r="E1028" s="1" t="s">
        <v>145</v>
      </c>
      <c r="F1028">
        <v>6</v>
      </c>
      <c r="G1028" s="1" t="s">
        <v>376</v>
      </c>
      <c r="H1028" s="1" t="s">
        <v>28</v>
      </c>
      <c r="I1028">
        <v>2</v>
      </c>
    </row>
    <row r="1029" spans="1:9" x14ac:dyDescent="0.55000000000000004">
      <c r="A1029">
        <v>36</v>
      </c>
      <c r="B1029" s="1" t="s">
        <v>495</v>
      </c>
      <c r="C1029" s="1" t="s">
        <v>5</v>
      </c>
      <c r="D1029">
        <v>6</v>
      </c>
      <c r="E1029" s="1" t="s">
        <v>147</v>
      </c>
      <c r="F1029">
        <v>6</v>
      </c>
      <c r="G1029" s="1" t="s">
        <v>376</v>
      </c>
      <c r="H1029" s="1" t="s">
        <v>28</v>
      </c>
      <c r="I1029">
        <v>2</v>
      </c>
    </row>
    <row r="1030" spans="1:9" x14ac:dyDescent="0.55000000000000004">
      <c r="A1030">
        <v>36</v>
      </c>
      <c r="B1030" s="1" t="s">
        <v>495</v>
      </c>
      <c r="C1030" s="1" t="s">
        <v>5</v>
      </c>
      <c r="D1030">
        <v>6</v>
      </c>
      <c r="E1030" s="1" t="s">
        <v>214</v>
      </c>
      <c r="F1030">
        <v>1</v>
      </c>
      <c r="G1030" s="1" t="s">
        <v>377</v>
      </c>
      <c r="H1030" s="1" t="s">
        <v>29</v>
      </c>
      <c r="I1030">
        <v>2</v>
      </c>
    </row>
    <row r="1031" spans="1:9" x14ac:dyDescent="0.55000000000000004">
      <c r="A1031">
        <v>36</v>
      </c>
      <c r="B1031" s="1" t="s">
        <v>495</v>
      </c>
      <c r="C1031" s="1" t="s">
        <v>5</v>
      </c>
      <c r="D1031">
        <v>6</v>
      </c>
      <c r="E1031" s="1" t="s">
        <v>217</v>
      </c>
      <c r="F1031">
        <v>1</v>
      </c>
      <c r="G1031" s="1" t="s">
        <v>377</v>
      </c>
      <c r="H1031" s="1" t="s">
        <v>29</v>
      </c>
      <c r="I1031">
        <v>2</v>
      </c>
    </row>
    <row r="1032" spans="1:9" x14ac:dyDescent="0.55000000000000004">
      <c r="A1032">
        <v>36</v>
      </c>
      <c r="B1032" s="1" t="s">
        <v>495</v>
      </c>
      <c r="C1032" s="1" t="s">
        <v>5</v>
      </c>
      <c r="D1032">
        <v>6</v>
      </c>
      <c r="E1032" s="1" t="s">
        <v>220</v>
      </c>
      <c r="F1032">
        <v>6</v>
      </c>
      <c r="G1032" s="1" t="s">
        <v>377</v>
      </c>
      <c r="H1032" s="1" t="s">
        <v>29</v>
      </c>
      <c r="I1032">
        <v>2</v>
      </c>
    </row>
    <row r="1033" spans="1:9" x14ac:dyDescent="0.55000000000000004">
      <c r="A1033">
        <v>36</v>
      </c>
      <c r="B1033" s="1" t="s">
        <v>495</v>
      </c>
      <c r="C1033" s="1" t="s">
        <v>5</v>
      </c>
      <c r="D1033">
        <v>6</v>
      </c>
      <c r="E1033" s="1" t="s">
        <v>223</v>
      </c>
      <c r="F1033">
        <v>6</v>
      </c>
      <c r="G1033" s="1" t="s">
        <v>376</v>
      </c>
      <c r="H1033" s="1" t="s">
        <v>29</v>
      </c>
      <c r="I1033">
        <v>2</v>
      </c>
    </row>
    <row r="1034" spans="1:9" x14ac:dyDescent="0.55000000000000004">
      <c r="A1034">
        <v>36</v>
      </c>
      <c r="B1034" s="1" t="s">
        <v>495</v>
      </c>
      <c r="C1034" s="1" t="s">
        <v>5</v>
      </c>
      <c r="D1034">
        <v>6</v>
      </c>
      <c r="E1034" s="1" t="s">
        <v>226</v>
      </c>
      <c r="F1034">
        <v>6</v>
      </c>
      <c r="G1034" s="1" t="s">
        <v>377</v>
      </c>
      <c r="H1034" s="1" t="s">
        <v>28</v>
      </c>
      <c r="I1034">
        <v>2</v>
      </c>
    </row>
    <row r="1035" spans="1:9" x14ac:dyDescent="0.55000000000000004">
      <c r="A1035">
        <v>36</v>
      </c>
      <c r="B1035" s="1" t="s">
        <v>495</v>
      </c>
      <c r="C1035" s="1" t="s">
        <v>5</v>
      </c>
      <c r="D1035">
        <v>6</v>
      </c>
      <c r="E1035" s="1" t="s">
        <v>229</v>
      </c>
      <c r="F1035">
        <v>6</v>
      </c>
      <c r="G1035" s="1" t="s">
        <v>376</v>
      </c>
      <c r="H1035" s="1" t="s">
        <v>28</v>
      </c>
      <c r="I1035">
        <v>2</v>
      </c>
    </row>
    <row r="1036" spans="1:9" x14ac:dyDescent="0.55000000000000004">
      <c r="A1036">
        <v>36</v>
      </c>
      <c r="B1036" s="1" t="s">
        <v>495</v>
      </c>
      <c r="C1036" s="1" t="s">
        <v>5</v>
      </c>
      <c r="D1036">
        <v>6</v>
      </c>
      <c r="E1036" s="1" t="s">
        <v>231</v>
      </c>
      <c r="F1036">
        <v>6</v>
      </c>
      <c r="G1036" s="1" t="s">
        <v>375</v>
      </c>
      <c r="H1036" s="1" t="s">
        <v>29</v>
      </c>
      <c r="I1036">
        <v>2</v>
      </c>
    </row>
    <row r="1037" spans="1:9" x14ac:dyDescent="0.55000000000000004">
      <c r="A1037">
        <v>36</v>
      </c>
      <c r="B1037" s="1" t="s">
        <v>495</v>
      </c>
      <c r="C1037" s="1" t="s">
        <v>5</v>
      </c>
      <c r="D1037">
        <v>6</v>
      </c>
      <c r="E1037" s="1" t="s">
        <v>286</v>
      </c>
      <c r="F1037">
        <v>6</v>
      </c>
      <c r="G1037" s="1" t="s">
        <v>375</v>
      </c>
      <c r="H1037" s="1" t="s">
        <v>28</v>
      </c>
      <c r="I1037">
        <v>2</v>
      </c>
    </row>
    <row r="1038" spans="1:9" x14ac:dyDescent="0.55000000000000004">
      <c r="A1038">
        <v>36</v>
      </c>
      <c r="B1038" s="1" t="s">
        <v>495</v>
      </c>
      <c r="C1038" s="1" t="s">
        <v>5</v>
      </c>
      <c r="D1038">
        <v>6</v>
      </c>
      <c r="E1038" s="1" t="s">
        <v>290</v>
      </c>
      <c r="F1038">
        <v>6</v>
      </c>
      <c r="G1038" s="1" t="s">
        <v>375</v>
      </c>
      <c r="H1038" s="1" t="s">
        <v>28</v>
      </c>
      <c r="I1038">
        <v>2</v>
      </c>
    </row>
    <row r="1039" spans="1:9" x14ac:dyDescent="0.55000000000000004">
      <c r="A1039">
        <v>36</v>
      </c>
      <c r="B1039" s="1" t="s">
        <v>495</v>
      </c>
      <c r="C1039" s="1" t="s">
        <v>5</v>
      </c>
      <c r="D1039">
        <v>6</v>
      </c>
      <c r="E1039" s="1" t="s">
        <v>294</v>
      </c>
      <c r="F1039">
        <v>6</v>
      </c>
      <c r="G1039" s="1" t="s">
        <v>376</v>
      </c>
      <c r="H1039" s="1" t="s">
        <v>28</v>
      </c>
      <c r="I1039">
        <v>2</v>
      </c>
    </row>
    <row r="1040" spans="1:9" x14ac:dyDescent="0.55000000000000004">
      <c r="A1040">
        <v>36</v>
      </c>
      <c r="B1040" s="1" t="s">
        <v>495</v>
      </c>
      <c r="C1040" s="1" t="s">
        <v>5</v>
      </c>
      <c r="D1040">
        <v>6</v>
      </c>
      <c r="E1040" s="1" t="s">
        <v>295</v>
      </c>
      <c r="F1040">
        <v>6</v>
      </c>
      <c r="G1040" s="1" t="s">
        <v>376</v>
      </c>
      <c r="H1040" s="1" t="s">
        <v>28</v>
      </c>
      <c r="I1040">
        <v>2</v>
      </c>
    </row>
    <row r="1041" spans="1:9" x14ac:dyDescent="0.55000000000000004">
      <c r="A1041">
        <v>36</v>
      </c>
      <c r="B1041" s="1" t="s">
        <v>495</v>
      </c>
      <c r="C1041" s="1" t="s">
        <v>5</v>
      </c>
      <c r="D1041">
        <v>6</v>
      </c>
      <c r="E1041" s="1" t="s">
        <v>317</v>
      </c>
      <c r="F1041">
        <v>6</v>
      </c>
      <c r="G1041" s="1" t="s">
        <v>377</v>
      </c>
      <c r="H1041" s="1" t="s">
        <v>29</v>
      </c>
      <c r="I1041">
        <v>2</v>
      </c>
    </row>
    <row r="1042" spans="1:9" x14ac:dyDescent="0.55000000000000004">
      <c r="A1042">
        <v>36</v>
      </c>
      <c r="B1042" s="1" t="s">
        <v>495</v>
      </c>
      <c r="C1042" s="1" t="s">
        <v>5</v>
      </c>
      <c r="D1042">
        <v>6</v>
      </c>
      <c r="E1042" s="1" t="s">
        <v>320</v>
      </c>
      <c r="F1042">
        <v>6</v>
      </c>
      <c r="G1042" s="1" t="s">
        <v>377</v>
      </c>
      <c r="H1042" s="1" t="s">
        <v>28</v>
      </c>
      <c r="I1042">
        <v>2</v>
      </c>
    </row>
    <row r="1043" spans="1:9" x14ac:dyDescent="0.55000000000000004">
      <c r="A1043">
        <v>36</v>
      </c>
      <c r="B1043" s="1" t="s">
        <v>495</v>
      </c>
      <c r="C1043" s="1" t="s">
        <v>5</v>
      </c>
      <c r="D1043">
        <v>6</v>
      </c>
      <c r="E1043" s="1" t="s">
        <v>323</v>
      </c>
      <c r="F1043">
        <v>6</v>
      </c>
      <c r="G1043" s="1" t="s">
        <v>376</v>
      </c>
      <c r="H1043" s="1" t="s">
        <v>29</v>
      </c>
      <c r="I1043">
        <v>2</v>
      </c>
    </row>
    <row r="1044" spans="1:9" x14ac:dyDescent="0.55000000000000004">
      <c r="A1044">
        <v>36</v>
      </c>
      <c r="B1044" s="1" t="s">
        <v>495</v>
      </c>
      <c r="C1044" s="1" t="s">
        <v>5</v>
      </c>
      <c r="D1044">
        <v>6</v>
      </c>
      <c r="E1044" s="1" t="s">
        <v>327</v>
      </c>
      <c r="F1044">
        <v>6</v>
      </c>
      <c r="G1044" s="1" t="s">
        <v>376</v>
      </c>
      <c r="H1044" s="1" t="s">
        <v>29</v>
      </c>
      <c r="I1044">
        <v>2</v>
      </c>
    </row>
    <row r="1045" spans="1:9" x14ac:dyDescent="0.55000000000000004">
      <c r="A1045">
        <v>36</v>
      </c>
      <c r="B1045" s="1" t="s">
        <v>495</v>
      </c>
      <c r="C1045" s="1" t="s">
        <v>5</v>
      </c>
      <c r="D1045">
        <v>6</v>
      </c>
      <c r="E1045" s="1" t="s">
        <v>331</v>
      </c>
      <c r="F1045">
        <v>6</v>
      </c>
      <c r="G1045" s="1" t="s">
        <v>376</v>
      </c>
      <c r="H1045" s="1" t="s">
        <v>29</v>
      </c>
      <c r="I1045">
        <v>2</v>
      </c>
    </row>
    <row r="1046" spans="1:9" x14ac:dyDescent="0.55000000000000004">
      <c r="A1046">
        <v>37</v>
      </c>
      <c r="B1046" s="1" t="s">
        <v>496</v>
      </c>
      <c r="C1046" s="1" t="s">
        <v>4</v>
      </c>
      <c r="D1046">
        <v>5</v>
      </c>
      <c r="E1046" s="1" t="s">
        <v>105</v>
      </c>
      <c r="F1046">
        <v>7</v>
      </c>
      <c r="G1046" s="1" t="s">
        <v>377</v>
      </c>
      <c r="H1046" s="1" t="s">
        <v>29</v>
      </c>
      <c r="I1046">
        <v>2</v>
      </c>
    </row>
    <row r="1047" spans="1:9" x14ac:dyDescent="0.55000000000000004">
      <c r="A1047">
        <v>37</v>
      </c>
      <c r="B1047" s="1" t="s">
        <v>496</v>
      </c>
      <c r="C1047" s="1" t="s">
        <v>4</v>
      </c>
      <c r="D1047">
        <v>5</v>
      </c>
      <c r="E1047" s="1" t="s">
        <v>108</v>
      </c>
      <c r="F1047">
        <v>1</v>
      </c>
      <c r="G1047" s="1" t="s">
        <v>377</v>
      </c>
      <c r="H1047" s="1" t="s">
        <v>29</v>
      </c>
      <c r="I1047">
        <v>2</v>
      </c>
    </row>
    <row r="1048" spans="1:9" x14ac:dyDescent="0.55000000000000004">
      <c r="A1048">
        <v>37</v>
      </c>
      <c r="B1048" s="1" t="s">
        <v>496</v>
      </c>
      <c r="C1048" s="1" t="s">
        <v>4</v>
      </c>
      <c r="D1048">
        <v>5</v>
      </c>
      <c r="E1048" s="1" t="s">
        <v>112</v>
      </c>
      <c r="F1048">
        <v>5</v>
      </c>
      <c r="G1048" s="1" t="s">
        <v>377</v>
      </c>
      <c r="H1048" s="1" t="s">
        <v>29</v>
      </c>
      <c r="I1048">
        <v>2</v>
      </c>
    </row>
    <row r="1049" spans="1:9" x14ac:dyDescent="0.55000000000000004">
      <c r="A1049">
        <v>37</v>
      </c>
      <c r="B1049" s="1" t="s">
        <v>496</v>
      </c>
      <c r="C1049" s="1" t="s">
        <v>4</v>
      </c>
      <c r="D1049">
        <v>5</v>
      </c>
      <c r="E1049" s="1" t="s">
        <v>116</v>
      </c>
      <c r="F1049">
        <v>5</v>
      </c>
      <c r="G1049" s="1" t="s">
        <v>377</v>
      </c>
      <c r="H1049" s="1" t="s">
        <v>29</v>
      </c>
      <c r="I1049">
        <v>2</v>
      </c>
    </row>
    <row r="1050" spans="1:9" x14ac:dyDescent="0.55000000000000004">
      <c r="A1050">
        <v>37</v>
      </c>
      <c r="B1050" s="1" t="s">
        <v>496</v>
      </c>
      <c r="C1050" s="1" t="s">
        <v>4</v>
      </c>
      <c r="D1050">
        <v>5</v>
      </c>
      <c r="E1050" s="1" t="s">
        <v>120</v>
      </c>
      <c r="F1050">
        <v>5</v>
      </c>
      <c r="G1050" s="1" t="s">
        <v>377</v>
      </c>
      <c r="H1050" s="1" t="s">
        <v>28</v>
      </c>
      <c r="I1050">
        <v>2</v>
      </c>
    </row>
    <row r="1051" spans="1:9" x14ac:dyDescent="0.55000000000000004">
      <c r="A1051">
        <v>37</v>
      </c>
      <c r="B1051" s="1" t="s">
        <v>496</v>
      </c>
      <c r="C1051" s="1" t="s">
        <v>4</v>
      </c>
      <c r="D1051">
        <v>5</v>
      </c>
      <c r="E1051" s="1" t="s">
        <v>123</v>
      </c>
      <c r="F1051">
        <v>7</v>
      </c>
      <c r="G1051" s="1" t="s">
        <v>376</v>
      </c>
      <c r="H1051" s="1" t="s">
        <v>28</v>
      </c>
      <c r="I1051">
        <v>2</v>
      </c>
    </row>
    <row r="1052" spans="1:9" x14ac:dyDescent="0.55000000000000004">
      <c r="A1052">
        <v>37</v>
      </c>
      <c r="B1052" s="1" t="s">
        <v>496</v>
      </c>
      <c r="C1052" s="1" t="s">
        <v>4</v>
      </c>
      <c r="D1052">
        <v>5</v>
      </c>
      <c r="E1052" s="1" t="s">
        <v>127</v>
      </c>
      <c r="F1052">
        <v>5</v>
      </c>
      <c r="G1052" s="1" t="s">
        <v>375</v>
      </c>
      <c r="H1052" s="1" t="s">
        <v>28</v>
      </c>
      <c r="I1052">
        <v>2</v>
      </c>
    </row>
    <row r="1053" spans="1:9" x14ac:dyDescent="0.55000000000000004">
      <c r="A1053">
        <v>37</v>
      </c>
      <c r="B1053" s="1" t="s">
        <v>496</v>
      </c>
      <c r="C1053" s="1" t="s">
        <v>4</v>
      </c>
      <c r="D1053">
        <v>5</v>
      </c>
      <c r="E1053" s="1" t="s">
        <v>131</v>
      </c>
      <c r="F1053">
        <v>7</v>
      </c>
      <c r="G1053" s="1" t="s">
        <v>375</v>
      </c>
      <c r="H1053" s="1" t="s">
        <v>29</v>
      </c>
      <c r="I1053">
        <v>2</v>
      </c>
    </row>
    <row r="1054" spans="1:9" x14ac:dyDescent="0.55000000000000004">
      <c r="A1054">
        <v>37</v>
      </c>
      <c r="B1054" s="1" t="s">
        <v>496</v>
      </c>
      <c r="C1054" s="1" t="s">
        <v>4</v>
      </c>
      <c r="D1054">
        <v>5</v>
      </c>
      <c r="E1054" s="1" t="s">
        <v>135</v>
      </c>
      <c r="F1054">
        <v>5</v>
      </c>
      <c r="G1054" s="1" t="s">
        <v>375</v>
      </c>
      <c r="H1054" s="1" t="s">
        <v>28</v>
      </c>
      <c r="I1054">
        <v>2</v>
      </c>
    </row>
    <row r="1055" spans="1:9" x14ac:dyDescent="0.55000000000000004">
      <c r="A1055">
        <v>37</v>
      </c>
      <c r="B1055" s="1" t="s">
        <v>496</v>
      </c>
      <c r="C1055" s="1" t="s">
        <v>4</v>
      </c>
      <c r="D1055">
        <v>5</v>
      </c>
      <c r="E1055" s="1" t="s">
        <v>139</v>
      </c>
      <c r="F1055">
        <v>7</v>
      </c>
      <c r="G1055" s="1" t="s">
        <v>376</v>
      </c>
      <c r="H1055" s="1" t="s">
        <v>28</v>
      </c>
      <c r="I1055">
        <v>2</v>
      </c>
    </row>
    <row r="1056" spans="1:9" x14ac:dyDescent="0.55000000000000004">
      <c r="A1056">
        <v>37</v>
      </c>
      <c r="B1056" s="1" t="s">
        <v>496</v>
      </c>
      <c r="C1056" s="1" t="s">
        <v>4</v>
      </c>
      <c r="D1056">
        <v>5</v>
      </c>
      <c r="E1056" s="1" t="s">
        <v>141</v>
      </c>
      <c r="F1056">
        <v>7</v>
      </c>
      <c r="G1056" s="1" t="s">
        <v>376</v>
      </c>
      <c r="H1056" s="1" t="s">
        <v>29</v>
      </c>
      <c r="I1056">
        <v>2</v>
      </c>
    </row>
    <row r="1057" spans="1:9" x14ac:dyDescent="0.55000000000000004">
      <c r="A1057">
        <v>37</v>
      </c>
      <c r="B1057" s="1" t="s">
        <v>496</v>
      </c>
      <c r="C1057" s="1" t="s">
        <v>4</v>
      </c>
      <c r="D1057">
        <v>5</v>
      </c>
      <c r="E1057" s="1" t="s">
        <v>145</v>
      </c>
      <c r="F1057">
        <v>7</v>
      </c>
      <c r="G1057" s="1" t="s">
        <v>376</v>
      </c>
      <c r="H1057" s="1" t="s">
        <v>28</v>
      </c>
      <c r="I1057">
        <v>2</v>
      </c>
    </row>
    <row r="1058" spans="1:9" x14ac:dyDescent="0.55000000000000004">
      <c r="A1058">
        <v>37</v>
      </c>
      <c r="B1058" s="1" t="s">
        <v>496</v>
      </c>
      <c r="C1058" s="1" t="s">
        <v>4</v>
      </c>
      <c r="D1058">
        <v>5</v>
      </c>
      <c r="E1058" s="1" t="s">
        <v>147</v>
      </c>
      <c r="F1058">
        <v>5</v>
      </c>
      <c r="G1058" s="1" t="s">
        <v>376</v>
      </c>
      <c r="H1058" s="1" t="s">
        <v>28</v>
      </c>
      <c r="I1058">
        <v>2</v>
      </c>
    </row>
    <row r="1059" spans="1:9" x14ac:dyDescent="0.55000000000000004">
      <c r="A1059">
        <v>37</v>
      </c>
      <c r="B1059" s="1" t="s">
        <v>496</v>
      </c>
      <c r="C1059" s="1" t="s">
        <v>4</v>
      </c>
      <c r="D1059">
        <v>5</v>
      </c>
      <c r="E1059" s="1" t="s">
        <v>214</v>
      </c>
      <c r="F1059">
        <v>2</v>
      </c>
      <c r="G1059" s="1" t="s">
        <v>377</v>
      </c>
      <c r="H1059" s="1" t="s">
        <v>29</v>
      </c>
      <c r="I1059">
        <v>2</v>
      </c>
    </row>
    <row r="1060" spans="1:9" x14ac:dyDescent="0.55000000000000004">
      <c r="A1060">
        <v>37</v>
      </c>
      <c r="B1060" s="1" t="s">
        <v>496</v>
      </c>
      <c r="C1060" s="1" t="s">
        <v>4</v>
      </c>
      <c r="D1060">
        <v>5</v>
      </c>
      <c r="E1060" s="1" t="s">
        <v>217</v>
      </c>
      <c r="F1060">
        <v>6</v>
      </c>
      <c r="G1060" s="1" t="s">
        <v>377</v>
      </c>
      <c r="H1060" s="1" t="s">
        <v>29</v>
      </c>
      <c r="I1060">
        <v>2</v>
      </c>
    </row>
    <row r="1061" spans="1:9" x14ac:dyDescent="0.55000000000000004">
      <c r="A1061">
        <v>37</v>
      </c>
      <c r="B1061" s="1" t="s">
        <v>496</v>
      </c>
      <c r="C1061" s="1" t="s">
        <v>4</v>
      </c>
      <c r="D1061">
        <v>5</v>
      </c>
      <c r="E1061" s="1" t="s">
        <v>220</v>
      </c>
      <c r="F1061">
        <v>5</v>
      </c>
      <c r="G1061" s="1" t="s">
        <v>377</v>
      </c>
      <c r="H1061" s="1" t="s">
        <v>29</v>
      </c>
      <c r="I1061">
        <v>2</v>
      </c>
    </row>
    <row r="1062" spans="1:9" x14ac:dyDescent="0.55000000000000004">
      <c r="A1062">
        <v>37</v>
      </c>
      <c r="B1062" s="1" t="s">
        <v>496</v>
      </c>
      <c r="C1062" s="1" t="s">
        <v>4</v>
      </c>
      <c r="D1062">
        <v>5</v>
      </c>
      <c r="E1062" s="1" t="s">
        <v>223</v>
      </c>
      <c r="F1062">
        <v>5</v>
      </c>
      <c r="G1062" s="1" t="s">
        <v>376</v>
      </c>
      <c r="H1062" s="1" t="s">
        <v>29</v>
      </c>
      <c r="I1062">
        <v>2</v>
      </c>
    </row>
    <row r="1063" spans="1:9" x14ac:dyDescent="0.55000000000000004">
      <c r="A1063">
        <v>37</v>
      </c>
      <c r="B1063" s="1" t="s">
        <v>496</v>
      </c>
      <c r="C1063" s="1" t="s">
        <v>4</v>
      </c>
      <c r="D1063">
        <v>5</v>
      </c>
      <c r="E1063" s="1" t="s">
        <v>226</v>
      </c>
      <c r="F1063">
        <v>7</v>
      </c>
      <c r="G1063" s="1" t="s">
        <v>377</v>
      </c>
      <c r="H1063" s="1" t="s">
        <v>28</v>
      </c>
      <c r="I1063">
        <v>2</v>
      </c>
    </row>
    <row r="1064" spans="1:9" x14ac:dyDescent="0.55000000000000004">
      <c r="A1064">
        <v>37</v>
      </c>
      <c r="B1064" s="1" t="s">
        <v>496</v>
      </c>
      <c r="C1064" s="1" t="s">
        <v>4</v>
      </c>
      <c r="D1064">
        <v>5</v>
      </c>
      <c r="E1064" s="1" t="s">
        <v>229</v>
      </c>
      <c r="F1064">
        <v>4</v>
      </c>
      <c r="G1064" s="1" t="s">
        <v>376</v>
      </c>
      <c r="H1064" s="1" t="s">
        <v>28</v>
      </c>
      <c r="I1064">
        <v>2</v>
      </c>
    </row>
    <row r="1065" spans="1:9" x14ac:dyDescent="0.55000000000000004">
      <c r="A1065">
        <v>37</v>
      </c>
      <c r="B1065" s="1" t="s">
        <v>496</v>
      </c>
      <c r="C1065" s="1" t="s">
        <v>4</v>
      </c>
      <c r="D1065">
        <v>5</v>
      </c>
      <c r="E1065" s="1" t="s">
        <v>231</v>
      </c>
      <c r="F1065">
        <v>6</v>
      </c>
      <c r="G1065" s="1" t="s">
        <v>375</v>
      </c>
      <c r="H1065" s="1" t="s">
        <v>29</v>
      </c>
      <c r="I1065">
        <v>2</v>
      </c>
    </row>
    <row r="1066" spans="1:9" x14ac:dyDescent="0.55000000000000004">
      <c r="A1066">
        <v>37</v>
      </c>
      <c r="B1066" s="1" t="s">
        <v>496</v>
      </c>
      <c r="C1066" s="1" t="s">
        <v>4</v>
      </c>
      <c r="D1066">
        <v>5</v>
      </c>
      <c r="E1066" s="1" t="s">
        <v>286</v>
      </c>
      <c r="F1066">
        <v>6</v>
      </c>
      <c r="G1066" s="1" t="s">
        <v>375</v>
      </c>
      <c r="H1066" s="1" t="s">
        <v>28</v>
      </c>
      <c r="I1066">
        <v>2</v>
      </c>
    </row>
    <row r="1067" spans="1:9" x14ac:dyDescent="0.55000000000000004">
      <c r="A1067">
        <v>37</v>
      </c>
      <c r="B1067" s="1" t="s">
        <v>496</v>
      </c>
      <c r="C1067" s="1" t="s">
        <v>4</v>
      </c>
      <c r="D1067">
        <v>5</v>
      </c>
      <c r="E1067" s="1" t="s">
        <v>290</v>
      </c>
      <c r="F1067">
        <v>7</v>
      </c>
      <c r="G1067" s="1" t="s">
        <v>375</v>
      </c>
      <c r="H1067" s="1" t="s">
        <v>28</v>
      </c>
      <c r="I1067">
        <v>2</v>
      </c>
    </row>
    <row r="1068" spans="1:9" x14ac:dyDescent="0.55000000000000004">
      <c r="A1068">
        <v>37</v>
      </c>
      <c r="B1068" s="1" t="s">
        <v>496</v>
      </c>
      <c r="C1068" s="1" t="s">
        <v>4</v>
      </c>
      <c r="D1068">
        <v>5</v>
      </c>
      <c r="E1068" s="1" t="s">
        <v>294</v>
      </c>
      <c r="F1068">
        <v>5</v>
      </c>
      <c r="G1068" s="1" t="s">
        <v>376</v>
      </c>
      <c r="H1068" s="1" t="s">
        <v>28</v>
      </c>
      <c r="I1068">
        <v>2</v>
      </c>
    </row>
    <row r="1069" spans="1:9" x14ac:dyDescent="0.55000000000000004">
      <c r="A1069">
        <v>37</v>
      </c>
      <c r="B1069" s="1" t="s">
        <v>496</v>
      </c>
      <c r="C1069" s="1" t="s">
        <v>4</v>
      </c>
      <c r="D1069">
        <v>5</v>
      </c>
      <c r="E1069" s="1" t="s">
        <v>295</v>
      </c>
      <c r="F1069">
        <v>5</v>
      </c>
      <c r="G1069" s="1" t="s">
        <v>376</v>
      </c>
      <c r="H1069" s="1" t="s">
        <v>28</v>
      </c>
      <c r="I1069">
        <v>2</v>
      </c>
    </row>
    <row r="1070" spans="1:9" x14ac:dyDescent="0.55000000000000004">
      <c r="A1070">
        <v>37</v>
      </c>
      <c r="B1070" s="1" t="s">
        <v>496</v>
      </c>
      <c r="C1070" s="1" t="s">
        <v>4</v>
      </c>
      <c r="D1070">
        <v>5</v>
      </c>
      <c r="E1070" s="1" t="s">
        <v>317</v>
      </c>
      <c r="F1070">
        <v>1</v>
      </c>
      <c r="G1070" s="1" t="s">
        <v>377</v>
      </c>
      <c r="H1070" s="1" t="s">
        <v>29</v>
      </c>
      <c r="I1070">
        <v>2</v>
      </c>
    </row>
    <row r="1071" spans="1:9" x14ac:dyDescent="0.55000000000000004">
      <c r="A1071">
        <v>37</v>
      </c>
      <c r="B1071" s="1" t="s">
        <v>496</v>
      </c>
      <c r="C1071" s="1" t="s">
        <v>4</v>
      </c>
      <c r="D1071">
        <v>5</v>
      </c>
      <c r="E1071" s="1" t="s">
        <v>320</v>
      </c>
      <c r="F1071">
        <v>5</v>
      </c>
      <c r="G1071" s="1" t="s">
        <v>377</v>
      </c>
      <c r="H1071" s="1" t="s">
        <v>28</v>
      </c>
      <c r="I1071">
        <v>2</v>
      </c>
    </row>
    <row r="1072" spans="1:9" x14ac:dyDescent="0.55000000000000004">
      <c r="A1072">
        <v>37</v>
      </c>
      <c r="B1072" s="1" t="s">
        <v>496</v>
      </c>
      <c r="C1072" s="1" t="s">
        <v>4</v>
      </c>
      <c r="D1072">
        <v>5</v>
      </c>
      <c r="E1072" s="1" t="s">
        <v>323</v>
      </c>
      <c r="F1072">
        <v>5</v>
      </c>
      <c r="G1072" s="1" t="s">
        <v>376</v>
      </c>
      <c r="H1072" s="1" t="s">
        <v>29</v>
      </c>
      <c r="I1072">
        <v>2</v>
      </c>
    </row>
    <row r="1073" spans="1:9" x14ac:dyDescent="0.55000000000000004">
      <c r="A1073">
        <v>37</v>
      </c>
      <c r="B1073" s="1" t="s">
        <v>496</v>
      </c>
      <c r="C1073" s="1" t="s">
        <v>4</v>
      </c>
      <c r="D1073">
        <v>5</v>
      </c>
      <c r="E1073" s="1" t="s">
        <v>327</v>
      </c>
      <c r="F1073">
        <v>5</v>
      </c>
      <c r="G1073" s="1" t="s">
        <v>376</v>
      </c>
      <c r="H1073" s="1" t="s">
        <v>29</v>
      </c>
      <c r="I1073">
        <v>2</v>
      </c>
    </row>
    <row r="1074" spans="1:9" x14ac:dyDescent="0.55000000000000004">
      <c r="A1074">
        <v>37</v>
      </c>
      <c r="B1074" s="1" t="s">
        <v>496</v>
      </c>
      <c r="C1074" s="1" t="s">
        <v>4</v>
      </c>
      <c r="D1074">
        <v>5</v>
      </c>
      <c r="E1074" s="1" t="s">
        <v>331</v>
      </c>
      <c r="F1074">
        <v>5</v>
      </c>
      <c r="G1074" s="1" t="s">
        <v>376</v>
      </c>
      <c r="H1074" s="1" t="s">
        <v>29</v>
      </c>
      <c r="I1074">
        <v>2</v>
      </c>
    </row>
    <row r="1075" spans="1:9" x14ac:dyDescent="0.55000000000000004">
      <c r="A1075">
        <v>38</v>
      </c>
      <c r="B1075" s="1" t="s">
        <v>497</v>
      </c>
      <c r="C1075" s="1" t="s">
        <v>0</v>
      </c>
      <c r="D1075">
        <v>7</v>
      </c>
      <c r="E1075" s="1" t="s">
        <v>105</v>
      </c>
      <c r="F1075">
        <v>7</v>
      </c>
      <c r="G1075" s="1" t="s">
        <v>377</v>
      </c>
      <c r="H1075" s="1" t="s">
        <v>29</v>
      </c>
      <c r="I1075">
        <v>2</v>
      </c>
    </row>
    <row r="1076" spans="1:9" x14ac:dyDescent="0.55000000000000004">
      <c r="A1076">
        <v>38</v>
      </c>
      <c r="B1076" s="1" t="s">
        <v>497</v>
      </c>
      <c r="C1076" s="1" t="s">
        <v>0</v>
      </c>
      <c r="D1076">
        <v>7</v>
      </c>
      <c r="E1076" s="1" t="s">
        <v>108</v>
      </c>
      <c r="F1076">
        <v>7</v>
      </c>
      <c r="G1076" s="1" t="s">
        <v>377</v>
      </c>
      <c r="H1076" s="1" t="s">
        <v>29</v>
      </c>
      <c r="I1076">
        <v>2</v>
      </c>
    </row>
    <row r="1077" spans="1:9" x14ac:dyDescent="0.55000000000000004">
      <c r="A1077">
        <v>38</v>
      </c>
      <c r="B1077" s="1" t="s">
        <v>497</v>
      </c>
      <c r="C1077" s="1" t="s">
        <v>0</v>
      </c>
      <c r="D1077">
        <v>7</v>
      </c>
      <c r="E1077" s="1" t="s">
        <v>112</v>
      </c>
      <c r="F1077">
        <v>7</v>
      </c>
      <c r="G1077" s="1" t="s">
        <v>377</v>
      </c>
      <c r="H1077" s="1" t="s">
        <v>29</v>
      </c>
      <c r="I1077">
        <v>2</v>
      </c>
    </row>
    <row r="1078" spans="1:9" x14ac:dyDescent="0.55000000000000004">
      <c r="A1078">
        <v>38</v>
      </c>
      <c r="B1078" s="1" t="s">
        <v>497</v>
      </c>
      <c r="C1078" s="1" t="s">
        <v>0</v>
      </c>
      <c r="D1078">
        <v>7</v>
      </c>
      <c r="E1078" s="1" t="s">
        <v>116</v>
      </c>
      <c r="F1078">
        <v>7</v>
      </c>
      <c r="G1078" s="1" t="s">
        <v>377</v>
      </c>
      <c r="H1078" s="1" t="s">
        <v>29</v>
      </c>
      <c r="I1078">
        <v>2</v>
      </c>
    </row>
    <row r="1079" spans="1:9" x14ac:dyDescent="0.55000000000000004">
      <c r="A1079">
        <v>38</v>
      </c>
      <c r="B1079" s="1" t="s">
        <v>497</v>
      </c>
      <c r="C1079" s="1" t="s">
        <v>0</v>
      </c>
      <c r="D1079">
        <v>7</v>
      </c>
      <c r="E1079" s="1" t="s">
        <v>120</v>
      </c>
      <c r="F1079">
        <v>7</v>
      </c>
      <c r="G1079" s="1" t="s">
        <v>377</v>
      </c>
      <c r="H1079" s="1" t="s">
        <v>28</v>
      </c>
      <c r="I1079">
        <v>2</v>
      </c>
    </row>
    <row r="1080" spans="1:9" x14ac:dyDescent="0.55000000000000004">
      <c r="A1080">
        <v>38</v>
      </c>
      <c r="B1080" s="1" t="s">
        <v>497</v>
      </c>
      <c r="C1080" s="1" t="s">
        <v>0</v>
      </c>
      <c r="D1080">
        <v>7</v>
      </c>
      <c r="E1080" s="1" t="s">
        <v>123</v>
      </c>
      <c r="F1080">
        <v>5</v>
      </c>
      <c r="G1080" s="1" t="s">
        <v>376</v>
      </c>
      <c r="H1080" s="1" t="s">
        <v>28</v>
      </c>
      <c r="I1080">
        <v>2</v>
      </c>
    </row>
    <row r="1081" spans="1:9" x14ac:dyDescent="0.55000000000000004">
      <c r="A1081">
        <v>38</v>
      </c>
      <c r="B1081" s="1" t="s">
        <v>497</v>
      </c>
      <c r="C1081" s="1" t="s">
        <v>0</v>
      </c>
      <c r="D1081">
        <v>7</v>
      </c>
      <c r="E1081" s="1" t="s">
        <v>127</v>
      </c>
      <c r="F1081">
        <v>3</v>
      </c>
      <c r="G1081" s="1" t="s">
        <v>375</v>
      </c>
      <c r="H1081" s="1" t="s">
        <v>28</v>
      </c>
      <c r="I1081">
        <v>2</v>
      </c>
    </row>
    <row r="1082" spans="1:9" x14ac:dyDescent="0.55000000000000004">
      <c r="A1082">
        <v>38</v>
      </c>
      <c r="B1082" s="1" t="s">
        <v>497</v>
      </c>
      <c r="C1082" s="1" t="s">
        <v>0</v>
      </c>
      <c r="D1082">
        <v>7</v>
      </c>
      <c r="E1082" s="1" t="s">
        <v>131</v>
      </c>
      <c r="F1082">
        <v>7</v>
      </c>
      <c r="G1082" s="1" t="s">
        <v>375</v>
      </c>
      <c r="H1082" s="1" t="s">
        <v>29</v>
      </c>
      <c r="I1082">
        <v>2</v>
      </c>
    </row>
    <row r="1083" spans="1:9" x14ac:dyDescent="0.55000000000000004">
      <c r="A1083">
        <v>38</v>
      </c>
      <c r="B1083" s="1" t="s">
        <v>497</v>
      </c>
      <c r="C1083" s="1" t="s">
        <v>0</v>
      </c>
      <c r="D1083">
        <v>7</v>
      </c>
      <c r="E1083" s="1" t="s">
        <v>135</v>
      </c>
      <c r="F1083">
        <v>7</v>
      </c>
      <c r="G1083" s="1" t="s">
        <v>375</v>
      </c>
      <c r="H1083" s="1" t="s">
        <v>28</v>
      </c>
      <c r="I1083">
        <v>2</v>
      </c>
    </row>
    <row r="1084" spans="1:9" x14ac:dyDescent="0.55000000000000004">
      <c r="A1084">
        <v>38</v>
      </c>
      <c r="B1084" s="1" t="s">
        <v>497</v>
      </c>
      <c r="C1084" s="1" t="s">
        <v>0</v>
      </c>
      <c r="D1084">
        <v>7</v>
      </c>
      <c r="E1084" s="1" t="s">
        <v>139</v>
      </c>
      <c r="F1084">
        <v>7</v>
      </c>
      <c r="G1084" s="1" t="s">
        <v>376</v>
      </c>
      <c r="H1084" s="1" t="s">
        <v>28</v>
      </c>
      <c r="I1084">
        <v>2</v>
      </c>
    </row>
    <row r="1085" spans="1:9" x14ac:dyDescent="0.55000000000000004">
      <c r="A1085">
        <v>38</v>
      </c>
      <c r="B1085" s="1" t="s">
        <v>497</v>
      </c>
      <c r="C1085" s="1" t="s">
        <v>0</v>
      </c>
      <c r="D1085">
        <v>7</v>
      </c>
      <c r="E1085" s="1" t="s">
        <v>141</v>
      </c>
      <c r="F1085">
        <v>7</v>
      </c>
      <c r="G1085" s="1" t="s">
        <v>376</v>
      </c>
      <c r="H1085" s="1" t="s">
        <v>29</v>
      </c>
      <c r="I1085">
        <v>2</v>
      </c>
    </row>
    <row r="1086" spans="1:9" x14ac:dyDescent="0.55000000000000004">
      <c r="A1086">
        <v>38</v>
      </c>
      <c r="B1086" s="1" t="s">
        <v>497</v>
      </c>
      <c r="C1086" s="1" t="s">
        <v>0</v>
      </c>
      <c r="D1086">
        <v>7</v>
      </c>
      <c r="E1086" s="1" t="s">
        <v>145</v>
      </c>
      <c r="F1086">
        <v>7</v>
      </c>
      <c r="G1086" s="1" t="s">
        <v>376</v>
      </c>
      <c r="H1086" s="1" t="s">
        <v>28</v>
      </c>
      <c r="I1086">
        <v>2</v>
      </c>
    </row>
    <row r="1087" spans="1:9" x14ac:dyDescent="0.55000000000000004">
      <c r="A1087">
        <v>38</v>
      </c>
      <c r="B1087" s="1" t="s">
        <v>497</v>
      </c>
      <c r="C1087" s="1" t="s">
        <v>0</v>
      </c>
      <c r="D1087">
        <v>7</v>
      </c>
      <c r="E1087" s="1" t="s">
        <v>147</v>
      </c>
      <c r="F1087">
        <v>7</v>
      </c>
      <c r="G1087" s="1" t="s">
        <v>376</v>
      </c>
      <c r="H1087" s="1" t="s">
        <v>28</v>
      </c>
      <c r="I1087">
        <v>2</v>
      </c>
    </row>
    <row r="1088" spans="1:9" x14ac:dyDescent="0.55000000000000004">
      <c r="A1088">
        <v>38</v>
      </c>
      <c r="B1088" s="1" t="s">
        <v>497</v>
      </c>
      <c r="C1088" s="1" t="s">
        <v>0</v>
      </c>
      <c r="D1088">
        <v>7</v>
      </c>
      <c r="E1088" s="1" t="s">
        <v>214</v>
      </c>
      <c r="F1088">
        <v>2</v>
      </c>
      <c r="G1088" s="1" t="s">
        <v>377</v>
      </c>
      <c r="H1088" s="1" t="s">
        <v>29</v>
      </c>
      <c r="I1088">
        <v>2</v>
      </c>
    </row>
    <row r="1089" spans="1:9" x14ac:dyDescent="0.55000000000000004">
      <c r="A1089">
        <v>38</v>
      </c>
      <c r="B1089" s="1" t="s">
        <v>497</v>
      </c>
      <c r="C1089" s="1" t="s">
        <v>0</v>
      </c>
      <c r="D1089">
        <v>7</v>
      </c>
      <c r="E1089" s="1" t="s">
        <v>217</v>
      </c>
      <c r="F1089">
        <v>7</v>
      </c>
      <c r="G1089" s="1" t="s">
        <v>377</v>
      </c>
      <c r="H1089" s="1" t="s">
        <v>29</v>
      </c>
      <c r="I1089">
        <v>2</v>
      </c>
    </row>
    <row r="1090" spans="1:9" x14ac:dyDescent="0.55000000000000004">
      <c r="A1090">
        <v>38</v>
      </c>
      <c r="B1090" s="1" t="s">
        <v>497</v>
      </c>
      <c r="C1090" s="1" t="s">
        <v>0</v>
      </c>
      <c r="D1090">
        <v>7</v>
      </c>
      <c r="E1090" s="1" t="s">
        <v>220</v>
      </c>
      <c r="F1090">
        <v>7</v>
      </c>
      <c r="G1090" s="1" t="s">
        <v>377</v>
      </c>
      <c r="H1090" s="1" t="s">
        <v>29</v>
      </c>
      <c r="I1090">
        <v>2</v>
      </c>
    </row>
    <row r="1091" spans="1:9" x14ac:dyDescent="0.55000000000000004">
      <c r="A1091">
        <v>38</v>
      </c>
      <c r="B1091" s="1" t="s">
        <v>497</v>
      </c>
      <c r="C1091" s="1" t="s">
        <v>0</v>
      </c>
      <c r="D1091">
        <v>7</v>
      </c>
      <c r="E1091" s="1" t="s">
        <v>223</v>
      </c>
      <c r="F1091">
        <v>7</v>
      </c>
      <c r="G1091" s="1" t="s">
        <v>376</v>
      </c>
      <c r="H1091" s="1" t="s">
        <v>29</v>
      </c>
      <c r="I1091">
        <v>2</v>
      </c>
    </row>
    <row r="1092" spans="1:9" x14ac:dyDescent="0.55000000000000004">
      <c r="A1092">
        <v>38</v>
      </c>
      <c r="B1092" s="1" t="s">
        <v>497</v>
      </c>
      <c r="C1092" s="1" t="s">
        <v>0</v>
      </c>
      <c r="D1092">
        <v>7</v>
      </c>
      <c r="E1092" s="1" t="s">
        <v>226</v>
      </c>
      <c r="F1092">
        <v>7</v>
      </c>
      <c r="G1092" s="1" t="s">
        <v>377</v>
      </c>
      <c r="H1092" s="1" t="s">
        <v>28</v>
      </c>
      <c r="I1092">
        <v>2</v>
      </c>
    </row>
    <row r="1093" spans="1:9" x14ac:dyDescent="0.55000000000000004">
      <c r="A1093">
        <v>38</v>
      </c>
      <c r="B1093" s="1" t="s">
        <v>497</v>
      </c>
      <c r="C1093" s="1" t="s">
        <v>0</v>
      </c>
      <c r="D1093">
        <v>7</v>
      </c>
      <c r="E1093" s="1" t="s">
        <v>229</v>
      </c>
      <c r="F1093">
        <v>4</v>
      </c>
      <c r="G1093" s="1" t="s">
        <v>376</v>
      </c>
      <c r="H1093" s="1" t="s">
        <v>28</v>
      </c>
      <c r="I1093">
        <v>2</v>
      </c>
    </row>
    <row r="1094" spans="1:9" x14ac:dyDescent="0.55000000000000004">
      <c r="A1094">
        <v>38</v>
      </c>
      <c r="B1094" s="1" t="s">
        <v>497</v>
      </c>
      <c r="C1094" s="1" t="s">
        <v>0</v>
      </c>
      <c r="D1094">
        <v>7</v>
      </c>
      <c r="E1094" s="1" t="s">
        <v>231</v>
      </c>
      <c r="F1094">
        <v>4</v>
      </c>
      <c r="G1094" s="1" t="s">
        <v>375</v>
      </c>
      <c r="H1094" s="1" t="s">
        <v>29</v>
      </c>
      <c r="I1094">
        <v>2</v>
      </c>
    </row>
    <row r="1095" spans="1:9" x14ac:dyDescent="0.55000000000000004">
      <c r="A1095">
        <v>38</v>
      </c>
      <c r="B1095" s="1" t="s">
        <v>497</v>
      </c>
      <c r="C1095" s="1" t="s">
        <v>0</v>
      </c>
      <c r="D1095">
        <v>7</v>
      </c>
      <c r="E1095" s="1" t="s">
        <v>286</v>
      </c>
      <c r="F1095">
        <v>7</v>
      </c>
      <c r="G1095" s="1" t="s">
        <v>375</v>
      </c>
      <c r="H1095" s="1" t="s">
        <v>28</v>
      </c>
      <c r="I1095">
        <v>2</v>
      </c>
    </row>
    <row r="1096" spans="1:9" x14ac:dyDescent="0.55000000000000004">
      <c r="A1096">
        <v>38</v>
      </c>
      <c r="B1096" s="1" t="s">
        <v>497</v>
      </c>
      <c r="C1096" s="1" t="s">
        <v>0</v>
      </c>
      <c r="D1096">
        <v>7</v>
      </c>
      <c r="E1096" s="1" t="s">
        <v>290</v>
      </c>
      <c r="F1096">
        <v>7</v>
      </c>
      <c r="G1096" s="1" t="s">
        <v>375</v>
      </c>
      <c r="H1096" s="1" t="s">
        <v>28</v>
      </c>
      <c r="I1096">
        <v>2</v>
      </c>
    </row>
    <row r="1097" spans="1:9" x14ac:dyDescent="0.55000000000000004">
      <c r="A1097">
        <v>38</v>
      </c>
      <c r="B1097" s="1" t="s">
        <v>497</v>
      </c>
      <c r="C1097" s="1" t="s">
        <v>0</v>
      </c>
      <c r="D1097">
        <v>7</v>
      </c>
      <c r="E1097" s="1" t="s">
        <v>294</v>
      </c>
      <c r="F1097">
        <v>7</v>
      </c>
      <c r="G1097" s="1" t="s">
        <v>376</v>
      </c>
      <c r="H1097" s="1" t="s">
        <v>28</v>
      </c>
      <c r="I1097">
        <v>2</v>
      </c>
    </row>
    <row r="1098" spans="1:9" x14ac:dyDescent="0.55000000000000004">
      <c r="A1098">
        <v>38</v>
      </c>
      <c r="B1098" s="1" t="s">
        <v>497</v>
      </c>
      <c r="C1098" s="1" t="s">
        <v>0</v>
      </c>
      <c r="D1098">
        <v>7</v>
      </c>
      <c r="E1098" s="1" t="s">
        <v>295</v>
      </c>
      <c r="F1098">
        <v>4</v>
      </c>
      <c r="G1098" s="1" t="s">
        <v>376</v>
      </c>
      <c r="H1098" s="1" t="s">
        <v>28</v>
      </c>
      <c r="I1098">
        <v>2</v>
      </c>
    </row>
    <row r="1099" spans="1:9" x14ac:dyDescent="0.55000000000000004">
      <c r="A1099">
        <v>38</v>
      </c>
      <c r="B1099" s="1" t="s">
        <v>497</v>
      </c>
      <c r="C1099" s="1" t="s">
        <v>0</v>
      </c>
      <c r="D1099">
        <v>7</v>
      </c>
      <c r="E1099" s="1" t="s">
        <v>317</v>
      </c>
      <c r="F1099">
        <v>7</v>
      </c>
      <c r="G1099" s="1" t="s">
        <v>377</v>
      </c>
      <c r="H1099" s="1" t="s">
        <v>29</v>
      </c>
      <c r="I1099">
        <v>2</v>
      </c>
    </row>
    <row r="1100" spans="1:9" x14ac:dyDescent="0.55000000000000004">
      <c r="A1100">
        <v>38</v>
      </c>
      <c r="B1100" s="1" t="s">
        <v>497</v>
      </c>
      <c r="C1100" s="1" t="s">
        <v>0</v>
      </c>
      <c r="D1100">
        <v>7</v>
      </c>
      <c r="E1100" s="1" t="s">
        <v>320</v>
      </c>
      <c r="F1100">
        <v>7</v>
      </c>
      <c r="G1100" s="1" t="s">
        <v>377</v>
      </c>
      <c r="H1100" s="1" t="s">
        <v>28</v>
      </c>
      <c r="I1100">
        <v>2</v>
      </c>
    </row>
    <row r="1101" spans="1:9" x14ac:dyDescent="0.55000000000000004">
      <c r="A1101">
        <v>38</v>
      </c>
      <c r="B1101" s="1" t="s">
        <v>497</v>
      </c>
      <c r="C1101" s="1" t="s">
        <v>0</v>
      </c>
      <c r="D1101">
        <v>7</v>
      </c>
      <c r="E1101" s="1" t="s">
        <v>323</v>
      </c>
      <c r="F1101">
        <v>7</v>
      </c>
      <c r="G1101" s="1" t="s">
        <v>376</v>
      </c>
      <c r="H1101" s="1" t="s">
        <v>29</v>
      </c>
      <c r="I1101">
        <v>2</v>
      </c>
    </row>
    <row r="1102" spans="1:9" x14ac:dyDescent="0.55000000000000004">
      <c r="A1102">
        <v>38</v>
      </c>
      <c r="B1102" s="1" t="s">
        <v>497</v>
      </c>
      <c r="C1102" s="1" t="s">
        <v>0</v>
      </c>
      <c r="D1102">
        <v>7</v>
      </c>
      <c r="E1102" s="1" t="s">
        <v>327</v>
      </c>
      <c r="F1102">
        <v>7</v>
      </c>
      <c r="G1102" s="1" t="s">
        <v>376</v>
      </c>
      <c r="H1102" s="1" t="s">
        <v>29</v>
      </c>
      <c r="I1102">
        <v>2</v>
      </c>
    </row>
    <row r="1103" spans="1:9" x14ac:dyDescent="0.55000000000000004">
      <c r="A1103">
        <v>38</v>
      </c>
      <c r="B1103" s="1" t="s">
        <v>497</v>
      </c>
      <c r="C1103" s="1" t="s">
        <v>0</v>
      </c>
      <c r="D1103">
        <v>7</v>
      </c>
      <c r="E1103" s="1" t="s">
        <v>331</v>
      </c>
      <c r="F1103">
        <v>7</v>
      </c>
      <c r="G1103" s="1" t="s">
        <v>376</v>
      </c>
      <c r="H1103" s="1" t="s">
        <v>29</v>
      </c>
      <c r="I1103">
        <v>2</v>
      </c>
    </row>
    <row r="1104" spans="1:9" x14ac:dyDescent="0.55000000000000004">
      <c r="A1104">
        <v>39</v>
      </c>
      <c r="B1104" s="1" t="s">
        <v>498</v>
      </c>
      <c r="C1104" s="1" t="s">
        <v>0</v>
      </c>
      <c r="D1104">
        <v>7</v>
      </c>
      <c r="E1104" s="1" t="s">
        <v>105</v>
      </c>
      <c r="F1104">
        <v>7</v>
      </c>
      <c r="G1104" s="1" t="s">
        <v>377</v>
      </c>
      <c r="H1104" s="1" t="s">
        <v>29</v>
      </c>
      <c r="I1104">
        <v>2</v>
      </c>
    </row>
    <row r="1105" spans="1:9" x14ac:dyDescent="0.55000000000000004">
      <c r="A1105">
        <v>39</v>
      </c>
      <c r="B1105" s="1" t="s">
        <v>498</v>
      </c>
      <c r="C1105" s="1" t="s">
        <v>0</v>
      </c>
      <c r="D1105">
        <v>7</v>
      </c>
      <c r="E1105" s="1" t="s">
        <v>108</v>
      </c>
      <c r="F1105">
        <v>7</v>
      </c>
      <c r="G1105" s="1" t="s">
        <v>377</v>
      </c>
      <c r="H1105" s="1" t="s">
        <v>29</v>
      </c>
      <c r="I1105">
        <v>2</v>
      </c>
    </row>
    <row r="1106" spans="1:9" x14ac:dyDescent="0.55000000000000004">
      <c r="A1106">
        <v>39</v>
      </c>
      <c r="B1106" s="1" t="s">
        <v>498</v>
      </c>
      <c r="C1106" s="1" t="s">
        <v>0</v>
      </c>
      <c r="D1106">
        <v>7</v>
      </c>
      <c r="E1106" s="1" t="s">
        <v>112</v>
      </c>
      <c r="F1106">
        <v>7</v>
      </c>
      <c r="G1106" s="1" t="s">
        <v>377</v>
      </c>
      <c r="H1106" s="1" t="s">
        <v>29</v>
      </c>
      <c r="I1106">
        <v>2</v>
      </c>
    </row>
    <row r="1107" spans="1:9" x14ac:dyDescent="0.55000000000000004">
      <c r="A1107">
        <v>39</v>
      </c>
      <c r="B1107" s="1" t="s">
        <v>498</v>
      </c>
      <c r="C1107" s="1" t="s">
        <v>0</v>
      </c>
      <c r="D1107">
        <v>7</v>
      </c>
      <c r="E1107" s="1" t="s">
        <v>116</v>
      </c>
      <c r="F1107">
        <v>7</v>
      </c>
      <c r="G1107" s="1" t="s">
        <v>377</v>
      </c>
      <c r="H1107" s="1" t="s">
        <v>29</v>
      </c>
      <c r="I1107">
        <v>2</v>
      </c>
    </row>
    <row r="1108" spans="1:9" x14ac:dyDescent="0.55000000000000004">
      <c r="A1108">
        <v>39</v>
      </c>
      <c r="B1108" s="1" t="s">
        <v>498</v>
      </c>
      <c r="C1108" s="1" t="s">
        <v>0</v>
      </c>
      <c r="D1108">
        <v>7</v>
      </c>
      <c r="E1108" s="1" t="s">
        <v>120</v>
      </c>
      <c r="F1108">
        <v>7</v>
      </c>
      <c r="G1108" s="1" t="s">
        <v>377</v>
      </c>
      <c r="H1108" s="1" t="s">
        <v>28</v>
      </c>
      <c r="I1108">
        <v>2</v>
      </c>
    </row>
    <row r="1109" spans="1:9" x14ac:dyDescent="0.55000000000000004">
      <c r="A1109">
        <v>39</v>
      </c>
      <c r="B1109" s="1" t="s">
        <v>498</v>
      </c>
      <c r="C1109" s="1" t="s">
        <v>0</v>
      </c>
      <c r="D1109">
        <v>7</v>
      </c>
      <c r="E1109" s="1" t="s">
        <v>123</v>
      </c>
      <c r="F1109">
        <v>7</v>
      </c>
      <c r="G1109" s="1" t="s">
        <v>376</v>
      </c>
      <c r="H1109" s="1" t="s">
        <v>28</v>
      </c>
      <c r="I1109">
        <v>2</v>
      </c>
    </row>
    <row r="1110" spans="1:9" x14ac:dyDescent="0.55000000000000004">
      <c r="A1110">
        <v>39</v>
      </c>
      <c r="B1110" s="1" t="s">
        <v>498</v>
      </c>
      <c r="C1110" s="1" t="s">
        <v>0</v>
      </c>
      <c r="D1110">
        <v>7</v>
      </c>
      <c r="E1110" s="1" t="s">
        <v>127</v>
      </c>
      <c r="F1110">
        <v>7</v>
      </c>
      <c r="G1110" s="1" t="s">
        <v>375</v>
      </c>
      <c r="H1110" s="1" t="s">
        <v>28</v>
      </c>
      <c r="I1110">
        <v>2</v>
      </c>
    </row>
    <row r="1111" spans="1:9" x14ac:dyDescent="0.55000000000000004">
      <c r="A1111">
        <v>39</v>
      </c>
      <c r="B1111" s="1" t="s">
        <v>498</v>
      </c>
      <c r="C1111" s="1" t="s">
        <v>0</v>
      </c>
      <c r="D1111">
        <v>7</v>
      </c>
      <c r="E1111" s="1" t="s">
        <v>131</v>
      </c>
      <c r="F1111">
        <v>7</v>
      </c>
      <c r="G1111" s="1" t="s">
        <v>375</v>
      </c>
      <c r="H1111" s="1" t="s">
        <v>29</v>
      </c>
      <c r="I1111">
        <v>2</v>
      </c>
    </row>
    <row r="1112" spans="1:9" x14ac:dyDescent="0.55000000000000004">
      <c r="A1112">
        <v>39</v>
      </c>
      <c r="B1112" s="1" t="s">
        <v>498</v>
      </c>
      <c r="C1112" s="1" t="s">
        <v>0</v>
      </c>
      <c r="D1112">
        <v>7</v>
      </c>
      <c r="E1112" s="1" t="s">
        <v>135</v>
      </c>
      <c r="F1112">
        <v>7</v>
      </c>
      <c r="G1112" s="1" t="s">
        <v>375</v>
      </c>
      <c r="H1112" s="1" t="s">
        <v>28</v>
      </c>
      <c r="I1112">
        <v>2</v>
      </c>
    </row>
    <row r="1113" spans="1:9" x14ac:dyDescent="0.55000000000000004">
      <c r="A1113">
        <v>39</v>
      </c>
      <c r="B1113" s="1" t="s">
        <v>498</v>
      </c>
      <c r="C1113" s="1" t="s">
        <v>0</v>
      </c>
      <c r="D1113">
        <v>7</v>
      </c>
      <c r="E1113" s="1" t="s">
        <v>139</v>
      </c>
      <c r="F1113">
        <v>7</v>
      </c>
      <c r="G1113" s="1" t="s">
        <v>376</v>
      </c>
      <c r="H1113" s="1" t="s">
        <v>28</v>
      </c>
      <c r="I1113">
        <v>2</v>
      </c>
    </row>
    <row r="1114" spans="1:9" x14ac:dyDescent="0.55000000000000004">
      <c r="A1114">
        <v>39</v>
      </c>
      <c r="B1114" s="1" t="s">
        <v>498</v>
      </c>
      <c r="C1114" s="1" t="s">
        <v>0</v>
      </c>
      <c r="D1114">
        <v>7</v>
      </c>
      <c r="E1114" s="1" t="s">
        <v>141</v>
      </c>
      <c r="F1114">
        <v>7</v>
      </c>
      <c r="G1114" s="1" t="s">
        <v>376</v>
      </c>
      <c r="H1114" s="1" t="s">
        <v>29</v>
      </c>
      <c r="I1114">
        <v>2</v>
      </c>
    </row>
    <row r="1115" spans="1:9" x14ac:dyDescent="0.55000000000000004">
      <c r="A1115">
        <v>39</v>
      </c>
      <c r="B1115" s="1" t="s">
        <v>498</v>
      </c>
      <c r="C1115" s="1" t="s">
        <v>0</v>
      </c>
      <c r="D1115">
        <v>7</v>
      </c>
      <c r="E1115" s="1" t="s">
        <v>145</v>
      </c>
      <c r="F1115">
        <v>7</v>
      </c>
      <c r="G1115" s="1" t="s">
        <v>376</v>
      </c>
      <c r="H1115" s="1" t="s">
        <v>28</v>
      </c>
      <c r="I1115">
        <v>2</v>
      </c>
    </row>
    <row r="1116" spans="1:9" x14ac:dyDescent="0.55000000000000004">
      <c r="A1116">
        <v>39</v>
      </c>
      <c r="B1116" s="1" t="s">
        <v>498</v>
      </c>
      <c r="C1116" s="1" t="s">
        <v>0</v>
      </c>
      <c r="D1116">
        <v>7</v>
      </c>
      <c r="E1116" s="1" t="s">
        <v>147</v>
      </c>
      <c r="F1116">
        <v>7</v>
      </c>
      <c r="G1116" s="1" t="s">
        <v>376</v>
      </c>
      <c r="H1116" s="1" t="s">
        <v>28</v>
      </c>
      <c r="I1116">
        <v>2</v>
      </c>
    </row>
    <row r="1117" spans="1:9" x14ac:dyDescent="0.55000000000000004">
      <c r="A1117">
        <v>39</v>
      </c>
      <c r="B1117" s="1" t="s">
        <v>498</v>
      </c>
      <c r="C1117" s="1" t="s">
        <v>0</v>
      </c>
      <c r="D1117">
        <v>7</v>
      </c>
      <c r="E1117" s="1" t="s">
        <v>214</v>
      </c>
      <c r="F1117">
        <v>2</v>
      </c>
      <c r="G1117" s="1" t="s">
        <v>377</v>
      </c>
      <c r="H1117" s="1" t="s">
        <v>29</v>
      </c>
      <c r="I1117">
        <v>2</v>
      </c>
    </row>
    <row r="1118" spans="1:9" x14ac:dyDescent="0.55000000000000004">
      <c r="A1118">
        <v>39</v>
      </c>
      <c r="B1118" s="1" t="s">
        <v>498</v>
      </c>
      <c r="C1118" s="1" t="s">
        <v>0</v>
      </c>
      <c r="D1118">
        <v>7</v>
      </c>
      <c r="E1118" s="1" t="s">
        <v>217</v>
      </c>
      <c r="F1118">
        <v>7</v>
      </c>
      <c r="G1118" s="1" t="s">
        <v>377</v>
      </c>
      <c r="H1118" s="1" t="s">
        <v>29</v>
      </c>
      <c r="I1118">
        <v>2</v>
      </c>
    </row>
    <row r="1119" spans="1:9" x14ac:dyDescent="0.55000000000000004">
      <c r="A1119">
        <v>39</v>
      </c>
      <c r="B1119" s="1" t="s">
        <v>498</v>
      </c>
      <c r="C1119" s="1" t="s">
        <v>0</v>
      </c>
      <c r="D1119">
        <v>7</v>
      </c>
      <c r="E1119" s="1" t="s">
        <v>220</v>
      </c>
      <c r="F1119">
        <v>7</v>
      </c>
      <c r="G1119" s="1" t="s">
        <v>377</v>
      </c>
      <c r="H1119" s="1" t="s">
        <v>29</v>
      </c>
      <c r="I1119">
        <v>2</v>
      </c>
    </row>
    <row r="1120" spans="1:9" x14ac:dyDescent="0.55000000000000004">
      <c r="A1120">
        <v>39</v>
      </c>
      <c r="B1120" s="1" t="s">
        <v>498</v>
      </c>
      <c r="C1120" s="1" t="s">
        <v>0</v>
      </c>
      <c r="D1120">
        <v>7</v>
      </c>
      <c r="E1120" s="1" t="s">
        <v>223</v>
      </c>
      <c r="F1120">
        <v>7</v>
      </c>
      <c r="G1120" s="1" t="s">
        <v>376</v>
      </c>
      <c r="H1120" s="1" t="s">
        <v>29</v>
      </c>
      <c r="I1120">
        <v>2</v>
      </c>
    </row>
    <row r="1121" spans="1:9" x14ac:dyDescent="0.55000000000000004">
      <c r="A1121">
        <v>39</v>
      </c>
      <c r="B1121" s="1" t="s">
        <v>498</v>
      </c>
      <c r="C1121" s="1" t="s">
        <v>0</v>
      </c>
      <c r="D1121">
        <v>7</v>
      </c>
      <c r="E1121" s="1" t="s">
        <v>226</v>
      </c>
      <c r="F1121">
        <v>7</v>
      </c>
      <c r="G1121" s="1" t="s">
        <v>377</v>
      </c>
      <c r="H1121" s="1" t="s">
        <v>28</v>
      </c>
      <c r="I1121">
        <v>2</v>
      </c>
    </row>
    <row r="1122" spans="1:9" x14ac:dyDescent="0.55000000000000004">
      <c r="A1122">
        <v>39</v>
      </c>
      <c r="B1122" s="1" t="s">
        <v>498</v>
      </c>
      <c r="C1122" s="1" t="s">
        <v>0</v>
      </c>
      <c r="D1122">
        <v>7</v>
      </c>
      <c r="E1122" s="1" t="s">
        <v>229</v>
      </c>
      <c r="F1122">
        <v>7</v>
      </c>
      <c r="G1122" s="1" t="s">
        <v>376</v>
      </c>
      <c r="H1122" s="1" t="s">
        <v>28</v>
      </c>
      <c r="I1122">
        <v>2</v>
      </c>
    </row>
    <row r="1123" spans="1:9" x14ac:dyDescent="0.55000000000000004">
      <c r="A1123">
        <v>39</v>
      </c>
      <c r="B1123" s="1" t="s">
        <v>498</v>
      </c>
      <c r="C1123" s="1" t="s">
        <v>0</v>
      </c>
      <c r="D1123">
        <v>7</v>
      </c>
      <c r="E1123" s="1" t="s">
        <v>231</v>
      </c>
      <c r="F1123">
        <v>7</v>
      </c>
      <c r="G1123" s="1" t="s">
        <v>375</v>
      </c>
      <c r="H1123" s="1" t="s">
        <v>29</v>
      </c>
      <c r="I1123">
        <v>2</v>
      </c>
    </row>
    <row r="1124" spans="1:9" x14ac:dyDescent="0.55000000000000004">
      <c r="A1124">
        <v>39</v>
      </c>
      <c r="B1124" s="1" t="s">
        <v>498</v>
      </c>
      <c r="C1124" s="1" t="s">
        <v>0</v>
      </c>
      <c r="D1124">
        <v>7</v>
      </c>
      <c r="E1124" s="1" t="s">
        <v>286</v>
      </c>
      <c r="F1124">
        <v>6</v>
      </c>
      <c r="G1124" s="1" t="s">
        <v>375</v>
      </c>
      <c r="H1124" s="1" t="s">
        <v>28</v>
      </c>
      <c r="I1124">
        <v>2</v>
      </c>
    </row>
    <row r="1125" spans="1:9" x14ac:dyDescent="0.55000000000000004">
      <c r="A1125">
        <v>39</v>
      </c>
      <c r="B1125" s="1" t="s">
        <v>498</v>
      </c>
      <c r="C1125" s="1" t="s">
        <v>0</v>
      </c>
      <c r="D1125">
        <v>7</v>
      </c>
      <c r="E1125" s="1" t="s">
        <v>290</v>
      </c>
      <c r="F1125">
        <v>7</v>
      </c>
      <c r="G1125" s="1" t="s">
        <v>375</v>
      </c>
      <c r="H1125" s="1" t="s">
        <v>28</v>
      </c>
      <c r="I1125">
        <v>2</v>
      </c>
    </row>
    <row r="1126" spans="1:9" x14ac:dyDescent="0.55000000000000004">
      <c r="A1126">
        <v>39</v>
      </c>
      <c r="B1126" s="1" t="s">
        <v>498</v>
      </c>
      <c r="C1126" s="1" t="s">
        <v>0</v>
      </c>
      <c r="D1126">
        <v>7</v>
      </c>
      <c r="E1126" s="1" t="s">
        <v>294</v>
      </c>
      <c r="F1126">
        <v>7</v>
      </c>
      <c r="G1126" s="1" t="s">
        <v>376</v>
      </c>
      <c r="H1126" s="1" t="s">
        <v>28</v>
      </c>
      <c r="I1126">
        <v>2</v>
      </c>
    </row>
    <row r="1127" spans="1:9" x14ac:dyDescent="0.55000000000000004">
      <c r="A1127">
        <v>39</v>
      </c>
      <c r="B1127" s="1" t="s">
        <v>498</v>
      </c>
      <c r="C1127" s="1" t="s">
        <v>0</v>
      </c>
      <c r="D1127">
        <v>7</v>
      </c>
      <c r="E1127" s="1" t="s">
        <v>295</v>
      </c>
      <c r="F1127">
        <v>3</v>
      </c>
      <c r="G1127" s="1" t="s">
        <v>376</v>
      </c>
      <c r="H1127" s="1" t="s">
        <v>28</v>
      </c>
      <c r="I1127">
        <v>2</v>
      </c>
    </row>
    <row r="1128" spans="1:9" x14ac:dyDescent="0.55000000000000004">
      <c r="A1128">
        <v>39</v>
      </c>
      <c r="B1128" s="1" t="s">
        <v>498</v>
      </c>
      <c r="C1128" s="1" t="s">
        <v>0</v>
      </c>
      <c r="D1128">
        <v>7</v>
      </c>
      <c r="E1128" s="1" t="s">
        <v>317</v>
      </c>
      <c r="F1128">
        <v>7</v>
      </c>
      <c r="G1128" s="1" t="s">
        <v>377</v>
      </c>
      <c r="H1128" s="1" t="s">
        <v>29</v>
      </c>
      <c r="I1128">
        <v>2</v>
      </c>
    </row>
    <row r="1129" spans="1:9" x14ac:dyDescent="0.55000000000000004">
      <c r="A1129">
        <v>39</v>
      </c>
      <c r="B1129" s="1" t="s">
        <v>498</v>
      </c>
      <c r="C1129" s="1" t="s">
        <v>0</v>
      </c>
      <c r="D1129">
        <v>7</v>
      </c>
      <c r="E1129" s="1" t="s">
        <v>320</v>
      </c>
      <c r="F1129">
        <v>7</v>
      </c>
      <c r="G1129" s="1" t="s">
        <v>377</v>
      </c>
      <c r="H1129" s="1" t="s">
        <v>28</v>
      </c>
      <c r="I1129">
        <v>2</v>
      </c>
    </row>
    <row r="1130" spans="1:9" x14ac:dyDescent="0.55000000000000004">
      <c r="A1130">
        <v>39</v>
      </c>
      <c r="B1130" s="1" t="s">
        <v>498</v>
      </c>
      <c r="C1130" s="1" t="s">
        <v>0</v>
      </c>
      <c r="D1130">
        <v>7</v>
      </c>
      <c r="E1130" s="1" t="s">
        <v>323</v>
      </c>
      <c r="F1130">
        <v>7</v>
      </c>
      <c r="G1130" s="1" t="s">
        <v>376</v>
      </c>
      <c r="H1130" s="1" t="s">
        <v>29</v>
      </c>
      <c r="I1130">
        <v>2</v>
      </c>
    </row>
    <row r="1131" spans="1:9" x14ac:dyDescent="0.55000000000000004">
      <c r="A1131">
        <v>39</v>
      </c>
      <c r="B1131" s="1" t="s">
        <v>498</v>
      </c>
      <c r="C1131" s="1" t="s">
        <v>0</v>
      </c>
      <c r="D1131">
        <v>7</v>
      </c>
      <c r="E1131" s="1" t="s">
        <v>327</v>
      </c>
      <c r="F1131">
        <v>7</v>
      </c>
      <c r="G1131" s="1" t="s">
        <v>376</v>
      </c>
      <c r="H1131" s="1" t="s">
        <v>29</v>
      </c>
      <c r="I1131">
        <v>2</v>
      </c>
    </row>
    <row r="1132" spans="1:9" x14ac:dyDescent="0.55000000000000004">
      <c r="A1132">
        <v>39</v>
      </c>
      <c r="B1132" s="1" t="s">
        <v>498</v>
      </c>
      <c r="C1132" s="1" t="s">
        <v>0</v>
      </c>
      <c r="D1132">
        <v>7</v>
      </c>
      <c r="E1132" s="1" t="s">
        <v>331</v>
      </c>
      <c r="F1132">
        <v>7</v>
      </c>
      <c r="G1132" s="1" t="s">
        <v>376</v>
      </c>
      <c r="H1132" s="1" t="s">
        <v>29</v>
      </c>
      <c r="I1132">
        <v>2</v>
      </c>
    </row>
    <row r="1133" spans="1:9" x14ac:dyDescent="0.55000000000000004">
      <c r="A1133">
        <v>40</v>
      </c>
      <c r="B1133" s="1" t="s">
        <v>499</v>
      </c>
      <c r="C1133" s="1" t="s">
        <v>3</v>
      </c>
      <c r="D1133">
        <v>4</v>
      </c>
      <c r="E1133" s="1" t="s">
        <v>105</v>
      </c>
      <c r="F1133">
        <v>4</v>
      </c>
      <c r="G1133" s="1" t="s">
        <v>377</v>
      </c>
      <c r="H1133" s="1" t="s">
        <v>29</v>
      </c>
      <c r="I1133">
        <v>2</v>
      </c>
    </row>
    <row r="1134" spans="1:9" x14ac:dyDescent="0.55000000000000004">
      <c r="A1134">
        <v>40</v>
      </c>
      <c r="B1134" s="1" t="s">
        <v>499</v>
      </c>
      <c r="C1134" s="1" t="s">
        <v>3</v>
      </c>
      <c r="D1134">
        <v>4</v>
      </c>
      <c r="E1134" s="1" t="s">
        <v>108</v>
      </c>
      <c r="F1134">
        <v>5</v>
      </c>
      <c r="G1134" s="1" t="s">
        <v>377</v>
      </c>
      <c r="H1134" s="1" t="s">
        <v>29</v>
      </c>
      <c r="I1134">
        <v>2</v>
      </c>
    </row>
    <row r="1135" spans="1:9" x14ac:dyDescent="0.55000000000000004">
      <c r="A1135">
        <v>40</v>
      </c>
      <c r="B1135" s="1" t="s">
        <v>499</v>
      </c>
      <c r="C1135" s="1" t="s">
        <v>3</v>
      </c>
      <c r="D1135">
        <v>4</v>
      </c>
      <c r="E1135" s="1" t="s">
        <v>112</v>
      </c>
      <c r="F1135">
        <v>4</v>
      </c>
      <c r="G1135" s="1" t="s">
        <v>377</v>
      </c>
      <c r="H1135" s="1" t="s">
        <v>29</v>
      </c>
      <c r="I1135">
        <v>2</v>
      </c>
    </row>
    <row r="1136" spans="1:9" x14ac:dyDescent="0.55000000000000004">
      <c r="A1136">
        <v>40</v>
      </c>
      <c r="B1136" s="1" t="s">
        <v>499</v>
      </c>
      <c r="C1136" s="1" t="s">
        <v>3</v>
      </c>
      <c r="D1136">
        <v>4</v>
      </c>
      <c r="E1136" s="1" t="s">
        <v>116</v>
      </c>
      <c r="F1136">
        <v>4</v>
      </c>
      <c r="G1136" s="1" t="s">
        <v>377</v>
      </c>
      <c r="H1136" s="1" t="s">
        <v>29</v>
      </c>
      <c r="I1136">
        <v>2</v>
      </c>
    </row>
    <row r="1137" spans="1:9" x14ac:dyDescent="0.55000000000000004">
      <c r="A1137">
        <v>40</v>
      </c>
      <c r="B1137" s="1" t="s">
        <v>499</v>
      </c>
      <c r="C1137" s="1" t="s">
        <v>3</v>
      </c>
      <c r="D1137">
        <v>4</v>
      </c>
      <c r="E1137" s="1" t="s">
        <v>120</v>
      </c>
      <c r="F1137">
        <v>7</v>
      </c>
      <c r="G1137" s="1" t="s">
        <v>377</v>
      </c>
      <c r="H1137" s="1" t="s">
        <v>28</v>
      </c>
      <c r="I1137">
        <v>2</v>
      </c>
    </row>
    <row r="1138" spans="1:9" x14ac:dyDescent="0.55000000000000004">
      <c r="A1138">
        <v>40</v>
      </c>
      <c r="B1138" s="1" t="s">
        <v>499</v>
      </c>
      <c r="C1138" s="1" t="s">
        <v>3</v>
      </c>
      <c r="D1138">
        <v>4</v>
      </c>
      <c r="E1138" s="1" t="s">
        <v>123</v>
      </c>
      <c r="F1138">
        <v>7</v>
      </c>
      <c r="G1138" s="1" t="s">
        <v>376</v>
      </c>
      <c r="H1138" s="1" t="s">
        <v>28</v>
      </c>
      <c r="I1138">
        <v>2</v>
      </c>
    </row>
    <row r="1139" spans="1:9" x14ac:dyDescent="0.55000000000000004">
      <c r="A1139">
        <v>40</v>
      </c>
      <c r="B1139" s="1" t="s">
        <v>499</v>
      </c>
      <c r="C1139" s="1" t="s">
        <v>3</v>
      </c>
      <c r="D1139">
        <v>4</v>
      </c>
      <c r="E1139" s="1" t="s">
        <v>127</v>
      </c>
      <c r="F1139">
        <v>5</v>
      </c>
      <c r="G1139" s="1" t="s">
        <v>375</v>
      </c>
      <c r="H1139" s="1" t="s">
        <v>28</v>
      </c>
      <c r="I1139">
        <v>2</v>
      </c>
    </row>
    <row r="1140" spans="1:9" x14ac:dyDescent="0.55000000000000004">
      <c r="A1140">
        <v>40</v>
      </c>
      <c r="B1140" s="1" t="s">
        <v>499</v>
      </c>
      <c r="C1140" s="1" t="s">
        <v>3</v>
      </c>
      <c r="D1140">
        <v>4</v>
      </c>
      <c r="E1140" s="1" t="s">
        <v>131</v>
      </c>
      <c r="F1140">
        <v>4</v>
      </c>
      <c r="G1140" s="1" t="s">
        <v>375</v>
      </c>
      <c r="H1140" s="1" t="s">
        <v>29</v>
      </c>
      <c r="I1140">
        <v>2</v>
      </c>
    </row>
    <row r="1141" spans="1:9" x14ac:dyDescent="0.55000000000000004">
      <c r="A1141">
        <v>40</v>
      </c>
      <c r="B1141" s="1" t="s">
        <v>499</v>
      </c>
      <c r="C1141" s="1" t="s">
        <v>3</v>
      </c>
      <c r="D1141">
        <v>4</v>
      </c>
      <c r="E1141" s="1" t="s">
        <v>135</v>
      </c>
      <c r="F1141">
        <v>4</v>
      </c>
      <c r="G1141" s="1" t="s">
        <v>375</v>
      </c>
      <c r="H1141" s="1" t="s">
        <v>28</v>
      </c>
      <c r="I1141">
        <v>2</v>
      </c>
    </row>
    <row r="1142" spans="1:9" x14ac:dyDescent="0.55000000000000004">
      <c r="A1142">
        <v>40</v>
      </c>
      <c r="B1142" s="1" t="s">
        <v>499</v>
      </c>
      <c r="C1142" s="1" t="s">
        <v>3</v>
      </c>
      <c r="D1142">
        <v>4</v>
      </c>
      <c r="E1142" s="1" t="s">
        <v>139</v>
      </c>
      <c r="F1142">
        <v>7</v>
      </c>
      <c r="G1142" s="1" t="s">
        <v>376</v>
      </c>
      <c r="H1142" s="1" t="s">
        <v>28</v>
      </c>
      <c r="I1142">
        <v>2</v>
      </c>
    </row>
    <row r="1143" spans="1:9" x14ac:dyDescent="0.55000000000000004">
      <c r="A1143">
        <v>40</v>
      </c>
      <c r="B1143" s="1" t="s">
        <v>499</v>
      </c>
      <c r="C1143" s="1" t="s">
        <v>3</v>
      </c>
      <c r="D1143">
        <v>4</v>
      </c>
      <c r="E1143" s="1" t="s">
        <v>141</v>
      </c>
      <c r="F1143">
        <v>0</v>
      </c>
      <c r="G1143" s="1" t="s">
        <v>376</v>
      </c>
      <c r="H1143" s="1" t="s">
        <v>29</v>
      </c>
      <c r="I1143">
        <v>2</v>
      </c>
    </row>
    <row r="1144" spans="1:9" x14ac:dyDescent="0.55000000000000004">
      <c r="A1144">
        <v>40</v>
      </c>
      <c r="B1144" s="1" t="s">
        <v>499</v>
      </c>
      <c r="C1144" s="1" t="s">
        <v>3</v>
      </c>
      <c r="D1144">
        <v>4</v>
      </c>
      <c r="E1144" s="1" t="s">
        <v>145</v>
      </c>
      <c r="F1144">
        <v>3</v>
      </c>
      <c r="G1144" s="1" t="s">
        <v>376</v>
      </c>
      <c r="H1144" s="1" t="s">
        <v>28</v>
      </c>
      <c r="I1144">
        <v>2</v>
      </c>
    </row>
    <row r="1145" spans="1:9" x14ac:dyDescent="0.55000000000000004">
      <c r="A1145">
        <v>40</v>
      </c>
      <c r="B1145" s="1" t="s">
        <v>499</v>
      </c>
      <c r="C1145" s="1" t="s">
        <v>3</v>
      </c>
      <c r="D1145">
        <v>4</v>
      </c>
      <c r="E1145" s="1" t="s">
        <v>147</v>
      </c>
      <c r="F1145">
        <v>3</v>
      </c>
      <c r="G1145" s="1" t="s">
        <v>376</v>
      </c>
      <c r="H1145" s="1" t="s">
        <v>28</v>
      </c>
      <c r="I1145">
        <v>2</v>
      </c>
    </row>
    <row r="1146" spans="1:9" x14ac:dyDescent="0.55000000000000004">
      <c r="A1146">
        <v>40</v>
      </c>
      <c r="B1146" s="1" t="s">
        <v>499</v>
      </c>
      <c r="C1146" s="1" t="s">
        <v>3</v>
      </c>
      <c r="D1146">
        <v>4</v>
      </c>
      <c r="E1146" s="1" t="s">
        <v>214</v>
      </c>
      <c r="F1146">
        <v>2</v>
      </c>
      <c r="G1146" s="1" t="s">
        <v>377</v>
      </c>
      <c r="H1146" s="1" t="s">
        <v>29</v>
      </c>
      <c r="I1146">
        <v>2</v>
      </c>
    </row>
    <row r="1147" spans="1:9" x14ac:dyDescent="0.55000000000000004">
      <c r="A1147">
        <v>40</v>
      </c>
      <c r="B1147" s="1" t="s">
        <v>499</v>
      </c>
      <c r="C1147" s="1" t="s">
        <v>3</v>
      </c>
      <c r="D1147">
        <v>4</v>
      </c>
      <c r="E1147" s="1" t="s">
        <v>217</v>
      </c>
      <c r="F1147">
        <v>4</v>
      </c>
      <c r="G1147" s="1" t="s">
        <v>377</v>
      </c>
      <c r="H1147" s="1" t="s">
        <v>29</v>
      </c>
      <c r="I1147">
        <v>2</v>
      </c>
    </row>
    <row r="1148" spans="1:9" x14ac:dyDescent="0.55000000000000004">
      <c r="A1148">
        <v>40</v>
      </c>
      <c r="B1148" s="1" t="s">
        <v>499</v>
      </c>
      <c r="C1148" s="1" t="s">
        <v>3</v>
      </c>
      <c r="D1148">
        <v>4</v>
      </c>
      <c r="E1148" s="1" t="s">
        <v>220</v>
      </c>
      <c r="F1148">
        <v>4</v>
      </c>
      <c r="G1148" s="1" t="s">
        <v>377</v>
      </c>
      <c r="H1148" s="1" t="s">
        <v>29</v>
      </c>
      <c r="I1148">
        <v>2</v>
      </c>
    </row>
    <row r="1149" spans="1:9" x14ac:dyDescent="0.55000000000000004">
      <c r="A1149">
        <v>40</v>
      </c>
      <c r="B1149" s="1" t="s">
        <v>499</v>
      </c>
      <c r="C1149" s="1" t="s">
        <v>3</v>
      </c>
      <c r="D1149">
        <v>4</v>
      </c>
      <c r="E1149" s="1" t="s">
        <v>223</v>
      </c>
      <c r="F1149">
        <v>7</v>
      </c>
      <c r="G1149" s="1" t="s">
        <v>376</v>
      </c>
      <c r="H1149" s="1" t="s">
        <v>29</v>
      </c>
      <c r="I1149">
        <v>2</v>
      </c>
    </row>
    <row r="1150" spans="1:9" x14ac:dyDescent="0.55000000000000004">
      <c r="A1150">
        <v>40</v>
      </c>
      <c r="B1150" s="1" t="s">
        <v>499</v>
      </c>
      <c r="C1150" s="1" t="s">
        <v>3</v>
      </c>
      <c r="D1150">
        <v>4</v>
      </c>
      <c r="E1150" s="1" t="s">
        <v>226</v>
      </c>
      <c r="F1150">
        <v>7</v>
      </c>
      <c r="G1150" s="1" t="s">
        <v>377</v>
      </c>
      <c r="H1150" s="1" t="s">
        <v>28</v>
      </c>
      <c r="I1150">
        <v>2</v>
      </c>
    </row>
    <row r="1151" spans="1:9" x14ac:dyDescent="0.55000000000000004">
      <c r="A1151">
        <v>40</v>
      </c>
      <c r="B1151" s="1" t="s">
        <v>499</v>
      </c>
      <c r="C1151" s="1" t="s">
        <v>3</v>
      </c>
      <c r="D1151">
        <v>4</v>
      </c>
      <c r="E1151" s="1" t="s">
        <v>229</v>
      </c>
      <c r="F1151">
        <v>4</v>
      </c>
      <c r="G1151" s="1" t="s">
        <v>376</v>
      </c>
      <c r="H1151" s="1" t="s">
        <v>28</v>
      </c>
      <c r="I1151">
        <v>2</v>
      </c>
    </row>
    <row r="1152" spans="1:9" x14ac:dyDescent="0.55000000000000004">
      <c r="A1152">
        <v>40</v>
      </c>
      <c r="B1152" s="1" t="s">
        <v>499</v>
      </c>
      <c r="C1152" s="1" t="s">
        <v>3</v>
      </c>
      <c r="D1152">
        <v>4</v>
      </c>
      <c r="E1152" s="1" t="s">
        <v>231</v>
      </c>
      <c r="F1152">
        <v>3</v>
      </c>
      <c r="G1152" s="1" t="s">
        <v>375</v>
      </c>
      <c r="H1152" s="1" t="s">
        <v>29</v>
      </c>
      <c r="I1152">
        <v>2</v>
      </c>
    </row>
    <row r="1153" spans="1:9" x14ac:dyDescent="0.55000000000000004">
      <c r="A1153">
        <v>40</v>
      </c>
      <c r="B1153" s="1" t="s">
        <v>499</v>
      </c>
      <c r="C1153" s="1" t="s">
        <v>3</v>
      </c>
      <c r="D1153">
        <v>4</v>
      </c>
      <c r="E1153" s="1" t="s">
        <v>286</v>
      </c>
      <c r="F1153">
        <v>3</v>
      </c>
      <c r="G1153" s="1" t="s">
        <v>375</v>
      </c>
      <c r="H1153" s="1" t="s">
        <v>28</v>
      </c>
      <c r="I1153">
        <v>2</v>
      </c>
    </row>
    <row r="1154" spans="1:9" x14ac:dyDescent="0.55000000000000004">
      <c r="A1154">
        <v>40</v>
      </c>
      <c r="B1154" s="1" t="s">
        <v>499</v>
      </c>
      <c r="C1154" s="1" t="s">
        <v>3</v>
      </c>
      <c r="D1154">
        <v>4</v>
      </c>
      <c r="E1154" s="1" t="s">
        <v>290</v>
      </c>
      <c r="F1154">
        <v>5</v>
      </c>
      <c r="G1154" s="1" t="s">
        <v>375</v>
      </c>
      <c r="H1154" s="1" t="s">
        <v>28</v>
      </c>
      <c r="I1154">
        <v>2</v>
      </c>
    </row>
    <row r="1155" spans="1:9" x14ac:dyDescent="0.55000000000000004">
      <c r="A1155">
        <v>40</v>
      </c>
      <c r="B1155" s="1" t="s">
        <v>499</v>
      </c>
      <c r="C1155" s="1" t="s">
        <v>3</v>
      </c>
      <c r="D1155">
        <v>4</v>
      </c>
      <c r="E1155" s="1" t="s">
        <v>294</v>
      </c>
      <c r="F1155">
        <v>7</v>
      </c>
      <c r="G1155" s="1" t="s">
        <v>376</v>
      </c>
      <c r="H1155" s="1" t="s">
        <v>28</v>
      </c>
      <c r="I1155">
        <v>2</v>
      </c>
    </row>
    <row r="1156" spans="1:9" x14ac:dyDescent="0.55000000000000004">
      <c r="A1156">
        <v>40</v>
      </c>
      <c r="B1156" s="1" t="s">
        <v>499</v>
      </c>
      <c r="C1156" s="1" t="s">
        <v>3</v>
      </c>
      <c r="D1156">
        <v>4</v>
      </c>
      <c r="E1156" s="1" t="s">
        <v>295</v>
      </c>
      <c r="F1156">
        <v>5</v>
      </c>
      <c r="G1156" s="1" t="s">
        <v>376</v>
      </c>
      <c r="H1156" s="1" t="s">
        <v>28</v>
      </c>
      <c r="I1156">
        <v>2</v>
      </c>
    </row>
    <row r="1157" spans="1:9" x14ac:dyDescent="0.55000000000000004">
      <c r="A1157">
        <v>40</v>
      </c>
      <c r="B1157" s="1" t="s">
        <v>499</v>
      </c>
      <c r="C1157" s="1" t="s">
        <v>3</v>
      </c>
      <c r="D1157">
        <v>4</v>
      </c>
      <c r="E1157" s="1" t="s">
        <v>317</v>
      </c>
      <c r="F1157">
        <v>7</v>
      </c>
      <c r="G1157" s="1" t="s">
        <v>377</v>
      </c>
      <c r="H1157" s="1" t="s">
        <v>29</v>
      </c>
      <c r="I1157">
        <v>2</v>
      </c>
    </row>
    <row r="1158" spans="1:9" x14ac:dyDescent="0.55000000000000004">
      <c r="A1158">
        <v>40</v>
      </c>
      <c r="B1158" s="1" t="s">
        <v>499</v>
      </c>
      <c r="C1158" s="1" t="s">
        <v>3</v>
      </c>
      <c r="D1158">
        <v>4</v>
      </c>
      <c r="E1158" s="1" t="s">
        <v>320</v>
      </c>
      <c r="F1158">
        <v>5</v>
      </c>
      <c r="G1158" s="1" t="s">
        <v>377</v>
      </c>
      <c r="H1158" s="1" t="s">
        <v>28</v>
      </c>
      <c r="I1158">
        <v>2</v>
      </c>
    </row>
    <row r="1159" spans="1:9" x14ac:dyDescent="0.55000000000000004">
      <c r="A1159">
        <v>40</v>
      </c>
      <c r="B1159" s="1" t="s">
        <v>499</v>
      </c>
      <c r="C1159" s="1" t="s">
        <v>3</v>
      </c>
      <c r="D1159">
        <v>4</v>
      </c>
      <c r="E1159" s="1" t="s">
        <v>323</v>
      </c>
      <c r="F1159">
        <v>4</v>
      </c>
      <c r="G1159" s="1" t="s">
        <v>376</v>
      </c>
      <c r="H1159" s="1" t="s">
        <v>29</v>
      </c>
      <c r="I1159">
        <v>2</v>
      </c>
    </row>
    <row r="1160" spans="1:9" x14ac:dyDescent="0.55000000000000004">
      <c r="A1160">
        <v>40</v>
      </c>
      <c r="B1160" s="1" t="s">
        <v>499</v>
      </c>
      <c r="C1160" s="1" t="s">
        <v>3</v>
      </c>
      <c r="D1160">
        <v>4</v>
      </c>
      <c r="E1160" s="1" t="s">
        <v>327</v>
      </c>
      <c r="F1160">
        <v>5</v>
      </c>
      <c r="G1160" s="1" t="s">
        <v>376</v>
      </c>
      <c r="H1160" s="1" t="s">
        <v>29</v>
      </c>
      <c r="I1160">
        <v>2</v>
      </c>
    </row>
    <row r="1161" spans="1:9" x14ac:dyDescent="0.55000000000000004">
      <c r="A1161">
        <v>40</v>
      </c>
      <c r="B1161" s="1" t="s">
        <v>499</v>
      </c>
      <c r="C1161" s="1" t="s">
        <v>3</v>
      </c>
      <c r="D1161">
        <v>4</v>
      </c>
      <c r="E1161" s="1" t="s">
        <v>331</v>
      </c>
      <c r="F1161">
        <v>4</v>
      </c>
      <c r="G1161" s="1" t="s">
        <v>376</v>
      </c>
      <c r="H1161" s="1" t="s">
        <v>29</v>
      </c>
      <c r="I1161">
        <v>2</v>
      </c>
    </row>
    <row r="1162" spans="1:9" x14ac:dyDescent="0.55000000000000004">
      <c r="A1162">
        <v>41</v>
      </c>
      <c r="B1162" s="1" t="s">
        <v>500</v>
      </c>
      <c r="C1162" s="1" t="s">
        <v>5</v>
      </c>
      <c r="D1162">
        <v>6</v>
      </c>
      <c r="E1162" s="1" t="s">
        <v>105</v>
      </c>
      <c r="F1162">
        <v>6</v>
      </c>
      <c r="G1162" s="1" t="s">
        <v>377</v>
      </c>
      <c r="H1162" s="1" t="s">
        <v>29</v>
      </c>
      <c r="I1162">
        <v>2</v>
      </c>
    </row>
    <row r="1163" spans="1:9" x14ac:dyDescent="0.55000000000000004">
      <c r="A1163">
        <v>41</v>
      </c>
      <c r="B1163" s="1" t="s">
        <v>500</v>
      </c>
      <c r="C1163" s="1" t="s">
        <v>5</v>
      </c>
      <c r="D1163">
        <v>6</v>
      </c>
      <c r="E1163" s="1" t="s">
        <v>108</v>
      </c>
      <c r="F1163">
        <v>6</v>
      </c>
      <c r="G1163" s="1" t="s">
        <v>377</v>
      </c>
      <c r="H1163" s="1" t="s">
        <v>29</v>
      </c>
      <c r="I1163">
        <v>2</v>
      </c>
    </row>
    <row r="1164" spans="1:9" x14ac:dyDescent="0.55000000000000004">
      <c r="A1164">
        <v>41</v>
      </c>
      <c r="B1164" s="1" t="s">
        <v>500</v>
      </c>
      <c r="C1164" s="1" t="s">
        <v>5</v>
      </c>
      <c r="D1164">
        <v>6</v>
      </c>
      <c r="E1164" s="1" t="s">
        <v>112</v>
      </c>
      <c r="F1164">
        <v>6</v>
      </c>
      <c r="G1164" s="1" t="s">
        <v>377</v>
      </c>
      <c r="H1164" s="1" t="s">
        <v>29</v>
      </c>
      <c r="I1164">
        <v>2</v>
      </c>
    </row>
    <row r="1165" spans="1:9" x14ac:dyDescent="0.55000000000000004">
      <c r="A1165">
        <v>41</v>
      </c>
      <c r="B1165" s="1" t="s">
        <v>500</v>
      </c>
      <c r="C1165" s="1" t="s">
        <v>5</v>
      </c>
      <c r="D1165">
        <v>6</v>
      </c>
      <c r="E1165" s="1" t="s">
        <v>116</v>
      </c>
      <c r="F1165">
        <v>6</v>
      </c>
      <c r="G1165" s="1" t="s">
        <v>377</v>
      </c>
      <c r="H1165" s="1" t="s">
        <v>29</v>
      </c>
      <c r="I1165">
        <v>2</v>
      </c>
    </row>
    <row r="1166" spans="1:9" x14ac:dyDescent="0.55000000000000004">
      <c r="A1166">
        <v>41</v>
      </c>
      <c r="B1166" s="1" t="s">
        <v>500</v>
      </c>
      <c r="C1166" s="1" t="s">
        <v>5</v>
      </c>
      <c r="D1166">
        <v>6</v>
      </c>
      <c r="E1166" s="1" t="s">
        <v>120</v>
      </c>
      <c r="F1166">
        <v>6</v>
      </c>
      <c r="G1166" s="1" t="s">
        <v>377</v>
      </c>
      <c r="H1166" s="1" t="s">
        <v>28</v>
      </c>
      <c r="I1166">
        <v>2</v>
      </c>
    </row>
    <row r="1167" spans="1:9" x14ac:dyDescent="0.55000000000000004">
      <c r="A1167">
        <v>41</v>
      </c>
      <c r="B1167" s="1" t="s">
        <v>500</v>
      </c>
      <c r="C1167" s="1" t="s">
        <v>5</v>
      </c>
      <c r="D1167">
        <v>6</v>
      </c>
      <c r="E1167" s="1" t="s">
        <v>123</v>
      </c>
      <c r="F1167">
        <v>6</v>
      </c>
      <c r="G1167" s="1" t="s">
        <v>376</v>
      </c>
      <c r="H1167" s="1" t="s">
        <v>28</v>
      </c>
      <c r="I1167">
        <v>2</v>
      </c>
    </row>
    <row r="1168" spans="1:9" x14ac:dyDescent="0.55000000000000004">
      <c r="A1168">
        <v>41</v>
      </c>
      <c r="B1168" s="1" t="s">
        <v>500</v>
      </c>
      <c r="C1168" s="1" t="s">
        <v>5</v>
      </c>
      <c r="D1168">
        <v>6</v>
      </c>
      <c r="E1168" s="1" t="s">
        <v>127</v>
      </c>
      <c r="F1168">
        <v>6</v>
      </c>
      <c r="G1168" s="1" t="s">
        <v>375</v>
      </c>
      <c r="H1168" s="1" t="s">
        <v>28</v>
      </c>
      <c r="I1168">
        <v>2</v>
      </c>
    </row>
    <row r="1169" spans="1:9" x14ac:dyDescent="0.55000000000000004">
      <c r="A1169">
        <v>41</v>
      </c>
      <c r="B1169" s="1" t="s">
        <v>500</v>
      </c>
      <c r="C1169" s="1" t="s">
        <v>5</v>
      </c>
      <c r="D1169">
        <v>6</v>
      </c>
      <c r="E1169" s="1" t="s">
        <v>131</v>
      </c>
      <c r="F1169">
        <v>6</v>
      </c>
      <c r="G1169" s="1" t="s">
        <v>375</v>
      </c>
      <c r="H1169" s="1" t="s">
        <v>29</v>
      </c>
      <c r="I1169">
        <v>2</v>
      </c>
    </row>
    <row r="1170" spans="1:9" x14ac:dyDescent="0.55000000000000004">
      <c r="A1170">
        <v>41</v>
      </c>
      <c r="B1170" s="1" t="s">
        <v>500</v>
      </c>
      <c r="C1170" s="1" t="s">
        <v>5</v>
      </c>
      <c r="D1170">
        <v>6</v>
      </c>
      <c r="E1170" s="1" t="s">
        <v>135</v>
      </c>
      <c r="F1170">
        <v>6</v>
      </c>
      <c r="G1170" s="1" t="s">
        <v>375</v>
      </c>
      <c r="H1170" s="1" t="s">
        <v>28</v>
      </c>
      <c r="I1170">
        <v>2</v>
      </c>
    </row>
    <row r="1171" spans="1:9" x14ac:dyDescent="0.55000000000000004">
      <c r="A1171">
        <v>41</v>
      </c>
      <c r="B1171" s="1" t="s">
        <v>500</v>
      </c>
      <c r="C1171" s="1" t="s">
        <v>5</v>
      </c>
      <c r="D1171">
        <v>6</v>
      </c>
      <c r="E1171" s="1" t="s">
        <v>139</v>
      </c>
      <c r="F1171">
        <v>6</v>
      </c>
      <c r="G1171" s="1" t="s">
        <v>376</v>
      </c>
      <c r="H1171" s="1" t="s">
        <v>28</v>
      </c>
      <c r="I1171">
        <v>2</v>
      </c>
    </row>
    <row r="1172" spans="1:9" x14ac:dyDescent="0.55000000000000004">
      <c r="A1172">
        <v>41</v>
      </c>
      <c r="B1172" s="1" t="s">
        <v>500</v>
      </c>
      <c r="C1172" s="1" t="s">
        <v>5</v>
      </c>
      <c r="D1172">
        <v>6</v>
      </c>
      <c r="E1172" s="1" t="s">
        <v>141</v>
      </c>
      <c r="F1172">
        <v>6</v>
      </c>
      <c r="G1172" s="1" t="s">
        <v>376</v>
      </c>
      <c r="H1172" s="1" t="s">
        <v>29</v>
      </c>
      <c r="I1172">
        <v>2</v>
      </c>
    </row>
    <row r="1173" spans="1:9" x14ac:dyDescent="0.55000000000000004">
      <c r="A1173">
        <v>41</v>
      </c>
      <c r="B1173" s="1" t="s">
        <v>500</v>
      </c>
      <c r="C1173" s="1" t="s">
        <v>5</v>
      </c>
      <c r="D1173">
        <v>6</v>
      </c>
      <c r="E1173" s="1" t="s">
        <v>145</v>
      </c>
      <c r="F1173">
        <v>6</v>
      </c>
      <c r="G1173" s="1" t="s">
        <v>376</v>
      </c>
      <c r="H1173" s="1" t="s">
        <v>28</v>
      </c>
      <c r="I1173">
        <v>2</v>
      </c>
    </row>
    <row r="1174" spans="1:9" x14ac:dyDescent="0.55000000000000004">
      <c r="A1174">
        <v>41</v>
      </c>
      <c r="B1174" s="1" t="s">
        <v>500</v>
      </c>
      <c r="C1174" s="1" t="s">
        <v>5</v>
      </c>
      <c r="D1174">
        <v>6</v>
      </c>
      <c r="E1174" s="1" t="s">
        <v>147</v>
      </c>
      <c r="F1174">
        <v>3</v>
      </c>
      <c r="G1174" s="1" t="s">
        <v>376</v>
      </c>
      <c r="H1174" s="1" t="s">
        <v>28</v>
      </c>
      <c r="I1174">
        <v>2</v>
      </c>
    </row>
    <row r="1175" spans="1:9" x14ac:dyDescent="0.55000000000000004">
      <c r="A1175">
        <v>41</v>
      </c>
      <c r="B1175" s="1" t="s">
        <v>500</v>
      </c>
      <c r="C1175" s="1" t="s">
        <v>5</v>
      </c>
      <c r="D1175">
        <v>6</v>
      </c>
      <c r="E1175" s="1" t="s">
        <v>214</v>
      </c>
      <c r="F1175">
        <v>6</v>
      </c>
      <c r="G1175" s="1" t="s">
        <v>377</v>
      </c>
      <c r="H1175" s="1" t="s">
        <v>29</v>
      </c>
      <c r="I1175">
        <v>2</v>
      </c>
    </row>
    <row r="1176" spans="1:9" x14ac:dyDescent="0.55000000000000004">
      <c r="A1176">
        <v>41</v>
      </c>
      <c r="B1176" s="1" t="s">
        <v>500</v>
      </c>
      <c r="C1176" s="1" t="s">
        <v>5</v>
      </c>
      <c r="D1176">
        <v>6</v>
      </c>
      <c r="E1176" s="1" t="s">
        <v>217</v>
      </c>
      <c r="F1176">
        <v>1</v>
      </c>
      <c r="G1176" s="1" t="s">
        <v>377</v>
      </c>
      <c r="H1176" s="1" t="s">
        <v>29</v>
      </c>
      <c r="I1176">
        <v>2</v>
      </c>
    </row>
    <row r="1177" spans="1:9" x14ac:dyDescent="0.55000000000000004">
      <c r="A1177">
        <v>41</v>
      </c>
      <c r="B1177" s="1" t="s">
        <v>500</v>
      </c>
      <c r="C1177" s="1" t="s">
        <v>5</v>
      </c>
      <c r="D1177">
        <v>6</v>
      </c>
      <c r="E1177" s="1" t="s">
        <v>220</v>
      </c>
      <c r="F1177">
        <v>6</v>
      </c>
      <c r="G1177" s="1" t="s">
        <v>377</v>
      </c>
      <c r="H1177" s="1" t="s">
        <v>29</v>
      </c>
      <c r="I1177">
        <v>2</v>
      </c>
    </row>
    <row r="1178" spans="1:9" x14ac:dyDescent="0.55000000000000004">
      <c r="A1178">
        <v>41</v>
      </c>
      <c r="B1178" s="1" t="s">
        <v>500</v>
      </c>
      <c r="C1178" s="1" t="s">
        <v>5</v>
      </c>
      <c r="D1178">
        <v>6</v>
      </c>
      <c r="E1178" s="1" t="s">
        <v>223</v>
      </c>
      <c r="F1178">
        <v>6</v>
      </c>
      <c r="G1178" s="1" t="s">
        <v>376</v>
      </c>
      <c r="H1178" s="1" t="s">
        <v>29</v>
      </c>
      <c r="I1178">
        <v>2</v>
      </c>
    </row>
    <row r="1179" spans="1:9" x14ac:dyDescent="0.55000000000000004">
      <c r="A1179">
        <v>41</v>
      </c>
      <c r="B1179" s="1" t="s">
        <v>500</v>
      </c>
      <c r="C1179" s="1" t="s">
        <v>5</v>
      </c>
      <c r="D1179">
        <v>6</v>
      </c>
      <c r="E1179" s="1" t="s">
        <v>226</v>
      </c>
      <c r="F1179">
        <v>6</v>
      </c>
      <c r="G1179" s="1" t="s">
        <v>377</v>
      </c>
      <c r="H1179" s="1" t="s">
        <v>28</v>
      </c>
      <c r="I1179">
        <v>2</v>
      </c>
    </row>
    <row r="1180" spans="1:9" x14ac:dyDescent="0.55000000000000004">
      <c r="A1180">
        <v>41</v>
      </c>
      <c r="B1180" s="1" t="s">
        <v>500</v>
      </c>
      <c r="C1180" s="1" t="s">
        <v>5</v>
      </c>
      <c r="D1180">
        <v>6</v>
      </c>
      <c r="E1180" s="1" t="s">
        <v>229</v>
      </c>
      <c r="F1180">
        <v>6</v>
      </c>
      <c r="G1180" s="1" t="s">
        <v>376</v>
      </c>
      <c r="H1180" s="1" t="s">
        <v>28</v>
      </c>
      <c r="I1180">
        <v>2</v>
      </c>
    </row>
    <row r="1181" spans="1:9" x14ac:dyDescent="0.55000000000000004">
      <c r="A1181">
        <v>41</v>
      </c>
      <c r="B1181" s="1" t="s">
        <v>500</v>
      </c>
      <c r="C1181" s="1" t="s">
        <v>5</v>
      </c>
      <c r="D1181">
        <v>6</v>
      </c>
      <c r="E1181" s="1" t="s">
        <v>231</v>
      </c>
      <c r="F1181">
        <v>6</v>
      </c>
      <c r="G1181" s="1" t="s">
        <v>375</v>
      </c>
      <c r="H1181" s="1" t="s">
        <v>29</v>
      </c>
      <c r="I1181">
        <v>2</v>
      </c>
    </row>
    <row r="1182" spans="1:9" x14ac:dyDescent="0.55000000000000004">
      <c r="A1182">
        <v>41</v>
      </c>
      <c r="B1182" s="1" t="s">
        <v>500</v>
      </c>
      <c r="C1182" s="1" t="s">
        <v>5</v>
      </c>
      <c r="D1182">
        <v>6</v>
      </c>
      <c r="E1182" s="1" t="s">
        <v>286</v>
      </c>
      <c r="F1182">
        <v>6</v>
      </c>
      <c r="G1182" s="1" t="s">
        <v>375</v>
      </c>
      <c r="H1182" s="1" t="s">
        <v>28</v>
      </c>
      <c r="I1182">
        <v>2</v>
      </c>
    </row>
    <row r="1183" spans="1:9" x14ac:dyDescent="0.55000000000000004">
      <c r="A1183">
        <v>41</v>
      </c>
      <c r="B1183" s="1" t="s">
        <v>500</v>
      </c>
      <c r="C1183" s="1" t="s">
        <v>5</v>
      </c>
      <c r="D1183">
        <v>6</v>
      </c>
      <c r="E1183" s="1" t="s">
        <v>290</v>
      </c>
      <c r="F1183">
        <v>5</v>
      </c>
      <c r="G1183" s="1" t="s">
        <v>375</v>
      </c>
      <c r="H1183" s="1" t="s">
        <v>28</v>
      </c>
      <c r="I1183">
        <v>2</v>
      </c>
    </row>
    <row r="1184" spans="1:9" x14ac:dyDescent="0.55000000000000004">
      <c r="A1184">
        <v>41</v>
      </c>
      <c r="B1184" s="1" t="s">
        <v>500</v>
      </c>
      <c r="C1184" s="1" t="s">
        <v>5</v>
      </c>
      <c r="D1184">
        <v>6</v>
      </c>
      <c r="E1184" s="1" t="s">
        <v>294</v>
      </c>
      <c r="F1184">
        <v>6</v>
      </c>
      <c r="G1184" s="1" t="s">
        <v>376</v>
      </c>
      <c r="H1184" s="1" t="s">
        <v>28</v>
      </c>
      <c r="I1184">
        <v>2</v>
      </c>
    </row>
    <row r="1185" spans="1:9" x14ac:dyDescent="0.55000000000000004">
      <c r="A1185">
        <v>41</v>
      </c>
      <c r="B1185" s="1" t="s">
        <v>500</v>
      </c>
      <c r="C1185" s="1" t="s">
        <v>5</v>
      </c>
      <c r="D1185">
        <v>6</v>
      </c>
      <c r="E1185" s="1" t="s">
        <v>295</v>
      </c>
      <c r="F1185">
        <v>6</v>
      </c>
      <c r="G1185" s="1" t="s">
        <v>376</v>
      </c>
      <c r="H1185" s="1" t="s">
        <v>28</v>
      </c>
      <c r="I1185">
        <v>2</v>
      </c>
    </row>
    <row r="1186" spans="1:9" x14ac:dyDescent="0.55000000000000004">
      <c r="A1186">
        <v>41</v>
      </c>
      <c r="B1186" s="1" t="s">
        <v>500</v>
      </c>
      <c r="C1186" s="1" t="s">
        <v>5</v>
      </c>
      <c r="D1186">
        <v>6</v>
      </c>
      <c r="E1186" s="1" t="s">
        <v>317</v>
      </c>
      <c r="F1186">
        <v>6</v>
      </c>
      <c r="G1186" s="1" t="s">
        <v>377</v>
      </c>
      <c r="H1186" s="1" t="s">
        <v>29</v>
      </c>
      <c r="I1186">
        <v>2</v>
      </c>
    </row>
    <row r="1187" spans="1:9" x14ac:dyDescent="0.55000000000000004">
      <c r="A1187">
        <v>41</v>
      </c>
      <c r="B1187" s="1" t="s">
        <v>500</v>
      </c>
      <c r="C1187" s="1" t="s">
        <v>5</v>
      </c>
      <c r="D1187">
        <v>6</v>
      </c>
      <c r="E1187" s="1" t="s">
        <v>320</v>
      </c>
      <c r="F1187">
        <v>6</v>
      </c>
      <c r="G1187" s="1" t="s">
        <v>377</v>
      </c>
      <c r="H1187" s="1" t="s">
        <v>28</v>
      </c>
      <c r="I1187">
        <v>2</v>
      </c>
    </row>
    <row r="1188" spans="1:9" x14ac:dyDescent="0.55000000000000004">
      <c r="A1188">
        <v>41</v>
      </c>
      <c r="B1188" s="1" t="s">
        <v>500</v>
      </c>
      <c r="C1188" s="1" t="s">
        <v>5</v>
      </c>
      <c r="D1188">
        <v>6</v>
      </c>
      <c r="E1188" s="1" t="s">
        <v>323</v>
      </c>
      <c r="F1188">
        <v>6</v>
      </c>
      <c r="G1188" s="1" t="s">
        <v>376</v>
      </c>
      <c r="H1188" s="1" t="s">
        <v>29</v>
      </c>
      <c r="I1188">
        <v>2</v>
      </c>
    </row>
    <row r="1189" spans="1:9" x14ac:dyDescent="0.55000000000000004">
      <c r="A1189">
        <v>41</v>
      </c>
      <c r="B1189" s="1" t="s">
        <v>500</v>
      </c>
      <c r="C1189" s="1" t="s">
        <v>5</v>
      </c>
      <c r="D1189">
        <v>6</v>
      </c>
      <c r="E1189" s="1" t="s">
        <v>327</v>
      </c>
      <c r="F1189">
        <v>6</v>
      </c>
      <c r="G1189" s="1" t="s">
        <v>376</v>
      </c>
      <c r="H1189" s="1" t="s">
        <v>29</v>
      </c>
      <c r="I1189">
        <v>2</v>
      </c>
    </row>
    <row r="1190" spans="1:9" x14ac:dyDescent="0.55000000000000004">
      <c r="A1190">
        <v>41</v>
      </c>
      <c r="B1190" s="1" t="s">
        <v>500</v>
      </c>
      <c r="C1190" s="1" t="s">
        <v>5</v>
      </c>
      <c r="D1190">
        <v>6</v>
      </c>
      <c r="E1190" s="1" t="s">
        <v>331</v>
      </c>
      <c r="F1190">
        <v>6</v>
      </c>
      <c r="G1190" s="1" t="s">
        <v>376</v>
      </c>
      <c r="H1190" s="1" t="s">
        <v>29</v>
      </c>
      <c r="I1190">
        <v>2</v>
      </c>
    </row>
    <row r="1191" spans="1:9" x14ac:dyDescent="0.55000000000000004">
      <c r="A1191">
        <v>42</v>
      </c>
      <c r="B1191" s="1" t="s">
        <v>501</v>
      </c>
      <c r="C1191" s="1" t="s">
        <v>2</v>
      </c>
      <c r="D1191">
        <v>1</v>
      </c>
      <c r="E1191" s="1" t="s">
        <v>105</v>
      </c>
      <c r="F1191">
        <v>1</v>
      </c>
      <c r="G1191" s="1" t="s">
        <v>377</v>
      </c>
      <c r="H1191" s="1" t="s">
        <v>29</v>
      </c>
      <c r="I1191">
        <v>2</v>
      </c>
    </row>
    <row r="1192" spans="1:9" x14ac:dyDescent="0.55000000000000004">
      <c r="A1192">
        <v>42</v>
      </c>
      <c r="B1192" s="1" t="s">
        <v>501</v>
      </c>
      <c r="C1192" s="1" t="s">
        <v>2</v>
      </c>
      <c r="D1192">
        <v>1</v>
      </c>
      <c r="E1192" s="1" t="s">
        <v>108</v>
      </c>
      <c r="F1192">
        <v>1</v>
      </c>
      <c r="G1192" s="1" t="s">
        <v>377</v>
      </c>
      <c r="H1192" s="1" t="s">
        <v>29</v>
      </c>
      <c r="I1192">
        <v>2</v>
      </c>
    </row>
    <row r="1193" spans="1:9" x14ac:dyDescent="0.55000000000000004">
      <c r="A1193">
        <v>42</v>
      </c>
      <c r="B1193" s="1" t="s">
        <v>501</v>
      </c>
      <c r="C1193" s="1" t="s">
        <v>2</v>
      </c>
      <c r="D1193">
        <v>1</v>
      </c>
      <c r="E1193" s="1" t="s">
        <v>112</v>
      </c>
      <c r="F1193">
        <v>1</v>
      </c>
      <c r="G1193" s="1" t="s">
        <v>377</v>
      </c>
      <c r="H1193" s="1" t="s">
        <v>29</v>
      </c>
      <c r="I1193">
        <v>2</v>
      </c>
    </row>
    <row r="1194" spans="1:9" x14ac:dyDescent="0.55000000000000004">
      <c r="A1194">
        <v>42</v>
      </c>
      <c r="B1194" s="1" t="s">
        <v>501</v>
      </c>
      <c r="C1194" s="1" t="s">
        <v>2</v>
      </c>
      <c r="D1194">
        <v>1</v>
      </c>
      <c r="E1194" s="1" t="s">
        <v>116</v>
      </c>
      <c r="F1194">
        <v>1</v>
      </c>
      <c r="G1194" s="1" t="s">
        <v>377</v>
      </c>
      <c r="H1194" s="1" t="s">
        <v>29</v>
      </c>
      <c r="I1194">
        <v>2</v>
      </c>
    </row>
    <row r="1195" spans="1:9" x14ac:dyDescent="0.55000000000000004">
      <c r="A1195">
        <v>42</v>
      </c>
      <c r="B1195" s="1" t="s">
        <v>501</v>
      </c>
      <c r="C1195" s="1" t="s">
        <v>2</v>
      </c>
      <c r="D1195">
        <v>1</v>
      </c>
      <c r="E1195" s="1" t="s">
        <v>120</v>
      </c>
      <c r="F1195">
        <v>1</v>
      </c>
      <c r="G1195" s="1" t="s">
        <v>377</v>
      </c>
      <c r="H1195" s="1" t="s">
        <v>28</v>
      </c>
      <c r="I1195">
        <v>2</v>
      </c>
    </row>
    <row r="1196" spans="1:9" x14ac:dyDescent="0.55000000000000004">
      <c r="A1196">
        <v>42</v>
      </c>
      <c r="B1196" s="1" t="s">
        <v>501</v>
      </c>
      <c r="C1196" s="1" t="s">
        <v>2</v>
      </c>
      <c r="D1196">
        <v>1</v>
      </c>
      <c r="E1196" s="1" t="s">
        <v>123</v>
      </c>
      <c r="F1196">
        <v>1</v>
      </c>
      <c r="G1196" s="1" t="s">
        <v>376</v>
      </c>
      <c r="H1196" s="1" t="s">
        <v>28</v>
      </c>
      <c r="I1196">
        <v>2</v>
      </c>
    </row>
    <row r="1197" spans="1:9" x14ac:dyDescent="0.55000000000000004">
      <c r="A1197">
        <v>42</v>
      </c>
      <c r="B1197" s="1" t="s">
        <v>501</v>
      </c>
      <c r="C1197" s="1" t="s">
        <v>2</v>
      </c>
      <c r="D1197">
        <v>1</v>
      </c>
      <c r="E1197" s="1" t="s">
        <v>127</v>
      </c>
      <c r="F1197">
        <v>5</v>
      </c>
      <c r="G1197" s="1" t="s">
        <v>375</v>
      </c>
      <c r="H1197" s="1" t="s">
        <v>28</v>
      </c>
      <c r="I1197">
        <v>2</v>
      </c>
    </row>
    <row r="1198" spans="1:9" x14ac:dyDescent="0.55000000000000004">
      <c r="A1198">
        <v>42</v>
      </c>
      <c r="B1198" s="1" t="s">
        <v>501</v>
      </c>
      <c r="C1198" s="1" t="s">
        <v>2</v>
      </c>
      <c r="D1198">
        <v>1</v>
      </c>
      <c r="E1198" s="1" t="s">
        <v>131</v>
      </c>
      <c r="F1198">
        <v>1</v>
      </c>
      <c r="G1198" s="1" t="s">
        <v>375</v>
      </c>
      <c r="H1198" s="1" t="s">
        <v>29</v>
      </c>
      <c r="I1198">
        <v>2</v>
      </c>
    </row>
    <row r="1199" spans="1:9" x14ac:dyDescent="0.55000000000000004">
      <c r="A1199">
        <v>42</v>
      </c>
      <c r="B1199" s="1" t="s">
        <v>501</v>
      </c>
      <c r="C1199" s="1" t="s">
        <v>2</v>
      </c>
      <c r="D1199">
        <v>1</v>
      </c>
      <c r="E1199" s="1" t="s">
        <v>135</v>
      </c>
      <c r="F1199">
        <v>1</v>
      </c>
      <c r="G1199" s="1" t="s">
        <v>375</v>
      </c>
      <c r="H1199" s="1" t="s">
        <v>28</v>
      </c>
      <c r="I1199">
        <v>2</v>
      </c>
    </row>
    <row r="1200" spans="1:9" x14ac:dyDescent="0.55000000000000004">
      <c r="A1200">
        <v>42</v>
      </c>
      <c r="B1200" s="1" t="s">
        <v>501</v>
      </c>
      <c r="C1200" s="1" t="s">
        <v>2</v>
      </c>
      <c r="D1200">
        <v>1</v>
      </c>
      <c r="E1200" s="1" t="s">
        <v>139</v>
      </c>
      <c r="F1200">
        <v>1</v>
      </c>
      <c r="G1200" s="1" t="s">
        <v>376</v>
      </c>
      <c r="H1200" s="1" t="s">
        <v>28</v>
      </c>
      <c r="I1200">
        <v>2</v>
      </c>
    </row>
    <row r="1201" spans="1:9" x14ac:dyDescent="0.55000000000000004">
      <c r="A1201">
        <v>42</v>
      </c>
      <c r="B1201" s="1" t="s">
        <v>501</v>
      </c>
      <c r="C1201" s="1" t="s">
        <v>2</v>
      </c>
      <c r="D1201">
        <v>1</v>
      </c>
      <c r="E1201" s="1" t="s">
        <v>141</v>
      </c>
      <c r="F1201">
        <v>3</v>
      </c>
      <c r="G1201" s="1" t="s">
        <v>376</v>
      </c>
      <c r="H1201" s="1" t="s">
        <v>29</v>
      </c>
      <c r="I1201">
        <v>2</v>
      </c>
    </row>
    <row r="1202" spans="1:9" x14ac:dyDescent="0.55000000000000004">
      <c r="A1202">
        <v>42</v>
      </c>
      <c r="B1202" s="1" t="s">
        <v>501</v>
      </c>
      <c r="C1202" s="1" t="s">
        <v>2</v>
      </c>
      <c r="D1202">
        <v>1</v>
      </c>
      <c r="E1202" s="1" t="s">
        <v>145</v>
      </c>
      <c r="F1202">
        <v>1</v>
      </c>
      <c r="G1202" s="1" t="s">
        <v>376</v>
      </c>
      <c r="H1202" s="1" t="s">
        <v>28</v>
      </c>
      <c r="I1202">
        <v>2</v>
      </c>
    </row>
    <row r="1203" spans="1:9" x14ac:dyDescent="0.55000000000000004">
      <c r="A1203">
        <v>42</v>
      </c>
      <c r="B1203" s="1" t="s">
        <v>501</v>
      </c>
      <c r="C1203" s="1" t="s">
        <v>2</v>
      </c>
      <c r="D1203">
        <v>1</v>
      </c>
      <c r="E1203" s="1" t="s">
        <v>147</v>
      </c>
      <c r="F1203">
        <v>1</v>
      </c>
      <c r="G1203" s="1" t="s">
        <v>376</v>
      </c>
      <c r="H1203" s="1" t="s">
        <v>28</v>
      </c>
      <c r="I1203">
        <v>2</v>
      </c>
    </row>
    <row r="1204" spans="1:9" x14ac:dyDescent="0.55000000000000004">
      <c r="A1204">
        <v>42</v>
      </c>
      <c r="B1204" s="1" t="s">
        <v>501</v>
      </c>
      <c r="C1204" s="1" t="s">
        <v>2</v>
      </c>
      <c r="D1204">
        <v>1</v>
      </c>
      <c r="E1204" s="1" t="s">
        <v>214</v>
      </c>
      <c r="F1204">
        <v>1</v>
      </c>
      <c r="G1204" s="1" t="s">
        <v>377</v>
      </c>
      <c r="H1204" s="1" t="s">
        <v>29</v>
      </c>
      <c r="I1204">
        <v>2</v>
      </c>
    </row>
    <row r="1205" spans="1:9" x14ac:dyDescent="0.55000000000000004">
      <c r="A1205">
        <v>42</v>
      </c>
      <c r="B1205" s="1" t="s">
        <v>501</v>
      </c>
      <c r="C1205" s="1" t="s">
        <v>2</v>
      </c>
      <c r="D1205">
        <v>1</v>
      </c>
      <c r="E1205" s="1" t="s">
        <v>217</v>
      </c>
      <c r="F1205">
        <v>1</v>
      </c>
      <c r="G1205" s="1" t="s">
        <v>377</v>
      </c>
      <c r="H1205" s="1" t="s">
        <v>29</v>
      </c>
      <c r="I1205">
        <v>2</v>
      </c>
    </row>
    <row r="1206" spans="1:9" x14ac:dyDescent="0.55000000000000004">
      <c r="A1206">
        <v>42</v>
      </c>
      <c r="B1206" s="1" t="s">
        <v>501</v>
      </c>
      <c r="C1206" s="1" t="s">
        <v>2</v>
      </c>
      <c r="D1206">
        <v>1</v>
      </c>
      <c r="E1206" s="1" t="s">
        <v>220</v>
      </c>
      <c r="F1206">
        <v>1</v>
      </c>
      <c r="G1206" s="1" t="s">
        <v>377</v>
      </c>
      <c r="H1206" s="1" t="s">
        <v>29</v>
      </c>
      <c r="I1206">
        <v>2</v>
      </c>
    </row>
    <row r="1207" spans="1:9" x14ac:dyDescent="0.55000000000000004">
      <c r="A1207">
        <v>42</v>
      </c>
      <c r="B1207" s="1" t="s">
        <v>501</v>
      </c>
      <c r="C1207" s="1" t="s">
        <v>2</v>
      </c>
      <c r="D1207">
        <v>1</v>
      </c>
      <c r="E1207" s="1" t="s">
        <v>223</v>
      </c>
      <c r="F1207">
        <v>1</v>
      </c>
      <c r="G1207" s="1" t="s">
        <v>376</v>
      </c>
      <c r="H1207" s="1" t="s">
        <v>29</v>
      </c>
      <c r="I1207">
        <v>2</v>
      </c>
    </row>
    <row r="1208" spans="1:9" x14ac:dyDescent="0.55000000000000004">
      <c r="A1208">
        <v>42</v>
      </c>
      <c r="B1208" s="1" t="s">
        <v>501</v>
      </c>
      <c r="C1208" s="1" t="s">
        <v>2</v>
      </c>
      <c r="D1208">
        <v>1</v>
      </c>
      <c r="E1208" s="1" t="s">
        <v>226</v>
      </c>
      <c r="F1208">
        <v>1</v>
      </c>
      <c r="G1208" s="1" t="s">
        <v>377</v>
      </c>
      <c r="H1208" s="1" t="s">
        <v>28</v>
      </c>
      <c r="I1208">
        <v>2</v>
      </c>
    </row>
    <row r="1209" spans="1:9" x14ac:dyDescent="0.55000000000000004">
      <c r="A1209">
        <v>42</v>
      </c>
      <c r="B1209" s="1" t="s">
        <v>501</v>
      </c>
      <c r="C1209" s="1" t="s">
        <v>2</v>
      </c>
      <c r="D1209">
        <v>1</v>
      </c>
      <c r="E1209" s="1" t="s">
        <v>229</v>
      </c>
      <c r="F1209">
        <v>7</v>
      </c>
      <c r="G1209" s="1" t="s">
        <v>376</v>
      </c>
      <c r="H1209" s="1" t="s">
        <v>28</v>
      </c>
      <c r="I1209">
        <v>2</v>
      </c>
    </row>
    <row r="1210" spans="1:9" x14ac:dyDescent="0.55000000000000004">
      <c r="A1210">
        <v>42</v>
      </c>
      <c r="B1210" s="1" t="s">
        <v>501</v>
      </c>
      <c r="C1210" s="1" t="s">
        <v>2</v>
      </c>
      <c r="D1210">
        <v>1</v>
      </c>
      <c r="E1210" s="1" t="s">
        <v>231</v>
      </c>
      <c r="F1210">
        <v>1</v>
      </c>
      <c r="G1210" s="1" t="s">
        <v>375</v>
      </c>
      <c r="H1210" s="1" t="s">
        <v>29</v>
      </c>
      <c r="I1210">
        <v>2</v>
      </c>
    </row>
    <row r="1211" spans="1:9" x14ac:dyDescent="0.55000000000000004">
      <c r="A1211">
        <v>42</v>
      </c>
      <c r="B1211" s="1" t="s">
        <v>501</v>
      </c>
      <c r="C1211" s="1" t="s">
        <v>2</v>
      </c>
      <c r="D1211">
        <v>1</v>
      </c>
      <c r="E1211" s="1" t="s">
        <v>286</v>
      </c>
      <c r="F1211">
        <v>1</v>
      </c>
      <c r="G1211" s="1" t="s">
        <v>375</v>
      </c>
      <c r="H1211" s="1" t="s">
        <v>28</v>
      </c>
      <c r="I1211">
        <v>2</v>
      </c>
    </row>
    <row r="1212" spans="1:9" x14ac:dyDescent="0.55000000000000004">
      <c r="A1212">
        <v>42</v>
      </c>
      <c r="B1212" s="1" t="s">
        <v>501</v>
      </c>
      <c r="C1212" s="1" t="s">
        <v>2</v>
      </c>
      <c r="D1212">
        <v>1</v>
      </c>
      <c r="E1212" s="1" t="s">
        <v>290</v>
      </c>
      <c r="F1212">
        <v>1</v>
      </c>
      <c r="G1212" s="1" t="s">
        <v>375</v>
      </c>
      <c r="H1212" s="1" t="s">
        <v>28</v>
      </c>
      <c r="I1212">
        <v>2</v>
      </c>
    </row>
    <row r="1213" spans="1:9" x14ac:dyDescent="0.55000000000000004">
      <c r="A1213">
        <v>42</v>
      </c>
      <c r="B1213" s="1" t="s">
        <v>501</v>
      </c>
      <c r="C1213" s="1" t="s">
        <v>2</v>
      </c>
      <c r="D1213">
        <v>1</v>
      </c>
      <c r="E1213" s="1" t="s">
        <v>294</v>
      </c>
      <c r="F1213">
        <v>1</v>
      </c>
      <c r="G1213" s="1" t="s">
        <v>376</v>
      </c>
      <c r="H1213" s="1" t="s">
        <v>28</v>
      </c>
      <c r="I1213">
        <v>2</v>
      </c>
    </row>
    <row r="1214" spans="1:9" x14ac:dyDescent="0.55000000000000004">
      <c r="A1214">
        <v>42</v>
      </c>
      <c r="B1214" s="1" t="s">
        <v>501</v>
      </c>
      <c r="C1214" s="1" t="s">
        <v>2</v>
      </c>
      <c r="D1214">
        <v>1</v>
      </c>
      <c r="E1214" s="1" t="s">
        <v>295</v>
      </c>
      <c r="F1214">
        <v>5</v>
      </c>
      <c r="G1214" s="1" t="s">
        <v>376</v>
      </c>
      <c r="H1214" s="1" t="s">
        <v>28</v>
      </c>
      <c r="I1214">
        <v>2</v>
      </c>
    </row>
    <row r="1215" spans="1:9" x14ac:dyDescent="0.55000000000000004">
      <c r="A1215">
        <v>42</v>
      </c>
      <c r="B1215" s="1" t="s">
        <v>501</v>
      </c>
      <c r="C1215" s="1" t="s">
        <v>2</v>
      </c>
      <c r="D1215">
        <v>1</v>
      </c>
      <c r="E1215" s="1" t="s">
        <v>317</v>
      </c>
      <c r="F1215">
        <v>1</v>
      </c>
      <c r="G1215" s="1" t="s">
        <v>377</v>
      </c>
      <c r="H1215" s="1" t="s">
        <v>29</v>
      </c>
      <c r="I1215">
        <v>2</v>
      </c>
    </row>
    <row r="1216" spans="1:9" x14ac:dyDescent="0.55000000000000004">
      <c r="A1216">
        <v>42</v>
      </c>
      <c r="B1216" s="1" t="s">
        <v>501</v>
      </c>
      <c r="C1216" s="1" t="s">
        <v>2</v>
      </c>
      <c r="D1216">
        <v>1</v>
      </c>
      <c r="E1216" s="1" t="s">
        <v>320</v>
      </c>
      <c r="F1216">
        <v>1</v>
      </c>
      <c r="G1216" s="1" t="s">
        <v>377</v>
      </c>
      <c r="H1216" s="1" t="s">
        <v>28</v>
      </c>
      <c r="I1216">
        <v>2</v>
      </c>
    </row>
    <row r="1217" spans="1:9" x14ac:dyDescent="0.55000000000000004">
      <c r="A1217">
        <v>42</v>
      </c>
      <c r="B1217" s="1" t="s">
        <v>501</v>
      </c>
      <c r="C1217" s="1" t="s">
        <v>2</v>
      </c>
      <c r="D1217">
        <v>1</v>
      </c>
      <c r="E1217" s="1" t="s">
        <v>323</v>
      </c>
      <c r="F1217">
        <v>5</v>
      </c>
      <c r="G1217" s="1" t="s">
        <v>376</v>
      </c>
      <c r="H1217" s="1" t="s">
        <v>29</v>
      </c>
      <c r="I1217">
        <v>2</v>
      </c>
    </row>
    <row r="1218" spans="1:9" x14ac:dyDescent="0.55000000000000004">
      <c r="A1218">
        <v>42</v>
      </c>
      <c r="B1218" s="1" t="s">
        <v>501</v>
      </c>
      <c r="C1218" s="1" t="s">
        <v>2</v>
      </c>
      <c r="D1218">
        <v>1</v>
      </c>
      <c r="E1218" s="1" t="s">
        <v>327</v>
      </c>
      <c r="F1218">
        <v>1</v>
      </c>
      <c r="G1218" s="1" t="s">
        <v>376</v>
      </c>
      <c r="H1218" s="1" t="s">
        <v>29</v>
      </c>
      <c r="I1218">
        <v>2</v>
      </c>
    </row>
    <row r="1219" spans="1:9" x14ac:dyDescent="0.55000000000000004">
      <c r="A1219">
        <v>42</v>
      </c>
      <c r="B1219" s="1" t="s">
        <v>501</v>
      </c>
      <c r="C1219" s="1" t="s">
        <v>2</v>
      </c>
      <c r="D1219">
        <v>1</v>
      </c>
      <c r="E1219" s="1" t="s">
        <v>331</v>
      </c>
      <c r="F1219">
        <v>1</v>
      </c>
      <c r="G1219" s="1" t="s">
        <v>376</v>
      </c>
      <c r="H1219" s="1" t="s">
        <v>29</v>
      </c>
      <c r="I1219">
        <v>2</v>
      </c>
    </row>
    <row r="1220" spans="1:9" x14ac:dyDescent="0.55000000000000004">
      <c r="A1220">
        <v>43</v>
      </c>
      <c r="B1220" s="1" t="s">
        <v>502</v>
      </c>
      <c r="C1220" s="1" t="s">
        <v>6</v>
      </c>
      <c r="D1220">
        <v>3</v>
      </c>
      <c r="E1220" s="1" t="s">
        <v>105</v>
      </c>
      <c r="F1220">
        <v>3</v>
      </c>
      <c r="G1220" s="1" t="s">
        <v>377</v>
      </c>
      <c r="H1220" s="1" t="s">
        <v>29</v>
      </c>
      <c r="I1220">
        <v>2</v>
      </c>
    </row>
    <row r="1221" spans="1:9" x14ac:dyDescent="0.55000000000000004">
      <c r="A1221">
        <v>43</v>
      </c>
      <c r="B1221" s="1" t="s">
        <v>502</v>
      </c>
      <c r="C1221" s="1" t="s">
        <v>6</v>
      </c>
      <c r="D1221">
        <v>3</v>
      </c>
      <c r="E1221" s="1" t="s">
        <v>108</v>
      </c>
      <c r="F1221">
        <v>3</v>
      </c>
      <c r="G1221" s="1" t="s">
        <v>377</v>
      </c>
      <c r="H1221" s="1" t="s">
        <v>29</v>
      </c>
      <c r="I1221">
        <v>2</v>
      </c>
    </row>
    <row r="1222" spans="1:9" x14ac:dyDescent="0.55000000000000004">
      <c r="A1222">
        <v>43</v>
      </c>
      <c r="B1222" s="1" t="s">
        <v>502</v>
      </c>
      <c r="C1222" s="1" t="s">
        <v>6</v>
      </c>
      <c r="D1222">
        <v>3</v>
      </c>
      <c r="E1222" s="1" t="s">
        <v>112</v>
      </c>
      <c r="F1222">
        <v>3</v>
      </c>
      <c r="G1222" s="1" t="s">
        <v>377</v>
      </c>
      <c r="H1222" s="1" t="s">
        <v>29</v>
      </c>
      <c r="I1222">
        <v>2</v>
      </c>
    </row>
    <row r="1223" spans="1:9" x14ac:dyDescent="0.55000000000000004">
      <c r="A1223">
        <v>43</v>
      </c>
      <c r="B1223" s="1" t="s">
        <v>502</v>
      </c>
      <c r="C1223" s="1" t="s">
        <v>6</v>
      </c>
      <c r="D1223">
        <v>3</v>
      </c>
      <c r="E1223" s="1" t="s">
        <v>116</v>
      </c>
      <c r="F1223">
        <v>3</v>
      </c>
      <c r="G1223" s="1" t="s">
        <v>377</v>
      </c>
      <c r="H1223" s="1" t="s">
        <v>29</v>
      </c>
      <c r="I1223">
        <v>2</v>
      </c>
    </row>
    <row r="1224" spans="1:9" x14ac:dyDescent="0.55000000000000004">
      <c r="A1224">
        <v>43</v>
      </c>
      <c r="B1224" s="1" t="s">
        <v>502</v>
      </c>
      <c r="C1224" s="1" t="s">
        <v>6</v>
      </c>
      <c r="D1224">
        <v>3</v>
      </c>
      <c r="E1224" s="1" t="s">
        <v>120</v>
      </c>
      <c r="F1224">
        <v>3</v>
      </c>
      <c r="G1224" s="1" t="s">
        <v>377</v>
      </c>
      <c r="H1224" s="1" t="s">
        <v>28</v>
      </c>
      <c r="I1224">
        <v>2</v>
      </c>
    </row>
    <row r="1225" spans="1:9" x14ac:dyDescent="0.55000000000000004">
      <c r="A1225">
        <v>43</v>
      </c>
      <c r="B1225" s="1" t="s">
        <v>502</v>
      </c>
      <c r="C1225" s="1" t="s">
        <v>6</v>
      </c>
      <c r="D1225">
        <v>3</v>
      </c>
      <c r="E1225" s="1" t="s">
        <v>123</v>
      </c>
      <c r="F1225">
        <v>0</v>
      </c>
      <c r="G1225" s="1" t="s">
        <v>376</v>
      </c>
      <c r="H1225" s="1" t="s">
        <v>28</v>
      </c>
      <c r="I1225">
        <v>2</v>
      </c>
    </row>
    <row r="1226" spans="1:9" x14ac:dyDescent="0.55000000000000004">
      <c r="A1226">
        <v>43</v>
      </c>
      <c r="B1226" s="1" t="s">
        <v>502</v>
      </c>
      <c r="C1226" s="1" t="s">
        <v>6</v>
      </c>
      <c r="D1226">
        <v>3</v>
      </c>
      <c r="E1226" s="1" t="s">
        <v>127</v>
      </c>
      <c r="F1226">
        <v>3</v>
      </c>
      <c r="G1226" s="1" t="s">
        <v>375</v>
      </c>
      <c r="H1226" s="1" t="s">
        <v>28</v>
      </c>
      <c r="I1226">
        <v>2</v>
      </c>
    </row>
    <row r="1227" spans="1:9" x14ac:dyDescent="0.55000000000000004">
      <c r="A1227">
        <v>43</v>
      </c>
      <c r="B1227" s="1" t="s">
        <v>502</v>
      </c>
      <c r="C1227" s="1" t="s">
        <v>6</v>
      </c>
      <c r="D1227">
        <v>3</v>
      </c>
      <c r="E1227" s="1" t="s">
        <v>131</v>
      </c>
      <c r="F1227">
        <v>3</v>
      </c>
      <c r="G1227" s="1" t="s">
        <v>375</v>
      </c>
      <c r="H1227" s="1" t="s">
        <v>29</v>
      </c>
      <c r="I1227">
        <v>2</v>
      </c>
    </row>
    <row r="1228" spans="1:9" x14ac:dyDescent="0.55000000000000004">
      <c r="A1228">
        <v>43</v>
      </c>
      <c r="B1228" s="1" t="s">
        <v>502</v>
      </c>
      <c r="C1228" s="1" t="s">
        <v>6</v>
      </c>
      <c r="D1228">
        <v>3</v>
      </c>
      <c r="E1228" s="1" t="s">
        <v>135</v>
      </c>
      <c r="F1228">
        <v>3</v>
      </c>
      <c r="G1228" s="1" t="s">
        <v>375</v>
      </c>
      <c r="H1228" s="1" t="s">
        <v>28</v>
      </c>
      <c r="I1228">
        <v>2</v>
      </c>
    </row>
    <row r="1229" spans="1:9" x14ac:dyDescent="0.55000000000000004">
      <c r="A1229">
        <v>43</v>
      </c>
      <c r="B1229" s="1" t="s">
        <v>502</v>
      </c>
      <c r="C1229" s="1" t="s">
        <v>6</v>
      </c>
      <c r="D1229">
        <v>3</v>
      </c>
      <c r="E1229" s="1" t="s">
        <v>139</v>
      </c>
      <c r="F1229">
        <v>3</v>
      </c>
      <c r="G1229" s="1" t="s">
        <v>376</v>
      </c>
      <c r="H1229" s="1" t="s">
        <v>28</v>
      </c>
      <c r="I1229">
        <v>2</v>
      </c>
    </row>
    <row r="1230" spans="1:9" x14ac:dyDescent="0.55000000000000004">
      <c r="A1230">
        <v>43</v>
      </c>
      <c r="B1230" s="1" t="s">
        <v>502</v>
      </c>
      <c r="C1230" s="1" t="s">
        <v>6</v>
      </c>
      <c r="D1230">
        <v>3</v>
      </c>
      <c r="E1230" s="1" t="s">
        <v>141</v>
      </c>
      <c r="F1230">
        <v>3</v>
      </c>
      <c r="G1230" s="1" t="s">
        <v>376</v>
      </c>
      <c r="H1230" s="1" t="s">
        <v>29</v>
      </c>
      <c r="I1230">
        <v>2</v>
      </c>
    </row>
    <row r="1231" spans="1:9" x14ac:dyDescent="0.55000000000000004">
      <c r="A1231">
        <v>43</v>
      </c>
      <c r="B1231" s="1" t="s">
        <v>502</v>
      </c>
      <c r="C1231" s="1" t="s">
        <v>6</v>
      </c>
      <c r="D1231">
        <v>3</v>
      </c>
      <c r="E1231" s="1" t="s">
        <v>145</v>
      </c>
      <c r="F1231">
        <v>3</v>
      </c>
      <c r="G1231" s="1" t="s">
        <v>376</v>
      </c>
      <c r="H1231" s="1" t="s">
        <v>28</v>
      </c>
      <c r="I1231">
        <v>2</v>
      </c>
    </row>
    <row r="1232" spans="1:9" x14ac:dyDescent="0.55000000000000004">
      <c r="A1232">
        <v>43</v>
      </c>
      <c r="B1232" s="1" t="s">
        <v>502</v>
      </c>
      <c r="C1232" s="1" t="s">
        <v>6</v>
      </c>
      <c r="D1232">
        <v>3</v>
      </c>
      <c r="E1232" s="1" t="s">
        <v>147</v>
      </c>
      <c r="F1232">
        <v>2</v>
      </c>
      <c r="G1232" s="1" t="s">
        <v>376</v>
      </c>
      <c r="H1232" s="1" t="s">
        <v>28</v>
      </c>
      <c r="I1232">
        <v>2</v>
      </c>
    </row>
    <row r="1233" spans="1:9" x14ac:dyDescent="0.55000000000000004">
      <c r="A1233">
        <v>43</v>
      </c>
      <c r="B1233" s="1" t="s">
        <v>502</v>
      </c>
      <c r="C1233" s="1" t="s">
        <v>6</v>
      </c>
      <c r="D1233">
        <v>3</v>
      </c>
      <c r="E1233" s="1" t="s">
        <v>214</v>
      </c>
      <c r="F1233">
        <v>3</v>
      </c>
      <c r="G1233" s="1" t="s">
        <v>377</v>
      </c>
      <c r="H1233" s="1" t="s">
        <v>29</v>
      </c>
      <c r="I1233">
        <v>2</v>
      </c>
    </row>
    <row r="1234" spans="1:9" x14ac:dyDescent="0.55000000000000004">
      <c r="A1234">
        <v>43</v>
      </c>
      <c r="B1234" s="1" t="s">
        <v>502</v>
      </c>
      <c r="C1234" s="1" t="s">
        <v>6</v>
      </c>
      <c r="D1234">
        <v>3</v>
      </c>
      <c r="E1234" s="1" t="s">
        <v>217</v>
      </c>
      <c r="F1234">
        <v>3</v>
      </c>
      <c r="G1234" s="1" t="s">
        <v>377</v>
      </c>
      <c r="H1234" s="1" t="s">
        <v>29</v>
      </c>
      <c r="I1234">
        <v>2</v>
      </c>
    </row>
    <row r="1235" spans="1:9" x14ac:dyDescent="0.55000000000000004">
      <c r="A1235">
        <v>43</v>
      </c>
      <c r="B1235" s="1" t="s">
        <v>502</v>
      </c>
      <c r="C1235" s="1" t="s">
        <v>6</v>
      </c>
      <c r="D1235">
        <v>3</v>
      </c>
      <c r="E1235" s="1" t="s">
        <v>220</v>
      </c>
      <c r="F1235">
        <v>3</v>
      </c>
      <c r="G1235" s="1" t="s">
        <v>377</v>
      </c>
      <c r="H1235" s="1" t="s">
        <v>29</v>
      </c>
      <c r="I1235">
        <v>2</v>
      </c>
    </row>
    <row r="1236" spans="1:9" x14ac:dyDescent="0.55000000000000004">
      <c r="A1236">
        <v>43</v>
      </c>
      <c r="B1236" s="1" t="s">
        <v>502</v>
      </c>
      <c r="C1236" s="1" t="s">
        <v>6</v>
      </c>
      <c r="D1236">
        <v>3</v>
      </c>
      <c r="E1236" s="1" t="s">
        <v>223</v>
      </c>
      <c r="F1236">
        <v>3</v>
      </c>
      <c r="G1236" s="1" t="s">
        <v>376</v>
      </c>
      <c r="H1236" s="1" t="s">
        <v>29</v>
      </c>
      <c r="I1236">
        <v>2</v>
      </c>
    </row>
    <row r="1237" spans="1:9" x14ac:dyDescent="0.55000000000000004">
      <c r="A1237">
        <v>43</v>
      </c>
      <c r="B1237" s="1" t="s">
        <v>502</v>
      </c>
      <c r="C1237" s="1" t="s">
        <v>6</v>
      </c>
      <c r="D1237">
        <v>3</v>
      </c>
      <c r="E1237" s="1" t="s">
        <v>226</v>
      </c>
      <c r="F1237">
        <v>3</v>
      </c>
      <c r="G1237" s="1" t="s">
        <v>377</v>
      </c>
      <c r="H1237" s="1" t="s">
        <v>28</v>
      </c>
      <c r="I1237">
        <v>2</v>
      </c>
    </row>
    <row r="1238" spans="1:9" x14ac:dyDescent="0.55000000000000004">
      <c r="A1238">
        <v>43</v>
      </c>
      <c r="B1238" s="1" t="s">
        <v>502</v>
      </c>
      <c r="C1238" s="1" t="s">
        <v>6</v>
      </c>
      <c r="D1238">
        <v>3</v>
      </c>
      <c r="E1238" s="1" t="s">
        <v>229</v>
      </c>
      <c r="F1238">
        <v>3</v>
      </c>
      <c r="G1238" s="1" t="s">
        <v>376</v>
      </c>
      <c r="H1238" s="1" t="s">
        <v>28</v>
      </c>
      <c r="I1238">
        <v>2</v>
      </c>
    </row>
    <row r="1239" spans="1:9" x14ac:dyDescent="0.55000000000000004">
      <c r="A1239">
        <v>43</v>
      </c>
      <c r="B1239" s="1" t="s">
        <v>502</v>
      </c>
      <c r="C1239" s="1" t="s">
        <v>6</v>
      </c>
      <c r="D1239">
        <v>3</v>
      </c>
      <c r="E1239" s="1" t="s">
        <v>231</v>
      </c>
      <c r="F1239">
        <v>3</v>
      </c>
      <c r="G1239" s="1" t="s">
        <v>375</v>
      </c>
      <c r="H1239" s="1" t="s">
        <v>29</v>
      </c>
      <c r="I1239">
        <v>2</v>
      </c>
    </row>
    <row r="1240" spans="1:9" x14ac:dyDescent="0.55000000000000004">
      <c r="A1240">
        <v>43</v>
      </c>
      <c r="B1240" s="1" t="s">
        <v>502</v>
      </c>
      <c r="C1240" s="1" t="s">
        <v>6</v>
      </c>
      <c r="D1240">
        <v>3</v>
      </c>
      <c r="E1240" s="1" t="s">
        <v>286</v>
      </c>
      <c r="F1240">
        <v>3</v>
      </c>
      <c r="G1240" s="1" t="s">
        <v>375</v>
      </c>
      <c r="H1240" s="1" t="s">
        <v>28</v>
      </c>
      <c r="I1240">
        <v>2</v>
      </c>
    </row>
    <row r="1241" spans="1:9" x14ac:dyDescent="0.55000000000000004">
      <c r="A1241">
        <v>43</v>
      </c>
      <c r="B1241" s="1" t="s">
        <v>502</v>
      </c>
      <c r="C1241" s="1" t="s">
        <v>6</v>
      </c>
      <c r="D1241">
        <v>3</v>
      </c>
      <c r="E1241" s="1" t="s">
        <v>290</v>
      </c>
      <c r="F1241">
        <v>3</v>
      </c>
      <c r="G1241" s="1" t="s">
        <v>375</v>
      </c>
      <c r="H1241" s="1" t="s">
        <v>28</v>
      </c>
      <c r="I1241">
        <v>2</v>
      </c>
    </row>
    <row r="1242" spans="1:9" x14ac:dyDescent="0.55000000000000004">
      <c r="A1242">
        <v>43</v>
      </c>
      <c r="B1242" s="1" t="s">
        <v>502</v>
      </c>
      <c r="C1242" s="1" t="s">
        <v>6</v>
      </c>
      <c r="D1242">
        <v>3</v>
      </c>
      <c r="E1242" s="1" t="s">
        <v>294</v>
      </c>
      <c r="F1242">
        <v>3</v>
      </c>
      <c r="G1242" s="1" t="s">
        <v>376</v>
      </c>
      <c r="H1242" s="1" t="s">
        <v>28</v>
      </c>
      <c r="I1242">
        <v>2</v>
      </c>
    </row>
    <row r="1243" spans="1:9" x14ac:dyDescent="0.55000000000000004">
      <c r="A1243">
        <v>43</v>
      </c>
      <c r="B1243" s="1" t="s">
        <v>502</v>
      </c>
      <c r="C1243" s="1" t="s">
        <v>6</v>
      </c>
      <c r="D1243">
        <v>3</v>
      </c>
      <c r="E1243" s="1" t="s">
        <v>295</v>
      </c>
      <c r="F1243">
        <v>3</v>
      </c>
      <c r="G1243" s="1" t="s">
        <v>376</v>
      </c>
      <c r="H1243" s="1" t="s">
        <v>28</v>
      </c>
      <c r="I1243">
        <v>2</v>
      </c>
    </row>
    <row r="1244" spans="1:9" x14ac:dyDescent="0.55000000000000004">
      <c r="A1244">
        <v>43</v>
      </c>
      <c r="B1244" s="1" t="s">
        <v>502</v>
      </c>
      <c r="C1244" s="1" t="s">
        <v>6</v>
      </c>
      <c r="D1244">
        <v>3</v>
      </c>
      <c r="E1244" s="1" t="s">
        <v>317</v>
      </c>
      <c r="F1244">
        <v>3</v>
      </c>
      <c r="G1244" s="1" t="s">
        <v>377</v>
      </c>
      <c r="H1244" s="1" t="s">
        <v>29</v>
      </c>
      <c r="I1244">
        <v>2</v>
      </c>
    </row>
    <row r="1245" spans="1:9" x14ac:dyDescent="0.55000000000000004">
      <c r="A1245">
        <v>43</v>
      </c>
      <c r="B1245" s="1" t="s">
        <v>502</v>
      </c>
      <c r="C1245" s="1" t="s">
        <v>6</v>
      </c>
      <c r="D1245">
        <v>3</v>
      </c>
      <c r="E1245" s="1" t="s">
        <v>320</v>
      </c>
      <c r="F1245">
        <v>3</v>
      </c>
      <c r="G1245" s="1" t="s">
        <v>377</v>
      </c>
      <c r="H1245" s="1" t="s">
        <v>28</v>
      </c>
      <c r="I1245">
        <v>2</v>
      </c>
    </row>
    <row r="1246" spans="1:9" x14ac:dyDescent="0.55000000000000004">
      <c r="A1246">
        <v>43</v>
      </c>
      <c r="B1246" s="1" t="s">
        <v>502</v>
      </c>
      <c r="C1246" s="1" t="s">
        <v>6</v>
      </c>
      <c r="D1246">
        <v>3</v>
      </c>
      <c r="E1246" s="1" t="s">
        <v>323</v>
      </c>
      <c r="F1246">
        <v>3</v>
      </c>
      <c r="G1246" s="1" t="s">
        <v>376</v>
      </c>
      <c r="H1246" s="1" t="s">
        <v>29</v>
      </c>
      <c r="I1246">
        <v>2</v>
      </c>
    </row>
    <row r="1247" spans="1:9" x14ac:dyDescent="0.55000000000000004">
      <c r="A1247">
        <v>43</v>
      </c>
      <c r="B1247" s="1" t="s">
        <v>502</v>
      </c>
      <c r="C1247" s="1" t="s">
        <v>6</v>
      </c>
      <c r="D1247">
        <v>3</v>
      </c>
      <c r="E1247" s="1" t="s">
        <v>327</v>
      </c>
      <c r="F1247">
        <v>3</v>
      </c>
      <c r="G1247" s="1" t="s">
        <v>376</v>
      </c>
      <c r="H1247" s="1" t="s">
        <v>29</v>
      </c>
      <c r="I1247">
        <v>2</v>
      </c>
    </row>
    <row r="1248" spans="1:9" x14ac:dyDescent="0.55000000000000004">
      <c r="A1248">
        <v>43</v>
      </c>
      <c r="B1248" s="1" t="s">
        <v>502</v>
      </c>
      <c r="C1248" s="1" t="s">
        <v>6</v>
      </c>
      <c r="D1248">
        <v>3</v>
      </c>
      <c r="E1248" s="1" t="s">
        <v>331</v>
      </c>
      <c r="F1248">
        <v>3</v>
      </c>
      <c r="G1248" s="1" t="s">
        <v>376</v>
      </c>
      <c r="H1248" s="1" t="s">
        <v>29</v>
      </c>
      <c r="I1248">
        <v>2</v>
      </c>
    </row>
    <row r="1249" spans="1:9" x14ac:dyDescent="0.55000000000000004">
      <c r="A1249">
        <v>44</v>
      </c>
      <c r="B1249" s="1" t="s">
        <v>503</v>
      </c>
      <c r="C1249" s="1" t="s">
        <v>3</v>
      </c>
      <c r="D1249">
        <v>4</v>
      </c>
      <c r="E1249" s="1" t="s">
        <v>105</v>
      </c>
      <c r="F1249">
        <v>4</v>
      </c>
      <c r="G1249" s="1" t="s">
        <v>377</v>
      </c>
      <c r="H1249" s="1" t="s">
        <v>29</v>
      </c>
      <c r="I1249">
        <v>2</v>
      </c>
    </row>
    <row r="1250" spans="1:9" x14ac:dyDescent="0.55000000000000004">
      <c r="A1250">
        <v>44</v>
      </c>
      <c r="B1250" s="1" t="s">
        <v>503</v>
      </c>
      <c r="C1250" s="1" t="s">
        <v>3</v>
      </c>
      <c r="D1250">
        <v>4</v>
      </c>
      <c r="E1250" s="1" t="s">
        <v>108</v>
      </c>
      <c r="F1250">
        <v>4</v>
      </c>
      <c r="G1250" s="1" t="s">
        <v>377</v>
      </c>
      <c r="H1250" s="1" t="s">
        <v>29</v>
      </c>
      <c r="I1250">
        <v>2</v>
      </c>
    </row>
    <row r="1251" spans="1:9" x14ac:dyDescent="0.55000000000000004">
      <c r="A1251">
        <v>44</v>
      </c>
      <c r="B1251" s="1" t="s">
        <v>503</v>
      </c>
      <c r="C1251" s="1" t="s">
        <v>3</v>
      </c>
      <c r="D1251">
        <v>4</v>
      </c>
      <c r="E1251" s="1" t="s">
        <v>112</v>
      </c>
      <c r="F1251">
        <v>4</v>
      </c>
      <c r="G1251" s="1" t="s">
        <v>377</v>
      </c>
      <c r="H1251" s="1" t="s">
        <v>29</v>
      </c>
      <c r="I1251">
        <v>2</v>
      </c>
    </row>
    <row r="1252" spans="1:9" x14ac:dyDescent="0.55000000000000004">
      <c r="A1252">
        <v>44</v>
      </c>
      <c r="B1252" s="1" t="s">
        <v>503</v>
      </c>
      <c r="C1252" s="1" t="s">
        <v>3</v>
      </c>
      <c r="D1252">
        <v>4</v>
      </c>
      <c r="E1252" s="1" t="s">
        <v>116</v>
      </c>
      <c r="F1252">
        <v>4</v>
      </c>
      <c r="G1252" s="1" t="s">
        <v>377</v>
      </c>
      <c r="H1252" s="1" t="s">
        <v>29</v>
      </c>
      <c r="I1252">
        <v>2</v>
      </c>
    </row>
    <row r="1253" spans="1:9" x14ac:dyDescent="0.55000000000000004">
      <c r="A1253">
        <v>44</v>
      </c>
      <c r="B1253" s="1" t="s">
        <v>503</v>
      </c>
      <c r="C1253" s="1" t="s">
        <v>3</v>
      </c>
      <c r="D1253">
        <v>4</v>
      </c>
      <c r="E1253" s="1" t="s">
        <v>120</v>
      </c>
      <c r="F1253">
        <v>4</v>
      </c>
      <c r="G1253" s="1" t="s">
        <v>377</v>
      </c>
      <c r="H1253" s="1" t="s">
        <v>28</v>
      </c>
      <c r="I1253">
        <v>2</v>
      </c>
    </row>
    <row r="1254" spans="1:9" x14ac:dyDescent="0.55000000000000004">
      <c r="A1254">
        <v>44</v>
      </c>
      <c r="B1254" s="1" t="s">
        <v>503</v>
      </c>
      <c r="C1254" s="1" t="s">
        <v>3</v>
      </c>
      <c r="D1254">
        <v>4</v>
      </c>
      <c r="E1254" s="1" t="s">
        <v>123</v>
      </c>
      <c r="F1254">
        <v>4</v>
      </c>
      <c r="G1254" s="1" t="s">
        <v>376</v>
      </c>
      <c r="H1254" s="1" t="s">
        <v>28</v>
      </c>
      <c r="I1254">
        <v>2</v>
      </c>
    </row>
    <row r="1255" spans="1:9" x14ac:dyDescent="0.55000000000000004">
      <c r="A1255">
        <v>44</v>
      </c>
      <c r="B1255" s="1" t="s">
        <v>503</v>
      </c>
      <c r="C1255" s="1" t="s">
        <v>3</v>
      </c>
      <c r="D1255">
        <v>4</v>
      </c>
      <c r="E1255" s="1" t="s">
        <v>127</v>
      </c>
      <c r="F1255">
        <v>4</v>
      </c>
      <c r="G1255" s="1" t="s">
        <v>375</v>
      </c>
      <c r="H1255" s="1" t="s">
        <v>28</v>
      </c>
      <c r="I1255">
        <v>2</v>
      </c>
    </row>
    <row r="1256" spans="1:9" x14ac:dyDescent="0.55000000000000004">
      <c r="A1256">
        <v>44</v>
      </c>
      <c r="B1256" s="1" t="s">
        <v>503</v>
      </c>
      <c r="C1256" s="1" t="s">
        <v>3</v>
      </c>
      <c r="D1256">
        <v>4</v>
      </c>
      <c r="E1256" s="1" t="s">
        <v>131</v>
      </c>
      <c r="F1256">
        <v>3</v>
      </c>
      <c r="G1256" s="1" t="s">
        <v>375</v>
      </c>
      <c r="H1256" s="1" t="s">
        <v>29</v>
      </c>
      <c r="I1256">
        <v>2</v>
      </c>
    </row>
    <row r="1257" spans="1:9" x14ac:dyDescent="0.55000000000000004">
      <c r="A1257">
        <v>44</v>
      </c>
      <c r="B1257" s="1" t="s">
        <v>503</v>
      </c>
      <c r="C1257" s="1" t="s">
        <v>3</v>
      </c>
      <c r="D1257">
        <v>4</v>
      </c>
      <c r="E1257" s="1" t="s">
        <v>135</v>
      </c>
      <c r="F1257">
        <v>4</v>
      </c>
      <c r="G1257" s="1" t="s">
        <v>375</v>
      </c>
      <c r="H1257" s="1" t="s">
        <v>28</v>
      </c>
      <c r="I1257">
        <v>2</v>
      </c>
    </row>
    <row r="1258" spans="1:9" x14ac:dyDescent="0.55000000000000004">
      <c r="A1258">
        <v>44</v>
      </c>
      <c r="B1258" s="1" t="s">
        <v>503</v>
      </c>
      <c r="C1258" s="1" t="s">
        <v>3</v>
      </c>
      <c r="D1258">
        <v>4</v>
      </c>
      <c r="E1258" s="1" t="s">
        <v>139</v>
      </c>
      <c r="F1258">
        <v>4</v>
      </c>
      <c r="G1258" s="1" t="s">
        <v>376</v>
      </c>
      <c r="H1258" s="1" t="s">
        <v>28</v>
      </c>
      <c r="I1258">
        <v>2</v>
      </c>
    </row>
    <row r="1259" spans="1:9" x14ac:dyDescent="0.55000000000000004">
      <c r="A1259">
        <v>44</v>
      </c>
      <c r="B1259" s="1" t="s">
        <v>503</v>
      </c>
      <c r="C1259" s="1" t="s">
        <v>3</v>
      </c>
      <c r="D1259">
        <v>4</v>
      </c>
      <c r="E1259" s="1" t="s">
        <v>141</v>
      </c>
      <c r="F1259">
        <v>4</v>
      </c>
      <c r="G1259" s="1" t="s">
        <v>376</v>
      </c>
      <c r="H1259" s="1" t="s">
        <v>29</v>
      </c>
      <c r="I1259">
        <v>2</v>
      </c>
    </row>
    <row r="1260" spans="1:9" x14ac:dyDescent="0.55000000000000004">
      <c r="A1260">
        <v>44</v>
      </c>
      <c r="B1260" s="1" t="s">
        <v>503</v>
      </c>
      <c r="C1260" s="1" t="s">
        <v>3</v>
      </c>
      <c r="D1260">
        <v>4</v>
      </c>
      <c r="E1260" s="1" t="s">
        <v>145</v>
      </c>
      <c r="F1260">
        <v>4</v>
      </c>
      <c r="G1260" s="1" t="s">
        <v>376</v>
      </c>
      <c r="H1260" s="1" t="s">
        <v>28</v>
      </c>
      <c r="I1260">
        <v>2</v>
      </c>
    </row>
    <row r="1261" spans="1:9" x14ac:dyDescent="0.55000000000000004">
      <c r="A1261">
        <v>44</v>
      </c>
      <c r="B1261" s="1" t="s">
        <v>503</v>
      </c>
      <c r="C1261" s="1" t="s">
        <v>3</v>
      </c>
      <c r="D1261">
        <v>4</v>
      </c>
      <c r="E1261" s="1" t="s">
        <v>147</v>
      </c>
      <c r="F1261">
        <v>4</v>
      </c>
      <c r="G1261" s="1" t="s">
        <v>376</v>
      </c>
      <c r="H1261" s="1" t="s">
        <v>28</v>
      </c>
      <c r="I1261">
        <v>2</v>
      </c>
    </row>
    <row r="1262" spans="1:9" x14ac:dyDescent="0.55000000000000004">
      <c r="A1262">
        <v>44</v>
      </c>
      <c r="B1262" s="1" t="s">
        <v>503</v>
      </c>
      <c r="C1262" s="1" t="s">
        <v>3</v>
      </c>
      <c r="D1262">
        <v>4</v>
      </c>
      <c r="E1262" s="1" t="s">
        <v>214</v>
      </c>
      <c r="F1262">
        <v>0</v>
      </c>
      <c r="G1262" s="1" t="s">
        <v>377</v>
      </c>
      <c r="H1262" s="1" t="s">
        <v>29</v>
      </c>
      <c r="I1262">
        <v>2</v>
      </c>
    </row>
    <row r="1263" spans="1:9" x14ac:dyDescent="0.55000000000000004">
      <c r="A1263">
        <v>44</v>
      </c>
      <c r="B1263" s="1" t="s">
        <v>503</v>
      </c>
      <c r="C1263" s="1" t="s">
        <v>3</v>
      </c>
      <c r="D1263">
        <v>4</v>
      </c>
      <c r="E1263" s="1" t="s">
        <v>217</v>
      </c>
      <c r="F1263">
        <v>4</v>
      </c>
      <c r="G1263" s="1" t="s">
        <v>377</v>
      </c>
      <c r="H1263" s="1" t="s">
        <v>29</v>
      </c>
      <c r="I1263">
        <v>2</v>
      </c>
    </row>
    <row r="1264" spans="1:9" x14ac:dyDescent="0.55000000000000004">
      <c r="A1264">
        <v>44</v>
      </c>
      <c r="B1264" s="1" t="s">
        <v>503</v>
      </c>
      <c r="C1264" s="1" t="s">
        <v>3</v>
      </c>
      <c r="D1264">
        <v>4</v>
      </c>
      <c r="E1264" s="1" t="s">
        <v>220</v>
      </c>
      <c r="F1264">
        <v>4</v>
      </c>
      <c r="G1264" s="1" t="s">
        <v>377</v>
      </c>
      <c r="H1264" s="1" t="s">
        <v>29</v>
      </c>
      <c r="I1264">
        <v>2</v>
      </c>
    </row>
    <row r="1265" spans="1:9" x14ac:dyDescent="0.55000000000000004">
      <c r="A1265">
        <v>44</v>
      </c>
      <c r="B1265" s="1" t="s">
        <v>503</v>
      </c>
      <c r="C1265" s="1" t="s">
        <v>3</v>
      </c>
      <c r="D1265">
        <v>4</v>
      </c>
      <c r="E1265" s="1" t="s">
        <v>223</v>
      </c>
      <c r="F1265">
        <v>4</v>
      </c>
      <c r="G1265" s="1" t="s">
        <v>376</v>
      </c>
      <c r="H1265" s="1" t="s">
        <v>29</v>
      </c>
      <c r="I1265">
        <v>2</v>
      </c>
    </row>
    <row r="1266" spans="1:9" x14ac:dyDescent="0.55000000000000004">
      <c r="A1266">
        <v>44</v>
      </c>
      <c r="B1266" s="1" t="s">
        <v>503</v>
      </c>
      <c r="C1266" s="1" t="s">
        <v>3</v>
      </c>
      <c r="D1266">
        <v>4</v>
      </c>
      <c r="E1266" s="1" t="s">
        <v>226</v>
      </c>
      <c r="F1266">
        <v>4</v>
      </c>
      <c r="G1266" s="1" t="s">
        <v>377</v>
      </c>
      <c r="H1266" s="1" t="s">
        <v>28</v>
      </c>
      <c r="I1266">
        <v>2</v>
      </c>
    </row>
    <row r="1267" spans="1:9" x14ac:dyDescent="0.55000000000000004">
      <c r="A1267">
        <v>44</v>
      </c>
      <c r="B1267" s="1" t="s">
        <v>503</v>
      </c>
      <c r="C1267" s="1" t="s">
        <v>3</v>
      </c>
      <c r="D1267">
        <v>4</v>
      </c>
      <c r="E1267" s="1" t="s">
        <v>229</v>
      </c>
      <c r="F1267">
        <v>4</v>
      </c>
      <c r="G1267" s="1" t="s">
        <v>376</v>
      </c>
      <c r="H1267" s="1" t="s">
        <v>28</v>
      </c>
      <c r="I1267">
        <v>2</v>
      </c>
    </row>
    <row r="1268" spans="1:9" x14ac:dyDescent="0.55000000000000004">
      <c r="A1268">
        <v>44</v>
      </c>
      <c r="B1268" s="1" t="s">
        <v>503</v>
      </c>
      <c r="C1268" s="1" t="s">
        <v>3</v>
      </c>
      <c r="D1268">
        <v>4</v>
      </c>
      <c r="E1268" s="1" t="s">
        <v>231</v>
      </c>
      <c r="F1268">
        <v>4</v>
      </c>
      <c r="G1268" s="1" t="s">
        <v>375</v>
      </c>
      <c r="H1268" s="1" t="s">
        <v>29</v>
      </c>
      <c r="I1268">
        <v>2</v>
      </c>
    </row>
    <row r="1269" spans="1:9" x14ac:dyDescent="0.55000000000000004">
      <c r="A1269">
        <v>44</v>
      </c>
      <c r="B1269" s="1" t="s">
        <v>503</v>
      </c>
      <c r="C1269" s="1" t="s">
        <v>3</v>
      </c>
      <c r="D1269">
        <v>4</v>
      </c>
      <c r="E1269" s="1" t="s">
        <v>286</v>
      </c>
      <c r="F1269">
        <v>4</v>
      </c>
      <c r="G1269" s="1" t="s">
        <v>375</v>
      </c>
      <c r="H1269" s="1" t="s">
        <v>28</v>
      </c>
      <c r="I1269">
        <v>2</v>
      </c>
    </row>
    <row r="1270" spans="1:9" x14ac:dyDescent="0.55000000000000004">
      <c r="A1270">
        <v>44</v>
      </c>
      <c r="B1270" s="1" t="s">
        <v>503</v>
      </c>
      <c r="C1270" s="1" t="s">
        <v>3</v>
      </c>
      <c r="D1270">
        <v>4</v>
      </c>
      <c r="E1270" s="1" t="s">
        <v>290</v>
      </c>
      <c r="F1270">
        <v>4</v>
      </c>
      <c r="G1270" s="1" t="s">
        <v>375</v>
      </c>
      <c r="H1270" s="1" t="s">
        <v>28</v>
      </c>
      <c r="I1270">
        <v>2</v>
      </c>
    </row>
    <row r="1271" spans="1:9" x14ac:dyDescent="0.55000000000000004">
      <c r="A1271">
        <v>44</v>
      </c>
      <c r="B1271" s="1" t="s">
        <v>503</v>
      </c>
      <c r="C1271" s="1" t="s">
        <v>3</v>
      </c>
      <c r="D1271">
        <v>4</v>
      </c>
      <c r="E1271" s="1" t="s">
        <v>294</v>
      </c>
      <c r="F1271">
        <v>4</v>
      </c>
      <c r="G1271" s="1" t="s">
        <v>376</v>
      </c>
      <c r="H1271" s="1" t="s">
        <v>28</v>
      </c>
      <c r="I1271">
        <v>2</v>
      </c>
    </row>
    <row r="1272" spans="1:9" x14ac:dyDescent="0.55000000000000004">
      <c r="A1272">
        <v>44</v>
      </c>
      <c r="B1272" s="1" t="s">
        <v>503</v>
      </c>
      <c r="C1272" s="1" t="s">
        <v>3</v>
      </c>
      <c r="D1272">
        <v>4</v>
      </c>
      <c r="E1272" s="1" t="s">
        <v>295</v>
      </c>
      <c r="F1272">
        <v>4</v>
      </c>
      <c r="G1272" s="1" t="s">
        <v>376</v>
      </c>
      <c r="H1272" s="1" t="s">
        <v>28</v>
      </c>
      <c r="I1272">
        <v>2</v>
      </c>
    </row>
    <row r="1273" spans="1:9" x14ac:dyDescent="0.55000000000000004">
      <c r="A1273">
        <v>44</v>
      </c>
      <c r="B1273" s="1" t="s">
        <v>503</v>
      </c>
      <c r="C1273" s="1" t="s">
        <v>3</v>
      </c>
      <c r="D1273">
        <v>4</v>
      </c>
      <c r="E1273" s="1" t="s">
        <v>317</v>
      </c>
      <c r="F1273">
        <v>4</v>
      </c>
      <c r="G1273" s="1" t="s">
        <v>377</v>
      </c>
      <c r="H1273" s="1" t="s">
        <v>29</v>
      </c>
      <c r="I1273">
        <v>2</v>
      </c>
    </row>
    <row r="1274" spans="1:9" x14ac:dyDescent="0.55000000000000004">
      <c r="A1274">
        <v>44</v>
      </c>
      <c r="B1274" s="1" t="s">
        <v>503</v>
      </c>
      <c r="C1274" s="1" t="s">
        <v>3</v>
      </c>
      <c r="D1274">
        <v>4</v>
      </c>
      <c r="E1274" s="1" t="s">
        <v>320</v>
      </c>
      <c r="F1274">
        <v>4</v>
      </c>
      <c r="G1274" s="1" t="s">
        <v>377</v>
      </c>
      <c r="H1274" s="1" t="s">
        <v>28</v>
      </c>
      <c r="I1274">
        <v>2</v>
      </c>
    </row>
    <row r="1275" spans="1:9" x14ac:dyDescent="0.55000000000000004">
      <c r="A1275">
        <v>44</v>
      </c>
      <c r="B1275" s="1" t="s">
        <v>503</v>
      </c>
      <c r="C1275" s="1" t="s">
        <v>3</v>
      </c>
      <c r="D1275">
        <v>4</v>
      </c>
      <c r="E1275" s="1" t="s">
        <v>323</v>
      </c>
      <c r="F1275">
        <v>7</v>
      </c>
      <c r="G1275" s="1" t="s">
        <v>376</v>
      </c>
      <c r="H1275" s="1" t="s">
        <v>29</v>
      </c>
      <c r="I1275">
        <v>2</v>
      </c>
    </row>
    <row r="1276" spans="1:9" x14ac:dyDescent="0.55000000000000004">
      <c r="A1276">
        <v>44</v>
      </c>
      <c r="B1276" s="1" t="s">
        <v>503</v>
      </c>
      <c r="C1276" s="1" t="s">
        <v>3</v>
      </c>
      <c r="D1276">
        <v>4</v>
      </c>
      <c r="E1276" s="1" t="s">
        <v>327</v>
      </c>
      <c r="F1276">
        <v>4</v>
      </c>
      <c r="G1276" s="1" t="s">
        <v>376</v>
      </c>
      <c r="H1276" s="1" t="s">
        <v>29</v>
      </c>
      <c r="I1276">
        <v>2</v>
      </c>
    </row>
    <row r="1277" spans="1:9" x14ac:dyDescent="0.55000000000000004">
      <c r="A1277">
        <v>44</v>
      </c>
      <c r="B1277" s="1" t="s">
        <v>503</v>
      </c>
      <c r="C1277" s="1" t="s">
        <v>3</v>
      </c>
      <c r="D1277">
        <v>4</v>
      </c>
      <c r="E1277" s="1" t="s">
        <v>331</v>
      </c>
      <c r="F1277">
        <v>4</v>
      </c>
      <c r="G1277" s="1" t="s">
        <v>376</v>
      </c>
      <c r="H1277" s="1" t="s">
        <v>29</v>
      </c>
      <c r="I1277">
        <v>2</v>
      </c>
    </row>
    <row r="1278" spans="1:9" x14ac:dyDescent="0.55000000000000004">
      <c r="A1278">
        <v>45</v>
      </c>
      <c r="B1278" s="1" t="s">
        <v>504</v>
      </c>
      <c r="C1278" s="1" t="s">
        <v>0</v>
      </c>
      <c r="D1278">
        <v>7</v>
      </c>
      <c r="E1278" s="1" t="s">
        <v>105</v>
      </c>
      <c r="F1278">
        <v>7</v>
      </c>
      <c r="G1278" s="1" t="s">
        <v>377</v>
      </c>
      <c r="H1278" s="1" t="s">
        <v>29</v>
      </c>
      <c r="I1278">
        <v>2</v>
      </c>
    </row>
    <row r="1279" spans="1:9" x14ac:dyDescent="0.55000000000000004">
      <c r="A1279">
        <v>45</v>
      </c>
      <c r="B1279" s="1" t="s">
        <v>504</v>
      </c>
      <c r="C1279" s="1" t="s">
        <v>0</v>
      </c>
      <c r="D1279">
        <v>7</v>
      </c>
      <c r="E1279" s="1" t="s">
        <v>108</v>
      </c>
      <c r="F1279">
        <v>7</v>
      </c>
      <c r="G1279" s="1" t="s">
        <v>377</v>
      </c>
      <c r="H1279" s="1" t="s">
        <v>29</v>
      </c>
      <c r="I1279">
        <v>2</v>
      </c>
    </row>
    <row r="1280" spans="1:9" x14ac:dyDescent="0.55000000000000004">
      <c r="A1280">
        <v>45</v>
      </c>
      <c r="B1280" s="1" t="s">
        <v>504</v>
      </c>
      <c r="C1280" s="1" t="s">
        <v>0</v>
      </c>
      <c r="D1280">
        <v>7</v>
      </c>
      <c r="E1280" s="1" t="s">
        <v>112</v>
      </c>
      <c r="F1280">
        <v>7</v>
      </c>
      <c r="G1280" s="1" t="s">
        <v>377</v>
      </c>
      <c r="H1280" s="1" t="s">
        <v>29</v>
      </c>
      <c r="I1280">
        <v>2</v>
      </c>
    </row>
    <row r="1281" spans="1:9" x14ac:dyDescent="0.55000000000000004">
      <c r="A1281">
        <v>45</v>
      </c>
      <c r="B1281" s="1" t="s">
        <v>504</v>
      </c>
      <c r="C1281" s="1" t="s">
        <v>0</v>
      </c>
      <c r="D1281">
        <v>7</v>
      </c>
      <c r="E1281" s="1" t="s">
        <v>116</v>
      </c>
      <c r="F1281">
        <v>7</v>
      </c>
      <c r="G1281" s="1" t="s">
        <v>377</v>
      </c>
      <c r="H1281" s="1" t="s">
        <v>29</v>
      </c>
      <c r="I1281">
        <v>2</v>
      </c>
    </row>
    <row r="1282" spans="1:9" x14ac:dyDescent="0.55000000000000004">
      <c r="A1282">
        <v>45</v>
      </c>
      <c r="B1282" s="1" t="s">
        <v>504</v>
      </c>
      <c r="C1282" s="1" t="s">
        <v>0</v>
      </c>
      <c r="D1282">
        <v>7</v>
      </c>
      <c r="E1282" s="1" t="s">
        <v>120</v>
      </c>
      <c r="F1282">
        <v>7</v>
      </c>
      <c r="G1282" s="1" t="s">
        <v>377</v>
      </c>
      <c r="H1282" s="1" t="s">
        <v>28</v>
      </c>
      <c r="I1282">
        <v>2</v>
      </c>
    </row>
    <row r="1283" spans="1:9" x14ac:dyDescent="0.55000000000000004">
      <c r="A1283">
        <v>45</v>
      </c>
      <c r="B1283" s="1" t="s">
        <v>504</v>
      </c>
      <c r="C1283" s="1" t="s">
        <v>0</v>
      </c>
      <c r="D1283">
        <v>7</v>
      </c>
      <c r="E1283" s="1" t="s">
        <v>123</v>
      </c>
      <c r="F1283">
        <v>7</v>
      </c>
      <c r="G1283" s="1" t="s">
        <v>376</v>
      </c>
      <c r="H1283" s="1" t="s">
        <v>28</v>
      </c>
      <c r="I1283">
        <v>2</v>
      </c>
    </row>
    <row r="1284" spans="1:9" x14ac:dyDescent="0.55000000000000004">
      <c r="A1284">
        <v>45</v>
      </c>
      <c r="B1284" s="1" t="s">
        <v>504</v>
      </c>
      <c r="C1284" s="1" t="s">
        <v>0</v>
      </c>
      <c r="D1284">
        <v>7</v>
      </c>
      <c r="E1284" s="1" t="s">
        <v>127</v>
      </c>
      <c r="F1284">
        <v>4</v>
      </c>
      <c r="G1284" s="1" t="s">
        <v>375</v>
      </c>
      <c r="H1284" s="1" t="s">
        <v>28</v>
      </c>
      <c r="I1284">
        <v>2</v>
      </c>
    </row>
    <row r="1285" spans="1:9" x14ac:dyDescent="0.55000000000000004">
      <c r="A1285">
        <v>45</v>
      </c>
      <c r="B1285" s="1" t="s">
        <v>504</v>
      </c>
      <c r="C1285" s="1" t="s">
        <v>0</v>
      </c>
      <c r="D1285">
        <v>7</v>
      </c>
      <c r="E1285" s="1" t="s">
        <v>131</v>
      </c>
      <c r="F1285">
        <v>4</v>
      </c>
      <c r="G1285" s="1" t="s">
        <v>375</v>
      </c>
      <c r="H1285" s="1" t="s">
        <v>29</v>
      </c>
      <c r="I1285">
        <v>2</v>
      </c>
    </row>
    <row r="1286" spans="1:9" x14ac:dyDescent="0.55000000000000004">
      <c r="A1286">
        <v>45</v>
      </c>
      <c r="B1286" s="1" t="s">
        <v>504</v>
      </c>
      <c r="C1286" s="1" t="s">
        <v>0</v>
      </c>
      <c r="D1286">
        <v>7</v>
      </c>
      <c r="E1286" s="1" t="s">
        <v>135</v>
      </c>
      <c r="F1286">
        <v>7</v>
      </c>
      <c r="G1286" s="1" t="s">
        <v>375</v>
      </c>
      <c r="H1286" s="1" t="s">
        <v>28</v>
      </c>
      <c r="I1286">
        <v>2</v>
      </c>
    </row>
    <row r="1287" spans="1:9" x14ac:dyDescent="0.55000000000000004">
      <c r="A1287">
        <v>45</v>
      </c>
      <c r="B1287" s="1" t="s">
        <v>504</v>
      </c>
      <c r="C1287" s="1" t="s">
        <v>0</v>
      </c>
      <c r="D1287">
        <v>7</v>
      </c>
      <c r="E1287" s="1" t="s">
        <v>139</v>
      </c>
      <c r="F1287">
        <v>7</v>
      </c>
      <c r="G1287" s="1" t="s">
        <v>376</v>
      </c>
      <c r="H1287" s="1" t="s">
        <v>28</v>
      </c>
      <c r="I1287">
        <v>2</v>
      </c>
    </row>
    <row r="1288" spans="1:9" x14ac:dyDescent="0.55000000000000004">
      <c r="A1288">
        <v>45</v>
      </c>
      <c r="B1288" s="1" t="s">
        <v>504</v>
      </c>
      <c r="C1288" s="1" t="s">
        <v>0</v>
      </c>
      <c r="D1288">
        <v>7</v>
      </c>
      <c r="E1288" s="1" t="s">
        <v>141</v>
      </c>
      <c r="F1288">
        <v>7</v>
      </c>
      <c r="G1288" s="1" t="s">
        <v>376</v>
      </c>
      <c r="H1288" s="1" t="s">
        <v>29</v>
      </c>
      <c r="I1288">
        <v>2</v>
      </c>
    </row>
    <row r="1289" spans="1:9" x14ac:dyDescent="0.55000000000000004">
      <c r="A1289">
        <v>45</v>
      </c>
      <c r="B1289" s="1" t="s">
        <v>504</v>
      </c>
      <c r="C1289" s="1" t="s">
        <v>0</v>
      </c>
      <c r="D1289">
        <v>7</v>
      </c>
      <c r="E1289" s="1" t="s">
        <v>145</v>
      </c>
      <c r="F1289">
        <v>7</v>
      </c>
      <c r="G1289" s="1" t="s">
        <v>376</v>
      </c>
      <c r="H1289" s="1" t="s">
        <v>28</v>
      </c>
      <c r="I1289">
        <v>2</v>
      </c>
    </row>
    <row r="1290" spans="1:9" x14ac:dyDescent="0.55000000000000004">
      <c r="A1290">
        <v>45</v>
      </c>
      <c r="B1290" s="1" t="s">
        <v>504</v>
      </c>
      <c r="C1290" s="1" t="s">
        <v>0</v>
      </c>
      <c r="D1290">
        <v>7</v>
      </c>
      <c r="E1290" s="1" t="s">
        <v>147</v>
      </c>
      <c r="F1290">
        <v>7</v>
      </c>
      <c r="G1290" s="1" t="s">
        <v>376</v>
      </c>
      <c r="H1290" s="1" t="s">
        <v>28</v>
      </c>
      <c r="I1290">
        <v>2</v>
      </c>
    </row>
    <row r="1291" spans="1:9" x14ac:dyDescent="0.55000000000000004">
      <c r="A1291">
        <v>45</v>
      </c>
      <c r="B1291" s="1" t="s">
        <v>504</v>
      </c>
      <c r="C1291" s="1" t="s">
        <v>0</v>
      </c>
      <c r="D1291">
        <v>7</v>
      </c>
      <c r="E1291" s="1" t="s">
        <v>214</v>
      </c>
      <c r="F1291">
        <v>4</v>
      </c>
      <c r="G1291" s="1" t="s">
        <v>377</v>
      </c>
      <c r="H1291" s="1" t="s">
        <v>29</v>
      </c>
      <c r="I1291">
        <v>2</v>
      </c>
    </row>
    <row r="1292" spans="1:9" x14ac:dyDescent="0.55000000000000004">
      <c r="A1292">
        <v>45</v>
      </c>
      <c r="B1292" s="1" t="s">
        <v>504</v>
      </c>
      <c r="C1292" s="1" t="s">
        <v>0</v>
      </c>
      <c r="D1292">
        <v>7</v>
      </c>
      <c r="E1292" s="1" t="s">
        <v>217</v>
      </c>
      <c r="F1292">
        <v>7</v>
      </c>
      <c r="G1292" s="1" t="s">
        <v>377</v>
      </c>
      <c r="H1292" s="1" t="s">
        <v>29</v>
      </c>
      <c r="I1292">
        <v>2</v>
      </c>
    </row>
    <row r="1293" spans="1:9" x14ac:dyDescent="0.55000000000000004">
      <c r="A1293">
        <v>45</v>
      </c>
      <c r="B1293" s="1" t="s">
        <v>504</v>
      </c>
      <c r="C1293" s="1" t="s">
        <v>0</v>
      </c>
      <c r="D1293">
        <v>7</v>
      </c>
      <c r="E1293" s="1" t="s">
        <v>220</v>
      </c>
      <c r="F1293">
        <v>7</v>
      </c>
      <c r="G1293" s="1" t="s">
        <v>377</v>
      </c>
      <c r="H1293" s="1" t="s">
        <v>29</v>
      </c>
      <c r="I1293">
        <v>2</v>
      </c>
    </row>
    <row r="1294" spans="1:9" x14ac:dyDescent="0.55000000000000004">
      <c r="A1294">
        <v>45</v>
      </c>
      <c r="B1294" s="1" t="s">
        <v>504</v>
      </c>
      <c r="C1294" s="1" t="s">
        <v>0</v>
      </c>
      <c r="D1294">
        <v>7</v>
      </c>
      <c r="E1294" s="1" t="s">
        <v>223</v>
      </c>
      <c r="F1294">
        <v>7</v>
      </c>
      <c r="G1294" s="1" t="s">
        <v>376</v>
      </c>
      <c r="H1294" s="1" t="s">
        <v>29</v>
      </c>
      <c r="I1294">
        <v>2</v>
      </c>
    </row>
    <row r="1295" spans="1:9" x14ac:dyDescent="0.55000000000000004">
      <c r="A1295">
        <v>45</v>
      </c>
      <c r="B1295" s="1" t="s">
        <v>504</v>
      </c>
      <c r="C1295" s="1" t="s">
        <v>0</v>
      </c>
      <c r="D1295">
        <v>7</v>
      </c>
      <c r="E1295" s="1" t="s">
        <v>226</v>
      </c>
      <c r="F1295">
        <v>7</v>
      </c>
      <c r="G1295" s="1" t="s">
        <v>377</v>
      </c>
      <c r="H1295" s="1" t="s">
        <v>28</v>
      </c>
      <c r="I1295">
        <v>2</v>
      </c>
    </row>
    <row r="1296" spans="1:9" x14ac:dyDescent="0.55000000000000004">
      <c r="A1296">
        <v>45</v>
      </c>
      <c r="B1296" s="1" t="s">
        <v>504</v>
      </c>
      <c r="C1296" s="1" t="s">
        <v>0</v>
      </c>
      <c r="D1296">
        <v>7</v>
      </c>
      <c r="E1296" s="1" t="s">
        <v>229</v>
      </c>
      <c r="F1296">
        <v>7</v>
      </c>
      <c r="G1296" s="1" t="s">
        <v>376</v>
      </c>
      <c r="H1296" s="1" t="s">
        <v>28</v>
      </c>
      <c r="I1296">
        <v>2</v>
      </c>
    </row>
    <row r="1297" spans="1:9" x14ac:dyDescent="0.55000000000000004">
      <c r="A1297">
        <v>45</v>
      </c>
      <c r="B1297" s="1" t="s">
        <v>504</v>
      </c>
      <c r="C1297" s="1" t="s">
        <v>0</v>
      </c>
      <c r="D1297">
        <v>7</v>
      </c>
      <c r="E1297" s="1" t="s">
        <v>231</v>
      </c>
      <c r="F1297">
        <v>3</v>
      </c>
      <c r="G1297" s="1" t="s">
        <v>375</v>
      </c>
      <c r="H1297" s="1" t="s">
        <v>29</v>
      </c>
      <c r="I1297">
        <v>2</v>
      </c>
    </row>
    <row r="1298" spans="1:9" x14ac:dyDescent="0.55000000000000004">
      <c r="A1298">
        <v>45</v>
      </c>
      <c r="B1298" s="1" t="s">
        <v>504</v>
      </c>
      <c r="C1298" s="1" t="s">
        <v>0</v>
      </c>
      <c r="D1298">
        <v>7</v>
      </c>
      <c r="E1298" s="1" t="s">
        <v>286</v>
      </c>
      <c r="F1298">
        <v>7</v>
      </c>
      <c r="G1298" s="1" t="s">
        <v>375</v>
      </c>
      <c r="H1298" s="1" t="s">
        <v>28</v>
      </c>
      <c r="I1298">
        <v>2</v>
      </c>
    </row>
    <row r="1299" spans="1:9" x14ac:dyDescent="0.55000000000000004">
      <c r="A1299">
        <v>45</v>
      </c>
      <c r="B1299" s="1" t="s">
        <v>504</v>
      </c>
      <c r="C1299" s="1" t="s">
        <v>0</v>
      </c>
      <c r="D1299">
        <v>7</v>
      </c>
      <c r="E1299" s="1" t="s">
        <v>290</v>
      </c>
      <c r="F1299">
        <v>7</v>
      </c>
      <c r="G1299" s="1" t="s">
        <v>375</v>
      </c>
      <c r="H1299" s="1" t="s">
        <v>28</v>
      </c>
      <c r="I1299">
        <v>2</v>
      </c>
    </row>
    <row r="1300" spans="1:9" x14ac:dyDescent="0.55000000000000004">
      <c r="A1300">
        <v>45</v>
      </c>
      <c r="B1300" s="1" t="s">
        <v>504</v>
      </c>
      <c r="C1300" s="1" t="s">
        <v>0</v>
      </c>
      <c r="D1300">
        <v>7</v>
      </c>
      <c r="E1300" s="1" t="s">
        <v>294</v>
      </c>
      <c r="F1300">
        <v>7</v>
      </c>
      <c r="G1300" s="1" t="s">
        <v>376</v>
      </c>
      <c r="H1300" s="1" t="s">
        <v>28</v>
      </c>
      <c r="I1300">
        <v>2</v>
      </c>
    </row>
    <row r="1301" spans="1:9" x14ac:dyDescent="0.55000000000000004">
      <c r="A1301">
        <v>45</v>
      </c>
      <c r="B1301" s="1" t="s">
        <v>504</v>
      </c>
      <c r="C1301" s="1" t="s">
        <v>0</v>
      </c>
      <c r="D1301">
        <v>7</v>
      </c>
      <c r="E1301" s="1" t="s">
        <v>295</v>
      </c>
      <c r="F1301">
        <v>4</v>
      </c>
      <c r="G1301" s="1" t="s">
        <v>376</v>
      </c>
      <c r="H1301" s="1" t="s">
        <v>28</v>
      </c>
      <c r="I1301">
        <v>2</v>
      </c>
    </row>
    <row r="1302" spans="1:9" x14ac:dyDescent="0.55000000000000004">
      <c r="A1302">
        <v>45</v>
      </c>
      <c r="B1302" s="1" t="s">
        <v>504</v>
      </c>
      <c r="C1302" s="1" t="s">
        <v>0</v>
      </c>
      <c r="D1302">
        <v>7</v>
      </c>
      <c r="E1302" s="1" t="s">
        <v>317</v>
      </c>
      <c r="F1302">
        <v>7</v>
      </c>
      <c r="G1302" s="1" t="s">
        <v>377</v>
      </c>
      <c r="H1302" s="1" t="s">
        <v>29</v>
      </c>
      <c r="I1302">
        <v>2</v>
      </c>
    </row>
    <row r="1303" spans="1:9" x14ac:dyDescent="0.55000000000000004">
      <c r="A1303">
        <v>45</v>
      </c>
      <c r="B1303" s="1" t="s">
        <v>504</v>
      </c>
      <c r="C1303" s="1" t="s">
        <v>0</v>
      </c>
      <c r="D1303">
        <v>7</v>
      </c>
      <c r="E1303" s="1" t="s">
        <v>320</v>
      </c>
      <c r="F1303">
        <v>7</v>
      </c>
      <c r="G1303" s="1" t="s">
        <v>377</v>
      </c>
      <c r="H1303" s="1" t="s">
        <v>28</v>
      </c>
      <c r="I1303">
        <v>2</v>
      </c>
    </row>
    <row r="1304" spans="1:9" x14ac:dyDescent="0.55000000000000004">
      <c r="A1304">
        <v>45</v>
      </c>
      <c r="B1304" s="1" t="s">
        <v>504</v>
      </c>
      <c r="C1304" s="1" t="s">
        <v>0</v>
      </c>
      <c r="D1304">
        <v>7</v>
      </c>
      <c r="E1304" s="1" t="s">
        <v>323</v>
      </c>
      <c r="F1304">
        <v>7</v>
      </c>
      <c r="G1304" s="1" t="s">
        <v>376</v>
      </c>
      <c r="H1304" s="1" t="s">
        <v>29</v>
      </c>
      <c r="I1304">
        <v>2</v>
      </c>
    </row>
    <row r="1305" spans="1:9" x14ac:dyDescent="0.55000000000000004">
      <c r="A1305">
        <v>45</v>
      </c>
      <c r="B1305" s="1" t="s">
        <v>504</v>
      </c>
      <c r="C1305" s="1" t="s">
        <v>0</v>
      </c>
      <c r="D1305">
        <v>7</v>
      </c>
      <c r="E1305" s="1" t="s">
        <v>327</v>
      </c>
      <c r="F1305">
        <v>7</v>
      </c>
      <c r="G1305" s="1" t="s">
        <v>376</v>
      </c>
      <c r="H1305" s="1" t="s">
        <v>29</v>
      </c>
      <c r="I1305">
        <v>2</v>
      </c>
    </row>
    <row r="1306" spans="1:9" x14ac:dyDescent="0.55000000000000004">
      <c r="A1306">
        <v>45</v>
      </c>
      <c r="B1306" s="1" t="s">
        <v>504</v>
      </c>
      <c r="C1306" s="1" t="s">
        <v>0</v>
      </c>
      <c r="D1306">
        <v>7</v>
      </c>
      <c r="E1306" s="1" t="s">
        <v>331</v>
      </c>
      <c r="F1306">
        <v>7</v>
      </c>
      <c r="G1306" s="1" t="s">
        <v>376</v>
      </c>
      <c r="H1306" s="1" t="s">
        <v>29</v>
      </c>
      <c r="I1306">
        <v>2</v>
      </c>
    </row>
    <row r="1307" spans="1:9" x14ac:dyDescent="0.55000000000000004">
      <c r="A1307">
        <v>46</v>
      </c>
      <c r="B1307" s="1" t="s">
        <v>505</v>
      </c>
      <c r="C1307" s="1" t="s">
        <v>5</v>
      </c>
      <c r="D1307">
        <v>6</v>
      </c>
      <c r="E1307" s="1" t="s">
        <v>105</v>
      </c>
      <c r="F1307">
        <v>6</v>
      </c>
      <c r="G1307" s="1" t="s">
        <v>377</v>
      </c>
      <c r="H1307" s="1" t="s">
        <v>29</v>
      </c>
      <c r="I1307">
        <v>2</v>
      </c>
    </row>
    <row r="1308" spans="1:9" x14ac:dyDescent="0.55000000000000004">
      <c r="A1308">
        <v>46</v>
      </c>
      <c r="B1308" s="1" t="s">
        <v>505</v>
      </c>
      <c r="C1308" s="1" t="s">
        <v>5</v>
      </c>
      <c r="D1308">
        <v>6</v>
      </c>
      <c r="E1308" s="1" t="s">
        <v>108</v>
      </c>
      <c r="F1308">
        <v>6</v>
      </c>
      <c r="G1308" s="1" t="s">
        <v>377</v>
      </c>
      <c r="H1308" s="1" t="s">
        <v>29</v>
      </c>
      <c r="I1308">
        <v>2</v>
      </c>
    </row>
    <row r="1309" spans="1:9" x14ac:dyDescent="0.55000000000000004">
      <c r="A1309">
        <v>46</v>
      </c>
      <c r="B1309" s="1" t="s">
        <v>505</v>
      </c>
      <c r="C1309" s="1" t="s">
        <v>5</v>
      </c>
      <c r="D1309">
        <v>6</v>
      </c>
      <c r="E1309" s="1" t="s">
        <v>112</v>
      </c>
      <c r="F1309">
        <v>6</v>
      </c>
      <c r="G1309" s="1" t="s">
        <v>377</v>
      </c>
      <c r="H1309" s="1" t="s">
        <v>29</v>
      </c>
      <c r="I1309">
        <v>2</v>
      </c>
    </row>
    <row r="1310" spans="1:9" x14ac:dyDescent="0.55000000000000004">
      <c r="A1310">
        <v>46</v>
      </c>
      <c r="B1310" s="1" t="s">
        <v>505</v>
      </c>
      <c r="C1310" s="1" t="s">
        <v>5</v>
      </c>
      <c r="D1310">
        <v>6</v>
      </c>
      <c r="E1310" s="1" t="s">
        <v>116</v>
      </c>
      <c r="F1310">
        <v>6</v>
      </c>
      <c r="G1310" s="1" t="s">
        <v>377</v>
      </c>
      <c r="H1310" s="1" t="s">
        <v>29</v>
      </c>
      <c r="I1310">
        <v>2</v>
      </c>
    </row>
    <row r="1311" spans="1:9" x14ac:dyDescent="0.55000000000000004">
      <c r="A1311">
        <v>46</v>
      </c>
      <c r="B1311" s="1" t="s">
        <v>505</v>
      </c>
      <c r="C1311" s="1" t="s">
        <v>5</v>
      </c>
      <c r="D1311">
        <v>6</v>
      </c>
      <c r="E1311" s="1" t="s">
        <v>120</v>
      </c>
      <c r="F1311">
        <v>6</v>
      </c>
      <c r="G1311" s="1" t="s">
        <v>377</v>
      </c>
      <c r="H1311" s="1" t="s">
        <v>28</v>
      </c>
      <c r="I1311">
        <v>2</v>
      </c>
    </row>
    <row r="1312" spans="1:9" x14ac:dyDescent="0.55000000000000004">
      <c r="A1312">
        <v>46</v>
      </c>
      <c r="B1312" s="1" t="s">
        <v>505</v>
      </c>
      <c r="C1312" s="1" t="s">
        <v>5</v>
      </c>
      <c r="D1312">
        <v>6</v>
      </c>
      <c r="E1312" s="1" t="s">
        <v>123</v>
      </c>
      <c r="F1312">
        <v>6</v>
      </c>
      <c r="G1312" s="1" t="s">
        <v>376</v>
      </c>
      <c r="H1312" s="1" t="s">
        <v>28</v>
      </c>
      <c r="I1312">
        <v>2</v>
      </c>
    </row>
    <row r="1313" spans="1:9" x14ac:dyDescent="0.55000000000000004">
      <c r="A1313">
        <v>46</v>
      </c>
      <c r="B1313" s="1" t="s">
        <v>505</v>
      </c>
      <c r="C1313" s="1" t="s">
        <v>5</v>
      </c>
      <c r="D1313">
        <v>6</v>
      </c>
      <c r="E1313" s="1" t="s">
        <v>127</v>
      </c>
      <c r="F1313">
        <v>6</v>
      </c>
      <c r="G1313" s="1" t="s">
        <v>375</v>
      </c>
      <c r="H1313" s="1" t="s">
        <v>28</v>
      </c>
      <c r="I1313">
        <v>2</v>
      </c>
    </row>
    <row r="1314" spans="1:9" x14ac:dyDescent="0.55000000000000004">
      <c r="A1314">
        <v>46</v>
      </c>
      <c r="B1314" s="1" t="s">
        <v>505</v>
      </c>
      <c r="C1314" s="1" t="s">
        <v>5</v>
      </c>
      <c r="D1314">
        <v>6</v>
      </c>
      <c r="E1314" s="1" t="s">
        <v>131</v>
      </c>
      <c r="F1314">
        <v>6</v>
      </c>
      <c r="G1314" s="1" t="s">
        <v>375</v>
      </c>
      <c r="H1314" s="1" t="s">
        <v>29</v>
      </c>
      <c r="I1314">
        <v>2</v>
      </c>
    </row>
    <row r="1315" spans="1:9" x14ac:dyDescent="0.55000000000000004">
      <c r="A1315">
        <v>46</v>
      </c>
      <c r="B1315" s="1" t="s">
        <v>505</v>
      </c>
      <c r="C1315" s="1" t="s">
        <v>5</v>
      </c>
      <c r="D1315">
        <v>6</v>
      </c>
      <c r="E1315" s="1" t="s">
        <v>135</v>
      </c>
      <c r="F1315">
        <v>6</v>
      </c>
      <c r="G1315" s="1" t="s">
        <v>375</v>
      </c>
      <c r="H1315" s="1" t="s">
        <v>28</v>
      </c>
      <c r="I1315">
        <v>2</v>
      </c>
    </row>
    <row r="1316" spans="1:9" x14ac:dyDescent="0.55000000000000004">
      <c r="A1316">
        <v>46</v>
      </c>
      <c r="B1316" s="1" t="s">
        <v>505</v>
      </c>
      <c r="C1316" s="1" t="s">
        <v>5</v>
      </c>
      <c r="D1316">
        <v>6</v>
      </c>
      <c r="E1316" s="1" t="s">
        <v>139</v>
      </c>
      <c r="F1316">
        <v>6</v>
      </c>
      <c r="G1316" s="1" t="s">
        <v>376</v>
      </c>
      <c r="H1316" s="1" t="s">
        <v>28</v>
      </c>
      <c r="I1316">
        <v>2</v>
      </c>
    </row>
    <row r="1317" spans="1:9" x14ac:dyDescent="0.55000000000000004">
      <c r="A1317">
        <v>46</v>
      </c>
      <c r="B1317" s="1" t="s">
        <v>505</v>
      </c>
      <c r="C1317" s="1" t="s">
        <v>5</v>
      </c>
      <c r="D1317">
        <v>6</v>
      </c>
      <c r="E1317" s="1" t="s">
        <v>141</v>
      </c>
      <c r="F1317">
        <v>6</v>
      </c>
      <c r="G1317" s="1" t="s">
        <v>376</v>
      </c>
      <c r="H1317" s="1" t="s">
        <v>29</v>
      </c>
      <c r="I1317">
        <v>2</v>
      </c>
    </row>
    <row r="1318" spans="1:9" x14ac:dyDescent="0.55000000000000004">
      <c r="A1318">
        <v>46</v>
      </c>
      <c r="B1318" s="1" t="s">
        <v>505</v>
      </c>
      <c r="C1318" s="1" t="s">
        <v>5</v>
      </c>
      <c r="D1318">
        <v>6</v>
      </c>
      <c r="E1318" s="1" t="s">
        <v>145</v>
      </c>
      <c r="F1318">
        <v>6</v>
      </c>
      <c r="G1318" s="1" t="s">
        <v>376</v>
      </c>
      <c r="H1318" s="1" t="s">
        <v>28</v>
      </c>
      <c r="I1318">
        <v>2</v>
      </c>
    </row>
    <row r="1319" spans="1:9" x14ac:dyDescent="0.55000000000000004">
      <c r="A1319">
        <v>46</v>
      </c>
      <c r="B1319" s="1" t="s">
        <v>505</v>
      </c>
      <c r="C1319" s="1" t="s">
        <v>5</v>
      </c>
      <c r="D1319">
        <v>6</v>
      </c>
      <c r="E1319" s="1" t="s">
        <v>147</v>
      </c>
      <c r="F1319">
        <v>6</v>
      </c>
      <c r="G1319" s="1" t="s">
        <v>376</v>
      </c>
      <c r="H1319" s="1" t="s">
        <v>28</v>
      </c>
      <c r="I1319">
        <v>2</v>
      </c>
    </row>
    <row r="1320" spans="1:9" x14ac:dyDescent="0.55000000000000004">
      <c r="A1320">
        <v>46</v>
      </c>
      <c r="B1320" s="1" t="s">
        <v>505</v>
      </c>
      <c r="C1320" s="1" t="s">
        <v>5</v>
      </c>
      <c r="D1320">
        <v>6</v>
      </c>
      <c r="E1320" s="1" t="s">
        <v>214</v>
      </c>
      <c r="F1320">
        <v>4</v>
      </c>
      <c r="G1320" s="1" t="s">
        <v>377</v>
      </c>
      <c r="H1320" s="1" t="s">
        <v>29</v>
      </c>
      <c r="I1320">
        <v>2</v>
      </c>
    </row>
    <row r="1321" spans="1:9" x14ac:dyDescent="0.55000000000000004">
      <c r="A1321">
        <v>46</v>
      </c>
      <c r="B1321" s="1" t="s">
        <v>505</v>
      </c>
      <c r="C1321" s="1" t="s">
        <v>5</v>
      </c>
      <c r="D1321">
        <v>6</v>
      </c>
      <c r="E1321" s="1" t="s">
        <v>217</v>
      </c>
      <c r="F1321">
        <v>6</v>
      </c>
      <c r="G1321" s="1" t="s">
        <v>377</v>
      </c>
      <c r="H1321" s="1" t="s">
        <v>29</v>
      </c>
      <c r="I1321">
        <v>2</v>
      </c>
    </row>
    <row r="1322" spans="1:9" x14ac:dyDescent="0.55000000000000004">
      <c r="A1322">
        <v>46</v>
      </c>
      <c r="B1322" s="1" t="s">
        <v>505</v>
      </c>
      <c r="C1322" s="1" t="s">
        <v>5</v>
      </c>
      <c r="D1322">
        <v>6</v>
      </c>
      <c r="E1322" s="1" t="s">
        <v>220</v>
      </c>
      <c r="F1322">
        <v>6</v>
      </c>
      <c r="G1322" s="1" t="s">
        <v>377</v>
      </c>
      <c r="H1322" s="1" t="s">
        <v>29</v>
      </c>
      <c r="I1322">
        <v>2</v>
      </c>
    </row>
    <row r="1323" spans="1:9" x14ac:dyDescent="0.55000000000000004">
      <c r="A1323">
        <v>46</v>
      </c>
      <c r="B1323" s="1" t="s">
        <v>505</v>
      </c>
      <c r="C1323" s="1" t="s">
        <v>5</v>
      </c>
      <c r="D1323">
        <v>6</v>
      </c>
      <c r="E1323" s="1" t="s">
        <v>223</v>
      </c>
      <c r="F1323">
        <v>5</v>
      </c>
      <c r="G1323" s="1" t="s">
        <v>376</v>
      </c>
      <c r="H1323" s="1" t="s">
        <v>29</v>
      </c>
      <c r="I1323">
        <v>2</v>
      </c>
    </row>
    <row r="1324" spans="1:9" x14ac:dyDescent="0.55000000000000004">
      <c r="A1324">
        <v>46</v>
      </c>
      <c r="B1324" s="1" t="s">
        <v>505</v>
      </c>
      <c r="C1324" s="1" t="s">
        <v>5</v>
      </c>
      <c r="D1324">
        <v>6</v>
      </c>
      <c r="E1324" s="1" t="s">
        <v>226</v>
      </c>
      <c r="F1324">
        <v>6</v>
      </c>
      <c r="G1324" s="1" t="s">
        <v>377</v>
      </c>
      <c r="H1324" s="1" t="s">
        <v>28</v>
      </c>
      <c r="I1324">
        <v>2</v>
      </c>
    </row>
    <row r="1325" spans="1:9" x14ac:dyDescent="0.55000000000000004">
      <c r="A1325">
        <v>46</v>
      </c>
      <c r="B1325" s="1" t="s">
        <v>505</v>
      </c>
      <c r="C1325" s="1" t="s">
        <v>5</v>
      </c>
      <c r="D1325">
        <v>6</v>
      </c>
      <c r="E1325" s="1" t="s">
        <v>229</v>
      </c>
      <c r="F1325">
        <v>5</v>
      </c>
      <c r="G1325" s="1" t="s">
        <v>376</v>
      </c>
      <c r="H1325" s="1" t="s">
        <v>28</v>
      </c>
      <c r="I1325">
        <v>2</v>
      </c>
    </row>
    <row r="1326" spans="1:9" x14ac:dyDescent="0.55000000000000004">
      <c r="A1326">
        <v>46</v>
      </c>
      <c r="B1326" s="1" t="s">
        <v>505</v>
      </c>
      <c r="C1326" s="1" t="s">
        <v>5</v>
      </c>
      <c r="D1326">
        <v>6</v>
      </c>
      <c r="E1326" s="1" t="s">
        <v>231</v>
      </c>
      <c r="F1326">
        <v>6</v>
      </c>
      <c r="G1326" s="1" t="s">
        <v>375</v>
      </c>
      <c r="H1326" s="1" t="s">
        <v>29</v>
      </c>
      <c r="I1326">
        <v>2</v>
      </c>
    </row>
    <row r="1327" spans="1:9" x14ac:dyDescent="0.55000000000000004">
      <c r="A1327">
        <v>46</v>
      </c>
      <c r="B1327" s="1" t="s">
        <v>505</v>
      </c>
      <c r="C1327" s="1" t="s">
        <v>5</v>
      </c>
      <c r="D1327">
        <v>6</v>
      </c>
      <c r="E1327" s="1" t="s">
        <v>286</v>
      </c>
      <c r="F1327">
        <v>6</v>
      </c>
      <c r="G1327" s="1" t="s">
        <v>375</v>
      </c>
      <c r="H1327" s="1" t="s">
        <v>28</v>
      </c>
      <c r="I1327">
        <v>2</v>
      </c>
    </row>
    <row r="1328" spans="1:9" x14ac:dyDescent="0.55000000000000004">
      <c r="A1328">
        <v>46</v>
      </c>
      <c r="B1328" s="1" t="s">
        <v>505</v>
      </c>
      <c r="C1328" s="1" t="s">
        <v>5</v>
      </c>
      <c r="D1328">
        <v>6</v>
      </c>
      <c r="E1328" s="1" t="s">
        <v>290</v>
      </c>
      <c r="F1328">
        <v>6</v>
      </c>
      <c r="G1328" s="1" t="s">
        <v>375</v>
      </c>
      <c r="H1328" s="1" t="s">
        <v>28</v>
      </c>
      <c r="I1328">
        <v>2</v>
      </c>
    </row>
    <row r="1329" spans="1:9" x14ac:dyDescent="0.55000000000000004">
      <c r="A1329">
        <v>46</v>
      </c>
      <c r="B1329" s="1" t="s">
        <v>505</v>
      </c>
      <c r="C1329" s="1" t="s">
        <v>5</v>
      </c>
      <c r="D1329">
        <v>6</v>
      </c>
      <c r="E1329" s="1" t="s">
        <v>294</v>
      </c>
      <c r="F1329">
        <v>6</v>
      </c>
      <c r="G1329" s="1" t="s">
        <v>376</v>
      </c>
      <c r="H1329" s="1" t="s">
        <v>28</v>
      </c>
      <c r="I1329">
        <v>2</v>
      </c>
    </row>
    <row r="1330" spans="1:9" x14ac:dyDescent="0.55000000000000004">
      <c r="A1330">
        <v>46</v>
      </c>
      <c r="B1330" s="1" t="s">
        <v>505</v>
      </c>
      <c r="C1330" s="1" t="s">
        <v>5</v>
      </c>
      <c r="D1330">
        <v>6</v>
      </c>
      <c r="E1330" s="1" t="s">
        <v>295</v>
      </c>
      <c r="F1330">
        <v>6</v>
      </c>
      <c r="G1330" s="1" t="s">
        <v>376</v>
      </c>
      <c r="H1330" s="1" t="s">
        <v>28</v>
      </c>
      <c r="I1330">
        <v>2</v>
      </c>
    </row>
    <row r="1331" spans="1:9" x14ac:dyDescent="0.55000000000000004">
      <c r="A1331">
        <v>46</v>
      </c>
      <c r="B1331" s="1" t="s">
        <v>505</v>
      </c>
      <c r="C1331" s="1" t="s">
        <v>5</v>
      </c>
      <c r="D1331">
        <v>6</v>
      </c>
      <c r="E1331" s="1" t="s">
        <v>317</v>
      </c>
      <c r="F1331">
        <v>5</v>
      </c>
      <c r="G1331" s="1" t="s">
        <v>377</v>
      </c>
      <c r="H1331" s="1" t="s">
        <v>29</v>
      </c>
      <c r="I1331">
        <v>2</v>
      </c>
    </row>
    <row r="1332" spans="1:9" x14ac:dyDescent="0.55000000000000004">
      <c r="A1332">
        <v>46</v>
      </c>
      <c r="B1332" s="1" t="s">
        <v>505</v>
      </c>
      <c r="C1332" s="1" t="s">
        <v>5</v>
      </c>
      <c r="D1332">
        <v>6</v>
      </c>
      <c r="E1332" s="1" t="s">
        <v>320</v>
      </c>
      <c r="F1332">
        <v>6</v>
      </c>
      <c r="G1332" s="1" t="s">
        <v>377</v>
      </c>
      <c r="H1332" s="1" t="s">
        <v>28</v>
      </c>
      <c r="I1332">
        <v>2</v>
      </c>
    </row>
    <row r="1333" spans="1:9" x14ac:dyDescent="0.55000000000000004">
      <c r="A1333">
        <v>46</v>
      </c>
      <c r="B1333" s="1" t="s">
        <v>505</v>
      </c>
      <c r="C1333" s="1" t="s">
        <v>5</v>
      </c>
      <c r="D1333">
        <v>6</v>
      </c>
      <c r="E1333" s="1" t="s">
        <v>323</v>
      </c>
      <c r="F1333">
        <v>6</v>
      </c>
      <c r="G1333" s="1" t="s">
        <v>376</v>
      </c>
      <c r="H1333" s="1" t="s">
        <v>29</v>
      </c>
      <c r="I1333">
        <v>2</v>
      </c>
    </row>
    <row r="1334" spans="1:9" x14ac:dyDescent="0.55000000000000004">
      <c r="A1334">
        <v>46</v>
      </c>
      <c r="B1334" s="1" t="s">
        <v>505</v>
      </c>
      <c r="C1334" s="1" t="s">
        <v>5</v>
      </c>
      <c r="D1334">
        <v>6</v>
      </c>
      <c r="E1334" s="1" t="s">
        <v>327</v>
      </c>
      <c r="F1334">
        <v>6</v>
      </c>
      <c r="G1334" s="1" t="s">
        <v>376</v>
      </c>
      <c r="H1334" s="1" t="s">
        <v>29</v>
      </c>
      <c r="I1334">
        <v>2</v>
      </c>
    </row>
    <row r="1335" spans="1:9" x14ac:dyDescent="0.55000000000000004">
      <c r="A1335">
        <v>46</v>
      </c>
      <c r="B1335" s="1" t="s">
        <v>505</v>
      </c>
      <c r="C1335" s="1" t="s">
        <v>5</v>
      </c>
      <c r="D1335">
        <v>6</v>
      </c>
      <c r="E1335" s="1" t="s">
        <v>331</v>
      </c>
      <c r="F1335">
        <v>6</v>
      </c>
      <c r="G1335" s="1" t="s">
        <v>376</v>
      </c>
      <c r="H1335" s="1" t="s">
        <v>29</v>
      </c>
      <c r="I1335">
        <v>2</v>
      </c>
    </row>
    <row r="1336" spans="1:9" x14ac:dyDescent="0.55000000000000004">
      <c r="A1336">
        <v>47</v>
      </c>
      <c r="B1336" s="1" t="s">
        <v>506</v>
      </c>
      <c r="C1336" s="1" t="s">
        <v>6</v>
      </c>
      <c r="D1336">
        <v>3</v>
      </c>
      <c r="E1336" s="1" t="s">
        <v>105</v>
      </c>
      <c r="F1336">
        <v>3</v>
      </c>
      <c r="G1336" s="1" t="s">
        <v>377</v>
      </c>
      <c r="H1336" s="1" t="s">
        <v>29</v>
      </c>
      <c r="I1336">
        <v>2</v>
      </c>
    </row>
    <row r="1337" spans="1:9" x14ac:dyDescent="0.55000000000000004">
      <c r="A1337">
        <v>47</v>
      </c>
      <c r="B1337" s="1" t="s">
        <v>506</v>
      </c>
      <c r="C1337" s="1" t="s">
        <v>6</v>
      </c>
      <c r="D1337">
        <v>3</v>
      </c>
      <c r="E1337" s="1" t="s">
        <v>108</v>
      </c>
      <c r="F1337">
        <v>1</v>
      </c>
      <c r="G1337" s="1" t="s">
        <v>377</v>
      </c>
      <c r="H1337" s="1" t="s">
        <v>29</v>
      </c>
      <c r="I1337">
        <v>2</v>
      </c>
    </row>
    <row r="1338" spans="1:9" x14ac:dyDescent="0.55000000000000004">
      <c r="A1338">
        <v>47</v>
      </c>
      <c r="B1338" s="1" t="s">
        <v>506</v>
      </c>
      <c r="C1338" s="1" t="s">
        <v>6</v>
      </c>
      <c r="D1338">
        <v>3</v>
      </c>
      <c r="E1338" s="1" t="s">
        <v>112</v>
      </c>
      <c r="F1338">
        <v>1</v>
      </c>
      <c r="G1338" s="1" t="s">
        <v>377</v>
      </c>
      <c r="H1338" s="1" t="s">
        <v>29</v>
      </c>
      <c r="I1338">
        <v>2</v>
      </c>
    </row>
    <row r="1339" spans="1:9" x14ac:dyDescent="0.55000000000000004">
      <c r="A1339">
        <v>47</v>
      </c>
      <c r="B1339" s="1" t="s">
        <v>506</v>
      </c>
      <c r="C1339" s="1" t="s">
        <v>6</v>
      </c>
      <c r="D1339">
        <v>3</v>
      </c>
      <c r="E1339" s="1" t="s">
        <v>116</v>
      </c>
      <c r="F1339">
        <v>3</v>
      </c>
      <c r="G1339" s="1" t="s">
        <v>377</v>
      </c>
      <c r="H1339" s="1" t="s">
        <v>29</v>
      </c>
      <c r="I1339">
        <v>2</v>
      </c>
    </row>
    <row r="1340" spans="1:9" x14ac:dyDescent="0.55000000000000004">
      <c r="A1340">
        <v>47</v>
      </c>
      <c r="B1340" s="1" t="s">
        <v>506</v>
      </c>
      <c r="C1340" s="1" t="s">
        <v>6</v>
      </c>
      <c r="D1340">
        <v>3</v>
      </c>
      <c r="E1340" s="1" t="s">
        <v>120</v>
      </c>
      <c r="F1340">
        <v>1</v>
      </c>
      <c r="G1340" s="1" t="s">
        <v>377</v>
      </c>
      <c r="H1340" s="1" t="s">
        <v>28</v>
      </c>
      <c r="I1340">
        <v>2</v>
      </c>
    </row>
    <row r="1341" spans="1:9" x14ac:dyDescent="0.55000000000000004">
      <c r="A1341">
        <v>47</v>
      </c>
      <c r="B1341" s="1" t="s">
        <v>506</v>
      </c>
      <c r="C1341" s="1" t="s">
        <v>6</v>
      </c>
      <c r="D1341">
        <v>3</v>
      </c>
      <c r="E1341" s="1" t="s">
        <v>123</v>
      </c>
      <c r="F1341">
        <v>3</v>
      </c>
      <c r="G1341" s="1" t="s">
        <v>376</v>
      </c>
      <c r="H1341" s="1" t="s">
        <v>28</v>
      </c>
      <c r="I1341">
        <v>2</v>
      </c>
    </row>
    <row r="1342" spans="1:9" x14ac:dyDescent="0.55000000000000004">
      <c r="A1342">
        <v>47</v>
      </c>
      <c r="B1342" s="1" t="s">
        <v>506</v>
      </c>
      <c r="C1342" s="1" t="s">
        <v>6</v>
      </c>
      <c r="D1342">
        <v>3</v>
      </c>
      <c r="E1342" s="1" t="s">
        <v>127</v>
      </c>
      <c r="F1342">
        <v>5</v>
      </c>
      <c r="G1342" s="1" t="s">
        <v>375</v>
      </c>
      <c r="H1342" s="1" t="s">
        <v>28</v>
      </c>
      <c r="I1342">
        <v>2</v>
      </c>
    </row>
    <row r="1343" spans="1:9" x14ac:dyDescent="0.55000000000000004">
      <c r="A1343">
        <v>47</v>
      </c>
      <c r="B1343" s="1" t="s">
        <v>506</v>
      </c>
      <c r="C1343" s="1" t="s">
        <v>6</v>
      </c>
      <c r="D1343">
        <v>3</v>
      </c>
      <c r="E1343" s="1" t="s">
        <v>131</v>
      </c>
      <c r="F1343">
        <v>3</v>
      </c>
      <c r="G1343" s="1" t="s">
        <v>375</v>
      </c>
      <c r="H1343" s="1" t="s">
        <v>29</v>
      </c>
      <c r="I1343">
        <v>2</v>
      </c>
    </row>
    <row r="1344" spans="1:9" x14ac:dyDescent="0.55000000000000004">
      <c r="A1344">
        <v>47</v>
      </c>
      <c r="B1344" s="1" t="s">
        <v>506</v>
      </c>
      <c r="C1344" s="1" t="s">
        <v>6</v>
      </c>
      <c r="D1344">
        <v>3</v>
      </c>
      <c r="E1344" s="1" t="s">
        <v>135</v>
      </c>
      <c r="F1344">
        <v>1</v>
      </c>
      <c r="G1344" s="1" t="s">
        <v>375</v>
      </c>
      <c r="H1344" s="1" t="s">
        <v>28</v>
      </c>
      <c r="I1344">
        <v>2</v>
      </c>
    </row>
    <row r="1345" spans="1:9" x14ac:dyDescent="0.55000000000000004">
      <c r="A1345">
        <v>47</v>
      </c>
      <c r="B1345" s="1" t="s">
        <v>506</v>
      </c>
      <c r="C1345" s="1" t="s">
        <v>6</v>
      </c>
      <c r="D1345">
        <v>3</v>
      </c>
      <c r="E1345" s="1" t="s">
        <v>139</v>
      </c>
      <c r="F1345">
        <v>1</v>
      </c>
      <c r="G1345" s="1" t="s">
        <v>376</v>
      </c>
      <c r="H1345" s="1" t="s">
        <v>28</v>
      </c>
      <c r="I1345">
        <v>2</v>
      </c>
    </row>
    <row r="1346" spans="1:9" x14ac:dyDescent="0.55000000000000004">
      <c r="A1346">
        <v>47</v>
      </c>
      <c r="B1346" s="1" t="s">
        <v>506</v>
      </c>
      <c r="C1346" s="1" t="s">
        <v>6</v>
      </c>
      <c r="D1346">
        <v>3</v>
      </c>
      <c r="E1346" s="1" t="s">
        <v>141</v>
      </c>
      <c r="F1346">
        <v>1</v>
      </c>
      <c r="G1346" s="1" t="s">
        <v>376</v>
      </c>
      <c r="H1346" s="1" t="s">
        <v>29</v>
      </c>
      <c r="I1346">
        <v>2</v>
      </c>
    </row>
    <row r="1347" spans="1:9" x14ac:dyDescent="0.55000000000000004">
      <c r="A1347">
        <v>47</v>
      </c>
      <c r="B1347" s="1" t="s">
        <v>506</v>
      </c>
      <c r="C1347" s="1" t="s">
        <v>6</v>
      </c>
      <c r="D1347">
        <v>3</v>
      </c>
      <c r="E1347" s="1" t="s">
        <v>145</v>
      </c>
      <c r="F1347">
        <v>3</v>
      </c>
      <c r="G1347" s="1" t="s">
        <v>376</v>
      </c>
      <c r="H1347" s="1" t="s">
        <v>28</v>
      </c>
      <c r="I1347">
        <v>2</v>
      </c>
    </row>
    <row r="1348" spans="1:9" x14ac:dyDescent="0.55000000000000004">
      <c r="A1348">
        <v>47</v>
      </c>
      <c r="B1348" s="1" t="s">
        <v>506</v>
      </c>
      <c r="C1348" s="1" t="s">
        <v>6</v>
      </c>
      <c r="D1348">
        <v>3</v>
      </c>
      <c r="E1348" s="1" t="s">
        <v>147</v>
      </c>
      <c r="F1348">
        <v>3</v>
      </c>
      <c r="G1348" s="1" t="s">
        <v>376</v>
      </c>
      <c r="H1348" s="1" t="s">
        <v>28</v>
      </c>
      <c r="I1348">
        <v>2</v>
      </c>
    </row>
    <row r="1349" spans="1:9" x14ac:dyDescent="0.55000000000000004">
      <c r="A1349">
        <v>47</v>
      </c>
      <c r="B1349" s="1" t="s">
        <v>506</v>
      </c>
      <c r="C1349" s="1" t="s">
        <v>6</v>
      </c>
      <c r="D1349">
        <v>3</v>
      </c>
      <c r="E1349" s="1" t="s">
        <v>214</v>
      </c>
      <c r="F1349">
        <v>4</v>
      </c>
      <c r="G1349" s="1" t="s">
        <v>377</v>
      </c>
      <c r="H1349" s="1" t="s">
        <v>29</v>
      </c>
      <c r="I1349">
        <v>2</v>
      </c>
    </row>
    <row r="1350" spans="1:9" x14ac:dyDescent="0.55000000000000004">
      <c r="A1350">
        <v>47</v>
      </c>
      <c r="B1350" s="1" t="s">
        <v>506</v>
      </c>
      <c r="C1350" s="1" t="s">
        <v>6</v>
      </c>
      <c r="D1350">
        <v>3</v>
      </c>
      <c r="E1350" s="1" t="s">
        <v>217</v>
      </c>
      <c r="F1350">
        <v>3</v>
      </c>
      <c r="G1350" s="1" t="s">
        <v>377</v>
      </c>
      <c r="H1350" s="1" t="s">
        <v>29</v>
      </c>
      <c r="I1350">
        <v>2</v>
      </c>
    </row>
    <row r="1351" spans="1:9" x14ac:dyDescent="0.55000000000000004">
      <c r="A1351">
        <v>47</v>
      </c>
      <c r="B1351" s="1" t="s">
        <v>506</v>
      </c>
      <c r="C1351" s="1" t="s">
        <v>6</v>
      </c>
      <c r="D1351">
        <v>3</v>
      </c>
      <c r="E1351" s="1" t="s">
        <v>220</v>
      </c>
      <c r="F1351">
        <v>3</v>
      </c>
      <c r="G1351" s="1" t="s">
        <v>377</v>
      </c>
      <c r="H1351" s="1" t="s">
        <v>29</v>
      </c>
      <c r="I1351">
        <v>2</v>
      </c>
    </row>
    <row r="1352" spans="1:9" x14ac:dyDescent="0.55000000000000004">
      <c r="A1352">
        <v>47</v>
      </c>
      <c r="B1352" s="1" t="s">
        <v>506</v>
      </c>
      <c r="C1352" s="1" t="s">
        <v>6</v>
      </c>
      <c r="D1352">
        <v>3</v>
      </c>
      <c r="E1352" s="1" t="s">
        <v>223</v>
      </c>
      <c r="F1352">
        <v>3</v>
      </c>
      <c r="G1352" s="1" t="s">
        <v>376</v>
      </c>
      <c r="H1352" s="1" t="s">
        <v>29</v>
      </c>
      <c r="I1352">
        <v>2</v>
      </c>
    </row>
    <row r="1353" spans="1:9" x14ac:dyDescent="0.55000000000000004">
      <c r="A1353">
        <v>47</v>
      </c>
      <c r="B1353" s="1" t="s">
        <v>506</v>
      </c>
      <c r="C1353" s="1" t="s">
        <v>6</v>
      </c>
      <c r="D1353">
        <v>3</v>
      </c>
      <c r="E1353" s="1" t="s">
        <v>226</v>
      </c>
      <c r="F1353">
        <v>3</v>
      </c>
      <c r="G1353" s="1" t="s">
        <v>377</v>
      </c>
      <c r="H1353" s="1" t="s">
        <v>28</v>
      </c>
      <c r="I1353">
        <v>2</v>
      </c>
    </row>
    <row r="1354" spans="1:9" x14ac:dyDescent="0.55000000000000004">
      <c r="A1354">
        <v>47</v>
      </c>
      <c r="B1354" s="1" t="s">
        <v>506</v>
      </c>
      <c r="C1354" s="1" t="s">
        <v>6</v>
      </c>
      <c r="D1354">
        <v>3</v>
      </c>
      <c r="E1354" s="1" t="s">
        <v>229</v>
      </c>
      <c r="F1354">
        <v>5</v>
      </c>
      <c r="G1354" s="1" t="s">
        <v>376</v>
      </c>
      <c r="H1354" s="1" t="s">
        <v>28</v>
      </c>
      <c r="I1354">
        <v>2</v>
      </c>
    </row>
    <row r="1355" spans="1:9" x14ac:dyDescent="0.55000000000000004">
      <c r="A1355">
        <v>47</v>
      </c>
      <c r="B1355" s="1" t="s">
        <v>506</v>
      </c>
      <c r="C1355" s="1" t="s">
        <v>6</v>
      </c>
      <c r="D1355">
        <v>3</v>
      </c>
      <c r="E1355" s="1" t="s">
        <v>231</v>
      </c>
      <c r="F1355">
        <v>3</v>
      </c>
      <c r="G1355" s="1" t="s">
        <v>375</v>
      </c>
      <c r="H1355" s="1" t="s">
        <v>29</v>
      </c>
      <c r="I1355">
        <v>2</v>
      </c>
    </row>
    <row r="1356" spans="1:9" x14ac:dyDescent="0.55000000000000004">
      <c r="A1356">
        <v>47</v>
      </c>
      <c r="B1356" s="1" t="s">
        <v>506</v>
      </c>
      <c r="C1356" s="1" t="s">
        <v>6</v>
      </c>
      <c r="D1356">
        <v>3</v>
      </c>
      <c r="E1356" s="1" t="s">
        <v>286</v>
      </c>
      <c r="F1356">
        <v>3</v>
      </c>
      <c r="G1356" s="1" t="s">
        <v>375</v>
      </c>
      <c r="H1356" s="1" t="s">
        <v>28</v>
      </c>
      <c r="I1356">
        <v>2</v>
      </c>
    </row>
    <row r="1357" spans="1:9" x14ac:dyDescent="0.55000000000000004">
      <c r="A1357">
        <v>47</v>
      </c>
      <c r="B1357" s="1" t="s">
        <v>506</v>
      </c>
      <c r="C1357" s="1" t="s">
        <v>6</v>
      </c>
      <c r="D1357">
        <v>3</v>
      </c>
      <c r="E1357" s="1" t="s">
        <v>290</v>
      </c>
      <c r="F1357">
        <v>7</v>
      </c>
      <c r="G1357" s="1" t="s">
        <v>375</v>
      </c>
      <c r="H1357" s="1" t="s">
        <v>28</v>
      </c>
      <c r="I1357">
        <v>2</v>
      </c>
    </row>
    <row r="1358" spans="1:9" x14ac:dyDescent="0.55000000000000004">
      <c r="A1358">
        <v>47</v>
      </c>
      <c r="B1358" s="1" t="s">
        <v>506</v>
      </c>
      <c r="C1358" s="1" t="s">
        <v>6</v>
      </c>
      <c r="D1358">
        <v>3</v>
      </c>
      <c r="E1358" s="1" t="s">
        <v>294</v>
      </c>
      <c r="F1358">
        <v>3</v>
      </c>
      <c r="G1358" s="1" t="s">
        <v>376</v>
      </c>
      <c r="H1358" s="1" t="s">
        <v>28</v>
      </c>
      <c r="I1358">
        <v>2</v>
      </c>
    </row>
    <row r="1359" spans="1:9" x14ac:dyDescent="0.55000000000000004">
      <c r="A1359">
        <v>47</v>
      </c>
      <c r="B1359" s="1" t="s">
        <v>506</v>
      </c>
      <c r="C1359" s="1" t="s">
        <v>6</v>
      </c>
      <c r="D1359">
        <v>3</v>
      </c>
      <c r="E1359" s="1" t="s">
        <v>295</v>
      </c>
      <c r="F1359">
        <v>3</v>
      </c>
      <c r="G1359" s="1" t="s">
        <v>376</v>
      </c>
      <c r="H1359" s="1" t="s">
        <v>28</v>
      </c>
      <c r="I1359">
        <v>2</v>
      </c>
    </row>
    <row r="1360" spans="1:9" x14ac:dyDescent="0.55000000000000004">
      <c r="A1360">
        <v>47</v>
      </c>
      <c r="B1360" s="1" t="s">
        <v>506</v>
      </c>
      <c r="C1360" s="1" t="s">
        <v>6</v>
      </c>
      <c r="D1360">
        <v>3</v>
      </c>
      <c r="E1360" s="1" t="s">
        <v>317</v>
      </c>
      <c r="F1360">
        <v>3</v>
      </c>
      <c r="G1360" s="1" t="s">
        <v>377</v>
      </c>
      <c r="H1360" s="1" t="s">
        <v>29</v>
      </c>
      <c r="I1360">
        <v>2</v>
      </c>
    </row>
    <row r="1361" spans="1:9" x14ac:dyDescent="0.55000000000000004">
      <c r="A1361">
        <v>47</v>
      </c>
      <c r="B1361" s="1" t="s">
        <v>506</v>
      </c>
      <c r="C1361" s="1" t="s">
        <v>6</v>
      </c>
      <c r="D1361">
        <v>3</v>
      </c>
      <c r="E1361" s="1" t="s">
        <v>320</v>
      </c>
      <c r="F1361">
        <v>3</v>
      </c>
      <c r="G1361" s="1" t="s">
        <v>377</v>
      </c>
      <c r="H1361" s="1" t="s">
        <v>28</v>
      </c>
      <c r="I1361">
        <v>2</v>
      </c>
    </row>
    <row r="1362" spans="1:9" x14ac:dyDescent="0.55000000000000004">
      <c r="A1362">
        <v>47</v>
      </c>
      <c r="B1362" s="1" t="s">
        <v>506</v>
      </c>
      <c r="C1362" s="1" t="s">
        <v>6</v>
      </c>
      <c r="D1362">
        <v>3</v>
      </c>
      <c r="E1362" s="1" t="s">
        <v>323</v>
      </c>
      <c r="F1362">
        <v>1</v>
      </c>
      <c r="G1362" s="1" t="s">
        <v>376</v>
      </c>
      <c r="H1362" s="1" t="s">
        <v>29</v>
      </c>
      <c r="I1362">
        <v>2</v>
      </c>
    </row>
    <row r="1363" spans="1:9" x14ac:dyDescent="0.55000000000000004">
      <c r="A1363">
        <v>47</v>
      </c>
      <c r="B1363" s="1" t="s">
        <v>506</v>
      </c>
      <c r="C1363" s="1" t="s">
        <v>6</v>
      </c>
      <c r="D1363">
        <v>3</v>
      </c>
      <c r="E1363" s="1" t="s">
        <v>327</v>
      </c>
      <c r="F1363">
        <v>3</v>
      </c>
      <c r="G1363" s="1" t="s">
        <v>376</v>
      </c>
      <c r="H1363" s="1" t="s">
        <v>29</v>
      </c>
      <c r="I1363">
        <v>2</v>
      </c>
    </row>
    <row r="1364" spans="1:9" x14ac:dyDescent="0.55000000000000004">
      <c r="A1364">
        <v>47</v>
      </c>
      <c r="B1364" s="1" t="s">
        <v>506</v>
      </c>
      <c r="C1364" s="1" t="s">
        <v>6</v>
      </c>
      <c r="D1364">
        <v>3</v>
      </c>
      <c r="E1364" s="1" t="s">
        <v>331</v>
      </c>
      <c r="F1364">
        <v>3</v>
      </c>
      <c r="G1364" s="1" t="s">
        <v>376</v>
      </c>
      <c r="H1364" s="1" t="s">
        <v>29</v>
      </c>
      <c r="I1364">
        <v>2</v>
      </c>
    </row>
    <row r="1365" spans="1:9" x14ac:dyDescent="0.55000000000000004">
      <c r="A1365">
        <v>48</v>
      </c>
      <c r="B1365" s="1" t="s">
        <v>507</v>
      </c>
      <c r="C1365" s="1" t="s">
        <v>3</v>
      </c>
      <c r="D1365">
        <v>4</v>
      </c>
      <c r="E1365" s="1" t="s">
        <v>105</v>
      </c>
      <c r="F1365">
        <v>4</v>
      </c>
      <c r="G1365" s="1" t="s">
        <v>377</v>
      </c>
      <c r="H1365" s="1" t="s">
        <v>29</v>
      </c>
      <c r="I1365">
        <v>2</v>
      </c>
    </row>
    <row r="1366" spans="1:9" x14ac:dyDescent="0.55000000000000004">
      <c r="A1366">
        <v>48</v>
      </c>
      <c r="B1366" s="1" t="s">
        <v>507</v>
      </c>
      <c r="C1366" s="1" t="s">
        <v>3</v>
      </c>
      <c r="D1366">
        <v>4</v>
      </c>
      <c r="E1366" s="1" t="s">
        <v>108</v>
      </c>
      <c r="F1366">
        <v>4</v>
      </c>
      <c r="G1366" s="1" t="s">
        <v>377</v>
      </c>
      <c r="H1366" s="1" t="s">
        <v>29</v>
      </c>
      <c r="I1366">
        <v>2</v>
      </c>
    </row>
    <row r="1367" spans="1:9" x14ac:dyDescent="0.55000000000000004">
      <c r="A1367">
        <v>48</v>
      </c>
      <c r="B1367" s="1" t="s">
        <v>507</v>
      </c>
      <c r="C1367" s="1" t="s">
        <v>3</v>
      </c>
      <c r="D1367">
        <v>4</v>
      </c>
      <c r="E1367" s="1" t="s">
        <v>112</v>
      </c>
      <c r="F1367">
        <v>4</v>
      </c>
      <c r="G1367" s="1" t="s">
        <v>377</v>
      </c>
      <c r="H1367" s="1" t="s">
        <v>29</v>
      </c>
      <c r="I1367">
        <v>2</v>
      </c>
    </row>
    <row r="1368" spans="1:9" x14ac:dyDescent="0.55000000000000004">
      <c r="A1368">
        <v>48</v>
      </c>
      <c r="B1368" s="1" t="s">
        <v>507</v>
      </c>
      <c r="C1368" s="1" t="s">
        <v>3</v>
      </c>
      <c r="D1368">
        <v>4</v>
      </c>
      <c r="E1368" s="1" t="s">
        <v>116</v>
      </c>
      <c r="F1368">
        <v>4</v>
      </c>
      <c r="G1368" s="1" t="s">
        <v>377</v>
      </c>
      <c r="H1368" s="1" t="s">
        <v>29</v>
      </c>
      <c r="I1368">
        <v>2</v>
      </c>
    </row>
    <row r="1369" spans="1:9" x14ac:dyDescent="0.55000000000000004">
      <c r="A1369">
        <v>48</v>
      </c>
      <c r="B1369" s="1" t="s">
        <v>507</v>
      </c>
      <c r="C1369" s="1" t="s">
        <v>3</v>
      </c>
      <c r="D1369">
        <v>4</v>
      </c>
      <c r="E1369" s="1" t="s">
        <v>120</v>
      </c>
      <c r="F1369">
        <v>4</v>
      </c>
      <c r="G1369" s="1" t="s">
        <v>377</v>
      </c>
      <c r="H1369" s="1" t="s">
        <v>28</v>
      </c>
      <c r="I1369">
        <v>2</v>
      </c>
    </row>
    <row r="1370" spans="1:9" x14ac:dyDescent="0.55000000000000004">
      <c r="A1370">
        <v>48</v>
      </c>
      <c r="B1370" s="1" t="s">
        <v>507</v>
      </c>
      <c r="C1370" s="1" t="s">
        <v>3</v>
      </c>
      <c r="D1370">
        <v>4</v>
      </c>
      <c r="E1370" s="1" t="s">
        <v>123</v>
      </c>
      <c r="F1370">
        <v>4</v>
      </c>
      <c r="G1370" s="1" t="s">
        <v>376</v>
      </c>
      <c r="H1370" s="1" t="s">
        <v>28</v>
      </c>
      <c r="I1370">
        <v>2</v>
      </c>
    </row>
    <row r="1371" spans="1:9" x14ac:dyDescent="0.55000000000000004">
      <c r="A1371">
        <v>48</v>
      </c>
      <c r="B1371" s="1" t="s">
        <v>507</v>
      </c>
      <c r="C1371" s="1" t="s">
        <v>3</v>
      </c>
      <c r="D1371">
        <v>4</v>
      </c>
      <c r="E1371" s="1" t="s">
        <v>127</v>
      </c>
      <c r="F1371">
        <v>4</v>
      </c>
      <c r="G1371" s="1" t="s">
        <v>375</v>
      </c>
      <c r="H1371" s="1" t="s">
        <v>28</v>
      </c>
      <c r="I1371">
        <v>2</v>
      </c>
    </row>
    <row r="1372" spans="1:9" x14ac:dyDescent="0.55000000000000004">
      <c r="A1372">
        <v>48</v>
      </c>
      <c r="B1372" s="1" t="s">
        <v>507</v>
      </c>
      <c r="C1372" s="1" t="s">
        <v>3</v>
      </c>
      <c r="D1372">
        <v>4</v>
      </c>
      <c r="E1372" s="1" t="s">
        <v>131</v>
      </c>
      <c r="F1372">
        <v>4</v>
      </c>
      <c r="G1372" s="1" t="s">
        <v>375</v>
      </c>
      <c r="H1372" s="1" t="s">
        <v>29</v>
      </c>
      <c r="I1372">
        <v>2</v>
      </c>
    </row>
    <row r="1373" spans="1:9" x14ac:dyDescent="0.55000000000000004">
      <c r="A1373">
        <v>48</v>
      </c>
      <c r="B1373" s="1" t="s">
        <v>507</v>
      </c>
      <c r="C1373" s="1" t="s">
        <v>3</v>
      </c>
      <c r="D1373">
        <v>4</v>
      </c>
      <c r="E1373" s="1" t="s">
        <v>135</v>
      </c>
      <c r="F1373">
        <v>4</v>
      </c>
      <c r="G1373" s="1" t="s">
        <v>375</v>
      </c>
      <c r="H1373" s="1" t="s">
        <v>28</v>
      </c>
      <c r="I1373">
        <v>2</v>
      </c>
    </row>
    <row r="1374" spans="1:9" x14ac:dyDescent="0.55000000000000004">
      <c r="A1374">
        <v>48</v>
      </c>
      <c r="B1374" s="1" t="s">
        <v>507</v>
      </c>
      <c r="C1374" s="1" t="s">
        <v>3</v>
      </c>
      <c r="D1374">
        <v>4</v>
      </c>
      <c r="E1374" s="1" t="s">
        <v>139</v>
      </c>
      <c r="F1374">
        <v>4</v>
      </c>
      <c r="G1374" s="1" t="s">
        <v>376</v>
      </c>
      <c r="H1374" s="1" t="s">
        <v>28</v>
      </c>
      <c r="I1374">
        <v>2</v>
      </c>
    </row>
    <row r="1375" spans="1:9" x14ac:dyDescent="0.55000000000000004">
      <c r="A1375">
        <v>48</v>
      </c>
      <c r="B1375" s="1" t="s">
        <v>507</v>
      </c>
      <c r="C1375" s="1" t="s">
        <v>3</v>
      </c>
      <c r="D1375">
        <v>4</v>
      </c>
      <c r="E1375" s="1" t="s">
        <v>141</v>
      </c>
      <c r="F1375">
        <v>4</v>
      </c>
      <c r="G1375" s="1" t="s">
        <v>376</v>
      </c>
      <c r="H1375" s="1" t="s">
        <v>29</v>
      </c>
      <c r="I1375">
        <v>2</v>
      </c>
    </row>
    <row r="1376" spans="1:9" x14ac:dyDescent="0.55000000000000004">
      <c r="A1376">
        <v>48</v>
      </c>
      <c r="B1376" s="1" t="s">
        <v>507</v>
      </c>
      <c r="C1376" s="1" t="s">
        <v>3</v>
      </c>
      <c r="D1376">
        <v>4</v>
      </c>
      <c r="E1376" s="1" t="s">
        <v>145</v>
      </c>
      <c r="F1376">
        <v>4</v>
      </c>
      <c r="G1376" s="1" t="s">
        <v>376</v>
      </c>
      <c r="H1376" s="1" t="s">
        <v>28</v>
      </c>
      <c r="I1376">
        <v>2</v>
      </c>
    </row>
    <row r="1377" spans="1:9" x14ac:dyDescent="0.55000000000000004">
      <c r="A1377">
        <v>48</v>
      </c>
      <c r="B1377" s="1" t="s">
        <v>507</v>
      </c>
      <c r="C1377" s="1" t="s">
        <v>3</v>
      </c>
      <c r="D1377">
        <v>4</v>
      </c>
      <c r="E1377" s="1" t="s">
        <v>147</v>
      </c>
      <c r="F1377">
        <v>4</v>
      </c>
      <c r="G1377" s="1" t="s">
        <v>376</v>
      </c>
      <c r="H1377" s="1" t="s">
        <v>28</v>
      </c>
      <c r="I1377">
        <v>2</v>
      </c>
    </row>
    <row r="1378" spans="1:9" x14ac:dyDescent="0.55000000000000004">
      <c r="A1378">
        <v>48</v>
      </c>
      <c r="B1378" s="1" t="s">
        <v>507</v>
      </c>
      <c r="C1378" s="1" t="s">
        <v>3</v>
      </c>
      <c r="D1378">
        <v>4</v>
      </c>
      <c r="E1378" s="1" t="s">
        <v>214</v>
      </c>
      <c r="F1378">
        <v>6</v>
      </c>
      <c r="G1378" s="1" t="s">
        <v>377</v>
      </c>
      <c r="H1378" s="1" t="s">
        <v>29</v>
      </c>
      <c r="I1378">
        <v>2</v>
      </c>
    </row>
    <row r="1379" spans="1:9" x14ac:dyDescent="0.55000000000000004">
      <c r="A1379">
        <v>48</v>
      </c>
      <c r="B1379" s="1" t="s">
        <v>507</v>
      </c>
      <c r="C1379" s="1" t="s">
        <v>3</v>
      </c>
      <c r="D1379">
        <v>4</v>
      </c>
      <c r="E1379" s="1" t="s">
        <v>217</v>
      </c>
      <c r="F1379">
        <v>4</v>
      </c>
      <c r="G1379" s="1" t="s">
        <v>377</v>
      </c>
      <c r="H1379" s="1" t="s">
        <v>29</v>
      </c>
      <c r="I1379">
        <v>2</v>
      </c>
    </row>
    <row r="1380" spans="1:9" x14ac:dyDescent="0.55000000000000004">
      <c r="A1380">
        <v>48</v>
      </c>
      <c r="B1380" s="1" t="s">
        <v>507</v>
      </c>
      <c r="C1380" s="1" t="s">
        <v>3</v>
      </c>
      <c r="D1380">
        <v>4</v>
      </c>
      <c r="E1380" s="1" t="s">
        <v>220</v>
      </c>
      <c r="F1380">
        <v>4</v>
      </c>
      <c r="G1380" s="1" t="s">
        <v>377</v>
      </c>
      <c r="H1380" s="1" t="s">
        <v>29</v>
      </c>
      <c r="I1380">
        <v>2</v>
      </c>
    </row>
    <row r="1381" spans="1:9" x14ac:dyDescent="0.55000000000000004">
      <c r="A1381">
        <v>48</v>
      </c>
      <c r="B1381" s="1" t="s">
        <v>507</v>
      </c>
      <c r="C1381" s="1" t="s">
        <v>3</v>
      </c>
      <c r="D1381">
        <v>4</v>
      </c>
      <c r="E1381" s="1" t="s">
        <v>223</v>
      </c>
      <c r="F1381">
        <v>4</v>
      </c>
      <c r="G1381" s="1" t="s">
        <v>376</v>
      </c>
      <c r="H1381" s="1" t="s">
        <v>29</v>
      </c>
      <c r="I1381">
        <v>2</v>
      </c>
    </row>
    <row r="1382" spans="1:9" x14ac:dyDescent="0.55000000000000004">
      <c r="A1382">
        <v>48</v>
      </c>
      <c r="B1382" s="1" t="s">
        <v>507</v>
      </c>
      <c r="C1382" s="1" t="s">
        <v>3</v>
      </c>
      <c r="D1382">
        <v>4</v>
      </c>
      <c r="E1382" s="1" t="s">
        <v>226</v>
      </c>
      <c r="F1382">
        <v>5</v>
      </c>
      <c r="G1382" s="1" t="s">
        <v>377</v>
      </c>
      <c r="H1382" s="1" t="s">
        <v>28</v>
      </c>
      <c r="I1382">
        <v>2</v>
      </c>
    </row>
    <row r="1383" spans="1:9" x14ac:dyDescent="0.55000000000000004">
      <c r="A1383">
        <v>48</v>
      </c>
      <c r="B1383" s="1" t="s">
        <v>507</v>
      </c>
      <c r="C1383" s="1" t="s">
        <v>3</v>
      </c>
      <c r="D1383">
        <v>4</v>
      </c>
      <c r="E1383" s="1" t="s">
        <v>229</v>
      </c>
      <c r="F1383">
        <v>4</v>
      </c>
      <c r="G1383" s="1" t="s">
        <v>376</v>
      </c>
      <c r="H1383" s="1" t="s">
        <v>28</v>
      </c>
      <c r="I1383">
        <v>2</v>
      </c>
    </row>
    <row r="1384" spans="1:9" x14ac:dyDescent="0.55000000000000004">
      <c r="A1384">
        <v>48</v>
      </c>
      <c r="B1384" s="1" t="s">
        <v>507</v>
      </c>
      <c r="C1384" s="1" t="s">
        <v>3</v>
      </c>
      <c r="D1384">
        <v>4</v>
      </c>
      <c r="E1384" s="1" t="s">
        <v>231</v>
      </c>
      <c r="F1384">
        <v>4</v>
      </c>
      <c r="G1384" s="1" t="s">
        <v>375</v>
      </c>
      <c r="H1384" s="1" t="s">
        <v>29</v>
      </c>
      <c r="I1384">
        <v>2</v>
      </c>
    </row>
    <row r="1385" spans="1:9" x14ac:dyDescent="0.55000000000000004">
      <c r="A1385">
        <v>48</v>
      </c>
      <c r="B1385" s="1" t="s">
        <v>507</v>
      </c>
      <c r="C1385" s="1" t="s">
        <v>3</v>
      </c>
      <c r="D1385">
        <v>4</v>
      </c>
      <c r="E1385" s="1" t="s">
        <v>286</v>
      </c>
      <c r="F1385">
        <v>4</v>
      </c>
      <c r="G1385" s="1" t="s">
        <v>375</v>
      </c>
      <c r="H1385" s="1" t="s">
        <v>28</v>
      </c>
      <c r="I1385">
        <v>2</v>
      </c>
    </row>
    <row r="1386" spans="1:9" x14ac:dyDescent="0.55000000000000004">
      <c r="A1386">
        <v>48</v>
      </c>
      <c r="B1386" s="1" t="s">
        <v>507</v>
      </c>
      <c r="C1386" s="1" t="s">
        <v>3</v>
      </c>
      <c r="D1386">
        <v>4</v>
      </c>
      <c r="E1386" s="1" t="s">
        <v>290</v>
      </c>
      <c r="F1386">
        <v>3</v>
      </c>
      <c r="G1386" s="1" t="s">
        <v>375</v>
      </c>
      <c r="H1386" s="1" t="s">
        <v>28</v>
      </c>
      <c r="I1386">
        <v>2</v>
      </c>
    </row>
    <row r="1387" spans="1:9" x14ac:dyDescent="0.55000000000000004">
      <c r="A1387">
        <v>48</v>
      </c>
      <c r="B1387" s="1" t="s">
        <v>507</v>
      </c>
      <c r="C1387" s="1" t="s">
        <v>3</v>
      </c>
      <c r="D1387">
        <v>4</v>
      </c>
      <c r="E1387" s="1" t="s">
        <v>294</v>
      </c>
      <c r="F1387">
        <v>4</v>
      </c>
      <c r="G1387" s="1" t="s">
        <v>376</v>
      </c>
      <c r="H1387" s="1" t="s">
        <v>28</v>
      </c>
      <c r="I1387">
        <v>2</v>
      </c>
    </row>
    <row r="1388" spans="1:9" x14ac:dyDescent="0.55000000000000004">
      <c r="A1388">
        <v>48</v>
      </c>
      <c r="B1388" s="1" t="s">
        <v>507</v>
      </c>
      <c r="C1388" s="1" t="s">
        <v>3</v>
      </c>
      <c r="D1388">
        <v>4</v>
      </c>
      <c r="E1388" s="1" t="s">
        <v>295</v>
      </c>
      <c r="F1388">
        <v>4</v>
      </c>
      <c r="G1388" s="1" t="s">
        <v>376</v>
      </c>
      <c r="H1388" s="1" t="s">
        <v>28</v>
      </c>
      <c r="I1388">
        <v>2</v>
      </c>
    </row>
    <row r="1389" spans="1:9" x14ac:dyDescent="0.55000000000000004">
      <c r="A1389">
        <v>48</v>
      </c>
      <c r="B1389" s="1" t="s">
        <v>507</v>
      </c>
      <c r="C1389" s="1" t="s">
        <v>3</v>
      </c>
      <c r="D1389">
        <v>4</v>
      </c>
      <c r="E1389" s="1" t="s">
        <v>317</v>
      </c>
      <c r="F1389">
        <v>4</v>
      </c>
      <c r="G1389" s="1" t="s">
        <v>377</v>
      </c>
      <c r="H1389" s="1" t="s">
        <v>29</v>
      </c>
      <c r="I1389">
        <v>2</v>
      </c>
    </row>
    <row r="1390" spans="1:9" x14ac:dyDescent="0.55000000000000004">
      <c r="A1390">
        <v>48</v>
      </c>
      <c r="B1390" s="1" t="s">
        <v>507</v>
      </c>
      <c r="C1390" s="1" t="s">
        <v>3</v>
      </c>
      <c r="D1390">
        <v>4</v>
      </c>
      <c r="E1390" s="1" t="s">
        <v>320</v>
      </c>
      <c r="F1390">
        <v>4</v>
      </c>
      <c r="G1390" s="1" t="s">
        <v>377</v>
      </c>
      <c r="H1390" s="1" t="s">
        <v>28</v>
      </c>
      <c r="I1390">
        <v>2</v>
      </c>
    </row>
    <row r="1391" spans="1:9" x14ac:dyDescent="0.55000000000000004">
      <c r="A1391">
        <v>48</v>
      </c>
      <c r="B1391" s="1" t="s">
        <v>507</v>
      </c>
      <c r="C1391" s="1" t="s">
        <v>3</v>
      </c>
      <c r="D1391">
        <v>4</v>
      </c>
      <c r="E1391" s="1" t="s">
        <v>323</v>
      </c>
      <c r="F1391">
        <v>5</v>
      </c>
      <c r="G1391" s="1" t="s">
        <v>376</v>
      </c>
      <c r="H1391" s="1" t="s">
        <v>29</v>
      </c>
      <c r="I1391">
        <v>2</v>
      </c>
    </row>
    <row r="1392" spans="1:9" x14ac:dyDescent="0.55000000000000004">
      <c r="A1392">
        <v>48</v>
      </c>
      <c r="B1392" s="1" t="s">
        <v>507</v>
      </c>
      <c r="C1392" s="1" t="s">
        <v>3</v>
      </c>
      <c r="D1392">
        <v>4</v>
      </c>
      <c r="E1392" s="1" t="s">
        <v>327</v>
      </c>
      <c r="F1392">
        <v>4</v>
      </c>
      <c r="G1392" s="1" t="s">
        <v>376</v>
      </c>
      <c r="H1392" s="1" t="s">
        <v>29</v>
      </c>
      <c r="I1392">
        <v>2</v>
      </c>
    </row>
    <row r="1393" spans="1:9" x14ac:dyDescent="0.55000000000000004">
      <c r="A1393">
        <v>48</v>
      </c>
      <c r="B1393" s="1" t="s">
        <v>507</v>
      </c>
      <c r="C1393" s="1" t="s">
        <v>3</v>
      </c>
      <c r="D1393">
        <v>4</v>
      </c>
      <c r="E1393" s="1" t="s">
        <v>331</v>
      </c>
      <c r="F1393">
        <v>4</v>
      </c>
      <c r="G1393" s="1" t="s">
        <v>376</v>
      </c>
      <c r="H1393" s="1" t="s">
        <v>29</v>
      </c>
      <c r="I1393">
        <v>2</v>
      </c>
    </row>
    <row r="1394" spans="1:9" x14ac:dyDescent="0.55000000000000004">
      <c r="A1394">
        <v>49</v>
      </c>
      <c r="B1394" s="1" t="s">
        <v>508</v>
      </c>
      <c r="C1394" s="1" t="s">
        <v>0</v>
      </c>
      <c r="D1394">
        <v>7</v>
      </c>
      <c r="E1394" s="1" t="s">
        <v>105</v>
      </c>
      <c r="F1394">
        <v>7</v>
      </c>
      <c r="G1394" s="1" t="s">
        <v>377</v>
      </c>
      <c r="H1394" s="1" t="s">
        <v>29</v>
      </c>
      <c r="I1394">
        <v>2</v>
      </c>
    </row>
    <row r="1395" spans="1:9" x14ac:dyDescent="0.55000000000000004">
      <c r="A1395">
        <v>49</v>
      </c>
      <c r="B1395" s="1" t="s">
        <v>508</v>
      </c>
      <c r="C1395" s="1" t="s">
        <v>0</v>
      </c>
      <c r="D1395">
        <v>7</v>
      </c>
      <c r="E1395" s="1" t="s">
        <v>108</v>
      </c>
      <c r="F1395">
        <v>7</v>
      </c>
      <c r="G1395" s="1" t="s">
        <v>377</v>
      </c>
      <c r="H1395" s="1" t="s">
        <v>29</v>
      </c>
      <c r="I1395">
        <v>2</v>
      </c>
    </row>
    <row r="1396" spans="1:9" x14ac:dyDescent="0.55000000000000004">
      <c r="A1396">
        <v>49</v>
      </c>
      <c r="B1396" s="1" t="s">
        <v>508</v>
      </c>
      <c r="C1396" s="1" t="s">
        <v>0</v>
      </c>
      <c r="D1396">
        <v>7</v>
      </c>
      <c r="E1396" s="1" t="s">
        <v>112</v>
      </c>
      <c r="F1396">
        <v>7</v>
      </c>
      <c r="G1396" s="1" t="s">
        <v>377</v>
      </c>
      <c r="H1396" s="1" t="s">
        <v>29</v>
      </c>
      <c r="I1396">
        <v>2</v>
      </c>
    </row>
    <row r="1397" spans="1:9" x14ac:dyDescent="0.55000000000000004">
      <c r="A1397">
        <v>49</v>
      </c>
      <c r="B1397" s="1" t="s">
        <v>508</v>
      </c>
      <c r="C1397" s="1" t="s">
        <v>0</v>
      </c>
      <c r="D1397">
        <v>7</v>
      </c>
      <c r="E1397" s="1" t="s">
        <v>116</v>
      </c>
      <c r="F1397">
        <v>7</v>
      </c>
      <c r="G1397" s="1" t="s">
        <v>377</v>
      </c>
      <c r="H1397" s="1" t="s">
        <v>29</v>
      </c>
      <c r="I1397">
        <v>2</v>
      </c>
    </row>
    <row r="1398" spans="1:9" x14ac:dyDescent="0.55000000000000004">
      <c r="A1398">
        <v>49</v>
      </c>
      <c r="B1398" s="1" t="s">
        <v>508</v>
      </c>
      <c r="C1398" s="1" t="s">
        <v>0</v>
      </c>
      <c r="D1398">
        <v>7</v>
      </c>
      <c r="E1398" s="1" t="s">
        <v>120</v>
      </c>
      <c r="F1398">
        <v>7</v>
      </c>
      <c r="G1398" s="1" t="s">
        <v>377</v>
      </c>
      <c r="H1398" s="1" t="s">
        <v>28</v>
      </c>
      <c r="I1398">
        <v>2</v>
      </c>
    </row>
    <row r="1399" spans="1:9" x14ac:dyDescent="0.55000000000000004">
      <c r="A1399">
        <v>49</v>
      </c>
      <c r="B1399" s="1" t="s">
        <v>508</v>
      </c>
      <c r="C1399" s="1" t="s">
        <v>0</v>
      </c>
      <c r="D1399">
        <v>7</v>
      </c>
      <c r="E1399" s="1" t="s">
        <v>123</v>
      </c>
      <c r="F1399">
        <v>7</v>
      </c>
      <c r="G1399" s="1" t="s">
        <v>376</v>
      </c>
      <c r="H1399" s="1" t="s">
        <v>28</v>
      </c>
      <c r="I1399">
        <v>2</v>
      </c>
    </row>
    <row r="1400" spans="1:9" x14ac:dyDescent="0.55000000000000004">
      <c r="A1400">
        <v>49</v>
      </c>
      <c r="B1400" s="1" t="s">
        <v>508</v>
      </c>
      <c r="C1400" s="1" t="s">
        <v>0</v>
      </c>
      <c r="D1400">
        <v>7</v>
      </c>
      <c r="E1400" s="1" t="s">
        <v>127</v>
      </c>
      <c r="F1400">
        <v>7</v>
      </c>
      <c r="G1400" s="1" t="s">
        <v>375</v>
      </c>
      <c r="H1400" s="1" t="s">
        <v>28</v>
      </c>
      <c r="I1400">
        <v>2</v>
      </c>
    </row>
    <row r="1401" spans="1:9" x14ac:dyDescent="0.55000000000000004">
      <c r="A1401">
        <v>49</v>
      </c>
      <c r="B1401" s="1" t="s">
        <v>508</v>
      </c>
      <c r="C1401" s="1" t="s">
        <v>0</v>
      </c>
      <c r="D1401">
        <v>7</v>
      </c>
      <c r="E1401" s="1" t="s">
        <v>131</v>
      </c>
      <c r="F1401">
        <v>7</v>
      </c>
      <c r="G1401" s="1" t="s">
        <v>375</v>
      </c>
      <c r="H1401" s="1" t="s">
        <v>29</v>
      </c>
      <c r="I1401">
        <v>2</v>
      </c>
    </row>
    <row r="1402" spans="1:9" x14ac:dyDescent="0.55000000000000004">
      <c r="A1402">
        <v>49</v>
      </c>
      <c r="B1402" s="1" t="s">
        <v>508</v>
      </c>
      <c r="C1402" s="1" t="s">
        <v>0</v>
      </c>
      <c r="D1402">
        <v>7</v>
      </c>
      <c r="E1402" s="1" t="s">
        <v>135</v>
      </c>
      <c r="F1402">
        <v>7</v>
      </c>
      <c r="G1402" s="1" t="s">
        <v>375</v>
      </c>
      <c r="H1402" s="1" t="s">
        <v>28</v>
      </c>
      <c r="I1402">
        <v>2</v>
      </c>
    </row>
    <row r="1403" spans="1:9" x14ac:dyDescent="0.55000000000000004">
      <c r="A1403">
        <v>49</v>
      </c>
      <c r="B1403" s="1" t="s">
        <v>508</v>
      </c>
      <c r="C1403" s="1" t="s">
        <v>0</v>
      </c>
      <c r="D1403">
        <v>7</v>
      </c>
      <c r="E1403" s="1" t="s">
        <v>139</v>
      </c>
      <c r="F1403">
        <v>7</v>
      </c>
      <c r="G1403" s="1" t="s">
        <v>376</v>
      </c>
      <c r="H1403" s="1" t="s">
        <v>28</v>
      </c>
      <c r="I1403">
        <v>2</v>
      </c>
    </row>
    <row r="1404" spans="1:9" x14ac:dyDescent="0.55000000000000004">
      <c r="A1404">
        <v>49</v>
      </c>
      <c r="B1404" s="1" t="s">
        <v>508</v>
      </c>
      <c r="C1404" s="1" t="s">
        <v>0</v>
      </c>
      <c r="D1404">
        <v>7</v>
      </c>
      <c r="E1404" s="1" t="s">
        <v>141</v>
      </c>
      <c r="F1404">
        <v>7</v>
      </c>
      <c r="G1404" s="1" t="s">
        <v>376</v>
      </c>
      <c r="H1404" s="1" t="s">
        <v>29</v>
      </c>
      <c r="I1404">
        <v>2</v>
      </c>
    </row>
    <row r="1405" spans="1:9" x14ac:dyDescent="0.55000000000000004">
      <c r="A1405">
        <v>49</v>
      </c>
      <c r="B1405" s="1" t="s">
        <v>508</v>
      </c>
      <c r="C1405" s="1" t="s">
        <v>0</v>
      </c>
      <c r="D1405">
        <v>7</v>
      </c>
      <c r="E1405" s="1" t="s">
        <v>145</v>
      </c>
      <c r="F1405">
        <v>7</v>
      </c>
      <c r="G1405" s="1" t="s">
        <v>376</v>
      </c>
      <c r="H1405" s="1" t="s">
        <v>28</v>
      </c>
      <c r="I1405">
        <v>2</v>
      </c>
    </row>
    <row r="1406" spans="1:9" x14ac:dyDescent="0.55000000000000004">
      <c r="A1406">
        <v>49</v>
      </c>
      <c r="B1406" s="1" t="s">
        <v>508</v>
      </c>
      <c r="C1406" s="1" t="s">
        <v>0</v>
      </c>
      <c r="D1406">
        <v>7</v>
      </c>
      <c r="E1406" s="1" t="s">
        <v>147</v>
      </c>
      <c r="F1406">
        <v>5</v>
      </c>
      <c r="G1406" s="1" t="s">
        <v>376</v>
      </c>
      <c r="H1406" s="1" t="s">
        <v>28</v>
      </c>
      <c r="I1406">
        <v>2</v>
      </c>
    </row>
    <row r="1407" spans="1:9" x14ac:dyDescent="0.55000000000000004">
      <c r="A1407">
        <v>49</v>
      </c>
      <c r="B1407" s="1" t="s">
        <v>508</v>
      </c>
      <c r="C1407" s="1" t="s">
        <v>0</v>
      </c>
      <c r="D1407">
        <v>7</v>
      </c>
      <c r="E1407" s="1" t="s">
        <v>214</v>
      </c>
      <c r="F1407">
        <v>7</v>
      </c>
      <c r="G1407" s="1" t="s">
        <v>377</v>
      </c>
      <c r="H1407" s="1" t="s">
        <v>29</v>
      </c>
      <c r="I1407">
        <v>2</v>
      </c>
    </row>
    <row r="1408" spans="1:9" x14ac:dyDescent="0.55000000000000004">
      <c r="A1408">
        <v>49</v>
      </c>
      <c r="B1408" s="1" t="s">
        <v>508</v>
      </c>
      <c r="C1408" s="1" t="s">
        <v>0</v>
      </c>
      <c r="D1408">
        <v>7</v>
      </c>
      <c r="E1408" s="1" t="s">
        <v>217</v>
      </c>
      <c r="F1408">
        <v>7</v>
      </c>
      <c r="G1408" s="1" t="s">
        <v>377</v>
      </c>
      <c r="H1408" s="1" t="s">
        <v>29</v>
      </c>
      <c r="I1408">
        <v>2</v>
      </c>
    </row>
    <row r="1409" spans="1:9" x14ac:dyDescent="0.55000000000000004">
      <c r="A1409">
        <v>49</v>
      </c>
      <c r="B1409" s="1" t="s">
        <v>508</v>
      </c>
      <c r="C1409" s="1" t="s">
        <v>0</v>
      </c>
      <c r="D1409">
        <v>7</v>
      </c>
      <c r="E1409" s="1" t="s">
        <v>220</v>
      </c>
      <c r="F1409">
        <v>7</v>
      </c>
      <c r="G1409" s="1" t="s">
        <v>377</v>
      </c>
      <c r="H1409" s="1" t="s">
        <v>29</v>
      </c>
      <c r="I1409">
        <v>2</v>
      </c>
    </row>
    <row r="1410" spans="1:9" x14ac:dyDescent="0.55000000000000004">
      <c r="A1410">
        <v>49</v>
      </c>
      <c r="B1410" s="1" t="s">
        <v>508</v>
      </c>
      <c r="C1410" s="1" t="s">
        <v>0</v>
      </c>
      <c r="D1410">
        <v>7</v>
      </c>
      <c r="E1410" s="1" t="s">
        <v>223</v>
      </c>
      <c r="F1410">
        <v>7</v>
      </c>
      <c r="G1410" s="1" t="s">
        <v>376</v>
      </c>
      <c r="H1410" s="1" t="s">
        <v>29</v>
      </c>
      <c r="I1410">
        <v>2</v>
      </c>
    </row>
    <row r="1411" spans="1:9" x14ac:dyDescent="0.55000000000000004">
      <c r="A1411">
        <v>49</v>
      </c>
      <c r="B1411" s="1" t="s">
        <v>508</v>
      </c>
      <c r="C1411" s="1" t="s">
        <v>0</v>
      </c>
      <c r="D1411">
        <v>7</v>
      </c>
      <c r="E1411" s="1" t="s">
        <v>226</v>
      </c>
      <c r="F1411">
        <v>7</v>
      </c>
      <c r="G1411" s="1" t="s">
        <v>377</v>
      </c>
      <c r="H1411" s="1" t="s">
        <v>28</v>
      </c>
      <c r="I1411">
        <v>2</v>
      </c>
    </row>
    <row r="1412" spans="1:9" x14ac:dyDescent="0.55000000000000004">
      <c r="A1412">
        <v>49</v>
      </c>
      <c r="B1412" s="1" t="s">
        <v>508</v>
      </c>
      <c r="C1412" s="1" t="s">
        <v>0</v>
      </c>
      <c r="D1412">
        <v>7</v>
      </c>
      <c r="E1412" s="1" t="s">
        <v>229</v>
      </c>
      <c r="F1412">
        <v>7</v>
      </c>
      <c r="G1412" s="1" t="s">
        <v>376</v>
      </c>
      <c r="H1412" s="1" t="s">
        <v>28</v>
      </c>
      <c r="I1412">
        <v>2</v>
      </c>
    </row>
    <row r="1413" spans="1:9" x14ac:dyDescent="0.55000000000000004">
      <c r="A1413">
        <v>49</v>
      </c>
      <c r="B1413" s="1" t="s">
        <v>508</v>
      </c>
      <c r="C1413" s="1" t="s">
        <v>0</v>
      </c>
      <c r="D1413">
        <v>7</v>
      </c>
      <c r="E1413" s="1" t="s">
        <v>231</v>
      </c>
      <c r="F1413">
        <v>7</v>
      </c>
      <c r="G1413" s="1" t="s">
        <v>375</v>
      </c>
      <c r="H1413" s="1" t="s">
        <v>29</v>
      </c>
      <c r="I1413">
        <v>2</v>
      </c>
    </row>
    <row r="1414" spans="1:9" x14ac:dyDescent="0.55000000000000004">
      <c r="A1414">
        <v>49</v>
      </c>
      <c r="B1414" s="1" t="s">
        <v>508</v>
      </c>
      <c r="C1414" s="1" t="s">
        <v>0</v>
      </c>
      <c r="D1414">
        <v>7</v>
      </c>
      <c r="E1414" s="1" t="s">
        <v>286</v>
      </c>
      <c r="F1414">
        <v>5</v>
      </c>
      <c r="G1414" s="1" t="s">
        <v>375</v>
      </c>
      <c r="H1414" s="1" t="s">
        <v>28</v>
      </c>
      <c r="I1414">
        <v>2</v>
      </c>
    </row>
    <row r="1415" spans="1:9" x14ac:dyDescent="0.55000000000000004">
      <c r="A1415">
        <v>49</v>
      </c>
      <c r="B1415" s="1" t="s">
        <v>508</v>
      </c>
      <c r="C1415" s="1" t="s">
        <v>0</v>
      </c>
      <c r="D1415">
        <v>7</v>
      </c>
      <c r="E1415" s="1" t="s">
        <v>290</v>
      </c>
      <c r="F1415">
        <v>6</v>
      </c>
      <c r="G1415" s="1" t="s">
        <v>375</v>
      </c>
      <c r="H1415" s="1" t="s">
        <v>28</v>
      </c>
      <c r="I1415">
        <v>2</v>
      </c>
    </row>
    <row r="1416" spans="1:9" x14ac:dyDescent="0.55000000000000004">
      <c r="A1416">
        <v>49</v>
      </c>
      <c r="B1416" s="1" t="s">
        <v>508</v>
      </c>
      <c r="C1416" s="1" t="s">
        <v>0</v>
      </c>
      <c r="D1416">
        <v>7</v>
      </c>
      <c r="E1416" s="1" t="s">
        <v>294</v>
      </c>
      <c r="F1416">
        <v>7</v>
      </c>
      <c r="G1416" s="1" t="s">
        <v>376</v>
      </c>
      <c r="H1416" s="1" t="s">
        <v>28</v>
      </c>
      <c r="I1416">
        <v>2</v>
      </c>
    </row>
    <row r="1417" spans="1:9" x14ac:dyDescent="0.55000000000000004">
      <c r="A1417">
        <v>49</v>
      </c>
      <c r="B1417" s="1" t="s">
        <v>508</v>
      </c>
      <c r="C1417" s="1" t="s">
        <v>0</v>
      </c>
      <c r="D1417">
        <v>7</v>
      </c>
      <c r="E1417" s="1" t="s">
        <v>295</v>
      </c>
      <c r="F1417">
        <v>7</v>
      </c>
      <c r="G1417" s="1" t="s">
        <v>376</v>
      </c>
      <c r="H1417" s="1" t="s">
        <v>28</v>
      </c>
      <c r="I1417">
        <v>2</v>
      </c>
    </row>
    <row r="1418" spans="1:9" x14ac:dyDescent="0.55000000000000004">
      <c r="A1418">
        <v>49</v>
      </c>
      <c r="B1418" s="1" t="s">
        <v>508</v>
      </c>
      <c r="C1418" s="1" t="s">
        <v>0</v>
      </c>
      <c r="D1418">
        <v>7</v>
      </c>
      <c r="E1418" s="1" t="s">
        <v>317</v>
      </c>
      <c r="F1418">
        <v>7</v>
      </c>
      <c r="G1418" s="1" t="s">
        <v>377</v>
      </c>
      <c r="H1418" s="1" t="s">
        <v>29</v>
      </c>
      <c r="I1418">
        <v>2</v>
      </c>
    </row>
    <row r="1419" spans="1:9" x14ac:dyDescent="0.55000000000000004">
      <c r="A1419">
        <v>49</v>
      </c>
      <c r="B1419" s="1" t="s">
        <v>508</v>
      </c>
      <c r="C1419" s="1" t="s">
        <v>0</v>
      </c>
      <c r="D1419">
        <v>7</v>
      </c>
      <c r="E1419" s="1" t="s">
        <v>320</v>
      </c>
      <c r="F1419">
        <v>7</v>
      </c>
      <c r="G1419" s="1" t="s">
        <v>377</v>
      </c>
      <c r="H1419" s="1" t="s">
        <v>28</v>
      </c>
      <c r="I1419">
        <v>2</v>
      </c>
    </row>
    <row r="1420" spans="1:9" x14ac:dyDescent="0.55000000000000004">
      <c r="A1420">
        <v>49</v>
      </c>
      <c r="B1420" s="1" t="s">
        <v>508</v>
      </c>
      <c r="C1420" s="1" t="s">
        <v>0</v>
      </c>
      <c r="D1420">
        <v>7</v>
      </c>
      <c r="E1420" s="1" t="s">
        <v>323</v>
      </c>
      <c r="F1420">
        <v>0</v>
      </c>
      <c r="G1420" s="1" t="s">
        <v>376</v>
      </c>
      <c r="H1420" s="1" t="s">
        <v>29</v>
      </c>
      <c r="I1420">
        <v>2</v>
      </c>
    </row>
    <row r="1421" spans="1:9" x14ac:dyDescent="0.55000000000000004">
      <c r="A1421">
        <v>49</v>
      </c>
      <c r="B1421" s="1" t="s">
        <v>508</v>
      </c>
      <c r="C1421" s="1" t="s">
        <v>0</v>
      </c>
      <c r="D1421">
        <v>7</v>
      </c>
      <c r="E1421" s="1" t="s">
        <v>327</v>
      </c>
      <c r="F1421">
        <v>7</v>
      </c>
      <c r="G1421" s="1" t="s">
        <v>376</v>
      </c>
      <c r="H1421" s="1" t="s">
        <v>29</v>
      </c>
      <c r="I1421">
        <v>2</v>
      </c>
    </row>
    <row r="1422" spans="1:9" x14ac:dyDescent="0.55000000000000004">
      <c r="A1422">
        <v>49</v>
      </c>
      <c r="B1422" s="1" t="s">
        <v>508</v>
      </c>
      <c r="C1422" s="1" t="s">
        <v>0</v>
      </c>
      <c r="D1422">
        <v>7</v>
      </c>
      <c r="E1422" s="1" t="s">
        <v>331</v>
      </c>
      <c r="F1422">
        <v>7</v>
      </c>
      <c r="G1422" s="1" t="s">
        <v>376</v>
      </c>
      <c r="H1422" s="1" t="s">
        <v>29</v>
      </c>
      <c r="I1422">
        <v>2</v>
      </c>
    </row>
    <row r="1423" spans="1:9" x14ac:dyDescent="0.55000000000000004">
      <c r="A1423">
        <v>50</v>
      </c>
      <c r="B1423" s="1" t="s">
        <v>509</v>
      </c>
      <c r="C1423" s="1" t="s">
        <v>0</v>
      </c>
      <c r="D1423">
        <v>7</v>
      </c>
      <c r="E1423" s="1" t="s">
        <v>105</v>
      </c>
      <c r="F1423">
        <v>7</v>
      </c>
      <c r="G1423" s="1" t="s">
        <v>377</v>
      </c>
      <c r="H1423" s="1" t="s">
        <v>29</v>
      </c>
      <c r="I1423">
        <v>2</v>
      </c>
    </row>
    <row r="1424" spans="1:9" x14ac:dyDescent="0.55000000000000004">
      <c r="A1424">
        <v>50</v>
      </c>
      <c r="B1424" s="1" t="s">
        <v>509</v>
      </c>
      <c r="C1424" s="1" t="s">
        <v>0</v>
      </c>
      <c r="D1424">
        <v>7</v>
      </c>
      <c r="E1424" s="1" t="s">
        <v>108</v>
      </c>
      <c r="F1424">
        <v>7</v>
      </c>
      <c r="G1424" s="1" t="s">
        <v>377</v>
      </c>
      <c r="H1424" s="1" t="s">
        <v>29</v>
      </c>
      <c r="I1424">
        <v>2</v>
      </c>
    </row>
    <row r="1425" spans="1:9" x14ac:dyDescent="0.55000000000000004">
      <c r="A1425">
        <v>50</v>
      </c>
      <c r="B1425" s="1" t="s">
        <v>509</v>
      </c>
      <c r="C1425" s="1" t="s">
        <v>0</v>
      </c>
      <c r="D1425">
        <v>7</v>
      </c>
      <c r="E1425" s="1" t="s">
        <v>112</v>
      </c>
      <c r="F1425">
        <v>7</v>
      </c>
      <c r="G1425" s="1" t="s">
        <v>377</v>
      </c>
      <c r="H1425" s="1" t="s">
        <v>29</v>
      </c>
      <c r="I1425">
        <v>2</v>
      </c>
    </row>
    <row r="1426" spans="1:9" x14ac:dyDescent="0.55000000000000004">
      <c r="A1426">
        <v>50</v>
      </c>
      <c r="B1426" s="1" t="s">
        <v>509</v>
      </c>
      <c r="C1426" s="1" t="s">
        <v>0</v>
      </c>
      <c r="D1426">
        <v>7</v>
      </c>
      <c r="E1426" s="1" t="s">
        <v>116</v>
      </c>
      <c r="F1426">
        <v>7</v>
      </c>
      <c r="G1426" s="1" t="s">
        <v>377</v>
      </c>
      <c r="H1426" s="1" t="s">
        <v>29</v>
      </c>
      <c r="I1426">
        <v>2</v>
      </c>
    </row>
    <row r="1427" spans="1:9" x14ac:dyDescent="0.55000000000000004">
      <c r="A1427">
        <v>50</v>
      </c>
      <c r="B1427" s="1" t="s">
        <v>509</v>
      </c>
      <c r="C1427" s="1" t="s">
        <v>0</v>
      </c>
      <c r="D1427">
        <v>7</v>
      </c>
      <c r="E1427" s="1" t="s">
        <v>120</v>
      </c>
      <c r="F1427">
        <v>7</v>
      </c>
      <c r="G1427" s="1" t="s">
        <v>377</v>
      </c>
      <c r="H1427" s="1" t="s">
        <v>28</v>
      </c>
      <c r="I1427">
        <v>2</v>
      </c>
    </row>
    <row r="1428" spans="1:9" x14ac:dyDescent="0.55000000000000004">
      <c r="A1428">
        <v>50</v>
      </c>
      <c r="B1428" s="1" t="s">
        <v>509</v>
      </c>
      <c r="C1428" s="1" t="s">
        <v>0</v>
      </c>
      <c r="D1428">
        <v>7</v>
      </c>
      <c r="E1428" s="1" t="s">
        <v>123</v>
      </c>
      <c r="F1428">
        <v>7</v>
      </c>
      <c r="G1428" s="1" t="s">
        <v>376</v>
      </c>
      <c r="H1428" s="1" t="s">
        <v>28</v>
      </c>
      <c r="I1428">
        <v>2</v>
      </c>
    </row>
    <row r="1429" spans="1:9" x14ac:dyDescent="0.55000000000000004">
      <c r="A1429">
        <v>50</v>
      </c>
      <c r="B1429" s="1" t="s">
        <v>509</v>
      </c>
      <c r="C1429" s="1" t="s">
        <v>0</v>
      </c>
      <c r="D1429">
        <v>7</v>
      </c>
      <c r="E1429" s="1" t="s">
        <v>127</v>
      </c>
      <c r="F1429">
        <v>7</v>
      </c>
      <c r="G1429" s="1" t="s">
        <v>375</v>
      </c>
      <c r="H1429" s="1" t="s">
        <v>28</v>
      </c>
      <c r="I1429">
        <v>2</v>
      </c>
    </row>
    <row r="1430" spans="1:9" x14ac:dyDescent="0.55000000000000004">
      <c r="A1430">
        <v>50</v>
      </c>
      <c r="B1430" s="1" t="s">
        <v>509</v>
      </c>
      <c r="C1430" s="1" t="s">
        <v>0</v>
      </c>
      <c r="D1430">
        <v>7</v>
      </c>
      <c r="E1430" s="1" t="s">
        <v>131</v>
      </c>
      <c r="F1430">
        <v>7</v>
      </c>
      <c r="G1430" s="1" t="s">
        <v>375</v>
      </c>
      <c r="H1430" s="1" t="s">
        <v>29</v>
      </c>
      <c r="I1430">
        <v>2</v>
      </c>
    </row>
    <row r="1431" spans="1:9" x14ac:dyDescent="0.55000000000000004">
      <c r="A1431">
        <v>50</v>
      </c>
      <c r="B1431" s="1" t="s">
        <v>509</v>
      </c>
      <c r="C1431" s="1" t="s">
        <v>0</v>
      </c>
      <c r="D1431">
        <v>7</v>
      </c>
      <c r="E1431" s="1" t="s">
        <v>135</v>
      </c>
      <c r="F1431">
        <v>7</v>
      </c>
      <c r="G1431" s="1" t="s">
        <v>375</v>
      </c>
      <c r="H1431" s="1" t="s">
        <v>28</v>
      </c>
      <c r="I1431">
        <v>2</v>
      </c>
    </row>
    <row r="1432" spans="1:9" x14ac:dyDescent="0.55000000000000004">
      <c r="A1432">
        <v>50</v>
      </c>
      <c r="B1432" s="1" t="s">
        <v>509</v>
      </c>
      <c r="C1432" s="1" t="s">
        <v>0</v>
      </c>
      <c r="D1432">
        <v>7</v>
      </c>
      <c r="E1432" s="1" t="s">
        <v>139</v>
      </c>
      <c r="F1432">
        <v>7</v>
      </c>
      <c r="G1432" s="1" t="s">
        <v>376</v>
      </c>
      <c r="H1432" s="1" t="s">
        <v>28</v>
      </c>
      <c r="I1432">
        <v>2</v>
      </c>
    </row>
    <row r="1433" spans="1:9" x14ac:dyDescent="0.55000000000000004">
      <c r="A1433">
        <v>50</v>
      </c>
      <c r="B1433" s="1" t="s">
        <v>509</v>
      </c>
      <c r="C1433" s="1" t="s">
        <v>0</v>
      </c>
      <c r="D1433">
        <v>7</v>
      </c>
      <c r="E1433" s="1" t="s">
        <v>141</v>
      </c>
      <c r="F1433">
        <v>7</v>
      </c>
      <c r="G1433" s="1" t="s">
        <v>376</v>
      </c>
      <c r="H1433" s="1" t="s">
        <v>29</v>
      </c>
      <c r="I1433">
        <v>2</v>
      </c>
    </row>
    <row r="1434" spans="1:9" x14ac:dyDescent="0.55000000000000004">
      <c r="A1434">
        <v>50</v>
      </c>
      <c r="B1434" s="1" t="s">
        <v>509</v>
      </c>
      <c r="C1434" s="1" t="s">
        <v>0</v>
      </c>
      <c r="D1434">
        <v>7</v>
      </c>
      <c r="E1434" s="1" t="s">
        <v>145</v>
      </c>
      <c r="F1434">
        <v>7</v>
      </c>
      <c r="G1434" s="1" t="s">
        <v>376</v>
      </c>
      <c r="H1434" s="1" t="s">
        <v>28</v>
      </c>
      <c r="I1434">
        <v>2</v>
      </c>
    </row>
    <row r="1435" spans="1:9" x14ac:dyDescent="0.55000000000000004">
      <c r="A1435">
        <v>50</v>
      </c>
      <c r="B1435" s="1" t="s">
        <v>509</v>
      </c>
      <c r="C1435" s="1" t="s">
        <v>0</v>
      </c>
      <c r="D1435">
        <v>7</v>
      </c>
      <c r="E1435" s="1" t="s">
        <v>147</v>
      </c>
      <c r="F1435">
        <v>7</v>
      </c>
      <c r="G1435" s="1" t="s">
        <v>376</v>
      </c>
      <c r="H1435" s="1" t="s">
        <v>28</v>
      </c>
      <c r="I1435">
        <v>2</v>
      </c>
    </row>
    <row r="1436" spans="1:9" x14ac:dyDescent="0.55000000000000004">
      <c r="A1436">
        <v>50</v>
      </c>
      <c r="B1436" s="1" t="s">
        <v>509</v>
      </c>
      <c r="C1436" s="1" t="s">
        <v>0</v>
      </c>
      <c r="D1436">
        <v>7</v>
      </c>
      <c r="E1436" s="1" t="s">
        <v>214</v>
      </c>
      <c r="F1436">
        <v>7</v>
      </c>
      <c r="G1436" s="1" t="s">
        <v>377</v>
      </c>
      <c r="H1436" s="1" t="s">
        <v>29</v>
      </c>
      <c r="I1436">
        <v>2</v>
      </c>
    </row>
    <row r="1437" spans="1:9" x14ac:dyDescent="0.55000000000000004">
      <c r="A1437">
        <v>50</v>
      </c>
      <c r="B1437" s="1" t="s">
        <v>509</v>
      </c>
      <c r="C1437" s="1" t="s">
        <v>0</v>
      </c>
      <c r="D1437">
        <v>7</v>
      </c>
      <c r="E1437" s="1" t="s">
        <v>217</v>
      </c>
      <c r="F1437">
        <v>7</v>
      </c>
      <c r="G1437" s="1" t="s">
        <v>377</v>
      </c>
      <c r="H1437" s="1" t="s">
        <v>29</v>
      </c>
      <c r="I1437">
        <v>2</v>
      </c>
    </row>
    <row r="1438" spans="1:9" x14ac:dyDescent="0.55000000000000004">
      <c r="A1438">
        <v>50</v>
      </c>
      <c r="B1438" s="1" t="s">
        <v>509</v>
      </c>
      <c r="C1438" s="1" t="s">
        <v>0</v>
      </c>
      <c r="D1438">
        <v>7</v>
      </c>
      <c r="E1438" s="1" t="s">
        <v>220</v>
      </c>
      <c r="F1438">
        <v>7</v>
      </c>
      <c r="G1438" s="1" t="s">
        <v>377</v>
      </c>
      <c r="H1438" s="1" t="s">
        <v>29</v>
      </c>
      <c r="I1438">
        <v>2</v>
      </c>
    </row>
    <row r="1439" spans="1:9" x14ac:dyDescent="0.55000000000000004">
      <c r="A1439">
        <v>50</v>
      </c>
      <c r="B1439" s="1" t="s">
        <v>509</v>
      </c>
      <c r="C1439" s="1" t="s">
        <v>0</v>
      </c>
      <c r="D1439">
        <v>7</v>
      </c>
      <c r="E1439" s="1" t="s">
        <v>223</v>
      </c>
      <c r="F1439">
        <v>7</v>
      </c>
      <c r="G1439" s="1" t="s">
        <v>376</v>
      </c>
      <c r="H1439" s="1" t="s">
        <v>29</v>
      </c>
      <c r="I1439">
        <v>2</v>
      </c>
    </row>
    <row r="1440" spans="1:9" x14ac:dyDescent="0.55000000000000004">
      <c r="A1440">
        <v>50</v>
      </c>
      <c r="B1440" s="1" t="s">
        <v>509</v>
      </c>
      <c r="C1440" s="1" t="s">
        <v>0</v>
      </c>
      <c r="D1440">
        <v>7</v>
      </c>
      <c r="E1440" s="1" t="s">
        <v>226</v>
      </c>
      <c r="F1440">
        <v>7</v>
      </c>
      <c r="G1440" s="1" t="s">
        <v>377</v>
      </c>
      <c r="H1440" s="1" t="s">
        <v>28</v>
      </c>
      <c r="I1440">
        <v>2</v>
      </c>
    </row>
    <row r="1441" spans="1:9" x14ac:dyDescent="0.55000000000000004">
      <c r="A1441">
        <v>50</v>
      </c>
      <c r="B1441" s="1" t="s">
        <v>509</v>
      </c>
      <c r="C1441" s="1" t="s">
        <v>0</v>
      </c>
      <c r="D1441">
        <v>7</v>
      </c>
      <c r="E1441" s="1" t="s">
        <v>229</v>
      </c>
      <c r="F1441">
        <v>7</v>
      </c>
      <c r="G1441" s="1" t="s">
        <v>376</v>
      </c>
      <c r="H1441" s="1" t="s">
        <v>28</v>
      </c>
      <c r="I1441">
        <v>2</v>
      </c>
    </row>
    <row r="1442" spans="1:9" x14ac:dyDescent="0.55000000000000004">
      <c r="A1442">
        <v>50</v>
      </c>
      <c r="B1442" s="1" t="s">
        <v>509</v>
      </c>
      <c r="C1442" s="1" t="s">
        <v>0</v>
      </c>
      <c r="D1442">
        <v>7</v>
      </c>
      <c r="E1442" s="1" t="s">
        <v>231</v>
      </c>
      <c r="F1442">
        <v>7</v>
      </c>
      <c r="G1442" s="1" t="s">
        <v>375</v>
      </c>
      <c r="H1442" s="1" t="s">
        <v>29</v>
      </c>
      <c r="I1442">
        <v>2</v>
      </c>
    </row>
    <row r="1443" spans="1:9" x14ac:dyDescent="0.55000000000000004">
      <c r="A1443">
        <v>50</v>
      </c>
      <c r="B1443" s="1" t="s">
        <v>509</v>
      </c>
      <c r="C1443" s="1" t="s">
        <v>0</v>
      </c>
      <c r="D1443">
        <v>7</v>
      </c>
      <c r="E1443" s="1" t="s">
        <v>286</v>
      </c>
      <c r="F1443">
        <v>7</v>
      </c>
      <c r="G1443" s="1" t="s">
        <v>375</v>
      </c>
      <c r="H1443" s="1" t="s">
        <v>28</v>
      </c>
      <c r="I1443">
        <v>2</v>
      </c>
    </row>
    <row r="1444" spans="1:9" x14ac:dyDescent="0.55000000000000004">
      <c r="A1444">
        <v>50</v>
      </c>
      <c r="B1444" s="1" t="s">
        <v>509</v>
      </c>
      <c r="C1444" s="1" t="s">
        <v>0</v>
      </c>
      <c r="D1444">
        <v>7</v>
      </c>
      <c r="E1444" s="1" t="s">
        <v>290</v>
      </c>
      <c r="F1444">
        <v>7</v>
      </c>
      <c r="G1444" s="1" t="s">
        <v>375</v>
      </c>
      <c r="H1444" s="1" t="s">
        <v>28</v>
      </c>
      <c r="I1444">
        <v>2</v>
      </c>
    </row>
    <row r="1445" spans="1:9" x14ac:dyDescent="0.55000000000000004">
      <c r="A1445">
        <v>50</v>
      </c>
      <c r="B1445" s="1" t="s">
        <v>509</v>
      </c>
      <c r="C1445" s="1" t="s">
        <v>0</v>
      </c>
      <c r="D1445">
        <v>7</v>
      </c>
      <c r="E1445" s="1" t="s">
        <v>294</v>
      </c>
      <c r="F1445">
        <v>7</v>
      </c>
      <c r="G1445" s="1" t="s">
        <v>376</v>
      </c>
      <c r="H1445" s="1" t="s">
        <v>28</v>
      </c>
      <c r="I1445">
        <v>2</v>
      </c>
    </row>
    <row r="1446" spans="1:9" x14ac:dyDescent="0.55000000000000004">
      <c r="A1446">
        <v>50</v>
      </c>
      <c r="B1446" s="1" t="s">
        <v>509</v>
      </c>
      <c r="C1446" s="1" t="s">
        <v>0</v>
      </c>
      <c r="D1446">
        <v>7</v>
      </c>
      <c r="E1446" s="1" t="s">
        <v>295</v>
      </c>
      <c r="F1446">
        <v>7</v>
      </c>
      <c r="G1446" s="1" t="s">
        <v>376</v>
      </c>
      <c r="H1446" s="1" t="s">
        <v>28</v>
      </c>
      <c r="I1446">
        <v>2</v>
      </c>
    </row>
    <row r="1447" spans="1:9" x14ac:dyDescent="0.55000000000000004">
      <c r="A1447">
        <v>50</v>
      </c>
      <c r="B1447" s="1" t="s">
        <v>509</v>
      </c>
      <c r="C1447" s="1" t="s">
        <v>0</v>
      </c>
      <c r="D1447">
        <v>7</v>
      </c>
      <c r="E1447" s="1" t="s">
        <v>317</v>
      </c>
      <c r="F1447">
        <v>7</v>
      </c>
      <c r="G1447" s="1" t="s">
        <v>377</v>
      </c>
      <c r="H1447" s="1" t="s">
        <v>29</v>
      </c>
      <c r="I1447">
        <v>2</v>
      </c>
    </row>
    <row r="1448" spans="1:9" x14ac:dyDescent="0.55000000000000004">
      <c r="A1448">
        <v>50</v>
      </c>
      <c r="B1448" s="1" t="s">
        <v>509</v>
      </c>
      <c r="C1448" s="1" t="s">
        <v>0</v>
      </c>
      <c r="D1448">
        <v>7</v>
      </c>
      <c r="E1448" s="1" t="s">
        <v>320</v>
      </c>
      <c r="F1448">
        <v>7</v>
      </c>
      <c r="G1448" s="1" t="s">
        <v>377</v>
      </c>
      <c r="H1448" s="1" t="s">
        <v>28</v>
      </c>
      <c r="I1448">
        <v>2</v>
      </c>
    </row>
    <row r="1449" spans="1:9" x14ac:dyDescent="0.55000000000000004">
      <c r="A1449">
        <v>50</v>
      </c>
      <c r="B1449" s="1" t="s">
        <v>509</v>
      </c>
      <c r="C1449" s="1" t="s">
        <v>0</v>
      </c>
      <c r="D1449">
        <v>7</v>
      </c>
      <c r="E1449" s="1" t="s">
        <v>323</v>
      </c>
      <c r="F1449">
        <v>3</v>
      </c>
      <c r="G1449" s="1" t="s">
        <v>376</v>
      </c>
      <c r="H1449" s="1" t="s">
        <v>29</v>
      </c>
      <c r="I1449">
        <v>2</v>
      </c>
    </row>
    <row r="1450" spans="1:9" x14ac:dyDescent="0.55000000000000004">
      <c r="A1450">
        <v>50</v>
      </c>
      <c r="B1450" s="1" t="s">
        <v>509</v>
      </c>
      <c r="C1450" s="1" t="s">
        <v>0</v>
      </c>
      <c r="D1450">
        <v>7</v>
      </c>
      <c r="E1450" s="1" t="s">
        <v>327</v>
      </c>
      <c r="F1450">
        <v>7</v>
      </c>
      <c r="G1450" s="1" t="s">
        <v>376</v>
      </c>
      <c r="H1450" s="1" t="s">
        <v>29</v>
      </c>
      <c r="I1450">
        <v>2</v>
      </c>
    </row>
    <row r="1451" spans="1:9" x14ac:dyDescent="0.55000000000000004">
      <c r="A1451">
        <v>50</v>
      </c>
      <c r="B1451" s="1" t="s">
        <v>509</v>
      </c>
      <c r="C1451" s="1" t="s">
        <v>0</v>
      </c>
      <c r="D1451">
        <v>7</v>
      </c>
      <c r="E1451" s="1" t="s">
        <v>331</v>
      </c>
      <c r="F1451">
        <v>7</v>
      </c>
      <c r="G1451" s="1" t="s">
        <v>376</v>
      </c>
      <c r="H1451" s="1" t="s">
        <v>29</v>
      </c>
      <c r="I1451">
        <v>2</v>
      </c>
    </row>
    <row r="1452" spans="1:9" x14ac:dyDescent="0.55000000000000004">
      <c r="A1452">
        <v>51</v>
      </c>
      <c r="B1452" s="1" t="s">
        <v>510</v>
      </c>
      <c r="C1452" s="1" t="s">
        <v>4</v>
      </c>
      <c r="D1452">
        <v>5</v>
      </c>
      <c r="E1452" s="1" t="s">
        <v>105</v>
      </c>
      <c r="F1452">
        <v>6</v>
      </c>
      <c r="G1452" s="1" t="s">
        <v>377</v>
      </c>
      <c r="H1452" s="1" t="s">
        <v>29</v>
      </c>
      <c r="I1452">
        <v>2</v>
      </c>
    </row>
    <row r="1453" spans="1:9" x14ac:dyDescent="0.55000000000000004">
      <c r="A1453">
        <v>51</v>
      </c>
      <c r="B1453" s="1" t="s">
        <v>510</v>
      </c>
      <c r="C1453" s="1" t="s">
        <v>4</v>
      </c>
      <c r="D1453">
        <v>5</v>
      </c>
      <c r="E1453" s="1" t="s">
        <v>108</v>
      </c>
      <c r="F1453">
        <v>5</v>
      </c>
      <c r="G1453" s="1" t="s">
        <v>377</v>
      </c>
      <c r="H1453" s="1" t="s">
        <v>29</v>
      </c>
      <c r="I1453">
        <v>2</v>
      </c>
    </row>
    <row r="1454" spans="1:9" x14ac:dyDescent="0.55000000000000004">
      <c r="A1454">
        <v>51</v>
      </c>
      <c r="B1454" s="1" t="s">
        <v>510</v>
      </c>
      <c r="C1454" s="1" t="s">
        <v>4</v>
      </c>
      <c r="D1454">
        <v>5</v>
      </c>
      <c r="E1454" s="1" t="s">
        <v>112</v>
      </c>
      <c r="F1454">
        <v>5</v>
      </c>
      <c r="G1454" s="1" t="s">
        <v>377</v>
      </c>
      <c r="H1454" s="1" t="s">
        <v>29</v>
      </c>
      <c r="I1454">
        <v>2</v>
      </c>
    </row>
    <row r="1455" spans="1:9" x14ac:dyDescent="0.55000000000000004">
      <c r="A1455">
        <v>51</v>
      </c>
      <c r="B1455" s="1" t="s">
        <v>510</v>
      </c>
      <c r="C1455" s="1" t="s">
        <v>4</v>
      </c>
      <c r="D1455">
        <v>5</v>
      </c>
      <c r="E1455" s="1" t="s">
        <v>116</v>
      </c>
      <c r="F1455">
        <v>1</v>
      </c>
      <c r="G1455" s="1" t="s">
        <v>377</v>
      </c>
      <c r="H1455" s="1" t="s">
        <v>29</v>
      </c>
      <c r="I1455">
        <v>2</v>
      </c>
    </row>
    <row r="1456" spans="1:9" x14ac:dyDescent="0.55000000000000004">
      <c r="A1456">
        <v>51</v>
      </c>
      <c r="B1456" s="1" t="s">
        <v>510</v>
      </c>
      <c r="C1456" s="1" t="s">
        <v>4</v>
      </c>
      <c r="D1456">
        <v>5</v>
      </c>
      <c r="E1456" s="1" t="s">
        <v>120</v>
      </c>
      <c r="F1456">
        <v>6</v>
      </c>
      <c r="G1456" s="1" t="s">
        <v>377</v>
      </c>
      <c r="H1456" s="1" t="s">
        <v>28</v>
      </c>
      <c r="I1456">
        <v>2</v>
      </c>
    </row>
    <row r="1457" spans="1:9" x14ac:dyDescent="0.55000000000000004">
      <c r="A1457">
        <v>51</v>
      </c>
      <c r="B1457" s="1" t="s">
        <v>510</v>
      </c>
      <c r="C1457" s="1" t="s">
        <v>4</v>
      </c>
      <c r="D1457">
        <v>5</v>
      </c>
      <c r="E1457" s="1" t="s">
        <v>123</v>
      </c>
      <c r="F1457">
        <v>6</v>
      </c>
      <c r="G1457" s="1" t="s">
        <v>376</v>
      </c>
      <c r="H1457" s="1" t="s">
        <v>28</v>
      </c>
      <c r="I1457">
        <v>2</v>
      </c>
    </row>
    <row r="1458" spans="1:9" x14ac:dyDescent="0.55000000000000004">
      <c r="A1458">
        <v>51</v>
      </c>
      <c r="B1458" s="1" t="s">
        <v>510</v>
      </c>
      <c r="C1458" s="1" t="s">
        <v>4</v>
      </c>
      <c r="D1458">
        <v>5</v>
      </c>
      <c r="E1458" s="1" t="s">
        <v>127</v>
      </c>
      <c r="F1458">
        <v>5</v>
      </c>
      <c r="G1458" s="1" t="s">
        <v>375</v>
      </c>
      <c r="H1458" s="1" t="s">
        <v>28</v>
      </c>
      <c r="I1458">
        <v>2</v>
      </c>
    </row>
    <row r="1459" spans="1:9" x14ac:dyDescent="0.55000000000000004">
      <c r="A1459">
        <v>51</v>
      </c>
      <c r="B1459" s="1" t="s">
        <v>510</v>
      </c>
      <c r="C1459" s="1" t="s">
        <v>4</v>
      </c>
      <c r="D1459">
        <v>5</v>
      </c>
      <c r="E1459" s="1" t="s">
        <v>131</v>
      </c>
      <c r="F1459">
        <v>5</v>
      </c>
      <c r="G1459" s="1" t="s">
        <v>375</v>
      </c>
      <c r="H1459" s="1" t="s">
        <v>29</v>
      </c>
      <c r="I1459">
        <v>2</v>
      </c>
    </row>
    <row r="1460" spans="1:9" x14ac:dyDescent="0.55000000000000004">
      <c r="A1460">
        <v>51</v>
      </c>
      <c r="B1460" s="1" t="s">
        <v>510</v>
      </c>
      <c r="C1460" s="1" t="s">
        <v>4</v>
      </c>
      <c r="D1460">
        <v>5</v>
      </c>
      <c r="E1460" s="1" t="s">
        <v>135</v>
      </c>
      <c r="F1460">
        <v>6</v>
      </c>
      <c r="G1460" s="1" t="s">
        <v>375</v>
      </c>
      <c r="H1460" s="1" t="s">
        <v>28</v>
      </c>
      <c r="I1460">
        <v>2</v>
      </c>
    </row>
    <row r="1461" spans="1:9" x14ac:dyDescent="0.55000000000000004">
      <c r="A1461">
        <v>51</v>
      </c>
      <c r="B1461" s="1" t="s">
        <v>510</v>
      </c>
      <c r="C1461" s="1" t="s">
        <v>4</v>
      </c>
      <c r="D1461">
        <v>5</v>
      </c>
      <c r="E1461" s="1" t="s">
        <v>139</v>
      </c>
      <c r="F1461">
        <v>6</v>
      </c>
      <c r="G1461" s="1" t="s">
        <v>376</v>
      </c>
      <c r="H1461" s="1" t="s">
        <v>28</v>
      </c>
      <c r="I1461">
        <v>2</v>
      </c>
    </row>
    <row r="1462" spans="1:9" x14ac:dyDescent="0.55000000000000004">
      <c r="A1462">
        <v>51</v>
      </c>
      <c r="B1462" s="1" t="s">
        <v>510</v>
      </c>
      <c r="C1462" s="1" t="s">
        <v>4</v>
      </c>
      <c r="D1462">
        <v>5</v>
      </c>
      <c r="E1462" s="1" t="s">
        <v>141</v>
      </c>
      <c r="F1462">
        <v>5</v>
      </c>
      <c r="G1462" s="1" t="s">
        <v>376</v>
      </c>
      <c r="H1462" s="1" t="s">
        <v>29</v>
      </c>
      <c r="I1462">
        <v>2</v>
      </c>
    </row>
    <row r="1463" spans="1:9" x14ac:dyDescent="0.55000000000000004">
      <c r="A1463">
        <v>51</v>
      </c>
      <c r="B1463" s="1" t="s">
        <v>510</v>
      </c>
      <c r="C1463" s="1" t="s">
        <v>4</v>
      </c>
      <c r="D1463">
        <v>5</v>
      </c>
      <c r="E1463" s="1" t="s">
        <v>145</v>
      </c>
      <c r="F1463">
        <v>5</v>
      </c>
      <c r="G1463" s="1" t="s">
        <v>376</v>
      </c>
      <c r="H1463" s="1" t="s">
        <v>28</v>
      </c>
      <c r="I1463">
        <v>2</v>
      </c>
    </row>
    <row r="1464" spans="1:9" x14ac:dyDescent="0.55000000000000004">
      <c r="A1464">
        <v>51</v>
      </c>
      <c r="B1464" s="1" t="s">
        <v>510</v>
      </c>
      <c r="C1464" s="1" t="s">
        <v>4</v>
      </c>
      <c r="D1464">
        <v>5</v>
      </c>
      <c r="E1464" s="1" t="s">
        <v>147</v>
      </c>
      <c r="F1464">
        <v>4</v>
      </c>
      <c r="G1464" s="1" t="s">
        <v>376</v>
      </c>
      <c r="H1464" s="1" t="s">
        <v>28</v>
      </c>
      <c r="I1464">
        <v>2</v>
      </c>
    </row>
    <row r="1465" spans="1:9" x14ac:dyDescent="0.55000000000000004">
      <c r="A1465">
        <v>51</v>
      </c>
      <c r="B1465" s="1" t="s">
        <v>510</v>
      </c>
      <c r="C1465" s="1" t="s">
        <v>4</v>
      </c>
      <c r="D1465">
        <v>5</v>
      </c>
      <c r="E1465" s="1" t="s">
        <v>214</v>
      </c>
      <c r="F1465">
        <v>6</v>
      </c>
      <c r="G1465" s="1" t="s">
        <v>377</v>
      </c>
      <c r="H1465" s="1" t="s">
        <v>29</v>
      </c>
      <c r="I1465">
        <v>2</v>
      </c>
    </row>
    <row r="1466" spans="1:9" x14ac:dyDescent="0.55000000000000004">
      <c r="A1466">
        <v>51</v>
      </c>
      <c r="B1466" s="1" t="s">
        <v>510</v>
      </c>
      <c r="C1466" s="1" t="s">
        <v>4</v>
      </c>
      <c r="D1466">
        <v>5</v>
      </c>
      <c r="E1466" s="1" t="s">
        <v>217</v>
      </c>
      <c r="F1466">
        <v>6</v>
      </c>
      <c r="G1466" s="1" t="s">
        <v>377</v>
      </c>
      <c r="H1466" s="1" t="s">
        <v>29</v>
      </c>
      <c r="I1466">
        <v>2</v>
      </c>
    </row>
    <row r="1467" spans="1:9" x14ac:dyDescent="0.55000000000000004">
      <c r="A1467">
        <v>51</v>
      </c>
      <c r="B1467" s="1" t="s">
        <v>510</v>
      </c>
      <c r="C1467" s="1" t="s">
        <v>4</v>
      </c>
      <c r="D1467">
        <v>5</v>
      </c>
      <c r="E1467" s="1" t="s">
        <v>220</v>
      </c>
      <c r="F1467">
        <v>5</v>
      </c>
      <c r="G1467" s="1" t="s">
        <v>377</v>
      </c>
      <c r="H1467" s="1" t="s">
        <v>29</v>
      </c>
      <c r="I1467">
        <v>2</v>
      </c>
    </row>
    <row r="1468" spans="1:9" x14ac:dyDescent="0.55000000000000004">
      <c r="A1468">
        <v>51</v>
      </c>
      <c r="B1468" s="1" t="s">
        <v>510</v>
      </c>
      <c r="C1468" s="1" t="s">
        <v>4</v>
      </c>
      <c r="D1468">
        <v>5</v>
      </c>
      <c r="E1468" s="1" t="s">
        <v>223</v>
      </c>
      <c r="F1468">
        <v>5</v>
      </c>
      <c r="G1468" s="1" t="s">
        <v>376</v>
      </c>
      <c r="H1468" s="1" t="s">
        <v>29</v>
      </c>
      <c r="I1468">
        <v>2</v>
      </c>
    </row>
    <row r="1469" spans="1:9" x14ac:dyDescent="0.55000000000000004">
      <c r="A1469">
        <v>51</v>
      </c>
      <c r="B1469" s="1" t="s">
        <v>510</v>
      </c>
      <c r="C1469" s="1" t="s">
        <v>4</v>
      </c>
      <c r="D1469">
        <v>5</v>
      </c>
      <c r="E1469" s="1" t="s">
        <v>226</v>
      </c>
      <c r="F1469">
        <v>6</v>
      </c>
      <c r="G1469" s="1" t="s">
        <v>377</v>
      </c>
      <c r="H1469" s="1" t="s">
        <v>28</v>
      </c>
      <c r="I1469">
        <v>2</v>
      </c>
    </row>
    <row r="1470" spans="1:9" x14ac:dyDescent="0.55000000000000004">
      <c r="A1470">
        <v>51</v>
      </c>
      <c r="B1470" s="1" t="s">
        <v>510</v>
      </c>
      <c r="C1470" s="1" t="s">
        <v>4</v>
      </c>
      <c r="D1470">
        <v>5</v>
      </c>
      <c r="E1470" s="1" t="s">
        <v>229</v>
      </c>
      <c r="F1470">
        <v>5</v>
      </c>
      <c r="G1470" s="1" t="s">
        <v>376</v>
      </c>
      <c r="H1470" s="1" t="s">
        <v>28</v>
      </c>
      <c r="I1470">
        <v>2</v>
      </c>
    </row>
    <row r="1471" spans="1:9" x14ac:dyDescent="0.55000000000000004">
      <c r="A1471">
        <v>51</v>
      </c>
      <c r="B1471" s="1" t="s">
        <v>510</v>
      </c>
      <c r="C1471" s="1" t="s">
        <v>4</v>
      </c>
      <c r="D1471">
        <v>5</v>
      </c>
      <c r="E1471" s="1" t="s">
        <v>231</v>
      </c>
      <c r="F1471">
        <v>6</v>
      </c>
      <c r="G1471" s="1" t="s">
        <v>375</v>
      </c>
      <c r="H1471" s="1" t="s">
        <v>29</v>
      </c>
      <c r="I1471">
        <v>2</v>
      </c>
    </row>
    <row r="1472" spans="1:9" x14ac:dyDescent="0.55000000000000004">
      <c r="A1472">
        <v>51</v>
      </c>
      <c r="B1472" s="1" t="s">
        <v>510</v>
      </c>
      <c r="C1472" s="1" t="s">
        <v>4</v>
      </c>
      <c r="D1472">
        <v>5</v>
      </c>
      <c r="E1472" s="1" t="s">
        <v>286</v>
      </c>
      <c r="F1472">
        <v>5</v>
      </c>
      <c r="G1472" s="1" t="s">
        <v>375</v>
      </c>
      <c r="H1472" s="1" t="s">
        <v>28</v>
      </c>
      <c r="I1472">
        <v>2</v>
      </c>
    </row>
    <row r="1473" spans="1:9" x14ac:dyDescent="0.55000000000000004">
      <c r="A1473">
        <v>51</v>
      </c>
      <c r="B1473" s="1" t="s">
        <v>510</v>
      </c>
      <c r="C1473" s="1" t="s">
        <v>4</v>
      </c>
      <c r="D1473">
        <v>5</v>
      </c>
      <c r="E1473" s="1" t="s">
        <v>290</v>
      </c>
      <c r="F1473">
        <v>6</v>
      </c>
      <c r="G1473" s="1" t="s">
        <v>375</v>
      </c>
      <c r="H1473" s="1" t="s">
        <v>28</v>
      </c>
      <c r="I1473">
        <v>2</v>
      </c>
    </row>
    <row r="1474" spans="1:9" x14ac:dyDescent="0.55000000000000004">
      <c r="A1474">
        <v>51</v>
      </c>
      <c r="B1474" s="1" t="s">
        <v>510</v>
      </c>
      <c r="C1474" s="1" t="s">
        <v>4</v>
      </c>
      <c r="D1474">
        <v>5</v>
      </c>
      <c r="E1474" s="1" t="s">
        <v>294</v>
      </c>
      <c r="F1474">
        <v>5</v>
      </c>
      <c r="G1474" s="1" t="s">
        <v>376</v>
      </c>
      <c r="H1474" s="1" t="s">
        <v>28</v>
      </c>
      <c r="I1474">
        <v>2</v>
      </c>
    </row>
    <row r="1475" spans="1:9" x14ac:dyDescent="0.55000000000000004">
      <c r="A1475">
        <v>51</v>
      </c>
      <c r="B1475" s="1" t="s">
        <v>510</v>
      </c>
      <c r="C1475" s="1" t="s">
        <v>4</v>
      </c>
      <c r="D1475">
        <v>5</v>
      </c>
      <c r="E1475" s="1" t="s">
        <v>295</v>
      </c>
      <c r="F1475">
        <v>5</v>
      </c>
      <c r="G1475" s="1" t="s">
        <v>376</v>
      </c>
      <c r="H1475" s="1" t="s">
        <v>28</v>
      </c>
      <c r="I1475">
        <v>2</v>
      </c>
    </row>
    <row r="1476" spans="1:9" x14ac:dyDescent="0.55000000000000004">
      <c r="A1476">
        <v>51</v>
      </c>
      <c r="B1476" s="1" t="s">
        <v>510</v>
      </c>
      <c r="C1476" s="1" t="s">
        <v>4</v>
      </c>
      <c r="D1476">
        <v>5</v>
      </c>
      <c r="E1476" s="1" t="s">
        <v>317</v>
      </c>
      <c r="F1476">
        <v>1</v>
      </c>
      <c r="G1476" s="1" t="s">
        <v>377</v>
      </c>
      <c r="H1476" s="1" t="s">
        <v>29</v>
      </c>
      <c r="I1476">
        <v>2</v>
      </c>
    </row>
    <row r="1477" spans="1:9" x14ac:dyDescent="0.55000000000000004">
      <c r="A1477">
        <v>51</v>
      </c>
      <c r="B1477" s="1" t="s">
        <v>510</v>
      </c>
      <c r="C1477" s="1" t="s">
        <v>4</v>
      </c>
      <c r="D1477">
        <v>5</v>
      </c>
      <c r="E1477" s="1" t="s">
        <v>320</v>
      </c>
      <c r="F1477">
        <v>6</v>
      </c>
      <c r="G1477" s="1" t="s">
        <v>377</v>
      </c>
      <c r="H1477" s="1" t="s">
        <v>28</v>
      </c>
      <c r="I1477">
        <v>2</v>
      </c>
    </row>
    <row r="1478" spans="1:9" x14ac:dyDescent="0.55000000000000004">
      <c r="A1478">
        <v>51</v>
      </c>
      <c r="B1478" s="1" t="s">
        <v>510</v>
      </c>
      <c r="C1478" s="1" t="s">
        <v>4</v>
      </c>
      <c r="D1478">
        <v>5</v>
      </c>
      <c r="E1478" s="1" t="s">
        <v>323</v>
      </c>
      <c r="F1478">
        <v>1</v>
      </c>
      <c r="G1478" s="1" t="s">
        <v>376</v>
      </c>
      <c r="H1478" s="1" t="s">
        <v>29</v>
      </c>
      <c r="I1478">
        <v>2</v>
      </c>
    </row>
    <row r="1479" spans="1:9" x14ac:dyDescent="0.55000000000000004">
      <c r="A1479">
        <v>51</v>
      </c>
      <c r="B1479" s="1" t="s">
        <v>510</v>
      </c>
      <c r="C1479" s="1" t="s">
        <v>4</v>
      </c>
      <c r="D1479">
        <v>5</v>
      </c>
      <c r="E1479" s="1" t="s">
        <v>327</v>
      </c>
      <c r="F1479">
        <v>5</v>
      </c>
      <c r="G1479" s="1" t="s">
        <v>376</v>
      </c>
      <c r="H1479" s="1" t="s">
        <v>29</v>
      </c>
      <c r="I1479">
        <v>2</v>
      </c>
    </row>
    <row r="1480" spans="1:9" x14ac:dyDescent="0.55000000000000004">
      <c r="A1480">
        <v>51</v>
      </c>
      <c r="B1480" s="1" t="s">
        <v>510</v>
      </c>
      <c r="C1480" s="1" t="s">
        <v>4</v>
      </c>
      <c r="D1480">
        <v>5</v>
      </c>
      <c r="E1480" s="1" t="s">
        <v>331</v>
      </c>
      <c r="F1480">
        <v>6</v>
      </c>
      <c r="G1480" s="1" t="s">
        <v>376</v>
      </c>
      <c r="H1480" s="1" t="s">
        <v>29</v>
      </c>
      <c r="I1480">
        <v>2</v>
      </c>
    </row>
    <row r="1481" spans="1:9" x14ac:dyDescent="0.55000000000000004">
      <c r="A1481">
        <v>52</v>
      </c>
      <c r="B1481" s="1" t="s">
        <v>511</v>
      </c>
      <c r="C1481" s="1" t="s">
        <v>2</v>
      </c>
      <c r="D1481">
        <v>1</v>
      </c>
      <c r="E1481" s="1" t="s">
        <v>105</v>
      </c>
      <c r="F1481">
        <v>1</v>
      </c>
      <c r="G1481" s="1" t="s">
        <v>377</v>
      </c>
      <c r="H1481" s="1" t="s">
        <v>29</v>
      </c>
      <c r="I1481">
        <v>2</v>
      </c>
    </row>
    <row r="1482" spans="1:9" x14ac:dyDescent="0.55000000000000004">
      <c r="A1482">
        <v>52</v>
      </c>
      <c r="B1482" s="1" t="s">
        <v>511</v>
      </c>
      <c r="C1482" s="1" t="s">
        <v>2</v>
      </c>
      <c r="D1482">
        <v>1</v>
      </c>
      <c r="E1482" s="1" t="s">
        <v>108</v>
      </c>
      <c r="F1482">
        <v>1</v>
      </c>
      <c r="G1482" s="1" t="s">
        <v>377</v>
      </c>
      <c r="H1482" s="1" t="s">
        <v>29</v>
      </c>
      <c r="I1482">
        <v>2</v>
      </c>
    </row>
    <row r="1483" spans="1:9" x14ac:dyDescent="0.55000000000000004">
      <c r="A1483">
        <v>52</v>
      </c>
      <c r="B1483" s="1" t="s">
        <v>511</v>
      </c>
      <c r="C1483" s="1" t="s">
        <v>2</v>
      </c>
      <c r="D1483">
        <v>1</v>
      </c>
      <c r="E1483" s="1" t="s">
        <v>112</v>
      </c>
      <c r="F1483">
        <v>1</v>
      </c>
      <c r="G1483" s="1" t="s">
        <v>377</v>
      </c>
      <c r="H1483" s="1" t="s">
        <v>29</v>
      </c>
      <c r="I1483">
        <v>2</v>
      </c>
    </row>
    <row r="1484" spans="1:9" x14ac:dyDescent="0.55000000000000004">
      <c r="A1484">
        <v>52</v>
      </c>
      <c r="B1484" s="1" t="s">
        <v>511</v>
      </c>
      <c r="C1484" s="1" t="s">
        <v>2</v>
      </c>
      <c r="D1484">
        <v>1</v>
      </c>
      <c r="E1484" s="1" t="s">
        <v>116</v>
      </c>
      <c r="F1484">
        <v>2</v>
      </c>
      <c r="G1484" s="1" t="s">
        <v>377</v>
      </c>
      <c r="H1484" s="1" t="s">
        <v>29</v>
      </c>
      <c r="I1484">
        <v>2</v>
      </c>
    </row>
    <row r="1485" spans="1:9" x14ac:dyDescent="0.55000000000000004">
      <c r="A1485">
        <v>52</v>
      </c>
      <c r="B1485" s="1" t="s">
        <v>511</v>
      </c>
      <c r="C1485" s="1" t="s">
        <v>2</v>
      </c>
      <c r="D1485">
        <v>1</v>
      </c>
      <c r="E1485" s="1" t="s">
        <v>120</v>
      </c>
      <c r="F1485">
        <v>1</v>
      </c>
      <c r="G1485" s="1" t="s">
        <v>377</v>
      </c>
      <c r="H1485" s="1" t="s">
        <v>28</v>
      </c>
      <c r="I1485">
        <v>2</v>
      </c>
    </row>
    <row r="1486" spans="1:9" x14ac:dyDescent="0.55000000000000004">
      <c r="A1486">
        <v>52</v>
      </c>
      <c r="B1486" s="1" t="s">
        <v>511</v>
      </c>
      <c r="C1486" s="1" t="s">
        <v>2</v>
      </c>
      <c r="D1486">
        <v>1</v>
      </c>
      <c r="E1486" s="1" t="s">
        <v>123</v>
      </c>
      <c r="F1486">
        <v>1</v>
      </c>
      <c r="G1486" s="1" t="s">
        <v>376</v>
      </c>
      <c r="H1486" s="1" t="s">
        <v>28</v>
      </c>
      <c r="I1486">
        <v>2</v>
      </c>
    </row>
    <row r="1487" spans="1:9" x14ac:dyDescent="0.55000000000000004">
      <c r="A1487">
        <v>52</v>
      </c>
      <c r="B1487" s="1" t="s">
        <v>511</v>
      </c>
      <c r="C1487" s="1" t="s">
        <v>2</v>
      </c>
      <c r="D1487">
        <v>1</v>
      </c>
      <c r="E1487" s="1" t="s">
        <v>127</v>
      </c>
      <c r="F1487">
        <v>4</v>
      </c>
      <c r="G1487" s="1" t="s">
        <v>375</v>
      </c>
      <c r="H1487" s="1" t="s">
        <v>28</v>
      </c>
      <c r="I1487">
        <v>2</v>
      </c>
    </row>
    <row r="1488" spans="1:9" x14ac:dyDescent="0.55000000000000004">
      <c r="A1488">
        <v>52</v>
      </c>
      <c r="B1488" s="1" t="s">
        <v>511</v>
      </c>
      <c r="C1488" s="1" t="s">
        <v>2</v>
      </c>
      <c r="D1488">
        <v>1</v>
      </c>
      <c r="E1488" s="1" t="s">
        <v>131</v>
      </c>
      <c r="F1488">
        <v>1</v>
      </c>
      <c r="G1488" s="1" t="s">
        <v>375</v>
      </c>
      <c r="H1488" s="1" t="s">
        <v>29</v>
      </c>
      <c r="I1488">
        <v>2</v>
      </c>
    </row>
    <row r="1489" spans="1:9" x14ac:dyDescent="0.55000000000000004">
      <c r="A1489">
        <v>52</v>
      </c>
      <c r="B1489" s="1" t="s">
        <v>511</v>
      </c>
      <c r="C1489" s="1" t="s">
        <v>2</v>
      </c>
      <c r="D1489">
        <v>1</v>
      </c>
      <c r="E1489" s="1" t="s">
        <v>135</v>
      </c>
      <c r="F1489">
        <v>1</v>
      </c>
      <c r="G1489" s="1" t="s">
        <v>375</v>
      </c>
      <c r="H1489" s="1" t="s">
        <v>28</v>
      </c>
      <c r="I1489">
        <v>2</v>
      </c>
    </row>
    <row r="1490" spans="1:9" x14ac:dyDescent="0.55000000000000004">
      <c r="A1490">
        <v>52</v>
      </c>
      <c r="B1490" s="1" t="s">
        <v>511</v>
      </c>
      <c r="C1490" s="1" t="s">
        <v>2</v>
      </c>
      <c r="D1490">
        <v>1</v>
      </c>
      <c r="E1490" s="1" t="s">
        <v>139</v>
      </c>
      <c r="F1490">
        <v>1</v>
      </c>
      <c r="G1490" s="1" t="s">
        <v>376</v>
      </c>
      <c r="H1490" s="1" t="s">
        <v>28</v>
      </c>
      <c r="I1490">
        <v>2</v>
      </c>
    </row>
    <row r="1491" spans="1:9" x14ac:dyDescent="0.55000000000000004">
      <c r="A1491">
        <v>52</v>
      </c>
      <c r="B1491" s="1" t="s">
        <v>511</v>
      </c>
      <c r="C1491" s="1" t="s">
        <v>2</v>
      </c>
      <c r="D1491">
        <v>1</v>
      </c>
      <c r="E1491" s="1" t="s">
        <v>141</v>
      </c>
      <c r="F1491">
        <v>1</v>
      </c>
      <c r="G1491" s="1" t="s">
        <v>376</v>
      </c>
      <c r="H1491" s="1" t="s">
        <v>29</v>
      </c>
      <c r="I1491">
        <v>2</v>
      </c>
    </row>
    <row r="1492" spans="1:9" x14ac:dyDescent="0.55000000000000004">
      <c r="A1492">
        <v>52</v>
      </c>
      <c r="B1492" s="1" t="s">
        <v>511</v>
      </c>
      <c r="C1492" s="1" t="s">
        <v>2</v>
      </c>
      <c r="D1492">
        <v>1</v>
      </c>
      <c r="E1492" s="1" t="s">
        <v>145</v>
      </c>
      <c r="F1492">
        <v>1</v>
      </c>
      <c r="G1492" s="1" t="s">
        <v>376</v>
      </c>
      <c r="H1492" s="1" t="s">
        <v>28</v>
      </c>
      <c r="I1492">
        <v>2</v>
      </c>
    </row>
    <row r="1493" spans="1:9" x14ac:dyDescent="0.55000000000000004">
      <c r="A1493">
        <v>52</v>
      </c>
      <c r="B1493" s="1" t="s">
        <v>511</v>
      </c>
      <c r="C1493" s="1" t="s">
        <v>2</v>
      </c>
      <c r="D1493">
        <v>1</v>
      </c>
      <c r="E1493" s="1" t="s">
        <v>147</v>
      </c>
      <c r="F1493">
        <v>1</v>
      </c>
      <c r="G1493" s="1" t="s">
        <v>376</v>
      </c>
      <c r="H1493" s="1" t="s">
        <v>28</v>
      </c>
      <c r="I1493">
        <v>2</v>
      </c>
    </row>
    <row r="1494" spans="1:9" x14ac:dyDescent="0.55000000000000004">
      <c r="A1494">
        <v>52</v>
      </c>
      <c r="B1494" s="1" t="s">
        <v>511</v>
      </c>
      <c r="C1494" s="1" t="s">
        <v>2</v>
      </c>
      <c r="D1494">
        <v>1</v>
      </c>
      <c r="E1494" s="1" t="s">
        <v>214</v>
      </c>
      <c r="F1494">
        <v>1</v>
      </c>
      <c r="G1494" s="1" t="s">
        <v>377</v>
      </c>
      <c r="H1494" s="1" t="s">
        <v>29</v>
      </c>
      <c r="I1494">
        <v>2</v>
      </c>
    </row>
    <row r="1495" spans="1:9" x14ac:dyDescent="0.55000000000000004">
      <c r="A1495">
        <v>52</v>
      </c>
      <c r="B1495" s="1" t="s">
        <v>511</v>
      </c>
      <c r="C1495" s="1" t="s">
        <v>2</v>
      </c>
      <c r="D1495">
        <v>1</v>
      </c>
      <c r="E1495" s="1" t="s">
        <v>217</v>
      </c>
      <c r="F1495">
        <v>1</v>
      </c>
      <c r="G1495" s="1" t="s">
        <v>377</v>
      </c>
      <c r="H1495" s="1" t="s">
        <v>29</v>
      </c>
      <c r="I1495">
        <v>2</v>
      </c>
    </row>
    <row r="1496" spans="1:9" x14ac:dyDescent="0.55000000000000004">
      <c r="A1496">
        <v>52</v>
      </c>
      <c r="B1496" s="1" t="s">
        <v>511</v>
      </c>
      <c r="C1496" s="1" t="s">
        <v>2</v>
      </c>
      <c r="D1496">
        <v>1</v>
      </c>
      <c r="E1496" s="1" t="s">
        <v>220</v>
      </c>
      <c r="F1496">
        <v>1</v>
      </c>
      <c r="G1496" s="1" t="s">
        <v>377</v>
      </c>
      <c r="H1496" s="1" t="s">
        <v>29</v>
      </c>
      <c r="I1496">
        <v>2</v>
      </c>
    </row>
    <row r="1497" spans="1:9" x14ac:dyDescent="0.55000000000000004">
      <c r="A1497">
        <v>52</v>
      </c>
      <c r="B1497" s="1" t="s">
        <v>511</v>
      </c>
      <c r="C1497" s="1" t="s">
        <v>2</v>
      </c>
      <c r="D1497">
        <v>1</v>
      </c>
      <c r="E1497" s="1" t="s">
        <v>223</v>
      </c>
      <c r="F1497">
        <v>1</v>
      </c>
      <c r="G1497" s="1" t="s">
        <v>376</v>
      </c>
      <c r="H1497" s="1" t="s">
        <v>29</v>
      </c>
      <c r="I1497">
        <v>2</v>
      </c>
    </row>
    <row r="1498" spans="1:9" x14ac:dyDescent="0.55000000000000004">
      <c r="A1498">
        <v>52</v>
      </c>
      <c r="B1498" s="1" t="s">
        <v>511</v>
      </c>
      <c r="C1498" s="1" t="s">
        <v>2</v>
      </c>
      <c r="D1498">
        <v>1</v>
      </c>
      <c r="E1498" s="1" t="s">
        <v>226</v>
      </c>
      <c r="F1498">
        <v>1</v>
      </c>
      <c r="G1498" s="1" t="s">
        <v>377</v>
      </c>
      <c r="H1498" s="1" t="s">
        <v>28</v>
      </c>
      <c r="I1498">
        <v>2</v>
      </c>
    </row>
    <row r="1499" spans="1:9" x14ac:dyDescent="0.55000000000000004">
      <c r="A1499">
        <v>52</v>
      </c>
      <c r="B1499" s="1" t="s">
        <v>511</v>
      </c>
      <c r="C1499" s="1" t="s">
        <v>2</v>
      </c>
      <c r="D1499">
        <v>1</v>
      </c>
      <c r="E1499" s="1" t="s">
        <v>229</v>
      </c>
      <c r="F1499">
        <v>1</v>
      </c>
      <c r="G1499" s="1" t="s">
        <v>376</v>
      </c>
      <c r="H1499" s="1" t="s">
        <v>28</v>
      </c>
      <c r="I1499">
        <v>2</v>
      </c>
    </row>
    <row r="1500" spans="1:9" x14ac:dyDescent="0.55000000000000004">
      <c r="A1500">
        <v>52</v>
      </c>
      <c r="B1500" s="1" t="s">
        <v>511</v>
      </c>
      <c r="C1500" s="1" t="s">
        <v>2</v>
      </c>
      <c r="D1500">
        <v>1</v>
      </c>
      <c r="E1500" s="1" t="s">
        <v>231</v>
      </c>
      <c r="F1500">
        <v>1</v>
      </c>
      <c r="G1500" s="1" t="s">
        <v>375</v>
      </c>
      <c r="H1500" s="1" t="s">
        <v>29</v>
      </c>
      <c r="I1500">
        <v>2</v>
      </c>
    </row>
    <row r="1501" spans="1:9" x14ac:dyDescent="0.55000000000000004">
      <c r="A1501">
        <v>52</v>
      </c>
      <c r="B1501" s="1" t="s">
        <v>511</v>
      </c>
      <c r="C1501" s="1" t="s">
        <v>2</v>
      </c>
      <c r="D1501">
        <v>1</v>
      </c>
      <c r="E1501" s="1" t="s">
        <v>286</v>
      </c>
      <c r="F1501">
        <v>1</v>
      </c>
      <c r="G1501" s="1" t="s">
        <v>375</v>
      </c>
      <c r="H1501" s="1" t="s">
        <v>28</v>
      </c>
      <c r="I1501">
        <v>2</v>
      </c>
    </row>
    <row r="1502" spans="1:9" x14ac:dyDescent="0.55000000000000004">
      <c r="A1502">
        <v>52</v>
      </c>
      <c r="B1502" s="1" t="s">
        <v>511</v>
      </c>
      <c r="C1502" s="1" t="s">
        <v>2</v>
      </c>
      <c r="D1502">
        <v>1</v>
      </c>
      <c r="E1502" s="1" t="s">
        <v>290</v>
      </c>
      <c r="F1502">
        <v>1</v>
      </c>
      <c r="G1502" s="1" t="s">
        <v>375</v>
      </c>
      <c r="H1502" s="1" t="s">
        <v>28</v>
      </c>
      <c r="I1502">
        <v>2</v>
      </c>
    </row>
    <row r="1503" spans="1:9" x14ac:dyDescent="0.55000000000000004">
      <c r="A1503">
        <v>52</v>
      </c>
      <c r="B1503" s="1" t="s">
        <v>511</v>
      </c>
      <c r="C1503" s="1" t="s">
        <v>2</v>
      </c>
      <c r="D1503">
        <v>1</v>
      </c>
      <c r="E1503" s="1" t="s">
        <v>294</v>
      </c>
      <c r="F1503">
        <v>1</v>
      </c>
      <c r="G1503" s="1" t="s">
        <v>376</v>
      </c>
      <c r="H1503" s="1" t="s">
        <v>28</v>
      </c>
      <c r="I1503">
        <v>2</v>
      </c>
    </row>
    <row r="1504" spans="1:9" x14ac:dyDescent="0.55000000000000004">
      <c r="A1504">
        <v>52</v>
      </c>
      <c r="B1504" s="1" t="s">
        <v>511</v>
      </c>
      <c r="C1504" s="1" t="s">
        <v>2</v>
      </c>
      <c r="D1504">
        <v>1</v>
      </c>
      <c r="E1504" s="1" t="s">
        <v>295</v>
      </c>
      <c r="F1504">
        <v>1</v>
      </c>
      <c r="G1504" s="1" t="s">
        <v>376</v>
      </c>
      <c r="H1504" s="1" t="s">
        <v>28</v>
      </c>
      <c r="I1504">
        <v>2</v>
      </c>
    </row>
    <row r="1505" spans="1:9" x14ac:dyDescent="0.55000000000000004">
      <c r="A1505">
        <v>52</v>
      </c>
      <c r="B1505" s="1" t="s">
        <v>511</v>
      </c>
      <c r="C1505" s="1" t="s">
        <v>2</v>
      </c>
      <c r="D1505">
        <v>1</v>
      </c>
      <c r="E1505" s="1" t="s">
        <v>317</v>
      </c>
      <c r="F1505">
        <v>1</v>
      </c>
      <c r="G1505" s="1" t="s">
        <v>377</v>
      </c>
      <c r="H1505" s="1" t="s">
        <v>29</v>
      </c>
      <c r="I1505">
        <v>2</v>
      </c>
    </row>
    <row r="1506" spans="1:9" x14ac:dyDescent="0.55000000000000004">
      <c r="A1506">
        <v>52</v>
      </c>
      <c r="B1506" s="1" t="s">
        <v>511</v>
      </c>
      <c r="C1506" s="1" t="s">
        <v>2</v>
      </c>
      <c r="D1506">
        <v>1</v>
      </c>
      <c r="E1506" s="1" t="s">
        <v>320</v>
      </c>
      <c r="F1506">
        <v>1</v>
      </c>
      <c r="G1506" s="1" t="s">
        <v>377</v>
      </c>
      <c r="H1506" s="1" t="s">
        <v>28</v>
      </c>
      <c r="I1506">
        <v>2</v>
      </c>
    </row>
    <row r="1507" spans="1:9" x14ac:dyDescent="0.55000000000000004">
      <c r="A1507">
        <v>52</v>
      </c>
      <c r="B1507" s="1" t="s">
        <v>511</v>
      </c>
      <c r="C1507" s="1" t="s">
        <v>2</v>
      </c>
      <c r="D1507">
        <v>1</v>
      </c>
      <c r="E1507" s="1" t="s">
        <v>323</v>
      </c>
      <c r="F1507">
        <v>4</v>
      </c>
      <c r="G1507" s="1" t="s">
        <v>376</v>
      </c>
      <c r="H1507" s="1" t="s">
        <v>29</v>
      </c>
      <c r="I1507">
        <v>2</v>
      </c>
    </row>
    <row r="1508" spans="1:9" x14ac:dyDescent="0.55000000000000004">
      <c r="A1508">
        <v>52</v>
      </c>
      <c r="B1508" s="1" t="s">
        <v>511</v>
      </c>
      <c r="C1508" s="1" t="s">
        <v>2</v>
      </c>
      <c r="D1508">
        <v>1</v>
      </c>
      <c r="E1508" s="1" t="s">
        <v>327</v>
      </c>
      <c r="F1508">
        <v>1</v>
      </c>
      <c r="G1508" s="1" t="s">
        <v>376</v>
      </c>
      <c r="H1508" s="1" t="s">
        <v>29</v>
      </c>
      <c r="I1508">
        <v>2</v>
      </c>
    </row>
    <row r="1509" spans="1:9" x14ac:dyDescent="0.55000000000000004">
      <c r="A1509">
        <v>52</v>
      </c>
      <c r="B1509" s="1" t="s">
        <v>511</v>
      </c>
      <c r="C1509" s="1" t="s">
        <v>2</v>
      </c>
      <c r="D1509">
        <v>1</v>
      </c>
      <c r="E1509" s="1" t="s">
        <v>331</v>
      </c>
      <c r="F1509">
        <v>1</v>
      </c>
      <c r="G1509" s="1" t="s">
        <v>376</v>
      </c>
      <c r="H1509" s="1" t="s">
        <v>29</v>
      </c>
      <c r="I1509">
        <v>2</v>
      </c>
    </row>
    <row r="1510" spans="1:9" x14ac:dyDescent="0.55000000000000004">
      <c r="A1510">
        <v>53</v>
      </c>
      <c r="B1510" s="1" t="s">
        <v>512</v>
      </c>
      <c r="C1510" s="1" t="s">
        <v>5</v>
      </c>
      <c r="D1510">
        <v>6</v>
      </c>
      <c r="E1510" s="1" t="s">
        <v>105</v>
      </c>
      <c r="F1510">
        <v>6</v>
      </c>
      <c r="G1510" s="1" t="s">
        <v>377</v>
      </c>
      <c r="H1510" s="1" t="s">
        <v>29</v>
      </c>
      <c r="I1510">
        <v>2</v>
      </c>
    </row>
    <row r="1511" spans="1:9" x14ac:dyDescent="0.55000000000000004">
      <c r="A1511">
        <v>53</v>
      </c>
      <c r="B1511" s="1" t="s">
        <v>512</v>
      </c>
      <c r="C1511" s="1" t="s">
        <v>5</v>
      </c>
      <c r="D1511">
        <v>6</v>
      </c>
      <c r="E1511" s="1" t="s">
        <v>108</v>
      </c>
      <c r="F1511">
        <v>6</v>
      </c>
      <c r="G1511" s="1" t="s">
        <v>377</v>
      </c>
      <c r="H1511" s="1" t="s">
        <v>29</v>
      </c>
      <c r="I1511">
        <v>2</v>
      </c>
    </row>
    <row r="1512" spans="1:9" x14ac:dyDescent="0.55000000000000004">
      <c r="A1512">
        <v>53</v>
      </c>
      <c r="B1512" s="1" t="s">
        <v>512</v>
      </c>
      <c r="C1512" s="1" t="s">
        <v>5</v>
      </c>
      <c r="D1512">
        <v>6</v>
      </c>
      <c r="E1512" s="1" t="s">
        <v>112</v>
      </c>
      <c r="F1512">
        <v>6</v>
      </c>
      <c r="G1512" s="1" t="s">
        <v>377</v>
      </c>
      <c r="H1512" s="1" t="s">
        <v>29</v>
      </c>
      <c r="I1512">
        <v>2</v>
      </c>
    </row>
    <row r="1513" spans="1:9" x14ac:dyDescent="0.55000000000000004">
      <c r="A1513">
        <v>53</v>
      </c>
      <c r="B1513" s="1" t="s">
        <v>512</v>
      </c>
      <c r="C1513" s="1" t="s">
        <v>5</v>
      </c>
      <c r="D1513">
        <v>6</v>
      </c>
      <c r="E1513" s="1" t="s">
        <v>116</v>
      </c>
      <c r="F1513">
        <v>6</v>
      </c>
      <c r="G1513" s="1" t="s">
        <v>377</v>
      </c>
      <c r="H1513" s="1" t="s">
        <v>29</v>
      </c>
      <c r="I1513">
        <v>2</v>
      </c>
    </row>
    <row r="1514" spans="1:9" x14ac:dyDescent="0.55000000000000004">
      <c r="A1514">
        <v>53</v>
      </c>
      <c r="B1514" s="1" t="s">
        <v>512</v>
      </c>
      <c r="C1514" s="1" t="s">
        <v>5</v>
      </c>
      <c r="D1514">
        <v>6</v>
      </c>
      <c r="E1514" s="1" t="s">
        <v>120</v>
      </c>
      <c r="F1514">
        <v>6</v>
      </c>
      <c r="G1514" s="1" t="s">
        <v>377</v>
      </c>
      <c r="H1514" s="1" t="s">
        <v>28</v>
      </c>
      <c r="I1514">
        <v>2</v>
      </c>
    </row>
    <row r="1515" spans="1:9" x14ac:dyDescent="0.55000000000000004">
      <c r="A1515">
        <v>53</v>
      </c>
      <c r="B1515" s="1" t="s">
        <v>512</v>
      </c>
      <c r="C1515" s="1" t="s">
        <v>5</v>
      </c>
      <c r="D1515">
        <v>6</v>
      </c>
      <c r="E1515" s="1" t="s">
        <v>123</v>
      </c>
      <c r="F1515">
        <v>6</v>
      </c>
      <c r="G1515" s="1" t="s">
        <v>376</v>
      </c>
      <c r="H1515" s="1" t="s">
        <v>28</v>
      </c>
      <c r="I1515">
        <v>2</v>
      </c>
    </row>
    <row r="1516" spans="1:9" x14ac:dyDescent="0.55000000000000004">
      <c r="A1516">
        <v>53</v>
      </c>
      <c r="B1516" s="1" t="s">
        <v>512</v>
      </c>
      <c r="C1516" s="1" t="s">
        <v>5</v>
      </c>
      <c r="D1516">
        <v>6</v>
      </c>
      <c r="E1516" s="1" t="s">
        <v>127</v>
      </c>
      <c r="F1516">
        <v>6</v>
      </c>
      <c r="G1516" s="1" t="s">
        <v>375</v>
      </c>
      <c r="H1516" s="1" t="s">
        <v>28</v>
      </c>
      <c r="I1516">
        <v>2</v>
      </c>
    </row>
    <row r="1517" spans="1:9" x14ac:dyDescent="0.55000000000000004">
      <c r="A1517">
        <v>53</v>
      </c>
      <c r="B1517" s="1" t="s">
        <v>512</v>
      </c>
      <c r="C1517" s="1" t="s">
        <v>5</v>
      </c>
      <c r="D1517">
        <v>6</v>
      </c>
      <c r="E1517" s="1" t="s">
        <v>131</v>
      </c>
      <c r="F1517">
        <v>6</v>
      </c>
      <c r="G1517" s="1" t="s">
        <v>375</v>
      </c>
      <c r="H1517" s="1" t="s">
        <v>29</v>
      </c>
      <c r="I1517">
        <v>2</v>
      </c>
    </row>
    <row r="1518" spans="1:9" x14ac:dyDescent="0.55000000000000004">
      <c r="A1518">
        <v>53</v>
      </c>
      <c r="B1518" s="1" t="s">
        <v>512</v>
      </c>
      <c r="C1518" s="1" t="s">
        <v>5</v>
      </c>
      <c r="D1518">
        <v>6</v>
      </c>
      <c r="E1518" s="1" t="s">
        <v>135</v>
      </c>
      <c r="F1518">
        <v>5</v>
      </c>
      <c r="G1518" s="1" t="s">
        <v>375</v>
      </c>
      <c r="H1518" s="1" t="s">
        <v>28</v>
      </c>
      <c r="I1518">
        <v>2</v>
      </c>
    </row>
    <row r="1519" spans="1:9" x14ac:dyDescent="0.55000000000000004">
      <c r="A1519">
        <v>53</v>
      </c>
      <c r="B1519" s="1" t="s">
        <v>512</v>
      </c>
      <c r="C1519" s="1" t="s">
        <v>5</v>
      </c>
      <c r="D1519">
        <v>6</v>
      </c>
      <c r="E1519" s="1" t="s">
        <v>139</v>
      </c>
      <c r="F1519">
        <v>6</v>
      </c>
      <c r="G1519" s="1" t="s">
        <v>376</v>
      </c>
      <c r="H1519" s="1" t="s">
        <v>28</v>
      </c>
      <c r="I1519">
        <v>2</v>
      </c>
    </row>
    <row r="1520" spans="1:9" x14ac:dyDescent="0.55000000000000004">
      <c r="A1520">
        <v>53</v>
      </c>
      <c r="B1520" s="1" t="s">
        <v>512</v>
      </c>
      <c r="C1520" s="1" t="s">
        <v>5</v>
      </c>
      <c r="D1520">
        <v>6</v>
      </c>
      <c r="E1520" s="1" t="s">
        <v>141</v>
      </c>
      <c r="F1520">
        <v>6</v>
      </c>
      <c r="G1520" s="1" t="s">
        <v>376</v>
      </c>
      <c r="H1520" s="1" t="s">
        <v>29</v>
      </c>
      <c r="I1520">
        <v>2</v>
      </c>
    </row>
    <row r="1521" spans="1:9" x14ac:dyDescent="0.55000000000000004">
      <c r="A1521">
        <v>53</v>
      </c>
      <c r="B1521" s="1" t="s">
        <v>512</v>
      </c>
      <c r="C1521" s="1" t="s">
        <v>5</v>
      </c>
      <c r="D1521">
        <v>6</v>
      </c>
      <c r="E1521" s="1" t="s">
        <v>145</v>
      </c>
      <c r="F1521">
        <v>6</v>
      </c>
      <c r="G1521" s="1" t="s">
        <v>376</v>
      </c>
      <c r="H1521" s="1" t="s">
        <v>28</v>
      </c>
      <c r="I1521">
        <v>2</v>
      </c>
    </row>
    <row r="1522" spans="1:9" x14ac:dyDescent="0.55000000000000004">
      <c r="A1522">
        <v>53</v>
      </c>
      <c r="B1522" s="1" t="s">
        <v>512</v>
      </c>
      <c r="C1522" s="1" t="s">
        <v>5</v>
      </c>
      <c r="D1522">
        <v>6</v>
      </c>
      <c r="E1522" s="1" t="s">
        <v>147</v>
      </c>
      <c r="F1522">
        <v>3</v>
      </c>
      <c r="G1522" s="1" t="s">
        <v>376</v>
      </c>
      <c r="H1522" s="1" t="s">
        <v>28</v>
      </c>
      <c r="I1522">
        <v>2</v>
      </c>
    </row>
    <row r="1523" spans="1:9" x14ac:dyDescent="0.55000000000000004">
      <c r="A1523">
        <v>53</v>
      </c>
      <c r="B1523" s="1" t="s">
        <v>512</v>
      </c>
      <c r="C1523" s="1" t="s">
        <v>5</v>
      </c>
      <c r="D1523">
        <v>6</v>
      </c>
      <c r="E1523" s="1" t="s">
        <v>214</v>
      </c>
      <c r="F1523">
        <v>6</v>
      </c>
      <c r="G1523" s="1" t="s">
        <v>377</v>
      </c>
      <c r="H1523" s="1" t="s">
        <v>29</v>
      </c>
      <c r="I1523">
        <v>2</v>
      </c>
    </row>
    <row r="1524" spans="1:9" x14ac:dyDescent="0.55000000000000004">
      <c r="A1524">
        <v>53</v>
      </c>
      <c r="B1524" s="1" t="s">
        <v>512</v>
      </c>
      <c r="C1524" s="1" t="s">
        <v>5</v>
      </c>
      <c r="D1524">
        <v>6</v>
      </c>
      <c r="E1524" s="1" t="s">
        <v>217</v>
      </c>
      <c r="F1524">
        <v>6</v>
      </c>
      <c r="G1524" s="1" t="s">
        <v>377</v>
      </c>
      <c r="H1524" s="1" t="s">
        <v>29</v>
      </c>
      <c r="I1524">
        <v>2</v>
      </c>
    </row>
    <row r="1525" spans="1:9" x14ac:dyDescent="0.55000000000000004">
      <c r="A1525">
        <v>53</v>
      </c>
      <c r="B1525" s="1" t="s">
        <v>512</v>
      </c>
      <c r="C1525" s="1" t="s">
        <v>5</v>
      </c>
      <c r="D1525">
        <v>6</v>
      </c>
      <c r="E1525" s="1" t="s">
        <v>220</v>
      </c>
      <c r="F1525">
        <v>6</v>
      </c>
      <c r="G1525" s="1" t="s">
        <v>377</v>
      </c>
      <c r="H1525" s="1" t="s">
        <v>29</v>
      </c>
      <c r="I1525">
        <v>2</v>
      </c>
    </row>
    <row r="1526" spans="1:9" x14ac:dyDescent="0.55000000000000004">
      <c r="A1526">
        <v>53</v>
      </c>
      <c r="B1526" s="1" t="s">
        <v>512</v>
      </c>
      <c r="C1526" s="1" t="s">
        <v>5</v>
      </c>
      <c r="D1526">
        <v>6</v>
      </c>
      <c r="E1526" s="1" t="s">
        <v>223</v>
      </c>
      <c r="F1526">
        <v>6</v>
      </c>
      <c r="G1526" s="1" t="s">
        <v>376</v>
      </c>
      <c r="H1526" s="1" t="s">
        <v>29</v>
      </c>
      <c r="I1526">
        <v>2</v>
      </c>
    </row>
    <row r="1527" spans="1:9" x14ac:dyDescent="0.55000000000000004">
      <c r="A1527">
        <v>53</v>
      </c>
      <c r="B1527" s="1" t="s">
        <v>512</v>
      </c>
      <c r="C1527" s="1" t="s">
        <v>5</v>
      </c>
      <c r="D1527">
        <v>6</v>
      </c>
      <c r="E1527" s="1" t="s">
        <v>226</v>
      </c>
      <c r="F1527">
        <v>6</v>
      </c>
      <c r="G1527" s="1" t="s">
        <v>377</v>
      </c>
      <c r="H1527" s="1" t="s">
        <v>28</v>
      </c>
      <c r="I1527">
        <v>2</v>
      </c>
    </row>
    <row r="1528" spans="1:9" x14ac:dyDescent="0.55000000000000004">
      <c r="A1528">
        <v>53</v>
      </c>
      <c r="B1528" s="1" t="s">
        <v>512</v>
      </c>
      <c r="C1528" s="1" t="s">
        <v>5</v>
      </c>
      <c r="D1528">
        <v>6</v>
      </c>
      <c r="E1528" s="1" t="s">
        <v>229</v>
      </c>
      <c r="F1528">
        <v>6</v>
      </c>
      <c r="G1528" s="1" t="s">
        <v>376</v>
      </c>
      <c r="H1528" s="1" t="s">
        <v>28</v>
      </c>
      <c r="I1528">
        <v>2</v>
      </c>
    </row>
    <row r="1529" spans="1:9" x14ac:dyDescent="0.55000000000000004">
      <c r="A1529">
        <v>53</v>
      </c>
      <c r="B1529" s="1" t="s">
        <v>512</v>
      </c>
      <c r="C1529" s="1" t="s">
        <v>5</v>
      </c>
      <c r="D1529">
        <v>6</v>
      </c>
      <c r="E1529" s="1" t="s">
        <v>231</v>
      </c>
      <c r="F1529">
        <v>6</v>
      </c>
      <c r="G1529" s="1" t="s">
        <v>375</v>
      </c>
      <c r="H1529" s="1" t="s">
        <v>29</v>
      </c>
      <c r="I1529">
        <v>2</v>
      </c>
    </row>
    <row r="1530" spans="1:9" x14ac:dyDescent="0.55000000000000004">
      <c r="A1530">
        <v>53</v>
      </c>
      <c r="B1530" s="1" t="s">
        <v>512</v>
      </c>
      <c r="C1530" s="1" t="s">
        <v>5</v>
      </c>
      <c r="D1530">
        <v>6</v>
      </c>
      <c r="E1530" s="1" t="s">
        <v>286</v>
      </c>
      <c r="F1530">
        <v>6</v>
      </c>
      <c r="G1530" s="1" t="s">
        <v>375</v>
      </c>
      <c r="H1530" s="1" t="s">
        <v>28</v>
      </c>
      <c r="I1530">
        <v>2</v>
      </c>
    </row>
    <row r="1531" spans="1:9" x14ac:dyDescent="0.55000000000000004">
      <c r="A1531">
        <v>53</v>
      </c>
      <c r="B1531" s="1" t="s">
        <v>512</v>
      </c>
      <c r="C1531" s="1" t="s">
        <v>5</v>
      </c>
      <c r="D1531">
        <v>6</v>
      </c>
      <c r="E1531" s="1" t="s">
        <v>290</v>
      </c>
      <c r="F1531">
        <v>6</v>
      </c>
      <c r="G1531" s="1" t="s">
        <v>375</v>
      </c>
      <c r="H1531" s="1" t="s">
        <v>28</v>
      </c>
      <c r="I1531">
        <v>2</v>
      </c>
    </row>
    <row r="1532" spans="1:9" x14ac:dyDescent="0.55000000000000004">
      <c r="A1532">
        <v>53</v>
      </c>
      <c r="B1532" s="1" t="s">
        <v>512</v>
      </c>
      <c r="C1532" s="1" t="s">
        <v>5</v>
      </c>
      <c r="D1532">
        <v>6</v>
      </c>
      <c r="E1532" s="1" t="s">
        <v>294</v>
      </c>
      <c r="F1532">
        <v>6</v>
      </c>
      <c r="G1532" s="1" t="s">
        <v>376</v>
      </c>
      <c r="H1532" s="1" t="s">
        <v>28</v>
      </c>
      <c r="I1532">
        <v>2</v>
      </c>
    </row>
    <row r="1533" spans="1:9" x14ac:dyDescent="0.55000000000000004">
      <c r="A1533">
        <v>53</v>
      </c>
      <c r="B1533" s="1" t="s">
        <v>512</v>
      </c>
      <c r="C1533" s="1" t="s">
        <v>5</v>
      </c>
      <c r="D1533">
        <v>6</v>
      </c>
      <c r="E1533" s="1" t="s">
        <v>295</v>
      </c>
      <c r="F1533">
        <v>6</v>
      </c>
      <c r="G1533" s="1" t="s">
        <v>376</v>
      </c>
      <c r="H1533" s="1" t="s">
        <v>28</v>
      </c>
      <c r="I1533">
        <v>2</v>
      </c>
    </row>
    <row r="1534" spans="1:9" x14ac:dyDescent="0.55000000000000004">
      <c r="A1534">
        <v>53</v>
      </c>
      <c r="B1534" s="1" t="s">
        <v>512</v>
      </c>
      <c r="C1534" s="1" t="s">
        <v>5</v>
      </c>
      <c r="D1534">
        <v>6</v>
      </c>
      <c r="E1534" s="1" t="s">
        <v>317</v>
      </c>
      <c r="F1534">
        <v>6</v>
      </c>
      <c r="G1534" s="1" t="s">
        <v>377</v>
      </c>
      <c r="H1534" s="1" t="s">
        <v>29</v>
      </c>
      <c r="I1534">
        <v>2</v>
      </c>
    </row>
    <row r="1535" spans="1:9" x14ac:dyDescent="0.55000000000000004">
      <c r="A1535">
        <v>53</v>
      </c>
      <c r="B1535" s="1" t="s">
        <v>512</v>
      </c>
      <c r="C1535" s="1" t="s">
        <v>5</v>
      </c>
      <c r="D1535">
        <v>6</v>
      </c>
      <c r="E1535" s="1" t="s">
        <v>320</v>
      </c>
      <c r="F1535">
        <v>6</v>
      </c>
      <c r="G1535" s="1" t="s">
        <v>377</v>
      </c>
      <c r="H1535" s="1" t="s">
        <v>28</v>
      </c>
      <c r="I1535">
        <v>2</v>
      </c>
    </row>
    <row r="1536" spans="1:9" x14ac:dyDescent="0.55000000000000004">
      <c r="A1536">
        <v>53</v>
      </c>
      <c r="B1536" s="1" t="s">
        <v>512</v>
      </c>
      <c r="C1536" s="1" t="s">
        <v>5</v>
      </c>
      <c r="D1536">
        <v>6</v>
      </c>
      <c r="E1536" s="1" t="s">
        <v>323</v>
      </c>
      <c r="F1536">
        <v>6</v>
      </c>
      <c r="G1536" s="1" t="s">
        <v>376</v>
      </c>
      <c r="H1536" s="1" t="s">
        <v>29</v>
      </c>
      <c r="I1536">
        <v>2</v>
      </c>
    </row>
    <row r="1537" spans="1:9" x14ac:dyDescent="0.55000000000000004">
      <c r="A1537">
        <v>53</v>
      </c>
      <c r="B1537" s="1" t="s">
        <v>512</v>
      </c>
      <c r="C1537" s="1" t="s">
        <v>5</v>
      </c>
      <c r="D1537">
        <v>6</v>
      </c>
      <c r="E1537" s="1" t="s">
        <v>327</v>
      </c>
      <c r="F1537">
        <v>6</v>
      </c>
      <c r="G1537" s="1" t="s">
        <v>376</v>
      </c>
      <c r="H1537" s="1" t="s">
        <v>29</v>
      </c>
      <c r="I1537">
        <v>2</v>
      </c>
    </row>
    <row r="1538" spans="1:9" x14ac:dyDescent="0.55000000000000004">
      <c r="A1538">
        <v>53</v>
      </c>
      <c r="B1538" s="1" t="s">
        <v>512</v>
      </c>
      <c r="C1538" s="1" t="s">
        <v>5</v>
      </c>
      <c r="D1538">
        <v>6</v>
      </c>
      <c r="E1538" s="1" t="s">
        <v>331</v>
      </c>
      <c r="F1538">
        <v>6</v>
      </c>
      <c r="G1538" s="1" t="s">
        <v>376</v>
      </c>
      <c r="H1538" s="1" t="s">
        <v>29</v>
      </c>
      <c r="I1538">
        <v>2</v>
      </c>
    </row>
    <row r="1539" spans="1:9" x14ac:dyDescent="0.55000000000000004">
      <c r="A1539">
        <v>54</v>
      </c>
      <c r="B1539" s="1" t="s">
        <v>513</v>
      </c>
      <c r="C1539" s="1" t="s">
        <v>3</v>
      </c>
      <c r="D1539">
        <v>4</v>
      </c>
      <c r="E1539" s="1" t="s">
        <v>105</v>
      </c>
      <c r="F1539">
        <v>4</v>
      </c>
      <c r="G1539" s="1" t="s">
        <v>377</v>
      </c>
      <c r="H1539" s="1" t="s">
        <v>29</v>
      </c>
      <c r="I1539">
        <v>2</v>
      </c>
    </row>
    <row r="1540" spans="1:9" x14ac:dyDescent="0.55000000000000004">
      <c r="A1540">
        <v>54</v>
      </c>
      <c r="B1540" s="1" t="s">
        <v>513</v>
      </c>
      <c r="C1540" s="1" t="s">
        <v>3</v>
      </c>
      <c r="D1540">
        <v>4</v>
      </c>
      <c r="E1540" s="1" t="s">
        <v>108</v>
      </c>
      <c r="F1540">
        <v>4</v>
      </c>
      <c r="G1540" s="1" t="s">
        <v>377</v>
      </c>
      <c r="H1540" s="1" t="s">
        <v>29</v>
      </c>
      <c r="I1540">
        <v>2</v>
      </c>
    </row>
    <row r="1541" spans="1:9" x14ac:dyDescent="0.55000000000000004">
      <c r="A1541">
        <v>54</v>
      </c>
      <c r="B1541" s="1" t="s">
        <v>513</v>
      </c>
      <c r="C1541" s="1" t="s">
        <v>3</v>
      </c>
      <c r="D1541">
        <v>4</v>
      </c>
      <c r="E1541" s="1" t="s">
        <v>112</v>
      </c>
      <c r="F1541">
        <v>4</v>
      </c>
      <c r="G1541" s="1" t="s">
        <v>377</v>
      </c>
      <c r="H1541" s="1" t="s">
        <v>29</v>
      </c>
      <c r="I1541">
        <v>2</v>
      </c>
    </row>
    <row r="1542" spans="1:9" x14ac:dyDescent="0.55000000000000004">
      <c r="A1542">
        <v>54</v>
      </c>
      <c r="B1542" s="1" t="s">
        <v>513</v>
      </c>
      <c r="C1542" s="1" t="s">
        <v>3</v>
      </c>
      <c r="D1542">
        <v>4</v>
      </c>
      <c r="E1542" s="1" t="s">
        <v>116</v>
      </c>
      <c r="F1542">
        <v>4</v>
      </c>
      <c r="G1542" s="1" t="s">
        <v>377</v>
      </c>
      <c r="H1542" s="1" t="s">
        <v>29</v>
      </c>
      <c r="I1542">
        <v>2</v>
      </c>
    </row>
    <row r="1543" spans="1:9" x14ac:dyDescent="0.55000000000000004">
      <c r="A1543">
        <v>54</v>
      </c>
      <c r="B1543" s="1" t="s">
        <v>513</v>
      </c>
      <c r="C1543" s="1" t="s">
        <v>3</v>
      </c>
      <c r="D1543">
        <v>4</v>
      </c>
      <c r="E1543" s="1" t="s">
        <v>120</v>
      </c>
      <c r="F1543">
        <v>4</v>
      </c>
      <c r="G1543" s="1" t="s">
        <v>377</v>
      </c>
      <c r="H1543" s="1" t="s">
        <v>28</v>
      </c>
      <c r="I1543">
        <v>2</v>
      </c>
    </row>
    <row r="1544" spans="1:9" x14ac:dyDescent="0.55000000000000004">
      <c r="A1544">
        <v>54</v>
      </c>
      <c r="B1544" s="1" t="s">
        <v>513</v>
      </c>
      <c r="C1544" s="1" t="s">
        <v>3</v>
      </c>
      <c r="D1544">
        <v>4</v>
      </c>
      <c r="E1544" s="1" t="s">
        <v>123</v>
      </c>
      <c r="F1544">
        <v>4</v>
      </c>
      <c r="G1544" s="1" t="s">
        <v>376</v>
      </c>
      <c r="H1544" s="1" t="s">
        <v>28</v>
      </c>
      <c r="I1544">
        <v>2</v>
      </c>
    </row>
    <row r="1545" spans="1:9" x14ac:dyDescent="0.55000000000000004">
      <c r="A1545">
        <v>54</v>
      </c>
      <c r="B1545" s="1" t="s">
        <v>513</v>
      </c>
      <c r="C1545" s="1" t="s">
        <v>3</v>
      </c>
      <c r="D1545">
        <v>4</v>
      </c>
      <c r="E1545" s="1" t="s">
        <v>127</v>
      </c>
      <c r="F1545">
        <v>4</v>
      </c>
      <c r="G1545" s="1" t="s">
        <v>375</v>
      </c>
      <c r="H1545" s="1" t="s">
        <v>28</v>
      </c>
      <c r="I1545">
        <v>2</v>
      </c>
    </row>
    <row r="1546" spans="1:9" x14ac:dyDescent="0.55000000000000004">
      <c r="A1546">
        <v>54</v>
      </c>
      <c r="B1546" s="1" t="s">
        <v>513</v>
      </c>
      <c r="C1546" s="1" t="s">
        <v>3</v>
      </c>
      <c r="D1546">
        <v>4</v>
      </c>
      <c r="E1546" s="1" t="s">
        <v>131</v>
      </c>
      <c r="F1546">
        <v>4</v>
      </c>
      <c r="G1546" s="1" t="s">
        <v>375</v>
      </c>
      <c r="H1546" s="1" t="s">
        <v>29</v>
      </c>
      <c r="I1546">
        <v>2</v>
      </c>
    </row>
    <row r="1547" spans="1:9" x14ac:dyDescent="0.55000000000000004">
      <c r="A1547">
        <v>54</v>
      </c>
      <c r="B1547" s="1" t="s">
        <v>513</v>
      </c>
      <c r="C1547" s="1" t="s">
        <v>3</v>
      </c>
      <c r="D1547">
        <v>4</v>
      </c>
      <c r="E1547" s="1" t="s">
        <v>135</v>
      </c>
      <c r="F1547">
        <v>4</v>
      </c>
      <c r="G1547" s="1" t="s">
        <v>375</v>
      </c>
      <c r="H1547" s="1" t="s">
        <v>28</v>
      </c>
      <c r="I1547">
        <v>2</v>
      </c>
    </row>
    <row r="1548" spans="1:9" x14ac:dyDescent="0.55000000000000004">
      <c r="A1548">
        <v>54</v>
      </c>
      <c r="B1548" s="1" t="s">
        <v>513</v>
      </c>
      <c r="C1548" s="1" t="s">
        <v>3</v>
      </c>
      <c r="D1548">
        <v>4</v>
      </c>
      <c r="E1548" s="1" t="s">
        <v>139</v>
      </c>
      <c r="F1548">
        <v>4</v>
      </c>
      <c r="G1548" s="1" t="s">
        <v>376</v>
      </c>
      <c r="H1548" s="1" t="s">
        <v>28</v>
      </c>
      <c r="I1548">
        <v>2</v>
      </c>
    </row>
    <row r="1549" spans="1:9" x14ac:dyDescent="0.55000000000000004">
      <c r="A1549">
        <v>54</v>
      </c>
      <c r="B1549" s="1" t="s">
        <v>513</v>
      </c>
      <c r="C1549" s="1" t="s">
        <v>3</v>
      </c>
      <c r="D1549">
        <v>4</v>
      </c>
      <c r="E1549" s="1" t="s">
        <v>141</v>
      </c>
      <c r="F1549">
        <v>4</v>
      </c>
      <c r="G1549" s="1" t="s">
        <v>376</v>
      </c>
      <c r="H1549" s="1" t="s">
        <v>29</v>
      </c>
      <c r="I1549">
        <v>2</v>
      </c>
    </row>
    <row r="1550" spans="1:9" x14ac:dyDescent="0.55000000000000004">
      <c r="A1550">
        <v>54</v>
      </c>
      <c r="B1550" s="1" t="s">
        <v>513</v>
      </c>
      <c r="C1550" s="1" t="s">
        <v>3</v>
      </c>
      <c r="D1550">
        <v>4</v>
      </c>
      <c r="E1550" s="1" t="s">
        <v>145</v>
      </c>
      <c r="F1550">
        <v>4</v>
      </c>
      <c r="G1550" s="1" t="s">
        <v>376</v>
      </c>
      <c r="H1550" s="1" t="s">
        <v>28</v>
      </c>
      <c r="I1550">
        <v>2</v>
      </c>
    </row>
    <row r="1551" spans="1:9" x14ac:dyDescent="0.55000000000000004">
      <c r="A1551">
        <v>54</v>
      </c>
      <c r="B1551" s="1" t="s">
        <v>513</v>
      </c>
      <c r="C1551" s="1" t="s">
        <v>3</v>
      </c>
      <c r="D1551">
        <v>4</v>
      </c>
      <c r="E1551" s="1" t="s">
        <v>147</v>
      </c>
      <c r="F1551">
        <v>4</v>
      </c>
      <c r="G1551" s="1" t="s">
        <v>376</v>
      </c>
      <c r="H1551" s="1" t="s">
        <v>28</v>
      </c>
      <c r="I1551">
        <v>2</v>
      </c>
    </row>
    <row r="1552" spans="1:9" x14ac:dyDescent="0.55000000000000004">
      <c r="A1552">
        <v>54</v>
      </c>
      <c r="B1552" s="1" t="s">
        <v>513</v>
      </c>
      <c r="C1552" s="1" t="s">
        <v>3</v>
      </c>
      <c r="D1552">
        <v>4</v>
      </c>
      <c r="E1552" s="1" t="s">
        <v>214</v>
      </c>
      <c r="F1552">
        <v>4</v>
      </c>
      <c r="G1552" s="1" t="s">
        <v>377</v>
      </c>
      <c r="H1552" s="1" t="s">
        <v>29</v>
      </c>
      <c r="I1552">
        <v>2</v>
      </c>
    </row>
    <row r="1553" spans="1:9" x14ac:dyDescent="0.55000000000000004">
      <c r="A1553">
        <v>54</v>
      </c>
      <c r="B1553" s="1" t="s">
        <v>513</v>
      </c>
      <c r="C1553" s="1" t="s">
        <v>3</v>
      </c>
      <c r="D1553">
        <v>4</v>
      </c>
      <c r="E1553" s="1" t="s">
        <v>217</v>
      </c>
      <c r="F1553">
        <v>4</v>
      </c>
      <c r="G1553" s="1" t="s">
        <v>377</v>
      </c>
      <c r="H1553" s="1" t="s">
        <v>29</v>
      </c>
      <c r="I1553">
        <v>2</v>
      </c>
    </row>
    <row r="1554" spans="1:9" x14ac:dyDescent="0.55000000000000004">
      <c r="A1554">
        <v>54</v>
      </c>
      <c r="B1554" s="1" t="s">
        <v>513</v>
      </c>
      <c r="C1554" s="1" t="s">
        <v>3</v>
      </c>
      <c r="D1554">
        <v>4</v>
      </c>
      <c r="E1554" s="1" t="s">
        <v>220</v>
      </c>
      <c r="F1554">
        <v>4</v>
      </c>
      <c r="G1554" s="1" t="s">
        <v>377</v>
      </c>
      <c r="H1554" s="1" t="s">
        <v>29</v>
      </c>
      <c r="I1554">
        <v>2</v>
      </c>
    </row>
    <row r="1555" spans="1:9" x14ac:dyDescent="0.55000000000000004">
      <c r="A1555">
        <v>54</v>
      </c>
      <c r="B1555" s="1" t="s">
        <v>513</v>
      </c>
      <c r="C1555" s="1" t="s">
        <v>3</v>
      </c>
      <c r="D1555">
        <v>4</v>
      </c>
      <c r="E1555" s="1" t="s">
        <v>223</v>
      </c>
      <c r="F1555">
        <v>4</v>
      </c>
      <c r="G1555" s="1" t="s">
        <v>376</v>
      </c>
      <c r="H1555" s="1" t="s">
        <v>29</v>
      </c>
      <c r="I1555">
        <v>2</v>
      </c>
    </row>
    <row r="1556" spans="1:9" x14ac:dyDescent="0.55000000000000004">
      <c r="A1556">
        <v>54</v>
      </c>
      <c r="B1556" s="1" t="s">
        <v>513</v>
      </c>
      <c r="C1556" s="1" t="s">
        <v>3</v>
      </c>
      <c r="D1556">
        <v>4</v>
      </c>
      <c r="E1556" s="1" t="s">
        <v>226</v>
      </c>
      <c r="F1556">
        <v>4</v>
      </c>
      <c r="G1556" s="1" t="s">
        <v>377</v>
      </c>
      <c r="H1556" s="1" t="s">
        <v>28</v>
      </c>
      <c r="I1556">
        <v>2</v>
      </c>
    </row>
    <row r="1557" spans="1:9" x14ac:dyDescent="0.55000000000000004">
      <c r="A1557">
        <v>54</v>
      </c>
      <c r="B1557" s="1" t="s">
        <v>513</v>
      </c>
      <c r="C1557" s="1" t="s">
        <v>3</v>
      </c>
      <c r="D1557">
        <v>4</v>
      </c>
      <c r="E1557" s="1" t="s">
        <v>229</v>
      </c>
      <c r="F1557">
        <v>4</v>
      </c>
      <c r="G1557" s="1" t="s">
        <v>376</v>
      </c>
      <c r="H1557" s="1" t="s">
        <v>28</v>
      </c>
      <c r="I1557">
        <v>2</v>
      </c>
    </row>
    <row r="1558" spans="1:9" x14ac:dyDescent="0.55000000000000004">
      <c r="A1558">
        <v>54</v>
      </c>
      <c r="B1558" s="1" t="s">
        <v>513</v>
      </c>
      <c r="C1558" s="1" t="s">
        <v>3</v>
      </c>
      <c r="D1558">
        <v>4</v>
      </c>
      <c r="E1558" s="1" t="s">
        <v>231</v>
      </c>
      <c r="F1558">
        <v>4</v>
      </c>
      <c r="G1558" s="1" t="s">
        <v>375</v>
      </c>
      <c r="H1558" s="1" t="s">
        <v>29</v>
      </c>
      <c r="I1558">
        <v>2</v>
      </c>
    </row>
    <row r="1559" spans="1:9" x14ac:dyDescent="0.55000000000000004">
      <c r="A1559">
        <v>54</v>
      </c>
      <c r="B1559" s="1" t="s">
        <v>513</v>
      </c>
      <c r="C1559" s="1" t="s">
        <v>3</v>
      </c>
      <c r="D1559">
        <v>4</v>
      </c>
      <c r="E1559" s="1" t="s">
        <v>286</v>
      </c>
      <c r="F1559">
        <v>4</v>
      </c>
      <c r="G1559" s="1" t="s">
        <v>375</v>
      </c>
      <c r="H1559" s="1" t="s">
        <v>28</v>
      </c>
      <c r="I1559">
        <v>2</v>
      </c>
    </row>
    <row r="1560" spans="1:9" x14ac:dyDescent="0.55000000000000004">
      <c r="A1560">
        <v>54</v>
      </c>
      <c r="B1560" s="1" t="s">
        <v>513</v>
      </c>
      <c r="C1560" s="1" t="s">
        <v>3</v>
      </c>
      <c r="D1560">
        <v>4</v>
      </c>
      <c r="E1560" s="1" t="s">
        <v>290</v>
      </c>
      <c r="F1560">
        <v>3</v>
      </c>
      <c r="G1560" s="1" t="s">
        <v>375</v>
      </c>
      <c r="H1560" s="1" t="s">
        <v>28</v>
      </c>
      <c r="I1560">
        <v>2</v>
      </c>
    </row>
    <row r="1561" spans="1:9" x14ac:dyDescent="0.55000000000000004">
      <c r="A1561">
        <v>54</v>
      </c>
      <c r="B1561" s="1" t="s">
        <v>513</v>
      </c>
      <c r="C1561" s="1" t="s">
        <v>3</v>
      </c>
      <c r="D1561">
        <v>4</v>
      </c>
      <c r="E1561" s="1" t="s">
        <v>294</v>
      </c>
      <c r="F1561">
        <v>4</v>
      </c>
      <c r="G1561" s="1" t="s">
        <v>376</v>
      </c>
      <c r="H1561" s="1" t="s">
        <v>28</v>
      </c>
      <c r="I1561">
        <v>2</v>
      </c>
    </row>
    <row r="1562" spans="1:9" x14ac:dyDescent="0.55000000000000004">
      <c r="A1562">
        <v>54</v>
      </c>
      <c r="B1562" s="1" t="s">
        <v>513</v>
      </c>
      <c r="C1562" s="1" t="s">
        <v>3</v>
      </c>
      <c r="D1562">
        <v>4</v>
      </c>
      <c r="E1562" s="1" t="s">
        <v>295</v>
      </c>
      <c r="F1562">
        <v>5</v>
      </c>
      <c r="G1562" s="1" t="s">
        <v>376</v>
      </c>
      <c r="H1562" s="1" t="s">
        <v>28</v>
      </c>
      <c r="I1562">
        <v>2</v>
      </c>
    </row>
    <row r="1563" spans="1:9" x14ac:dyDescent="0.55000000000000004">
      <c r="A1563">
        <v>54</v>
      </c>
      <c r="B1563" s="1" t="s">
        <v>513</v>
      </c>
      <c r="C1563" s="1" t="s">
        <v>3</v>
      </c>
      <c r="D1563">
        <v>4</v>
      </c>
      <c r="E1563" s="1" t="s">
        <v>317</v>
      </c>
      <c r="F1563">
        <v>4</v>
      </c>
      <c r="G1563" s="1" t="s">
        <v>377</v>
      </c>
      <c r="H1563" s="1" t="s">
        <v>29</v>
      </c>
      <c r="I1563">
        <v>2</v>
      </c>
    </row>
    <row r="1564" spans="1:9" x14ac:dyDescent="0.55000000000000004">
      <c r="A1564">
        <v>54</v>
      </c>
      <c r="B1564" s="1" t="s">
        <v>513</v>
      </c>
      <c r="C1564" s="1" t="s">
        <v>3</v>
      </c>
      <c r="D1564">
        <v>4</v>
      </c>
      <c r="E1564" s="1" t="s">
        <v>320</v>
      </c>
      <c r="F1564">
        <v>7</v>
      </c>
      <c r="G1564" s="1" t="s">
        <v>377</v>
      </c>
      <c r="H1564" s="1" t="s">
        <v>28</v>
      </c>
      <c r="I1564">
        <v>2</v>
      </c>
    </row>
    <row r="1565" spans="1:9" x14ac:dyDescent="0.55000000000000004">
      <c r="A1565">
        <v>54</v>
      </c>
      <c r="B1565" s="1" t="s">
        <v>513</v>
      </c>
      <c r="C1565" s="1" t="s">
        <v>3</v>
      </c>
      <c r="D1565">
        <v>4</v>
      </c>
      <c r="E1565" s="1" t="s">
        <v>323</v>
      </c>
      <c r="F1565">
        <v>4</v>
      </c>
      <c r="G1565" s="1" t="s">
        <v>376</v>
      </c>
      <c r="H1565" s="1" t="s">
        <v>29</v>
      </c>
      <c r="I1565">
        <v>2</v>
      </c>
    </row>
    <row r="1566" spans="1:9" x14ac:dyDescent="0.55000000000000004">
      <c r="A1566">
        <v>54</v>
      </c>
      <c r="B1566" s="1" t="s">
        <v>513</v>
      </c>
      <c r="C1566" s="1" t="s">
        <v>3</v>
      </c>
      <c r="D1566">
        <v>4</v>
      </c>
      <c r="E1566" s="1" t="s">
        <v>327</v>
      </c>
      <c r="F1566">
        <v>4</v>
      </c>
      <c r="G1566" s="1" t="s">
        <v>376</v>
      </c>
      <c r="H1566" s="1" t="s">
        <v>29</v>
      </c>
      <c r="I1566">
        <v>2</v>
      </c>
    </row>
    <row r="1567" spans="1:9" x14ac:dyDescent="0.55000000000000004">
      <c r="A1567">
        <v>54</v>
      </c>
      <c r="B1567" s="1" t="s">
        <v>513</v>
      </c>
      <c r="C1567" s="1" t="s">
        <v>3</v>
      </c>
      <c r="D1567">
        <v>4</v>
      </c>
      <c r="E1567" s="1" t="s">
        <v>331</v>
      </c>
      <c r="F1567">
        <v>4</v>
      </c>
      <c r="G1567" s="1" t="s">
        <v>376</v>
      </c>
      <c r="H1567" s="1" t="s">
        <v>29</v>
      </c>
      <c r="I1567">
        <v>2</v>
      </c>
    </row>
    <row r="1568" spans="1:9" x14ac:dyDescent="0.55000000000000004">
      <c r="A1568">
        <v>55</v>
      </c>
      <c r="B1568" s="1" t="s">
        <v>514</v>
      </c>
      <c r="C1568" s="1" t="s">
        <v>1</v>
      </c>
      <c r="D1568">
        <v>2</v>
      </c>
      <c r="E1568" s="1" t="s">
        <v>105</v>
      </c>
      <c r="F1568">
        <v>2</v>
      </c>
      <c r="G1568" s="1" t="s">
        <v>377</v>
      </c>
      <c r="H1568" s="1" t="s">
        <v>29</v>
      </c>
      <c r="I1568">
        <v>2</v>
      </c>
    </row>
    <row r="1569" spans="1:9" x14ac:dyDescent="0.55000000000000004">
      <c r="A1569">
        <v>55</v>
      </c>
      <c r="B1569" s="1" t="s">
        <v>514</v>
      </c>
      <c r="C1569" s="1" t="s">
        <v>1</v>
      </c>
      <c r="D1569">
        <v>2</v>
      </c>
      <c r="E1569" s="1" t="s">
        <v>108</v>
      </c>
      <c r="F1569">
        <v>2</v>
      </c>
      <c r="G1569" s="1" t="s">
        <v>377</v>
      </c>
      <c r="H1569" s="1" t="s">
        <v>29</v>
      </c>
      <c r="I1569">
        <v>2</v>
      </c>
    </row>
    <row r="1570" spans="1:9" x14ac:dyDescent="0.55000000000000004">
      <c r="A1570">
        <v>55</v>
      </c>
      <c r="B1570" s="1" t="s">
        <v>514</v>
      </c>
      <c r="C1570" s="1" t="s">
        <v>1</v>
      </c>
      <c r="D1570">
        <v>2</v>
      </c>
      <c r="E1570" s="1" t="s">
        <v>112</v>
      </c>
      <c r="F1570">
        <v>2</v>
      </c>
      <c r="G1570" s="1" t="s">
        <v>377</v>
      </c>
      <c r="H1570" s="1" t="s">
        <v>29</v>
      </c>
      <c r="I1570">
        <v>2</v>
      </c>
    </row>
    <row r="1571" spans="1:9" x14ac:dyDescent="0.55000000000000004">
      <c r="A1571">
        <v>55</v>
      </c>
      <c r="B1571" s="1" t="s">
        <v>514</v>
      </c>
      <c r="C1571" s="1" t="s">
        <v>1</v>
      </c>
      <c r="D1571">
        <v>2</v>
      </c>
      <c r="E1571" s="1" t="s">
        <v>116</v>
      </c>
      <c r="F1571">
        <v>2</v>
      </c>
      <c r="G1571" s="1" t="s">
        <v>377</v>
      </c>
      <c r="H1571" s="1" t="s">
        <v>29</v>
      </c>
      <c r="I1571">
        <v>2</v>
      </c>
    </row>
    <row r="1572" spans="1:9" x14ac:dyDescent="0.55000000000000004">
      <c r="A1572">
        <v>55</v>
      </c>
      <c r="B1572" s="1" t="s">
        <v>514</v>
      </c>
      <c r="C1572" s="1" t="s">
        <v>1</v>
      </c>
      <c r="D1572">
        <v>2</v>
      </c>
      <c r="E1572" s="1" t="s">
        <v>120</v>
      </c>
      <c r="F1572">
        <v>2</v>
      </c>
      <c r="G1572" s="1" t="s">
        <v>377</v>
      </c>
      <c r="H1572" s="1" t="s">
        <v>28</v>
      </c>
      <c r="I1572">
        <v>2</v>
      </c>
    </row>
    <row r="1573" spans="1:9" x14ac:dyDescent="0.55000000000000004">
      <c r="A1573">
        <v>55</v>
      </c>
      <c r="B1573" s="1" t="s">
        <v>514</v>
      </c>
      <c r="C1573" s="1" t="s">
        <v>1</v>
      </c>
      <c r="D1573">
        <v>2</v>
      </c>
      <c r="E1573" s="1" t="s">
        <v>123</v>
      </c>
      <c r="F1573">
        <v>2</v>
      </c>
      <c r="G1573" s="1" t="s">
        <v>376</v>
      </c>
      <c r="H1573" s="1" t="s">
        <v>28</v>
      </c>
      <c r="I1573">
        <v>2</v>
      </c>
    </row>
    <row r="1574" spans="1:9" x14ac:dyDescent="0.55000000000000004">
      <c r="A1574">
        <v>55</v>
      </c>
      <c r="B1574" s="1" t="s">
        <v>514</v>
      </c>
      <c r="C1574" s="1" t="s">
        <v>1</v>
      </c>
      <c r="D1574">
        <v>2</v>
      </c>
      <c r="E1574" s="1" t="s">
        <v>127</v>
      </c>
      <c r="F1574">
        <v>2</v>
      </c>
      <c r="G1574" s="1" t="s">
        <v>375</v>
      </c>
      <c r="H1574" s="1" t="s">
        <v>28</v>
      </c>
      <c r="I1574">
        <v>2</v>
      </c>
    </row>
    <row r="1575" spans="1:9" x14ac:dyDescent="0.55000000000000004">
      <c r="A1575">
        <v>55</v>
      </c>
      <c r="B1575" s="1" t="s">
        <v>514</v>
      </c>
      <c r="C1575" s="1" t="s">
        <v>1</v>
      </c>
      <c r="D1575">
        <v>2</v>
      </c>
      <c r="E1575" s="1" t="s">
        <v>131</v>
      </c>
      <c r="F1575">
        <v>2</v>
      </c>
      <c r="G1575" s="1" t="s">
        <v>375</v>
      </c>
      <c r="H1575" s="1" t="s">
        <v>29</v>
      </c>
      <c r="I1575">
        <v>2</v>
      </c>
    </row>
    <row r="1576" spans="1:9" x14ac:dyDescent="0.55000000000000004">
      <c r="A1576">
        <v>55</v>
      </c>
      <c r="B1576" s="1" t="s">
        <v>514</v>
      </c>
      <c r="C1576" s="1" t="s">
        <v>1</v>
      </c>
      <c r="D1576">
        <v>2</v>
      </c>
      <c r="E1576" s="1" t="s">
        <v>135</v>
      </c>
      <c r="F1576">
        <v>5</v>
      </c>
      <c r="G1576" s="1" t="s">
        <v>375</v>
      </c>
      <c r="H1576" s="1" t="s">
        <v>28</v>
      </c>
      <c r="I1576">
        <v>2</v>
      </c>
    </row>
    <row r="1577" spans="1:9" x14ac:dyDescent="0.55000000000000004">
      <c r="A1577">
        <v>55</v>
      </c>
      <c r="B1577" s="1" t="s">
        <v>514</v>
      </c>
      <c r="C1577" s="1" t="s">
        <v>1</v>
      </c>
      <c r="D1577">
        <v>2</v>
      </c>
      <c r="E1577" s="1" t="s">
        <v>139</v>
      </c>
      <c r="F1577">
        <v>2</v>
      </c>
      <c r="G1577" s="1" t="s">
        <v>376</v>
      </c>
      <c r="H1577" s="1" t="s">
        <v>28</v>
      </c>
      <c r="I1577">
        <v>2</v>
      </c>
    </row>
    <row r="1578" spans="1:9" x14ac:dyDescent="0.55000000000000004">
      <c r="A1578">
        <v>55</v>
      </c>
      <c r="B1578" s="1" t="s">
        <v>514</v>
      </c>
      <c r="C1578" s="1" t="s">
        <v>1</v>
      </c>
      <c r="D1578">
        <v>2</v>
      </c>
      <c r="E1578" s="1" t="s">
        <v>141</v>
      </c>
      <c r="F1578">
        <v>2</v>
      </c>
      <c r="G1578" s="1" t="s">
        <v>376</v>
      </c>
      <c r="H1578" s="1" t="s">
        <v>29</v>
      </c>
      <c r="I1578">
        <v>2</v>
      </c>
    </row>
    <row r="1579" spans="1:9" x14ac:dyDescent="0.55000000000000004">
      <c r="A1579">
        <v>55</v>
      </c>
      <c r="B1579" s="1" t="s">
        <v>514</v>
      </c>
      <c r="C1579" s="1" t="s">
        <v>1</v>
      </c>
      <c r="D1579">
        <v>2</v>
      </c>
      <c r="E1579" s="1" t="s">
        <v>145</v>
      </c>
      <c r="F1579">
        <v>1</v>
      </c>
      <c r="G1579" s="1" t="s">
        <v>376</v>
      </c>
      <c r="H1579" s="1" t="s">
        <v>28</v>
      </c>
      <c r="I1579">
        <v>2</v>
      </c>
    </row>
    <row r="1580" spans="1:9" x14ac:dyDescent="0.55000000000000004">
      <c r="A1580">
        <v>55</v>
      </c>
      <c r="B1580" s="1" t="s">
        <v>514</v>
      </c>
      <c r="C1580" s="1" t="s">
        <v>1</v>
      </c>
      <c r="D1580">
        <v>2</v>
      </c>
      <c r="E1580" s="1" t="s">
        <v>147</v>
      </c>
      <c r="F1580">
        <v>2</v>
      </c>
      <c r="G1580" s="1" t="s">
        <v>376</v>
      </c>
      <c r="H1580" s="1" t="s">
        <v>28</v>
      </c>
      <c r="I1580">
        <v>2</v>
      </c>
    </row>
    <row r="1581" spans="1:9" x14ac:dyDescent="0.55000000000000004">
      <c r="A1581">
        <v>55</v>
      </c>
      <c r="B1581" s="1" t="s">
        <v>514</v>
      </c>
      <c r="C1581" s="1" t="s">
        <v>1</v>
      </c>
      <c r="D1581">
        <v>2</v>
      </c>
      <c r="E1581" s="1" t="s">
        <v>214</v>
      </c>
      <c r="F1581">
        <v>2</v>
      </c>
      <c r="G1581" s="1" t="s">
        <v>377</v>
      </c>
      <c r="H1581" s="1" t="s">
        <v>29</v>
      </c>
      <c r="I1581">
        <v>2</v>
      </c>
    </row>
    <row r="1582" spans="1:9" x14ac:dyDescent="0.55000000000000004">
      <c r="A1582">
        <v>55</v>
      </c>
      <c r="B1582" s="1" t="s">
        <v>514</v>
      </c>
      <c r="C1582" s="1" t="s">
        <v>1</v>
      </c>
      <c r="D1582">
        <v>2</v>
      </c>
      <c r="E1582" s="1" t="s">
        <v>217</v>
      </c>
      <c r="F1582">
        <v>2</v>
      </c>
      <c r="G1582" s="1" t="s">
        <v>377</v>
      </c>
      <c r="H1582" s="1" t="s">
        <v>29</v>
      </c>
      <c r="I1582">
        <v>2</v>
      </c>
    </row>
    <row r="1583" spans="1:9" x14ac:dyDescent="0.55000000000000004">
      <c r="A1583">
        <v>55</v>
      </c>
      <c r="B1583" s="1" t="s">
        <v>514</v>
      </c>
      <c r="C1583" s="1" t="s">
        <v>1</v>
      </c>
      <c r="D1583">
        <v>2</v>
      </c>
      <c r="E1583" s="1" t="s">
        <v>220</v>
      </c>
      <c r="F1583">
        <v>2</v>
      </c>
      <c r="G1583" s="1" t="s">
        <v>377</v>
      </c>
      <c r="H1583" s="1" t="s">
        <v>29</v>
      </c>
      <c r="I1583">
        <v>2</v>
      </c>
    </row>
    <row r="1584" spans="1:9" x14ac:dyDescent="0.55000000000000004">
      <c r="A1584">
        <v>55</v>
      </c>
      <c r="B1584" s="1" t="s">
        <v>514</v>
      </c>
      <c r="C1584" s="1" t="s">
        <v>1</v>
      </c>
      <c r="D1584">
        <v>2</v>
      </c>
      <c r="E1584" s="1" t="s">
        <v>223</v>
      </c>
      <c r="F1584">
        <v>2</v>
      </c>
      <c r="G1584" s="1" t="s">
        <v>376</v>
      </c>
      <c r="H1584" s="1" t="s">
        <v>29</v>
      </c>
      <c r="I1584">
        <v>2</v>
      </c>
    </row>
    <row r="1585" spans="1:9" x14ac:dyDescent="0.55000000000000004">
      <c r="A1585">
        <v>55</v>
      </c>
      <c r="B1585" s="1" t="s">
        <v>514</v>
      </c>
      <c r="C1585" s="1" t="s">
        <v>1</v>
      </c>
      <c r="D1585">
        <v>2</v>
      </c>
      <c r="E1585" s="1" t="s">
        <v>226</v>
      </c>
      <c r="F1585">
        <v>2</v>
      </c>
      <c r="G1585" s="1" t="s">
        <v>377</v>
      </c>
      <c r="H1585" s="1" t="s">
        <v>28</v>
      </c>
      <c r="I1585">
        <v>2</v>
      </c>
    </row>
    <row r="1586" spans="1:9" x14ac:dyDescent="0.55000000000000004">
      <c r="A1586">
        <v>55</v>
      </c>
      <c r="B1586" s="1" t="s">
        <v>514</v>
      </c>
      <c r="C1586" s="1" t="s">
        <v>1</v>
      </c>
      <c r="D1586">
        <v>2</v>
      </c>
      <c r="E1586" s="1" t="s">
        <v>229</v>
      </c>
      <c r="F1586">
        <v>2</v>
      </c>
      <c r="G1586" s="1" t="s">
        <v>376</v>
      </c>
      <c r="H1586" s="1" t="s">
        <v>28</v>
      </c>
      <c r="I1586">
        <v>2</v>
      </c>
    </row>
    <row r="1587" spans="1:9" x14ac:dyDescent="0.55000000000000004">
      <c r="A1587">
        <v>55</v>
      </c>
      <c r="B1587" s="1" t="s">
        <v>514</v>
      </c>
      <c r="C1587" s="1" t="s">
        <v>1</v>
      </c>
      <c r="D1587">
        <v>2</v>
      </c>
      <c r="E1587" s="1" t="s">
        <v>231</v>
      </c>
      <c r="F1587">
        <v>2</v>
      </c>
      <c r="G1587" s="1" t="s">
        <v>375</v>
      </c>
      <c r="H1587" s="1" t="s">
        <v>29</v>
      </c>
      <c r="I1587">
        <v>2</v>
      </c>
    </row>
    <row r="1588" spans="1:9" x14ac:dyDescent="0.55000000000000004">
      <c r="A1588">
        <v>55</v>
      </c>
      <c r="B1588" s="1" t="s">
        <v>514</v>
      </c>
      <c r="C1588" s="1" t="s">
        <v>1</v>
      </c>
      <c r="D1588">
        <v>2</v>
      </c>
      <c r="E1588" s="1" t="s">
        <v>286</v>
      </c>
      <c r="F1588">
        <v>2</v>
      </c>
      <c r="G1588" s="1" t="s">
        <v>375</v>
      </c>
      <c r="H1588" s="1" t="s">
        <v>28</v>
      </c>
      <c r="I1588">
        <v>2</v>
      </c>
    </row>
    <row r="1589" spans="1:9" x14ac:dyDescent="0.55000000000000004">
      <c r="A1589">
        <v>55</v>
      </c>
      <c r="B1589" s="1" t="s">
        <v>514</v>
      </c>
      <c r="C1589" s="1" t="s">
        <v>1</v>
      </c>
      <c r="D1589">
        <v>2</v>
      </c>
      <c r="E1589" s="1" t="s">
        <v>290</v>
      </c>
      <c r="F1589">
        <v>7</v>
      </c>
      <c r="G1589" s="1" t="s">
        <v>375</v>
      </c>
      <c r="H1589" s="1" t="s">
        <v>28</v>
      </c>
      <c r="I1589">
        <v>2</v>
      </c>
    </row>
    <row r="1590" spans="1:9" x14ac:dyDescent="0.55000000000000004">
      <c r="A1590">
        <v>55</v>
      </c>
      <c r="B1590" s="1" t="s">
        <v>514</v>
      </c>
      <c r="C1590" s="1" t="s">
        <v>1</v>
      </c>
      <c r="D1590">
        <v>2</v>
      </c>
      <c r="E1590" s="1" t="s">
        <v>294</v>
      </c>
      <c r="F1590">
        <v>2</v>
      </c>
      <c r="G1590" s="1" t="s">
        <v>376</v>
      </c>
      <c r="H1590" s="1" t="s">
        <v>28</v>
      </c>
      <c r="I1590">
        <v>2</v>
      </c>
    </row>
    <row r="1591" spans="1:9" x14ac:dyDescent="0.55000000000000004">
      <c r="A1591">
        <v>55</v>
      </c>
      <c r="B1591" s="1" t="s">
        <v>514</v>
      </c>
      <c r="C1591" s="1" t="s">
        <v>1</v>
      </c>
      <c r="D1591">
        <v>2</v>
      </c>
      <c r="E1591" s="1" t="s">
        <v>295</v>
      </c>
      <c r="F1591">
        <v>2</v>
      </c>
      <c r="G1591" s="1" t="s">
        <v>376</v>
      </c>
      <c r="H1591" s="1" t="s">
        <v>28</v>
      </c>
      <c r="I1591">
        <v>2</v>
      </c>
    </row>
    <row r="1592" spans="1:9" x14ac:dyDescent="0.55000000000000004">
      <c r="A1592">
        <v>55</v>
      </c>
      <c r="B1592" s="1" t="s">
        <v>514</v>
      </c>
      <c r="C1592" s="1" t="s">
        <v>1</v>
      </c>
      <c r="D1592">
        <v>2</v>
      </c>
      <c r="E1592" s="1" t="s">
        <v>317</v>
      </c>
      <c r="F1592">
        <v>2</v>
      </c>
      <c r="G1592" s="1" t="s">
        <v>377</v>
      </c>
      <c r="H1592" s="1" t="s">
        <v>29</v>
      </c>
      <c r="I1592">
        <v>2</v>
      </c>
    </row>
    <row r="1593" spans="1:9" x14ac:dyDescent="0.55000000000000004">
      <c r="A1593">
        <v>55</v>
      </c>
      <c r="B1593" s="1" t="s">
        <v>514</v>
      </c>
      <c r="C1593" s="1" t="s">
        <v>1</v>
      </c>
      <c r="D1593">
        <v>2</v>
      </c>
      <c r="E1593" s="1" t="s">
        <v>320</v>
      </c>
      <c r="F1593">
        <v>2</v>
      </c>
      <c r="G1593" s="1" t="s">
        <v>377</v>
      </c>
      <c r="H1593" s="1" t="s">
        <v>28</v>
      </c>
      <c r="I1593">
        <v>2</v>
      </c>
    </row>
    <row r="1594" spans="1:9" x14ac:dyDescent="0.55000000000000004">
      <c r="A1594">
        <v>55</v>
      </c>
      <c r="B1594" s="1" t="s">
        <v>514</v>
      </c>
      <c r="C1594" s="1" t="s">
        <v>1</v>
      </c>
      <c r="D1594">
        <v>2</v>
      </c>
      <c r="E1594" s="1" t="s">
        <v>323</v>
      </c>
      <c r="F1594">
        <v>2</v>
      </c>
      <c r="G1594" s="1" t="s">
        <v>376</v>
      </c>
      <c r="H1594" s="1" t="s">
        <v>29</v>
      </c>
      <c r="I1594">
        <v>2</v>
      </c>
    </row>
    <row r="1595" spans="1:9" x14ac:dyDescent="0.55000000000000004">
      <c r="A1595">
        <v>55</v>
      </c>
      <c r="B1595" s="1" t="s">
        <v>514</v>
      </c>
      <c r="C1595" s="1" t="s">
        <v>1</v>
      </c>
      <c r="D1595">
        <v>2</v>
      </c>
      <c r="E1595" s="1" t="s">
        <v>327</v>
      </c>
      <c r="F1595">
        <v>2</v>
      </c>
      <c r="G1595" s="1" t="s">
        <v>376</v>
      </c>
      <c r="H1595" s="1" t="s">
        <v>29</v>
      </c>
      <c r="I1595">
        <v>2</v>
      </c>
    </row>
    <row r="1596" spans="1:9" x14ac:dyDescent="0.55000000000000004">
      <c r="A1596">
        <v>55</v>
      </c>
      <c r="B1596" s="1" t="s">
        <v>514</v>
      </c>
      <c r="C1596" s="1" t="s">
        <v>1</v>
      </c>
      <c r="D1596">
        <v>2</v>
      </c>
      <c r="E1596" s="1" t="s">
        <v>331</v>
      </c>
      <c r="F1596">
        <v>2</v>
      </c>
      <c r="G1596" s="1" t="s">
        <v>376</v>
      </c>
      <c r="H1596" s="1" t="s">
        <v>29</v>
      </c>
      <c r="I1596">
        <v>2</v>
      </c>
    </row>
    <row r="1597" spans="1:9" x14ac:dyDescent="0.55000000000000004">
      <c r="A1597">
        <v>56</v>
      </c>
      <c r="B1597" s="1" t="s">
        <v>515</v>
      </c>
      <c r="C1597" s="1" t="s">
        <v>3</v>
      </c>
      <c r="D1597">
        <v>4</v>
      </c>
      <c r="E1597" s="1" t="s">
        <v>105</v>
      </c>
      <c r="F1597">
        <v>5</v>
      </c>
      <c r="G1597" s="1" t="s">
        <v>377</v>
      </c>
      <c r="H1597" s="1" t="s">
        <v>29</v>
      </c>
      <c r="I1597">
        <v>2</v>
      </c>
    </row>
    <row r="1598" spans="1:9" x14ac:dyDescent="0.55000000000000004">
      <c r="A1598">
        <v>56</v>
      </c>
      <c r="B1598" s="1" t="s">
        <v>515</v>
      </c>
      <c r="C1598" s="1" t="s">
        <v>3</v>
      </c>
      <c r="D1598">
        <v>4</v>
      </c>
      <c r="E1598" s="1" t="s">
        <v>108</v>
      </c>
      <c r="F1598">
        <v>3</v>
      </c>
      <c r="G1598" s="1" t="s">
        <v>377</v>
      </c>
      <c r="H1598" s="1" t="s">
        <v>29</v>
      </c>
      <c r="I1598">
        <v>2</v>
      </c>
    </row>
    <row r="1599" spans="1:9" x14ac:dyDescent="0.55000000000000004">
      <c r="A1599">
        <v>56</v>
      </c>
      <c r="B1599" s="1" t="s">
        <v>515</v>
      </c>
      <c r="C1599" s="1" t="s">
        <v>3</v>
      </c>
      <c r="D1599">
        <v>4</v>
      </c>
      <c r="E1599" s="1" t="s">
        <v>112</v>
      </c>
      <c r="F1599">
        <v>4</v>
      </c>
      <c r="G1599" s="1" t="s">
        <v>377</v>
      </c>
      <c r="H1599" s="1" t="s">
        <v>29</v>
      </c>
      <c r="I1599">
        <v>2</v>
      </c>
    </row>
    <row r="1600" spans="1:9" x14ac:dyDescent="0.55000000000000004">
      <c r="A1600">
        <v>56</v>
      </c>
      <c r="B1600" s="1" t="s">
        <v>515</v>
      </c>
      <c r="C1600" s="1" t="s">
        <v>3</v>
      </c>
      <c r="D1600">
        <v>4</v>
      </c>
      <c r="E1600" s="1" t="s">
        <v>116</v>
      </c>
      <c r="F1600">
        <v>0</v>
      </c>
      <c r="G1600" s="1" t="s">
        <v>377</v>
      </c>
      <c r="H1600" s="1" t="s">
        <v>29</v>
      </c>
      <c r="I1600">
        <v>2</v>
      </c>
    </row>
    <row r="1601" spans="1:9" x14ac:dyDescent="0.55000000000000004">
      <c r="A1601">
        <v>56</v>
      </c>
      <c r="B1601" s="1" t="s">
        <v>515</v>
      </c>
      <c r="C1601" s="1" t="s">
        <v>3</v>
      </c>
      <c r="D1601">
        <v>4</v>
      </c>
      <c r="E1601" s="1" t="s">
        <v>120</v>
      </c>
      <c r="F1601">
        <v>3</v>
      </c>
      <c r="G1601" s="1" t="s">
        <v>377</v>
      </c>
      <c r="H1601" s="1" t="s">
        <v>28</v>
      </c>
      <c r="I1601">
        <v>2</v>
      </c>
    </row>
    <row r="1602" spans="1:9" x14ac:dyDescent="0.55000000000000004">
      <c r="A1602">
        <v>56</v>
      </c>
      <c r="B1602" s="1" t="s">
        <v>515</v>
      </c>
      <c r="C1602" s="1" t="s">
        <v>3</v>
      </c>
      <c r="D1602">
        <v>4</v>
      </c>
      <c r="E1602" s="1" t="s">
        <v>123</v>
      </c>
      <c r="F1602">
        <v>1</v>
      </c>
      <c r="G1602" s="1" t="s">
        <v>376</v>
      </c>
      <c r="H1602" s="1" t="s">
        <v>28</v>
      </c>
      <c r="I1602">
        <v>2</v>
      </c>
    </row>
    <row r="1603" spans="1:9" x14ac:dyDescent="0.55000000000000004">
      <c r="A1603">
        <v>56</v>
      </c>
      <c r="B1603" s="1" t="s">
        <v>515</v>
      </c>
      <c r="C1603" s="1" t="s">
        <v>3</v>
      </c>
      <c r="D1603">
        <v>4</v>
      </c>
      <c r="E1603" s="1" t="s">
        <v>127</v>
      </c>
      <c r="F1603">
        <v>3</v>
      </c>
      <c r="G1603" s="1" t="s">
        <v>375</v>
      </c>
      <c r="H1603" s="1" t="s">
        <v>28</v>
      </c>
      <c r="I1603">
        <v>2</v>
      </c>
    </row>
    <row r="1604" spans="1:9" x14ac:dyDescent="0.55000000000000004">
      <c r="A1604">
        <v>56</v>
      </c>
      <c r="B1604" s="1" t="s">
        <v>515</v>
      </c>
      <c r="C1604" s="1" t="s">
        <v>3</v>
      </c>
      <c r="D1604">
        <v>4</v>
      </c>
      <c r="E1604" s="1" t="s">
        <v>131</v>
      </c>
      <c r="F1604">
        <v>3</v>
      </c>
      <c r="G1604" s="1" t="s">
        <v>375</v>
      </c>
      <c r="H1604" s="1" t="s">
        <v>29</v>
      </c>
      <c r="I1604">
        <v>2</v>
      </c>
    </row>
    <row r="1605" spans="1:9" x14ac:dyDescent="0.55000000000000004">
      <c r="A1605">
        <v>56</v>
      </c>
      <c r="B1605" s="1" t="s">
        <v>515</v>
      </c>
      <c r="C1605" s="1" t="s">
        <v>3</v>
      </c>
      <c r="D1605">
        <v>4</v>
      </c>
      <c r="E1605" s="1" t="s">
        <v>135</v>
      </c>
      <c r="F1605">
        <v>3</v>
      </c>
      <c r="G1605" s="1" t="s">
        <v>375</v>
      </c>
      <c r="H1605" s="1" t="s">
        <v>28</v>
      </c>
      <c r="I1605">
        <v>2</v>
      </c>
    </row>
    <row r="1606" spans="1:9" x14ac:dyDescent="0.55000000000000004">
      <c r="A1606">
        <v>56</v>
      </c>
      <c r="B1606" s="1" t="s">
        <v>515</v>
      </c>
      <c r="C1606" s="1" t="s">
        <v>3</v>
      </c>
      <c r="D1606">
        <v>4</v>
      </c>
      <c r="E1606" s="1" t="s">
        <v>139</v>
      </c>
      <c r="F1606">
        <v>4</v>
      </c>
      <c r="G1606" s="1" t="s">
        <v>376</v>
      </c>
      <c r="H1606" s="1" t="s">
        <v>28</v>
      </c>
      <c r="I1606">
        <v>2</v>
      </c>
    </row>
    <row r="1607" spans="1:9" x14ac:dyDescent="0.55000000000000004">
      <c r="A1607">
        <v>56</v>
      </c>
      <c r="B1607" s="1" t="s">
        <v>515</v>
      </c>
      <c r="C1607" s="1" t="s">
        <v>3</v>
      </c>
      <c r="D1607">
        <v>4</v>
      </c>
      <c r="E1607" s="1" t="s">
        <v>141</v>
      </c>
      <c r="F1607">
        <v>4</v>
      </c>
      <c r="G1607" s="1" t="s">
        <v>376</v>
      </c>
      <c r="H1607" s="1" t="s">
        <v>29</v>
      </c>
      <c r="I1607">
        <v>2</v>
      </c>
    </row>
    <row r="1608" spans="1:9" x14ac:dyDescent="0.55000000000000004">
      <c r="A1608">
        <v>56</v>
      </c>
      <c r="B1608" s="1" t="s">
        <v>515</v>
      </c>
      <c r="C1608" s="1" t="s">
        <v>3</v>
      </c>
      <c r="D1608">
        <v>4</v>
      </c>
      <c r="E1608" s="1" t="s">
        <v>145</v>
      </c>
      <c r="F1608">
        <v>4</v>
      </c>
      <c r="G1608" s="1" t="s">
        <v>376</v>
      </c>
      <c r="H1608" s="1" t="s">
        <v>28</v>
      </c>
      <c r="I1608">
        <v>2</v>
      </c>
    </row>
    <row r="1609" spans="1:9" x14ac:dyDescent="0.55000000000000004">
      <c r="A1609">
        <v>56</v>
      </c>
      <c r="B1609" s="1" t="s">
        <v>515</v>
      </c>
      <c r="C1609" s="1" t="s">
        <v>3</v>
      </c>
      <c r="D1609">
        <v>4</v>
      </c>
      <c r="E1609" s="1" t="s">
        <v>147</v>
      </c>
      <c r="F1609">
        <v>3</v>
      </c>
      <c r="G1609" s="1" t="s">
        <v>376</v>
      </c>
      <c r="H1609" s="1" t="s">
        <v>28</v>
      </c>
      <c r="I1609">
        <v>2</v>
      </c>
    </row>
    <row r="1610" spans="1:9" x14ac:dyDescent="0.55000000000000004">
      <c r="A1610">
        <v>56</v>
      </c>
      <c r="B1610" s="1" t="s">
        <v>515</v>
      </c>
      <c r="C1610" s="1" t="s">
        <v>3</v>
      </c>
      <c r="D1610">
        <v>4</v>
      </c>
      <c r="E1610" s="1" t="s">
        <v>214</v>
      </c>
      <c r="F1610">
        <v>3</v>
      </c>
      <c r="G1610" s="1" t="s">
        <v>377</v>
      </c>
      <c r="H1610" s="1" t="s">
        <v>29</v>
      </c>
      <c r="I1610">
        <v>2</v>
      </c>
    </row>
    <row r="1611" spans="1:9" x14ac:dyDescent="0.55000000000000004">
      <c r="A1611">
        <v>56</v>
      </c>
      <c r="B1611" s="1" t="s">
        <v>515</v>
      </c>
      <c r="C1611" s="1" t="s">
        <v>3</v>
      </c>
      <c r="D1611">
        <v>4</v>
      </c>
      <c r="E1611" s="1" t="s">
        <v>217</v>
      </c>
      <c r="F1611">
        <v>3</v>
      </c>
      <c r="G1611" s="1" t="s">
        <v>377</v>
      </c>
      <c r="H1611" s="1" t="s">
        <v>29</v>
      </c>
      <c r="I1611">
        <v>2</v>
      </c>
    </row>
    <row r="1612" spans="1:9" x14ac:dyDescent="0.55000000000000004">
      <c r="A1612">
        <v>56</v>
      </c>
      <c r="B1612" s="1" t="s">
        <v>515</v>
      </c>
      <c r="C1612" s="1" t="s">
        <v>3</v>
      </c>
      <c r="D1612">
        <v>4</v>
      </c>
      <c r="E1612" s="1" t="s">
        <v>220</v>
      </c>
      <c r="F1612">
        <v>3</v>
      </c>
      <c r="G1612" s="1" t="s">
        <v>377</v>
      </c>
      <c r="H1612" s="1" t="s">
        <v>29</v>
      </c>
      <c r="I1612">
        <v>2</v>
      </c>
    </row>
    <row r="1613" spans="1:9" x14ac:dyDescent="0.55000000000000004">
      <c r="A1613">
        <v>56</v>
      </c>
      <c r="B1613" s="1" t="s">
        <v>515</v>
      </c>
      <c r="C1613" s="1" t="s">
        <v>3</v>
      </c>
      <c r="D1613">
        <v>4</v>
      </c>
      <c r="E1613" s="1" t="s">
        <v>223</v>
      </c>
      <c r="F1613">
        <v>3</v>
      </c>
      <c r="G1613" s="1" t="s">
        <v>376</v>
      </c>
      <c r="H1613" s="1" t="s">
        <v>29</v>
      </c>
      <c r="I1613">
        <v>2</v>
      </c>
    </row>
    <row r="1614" spans="1:9" x14ac:dyDescent="0.55000000000000004">
      <c r="A1614">
        <v>56</v>
      </c>
      <c r="B1614" s="1" t="s">
        <v>515</v>
      </c>
      <c r="C1614" s="1" t="s">
        <v>3</v>
      </c>
      <c r="D1614">
        <v>4</v>
      </c>
      <c r="E1614" s="1" t="s">
        <v>226</v>
      </c>
      <c r="F1614">
        <v>3</v>
      </c>
      <c r="G1614" s="1" t="s">
        <v>377</v>
      </c>
      <c r="H1614" s="1" t="s">
        <v>28</v>
      </c>
      <c r="I1614">
        <v>2</v>
      </c>
    </row>
    <row r="1615" spans="1:9" x14ac:dyDescent="0.55000000000000004">
      <c r="A1615">
        <v>56</v>
      </c>
      <c r="B1615" s="1" t="s">
        <v>515</v>
      </c>
      <c r="C1615" s="1" t="s">
        <v>3</v>
      </c>
      <c r="D1615">
        <v>4</v>
      </c>
      <c r="E1615" s="1" t="s">
        <v>229</v>
      </c>
      <c r="F1615">
        <v>3</v>
      </c>
      <c r="G1615" s="1" t="s">
        <v>376</v>
      </c>
      <c r="H1615" s="1" t="s">
        <v>28</v>
      </c>
      <c r="I1615">
        <v>2</v>
      </c>
    </row>
    <row r="1616" spans="1:9" x14ac:dyDescent="0.55000000000000004">
      <c r="A1616">
        <v>56</v>
      </c>
      <c r="B1616" s="1" t="s">
        <v>515</v>
      </c>
      <c r="C1616" s="1" t="s">
        <v>3</v>
      </c>
      <c r="D1616">
        <v>4</v>
      </c>
      <c r="E1616" s="1" t="s">
        <v>231</v>
      </c>
      <c r="F1616">
        <v>3</v>
      </c>
      <c r="G1616" s="1" t="s">
        <v>375</v>
      </c>
      <c r="H1616" s="1" t="s">
        <v>29</v>
      </c>
      <c r="I1616">
        <v>2</v>
      </c>
    </row>
    <row r="1617" spans="1:9" x14ac:dyDescent="0.55000000000000004">
      <c r="A1617">
        <v>56</v>
      </c>
      <c r="B1617" s="1" t="s">
        <v>515</v>
      </c>
      <c r="C1617" s="1" t="s">
        <v>3</v>
      </c>
      <c r="D1617">
        <v>4</v>
      </c>
      <c r="E1617" s="1" t="s">
        <v>286</v>
      </c>
      <c r="F1617">
        <v>3</v>
      </c>
      <c r="G1617" s="1" t="s">
        <v>375</v>
      </c>
      <c r="H1617" s="1" t="s">
        <v>28</v>
      </c>
      <c r="I1617">
        <v>2</v>
      </c>
    </row>
    <row r="1618" spans="1:9" x14ac:dyDescent="0.55000000000000004">
      <c r="A1618">
        <v>56</v>
      </c>
      <c r="B1618" s="1" t="s">
        <v>515</v>
      </c>
      <c r="C1618" s="1" t="s">
        <v>3</v>
      </c>
      <c r="D1618">
        <v>4</v>
      </c>
      <c r="E1618" s="1" t="s">
        <v>290</v>
      </c>
      <c r="F1618">
        <v>3</v>
      </c>
      <c r="G1618" s="1" t="s">
        <v>375</v>
      </c>
      <c r="H1618" s="1" t="s">
        <v>28</v>
      </c>
      <c r="I1618">
        <v>2</v>
      </c>
    </row>
    <row r="1619" spans="1:9" x14ac:dyDescent="0.55000000000000004">
      <c r="A1619">
        <v>56</v>
      </c>
      <c r="B1619" s="1" t="s">
        <v>515</v>
      </c>
      <c r="C1619" s="1" t="s">
        <v>3</v>
      </c>
      <c r="D1619">
        <v>4</v>
      </c>
      <c r="E1619" s="1" t="s">
        <v>294</v>
      </c>
      <c r="F1619">
        <v>3</v>
      </c>
      <c r="G1619" s="1" t="s">
        <v>376</v>
      </c>
      <c r="H1619" s="1" t="s">
        <v>28</v>
      </c>
      <c r="I1619">
        <v>2</v>
      </c>
    </row>
    <row r="1620" spans="1:9" x14ac:dyDescent="0.55000000000000004">
      <c r="A1620">
        <v>56</v>
      </c>
      <c r="B1620" s="1" t="s">
        <v>515</v>
      </c>
      <c r="C1620" s="1" t="s">
        <v>3</v>
      </c>
      <c r="D1620">
        <v>4</v>
      </c>
      <c r="E1620" s="1" t="s">
        <v>295</v>
      </c>
      <c r="F1620">
        <v>3</v>
      </c>
      <c r="G1620" s="1" t="s">
        <v>376</v>
      </c>
      <c r="H1620" s="1" t="s">
        <v>28</v>
      </c>
      <c r="I1620">
        <v>2</v>
      </c>
    </row>
    <row r="1621" spans="1:9" x14ac:dyDescent="0.55000000000000004">
      <c r="A1621">
        <v>56</v>
      </c>
      <c r="B1621" s="1" t="s">
        <v>515</v>
      </c>
      <c r="C1621" s="1" t="s">
        <v>3</v>
      </c>
      <c r="D1621">
        <v>4</v>
      </c>
      <c r="E1621" s="1" t="s">
        <v>317</v>
      </c>
      <c r="F1621">
        <v>3</v>
      </c>
      <c r="G1621" s="1" t="s">
        <v>377</v>
      </c>
      <c r="H1621" s="1" t="s">
        <v>29</v>
      </c>
      <c r="I1621">
        <v>2</v>
      </c>
    </row>
    <row r="1622" spans="1:9" x14ac:dyDescent="0.55000000000000004">
      <c r="A1622">
        <v>56</v>
      </c>
      <c r="B1622" s="1" t="s">
        <v>515</v>
      </c>
      <c r="C1622" s="1" t="s">
        <v>3</v>
      </c>
      <c r="D1622">
        <v>4</v>
      </c>
      <c r="E1622" s="1" t="s">
        <v>320</v>
      </c>
      <c r="F1622">
        <v>3</v>
      </c>
      <c r="G1622" s="1" t="s">
        <v>377</v>
      </c>
      <c r="H1622" s="1" t="s">
        <v>28</v>
      </c>
      <c r="I1622">
        <v>2</v>
      </c>
    </row>
    <row r="1623" spans="1:9" x14ac:dyDescent="0.55000000000000004">
      <c r="A1623">
        <v>56</v>
      </c>
      <c r="B1623" s="1" t="s">
        <v>515</v>
      </c>
      <c r="C1623" s="1" t="s">
        <v>3</v>
      </c>
      <c r="D1623">
        <v>4</v>
      </c>
      <c r="E1623" s="1" t="s">
        <v>323</v>
      </c>
      <c r="F1623">
        <v>6</v>
      </c>
      <c r="G1623" s="1" t="s">
        <v>376</v>
      </c>
      <c r="H1623" s="1" t="s">
        <v>29</v>
      </c>
      <c r="I1623">
        <v>2</v>
      </c>
    </row>
    <row r="1624" spans="1:9" x14ac:dyDescent="0.55000000000000004">
      <c r="A1624">
        <v>56</v>
      </c>
      <c r="B1624" s="1" t="s">
        <v>515</v>
      </c>
      <c r="C1624" s="1" t="s">
        <v>3</v>
      </c>
      <c r="D1624">
        <v>4</v>
      </c>
      <c r="E1624" s="1" t="s">
        <v>327</v>
      </c>
      <c r="F1624">
        <v>3</v>
      </c>
      <c r="G1624" s="1" t="s">
        <v>376</v>
      </c>
      <c r="H1624" s="1" t="s">
        <v>29</v>
      </c>
      <c r="I1624">
        <v>2</v>
      </c>
    </row>
    <row r="1625" spans="1:9" x14ac:dyDescent="0.55000000000000004">
      <c r="A1625">
        <v>56</v>
      </c>
      <c r="B1625" s="1" t="s">
        <v>515</v>
      </c>
      <c r="C1625" s="1" t="s">
        <v>3</v>
      </c>
      <c r="D1625">
        <v>4</v>
      </c>
      <c r="E1625" s="1" t="s">
        <v>331</v>
      </c>
      <c r="F1625">
        <v>3</v>
      </c>
      <c r="G1625" s="1" t="s">
        <v>376</v>
      </c>
      <c r="H1625" s="1" t="s">
        <v>29</v>
      </c>
      <c r="I1625">
        <v>2</v>
      </c>
    </row>
    <row r="1626" spans="1:9" x14ac:dyDescent="0.55000000000000004">
      <c r="A1626">
        <v>57</v>
      </c>
      <c r="B1626" s="1" t="s">
        <v>516</v>
      </c>
      <c r="C1626" s="1" t="s">
        <v>0</v>
      </c>
      <c r="D1626">
        <v>7</v>
      </c>
      <c r="E1626" s="1" t="s">
        <v>105</v>
      </c>
      <c r="F1626">
        <v>7</v>
      </c>
      <c r="G1626" s="1" t="s">
        <v>377</v>
      </c>
      <c r="H1626" s="1" t="s">
        <v>29</v>
      </c>
      <c r="I1626">
        <v>2</v>
      </c>
    </row>
    <row r="1627" spans="1:9" x14ac:dyDescent="0.55000000000000004">
      <c r="A1627">
        <v>57</v>
      </c>
      <c r="B1627" s="1" t="s">
        <v>516</v>
      </c>
      <c r="C1627" s="1" t="s">
        <v>0</v>
      </c>
      <c r="D1627">
        <v>7</v>
      </c>
      <c r="E1627" s="1" t="s">
        <v>108</v>
      </c>
      <c r="F1627">
        <v>7</v>
      </c>
      <c r="G1627" s="1" t="s">
        <v>377</v>
      </c>
      <c r="H1627" s="1" t="s">
        <v>29</v>
      </c>
      <c r="I1627">
        <v>2</v>
      </c>
    </row>
    <row r="1628" spans="1:9" x14ac:dyDescent="0.55000000000000004">
      <c r="A1628">
        <v>57</v>
      </c>
      <c r="B1628" s="1" t="s">
        <v>516</v>
      </c>
      <c r="C1628" s="1" t="s">
        <v>0</v>
      </c>
      <c r="D1628">
        <v>7</v>
      </c>
      <c r="E1628" s="1" t="s">
        <v>112</v>
      </c>
      <c r="F1628">
        <v>7</v>
      </c>
      <c r="G1628" s="1" t="s">
        <v>377</v>
      </c>
      <c r="H1628" s="1" t="s">
        <v>29</v>
      </c>
      <c r="I1628">
        <v>2</v>
      </c>
    </row>
    <row r="1629" spans="1:9" x14ac:dyDescent="0.55000000000000004">
      <c r="A1629">
        <v>57</v>
      </c>
      <c r="B1629" s="1" t="s">
        <v>516</v>
      </c>
      <c r="C1629" s="1" t="s">
        <v>0</v>
      </c>
      <c r="D1629">
        <v>7</v>
      </c>
      <c r="E1629" s="1" t="s">
        <v>116</v>
      </c>
      <c r="F1629">
        <v>4</v>
      </c>
      <c r="G1629" s="1" t="s">
        <v>377</v>
      </c>
      <c r="H1629" s="1" t="s">
        <v>29</v>
      </c>
      <c r="I1629">
        <v>2</v>
      </c>
    </row>
    <row r="1630" spans="1:9" x14ac:dyDescent="0.55000000000000004">
      <c r="A1630">
        <v>57</v>
      </c>
      <c r="B1630" s="1" t="s">
        <v>516</v>
      </c>
      <c r="C1630" s="1" t="s">
        <v>0</v>
      </c>
      <c r="D1630">
        <v>7</v>
      </c>
      <c r="E1630" s="1" t="s">
        <v>120</v>
      </c>
      <c r="F1630">
        <v>7</v>
      </c>
      <c r="G1630" s="1" t="s">
        <v>377</v>
      </c>
      <c r="H1630" s="1" t="s">
        <v>28</v>
      </c>
      <c r="I1630">
        <v>2</v>
      </c>
    </row>
    <row r="1631" spans="1:9" x14ac:dyDescent="0.55000000000000004">
      <c r="A1631">
        <v>57</v>
      </c>
      <c r="B1631" s="1" t="s">
        <v>516</v>
      </c>
      <c r="C1631" s="1" t="s">
        <v>0</v>
      </c>
      <c r="D1631">
        <v>7</v>
      </c>
      <c r="E1631" s="1" t="s">
        <v>123</v>
      </c>
      <c r="F1631">
        <v>7</v>
      </c>
      <c r="G1631" s="1" t="s">
        <v>376</v>
      </c>
      <c r="H1631" s="1" t="s">
        <v>28</v>
      </c>
      <c r="I1631">
        <v>2</v>
      </c>
    </row>
    <row r="1632" spans="1:9" x14ac:dyDescent="0.55000000000000004">
      <c r="A1632">
        <v>57</v>
      </c>
      <c r="B1632" s="1" t="s">
        <v>516</v>
      </c>
      <c r="C1632" s="1" t="s">
        <v>0</v>
      </c>
      <c r="D1632">
        <v>7</v>
      </c>
      <c r="E1632" s="1" t="s">
        <v>127</v>
      </c>
      <c r="F1632">
        <v>7</v>
      </c>
      <c r="G1632" s="1" t="s">
        <v>375</v>
      </c>
      <c r="H1632" s="1" t="s">
        <v>28</v>
      </c>
      <c r="I1632">
        <v>2</v>
      </c>
    </row>
    <row r="1633" spans="1:9" x14ac:dyDescent="0.55000000000000004">
      <c r="A1633">
        <v>57</v>
      </c>
      <c r="B1633" s="1" t="s">
        <v>516</v>
      </c>
      <c r="C1633" s="1" t="s">
        <v>0</v>
      </c>
      <c r="D1633">
        <v>7</v>
      </c>
      <c r="E1633" s="1" t="s">
        <v>131</v>
      </c>
      <c r="F1633">
        <v>7</v>
      </c>
      <c r="G1633" s="1" t="s">
        <v>375</v>
      </c>
      <c r="H1633" s="1" t="s">
        <v>29</v>
      </c>
      <c r="I1633">
        <v>2</v>
      </c>
    </row>
    <row r="1634" spans="1:9" x14ac:dyDescent="0.55000000000000004">
      <c r="A1634">
        <v>57</v>
      </c>
      <c r="B1634" s="1" t="s">
        <v>516</v>
      </c>
      <c r="C1634" s="1" t="s">
        <v>0</v>
      </c>
      <c r="D1634">
        <v>7</v>
      </c>
      <c r="E1634" s="1" t="s">
        <v>135</v>
      </c>
      <c r="F1634">
        <v>7</v>
      </c>
      <c r="G1634" s="1" t="s">
        <v>375</v>
      </c>
      <c r="H1634" s="1" t="s">
        <v>28</v>
      </c>
      <c r="I1634">
        <v>2</v>
      </c>
    </row>
    <row r="1635" spans="1:9" x14ac:dyDescent="0.55000000000000004">
      <c r="A1635">
        <v>57</v>
      </c>
      <c r="B1635" s="1" t="s">
        <v>516</v>
      </c>
      <c r="C1635" s="1" t="s">
        <v>0</v>
      </c>
      <c r="D1635">
        <v>7</v>
      </c>
      <c r="E1635" s="1" t="s">
        <v>139</v>
      </c>
      <c r="F1635">
        <v>7</v>
      </c>
      <c r="G1635" s="1" t="s">
        <v>376</v>
      </c>
      <c r="H1635" s="1" t="s">
        <v>28</v>
      </c>
      <c r="I1635">
        <v>2</v>
      </c>
    </row>
    <row r="1636" spans="1:9" x14ac:dyDescent="0.55000000000000004">
      <c r="A1636">
        <v>57</v>
      </c>
      <c r="B1636" s="1" t="s">
        <v>516</v>
      </c>
      <c r="C1636" s="1" t="s">
        <v>0</v>
      </c>
      <c r="D1636">
        <v>7</v>
      </c>
      <c r="E1636" s="1" t="s">
        <v>141</v>
      </c>
      <c r="F1636">
        <v>7</v>
      </c>
      <c r="G1636" s="1" t="s">
        <v>376</v>
      </c>
      <c r="H1636" s="1" t="s">
        <v>29</v>
      </c>
      <c r="I1636">
        <v>2</v>
      </c>
    </row>
    <row r="1637" spans="1:9" x14ac:dyDescent="0.55000000000000004">
      <c r="A1637">
        <v>57</v>
      </c>
      <c r="B1637" s="1" t="s">
        <v>516</v>
      </c>
      <c r="C1637" s="1" t="s">
        <v>0</v>
      </c>
      <c r="D1637">
        <v>7</v>
      </c>
      <c r="E1637" s="1" t="s">
        <v>145</v>
      </c>
      <c r="F1637">
        <v>7</v>
      </c>
      <c r="G1637" s="1" t="s">
        <v>376</v>
      </c>
      <c r="H1637" s="1" t="s">
        <v>28</v>
      </c>
      <c r="I1637">
        <v>2</v>
      </c>
    </row>
    <row r="1638" spans="1:9" x14ac:dyDescent="0.55000000000000004">
      <c r="A1638">
        <v>57</v>
      </c>
      <c r="B1638" s="1" t="s">
        <v>516</v>
      </c>
      <c r="C1638" s="1" t="s">
        <v>0</v>
      </c>
      <c r="D1638">
        <v>7</v>
      </c>
      <c r="E1638" s="1" t="s">
        <v>147</v>
      </c>
      <c r="F1638">
        <v>1</v>
      </c>
      <c r="G1638" s="1" t="s">
        <v>376</v>
      </c>
      <c r="H1638" s="1" t="s">
        <v>28</v>
      </c>
      <c r="I1638">
        <v>2</v>
      </c>
    </row>
    <row r="1639" spans="1:9" x14ac:dyDescent="0.55000000000000004">
      <c r="A1639">
        <v>57</v>
      </c>
      <c r="B1639" s="1" t="s">
        <v>516</v>
      </c>
      <c r="C1639" s="1" t="s">
        <v>0</v>
      </c>
      <c r="D1639">
        <v>7</v>
      </c>
      <c r="E1639" s="1" t="s">
        <v>214</v>
      </c>
      <c r="F1639">
        <v>7</v>
      </c>
      <c r="G1639" s="1" t="s">
        <v>377</v>
      </c>
      <c r="H1639" s="1" t="s">
        <v>29</v>
      </c>
      <c r="I1639">
        <v>2</v>
      </c>
    </row>
    <row r="1640" spans="1:9" x14ac:dyDescent="0.55000000000000004">
      <c r="A1640">
        <v>57</v>
      </c>
      <c r="B1640" s="1" t="s">
        <v>516</v>
      </c>
      <c r="C1640" s="1" t="s">
        <v>0</v>
      </c>
      <c r="D1640">
        <v>7</v>
      </c>
      <c r="E1640" s="1" t="s">
        <v>217</v>
      </c>
      <c r="F1640">
        <v>7</v>
      </c>
      <c r="G1640" s="1" t="s">
        <v>377</v>
      </c>
      <c r="H1640" s="1" t="s">
        <v>29</v>
      </c>
      <c r="I1640">
        <v>2</v>
      </c>
    </row>
    <row r="1641" spans="1:9" x14ac:dyDescent="0.55000000000000004">
      <c r="A1641">
        <v>57</v>
      </c>
      <c r="B1641" s="1" t="s">
        <v>516</v>
      </c>
      <c r="C1641" s="1" t="s">
        <v>0</v>
      </c>
      <c r="D1641">
        <v>7</v>
      </c>
      <c r="E1641" s="1" t="s">
        <v>220</v>
      </c>
      <c r="F1641">
        <v>7</v>
      </c>
      <c r="G1641" s="1" t="s">
        <v>377</v>
      </c>
      <c r="H1641" s="1" t="s">
        <v>29</v>
      </c>
      <c r="I1641">
        <v>2</v>
      </c>
    </row>
    <row r="1642" spans="1:9" x14ac:dyDescent="0.55000000000000004">
      <c r="A1642">
        <v>57</v>
      </c>
      <c r="B1642" s="1" t="s">
        <v>516</v>
      </c>
      <c r="C1642" s="1" t="s">
        <v>0</v>
      </c>
      <c r="D1642">
        <v>7</v>
      </c>
      <c r="E1642" s="1" t="s">
        <v>223</v>
      </c>
      <c r="F1642">
        <v>7</v>
      </c>
      <c r="G1642" s="1" t="s">
        <v>376</v>
      </c>
      <c r="H1642" s="1" t="s">
        <v>29</v>
      </c>
      <c r="I1642">
        <v>2</v>
      </c>
    </row>
    <row r="1643" spans="1:9" x14ac:dyDescent="0.55000000000000004">
      <c r="A1643">
        <v>57</v>
      </c>
      <c r="B1643" s="1" t="s">
        <v>516</v>
      </c>
      <c r="C1643" s="1" t="s">
        <v>0</v>
      </c>
      <c r="D1643">
        <v>7</v>
      </c>
      <c r="E1643" s="1" t="s">
        <v>226</v>
      </c>
      <c r="F1643">
        <v>7</v>
      </c>
      <c r="G1643" s="1" t="s">
        <v>377</v>
      </c>
      <c r="H1643" s="1" t="s">
        <v>28</v>
      </c>
      <c r="I1643">
        <v>2</v>
      </c>
    </row>
    <row r="1644" spans="1:9" x14ac:dyDescent="0.55000000000000004">
      <c r="A1644">
        <v>57</v>
      </c>
      <c r="B1644" s="1" t="s">
        <v>516</v>
      </c>
      <c r="C1644" s="1" t="s">
        <v>0</v>
      </c>
      <c r="D1644">
        <v>7</v>
      </c>
      <c r="E1644" s="1" t="s">
        <v>229</v>
      </c>
      <c r="F1644">
        <v>7</v>
      </c>
      <c r="G1644" s="1" t="s">
        <v>376</v>
      </c>
      <c r="H1644" s="1" t="s">
        <v>28</v>
      </c>
      <c r="I1644">
        <v>2</v>
      </c>
    </row>
    <row r="1645" spans="1:9" x14ac:dyDescent="0.55000000000000004">
      <c r="A1645">
        <v>57</v>
      </c>
      <c r="B1645" s="1" t="s">
        <v>516</v>
      </c>
      <c r="C1645" s="1" t="s">
        <v>0</v>
      </c>
      <c r="D1645">
        <v>7</v>
      </c>
      <c r="E1645" s="1" t="s">
        <v>231</v>
      </c>
      <c r="F1645">
        <v>7</v>
      </c>
      <c r="G1645" s="1" t="s">
        <v>375</v>
      </c>
      <c r="H1645" s="1" t="s">
        <v>29</v>
      </c>
      <c r="I1645">
        <v>2</v>
      </c>
    </row>
    <row r="1646" spans="1:9" x14ac:dyDescent="0.55000000000000004">
      <c r="A1646">
        <v>57</v>
      </c>
      <c r="B1646" s="1" t="s">
        <v>516</v>
      </c>
      <c r="C1646" s="1" t="s">
        <v>0</v>
      </c>
      <c r="D1646">
        <v>7</v>
      </c>
      <c r="E1646" s="1" t="s">
        <v>286</v>
      </c>
      <c r="F1646">
        <v>7</v>
      </c>
      <c r="G1646" s="1" t="s">
        <v>375</v>
      </c>
      <c r="H1646" s="1" t="s">
        <v>28</v>
      </c>
      <c r="I1646">
        <v>2</v>
      </c>
    </row>
    <row r="1647" spans="1:9" x14ac:dyDescent="0.55000000000000004">
      <c r="A1647">
        <v>57</v>
      </c>
      <c r="B1647" s="1" t="s">
        <v>516</v>
      </c>
      <c r="C1647" s="1" t="s">
        <v>0</v>
      </c>
      <c r="D1647">
        <v>7</v>
      </c>
      <c r="E1647" s="1" t="s">
        <v>290</v>
      </c>
      <c r="F1647">
        <v>7</v>
      </c>
      <c r="G1647" s="1" t="s">
        <v>375</v>
      </c>
      <c r="H1647" s="1" t="s">
        <v>28</v>
      </c>
      <c r="I1647">
        <v>2</v>
      </c>
    </row>
    <row r="1648" spans="1:9" x14ac:dyDescent="0.55000000000000004">
      <c r="A1648">
        <v>57</v>
      </c>
      <c r="B1648" s="1" t="s">
        <v>516</v>
      </c>
      <c r="C1648" s="1" t="s">
        <v>0</v>
      </c>
      <c r="D1648">
        <v>7</v>
      </c>
      <c r="E1648" s="1" t="s">
        <v>294</v>
      </c>
      <c r="F1648">
        <v>7</v>
      </c>
      <c r="G1648" s="1" t="s">
        <v>376</v>
      </c>
      <c r="H1648" s="1" t="s">
        <v>28</v>
      </c>
      <c r="I1648">
        <v>2</v>
      </c>
    </row>
    <row r="1649" spans="1:9" x14ac:dyDescent="0.55000000000000004">
      <c r="A1649">
        <v>57</v>
      </c>
      <c r="B1649" s="1" t="s">
        <v>516</v>
      </c>
      <c r="C1649" s="1" t="s">
        <v>0</v>
      </c>
      <c r="D1649">
        <v>7</v>
      </c>
      <c r="E1649" s="1" t="s">
        <v>295</v>
      </c>
      <c r="F1649">
        <v>7</v>
      </c>
      <c r="G1649" s="1" t="s">
        <v>376</v>
      </c>
      <c r="H1649" s="1" t="s">
        <v>28</v>
      </c>
      <c r="I1649">
        <v>2</v>
      </c>
    </row>
    <row r="1650" spans="1:9" x14ac:dyDescent="0.55000000000000004">
      <c r="A1650">
        <v>57</v>
      </c>
      <c r="B1650" s="1" t="s">
        <v>516</v>
      </c>
      <c r="C1650" s="1" t="s">
        <v>0</v>
      </c>
      <c r="D1650">
        <v>7</v>
      </c>
      <c r="E1650" s="1" t="s">
        <v>317</v>
      </c>
      <c r="F1650">
        <v>7</v>
      </c>
      <c r="G1650" s="1" t="s">
        <v>377</v>
      </c>
      <c r="H1650" s="1" t="s">
        <v>29</v>
      </c>
      <c r="I1650">
        <v>2</v>
      </c>
    </row>
    <row r="1651" spans="1:9" x14ac:dyDescent="0.55000000000000004">
      <c r="A1651">
        <v>57</v>
      </c>
      <c r="B1651" s="1" t="s">
        <v>516</v>
      </c>
      <c r="C1651" s="1" t="s">
        <v>0</v>
      </c>
      <c r="D1651">
        <v>7</v>
      </c>
      <c r="E1651" s="1" t="s">
        <v>320</v>
      </c>
      <c r="F1651">
        <v>7</v>
      </c>
      <c r="G1651" s="1" t="s">
        <v>377</v>
      </c>
      <c r="H1651" s="1" t="s">
        <v>28</v>
      </c>
      <c r="I1651">
        <v>2</v>
      </c>
    </row>
    <row r="1652" spans="1:9" x14ac:dyDescent="0.55000000000000004">
      <c r="A1652">
        <v>57</v>
      </c>
      <c r="B1652" s="1" t="s">
        <v>516</v>
      </c>
      <c r="C1652" s="1" t="s">
        <v>0</v>
      </c>
      <c r="D1652">
        <v>7</v>
      </c>
      <c r="E1652" s="1" t="s">
        <v>323</v>
      </c>
      <c r="F1652">
        <v>5</v>
      </c>
      <c r="G1652" s="1" t="s">
        <v>376</v>
      </c>
      <c r="H1652" s="1" t="s">
        <v>29</v>
      </c>
      <c r="I1652">
        <v>2</v>
      </c>
    </row>
    <row r="1653" spans="1:9" x14ac:dyDescent="0.55000000000000004">
      <c r="A1653">
        <v>57</v>
      </c>
      <c r="B1653" s="1" t="s">
        <v>516</v>
      </c>
      <c r="C1653" s="1" t="s">
        <v>0</v>
      </c>
      <c r="D1653">
        <v>7</v>
      </c>
      <c r="E1653" s="1" t="s">
        <v>327</v>
      </c>
      <c r="F1653">
        <v>7</v>
      </c>
      <c r="G1653" s="1" t="s">
        <v>376</v>
      </c>
      <c r="H1653" s="1" t="s">
        <v>29</v>
      </c>
      <c r="I1653">
        <v>2</v>
      </c>
    </row>
    <row r="1654" spans="1:9" x14ac:dyDescent="0.55000000000000004">
      <c r="A1654">
        <v>57</v>
      </c>
      <c r="B1654" s="1" t="s">
        <v>516</v>
      </c>
      <c r="C1654" s="1" t="s">
        <v>0</v>
      </c>
      <c r="D1654">
        <v>7</v>
      </c>
      <c r="E1654" s="1" t="s">
        <v>331</v>
      </c>
      <c r="F1654">
        <v>7</v>
      </c>
      <c r="G1654" s="1" t="s">
        <v>376</v>
      </c>
      <c r="H1654" s="1" t="s">
        <v>29</v>
      </c>
      <c r="I1654">
        <v>2</v>
      </c>
    </row>
    <row r="1655" spans="1:9" x14ac:dyDescent="0.55000000000000004">
      <c r="A1655">
        <v>58</v>
      </c>
      <c r="B1655" s="1" t="s">
        <v>517</v>
      </c>
      <c r="C1655" s="1" t="s">
        <v>2</v>
      </c>
      <c r="D1655">
        <v>1</v>
      </c>
      <c r="E1655" s="1" t="s">
        <v>105</v>
      </c>
      <c r="F1655">
        <v>1</v>
      </c>
      <c r="G1655" s="1" t="s">
        <v>377</v>
      </c>
      <c r="H1655" s="1" t="s">
        <v>29</v>
      </c>
      <c r="I1655">
        <v>2</v>
      </c>
    </row>
    <row r="1656" spans="1:9" x14ac:dyDescent="0.55000000000000004">
      <c r="A1656">
        <v>58</v>
      </c>
      <c r="B1656" s="1" t="s">
        <v>517</v>
      </c>
      <c r="C1656" s="1" t="s">
        <v>2</v>
      </c>
      <c r="D1656">
        <v>1</v>
      </c>
      <c r="E1656" s="1" t="s">
        <v>108</v>
      </c>
      <c r="F1656">
        <v>1</v>
      </c>
      <c r="G1656" s="1" t="s">
        <v>377</v>
      </c>
      <c r="H1656" s="1" t="s">
        <v>29</v>
      </c>
      <c r="I1656">
        <v>2</v>
      </c>
    </row>
    <row r="1657" spans="1:9" x14ac:dyDescent="0.55000000000000004">
      <c r="A1657">
        <v>58</v>
      </c>
      <c r="B1657" s="1" t="s">
        <v>517</v>
      </c>
      <c r="C1657" s="1" t="s">
        <v>2</v>
      </c>
      <c r="D1657">
        <v>1</v>
      </c>
      <c r="E1657" s="1" t="s">
        <v>112</v>
      </c>
      <c r="F1657">
        <v>1</v>
      </c>
      <c r="G1657" s="1" t="s">
        <v>377</v>
      </c>
      <c r="H1657" s="1" t="s">
        <v>29</v>
      </c>
      <c r="I1657">
        <v>2</v>
      </c>
    </row>
    <row r="1658" spans="1:9" x14ac:dyDescent="0.55000000000000004">
      <c r="A1658">
        <v>58</v>
      </c>
      <c r="B1658" s="1" t="s">
        <v>517</v>
      </c>
      <c r="C1658" s="1" t="s">
        <v>2</v>
      </c>
      <c r="D1658">
        <v>1</v>
      </c>
      <c r="E1658" s="1" t="s">
        <v>116</v>
      </c>
      <c r="F1658">
        <v>1</v>
      </c>
      <c r="G1658" s="1" t="s">
        <v>377</v>
      </c>
      <c r="H1658" s="1" t="s">
        <v>29</v>
      </c>
      <c r="I1658">
        <v>2</v>
      </c>
    </row>
    <row r="1659" spans="1:9" x14ac:dyDescent="0.55000000000000004">
      <c r="A1659">
        <v>58</v>
      </c>
      <c r="B1659" s="1" t="s">
        <v>517</v>
      </c>
      <c r="C1659" s="1" t="s">
        <v>2</v>
      </c>
      <c r="D1659">
        <v>1</v>
      </c>
      <c r="E1659" s="1" t="s">
        <v>120</v>
      </c>
      <c r="F1659">
        <v>1</v>
      </c>
      <c r="G1659" s="1" t="s">
        <v>377</v>
      </c>
      <c r="H1659" s="1" t="s">
        <v>28</v>
      </c>
      <c r="I1659">
        <v>2</v>
      </c>
    </row>
    <row r="1660" spans="1:9" x14ac:dyDescent="0.55000000000000004">
      <c r="A1660">
        <v>58</v>
      </c>
      <c r="B1660" s="1" t="s">
        <v>517</v>
      </c>
      <c r="C1660" s="1" t="s">
        <v>2</v>
      </c>
      <c r="D1660">
        <v>1</v>
      </c>
      <c r="E1660" s="1" t="s">
        <v>123</v>
      </c>
      <c r="F1660">
        <v>1</v>
      </c>
      <c r="G1660" s="1" t="s">
        <v>376</v>
      </c>
      <c r="H1660" s="1" t="s">
        <v>28</v>
      </c>
      <c r="I1660">
        <v>2</v>
      </c>
    </row>
    <row r="1661" spans="1:9" x14ac:dyDescent="0.55000000000000004">
      <c r="A1661">
        <v>58</v>
      </c>
      <c r="B1661" s="1" t="s">
        <v>517</v>
      </c>
      <c r="C1661" s="1" t="s">
        <v>2</v>
      </c>
      <c r="D1661">
        <v>1</v>
      </c>
      <c r="E1661" s="1" t="s">
        <v>127</v>
      </c>
      <c r="F1661">
        <v>4</v>
      </c>
      <c r="G1661" s="1" t="s">
        <v>375</v>
      </c>
      <c r="H1661" s="1" t="s">
        <v>28</v>
      </c>
      <c r="I1661">
        <v>2</v>
      </c>
    </row>
    <row r="1662" spans="1:9" x14ac:dyDescent="0.55000000000000004">
      <c r="A1662">
        <v>58</v>
      </c>
      <c r="B1662" s="1" t="s">
        <v>517</v>
      </c>
      <c r="C1662" s="1" t="s">
        <v>2</v>
      </c>
      <c r="D1662">
        <v>1</v>
      </c>
      <c r="E1662" s="1" t="s">
        <v>131</v>
      </c>
      <c r="F1662">
        <v>1</v>
      </c>
      <c r="G1662" s="1" t="s">
        <v>375</v>
      </c>
      <c r="H1662" s="1" t="s">
        <v>29</v>
      </c>
      <c r="I1662">
        <v>2</v>
      </c>
    </row>
    <row r="1663" spans="1:9" x14ac:dyDescent="0.55000000000000004">
      <c r="A1663">
        <v>58</v>
      </c>
      <c r="B1663" s="1" t="s">
        <v>517</v>
      </c>
      <c r="C1663" s="1" t="s">
        <v>2</v>
      </c>
      <c r="D1663">
        <v>1</v>
      </c>
      <c r="E1663" s="1" t="s">
        <v>135</v>
      </c>
      <c r="F1663">
        <v>1</v>
      </c>
      <c r="G1663" s="1" t="s">
        <v>375</v>
      </c>
      <c r="H1663" s="1" t="s">
        <v>28</v>
      </c>
      <c r="I1663">
        <v>2</v>
      </c>
    </row>
    <row r="1664" spans="1:9" x14ac:dyDescent="0.55000000000000004">
      <c r="A1664">
        <v>58</v>
      </c>
      <c r="B1664" s="1" t="s">
        <v>517</v>
      </c>
      <c r="C1664" s="1" t="s">
        <v>2</v>
      </c>
      <c r="D1664">
        <v>1</v>
      </c>
      <c r="E1664" s="1" t="s">
        <v>139</v>
      </c>
      <c r="F1664">
        <v>1</v>
      </c>
      <c r="G1664" s="1" t="s">
        <v>376</v>
      </c>
      <c r="H1664" s="1" t="s">
        <v>28</v>
      </c>
      <c r="I1664">
        <v>2</v>
      </c>
    </row>
    <row r="1665" spans="1:9" x14ac:dyDescent="0.55000000000000004">
      <c r="A1665">
        <v>58</v>
      </c>
      <c r="B1665" s="1" t="s">
        <v>517</v>
      </c>
      <c r="C1665" s="1" t="s">
        <v>2</v>
      </c>
      <c r="D1665">
        <v>1</v>
      </c>
      <c r="E1665" s="1" t="s">
        <v>141</v>
      </c>
      <c r="F1665">
        <v>1</v>
      </c>
      <c r="G1665" s="1" t="s">
        <v>376</v>
      </c>
      <c r="H1665" s="1" t="s">
        <v>29</v>
      </c>
      <c r="I1665">
        <v>2</v>
      </c>
    </row>
    <row r="1666" spans="1:9" x14ac:dyDescent="0.55000000000000004">
      <c r="A1666">
        <v>58</v>
      </c>
      <c r="B1666" s="1" t="s">
        <v>517</v>
      </c>
      <c r="C1666" s="1" t="s">
        <v>2</v>
      </c>
      <c r="D1666">
        <v>1</v>
      </c>
      <c r="E1666" s="1" t="s">
        <v>145</v>
      </c>
      <c r="F1666">
        <v>1</v>
      </c>
      <c r="G1666" s="1" t="s">
        <v>376</v>
      </c>
      <c r="H1666" s="1" t="s">
        <v>28</v>
      </c>
      <c r="I1666">
        <v>2</v>
      </c>
    </row>
    <row r="1667" spans="1:9" x14ac:dyDescent="0.55000000000000004">
      <c r="A1667">
        <v>58</v>
      </c>
      <c r="B1667" s="1" t="s">
        <v>517</v>
      </c>
      <c r="C1667" s="1" t="s">
        <v>2</v>
      </c>
      <c r="D1667">
        <v>1</v>
      </c>
      <c r="E1667" s="1" t="s">
        <v>147</v>
      </c>
      <c r="F1667">
        <v>1</v>
      </c>
      <c r="G1667" s="1" t="s">
        <v>376</v>
      </c>
      <c r="H1667" s="1" t="s">
        <v>28</v>
      </c>
      <c r="I1667">
        <v>2</v>
      </c>
    </row>
    <row r="1668" spans="1:9" x14ac:dyDescent="0.55000000000000004">
      <c r="A1668">
        <v>58</v>
      </c>
      <c r="B1668" s="1" t="s">
        <v>517</v>
      </c>
      <c r="C1668" s="1" t="s">
        <v>2</v>
      </c>
      <c r="D1668">
        <v>1</v>
      </c>
      <c r="E1668" s="1" t="s">
        <v>214</v>
      </c>
      <c r="F1668">
        <v>1</v>
      </c>
      <c r="G1668" s="1" t="s">
        <v>377</v>
      </c>
      <c r="H1668" s="1" t="s">
        <v>29</v>
      </c>
      <c r="I1668">
        <v>2</v>
      </c>
    </row>
    <row r="1669" spans="1:9" x14ac:dyDescent="0.55000000000000004">
      <c r="A1669">
        <v>58</v>
      </c>
      <c r="B1669" s="1" t="s">
        <v>517</v>
      </c>
      <c r="C1669" s="1" t="s">
        <v>2</v>
      </c>
      <c r="D1669">
        <v>1</v>
      </c>
      <c r="E1669" s="1" t="s">
        <v>217</v>
      </c>
      <c r="F1669">
        <v>1</v>
      </c>
      <c r="G1669" s="1" t="s">
        <v>377</v>
      </c>
      <c r="H1669" s="1" t="s">
        <v>29</v>
      </c>
      <c r="I1669">
        <v>2</v>
      </c>
    </row>
    <row r="1670" spans="1:9" x14ac:dyDescent="0.55000000000000004">
      <c r="A1670">
        <v>58</v>
      </c>
      <c r="B1670" s="1" t="s">
        <v>517</v>
      </c>
      <c r="C1670" s="1" t="s">
        <v>2</v>
      </c>
      <c r="D1670">
        <v>1</v>
      </c>
      <c r="E1670" s="1" t="s">
        <v>220</v>
      </c>
      <c r="F1670">
        <v>1</v>
      </c>
      <c r="G1670" s="1" t="s">
        <v>377</v>
      </c>
      <c r="H1670" s="1" t="s">
        <v>29</v>
      </c>
      <c r="I1670">
        <v>2</v>
      </c>
    </row>
    <row r="1671" spans="1:9" x14ac:dyDescent="0.55000000000000004">
      <c r="A1671">
        <v>58</v>
      </c>
      <c r="B1671" s="1" t="s">
        <v>517</v>
      </c>
      <c r="C1671" s="1" t="s">
        <v>2</v>
      </c>
      <c r="D1671">
        <v>1</v>
      </c>
      <c r="E1671" s="1" t="s">
        <v>223</v>
      </c>
      <c r="F1671">
        <v>1</v>
      </c>
      <c r="G1671" s="1" t="s">
        <v>376</v>
      </c>
      <c r="H1671" s="1" t="s">
        <v>29</v>
      </c>
      <c r="I1671">
        <v>2</v>
      </c>
    </row>
    <row r="1672" spans="1:9" x14ac:dyDescent="0.55000000000000004">
      <c r="A1672">
        <v>58</v>
      </c>
      <c r="B1672" s="1" t="s">
        <v>517</v>
      </c>
      <c r="C1672" s="1" t="s">
        <v>2</v>
      </c>
      <c r="D1672">
        <v>1</v>
      </c>
      <c r="E1672" s="1" t="s">
        <v>226</v>
      </c>
      <c r="F1672">
        <v>1</v>
      </c>
      <c r="G1672" s="1" t="s">
        <v>377</v>
      </c>
      <c r="H1672" s="1" t="s">
        <v>28</v>
      </c>
      <c r="I1672">
        <v>2</v>
      </c>
    </row>
    <row r="1673" spans="1:9" x14ac:dyDescent="0.55000000000000004">
      <c r="A1673">
        <v>58</v>
      </c>
      <c r="B1673" s="1" t="s">
        <v>517</v>
      </c>
      <c r="C1673" s="1" t="s">
        <v>2</v>
      </c>
      <c r="D1673">
        <v>1</v>
      </c>
      <c r="E1673" s="1" t="s">
        <v>229</v>
      </c>
      <c r="F1673">
        <v>7</v>
      </c>
      <c r="G1673" s="1" t="s">
        <v>376</v>
      </c>
      <c r="H1673" s="1" t="s">
        <v>28</v>
      </c>
      <c r="I1673">
        <v>2</v>
      </c>
    </row>
    <row r="1674" spans="1:9" x14ac:dyDescent="0.55000000000000004">
      <c r="A1674">
        <v>58</v>
      </c>
      <c r="B1674" s="1" t="s">
        <v>517</v>
      </c>
      <c r="C1674" s="1" t="s">
        <v>2</v>
      </c>
      <c r="D1674">
        <v>1</v>
      </c>
      <c r="E1674" s="1" t="s">
        <v>231</v>
      </c>
      <c r="F1674">
        <v>1</v>
      </c>
      <c r="G1674" s="1" t="s">
        <v>375</v>
      </c>
      <c r="H1674" s="1" t="s">
        <v>29</v>
      </c>
      <c r="I1674">
        <v>2</v>
      </c>
    </row>
    <row r="1675" spans="1:9" x14ac:dyDescent="0.55000000000000004">
      <c r="A1675">
        <v>58</v>
      </c>
      <c r="B1675" s="1" t="s">
        <v>517</v>
      </c>
      <c r="C1675" s="1" t="s">
        <v>2</v>
      </c>
      <c r="D1675">
        <v>1</v>
      </c>
      <c r="E1675" s="1" t="s">
        <v>286</v>
      </c>
      <c r="F1675">
        <v>1</v>
      </c>
      <c r="G1675" s="1" t="s">
        <v>375</v>
      </c>
      <c r="H1675" s="1" t="s">
        <v>28</v>
      </c>
      <c r="I1675">
        <v>2</v>
      </c>
    </row>
    <row r="1676" spans="1:9" x14ac:dyDescent="0.55000000000000004">
      <c r="A1676">
        <v>58</v>
      </c>
      <c r="B1676" s="1" t="s">
        <v>517</v>
      </c>
      <c r="C1676" s="1" t="s">
        <v>2</v>
      </c>
      <c r="D1676">
        <v>1</v>
      </c>
      <c r="E1676" s="1" t="s">
        <v>290</v>
      </c>
      <c r="F1676">
        <v>6</v>
      </c>
      <c r="G1676" s="1" t="s">
        <v>375</v>
      </c>
      <c r="H1676" s="1" t="s">
        <v>28</v>
      </c>
      <c r="I1676">
        <v>2</v>
      </c>
    </row>
    <row r="1677" spans="1:9" x14ac:dyDescent="0.55000000000000004">
      <c r="A1677">
        <v>58</v>
      </c>
      <c r="B1677" s="1" t="s">
        <v>517</v>
      </c>
      <c r="C1677" s="1" t="s">
        <v>2</v>
      </c>
      <c r="D1677">
        <v>1</v>
      </c>
      <c r="E1677" s="1" t="s">
        <v>294</v>
      </c>
      <c r="F1677">
        <v>1</v>
      </c>
      <c r="G1677" s="1" t="s">
        <v>376</v>
      </c>
      <c r="H1677" s="1" t="s">
        <v>28</v>
      </c>
      <c r="I1677">
        <v>2</v>
      </c>
    </row>
    <row r="1678" spans="1:9" x14ac:dyDescent="0.55000000000000004">
      <c r="A1678">
        <v>58</v>
      </c>
      <c r="B1678" s="1" t="s">
        <v>517</v>
      </c>
      <c r="C1678" s="1" t="s">
        <v>2</v>
      </c>
      <c r="D1678">
        <v>1</v>
      </c>
      <c r="E1678" s="1" t="s">
        <v>295</v>
      </c>
      <c r="F1678">
        <v>1</v>
      </c>
      <c r="G1678" s="1" t="s">
        <v>376</v>
      </c>
      <c r="H1678" s="1" t="s">
        <v>28</v>
      </c>
      <c r="I1678">
        <v>2</v>
      </c>
    </row>
    <row r="1679" spans="1:9" x14ac:dyDescent="0.55000000000000004">
      <c r="A1679">
        <v>58</v>
      </c>
      <c r="B1679" s="1" t="s">
        <v>517</v>
      </c>
      <c r="C1679" s="1" t="s">
        <v>2</v>
      </c>
      <c r="D1679">
        <v>1</v>
      </c>
      <c r="E1679" s="1" t="s">
        <v>317</v>
      </c>
      <c r="F1679">
        <v>1</v>
      </c>
      <c r="G1679" s="1" t="s">
        <v>377</v>
      </c>
      <c r="H1679" s="1" t="s">
        <v>29</v>
      </c>
      <c r="I1679">
        <v>2</v>
      </c>
    </row>
    <row r="1680" spans="1:9" x14ac:dyDescent="0.55000000000000004">
      <c r="A1680">
        <v>58</v>
      </c>
      <c r="B1680" s="1" t="s">
        <v>517</v>
      </c>
      <c r="C1680" s="1" t="s">
        <v>2</v>
      </c>
      <c r="D1680">
        <v>1</v>
      </c>
      <c r="E1680" s="1" t="s">
        <v>320</v>
      </c>
      <c r="F1680">
        <v>1</v>
      </c>
      <c r="G1680" s="1" t="s">
        <v>377</v>
      </c>
      <c r="H1680" s="1" t="s">
        <v>28</v>
      </c>
      <c r="I1680">
        <v>2</v>
      </c>
    </row>
    <row r="1681" spans="1:9" x14ac:dyDescent="0.55000000000000004">
      <c r="A1681">
        <v>58</v>
      </c>
      <c r="B1681" s="1" t="s">
        <v>517</v>
      </c>
      <c r="C1681" s="1" t="s">
        <v>2</v>
      </c>
      <c r="D1681">
        <v>1</v>
      </c>
      <c r="E1681" s="1" t="s">
        <v>323</v>
      </c>
      <c r="F1681">
        <v>7</v>
      </c>
      <c r="G1681" s="1" t="s">
        <v>376</v>
      </c>
      <c r="H1681" s="1" t="s">
        <v>29</v>
      </c>
      <c r="I1681">
        <v>2</v>
      </c>
    </row>
    <row r="1682" spans="1:9" x14ac:dyDescent="0.55000000000000004">
      <c r="A1682">
        <v>58</v>
      </c>
      <c r="B1682" s="1" t="s">
        <v>517</v>
      </c>
      <c r="C1682" s="1" t="s">
        <v>2</v>
      </c>
      <c r="D1682">
        <v>1</v>
      </c>
      <c r="E1682" s="1" t="s">
        <v>327</v>
      </c>
      <c r="F1682">
        <v>1</v>
      </c>
      <c r="G1682" s="1" t="s">
        <v>376</v>
      </c>
      <c r="H1682" s="1" t="s">
        <v>29</v>
      </c>
      <c r="I1682">
        <v>2</v>
      </c>
    </row>
    <row r="1683" spans="1:9" x14ac:dyDescent="0.55000000000000004">
      <c r="A1683">
        <v>58</v>
      </c>
      <c r="B1683" s="1" t="s">
        <v>517</v>
      </c>
      <c r="C1683" s="1" t="s">
        <v>2</v>
      </c>
      <c r="D1683">
        <v>1</v>
      </c>
      <c r="E1683" s="1" t="s">
        <v>331</v>
      </c>
      <c r="F1683">
        <v>1</v>
      </c>
      <c r="G1683" s="1" t="s">
        <v>376</v>
      </c>
      <c r="H1683" s="1" t="s">
        <v>29</v>
      </c>
      <c r="I1683">
        <v>2</v>
      </c>
    </row>
    <row r="1684" spans="1:9" x14ac:dyDescent="0.55000000000000004">
      <c r="A1684">
        <v>59</v>
      </c>
      <c r="B1684" s="1" t="s">
        <v>518</v>
      </c>
      <c r="C1684" s="1" t="s">
        <v>2</v>
      </c>
      <c r="D1684">
        <v>1</v>
      </c>
      <c r="E1684" s="1" t="s">
        <v>105</v>
      </c>
      <c r="F1684">
        <v>1</v>
      </c>
      <c r="G1684" s="1" t="s">
        <v>377</v>
      </c>
      <c r="H1684" s="1" t="s">
        <v>29</v>
      </c>
      <c r="I1684">
        <v>2</v>
      </c>
    </row>
    <row r="1685" spans="1:9" x14ac:dyDescent="0.55000000000000004">
      <c r="A1685">
        <v>59</v>
      </c>
      <c r="B1685" s="1" t="s">
        <v>518</v>
      </c>
      <c r="C1685" s="1" t="s">
        <v>2</v>
      </c>
      <c r="D1685">
        <v>1</v>
      </c>
      <c r="E1685" s="1" t="s">
        <v>108</v>
      </c>
      <c r="F1685">
        <v>5</v>
      </c>
      <c r="G1685" s="1" t="s">
        <v>377</v>
      </c>
      <c r="H1685" s="1" t="s">
        <v>29</v>
      </c>
      <c r="I1685">
        <v>2</v>
      </c>
    </row>
    <row r="1686" spans="1:9" x14ac:dyDescent="0.55000000000000004">
      <c r="A1686">
        <v>59</v>
      </c>
      <c r="B1686" s="1" t="s">
        <v>518</v>
      </c>
      <c r="C1686" s="1" t="s">
        <v>2</v>
      </c>
      <c r="D1686">
        <v>1</v>
      </c>
      <c r="E1686" s="1" t="s">
        <v>112</v>
      </c>
      <c r="F1686">
        <v>1</v>
      </c>
      <c r="G1686" s="1" t="s">
        <v>377</v>
      </c>
      <c r="H1686" s="1" t="s">
        <v>29</v>
      </c>
      <c r="I1686">
        <v>2</v>
      </c>
    </row>
    <row r="1687" spans="1:9" x14ac:dyDescent="0.55000000000000004">
      <c r="A1687">
        <v>59</v>
      </c>
      <c r="B1687" s="1" t="s">
        <v>518</v>
      </c>
      <c r="C1687" s="1" t="s">
        <v>2</v>
      </c>
      <c r="D1687">
        <v>1</v>
      </c>
      <c r="E1687" s="1" t="s">
        <v>116</v>
      </c>
      <c r="F1687">
        <v>1</v>
      </c>
      <c r="G1687" s="1" t="s">
        <v>377</v>
      </c>
      <c r="H1687" s="1" t="s">
        <v>29</v>
      </c>
      <c r="I1687">
        <v>2</v>
      </c>
    </row>
    <row r="1688" spans="1:9" x14ac:dyDescent="0.55000000000000004">
      <c r="A1688">
        <v>59</v>
      </c>
      <c r="B1688" s="1" t="s">
        <v>518</v>
      </c>
      <c r="C1688" s="1" t="s">
        <v>2</v>
      </c>
      <c r="D1688">
        <v>1</v>
      </c>
      <c r="E1688" s="1" t="s">
        <v>120</v>
      </c>
      <c r="F1688">
        <v>1</v>
      </c>
      <c r="G1688" s="1" t="s">
        <v>377</v>
      </c>
      <c r="H1688" s="1" t="s">
        <v>28</v>
      </c>
      <c r="I1688">
        <v>2</v>
      </c>
    </row>
    <row r="1689" spans="1:9" x14ac:dyDescent="0.55000000000000004">
      <c r="A1689">
        <v>59</v>
      </c>
      <c r="B1689" s="1" t="s">
        <v>518</v>
      </c>
      <c r="C1689" s="1" t="s">
        <v>2</v>
      </c>
      <c r="D1689">
        <v>1</v>
      </c>
      <c r="E1689" s="1" t="s">
        <v>123</v>
      </c>
      <c r="F1689">
        <v>3</v>
      </c>
      <c r="G1689" s="1" t="s">
        <v>376</v>
      </c>
      <c r="H1689" s="1" t="s">
        <v>28</v>
      </c>
      <c r="I1689">
        <v>2</v>
      </c>
    </row>
    <row r="1690" spans="1:9" x14ac:dyDescent="0.55000000000000004">
      <c r="A1690">
        <v>59</v>
      </c>
      <c r="B1690" s="1" t="s">
        <v>518</v>
      </c>
      <c r="C1690" s="1" t="s">
        <v>2</v>
      </c>
      <c r="D1690">
        <v>1</v>
      </c>
      <c r="E1690" s="1" t="s">
        <v>127</v>
      </c>
      <c r="F1690">
        <v>3</v>
      </c>
      <c r="G1690" s="1" t="s">
        <v>375</v>
      </c>
      <c r="H1690" s="1" t="s">
        <v>28</v>
      </c>
      <c r="I1690">
        <v>2</v>
      </c>
    </row>
    <row r="1691" spans="1:9" x14ac:dyDescent="0.55000000000000004">
      <c r="A1691">
        <v>59</v>
      </c>
      <c r="B1691" s="1" t="s">
        <v>518</v>
      </c>
      <c r="C1691" s="1" t="s">
        <v>2</v>
      </c>
      <c r="D1691">
        <v>1</v>
      </c>
      <c r="E1691" s="1" t="s">
        <v>131</v>
      </c>
      <c r="F1691">
        <v>1</v>
      </c>
      <c r="G1691" s="1" t="s">
        <v>375</v>
      </c>
      <c r="H1691" s="1" t="s">
        <v>29</v>
      </c>
      <c r="I1691">
        <v>2</v>
      </c>
    </row>
    <row r="1692" spans="1:9" x14ac:dyDescent="0.55000000000000004">
      <c r="A1692">
        <v>59</v>
      </c>
      <c r="B1692" s="1" t="s">
        <v>518</v>
      </c>
      <c r="C1692" s="1" t="s">
        <v>2</v>
      </c>
      <c r="D1692">
        <v>1</v>
      </c>
      <c r="E1692" s="1" t="s">
        <v>135</v>
      </c>
      <c r="F1692">
        <v>3</v>
      </c>
      <c r="G1692" s="1" t="s">
        <v>375</v>
      </c>
      <c r="H1692" s="1" t="s">
        <v>28</v>
      </c>
      <c r="I1692">
        <v>2</v>
      </c>
    </row>
    <row r="1693" spans="1:9" x14ac:dyDescent="0.55000000000000004">
      <c r="A1693">
        <v>59</v>
      </c>
      <c r="B1693" s="1" t="s">
        <v>518</v>
      </c>
      <c r="C1693" s="1" t="s">
        <v>2</v>
      </c>
      <c r="D1693">
        <v>1</v>
      </c>
      <c r="E1693" s="1" t="s">
        <v>139</v>
      </c>
      <c r="F1693">
        <v>1</v>
      </c>
      <c r="G1693" s="1" t="s">
        <v>376</v>
      </c>
      <c r="H1693" s="1" t="s">
        <v>28</v>
      </c>
      <c r="I1693">
        <v>2</v>
      </c>
    </row>
    <row r="1694" spans="1:9" x14ac:dyDescent="0.55000000000000004">
      <c r="A1694">
        <v>59</v>
      </c>
      <c r="B1694" s="1" t="s">
        <v>518</v>
      </c>
      <c r="C1694" s="1" t="s">
        <v>2</v>
      </c>
      <c r="D1694">
        <v>1</v>
      </c>
      <c r="E1694" s="1" t="s">
        <v>141</v>
      </c>
      <c r="F1694">
        <v>1</v>
      </c>
      <c r="G1694" s="1" t="s">
        <v>376</v>
      </c>
      <c r="H1694" s="1" t="s">
        <v>29</v>
      </c>
      <c r="I1694">
        <v>2</v>
      </c>
    </row>
    <row r="1695" spans="1:9" x14ac:dyDescent="0.55000000000000004">
      <c r="A1695">
        <v>59</v>
      </c>
      <c r="B1695" s="1" t="s">
        <v>518</v>
      </c>
      <c r="C1695" s="1" t="s">
        <v>2</v>
      </c>
      <c r="D1695">
        <v>1</v>
      </c>
      <c r="E1695" s="1" t="s">
        <v>145</v>
      </c>
      <c r="F1695">
        <v>1</v>
      </c>
      <c r="G1695" s="1" t="s">
        <v>376</v>
      </c>
      <c r="H1695" s="1" t="s">
        <v>28</v>
      </c>
      <c r="I1695">
        <v>2</v>
      </c>
    </row>
    <row r="1696" spans="1:9" x14ac:dyDescent="0.55000000000000004">
      <c r="A1696">
        <v>59</v>
      </c>
      <c r="B1696" s="1" t="s">
        <v>518</v>
      </c>
      <c r="C1696" s="1" t="s">
        <v>2</v>
      </c>
      <c r="D1696">
        <v>1</v>
      </c>
      <c r="E1696" s="1" t="s">
        <v>147</v>
      </c>
      <c r="F1696">
        <v>1</v>
      </c>
      <c r="G1696" s="1" t="s">
        <v>376</v>
      </c>
      <c r="H1696" s="1" t="s">
        <v>28</v>
      </c>
      <c r="I1696">
        <v>2</v>
      </c>
    </row>
    <row r="1697" spans="1:9" x14ac:dyDescent="0.55000000000000004">
      <c r="A1697">
        <v>59</v>
      </c>
      <c r="B1697" s="1" t="s">
        <v>518</v>
      </c>
      <c r="C1697" s="1" t="s">
        <v>2</v>
      </c>
      <c r="D1697">
        <v>1</v>
      </c>
      <c r="E1697" s="1" t="s">
        <v>214</v>
      </c>
      <c r="F1697">
        <v>1</v>
      </c>
      <c r="G1697" s="1" t="s">
        <v>377</v>
      </c>
      <c r="H1697" s="1" t="s">
        <v>29</v>
      </c>
      <c r="I1697">
        <v>2</v>
      </c>
    </row>
    <row r="1698" spans="1:9" x14ac:dyDescent="0.55000000000000004">
      <c r="A1698">
        <v>59</v>
      </c>
      <c r="B1698" s="1" t="s">
        <v>518</v>
      </c>
      <c r="C1698" s="1" t="s">
        <v>2</v>
      </c>
      <c r="D1698">
        <v>1</v>
      </c>
      <c r="E1698" s="1" t="s">
        <v>217</v>
      </c>
      <c r="F1698">
        <v>1</v>
      </c>
      <c r="G1698" s="1" t="s">
        <v>377</v>
      </c>
      <c r="H1698" s="1" t="s">
        <v>29</v>
      </c>
      <c r="I1698">
        <v>2</v>
      </c>
    </row>
    <row r="1699" spans="1:9" x14ac:dyDescent="0.55000000000000004">
      <c r="A1699">
        <v>59</v>
      </c>
      <c r="B1699" s="1" t="s">
        <v>518</v>
      </c>
      <c r="C1699" s="1" t="s">
        <v>2</v>
      </c>
      <c r="D1699">
        <v>1</v>
      </c>
      <c r="E1699" s="1" t="s">
        <v>220</v>
      </c>
      <c r="F1699">
        <v>1</v>
      </c>
      <c r="G1699" s="1" t="s">
        <v>377</v>
      </c>
      <c r="H1699" s="1" t="s">
        <v>29</v>
      </c>
      <c r="I1699">
        <v>2</v>
      </c>
    </row>
    <row r="1700" spans="1:9" x14ac:dyDescent="0.55000000000000004">
      <c r="A1700">
        <v>59</v>
      </c>
      <c r="B1700" s="1" t="s">
        <v>518</v>
      </c>
      <c r="C1700" s="1" t="s">
        <v>2</v>
      </c>
      <c r="D1700">
        <v>1</v>
      </c>
      <c r="E1700" s="1" t="s">
        <v>223</v>
      </c>
      <c r="F1700">
        <v>1</v>
      </c>
      <c r="G1700" s="1" t="s">
        <v>376</v>
      </c>
      <c r="H1700" s="1" t="s">
        <v>29</v>
      </c>
      <c r="I1700">
        <v>2</v>
      </c>
    </row>
    <row r="1701" spans="1:9" x14ac:dyDescent="0.55000000000000004">
      <c r="A1701">
        <v>59</v>
      </c>
      <c r="B1701" s="1" t="s">
        <v>518</v>
      </c>
      <c r="C1701" s="1" t="s">
        <v>2</v>
      </c>
      <c r="D1701">
        <v>1</v>
      </c>
      <c r="E1701" s="1" t="s">
        <v>226</v>
      </c>
      <c r="F1701">
        <v>1</v>
      </c>
      <c r="G1701" s="1" t="s">
        <v>377</v>
      </c>
      <c r="H1701" s="1" t="s">
        <v>28</v>
      </c>
      <c r="I1701">
        <v>2</v>
      </c>
    </row>
    <row r="1702" spans="1:9" x14ac:dyDescent="0.55000000000000004">
      <c r="A1702">
        <v>59</v>
      </c>
      <c r="B1702" s="1" t="s">
        <v>518</v>
      </c>
      <c r="C1702" s="1" t="s">
        <v>2</v>
      </c>
      <c r="D1702">
        <v>1</v>
      </c>
      <c r="E1702" s="1" t="s">
        <v>229</v>
      </c>
      <c r="F1702">
        <v>1</v>
      </c>
      <c r="G1702" s="1" t="s">
        <v>376</v>
      </c>
      <c r="H1702" s="1" t="s">
        <v>28</v>
      </c>
      <c r="I1702">
        <v>2</v>
      </c>
    </row>
    <row r="1703" spans="1:9" x14ac:dyDescent="0.55000000000000004">
      <c r="A1703">
        <v>59</v>
      </c>
      <c r="B1703" s="1" t="s">
        <v>518</v>
      </c>
      <c r="C1703" s="1" t="s">
        <v>2</v>
      </c>
      <c r="D1703">
        <v>1</v>
      </c>
      <c r="E1703" s="1" t="s">
        <v>231</v>
      </c>
      <c r="F1703">
        <v>1</v>
      </c>
      <c r="G1703" s="1" t="s">
        <v>375</v>
      </c>
      <c r="H1703" s="1" t="s">
        <v>29</v>
      </c>
      <c r="I1703">
        <v>2</v>
      </c>
    </row>
    <row r="1704" spans="1:9" x14ac:dyDescent="0.55000000000000004">
      <c r="A1704">
        <v>59</v>
      </c>
      <c r="B1704" s="1" t="s">
        <v>518</v>
      </c>
      <c r="C1704" s="1" t="s">
        <v>2</v>
      </c>
      <c r="D1704">
        <v>1</v>
      </c>
      <c r="E1704" s="1" t="s">
        <v>286</v>
      </c>
      <c r="F1704">
        <v>1</v>
      </c>
      <c r="G1704" s="1" t="s">
        <v>375</v>
      </c>
      <c r="H1704" s="1" t="s">
        <v>28</v>
      </c>
      <c r="I1704">
        <v>2</v>
      </c>
    </row>
    <row r="1705" spans="1:9" x14ac:dyDescent="0.55000000000000004">
      <c r="A1705">
        <v>59</v>
      </c>
      <c r="B1705" s="1" t="s">
        <v>518</v>
      </c>
      <c r="C1705" s="1" t="s">
        <v>2</v>
      </c>
      <c r="D1705">
        <v>1</v>
      </c>
      <c r="E1705" s="1" t="s">
        <v>290</v>
      </c>
      <c r="F1705">
        <v>1</v>
      </c>
      <c r="G1705" s="1" t="s">
        <v>375</v>
      </c>
      <c r="H1705" s="1" t="s">
        <v>28</v>
      </c>
      <c r="I1705">
        <v>2</v>
      </c>
    </row>
    <row r="1706" spans="1:9" x14ac:dyDescent="0.55000000000000004">
      <c r="A1706">
        <v>59</v>
      </c>
      <c r="B1706" s="1" t="s">
        <v>518</v>
      </c>
      <c r="C1706" s="1" t="s">
        <v>2</v>
      </c>
      <c r="D1706">
        <v>1</v>
      </c>
      <c r="E1706" s="1" t="s">
        <v>294</v>
      </c>
      <c r="F1706">
        <v>1</v>
      </c>
      <c r="G1706" s="1" t="s">
        <v>376</v>
      </c>
      <c r="H1706" s="1" t="s">
        <v>28</v>
      </c>
      <c r="I1706">
        <v>2</v>
      </c>
    </row>
    <row r="1707" spans="1:9" x14ac:dyDescent="0.55000000000000004">
      <c r="A1707">
        <v>59</v>
      </c>
      <c r="B1707" s="1" t="s">
        <v>518</v>
      </c>
      <c r="C1707" s="1" t="s">
        <v>2</v>
      </c>
      <c r="D1707">
        <v>1</v>
      </c>
      <c r="E1707" s="1" t="s">
        <v>295</v>
      </c>
      <c r="F1707">
        <v>1</v>
      </c>
      <c r="G1707" s="1" t="s">
        <v>376</v>
      </c>
      <c r="H1707" s="1" t="s">
        <v>28</v>
      </c>
      <c r="I1707">
        <v>2</v>
      </c>
    </row>
    <row r="1708" spans="1:9" x14ac:dyDescent="0.55000000000000004">
      <c r="A1708">
        <v>59</v>
      </c>
      <c r="B1708" s="1" t="s">
        <v>518</v>
      </c>
      <c r="C1708" s="1" t="s">
        <v>2</v>
      </c>
      <c r="D1708">
        <v>1</v>
      </c>
      <c r="E1708" s="1" t="s">
        <v>317</v>
      </c>
      <c r="F1708">
        <v>1</v>
      </c>
      <c r="G1708" s="1" t="s">
        <v>377</v>
      </c>
      <c r="H1708" s="1" t="s">
        <v>29</v>
      </c>
      <c r="I1708">
        <v>2</v>
      </c>
    </row>
    <row r="1709" spans="1:9" x14ac:dyDescent="0.55000000000000004">
      <c r="A1709">
        <v>59</v>
      </c>
      <c r="B1709" s="1" t="s">
        <v>518</v>
      </c>
      <c r="C1709" s="1" t="s">
        <v>2</v>
      </c>
      <c r="D1709">
        <v>1</v>
      </c>
      <c r="E1709" s="1" t="s">
        <v>320</v>
      </c>
      <c r="F1709">
        <v>1</v>
      </c>
      <c r="G1709" s="1" t="s">
        <v>377</v>
      </c>
      <c r="H1709" s="1" t="s">
        <v>28</v>
      </c>
      <c r="I1709">
        <v>2</v>
      </c>
    </row>
    <row r="1710" spans="1:9" x14ac:dyDescent="0.55000000000000004">
      <c r="A1710">
        <v>59</v>
      </c>
      <c r="B1710" s="1" t="s">
        <v>518</v>
      </c>
      <c r="C1710" s="1" t="s">
        <v>2</v>
      </c>
      <c r="D1710">
        <v>1</v>
      </c>
      <c r="E1710" s="1" t="s">
        <v>323</v>
      </c>
      <c r="F1710">
        <v>1</v>
      </c>
      <c r="G1710" s="1" t="s">
        <v>376</v>
      </c>
      <c r="H1710" s="1" t="s">
        <v>29</v>
      </c>
      <c r="I1710">
        <v>2</v>
      </c>
    </row>
    <row r="1711" spans="1:9" x14ac:dyDescent="0.55000000000000004">
      <c r="A1711">
        <v>59</v>
      </c>
      <c r="B1711" s="1" t="s">
        <v>518</v>
      </c>
      <c r="C1711" s="1" t="s">
        <v>2</v>
      </c>
      <c r="D1711">
        <v>1</v>
      </c>
      <c r="E1711" s="1" t="s">
        <v>327</v>
      </c>
      <c r="F1711">
        <v>1</v>
      </c>
      <c r="G1711" s="1" t="s">
        <v>376</v>
      </c>
      <c r="H1711" s="1" t="s">
        <v>29</v>
      </c>
      <c r="I1711">
        <v>2</v>
      </c>
    </row>
    <row r="1712" spans="1:9" x14ac:dyDescent="0.55000000000000004">
      <c r="A1712">
        <v>59</v>
      </c>
      <c r="B1712" s="1" t="s">
        <v>518</v>
      </c>
      <c r="C1712" s="1" t="s">
        <v>2</v>
      </c>
      <c r="D1712">
        <v>1</v>
      </c>
      <c r="E1712" s="1" t="s">
        <v>331</v>
      </c>
      <c r="F1712">
        <v>1</v>
      </c>
      <c r="G1712" s="1" t="s">
        <v>376</v>
      </c>
      <c r="H1712" s="1" t="s">
        <v>29</v>
      </c>
      <c r="I1712">
        <v>2</v>
      </c>
    </row>
    <row r="1713" spans="1:9" x14ac:dyDescent="0.55000000000000004">
      <c r="A1713">
        <v>60</v>
      </c>
      <c r="B1713" s="1" t="s">
        <v>519</v>
      </c>
      <c r="C1713" s="1" t="s">
        <v>2</v>
      </c>
      <c r="D1713">
        <v>1</v>
      </c>
      <c r="E1713" s="1" t="s">
        <v>105</v>
      </c>
      <c r="F1713">
        <v>1</v>
      </c>
      <c r="G1713" s="1" t="s">
        <v>377</v>
      </c>
      <c r="H1713" s="1" t="s">
        <v>29</v>
      </c>
      <c r="I1713">
        <v>2</v>
      </c>
    </row>
    <row r="1714" spans="1:9" x14ac:dyDescent="0.55000000000000004">
      <c r="A1714">
        <v>60</v>
      </c>
      <c r="B1714" s="1" t="s">
        <v>519</v>
      </c>
      <c r="C1714" s="1" t="s">
        <v>2</v>
      </c>
      <c r="D1714">
        <v>1</v>
      </c>
      <c r="E1714" s="1" t="s">
        <v>108</v>
      </c>
      <c r="F1714">
        <v>5</v>
      </c>
      <c r="G1714" s="1" t="s">
        <v>377</v>
      </c>
      <c r="H1714" s="1" t="s">
        <v>29</v>
      </c>
      <c r="I1714">
        <v>2</v>
      </c>
    </row>
    <row r="1715" spans="1:9" x14ac:dyDescent="0.55000000000000004">
      <c r="A1715">
        <v>60</v>
      </c>
      <c r="B1715" s="1" t="s">
        <v>519</v>
      </c>
      <c r="C1715" s="1" t="s">
        <v>2</v>
      </c>
      <c r="D1715">
        <v>1</v>
      </c>
      <c r="E1715" s="1" t="s">
        <v>112</v>
      </c>
      <c r="F1715">
        <v>1</v>
      </c>
      <c r="G1715" s="1" t="s">
        <v>377</v>
      </c>
      <c r="H1715" s="1" t="s">
        <v>29</v>
      </c>
      <c r="I1715">
        <v>2</v>
      </c>
    </row>
    <row r="1716" spans="1:9" x14ac:dyDescent="0.55000000000000004">
      <c r="A1716">
        <v>60</v>
      </c>
      <c r="B1716" s="1" t="s">
        <v>519</v>
      </c>
      <c r="C1716" s="1" t="s">
        <v>2</v>
      </c>
      <c r="D1716">
        <v>1</v>
      </c>
      <c r="E1716" s="1" t="s">
        <v>116</v>
      </c>
      <c r="F1716">
        <v>1</v>
      </c>
      <c r="G1716" s="1" t="s">
        <v>377</v>
      </c>
      <c r="H1716" s="1" t="s">
        <v>29</v>
      </c>
      <c r="I1716">
        <v>2</v>
      </c>
    </row>
    <row r="1717" spans="1:9" x14ac:dyDescent="0.55000000000000004">
      <c r="A1717">
        <v>60</v>
      </c>
      <c r="B1717" s="1" t="s">
        <v>519</v>
      </c>
      <c r="C1717" s="1" t="s">
        <v>2</v>
      </c>
      <c r="D1717">
        <v>1</v>
      </c>
      <c r="E1717" s="1" t="s">
        <v>120</v>
      </c>
      <c r="F1717">
        <v>1</v>
      </c>
      <c r="G1717" s="1" t="s">
        <v>377</v>
      </c>
      <c r="H1717" s="1" t="s">
        <v>28</v>
      </c>
      <c r="I1717">
        <v>2</v>
      </c>
    </row>
    <row r="1718" spans="1:9" x14ac:dyDescent="0.55000000000000004">
      <c r="A1718">
        <v>60</v>
      </c>
      <c r="B1718" s="1" t="s">
        <v>519</v>
      </c>
      <c r="C1718" s="1" t="s">
        <v>2</v>
      </c>
      <c r="D1718">
        <v>1</v>
      </c>
      <c r="E1718" s="1" t="s">
        <v>123</v>
      </c>
      <c r="F1718">
        <v>1</v>
      </c>
      <c r="G1718" s="1" t="s">
        <v>376</v>
      </c>
      <c r="H1718" s="1" t="s">
        <v>28</v>
      </c>
      <c r="I1718">
        <v>2</v>
      </c>
    </row>
    <row r="1719" spans="1:9" x14ac:dyDescent="0.55000000000000004">
      <c r="A1719">
        <v>60</v>
      </c>
      <c r="B1719" s="1" t="s">
        <v>519</v>
      </c>
      <c r="C1719" s="1" t="s">
        <v>2</v>
      </c>
      <c r="D1719">
        <v>1</v>
      </c>
      <c r="E1719" s="1" t="s">
        <v>127</v>
      </c>
      <c r="F1719">
        <v>3</v>
      </c>
      <c r="G1719" s="1" t="s">
        <v>375</v>
      </c>
      <c r="H1719" s="1" t="s">
        <v>28</v>
      </c>
      <c r="I1719">
        <v>2</v>
      </c>
    </row>
    <row r="1720" spans="1:9" x14ac:dyDescent="0.55000000000000004">
      <c r="A1720">
        <v>60</v>
      </c>
      <c r="B1720" s="1" t="s">
        <v>519</v>
      </c>
      <c r="C1720" s="1" t="s">
        <v>2</v>
      </c>
      <c r="D1720">
        <v>1</v>
      </c>
      <c r="E1720" s="1" t="s">
        <v>131</v>
      </c>
      <c r="F1720">
        <v>1</v>
      </c>
      <c r="G1720" s="1" t="s">
        <v>375</v>
      </c>
      <c r="H1720" s="1" t="s">
        <v>29</v>
      </c>
      <c r="I1720">
        <v>2</v>
      </c>
    </row>
    <row r="1721" spans="1:9" x14ac:dyDescent="0.55000000000000004">
      <c r="A1721">
        <v>60</v>
      </c>
      <c r="B1721" s="1" t="s">
        <v>519</v>
      </c>
      <c r="C1721" s="1" t="s">
        <v>2</v>
      </c>
      <c r="D1721">
        <v>1</v>
      </c>
      <c r="E1721" s="1" t="s">
        <v>135</v>
      </c>
      <c r="F1721">
        <v>1</v>
      </c>
      <c r="G1721" s="1" t="s">
        <v>375</v>
      </c>
      <c r="H1721" s="1" t="s">
        <v>28</v>
      </c>
      <c r="I1721">
        <v>2</v>
      </c>
    </row>
    <row r="1722" spans="1:9" x14ac:dyDescent="0.55000000000000004">
      <c r="A1722">
        <v>60</v>
      </c>
      <c r="B1722" s="1" t="s">
        <v>519</v>
      </c>
      <c r="C1722" s="1" t="s">
        <v>2</v>
      </c>
      <c r="D1722">
        <v>1</v>
      </c>
      <c r="E1722" s="1" t="s">
        <v>139</v>
      </c>
      <c r="F1722">
        <v>1</v>
      </c>
      <c r="G1722" s="1" t="s">
        <v>376</v>
      </c>
      <c r="H1722" s="1" t="s">
        <v>28</v>
      </c>
      <c r="I1722">
        <v>2</v>
      </c>
    </row>
    <row r="1723" spans="1:9" x14ac:dyDescent="0.55000000000000004">
      <c r="A1723">
        <v>60</v>
      </c>
      <c r="B1723" s="1" t="s">
        <v>519</v>
      </c>
      <c r="C1723" s="1" t="s">
        <v>2</v>
      </c>
      <c r="D1723">
        <v>1</v>
      </c>
      <c r="E1723" s="1" t="s">
        <v>141</v>
      </c>
      <c r="F1723">
        <v>1</v>
      </c>
      <c r="G1723" s="1" t="s">
        <v>376</v>
      </c>
      <c r="H1723" s="1" t="s">
        <v>29</v>
      </c>
      <c r="I1723">
        <v>2</v>
      </c>
    </row>
    <row r="1724" spans="1:9" x14ac:dyDescent="0.55000000000000004">
      <c r="A1724">
        <v>60</v>
      </c>
      <c r="B1724" s="1" t="s">
        <v>519</v>
      </c>
      <c r="C1724" s="1" t="s">
        <v>2</v>
      </c>
      <c r="D1724">
        <v>1</v>
      </c>
      <c r="E1724" s="1" t="s">
        <v>145</v>
      </c>
      <c r="F1724">
        <v>1</v>
      </c>
      <c r="G1724" s="1" t="s">
        <v>376</v>
      </c>
      <c r="H1724" s="1" t="s">
        <v>28</v>
      </c>
      <c r="I1724">
        <v>2</v>
      </c>
    </row>
    <row r="1725" spans="1:9" x14ac:dyDescent="0.55000000000000004">
      <c r="A1725">
        <v>60</v>
      </c>
      <c r="B1725" s="1" t="s">
        <v>519</v>
      </c>
      <c r="C1725" s="1" t="s">
        <v>2</v>
      </c>
      <c r="D1725">
        <v>1</v>
      </c>
      <c r="E1725" s="1" t="s">
        <v>147</v>
      </c>
      <c r="F1725">
        <v>1</v>
      </c>
      <c r="G1725" s="1" t="s">
        <v>376</v>
      </c>
      <c r="H1725" s="1" t="s">
        <v>28</v>
      </c>
      <c r="I1725">
        <v>2</v>
      </c>
    </row>
    <row r="1726" spans="1:9" x14ac:dyDescent="0.55000000000000004">
      <c r="A1726">
        <v>60</v>
      </c>
      <c r="B1726" s="1" t="s">
        <v>519</v>
      </c>
      <c r="C1726" s="1" t="s">
        <v>2</v>
      </c>
      <c r="D1726">
        <v>1</v>
      </c>
      <c r="E1726" s="1" t="s">
        <v>214</v>
      </c>
      <c r="F1726">
        <v>1</v>
      </c>
      <c r="G1726" s="1" t="s">
        <v>377</v>
      </c>
      <c r="H1726" s="1" t="s">
        <v>29</v>
      </c>
      <c r="I1726">
        <v>2</v>
      </c>
    </row>
    <row r="1727" spans="1:9" x14ac:dyDescent="0.55000000000000004">
      <c r="A1727">
        <v>60</v>
      </c>
      <c r="B1727" s="1" t="s">
        <v>519</v>
      </c>
      <c r="C1727" s="1" t="s">
        <v>2</v>
      </c>
      <c r="D1727">
        <v>1</v>
      </c>
      <c r="E1727" s="1" t="s">
        <v>217</v>
      </c>
      <c r="F1727">
        <v>1</v>
      </c>
      <c r="G1727" s="1" t="s">
        <v>377</v>
      </c>
      <c r="H1727" s="1" t="s">
        <v>29</v>
      </c>
      <c r="I1727">
        <v>2</v>
      </c>
    </row>
    <row r="1728" spans="1:9" x14ac:dyDescent="0.55000000000000004">
      <c r="A1728">
        <v>60</v>
      </c>
      <c r="B1728" s="1" t="s">
        <v>519</v>
      </c>
      <c r="C1728" s="1" t="s">
        <v>2</v>
      </c>
      <c r="D1728">
        <v>1</v>
      </c>
      <c r="E1728" s="1" t="s">
        <v>220</v>
      </c>
      <c r="F1728">
        <v>1</v>
      </c>
      <c r="G1728" s="1" t="s">
        <v>377</v>
      </c>
      <c r="H1728" s="1" t="s">
        <v>29</v>
      </c>
      <c r="I1728">
        <v>2</v>
      </c>
    </row>
    <row r="1729" spans="1:9" x14ac:dyDescent="0.55000000000000004">
      <c r="A1729">
        <v>60</v>
      </c>
      <c r="B1729" s="1" t="s">
        <v>519</v>
      </c>
      <c r="C1729" s="1" t="s">
        <v>2</v>
      </c>
      <c r="D1729">
        <v>1</v>
      </c>
      <c r="E1729" s="1" t="s">
        <v>223</v>
      </c>
      <c r="F1729">
        <v>5</v>
      </c>
      <c r="G1729" s="1" t="s">
        <v>376</v>
      </c>
      <c r="H1729" s="1" t="s">
        <v>29</v>
      </c>
      <c r="I1729">
        <v>2</v>
      </c>
    </row>
    <row r="1730" spans="1:9" x14ac:dyDescent="0.55000000000000004">
      <c r="A1730">
        <v>60</v>
      </c>
      <c r="B1730" s="1" t="s">
        <v>519</v>
      </c>
      <c r="C1730" s="1" t="s">
        <v>2</v>
      </c>
      <c r="D1730">
        <v>1</v>
      </c>
      <c r="E1730" s="1" t="s">
        <v>226</v>
      </c>
      <c r="F1730">
        <v>1</v>
      </c>
      <c r="G1730" s="1" t="s">
        <v>377</v>
      </c>
      <c r="H1730" s="1" t="s">
        <v>28</v>
      </c>
      <c r="I1730">
        <v>2</v>
      </c>
    </row>
    <row r="1731" spans="1:9" x14ac:dyDescent="0.55000000000000004">
      <c r="A1731">
        <v>60</v>
      </c>
      <c r="B1731" s="1" t="s">
        <v>519</v>
      </c>
      <c r="C1731" s="1" t="s">
        <v>2</v>
      </c>
      <c r="D1731">
        <v>1</v>
      </c>
      <c r="E1731" s="1" t="s">
        <v>229</v>
      </c>
      <c r="F1731">
        <v>3</v>
      </c>
      <c r="G1731" s="1" t="s">
        <v>376</v>
      </c>
      <c r="H1731" s="1" t="s">
        <v>28</v>
      </c>
      <c r="I1731">
        <v>2</v>
      </c>
    </row>
    <row r="1732" spans="1:9" x14ac:dyDescent="0.55000000000000004">
      <c r="A1732">
        <v>60</v>
      </c>
      <c r="B1732" s="1" t="s">
        <v>519</v>
      </c>
      <c r="C1732" s="1" t="s">
        <v>2</v>
      </c>
      <c r="D1732">
        <v>1</v>
      </c>
      <c r="E1732" s="1" t="s">
        <v>231</v>
      </c>
      <c r="F1732">
        <v>1</v>
      </c>
      <c r="G1732" s="1" t="s">
        <v>375</v>
      </c>
      <c r="H1732" s="1" t="s">
        <v>29</v>
      </c>
      <c r="I1732">
        <v>2</v>
      </c>
    </row>
    <row r="1733" spans="1:9" x14ac:dyDescent="0.55000000000000004">
      <c r="A1733">
        <v>60</v>
      </c>
      <c r="B1733" s="1" t="s">
        <v>519</v>
      </c>
      <c r="C1733" s="1" t="s">
        <v>2</v>
      </c>
      <c r="D1733">
        <v>1</v>
      </c>
      <c r="E1733" s="1" t="s">
        <v>286</v>
      </c>
      <c r="F1733">
        <v>1</v>
      </c>
      <c r="G1733" s="1" t="s">
        <v>375</v>
      </c>
      <c r="H1733" s="1" t="s">
        <v>28</v>
      </c>
      <c r="I1733">
        <v>2</v>
      </c>
    </row>
    <row r="1734" spans="1:9" x14ac:dyDescent="0.55000000000000004">
      <c r="A1734">
        <v>60</v>
      </c>
      <c r="B1734" s="1" t="s">
        <v>519</v>
      </c>
      <c r="C1734" s="1" t="s">
        <v>2</v>
      </c>
      <c r="D1734">
        <v>1</v>
      </c>
      <c r="E1734" s="1" t="s">
        <v>290</v>
      </c>
      <c r="F1734">
        <v>1</v>
      </c>
      <c r="G1734" s="1" t="s">
        <v>375</v>
      </c>
      <c r="H1734" s="1" t="s">
        <v>28</v>
      </c>
      <c r="I1734">
        <v>2</v>
      </c>
    </row>
    <row r="1735" spans="1:9" x14ac:dyDescent="0.55000000000000004">
      <c r="A1735">
        <v>60</v>
      </c>
      <c r="B1735" s="1" t="s">
        <v>519</v>
      </c>
      <c r="C1735" s="1" t="s">
        <v>2</v>
      </c>
      <c r="D1735">
        <v>1</v>
      </c>
      <c r="E1735" s="1" t="s">
        <v>294</v>
      </c>
      <c r="F1735">
        <v>1</v>
      </c>
      <c r="G1735" s="1" t="s">
        <v>376</v>
      </c>
      <c r="H1735" s="1" t="s">
        <v>28</v>
      </c>
      <c r="I1735">
        <v>2</v>
      </c>
    </row>
    <row r="1736" spans="1:9" x14ac:dyDescent="0.55000000000000004">
      <c r="A1736">
        <v>60</v>
      </c>
      <c r="B1736" s="1" t="s">
        <v>519</v>
      </c>
      <c r="C1736" s="1" t="s">
        <v>2</v>
      </c>
      <c r="D1736">
        <v>1</v>
      </c>
      <c r="E1736" s="1" t="s">
        <v>295</v>
      </c>
      <c r="F1736">
        <v>1</v>
      </c>
      <c r="G1736" s="1" t="s">
        <v>376</v>
      </c>
      <c r="H1736" s="1" t="s">
        <v>28</v>
      </c>
      <c r="I1736">
        <v>2</v>
      </c>
    </row>
    <row r="1737" spans="1:9" x14ac:dyDescent="0.55000000000000004">
      <c r="A1737">
        <v>60</v>
      </c>
      <c r="B1737" s="1" t="s">
        <v>519</v>
      </c>
      <c r="C1737" s="1" t="s">
        <v>2</v>
      </c>
      <c r="D1737">
        <v>1</v>
      </c>
      <c r="E1737" s="1" t="s">
        <v>317</v>
      </c>
      <c r="F1737">
        <v>1</v>
      </c>
      <c r="G1737" s="1" t="s">
        <v>377</v>
      </c>
      <c r="H1737" s="1" t="s">
        <v>29</v>
      </c>
      <c r="I1737">
        <v>2</v>
      </c>
    </row>
    <row r="1738" spans="1:9" x14ac:dyDescent="0.55000000000000004">
      <c r="A1738">
        <v>60</v>
      </c>
      <c r="B1738" s="1" t="s">
        <v>519</v>
      </c>
      <c r="C1738" s="1" t="s">
        <v>2</v>
      </c>
      <c r="D1738">
        <v>1</v>
      </c>
      <c r="E1738" s="1" t="s">
        <v>320</v>
      </c>
      <c r="F1738">
        <v>1</v>
      </c>
      <c r="G1738" s="1" t="s">
        <v>377</v>
      </c>
      <c r="H1738" s="1" t="s">
        <v>28</v>
      </c>
      <c r="I1738">
        <v>2</v>
      </c>
    </row>
    <row r="1739" spans="1:9" x14ac:dyDescent="0.55000000000000004">
      <c r="A1739">
        <v>60</v>
      </c>
      <c r="B1739" s="1" t="s">
        <v>519</v>
      </c>
      <c r="C1739" s="1" t="s">
        <v>2</v>
      </c>
      <c r="D1739">
        <v>1</v>
      </c>
      <c r="E1739" s="1" t="s">
        <v>323</v>
      </c>
      <c r="F1739">
        <v>0</v>
      </c>
      <c r="G1739" s="1" t="s">
        <v>376</v>
      </c>
      <c r="H1739" s="1" t="s">
        <v>29</v>
      </c>
      <c r="I1739">
        <v>2</v>
      </c>
    </row>
    <row r="1740" spans="1:9" x14ac:dyDescent="0.55000000000000004">
      <c r="A1740">
        <v>60</v>
      </c>
      <c r="B1740" s="1" t="s">
        <v>519</v>
      </c>
      <c r="C1740" s="1" t="s">
        <v>2</v>
      </c>
      <c r="D1740">
        <v>1</v>
      </c>
      <c r="E1740" s="1" t="s">
        <v>327</v>
      </c>
      <c r="F1740">
        <v>1</v>
      </c>
      <c r="G1740" s="1" t="s">
        <v>376</v>
      </c>
      <c r="H1740" s="1" t="s">
        <v>29</v>
      </c>
      <c r="I1740">
        <v>2</v>
      </c>
    </row>
    <row r="1741" spans="1:9" x14ac:dyDescent="0.55000000000000004">
      <c r="A1741">
        <v>60</v>
      </c>
      <c r="B1741" s="1" t="s">
        <v>519</v>
      </c>
      <c r="C1741" s="1" t="s">
        <v>2</v>
      </c>
      <c r="D1741">
        <v>1</v>
      </c>
      <c r="E1741" s="1" t="s">
        <v>331</v>
      </c>
      <c r="F1741">
        <v>1</v>
      </c>
      <c r="G1741" s="1" t="s">
        <v>376</v>
      </c>
      <c r="H1741" s="1" t="s">
        <v>29</v>
      </c>
      <c r="I1741">
        <v>2</v>
      </c>
    </row>
    <row r="1742" spans="1:9" x14ac:dyDescent="0.55000000000000004">
      <c r="A1742">
        <v>61</v>
      </c>
      <c r="B1742" s="1" t="s">
        <v>520</v>
      </c>
      <c r="C1742" s="1" t="s">
        <v>6</v>
      </c>
      <c r="D1742">
        <v>3</v>
      </c>
      <c r="E1742" s="1" t="s">
        <v>105</v>
      </c>
      <c r="F1742">
        <v>3</v>
      </c>
      <c r="G1742" s="1" t="s">
        <v>377</v>
      </c>
      <c r="H1742" s="1" t="s">
        <v>29</v>
      </c>
      <c r="I1742">
        <v>2</v>
      </c>
    </row>
    <row r="1743" spans="1:9" x14ac:dyDescent="0.55000000000000004">
      <c r="A1743">
        <v>61</v>
      </c>
      <c r="B1743" s="1" t="s">
        <v>520</v>
      </c>
      <c r="C1743" s="1" t="s">
        <v>6</v>
      </c>
      <c r="D1743">
        <v>3</v>
      </c>
      <c r="E1743" s="1" t="s">
        <v>108</v>
      </c>
      <c r="F1743">
        <v>3</v>
      </c>
      <c r="G1743" s="1" t="s">
        <v>377</v>
      </c>
      <c r="H1743" s="1" t="s">
        <v>29</v>
      </c>
      <c r="I1743">
        <v>2</v>
      </c>
    </row>
    <row r="1744" spans="1:9" x14ac:dyDescent="0.55000000000000004">
      <c r="A1744">
        <v>61</v>
      </c>
      <c r="B1744" s="1" t="s">
        <v>520</v>
      </c>
      <c r="C1744" s="1" t="s">
        <v>6</v>
      </c>
      <c r="D1744">
        <v>3</v>
      </c>
      <c r="E1744" s="1" t="s">
        <v>112</v>
      </c>
      <c r="F1744">
        <v>3</v>
      </c>
      <c r="G1744" s="1" t="s">
        <v>377</v>
      </c>
      <c r="H1744" s="1" t="s">
        <v>29</v>
      </c>
      <c r="I1744">
        <v>2</v>
      </c>
    </row>
    <row r="1745" spans="1:9" x14ac:dyDescent="0.55000000000000004">
      <c r="A1745">
        <v>61</v>
      </c>
      <c r="B1745" s="1" t="s">
        <v>520</v>
      </c>
      <c r="C1745" s="1" t="s">
        <v>6</v>
      </c>
      <c r="D1745">
        <v>3</v>
      </c>
      <c r="E1745" s="1" t="s">
        <v>116</v>
      </c>
      <c r="F1745">
        <v>3</v>
      </c>
      <c r="G1745" s="1" t="s">
        <v>377</v>
      </c>
      <c r="H1745" s="1" t="s">
        <v>29</v>
      </c>
      <c r="I1745">
        <v>2</v>
      </c>
    </row>
    <row r="1746" spans="1:9" x14ac:dyDescent="0.55000000000000004">
      <c r="A1746">
        <v>61</v>
      </c>
      <c r="B1746" s="1" t="s">
        <v>520</v>
      </c>
      <c r="C1746" s="1" t="s">
        <v>6</v>
      </c>
      <c r="D1746">
        <v>3</v>
      </c>
      <c r="E1746" s="1" t="s">
        <v>120</v>
      </c>
      <c r="F1746">
        <v>3</v>
      </c>
      <c r="G1746" s="1" t="s">
        <v>377</v>
      </c>
      <c r="H1746" s="1" t="s">
        <v>28</v>
      </c>
      <c r="I1746">
        <v>2</v>
      </c>
    </row>
    <row r="1747" spans="1:9" x14ac:dyDescent="0.55000000000000004">
      <c r="A1747">
        <v>61</v>
      </c>
      <c r="B1747" s="1" t="s">
        <v>520</v>
      </c>
      <c r="C1747" s="1" t="s">
        <v>6</v>
      </c>
      <c r="D1747">
        <v>3</v>
      </c>
      <c r="E1747" s="1" t="s">
        <v>123</v>
      </c>
      <c r="F1747">
        <v>3</v>
      </c>
      <c r="G1747" s="1" t="s">
        <v>376</v>
      </c>
      <c r="H1747" s="1" t="s">
        <v>28</v>
      </c>
      <c r="I1747">
        <v>2</v>
      </c>
    </row>
    <row r="1748" spans="1:9" x14ac:dyDescent="0.55000000000000004">
      <c r="A1748">
        <v>61</v>
      </c>
      <c r="B1748" s="1" t="s">
        <v>520</v>
      </c>
      <c r="C1748" s="1" t="s">
        <v>6</v>
      </c>
      <c r="D1748">
        <v>3</v>
      </c>
      <c r="E1748" s="1" t="s">
        <v>127</v>
      </c>
      <c r="F1748">
        <v>3</v>
      </c>
      <c r="G1748" s="1" t="s">
        <v>375</v>
      </c>
      <c r="H1748" s="1" t="s">
        <v>28</v>
      </c>
      <c r="I1748">
        <v>2</v>
      </c>
    </row>
    <row r="1749" spans="1:9" x14ac:dyDescent="0.55000000000000004">
      <c r="A1749">
        <v>61</v>
      </c>
      <c r="B1749" s="1" t="s">
        <v>520</v>
      </c>
      <c r="C1749" s="1" t="s">
        <v>6</v>
      </c>
      <c r="D1749">
        <v>3</v>
      </c>
      <c r="E1749" s="1" t="s">
        <v>131</v>
      </c>
      <c r="F1749">
        <v>3</v>
      </c>
      <c r="G1749" s="1" t="s">
        <v>375</v>
      </c>
      <c r="H1749" s="1" t="s">
        <v>29</v>
      </c>
      <c r="I1749">
        <v>2</v>
      </c>
    </row>
    <row r="1750" spans="1:9" x14ac:dyDescent="0.55000000000000004">
      <c r="A1750">
        <v>61</v>
      </c>
      <c r="B1750" s="1" t="s">
        <v>520</v>
      </c>
      <c r="C1750" s="1" t="s">
        <v>6</v>
      </c>
      <c r="D1750">
        <v>3</v>
      </c>
      <c r="E1750" s="1" t="s">
        <v>135</v>
      </c>
      <c r="F1750">
        <v>3</v>
      </c>
      <c r="G1750" s="1" t="s">
        <v>375</v>
      </c>
      <c r="H1750" s="1" t="s">
        <v>28</v>
      </c>
      <c r="I1750">
        <v>2</v>
      </c>
    </row>
    <row r="1751" spans="1:9" x14ac:dyDescent="0.55000000000000004">
      <c r="A1751">
        <v>61</v>
      </c>
      <c r="B1751" s="1" t="s">
        <v>520</v>
      </c>
      <c r="C1751" s="1" t="s">
        <v>6</v>
      </c>
      <c r="D1751">
        <v>3</v>
      </c>
      <c r="E1751" s="1" t="s">
        <v>139</v>
      </c>
      <c r="F1751">
        <v>3</v>
      </c>
      <c r="G1751" s="1" t="s">
        <v>376</v>
      </c>
      <c r="H1751" s="1" t="s">
        <v>28</v>
      </c>
      <c r="I1751">
        <v>2</v>
      </c>
    </row>
    <row r="1752" spans="1:9" x14ac:dyDescent="0.55000000000000004">
      <c r="A1752">
        <v>61</v>
      </c>
      <c r="B1752" s="1" t="s">
        <v>520</v>
      </c>
      <c r="C1752" s="1" t="s">
        <v>6</v>
      </c>
      <c r="D1752">
        <v>3</v>
      </c>
      <c r="E1752" s="1" t="s">
        <v>141</v>
      </c>
      <c r="F1752">
        <v>3</v>
      </c>
      <c r="G1752" s="1" t="s">
        <v>376</v>
      </c>
      <c r="H1752" s="1" t="s">
        <v>29</v>
      </c>
      <c r="I1752">
        <v>2</v>
      </c>
    </row>
    <row r="1753" spans="1:9" x14ac:dyDescent="0.55000000000000004">
      <c r="A1753">
        <v>61</v>
      </c>
      <c r="B1753" s="1" t="s">
        <v>520</v>
      </c>
      <c r="C1753" s="1" t="s">
        <v>6</v>
      </c>
      <c r="D1753">
        <v>3</v>
      </c>
      <c r="E1753" s="1" t="s">
        <v>145</v>
      </c>
      <c r="F1753">
        <v>3</v>
      </c>
      <c r="G1753" s="1" t="s">
        <v>376</v>
      </c>
      <c r="H1753" s="1" t="s">
        <v>28</v>
      </c>
      <c r="I1753">
        <v>2</v>
      </c>
    </row>
    <row r="1754" spans="1:9" x14ac:dyDescent="0.55000000000000004">
      <c r="A1754">
        <v>61</v>
      </c>
      <c r="B1754" s="1" t="s">
        <v>520</v>
      </c>
      <c r="C1754" s="1" t="s">
        <v>6</v>
      </c>
      <c r="D1754">
        <v>3</v>
      </c>
      <c r="E1754" s="1" t="s">
        <v>147</v>
      </c>
      <c r="F1754">
        <v>3</v>
      </c>
      <c r="G1754" s="1" t="s">
        <v>376</v>
      </c>
      <c r="H1754" s="1" t="s">
        <v>28</v>
      </c>
      <c r="I1754">
        <v>2</v>
      </c>
    </row>
    <row r="1755" spans="1:9" x14ac:dyDescent="0.55000000000000004">
      <c r="A1755">
        <v>61</v>
      </c>
      <c r="B1755" s="1" t="s">
        <v>520</v>
      </c>
      <c r="C1755" s="1" t="s">
        <v>6</v>
      </c>
      <c r="D1755">
        <v>3</v>
      </c>
      <c r="E1755" s="1" t="s">
        <v>214</v>
      </c>
      <c r="F1755">
        <v>3</v>
      </c>
      <c r="G1755" s="1" t="s">
        <v>377</v>
      </c>
      <c r="H1755" s="1" t="s">
        <v>29</v>
      </c>
      <c r="I1755">
        <v>2</v>
      </c>
    </row>
    <row r="1756" spans="1:9" x14ac:dyDescent="0.55000000000000004">
      <c r="A1756">
        <v>61</v>
      </c>
      <c r="B1756" s="1" t="s">
        <v>520</v>
      </c>
      <c r="C1756" s="1" t="s">
        <v>6</v>
      </c>
      <c r="D1756">
        <v>3</v>
      </c>
      <c r="E1756" s="1" t="s">
        <v>217</v>
      </c>
      <c r="F1756">
        <v>3</v>
      </c>
      <c r="G1756" s="1" t="s">
        <v>377</v>
      </c>
      <c r="H1756" s="1" t="s">
        <v>29</v>
      </c>
      <c r="I1756">
        <v>2</v>
      </c>
    </row>
    <row r="1757" spans="1:9" x14ac:dyDescent="0.55000000000000004">
      <c r="A1757">
        <v>61</v>
      </c>
      <c r="B1757" s="1" t="s">
        <v>520</v>
      </c>
      <c r="C1757" s="1" t="s">
        <v>6</v>
      </c>
      <c r="D1757">
        <v>3</v>
      </c>
      <c r="E1757" s="1" t="s">
        <v>220</v>
      </c>
      <c r="F1757">
        <v>3</v>
      </c>
      <c r="G1757" s="1" t="s">
        <v>377</v>
      </c>
      <c r="H1757" s="1" t="s">
        <v>29</v>
      </c>
      <c r="I1757">
        <v>2</v>
      </c>
    </row>
    <row r="1758" spans="1:9" x14ac:dyDescent="0.55000000000000004">
      <c r="A1758">
        <v>61</v>
      </c>
      <c r="B1758" s="1" t="s">
        <v>520</v>
      </c>
      <c r="C1758" s="1" t="s">
        <v>6</v>
      </c>
      <c r="D1758">
        <v>3</v>
      </c>
      <c r="E1758" s="1" t="s">
        <v>223</v>
      </c>
      <c r="F1758">
        <v>3</v>
      </c>
      <c r="G1758" s="1" t="s">
        <v>376</v>
      </c>
      <c r="H1758" s="1" t="s">
        <v>29</v>
      </c>
      <c r="I1758">
        <v>2</v>
      </c>
    </row>
    <row r="1759" spans="1:9" x14ac:dyDescent="0.55000000000000004">
      <c r="A1759">
        <v>61</v>
      </c>
      <c r="B1759" s="1" t="s">
        <v>520</v>
      </c>
      <c r="C1759" s="1" t="s">
        <v>6</v>
      </c>
      <c r="D1759">
        <v>3</v>
      </c>
      <c r="E1759" s="1" t="s">
        <v>226</v>
      </c>
      <c r="F1759">
        <v>3</v>
      </c>
      <c r="G1759" s="1" t="s">
        <v>377</v>
      </c>
      <c r="H1759" s="1" t="s">
        <v>28</v>
      </c>
      <c r="I1759">
        <v>2</v>
      </c>
    </row>
    <row r="1760" spans="1:9" x14ac:dyDescent="0.55000000000000004">
      <c r="A1760">
        <v>61</v>
      </c>
      <c r="B1760" s="1" t="s">
        <v>520</v>
      </c>
      <c r="C1760" s="1" t="s">
        <v>6</v>
      </c>
      <c r="D1760">
        <v>3</v>
      </c>
      <c r="E1760" s="1" t="s">
        <v>229</v>
      </c>
      <c r="F1760">
        <v>3</v>
      </c>
      <c r="G1760" s="1" t="s">
        <v>376</v>
      </c>
      <c r="H1760" s="1" t="s">
        <v>28</v>
      </c>
      <c r="I1760">
        <v>2</v>
      </c>
    </row>
    <row r="1761" spans="1:9" x14ac:dyDescent="0.55000000000000004">
      <c r="A1761">
        <v>61</v>
      </c>
      <c r="B1761" s="1" t="s">
        <v>520</v>
      </c>
      <c r="C1761" s="1" t="s">
        <v>6</v>
      </c>
      <c r="D1761">
        <v>3</v>
      </c>
      <c r="E1761" s="1" t="s">
        <v>231</v>
      </c>
      <c r="F1761">
        <v>3</v>
      </c>
      <c r="G1761" s="1" t="s">
        <v>375</v>
      </c>
      <c r="H1761" s="1" t="s">
        <v>29</v>
      </c>
      <c r="I1761">
        <v>2</v>
      </c>
    </row>
    <row r="1762" spans="1:9" x14ac:dyDescent="0.55000000000000004">
      <c r="A1762">
        <v>61</v>
      </c>
      <c r="B1762" s="1" t="s">
        <v>520</v>
      </c>
      <c r="C1762" s="1" t="s">
        <v>6</v>
      </c>
      <c r="D1762">
        <v>3</v>
      </c>
      <c r="E1762" s="1" t="s">
        <v>286</v>
      </c>
      <c r="F1762">
        <v>3</v>
      </c>
      <c r="G1762" s="1" t="s">
        <v>375</v>
      </c>
      <c r="H1762" s="1" t="s">
        <v>28</v>
      </c>
      <c r="I1762">
        <v>2</v>
      </c>
    </row>
    <row r="1763" spans="1:9" x14ac:dyDescent="0.55000000000000004">
      <c r="A1763">
        <v>61</v>
      </c>
      <c r="B1763" s="1" t="s">
        <v>520</v>
      </c>
      <c r="C1763" s="1" t="s">
        <v>6</v>
      </c>
      <c r="D1763">
        <v>3</v>
      </c>
      <c r="E1763" s="1" t="s">
        <v>290</v>
      </c>
      <c r="F1763">
        <v>3</v>
      </c>
      <c r="G1763" s="1" t="s">
        <v>375</v>
      </c>
      <c r="H1763" s="1" t="s">
        <v>28</v>
      </c>
      <c r="I1763">
        <v>2</v>
      </c>
    </row>
    <row r="1764" spans="1:9" x14ac:dyDescent="0.55000000000000004">
      <c r="A1764">
        <v>61</v>
      </c>
      <c r="B1764" s="1" t="s">
        <v>520</v>
      </c>
      <c r="C1764" s="1" t="s">
        <v>6</v>
      </c>
      <c r="D1764">
        <v>3</v>
      </c>
      <c r="E1764" s="1" t="s">
        <v>294</v>
      </c>
      <c r="F1764">
        <v>3</v>
      </c>
      <c r="G1764" s="1" t="s">
        <v>376</v>
      </c>
      <c r="H1764" s="1" t="s">
        <v>28</v>
      </c>
      <c r="I1764">
        <v>2</v>
      </c>
    </row>
    <row r="1765" spans="1:9" x14ac:dyDescent="0.55000000000000004">
      <c r="A1765">
        <v>61</v>
      </c>
      <c r="B1765" s="1" t="s">
        <v>520</v>
      </c>
      <c r="C1765" s="1" t="s">
        <v>6</v>
      </c>
      <c r="D1765">
        <v>3</v>
      </c>
      <c r="E1765" s="1" t="s">
        <v>295</v>
      </c>
      <c r="F1765">
        <v>3</v>
      </c>
      <c r="G1765" s="1" t="s">
        <v>376</v>
      </c>
      <c r="H1765" s="1" t="s">
        <v>28</v>
      </c>
      <c r="I1765">
        <v>2</v>
      </c>
    </row>
    <row r="1766" spans="1:9" x14ac:dyDescent="0.55000000000000004">
      <c r="A1766">
        <v>61</v>
      </c>
      <c r="B1766" s="1" t="s">
        <v>520</v>
      </c>
      <c r="C1766" s="1" t="s">
        <v>6</v>
      </c>
      <c r="D1766">
        <v>3</v>
      </c>
      <c r="E1766" s="1" t="s">
        <v>317</v>
      </c>
      <c r="F1766">
        <v>3</v>
      </c>
      <c r="G1766" s="1" t="s">
        <v>377</v>
      </c>
      <c r="H1766" s="1" t="s">
        <v>29</v>
      </c>
      <c r="I1766">
        <v>2</v>
      </c>
    </row>
    <row r="1767" spans="1:9" x14ac:dyDescent="0.55000000000000004">
      <c r="A1767">
        <v>61</v>
      </c>
      <c r="B1767" s="1" t="s">
        <v>520</v>
      </c>
      <c r="C1767" s="1" t="s">
        <v>6</v>
      </c>
      <c r="D1767">
        <v>3</v>
      </c>
      <c r="E1767" s="1" t="s">
        <v>320</v>
      </c>
      <c r="F1767">
        <v>3</v>
      </c>
      <c r="G1767" s="1" t="s">
        <v>377</v>
      </c>
      <c r="H1767" s="1" t="s">
        <v>28</v>
      </c>
      <c r="I1767">
        <v>2</v>
      </c>
    </row>
    <row r="1768" spans="1:9" x14ac:dyDescent="0.55000000000000004">
      <c r="A1768">
        <v>61</v>
      </c>
      <c r="B1768" s="1" t="s">
        <v>520</v>
      </c>
      <c r="C1768" s="1" t="s">
        <v>6</v>
      </c>
      <c r="D1768">
        <v>3</v>
      </c>
      <c r="E1768" s="1" t="s">
        <v>323</v>
      </c>
      <c r="F1768">
        <v>6</v>
      </c>
      <c r="G1768" s="1" t="s">
        <v>376</v>
      </c>
      <c r="H1768" s="1" t="s">
        <v>29</v>
      </c>
      <c r="I1768">
        <v>2</v>
      </c>
    </row>
    <row r="1769" spans="1:9" x14ac:dyDescent="0.55000000000000004">
      <c r="A1769">
        <v>61</v>
      </c>
      <c r="B1769" s="1" t="s">
        <v>520</v>
      </c>
      <c r="C1769" s="1" t="s">
        <v>6</v>
      </c>
      <c r="D1769">
        <v>3</v>
      </c>
      <c r="E1769" s="1" t="s">
        <v>327</v>
      </c>
      <c r="F1769">
        <v>3</v>
      </c>
      <c r="G1769" s="1" t="s">
        <v>376</v>
      </c>
      <c r="H1769" s="1" t="s">
        <v>29</v>
      </c>
      <c r="I1769">
        <v>2</v>
      </c>
    </row>
    <row r="1770" spans="1:9" x14ac:dyDescent="0.55000000000000004">
      <c r="A1770">
        <v>61</v>
      </c>
      <c r="B1770" s="1" t="s">
        <v>520</v>
      </c>
      <c r="C1770" s="1" t="s">
        <v>6</v>
      </c>
      <c r="D1770">
        <v>3</v>
      </c>
      <c r="E1770" s="1" t="s">
        <v>331</v>
      </c>
      <c r="F1770">
        <v>3</v>
      </c>
      <c r="G1770" s="1" t="s">
        <v>376</v>
      </c>
      <c r="H1770" s="1" t="s">
        <v>29</v>
      </c>
      <c r="I1770">
        <v>2</v>
      </c>
    </row>
    <row r="1771" spans="1:9" x14ac:dyDescent="0.55000000000000004">
      <c r="A1771">
        <v>62</v>
      </c>
      <c r="B1771" s="1" t="s">
        <v>521</v>
      </c>
      <c r="C1771" s="1" t="s">
        <v>5</v>
      </c>
      <c r="D1771">
        <v>6</v>
      </c>
      <c r="E1771" s="1" t="s">
        <v>105</v>
      </c>
      <c r="F1771">
        <v>6</v>
      </c>
      <c r="G1771" s="1" t="s">
        <v>377</v>
      </c>
      <c r="H1771" s="1" t="s">
        <v>29</v>
      </c>
      <c r="I1771">
        <v>2</v>
      </c>
    </row>
    <row r="1772" spans="1:9" x14ac:dyDescent="0.55000000000000004">
      <c r="A1772">
        <v>62</v>
      </c>
      <c r="B1772" s="1" t="s">
        <v>521</v>
      </c>
      <c r="C1772" s="1" t="s">
        <v>5</v>
      </c>
      <c r="D1772">
        <v>6</v>
      </c>
      <c r="E1772" s="1" t="s">
        <v>108</v>
      </c>
      <c r="F1772">
        <v>6</v>
      </c>
      <c r="G1772" s="1" t="s">
        <v>377</v>
      </c>
      <c r="H1772" s="1" t="s">
        <v>29</v>
      </c>
      <c r="I1772">
        <v>2</v>
      </c>
    </row>
    <row r="1773" spans="1:9" x14ac:dyDescent="0.55000000000000004">
      <c r="A1773">
        <v>62</v>
      </c>
      <c r="B1773" s="1" t="s">
        <v>521</v>
      </c>
      <c r="C1773" s="1" t="s">
        <v>5</v>
      </c>
      <c r="D1773">
        <v>6</v>
      </c>
      <c r="E1773" s="1" t="s">
        <v>112</v>
      </c>
      <c r="F1773">
        <v>6</v>
      </c>
      <c r="G1773" s="1" t="s">
        <v>377</v>
      </c>
      <c r="H1773" s="1" t="s">
        <v>29</v>
      </c>
      <c r="I1773">
        <v>2</v>
      </c>
    </row>
    <row r="1774" spans="1:9" x14ac:dyDescent="0.55000000000000004">
      <c r="A1774">
        <v>62</v>
      </c>
      <c r="B1774" s="1" t="s">
        <v>521</v>
      </c>
      <c r="C1774" s="1" t="s">
        <v>5</v>
      </c>
      <c r="D1774">
        <v>6</v>
      </c>
      <c r="E1774" s="1" t="s">
        <v>116</v>
      </c>
      <c r="F1774">
        <v>6</v>
      </c>
      <c r="G1774" s="1" t="s">
        <v>377</v>
      </c>
      <c r="H1774" s="1" t="s">
        <v>29</v>
      </c>
      <c r="I1774">
        <v>2</v>
      </c>
    </row>
    <row r="1775" spans="1:9" x14ac:dyDescent="0.55000000000000004">
      <c r="A1775">
        <v>62</v>
      </c>
      <c r="B1775" s="1" t="s">
        <v>521</v>
      </c>
      <c r="C1775" s="1" t="s">
        <v>5</v>
      </c>
      <c r="D1775">
        <v>6</v>
      </c>
      <c r="E1775" s="1" t="s">
        <v>120</v>
      </c>
      <c r="F1775">
        <v>6</v>
      </c>
      <c r="G1775" s="1" t="s">
        <v>377</v>
      </c>
      <c r="H1775" s="1" t="s">
        <v>28</v>
      </c>
      <c r="I1775">
        <v>2</v>
      </c>
    </row>
    <row r="1776" spans="1:9" x14ac:dyDescent="0.55000000000000004">
      <c r="A1776">
        <v>62</v>
      </c>
      <c r="B1776" s="1" t="s">
        <v>521</v>
      </c>
      <c r="C1776" s="1" t="s">
        <v>5</v>
      </c>
      <c r="D1776">
        <v>6</v>
      </c>
      <c r="E1776" s="1" t="s">
        <v>123</v>
      </c>
      <c r="F1776">
        <v>6</v>
      </c>
      <c r="G1776" s="1" t="s">
        <v>376</v>
      </c>
      <c r="H1776" s="1" t="s">
        <v>28</v>
      </c>
      <c r="I1776">
        <v>2</v>
      </c>
    </row>
    <row r="1777" spans="1:9" x14ac:dyDescent="0.55000000000000004">
      <c r="A1777">
        <v>62</v>
      </c>
      <c r="B1777" s="1" t="s">
        <v>521</v>
      </c>
      <c r="C1777" s="1" t="s">
        <v>5</v>
      </c>
      <c r="D1777">
        <v>6</v>
      </c>
      <c r="E1777" s="1" t="s">
        <v>127</v>
      </c>
      <c r="F1777">
        <v>5</v>
      </c>
      <c r="G1777" s="1" t="s">
        <v>375</v>
      </c>
      <c r="H1777" s="1" t="s">
        <v>28</v>
      </c>
      <c r="I1777">
        <v>2</v>
      </c>
    </row>
    <row r="1778" spans="1:9" x14ac:dyDescent="0.55000000000000004">
      <c r="A1778">
        <v>62</v>
      </c>
      <c r="B1778" s="1" t="s">
        <v>521</v>
      </c>
      <c r="C1778" s="1" t="s">
        <v>5</v>
      </c>
      <c r="D1778">
        <v>6</v>
      </c>
      <c r="E1778" s="1" t="s">
        <v>131</v>
      </c>
      <c r="F1778">
        <v>2</v>
      </c>
      <c r="G1778" s="1" t="s">
        <v>375</v>
      </c>
      <c r="H1778" s="1" t="s">
        <v>29</v>
      </c>
      <c r="I1778">
        <v>2</v>
      </c>
    </row>
    <row r="1779" spans="1:9" x14ac:dyDescent="0.55000000000000004">
      <c r="A1779">
        <v>62</v>
      </c>
      <c r="B1779" s="1" t="s">
        <v>521</v>
      </c>
      <c r="C1779" s="1" t="s">
        <v>5</v>
      </c>
      <c r="D1779">
        <v>6</v>
      </c>
      <c r="E1779" s="1" t="s">
        <v>135</v>
      </c>
      <c r="F1779">
        <v>6</v>
      </c>
      <c r="G1779" s="1" t="s">
        <v>375</v>
      </c>
      <c r="H1779" s="1" t="s">
        <v>28</v>
      </c>
      <c r="I1779">
        <v>2</v>
      </c>
    </row>
    <row r="1780" spans="1:9" x14ac:dyDescent="0.55000000000000004">
      <c r="A1780">
        <v>62</v>
      </c>
      <c r="B1780" s="1" t="s">
        <v>521</v>
      </c>
      <c r="C1780" s="1" t="s">
        <v>5</v>
      </c>
      <c r="D1780">
        <v>6</v>
      </c>
      <c r="E1780" s="1" t="s">
        <v>139</v>
      </c>
      <c r="F1780">
        <v>6</v>
      </c>
      <c r="G1780" s="1" t="s">
        <v>376</v>
      </c>
      <c r="H1780" s="1" t="s">
        <v>28</v>
      </c>
      <c r="I1780">
        <v>2</v>
      </c>
    </row>
    <row r="1781" spans="1:9" x14ac:dyDescent="0.55000000000000004">
      <c r="A1781">
        <v>62</v>
      </c>
      <c r="B1781" s="1" t="s">
        <v>521</v>
      </c>
      <c r="C1781" s="1" t="s">
        <v>5</v>
      </c>
      <c r="D1781">
        <v>6</v>
      </c>
      <c r="E1781" s="1" t="s">
        <v>141</v>
      </c>
      <c r="F1781">
        <v>6</v>
      </c>
      <c r="G1781" s="1" t="s">
        <v>376</v>
      </c>
      <c r="H1781" s="1" t="s">
        <v>29</v>
      </c>
      <c r="I1781">
        <v>2</v>
      </c>
    </row>
    <row r="1782" spans="1:9" x14ac:dyDescent="0.55000000000000004">
      <c r="A1782">
        <v>62</v>
      </c>
      <c r="B1782" s="1" t="s">
        <v>521</v>
      </c>
      <c r="C1782" s="1" t="s">
        <v>5</v>
      </c>
      <c r="D1782">
        <v>6</v>
      </c>
      <c r="E1782" s="1" t="s">
        <v>145</v>
      </c>
      <c r="F1782">
        <v>6</v>
      </c>
      <c r="G1782" s="1" t="s">
        <v>376</v>
      </c>
      <c r="H1782" s="1" t="s">
        <v>28</v>
      </c>
      <c r="I1782">
        <v>2</v>
      </c>
    </row>
    <row r="1783" spans="1:9" x14ac:dyDescent="0.55000000000000004">
      <c r="A1783">
        <v>62</v>
      </c>
      <c r="B1783" s="1" t="s">
        <v>521</v>
      </c>
      <c r="C1783" s="1" t="s">
        <v>5</v>
      </c>
      <c r="D1783">
        <v>6</v>
      </c>
      <c r="E1783" s="1" t="s">
        <v>147</v>
      </c>
      <c r="F1783">
        <v>3</v>
      </c>
      <c r="G1783" s="1" t="s">
        <v>376</v>
      </c>
      <c r="H1783" s="1" t="s">
        <v>28</v>
      </c>
      <c r="I1783">
        <v>2</v>
      </c>
    </row>
    <row r="1784" spans="1:9" x14ac:dyDescent="0.55000000000000004">
      <c r="A1784">
        <v>62</v>
      </c>
      <c r="B1784" s="1" t="s">
        <v>521</v>
      </c>
      <c r="C1784" s="1" t="s">
        <v>5</v>
      </c>
      <c r="D1784">
        <v>6</v>
      </c>
      <c r="E1784" s="1" t="s">
        <v>214</v>
      </c>
      <c r="F1784">
        <v>6</v>
      </c>
      <c r="G1784" s="1" t="s">
        <v>377</v>
      </c>
      <c r="H1784" s="1" t="s">
        <v>29</v>
      </c>
      <c r="I1784">
        <v>2</v>
      </c>
    </row>
    <row r="1785" spans="1:9" x14ac:dyDescent="0.55000000000000004">
      <c r="A1785">
        <v>62</v>
      </c>
      <c r="B1785" s="1" t="s">
        <v>521</v>
      </c>
      <c r="C1785" s="1" t="s">
        <v>5</v>
      </c>
      <c r="D1785">
        <v>6</v>
      </c>
      <c r="E1785" s="1" t="s">
        <v>217</v>
      </c>
      <c r="F1785">
        <v>6</v>
      </c>
      <c r="G1785" s="1" t="s">
        <v>377</v>
      </c>
      <c r="H1785" s="1" t="s">
        <v>29</v>
      </c>
      <c r="I1785">
        <v>2</v>
      </c>
    </row>
    <row r="1786" spans="1:9" x14ac:dyDescent="0.55000000000000004">
      <c r="A1786">
        <v>62</v>
      </c>
      <c r="B1786" s="1" t="s">
        <v>521</v>
      </c>
      <c r="C1786" s="1" t="s">
        <v>5</v>
      </c>
      <c r="D1786">
        <v>6</v>
      </c>
      <c r="E1786" s="1" t="s">
        <v>220</v>
      </c>
      <c r="F1786">
        <v>6</v>
      </c>
      <c r="G1786" s="1" t="s">
        <v>377</v>
      </c>
      <c r="H1786" s="1" t="s">
        <v>29</v>
      </c>
      <c r="I1786">
        <v>2</v>
      </c>
    </row>
    <row r="1787" spans="1:9" x14ac:dyDescent="0.55000000000000004">
      <c r="A1787">
        <v>62</v>
      </c>
      <c r="B1787" s="1" t="s">
        <v>521</v>
      </c>
      <c r="C1787" s="1" t="s">
        <v>5</v>
      </c>
      <c r="D1787">
        <v>6</v>
      </c>
      <c r="E1787" s="1" t="s">
        <v>223</v>
      </c>
      <c r="F1787">
        <v>6</v>
      </c>
      <c r="G1787" s="1" t="s">
        <v>376</v>
      </c>
      <c r="H1787" s="1" t="s">
        <v>29</v>
      </c>
      <c r="I1787">
        <v>2</v>
      </c>
    </row>
    <row r="1788" spans="1:9" x14ac:dyDescent="0.55000000000000004">
      <c r="A1788">
        <v>62</v>
      </c>
      <c r="B1788" s="1" t="s">
        <v>521</v>
      </c>
      <c r="C1788" s="1" t="s">
        <v>5</v>
      </c>
      <c r="D1788">
        <v>6</v>
      </c>
      <c r="E1788" s="1" t="s">
        <v>226</v>
      </c>
      <c r="F1788">
        <v>6</v>
      </c>
      <c r="G1788" s="1" t="s">
        <v>377</v>
      </c>
      <c r="H1788" s="1" t="s">
        <v>28</v>
      </c>
      <c r="I1788">
        <v>2</v>
      </c>
    </row>
    <row r="1789" spans="1:9" x14ac:dyDescent="0.55000000000000004">
      <c r="A1789">
        <v>62</v>
      </c>
      <c r="B1789" s="1" t="s">
        <v>521</v>
      </c>
      <c r="C1789" s="1" t="s">
        <v>5</v>
      </c>
      <c r="D1789">
        <v>6</v>
      </c>
      <c r="E1789" s="1" t="s">
        <v>229</v>
      </c>
      <c r="F1789">
        <v>6</v>
      </c>
      <c r="G1789" s="1" t="s">
        <v>376</v>
      </c>
      <c r="H1789" s="1" t="s">
        <v>28</v>
      </c>
      <c r="I1789">
        <v>2</v>
      </c>
    </row>
    <row r="1790" spans="1:9" x14ac:dyDescent="0.55000000000000004">
      <c r="A1790">
        <v>62</v>
      </c>
      <c r="B1790" s="1" t="s">
        <v>521</v>
      </c>
      <c r="C1790" s="1" t="s">
        <v>5</v>
      </c>
      <c r="D1790">
        <v>6</v>
      </c>
      <c r="E1790" s="1" t="s">
        <v>231</v>
      </c>
      <c r="F1790">
        <v>6</v>
      </c>
      <c r="G1790" s="1" t="s">
        <v>375</v>
      </c>
      <c r="H1790" s="1" t="s">
        <v>29</v>
      </c>
      <c r="I1790">
        <v>2</v>
      </c>
    </row>
    <row r="1791" spans="1:9" x14ac:dyDescent="0.55000000000000004">
      <c r="A1791">
        <v>62</v>
      </c>
      <c r="B1791" s="1" t="s">
        <v>521</v>
      </c>
      <c r="C1791" s="1" t="s">
        <v>5</v>
      </c>
      <c r="D1791">
        <v>6</v>
      </c>
      <c r="E1791" s="1" t="s">
        <v>286</v>
      </c>
      <c r="F1791">
        <v>6</v>
      </c>
      <c r="G1791" s="1" t="s">
        <v>375</v>
      </c>
      <c r="H1791" s="1" t="s">
        <v>28</v>
      </c>
      <c r="I1791">
        <v>2</v>
      </c>
    </row>
    <row r="1792" spans="1:9" x14ac:dyDescent="0.55000000000000004">
      <c r="A1792">
        <v>62</v>
      </c>
      <c r="B1792" s="1" t="s">
        <v>521</v>
      </c>
      <c r="C1792" s="1" t="s">
        <v>5</v>
      </c>
      <c r="D1792">
        <v>6</v>
      </c>
      <c r="E1792" s="1" t="s">
        <v>290</v>
      </c>
      <c r="F1792">
        <v>6</v>
      </c>
      <c r="G1792" s="1" t="s">
        <v>375</v>
      </c>
      <c r="H1792" s="1" t="s">
        <v>28</v>
      </c>
      <c r="I1792">
        <v>2</v>
      </c>
    </row>
    <row r="1793" spans="1:9" x14ac:dyDescent="0.55000000000000004">
      <c r="A1793">
        <v>62</v>
      </c>
      <c r="B1793" s="1" t="s">
        <v>521</v>
      </c>
      <c r="C1793" s="1" t="s">
        <v>5</v>
      </c>
      <c r="D1793">
        <v>6</v>
      </c>
      <c r="E1793" s="1" t="s">
        <v>294</v>
      </c>
      <c r="F1793">
        <v>2</v>
      </c>
      <c r="G1793" s="1" t="s">
        <v>376</v>
      </c>
      <c r="H1793" s="1" t="s">
        <v>28</v>
      </c>
      <c r="I1793">
        <v>2</v>
      </c>
    </row>
    <row r="1794" spans="1:9" x14ac:dyDescent="0.55000000000000004">
      <c r="A1794">
        <v>62</v>
      </c>
      <c r="B1794" s="1" t="s">
        <v>521</v>
      </c>
      <c r="C1794" s="1" t="s">
        <v>5</v>
      </c>
      <c r="D1794">
        <v>6</v>
      </c>
      <c r="E1794" s="1" t="s">
        <v>295</v>
      </c>
      <c r="F1794">
        <v>6</v>
      </c>
      <c r="G1794" s="1" t="s">
        <v>376</v>
      </c>
      <c r="H1794" s="1" t="s">
        <v>28</v>
      </c>
      <c r="I1794">
        <v>2</v>
      </c>
    </row>
    <row r="1795" spans="1:9" x14ac:dyDescent="0.55000000000000004">
      <c r="A1795">
        <v>62</v>
      </c>
      <c r="B1795" s="1" t="s">
        <v>521</v>
      </c>
      <c r="C1795" s="1" t="s">
        <v>5</v>
      </c>
      <c r="D1795">
        <v>6</v>
      </c>
      <c r="E1795" s="1" t="s">
        <v>317</v>
      </c>
      <c r="F1795">
        <v>6</v>
      </c>
      <c r="G1795" s="1" t="s">
        <v>377</v>
      </c>
      <c r="H1795" s="1" t="s">
        <v>29</v>
      </c>
      <c r="I1795">
        <v>2</v>
      </c>
    </row>
    <row r="1796" spans="1:9" x14ac:dyDescent="0.55000000000000004">
      <c r="A1796">
        <v>62</v>
      </c>
      <c r="B1796" s="1" t="s">
        <v>521</v>
      </c>
      <c r="C1796" s="1" t="s">
        <v>5</v>
      </c>
      <c r="D1796">
        <v>6</v>
      </c>
      <c r="E1796" s="1" t="s">
        <v>320</v>
      </c>
      <c r="F1796">
        <v>6</v>
      </c>
      <c r="G1796" s="1" t="s">
        <v>377</v>
      </c>
      <c r="H1796" s="1" t="s">
        <v>28</v>
      </c>
      <c r="I1796">
        <v>2</v>
      </c>
    </row>
    <row r="1797" spans="1:9" x14ac:dyDescent="0.55000000000000004">
      <c r="A1797">
        <v>62</v>
      </c>
      <c r="B1797" s="1" t="s">
        <v>521</v>
      </c>
      <c r="C1797" s="1" t="s">
        <v>5</v>
      </c>
      <c r="D1797">
        <v>6</v>
      </c>
      <c r="E1797" s="1" t="s">
        <v>323</v>
      </c>
      <c r="F1797">
        <v>3</v>
      </c>
      <c r="G1797" s="1" t="s">
        <v>376</v>
      </c>
      <c r="H1797" s="1" t="s">
        <v>29</v>
      </c>
      <c r="I1797">
        <v>2</v>
      </c>
    </row>
    <row r="1798" spans="1:9" x14ac:dyDescent="0.55000000000000004">
      <c r="A1798">
        <v>62</v>
      </c>
      <c r="B1798" s="1" t="s">
        <v>521</v>
      </c>
      <c r="C1798" s="1" t="s">
        <v>5</v>
      </c>
      <c r="D1798">
        <v>6</v>
      </c>
      <c r="E1798" s="1" t="s">
        <v>327</v>
      </c>
      <c r="F1798">
        <v>6</v>
      </c>
      <c r="G1798" s="1" t="s">
        <v>376</v>
      </c>
      <c r="H1798" s="1" t="s">
        <v>29</v>
      </c>
      <c r="I1798">
        <v>2</v>
      </c>
    </row>
    <row r="1799" spans="1:9" x14ac:dyDescent="0.55000000000000004">
      <c r="A1799">
        <v>62</v>
      </c>
      <c r="B1799" s="1" t="s">
        <v>521</v>
      </c>
      <c r="C1799" s="1" t="s">
        <v>5</v>
      </c>
      <c r="D1799">
        <v>6</v>
      </c>
      <c r="E1799" s="1" t="s">
        <v>331</v>
      </c>
      <c r="F1799">
        <v>6</v>
      </c>
      <c r="G1799" s="1" t="s">
        <v>376</v>
      </c>
      <c r="H1799" s="1" t="s">
        <v>29</v>
      </c>
      <c r="I1799">
        <v>2</v>
      </c>
    </row>
    <row r="1800" spans="1:9" x14ac:dyDescent="0.55000000000000004">
      <c r="A1800">
        <v>63</v>
      </c>
      <c r="B1800" s="1" t="s">
        <v>522</v>
      </c>
      <c r="C1800" s="1" t="s">
        <v>4</v>
      </c>
      <c r="D1800">
        <v>5</v>
      </c>
      <c r="E1800" s="1" t="s">
        <v>105</v>
      </c>
      <c r="F1800">
        <v>5</v>
      </c>
      <c r="G1800" s="1" t="s">
        <v>377</v>
      </c>
      <c r="H1800" s="1" t="s">
        <v>29</v>
      </c>
      <c r="I1800">
        <v>2</v>
      </c>
    </row>
    <row r="1801" spans="1:9" x14ac:dyDescent="0.55000000000000004">
      <c r="A1801">
        <v>63</v>
      </c>
      <c r="B1801" s="1" t="s">
        <v>522</v>
      </c>
      <c r="C1801" s="1" t="s">
        <v>4</v>
      </c>
      <c r="D1801">
        <v>5</v>
      </c>
      <c r="E1801" s="1" t="s">
        <v>108</v>
      </c>
      <c r="F1801">
        <v>5</v>
      </c>
      <c r="G1801" s="1" t="s">
        <v>377</v>
      </c>
      <c r="H1801" s="1" t="s">
        <v>29</v>
      </c>
      <c r="I1801">
        <v>2</v>
      </c>
    </row>
    <row r="1802" spans="1:9" x14ac:dyDescent="0.55000000000000004">
      <c r="A1802">
        <v>63</v>
      </c>
      <c r="B1802" s="1" t="s">
        <v>522</v>
      </c>
      <c r="C1802" s="1" t="s">
        <v>4</v>
      </c>
      <c r="D1802">
        <v>5</v>
      </c>
      <c r="E1802" s="1" t="s">
        <v>112</v>
      </c>
      <c r="F1802">
        <v>5</v>
      </c>
      <c r="G1802" s="1" t="s">
        <v>377</v>
      </c>
      <c r="H1802" s="1" t="s">
        <v>29</v>
      </c>
      <c r="I1802">
        <v>2</v>
      </c>
    </row>
    <row r="1803" spans="1:9" x14ac:dyDescent="0.55000000000000004">
      <c r="A1803">
        <v>63</v>
      </c>
      <c r="B1803" s="1" t="s">
        <v>522</v>
      </c>
      <c r="C1803" s="1" t="s">
        <v>4</v>
      </c>
      <c r="D1803">
        <v>5</v>
      </c>
      <c r="E1803" s="1" t="s">
        <v>116</v>
      </c>
      <c r="F1803">
        <v>0</v>
      </c>
      <c r="G1803" s="1" t="s">
        <v>377</v>
      </c>
      <c r="H1803" s="1" t="s">
        <v>29</v>
      </c>
      <c r="I1803">
        <v>2</v>
      </c>
    </row>
    <row r="1804" spans="1:9" x14ac:dyDescent="0.55000000000000004">
      <c r="A1804">
        <v>63</v>
      </c>
      <c r="B1804" s="1" t="s">
        <v>522</v>
      </c>
      <c r="C1804" s="1" t="s">
        <v>4</v>
      </c>
      <c r="D1804">
        <v>5</v>
      </c>
      <c r="E1804" s="1" t="s">
        <v>120</v>
      </c>
      <c r="F1804">
        <v>5</v>
      </c>
      <c r="G1804" s="1" t="s">
        <v>377</v>
      </c>
      <c r="H1804" s="1" t="s">
        <v>28</v>
      </c>
      <c r="I1804">
        <v>2</v>
      </c>
    </row>
    <row r="1805" spans="1:9" x14ac:dyDescent="0.55000000000000004">
      <c r="A1805">
        <v>63</v>
      </c>
      <c r="B1805" s="1" t="s">
        <v>522</v>
      </c>
      <c r="C1805" s="1" t="s">
        <v>4</v>
      </c>
      <c r="D1805">
        <v>5</v>
      </c>
      <c r="E1805" s="1" t="s">
        <v>123</v>
      </c>
      <c r="F1805">
        <v>6</v>
      </c>
      <c r="G1805" s="1" t="s">
        <v>376</v>
      </c>
      <c r="H1805" s="1" t="s">
        <v>28</v>
      </c>
      <c r="I1805">
        <v>2</v>
      </c>
    </row>
    <row r="1806" spans="1:9" x14ac:dyDescent="0.55000000000000004">
      <c r="A1806">
        <v>63</v>
      </c>
      <c r="B1806" s="1" t="s">
        <v>522</v>
      </c>
      <c r="C1806" s="1" t="s">
        <v>4</v>
      </c>
      <c r="D1806">
        <v>5</v>
      </c>
      <c r="E1806" s="1" t="s">
        <v>127</v>
      </c>
      <c r="F1806">
        <v>5</v>
      </c>
      <c r="G1806" s="1" t="s">
        <v>375</v>
      </c>
      <c r="H1806" s="1" t="s">
        <v>28</v>
      </c>
      <c r="I1806">
        <v>2</v>
      </c>
    </row>
    <row r="1807" spans="1:9" x14ac:dyDescent="0.55000000000000004">
      <c r="A1807">
        <v>63</v>
      </c>
      <c r="B1807" s="1" t="s">
        <v>522</v>
      </c>
      <c r="C1807" s="1" t="s">
        <v>4</v>
      </c>
      <c r="D1807">
        <v>5</v>
      </c>
      <c r="E1807" s="1" t="s">
        <v>131</v>
      </c>
      <c r="F1807">
        <v>7</v>
      </c>
      <c r="G1807" s="1" t="s">
        <v>375</v>
      </c>
      <c r="H1807" s="1" t="s">
        <v>29</v>
      </c>
      <c r="I1807">
        <v>2</v>
      </c>
    </row>
    <row r="1808" spans="1:9" x14ac:dyDescent="0.55000000000000004">
      <c r="A1808">
        <v>63</v>
      </c>
      <c r="B1808" s="1" t="s">
        <v>522</v>
      </c>
      <c r="C1808" s="1" t="s">
        <v>4</v>
      </c>
      <c r="D1808">
        <v>5</v>
      </c>
      <c r="E1808" s="1" t="s">
        <v>135</v>
      </c>
      <c r="F1808">
        <v>5</v>
      </c>
      <c r="G1808" s="1" t="s">
        <v>375</v>
      </c>
      <c r="H1808" s="1" t="s">
        <v>28</v>
      </c>
      <c r="I1808">
        <v>2</v>
      </c>
    </row>
    <row r="1809" spans="1:9" x14ac:dyDescent="0.55000000000000004">
      <c r="A1809">
        <v>63</v>
      </c>
      <c r="B1809" s="1" t="s">
        <v>522</v>
      </c>
      <c r="C1809" s="1" t="s">
        <v>4</v>
      </c>
      <c r="D1809">
        <v>5</v>
      </c>
      <c r="E1809" s="1" t="s">
        <v>139</v>
      </c>
      <c r="F1809">
        <v>7</v>
      </c>
      <c r="G1809" s="1" t="s">
        <v>376</v>
      </c>
      <c r="H1809" s="1" t="s">
        <v>28</v>
      </c>
      <c r="I1809">
        <v>2</v>
      </c>
    </row>
    <row r="1810" spans="1:9" x14ac:dyDescent="0.55000000000000004">
      <c r="A1810">
        <v>63</v>
      </c>
      <c r="B1810" s="1" t="s">
        <v>522</v>
      </c>
      <c r="C1810" s="1" t="s">
        <v>4</v>
      </c>
      <c r="D1810">
        <v>5</v>
      </c>
      <c r="E1810" s="1" t="s">
        <v>141</v>
      </c>
      <c r="F1810">
        <v>7</v>
      </c>
      <c r="G1810" s="1" t="s">
        <v>376</v>
      </c>
      <c r="H1810" s="1" t="s">
        <v>29</v>
      </c>
      <c r="I1810">
        <v>2</v>
      </c>
    </row>
    <row r="1811" spans="1:9" x14ac:dyDescent="0.55000000000000004">
      <c r="A1811">
        <v>63</v>
      </c>
      <c r="B1811" s="1" t="s">
        <v>522</v>
      </c>
      <c r="C1811" s="1" t="s">
        <v>4</v>
      </c>
      <c r="D1811">
        <v>5</v>
      </c>
      <c r="E1811" s="1" t="s">
        <v>145</v>
      </c>
      <c r="F1811">
        <v>7</v>
      </c>
      <c r="G1811" s="1" t="s">
        <v>376</v>
      </c>
      <c r="H1811" s="1" t="s">
        <v>28</v>
      </c>
      <c r="I1811">
        <v>2</v>
      </c>
    </row>
    <row r="1812" spans="1:9" x14ac:dyDescent="0.55000000000000004">
      <c r="A1812">
        <v>63</v>
      </c>
      <c r="B1812" s="1" t="s">
        <v>522</v>
      </c>
      <c r="C1812" s="1" t="s">
        <v>4</v>
      </c>
      <c r="D1812">
        <v>5</v>
      </c>
      <c r="E1812" s="1" t="s">
        <v>147</v>
      </c>
      <c r="F1812">
        <v>5</v>
      </c>
      <c r="G1812" s="1" t="s">
        <v>376</v>
      </c>
      <c r="H1812" s="1" t="s">
        <v>28</v>
      </c>
      <c r="I1812">
        <v>2</v>
      </c>
    </row>
    <row r="1813" spans="1:9" x14ac:dyDescent="0.55000000000000004">
      <c r="A1813">
        <v>63</v>
      </c>
      <c r="B1813" s="1" t="s">
        <v>522</v>
      </c>
      <c r="C1813" s="1" t="s">
        <v>4</v>
      </c>
      <c r="D1813">
        <v>5</v>
      </c>
      <c r="E1813" s="1" t="s">
        <v>214</v>
      </c>
      <c r="F1813">
        <v>5</v>
      </c>
      <c r="G1813" s="1" t="s">
        <v>377</v>
      </c>
      <c r="H1813" s="1" t="s">
        <v>29</v>
      </c>
      <c r="I1813">
        <v>2</v>
      </c>
    </row>
    <row r="1814" spans="1:9" x14ac:dyDescent="0.55000000000000004">
      <c r="A1814">
        <v>63</v>
      </c>
      <c r="B1814" s="1" t="s">
        <v>522</v>
      </c>
      <c r="C1814" s="1" t="s">
        <v>4</v>
      </c>
      <c r="D1814">
        <v>5</v>
      </c>
      <c r="E1814" s="1" t="s">
        <v>217</v>
      </c>
      <c r="F1814">
        <v>6</v>
      </c>
      <c r="G1814" s="1" t="s">
        <v>377</v>
      </c>
      <c r="H1814" s="1" t="s">
        <v>29</v>
      </c>
      <c r="I1814">
        <v>2</v>
      </c>
    </row>
    <row r="1815" spans="1:9" x14ac:dyDescent="0.55000000000000004">
      <c r="A1815">
        <v>63</v>
      </c>
      <c r="B1815" s="1" t="s">
        <v>522</v>
      </c>
      <c r="C1815" s="1" t="s">
        <v>4</v>
      </c>
      <c r="D1815">
        <v>5</v>
      </c>
      <c r="E1815" s="1" t="s">
        <v>220</v>
      </c>
      <c r="F1815">
        <v>5</v>
      </c>
      <c r="G1815" s="1" t="s">
        <v>377</v>
      </c>
      <c r="H1815" s="1" t="s">
        <v>29</v>
      </c>
      <c r="I1815">
        <v>2</v>
      </c>
    </row>
    <row r="1816" spans="1:9" x14ac:dyDescent="0.55000000000000004">
      <c r="A1816">
        <v>63</v>
      </c>
      <c r="B1816" s="1" t="s">
        <v>522</v>
      </c>
      <c r="C1816" s="1" t="s">
        <v>4</v>
      </c>
      <c r="D1816">
        <v>5</v>
      </c>
      <c r="E1816" s="1" t="s">
        <v>223</v>
      </c>
      <c r="F1816">
        <v>5</v>
      </c>
      <c r="G1816" s="1" t="s">
        <v>376</v>
      </c>
      <c r="H1816" s="1" t="s">
        <v>29</v>
      </c>
      <c r="I1816">
        <v>2</v>
      </c>
    </row>
    <row r="1817" spans="1:9" x14ac:dyDescent="0.55000000000000004">
      <c r="A1817">
        <v>63</v>
      </c>
      <c r="B1817" s="1" t="s">
        <v>522</v>
      </c>
      <c r="C1817" s="1" t="s">
        <v>4</v>
      </c>
      <c r="D1817">
        <v>5</v>
      </c>
      <c r="E1817" s="1" t="s">
        <v>226</v>
      </c>
      <c r="F1817">
        <v>7</v>
      </c>
      <c r="G1817" s="1" t="s">
        <v>377</v>
      </c>
      <c r="H1817" s="1" t="s">
        <v>28</v>
      </c>
      <c r="I1817">
        <v>2</v>
      </c>
    </row>
    <row r="1818" spans="1:9" x14ac:dyDescent="0.55000000000000004">
      <c r="A1818">
        <v>63</v>
      </c>
      <c r="B1818" s="1" t="s">
        <v>522</v>
      </c>
      <c r="C1818" s="1" t="s">
        <v>4</v>
      </c>
      <c r="D1818">
        <v>5</v>
      </c>
      <c r="E1818" s="1" t="s">
        <v>229</v>
      </c>
      <c r="F1818">
        <v>5</v>
      </c>
      <c r="G1818" s="1" t="s">
        <v>376</v>
      </c>
      <c r="H1818" s="1" t="s">
        <v>28</v>
      </c>
      <c r="I1818">
        <v>2</v>
      </c>
    </row>
    <row r="1819" spans="1:9" x14ac:dyDescent="0.55000000000000004">
      <c r="A1819">
        <v>63</v>
      </c>
      <c r="B1819" s="1" t="s">
        <v>522</v>
      </c>
      <c r="C1819" s="1" t="s">
        <v>4</v>
      </c>
      <c r="D1819">
        <v>5</v>
      </c>
      <c r="E1819" s="1" t="s">
        <v>231</v>
      </c>
      <c r="F1819">
        <v>6</v>
      </c>
      <c r="G1819" s="1" t="s">
        <v>375</v>
      </c>
      <c r="H1819" s="1" t="s">
        <v>29</v>
      </c>
      <c r="I1819">
        <v>2</v>
      </c>
    </row>
    <row r="1820" spans="1:9" x14ac:dyDescent="0.55000000000000004">
      <c r="A1820">
        <v>63</v>
      </c>
      <c r="B1820" s="1" t="s">
        <v>522</v>
      </c>
      <c r="C1820" s="1" t="s">
        <v>4</v>
      </c>
      <c r="D1820">
        <v>5</v>
      </c>
      <c r="E1820" s="1" t="s">
        <v>286</v>
      </c>
      <c r="F1820">
        <v>5</v>
      </c>
      <c r="G1820" s="1" t="s">
        <v>375</v>
      </c>
      <c r="H1820" s="1" t="s">
        <v>28</v>
      </c>
      <c r="I1820">
        <v>2</v>
      </c>
    </row>
    <row r="1821" spans="1:9" x14ac:dyDescent="0.55000000000000004">
      <c r="A1821">
        <v>63</v>
      </c>
      <c r="B1821" s="1" t="s">
        <v>522</v>
      </c>
      <c r="C1821" s="1" t="s">
        <v>4</v>
      </c>
      <c r="D1821">
        <v>5</v>
      </c>
      <c r="E1821" s="1" t="s">
        <v>290</v>
      </c>
      <c r="F1821">
        <v>7</v>
      </c>
      <c r="G1821" s="1" t="s">
        <v>375</v>
      </c>
      <c r="H1821" s="1" t="s">
        <v>28</v>
      </c>
      <c r="I1821">
        <v>2</v>
      </c>
    </row>
    <row r="1822" spans="1:9" x14ac:dyDescent="0.55000000000000004">
      <c r="A1822">
        <v>63</v>
      </c>
      <c r="B1822" s="1" t="s">
        <v>522</v>
      </c>
      <c r="C1822" s="1" t="s">
        <v>4</v>
      </c>
      <c r="D1822">
        <v>5</v>
      </c>
      <c r="E1822" s="1" t="s">
        <v>294</v>
      </c>
      <c r="F1822">
        <v>5</v>
      </c>
      <c r="G1822" s="1" t="s">
        <v>376</v>
      </c>
      <c r="H1822" s="1" t="s">
        <v>28</v>
      </c>
      <c r="I1822">
        <v>2</v>
      </c>
    </row>
    <row r="1823" spans="1:9" x14ac:dyDescent="0.55000000000000004">
      <c r="A1823">
        <v>63</v>
      </c>
      <c r="B1823" s="1" t="s">
        <v>522</v>
      </c>
      <c r="C1823" s="1" t="s">
        <v>4</v>
      </c>
      <c r="D1823">
        <v>5</v>
      </c>
      <c r="E1823" s="1" t="s">
        <v>295</v>
      </c>
      <c r="F1823">
        <v>5</v>
      </c>
      <c r="G1823" s="1" t="s">
        <v>376</v>
      </c>
      <c r="H1823" s="1" t="s">
        <v>28</v>
      </c>
      <c r="I1823">
        <v>2</v>
      </c>
    </row>
    <row r="1824" spans="1:9" x14ac:dyDescent="0.55000000000000004">
      <c r="A1824">
        <v>63</v>
      </c>
      <c r="B1824" s="1" t="s">
        <v>522</v>
      </c>
      <c r="C1824" s="1" t="s">
        <v>4</v>
      </c>
      <c r="D1824">
        <v>5</v>
      </c>
      <c r="E1824" s="1" t="s">
        <v>317</v>
      </c>
      <c r="F1824">
        <v>4</v>
      </c>
      <c r="G1824" s="1" t="s">
        <v>377</v>
      </c>
      <c r="H1824" s="1" t="s">
        <v>29</v>
      </c>
      <c r="I1824">
        <v>2</v>
      </c>
    </row>
    <row r="1825" spans="1:9" x14ac:dyDescent="0.55000000000000004">
      <c r="A1825">
        <v>63</v>
      </c>
      <c r="B1825" s="1" t="s">
        <v>522</v>
      </c>
      <c r="C1825" s="1" t="s">
        <v>4</v>
      </c>
      <c r="D1825">
        <v>5</v>
      </c>
      <c r="E1825" s="1" t="s">
        <v>320</v>
      </c>
      <c r="F1825">
        <v>7</v>
      </c>
      <c r="G1825" s="1" t="s">
        <v>377</v>
      </c>
      <c r="H1825" s="1" t="s">
        <v>28</v>
      </c>
      <c r="I1825">
        <v>2</v>
      </c>
    </row>
    <row r="1826" spans="1:9" x14ac:dyDescent="0.55000000000000004">
      <c r="A1826">
        <v>63</v>
      </c>
      <c r="B1826" s="1" t="s">
        <v>522</v>
      </c>
      <c r="C1826" s="1" t="s">
        <v>4</v>
      </c>
      <c r="D1826">
        <v>5</v>
      </c>
      <c r="E1826" s="1" t="s">
        <v>323</v>
      </c>
      <c r="F1826">
        <v>4</v>
      </c>
      <c r="G1826" s="1" t="s">
        <v>376</v>
      </c>
      <c r="H1826" s="1" t="s">
        <v>29</v>
      </c>
      <c r="I1826">
        <v>2</v>
      </c>
    </row>
    <row r="1827" spans="1:9" x14ac:dyDescent="0.55000000000000004">
      <c r="A1827">
        <v>63</v>
      </c>
      <c r="B1827" s="1" t="s">
        <v>522</v>
      </c>
      <c r="C1827" s="1" t="s">
        <v>4</v>
      </c>
      <c r="D1827">
        <v>5</v>
      </c>
      <c r="E1827" s="1" t="s">
        <v>327</v>
      </c>
      <c r="F1827">
        <v>5</v>
      </c>
      <c r="G1827" s="1" t="s">
        <v>376</v>
      </c>
      <c r="H1827" s="1" t="s">
        <v>29</v>
      </c>
      <c r="I1827">
        <v>2</v>
      </c>
    </row>
    <row r="1828" spans="1:9" x14ac:dyDescent="0.55000000000000004">
      <c r="A1828">
        <v>63</v>
      </c>
      <c r="B1828" s="1" t="s">
        <v>522</v>
      </c>
      <c r="C1828" s="1" t="s">
        <v>4</v>
      </c>
      <c r="D1828">
        <v>5</v>
      </c>
      <c r="E1828" s="1" t="s">
        <v>331</v>
      </c>
      <c r="F1828">
        <v>5</v>
      </c>
      <c r="G1828" s="1" t="s">
        <v>376</v>
      </c>
      <c r="H1828" s="1" t="s">
        <v>29</v>
      </c>
      <c r="I1828">
        <v>2</v>
      </c>
    </row>
    <row r="1829" spans="1:9" x14ac:dyDescent="0.55000000000000004">
      <c r="A1829">
        <v>64</v>
      </c>
      <c r="B1829" s="1" t="s">
        <v>523</v>
      </c>
      <c r="C1829" s="1" t="s">
        <v>1</v>
      </c>
      <c r="D1829">
        <v>2</v>
      </c>
      <c r="E1829" s="1" t="s">
        <v>105</v>
      </c>
      <c r="F1829">
        <v>2</v>
      </c>
      <c r="G1829" s="1" t="s">
        <v>377</v>
      </c>
      <c r="H1829" s="1" t="s">
        <v>29</v>
      </c>
      <c r="I1829">
        <v>2</v>
      </c>
    </row>
    <row r="1830" spans="1:9" x14ac:dyDescent="0.55000000000000004">
      <c r="A1830">
        <v>64</v>
      </c>
      <c r="B1830" s="1" t="s">
        <v>523</v>
      </c>
      <c r="C1830" s="1" t="s">
        <v>1</v>
      </c>
      <c r="D1830">
        <v>2</v>
      </c>
      <c r="E1830" s="1" t="s">
        <v>108</v>
      </c>
      <c r="F1830">
        <v>2</v>
      </c>
      <c r="G1830" s="1" t="s">
        <v>377</v>
      </c>
      <c r="H1830" s="1" t="s">
        <v>29</v>
      </c>
      <c r="I1830">
        <v>2</v>
      </c>
    </row>
    <row r="1831" spans="1:9" x14ac:dyDescent="0.55000000000000004">
      <c r="A1831">
        <v>64</v>
      </c>
      <c r="B1831" s="1" t="s">
        <v>523</v>
      </c>
      <c r="C1831" s="1" t="s">
        <v>1</v>
      </c>
      <c r="D1831">
        <v>2</v>
      </c>
      <c r="E1831" s="1" t="s">
        <v>112</v>
      </c>
      <c r="F1831">
        <v>2</v>
      </c>
      <c r="G1831" s="1" t="s">
        <v>377</v>
      </c>
      <c r="H1831" s="1" t="s">
        <v>29</v>
      </c>
      <c r="I1831">
        <v>2</v>
      </c>
    </row>
    <row r="1832" spans="1:9" x14ac:dyDescent="0.55000000000000004">
      <c r="A1832">
        <v>64</v>
      </c>
      <c r="B1832" s="1" t="s">
        <v>523</v>
      </c>
      <c r="C1832" s="1" t="s">
        <v>1</v>
      </c>
      <c r="D1832">
        <v>2</v>
      </c>
      <c r="E1832" s="1" t="s">
        <v>116</v>
      </c>
      <c r="F1832">
        <v>2</v>
      </c>
      <c r="G1832" s="1" t="s">
        <v>377</v>
      </c>
      <c r="H1832" s="1" t="s">
        <v>29</v>
      </c>
      <c r="I1832">
        <v>2</v>
      </c>
    </row>
    <row r="1833" spans="1:9" x14ac:dyDescent="0.55000000000000004">
      <c r="A1833">
        <v>64</v>
      </c>
      <c r="B1833" s="1" t="s">
        <v>523</v>
      </c>
      <c r="C1833" s="1" t="s">
        <v>1</v>
      </c>
      <c r="D1833">
        <v>2</v>
      </c>
      <c r="E1833" s="1" t="s">
        <v>120</v>
      </c>
      <c r="F1833">
        <v>2</v>
      </c>
      <c r="G1833" s="1" t="s">
        <v>377</v>
      </c>
      <c r="H1833" s="1" t="s">
        <v>28</v>
      </c>
      <c r="I1833">
        <v>2</v>
      </c>
    </row>
    <row r="1834" spans="1:9" x14ac:dyDescent="0.55000000000000004">
      <c r="A1834">
        <v>64</v>
      </c>
      <c r="B1834" s="1" t="s">
        <v>523</v>
      </c>
      <c r="C1834" s="1" t="s">
        <v>1</v>
      </c>
      <c r="D1834">
        <v>2</v>
      </c>
      <c r="E1834" s="1" t="s">
        <v>123</v>
      </c>
      <c r="F1834">
        <v>1</v>
      </c>
      <c r="G1834" s="1" t="s">
        <v>376</v>
      </c>
      <c r="H1834" s="1" t="s">
        <v>28</v>
      </c>
      <c r="I1834">
        <v>2</v>
      </c>
    </row>
    <row r="1835" spans="1:9" x14ac:dyDescent="0.55000000000000004">
      <c r="A1835">
        <v>64</v>
      </c>
      <c r="B1835" s="1" t="s">
        <v>523</v>
      </c>
      <c r="C1835" s="1" t="s">
        <v>1</v>
      </c>
      <c r="D1835">
        <v>2</v>
      </c>
      <c r="E1835" s="1" t="s">
        <v>127</v>
      </c>
      <c r="F1835">
        <v>1</v>
      </c>
      <c r="G1835" s="1" t="s">
        <v>375</v>
      </c>
      <c r="H1835" s="1" t="s">
        <v>28</v>
      </c>
      <c r="I1835">
        <v>2</v>
      </c>
    </row>
    <row r="1836" spans="1:9" x14ac:dyDescent="0.55000000000000004">
      <c r="A1836">
        <v>64</v>
      </c>
      <c r="B1836" s="1" t="s">
        <v>523</v>
      </c>
      <c r="C1836" s="1" t="s">
        <v>1</v>
      </c>
      <c r="D1836">
        <v>2</v>
      </c>
      <c r="E1836" s="1" t="s">
        <v>131</v>
      </c>
      <c r="F1836">
        <v>2</v>
      </c>
      <c r="G1836" s="1" t="s">
        <v>375</v>
      </c>
      <c r="H1836" s="1" t="s">
        <v>29</v>
      </c>
      <c r="I1836">
        <v>2</v>
      </c>
    </row>
    <row r="1837" spans="1:9" x14ac:dyDescent="0.55000000000000004">
      <c r="A1837">
        <v>64</v>
      </c>
      <c r="B1837" s="1" t="s">
        <v>523</v>
      </c>
      <c r="C1837" s="1" t="s">
        <v>1</v>
      </c>
      <c r="D1837">
        <v>2</v>
      </c>
      <c r="E1837" s="1" t="s">
        <v>135</v>
      </c>
      <c r="F1837">
        <v>1</v>
      </c>
      <c r="G1837" s="1" t="s">
        <v>375</v>
      </c>
      <c r="H1837" s="1" t="s">
        <v>28</v>
      </c>
      <c r="I1837">
        <v>2</v>
      </c>
    </row>
    <row r="1838" spans="1:9" x14ac:dyDescent="0.55000000000000004">
      <c r="A1838">
        <v>64</v>
      </c>
      <c r="B1838" s="1" t="s">
        <v>523</v>
      </c>
      <c r="C1838" s="1" t="s">
        <v>1</v>
      </c>
      <c r="D1838">
        <v>2</v>
      </c>
      <c r="E1838" s="1" t="s">
        <v>139</v>
      </c>
      <c r="F1838">
        <v>2</v>
      </c>
      <c r="G1838" s="1" t="s">
        <v>376</v>
      </c>
      <c r="H1838" s="1" t="s">
        <v>28</v>
      </c>
      <c r="I1838">
        <v>2</v>
      </c>
    </row>
    <row r="1839" spans="1:9" x14ac:dyDescent="0.55000000000000004">
      <c r="A1839">
        <v>64</v>
      </c>
      <c r="B1839" s="1" t="s">
        <v>523</v>
      </c>
      <c r="C1839" s="1" t="s">
        <v>1</v>
      </c>
      <c r="D1839">
        <v>2</v>
      </c>
      <c r="E1839" s="1" t="s">
        <v>141</v>
      </c>
      <c r="F1839">
        <v>2</v>
      </c>
      <c r="G1839" s="1" t="s">
        <v>376</v>
      </c>
      <c r="H1839" s="1" t="s">
        <v>29</v>
      </c>
      <c r="I1839">
        <v>2</v>
      </c>
    </row>
    <row r="1840" spans="1:9" x14ac:dyDescent="0.55000000000000004">
      <c r="A1840">
        <v>64</v>
      </c>
      <c r="B1840" s="1" t="s">
        <v>523</v>
      </c>
      <c r="C1840" s="1" t="s">
        <v>1</v>
      </c>
      <c r="D1840">
        <v>2</v>
      </c>
      <c r="E1840" s="1" t="s">
        <v>145</v>
      </c>
      <c r="F1840">
        <v>2</v>
      </c>
      <c r="G1840" s="1" t="s">
        <v>376</v>
      </c>
      <c r="H1840" s="1" t="s">
        <v>28</v>
      </c>
      <c r="I1840">
        <v>2</v>
      </c>
    </row>
    <row r="1841" spans="1:9" x14ac:dyDescent="0.55000000000000004">
      <c r="A1841">
        <v>64</v>
      </c>
      <c r="B1841" s="1" t="s">
        <v>523</v>
      </c>
      <c r="C1841" s="1" t="s">
        <v>1</v>
      </c>
      <c r="D1841">
        <v>2</v>
      </c>
      <c r="E1841" s="1" t="s">
        <v>147</v>
      </c>
      <c r="F1841">
        <v>1</v>
      </c>
      <c r="G1841" s="1" t="s">
        <v>376</v>
      </c>
      <c r="H1841" s="1" t="s">
        <v>28</v>
      </c>
      <c r="I1841">
        <v>2</v>
      </c>
    </row>
    <row r="1842" spans="1:9" x14ac:dyDescent="0.55000000000000004">
      <c r="A1842">
        <v>64</v>
      </c>
      <c r="B1842" s="1" t="s">
        <v>523</v>
      </c>
      <c r="C1842" s="1" t="s">
        <v>1</v>
      </c>
      <c r="D1842">
        <v>2</v>
      </c>
      <c r="E1842" s="1" t="s">
        <v>214</v>
      </c>
      <c r="F1842">
        <v>2</v>
      </c>
      <c r="G1842" s="1" t="s">
        <v>377</v>
      </c>
      <c r="H1842" s="1" t="s">
        <v>29</v>
      </c>
      <c r="I1842">
        <v>2</v>
      </c>
    </row>
    <row r="1843" spans="1:9" x14ac:dyDescent="0.55000000000000004">
      <c r="A1843">
        <v>64</v>
      </c>
      <c r="B1843" s="1" t="s">
        <v>523</v>
      </c>
      <c r="C1843" s="1" t="s">
        <v>1</v>
      </c>
      <c r="D1843">
        <v>2</v>
      </c>
      <c r="E1843" s="1" t="s">
        <v>217</v>
      </c>
      <c r="F1843">
        <v>2</v>
      </c>
      <c r="G1843" s="1" t="s">
        <v>377</v>
      </c>
      <c r="H1843" s="1" t="s">
        <v>29</v>
      </c>
      <c r="I1843">
        <v>2</v>
      </c>
    </row>
    <row r="1844" spans="1:9" x14ac:dyDescent="0.55000000000000004">
      <c r="A1844">
        <v>64</v>
      </c>
      <c r="B1844" s="1" t="s">
        <v>523</v>
      </c>
      <c r="C1844" s="1" t="s">
        <v>1</v>
      </c>
      <c r="D1844">
        <v>2</v>
      </c>
      <c r="E1844" s="1" t="s">
        <v>220</v>
      </c>
      <c r="F1844">
        <v>2</v>
      </c>
      <c r="G1844" s="1" t="s">
        <v>377</v>
      </c>
      <c r="H1844" s="1" t="s">
        <v>29</v>
      </c>
      <c r="I1844">
        <v>2</v>
      </c>
    </row>
    <row r="1845" spans="1:9" x14ac:dyDescent="0.55000000000000004">
      <c r="A1845">
        <v>64</v>
      </c>
      <c r="B1845" s="1" t="s">
        <v>523</v>
      </c>
      <c r="C1845" s="1" t="s">
        <v>1</v>
      </c>
      <c r="D1845">
        <v>2</v>
      </c>
      <c r="E1845" s="1" t="s">
        <v>223</v>
      </c>
      <c r="F1845">
        <v>2</v>
      </c>
      <c r="G1845" s="1" t="s">
        <v>376</v>
      </c>
      <c r="H1845" s="1" t="s">
        <v>29</v>
      </c>
      <c r="I1845">
        <v>2</v>
      </c>
    </row>
    <row r="1846" spans="1:9" x14ac:dyDescent="0.55000000000000004">
      <c r="A1846">
        <v>64</v>
      </c>
      <c r="B1846" s="1" t="s">
        <v>523</v>
      </c>
      <c r="C1846" s="1" t="s">
        <v>1</v>
      </c>
      <c r="D1846">
        <v>2</v>
      </c>
      <c r="E1846" s="1" t="s">
        <v>226</v>
      </c>
      <c r="F1846">
        <v>2</v>
      </c>
      <c r="G1846" s="1" t="s">
        <v>377</v>
      </c>
      <c r="H1846" s="1" t="s">
        <v>28</v>
      </c>
      <c r="I1846">
        <v>2</v>
      </c>
    </row>
    <row r="1847" spans="1:9" x14ac:dyDescent="0.55000000000000004">
      <c r="A1847">
        <v>64</v>
      </c>
      <c r="B1847" s="1" t="s">
        <v>523</v>
      </c>
      <c r="C1847" s="1" t="s">
        <v>1</v>
      </c>
      <c r="D1847">
        <v>2</v>
      </c>
      <c r="E1847" s="1" t="s">
        <v>229</v>
      </c>
      <c r="F1847">
        <v>2</v>
      </c>
      <c r="G1847" s="1" t="s">
        <v>376</v>
      </c>
      <c r="H1847" s="1" t="s">
        <v>28</v>
      </c>
      <c r="I1847">
        <v>2</v>
      </c>
    </row>
    <row r="1848" spans="1:9" x14ac:dyDescent="0.55000000000000004">
      <c r="A1848">
        <v>64</v>
      </c>
      <c r="B1848" s="1" t="s">
        <v>523</v>
      </c>
      <c r="C1848" s="1" t="s">
        <v>1</v>
      </c>
      <c r="D1848">
        <v>2</v>
      </c>
      <c r="E1848" s="1" t="s">
        <v>231</v>
      </c>
      <c r="F1848">
        <v>2</v>
      </c>
      <c r="G1848" s="1" t="s">
        <v>375</v>
      </c>
      <c r="H1848" s="1" t="s">
        <v>29</v>
      </c>
      <c r="I1848">
        <v>2</v>
      </c>
    </row>
    <row r="1849" spans="1:9" x14ac:dyDescent="0.55000000000000004">
      <c r="A1849">
        <v>64</v>
      </c>
      <c r="B1849" s="1" t="s">
        <v>523</v>
      </c>
      <c r="C1849" s="1" t="s">
        <v>1</v>
      </c>
      <c r="D1849">
        <v>2</v>
      </c>
      <c r="E1849" s="1" t="s">
        <v>286</v>
      </c>
      <c r="F1849">
        <v>2</v>
      </c>
      <c r="G1849" s="1" t="s">
        <v>375</v>
      </c>
      <c r="H1849" s="1" t="s">
        <v>28</v>
      </c>
      <c r="I1849">
        <v>2</v>
      </c>
    </row>
    <row r="1850" spans="1:9" x14ac:dyDescent="0.55000000000000004">
      <c r="A1850">
        <v>64</v>
      </c>
      <c r="B1850" s="1" t="s">
        <v>523</v>
      </c>
      <c r="C1850" s="1" t="s">
        <v>1</v>
      </c>
      <c r="D1850">
        <v>2</v>
      </c>
      <c r="E1850" s="1" t="s">
        <v>290</v>
      </c>
      <c r="F1850">
        <v>1</v>
      </c>
      <c r="G1850" s="1" t="s">
        <v>375</v>
      </c>
      <c r="H1850" s="1" t="s">
        <v>28</v>
      </c>
      <c r="I1850">
        <v>2</v>
      </c>
    </row>
    <row r="1851" spans="1:9" x14ac:dyDescent="0.55000000000000004">
      <c r="A1851">
        <v>64</v>
      </c>
      <c r="B1851" s="1" t="s">
        <v>523</v>
      </c>
      <c r="C1851" s="1" t="s">
        <v>1</v>
      </c>
      <c r="D1851">
        <v>2</v>
      </c>
      <c r="E1851" s="1" t="s">
        <v>294</v>
      </c>
      <c r="F1851">
        <v>2</v>
      </c>
      <c r="G1851" s="1" t="s">
        <v>376</v>
      </c>
      <c r="H1851" s="1" t="s">
        <v>28</v>
      </c>
      <c r="I1851">
        <v>2</v>
      </c>
    </row>
    <row r="1852" spans="1:9" x14ac:dyDescent="0.55000000000000004">
      <c r="A1852">
        <v>64</v>
      </c>
      <c r="B1852" s="1" t="s">
        <v>523</v>
      </c>
      <c r="C1852" s="1" t="s">
        <v>1</v>
      </c>
      <c r="D1852">
        <v>2</v>
      </c>
      <c r="E1852" s="1" t="s">
        <v>295</v>
      </c>
      <c r="F1852">
        <v>2</v>
      </c>
      <c r="G1852" s="1" t="s">
        <v>376</v>
      </c>
      <c r="H1852" s="1" t="s">
        <v>28</v>
      </c>
      <c r="I1852">
        <v>2</v>
      </c>
    </row>
    <row r="1853" spans="1:9" x14ac:dyDescent="0.55000000000000004">
      <c r="A1853">
        <v>64</v>
      </c>
      <c r="B1853" s="1" t="s">
        <v>523</v>
      </c>
      <c r="C1853" s="1" t="s">
        <v>1</v>
      </c>
      <c r="D1853">
        <v>2</v>
      </c>
      <c r="E1853" s="1" t="s">
        <v>317</v>
      </c>
      <c r="F1853">
        <v>2</v>
      </c>
      <c r="G1853" s="1" t="s">
        <v>377</v>
      </c>
      <c r="H1853" s="1" t="s">
        <v>29</v>
      </c>
      <c r="I1853">
        <v>2</v>
      </c>
    </row>
    <row r="1854" spans="1:9" x14ac:dyDescent="0.55000000000000004">
      <c r="A1854">
        <v>64</v>
      </c>
      <c r="B1854" s="1" t="s">
        <v>523</v>
      </c>
      <c r="C1854" s="1" t="s">
        <v>1</v>
      </c>
      <c r="D1854">
        <v>2</v>
      </c>
      <c r="E1854" s="1" t="s">
        <v>320</v>
      </c>
      <c r="F1854">
        <v>2</v>
      </c>
      <c r="G1854" s="1" t="s">
        <v>377</v>
      </c>
      <c r="H1854" s="1" t="s">
        <v>28</v>
      </c>
      <c r="I1854">
        <v>2</v>
      </c>
    </row>
    <row r="1855" spans="1:9" x14ac:dyDescent="0.55000000000000004">
      <c r="A1855">
        <v>64</v>
      </c>
      <c r="B1855" s="1" t="s">
        <v>523</v>
      </c>
      <c r="C1855" s="1" t="s">
        <v>1</v>
      </c>
      <c r="D1855">
        <v>2</v>
      </c>
      <c r="E1855" s="1" t="s">
        <v>323</v>
      </c>
      <c r="F1855">
        <v>2</v>
      </c>
      <c r="G1855" s="1" t="s">
        <v>376</v>
      </c>
      <c r="H1855" s="1" t="s">
        <v>29</v>
      </c>
      <c r="I1855">
        <v>2</v>
      </c>
    </row>
    <row r="1856" spans="1:9" x14ac:dyDescent="0.55000000000000004">
      <c r="A1856">
        <v>64</v>
      </c>
      <c r="B1856" s="1" t="s">
        <v>523</v>
      </c>
      <c r="C1856" s="1" t="s">
        <v>1</v>
      </c>
      <c r="D1856">
        <v>2</v>
      </c>
      <c r="E1856" s="1" t="s">
        <v>327</v>
      </c>
      <c r="F1856">
        <v>2</v>
      </c>
      <c r="G1856" s="1" t="s">
        <v>376</v>
      </c>
      <c r="H1856" s="1" t="s">
        <v>29</v>
      </c>
      <c r="I1856">
        <v>2</v>
      </c>
    </row>
    <row r="1857" spans="1:9" x14ac:dyDescent="0.55000000000000004">
      <c r="A1857">
        <v>64</v>
      </c>
      <c r="B1857" s="1" t="s">
        <v>523</v>
      </c>
      <c r="C1857" s="1" t="s">
        <v>1</v>
      </c>
      <c r="D1857">
        <v>2</v>
      </c>
      <c r="E1857" s="1" t="s">
        <v>331</v>
      </c>
      <c r="F1857">
        <v>2</v>
      </c>
      <c r="G1857" s="1" t="s">
        <v>376</v>
      </c>
      <c r="H1857" s="1" t="s">
        <v>29</v>
      </c>
      <c r="I1857">
        <v>2</v>
      </c>
    </row>
    <row r="1858" spans="1:9" x14ac:dyDescent="0.55000000000000004">
      <c r="A1858">
        <v>65</v>
      </c>
      <c r="B1858" s="1" t="s">
        <v>524</v>
      </c>
      <c r="C1858" s="1" t="s">
        <v>1</v>
      </c>
      <c r="D1858">
        <v>2</v>
      </c>
      <c r="E1858" s="1" t="s">
        <v>105</v>
      </c>
      <c r="F1858">
        <v>2</v>
      </c>
      <c r="G1858" s="1" t="s">
        <v>377</v>
      </c>
      <c r="H1858" s="1" t="s">
        <v>29</v>
      </c>
      <c r="I1858">
        <v>2</v>
      </c>
    </row>
    <row r="1859" spans="1:9" x14ac:dyDescent="0.55000000000000004">
      <c r="A1859">
        <v>65</v>
      </c>
      <c r="B1859" s="1" t="s">
        <v>524</v>
      </c>
      <c r="C1859" s="1" t="s">
        <v>1</v>
      </c>
      <c r="D1859">
        <v>2</v>
      </c>
      <c r="E1859" s="1" t="s">
        <v>108</v>
      </c>
      <c r="F1859">
        <v>2</v>
      </c>
      <c r="G1859" s="1" t="s">
        <v>377</v>
      </c>
      <c r="H1859" s="1" t="s">
        <v>29</v>
      </c>
      <c r="I1859">
        <v>2</v>
      </c>
    </row>
    <row r="1860" spans="1:9" x14ac:dyDescent="0.55000000000000004">
      <c r="A1860">
        <v>65</v>
      </c>
      <c r="B1860" s="1" t="s">
        <v>524</v>
      </c>
      <c r="C1860" s="1" t="s">
        <v>1</v>
      </c>
      <c r="D1860">
        <v>2</v>
      </c>
      <c r="E1860" s="1" t="s">
        <v>112</v>
      </c>
      <c r="F1860">
        <v>2</v>
      </c>
      <c r="G1860" s="1" t="s">
        <v>377</v>
      </c>
      <c r="H1860" s="1" t="s">
        <v>29</v>
      </c>
      <c r="I1860">
        <v>2</v>
      </c>
    </row>
    <row r="1861" spans="1:9" x14ac:dyDescent="0.55000000000000004">
      <c r="A1861">
        <v>65</v>
      </c>
      <c r="B1861" s="1" t="s">
        <v>524</v>
      </c>
      <c r="C1861" s="1" t="s">
        <v>1</v>
      </c>
      <c r="D1861">
        <v>2</v>
      </c>
      <c r="E1861" s="1" t="s">
        <v>116</v>
      </c>
      <c r="F1861">
        <v>2</v>
      </c>
      <c r="G1861" s="1" t="s">
        <v>377</v>
      </c>
      <c r="H1861" s="1" t="s">
        <v>29</v>
      </c>
      <c r="I1861">
        <v>2</v>
      </c>
    </row>
    <row r="1862" spans="1:9" x14ac:dyDescent="0.55000000000000004">
      <c r="A1862">
        <v>65</v>
      </c>
      <c r="B1862" s="1" t="s">
        <v>524</v>
      </c>
      <c r="C1862" s="1" t="s">
        <v>1</v>
      </c>
      <c r="D1862">
        <v>2</v>
      </c>
      <c r="E1862" s="1" t="s">
        <v>120</v>
      </c>
      <c r="F1862">
        <v>2</v>
      </c>
      <c r="G1862" s="1" t="s">
        <v>377</v>
      </c>
      <c r="H1862" s="1" t="s">
        <v>28</v>
      </c>
      <c r="I1862">
        <v>2</v>
      </c>
    </row>
    <row r="1863" spans="1:9" x14ac:dyDescent="0.55000000000000004">
      <c r="A1863">
        <v>65</v>
      </c>
      <c r="B1863" s="1" t="s">
        <v>524</v>
      </c>
      <c r="C1863" s="1" t="s">
        <v>1</v>
      </c>
      <c r="D1863">
        <v>2</v>
      </c>
      <c r="E1863" s="1" t="s">
        <v>123</v>
      </c>
      <c r="F1863">
        <v>2</v>
      </c>
      <c r="G1863" s="1" t="s">
        <v>376</v>
      </c>
      <c r="H1863" s="1" t="s">
        <v>28</v>
      </c>
      <c r="I1863">
        <v>2</v>
      </c>
    </row>
    <row r="1864" spans="1:9" x14ac:dyDescent="0.55000000000000004">
      <c r="A1864">
        <v>65</v>
      </c>
      <c r="B1864" s="1" t="s">
        <v>524</v>
      </c>
      <c r="C1864" s="1" t="s">
        <v>1</v>
      </c>
      <c r="D1864">
        <v>2</v>
      </c>
      <c r="E1864" s="1" t="s">
        <v>127</v>
      </c>
      <c r="F1864">
        <v>2</v>
      </c>
      <c r="G1864" s="1" t="s">
        <v>375</v>
      </c>
      <c r="H1864" s="1" t="s">
        <v>28</v>
      </c>
      <c r="I1864">
        <v>2</v>
      </c>
    </row>
    <row r="1865" spans="1:9" x14ac:dyDescent="0.55000000000000004">
      <c r="A1865">
        <v>65</v>
      </c>
      <c r="B1865" s="1" t="s">
        <v>524</v>
      </c>
      <c r="C1865" s="1" t="s">
        <v>1</v>
      </c>
      <c r="D1865">
        <v>2</v>
      </c>
      <c r="E1865" s="1" t="s">
        <v>131</v>
      </c>
      <c r="F1865">
        <v>2</v>
      </c>
      <c r="G1865" s="1" t="s">
        <v>375</v>
      </c>
      <c r="H1865" s="1" t="s">
        <v>29</v>
      </c>
      <c r="I1865">
        <v>2</v>
      </c>
    </row>
    <row r="1866" spans="1:9" x14ac:dyDescent="0.55000000000000004">
      <c r="A1866">
        <v>65</v>
      </c>
      <c r="B1866" s="1" t="s">
        <v>524</v>
      </c>
      <c r="C1866" s="1" t="s">
        <v>1</v>
      </c>
      <c r="D1866">
        <v>2</v>
      </c>
      <c r="E1866" s="1" t="s">
        <v>135</v>
      </c>
      <c r="F1866">
        <v>2</v>
      </c>
      <c r="G1866" s="1" t="s">
        <v>375</v>
      </c>
      <c r="H1866" s="1" t="s">
        <v>28</v>
      </c>
      <c r="I1866">
        <v>2</v>
      </c>
    </row>
    <row r="1867" spans="1:9" x14ac:dyDescent="0.55000000000000004">
      <c r="A1867">
        <v>65</v>
      </c>
      <c r="B1867" s="1" t="s">
        <v>524</v>
      </c>
      <c r="C1867" s="1" t="s">
        <v>1</v>
      </c>
      <c r="D1867">
        <v>2</v>
      </c>
      <c r="E1867" s="1" t="s">
        <v>139</v>
      </c>
      <c r="F1867">
        <v>2</v>
      </c>
      <c r="G1867" s="1" t="s">
        <v>376</v>
      </c>
      <c r="H1867" s="1" t="s">
        <v>28</v>
      </c>
      <c r="I1867">
        <v>2</v>
      </c>
    </row>
    <row r="1868" spans="1:9" x14ac:dyDescent="0.55000000000000004">
      <c r="A1868">
        <v>65</v>
      </c>
      <c r="B1868" s="1" t="s">
        <v>524</v>
      </c>
      <c r="C1868" s="1" t="s">
        <v>1</v>
      </c>
      <c r="D1868">
        <v>2</v>
      </c>
      <c r="E1868" s="1" t="s">
        <v>141</v>
      </c>
      <c r="F1868">
        <v>2</v>
      </c>
      <c r="G1868" s="1" t="s">
        <v>376</v>
      </c>
      <c r="H1868" s="1" t="s">
        <v>29</v>
      </c>
      <c r="I1868">
        <v>2</v>
      </c>
    </row>
    <row r="1869" spans="1:9" x14ac:dyDescent="0.55000000000000004">
      <c r="A1869">
        <v>65</v>
      </c>
      <c r="B1869" s="1" t="s">
        <v>524</v>
      </c>
      <c r="C1869" s="1" t="s">
        <v>1</v>
      </c>
      <c r="D1869">
        <v>2</v>
      </c>
      <c r="E1869" s="1" t="s">
        <v>145</v>
      </c>
      <c r="F1869">
        <v>2</v>
      </c>
      <c r="G1869" s="1" t="s">
        <v>376</v>
      </c>
      <c r="H1869" s="1" t="s">
        <v>28</v>
      </c>
      <c r="I1869">
        <v>2</v>
      </c>
    </row>
    <row r="1870" spans="1:9" x14ac:dyDescent="0.55000000000000004">
      <c r="A1870">
        <v>65</v>
      </c>
      <c r="B1870" s="1" t="s">
        <v>524</v>
      </c>
      <c r="C1870" s="1" t="s">
        <v>1</v>
      </c>
      <c r="D1870">
        <v>2</v>
      </c>
      <c r="E1870" s="1" t="s">
        <v>147</v>
      </c>
      <c r="F1870">
        <v>2</v>
      </c>
      <c r="G1870" s="1" t="s">
        <v>376</v>
      </c>
      <c r="H1870" s="1" t="s">
        <v>28</v>
      </c>
      <c r="I1870">
        <v>2</v>
      </c>
    </row>
    <row r="1871" spans="1:9" x14ac:dyDescent="0.55000000000000004">
      <c r="A1871">
        <v>65</v>
      </c>
      <c r="B1871" s="1" t="s">
        <v>524</v>
      </c>
      <c r="C1871" s="1" t="s">
        <v>1</v>
      </c>
      <c r="D1871">
        <v>2</v>
      </c>
      <c r="E1871" s="1" t="s">
        <v>214</v>
      </c>
      <c r="F1871">
        <v>2</v>
      </c>
      <c r="G1871" s="1" t="s">
        <v>377</v>
      </c>
      <c r="H1871" s="1" t="s">
        <v>29</v>
      </c>
      <c r="I1871">
        <v>2</v>
      </c>
    </row>
    <row r="1872" spans="1:9" x14ac:dyDescent="0.55000000000000004">
      <c r="A1872">
        <v>65</v>
      </c>
      <c r="B1872" s="1" t="s">
        <v>524</v>
      </c>
      <c r="C1872" s="1" t="s">
        <v>1</v>
      </c>
      <c r="D1872">
        <v>2</v>
      </c>
      <c r="E1872" s="1" t="s">
        <v>217</v>
      </c>
      <c r="F1872">
        <v>2</v>
      </c>
      <c r="G1872" s="1" t="s">
        <v>377</v>
      </c>
      <c r="H1872" s="1" t="s">
        <v>29</v>
      </c>
      <c r="I1872">
        <v>2</v>
      </c>
    </row>
    <row r="1873" spans="1:9" x14ac:dyDescent="0.55000000000000004">
      <c r="A1873">
        <v>65</v>
      </c>
      <c r="B1873" s="1" t="s">
        <v>524</v>
      </c>
      <c r="C1873" s="1" t="s">
        <v>1</v>
      </c>
      <c r="D1873">
        <v>2</v>
      </c>
      <c r="E1873" s="1" t="s">
        <v>220</v>
      </c>
      <c r="F1873">
        <v>2</v>
      </c>
      <c r="G1873" s="1" t="s">
        <v>377</v>
      </c>
      <c r="H1873" s="1" t="s">
        <v>29</v>
      </c>
      <c r="I1873">
        <v>2</v>
      </c>
    </row>
    <row r="1874" spans="1:9" x14ac:dyDescent="0.55000000000000004">
      <c r="A1874">
        <v>65</v>
      </c>
      <c r="B1874" s="1" t="s">
        <v>524</v>
      </c>
      <c r="C1874" s="1" t="s">
        <v>1</v>
      </c>
      <c r="D1874">
        <v>2</v>
      </c>
      <c r="E1874" s="1" t="s">
        <v>223</v>
      </c>
      <c r="F1874">
        <v>2</v>
      </c>
      <c r="G1874" s="1" t="s">
        <v>376</v>
      </c>
      <c r="H1874" s="1" t="s">
        <v>29</v>
      </c>
      <c r="I1874">
        <v>2</v>
      </c>
    </row>
    <row r="1875" spans="1:9" x14ac:dyDescent="0.55000000000000004">
      <c r="A1875">
        <v>65</v>
      </c>
      <c r="B1875" s="1" t="s">
        <v>524</v>
      </c>
      <c r="C1875" s="1" t="s">
        <v>1</v>
      </c>
      <c r="D1875">
        <v>2</v>
      </c>
      <c r="E1875" s="1" t="s">
        <v>226</v>
      </c>
      <c r="F1875">
        <v>2</v>
      </c>
      <c r="G1875" s="1" t="s">
        <v>377</v>
      </c>
      <c r="H1875" s="1" t="s">
        <v>28</v>
      </c>
      <c r="I1875">
        <v>2</v>
      </c>
    </row>
    <row r="1876" spans="1:9" x14ac:dyDescent="0.55000000000000004">
      <c r="A1876">
        <v>65</v>
      </c>
      <c r="B1876" s="1" t="s">
        <v>524</v>
      </c>
      <c r="C1876" s="1" t="s">
        <v>1</v>
      </c>
      <c r="D1876">
        <v>2</v>
      </c>
      <c r="E1876" s="1" t="s">
        <v>229</v>
      </c>
      <c r="F1876">
        <v>2</v>
      </c>
      <c r="G1876" s="1" t="s">
        <v>376</v>
      </c>
      <c r="H1876" s="1" t="s">
        <v>28</v>
      </c>
      <c r="I1876">
        <v>2</v>
      </c>
    </row>
    <row r="1877" spans="1:9" x14ac:dyDescent="0.55000000000000004">
      <c r="A1877">
        <v>65</v>
      </c>
      <c r="B1877" s="1" t="s">
        <v>524</v>
      </c>
      <c r="C1877" s="1" t="s">
        <v>1</v>
      </c>
      <c r="D1877">
        <v>2</v>
      </c>
      <c r="E1877" s="1" t="s">
        <v>231</v>
      </c>
      <c r="F1877">
        <v>2</v>
      </c>
      <c r="G1877" s="1" t="s">
        <v>375</v>
      </c>
      <c r="H1877" s="1" t="s">
        <v>29</v>
      </c>
      <c r="I1877">
        <v>2</v>
      </c>
    </row>
    <row r="1878" spans="1:9" x14ac:dyDescent="0.55000000000000004">
      <c r="A1878">
        <v>65</v>
      </c>
      <c r="B1878" s="1" t="s">
        <v>524</v>
      </c>
      <c r="C1878" s="1" t="s">
        <v>1</v>
      </c>
      <c r="D1878">
        <v>2</v>
      </c>
      <c r="E1878" s="1" t="s">
        <v>286</v>
      </c>
      <c r="F1878">
        <v>2</v>
      </c>
      <c r="G1878" s="1" t="s">
        <v>375</v>
      </c>
      <c r="H1878" s="1" t="s">
        <v>28</v>
      </c>
      <c r="I1878">
        <v>2</v>
      </c>
    </row>
    <row r="1879" spans="1:9" x14ac:dyDescent="0.55000000000000004">
      <c r="A1879">
        <v>65</v>
      </c>
      <c r="B1879" s="1" t="s">
        <v>524</v>
      </c>
      <c r="C1879" s="1" t="s">
        <v>1</v>
      </c>
      <c r="D1879">
        <v>2</v>
      </c>
      <c r="E1879" s="1" t="s">
        <v>290</v>
      </c>
      <c r="F1879">
        <v>2</v>
      </c>
      <c r="G1879" s="1" t="s">
        <v>375</v>
      </c>
      <c r="H1879" s="1" t="s">
        <v>28</v>
      </c>
      <c r="I1879">
        <v>2</v>
      </c>
    </row>
    <row r="1880" spans="1:9" x14ac:dyDescent="0.55000000000000004">
      <c r="A1880">
        <v>65</v>
      </c>
      <c r="B1880" s="1" t="s">
        <v>524</v>
      </c>
      <c r="C1880" s="1" t="s">
        <v>1</v>
      </c>
      <c r="D1880">
        <v>2</v>
      </c>
      <c r="E1880" s="1" t="s">
        <v>294</v>
      </c>
      <c r="F1880">
        <v>2</v>
      </c>
      <c r="G1880" s="1" t="s">
        <v>376</v>
      </c>
      <c r="H1880" s="1" t="s">
        <v>28</v>
      </c>
      <c r="I1880">
        <v>2</v>
      </c>
    </row>
    <row r="1881" spans="1:9" x14ac:dyDescent="0.55000000000000004">
      <c r="A1881">
        <v>65</v>
      </c>
      <c r="B1881" s="1" t="s">
        <v>524</v>
      </c>
      <c r="C1881" s="1" t="s">
        <v>1</v>
      </c>
      <c r="D1881">
        <v>2</v>
      </c>
      <c r="E1881" s="1" t="s">
        <v>295</v>
      </c>
      <c r="F1881">
        <v>2</v>
      </c>
      <c r="G1881" s="1" t="s">
        <v>376</v>
      </c>
      <c r="H1881" s="1" t="s">
        <v>28</v>
      </c>
      <c r="I1881">
        <v>2</v>
      </c>
    </row>
    <row r="1882" spans="1:9" x14ac:dyDescent="0.55000000000000004">
      <c r="A1882">
        <v>65</v>
      </c>
      <c r="B1882" s="1" t="s">
        <v>524</v>
      </c>
      <c r="C1882" s="1" t="s">
        <v>1</v>
      </c>
      <c r="D1882">
        <v>2</v>
      </c>
      <c r="E1882" s="1" t="s">
        <v>317</v>
      </c>
      <c r="F1882">
        <v>2</v>
      </c>
      <c r="G1882" s="1" t="s">
        <v>377</v>
      </c>
      <c r="H1882" s="1" t="s">
        <v>29</v>
      </c>
      <c r="I1882">
        <v>2</v>
      </c>
    </row>
    <row r="1883" spans="1:9" x14ac:dyDescent="0.55000000000000004">
      <c r="A1883">
        <v>65</v>
      </c>
      <c r="B1883" s="1" t="s">
        <v>524</v>
      </c>
      <c r="C1883" s="1" t="s">
        <v>1</v>
      </c>
      <c r="D1883">
        <v>2</v>
      </c>
      <c r="E1883" s="1" t="s">
        <v>320</v>
      </c>
      <c r="F1883">
        <v>2</v>
      </c>
      <c r="G1883" s="1" t="s">
        <v>377</v>
      </c>
      <c r="H1883" s="1" t="s">
        <v>28</v>
      </c>
      <c r="I1883">
        <v>2</v>
      </c>
    </row>
    <row r="1884" spans="1:9" x14ac:dyDescent="0.55000000000000004">
      <c r="A1884">
        <v>65</v>
      </c>
      <c r="B1884" s="1" t="s">
        <v>524</v>
      </c>
      <c r="C1884" s="1" t="s">
        <v>1</v>
      </c>
      <c r="D1884">
        <v>2</v>
      </c>
      <c r="E1884" s="1" t="s">
        <v>323</v>
      </c>
      <c r="F1884">
        <v>2</v>
      </c>
      <c r="G1884" s="1" t="s">
        <v>376</v>
      </c>
      <c r="H1884" s="1" t="s">
        <v>29</v>
      </c>
      <c r="I1884">
        <v>2</v>
      </c>
    </row>
    <row r="1885" spans="1:9" x14ac:dyDescent="0.55000000000000004">
      <c r="A1885">
        <v>65</v>
      </c>
      <c r="B1885" s="1" t="s">
        <v>524</v>
      </c>
      <c r="C1885" s="1" t="s">
        <v>1</v>
      </c>
      <c r="D1885">
        <v>2</v>
      </c>
      <c r="E1885" s="1" t="s">
        <v>327</v>
      </c>
      <c r="F1885">
        <v>2</v>
      </c>
      <c r="G1885" s="1" t="s">
        <v>376</v>
      </c>
      <c r="H1885" s="1" t="s">
        <v>29</v>
      </c>
      <c r="I1885">
        <v>2</v>
      </c>
    </row>
    <row r="1886" spans="1:9" x14ac:dyDescent="0.55000000000000004">
      <c r="A1886">
        <v>65</v>
      </c>
      <c r="B1886" s="1" t="s">
        <v>524</v>
      </c>
      <c r="C1886" s="1" t="s">
        <v>1</v>
      </c>
      <c r="D1886">
        <v>2</v>
      </c>
      <c r="E1886" s="1" t="s">
        <v>331</v>
      </c>
      <c r="F1886">
        <v>2</v>
      </c>
      <c r="G1886" s="1" t="s">
        <v>376</v>
      </c>
      <c r="H1886" s="1" t="s">
        <v>29</v>
      </c>
      <c r="I1886">
        <v>2</v>
      </c>
    </row>
    <row r="1887" spans="1:9" x14ac:dyDescent="0.55000000000000004">
      <c r="A1887">
        <v>66</v>
      </c>
      <c r="B1887" s="1" t="s">
        <v>525</v>
      </c>
      <c r="C1887" s="1" t="s">
        <v>3</v>
      </c>
      <c r="D1887">
        <v>4</v>
      </c>
      <c r="E1887" s="1" t="s">
        <v>105</v>
      </c>
      <c r="F1887">
        <v>4</v>
      </c>
      <c r="G1887" s="1" t="s">
        <v>377</v>
      </c>
      <c r="H1887" s="1" t="s">
        <v>29</v>
      </c>
      <c r="I1887">
        <v>2</v>
      </c>
    </row>
    <row r="1888" spans="1:9" x14ac:dyDescent="0.55000000000000004">
      <c r="A1888">
        <v>66</v>
      </c>
      <c r="B1888" s="1" t="s">
        <v>525</v>
      </c>
      <c r="C1888" s="1" t="s">
        <v>3</v>
      </c>
      <c r="D1888">
        <v>4</v>
      </c>
      <c r="E1888" s="1" t="s">
        <v>108</v>
      </c>
      <c r="F1888">
        <v>4</v>
      </c>
      <c r="G1888" s="1" t="s">
        <v>377</v>
      </c>
      <c r="H1888" s="1" t="s">
        <v>29</v>
      </c>
      <c r="I1888">
        <v>2</v>
      </c>
    </row>
    <row r="1889" spans="1:9" x14ac:dyDescent="0.55000000000000004">
      <c r="A1889">
        <v>66</v>
      </c>
      <c r="B1889" s="1" t="s">
        <v>525</v>
      </c>
      <c r="C1889" s="1" t="s">
        <v>3</v>
      </c>
      <c r="D1889">
        <v>4</v>
      </c>
      <c r="E1889" s="1" t="s">
        <v>112</v>
      </c>
      <c r="F1889">
        <v>4</v>
      </c>
      <c r="G1889" s="1" t="s">
        <v>377</v>
      </c>
      <c r="H1889" s="1" t="s">
        <v>29</v>
      </c>
      <c r="I1889">
        <v>2</v>
      </c>
    </row>
    <row r="1890" spans="1:9" x14ac:dyDescent="0.55000000000000004">
      <c r="A1890">
        <v>66</v>
      </c>
      <c r="B1890" s="1" t="s">
        <v>525</v>
      </c>
      <c r="C1890" s="1" t="s">
        <v>3</v>
      </c>
      <c r="D1890">
        <v>4</v>
      </c>
      <c r="E1890" s="1" t="s">
        <v>116</v>
      </c>
      <c r="F1890">
        <v>4</v>
      </c>
      <c r="G1890" s="1" t="s">
        <v>377</v>
      </c>
      <c r="H1890" s="1" t="s">
        <v>29</v>
      </c>
      <c r="I1890">
        <v>2</v>
      </c>
    </row>
    <row r="1891" spans="1:9" x14ac:dyDescent="0.55000000000000004">
      <c r="A1891">
        <v>66</v>
      </c>
      <c r="B1891" s="1" t="s">
        <v>525</v>
      </c>
      <c r="C1891" s="1" t="s">
        <v>3</v>
      </c>
      <c r="D1891">
        <v>4</v>
      </c>
      <c r="E1891" s="1" t="s">
        <v>120</v>
      </c>
      <c r="F1891">
        <v>4</v>
      </c>
      <c r="G1891" s="1" t="s">
        <v>377</v>
      </c>
      <c r="H1891" s="1" t="s">
        <v>28</v>
      </c>
      <c r="I1891">
        <v>2</v>
      </c>
    </row>
    <row r="1892" spans="1:9" x14ac:dyDescent="0.55000000000000004">
      <c r="A1892">
        <v>66</v>
      </c>
      <c r="B1892" s="1" t="s">
        <v>525</v>
      </c>
      <c r="C1892" s="1" t="s">
        <v>3</v>
      </c>
      <c r="D1892">
        <v>4</v>
      </c>
      <c r="E1892" s="1" t="s">
        <v>123</v>
      </c>
      <c r="F1892">
        <v>4</v>
      </c>
      <c r="G1892" s="1" t="s">
        <v>376</v>
      </c>
      <c r="H1892" s="1" t="s">
        <v>28</v>
      </c>
      <c r="I1892">
        <v>2</v>
      </c>
    </row>
    <row r="1893" spans="1:9" x14ac:dyDescent="0.55000000000000004">
      <c r="A1893">
        <v>66</v>
      </c>
      <c r="B1893" s="1" t="s">
        <v>525</v>
      </c>
      <c r="C1893" s="1" t="s">
        <v>3</v>
      </c>
      <c r="D1893">
        <v>4</v>
      </c>
      <c r="E1893" s="1" t="s">
        <v>127</v>
      </c>
      <c r="F1893">
        <v>4</v>
      </c>
      <c r="G1893" s="1" t="s">
        <v>375</v>
      </c>
      <c r="H1893" s="1" t="s">
        <v>28</v>
      </c>
      <c r="I1893">
        <v>2</v>
      </c>
    </row>
    <row r="1894" spans="1:9" x14ac:dyDescent="0.55000000000000004">
      <c r="A1894">
        <v>66</v>
      </c>
      <c r="B1894" s="1" t="s">
        <v>525</v>
      </c>
      <c r="C1894" s="1" t="s">
        <v>3</v>
      </c>
      <c r="D1894">
        <v>4</v>
      </c>
      <c r="E1894" s="1" t="s">
        <v>131</v>
      </c>
      <c r="F1894">
        <v>4</v>
      </c>
      <c r="G1894" s="1" t="s">
        <v>375</v>
      </c>
      <c r="H1894" s="1" t="s">
        <v>29</v>
      </c>
      <c r="I1894">
        <v>2</v>
      </c>
    </row>
    <row r="1895" spans="1:9" x14ac:dyDescent="0.55000000000000004">
      <c r="A1895">
        <v>66</v>
      </c>
      <c r="B1895" s="1" t="s">
        <v>525</v>
      </c>
      <c r="C1895" s="1" t="s">
        <v>3</v>
      </c>
      <c r="D1895">
        <v>4</v>
      </c>
      <c r="E1895" s="1" t="s">
        <v>135</v>
      </c>
      <c r="F1895">
        <v>4</v>
      </c>
      <c r="G1895" s="1" t="s">
        <v>375</v>
      </c>
      <c r="H1895" s="1" t="s">
        <v>28</v>
      </c>
      <c r="I1895">
        <v>2</v>
      </c>
    </row>
    <row r="1896" spans="1:9" x14ac:dyDescent="0.55000000000000004">
      <c r="A1896">
        <v>66</v>
      </c>
      <c r="B1896" s="1" t="s">
        <v>525</v>
      </c>
      <c r="C1896" s="1" t="s">
        <v>3</v>
      </c>
      <c r="D1896">
        <v>4</v>
      </c>
      <c r="E1896" s="1" t="s">
        <v>139</v>
      </c>
      <c r="F1896">
        <v>4</v>
      </c>
      <c r="G1896" s="1" t="s">
        <v>376</v>
      </c>
      <c r="H1896" s="1" t="s">
        <v>28</v>
      </c>
      <c r="I1896">
        <v>2</v>
      </c>
    </row>
    <row r="1897" spans="1:9" x14ac:dyDescent="0.55000000000000004">
      <c r="A1897">
        <v>66</v>
      </c>
      <c r="B1897" s="1" t="s">
        <v>525</v>
      </c>
      <c r="C1897" s="1" t="s">
        <v>3</v>
      </c>
      <c r="D1897">
        <v>4</v>
      </c>
      <c r="E1897" s="1" t="s">
        <v>141</v>
      </c>
      <c r="F1897">
        <v>4</v>
      </c>
      <c r="G1897" s="1" t="s">
        <v>376</v>
      </c>
      <c r="H1897" s="1" t="s">
        <v>29</v>
      </c>
      <c r="I1897">
        <v>2</v>
      </c>
    </row>
    <row r="1898" spans="1:9" x14ac:dyDescent="0.55000000000000004">
      <c r="A1898">
        <v>66</v>
      </c>
      <c r="B1898" s="1" t="s">
        <v>525</v>
      </c>
      <c r="C1898" s="1" t="s">
        <v>3</v>
      </c>
      <c r="D1898">
        <v>4</v>
      </c>
      <c r="E1898" s="1" t="s">
        <v>145</v>
      </c>
      <c r="F1898">
        <v>4</v>
      </c>
      <c r="G1898" s="1" t="s">
        <v>376</v>
      </c>
      <c r="H1898" s="1" t="s">
        <v>28</v>
      </c>
      <c r="I1898">
        <v>2</v>
      </c>
    </row>
    <row r="1899" spans="1:9" x14ac:dyDescent="0.55000000000000004">
      <c r="A1899">
        <v>66</v>
      </c>
      <c r="B1899" s="1" t="s">
        <v>525</v>
      </c>
      <c r="C1899" s="1" t="s">
        <v>3</v>
      </c>
      <c r="D1899">
        <v>4</v>
      </c>
      <c r="E1899" s="1" t="s">
        <v>147</v>
      </c>
      <c r="F1899">
        <v>3</v>
      </c>
      <c r="G1899" s="1" t="s">
        <v>376</v>
      </c>
      <c r="H1899" s="1" t="s">
        <v>28</v>
      </c>
      <c r="I1899">
        <v>2</v>
      </c>
    </row>
    <row r="1900" spans="1:9" x14ac:dyDescent="0.55000000000000004">
      <c r="A1900">
        <v>66</v>
      </c>
      <c r="B1900" s="1" t="s">
        <v>525</v>
      </c>
      <c r="C1900" s="1" t="s">
        <v>3</v>
      </c>
      <c r="D1900">
        <v>4</v>
      </c>
      <c r="E1900" s="1" t="s">
        <v>214</v>
      </c>
      <c r="F1900">
        <v>4</v>
      </c>
      <c r="G1900" s="1" t="s">
        <v>377</v>
      </c>
      <c r="H1900" s="1" t="s">
        <v>29</v>
      </c>
      <c r="I1900">
        <v>2</v>
      </c>
    </row>
    <row r="1901" spans="1:9" x14ac:dyDescent="0.55000000000000004">
      <c r="A1901">
        <v>66</v>
      </c>
      <c r="B1901" s="1" t="s">
        <v>525</v>
      </c>
      <c r="C1901" s="1" t="s">
        <v>3</v>
      </c>
      <c r="D1901">
        <v>4</v>
      </c>
      <c r="E1901" s="1" t="s">
        <v>217</v>
      </c>
      <c r="F1901">
        <v>4</v>
      </c>
      <c r="G1901" s="1" t="s">
        <v>377</v>
      </c>
      <c r="H1901" s="1" t="s">
        <v>29</v>
      </c>
      <c r="I1901">
        <v>2</v>
      </c>
    </row>
    <row r="1902" spans="1:9" x14ac:dyDescent="0.55000000000000004">
      <c r="A1902">
        <v>66</v>
      </c>
      <c r="B1902" s="1" t="s">
        <v>525</v>
      </c>
      <c r="C1902" s="1" t="s">
        <v>3</v>
      </c>
      <c r="D1902">
        <v>4</v>
      </c>
      <c r="E1902" s="1" t="s">
        <v>220</v>
      </c>
      <c r="F1902">
        <v>4</v>
      </c>
      <c r="G1902" s="1" t="s">
        <v>377</v>
      </c>
      <c r="H1902" s="1" t="s">
        <v>29</v>
      </c>
      <c r="I1902">
        <v>2</v>
      </c>
    </row>
    <row r="1903" spans="1:9" x14ac:dyDescent="0.55000000000000004">
      <c r="A1903">
        <v>66</v>
      </c>
      <c r="B1903" s="1" t="s">
        <v>525</v>
      </c>
      <c r="C1903" s="1" t="s">
        <v>3</v>
      </c>
      <c r="D1903">
        <v>4</v>
      </c>
      <c r="E1903" s="1" t="s">
        <v>223</v>
      </c>
      <c r="F1903">
        <v>4</v>
      </c>
      <c r="G1903" s="1" t="s">
        <v>376</v>
      </c>
      <c r="H1903" s="1" t="s">
        <v>29</v>
      </c>
      <c r="I1903">
        <v>2</v>
      </c>
    </row>
    <row r="1904" spans="1:9" x14ac:dyDescent="0.55000000000000004">
      <c r="A1904">
        <v>66</v>
      </c>
      <c r="B1904" s="1" t="s">
        <v>525</v>
      </c>
      <c r="C1904" s="1" t="s">
        <v>3</v>
      </c>
      <c r="D1904">
        <v>4</v>
      </c>
      <c r="E1904" s="1" t="s">
        <v>226</v>
      </c>
      <c r="F1904">
        <v>4</v>
      </c>
      <c r="G1904" s="1" t="s">
        <v>377</v>
      </c>
      <c r="H1904" s="1" t="s">
        <v>28</v>
      </c>
      <c r="I1904">
        <v>2</v>
      </c>
    </row>
    <row r="1905" spans="1:9" x14ac:dyDescent="0.55000000000000004">
      <c r="A1905">
        <v>66</v>
      </c>
      <c r="B1905" s="1" t="s">
        <v>525</v>
      </c>
      <c r="C1905" s="1" t="s">
        <v>3</v>
      </c>
      <c r="D1905">
        <v>4</v>
      </c>
      <c r="E1905" s="1" t="s">
        <v>229</v>
      </c>
      <c r="F1905">
        <v>4</v>
      </c>
      <c r="G1905" s="1" t="s">
        <v>376</v>
      </c>
      <c r="H1905" s="1" t="s">
        <v>28</v>
      </c>
      <c r="I1905">
        <v>2</v>
      </c>
    </row>
    <row r="1906" spans="1:9" x14ac:dyDescent="0.55000000000000004">
      <c r="A1906">
        <v>66</v>
      </c>
      <c r="B1906" s="1" t="s">
        <v>525</v>
      </c>
      <c r="C1906" s="1" t="s">
        <v>3</v>
      </c>
      <c r="D1906">
        <v>4</v>
      </c>
      <c r="E1906" s="1" t="s">
        <v>231</v>
      </c>
      <c r="F1906">
        <v>4</v>
      </c>
      <c r="G1906" s="1" t="s">
        <v>375</v>
      </c>
      <c r="H1906" s="1" t="s">
        <v>29</v>
      </c>
      <c r="I1906">
        <v>2</v>
      </c>
    </row>
    <row r="1907" spans="1:9" x14ac:dyDescent="0.55000000000000004">
      <c r="A1907">
        <v>66</v>
      </c>
      <c r="B1907" s="1" t="s">
        <v>525</v>
      </c>
      <c r="C1907" s="1" t="s">
        <v>3</v>
      </c>
      <c r="D1907">
        <v>4</v>
      </c>
      <c r="E1907" s="1" t="s">
        <v>286</v>
      </c>
      <c r="F1907">
        <v>4</v>
      </c>
      <c r="G1907" s="1" t="s">
        <v>375</v>
      </c>
      <c r="H1907" s="1" t="s">
        <v>28</v>
      </c>
      <c r="I1907">
        <v>2</v>
      </c>
    </row>
    <row r="1908" spans="1:9" x14ac:dyDescent="0.55000000000000004">
      <c r="A1908">
        <v>66</v>
      </c>
      <c r="B1908" s="1" t="s">
        <v>525</v>
      </c>
      <c r="C1908" s="1" t="s">
        <v>3</v>
      </c>
      <c r="D1908">
        <v>4</v>
      </c>
      <c r="E1908" s="1" t="s">
        <v>290</v>
      </c>
      <c r="F1908">
        <v>4</v>
      </c>
      <c r="G1908" s="1" t="s">
        <v>375</v>
      </c>
      <c r="H1908" s="1" t="s">
        <v>28</v>
      </c>
      <c r="I1908">
        <v>2</v>
      </c>
    </row>
    <row r="1909" spans="1:9" x14ac:dyDescent="0.55000000000000004">
      <c r="A1909">
        <v>66</v>
      </c>
      <c r="B1909" s="1" t="s">
        <v>525</v>
      </c>
      <c r="C1909" s="1" t="s">
        <v>3</v>
      </c>
      <c r="D1909">
        <v>4</v>
      </c>
      <c r="E1909" s="1" t="s">
        <v>294</v>
      </c>
      <c r="F1909">
        <v>4</v>
      </c>
      <c r="G1909" s="1" t="s">
        <v>376</v>
      </c>
      <c r="H1909" s="1" t="s">
        <v>28</v>
      </c>
      <c r="I1909">
        <v>2</v>
      </c>
    </row>
    <row r="1910" spans="1:9" x14ac:dyDescent="0.55000000000000004">
      <c r="A1910">
        <v>66</v>
      </c>
      <c r="B1910" s="1" t="s">
        <v>525</v>
      </c>
      <c r="C1910" s="1" t="s">
        <v>3</v>
      </c>
      <c r="D1910">
        <v>4</v>
      </c>
      <c r="E1910" s="1" t="s">
        <v>295</v>
      </c>
      <c r="F1910">
        <v>4</v>
      </c>
      <c r="G1910" s="1" t="s">
        <v>376</v>
      </c>
      <c r="H1910" s="1" t="s">
        <v>28</v>
      </c>
      <c r="I1910">
        <v>2</v>
      </c>
    </row>
    <row r="1911" spans="1:9" x14ac:dyDescent="0.55000000000000004">
      <c r="A1911">
        <v>66</v>
      </c>
      <c r="B1911" s="1" t="s">
        <v>525</v>
      </c>
      <c r="C1911" s="1" t="s">
        <v>3</v>
      </c>
      <c r="D1911">
        <v>4</v>
      </c>
      <c r="E1911" s="1" t="s">
        <v>317</v>
      </c>
      <c r="F1911">
        <v>4</v>
      </c>
      <c r="G1911" s="1" t="s">
        <v>377</v>
      </c>
      <c r="H1911" s="1" t="s">
        <v>29</v>
      </c>
      <c r="I1911">
        <v>2</v>
      </c>
    </row>
    <row r="1912" spans="1:9" x14ac:dyDescent="0.55000000000000004">
      <c r="A1912">
        <v>66</v>
      </c>
      <c r="B1912" s="1" t="s">
        <v>525</v>
      </c>
      <c r="C1912" s="1" t="s">
        <v>3</v>
      </c>
      <c r="D1912">
        <v>4</v>
      </c>
      <c r="E1912" s="1" t="s">
        <v>320</v>
      </c>
      <c r="F1912">
        <v>4</v>
      </c>
      <c r="G1912" s="1" t="s">
        <v>377</v>
      </c>
      <c r="H1912" s="1" t="s">
        <v>28</v>
      </c>
      <c r="I1912">
        <v>2</v>
      </c>
    </row>
    <row r="1913" spans="1:9" x14ac:dyDescent="0.55000000000000004">
      <c r="A1913">
        <v>66</v>
      </c>
      <c r="B1913" s="1" t="s">
        <v>525</v>
      </c>
      <c r="C1913" s="1" t="s">
        <v>3</v>
      </c>
      <c r="D1913">
        <v>4</v>
      </c>
      <c r="E1913" s="1" t="s">
        <v>323</v>
      </c>
      <c r="F1913">
        <v>4</v>
      </c>
      <c r="G1913" s="1" t="s">
        <v>376</v>
      </c>
      <c r="H1913" s="1" t="s">
        <v>29</v>
      </c>
      <c r="I1913">
        <v>2</v>
      </c>
    </row>
    <row r="1914" spans="1:9" x14ac:dyDescent="0.55000000000000004">
      <c r="A1914">
        <v>66</v>
      </c>
      <c r="B1914" s="1" t="s">
        <v>525</v>
      </c>
      <c r="C1914" s="1" t="s">
        <v>3</v>
      </c>
      <c r="D1914">
        <v>4</v>
      </c>
      <c r="E1914" s="1" t="s">
        <v>327</v>
      </c>
      <c r="F1914">
        <v>4</v>
      </c>
      <c r="G1914" s="1" t="s">
        <v>376</v>
      </c>
      <c r="H1914" s="1" t="s">
        <v>29</v>
      </c>
      <c r="I1914">
        <v>2</v>
      </c>
    </row>
    <row r="1915" spans="1:9" x14ac:dyDescent="0.55000000000000004">
      <c r="A1915">
        <v>66</v>
      </c>
      <c r="B1915" s="1" t="s">
        <v>525</v>
      </c>
      <c r="C1915" s="1" t="s">
        <v>3</v>
      </c>
      <c r="D1915">
        <v>4</v>
      </c>
      <c r="E1915" s="1" t="s">
        <v>331</v>
      </c>
      <c r="F1915">
        <v>4</v>
      </c>
      <c r="G1915" s="1" t="s">
        <v>376</v>
      </c>
      <c r="H1915" s="1" t="s">
        <v>29</v>
      </c>
      <c r="I1915">
        <v>2</v>
      </c>
    </row>
    <row r="1916" spans="1:9" x14ac:dyDescent="0.55000000000000004">
      <c r="A1916">
        <v>67</v>
      </c>
      <c r="B1916" s="1" t="s">
        <v>526</v>
      </c>
      <c r="C1916" s="1" t="s">
        <v>4</v>
      </c>
      <c r="D1916">
        <v>5</v>
      </c>
      <c r="E1916" s="1" t="s">
        <v>105</v>
      </c>
      <c r="F1916">
        <v>6</v>
      </c>
      <c r="G1916" s="1" t="s">
        <v>377</v>
      </c>
      <c r="H1916" s="1" t="s">
        <v>29</v>
      </c>
      <c r="I1916">
        <v>2</v>
      </c>
    </row>
    <row r="1917" spans="1:9" x14ac:dyDescent="0.55000000000000004">
      <c r="A1917">
        <v>67</v>
      </c>
      <c r="B1917" s="1" t="s">
        <v>526</v>
      </c>
      <c r="C1917" s="1" t="s">
        <v>4</v>
      </c>
      <c r="D1917">
        <v>5</v>
      </c>
      <c r="E1917" s="1" t="s">
        <v>108</v>
      </c>
      <c r="F1917">
        <v>1</v>
      </c>
      <c r="G1917" s="1" t="s">
        <v>377</v>
      </c>
      <c r="H1917" s="1" t="s">
        <v>29</v>
      </c>
      <c r="I1917">
        <v>2</v>
      </c>
    </row>
    <row r="1918" spans="1:9" x14ac:dyDescent="0.55000000000000004">
      <c r="A1918">
        <v>67</v>
      </c>
      <c r="B1918" s="1" t="s">
        <v>526</v>
      </c>
      <c r="C1918" s="1" t="s">
        <v>4</v>
      </c>
      <c r="D1918">
        <v>5</v>
      </c>
      <c r="E1918" s="1" t="s">
        <v>112</v>
      </c>
      <c r="F1918">
        <v>5</v>
      </c>
      <c r="G1918" s="1" t="s">
        <v>377</v>
      </c>
      <c r="H1918" s="1" t="s">
        <v>29</v>
      </c>
      <c r="I1918">
        <v>2</v>
      </c>
    </row>
    <row r="1919" spans="1:9" x14ac:dyDescent="0.55000000000000004">
      <c r="A1919">
        <v>67</v>
      </c>
      <c r="B1919" s="1" t="s">
        <v>526</v>
      </c>
      <c r="C1919" s="1" t="s">
        <v>4</v>
      </c>
      <c r="D1919">
        <v>5</v>
      </c>
      <c r="E1919" s="1" t="s">
        <v>116</v>
      </c>
      <c r="F1919">
        <v>6</v>
      </c>
      <c r="G1919" s="1" t="s">
        <v>377</v>
      </c>
      <c r="H1919" s="1" t="s">
        <v>29</v>
      </c>
      <c r="I1919">
        <v>2</v>
      </c>
    </row>
    <row r="1920" spans="1:9" x14ac:dyDescent="0.55000000000000004">
      <c r="A1920">
        <v>67</v>
      </c>
      <c r="B1920" s="1" t="s">
        <v>526</v>
      </c>
      <c r="C1920" s="1" t="s">
        <v>4</v>
      </c>
      <c r="D1920">
        <v>5</v>
      </c>
      <c r="E1920" s="1" t="s">
        <v>120</v>
      </c>
      <c r="F1920">
        <v>6</v>
      </c>
      <c r="G1920" s="1" t="s">
        <v>377</v>
      </c>
      <c r="H1920" s="1" t="s">
        <v>28</v>
      </c>
      <c r="I1920">
        <v>2</v>
      </c>
    </row>
    <row r="1921" spans="1:9" x14ac:dyDescent="0.55000000000000004">
      <c r="A1921">
        <v>67</v>
      </c>
      <c r="B1921" s="1" t="s">
        <v>526</v>
      </c>
      <c r="C1921" s="1" t="s">
        <v>4</v>
      </c>
      <c r="D1921">
        <v>5</v>
      </c>
      <c r="E1921" s="1" t="s">
        <v>123</v>
      </c>
      <c r="F1921">
        <v>6</v>
      </c>
      <c r="G1921" s="1" t="s">
        <v>376</v>
      </c>
      <c r="H1921" s="1" t="s">
        <v>28</v>
      </c>
      <c r="I1921">
        <v>2</v>
      </c>
    </row>
    <row r="1922" spans="1:9" x14ac:dyDescent="0.55000000000000004">
      <c r="A1922">
        <v>67</v>
      </c>
      <c r="B1922" s="1" t="s">
        <v>526</v>
      </c>
      <c r="C1922" s="1" t="s">
        <v>4</v>
      </c>
      <c r="D1922">
        <v>5</v>
      </c>
      <c r="E1922" s="1" t="s">
        <v>127</v>
      </c>
      <c r="F1922">
        <v>1</v>
      </c>
      <c r="G1922" s="1" t="s">
        <v>375</v>
      </c>
      <c r="H1922" s="1" t="s">
        <v>28</v>
      </c>
      <c r="I1922">
        <v>2</v>
      </c>
    </row>
    <row r="1923" spans="1:9" x14ac:dyDescent="0.55000000000000004">
      <c r="A1923">
        <v>67</v>
      </c>
      <c r="B1923" s="1" t="s">
        <v>526</v>
      </c>
      <c r="C1923" s="1" t="s">
        <v>4</v>
      </c>
      <c r="D1923">
        <v>5</v>
      </c>
      <c r="E1923" s="1" t="s">
        <v>131</v>
      </c>
      <c r="F1923">
        <v>5</v>
      </c>
      <c r="G1923" s="1" t="s">
        <v>375</v>
      </c>
      <c r="H1923" s="1" t="s">
        <v>29</v>
      </c>
      <c r="I1923">
        <v>2</v>
      </c>
    </row>
    <row r="1924" spans="1:9" x14ac:dyDescent="0.55000000000000004">
      <c r="A1924">
        <v>67</v>
      </c>
      <c r="B1924" s="1" t="s">
        <v>526</v>
      </c>
      <c r="C1924" s="1" t="s">
        <v>4</v>
      </c>
      <c r="D1924">
        <v>5</v>
      </c>
      <c r="E1924" s="1" t="s">
        <v>135</v>
      </c>
      <c r="F1924">
        <v>5</v>
      </c>
      <c r="G1924" s="1" t="s">
        <v>375</v>
      </c>
      <c r="H1924" s="1" t="s">
        <v>28</v>
      </c>
      <c r="I1924">
        <v>2</v>
      </c>
    </row>
    <row r="1925" spans="1:9" x14ac:dyDescent="0.55000000000000004">
      <c r="A1925">
        <v>67</v>
      </c>
      <c r="B1925" s="1" t="s">
        <v>526</v>
      </c>
      <c r="C1925" s="1" t="s">
        <v>4</v>
      </c>
      <c r="D1925">
        <v>5</v>
      </c>
      <c r="E1925" s="1" t="s">
        <v>139</v>
      </c>
      <c r="F1925">
        <v>5</v>
      </c>
      <c r="G1925" s="1" t="s">
        <v>376</v>
      </c>
      <c r="H1925" s="1" t="s">
        <v>28</v>
      </c>
      <c r="I1925">
        <v>2</v>
      </c>
    </row>
    <row r="1926" spans="1:9" x14ac:dyDescent="0.55000000000000004">
      <c r="A1926">
        <v>67</v>
      </c>
      <c r="B1926" s="1" t="s">
        <v>526</v>
      </c>
      <c r="C1926" s="1" t="s">
        <v>4</v>
      </c>
      <c r="D1926">
        <v>5</v>
      </c>
      <c r="E1926" s="1" t="s">
        <v>141</v>
      </c>
      <c r="F1926">
        <v>4</v>
      </c>
      <c r="G1926" s="1" t="s">
        <v>376</v>
      </c>
      <c r="H1926" s="1" t="s">
        <v>29</v>
      </c>
      <c r="I1926">
        <v>2</v>
      </c>
    </row>
    <row r="1927" spans="1:9" x14ac:dyDescent="0.55000000000000004">
      <c r="A1927">
        <v>67</v>
      </c>
      <c r="B1927" s="1" t="s">
        <v>526</v>
      </c>
      <c r="C1927" s="1" t="s">
        <v>4</v>
      </c>
      <c r="D1927">
        <v>5</v>
      </c>
      <c r="E1927" s="1" t="s">
        <v>145</v>
      </c>
      <c r="F1927">
        <v>5</v>
      </c>
      <c r="G1927" s="1" t="s">
        <v>376</v>
      </c>
      <c r="H1927" s="1" t="s">
        <v>28</v>
      </c>
      <c r="I1927">
        <v>2</v>
      </c>
    </row>
    <row r="1928" spans="1:9" x14ac:dyDescent="0.55000000000000004">
      <c r="A1928">
        <v>67</v>
      </c>
      <c r="B1928" s="1" t="s">
        <v>526</v>
      </c>
      <c r="C1928" s="1" t="s">
        <v>4</v>
      </c>
      <c r="D1928">
        <v>5</v>
      </c>
      <c r="E1928" s="1" t="s">
        <v>147</v>
      </c>
      <c r="F1928">
        <v>5</v>
      </c>
      <c r="G1928" s="1" t="s">
        <v>376</v>
      </c>
      <c r="H1928" s="1" t="s">
        <v>28</v>
      </c>
      <c r="I1928">
        <v>2</v>
      </c>
    </row>
    <row r="1929" spans="1:9" x14ac:dyDescent="0.55000000000000004">
      <c r="A1929">
        <v>67</v>
      </c>
      <c r="B1929" s="1" t="s">
        <v>526</v>
      </c>
      <c r="C1929" s="1" t="s">
        <v>4</v>
      </c>
      <c r="D1929">
        <v>5</v>
      </c>
      <c r="E1929" s="1" t="s">
        <v>214</v>
      </c>
      <c r="F1929">
        <v>1</v>
      </c>
      <c r="G1929" s="1" t="s">
        <v>377</v>
      </c>
      <c r="H1929" s="1" t="s">
        <v>29</v>
      </c>
      <c r="I1929">
        <v>2</v>
      </c>
    </row>
    <row r="1930" spans="1:9" x14ac:dyDescent="0.55000000000000004">
      <c r="A1930">
        <v>67</v>
      </c>
      <c r="B1930" s="1" t="s">
        <v>526</v>
      </c>
      <c r="C1930" s="1" t="s">
        <v>4</v>
      </c>
      <c r="D1930">
        <v>5</v>
      </c>
      <c r="E1930" s="1" t="s">
        <v>217</v>
      </c>
      <c r="F1930">
        <v>5</v>
      </c>
      <c r="G1930" s="1" t="s">
        <v>377</v>
      </c>
      <c r="H1930" s="1" t="s">
        <v>29</v>
      </c>
      <c r="I1930">
        <v>2</v>
      </c>
    </row>
    <row r="1931" spans="1:9" x14ac:dyDescent="0.55000000000000004">
      <c r="A1931">
        <v>67</v>
      </c>
      <c r="B1931" s="1" t="s">
        <v>526</v>
      </c>
      <c r="C1931" s="1" t="s">
        <v>4</v>
      </c>
      <c r="D1931">
        <v>5</v>
      </c>
      <c r="E1931" s="1" t="s">
        <v>220</v>
      </c>
      <c r="F1931">
        <v>5</v>
      </c>
      <c r="G1931" s="1" t="s">
        <v>377</v>
      </c>
      <c r="H1931" s="1" t="s">
        <v>29</v>
      </c>
      <c r="I1931">
        <v>2</v>
      </c>
    </row>
    <row r="1932" spans="1:9" x14ac:dyDescent="0.55000000000000004">
      <c r="A1932">
        <v>67</v>
      </c>
      <c r="B1932" s="1" t="s">
        <v>526</v>
      </c>
      <c r="C1932" s="1" t="s">
        <v>4</v>
      </c>
      <c r="D1932">
        <v>5</v>
      </c>
      <c r="E1932" s="1" t="s">
        <v>223</v>
      </c>
      <c r="F1932">
        <v>5</v>
      </c>
      <c r="G1932" s="1" t="s">
        <v>376</v>
      </c>
      <c r="H1932" s="1" t="s">
        <v>29</v>
      </c>
      <c r="I1932">
        <v>2</v>
      </c>
    </row>
    <row r="1933" spans="1:9" x14ac:dyDescent="0.55000000000000004">
      <c r="A1933">
        <v>67</v>
      </c>
      <c r="B1933" s="1" t="s">
        <v>526</v>
      </c>
      <c r="C1933" s="1" t="s">
        <v>4</v>
      </c>
      <c r="D1933">
        <v>5</v>
      </c>
      <c r="E1933" s="1" t="s">
        <v>226</v>
      </c>
      <c r="F1933">
        <v>7</v>
      </c>
      <c r="G1933" s="1" t="s">
        <v>377</v>
      </c>
      <c r="H1933" s="1" t="s">
        <v>28</v>
      </c>
      <c r="I1933">
        <v>2</v>
      </c>
    </row>
    <row r="1934" spans="1:9" x14ac:dyDescent="0.55000000000000004">
      <c r="A1934">
        <v>67</v>
      </c>
      <c r="B1934" s="1" t="s">
        <v>526</v>
      </c>
      <c r="C1934" s="1" t="s">
        <v>4</v>
      </c>
      <c r="D1934">
        <v>5</v>
      </c>
      <c r="E1934" s="1" t="s">
        <v>229</v>
      </c>
      <c r="F1934">
        <v>5</v>
      </c>
      <c r="G1934" s="1" t="s">
        <v>376</v>
      </c>
      <c r="H1934" s="1" t="s">
        <v>28</v>
      </c>
      <c r="I1934">
        <v>2</v>
      </c>
    </row>
    <row r="1935" spans="1:9" x14ac:dyDescent="0.55000000000000004">
      <c r="A1935">
        <v>67</v>
      </c>
      <c r="B1935" s="1" t="s">
        <v>526</v>
      </c>
      <c r="C1935" s="1" t="s">
        <v>4</v>
      </c>
      <c r="D1935">
        <v>5</v>
      </c>
      <c r="E1935" s="1" t="s">
        <v>231</v>
      </c>
      <c r="F1935">
        <v>1</v>
      </c>
      <c r="G1935" s="1" t="s">
        <v>375</v>
      </c>
      <c r="H1935" s="1" t="s">
        <v>29</v>
      </c>
      <c r="I1935">
        <v>2</v>
      </c>
    </row>
    <row r="1936" spans="1:9" x14ac:dyDescent="0.55000000000000004">
      <c r="A1936">
        <v>67</v>
      </c>
      <c r="B1936" s="1" t="s">
        <v>526</v>
      </c>
      <c r="C1936" s="1" t="s">
        <v>4</v>
      </c>
      <c r="D1936">
        <v>5</v>
      </c>
      <c r="E1936" s="1" t="s">
        <v>286</v>
      </c>
      <c r="F1936">
        <v>5</v>
      </c>
      <c r="G1936" s="1" t="s">
        <v>375</v>
      </c>
      <c r="H1936" s="1" t="s">
        <v>28</v>
      </c>
      <c r="I1936">
        <v>2</v>
      </c>
    </row>
    <row r="1937" spans="1:9" x14ac:dyDescent="0.55000000000000004">
      <c r="A1937">
        <v>67</v>
      </c>
      <c r="B1937" s="1" t="s">
        <v>526</v>
      </c>
      <c r="C1937" s="1" t="s">
        <v>4</v>
      </c>
      <c r="D1937">
        <v>5</v>
      </c>
      <c r="E1937" s="1" t="s">
        <v>290</v>
      </c>
      <c r="F1937">
        <v>3</v>
      </c>
      <c r="G1937" s="1" t="s">
        <v>375</v>
      </c>
      <c r="H1937" s="1" t="s">
        <v>28</v>
      </c>
      <c r="I1937">
        <v>2</v>
      </c>
    </row>
    <row r="1938" spans="1:9" x14ac:dyDescent="0.55000000000000004">
      <c r="A1938">
        <v>67</v>
      </c>
      <c r="B1938" s="1" t="s">
        <v>526</v>
      </c>
      <c r="C1938" s="1" t="s">
        <v>4</v>
      </c>
      <c r="D1938">
        <v>5</v>
      </c>
      <c r="E1938" s="1" t="s">
        <v>294</v>
      </c>
      <c r="F1938">
        <v>5</v>
      </c>
      <c r="G1938" s="1" t="s">
        <v>376</v>
      </c>
      <c r="H1938" s="1" t="s">
        <v>28</v>
      </c>
      <c r="I1938">
        <v>2</v>
      </c>
    </row>
    <row r="1939" spans="1:9" x14ac:dyDescent="0.55000000000000004">
      <c r="A1939">
        <v>67</v>
      </c>
      <c r="B1939" s="1" t="s">
        <v>526</v>
      </c>
      <c r="C1939" s="1" t="s">
        <v>4</v>
      </c>
      <c r="D1939">
        <v>5</v>
      </c>
      <c r="E1939" s="1" t="s">
        <v>295</v>
      </c>
      <c r="F1939">
        <v>5</v>
      </c>
      <c r="G1939" s="1" t="s">
        <v>376</v>
      </c>
      <c r="H1939" s="1" t="s">
        <v>28</v>
      </c>
      <c r="I1939">
        <v>2</v>
      </c>
    </row>
    <row r="1940" spans="1:9" x14ac:dyDescent="0.55000000000000004">
      <c r="A1940">
        <v>67</v>
      </c>
      <c r="B1940" s="1" t="s">
        <v>526</v>
      </c>
      <c r="C1940" s="1" t="s">
        <v>4</v>
      </c>
      <c r="D1940">
        <v>5</v>
      </c>
      <c r="E1940" s="1" t="s">
        <v>317</v>
      </c>
      <c r="F1940">
        <v>1</v>
      </c>
      <c r="G1940" s="1" t="s">
        <v>377</v>
      </c>
      <c r="H1940" s="1" t="s">
        <v>29</v>
      </c>
      <c r="I1940">
        <v>2</v>
      </c>
    </row>
    <row r="1941" spans="1:9" x14ac:dyDescent="0.55000000000000004">
      <c r="A1941">
        <v>67</v>
      </c>
      <c r="B1941" s="1" t="s">
        <v>526</v>
      </c>
      <c r="C1941" s="1" t="s">
        <v>4</v>
      </c>
      <c r="D1941">
        <v>5</v>
      </c>
      <c r="E1941" s="1" t="s">
        <v>320</v>
      </c>
      <c r="F1941">
        <v>5</v>
      </c>
      <c r="G1941" s="1" t="s">
        <v>377</v>
      </c>
      <c r="H1941" s="1" t="s">
        <v>28</v>
      </c>
      <c r="I1941">
        <v>2</v>
      </c>
    </row>
    <row r="1942" spans="1:9" x14ac:dyDescent="0.55000000000000004">
      <c r="A1942">
        <v>67</v>
      </c>
      <c r="B1942" s="1" t="s">
        <v>526</v>
      </c>
      <c r="C1942" s="1" t="s">
        <v>4</v>
      </c>
      <c r="D1942">
        <v>5</v>
      </c>
      <c r="E1942" s="1" t="s">
        <v>323</v>
      </c>
      <c r="F1942">
        <v>6</v>
      </c>
      <c r="G1942" s="1" t="s">
        <v>376</v>
      </c>
      <c r="H1942" s="1" t="s">
        <v>29</v>
      </c>
      <c r="I1942">
        <v>2</v>
      </c>
    </row>
    <row r="1943" spans="1:9" x14ac:dyDescent="0.55000000000000004">
      <c r="A1943">
        <v>67</v>
      </c>
      <c r="B1943" s="1" t="s">
        <v>526</v>
      </c>
      <c r="C1943" s="1" t="s">
        <v>4</v>
      </c>
      <c r="D1943">
        <v>5</v>
      </c>
      <c r="E1943" s="1" t="s">
        <v>327</v>
      </c>
      <c r="F1943">
        <v>5</v>
      </c>
      <c r="G1943" s="1" t="s">
        <v>376</v>
      </c>
      <c r="H1943" s="1" t="s">
        <v>29</v>
      </c>
      <c r="I1943">
        <v>2</v>
      </c>
    </row>
    <row r="1944" spans="1:9" x14ac:dyDescent="0.55000000000000004">
      <c r="A1944">
        <v>67</v>
      </c>
      <c r="B1944" s="1" t="s">
        <v>526</v>
      </c>
      <c r="C1944" s="1" t="s">
        <v>4</v>
      </c>
      <c r="D1944">
        <v>5</v>
      </c>
      <c r="E1944" s="1" t="s">
        <v>331</v>
      </c>
      <c r="F1944">
        <v>6</v>
      </c>
      <c r="G1944" s="1" t="s">
        <v>376</v>
      </c>
      <c r="H1944" s="1" t="s">
        <v>29</v>
      </c>
      <c r="I1944">
        <v>2</v>
      </c>
    </row>
    <row r="1945" spans="1:9" x14ac:dyDescent="0.55000000000000004">
      <c r="A1945">
        <v>68</v>
      </c>
      <c r="B1945" s="1" t="s">
        <v>527</v>
      </c>
      <c r="C1945" s="1" t="s">
        <v>2</v>
      </c>
      <c r="D1945">
        <v>1</v>
      </c>
      <c r="E1945" s="1" t="s">
        <v>105</v>
      </c>
      <c r="F1945">
        <v>1</v>
      </c>
      <c r="G1945" s="1" t="s">
        <v>377</v>
      </c>
      <c r="H1945" s="1" t="s">
        <v>29</v>
      </c>
      <c r="I1945">
        <v>2</v>
      </c>
    </row>
    <row r="1946" spans="1:9" x14ac:dyDescent="0.55000000000000004">
      <c r="A1946">
        <v>68</v>
      </c>
      <c r="B1946" s="1" t="s">
        <v>527</v>
      </c>
      <c r="C1946" s="1" t="s">
        <v>2</v>
      </c>
      <c r="D1946">
        <v>1</v>
      </c>
      <c r="E1946" s="1" t="s">
        <v>108</v>
      </c>
      <c r="F1946">
        <v>1</v>
      </c>
      <c r="G1946" s="1" t="s">
        <v>377</v>
      </c>
      <c r="H1946" s="1" t="s">
        <v>29</v>
      </c>
      <c r="I1946">
        <v>2</v>
      </c>
    </row>
    <row r="1947" spans="1:9" x14ac:dyDescent="0.55000000000000004">
      <c r="A1947">
        <v>68</v>
      </c>
      <c r="B1947" s="1" t="s">
        <v>527</v>
      </c>
      <c r="C1947" s="1" t="s">
        <v>2</v>
      </c>
      <c r="D1947">
        <v>1</v>
      </c>
      <c r="E1947" s="1" t="s">
        <v>112</v>
      </c>
      <c r="F1947">
        <v>1</v>
      </c>
      <c r="G1947" s="1" t="s">
        <v>377</v>
      </c>
      <c r="H1947" s="1" t="s">
        <v>29</v>
      </c>
      <c r="I1947">
        <v>2</v>
      </c>
    </row>
    <row r="1948" spans="1:9" x14ac:dyDescent="0.55000000000000004">
      <c r="A1948">
        <v>68</v>
      </c>
      <c r="B1948" s="1" t="s">
        <v>527</v>
      </c>
      <c r="C1948" s="1" t="s">
        <v>2</v>
      </c>
      <c r="D1948">
        <v>1</v>
      </c>
      <c r="E1948" s="1" t="s">
        <v>116</v>
      </c>
      <c r="F1948">
        <v>1</v>
      </c>
      <c r="G1948" s="1" t="s">
        <v>377</v>
      </c>
      <c r="H1948" s="1" t="s">
        <v>29</v>
      </c>
      <c r="I1948">
        <v>2</v>
      </c>
    </row>
    <row r="1949" spans="1:9" x14ac:dyDescent="0.55000000000000004">
      <c r="A1949">
        <v>68</v>
      </c>
      <c r="B1949" s="1" t="s">
        <v>527</v>
      </c>
      <c r="C1949" s="1" t="s">
        <v>2</v>
      </c>
      <c r="D1949">
        <v>1</v>
      </c>
      <c r="E1949" s="1" t="s">
        <v>120</v>
      </c>
      <c r="F1949">
        <v>1</v>
      </c>
      <c r="G1949" s="1" t="s">
        <v>377</v>
      </c>
      <c r="H1949" s="1" t="s">
        <v>28</v>
      </c>
      <c r="I1949">
        <v>2</v>
      </c>
    </row>
    <row r="1950" spans="1:9" x14ac:dyDescent="0.55000000000000004">
      <c r="A1950">
        <v>68</v>
      </c>
      <c r="B1950" s="1" t="s">
        <v>527</v>
      </c>
      <c r="C1950" s="1" t="s">
        <v>2</v>
      </c>
      <c r="D1950">
        <v>1</v>
      </c>
      <c r="E1950" s="1" t="s">
        <v>123</v>
      </c>
      <c r="F1950">
        <v>1</v>
      </c>
      <c r="G1950" s="1" t="s">
        <v>376</v>
      </c>
      <c r="H1950" s="1" t="s">
        <v>28</v>
      </c>
      <c r="I1950">
        <v>2</v>
      </c>
    </row>
    <row r="1951" spans="1:9" x14ac:dyDescent="0.55000000000000004">
      <c r="A1951">
        <v>68</v>
      </c>
      <c r="B1951" s="1" t="s">
        <v>527</v>
      </c>
      <c r="C1951" s="1" t="s">
        <v>2</v>
      </c>
      <c r="D1951">
        <v>1</v>
      </c>
      <c r="E1951" s="1" t="s">
        <v>127</v>
      </c>
      <c r="F1951">
        <v>3</v>
      </c>
      <c r="G1951" s="1" t="s">
        <v>375</v>
      </c>
      <c r="H1951" s="1" t="s">
        <v>28</v>
      </c>
      <c r="I1951">
        <v>2</v>
      </c>
    </row>
    <row r="1952" spans="1:9" x14ac:dyDescent="0.55000000000000004">
      <c r="A1952">
        <v>68</v>
      </c>
      <c r="B1952" s="1" t="s">
        <v>527</v>
      </c>
      <c r="C1952" s="1" t="s">
        <v>2</v>
      </c>
      <c r="D1952">
        <v>1</v>
      </c>
      <c r="E1952" s="1" t="s">
        <v>131</v>
      </c>
      <c r="F1952">
        <v>1</v>
      </c>
      <c r="G1952" s="1" t="s">
        <v>375</v>
      </c>
      <c r="H1952" s="1" t="s">
        <v>29</v>
      </c>
      <c r="I1952">
        <v>2</v>
      </c>
    </row>
    <row r="1953" spans="1:9" x14ac:dyDescent="0.55000000000000004">
      <c r="A1953">
        <v>68</v>
      </c>
      <c r="B1953" s="1" t="s">
        <v>527</v>
      </c>
      <c r="C1953" s="1" t="s">
        <v>2</v>
      </c>
      <c r="D1953">
        <v>1</v>
      </c>
      <c r="E1953" s="1" t="s">
        <v>135</v>
      </c>
      <c r="F1953">
        <v>1</v>
      </c>
      <c r="G1953" s="1" t="s">
        <v>375</v>
      </c>
      <c r="H1953" s="1" t="s">
        <v>28</v>
      </c>
      <c r="I1953">
        <v>2</v>
      </c>
    </row>
    <row r="1954" spans="1:9" x14ac:dyDescent="0.55000000000000004">
      <c r="A1954">
        <v>68</v>
      </c>
      <c r="B1954" s="1" t="s">
        <v>527</v>
      </c>
      <c r="C1954" s="1" t="s">
        <v>2</v>
      </c>
      <c r="D1954">
        <v>1</v>
      </c>
      <c r="E1954" s="1" t="s">
        <v>139</v>
      </c>
      <c r="F1954">
        <v>1</v>
      </c>
      <c r="G1954" s="1" t="s">
        <v>376</v>
      </c>
      <c r="H1954" s="1" t="s">
        <v>28</v>
      </c>
      <c r="I1954">
        <v>2</v>
      </c>
    </row>
    <row r="1955" spans="1:9" x14ac:dyDescent="0.55000000000000004">
      <c r="A1955">
        <v>68</v>
      </c>
      <c r="B1955" s="1" t="s">
        <v>527</v>
      </c>
      <c r="C1955" s="1" t="s">
        <v>2</v>
      </c>
      <c r="D1955">
        <v>1</v>
      </c>
      <c r="E1955" s="1" t="s">
        <v>141</v>
      </c>
      <c r="F1955">
        <v>1</v>
      </c>
      <c r="G1955" s="1" t="s">
        <v>376</v>
      </c>
      <c r="H1955" s="1" t="s">
        <v>29</v>
      </c>
      <c r="I1955">
        <v>2</v>
      </c>
    </row>
    <row r="1956" spans="1:9" x14ac:dyDescent="0.55000000000000004">
      <c r="A1956">
        <v>68</v>
      </c>
      <c r="B1956" s="1" t="s">
        <v>527</v>
      </c>
      <c r="C1956" s="1" t="s">
        <v>2</v>
      </c>
      <c r="D1956">
        <v>1</v>
      </c>
      <c r="E1956" s="1" t="s">
        <v>145</v>
      </c>
      <c r="F1956">
        <v>1</v>
      </c>
      <c r="G1956" s="1" t="s">
        <v>376</v>
      </c>
      <c r="H1956" s="1" t="s">
        <v>28</v>
      </c>
      <c r="I1956">
        <v>2</v>
      </c>
    </row>
    <row r="1957" spans="1:9" x14ac:dyDescent="0.55000000000000004">
      <c r="A1957">
        <v>68</v>
      </c>
      <c r="B1957" s="1" t="s">
        <v>527</v>
      </c>
      <c r="C1957" s="1" t="s">
        <v>2</v>
      </c>
      <c r="D1957">
        <v>1</v>
      </c>
      <c r="E1957" s="1" t="s">
        <v>147</v>
      </c>
      <c r="F1957">
        <v>1</v>
      </c>
      <c r="G1957" s="1" t="s">
        <v>376</v>
      </c>
      <c r="H1957" s="1" t="s">
        <v>28</v>
      </c>
      <c r="I1957">
        <v>2</v>
      </c>
    </row>
    <row r="1958" spans="1:9" x14ac:dyDescent="0.55000000000000004">
      <c r="A1958">
        <v>68</v>
      </c>
      <c r="B1958" s="1" t="s">
        <v>527</v>
      </c>
      <c r="C1958" s="1" t="s">
        <v>2</v>
      </c>
      <c r="D1958">
        <v>1</v>
      </c>
      <c r="E1958" s="1" t="s">
        <v>214</v>
      </c>
      <c r="F1958">
        <v>1</v>
      </c>
      <c r="G1958" s="1" t="s">
        <v>377</v>
      </c>
      <c r="H1958" s="1" t="s">
        <v>29</v>
      </c>
      <c r="I1958">
        <v>2</v>
      </c>
    </row>
    <row r="1959" spans="1:9" x14ac:dyDescent="0.55000000000000004">
      <c r="A1959">
        <v>68</v>
      </c>
      <c r="B1959" s="1" t="s">
        <v>527</v>
      </c>
      <c r="C1959" s="1" t="s">
        <v>2</v>
      </c>
      <c r="D1959">
        <v>1</v>
      </c>
      <c r="E1959" s="1" t="s">
        <v>217</v>
      </c>
      <c r="F1959">
        <v>1</v>
      </c>
      <c r="G1959" s="1" t="s">
        <v>377</v>
      </c>
      <c r="H1959" s="1" t="s">
        <v>29</v>
      </c>
      <c r="I1959">
        <v>2</v>
      </c>
    </row>
    <row r="1960" spans="1:9" x14ac:dyDescent="0.55000000000000004">
      <c r="A1960">
        <v>68</v>
      </c>
      <c r="B1960" s="1" t="s">
        <v>527</v>
      </c>
      <c r="C1960" s="1" t="s">
        <v>2</v>
      </c>
      <c r="D1960">
        <v>1</v>
      </c>
      <c r="E1960" s="1" t="s">
        <v>220</v>
      </c>
      <c r="F1960">
        <v>1</v>
      </c>
      <c r="G1960" s="1" t="s">
        <v>377</v>
      </c>
      <c r="H1960" s="1" t="s">
        <v>29</v>
      </c>
      <c r="I1960">
        <v>2</v>
      </c>
    </row>
    <row r="1961" spans="1:9" x14ac:dyDescent="0.55000000000000004">
      <c r="A1961">
        <v>68</v>
      </c>
      <c r="B1961" s="1" t="s">
        <v>527</v>
      </c>
      <c r="C1961" s="1" t="s">
        <v>2</v>
      </c>
      <c r="D1961">
        <v>1</v>
      </c>
      <c r="E1961" s="1" t="s">
        <v>223</v>
      </c>
      <c r="F1961">
        <v>1</v>
      </c>
      <c r="G1961" s="1" t="s">
        <v>376</v>
      </c>
      <c r="H1961" s="1" t="s">
        <v>29</v>
      </c>
      <c r="I1961">
        <v>2</v>
      </c>
    </row>
    <row r="1962" spans="1:9" x14ac:dyDescent="0.55000000000000004">
      <c r="A1962">
        <v>68</v>
      </c>
      <c r="B1962" s="1" t="s">
        <v>527</v>
      </c>
      <c r="C1962" s="1" t="s">
        <v>2</v>
      </c>
      <c r="D1962">
        <v>1</v>
      </c>
      <c r="E1962" s="1" t="s">
        <v>226</v>
      </c>
      <c r="F1962">
        <v>1</v>
      </c>
      <c r="G1962" s="1" t="s">
        <v>377</v>
      </c>
      <c r="H1962" s="1" t="s">
        <v>28</v>
      </c>
      <c r="I1962">
        <v>2</v>
      </c>
    </row>
    <row r="1963" spans="1:9" x14ac:dyDescent="0.55000000000000004">
      <c r="A1963">
        <v>68</v>
      </c>
      <c r="B1963" s="1" t="s">
        <v>527</v>
      </c>
      <c r="C1963" s="1" t="s">
        <v>2</v>
      </c>
      <c r="D1963">
        <v>1</v>
      </c>
      <c r="E1963" s="1" t="s">
        <v>229</v>
      </c>
      <c r="F1963">
        <v>1</v>
      </c>
      <c r="G1963" s="1" t="s">
        <v>376</v>
      </c>
      <c r="H1963" s="1" t="s">
        <v>28</v>
      </c>
      <c r="I1963">
        <v>2</v>
      </c>
    </row>
    <row r="1964" spans="1:9" x14ac:dyDescent="0.55000000000000004">
      <c r="A1964">
        <v>68</v>
      </c>
      <c r="B1964" s="1" t="s">
        <v>527</v>
      </c>
      <c r="C1964" s="1" t="s">
        <v>2</v>
      </c>
      <c r="D1964">
        <v>1</v>
      </c>
      <c r="E1964" s="1" t="s">
        <v>231</v>
      </c>
      <c r="F1964">
        <v>1</v>
      </c>
      <c r="G1964" s="1" t="s">
        <v>375</v>
      </c>
      <c r="H1964" s="1" t="s">
        <v>29</v>
      </c>
      <c r="I1964">
        <v>2</v>
      </c>
    </row>
    <row r="1965" spans="1:9" x14ac:dyDescent="0.55000000000000004">
      <c r="A1965">
        <v>68</v>
      </c>
      <c r="B1965" s="1" t="s">
        <v>527</v>
      </c>
      <c r="C1965" s="1" t="s">
        <v>2</v>
      </c>
      <c r="D1965">
        <v>1</v>
      </c>
      <c r="E1965" s="1" t="s">
        <v>286</v>
      </c>
      <c r="F1965">
        <v>1</v>
      </c>
      <c r="G1965" s="1" t="s">
        <v>375</v>
      </c>
      <c r="H1965" s="1" t="s">
        <v>28</v>
      </c>
      <c r="I1965">
        <v>2</v>
      </c>
    </row>
    <row r="1966" spans="1:9" x14ac:dyDescent="0.55000000000000004">
      <c r="A1966">
        <v>68</v>
      </c>
      <c r="B1966" s="1" t="s">
        <v>527</v>
      </c>
      <c r="C1966" s="1" t="s">
        <v>2</v>
      </c>
      <c r="D1966">
        <v>1</v>
      </c>
      <c r="E1966" s="1" t="s">
        <v>290</v>
      </c>
      <c r="F1966">
        <v>1</v>
      </c>
      <c r="G1966" s="1" t="s">
        <v>375</v>
      </c>
      <c r="H1966" s="1" t="s">
        <v>28</v>
      </c>
      <c r="I1966">
        <v>2</v>
      </c>
    </row>
    <row r="1967" spans="1:9" x14ac:dyDescent="0.55000000000000004">
      <c r="A1967">
        <v>68</v>
      </c>
      <c r="B1967" s="1" t="s">
        <v>527</v>
      </c>
      <c r="C1967" s="1" t="s">
        <v>2</v>
      </c>
      <c r="D1967">
        <v>1</v>
      </c>
      <c r="E1967" s="1" t="s">
        <v>294</v>
      </c>
      <c r="F1967">
        <v>1</v>
      </c>
      <c r="G1967" s="1" t="s">
        <v>376</v>
      </c>
      <c r="H1967" s="1" t="s">
        <v>28</v>
      </c>
      <c r="I1967">
        <v>2</v>
      </c>
    </row>
    <row r="1968" spans="1:9" x14ac:dyDescent="0.55000000000000004">
      <c r="A1968">
        <v>68</v>
      </c>
      <c r="B1968" s="1" t="s">
        <v>527</v>
      </c>
      <c r="C1968" s="1" t="s">
        <v>2</v>
      </c>
      <c r="D1968">
        <v>1</v>
      </c>
      <c r="E1968" s="1" t="s">
        <v>295</v>
      </c>
      <c r="F1968">
        <v>1</v>
      </c>
      <c r="G1968" s="1" t="s">
        <v>376</v>
      </c>
      <c r="H1968" s="1" t="s">
        <v>28</v>
      </c>
      <c r="I1968">
        <v>2</v>
      </c>
    </row>
    <row r="1969" spans="1:9" x14ac:dyDescent="0.55000000000000004">
      <c r="A1969">
        <v>68</v>
      </c>
      <c r="B1969" s="1" t="s">
        <v>527</v>
      </c>
      <c r="C1969" s="1" t="s">
        <v>2</v>
      </c>
      <c r="D1969">
        <v>1</v>
      </c>
      <c r="E1969" s="1" t="s">
        <v>317</v>
      </c>
      <c r="F1969">
        <v>1</v>
      </c>
      <c r="G1969" s="1" t="s">
        <v>377</v>
      </c>
      <c r="H1969" s="1" t="s">
        <v>29</v>
      </c>
      <c r="I1969">
        <v>2</v>
      </c>
    </row>
    <row r="1970" spans="1:9" x14ac:dyDescent="0.55000000000000004">
      <c r="A1970">
        <v>68</v>
      </c>
      <c r="B1970" s="1" t="s">
        <v>527</v>
      </c>
      <c r="C1970" s="1" t="s">
        <v>2</v>
      </c>
      <c r="D1970">
        <v>1</v>
      </c>
      <c r="E1970" s="1" t="s">
        <v>320</v>
      </c>
      <c r="F1970">
        <v>1</v>
      </c>
      <c r="G1970" s="1" t="s">
        <v>377</v>
      </c>
      <c r="H1970" s="1" t="s">
        <v>28</v>
      </c>
      <c r="I1970">
        <v>2</v>
      </c>
    </row>
    <row r="1971" spans="1:9" x14ac:dyDescent="0.55000000000000004">
      <c r="A1971">
        <v>68</v>
      </c>
      <c r="B1971" s="1" t="s">
        <v>527</v>
      </c>
      <c r="C1971" s="1" t="s">
        <v>2</v>
      </c>
      <c r="D1971">
        <v>1</v>
      </c>
      <c r="E1971" s="1" t="s">
        <v>323</v>
      </c>
      <c r="F1971">
        <v>1</v>
      </c>
      <c r="G1971" s="1" t="s">
        <v>376</v>
      </c>
      <c r="H1971" s="1" t="s">
        <v>29</v>
      </c>
      <c r="I1971">
        <v>2</v>
      </c>
    </row>
    <row r="1972" spans="1:9" x14ac:dyDescent="0.55000000000000004">
      <c r="A1972">
        <v>68</v>
      </c>
      <c r="B1972" s="1" t="s">
        <v>527</v>
      </c>
      <c r="C1972" s="1" t="s">
        <v>2</v>
      </c>
      <c r="D1972">
        <v>1</v>
      </c>
      <c r="E1972" s="1" t="s">
        <v>327</v>
      </c>
      <c r="F1972">
        <v>1</v>
      </c>
      <c r="G1972" s="1" t="s">
        <v>376</v>
      </c>
      <c r="H1972" s="1" t="s">
        <v>29</v>
      </c>
      <c r="I1972">
        <v>2</v>
      </c>
    </row>
    <row r="1973" spans="1:9" x14ac:dyDescent="0.55000000000000004">
      <c r="A1973">
        <v>68</v>
      </c>
      <c r="B1973" s="1" t="s">
        <v>527</v>
      </c>
      <c r="C1973" s="1" t="s">
        <v>2</v>
      </c>
      <c r="D1973">
        <v>1</v>
      </c>
      <c r="E1973" s="1" t="s">
        <v>331</v>
      </c>
      <c r="F1973">
        <v>1</v>
      </c>
      <c r="G1973" s="1" t="s">
        <v>376</v>
      </c>
      <c r="H1973" s="1" t="s">
        <v>29</v>
      </c>
      <c r="I1973">
        <v>2</v>
      </c>
    </row>
    <row r="1974" spans="1:9" x14ac:dyDescent="0.55000000000000004">
      <c r="A1974">
        <v>69</v>
      </c>
      <c r="B1974" s="1" t="s">
        <v>528</v>
      </c>
      <c r="C1974" s="1" t="s">
        <v>4</v>
      </c>
      <c r="D1974">
        <v>5</v>
      </c>
      <c r="E1974" s="1" t="s">
        <v>105</v>
      </c>
      <c r="F1974">
        <v>5</v>
      </c>
      <c r="G1974" s="1" t="s">
        <v>377</v>
      </c>
      <c r="H1974" s="1" t="s">
        <v>29</v>
      </c>
      <c r="I1974">
        <v>2</v>
      </c>
    </row>
    <row r="1975" spans="1:9" x14ac:dyDescent="0.55000000000000004">
      <c r="A1975">
        <v>69</v>
      </c>
      <c r="B1975" s="1" t="s">
        <v>528</v>
      </c>
      <c r="C1975" s="1" t="s">
        <v>4</v>
      </c>
      <c r="D1975">
        <v>5</v>
      </c>
      <c r="E1975" s="1" t="s">
        <v>108</v>
      </c>
      <c r="F1975">
        <v>5</v>
      </c>
      <c r="G1975" s="1" t="s">
        <v>377</v>
      </c>
      <c r="H1975" s="1" t="s">
        <v>29</v>
      </c>
      <c r="I1975">
        <v>2</v>
      </c>
    </row>
    <row r="1976" spans="1:9" x14ac:dyDescent="0.55000000000000004">
      <c r="A1976">
        <v>69</v>
      </c>
      <c r="B1976" s="1" t="s">
        <v>528</v>
      </c>
      <c r="C1976" s="1" t="s">
        <v>4</v>
      </c>
      <c r="D1976">
        <v>5</v>
      </c>
      <c r="E1976" s="1" t="s">
        <v>112</v>
      </c>
      <c r="F1976">
        <v>5</v>
      </c>
      <c r="G1976" s="1" t="s">
        <v>377</v>
      </c>
      <c r="H1976" s="1" t="s">
        <v>29</v>
      </c>
      <c r="I1976">
        <v>2</v>
      </c>
    </row>
    <row r="1977" spans="1:9" x14ac:dyDescent="0.55000000000000004">
      <c r="A1977">
        <v>69</v>
      </c>
      <c r="B1977" s="1" t="s">
        <v>528</v>
      </c>
      <c r="C1977" s="1" t="s">
        <v>4</v>
      </c>
      <c r="D1977">
        <v>5</v>
      </c>
      <c r="E1977" s="1" t="s">
        <v>116</v>
      </c>
      <c r="F1977">
        <v>5</v>
      </c>
      <c r="G1977" s="1" t="s">
        <v>377</v>
      </c>
      <c r="H1977" s="1" t="s">
        <v>29</v>
      </c>
      <c r="I1977">
        <v>2</v>
      </c>
    </row>
    <row r="1978" spans="1:9" x14ac:dyDescent="0.55000000000000004">
      <c r="A1978">
        <v>69</v>
      </c>
      <c r="B1978" s="1" t="s">
        <v>528</v>
      </c>
      <c r="C1978" s="1" t="s">
        <v>4</v>
      </c>
      <c r="D1978">
        <v>5</v>
      </c>
      <c r="E1978" s="1" t="s">
        <v>120</v>
      </c>
      <c r="F1978">
        <v>5</v>
      </c>
      <c r="G1978" s="1" t="s">
        <v>377</v>
      </c>
      <c r="H1978" s="1" t="s">
        <v>28</v>
      </c>
      <c r="I1978">
        <v>2</v>
      </c>
    </row>
    <row r="1979" spans="1:9" x14ac:dyDescent="0.55000000000000004">
      <c r="A1979">
        <v>69</v>
      </c>
      <c r="B1979" s="1" t="s">
        <v>528</v>
      </c>
      <c r="C1979" s="1" t="s">
        <v>4</v>
      </c>
      <c r="D1979">
        <v>5</v>
      </c>
      <c r="E1979" s="1" t="s">
        <v>123</v>
      </c>
      <c r="F1979">
        <v>6</v>
      </c>
      <c r="G1979" s="1" t="s">
        <v>376</v>
      </c>
      <c r="H1979" s="1" t="s">
        <v>28</v>
      </c>
      <c r="I1979">
        <v>2</v>
      </c>
    </row>
    <row r="1980" spans="1:9" x14ac:dyDescent="0.55000000000000004">
      <c r="A1980">
        <v>69</v>
      </c>
      <c r="B1980" s="1" t="s">
        <v>528</v>
      </c>
      <c r="C1980" s="1" t="s">
        <v>4</v>
      </c>
      <c r="D1980">
        <v>5</v>
      </c>
      <c r="E1980" s="1" t="s">
        <v>127</v>
      </c>
      <c r="F1980">
        <v>5</v>
      </c>
      <c r="G1980" s="1" t="s">
        <v>375</v>
      </c>
      <c r="H1980" s="1" t="s">
        <v>28</v>
      </c>
      <c r="I1980">
        <v>2</v>
      </c>
    </row>
    <row r="1981" spans="1:9" x14ac:dyDescent="0.55000000000000004">
      <c r="A1981">
        <v>69</v>
      </c>
      <c r="B1981" s="1" t="s">
        <v>528</v>
      </c>
      <c r="C1981" s="1" t="s">
        <v>4</v>
      </c>
      <c r="D1981">
        <v>5</v>
      </c>
      <c r="E1981" s="1" t="s">
        <v>131</v>
      </c>
      <c r="F1981">
        <v>5</v>
      </c>
      <c r="G1981" s="1" t="s">
        <v>375</v>
      </c>
      <c r="H1981" s="1" t="s">
        <v>29</v>
      </c>
      <c r="I1981">
        <v>2</v>
      </c>
    </row>
    <row r="1982" spans="1:9" x14ac:dyDescent="0.55000000000000004">
      <c r="A1982">
        <v>69</v>
      </c>
      <c r="B1982" s="1" t="s">
        <v>528</v>
      </c>
      <c r="C1982" s="1" t="s">
        <v>4</v>
      </c>
      <c r="D1982">
        <v>5</v>
      </c>
      <c r="E1982" s="1" t="s">
        <v>135</v>
      </c>
      <c r="F1982">
        <v>6</v>
      </c>
      <c r="G1982" s="1" t="s">
        <v>375</v>
      </c>
      <c r="H1982" s="1" t="s">
        <v>28</v>
      </c>
      <c r="I1982">
        <v>2</v>
      </c>
    </row>
    <row r="1983" spans="1:9" x14ac:dyDescent="0.55000000000000004">
      <c r="A1983">
        <v>69</v>
      </c>
      <c r="B1983" s="1" t="s">
        <v>528</v>
      </c>
      <c r="C1983" s="1" t="s">
        <v>4</v>
      </c>
      <c r="D1983">
        <v>5</v>
      </c>
      <c r="E1983" s="1" t="s">
        <v>139</v>
      </c>
      <c r="F1983">
        <v>5</v>
      </c>
      <c r="G1983" s="1" t="s">
        <v>376</v>
      </c>
      <c r="H1983" s="1" t="s">
        <v>28</v>
      </c>
      <c r="I1983">
        <v>2</v>
      </c>
    </row>
    <row r="1984" spans="1:9" x14ac:dyDescent="0.55000000000000004">
      <c r="A1984">
        <v>69</v>
      </c>
      <c r="B1984" s="1" t="s">
        <v>528</v>
      </c>
      <c r="C1984" s="1" t="s">
        <v>4</v>
      </c>
      <c r="D1984">
        <v>5</v>
      </c>
      <c r="E1984" s="1" t="s">
        <v>141</v>
      </c>
      <c r="F1984">
        <v>5</v>
      </c>
      <c r="G1984" s="1" t="s">
        <v>376</v>
      </c>
      <c r="H1984" s="1" t="s">
        <v>29</v>
      </c>
      <c r="I1984">
        <v>2</v>
      </c>
    </row>
    <row r="1985" spans="1:9" x14ac:dyDescent="0.55000000000000004">
      <c r="A1985">
        <v>69</v>
      </c>
      <c r="B1985" s="1" t="s">
        <v>528</v>
      </c>
      <c r="C1985" s="1" t="s">
        <v>4</v>
      </c>
      <c r="D1985">
        <v>5</v>
      </c>
      <c r="E1985" s="1" t="s">
        <v>145</v>
      </c>
      <c r="F1985">
        <v>5</v>
      </c>
      <c r="G1985" s="1" t="s">
        <v>376</v>
      </c>
      <c r="H1985" s="1" t="s">
        <v>28</v>
      </c>
      <c r="I1985">
        <v>2</v>
      </c>
    </row>
    <row r="1986" spans="1:9" x14ac:dyDescent="0.55000000000000004">
      <c r="A1986">
        <v>69</v>
      </c>
      <c r="B1986" s="1" t="s">
        <v>528</v>
      </c>
      <c r="C1986" s="1" t="s">
        <v>4</v>
      </c>
      <c r="D1986">
        <v>5</v>
      </c>
      <c r="E1986" s="1" t="s">
        <v>147</v>
      </c>
      <c r="F1986">
        <v>5</v>
      </c>
      <c r="G1986" s="1" t="s">
        <v>376</v>
      </c>
      <c r="H1986" s="1" t="s">
        <v>28</v>
      </c>
      <c r="I1986">
        <v>2</v>
      </c>
    </row>
    <row r="1987" spans="1:9" x14ac:dyDescent="0.55000000000000004">
      <c r="A1987">
        <v>69</v>
      </c>
      <c r="B1987" s="1" t="s">
        <v>528</v>
      </c>
      <c r="C1987" s="1" t="s">
        <v>4</v>
      </c>
      <c r="D1987">
        <v>5</v>
      </c>
      <c r="E1987" s="1" t="s">
        <v>214</v>
      </c>
      <c r="F1987">
        <v>5</v>
      </c>
      <c r="G1987" s="1" t="s">
        <v>377</v>
      </c>
      <c r="H1987" s="1" t="s">
        <v>29</v>
      </c>
      <c r="I1987">
        <v>2</v>
      </c>
    </row>
    <row r="1988" spans="1:9" x14ac:dyDescent="0.55000000000000004">
      <c r="A1988">
        <v>69</v>
      </c>
      <c r="B1988" s="1" t="s">
        <v>528</v>
      </c>
      <c r="C1988" s="1" t="s">
        <v>4</v>
      </c>
      <c r="D1988">
        <v>5</v>
      </c>
      <c r="E1988" s="1" t="s">
        <v>217</v>
      </c>
      <c r="F1988">
        <v>6</v>
      </c>
      <c r="G1988" s="1" t="s">
        <v>377</v>
      </c>
      <c r="H1988" s="1" t="s">
        <v>29</v>
      </c>
      <c r="I1988">
        <v>2</v>
      </c>
    </row>
    <row r="1989" spans="1:9" x14ac:dyDescent="0.55000000000000004">
      <c r="A1989">
        <v>69</v>
      </c>
      <c r="B1989" s="1" t="s">
        <v>528</v>
      </c>
      <c r="C1989" s="1" t="s">
        <v>4</v>
      </c>
      <c r="D1989">
        <v>5</v>
      </c>
      <c r="E1989" s="1" t="s">
        <v>220</v>
      </c>
      <c r="F1989">
        <v>7</v>
      </c>
      <c r="G1989" s="1" t="s">
        <v>377</v>
      </c>
      <c r="H1989" s="1" t="s">
        <v>29</v>
      </c>
      <c r="I1989">
        <v>2</v>
      </c>
    </row>
    <row r="1990" spans="1:9" x14ac:dyDescent="0.55000000000000004">
      <c r="A1990">
        <v>69</v>
      </c>
      <c r="B1990" s="1" t="s">
        <v>528</v>
      </c>
      <c r="C1990" s="1" t="s">
        <v>4</v>
      </c>
      <c r="D1990">
        <v>5</v>
      </c>
      <c r="E1990" s="1" t="s">
        <v>223</v>
      </c>
      <c r="F1990">
        <v>5</v>
      </c>
      <c r="G1990" s="1" t="s">
        <v>376</v>
      </c>
      <c r="H1990" s="1" t="s">
        <v>29</v>
      </c>
      <c r="I1990">
        <v>2</v>
      </c>
    </row>
    <row r="1991" spans="1:9" x14ac:dyDescent="0.55000000000000004">
      <c r="A1991">
        <v>69</v>
      </c>
      <c r="B1991" s="1" t="s">
        <v>528</v>
      </c>
      <c r="C1991" s="1" t="s">
        <v>4</v>
      </c>
      <c r="D1991">
        <v>5</v>
      </c>
      <c r="E1991" s="1" t="s">
        <v>226</v>
      </c>
      <c r="F1991">
        <v>7</v>
      </c>
      <c r="G1991" s="1" t="s">
        <v>377</v>
      </c>
      <c r="H1991" s="1" t="s">
        <v>28</v>
      </c>
      <c r="I1991">
        <v>2</v>
      </c>
    </row>
    <row r="1992" spans="1:9" x14ac:dyDescent="0.55000000000000004">
      <c r="A1992">
        <v>69</v>
      </c>
      <c r="B1992" s="1" t="s">
        <v>528</v>
      </c>
      <c r="C1992" s="1" t="s">
        <v>4</v>
      </c>
      <c r="D1992">
        <v>5</v>
      </c>
      <c r="E1992" s="1" t="s">
        <v>229</v>
      </c>
      <c r="F1992">
        <v>5</v>
      </c>
      <c r="G1992" s="1" t="s">
        <v>376</v>
      </c>
      <c r="H1992" s="1" t="s">
        <v>28</v>
      </c>
      <c r="I1992">
        <v>2</v>
      </c>
    </row>
    <row r="1993" spans="1:9" x14ac:dyDescent="0.55000000000000004">
      <c r="A1993">
        <v>69</v>
      </c>
      <c r="B1993" s="1" t="s">
        <v>528</v>
      </c>
      <c r="C1993" s="1" t="s">
        <v>4</v>
      </c>
      <c r="D1993">
        <v>5</v>
      </c>
      <c r="E1993" s="1" t="s">
        <v>231</v>
      </c>
      <c r="F1993">
        <v>1</v>
      </c>
      <c r="G1993" s="1" t="s">
        <v>375</v>
      </c>
      <c r="H1993" s="1" t="s">
        <v>29</v>
      </c>
      <c r="I1993">
        <v>2</v>
      </c>
    </row>
    <row r="1994" spans="1:9" x14ac:dyDescent="0.55000000000000004">
      <c r="A1994">
        <v>69</v>
      </c>
      <c r="B1994" s="1" t="s">
        <v>528</v>
      </c>
      <c r="C1994" s="1" t="s">
        <v>4</v>
      </c>
      <c r="D1994">
        <v>5</v>
      </c>
      <c r="E1994" s="1" t="s">
        <v>286</v>
      </c>
      <c r="F1994">
        <v>5</v>
      </c>
      <c r="G1994" s="1" t="s">
        <v>375</v>
      </c>
      <c r="H1994" s="1" t="s">
        <v>28</v>
      </c>
      <c r="I1994">
        <v>2</v>
      </c>
    </row>
    <row r="1995" spans="1:9" x14ac:dyDescent="0.55000000000000004">
      <c r="A1995">
        <v>69</v>
      </c>
      <c r="B1995" s="1" t="s">
        <v>528</v>
      </c>
      <c r="C1995" s="1" t="s">
        <v>4</v>
      </c>
      <c r="D1995">
        <v>5</v>
      </c>
      <c r="E1995" s="1" t="s">
        <v>290</v>
      </c>
      <c r="F1995">
        <v>1</v>
      </c>
      <c r="G1995" s="1" t="s">
        <v>375</v>
      </c>
      <c r="H1995" s="1" t="s">
        <v>28</v>
      </c>
      <c r="I1995">
        <v>2</v>
      </c>
    </row>
    <row r="1996" spans="1:9" x14ac:dyDescent="0.55000000000000004">
      <c r="A1996">
        <v>69</v>
      </c>
      <c r="B1996" s="1" t="s">
        <v>528</v>
      </c>
      <c r="C1996" s="1" t="s">
        <v>4</v>
      </c>
      <c r="D1996">
        <v>5</v>
      </c>
      <c r="E1996" s="1" t="s">
        <v>294</v>
      </c>
      <c r="F1996">
        <v>5</v>
      </c>
      <c r="G1996" s="1" t="s">
        <v>376</v>
      </c>
      <c r="H1996" s="1" t="s">
        <v>28</v>
      </c>
      <c r="I1996">
        <v>2</v>
      </c>
    </row>
    <row r="1997" spans="1:9" x14ac:dyDescent="0.55000000000000004">
      <c r="A1997">
        <v>69</v>
      </c>
      <c r="B1997" s="1" t="s">
        <v>528</v>
      </c>
      <c r="C1997" s="1" t="s">
        <v>4</v>
      </c>
      <c r="D1997">
        <v>5</v>
      </c>
      <c r="E1997" s="1" t="s">
        <v>295</v>
      </c>
      <c r="F1997">
        <v>5</v>
      </c>
      <c r="G1997" s="1" t="s">
        <v>376</v>
      </c>
      <c r="H1997" s="1" t="s">
        <v>28</v>
      </c>
      <c r="I1997">
        <v>2</v>
      </c>
    </row>
    <row r="1998" spans="1:9" x14ac:dyDescent="0.55000000000000004">
      <c r="A1998">
        <v>69</v>
      </c>
      <c r="B1998" s="1" t="s">
        <v>528</v>
      </c>
      <c r="C1998" s="1" t="s">
        <v>4</v>
      </c>
      <c r="D1998">
        <v>5</v>
      </c>
      <c r="E1998" s="1" t="s">
        <v>317</v>
      </c>
      <c r="F1998">
        <v>5</v>
      </c>
      <c r="G1998" s="1" t="s">
        <v>377</v>
      </c>
      <c r="H1998" s="1" t="s">
        <v>29</v>
      </c>
      <c r="I1998">
        <v>2</v>
      </c>
    </row>
    <row r="1999" spans="1:9" x14ac:dyDescent="0.55000000000000004">
      <c r="A1999">
        <v>69</v>
      </c>
      <c r="B1999" s="1" t="s">
        <v>528</v>
      </c>
      <c r="C1999" s="1" t="s">
        <v>4</v>
      </c>
      <c r="D1999">
        <v>5</v>
      </c>
      <c r="E1999" s="1" t="s">
        <v>320</v>
      </c>
      <c r="F1999">
        <v>6</v>
      </c>
      <c r="G1999" s="1" t="s">
        <v>377</v>
      </c>
      <c r="H1999" s="1" t="s">
        <v>28</v>
      </c>
      <c r="I1999">
        <v>2</v>
      </c>
    </row>
    <row r="2000" spans="1:9" x14ac:dyDescent="0.55000000000000004">
      <c r="A2000">
        <v>69</v>
      </c>
      <c r="B2000" s="1" t="s">
        <v>528</v>
      </c>
      <c r="C2000" s="1" t="s">
        <v>4</v>
      </c>
      <c r="D2000">
        <v>5</v>
      </c>
      <c r="E2000" s="1" t="s">
        <v>323</v>
      </c>
      <c r="F2000">
        <v>6</v>
      </c>
      <c r="G2000" s="1" t="s">
        <v>376</v>
      </c>
      <c r="H2000" s="1" t="s">
        <v>29</v>
      </c>
      <c r="I2000">
        <v>2</v>
      </c>
    </row>
    <row r="2001" spans="1:9" x14ac:dyDescent="0.55000000000000004">
      <c r="A2001">
        <v>69</v>
      </c>
      <c r="B2001" s="1" t="s">
        <v>528</v>
      </c>
      <c r="C2001" s="1" t="s">
        <v>4</v>
      </c>
      <c r="D2001">
        <v>5</v>
      </c>
      <c r="E2001" s="1" t="s">
        <v>327</v>
      </c>
      <c r="F2001">
        <v>5</v>
      </c>
      <c r="G2001" s="1" t="s">
        <v>376</v>
      </c>
      <c r="H2001" s="1" t="s">
        <v>29</v>
      </c>
      <c r="I2001">
        <v>2</v>
      </c>
    </row>
    <row r="2002" spans="1:9" x14ac:dyDescent="0.55000000000000004">
      <c r="A2002">
        <v>69</v>
      </c>
      <c r="B2002" s="1" t="s">
        <v>528</v>
      </c>
      <c r="C2002" s="1" t="s">
        <v>4</v>
      </c>
      <c r="D2002">
        <v>5</v>
      </c>
      <c r="E2002" s="1" t="s">
        <v>331</v>
      </c>
      <c r="F2002">
        <v>5</v>
      </c>
      <c r="G2002" s="1" t="s">
        <v>376</v>
      </c>
      <c r="H2002" s="1" t="s">
        <v>29</v>
      </c>
      <c r="I2002">
        <v>2</v>
      </c>
    </row>
    <row r="2003" spans="1:9" x14ac:dyDescent="0.55000000000000004">
      <c r="A2003">
        <v>70</v>
      </c>
      <c r="B2003" s="1" t="s">
        <v>529</v>
      </c>
      <c r="C2003" s="1" t="s">
        <v>2</v>
      </c>
      <c r="D2003">
        <v>1</v>
      </c>
      <c r="E2003" s="1" t="s">
        <v>105</v>
      </c>
      <c r="F2003">
        <v>1</v>
      </c>
      <c r="G2003" s="1" t="s">
        <v>377</v>
      </c>
      <c r="H2003" s="1" t="s">
        <v>29</v>
      </c>
      <c r="I2003">
        <v>2</v>
      </c>
    </row>
    <row r="2004" spans="1:9" x14ac:dyDescent="0.55000000000000004">
      <c r="A2004">
        <v>70</v>
      </c>
      <c r="B2004" s="1" t="s">
        <v>529</v>
      </c>
      <c r="C2004" s="1" t="s">
        <v>2</v>
      </c>
      <c r="D2004">
        <v>1</v>
      </c>
      <c r="E2004" s="1" t="s">
        <v>108</v>
      </c>
      <c r="F2004">
        <v>6</v>
      </c>
      <c r="G2004" s="1" t="s">
        <v>377</v>
      </c>
      <c r="H2004" s="1" t="s">
        <v>29</v>
      </c>
      <c r="I2004">
        <v>2</v>
      </c>
    </row>
    <row r="2005" spans="1:9" x14ac:dyDescent="0.55000000000000004">
      <c r="A2005">
        <v>70</v>
      </c>
      <c r="B2005" s="1" t="s">
        <v>529</v>
      </c>
      <c r="C2005" s="1" t="s">
        <v>2</v>
      </c>
      <c r="D2005">
        <v>1</v>
      </c>
      <c r="E2005" s="1" t="s">
        <v>112</v>
      </c>
      <c r="F2005">
        <v>1</v>
      </c>
      <c r="G2005" s="1" t="s">
        <v>377</v>
      </c>
      <c r="H2005" s="1" t="s">
        <v>29</v>
      </c>
      <c r="I2005">
        <v>2</v>
      </c>
    </row>
    <row r="2006" spans="1:9" x14ac:dyDescent="0.55000000000000004">
      <c r="A2006">
        <v>70</v>
      </c>
      <c r="B2006" s="1" t="s">
        <v>529</v>
      </c>
      <c r="C2006" s="1" t="s">
        <v>2</v>
      </c>
      <c r="D2006">
        <v>1</v>
      </c>
      <c r="E2006" s="1" t="s">
        <v>116</v>
      </c>
      <c r="F2006">
        <v>1</v>
      </c>
      <c r="G2006" s="1" t="s">
        <v>377</v>
      </c>
      <c r="H2006" s="1" t="s">
        <v>29</v>
      </c>
      <c r="I2006">
        <v>2</v>
      </c>
    </row>
    <row r="2007" spans="1:9" x14ac:dyDescent="0.55000000000000004">
      <c r="A2007">
        <v>70</v>
      </c>
      <c r="B2007" s="1" t="s">
        <v>529</v>
      </c>
      <c r="C2007" s="1" t="s">
        <v>2</v>
      </c>
      <c r="D2007">
        <v>1</v>
      </c>
      <c r="E2007" s="1" t="s">
        <v>120</v>
      </c>
      <c r="F2007">
        <v>1</v>
      </c>
      <c r="G2007" s="1" t="s">
        <v>377</v>
      </c>
      <c r="H2007" s="1" t="s">
        <v>28</v>
      </c>
      <c r="I2007">
        <v>2</v>
      </c>
    </row>
    <row r="2008" spans="1:9" x14ac:dyDescent="0.55000000000000004">
      <c r="A2008">
        <v>70</v>
      </c>
      <c r="B2008" s="1" t="s">
        <v>529</v>
      </c>
      <c r="C2008" s="1" t="s">
        <v>2</v>
      </c>
      <c r="D2008">
        <v>1</v>
      </c>
      <c r="E2008" s="1" t="s">
        <v>123</v>
      </c>
      <c r="F2008">
        <v>1</v>
      </c>
      <c r="G2008" s="1" t="s">
        <v>376</v>
      </c>
      <c r="H2008" s="1" t="s">
        <v>28</v>
      </c>
      <c r="I2008">
        <v>2</v>
      </c>
    </row>
    <row r="2009" spans="1:9" x14ac:dyDescent="0.55000000000000004">
      <c r="A2009">
        <v>70</v>
      </c>
      <c r="B2009" s="1" t="s">
        <v>529</v>
      </c>
      <c r="C2009" s="1" t="s">
        <v>2</v>
      </c>
      <c r="D2009">
        <v>1</v>
      </c>
      <c r="E2009" s="1" t="s">
        <v>127</v>
      </c>
      <c r="F2009">
        <v>3</v>
      </c>
      <c r="G2009" s="1" t="s">
        <v>375</v>
      </c>
      <c r="H2009" s="1" t="s">
        <v>28</v>
      </c>
      <c r="I2009">
        <v>2</v>
      </c>
    </row>
    <row r="2010" spans="1:9" x14ac:dyDescent="0.55000000000000004">
      <c r="A2010">
        <v>70</v>
      </c>
      <c r="B2010" s="1" t="s">
        <v>529</v>
      </c>
      <c r="C2010" s="1" t="s">
        <v>2</v>
      </c>
      <c r="D2010">
        <v>1</v>
      </c>
      <c r="E2010" s="1" t="s">
        <v>131</v>
      </c>
      <c r="F2010">
        <v>3</v>
      </c>
      <c r="G2010" s="1" t="s">
        <v>375</v>
      </c>
      <c r="H2010" s="1" t="s">
        <v>29</v>
      </c>
      <c r="I2010">
        <v>2</v>
      </c>
    </row>
    <row r="2011" spans="1:9" x14ac:dyDescent="0.55000000000000004">
      <c r="A2011">
        <v>70</v>
      </c>
      <c r="B2011" s="1" t="s">
        <v>529</v>
      </c>
      <c r="C2011" s="1" t="s">
        <v>2</v>
      </c>
      <c r="D2011">
        <v>1</v>
      </c>
      <c r="E2011" s="1" t="s">
        <v>135</v>
      </c>
      <c r="F2011">
        <v>1</v>
      </c>
      <c r="G2011" s="1" t="s">
        <v>375</v>
      </c>
      <c r="H2011" s="1" t="s">
        <v>28</v>
      </c>
      <c r="I2011">
        <v>2</v>
      </c>
    </row>
    <row r="2012" spans="1:9" x14ac:dyDescent="0.55000000000000004">
      <c r="A2012">
        <v>70</v>
      </c>
      <c r="B2012" s="1" t="s">
        <v>529</v>
      </c>
      <c r="C2012" s="1" t="s">
        <v>2</v>
      </c>
      <c r="D2012">
        <v>1</v>
      </c>
      <c r="E2012" s="1" t="s">
        <v>139</v>
      </c>
      <c r="F2012">
        <v>1</v>
      </c>
      <c r="G2012" s="1" t="s">
        <v>376</v>
      </c>
      <c r="H2012" s="1" t="s">
        <v>28</v>
      </c>
      <c r="I2012">
        <v>2</v>
      </c>
    </row>
    <row r="2013" spans="1:9" x14ac:dyDescent="0.55000000000000004">
      <c r="A2013">
        <v>70</v>
      </c>
      <c r="B2013" s="1" t="s">
        <v>529</v>
      </c>
      <c r="C2013" s="1" t="s">
        <v>2</v>
      </c>
      <c r="D2013">
        <v>1</v>
      </c>
      <c r="E2013" s="1" t="s">
        <v>141</v>
      </c>
      <c r="F2013">
        <v>1</v>
      </c>
      <c r="G2013" s="1" t="s">
        <v>376</v>
      </c>
      <c r="H2013" s="1" t="s">
        <v>29</v>
      </c>
      <c r="I2013">
        <v>2</v>
      </c>
    </row>
    <row r="2014" spans="1:9" x14ac:dyDescent="0.55000000000000004">
      <c r="A2014">
        <v>70</v>
      </c>
      <c r="B2014" s="1" t="s">
        <v>529</v>
      </c>
      <c r="C2014" s="1" t="s">
        <v>2</v>
      </c>
      <c r="D2014">
        <v>1</v>
      </c>
      <c r="E2014" s="1" t="s">
        <v>145</v>
      </c>
      <c r="F2014">
        <v>1</v>
      </c>
      <c r="G2014" s="1" t="s">
        <v>376</v>
      </c>
      <c r="H2014" s="1" t="s">
        <v>28</v>
      </c>
      <c r="I2014">
        <v>2</v>
      </c>
    </row>
    <row r="2015" spans="1:9" x14ac:dyDescent="0.55000000000000004">
      <c r="A2015">
        <v>70</v>
      </c>
      <c r="B2015" s="1" t="s">
        <v>529</v>
      </c>
      <c r="C2015" s="1" t="s">
        <v>2</v>
      </c>
      <c r="D2015">
        <v>1</v>
      </c>
      <c r="E2015" s="1" t="s">
        <v>147</v>
      </c>
      <c r="F2015">
        <v>1</v>
      </c>
      <c r="G2015" s="1" t="s">
        <v>376</v>
      </c>
      <c r="H2015" s="1" t="s">
        <v>28</v>
      </c>
      <c r="I2015">
        <v>2</v>
      </c>
    </row>
    <row r="2016" spans="1:9" x14ac:dyDescent="0.55000000000000004">
      <c r="A2016">
        <v>70</v>
      </c>
      <c r="B2016" s="1" t="s">
        <v>529</v>
      </c>
      <c r="C2016" s="1" t="s">
        <v>2</v>
      </c>
      <c r="D2016">
        <v>1</v>
      </c>
      <c r="E2016" s="1" t="s">
        <v>214</v>
      </c>
      <c r="F2016">
        <v>1</v>
      </c>
      <c r="G2016" s="1" t="s">
        <v>377</v>
      </c>
      <c r="H2016" s="1" t="s">
        <v>29</v>
      </c>
      <c r="I2016">
        <v>2</v>
      </c>
    </row>
    <row r="2017" spans="1:9" x14ac:dyDescent="0.55000000000000004">
      <c r="A2017">
        <v>70</v>
      </c>
      <c r="B2017" s="1" t="s">
        <v>529</v>
      </c>
      <c r="C2017" s="1" t="s">
        <v>2</v>
      </c>
      <c r="D2017">
        <v>1</v>
      </c>
      <c r="E2017" s="1" t="s">
        <v>217</v>
      </c>
      <c r="F2017">
        <v>1</v>
      </c>
      <c r="G2017" s="1" t="s">
        <v>377</v>
      </c>
      <c r="H2017" s="1" t="s">
        <v>29</v>
      </c>
      <c r="I2017">
        <v>2</v>
      </c>
    </row>
    <row r="2018" spans="1:9" x14ac:dyDescent="0.55000000000000004">
      <c r="A2018">
        <v>70</v>
      </c>
      <c r="B2018" s="1" t="s">
        <v>529</v>
      </c>
      <c r="C2018" s="1" t="s">
        <v>2</v>
      </c>
      <c r="D2018">
        <v>1</v>
      </c>
      <c r="E2018" s="1" t="s">
        <v>220</v>
      </c>
      <c r="F2018">
        <v>5</v>
      </c>
      <c r="G2018" s="1" t="s">
        <v>377</v>
      </c>
      <c r="H2018" s="1" t="s">
        <v>29</v>
      </c>
      <c r="I2018">
        <v>2</v>
      </c>
    </row>
    <row r="2019" spans="1:9" x14ac:dyDescent="0.55000000000000004">
      <c r="A2019">
        <v>70</v>
      </c>
      <c r="B2019" s="1" t="s">
        <v>529</v>
      </c>
      <c r="C2019" s="1" t="s">
        <v>2</v>
      </c>
      <c r="D2019">
        <v>1</v>
      </c>
      <c r="E2019" s="1" t="s">
        <v>223</v>
      </c>
      <c r="F2019">
        <v>5</v>
      </c>
      <c r="G2019" s="1" t="s">
        <v>376</v>
      </c>
      <c r="H2019" s="1" t="s">
        <v>29</v>
      </c>
      <c r="I2019">
        <v>2</v>
      </c>
    </row>
    <row r="2020" spans="1:9" x14ac:dyDescent="0.55000000000000004">
      <c r="A2020">
        <v>70</v>
      </c>
      <c r="B2020" s="1" t="s">
        <v>529</v>
      </c>
      <c r="C2020" s="1" t="s">
        <v>2</v>
      </c>
      <c r="D2020">
        <v>1</v>
      </c>
      <c r="E2020" s="1" t="s">
        <v>226</v>
      </c>
      <c r="F2020">
        <v>1</v>
      </c>
      <c r="G2020" s="1" t="s">
        <v>377</v>
      </c>
      <c r="H2020" s="1" t="s">
        <v>28</v>
      </c>
      <c r="I2020">
        <v>2</v>
      </c>
    </row>
    <row r="2021" spans="1:9" x14ac:dyDescent="0.55000000000000004">
      <c r="A2021">
        <v>70</v>
      </c>
      <c r="B2021" s="1" t="s">
        <v>529</v>
      </c>
      <c r="C2021" s="1" t="s">
        <v>2</v>
      </c>
      <c r="D2021">
        <v>1</v>
      </c>
      <c r="E2021" s="1" t="s">
        <v>229</v>
      </c>
      <c r="F2021">
        <v>1</v>
      </c>
      <c r="G2021" s="1" t="s">
        <v>376</v>
      </c>
      <c r="H2021" s="1" t="s">
        <v>28</v>
      </c>
      <c r="I2021">
        <v>2</v>
      </c>
    </row>
    <row r="2022" spans="1:9" x14ac:dyDescent="0.55000000000000004">
      <c r="A2022">
        <v>70</v>
      </c>
      <c r="B2022" s="1" t="s">
        <v>529</v>
      </c>
      <c r="C2022" s="1" t="s">
        <v>2</v>
      </c>
      <c r="D2022">
        <v>1</v>
      </c>
      <c r="E2022" s="1" t="s">
        <v>231</v>
      </c>
      <c r="F2022">
        <v>6</v>
      </c>
      <c r="G2022" s="1" t="s">
        <v>375</v>
      </c>
      <c r="H2022" s="1" t="s">
        <v>29</v>
      </c>
      <c r="I2022">
        <v>2</v>
      </c>
    </row>
    <row r="2023" spans="1:9" x14ac:dyDescent="0.55000000000000004">
      <c r="A2023">
        <v>70</v>
      </c>
      <c r="B2023" s="1" t="s">
        <v>529</v>
      </c>
      <c r="C2023" s="1" t="s">
        <v>2</v>
      </c>
      <c r="D2023">
        <v>1</v>
      </c>
      <c r="E2023" s="1" t="s">
        <v>286</v>
      </c>
      <c r="F2023">
        <v>2</v>
      </c>
      <c r="G2023" s="1" t="s">
        <v>375</v>
      </c>
      <c r="H2023" s="1" t="s">
        <v>28</v>
      </c>
      <c r="I2023">
        <v>2</v>
      </c>
    </row>
    <row r="2024" spans="1:9" x14ac:dyDescent="0.55000000000000004">
      <c r="A2024">
        <v>70</v>
      </c>
      <c r="B2024" s="1" t="s">
        <v>529</v>
      </c>
      <c r="C2024" s="1" t="s">
        <v>2</v>
      </c>
      <c r="D2024">
        <v>1</v>
      </c>
      <c r="E2024" s="1" t="s">
        <v>290</v>
      </c>
      <c r="F2024">
        <v>5</v>
      </c>
      <c r="G2024" s="1" t="s">
        <v>375</v>
      </c>
      <c r="H2024" s="1" t="s">
        <v>28</v>
      </c>
      <c r="I2024">
        <v>2</v>
      </c>
    </row>
    <row r="2025" spans="1:9" x14ac:dyDescent="0.55000000000000004">
      <c r="A2025">
        <v>70</v>
      </c>
      <c r="B2025" s="1" t="s">
        <v>529</v>
      </c>
      <c r="C2025" s="1" t="s">
        <v>2</v>
      </c>
      <c r="D2025">
        <v>1</v>
      </c>
      <c r="E2025" s="1" t="s">
        <v>294</v>
      </c>
      <c r="F2025">
        <v>1</v>
      </c>
      <c r="G2025" s="1" t="s">
        <v>376</v>
      </c>
      <c r="H2025" s="1" t="s">
        <v>28</v>
      </c>
      <c r="I2025">
        <v>2</v>
      </c>
    </row>
    <row r="2026" spans="1:9" x14ac:dyDescent="0.55000000000000004">
      <c r="A2026">
        <v>70</v>
      </c>
      <c r="B2026" s="1" t="s">
        <v>529</v>
      </c>
      <c r="C2026" s="1" t="s">
        <v>2</v>
      </c>
      <c r="D2026">
        <v>1</v>
      </c>
      <c r="E2026" s="1" t="s">
        <v>295</v>
      </c>
      <c r="F2026">
        <v>1</v>
      </c>
      <c r="G2026" s="1" t="s">
        <v>376</v>
      </c>
      <c r="H2026" s="1" t="s">
        <v>28</v>
      </c>
      <c r="I2026">
        <v>2</v>
      </c>
    </row>
    <row r="2027" spans="1:9" x14ac:dyDescent="0.55000000000000004">
      <c r="A2027">
        <v>70</v>
      </c>
      <c r="B2027" s="1" t="s">
        <v>529</v>
      </c>
      <c r="C2027" s="1" t="s">
        <v>2</v>
      </c>
      <c r="D2027">
        <v>1</v>
      </c>
      <c r="E2027" s="1" t="s">
        <v>317</v>
      </c>
      <c r="F2027">
        <v>1</v>
      </c>
      <c r="G2027" s="1" t="s">
        <v>377</v>
      </c>
      <c r="H2027" s="1" t="s">
        <v>29</v>
      </c>
      <c r="I2027">
        <v>2</v>
      </c>
    </row>
    <row r="2028" spans="1:9" x14ac:dyDescent="0.55000000000000004">
      <c r="A2028">
        <v>70</v>
      </c>
      <c r="B2028" s="1" t="s">
        <v>529</v>
      </c>
      <c r="C2028" s="1" t="s">
        <v>2</v>
      </c>
      <c r="D2028">
        <v>1</v>
      </c>
      <c r="E2028" s="1" t="s">
        <v>320</v>
      </c>
      <c r="F2028">
        <v>1</v>
      </c>
      <c r="G2028" s="1" t="s">
        <v>377</v>
      </c>
      <c r="H2028" s="1" t="s">
        <v>28</v>
      </c>
      <c r="I2028">
        <v>2</v>
      </c>
    </row>
    <row r="2029" spans="1:9" x14ac:dyDescent="0.55000000000000004">
      <c r="A2029">
        <v>70</v>
      </c>
      <c r="B2029" s="1" t="s">
        <v>529</v>
      </c>
      <c r="C2029" s="1" t="s">
        <v>2</v>
      </c>
      <c r="D2029">
        <v>1</v>
      </c>
      <c r="E2029" s="1" t="s">
        <v>323</v>
      </c>
      <c r="F2029">
        <v>1</v>
      </c>
      <c r="G2029" s="1" t="s">
        <v>376</v>
      </c>
      <c r="H2029" s="1" t="s">
        <v>29</v>
      </c>
      <c r="I2029">
        <v>2</v>
      </c>
    </row>
    <row r="2030" spans="1:9" x14ac:dyDescent="0.55000000000000004">
      <c r="A2030">
        <v>70</v>
      </c>
      <c r="B2030" s="1" t="s">
        <v>529</v>
      </c>
      <c r="C2030" s="1" t="s">
        <v>2</v>
      </c>
      <c r="D2030">
        <v>1</v>
      </c>
      <c r="E2030" s="1" t="s">
        <v>327</v>
      </c>
      <c r="F2030">
        <v>3</v>
      </c>
      <c r="G2030" s="1" t="s">
        <v>376</v>
      </c>
      <c r="H2030" s="1" t="s">
        <v>29</v>
      </c>
      <c r="I2030">
        <v>2</v>
      </c>
    </row>
    <row r="2031" spans="1:9" x14ac:dyDescent="0.55000000000000004">
      <c r="A2031">
        <v>70</v>
      </c>
      <c r="B2031" s="1" t="s">
        <v>529</v>
      </c>
      <c r="C2031" s="1" t="s">
        <v>2</v>
      </c>
      <c r="D2031">
        <v>1</v>
      </c>
      <c r="E2031" s="1" t="s">
        <v>331</v>
      </c>
      <c r="F2031">
        <v>6</v>
      </c>
      <c r="G2031" s="1" t="s">
        <v>376</v>
      </c>
      <c r="H2031" s="1" t="s">
        <v>29</v>
      </c>
      <c r="I2031">
        <v>2</v>
      </c>
    </row>
    <row r="2032" spans="1:9" x14ac:dyDescent="0.55000000000000004">
      <c r="A2032">
        <v>71</v>
      </c>
      <c r="B2032" s="1" t="s">
        <v>530</v>
      </c>
      <c r="C2032" s="1" t="s">
        <v>3</v>
      </c>
      <c r="D2032">
        <v>4</v>
      </c>
      <c r="E2032" s="1" t="s">
        <v>105</v>
      </c>
      <c r="F2032">
        <v>4</v>
      </c>
      <c r="G2032" s="1" t="s">
        <v>377</v>
      </c>
      <c r="H2032" s="1" t="s">
        <v>29</v>
      </c>
      <c r="I2032">
        <v>2</v>
      </c>
    </row>
    <row r="2033" spans="1:9" x14ac:dyDescent="0.55000000000000004">
      <c r="A2033">
        <v>71</v>
      </c>
      <c r="B2033" s="1" t="s">
        <v>530</v>
      </c>
      <c r="C2033" s="1" t="s">
        <v>3</v>
      </c>
      <c r="D2033">
        <v>4</v>
      </c>
      <c r="E2033" s="1" t="s">
        <v>108</v>
      </c>
      <c r="F2033">
        <v>1</v>
      </c>
      <c r="G2033" s="1" t="s">
        <v>377</v>
      </c>
      <c r="H2033" s="1" t="s">
        <v>29</v>
      </c>
      <c r="I2033">
        <v>2</v>
      </c>
    </row>
    <row r="2034" spans="1:9" x14ac:dyDescent="0.55000000000000004">
      <c r="A2034">
        <v>71</v>
      </c>
      <c r="B2034" s="1" t="s">
        <v>530</v>
      </c>
      <c r="C2034" s="1" t="s">
        <v>3</v>
      </c>
      <c r="D2034">
        <v>4</v>
      </c>
      <c r="E2034" s="1" t="s">
        <v>112</v>
      </c>
      <c r="F2034">
        <v>5</v>
      </c>
      <c r="G2034" s="1" t="s">
        <v>377</v>
      </c>
      <c r="H2034" s="1" t="s">
        <v>29</v>
      </c>
      <c r="I2034">
        <v>2</v>
      </c>
    </row>
    <row r="2035" spans="1:9" x14ac:dyDescent="0.55000000000000004">
      <c r="A2035">
        <v>71</v>
      </c>
      <c r="B2035" s="1" t="s">
        <v>530</v>
      </c>
      <c r="C2035" s="1" t="s">
        <v>3</v>
      </c>
      <c r="D2035">
        <v>4</v>
      </c>
      <c r="E2035" s="1" t="s">
        <v>116</v>
      </c>
      <c r="F2035">
        <v>4</v>
      </c>
      <c r="G2035" s="1" t="s">
        <v>377</v>
      </c>
      <c r="H2035" s="1" t="s">
        <v>29</v>
      </c>
      <c r="I2035">
        <v>2</v>
      </c>
    </row>
    <row r="2036" spans="1:9" x14ac:dyDescent="0.55000000000000004">
      <c r="A2036">
        <v>71</v>
      </c>
      <c r="B2036" s="1" t="s">
        <v>530</v>
      </c>
      <c r="C2036" s="1" t="s">
        <v>3</v>
      </c>
      <c r="D2036">
        <v>4</v>
      </c>
      <c r="E2036" s="1" t="s">
        <v>120</v>
      </c>
      <c r="F2036">
        <v>4</v>
      </c>
      <c r="G2036" s="1" t="s">
        <v>377</v>
      </c>
      <c r="H2036" s="1" t="s">
        <v>28</v>
      </c>
      <c r="I2036">
        <v>2</v>
      </c>
    </row>
    <row r="2037" spans="1:9" x14ac:dyDescent="0.55000000000000004">
      <c r="A2037">
        <v>71</v>
      </c>
      <c r="B2037" s="1" t="s">
        <v>530</v>
      </c>
      <c r="C2037" s="1" t="s">
        <v>3</v>
      </c>
      <c r="D2037">
        <v>4</v>
      </c>
      <c r="E2037" s="1" t="s">
        <v>123</v>
      </c>
      <c r="F2037">
        <v>4</v>
      </c>
      <c r="G2037" s="1" t="s">
        <v>376</v>
      </c>
      <c r="H2037" s="1" t="s">
        <v>28</v>
      </c>
      <c r="I2037">
        <v>2</v>
      </c>
    </row>
    <row r="2038" spans="1:9" x14ac:dyDescent="0.55000000000000004">
      <c r="A2038">
        <v>71</v>
      </c>
      <c r="B2038" s="1" t="s">
        <v>530</v>
      </c>
      <c r="C2038" s="1" t="s">
        <v>3</v>
      </c>
      <c r="D2038">
        <v>4</v>
      </c>
      <c r="E2038" s="1" t="s">
        <v>127</v>
      </c>
      <c r="F2038">
        <v>4</v>
      </c>
      <c r="G2038" s="1" t="s">
        <v>375</v>
      </c>
      <c r="H2038" s="1" t="s">
        <v>28</v>
      </c>
      <c r="I2038">
        <v>2</v>
      </c>
    </row>
    <row r="2039" spans="1:9" x14ac:dyDescent="0.55000000000000004">
      <c r="A2039">
        <v>71</v>
      </c>
      <c r="B2039" s="1" t="s">
        <v>530</v>
      </c>
      <c r="C2039" s="1" t="s">
        <v>3</v>
      </c>
      <c r="D2039">
        <v>4</v>
      </c>
      <c r="E2039" s="1" t="s">
        <v>131</v>
      </c>
      <c r="F2039">
        <v>5</v>
      </c>
      <c r="G2039" s="1" t="s">
        <v>375</v>
      </c>
      <c r="H2039" s="1" t="s">
        <v>29</v>
      </c>
      <c r="I2039">
        <v>2</v>
      </c>
    </row>
    <row r="2040" spans="1:9" x14ac:dyDescent="0.55000000000000004">
      <c r="A2040">
        <v>71</v>
      </c>
      <c r="B2040" s="1" t="s">
        <v>530</v>
      </c>
      <c r="C2040" s="1" t="s">
        <v>3</v>
      </c>
      <c r="D2040">
        <v>4</v>
      </c>
      <c r="E2040" s="1" t="s">
        <v>135</v>
      </c>
      <c r="F2040">
        <v>4</v>
      </c>
      <c r="G2040" s="1" t="s">
        <v>375</v>
      </c>
      <c r="H2040" s="1" t="s">
        <v>28</v>
      </c>
      <c r="I2040">
        <v>2</v>
      </c>
    </row>
    <row r="2041" spans="1:9" x14ac:dyDescent="0.55000000000000004">
      <c r="A2041">
        <v>71</v>
      </c>
      <c r="B2041" s="1" t="s">
        <v>530</v>
      </c>
      <c r="C2041" s="1" t="s">
        <v>3</v>
      </c>
      <c r="D2041">
        <v>4</v>
      </c>
      <c r="E2041" s="1" t="s">
        <v>139</v>
      </c>
      <c r="F2041">
        <v>4</v>
      </c>
      <c r="G2041" s="1" t="s">
        <v>376</v>
      </c>
      <c r="H2041" s="1" t="s">
        <v>28</v>
      </c>
      <c r="I2041">
        <v>2</v>
      </c>
    </row>
    <row r="2042" spans="1:9" x14ac:dyDescent="0.55000000000000004">
      <c r="A2042">
        <v>71</v>
      </c>
      <c r="B2042" s="1" t="s">
        <v>530</v>
      </c>
      <c r="C2042" s="1" t="s">
        <v>3</v>
      </c>
      <c r="D2042">
        <v>4</v>
      </c>
      <c r="E2042" s="1" t="s">
        <v>141</v>
      </c>
      <c r="F2042">
        <v>4</v>
      </c>
      <c r="G2042" s="1" t="s">
        <v>376</v>
      </c>
      <c r="H2042" s="1" t="s">
        <v>29</v>
      </c>
      <c r="I2042">
        <v>2</v>
      </c>
    </row>
    <row r="2043" spans="1:9" x14ac:dyDescent="0.55000000000000004">
      <c r="A2043">
        <v>71</v>
      </c>
      <c r="B2043" s="1" t="s">
        <v>530</v>
      </c>
      <c r="C2043" s="1" t="s">
        <v>3</v>
      </c>
      <c r="D2043">
        <v>4</v>
      </c>
      <c r="E2043" s="1" t="s">
        <v>145</v>
      </c>
      <c r="F2043">
        <v>4</v>
      </c>
      <c r="G2043" s="1" t="s">
        <v>376</v>
      </c>
      <c r="H2043" s="1" t="s">
        <v>28</v>
      </c>
      <c r="I2043">
        <v>2</v>
      </c>
    </row>
    <row r="2044" spans="1:9" x14ac:dyDescent="0.55000000000000004">
      <c r="A2044">
        <v>71</v>
      </c>
      <c r="B2044" s="1" t="s">
        <v>530</v>
      </c>
      <c r="C2044" s="1" t="s">
        <v>3</v>
      </c>
      <c r="D2044">
        <v>4</v>
      </c>
      <c r="E2044" s="1" t="s">
        <v>147</v>
      </c>
      <c r="F2044">
        <v>4</v>
      </c>
      <c r="G2044" s="1" t="s">
        <v>376</v>
      </c>
      <c r="H2044" s="1" t="s">
        <v>28</v>
      </c>
      <c r="I2044">
        <v>2</v>
      </c>
    </row>
    <row r="2045" spans="1:9" x14ac:dyDescent="0.55000000000000004">
      <c r="A2045">
        <v>71</v>
      </c>
      <c r="B2045" s="1" t="s">
        <v>530</v>
      </c>
      <c r="C2045" s="1" t="s">
        <v>3</v>
      </c>
      <c r="D2045">
        <v>4</v>
      </c>
      <c r="E2045" s="1" t="s">
        <v>214</v>
      </c>
      <c r="F2045">
        <v>4</v>
      </c>
      <c r="G2045" s="1" t="s">
        <v>377</v>
      </c>
      <c r="H2045" s="1" t="s">
        <v>29</v>
      </c>
      <c r="I2045">
        <v>2</v>
      </c>
    </row>
    <row r="2046" spans="1:9" x14ac:dyDescent="0.55000000000000004">
      <c r="A2046">
        <v>71</v>
      </c>
      <c r="B2046" s="1" t="s">
        <v>530</v>
      </c>
      <c r="C2046" s="1" t="s">
        <v>3</v>
      </c>
      <c r="D2046">
        <v>4</v>
      </c>
      <c r="E2046" s="1" t="s">
        <v>217</v>
      </c>
      <c r="F2046">
        <v>4</v>
      </c>
      <c r="G2046" s="1" t="s">
        <v>377</v>
      </c>
      <c r="H2046" s="1" t="s">
        <v>29</v>
      </c>
      <c r="I2046">
        <v>2</v>
      </c>
    </row>
    <row r="2047" spans="1:9" x14ac:dyDescent="0.55000000000000004">
      <c r="A2047">
        <v>71</v>
      </c>
      <c r="B2047" s="1" t="s">
        <v>530</v>
      </c>
      <c r="C2047" s="1" t="s">
        <v>3</v>
      </c>
      <c r="D2047">
        <v>4</v>
      </c>
      <c r="E2047" s="1" t="s">
        <v>220</v>
      </c>
      <c r="F2047">
        <v>4</v>
      </c>
      <c r="G2047" s="1" t="s">
        <v>377</v>
      </c>
      <c r="H2047" s="1" t="s">
        <v>29</v>
      </c>
      <c r="I2047">
        <v>2</v>
      </c>
    </row>
    <row r="2048" spans="1:9" x14ac:dyDescent="0.55000000000000004">
      <c r="A2048">
        <v>71</v>
      </c>
      <c r="B2048" s="1" t="s">
        <v>530</v>
      </c>
      <c r="C2048" s="1" t="s">
        <v>3</v>
      </c>
      <c r="D2048">
        <v>4</v>
      </c>
      <c r="E2048" s="1" t="s">
        <v>223</v>
      </c>
      <c r="F2048">
        <v>4</v>
      </c>
      <c r="G2048" s="1" t="s">
        <v>376</v>
      </c>
      <c r="H2048" s="1" t="s">
        <v>29</v>
      </c>
      <c r="I2048">
        <v>2</v>
      </c>
    </row>
    <row r="2049" spans="1:9" x14ac:dyDescent="0.55000000000000004">
      <c r="A2049">
        <v>71</v>
      </c>
      <c r="B2049" s="1" t="s">
        <v>530</v>
      </c>
      <c r="C2049" s="1" t="s">
        <v>3</v>
      </c>
      <c r="D2049">
        <v>4</v>
      </c>
      <c r="E2049" s="1" t="s">
        <v>226</v>
      </c>
      <c r="F2049">
        <v>4</v>
      </c>
      <c r="G2049" s="1" t="s">
        <v>377</v>
      </c>
      <c r="H2049" s="1" t="s">
        <v>28</v>
      </c>
      <c r="I2049">
        <v>2</v>
      </c>
    </row>
    <row r="2050" spans="1:9" x14ac:dyDescent="0.55000000000000004">
      <c r="A2050">
        <v>71</v>
      </c>
      <c r="B2050" s="1" t="s">
        <v>530</v>
      </c>
      <c r="C2050" s="1" t="s">
        <v>3</v>
      </c>
      <c r="D2050">
        <v>4</v>
      </c>
      <c r="E2050" s="1" t="s">
        <v>229</v>
      </c>
      <c r="F2050">
        <v>4</v>
      </c>
      <c r="G2050" s="1" t="s">
        <v>376</v>
      </c>
      <c r="H2050" s="1" t="s">
        <v>28</v>
      </c>
      <c r="I2050">
        <v>2</v>
      </c>
    </row>
    <row r="2051" spans="1:9" x14ac:dyDescent="0.55000000000000004">
      <c r="A2051">
        <v>71</v>
      </c>
      <c r="B2051" s="1" t="s">
        <v>530</v>
      </c>
      <c r="C2051" s="1" t="s">
        <v>3</v>
      </c>
      <c r="D2051">
        <v>4</v>
      </c>
      <c r="E2051" s="1" t="s">
        <v>231</v>
      </c>
      <c r="F2051">
        <v>4</v>
      </c>
      <c r="G2051" s="1" t="s">
        <v>375</v>
      </c>
      <c r="H2051" s="1" t="s">
        <v>29</v>
      </c>
      <c r="I2051">
        <v>2</v>
      </c>
    </row>
    <row r="2052" spans="1:9" x14ac:dyDescent="0.55000000000000004">
      <c r="A2052">
        <v>71</v>
      </c>
      <c r="B2052" s="1" t="s">
        <v>530</v>
      </c>
      <c r="C2052" s="1" t="s">
        <v>3</v>
      </c>
      <c r="D2052">
        <v>4</v>
      </c>
      <c r="E2052" s="1" t="s">
        <v>286</v>
      </c>
      <c r="F2052">
        <v>4</v>
      </c>
      <c r="G2052" s="1" t="s">
        <v>375</v>
      </c>
      <c r="H2052" s="1" t="s">
        <v>28</v>
      </c>
      <c r="I2052">
        <v>2</v>
      </c>
    </row>
    <row r="2053" spans="1:9" x14ac:dyDescent="0.55000000000000004">
      <c r="A2053">
        <v>71</v>
      </c>
      <c r="B2053" s="1" t="s">
        <v>530</v>
      </c>
      <c r="C2053" s="1" t="s">
        <v>3</v>
      </c>
      <c r="D2053">
        <v>4</v>
      </c>
      <c r="E2053" s="1" t="s">
        <v>290</v>
      </c>
      <c r="F2053">
        <v>4</v>
      </c>
      <c r="G2053" s="1" t="s">
        <v>375</v>
      </c>
      <c r="H2053" s="1" t="s">
        <v>28</v>
      </c>
      <c r="I2053">
        <v>2</v>
      </c>
    </row>
    <row r="2054" spans="1:9" x14ac:dyDescent="0.55000000000000004">
      <c r="A2054">
        <v>71</v>
      </c>
      <c r="B2054" s="1" t="s">
        <v>530</v>
      </c>
      <c r="C2054" s="1" t="s">
        <v>3</v>
      </c>
      <c r="D2054">
        <v>4</v>
      </c>
      <c r="E2054" s="1" t="s">
        <v>294</v>
      </c>
      <c r="F2054">
        <v>4</v>
      </c>
      <c r="G2054" s="1" t="s">
        <v>376</v>
      </c>
      <c r="H2054" s="1" t="s">
        <v>28</v>
      </c>
      <c r="I2054">
        <v>2</v>
      </c>
    </row>
    <row r="2055" spans="1:9" x14ac:dyDescent="0.55000000000000004">
      <c r="A2055">
        <v>71</v>
      </c>
      <c r="B2055" s="1" t="s">
        <v>530</v>
      </c>
      <c r="C2055" s="1" t="s">
        <v>3</v>
      </c>
      <c r="D2055">
        <v>4</v>
      </c>
      <c r="E2055" s="1" t="s">
        <v>295</v>
      </c>
      <c r="F2055">
        <v>4</v>
      </c>
      <c r="G2055" s="1" t="s">
        <v>376</v>
      </c>
      <c r="H2055" s="1" t="s">
        <v>28</v>
      </c>
      <c r="I2055">
        <v>2</v>
      </c>
    </row>
    <row r="2056" spans="1:9" x14ac:dyDescent="0.55000000000000004">
      <c r="A2056">
        <v>71</v>
      </c>
      <c r="B2056" s="1" t="s">
        <v>530</v>
      </c>
      <c r="C2056" s="1" t="s">
        <v>3</v>
      </c>
      <c r="D2056">
        <v>4</v>
      </c>
      <c r="E2056" s="1" t="s">
        <v>317</v>
      </c>
      <c r="F2056">
        <v>3</v>
      </c>
      <c r="G2056" s="1" t="s">
        <v>377</v>
      </c>
      <c r="H2056" s="1" t="s">
        <v>29</v>
      </c>
      <c r="I2056">
        <v>2</v>
      </c>
    </row>
    <row r="2057" spans="1:9" x14ac:dyDescent="0.55000000000000004">
      <c r="A2057">
        <v>71</v>
      </c>
      <c r="B2057" s="1" t="s">
        <v>530</v>
      </c>
      <c r="C2057" s="1" t="s">
        <v>3</v>
      </c>
      <c r="D2057">
        <v>4</v>
      </c>
      <c r="E2057" s="1" t="s">
        <v>320</v>
      </c>
      <c r="F2057">
        <v>4</v>
      </c>
      <c r="G2057" s="1" t="s">
        <v>377</v>
      </c>
      <c r="H2057" s="1" t="s">
        <v>28</v>
      </c>
      <c r="I2057">
        <v>2</v>
      </c>
    </row>
    <row r="2058" spans="1:9" x14ac:dyDescent="0.55000000000000004">
      <c r="A2058">
        <v>71</v>
      </c>
      <c r="B2058" s="1" t="s">
        <v>530</v>
      </c>
      <c r="C2058" s="1" t="s">
        <v>3</v>
      </c>
      <c r="D2058">
        <v>4</v>
      </c>
      <c r="E2058" s="1" t="s">
        <v>323</v>
      </c>
      <c r="F2058">
        <v>5</v>
      </c>
      <c r="G2058" s="1" t="s">
        <v>376</v>
      </c>
      <c r="H2058" s="1" t="s">
        <v>29</v>
      </c>
      <c r="I2058">
        <v>2</v>
      </c>
    </row>
    <row r="2059" spans="1:9" x14ac:dyDescent="0.55000000000000004">
      <c r="A2059">
        <v>71</v>
      </c>
      <c r="B2059" s="1" t="s">
        <v>530</v>
      </c>
      <c r="C2059" s="1" t="s">
        <v>3</v>
      </c>
      <c r="D2059">
        <v>4</v>
      </c>
      <c r="E2059" s="1" t="s">
        <v>327</v>
      </c>
      <c r="F2059">
        <v>4</v>
      </c>
      <c r="G2059" s="1" t="s">
        <v>376</v>
      </c>
      <c r="H2059" s="1" t="s">
        <v>29</v>
      </c>
      <c r="I2059">
        <v>2</v>
      </c>
    </row>
    <row r="2060" spans="1:9" x14ac:dyDescent="0.55000000000000004">
      <c r="A2060">
        <v>71</v>
      </c>
      <c r="B2060" s="1" t="s">
        <v>530</v>
      </c>
      <c r="C2060" s="1" t="s">
        <v>3</v>
      </c>
      <c r="D2060">
        <v>4</v>
      </c>
      <c r="E2060" s="1" t="s">
        <v>331</v>
      </c>
      <c r="F2060">
        <v>4</v>
      </c>
      <c r="G2060" s="1" t="s">
        <v>376</v>
      </c>
      <c r="H2060" s="1" t="s">
        <v>29</v>
      </c>
      <c r="I2060">
        <v>2</v>
      </c>
    </row>
    <row r="2061" spans="1:9" x14ac:dyDescent="0.55000000000000004">
      <c r="A2061">
        <v>72</v>
      </c>
      <c r="B2061" s="1" t="s">
        <v>531</v>
      </c>
      <c r="C2061" s="1" t="s">
        <v>4</v>
      </c>
      <c r="D2061">
        <v>5</v>
      </c>
      <c r="E2061" s="1" t="s">
        <v>105</v>
      </c>
      <c r="F2061">
        <v>5</v>
      </c>
      <c r="G2061" s="1" t="s">
        <v>377</v>
      </c>
      <c r="H2061" s="1" t="s">
        <v>29</v>
      </c>
      <c r="I2061">
        <v>2</v>
      </c>
    </row>
    <row r="2062" spans="1:9" x14ac:dyDescent="0.55000000000000004">
      <c r="A2062">
        <v>72</v>
      </c>
      <c r="B2062" s="1" t="s">
        <v>531</v>
      </c>
      <c r="C2062" s="1" t="s">
        <v>4</v>
      </c>
      <c r="D2062">
        <v>5</v>
      </c>
      <c r="E2062" s="1" t="s">
        <v>108</v>
      </c>
      <c r="F2062">
        <v>5</v>
      </c>
      <c r="G2062" s="1" t="s">
        <v>377</v>
      </c>
      <c r="H2062" s="1" t="s">
        <v>29</v>
      </c>
      <c r="I2062">
        <v>2</v>
      </c>
    </row>
    <row r="2063" spans="1:9" x14ac:dyDescent="0.55000000000000004">
      <c r="A2063">
        <v>72</v>
      </c>
      <c r="B2063" s="1" t="s">
        <v>531</v>
      </c>
      <c r="C2063" s="1" t="s">
        <v>4</v>
      </c>
      <c r="D2063">
        <v>5</v>
      </c>
      <c r="E2063" s="1" t="s">
        <v>112</v>
      </c>
      <c r="F2063">
        <v>5</v>
      </c>
      <c r="G2063" s="1" t="s">
        <v>377</v>
      </c>
      <c r="H2063" s="1" t="s">
        <v>29</v>
      </c>
      <c r="I2063">
        <v>2</v>
      </c>
    </row>
    <row r="2064" spans="1:9" x14ac:dyDescent="0.55000000000000004">
      <c r="A2064">
        <v>72</v>
      </c>
      <c r="B2064" s="1" t="s">
        <v>531</v>
      </c>
      <c r="C2064" s="1" t="s">
        <v>4</v>
      </c>
      <c r="D2064">
        <v>5</v>
      </c>
      <c r="E2064" s="1" t="s">
        <v>116</v>
      </c>
      <c r="F2064">
        <v>7</v>
      </c>
      <c r="G2064" s="1" t="s">
        <v>377</v>
      </c>
      <c r="H2064" s="1" t="s">
        <v>29</v>
      </c>
      <c r="I2064">
        <v>2</v>
      </c>
    </row>
    <row r="2065" spans="1:9" x14ac:dyDescent="0.55000000000000004">
      <c r="A2065">
        <v>72</v>
      </c>
      <c r="B2065" s="1" t="s">
        <v>531</v>
      </c>
      <c r="C2065" s="1" t="s">
        <v>4</v>
      </c>
      <c r="D2065">
        <v>5</v>
      </c>
      <c r="E2065" s="1" t="s">
        <v>120</v>
      </c>
      <c r="F2065">
        <v>3</v>
      </c>
      <c r="G2065" s="1" t="s">
        <v>377</v>
      </c>
      <c r="H2065" s="1" t="s">
        <v>28</v>
      </c>
      <c r="I2065">
        <v>2</v>
      </c>
    </row>
    <row r="2066" spans="1:9" x14ac:dyDescent="0.55000000000000004">
      <c r="A2066">
        <v>72</v>
      </c>
      <c r="B2066" s="1" t="s">
        <v>531</v>
      </c>
      <c r="C2066" s="1" t="s">
        <v>4</v>
      </c>
      <c r="D2066">
        <v>5</v>
      </c>
      <c r="E2066" s="1" t="s">
        <v>123</v>
      </c>
      <c r="F2066">
        <v>7</v>
      </c>
      <c r="G2066" s="1" t="s">
        <v>376</v>
      </c>
      <c r="H2066" s="1" t="s">
        <v>28</v>
      </c>
      <c r="I2066">
        <v>2</v>
      </c>
    </row>
    <row r="2067" spans="1:9" x14ac:dyDescent="0.55000000000000004">
      <c r="A2067">
        <v>72</v>
      </c>
      <c r="B2067" s="1" t="s">
        <v>531</v>
      </c>
      <c r="C2067" s="1" t="s">
        <v>4</v>
      </c>
      <c r="D2067">
        <v>5</v>
      </c>
      <c r="E2067" s="1" t="s">
        <v>127</v>
      </c>
      <c r="F2067">
        <v>5</v>
      </c>
      <c r="G2067" s="1" t="s">
        <v>375</v>
      </c>
      <c r="H2067" s="1" t="s">
        <v>28</v>
      </c>
      <c r="I2067">
        <v>2</v>
      </c>
    </row>
    <row r="2068" spans="1:9" x14ac:dyDescent="0.55000000000000004">
      <c r="A2068">
        <v>72</v>
      </c>
      <c r="B2068" s="1" t="s">
        <v>531</v>
      </c>
      <c r="C2068" s="1" t="s">
        <v>4</v>
      </c>
      <c r="D2068">
        <v>5</v>
      </c>
      <c r="E2068" s="1" t="s">
        <v>131</v>
      </c>
      <c r="F2068">
        <v>3</v>
      </c>
      <c r="G2068" s="1" t="s">
        <v>375</v>
      </c>
      <c r="H2068" s="1" t="s">
        <v>29</v>
      </c>
      <c r="I2068">
        <v>2</v>
      </c>
    </row>
    <row r="2069" spans="1:9" x14ac:dyDescent="0.55000000000000004">
      <c r="A2069">
        <v>72</v>
      </c>
      <c r="B2069" s="1" t="s">
        <v>531</v>
      </c>
      <c r="C2069" s="1" t="s">
        <v>4</v>
      </c>
      <c r="D2069">
        <v>5</v>
      </c>
      <c r="E2069" s="1" t="s">
        <v>135</v>
      </c>
      <c r="F2069">
        <v>3</v>
      </c>
      <c r="G2069" s="1" t="s">
        <v>375</v>
      </c>
      <c r="H2069" s="1" t="s">
        <v>28</v>
      </c>
      <c r="I2069">
        <v>2</v>
      </c>
    </row>
    <row r="2070" spans="1:9" x14ac:dyDescent="0.55000000000000004">
      <c r="A2070">
        <v>72</v>
      </c>
      <c r="B2070" s="1" t="s">
        <v>531</v>
      </c>
      <c r="C2070" s="1" t="s">
        <v>4</v>
      </c>
      <c r="D2070">
        <v>5</v>
      </c>
      <c r="E2070" s="1" t="s">
        <v>139</v>
      </c>
      <c r="F2070">
        <v>5</v>
      </c>
      <c r="G2070" s="1" t="s">
        <v>376</v>
      </c>
      <c r="H2070" s="1" t="s">
        <v>28</v>
      </c>
      <c r="I2070">
        <v>2</v>
      </c>
    </row>
    <row r="2071" spans="1:9" x14ac:dyDescent="0.55000000000000004">
      <c r="A2071">
        <v>72</v>
      </c>
      <c r="B2071" s="1" t="s">
        <v>531</v>
      </c>
      <c r="C2071" s="1" t="s">
        <v>4</v>
      </c>
      <c r="D2071">
        <v>5</v>
      </c>
      <c r="E2071" s="1" t="s">
        <v>141</v>
      </c>
      <c r="F2071">
        <v>4</v>
      </c>
      <c r="G2071" s="1" t="s">
        <v>376</v>
      </c>
      <c r="H2071" s="1" t="s">
        <v>29</v>
      </c>
      <c r="I2071">
        <v>2</v>
      </c>
    </row>
    <row r="2072" spans="1:9" x14ac:dyDescent="0.55000000000000004">
      <c r="A2072">
        <v>72</v>
      </c>
      <c r="B2072" s="1" t="s">
        <v>531</v>
      </c>
      <c r="C2072" s="1" t="s">
        <v>4</v>
      </c>
      <c r="D2072">
        <v>5</v>
      </c>
      <c r="E2072" s="1" t="s">
        <v>145</v>
      </c>
      <c r="F2072">
        <v>7</v>
      </c>
      <c r="G2072" s="1" t="s">
        <v>376</v>
      </c>
      <c r="H2072" s="1" t="s">
        <v>28</v>
      </c>
      <c r="I2072">
        <v>2</v>
      </c>
    </row>
    <row r="2073" spans="1:9" x14ac:dyDescent="0.55000000000000004">
      <c r="A2073">
        <v>72</v>
      </c>
      <c r="B2073" s="1" t="s">
        <v>531</v>
      </c>
      <c r="C2073" s="1" t="s">
        <v>4</v>
      </c>
      <c r="D2073">
        <v>5</v>
      </c>
      <c r="E2073" s="1" t="s">
        <v>147</v>
      </c>
      <c r="F2073">
        <v>5</v>
      </c>
      <c r="G2073" s="1" t="s">
        <v>376</v>
      </c>
      <c r="H2073" s="1" t="s">
        <v>28</v>
      </c>
      <c r="I2073">
        <v>2</v>
      </c>
    </row>
    <row r="2074" spans="1:9" x14ac:dyDescent="0.55000000000000004">
      <c r="A2074">
        <v>72</v>
      </c>
      <c r="B2074" s="1" t="s">
        <v>531</v>
      </c>
      <c r="C2074" s="1" t="s">
        <v>4</v>
      </c>
      <c r="D2074">
        <v>5</v>
      </c>
      <c r="E2074" s="1" t="s">
        <v>214</v>
      </c>
      <c r="F2074">
        <v>5</v>
      </c>
      <c r="G2074" s="1" t="s">
        <v>377</v>
      </c>
      <c r="H2074" s="1" t="s">
        <v>29</v>
      </c>
      <c r="I2074">
        <v>2</v>
      </c>
    </row>
    <row r="2075" spans="1:9" x14ac:dyDescent="0.55000000000000004">
      <c r="A2075">
        <v>72</v>
      </c>
      <c r="B2075" s="1" t="s">
        <v>531</v>
      </c>
      <c r="C2075" s="1" t="s">
        <v>4</v>
      </c>
      <c r="D2075">
        <v>5</v>
      </c>
      <c r="E2075" s="1" t="s">
        <v>217</v>
      </c>
      <c r="F2075">
        <v>5</v>
      </c>
      <c r="G2075" s="1" t="s">
        <v>377</v>
      </c>
      <c r="H2075" s="1" t="s">
        <v>29</v>
      </c>
      <c r="I2075">
        <v>2</v>
      </c>
    </row>
    <row r="2076" spans="1:9" x14ac:dyDescent="0.55000000000000004">
      <c r="A2076">
        <v>72</v>
      </c>
      <c r="B2076" s="1" t="s">
        <v>531</v>
      </c>
      <c r="C2076" s="1" t="s">
        <v>4</v>
      </c>
      <c r="D2076">
        <v>5</v>
      </c>
      <c r="E2076" s="1" t="s">
        <v>220</v>
      </c>
      <c r="F2076">
        <v>7</v>
      </c>
      <c r="G2076" s="1" t="s">
        <v>377</v>
      </c>
      <c r="H2076" s="1" t="s">
        <v>29</v>
      </c>
      <c r="I2076">
        <v>2</v>
      </c>
    </row>
    <row r="2077" spans="1:9" x14ac:dyDescent="0.55000000000000004">
      <c r="A2077">
        <v>72</v>
      </c>
      <c r="B2077" s="1" t="s">
        <v>531</v>
      </c>
      <c r="C2077" s="1" t="s">
        <v>4</v>
      </c>
      <c r="D2077">
        <v>5</v>
      </c>
      <c r="E2077" s="1" t="s">
        <v>223</v>
      </c>
      <c r="F2077">
        <v>5</v>
      </c>
      <c r="G2077" s="1" t="s">
        <v>376</v>
      </c>
      <c r="H2077" s="1" t="s">
        <v>29</v>
      </c>
      <c r="I2077">
        <v>2</v>
      </c>
    </row>
    <row r="2078" spans="1:9" x14ac:dyDescent="0.55000000000000004">
      <c r="A2078">
        <v>72</v>
      </c>
      <c r="B2078" s="1" t="s">
        <v>531</v>
      </c>
      <c r="C2078" s="1" t="s">
        <v>4</v>
      </c>
      <c r="D2078">
        <v>5</v>
      </c>
      <c r="E2078" s="1" t="s">
        <v>226</v>
      </c>
      <c r="F2078">
        <v>7</v>
      </c>
      <c r="G2078" s="1" t="s">
        <v>377</v>
      </c>
      <c r="H2078" s="1" t="s">
        <v>28</v>
      </c>
      <c r="I2078">
        <v>2</v>
      </c>
    </row>
    <row r="2079" spans="1:9" x14ac:dyDescent="0.55000000000000004">
      <c r="A2079">
        <v>72</v>
      </c>
      <c r="B2079" s="1" t="s">
        <v>531</v>
      </c>
      <c r="C2079" s="1" t="s">
        <v>4</v>
      </c>
      <c r="D2079">
        <v>5</v>
      </c>
      <c r="E2079" s="1" t="s">
        <v>229</v>
      </c>
      <c r="F2079">
        <v>5</v>
      </c>
      <c r="G2079" s="1" t="s">
        <v>376</v>
      </c>
      <c r="H2079" s="1" t="s">
        <v>28</v>
      </c>
      <c r="I2079">
        <v>2</v>
      </c>
    </row>
    <row r="2080" spans="1:9" x14ac:dyDescent="0.55000000000000004">
      <c r="A2080">
        <v>72</v>
      </c>
      <c r="B2080" s="1" t="s">
        <v>531</v>
      </c>
      <c r="C2080" s="1" t="s">
        <v>4</v>
      </c>
      <c r="D2080">
        <v>5</v>
      </c>
      <c r="E2080" s="1" t="s">
        <v>231</v>
      </c>
      <c r="F2080">
        <v>3</v>
      </c>
      <c r="G2080" s="1" t="s">
        <v>375</v>
      </c>
      <c r="H2080" s="1" t="s">
        <v>29</v>
      </c>
      <c r="I2080">
        <v>2</v>
      </c>
    </row>
    <row r="2081" spans="1:9" x14ac:dyDescent="0.55000000000000004">
      <c r="A2081">
        <v>72</v>
      </c>
      <c r="B2081" s="1" t="s">
        <v>531</v>
      </c>
      <c r="C2081" s="1" t="s">
        <v>4</v>
      </c>
      <c r="D2081">
        <v>5</v>
      </c>
      <c r="E2081" s="1" t="s">
        <v>286</v>
      </c>
      <c r="F2081">
        <v>3</v>
      </c>
      <c r="G2081" s="1" t="s">
        <v>375</v>
      </c>
      <c r="H2081" s="1" t="s">
        <v>28</v>
      </c>
      <c r="I2081">
        <v>2</v>
      </c>
    </row>
    <row r="2082" spans="1:9" x14ac:dyDescent="0.55000000000000004">
      <c r="A2082">
        <v>72</v>
      </c>
      <c r="B2082" s="1" t="s">
        <v>531</v>
      </c>
      <c r="C2082" s="1" t="s">
        <v>4</v>
      </c>
      <c r="D2082">
        <v>5</v>
      </c>
      <c r="E2082" s="1" t="s">
        <v>290</v>
      </c>
      <c r="F2082">
        <v>3</v>
      </c>
      <c r="G2082" s="1" t="s">
        <v>375</v>
      </c>
      <c r="H2082" s="1" t="s">
        <v>28</v>
      </c>
      <c r="I2082">
        <v>2</v>
      </c>
    </row>
    <row r="2083" spans="1:9" x14ac:dyDescent="0.55000000000000004">
      <c r="A2083">
        <v>72</v>
      </c>
      <c r="B2083" s="1" t="s">
        <v>531</v>
      </c>
      <c r="C2083" s="1" t="s">
        <v>4</v>
      </c>
      <c r="D2083">
        <v>5</v>
      </c>
      <c r="E2083" s="1" t="s">
        <v>294</v>
      </c>
      <c r="F2083">
        <v>5</v>
      </c>
      <c r="G2083" s="1" t="s">
        <v>376</v>
      </c>
      <c r="H2083" s="1" t="s">
        <v>28</v>
      </c>
      <c r="I2083">
        <v>2</v>
      </c>
    </row>
    <row r="2084" spans="1:9" x14ac:dyDescent="0.55000000000000004">
      <c r="A2084">
        <v>72</v>
      </c>
      <c r="B2084" s="1" t="s">
        <v>531</v>
      </c>
      <c r="C2084" s="1" t="s">
        <v>4</v>
      </c>
      <c r="D2084">
        <v>5</v>
      </c>
      <c r="E2084" s="1" t="s">
        <v>295</v>
      </c>
      <c r="F2084">
        <v>5</v>
      </c>
      <c r="G2084" s="1" t="s">
        <v>376</v>
      </c>
      <c r="H2084" s="1" t="s">
        <v>28</v>
      </c>
      <c r="I2084">
        <v>2</v>
      </c>
    </row>
    <row r="2085" spans="1:9" x14ac:dyDescent="0.55000000000000004">
      <c r="A2085">
        <v>72</v>
      </c>
      <c r="B2085" s="1" t="s">
        <v>531</v>
      </c>
      <c r="C2085" s="1" t="s">
        <v>4</v>
      </c>
      <c r="D2085">
        <v>5</v>
      </c>
      <c r="E2085" s="1" t="s">
        <v>317</v>
      </c>
      <c r="F2085">
        <v>4</v>
      </c>
      <c r="G2085" s="1" t="s">
        <v>377</v>
      </c>
      <c r="H2085" s="1" t="s">
        <v>29</v>
      </c>
      <c r="I2085">
        <v>2</v>
      </c>
    </row>
    <row r="2086" spans="1:9" x14ac:dyDescent="0.55000000000000004">
      <c r="A2086">
        <v>72</v>
      </c>
      <c r="B2086" s="1" t="s">
        <v>531</v>
      </c>
      <c r="C2086" s="1" t="s">
        <v>4</v>
      </c>
      <c r="D2086">
        <v>5</v>
      </c>
      <c r="E2086" s="1" t="s">
        <v>320</v>
      </c>
      <c r="F2086">
        <v>3</v>
      </c>
      <c r="G2086" s="1" t="s">
        <v>377</v>
      </c>
      <c r="H2086" s="1" t="s">
        <v>28</v>
      </c>
      <c r="I2086">
        <v>2</v>
      </c>
    </row>
    <row r="2087" spans="1:9" x14ac:dyDescent="0.55000000000000004">
      <c r="A2087">
        <v>72</v>
      </c>
      <c r="B2087" s="1" t="s">
        <v>531</v>
      </c>
      <c r="C2087" s="1" t="s">
        <v>4</v>
      </c>
      <c r="D2087">
        <v>5</v>
      </c>
      <c r="E2087" s="1" t="s">
        <v>323</v>
      </c>
      <c r="F2087">
        <v>1</v>
      </c>
      <c r="G2087" s="1" t="s">
        <v>376</v>
      </c>
      <c r="H2087" s="1" t="s">
        <v>29</v>
      </c>
      <c r="I2087">
        <v>2</v>
      </c>
    </row>
    <row r="2088" spans="1:9" x14ac:dyDescent="0.55000000000000004">
      <c r="A2088">
        <v>72</v>
      </c>
      <c r="B2088" s="1" t="s">
        <v>531</v>
      </c>
      <c r="C2088" s="1" t="s">
        <v>4</v>
      </c>
      <c r="D2088">
        <v>5</v>
      </c>
      <c r="E2088" s="1" t="s">
        <v>327</v>
      </c>
      <c r="F2088">
        <v>1</v>
      </c>
      <c r="G2088" s="1" t="s">
        <v>376</v>
      </c>
      <c r="H2088" s="1" t="s">
        <v>29</v>
      </c>
      <c r="I2088">
        <v>2</v>
      </c>
    </row>
    <row r="2089" spans="1:9" x14ac:dyDescent="0.55000000000000004">
      <c r="A2089">
        <v>72</v>
      </c>
      <c r="B2089" s="1" t="s">
        <v>531</v>
      </c>
      <c r="C2089" s="1" t="s">
        <v>4</v>
      </c>
      <c r="D2089">
        <v>5</v>
      </c>
      <c r="E2089" s="1" t="s">
        <v>331</v>
      </c>
      <c r="F2089">
        <v>3</v>
      </c>
      <c r="G2089" s="1" t="s">
        <v>376</v>
      </c>
      <c r="H2089" s="1" t="s">
        <v>29</v>
      </c>
      <c r="I2089">
        <v>2</v>
      </c>
    </row>
    <row r="2090" spans="1:9" x14ac:dyDescent="0.55000000000000004">
      <c r="A2090">
        <v>73</v>
      </c>
      <c r="B2090" s="1" t="s">
        <v>532</v>
      </c>
      <c r="C2090" s="1" t="s">
        <v>6</v>
      </c>
      <c r="D2090">
        <v>3</v>
      </c>
      <c r="E2090" s="1" t="s">
        <v>105</v>
      </c>
      <c r="F2090">
        <v>3</v>
      </c>
      <c r="G2090" s="1" t="s">
        <v>377</v>
      </c>
      <c r="H2090" s="1" t="s">
        <v>29</v>
      </c>
      <c r="I2090">
        <v>2</v>
      </c>
    </row>
    <row r="2091" spans="1:9" x14ac:dyDescent="0.55000000000000004">
      <c r="A2091">
        <v>73</v>
      </c>
      <c r="B2091" s="1" t="s">
        <v>532</v>
      </c>
      <c r="C2091" s="1" t="s">
        <v>6</v>
      </c>
      <c r="D2091">
        <v>3</v>
      </c>
      <c r="E2091" s="1" t="s">
        <v>108</v>
      </c>
      <c r="F2091">
        <v>1</v>
      </c>
      <c r="G2091" s="1" t="s">
        <v>377</v>
      </c>
      <c r="H2091" s="1" t="s">
        <v>29</v>
      </c>
      <c r="I2091">
        <v>2</v>
      </c>
    </row>
    <row r="2092" spans="1:9" x14ac:dyDescent="0.55000000000000004">
      <c r="A2092">
        <v>73</v>
      </c>
      <c r="B2092" s="1" t="s">
        <v>532</v>
      </c>
      <c r="C2092" s="1" t="s">
        <v>6</v>
      </c>
      <c r="D2092">
        <v>3</v>
      </c>
      <c r="E2092" s="1" t="s">
        <v>112</v>
      </c>
      <c r="F2092">
        <v>3</v>
      </c>
      <c r="G2092" s="1" t="s">
        <v>377</v>
      </c>
      <c r="H2092" s="1" t="s">
        <v>29</v>
      </c>
      <c r="I2092">
        <v>2</v>
      </c>
    </row>
    <row r="2093" spans="1:9" x14ac:dyDescent="0.55000000000000004">
      <c r="A2093">
        <v>73</v>
      </c>
      <c r="B2093" s="1" t="s">
        <v>532</v>
      </c>
      <c r="C2093" s="1" t="s">
        <v>6</v>
      </c>
      <c r="D2093">
        <v>3</v>
      </c>
      <c r="E2093" s="1" t="s">
        <v>116</v>
      </c>
      <c r="F2093">
        <v>3</v>
      </c>
      <c r="G2093" s="1" t="s">
        <v>377</v>
      </c>
      <c r="H2093" s="1" t="s">
        <v>29</v>
      </c>
      <c r="I2093">
        <v>2</v>
      </c>
    </row>
    <row r="2094" spans="1:9" x14ac:dyDescent="0.55000000000000004">
      <c r="A2094">
        <v>73</v>
      </c>
      <c r="B2094" s="1" t="s">
        <v>532</v>
      </c>
      <c r="C2094" s="1" t="s">
        <v>6</v>
      </c>
      <c r="D2094">
        <v>3</v>
      </c>
      <c r="E2094" s="1" t="s">
        <v>120</v>
      </c>
      <c r="F2094">
        <v>3</v>
      </c>
      <c r="G2094" s="1" t="s">
        <v>377</v>
      </c>
      <c r="H2094" s="1" t="s">
        <v>28</v>
      </c>
      <c r="I2094">
        <v>2</v>
      </c>
    </row>
    <row r="2095" spans="1:9" x14ac:dyDescent="0.55000000000000004">
      <c r="A2095">
        <v>73</v>
      </c>
      <c r="B2095" s="1" t="s">
        <v>532</v>
      </c>
      <c r="C2095" s="1" t="s">
        <v>6</v>
      </c>
      <c r="D2095">
        <v>3</v>
      </c>
      <c r="E2095" s="1" t="s">
        <v>123</v>
      </c>
      <c r="F2095">
        <v>3</v>
      </c>
      <c r="G2095" s="1" t="s">
        <v>376</v>
      </c>
      <c r="H2095" s="1" t="s">
        <v>28</v>
      </c>
      <c r="I2095">
        <v>2</v>
      </c>
    </row>
    <row r="2096" spans="1:9" x14ac:dyDescent="0.55000000000000004">
      <c r="A2096">
        <v>73</v>
      </c>
      <c r="B2096" s="1" t="s">
        <v>532</v>
      </c>
      <c r="C2096" s="1" t="s">
        <v>6</v>
      </c>
      <c r="D2096">
        <v>3</v>
      </c>
      <c r="E2096" s="1" t="s">
        <v>127</v>
      </c>
      <c r="F2096">
        <v>3</v>
      </c>
      <c r="G2096" s="1" t="s">
        <v>375</v>
      </c>
      <c r="H2096" s="1" t="s">
        <v>28</v>
      </c>
      <c r="I2096">
        <v>2</v>
      </c>
    </row>
    <row r="2097" spans="1:9" x14ac:dyDescent="0.55000000000000004">
      <c r="A2097">
        <v>73</v>
      </c>
      <c r="B2097" s="1" t="s">
        <v>532</v>
      </c>
      <c r="C2097" s="1" t="s">
        <v>6</v>
      </c>
      <c r="D2097">
        <v>3</v>
      </c>
      <c r="E2097" s="1" t="s">
        <v>131</v>
      </c>
      <c r="F2097">
        <v>3</v>
      </c>
      <c r="G2097" s="1" t="s">
        <v>375</v>
      </c>
      <c r="H2097" s="1" t="s">
        <v>29</v>
      </c>
      <c r="I2097">
        <v>2</v>
      </c>
    </row>
    <row r="2098" spans="1:9" x14ac:dyDescent="0.55000000000000004">
      <c r="A2098">
        <v>73</v>
      </c>
      <c r="B2098" s="1" t="s">
        <v>532</v>
      </c>
      <c r="C2098" s="1" t="s">
        <v>6</v>
      </c>
      <c r="D2098">
        <v>3</v>
      </c>
      <c r="E2098" s="1" t="s">
        <v>135</v>
      </c>
      <c r="F2098">
        <v>2</v>
      </c>
      <c r="G2098" s="1" t="s">
        <v>375</v>
      </c>
      <c r="H2098" s="1" t="s">
        <v>28</v>
      </c>
      <c r="I2098">
        <v>2</v>
      </c>
    </row>
    <row r="2099" spans="1:9" x14ac:dyDescent="0.55000000000000004">
      <c r="A2099">
        <v>73</v>
      </c>
      <c r="B2099" s="1" t="s">
        <v>532</v>
      </c>
      <c r="C2099" s="1" t="s">
        <v>6</v>
      </c>
      <c r="D2099">
        <v>3</v>
      </c>
      <c r="E2099" s="1" t="s">
        <v>139</v>
      </c>
      <c r="F2099">
        <v>7</v>
      </c>
      <c r="G2099" s="1" t="s">
        <v>376</v>
      </c>
      <c r="H2099" s="1" t="s">
        <v>28</v>
      </c>
      <c r="I2099">
        <v>2</v>
      </c>
    </row>
    <row r="2100" spans="1:9" x14ac:dyDescent="0.55000000000000004">
      <c r="A2100">
        <v>73</v>
      </c>
      <c r="B2100" s="1" t="s">
        <v>532</v>
      </c>
      <c r="C2100" s="1" t="s">
        <v>6</v>
      </c>
      <c r="D2100">
        <v>3</v>
      </c>
      <c r="E2100" s="1" t="s">
        <v>141</v>
      </c>
      <c r="F2100">
        <v>2</v>
      </c>
      <c r="G2100" s="1" t="s">
        <v>376</v>
      </c>
      <c r="H2100" s="1" t="s">
        <v>29</v>
      </c>
      <c r="I2100">
        <v>2</v>
      </c>
    </row>
    <row r="2101" spans="1:9" x14ac:dyDescent="0.55000000000000004">
      <c r="A2101">
        <v>73</v>
      </c>
      <c r="B2101" s="1" t="s">
        <v>532</v>
      </c>
      <c r="C2101" s="1" t="s">
        <v>6</v>
      </c>
      <c r="D2101">
        <v>3</v>
      </c>
      <c r="E2101" s="1" t="s">
        <v>145</v>
      </c>
      <c r="F2101">
        <v>3</v>
      </c>
      <c r="G2101" s="1" t="s">
        <v>376</v>
      </c>
      <c r="H2101" s="1" t="s">
        <v>28</v>
      </c>
      <c r="I2101">
        <v>2</v>
      </c>
    </row>
    <row r="2102" spans="1:9" x14ac:dyDescent="0.55000000000000004">
      <c r="A2102">
        <v>73</v>
      </c>
      <c r="B2102" s="1" t="s">
        <v>532</v>
      </c>
      <c r="C2102" s="1" t="s">
        <v>6</v>
      </c>
      <c r="D2102">
        <v>3</v>
      </c>
      <c r="E2102" s="1" t="s">
        <v>147</v>
      </c>
      <c r="F2102">
        <v>3</v>
      </c>
      <c r="G2102" s="1" t="s">
        <v>376</v>
      </c>
      <c r="H2102" s="1" t="s">
        <v>28</v>
      </c>
      <c r="I2102">
        <v>2</v>
      </c>
    </row>
    <row r="2103" spans="1:9" x14ac:dyDescent="0.55000000000000004">
      <c r="A2103">
        <v>73</v>
      </c>
      <c r="B2103" s="1" t="s">
        <v>532</v>
      </c>
      <c r="C2103" s="1" t="s">
        <v>6</v>
      </c>
      <c r="D2103">
        <v>3</v>
      </c>
      <c r="E2103" s="1" t="s">
        <v>214</v>
      </c>
      <c r="F2103">
        <v>3</v>
      </c>
      <c r="G2103" s="1" t="s">
        <v>377</v>
      </c>
      <c r="H2103" s="1" t="s">
        <v>29</v>
      </c>
      <c r="I2103">
        <v>2</v>
      </c>
    </row>
    <row r="2104" spans="1:9" x14ac:dyDescent="0.55000000000000004">
      <c r="A2104">
        <v>73</v>
      </c>
      <c r="B2104" s="1" t="s">
        <v>532</v>
      </c>
      <c r="C2104" s="1" t="s">
        <v>6</v>
      </c>
      <c r="D2104">
        <v>3</v>
      </c>
      <c r="E2104" s="1" t="s">
        <v>217</v>
      </c>
      <c r="F2104">
        <v>3</v>
      </c>
      <c r="G2104" s="1" t="s">
        <v>377</v>
      </c>
      <c r="H2104" s="1" t="s">
        <v>29</v>
      </c>
      <c r="I2104">
        <v>2</v>
      </c>
    </row>
    <row r="2105" spans="1:9" x14ac:dyDescent="0.55000000000000004">
      <c r="A2105">
        <v>73</v>
      </c>
      <c r="B2105" s="1" t="s">
        <v>532</v>
      </c>
      <c r="C2105" s="1" t="s">
        <v>6</v>
      </c>
      <c r="D2105">
        <v>3</v>
      </c>
      <c r="E2105" s="1" t="s">
        <v>220</v>
      </c>
      <c r="F2105">
        <v>3</v>
      </c>
      <c r="G2105" s="1" t="s">
        <v>377</v>
      </c>
      <c r="H2105" s="1" t="s">
        <v>29</v>
      </c>
      <c r="I2105">
        <v>2</v>
      </c>
    </row>
    <row r="2106" spans="1:9" x14ac:dyDescent="0.55000000000000004">
      <c r="A2106">
        <v>73</v>
      </c>
      <c r="B2106" s="1" t="s">
        <v>532</v>
      </c>
      <c r="C2106" s="1" t="s">
        <v>6</v>
      </c>
      <c r="D2106">
        <v>3</v>
      </c>
      <c r="E2106" s="1" t="s">
        <v>223</v>
      </c>
      <c r="F2106">
        <v>3</v>
      </c>
      <c r="G2106" s="1" t="s">
        <v>376</v>
      </c>
      <c r="H2106" s="1" t="s">
        <v>29</v>
      </c>
      <c r="I2106">
        <v>2</v>
      </c>
    </row>
    <row r="2107" spans="1:9" x14ac:dyDescent="0.55000000000000004">
      <c r="A2107">
        <v>73</v>
      </c>
      <c r="B2107" s="1" t="s">
        <v>532</v>
      </c>
      <c r="C2107" s="1" t="s">
        <v>6</v>
      </c>
      <c r="D2107">
        <v>3</v>
      </c>
      <c r="E2107" s="1" t="s">
        <v>226</v>
      </c>
      <c r="F2107">
        <v>3</v>
      </c>
      <c r="G2107" s="1" t="s">
        <v>377</v>
      </c>
      <c r="H2107" s="1" t="s">
        <v>28</v>
      </c>
      <c r="I2107">
        <v>2</v>
      </c>
    </row>
    <row r="2108" spans="1:9" x14ac:dyDescent="0.55000000000000004">
      <c r="A2108">
        <v>73</v>
      </c>
      <c r="B2108" s="1" t="s">
        <v>532</v>
      </c>
      <c r="C2108" s="1" t="s">
        <v>6</v>
      </c>
      <c r="D2108">
        <v>3</v>
      </c>
      <c r="E2108" s="1" t="s">
        <v>229</v>
      </c>
      <c r="F2108">
        <v>3</v>
      </c>
      <c r="G2108" s="1" t="s">
        <v>376</v>
      </c>
      <c r="H2108" s="1" t="s">
        <v>28</v>
      </c>
      <c r="I2108">
        <v>2</v>
      </c>
    </row>
    <row r="2109" spans="1:9" x14ac:dyDescent="0.55000000000000004">
      <c r="A2109">
        <v>73</v>
      </c>
      <c r="B2109" s="1" t="s">
        <v>532</v>
      </c>
      <c r="C2109" s="1" t="s">
        <v>6</v>
      </c>
      <c r="D2109">
        <v>3</v>
      </c>
      <c r="E2109" s="1" t="s">
        <v>231</v>
      </c>
      <c r="F2109">
        <v>3</v>
      </c>
      <c r="G2109" s="1" t="s">
        <v>375</v>
      </c>
      <c r="H2109" s="1" t="s">
        <v>29</v>
      </c>
      <c r="I2109">
        <v>2</v>
      </c>
    </row>
    <row r="2110" spans="1:9" x14ac:dyDescent="0.55000000000000004">
      <c r="A2110">
        <v>73</v>
      </c>
      <c r="B2110" s="1" t="s">
        <v>532</v>
      </c>
      <c r="C2110" s="1" t="s">
        <v>6</v>
      </c>
      <c r="D2110">
        <v>3</v>
      </c>
      <c r="E2110" s="1" t="s">
        <v>286</v>
      </c>
      <c r="F2110">
        <v>3</v>
      </c>
      <c r="G2110" s="1" t="s">
        <v>375</v>
      </c>
      <c r="H2110" s="1" t="s">
        <v>28</v>
      </c>
      <c r="I2110">
        <v>2</v>
      </c>
    </row>
    <row r="2111" spans="1:9" x14ac:dyDescent="0.55000000000000004">
      <c r="A2111">
        <v>73</v>
      </c>
      <c r="B2111" s="1" t="s">
        <v>532</v>
      </c>
      <c r="C2111" s="1" t="s">
        <v>6</v>
      </c>
      <c r="D2111">
        <v>3</v>
      </c>
      <c r="E2111" s="1" t="s">
        <v>290</v>
      </c>
      <c r="F2111">
        <v>3</v>
      </c>
      <c r="G2111" s="1" t="s">
        <v>375</v>
      </c>
      <c r="H2111" s="1" t="s">
        <v>28</v>
      </c>
      <c r="I2111">
        <v>2</v>
      </c>
    </row>
    <row r="2112" spans="1:9" x14ac:dyDescent="0.55000000000000004">
      <c r="A2112">
        <v>73</v>
      </c>
      <c r="B2112" s="1" t="s">
        <v>532</v>
      </c>
      <c r="C2112" s="1" t="s">
        <v>6</v>
      </c>
      <c r="D2112">
        <v>3</v>
      </c>
      <c r="E2112" s="1" t="s">
        <v>294</v>
      </c>
      <c r="F2112">
        <v>3</v>
      </c>
      <c r="G2112" s="1" t="s">
        <v>376</v>
      </c>
      <c r="H2112" s="1" t="s">
        <v>28</v>
      </c>
      <c r="I2112">
        <v>2</v>
      </c>
    </row>
    <row r="2113" spans="1:9" x14ac:dyDescent="0.55000000000000004">
      <c r="A2113">
        <v>73</v>
      </c>
      <c r="B2113" s="1" t="s">
        <v>532</v>
      </c>
      <c r="C2113" s="1" t="s">
        <v>6</v>
      </c>
      <c r="D2113">
        <v>3</v>
      </c>
      <c r="E2113" s="1" t="s">
        <v>295</v>
      </c>
      <c r="F2113">
        <v>3</v>
      </c>
      <c r="G2113" s="1" t="s">
        <v>376</v>
      </c>
      <c r="H2113" s="1" t="s">
        <v>28</v>
      </c>
      <c r="I2113">
        <v>2</v>
      </c>
    </row>
    <row r="2114" spans="1:9" x14ac:dyDescent="0.55000000000000004">
      <c r="A2114">
        <v>73</v>
      </c>
      <c r="B2114" s="1" t="s">
        <v>532</v>
      </c>
      <c r="C2114" s="1" t="s">
        <v>6</v>
      </c>
      <c r="D2114">
        <v>3</v>
      </c>
      <c r="E2114" s="1" t="s">
        <v>317</v>
      </c>
      <c r="F2114">
        <v>3</v>
      </c>
      <c r="G2114" s="1" t="s">
        <v>377</v>
      </c>
      <c r="H2114" s="1" t="s">
        <v>29</v>
      </c>
      <c r="I2114">
        <v>2</v>
      </c>
    </row>
    <row r="2115" spans="1:9" x14ac:dyDescent="0.55000000000000004">
      <c r="A2115">
        <v>73</v>
      </c>
      <c r="B2115" s="1" t="s">
        <v>532</v>
      </c>
      <c r="C2115" s="1" t="s">
        <v>6</v>
      </c>
      <c r="D2115">
        <v>3</v>
      </c>
      <c r="E2115" s="1" t="s">
        <v>320</v>
      </c>
      <c r="F2115">
        <v>3</v>
      </c>
      <c r="G2115" s="1" t="s">
        <v>377</v>
      </c>
      <c r="H2115" s="1" t="s">
        <v>28</v>
      </c>
      <c r="I2115">
        <v>2</v>
      </c>
    </row>
    <row r="2116" spans="1:9" x14ac:dyDescent="0.55000000000000004">
      <c r="A2116">
        <v>73</v>
      </c>
      <c r="B2116" s="1" t="s">
        <v>532</v>
      </c>
      <c r="C2116" s="1" t="s">
        <v>6</v>
      </c>
      <c r="D2116">
        <v>3</v>
      </c>
      <c r="E2116" s="1" t="s">
        <v>323</v>
      </c>
      <c r="F2116">
        <v>3</v>
      </c>
      <c r="G2116" s="1" t="s">
        <v>376</v>
      </c>
      <c r="H2116" s="1" t="s">
        <v>29</v>
      </c>
      <c r="I2116">
        <v>2</v>
      </c>
    </row>
    <row r="2117" spans="1:9" x14ac:dyDescent="0.55000000000000004">
      <c r="A2117">
        <v>73</v>
      </c>
      <c r="B2117" s="1" t="s">
        <v>532</v>
      </c>
      <c r="C2117" s="1" t="s">
        <v>6</v>
      </c>
      <c r="D2117">
        <v>3</v>
      </c>
      <c r="E2117" s="1" t="s">
        <v>327</v>
      </c>
      <c r="F2117">
        <v>3</v>
      </c>
      <c r="G2117" s="1" t="s">
        <v>376</v>
      </c>
      <c r="H2117" s="1" t="s">
        <v>29</v>
      </c>
      <c r="I2117">
        <v>2</v>
      </c>
    </row>
    <row r="2118" spans="1:9" x14ac:dyDescent="0.55000000000000004">
      <c r="A2118">
        <v>73</v>
      </c>
      <c r="B2118" s="1" t="s">
        <v>532</v>
      </c>
      <c r="C2118" s="1" t="s">
        <v>6</v>
      </c>
      <c r="D2118">
        <v>3</v>
      </c>
      <c r="E2118" s="1" t="s">
        <v>331</v>
      </c>
      <c r="F2118">
        <v>3</v>
      </c>
      <c r="G2118" s="1" t="s">
        <v>376</v>
      </c>
      <c r="H2118" s="1" t="s">
        <v>29</v>
      </c>
      <c r="I2118">
        <v>2</v>
      </c>
    </row>
    <row r="2119" spans="1:9" x14ac:dyDescent="0.55000000000000004">
      <c r="A2119">
        <v>74</v>
      </c>
      <c r="B2119" s="1" t="s">
        <v>533</v>
      </c>
      <c r="C2119" s="1" t="s">
        <v>3</v>
      </c>
      <c r="D2119">
        <v>4</v>
      </c>
      <c r="E2119" s="1" t="s">
        <v>105</v>
      </c>
      <c r="F2119">
        <v>7</v>
      </c>
      <c r="G2119" s="1" t="s">
        <v>377</v>
      </c>
      <c r="H2119" s="1" t="s">
        <v>29</v>
      </c>
      <c r="I2119">
        <v>2</v>
      </c>
    </row>
    <row r="2120" spans="1:9" x14ac:dyDescent="0.55000000000000004">
      <c r="A2120">
        <v>74</v>
      </c>
      <c r="B2120" s="1" t="s">
        <v>533</v>
      </c>
      <c r="C2120" s="1" t="s">
        <v>3</v>
      </c>
      <c r="D2120">
        <v>4</v>
      </c>
      <c r="E2120" s="1" t="s">
        <v>108</v>
      </c>
      <c r="F2120">
        <v>6</v>
      </c>
      <c r="G2120" s="1" t="s">
        <v>377</v>
      </c>
      <c r="H2120" s="1" t="s">
        <v>29</v>
      </c>
      <c r="I2120">
        <v>2</v>
      </c>
    </row>
    <row r="2121" spans="1:9" x14ac:dyDescent="0.55000000000000004">
      <c r="A2121">
        <v>74</v>
      </c>
      <c r="B2121" s="1" t="s">
        <v>533</v>
      </c>
      <c r="C2121" s="1" t="s">
        <v>3</v>
      </c>
      <c r="D2121">
        <v>4</v>
      </c>
      <c r="E2121" s="1" t="s">
        <v>112</v>
      </c>
      <c r="F2121">
        <v>7</v>
      </c>
      <c r="G2121" s="1" t="s">
        <v>377</v>
      </c>
      <c r="H2121" s="1" t="s">
        <v>29</v>
      </c>
      <c r="I2121">
        <v>2</v>
      </c>
    </row>
    <row r="2122" spans="1:9" x14ac:dyDescent="0.55000000000000004">
      <c r="A2122">
        <v>74</v>
      </c>
      <c r="B2122" s="1" t="s">
        <v>533</v>
      </c>
      <c r="C2122" s="1" t="s">
        <v>3</v>
      </c>
      <c r="D2122">
        <v>4</v>
      </c>
      <c r="E2122" s="1" t="s">
        <v>116</v>
      </c>
      <c r="F2122">
        <v>3</v>
      </c>
      <c r="G2122" s="1" t="s">
        <v>377</v>
      </c>
      <c r="H2122" s="1" t="s">
        <v>29</v>
      </c>
      <c r="I2122">
        <v>2</v>
      </c>
    </row>
    <row r="2123" spans="1:9" x14ac:dyDescent="0.55000000000000004">
      <c r="A2123">
        <v>74</v>
      </c>
      <c r="B2123" s="1" t="s">
        <v>533</v>
      </c>
      <c r="C2123" s="1" t="s">
        <v>3</v>
      </c>
      <c r="D2123">
        <v>4</v>
      </c>
      <c r="E2123" s="1" t="s">
        <v>120</v>
      </c>
      <c r="F2123">
        <v>1</v>
      </c>
      <c r="G2123" s="1" t="s">
        <v>377</v>
      </c>
      <c r="H2123" s="1" t="s">
        <v>28</v>
      </c>
      <c r="I2123">
        <v>2</v>
      </c>
    </row>
    <row r="2124" spans="1:9" x14ac:dyDescent="0.55000000000000004">
      <c r="A2124">
        <v>74</v>
      </c>
      <c r="B2124" s="1" t="s">
        <v>533</v>
      </c>
      <c r="C2124" s="1" t="s">
        <v>3</v>
      </c>
      <c r="D2124">
        <v>4</v>
      </c>
      <c r="E2124" s="1" t="s">
        <v>123</v>
      </c>
      <c r="F2124">
        <v>1</v>
      </c>
      <c r="G2124" s="1" t="s">
        <v>376</v>
      </c>
      <c r="H2124" s="1" t="s">
        <v>28</v>
      </c>
      <c r="I2124">
        <v>2</v>
      </c>
    </row>
    <row r="2125" spans="1:9" x14ac:dyDescent="0.55000000000000004">
      <c r="A2125">
        <v>74</v>
      </c>
      <c r="B2125" s="1" t="s">
        <v>533</v>
      </c>
      <c r="C2125" s="1" t="s">
        <v>3</v>
      </c>
      <c r="D2125">
        <v>4</v>
      </c>
      <c r="E2125" s="1" t="s">
        <v>127</v>
      </c>
      <c r="F2125">
        <v>1</v>
      </c>
      <c r="G2125" s="1" t="s">
        <v>375</v>
      </c>
      <c r="H2125" s="1" t="s">
        <v>28</v>
      </c>
      <c r="I2125">
        <v>2</v>
      </c>
    </row>
    <row r="2126" spans="1:9" x14ac:dyDescent="0.55000000000000004">
      <c r="A2126">
        <v>74</v>
      </c>
      <c r="B2126" s="1" t="s">
        <v>533</v>
      </c>
      <c r="C2126" s="1" t="s">
        <v>3</v>
      </c>
      <c r="D2126">
        <v>4</v>
      </c>
      <c r="E2126" s="1" t="s">
        <v>131</v>
      </c>
      <c r="F2126">
        <v>1</v>
      </c>
      <c r="G2126" s="1" t="s">
        <v>375</v>
      </c>
      <c r="H2126" s="1" t="s">
        <v>29</v>
      </c>
      <c r="I2126">
        <v>2</v>
      </c>
    </row>
    <row r="2127" spans="1:9" x14ac:dyDescent="0.55000000000000004">
      <c r="A2127">
        <v>74</v>
      </c>
      <c r="B2127" s="1" t="s">
        <v>533</v>
      </c>
      <c r="C2127" s="1" t="s">
        <v>3</v>
      </c>
      <c r="D2127">
        <v>4</v>
      </c>
      <c r="E2127" s="1" t="s">
        <v>135</v>
      </c>
      <c r="F2127">
        <v>7</v>
      </c>
      <c r="G2127" s="1" t="s">
        <v>375</v>
      </c>
      <c r="H2127" s="1" t="s">
        <v>28</v>
      </c>
      <c r="I2127">
        <v>2</v>
      </c>
    </row>
    <row r="2128" spans="1:9" x14ac:dyDescent="0.55000000000000004">
      <c r="A2128">
        <v>74</v>
      </c>
      <c r="B2128" s="1" t="s">
        <v>533</v>
      </c>
      <c r="C2128" s="1" t="s">
        <v>3</v>
      </c>
      <c r="D2128">
        <v>4</v>
      </c>
      <c r="E2128" s="1" t="s">
        <v>139</v>
      </c>
      <c r="F2128">
        <v>7</v>
      </c>
      <c r="G2128" s="1" t="s">
        <v>376</v>
      </c>
      <c r="H2128" s="1" t="s">
        <v>28</v>
      </c>
      <c r="I2128">
        <v>2</v>
      </c>
    </row>
    <row r="2129" spans="1:9" x14ac:dyDescent="0.55000000000000004">
      <c r="A2129">
        <v>74</v>
      </c>
      <c r="B2129" s="1" t="s">
        <v>533</v>
      </c>
      <c r="C2129" s="1" t="s">
        <v>3</v>
      </c>
      <c r="D2129">
        <v>4</v>
      </c>
      <c r="E2129" s="1" t="s">
        <v>141</v>
      </c>
      <c r="F2129">
        <v>2</v>
      </c>
      <c r="G2129" s="1" t="s">
        <v>376</v>
      </c>
      <c r="H2129" s="1" t="s">
        <v>29</v>
      </c>
      <c r="I2129">
        <v>2</v>
      </c>
    </row>
    <row r="2130" spans="1:9" x14ac:dyDescent="0.55000000000000004">
      <c r="A2130">
        <v>74</v>
      </c>
      <c r="B2130" s="1" t="s">
        <v>533</v>
      </c>
      <c r="C2130" s="1" t="s">
        <v>3</v>
      </c>
      <c r="D2130">
        <v>4</v>
      </c>
      <c r="E2130" s="1" t="s">
        <v>145</v>
      </c>
      <c r="F2130">
        <v>3</v>
      </c>
      <c r="G2130" s="1" t="s">
        <v>376</v>
      </c>
      <c r="H2130" s="1" t="s">
        <v>28</v>
      </c>
      <c r="I2130">
        <v>2</v>
      </c>
    </row>
    <row r="2131" spans="1:9" x14ac:dyDescent="0.55000000000000004">
      <c r="A2131">
        <v>74</v>
      </c>
      <c r="B2131" s="1" t="s">
        <v>533</v>
      </c>
      <c r="C2131" s="1" t="s">
        <v>3</v>
      </c>
      <c r="D2131">
        <v>4</v>
      </c>
      <c r="E2131" s="1" t="s">
        <v>147</v>
      </c>
      <c r="F2131">
        <v>1</v>
      </c>
      <c r="G2131" s="1" t="s">
        <v>376</v>
      </c>
      <c r="H2131" s="1" t="s">
        <v>28</v>
      </c>
      <c r="I2131">
        <v>2</v>
      </c>
    </row>
    <row r="2132" spans="1:9" x14ac:dyDescent="0.55000000000000004">
      <c r="A2132">
        <v>74</v>
      </c>
      <c r="B2132" s="1" t="s">
        <v>533</v>
      </c>
      <c r="C2132" s="1" t="s">
        <v>3</v>
      </c>
      <c r="D2132">
        <v>4</v>
      </c>
      <c r="E2132" s="1" t="s">
        <v>214</v>
      </c>
      <c r="F2132">
        <v>5</v>
      </c>
      <c r="G2132" s="1" t="s">
        <v>377</v>
      </c>
      <c r="H2132" s="1" t="s">
        <v>29</v>
      </c>
      <c r="I2132">
        <v>2</v>
      </c>
    </row>
    <row r="2133" spans="1:9" x14ac:dyDescent="0.55000000000000004">
      <c r="A2133">
        <v>74</v>
      </c>
      <c r="B2133" s="1" t="s">
        <v>533</v>
      </c>
      <c r="C2133" s="1" t="s">
        <v>3</v>
      </c>
      <c r="D2133">
        <v>4</v>
      </c>
      <c r="E2133" s="1" t="s">
        <v>217</v>
      </c>
      <c r="F2133">
        <v>1</v>
      </c>
      <c r="G2133" s="1" t="s">
        <v>377</v>
      </c>
      <c r="H2133" s="1" t="s">
        <v>29</v>
      </c>
      <c r="I2133">
        <v>2</v>
      </c>
    </row>
    <row r="2134" spans="1:9" x14ac:dyDescent="0.55000000000000004">
      <c r="A2134">
        <v>74</v>
      </c>
      <c r="B2134" s="1" t="s">
        <v>533</v>
      </c>
      <c r="C2134" s="1" t="s">
        <v>3</v>
      </c>
      <c r="D2134">
        <v>4</v>
      </c>
      <c r="E2134" s="1" t="s">
        <v>220</v>
      </c>
      <c r="F2134">
        <v>4</v>
      </c>
      <c r="G2134" s="1" t="s">
        <v>377</v>
      </c>
      <c r="H2134" s="1" t="s">
        <v>29</v>
      </c>
      <c r="I2134">
        <v>2</v>
      </c>
    </row>
    <row r="2135" spans="1:9" x14ac:dyDescent="0.55000000000000004">
      <c r="A2135">
        <v>74</v>
      </c>
      <c r="B2135" s="1" t="s">
        <v>533</v>
      </c>
      <c r="C2135" s="1" t="s">
        <v>3</v>
      </c>
      <c r="D2135">
        <v>4</v>
      </c>
      <c r="E2135" s="1" t="s">
        <v>223</v>
      </c>
      <c r="F2135">
        <v>1</v>
      </c>
      <c r="G2135" s="1" t="s">
        <v>376</v>
      </c>
      <c r="H2135" s="1" t="s">
        <v>29</v>
      </c>
      <c r="I2135">
        <v>2</v>
      </c>
    </row>
    <row r="2136" spans="1:9" x14ac:dyDescent="0.55000000000000004">
      <c r="A2136">
        <v>74</v>
      </c>
      <c r="B2136" s="1" t="s">
        <v>533</v>
      </c>
      <c r="C2136" s="1" t="s">
        <v>3</v>
      </c>
      <c r="D2136">
        <v>4</v>
      </c>
      <c r="E2136" s="1" t="s">
        <v>226</v>
      </c>
      <c r="F2136">
        <v>7</v>
      </c>
      <c r="G2136" s="1" t="s">
        <v>377</v>
      </c>
      <c r="H2136" s="1" t="s">
        <v>28</v>
      </c>
      <c r="I2136">
        <v>2</v>
      </c>
    </row>
    <row r="2137" spans="1:9" x14ac:dyDescent="0.55000000000000004">
      <c r="A2137">
        <v>74</v>
      </c>
      <c r="B2137" s="1" t="s">
        <v>533</v>
      </c>
      <c r="C2137" s="1" t="s">
        <v>3</v>
      </c>
      <c r="D2137">
        <v>4</v>
      </c>
      <c r="E2137" s="1" t="s">
        <v>229</v>
      </c>
      <c r="F2137">
        <v>1</v>
      </c>
      <c r="G2137" s="1" t="s">
        <v>376</v>
      </c>
      <c r="H2137" s="1" t="s">
        <v>28</v>
      </c>
      <c r="I2137">
        <v>2</v>
      </c>
    </row>
    <row r="2138" spans="1:9" x14ac:dyDescent="0.55000000000000004">
      <c r="A2138">
        <v>74</v>
      </c>
      <c r="B2138" s="1" t="s">
        <v>533</v>
      </c>
      <c r="C2138" s="1" t="s">
        <v>3</v>
      </c>
      <c r="D2138">
        <v>4</v>
      </c>
      <c r="E2138" s="1" t="s">
        <v>231</v>
      </c>
      <c r="F2138">
        <v>1</v>
      </c>
      <c r="G2138" s="1" t="s">
        <v>375</v>
      </c>
      <c r="H2138" s="1" t="s">
        <v>29</v>
      </c>
      <c r="I2138">
        <v>2</v>
      </c>
    </row>
    <row r="2139" spans="1:9" x14ac:dyDescent="0.55000000000000004">
      <c r="A2139">
        <v>74</v>
      </c>
      <c r="B2139" s="1" t="s">
        <v>533</v>
      </c>
      <c r="C2139" s="1" t="s">
        <v>3</v>
      </c>
      <c r="D2139">
        <v>4</v>
      </c>
      <c r="E2139" s="1" t="s">
        <v>286</v>
      </c>
      <c r="F2139">
        <v>1</v>
      </c>
      <c r="G2139" s="1" t="s">
        <v>375</v>
      </c>
      <c r="H2139" s="1" t="s">
        <v>28</v>
      </c>
      <c r="I2139">
        <v>2</v>
      </c>
    </row>
    <row r="2140" spans="1:9" x14ac:dyDescent="0.55000000000000004">
      <c r="A2140">
        <v>74</v>
      </c>
      <c r="B2140" s="1" t="s">
        <v>533</v>
      </c>
      <c r="C2140" s="1" t="s">
        <v>3</v>
      </c>
      <c r="D2140">
        <v>4</v>
      </c>
      <c r="E2140" s="1" t="s">
        <v>290</v>
      </c>
      <c r="F2140">
        <v>7</v>
      </c>
      <c r="G2140" s="1" t="s">
        <v>375</v>
      </c>
      <c r="H2140" s="1" t="s">
        <v>28</v>
      </c>
      <c r="I2140">
        <v>2</v>
      </c>
    </row>
    <row r="2141" spans="1:9" x14ac:dyDescent="0.55000000000000004">
      <c r="A2141">
        <v>74</v>
      </c>
      <c r="B2141" s="1" t="s">
        <v>533</v>
      </c>
      <c r="C2141" s="1" t="s">
        <v>3</v>
      </c>
      <c r="D2141">
        <v>4</v>
      </c>
      <c r="E2141" s="1" t="s">
        <v>294</v>
      </c>
      <c r="F2141">
        <v>7</v>
      </c>
      <c r="G2141" s="1" t="s">
        <v>376</v>
      </c>
      <c r="H2141" s="1" t="s">
        <v>28</v>
      </c>
      <c r="I2141">
        <v>2</v>
      </c>
    </row>
    <row r="2142" spans="1:9" x14ac:dyDescent="0.55000000000000004">
      <c r="A2142">
        <v>74</v>
      </c>
      <c r="B2142" s="1" t="s">
        <v>533</v>
      </c>
      <c r="C2142" s="1" t="s">
        <v>3</v>
      </c>
      <c r="D2142">
        <v>4</v>
      </c>
      <c r="E2142" s="1" t="s">
        <v>295</v>
      </c>
      <c r="F2142">
        <v>7</v>
      </c>
      <c r="G2142" s="1" t="s">
        <v>376</v>
      </c>
      <c r="H2142" s="1" t="s">
        <v>28</v>
      </c>
      <c r="I2142">
        <v>2</v>
      </c>
    </row>
    <row r="2143" spans="1:9" x14ac:dyDescent="0.55000000000000004">
      <c r="A2143">
        <v>74</v>
      </c>
      <c r="B2143" s="1" t="s">
        <v>533</v>
      </c>
      <c r="C2143" s="1" t="s">
        <v>3</v>
      </c>
      <c r="D2143">
        <v>4</v>
      </c>
      <c r="E2143" s="1" t="s">
        <v>317</v>
      </c>
      <c r="F2143">
        <v>7</v>
      </c>
      <c r="G2143" s="1" t="s">
        <v>377</v>
      </c>
      <c r="H2143" s="1" t="s">
        <v>29</v>
      </c>
      <c r="I2143">
        <v>2</v>
      </c>
    </row>
    <row r="2144" spans="1:9" x14ac:dyDescent="0.55000000000000004">
      <c r="A2144">
        <v>74</v>
      </c>
      <c r="B2144" s="1" t="s">
        <v>533</v>
      </c>
      <c r="C2144" s="1" t="s">
        <v>3</v>
      </c>
      <c r="D2144">
        <v>4</v>
      </c>
      <c r="E2144" s="1" t="s">
        <v>320</v>
      </c>
      <c r="F2144">
        <v>7</v>
      </c>
      <c r="G2144" s="1" t="s">
        <v>377</v>
      </c>
      <c r="H2144" s="1" t="s">
        <v>28</v>
      </c>
      <c r="I2144">
        <v>2</v>
      </c>
    </row>
    <row r="2145" spans="1:9" x14ac:dyDescent="0.55000000000000004">
      <c r="A2145">
        <v>74</v>
      </c>
      <c r="B2145" s="1" t="s">
        <v>533</v>
      </c>
      <c r="C2145" s="1" t="s">
        <v>3</v>
      </c>
      <c r="D2145">
        <v>4</v>
      </c>
      <c r="E2145" s="1" t="s">
        <v>323</v>
      </c>
      <c r="F2145">
        <v>3</v>
      </c>
      <c r="G2145" s="1" t="s">
        <v>376</v>
      </c>
      <c r="H2145" s="1" t="s">
        <v>29</v>
      </c>
      <c r="I2145">
        <v>2</v>
      </c>
    </row>
    <row r="2146" spans="1:9" x14ac:dyDescent="0.55000000000000004">
      <c r="A2146">
        <v>74</v>
      </c>
      <c r="B2146" s="1" t="s">
        <v>533</v>
      </c>
      <c r="C2146" s="1" t="s">
        <v>3</v>
      </c>
      <c r="D2146">
        <v>4</v>
      </c>
      <c r="E2146" s="1" t="s">
        <v>327</v>
      </c>
      <c r="F2146">
        <v>1</v>
      </c>
      <c r="G2146" s="1" t="s">
        <v>376</v>
      </c>
      <c r="H2146" s="1" t="s">
        <v>29</v>
      </c>
      <c r="I2146">
        <v>2</v>
      </c>
    </row>
    <row r="2147" spans="1:9" x14ac:dyDescent="0.55000000000000004">
      <c r="A2147">
        <v>74</v>
      </c>
      <c r="B2147" s="1" t="s">
        <v>533</v>
      </c>
      <c r="C2147" s="1" t="s">
        <v>3</v>
      </c>
      <c r="D2147">
        <v>4</v>
      </c>
      <c r="E2147" s="1" t="s">
        <v>331</v>
      </c>
      <c r="F2147">
        <v>7</v>
      </c>
      <c r="G2147" s="1" t="s">
        <v>376</v>
      </c>
      <c r="H2147" s="1" t="s">
        <v>29</v>
      </c>
      <c r="I2147">
        <v>2</v>
      </c>
    </row>
    <row r="2148" spans="1:9" x14ac:dyDescent="0.55000000000000004">
      <c r="A2148">
        <v>75</v>
      </c>
      <c r="B2148" s="1" t="s">
        <v>534</v>
      </c>
      <c r="C2148" s="1" t="s">
        <v>3</v>
      </c>
      <c r="D2148">
        <v>4</v>
      </c>
      <c r="E2148" s="1" t="s">
        <v>105</v>
      </c>
      <c r="F2148">
        <v>4</v>
      </c>
      <c r="G2148" s="1" t="s">
        <v>377</v>
      </c>
      <c r="H2148" s="1" t="s">
        <v>29</v>
      </c>
      <c r="I2148">
        <v>2</v>
      </c>
    </row>
    <row r="2149" spans="1:9" x14ac:dyDescent="0.55000000000000004">
      <c r="A2149">
        <v>75</v>
      </c>
      <c r="B2149" s="1" t="s">
        <v>534</v>
      </c>
      <c r="C2149" s="1" t="s">
        <v>3</v>
      </c>
      <c r="D2149">
        <v>4</v>
      </c>
      <c r="E2149" s="1" t="s">
        <v>108</v>
      </c>
      <c r="F2149">
        <v>4</v>
      </c>
      <c r="G2149" s="1" t="s">
        <v>377</v>
      </c>
      <c r="H2149" s="1" t="s">
        <v>29</v>
      </c>
      <c r="I2149">
        <v>2</v>
      </c>
    </row>
    <row r="2150" spans="1:9" x14ac:dyDescent="0.55000000000000004">
      <c r="A2150">
        <v>75</v>
      </c>
      <c r="B2150" s="1" t="s">
        <v>534</v>
      </c>
      <c r="C2150" s="1" t="s">
        <v>3</v>
      </c>
      <c r="D2150">
        <v>4</v>
      </c>
      <c r="E2150" s="1" t="s">
        <v>112</v>
      </c>
      <c r="F2150">
        <v>4</v>
      </c>
      <c r="G2150" s="1" t="s">
        <v>377</v>
      </c>
      <c r="H2150" s="1" t="s">
        <v>29</v>
      </c>
      <c r="I2150">
        <v>2</v>
      </c>
    </row>
    <row r="2151" spans="1:9" x14ac:dyDescent="0.55000000000000004">
      <c r="A2151">
        <v>75</v>
      </c>
      <c r="B2151" s="1" t="s">
        <v>534</v>
      </c>
      <c r="C2151" s="1" t="s">
        <v>3</v>
      </c>
      <c r="D2151">
        <v>4</v>
      </c>
      <c r="E2151" s="1" t="s">
        <v>116</v>
      </c>
      <c r="F2151">
        <v>4</v>
      </c>
      <c r="G2151" s="1" t="s">
        <v>377</v>
      </c>
      <c r="H2151" s="1" t="s">
        <v>29</v>
      </c>
      <c r="I2151">
        <v>2</v>
      </c>
    </row>
    <row r="2152" spans="1:9" x14ac:dyDescent="0.55000000000000004">
      <c r="A2152">
        <v>75</v>
      </c>
      <c r="B2152" s="1" t="s">
        <v>534</v>
      </c>
      <c r="C2152" s="1" t="s">
        <v>3</v>
      </c>
      <c r="D2152">
        <v>4</v>
      </c>
      <c r="E2152" s="1" t="s">
        <v>120</v>
      </c>
      <c r="F2152">
        <v>4</v>
      </c>
      <c r="G2152" s="1" t="s">
        <v>377</v>
      </c>
      <c r="H2152" s="1" t="s">
        <v>28</v>
      </c>
      <c r="I2152">
        <v>2</v>
      </c>
    </row>
    <row r="2153" spans="1:9" x14ac:dyDescent="0.55000000000000004">
      <c r="A2153">
        <v>75</v>
      </c>
      <c r="B2153" s="1" t="s">
        <v>534</v>
      </c>
      <c r="C2153" s="1" t="s">
        <v>3</v>
      </c>
      <c r="D2153">
        <v>4</v>
      </c>
      <c r="E2153" s="1" t="s">
        <v>123</v>
      </c>
      <c r="F2153">
        <v>4</v>
      </c>
      <c r="G2153" s="1" t="s">
        <v>376</v>
      </c>
      <c r="H2153" s="1" t="s">
        <v>28</v>
      </c>
      <c r="I2153">
        <v>2</v>
      </c>
    </row>
    <row r="2154" spans="1:9" x14ac:dyDescent="0.55000000000000004">
      <c r="A2154">
        <v>75</v>
      </c>
      <c r="B2154" s="1" t="s">
        <v>534</v>
      </c>
      <c r="C2154" s="1" t="s">
        <v>3</v>
      </c>
      <c r="D2154">
        <v>4</v>
      </c>
      <c r="E2154" s="1" t="s">
        <v>127</v>
      </c>
      <c r="F2154">
        <v>4</v>
      </c>
      <c r="G2154" s="1" t="s">
        <v>375</v>
      </c>
      <c r="H2154" s="1" t="s">
        <v>28</v>
      </c>
      <c r="I2154">
        <v>2</v>
      </c>
    </row>
    <row r="2155" spans="1:9" x14ac:dyDescent="0.55000000000000004">
      <c r="A2155">
        <v>75</v>
      </c>
      <c r="B2155" s="1" t="s">
        <v>534</v>
      </c>
      <c r="C2155" s="1" t="s">
        <v>3</v>
      </c>
      <c r="D2155">
        <v>4</v>
      </c>
      <c r="E2155" s="1" t="s">
        <v>131</v>
      </c>
      <c r="F2155">
        <v>4</v>
      </c>
      <c r="G2155" s="1" t="s">
        <v>375</v>
      </c>
      <c r="H2155" s="1" t="s">
        <v>29</v>
      </c>
      <c r="I2155">
        <v>2</v>
      </c>
    </row>
    <row r="2156" spans="1:9" x14ac:dyDescent="0.55000000000000004">
      <c r="A2156">
        <v>75</v>
      </c>
      <c r="B2156" s="1" t="s">
        <v>534</v>
      </c>
      <c r="C2156" s="1" t="s">
        <v>3</v>
      </c>
      <c r="D2156">
        <v>4</v>
      </c>
      <c r="E2156" s="1" t="s">
        <v>135</v>
      </c>
      <c r="F2156">
        <v>4</v>
      </c>
      <c r="G2156" s="1" t="s">
        <v>375</v>
      </c>
      <c r="H2156" s="1" t="s">
        <v>28</v>
      </c>
      <c r="I2156">
        <v>2</v>
      </c>
    </row>
    <row r="2157" spans="1:9" x14ac:dyDescent="0.55000000000000004">
      <c r="A2157">
        <v>75</v>
      </c>
      <c r="B2157" s="1" t="s">
        <v>534</v>
      </c>
      <c r="C2157" s="1" t="s">
        <v>3</v>
      </c>
      <c r="D2157">
        <v>4</v>
      </c>
      <c r="E2157" s="1" t="s">
        <v>139</v>
      </c>
      <c r="F2157">
        <v>4</v>
      </c>
      <c r="G2157" s="1" t="s">
        <v>376</v>
      </c>
      <c r="H2157" s="1" t="s">
        <v>28</v>
      </c>
      <c r="I2157">
        <v>2</v>
      </c>
    </row>
    <row r="2158" spans="1:9" x14ac:dyDescent="0.55000000000000004">
      <c r="A2158">
        <v>75</v>
      </c>
      <c r="B2158" s="1" t="s">
        <v>534</v>
      </c>
      <c r="C2158" s="1" t="s">
        <v>3</v>
      </c>
      <c r="D2158">
        <v>4</v>
      </c>
      <c r="E2158" s="1" t="s">
        <v>141</v>
      </c>
      <c r="F2158">
        <v>0</v>
      </c>
      <c r="G2158" s="1" t="s">
        <v>376</v>
      </c>
      <c r="H2158" s="1" t="s">
        <v>29</v>
      </c>
      <c r="I2158">
        <v>2</v>
      </c>
    </row>
    <row r="2159" spans="1:9" x14ac:dyDescent="0.55000000000000004">
      <c r="A2159">
        <v>75</v>
      </c>
      <c r="B2159" s="1" t="s">
        <v>534</v>
      </c>
      <c r="C2159" s="1" t="s">
        <v>3</v>
      </c>
      <c r="D2159">
        <v>4</v>
      </c>
      <c r="E2159" s="1" t="s">
        <v>145</v>
      </c>
      <c r="F2159">
        <v>4</v>
      </c>
      <c r="G2159" s="1" t="s">
        <v>376</v>
      </c>
      <c r="H2159" s="1" t="s">
        <v>28</v>
      </c>
      <c r="I2159">
        <v>2</v>
      </c>
    </row>
    <row r="2160" spans="1:9" x14ac:dyDescent="0.55000000000000004">
      <c r="A2160">
        <v>75</v>
      </c>
      <c r="B2160" s="1" t="s">
        <v>534</v>
      </c>
      <c r="C2160" s="1" t="s">
        <v>3</v>
      </c>
      <c r="D2160">
        <v>4</v>
      </c>
      <c r="E2160" s="1" t="s">
        <v>147</v>
      </c>
      <c r="F2160">
        <v>3</v>
      </c>
      <c r="G2160" s="1" t="s">
        <v>376</v>
      </c>
      <c r="H2160" s="1" t="s">
        <v>28</v>
      </c>
      <c r="I2160">
        <v>2</v>
      </c>
    </row>
    <row r="2161" spans="1:9" x14ac:dyDescent="0.55000000000000004">
      <c r="A2161">
        <v>75</v>
      </c>
      <c r="B2161" s="1" t="s">
        <v>534</v>
      </c>
      <c r="C2161" s="1" t="s">
        <v>3</v>
      </c>
      <c r="D2161">
        <v>4</v>
      </c>
      <c r="E2161" s="1" t="s">
        <v>214</v>
      </c>
      <c r="F2161">
        <v>5</v>
      </c>
      <c r="G2161" s="1" t="s">
        <v>377</v>
      </c>
      <c r="H2161" s="1" t="s">
        <v>29</v>
      </c>
      <c r="I2161">
        <v>2</v>
      </c>
    </row>
    <row r="2162" spans="1:9" x14ac:dyDescent="0.55000000000000004">
      <c r="A2162">
        <v>75</v>
      </c>
      <c r="B2162" s="1" t="s">
        <v>534</v>
      </c>
      <c r="C2162" s="1" t="s">
        <v>3</v>
      </c>
      <c r="D2162">
        <v>4</v>
      </c>
      <c r="E2162" s="1" t="s">
        <v>217</v>
      </c>
      <c r="F2162">
        <v>4</v>
      </c>
      <c r="G2162" s="1" t="s">
        <v>377</v>
      </c>
      <c r="H2162" s="1" t="s">
        <v>29</v>
      </c>
      <c r="I2162">
        <v>2</v>
      </c>
    </row>
    <row r="2163" spans="1:9" x14ac:dyDescent="0.55000000000000004">
      <c r="A2163">
        <v>75</v>
      </c>
      <c r="B2163" s="1" t="s">
        <v>534</v>
      </c>
      <c r="C2163" s="1" t="s">
        <v>3</v>
      </c>
      <c r="D2163">
        <v>4</v>
      </c>
      <c r="E2163" s="1" t="s">
        <v>220</v>
      </c>
      <c r="F2163">
        <v>4</v>
      </c>
      <c r="G2163" s="1" t="s">
        <v>377</v>
      </c>
      <c r="H2163" s="1" t="s">
        <v>29</v>
      </c>
      <c r="I2163">
        <v>2</v>
      </c>
    </row>
    <row r="2164" spans="1:9" x14ac:dyDescent="0.55000000000000004">
      <c r="A2164">
        <v>75</v>
      </c>
      <c r="B2164" s="1" t="s">
        <v>534</v>
      </c>
      <c r="C2164" s="1" t="s">
        <v>3</v>
      </c>
      <c r="D2164">
        <v>4</v>
      </c>
      <c r="E2164" s="1" t="s">
        <v>223</v>
      </c>
      <c r="F2164">
        <v>4</v>
      </c>
      <c r="G2164" s="1" t="s">
        <v>376</v>
      </c>
      <c r="H2164" s="1" t="s">
        <v>29</v>
      </c>
      <c r="I2164">
        <v>2</v>
      </c>
    </row>
    <row r="2165" spans="1:9" x14ac:dyDescent="0.55000000000000004">
      <c r="A2165">
        <v>75</v>
      </c>
      <c r="B2165" s="1" t="s">
        <v>534</v>
      </c>
      <c r="C2165" s="1" t="s">
        <v>3</v>
      </c>
      <c r="D2165">
        <v>4</v>
      </c>
      <c r="E2165" s="1" t="s">
        <v>226</v>
      </c>
      <c r="F2165">
        <v>7</v>
      </c>
      <c r="G2165" s="1" t="s">
        <v>377</v>
      </c>
      <c r="H2165" s="1" t="s">
        <v>28</v>
      </c>
      <c r="I2165">
        <v>2</v>
      </c>
    </row>
    <row r="2166" spans="1:9" x14ac:dyDescent="0.55000000000000004">
      <c r="A2166">
        <v>75</v>
      </c>
      <c r="B2166" s="1" t="s">
        <v>534</v>
      </c>
      <c r="C2166" s="1" t="s">
        <v>3</v>
      </c>
      <c r="D2166">
        <v>4</v>
      </c>
      <c r="E2166" s="1" t="s">
        <v>229</v>
      </c>
      <c r="F2166">
        <v>4</v>
      </c>
      <c r="G2166" s="1" t="s">
        <v>376</v>
      </c>
      <c r="H2166" s="1" t="s">
        <v>28</v>
      </c>
      <c r="I2166">
        <v>2</v>
      </c>
    </row>
    <row r="2167" spans="1:9" x14ac:dyDescent="0.55000000000000004">
      <c r="A2167">
        <v>75</v>
      </c>
      <c r="B2167" s="1" t="s">
        <v>534</v>
      </c>
      <c r="C2167" s="1" t="s">
        <v>3</v>
      </c>
      <c r="D2167">
        <v>4</v>
      </c>
      <c r="E2167" s="1" t="s">
        <v>231</v>
      </c>
      <c r="F2167">
        <v>4</v>
      </c>
      <c r="G2167" s="1" t="s">
        <v>375</v>
      </c>
      <c r="H2167" s="1" t="s">
        <v>29</v>
      </c>
      <c r="I2167">
        <v>2</v>
      </c>
    </row>
    <row r="2168" spans="1:9" x14ac:dyDescent="0.55000000000000004">
      <c r="A2168">
        <v>75</v>
      </c>
      <c r="B2168" s="1" t="s">
        <v>534</v>
      </c>
      <c r="C2168" s="1" t="s">
        <v>3</v>
      </c>
      <c r="D2168">
        <v>4</v>
      </c>
      <c r="E2168" s="1" t="s">
        <v>286</v>
      </c>
      <c r="F2168">
        <v>7</v>
      </c>
      <c r="G2168" s="1" t="s">
        <v>375</v>
      </c>
      <c r="H2168" s="1" t="s">
        <v>28</v>
      </c>
      <c r="I2168">
        <v>2</v>
      </c>
    </row>
    <row r="2169" spans="1:9" x14ac:dyDescent="0.55000000000000004">
      <c r="A2169">
        <v>75</v>
      </c>
      <c r="B2169" s="1" t="s">
        <v>534</v>
      </c>
      <c r="C2169" s="1" t="s">
        <v>3</v>
      </c>
      <c r="D2169">
        <v>4</v>
      </c>
      <c r="E2169" s="1" t="s">
        <v>290</v>
      </c>
      <c r="F2169">
        <v>3</v>
      </c>
      <c r="G2169" s="1" t="s">
        <v>375</v>
      </c>
      <c r="H2169" s="1" t="s">
        <v>28</v>
      </c>
      <c r="I2169">
        <v>2</v>
      </c>
    </row>
    <row r="2170" spans="1:9" x14ac:dyDescent="0.55000000000000004">
      <c r="A2170">
        <v>75</v>
      </c>
      <c r="B2170" s="1" t="s">
        <v>534</v>
      </c>
      <c r="C2170" s="1" t="s">
        <v>3</v>
      </c>
      <c r="D2170">
        <v>4</v>
      </c>
      <c r="E2170" s="1" t="s">
        <v>294</v>
      </c>
      <c r="F2170">
        <v>4</v>
      </c>
      <c r="G2170" s="1" t="s">
        <v>376</v>
      </c>
      <c r="H2170" s="1" t="s">
        <v>28</v>
      </c>
      <c r="I2170">
        <v>2</v>
      </c>
    </row>
    <row r="2171" spans="1:9" x14ac:dyDescent="0.55000000000000004">
      <c r="A2171">
        <v>75</v>
      </c>
      <c r="B2171" s="1" t="s">
        <v>534</v>
      </c>
      <c r="C2171" s="1" t="s">
        <v>3</v>
      </c>
      <c r="D2171">
        <v>4</v>
      </c>
      <c r="E2171" s="1" t="s">
        <v>295</v>
      </c>
      <c r="F2171">
        <v>4</v>
      </c>
      <c r="G2171" s="1" t="s">
        <v>376</v>
      </c>
      <c r="H2171" s="1" t="s">
        <v>28</v>
      </c>
      <c r="I2171">
        <v>2</v>
      </c>
    </row>
    <row r="2172" spans="1:9" x14ac:dyDescent="0.55000000000000004">
      <c r="A2172">
        <v>75</v>
      </c>
      <c r="B2172" s="1" t="s">
        <v>534</v>
      </c>
      <c r="C2172" s="1" t="s">
        <v>3</v>
      </c>
      <c r="D2172">
        <v>4</v>
      </c>
      <c r="E2172" s="1" t="s">
        <v>317</v>
      </c>
      <c r="F2172">
        <v>4</v>
      </c>
      <c r="G2172" s="1" t="s">
        <v>377</v>
      </c>
      <c r="H2172" s="1" t="s">
        <v>29</v>
      </c>
      <c r="I2172">
        <v>2</v>
      </c>
    </row>
    <row r="2173" spans="1:9" x14ac:dyDescent="0.55000000000000004">
      <c r="A2173">
        <v>75</v>
      </c>
      <c r="B2173" s="1" t="s">
        <v>534</v>
      </c>
      <c r="C2173" s="1" t="s">
        <v>3</v>
      </c>
      <c r="D2173">
        <v>4</v>
      </c>
      <c r="E2173" s="1" t="s">
        <v>320</v>
      </c>
      <c r="F2173">
        <v>4</v>
      </c>
      <c r="G2173" s="1" t="s">
        <v>377</v>
      </c>
      <c r="H2173" s="1" t="s">
        <v>28</v>
      </c>
      <c r="I2173">
        <v>2</v>
      </c>
    </row>
    <row r="2174" spans="1:9" x14ac:dyDescent="0.55000000000000004">
      <c r="A2174">
        <v>75</v>
      </c>
      <c r="B2174" s="1" t="s">
        <v>534</v>
      </c>
      <c r="C2174" s="1" t="s">
        <v>3</v>
      </c>
      <c r="D2174">
        <v>4</v>
      </c>
      <c r="E2174" s="1" t="s">
        <v>323</v>
      </c>
      <c r="F2174">
        <v>6</v>
      </c>
      <c r="G2174" s="1" t="s">
        <v>376</v>
      </c>
      <c r="H2174" s="1" t="s">
        <v>29</v>
      </c>
      <c r="I2174">
        <v>2</v>
      </c>
    </row>
    <row r="2175" spans="1:9" x14ac:dyDescent="0.55000000000000004">
      <c r="A2175">
        <v>75</v>
      </c>
      <c r="B2175" s="1" t="s">
        <v>534</v>
      </c>
      <c r="C2175" s="1" t="s">
        <v>3</v>
      </c>
      <c r="D2175">
        <v>4</v>
      </c>
      <c r="E2175" s="1" t="s">
        <v>327</v>
      </c>
      <c r="F2175">
        <v>4</v>
      </c>
      <c r="G2175" s="1" t="s">
        <v>376</v>
      </c>
      <c r="H2175" s="1" t="s">
        <v>29</v>
      </c>
      <c r="I2175">
        <v>2</v>
      </c>
    </row>
    <row r="2176" spans="1:9" x14ac:dyDescent="0.55000000000000004">
      <c r="A2176">
        <v>75</v>
      </c>
      <c r="B2176" s="1" t="s">
        <v>534</v>
      </c>
      <c r="C2176" s="1" t="s">
        <v>3</v>
      </c>
      <c r="D2176">
        <v>4</v>
      </c>
      <c r="E2176" s="1" t="s">
        <v>331</v>
      </c>
      <c r="F2176">
        <v>4</v>
      </c>
      <c r="G2176" s="1" t="s">
        <v>376</v>
      </c>
      <c r="H2176" s="1" t="s">
        <v>29</v>
      </c>
      <c r="I2176">
        <v>2</v>
      </c>
    </row>
    <row r="2177" spans="1:9" x14ac:dyDescent="0.55000000000000004">
      <c r="A2177">
        <v>76</v>
      </c>
      <c r="B2177" s="1" t="s">
        <v>535</v>
      </c>
      <c r="C2177" s="1" t="s">
        <v>1</v>
      </c>
      <c r="D2177">
        <v>2</v>
      </c>
      <c r="E2177" s="1" t="s">
        <v>105</v>
      </c>
      <c r="F2177">
        <v>2</v>
      </c>
      <c r="G2177" s="1" t="s">
        <v>377</v>
      </c>
      <c r="H2177" s="1" t="s">
        <v>29</v>
      </c>
      <c r="I2177">
        <v>2</v>
      </c>
    </row>
    <row r="2178" spans="1:9" x14ac:dyDescent="0.55000000000000004">
      <c r="A2178">
        <v>76</v>
      </c>
      <c r="B2178" s="1" t="s">
        <v>535</v>
      </c>
      <c r="C2178" s="1" t="s">
        <v>1</v>
      </c>
      <c r="D2178">
        <v>2</v>
      </c>
      <c r="E2178" s="1" t="s">
        <v>108</v>
      </c>
      <c r="F2178">
        <v>2</v>
      </c>
      <c r="G2178" s="1" t="s">
        <v>377</v>
      </c>
      <c r="H2178" s="1" t="s">
        <v>29</v>
      </c>
      <c r="I2178">
        <v>2</v>
      </c>
    </row>
    <row r="2179" spans="1:9" x14ac:dyDescent="0.55000000000000004">
      <c r="A2179">
        <v>76</v>
      </c>
      <c r="B2179" s="1" t="s">
        <v>535</v>
      </c>
      <c r="C2179" s="1" t="s">
        <v>1</v>
      </c>
      <c r="D2179">
        <v>2</v>
      </c>
      <c r="E2179" s="1" t="s">
        <v>112</v>
      </c>
      <c r="F2179">
        <v>2</v>
      </c>
      <c r="G2179" s="1" t="s">
        <v>377</v>
      </c>
      <c r="H2179" s="1" t="s">
        <v>29</v>
      </c>
      <c r="I2179">
        <v>2</v>
      </c>
    </row>
    <row r="2180" spans="1:9" x14ac:dyDescent="0.55000000000000004">
      <c r="A2180">
        <v>76</v>
      </c>
      <c r="B2180" s="1" t="s">
        <v>535</v>
      </c>
      <c r="C2180" s="1" t="s">
        <v>1</v>
      </c>
      <c r="D2180">
        <v>2</v>
      </c>
      <c r="E2180" s="1" t="s">
        <v>116</v>
      </c>
      <c r="F2180">
        <v>2</v>
      </c>
      <c r="G2180" s="1" t="s">
        <v>377</v>
      </c>
      <c r="H2180" s="1" t="s">
        <v>29</v>
      </c>
      <c r="I2180">
        <v>2</v>
      </c>
    </row>
    <row r="2181" spans="1:9" x14ac:dyDescent="0.55000000000000004">
      <c r="A2181">
        <v>76</v>
      </c>
      <c r="B2181" s="1" t="s">
        <v>535</v>
      </c>
      <c r="C2181" s="1" t="s">
        <v>1</v>
      </c>
      <c r="D2181">
        <v>2</v>
      </c>
      <c r="E2181" s="1" t="s">
        <v>120</v>
      </c>
      <c r="F2181">
        <v>2</v>
      </c>
      <c r="G2181" s="1" t="s">
        <v>377</v>
      </c>
      <c r="H2181" s="1" t="s">
        <v>28</v>
      </c>
      <c r="I2181">
        <v>2</v>
      </c>
    </row>
    <row r="2182" spans="1:9" x14ac:dyDescent="0.55000000000000004">
      <c r="A2182">
        <v>76</v>
      </c>
      <c r="B2182" s="1" t="s">
        <v>535</v>
      </c>
      <c r="C2182" s="1" t="s">
        <v>1</v>
      </c>
      <c r="D2182">
        <v>2</v>
      </c>
      <c r="E2182" s="1" t="s">
        <v>123</v>
      </c>
      <c r="F2182">
        <v>2</v>
      </c>
      <c r="G2182" s="1" t="s">
        <v>376</v>
      </c>
      <c r="H2182" s="1" t="s">
        <v>28</v>
      </c>
      <c r="I2182">
        <v>2</v>
      </c>
    </row>
    <row r="2183" spans="1:9" x14ac:dyDescent="0.55000000000000004">
      <c r="A2183">
        <v>76</v>
      </c>
      <c r="B2183" s="1" t="s">
        <v>535</v>
      </c>
      <c r="C2183" s="1" t="s">
        <v>1</v>
      </c>
      <c r="D2183">
        <v>2</v>
      </c>
      <c r="E2183" s="1" t="s">
        <v>127</v>
      </c>
      <c r="F2183">
        <v>2</v>
      </c>
      <c r="G2183" s="1" t="s">
        <v>375</v>
      </c>
      <c r="H2183" s="1" t="s">
        <v>28</v>
      </c>
      <c r="I2183">
        <v>2</v>
      </c>
    </row>
    <row r="2184" spans="1:9" x14ac:dyDescent="0.55000000000000004">
      <c r="A2184">
        <v>76</v>
      </c>
      <c r="B2184" s="1" t="s">
        <v>535</v>
      </c>
      <c r="C2184" s="1" t="s">
        <v>1</v>
      </c>
      <c r="D2184">
        <v>2</v>
      </c>
      <c r="E2184" s="1" t="s">
        <v>131</v>
      </c>
      <c r="F2184">
        <v>2</v>
      </c>
      <c r="G2184" s="1" t="s">
        <v>375</v>
      </c>
      <c r="H2184" s="1" t="s">
        <v>29</v>
      </c>
      <c r="I2184">
        <v>2</v>
      </c>
    </row>
    <row r="2185" spans="1:9" x14ac:dyDescent="0.55000000000000004">
      <c r="A2185">
        <v>76</v>
      </c>
      <c r="B2185" s="1" t="s">
        <v>535</v>
      </c>
      <c r="C2185" s="1" t="s">
        <v>1</v>
      </c>
      <c r="D2185">
        <v>2</v>
      </c>
      <c r="E2185" s="1" t="s">
        <v>135</v>
      </c>
      <c r="F2185">
        <v>2</v>
      </c>
      <c r="G2185" s="1" t="s">
        <v>375</v>
      </c>
      <c r="H2185" s="1" t="s">
        <v>28</v>
      </c>
      <c r="I2185">
        <v>2</v>
      </c>
    </row>
    <row r="2186" spans="1:9" x14ac:dyDescent="0.55000000000000004">
      <c r="A2186">
        <v>76</v>
      </c>
      <c r="B2186" s="1" t="s">
        <v>535</v>
      </c>
      <c r="C2186" s="1" t="s">
        <v>1</v>
      </c>
      <c r="D2186">
        <v>2</v>
      </c>
      <c r="E2186" s="1" t="s">
        <v>139</v>
      </c>
      <c r="F2186">
        <v>2</v>
      </c>
      <c r="G2186" s="1" t="s">
        <v>376</v>
      </c>
      <c r="H2186" s="1" t="s">
        <v>28</v>
      </c>
      <c r="I2186">
        <v>2</v>
      </c>
    </row>
    <row r="2187" spans="1:9" x14ac:dyDescent="0.55000000000000004">
      <c r="A2187">
        <v>76</v>
      </c>
      <c r="B2187" s="1" t="s">
        <v>535</v>
      </c>
      <c r="C2187" s="1" t="s">
        <v>1</v>
      </c>
      <c r="D2187">
        <v>2</v>
      </c>
      <c r="E2187" s="1" t="s">
        <v>141</v>
      </c>
      <c r="F2187">
        <v>2</v>
      </c>
      <c r="G2187" s="1" t="s">
        <v>376</v>
      </c>
      <c r="H2187" s="1" t="s">
        <v>29</v>
      </c>
      <c r="I2187">
        <v>2</v>
      </c>
    </row>
    <row r="2188" spans="1:9" x14ac:dyDescent="0.55000000000000004">
      <c r="A2188">
        <v>76</v>
      </c>
      <c r="B2188" s="1" t="s">
        <v>535</v>
      </c>
      <c r="C2188" s="1" t="s">
        <v>1</v>
      </c>
      <c r="D2188">
        <v>2</v>
      </c>
      <c r="E2188" s="1" t="s">
        <v>145</v>
      </c>
      <c r="F2188">
        <v>2</v>
      </c>
      <c r="G2188" s="1" t="s">
        <v>376</v>
      </c>
      <c r="H2188" s="1" t="s">
        <v>28</v>
      </c>
      <c r="I2188">
        <v>2</v>
      </c>
    </row>
    <row r="2189" spans="1:9" x14ac:dyDescent="0.55000000000000004">
      <c r="A2189">
        <v>76</v>
      </c>
      <c r="B2189" s="1" t="s">
        <v>535</v>
      </c>
      <c r="C2189" s="1" t="s">
        <v>1</v>
      </c>
      <c r="D2189">
        <v>2</v>
      </c>
      <c r="E2189" s="1" t="s">
        <v>147</v>
      </c>
      <c r="F2189">
        <v>2</v>
      </c>
      <c r="G2189" s="1" t="s">
        <v>376</v>
      </c>
      <c r="H2189" s="1" t="s">
        <v>28</v>
      </c>
      <c r="I2189">
        <v>2</v>
      </c>
    </row>
    <row r="2190" spans="1:9" x14ac:dyDescent="0.55000000000000004">
      <c r="A2190">
        <v>76</v>
      </c>
      <c r="B2190" s="1" t="s">
        <v>535</v>
      </c>
      <c r="C2190" s="1" t="s">
        <v>1</v>
      </c>
      <c r="D2190">
        <v>2</v>
      </c>
      <c r="E2190" s="1" t="s">
        <v>214</v>
      </c>
      <c r="F2190">
        <v>2</v>
      </c>
      <c r="G2190" s="1" t="s">
        <v>377</v>
      </c>
      <c r="H2190" s="1" t="s">
        <v>29</v>
      </c>
      <c r="I2190">
        <v>2</v>
      </c>
    </row>
    <row r="2191" spans="1:9" x14ac:dyDescent="0.55000000000000004">
      <c r="A2191">
        <v>76</v>
      </c>
      <c r="B2191" s="1" t="s">
        <v>535</v>
      </c>
      <c r="C2191" s="1" t="s">
        <v>1</v>
      </c>
      <c r="D2191">
        <v>2</v>
      </c>
      <c r="E2191" s="1" t="s">
        <v>217</v>
      </c>
      <c r="F2191">
        <v>2</v>
      </c>
      <c r="G2191" s="1" t="s">
        <v>377</v>
      </c>
      <c r="H2191" s="1" t="s">
        <v>29</v>
      </c>
      <c r="I2191">
        <v>2</v>
      </c>
    </row>
    <row r="2192" spans="1:9" x14ac:dyDescent="0.55000000000000004">
      <c r="A2192">
        <v>76</v>
      </c>
      <c r="B2192" s="1" t="s">
        <v>535</v>
      </c>
      <c r="C2192" s="1" t="s">
        <v>1</v>
      </c>
      <c r="D2192">
        <v>2</v>
      </c>
      <c r="E2192" s="1" t="s">
        <v>220</v>
      </c>
      <c r="F2192">
        <v>2</v>
      </c>
      <c r="G2192" s="1" t="s">
        <v>377</v>
      </c>
      <c r="H2192" s="1" t="s">
        <v>29</v>
      </c>
      <c r="I2192">
        <v>2</v>
      </c>
    </row>
    <row r="2193" spans="1:9" x14ac:dyDescent="0.55000000000000004">
      <c r="A2193">
        <v>76</v>
      </c>
      <c r="B2193" s="1" t="s">
        <v>535</v>
      </c>
      <c r="C2193" s="1" t="s">
        <v>1</v>
      </c>
      <c r="D2193">
        <v>2</v>
      </c>
      <c r="E2193" s="1" t="s">
        <v>223</v>
      </c>
      <c r="F2193">
        <v>2</v>
      </c>
      <c r="G2193" s="1" t="s">
        <v>376</v>
      </c>
      <c r="H2193" s="1" t="s">
        <v>29</v>
      </c>
      <c r="I2193">
        <v>2</v>
      </c>
    </row>
    <row r="2194" spans="1:9" x14ac:dyDescent="0.55000000000000004">
      <c r="A2194">
        <v>76</v>
      </c>
      <c r="B2194" s="1" t="s">
        <v>535</v>
      </c>
      <c r="C2194" s="1" t="s">
        <v>1</v>
      </c>
      <c r="D2194">
        <v>2</v>
      </c>
      <c r="E2194" s="1" t="s">
        <v>226</v>
      </c>
      <c r="F2194">
        <v>2</v>
      </c>
      <c r="G2194" s="1" t="s">
        <v>377</v>
      </c>
      <c r="H2194" s="1" t="s">
        <v>28</v>
      </c>
      <c r="I2194">
        <v>2</v>
      </c>
    </row>
    <row r="2195" spans="1:9" x14ac:dyDescent="0.55000000000000004">
      <c r="A2195">
        <v>76</v>
      </c>
      <c r="B2195" s="1" t="s">
        <v>535</v>
      </c>
      <c r="C2195" s="1" t="s">
        <v>1</v>
      </c>
      <c r="D2195">
        <v>2</v>
      </c>
      <c r="E2195" s="1" t="s">
        <v>229</v>
      </c>
      <c r="F2195">
        <v>2</v>
      </c>
      <c r="G2195" s="1" t="s">
        <v>376</v>
      </c>
      <c r="H2195" s="1" t="s">
        <v>28</v>
      </c>
      <c r="I2195">
        <v>2</v>
      </c>
    </row>
    <row r="2196" spans="1:9" x14ac:dyDescent="0.55000000000000004">
      <c r="A2196">
        <v>76</v>
      </c>
      <c r="B2196" s="1" t="s">
        <v>535</v>
      </c>
      <c r="C2196" s="1" t="s">
        <v>1</v>
      </c>
      <c r="D2196">
        <v>2</v>
      </c>
      <c r="E2196" s="1" t="s">
        <v>231</v>
      </c>
      <c r="F2196">
        <v>2</v>
      </c>
      <c r="G2196" s="1" t="s">
        <v>375</v>
      </c>
      <c r="H2196" s="1" t="s">
        <v>29</v>
      </c>
      <c r="I2196">
        <v>2</v>
      </c>
    </row>
    <row r="2197" spans="1:9" x14ac:dyDescent="0.55000000000000004">
      <c r="A2197">
        <v>76</v>
      </c>
      <c r="B2197" s="1" t="s">
        <v>535</v>
      </c>
      <c r="C2197" s="1" t="s">
        <v>1</v>
      </c>
      <c r="D2197">
        <v>2</v>
      </c>
      <c r="E2197" s="1" t="s">
        <v>286</v>
      </c>
      <c r="F2197">
        <v>2</v>
      </c>
      <c r="G2197" s="1" t="s">
        <v>375</v>
      </c>
      <c r="H2197" s="1" t="s">
        <v>28</v>
      </c>
      <c r="I2197">
        <v>2</v>
      </c>
    </row>
    <row r="2198" spans="1:9" x14ac:dyDescent="0.55000000000000004">
      <c r="A2198">
        <v>76</v>
      </c>
      <c r="B2198" s="1" t="s">
        <v>535</v>
      </c>
      <c r="C2198" s="1" t="s">
        <v>1</v>
      </c>
      <c r="D2198">
        <v>2</v>
      </c>
      <c r="E2198" s="1" t="s">
        <v>290</v>
      </c>
      <c r="F2198">
        <v>3</v>
      </c>
      <c r="G2198" s="1" t="s">
        <v>375</v>
      </c>
      <c r="H2198" s="1" t="s">
        <v>28</v>
      </c>
      <c r="I2198">
        <v>2</v>
      </c>
    </row>
    <row r="2199" spans="1:9" x14ac:dyDescent="0.55000000000000004">
      <c r="A2199">
        <v>76</v>
      </c>
      <c r="B2199" s="1" t="s">
        <v>535</v>
      </c>
      <c r="C2199" s="1" t="s">
        <v>1</v>
      </c>
      <c r="D2199">
        <v>2</v>
      </c>
      <c r="E2199" s="1" t="s">
        <v>294</v>
      </c>
      <c r="F2199">
        <v>2</v>
      </c>
      <c r="G2199" s="1" t="s">
        <v>376</v>
      </c>
      <c r="H2199" s="1" t="s">
        <v>28</v>
      </c>
      <c r="I2199">
        <v>2</v>
      </c>
    </row>
    <row r="2200" spans="1:9" x14ac:dyDescent="0.55000000000000004">
      <c r="A2200">
        <v>76</v>
      </c>
      <c r="B2200" s="1" t="s">
        <v>535</v>
      </c>
      <c r="C2200" s="1" t="s">
        <v>1</v>
      </c>
      <c r="D2200">
        <v>2</v>
      </c>
      <c r="E2200" s="1" t="s">
        <v>295</v>
      </c>
      <c r="F2200">
        <v>2</v>
      </c>
      <c r="G2200" s="1" t="s">
        <v>376</v>
      </c>
      <c r="H2200" s="1" t="s">
        <v>28</v>
      </c>
      <c r="I2200">
        <v>2</v>
      </c>
    </row>
    <row r="2201" spans="1:9" x14ac:dyDescent="0.55000000000000004">
      <c r="A2201">
        <v>76</v>
      </c>
      <c r="B2201" s="1" t="s">
        <v>535</v>
      </c>
      <c r="C2201" s="1" t="s">
        <v>1</v>
      </c>
      <c r="D2201">
        <v>2</v>
      </c>
      <c r="E2201" s="1" t="s">
        <v>317</v>
      </c>
      <c r="F2201">
        <v>2</v>
      </c>
      <c r="G2201" s="1" t="s">
        <v>377</v>
      </c>
      <c r="H2201" s="1" t="s">
        <v>29</v>
      </c>
      <c r="I2201">
        <v>2</v>
      </c>
    </row>
    <row r="2202" spans="1:9" x14ac:dyDescent="0.55000000000000004">
      <c r="A2202">
        <v>76</v>
      </c>
      <c r="B2202" s="1" t="s">
        <v>535</v>
      </c>
      <c r="C2202" s="1" t="s">
        <v>1</v>
      </c>
      <c r="D2202">
        <v>2</v>
      </c>
      <c r="E2202" s="1" t="s">
        <v>320</v>
      </c>
      <c r="F2202">
        <v>2</v>
      </c>
      <c r="G2202" s="1" t="s">
        <v>377</v>
      </c>
      <c r="H2202" s="1" t="s">
        <v>28</v>
      </c>
      <c r="I2202">
        <v>2</v>
      </c>
    </row>
    <row r="2203" spans="1:9" x14ac:dyDescent="0.55000000000000004">
      <c r="A2203">
        <v>76</v>
      </c>
      <c r="B2203" s="1" t="s">
        <v>535</v>
      </c>
      <c r="C2203" s="1" t="s">
        <v>1</v>
      </c>
      <c r="D2203">
        <v>2</v>
      </c>
      <c r="E2203" s="1" t="s">
        <v>323</v>
      </c>
      <c r="F2203">
        <v>2</v>
      </c>
      <c r="G2203" s="1" t="s">
        <v>376</v>
      </c>
      <c r="H2203" s="1" t="s">
        <v>29</v>
      </c>
      <c r="I2203">
        <v>2</v>
      </c>
    </row>
    <row r="2204" spans="1:9" x14ac:dyDescent="0.55000000000000004">
      <c r="A2204">
        <v>76</v>
      </c>
      <c r="B2204" s="1" t="s">
        <v>535</v>
      </c>
      <c r="C2204" s="1" t="s">
        <v>1</v>
      </c>
      <c r="D2204">
        <v>2</v>
      </c>
      <c r="E2204" s="1" t="s">
        <v>327</v>
      </c>
      <c r="F2204">
        <v>2</v>
      </c>
      <c r="G2204" s="1" t="s">
        <v>376</v>
      </c>
      <c r="H2204" s="1" t="s">
        <v>29</v>
      </c>
      <c r="I2204">
        <v>2</v>
      </c>
    </row>
    <row r="2205" spans="1:9" x14ac:dyDescent="0.55000000000000004">
      <c r="A2205">
        <v>76</v>
      </c>
      <c r="B2205" s="1" t="s">
        <v>535</v>
      </c>
      <c r="C2205" s="1" t="s">
        <v>1</v>
      </c>
      <c r="D2205">
        <v>2</v>
      </c>
      <c r="E2205" s="1" t="s">
        <v>331</v>
      </c>
      <c r="F2205">
        <v>2</v>
      </c>
      <c r="G2205" s="1" t="s">
        <v>376</v>
      </c>
      <c r="H2205" s="1" t="s">
        <v>29</v>
      </c>
      <c r="I2205">
        <v>2</v>
      </c>
    </row>
    <row r="2206" spans="1:9" x14ac:dyDescent="0.55000000000000004">
      <c r="A2206">
        <v>77</v>
      </c>
      <c r="B2206" s="1" t="s">
        <v>536</v>
      </c>
      <c r="C2206" s="1" t="s">
        <v>0</v>
      </c>
      <c r="D2206">
        <v>7</v>
      </c>
      <c r="E2206" s="1" t="s">
        <v>105</v>
      </c>
      <c r="F2206">
        <v>7</v>
      </c>
      <c r="G2206" s="1" t="s">
        <v>377</v>
      </c>
      <c r="H2206" s="1" t="s">
        <v>29</v>
      </c>
      <c r="I2206">
        <v>2</v>
      </c>
    </row>
    <row r="2207" spans="1:9" x14ac:dyDescent="0.55000000000000004">
      <c r="A2207">
        <v>77</v>
      </c>
      <c r="B2207" s="1" t="s">
        <v>536</v>
      </c>
      <c r="C2207" s="1" t="s">
        <v>0</v>
      </c>
      <c r="D2207">
        <v>7</v>
      </c>
      <c r="E2207" s="1" t="s">
        <v>108</v>
      </c>
      <c r="F2207">
        <v>7</v>
      </c>
      <c r="G2207" s="1" t="s">
        <v>377</v>
      </c>
      <c r="H2207" s="1" t="s">
        <v>29</v>
      </c>
      <c r="I2207">
        <v>2</v>
      </c>
    </row>
    <row r="2208" spans="1:9" x14ac:dyDescent="0.55000000000000004">
      <c r="A2208">
        <v>77</v>
      </c>
      <c r="B2208" s="1" t="s">
        <v>536</v>
      </c>
      <c r="C2208" s="1" t="s">
        <v>0</v>
      </c>
      <c r="D2208">
        <v>7</v>
      </c>
      <c r="E2208" s="1" t="s">
        <v>112</v>
      </c>
      <c r="F2208">
        <v>7</v>
      </c>
      <c r="G2208" s="1" t="s">
        <v>377</v>
      </c>
      <c r="H2208" s="1" t="s">
        <v>29</v>
      </c>
      <c r="I2208">
        <v>2</v>
      </c>
    </row>
    <row r="2209" spans="1:9" x14ac:dyDescent="0.55000000000000004">
      <c r="A2209">
        <v>77</v>
      </c>
      <c r="B2209" s="1" t="s">
        <v>536</v>
      </c>
      <c r="C2209" s="1" t="s">
        <v>0</v>
      </c>
      <c r="D2209">
        <v>7</v>
      </c>
      <c r="E2209" s="1" t="s">
        <v>116</v>
      </c>
      <c r="F2209">
        <v>7</v>
      </c>
      <c r="G2209" s="1" t="s">
        <v>377</v>
      </c>
      <c r="H2209" s="1" t="s">
        <v>29</v>
      </c>
      <c r="I2209">
        <v>2</v>
      </c>
    </row>
    <row r="2210" spans="1:9" x14ac:dyDescent="0.55000000000000004">
      <c r="A2210">
        <v>77</v>
      </c>
      <c r="B2210" s="1" t="s">
        <v>536</v>
      </c>
      <c r="C2210" s="1" t="s">
        <v>0</v>
      </c>
      <c r="D2210">
        <v>7</v>
      </c>
      <c r="E2210" s="1" t="s">
        <v>120</v>
      </c>
      <c r="F2210">
        <v>7</v>
      </c>
      <c r="G2210" s="1" t="s">
        <v>377</v>
      </c>
      <c r="H2210" s="1" t="s">
        <v>28</v>
      </c>
      <c r="I2210">
        <v>2</v>
      </c>
    </row>
    <row r="2211" spans="1:9" x14ac:dyDescent="0.55000000000000004">
      <c r="A2211">
        <v>77</v>
      </c>
      <c r="B2211" s="1" t="s">
        <v>536</v>
      </c>
      <c r="C2211" s="1" t="s">
        <v>0</v>
      </c>
      <c r="D2211">
        <v>7</v>
      </c>
      <c r="E2211" s="1" t="s">
        <v>123</v>
      </c>
      <c r="F2211">
        <v>7</v>
      </c>
      <c r="G2211" s="1" t="s">
        <v>376</v>
      </c>
      <c r="H2211" s="1" t="s">
        <v>28</v>
      </c>
      <c r="I2211">
        <v>2</v>
      </c>
    </row>
    <row r="2212" spans="1:9" x14ac:dyDescent="0.55000000000000004">
      <c r="A2212">
        <v>77</v>
      </c>
      <c r="B2212" s="1" t="s">
        <v>536</v>
      </c>
      <c r="C2212" s="1" t="s">
        <v>0</v>
      </c>
      <c r="D2212">
        <v>7</v>
      </c>
      <c r="E2212" s="1" t="s">
        <v>127</v>
      </c>
      <c r="F2212">
        <v>4</v>
      </c>
      <c r="G2212" s="1" t="s">
        <v>375</v>
      </c>
      <c r="H2212" s="1" t="s">
        <v>28</v>
      </c>
      <c r="I2212">
        <v>2</v>
      </c>
    </row>
    <row r="2213" spans="1:9" x14ac:dyDescent="0.55000000000000004">
      <c r="A2213">
        <v>77</v>
      </c>
      <c r="B2213" s="1" t="s">
        <v>536</v>
      </c>
      <c r="C2213" s="1" t="s">
        <v>0</v>
      </c>
      <c r="D2213">
        <v>7</v>
      </c>
      <c r="E2213" s="1" t="s">
        <v>131</v>
      </c>
      <c r="F2213">
        <v>7</v>
      </c>
      <c r="G2213" s="1" t="s">
        <v>375</v>
      </c>
      <c r="H2213" s="1" t="s">
        <v>29</v>
      </c>
      <c r="I2213">
        <v>2</v>
      </c>
    </row>
    <row r="2214" spans="1:9" x14ac:dyDescent="0.55000000000000004">
      <c r="A2214">
        <v>77</v>
      </c>
      <c r="B2214" s="1" t="s">
        <v>536</v>
      </c>
      <c r="C2214" s="1" t="s">
        <v>0</v>
      </c>
      <c r="D2214">
        <v>7</v>
      </c>
      <c r="E2214" s="1" t="s">
        <v>135</v>
      </c>
      <c r="F2214">
        <v>4</v>
      </c>
      <c r="G2214" s="1" t="s">
        <v>375</v>
      </c>
      <c r="H2214" s="1" t="s">
        <v>28</v>
      </c>
      <c r="I2214">
        <v>2</v>
      </c>
    </row>
    <row r="2215" spans="1:9" x14ac:dyDescent="0.55000000000000004">
      <c r="A2215">
        <v>77</v>
      </c>
      <c r="B2215" s="1" t="s">
        <v>536</v>
      </c>
      <c r="C2215" s="1" t="s">
        <v>0</v>
      </c>
      <c r="D2215">
        <v>7</v>
      </c>
      <c r="E2215" s="1" t="s">
        <v>139</v>
      </c>
      <c r="F2215">
        <v>4</v>
      </c>
      <c r="G2215" s="1" t="s">
        <v>376</v>
      </c>
      <c r="H2215" s="1" t="s">
        <v>28</v>
      </c>
      <c r="I2215">
        <v>2</v>
      </c>
    </row>
    <row r="2216" spans="1:9" x14ac:dyDescent="0.55000000000000004">
      <c r="A2216">
        <v>77</v>
      </c>
      <c r="B2216" s="1" t="s">
        <v>536</v>
      </c>
      <c r="C2216" s="1" t="s">
        <v>0</v>
      </c>
      <c r="D2216">
        <v>7</v>
      </c>
      <c r="E2216" s="1" t="s">
        <v>141</v>
      </c>
      <c r="F2216">
        <v>7</v>
      </c>
      <c r="G2216" s="1" t="s">
        <v>376</v>
      </c>
      <c r="H2216" s="1" t="s">
        <v>29</v>
      </c>
      <c r="I2216">
        <v>2</v>
      </c>
    </row>
    <row r="2217" spans="1:9" x14ac:dyDescent="0.55000000000000004">
      <c r="A2217">
        <v>77</v>
      </c>
      <c r="B2217" s="1" t="s">
        <v>536</v>
      </c>
      <c r="C2217" s="1" t="s">
        <v>0</v>
      </c>
      <c r="D2217">
        <v>7</v>
      </c>
      <c r="E2217" s="1" t="s">
        <v>145</v>
      </c>
      <c r="F2217">
        <v>7</v>
      </c>
      <c r="G2217" s="1" t="s">
        <v>376</v>
      </c>
      <c r="H2217" s="1" t="s">
        <v>28</v>
      </c>
      <c r="I2217">
        <v>2</v>
      </c>
    </row>
    <row r="2218" spans="1:9" x14ac:dyDescent="0.55000000000000004">
      <c r="A2218">
        <v>77</v>
      </c>
      <c r="B2218" s="1" t="s">
        <v>536</v>
      </c>
      <c r="C2218" s="1" t="s">
        <v>0</v>
      </c>
      <c r="D2218">
        <v>7</v>
      </c>
      <c r="E2218" s="1" t="s">
        <v>147</v>
      </c>
      <c r="F2218">
        <v>7</v>
      </c>
      <c r="G2218" s="1" t="s">
        <v>376</v>
      </c>
      <c r="H2218" s="1" t="s">
        <v>28</v>
      </c>
      <c r="I2218">
        <v>2</v>
      </c>
    </row>
    <row r="2219" spans="1:9" x14ac:dyDescent="0.55000000000000004">
      <c r="A2219">
        <v>77</v>
      </c>
      <c r="B2219" s="1" t="s">
        <v>536</v>
      </c>
      <c r="C2219" s="1" t="s">
        <v>0</v>
      </c>
      <c r="D2219">
        <v>7</v>
      </c>
      <c r="E2219" s="1" t="s">
        <v>214</v>
      </c>
      <c r="F2219">
        <v>7</v>
      </c>
      <c r="G2219" s="1" t="s">
        <v>377</v>
      </c>
      <c r="H2219" s="1" t="s">
        <v>29</v>
      </c>
      <c r="I2219">
        <v>2</v>
      </c>
    </row>
    <row r="2220" spans="1:9" x14ac:dyDescent="0.55000000000000004">
      <c r="A2220">
        <v>77</v>
      </c>
      <c r="B2220" s="1" t="s">
        <v>536</v>
      </c>
      <c r="C2220" s="1" t="s">
        <v>0</v>
      </c>
      <c r="D2220">
        <v>7</v>
      </c>
      <c r="E2220" s="1" t="s">
        <v>217</v>
      </c>
      <c r="F2220">
        <v>7</v>
      </c>
      <c r="G2220" s="1" t="s">
        <v>377</v>
      </c>
      <c r="H2220" s="1" t="s">
        <v>29</v>
      </c>
      <c r="I2220">
        <v>2</v>
      </c>
    </row>
    <row r="2221" spans="1:9" x14ac:dyDescent="0.55000000000000004">
      <c r="A2221">
        <v>77</v>
      </c>
      <c r="B2221" s="1" t="s">
        <v>536</v>
      </c>
      <c r="C2221" s="1" t="s">
        <v>0</v>
      </c>
      <c r="D2221">
        <v>7</v>
      </c>
      <c r="E2221" s="1" t="s">
        <v>220</v>
      </c>
      <c r="F2221">
        <v>7</v>
      </c>
      <c r="G2221" s="1" t="s">
        <v>377</v>
      </c>
      <c r="H2221" s="1" t="s">
        <v>29</v>
      </c>
      <c r="I2221">
        <v>2</v>
      </c>
    </row>
    <row r="2222" spans="1:9" x14ac:dyDescent="0.55000000000000004">
      <c r="A2222">
        <v>77</v>
      </c>
      <c r="B2222" s="1" t="s">
        <v>536</v>
      </c>
      <c r="C2222" s="1" t="s">
        <v>0</v>
      </c>
      <c r="D2222">
        <v>7</v>
      </c>
      <c r="E2222" s="1" t="s">
        <v>223</v>
      </c>
      <c r="F2222">
        <v>7</v>
      </c>
      <c r="G2222" s="1" t="s">
        <v>376</v>
      </c>
      <c r="H2222" s="1" t="s">
        <v>29</v>
      </c>
      <c r="I2222">
        <v>2</v>
      </c>
    </row>
    <row r="2223" spans="1:9" x14ac:dyDescent="0.55000000000000004">
      <c r="A2223">
        <v>77</v>
      </c>
      <c r="B2223" s="1" t="s">
        <v>536</v>
      </c>
      <c r="C2223" s="1" t="s">
        <v>0</v>
      </c>
      <c r="D2223">
        <v>7</v>
      </c>
      <c r="E2223" s="1" t="s">
        <v>226</v>
      </c>
      <c r="F2223">
        <v>2</v>
      </c>
      <c r="G2223" s="1" t="s">
        <v>377</v>
      </c>
      <c r="H2223" s="1" t="s">
        <v>28</v>
      </c>
      <c r="I2223">
        <v>2</v>
      </c>
    </row>
    <row r="2224" spans="1:9" x14ac:dyDescent="0.55000000000000004">
      <c r="A2224">
        <v>77</v>
      </c>
      <c r="B2224" s="1" t="s">
        <v>536</v>
      </c>
      <c r="C2224" s="1" t="s">
        <v>0</v>
      </c>
      <c r="D2224">
        <v>7</v>
      </c>
      <c r="E2224" s="1" t="s">
        <v>229</v>
      </c>
      <c r="F2224">
        <v>7</v>
      </c>
      <c r="G2224" s="1" t="s">
        <v>376</v>
      </c>
      <c r="H2224" s="1" t="s">
        <v>28</v>
      </c>
      <c r="I2224">
        <v>2</v>
      </c>
    </row>
    <row r="2225" spans="1:9" x14ac:dyDescent="0.55000000000000004">
      <c r="A2225">
        <v>77</v>
      </c>
      <c r="B2225" s="1" t="s">
        <v>536</v>
      </c>
      <c r="C2225" s="1" t="s">
        <v>0</v>
      </c>
      <c r="D2225">
        <v>7</v>
      </c>
      <c r="E2225" s="1" t="s">
        <v>231</v>
      </c>
      <c r="F2225">
        <v>7</v>
      </c>
      <c r="G2225" s="1" t="s">
        <v>375</v>
      </c>
      <c r="H2225" s="1" t="s">
        <v>29</v>
      </c>
      <c r="I2225">
        <v>2</v>
      </c>
    </row>
    <row r="2226" spans="1:9" x14ac:dyDescent="0.55000000000000004">
      <c r="A2226">
        <v>77</v>
      </c>
      <c r="B2226" s="1" t="s">
        <v>536</v>
      </c>
      <c r="C2226" s="1" t="s">
        <v>0</v>
      </c>
      <c r="D2226">
        <v>7</v>
      </c>
      <c r="E2226" s="1" t="s">
        <v>286</v>
      </c>
      <c r="F2226">
        <v>7</v>
      </c>
      <c r="G2226" s="1" t="s">
        <v>375</v>
      </c>
      <c r="H2226" s="1" t="s">
        <v>28</v>
      </c>
      <c r="I2226">
        <v>2</v>
      </c>
    </row>
    <row r="2227" spans="1:9" x14ac:dyDescent="0.55000000000000004">
      <c r="A2227">
        <v>77</v>
      </c>
      <c r="B2227" s="1" t="s">
        <v>536</v>
      </c>
      <c r="C2227" s="1" t="s">
        <v>0</v>
      </c>
      <c r="D2227">
        <v>7</v>
      </c>
      <c r="E2227" s="1" t="s">
        <v>290</v>
      </c>
      <c r="F2227">
        <v>7</v>
      </c>
      <c r="G2227" s="1" t="s">
        <v>375</v>
      </c>
      <c r="H2227" s="1" t="s">
        <v>28</v>
      </c>
      <c r="I2227">
        <v>2</v>
      </c>
    </row>
    <row r="2228" spans="1:9" x14ac:dyDescent="0.55000000000000004">
      <c r="A2228">
        <v>77</v>
      </c>
      <c r="B2228" s="1" t="s">
        <v>536</v>
      </c>
      <c r="C2228" s="1" t="s">
        <v>0</v>
      </c>
      <c r="D2228">
        <v>7</v>
      </c>
      <c r="E2228" s="1" t="s">
        <v>294</v>
      </c>
      <c r="F2228">
        <v>4</v>
      </c>
      <c r="G2228" s="1" t="s">
        <v>376</v>
      </c>
      <c r="H2228" s="1" t="s">
        <v>28</v>
      </c>
      <c r="I2228">
        <v>2</v>
      </c>
    </row>
    <row r="2229" spans="1:9" x14ac:dyDescent="0.55000000000000004">
      <c r="A2229">
        <v>77</v>
      </c>
      <c r="B2229" s="1" t="s">
        <v>536</v>
      </c>
      <c r="C2229" s="1" t="s">
        <v>0</v>
      </c>
      <c r="D2229">
        <v>7</v>
      </c>
      <c r="E2229" s="1" t="s">
        <v>295</v>
      </c>
      <c r="F2229">
        <v>4</v>
      </c>
      <c r="G2229" s="1" t="s">
        <v>376</v>
      </c>
      <c r="H2229" s="1" t="s">
        <v>28</v>
      </c>
      <c r="I2229">
        <v>2</v>
      </c>
    </row>
    <row r="2230" spans="1:9" x14ac:dyDescent="0.55000000000000004">
      <c r="A2230">
        <v>77</v>
      </c>
      <c r="B2230" s="1" t="s">
        <v>536</v>
      </c>
      <c r="C2230" s="1" t="s">
        <v>0</v>
      </c>
      <c r="D2230">
        <v>7</v>
      </c>
      <c r="E2230" s="1" t="s">
        <v>317</v>
      </c>
      <c r="F2230">
        <v>7</v>
      </c>
      <c r="G2230" s="1" t="s">
        <v>377</v>
      </c>
      <c r="H2230" s="1" t="s">
        <v>29</v>
      </c>
      <c r="I2230">
        <v>2</v>
      </c>
    </row>
    <row r="2231" spans="1:9" x14ac:dyDescent="0.55000000000000004">
      <c r="A2231">
        <v>77</v>
      </c>
      <c r="B2231" s="1" t="s">
        <v>536</v>
      </c>
      <c r="C2231" s="1" t="s">
        <v>0</v>
      </c>
      <c r="D2231">
        <v>7</v>
      </c>
      <c r="E2231" s="1" t="s">
        <v>320</v>
      </c>
      <c r="F2231">
        <v>7</v>
      </c>
      <c r="G2231" s="1" t="s">
        <v>377</v>
      </c>
      <c r="H2231" s="1" t="s">
        <v>28</v>
      </c>
      <c r="I2231">
        <v>2</v>
      </c>
    </row>
    <row r="2232" spans="1:9" x14ac:dyDescent="0.55000000000000004">
      <c r="A2232">
        <v>77</v>
      </c>
      <c r="B2232" s="1" t="s">
        <v>536</v>
      </c>
      <c r="C2232" s="1" t="s">
        <v>0</v>
      </c>
      <c r="D2232">
        <v>7</v>
      </c>
      <c r="E2232" s="1" t="s">
        <v>323</v>
      </c>
      <c r="F2232">
        <v>7</v>
      </c>
      <c r="G2232" s="1" t="s">
        <v>376</v>
      </c>
      <c r="H2232" s="1" t="s">
        <v>29</v>
      </c>
      <c r="I2232">
        <v>2</v>
      </c>
    </row>
    <row r="2233" spans="1:9" x14ac:dyDescent="0.55000000000000004">
      <c r="A2233">
        <v>77</v>
      </c>
      <c r="B2233" s="1" t="s">
        <v>536</v>
      </c>
      <c r="C2233" s="1" t="s">
        <v>0</v>
      </c>
      <c r="D2233">
        <v>7</v>
      </c>
      <c r="E2233" s="1" t="s">
        <v>327</v>
      </c>
      <c r="F2233">
        <v>4</v>
      </c>
      <c r="G2233" s="1" t="s">
        <v>376</v>
      </c>
      <c r="H2233" s="1" t="s">
        <v>29</v>
      </c>
      <c r="I2233">
        <v>2</v>
      </c>
    </row>
    <row r="2234" spans="1:9" x14ac:dyDescent="0.55000000000000004">
      <c r="A2234">
        <v>77</v>
      </c>
      <c r="B2234" s="1" t="s">
        <v>536</v>
      </c>
      <c r="C2234" s="1" t="s">
        <v>0</v>
      </c>
      <c r="D2234">
        <v>7</v>
      </c>
      <c r="E2234" s="1" t="s">
        <v>331</v>
      </c>
      <c r="F2234">
        <v>4</v>
      </c>
      <c r="G2234" s="1" t="s">
        <v>376</v>
      </c>
      <c r="H2234" s="1" t="s">
        <v>29</v>
      </c>
      <c r="I2234">
        <v>2</v>
      </c>
    </row>
    <row r="2235" spans="1:9" x14ac:dyDescent="0.55000000000000004">
      <c r="A2235">
        <v>78</v>
      </c>
      <c r="B2235" s="1" t="s">
        <v>537</v>
      </c>
      <c r="C2235" s="1" t="s">
        <v>1</v>
      </c>
      <c r="D2235">
        <v>2</v>
      </c>
      <c r="E2235" s="1" t="s">
        <v>105</v>
      </c>
      <c r="F2235">
        <v>2</v>
      </c>
      <c r="G2235" s="1" t="s">
        <v>377</v>
      </c>
      <c r="H2235" s="1" t="s">
        <v>29</v>
      </c>
      <c r="I2235">
        <v>2</v>
      </c>
    </row>
    <row r="2236" spans="1:9" x14ac:dyDescent="0.55000000000000004">
      <c r="A2236">
        <v>78</v>
      </c>
      <c r="B2236" s="1" t="s">
        <v>537</v>
      </c>
      <c r="C2236" s="1" t="s">
        <v>1</v>
      </c>
      <c r="D2236">
        <v>2</v>
      </c>
      <c r="E2236" s="1" t="s">
        <v>108</v>
      </c>
      <c r="F2236">
        <v>2</v>
      </c>
      <c r="G2236" s="1" t="s">
        <v>377</v>
      </c>
      <c r="H2236" s="1" t="s">
        <v>29</v>
      </c>
      <c r="I2236">
        <v>2</v>
      </c>
    </row>
    <row r="2237" spans="1:9" x14ac:dyDescent="0.55000000000000004">
      <c r="A2237">
        <v>78</v>
      </c>
      <c r="B2237" s="1" t="s">
        <v>537</v>
      </c>
      <c r="C2237" s="1" t="s">
        <v>1</v>
      </c>
      <c r="D2237">
        <v>2</v>
      </c>
      <c r="E2237" s="1" t="s">
        <v>112</v>
      </c>
      <c r="F2237">
        <v>2</v>
      </c>
      <c r="G2237" s="1" t="s">
        <v>377</v>
      </c>
      <c r="H2237" s="1" t="s">
        <v>29</v>
      </c>
      <c r="I2237">
        <v>2</v>
      </c>
    </row>
    <row r="2238" spans="1:9" x14ac:dyDescent="0.55000000000000004">
      <c r="A2238">
        <v>78</v>
      </c>
      <c r="B2238" s="1" t="s">
        <v>537</v>
      </c>
      <c r="C2238" s="1" t="s">
        <v>1</v>
      </c>
      <c r="D2238">
        <v>2</v>
      </c>
      <c r="E2238" s="1" t="s">
        <v>116</v>
      </c>
      <c r="F2238">
        <v>2</v>
      </c>
      <c r="G2238" s="1" t="s">
        <v>377</v>
      </c>
      <c r="H2238" s="1" t="s">
        <v>29</v>
      </c>
      <c r="I2238">
        <v>2</v>
      </c>
    </row>
    <row r="2239" spans="1:9" x14ac:dyDescent="0.55000000000000004">
      <c r="A2239">
        <v>78</v>
      </c>
      <c r="B2239" s="1" t="s">
        <v>537</v>
      </c>
      <c r="C2239" s="1" t="s">
        <v>1</v>
      </c>
      <c r="D2239">
        <v>2</v>
      </c>
      <c r="E2239" s="1" t="s">
        <v>120</v>
      </c>
      <c r="F2239">
        <v>2</v>
      </c>
      <c r="G2239" s="1" t="s">
        <v>377</v>
      </c>
      <c r="H2239" s="1" t="s">
        <v>28</v>
      </c>
      <c r="I2239">
        <v>2</v>
      </c>
    </row>
    <row r="2240" spans="1:9" x14ac:dyDescent="0.55000000000000004">
      <c r="A2240">
        <v>78</v>
      </c>
      <c r="B2240" s="1" t="s">
        <v>537</v>
      </c>
      <c r="C2240" s="1" t="s">
        <v>1</v>
      </c>
      <c r="D2240">
        <v>2</v>
      </c>
      <c r="E2240" s="1" t="s">
        <v>123</v>
      </c>
      <c r="F2240">
        <v>2</v>
      </c>
      <c r="G2240" s="1" t="s">
        <v>376</v>
      </c>
      <c r="H2240" s="1" t="s">
        <v>28</v>
      </c>
      <c r="I2240">
        <v>2</v>
      </c>
    </row>
    <row r="2241" spans="1:9" x14ac:dyDescent="0.55000000000000004">
      <c r="A2241">
        <v>78</v>
      </c>
      <c r="B2241" s="1" t="s">
        <v>537</v>
      </c>
      <c r="C2241" s="1" t="s">
        <v>1</v>
      </c>
      <c r="D2241">
        <v>2</v>
      </c>
      <c r="E2241" s="1" t="s">
        <v>127</v>
      </c>
      <c r="F2241">
        <v>2</v>
      </c>
      <c r="G2241" s="1" t="s">
        <v>375</v>
      </c>
      <c r="H2241" s="1" t="s">
        <v>28</v>
      </c>
      <c r="I2241">
        <v>2</v>
      </c>
    </row>
    <row r="2242" spans="1:9" x14ac:dyDescent="0.55000000000000004">
      <c r="A2242">
        <v>78</v>
      </c>
      <c r="B2242" s="1" t="s">
        <v>537</v>
      </c>
      <c r="C2242" s="1" t="s">
        <v>1</v>
      </c>
      <c r="D2242">
        <v>2</v>
      </c>
      <c r="E2242" s="1" t="s">
        <v>131</v>
      </c>
      <c r="F2242">
        <v>2</v>
      </c>
      <c r="G2242" s="1" t="s">
        <v>375</v>
      </c>
      <c r="H2242" s="1" t="s">
        <v>29</v>
      </c>
      <c r="I2242">
        <v>2</v>
      </c>
    </row>
    <row r="2243" spans="1:9" x14ac:dyDescent="0.55000000000000004">
      <c r="A2243">
        <v>78</v>
      </c>
      <c r="B2243" s="1" t="s">
        <v>537</v>
      </c>
      <c r="C2243" s="1" t="s">
        <v>1</v>
      </c>
      <c r="D2243">
        <v>2</v>
      </c>
      <c r="E2243" s="1" t="s">
        <v>135</v>
      </c>
      <c r="F2243">
        <v>2</v>
      </c>
      <c r="G2243" s="1" t="s">
        <v>375</v>
      </c>
      <c r="H2243" s="1" t="s">
        <v>28</v>
      </c>
      <c r="I2243">
        <v>2</v>
      </c>
    </row>
    <row r="2244" spans="1:9" x14ac:dyDescent="0.55000000000000004">
      <c r="A2244">
        <v>78</v>
      </c>
      <c r="B2244" s="1" t="s">
        <v>537</v>
      </c>
      <c r="C2244" s="1" t="s">
        <v>1</v>
      </c>
      <c r="D2244">
        <v>2</v>
      </c>
      <c r="E2244" s="1" t="s">
        <v>139</v>
      </c>
      <c r="F2244">
        <v>2</v>
      </c>
      <c r="G2244" s="1" t="s">
        <v>376</v>
      </c>
      <c r="H2244" s="1" t="s">
        <v>28</v>
      </c>
      <c r="I2244">
        <v>2</v>
      </c>
    </row>
    <row r="2245" spans="1:9" x14ac:dyDescent="0.55000000000000004">
      <c r="A2245">
        <v>78</v>
      </c>
      <c r="B2245" s="1" t="s">
        <v>537</v>
      </c>
      <c r="C2245" s="1" t="s">
        <v>1</v>
      </c>
      <c r="D2245">
        <v>2</v>
      </c>
      <c r="E2245" s="1" t="s">
        <v>141</v>
      </c>
      <c r="F2245">
        <v>1</v>
      </c>
      <c r="G2245" s="1" t="s">
        <v>376</v>
      </c>
      <c r="H2245" s="1" t="s">
        <v>29</v>
      </c>
      <c r="I2245">
        <v>2</v>
      </c>
    </row>
    <row r="2246" spans="1:9" x14ac:dyDescent="0.55000000000000004">
      <c r="A2246">
        <v>78</v>
      </c>
      <c r="B2246" s="1" t="s">
        <v>537</v>
      </c>
      <c r="C2246" s="1" t="s">
        <v>1</v>
      </c>
      <c r="D2246">
        <v>2</v>
      </c>
      <c r="E2246" s="1" t="s">
        <v>145</v>
      </c>
      <c r="F2246">
        <v>2</v>
      </c>
      <c r="G2246" s="1" t="s">
        <v>376</v>
      </c>
      <c r="H2246" s="1" t="s">
        <v>28</v>
      </c>
      <c r="I2246">
        <v>2</v>
      </c>
    </row>
    <row r="2247" spans="1:9" x14ac:dyDescent="0.55000000000000004">
      <c r="A2247">
        <v>78</v>
      </c>
      <c r="B2247" s="1" t="s">
        <v>537</v>
      </c>
      <c r="C2247" s="1" t="s">
        <v>1</v>
      </c>
      <c r="D2247">
        <v>2</v>
      </c>
      <c r="E2247" s="1" t="s">
        <v>147</v>
      </c>
      <c r="F2247">
        <v>2</v>
      </c>
      <c r="G2247" s="1" t="s">
        <v>376</v>
      </c>
      <c r="H2247" s="1" t="s">
        <v>28</v>
      </c>
      <c r="I2247">
        <v>2</v>
      </c>
    </row>
    <row r="2248" spans="1:9" x14ac:dyDescent="0.55000000000000004">
      <c r="A2248">
        <v>78</v>
      </c>
      <c r="B2248" s="1" t="s">
        <v>537</v>
      </c>
      <c r="C2248" s="1" t="s">
        <v>1</v>
      </c>
      <c r="D2248">
        <v>2</v>
      </c>
      <c r="E2248" s="1" t="s">
        <v>214</v>
      </c>
      <c r="F2248">
        <v>2</v>
      </c>
      <c r="G2248" s="1" t="s">
        <v>377</v>
      </c>
      <c r="H2248" s="1" t="s">
        <v>29</v>
      </c>
      <c r="I2248">
        <v>2</v>
      </c>
    </row>
    <row r="2249" spans="1:9" x14ac:dyDescent="0.55000000000000004">
      <c r="A2249">
        <v>78</v>
      </c>
      <c r="B2249" s="1" t="s">
        <v>537</v>
      </c>
      <c r="C2249" s="1" t="s">
        <v>1</v>
      </c>
      <c r="D2249">
        <v>2</v>
      </c>
      <c r="E2249" s="1" t="s">
        <v>217</v>
      </c>
      <c r="F2249">
        <v>2</v>
      </c>
      <c r="G2249" s="1" t="s">
        <v>377</v>
      </c>
      <c r="H2249" s="1" t="s">
        <v>29</v>
      </c>
      <c r="I2249">
        <v>2</v>
      </c>
    </row>
    <row r="2250" spans="1:9" x14ac:dyDescent="0.55000000000000004">
      <c r="A2250">
        <v>78</v>
      </c>
      <c r="B2250" s="1" t="s">
        <v>537</v>
      </c>
      <c r="C2250" s="1" t="s">
        <v>1</v>
      </c>
      <c r="D2250">
        <v>2</v>
      </c>
      <c r="E2250" s="1" t="s">
        <v>220</v>
      </c>
      <c r="F2250">
        <v>2</v>
      </c>
      <c r="G2250" s="1" t="s">
        <v>377</v>
      </c>
      <c r="H2250" s="1" t="s">
        <v>29</v>
      </c>
      <c r="I2250">
        <v>2</v>
      </c>
    </row>
    <row r="2251" spans="1:9" x14ac:dyDescent="0.55000000000000004">
      <c r="A2251">
        <v>78</v>
      </c>
      <c r="B2251" s="1" t="s">
        <v>537</v>
      </c>
      <c r="C2251" s="1" t="s">
        <v>1</v>
      </c>
      <c r="D2251">
        <v>2</v>
      </c>
      <c r="E2251" s="1" t="s">
        <v>223</v>
      </c>
      <c r="F2251">
        <v>1</v>
      </c>
      <c r="G2251" s="1" t="s">
        <v>376</v>
      </c>
      <c r="H2251" s="1" t="s">
        <v>29</v>
      </c>
      <c r="I2251">
        <v>2</v>
      </c>
    </row>
    <row r="2252" spans="1:9" x14ac:dyDescent="0.55000000000000004">
      <c r="A2252">
        <v>78</v>
      </c>
      <c r="B2252" s="1" t="s">
        <v>537</v>
      </c>
      <c r="C2252" s="1" t="s">
        <v>1</v>
      </c>
      <c r="D2252">
        <v>2</v>
      </c>
      <c r="E2252" s="1" t="s">
        <v>226</v>
      </c>
      <c r="F2252">
        <v>2</v>
      </c>
      <c r="G2252" s="1" t="s">
        <v>377</v>
      </c>
      <c r="H2252" s="1" t="s">
        <v>28</v>
      </c>
      <c r="I2252">
        <v>2</v>
      </c>
    </row>
    <row r="2253" spans="1:9" x14ac:dyDescent="0.55000000000000004">
      <c r="A2253">
        <v>78</v>
      </c>
      <c r="B2253" s="1" t="s">
        <v>537</v>
      </c>
      <c r="C2253" s="1" t="s">
        <v>1</v>
      </c>
      <c r="D2253">
        <v>2</v>
      </c>
      <c r="E2253" s="1" t="s">
        <v>229</v>
      </c>
      <c r="F2253">
        <v>2</v>
      </c>
      <c r="G2253" s="1" t="s">
        <v>376</v>
      </c>
      <c r="H2253" s="1" t="s">
        <v>28</v>
      </c>
      <c r="I2253">
        <v>2</v>
      </c>
    </row>
    <row r="2254" spans="1:9" x14ac:dyDescent="0.55000000000000004">
      <c r="A2254">
        <v>78</v>
      </c>
      <c r="B2254" s="1" t="s">
        <v>537</v>
      </c>
      <c r="C2254" s="1" t="s">
        <v>1</v>
      </c>
      <c r="D2254">
        <v>2</v>
      </c>
      <c r="E2254" s="1" t="s">
        <v>231</v>
      </c>
      <c r="F2254">
        <v>2</v>
      </c>
      <c r="G2254" s="1" t="s">
        <v>375</v>
      </c>
      <c r="H2254" s="1" t="s">
        <v>29</v>
      </c>
      <c r="I2254">
        <v>2</v>
      </c>
    </row>
    <row r="2255" spans="1:9" x14ac:dyDescent="0.55000000000000004">
      <c r="A2255">
        <v>78</v>
      </c>
      <c r="B2255" s="1" t="s">
        <v>537</v>
      </c>
      <c r="C2255" s="1" t="s">
        <v>1</v>
      </c>
      <c r="D2255">
        <v>2</v>
      </c>
      <c r="E2255" s="1" t="s">
        <v>286</v>
      </c>
      <c r="F2255">
        <v>2</v>
      </c>
      <c r="G2255" s="1" t="s">
        <v>375</v>
      </c>
      <c r="H2255" s="1" t="s">
        <v>28</v>
      </c>
      <c r="I2255">
        <v>2</v>
      </c>
    </row>
    <row r="2256" spans="1:9" x14ac:dyDescent="0.55000000000000004">
      <c r="A2256">
        <v>78</v>
      </c>
      <c r="B2256" s="1" t="s">
        <v>537</v>
      </c>
      <c r="C2256" s="1" t="s">
        <v>1</v>
      </c>
      <c r="D2256">
        <v>2</v>
      </c>
      <c r="E2256" s="1" t="s">
        <v>290</v>
      </c>
      <c r="F2256">
        <v>2</v>
      </c>
      <c r="G2256" s="1" t="s">
        <v>375</v>
      </c>
      <c r="H2256" s="1" t="s">
        <v>28</v>
      </c>
      <c r="I2256">
        <v>2</v>
      </c>
    </row>
    <row r="2257" spans="1:9" x14ac:dyDescent="0.55000000000000004">
      <c r="A2257">
        <v>78</v>
      </c>
      <c r="B2257" s="1" t="s">
        <v>537</v>
      </c>
      <c r="C2257" s="1" t="s">
        <v>1</v>
      </c>
      <c r="D2257">
        <v>2</v>
      </c>
      <c r="E2257" s="1" t="s">
        <v>294</v>
      </c>
      <c r="F2257">
        <v>2</v>
      </c>
      <c r="G2257" s="1" t="s">
        <v>376</v>
      </c>
      <c r="H2257" s="1" t="s">
        <v>28</v>
      </c>
      <c r="I2257">
        <v>2</v>
      </c>
    </row>
    <row r="2258" spans="1:9" x14ac:dyDescent="0.55000000000000004">
      <c r="A2258">
        <v>78</v>
      </c>
      <c r="B2258" s="1" t="s">
        <v>537</v>
      </c>
      <c r="C2258" s="1" t="s">
        <v>1</v>
      </c>
      <c r="D2258">
        <v>2</v>
      </c>
      <c r="E2258" s="1" t="s">
        <v>295</v>
      </c>
      <c r="F2258">
        <v>2</v>
      </c>
      <c r="G2258" s="1" t="s">
        <v>376</v>
      </c>
      <c r="H2258" s="1" t="s">
        <v>28</v>
      </c>
      <c r="I2258">
        <v>2</v>
      </c>
    </row>
    <row r="2259" spans="1:9" x14ac:dyDescent="0.55000000000000004">
      <c r="A2259">
        <v>78</v>
      </c>
      <c r="B2259" s="1" t="s">
        <v>537</v>
      </c>
      <c r="C2259" s="1" t="s">
        <v>1</v>
      </c>
      <c r="D2259">
        <v>2</v>
      </c>
      <c r="E2259" s="1" t="s">
        <v>317</v>
      </c>
      <c r="F2259">
        <v>2</v>
      </c>
      <c r="G2259" s="1" t="s">
        <v>377</v>
      </c>
      <c r="H2259" s="1" t="s">
        <v>29</v>
      </c>
      <c r="I2259">
        <v>2</v>
      </c>
    </row>
    <row r="2260" spans="1:9" x14ac:dyDescent="0.55000000000000004">
      <c r="A2260">
        <v>78</v>
      </c>
      <c r="B2260" s="1" t="s">
        <v>537</v>
      </c>
      <c r="C2260" s="1" t="s">
        <v>1</v>
      </c>
      <c r="D2260">
        <v>2</v>
      </c>
      <c r="E2260" s="1" t="s">
        <v>320</v>
      </c>
      <c r="F2260">
        <v>2</v>
      </c>
      <c r="G2260" s="1" t="s">
        <v>377</v>
      </c>
      <c r="H2260" s="1" t="s">
        <v>28</v>
      </c>
      <c r="I2260">
        <v>2</v>
      </c>
    </row>
    <row r="2261" spans="1:9" x14ac:dyDescent="0.55000000000000004">
      <c r="A2261">
        <v>78</v>
      </c>
      <c r="B2261" s="1" t="s">
        <v>537</v>
      </c>
      <c r="C2261" s="1" t="s">
        <v>1</v>
      </c>
      <c r="D2261">
        <v>2</v>
      </c>
      <c r="E2261" s="1" t="s">
        <v>323</v>
      </c>
      <c r="F2261">
        <v>2</v>
      </c>
      <c r="G2261" s="1" t="s">
        <v>376</v>
      </c>
      <c r="H2261" s="1" t="s">
        <v>29</v>
      </c>
      <c r="I2261">
        <v>2</v>
      </c>
    </row>
    <row r="2262" spans="1:9" x14ac:dyDescent="0.55000000000000004">
      <c r="A2262">
        <v>78</v>
      </c>
      <c r="B2262" s="1" t="s">
        <v>537</v>
      </c>
      <c r="C2262" s="1" t="s">
        <v>1</v>
      </c>
      <c r="D2262">
        <v>2</v>
      </c>
      <c r="E2262" s="1" t="s">
        <v>327</v>
      </c>
      <c r="F2262">
        <v>2</v>
      </c>
      <c r="G2262" s="1" t="s">
        <v>376</v>
      </c>
      <c r="H2262" s="1" t="s">
        <v>29</v>
      </c>
      <c r="I2262">
        <v>2</v>
      </c>
    </row>
    <row r="2263" spans="1:9" x14ac:dyDescent="0.55000000000000004">
      <c r="A2263">
        <v>78</v>
      </c>
      <c r="B2263" s="1" t="s">
        <v>537</v>
      </c>
      <c r="C2263" s="1" t="s">
        <v>1</v>
      </c>
      <c r="D2263">
        <v>2</v>
      </c>
      <c r="E2263" s="1" t="s">
        <v>331</v>
      </c>
      <c r="F2263">
        <v>2</v>
      </c>
      <c r="G2263" s="1" t="s">
        <v>376</v>
      </c>
      <c r="H2263" s="1" t="s">
        <v>29</v>
      </c>
      <c r="I2263">
        <v>2</v>
      </c>
    </row>
    <row r="2264" spans="1:9" x14ac:dyDescent="0.55000000000000004">
      <c r="A2264">
        <v>79</v>
      </c>
      <c r="B2264" s="1" t="s">
        <v>538</v>
      </c>
      <c r="C2264" s="1" t="s">
        <v>3</v>
      </c>
      <c r="D2264">
        <v>4</v>
      </c>
      <c r="E2264" s="1" t="s">
        <v>105</v>
      </c>
      <c r="F2264">
        <v>1</v>
      </c>
      <c r="G2264" s="1" t="s">
        <v>377</v>
      </c>
      <c r="H2264" s="1" t="s">
        <v>29</v>
      </c>
      <c r="I2264">
        <v>2</v>
      </c>
    </row>
    <row r="2265" spans="1:9" x14ac:dyDescent="0.55000000000000004">
      <c r="A2265">
        <v>79</v>
      </c>
      <c r="B2265" s="1" t="s">
        <v>538</v>
      </c>
      <c r="C2265" s="1" t="s">
        <v>3</v>
      </c>
      <c r="D2265">
        <v>4</v>
      </c>
      <c r="E2265" s="1" t="s">
        <v>108</v>
      </c>
      <c r="F2265">
        <v>1</v>
      </c>
      <c r="G2265" s="1" t="s">
        <v>377</v>
      </c>
      <c r="H2265" s="1" t="s">
        <v>29</v>
      </c>
      <c r="I2265">
        <v>2</v>
      </c>
    </row>
    <row r="2266" spans="1:9" x14ac:dyDescent="0.55000000000000004">
      <c r="A2266">
        <v>79</v>
      </c>
      <c r="B2266" s="1" t="s">
        <v>538</v>
      </c>
      <c r="C2266" s="1" t="s">
        <v>3</v>
      </c>
      <c r="D2266">
        <v>4</v>
      </c>
      <c r="E2266" s="1" t="s">
        <v>112</v>
      </c>
      <c r="F2266">
        <v>1</v>
      </c>
      <c r="G2266" s="1" t="s">
        <v>377</v>
      </c>
      <c r="H2266" s="1" t="s">
        <v>29</v>
      </c>
      <c r="I2266">
        <v>2</v>
      </c>
    </row>
    <row r="2267" spans="1:9" x14ac:dyDescent="0.55000000000000004">
      <c r="A2267">
        <v>79</v>
      </c>
      <c r="B2267" s="1" t="s">
        <v>538</v>
      </c>
      <c r="C2267" s="1" t="s">
        <v>3</v>
      </c>
      <c r="D2267">
        <v>4</v>
      </c>
      <c r="E2267" s="1" t="s">
        <v>116</v>
      </c>
      <c r="F2267">
        <v>1</v>
      </c>
      <c r="G2267" s="1" t="s">
        <v>377</v>
      </c>
      <c r="H2267" s="1" t="s">
        <v>29</v>
      </c>
      <c r="I2267">
        <v>2</v>
      </c>
    </row>
    <row r="2268" spans="1:9" x14ac:dyDescent="0.55000000000000004">
      <c r="A2268">
        <v>79</v>
      </c>
      <c r="B2268" s="1" t="s">
        <v>538</v>
      </c>
      <c r="C2268" s="1" t="s">
        <v>3</v>
      </c>
      <c r="D2268">
        <v>4</v>
      </c>
      <c r="E2268" s="1" t="s">
        <v>120</v>
      </c>
      <c r="F2268">
        <v>1</v>
      </c>
      <c r="G2268" s="1" t="s">
        <v>377</v>
      </c>
      <c r="H2268" s="1" t="s">
        <v>28</v>
      </c>
      <c r="I2268">
        <v>2</v>
      </c>
    </row>
    <row r="2269" spans="1:9" x14ac:dyDescent="0.55000000000000004">
      <c r="A2269">
        <v>79</v>
      </c>
      <c r="B2269" s="1" t="s">
        <v>538</v>
      </c>
      <c r="C2269" s="1" t="s">
        <v>3</v>
      </c>
      <c r="D2269">
        <v>4</v>
      </c>
      <c r="E2269" s="1" t="s">
        <v>123</v>
      </c>
      <c r="F2269">
        <v>1</v>
      </c>
      <c r="G2269" s="1" t="s">
        <v>376</v>
      </c>
      <c r="H2269" s="1" t="s">
        <v>28</v>
      </c>
      <c r="I2269">
        <v>2</v>
      </c>
    </row>
    <row r="2270" spans="1:9" x14ac:dyDescent="0.55000000000000004">
      <c r="A2270">
        <v>79</v>
      </c>
      <c r="B2270" s="1" t="s">
        <v>538</v>
      </c>
      <c r="C2270" s="1" t="s">
        <v>3</v>
      </c>
      <c r="D2270">
        <v>4</v>
      </c>
      <c r="E2270" s="1" t="s">
        <v>127</v>
      </c>
      <c r="F2270">
        <v>3</v>
      </c>
      <c r="G2270" s="1" t="s">
        <v>375</v>
      </c>
      <c r="H2270" s="1" t="s">
        <v>28</v>
      </c>
      <c r="I2270">
        <v>2</v>
      </c>
    </row>
    <row r="2271" spans="1:9" x14ac:dyDescent="0.55000000000000004">
      <c r="A2271">
        <v>79</v>
      </c>
      <c r="B2271" s="1" t="s">
        <v>538</v>
      </c>
      <c r="C2271" s="1" t="s">
        <v>3</v>
      </c>
      <c r="D2271">
        <v>4</v>
      </c>
      <c r="E2271" s="1" t="s">
        <v>131</v>
      </c>
      <c r="F2271">
        <v>1</v>
      </c>
      <c r="G2271" s="1" t="s">
        <v>375</v>
      </c>
      <c r="H2271" s="1" t="s">
        <v>29</v>
      </c>
      <c r="I2271">
        <v>2</v>
      </c>
    </row>
    <row r="2272" spans="1:9" x14ac:dyDescent="0.55000000000000004">
      <c r="A2272">
        <v>79</v>
      </c>
      <c r="B2272" s="1" t="s">
        <v>538</v>
      </c>
      <c r="C2272" s="1" t="s">
        <v>3</v>
      </c>
      <c r="D2272">
        <v>4</v>
      </c>
      <c r="E2272" s="1" t="s">
        <v>135</v>
      </c>
      <c r="F2272">
        <v>3</v>
      </c>
      <c r="G2272" s="1" t="s">
        <v>375</v>
      </c>
      <c r="H2272" s="1" t="s">
        <v>28</v>
      </c>
      <c r="I2272">
        <v>2</v>
      </c>
    </row>
    <row r="2273" spans="1:9" x14ac:dyDescent="0.55000000000000004">
      <c r="A2273">
        <v>79</v>
      </c>
      <c r="B2273" s="1" t="s">
        <v>538</v>
      </c>
      <c r="C2273" s="1" t="s">
        <v>3</v>
      </c>
      <c r="D2273">
        <v>4</v>
      </c>
      <c r="E2273" s="1" t="s">
        <v>139</v>
      </c>
      <c r="F2273">
        <v>1</v>
      </c>
      <c r="G2273" s="1" t="s">
        <v>376</v>
      </c>
      <c r="H2273" s="1" t="s">
        <v>28</v>
      </c>
      <c r="I2273">
        <v>2</v>
      </c>
    </row>
    <row r="2274" spans="1:9" x14ac:dyDescent="0.55000000000000004">
      <c r="A2274">
        <v>79</v>
      </c>
      <c r="B2274" s="1" t="s">
        <v>538</v>
      </c>
      <c r="C2274" s="1" t="s">
        <v>3</v>
      </c>
      <c r="D2274">
        <v>4</v>
      </c>
      <c r="E2274" s="1" t="s">
        <v>141</v>
      </c>
      <c r="F2274">
        <v>1</v>
      </c>
      <c r="G2274" s="1" t="s">
        <v>376</v>
      </c>
      <c r="H2274" s="1" t="s">
        <v>29</v>
      </c>
      <c r="I2274">
        <v>2</v>
      </c>
    </row>
    <row r="2275" spans="1:9" x14ac:dyDescent="0.55000000000000004">
      <c r="A2275">
        <v>79</v>
      </c>
      <c r="B2275" s="1" t="s">
        <v>538</v>
      </c>
      <c r="C2275" s="1" t="s">
        <v>3</v>
      </c>
      <c r="D2275">
        <v>4</v>
      </c>
      <c r="E2275" s="1" t="s">
        <v>145</v>
      </c>
      <c r="F2275">
        <v>1</v>
      </c>
      <c r="G2275" s="1" t="s">
        <v>376</v>
      </c>
      <c r="H2275" s="1" t="s">
        <v>28</v>
      </c>
      <c r="I2275">
        <v>2</v>
      </c>
    </row>
    <row r="2276" spans="1:9" x14ac:dyDescent="0.55000000000000004">
      <c r="A2276">
        <v>79</v>
      </c>
      <c r="B2276" s="1" t="s">
        <v>538</v>
      </c>
      <c r="C2276" s="1" t="s">
        <v>3</v>
      </c>
      <c r="D2276">
        <v>4</v>
      </c>
      <c r="E2276" s="1" t="s">
        <v>147</v>
      </c>
      <c r="F2276">
        <v>1</v>
      </c>
      <c r="G2276" s="1" t="s">
        <v>376</v>
      </c>
      <c r="H2276" s="1" t="s">
        <v>28</v>
      </c>
      <c r="I2276">
        <v>2</v>
      </c>
    </row>
    <row r="2277" spans="1:9" x14ac:dyDescent="0.55000000000000004">
      <c r="A2277">
        <v>79</v>
      </c>
      <c r="B2277" s="1" t="s">
        <v>538</v>
      </c>
      <c r="C2277" s="1" t="s">
        <v>3</v>
      </c>
      <c r="D2277">
        <v>4</v>
      </c>
      <c r="E2277" s="1" t="s">
        <v>214</v>
      </c>
      <c r="F2277">
        <v>7</v>
      </c>
      <c r="G2277" s="1" t="s">
        <v>377</v>
      </c>
      <c r="H2277" s="1" t="s">
        <v>29</v>
      </c>
      <c r="I2277">
        <v>2</v>
      </c>
    </row>
    <row r="2278" spans="1:9" x14ac:dyDescent="0.55000000000000004">
      <c r="A2278">
        <v>79</v>
      </c>
      <c r="B2278" s="1" t="s">
        <v>538</v>
      </c>
      <c r="C2278" s="1" t="s">
        <v>3</v>
      </c>
      <c r="D2278">
        <v>4</v>
      </c>
      <c r="E2278" s="1" t="s">
        <v>217</v>
      </c>
      <c r="F2278">
        <v>1</v>
      </c>
      <c r="G2278" s="1" t="s">
        <v>377</v>
      </c>
      <c r="H2278" s="1" t="s">
        <v>29</v>
      </c>
      <c r="I2278">
        <v>2</v>
      </c>
    </row>
    <row r="2279" spans="1:9" x14ac:dyDescent="0.55000000000000004">
      <c r="A2279">
        <v>79</v>
      </c>
      <c r="B2279" s="1" t="s">
        <v>538</v>
      </c>
      <c r="C2279" s="1" t="s">
        <v>3</v>
      </c>
      <c r="D2279">
        <v>4</v>
      </c>
      <c r="E2279" s="1" t="s">
        <v>220</v>
      </c>
      <c r="F2279">
        <v>1</v>
      </c>
      <c r="G2279" s="1" t="s">
        <v>377</v>
      </c>
      <c r="H2279" s="1" t="s">
        <v>29</v>
      </c>
      <c r="I2279">
        <v>2</v>
      </c>
    </row>
    <row r="2280" spans="1:9" x14ac:dyDescent="0.55000000000000004">
      <c r="A2280">
        <v>79</v>
      </c>
      <c r="B2280" s="1" t="s">
        <v>538</v>
      </c>
      <c r="C2280" s="1" t="s">
        <v>3</v>
      </c>
      <c r="D2280">
        <v>4</v>
      </c>
      <c r="E2280" s="1" t="s">
        <v>223</v>
      </c>
      <c r="F2280">
        <v>1</v>
      </c>
      <c r="G2280" s="1" t="s">
        <v>376</v>
      </c>
      <c r="H2280" s="1" t="s">
        <v>29</v>
      </c>
      <c r="I2280">
        <v>2</v>
      </c>
    </row>
    <row r="2281" spans="1:9" x14ac:dyDescent="0.55000000000000004">
      <c r="A2281">
        <v>79</v>
      </c>
      <c r="B2281" s="1" t="s">
        <v>538</v>
      </c>
      <c r="C2281" s="1" t="s">
        <v>3</v>
      </c>
      <c r="D2281">
        <v>4</v>
      </c>
      <c r="E2281" s="1" t="s">
        <v>226</v>
      </c>
      <c r="F2281">
        <v>1</v>
      </c>
      <c r="G2281" s="1" t="s">
        <v>377</v>
      </c>
      <c r="H2281" s="1" t="s">
        <v>28</v>
      </c>
      <c r="I2281">
        <v>2</v>
      </c>
    </row>
    <row r="2282" spans="1:9" x14ac:dyDescent="0.55000000000000004">
      <c r="A2282">
        <v>79</v>
      </c>
      <c r="B2282" s="1" t="s">
        <v>538</v>
      </c>
      <c r="C2282" s="1" t="s">
        <v>3</v>
      </c>
      <c r="D2282">
        <v>4</v>
      </c>
      <c r="E2282" s="1" t="s">
        <v>229</v>
      </c>
      <c r="F2282">
        <v>1</v>
      </c>
      <c r="G2282" s="1" t="s">
        <v>376</v>
      </c>
      <c r="H2282" s="1" t="s">
        <v>28</v>
      </c>
      <c r="I2282">
        <v>2</v>
      </c>
    </row>
    <row r="2283" spans="1:9" x14ac:dyDescent="0.55000000000000004">
      <c r="A2283">
        <v>79</v>
      </c>
      <c r="B2283" s="1" t="s">
        <v>538</v>
      </c>
      <c r="C2283" s="1" t="s">
        <v>3</v>
      </c>
      <c r="D2283">
        <v>4</v>
      </c>
      <c r="E2283" s="1" t="s">
        <v>231</v>
      </c>
      <c r="F2283">
        <v>1</v>
      </c>
      <c r="G2283" s="1" t="s">
        <v>375</v>
      </c>
      <c r="H2283" s="1" t="s">
        <v>29</v>
      </c>
      <c r="I2283">
        <v>2</v>
      </c>
    </row>
    <row r="2284" spans="1:9" x14ac:dyDescent="0.55000000000000004">
      <c r="A2284">
        <v>79</v>
      </c>
      <c r="B2284" s="1" t="s">
        <v>538</v>
      </c>
      <c r="C2284" s="1" t="s">
        <v>3</v>
      </c>
      <c r="D2284">
        <v>4</v>
      </c>
      <c r="E2284" s="1" t="s">
        <v>286</v>
      </c>
      <c r="F2284">
        <v>1</v>
      </c>
      <c r="G2284" s="1" t="s">
        <v>375</v>
      </c>
      <c r="H2284" s="1" t="s">
        <v>28</v>
      </c>
      <c r="I2284">
        <v>2</v>
      </c>
    </row>
    <row r="2285" spans="1:9" x14ac:dyDescent="0.55000000000000004">
      <c r="A2285">
        <v>79</v>
      </c>
      <c r="B2285" s="1" t="s">
        <v>538</v>
      </c>
      <c r="C2285" s="1" t="s">
        <v>3</v>
      </c>
      <c r="D2285">
        <v>4</v>
      </c>
      <c r="E2285" s="1" t="s">
        <v>290</v>
      </c>
      <c r="F2285">
        <v>1</v>
      </c>
      <c r="G2285" s="1" t="s">
        <v>375</v>
      </c>
      <c r="H2285" s="1" t="s">
        <v>28</v>
      </c>
      <c r="I2285">
        <v>2</v>
      </c>
    </row>
    <row r="2286" spans="1:9" x14ac:dyDescent="0.55000000000000004">
      <c r="A2286">
        <v>79</v>
      </c>
      <c r="B2286" s="1" t="s">
        <v>538</v>
      </c>
      <c r="C2286" s="1" t="s">
        <v>3</v>
      </c>
      <c r="D2286">
        <v>4</v>
      </c>
      <c r="E2286" s="1" t="s">
        <v>294</v>
      </c>
      <c r="F2286">
        <v>1</v>
      </c>
      <c r="G2286" s="1" t="s">
        <v>376</v>
      </c>
      <c r="H2286" s="1" t="s">
        <v>28</v>
      </c>
      <c r="I2286">
        <v>2</v>
      </c>
    </row>
    <row r="2287" spans="1:9" x14ac:dyDescent="0.55000000000000004">
      <c r="A2287">
        <v>79</v>
      </c>
      <c r="B2287" s="1" t="s">
        <v>538</v>
      </c>
      <c r="C2287" s="1" t="s">
        <v>3</v>
      </c>
      <c r="D2287">
        <v>4</v>
      </c>
      <c r="E2287" s="1" t="s">
        <v>295</v>
      </c>
      <c r="F2287">
        <v>1</v>
      </c>
      <c r="G2287" s="1" t="s">
        <v>376</v>
      </c>
      <c r="H2287" s="1" t="s">
        <v>28</v>
      </c>
      <c r="I2287">
        <v>2</v>
      </c>
    </row>
    <row r="2288" spans="1:9" x14ac:dyDescent="0.55000000000000004">
      <c r="A2288">
        <v>79</v>
      </c>
      <c r="B2288" s="1" t="s">
        <v>538</v>
      </c>
      <c r="C2288" s="1" t="s">
        <v>3</v>
      </c>
      <c r="D2288">
        <v>4</v>
      </c>
      <c r="E2288" s="1" t="s">
        <v>317</v>
      </c>
      <c r="F2288">
        <v>5</v>
      </c>
      <c r="G2288" s="1" t="s">
        <v>377</v>
      </c>
      <c r="H2288" s="1" t="s">
        <v>29</v>
      </c>
      <c r="I2288">
        <v>2</v>
      </c>
    </row>
    <row r="2289" spans="1:9" x14ac:dyDescent="0.55000000000000004">
      <c r="A2289">
        <v>79</v>
      </c>
      <c r="B2289" s="1" t="s">
        <v>538</v>
      </c>
      <c r="C2289" s="1" t="s">
        <v>3</v>
      </c>
      <c r="D2289">
        <v>4</v>
      </c>
      <c r="E2289" s="1" t="s">
        <v>320</v>
      </c>
      <c r="F2289">
        <v>1</v>
      </c>
      <c r="G2289" s="1" t="s">
        <v>377</v>
      </c>
      <c r="H2289" s="1" t="s">
        <v>28</v>
      </c>
      <c r="I2289">
        <v>2</v>
      </c>
    </row>
    <row r="2290" spans="1:9" x14ac:dyDescent="0.55000000000000004">
      <c r="A2290">
        <v>79</v>
      </c>
      <c r="B2290" s="1" t="s">
        <v>538</v>
      </c>
      <c r="C2290" s="1" t="s">
        <v>3</v>
      </c>
      <c r="D2290">
        <v>4</v>
      </c>
      <c r="E2290" s="1" t="s">
        <v>323</v>
      </c>
      <c r="F2290">
        <v>6</v>
      </c>
      <c r="G2290" s="1" t="s">
        <v>376</v>
      </c>
      <c r="H2290" s="1" t="s">
        <v>29</v>
      </c>
      <c r="I2290">
        <v>2</v>
      </c>
    </row>
    <row r="2291" spans="1:9" x14ac:dyDescent="0.55000000000000004">
      <c r="A2291">
        <v>79</v>
      </c>
      <c r="B2291" s="1" t="s">
        <v>538</v>
      </c>
      <c r="C2291" s="1" t="s">
        <v>3</v>
      </c>
      <c r="D2291">
        <v>4</v>
      </c>
      <c r="E2291" s="1" t="s">
        <v>327</v>
      </c>
      <c r="F2291">
        <v>1</v>
      </c>
      <c r="G2291" s="1" t="s">
        <v>376</v>
      </c>
      <c r="H2291" s="1" t="s">
        <v>29</v>
      </c>
      <c r="I2291">
        <v>2</v>
      </c>
    </row>
    <row r="2292" spans="1:9" x14ac:dyDescent="0.55000000000000004">
      <c r="A2292">
        <v>79</v>
      </c>
      <c r="B2292" s="1" t="s">
        <v>538</v>
      </c>
      <c r="C2292" s="1" t="s">
        <v>3</v>
      </c>
      <c r="D2292">
        <v>4</v>
      </c>
      <c r="E2292" s="1" t="s">
        <v>331</v>
      </c>
      <c r="F2292">
        <v>1</v>
      </c>
      <c r="G2292" s="1" t="s">
        <v>376</v>
      </c>
      <c r="H2292" s="1" t="s">
        <v>29</v>
      </c>
      <c r="I2292">
        <v>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36755-8458-466C-97E5-DCB5A45C0F6A}">
  <dimension ref="A1:I2292"/>
  <sheetViews>
    <sheetView workbookViewId="0">
      <selection activeCell="H2" sqref="H2"/>
    </sheetView>
  </sheetViews>
  <sheetFormatPr baseColWidth="10" defaultRowHeight="14.4" x14ac:dyDescent="0.55000000000000004"/>
  <cols>
    <col min="1" max="1" width="8.89453125" bestFit="1" customWidth="1"/>
    <col min="2" max="2" width="15.734375" bestFit="1" customWidth="1"/>
    <col min="3" max="3" width="9.89453125" bestFit="1" customWidth="1"/>
    <col min="4" max="4" width="9.5234375" bestFit="1" customWidth="1"/>
    <col min="5" max="5" width="8.20703125" bestFit="1" customWidth="1"/>
    <col min="6" max="6" width="10.89453125" bestFit="1" customWidth="1"/>
    <col min="7" max="7" width="6.89453125" bestFit="1" customWidth="1"/>
    <col min="8" max="8" width="6.734375" bestFit="1" customWidth="1"/>
    <col min="9" max="9" width="8.578125" bestFit="1" customWidth="1"/>
  </cols>
  <sheetData>
    <row r="1" spans="1:9" x14ac:dyDescent="0.55000000000000004">
      <c r="A1" t="s">
        <v>31</v>
      </c>
      <c r="B1" t="s">
        <v>380</v>
      </c>
      <c r="C1" t="s">
        <v>15</v>
      </c>
      <c r="D1" t="s">
        <v>14</v>
      </c>
      <c r="E1" t="s">
        <v>9</v>
      </c>
      <c r="F1" t="s">
        <v>10</v>
      </c>
      <c r="G1" t="s">
        <v>373</v>
      </c>
      <c r="H1" t="s">
        <v>379</v>
      </c>
      <c r="I1" t="s">
        <v>19</v>
      </c>
    </row>
    <row r="2" spans="1:9" x14ac:dyDescent="0.55000000000000004">
      <c r="A2" s="1">
        <v>1</v>
      </c>
      <c r="B2" t="s">
        <v>460</v>
      </c>
      <c r="C2" s="1" t="s">
        <v>2</v>
      </c>
      <c r="D2">
        <v>1</v>
      </c>
      <c r="E2" s="1" t="s">
        <v>105</v>
      </c>
      <c r="F2" s="1">
        <v>1</v>
      </c>
      <c r="G2" s="1" t="str">
        <f>+VLOOKUP(bloque2_2[[#This Row],[niño]],BD.niños[[Código]:[sexo]],6,FALSE)</f>
        <v>9 y 10</v>
      </c>
      <c r="H2" s="1" t="str">
        <f>+VLOOKUP(bloque2_2[[#This Row],[niño]],BD.niños[[Código]:[sexo]],7,FALSE)</f>
        <v>F</v>
      </c>
      <c r="I2" s="1">
        <v>2</v>
      </c>
    </row>
    <row r="3" spans="1:9" x14ac:dyDescent="0.55000000000000004">
      <c r="A3" s="1">
        <v>1</v>
      </c>
      <c r="B3" t="s">
        <v>460</v>
      </c>
      <c r="C3" s="1" t="s">
        <v>2</v>
      </c>
      <c r="D3">
        <v>1</v>
      </c>
      <c r="E3" s="1" t="s">
        <v>108</v>
      </c>
      <c r="F3" s="1">
        <v>6</v>
      </c>
      <c r="G3" s="1" t="str">
        <f>+VLOOKUP(bloque2_2[[#This Row],[niño]],BD.niños[[Código]:[sexo]],6,FALSE)</f>
        <v>9 y 10</v>
      </c>
      <c r="H3" s="1" t="str">
        <f>+VLOOKUP(bloque2_2[[#This Row],[niño]],BD.niños[[Código]:[sexo]],7,FALSE)</f>
        <v>F</v>
      </c>
      <c r="I3" s="1">
        <v>2</v>
      </c>
    </row>
    <row r="4" spans="1:9" x14ac:dyDescent="0.55000000000000004">
      <c r="A4" s="1">
        <v>1</v>
      </c>
      <c r="B4" t="s">
        <v>460</v>
      </c>
      <c r="C4" s="1" t="s">
        <v>2</v>
      </c>
      <c r="D4">
        <v>1</v>
      </c>
      <c r="E4" s="1" t="s">
        <v>112</v>
      </c>
      <c r="F4" s="1">
        <v>1</v>
      </c>
      <c r="G4" s="1" t="str">
        <f>+VLOOKUP(bloque2_2[[#This Row],[niño]],BD.niños[[Código]:[sexo]],6,FALSE)</f>
        <v>9 y 10</v>
      </c>
      <c r="H4" s="1" t="str">
        <f>+VLOOKUP(bloque2_2[[#This Row],[niño]],BD.niños[[Código]:[sexo]],7,FALSE)</f>
        <v>F</v>
      </c>
      <c r="I4" s="1">
        <v>2</v>
      </c>
    </row>
    <row r="5" spans="1:9" x14ac:dyDescent="0.55000000000000004">
      <c r="A5" s="1">
        <v>1</v>
      </c>
      <c r="B5" t="s">
        <v>460</v>
      </c>
      <c r="C5" s="1" t="s">
        <v>2</v>
      </c>
      <c r="D5">
        <v>1</v>
      </c>
      <c r="E5" s="1" t="s">
        <v>116</v>
      </c>
      <c r="F5" s="1">
        <v>1</v>
      </c>
      <c r="G5" s="1" t="str">
        <f>+VLOOKUP(bloque2_2[[#This Row],[niño]],BD.niños[[Código]:[sexo]],6,FALSE)</f>
        <v>9 y 10</v>
      </c>
      <c r="H5" s="1" t="str">
        <f>+VLOOKUP(bloque2_2[[#This Row],[niño]],BD.niños[[Código]:[sexo]],7,FALSE)</f>
        <v>F</v>
      </c>
      <c r="I5" s="1">
        <v>2</v>
      </c>
    </row>
    <row r="6" spans="1:9" x14ac:dyDescent="0.55000000000000004">
      <c r="A6" s="1">
        <v>1</v>
      </c>
      <c r="B6" t="s">
        <v>460</v>
      </c>
      <c r="C6" s="1" t="s">
        <v>2</v>
      </c>
      <c r="D6">
        <v>1</v>
      </c>
      <c r="E6" s="1" t="s">
        <v>120</v>
      </c>
      <c r="F6" s="1">
        <v>6</v>
      </c>
      <c r="G6" s="1" t="str">
        <f>+VLOOKUP(bloque2_2[[#This Row],[niño]],BD.niños[[Código]:[sexo]],6,FALSE)</f>
        <v>9 y 10</v>
      </c>
      <c r="H6" s="1" t="str">
        <f>+VLOOKUP(bloque2_2[[#This Row],[niño]],BD.niños[[Código]:[sexo]],7,FALSE)</f>
        <v>M</v>
      </c>
      <c r="I6" s="1">
        <v>2</v>
      </c>
    </row>
    <row r="7" spans="1:9" x14ac:dyDescent="0.55000000000000004">
      <c r="A7" s="1">
        <v>1</v>
      </c>
      <c r="B7" t="s">
        <v>460</v>
      </c>
      <c r="C7" s="1" t="s">
        <v>2</v>
      </c>
      <c r="D7">
        <v>1</v>
      </c>
      <c r="E7" s="1" t="s">
        <v>123</v>
      </c>
      <c r="F7" s="1">
        <v>6</v>
      </c>
      <c r="G7" s="1" t="str">
        <f>+VLOOKUP(bloque2_2[[#This Row],[niño]],BD.niños[[Código]:[sexo]],6,FALSE)</f>
        <v>7 y 8</v>
      </c>
      <c r="H7" s="1" t="str">
        <f>+VLOOKUP(bloque2_2[[#This Row],[niño]],BD.niños[[Código]:[sexo]],7,FALSE)</f>
        <v>M</v>
      </c>
      <c r="I7" s="1">
        <v>2</v>
      </c>
    </row>
    <row r="8" spans="1:9" x14ac:dyDescent="0.55000000000000004">
      <c r="A8" s="1">
        <v>1</v>
      </c>
      <c r="B8" t="s">
        <v>460</v>
      </c>
      <c r="C8" s="1" t="s">
        <v>2</v>
      </c>
      <c r="D8">
        <v>1</v>
      </c>
      <c r="E8" s="1" t="s">
        <v>127</v>
      </c>
      <c r="F8" s="1">
        <v>7</v>
      </c>
      <c r="G8" s="1" t="str">
        <f>+VLOOKUP(bloque2_2[[#This Row],[niño]],BD.niños[[Código]:[sexo]],6,FALSE)</f>
        <v>5 y 6</v>
      </c>
      <c r="H8" s="1" t="str">
        <f>+VLOOKUP(bloque2_2[[#This Row],[niño]],BD.niños[[Código]:[sexo]],7,FALSE)</f>
        <v>M</v>
      </c>
      <c r="I8" s="1">
        <v>2</v>
      </c>
    </row>
    <row r="9" spans="1:9" x14ac:dyDescent="0.55000000000000004">
      <c r="A9" s="1">
        <v>1</v>
      </c>
      <c r="B9" t="s">
        <v>460</v>
      </c>
      <c r="C9" s="1" t="s">
        <v>2</v>
      </c>
      <c r="D9">
        <v>1</v>
      </c>
      <c r="E9" s="1" t="s">
        <v>131</v>
      </c>
      <c r="F9" s="1">
        <v>1</v>
      </c>
      <c r="G9" s="1" t="str">
        <f>+VLOOKUP(bloque2_2[[#This Row],[niño]],BD.niños[[Código]:[sexo]],6,FALSE)</f>
        <v>5 y 6</v>
      </c>
      <c r="H9" s="1" t="str">
        <f>+VLOOKUP(bloque2_2[[#This Row],[niño]],BD.niños[[Código]:[sexo]],7,FALSE)</f>
        <v>F</v>
      </c>
      <c r="I9" s="1">
        <v>2</v>
      </c>
    </row>
    <row r="10" spans="1:9" x14ac:dyDescent="0.55000000000000004">
      <c r="A10" s="1">
        <v>1</v>
      </c>
      <c r="B10" t="s">
        <v>460</v>
      </c>
      <c r="C10" s="1" t="s">
        <v>2</v>
      </c>
      <c r="D10">
        <v>1</v>
      </c>
      <c r="E10" s="1" t="s">
        <v>135</v>
      </c>
      <c r="F10" s="1">
        <v>3</v>
      </c>
      <c r="G10" s="1" t="str">
        <f>+VLOOKUP(bloque2_2[[#This Row],[niño]],BD.niños[[Código]:[sexo]],6,FALSE)</f>
        <v>5 y 6</v>
      </c>
      <c r="H10" s="1" t="str">
        <f>+VLOOKUP(bloque2_2[[#This Row],[niño]],BD.niños[[Código]:[sexo]],7,FALSE)</f>
        <v>M</v>
      </c>
      <c r="I10" s="1">
        <v>2</v>
      </c>
    </row>
    <row r="11" spans="1:9" x14ac:dyDescent="0.55000000000000004">
      <c r="A11" s="1">
        <v>1</v>
      </c>
      <c r="B11" t="s">
        <v>460</v>
      </c>
      <c r="C11" s="1" t="s">
        <v>2</v>
      </c>
      <c r="D11">
        <v>1</v>
      </c>
      <c r="E11" s="1" t="s">
        <v>139</v>
      </c>
      <c r="F11" s="1">
        <v>6</v>
      </c>
      <c r="G11" s="1" t="str">
        <f>+VLOOKUP(bloque2_2[[#This Row],[niño]],BD.niños[[Código]:[sexo]],6,FALSE)</f>
        <v>7 y 8</v>
      </c>
      <c r="H11" s="1" t="str">
        <f>+VLOOKUP(bloque2_2[[#This Row],[niño]],BD.niños[[Código]:[sexo]],7,FALSE)</f>
        <v>M</v>
      </c>
      <c r="I11" s="1">
        <v>2</v>
      </c>
    </row>
    <row r="12" spans="1:9" x14ac:dyDescent="0.55000000000000004">
      <c r="A12" s="1">
        <v>1</v>
      </c>
      <c r="B12" t="s">
        <v>460</v>
      </c>
      <c r="C12" s="1" t="s">
        <v>2</v>
      </c>
      <c r="D12">
        <v>1</v>
      </c>
      <c r="E12" s="1" t="s">
        <v>141</v>
      </c>
      <c r="F12" s="1">
        <v>1</v>
      </c>
      <c r="G12" s="1" t="str">
        <f>+VLOOKUP(bloque2_2[[#This Row],[niño]],BD.niños[[Código]:[sexo]],6,FALSE)</f>
        <v>7 y 8</v>
      </c>
      <c r="H12" s="1" t="str">
        <f>+VLOOKUP(bloque2_2[[#This Row],[niño]],BD.niños[[Código]:[sexo]],7,FALSE)</f>
        <v>F</v>
      </c>
      <c r="I12" s="1">
        <v>2</v>
      </c>
    </row>
    <row r="13" spans="1:9" x14ac:dyDescent="0.55000000000000004">
      <c r="A13" s="1">
        <v>1</v>
      </c>
      <c r="B13" t="s">
        <v>460</v>
      </c>
      <c r="C13" s="1" t="s">
        <v>2</v>
      </c>
      <c r="D13">
        <v>1</v>
      </c>
      <c r="E13" s="1" t="s">
        <v>145</v>
      </c>
      <c r="F13" s="1">
        <v>5</v>
      </c>
      <c r="G13" s="1" t="str">
        <f>+VLOOKUP(bloque2_2[[#This Row],[niño]],BD.niños[[Código]:[sexo]],6,FALSE)</f>
        <v>7 y 8</v>
      </c>
      <c r="H13" s="1" t="str">
        <f>+VLOOKUP(bloque2_2[[#This Row],[niño]],BD.niños[[Código]:[sexo]],7,FALSE)</f>
        <v>M</v>
      </c>
      <c r="I13" s="1">
        <v>2</v>
      </c>
    </row>
    <row r="14" spans="1:9" x14ac:dyDescent="0.55000000000000004">
      <c r="A14" s="1">
        <v>1</v>
      </c>
      <c r="B14" t="s">
        <v>460</v>
      </c>
      <c r="C14" s="1" t="s">
        <v>2</v>
      </c>
      <c r="D14">
        <v>1</v>
      </c>
      <c r="E14" s="1" t="s">
        <v>147</v>
      </c>
      <c r="F14" s="1">
        <v>1</v>
      </c>
      <c r="G14" s="1" t="str">
        <f>+VLOOKUP(bloque2_2[[#This Row],[niño]],BD.niños[[Código]:[sexo]],6,FALSE)</f>
        <v>7 y 8</v>
      </c>
      <c r="H14" s="1" t="str">
        <f>+VLOOKUP(bloque2_2[[#This Row],[niño]],BD.niños[[Código]:[sexo]],7,FALSE)</f>
        <v>M</v>
      </c>
      <c r="I14" s="1">
        <v>2</v>
      </c>
    </row>
    <row r="15" spans="1:9" x14ac:dyDescent="0.55000000000000004">
      <c r="A15" s="1">
        <v>1</v>
      </c>
      <c r="B15" t="s">
        <v>460</v>
      </c>
      <c r="C15" s="1" t="s">
        <v>2</v>
      </c>
      <c r="D15">
        <v>1</v>
      </c>
      <c r="E15" s="1" t="s">
        <v>214</v>
      </c>
      <c r="F15" s="1">
        <v>5</v>
      </c>
      <c r="G15" s="1" t="str">
        <f>+VLOOKUP(bloque2_2[[#This Row],[niño]],BD.niños[[Código]:[sexo]],6,FALSE)</f>
        <v>9 y 10</v>
      </c>
      <c r="H15" s="1" t="str">
        <f>+VLOOKUP(bloque2_2[[#This Row],[niño]],BD.niños[[Código]:[sexo]],7,FALSE)</f>
        <v>F</v>
      </c>
      <c r="I15" s="1">
        <v>2</v>
      </c>
    </row>
    <row r="16" spans="1:9" x14ac:dyDescent="0.55000000000000004">
      <c r="A16" s="1">
        <v>1</v>
      </c>
      <c r="B16" t="s">
        <v>460</v>
      </c>
      <c r="C16" s="1" t="s">
        <v>2</v>
      </c>
      <c r="D16">
        <v>1</v>
      </c>
      <c r="E16" s="1" t="s">
        <v>217</v>
      </c>
      <c r="F16" s="1">
        <v>1</v>
      </c>
      <c r="G16" s="1" t="str">
        <f>+VLOOKUP(bloque2_2[[#This Row],[niño]],BD.niños[[Código]:[sexo]],6,FALSE)</f>
        <v>9 y 10</v>
      </c>
      <c r="H16" s="1" t="str">
        <f>+VLOOKUP(bloque2_2[[#This Row],[niño]],BD.niños[[Código]:[sexo]],7,FALSE)</f>
        <v>F</v>
      </c>
      <c r="I16" s="1">
        <v>2</v>
      </c>
    </row>
    <row r="17" spans="1:9" x14ac:dyDescent="0.55000000000000004">
      <c r="A17" s="1">
        <v>1</v>
      </c>
      <c r="B17" t="s">
        <v>460</v>
      </c>
      <c r="C17" s="1" t="s">
        <v>2</v>
      </c>
      <c r="D17">
        <v>1</v>
      </c>
      <c r="E17" s="1" t="s">
        <v>220</v>
      </c>
      <c r="F17" s="1">
        <v>6</v>
      </c>
      <c r="G17" s="1" t="str">
        <f>+VLOOKUP(bloque2_2[[#This Row],[niño]],BD.niños[[Código]:[sexo]],6,FALSE)</f>
        <v>9 y 10</v>
      </c>
      <c r="H17" s="1" t="str">
        <f>+VLOOKUP(bloque2_2[[#This Row],[niño]],BD.niños[[Código]:[sexo]],7,FALSE)</f>
        <v>F</v>
      </c>
      <c r="I17" s="1">
        <v>2</v>
      </c>
    </row>
    <row r="18" spans="1:9" x14ac:dyDescent="0.55000000000000004">
      <c r="A18" s="1">
        <v>1</v>
      </c>
      <c r="B18" t="s">
        <v>460</v>
      </c>
      <c r="C18" s="1" t="s">
        <v>2</v>
      </c>
      <c r="D18">
        <v>1</v>
      </c>
      <c r="E18" s="1" t="s">
        <v>223</v>
      </c>
      <c r="F18" s="1">
        <v>6</v>
      </c>
      <c r="G18" s="1" t="str">
        <f>+VLOOKUP(bloque2_2[[#This Row],[niño]],BD.niños[[Código]:[sexo]],6,FALSE)</f>
        <v>7 y 8</v>
      </c>
      <c r="H18" s="1" t="str">
        <f>+VLOOKUP(bloque2_2[[#This Row],[niño]],BD.niños[[Código]:[sexo]],7,FALSE)</f>
        <v>F</v>
      </c>
      <c r="I18" s="1">
        <v>2</v>
      </c>
    </row>
    <row r="19" spans="1:9" x14ac:dyDescent="0.55000000000000004">
      <c r="A19" s="1">
        <v>1</v>
      </c>
      <c r="B19" t="s">
        <v>460</v>
      </c>
      <c r="C19" s="1" t="s">
        <v>2</v>
      </c>
      <c r="D19">
        <v>1</v>
      </c>
      <c r="E19" s="1" t="s">
        <v>226</v>
      </c>
      <c r="F19" s="1">
        <v>1</v>
      </c>
      <c r="G19" s="1" t="str">
        <f>+VLOOKUP(bloque2_2[[#This Row],[niño]],BD.niños[[Código]:[sexo]],6,FALSE)</f>
        <v>9 y 10</v>
      </c>
      <c r="H19" s="1" t="str">
        <f>+VLOOKUP(bloque2_2[[#This Row],[niño]],BD.niños[[Código]:[sexo]],7,FALSE)</f>
        <v>M</v>
      </c>
      <c r="I19" s="1">
        <v>2</v>
      </c>
    </row>
    <row r="20" spans="1:9" x14ac:dyDescent="0.55000000000000004">
      <c r="A20" s="1">
        <v>1</v>
      </c>
      <c r="B20" t="s">
        <v>460</v>
      </c>
      <c r="C20" s="1" t="s">
        <v>2</v>
      </c>
      <c r="D20">
        <v>1</v>
      </c>
      <c r="E20" s="1" t="s">
        <v>229</v>
      </c>
      <c r="F20" s="1">
        <v>6</v>
      </c>
      <c r="G20" s="1" t="str">
        <f>+VLOOKUP(bloque2_2[[#This Row],[niño]],BD.niños[[Código]:[sexo]],6,FALSE)</f>
        <v>7 y 8</v>
      </c>
      <c r="H20" s="1" t="str">
        <f>+VLOOKUP(bloque2_2[[#This Row],[niño]],BD.niños[[Código]:[sexo]],7,FALSE)</f>
        <v>M</v>
      </c>
      <c r="I20" s="1">
        <v>2</v>
      </c>
    </row>
    <row r="21" spans="1:9" x14ac:dyDescent="0.55000000000000004">
      <c r="A21" s="1">
        <v>1</v>
      </c>
      <c r="B21" t="s">
        <v>460</v>
      </c>
      <c r="C21" s="1" t="s">
        <v>2</v>
      </c>
      <c r="D21">
        <v>1</v>
      </c>
      <c r="E21" s="1" t="s">
        <v>231</v>
      </c>
      <c r="F21" s="1">
        <v>6</v>
      </c>
      <c r="G21" s="1" t="str">
        <f>+VLOOKUP(bloque2_2[[#This Row],[niño]],BD.niños[[Código]:[sexo]],6,FALSE)</f>
        <v>5 y 6</v>
      </c>
      <c r="H21" s="1" t="str">
        <f>+VLOOKUP(bloque2_2[[#This Row],[niño]],BD.niños[[Código]:[sexo]],7,FALSE)</f>
        <v>F</v>
      </c>
      <c r="I21" s="1">
        <v>2</v>
      </c>
    </row>
    <row r="22" spans="1:9" x14ac:dyDescent="0.55000000000000004">
      <c r="A22" s="1">
        <v>1</v>
      </c>
      <c r="B22" t="s">
        <v>460</v>
      </c>
      <c r="C22" s="1" t="s">
        <v>2</v>
      </c>
      <c r="D22">
        <v>1</v>
      </c>
      <c r="E22" s="1" t="s">
        <v>286</v>
      </c>
      <c r="F22" s="1">
        <v>1</v>
      </c>
      <c r="G22" s="1" t="str">
        <f>+VLOOKUP(bloque2_2[[#This Row],[niño]],BD.niños[[Código]:[sexo]],6,FALSE)</f>
        <v>5 y 6</v>
      </c>
      <c r="H22" s="1" t="str">
        <f>+VLOOKUP(bloque2_2[[#This Row],[niño]],BD.niños[[Código]:[sexo]],7,FALSE)</f>
        <v>M</v>
      </c>
      <c r="I22" s="1">
        <v>2</v>
      </c>
    </row>
    <row r="23" spans="1:9" x14ac:dyDescent="0.55000000000000004">
      <c r="A23" s="1">
        <v>1</v>
      </c>
      <c r="B23" t="s">
        <v>460</v>
      </c>
      <c r="C23" s="1" t="s">
        <v>2</v>
      </c>
      <c r="D23">
        <v>1</v>
      </c>
      <c r="E23" s="1" t="s">
        <v>290</v>
      </c>
      <c r="F23" s="1">
        <v>1</v>
      </c>
      <c r="G23" s="1" t="str">
        <f>+VLOOKUP(bloque2_2[[#This Row],[niño]],BD.niños[[Código]:[sexo]],6,FALSE)</f>
        <v>5 y 6</v>
      </c>
      <c r="H23" s="1" t="str">
        <f>+VLOOKUP(bloque2_2[[#This Row],[niño]],BD.niños[[Código]:[sexo]],7,FALSE)</f>
        <v>M</v>
      </c>
      <c r="I23" s="1">
        <v>2</v>
      </c>
    </row>
    <row r="24" spans="1:9" x14ac:dyDescent="0.55000000000000004">
      <c r="A24" s="1">
        <v>1</v>
      </c>
      <c r="B24" t="s">
        <v>460</v>
      </c>
      <c r="C24" s="1" t="s">
        <v>2</v>
      </c>
      <c r="D24">
        <v>1</v>
      </c>
      <c r="E24" s="1" t="s">
        <v>294</v>
      </c>
      <c r="F24" s="1">
        <v>1</v>
      </c>
      <c r="G24" s="1" t="str">
        <f>+VLOOKUP(bloque2_2[[#This Row],[niño]],BD.niños[[Código]:[sexo]],6,FALSE)</f>
        <v>7 y 8</v>
      </c>
      <c r="H24" s="1" t="str">
        <f>+VLOOKUP(bloque2_2[[#This Row],[niño]],BD.niños[[Código]:[sexo]],7,FALSE)</f>
        <v>M</v>
      </c>
      <c r="I24" s="1">
        <v>2</v>
      </c>
    </row>
    <row r="25" spans="1:9" x14ac:dyDescent="0.55000000000000004">
      <c r="A25" s="1">
        <v>1</v>
      </c>
      <c r="B25" t="s">
        <v>460</v>
      </c>
      <c r="C25" s="1" t="s">
        <v>2</v>
      </c>
      <c r="D25">
        <v>1</v>
      </c>
      <c r="E25" s="1" t="s">
        <v>295</v>
      </c>
      <c r="F25" s="1">
        <v>1</v>
      </c>
      <c r="G25" s="1" t="str">
        <f>+VLOOKUP(bloque2_2[[#This Row],[niño]],BD.niños[[Código]:[sexo]],6,FALSE)</f>
        <v>7 y 8</v>
      </c>
      <c r="H25" s="1" t="str">
        <f>+VLOOKUP(bloque2_2[[#This Row],[niño]],BD.niños[[Código]:[sexo]],7,FALSE)</f>
        <v>M</v>
      </c>
      <c r="I25" s="1">
        <v>2</v>
      </c>
    </row>
    <row r="26" spans="1:9" x14ac:dyDescent="0.55000000000000004">
      <c r="A26" s="1">
        <v>1</v>
      </c>
      <c r="B26" t="s">
        <v>460</v>
      </c>
      <c r="C26" s="1" t="s">
        <v>2</v>
      </c>
      <c r="D26">
        <v>1</v>
      </c>
      <c r="E26" s="1" t="s">
        <v>317</v>
      </c>
      <c r="F26" s="1">
        <v>1</v>
      </c>
      <c r="G26" s="1" t="str">
        <f>+VLOOKUP(bloque2_2[[#This Row],[niño]],BD.niños[[Código]:[sexo]],6,FALSE)</f>
        <v>9 y 10</v>
      </c>
      <c r="H26" s="1" t="str">
        <f>+VLOOKUP(bloque2_2[[#This Row],[niño]],BD.niños[[Código]:[sexo]],7,FALSE)</f>
        <v>F</v>
      </c>
      <c r="I26" s="1">
        <v>2</v>
      </c>
    </row>
    <row r="27" spans="1:9" x14ac:dyDescent="0.55000000000000004">
      <c r="A27" s="1">
        <v>1</v>
      </c>
      <c r="B27" t="s">
        <v>460</v>
      </c>
      <c r="C27" s="1" t="s">
        <v>2</v>
      </c>
      <c r="D27">
        <v>1</v>
      </c>
      <c r="E27" s="1" t="s">
        <v>320</v>
      </c>
      <c r="F27" s="1">
        <v>1</v>
      </c>
      <c r="G27" s="1" t="str">
        <f>+VLOOKUP(bloque2_2[[#This Row],[niño]],BD.niños[[Código]:[sexo]],6,FALSE)</f>
        <v>9 y 10</v>
      </c>
      <c r="H27" s="1" t="str">
        <f>+VLOOKUP(bloque2_2[[#This Row],[niño]],BD.niños[[Código]:[sexo]],7,FALSE)</f>
        <v>M</v>
      </c>
      <c r="I27" s="1">
        <v>2</v>
      </c>
    </row>
    <row r="28" spans="1:9" x14ac:dyDescent="0.55000000000000004">
      <c r="A28" s="1">
        <v>1</v>
      </c>
      <c r="B28" t="s">
        <v>460</v>
      </c>
      <c r="C28" s="1" t="s">
        <v>2</v>
      </c>
      <c r="D28">
        <v>1</v>
      </c>
      <c r="E28" s="1" t="s">
        <v>323</v>
      </c>
      <c r="F28" s="1">
        <v>1</v>
      </c>
      <c r="G28" s="1" t="str">
        <f>+VLOOKUP(bloque2_2[[#This Row],[niño]],BD.niños[[Código]:[sexo]],6,FALSE)</f>
        <v>7 y 8</v>
      </c>
      <c r="H28" s="1" t="str">
        <f>+VLOOKUP(bloque2_2[[#This Row],[niño]],BD.niños[[Código]:[sexo]],7,FALSE)</f>
        <v>F</v>
      </c>
      <c r="I28" s="1">
        <v>2</v>
      </c>
    </row>
    <row r="29" spans="1:9" x14ac:dyDescent="0.55000000000000004">
      <c r="A29" s="1">
        <v>1</v>
      </c>
      <c r="B29" t="s">
        <v>460</v>
      </c>
      <c r="C29" s="1" t="s">
        <v>2</v>
      </c>
      <c r="D29">
        <v>1</v>
      </c>
      <c r="E29" s="1" t="s">
        <v>327</v>
      </c>
      <c r="F29" s="1">
        <v>6</v>
      </c>
      <c r="G29" s="1" t="str">
        <f>+VLOOKUP(bloque2_2[[#This Row],[niño]],BD.niños[[Código]:[sexo]],6,FALSE)</f>
        <v>7 y 8</v>
      </c>
      <c r="H29" s="1" t="str">
        <f>+VLOOKUP(bloque2_2[[#This Row],[niño]],BD.niños[[Código]:[sexo]],7,FALSE)</f>
        <v>F</v>
      </c>
      <c r="I29" s="1">
        <v>2</v>
      </c>
    </row>
    <row r="30" spans="1:9" x14ac:dyDescent="0.55000000000000004">
      <c r="A30" s="1">
        <v>1</v>
      </c>
      <c r="B30" t="s">
        <v>460</v>
      </c>
      <c r="C30" s="1" t="s">
        <v>2</v>
      </c>
      <c r="D30">
        <v>1</v>
      </c>
      <c r="E30" s="1" t="s">
        <v>331</v>
      </c>
      <c r="F30" s="1">
        <v>1</v>
      </c>
      <c r="G30" s="1" t="str">
        <f>+VLOOKUP(bloque2_2[[#This Row],[niño]],BD.niños[[Código]:[sexo]],6,FALSE)</f>
        <v>7 y 8</v>
      </c>
      <c r="H30" s="1" t="str">
        <f>+VLOOKUP(bloque2_2[[#This Row],[niño]],BD.niños[[Código]:[sexo]],7,FALSE)</f>
        <v>F</v>
      </c>
      <c r="I30" s="1">
        <v>2</v>
      </c>
    </row>
    <row r="31" spans="1:9" x14ac:dyDescent="0.55000000000000004">
      <c r="A31" s="1">
        <v>2</v>
      </c>
      <c r="B31" t="s">
        <v>461</v>
      </c>
      <c r="C31" s="1" t="s">
        <v>6</v>
      </c>
      <c r="D31">
        <v>3</v>
      </c>
      <c r="E31" s="1" t="s">
        <v>105</v>
      </c>
      <c r="F31" s="1">
        <v>3</v>
      </c>
      <c r="G31" s="1" t="str">
        <f>+VLOOKUP(bloque2_2[[#This Row],[niño]],BD.niños[[Código]:[sexo]],6,FALSE)</f>
        <v>9 y 10</v>
      </c>
      <c r="H31" s="1" t="str">
        <f>+VLOOKUP(bloque2_2[[#This Row],[niño]],BD.niños[[Código]:[sexo]],7,FALSE)</f>
        <v>F</v>
      </c>
      <c r="I31" s="1">
        <v>2</v>
      </c>
    </row>
    <row r="32" spans="1:9" x14ac:dyDescent="0.55000000000000004">
      <c r="A32" s="1">
        <v>2</v>
      </c>
      <c r="B32" t="s">
        <v>461</v>
      </c>
      <c r="C32" s="1" t="s">
        <v>6</v>
      </c>
      <c r="D32">
        <v>3</v>
      </c>
      <c r="E32" s="1" t="s">
        <v>108</v>
      </c>
      <c r="F32" s="1">
        <v>3</v>
      </c>
      <c r="G32" s="1" t="str">
        <f>+VLOOKUP(bloque2_2[[#This Row],[niño]],BD.niños[[Código]:[sexo]],6,FALSE)</f>
        <v>9 y 10</v>
      </c>
      <c r="H32" s="1" t="str">
        <f>+VLOOKUP(bloque2_2[[#This Row],[niño]],BD.niños[[Código]:[sexo]],7,FALSE)</f>
        <v>F</v>
      </c>
      <c r="I32" s="1">
        <v>2</v>
      </c>
    </row>
    <row r="33" spans="1:9" x14ac:dyDescent="0.55000000000000004">
      <c r="A33" s="1">
        <v>2</v>
      </c>
      <c r="B33" t="s">
        <v>461</v>
      </c>
      <c r="C33" s="1" t="s">
        <v>6</v>
      </c>
      <c r="D33">
        <v>3</v>
      </c>
      <c r="E33" s="1" t="s">
        <v>112</v>
      </c>
      <c r="F33" s="1">
        <v>3</v>
      </c>
      <c r="G33" s="1" t="str">
        <f>+VLOOKUP(bloque2_2[[#This Row],[niño]],BD.niños[[Código]:[sexo]],6,FALSE)</f>
        <v>9 y 10</v>
      </c>
      <c r="H33" s="1" t="str">
        <f>+VLOOKUP(bloque2_2[[#This Row],[niño]],BD.niños[[Código]:[sexo]],7,FALSE)</f>
        <v>F</v>
      </c>
      <c r="I33" s="1">
        <v>2</v>
      </c>
    </row>
    <row r="34" spans="1:9" x14ac:dyDescent="0.55000000000000004">
      <c r="A34" s="1">
        <v>2</v>
      </c>
      <c r="B34" t="s">
        <v>461</v>
      </c>
      <c r="C34" s="1" t="s">
        <v>6</v>
      </c>
      <c r="D34">
        <v>3</v>
      </c>
      <c r="E34" s="1" t="s">
        <v>116</v>
      </c>
      <c r="F34" s="1">
        <v>6</v>
      </c>
      <c r="G34" s="1" t="str">
        <f>+VLOOKUP(bloque2_2[[#This Row],[niño]],BD.niños[[Código]:[sexo]],6,FALSE)</f>
        <v>9 y 10</v>
      </c>
      <c r="H34" s="1" t="str">
        <f>+VLOOKUP(bloque2_2[[#This Row],[niño]],BD.niños[[Código]:[sexo]],7,FALSE)</f>
        <v>F</v>
      </c>
      <c r="I34" s="1">
        <v>2</v>
      </c>
    </row>
    <row r="35" spans="1:9" x14ac:dyDescent="0.55000000000000004">
      <c r="A35" s="1">
        <v>2</v>
      </c>
      <c r="B35" t="s">
        <v>461</v>
      </c>
      <c r="C35" s="1" t="s">
        <v>6</v>
      </c>
      <c r="D35">
        <v>3</v>
      </c>
      <c r="E35" s="1" t="s">
        <v>120</v>
      </c>
      <c r="F35" s="1">
        <v>3</v>
      </c>
      <c r="G35" s="1" t="str">
        <f>+VLOOKUP(bloque2_2[[#This Row],[niño]],BD.niños[[Código]:[sexo]],6,FALSE)</f>
        <v>9 y 10</v>
      </c>
      <c r="H35" s="1" t="str">
        <f>+VLOOKUP(bloque2_2[[#This Row],[niño]],BD.niños[[Código]:[sexo]],7,FALSE)</f>
        <v>M</v>
      </c>
      <c r="I35" s="1">
        <v>2</v>
      </c>
    </row>
    <row r="36" spans="1:9" x14ac:dyDescent="0.55000000000000004">
      <c r="A36" s="1">
        <v>2</v>
      </c>
      <c r="B36" t="s">
        <v>461</v>
      </c>
      <c r="C36" s="1" t="s">
        <v>6</v>
      </c>
      <c r="D36">
        <v>3</v>
      </c>
      <c r="E36" s="1" t="s">
        <v>123</v>
      </c>
      <c r="F36" s="1">
        <v>3</v>
      </c>
      <c r="G36" s="1" t="str">
        <f>+VLOOKUP(bloque2_2[[#This Row],[niño]],BD.niños[[Código]:[sexo]],6,FALSE)</f>
        <v>7 y 8</v>
      </c>
      <c r="H36" s="1" t="str">
        <f>+VLOOKUP(bloque2_2[[#This Row],[niño]],BD.niños[[Código]:[sexo]],7,FALSE)</f>
        <v>M</v>
      </c>
      <c r="I36" s="1">
        <v>2</v>
      </c>
    </row>
    <row r="37" spans="1:9" x14ac:dyDescent="0.55000000000000004">
      <c r="A37" s="1">
        <v>2</v>
      </c>
      <c r="B37" t="s">
        <v>461</v>
      </c>
      <c r="C37" s="1" t="s">
        <v>6</v>
      </c>
      <c r="D37">
        <v>3</v>
      </c>
      <c r="E37" s="1" t="s">
        <v>127</v>
      </c>
      <c r="F37" s="1">
        <v>5</v>
      </c>
      <c r="G37" s="1" t="str">
        <f>+VLOOKUP(bloque2_2[[#This Row],[niño]],BD.niños[[Código]:[sexo]],6,FALSE)</f>
        <v>5 y 6</v>
      </c>
      <c r="H37" s="1" t="str">
        <f>+VLOOKUP(bloque2_2[[#This Row],[niño]],BD.niños[[Código]:[sexo]],7,FALSE)</f>
        <v>M</v>
      </c>
      <c r="I37" s="1">
        <v>2</v>
      </c>
    </row>
    <row r="38" spans="1:9" x14ac:dyDescent="0.55000000000000004">
      <c r="A38" s="1">
        <v>2</v>
      </c>
      <c r="B38" t="s">
        <v>461</v>
      </c>
      <c r="C38" s="1" t="s">
        <v>6</v>
      </c>
      <c r="D38">
        <v>3</v>
      </c>
      <c r="E38" s="1" t="s">
        <v>131</v>
      </c>
      <c r="F38" s="1">
        <v>3</v>
      </c>
      <c r="G38" s="1" t="str">
        <f>+VLOOKUP(bloque2_2[[#This Row],[niño]],BD.niños[[Código]:[sexo]],6,FALSE)</f>
        <v>5 y 6</v>
      </c>
      <c r="H38" s="1" t="str">
        <f>+VLOOKUP(bloque2_2[[#This Row],[niño]],BD.niños[[Código]:[sexo]],7,FALSE)</f>
        <v>F</v>
      </c>
      <c r="I38" s="1">
        <v>2</v>
      </c>
    </row>
    <row r="39" spans="1:9" x14ac:dyDescent="0.55000000000000004">
      <c r="A39" s="1">
        <v>2</v>
      </c>
      <c r="B39" t="s">
        <v>461</v>
      </c>
      <c r="C39" s="1" t="s">
        <v>6</v>
      </c>
      <c r="D39">
        <v>3</v>
      </c>
      <c r="E39" s="1" t="s">
        <v>135</v>
      </c>
      <c r="F39" s="1">
        <v>3</v>
      </c>
      <c r="G39" s="1" t="str">
        <f>+VLOOKUP(bloque2_2[[#This Row],[niño]],BD.niños[[Código]:[sexo]],6,FALSE)</f>
        <v>5 y 6</v>
      </c>
      <c r="H39" s="1" t="str">
        <f>+VLOOKUP(bloque2_2[[#This Row],[niño]],BD.niños[[Código]:[sexo]],7,FALSE)</f>
        <v>M</v>
      </c>
      <c r="I39" s="1">
        <v>2</v>
      </c>
    </row>
    <row r="40" spans="1:9" x14ac:dyDescent="0.55000000000000004">
      <c r="A40" s="1">
        <v>2</v>
      </c>
      <c r="B40" t="s">
        <v>461</v>
      </c>
      <c r="C40" s="1" t="s">
        <v>6</v>
      </c>
      <c r="D40">
        <v>3</v>
      </c>
      <c r="E40" s="1" t="s">
        <v>139</v>
      </c>
      <c r="F40" s="1">
        <v>3</v>
      </c>
      <c r="G40" s="1" t="str">
        <f>+VLOOKUP(bloque2_2[[#This Row],[niño]],BD.niños[[Código]:[sexo]],6,FALSE)</f>
        <v>7 y 8</v>
      </c>
      <c r="H40" s="1" t="str">
        <f>+VLOOKUP(bloque2_2[[#This Row],[niño]],BD.niños[[Código]:[sexo]],7,FALSE)</f>
        <v>M</v>
      </c>
      <c r="I40" s="1">
        <v>2</v>
      </c>
    </row>
    <row r="41" spans="1:9" x14ac:dyDescent="0.55000000000000004">
      <c r="A41" s="1">
        <v>2</v>
      </c>
      <c r="B41" t="s">
        <v>461</v>
      </c>
      <c r="C41" s="1" t="s">
        <v>6</v>
      </c>
      <c r="D41">
        <v>3</v>
      </c>
      <c r="E41" s="1" t="s">
        <v>141</v>
      </c>
      <c r="F41" s="1">
        <v>3</v>
      </c>
      <c r="G41" s="1" t="str">
        <f>+VLOOKUP(bloque2_2[[#This Row],[niño]],BD.niños[[Código]:[sexo]],6,FALSE)</f>
        <v>7 y 8</v>
      </c>
      <c r="H41" s="1" t="str">
        <f>+VLOOKUP(bloque2_2[[#This Row],[niño]],BD.niños[[Código]:[sexo]],7,FALSE)</f>
        <v>F</v>
      </c>
      <c r="I41" s="1">
        <v>2</v>
      </c>
    </row>
    <row r="42" spans="1:9" x14ac:dyDescent="0.55000000000000004">
      <c r="A42" s="1">
        <v>2</v>
      </c>
      <c r="B42" t="s">
        <v>461</v>
      </c>
      <c r="C42" s="1" t="s">
        <v>6</v>
      </c>
      <c r="D42">
        <v>3</v>
      </c>
      <c r="E42" s="1" t="s">
        <v>145</v>
      </c>
      <c r="F42" s="1">
        <v>3</v>
      </c>
      <c r="G42" s="1" t="str">
        <f>+VLOOKUP(bloque2_2[[#This Row],[niño]],BD.niños[[Código]:[sexo]],6,FALSE)</f>
        <v>7 y 8</v>
      </c>
      <c r="H42" s="1" t="str">
        <f>+VLOOKUP(bloque2_2[[#This Row],[niño]],BD.niños[[Código]:[sexo]],7,FALSE)</f>
        <v>M</v>
      </c>
      <c r="I42" s="1">
        <v>2</v>
      </c>
    </row>
    <row r="43" spans="1:9" x14ac:dyDescent="0.55000000000000004">
      <c r="A43" s="1">
        <v>2</v>
      </c>
      <c r="B43" t="s">
        <v>461</v>
      </c>
      <c r="C43" s="1" t="s">
        <v>6</v>
      </c>
      <c r="D43">
        <v>3</v>
      </c>
      <c r="E43" s="1" t="s">
        <v>147</v>
      </c>
      <c r="F43" s="1">
        <v>3</v>
      </c>
      <c r="G43" s="1" t="str">
        <f>+VLOOKUP(bloque2_2[[#This Row],[niño]],BD.niños[[Código]:[sexo]],6,FALSE)</f>
        <v>7 y 8</v>
      </c>
      <c r="H43" s="1" t="str">
        <f>+VLOOKUP(bloque2_2[[#This Row],[niño]],BD.niños[[Código]:[sexo]],7,FALSE)</f>
        <v>M</v>
      </c>
      <c r="I43" s="1">
        <v>2</v>
      </c>
    </row>
    <row r="44" spans="1:9" x14ac:dyDescent="0.55000000000000004">
      <c r="A44" s="1">
        <v>2</v>
      </c>
      <c r="B44" t="s">
        <v>461</v>
      </c>
      <c r="C44" s="1" t="s">
        <v>6</v>
      </c>
      <c r="D44">
        <v>3</v>
      </c>
      <c r="E44" s="1" t="s">
        <v>214</v>
      </c>
      <c r="F44" s="1">
        <v>3</v>
      </c>
      <c r="G44" s="1" t="str">
        <f>+VLOOKUP(bloque2_2[[#This Row],[niño]],BD.niños[[Código]:[sexo]],6,FALSE)</f>
        <v>9 y 10</v>
      </c>
      <c r="H44" s="1" t="str">
        <f>+VLOOKUP(bloque2_2[[#This Row],[niño]],BD.niños[[Código]:[sexo]],7,FALSE)</f>
        <v>F</v>
      </c>
      <c r="I44" s="1">
        <v>2</v>
      </c>
    </row>
    <row r="45" spans="1:9" x14ac:dyDescent="0.55000000000000004">
      <c r="A45" s="1">
        <v>2</v>
      </c>
      <c r="B45" t="s">
        <v>461</v>
      </c>
      <c r="C45" s="1" t="s">
        <v>6</v>
      </c>
      <c r="D45">
        <v>3</v>
      </c>
      <c r="E45" s="1" t="s">
        <v>217</v>
      </c>
      <c r="F45" s="1">
        <v>3</v>
      </c>
      <c r="G45" s="1" t="str">
        <f>+VLOOKUP(bloque2_2[[#This Row],[niño]],BD.niños[[Código]:[sexo]],6,FALSE)</f>
        <v>9 y 10</v>
      </c>
      <c r="H45" s="1" t="str">
        <f>+VLOOKUP(bloque2_2[[#This Row],[niño]],BD.niños[[Código]:[sexo]],7,FALSE)</f>
        <v>F</v>
      </c>
      <c r="I45" s="1">
        <v>2</v>
      </c>
    </row>
    <row r="46" spans="1:9" x14ac:dyDescent="0.55000000000000004">
      <c r="A46" s="1">
        <v>2</v>
      </c>
      <c r="B46" t="s">
        <v>461</v>
      </c>
      <c r="C46" s="1" t="s">
        <v>6</v>
      </c>
      <c r="D46">
        <v>3</v>
      </c>
      <c r="E46" s="1" t="s">
        <v>220</v>
      </c>
      <c r="F46" s="1">
        <v>3</v>
      </c>
      <c r="G46" s="1" t="str">
        <f>+VLOOKUP(bloque2_2[[#This Row],[niño]],BD.niños[[Código]:[sexo]],6,FALSE)</f>
        <v>9 y 10</v>
      </c>
      <c r="H46" s="1" t="str">
        <f>+VLOOKUP(bloque2_2[[#This Row],[niño]],BD.niños[[Código]:[sexo]],7,FALSE)</f>
        <v>F</v>
      </c>
      <c r="I46" s="1">
        <v>2</v>
      </c>
    </row>
    <row r="47" spans="1:9" x14ac:dyDescent="0.55000000000000004">
      <c r="A47" s="1">
        <v>2</v>
      </c>
      <c r="B47" t="s">
        <v>461</v>
      </c>
      <c r="C47" s="1" t="s">
        <v>6</v>
      </c>
      <c r="D47">
        <v>3</v>
      </c>
      <c r="E47" s="1" t="s">
        <v>223</v>
      </c>
      <c r="F47" s="1">
        <v>3</v>
      </c>
      <c r="G47" s="1" t="str">
        <f>+VLOOKUP(bloque2_2[[#This Row],[niño]],BD.niños[[Código]:[sexo]],6,FALSE)</f>
        <v>7 y 8</v>
      </c>
      <c r="H47" s="1" t="str">
        <f>+VLOOKUP(bloque2_2[[#This Row],[niño]],BD.niños[[Código]:[sexo]],7,FALSE)</f>
        <v>F</v>
      </c>
      <c r="I47" s="1">
        <v>2</v>
      </c>
    </row>
    <row r="48" spans="1:9" x14ac:dyDescent="0.55000000000000004">
      <c r="A48" s="1">
        <v>2</v>
      </c>
      <c r="B48" t="s">
        <v>461</v>
      </c>
      <c r="C48" s="1" t="s">
        <v>6</v>
      </c>
      <c r="D48">
        <v>3</v>
      </c>
      <c r="E48" s="1" t="s">
        <v>226</v>
      </c>
      <c r="F48" s="1">
        <v>3</v>
      </c>
      <c r="G48" s="1" t="str">
        <f>+VLOOKUP(bloque2_2[[#This Row],[niño]],BD.niños[[Código]:[sexo]],6,FALSE)</f>
        <v>9 y 10</v>
      </c>
      <c r="H48" s="1" t="str">
        <f>+VLOOKUP(bloque2_2[[#This Row],[niño]],BD.niños[[Código]:[sexo]],7,FALSE)</f>
        <v>M</v>
      </c>
      <c r="I48" s="1">
        <v>2</v>
      </c>
    </row>
    <row r="49" spans="1:9" x14ac:dyDescent="0.55000000000000004">
      <c r="A49" s="1">
        <v>2</v>
      </c>
      <c r="B49" t="s">
        <v>461</v>
      </c>
      <c r="C49" s="1" t="s">
        <v>6</v>
      </c>
      <c r="D49">
        <v>3</v>
      </c>
      <c r="E49" s="1" t="s">
        <v>229</v>
      </c>
      <c r="F49" s="1">
        <v>3</v>
      </c>
      <c r="G49" s="1" t="str">
        <f>+VLOOKUP(bloque2_2[[#This Row],[niño]],BD.niños[[Código]:[sexo]],6,FALSE)</f>
        <v>7 y 8</v>
      </c>
      <c r="H49" s="1" t="str">
        <f>+VLOOKUP(bloque2_2[[#This Row],[niño]],BD.niños[[Código]:[sexo]],7,FALSE)</f>
        <v>M</v>
      </c>
      <c r="I49" s="1">
        <v>2</v>
      </c>
    </row>
    <row r="50" spans="1:9" x14ac:dyDescent="0.55000000000000004">
      <c r="A50" s="1">
        <v>2</v>
      </c>
      <c r="B50" t="s">
        <v>461</v>
      </c>
      <c r="C50" s="1" t="s">
        <v>6</v>
      </c>
      <c r="D50">
        <v>3</v>
      </c>
      <c r="E50" s="1" t="s">
        <v>231</v>
      </c>
      <c r="F50" s="1">
        <v>3</v>
      </c>
      <c r="G50" s="1" t="str">
        <f>+VLOOKUP(bloque2_2[[#This Row],[niño]],BD.niños[[Código]:[sexo]],6,FALSE)</f>
        <v>5 y 6</v>
      </c>
      <c r="H50" s="1" t="str">
        <f>+VLOOKUP(bloque2_2[[#This Row],[niño]],BD.niños[[Código]:[sexo]],7,FALSE)</f>
        <v>F</v>
      </c>
      <c r="I50" s="1">
        <v>2</v>
      </c>
    </row>
    <row r="51" spans="1:9" x14ac:dyDescent="0.55000000000000004">
      <c r="A51" s="1">
        <v>2</v>
      </c>
      <c r="B51" t="s">
        <v>461</v>
      </c>
      <c r="C51" s="1" t="s">
        <v>6</v>
      </c>
      <c r="D51">
        <v>3</v>
      </c>
      <c r="E51" s="1" t="s">
        <v>286</v>
      </c>
      <c r="F51" s="1">
        <v>3</v>
      </c>
      <c r="G51" s="1" t="str">
        <f>+VLOOKUP(bloque2_2[[#This Row],[niño]],BD.niños[[Código]:[sexo]],6,FALSE)</f>
        <v>5 y 6</v>
      </c>
      <c r="H51" s="1" t="str">
        <f>+VLOOKUP(bloque2_2[[#This Row],[niño]],BD.niños[[Código]:[sexo]],7,FALSE)</f>
        <v>M</v>
      </c>
      <c r="I51" s="1">
        <v>2</v>
      </c>
    </row>
    <row r="52" spans="1:9" x14ac:dyDescent="0.55000000000000004">
      <c r="A52" s="1">
        <v>2</v>
      </c>
      <c r="B52" t="s">
        <v>461</v>
      </c>
      <c r="C52" s="1" t="s">
        <v>6</v>
      </c>
      <c r="D52">
        <v>3</v>
      </c>
      <c r="E52" s="1" t="s">
        <v>290</v>
      </c>
      <c r="F52" s="1">
        <v>3</v>
      </c>
      <c r="G52" s="1" t="str">
        <f>+VLOOKUP(bloque2_2[[#This Row],[niño]],BD.niños[[Código]:[sexo]],6,FALSE)</f>
        <v>5 y 6</v>
      </c>
      <c r="H52" s="1" t="str">
        <f>+VLOOKUP(bloque2_2[[#This Row],[niño]],BD.niños[[Código]:[sexo]],7,FALSE)</f>
        <v>M</v>
      </c>
      <c r="I52" s="1">
        <v>2</v>
      </c>
    </row>
    <row r="53" spans="1:9" x14ac:dyDescent="0.55000000000000004">
      <c r="A53" s="1">
        <v>2</v>
      </c>
      <c r="B53" t="s">
        <v>461</v>
      </c>
      <c r="C53" s="1" t="s">
        <v>6</v>
      </c>
      <c r="D53">
        <v>3</v>
      </c>
      <c r="E53" s="1" t="s">
        <v>294</v>
      </c>
      <c r="F53" s="1">
        <v>3</v>
      </c>
      <c r="G53" s="1" t="str">
        <f>+VLOOKUP(bloque2_2[[#This Row],[niño]],BD.niños[[Código]:[sexo]],6,FALSE)</f>
        <v>7 y 8</v>
      </c>
      <c r="H53" s="1" t="str">
        <f>+VLOOKUP(bloque2_2[[#This Row],[niño]],BD.niños[[Código]:[sexo]],7,FALSE)</f>
        <v>M</v>
      </c>
      <c r="I53" s="1">
        <v>2</v>
      </c>
    </row>
    <row r="54" spans="1:9" x14ac:dyDescent="0.55000000000000004">
      <c r="A54" s="1">
        <v>2</v>
      </c>
      <c r="B54" t="s">
        <v>461</v>
      </c>
      <c r="C54" s="1" t="s">
        <v>6</v>
      </c>
      <c r="D54">
        <v>3</v>
      </c>
      <c r="E54" s="1" t="s">
        <v>295</v>
      </c>
      <c r="F54" s="1">
        <v>3</v>
      </c>
      <c r="G54" s="1" t="str">
        <f>+VLOOKUP(bloque2_2[[#This Row],[niño]],BD.niños[[Código]:[sexo]],6,FALSE)</f>
        <v>7 y 8</v>
      </c>
      <c r="H54" s="1" t="str">
        <f>+VLOOKUP(bloque2_2[[#This Row],[niño]],BD.niños[[Código]:[sexo]],7,FALSE)</f>
        <v>M</v>
      </c>
      <c r="I54" s="1">
        <v>2</v>
      </c>
    </row>
    <row r="55" spans="1:9" x14ac:dyDescent="0.55000000000000004">
      <c r="A55" s="1">
        <v>2</v>
      </c>
      <c r="B55" t="s">
        <v>461</v>
      </c>
      <c r="C55" s="1" t="s">
        <v>6</v>
      </c>
      <c r="D55">
        <v>3</v>
      </c>
      <c r="E55" s="1" t="s">
        <v>317</v>
      </c>
      <c r="F55" s="1">
        <v>3</v>
      </c>
      <c r="G55" s="1" t="str">
        <f>+VLOOKUP(bloque2_2[[#This Row],[niño]],BD.niños[[Código]:[sexo]],6,FALSE)</f>
        <v>9 y 10</v>
      </c>
      <c r="H55" s="1" t="str">
        <f>+VLOOKUP(bloque2_2[[#This Row],[niño]],BD.niños[[Código]:[sexo]],7,FALSE)</f>
        <v>F</v>
      </c>
      <c r="I55" s="1">
        <v>2</v>
      </c>
    </row>
    <row r="56" spans="1:9" x14ac:dyDescent="0.55000000000000004">
      <c r="A56" s="1">
        <v>2</v>
      </c>
      <c r="B56" t="s">
        <v>461</v>
      </c>
      <c r="C56" s="1" t="s">
        <v>6</v>
      </c>
      <c r="D56">
        <v>3</v>
      </c>
      <c r="E56" s="1" t="s">
        <v>320</v>
      </c>
      <c r="F56" s="1">
        <v>3</v>
      </c>
      <c r="G56" s="1" t="str">
        <f>+VLOOKUP(bloque2_2[[#This Row],[niño]],BD.niños[[Código]:[sexo]],6,FALSE)</f>
        <v>9 y 10</v>
      </c>
      <c r="H56" s="1" t="str">
        <f>+VLOOKUP(bloque2_2[[#This Row],[niño]],BD.niños[[Código]:[sexo]],7,FALSE)</f>
        <v>M</v>
      </c>
      <c r="I56" s="1">
        <v>2</v>
      </c>
    </row>
    <row r="57" spans="1:9" x14ac:dyDescent="0.55000000000000004">
      <c r="A57" s="1">
        <v>2</v>
      </c>
      <c r="B57" t="s">
        <v>461</v>
      </c>
      <c r="C57" s="1" t="s">
        <v>6</v>
      </c>
      <c r="D57">
        <v>3</v>
      </c>
      <c r="E57" s="1" t="s">
        <v>323</v>
      </c>
      <c r="F57" s="1">
        <v>3</v>
      </c>
      <c r="G57" s="1" t="str">
        <f>+VLOOKUP(bloque2_2[[#This Row],[niño]],BD.niños[[Código]:[sexo]],6,FALSE)</f>
        <v>7 y 8</v>
      </c>
      <c r="H57" s="1" t="str">
        <f>+VLOOKUP(bloque2_2[[#This Row],[niño]],BD.niños[[Código]:[sexo]],7,FALSE)</f>
        <v>F</v>
      </c>
      <c r="I57" s="1">
        <v>2</v>
      </c>
    </row>
    <row r="58" spans="1:9" x14ac:dyDescent="0.55000000000000004">
      <c r="A58" s="1">
        <v>2</v>
      </c>
      <c r="B58" t="s">
        <v>461</v>
      </c>
      <c r="C58" s="1" t="s">
        <v>6</v>
      </c>
      <c r="D58">
        <v>3</v>
      </c>
      <c r="E58" s="1" t="s">
        <v>327</v>
      </c>
      <c r="F58" s="1">
        <v>3</v>
      </c>
      <c r="G58" s="1" t="str">
        <f>+VLOOKUP(bloque2_2[[#This Row],[niño]],BD.niños[[Código]:[sexo]],6,FALSE)</f>
        <v>7 y 8</v>
      </c>
      <c r="H58" s="1" t="str">
        <f>+VLOOKUP(bloque2_2[[#This Row],[niño]],BD.niños[[Código]:[sexo]],7,FALSE)</f>
        <v>F</v>
      </c>
      <c r="I58" s="1">
        <v>2</v>
      </c>
    </row>
    <row r="59" spans="1:9" x14ac:dyDescent="0.55000000000000004">
      <c r="A59" s="1">
        <v>2</v>
      </c>
      <c r="B59" t="s">
        <v>461</v>
      </c>
      <c r="C59" s="1" t="s">
        <v>6</v>
      </c>
      <c r="D59">
        <v>3</v>
      </c>
      <c r="E59" s="1" t="s">
        <v>331</v>
      </c>
      <c r="F59" s="1">
        <v>3</v>
      </c>
      <c r="G59" s="1" t="str">
        <f>+VLOOKUP(bloque2_2[[#This Row],[niño]],BD.niños[[Código]:[sexo]],6,FALSE)</f>
        <v>7 y 8</v>
      </c>
      <c r="H59" s="1" t="str">
        <f>+VLOOKUP(bloque2_2[[#This Row],[niño]],BD.niños[[Código]:[sexo]],7,FALSE)</f>
        <v>F</v>
      </c>
      <c r="I59" s="1">
        <v>2</v>
      </c>
    </row>
    <row r="60" spans="1:9" x14ac:dyDescent="0.55000000000000004">
      <c r="A60" s="1">
        <v>3</v>
      </c>
      <c r="B60" t="s">
        <v>462</v>
      </c>
      <c r="C60" s="1" t="s">
        <v>4</v>
      </c>
      <c r="D60">
        <v>5</v>
      </c>
      <c r="E60" s="1" t="s">
        <v>105</v>
      </c>
      <c r="F60" s="1">
        <v>6</v>
      </c>
      <c r="G60" s="1" t="str">
        <f>+VLOOKUP(bloque2_2[[#This Row],[niño]],BD.niños[[Código]:[sexo]],6,FALSE)</f>
        <v>9 y 10</v>
      </c>
      <c r="H60" s="1" t="str">
        <f>+VLOOKUP(bloque2_2[[#This Row],[niño]],BD.niños[[Código]:[sexo]],7,FALSE)</f>
        <v>F</v>
      </c>
      <c r="I60" s="1">
        <v>2</v>
      </c>
    </row>
    <row r="61" spans="1:9" x14ac:dyDescent="0.55000000000000004">
      <c r="A61" s="1">
        <v>3</v>
      </c>
      <c r="B61" t="s">
        <v>462</v>
      </c>
      <c r="C61" s="1" t="s">
        <v>4</v>
      </c>
      <c r="D61">
        <v>5</v>
      </c>
      <c r="E61" s="1" t="s">
        <v>108</v>
      </c>
      <c r="F61" s="1">
        <v>1</v>
      </c>
      <c r="G61" s="1" t="str">
        <f>+VLOOKUP(bloque2_2[[#This Row],[niño]],BD.niños[[Código]:[sexo]],6,FALSE)</f>
        <v>9 y 10</v>
      </c>
      <c r="H61" s="1" t="str">
        <f>+VLOOKUP(bloque2_2[[#This Row],[niño]],BD.niños[[Código]:[sexo]],7,FALSE)</f>
        <v>F</v>
      </c>
      <c r="I61" s="1">
        <v>2</v>
      </c>
    </row>
    <row r="62" spans="1:9" x14ac:dyDescent="0.55000000000000004">
      <c r="A62" s="1">
        <v>3</v>
      </c>
      <c r="B62" t="s">
        <v>462</v>
      </c>
      <c r="C62" s="1" t="s">
        <v>4</v>
      </c>
      <c r="D62">
        <v>5</v>
      </c>
      <c r="E62" s="1" t="s">
        <v>112</v>
      </c>
      <c r="F62" s="1">
        <v>5</v>
      </c>
      <c r="G62" s="1" t="str">
        <f>+VLOOKUP(bloque2_2[[#This Row],[niño]],BD.niños[[Código]:[sexo]],6,FALSE)</f>
        <v>9 y 10</v>
      </c>
      <c r="H62" s="1" t="str">
        <f>+VLOOKUP(bloque2_2[[#This Row],[niño]],BD.niños[[Código]:[sexo]],7,FALSE)</f>
        <v>F</v>
      </c>
      <c r="I62" s="1">
        <v>2</v>
      </c>
    </row>
    <row r="63" spans="1:9" x14ac:dyDescent="0.55000000000000004">
      <c r="A63" s="1">
        <v>3</v>
      </c>
      <c r="B63" t="s">
        <v>462</v>
      </c>
      <c r="C63" s="1" t="s">
        <v>4</v>
      </c>
      <c r="D63">
        <v>5</v>
      </c>
      <c r="E63" s="1" t="s">
        <v>116</v>
      </c>
      <c r="F63" s="1">
        <v>5</v>
      </c>
      <c r="G63" s="1" t="str">
        <f>+VLOOKUP(bloque2_2[[#This Row],[niño]],BD.niños[[Código]:[sexo]],6,FALSE)</f>
        <v>9 y 10</v>
      </c>
      <c r="H63" s="1" t="str">
        <f>+VLOOKUP(bloque2_2[[#This Row],[niño]],BD.niños[[Código]:[sexo]],7,FALSE)</f>
        <v>F</v>
      </c>
      <c r="I63" s="1">
        <v>2</v>
      </c>
    </row>
    <row r="64" spans="1:9" x14ac:dyDescent="0.55000000000000004">
      <c r="A64" s="1">
        <v>3</v>
      </c>
      <c r="B64" t="s">
        <v>462</v>
      </c>
      <c r="C64" s="1" t="s">
        <v>4</v>
      </c>
      <c r="D64">
        <v>5</v>
      </c>
      <c r="E64" s="1" t="s">
        <v>120</v>
      </c>
      <c r="F64" s="1">
        <v>1</v>
      </c>
      <c r="G64" s="1" t="str">
        <f>+VLOOKUP(bloque2_2[[#This Row],[niño]],BD.niños[[Código]:[sexo]],6,FALSE)</f>
        <v>9 y 10</v>
      </c>
      <c r="H64" s="1" t="str">
        <f>+VLOOKUP(bloque2_2[[#This Row],[niño]],BD.niños[[Código]:[sexo]],7,FALSE)</f>
        <v>M</v>
      </c>
      <c r="I64" s="1">
        <v>2</v>
      </c>
    </row>
    <row r="65" spans="1:9" x14ac:dyDescent="0.55000000000000004">
      <c r="A65" s="1">
        <v>3</v>
      </c>
      <c r="B65" t="s">
        <v>462</v>
      </c>
      <c r="C65" s="1" t="s">
        <v>4</v>
      </c>
      <c r="D65">
        <v>5</v>
      </c>
      <c r="E65" s="1" t="s">
        <v>123</v>
      </c>
      <c r="F65" s="1">
        <v>7</v>
      </c>
      <c r="G65" s="1" t="str">
        <f>+VLOOKUP(bloque2_2[[#This Row],[niño]],BD.niños[[Código]:[sexo]],6,FALSE)</f>
        <v>7 y 8</v>
      </c>
      <c r="H65" s="1" t="str">
        <f>+VLOOKUP(bloque2_2[[#This Row],[niño]],BD.niños[[Código]:[sexo]],7,FALSE)</f>
        <v>M</v>
      </c>
      <c r="I65" s="1">
        <v>2</v>
      </c>
    </row>
    <row r="66" spans="1:9" x14ac:dyDescent="0.55000000000000004">
      <c r="A66" s="1">
        <v>3</v>
      </c>
      <c r="B66" t="s">
        <v>462</v>
      </c>
      <c r="C66" s="1" t="s">
        <v>4</v>
      </c>
      <c r="D66">
        <v>5</v>
      </c>
      <c r="E66" s="1" t="s">
        <v>127</v>
      </c>
      <c r="F66" s="1">
        <v>1</v>
      </c>
      <c r="G66" s="1" t="str">
        <f>+VLOOKUP(bloque2_2[[#This Row],[niño]],BD.niños[[Código]:[sexo]],6,FALSE)</f>
        <v>5 y 6</v>
      </c>
      <c r="H66" s="1" t="str">
        <f>+VLOOKUP(bloque2_2[[#This Row],[niño]],BD.niños[[Código]:[sexo]],7,FALSE)</f>
        <v>M</v>
      </c>
      <c r="I66" s="1">
        <v>2</v>
      </c>
    </row>
    <row r="67" spans="1:9" x14ac:dyDescent="0.55000000000000004">
      <c r="A67" s="1">
        <v>3</v>
      </c>
      <c r="B67" t="s">
        <v>462</v>
      </c>
      <c r="C67" s="1" t="s">
        <v>4</v>
      </c>
      <c r="D67">
        <v>5</v>
      </c>
      <c r="E67" s="1" t="s">
        <v>131</v>
      </c>
      <c r="F67" s="1">
        <v>7</v>
      </c>
      <c r="G67" s="1" t="str">
        <f>+VLOOKUP(bloque2_2[[#This Row],[niño]],BD.niños[[Código]:[sexo]],6,FALSE)</f>
        <v>5 y 6</v>
      </c>
      <c r="H67" s="1" t="str">
        <f>+VLOOKUP(bloque2_2[[#This Row],[niño]],BD.niños[[Código]:[sexo]],7,FALSE)</f>
        <v>F</v>
      </c>
      <c r="I67" s="1">
        <v>2</v>
      </c>
    </row>
    <row r="68" spans="1:9" x14ac:dyDescent="0.55000000000000004">
      <c r="A68" s="1">
        <v>3</v>
      </c>
      <c r="B68" t="s">
        <v>462</v>
      </c>
      <c r="C68" s="1" t="s">
        <v>4</v>
      </c>
      <c r="D68">
        <v>5</v>
      </c>
      <c r="E68" s="1" t="s">
        <v>135</v>
      </c>
      <c r="F68" s="1">
        <v>6</v>
      </c>
      <c r="G68" s="1" t="str">
        <f>+VLOOKUP(bloque2_2[[#This Row],[niño]],BD.niños[[Código]:[sexo]],6,FALSE)</f>
        <v>5 y 6</v>
      </c>
      <c r="H68" s="1" t="str">
        <f>+VLOOKUP(bloque2_2[[#This Row],[niño]],BD.niños[[Código]:[sexo]],7,FALSE)</f>
        <v>M</v>
      </c>
      <c r="I68" s="1">
        <v>2</v>
      </c>
    </row>
    <row r="69" spans="1:9" x14ac:dyDescent="0.55000000000000004">
      <c r="A69" s="1">
        <v>3</v>
      </c>
      <c r="B69" t="s">
        <v>462</v>
      </c>
      <c r="C69" s="1" t="s">
        <v>4</v>
      </c>
      <c r="D69">
        <v>5</v>
      </c>
      <c r="E69" s="1" t="s">
        <v>139</v>
      </c>
      <c r="F69" s="1">
        <v>7</v>
      </c>
      <c r="G69" s="1" t="str">
        <f>+VLOOKUP(bloque2_2[[#This Row],[niño]],BD.niños[[Código]:[sexo]],6,FALSE)</f>
        <v>7 y 8</v>
      </c>
      <c r="H69" s="1" t="str">
        <f>+VLOOKUP(bloque2_2[[#This Row],[niño]],BD.niños[[Código]:[sexo]],7,FALSE)</f>
        <v>M</v>
      </c>
      <c r="I69" s="1">
        <v>2</v>
      </c>
    </row>
    <row r="70" spans="1:9" x14ac:dyDescent="0.55000000000000004">
      <c r="A70" s="1">
        <v>3</v>
      </c>
      <c r="B70" t="s">
        <v>462</v>
      </c>
      <c r="C70" s="1" t="s">
        <v>4</v>
      </c>
      <c r="D70">
        <v>5</v>
      </c>
      <c r="E70" s="1" t="s">
        <v>141</v>
      </c>
      <c r="F70" s="1">
        <v>4</v>
      </c>
      <c r="G70" s="1" t="str">
        <f>+VLOOKUP(bloque2_2[[#This Row],[niño]],BD.niños[[Código]:[sexo]],6,FALSE)</f>
        <v>7 y 8</v>
      </c>
      <c r="H70" s="1" t="str">
        <f>+VLOOKUP(bloque2_2[[#This Row],[niño]],BD.niños[[Código]:[sexo]],7,FALSE)</f>
        <v>F</v>
      </c>
      <c r="I70" s="1">
        <v>2</v>
      </c>
    </row>
    <row r="71" spans="1:9" x14ac:dyDescent="0.55000000000000004">
      <c r="A71" s="1">
        <v>3</v>
      </c>
      <c r="B71" t="s">
        <v>462</v>
      </c>
      <c r="C71" s="1" t="s">
        <v>4</v>
      </c>
      <c r="D71">
        <v>5</v>
      </c>
      <c r="E71" s="1" t="s">
        <v>145</v>
      </c>
      <c r="F71" s="1">
        <v>5</v>
      </c>
      <c r="G71" s="1" t="str">
        <f>+VLOOKUP(bloque2_2[[#This Row],[niño]],BD.niños[[Código]:[sexo]],6,FALSE)</f>
        <v>7 y 8</v>
      </c>
      <c r="H71" s="1" t="str">
        <f>+VLOOKUP(bloque2_2[[#This Row],[niño]],BD.niños[[Código]:[sexo]],7,FALSE)</f>
        <v>M</v>
      </c>
      <c r="I71" s="1">
        <v>2</v>
      </c>
    </row>
    <row r="72" spans="1:9" x14ac:dyDescent="0.55000000000000004">
      <c r="A72" s="1">
        <v>3</v>
      </c>
      <c r="B72" t="s">
        <v>462</v>
      </c>
      <c r="C72" s="1" t="s">
        <v>4</v>
      </c>
      <c r="D72">
        <v>5</v>
      </c>
      <c r="E72" s="1" t="s">
        <v>147</v>
      </c>
      <c r="F72" s="1">
        <v>5</v>
      </c>
      <c r="G72" s="1" t="str">
        <f>+VLOOKUP(bloque2_2[[#This Row],[niño]],BD.niños[[Código]:[sexo]],6,FALSE)</f>
        <v>7 y 8</v>
      </c>
      <c r="H72" s="1" t="str">
        <f>+VLOOKUP(bloque2_2[[#This Row],[niño]],BD.niños[[Código]:[sexo]],7,FALSE)</f>
        <v>M</v>
      </c>
      <c r="I72" s="1">
        <v>2</v>
      </c>
    </row>
    <row r="73" spans="1:9" x14ac:dyDescent="0.55000000000000004">
      <c r="A73" s="1">
        <v>3</v>
      </c>
      <c r="B73" t="s">
        <v>462</v>
      </c>
      <c r="C73" s="1" t="s">
        <v>4</v>
      </c>
      <c r="D73">
        <v>5</v>
      </c>
      <c r="E73" s="1" t="s">
        <v>214</v>
      </c>
      <c r="F73" s="1">
        <v>1</v>
      </c>
      <c r="G73" s="1" t="str">
        <f>+VLOOKUP(bloque2_2[[#This Row],[niño]],BD.niños[[Código]:[sexo]],6,FALSE)</f>
        <v>9 y 10</v>
      </c>
      <c r="H73" s="1" t="str">
        <f>+VLOOKUP(bloque2_2[[#This Row],[niño]],BD.niños[[Código]:[sexo]],7,FALSE)</f>
        <v>F</v>
      </c>
      <c r="I73" s="1">
        <v>2</v>
      </c>
    </row>
    <row r="74" spans="1:9" x14ac:dyDescent="0.55000000000000004">
      <c r="A74" s="1">
        <v>3</v>
      </c>
      <c r="B74" t="s">
        <v>462</v>
      </c>
      <c r="C74" s="1" t="s">
        <v>4</v>
      </c>
      <c r="D74">
        <v>5</v>
      </c>
      <c r="E74" s="1" t="s">
        <v>217</v>
      </c>
      <c r="F74" s="1">
        <v>6</v>
      </c>
      <c r="G74" s="1" t="str">
        <f>+VLOOKUP(bloque2_2[[#This Row],[niño]],BD.niños[[Código]:[sexo]],6,FALSE)</f>
        <v>9 y 10</v>
      </c>
      <c r="H74" s="1" t="str">
        <f>+VLOOKUP(bloque2_2[[#This Row],[niño]],BD.niños[[Código]:[sexo]],7,FALSE)</f>
        <v>F</v>
      </c>
      <c r="I74" s="1">
        <v>2</v>
      </c>
    </row>
    <row r="75" spans="1:9" x14ac:dyDescent="0.55000000000000004">
      <c r="A75" s="1">
        <v>3</v>
      </c>
      <c r="B75" t="s">
        <v>462</v>
      </c>
      <c r="C75" s="1" t="s">
        <v>4</v>
      </c>
      <c r="D75">
        <v>5</v>
      </c>
      <c r="E75" s="1" t="s">
        <v>220</v>
      </c>
      <c r="F75" s="1">
        <v>7</v>
      </c>
      <c r="G75" s="1" t="str">
        <f>+VLOOKUP(bloque2_2[[#This Row],[niño]],BD.niños[[Código]:[sexo]],6,FALSE)</f>
        <v>9 y 10</v>
      </c>
      <c r="H75" s="1" t="str">
        <f>+VLOOKUP(bloque2_2[[#This Row],[niño]],BD.niños[[Código]:[sexo]],7,FALSE)</f>
        <v>F</v>
      </c>
      <c r="I75" s="1">
        <v>2</v>
      </c>
    </row>
    <row r="76" spans="1:9" x14ac:dyDescent="0.55000000000000004">
      <c r="A76" s="1">
        <v>3</v>
      </c>
      <c r="B76" t="s">
        <v>462</v>
      </c>
      <c r="C76" s="1" t="s">
        <v>4</v>
      </c>
      <c r="D76">
        <v>5</v>
      </c>
      <c r="E76" s="1" t="s">
        <v>223</v>
      </c>
      <c r="F76" s="1">
        <v>7</v>
      </c>
      <c r="G76" s="1" t="str">
        <f>+VLOOKUP(bloque2_2[[#This Row],[niño]],BD.niños[[Código]:[sexo]],6,FALSE)</f>
        <v>7 y 8</v>
      </c>
      <c r="H76" s="1" t="str">
        <f>+VLOOKUP(bloque2_2[[#This Row],[niño]],BD.niños[[Código]:[sexo]],7,FALSE)</f>
        <v>F</v>
      </c>
      <c r="I76" s="1">
        <v>2</v>
      </c>
    </row>
    <row r="77" spans="1:9" x14ac:dyDescent="0.55000000000000004">
      <c r="A77" s="1">
        <v>3</v>
      </c>
      <c r="B77" t="s">
        <v>462</v>
      </c>
      <c r="C77" s="1" t="s">
        <v>4</v>
      </c>
      <c r="D77">
        <v>5</v>
      </c>
      <c r="E77" s="1" t="s">
        <v>226</v>
      </c>
      <c r="F77" s="1">
        <v>6</v>
      </c>
      <c r="G77" s="1" t="str">
        <f>+VLOOKUP(bloque2_2[[#This Row],[niño]],BD.niños[[Código]:[sexo]],6,FALSE)</f>
        <v>9 y 10</v>
      </c>
      <c r="H77" s="1" t="str">
        <f>+VLOOKUP(bloque2_2[[#This Row],[niño]],BD.niños[[Código]:[sexo]],7,FALSE)</f>
        <v>M</v>
      </c>
      <c r="I77" s="1">
        <v>2</v>
      </c>
    </row>
    <row r="78" spans="1:9" x14ac:dyDescent="0.55000000000000004">
      <c r="A78" s="1">
        <v>3</v>
      </c>
      <c r="B78" t="s">
        <v>462</v>
      </c>
      <c r="C78" s="1" t="s">
        <v>4</v>
      </c>
      <c r="D78">
        <v>5</v>
      </c>
      <c r="E78" s="1" t="s">
        <v>229</v>
      </c>
      <c r="F78" s="1">
        <v>5</v>
      </c>
      <c r="G78" s="1" t="str">
        <f>+VLOOKUP(bloque2_2[[#This Row],[niño]],BD.niños[[Código]:[sexo]],6,FALSE)</f>
        <v>7 y 8</v>
      </c>
      <c r="H78" s="1" t="str">
        <f>+VLOOKUP(bloque2_2[[#This Row],[niño]],BD.niños[[Código]:[sexo]],7,FALSE)</f>
        <v>M</v>
      </c>
      <c r="I78" s="1">
        <v>2</v>
      </c>
    </row>
    <row r="79" spans="1:9" x14ac:dyDescent="0.55000000000000004">
      <c r="A79" s="1">
        <v>3</v>
      </c>
      <c r="B79" t="s">
        <v>462</v>
      </c>
      <c r="C79" s="1" t="s">
        <v>4</v>
      </c>
      <c r="D79">
        <v>5</v>
      </c>
      <c r="E79" s="1" t="s">
        <v>231</v>
      </c>
      <c r="F79" s="1">
        <v>1</v>
      </c>
      <c r="G79" s="1" t="str">
        <f>+VLOOKUP(bloque2_2[[#This Row],[niño]],BD.niños[[Código]:[sexo]],6,FALSE)</f>
        <v>5 y 6</v>
      </c>
      <c r="H79" s="1" t="str">
        <f>+VLOOKUP(bloque2_2[[#This Row],[niño]],BD.niños[[Código]:[sexo]],7,FALSE)</f>
        <v>F</v>
      </c>
      <c r="I79" s="1">
        <v>2</v>
      </c>
    </row>
    <row r="80" spans="1:9" x14ac:dyDescent="0.55000000000000004">
      <c r="A80" s="1">
        <v>3</v>
      </c>
      <c r="B80" t="s">
        <v>462</v>
      </c>
      <c r="C80" s="1" t="s">
        <v>4</v>
      </c>
      <c r="D80">
        <v>5</v>
      </c>
      <c r="E80" s="1" t="s">
        <v>286</v>
      </c>
      <c r="F80" s="1">
        <v>5</v>
      </c>
      <c r="G80" s="1" t="str">
        <f>+VLOOKUP(bloque2_2[[#This Row],[niño]],BD.niños[[Código]:[sexo]],6,FALSE)</f>
        <v>5 y 6</v>
      </c>
      <c r="H80" s="1" t="str">
        <f>+VLOOKUP(bloque2_2[[#This Row],[niño]],BD.niños[[Código]:[sexo]],7,FALSE)</f>
        <v>M</v>
      </c>
      <c r="I80" s="1">
        <v>2</v>
      </c>
    </row>
    <row r="81" spans="1:9" x14ac:dyDescent="0.55000000000000004">
      <c r="A81" s="1">
        <v>3</v>
      </c>
      <c r="B81" t="s">
        <v>462</v>
      </c>
      <c r="C81" s="1" t="s">
        <v>4</v>
      </c>
      <c r="D81">
        <v>5</v>
      </c>
      <c r="E81" s="1" t="s">
        <v>290</v>
      </c>
      <c r="F81" s="1">
        <v>4</v>
      </c>
      <c r="G81" s="1" t="str">
        <f>+VLOOKUP(bloque2_2[[#This Row],[niño]],BD.niños[[Código]:[sexo]],6,FALSE)</f>
        <v>5 y 6</v>
      </c>
      <c r="H81" s="1" t="str">
        <f>+VLOOKUP(bloque2_2[[#This Row],[niño]],BD.niños[[Código]:[sexo]],7,FALSE)</f>
        <v>M</v>
      </c>
      <c r="I81" s="1">
        <v>2</v>
      </c>
    </row>
    <row r="82" spans="1:9" x14ac:dyDescent="0.55000000000000004">
      <c r="A82" s="1">
        <v>3</v>
      </c>
      <c r="B82" t="s">
        <v>462</v>
      </c>
      <c r="C82" s="1" t="s">
        <v>4</v>
      </c>
      <c r="D82">
        <v>5</v>
      </c>
      <c r="E82" s="1" t="s">
        <v>294</v>
      </c>
      <c r="F82" s="1">
        <v>5</v>
      </c>
      <c r="G82" s="1" t="str">
        <f>+VLOOKUP(bloque2_2[[#This Row],[niño]],BD.niños[[Código]:[sexo]],6,FALSE)</f>
        <v>7 y 8</v>
      </c>
      <c r="H82" s="1" t="str">
        <f>+VLOOKUP(bloque2_2[[#This Row],[niño]],BD.niños[[Código]:[sexo]],7,FALSE)</f>
        <v>M</v>
      </c>
      <c r="I82" s="1">
        <v>2</v>
      </c>
    </row>
    <row r="83" spans="1:9" x14ac:dyDescent="0.55000000000000004">
      <c r="A83" s="1">
        <v>3</v>
      </c>
      <c r="B83" t="s">
        <v>462</v>
      </c>
      <c r="C83" s="1" t="s">
        <v>4</v>
      </c>
      <c r="D83">
        <v>5</v>
      </c>
      <c r="E83" s="1" t="s">
        <v>295</v>
      </c>
      <c r="F83" s="1">
        <v>5</v>
      </c>
      <c r="G83" s="1" t="str">
        <f>+VLOOKUP(bloque2_2[[#This Row],[niño]],BD.niños[[Código]:[sexo]],6,FALSE)</f>
        <v>7 y 8</v>
      </c>
      <c r="H83" s="1" t="str">
        <f>+VLOOKUP(bloque2_2[[#This Row],[niño]],BD.niños[[Código]:[sexo]],7,FALSE)</f>
        <v>M</v>
      </c>
      <c r="I83" s="1">
        <v>2</v>
      </c>
    </row>
    <row r="84" spans="1:9" x14ac:dyDescent="0.55000000000000004">
      <c r="A84" s="1">
        <v>3</v>
      </c>
      <c r="B84" t="s">
        <v>462</v>
      </c>
      <c r="C84" s="1" t="s">
        <v>4</v>
      </c>
      <c r="D84">
        <v>5</v>
      </c>
      <c r="E84" s="1" t="s">
        <v>317</v>
      </c>
      <c r="F84" s="1">
        <v>5</v>
      </c>
      <c r="G84" s="1" t="str">
        <f>+VLOOKUP(bloque2_2[[#This Row],[niño]],BD.niños[[Código]:[sexo]],6,FALSE)</f>
        <v>9 y 10</v>
      </c>
      <c r="H84" s="1" t="str">
        <f>+VLOOKUP(bloque2_2[[#This Row],[niño]],BD.niños[[Código]:[sexo]],7,FALSE)</f>
        <v>F</v>
      </c>
      <c r="I84" s="1">
        <v>2</v>
      </c>
    </row>
    <row r="85" spans="1:9" x14ac:dyDescent="0.55000000000000004">
      <c r="A85" s="1">
        <v>3</v>
      </c>
      <c r="B85" t="s">
        <v>462</v>
      </c>
      <c r="C85" s="1" t="s">
        <v>4</v>
      </c>
      <c r="D85">
        <v>5</v>
      </c>
      <c r="E85" s="1" t="s">
        <v>320</v>
      </c>
      <c r="F85" s="1">
        <v>5</v>
      </c>
      <c r="G85" s="1" t="str">
        <f>+VLOOKUP(bloque2_2[[#This Row],[niño]],BD.niños[[Código]:[sexo]],6,FALSE)</f>
        <v>9 y 10</v>
      </c>
      <c r="H85" s="1" t="str">
        <f>+VLOOKUP(bloque2_2[[#This Row],[niño]],BD.niños[[Código]:[sexo]],7,FALSE)</f>
        <v>M</v>
      </c>
      <c r="I85" s="1">
        <v>2</v>
      </c>
    </row>
    <row r="86" spans="1:9" x14ac:dyDescent="0.55000000000000004">
      <c r="A86" s="1">
        <v>3</v>
      </c>
      <c r="B86" t="s">
        <v>462</v>
      </c>
      <c r="C86" s="1" t="s">
        <v>4</v>
      </c>
      <c r="D86">
        <v>5</v>
      </c>
      <c r="E86" s="1" t="s">
        <v>323</v>
      </c>
      <c r="F86" s="1">
        <v>5</v>
      </c>
      <c r="G86" s="1" t="str">
        <f>+VLOOKUP(bloque2_2[[#This Row],[niño]],BD.niños[[Código]:[sexo]],6,FALSE)</f>
        <v>7 y 8</v>
      </c>
      <c r="H86" s="1" t="str">
        <f>+VLOOKUP(bloque2_2[[#This Row],[niño]],BD.niños[[Código]:[sexo]],7,FALSE)</f>
        <v>F</v>
      </c>
      <c r="I86" s="1">
        <v>2</v>
      </c>
    </row>
    <row r="87" spans="1:9" x14ac:dyDescent="0.55000000000000004">
      <c r="A87" s="1">
        <v>3</v>
      </c>
      <c r="B87" t="s">
        <v>462</v>
      </c>
      <c r="C87" s="1" t="s">
        <v>4</v>
      </c>
      <c r="D87">
        <v>5</v>
      </c>
      <c r="E87" s="1" t="s">
        <v>327</v>
      </c>
      <c r="F87" s="1">
        <v>1</v>
      </c>
      <c r="G87" s="1" t="str">
        <f>+VLOOKUP(bloque2_2[[#This Row],[niño]],BD.niños[[Código]:[sexo]],6,FALSE)</f>
        <v>7 y 8</v>
      </c>
      <c r="H87" s="1" t="str">
        <f>+VLOOKUP(bloque2_2[[#This Row],[niño]],BD.niños[[Código]:[sexo]],7,FALSE)</f>
        <v>F</v>
      </c>
      <c r="I87" s="1">
        <v>2</v>
      </c>
    </row>
    <row r="88" spans="1:9" x14ac:dyDescent="0.55000000000000004">
      <c r="A88" s="1">
        <v>3</v>
      </c>
      <c r="B88" t="s">
        <v>462</v>
      </c>
      <c r="C88" s="1" t="s">
        <v>4</v>
      </c>
      <c r="D88">
        <v>5</v>
      </c>
      <c r="E88" s="1" t="s">
        <v>331</v>
      </c>
      <c r="F88" s="1">
        <v>7</v>
      </c>
      <c r="G88" s="1" t="str">
        <f>+VLOOKUP(bloque2_2[[#This Row],[niño]],BD.niños[[Código]:[sexo]],6,FALSE)</f>
        <v>7 y 8</v>
      </c>
      <c r="H88" s="1" t="str">
        <f>+VLOOKUP(bloque2_2[[#This Row],[niño]],BD.niños[[Código]:[sexo]],7,FALSE)</f>
        <v>F</v>
      </c>
      <c r="I88" s="1">
        <v>2</v>
      </c>
    </row>
    <row r="89" spans="1:9" x14ac:dyDescent="0.55000000000000004">
      <c r="A89" s="1">
        <v>4</v>
      </c>
      <c r="B89" t="s">
        <v>463</v>
      </c>
      <c r="C89" s="1" t="s">
        <v>1</v>
      </c>
      <c r="D89">
        <v>2</v>
      </c>
      <c r="E89" s="1" t="s">
        <v>105</v>
      </c>
      <c r="F89" s="1">
        <v>2</v>
      </c>
      <c r="G89" s="1" t="str">
        <f>+VLOOKUP(bloque2_2[[#This Row],[niño]],BD.niños[[Código]:[sexo]],6,FALSE)</f>
        <v>9 y 10</v>
      </c>
      <c r="H89" s="1" t="str">
        <f>+VLOOKUP(bloque2_2[[#This Row],[niño]],BD.niños[[Código]:[sexo]],7,FALSE)</f>
        <v>F</v>
      </c>
      <c r="I89" s="1">
        <v>2</v>
      </c>
    </row>
    <row r="90" spans="1:9" x14ac:dyDescent="0.55000000000000004">
      <c r="A90" s="1">
        <v>4</v>
      </c>
      <c r="B90" t="s">
        <v>463</v>
      </c>
      <c r="C90" s="1" t="s">
        <v>1</v>
      </c>
      <c r="D90">
        <v>2</v>
      </c>
      <c r="E90" s="1" t="s">
        <v>108</v>
      </c>
      <c r="F90" s="1">
        <v>2</v>
      </c>
      <c r="G90" s="1" t="str">
        <f>+VLOOKUP(bloque2_2[[#This Row],[niño]],BD.niños[[Código]:[sexo]],6,FALSE)</f>
        <v>9 y 10</v>
      </c>
      <c r="H90" s="1" t="str">
        <f>+VLOOKUP(bloque2_2[[#This Row],[niño]],BD.niños[[Código]:[sexo]],7,FALSE)</f>
        <v>F</v>
      </c>
      <c r="I90" s="1">
        <v>2</v>
      </c>
    </row>
    <row r="91" spans="1:9" x14ac:dyDescent="0.55000000000000004">
      <c r="A91" s="1">
        <v>4</v>
      </c>
      <c r="B91" t="s">
        <v>463</v>
      </c>
      <c r="C91" s="1" t="s">
        <v>1</v>
      </c>
      <c r="D91">
        <v>2</v>
      </c>
      <c r="E91" s="1" t="s">
        <v>112</v>
      </c>
      <c r="F91" s="1">
        <v>2</v>
      </c>
      <c r="G91" s="1" t="str">
        <f>+VLOOKUP(bloque2_2[[#This Row],[niño]],BD.niños[[Código]:[sexo]],6,FALSE)</f>
        <v>9 y 10</v>
      </c>
      <c r="H91" s="1" t="str">
        <f>+VLOOKUP(bloque2_2[[#This Row],[niño]],BD.niños[[Código]:[sexo]],7,FALSE)</f>
        <v>F</v>
      </c>
      <c r="I91" s="1">
        <v>2</v>
      </c>
    </row>
    <row r="92" spans="1:9" x14ac:dyDescent="0.55000000000000004">
      <c r="A92" s="1">
        <v>4</v>
      </c>
      <c r="B92" t="s">
        <v>463</v>
      </c>
      <c r="C92" s="1" t="s">
        <v>1</v>
      </c>
      <c r="D92">
        <v>2</v>
      </c>
      <c r="E92" s="1" t="s">
        <v>116</v>
      </c>
      <c r="F92" s="1">
        <v>2</v>
      </c>
      <c r="G92" s="1" t="str">
        <f>+VLOOKUP(bloque2_2[[#This Row],[niño]],BD.niños[[Código]:[sexo]],6,FALSE)</f>
        <v>9 y 10</v>
      </c>
      <c r="H92" s="1" t="str">
        <f>+VLOOKUP(bloque2_2[[#This Row],[niño]],BD.niños[[Código]:[sexo]],7,FALSE)</f>
        <v>F</v>
      </c>
      <c r="I92" s="1">
        <v>2</v>
      </c>
    </row>
    <row r="93" spans="1:9" x14ac:dyDescent="0.55000000000000004">
      <c r="A93" s="1">
        <v>4</v>
      </c>
      <c r="B93" t="s">
        <v>463</v>
      </c>
      <c r="C93" s="1" t="s">
        <v>1</v>
      </c>
      <c r="D93">
        <v>2</v>
      </c>
      <c r="E93" s="1" t="s">
        <v>120</v>
      </c>
      <c r="F93" s="1">
        <v>2</v>
      </c>
      <c r="G93" s="1" t="str">
        <f>+VLOOKUP(bloque2_2[[#This Row],[niño]],BD.niños[[Código]:[sexo]],6,FALSE)</f>
        <v>9 y 10</v>
      </c>
      <c r="H93" s="1" t="str">
        <f>+VLOOKUP(bloque2_2[[#This Row],[niño]],BD.niños[[Código]:[sexo]],7,FALSE)</f>
        <v>M</v>
      </c>
      <c r="I93" s="1">
        <v>2</v>
      </c>
    </row>
    <row r="94" spans="1:9" x14ac:dyDescent="0.55000000000000004">
      <c r="A94" s="1">
        <v>4</v>
      </c>
      <c r="B94" t="s">
        <v>463</v>
      </c>
      <c r="C94" s="1" t="s">
        <v>1</v>
      </c>
      <c r="D94">
        <v>2</v>
      </c>
      <c r="E94" s="1" t="s">
        <v>123</v>
      </c>
      <c r="F94" s="1">
        <v>2</v>
      </c>
      <c r="G94" s="1" t="str">
        <f>+VLOOKUP(bloque2_2[[#This Row],[niño]],BD.niños[[Código]:[sexo]],6,FALSE)</f>
        <v>7 y 8</v>
      </c>
      <c r="H94" s="1" t="str">
        <f>+VLOOKUP(bloque2_2[[#This Row],[niño]],BD.niños[[Código]:[sexo]],7,FALSE)</f>
        <v>M</v>
      </c>
      <c r="I94" s="1">
        <v>2</v>
      </c>
    </row>
    <row r="95" spans="1:9" x14ac:dyDescent="0.55000000000000004">
      <c r="A95" s="1">
        <v>4</v>
      </c>
      <c r="B95" t="s">
        <v>463</v>
      </c>
      <c r="C95" s="1" t="s">
        <v>1</v>
      </c>
      <c r="D95">
        <v>2</v>
      </c>
      <c r="E95" s="1" t="s">
        <v>127</v>
      </c>
      <c r="F95" s="1">
        <v>2</v>
      </c>
      <c r="G95" s="1" t="str">
        <f>+VLOOKUP(bloque2_2[[#This Row],[niño]],BD.niños[[Código]:[sexo]],6,FALSE)</f>
        <v>5 y 6</v>
      </c>
      <c r="H95" s="1" t="str">
        <f>+VLOOKUP(bloque2_2[[#This Row],[niño]],BD.niños[[Código]:[sexo]],7,FALSE)</f>
        <v>M</v>
      </c>
      <c r="I95" s="1">
        <v>2</v>
      </c>
    </row>
    <row r="96" spans="1:9" x14ac:dyDescent="0.55000000000000004">
      <c r="A96" s="1">
        <v>4</v>
      </c>
      <c r="B96" t="s">
        <v>463</v>
      </c>
      <c r="C96" s="1" t="s">
        <v>1</v>
      </c>
      <c r="D96">
        <v>2</v>
      </c>
      <c r="E96" s="1" t="s">
        <v>131</v>
      </c>
      <c r="F96" s="1">
        <v>2</v>
      </c>
      <c r="G96" s="1" t="str">
        <f>+VLOOKUP(bloque2_2[[#This Row],[niño]],BD.niños[[Código]:[sexo]],6,FALSE)</f>
        <v>5 y 6</v>
      </c>
      <c r="H96" s="1" t="str">
        <f>+VLOOKUP(bloque2_2[[#This Row],[niño]],BD.niños[[Código]:[sexo]],7,FALSE)</f>
        <v>F</v>
      </c>
      <c r="I96" s="1">
        <v>2</v>
      </c>
    </row>
    <row r="97" spans="1:9" x14ac:dyDescent="0.55000000000000004">
      <c r="A97" s="1">
        <v>4</v>
      </c>
      <c r="B97" t="s">
        <v>463</v>
      </c>
      <c r="C97" s="1" t="s">
        <v>1</v>
      </c>
      <c r="D97">
        <v>2</v>
      </c>
      <c r="E97" s="1" t="s">
        <v>135</v>
      </c>
      <c r="F97" s="1">
        <v>2</v>
      </c>
      <c r="G97" s="1" t="str">
        <f>+VLOOKUP(bloque2_2[[#This Row],[niño]],BD.niños[[Código]:[sexo]],6,FALSE)</f>
        <v>5 y 6</v>
      </c>
      <c r="H97" s="1" t="str">
        <f>+VLOOKUP(bloque2_2[[#This Row],[niño]],BD.niños[[Código]:[sexo]],7,FALSE)</f>
        <v>M</v>
      </c>
      <c r="I97" s="1">
        <v>2</v>
      </c>
    </row>
    <row r="98" spans="1:9" x14ac:dyDescent="0.55000000000000004">
      <c r="A98" s="1">
        <v>4</v>
      </c>
      <c r="B98" t="s">
        <v>463</v>
      </c>
      <c r="C98" s="1" t="s">
        <v>1</v>
      </c>
      <c r="D98">
        <v>2</v>
      </c>
      <c r="E98" s="1" t="s">
        <v>139</v>
      </c>
      <c r="F98" s="1">
        <v>2</v>
      </c>
      <c r="G98" s="1" t="str">
        <f>+VLOOKUP(bloque2_2[[#This Row],[niño]],BD.niños[[Código]:[sexo]],6,FALSE)</f>
        <v>7 y 8</v>
      </c>
      <c r="H98" s="1" t="str">
        <f>+VLOOKUP(bloque2_2[[#This Row],[niño]],BD.niños[[Código]:[sexo]],7,FALSE)</f>
        <v>M</v>
      </c>
      <c r="I98" s="1">
        <v>2</v>
      </c>
    </row>
    <row r="99" spans="1:9" x14ac:dyDescent="0.55000000000000004">
      <c r="A99" s="1">
        <v>4</v>
      </c>
      <c r="B99" t="s">
        <v>463</v>
      </c>
      <c r="C99" s="1" t="s">
        <v>1</v>
      </c>
      <c r="D99">
        <v>2</v>
      </c>
      <c r="E99" s="1" t="s">
        <v>141</v>
      </c>
      <c r="F99" s="1">
        <v>2</v>
      </c>
      <c r="G99" s="1" t="str">
        <f>+VLOOKUP(bloque2_2[[#This Row],[niño]],BD.niños[[Código]:[sexo]],6,FALSE)</f>
        <v>7 y 8</v>
      </c>
      <c r="H99" s="1" t="str">
        <f>+VLOOKUP(bloque2_2[[#This Row],[niño]],BD.niños[[Código]:[sexo]],7,FALSE)</f>
        <v>F</v>
      </c>
      <c r="I99" s="1">
        <v>2</v>
      </c>
    </row>
    <row r="100" spans="1:9" x14ac:dyDescent="0.55000000000000004">
      <c r="A100" s="1">
        <v>4</v>
      </c>
      <c r="B100" t="s">
        <v>463</v>
      </c>
      <c r="C100" s="1" t="s">
        <v>1</v>
      </c>
      <c r="D100">
        <v>2</v>
      </c>
      <c r="E100" s="1" t="s">
        <v>145</v>
      </c>
      <c r="F100" s="1">
        <v>2</v>
      </c>
      <c r="G100" s="1" t="str">
        <f>+VLOOKUP(bloque2_2[[#This Row],[niño]],BD.niños[[Código]:[sexo]],6,FALSE)</f>
        <v>7 y 8</v>
      </c>
      <c r="H100" s="1" t="str">
        <f>+VLOOKUP(bloque2_2[[#This Row],[niño]],BD.niños[[Código]:[sexo]],7,FALSE)</f>
        <v>M</v>
      </c>
      <c r="I100" s="1">
        <v>2</v>
      </c>
    </row>
    <row r="101" spans="1:9" x14ac:dyDescent="0.55000000000000004">
      <c r="A101" s="1">
        <v>4</v>
      </c>
      <c r="B101" t="s">
        <v>463</v>
      </c>
      <c r="C101" s="1" t="s">
        <v>1</v>
      </c>
      <c r="D101">
        <v>2</v>
      </c>
      <c r="E101" s="1" t="s">
        <v>147</v>
      </c>
      <c r="F101" s="1">
        <v>2</v>
      </c>
      <c r="G101" s="1" t="str">
        <f>+VLOOKUP(bloque2_2[[#This Row],[niño]],BD.niños[[Código]:[sexo]],6,FALSE)</f>
        <v>7 y 8</v>
      </c>
      <c r="H101" s="1" t="str">
        <f>+VLOOKUP(bloque2_2[[#This Row],[niño]],BD.niños[[Código]:[sexo]],7,FALSE)</f>
        <v>M</v>
      </c>
      <c r="I101" s="1">
        <v>2</v>
      </c>
    </row>
    <row r="102" spans="1:9" x14ac:dyDescent="0.55000000000000004">
      <c r="A102" s="1">
        <v>4</v>
      </c>
      <c r="B102" t="s">
        <v>463</v>
      </c>
      <c r="C102" s="1" t="s">
        <v>1</v>
      </c>
      <c r="D102">
        <v>2</v>
      </c>
      <c r="E102" s="1" t="s">
        <v>214</v>
      </c>
      <c r="F102" s="1">
        <v>6</v>
      </c>
      <c r="G102" s="1" t="str">
        <f>+VLOOKUP(bloque2_2[[#This Row],[niño]],BD.niños[[Código]:[sexo]],6,FALSE)</f>
        <v>9 y 10</v>
      </c>
      <c r="H102" s="1" t="str">
        <f>+VLOOKUP(bloque2_2[[#This Row],[niño]],BD.niños[[Código]:[sexo]],7,FALSE)</f>
        <v>F</v>
      </c>
      <c r="I102" s="1">
        <v>2</v>
      </c>
    </row>
    <row r="103" spans="1:9" x14ac:dyDescent="0.55000000000000004">
      <c r="A103" s="1">
        <v>4</v>
      </c>
      <c r="B103" t="s">
        <v>463</v>
      </c>
      <c r="C103" s="1" t="s">
        <v>1</v>
      </c>
      <c r="D103">
        <v>2</v>
      </c>
      <c r="E103" s="1" t="s">
        <v>217</v>
      </c>
      <c r="F103" s="1">
        <v>2</v>
      </c>
      <c r="G103" s="1" t="str">
        <f>+VLOOKUP(bloque2_2[[#This Row],[niño]],BD.niños[[Código]:[sexo]],6,FALSE)</f>
        <v>9 y 10</v>
      </c>
      <c r="H103" s="1" t="str">
        <f>+VLOOKUP(bloque2_2[[#This Row],[niño]],BD.niños[[Código]:[sexo]],7,FALSE)</f>
        <v>F</v>
      </c>
      <c r="I103" s="1">
        <v>2</v>
      </c>
    </row>
    <row r="104" spans="1:9" x14ac:dyDescent="0.55000000000000004">
      <c r="A104" s="1">
        <v>4</v>
      </c>
      <c r="B104" t="s">
        <v>463</v>
      </c>
      <c r="C104" s="1" t="s">
        <v>1</v>
      </c>
      <c r="D104">
        <v>2</v>
      </c>
      <c r="E104" s="1" t="s">
        <v>220</v>
      </c>
      <c r="F104" s="1">
        <v>2</v>
      </c>
      <c r="G104" s="1" t="str">
        <f>+VLOOKUP(bloque2_2[[#This Row],[niño]],BD.niños[[Código]:[sexo]],6,FALSE)</f>
        <v>9 y 10</v>
      </c>
      <c r="H104" s="1" t="str">
        <f>+VLOOKUP(bloque2_2[[#This Row],[niño]],BD.niños[[Código]:[sexo]],7,FALSE)</f>
        <v>F</v>
      </c>
      <c r="I104" s="1">
        <v>2</v>
      </c>
    </row>
    <row r="105" spans="1:9" x14ac:dyDescent="0.55000000000000004">
      <c r="A105" s="1">
        <v>4</v>
      </c>
      <c r="B105" t="s">
        <v>463</v>
      </c>
      <c r="C105" s="1" t="s">
        <v>1</v>
      </c>
      <c r="D105">
        <v>2</v>
      </c>
      <c r="E105" s="1" t="s">
        <v>223</v>
      </c>
      <c r="F105" s="1">
        <v>2</v>
      </c>
      <c r="G105" s="1" t="str">
        <f>+VLOOKUP(bloque2_2[[#This Row],[niño]],BD.niños[[Código]:[sexo]],6,FALSE)</f>
        <v>7 y 8</v>
      </c>
      <c r="H105" s="1" t="str">
        <f>+VLOOKUP(bloque2_2[[#This Row],[niño]],BD.niños[[Código]:[sexo]],7,FALSE)</f>
        <v>F</v>
      </c>
      <c r="I105" s="1">
        <v>2</v>
      </c>
    </row>
    <row r="106" spans="1:9" x14ac:dyDescent="0.55000000000000004">
      <c r="A106" s="1">
        <v>4</v>
      </c>
      <c r="B106" t="s">
        <v>463</v>
      </c>
      <c r="C106" s="1" t="s">
        <v>1</v>
      </c>
      <c r="D106">
        <v>2</v>
      </c>
      <c r="E106" s="1" t="s">
        <v>226</v>
      </c>
      <c r="F106" s="1">
        <v>2</v>
      </c>
      <c r="G106" s="1" t="str">
        <f>+VLOOKUP(bloque2_2[[#This Row],[niño]],BD.niños[[Código]:[sexo]],6,FALSE)</f>
        <v>9 y 10</v>
      </c>
      <c r="H106" s="1" t="str">
        <f>+VLOOKUP(bloque2_2[[#This Row],[niño]],BD.niños[[Código]:[sexo]],7,FALSE)</f>
        <v>M</v>
      </c>
      <c r="I106" s="1">
        <v>2</v>
      </c>
    </row>
    <row r="107" spans="1:9" x14ac:dyDescent="0.55000000000000004">
      <c r="A107" s="1">
        <v>4</v>
      </c>
      <c r="B107" t="s">
        <v>463</v>
      </c>
      <c r="C107" s="1" t="s">
        <v>1</v>
      </c>
      <c r="D107">
        <v>2</v>
      </c>
      <c r="E107" s="1" t="s">
        <v>229</v>
      </c>
      <c r="F107" s="1">
        <v>2</v>
      </c>
      <c r="G107" s="1" t="str">
        <f>+VLOOKUP(bloque2_2[[#This Row],[niño]],BD.niños[[Código]:[sexo]],6,FALSE)</f>
        <v>7 y 8</v>
      </c>
      <c r="H107" s="1" t="str">
        <f>+VLOOKUP(bloque2_2[[#This Row],[niño]],BD.niños[[Código]:[sexo]],7,FALSE)</f>
        <v>M</v>
      </c>
      <c r="I107" s="1">
        <v>2</v>
      </c>
    </row>
    <row r="108" spans="1:9" x14ac:dyDescent="0.55000000000000004">
      <c r="A108" s="1">
        <v>4</v>
      </c>
      <c r="B108" t="s">
        <v>463</v>
      </c>
      <c r="C108" s="1" t="s">
        <v>1</v>
      </c>
      <c r="D108">
        <v>2</v>
      </c>
      <c r="E108" s="1" t="s">
        <v>231</v>
      </c>
      <c r="F108" s="1">
        <v>2</v>
      </c>
      <c r="G108" s="1" t="str">
        <f>+VLOOKUP(bloque2_2[[#This Row],[niño]],BD.niños[[Código]:[sexo]],6,FALSE)</f>
        <v>5 y 6</v>
      </c>
      <c r="H108" s="1" t="str">
        <f>+VLOOKUP(bloque2_2[[#This Row],[niño]],BD.niños[[Código]:[sexo]],7,FALSE)</f>
        <v>F</v>
      </c>
      <c r="I108" s="1">
        <v>2</v>
      </c>
    </row>
    <row r="109" spans="1:9" x14ac:dyDescent="0.55000000000000004">
      <c r="A109" s="1">
        <v>4</v>
      </c>
      <c r="B109" t="s">
        <v>463</v>
      </c>
      <c r="C109" s="1" t="s">
        <v>1</v>
      </c>
      <c r="D109">
        <v>2</v>
      </c>
      <c r="E109" s="1" t="s">
        <v>286</v>
      </c>
      <c r="F109" s="1">
        <v>2</v>
      </c>
      <c r="G109" s="1" t="str">
        <f>+VLOOKUP(bloque2_2[[#This Row],[niño]],BD.niños[[Código]:[sexo]],6,FALSE)</f>
        <v>5 y 6</v>
      </c>
      <c r="H109" s="1" t="str">
        <f>+VLOOKUP(bloque2_2[[#This Row],[niño]],BD.niños[[Código]:[sexo]],7,FALSE)</f>
        <v>M</v>
      </c>
      <c r="I109" s="1">
        <v>2</v>
      </c>
    </row>
    <row r="110" spans="1:9" x14ac:dyDescent="0.55000000000000004">
      <c r="A110" s="1">
        <v>4</v>
      </c>
      <c r="B110" t="s">
        <v>463</v>
      </c>
      <c r="C110" s="1" t="s">
        <v>1</v>
      </c>
      <c r="D110">
        <v>2</v>
      </c>
      <c r="E110" s="1" t="s">
        <v>290</v>
      </c>
      <c r="F110" s="1">
        <v>2</v>
      </c>
      <c r="G110" s="1" t="str">
        <f>+VLOOKUP(bloque2_2[[#This Row],[niño]],BD.niños[[Código]:[sexo]],6,FALSE)</f>
        <v>5 y 6</v>
      </c>
      <c r="H110" s="1" t="str">
        <f>+VLOOKUP(bloque2_2[[#This Row],[niño]],BD.niños[[Código]:[sexo]],7,FALSE)</f>
        <v>M</v>
      </c>
      <c r="I110" s="1">
        <v>2</v>
      </c>
    </row>
    <row r="111" spans="1:9" x14ac:dyDescent="0.55000000000000004">
      <c r="A111" s="1">
        <v>4</v>
      </c>
      <c r="B111" t="s">
        <v>463</v>
      </c>
      <c r="C111" s="1" t="s">
        <v>1</v>
      </c>
      <c r="D111">
        <v>2</v>
      </c>
      <c r="E111" s="1" t="s">
        <v>294</v>
      </c>
      <c r="F111" s="1">
        <v>2</v>
      </c>
      <c r="G111" s="1" t="str">
        <f>+VLOOKUP(bloque2_2[[#This Row],[niño]],BD.niños[[Código]:[sexo]],6,FALSE)</f>
        <v>7 y 8</v>
      </c>
      <c r="H111" s="1" t="str">
        <f>+VLOOKUP(bloque2_2[[#This Row],[niño]],BD.niños[[Código]:[sexo]],7,FALSE)</f>
        <v>M</v>
      </c>
      <c r="I111" s="1">
        <v>2</v>
      </c>
    </row>
    <row r="112" spans="1:9" x14ac:dyDescent="0.55000000000000004">
      <c r="A112" s="1">
        <v>4</v>
      </c>
      <c r="B112" t="s">
        <v>463</v>
      </c>
      <c r="C112" s="1" t="s">
        <v>1</v>
      </c>
      <c r="D112">
        <v>2</v>
      </c>
      <c r="E112" s="1" t="s">
        <v>295</v>
      </c>
      <c r="F112" s="1">
        <v>2</v>
      </c>
      <c r="G112" s="1" t="str">
        <f>+VLOOKUP(bloque2_2[[#This Row],[niño]],BD.niños[[Código]:[sexo]],6,FALSE)</f>
        <v>7 y 8</v>
      </c>
      <c r="H112" s="1" t="str">
        <f>+VLOOKUP(bloque2_2[[#This Row],[niño]],BD.niños[[Código]:[sexo]],7,FALSE)</f>
        <v>M</v>
      </c>
      <c r="I112" s="1">
        <v>2</v>
      </c>
    </row>
    <row r="113" spans="1:9" x14ac:dyDescent="0.55000000000000004">
      <c r="A113" s="1">
        <v>4</v>
      </c>
      <c r="B113" t="s">
        <v>463</v>
      </c>
      <c r="C113" s="1" t="s">
        <v>1</v>
      </c>
      <c r="D113">
        <v>2</v>
      </c>
      <c r="E113" s="1" t="s">
        <v>317</v>
      </c>
      <c r="F113" s="1">
        <v>2</v>
      </c>
      <c r="G113" s="1" t="str">
        <f>+VLOOKUP(bloque2_2[[#This Row],[niño]],BD.niños[[Código]:[sexo]],6,FALSE)</f>
        <v>9 y 10</v>
      </c>
      <c r="H113" s="1" t="str">
        <f>+VLOOKUP(bloque2_2[[#This Row],[niño]],BD.niños[[Código]:[sexo]],7,FALSE)</f>
        <v>F</v>
      </c>
      <c r="I113" s="1">
        <v>2</v>
      </c>
    </row>
    <row r="114" spans="1:9" x14ac:dyDescent="0.55000000000000004">
      <c r="A114" s="1">
        <v>4</v>
      </c>
      <c r="B114" t="s">
        <v>463</v>
      </c>
      <c r="C114" s="1" t="s">
        <v>1</v>
      </c>
      <c r="D114">
        <v>2</v>
      </c>
      <c r="E114" s="1" t="s">
        <v>320</v>
      </c>
      <c r="F114" s="1">
        <v>3</v>
      </c>
      <c r="G114" s="1" t="str">
        <f>+VLOOKUP(bloque2_2[[#This Row],[niño]],BD.niños[[Código]:[sexo]],6,FALSE)</f>
        <v>9 y 10</v>
      </c>
      <c r="H114" s="1" t="str">
        <f>+VLOOKUP(bloque2_2[[#This Row],[niño]],BD.niños[[Código]:[sexo]],7,FALSE)</f>
        <v>M</v>
      </c>
      <c r="I114" s="1">
        <v>2</v>
      </c>
    </row>
    <row r="115" spans="1:9" x14ac:dyDescent="0.55000000000000004">
      <c r="A115" s="1">
        <v>4</v>
      </c>
      <c r="B115" t="s">
        <v>463</v>
      </c>
      <c r="C115" s="1" t="s">
        <v>1</v>
      </c>
      <c r="D115">
        <v>2</v>
      </c>
      <c r="E115" s="1" t="s">
        <v>323</v>
      </c>
      <c r="F115" s="1">
        <v>7</v>
      </c>
      <c r="G115" s="1" t="str">
        <f>+VLOOKUP(bloque2_2[[#This Row],[niño]],BD.niños[[Código]:[sexo]],6,FALSE)</f>
        <v>7 y 8</v>
      </c>
      <c r="H115" s="1" t="str">
        <f>+VLOOKUP(bloque2_2[[#This Row],[niño]],BD.niños[[Código]:[sexo]],7,FALSE)</f>
        <v>F</v>
      </c>
      <c r="I115" s="1">
        <v>2</v>
      </c>
    </row>
    <row r="116" spans="1:9" x14ac:dyDescent="0.55000000000000004">
      <c r="A116" s="1">
        <v>4</v>
      </c>
      <c r="B116" t="s">
        <v>463</v>
      </c>
      <c r="C116" s="1" t="s">
        <v>1</v>
      </c>
      <c r="D116">
        <v>2</v>
      </c>
      <c r="E116" s="1" t="s">
        <v>327</v>
      </c>
      <c r="F116" s="1">
        <v>2</v>
      </c>
      <c r="G116" s="1" t="str">
        <f>+VLOOKUP(bloque2_2[[#This Row],[niño]],BD.niños[[Código]:[sexo]],6,FALSE)</f>
        <v>7 y 8</v>
      </c>
      <c r="H116" s="1" t="str">
        <f>+VLOOKUP(bloque2_2[[#This Row],[niño]],BD.niños[[Código]:[sexo]],7,FALSE)</f>
        <v>F</v>
      </c>
      <c r="I116" s="1">
        <v>2</v>
      </c>
    </row>
    <row r="117" spans="1:9" x14ac:dyDescent="0.55000000000000004">
      <c r="A117" s="1">
        <v>4</v>
      </c>
      <c r="B117" t="s">
        <v>463</v>
      </c>
      <c r="C117" s="1" t="s">
        <v>1</v>
      </c>
      <c r="D117">
        <v>2</v>
      </c>
      <c r="E117" s="1" t="s">
        <v>331</v>
      </c>
      <c r="F117" s="1">
        <v>2</v>
      </c>
      <c r="G117" s="1" t="str">
        <f>+VLOOKUP(bloque2_2[[#This Row],[niño]],BD.niños[[Código]:[sexo]],6,FALSE)</f>
        <v>7 y 8</v>
      </c>
      <c r="H117" s="1" t="str">
        <f>+VLOOKUP(bloque2_2[[#This Row],[niño]],BD.niños[[Código]:[sexo]],7,FALSE)</f>
        <v>F</v>
      </c>
      <c r="I117" s="1">
        <v>2</v>
      </c>
    </row>
    <row r="118" spans="1:9" x14ac:dyDescent="0.55000000000000004">
      <c r="A118" s="1">
        <v>5</v>
      </c>
      <c r="B118" t="s">
        <v>464</v>
      </c>
      <c r="C118" s="1" t="s">
        <v>6</v>
      </c>
      <c r="D118">
        <v>3</v>
      </c>
      <c r="E118" s="1" t="s">
        <v>105</v>
      </c>
      <c r="F118" s="1">
        <v>3</v>
      </c>
      <c r="G118" s="1" t="str">
        <f>+VLOOKUP(bloque2_2[[#This Row],[niño]],BD.niños[[Código]:[sexo]],6,FALSE)</f>
        <v>9 y 10</v>
      </c>
      <c r="H118" s="1" t="str">
        <f>+VLOOKUP(bloque2_2[[#This Row],[niño]],BD.niños[[Código]:[sexo]],7,FALSE)</f>
        <v>F</v>
      </c>
      <c r="I118" s="1">
        <v>2</v>
      </c>
    </row>
    <row r="119" spans="1:9" x14ac:dyDescent="0.55000000000000004">
      <c r="A119" s="1">
        <v>5</v>
      </c>
      <c r="B119" t="s">
        <v>464</v>
      </c>
      <c r="C119" s="1" t="s">
        <v>6</v>
      </c>
      <c r="D119">
        <v>3</v>
      </c>
      <c r="E119" s="1" t="s">
        <v>108</v>
      </c>
      <c r="F119" s="1">
        <v>3</v>
      </c>
      <c r="G119" s="1" t="str">
        <f>+VLOOKUP(bloque2_2[[#This Row],[niño]],BD.niños[[Código]:[sexo]],6,FALSE)</f>
        <v>9 y 10</v>
      </c>
      <c r="H119" s="1" t="str">
        <f>+VLOOKUP(bloque2_2[[#This Row],[niño]],BD.niños[[Código]:[sexo]],7,FALSE)</f>
        <v>F</v>
      </c>
      <c r="I119" s="1">
        <v>2</v>
      </c>
    </row>
    <row r="120" spans="1:9" x14ac:dyDescent="0.55000000000000004">
      <c r="A120" s="1">
        <v>5</v>
      </c>
      <c r="B120" t="s">
        <v>464</v>
      </c>
      <c r="C120" s="1" t="s">
        <v>6</v>
      </c>
      <c r="D120">
        <v>3</v>
      </c>
      <c r="E120" s="1" t="s">
        <v>112</v>
      </c>
      <c r="F120" s="1">
        <v>3</v>
      </c>
      <c r="G120" s="1" t="str">
        <f>+VLOOKUP(bloque2_2[[#This Row],[niño]],BD.niños[[Código]:[sexo]],6,FALSE)</f>
        <v>9 y 10</v>
      </c>
      <c r="H120" s="1" t="str">
        <f>+VLOOKUP(bloque2_2[[#This Row],[niño]],BD.niños[[Código]:[sexo]],7,FALSE)</f>
        <v>F</v>
      </c>
      <c r="I120" s="1">
        <v>2</v>
      </c>
    </row>
    <row r="121" spans="1:9" x14ac:dyDescent="0.55000000000000004">
      <c r="A121" s="1">
        <v>5</v>
      </c>
      <c r="B121" t="s">
        <v>464</v>
      </c>
      <c r="C121" s="1" t="s">
        <v>6</v>
      </c>
      <c r="D121">
        <v>3</v>
      </c>
      <c r="E121" s="1" t="s">
        <v>116</v>
      </c>
      <c r="F121" s="1">
        <v>3</v>
      </c>
      <c r="G121" s="1" t="str">
        <f>+VLOOKUP(bloque2_2[[#This Row],[niño]],BD.niños[[Código]:[sexo]],6,FALSE)</f>
        <v>9 y 10</v>
      </c>
      <c r="H121" s="1" t="str">
        <f>+VLOOKUP(bloque2_2[[#This Row],[niño]],BD.niños[[Código]:[sexo]],7,FALSE)</f>
        <v>F</v>
      </c>
      <c r="I121" s="1">
        <v>2</v>
      </c>
    </row>
    <row r="122" spans="1:9" x14ac:dyDescent="0.55000000000000004">
      <c r="A122" s="1">
        <v>5</v>
      </c>
      <c r="B122" t="s">
        <v>464</v>
      </c>
      <c r="C122" s="1" t="s">
        <v>6</v>
      </c>
      <c r="D122">
        <v>3</v>
      </c>
      <c r="E122" s="1" t="s">
        <v>120</v>
      </c>
      <c r="F122" s="1">
        <v>3</v>
      </c>
      <c r="G122" s="1" t="str">
        <f>+VLOOKUP(bloque2_2[[#This Row],[niño]],BD.niños[[Código]:[sexo]],6,FALSE)</f>
        <v>9 y 10</v>
      </c>
      <c r="H122" s="1" t="str">
        <f>+VLOOKUP(bloque2_2[[#This Row],[niño]],BD.niños[[Código]:[sexo]],7,FALSE)</f>
        <v>M</v>
      </c>
      <c r="I122" s="1">
        <v>2</v>
      </c>
    </row>
    <row r="123" spans="1:9" x14ac:dyDescent="0.55000000000000004">
      <c r="A123" s="1">
        <v>5</v>
      </c>
      <c r="B123" t="s">
        <v>464</v>
      </c>
      <c r="C123" s="1" t="s">
        <v>6</v>
      </c>
      <c r="D123">
        <v>3</v>
      </c>
      <c r="E123" s="1" t="s">
        <v>123</v>
      </c>
      <c r="F123" s="1">
        <v>3</v>
      </c>
      <c r="G123" s="1" t="str">
        <f>+VLOOKUP(bloque2_2[[#This Row],[niño]],BD.niños[[Código]:[sexo]],6,FALSE)</f>
        <v>7 y 8</v>
      </c>
      <c r="H123" s="1" t="str">
        <f>+VLOOKUP(bloque2_2[[#This Row],[niño]],BD.niños[[Código]:[sexo]],7,FALSE)</f>
        <v>M</v>
      </c>
      <c r="I123" s="1">
        <v>2</v>
      </c>
    </row>
    <row r="124" spans="1:9" x14ac:dyDescent="0.55000000000000004">
      <c r="A124" s="1">
        <v>5</v>
      </c>
      <c r="B124" t="s">
        <v>464</v>
      </c>
      <c r="C124" s="1" t="s">
        <v>6</v>
      </c>
      <c r="D124">
        <v>3</v>
      </c>
      <c r="E124" s="1" t="s">
        <v>127</v>
      </c>
      <c r="F124" s="1">
        <v>3</v>
      </c>
      <c r="G124" s="1" t="str">
        <f>+VLOOKUP(bloque2_2[[#This Row],[niño]],BD.niños[[Código]:[sexo]],6,FALSE)</f>
        <v>5 y 6</v>
      </c>
      <c r="H124" s="1" t="str">
        <f>+VLOOKUP(bloque2_2[[#This Row],[niño]],BD.niños[[Código]:[sexo]],7,FALSE)</f>
        <v>M</v>
      </c>
      <c r="I124" s="1">
        <v>2</v>
      </c>
    </row>
    <row r="125" spans="1:9" x14ac:dyDescent="0.55000000000000004">
      <c r="A125" s="1">
        <v>5</v>
      </c>
      <c r="B125" t="s">
        <v>464</v>
      </c>
      <c r="C125" s="1" t="s">
        <v>6</v>
      </c>
      <c r="D125">
        <v>3</v>
      </c>
      <c r="E125" s="1" t="s">
        <v>131</v>
      </c>
      <c r="F125" s="1">
        <v>4</v>
      </c>
      <c r="G125" s="1" t="str">
        <f>+VLOOKUP(bloque2_2[[#This Row],[niño]],BD.niños[[Código]:[sexo]],6,FALSE)</f>
        <v>5 y 6</v>
      </c>
      <c r="H125" s="1" t="str">
        <f>+VLOOKUP(bloque2_2[[#This Row],[niño]],BD.niños[[Código]:[sexo]],7,FALSE)</f>
        <v>F</v>
      </c>
      <c r="I125" s="1">
        <v>2</v>
      </c>
    </row>
    <row r="126" spans="1:9" x14ac:dyDescent="0.55000000000000004">
      <c r="A126" s="1">
        <v>5</v>
      </c>
      <c r="B126" t="s">
        <v>464</v>
      </c>
      <c r="C126" s="1" t="s">
        <v>6</v>
      </c>
      <c r="D126">
        <v>3</v>
      </c>
      <c r="E126" s="1" t="s">
        <v>135</v>
      </c>
      <c r="F126" s="1">
        <v>4</v>
      </c>
      <c r="G126" s="1" t="str">
        <f>+VLOOKUP(bloque2_2[[#This Row],[niño]],BD.niños[[Código]:[sexo]],6,FALSE)</f>
        <v>5 y 6</v>
      </c>
      <c r="H126" s="1" t="str">
        <f>+VLOOKUP(bloque2_2[[#This Row],[niño]],BD.niños[[Código]:[sexo]],7,FALSE)</f>
        <v>M</v>
      </c>
      <c r="I126" s="1">
        <v>2</v>
      </c>
    </row>
    <row r="127" spans="1:9" x14ac:dyDescent="0.55000000000000004">
      <c r="A127" s="1">
        <v>5</v>
      </c>
      <c r="B127" t="s">
        <v>464</v>
      </c>
      <c r="C127" s="1" t="s">
        <v>6</v>
      </c>
      <c r="D127">
        <v>3</v>
      </c>
      <c r="E127" s="1" t="s">
        <v>139</v>
      </c>
      <c r="F127" s="1">
        <v>3</v>
      </c>
      <c r="G127" s="1" t="str">
        <f>+VLOOKUP(bloque2_2[[#This Row],[niño]],BD.niños[[Código]:[sexo]],6,FALSE)</f>
        <v>7 y 8</v>
      </c>
      <c r="H127" s="1" t="str">
        <f>+VLOOKUP(bloque2_2[[#This Row],[niño]],BD.niños[[Código]:[sexo]],7,FALSE)</f>
        <v>M</v>
      </c>
      <c r="I127" s="1">
        <v>2</v>
      </c>
    </row>
    <row r="128" spans="1:9" x14ac:dyDescent="0.55000000000000004">
      <c r="A128" s="1">
        <v>5</v>
      </c>
      <c r="B128" t="s">
        <v>464</v>
      </c>
      <c r="C128" s="1" t="s">
        <v>6</v>
      </c>
      <c r="D128">
        <v>3</v>
      </c>
      <c r="E128" s="1" t="s">
        <v>141</v>
      </c>
      <c r="F128" s="1">
        <v>3</v>
      </c>
      <c r="G128" s="1" t="str">
        <f>+VLOOKUP(bloque2_2[[#This Row],[niño]],BD.niños[[Código]:[sexo]],6,FALSE)</f>
        <v>7 y 8</v>
      </c>
      <c r="H128" s="1" t="str">
        <f>+VLOOKUP(bloque2_2[[#This Row],[niño]],BD.niños[[Código]:[sexo]],7,FALSE)</f>
        <v>F</v>
      </c>
      <c r="I128" s="1">
        <v>2</v>
      </c>
    </row>
    <row r="129" spans="1:9" x14ac:dyDescent="0.55000000000000004">
      <c r="A129" s="1">
        <v>5</v>
      </c>
      <c r="B129" t="s">
        <v>464</v>
      </c>
      <c r="C129" s="1" t="s">
        <v>6</v>
      </c>
      <c r="D129">
        <v>3</v>
      </c>
      <c r="E129" s="1" t="s">
        <v>145</v>
      </c>
      <c r="F129" s="1">
        <v>3</v>
      </c>
      <c r="G129" s="1" t="str">
        <f>+VLOOKUP(bloque2_2[[#This Row],[niño]],BD.niños[[Código]:[sexo]],6,FALSE)</f>
        <v>7 y 8</v>
      </c>
      <c r="H129" s="1" t="str">
        <f>+VLOOKUP(bloque2_2[[#This Row],[niño]],BD.niños[[Código]:[sexo]],7,FALSE)</f>
        <v>M</v>
      </c>
      <c r="I129" s="1">
        <v>2</v>
      </c>
    </row>
    <row r="130" spans="1:9" x14ac:dyDescent="0.55000000000000004">
      <c r="A130" s="1">
        <v>5</v>
      </c>
      <c r="B130" t="s">
        <v>464</v>
      </c>
      <c r="C130" s="1" t="s">
        <v>6</v>
      </c>
      <c r="D130">
        <v>3</v>
      </c>
      <c r="E130" s="1" t="s">
        <v>147</v>
      </c>
      <c r="F130" s="1">
        <v>3</v>
      </c>
      <c r="G130" s="1" t="str">
        <f>+VLOOKUP(bloque2_2[[#This Row],[niño]],BD.niños[[Código]:[sexo]],6,FALSE)</f>
        <v>7 y 8</v>
      </c>
      <c r="H130" s="1" t="str">
        <f>+VLOOKUP(bloque2_2[[#This Row],[niño]],BD.niños[[Código]:[sexo]],7,FALSE)</f>
        <v>M</v>
      </c>
      <c r="I130" s="1">
        <v>2</v>
      </c>
    </row>
    <row r="131" spans="1:9" x14ac:dyDescent="0.55000000000000004">
      <c r="A131" s="1">
        <v>5</v>
      </c>
      <c r="B131" t="s">
        <v>464</v>
      </c>
      <c r="C131" s="1" t="s">
        <v>6</v>
      </c>
      <c r="D131">
        <v>3</v>
      </c>
      <c r="E131" s="1" t="s">
        <v>214</v>
      </c>
      <c r="F131" s="1">
        <v>3</v>
      </c>
      <c r="G131" s="1" t="str">
        <f>+VLOOKUP(bloque2_2[[#This Row],[niño]],BD.niños[[Código]:[sexo]],6,FALSE)</f>
        <v>9 y 10</v>
      </c>
      <c r="H131" s="1" t="str">
        <f>+VLOOKUP(bloque2_2[[#This Row],[niño]],BD.niños[[Código]:[sexo]],7,FALSE)</f>
        <v>F</v>
      </c>
      <c r="I131" s="1">
        <v>2</v>
      </c>
    </row>
    <row r="132" spans="1:9" x14ac:dyDescent="0.55000000000000004">
      <c r="A132" s="1">
        <v>5</v>
      </c>
      <c r="B132" t="s">
        <v>464</v>
      </c>
      <c r="C132" s="1" t="s">
        <v>6</v>
      </c>
      <c r="D132">
        <v>3</v>
      </c>
      <c r="E132" s="1" t="s">
        <v>217</v>
      </c>
      <c r="F132" s="1">
        <v>3</v>
      </c>
      <c r="G132" s="1" t="str">
        <f>+VLOOKUP(bloque2_2[[#This Row],[niño]],BD.niños[[Código]:[sexo]],6,FALSE)</f>
        <v>9 y 10</v>
      </c>
      <c r="H132" s="1" t="str">
        <f>+VLOOKUP(bloque2_2[[#This Row],[niño]],BD.niños[[Código]:[sexo]],7,FALSE)</f>
        <v>F</v>
      </c>
      <c r="I132" s="1">
        <v>2</v>
      </c>
    </row>
    <row r="133" spans="1:9" x14ac:dyDescent="0.55000000000000004">
      <c r="A133" s="1">
        <v>5</v>
      </c>
      <c r="B133" t="s">
        <v>464</v>
      </c>
      <c r="C133" s="1" t="s">
        <v>6</v>
      </c>
      <c r="D133">
        <v>3</v>
      </c>
      <c r="E133" s="1" t="s">
        <v>220</v>
      </c>
      <c r="F133" s="1">
        <v>3</v>
      </c>
      <c r="G133" s="1" t="str">
        <f>+VLOOKUP(bloque2_2[[#This Row],[niño]],BD.niños[[Código]:[sexo]],6,FALSE)</f>
        <v>9 y 10</v>
      </c>
      <c r="H133" s="1" t="str">
        <f>+VLOOKUP(bloque2_2[[#This Row],[niño]],BD.niños[[Código]:[sexo]],7,FALSE)</f>
        <v>F</v>
      </c>
      <c r="I133" s="1">
        <v>2</v>
      </c>
    </row>
    <row r="134" spans="1:9" x14ac:dyDescent="0.55000000000000004">
      <c r="A134" s="1">
        <v>5</v>
      </c>
      <c r="B134" t="s">
        <v>464</v>
      </c>
      <c r="C134" s="1" t="s">
        <v>6</v>
      </c>
      <c r="D134">
        <v>3</v>
      </c>
      <c r="E134" s="1" t="s">
        <v>223</v>
      </c>
      <c r="F134" s="1">
        <v>3</v>
      </c>
      <c r="G134" s="1" t="str">
        <f>+VLOOKUP(bloque2_2[[#This Row],[niño]],BD.niños[[Código]:[sexo]],6,FALSE)</f>
        <v>7 y 8</v>
      </c>
      <c r="H134" s="1" t="str">
        <f>+VLOOKUP(bloque2_2[[#This Row],[niño]],BD.niños[[Código]:[sexo]],7,FALSE)</f>
        <v>F</v>
      </c>
      <c r="I134" s="1">
        <v>2</v>
      </c>
    </row>
    <row r="135" spans="1:9" x14ac:dyDescent="0.55000000000000004">
      <c r="A135" s="1">
        <v>5</v>
      </c>
      <c r="B135" t="s">
        <v>464</v>
      </c>
      <c r="C135" s="1" t="s">
        <v>6</v>
      </c>
      <c r="D135">
        <v>3</v>
      </c>
      <c r="E135" s="1" t="s">
        <v>226</v>
      </c>
      <c r="F135" s="1">
        <v>3</v>
      </c>
      <c r="G135" s="1" t="str">
        <f>+VLOOKUP(bloque2_2[[#This Row],[niño]],BD.niños[[Código]:[sexo]],6,FALSE)</f>
        <v>9 y 10</v>
      </c>
      <c r="H135" s="1" t="str">
        <f>+VLOOKUP(bloque2_2[[#This Row],[niño]],BD.niños[[Código]:[sexo]],7,FALSE)</f>
        <v>M</v>
      </c>
      <c r="I135" s="1">
        <v>2</v>
      </c>
    </row>
    <row r="136" spans="1:9" x14ac:dyDescent="0.55000000000000004">
      <c r="A136" s="1">
        <v>5</v>
      </c>
      <c r="B136" t="s">
        <v>464</v>
      </c>
      <c r="C136" s="1" t="s">
        <v>6</v>
      </c>
      <c r="D136">
        <v>3</v>
      </c>
      <c r="E136" s="1" t="s">
        <v>229</v>
      </c>
      <c r="F136" s="1">
        <v>3</v>
      </c>
      <c r="G136" s="1" t="str">
        <f>+VLOOKUP(bloque2_2[[#This Row],[niño]],BD.niños[[Código]:[sexo]],6,FALSE)</f>
        <v>7 y 8</v>
      </c>
      <c r="H136" s="1" t="str">
        <f>+VLOOKUP(bloque2_2[[#This Row],[niño]],BD.niños[[Código]:[sexo]],7,FALSE)</f>
        <v>M</v>
      </c>
      <c r="I136" s="1">
        <v>2</v>
      </c>
    </row>
    <row r="137" spans="1:9" x14ac:dyDescent="0.55000000000000004">
      <c r="A137" s="1">
        <v>5</v>
      </c>
      <c r="B137" t="s">
        <v>464</v>
      </c>
      <c r="C137" s="1" t="s">
        <v>6</v>
      </c>
      <c r="D137">
        <v>3</v>
      </c>
      <c r="E137" s="1" t="s">
        <v>231</v>
      </c>
      <c r="F137" s="1">
        <v>3</v>
      </c>
      <c r="G137" s="1" t="str">
        <f>+VLOOKUP(bloque2_2[[#This Row],[niño]],BD.niños[[Código]:[sexo]],6,FALSE)</f>
        <v>5 y 6</v>
      </c>
      <c r="H137" s="1" t="str">
        <f>+VLOOKUP(bloque2_2[[#This Row],[niño]],BD.niños[[Código]:[sexo]],7,FALSE)</f>
        <v>F</v>
      </c>
      <c r="I137" s="1">
        <v>2</v>
      </c>
    </row>
    <row r="138" spans="1:9" x14ac:dyDescent="0.55000000000000004">
      <c r="A138" s="1">
        <v>5</v>
      </c>
      <c r="B138" t="s">
        <v>464</v>
      </c>
      <c r="C138" s="1" t="s">
        <v>6</v>
      </c>
      <c r="D138">
        <v>3</v>
      </c>
      <c r="E138" s="1" t="s">
        <v>286</v>
      </c>
      <c r="F138" s="1">
        <v>3</v>
      </c>
      <c r="G138" s="1" t="str">
        <f>+VLOOKUP(bloque2_2[[#This Row],[niño]],BD.niños[[Código]:[sexo]],6,FALSE)</f>
        <v>5 y 6</v>
      </c>
      <c r="H138" s="1" t="str">
        <f>+VLOOKUP(bloque2_2[[#This Row],[niño]],BD.niños[[Código]:[sexo]],7,FALSE)</f>
        <v>M</v>
      </c>
      <c r="I138" s="1">
        <v>2</v>
      </c>
    </row>
    <row r="139" spans="1:9" x14ac:dyDescent="0.55000000000000004">
      <c r="A139" s="1">
        <v>5</v>
      </c>
      <c r="B139" t="s">
        <v>464</v>
      </c>
      <c r="C139" s="1" t="s">
        <v>6</v>
      </c>
      <c r="D139">
        <v>3</v>
      </c>
      <c r="E139" s="1" t="s">
        <v>290</v>
      </c>
      <c r="F139" s="1">
        <v>6</v>
      </c>
      <c r="G139" s="1" t="str">
        <f>+VLOOKUP(bloque2_2[[#This Row],[niño]],BD.niños[[Código]:[sexo]],6,FALSE)</f>
        <v>5 y 6</v>
      </c>
      <c r="H139" s="1" t="str">
        <f>+VLOOKUP(bloque2_2[[#This Row],[niño]],BD.niños[[Código]:[sexo]],7,FALSE)</f>
        <v>M</v>
      </c>
      <c r="I139" s="1">
        <v>2</v>
      </c>
    </row>
    <row r="140" spans="1:9" x14ac:dyDescent="0.55000000000000004">
      <c r="A140" s="1">
        <v>5</v>
      </c>
      <c r="B140" t="s">
        <v>464</v>
      </c>
      <c r="C140" s="1" t="s">
        <v>6</v>
      </c>
      <c r="D140">
        <v>3</v>
      </c>
      <c r="E140" s="1" t="s">
        <v>294</v>
      </c>
      <c r="F140" s="1">
        <v>5</v>
      </c>
      <c r="G140" s="1" t="str">
        <f>+VLOOKUP(bloque2_2[[#This Row],[niño]],BD.niños[[Código]:[sexo]],6,FALSE)</f>
        <v>7 y 8</v>
      </c>
      <c r="H140" s="1" t="str">
        <f>+VLOOKUP(bloque2_2[[#This Row],[niño]],BD.niños[[Código]:[sexo]],7,FALSE)</f>
        <v>M</v>
      </c>
      <c r="I140" s="1">
        <v>2</v>
      </c>
    </row>
    <row r="141" spans="1:9" x14ac:dyDescent="0.55000000000000004">
      <c r="A141" s="1">
        <v>5</v>
      </c>
      <c r="B141" t="s">
        <v>464</v>
      </c>
      <c r="C141" s="1" t="s">
        <v>6</v>
      </c>
      <c r="D141">
        <v>3</v>
      </c>
      <c r="E141" s="1" t="s">
        <v>295</v>
      </c>
      <c r="F141" s="1">
        <v>3</v>
      </c>
      <c r="G141" s="1" t="str">
        <f>+VLOOKUP(bloque2_2[[#This Row],[niño]],BD.niños[[Código]:[sexo]],6,FALSE)</f>
        <v>7 y 8</v>
      </c>
      <c r="H141" s="1" t="str">
        <f>+VLOOKUP(bloque2_2[[#This Row],[niño]],BD.niños[[Código]:[sexo]],7,FALSE)</f>
        <v>M</v>
      </c>
      <c r="I141" s="1">
        <v>2</v>
      </c>
    </row>
    <row r="142" spans="1:9" x14ac:dyDescent="0.55000000000000004">
      <c r="A142" s="1">
        <v>5</v>
      </c>
      <c r="B142" t="s">
        <v>464</v>
      </c>
      <c r="C142" s="1" t="s">
        <v>6</v>
      </c>
      <c r="D142">
        <v>3</v>
      </c>
      <c r="E142" s="1" t="s">
        <v>317</v>
      </c>
      <c r="F142" s="1">
        <v>5</v>
      </c>
      <c r="G142" s="1" t="str">
        <f>+VLOOKUP(bloque2_2[[#This Row],[niño]],BD.niños[[Código]:[sexo]],6,FALSE)</f>
        <v>9 y 10</v>
      </c>
      <c r="H142" s="1" t="str">
        <f>+VLOOKUP(bloque2_2[[#This Row],[niño]],BD.niños[[Código]:[sexo]],7,FALSE)</f>
        <v>F</v>
      </c>
      <c r="I142" s="1">
        <v>2</v>
      </c>
    </row>
    <row r="143" spans="1:9" x14ac:dyDescent="0.55000000000000004">
      <c r="A143" s="1">
        <v>5</v>
      </c>
      <c r="B143" t="s">
        <v>464</v>
      </c>
      <c r="C143" s="1" t="s">
        <v>6</v>
      </c>
      <c r="D143">
        <v>3</v>
      </c>
      <c r="E143" s="1" t="s">
        <v>320</v>
      </c>
      <c r="F143" s="1">
        <v>3</v>
      </c>
      <c r="G143" s="1" t="str">
        <f>+VLOOKUP(bloque2_2[[#This Row],[niño]],BD.niños[[Código]:[sexo]],6,FALSE)</f>
        <v>9 y 10</v>
      </c>
      <c r="H143" s="1" t="str">
        <f>+VLOOKUP(bloque2_2[[#This Row],[niño]],BD.niños[[Código]:[sexo]],7,FALSE)</f>
        <v>M</v>
      </c>
      <c r="I143" s="1">
        <v>2</v>
      </c>
    </row>
    <row r="144" spans="1:9" x14ac:dyDescent="0.55000000000000004">
      <c r="A144" s="1">
        <v>5</v>
      </c>
      <c r="B144" t="s">
        <v>464</v>
      </c>
      <c r="C144" s="1" t="s">
        <v>6</v>
      </c>
      <c r="D144">
        <v>3</v>
      </c>
      <c r="E144" s="1" t="s">
        <v>323</v>
      </c>
      <c r="F144" s="1">
        <v>3</v>
      </c>
      <c r="G144" s="1" t="str">
        <f>+VLOOKUP(bloque2_2[[#This Row],[niño]],BD.niños[[Código]:[sexo]],6,FALSE)</f>
        <v>7 y 8</v>
      </c>
      <c r="H144" s="1" t="str">
        <f>+VLOOKUP(bloque2_2[[#This Row],[niño]],BD.niños[[Código]:[sexo]],7,FALSE)</f>
        <v>F</v>
      </c>
      <c r="I144" s="1">
        <v>2</v>
      </c>
    </row>
    <row r="145" spans="1:9" x14ac:dyDescent="0.55000000000000004">
      <c r="A145" s="1">
        <v>5</v>
      </c>
      <c r="B145" t="s">
        <v>464</v>
      </c>
      <c r="C145" s="1" t="s">
        <v>6</v>
      </c>
      <c r="D145">
        <v>3</v>
      </c>
      <c r="E145" s="1" t="s">
        <v>327</v>
      </c>
      <c r="F145" s="1">
        <v>3</v>
      </c>
      <c r="G145" s="1" t="str">
        <f>+VLOOKUP(bloque2_2[[#This Row],[niño]],BD.niños[[Código]:[sexo]],6,FALSE)</f>
        <v>7 y 8</v>
      </c>
      <c r="H145" s="1" t="str">
        <f>+VLOOKUP(bloque2_2[[#This Row],[niño]],BD.niños[[Código]:[sexo]],7,FALSE)</f>
        <v>F</v>
      </c>
      <c r="I145" s="1">
        <v>2</v>
      </c>
    </row>
    <row r="146" spans="1:9" x14ac:dyDescent="0.55000000000000004">
      <c r="A146" s="1">
        <v>5</v>
      </c>
      <c r="B146" t="s">
        <v>464</v>
      </c>
      <c r="C146" s="1" t="s">
        <v>6</v>
      </c>
      <c r="D146">
        <v>3</v>
      </c>
      <c r="E146" s="1" t="s">
        <v>331</v>
      </c>
      <c r="F146" s="1">
        <v>3</v>
      </c>
      <c r="G146" s="1" t="str">
        <f>+VLOOKUP(bloque2_2[[#This Row],[niño]],BD.niños[[Código]:[sexo]],6,FALSE)</f>
        <v>7 y 8</v>
      </c>
      <c r="H146" s="1" t="str">
        <f>+VLOOKUP(bloque2_2[[#This Row],[niño]],BD.niños[[Código]:[sexo]],7,FALSE)</f>
        <v>F</v>
      </c>
      <c r="I146" s="1">
        <v>2</v>
      </c>
    </row>
    <row r="147" spans="1:9" x14ac:dyDescent="0.55000000000000004">
      <c r="A147" s="1">
        <v>6</v>
      </c>
      <c r="B147" t="s">
        <v>465</v>
      </c>
      <c r="C147" s="1" t="s">
        <v>3</v>
      </c>
      <c r="D147">
        <v>4</v>
      </c>
      <c r="E147" s="1" t="s">
        <v>105</v>
      </c>
      <c r="F147" s="1">
        <v>4</v>
      </c>
      <c r="G147" s="1" t="str">
        <f>+VLOOKUP(bloque2_2[[#This Row],[niño]],BD.niños[[Código]:[sexo]],6,FALSE)</f>
        <v>9 y 10</v>
      </c>
      <c r="H147" s="1" t="str">
        <f>+VLOOKUP(bloque2_2[[#This Row],[niño]],BD.niños[[Código]:[sexo]],7,FALSE)</f>
        <v>F</v>
      </c>
      <c r="I147" s="1">
        <v>2</v>
      </c>
    </row>
    <row r="148" spans="1:9" x14ac:dyDescent="0.55000000000000004">
      <c r="A148" s="1">
        <v>6</v>
      </c>
      <c r="B148" t="s">
        <v>465</v>
      </c>
      <c r="C148" s="1" t="s">
        <v>3</v>
      </c>
      <c r="D148">
        <v>4</v>
      </c>
      <c r="E148" s="1" t="s">
        <v>108</v>
      </c>
      <c r="F148" s="1">
        <v>5</v>
      </c>
      <c r="G148" s="1" t="str">
        <f>+VLOOKUP(bloque2_2[[#This Row],[niño]],BD.niños[[Código]:[sexo]],6,FALSE)</f>
        <v>9 y 10</v>
      </c>
      <c r="H148" s="1" t="str">
        <f>+VLOOKUP(bloque2_2[[#This Row],[niño]],BD.niños[[Código]:[sexo]],7,FALSE)</f>
        <v>F</v>
      </c>
      <c r="I148" s="1">
        <v>2</v>
      </c>
    </row>
    <row r="149" spans="1:9" x14ac:dyDescent="0.55000000000000004">
      <c r="A149" s="1">
        <v>6</v>
      </c>
      <c r="B149" t="s">
        <v>465</v>
      </c>
      <c r="C149" s="1" t="s">
        <v>3</v>
      </c>
      <c r="D149">
        <v>4</v>
      </c>
      <c r="E149" s="1" t="s">
        <v>112</v>
      </c>
      <c r="F149" s="1">
        <v>4</v>
      </c>
      <c r="G149" s="1" t="str">
        <f>+VLOOKUP(bloque2_2[[#This Row],[niño]],BD.niños[[Código]:[sexo]],6,FALSE)</f>
        <v>9 y 10</v>
      </c>
      <c r="H149" s="1" t="str">
        <f>+VLOOKUP(bloque2_2[[#This Row],[niño]],BD.niños[[Código]:[sexo]],7,FALSE)</f>
        <v>F</v>
      </c>
      <c r="I149" s="1">
        <v>2</v>
      </c>
    </row>
    <row r="150" spans="1:9" x14ac:dyDescent="0.55000000000000004">
      <c r="A150" s="1">
        <v>6</v>
      </c>
      <c r="B150" t="s">
        <v>465</v>
      </c>
      <c r="C150" s="1" t="s">
        <v>3</v>
      </c>
      <c r="D150">
        <v>4</v>
      </c>
      <c r="E150" s="1" t="s">
        <v>116</v>
      </c>
      <c r="F150" s="1">
        <v>4</v>
      </c>
      <c r="G150" s="1" t="str">
        <f>+VLOOKUP(bloque2_2[[#This Row],[niño]],BD.niños[[Código]:[sexo]],6,FALSE)</f>
        <v>9 y 10</v>
      </c>
      <c r="H150" s="1" t="str">
        <f>+VLOOKUP(bloque2_2[[#This Row],[niño]],BD.niños[[Código]:[sexo]],7,FALSE)</f>
        <v>F</v>
      </c>
      <c r="I150" s="1">
        <v>2</v>
      </c>
    </row>
    <row r="151" spans="1:9" x14ac:dyDescent="0.55000000000000004">
      <c r="A151" s="1">
        <v>6</v>
      </c>
      <c r="B151" t="s">
        <v>465</v>
      </c>
      <c r="C151" s="1" t="s">
        <v>3</v>
      </c>
      <c r="D151">
        <v>4</v>
      </c>
      <c r="E151" s="1" t="s">
        <v>120</v>
      </c>
      <c r="F151" s="1">
        <v>4</v>
      </c>
      <c r="G151" s="1" t="str">
        <f>+VLOOKUP(bloque2_2[[#This Row],[niño]],BD.niños[[Código]:[sexo]],6,FALSE)</f>
        <v>9 y 10</v>
      </c>
      <c r="H151" s="1" t="str">
        <f>+VLOOKUP(bloque2_2[[#This Row],[niño]],BD.niños[[Código]:[sexo]],7,FALSE)</f>
        <v>M</v>
      </c>
      <c r="I151" s="1">
        <v>2</v>
      </c>
    </row>
    <row r="152" spans="1:9" x14ac:dyDescent="0.55000000000000004">
      <c r="A152" s="1">
        <v>6</v>
      </c>
      <c r="B152" t="s">
        <v>465</v>
      </c>
      <c r="C152" s="1" t="s">
        <v>3</v>
      </c>
      <c r="D152">
        <v>4</v>
      </c>
      <c r="E152" s="1" t="s">
        <v>123</v>
      </c>
      <c r="F152" s="1">
        <v>4</v>
      </c>
      <c r="G152" s="1" t="str">
        <f>+VLOOKUP(bloque2_2[[#This Row],[niño]],BD.niños[[Código]:[sexo]],6,FALSE)</f>
        <v>7 y 8</v>
      </c>
      <c r="H152" s="1" t="str">
        <f>+VLOOKUP(bloque2_2[[#This Row],[niño]],BD.niños[[Código]:[sexo]],7,FALSE)</f>
        <v>M</v>
      </c>
      <c r="I152" s="1">
        <v>2</v>
      </c>
    </row>
    <row r="153" spans="1:9" x14ac:dyDescent="0.55000000000000004">
      <c r="A153" s="1">
        <v>6</v>
      </c>
      <c r="B153" t="s">
        <v>465</v>
      </c>
      <c r="C153" s="1" t="s">
        <v>3</v>
      </c>
      <c r="D153">
        <v>4</v>
      </c>
      <c r="E153" s="1" t="s">
        <v>127</v>
      </c>
      <c r="F153" s="1">
        <v>4</v>
      </c>
      <c r="G153" s="1" t="str">
        <f>+VLOOKUP(bloque2_2[[#This Row],[niño]],BD.niños[[Código]:[sexo]],6,FALSE)</f>
        <v>5 y 6</v>
      </c>
      <c r="H153" s="1" t="str">
        <f>+VLOOKUP(bloque2_2[[#This Row],[niño]],BD.niños[[Código]:[sexo]],7,FALSE)</f>
        <v>M</v>
      </c>
      <c r="I153" s="1">
        <v>2</v>
      </c>
    </row>
    <row r="154" spans="1:9" x14ac:dyDescent="0.55000000000000004">
      <c r="A154" s="1">
        <v>6</v>
      </c>
      <c r="B154" t="s">
        <v>465</v>
      </c>
      <c r="C154" s="1" t="s">
        <v>3</v>
      </c>
      <c r="D154">
        <v>4</v>
      </c>
      <c r="E154" s="1" t="s">
        <v>131</v>
      </c>
      <c r="F154" s="1">
        <v>4</v>
      </c>
      <c r="G154" s="1" t="str">
        <f>+VLOOKUP(bloque2_2[[#This Row],[niño]],BD.niños[[Código]:[sexo]],6,FALSE)</f>
        <v>5 y 6</v>
      </c>
      <c r="H154" s="1" t="str">
        <f>+VLOOKUP(bloque2_2[[#This Row],[niño]],BD.niños[[Código]:[sexo]],7,FALSE)</f>
        <v>F</v>
      </c>
      <c r="I154" s="1">
        <v>2</v>
      </c>
    </row>
    <row r="155" spans="1:9" x14ac:dyDescent="0.55000000000000004">
      <c r="A155" s="1">
        <v>6</v>
      </c>
      <c r="B155" t="s">
        <v>465</v>
      </c>
      <c r="C155" s="1" t="s">
        <v>3</v>
      </c>
      <c r="D155">
        <v>4</v>
      </c>
      <c r="E155" s="1" t="s">
        <v>135</v>
      </c>
      <c r="F155" s="1">
        <v>6</v>
      </c>
      <c r="G155" s="1" t="str">
        <f>+VLOOKUP(bloque2_2[[#This Row],[niño]],BD.niños[[Código]:[sexo]],6,FALSE)</f>
        <v>5 y 6</v>
      </c>
      <c r="H155" s="1" t="str">
        <f>+VLOOKUP(bloque2_2[[#This Row],[niño]],BD.niños[[Código]:[sexo]],7,FALSE)</f>
        <v>M</v>
      </c>
      <c r="I155" s="1">
        <v>2</v>
      </c>
    </row>
    <row r="156" spans="1:9" x14ac:dyDescent="0.55000000000000004">
      <c r="A156" s="1">
        <v>6</v>
      </c>
      <c r="B156" t="s">
        <v>465</v>
      </c>
      <c r="C156" s="1" t="s">
        <v>3</v>
      </c>
      <c r="D156">
        <v>4</v>
      </c>
      <c r="E156" s="1" t="s">
        <v>139</v>
      </c>
      <c r="F156" s="1">
        <v>4</v>
      </c>
      <c r="G156" s="1" t="str">
        <f>+VLOOKUP(bloque2_2[[#This Row],[niño]],BD.niños[[Código]:[sexo]],6,FALSE)</f>
        <v>7 y 8</v>
      </c>
      <c r="H156" s="1" t="str">
        <f>+VLOOKUP(bloque2_2[[#This Row],[niño]],BD.niños[[Código]:[sexo]],7,FALSE)</f>
        <v>M</v>
      </c>
      <c r="I156" s="1">
        <v>2</v>
      </c>
    </row>
    <row r="157" spans="1:9" x14ac:dyDescent="0.55000000000000004">
      <c r="A157" s="1">
        <v>6</v>
      </c>
      <c r="B157" t="s">
        <v>465</v>
      </c>
      <c r="C157" s="1" t="s">
        <v>3</v>
      </c>
      <c r="D157">
        <v>4</v>
      </c>
      <c r="E157" s="1" t="s">
        <v>141</v>
      </c>
      <c r="F157" s="1">
        <v>4</v>
      </c>
      <c r="G157" s="1" t="str">
        <f>+VLOOKUP(bloque2_2[[#This Row],[niño]],BD.niños[[Código]:[sexo]],6,FALSE)</f>
        <v>7 y 8</v>
      </c>
      <c r="H157" s="1" t="str">
        <f>+VLOOKUP(bloque2_2[[#This Row],[niño]],BD.niños[[Código]:[sexo]],7,FALSE)</f>
        <v>F</v>
      </c>
      <c r="I157" s="1">
        <v>2</v>
      </c>
    </row>
    <row r="158" spans="1:9" x14ac:dyDescent="0.55000000000000004">
      <c r="A158" s="1">
        <v>6</v>
      </c>
      <c r="B158" t="s">
        <v>465</v>
      </c>
      <c r="C158" s="1" t="s">
        <v>3</v>
      </c>
      <c r="D158">
        <v>4</v>
      </c>
      <c r="E158" s="1" t="s">
        <v>145</v>
      </c>
      <c r="F158" s="1">
        <v>4</v>
      </c>
      <c r="G158" s="1" t="str">
        <f>+VLOOKUP(bloque2_2[[#This Row],[niño]],BD.niños[[Código]:[sexo]],6,FALSE)</f>
        <v>7 y 8</v>
      </c>
      <c r="H158" s="1" t="str">
        <f>+VLOOKUP(bloque2_2[[#This Row],[niño]],BD.niños[[Código]:[sexo]],7,FALSE)</f>
        <v>M</v>
      </c>
      <c r="I158" s="1">
        <v>2</v>
      </c>
    </row>
    <row r="159" spans="1:9" x14ac:dyDescent="0.55000000000000004">
      <c r="A159" s="1">
        <v>6</v>
      </c>
      <c r="B159" t="s">
        <v>465</v>
      </c>
      <c r="C159" s="1" t="s">
        <v>3</v>
      </c>
      <c r="D159">
        <v>4</v>
      </c>
      <c r="E159" s="1" t="s">
        <v>147</v>
      </c>
      <c r="F159" s="1">
        <v>4</v>
      </c>
      <c r="G159" s="1" t="str">
        <f>+VLOOKUP(bloque2_2[[#This Row],[niño]],BD.niños[[Código]:[sexo]],6,FALSE)</f>
        <v>7 y 8</v>
      </c>
      <c r="H159" s="1" t="str">
        <f>+VLOOKUP(bloque2_2[[#This Row],[niño]],BD.niños[[Código]:[sexo]],7,FALSE)</f>
        <v>M</v>
      </c>
      <c r="I159" s="1">
        <v>2</v>
      </c>
    </row>
    <row r="160" spans="1:9" x14ac:dyDescent="0.55000000000000004">
      <c r="A160" s="1">
        <v>6</v>
      </c>
      <c r="B160" t="s">
        <v>465</v>
      </c>
      <c r="C160" s="1" t="s">
        <v>3</v>
      </c>
      <c r="D160">
        <v>4</v>
      </c>
      <c r="E160" s="1" t="s">
        <v>214</v>
      </c>
      <c r="F160" s="1">
        <v>4</v>
      </c>
      <c r="G160" s="1" t="str">
        <f>+VLOOKUP(bloque2_2[[#This Row],[niño]],BD.niños[[Código]:[sexo]],6,FALSE)</f>
        <v>9 y 10</v>
      </c>
      <c r="H160" s="1" t="str">
        <f>+VLOOKUP(bloque2_2[[#This Row],[niño]],BD.niños[[Código]:[sexo]],7,FALSE)</f>
        <v>F</v>
      </c>
      <c r="I160" s="1">
        <v>2</v>
      </c>
    </row>
    <row r="161" spans="1:9" x14ac:dyDescent="0.55000000000000004">
      <c r="A161" s="1">
        <v>6</v>
      </c>
      <c r="B161" t="s">
        <v>465</v>
      </c>
      <c r="C161" s="1" t="s">
        <v>3</v>
      </c>
      <c r="D161">
        <v>4</v>
      </c>
      <c r="E161" s="1" t="s">
        <v>217</v>
      </c>
      <c r="F161" s="1">
        <v>4</v>
      </c>
      <c r="G161" s="1" t="str">
        <f>+VLOOKUP(bloque2_2[[#This Row],[niño]],BD.niños[[Código]:[sexo]],6,FALSE)</f>
        <v>9 y 10</v>
      </c>
      <c r="H161" s="1" t="str">
        <f>+VLOOKUP(bloque2_2[[#This Row],[niño]],BD.niños[[Código]:[sexo]],7,FALSE)</f>
        <v>F</v>
      </c>
      <c r="I161" s="1">
        <v>2</v>
      </c>
    </row>
    <row r="162" spans="1:9" x14ac:dyDescent="0.55000000000000004">
      <c r="A162" s="1">
        <v>6</v>
      </c>
      <c r="B162" t="s">
        <v>465</v>
      </c>
      <c r="C162" s="1" t="s">
        <v>3</v>
      </c>
      <c r="D162">
        <v>4</v>
      </c>
      <c r="E162" s="1" t="s">
        <v>220</v>
      </c>
      <c r="F162" s="1">
        <v>4</v>
      </c>
      <c r="G162" s="1" t="str">
        <f>+VLOOKUP(bloque2_2[[#This Row],[niño]],BD.niños[[Código]:[sexo]],6,FALSE)</f>
        <v>9 y 10</v>
      </c>
      <c r="H162" s="1" t="str">
        <f>+VLOOKUP(bloque2_2[[#This Row],[niño]],BD.niños[[Código]:[sexo]],7,FALSE)</f>
        <v>F</v>
      </c>
      <c r="I162" s="1">
        <v>2</v>
      </c>
    </row>
    <row r="163" spans="1:9" x14ac:dyDescent="0.55000000000000004">
      <c r="A163" s="1">
        <v>6</v>
      </c>
      <c r="B163" t="s">
        <v>465</v>
      </c>
      <c r="C163" s="1" t="s">
        <v>3</v>
      </c>
      <c r="D163">
        <v>4</v>
      </c>
      <c r="E163" s="1" t="s">
        <v>223</v>
      </c>
      <c r="F163" s="1">
        <v>4</v>
      </c>
      <c r="G163" s="1" t="str">
        <f>+VLOOKUP(bloque2_2[[#This Row],[niño]],BD.niños[[Código]:[sexo]],6,FALSE)</f>
        <v>7 y 8</v>
      </c>
      <c r="H163" s="1" t="str">
        <f>+VLOOKUP(bloque2_2[[#This Row],[niño]],BD.niños[[Código]:[sexo]],7,FALSE)</f>
        <v>F</v>
      </c>
      <c r="I163" s="1">
        <v>2</v>
      </c>
    </row>
    <row r="164" spans="1:9" x14ac:dyDescent="0.55000000000000004">
      <c r="A164" s="1">
        <v>6</v>
      </c>
      <c r="B164" t="s">
        <v>465</v>
      </c>
      <c r="C164" s="1" t="s">
        <v>3</v>
      </c>
      <c r="D164">
        <v>4</v>
      </c>
      <c r="E164" s="1" t="s">
        <v>226</v>
      </c>
      <c r="F164" s="1">
        <v>4</v>
      </c>
      <c r="G164" s="1" t="str">
        <f>+VLOOKUP(bloque2_2[[#This Row],[niño]],BD.niños[[Código]:[sexo]],6,FALSE)</f>
        <v>9 y 10</v>
      </c>
      <c r="H164" s="1" t="str">
        <f>+VLOOKUP(bloque2_2[[#This Row],[niño]],BD.niños[[Código]:[sexo]],7,FALSE)</f>
        <v>M</v>
      </c>
      <c r="I164" s="1">
        <v>2</v>
      </c>
    </row>
    <row r="165" spans="1:9" x14ac:dyDescent="0.55000000000000004">
      <c r="A165" s="1">
        <v>6</v>
      </c>
      <c r="B165" t="s">
        <v>465</v>
      </c>
      <c r="C165" s="1" t="s">
        <v>3</v>
      </c>
      <c r="D165">
        <v>4</v>
      </c>
      <c r="E165" s="1" t="s">
        <v>229</v>
      </c>
      <c r="F165" s="1">
        <v>4</v>
      </c>
      <c r="G165" s="1" t="str">
        <f>+VLOOKUP(bloque2_2[[#This Row],[niño]],BD.niños[[Código]:[sexo]],6,FALSE)</f>
        <v>7 y 8</v>
      </c>
      <c r="H165" s="1" t="str">
        <f>+VLOOKUP(bloque2_2[[#This Row],[niño]],BD.niños[[Código]:[sexo]],7,FALSE)</f>
        <v>M</v>
      </c>
      <c r="I165" s="1">
        <v>2</v>
      </c>
    </row>
    <row r="166" spans="1:9" x14ac:dyDescent="0.55000000000000004">
      <c r="A166" s="1">
        <v>6</v>
      </c>
      <c r="B166" t="s">
        <v>465</v>
      </c>
      <c r="C166" s="1" t="s">
        <v>3</v>
      </c>
      <c r="D166">
        <v>4</v>
      </c>
      <c r="E166" s="1" t="s">
        <v>231</v>
      </c>
      <c r="F166" s="1">
        <v>4</v>
      </c>
      <c r="G166" s="1" t="str">
        <f>+VLOOKUP(bloque2_2[[#This Row],[niño]],BD.niños[[Código]:[sexo]],6,FALSE)</f>
        <v>5 y 6</v>
      </c>
      <c r="H166" s="1" t="str">
        <f>+VLOOKUP(bloque2_2[[#This Row],[niño]],BD.niños[[Código]:[sexo]],7,FALSE)</f>
        <v>F</v>
      </c>
      <c r="I166" s="1">
        <v>2</v>
      </c>
    </row>
    <row r="167" spans="1:9" x14ac:dyDescent="0.55000000000000004">
      <c r="A167" s="1">
        <v>6</v>
      </c>
      <c r="B167" t="s">
        <v>465</v>
      </c>
      <c r="C167" s="1" t="s">
        <v>3</v>
      </c>
      <c r="D167">
        <v>4</v>
      </c>
      <c r="E167" s="1" t="s">
        <v>286</v>
      </c>
      <c r="F167" s="1">
        <v>4</v>
      </c>
      <c r="G167" s="1" t="str">
        <f>+VLOOKUP(bloque2_2[[#This Row],[niño]],BD.niños[[Código]:[sexo]],6,FALSE)</f>
        <v>5 y 6</v>
      </c>
      <c r="H167" s="1" t="str">
        <f>+VLOOKUP(bloque2_2[[#This Row],[niño]],BD.niños[[Código]:[sexo]],7,FALSE)</f>
        <v>M</v>
      </c>
      <c r="I167" s="1">
        <v>2</v>
      </c>
    </row>
    <row r="168" spans="1:9" x14ac:dyDescent="0.55000000000000004">
      <c r="A168" s="1">
        <v>6</v>
      </c>
      <c r="B168" t="s">
        <v>465</v>
      </c>
      <c r="C168" s="1" t="s">
        <v>3</v>
      </c>
      <c r="D168">
        <v>4</v>
      </c>
      <c r="E168" s="1" t="s">
        <v>290</v>
      </c>
      <c r="F168" s="1">
        <v>4</v>
      </c>
      <c r="G168" s="1" t="str">
        <f>+VLOOKUP(bloque2_2[[#This Row],[niño]],BD.niños[[Código]:[sexo]],6,FALSE)</f>
        <v>5 y 6</v>
      </c>
      <c r="H168" s="1" t="str">
        <f>+VLOOKUP(bloque2_2[[#This Row],[niño]],BD.niños[[Código]:[sexo]],7,FALSE)</f>
        <v>M</v>
      </c>
      <c r="I168" s="1">
        <v>2</v>
      </c>
    </row>
    <row r="169" spans="1:9" x14ac:dyDescent="0.55000000000000004">
      <c r="A169" s="1">
        <v>6</v>
      </c>
      <c r="B169" t="s">
        <v>465</v>
      </c>
      <c r="C169" s="1" t="s">
        <v>3</v>
      </c>
      <c r="D169">
        <v>4</v>
      </c>
      <c r="E169" s="1" t="s">
        <v>294</v>
      </c>
      <c r="F169" s="1">
        <v>4</v>
      </c>
      <c r="G169" s="1" t="str">
        <f>+VLOOKUP(bloque2_2[[#This Row],[niño]],BD.niños[[Código]:[sexo]],6,FALSE)</f>
        <v>7 y 8</v>
      </c>
      <c r="H169" s="1" t="str">
        <f>+VLOOKUP(bloque2_2[[#This Row],[niño]],BD.niños[[Código]:[sexo]],7,FALSE)</f>
        <v>M</v>
      </c>
      <c r="I169" s="1">
        <v>2</v>
      </c>
    </row>
    <row r="170" spans="1:9" x14ac:dyDescent="0.55000000000000004">
      <c r="A170" s="1">
        <v>6</v>
      </c>
      <c r="B170" t="s">
        <v>465</v>
      </c>
      <c r="C170" s="1" t="s">
        <v>3</v>
      </c>
      <c r="D170">
        <v>4</v>
      </c>
      <c r="E170" s="1" t="s">
        <v>295</v>
      </c>
      <c r="F170" s="1">
        <v>4</v>
      </c>
      <c r="G170" s="1" t="str">
        <f>+VLOOKUP(bloque2_2[[#This Row],[niño]],BD.niños[[Código]:[sexo]],6,FALSE)</f>
        <v>7 y 8</v>
      </c>
      <c r="H170" s="1" t="str">
        <f>+VLOOKUP(bloque2_2[[#This Row],[niño]],BD.niños[[Código]:[sexo]],7,FALSE)</f>
        <v>M</v>
      </c>
      <c r="I170" s="1">
        <v>2</v>
      </c>
    </row>
    <row r="171" spans="1:9" x14ac:dyDescent="0.55000000000000004">
      <c r="A171" s="1">
        <v>6</v>
      </c>
      <c r="B171" t="s">
        <v>465</v>
      </c>
      <c r="C171" s="1" t="s">
        <v>3</v>
      </c>
      <c r="D171">
        <v>4</v>
      </c>
      <c r="E171" s="1" t="s">
        <v>317</v>
      </c>
      <c r="F171" s="1">
        <v>1</v>
      </c>
      <c r="G171" s="1" t="str">
        <f>+VLOOKUP(bloque2_2[[#This Row],[niño]],BD.niños[[Código]:[sexo]],6,FALSE)</f>
        <v>9 y 10</v>
      </c>
      <c r="H171" s="1" t="str">
        <f>+VLOOKUP(bloque2_2[[#This Row],[niño]],BD.niños[[Código]:[sexo]],7,FALSE)</f>
        <v>F</v>
      </c>
      <c r="I171" s="1">
        <v>2</v>
      </c>
    </row>
    <row r="172" spans="1:9" x14ac:dyDescent="0.55000000000000004">
      <c r="A172" s="1">
        <v>6</v>
      </c>
      <c r="B172" t="s">
        <v>465</v>
      </c>
      <c r="C172" s="1" t="s">
        <v>3</v>
      </c>
      <c r="D172">
        <v>4</v>
      </c>
      <c r="E172" s="1" t="s">
        <v>320</v>
      </c>
      <c r="F172" s="1">
        <v>4</v>
      </c>
      <c r="G172" s="1" t="str">
        <f>+VLOOKUP(bloque2_2[[#This Row],[niño]],BD.niños[[Código]:[sexo]],6,FALSE)</f>
        <v>9 y 10</v>
      </c>
      <c r="H172" s="1" t="str">
        <f>+VLOOKUP(bloque2_2[[#This Row],[niño]],BD.niños[[Código]:[sexo]],7,FALSE)</f>
        <v>M</v>
      </c>
      <c r="I172" s="1">
        <v>2</v>
      </c>
    </row>
    <row r="173" spans="1:9" x14ac:dyDescent="0.55000000000000004">
      <c r="A173" s="1">
        <v>6</v>
      </c>
      <c r="B173" t="s">
        <v>465</v>
      </c>
      <c r="C173" s="1" t="s">
        <v>3</v>
      </c>
      <c r="D173">
        <v>4</v>
      </c>
      <c r="E173" s="1" t="s">
        <v>323</v>
      </c>
      <c r="F173" s="1">
        <v>4</v>
      </c>
      <c r="G173" s="1" t="str">
        <f>+VLOOKUP(bloque2_2[[#This Row],[niño]],BD.niños[[Código]:[sexo]],6,FALSE)</f>
        <v>7 y 8</v>
      </c>
      <c r="H173" s="1" t="str">
        <f>+VLOOKUP(bloque2_2[[#This Row],[niño]],BD.niños[[Código]:[sexo]],7,FALSE)</f>
        <v>F</v>
      </c>
      <c r="I173" s="1">
        <v>2</v>
      </c>
    </row>
    <row r="174" spans="1:9" x14ac:dyDescent="0.55000000000000004">
      <c r="A174" s="1">
        <v>6</v>
      </c>
      <c r="B174" t="s">
        <v>465</v>
      </c>
      <c r="C174" s="1" t="s">
        <v>3</v>
      </c>
      <c r="D174">
        <v>4</v>
      </c>
      <c r="E174" s="1" t="s">
        <v>327</v>
      </c>
      <c r="F174" s="1">
        <v>4</v>
      </c>
      <c r="G174" s="1" t="str">
        <f>+VLOOKUP(bloque2_2[[#This Row],[niño]],BD.niños[[Código]:[sexo]],6,FALSE)</f>
        <v>7 y 8</v>
      </c>
      <c r="H174" s="1" t="str">
        <f>+VLOOKUP(bloque2_2[[#This Row],[niño]],BD.niños[[Código]:[sexo]],7,FALSE)</f>
        <v>F</v>
      </c>
      <c r="I174" s="1">
        <v>2</v>
      </c>
    </row>
    <row r="175" spans="1:9" x14ac:dyDescent="0.55000000000000004">
      <c r="A175" s="1">
        <v>6</v>
      </c>
      <c r="B175" t="s">
        <v>465</v>
      </c>
      <c r="C175" s="1" t="s">
        <v>3</v>
      </c>
      <c r="D175">
        <v>4</v>
      </c>
      <c r="E175" s="1" t="s">
        <v>331</v>
      </c>
      <c r="F175" s="1">
        <v>4</v>
      </c>
      <c r="G175" s="1" t="str">
        <f>+VLOOKUP(bloque2_2[[#This Row],[niño]],BD.niños[[Código]:[sexo]],6,FALSE)</f>
        <v>7 y 8</v>
      </c>
      <c r="H175" s="1" t="str">
        <f>+VLOOKUP(bloque2_2[[#This Row],[niño]],BD.niños[[Código]:[sexo]],7,FALSE)</f>
        <v>F</v>
      </c>
      <c r="I175" s="1">
        <v>2</v>
      </c>
    </row>
    <row r="176" spans="1:9" x14ac:dyDescent="0.55000000000000004">
      <c r="A176" s="1">
        <v>7</v>
      </c>
      <c r="B176" t="s">
        <v>466</v>
      </c>
      <c r="C176" s="1" t="s">
        <v>3</v>
      </c>
      <c r="D176">
        <v>4</v>
      </c>
      <c r="E176" s="1" t="s">
        <v>105</v>
      </c>
      <c r="F176" s="1">
        <v>4</v>
      </c>
      <c r="G176" s="1" t="str">
        <f>+VLOOKUP(bloque2_2[[#This Row],[niño]],BD.niños[[Código]:[sexo]],6,FALSE)</f>
        <v>9 y 10</v>
      </c>
      <c r="H176" s="1" t="str">
        <f>+VLOOKUP(bloque2_2[[#This Row],[niño]],BD.niños[[Código]:[sexo]],7,FALSE)</f>
        <v>F</v>
      </c>
      <c r="I176" s="1">
        <v>2</v>
      </c>
    </row>
    <row r="177" spans="1:9" x14ac:dyDescent="0.55000000000000004">
      <c r="A177" s="1">
        <v>7</v>
      </c>
      <c r="B177" t="s">
        <v>466</v>
      </c>
      <c r="C177" s="1" t="s">
        <v>3</v>
      </c>
      <c r="D177">
        <v>4</v>
      </c>
      <c r="E177" s="1" t="s">
        <v>108</v>
      </c>
      <c r="F177" s="1">
        <v>4</v>
      </c>
      <c r="G177" s="1" t="str">
        <f>+VLOOKUP(bloque2_2[[#This Row],[niño]],BD.niños[[Código]:[sexo]],6,FALSE)</f>
        <v>9 y 10</v>
      </c>
      <c r="H177" s="1" t="str">
        <f>+VLOOKUP(bloque2_2[[#This Row],[niño]],BD.niños[[Código]:[sexo]],7,FALSE)</f>
        <v>F</v>
      </c>
      <c r="I177" s="1">
        <v>2</v>
      </c>
    </row>
    <row r="178" spans="1:9" x14ac:dyDescent="0.55000000000000004">
      <c r="A178" s="1">
        <v>7</v>
      </c>
      <c r="B178" t="s">
        <v>466</v>
      </c>
      <c r="C178" s="1" t="s">
        <v>3</v>
      </c>
      <c r="D178">
        <v>4</v>
      </c>
      <c r="E178" s="1" t="s">
        <v>112</v>
      </c>
      <c r="F178" s="1">
        <v>4</v>
      </c>
      <c r="G178" s="1" t="str">
        <f>+VLOOKUP(bloque2_2[[#This Row],[niño]],BD.niños[[Código]:[sexo]],6,FALSE)</f>
        <v>9 y 10</v>
      </c>
      <c r="H178" s="1" t="str">
        <f>+VLOOKUP(bloque2_2[[#This Row],[niño]],BD.niños[[Código]:[sexo]],7,FALSE)</f>
        <v>F</v>
      </c>
      <c r="I178" s="1">
        <v>2</v>
      </c>
    </row>
    <row r="179" spans="1:9" x14ac:dyDescent="0.55000000000000004">
      <c r="A179" s="1">
        <v>7</v>
      </c>
      <c r="B179" t="s">
        <v>466</v>
      </c>
      <c r="C179" s="1" t="s">
        <v>3</v>
      </c>
      <c r="D179">
        <v>4</v>
      </c>
      <c r="E179" s="1" t="s">
        <v>116</v>
      </c>
      <c r="F179" s="1">
        <v>4</v>
      </c>
      <c r="G179" s="1" t="str">
        <f>+VLOOKUP(bloque2_2[[#This Row],[niño]],BD.niños[[Código]:[sexo]],6,FALSE)</f>
        <v>9 y 10</v>
      </c>
      <c r="H179" s="1" t="str">
        <f>+VLOOKUP(bloque2_2[[#This Row],[niño]],BD.niños[[Código]:[sexo]],7,FALSE)</f>
        <v>F</v>
      </c>
      <c r="I179" s="1">
        <v>2</v>
      </c>
    </row>
    <row r="180" spans="1:9" x14ac:dyDescent="0.55000000000000004">
      <c r="A180" s="1">
        <v>7</v>
      </c>
      <c r="B180" t="s">
        <v>466</v>
      </c>
      <c r="C180" s="1" t="s">
        <v>3</v>
      </c>
      <c r="D180">
        <v>4</v>
      </c>
      <c r="E180" s="1" t="s">
        <v>120</v>
      </c>
      <c r="F180" s="1">
        <v>4</v>
      </c>
      <c r="G180" s="1" t="str">
        <f>+VLOOKUP(bloque2_2[[#This Row],[niño]],BD.niños[[Código]:[sexo]],6,FALSE)</f>
        <v>9 y 10</v>
      </c>
      <c r="H180" s="1" t="str">
        <f>+VLOOKUP(bloque2_2[[#This Row],[niño]],BD.niños[[Código]:[sexo]],7,FALSE)</f>
        <v>M</v>
      </c>
      <c r="I180" s="1">
        <v>2</v>
      </c>
    </row>
    <row r="181" spans="1:9" x14ac:dyDescent="0.55000000000000004">
      <c r="A181" s="1">
        <v>7</v>
      </c>
      <c r="B181" t="s">
        <v>466</v>
      </c>
      <c r="C181" s="1" t="s">
        <v>3</v>
      </c>
      <c r="D181">
        <v>4</v>
      </c>
      <c r="E181" s="1" t="s">
        <v>123</v>
      </c>
      <c r="F181" s="1">
        <v>4</v>
      </c>
      <c r="G181" s="1" t="str">
        <f>+VLOOKUP(bloque2_2[[#This Row],[niño]],BD.niños[[Código]:[sexo]],6,FALSE)</f>
        <v>7 y 8</v>
      </c>
      <c r="H181" s="1" t="str">
        <f>+VLOOKUP(bloque2_2[[#This Row],[niño]],BD.niños[[Código]:[sexo]],7,FALSE)</f>
        <v>M</v>
      </c>
      <c r="I181" s="1">
        <v>2</v>
      </c>
    </row>
    <row r="182" spans="1:9" x14ac:dyDescent="0.55000000000000004">
      <c r="A182" s="1">
        <v>7</v>
      </c>
      <c r="B182" t="s">
        <v>466</v>
      </c>
      <c r="C182" s="1" t="s">
        <v>3</v>
      </c>
      <c r="D182">
        <v>4</v>
      </c>
      <c r="E182" s="1" t="s">
        <v>127</v>
      </c>
      <c r="F182" s="1">
        <v>4</v>
      </c>
      <c r="G182" s="1" t="str">
        <f>+VLOOKUP(bloque2_2[[#This Row],[niño]],BD.niños[[Código]:[sexo]],6,FALSE)</f>
        <v>5 y 6</v>
      </c>
      <c r="H182" s="1" t="str">
        <f>+VLOOKUP(bloque2_2[[#This Row],[niño]],BD.niños[[Código]:[sexo]],7,FALSE)</f>
        <v>M</v>
      </c>
      <c r="I182" s="1">
        <v>2</v>
      </c>
    </row>
    <row r="183" spans="1:9" x14ac:dyDescent="0.55000000000000004">
      <c r="A183" s="1">
        <v>7</v>
      </c>
      <c r="B183" t="s">
        <v>466</v>
      </c>
      <c r="C183" s="1" t="s">
        <v>3</v>
      </c>
      <c r="D183">
        <v>4</v>
      </c>
      <c r="E183" s="1" t="s">
        <v>131</v>
      </c>
      <c r="F183" s="1">
        <v>4</v>
      </c>
      <c r="G183" s="1" t="str">
        <f>+VLOOKUP(bloque2_2[[#This Row],[niño]],BD.niños[[Código]:[sexo]],6,FALSE)</f>
        <v>5 y 6</v>
      </c>
      <c r="H183" s="1" t="str">
        <f>+VLOOKUP(bloque2_2[[#This Row],[niño]],BD.niños[[Código]:[sexo]],7,FALSE)</f>
        <v>F</v>
      </c>
      <c r="I183" s="1">
        <v>2</v>
      </c>
    </row>
    <row r="184" spans="1:9" x14ac:dyDescent="0.55000000000000004">
      <c r="A184" s="1">
        <v>7</v>
      </c>
      <c r="B184" t="s">
        <v>466</v>
      </c>
      <c r="C184" s="1" t="s">
        <v>3</v>
      </c>
      <c r="D184">
        <v>4</v>
      </c>
      <c r="E184" s="1" t="s">
        <v>135</v>
      </c>
      <c r="F184" s="1">
        <v>7</v>
      </c>
      <c r="G184" s="1" t="str">
        <f>+VLOOKUP(bloque2_2[[#This Row],[niño]],BD.niños[[Código]:[sexo]],6,FALSE)</f>
        <v>5 y 6</v>
      </c>
      <c r="H184" s="1" t="str">
        <f>+VLOOKUP(bloque2_2[[#This Row],[niño]],BD.niños[[Código]:[sexo]],7,FALSE)</f>
        <v>M</v>
      </c>
      <c r="I184" s="1">
        <v>2</v>
      </c>
    </row>
    <row r="185" spans="1:9" x14ac:dyDescent="0.55000000000000004">
      <c r="A185" s="1">
        <v>7</v>
      </c>
      <c r="B185" t="s">
        <v>466</v>
      </c>
      <c r="C185" s="1" t="s">
        <v>3</v>
      </c>
      <c r="D185">
        <v>4</v>
      </c>
      <c r="E185" s="1" t="s">
        <v>139</v>
      </c>
      <c r="F185" s="1">
        <v>4</v>
      </c>
      <c r="G185" s="1" t="str">
        <f>+VLOOKUP(bloque2_2[[#This Row],[niño]],BD.niños[[Código]:[sexo]],6,FALSE)</f>
        <v>7 y 8</v>
      </c>
      <c r="H185" s="1" t="str">
        <f>+VLOOKUP(bloque2_2[[#This Row],[niño]],BD.niños[[Código]:[sexo]],7,FALSE)</f>
        <v>M</v>
      </c>
      <c r="I185" s="1">
        <v>2</v>
      </c>
    </row>
    <row r="186" spans="1:9" x14ac:dyDescent="0.55000000000000004">
      <c r="A186" s="1">
        <v>7</v>
      </c>
      <c r="B186" t="s">
        <v>466</v>
      </c>
      <c r="C186" s="1" t="s">
        <v>3</v>
      </c>
      <c r="D186">
        <v>4</v>
      </c>
      <c r="E186" s="1" t="s">
        <v>141</v>
      </c>
      <c r="F186" s="1">
        <v>4</v>
      </c>
      <c r="G186" s="1" t="str">
        <f>+VLOOKUP(bloque2_2[[#This Row],[niño]],BD.niños[[Código]:[sexo]],6,FALSE)</f>
        <v>7 y 8</v>
      </c>
      <c r="H186" s="1" t="str">
        <f>+VLOOKUP(bloque2_2[[#This Row],[niño]],BD.niños[[Código]:[sexo]],7,FALSE)</f>
        <v>F</v>
      </c>
      <c r="I186" s="1">
        <v>2</v>
      </c>
    </row>
    <row r="187" spans="1:9" x14ac:dyDescent="0.55000000000000004">
      <c r="A187" s="1">
        <v>7</v>
      </c>
      <c r="B187" t="s">
        <v>466</v>
      </c>
      <c r="C187" s="1" t="s">
        <v>3</v>
      </c>
      <c r="D187">
        <v>4</v>
      </c>
      <c r="E187" s="1" t="s">
        <v>145</v>
      </c>
      <c r="F187" s="1">
        <v>4</v>
      </c>
      <c r="G187" s="1" t="str">
        <f>+VLOOKUP(bloque2_2[[#This Row],[niño]],BD.niños[[Código]:[sexo]],6,FALSE)</f>
        <v>7 y 8</v>
      </c>
      <c r="H187" s="1" t="str">
        <f>+VLOOKUP(bloque2_2[[#This Row],[niño]],BD.niños[[Código]:[sexo]],7,FALSE)</f>
        <v>M</v>
      </c>
      <c r="I187" s="1">
        <v>2</v>
      </c>
    </row>
    <row r="188" spans="1:9" x14ac:dyDescent="0.55000000000000004">
      <c r="A188" s="1">
        <v>7</v>
      </c>
      <c r="B188" t="s">
        <v>466</v>
      </c>
      <c r="C188" s="1" t="s">
        <v>3</v>
      </c>
      <c r="D188">
        <v>4</v>
      </c>
      <c r="E188" s="1" t="s">
        <v>147</v>
      </c>
      <c r="F188" s="1">
        <v>4</v>
      </c>
      <c r="G188" s="1" t="str">
        <f>+VLOOKUP(bloque2_2[[#This Row],[niño]],BD.niños[[Código]:[sexo]],6,FALSE)</f>
        <v>7 y 8</v>
      </c>
      <c r="H188" s="1" t="str">
        <f>+VLOOKUP(bloque2_2[[#This Row],[niño]],BD.niños[[Código]:[sexo]],7,FALSE)</f>
        <v>M</v>
      </c>
      <c r="I188" s="1">
        <v>2</v>
      </c>
    </row>
    <row r="189" spans="1:9" x14ac:dyDescent="0.55000000000000004">
      <c r="A189" s="1">
        <v>7</v>
      </c>
      <c r="B189" t="s">
        <v>466</v>
      </c>
      <c r="C189" s="1" t="s">
        <v>3</v>
      </c>
      <c r="D189">
        <v>4</v>
      </c>
      <c r="E189" s="1" t="s">
        <v>214</v>
      </c>
      <c r="F189" s="1">
        <v>2</v>
      </c>
      <c r="G189" s="1" t="str">
        <f>+VLOOKUP(bloque2_2[[#This Row],[niño]],BD.niños[[Código]:[sexo]],6,FALSE)</f>
        <v>9 y 10</v>
      </c>
      <c r="H189" s="1" t="str">
        <f>+VLOOKUP(bloque2_2[[#This Row],[niño]],BD.niños[[Código]:[sexo]],7,FALSE)</f>
        <v>F</v>
      </c>
      <c r="I189" s="1">
        <v>2</v>
      </c>
    </row>
    <row r="190" spans="1:9" x14ac:dyDescent="0.55000000000000004">
      <c r="A190" s="1">
        <v>7</v>
      </c>
      <c r="B190" t="s">
        <v>466</v>
      </c>
      <c r="C190" s="1" t="s">
        <v>3</v>
      </c>
      <c r="D190">
        <v>4</v>
      </c>
      <c r="E190" s="1" t="s">
        <v>217</v>
      </c>
      <c r="F190" s="1">
        <v>4</v>
      </c>
      <c r="G190" s="1" t="str">
        <f>+VLOOKUP(bloque2_2[[#This Row],[niño]],BD.niños[[Código]:[sexo]],6,FALSE)</f>
        <v>9 y 10</v>
      </c>
      <c r="H190" s="1" t="str">
        <f>+VLOOKUP(bloque2_2[[#This Row],[niño]],BD.niños[[Código]:[sexo]],7,FALSE)</f>
        <v>F</v>
      </c>
      <c r="I190" s="1">
        <v>2</v>
      </c>
    </row>
    <row r="191" spans="1:9" x14ac:dyDescent="0.55000000000000004">
      <c r="A191" s="1">
        <v>7</v>
      </c>
      <c r="B191" t="s">
        <v>466</v>
      </c>
      <c r="C191" s="1" t="s">
        <v>3</v>
      </c>
      <c r="D191">
        <v>4</v>
      </c>
      <c r="E191" s="1" t="s">
        <v>220</v>
      </c>
      <c r="F191" s="1">
        <v>4</v>
      </c>
      <c r="G191" s="1" t="str">
        <f>+VLOOKUP(bloque2_2[[#This Row],[niño]],BD.niños[[Código]:[sexo]],6,FALSE)</f>
        <v>9 y 10</v>
      </c>
      <c r="H191" s="1" t="str">
        <f>+VLOOKUP(bloque2_2[[#This Row],[niño]],BD.niños[[Código]:[sexo]],7,FALSE)</f>
        <v>F</v>
      </c>
      <c r="I191" s="1">
        <v>2</v>
      </c>
    </row>
    <row r="192" spans="1:9" x14ac:dyDescent="0.55000000000000004">
      <c r="A192" s="1">
        <v>7</v>
      </c>
      <c r="B192" t="s">
        <v>466</v>
      </c>
      <c r="C192" s="1" t="s">
        <v>3</v>
      </c>
      <c r="D192">
        <v>4</v>
      </c>
      <c r="E192" s="1" t="s">
        <v>223</v>
      </c>
      <c r="F192" s="1">
        <v>4</v>
      </c>
      <c r="G192" s="1" t="str">
        <f>+VLOOKUP(bloque2_2[[#This Row],[niño]],BD.niños[[Código]:[sexo]],6,FALSE)</f>
        <v>7 y 8</v>
      </c>
      <c r="H192" s="1" t="str">
        <f>+VLOOKUP(bloque2_2[[#This Row],[niño]],BD.niños[[Código]:[sexo]],7,FALSE)</f>
        <v>F</v>
      </c>
      <c r="I192" s="1">
        <v>2</v>
      </c>
    </row>
    <row r="193" spans="1:9" x14ac:dyDescent="0.55000000000000004">
      <c r="A193" s="1">
        <v>7</v>
      </c>
      <c r="B193" t="s">
        <v>466</v>
      </c>
      <c r="C193" s="1" t="s">
        <v>3</v>
      </c>
      <c r="D193">
        <v>4</v>
      </c>
      <c r="E193" s="1" t="s">
        <v>226</v>
      </c>
      <c r="F193" s="1">
        <v>4</v>
      </c>
      <c r="G193" s="1" t="str">
        <f>+VLOOKUP(bloque2_2[[#This Row],[niño]],BD.niños[[Código]:[sexo]],6,FALSE)</f>
        <v>9 y 10</v>
      </c>
      <c r="H193" s="1" t="str">
        <f>+VLOOKUP(bloque2_2[[#This Row],[niño]],BD.niños[[Código]:[sexo]],7,FALSE)</f>
        <v>M</v>
      </c>
      <c r="I193" s="1">
        <v>2</v>
      </c>
    </row>
    <row r="194" spans="1:9" x14ac:dyDescent="0.55000000000000004">
      <c r="A194" s="1">
        <v>7</v>
      </c>
      <c r="B194" t="s">
        <v>466</v>
      </c>
      <c r="C194" s="1" t="s">
        <v>3</v>
      </c>
      <c r="D194">
        <v>4</v>
      </c>
      <c r="E194" s="1" t="s">
        <v>229</v>
      </c>
      <c r="F194" s="1">
        <v>4</v>
      </c>
      <c r="G194" s="1" t="str">
        <f>+VLOOKUP(bloque2_2[[#This Row],[niño]],BD.niños[[Código]:[sexo]],6,FALSE)</f>
        <v>7 y 8</v>
      </c>
      <c r="H194" s="1" t="str">
        <f>+VLOOKUP(bloque2_2[[#This Row],[niño]],BD.niños[[Código]:[sexo]],7,FALSE)</f>
        <v>M</v>
      </c>
      <c r="I194" s="1">
        <v>2</v>
      </c>
    </row>
    <row r="195" spans="1:9" x14ac:dyDescent="0.55000000000000004">
      <c r="A195" s="1">
        <v>7</v>
      </c>
      <c r="B195" t="s">
        <v>466</v>
      </c>
      <c r="C195" s="1" t="s">
        <v>3</v>
      </c>
      <c r="D195">
        <v>4</v>
      </c>
      <c r="E195" s="1" t="s">
        <v>231</v>
      </c>
      <c r="F195" s="1">
        <v>4</v>
      </c>
      <c r="G195" s="1" t="str">
        <f>+VLOOKUP(bloque2_2[[#This Row],[niño]],BD.niños[[Código]:[sexo]],6,FALSE)</f>
        <v>5 y 6</v>
      </c>
      <c r="H195" s="1" t="str">
        <f>+VLOOKUP(bloque2_2[[#This Row],[niño]],BD.niños[[Código]:[sexo]],7,FALSE)</f>
        <v>F</v>
      </c>
      <c r="I195" s="1">
        <v>2</v>
      </c>
    </row>
    <row r="196" spans="1:9" x14ac:dyDescent="0.55000000000000004">
      <c r="A196" s="1">
        <v>7</v>
      </c>
      <c r="B196" t="s">
        <v>466</v>
      </c>
      <c r="C196" s="1" t="s">
        <v>3</v>
      </c>
      <c r="D196">
        <v>4</v>
      </c>
      <c r="E196" s="1" t="s">
        <v>286</v>
      </c>
      <c r="F196" s="1">
        <v>4</v>
      </c>
      <c r="G196" s="1" t="str">
        <f>+VLOOKUP(bloque2_2[[#This Row],[niño]],BD.niños[[Código]:[sexo]],6,FALSE)</f>
        <v>5 y 6</v>
      </c>
      <c r="H196" s="1" t="str">
        <f>+VLOOKUP(bloque2_2[[#This Row],[niño]],BD.niños[[Código]:[sexo]],7,FALSE)</f>
        <v>M</v>
      </c>
      <c r="I196" s="1">
        <v>2</v>
      </c>
    </row>
    <row r="197" spans="1:9" x14ac:dyDescent="0.55000000000000004">
      <c r="A197" s="1">
        <v>7</v>
      </c>
      <c r="B197" t="s">
        <v>466</v>
      </c>
      <c r="C197" s="1" t="s">
        <v>3</v>
      </c>
      <c r="D197">
        <v>4</v>
      </c>
      <c r="E197" s="1" t="s">
        <v>290</v>
      </c>
      <c r="F197" s="1">
        <v>4</v>
      </c>
      <c r="G197" s="1" t="str">
        <f>+VLOOKUP(bloque2_2[[#This Row],[niño]],BD.niños[[Código]:[sexo]],6,FALSE)</f>
        <v>5 y 6</v>
      </c>
      <c r="H197" s="1" t="str">
        <f>+VLOOKUP(bloque2_2[[#This Row],[niño]],BD.niños[[Código]:[sexo]],7,FALSE)</f>
        <v>M</v>
      </c>
      <c r="I197" s="1">
        <v>2</v>
      </c>
    </row>
    <row r="198" spans="1:9" x14ac:dyDescent="0.55000000000000004">
      <c r="A198" s="1">
        <v>7</v>
      </c>
      <c r="B198" t="s">
        <v>466</v>
      </c>
      <c r="C198" s="1" t="s">
        <v>3</v>
      </c>
      <c r="D198">
        <v>4</v>
      </c>
      <c r="E198" s="1" t="s">
        <v>294</v>
      </c>
      <c r="F198" s="1">
        <v>4</v>
      </c>
      <c r="G198" s="1" t="str">
        <f>+VLOOKUP(bloque2_2[[#This Row],[niño]],BD.niños[[Código]:[sexo]],6,FALSE)</f>
        <v>7 y 8</v>
      </c>
      <c r="H198" s="1" t="str">
        <f>+VLOOKUP(bloque2_2[[#This Row],[niño]],BD.niños[[Código]:[sexo]],7,FALSE)</f>
        <v>M</v>
      </c>
      <c r="I198" s="1">
        <v>2</v>
      </c>
    </row>
    <row r="199" spans="1:9" x14ac:dyDescent="0.55000000000000004">
      <c r="A199" s="1">
        <v>7</v>
      </c>
      <c r="B199" t="s">
        <v>466</v>
      </c>
      <c r="C199" s="1" t="s">
        <v>3</v>
      </c>
      <c r="D199">
        <v>4</v>
      </c>
      <c r="E199" s="1" t="s">
        <v>295</v>
      </c>
      <c r="F199" s="1">
        <v>4</v>
      </c>
      <c r="G199" s="1" t="str">
        <f>+VLOOKUP(bloque2_2[[#This Row],[niño]],BD.niños[[Código]:[sexo]],6,FALSE)</f>
        <v>7 y 8</v>
      </c>
      <c r="H199" s="1" t="str">
        <f>+VLOOKUP(bloque2_2[[#This Row],[niño]],BD.niños[[Código]:[sexo]],7,FALSE)</f>
        <v>M</v>
      </c>
      <c r="I199" s="1">
        <v>2</v>
      </c>
    </row>
    <row r="200" spans="1:9" x14ac:dyDescent="0.55000000000000004">
      <c r="A200" s="1">
        <v>7</v>
      </c>
      <c r="B200" t="s">
        <v>466</v>
      </c>
      <c r="C200" s="1" t="s">
        <v>3</v>
      </c>
      <c r="D200">
        <v>4</v>
      </c>
      <c r="E200" s="1" t="s">
        <v>317</v>
      </c>
      <c r="F200" s="1">
        <v>4</v>
      </c>
      <c r="G200" s="1" t="str">
        <f>+VLOOKUP(bloque2_2[[#This Row],[niño]],BD.niños[[Código]:[sexo]],6,FALSE)</f>
        <v>9 y 10</v>
      </c>
      <c r="H200" s="1" t="str">
        <f>+VLOOKUP(bloque2_2[[#This Row],[niño]],BD.niños[[Código]:[sexo]],7,FALSE)</f>
        <v>F</v>
      </c>
      <c r="I200" s="1">
        <v>2</v>
      </c>
    </row>
    <row r="201" spans="1:9" x14ac:dyDescent="0.55000000000000004">
      <c r="A201" s="1">
        <v>7</v>
      </c>
      <c r="B201" t="s">
        <v>466</v>
      </c>
      <c r="C201" s="1" t="s">
        <v>3</v>
      </c>
      <c r="D201">
        <v>4</v>
      </c>
      <c r="E201" s="1" t="s">
        <v>320</v>
      </c>
      <c r="F201" s="1">
        <v>4</v>
      </c>
      <c r="G201" s="1" t="str">
        <f>+VLOOKUP(bloque2_2[[#This Row],[niño]],BD.niños[[Código]:[sexo]],6,FALSE)</f>
        <v>9 y 10</v>
      </c>
      <c r="H201" s="1" t="str">
        <f>+VLOOKUP(bloque2_2[[#This Row],[niño]],BD.niños[[Código]:[sexo]],7,FALSE)</f>
        <v>M</v>
      </c>
      <c r="I201" s="1">
        <v>2</v>
      </c>
    </row>
    <row r="202" spans="1:9" x14ac:dyDescent="0.55000000000000004">
      <c r="A202" s="1">
        <v>7</v>
      </c>
      <c r="B202" t="s">
        <v>466</v>
      </c>
      <c r="C202" s="1" t="s">
        <v>3</v>
      </c>
      <c r="D202">
        <v>4</v>
      </c>
      <c r="E202" s="1" t="s">
        <v>323</v>
      </c>
      <c r="F202" s="1">
        <v>7</v>
      </c>
      <c r="G202" s="1" t="str">
        <f>+VLOOKUP(bloque2_2[[#This Row],[niño]],BD.niños[[Código]:[sexo]],6,FALSE)</f>
        <v>7 y 8</v>
      </c>
      <c r="H202" s="1" t="str">
        <f>+VLOOKUP(bloque2_2[[#This Row],[niño]],BD.niños[[Código]:[sexo]],7,FALSE)</f>
        <v>F</v>
      </c>
      <c r="I202" s="1">
        <v>2</v>
      </c>
    </row>
    <row r="203" spans="1:9" x14ac:dyDescent="0.55000000000000004">
      <c r="A203" s="1">
        <v>7</v>
      </c>
      <c r="B203" t="s">
        <v>466</v>
      </c>
      <c r="C203" s="1" t="s">
        <v>3</v>
      </c>
      <c r="D203">
        <v>4</v>
      </c>
      <c r="E203" s="1" t="s">
        <v>327</v>
      </c>
      <c r="F203" s="1">
        <v>4</v>
      </c>
      <c r="G203" s="1" t="str">
        <f>+VLOOKUP(bloque2_2[[#This Row],[niño]],BD.niños[[Código]:[sexo]],6,FALSE)</f>
        <v>7 y 8</v>
      </c>
      <c r="H203" s="1" t="str">
        <f>+VLOOKUP(bloque2_2[[#This Row],[niño]],BD.niños[[Código]:[sexo]],7,FALSE)</f>
        <v>F</v>
      </c>
      <c r="I203" s="1">
        <v>2</v>
      </c>
    </row>
    <row r="204" spans="1:9" x14ac:dyDescent="0.55000000000000004">
      <c r="A204" s="1">
        <v>7</v>
      </c>
      <c r="B204" t="s">
        <v>466</v>
      </c>
      <c r="C204" s="1" t="s">
        <v>3</v>
      </c>
      <c r="D204">
        <v>4</v>
      </c>
      <c r="E204" s="1" t="s">
        <v>331</v>
      </c>
      <c r="F204" s="1">
        <v>4</v>
      </c>
      <c r="G204" s="1" t="str">
        <f>+VLOOKUP(bloque2_2[[#This Row],[niño]],BD.niños[[Código]:[sexo]],6,FALSE)</f>
        <v>7 y 8</v>
      </c>
      <c r="H204" s="1" t="str">
        <f>+VLOOKUP(bloque2_2[[#This Row],[niño]],BD.niños[[Código]:[sexo]],7,FALSE)</f>
        <v>F</v>
      </c>
      <c r="I204" s="1">
        <v>2</v>
      </c>
    </row>
    <row r="205" spans="1:9" x14ac:dyDescent="0.55000000000000004">
      <c r="A205" s="1">
        <v>8</v>
      </c>
      <c r="B205" t="s">
        <v>467</v>
      </c>
      <c r="C205" s="1" t="s">
        <v>3</v>
      </c>
      <c r="D205">
        <v>4</v>
      </c>
      <c r="E205" s="1" t="s">
        <v>105</v>
      </c>
      <c r="F205" s="1">
        <v>1</v>
      </c>
      <c r="G205" s="1" t="str">
        <f>+VLOOKUP(bloque2_2[[#This Row],[niño]],BD.niños[[Código]:[sexo]],6,FALSE)</f>
        <v>9 y 10</v>
      </c>
      <c r="H205" s="1" t="str">
        <f>+VLOOKUP(bloque2_2[[#This Row],[niño]],BD.niños[[Código]:[sexo]],7,FALSE)</f>
        <v>F</v>
      </c>
      <c r="I205" s="1">
        <v>2</v>
      </c>
    </row>
    <row r="206" spans="1:9" x14ac:dyDescent="0.55000000000000004">
      <c r="A206" s="1">
        <v>8</v>
      </c>
      <c r="B206" t="s">
        <v>467</v>
      </c>
      <c r="C206" s="1" t="s">
        <v>3</v>
      </c>
      <c r="D206">
        <v>4</v>
      </c>
      <c r="E206" s="1" t="s">
        <v>108</v>
      </c>
      <c r="F206" s="1">
        <v>6</v>
      </c>
      <c r="G206" s="1" t="str">
        <f>+VLOOKUP(bloque2_2[[#This Row],[niño]],BD.niños[[Código]:[sexo]],6,FALSE)</f>
        <v>9 y 10</v>
      </c>
      <c r="H206" s="1" t="str">
        <f>+VLOOKUP(bloque2_2[[#This Row],[niño]],BD.niños[[Código]:[sexo]],7,FALSE)</f>
        <v>F</v>
      </c>
      <c r="I206" s="1">
        <v>2</v>
      </c>
    </row>
    <row r="207" spans="1:9" x14ac:dyDescent="0.55000000000000004">
      <c r="A207" s="1">
        <v>8</v>
      </c>
      <c r="B207" t="s">
        <v>467</v>
      </c>
      <c r="C207" s="1" t="s">
        <v>3</v>
      </c>
      <c r="D207">
        <v>4</v>
      </c>
      <c r="E207" s="1" t="s">
        <v>112</v>
      </c>
      <c r="F207" s="1">
        <v>3</v>
      </c>
      <c r="G207" s="1" t="str">
        <f>+VLOOKUP(bloque2_2[[#This Row],[niño]],BD.niños[[Código]:[sexo]],6,FALSE)</f>
        <v>9 y 10</v>
      </c>
      <c r="H207" s="1" t="str">
        <f>+VLOOKUP(bloque2_2[[#This Row],[niño]],BD.niños[[Código]:[sexo]],7,FALSE)</f>
        <v>F</v>
      </c>
      <c r="I207" s="1">
        <v>2</v>
      </c>
    </row>
    <row r="208" spans="1:9" x14ac:dyDescent="0.55000000000000004">
      <c r="A208" s="1">
        <v>8</v>
      </c>
      <c r="B208" t="s">
        <v>467</v>
      </c>
      <c r="C208" s="1" t="s">
        <v>3</v>
      </c>
      <c r="D208">
        <v>4</v>
      </c>
      <c r="E208" s="1" t="s">
        <v>116</v>
      </c>
      <c r="F208" s="1">
        <v>1</v>
      </c>
      <c r="G208" s="1" t="str">
        <f>+VLOOKUP(bloque2_2[[#This Row],[niño]],BD.niños[[Código]:[sexo]],6,FALSE)</f>
        <v>9 y 10</v>
      </c>
      <c r="H208" s="1" t="str">
        <f>+VLOOKUP(bloque2_2[[#This Row],[niño]],BD.niños[[Código]:[sexo]],7,FALSE)</f>
        <v>F</v>
      </c>
      <c r="I208" s="1">
        <v>2</v>
      </c>
    </row>
    <row r="209" spans="1:9" x14ac:dyDescent="0.55000000000000004">
      <c r="A209" s="1">
        <v>8</v>
      </c>
      <c r="B209" t="s">
        <v>467</v>
      </c>
      <c r="C209" s="1" t="s">
        <v>3</v>
      </c>
      <c r="D209">
        <v>4</v>
      </c>
      <c r="E209" s="1" t="s">
        <v>120</v>
      </c>
      <c r="F209" s="1">
        <v>1</v>
      </c>
      <c r="G209" s="1" t="str">
        <f>+VLOOKUP(bloque2_2[[#This Row],[niño]],BD.niños[[Código]:[sexo]],6,FALSE)</f>
        <v>9 y 10</v>
      </c>
      <c r="H209" s="1" t="str">
        <f>+VLOOKUP(bloque2_2[[#This Row],[niño]],BD.niños[[Código]:[sexo]],7,FALSE)</f>
        <v>M</v>
      </c>
      <c r="I209" s="1">
        <v>2</v>
      </c>
    </row>
    <row r="210" spans="1:9" x14ac:dyDescent="0.55000000000000004">
      <c r="A210" s="1">
        <v>8</v>
      </c>
      <c r="B210" t="s">
        <v>467</v>
      </c>
      <c r="C210" s="1" t="s">
        <v>3</v>
      </c>
      <c r="D210">
        <v>4</v>
      </c>
      <c r="E210" s="1" t="s">
        <v>123</v>
      </c>
      <c r="F210" s="1">
        <v>1</v>
      </c>
      <c r="G210" s="1" t="str">
        <f>+VLOOKUP(bloque2_2[[#This Row],[niño]],BD.niños[[Código]:[sexo]],6,FALSE)</f>
        <v>7 y 8</v>
      </c>
      <c r="H210" s="1" t="str">
        <f>+VLOOKUP(bloque2_2[[#This Row],[niño]],BD.niños[[Código]:[sexo]],7,FALSE)</f>
        <v>M</v>
      </c>
      <c r="I210" s="1">
        <v>2</v>
      </c>
    </row>
    <row r="211" spans="1:9" x14ac:dyDescent="0.55000000000000004">
      <c r="A211" s="1">
        <v>8</v>
      </c>
      <c r="B211" t="s">
        <v>467</v>
      </c>
      <c r="C211" s="1" t="s">
        <v>3</v>
      </c>
      <c r="D211">
        <v>4</v>
      </c>
      <c r="E211" s="1" t="s">
        <v>127</v>
      </c>
      <c r="F211" s="1">
        <v>1</v>
      </c>
      <c r="G211" s="1" t="str">
        <f>+VLOOKUP(bloque2_2[[#This Row],[niño]],BD.niños[[Código]:[sexo]],6,FALSE)</f>
        <v>5 y 6</v>
      </c>
      <c r="H211" s="1" t="str">
        <f>+VLOOKUP(bloque2_2[[#This Row],[niño]],BD.niños[[Código]:[sexo]],7,FALSE)</f>
        <v>M</v>
      </c>
      <c r="I211" s="1">
        <v>2</v>
      </c>
    </row>
    <row r="212" spans="1:9" x14ac:dyDescent="0.55000000000000004">
      <c r="A212" s="1">
        <v>8</v>
      </c>
      <c r="B212" t="s">
        <v>467</v>
      </c>
      <c r="C212" s="1" t="s">
        <v>3</v>
      </c>
      <c r="D212">
        <v>4</v>
      </c>
      <c r="E212" s="1" t="s">
        <v>131</v>
      </c>
      <c r="F212" s="1">
        <v>1</v>
      </c>
      <c r="G212" s="1" t="str">
        <f>+VLOOKUP(bloque2_2[[#This Row],[niño]],BD.niños[[Código]:[sexo]],6,FALSE)</f>
        <v>5 y 6</v>
      </c>
      <c r="H212" s="1" t="str">
        <f>+VLOOKUP(bloque2_2[[#This Row],[niño]],BD.niños[[Código]:[sexo]],7,FALSE)</f>
        <v>F</v>
      </c>
      <c r="I212" s="1">
        <v>2</v>
      </c>
    </row>
    <row r="213" spans="1:9" x14ac:dyDescent="0.55000000000000004">
      <c r="A213" s="1">
        <v>8</v>
      </c>
      <c r="B213" t="s">
        <v>467</v>
      </c>
      <c r="C213" s="1" t="s">
        <v>3</v>
      </c>
      <c r="D213">
        <v>4</v>
      </c>
      <c r="E213" s="1" t="s">
        <v>135</v>
      </c>
      <c r="F213" s="1">
        <v>1</v>
      </c>
      <c r="G213" s="1" t="str">
        <f>+VLOOKUP(bloque2_2[[#This Row],[niño]],BD.niños[[Código]:[sexo]],6,FALSE)</f>
        <v>5 y 6</v>
      </c>
      <c r="H213" s="1" t="str">
        <f>+VLOOKUP(bloque2_2[[#This Row],[niño]],BD.niños[[Código]:[sexo]],7,FALSE)</f>
        <v>M</v>
      </c>
      <c r="I213" s="1">
        <v>2</v>
      </c>
    </row>
    <row r="214" spans="1:9" x14ac:dyDescent="0.55000000000000004">
      <c r="A214" s="1">
        <v>8</v>
      </c>
      <c r="B214" t="s">
        <v>467</v>
      </c>
      <c r="C214" s="1" t="s">
        <v>3</v>
      </c>
      <c r="D214">
        <v>4</v>
      </c>
      <c r="E214" s="1" t="s">
        <v>139</v>
      </c>
      <c r="F214" s="1">
        <v>1</v>
      </c>
      <c r="G214" s="1" t="str">
        <f>+VLOOKUP(bloque2_2[[#This Row],[niño]],BD.niños[[Código]:[sexo]],6,FALSE)</f>
        <v>7 y 8</v>
      </c>
      <c r="H214" s="1" t="str">
        <f>+VLOOKUP(bloque2_2[[#This Row],[niño]],BD.niños[[Código]:[sexo]],7,FALSE)</f>
        <v>M</v>
      </c>
      <c r="I214" s="1">
        <v>2</v>
      </c>
    </row>
    <row r="215" spans="1:9" x14ac:dyDescent="0.55000000000000004">
      <c r="A215" s="1">
        <v>8</v>
      </c>
      <c r="B215" t="s">
        <v>467</v>
      </c>
      <c r="C215" s="1" t="s">
        <v>3</v>
      </c>
      <c r="D215">
        <v>4</v>
      </c>
      <c r="E215" s="1" t="s">
        <v>141</v>
      </c>
      <c r="F215" s="1">
        <v>1</v>
      </c>
      <c r="G215" s="1" t="str">
        <f>+VLOOKUP(bloque2_2[[#This Row],[niño]],BD.niños[[Código]:[sexo]],6,FALSE)</f>
        <v>7 y 8</v>
      </c>
      <c r="H215" s="1" t="str">
        <f>+VLOOKUP(bloque2_2[[#This Row],[niño]],BD.niños[[Código]:[sexo]],7,FALSE)</f>
        <v>F</v>
      </c>
      <c r="I215" s="1">
        <v>2</v>
      </c>
    </row>
    <row r="216" spans="1:9" x14ac:dyDescent="0.55000000000000004">
      <c r="A216" s="1">
        <v>8</v>
      </c>
      <c r="B216" t="s">
        <v>467</v>
      </c>
      <c r="C216" s="1" t="s">
        <v>3</v>
      </c>
      <c r="D216">
        <v>4</v>
      </c>
      <c r="E216" s="1" t="s">
        <v>145</v>
      </c>
      <c r="F216" s="1">
        <v>7</v>
      </c>
      <c r="G216" s="1" t="str">
        <f>+VLOOKUP(bloque2_2[[#This Row],[niño]],BD.niños[[Código]:[sexo]],6,FALSE)</f>
        <v>7 y 8</v>
      </c>
      <c r="H216" s="1" t="str">
        <f>+VLOOKUP(bloque2_2[[#This Row],[niño]],BD.niños[[Código]:[sexo]],7,FALSE)</f>
        <v>M</v>
      </c>
      <c r="I216" s="1">
        <v>2</v>
      </c>
    </row>
    <row r="217" spans="1:9" x14ac:dyDescent="0.55000000000000004">
      <c r="A217" s="1">
        <v>8</v>
      </c>
      <c r="B217" t="s">
        <v>467</v>
      </c>
      <c r="C217" s="1" t="s">
        <v>3</v>
      </c>
      <c r="D217">
        <v>4</v>
      </c>
      <c r="E217" s="1" t="s">
        <v>147</v>
      </c>
      <c r="F217" s="1">
        <v>5</v>
      </c>
      <c r="G217" s="1" t="str">
        <f>+VLOOKUP(bloque2_2[[#This Row],[niño]],BD.niños[[Código]:[sexo]],6,FALSE)</f>
        <v>7 y 8</v>
      </c>
      <c r="H217" s="1" t="str">
        <f>+VLOOKUP(bloque2_2[[#This Row],[niño]],BD.niños[[Código]:[sexo]],7,FALSE)</f>
        <v>M</v>
      </c>
      <c r="I217" s="1">
        <v>2</v>
      </c>
    </row>
    <row r="218" spans="1:9" x14ac:dyDescent="0.55000000000000004">
      <c r="A218" s="1">
        <v>8</v>
      </c>
      <c r="B218" t="s">
        <v>467</v>
      </c>
      <c r="C218" s="1" t="s">
        <v>3</v>
      </c>
      <c r="D218">
        <v>4</v>
      </c>
      <c r="E218" s="1" t="s">
        <v>214</v>
      </c>
      <c r="F218" s="1">
        <v>2</v>
      </c>
      <c r="G218" s="1" t="str">
        <f>+VLOOKUP(bloque2_2[[#This Row],[niño]],BD.niños[[Código]:[sexo]],6,FALSE)</f>
        <v>9 y 10</v>
      </c>
      <c r="H218" s="1" t="str">
        <f>+VLOOKUP(bloque2_2[[#This Row],[niño]],BD.niños[[Código]:[sexo]],7,FALSE)</f>
        <v>F</v>
      </c>
      <c r="I218" s="1">
        <v>2</v>
      </c>
    </row>
    <row r="219" spans="1:9" x14ac:dyDescent="0.55000000000000004">
      <c r="A219" s="1">
        <v>8</v>
      </c>
      <c r="B219" t="s">
        <v>467</v>
      </c>
      <c r="C219" s="1" t="s">
        <v>3</v>
      </c>
      <c r="D219">
        <v>4</v>
      </c>
      <c r="E219" s="1" t="s">
        <v>217</v>
      </c>
      <c r="F219" s="1">
        <v>1</v>
      </c>
      <c r="G219" s="1" t="str">
        <f>+VLOOKUP(bloque2_2[[#This Row],[niño]],BD.niños[[Código]:[sexo]],6,FALSE)</f>
        <v>9 y 10</v>
      </c>
      <c r="H219" s="1" t="str">
        <f>+VLOOKUP(bloque2_2[[#This Row],[niño]],BD.niños[[Código]:[sexo]],7,FALSE)</f>
        <v>F</v>
      </c>
      <c r="I219" s="1">
        <v>2</v>
      </c>
    </row>
    <row r="220" spans="1:9" x14ac:dyDescent="0.55000000000000004">
      <c r="A220" s="1">
        <v>8</v>
      </c>
      <c r="B220" t="s">
        <v>467</v>
      </c>
      <c r="C220" s="1" t="s">
        <v>3</v>
      </c>
      <c r="D220">
        <v>4</v>
      </c>
      <c r="E220" s="1" t="s">
        <v>220</v>
      </c>
      <c r="F220" s="1">
        <v>1</v>
      </c>
      <c r="G220" s="1" t="str">
        <f>+VLOOKUP(bloque2_2[[#This Row],[niño]],BD.niños[[Código]:[sexo]],6,FALSE)</f>
        <v>9 y 10</v>
      </c>
      <c r="H220" s="1" t="str">
        <f>+VLOOKUP(bloque2_2[[#This Row],[niño]],BD.niños[[Código]:[sexo]],7,FALSE)</f>
        <v>F</v>
      </c>
      <c r="I220" s="1">
        <v>2</v>
      </c>
    </row>
    <row r="221" spans="1:9" x14ac:dyDescent="0.55000000000000004">
      <c r="A221" s="1">
        <v>8</v>
      </c>
      <c r="B221" t="s">
        <v>467</v>
      </c>
      <c r="C221" s="1" t="s">
        <v>3</v>
      </c>
      <c r="D221">
        <v>4</v>
      </c>
      <c r="E221" s="1" t="s">
        <v>223</v>
      </c>
      <c r="F221" s="1">
        <v>1</v>
      </c>
      <c r="G221" s="1" t="str">
        <f>+VLOOKUP(bloque2_2[[#This Row],[niño]],BD.niños[[Código]:[sexo]],6,FALSE)</f>
        <v>7 y 8</v>
      </c>
      <c r="H221" s="1" t="str">
        <f>+VLOOKUP(bloque2_2[[#This Row],[niño]],BD.niños[[Código]:[sexo]],7,FALSE)</f>
        <v>F</v>
      </c>
      <c r="I221" s="1">
        <v>2</v>
      </c>
    </row>
    <row r="222" spans="1:9" x14ac:dyDescent="0.55000000000000004">
      <c r="A222" s="1">
        <v>8</v>
      </c>
      <c r="B222" t="s">
        <v>467</v>
      </c>
      <c r="C222" s="1" t="s">
        <v>3</v>
      </c>
      <c r="D222">
        <v>4</v>
      </c>
      <c r="E222" s="1" t="s">
        <v>226</v>
      </c>
      <c r="F222" s="1">
        <v>1</v>
      </c>
      <c r="G222" s="1" t="str">
        <f>+VLOOKUP(bloque2_2[[#This Row],[niño]],BD.niños[[Código]:[sexo]],6,FALSE)</f>
        <v>9 y 10</v>
      </c>
      <c r="H222" s="1" t="str">
        <f>+VLOOKUP(bloque2_2[[#This Row],[niño]],BD.niños[[Código]:[sexo]],7,FALSE)</f>
        <v>M</v>
      </c>
      <c r="I222" s="1">
        <v>2</v>
      </c>
    </row>
    <row r="223" spans="1:9" x14ac:dyDescent="0.55000000000000004">
      <c r="A223" s="1">
        <v>8</v>
      </c>
      <c r="B223" t="s">
        <v>467</v>
      </c>
      <c r="C223" s="1" t="s">
        <v>3</v>
      </c>
      <c r="D223">
        <v>4</v>
      </c>
      <c r="E223" s="1" t="s">
        <v>229</v>
      </c>
      <c r="F223" s="1">
        <v>1</v>
      </c>
      <c r="G223" s="1" t="str">
        <f>+VLOOKUP(bloque2_2[[#This Row],[niño]],BD.niños[[Código]:[sexo]],6,FALSE)</f>
        <v>7 y 8</v>
      </c>
      <c r="H223" s="1" t="str">
        <f>+VLOOKUP(bloque2_2[[#This Row],[niño]],BD.niños[[Código]:[sexo]],7,FALSE)</f>
        <v>M</v>
      </c>
      <c r="I223" s="1">
        <v>2</v>
      </c>
    </row>
    <row r="224" spans="1:9" x14ac:dyDescent="0.55000000000000004">
      <c r="A224" s="1">
        <v>8</v>
      </c>
      <c r="B224" t="s">
        <v>467</v>
      </c>
      <c r="C224" s="1" t="s">
        <v>3</v>
      </c>
      <c r="D224">
        <v>4</v>
      </c>
      <c r="E224" s="1" t="s">
        <v>231</v>
      </c>
      <c r="F224" s="1">
        <v>5</v>
      </c>
      <c r="G224" s="1" t="str">
        <f>+VLOOKUP(bloque2_2[[#This Row],[niño]],BD.niños[[Código]:[sexo]],6,FALSE)</f>
        <v>5 y 6</v>
      </c>
      <c r="H224" s="1" t="str">
        <f>+VLOOKUP(bloque2_2[[#This Row],[niño]],BD.niños[[Código]:[sexo]],7,FALSE)</f>
        <v>F</v>
      </c>
      <c r="I224" s="1">
        <v>2</v>
      </c>
    </row>
    <row r="225" spans="1:9" x14ac:dyDescent="0.55000000000000004">
      <c r="A225" s="1">
        <v>8</v>
      </c>
      <c r="B225" t="s">
        <v>467</v>
      </c>
      <c r="C225" s="1" t="s">
        <v>3</v>
      </c>
      <c r="D225">
        <v>4</v>
      </c>
      <c r="E225" s="1" t="s">
        <v>286</v>
      </c>
      <c r="F225" s="1">
        <v>1</v>
      </c>
      <c r="G225" s="1" t="str">
        <f>+VLOOKUP(bloque2_2[[#This Row],[niño]],BD.niños[[Código]:[sexo]],6,FALSE)</f>
        <v>5 y 6</v>
      </c>
      <c r="H225" s="1" t="str">
        <f>+VLOOKUP(bloque2_2[[#This Row],[niño]],BD.niños[[Código]:[sexo]],7,FALSE)</f>
        <v>M</v>
      </c>
      <c r="I225" s="1">
        <v>2</v>
      </c>
    </row>
    <row r="226" spans="1:9" x14ac:dyDescent="0.55000000000000004">
      <c r="A226" s="1">
        <v>8</v>
      </c>
      <c r="B226" t="s">
        <v>467</v>
      </c>
      <c r="C226" s="1" t="s">
        <v>3</v>
      </c>
      <c r="D226">
        <v>4</v>
      </c>
      <c r="E226" s="1" t="s">
        <v>290</v>
      </c>
      <c r="F226" s="1">
        <v>5</v>
      </c>
      <c r="G226" s="1" t="str">
        <f>+VLOOKUP(bloque2_2[[#This Row],[niño]],BD.niños[[Código]:[sexo]],6,FALSE)</f>
        <v>5 y 6</v>
      </c>
      <c r="H226" s="1" t="str">
        <f>+VLOOKUP(bloque2_2[[#This Row],[niño]],BD.niños[[Código]:[sexo]],7,FALSE)</f>
        <v>M</v>
      </c>
      <c r="I226" s="1">
        <v>2</v>
      </c>
    </row>
    <row r="227" spans="1:9" x14ac:dyDescent="0.55000000000000004">
      <c r="A227" s="1">
        <v>8</v>
      </c>
      <c r="B227" t="s">
        <v>467</v>
      </c>
      <c r="C227" s="1" t="s">
        <v>3</v>
      </c>
      <c r="D227">
        <v>4</v>
      </c>
      <c r="E227" s="1" t="s">
        <v>294</v>
      </c>
      <c r="F227" s="1">
        <v>2</v>
      </c>
      <c r="G227" s="1" t="str">
        <f>+VLOOKUP(bloque2_2[[#This Row],[niño]],BD.niños[[Código]:[sexo]],6,FALSE)</f>
        <v>7 y 8</v>
      </c>
      <c r="H227" s="1" t="str">
        <f>+VLOOKUP(bloque2_2[[#This Row],[niño]],BD.niños[[Código]:[sexo]],7,FALSE)</f>
        <v>M</v>
      </c>
      <c r="I227" s="1">
        <v>2</v>
      </c>
    </row>
    <row r="228" spans="1:9" x14ac:dyDescent="0.55000000000000004">
      <c r="A228" s="1">
        <v>8</v>
      </c>
      <c r="B228" t="s">
        <v>467</v>
      </c>
      <c r="C228" s="1" t="s">
        <v>3</v>
      </c>
      <c r="D228">
        <v>4</v>
      </c>
      <c r="E228" s="1" t="s">
        <v>295</v>
      </c>
      <c r="F228" s="1">
        <v>3</v>
      </c>
      <c r="G228" s="1" t="str">
        <f>+VLOOKUP(bloque2_2[[#This Row],[niño]],BD.niños[[Código]:[sexo]],6,FALSE)</f>
        <v>7 y 8</v>
      </c>
      <c r="H228" s="1" t="str">
        <f>+VLOOKUP(bloque2_2[[#This Row],[niño]],BD.niños[[Código]:[sexo]],7,FALSE)</f>
        <v>M</v>
      </c>
      <c r="I228" s="1">
        <v>2</v>
      </c>
    </row>
    <row r="229" spans="1:9" x14ac:dyDescent="0.55000000000000004">
      <c r="A229" s="1">
        <v>8</v>
      </c>
      <c r="B229" t="s">
        <v>467</v>
      </c>
      <c r="C229" s="1" t="s">
        <v>3</v>
      </c>
      <c r="D229">
        <v>4</v>
      </c>
      <c r="E229" s="1" t="s">
        <v>317</v>
      </c>
      <c r="F229" s="1">
        <v>1</v>
      </c>
      <c r="G229" s="1" t="str">
        <f>+VLOOKUP(bloque2_2[[#This Row],[niño]],BD.niños[[Código]:[sexo]],6,FALSE)</f>
        <v>9 y 10</v>
      </c>
      <c r="H229" s="1" t="str">
        <f>+VLOOKUP(bloque2_2[[#This Row],[niño]],BD.niños[[Código]:[sexo]],7,FALSE)</f>
        <v>F</v>
      </c>
      <c r="I229" s="1">
        <v>2</v>
      </c>
    </row>
    <row r="230" spans="1:9" x14ac:dyDescent="0.55000000000000004">
      <c r="A230" s="1">
        <v>8</v>
      </c>
      <c r="B230" t="s">
        <v>467</v>
      </c>
      <c r="C230" s="1" t="s">
        <v>3</v>
      </c>
      <c r="D230">
        <v>4</v>
      </c>
      <c r="E230" s="1" t="s">
        <v>320</v>
      </c>
      <c r="F230" s="1">
        <v>1</v>
      </c>
      <c r="G230" s="1" t="str">
        <f>+VLOOKUP(bloque2_2[[#This Row],[niño]],BD.niños[[Código]:[sexo]],6,FALSE)</f>
        <v>9 y 10</v>
      </c>
      <c r="H230" s="1" t="str">
        <f>+VLOOKUP(bloque2_2[[#This Row],[niño]],BD.niños[[Código]:[sexo]],7,FALSE)</f>
        <v>M</v>
      </c>
      <c r="I230" s="1">
        <v>2</v>
      </c>
    </row>
    <row r="231" spans="1:9" x14ac:dyDescent="0.55000000000000004">
      <c r="A231" s="1">
        <v>8</v>
      </c>
      <c r="B231" t="s">
        <v>467</v>
      </c>
      <c r="C231" s="1" t="s">
        <v>3</v>
      </c>
      <c r="D231">
        <v>4</v>
      </c>
      <c r="E231" s="1" t="s">
        <v>323</v>
      </c>
      <c r="F231" s="1">
        <v>1</v>
      </c>
      <c r="G231" s="1" t="str">
        <f>+VLOOKUP(bloque2_2[[#This Row],[niño]],BD.niños[[Código]:[sexo]],6,FALSE)</f>
        <v>7 y 8</v>
      </c>
      <c r="H231" s="1" t="str">
        <f>+VLOOKUP(bloque2_2[[#This Row],[niño]],BD.niños[[Código]:[sexo]],7,FALSE)</f>
        <v>F</v>
      </c>
      <c r="I231" s="1">
        <v>2</v>
      </c>
    </row>
    <row r="232" spans="1:9" x14ac:dyDescent="0.55000000000000004">
      <c r="A232" s="1">
        <v>8</v>
      </c>
      <c r="B232" t="s">
        <v>467</v>
      </c>
      <c r="C232" s="1" t="s">
        <v>3</v>
      </c>
      <c r="D232">
        <v>4</v>
      </c>
      <c r="E232" s="1" t="s">
        <v>327</v>
      </c>
      <c r="F232" s="1">
        <v>1</v>
      </c>
      <c r="G232" s="1" t="str">
        <f>+VLOOKUP(bloque2_2[[#This Row],[niño]],BD.niños[[Código]:[sexo]],6,FALSE)</f>
        <v>7 y 8</v>
      </c>
      <c r="H232" s="1" t="str">
        <f>+VLOOKUP(bloque2_2[[#This Row],[niño]],BD.niños[[Código]:[sexo]],7,FALSE)</f>
        <v>F</v>
      </c>
      <c r="I232" s="1">
        <v>2</v>
      </c>
    </row>
    <row r="233" spans="1:9" x14ac:dyDescent="0.55000000000000004">
      <c r="A233" s="1">
        <v>8</v>
      </c>
      <c r="B233" t="s">
        <v>467</v>
      </c>
      <c r="C233" s="1" t="s">
        <v>3</v>
      </c>
      <c r="D233">
        <v>4</v>
      </c>
      <c r="E233" s="1" t="s">
        <v>331</v>
      </c>
      <c r="F233" s="1">
        <v>1</v>
      </c>
      <c r="G233" s="1" t="str">
        <f>+VLOOKUP(bloque2_2[[#This Row],[niño]],BD.niños[[Código]:[sexo]],6,FALSE)</f>
        <v>7 y 8</v>
      </c>
      <c r="H233" s="1" t="str">
        <f>+VLOOKUP(bloque2_2[[#This Row],[niño]],BD.niños[[Código]:[sexo]],7,FALSE)</f>
        <v>F</v>
      </c>
      <c r="I233" s="1">
        <v>2</v>
      </c>
    </row>
    <row r="234" spans="1:9" x14ac:dyDescent="0.55000000000000004">
      <c r="A234" s="1">
        <v>9</v>
      </c>
      <c r="B234" t="s">
        <v>468</v>
      </c>
      <c r="C234" s="1" t="s">
        <v>4</v>
      </c>
      <c r="D234">
        <v>5</v>
      </c>
      <c r="E234" s="1" t="s">
        <v>105</v>
      </c>
      <c r="F234" s="1">
        <v>6</v>
      </c>
      <c r="G234" s="1" t="str">
        <f>+VLOOKUP(bloque2_2[[#This Row],[niño]],BD.niños[[Código]:[sexo]],6,FALSE)</f>
        <v>9 y 10</v>
      </c>
      <c r="H234" s="1" t="str">
        <f>+VLOOKUP(bloque2_2[[#This Row],[niño]],BD.niños[[Código]:[sexo]],7,FALSE)</f>
        <v>F</v>
      </c>
      <c r="I234" s="1">
        <v>2</v>
      </c>
    </row>
    <row r="235" spans="1:9" x14ac:dyDescent="0.55000000000000004">
      <c r="A235" s="1">
        <v>9</v>
      </c>
      <c r="B235" t="s">
        <v>468</v>
      </c>
      <c r="C235" s="1" t="s">
        <v>4</v>
      </c>
      <c r="D235">
        <v>5</v>
      </c>
      <c r="E235" s="1" t="s">
        <v>108</v>
      </c>
      <c r="F235" s="1">
        <v>5</v>
      </c>
      <c r="G235" s="1" t="str">
        <f>+VLOOKUP(bloque2_2[[#This Row],[niño]],BD.niños[[Código]:[sexo]],6,FALSE)</f>
        <v>9 y 10</v>
      </c>
      <c r="H235" s="1" t="str">
        <f>+VLOOKUP(bloque2_2[[#This Row],[niño]],BD.niños[[Código]:[sexo]],7,FALSE)</f>
        <v>F</v>
      </c>
      <c r="I235" s="1">
        <v>2</v>
      </c>
    </row>
    <row r="236" spans="1:9" x14ac:dyDescent="0.55000000000000004">
      <c r="A236" s="1">
        <v>9</v>
      </c>
      <c r="B236" t="s">
        <v>468</v>
      </c>
      <c r="C236" s="1" t="s">
        <v>4</v>
      </c>
      <c r="D236">
        <v>5</v>
      </c>
      <c r="E236" s="1" t="s">
        <v>112</v>
      </c>
      <c r="F236" s="1">
        <v>6</v>
      </c>
      <c r="G236" s="1" t="str">
        <f>+VLOOKUP(bloque2_2[[#This Row],[niño]],BD.niños[[Código]:[sexo]],6,FALSE)</f>
        <v>9 y 10</v>
      </c>
      <c r="H236" s="1" t="str">
        <f>+VLOOKUP(bloque2_2[[#This Row],[niño]],BD.niños[[Código]:[sexo]],7,FALSE)</f>
        <v>F</v>
      </c>
      <c r="I236" s="1">
        <v>2</v>
      </c>
    </row>
    <row r="237" spans="1:9" x14ac:dyDescent="0.55000000000000004">
      <c r="A237" s="1">
        <v>9</v>
      </c>
      <c r="B237" t="s">
        <v>468</v>
      </c>
      <c r="C237" s="1" t="s">
        <v>4</v>
      </c>
      <c r="D237">
        <v>5</v>
      </c>
      <c r="E237" s="1" t="s">
        <v>116</v>
      </c>
      <c r="F237" s="1">
        <v>6</v>
      </c>
      <c r="G237" s="1" t="str">
        <f>+VLOOKUP(bloque2_2[[#This Row],[niño]],BD.niños[[Código]:[sexo]],6,FALSE)</f>
        <v>9 y 10</v>
      </c>
      <c r="H237" s="1" t="str">
        <f>+VLOOKUP(bloque2_2[[#This Row],[niño]],BD.niños[[Código]:[sexo]],7,FALSE)</f>
        <v>F</v>
      </c>
      <c r="I237" s="1">
        <v>2</v>
      </c>
    </row>
    <row r="238" spans="1:9" x14ac:dyDescent="0.55000000000000004">
      <c r="A238" s="1">
        <v>9</v>
      </c>
      <c r="B238" t="s">
        <v>468</v>
      </c>
      <c r="C238" s="1" t="s">
        <v>4</v>
      </c>
      <c r="D238">
        <v>5</v>
      </c>
      <c r="E238" s="1" t="s">
        <v>120</v>
      </c>
      <c r="F238" s="1">
        <v>6</v>
      </c>
      <c r="G238" s="1" t="str">
        <f>+VLOOKUP(bloque2_2[[#This Row],[niño]],BD.niños[[Código]:[sexo]],6,FALSE)</f>
        <v>9 y 10</v>
      </c>
      <c r="H238" s="1" t="str">
        <f>+VLOOKUP(bloque2_2[[#This Row],[niño]],BD.niños[[Código]:[sexo]],7,FALSE)</f>
        <v>M</v>
      </c>
      <c r="I238" s="1">
        <v>2</v>
      </c>
    </row>
    <row r="239" spans="1:9" x14ac:dyDescent="0.55000000000000004">
      <c r="A239" s="1">
        <v>9</v>
      </c>
      <c r="B239" t="s">
        <v>468</v>
      </c>
      <c r="C239" s="1" t="s">
        <v>4</v>
      </c>
      <c r="D239">
        <v>5</v>
      </c>
      <c r="E239" s="1" t="s">
        <v>123</v>
      </c>
      <c r="F239" s="1">
        <v>6</v>
      </c>
      <c r="G239" s="1" t="str">
        <f>+VLOOKUP(bloque2_2[[#This Row],[niño]],BD.niños[[Código]:[sexo]],6,FALSE)</f>
        <v>7 y 8</v>
      </c>
      <c r="H239" s="1" t="str">
        <f>+VLOOKUP(bloque2_2[[#This Row],[niño]],BD.niños[[Código]:[sexo]],7,FALSE)</f>
        <v>M</v>
      </c>
      <c r="I239" s="1">
        <v>2</v>
      </c>
    </row>
    <row r="240" spans="1:9" x14ac:dyDescent="0.55000000000000004">
      <c r="A240" s="1">
        <v>9</v>
      </c>
      <c r="B240" t="s">
        <v>468</v>
      </c>
      <c r="C240" s="1" t="s">
        <v>4</v>
      </c>
      <c r="D240">
        <v>5</v>
      </c>
      <c r="E240" s="1" t="s">
        <v>127</v>
      </c>
      <c r="F240" s="1">
        <v>5</v>
      </c>
      <c r="G240" s="1" t="str">
        <f>+VLOOKUP(bloque2_2[[#This Row],[niño]],BD.niños[[Código]:[sexo]],6,FALSE)</f>
        <v>5 y 6</v>
      </c>
      <c r="H240" s="1" t="str">
        <f>+VLOOKUP(bloque2_2[[#This Row],[niño]],BD.niños[[Código]:[sexo]],7,FALSE)</f>
        <v>M</v>
      </c>
      <c r="I240" s="1">
        <v>2</v>
      </c>
    </row>
    <row r="241" spans="1:9" x14ac:dyDescent="0.55000000000000004">
      <c r="A241" s="1">
        <v>9</v>
      </c>
      <c r="B241" t="s">
        <v>468</v>
      </c>
      <c r="C241" s="1" t="s">
        <v>4</v>
      </c>
      <c r="D241">
        <v>5</v>
      </c>
      <c r="E241" s="1" t="s">
        <v>131</v>
      </c>
      <c r="F241" s="1">
        <v>2</v>
      </c>
      <c r="G241" s="1" t="str">
        <f>+VLOOKUP(bloque2_2[[#This Row],[niño]],BD.niños[[Código]:[sexo]],6,FALSE)</f>
        <v>5 y 6</v>
      </c>
      <c r="H241" s="1" t="str">
        <f>+VLOOKUP(bloque2_2[[#This Row],[niño]],BD.niños[[Código]:[sexo]],7,FALSE)</f>
        <v>F</v>
      </c>
      <c r="I241" s="1">
        <v>2</v>
      </c>
    </row>
    <row r="242" spans="1:9" x14ac:dyDescent="0.55000000000000004">
      <c r="A242" s="1">
        <v>9</v>
      </c>
      <c r="B242" t="s">
        <v>468</v>
      </c>
      <c r="C242" s="1" t="s">
        <v>4</v>
      </c>
      <c r="D242">
        <v>5</v>
      </c>
      <c r="E242" s="1" t="s">
        <v>135</v>
      </c>
      <c r="F242" s="1">
        <v>5</v>
      </c>
      <c r="G242" s="1" t="str">
        <f>+VLOOKUP(bloque2_2[[#This Row],[niño]],BD.niños[[Código]:[sexo]],6,FALSE)</f>
        <v>5 y 6</v>
      </c>
      <c r="H242" s="1" t="str">
        <f>+VLOOKUP(bloque2_2[[#This Row],[niño]],BD.niños[[Código]:[sexo]],7,FALSE)</f>
        <v>M</v>
      </c>
      <c r="I242" s="1">
        <v>2</v>
      </c>
    </row>
    <row r="243" spans="1:9" x14ac:dyDescent="0.55000000000000004">
      <c r="A243" s="1">
        <v>9</v>
      </c>
      <c r="B243" t="s">
        <v>468</v>
      </c>
      <c r="C243" s="1" t="s">
        <v>4</v>
      </c>
      <c r="D243">
        <v>5</v>
      </c>
      <c r="E243" s="1" t="s">
        <v>139</v>
      </c>
      <c r="F243" s="1">
        <v>6</v>
      </c>
      <c r="G243" s="1" t="str">
        <f>+VLOOKUP(bloque2_2[[#This Row],[niño]],BD.niños[[Código]:[sexo]],6,FALSE)</f>
        <v>7 y 8</v>
      </c>
      <c r="H243" s="1" t="str">
        <f>+VLOOKUP(bloque2_2[[#This Row],[niño]],BD.niños[[Código]:[sexo]],7,FALSE)</f>
        <v>M</v>
      </c>
      <c r="I243" s="1">
        <v>2</v>
      </c>
    </row>
    <row r="244" spans="1:9" x14ac:dyDescent="0.55000000000000004">
      <c r="A244" s="1">
        <v>9</v>
      </c>
      <c r="B244" t="s">
        <v>468</v>
      </c>
      <c r="C244" s="1" t="s">
        <v>4</v>
      </c>
      <c r="D244">
        <v>5</v>
      </c>
      <c r="E244" s="1" t="s">
        <v>141</v>
      </c>
      <c r="F244" s="1">
        <v>2</v>
      </c>
      <c r="G244" s="1" t="str">
        <f>+VLOOKUP(bloque2_2[[#This Row],[niño]],BD.niños[[Código]:[sexo]],6,FALSE)</f>
        <v>7 y 8</v>
      </c>
      <c r="H244" s="1" t="str">
        <f>+VLOOKUP(bloque2_2[[#This Row],[niño]],BD.niños[[Código]:[sexo]],7,FALSE)</f>
        <v>F</v>
      </c>
      <c r="I244" s="1">
        <v>2</v>
      </c>
    </row>
    <row r="245" spans="1:9" x14ac:dyDescent="0.55000000000000004">
      <c r="A245" s="1">
        <v>9</v>
      </c>
      <c r="B245" t="s">
        <v>468</v>
      </c>
      <c r="C245" s="1" t="s">
        <v>4</v>
      </c>
      <c r="D245">
        <v>5</v>
      </c>
      <c r="E245" s="1" t="s">
        <v>145</v>
      </c>
      <c r="F245" s="1">
        <v>6</v>
      </c>
      <c r="G245" s="1" t="str">
        <f>+VLOOKUP(bloque2_2[[#This Row],[niño]],BD.niños[[Código]:[sexo]],6,FALSE)</f>
        <v>7 y 8</v>
      </c>
      <c r="H245" s="1" t="str">
        <f>+VLOOKUP(bloque2_2[[#This Row],[niño]],BD.niños[[Código]:[sexo]],7,FALSE)</f>
        <v>M</v>
      </c>
      <c r="I245" s="1">
        <v>2</v>
      </c>
    </row>
    <row r="246" spans="1:9" x14ac:dyDescent="0.55000000000000004">
      <c r="A246" s="1">
        <v>9</v>
      </c>
      <c r="B246" t="s">
        <v>468</v>
      </c>
      <c r="C246" s="1" t="s">
        <v>4</v>
      </c>
      <c r="D246">
        <v>5</v>
      </c>
      <c r="E246" s="1" t="s">
        <v>147</v>
      </c>
      <c r="F246" s="1">
        <v>6</v>
      </c>
      <c r="G246" s="1" t="str">
        <f>+VLOOKUP(bloque2_2[[#This Row],[niño]],BD.niños[[Código]:[sexo]],6,FALSE)</f>
        <v>7 y 8</v>
      </c>
      <c r="H246" s="1" t="str">
        <f>+VLOOKUP(bloque2_2[[#This Row],[niño]],BD.niños[[Código]:[sexo]],7,FALSE)</f>
        <v>M</v>
      </c>
      <c r="I246" s="1">
        <v>2</v>
      </c>
    </row>
    <row r="247" spans="1:9" x14ac:dyDescent="0.55000000000000004">
      <c r="A247" s="1">
        <v>9</v>
      </c>
      <c r="B247" t="s">
        <v>468</v>
      </c>
      <c r="C247" s="1" t="s">
        <v>4</v>
      </c>
      <c r="D247">
        <v>5</v>
      </c>
      <c r="E247" s="1" t="s">
        <v>214</v>
      </c>
      <c r="F247" s="1">
        <v>6</v>
      </c>
      <c r="G247" s="1" t="str">
        <f>+VLOOKUP(bloque2_2[[#This Row],[niño]],BD.niños[[Código]:[sexo]],6,FALSE)</f>
        <v>9 y 10</v>
      </c>
      <c r="H247" s="1" t="str">
        <f>+VLOOKUP(bloque2_2[[#This Row],[niño]],BD.niños[[Código]:[sexo]],7,FALSE)</f>
        <v>F</v>
      </c>
      <c r="I247" s="1">
        <v>2</v>
      </c>
    </row>
    <row r="248" spans="1:9" x14ac:dyDescent="0.55000000000000004">
      <c r="A248" s="1">
        <v>9</v>
      </c>
      <c r="B248" t="s">
        <v>468</v>
      </c>
      <c r="C248" s="1" t="s">
        <v>4</v>
      </c>
      <c r="D248">
        <v>5</v>
      </c>
      <c r="E248" s="1" t="s">
        <v>217</v>
      </c>
      <c r="F248" s="1">
        <v>2</v>
      </c>
      <c r="G248" s="1" t="str">
        <f>+VLOOKUP(bloque2_2[[#This Row],[niño]],BD.niños[[Código]:[sexo]],6,FALSE)</f>
        <v>9 y 10</v>
      </c>
      <c r="H248" s="1" t="str">
        <f>+VLOOKUP(bloque2_2[[#This Row],[niño]],BD.niños[[Código]:[sexo]],7,FALSE)</f>
        <v>F</v>
      </c>
      <c r="I248" s="1">
        <v>2</v>
      </c>
    </row>
    <row r="249" spans="1:9" x14ac:dyDescent="0.55000000000000004">
      <c r="A249" s="1">
        <v>9</v>
      </c>
      <c r="B249" t="s">
        <v>468</v>
      </c>
      <c r="C249" s="1" t="s">
        <v>4</v>
      </c>
      <c r="D249">
        <v>5</v>
      </c>
      <c r="E249" s="1" t="s">
        <v>220</v>
      </c>
      <c r="F249" s="1">
        <v>6</v>
      </c>
      <c r="G249" s="1" t="str">
        <f>+VLOOKUP(bloque2_2[[#This Row],[niño]],BD.niños[[Código]:[sexo]],6,FALSE)</f>
        <v>9 y 10</v>
      </c>
      <c r="H249" s="1" t="str">
        <f>+VLOOKUP(bloque2_2[[#This Row],[niño]],BD.niños[[Código]:[sexo]],7,FALSE)</f>
        <v>F</v>
      </c>
      <c r="I249" s="1">
        <v>2</v>
      </c>
    </row>
    <row r="250" spans="1:9" x14ac:dyDescent="0.55000000000000004">
      <c r="A250" s="1">
        <v>9</v>
      </c>
      <c r="B250" t="s">
        <v>468</v>
      </c>
      <c r="C250" s="1" t="s">
        <v>4</v>
      </c>
      <c r="D250">
        <v>5</v>
      </c>
      <c r="E250" s="1" t="s">
        <v>223</v>
      </c>
      <c r="F250" s="1">
        <v>5</v>
      </c>
      <c r="G250" s="1" t="str">
        <f>+VLOOKUP(bloque2_2[[#This Row],[niño]],BD.niños[[Código]:[sexo]],6,FALSE)</f>
        <v>7 y 8</v>
      </c>
      <c r="H250" s="1" t="str">
        <f>+VLOOKUP(bloque2_2[[#This Row],[niño]],BD.niños[[Código]:[sexo]],7,FALSE)</f>
        <v>F</v>
      </c>
      <c r="I250" s="1">
        <v>2</v>
      </c>
    </row>
    <row r="251" spans="1:9" x14ac:dyDescent="0.55000000000000004">
      <c r="A251" s="1">
        <v>9</v>
      </c>
      <c r="B251" t="s">
        <v>468</v>
      </c>
      <c r="C251" s="1" t="s">
        <v>4</v>
      </c>
      <c r="D251">
        <v>5</v>
      </c>
      <c r="E251" s="1" t="s">
        <v>226</v>
      </c>
      <c r="F251" s="1">
        <v>6</v>
      </c>
      <c r="G251" s="1" t="str">
        <f>+VLOOKUP(bloque2_2[[#This Row],[niño]],BD.niños[[Código]:[sexo]],6,FALSE)</f>
        <v>9 y 10</v>
      </c>
      <c r="H251" s="1" t="str">
        <f>+VLOOKUP(bloque2_2[[#This Row],[niño]],BD.niños[[Código]:[sexo]],7,FALSE)</f>
        <v>M</v>
      </c>
      <c r="I251" s="1">
        <v>2</v>
      </c>
    </row>
    <row r="252" spans="1:9" x14ac:dyDescent="0.55000000000000004">
      <c r="A252" s="1">
        <v>9</v>
      </c>
      <c r="B252" t="s">
        <v>468</v>
      </c>
      <c r="C252" s="1" t="s">
        <v>4</v>
      </c>
      <c r="D252">
        <v>5</v>
      </c>
      <c r="E252" s="1" t="s">
        <v>229</v>
      </c>
      <c r="F252" s="1">
        <v>6</v>
      </c>
      <c r="G252" s="1" t="str">
        <f>+VLOOKUP(bloque2_2[[#This Row],[niño]],BD.niños[[Código]:[sexo]],6,FALSE)</f>
        <v>7 y 8</v>
      </c>
      <c r="H252" s="1" t="str">
        <f>+VLOOKUP(bloque2_2[[#This Row],[niño]],BD.niños[[Código]:[sexo]],7,FALSE)</f>
        <v>M</v>
      </c>
      <c r="I252" s="1">
        <v>2</v>
      </c>
    </row>
    <row r="253" spans="1:9" x14ac:dyDescent="0.55000000000000004">
      <c r="A253" s="1">
        <v>9</v>
      </c>
      <c r="B253" t="s">
        <v>468</v>
      </c>
      <c r="C253" s="1" t="s">
        <v>4</v>
      </c>
      <c r="D253">
        <v>5</v>
      </c>
      <c r="E253" s="1" t="s">
        <v>231</v>
      </c>
      <c r="F253" s="1">
        <v>2</v>
      </c>
      <c r="G253" s="1" t="str">
        <f>+VLOOKUP(bloque2_2[[#This Row],[niño]],BD.niños[[Código]:[sexo]],6,FALSE)</f>
        <v>5 y 6</v>
      </c>
      <c r="H253" s="1" t="str">
        <f>+VLOOKUP(bloque2_2[[#This Row],[niño]],BD.niños[[Código]:[sexo]],7,FALSE)</f>
        <v>F</v>
      </c>
      <c r="I253" s="1">
        <v>2</v>
      </c>
    </row>
    <row r="254" spans="1:9" x14ac:dyDescent="0.55000000000000004">
      <c r="A254" s="1">
        <v>9</v>
      </c>
      <c r="B254" t="s">
        <v>468</v>
      </c>
      <c r="C254" s="1" t="s">
        <v>4</v>
      </c>
      <c r="D254">
        <v>5</v>
      </c>
      <c r="E254" s="1" t="s">
        <v>286</v>
      </c>
      <c r="F254" s="1">
        <v>2</v>
      </c>
      <c r="G254" s="1" t="str">
        <f>+VLOOKUP(bloque2_2[[#This Row],[niño]],BD.niños[[Código]:[sexo]],6,FALSE)</f>
        <v>5 y 6</v>
      </c>
      <c r="H254" s="1" t="str">
        <f>+VLOOKUP(bloque2_2[[#This Row],[niño]],BD.niños[[Código]:[sexo]],7,FALSE)</f>
        <v>M</v>
      </c>
      <c r="I254" s="1">
        <v>2</v>
      </c>
    </row>
    <row r="255" spans="1:9" x14ac:dyDescent="0.55000000000000004">
      <c r="A255" s="1">
        <v>9</v>
      </c>
      <c r="B255" t="s">
        <v>468</v>
      </c>
      <c r="C255" s="1" t="s">
        <v>4</v>
      </c>
      <c r="D255">
        <v>5</v>
      </c>
      <c r="E255" s="1" t="s">
        <v>290</v>
      </c>
      <c r="F255" s="1">
        <v>6</v>
      </c>
      <c r="G255" s="1" t="str">
        <f>+VLOOKUP(bloque2_2[[#This Row],[niño]],BD.niños[[Código]:[sexo]],6,FALSE)</f>
        <v>5 y 6</v>
      </c>
      <c r="H255" s="1" t="str">
        <f>+VLOOKUP(bloque2_2[[#This Row],[niño]],BD.niños[[Código]:[sexo]],7,FALSE)</f>
        <v>M</v>
      </c>
      <c r="I255" s="1">
        <v>2</v>
      </c>
    </row>
    <row r="256" spans="1:9" x14ac:dyDescent="0.55000000000000004">
      <c r="A256" s="1">
        <v>9</v>
      </c>
      <c r="B256" t="s">
        <v>468</v>
      </c>
      <c r="C256" s="1" t="s">
        <v>4</v>
      </c>
      <c r="D256">
        <v>5</v>
      </c>
      <c r="E256" s="1" t="s">
        <v>294</v>
      </c>
      <c r="F256" s="1">
        <v>2</v>
      </c>
      <c r="G256" s="1" t="str">
        <f>+VLOOKUP(bloque2_2[[#This Row],[niño]],BD.niños[[Código]:[sexo]],6,FALSE)</f>
        <v>7 y 8</v>
      </c>
      <c r="H256" s="1" t="str">
        <f>+VLOOKUP(bloque2_2[[#This Row],[niño]],BD.niños[[Código]:[sexo]],7,FALSE)</f>
        <v>M</v>
      </c>
      <c r="I256" s="1">
        <v>2</v>
      </c>
    </row>
    <row r="257" spans="1:9" x14ac:dyDescent="0.55000000000000004">
      <c r="A257" s="1">
        <v>9</v>
      </c>
      <c r="B257" t="s">
        <v>468</v>
      </c>
      <c r="C257" s="1" t="s">
        <v>4</v>
      </c>
      <c r="D257">
        <v>5</v>
      </c>
      <c r="E257" s="1" t="s">
        <v>295</v>
      </c>
      <c r="F257" s="1">
        <v>2</v>
      </c>
      <c r="G257" s="1" t="str">
        <f>+VLOOKUP(bloque2_2[[#This Row],[niño]],BD.niños[[Código]:[sexo]],6,FALSE)</f>
        <v>7 y 8</v>
      </c>
      <c r="H257" s="1" t="str">
        <f>+VLOOKUP(bloque2_2[[#This Row],[niño]],BD.niños[[Código]:[sexo]],7,FALSE)</f>
        <v>M</v>
      </c>
      <c r="I257" s="1">
        <v>2</v>
      </c>
    </row>
    <row r="258" spans="1:9" x14ac:dyDescent="0.55000000000000004">
      <c r="A258" s="1">
        <v>9</v>
      </c>
      <c r="B258" t="s">
        <v>468</v>
      </c>
      <c r="C258" s="1" t="s">
        <v>4</v>
      </c>
      <c r="D258">
        <v>5</v>
      </c>
      <c r="E258" s="1" t="s">
        <v>317</v>
      </c>
      <c r="F258" s="1">
        <v>6</v>
      </c>
      <c r="G258" s="1" t="str">
        <f>+VLOOKUP(bloque2_2[[#This Row],[niño]],BD.niños[[Código]:[sexo]],6,FALSE)</f>
        <v>9 y 10</v>
      </c>
      <c r="H258" s="1" t="str">
        <f>+VLOOKUP(bloque2_2[[#This Row],[niño]],BD.niños[[Código]:[sexo]],7,FALSE)</f>
        <v>F</v>
      </c>
      <c r="I258" s="1">
        <v>2</v>
      </c>
    </row>
    <row r="259" spans="1:9" x14ac:dyDescent="0.55000000000000004">
      <c r="A259" s="1">
        <v>9</v>
      </c>
      <c r="B259" t="s">
        <v>468</v>
      </c>
      <c r="C259" s="1" t="s">
        <v>4</v>
      </c>
      <c r="D259">
        <v>5</v>
      </c>
      <c r="E259" s="1" t="s">
        <v>320</v>
      </c>
      <c r="F259" s="1">
        <v>2</v>
      </c>
      <c r="G259" s="1" t="str">
        <f>+VLOOKUP(bloque2_2[[#This Row],[niño]],BD.niños[[Código]:[sexo]],6,FALSE)</f>
        <v>9 y 10</v>
      </c>
      <c r="H259" s="1" t="str">
        <f>+VLOOKUP(bloque2_2[[#This Row],[niño]],BD.niños[[Código]:[sexo]],7,FALSE)</f>
        <v>M</v>
      </c>
      <c r="I259" s="1">
        <v>2</v>
      </c>
    </row>
    <row r="260" spans="1:9" x14ac:dyDescent="0.55000000000000004">
      <c r="A260" s="1">
        <v>9</v>
      </c>
      <c r="B260" t="s">
        <v>468</v>
      </c>
      <c r="C260" s="1" t="s">
        <v>4</v>
      </c>
      <c r="D260">
        <v>5</v>
      </c>
      <c r="E260" s="1" t="s">
        <v>323</v>
      </c>
      <c r="F260" s="1">
        <v>6</v>
      </c>
      <c r="G260" s="1" t="str">
        <f>+VLOOKUP(bloque2_2[[#This Row],[niño]],BD.niños[[Código]:[sexo]],6,FALSE)</f>
        <v>7 y 8</v>
      </c>
      <c r="H260" s="1" t="str">
        <f>+VLOOKUP(bloque2_2[[#This Row],[niño]],BD.niños[[Código]:[sexo]],7,FALSE)</f>
        <v>F</v>
      </c>
      <c r="I260" s="1">
        <v>2</v>
      </c>
    </row>
    <row r="261" spans="1:9" x14ac:dyDescent="0.55000000000000004">
      <c r="A261" s="1">
        <v>9</v>
      </c>
      <c r="B261" t="s">
        <v>468</v>
      </c>
      <c r="C261" s="1" t="s">
        <v>4</v>
      </c>
      <c r="D261">
        <v>5</v>
      </c>
      <c r="E261" s="1" t="s">
        <v>327</v>
      </c>
      <c r="F261" s="1">
        <v>2</v>
      </c>
      <c r="G261" s="1" t="str">
        <f>+VLOOKUP(bloque2_2[[#This Row],[niño]],BD.niños[[Código]:[sexo]],6,FALSE)</f>
        <v>7 y 8</v>
      </c>
      <c r="H261" s="1" t="str">
        <f>+VLOOKUP(bloque2_2[[#This Row],[niño]],BD.niños[[Código]:[sexo]],7,FALSE)</f>
        <v>F</v>
      </c>
      <c r="I261" s="1">
        <v>2</v>
      </c>
    </row>
    <row r="262" spans="1:9" x14ac:dyDescent="0.55000000000000004">
      <c r="A262" s="1">
        <v>9</v>
      </c>
      <c r="B262" t="s">
        <v>468</v>
      </c>
      <c r="C262" s="1" t="s">
        <v>4</v>
      </c>
      <c r="D262">
        <v>5</v>
      </c>
      <c r="E262" s="1" t="s">
        <v>331</v>
      </c>
      <c r="F262" s="1">
        <v>6</v>
      </c>
      <c r="G262" s="1" t="str">
        <f>+VLOOKUP(bloque2_2[[#This Row],[niño]],BD.niños[[Código]:[sexo]],6,FALSE)</f>
        <v>7 y 8</v>
      </c>
      <c r="H262" s="1" t="str">
        <f>+VLOOKUP(bloque2_2[[#This Row],[niño]],BD.niños[[Código]:[sexo]],7,FALSE)</f>
        <v>F</v>
      </c>
      <c r="I262" s="1">
        <v>2</v>
      </c>
    </row>
    <row r="263" spans="1:9" x14ac:dyDescent="0.55000000000000004">
      <c r="A263" s="1">
        <v>10</v>
      </c>
      <c r="B263" t="s">
        <v>469</v>
      </c>
      <c r="C263" s="1" t="s">
        <v>2</v>
      </c>
      <c r="D263">
        <v>1</v>
      </c>
      <c r="E263" s="1" t="s">
        <v>105</v>
      </c>
      <c r="F263" s="1">
        <v>1</v>
      </c>
      <c r="G263" s="1" t="str">
        <f>+VLOOKUP(bloque2_2[[#This Row],[niño]],BD.niños[[Código]:[sexo]],6,FALSE)</f>
        <v>9 y 10</v>
      </c>
      <c r="H263" s="1" t="str">
        <f>+VLOOKUP(bloque2_2[[#This Row],[niño]],BD.niños[[Código]:[sexo]],7,FALSE)</f>
        <v>F</v>
      </c>
      <c r="I263" s="1">
        <v>2</v>
      </c>
    </row>
    <row r="264" spans="1:9" x14ac:dyDescent="0.55000000000000004">
      <c r="A264" s="1">
        <v>10</v>
      </c>
      <c r="B264" t="s">
        <v>469</v>
      </c>
      <c r="C264" s="1" t="s">
        <v>2</v>
      </c>
      <c r="D264">
        <v>1</v>
      </c>
      <c r="E264" s="1" t="s">
        <v>108</v>
      </c>
      <c r="F264" s="1">
        <v>7</v>
      </c>
      <c r="G264" s="1" t="str">
        <f>+VLOOKUP(bloque2_2[[#This Row],[niño]],BD.niños[[Código]:[sexo]],6,FALSE)</f>
        <v>9 y 10</v>
      </c>
      <c r="H264" s="1" t="str">
        <f>+VLOOKUP(bloque2_2[[#This Row],[niño]],BD.niños[[Código]:[sexo]],7,FALSE)</f>
        <v>F</v>
      </c>
      <c r="I264" s="1">
        <v>2</v>
      </c>
    </row>
    <row r="265" spans="1:9" x14ac:dyDescent="0.55000000000000004">
      <c r="A265" s="1">
        <v>10</v>
      </c>
      <c r="B265" t="s">
        <v>469</v>
      </c>
      <c r="C265" s="1" t="s">
        <v>2</v>
      </c>
      <c r="D265">
        <v>1</v>
      </c>
      <c r="E265" s="1" t="s">
        <v>112</v>
      </c>
      <c r="F265" s="1">
        <v>1</v>
      </c>
      <c r="G265" s="1" t="str">
        <f>+VLOOKUP(bloque2_2[[#This Row],[niño]],BD.niños[[Código]:[sexo]],6,FALSE)</f>
        <v>9 y 10</v>
      </c>
      <c r="H265" s="1" t="str">
        <f>+VLOOKUP(bloque2_2[[#This Row],[niño]],BD.niños[[Código]:[sexo]],7,FALSE)</f>
        <v>F</v>
      </c>
      <c r="I265" s="1">
        <v>2</v>
      </c>
    </row>
    <row r="266" spans="1:9" x14ac:dyDescent="0.55000000000000004">
      <c r="A266" s="1">
        <v>10</v>
      </c>
      <c r="B266" t="s">
        <v>469</v>
      </c>
      <c r="C266" s="1" t="s">
        <v>2</v>
      </c>
      <c r="D266">
        <v>1</v>
      </c>
      <c r="E266" s="1" t="s">
        <v>116</v>
      </c>
      <c r="F266" s="1">
        <v>1</v>
      </c>
      <c r="G266" s="1" t="str">
        <f>+VLOOKUP(bloque2_2[[#This Row],[niño]],BD.niños[[Código]:[sexo]],6,FALSE)</f>
        <v>9 y 10</v>
      </c>
      <c r="H266" s="1" t="str">
        <f>+VLOOKUP(bloque2_2[[#This Row],[niño]],BD.niños[[Código]:[sexo]],7,FALSE)</f>
        <v>F</v>
      </c>
      <c r="I266" s="1">
        <v>2</v>
      </c>
    </row>
    <row r="267" spans="1:9" x14ac:dyDescent="0.55000000000000004">
      <c r="A267" s="1">
        <v>10</v>
      </c>
      <c r="B267" t="s">
        <v>469</v>
      </c>
      <c r="C267" s="1" t="s">
        <v>2</v>
      </c>
      <c r="D267">
        <v>1</v>
      </c>
      <c r="E267" s="1" t="s">
        <v>120</v>
      </c>
      <c r="F267" s="1">
        <v>1</v>
      </c>
      <c r="G267" s="1" t="str">
        <f>+VLOOKUP(bloque2_2[[#This Row],[niño]],BD.niños[[Código]:[sexo]],6,FALSE)</f>
        <v>9 y 10</v>
      </c>
      <c r="H267" s="1" t="str">
        <f>+VLOOKUP(bloque2_2[[#This Row],[niño]],BD.niños[[Código]:[sexo]],7,FALSE)</f>
        <v>M</v>
      </c>
      <c r="I267" s="1">
        <v>2</v>
      </c>
    </row>
    <row r="268" spans="1:9" x14ac:dyDescent="0.55000000000000004">
      <c r="A268" s="1">
        <v>10</v>
      </c>
      <c r="B268" t="s">
        <v>469</v>
      </c>
      <c r="C268" s="1" t="s">
        <v>2</v>
      </c>
      <c r="D268">
        <v>1</v>
      </c>
      <c r="E268" s="1" t="s">
        <v>123</v>
      </c>
      <c r="F268" s="1">
        <v>6</v>
      </c>
      <c r="G268" s="1" t="str">
        <f>+VLOOKUP(bloque2_2[[#This Row],[niño]],BD.niños[[Código]:[sexo]],6,FALSE)</f>
        <v>7 y 8</v>
      </c>
      <c r="H268" s="1" t="str">
        <f>+VLOOKUP(bloque2_2[[#This Row],[niño]],BD.niños[[Código]:[sexo]],7,FALSE)</f>
        <v>M</v>
      </c>
      <c r="I268" s="1">
        <v>2</v>
      </c>
    </row>
    <row r="269" spans="1:9" x14ac:dyDescent="0.55000000000000004">
      <c r="A269" s="1">
        <v>10</v>
      </c>
      <c r="B269" t="s">
        <v>469</v>
      </c>
      <c r="C269" s="1" t="s">
        <v>2</v>
      </c>
      <c r="D269">
        <v>1</v>
      </c>
      <c r="E269" s="1" t="s">
        <v>127</v>
      </c>
      <c r="F269" s="1">
        <v>5</v>
      </c>
      <c r="G269" s="1" t="str">
        <f>+VLOOKUP(bloque2_2[[#This Row],[niño]],BD.niños[[Código]:[sexo]],6,FALSE)</f>
        <v>5 y 6</v>
      </c>
      <c r="H269" s="1" t="str">
        <f>+VLOOKUP(bloque2_2[[#This Row],[niño]],BD.niños[[Código]:[sexo]],7,FALSE)</f>
        <v>M</v>
      </c>
      <c r="I269" s="1">
        <v>2</v>
      </c>
    </row>
    <row r="270" spans="1:9" x14ac:dyDescent="0.55000000000000004">
      <c r="A270" s="1">
        <v>10</v>
      </c>
      <c r="B270" t="s">
        <v>469</v>
      </c>
      <c r="C270" s="1" t="s">
        <v>2</v>
      </c>
      <c r="D270">
        <v>1</v>
      </c>
      <c r="E270" s="1" t="s">
        <v>131</v>
      </c>
      <c r="F270" s="1">
        <v>7</v>
      </c>
      <c r="G270" s="1" t="str">
        <f>+VLOOKUP(bloque2_2[[#This Row],[niño]],BD.niños[[Código]:[sexo]],6,FALSE)</f>
        <v>5 y 6</v>
      </c>
      <c r="H270" s="1" t="str">
        <f>+VLOOKUP(bloque2_2[[#This Row],[niño]],BD.niños[[Código]:[sexo]],7,FALSE)</f>
        <v>F</v>
      </c>
      <c r="I270" s="1">
        <v>2</v>
      </c>
    </row>
    <row r="271" spans="1:9" x14ac:dyDescent="0.55000000000000004">
      <c r="A271" s="1">
        <v>10</v>
      </c>
      <c r="B271" t="s">
        <v>469</v>
      </c>
      <c r="C271" s="1" t="s">
        <v>2</v>
      </c>
      <c r="D271">
        <v>1</v>
      </c>
      <c r="E271" s="1" t="s">
        <v>135</v>
      </c>
      <c r="F271" s="1">
        <v>3</v>
      </c>
      <c r="G271" s="1" t="str">
        <f>+VLOOKUP(bloque2_2[[#This Row],[niño]],BD.niños[[Código]:[sexo]],6,FALSE)</f>
        <v>5 y 6</v>
      </c>
      <c r="H271" s="1" t="str">
        <f>+VLOOKUP(bloque2_2[[#This Row],[niño]],BD.niños[[Código]:[sexo]],7,FALSE)</f>
        <v>M</v>
      </c>
      <c r="I271" s="1">
        <v>2</v>
      </c>
    </row>
    <row r="272" spans="1:9" x14ac:dyDescent="0.55000000000000004">
      <c r="A272" s="1">
        <v>10</v>
      </c>
      <c r="B272" t="s">
        <v>469</v>
      </c>
      <c r="C272" s="1" t="s">
        <v>2</v>
      </c>
      <c r="D272">
        <v>1</v>
      </c>
      <c r="E272" s="1" t="s">
        <v>139</v>
      </c>
      <c r="F272" s="1">
        <v>1</v>
      </c>
      <c r="G272" s="1" t="str">
        <f>+VLOOKUP(bloque2_2[[#This Row],[niño]],BD.niños[[Código]:[sexo]],6,FALSE)</f>
        <v>7 y 8</v>
      </c>
      <c r="H272" s="1" t="str">
        <f>+VLOOKUP(bloque2_2[[#This Row],[niño]],BD.niños[[Código]:[sexo]],7,FALSE)</f>
        <v>M</v>
      </c>
      <c r="I272" s="1">
        <v>2</v>
      </c>
    </row>
    <row r="273" spans="1:9" x14ac:dyDescent="0.55000000000000004">
      <c r="A273" s="1">
        <v>10</v>
      </c>
      <c r="B273" t="s">
        <v>469</v>
      </c>
      <c r="C273" s="1" t="s">
        <v>2</v>
      </c>
      <c r="D273">
        <v>1</v>
      </c>
      <c r="E273" s="1" t="s">
        <v>141</v>
      </c>
      <c r="F273" s="1">
        <v>1</v>
      </c>
      <c r="G273" s="1" t="str">
        <f>+VLOOKUP(bloque2_2[[#This Row],[niño]],BD.niños[[Código]:[sexo]],6,FALSE)</f>
        <v>7 y 8</v>
      </c>
      <c r="H273" s="1" t="str">
        <f>+VLOOKUP(bloque2_2[[#This Row],[niño]],BD.niños[[Código]:[sexo]],7,FALSE)</f>
        <v>F</v>
      </c>
      <c r="I273" s="1">
        <v>2</v>
      </c>
    </row>
    <row r="274" spans="1:9" x14ac:dyDescent="0.55000000000000004">
      <c r="A274" s="1">
        <v>10</v>
      </c>
      <c r="B274" t="s">
        <v>469</v>
      </c>
      <c r="C274" s="1" t="s">
        <v>2</v>
      </c>
      <c r="D274">
        <v>1</v>
      </c>
      <c r="E274" s="1" t="s">
        <v>145</v>
      </c>
      <c r="F274" s="1">
        <v>1</v>
      </c>
      <c r="G274" s="1" t="str">
        <f>+VLOOKUP(bloque2_2[[#This Row],[niño]],BD.niños[[Código]:[sexo]],6,FALSE)</f>
        <v>7 y 8</v>
      </c>
      <c r="H274" s="1" t="str">
        <f>+VLOOKUP(bloque2_2[[#This Row],[niño]],BD.niños[[Código]:[sexo]],7,FALSE)</f>
        <v>M</v>
      </c>
      <c r="I274" s="1">
        <v>2</v>
      </c>
    </row>
    <row r="275" spans="1:9" x14ac:dyDescent="0.55000000000000004">
      <c r="A275" s="1">
        <v>10</v>
      </c>
      <c r="B275" t="s">
        <v>469</v>
      </c>
      <c r="C275" s="1" t="s">
        <v>2</v>
      </c>
      <c r="D275">
        <v>1</v>
      </c>
      <c r="E275" s="1" t="s">
        <v>147</v>
      </c>
      <c r="F275" s="1">
        <v>1</v>
      </c>
      <c r="G275" s="1" t="str">
        <f>+VLOOKUP(bloque2_2[[#This Row],[niño]],BD.niños[[Código]:[sexo]],6,FALSE)</f>
        <v>7 y 8</v>
      </c>
      <c r="H275" s="1" t="str">
        <f>+VLOOKUP(bloque2_2[[#This Row],[niño]],BD.niños[[Código]:[sexo]],7,FALSE)</f>
        <v>M</v>
      </c>
      <c r="I275" s="1">
        <v>2</v>
      </c>
    </row>
    <row r="276" spans="1:9" x14ac:dyDescent="0.55000000000000004">
      <c r="A276" s="1">
        <v>10</v>
      </c>
      <c r="B276" t="s">
        <v>469</v>
      </c>
      <c r="C276" s="1" t="s">
        <v>2</v>
      </c>
      <c r="D276">
        <v>1</v>
      </c>
      <c r="E276" s="1" t="s">
        <v>214</v>
      </c>
      <c r="F276" s="1">
        <v>1</v>
      </c>
      <c r="G276" s="1" t="str">
        <f>+VLOOKUP(bloque2_2[[#This Row],[niño]],BD.niños[[Código]:[sexo]],6,FALSE)</f>
        <v>9 y 10</v>
      </c>
      <c r="H276" s="1" t="str">
        <f>+VLOOKUP(bloque2_2[[#This Row],[niño]],BD.niños[[Código]:[sexo]],7,FALSE)</f>
        <v>F</v>
      </c>
      <c r="I276" s="1">
        <v>2</v>
      </c>
    </row>
    <row r="277" spans="1:9" x14ac:dyDescent="0.55000000000000004">
      <c r="A277" s="1">
        <v>10</v>
      </c>
      <c r="B277" t="s">
        <v>469</v>
      </c>
      <c r="C277" s="1" t="s">
        <v>2</v>
      </c>
      <c r="D277">
        <v>1</v>
      </c>
      <c r="E277" s="1" t="s">
        <v>217</v>
      </c>
      <c r="F277" s="1">
        <v>1</v>
      </c>
      <c r="G277" s="1" t="str">
        <f>+VLOOKUP(bloque2_2[[#This Row],[niño]],BD.niños[[Código]:[sexo]],6,FALSE)</f>
        <v>9 y 10</v>
      </c>
      <c r="H277" s="1" t="str">
        <f>+VLOOKUP(bloque2_2[[#This Row],[niño]],BD.niños[[Código]:[sexo]],7,FALSE)</f>
        <v>F</v>
      </c>
      <c r="I277" s="1">
        <v>2</v>
      </c>
    </row>
    <row r="278" spans="1:9" x14ac:dyDescent="0.55000000000000004">
      <c r="A278" s="1">
        <v>10</v>
      </c>
      <c r="B278" t="s">
        <v>469</v>
      </c>
      <c r="C278" s="1" t="s">
        <v>2</v>
      </c>
      <c r="D278">
        <v>1</v>
      </c>
      <c r="E278" s="1" t="s">
        <v>220</v>
      </c>
      <c r="F278" s="1">
        <v>1</v>
      </c>
      <c r="G278" s="1" t="str">
        <f>+VLOOKUP(bloque2_2[[#This Row],[niño]],BD.niños[[Código]:[sexo]],6,FALSE)</f>
        <v>9 y 10</v>
      </c>
      <c r="H278" s="1" t="str">
        <f>+VLOOKUP(bloque2_2[[#This Row],[niño]],BD.niños[[Código]:[sexo]],7,FALSE)</f>
        <v>F</v>
      </c>
      <c r="I278" s="1">
        <v>2</v>
      </c>
    </row>
    <row r="279" spans="1:9" x14ac:dyDescent="0.55000000000000004">
      <c r="A279" s="1">
        <v>10</v>
      </c>
      <c r="B279" t="s">
        <v>469</v>
      </c>
      <c r="C279" s="1" t="s">
        <v>2</v>
      </c>
      <c r="D279">
        <v>1</v>
      </c>
      <c r="E279" s="1" t="s">
        <v>223</v>
      </c>
      <c r="F279" s="1">
        <v>6</v>
      </c>
      <c r="G279" s="1" t="str">
        <f>+VLOOKUP(bloque2_2[[#This Row],[niño]],BD.niños[[Código]:[sexo]],6,FALSE)</f>
        <v>7 y 8</v>
      </c>
      <c r="H279" s="1" t="str">
        <f>+VLOOKUP(bloque2_2[[#This Row],[niño]],BD.niños[[Código]:[sexo]],7,FALSE)</f>
        <v>F</v>
      </c>
      <c r="I279" s="1">
        <v>2</v>
      </c>
    </row>
    <row r="280" spans="1:9" x14ac:dyDescent="0.55000000000000004">
      <c r="A280" s="1">
        <v>10</v>
      </c>
      <c r="B280" t="s">
        <v>469</v>
      </c>
      <c r="C280" s="1" t="s">
        <v>2</v>
      </c>
      <c r="D280">
        <v>1</v>
      </c>
      <c r="E280" s="1" t="s">
        <v>226</v>
      </c>
      <c r="F280" s="1">
        <v>1</v>
      </c>
      <c r="G280" s="1" t="str">
        <f>+VLOOKUP(bloque2_2[[#This Row],[niño]],BD.niños[[Código]:[sexo]],6,FALSE)</f>
        <v>9 y 10</v>
      </c>
      <c r="H280" s="1" t="str">
        <f>+VLOOKUP(bloque2_2[[#This Row],[niño]],BD.niños[[Código]:[sexo]],7,FALSE)</f>
        <v>M</v>
      </c>
      <c r="I280" s="1">
        <v>2</v>
      </c>
    </row>
    <row r="281" spans="1:9" x14ac:dyDescent="0.55000000000000004">
      <c r="A281" s="1">
        <v>10</v>
      </c>
      <c r="B281" t="s">
        <v>469</v>
      </c>
      <c r="C281" s="1" t="s">
        <v>2</v>
      </c>
      <c r="D281">
        <v>1</v>
      </c>
      <c r="E281" s="1" t="s">
        <v>229</v>
      </c>
      <c r="F281" s="1">
        <v>1</v>
      </c>
      <c r="G281" s="1" t="str">
        <f>+VLOOKUP(bloque2_2[[#This Row],[niño]],BD.niños[[Código]:[sexo]],6,FALSE)</f>
        <v>7 y 8</v>
      </c>
      <c r="H281" s="1" t="str">
        <f>+VLOOKUP(bloque2_2[[#This Row],[niño]],BD.niños[[Código]:[sexo]],7,FALSE)</f>
        <v>M</v>
      </c>
      <c r="I281" s="1">
        <v>2</v>
      </c>
    </row>
    <row r="282" spans="1:9" x14ac:dyDescent="0.55000000000000004">
      <c r="A282" s="1">
        <v>10</v>
      </c>
      <c r="B282" t="s">
        <v>469</v>
      </c>
      <c r="C282" s="1" t="s">
        <v>2</v>
      </c>
      <c r="D282">
        <v>1</v>
      </c>
      <c r="E282" s="1" t="s">
        <v>231</v>
      </c>
      <c r="F282" s="1">
        <v>1</v>
      </c>
      <c r="G282" s="1" t="str">
        <f>+VLOOKUP(bloque2_2[[#This Row],[niño]],BD.niños[[Código]:[sexo]],6,FALSE)</f>
        <v>5 y 6</v>
      </c>
      <c r="H282" s="1" t="str">
        <f>+VLOOKUP(bloque2_2[[#This Row],[niño]],BD.niños[[Código]:[sexo]],7,FALSE)</f>
        <v>F</v>
      </c>
      <c r="I282" s="1">
        <v>2</v>
      </c>
    </row>
    <row r="283" spans="1:9" x14ac:dyDescent="0.55000000000000004">
      <c r="A283" s="1">
        <v>10</v>
      </c>
      <c r="B283" t="s">
        <v>469</v>
      </c>
      <c r="C283" s="1" t="s">
        <v>2</v>
      </c>
      <c r="D283">
        <v>1</v>
      </c>
      <c r="E283" s="1" t="s">
        <v>286</v>
      </c>
      <c r="F283" s="1">
        <v>1</v>
      </c>
      <c r="G283" s="1" t="str">
        <f>+VLOOKUP(bloque2_2[[#This Row],[niño]],BD.niños[[Código]:[sexo]],6,FALSE)</f>
        <v>5 y 6</v>
      </c>
      <c r="H283" s="1" t="str">
        <f>+VLOOKUP(bloque2_2[[#This Row],[niño]],BD.niños[[Código]:[sexo]],7,FALSE)</f>
        <v>M</v>
      </c>
      <c r="I283" s="1">
        <v>2</v>
      </c>
    </row>
    <row r="284" spans="1:9" x14ac:dyDescent="0.55000000000000004">
      <c r="A284" s="1">
        <v>10</v>
      </c>
      <c r="B284" t="s">
        <v>469</v>
      </c>
      <c r="C284" s="1" t="s">
        <v>2</v>
      </c>
      <c r="D284">
        <v>1</v>
      </c>
      <c r="E284" s="1" t="s">
        <v>290</v>
      </c>
      <c r="F284" s="1">
        <v>1</v>
      </c>
      <c r="G284" s="1" t="str">
        <f>+VLOOKUP(bloque2_2[[#This Row],[niño]],BD.niños[[Código]:[sexo]],6,FALSE)</f>
        <v>5 y 6</v>
      </c>
      <c r="H284" s="1" t="str">
        <f>+VLOOKUP(bloque2_2[[#This Row],[niño]],BD.niños[[Código]:[sexo]],7,FALSE)</f>
        <v>M</v>
      </c>
      <c r="I284" s="1">
        <v>2</v>
      </c>
    </row>
    <row r="285" spans="1:9" x14ac:dyDescent="0.55000000000000004">
      <c r="A285" s="1">
        <v>10</v>
      </c>
      <c r="B285" t="s">
        <v>469</v>
      </c>
      <c r="C285" s="1" t="s">
        <v>2</v>
      </c>
      <c r="D285">
        <v>1</v>
      </c>
      <c r="E285" s="1" t="s">
        <v>294</v>
      </c>
      <c r="F285" s="1">
        <v>1</v>
      </c>
      <c r="G285" s="1" t="str">
        <f>+VLOOKUP(bloque2_2[[#This Row],[niño]],BD.niños[[Código]:[sexo]],6,FALSE)</f>
        <v>7 y 8</v>
      </c>
      <c r="H285" s="1" t="str">
        <f>+VLOOKUP(bloque2_2[[#This Row],[niño]],BD.niños[[Código]:[sexo]],7,FALSE)</f>
        <v>M</v>
      </c>
      <c r="I285" s="1">
        <v>2</v>
      </c>
    </row>
    <row r="286" spans="1:9" x14ac:dyDescent="0.55000000000000004">
      <c r="A286" s="1">
        <v>10</v>
      </c>
      <c r="B286" t="s">
        <v>469</v>
      </c>
      <c r="C286" s="1" t="s">
        <v>2</v>
      </c>
      <c r="D286">
        <v>1</v>
      </c>
      <c r="E286" s="1" t="s">
        <v>295</v>
      </c>
      <c r="F286" s="1">
        <v>1</v>
      </c>
      <c r="G286" s="1" t="str">
        <f>+VLOOKUP(bloque2_2[[#This Row],[niño]],BD.niños[[Código]:[sexo]],6,FALSE)</f>
        <v>7 y 8</v>
      </c>
      <c r="H286" s="1" t="str">
        <f>+VLOOKUP(bloque2_2[[#This Row],[niño]],BD.niños[[Código]:[sexo]],7,FALSE)</f>
        <v>M</v>
      </c>
      <c r="I286" s="1">
        <v>2</v>
      </c>
    </row>
    <row r="287" spans="1:9" x14ac:dyDescent="0.55000000000000004">
      <c r="A287" s="1">
        <v>10</v>
      </c>
      <c r="B287" t="s">
        <v>469</v>
      </c>
      <c r="C287" s="1" t="s">
        <v>2</v>
      </c>
      <c r="D287">
        <v>1</v>
      </c>
      <c r="E287" s="1" t="s">
        <v>317</v>
      </c>
      <c r="F287" s="1">
        <v>1</v>
      </c>
      <c r="G287" s="1" t="str">
        <f>+VLOOKUP(bloque2_2[[#This Row],[niño]],BD.niños[[Código]:[sexo]],6,FALSE)</f>
        <v>9 y 10</v>
      </c>
      <c r="H287" s="1" t="str">
        <f>+VLOOKUP(bloque2_2[[#This Row],[niño]],BD.niños[[Código]:[sexo]],7,FALSE)</f>
        <v>F</v>
      </c>
      <c r="I287" s="1">
        <v>2</v>
      </c>
    </row>
    <row r="288" spans="1:9" x14ac:dyDescent="0.55000000000000004">
      <c r="A288" s="1">
        <v>10</v>
      </c>
      <c r="B288" t="s">
        <v>469</v>
      </c>
      <c r="C288" s="1" t="s">
        <v>2</v>
      </c>
      <c r="D288">
        <v>1</v>
      </c>
      <c r="E288" s="1" t="s">
        <v>320</v>
      </c>
      <c r="F288" s="1">
        <v>1</v>
      </c>
      <c r="G288" s="1" t="str">
        <f>+VLOOKUP(bloque2_2[[#This Row],[niño]],BD.niños[[Código]:[sexo]],6,FALSE)</f>
        <v>9 y 10</v>
      </c>
      <c r="H288" s="1" t="str">
        <f>+VLOOKUP(bloque2_2[[#This Row],[niño]],BD.niños[[Código]:[sexo]],7,FALSE)</f>
        <v>M</v>
      </c>
      <c r="I288" s="1">
        <v>2</v>
      </c>
    </row>
    <row r="289" spans="1:9" x14ac:dyDescent="0.55000000000000004">
      <c r="A289" s="1">
        <v>10</v>
      </c>
      <c r="B289" t="s">
        <v>469</v>
      </c>
      <c r="C289" s="1" t="s">
        <v>2</v>
      </c>
      <c r="D289">
        <v>1</v>
      </c>
      <c r="E289" s="1" t="s">
        <v>323</v>
      </c>
      <c r="F289" s="1">
        <v>5</v>
      </c>
      <c r="G289" s="1" t="str">
        <f>+VLOOKUP(bloque2_2[[#This Row],[niño]],BD.niños[[Código]:[sexo]],6,FALSE)</f>
        <v>7 y 8</v>
      </c>
      <c r="H289" s="1" t="str">
        <f>+VLOOKUP(bloque2_2[[#This Row],[niño]],BD.niños[[Código]:[sexo]],7,FALSE)</f>
        <v>F</v>
      </c>
      <c r="I289" s="1">
        <v>2</v>
      </c>
    </row>
    <row r="290" spans="1:9" x14ac:dyDescent="0.55000000000000004">
      <c r="A290" s="1">
        <v>10</v>
      </c>
      <c r="B290" t="s">
        <v>469</v>
      </c>
      <c r="C290" s="1" t="s">
        <v>2</v>
      </c>
      <c r="D290">
        <v>1</v>
      </c>
      <c r="E290" s="1" t="s">
        <v>327</v>
      </c>
      <c r="F290" s="1">
        <v>2</v>
      </c>
      <c r="G290" s="1" t="str">
        <f>+VLOOKUP(bloque2_2[[#This Row],[niño]],BD.niños[[Código]:[sexo]],6,FALSE)</f>
        <v>7 y 8</v>
      </c>
      <c r="H290" s="1" t="str">
        <f>+VLOOKUP(bloque2_2[[#This Row],[niño]],BD.niños[[Código]:[sexo]],7,FALSE)</f>
        <v>F</v>
      </c>
      <c r="I290" s="1">
        <v>2</v>
      </c>
    </row>
    <row r="291" spans="1:9" x14ac:dyDescent="0.55000000000000004">
      <c r="A291" s="1">
        <v>10</v>
      </c>
      <c r="B291" t="s">
        <v>469</v>
      </c>
      <c r="C291" s="1" t="s">
        <v>2</v>
      </c>
      <c r="D291">
        <v>1</v>
      </c>
      <c r="E291" s="1" t="s">
        <v>331</v>
      </c>
      <c r="F291" s="1">
        <v>5</v>
      </c>
      <c r="G291" s="1" t="str">
        <f>+VLOOKUP(bloque2_2[[#This Row],[niño]],BD.niños[[Código]:[sexo]],6,FALSE)</f>
        <v>7 y 8</v>
      </c>
      <c r="H291" s="1" t="str">
        <f>+VLOOKUP(bloque2_2[[#This Row],[niño]],BD.niños[[Código]:[sexo]],7,FALSE)</f>
        <v>F</v>
      </c>
      <c r="I291" s="1">
        <v>2</v>
      </c>
    </row>
    <row r="292" spans="1:9" x14ac:dyDescent="0.55000000000000004">
      <c r="A292" s="1">
        <v>11</v>
      </c>
      <c r="B292" t="s">
        <v>470</v>
      </c>
      <c r="C292" s="1" t="s">
        <v>2</v>
      </c>
      <c r="D292">
        <v>1</v>
      </c>
      <c r="E292" s="1" t="s">
        <v>105</v>
      </c>
      <c r="F292" s="1">
        <v>1</v>
      </c>
      <c r="G292" s="1" t="str">
        <f>+VLOOKUP(bloque2_2[[#This Row],[niño]],BD.niños[[Código]:[sexo]],6,FALSE)</f>
        <v>9 y 10</v>
      </c>
      <c r="H292" s="1" t="str">
        <f>+VLOOKUP(bloque2_2[[#This Row],[niño]],BD.niños[[Código]:[sexo]],7,FALSE)</f>
        <v>F</v>
      </c>
      <c r="I292" s="1">
        <v>2</v>
      </c>
    </row>
    <row r="293" spans="1:9" x14ac:dyDescent="0.55000000000000004">
      <c r="A293" s="1">
        <v>11</v>
      </c>
      <c r="B293" t="s">
        <v>470</v>
      </c>
      <c r="C293" s="1" t="s">
        <v>2</v>
      </c>
      <c r="D293">
        <v>1</v>
      </c>
      <c r="E293" s="1" t="s">
        <v>108</v>
      </c>
      <c r="F293" s="1">
        <v>5</v>
      </c>
      <c r="G293" s="1" t="str">
        <f>+VLOOKUP(bloque2_2[[#This Row],[niño]],BD.niños[[Código]:[sexo]],6,FALSE)</f>
        <v>9 y 10</v>
      </c>
      <c r="H293" s="1" t="str">
        <f>+VLOOKUP(bloque2_2[[#This Row],[niño]],BD.niños[[Código]:[sexo]],7,FALSE)</f>
        <v>F</v>
      </c>
      <c r="I293" s="1">
        <v>2</v>
      </c>
    </row>
    <row r="294" spans="1:9" x14ac:dyDescent="0.55000000000000004">
      <c r="A294" s="1">
        <v>11</v>
      </c>
      <c r="B294" t="s">
        <v>470</v>
      </c>
      <c r="C294" s="1" t="s">
        <v>2</v>
      </c>
      <c r="D294">
        <v>1</v>
      </c>
      <c r="E294" s="1" t="s">
        <v>112</v>
      </c>
      <c r="F294" s="1">
        <v>1</v>
      </c>
      <c r="G294" s="1" t="str">
        <f>+VLOOKUP(bloque2_2[[#This Row],[niño]],BD.niños[[Código]:[sexo]],6,FALSE)</f>
        <v>9 y 10</v>
      </c>
      <c r="H294" s="1" t="str">
        <f>+VLOOKUP(bloque2_2[[#This Row],[niño]],BD.niños[[Código]:[sexo]],7,FALSE)</f>
        <v>F</v>
      </c>
      <c r="I294" s="1">
        <v>2</v>
      </c>
    </row>
    <row r="295" spans="1:9" x14ac:dyDescent="0.55000000000000004">
      <c r="A295" s="1">
        <v>11</v>
      </c>
      <c r="B295" t="s">
        <v>470</v>
      </c>
      <c r="C295" s="1" t="s">
        <v>2</v>
      </c>
      <c r="D295">
        <v>1</v>
      </c>
      <c r="E295" s="1" t="s">
        <v>116</v>
      </c>
      <c r="F295" s="1">
        <v>0</v>
      </c>
      <c r="G295" s="1" t="str">
        <f>+VLOOKUP(bloque2_2[[#This Row],[niño]],BD.niños[[Código]:[sexo]],6,FALSE)</f>
        <v>9 y 10</v>
      </c>
      <c r="H295" s="1" t="str">
        <f>+VLOOKUP(bloque2_2[[#This Row],[niño]],BD.niños[[Código]:[sexo]],7,FALSE)</f>
        <v>F</v>
      </c>
      <c r="I295" s="1">
        <v>2</v>
      </c>
    </row>
    <row r="296" spans="1:9" x14ac:dyDescent="0.55000000000000004">
      <c r="A296" s="1">
        <v>11</v>
      </c>
      <c r="B296" t="s">
        <v>470</v>
      </c>
      <c r="C296" s="1" t="s">
        <v>2</v>
      </c>
      <c r="D296">
        <v>1</v>
      </c>
      <c r="E296" s="1" t="s">
        <v>120</v>
      </c>
      <c r="F296" s="1">
        <v>1</v>
      </c>
      <c r="G296" s="1" t="str">
        <f>+VLOOKUP(bloque2_2[[#This Row],[niño]],BD.niños[[Código]:[sexo]],6,FALSE)</f>
        <v>9 y 10</v>
      </c>
      <c r="H296" s="1" t="str">
        <f>+VLOOKUP(bloque2_2[[#This Row],[niño]],BD.niños[[Código]:[sexo]],7,FALSE)</f>
        <v>M</v>
      </c>
      <c r="I296" s="1">
        <v>2</v>
      </c>
    </row>
    <row r="297" spans="1:9" x14ac:dyDescent="0.55000000000000004">
      <c r="A297" s="1">
        <v>11</v>
      </c>
      <c r="B297" t="s">
        <v>470</v>
      </c>
      <c r="C297" s="1" t="s">
        <v>2</v>
      </c>
      <c r="D297">
        <v>1</v>
      </c>
      <c r="E297" s="1" t="s">
        <v>123</v>
      </c>
      <c r="F297" s="1">
        <v>1</v>
      </c>
      <c r="G297" s="1" t="str">
        <f>+VLOOKUP(bloque2_2[[#This Row],[niño]],BD.niños[[Código]:[sexo]],6,FALSE)</f>
        <v>7 y 8</v>
      </c>
      <c r="H297" s="1" t="str">
        <f>+VLOOKUP(bloque2_2[[#This Row],[niño]],BD.niños[[Código]:[sexo]],7,FALSE)</f>
        <v>M</v>
      </c>
      <c r="I297" s="1">
        <v>2</v>
      </c>
    </row>
    <row r="298" spans="1:9" x14ac:dyDescent="0.55000000000000004">
      <c r="A298" s="1">
        <v>11</v>
      </c>
      <c r="B298" t="s">
        <v>470</v>
      </c>
      <c r="C298" s="1" t="s">
        <v>2</v>
      </c>
      <c r="D298">
        <v>1</v>
      </c>
      <c r="E298" s="1" t="s">
        <v>127</v>
      </c>
      <c r="F298" s="1">
        <v>1</v>
      </c>
      <c r="G298" s="1" t="str">
        <f>+VLOOKUP(bloque2_2[[#This Row],[niño]],BD.niños[[Código]:[sexo]],6,FALSE)</f>
        <v>5 y 6</v>
      </c>
      <c r="H298" s="1" t="str">
        <f>+VLOOKUP(bloque2_2[[#This Row],[niño]],BD.niños[[Código]:[sexo]],7,FALSE)</f>
        <v>M</v>
      </c>
      <c r="I298" s="1">
        <v>2</v>
      </c>
    </row>
    <row r="299" spans="1:9" x14ac:dyDescent="0.55000000000000004">
      <c r="A299" s="1">
        <v>11</v>
      </c>
      <c r="B299" t="s">
        <v>470</v>
      </c>
      <c r="C299" s="1" t="s">
        <v>2</v>
      </c>
      <c r="D299">
        <v>1</v>
      </c>
      <c r="E299" s="1" t="s">
        <v>131</v>
      </c>
      <c r="F299" s="1">
        <v>3</v>
      </c>
      <c r="G299" s="1" t="str">
        <f>+VLOOKUP(bloque2_2[[#This Row],[niño]],BD.niños[[Código]:[sexo]],6,FALSE)</f>
        <v>5 y 6</v>
      </c>
      <c r="H299" s="1" t="str">
        <f>+VLOOKUP(bloque2_2[[#This Row],[niño]],BD.niños[[Código]:[sexo]],7,FALSE)</f>
        <v>F</v>
      </c>
      <c r="I299" s="1">
        <v>2</v>
      </c>
    </row>
    <row r="300" spans="1:9" x14ac:dyDescent="0.55000000000000004">
      <c r="A300" s="1">
        <v>11</v>
      </c>
      <c r="B300" t="s">
        <v>470</v>
      </c>
      <c r="C300" s="1" t="s">
        <v>2</v>
      </c>
      <c r="D300">
        <v>1</v>
      </c>
      <c r="E300" s="1" t="s">
        <v>135</v>
      </c>
      <c r="F300" s="1">
        <v>1</v>
      </c>
      <c r="G300" s="1" t="str">
        <f>+VLOOKUP(bloque2_2[[#This Row],[niño]],BD.niños[[Código]:[sexo]],6,FALSE)</f>
        <v>5 y 6</v>
      </c>
      <c r="H300" s="1" t="str">
        <f>+VLOOKUP(bloque2_2[[#This Row],[niño]],BD.niños[[Código]:[sexo]],7,FALSE)</f>
        <v>M</v>
      </c>
      <c r="I300" s="1">
        <v>2</v>
      </c>
    </row>
    <row r="301" spans="1:9" x14ac:dyDescent="0.55000000000000004">
      <c r="A301" s="1">
        <v>11</v>
      </c>
      <c r="B301" t="s">
        <v>470</v>
      </c>
      <c r="C301" s="1" t="s">
        <v>2</v>
      </c>
      <c r="D301">
        <v>1</v>
      </c>
      <c r="E301" s="1" t="s">
        <v>139</v>
      </c>
      <c r="F301" s="1">
        <v>1</v>
      </c>
      <c r="G301" s="1" t="str">
        <f>+VLOOKUP(bloque2_2[[#This Row],[niño]],BD.niños[[Código]:[sexo]],6,FALSE)</f>
        <v>7 y 8</v>
      </c>
      <c r="H301" s="1" t="str">
        <f>+VLOOKUP(bloque2_2[[#This Row],[niño]],BD.niños[[Código]:[sexo]],7,FALSE)</f>
        <v>M</v>
      </c>
      <c r="I301" s="1">
        <v>2</v>
      </c>
    </row>
    <row r="302" spans="1:9" x14ac:dyDescent="0.55000000000000004">
      <c r="A302" s="1">
        <v>11</v>
      </c>
      <c r="B302" t="s">
        <v>470</v>
      </c>
      <c r="C302" s="1" t="s">
        <v>2</v>
      </c>
      <c r="D302">
        <v>1</v>
      </c>
      <c r="E302" s="1" t="s">
        <v>141</v>
      </c>
      <c r="F302" s="1">
        <v>1</v>
      </c>
      <c r="G302" s="1" t="str">
        <f>+VLOOKUP(bloque2_2[[#This Row],[niño]],BD.niños[[Código]:[sexo]],6,FALSE)</f>
        <v>7 y 8</v>
      </c>
      <c r="H302" s="1" t="str">
        <f>+VLOOKUP(bloque2_2[[#This Row],[niño]],BD.niños[[Código]:[sexo]],7,FALSE)</f>
        <v>F</v>
      </c>
      <c r="I302" s="1">
        <v>2</v>
      </c>
    </row>
    <row r="303" spans="1:9" x14ac:dyDescent="0.55000000000000004">
      <c r="A303" s="1">
        <v>11</v>
      </c>
      <c r="B303" t="s">
        <v>470</v>
      </c>
      <c r="C303" s="1" t="s">
        <v>2</v>
      </c>
      <c r="D303">
        <v>1</v>
      </c>
      <c r="E303" s="1" t="s">
        <v>145</v>
      </c>
      <c r="F303" s="1">
        <v>7</v>
      </c>
      <c r="G303" s="1" t="str">
        <f>+VLOOKUP(bloque2_2[[#This Row],[niño]],BD.niños[[Código]:[sexo]],6,FALSE)</f>
        <v>7 y 8</v>
      </c>
      <c r="H303" s="1" t="str">
        <f>+VLOOKUP(bloque2_2[[#This Row],[niño]],BD.niños[[Código]:[sexo]],7,FALSE)</f>
        <v>M</v>
      </c>
      <c r="I303" s="1">
        <v>2</v>
      </c>
    </row>
    <row r="304" spans="1:9" x14ac:dyDescent="0.55000000000000004">
      <c r="A304" s="1">
        <v>11</v>
      </c>
      <c r="B304" t="s">
        <v>470</v>
      </c>
      <c r="C304" s="1" t="s">
        <v>2</v>
      </c>
      <c r="D304">
        <v>1</v>
      </c>
      <c r="E304" s="1" t="s">
        <v>147</v>
      </c>
      <c r="F304" s="1">
        <v>1</v>
      </c>
      <c r="G304" s="1" t="str">
        <f>+VLOOKUP(bloque2_2[[#This Row],[niño]],BD.niños[[Código]:[sexo]],6,FALSE)</f>
        <v>7 y 8</v>
      </c>
      <c r="H304" s="1" t="str">
        <f>+VLOOKUP(bloque2_2[[#This Row],[niño]],BD.niños[[Código]:[sexo]],7,FALSE)</f>
        <v>M</v>
      </c>
      <c r="I304" s="1">
        <v>2</v>
      </c>
    </row>
    <row r="305" spans="1:9" x14ac:dyDescent="0.55000000000000004">
      <c r="A305" s="1">
        <v>11</v>
      </c>
      <c r="B305" t="s">
        <v>470</v>
      </c>
      <c r="C305" s="1" t="s">
        <v>2</v>
      </c>
      <c r="D305">
        <v>1</v>
      </c>
      <c r="E305" s="1" t="s">
        <v>214</v>
      </c>
      <c r="F305" s="1">
        <v>1</v>
      </c>
      <c r="G305" s="1" t="str">
        <f>+VLOOKUP(bloque2_2[[#This Row],[niño]],BD.niños[[Código]:[sexo]],6,FALSE)</f>
        <v>9 y 10</v>
      </c>
      <c r="H305" s="1" t="str">
        <f>+VLOOKUP(bloque2_2[[#This Row],[niño]],BD.niños[[Código]:[sexo]],7,FALSE)</f>
        <v>F</v>
      </c>
      <c r="I305" s="1">
        <v>2</v>
      </c>
    </row>
    <row r="306" spans="1:9" x14ac:dyDescent="0.55000000000000004">
      <c r="A306" s="1">
        <v>11</v>
      </c>
      <c r="B306" t="s">
        <v>470</v>
      </c>
      <c r="C306" s="1" t="s">
        <v>2</v>
      </c>
      <c r="D306">
        <v>1</v>
      </c>
      <c r="E306" s="1" t="s">
        <v>217</v>
      </c>
      <c r="F306" s="1">
        <v>1</v>
      </c>
      <c r="G306" s="1" t="str">
        <f>+VLOOKUP(bloque2_2[[#This Row],[niño]],BD.niños[[Código]:[sexo]],6,FALSE)</f>
        <v>9 y 10</v>
      </c>
      <c r="H306" s="1" t="str">
        <f>+VLOOKUP(bloque2_2[[#This Row],[niño]],BD.niños[[Código]:[sexo]],7,FALSE)</f>
        <v>F</v>
      </c>
      <c r="I306" s="1">
        <v>2</v>
      </c>
    </row>
    <row r="307" spans="1:9" x14ac:dyDescent="0.55000000000000004">
      <c r="A307" s="1">
        <v>11</v>
      </c>
      <c r="B307" t="s">
        <v>470</v>
      </c>
      <c r="C307" s="1" t="s">
        <v>2</v>
      </c>
      <c r="D307">
        <v>1</v>
      </c>
      <c r="E307" s="1" t="s">
        <v>220</v>
      </c>
      <c r="F307" s="1">
        <v>1</v>
      </c>
      <c r="G307" s="1" t="str">
        <f>+VLOOKUP(bloque2_2[[#This Row],[niño]],BD.niños[[Código]:[sexo]],6,FALSE)</f>
        <v>9 y 10</v>
      </c>
      <c r="H307" s="1" t="str">
        <f>+VLOOKUP(bloque2_2[[#This Row],[niño]],BD.niños[[Código]:[sexo]],7,FALSE)</f>
        <v>F</v>
      </c>
      <c r="I307" s="1">
        <v>2</v>
      </c>
    </row>
    <row r="308" spans="1:9" x14ac:dyDescent="0.55000000000000004">
      <c r="A308" s="1">
        <v>11</v>
      </c>
      <c r="B308" t="s">
        <v>470</v>
      </c>
      <c r="C308" s="1" t="s">
        <v>2</v>
      </c>
      <c r="D308">
        <v>1</v>
      </c>
      <c r="E308" s="1" t="s">
        <v>223</v>
      </c>
      <c r="F308" s="1">
        <v>1</v>
      </c>
      <c r="G308" s="1" t="str">
        <f>+VLOOKUP(bloque2_2[[#This Row],[niño]],BD.niños[[Código]:[sexo]],6,FALSE)</f>
        <v>7 y 8</v>
      </c>
      <c r="H308" s="1" t="str">
        <f>+VLOOKUP(bloque2_2[[#This Row],[niño]],BD.niños[[Código]:[sexo]],7,FALSE)</f>
        <v>F</v>
      </c>
      <c r="I308" s="1">
        <v>2</v>
      </c>
    </row>
    <row r="309" spans="1:9" x14ac:dyDescent="0.55000000000000004">
      <c r="A309" s="1">
        <v>11</v>
      </c>
      <c r="B309" t="s">
        <v>470</v>
      </c>
      <c r="C309" s="1" t="s">
        <v>2</v>
      </c>
      <c r="D309">
        <v>1</v>
      </c>
      <c r="E309" s="1" t="s">
        <v>226</v>
      </c>
      <c r="F309" s="1">
        <v>1</v>
      </c>
      <c r="G309" s="1" t="str">
        <f>+VLOOKUP(bloque2_2[[#This Row],[niño]],BD.niños[[Código]:[sexo]],6,FALSE)</f>
        <v>9 y 10</v>
      </c>
      <c r="H309" s="1" t="str">
        <f>+VLOOKUP(bloque2_2[[#This Row],[niño]],BD.niños[[Código]:[sexo]],7,FALSE)</f>
        <v>M</v>
      </c>
      <c r="I309" s="1">
        <v>2</v>
      </c>
    </row>
    <row r="310" spans="1:9" x14ac:dyDescent="0.55000000000000004">
      <c r="A310" s="1">
        <v>11</v>
      </c>
      <c r="B310" t="s">
        <v>470</v>
      </c>
      <c r="C310" s="1" t="s">
        <v>2</v>
      </c>
      <c r="D310">
        <v>1</v>
      </c>
      <c r="E310" s="1" t="s">
        <v>229</v>
      </c>
      <c r="F310" s="1">
        <v>1</v>
      </c>
      <c r="G310" s="1" t="str">
        <f>+VLOOKUP(bloque2_2[[#This Row],[niño]],BD.niños[[Código]:[sexo]],6,FALSE)</f>
        <v>7 y 8</v>
      </c>
      <c r="H310" s="1" t="str">
        <f>+VLOOKUP(bloque2_2[[#This Row],[niño]],BD.niños[[Código]:[sexo]],7,FALSE)</f>
        <v>M</v>
      </c>
      <c r="I310" s="1">
        <v>2</v>
      </c>
    </row>
    <row r="311" spans="1:9" x14ac:dyDescent="0.55000000000000004">
      <c r="A311" s="1">
        <v>11</v>
      </c>
      <c r="B311" t="s">
        <v>470</v>
      </c>
      <c r="C311" s="1" t="s">
        <v>2</v>
      </c>
      <c r="D311">
        <v>1</v>
      </c>
      <c r="E311" s="1" t="s">
        <v>231</v>
      </c>
      <c r="F311" s="1">
        <v>6</v>
      </c>
      <c r="G311" s="1" t="str">
        <f>+VLOOKUP(bloque2_2[[#This Row],[niño]],BD.niños[[Código]:[sexo]],6,FALSE)</f>
        <v>5 y 6</v>
      </c>
      <c r="H311" s="1" t="str">
        <f>+VLOOKUP(bloque2_2[[#This Row],[niño]],BD.niños[[Código]:[sexo]],7,FALSE)</f>
        <v>F</v>
      </c>
      <c r="I311" s="1">
        <v>2</v>
      </c>
    </row>
    <row r="312" spans="1:9" x14ac:dyDescent="0.55000000000000004">
      <c r="A312" s="1">
        <v>11</v>
      </c>
      <c r="B312" t="s">
        <v>470</v>
      </c>
      <c r="C312" s="1" t="s">
        <v>2</v>
      </c>
      <c r="D312">
        <v>1</v>
      </c>
      <c r="E312" s="1" t="s">
        <v>286</v>
      </c>
      <c r="F312" s="1">
        <v>1</v>
      </c>
      <c r="G312" s="1" t="str">
        <f>+VLOOKUP(bloque2_2[[#This Row],[niño]],BD.niños[[Código]:[sexo]],6,FALSE)</f>
        <v>5 y 6</v>
      </c>
      <c r="H312" s="1" t="str">
        <f>+VLOOKUP(bloque2_2[[#This Row],[niño]],BD.niños[[Código]:[sexo]],7,FALSE)</f>
        <v>M</v>
      </c>
      <c r="I312" s="1">
        <v>2</v>
      </c>
    </row>
    <row r="313" spans="1:9" x14ac:dyDescent="0.55000000000000004">
      <c r="A313" s="1">
        <v>11</v>
      </c>
      <c r="B313" t="s">
        <v>470</v>
      </c>
      <c r="C313" s="1" t="s">
        <v>2</v>
      </c>
      <c r="D313">
        <v>1</v>
      </c>
      <c r="E313" s="1" t="s">
        <v>290</v>
      </c>
      <c r="F313" s="1">
        <v>1</v>
      </c>
      <c r="G313" s="1" t="str">
        <f>+VLOOKUP(bloque2_2[[#This Row],[niño]],BD.niños[[Código]:[sexo]],6,FALSE)</f>
        <v>5 y 6</v>
      </c>
      <c r="H313" s="1" t="str">
        <f>+VLOOKUP(bloque2_2[[#This Row],[niño]],BD.niños[[Código]:[sexo]],7,FALSE)</f>
        <v>M</v>
      </c>
      <c r="I313" s="1">
        <v>2</v>
      </c>
    </row>
    <row r="314" spans="1:9" x14ac:dyDescent="0.55000000000000004">
      <c r="A314" s="1">
        <v>11</v>
      </c>
      <c r="B314" t="s">
        <v>470</v>
      </c>
      <c r="C314" s="1" t="s">
        <v>2</v>
      </c>
      <c r="D314">
        <v>1</v>
      </c>
      <c r="E314" s="1" t="s">
        <v>294</v>
      </c>
      <c r="F314" s="1">
        <v>1</v>
      </c>
      <c r="G314" s="1" t="str">
        <f>+VLOOKUP(bloque2_2[[#This Row],[niño]],BD.niños[[Código]:[sexo]],6,FALSE)</f>
        <v>7 y 8</v>
      </c>
      <c r="H314" s="1" t="str">
        <f>+VLOOKUP(bloque2_2[[#This Row],[niño]],BD.niños[[Código]:[sexo]],7,FALSE)</f>
        <v>M</v>
      </c>
      <c r="I314" s="1">
        <v>2</v>
      </c>
    </row>
    <row r="315" spans="1:9" x14ac:dyDescent="0.55000000000000004">
      <c r="A315" s="1">
        <v>11</v>
      </c>
      <c r="B315" t="s">
        <v>470</v>
      </c>
      <c r="C315" s="1" t="s">
        <v>2</v>
      </c>
      <c r="D315">
        <v>1</v>
      </c>
      <c r="E315" s="1" t="s">
        <v>295</v>
      </c>
      <c r="F315" s="1">
        <v>1</v>
      </c>
      <c r="G315" s="1" t="str">
        <f>+VLOOKUP(bloque2_2[[#This Row],[niño]],BD.niños[[Código]:[sexo]],6,FALSE)</f>
        <v>7 y 8</v>
      </c>
      <c r="H315" s="1" t="str">
        <f>+VLOOKUP(bloque2_2[[#This Row],[niño]],BD.niños[[Código]:[sexo]],7,FALSE)</f>
        <v>M</v>
      </c>
      <c r="I315" s="1">
        <v>2</v>
      </c>
    </row>
    <row r="316" spans="1:9" x14ac:dyDescent="0.55000000000000004">
      <c r="A316" s="1">
        <v>11</v>
      </c>
      <c r="B316" t="s">
        <v>470</v>
      </c>
      <c r="C316" s="1" t="s">
        <v>2</v>
      </c>
      <c r="D316">
        <v>1</v>
      </c>
      <c r="E316" s="1" t="s">
        <v>317</v>
      </c>
      <c r="F316" s="1">
        <v>1</v>
      </c>
      <c r="G316" s="1" t="str">
        <f>+VLOOKUP(bloque2_2[[#This Row],[niño]],BD.niños[[Código]:[sexo]],6,FALSE)</f>
        <v>9 y 10</v>
      </c>
      <c r="H316" s="1" t="str">
        <f>+VLOOKUP(bloque2_2[[#This Row],[niño]],BD.niños[[Código]:[sexo]],7,FALSE)</f>
        <v>F</v>
      </c>
      <c r="I316" s="1">
        <v>2</v>
      </c>
    </row>
    <row r="317" spans="1:9" x14ac:dyDescent="0.55000000000000004">
      <c r="A317" s="1">
        <v>11</v>
      </c>
      <c r="B317" t="s">
        <v>470</v>
      </c>
      <c r="C317" s="1" t="s">
        <v>2</v>
      </c>
      <c r="D317">
        <v>1</v>
      </c>
      <c r="E317" s="1" t="s">
        <v>320</v>
      </c>
      <c r="F317" s="1">
        <v>1</v>
      </c>
      <c r="G317" s="1" t="str">
        <f>+VLOOKUP(bloque2_2[[#This Row],[niño]],BD.niños[[Código]:[sexo]],6,FALSE)</f>
        <v>9 y 10</v>
      </c>
      <c r="H317" s="1" t="str">
        <f>+VLOOKUP(bloque2_2[[#This Row],[niño]],BD.niños[[Código]:[sexo]],7,FALSE)</f>
        <v>M</v>
      </c>
      <c r="I317" s="1">
        <v>2</v>
      </c>
    </row>
    <row r="318" spans="1:9" x14ac:dyDescent="0.55000000000000004">
      <c r="A318" s="1">
        <v>11</v>
      </c>
      <c r="B318" t="s">
        <v>470</v>
      </c>
      <c r="C318" s="1" t="s">
        <v>2</v>
      </c>
      <c r="D318">
        <v>1</v>
      </c>
      <c r="E318" s="1" t="s">
        <v>323</v>
      </c>
      <c r="F318" s="1">
        <v>1</v>
      </c>
      <c r="G318" s="1" t="str">
        <f>+VLOOKUP(bloque2_2[[#This Row],[niño]],BD.niños[[Código]:[sexo]],6,FALSE)</f>
        <v>7 y 8</v>
      </c>
      <c r="H318" s="1" t="str">
        <f>+VLOOKUP(bloque2_2[[#This Row],[niño]],BD.niños[[Código]:[sexo]],7,FALSE)</f>
        <v>F</v>
      </c>
      <c r="I318" s="1">
        <v>2</v>
      </c>
    </row>
    <row r="319" spans="1:9" x14ac:dyDescent="0.55000000000000004">
      <c r="A319" s="1">
        <v>11</v>
      </c>
      <c r="B319" t="s">
        <v>470</v>
      </c>
      <c r="C319" s="1" t="s">
        <v>2</v>
      </c>
      <c r="D319">
        <v>1</v>
      </c>
      <c r="E319" s="1" t="s">
        <v>327</v>
      </c>
      <c r="F319" s="1">
        <v>2</v>
      </c>
      <c r="G319" s="1" t="str">
        <f>+VLOOKUP(bloque2_2[[#This Row],[niño]],BD.niños[[Código]:[sexo]],6,FALSE)</f>
        <v>7 y 8</v>
      </c>
      <c r="H319" s="1" t="str">
        <f>+VLOOKUP(bloque2_2[[#This Row],[niño]],BD.niños[[Código]:[sexo]],7,FALSE)</f>
        <v>F</v>
      </c>
      <c r="I319" s="1">
        <v>2</v>
      </c>
    </row>
    <row r="320" spans="1:9" x14ac:dyDescent="0.55000000000000004">
      <c r="A320" s="1">
        <v>11</v>
      </c>
      <c r="B320" t="s">
        <v>470</v>
      </c>
      <c r="C320" s="1" t="s">
        <v>2</v>
      </c>
      <c r="D320">
        <v>1</v>
      </c>
      <c r="E320" s="1" t="s">
        <v>331</v>
      </c>
      <c r="F320" s="1">
        <v>5</v>
      </c>
      <c r="G320" s="1" t="str">
        <f>+VLOOKUP(bloque2_2[[#This Row],[niño]],BD.niños[[Código]:[sexo]],6,FALSE)</f>
        <v>7 y 8</v>
      </c>
      <c r="H320" s="1" t="str">
        <f>+VLOOKUP(bloque2_2[[#This Row],[niño]],BD.niños[[Código]:[sexo]],7,FALSE)</f>
        <v>F</v>
      </c>
      <c r="I320" s="1">
        <v>2</v>
      </c>
    </row>
    <row r="321" spans="1:9" x14ac:dyDescent="0.55000000000000004">
      <c r="A321" s="1">
        <v>12</v>
      </c>
      <c r="B321" t="s">
        <v>471</v>
      </c>
      <c r="C321" s="1" t="s">
        <v>3</v>
      </c>
      <c r="D321">
        <v>4</v>
      </c>
      <c r="E321" s="1" t="s">
        <v>105</v>
      </c>
      <c r="F321" s="1">
        <v>3</v>
      </c>
      <c r="G321" s="1" t="str">
        <f>+VLOOKUP(bloque2_2[[#This Row],[niño]],BD.niños[[Código]:[sexo]],6,FALSE)</f>
        <v>9 y 10</v>
      </c>
      <c r="H321" s="1" t="str">
        <f>+VLOOKUP(bloque2_2[[#This Row],[niño]],BD.niños[[Código]:[sexo]],7,FALSE)</f>
        <v>F</v>
      </c>
      <c r="I321" s="1">
        <v>2</v>
      </c>
    </row>
    <row r="322" spans="1:9" x14ac:dyDescent="0.55000000000000004">
      <c r="A322" s="1">
        <v>12</v>
      </c>
      <c r="B322" t="s">
        <v>471</v>
      </c>
      <c r="C322" s="1" t="s">
        <v>3</v>
      </c>
      <c r="D322">
        <v>4</v>
      </c>
      <c r="E322" s="1" t="s">
        <v>108</v>
      </c>
      <c r="F322" s="1">
        <v>7</v>
      </c>
      <c r="G322" s="1" t="str">
        <f>+VLOOKUP(bloque2_2[[#This Row],[niño]],BD.niños[[Código]:[sexo]],6,FALSE)</f>
        <v>9 y 10</v>
      </c>
      <c r="H322" s="1" t="str">
        <f>+VLOOKUP(bloque2_2[[#This Row],[niño]],BD.niños[[Código]:[sexo]],7,FALSE)</f>
        <v>F</v>
      </c>
      <c r="I322" s="1">
        <v>2</v>
      </c>
    </row>
    <row r="323" spans="1:9" x14ac:dyDescent="0.55000000000000004">
      <c r="A323" s="1">
        <v>12</v>
      </c>
      <c r="B323" t="s">
        <v>471</v>
      </c>
      <c r="C323" s="1" t="s">
        <v>3</v>
      </c>
      <c r="D323">
        <v>4</v>
      </c>
      <c r="E323" s="1" t="s">
        <v>112</v>
      </c>
      <c r="F323" s="1">
        <v>4</v>
      </c>
      <c r="G323" s="1" t="str">
        <f>+VLOOKUP(bloque2_2[[#This Row],[niño]],BD.niños[[Código]:[sexo]],6,FALSE)</f>
        <v>9 y 10</v>
      </c>
      <c r="H323" s="1" t="str">
        <f>+VLOOKUP(bloque2_2[[#This Row],[niño]],BD.niños[[Código]:[sexo]],7,FALSE)</f>
        <v>F</v>
      </c>
      <c r="I323" s="1">
        <v>2</v>
      </c>
    </row>
    <row r="324" spans="1:9" x14ac:dyDescent="0.55000000000000004">
      <c r="A324" s="1">
        <v>12</v>
      </c>
      <c r="B324" t="s">
        <v>471</v>
      </c>
      <c r="C324" s="1" t="s">
        <v>3</v>
      </c>
      <c r="D324">
        <v>4</v>
      </c>
      <c r="E324" s="1" t="s">
        <v>116</v>
      </c>
      <c r="F324" s="1">
        <v>7</v>
      </c>
      <c r="G324" s="1" t="str">
        <f>+VLOOKUP(bloque2_2[[#This Row],[niño]],BD.niños[[Código]:[sexo]],6,FALSE)</f>
        <v>9 y 10</v>
      </c>
      <c r="H324" s="1" t="str">
        <f>+VLOOKUP(bloque2_2[[#This Row],[niño]],BD.niños[[Código]:[sexo]],7,FALSE)</f>
        <v>F</v>
      </c>
      <c r="I324" s="1">
        <v>2</v>
      </c>
    </row>
    <row r="325" spans="1:9" x14ac:dyDescent="0.55000000000000004">
      <c r="A325" s="1">
        <v>12</v>
      </c>
      <c r="B325" t="s">
        <v>471</v>
      </c>
      <c r="C325" s="1" t="s">
        <v>3</v>
      </c>
      <c r="D325">
        <v>4</v>
      </c>
      <c r="E325" s="1" t="s">
        <v>120</v>
      </c>
      <c r="F325" s="1">
        <v>4</v>
      </c>
      <c r="G325" s="1" t="str">
        <f>+VLOOKUP(bloque2_2[[#This Row],[niño]],BD.niños[[Código]:[sexo]],6,FALSE)</f>
        <v>9 y 10</v>
      </c>
      <c r="H325" s="1" t="str">
        <f>+VLOOKUP(bloque2_2[[#This Row],[niño]],BD.niños[[Código]:[sexo]],7,FALSE)</f>
        <v>M</v>
      </c>
      <c r="I325" s="1">
        <v>2</v>
      </c>
    </row>
    <row r="326" spans="1:9" x14ac:dyDescent="0.55000000000000004">
      <c r="A326" s="1">
        <v>12</v>
      </c>
      <c r="B326" t="s">
        <v>471</v>
      </c>
      <c r="C326" s="1" t="s">
        <v>3</v>
      </c>
      <c r="D326">
        <v>4</v>
      </c>
      <c r="E326" s="1" t="s">
        <v>123</v>
      </c>
      <c r="F326" s="1">
        <v>4</v>
      </c>
      <c r="G326" s="1" t="str">
        <f>+VLOOKUP(bloque2_2[[#This Row],[niño]],BD.niños[[Código]:[sexo]],6,FALSE)</f>
        <v>7 y 8</v>
      </c>
      <c r="H326" s="1" t="str">
        <f>+VLOOKUP(bloque2_2[[#This Row],[niño]],BD.niños[[Código]:[sexo]],7,FALSE)</f>
        <v>M</v>
      </c>
      <c r="I326" s="1">
        <v>2</v>
      </c>
    </row>
    <row r="327" spans="1:9" x14ac:dyDescent="0.55000000000000004">
      <c r="A327" s="1">
        <v>12</v>
      </c>
      <c r="B327" t="s">
        <v>471</v>
      </c>
      <c r="C327" s="1" t="s">
        <v>3</v>
      </c>
      <c r="D327">
        <v>4</v>
      </c>
      <c r="E327" s="1" t="s">
        <v>127</v>
      </c>
      <c r="F327" s="1">
        <v>7</v>
      </c>
      <c r="G327" s="1" t="str">
        <f>+VLOOKUP(bloque2_2[[#This Row],[niño]],BD.niños[[Código]:[sexo]],6,FALSE)</f>
        <v>5 y 6</v>
      </c>
      <c r="H327" s="1" t="str">
        <f>+VLOOKUP(bloque2_2[[#This Row],[niño]],BD.niños[[Código]:[sexo]],7,FALSE)</f>
        <v>M</v>
      </c>
      <c r="I327" s="1">
        <v>2</v>
      </c>
    </row>
    <row r="328" spans="1:9" x14ac:dyDescent="0.55000000000000004">
      <c r="A328" s="1">
        <v>12</v>
      </c>
      <c r="B328" t="s">
        <v>471</v>
      </c>
      <c r="C328" s="1" t="s">
        <v>3</v>
      </c>
      <c r="D328">
        <v>4</v>
      </c>
      <c r="E328" s="1" t="s">
        <v>131</v>
      </c>
      <c r="F328" s="1">
        <v>4</v>
      </c>
      <c r="G328" s="1" t="str">
        <f>+VLOOKUP(bloque2_2[[#This Row],[niño]],BD.niños[[Código]:[sexo]],6,FALSE)</f>
        <v>5 y 6</v>
      </c>
      <c r="H328" s="1" t="str">
        <f>+VLOOKUP(bloque2_2[[#This Row],[niño]],BD.niños[[Código]:[sexo]],7,FALSE)</f>
        <v>F</v>
      </c>
      <c r="I328" s="1">
        <v>2</v>
      </c>
    </row>
    <row r="329" spans="1:9" x14ac:dyDescent="0.55000000000000004">
      <c r="A329" s="1">
        <v>12</v>
      </c>
      <c r="B329" t="s">
        <v>471</v>
      </c>
      <c r="C329" s="1" t="s">
        <v>3</v>
      </c>
      <c r="D329">
        <v>4</v>
      </c>
      <c r="E329" s="1" t="s">
        <v>135</v>
      </c>
      <c r="F329" s="1">
        <v>3</v>
      </c>
      <c r="G329" s="1" t="str">
        <f>+VLOOKUP(bloque2_2[[#This Row],[niño]],BD.niños[[Código]:[sexo]],6,FALSE)</f>
        <v>5 y 6</v>
      </c>
      <c r="H329" s="1" t="str">
        <f>+VLOOKUP(bloque2_2[[#This Row],[niño]],BD.niños[[Código]:[sexo]],7,FALSE)</f>
        <v>M</v>
      </c>
      <c r="I329" s="1">
        <v>2</v>
      </c>
    </row>
    <row r="330" spans="1:9" x14ac:dyDescent="0.55000000000000004">
      <c r="A330" s="1">
        <v>12</v>
      </c>
      <c r="B330" t="s">
        <v>471</v>
      </c>
      <c r="C330" s="1" t="s">
        <v>3</v>
      </c>
      <c r="D330">
        <v>4</v>
      </c>
      <c r="E330" s="1" t="s">
        <v>139</v>
      </c>
      <c r="F330" s="1">
        <v>4</v>
      </c>
      <c r="G330" s="1" t="str">
        <f>+VLOOKUP(bloque2_2[[#This Row],[niño]],BD.niños[[Código]:[sexo]],6,FALSE)</f>
        <v>7 y 8</v>
      </c>
      <c r="H330" s="1" t="str">
        <f>+VLOOKUP(bloque2_2[[#This Row],[niño]],BD.niños[[Código]:[sexo]],7,FALSE)</f>
        <v>M</v>
      </c>
      <c r="I330" s="1">
        <v>2</v>
      </c>
    </row>
    <row r="331" spans="1:9" x14ac:dyDescent="0.55000000000000004">
      <c r="A331" s="1">
        <v>12</v>
      </c>
      <c r="B331" t="s">
        <v>471</v>
      </c>
      <c r="C331" s="1" t="s">
        <v>3</v>
      </c>
      <c r="D331">
        <v>4</v>
      </c>
      <c r="E331" s="1" t="s">
        <v>141</v>
      </c>
      <c r="F331" s="1">
        <v>4</v>
      </c>
      <c r="G331" s="1" t="str">
        <f>+VLOOKUP(bloque2_2[[#This Row],[niño]],BD.niños[[Código]:[sexo]],6,FALSE)</f>
        <v>7 y 8</v>
      </c>
      <c r="H331" s="1" t="str">
        <f>+VLOOKUP(bloque2_2[[#This Row],[niño]],BD.niños[[Código]:[sexo]],7,FALSE)</f>
        <v>F</v>
      </c>
      <c r="I331" s="1">
        <v>2</v>
      </c>
    </row>
    <row r="332" spans="1:9" x14ac:dyDescent="0.55000000000000004">
      <c r="A332" s="1">
        <v>12</v>
      </c>
      <c r="B332" t="s">
        <v>471</v>
      </c>
      <c r="C332" s="1" t="s">
        <v>3</v>
      </c>
      <c r="D332">
        <v>4</v>
      </c>
      <c r="E332" s="1" t="s">
        <v>145</v>
      </c>
      <c r="F332" s="1">
        <v>4</v>
      </c>
      <c r="G332" s="1" t="str">
        <f>+VLOOKUP(bloque2_2[[#This Row],[niño]],BD.niños[[Código]:[sexo]],6,FALSE)</f>
        <v>7 y 8</v>
      </c>
      <c r="H332" s="1" t="str">
        <f>+VLOOKUP(bloque2_2[[#This Row],[niño]],BD.niños[[Código]:[sexo]],7,FALSE)</f>
        <v>M</v>
      </c>
      <c r="I332" s="1">
        <v>2</v>
      </c>
    </row>
    <row r="333" spans="1:9" x14ac:dyDescent="0.55000000000000004">
      <c r="A333" s="1">
        <v>12</v>
      </c>
      <c r="B333" t="s">
        <v>471</v>
      </c>
      <c r="C333" s="1" t="s">
        <v>3</v>
      </c>
      <c r="D333">
        <v>4</v>
      </c>
      <c r="E333" s="1" t="s">
        <v>147</v>
      </c>
      <c r="F333" s="1">
        <v>4</v>
      </c>
      <c r="G333" s="1" t="str">
        <f>+VLOOKUP(bloque2_2[[#This Row],[niño]],BD.niños[[Código]:[sexo]],6,FALSE)</f>
        <v>7 y 8</v>
      </c>
      <c r="H333" s="1" t="str">
        <f>+VLOOKUP(bloque2_2[[#This Row],[niño]],BD.niños[[Código]:[sexo]],7,FALSE)</f>
        <v>M</v>
      </c>
      <c r="I333" s="1">
        <v>2</v>
      </c>
    </row>
    <row r="334" spans="1:9" x14ac:dyDescent="0.55000000000000004">
      <c r="A334" s="1">
        <v>12</v>
      </c>
      <c r="B334" t="s">
        <v>471</v>
      </c>
      <c r="C334" s="1" t="s">
        <v>3</v>
      </c>
      <c r="D334">
        <v>4</v>
      </c>
      <c r="E334" s="1" t="s">
        <v>214</v>
      </c>
      <c r="F334" s="1">
        <v>4</v>
      </c>
      <c r="G334" s="1" t="str">
        <f>+VLOOKUP(bloque2_2[[#This Row],[niño]],BD.niños[[Código]:[sexo]],6,FALSE)</f>
        <v>9 y 10</v>
      </c>
      <c r="H334" s="1" t="str">
        <f>+VLOOKUP(bloque2_2[[#This Row],[niño]],BD.niños[[Código]:[sexo]],7,FALSE)</f>
        <v>F</v>
      </c>
      <c r="I334" s="1">
        <v>2</v>
      </c>
    </row>
    <row r="335" spans="1:9" x14ac:dyDescent="0.55000000000000004">
      <c r="A335" s="1">
        <v>12</v>
      </c>
      <c r="B335" t="s">
        <v>471</v>
      </c>
      <c r="C335" s="1" t="s">
        <v>3</v>
      </c>
      <c r="D335">
        <v>4</v>
      </c>
      <c r="E335" s="1" t="s">
        <v>217</v>
      </c>
      <c r="F335" s="1">
        <v>4</v>
      </c>
      <c r="G335" s="1" t="str">
        <f>+VLOOKUP(bloque2_2[[#This Row],[niño]],BD.niños[[Código]:[sexo]],6,FALSE)</f>
        <v>9 y 10</v>
      </c>
      <c r="H335" s="1" t="str">
        <f>+VLOOKUP(bloque2_2[[#This Row],[niño]],BD.niños[[Código]:[sexo]],7,FALSE)</f>
        <v>F</v>
      </c>
      <c r="I335" s="1">
        <v>2</v>
      </c>
    </row>
    <row r="336" spans="1:9" x14ac:dyDescent="0.55000000000000004">
      <c r="A336" s="1">
        <v>12</v>
      </c>
      <c r="B336" t="s">
        <v>471</v>
      </c>
      <c r="C336" s="1" t="s">
        <v>3</v>
      </c>
      <c r="D336">
        <v>4</v>
      </c>
      <c r="E336" s="1" t="s">
        <v>220</v>
      </c>
      <c r="F336" s="1">
        <v>4</v>
      </c>
      <c r="G336" s="1" t="str">
        <f>+VLOOKUP(bloque2_2[[#This Row],[niño]],BD.niños[[Código]:[sexo]],6,FALSE)</f>
        <v>9 y 10</v>
      </c>
      <c r="H336" s="1" t="str">
        <f>+VLOOKUP(bloque2_2[[#This Row],[niño]],BD.niños[[Código]:[sexo]],7,FALSE)</f>
        <v>F</v>
      </c>
      <c r="I336" s="1">
        <v>2</v>
      </c>
    </row>
    <row r="337" spans="1:9" x14ac:dyDescent="0.55000000000000004">
      <c r="A337" s="1">
        <v>12</v>
      </c>
      <c r="B337" t="s">
        <v>471</v>
      </c>
      <c r="C337" s="1" t="s">
        <v>3</v>
      </c>
      <c r="D337">
        <v>4</v>
      </c>
      <c r="E337" s="1" t="s">
        <v>223</v>
      </c>
      <c r="F337" s="1">
        <v>4</v>
      </c>
      <c r="G337" s="1" t="str">
        <f>+VLOOKUP(bloque2_2[[#This Row],[niño]],BD.niños[[Código]:[sexo]],6,FALSE)</f>
        <v>7 y 8</v>
      </c>
      <c r="H337" s="1" t="str">
        <f>+VLOOKUP(bloque2_2[[#This Row],[niño]],BD.niños[[Código]:[sexo]],7,FALSE)</f>
        <v>F</v>
      </c>
      <c r="I337" s="1">
        <v>2</v>
      </c>
    </row>
    <row r="338" spans="1:9" x14ac:dyDescent="0.55000000000000004">
      <c r="A338" s="1">
        <v>12</v>
      </c>
      <c r="B338" t="s">
        <v>471</v>
      </c>
      <c r="C338" s="1" t="s">
        <v>3</v>
      </c>
      <c r="D338">
        <v>4</v>
      </c>
      <c r="E338" s="1" t="s">
        <v>226</v>
      </c>
      <c r="F338" s="1">
        <v>4</v>
      </c>
      <c r="G338" s="1" t="str">
        <f>+VLOOKUP(bloque2_2[[#This Row],[niño]],BD.niños[[Código]:[sexo]],6,FALSE)</f>
        <v>9 y 10</v>
      </c>
      <c r="H338" s="1" t="str">
        <f>+VLOOKUP(bloque2_2[[#This Row],[niño]],BD.niños[[Código]:[sexo]],7,FALSE)</f>
        <v>M</v>
      </c>
      <c r="I338" s="1">
        <v>2</v>
      </c>
    </row>
    <row r="339" spans="1:9" x14ac:dyDescent="0.55000000000000004">
      <c r="A339" s="1">
        <v>12</v>
      </c>
      <c r="B339" t="s">
        <v>471</v>
      </c>
      <c r="C339" s="1" t="s">
        <v>3</v>
      </c>
      <c r="D339">
        <v>4</v>
      </c>
      <c r="E339" s="1" t="s">
        <v>229</v>
      </c>
      <c r="F339" s="1">
        <v>4</v>
      </c>
      <c r="G339" s="1" t="str">
        <f>+VLOOKUP(bloque2_2[[#This Row],[niño]],BD.niños[[Código]:[sexo]],6,FALSE)</f>
        <v>7 y 8</v>
      </c>
      <c r="H339" s="1" t="str">
        <f>+VLOOKUP(bloque2_2[[#This Row],[niño]],BD.niños[[Código]:[sexo]],7,FALSE)</f>
        <v>M</v>
      </c>
      <c r="I339" s="1">
        <v>2</v>
      </c>
    </row>
    <row r="340" spans="1:9" x14ac:dyDescent="0.55000000000000004">
      <c r="A340" s="1">
        <v>12</v>
      </c>
      <c r="B340" t="s">
        <v>471</v>
      </c>
      <c r="C340" s="1" t="s">
        <v>3</v>
      </c>
      <c r="D340">
        <v>4</v>
      </c>
      <c r="E340" s="1" t="s">
        <v>231</v>
      </c>
      <c r="F340" s="1">
        <v>4</v>
      </c>
      <c r="G340" s="1" t="str">
        <f>+VLOOKUP(bloque2_2[[#This Row],[niño]],BD.niños[[Código]:[sexo]],6,FALSE)</f>
        <v>5 y 6</v>
      </c>
      <c r="H340" s="1" t="str">
        <f>+VLOOKUP(bloque2_2[[#This Row],[niño]],BD.niños[[Código]:[sexo]],7,FALSE)</f>
        <v>F</v>
      </c>
      <c r="I340" s="1">
        <v>2</v>
      </c>
    </row>
    <row r="341" spans="1:9" x14ac:dyDescent="0.55000000000000004">
      <c r="A341" s="1">
        <v>12</v>
      </c>
      <c r="B341" t="s">
        <v>471</v>
      </c>
      <c r="C341" s="1" t="s">
        <v>3</v>
      </c>
      <c r="D341">
        <v>4</v>
      </c>
      <c r="E341" s="1" t="s">
        <v>286</v>
      </c>
      <c r="F341" s="1">
        <v>3</v>
      </c>
      <c r="G341" s="1" t="str">
        <f>+VLOOKUP(bloque2_2[[#This Row],[niño]],BD.niños[[Código]:[sexo]],6,FALSE)</f>
        <v>5 y 6</v>
      </c>
      <c r="H341" s="1" t="str">
        <f>+VLOOKUP(bloque2_2[[#This Row],[niño]],BD.niños[[Código]:[sexo]],7,FALSE)</f>
        <v>M</v>
      </c>
      <c r="I341" s="1">
        <v>2</v>
      </c>
    </row>
    <row r="342" spans="1:9" x14ac:dyDescent="0.55000000000000004">
      <c r="A342" s="1">
        <v>12</v>
      </c>
      <c r="B342" t="s">
        <v>471</v>
      </c>
      <c r="C342" s="1" t="s">
        <v>3</v>
      </c>
      <c r="D342">
        <v>4</v>
      </c>
      <c r="E342" s="1" t="s">
        <v>290</v>
      </c>
      <c r="F342" s="1">
        <v>5</v>
      </c>
      <c r="G342" s="1" t="str">
        <f>+VLOOKUP(bloque2_2[[#This Row],[niño]],BD.niños[[Código]:[sexo]],6,FALSE)</f>
        <v>5 y 6</v>
      </c>
      <c r="H342" s="1" t="str">
        <f>+VLOOKUP(bloque2_2[[#This Row],[niño]],BD.niños[[Código]:[sexo]],7,FALSE)</f>
        <v>M</v>
      </c>
      <c r="I342" s="1">
        <v>2</v>
      </c>
    </row>
    <row r="343" spans="1:9" x14ac:dyDescent="0.55000000000000004">
      <c r="A343" s="1">
        <v>12</v>
      </c>
      <c r="B343" t="s">
        <v>471</v>
      </c>
      <c r="C343" s="1" t="s">
        <v>3</v>
      </c>
      <c r="D343">
        <v>4</v>
      </c>
      <c r="E343" s="1" t="s">
        <v>294</v>
      </c>
      <c r="F343" s="1">
        <v>1</v>
      </c>
      <c r="G343" s="1" t="str">
        <f>+VLOOKUP(bloque2_2[[#This Row],[niño]],BD.niños[[Código]:[sexo]],6,FALSE)</f>
        <v>7 y 8</v>
      </c>
      <c r="H343" s="1" t="str">
        <f>+VLOOKUP(bloque2_2[[#This Row],[niño]],BD.niños[[Código]:[sexo]],7,FALSE)</f>
        <v>M</v>
      </c>
      <c r="I343" s="1">
        <v>2</v>
      </c>
    </row>
    <row r="344" spans="1:9" x14ac:dyDescent="0.55000000000000004">
      <c r="A344" s="1">
        <v>12</v>
      </c>
      <c r="B344" t="s">
        <v>471</v>
      </c>
      <c r="C344" s="1" t="s">
        <v>3</v>
      </c>
      <c r="D344">
        <v>4</v>
      </c>
      <c r="E344" s="1" t="s">
        <v>295</v>
      </c>
      <c r="F344" s="1">
        <v>4</v>
      </c>
      <c r="G344" s="1" t="str">
        <f>+VLOOKUP(bloque2_2[[#This Row],[niño]],BD.niños[[Código]:[sexo]],6,FALSE)</f>
        <v>7 y 8</v>
      </c>
      <c r="H344" s="1" t="str">
        <f>+VLOOKUP(bloque2_2[[#This Row],[niño]],BD.niños[[Código]:[sexo]],7,FALSE)</f>
        <v>M</v>
      </c>
      <c r="I344" s="1">
        <v>2</v>
      </c>
    </row>
    <row r="345" spans="1:9" x14ac:dyDescent="0.55000000000000004">
      <c r="A345" s="1">
        <v>12</v>
      </c>
      <c r="B345" t="s">
        <v>471</v>
      </c>
      <c r="C345" s="1" t="s">
        <v>3</v>
      </c>
      <c r="D345">
        <v>4</v>
      </c>
      <c r="E345" s="1" t="s">
        <v>317</v>
      </c>
      <c r="F345" s="1">
        <v>4</v>
      </c>
      <c r="G345" s="1" t="str">
        <f>+VLOOKUP(bloque2_2[[#This Row],[niño]],BD.niños[[Código]:[sexo]],6,FALSE)</f>
        <v>9 y 10</v>
      </c>
      <c r="H345" s="1" t="str">
        <f>+VLOOKUP(bloque2_2[[#This Row],[niño]],BD.niños[[Código]:[sexo]],7,FALSE)</f>
        <v>F</v>
      </c>
      <c r="I345" s="1">
        <v>2</v>
      </c>
    </row>
    <row r="346" spans="1:9" x14ac:dyDescent="0.55000000000000004">
      <c r="A346" s="1">
        <v>12</v>
      </c>
      <c r="B346" t="s">
        <v>471</v>
      </c>
      <c r="C346" s="1" t="s">
        <v>3</v>
      </c>
      <c r="D346">
        <v>4</v>
      </c>
      <c r="E346" s="1" t="s">
        <v>320</v>
      </c>
      <c r="F346" s="1">
        <v>4</v>
      </c>
      <c r="G346" s="1" t="str">
        <f>+VLOOKUP(bloque2_2[[#This Row],[niño]],BD.niños[[Código]:[sexo]],6,FALSE)</f>
        <v>9 y 10</v>
      </c>
      <c r="H346" s="1" t="str">
        <f>+VLOOKUP(bloque2_2[[#This Row],[niño]],BD.niños[[Código]:[sexo]],7,FALSE)</f>
        <v>M</v>
      </c>
      <c r="I346" s="1">
        <v>2</v>
      </c>
    </row>
    <row r="347" spans="1:9" x14ac:dyDescent="0.55000000000000004">
      <c r="A347" s="1">
        <v>12</v>
      </c>
      <c r="B347" t="s">
        <v>471</v>
      </c>
      <c r="C347" s="1" t="s">
        <v>3</v>
      </c>
      <c r="D347">
        <v>4</v>
      </c>
      <c r="E347" s="1" t="s">
        <v>323</v>
      </c>
      <c r="F347" s="1">
        <v>4</v>
      </c>
      <c r="G347" s="1" t="str">
        <f>+VLOOKUP(bloque2_2[[#This Row],[niño]],BD.niños[[Código]:[sexo]],6,FALSE)</f>
        <v>7 y 8</v>
      </c>
      <c r="H347" s="1" t="str">
        <f>+VLOOKUP(bloque2_2[[#This Row],[niño]],BD.niños[[Código]:[sexo]],7,FALSE)</f>
        <v>F</v>
      </c>
      <c r="I347" s="1">
        <v>2</v>
      </c>
    </row>
    <row r="348" spans="1:9" x14ac:dyDescent="0.55000000000000004">
      <c r="A348" s="1">
        <v>12</v>
      </c>
      <c r="B348" t="s">
        <v>471</v>
      </c>
      <c r="C348" s="1" t="s">
        <v>3</v>
      </c>
      <c r="D348">
        <v>4</v>
      </c>
      <c r="E348" s="1" t="s">
        <v>327</v>
      </c>
      <c r="F348" s="1">
        <v>5</v>
      </c>
      <c r="G348" s="1" t="str">
        <f>+VLOOKUP(bloque2_2[[#This Row],[niño]],BD.niños[[Código]:[sexo]],6,FALSE)</f>
        <v>7 y 8</v>
      </c>
      <c r="H348" s="1" t="str">
        <f>+VLOOKUP(bloque2_2[[#This Row],[niño]],BD.niños[[Código]:[sexo]],7,FALSE)</f>
        <v>F</v>
      </c>
      <c r="I348" s="1">
        <v>2</v>
      </c>
    </row>
    <row r="349" spans="1:9" x14ac:dyDescent="0.55000000000000004">
      <c r="A349" s="1">
        <v>12</v>
      </c>
      <c r="B349" t="s">
        <v>471</v>
      </c>
      <c r="C349" s="1" t="s">
        <v>3</v>
      </c>
      <c r="D349">
        <v>4</v>
      </c>
      <c r="E349" s="1" t="s">
        <v>331</v>
      </c>
      <c r="F349" s="1">
        <v>3</v>
      </c>
      <c r="G349" s="1" t="str">
        <f>+VLOOKUP(bloque2_2[[#This Row],[niño]],BD.niños[[Código]:[sexo]],6,FALSE)</f>
        <v>7 y 8</v>
      </c>
      <c r="H349" s="1" t="str">
        <f>+VLOOKUP(bloque2_2[[#This Row],[niño]],BD.niños[[Código]:[sexo]],7,FALSE)</f>
        <v>F</v>
      </c>
      <c r="I349" s="1">
        <v>2</v>
      </c>
    </row>
    <row r="350" spans="1:9" x14ac:dyDescent="0.55000000000000004">
      <c r="A350" s="1">
        <v>13</v>
      </c>
      <c r="B350" t="s">
        <v>472</v>
      </c>
      <c r="C350" s="1" t="s">
        <v>2</v>
      </c>
      <c r="D350">
        <v>1</v>
      </c>
      <c r="E350" s="1" t="s">
        <v>105</v>
      </c>
      <c r="F350" s="1">
        <v>1</v>
      </c>
      <c r="G350" s="1" t="str">
        <f>+VLOOKUP(bloque2_2[[#This Row],[niño]],BD.niños[[Código]:[sexo]],6,FALSE)</f>
        <v>9 y 10</v>
      </c>
      <c r="H350" s="1" t="str">
        <f>+VLOOKUP(bloque2_2[[#This Row],[niño]],BD.niños[[Código]:[sexo]],7,FALSE)</f>
        <v>F</v>
      </c>
      <c r="I350" s="1">
        <v>2</v>
      </c>
    </row>
    <row r="351" spans="1:9" x14ac:dyDescent="0.55000000000000004">
      <c r="A351" s="1">
        <v>13</v>
      </c>
      <c r="B351" t="s">
        <v>472</v>
      </c>
      <c r="C351" s="1" t="s">
        <v>2</v>
      </c>
      <c r="D351">
        <v>1</v>
      </c>
      <c r="E351" s="1" t="s">
        <v>108</v>
      </c>
      <c r="F351" s="1">
        <v>1</v>
      </c>
      <c r="G351" s="1" t="str">
        <f>+VLOOKUP(bloque2_2[[#This Row],[niño]],BD.niños[[Código]:[sexo]],6,FALSE)</f>
        <v>9 y 10</v>
      </c>
      <c r="H351" s="1" t="str">
        <f>+VLOOKUP(bloque2_2[[#This Row],[niño]],BD.niños[[Código]:[sexo]],7,FALSE)</f>
        <v>F</v>
      </c>
      <c r="I351" s="1">
        <v>2</v>
      </c>
    </row>
    <row r="352" spans="1:9" x14ac:dyDescent="0.55000000000000004">
      <c r="A352" s="1">
        <v>13</v>
      </c>
      <c r="B352" t="s">
        <v>472</v>
      </c>
      <c r="C352" s="1" t="s">
        <v>2</v>
      </c>
      <c r="D352">
        <v>1</v>
      </c>
      <c r="E352" s="1" t="s">
        <v>112</v>
      </c>
      <c r="F352" s="1">
        <v>1</v>
      </c>
      <c r="G352" s="1" t="str">
        <f>+VLOOKUP(bloque2_2[[#This Row],[niño]],BD.niños[[Código]:[sexo]],6,FALSE)</f>
        <v>9 y 10</v>
      </c>
      <c r="H352" s="1" t="str">
        <f>+VLOOKUP(bloque2_2[[#This Row],[niño]],BD.niños[[Código]:[sexo]],7,FALSE)</f>
        <v>F</v>
      </c>
      <c r="I352" s="1">
        <v>2</v>
      </c>
    </row>
    <row r="353" spans="1:9" x14ac:dyDescent="0.55000000000000004">
      <c r="A353" s="1">
        <v>13</v>
      </c>
      <c r="B353" t="s">
        <v>472</v>
      </c>
      <c r="C353" s="1" t="s">
        <v>2</v>
      </c>
      <c r="D353">
        <v>1</v>
      </c>
      <c r="E353" s="1" t="s">
        <v>116</v>
      </c>
      <c r="F353" s="1">
        <v>4</v>
      </c>
      <c r="G353" s="1" t="str">
        <f>+VLOOKUP(bloque2_2[[#This Row],[niño]],BD.niños[[Código]:[sexo]],6,FALSE)</f>
        <v>9 y 10</v>
      </c>
      <c r="H353" s="1" t="str">
        <f>+VLOOKUP(bloque2_2[[#This Row],[niño]],BD.niños[[Código]:[sexo]],7,FALSE)</f>
        <v>F</v>
      </c>
      <c r="I353" s="1">
        <v>2</v>
      </c>
    </row>
    <row r="354" spans="1:9" x14ac:dyDescent="0.55000000000000004">
      <c r="A354" s="1">
        <v>13</v>
      </c>
      <c r="B354" t="s">
        <v>472</v>
      </c>
      <c r="C354" s="1" t="s">
        <v>2</v>
      </c>
      <c r="D354">
        <v>1</v>
      </c>
      <c r="E354" s="1" t="s">
        <v>120</v>
      </c>
      <c r="F354" s="1">
        <v>1</v>
      </c>
      <c r="G354" s="1" t="str">
        <f>+VLOOKUP(bloque2_2[[#This Row],[niño]],BD.niños[[Código]:[sexo]],6,FALSE)</f>
        <v>9 y 10</v>
      </c>
      <c r="H354" s="1" t="str">
        <f>+VLOOKUP(bloque2_2[[#This Row],[niño]],BD.niños[[Código]:[sexo]],7,FALSE)</f>
        <v>M</v>
      </c>
      <c r="I354" s="1">
        <v>2</v>
      </c>
    </row>
    <row r="355" spans="1:9" x14ac:dyDescent="0.55000000000000004">
      <c r="A355" s="1">
        <v>13</v>
      </c>
      <c r="B355" t="s">
        <v>472</v>
      </c>
      <c r="C355" s="1" t="s">
        <v>2</v>
      </c>
      <c r="D355">
        <v>1</v>
      </c>
      <c r="E355" s="1" t="s">
        <v>123</v>
      </c>
      <c r="F355" s="1">
        <v>1</v>
      </c>
      <c r="G355" s="1" t="str">
        <f>+VLOOKUP(bloque2_2[[#This Row],[niño]],BD.niños[[Código]:[sexo]],6,FALSE)</f>
        <v>7 y 8</v>
      </c>
      <c r="H355" s="1" t="str">
        <f>+VLOOKUP(bloque2_2[[#This Row],[niño]],BD.niños[[Código]:[sexo]],7,FALSE)</f>
        <v>M</v>
      </c>
      <c r="I355" s="1">
        <v>2</v>
      </c>
    </row>
    <row r="356" spans="1:9" x14ac:dyDescent="0.55000000000000004">
      <c r="A356" s="1">
        <v>13</v>
      </c>
      <c r="B356" t="s">
        <v>472</v>
      </c>
      <c r="C356" s="1" t="s">
        <v>2</v>
      </c>
      <c r="D356">
        <v>1</v>
      </c>
      <c r="E356" s="1" t="s">
        <v>127</v>
      </c>
      <c r="F356" s="1">
        <v>1</v>
      </c>
      <c r="G356" s="1" t="str">
        <f>+VLOOKUP(bloque2_2[[#This Row],[niño]],BD.niños[[Código]:[sexo]],6,FALSE)</f>
        <v>5 y 6</v>
      </c>
      <c r="H356" s="1" t="str">
        <f>+VLOOKUP(bloque2_2[[#This Row],[niño]],BD.niños[[Código]:[sexo]],7,FALSE)</f>
        <v>M</v>
      </c>
      <c r="I356" s="1">
        <v>2</v>
      </c>
    </row>
    <row r="357" spans="1:9" x14ac:dyDescent="0.55000000000000004">
      <c r="A357" s="1">
        <v>13</v>
      </c>
      <c r="B357" t="s">
        <v>472</v>
      </c>
      <c r="C357" s="1" t="s">
        <v>2</v>
      </c>
      <c r="D357">
        <v>1</v>
      </c>
      <c r="E357" s="1" t="s">
        <v>131</v>
      </c>
      <c r="F357" s="1">
        <v>1</v>
      </c>
      <c r="G357" s="1" t="str">
        <f>+VLOOKUP(bloque2_2[[#This Row],[niño]],BD.niños[[Código]:[sexo]],6,FALSE)</f>
        <v>5 y 6</v>
      </c>
      <c r="H357" s="1" t="str">
        <f>+VLOOKUP(bloque2_2[[#This Row],[niño]],BD.niños[[Código]:[sexo]],7,FALSE)</f>
        <v>F</v>
      </c>
      <c r="I357" s="1">
        <v>2</v>
      </c>
    </row>
    <row r="358" spans="1:9" x14ac:dyDescent="0.55000000000000004">
      <c r="A358" s="1">
        <v>13</v>
      </c>
      <c r="B358" t="s">
        <v>472</v>
      </c>
      <c r="C358" s="1" t="s">
        <v>2</v>
      </c>
      <c r="D358">
        <v>1</v>
      </c>
      <c r="E358" s="1" t="s">
        <v>135</v>
      </c>
      <c r="F358" s="1">
        <v>5</v>
      </c>
      <c r="G358" s="1" t="str">
        <f>+VLOOKUP(bloque2_2[[#This Row],[niño]],BD.niños[[Código]:[sexo]],6,FALSE)</f>
        <v>5 y 6</v>
      </c>
      <c r="H358" s="1" t="str">
        <f>+VLOOKUP(bloque2_2[[#This Row],[niño]],BD.niños[[Código]:[sexo]],7,FALSE)</f>
        <v>M</v>
      </c>
      <c r="I358" s="1">
        <v>2</v>
      </c>
    </row>
    <row r="359" spans="1:9" x14ac:dyDescent="0.55000000000000004">
      <c r="A359" s="1">
        <v>13</v>
      </c>
      <c r="B359" t="s">
        <v>472</v>
      </c>
      <c r="C359" s="1" t="s">
        <v>2</v>
      </c>
      <c r="D359">
        <v>1</v>
      </c>
      <c r="E359" s="1" t="s">
        <v>139</v>
      </c>
      <c r="F359" s="1">
        <v>1</v>
      </c>
      <c r="G359" s="1" t="str">
        <f>+VLOOKUP(bloque2_2[[#This Row],[niño]],BD.niños[[Código]:[sexo]],6,FALSE)</f>
        <v>7 y 8</v>
      </c>
      <c r="H359" s="1" t="str">
        <f>+VLOOKUP(bloque2_2[[#This Row],[niño]],BD.niños[[Código]:[sexo]],7,FALSE)</f>
        <v>M</v>
      </c>
      <c r="I359" s="1">
        <v>2</v>
      </c>
    </row>
    <row r="360" spans="1:9" x14ac:dyDescent="0.55000000000000004">
      <c r="A360" s="1">
        <v>13</v>
      </c>
      <c r="B360" t="s">
        <v>472</v>
      </c>
      <c r="C360" s="1" t="s">
        <v>2</v>
      </c>
      <c r="D360">
        <v>1</v>
      </c>
      <c r="E360" s="1" t="s">
        <v>141</v>
      </c>
      <c r="F360" s="1">
        <v>1</v>
      </c>
      <c r="G360" s="1" t="str">
        <f>+VLOOKUP(bloque2_2[[#This Row],[niño]],BD.niños[[Código]:[sexo]],6,FALSE)</f>
        <v>7 y 8</v>
      </c>
      <c r="H360" s="1" t="str">
        <f>+VLOOKUP(bloque2_2[[#This Row],[niño]],BD.niños[[Código]:[sexo]],7,FALSE)</f>
        <v>F</v>
      </c>
      <c r="I360" s="1">
        <v>2</v>
      </c>
    </row>
    <row r="361" spans="1:9" x14ac:dyDescent="0.55000000000000004">
      <c r="A361" s="1">
        <v>13</v>
      </c>
      <c r="B361" t="s">
        <v>472</v>
      </c>
      <c r="C361" s="1" t="s">
        <v>2</v>
      </c>
      <c r="D361">
        <v>1</v>
      </c>
      <c r="E361" s="1" t="s">
        <v>145</v>
      </c>
      <c r="F361" s="1">
        <v>1</v>
      </c>
      <c r="G361" s="1" t="str">
        <f>+VLOOKUP(bloque2_2[[#This Row],[niño]],BD.niños[[Código]:[sexo]],6,FALSE)</f>
        <v>7 y 8</v>
      </c>
      <c r="H361" s="1" t="str">
        <f>+VLOOKUP(bloque2_2[[#This Row],[niño]],BD.niños[[Código]:[sexo]],7,FALSE)</f>
        <v>M</v>
      </c>
      <c r="I361" s="1">
        <v>2</v>
      </c>
    </row>
    <row r="362" spans="1:9" x14ac:dyDescent="0.55000000000000004">
      <c r="A362" s="1">
        <v>13</v>
      </c>
      <c r="B362" t="s">
        <v>472</v>
      </c>
      <c r="C362" s="1" t="s">
        <v>2</v>
      </c>
      <c r="D362">
        <v>1</v>
      </c>
      <c r="E362" s="1" t="s">
        <v>147</v>
      </c>
      <c r="F362" s="1">
        <v>3</v>
      </c>
      <c r="G362" s="1" t="str">
        <f>+VLOOKUP(bloque2_2[[#This Row],[niño]],BD.niños[[Código]:[sexo]],6,FALSE)</f>
        <v>7 y 8</v>
      </c>
      <c r="H362" s="1" t="str">
        <f>+VLOOKUP(bloque2_2[[#This Row],[niño]],BD.niños[[Código]:[sexo]],7,FALSE)</f>
        <v>M</v>
      </c>
      <c r="I362" s="1">
        <v>2</v>
      </c>
    </row>
    <row r="363" spans="1:9" x14ac:dyDescent="0.55000000000000004">
      <c r="A363" s="1">
        <v>13</v>
      </c>
      <c r="B363" t="s">
        <v>472</v>
      </c>
      <c r="C363" s="1" t="s">
        <v>2</v>
      </c>
      <c r="D363">
        <v>1</v>
      </c>
      <c r="E363" s="1" t="s">
        <v>214</v>
      </c>
      <c r="F363" s="1">
        <v>1</v>
      </c>
      <c r="G363" s="1" t="str">
        <f>+VLOOKUP(bloque2_2[[#This Row],[niño]],BD.niños[[Código]:[sexo]],6,FALSE)</f>
        <v>9 y 10</v>
      </c>
      <c r="H363" s="1" t="str">
        <f>+VLOOKUP(bloque2_2[[#This Row],[niño]],BD.niños[[Código]:[sexo]],7,FALSE)</f>
        <v>F</v>
      </c>
      <c r="I363" s="1">
        <v>2</v>
      </c>
    </row>
    <row r="364" spans="1:9" x14ac:dyDescent="0.55000000000000004">
      <c r="A364" s="1">
        <v>13</v>
      </c>
      <c r="B364" t="s">
        <v>472</v>
      </c>
      <c r="C364" s="1" t="s">
        <v>2</v>
      </c>
      <c r="D364">
        <v>1</v>
      </c>
      <c r="E364" s="1" t="s">
        <v>217</v>
      </c>
      <c r="F364" s="1">
        <v>1</v>
      </c>
      <c r="G364" s="1" t="str">
        <f>+VLOOKUP(bloque2_2[[#This Row],[niño]],BD.niños[[Código]:[sexo]],6,FALSE)</f>
        <v>9 y 10</v>
      </c>
      <c r="H364" s="1" t="str">
        <f>+VLOOKUP(bloque2_2[[#This Row],[niño]],BD.niños[[Código]:[sexo]],7,FALSE)</f>
        <v>F</v>
      </c>
      <c r="I364" s="1">
        <v>2</v>
      </c>
    </row>
    <row r="365" spans="1:9" x14ac:dyDescent="0.55000000000000004">
      <c r="A365" s="1">
        <v>13</v>
      </c>
      <c r="B365" t="s">
        <v>472</v>
      </c>
      <c r="C365" s="1" t="s">
        <v>2</v>
      </c>
      <c r="D365">
        <v>1</v>
      </c>
      <c r="E365" s="1" t="s">
        <v>220</v>
      </c>
      <c r="F365" s="1">
        <v>1</v>
      </c>
      <c r="G365" s="1" t="str">
        <f>+VLOOKUP(bloque2_2[[#This Row],[niño]],BD.niños[[Código]:[sexo]],6,FALSE)</f>
        <v>9 y 10</v>
      </c>
      <c r="H365" s="1" t="str">
        <f>+VLOOKUP(bloque2_2[[#This Row],[niño]],BD.niños[[Código]:[sexo]],7,FALSE)</f>
        <v>F</v>
      </c>
      <c r="I365" s="1">
        <v>2</v>
      </c>
    </row>
    <row r="366" spans="1:9" x14ac:dyDescent="0.55000000000000004">
      <c r="A366" s="1">
        <v>13</v>
      </c>
      <c r="B366" t="s">
        <v>472</v>
      </c>
      <c r="C366" s="1" t="s">
        <v>2</v>
      </c>
      <c r="D366">
        <v>1</v>
      </c>
      <c r="E366" s="1" t="s">
        <v>223</v>
      </c>
      <c r="F366" s="1">
        <v>5</v>
      </c>
      <c r="G366" s="1" t="str">
        <f>+VLOOKUP(bloque2_2[[#This Row],[niño]],BD.niños[[Código]:[sexo]],6,FALSE)</f>
        <v>7 y 8</v>
      </c>
      <c r="H366" s="1" t="str">
        <f>+VLOOKUP(bloque2_2[[#This Row],[niño]],BD.niños[[Código]:[sexo]],7,FALSE)</f>
        <v>F</v>
      </c>
      <c r="I366" s="1">
        <v>2</v>
      </c>
    </row>
    <row r="367" spans="1:9" x14ac:dyDescent="0.55000000000000004">
      <c r="A367" s="1">
        <v>13</v>
      </c>
      <c r="B367" t="s">
        <v>472</v>
      </c>
      <c r="C367" s="1" t="s">
        <v>2</v>
      </c>
      <c r="D367">
        <v>1</v>
      </c>
      <c r="E367" s="1" t="s">
        <v>226</v>
      </c>
      <c r="F367" s="1">
        <v>1</v>
      </c>
      <c r="G367" s="1" t="str">
        <f>+VLOOKUP(bloque2_2[[#This Row],[niño]],BD.niños[[Código]:[sexo]],6,FALSE)</f>
        <v>9 y 10</v>
      </c>
      <c r="H367" s="1" t="str">
        <f>+VLOOKUP(bloque2_2[[#This Row],[niño]],BD.niños[[Código]:[sexo]],7,FALSE)</f>
        <v>M</v>
      </c>
      <c r="I367" s="1">
        <v>2</v>
      </c>
    </row>
    <row r="368" spans="1:9" x14ac:dyDescent="0.55000000000000004">
      <c r="A368" s="1">
        <v>13</v>
      </c>
      <c r="B368" t="s">
        <v>472</v>
      </c>
      <c r="C368" s="1" t="s">
        <v>2</v>
      </c>
      <c r="D368">
        <v>1</v>
      </c>
      <c r="E368" s="1" t="s">
        <v>229</v>
      </c>
      <c r="F368" s="1">
        <v>2</v>
      </c>
      <c r="G368" s="1" t="str">
        <f>+VLOOKUP(bloque2_2[[#This Row],[niño]],BD.niños[[Código]:[sexo]],6,FALSE)</f>
        <v>7 y 8</v>
      </c>
      <c r="H368" s="1" t="str">
        <f>+VLOOKUP(bloque2_2[[#This Row],[niño]],BD.niños[[Código]:[sexo]],7,FALSE)</f>
        <v>M</v>
      </c>
      <c r="I368" s="1">
        <v>2</v>
      </c>
    </row>
    <row r="369" spans="1:9" x14ac:dyDescent="0.55000000000000004">
      <c r="A369" s="1">
        <v>13</v>
      </c>
      <c r="B369" t="s">
        <v>472</v>
      </c>
      <c r="C369" s="1" t="s">
        <v>2</v>
      </c>
      <c r="D369">
        <v>1</v>
      </c>
      <c r="E369" s="1" t="s">
        <v>231</v>
      </c>
      <c r="F369" s="1">
        <v>2</v>
      </c>
      <c r="G369" s="1" t="str">
        <f>+VLOOKUP(bloque2_2[[#This Row],[niño]],BD.niños[[Código]:[sexo]],6,FALSE)</f>
        <v>5 y 6</v>
      </c>
      <c r="H369" s="1" t="str">
        <f>+VLOOKUP(bloque2_2[[#This Row],[niño]],BD.niños[[Código]:[sexo]],7,FALSE)</f>
        <v>F</v>
      </c>
      <c r="I369" s="1">
        <v>2</v>
      </c>
    </row>
    <row r="370" spans="1:9" x14ac:dyDescent="0.55000000000000004">
      <c r="A370" s="1">
        <v>13</v>
      </c>
      <c r="B370" t="s">
        <v>472</v>
      </c>
      <c r="C370" s="1" t="s">
        <v>2</v>
      </c>
      <c r="D370">
        <v>1</v>
      </c>
      <c r="E370" s="1" t="s">
        <v>286</v>
      </c>
      <c r="F370" s="1">
        <v>1</v>
      </c>
      <c r="G370" s="1" t="str">
        <f>+VLOOKUP(bloque2_2[[#This Row],[niño]],BD.niños[[Código]:[sexo]],6,FALSE)</f>
        <v>5 y 6</v>
      </c>
      <c r="H370" s="1" t="str">
        <f>+VLOOKUP(bloque2_2[[#This Row],[niño]],BD.niños[[Código]:[sexo]],7,FALSE)</f>
        <v>M</v>
      </c>
      <c r="I370" s="1">
        <v>2</v>
      </c>
    </row>
    <row r="371" spans="1:9" x14ac:dyDescent="0.55000000000000004">
      <c r="A371" s="1">
        <v>13</v>
      </c>
      <c r="B371" t="s">
        <v>472</v>
      </c>
      <c r="C371" s="1" t="s">
        <v>2</v>
      </c>
      <c r="D371">
        <v>1</v>
      </c>
      <c r="E371" s="1" t="s">
        <v>290</v>
      </c>
      <c r="F371" s="1">
        <v>1</v>
      </c>
      <c r="G371" s="1" t="str">
        <f>+VLOOKUP(bloque2_2[[#This Row],[niño]],BD.niños[[Código]:[sexo]],6,FALSE)</f>
        <v>5 y 6</v>
      </c>
      <c r="H371" s="1" t="str">
        <f>+VLOOKUP(bloque2_2[[#This Row],[niño]],BD.niños[[Código]:[sexo]],7,FALSE)</f>
        <v>M</v>
      </c>
      <c r="I371" s="1">
        <v>2</v>
      </c>
    </row>
    <row r="372" spans="1:9" x14ac:dyDescent="0.55000000000000004">
      <c r="A372" s="1">
        <v>13</v>
      </c>
      <c r="B372" t="s">
        <v>472</v>
      </c>
      <c r="C372" s="1" t="s">
        <v>2</v>
      </c>
      <c r="D372">
        <v>1</v>
      </c>
      <c r="E372" s="1" t="s">
        <v>294</v>
      </c>
      <c r="F372" s="1">
        <v>1</v>
      </c>
      <c r="G372" s="1" t="str">
        <f>+VLOOKUP(bloque2_2[[#This Row],[niño]],BD.niños[[Código]:[sexo]],6,FALSE)</f>
        <v>7 y 8</v>
      </c>
      <c r="H372" s="1" t="str">
        <f>+VLOOKUP(bloque2_2[[#This Row],[niño]],BD.niños[[Código]:[sexo]],7,FALSE)</f>
        <v>M</v>
      </c>
      <c r="I372" s="1">
        <v>2</v>
      </c>
    </row>
    <row r="373" spans="1:9" x14ac:dyDescent="0.55000000000000004">
      <c r="A373" s="1">
        <v>13</v>
      </c>
      <c r="B373" t="s">
        <v>472</v>
      </c>
      <c r="C373" s="1" t="s">
        <v>2</v>
      </c>
      <c r="D373">
        <v>1</v>
      </c>
      <c r="E373" s="1" t="s">
        <v>295</v>
      </c>
      <c r="F373" s="1">
        <v>1</v>
      </c>
      <c r="G373" s="1" t="str">
        <f>+VLOOKUP(bloque2_2[[#This Row],[niño]],BD.niños[[Código]:[sexo]],6,FALSE)</f>
        <v>7 y 8</v>
      </c>
      <c r="H373" s="1" t="str">
        <f>+VLOOKUP(bloque2_2[[#This Row],[niño]],BD.niños[[Código]:[sexo]],7,FALSE)</f>
        <v>M</v>
      </c>
      <c r="I373" s="1">
        <v>2</v>
      </c>
    </row>
    <row r="374" spans="1:9" x14ac:dyDescent="0.55000000000000004">
      <c r="A374" s="1">
        <v>13</v>
      </c>
      <c r="B374" t="s">
        <v>472</v>
      </c>
      <c r="C374" s="1" t="s">
        <v>2</v>
      </c>
      <c r="D374">
        <v>1</v>
      </c>
      <c r="E374" s="1" t="s">
        <v>317</v>
      </c>
      <c r="F374" s="1">
        <v>1</v>
      </c>
      <c r="G374" s="1" t="str">
        <f>+VLOOKUP(bloque2_2[[#This Row],[niño]],BD.niños[[Código]:[sexo]],6,FALSE)</f>
        <v>9 y 10</v>
      </c>
      <c r="H374" s="1" t="str">
        <f>+VLOOKUP(bloque2_2[[#This Row],[niño]],BD.niños[[Código]:[sexo]],7,FALSE)</f>
        <v>F</v>
      </c>
      <c r="I374" s="1">
        <v>2</v>
      </c>
    </row>
    <row r="375" spans="1:9" x14ac:dyDescent="0.55000000000000004">
      <c r="A375" s="1">
        <v>13</v>
      </c>
      <c r="B375" t="s">
        <v>472</v>
      </c>
      <c r="C375" s="1" t="s">
        <v>2</v>
      </c>
      <c r="D375">
        <v>1</v>
      </c>
      <c r="E375" s="1" t="s">
        <v>320</v>
      </c>
      <c r="F375" s="1">
        <v>1</v>
      </c>
      <c r="G375" s="1" t="str">
        <f>+VLOOKUP(bloque2_2[[#This Row],[niño]],BD.niños[[Código]:[sexo]],6,FALSE)</f>
        <v>9 y 10</v>
      </c>
      <c r="H375" s="1" t="str">
        <f>+VLOOKUP(bloque2_2[[#This Row],[niño]],BD.niños[[Código]:[sexo]],7,FALSE)</f>
        <v>M</v>
      </c>
      <c r="I375" s="1">
        <v>2</v>
      </c>
    </row>
    <row r="376" spans="1:9" x14ac:dyDescent="0.55000000000000004">
      <c r="A376" s="1">
        <v>13</v>
      </c>
      <c r="B376" t="s">
        <v>472</v>
      </c>
      <c r="C376" s="1" t="s">
        <v>2</v>
      </c>
      <c r="D376">
        <v>1</v>
      </c>
      <c r="E376" s="1" t="s">
        <v>323</v>
      </c>
      <c r="F376" s="1">
        <v>1</v>
      </c>
      <c r="G376" s="1" t="str">
        <f>+VLOOKUP(bloque2_2[[#This Row],[niño]],BD.niños[[Código]:[sexo]],6,FALSE)</f>
        <v>7 y 8</v>
      </c>
      <c r="H376" s="1" t="str">
        <f>+VLOOKUP(bloque2_2[[#This Row],[niño]],BD.niños[[Código]:[sexo]],7,FALSE)</f>
        <v>F</v>
      </c>
      <c r="I376" s="1">
        <v>2</v>
      </c>
    </row>
    <row r="377" spans="1:9" x14ac:dyDescent="0.55000000000000004">
      <c r="A377" s="1">
        <v>13</v>
      </c>
      <c r="B377" t="s">
        <v>472</v>
      </c>
      <c r="C377" s="1" t="s">
        <v>2</v>
      </c>
      <c r="D377">
        <v>1</v>
      </c>
      <c r="E377" s="1" t="s">
        <v>327</v>
      </c>
      <c r="F377" s="1">
        <v>1</v>
      </c>
      <c r="G377" s="1" t="str">
        <f>+VLOOKUP(bloque2_2[[#This Row],[niño]],BD.niños[[Código]:[sexo]],6,FALSE)</f>
        <v>7 y 8</v>
      </c>
      <c r="H377" s="1" t="str">
        <f>+VLOOKUP(bloque2_2[[#This Row],[niño]],BD.niños[[Código]:[sexo]],7,FALSE)</f>
        <v>F</v>
      </c>
      <c r="I377" s="1">
        <v>2</v>
      </c>
    </row>
    <row r="378" spans="1:9" x14ac:dyDescent="0.55000000000000004">
      <c r="A378" s="1">
        <v>13</v>
      </c>
      <c r="B378" t="s">
        <v>472</v>
      </c>
      <c r="C378" s="1" t="s">
        <v>2</v>
      </c>
      <c r="D378">
        <v>1</v>
      </c>
      <c r="E378" s="1" t="s">
        <v>331</v>
      </c>
      <c r="F378" s="1">
        <v>6</v>
      </c>
      <c r="G378" s="1" t="str">
        <f>+VLOOKUP(bloque2_2[[#This Row],[niño]],BD.niños[[Código]:[sexo]],6,FALSE)</f>
        <v>7 y 8</v>
      </c>
      <c r="H378" s="1" t="str">
        <f>+VLOOKUP(bloque2_2[[#This Row],[niño]],BD.niños[[Código]:[sexo]],7,FALSE)</f>
        <v>F</v>
      </c>
      <c r="I378" s="1">
        <v>2</v>
      </c>
    </row>
    <row r="379" spans="1:9" x14ac:dyDescent="0.55000000000000004">
      <c r="A379" s="1">
        <v>14</v>
      </c>
      <c r="B379" t="s">
        <v>473</v>
      </c>
      <c r="C379" s="1" t="s">
        <v>1</v>
      </c>
      <c r="D379">
        <v>2</v>
      </c>
      <c r="E379" s="1" t="s">
        <v>105</v>
      </c>
      <c r="F379" s="1">
        <v>2</v>
      </c>
      <c r="G379" s="1" t="str">
        <f>+VLOOKUP(bloque2_2[[#This Row],[niño]],BD.niños[[Código]:[sexo]],6,FALSE)</f>
        <v>9 y 10</v>
      </c>
      <c r="H379" s="1" t="str">
        <f>+VLOOKUP(bloque2_2[[#This Row],[niño]],BD.niños[[Código]:[sexo]],7,FALSE)</f>
        <v>F</v>
      </c>
      <c r="I379" s="1">
        <v>2</v>
      </c>
    </row>
    <row r="380" spans="1:9" x14ac:dyDescent="0.55000000000000004">
      <c r="A380" s="1">
        <v>14</v>
      </c>
      <c r="B380" t="s">
        <v>473</v>
      </c>
      <c r="C380" s="1" t="s">
        <v>1</v>
      </c>
      <c r="D380">
        <v>2</v>
      </c>
      <c r="E380" s="1" t="s">
        <v>108</v>
      </c>
      <c r="F380" s="1">
        <v>2</v>
      </c>
      <c r="G380" s="1" t="str">
        <f>+VLOOKUP(bloque2_2[[#This Row],[niño]],BD.niños[[Código]:[sexo]],6,FALSE)</f>
        <v>9 y 10</v>
      </c>
      <c r="H380" s="1" t="str">
        <f>+VLOOKUP(bloque2_2[[#This Row],[niño]],BD.niños[[Código]:[sexo]],7,FALSE)</f>
        <v>F</v>
      </c>
      <c r="I380" s="1">
        <v>2</v>
      </c>
    </row>
    <row r="381" spans="1:9" x14ac:dyDescent="0.55000000000000004">
      <c r="A381" s="1">
        <v>14</v>
      </c>
      <c r="B381" t="s">
        <v>473</v>
      </c>
      <c r="C381" s="1" t="s">
        <v>1</v>
      </c>
      <c r="D381">
        <v>2</v>
      </c>
      <c r="E381" s="1" t="s">
        <v>112</v>
      </c>
      <c r="F381" s="1">
        <v>2</v>
      </c>
      <c r="G381" s="1" t="str">
        <f>+VLOOKUP(bloque2_2[[#This Row],[niño]],BD.niños[[Código]:[sexo]],6,FALSE)</f>
        <v>9 y 10</v>
      </c>
      <c r="H381" s="1" t="str">
        <f>+VLOOKUP(bloque2_2[[#This Row],[niño]],BD.niños[[Código]:[sexo]],7,FALSE)</f>
        <v>F</v>
      </c>
      <c r="I381" s="1">
        <v>2</v>
      </c>
    </row>
    <row r="382" spans="1:9" x14ac:dyDescent="0.55000000000000004">
      <c r="A382" s="1">
        <v>14</v>
      </c>
      <c r="B382" t="s">
        <v>473</v>
      </c>
      <c r="C382" s="1" t="s">
        <v>1</v>
      </c>
      <c r="D382">
        <v>2</v>
      </c>
      <c r="E382" s="1" t="s">
        <v>116</v>
      </c>
      <c r="F382" s="1">
        <v>1</v>
      </c>
      <c r="G382" s="1" t="str">
        <f>+VLOOKUP(bloque2_2[[#This Row],[niño]],BD.niños[[Código]:[sexo]],6,FALSE)</f>
        <v>9 y 10</v>
      </c>
      <c r="H382" s="1" t="str">
        <f>+VLOOKUP(bloque2_2[[#This Row],[niño]],BD.niños[[Código]:[sexo]],7,FALSE)</f>
        <v>F</v>
      </c>
      <c r="I382" s="1">
        <v>2</v>
      </c>
    </row>
    <row r="383" spans="1:9" x14ac:dyDescent="0.55000000000000004">
      <c r="A383" s="1">
        <v>14</v>
      </c>
      <c r="B383" t="s">
        <v>473</v>
      </c>
      <c r="C383" s="1" t="s">
        <v>1</v>
      </c>
      <c r="D383">
        <v>2</v>
      </c>
      <c r="E383" s="1" t="s">
        <v>120</v>
      </c>
      <c r="F383" s="1">
        <v>2</v>
      </c>
      <c r="G383" s="1" t="str">
        <f>+VLOOKUP(bloque2_2[[#This Row],[niño]],BD.niños[[Código]:[sexo]],6,FALSE)</f>
        <v>9 y 10</v>
      </c>
      <c r="H383" s="1" t="str">
        <f>+VLOOKUP(bloque2_2[[#This Row],[niño]],BD.niños[[Código]:[sexo]],7,FALSE)</f>
        <v>M</v>
      </c>
      <c r="I383" s="1">
        <v>2</v>
      </c>
    </row>
    <row r="384" spans="1:9" x14ac:dyDescent="0.55000000000000004">
      <c r="A384" s="1">
        <v>14</v>
      </c>
      <c r="B384" t="s">
        <v>473</v>
      </c>
      <c r="C384" s="1" t="s">
        <v>1</v>
      </c>
      <c r="D384">
        <v>2</v>
      </c>
      <c r="E384" s="1" t="s">
        <v>123</v>
      </c>
      <c r="F384" s="1">
        <v>2</v>
      </c>
      <c r="G384" s="1" t="str">
        <f>+VLOOKUP(bloque2_2[[#This Row],[niño]],BD.niños[[Código]:[sexo]],6,FALSE)</f>
        <v>7 y 8</v>
      </c>
      <c r="H384" s="1" t="str">
        <f>+VLOOKUP(bloque2_2[[#This Row],[niño]],BD.niños[[Código]:[sexo]],7,FALSE)</f>
        <v>M</v>
      </c>
      <c r="I384" s="1">
        <v>2</v>
      </c>
    </row>
    <row r="385" spans="1:9" x14ac:dyDescent="0.55000000000000004">
      <c r="A385" s="1">
        <v>14</v>
      </c>
      <c r="B385" t="s">
        <v>473</v>
      </c>
      <c r="C385" s="1" t="s">
        <v>1</v>
      </c>
      <c r="D385">
        <v>2</v>
      </c>
      <c r="E385" s="1" t="s">
        <v>127</v>
      </c>
      <c r="F385" s="1">
        <v>2</v>
      </c>
      <c r="G385" s="1" t="str">
        <f>+VLOOKUP(bloque2_2[[#This Row],[niño]],BD.niños[[Código]:[sexo]],6,FALSE)</f>
        <v>5 y 6</v>
      </c>
      <c r="H385" s="1" t="str">
        <f>+VLOOKUP(bloque2_2[[#This Row],[niño]],BD.niños[[Código]:[sexo]],7,FALSE)</f>
        <v>M</v>
      </c>
      <c r="I385" s="1">
        <v>2</v>
      </c>
    </row>
    <row r="386" spans="1:9" x14ac:dyDescent="0.55000000000000004">
      <c r="A386" s="1">
        <v>14</v>
      </c>
      <c r="B386" t="s">
        <v>473</v>
      </c>
      <c r="C386" s="1" t="s">
        <v>1</v>
      </c>
      <c r="D386">
        <v>2</v>
      </c>
      <c r="E386" s="1" t="s">
        <v>131</v>
      </c>
      <c r="F386" s="1">
        <v>2</v>
      </c>
      <c r="G386" s="1" t="str">
        <f>+VLOOKUP(bloque2_2[[#This Row],[niño]],BD.niños[[Código]:[sexo]],6,FALSE)</f>
        <v>5 y 6</v>
      </c>
      <c r="H386" s="1" t="str">
        <f>+VLOOKUP(bloque2_2[[#This Row],[niño]],BD.niños[[Código]:[sexo]],7,FALSE)</f>
        <v>F</v>
      </c>
      <c r="I386" s="1">
        <v>2</v>
      </c>
    </row>
    <row r="387" spans="1:9" x14ac:dyDescent="0.55000000000000004">
      <c r="A387" s="1">
        <v>14</v>
      </c>
      <c r="B387" t="s">
        <v>473</v>
      </c>
      <c r="C387" s="1" t="s">
        <v>1</v>
      </c>
      <c r="D387">
        <v>2</v>
      </c>
      <c r="E387" s="1" t="s">
        <v>135</v>
      </c>
      <c r="F387" s="1">
        <v>2</v>
      </c>
      <c r="G387" s="1" t="str">
        <f>+VLOOKUP(bloque2_2[[#This Row],[niño]],BD.niños[[Código]:[sexo]],6,FALSE)</f>
        <v>5 y 6</v>
      </c>
      <c r="H387" s="1" t="str">
        <f>+VLOOKUP(bloque2_2[[#This Row],[niño]],BD.niños[[Código]:[sexo]],7,FALSE)</f>
        <v>M</v>
      </c>
      <c r="I387" s="1">
        <v>2</v>
      </c>
    </row>
    <row r="388" spans="1:9" x14ac:dyDescent="0.55000000000000004">
      <c r="A388" s="1">
        <v>14</v>
      </c>
      <c r="B388" t="s">
        <v>473</v>
      </c>
      <c r="C388" s="1" t="s">
        <v>1</v>
      </c>
      <c r="D388">
        <v>2</v>
      </c>
      <c r="E388" s="1" t="s">
        <v>139</v>
      </c>
      <c r="F388" s="1">
        <v>2</v>
      </c>
      <c r="G388" s="1" t="str">
        <f>+VLOOKUP(bloque2_2[[#This Row],[niño]],BD.niños[[Código]:[sexo]],6,FALSE)</f>
        <v>7 y 8</v>
      </c>
      <c r="H388" s="1" t="str">
        <f>+VLOOKUP(bloque2_2[[#This Row],[niño]],BD.niños[[Código]:[sexo]],7,FALSE)</f>
        <v>M</v>
      </c>
      <c r="I388" s="1">
        <v>2</v>
      </c>
    </row>
    <row r="389" spans="1:9" x14ac:dyDescent="0.55000000000000004">
      <c r="A389" s="1">
        <v>14</v>
      </c>
      <c r="B389" t="s">
        <v>473</v>
      </c>
      <c r="C389" s="1" t="s">
        <v>1</v>
      </c>
      <c r="D389">
        <v>2</v>
      </c>
      <c r="E389" s="1" t="s">
        <v>141</v>
      </c>
      <c r="F389" s="1">
        <v>6</v>
      </c>
      <c r="G389" s="1" t="str">
        <f>+VLOOKUP(bloque2_2[[#This Row],[niño]],BD.niños[[Código]:[sexo]],6,FALSE)</f>
        <v>7 y 8</v>
      </c>
      <c r="H389" s="1" t="str">
        <f>+VLOOKUP(bloque2_2[[#This Row],[niño]],BD.niños[[Código]:[sexo]],7,FALSE)</f>
        <v>F</v>
      </c>
      <c r="I389" s="1">
        <v>2</v>
      </c>
    </row>
    <row r="390" spans="1:9" x14ac:dyDescent="0.55000000000000004">
      <c r="A390" s="1">
        <v>14</v>
      </c>
      <c r="B390" t="s">
        <v>473</v>
      </c>
      <c r="C390" s="1" t="s">
        <v>1</v>
      </c>
      <c r="D390">
        <v>2</v>
      </c>
      <c r="E390" s="1" t="s">
        <v>145</v>
      </c>
      <c r="F390" s="1">
        <v>2</v>
      </c>
      <c r="G390" s="1" t="str">
        <f>+VLOOKUP(bloque2_2[[#This Row],[niño]],BD.niños[[Código]:[sexo]],6,FALSE)</f>
        <v>7 y 8</v>
      </c>
      <c r="H390" s="1" t="str">
        <f>+VLOOKUP(bloque2_2[[#This Row],[niño]],BD.niños[[Código]:[sexo]],7,FALSE)</f>
        <v>M</v>
      </c>
      <c r="I390" s="1">
        <v>2</v>
      </c>
    </row>
    <row r="391" spans="1:9" x14ac:dyDescent="0.55000000000000004">
      <c r="A391" s="1">
        <v>14</v>
      </c>
      <c r="B391" t="s">
        <v>473</v>
      </c>
      <c r="C391" s="1" t="s">
        <v>1</v>
      </c>
      <c r="D391">
        <v>2</v>
      </c>
      <c r="E391" s="1" t="s">
        <v>147</v>
      </c>
      <c r="F391" s="1">
        <v>2</v>
      </c>
      <c r="G391" s="1" t="str">
        <f>+VLOOKUP(bloque2_2[[#This Row],[niño]],BD.niños[[Código]:[sexo]],6,FALSE)</f>
        <v>7 y 8</v>
      </c>
      <c r="H391" s="1" t="str">
        <f>+VLOOKUP(bloque2_2[[#This Row],[niño]],BD.niños[[Código]:[sexo]],7,FALSE)</f>
        <v>M</v>
      </c>
      <c r="I391" s="1">
        <v>2</v>
      </c>
    </row>
    <row r="392" spans="1:9" x14ac:dyDescent="0.55000000000000004">
      <c r="A392" s="1">
        <v>14</v>
      </c>
      <c r="B392" t="s">
        <v>473</v>
      </c>
      <c r="C392" s="1" t="s">
        <v>1</v>
      </c>
      <c r="D392">
        <v>2</v>
      </c>
      <c r="E392" s="1" t="s">
        <v>214</v>
      </c>
      <c r="F392" s="1">
        <v>2</v>
      </c>
      <c r="G392" s="1" t="str">
        <f>+VLOOKUP(bloque2_2[[#This Row],[niño]],BD.niños[[Código]:[sexo]],6,FALSE)</f>
        <v>9 y 10</v>
      </c>
      <c r="H392" s="1" t="str">
        <f>+VLOOKUP(bloque2_2[[#This Row],[niño]],BD.niños[[Código]:[sexo]],7,FALSE)</f>
        <v>F</v>
      </c>
      <c r="I392" s="1">
        <v>2</v>
      </c>
    </row>
    <row r="393" spans="1:9" x14ac:dyDescent="0.55000000000000004">
      <c r="A393" s="1">
        <v>14</v>
      </c>
      <c r="B393" t="s">
        <v>473</v>
      </c>
      <c r="C393" s="1" t="s">
        <v>1</v>
      </c>
      <c r="D393">
        <v>2</v>
      </c>
      <c r="E393" s="1" t="s">
        <v>217</v>
      </c>
      <c r="F393" s="1">
        <v>2</v>
      </c>
      <c r="G393" s="1" t="str">
        <f>+VLOOKUP(bloque2_2[[#This Row],[niño]],BD.niños[[Código]:[sexo]],6,FALSE)</f>
        <v>9 y 10</v>
      </c>
      <c r="H393" s="1" t="str">
        <f>+VLOOKUP(bloque2_2[[#This Row],[niño]],BD.niños[[Código]:[sexo]],7,FALSE)</f>
        <v>F</v>
      </c>
      <c r="I393" s="1">
        <v>2</v>
      </c>
    </row>
    <row r="394" spans="1:9" x14ac:dyDescent="0.55000000000000004">
      <c r="A394" s="1">
        <v>14</v>
      </c>
      <c r="B394" t="s">
        <v>473</v>
      </c>
      <c r="C394" s="1" t="s">
        <v>1</v>
      </c>
      <c r="D394">
        <v>2</v>
      </c>
      <c r="E394" s="1" t="s">
        <v>220</v>
      </c>
      <c r="F394" s="1">
        <v>2</v>
      </c>
      <c r="G394" s="1" t="str">
        <f>+VLOOKUP(bloque2_2[[#This Row],[niño]],BD.niños[[Código]:[sexo]],6,FALSE)</f>
        <v>9 y 10</v>
      </c>
      <c r="H394" s="1" t="str">
        <f>+VLOOKUP(bloque2_2[[#This Row],[niño]],BD.niños[[Código]:[sexo]],7,FALSE)</f>
        <v>F</v>
      </c>
      <c r="I394" s="1">
        <v>2</v>
      </c>
    </row>
    <row r="395" spans="1:9" x14ac:dyDescent="0.55000000000000004">
      <c r="A395" s="1">
        <v>14</v>
      </c>
      <c r="B395" t="s">
        <v>473</v>
      </c>
      <c r="C395" s="1" t="s">
        <v>1</v>
      </c>
      <c r="D395">
        <v>2</v>
      </c>
      <c r="E395" s="1" t="s">
        <v>223</v>
      </c>
      <c r="F395" s="1">
        <v>2</v>
      </c>
      <c r="G395" s="1" t="str">
        <f>+VLOOKUP(bloque2_2[[#This Row],[niño]],BD.niños[[Código]:[sexo]],6,FALSE)</f>
        <v>7 y 8</v>
      </c>
      <c r="H395" s="1" t="str">
        <f>+VLOOKUP(bloque2_2[[#This Row],[niño]],BD.niños[[Código]:[sexo]],7,FALSE)</f>
        <v>F</v>
      </c>
      <c r="I395" s="1">
        <v>2</v>
      </c>
    </row>
    <row r="396" spans="1:9" x14ac:dyDescent="0.55000000000000004">
      <c r="A396" s="1">
        <v>14</v>
      </c>
      <c r="B396" t="s">
        <v>473</v>
      </c>
      <c r="C396" s="1" t="s">
        <v>1</v>
      </c>
      <c r="D396">
        <v>2</v>
      </c>
      <c r="E396" s="1" t="s">
        <v>226</v>
      </c>
      <c r="F396" s="1">
        <v>2</v>
      </c>
      <c r="G396" s="1" t="str">
        <f>+VLOOKUP(bloque2_2[[#This Row],[niño]],BD.niños[[Código]:[sexo]],6,FALSE)</f>
        <v>9 y 10</v>
      </c>
      <c r="H396" s="1" t="str">
        <f>+VLOOKUP(bloque2_2[[#This Row],[niño]],BD.niños[[Código]:[sexo]],7,FALSE)</f>
        <v>M</v>
      </c>
      <c r="I396" s="1">
        <v>2</v>
      </c>
    </row>
    <row r="397" spans="1:9" x14ac:dyDescent="0.55000000000000004">
      <c r="A397" s="1">
        <v>14</v>
      </c>
      <c r="B397" t="s">
        <v>473</v>
      </c>
      <c r="C397" s="1" t="s">
        <v>1</v>
      </c>
      <c r="D397">
        <v>2</v>
      </c>
      <c r="E397" s="1" t="s">
        <v>229</v>
      </c>
      <c r="F397" s="1">
        <v>2</v>
      </c>
      <c r="G397" s="1" t="str">
        <f>+VLOOKUP(bloque2_2[[#This Row],[niño]],BD.niños[[Código]:[sexo]],6,FALSE)</f>
        <v>7 y 8</v>
      </c>
      <c r="H397" s="1" t="str">
        <f>+VLOOKUP(bloque2_2[[#This Row],[niño]],BD.niños[[Código]:[sexo]],7,FALSE)</f>
        <v>M</v>
      </c>
      <c r="I397" s="1">
        <v>2</v>
      </c>
    </row>
    <row r="398" spans="1:9" x14ac:dyDescent="0.55000000000000004">
      <c r="A398" s="1">
        <v>14</v>
      </c>
      <c r="B398" t="s">
        <v>473</v>
      </c>
      <c r="C398" s="1" t="s">
        <v>1</v>
      </c>
      <c r="D398">
        <v>2</v>
      </c>
      <c r="E398" s="1" t="s">
        <v>231</v>
      </c>
      <c r="F398" s="1">
        <v>2</v>
      </c>
      <c r="G398" s="1" t="str">
        <f>+VLOOKUP(bloque2_2[[#This Row],[niño]],BD.niños[[Código]:[sexo]],6,FALSE)</f>
        <v>5 y 6</v>
      </c>
      <c r="H398" s="1" t="str">
        <f>+VLOOKUP(bloque2_2[[#This Row],[niño]],BD.niños[[Código]:[sexo]],7,FALSE)</f>
        <v>F</v>
      </c>
      <c r="I398" s="1">
        <v>2</v>
      </c>
    </row>
    <row r="399" spans="1:9" x14ac:dyDescent="0.55000000000000004">
      <c r="A399" s="1">
        <v>14</v>
      </c>
      <c r="B399" t="s">
        <v>473</v>
      </c>
      <c r="C399" s="1" t="s">
        <v>1</v>
      </c>
      <c r="D399">
        <v>2</v>
      </c>
      <c r="E399" s="1" t="s">
        <v>286</v>
      </c>
      <c r="F399" s="1">
        <v>2</v>
      </c>
      <c r="G399" s="1" t="str">
        <f>+VLOOKUP(bloque2_2[[#This Row],[niño]],BD.niños[[Código]:[sexo]],6,FALSE)</f>
        <v>5 y 6</v>
      </c>
      <c r="H399" s="1" t="str">
        <f>+VLOOKUP(bloque2_2[[#This Row],[niño]],BD.niños[[Código]:[sexo]],7,FALSE)</f>
        <v>M</v>
      </c>
      <c r="I399" s="1">
        <v>2</v>
      </c>
    </row>
    <row r="400" spans="1:9" x14ac:dyDescent="0.55000000000000004">
      <c r="A400" s="1">
        <v>14</v>
      </c>
      <c r="B400" t="s">
        <v>473</v>
      </c>
      <c r="C400" s="1" t="s">
        <v>1</v>
      </c>
      <c r="D400">
        <v>2</v>
      </c>
      <c r="E400" s="1" t="s">
        <v>290</v>
      </c>
      <c r="F400" s="1">
        <v>2</v>
      </c>
      <c r="G400" s="1" t="str">
        <f>+VLOOKUP(bloque2_2[[#This Row],[niño]],BD.niños[[Código]:[sexo]],6,FALSE)</f>
        <v>5 y 6</v>
      </c>
      <c r="H400" s="1" t="str">
        <f>+VLOOKUP(bloque2_2[[#This Row],[niño]],BD.niños[[Código]:[sexo]],7,FALSE)</f>
        <v>M</v>
      </c>
      <c r="I400" s="1">
        <v>2</v>
      </c>
    </row>
    <row r="401" spans="1:9" x14ac:dyDescent="0.55000000000000004">
      <c r="A401" s="1">
        <v>14</v>
      </c>
      <c r="B401" t="s">
        <v>473</v>
      </c>
      <c r="C401" s="1" t="s">
        <v>1</v>
      </c>
      <c r="D401">
        <v>2</v>
      </c>
      <c r="E401" s="1" t="s">
        <v>294</v>
      </c>
      <c r="F401" s="1">
        <v>2</v>
      </c>
      <c r="G401" s="1" t="str">
        <f>+VLOOKUP(bloque2_2[[#This Row],[niño]],BD.niños[[Código]:[sexo]],6,FALSE)</f>
        <v>7 y 8</v>
      </c>
      <c r="H401" s="1" t="str">
        <f>+VLOOKUP(bloque2_2[[#This Row],[niño]],BD.niños[[Código]:[sexo]],7,FALSE)</f>
        <v>M</v>
      </c>
      <c r="I401" s="1">
        <v>2</v>
      </c>
    </row>
    <row r="402" spans="1:9" x14ac:dyDescent="0.55000000000000004">
      <c r="A402" s="1">
        <v>14</v>
      </c>
      <c r="B402" t="s">
        <v>473</v>
      </c>
      <c r="C402" s="1" t="s">
        <v>1</v>
      </c>
      <c r="D402">
        <v>2</v>
      </c>
      <c r="E402" s="1" t="s">
        <v>295</v>
      </c>
      <c r="F402" s="1">
        <v>2</v>
      </c>
      <c r="G402" s="1" t="str">
        <f>+VLOOKUP(bloque2_2[[#This Row],[niño]],BD.niños[[Código]:[sexo]],6,FALSE)</f>
        <v>7 y 8</v>
      </c>
      <c r="H402" s="1" t="str">
        <f>+VLOOKUP(bloque2_2[[#This Row],[niño]],BD.niños[[Código]:[sexo]],7,FALSE)</f>
        <v>M</v>
      </c>
      <c r="I402" s="1">
        <v>2</v>
      </c>
    </row>
    <row r="403" spans="1:9" x14ac:dyDescent="0.55000000000000004">
      <c r="A403" s="1">
        <v>14</v>
      </c>
      <c r="B403" t="s">
        <v>473</v>
      </c>
      <c r="C403" s="1" t="s">
        <v>1</v>
      </c>
      <c r="D403">
        <v>2</v>
      </c>
      <c r="E403" s="1" t="s">
        <v>317</v>
      </c>
      <c r="F403" s="1">
        <v>2</v>
      </c>
      <c r="G403" s="1" t="str">
        <f>+VLOOKUP(bloque2_2[[#This Row],[niño]],BD.niños[[Código]:[sexo]],6,FALSE)</f>
        <v>9 y 10</v>
      </c>
      <c r="H403" s="1" t="str">
        <f>+VLOOKUP(bloque2_2[[#This Row],[niño]],BD.niños[[Código]:[sexo]],7,FALSE)</f>
        <v>F</v>
      </c>
      <c r="I403" s="1">
        <v>2</v>
      </c>
    </row>
    <row r="404" spans="1:9" x14ac:dyDescent="0.55000000000000004">
      <c r="A404" s="1">
        <v>14</v>
      </c>
      <c r="B404" t="s">
        <v>473</v>
      </c>
      <c r="C404" s="1" t="s">
        <v>1</v>
      </c>
      <c r="D404">
        <v>2</v>
      </c>
      <c r="E404" s="1" t="s">
        <v>320</v>
      </c>
      <c r="F404" s="1">
        <v>2</v>
      </c>
      <c r="G404" s="1" t="str">
        <f>+VLOOKUP(bloque2_2[[#This Row],[niño]],BD.niños[[Código]:[sexo]],6,FALSE)</f>
        <v>9 y 10</v>
      </c>
      <c r="H404" s="1" t="str">
        <f>+VLOOKUP(bloque2_2[[#This Row],[niño]],BD.niños[[Código]:[sexo]],7,FALSE)</f>
        <v>M</v>
      </c>
      <c r="I404" s="1">
        <v>2</v>
      </c>
    </row>
    <row r="405" spans="1:9" x14ac:dyDescent="0.55000000000000004">
      <c r="A405" s="1">
        <v>14</v>
      </c>
      <c r="B405" t="s">
        <v>473</v>
      </c>
      <c r="C405" s="1" t="s">
        <v>1</v>
      </c>
      <c r="D405">
        <v>2</v>
      </c>
      <c r="E405" s="1" t="s">
        <v>323</v>
      </c>
      <c r="F405" s="1">
        <v>2</v>
      </c>
      <c r="G405" s="1" t="str">
        <f>+VLOOKUP(bloque2_2[[#This Row],[niño]],BD.niños[[Código]:[sexo]],6,FALSE)</f>
        <v>7 y 8</v>
      </c>
      <c r="H405" s="1" t="str">
        <f>+VLOOKUP(bloque2_2[[#This Row],[niño]],BD.niños[[Código]:[sexo]],7,FALSE)</f>
        <v>F</v>
      </c>
      <c r="I405" s="1">
        <v>2</v>
      </c>
    </row>
    <row r="406" spans="1:9" x14ac:dyDescent="0.55000000000000004">
      <c r="A406" s="1">
        <v>14</v>
      </c>
      <c r="B406" t="s">
        <v>473</v>
      </c>
      <c r="C406" s="1" t="s">
        <v>1</v>
      </c>
      <c r="D406">
        <v>2</v>
      </c>
      <c r="E406" s="1" t="s">
        <v>327</v>
      </c>
      <c r="F406" s="1">
        <v>2</v>
      </c>
      <c r="G406" s="1" t="str">
        <f>+VLOOKUP(bloque2_2[[#This Row],[niño]],BD.niños[[Código]:[sexo]],6,FALSE)</f>
        <v>7 y 8</v>
      </c>
      <c r="H406" s="1" t="str">
        <f>+VLOOKUP(bloque2_2[[#This Row],[niño]],BD.niños[[Código]:[sexo]],7,FALSE)</f>
        <v>F</v>
      </c>
      <c r="I406" s="1">
        <v>2</v>
      </c>
    </row>
    <row r="407" spans="1:9" x14ac:dyDescent="0.55000000000000004">
      <c r="A407" s="1">
        <v>14</v>
      </c>
      <c r="B407" t="s">
        <v>473</v>
      </c>
      <c r="C407" s="1" t="s">
        <v>1</v>
      </c>
      <c r="D407">
        <v>2</v>
      </c>
      <c r="E407" s="1" t="s">
        <v>331</v>
      </c>
      <c r="F407" s="1">
        <v>2</v>
      </c>
      <c r="G407" s="1" t="str">
        <f>+VLOOKUP(bloque2_2[[#This Row],[niño]],BD.niños[[Código]:[sexo]],6,FALSE)</f>
        <v>7 y 8</v>
      </c>
      <c r="H407" s="1" t="str">
        <f>+VLOOKUP(bloque2_2[[#This Row],[niño]],BD.niños[[Código]:[sexo]],7,FALSE)</f>
        <v>F</v>
      </c>
      <c r="I407" s="1">
        <v>2</v>
      </c>
    </row>
    <row r="408" spans="1:9" x14ac:dyDescent="0.55000000000000004">
      <c r="A408" s="1">
        <v>15</v>
      </c>
      <c r="B408" t="s">
        <v>474</v>
      </c>
      <c r="C408" s="1" t="s">
        <v>6</v>
      </c>
      <c r="D408">
        <v>3</v>
      </c>
      <c r="E408" s="1" t="s">
        <v>105</v>
      </c>
      <c r="F408" s="1">
        <v>3</v>
      </c>
      <c r="G408" s="1" t="str">
        <f>+VLOOKUP(bloque2_2[[#This Row],[niño]],BD.niños[[Código]:[sexo]],6,FALSE)</f>
        <v>9 y 10</v>
      </c>
      <c r="H408" s="1" t="str">
        <f>+VLOOKUP(bloque2_2[[#This Row],[niño]],BD.niños[[Código]:[sexo]],7,FALSE)</f>
        <v>F</v>
      </c>
      <c r="I408" s="1">
        <v>2</v>
      </c>
    </row>
    <row r="409" spans="1:9" x14ac:dyDescent="0.55000000000000004">
      <c r="A409" s="1">
        <v>15</v>
      </c>
      <c r="B409" t="s">
        <v>474</v>
      </c>
      <c r="C409" s="1" t="s">
        <v>6</v>
      </c>
      <c r="D409">
        <v>3</v>
      </c>
      <c r="E409" s="1" t="s">
        <v>108</v>
      </c>
      <c r="F409" s="1">
        <v>3</v>
      </c>
      <c r="G409" s="1" t="str">
        <f>+VLOOKUP(bloque2_2[[#This Row],[niño]],BD.niños[[Código]:[sexo]],6,FALSE)</f>
        <v>9 y 10</v>
      </c>
      <c r="H409" s="1" t="str">
        <f>+VLOOKUP(bloque2_2[[#This Row],[niño]],BD.niños[[Código]:[sexo]],7,FALSE)</f>
        <v>F</v>
      </c>
      <c r="I409" s="1">
        <v>2</v>
      </c>
    </row>
    <row r="410" spans="1:9" x14ac:dyDescent="0.55000000000000004">
      <c r="A410" s="1">
        <v>15</v>
      </c>
      <c r="B410" t="s">
        <v>474</v>
      </c>
      <c r="C410" s="1" t="s">
        <v>6</v>
      </c>
      <c r="D410">
        <v>3</v>
      </c>
      <c r="E410" s="1" t="s">
        <v>112</v>
      </c>
      <c r="F410" s="1">
        <v>3</v>
      </c>
      <c r="G410" s="1" t="str">
        <f>+VLOOKUP(bloque2_2[[#This Row],[niño]],BD.niños[[Código]:[sexo]],6,FALSE)</f>
        <v>9 y 10</v>
      </c>
      <c r="H410" s="1" t="str">
        <f>+VLOOKUP(bloque2_2[[#This Row],[niño]],BD.niños[[Código]:[sexo]],7,FALSE)</f>
        <v>F</v>
      </c>
      <c r="I410" s="1">
        <v>2</v>
      </c>
    </row>
    <row r="411" spans="1:9" x14ac:dyDescent="0.55000000000000004">
      <c r="A411" s="1">
        <v>15</v>
      </c>
      <c r="B411" t="s">
        <v>474</v>
      </c>
      <c r="C411" s="1" t="s">
        <v>6</v>
      </c>
      <c r="D411">
        <v>3</v>
      </c>
      <c r="E411" s="1" t="s">
        <v>116</v>
      </c>
      <c r="F411" s="1">
        <v>7</v>
      </c>
      <c r="G411" s="1" t="str">
        <f>+VLOOKUP(bloque2_2[[#This Row],[niño]],BD.niños[[Código]:[sexo]],6,FALSE)</f>
        <v>9 y 10</v>
      </c>
      <c r="H411" s="1" t="str">
        <f>+VLOOKUP(bloque2_2[[#This Row],[niño]],BD.niños[[Código]:[sexo]],7,FALSE)</f>
        <v>F</v>
      </c>
      <c r="I411" s="1">
        <v>2</v>
      </c>
    </row>
    <row r="412" spans="1:9" x14ac:dyDescent="0.55000000000000004">
      <c r="A412" s="1">
        <v>15</v>
      </c>
      <c r="B412" t="s">
        <v>474</v>
      </c>
      <c r="C412" s="1" t="s">
        <v>6</v>
      </c>
      <c r="D412">
        <v>3</v>
      </c>
      <c r="E412" s="1" t="s">
        <v>120</v>
      </c>
      <c r="F412" s="1">
        <v>4</v>
      </c>
      <c r="G412" s="1" t="str">
        <f>+VLOOKUP(bloque2_2[[#This Row],[niño]],BD.niños[[Código]:[sexo]],6,FALSE)</f>
        <v>9 y 10</v>
      </c>
      <c r="H412" s="1" t="str">
        <f>+VLOOKUP(bloque2_2[[#This Row],[niño]],BD.niños[[Código]:[sexo]],7,FALSE)</f>
        <v>M</v>
      </c>
      <c r="I412" s="1">
        <v>2</v>
      </c>
    </row>
    <row r="413" spans="1:9" x14ac:dyDescent="0.55000000000000004">
      <c r="A413" s="1">
        <v>15</v>
      </c>
      <c r="B413" t="s">
        <v>474</v>
      </c>
      <c r="C413" s="1" t="s">
        <v>6</v>
      </c>
      <c r="D413">
        <v>3</v>
      </c>
      <c r="E413" s="1" t="s">
        <v>123</v>
      </c>
      <c r="F413" s="1">
        <v>5</v>
      </c>
      <c r="G413" s="1" t="str">
        <f>+VLOOKUP(bloque2_2[[#This Row],[niño]],BD.niños[[Código]:[sexo]],6,FALSE)</f>
        <v>7 y 8</v>
      </c>
      <c r="H413" s="1" t="str">
        <f>+VLOOKUP(bloque2_2[[#This Row],[niño]],BD.niños[[Código]:[sexo]],7,FALSE)</f>
        <v>M</v>
      </c>
      <c r="I413" s="1">
        <v>2</v>
      </c>
    </row>
    <row r="414" spans="1:9" x14ac:dyDescent="0.55000000000000004">
      <c r="A414" s="1">
        <v>15</v>
      </c>
      <c r="B414" t="s">
        <v>474</v>
      </c>
      <c r="C414" s="1" t="s">
        <v>6</v>
      </c>
      <c r="D414">
        <v>3</v>
      </c>
      <c r="E414" s="1" t="s">
        <v>127</v>
      </c>
      <c r="F414" s="1">
        <v>3</v>
      </c>
      <c r="G414" s="1" t="str">
        <f>+VLOOKUP(bloque2_2[[#This Row],[niño]],BD.niños[[Código]:[sexo]],6,FALSE)</f>
        <v>5 y 6</v>
      </c>
      <c r="H414" s="1" t="str">
        <f>+VLOOKUP(bloque2_2[[#This Row],[niño]],BD.niños[[Código]:[sexo]],7,FALSE)</f>
        <v>M</v>
      </c>
      <c r="I414" s="1">
        <v>2</v>
      </c>
    </row>
    <row r="415" spans="1:9" x14ac:dyDescent="0.55000000000000004">
      <c r="A415" s="1">
        <v>15</v>
      </c>
      <c r="B415" t="s">
        <v>474</v>
      </c>
      <c r="C415" s="1" t="s">
        <v>6</v>
      </c>
      <c r="D415">
        <v>3</v>
      </c>
      <c r="E415" s="1" t="s">
        <v>131</v>
      </c>
      <c r="F415" s="1">
        <v>4</v>
      </c>
      <c r="G415" s="1" t="str">
        <f>+VLOOKUP(bloque2_2[[#This Row],[niño]],BD.niños[[Código]:[sexo]],6,FALSE)</f>
        <v>5 y 6</v>
      </c>
      <c r="H415" s="1" t="str">
        <f>+VLOOKUP(bloque2_2[[#This Row],[niño]],BD.niños[[Código]:[sexo]],7,FALSE)</f>
        <v>F</v>
      </c>
      <c r="I415" s="1">
        <v>2</v>
      </c>
    </row>
    <row r="416" spans="1:9" x14ac:dyDescent="0.55000000000000004">
      <c r="A416" s="1">
        <v>15</v>
      </c>
      <c r="B416" t="s">
        <v>474</v>
      </c>
      <c r="C416" s="1" t="s">
        <v>6</v>
      </c>
      <c r="D416">
        <v>3</v>
      </c>
      <c r="E416" s="1" t="s">
        <v>135</v>
      </c>
      <c r="F416" s="1">
        <v>3</v>
      </c>
      <c r="G416" s="1" t="str">
        <f>+VLOOKUP(bloque2_2[[#This Row],[niño]],BD.niños[[Código]:[sexo]],6,FALSE)</f>
        <v>5 y 6</v>
      </c>
      <c r="H416" s="1" t="str">
        <f>+VLOOKUP(bloque2_2[[#This Row],[niño]],BD.niños[[Código]:[sexo]],7,FALSE)</f>
        <v>M</v>
      </c>
      <c r="I416" s="1">
        <v>2</v>
      </c>
    </row>
    <row r="417" spans="1:9" x14ac:dyDescent="0.55000000000000004">
      <c r="A417" s="1">
        <v>15</v>
      </c>
      <c r="B417" t="s">
        <v>474</v>
      </c>
      <c r="C417" s="1" t="s">
        <v>6</v>
      </c>
      <c r="D417">
        <v>3</v>
      </c>
      <c r="E417" s="1" t="s">
        <v>139</v>
      </c>
      <c r="F417" s="1">
        <v>3</v>
      </c>
      <c r="G417" s="1" t="str">
        <f>+VLOOKUP(bloque2_2[[#This Row],[niño]],BD.niños[[Código]:[sexo]],6,FALSE)</f>
        <v>7 y 8</v>
      </c>
      <c r="H417" s="1" t="str">
        <f>+VLOOKUP(bloque2_2[[#This Row],[niño]],BD.niños[[Código]:[sexo]],7,FALSE)</f>
        <v>M</v>
      </c>
      <c r="I417" s="1">
        <v>2</v>
      </c>
    </row>
    <row r="418" spans="1:9" x14ac:dyDescent="0.55000000000000004">
      <c r="A418" s="1">
        <v>15</v>
      </c>
      <c r="B418" t="s">
        <v>474</v>
      </c>
      <c r="C418" s="1" t="s">
        <v>6</v>
      </c>
      <c r="D418">
        <v>3</v>
      </c>
      <c r="E418" s="1" t="s">
        <v>141</v>
      </c>
      <c r="F418" s="1">
        <v>3</v>
      </c>
      <c r="G418" s="1" t="str">
        <f>+VLOOKUP(bloque2_2[[#This Row],[niño]],BD.niños[[Código]:[sexo]],6,FALSE)</f>
        <v>7 y 8</v>
      </c>
      <c r="H418" s="1" t="str">
        <f>+VLOOKUP(bloque2_2[[#This Row],[niño]],BD.niños[[Código]:[sexo]],7,FALSE)</f>
        <v>F</v>
      </c>
      <c r="I418" s="1">
        <v>2</v>
      </c>
    </row>
    <row r="419" spans="1:9" x14ac:dyDescent="0.55000000000000004">
      <c r="A419" s="1">
        <v>15</v>
      </c>
      <c r="B419" t="s">
        <v>474</v>
      </c>
      <c r="C419" s="1" t="s">
        <v>6</v>
      </c>
      <c r="D419">
        <v>3</v>
      </c>
      <c r="E419" s="1" t="s">
        <v>145</v>
      </c>
      <c r="F419" s="1">
        <v>3</v>
      </c>
      <c r="G419" s="1" t="str">
        <f>+VLOOKUP(bloque2_2[[#This Row],[niño]],BD.niños[[Código]:[sexo]],6,FALSE)</f>
        <v>7 y 8</v>
      </c>
      <c r="H419" s="1" t="str">
        <f>+VLOOKUP(bloque2_2[[#This Row],[niño]],BD.niños[[Código]:[sexo]],7,FALSE)</f>
        <v>M</v>
      </c>
      <c r="I419" s="1">
        <v>2</v>
      </c>
    </row>
    <row r="420" spans="1:9" x14ac:dyDescent="0.55000000000000004">
      <c r="A420" s="1">
        <v>15</v>
      </c>
      <c r="B420" t="s">
        <v>474</v>
      </c>
      <c r="C420" s="1" t="s">
        <v>6</v>
      </c>
      <c r="D420">
        <v>3</v>
      </c>
      <c r="E420" s="1" t="s">
        <v>147</v>
      </c>
      <c r="F420" s="1">
        <v>3</v>
      </c>
      <c r="G420" s="1" t="str">
        <f>+VLOOKUP(bloque2_2[[#This Row],[niño]],BD.niños[[Código]:[sexo]],6,FALSE)</f>
        <v>7 y 8</v>
      </c>
      <c r="H420" s="1" t="str">
        <f>+VLOOKUP(bloque2_2[[#This Row],[niño]],BD.niños[[Código]:[sexo]],7,FALSE)</f>
        <v>M</v>
      </c>
      <c r="I420" s="1">
        <v>2</v>
      </c>
    </row>
    <row r="421" spans="1:9" x14ac:dyDescent="0.55000000000000004">
      <c r="A421" s="1">
        <v>15</v>
      </c>
      <c r="B421" t="s">
        <v>474</v>
      </c>
      <c r="C421" s="1" t="s">
        <v>6</v>
      </c>
      <c r="D421">
        <v>3</v>
      </c>
      <c r="E421" s="1" t="s">
        <v>214</v>
      </c>
      <c r="F421" s="1">
        <v>2</v>
      </c>
      <c r="G421" s="1" t="str">
        <f>+VLOOKUP(bloque2_2[[#This Row],[niño]],BD.niños[[Código]:[sexo]],6,FALSE)</f>
        <v>9 y 10</v>
      </c>
      <c r="H421" s="1" t="str">
        <f>+VLOOKUP(bloque2_2[[#This Row],[niño]],BD.niños[[Código]:[sexo]],7,FALSE)</f>
        <v>F</v>
      </c>
      <c r="I421" s="1">
        <v>2</v>
      </c>
    </row>
    <row r="422" spans="1:9" x14ac:dyDescent="0.55000000000000004">
      <c r="A422" s="1">
        <v>15</v>
      </c>
      <c r="B422" t="s">
        <v>474</v>
      </c>
      <c r="C422" s="1" t="s">
        <v>6</v>
      </c>
      <c r="D422">
        <v>3</v>
      </c>
      <c r="E422" s="1" t="s">
        <v>217</v>
      </c>
      <c r="F422" s="1">
        <v>3</v>
      </c>
      <c r="G422" s="1" t="str">
        <f>+VLOOKUP(bloque2_2[[#This Row],[niño]],BD.niños[[Código]:[sexo]],6,FALSE)</f>
        <v>9 y 10</v>
      </c>
      <c r="H422" s="1" t="str">
        <f>+VLOOKUP(bloque2_2[[#This Row],[niño]],BD.niños[[Código]:[sexo]],7,FALSE)</f>
        <v>F</v>
      </c>
      <c r="I422" s="1">
        <v>2</v>
      </c>
    </row>
    <row r="423" spans="1:9" x14ac:dyDescent="0.55000000000000004">
      <c r="A423" s="1">
        <v>15</v>
      </c>
      <c r="B423" t="s">
        <v>474</v>
      </c>
      <c r="C423" s="1" t="s">
        <v>6</v>
      </c>
      <c r="D423">
        <v>3</v>
      </c>
      <c r="E423" s="1" t="s">
        <v>220</v>
      </c>
      <c r="F423" s="1">
        <v>3</v>
      </c>
      <c r="G423" s="1" t="str">
        <f>+VLOOKUP(bloque2_2[[#This Row],[niño]],BD.niños[[Código]:[sexo]],6,FALSE)</f>
        <v>9 y 10</v>
      </c>
      <c r="H423" s="1" t="str">
        <f>+VLOOKUP(bloque2_2[[#This Row],[niño]],BD.niños[[Código]:[sexo]],7,FALSE)</f>
        <v>F</v>
      </c>
      <c r="I423" s="1">
        <v>2</v>
      </c>
    </row>
    <row r="424" spans="1:9" x14ac:dyDescent="0.55000000000000004">
      <c r="A424" s="1">
        <v>15</v>
      </c>
      <c r="B424" t="s">
        <v>474</v>
      </c>
      <c r="C424" s="1" t="s">
        <v>6</v>
      </c>
      <c r="D424">
        <v>3</v>
      </c>
      <c r="E424" s="1" t="s">
        <v>223</v>
      </c>
      <c r="F424" s="1">
        <v>3</v>
      </c>
      <c r="G424" s="1" t="str">
        <f>+VLOOKUP(bloque2_2[[#This Row],[niño]],BD.niños[[Código]:[sexo]],6,FALSE)</f>
        <v>7 y 8</v>
      </c>
      <c r="H424" s="1" t="str">
        <f>+VLOOKUP(bloque2_2[[#This Row],[niño]],BD.niños[[Código]:[sexo]],7,FALSE)</f>
        <v>F</v>
      </c>
      <c r="I424" s="1">
        <v>2</v>
      </c>
    </row>
    <row r="425" spans="1:9" x14ac:dyDescent="0.55000000000000004">
      <c r="A425" s="1">
        <v>15</v>
      </c>
      <c r="B425" t="s">
        <v>474</v>
      </c>
      <c r="C425" s="1" t="s">
        <v>6</v>
      </c>
      <c r="D425">
        <v>3</v>
      </c>
      <c r="E425" s="1" t="s">
        <v>226</v>
      </c>
      <c r="F425" s="1">
        <v>3</v>
      </c>
      <c r="G425" s="1" t="str">
        <f>+VLOOKUP(bloque2_2[[#This Row],[niño]],BD.niños[[Código]:[sexo]],6,FALSE)</f>
        <v>9 y 10</v>
      </c>
      <c r="H425" s="1" t="str">
        <f>+VLOOKUP(bloque2_2[[#This Row],[niño]],BD.niños[[Código]:[sexo]],7,FALSE)</f>
        <v>M</v>
      </c>
      <c r="I425" s="1">
        <v>2</v>
      </c>
    </row>
    <row r="426" spans="1:9" x14ac:dyDescent="0.55000000000000004">
      <c r="A426" s="1">
        <v>15</v>
      </c>
      <c r="B426" t="s">
        <v>474</v>
      </c>
      <c r="C426" s="1" t="s">
        <v>6</v>
      </c>
      <c r="D426">
        <v>3</v>
      </c>
      <c r="E426" s="1" t="s">
        <v>229</v>
      </c>
      <c r="F426" s="1">
        <v>3</v>
      </c>
      <c r="G426" s="1" t="str">
        <f>+VLOOKUP(bloque2_2[[#This Row],[niño]],BD.niños[[Código]:[sexo]],6,FALSE)</f>
        <v>7 y 8</v>
      </c>
      <c r="H426" s="1" t="str">
        <f>+VLOOKUP(bloque2_2[[#This Row],[niño]],BD.niños[[Código]:[sexo]],7,FALSE)</f>
        <v>M</v>
      </c>
      <c r="I426" s="1">
        <v>2</v>
      </c>
    </row>
    <row r="427" spans="1:9" x14ac:dyDescent="0.55000000000000004">
      <c r="A427" s="1">
        <v>15</v>
      </c>
      <c r="B427" t="s">
        <v>474</v>
      </c>
      <c r="C427" s="1" t="s">
        <v>6</v>
      </c>
      <c r="D427">
        <v>3</v>
      </c>
      <c r="E427" s="1" t="s">
        <v>231</v>
      </c>
      <c r="F427" s="1">
        <v>3</v>
      </c>
      <c r="G427" s="1" t="str">
        <f>+VLOOKUP(bloque2_2[[#This Row],[niño]],BD.niños[[Código]:[sexo]],6,FALSE)</f>
        <v>5 y 6</v>
      </c>
      <c r="H427" s="1" t="str">
        <f>+VLOOKUP(bloque2_2[[#This Row],[niño]],BD.niños[[Código]:[sexo]],7,FALSE)</f>
        <v>F</v>
      </c>
      <c r="I427" s="1">
        <v>2</v>
      </c>
    </row>
    <row r="428" spans="1:9" x14ac:dyDescent="0.55000000000000004">
      <c r="A428" s="1">
        <v>15</v>
      </c>
      <c r="B428" t="s">
        <v>474</v>
      </c>
      <c r="C428" s="1" t="s">
        <v>6</v>
      </c>
      <c r="D428">
        <v>3</v>
      </c>
      <c r="E428" s="1" t="s">
        <v>286</v>
      </c>
      <c r="F428" s="1">
        <v>3</v>
      </c>
      <c r="G428" s="1" t="str">
        <f>+VLOOKUP(bloque2_2[[#This Row],[niño]],BD.niños[[Código]:[sexo]],6,FALSE)</f>
        <v>5 y 6</v>
      </c>
      <c r="H428" s="1" t="str">
        <f>+VLOOKUP(bloque2_2[[#This Row],[niño]],BD.niños[[Código]:[sexo]],7,FALSE)</f>
        <v>M</v>
      </c>
      <c r="I428" s="1">
        <v>2</v>
      </c>
    </row>
    <row r="429" spans="1:9" x14ac:dyDescent="0.55000000000000004">
      <c r="A429" s="1">
        <v>15</v>
      </c>
      <c r="B429" t="s">
        <v>474</v>
      </c>
      <c r="C429" s="1" t="s">
        <v>6</v>
      </c>
      <c r="D429">
        <v>3</v>
      </c>
      <c r="E429" s="1" t="s">
        <v>290</v>
      </c>
      <c r="F429" s="1">
        <v>4</v>
      </c>
      <c r="G429" s="1" t="str">
        <f>+VLOOKUP(bloque2_2[[#This Row],[niño]],BD.niños[[Código]:[sexo]],6,FALSE)</f>
        <v>5 y 6</v>
      </c>
      <c r="H429" s="1" t="str">
        <f>+VLOOKUP(bloque2_2[[#This Row],[niño]],BD.niños[[Código]:[sexo]],7,FALSE)</f>
        <v>M</v>
      </c>
      <c r="I429" s="1">
        <v>2</v>
      </c>
    </row>
    <row r="430" spans="1:9" x14ac:dyDescent="0.55000000000000004">
      <c r="A430" s="1">
        <v>15</v>
      </c>
      <c r="B430" t="s">
        <v>474</v>
      </c>
      <c r="C430" s="1" t="s">
        <v>6</v>
      </c>
      <c r="D430">
        <v>3</v>
      </c>
      <c r="E430" s="1" t="s">
        <v>294</v>
      </c>
      <c r="F430" s="1">
        <v>1</v>
      </c>
      <c r="G430" s="1" t="str">
        <f>+VLOOKUP(bloque2_2[[#This Row],[niño]],BD.niños[[Código]:[sexo]],6,FALSE)</f>
        <v>7 y 8</v>
      </c>
      <c r="H430" s="1" t="str">
        <f>+VLOOKUP(bloque2_2[[#This Row],[niño]],BD.niños[[Código]:[sexo]],7,FALSE)</f>
        <v>M</v>
      </c>
      <c r="I430" s="1">
        <v>2</v>
      </c>
    </row>
    <row r="431" spans="1:9" x14ac:dyDescent="0.55000000000000004">
      <c r="A431" s="1">
        <v>15</v>
      </c>
      <c r="B431" t="s">
        <v>474</v>
      </c>
      <c r="C431" s="1" t="s">
        <v>6</v>
      </c>
      <c r="D431">
        <v>3</v>
      </c>
      <c r="E431" s="1" t="s">
        <v>295</v>
      </c>
      <c r="F431" s="1">
        <v>4</v>
      </c>
      <c r="G431" s="1" t="str">
        <f>+VLOOKUP(bloque2_2[[#This Row],[niño]],BD.niños[[Código]:[sexo]],6,FALSE)</f>
        <v>7 y 8</v>
      </c>
      <c r="H431" s="1" t="str">
        <f>+VLOOKUP(bloque2_2[[#This Row],[niño]],BD.niños[[Código]:[sexo]],7,FALSE)</f>
        <v>M</v>
      </c>
      <c r="I431" s="1">
        <v>2</v>
      </c>
    </row>
    <row r="432" spans="1:9" x14ac:dyDescent="0.55000000000000004">
      <c r="A432" s="1">
        <v>15</v>
      </c>
      <c r="B432" t="s">
        <v>474</v>
      </c>
      <c r="C432" s="1" t="s">
        <v>6</v>
      </c>
      <c r="D432">
        <v>3</v>
      </c>
      <c r="E432" s="1" t="s">
        <v>317</v>
      </c>
      <c r="F432" s="1">
        <v>3</v>
      </c>
      <c r="G432" s="1" t="str">
        <f>+VLOOKUP(bloque2_2[[#This Row],[niño]],BD.niños[[Código]:[sexo]],6,FALSE)</f>
        <v>9 y 10</v>
      </c>
      <c r="H432" s="1" t="str">
        <f>+VLOOKUP(bloque2_2[[#This Row],[niño]],BD.niños[[Código]:[sexo]],7,FALSE)</f>
        <v>F</v>
      </c>
      <c r="I432" s="1">
        <v>2</v>
      </c>
    </row>
    <row r="433" spans="1:9" x14ac:dyDescent="0.55000000000000004">
      <c r="A433" s="1">
        <v>15</v>
      </c>
      <c r="B433" t="s">
        <v>474</v>
      </c>
      <c r="C433" s="1" t="s">
        <v>6</v>
      </c>
      <c r="D433">
        <v>3</v>
      </c>
      <c r="E433" s="1" t="s">
        <v>320</v>
      </c>
      <c r="F433" s="1">
        <v>7</v>
      </c>
      <c r="G433" s="1" t="str">
        <f>+VLOOKUP(bloque2_2[[#This Row],[niño]],BD.niños[[Código]:[sexo]],6,FALSE)</f>
        <v>9 y 10</v>
      </c>
      <c r="H433" s="1" t="str">
        <f>+VLOOKUP(bloque2_2[[#This Row],[niño]],BD.niños[[Código]:[sexo]],7,FALSE)</f>
        <v>M</v>
      </c>
      <c r="I433" s="1">
        <v>2</v>
      </c>
    </row>
    <row r="434" spans="1:9" x14ac:dyDescent="0.55000000000000004">
      <c r="A434" s="1">
        <v>15</v>
      </c>
      <c r="B434" t="s">
        <v>474</v>
      </c>
      <c r="C434" s="1" t="s">
        <v>6</v>
      </c>
      <c r="D434">
        <v>3</v>
      </c>
      <c r="E434" s="1" t="s">
        <v>323</v>
      </c>
      <c r="F434" s="1">
        <v>7</v>
      </c>
      <c r="G434" s="1" t="str">
        <f>+VLOOKUP(bloque2_2[[#This Row],[niño]],BD.niños[[Código]:[sexo]],6,FALSE)</f>
        <v>7 y 8</v>
      </c>
      <c r="H434" s="1" t="str">
        <f>+VLOOKUP(bloque2_2[[#This Row],[niño]],BD.niños[[Código]:[sexo]],7,FALSE)</f>
        <v>F</v>
      </c>
      <c r="I434" s="1">
        <v>2</v>
      </c>
    </row>
    <row r="435" spans="1:9" x14ac:dyDescent="0.55000000000000004">
      <c r="A435" s="1">
        <v>15</v>
      </c>
      <c r="B435" t="s">
        <v>474</v>
      </c>
      <c r="C435" s="1" t="s">
        <v>6</v>
      </c>
      <c r="D435">
        <v>3</v>
      </c>
      <c r="E435" s="1" t="s">
        <v>327</v>
      </c>
      <c r="F435" s="1">
        <v>3</v>
      </c>
      <c r="G435" s="1" t="str">
        <f>+VLOOKUP(bloque2_2[[#This Row],[niño]],BD.niños[[Código]:[sexo]],6,FALSE)</f>
        <v>7 y 8</v>
      </c>
      <c r="H435" s="1" t="str">
        <f>+VLOOKUP(bloque2_2[[#This Row],[niño]],BD.niños[[Código]:[sexo]],7,FALSE)</f>
        <v>F</v>
      </c>
      <c r="I435" s="1">
        <v>2</v>
      </c>
    </row>
    <row r="436" spans="1:9" x14ac:dyDescent="0.55000000000000004">
      <c r="A436" s="1">
        <v>15</v>
      </c>
      <c r="B436" t="s">
        <v>474</v>
      </c>
      <c r="C436" s="1" t="s">
        <v>6</v>
      </c>
      <c r="D436">
        <v>3</v>
      </c>
      <c r="E436" s="1" t="s">
        <v>331</v>
      </c>
      <c r="F436" s="1">
        <v>4</v>
      </c>
      <c r="G436" s="1" t="str">
        <f>+VLOOKUP(bloque2_2[[#This Row],[niño]],BD.niños[[Código]:[sexo]],6,FALSE)</f>
        <v>7 y 8</v>
      </c>
      <c r="H436" s="1" t="str">
        <f>+VLOOKUP(bloque2_2[[#This Row],[niño]],BD.niños[[Código]:[sexo]],7,FALSE)</f>
        <v>F</v>
      </c>
      <c r="I436" s="1">
        <v>2</v>
      </c>
    </row>
    <row r="437" spans="1:9" x14ac:dyDescent="0.55000000000000004">
      <c r="A437" s="1">
        <v>16</v>
      </c>
      <c r="B437" t="s">
        <v>475</v>
      </c>
      <c r="C437" s="1" t="s">
        <v>0</v>
      </c>
      <c r="D437">
        <v>7</v>
      </c>
      <c r="E437" s="1" t="s">
        <v>105</v>
      </c>
      <c r="F437" s="1">
        <v>6</v>
      </c>
      <c r="G437" s="1" t="str">
        <f>+VLOOKUP(bloque2_2[[#This Row],[niño]],BD.niños[[Código]:[sexo]],6,FALSE)</f>
        <v>9 y 10</v>
      </c>
      <c r="H437" s="1" t="str">
        <f>+VLOOKUP(bloque2_2[[#This Row],[niño]],BD.niños[[Código]:[sexo]],7,FALSE)</f>
        <v>F</v>
      </c>
      <c r="I437" s="1">
        <v>2</v>
      </c>
    </row>
    <row r="438" spans="1:9" x14ac:dyDescent="0.55000000000000004">
      <c r="A438" s="1">
        <v>16</v>
      </c>
      <c r="B438" t="s">
        <v>475</v>
      </c>
      <c r="C438" s="1" t="s">
        <v>0</v>
      </c>
      <c r="D438">
        <v>7</v>
      </c>
      <c r="E438" s="1" t="s">
        <v>108</v>
      </c>
      <c r="F438" s="1">
        <v>7</v>
      </c>
      <c r="G438" s="1" t="str">
        <f>+VLOOKUP(bloque2_2[[#This Row],[niño]],BD.niños[[Código]:[sexo]],6,FALSE)</f>
        <v>9 y 10</v>
      </c>
      <c r="H438" s="1" t="str">
        <f>+VLOOKUP(bloque2_2[[#This Row],[niño]],BD.niños[[Código]:[sexo]],7,FALSE)</f>
        <v>F</v>
      </c>
      <c r="I438" s="1">
        <v>2</v>
      </c>
    </row>
    <row r="439" spans="1:9" x14ac:dyDescent="0.55000000000000004">
      <c r="A439" s="1">
        <v>16</v>
      </c>
      <c r="B439" t="s">
        <v>475</v>
      </c>
      <c r="C439" s="1" t="s">
        <v>0</v>
      </c>
      <c r="D439">
        <v>7</v>
      </c>
      <c r="E439" s="1" t="s">
        <v>112</v>
      </c>
      <c r="F439" s="1">
        <v>5</v>
      </c>
      <c r="G439" s="1" t="str">
        <f>+VLOOKUP(bloque2_2[[#This Row],[niño]],BD.niños[[Código]:[sexo]],6,FALSE)</f>
        <v>9 y 10</v>
      </c>
      <c r="H439" s="1" t="str">
        <f>+VLOOKUP(bloque2_2[[#This Row],[niño]],BD.niños[[Código]:[sexo]],7,FALSE)</f>
        <v>F</v>
      </c>
      <c r="I439" s="1">
        <v>2</v>
      </c>
    </row>
    <row r="440" spans="1:9" x14ac:dyDescent="0.55000000000000004">
      <c r="A440" s="1">
        <v>16</v>
      </c>
      <c r="B440" t="s">
        <v>475</v>
      </c>
      <c r="C440" s="1" t="s">
        <v>0</v>
      </c>
      <c r="D440">
        <v>7</v>
      </c>
      <c r="E440" s="1" t="s">
        <v>116</v>
      </c>
      <c r="F440" s="1">
        <v>5</v>
      </c>
      <c r="G440" s="1" t="str">
        <f>+VLOOKUP(bloque2_2[[#This Row],[niño]],BD.niños[[Código]:[sexo]],6,FALSE)</f>
        <v>9 y 10</v>
      </c>
      <c r="H440" s="1" t="str">
        <f>+VLOOKUP(bloque2_2[[#This Row],[niño]],BD.niños[[Código]:[sexo]],7,FALSE)</f>
        <v>F</v>
      </c>
      <c r="I440" s="1">
        <v>2</v>
      </c>
    </row>
    <row r="441" spans="1:9" x14ac:dyDescent="0.55000000000000004">
      <c r="A441" s="1">
        <v>16</v>
      </c>
      <c r="B441" t="s">
        <v>475</v>
      </c>
      <c r="C441" s="1" t="s">
        <v>0</v>
      </c>
      <c r="D441">
        <v>7</v>
      </c>
      <c r="E441" s="1" t="s">
        <v>120</v>
      </c>
      <c r="F441" s="1">
        <v>6</v>
      </c>
      <c r="G441" s="1" t="str">
        <f>+VLOOKUP(bloque2_2[[#This Row],[niño]],BD.niños[[Código]:[sexo]],6,FALSE)</f>
        <v>9 y 10</v>
      </c>
      <c r="H441" s="1" t="str">
        <f>+VLOOKUP(bloque2_2[[#This Row],[niño]],BD.niños[[Código]:[sexo]],7,FALSE)</f>
        <v>M</v>
      </c>
      <c r="I441" s="1">
        <v>2</v>
      </c>
    </row>
    <row r="442" spans="1:9" x14ac:dyDescent="0.55000000000000004">
      <c r="A442" s="1">
        <v>16</v>
      </c>
      <c r="B442" t="s">
        <v>475</v>
      </c>
      <c r="C442" s="1" t="s">
        <v>0</v>
      </c>
      <c r="D442">
        <v>7</v>
      </c>
      <c r="E442" s="1" t="s">
        <v>123</v>
      </c>
      <c r="F442" s="1">
        <v>7</v>
      </c>
      <c r="G442" s="1" t="str">
        <f>+VLOOKUP(bloque2_2[[#This Row],[niño]],BD.niños[[Código]:[sexo]],6,FALSE)</f>
        <v>7 y 8</v>
      </c>
      <c r="H442" s="1" t="str">
        <f>+VLOOKUP(bloque2_2[[#This Row],[niño]],BD.niños[[Código]:[sexo]],7,FALSE)</f>
        <v>M</v>
      </c>
      <c r="I442" s="1">
        <v>2</v>
      </c>
    </row>
    <row r="443" spans="1:9" x14ac:dyDescent="0.55000000000000004">
      <c r="A443" s="1">
        <v>16</v>
      </c>
      <c r="B443" t="s">
        <v>475</v>
      </c>
      <c r="C443" s="1" t="s">
        <v>0</v>
      </c>
      <c r="D443">
        <v>7</v>
      </c>
      <c r="E443" s="1" t="s">
        <v>127</v>
      </c>
      <c r="F443" s="1">
        <v>6</v>
      </c>
      <c r="G443" s="1" t="str">
        <f>+VLOOKUP(bloque2_2[[#This Row],[niño]],BD.niños[[Código]:[sexo]],6,FALSE)</f>
        <v>5 y 6</v>
      </c>
      <c r="H443" s="1" t="str">
        <f>+VLOOKUP(bloque2_2[[#This Row],[niño]],BD.niños[[Código]:[sexo]],7,FALSE)</f>
        <v>M</v>
      </c>
      <c r="I443" s="1">
        <v>2</v>
      </c>
    </row>
    <row r="444" spans="1:9" x14ac:dyDescent="0.55000000000000004">
      <c r="A444" s="1">
        <v>16</v>
      </c>
      <c r="B444" t="s">
        <v>475</v>
      </c>
      <c r="C444" s="1" t="s">
        <v>0</v>
      </c>
      <c r="D444">
        <v>7</v>
      </c>
      <c r="E444" s="1" t="s">
        <v>131</v>
      </c>
      <c r="F444" s="1">
        <v>6</v>
      </c>
      <c r="G444" s="1" t="str">
        <f>+VLOOKUP(bloque2_2[[#This Row],[niño]],BD.niños[[Código]:[sexo]],6,FALSE)</f>
        <v>5 y 6</v>
      </c>
      <c r="H444" s="1" t="str">
        <f>+VLOOKUP(bloque2_2[[#This Row],[niño]],BD.niños[[Código]:[sexo]],7,FALSE)</f>
        <v>F</v>
      </c>
      <c r="I444" s="1">
        <v>2</v>
      </c>
    </row>
    <row r="445" spans="1:9" x14ac:dyDescent="0.55000000000000004">
      <c r="A445" s="1">
        <v>16</v>
      </c>
      <c r="B445" t="s">
        <v>475</v>
      </c>
      <c r="C445" s="1" t="s">
        <v>0</v>
      </c>
      <c r="D445">
        <v>7</v>
      </c>
      <c r="E445" s="1" t="s">
        <v>135</v>
      </c>
      <c r="F445" s="1">
        <v>7</v>
      </c>
      <c r="G445" s="1" t="str">
        <f>+VLOOKUP(bloque2_2[[#This Row],[niño]],BD.niños[[Código]:[sexo]],6,FALSE)</f>
        <v>5 y 6</v>
      </c>
      <c r="H445" s="1" t="str">
        <f>+VLOOKUP(bloque2_2[[#This Row],[niño]],BD.niños[[Código]:[sexo]],7,FALSE)</f>
        <v>M</v>
      </c>
      <c r="I445" s="1">
        <v>2</v>
      </c>
    </row>
    <row r="446" spans="1:9" x14ac:dyDescent="0.55000000000000004">
      <c r="A446" s="1">
        <v>16</v>
      </c>
      <c r="B446" t="s">
        <v>475</v>
      </c>
      <c r="C446" s="1" t="s">
        <v>0</v>
      </c>
      <c r="D446">
        <v>7</v>
      </c>
      <c r="E446" s="1" t="s">
        <v>139</v>
      </c>
      <c r="F446" s="1">
        <v>6</v>
      </c>
      <c r="G446" s="1" t="str">
        <f>+VLOOKUP(bloque2_2[[#This Row],[niño]],BD.niños[[Código]:[sexo]],6,FALSE)</f>
        <v>7 y 8</v>
      </c>
      <c r="H446" s="1" t="str">
        <f>+VLOOKUP(bloque2_2[[#This Row],[niño]],BD.niños[[Código]:[sexo]],7,FALSE)</f>
        <v>M</v>
      </c>
      <c r="I446" s="1">
        <v>2</v>
      </c>
    </row>
    <row r="447" spans="1:9" x14ac:dyDescent="0.55000000000000004">
      <c r="A447" s="1">
        <v>16</v>
      </c>
      <c r="B447" t="s">
        <v>475</v>
      </c>
      <c r="C447" s="1" t="s">
        <v>0</v>
      </c>
      <c r="D447">
        <v>7</v>
      </c>
      <c r="E447" s="1" t="s">
        <v>141</v>
      </c>
      <c r="F447" s="1">
        <v>7</v>
      </c>
      <c r="G447" s="1" t="str">
        <f>+VLOOKUP(bloque2_2[[#This Row],[niño]],BD.niños[[Código]:[sexo]],6,FALSE)</f>
        <v>7 y 8</v>
      </c>
      <c r="H447" s="1" t="str">
        <f>+VLOOKUP(bloque2_2[[#This Row],[niño]],BD.niños[[Código]:[sexo]],7,FALSE)</f>
        <v>F</v>
      </c>
      <c r="I447" s="1">
        <v>2</v>
      </c>
    </row>
    <row r="448" spans="1:9" x14ac:dyDescent="0.55000000000000004">
      <c r="A448" s="1">
        <v>16</v>
      </c>
      <c r="B448" t="s">
        <v>475</v>
      </c>
      <c r="C448" s="1" t="s">
        <v>0</v>
      </c>
      <c r="D448">
        <v>7</v>
      </c>
      <c r="E448" s="1" t="s">
        <v>145</v>
      </c>
      <c r="F448" s="1">
        <v>7</v>
      </c>
      <c r="G448" s="1" t="str">
        <f>+VLOOKUP(bloque2_2[[#This Row],[niño]],BD.niños[[Código]:[sexo]],6,FALSE)</f>
        <v>7 y 8</v>
      </c>
      <c r="H448" s="1" t="str">
        <f>+VLOOKUP(bloque2_2[[#This Row],[niño]],BD.niños[[Código]:[sexo]],7,FALSE)</f>
        <v>M</v>
      </c>
      <c r="I448" s="1">
        <v>2</v>
      </c>
    </row>
    <row r="449" spans="1:9" x14ac:dyDescent="0.55000000000000004">
      <c r="A449" s="1">
        <v>16</v>
      </c>
      <c r="B449" t="s">
        <v>475</v>
      </c>
      <c r="C449" s="1" t="s">
        <v>0</v>
      </c>
      <c r="D449">
        <v>7</v>
      </c>
      <c r="E449" s="1" t="s">
        <v>147</v>
      </c>
      <c r="F449" s="1">
        <v>7</v>
      </c>
      <c r="G449" s="1" t="str">
        <f>+VLOOKUP(bloque2_2[[#This Row],[niño]],BD.niños[[Código]:[sexo]],6,FALSE)</f>
        <v>7 y 8</v>
      </c>
      <c r="H449" s="1" t="str">
        <f>+VLOOKUP(bloque2_2[[#This Row],[niño]],BD.niños[[Código]:[sexo]],7,FALSE)</f>
        <v>M</v>
      </c>
      <c r="I449" s="1">
        <v>2</v>
      </c>
    </row>
    <row r="450" spans="1:9" x14ac:dyDescent="0.55000000000000004">
      <c r="A450" s="1">
        <v>16</v>
      </c>
      <c r="B450" t="s">
        <v>475</v>
      </c>
      <c r="C450" s="1" t="s">
        <v>0</v>
      </c>
      <c r="D450">
        <v>7</v>
      </c>
      <c r="E450" s="1" t="s">
        <v>214</v>
      </c>
      <c r="F450" s="1">
        <v>2</v>
      </c>
      <c r="G450" s="1" t="str">
        <f>+VLOOKUP(bloque2_2[[#This Row],[niño]],BD.niños[[Código]:[sexo]],6,FALSE)</f>
        <v>9 y 10</v>
      </c>
      <c r="H450" s="1" t="str">
        <f>+VLOOKUP(bloque2_2[[#This Row],[niño]],BD.niños[[Código]:[sexo]],7,FALSE)</f>
        <v>F</v>
      </c>
      <c r="I450" s="1">
        <v>2</v>
      </c>
    </row>
    <row r="451" spans="1:9" x14ac:dyDescent="0.55000000000000004">
      <c r="A451" s="1">
        <v>16</v>
      </c>
      <c r="B451" t="s">
        <v>475</v>
      </c>
      <c r="C451" s="1" t="s">
        <v>0</v>
      </c>
      <c r="D451">
        <v>7</v>
      </c>
      <c r="E451" s="1" t="s">
        <v>217</v>
      </c>
      <c r="F451" s="1">
        <v>7</v>
      </c>
      <c r="G451" s="1" t="str">
        <f>+VLOOKUP(bloque2_2[[#This Row],[niño]],BD.niños[[Código]:[sexo]],6,FALSE)</f>
        <v>9 y 10</v>
      </c>
      <c r="H451" s="1" t="str">
        <f>+VLOOKUP(bloque2_2[[#This Row],[niño]],BD.niños[[Código]:[sexo]],7,FALSE)</f>
        <v>F</v>
      </c>
      <c r="I451" s="1">
        <v>2</v>
      </c>
    </row>
    <row r="452" spans="1:9" x14ac:dyDescent="0.55000000000000004">
      <c r="A452" s="1">
        <v>16</v>
      </c>
      <c r="B452" t="s">
        <v>475</v>
      </c>
      <c r="C452" s="1" t="s">
        <v>0</v>
      </c>
      <c r="D452">
        <v>7</v>
      </c>
      <c r="E452" s="1" t="s">
        <v>220</v>
      </c>
      <c r="F452" s="1">
        <v>5</v>
      </c>
      <c r="G452" s="1" t="str">
        <f>+VLOOKUP(bloque2_2[[#This Row],[niño]],BD.niños[[Código]:[sexo]],6,FALSE)</f>
        <v>9 y 10</v>
      </c>
      <c r="H452" s="1" t="str">
        <f>+VLOOKUP(bloque2_2[[#This Row],[niño]],BD.niños[[Código]:[sexo]],7,FALSE)</f>
        <v>F</v>
      </c>
      <c r="I452" s="1">
        <v>2</v>
      </c>
    </row>
    <row r="453" spans="1:9" x14ac:dyDescent="0.55000000000000004">
      <c r="A453" s="1">
        <v>16</v>
      </c>
      <c r="B453" t="s">
        <v>475</v>
      </c>
      <c r="C453" s="1" t="s">
        <v>0</v>
      </c>
      <c r="D453">
        <v>7</v>
      </c>
      <c r="E453" s="1" t="s">
        <v>223</v>
      </c>
      <c r="F453" s="1">
        <v>5</v>
      </c>
      <c r="G453" s="1" t="str">
        <f>+VLOOKUP(bloque2_2[[#This Row],[niño]],BD.niños[[Código]:[sexo]],6,FALSE)</f>
        <v>7 y 8</v>
      </c>
      <c r="H453" s="1" t="str">
        <f>+VLOOKUP(bloque2_2[[#This Row],[niño]],BD.niños[[Código]:[sexo]],7,FALSE)</f>
        <v>F</v>
      </c>
      <c r="I453" s="1">
        <v>2</v>
      </c>
    </row>
    <row r="454" spans="1:9" x14ac:dyDescent="0.55000000000000004">
      <c r="A454" s="1">
        <v>16</v>
      </c>
      <c r="B454" t="s">
        <v>475</v>
      </c>
      <c r="C454" s="1" t="s">
        <v>0</v>
      </c>
      <c r="D454">
        <v>7</v>
      </c>
      <c r="E454" s="1" t="s">
        <v>226</v>
      </c>
      <c r="F454" s="1">
        <v>6</v>
      </c>
      <c r="G454" s="1" t="str">
        <f>+VLOOKUP(bloque2_2[[#This Row],[niño]],BD.niños[[Código]:[sexo]],6,FALSE)</f>
        <v>9 y 10</v>
      </c>
      <c r="H454" s="1" t="str">
        <f>+VLOOKUP(bloque2_2[[#This Row],[niño]],BD.niños[[Código]:[sexo]],7,FALSE)</f>
        <v>M</v>
      </c>
      <c r="I454" s="1">
        <v>2</v>
      </c>
    </row>
    <row r="455" spans="1:9" x14ac:dyDescent="0.55000000000000004">
      <c r="A455" s="1">
        <v>16</v>
      </c>
      <c r="B455" t="s">
        <v>475</v>
      </c>
      <c r="C455" s="1" t="s">
        <v>0</v>
      </c>
      <c r="D455">
        <v>7</v>
      </c>
      <c r="E455" s="1" t="s">
        <v>229</v>
      </c>
      <c r="F455" s="1">
        <v>6</v>
      </c>
      <c r="G455" s="1" t="str">
        <f>+VLOOKUP(bloque2_2[[#This Row],[niño]],BD.niños[[Código]:[sexo]],6,FALSE)</f>
        <v>7 y 8</v>
      </c>
      <c r="H455" s="1" t="str">
        <f>+VLOOKUP(bloque2_2[[#This Row],[niño]],BD.niños[[Código]:[sexo]],7,FALSE)</f>
        <v>M</v>
      </c>
      <c r="I455" s="1">
        <v>2</v>
      </c>
    </row>
    <row r="456" spans="1:9" x14ac:dyDescent="0.55000000000000004">
      <c r="A456" s="1">
        <v>16</v>
      </c>
      <c r="B456" t="s">
        <v>475</v>
      </c>
      <c r="C456" s="1" t="s">
        <v>0</v>
      </c>
      <c r="D456">
        <v>7</v>
      </c>
      <c r="E456" s="1" t="s">
        <v>231</v>
      </c>
      <c r="F456" s="1">
        <v>6</v>
      </c>
      <c r="G456" s="1" t="str">
        <f>+VLOOKUP(bloque2_2[[#This Row],[niño]],BD.niños[[Código]:[sexo]],6,FALSE)</f>
        <v>5 y 6</v>
      </c>
      <c r="H456" s="1" t="str">
        <f>+VLOOKUP(bloque2_2[[#This Row],[niño]],BD.niños[[Código]:[sexo]],7,FALSE)</f>
        <v>F</v>
      </c>
      <c r="I456" s="1">
        <v>2</v>
      </c>
    </row>
    <row r="457" spans="1:9" x14ac:dyDescent="0.55000000000000004">
      <c r="A457" s="1">
        <v>16</v>
      </c>
      <c r="B457" t="s">
        <v>475</v>
      </c>
      <c r="C457" s="1" t="s">
        <v>0</v>
      </c>
      <c r="D457">
        <v>7</v>
      </c>
      <c r="E457" s="1" t="s">
        <v>286</v>
      </c>
      <c r="F457" s="1">
        <v>6</v>
      </c>
      <c r="G457" s="1" t="str">
        <f>+VLOOKUP(bloque2_2[[#This Row],[niño]],BD.niños[[Código]:[sexo]],6,FALSE)</f>
        <v>5 y 6</v>
      </c>
      <c r="H457" s="1" t="str">
        <f>+VLOOKUP(bloque2_2[[#This Row],[niño]],BD.niños[[Código]:[sexo]],7,FALSE)</f>
        <v>M</v>
      </c>
      <c r="I457" s="1">
        <v>2</v>
      </c>
    </row>
    <row r="458" spans="1:9" x14ac:dyDescent="0.55000000000000004">
      <c r="A458" s="1">
        <v>16</v>
      </c>
      <c r="B458" t="s">
        <v>475</v>
      </c>
      <c r="C458" s="1" t="s">
        <v>0</v>
      </c>
      <c r="D458">
        <v>7</v>
      </c>
      <c r="E458" s="1" t="s">
        <v>290</v>
      </c>
      <c r="F458" s="1">
        <v>6</v>
      </c>
      <c r="G458" s="1" t="str">
        <f>+VLOOKUP(bloque2_2[[#This Row],[niño]],BD.niños[[Código]:[sexo]],6,FALSE)</f>
        <v>5 y 6</v>
      </c>
      <c r="H458" s="1" t="str">
        <f>+VLOOKUP(bloque2_2[[#This Row],[niño]],BD.niños[[Código]:[sexo]],7,FALSE)</f>
        <v>M</v>
      </c>
      <c r="I458" s="1">
        <v>2</v>
      </c>
    </row>
    <row r="459" spans="1:9" x14ac:dyDescent="0.55000000000000004">
      <c r="A459" s="1">
        <v>16</v>
      </c>
      <c r="B459" t="s">
        <v>475</v>
      </c>
      <c r="C459" s="1" t="s">
        <v>0</v>
      </c>
      <c r="D459">
        <v>7</v>
      </c>
      <c r="E459" s="1" t="s">
        <v>294</v>
      </c>
      <c r="F459" s="1">
        <v>7</v>
      </c>
      <c r="G459" s="1" t="str">
        <f>+VLOOKUP(bloque2_2[[#This Row],[niño]],BD.niños[[Código]:[sexo]],6,FALSE)</f>
        <v>7 y 8</v>
      </c>
      <c r="H459" s="1" t="str">
        <f>+VLOOKUP(bloque2_2[[#This Row],[niño]],BD.niños[[Código]:[sexo]],7,FALSE)</f>
        <v>M</v>
      </c>
      <c r="I459" s="1">
        <v>2</v>
      </c>
    </row>
    <row r="460" spans="1:9" x14ac:dyDescent="0.55000000000000004">
      <c r="A460" s="1">
        <v>16</v>
      </c>
      <c r="B460" t="s">
        <v>475</v>
      </c>
      <c r="C460" s="1" t="s">
        <v>0</v>
      </c>
      <c r="D460">
        <v>7</v>
      </c>
      <c r="E460" s="1" t="s">
        <v>295</v>
      </c>
      <c r="F460" s="1">
        <v>6</v>
      </c>
      <c r="G460" s="1" t="str">
        <f>+VLOOKUP(bloque2_2[[#This Row],[niño]],BD.niños[[Código]:[sexo]],6,FALSE)</f>
        <v>7 y 8</v>
      </c>
      <c r="H460" s="1" t="str">
        <f>+VLOOKUP(bloque2_2[[#This Row],[niño]],BD.niños[[Código]:[sexo]],7,FALSE)</f>
        <v>M</v>
      </c>
      <c r="I460" s="1">
        <v>2</v>
      </c>
    </row>
    <row r="461" spans="1:9" x14ac:dyDescent="0.55000000000000004">
      <c r="A461" s="1">
        <v>16</v>
      </c>
      <c r="B461" t="s">
        <v>475</v>
      </c>
      <c r="C461" s="1" t="s">
        <v>0</v>
      </c>
      <c r="D461">
        <v>7</v>
      </c>
      <c r="E461" s="1" t="s">
        <v>317</v>
      </c>
      <c r="F461" s="1">
        <v>6</v>
      </c>
      <c r="G461" s="1" t="str">
        <f>+VLOOKUP(bloque2_2[[#This Row],[niño]],BD.niños[[Código]:[sexo]],6,FALSE)</f>
        <v>9 y 10</v>
      </c>
      <c r="H461" s="1" t="str">
        <f>+VLOOKUP(bloque2_2[[#This Row],[niño]],BD.niños[[Código]:[sexo]],7,FALSE)</f>
        <v>F</v>
      </c>
      <c r="I461" s="1">
        <v>2</v>
      </c>
    </row>
    <row r="462" spans="1:9" x14ac:dyDescent="0.55000000000000004">
      <c r="A462" s="1">
        <v>16</v>
      </c>
      <c r="B462" t="s">
        <v>475</v>
      </c>
      <c r="C462" s="1" t="s">
        <v>0</v>
      </c>
      <c r="D462">
        <v>7</v>
      </c>
      <c r="E462" s="1" t="s">
        <v>320</v>
      </c>
      <c r="F462" s="1">
        <v>7</v>
      </c>
      <c r="G462" s="1" t="str">
        <f>+VLOOKUP(bloque2_2[[#This Row],[niño]],BD.niños[[Código]:[sexo]],6,FALSE)</f>
        <v>9 y 10</v>
      </c>
      <c r="H462" s="1" t="str">
        <f>+VLOOKUP(bloque2_2[[#This Row],[niño]],BD.niños[[Código]:[sexo]],7,FALSE)</f>
        <v>M</v>
      </c>
      <c r="I462" s="1">
        <v>2</v>
      </c>
    </row>
    <row r="463" spans="1:9" x14ac:dyDescent="0.55000000000000004">
      <c r="A463" s="1">
        <v>16</v>
      </c>
      <c r="B463" t="s">
        <v>475</v>
      </c>
      <c r="C463" s="1" t="s">
        <v>0</v>
      </c>
      <c r="D463">
        <v>7</v>
      </c>
      <c r="E463" s="1" t="s">
        <v>323</v>
      </c>
      <c r="F463" s="1">
        <v>6</v>
      </c>
      <c r="G463" s="1" t="str">
        <f>+VLOOKUP(bloque2_2[[#This Row],[niño]],BD.niños[[Código]:[sexo]],6,FALSE)</f>
        <v>7 y 8</v>
      </c>
      <c r="H463" s="1" t="str">
        <f>+VLOOKUP(bloque2_2[[#This Row],[niño]],BD.niños[[Código]:[sexo]],7,FALSE)</f>
        <v>F</v>
      </c>
      <c r="I463" s="1">
        <v>2</v>
      </c>
    </row>
    <row r="464" spans="1:9" x14ac:dyDescent="0.55000000000000004">
      <c r="A464" s="1">
        <v>16</v>
      </c>
      <c r="B464" t="s">
        <v>475</v>
      </c>
      <c r="C464" s="1" t="s">
        <v>0</v>
      </c>
      <c r="D464">
        <v>7</v>
      </c>
      <c r="E464" s="1" t="s">
        <v>327</v>
      </c>
      <c r="F464" s="1">
        <v>6</v>
      </c>
      <c r="G464" s="1" t="str">
        <f>+VLOOKUP(bloque2_2[[#This Row],[niño]],BD.niños[[Código]:[sexo]],6,FALSE)</f>
        <v>7 y 8</v>
      </c>
      <c r="H464" s="1" t="str">
        <f>+VLOOKUP(bloque2_2[[#This Row],[niño]],BD.niños[[Código]:[sexo]],7,FALSE)</f>
        <v>F</v>
      </c>
      <c r="I464" s="1">
        <v>2</v>
      </c>
    </row>
    <row r="465" spans="1:9" x14ac:dyDescent="0.55000000000000004">
      <c r="A465" s="1">
        <v>16</v>
      </c>
      <c r="B465" t="s">
        <v>475</v>
      </c>
      <c r="C465" s="1" t="s">
        <v>0</v>
      </c>
      <c r="D465">
        <v>7</v>
      </c>
      <c r="E465" s="1" t="s">
        <v>331</v>
      </c>
      <c r="F465" s="1">
        <v>6</v>
      </c>
      <c r="G465" s="1" t="str">
        <f>+VLOOKUP(bloque2_2[[#This Row],[niño]],BD.niños[[Código]:[sexo]],6,FALSE)</f>
        <v>7 y 8</v>
      </c>
      <c r="H465" s="1" t="str">
        <f>+VLOOKUP(bloque2_2[[#This Row],[niño]],BD.niños[[Código]:[sexo]],7,FALSE)</f>
        <v>F</v>
      </c>
      <c r="I465" s="1">
        <v>2</v>
      </c>
    </row>
    <row r="466" spans="1:9" x14ac:dyDescent="0.55000000000000004">
      <c r="A466" s="1">
        <v>17</v>
      </c>
      <c r="B466" t="s">
        <v>476</v>
      </c>
      <c r="C466" s="1" t="s">
        <v>5</v>
      </c>
      <c r="D466">
        <v>6</v>
      </c>
      <c r="E466" s="1" t="s">
        <v>105</v>
      </c>
      <c r="F466" s="1">
        <v>6</v>
      </c>
      <c r="G466" s="1" t="str">
        <f>+VLOOKUP(bloque2_2[[#This Row],[niño]],BD.niños[[Código]:[sexo]],6,FALSE)</f>
        <v>9 y 10</v>
      </c>
      <c r="H466" s="1" t="str">
        <f>+VLOOKUP(bloque2_2[[#This Row],[niño]],BD.niños[[Código]:[sexo]],7,FALSE)</f>
        <v>F</v>
      </c>
      <c r="I466" s="1">
        <v>2</v>
      </c>
    </row>
    <row r="467" spans="1:9" x14ac:dyDescent="0.55000000000000004">
      <c r="A467" s="1">
        <v>17</v>
      </c>
      <c r="B467" t="s">
        <v>476</v>
      </c>
      <c r="C467" s="1" t="s">
        <v>5</v>
      </c>
      <c r="D467">
        <v>6</v>
      </c>
      <c r="E467" s="1" t="s">
        <v>108</v>
      </c>
      <c r="F467" s="1">
        <v>6</v>
      </c>
      <c r="G467" s="1" t="str">
        <f>+VLOOKUP(bloque2_2[[#This Row],[niño]],BD.niños[[Código]:[sexo]],6,FALSE)</f>
        <v>9 y 10</v>
      </c>
      <c r="H467" s="1" t="str">
        <f>+VLOOKUP(bloque2_2[[#This Row],[niño]],BD.niños[[Código]:[sexo]],7,FALSE)</f>
        <v>F</v>
      </c>
      <c r="I467" s="1">
        <v>2</v>
      </c>
    </row>
    <row r="468" spans="1:9" x14ac:dyDescent="0.55000000000000004">
      <c r="A468" s="1">
        <v>17</v>
      </c>
      <c r="B468" t="s">
        <v>476</v>
      </c>
      <c r="C468" s="1" t="s">
        <v>5</v>
      </c>
      <c r="D468">
        <v>6</v>
      </c>
      <c r="E468" s="1" t="s">
        <v>112</v>
      </c>
      <c r="F468" s="1">
        <v>6</v>
      </c>
      <c r="G468" s="1" t="str">
        <f>+VLOOKUP(bloque2_2[[#This Row],[niño]],BD.niños[[Código]:[sexo]],6,FALSE)</f>
        <v>9 y 10</v>
      </c>
      <c r="H468" s="1" t="str">
        <f>+VLOOKUP(bloque2_2[[#This Row],[niño]],BD.niños[[Código]:[sexo]],7,FALSE)</f>
        <v>F</v>
      </c>
      <c r="I468" s="1">
        <v>2</v>
      </c>
    </row>
    <row r="469" spans="1:9" x14ac:dyDescent="0.55000000000000004">
      <c r="A469" s="1">
        <v>17</v>
      </c>
      <c r="B469" t="s">
        <v>476</v>
      </c>
      <c r="C469" s="1" t="s">
        <v>5</v>
      </c>
      <c r="D469">
        <v>6</v>
      </c>
      <c r="E469" s="1" t="s">
        <v>116</v>
      </c>
      <c r="F469" s="1">
        <v>6</v>
      </c>
      <c r="G469" s="1" t="str">
        <f>+VLOOKUP(bloque2_2[[#This Row],[niño]],BD.niños[[Código]:[sexo]],6,FALSE)</f>
        <v>9 y 10</v>
      </c>
      <c r="H469" s="1" t="str">
        <f>+VLOOKUP(bloque2_2[[#This Row],[niño]],BD.niños[[Código]:[sexo]],7,FALSE)</f>
        <v>F</v>
      </c>
      <c r="I469" s="1">
        <v>2</v>
      </c>
    </row>
    <row r="470" spans="1:9" x14ac:dyDescent="0.55000000000000004">
      <c r="A470" s="1">
        <v>17</v>
      </c>
      <c r="B470" t="s">
        <v>476</v>
      </c>
      <c r="C470" s="1" t="s">
        <v>5</v>
      </c>
      <c r="D470">
        <v>6</v>
      </c>
      <c r="E470" s="1" t="s">
        <v>120</v>
      </c>
      <c r="F470" s="1">
        <v>6</v>
      </c>
      <c r="G470" s="1" t="str">
        <f>+VLOOKUP(bloque2_2[[#This Row],[niño]],BD.niños[[Código]:[sexo]],6,FALSE)</f>
        <v>9 y 10</v>
      </c>
      <c r="H470" s="1" t="str">
        <f>+VLOOKUP(bloque2_2[[#This Row],[niño]],BD.niños[[Código]:[sexo]],7,FALSE)</f>
        <v>M</v>
      </c>
      <c r="I470" s="1">
        <v>2</v>
      </c>
    </row>
    <row r="471" spans="1:9" x14ac:dyDescent="0.55000000000000004">
      <c r="A471" s="1">
        <v>17</v>
      </c>
      <c r="B471" t="s">
        <v>476</v>
      </c>
      <c r="C471" s="1" t="s">
        <v>5</v>
      </c>
      <c r="D471">
        <v>6</v>
      </c>
      <c r="E471" s="1" t="s">
        <v>123</v>
      </c>
      <c r="F471" s="1">
        <v>6</v>
      </c>
      <c r="G471" s="1" t="str">
        <f>+VLOOKUP(bloque2_2[[#This Row],[niño]],BD.niños[[Código]:[sexo]],6,FALSE)</f>
        <v>7 y 8</v>
      </c>
      <c r="H471" s="1" t="str">
        <f>+VLOOKUP(bloque2_2[[#This Row],[niño]],BD.niños[[Código]:[sexo]],7,FALSE)</f>
        <v>M</v>
      </c>
      <c r="I471" s="1">
        <v>2</v>
      </c>
    </row>
    <row r="472" spans="1:9" x14ac:dyDescent="0.55000000000000004">
      <c r="A472" s="1">
        <v>17</v>
      </c>
      <c r="B472" t="s">
        <v>476</v>
      </c>
      <c r="C472" s="1" t="s">
        <v>5</v>
      </c>
      <c r="D472">
        <v>6</v>
      </c>
      <c r="E472" s="1" t="s">
        <v>127</v>
      </c>
      <c r="F472" s="1">
        <v>6</v>
      </c>
      <c r="G472" s="1" t="str">
        <f>+VLOOKUP(bloque2_2[[#This Row],[niño]],BD.niños[[Código]:[sexo]],6,FALSE)</f>
        <v>5 y 6</v>
      </c>
      <c r="H472" s="1" t="str">
        <f>+VLOOKUP(bloque2_2[[#This Row],[niño]],BD.niños[[Código]:[sexo]],7,FALSE)</f>
        <v>M</v>
      </c>
      <c r="I472" s="1">
        <v>2</v>
      </c>
    </row>
    <row r="473" spans="1:9" x14ac:dyDescent="0.55000000000000004">
      <c r="A473" s="1">
        <v>17</v>
      </c>
      <c r="B473" t="s">
        <v>476</v>
      </c>
      <c r="C473" s="1" t="s">
        <v>5</v>
      </c>
      <c r="D473">
        <v>6</v>
      </c>
      <c r="E473" s="1" t="s">
        <v>131</v>
      </c>
      <c r="F473" s="1">
        <v>6</v>
      </c>
      <c r="G473" s="1" t="str">
        <f>+VLOOKUP(bloque2_2[[#This Row],[niño]],BD.niños[[Código]:[sexo]],6,FALSE)</f>
        <v>5 y 6</v>
      </c>
      <c r="H473" s="1" t="str">
        <f>+VLOOKUP(bloque2_2[[#This Row],[niño]],BD.niños[[Código]:[sexo]],7,FALSE)</f>
        <v>F</v>
      </c>
      <c r="I473" s="1">
        <v>2</v>
      </c>
    </row>
    <row r="474" spans="1:9" x14ac:dyDescent="0.55000000000000004">
      <c r="A474" s="1">
        <v>17</v>
      </c>
      <c r="B474" t="s">
        <v>476</v>
      </c>
      <c r="C474" s="1" t="s">
        <v>5</v>
      </c>
      <c r="D474">
        <v>6</v>
      </c>
      <c r="E474" s="1" t="s">
        <v>135</v>
      </c>
      <c r="F474" s="1">
        <v>6</v>
      </c>
      <c r="G474" s="1" t="str">
        <f>+VLOOKUP(bloque2_2[[#This Row],[niño]],BD.niños[[Código]:[sexo]],6,FALSE)</f>
        <v>5 y 6</v>
      </c>
      <c r="H474" s="1" t="str">
        <f>+VLOOKUP(bloque2_2[[#This Row],[niño]],BD.niños[[Código]:[sexo]],7,FALSE)</f>
        <v>M</v>
      </c>
      <c r="I474" s="1">
        <v>2</v>
      </c>
    </row>
    <row r="475" spans="1:9" x14ac:dyDescent="0.55000000000000004">
      <c r="A475" s="1">
        <v>17</v>
      </c>
      <c r="B475" t="s">
        <v>476</v>
      </c>
      <c r="C475" s="1" t="s">
        <v>5</v>
      </c>
      <c r="D475">
        <v>6</v>
      </c>
      <c r="E475" s="1" t="s">
        <v>139</v>
      </c>
      <c r="F475" s="1">
        <v>6</v>
      </c>
      <c r="G475" s="1" t="str">
        <f>+VLOOKUP(bloque2_2[[#This Row],[niño]],BD.niños[[Código]:[sexo]],6,FALSE)</f>
        <v>7 y 8</v>
      </c>
      <c r="H475" s="1" t="str">
        <f>+VLOOKUP(bloque2_2[[#This Row],[niño]],BD.niños[[Código]:[sexo]],7,FALSE)</f>
        <v>M</v>
      </c>
      <c r="I475" s="1">
        <v>2</v>
      </c>
    </row>
    <row r="476" spans="1:9" x14ac:dyDescent="0.55000000000000004">
      <c r="A476" s="1">
        <v>17</v>
      </c>
      <c r="B476" t="s">
        <v>476</v>
      </c>
      <c r="C476" s="1" t="s">
        <v>5</v>
      </c>
      <c r="D476">
        <v>6</v>
      </c>
      <c r="E476" s="1" t="s">
        <v>141</v>
      </c>
      <c r="F476" s="1">
        <v>6</v>
      </c>
      <c r="G476" s="1" t="str">
        <f>+VLOOKUP(bloque2_2[[#This Row],[niño]],BD.niños[[Código]:[sexo]],6,FALSE)</f>
        <v>7 y 8</v>
      </c>
      <c r="H476" s="1" t="str">
        <f>+VLOOKUP(bloque2_2[[#This Row],[niño]],BD.niños[[Código]:[sexo]],7,FALSE)</f>
        <v>F</v>
      </c>
      <c r="I476" s="1">
        <v>2</v>
      </c>
    </row>
    <row r="477" spans="1:9" x14ac:dyDescent="0.55000000000000004">
      <c r="A477" s="1">
        <v>17</v>
      </c>
      <c r="B477" t="s">
        <v>476</v>
      </c>
      <c r="C477" s="1" t="s">
        <v>5</v>
      </c>
      <c r="D477">
        <v>6</v>
      </c>
      <c r="E477" s="1" t="s">
        <v>145</v>
      </c>
      <c r="F477" s="1">
        <v>6</v>
      </c>
      <c r="G477" s="1" t="str">
        <f>+VLOOKUP(bloque2_2[[#This Row],[niño]],BD.niños[[Código]:[sexo]],6,FALSE)</f>
        <v>7 y 8</v>
      </c>
      <c r="H477" s="1" t="str">
        <f>+VLOOKUP(bloque2_2[[#This Row],[niño]],BD.niños[[Código]:[sexo]],7,FALSE)</f>
        <v>M</v>
      </c>
      <c r="I477" s="1">
        <v>2</v>
      </c>
    </row>
    <row r="478" spans="1:9" x14ac:dyDescent="0.55000000000000004">
      <c r="A478" s="1">
        <v>17</v>
      </c>
      <c r="B478" t="s">
        <v>476</v>
      </c>
      <c r="C478" s="1" t="s">
        <v>5</v>
      </c>
      <c r="D478">
        <v>6</v>
      </c>
      <c r="E478" s="1" t="s">
        <v>147</v>
      </c>
      <c r="F478" s="1">
        <v>0</v>
      </c>
      <c r="G478" s="1" t="str">
        <f>+VLOOKUP(bloque2_2[[#This Row],[niño]],BD.niños[[Código]:[sexo]],6,FALSE)</f>
        <v>7 y 8</v>
      </c>
      <c r="H478" s="1" t="str">
        <f>+VLOOKUP(bloque2_2[[#This Row],[niño]],BD.niños[[Código]:[sexo]],7,FALSE)</f>
        <v>M</v>
      </c>
      <c r="I478" s="1">
        <v>2</v>
      </c>
    </row>
    <row r="479" spans="1:9" x14ac:dyDescent="0.55000000000000004">
      <c r="A479" s="1">
        <v>17</v>
      </c>
      <c r="B479" t="s">
        <v>476</v>
      </c>
      <c r="C479" s="1" t="s">
        <v>5</v>
      </c>
      <c r="D479">
        <v>6</v>
      </c>
      <c r="E479" s="1" t="s">
        <v>214</v>
      </c>
      <c r="F479" s="1">
        <v>2</v>
      </c>
      <c r="G479" s="1" t="str">
        <f>+VLOOKUP(bloque2_2[[#This Row],[niño]],BD.niños[[Código]:[sexo]],6,FALSE)</f>
        <v>9 y 10</v>
      </c>
      <c r="H479" s="1" t="str">
        <f>+VLOOKUP(bloque2_2[[#This Row],[niño]],BD.niños[[Código]:[sexo]],7,FALSE)</f>
        <v>F</v>
      </c>
      <c r="I479" s="1">
        <v>2</v>
      </c>
    </row>
    <row r="480" spans="1:9" x14ac:dyDescent="0.55000000000000004">
      <c r="A480" s="1">
        <v>17</v>
      </c>
      <c r="B480" t="s">
        <v>476</v>
      </c>
      <c r="C480" s="1" t="s">
        <v>5</v>
      </c>
      <c r="D480">
        <v>6</v>
      </c>
      <c r="E480" s="1" t="s">
        <v>217</v>
      </c>
      <c r="F480" s="1">
        <v>6</v>
      </c>
      <c r="G480" s="1" t="str">
        <f>+VLOOKUP(bloque2_2[[#This Row],[niño]],BD.niños[[Código]:[sexo]],6,FALSE)</f>
        <v>9 y 10</v>
      </c>
      <c r="H480" s="1" t="str">
        <f>+VLOOKUP(bloque2_2[[#This Row],[niño]],BD.niños[[Código]:[sexo]],7,FALSE)</f>
        <v>F</v>
      </c>
      <c r="I480" s="1">
        <v>2</v>
      </c>
    </row>
    <row r="481" spans="1:9" x14ac:dyDescent="0.55000000000000004">
      <c r="A481" s="1">
        <v>17</v>
      </c>
      <c r="B481" t="s">
        <v>476</v>
      </c>
      <c r="C481" s="1" t="s">
        <v>5</v>
      </c>
      <c r="D481">
        <v>6</v>
      </c>
      <c r="E481" s="1" t="s">
        <v>220</v>
      </c>
      <c r="F481" s="1">
        <v>6</v>
      </c>
      <c r="G481" s="1" t="str">
        <f>+VLOOKUP(bloque2_2[[#This Row],[niño]],BD.niños[[Código]:[sexo]],6,FALSE)</f>
        <v>9 y 10</v>
      </c>
      <c r="H481" s="1" t="str">
        <f>+VLOOKUP(bloque2_2[[#This Row],[niño]],BD.niños[[Código]:[sexo]],7,FALSE)</f>
        <v>F</v>
      </c>
      <c r="I481" s="1">
        <v>2</v>
      </c>
    </row>
    <row r="482" spans="1:9" x14ac:dyDescent="0.55000000000000004">
      <c r="A482" s="1">
        <v>17</v>
      </c>
      <c r="B482" t="s">
        <v>476</v>
      </c>
      <c r="C482" s="1" t="s">
        <v>5</v>
      </c>
      <c r="D482">
        <v>6</v>
      </c>
      <c r="E482" s="1" t="s">
        <v>223</v>
      </c>
      <c r="F482" s="1">
        <v>6</v>
      </c>
      <c r="G482" s="1" t="str">
        <f>+VLOOKUP(bloque2_2[[#This Row],[niño]],BD.niños[[Código]:[sexo]],6,FALSE)</f>
        <v>7 y 8</v>
      </c>
      <c r="H482" s="1" t="str">
        <f>+VLOOKUP(bloque2_2[[#This Row],[niño]],BD.niños[[Código]:[sexo]],7,FALSE)</f>
        <v>F</v>
      </c>
      <c r="I482" s="1">
        <v>2</v>
      </c>
    </row>
    <row r="483" spans="1:9" x14ac:dyDescent="0.55000000000000004">
      <c r="A483" s="1">
        <v>17</v>
      </c>
      <c r="B483" t="s">
        <v>476</v>
      </c>
      <c r="C483" s="1" t="s">
        <v>5</v>
      </c>
      <c r="D483">
        <v>6</v>
      </c>
      <c r="E483" s="1" t="s">
        <v>226</v>
      </c>
      <c r="F483" s="1">
        <v>6</v>
      </c>
      <c r="G483" s="1" t="str">
        <f>+VLOOKUP(bloque2_2[[#This Row],[niño]],BD.niños[[Código]:[sexo]],6,FALSE)</f>
        <v>9 y 10</v>
      </c>
      <c r="H483" s="1" t="str">
        <f>+VLOOKUP(bloque2_2[[#This Row],[niño]],BD.niños[[Código]:[sexo]],7,FALSE)</f>
        <v>M</v>
      </c>
      <c r="I483" s="1">
        <v>2</v>
      </c>
    </row>
    <row r="484" spans="1:9" x14ac:dyDescent="0.55000000000000004">
      <c r="A484" s="1">
        <v>17</v>
      </c>
      <c r="B484" t="s">
        <v>476</v>
      </c>
      <c r="C484" s="1" t="s">
        <v>5</v>
      </c>
      <c r="D484">
        <v>6</v>
      </c>
      <c r="E484" s="1" t="s">
        <v>229</v>
      </c>
      <c r="F484" s="1">
        <v>6</v>
      </c>
      <c r="G484" s="1" t="str">
        <f>+VLOOKUP(bloque2_2[[#This Row],[niño]],BD.niños[[Código]:[sexo]],6,FALSE)</f>
        <v>7 y 8</v>
      </c>
      <c r="H484" s="1" t="str">
        <f>+VLOOKUP(bloque2_2[[#This Row],[niño]],BD.niños[[Código]:[sexo]],7,FALSE)</f>
        <v>M</v>
      </c>
      <c r="I484" s="1">
        <v>2</v>
      </c>
    </row>
    <row r="485" spans="1:9" x14ac:dyDescent="0.55000000000000004">
      <c r="A485" s="1">
        <v>17</v>
      </c>
      <c r="B485" t="s">
        <v>476</v>
      </c>
      <c r="C485" s="1" t="s">
        <v>5</v>
      </c>
      <c r="D485">
        <v>6</v>
      </c>
      <c r="E485" s="1" t="s">
        <v>231</v>
      </c>
      <c r="F485" s="1">
        <v>2</v>
      </c>
      <c r="G485" s="1" t="str">
        <f>+VLOOKUP(bloque2_2[[#This Row],[niño]],BD.niños[[Código]:[sexo]],6,FALSE)</f>
        <v>5 y 6</v>
      </c>
      <c r="H485" s="1" t="str">
        <f>+VLOOKUP(bloque2_2[[#This Row],[niño]],BD.niños[[Código]:[sexo]],7,FALSE)</f>
        <v>F</v>
      </c>
      <c r="I485" s="1">
        <v>2</v>
      </c>
    </row>
    <row r="486" spans="1:9" x14ac:dyDescent="0.55000000000000004">
      <c r="A486" s="1">
        <v>17</v>
      </c>
      <c r="B486" t="s">
        <v>476</v>
      </c>
      <c r="C486" s="1" t="s">
        <v>5</v>
      </c>
      <c r="D486">
        <v>6</v>
      </c>
      <c r="E486" s="1" t="s">
        <v>286</v>
      </c>
      <c r="F486" s="1">
        <v>2</v>
      </c>
      <c r="G486" s="1" t="str">
        <f>+VLOOKUP(bloque2_2[[#This Row],[niño]],BD.niños[[Código]:[sexo]],6,FALSE)</f>
        <v>5 y 6</v>
      </c>
      <c r="H486" s="1" t="str">
        <f>+VLOOKUP(bloque2_2[[#This Row],[niño]],BD.niños[[Código]:[sexo]],7,FALSE)</f>
        <v>M</v>
      </c>
      <c r="I486" s="1">
        <v>2</v>
      </c>
    </row>
    <row r="487" spans="1:9" x14ac:dyDescent="0.55000000000000004">
      <c r="A487" s="1">
        <v>17</v>
      </c>
      <c r="B487" t="s">
        <v>476</v>
      </c>
      <c r="C487" s="1" t="s">
        <v>5</v>
      </c>
      <c r="D487">
        <v>6</v>
      </c>
      <c r="E487" s="1" t="s">
        <v>290</v>
      </c>
      <c r="F487" s="1">
        <v>6</v>
      </c>
      <c r="G487" s="1" t="str">
        <f>+VLOOKUP(bloque2_2[[#This Row],[niño]],BD.niños[[Código]:[sexo]],6,FALSE)</f>
        <v>5 y 6</v>
      </c>
      <c r="H487" s="1" t="str">
        <f>+VLOOKUP(bloque2_2[[#This Row],[niño]],BD.niños[[Código]:[sexo]],7,FALSE)</f>
        <v>M</v>
      </c>
      <c r="I487" s="1">
        <v>2</v>
      </c>
    </row>
    <row r="488" spans="1:9" x14ac:dyDescent="0.55000000000000004">
      <c r="A488" s="1">
        <v>17</v>
      </c>
      <c r="B488" t="s">
        <v>476</v>
      </c>
      <c r="C488" s="1" t="s">
        <v>5</v>
      </c>
      <c r="D488">
        <v>6</v>
      </c>
      <c r="E488" s="1" t="s">
        <v>294</v>
      </c>
      <c r="F488" s="1">
        <v>6</v>
      </c>
      <c r="G488" s="1" t="str">
        <f>+VLOOKUP(bloque2_2[[#This Row],[niño]],BD.niños[[Código]:[sexo]],6,FALSE)</f>
        <v>7 y 8</v>
      </c>
      <c r="H488" s="1" t="str">
        <f>+VLOOKUP(bloque2_2[[#This Row],[niño]],BD.niños[[Código]:[sexo]],7,FALSE)</f>
        <v>M</v>
      </c>
      <c r="I488" s="1">
        <v>2</v>
      </c>
    </row>
    <row r="489" spans="1:9" x14ac:dyDescent="0.55000000000000004">
      <c r="A489" s="1">
        <v>17</v>
      </c>
      <c r="B489" t="s">
        <v>476</v>
      </c>
      <c r="C489" s="1" t="s">
        <v>5</v>
      </c>
      <c r="D489">
        <v>6</v>
      </c>
      <c r="E489" s="1" t="s">
        <v>295</v>
      </c>
      <c r="F489" s="1">
        <v>6</v>
      </c>
      <c r="G489" s="1" t="str">
        <f>+VLOOKUP(bloque2_2[[#This Row],[niño]],BD.niños[[Código]:[sexo]],6,FALSE)</f>
        <v>7 y 8</v>
      </c>
      <c r="H489" s="1" t="str">
        <f>+VLOOKUP(bloque2_2[[#This Row],[niño]],BD.niños[[Código]:[sexo]],7,FALSE)</f>
        <v>M</v>
      </c>
      <c r="I489" s="1">
        <v>2</v>
      </c>
    </row>
    <row r="490" spans="1:9" x14ac:dyDescent="0.55000000000000004">
      <c r="A490" s="1">
        <v>17</v>
      </c>
      <c r="B490" t="s">
        <v>476</v>
      </c>
      <c r="C490" s="1" t="s">
        <v>5</v>
      </c>
      <c r="D490">
        <v>6</v>
      </c>
      <c r="E490" s="1" t="s">
        <v>317</v>
      </c>
      <c r="F490" s="1">
        <v>6</v>
      </c>
      <c r="G490" s="1" t="str">
        <f>+VLOOKUP(bloque2_2[[#This Row],[niño]],BD.niños[[Código]:[sexo]],6,FALSE)</f>
        <v>9 y 10</v>
      </c>
      <c r="H490" s="1" t="str">
        <f>+VLOOKUP(bloque2_2[[#This Row],[niño]],BD.niños[[Código]:[sexo]],7,FALSE)</f>
        <v>F</v>
      </c>
      <c r="I490" s="1">
        <v>2</v>
      </c>
    </row>
    <row r="491" spans="1:9" x14ac:dyDescent="0.55000000000000004">
      <c r="A491" s="1">
        <v>17</v>
      </c>
      <c r="B491" t="s">
        <v>476</v>
      </c>
      <c r="C491" s="1" t="s">
        <v>5</v>
      </c>
      <c r="D491">
        <v>6</v>
      </c>
      <c r="E491" s="1" t="s">
        <v>320</v>
      </c>
      <c r="F491" s="1">
        <v>6</v>
      </c>
      <c r="G491" s="1" t="str">
        <f>+VLOOKUP(bloque2_2[[#This Row],[niño]],BD.niños[[Código]:[sexo]],6,FALSE)</f>
        <v>9 y 10</v>
      </c>
      <c r="H491" s="1" t="str">
        <f>+VLOOKUP(bloque2_2[[#This Row],[niño]],BD.niños[[Código]:[sexo]],7,FALSE)</f>
        <v>M</v>
      </c>
      <c r="I491" s="1">
        <v>2</v>
      </c>
    </row>
    <row r="492" spans="1:9" x14ac:dyDescent="0.55000000000000004">
      <c r="A492" s="1">
        <v>17</v>
      </c>
      <c r="B492" t="s">
        <v>476</v>
      </c>
      <c r="C492" s="1" t="s">
        <v>5</v>
      </c>
      <c r="D492">
        <v>6</v>
      </c>
      <c r="E492" s="1" t="s">
        <v>323</v>
      </c>
      <c r="F492" s="1">
        <v>6</v>
      </c>
      <c r="G492" s="1" t="str">
        <f>+VLOOKUP(bloque2_2[[#This Row],[niño]],BD.niños[[Código]:[sexo]],6,FALSE)</f>
        <v>7 y 8</v>
      </c>
      <c r="H492" s="1" t="str">
        <f>+VLOOKUP(bloque2_2[[#This Row],[niño]],BD.niños[[Código]:[sexo]],7,FALSE)</f>
        <v>F</v>
      </c>
      <c r="I492" s="1">
        <v>2</v>
      </c>
    </row>
    <row r="493" spans="1:9" x14ac:dyDescent="0.55000000000000004">
      <c r="A493" s="1">
        <v>17</v>
      </c>
      <c r="B493" t="s">
        <v>476</v>
      </c>
      <c r="C493" s="1" t="s">
        <v>5</v>
      </c>
      <c r="D493">
        <v>6</v>
      </c>
      <c r="E493" s="1" t="s">
        <v>327</v>
      </c>
      <c r="F493" s="1">
        <v>6</v>
      </c>
      <c r="G493" s="1" t="str">
        <f>+VLOOKUP(bloque2_2[[#This Row],[niño]],BD.niños[[Código]:[sexo]],6,FALSE)</f>
        <v>7 y 8</v>
      </c>
      <c r="H493" s="1" t="str">
        <f>+VLOOKUP(bloque2_2[[#This Row],[niño]],BD.niños[[Código]:[sexo]],7,FALSE)</f>
        <v>F</v>
      </c>
      <c r="I493" s="1">
        <v>2</v>
      </c>
    </row>
    <row r="494" spans="1:9" x14ac:dyDescent="0.55000000000000004">
      <c r="A494" s="1">
        <v>17</v>
      </c>
      <c r="B494" t="s">
        <v>476</v>
      </c>
      <c r="C494" s="1" t="s">
        <v>5</v>
      </c>
      <c r="D494">
        <v>6</v>
      </c>
      <c r="E494" s="1" t="s">
        <v>331</v>
      </c>
      <c r="F494" s="1">
        <v>6</v>
      </c>
      <c r="G494" s="1" t="str">
        <f>+VLOOKUP(bloque2_2[[#This Row],[niño]],BD.niños[[Código]:[sexo]],6,FALSE)</f>
        <v>7 y 8</v>
      </c>
      <c r="H494" s="1" t="str">
        <f>+VLOOKUP(bloque2_2[[#This Row],[niño]],BD.niños[[Código]:[sexo]],7,FALSE)</f>
        <v>F</v>
      </c>
      <c r="I494" s="1">
        <v>2</v>
      </c>
    </row>
    <row r="495" spans="1:9" x14ac:dyDescent="0.55000000000000004">
      <c r="A495" s="1">
        <v>18</v>
      </c>
      <c r="B495" t="s">
        <v>477</v>
      </c>
      <c r="C495" s="1" t="s">
        <v>0</v>
      </c>
      <c r="D495">
        <v>7</v>
      </c>
      <c r="E495" s="1" t="s">
        <v>105</v>
      </c>
      <c r="F495" s="1">
        <v>7</v>
      </c>
      <c r="G495" s="1" t="str">
        <f>+VLOOKUP(bloque2_2[[#This Row],[niño]],BD.niños[[Código]:[sexo]],6,FALSE)</f>
        <v>9 y 10</v>
      </c>
      <c r="H495" s="1" t="str">
        <f>+VLOOKUP(bloque2_2[[#This Row],[niño]],BD.niños[[Código]:[sexo]],7,FALSE)</f>
        <v>F</v>
      </c>
      <c r="I495" s="1">
        <v>2</v>
      </c>
    </row>
    <row r="496" spans="1:9" x14ac:dyDescent="0.55000000000000004">
      <c r="A496" s="1">
        <v>18</v>
      </c>
      <c r="B496" t="s">
        <v>477</v>
      </c>
      <c r="C496" s="1" t="s">
        <v>0</v>
      </c>
      <c r="D496">
        <v>7</v>
      </c>
      <c r="E496" s="1" t="s">
        <v>108</v>
      </c>
      <c r="F496" s="1">
        <v>7</v>
      </c>
      <c r="G496" s="1" t="str">
        <f>+VLOOKUP(bloque2_2[[#This Row],[niño]],BD.niños[[Código]:[sexo]],6,FALSE)</f>
        <v>9 y 10</v>
      </c>
      <c r="H496" s="1" t="str">
        <f>+VLOOKUP(bloque2_2[[#This Row],[niño]],BD.niños[[Código]:[sexo]],7,FALSE)</f>
        <v>F</v>
      </c>
      <c r="I496" s="1">
        <v>2</v>
      </c>
    </row>
    <row r="497" spans="1:9" x14ac:dyDescent="0.55000000000000004">
      <c r="A497" s="1">
        <v>18</v>
      </c>
      <c r="B497" t="s">
        <v>477</v>
      </c>
      <c r="C497" s="1" t="s">
        <v>0</v>
      </c>
      <c r="D497">
        <v>7</v>
      </c>
      <c r="E497" s="1" t="s">
        <v>112</v>
      </c>
      <c r="F497" s="1">
        <v>7</v>
      </c>
      <c r="G497" s="1" t="str">
        <f>+VLOOKUP(bloque2_2[[#This Row],[niño]],BD.niños[[Código]:[sexo]],6,FALSE)</f>
        <v>9 y 10</v>
      </c>
      <c r="H497" s="1" t="str">
        <f>+VLOOKUP(bloque2_2[[#This Row],[niño]],BD.niños[[Código]:[sexo]],7,FALSE)</f>
        <v>F</v>
      </c>
      <c r="I497" s="1">
        <v>2</v>
      </c>
    </row>
    <row r="498" spans="1:9" x14ac:dyDescent="0.55000000000000004">
      <c r="A498" s="1">
        <v>18</v>
      </c>
      <c r="B498" t="s">
        <v>477</v>
      </c>
      <c r="C498" s="1" t="s">
        <v>0</v>
      </c>
      <c r="D498">
        <v>7</v>
      </c>
      <c r="E498" s="1" t="s">
        <v>116</v>
      </c>
      <c r="F498" s="1">
        <v>7</v>
      </c>
      <c r="G498" s="1" t="str">
        <f>+VLOOKUP(bloque2_2[[#This Row],[niño]],BD.niños[[Código]:[sexo]],6,FALSE)</f>
        <v>9 y 10</v>
      </c>
      <c r="H498" s="1" t="str">
        <f>+VLOOKUP(bloque2_2[[#This Row],[niño]],BD.niños[[Código]:[sexo]],7,FALSE)</f>
        <v>F</v>
      </c>
      <c r="I498" s="1">
        <v>2</v>
      </c>
    </row>
    <row r="499" spans="1:9" x14ac:dyDescent="0.55000000000000004">
      <c r="A499" s="1">
        <v>18</v>
      </c>
      <c r="B499" t="s">
        <v>477</v>
      </c>
      <c r="C499" s="1" t="s">
        <v>0</v>
      </c>
      <c r="D499">
        <v>7</v>
      </c>
      <c r="E499" s="1" t="s">
        <v>120</v>
      </c>
      <c r="F499" s="1">
        <v>7</v>
      </c>
      <c r="G499" s="1" t="str">
        <f>+VLOOKUP(bloque2_2[[#This Row],[niño]],BD.niños[[Código]:[sexo]],6,FALSE)</f>
        <v>9 y 10</v>
      </c>
      <c r="H499" s="1" t="str">
        <f>+VLOOKUP(bloque2_2[[#This Row],[niño]],BD.niños[[Código]:[sexo]],7,FALSE)</f>
        <v>M</v>
      </c>
      <c r="I499" s="1">
        <v>2</v>
      </c>
    </row>
    <row r="500" spans="1:9" x14ac:dyDescent="0.55000000000000004">
      <c r="A500" s="1">
        <v>18</v>
      </c>
      <c r="B500" t="s">
        <v>477</v>
      </c>
      <c r="C500" s="1" t="s">
        <v>0</v>
      </c>
      <c r="D500">
        <v>7</v>
      </c>
      <c r="E500" s="1" t="s">
        <v>123</v>
      </c>
      <c r="F500" s="1">
        <v>7</v>
      </c>
      <c r="G500" s="1" t="str">
        <f>+VLOOKUP(bloque2_2[[#This Row],[niño]],BD.niños[[Código]:[sexo]],6,FALSE)</f>
        <v>7 y 8</v>
      </c>
      <c r="H500" s="1" t="str">
        <f>+VLOOKUP(bloque2_2[[#This Row],[niño]],BD.niños[[Código]:[sexo]],7,FALSE)</f>
        <v>M</v>
      </c>
      <c r="I500" s="1">
        <v>2</v>
      </c>
    </row>
    <row r="501" spans="1:9" x14ac:dyDescent="0.55000000000000004">
      <c r="A501" s="1">
        <v>18</v>
      </c>
      <c r="B501" t="s">
        <v>477</v>
      </c>
      <c r="C501" s="1" t="s">
        <v>0</v>
      </c>
      <c r="D501">
        <v>7</v>
      </c>
      <c r="E501" s="1" t="s">
        <v>127</v>
      </c>
      <c r="F501" s="1">
        <v>7</v>
      </c>
      <c r="G501" s="1" t="str">
        <f>+VLOOKUP(bloque2_2[[#This Row],[niño]],BD.niños[[Código]:[sexo]],6,FALSE)</f>
        <v>5 y 6</v>
      </c>
      <c r="H501" s="1" t="str">
        <f>+VLOOKUP(bloque2_2[[#This Row],[niño]],BD.niños[[Código]:[sexo]],7,FALSE)</f>
        <v>M</v>
      </c>
      <c r="I501" s="1">
        <v>2</v>
      </c>
    </row>
    <row r="502" spans="1:9" x14ac:dyDescent="0.55000000000000004">
      <c r="A502" s="1">
        <v>18</v>
      </c>
      <c r="B502" t="s">
        <v>477</v>
      </c>
      <c r="C502" s="1" t="s">
        <v>0</v>
      </c>
      <c r="D502">
        <v>7</v>
      </c>
      <c r="E502" s="1" t="s">
        <v>131</v>
      </c>
      <c r="F502" s="1">
        <v>7</v>
      </c>
      <c r="G502" s="1" t="str">
        <f>+VLOOKUP(bloque2_2[[#This Row],[niño]],BD.niños[[Código]:[sexo]],6,FALSE)</f>
        <v>5 y 6</v>
      </c>
      <c r="H502" s="1" t="str">
        <f>+VLOOKUP(bloque2_2[[#This Row],[niño]],BD.niños[[Código]:[sexo]],7,FALSE)</f>
        <v>F</v>
      </c>
      <c r="I502" s="1">
        <v>2</v>
      </c>
    </row>
    <row r="503" spans="1:9" x14ac:dyDescent="0.55000000000000004">
      <c r="A503" s="1">
        <v>18</v>
      </c>
      <c r="B503" t="s">
        <v>477</v>
      </c>
      <c r="C503" s="1" t="s">
        <v>0</v>
      </c>
      <c r="D503">
        <v>7</v>
      </c>
      <c r="E503" s="1" t="s">
        <v>135</v>
      </c>
      <c r="F503" s="1">
        <v>7</v>
      </c>
      <c r="G503" s="1" t="str">
        <f>+VLOOKUP(bloque2_2[[#This Row],[niño]],BD.niños[[Código]:[sexo]],6,FALSE)</f>
        <v>5 y 6</v>
      </c>
      <c r="H503" s="1" t="str">
        <f>+VLOOKUP(bloque2_2[[#This Row],[niño]],BD.niños[[Código]:[sexo]],7,FALSE)</f>
        <v>M</v>
      </c>
      <c r="I503" s="1">
        <v>2</v>
      </c>
    </row>
    <row r="504" spans="1:9" x14ac:dyDescent="0.55000000000000004">
      <c r="A504" s="1">
        <v>18</v>
      </c>
      <c r="B504" t="s">
        <v>477</v>
      </c>
      <c r="C504" s="1" t="s">
        <v>0</v>
      </c>
      <c r="D504">
        <v>7</v>
      </c>
      <c r="E504" s="1" t="s">
        <v>139</v>
      </c>
      <c r="F504" s="1">
        <v>7</v>
      </c>
      <c r="G504" s="1" t="str">
        <f>+VLOOKUP(bloque2_2[[#This Row],[niño]],BD.niños[[Código]:[sexo]],6,FALSE)</f>
        <v>7 y 8</v>
      </c>
      <c r="H504" s="1" t="str">
        <f>+VLOOKUP(bloque2_2[[#This Row],[niño]],BD.niños[[Código]:[sexo]],7,FALSE)</f>
        <v>M</v>
      </c>
      <c r="I504" s="1">
        <v>2</v>
      </c>
    </row>
    <row r="505" spans="1:9" x14ac:dyDescent="0.55000000000000004">
      <c r="A505" s="1">
        <v>18</v>
      </c>
      <c r="B505" t="s">
        <v>477</v>
      </c>
      <c r="C505" s="1" t="s">
        <v>0</v>
      </c>
      <c r="D505">
        <v>7</v>
      </c>
      <c r="E505" s="1" t="s">
        <v>141</v>
      </c>
      <c r="F505" s="1">
        <v>7</v>
      </c>
      <c r="G505" s="1" t="str">
        <f>+VLOOKUP(bloque2_2[[#This Row],[niño]],BD.niños[[Código]:[sexo]],6,FALSE)</f>
        <v>7 y 8</v>
      </c>
      <c r="H505" s="1" t="str">
        <f>+VLOOKUP(bloque2_2[[#This Row],[niño]],BD.niños[[Código]:[sexo]],7,FALSE)</f>
        <v>F</v>
      </c>
      <c r="I505" s="1">
        <v>2</v>
      </c>
    </row>
    <row r="506" spans="1:9" x14ac:dyDescent="0.55000000000000004">
      <c r="A506" s="1">
        <v>18</v>
      </c>
      <c r="B506" t="s">
        <v>477</v>
      </c>
      <c r="C506" s="1" t="s">
        <v>0</v>
      </c>
      <c r="D506">
        <v>7</v>
      </c>
      <c r="E506" s="1" t="s">
        <v>145</v>
      </c>
      <c r="F506" s="1">
        <v>7</v>
      </c>
      <c r="G506" s="1" t="str">
        <f>+VLOOKUP(bloque2_2[[#This Row],[niño]],BD.niños[[Código]:[sexo]],6,FALSE)</f>
        <v>7 y 8</v>
      </c>
      <c r="H506" s="1" t="str">
        <f>+VLOOKUP(bloque2_2[[#This Row],[niño]],BD.niños[[Código]:[sexo]],7,FALSE)</f>
        <v>M</v>
      </c>
      <c r="I506" s="1">
        <v>2</v>
      </c>
    </row>
    <row r="507" spans="1:9" x14ac:dyDescent="0.55000000000000004">
      <c r="A507" s="1">
        <v>18</v>
      </c>
      <c r="B507" t="s">
        <v>477</v>
      </c>
      <c r="C507" s="1" t="s">
        <v>0</v>
      </c>
      <c r="D507">
        <v>7</v>
      </c>
      <c r="E507" s="1" t="s">
        <v>147</v>
      </c>
      <c r="F507" s="1">
        <v>6</v>
      </c>
      <c r="G507" s="1" t="str">
        <f>+VLOOKUP(bloque2_2[[#This Row],[niño]],BD.niños[[Código]:[sexo]],6,FALSE)</f>
        <v>7 y 8</v>
      </c>
      <c r="H507" s="1" t="str">
        <f>+VLOOKUP(bloque2_2[[#This Row],[niño]],BD.niños[[Código]:[sexo]],7,FALSE)</f>
        <v>M</v>
      </c>
      <c r="I507" s="1">
        <v>2</v>
      </c>
    </row>
    <row r="508" spans="1:9" x14ac:dyDescent="0.55000000000000004">
      <c r="A508" s="1">
        <v>18</v>
      </c>
      <c r="B508" t="s">
        <v>477</v>
      </c>
      <c r="C508" s="1" t="s">
        <v>0</v>
      </c>
      <c r="D508">
        <v>7</v>
      </c>
      <c r="E508" s="1" t="s">
        <v>214</v>
      </c>
      <c r="F508" s="1">
        <v>1</v>
      </c>
      <c r="G508" s="1" t="str">
        <f>+VLOOKUP(bloque2_2[[#This Row],[niño]],BD.niños[[Código]:[sexo]],6,FALSE)</f>
        <v>9 y 10</v>
      </c>
      <c r="H508" s="1" t="str">
        <f>+VLOOKUP(bloque2_2[[#This Row],[niño]],BD.niños[[Código]:[sexo]],7,FALSE)</f>
        <v>F</v>
      </c>
      <c r="I508" s="1">
        <v>2</v>
      </c>
    </row>
    <row r="509" spans="1:9" x14ac:dyDescent="0.55000000000000004">
      <c r="A509" s="1">
        <v>18</v>
      </c>
      <c r="B509" t="s">
        <v>477</v>
      </c>
      <c r="C509" s="1" t="s">
        <v>0</v>
      </c>
      <c r="D509">
        <v>7</v>
      </c>
      <c r="E509" s="1" t="s">
        <v>217</v>
      </c>
      <c r="F509" s="1">
        <v>7</v>
      </c>
      <c r="G509" s="1" t="str">
        <f>+VLOOKUP(bloque2_2[[#This Row],[niño]],BD.niños[[Código]:[sexo]],6,FALSE)</f>
        <v>9 y 10</v>
      </c>
      <c r="H509" s="1" t="str">
        <f>+VLOOKUP(bloque2_2[[#This Row],[niño]],BD.niños[[Código]:[sexo]],7,FALSE)</f>
        <v>F</v>
      </c>
      <c r="I509" s="1">
        <v>2</v>
      </c>
    </row>
    <row r="510" spans="1:9" x14ac:dyDescent="0.55000000000000004">
      <c r="A510" s="1">
        <v>18</v>
      </c>
      <c r="B510" t="s">
        <v>477</v>
      </c>
      <c r="C510" s="1" t="s">
        <v>0</v>
      </c>
      <c r="D510">
        <v>7</v>
      </c>
      <c r="E510" s="1" t="s">
        <v>220</v>
      </c>
      <c r="F510" s="1">
        <v>7</v>
      </c>
      <c r="G510" s="1" t="str">
        <f>+VLOOKUP(bloque2_2[[#This Row],[niño]],BD.niños[[Código]:[sexo]],6,FALSE)</f>
        <v>9 y 10</v>
      </c>
      <c r="H510" s="1" t="str">
        <f>+VLOOKUP(bloque2_2[[#This Row],[niño]],BD.niños[[Código]:[sexo]],7,FALSE)</f>
        <v>F</v>
      </c>
      <c r="I510" s="1">
        <v>2</v>
      </c>
    </row>
    <row r="511" spans="1:9" x14ac:dyDescent="0.55000000000000004">
      <c r="A511" s="1">
        <v>18</v>
      </c>
      <c r="B511" t="s">
        <v>477</v>
      </c>
      <c r="C511" s="1" t="s">
        <v>0</v>
      </c>
      <c r="D511">
        <v>7</v>
      </c>
      <c r="E511" s="1" t="s">
        <v>223</v>
      </c>
      <c r="F511" s="1">
        <v>5</v>
      </c>
      <c r="G511" s="1" t="str">
        <f>+VLOOKUP(bloque2_2[[#This Row],[niño]],BD.niños[[Código]:[sexo]],6,FALSE)</f>
        <v>7 y 8</v>
      </c>
      <c r="H511" s="1" t="str">
        <f>+VLOOKUP(bloque2_2[[#This Row],[niño]],BD.niños[[Código]:[sexo]],7,FALSE)</f>
        <v>F</v>
      </c>
      <c r="I511" s="1">
        <v>2</v>
      </c>
    </row>
    <row r="512" spans="1:9" x14ac:dyDescent="0.55000000000000004">
      <c r="A512" s="1">
        <v>18</v>
      </c>
      <c r="B512" t="s">
        <v>477</v>
      </c>
      <c r="C512" s="1" t="s">
        <v>0</v>
      </c>
      <c r="D512">
        <v>7</v>
      </c>
      <c r="E512" s="1" t="s">
        <v>226</v>
      </c>
      <c r="F512" s="1">
        <v>7</v>
      </c>
      <c r="G512" s="1" t="str">
        <f>+VLOOKUP(bloque2_2[[#This Row],[niño]],BD.niños[[Código]:[sexo]],6,FALSE)</f>
        <v>9 y 10</v>
      </c>
      <c r="H512" s="1" t="str">
        <f>+VLOOKUP(bloque2_2[[#This Row],[niño]],BD.niños[[Código]:[sexo]],7,FALSE)</f>
        <v>M</v>
      </c>
      <c r="I512" s="1">
        <v>2</v>
      </c>
    </row>
    <row r="513" spans="1:9" x14ac:dyDescent="0.55000000000000004">
      <c r="A513" s="1">
        <v>18</v>
      </c>
      <c r="B513" t="s">
        <v>477</v>
      </c>
      <c r="C513" s="1" t="s">
        <v>0</v>
      </c>
      <c r="D513">
        <v>7</v>
      </c>
      <c r="E513" s="1" t="s">
        <v>229</v>
      </c>
      <c r="F513" s="1">
        <v>7</v>
      </c>
      <c r="G513" s="1" t="str">
        <f>+VLOOKUP(bloque2_2[[#This Row],[niño]],BD.niños[[Código]:[sexo]],6,FALSE)</f>
        <v>7 y 8</v>
      </c>
      <c r="H513" s="1" t="str">
        <f>+VLOOKUP(bloque2_2[[#This Row],[niño]],BD.niños[[Código]:[sexo]],7,FALSE)</f>
        <v>M</v>
      </c>
      <c r="I513" s="1">
        <v>2</v>
      </c>
    </row>
    <row r="514" spans="1:9" x14ac:dyDescent="0.55000000000000004">
      <c r="A514" s="1">
        <v>18</v>
      </c>
      <c r="B514" t="s">
        <v>477</v>
      </c>
      <c r="C514" s="1" t="s">
        <v>0</v>
      </c>
      <c r="D514">
        <v>7</v>
      </c>
      <c r="E514" s="1" t="s">
        <v>231</v>
      </c>
      <c r="F514" s="1">
        <v>7</v>
      </c>
      <c r="G514" s="1" t="str">
        <f>+VLOOKUP(bloque2_2[[#This Row],[niño]],BD.niños[[Código]:[sexo]],6,FALSE)</f>
        <v>5 y 6</v>
      </c>
      <c r="H514" s="1" t="str">
        <f>+VLOOKUP(bloque2_2[[#This Row],[niño]],BD.niños[[Código]:[sexo]],7,FALSE)</f>
        <v>F</v>
      </c>
      <c r="I514" s="1">
        <v>2</v>
      </c>
    </row>
    <row r="515" spans="1:9" x14ac:dyDescent="0.55000000000000004">
      <c r="A515" s="1">
        <v>18</v>
      </c>
      <c r="B515" t="s">
        <v>477</v>
      </c>
      <c r="C515" s="1" t="s">
        <v>0</v>
      </c>
      <c r="D515">
        <v>7</v>
      </c>
      <c r="E515" s="1" t="s">
        <v>286</v>
      </c>
      <c r="F515" s="1">
        <v>7</v>
      </c>
      <c r="G515" s="1" t="str">
        <f>+VLOOKUP(bloque2_2[[#This Row],[niño]],BD.niños[[Código]:[sexo]],6,FALSE)</f>
        <v>5 y 6</v>
      </c>
      <c r="H515" s="1" t="str">
        <f>+VLOOKUP(bloque2_2[[#This Row],[niño]],BD.niños[[Código]:[sexo]],7,FALSE)</f>
        <v>M</v>
      </c>
      <c r="I515" s="1">
        <v>2</v>
      </c>
    </row>
    <row r="516" spans="1:9" x14ac:dyDescent="0.55000000000000004">
      <c r="A516" s="1">
        <v>18</v>
      </c>
      <c r="B516" t="s">
        <v>477</v>
      </c>
      <c r="C516" s="1" t="s">
        <v>0</v>
      </c>
      <c r="D516">
        <v>7</v>
      </c>
      <c r="E516" s="1" t="s">
        <v>290</v>
      </c>
      <c r="F516" s="1">
        <v>7</v>
      </c>
      <c r="G516" s="1" t="str">
        <f>+VLOOKUP(bloque2_2[[#This Row],[niño]],BD.niños[[Código]:[sexo]],6,FALSE)</f>
        <v>5 y 6</v>
      </c>
      <c r="H516" s="1" t="str">
        <f>+VLOOKUP(bloque2_2[[#This Row],[niño]],BD.niños[[Código]:[sexo]],7,FALSE)</f>
        <v>M</v>
      </c>
      <c r="I516" s="1">
        <v>2</v>
      </c>
    </row>
    <row r="517" spans="1:9" x14ac:dyDescent="0.55000000000000004">
      <c r="A517" s="1">
        <v>18</v>
      </c>
      <c r="B517" t="s">
        <v>477</v>
      </c>
      <c r="C517" s="1" t="s">
        <v>0</v>
      </c>
      <c r="D517">
        <v>7</v>
      </c>
      <c r="E517" s="1" t="s">
        <v>294</v>
      </c>
      <c r="F517" s="1">
        <v>7</v>
      </c>
      <c r="G517" s="1" t="str">
        <f>+VLOOKUP(bloque2_2[[#This Row],[niño]],BD.niños[[Código]:[sexo]],6,FALSE)</f>
        <v>7 y 8</v>
      </c>
      <c r="H517" s="1" t="str">
        <f>+VLOOKUP(bloque2_2[[#This Row],[niño]],BD.niños[[Código]:[sexo]],7,FALSE)</f>
        <v>M</v>
      </c>
      <c r="I517" s="1">
        <v>2</v>
      </c>
    </row>
    <row r="518" spans="1:9" x14ac:dyDescent="0.55000000000000004">
      <c r="A518" s="1">
        <v>18</v>
      </c>
      <c r="B518" t="s">
        <v>477</v>
      </c>
      <c r="C518" s="1" t="s">
        <v>0</v>
      </c>
      <c r="D518">
        <v>7</v>
      </c>
      <c r="E518" s="1" t="s">
        <v>295</v>
      </c>
      <c r="F518" s="1">
        <v>4</v>
      </c>
      <c r="G518" s="1" t="str">
        <f>+VLOOKUP(bloque2_2[[#This Row],[niño]],BD.niños[[Código]:[sexo]],6,FALSE)</f>
        <v>7 y 8</v>
      </c>
      <c r="H518" s="1" t="str">
        <f>+VLOOKUP(bloque2_2[[#This Row],[niño]],BD.niños[[Código]:[sexo]],7,FALSE)</f>
        <v>M</v>
      </c>
      <c r="I518" s="1">
        <v>2</v>
      </c>
    </row>
    <row r="519" spans="1:9" x14ac:dyDescent="0.55000000000000004">
      <c r="A519" s="1">
        <v>18</v>
      </c>
      <c r="B519" t="s">
        <v>477</v>
      </c>
      <c r="C519" s="1" t="s">
        <v>0</v>
      </c>
      <c r="D519">
        <v>7</v>
      </c>
      <c r="E519" s="1" t="s">
        <v>317</v>
      </c>
      <c r="F519" s="1">
        <v>7</v>
      </c>
      <c r="G519" s="1" t="str">
        <f>+VLOOKUP(bloque2_2[[#This Row],[niño]],BD.niños[[Código]:[sexo]],6,FALSE)</f>
        <v>9 y 10</v>
      </c>
      <c r="H519" s="1" t="str">
        <f>+VLOOKUP(bloque2_2[[#This Row],[niño]],BD.niños[[Código]:[sexo]],7,FALSE)</f>
        <v>F</v>
      </c>
      <c r="I519" s="1">
        <v>2</v>
      </c>
    </row>
    <row r="520" spans="1:9" x14ac:dyDescent="0.55000000000000004">
      <c r="A520" s="1">
        <v>18</v>
      </c>
      <c r="B520" t="s">
        <v>477</v>
      </c>
      <c r="C520" s="1" t="s">
        <v>0</v>
      </c>
      <c r="D520">
        <v>7</v>
      </c>
      <c r="E520" s="1" t="s">
        <v>320</v>
      </c>
      <c r="F520" s="1">
        <v>7</v>
      </c>
      <c r="G520" s="1" t="str">
        <f>+VLOOKUP(bloque2_2[[#This Row],[niño]],BD.niños[[Código]:[sexo]],6,FALSE)</f>
        <v>9 y 10</v>
      </c>
      <c r="H520" s="1" t="str">
        <f>+VLOOKUP(bloque2_2[[#This Row],[niño]],BD.niños[[Código]:[sexo]],7,FALSE)</f>
        <v>M</v>
      </c>
      <c r="I520" s="1">
        <v>2</v>
      </c>
    </row>
    <row r="521" spans="1:9" x14ac:dyDescent="0.55000000000000004">
      <c r="A521" s="1">
        <v>18</v>
      </c>
      <c r="B521" t="s">
        <v>477</v>
      </c>
      <c r="C521" s="1" t="s">
        <v>0</v>
      </c>
      <c r="D521">
        <v>7</v>
      </c>
      <c r="E521" s="1" t="s">
        <v>323</v>
      </c>
      <c r="F521" s="1">
        <v>5</v>
      </c>
      <c r="G521" s="1" t="str">
        <f>+VLOOKUP(bloque2_2[[#This Row],[niño]],BD.niños[[Código]:[sexo]],6,FALSE)</f>
        <v>7 y 8</v>
      </c>
      <c r="H521" s="1" t="str">
        <f>+VLOOKUP(bloque2_2[[#This Row],[niño]],BD.niños[[Código]:[sexo]],7,FALSE)</f>
        <v>F</v>
      </c>
      <c r="I521" s="1">
        <v>2</v>
      </c>
    </row>
    <row r="522" spans="1:9" x14ac:dyDescent="0.55000000000000004">
      <c r="A522" s="1">
        <v>18</v>
      </c>
      <c r="B522" t="s">
        <v>477</v>
      </c>
      <c r="C522" s="1" t="s">
        <v>0</v>
      </c>
      <c r="D522">
        <v>7</v>
      </c>
      <c r="E522" s="1" t="s">
        <v>327</v>
      </c>
      <c r="F522" s="1">
        <v>7</v>
      </c>
      <c r="G522" s="1" t="str">
        <f>+VLOOKUP(bloque2_2[[#This Row],[niño]],BD.niños[[Código]:[sexo]],6,FALSE)</f>
        <v>7 y 8</v>
      </c>
      <c r="H522" s="1" t="str">
        <f>+VLOOKUP(bloque2_2[[#This Row],[niño]],BD.niños[[Código]:[sexo]],7,FALSE)</f>
        <v>F</v>
      </c>
      <c r="I522" s="1">
        <v>2</v>
      </c>
    </row>
    <row r="523" spans="1:9" x14ac:dyDescent="0.55000000000000004">
      <c r="A523" s="1">
        <v>18</v>
      </c>
      <c r="B523" t="s">
        <v>477</v>
      </c>
      <c r="C523" s="1" t="s">
        <v>0</v>
      </c>
      <c r="D523">
        <v>7</v>
      </c>
      <c r="E523" s="1" t="s">
        <v>331</v>
      </c>
      <c r="F523" s="1">
        <v>7</v>
      </c>
      <c r="G523" s="1" t="str">
        <f>+VLOOKUP(bloque2_2[[#This Row],[niño]],BD.niños[[Código]:[sexo]],6,FALSE)</f>
        <v>7 y 8</v>
      </c>
      <c r="H523" s="1" t="str">
        <f>+VLOOKUP(bloque2_2[[#This Row],[niño]],BD.niños[[Código]:[sexo]],7,FALSE)</f>
        <v>F</v>
      </c>
      <c r="I523" s="1">
        <v>2</v>
      </c>
    </row>
    <row r="524" spans="1:9" x14ac:dyDescent="0.55000000000000004">
      <c r="A524" s="1">
        <v>19</v>
      </c>
      <c r="B524" t="s">
        <v>478</v>
      </c>
      <c r="C524" s="1" t="s">
        <v>5</v>
      </c>
      <c r="D524">
        <v>6</v>
      </c>
      <c r="E524" s="1" t="s">
        <v>105</v>
      </c>
      <c r="F524" s="1">
        <v>6</v>
      </c>
      <c r="G524" s="1" t="str">
        <f>+VLOOKUP(bloque2_2[[#This Row],[niño]],BD.niños[[Código]:[sexo]],6,FALSE)</f>
        <v>9 y 10</v>
      </c>
      <c r="H524" s="1" t="str">
        <f>+VLOOKUP(bloque2_2[[#This Row],[niño]],BD.niños[[Código]:[sexo]],7,FALSE)</f>
        <v>F</v>
      </c>
      <c r="I524" s="1">
        <v>2</v>
      </c>
    </row>
    <row r="525" spans="1:9" x14ac:dyDescent="0.55000000000000004">
      <c r="A525" s="1">
        <v>19</v>
      </c>
      <c r="B525" t="s">
        <v>478</v>
      </c>
      <c r="C525" s="1" t="s">
        <v>5</v>
      </c>
      <c r="D525">
        <v>6</v>
      </c>
      <c r="E525" s="1" t="s">
        <v>108</v>
      </c>
      <c r="F525" s="1">
        <v>6</v>
      </c>
      <c r="G525" s="1" t="str">
        <f>+VLOOKUP(bloque2_2[[#This Row],[niño]],BD.niños[[Código]:[sexo]],6,FALSE)</f>
        <v>9 y 10</v>
      </c>
      <c r="H525" s="1" t="str">
        <f>+VLOOKUP(bloque2_2[[#This Row],[niño]],BD.niños[[Código]:[sexo]],7,FALSE)</f>
        <v>F</v>
      </c>
      <c r="I525" s="1">
        <v>2</v>
      </c>
    </row>
    <row r="526" spans="1:9" x14ac:dyDescent="0.55000000000000004">
      <c r="A526" s="1">
        <v>19</v>
      </c>
      <c r="B526" t="s">
        <v>478</v>
      </c>
      <c r="C526" s="1" t="s">
        <v>5</v>
      </c>
      <c r="D526">
        <v>6</v>
      </c>
      <c r="E526" s="1" t="s">
        <v>112</v>
      </c>
      <c r="F526" s="1">
        <v>6</v>
      </c>
      <c r="G526" s="1" t="str">
        <f>+VLOOKUP(bloque2_2[[#This Row],[niño]],BD.niños[[Código]:[sexo]],6,FALSE)</f>
        <v>9 y 10</v>
      </c>
      <c r="H526" s="1" t="str">
        <f>+VLOOKUP(bloque2_2[[#This Row],[niño]],BD.niños[[Código]:[sexo]],7,FALSE)</f>
        <v>F</v>
      </c>
      <c r="I526" s="1">
        <v>2</v>
      </c>
    </row>
    <row r="527" spans="1:9" x14ac:dyDescent="0.55000000000000004">
      <c r="A527" s="1">
        <v>19</v>
      </c>
      <c r="B527" t="s">
        <v>478</v>
      </c>
      <c r="C527" s="1" t="s">
        <v>5</v>
      </c>
      <c r="D527">
        <v>6</v>
      </c>
      <c r="E527" s="1" t="s">
        <v>116</v>
      </c>
      <c r="F527" s="1">
        <v>6</v>
      </c>
      <c r="G527" s="1" t="str">
        <f>+VLOOKUP(bloque2_2[[#This Row],[niño]],BD.niños[[Código]:[sexo]],6,FALSE)</f>
        <v>9 y 10</v>
      </c>
      <c r="H527" s="1" t="str">
        <f>+VLOOKUP(bloque2_2[[#This Row],[niño]],BD.niños[[Código]:[sexo]],7,FALSE)</f>
        <v>F</v>
      </c>
      <c r="I527" s="1">
        <v>2</v>
      </c>
    </row>
    <row r="528" spans="1:9" x14ac:dyDescent="0.55000000000000004">
      <c r="A528" s="1">
        <v>19</v>
      </c>
      <c r="B528" t="s">
        <v>478</v>
      </c>
      <c r="C528" s="1" t="s">
        <v>5</v>
      </c>
      <c r="D528">
        <v>6</v>
      </c>
      <c r="E528" s="1" t="s">
        <v>120</v>
      </c>
      <c r="F528" s="1">
        <v>6</v>
      </c>
      <c r="G528" s="1" t="str">
        <f>+VLOOKUP(bloque2_2[[#This Row],[niño]],BD.niños[[Código]:[sexo]],6,FALSE)</f>
        <v>9 y 10</v>
      </c>
      <c r="H528" s="1" t="str">
        <f>+VLOOKUP(bloque2_2[[#This Row],[niño]],BD.niños[[Código]:[sexo]],7,FALSE)</f>
        <v>M</v>
      </c>
      <c r="I528" s="1">
        <v>2</v>
      </c>
    </row>
    <row r="529" spans="1:9" x14ac:dyDescent="0.55000000000000004">
      <c r="A529" s="1">
        <v>19</v>
      </c>
      <c r="B529" t="s">
        <v>478</v>
      </c>
      <c r="C529" s="1" t="s">
        <v>5</v>
      </c>
      <c r="D529">
        <v>6</v>
      </c>
      <c r="E529" s="1" t="s">
        <v>123</v>
      </c>
      <c r="F529" s="1">
        <v>6</v>
      </c>
      <c r="G529" s="1" t="str">
        <f>+VLOOKUP(bloque2_2[[#This Row],[niño]],BD.niños[[Código]:[sexo]],6,FALSE)</f>
        <v>7 y 8</v>
      </c>
      <c r="H529" s="1" t="str">
        <f>+VLOOKUP(bloque2_2[[#This Row],[niño]],BD.niños[[Código]:[sexo]],7,FALSE)</f>
        <v>M</v>
      </c>
      <c r="I529" s="1">
        <v>2</v>
      </c>
    </row>
    <row r="530" spans="1:9" x14ac:dyDescent="0.55000000000000004">
      <c r="A530" s="1">
        <v>19</v>
      </c>
      <c r="B530" t="s">
        <v>478</v>
      </c>
      <c r="C530" s="1" t="s">
        <v>5</v>
      </c>
      <c r="D530">
        <v>6</v>
      </c>
      <c r="E530" s="1" t="s">
        <v>127</v>
      </c>
      <c r="F530" s="1">
        <v>5</v>
      </c>
      <c r="G530" s="1" t="str">
        <f>+VLOOKUP(bloque2_2[[#This Row],[niño]],BD.niños[[Código]:[sexo]],6,FALSE)</f>
        <v>5 y 6</v>
      </c>
      <c r="H530" s="1" t="str">
        <f>+VLOOKUP(bloque2_2[[#This Row],[niño]],BD.niños[[Código]:[sexo]],7,FALSE)</f>
        <v>M</v>
      </c>
      <c r="I530" s="1">
        <v>2</v>
      </c>
    </row>
    <row r="531" spans="1:9" x14ac:dyDescent="0.55000000000000004">
      <c r="A531" s="1">
        <v>19</v>
      </c>
      <c r="B531" t="s">
        <v>478</v>
      </c>
      <c r="C531" s="1" t="s">
        <v>5</v>
      </c>
      <c r="D531">
        <v>6</v>
      </c>
      <c r="E531" s="1" t="s">
        <v>131</v>
      </c>
      <c r="F531" s="1">
        <v>6</v>
      </c>
      <c r="G531" s="1" t="str">
        <f>+VLOOKUP(bloque2_2[[#This Row],[niño]],BD.niños[[Código]:[sexo]],6,FALSE)</f>
        <v>5 y 6</v>
      </c>
      <c r="H531" s="1" t="str">
        <f>+VLOOKUP(bloque2_2[[#This Row],[niño]],BD.niños[[Código]:[sexo]],7,FALSE)</f>
        <v>F</v>
      </c>
      <c r="I531" s="1">
        <v>2</v>
      </c>
    </row>
    <row r="532" spans="1:9" x14ac:dyDescent="0.55000000000000004">
      <c r="A532" s="1">
        <v>19</v>
      </c>
      <c r="B532" t="s">
        <v>478</v>
      </c>
      <c r="C532" s="1" t="s">
        <v>5</v>
      </c>
      <c r="D532">
        <v>6</v>
      </c>
      <c r="E532" s="1" t="s">
        <v>135</v>
      </c>
      <c r="F532" s="1">
        <v>6</v>
      </c>
      <c r="G532" s="1" t="str">
        <f>+VLOOKUP(bloque2_2[[#This Row],[niño]],BD.niños[[Código]:[sexo]],6,FALSE)</f>
        <v>5 y 6</v>
      </c>
      <c r="H532" s="1" t="str">
        <f>+VLOOKUP(bloque2_2[[#This Row],[niño]],BD.niños[[Código]:[sexo]],7,FALSE)</f>
        <v>M</v>
      </c>
      <c r="I532" s="1">
        <v>2</v>
      </c>
    </row>
    <row r="533" spans="1:9" x14ac:dyDescent="0.55000000000000004">
      <c r="A533" s="1">
        <v>19</v>
      </c>
      <c r="B533" t="s">
        <v>478</v>
      </c>
      <c r="C533" s="1" t="s">
        <v>5</v>
      </c>
      <c r="D533">
        <v>6</v>
      </c>
      <c r="E533" s="1" t="s">
        <v>139</v>
      </c>
      <c r="F533" s="1">
        <v>6</v>
      </c>
      <c r="G533" s="1" t="str">
        <f>+VLOOKUP(bloque2_2[[#This Row],[niño]],BD.niños[[Código]:[sexo]],6,FALSE)</f>
        <v>7 y 8</v>
      </c>
      <c r="H533" s="1" t="str">
        <f>+VLOOKUP(bloque2_2[[#This Row],[niño]],BD.niños[[Código]:[sexo]],7,FALSE)</f>
        <v>M</v>
      </c>
      <c r="I533" s="1">
        <v>2</v>
      </c>
    </row>
    <row r="534" spans="1:9" x14ac:dyDescent="0.55000000000000004">
      <c r="A534" s="1">
        <v>19</v>
      </c>
      <c r="B534" t="s">
        <v>478</v>
      </c>
      <c r="C534" s="1" t="s">
        <v>5</v>
      </c>
      <c r="D534">
        <v>6</v>
      </c>
      <c r="E534" s="1" t="s">
        <v>141</v>
      </c>
      <c r="F534" s="1">
        <v>6</v>
      </c>
      <c r="G534" s="1" t="str">
        <f>+VLOOKUP(bloque2_2[[#This Row],[niño]],BD.niños[[Código]:[sexo]],6,FALSE)</f>
        <v>7 y 8</v>
      </c>
      <c r="H534" s="1" t="str">
        <f>+VLOOKUP(bloque2_2[[#This Row],[niño]],BD.niños[[Código]:[sexo]],7,FALSE)</f>
        <v>F</v>
      </c>
      <c r="I534" s="1">
        <v>2</v>
      </c>
    </row>
    <row r="535" spans="1:9" x14ac:dyDescent="0.55000000000000004">
      <c r="A535" s="1">
        <v>19</v>
      </c>
      <c r="B535" t="s">
        <v>478</v>
      </c>
      <c r="C535" s="1" t="s">
        <v>5</v>
      </c>
      <c r="D535">
        <v>6</v>
      </c>
      <c r="E535" s="1" t="s">
        <v>145</v>
      </c>
      <c r="F535" s="1">
        <v>6</v>
      </c>
      <c r="G535" s="1" t="str">
        <f>+VLOOKUP(bloque2_2[[#This Row],[niño]],BD.niños[[Código]:[sexo]],6,FALSE)</f>
        <v>7 y 8</v>
      </c>
      <c r="H535" s="1" t="str">
        <f>+VLOOKUP(bloque2_2[[#This Row],[niño]],BD.niños[[Código]:[sexo]],7,FALSE)</f>
        <v>M</v>
      </c>
      <c r="I535" s="1">
        <v>2</v>
      </c>
    </row>
    <row r="536" spans="1:9" x14ac:dyDescent="0.55000000000000004">
      <c r="A536" s="1">
        <v>19</v>
      </c>
      <c r="B536" t="s">
        <v>478</v>
      </c>
      <c r="C536" s="1" t="s">
        <v>5</v>
      </c>
      <c r="D536">
        <v>6</v>
      </c>
      <c r="E536" s="1" t="s">
        <v>147</v>
      </c>
      <c r="F536" s="1">
        <v>5</v>
      </c>
      <c r="G536" s="1" t="str">
        <f>+VLOOKUP(bloque2_2[[#This Row],[niño]],BD.niños[[Código]:[sexo]],6,FALSE)</f>
        <v>7 y 8</v>
      </c>
      <c r="H536" s="1" t="str">
        <f>+VLOOKUP(bloque2_2[[#This Row],[niño]],BD.niños[[Código]:[sexo]],7,FALSE)</f>
        <v>M</v>
      </c>
      <c r="I536" s="1">
        <v>2</v>
      </c>
    </row>
    <row r="537" spans="1:9" x14ac:dyDescent="0.55000000000000004">
      <c r="A537" s="1">
        <v>19</v>
      </c>
      <c r="B537" t="s">
        <v>478</v>
      </c>
      <c r="C537" s="1" t="s">
        <v>5</v>
      </c>
      <c r="D537">
        <v>6</v>
      </c>
      <c r="E537" s="1" t="s">
        <v>214</v>
      </c>
      <c r="F537" s="1">
        <v>1</v>
      </c>
      <c r="G537" s="1" t="str">
        <f>+VLOOKUP(bloque2_2[[#This Row],[niño]],BD.niños[[Código]:[sexo]],6,FALSE)</f>
        <v>9 y 10</v>
      </c>
      <c r="H537" s="1" t="str">
        <f>+VLOOKUP(bloque2_2[[#This Row],[niño]],BD.niños[[Código]:[sexo]],7,FALSE)</f>
        <v>F</v>
      </c>
      <c r="I537" s="1">
        <v>2</v>
      </c>
    </row>
    <row r="538" spans="1:9" x14ac:dyDescent="0.55000000000000004">
      <c r="A538" s="1">
        <v>19</v>
      </c>
      <c r="B538" t="s">
        <v>478</v>
      </c>
      <c r="C538" s="1" t="s">
        <v>5</v>
      </c>
      <c r="D538">
        <v>6</v>
      </c>
      <c r="E538" s="1" t="s">
        <v>217</v>
      </c>
      <c r="F538" s="1">
        <v>6</v>
      </c>
      <c r="G538" s="1" t="str">
        <f>+VLOOKUP(bloque2_2[[#This Row],[niño]],BD.niños[[Código]:[sexo]],6,FALSE)</f>
        <v>9 y 10</v>
      </c>
      <c r="H538" s="1" t="str">
        <f>+VLOOKUP(bloque2_2[[#This Row],[niño]],BD.niños[[Código]:[sexo]],7,FALSE)</f>
        <v>F</v>
      </c>
      <c r="I538" s="1">
        <v>2</v>
      </c>
    </row>
    <row r="539" spans="1:9" x14ac:dyDescent="0.55000000000000004">
      <c r="A539" s="1">
        <v>19</v>
      </c>
      <c r="B539" t="s">
        <v>478</v>
      </c>
      <c r="C539" s="1" t="s">
        <v>5</v>
      </c>
      <c r="D539">
        <v>6</v>
      </c>
      <c r="E539" s="1" t="s">
        <v>220</v>
      </c>
      <c r="F539" s="1">
        <v>5</v>
      </c>
      <c r="G539" s="1" t="str">
        <f>+VLOOKUP(bloque2_2[[#This Row],[niño]],BD.niños[[Código]:[sexo]],6,FALSE)</f>
        <v>9 y 10</v>
      </c>
      <c r="H539" s="1" t="str">
        <f>+VLOOKUP(bloque2_2[[#This Row],[niño]],BD.niños[[Código]:[sexo]],7,FALSE)</f>
        <v>F</v>
      </c>
      <c r="I539" s="1">
        <v>2</v>
      </c>
    </row>
    <row r="540" spans="1:9" x14ac:dyDescent="0.55000000000000004">
      <c r="A540" s="1">
        <v>19</v>
      </c>
      <c r="B540" t="s">
        <v>478</v>
      </c>
      <c r="C540" s="1" t="s">
        <v>5</v>
      </c>
      <c r="D540">
        <v>6</v>
      </c>
      <c r="E540" s="1" t="s">
        <v>223</v>
      </c>
      <c r="F540" s="1">
        <v>6</v>
      </c>
      <c r="G540" s="1" t="str">
        <f>+VLOOKUP(bloque2_2[[#This Row],[niño]],BD.niños[[Código]:[sexo]],6,FALSE)</f>
        <v>7 y 8</v>
      </c>
      <c r="H540" s="1" t="str">
        <f>+VLOOKUP(bloque2_2[[#This Row],[niño]],BD.niños[[Código]:[sexo]],7,FALSE)</f>
        <v>F</v>
      </c>
      <c r="I540" s="1">
        <v>2</v>
      </c>
    </row>
    <row r="541" spans="1:9" x14ac:dyDescent="0.55000000000000004">
      <c r="A541" s="1">
        <v>19</v>
      </c>
      <c r="B541" t="s">
        <v>478</v>
      </c>
      <c r="C541" s="1" t="s">
        <v>5</v>
      </c>
      <c r="D541">
        <v>6</v>
      </c>
      <c r="E541" s="1" t="s">
        <v>226</v>
      </c>
      <c r="F541" s="1">
        <v>6</v>
      </c>
      <c r="G541" s="1" t="str">
        <f>+VLOOKUP(bloque2_2[[#This Row],[niño]],BD.niños[[Código]:[sexo]],6,FALSE)</f>
        <v>9 y 10</v>
      </c>
      <c r="H541" s="1" t="str">
        <f>+VLOOKUP(bloque2_2[[#This Row],[niño]],BD.niños[[Código]:[sexo]],7,FALSE)</f>
        <v>M</v>
      </c>
      <c r="I541" s="1">
        <v>2</v>
      </c>
    </row>
    <row r="542" spans="1:9" x14ac:dyDescent="0.55000000000000004">
      <c r="A542" s="1">
        <v>19</v>
      </c>
      <c r="B542" t="s">
        <v>478</v>
      </c>
      <c r="C542" s="1" t="s">
        <v>5</v>
      </c>
      <c r="D542">
        <v>6</v>
      </c>
      <c r="E542" s="1" t="s">
        <v>229</v>
      </c>
      <c r="F542" s="1">
        <v>5</v>
      </c>
      <c r="G542" s="1" t="str">
        <f>+VLOOKUP(bloque2_2[[#This Row],[niño]],BD.niños[[Código]:[sexo]],6,FALSE)</f>
        <v>7 y 8</v>
      </c>
      <c r="H542" s="1" t="str">
        <f>+VLOOKUP(bloque2_2[[#This Row],[niño]],BD.niños[[Código]:[sexo]],7,FALSE)</f>
        <v>M</v>
      </c>
      <c r="I542" s="1">
        <v>2</v>
      </c>
    </row>
    <row r="543" spans="1:9" x14ac:dyDescent="0.55000000000000004">
      <c r="A543" s="1">
        <v>19</v>
      </c>
      <c r="B543" t="s">
        <v>478</v>
      </c>
      <c r="C543" s="1" t="s">
        <v>5</v>
      </c>
      <c r="D543">
        <v>6</v>
      </c>
      <c r="E543" s="1" t="s">
        <v>231</v>
      </c>
      <c r="F543" s="1">
        <v>6</v>
      </c>
      <c r="G543" s="1" t="str">
        <f>+VLOOKUP(bloque2_2[[#This Row],[niño]],BD.niños[[Código]:[sexo]],6,FALSE)</f>
        <v>5 y 6</v>
      </c>
      <c r="H543" s="1" t="str">
        <f>+VLOOKUP(bloque2_2[[#This Row],[niño]],BD.niños[[Código]:[sexo]],7,FALSE)</f>
        <v>F</v>
      </c>
      <c r="I543" s="1">
        <v>2</v>
      </c>
    </row>
    <row r="544" spans="1:9" x14ac:dyDescent="0.55000000000000004">
      <c r="A544" s="1">
        <v>19</v>
      </c>
      <c r="B544" t="s">
        <v>478</v>
      </c>
      <c r="C544" s="1" t="s">
        <v>5</v>
      </c>
      <c r="D544">
        <v>6</v>
      </c>
      <c r="E544" s="1" t="s">
        <v>286</v>
      </c>
      <c r="F544" s="1">
        <v>6</v>
      </c>
      <c r="G544" s="1" t="str">
        <f>+VLOOKUP(bloque2_2[[#This Row],[niño]],BD.niños[[Código]:[sexo]],6,FALSE)</f>
        <v>5 y 6</v>
      </c>
      <c r="H544" s="1" t="str">
        <f>+VLOOKUP(bloque2_2[[#This Row],[niño]],BD.niños[[Código]:[sexo]],7,FALSE)</f>
        <v>M</v>
      </c>
      <c r="I544" s="1">
        <v>2</v>
      </c>
    </row>
    <row r="545" spans="1:9" x14ac:dyDescent="0.55000000000000004">
      <c r="A545" s="1">
        <v>19</v>
      </c>
      <c r="B545" t="s">
        <v>478</v>
      </c>
      <c r="C545" s="1" t="s">
        <v>5</v>
      </c>
      <c r="D545">
        <v>6</v>
      </c>
      <c r="E545" s="1" t="s">
        <v>290</v>
      </c>
      <c r="F545" s="1">
        <v>6</v>
      </c>
      <c r="G545" s="1" t="str">
        <f>+VLOOKUP(bloque2_2[[#This Row],[niño]],BD.niños[[Código]:[sexo]],6,FALSE)</f>
        <v>5 y 6</v>
      </c>
      <c r="H545" s="1" t="str">
        <f>+VLOOKUP(bloque2_2[[#This Row],[niño]],BD.niños[[Código]:[sexo]],7,FALSE)</f>
        <v>M</v>
      </c>
      <c r="I545" s="1">
        <v>2</v>
      </c>
    </row>
    <row r="546" spans="1:9" x14ac:dyDescent="0.55000000000000004">
      <c r="A546" s="1">
        <v>19</v>
      </c>
      <c r="B546" t="s">
        <v>478</v>
      </c>
      <c r="C546" s="1" t="s">
        <v>5</v>
      </c>
      <c r="D546">
        <v>6</v>
      </c>
      <c r="E546" s="1" t="s">
        <v>294</v>
      </c>
      <c r="F546" s="1">
        <v>6</v>
      </c>
      <c r="G546" s="1" t="str">
        <f>+VLOOKUP(bloque2_2[[#This Row],[niño]],BD.niños[[Código]:[sexo]],6,FALSE)</f>
        <v>7 y 8</v>
      </c>
      <c r="H546" s="1" t="str">
        <f>+VLOOKUP(bloque2_2[[#This Row],[niño]],BD.niños[[Código]:[sexo]],7,FALSE)</f>
        <v>M</v>
      </c>
      <c r="I546" s="1">
        <v>2</v>
      </c>
    </row>
    <row r="547" spans="1:9" x14ac:dyDescent="0.55000000000000004">
      <c r="A547" s="1">
        <v>19</v>
      </c>
      <c r="B547" t="s">
        <v>478</v>
      </c>
      <c r="C547" s="1" t="s">
        <v>5</v>
      </c>
      <c r="D547">
        <v>6</v>
      </c>
      <c r="E547" s="1" t="s">
        <v>295</v>
      </c>
      <c r="F547" s="1">
        <v>5</v>
      </c>
      <c r="G547" s="1" t="str">
        <f>+VLOOKUP(bloque2_2[[#This Row],[niño]],BD.niños[[Código]:[sexo]],6,FALSE)</f>
        <v>7 y 8</v>
      </c>
      <c r="H547" s="1" t="str">
        <f>+VLOOKUP(bloque2_2[[#This Row],[niño]],BD.niños[[Código]:[sexo]],7,FALSE)</f>
        <v>M</v>
      </c>
      <c r="I547" s="1">
        <v>2</v>
      </c>
    </row>
    <row r="548" spans="1:9" x14ac:dyDescent="0.55000000000000004">
      <c r="A548" s="1">
        <v>19</v>
      </c>
      <c r="B548" t="s">
        <v>478</v>
      </c>
      <c r="C548" s="1" t="s">
        <v>5</v>
      </c>
      <c r="D548">
        <v>6</v>
      </c>
      <c r="E548" s="1" t="s">
        <v>317</v>
      </c>
      <c r="F548" s="1">
        <v>6</v>
      </c>
      <c r="G548" s="1" t="str">
        <f>+VLOOKUP(bloque2_2[[#This Row],[niño]],BD.niños[[Código]:[sexo]],6,FALSE)</f>
        <v>9 y 10</v>
      </c>
      <c r="H548" s="1" t="str">
        <f>+VLOOKUP(bloque2_2[[#This Row],[niño]],BD.niños[[Código]:[sexo]],7,FALSE)</f>
        <v>F</v>
      </c>
      <c r="I548" s="1">
        <v>2</v>
      </c>
    </row>
    <row r="549" spans="1:9" x14ac:dyDescent="0.55000000000000004">
      <c r="A549" s="1">
        <v>19</v>
      </c>
      <c r="B549" t="s">
        <v>478</v>
      </c>
      <c r="C549" s="1" t="s">
        <v>5</v>
      </c>
      <c r="D549">
        <v>6</v>
      </c>
      <c r="E549" s="1" t="s">
        <v>320</v>
      </c>
      <c r="F549" s="1">
        <v>6</v>
      </c>
      <c r="G549" s="1" t="str">
        <f>+VLOOKUP(bloque2_2[[#This Row],[niño]],BD.niños[[Código]:[sexo]],6,FALSE)</f>
        <v>9 y 10</v>
      </c>
      <c r="H549" s="1" t="str">
        <f>+VLOOKUP(bloque2_2[[#This Row],[niño]],BD.niños[[Código]:[sexo]],7,FALSE)</f>
        <v>M</v>
      </c>
      <c r="I549" s="1">
        <v>2</v>
      </c>
    </row>
    <row r="550" spans="1:9" x14ac:dyDescent="0.55000000000000004">
      <c r="A550" s="1">
        <v>19</v>
      </c>
      <c r="B550" t="s">
        <v>478</v>
      </c>
      <c r="C550" s="1" t="s">
        <v>5</v>
      </c>
      <c r="D550">
        <v>6</v>
      </c>
      <c r="E550" s="1" t="s">
        <v>323</v>
      </c>
      <c r="F550" s="1">
        <v>6</v>
      </c>
      <c r="G550" s="1" t="str">
        <f>+VLOOKUP(bloque2_2[[#This Row],[niño]],BD.niños[[Código]:[sexo]],6,FALSE)</f>
        <v>7 y 8</v>
      </c>
      <c r="H550" s="1" t="str">
        <f>+VLOOKUP(bloque2_2[[#This Row],[niño]],BD.niños[[Código]:[sexo]],7,FALSE)</f>
        <v>F</v>
      </c>
      <c r="I550" s="1">
        <v>2</v>
      </c>
    </row>
    <row r="551" spans="1:9" x14ac:dyDescent="0.55000000000000004">
      <c r="A551" s="1">
        <v>19</v>
      </c>
      <c r="B551" t="s">
        <v>478</v>
      </c>
      <c r="C551" s="1" t="s">
        <v>5</v>
      </c>
      <c r="D551">
        <v>6</v>
      </c>
      <c r="E551" s="1" t="s">
        <v>327</v>
      </c>
      <c r="F551" s="1">
        <v>6</v>
      </c>
      <c r="G551" s="1" t="str">
        <f>+VLOOKUP(bloque2_2[[#This Row],[niño]],BD.niños[[Código]:[sexo]],6,FALSE)</f>
        <v>7 y 8</v>
      </c>
      <c r="H551" s="1" t="str">
        <f>+VLOOKUP(bloque2_2[[#This Row],[niño]],BD.niños[[Código]:[sexo]],7,FALSE)</f>
        <v>F</v>
      </c>
      <c r="I551" s="1">
        <v>2</v>
      </c>
    </row>
    <row r="552" spans="1:9" x14ac:dyDescent="0.55000000000000004">
      <c r="A552" s="1">
        <v>19</v>
      </c>
      <c r="B552" t="s">
        <v>478</v>
      </c>
      <c r="C552" s="1" t="s">
        <v>5</v>
      </c>
      <c r="D552">
        <v>6</v>
      </c>
      <c r="E552" s="1" t="s">
        <v>331</v>
      </c>
      <c r="F552" s="1">
        <v>6</v>
      </c>
      <c r="G552" s="1" t="str">
        <f>+VLOOKUP(bloque2_2[[#This Row],[niño]],BD.niños[[Código]:[sexo]],6,FALSE)</f>
        <v>7 y 8</v>
      </c>
      <c r="H552" s="1" t="str">
        <f>+VLOOKUP(bloque2_2[[#This Row],[niño]],BD.niños[[Código]:[sexo]],7,FALSE)</f>
        <v>F</v>
      </c>
      <c r="I552" s="1">
        <v>2</v>
      </c>
    </row>
    <row r="553" spans="1:9" x14ac:dyDescent="0.55000000000000004">
      <c r="A553" s="1">
        <v>20</v>
      </c>
      <c r="B553" t="s">
        <v>479</v>
      </c>
      <c r="C553" s="1" t="s">
        <v>2</v>
      </c>
      <c r="D553">
        <v>1</v>
      </c>
      <c r="E553" s="1" t="s">
        <v>105</v>
      </c>
      <c r="F553" s="1">
        <v>1</v>
      </c>
      <c r="G553" s="1" t="str">
        <f>+VLOOKUP(bloque2_2[[#This Row],[niño]],BD.niños[[Código]:[sexo]],6,FALSE)</f>
        <v>9 y 10</v>
      </c>
      <c r="H553" s="1" t="str">
        <f>+VLOOKUP(bloque2_2[[#This Row],[niño]],BD.niños[[Código]:[sexo]],7,FALSE)</f>
        <v>F</v>
      </c>
      <c r="I553" s="1">
        <v>2</v>
      </c>
    </row>
    <row r="554" spans="1:9" x14ac:dyDescent="0.55000000000000004">
      <c r="A554" s="1">
        <v>20</v>
      </c>
      <c r="B554" t="s">
        <v>479</v>
      </c>
      <c r="C554" s="1" t="s">
        <v>2</v>
      </c>
      <c r="D554">
        <v>1</v>
      </c>
      <c r="E554" s="1" t="s">
        <v>108</v>
      </c>
      <c r="F554" s="1">
        <v>1</v>
      </c>
      <c r="G554" s="1" t="str">
        <f>+VLOOKUP(bloque2_2[[#This Row],[niño]],BD.niños[[Código]:[sexo]],6,FALSE)</f>
        <v>9 y 10</v>
      </c>
      <c r="H554" s="1" t="str">
        <f>+VLOOKUP(bloque2_2[[#This Row],[niño]],BD.niños[[Código]:[sexo]],7,FALSE)</f>
        <v>F</v>
      </c>
      <c r="I554" s="1">
        <v>2</v>
      </c>
    </row>
    <row r="555" spans="1:9" x14ac:dyDescent="0.55000000000000004">
      <c r="A555" s="1">
        <v>20</v>
      </c>
      <c r="B555" t="s">
        <v>479</v>
      </c>
      <c r="C555" s="1" t="s">
        <v>2</v>
      </c>
      <c r="D555">
        <v>1</v>
      </c>
      <c r="E555" s="1" t="s">
        <v>112</v>
      </c>
      <c r="F555" s="1">
        <v>1</v>
      </c>
      <c r="G555" s="1" t="str">
        <f>+VLOOKUP(bloque2_2[[#This Row],[niño]],BD.niños[[Código]:[sexo]],6,FALSE)</f>
        <v>9 y 10</v>
      </c>
      <c r="H555" s="1" t="str">
        <f>+VLOOKUP(bloque2_2[[#This Row],[niño]],BD.niños[[Código]:[sexo]],7,FALSE)</f>
        <v>F</v>
      </c>
      <c r="I555" s="1">
        <v>2</v>
      </c>
    </row>
    <row r="556" spans="1:9" x14ac:dyDescent="0.55000000000000004">
      <c r="A556" s="1">
        <v>20</v>
      </c>
      <c r="B556" t="s">
        <v>479</v>
      </c>
      <c r="C556" s="1" t="s">
        <v>2</v>
      </c>
      <c r="D556">
        <v>1</v>
      </c>
      <c r="E556" s="1" t="s">
        <v>116</v>
      </c>
      <c r="F556" s="1">
        <v>1</v>
      </c>
      <c r="G556" s="1" t="str">
        <f>+VLOOKUP(bloque2_2[[#This Row],[niño]],BD.niños[[Código]:[sexo]],6,FALSE)</f>
        <v>9 y 10</v>
      </c>
      <c r="H556" s="1" t="str">
        <f>+VLOOKUP(bloque2_2[[#This Row],[niño]],BD.niños[[Código]:[sexo]],7,FALSE)</f>
        <v>F</v>
      </c>
      <c r="I556" s="1">
        <v>2</v>
      </c>
    </row>
    <row r="557" spans="1:9" x14ac:dyDescent="0.55000000000000004">
      <c r="A557" s="1">
        <v>20</v>
      </c>
      <c r="B557" t="s">
        <v>479</v>
      </c>
      <c r="C557" s="1" t="s">
        <v>2</v>
      </c>
      <c r="D557">
        <v>1</v>
      </c>
      <c r="E557" s="1" t="s">
        <v>120</v>
      </c>
      <c r="F557" s="1">
        <v>1</v>
      </c>
      <c r="G557" s="1" t="str">
        <f>+VLOOKUP(bloque2_2[[#This Row],[niño]],BD.niños[[Código]:[sexo]],6,FALSE)</f>
        <v>9 y 10</v>
      </c>
      <c r="H557" s="1" t="str">
        <f>+VLOOKUP(bloque2_2[[#This Row],[niño]],BD.niños[[Código]:[sexo]],7,FALSE)</f>
        <v>M</v>
      </c>
      <c r="I557" s="1">
        <v>2</v>
      </c>
    </row>
    <row r="558" spans="1:9" x14ac:dyDescent="0.55000000000000004">
      <c r="A558" s="1">
        <v>20</v>
      </c>
      <c r="B558" t="s">
        <v>479</v>
      </c>
      <c r="C558" s="1" t="s">
        <v>2</v>
      </c>
      <c r="D558">
        <v>1</v>
      </c>
      <c r="E558" s="1" t="s">
        <v>123</v>
      </c>
      <c r="F558" s="1">
        <v>1</v>
      </c>
      <c r="G558" s="1" t="str">
        <f>+VLOOKUP(bloque2_2[[#This Row],[niño]],BD.niños[[Código]:[sexo]],6,FALSE)</f>
        <v>7 y 8</v>
      </c>
      <c r="H558" s="1" t="str">
        <f>+VLOOKUP(bloque2_2[[#This Row],[niño]],BD.niños[[Código]:[sexo]],7,FALSE)</f>
        <v>M</v>
      </c>
      <c r="I558" s="1">
        <v>2</v>
      </c>
    </row>
    <row r="559" spans="1:9" x14ac:dyDescent="0.55000000000000004">
      <c r="A559" s="1">
        <v>20</v>
      </c>
      <c r="B559" t="s">
        <v>479</v>
      </c>
      <c r="C559" s="1" t="s">
        <v>2</v>
      </c>
      <c r="D559">
        <v>1</v>
      </c>
      <c r="E559" s="1" t="s">
        <v>127</v>
      </c>
      <c r="F559" s="1">
        <v>3</v>
      </c>
      <c r="G559" s="1" t="str">
        <f>+VLOOKUP(bloque2_2[[#This Row],[niño]],BD.niños[[Código]:[sexo]],6,FALSE)</f>
        <v>5 y 6</v>
      </c>
      <c r="H559" s="1" t="str">
        <f>+VLOOKUP(bloque2_2[[#This Row],[niño]],BD.niños[[Código]:[sexo]],7,FALSE)</f>
        <v>M</v>
      </c>
      <c r="I559" s="1">
        <v>2</v>
      </c>
    </row>
    <row r="560" spans="1:9" x14ac:dyDescent="0.55000000000000004">
      <c r="A560" s="1">
        <v>20</v>
      </c>
      <c r="B560" t="s">
        <v>479</v>
      </c>
      <c r="C560" s="1" t="s">
        <v>2</v>
      </c>
      <c r="D560">
        <v>1</v>
      </c>
      <c r="E560" s="1" t="s">
        <v>131</v>
      </c>
      <c r="F560" s="1">
        <v>1</v>
      </c>
      <c r="G560" s="1" t="str">
        <f>+VLOOKUP(bloque2_2[[#This Row],[niño]],BD.niños[[Código]:[sexo]],6,FALSE)</f>
        <v>5 y 6</v>
      </c>
      <c r="H560" s="1" t="str">
        <f>+VLOOKUP(bloque2_2[[#This Row],[niño]],BD.niños[[Código]:[sexo]],7,FALSE)</f>
        <v>F</v>
      </c>
      <c r="I560" s="1">
        <v>2</v>
      </c>
    </row>
    <row r="561" spans="1:9" x14ac:dyDescent="0.55000000000000004">
      <c r="A561" s="1">
        <v>20</v>
      </c>
      <c r="B561" t="s">
        <v>479</v>
      </c>
      <c r="C561" s="1" t="s">
        <v>2</v>
      </c>
      <c r="D561">
        <v>1</v>
      </c>
      <c r="E561" s="1" t="s">
        <v>135</v>
      </c>
      <c r="F561" s="1">
        <v>1</v>
      </c>
      <c r="G561" s="1" t="str">
        <f>+VLOOKUP(bloque2_2[[#This Row],[niño]],BD.niños[[Código]:[sexo]],6,FALSE)</f>
        <v>5 y 6</v>
      </c>
      <c r="H561" s="1" t="str">
        <f>+VLOOKUP(bloque2_2[[#This Row],[niño]],BD.niños[[Código]:[sexo]],7,FALSE)</f>
        <v>M</v>
      </c>
      <c r="I561" s="1">
        <v>2</v>
      </c>
    </row>
    <row r="562" spans="1:9" x14ac:dyDescent="0.55000000000000004">
      <c r="A562" s="1">
        <v>20</v>
      </c>
      <c r="B562" t="s">
        <v>479</v>
      </c>
      <c r="C562" s="1" t="s">
        <v>2</v>
      </c>
      <c r="D562">
        <v>1</v>
      </c>
      <c r="E562" s="1" t="s">
        <v>139</v>
      </c>
      <c r="F562" s="1">
        <v>1</v>
      </c>
      <c r="G562" s="1" t="str">
        <f>+VLOOKUP(bloque2_2[[#This Row],[niño]],BD.niños[[Código]:[sexo]],6,FALSE)</f>
        <v>7 y 8</v>
      </c>
      <c r="H562" s="1" t="str">
        <f>+VLOOKUP(bloque2_2[[#This Row],[niño]],BD.niños[[Código]:[sexo]],7,FALSE)</f>
        <v>M</v>
      </c>
      <c r="I562" s="1">
        <v>2</v>
      </c>
    </row>
    <row r="563" spans="1:9" x14ac:dyDescent="0.55000000000000004">
      <c r="A563" s="1">
        <v>20</v>
      </c>
      <c r="B563" t="s">
        <v>479</v>
      </c>
      <c r="C563" s="1" t="s">
        <v>2</v>
      </c>
      <c r="D563">
        <v>1</v>
      </c>
      <c r="E563" s="1" t="s">
        <v>141</v>
      </c>
      <c r="F563" s="1">
        <v>1</v>
      </c>
      <c r="G563" s="1" t="str">
        <f>+VLOOKUP(bloque2_2[[#This Row],[niño]],BD.niños[[Código]:[sexo]],6,FALSE)</f>
        <v>7 y 8</v>
      </c>
      <c r="H563" s="1" t="str">
        <f>+VLOOKUP(bloque2_2[[#This Row],[niño]],BD.niños[[Código]:[sexo]],7,FALSE)</f>
        <v>F</v>
      </c>
      <c r="I563" s="1">
        <v>2</v>
      </c>
    </row>
    <row r="564" spans="1:9" x14ac:dyDescent="0.55000000000000004">
      <c r="A564" s="1">
        <v>20</v>
      </c>
      <c r="B564" t="s">
        <v>479</v>
      </c>
      <c r="C564" s="1" t="s">
        <v>2</v>
      </c>
      <c r="D564">
        <v>1</v>
      </c>
      <c r="E564" s="1" t="s">
        <v>145</v>
      </c>
      <c r="F564" s="1">
        <v>1</v>
      </c>
      <c r="G564" s="1" t="str">
        <f>+VLOOKUP(bloque2_2[[#This Row],[niño]],BD.niños[[Código]:[sexo]],6,FALSE)</f>
        <v>7 y 8</v>
      </c>
      <c r="H564" s="1" t="str">
        <f>+VLOOKUP(bloque2_2[[#This Row],[niño]],BD.niños[[Código]:[sexo]],7,FALSE)</f>
        <v>M</v>
      </c>
      <c r="I564" s="1">
        <v>2</v>
      </c>
    </row>
    <row r="565" spans="1:9" x14ac:dyDescent="0.55000000000000004">
      <c r="A565" s="1">
        <v>20</v>
      </c>
      <c r="B565" t="s">
        <v>479</v>
      </c>
      <c r="C565" s="1" t="s">
        <v>2</v>
      </c>
      <c r="D565">
        <v>1</v>
      </c>
      <c r="E565" s="1" t="s">
        <v>147</v>
      </c>
      <c r="F565" s="1">
        <v>1</v>
      </c>
      <c r="G565" s="1" t="str">
        <f>+VLOOKUP(bloque2_2[[#This Row],[niño]],BD.niños[[Código]:[sexo]],6,FALSE)</f>
        <v>7 y 8</v>
      </c>
      <c r="H565" s="1" t="str">
        <f>+VLOOKUP(bloque2_2[[#This Row],[niño]],BD.niños[[Código]:[sexo]],7,FALSE)</f>
        <v>M</v>
      </c>
      <c r="I565" s="1">
        <v>2</v>
      </c>
    </row>
    <row r="566" spans="1:9" x14ac:dyDescent="0.55000000000000004">
      <c r="A566" s="1">
        <v>20</v>
      </c>
      <c r="B566" t="s">
        <v>479</v>
      </c>
      <c r="C566" s="1" t="s">
        <v>2</v>
      </c>
      <c r="D566">
        <v>1</v>
      </c>
      <c r="E566" s="1" t="s">
        <v>214</v>
      </c>
      <c r="F566" s="1">
        <v>1</v>
      </c>
      <c r="G566" s="1" t="str">
        <f>+VLOOKUP(bloque2_2[[#This Row],[niño]],BD.niños[[Código]:[sexo]],6,FALSE)</f>
        <v>9 y 10</v>
      </c>
      <c r="H566" s="1" t="str">
        <f>+VLOOKUP(bloque2_2[[#This Row],[niño]],BD.niños[[Código]:[sexo]],7,FALSE)</f>
        <v>F</v>
      </c>
      <c r="I566" s="1">
        <v>2</v>
      </c>
    </row>
    <row r="567" spans="1:9" x14ac:dyDescent="0.55000000000000004">
      <c r="A567" s="1">
        <v>20</v>
      </c>
      <c r="B567" t="s">
        <v>479</v>
      </c>
      <c r="C567" s="1" t="s">
        <v>2</v>
      </c>
      <c r="D567">
        <v>1</v>
      </c>
      <c r="E567" s="1" t="s">
        <v>217</v>
      </c>
      <c r="F567" s="1">
        <v>1</v>
      </c>
      <c r="G567" s="1" t="str">
        <f>+VLOOKUP(bloque2_2[[#This Row],[niño]],BD.niños[[Código]:[sexo]],6,FALSE)</f>
        <v>9 y 10</v>
      </c>
      <c r="H567" s="1" t="str">
        <f>+VLOOKUP(bloque2_2[[#This Row],[niño]],BD.niños[[Código]:[sexo]],7,FALSE)</f>
        <v>F</v>
      </c>
      <c r="I567" s="1">
        <v>2</v>
      </c>
    </row>
    <row r="568" spans="1:9" x14ac:dyDescent="0.55000000000000004">
      <c r="A568" s="1">
        <v>20</v>
      </c>
      <c r="B568" t="s">
        <v>479</v>
      </c>
      <c r="C568" s="1" t="s">
        <v>2</v>
      </c>
      <c r="D568">
        <v>1</v>
      </c>
      <c r="E568" s="1" t="s">
        <v>220</v>
      </c>
      <c r="F568" s="1">
        <v>1</v>
      </c>
      <c r="G568" s="1" t="str">
        <f>+VLOOKUP(bloque2_2[[#This Row],[niño]],BD.niños[[Código]:[sexo]],6,FALSE)</f>
        <v>9 y 10</v>
      </c>
      <c r="H568" s="1" t="str">
        <f>+VLOOKUP(bloque2_2[[#This Row],[niño]],BD.niños[[Código]:[sexo]],7,FALSE)</f>
        <v>F</v>
      </c>
      <c r="I568" s="1">
        <v>2</v>
      </c>
    </row>
    <row r="569" spans="1:9" x14ac:dyDescent="0.55000000000000004">
      <c r="A569" s="1">
        <v>20</v>
      </c>
      <c r="B569" t="s">
        <v>479</v>
      </c>
      <c r="C569" s="1" t="s">
        <v>2</v>
      </c>
      <c r="D569">
        <v>1</v>
      </c>
      <c r="E569" s="1" t="s">
        <v>223</v>
      </c>
      <c r="F569" s="1">
        <v>5</v>
      </c>
      <c r="G569" s="1" t="str">
        <f>+VLOOKUP(bloque2_2[[#This Row],[niño]],BD.niños[[Código]:[sexo]],6,FALSE)</f>
        <v>7 y 8</v>
      </c>
      <c r="H569" s="1" t="str">
        <f>+VLOOKUP(bloque2_2[[#This Row],[niño]],BD.niños[[Código]:[sexo]],7,FALSE)</f>
        <v>F</v>
      </c>
      <c r="I569" s="1">
        <v>2</v>
      </c>
    </row>
    <row r="570" spans="1:9" x14ac:dyDescent="0.55000000000000004">
      <c r="A570" s="1">
        <v>20</v>
      </c>
      <c r="B570" t="s">
        <v>479</v>
      </c>
      <c r="C570" s="1" t="s">
        <v>2</v>
      </c>
      <c r="D570">
        <v>1</v>
      </c>
      <c r="E570" s="1" t="s">
        <v>226</v>
      </c>
      <c r="F570" s="1">
        <v>1</v>
      </c>
      <c r="G570" s="1" t="str">
        <f>+VLOOKUP(bloque2_2[[#This Row],[niño]],BD.niños[[Código]:[sexo]],6,FALSE)</f>
        <v>9 y 10</v>
      </c>
      <c r="H570" s="1" t="str">
        <f>+VLOOKUP(bloque2_2[[#This Row],[niño]],BD.niños[[Código]:[sexo]],7,FALSE)</f>
        <v>M</v>
      </c>
      <c r="I570" s="1">
        <v>2</v>
      </c>
    </row>
    <row r="571" spans="1:9" x14ac:dyDescent="0.55000000000000004">
      <c r="A571" s="1">
        <v>20</v>
      </c>
      <c r="B571" t="s">
        <v>479</v>
      </c>
      <c r="C571" s="1" t="s">
        <v>2</v>
      </c>
      <c r="D571">
        <v>1</v>
      </c>
      <c r="E571" s="1" t="s">
        <v>229</v>
      </c>
      <c r="F571" s="1">
        <v>5</v>
      </c>
      <c r="G571" s="1" t="str">
        <f>+VLOOKUP(bloque2_2[[#This Row],[niño]],BD.niños[[Código]:[sexo]],6,FALSE)</f>
        <v>7 y 8</v>
      </c>
      <c r="H571" s="1" t="str">
        <f>+VLOOKUP(bloque2_2[[#This Row],[niño]],BD.niños[[Código]:[sexo]],7,FALSE)</f>
        <v>M</v>
      </c>
      <c r="I571" s="1">
        <v>2</v>
      </c>
    </row>
    <row r="572" spans="1:9" x14ac:dyDescent="0.55000000000000004">
      <c r="A572" s="1">
        <v>20</v>
      </c>
      <c r="B572" t="s">
        <v>479</v>
      </c>
      <c r="C572" s="1" t="s">
        <v>2</v>
      </c>
      <c r="D572">
        <v>1</v>
      </c>
      <c r="E572" s="1" t="s">
        <v>231</v>
      </c>
      <c r="F572" s="1">
        <v>1</v>
      </c>
      <c r="G572" s="1" t="str">
        <f>+VLOOKUP(bloque2_2[[#This Row],[niño]],BD.niños[[Código]:[sexo]],6,FALSE)</f>
        <v>5 y 6</v>
      </c>
      <c r="H572" s="1" t="str">
        <f>+VLOOKUP(bloque2_2[[#This Row],[niño]],BD.niños[[Código]:[sexo]],7,FALSE)</f>
        <v>F</v>
      </c>
      <c r="I572" s="1">
        <v>2</v>
      </c>
    </row>
    <row r="573" spans="1:9" x14ac:dyDescent="0.55000000000000004">
      <c r="A573" s="1">
        <v>20</v>
      </c>
      <c r="B573" t="s">
        <v>479</v>
      </c>
      <c r="C573" s="1" t="s">
        <v>2</v>
      </c>
      <c r="D573">
        <v>1</v>
      </c>
      <c r="E573" s="1" t="s">
        <v>286</v>
      </c>
      <c r="F573" s="1">
        <v>1</v>
      </c>
      <c r="G573" s="1" t="str">
        <f>+VLOOKUP(bloque2_2[[#This Row],[niño]],BD.niños[[Código]:[sexo]],6,FALSE)</f>
        <v>5 y 6</v>
      </c>
      <c r="H573" s="1" t="str">
        <f>+VLOOKUP(bloque2_2[[#This Row],[niño]],BD.niños[[Código]:[sexo]],7,FALSE)</f>
        <v>M</v>
      </c>
      <c r="I573" s="1">
        <v>2</v>
      </c>
    </row>
    <row r="574" spans="1:9" x14ac:dyDescent="0.55000000000000004">
      <c r="A574" s="1">
        <v>20</v>
      </c>
      <c r="B574" t="s">
        <v>479</v>
      </c>
      <c r="C574" s="1" t="s">
        <v>2</v>
      </c>
      <c r="D574">
        <v>1</v>
      </c>
      <c r="E574" s="1" t="s">
        <v>290</v>
      </c>
      <c r="F574" s="1">
        <v>6</v>
      </c>
      <c r="G574" s="1" t="str">
        <f>+VLOOKUP(bloque2_2[[#This Row],[niño]],BD.niños[[Código]:[sexo]],6,FALSE)</f>
        <v>5 y 6</v>
      </c>
      <c r="H574" s="1" t="str">
        <f>+VLOOKUP(bloque2_2[[#This Row],[niño]],BD.niños[[Código]:[sexo]],7,FALSE)</f>
        <v>M</v>
      </c>
      <c r="I574" s="1">
        <v>2</v>
      </c>
    </row>
    <row r="575" spans="1:9" x14ac:dyDescent="0.55000000000000004">
      <c r="A575" s="1">
        <v>20</v>
      </c>
      <c r="B575" t="s">
        <v>479</v>
      </c>
      <c r="C575" s="1" t="s">
        <v>2</v>
      </c>
      <c r="D575">
        <v>1</v>
      </c>
      <c r="E575" s="1" t="s">
        <v>294</v>
      </c>
      <c r="F575" s="1">
        <v>1</v>
      </c>
      <c r="G575" s="1" t="str">
        <f>+VLOOKUP(bloque2_2[[#This Row],[niño]],BD.niños[[Código]:[sexo]],6,FALSE)</f>
        <v>7 y 8</v>
      </c>
      <c r="H575" s="1" t="str">
        <f>+VLOOKUP(bloque2_2[[#This Row],[niño]],BD.niños[[Código]:[sexo]],7,FALSE)</f>
        <v>M</v>
      </c>
      <c r="I575" s="1">
        <v>2</v>
      </c>
    </row>
    <row r="576" spans="1:9" x14ac:dyDescent="0.55000000000000004">
      <c r="A576" s="1">
        <v>20</v>
      </c>
      <c r="B576" t="s">
        <v>479</v>
      </c>
      <c r="C576" s="1" t="s">
        <v>2</v>
      </c>
      <c r="D576">
        <v>1</v>
      </c>
      <c r="E576" s="1" t="s">
        <v>295</v>
      </c>
      <c r="F576" s="1">
        <v>1</v>
      </c>
      <c r="G576" s="1" t="str">
        <f>+VLOOKUP(bloque2_2[[#This Row],[niño]],BD.niños[[Código]:[sexo]],6,FALSE)</f>
        <v>7 y 8</v>
      </c>
      <c r="H576" s="1" t="str">
        <f>+VLOOKUP(bloque2_2[[#This Row],[niño]],BD.niños[[Código]:[sexo]],7,FALSE)</f>
        <v>M</v>
      </c>
      <c r="I576" s="1">
        <v>2</v>
      </c>
    </row>
    <row r="577" spans="1:9" x14ac:dyDescent="0.55000000000000004">
      <c r="A577" s="1">
        <v>20</v>
      </c>
      <c r="B577" t="s">
        <v>479</v>
      </c>
      <c r="C577" s="1" t="s">
        <v>2</v>
      </c>
      <c r="D577">
        <v>1</v>
      </c>
      <c r="E577" s="1" t="s">
        <v>317</v>
      </c>
      <c r="F577" s="1">
        <v>1</v>
      </c>
      <c r="G577" s="1" t="str">
        <f>+VLOOKUP(bloque2_2[[#This Row],[niño]],BD.niños[[Código]:[sexo]],6,FALSE)</f>
        <v>9 y 10</v>
      </c>
      <c r="H577" s="1" t="str">
        <f>+VLOOKUP(bloque2_2[[#This Row],[niño]],BD.niños[[Código]:[sexo]],7,FALSE)</f>
        <v>F</v>
      </c>
      <c r="I577" s="1">
        <v>2</v>
      </c>
    </row>
    <row r="578" spans="1:9" x14ac:dyDescent="0.55000000000000004">
      <c r="A578" s="1">
        <v>20</v>
      </c>
      <c r="B578" t="s">
        <v>479</v>
      </c>
      <c r="C578" s="1" t="s">
        <v>2</v>
      </c>
      <c r="D578">
        <v>1</v>
      </c>
      <c r="E578" s="1" t="s">
        <v>320</v>
      </c>
      <c r="F578" s="1">
        <v>1</v>
      </c>
      <c r="G578" s="1" t="str">
        <f>+VLOOKUP(bloque2_2[[#This Row],[niño]],BD.niños[[Código]:[sexo]],6,FALSE)</f>
        <v>9 y 10</v>
      </c>
      <c r="H578" s="1" t="str">
        <f>+VLOOKUP(bloque2_2[[#This Row],[niño]],BD.niños[[Código]:[sexo]],7,FALSE)</f>
        <v>M</v>
      </c>
      <c r="I578" s="1">
        <v>2</v>
      </c>
    </row>
    <row r="579" spans="1:9" x14ac:dyDescent="0.55000000000000004">
      <c r="A579" s="1">
        <v>20</v>
      </c>
      <c r="B579" t="s">
        <v>479</v>
      </c>
      <c r="C579" s="1" t="s">
        <v>2</v>
      </c>
      <c r="D579">
        <v>1</v>
      </c>
      <c r="E579" s="1" t="s">
        <v>323</v>
      </c>
      <c r="F579" s="1">
        <v>5</v>
      </c>
      <c r="G579" s="1" t="str">
        <f>+VLOOKUP(bloque2_2[[#This Row],[niño]],BD.niños[[Código]:[sexo]],6,FALSE)</f>
        <v>7 y 8</v>
      </c>
      <c r="H579" s="1" t="str">
        <f>+VLOOKUP(bloque2_2[[#This Row],[niño]],BD.niños[[Código]:[sexo]],7,FALSE)</f>
        <v>F</v>
      </c>
      <c r="I579" s="1">
        <v>2</v>
      </c>
    </row>
    <row r="580" spans="1:9" x14ac:dyDescent="0.55000000000000004">
      <c r="A580" s="1">
        <v>20</v>
      </c>
      <c r="B580" t="s">
        <v>479</v>
      </c>
      <c r="C580" s="1" t="s">
        <v>2</v>
      </c>
      <c r="D580">
        <v>1</v>
      </c>
      <c r="E580" s="1" t="s">
        <v>327</v>
      </c>
      <c r="F580" s="1">
        <v>1</v>
      </c>
      <c r="G580" s="1" t="str">
        <f>+VLOOKUP(bloque2_2[[#This Row],[niño]],BD.niños[[Código]:[sexo]],6,FALSE)</f>
        <v>7 y 8</v>
      </c>
      <c r="H580" s="1" t="str">
        <f>+VLOOKUP(bloque2_2[[#This Row],[niño]],BD.niños[[Código]:[sexo]],7,FALSE)</f>
        <v>F</v>
      </c>
      <c r="I580" s="1">
        <v>2</v>
      </c>
    </row>
    <row r="581" spans="1:9" x14ac:dyDescent="0.55000000000000004">
      <c r="A581" s="1">
        <v>20</v>
      </c>
      <c r="B581" t="s">
        <v>479</v>
      </c>
      <c r="C581" s="1" t="s">
        <v>2</v>
      </c>
      <c r="D581">
        <v>1</v>
      </c>
      <c r="E581" s="1" t="s">
        <v>331</v>
      </c>
      <c r="F581" s="1">
        <v>7</v>
      </c>
      <c r="G581" s="1" t="str">
        <f>+VLOOKUP(bloque2_2[[#This Row],[niño]],BD.niños[[Código]:[sexo]],6,FALSE)</f>
        <v>7 y 8</v>
      </c>
      <c r="H581" s="1" t="str">
        <f>+VLOOKUP(bloque2_2[[#This Row],[niño]],BD.niños[[Código]:[sexo]],7,FALSE)</f>
        <v>F</v>
      </c>
      <c r="I581" s="1">
        <v>2</v>
      </c>
    </row>
    <row r="582" spans="1:9" x14ac:dyDescent="0.55000000000000004">
      <c r="A582" s="1">
        <v>21</v>
      </c>
      <c r="B582" t="s">
        <v>480</v>
      </c>
      <c r="C582" s="1" t="s">
        <v>2</v>
      </c>
      <c r="D582">
        <v>1</v>
      </c>
      <c r="E582" s="1" t="s">
        <v>105</v>
      </c>
      <c r="F582" s="1">
        <v>1</v>
      </c>
      <c r="G582" s="1" t="str">
        <f>+VLOOKUP(bloque2_2[[#This Row],[niño]],BD.niños[[Código]:[sexo]],6,FALSE)</f>
        <v>9 y 10</v>
      </c>
      <c r="H582" s="1" t="str">
        <f>+VLOOKUP(bloque2_2[[#This Row],[niño]],BD.niños[[Código]:[sexo]],7,FALSE)</f>
        <v>F</v>
      </c>
      <c r="I582" s="1">
        <v>2</v>
      </c>
    </row>
    <row r="583" spans="1:9" x14ac:dyDescent="0.55000000000000004">
      <c r="A583" s="1">
        <v>21</v>
      </c>
      <c r="B583" t="s">
        <v>480</v>
      </c>
      <c r="C583" s="1" t="s">
        <v>2</v>
      </c>
      <c r="D583">
        <v>1</v>
      </c>
      <c r="E583" s="1" t="s">
        <v>108</v>
      </c>
      <c r="F583" s="1">
        <v>6</v>
      </c>
      <c r="G583" s="1" t="str">
        <f>+VLOOKUP(bloque2_2[[#This Row],[niño]],BD.niños[[Código]:[sexo]],6,FALSE)</f>
        <v>9 y 10</v>
      </c>
      <c r="H583" s="1" t="str">
        <f>+VLOOKUP(bloque2_2[[#This Row],[niño]],BD.niños[[Código]:[sexo]],7,FALSE)</f>
        <v>F</v>
      </c>
      <c r="I583" s="1">
        <v>2</v>
      </c>
    </row>
    <row r="584" spans="1:9" x14ac:dyDescent="0.55000000000000004">
      <c r="A584" s="1">
        <v>21</v>
      </c>
      <c r="B584" t="s">
        <v>480</v>
      </c>
      <c r="C584" s="1" t="s">
        <v>2</v>
      </c>
      <c r="D584">
        <v>1</v>
      </c>
      <c r="E584" s="1" t="s">
        <v>112</v>
      </c>
      <c r="F584" s="1">
        <v>1</v>
      </c>
      <c r="G584" s="1" t="str">
        <f>+VLOOKUP(bloque2_2[[#This Row],[niño]],BD.niños[[Código]:[sexo]],6,FALSE)</f>
        <v>9 y 10</v>
      </c>
      <c r="H584" s="1" t="str">
        <f>+VLOOKUP(bloque2_2[[#This Row],[niño]],BD.niños[[Código]:[sexo]],7,FALSE)</f>
        <v>F</v>
      </c>
      <c r="I584" s="1">
        <v>2</v>
      </c>
    </row>
    <row r="585" spans="1:9" x14ac:dyDescent="0.55000000000000004">
      <c r="A585" s="1">
        <v>21</v>
      </c>
      <c r="B585" t="s">
        <v>480</v>
      </c>
      <c r="C585" s="1" t="s">
        <v>2</v>
      </c>
      <c r="D585">
        <v>1</v>
      </c>
      <c r="E585" s="1" t="s">
        <v>116</v>
      </c>
      <c r="F585" s="1">
        <v>1</v>
      </c>
      <c r="G585" s="1" t="str">
        <f>+VLOOKUP(bloque2_2[[#This Row],[niño]],BD.niños[[Código]:[sexo]],6,FALSE)</f>
        <v>9 y 10</v>
      </c>
      <c r="H585" s="1" t="str">
        <f>+VLOOKUP(bloque2_2[[#This Row],[niño]],BD.niños[[Código]:[sexo]],7,FALSE)</f>
        <v>F</v>
      </c>
      <c r="I585" s="1">
        <v>2</v>
      </c>
    </row>
    <row r="586" spans="1:9" x14ac:dyDescent="0.55000000000000004">
      <c r="A586" s="1">
        <v>21</v>
      </c>
      <c r="B586" t="s">
        <v>480</v>
      </c>
      <c r="C586" s="1" t="s">
        <v>2</v>
      </c>
      <c r="D586">
        <v>1</v>
      </c>
      <c r="E586" s="1" t="s">
        <v>120</v>
      </c>
      <c r="F586" s="1">
        <v>1</v>
      </c>
      <c r="G586" s="1" t="str">
        <f>+VLOOKUP(bloque2_2[[#This Row],[niño]],BD.niños[[Código]:[sexo]],6,FALSE)</f>
        <v>9 y 10</v>
      </c>
      <c r="H586" s="1" t="str">
        <f>+VLOOKUP(bloque2_2[[#This Row],[niño]],BD.niños[[Código]:[sexo]],7,FALSE)</f>
        <v>M</v>
      </c>
      <c r="I586" s="1">
        <v>2</v>
      </c>
    </row>
    <row r="587" spans="1:9" x14ac:dyDescent="0.55000000000000004">
      <c r="A587" s="1">
        <v>21</v>
      </c>
      <c r="B587" t="s">
        <v>480</v>
      </c>
      <c r="C587" s="1" t="s">
        <v>2</v>
      </c>
      <c r="D587">
        <v>1</v>
      </c>
      <c r="E587" s="1" t="s">
        <v>123</v>
      </c>
      <c r="F587" s="1">
        <v>3</v>
      </c>
      <c r="G587" s="1" t="str">
        <f>+VLOOKUP(bloque2_2[[#This Row],[niño]],BD.niños[[Código]:[sexo]],6,FALSE)</f>
        <v>7 y 8</v>
      </c>
      <c r="H587" s="1" t="str">
        <f>+VLOOKUP(bloque2_2[[#This Row],[niño]],BD.niños[[Código]:[sexo]],7,FALSE)</f>
        <v>M</v>
      </c>
      <c r="I587" s="1">
        <v>2</v>
      </c>
    </row>
    <row r="588" spans="1:9" x14ac:dyDescent="0.55000000000000004">
      <c r="A588" s="1">
        <v>21</v>
      </c>
      <c r="B588" t="s">
        <v>480</v>
      </c>
      <c r="C588" s="1" t="s">
        <v>2</v>
      </c>
      <c r="D588">
        <v>1</v>
      </c>
      <c r="E588" s="1" t="s">
        <v>127</v>
      </c>
      <c r="F588" s="1">
        <v>3</v>
      </c>
      <c r="G588" s="1" t="str">
        <f>+VLOOKUP(bloque2_2[[#This Row],[niño]],BD.niños[[Código]:[sexo]],6,FALSE)</f>
        <v>5 y 6</v>
      </c>
      <c r="H588" s="1" t="str">
        <f>+VLOOKUP(bloque2_2[[#This Row],[niño]],BD.niños[[Código]:[sexo]],7,FALSE)</f>
        <v>M</v>
      </c>
      <c r="I588" s="1">
        <v>2</v>
      </c>
    </row>
    <row r="589" spans="1:9" x14ac:dyDescent="0.55000000000000004">
      <c r="A589" s="1">
        <v>21</v>
      </c>
      <c r="B589" t="s">
        <v>480</v>
      </c>
      <c r="C589" s="1" t="s">
        <v>2</v>
      </c>
      <c r="D589">
        <v>1</v>
      </c>
      <c r="E589" s="1" t="s">
        <v>131</v>
      </c>
      <c r="F589" s="1">
        <v>1</v>
      </c>
      <c r="G589" s="1" t="str">
        <f>+VLOOKUP(bloque2_2[[#This Row],[niño]],BD.niños[[Código]:[sexo]],6,FALSE)</f>
        <v>5 y 6</v>
      </c>
      <c r="H589" s="1" t="str">
        <f>+VLOOKUP(bloque2_2[[#This Row],[niño]],BD.niños[[Código]:[sexo]],7,FALSE)</f>
        <v>F</v>
      </c>
      <c r="I589" s="1">
        <v>2</v>
      </c>
    </row>
    <row r="590" spans="1:9" x14ac:dyDescent="0.55000000000000004">
      <c r="A590" s="1">
        <v>21</v>
      </c>
      <c r="B590" t="s">
        <v>480</v>
      </c>
      <c r="C590" s="1" t="s">
        <v>2</v>
      </c>
      <c r="D590">
        <v>1</v>
      </c>
      <c r="E590" s="1" t="s">
        <v>135</v>
      </c>
      <c r="F590" s="1">
        <v>1</v>
      </c>
      <c r="G590" s="1" t="str">
        <f>+VLOOKUP(bloque2_2[[#This Row],[niño]],BD.niños[[Código]:[sexo]],6,FALSE)</f>
        <v>5 y 6</v>
      </c>
      <c r="H590" s="1" t="str">
        <f>+VLOOKUP(bloque2_2[[#This Row],[niño]],BD.niños[[Código]:[sexo]],7,FALSE)</f>
        <v>M</v>
      </c>
      <c r="I590" s="1">
        <v>2</v>
      </c>
    </row>
    <row r="591" spans="1:9" x14ac:dyDescent="0.55000000000000004">
      <c r="A591" s="1">
        <v>21</v>
      </c>
      <c r="B591" t="s">
        <v>480</v>
      </c>
      <c r="C591" s="1" t="s">
        <v>2</v>
      </c>
      <c r="D591">
        <v>1</v>
      </c>
      <c r="E591" s="1" t="s">
        <v>139</v>
      </c>
      <c r="F591" s="1">
        <v>1</v>
      </c>
      <c r="G591" s="1" t="str">
        <f>+VLOOKUP(bloque2_2[[#This Row],[niño]],BD.niños[[Código]:[sexo]],6,FALSE)</f>
        <v>7 y 8</v>
      </c>
      <c r="H591" s="1" t="str">
        <f>+VLOOKUP(bloque2_2[[#This Row],[niño]],BD.niños[[Código]:[sexo]],7,FALSE)</f>
        <v>M</v>
      </c>
      <c r="I591" s="1">
        <v>2</v>
      </c>
    </row>
    <row r="592" spans="1:9" x14ac:dyDescent="0.55000000000000004">
      <c r="A592" s="1">
        <v>21</v>
      </c>
      <c r="B592" t="s">
        <v>480</v>
      </c>
      <c r="C592" s="1" t="s">
        <v>2</v>
      </c>
      <c r="D592">
        <v>1</v>
      </c>
      <c r="E592" s="1" t="s">
        <v>141</v>
      </c>
      <c r="F592" s="1">
        <v>1</v>
      </c>
      <c r="G592" s="1" t="str">
        <f>+VLOOKUP(bloque2_2[[#This Row],[niño]],BD.niños[[Código]:[sexo]],6,FALSE)</f>
        <v>7 y 8</v>
      </c>
      <c r="H592" s="1" t="str">
        <f>+VLOOKUP(bloque2_2[[#This Row],[niño]],BD.niños[[Código]:[sexo]],7,FALSE)</f>
        <v>F</v>
      </c>
      <c r="I592" s="1">
        <v>2</v>
      </c>
    </row>
    <row r="593" spans="1:9" x14ac:dyDescent="0.55000000000000004">
      <c r="A593" s="1">
        <v>21</v>
      </c>
      <c r="B593" t="s">
        <v>480</v>
      </c>
      <c r="C593" s="1" t="s">
        <v>2</v>
      </c>
      <c r="D593">
        <v>1</v>
      </c>
      <c r="E593" s="1" t="s">
        <v>145</v>
      </c>
      <c r="F593" s="1">
        <v>1</v>
      </c>
      <c r="G593" s="1" t="str">
        <f>+VLOOKUP(bloque2_2[[#This Row],[niño]],BD.niños[[Código]:[sexo]],6,FALSE)</f>
        <v>7 y 8</v>
      </c>
      <c r="H593" s="1" t="str">
        <f>+VLOOKUP(bloque2_2[[#This Row],[niño]],BD.niños[[Código]:[sexo]],7,FALSE)</f>
        <v>M</v>
      </c>
      <c r="I593" s="1">
        <v>2</v>
      </c>
    </row>
    <row r="594" spans="1:9" x14ac:dyDescent="0.55000000000000004">
      <c r="A594" s="1">
        <v>21</v>
      </c>
      <c r="B594" t="s">
        <v>480</v>
      </c>
      <c r="C594" s="1" t="s">
        <v>2</v>
      </c>
      <c r="D594">
        <v>1</v>
      </c>
      <c r="E594" s="1" t="s">
        <v>147</v>
      </c>
      <c r="F594" s="1">
        <v>1</v>
      </c>
      <c r="G594" s="1" t="str">
        <f>+VLOOKUP(bloque2_2[[#This Row],[niño]],BD.niños[[Código]:[sexo]],6,FALSE)</f>
        <v>7 y 8</v>
      </c>
      <c r="H594" s="1" t="str">
        <f>+VLOOKUP(bloque2_2[[#This Row],[niño]],BD.niños[[Código]:[sexo]],7,FALSE)</f>
        <v>M</v>
      </c>
      <c r="I594" s="1">
        <v>2</v>
      </c>
    </row>
    <row r="595" spans="1:9" x14ac:dyDescent="0.55000000000000004">
      <c r="A595" s="1">
        <v>21</v>
      </c>
      <c r="B595" t="s">
        <v>480</v>
      </c>
      <c r="C595" s="1" t="s">
        <v>2</v>
      </c>
      <c r="D595">
        <v>1</v>
      </c>
      <c r="E595" s="1" t="s">
        <v>214</v>
      </c>
      <c r="F595" s="1">
        <v>2</v>
      </c>
      <c r="G595" s="1" t="str">
        <f>+VLOOKUP(bloque2_2[[#This Row],[niño]],BD.niños[[Código]:[sexo]],6,FALSE)</f>
        <v>9 y 10</v>
      </c>
      <c r="H595" s="1" t="str">
        <f>+VLOOKUP(bloque2_2[[#This Row],[niño]],BD.niños[[Código]:[sexo]],7,FALSE)</f>
        <v>F</v>
      </c>
      <c r="I595" s="1">
        <v>2</v>
      </c>
    </row>
    <row r="596" spans="1:9" x14ac:dyDescent="0.55000000000000004">
      <c r="A596" s="1">
        <v>21</v>
      </c>
      <c r="B596" t="s">
        <v>480</v>
      </c>
      <c r="C596" s="1" t="s">
        <v>2</v>
      </c>
      <c r="D596">
        <v>1</v>
      </c>
      <c r="E596" s="1" t="s">
        <v>217</v>
      </c>
      <c r="F596" s="1">
        <v>1</v>
      </c>
      <c r="G596" s="1" t="str">
        <f>+VLOOKUP(bloque2_2[[#This Row],[niño]],BD.niños[[Código]:[sexo]],6,FALSE)</f>
        <v>9 y 10</v>
      </c>
      <c r="H596" s="1" t="str">
        <f>+VLOOKUP(bloque2_2[[#This Row],[niño]],BD.niños[[Código]:[sexo]],7,FALSE)</f>
        <v>F</v>
      </c>
      <c r="I596" s="1">
        <v>2</v>
      </c>
    </row>
    <row r="597" spans="1:9" x14ac:dyDescent="0.55000000000000004">
      <c r="A597" s="1">
        <v>21</v>
      </c>
      <c r="B597" t="s">
        <v>480</v>
      </c>
      <c r="C597" s="1" t="s">
        <v>2</v>
      </c>
      <c r="D597">
        <v>1</v>
      </c>
      <c r="E597" s="1" t="s">
        <v>220</v>
      </c>
      <c r="F597" s="1">
        <v>1</v>
      </c>
      <c r="G597" s="1" t="str">
        <f>+VLOOKUP(bloque2_2[[#This Row],[niño]],BD.niños[[Código]:[sexo]],6,FALSE)</f>
        <v>9 y 10</v>
      </c>
      <c r="H597" s="1" t="str">
        <f>+VLOOKUP(bloque2_2[[#This Row],[niño]],BD.niños[[Código]:[sexo]],7,FALSE)</f>
        <v>F</v>
      </c>
      <c r="I597" s="1">
        <v>2</v>
      </c>
    </row>
    <row r="598" spans="1:9" x14ac:dyDescent="0.55000000000000004">
      <c r="A598" s="1">
        <v>21</v>
      </c>
      <c r="B598" t="s">
        <v>480</v>
      </c>
      <c r="C598" s="1" t="s">
        <v>2</v>
      </c>
      <c r="D598">
        <v>1</v>
      </c>
      <c r="E598" s="1" t="s">
        <v>223</v>
      </c>
      <c r="F598" s="1">
        <v>1</v>
      </c>
      <c r="G598" s="1" t="str">
        <f>+VLOOKUP(bloque2_2[[#This Row],[niño]],BD.niños[[Código]:[sexo]],6,FALSE)</f>
        <v>7 y 8</v>
      </c>
      <c r="H598" s="1" t="str">
        <f>+VLOOKUP(bloque2_2[[#This Row],[niño]],BD.niños[[Código]:[sexo]],7,FALSE)</f>
        <v>F</v>
      </c>
      <c r="I598" s="1">
        <v>2</v>
      </c>
    </row>
    <row r="599" spans="1:9" x14ac:dyDescent="0.55000000000000004">
      <c r="A599" s="1">
        <v>21</v>
      </c>
      <c r="B599" t="s">
        <v>480</v>
      </c>
      <c r="C599" s="1" t="s">
        <v>2</v>
      </c>
      <c r="D599">
        <v>1</v>
      </c>
      <c r="E599" s="1" t="s">
        <v>226</v>
      </c>
      <c r="F599" s="1">
        <v>1</v>
      </c>
      <c r="G599" s="1" t="str">
        <f>+VLOOKUP(bloque2_2[[#This Row],[niño]],BD.niños[[Código]:[sexo]],6,FALSE)</f>
        <v>9 y 10</v>
      </c>
      <c r="H599" s="1" t="str">
        <f>+VLOOKUP(bloque2_2[[#This Row],[niño]],BD.niños[[Código]:[sexo]],7,FALSE)</f>
        <v>M</v>
      </c>
      <c r="I599" s="1">
        <v>2</v>
      </c>
    </row>
    <row r="600" spans="1:9" x14ac:dyDescent="0.55000000000000004">
      <c r="A600" s="1">
        <v>21</v>
      </c>
      <c r="B600" t="s">
        <v>480</v>
      </c>
      <c r="C600" s="1" t="s">
        <v>2</v>
      </c>
      <c r="D600">
        <v>1</v>
      </c>
      <c r="E600" s="1" t="s">
        <v>229</v>
      </c>
      <c r="F600" s="1">
        <v>1</v>
      </c>
      <c r="G600" s="1" t="str">
        <f>+VLOOKUP(bloque2_2[[#This Row],[niño]],BD.niños[[Código]:[sexo]],6,FALSE)</f>
        <v>7 y 8</v>
      </c>
      <c r="H600" s="1" t="str">
        <f>+VLOOKUP(bloque2_2[[#This Row],[niño]],BD.niños[[Código]:[sexo]],7,FALSE)</f>
        <v>M</v>
      </c>
      <c r="I600" s="1">
        <v>2</v>
      </c>
    </row>
    <row r="601" spans="1:9" x14ac:dyDescent="0.55000000000000004">
      <c r="A601" s="1">
        <v>21</v>
      </c>
      <c r="B601" t="s">
        <v>480</v>
      </c>
      <c r="C601" s="1" t="s">
        <v>2</v>
      </c>
      <c r="D601">
        <v>1</v>
      </c>
      <c r="E601" s="1" t="s">
        <v>231</v>
      </c>
      <c r="F601" s="1">
        <v>1</v>
      </c>
      <c r="G601" s="1" t="str">
        <f>+VLOOKUP(bloque2_2[[#This Row],[niño]],BD.niños[[Código]:[sexo]],6,FALSE)</f>
        <v>5 y 6</v>
      </c>
      <c r="H601" s="1" t="str">
        <f>+VLOOKUP(bloque2_2[[#This Row],[niño]],BD.niños[[Código]:[sexo]],7,FALSE)</f>
        <v>F</v>
      </c>
      <c r="I601" s="1">
        <v>2</v>
      </c>
    </row>
    <row r="602" spans="1:9" x14ac:dyDescent="0.55000000000000004">
      <c r="A602" s="1">
        <v>21</v>
      </c>
      <c r="B602" t="s">
        <v>480</v>
      </c>
      <c r="C602" s="1" t="s">
        <v>2</v>
      </c>
      <c r="D602">
        <v>1</v>
      </c>
      <c r="E602" s="1" t="s">
        <v>286</v>
      </c>
      <c r="F602" s="1">
        <v>1</v>
      </c>
      <c r="G602" s="1" t="str">
        <f>+VLOOKUP(bloque2_2[[#This Row],[niño]],BD.niños[[Código]:[sexo]],6,FALSE)</f>
        <v>5 y 6</v>
      </c>
      <c r="H602" s="1" t="str">
        <f>+VLOOKUP(bloque2_2[[#This Row],[niño]],BD.niños[[Código]:[sexo]],7,FALSE)</f>
        <v>M</v>
      </c>
      <c r="I602" s="1">
        <v>2</v>
      </c>
    </row>
    <row r="603" spans="1:9" x14ac:dyDescent="0.55000000000000004">
      <c r="A603" s="1">
        <v>21</v>
      </c>
      <c r="B603" t="s">
        <v>480</v>
      </c>
      <c r="C603" s="1" t="s">
        <v>2</v>
      </c>
      <c r="D603">
        <v>1</v>
      </c>
      <c r="E603" s="1" t="s">
        <v>290</v>
      </c>
      <c r="F603" s="1">
        <v>1</v>
      </c>
      <c r="G603" s="1" t="str">
        <f>+VLOOKUP(bloque2_2[[#This Row],[niño]],BD.niños[[Código]:[sexo]],6,FALSE)</f>
        <v>5 y 6</v>
      </c>
      <c r="H603" s="1" t="str">
        <f>+VLOOKUP(bloque2_2[[#This Row],[niño]],BD.niños[[Código]:[sexo]],7,FALSE)</f>
        <v>M</v>
      </c>
      <c r="I603" s="1">
        <v>2</v>
      </c>
    </row>
    <row r="604" spans="1:9" x14ac:dyDescent="0.55000000000000004">
      <c r="A604" s="1">
        <v>21</v>
      </c>
      <c r="B604" t="s">
        <v>480</v>
      </c>
      <c r="C604" s="1" t="s">
        <v>2</v>
      </c>
      <c r="D604">
        <v>1</v>
      </c>
      <c r="E604" s="1" t="s">
        <v>294</v>
      </c>
      <c r="F604" s="1">
        <v>1</v>
      </c>
      <c r="G604" s="1" t="str">
        <f>+VLOOKUP(bloque2_2[[#This Row],[niño]],BD.niños[[Código]:[sexo]],6,FALSE)</f>
        <v>7 y 8</v>
      </c>
      <c r="H604" s="1" t="str">
        <f>+VLOOKUP(bloque2_2[[#This Row],[niño]],BD.niños[[Código]:[sexo]],7,FALSE)</f>
        <v>M</v>
      </c>
      <c r="I604" s="1">
        <v>2</v>
      </c>
    </row>
    <row r="605" spans="1:9" x14ac:dyDescent="0.55000000000000004">
      <c r="A605" s="1">
        <v>21</v>
      </c>
      <c r="B605" t="s">
        <v>480</v>
      </c>
      <c r="C605" s="1" t="s">
        <v>2</v>
      </c>
      <c r="D605">
        <v>1</v>
      </c>
      <c r="E605" s="1" t="s">
        <v>295</v>
      </c>
      <c r="F605" s="1">
        <v>1</v>
      </c>
      <c r="G605" s="1" t="str">
        <f>+VLOOKUP(bloque2_2[[#This Row],[niño]],BD.niños[[Código]:[sexo]],6,FALSE)</f>
        <v>7 y 8</v>
      </c>
      <c r="H605" s="1" t="str">
        <f>+VLOOKUP(bloque2_2[[#This Row],[niño]],BD.niños[[Código]:[sexo]],7,FALSE)</f>
        <v>M</v>
      </c>
      <c r="I605" s="1">
        <v>2</v>
      </c>
    </row>
    <row r="606" spans="1:9" x14ac:dyDescent="0.55000000000000004">
      <c r="A606" s="1">
        <v>21</v>
      </c>
      <c r="B606" t="s">
        <v>480</v>
      </c>
      <c r="C606" s="1" t="s">
        <v>2</v>
      </c>
      <c r="D606">
        <v>1</v>
      </c>
      <c r="E606" s="1" t="s">
        <v>317</v>
      </c>
      <c r="F606" s="1">
        <v>1</v>
      </c>
      <c r="G606" s="1" t="str">
        <f>+VLOOKUP(bloque2_2[[#This Row],[niño]],BD.niños[[Código]:[sexo]],6,FALSE)</f>
        <v>9 y 10</v>
      </c>
      <c r="H606" s="1" t="str">
        <f>+VLOOKUP(bloque2_2[[#This Row],[niño]],BD.niños[[Código]:[sexo]],7,FALSE)</f>
        <v>F</v>
      </c>
      <c r="I606" s="1">
        <v>2</v>
      </c>
    </row>
    <row r="607" spans="1:9" x14ac:dyDescent="0.55000000000000004">
      <c r="A607" s="1">
        <v>21</v>
      </c>
      <c r="B607" t="s">
        <v>480</v>
      </c>
      <c r="C607" s="1" t="s">
        <v>2</v>
      </c>
      <c r="D607">
        <v>1</v>
      </c>
      <c r="E607" s="1" t="s">
        <v>320</v>
      </c>
      <c r="F607" s="1">
        <v>1</v>
      </c>
      <c r="G607" s="1" t="str">
        <f>+VLOOKUP(bloque2_2[[#This Row],[niño]],BD.niños[[Código]:[sexo]],6,FALSE)</f>
        <v>9 y 10</v>
      </c>
      <c r="H607" s="1" t="str">
        <f>+VLOOKUP(bloque2_2[[#This Row],[niño]],BD.niños[[Código]:[sexo]],7,FALSE)</f>
        <v>M</v>
      </c>
      <c r="I607" s="1">
        <v>2</v>
      </c>
    </row>
    <row r="608" spans="1:9" x14ac:dyDescent="0.55000000000000004">
      <c r="A608" s="1">
        <v>21</v>
      </c>
      <c r="B608" t="s">
        <v>480</v>
      </c>
      <c r="C608" s="1" t="s">
        <v>2</v>
      </c>
      <c r="D608">
        <v>1</v>
      </c>
      <c r="E608" s="1" t="s">
        <v>323</v>
      </c>
      <c r="F608" s="1">
        <v>5</v>
      </c>
      <c r="G608" s="1" t="str">
        <f>+VLOOKUP(bloque2_2[[#This Row],[niño]],BD.niños[[Código]:[sexo]],6,FALSE)</f>
        <v>7 y 8</v>
      </c>
      <c r="H608" s="1" t="str">
        <f>+VLOOKUP(bloque2_2[[#This Row],[niño]],BD.niños[[Código]:[sexo]],7,FALSE)</f>
        <v>F</v>
      </c>
      <c r="I608" s="1">
        <v>2</v>
      </c>
    </row>
    <row r="609" spans="1:9" x14ac:dyDescent="0.55000000000000004">
      <c r="A609" s="1">
        <v>21</v>
      </c>
      <c r="B609" t="s">
        <v>480</v>
      </c>
      <c r="C609" s="1" t="s">
        <v>2</v>
      </c>
      <c r="D609">
        <v>1</v>
      </c>
      <c r="E609" s="1" t="s">
        <v>327</v>
      </c>
      <c r="F609" s="1">
        <v>1</v>
      </c>
      <c r="G609" s="1" t="str">
        <f>+VLOOKUP(bloque2_2[[#This Row],[niño]],BD.niños[[Código]:[sexo]],6,FALSE)</f>
        <v>7 y 8</v>
      </c>
      <c r="H609" s="1" t="str">
        <f>+VLOOKUP(bloque2_2[[#This Row],[niño]],BD.niños[[Código]:[sexo]],7,FALSE)</f>
        <v>F</v>
      </c>
      <c r="I609" s="1">
        <v>2</v>
      </c>
    </row>
    <row r="610" spans="1:9" x14ac:dyDescent="0.55000000000000004">
      <c r="A610" s="1">
        <v>21</v>
      </c>
      <c r="B610" t="s">
        <v>480</v>
      </c>
      <c r="C610" s="1" t="s">
        <v>2</v>
      </c>
      <c r="D610">
        <v>1</v>
      </c>
      <c r="E610" s="1" t="s">
        <v>331</v>
      </c>
      <c r="F610" s="1">
        <v>1</v>
      </c>
      <c r="G610" s="1" t="str">
        <f>+VLOOKUP(bloque2_2[[#This Row],[niño]],BD.niños[[Código]:[sexo]],6,FALSE)</f>
        <v>7 y 8</v>
      </c>
      <c r="H610" s="1" t="str">
        <f>+VLOOKUP(bloque2_2[[#This Row],[niño]],BD.niños[[Código]:[sexo]],7,FALSE)</f>
        <v>F</v>
      </c>
      <c r="I610" s="1">
        <v>2</v>
      </c>
    </row>
    <row r="611" spans="1:9" x14ac:dyDescent="0.55000000000000004">
      <c r="A611" s="1">
        <v>22</v>
      </c>
      <c r="B611" t="s">
        <v>481</v>
      </c>
      <c r="C611" s="1" t="s">
        <v>1</v>
      </c>
      <c r="D611">
        <v>2</v>
      </c>
      <c r="E611" s="1" t="s">
        <v>105</v>
      </c>
      <c r="F611" s="1">
        <v>2</v>
      </c>
      <c r="G611" s="1" t="str">
        <f>+VLOOKUP(bloque2_2[[#This Row],[niño]],BD.niños[[Código]:[sexo]],6,FALSE)</f>
        <v>9 y 10</v>
      </c>
      <c r="H611" s="1" t="str">
        <f>+VLOOKUP(bloque2_2[[#This Row],[niño]],BD.niños[[Código]:[sexo]],7,FALSE)</f>
        <v>F</v>
      </c>
      <c r="I611" s="1">
        <v>2</v>
      </c>
    </row>
    <row r="612" spans="1:9" x14ac:dyDescent="0.55000000000000004">
      <c r="A612" s="1">
        <v>22</v>
      </c>
      <c r="B612" t="s">
        <v>481</v>
      </c>
      <c r="C612" s="1" t="s">
        <v>1</v>
      </c>
      <c r="D612">
        <v>2</v>
      </c>
      <c r="E612" s="1" t="s">
        <v>108</v>
      </c>
      <c r="F612" s="1">
        <v>2</v>
      </c>
      <c r="G612" s="1" t="str">
        <f>+VLOOKUP(bloque2_2[[#This Row],[niño]],BD.niños[[Código]:[sexo]],6,FALSE)</f>
        <v>9 y 10</v>
      </c>
      <c r="H612" s="1" t="str">
        <f>+VLOOKUP(bloque2_2[[#This Row],[niño]],BD.niños[[Código]:[sexo]],7,FALSE)</f>
        <v>F</v>
      </c>
      <c r="I612" s="1">
        <v>2</v>
      </c>
    </row>
    <row r="613" spans="1:9" x14ac:dyDescent="0.55000000000000004">
      <c r="A613" s="1">
        <v>22</v>
      </c>
      <c r="B613" t="s">
        <v>481</v>
      </c>
      <c r="C613" s="1" t="s">
        <v>1</v>
      </c>
      <c r="D613">
        <v>2</v>
      </c>
      <c r="E613" s="1" t="s">
        <v>112</v>
      </c>
      <c r="F613" s="1">
        <v>2</v>
      </c>
      <c r="G613" s="1" t="str">
        <f>+VLOOKUP(bloque2_2[[#This Row],[niño]],BD.niños[[Código]:[sexo]],6,FALSE)</f>
        <v>9 y 10</v>
      </c>
      <c r="H613" s="1" t="str">
        <f>+VLOOKUP(bloque2_2[[#This Row],[niño]],BD.niños[[Código]:[sexo]],7,FALSE)</f>
        <v>F</v>
      </c>
      <c r="I613" s="1">
        <v>2</v>
      </c>
    </row>
    <row r="614" spans="1:9" x14ac:dyDescent="0.55000000000000004">
      <c r="A614" s="1">
        <v>22</v>
      </c>
      <c r="B614" t="s">
        <v>481</v>
      </c>
      <c r="C614" s="1" t="s">
        <v>1</v>
      </c>
      <c r="D614">
        <v>2</v>
      </c>
      <c r="E614" s="1" t="s">
        <v>116</v>
      </c>
      <c r="F614" s="1">
        <v>2</v>
      </c>
      <c r="G614" s="1" t="str">
        <f>+VLOOKUP(bloque2_2[[#This Row],[niño]],BD.niños[[Código]:[sexo]],6,FALSE)</f>
        <v>9 y 10</v>
      </c>
      <c r="H614" s="1" t="str">
        <f>+VLOOKUP(bloque2_2[[#This Row],[niño]],BD.niños[[Código]:[sexo]],7,FALSE)</f>
        <v>F</v>
      </c>
      <c r="I614" s="1">
        <v>2</v>
      </c>
    </row>
    <row r="615" spans="1:9" x14ac:dyDescent="0.55000000000000004">
      <c r="A615" s="1">
        <v>22</v>
      </c>
      <c r="B615" t="s">
        <v>481</v>
      </c>
      <c r="C615" s="1" t="s">
        <v>1</v>
      </c>
      <c r="D615">
        <v>2</v>
      </c>
      <c r="E615" s="1" t="s">
        <v>120</v>
      </c>
      <c r="F615" s="1">
        <v>2</v>
      </c>
      <c r="G615" s="1" t="str">
        <f>+VLOOKUP(bloque2_2[[#This Row],[niño]],BD.niños[[Código]:[sexo]],6,FALSE)</f>
        <v>9 y 10</v>
      </c>
      <c r="H615" s="1" t="str">
        <f>+VLOOKUP(bloque2_2[[#This Row],[niño]],BD.niños[[Código]:[sexo]],7,FALSE)</f>
        <v>M</v>
      </c>
      <c r="I615" s="1">
        <v>2</v>
      </c>
    </row>
    <row r="616" spans="1:9" x14ac:dyDescent="0.55000000000000004">
      <c r="A616" s="1">
        <v>22</v>
      </c>
      <c r="B616" t="s">
        <v>481</v>
      </c>
      <c r="C616" s="1" t="s">
        <v>1</v>
      </c>
      <c r="D616">
        <v>2</v>
      </c>
      <c r="E616" s="1" t="s">
        <v>123</v>
      </c>
      <c r="F616" s="1">
        <v>2</v>
      </c>
      <c r="G616" s="1" t="str">
        <f>+VLOOKUP(bloque2_2[[#This Row],[niño]],BD.niños[[Código]:[sexo]],6,FALSE)</f>
        <v>7 y 8</v>
      </c>
      <c r="H616" s="1" t="str">
        <f>+VLOOKUP(bloque2_2[[#This Row],[niño]],BD.niños[[Código]:[sexo]],7,FALSE)</f>
        <v>M</v>
      </c>
      <c r="I616" s="1">
        <v>2</v>
      </c>
    </row>
    <row r="617" spans="1:9" x14ac:dyDescent="0.55000000000000004">
      <c r="A617" s="1">
        <v>22</v>
      </c>
      <c r="B617" t="s">
        <v>481</v>
      </c>
      <c r="C617" s="1" t="s">
        <v>1</v>
      </c>
      <c r="D617">
        <v>2</v>
      </c>
      <c r="E617" s="1" t="s">
        <v>127</v>
      </c>
      <c r="F617" s="1">
        <v>2</v>
      </c>
      <c r="G617" s="1" t="str">
        <f>+VLOOKUP(bloque2_2[[#This Row],[niño]],BD.niños[[Código]:[sexo]],6,FALSE)</f>
        <v>5 y 6</v>
      </c>
      <c r="H617" s="1" t="str">
        <f>+VLOOKUP(bloque2_2[[#This Row],[niño]],BD.niños[[Código]:[sexo]],7,FALSE)</f>
        <v>M</v>
      </c>
      <c r="I617" s="1">
        <v>2</v>
      </c>
    </row>
    <row r="618" spans="1:9" x14ac:dyDescent="0.55000000000000004">
      <c r="A618" s="1">
        <v>22</v>
      </c>
      <c r="B618" t="s">
        <v>481</v>
      </c>
      <c r="C618" s="1" t="s">
        <v>1</v>
      </c>
      <c r="D618">
        <v>2</v>
      </c>
      <c r="E618" s="1" t="s">
        <v>131</v>
      </c>
      <c r="F618" s="1">
        <v>2</v>
      </c>
      <c r="G618" s="1" t="str">
        <f>+VLOOKUP(bloque2_2[[#This Row],[niño]],BD.niños[[Código]:[sexo]],6,FALSE)</f>
        <v>5 y 6</v>
      </c>
      <c r="H618" s="1" t="str">
        <f>+VLOOKUP(bloque2_2[[#This Row],[niño]],BD.niños[[Código]:[sexo]],7,FALSE)</f>
        <v>F</v>
      </c>
      <c r="I618" s="1">
        <v>2</v>
      </c>
    </row>
    <row r="619" spans="1:9" x14ac:dyDescent="0.55000000000000004">
      <c r="A619" s="1">
        <v>22</v>
      </c>
      <c r="B619" t="s">
        <v>481</v>
      </c>
      <c r="C619" s="1" t="s">
        <v>1</v>
      </c>
      <c r="D619">
        <v>2</v>
      </c>
      <c r="E619" s="1" t="s">
        <v>135</v>
      </c>
      <c r="F619" s="1">
        <v>2</v>
      </c>
      <c r="G619" s="1" t="str">
        <f>+VLOOKUP(bloque2_2[[#This Row],[niño]],BD.niños[[Código]:[sexo]],6,FALSE)</f>
        <v>5 y 6</v>
      </c>
      <c r="H619" s="1" t="str">
        <f>+VLOOKUP(bloque2_2[[#This Row],[niño]],BD.niños[[Código]:[sexo]],7,FALSE)</f>
        <v>M</v>
      </c>
      <c r="I619" s="1">
        <v>2</v>
      </c>
    </row>
    <row r="620" spans="1:9" x14ac:dyDescent="0.55000000000000004">
      <c r="A620" s="1">
        <v>22</v>
      </c>
      <c r="B620" t="s">
        <v>481</v>
      </c>
      <c r="C620" s="1" t="s">
        <v>1</v>
      </c>
      <c r="D620">
        <v>2</v>
      </c>
      <c r="E620" s="1" t="s">
        <v>139</v>
      </c>
      <c r="F620" s="1">
        <v>2</v>
      </c>
      <c r="G620" s="1" t="str">
        <f>+VLOOKUP(bloque2_2[[#This Row],[niño]],BD.niños[[Código]:[sexo]],6,FALSE)</f>
        <v>7 y 8</v>
      </c>
      <c r="H620" s="1" t="str">
        <f>+VLOOKUP(bloque2_2[[#This Row],[niño]],BD.niños[[Código]:[sexo]],7,FALSE)</f>
        <v>M</v>
      </c>
      <c r="I620" s="1">
        <v>2</v>
      </c>
    </row>
    <row r="621" spans="1:9" x14ac:dyDescent="0.55000000000000004">
      <c r="A621" s="1">
        <v>22</v>
      </c>
      <c r="B621" t="s">
        <v>481</v>
      </c>
      <c r="C621" s="1" t="s">
        <v>1</v>
      </c>
      <c r="D621">
        <v>2</v>
      </c>
      <c r="E621" s="1" t="s">
        <v>141</v>
      </c>
      <c r="F621" s="1">
        <v>2</v>
      </c>
      <c r="G621" s="1" t="str">
        <f>+VLOOKUP(bloque2_2[[#This Row],[niño]],BD.niños[[Código]:[sexo]],6,FALSE)</f>
        <v>7 y 8</v>
      </c>
      <c r="H621" s="1" t="str">
        <f>+VLOOKUP(bloque2_2[[#This Row],[niño]],BD.niños[[Código]:[sexo]],7,FALSE)</f>
        <v>F</v>
      </c>
      <c r="I621" s="1">
        <v>2</v>
      </c>
    </row>
    <row r="622" spans="1:9" x14ac:dyDescent="0.55000000000000004">
      <c r="A622" s="1">
        <v>22</v>
      </c>
      <c r="B622" t="s">
        <v>481</v>
      </c>
      <c r="C622" s="1" t="s">
        <v>1</v>
      </c>
      <c r="D622">
        <v>2</v>
      </c>
      <c r="E622" s="1" t="s">
        <v>145</v>
      </c>
      <c r="F622" s="1">
        <v>2</v>
      </c>
      <c r="G622" s="1" t="str">
        <f>+VLOOKUP(bloque2_2[[#This Row],[niño]],BD.niños[[Código]:[sexo]],6,FALSE)</f>
        <v>7 y 8</v>
      </c>
      <c r="H622" s="1" t="str">
        <f>+VLOOKUP(bloque2_2[[#This Row],[niño]],BD.niños[[Código]:[sexo]],7,FALSE)</f>
        <v>M</v>
      </c>
      <c r="I622" s="1">
        <v>2</v>
      </c>
    </row>
    <row r="623" spans="1:9" x14ac:dyDescent="0.55000000000000004">
      <c r="A623" s="1">
        <v>22</v>
      </c>
      <c r="B623" t="s">
        <v>481</v>
      </c>
      <c r="C623" s="1" t="s">
        <v>1</v>
      </c>
      <c r="D623">
        <v>2</v>
      </c>
      <c r="E623" s="1" t="s">
        <v>147</v>
      </c>
      <c r="F623" s="1">
        <v>2</v>
      </c>
      <c r="G623" s="1" t="str">
        <f>+VLOOKUP(bloque2_2[[#This Row],[niño]],BD.niños[[Código]:[sexo]],6,FALSE)</f>
        <v>7 y 8</v>
      </c>
      <c r="H623" s="1" t="str">
        <f>+VLOOKUP(bloque2_2[[#This Row],[niño]],BD.niños[[Código]:[sexo]],7,FALSE)</f>
        <v>M</v>
      </c>
      <c r="I623" s="1">
        <v>2</v>
      </c>
    </row>
    <row r="624" spans="1:9" x14ac:dyDescent="0.55000000000000004">
      <c r="A624" s="1">
        <v>22</v>
      </c>
      <c r="B624" t="s">
        <v>481</v>
      </c>
      <c r="C624" s="1" t="s">
        <v>1</v>
      </c>
      <c r="D624">
        <v>2</v>
      </c>
      <c r="E624" s="1" t="s">
        <v>214</v>
      </c>
      <c r="F624" s="1">
        <v>2</v>
      </c>
      <c r="G624" s="1" t="str">
        <f>+VLOOKUP(bloque2_2[[#This Row],[niño]],BD.niños[[Código]:[sexo]],6,FALSE)</f>
        <v>9 y 10</v>
      </c>
      <c r="H624" s="1" t="str">
        <f>+VLOOKUP(bloque2_2[[#This Row],[niño]],BD.niños[[Código]:[sexo]],7,FALSE)</f>
        <v>F</v>
      </c>
      <c r="I624" s="1">
        <v>2</v>
      </c>
    </row>
    <row r="625" spans="1:9" x14ac:dyDescent="0.55000000000000004">
      <c r="A625" s="1">
        <v>22</v>
      </c>
      <c r="B625" t="s">
        <v>481</v>
      </c>
      <c r="C625" s="1" t="s">
        <v>1</v>
      </c>
      <c r="D625">
        <v>2</v>
      </c>
      <c r="E625" s="1" t="s">
        <v>217</v>
      </c>
      <c r="F625" s="1">
        <v>2</v>
      </c>
      <c r="G625" s="1" t="str">
        <f>+VLOOKUP(bloque2_2[[#This Row],[niño]],BD.niños[[Código]:[sexo]],6,FALSE)</f>
        <v>9 y 10</v>
      </c>
      <c r="H625" s="1" t="str">
        <f>+VLOOKUP(bloque2_2[[#This Row],[niño]],BD.niños[[Código]:[sexo]],7,FALSE)</f>
        <v>F</v>
      </c>
      <c r="I625" s="1">
        <v>2</v>
      </c>
    </row>
    <row r="626" spans="1:9" x14ac:dyDescent="0.55000000000000004">
      <c r="A626" s="1">
        <v>22</v>
      </c>
      <c r="B626" t="s">
        <v>481</v>
      </c>
      <c r="C626" s="1" t="s">
        <v>1</v>
      </c>
      <c r="D626">
        <v>2</v>
      </c>
      <c r="E626" s="1" t="s">
        <v>220</v>
      </c>
      <c r="F626" s="1">
        <v>2</v>
      </c>
      <c r="G626" s="1" t="str">
        <f>+VLOOKUP(bloque2_2[[#This Row],[niño]],BD.niños[[Código]:[sexo]],6,FALSE)</f>
        <v>9 y 10</v>
      </c>
      <c r="H626" s="1" t="str">
        <f>+VLOOKUP(bloque2_2[[#This Row],[niño]],BD.niños[[Código]:[sexo]],7,FALSE)</f>
        <v>F</v>
      </c>
      <c r="I626" s="1">
        <v>2</v>
      </c>
    </row>
    <row r="627" spans="1:9" x14ac:dyDescent="0.55000000000000004">
      <c r="A627" s="1">
        <v>22</v>
      </c>
      <c r="B627" t="s">
        <v>481</v>
      </c>
      <c r="C627" s="1" t="s">
        <v>1</v>
      </c>
      <c r="D627">
        <v>2</v>
      </c>
      <c r="E627" s="1" t="s">
        <v>223</v>
      </c>
      <c r="F627" s="1">
        <v>2</v>
      </c>
      <c r="G627" s="1" t="str">
        <f>+VLOOKUP(bloque2_2[[#This Row],[niño]],BD.niños[[Código]:[sexo]],6,FALSE)</f>
        <v>7 y 8</v>
      </c>
      <c r="H627" s="1" t="str">
        <f>+VLOOKUP(bloque2_2[[#This Row],[niño]],BD.niños[[Código]:[sexo]],7,FALSE)</f>
        <v>F</v>
      </c>
      <c r="I627" s="1">
        <v>2</v>
      </c>
    </row>
    <row r="628" spans="1:9" x14ac:dyDescent="0.55000000000000004">
      <c r="A628" s="1">
        <v>22</v>
      </c>
      <c r="B628" t="s">
        <v>481</v>
      </c>
      <c r="C628" s="1" t="s">
        <v>1</v>
      </c>
      <c r="D628">
        <v>2</v>
      </c>
      <c r="E628" s="1" t="s">
        <v>226</v>
      </c>
      <c r="F628" s="1">
        <v>2</v>
      </c>
      <c r="G628" s="1" t="str">
        <f>+VLOOKUP(bloque2_2[[#This Row],[niño]],BD.niños[[Código]:[sexo]],6,FALSE)</f>
        <v>9 y 10</v>
      </c>
      <c r="H628" s="1" t="str">
        <f>+VLOOKUP(bloque2_2[[#This Row],[niño]],BD.niños[[Código]:[sexo]],7,FALSE)</f>
        <v>M</v>
      </c>
      <c r="I628" s="1">
        <v>2</v>
      </c>
    </row>
    <row r="629" spans="1:9" x14ac:dyDescent="0.55000000000000004">
      <c r="A629" s="1">
        <v>22</v>
      </c>
      <c r="B629" t="s">
        <v>481</v>
      </c>
      <c r="C629" s="1" t="s">
        <v>1</v>
      </c>
      <c r="D629">
        <v>2</v>
      </c>
      <c r="E629" s="1" t="s">
        <v>229</v>
      </c>
      <c r="F629" s="1">
        <v>2</v>
      </c>
      <c r="G629" s="1" t="str">
        <f>+VLOOKUP(bloque2_2[[#This Row],[niño]],BD.niños[[Código]:[sexo]],6,FALSE)</f>
        <v>7 y 8</v>
      </c>
      <c r="H629" s="1" t="str">
        <f>+VLOOKUP(bloque2_2[[#This Row],[niño]],BD.niños[[Código]:[sexo]],7,FALSE)</f>
        <v>M</v>
      </c>
      <c r="I629" s="1">
        <v>2</v>
      </c>
    </row>
    <row r="630" spans="1:9" x14ac:dyDescent="0.55000000000000004">
      <c r="A630" s="1">
        <v>22</v>
      </c>
      <c r="B630" t="s">
        <v>481</v>
      </c>
      <c r="C630" s="1" t="s">
        <v>1</v>
      </c>
      <c r="D630">
        <v>2</v>
      </c>
      <c r="E630" s="1" t="s">
        <v>231</v>
      </c>
      <c r="F630" s="1">
        <v>2</v>
      </c>
      <c r="G630" s="1" t="str">
        <f>+VLOOKUP(bloque2_2[[#This Row],[niño]],BD.niños[[Código]:[sexo]],6,FALSE)</f>
        <v>5 y 6</v>
      </c>
      <c r="H630" s="1" t="str">
        <f>+VLOOKUP(bloque2_2[[#This Row],[niño]],BD.niños[[Código]:[sexo]],7,FALSE)</f>
        <v>F</v>
      </c>
      <c r="I630" s="1">
        <v>2</v>
      </c>
    </row>
    <row r="631" spans="1:9" x14ac:dyDescent="0.55000000000000004">
      <c r="A631" s="1">
        <v>22</v>
      </c>
      <c r="B631" t="s">
        <v>481</v>
      </c>
      <c r="C631" s="1" t="s">
        <v>1</v>
      </c>
      <c r="D631">
        <v>2</v>
      </c>
      <c r="E631" s="1" t="s">
        <v>286</v>
      </c>
      <c r="F631" s="1">
        <v>2</v>
      </c>
      <c r="G631" s="1" t="str">
        <f>+VLOOKUP(bloque2_2[[#This Row],[niño]],BD.niños[[Código]:[sexo]],6,FALSE)</f>
        <v>5 y 6</v>
      </c>
      <c r="H631" s="1" t="str">
        <f>+VLOOKUP(bloque2_2[[#This Row],[niño]],BD.niños[[Código]:[sexo]],7,FALSE)</f>
        <v>M</v>
      </c>
      <c r="I631" s="1">
        <v>2</v>
      </c>
    </row>
    <row r="632" spans="1:9" x14ac:dyDescent="0.55000000000000004">
      <c r="A632" s="1">
        <v>22</v>
      </c>
      <c r="B632" t="s">
        <v>481</v>
      </c>
      <c r="C632" s="1" t="s">
        <v>1</v>
      </c>
      <c r="D632">
        <v>2</v>
      </c>
      <c r="E632" s="1" t="s">
        <v>290</v>
      </c>
      <c r="F632" s="1">
        <v>2</v>
      </c>
      <c r="G632" s="1" t="str">
        <f>+VLOOKUP(bloque2_2[[#This Row],[niño]],BD.niños[[Código]:[sexo]],6,FALSE)</f>
        <v>5 y 6</v>
      </c>
      <c r="H632" s="1" t="str">
        <f>+VLOOKUP(bloque2_2[[#This Row],[niño]],BD.niños[[Código]:[sexo]],7,FALSE)</f>
        <v>M</v>
      </c>
      <c r="I632" s="1">
        <v>2</v>
      </c>
    </row>
    <row r="633" spans="1:9" x14ac:dyDescent="0.55000000000000004">
      <c r="A633" s="1">
        <v>22</v>
      </c>
      <c r="B633" t="s">
        <v>481</v>
      </c>
      <c r="C633" s="1" t="s">
        <v>1</v>
      </c>
      <c r="D633">
        <v>2</v>
      </c>
      <c r="E633" s="1" t="s">
        <v>294</v>
      </c>
      <c r="F633" s="1">
        <v>2</v>
      </c>
      <c r="G633" s="1" t="str">
        <f>+VLOOKUP(bloque2_2[[#This Row],[niño]],BD.niños[[Código]:[sexo]],6,FALSE)</f>
        <v>7 y 8</v>
      </c>
      <c r="H633" s="1" t="str">
        <f>+VLOOKUP(bloque2_2[[#This Row],[niño]],BD.niños[[Código]:[sexo]],7,FALSE)</f>
        <v>M</v>
      </c>
      <c r="I633" s="1">
        <v>2</v>
      </c>
    </row>
    <row r="634" spans="1:9" x14ac:dyDescent="0.55000000000000004">
      <c r="A634" s="1">
        <v>22</v>
      </c>
      <c r="B634" t="s">
        <v>481</v>
      </c>
      <c r="C634" s="1" t="s">
        <v>1</v>
      </c>
      <c r="D634">
        <v>2</v>
      </c>
      <c r="E634" s="1" t="s">
        <v>295</v>
      </c>
      <c r="F634" s="1">
        <v>2</v>
      </c>
      <c r="G634" s="1" t="str">
        <f>+VLOOKUP(bloque2_2[[#This Row],[niño]],BD.niños[[Código]:[sexo]],6,FALSE)</f>
        <v>7 y 8</v>
      </c>
      <c r="H634" s="1" t="str">
        <f>+VLOOKUP(bloque2_2[[#This Row],[niño]],BD.niños[[Código]:[sexo]],7,FALSE)</f>
        <v>M</v>
      </c>
      <c r="I634" s="1">
        <v>2</v>
      </c>
    </row>
    <row r="635" spans="1:9" x14ac:dyDescent="0.55000000000000004">
      <c r="A635" s="1">
        <v>22</v>
      </c>
      <c r="B635" t="s">
        <v>481</v>
      </c>
      <c r="C635" s="1" t="s">
        <v>1</v>
      </c>
      <c r="D635">
        <v>2</v>
      </c>
      <c r="E635" s="1" t="s">
        <v>317</v>
      </c>
      <c r="F635" s="1">
        <v>2</v>
      </c>
      <c r="G635" s="1" t="str">
        <f>+VLOOKUP(bloque2_2[[#This Row],[niño]],BD.niños[[Código]:[sexo]],6,FALSE)</f>
        <v>9 y 10</v>
      </c>
      <c r="H635" s="1" t="str">
        <f>+VLOOKUP(bloque2_2[[#This Row],[niño]],BD.niños[[Código]:[sexo]],7,FALSE)</f>
        <v>F</v>
      </c>
      <c r="I635" s="1">
        <v>2</v>
      </c>
    </row>
    <row r="636" spans="1:9" x14ac:dyDescent="0.55000000000000004">
      <c r="A636" s="1">
        <v>22</v>
      </c>
      <c r="B636" t="s">
        <v>481</v>
      </c>
      <c r="C636" s="1" t="s">
        <v>1</v>
      </c>
      <c r="D636">
        <v>2</v>
      </c>
      <c r="E636" s="1" t="s">
        <v>320</v>
      </c>
      <c r="F636" s="1">
        <v>2</v>
      </c>
      <c r="G636" s="1" t="str">
        <f>+VLOOKUP(bloque2_2[[#This Row],[niño]],BD.niños[[Código]:[sexo]],6,FALSE)</f>
        <v>9 y 10</v>
      </c>
      <c r="H636" s="1" t="str">
        <f>+VLOOKUP(bloque2_2[[#This Row],[niño]],BD.niños[[Código]:[sexo]],7,FALSE)</f>
        <v>M</v>
      </c>
      <c r="I636" s="1">
        <v>2</v>
      </c>
    </row>
    <row r="637" spans="1:9" x14ac:dyDescent="0.55000000000000004">
      <c r="A637" s="1">
        <v>22</v>
      </c>
      <c r="B637" t="s">
        <v>481</v>
      </c>
      <c r="C637" s="1" t="s">
        <v>1</v>
      </c>
      <c r="D637">
        <v>2</v>
      </c>
      <c r="E637" s="1" t="s">
        <v>323</v>
      </c>
      <c r="F637" s="1">
        <v>2</v>
      </c>
      <c r="G637" s="1" t="str">
        <f>+VLOOKUP(bloque2_2[[#This Row],[niño]],BD.niños[[Código]:[sexo]],6,FALSE)</f>
        <v>7 y 8</v>
      </c>
      <c r="H637" s="1" t="str">
        <f>+VLOOKUP(bloque2_2[[#This Row],[niño]],BD.niños[[Código]:[sexo]],7,FALSE)</f>
        <v>F</v>
      </c>
      <c r="I637" s="1">
        <v>2</v>
      </c>
    </row>
    <row r="638" spans="1:9" x14ac:dyDescent="0.55000000000000004">
      <c r="A638" s="1">
        <v>22</v>
      </c>
      <c r="B638" t="s">
        <v>481</v>
      </c>
      <c r="C638" s="1" t="s">
        <v>1</v>
      </c>
      <c r="D638">
        <v>2</v>
      </c>
      <c r="E638" s="1" t="s">
        <v>327</v>
      </c>
      <c r="F638" s="1">
        <v>2</v>
      </c>
      <c r="G638" s="1" t="str">
        <f>+VLOOKUP(bloque2_2[[#This Row],[niño]],BD.niños[[Código]:[sexo]],6,FALSE)</f>
        <v>7 y 8</v>
      </c>
      <c r="H638" s="1" t="str">
        <f>+VLOOKUP(bloque2_2[[#This Row],[niño]],BD.niños[[Código]:[sexo]],7,FALSE)</f>
        <v>F</v>
      </c>
      <c r="I638" s="1">
        <v>2</v>
      </c>
    </row>
    <row r="639" spans="1:9" x14ac:dyDescent="0.55000000000000004">
      <c r="A639" s="1">
        <v>22</v>
      </c>
      <c r="B639" t="s">
        <v>481</v>
      </c>
      <c r="C639" s="1" t="s">
        <v>1</v>
      </c>
      <c r="D639">
        <v>2</v>
      </c>
      <c r="E639" s="1" t="s">
        <v>331</v>
      </c>
      <c r="F639" s="1">
        <v>2</v>
      </c>
      <c r="G639" s="1" t="str">
        <f>+VLOOKUP(bloque2_2[[#This Row],[niño]],BD.niños[[Código]:[sexo]],6,FALSE)</f>
        <v>7 y 8</v>
      </c>
      <c r="H639" s="1" t="str">
        <f>+VLOOKUP(bloque2_2[[#This Row],[niño]],BD.niños[[Código]:[sexo]],7,FALSE)</f>
        <v>F</v>
      </c>
      <c r="I639" s="1">
        <v>2</v>
      </c>
    </row>
    <row r="640" spans="1:9" x14ac:dyDescent="0.55000000000000004">
      <c r="A640" s="1">
        <v>23</v>
      </c>
      <c r="B640" t="s">
        <v>482</v>
      </c>
      <c r="C640" s="1" t="s">
        <v>2</v>
      </c>
      <c r="D640">
        <v>1</v>
      </c>
      <c r="E640" s="1" t="s">
        <v>105</v>
      </c>
      <c r="F640" s="1">
        <v>1</v>
      </c>
      <c r="G640" s="1" t="str">
        <f>+VLOOKUP(bloque2_2[[#This Row],[niño]],BD.niños[[Código]:[sexo]],6,FALSE)</f>
        <v>9 y 10</v>
      </c>
      <c r="H640" s="1" t="str">
        <f>+VLOOKUP(bloque2_2[[#This Row],[niño]],BD.niños[[Código]:[sexo]],7,FALSE)</f>
        <v>F</v>
      </c>
      <c r="I640" s="1">
        <v>2</v>
      </c>
    </row>
    <row r="641" spans="1:9" x14ac:dyDescent="0.55000000000000004">
      <c r="A641" s="1">
        <v>23</v>
      </c>
      <c r="B641" t="s">
        <v>482</v>
      </c>
      <c r="C641" s="1" t="s">
        <v>2</v>
      </c>
      <c r="D641">
        <v>1</v>
      </c>
      <c r="E641" s="1" t="s">
        <v>108</v>
      </c>
      <c r="F641" s="1">
        <v>1</v>
      </c>
      <c r="G641" s="1" t="str">
        <f>+VLOOKUP(bloque2_2[[#This Row],[niño]],BD.niños[[Código]:[sexo]],6,FALSE)</f>
        <v>9 y 10</v>
      </c>
      <c r="H641" s="1" t="str">
        <f>+VLOOKUP(bloque2_2[[#This Row],[niño]],BD.niños[[Código]:[sexo]],7,FALSE)</f>
        <v>F</v>
      </c>
      <c r="I641" s="1">
        <v>2</v>
      </c>
    </row>
    <row r="642" spans="1:9" x14ac:dyDescent="0.55000000000000004">
      <c r="A642" s="1">
        <v>23</v>
      </c>
      <c r="B642" t="s">
        <v>482</v>
      </c>
      <c r="C642" s="1" t="s">
        <v>2</v>
      </c>
      <c r="D642">
        <v>1</v>
      </c>
      <c r="E642" s="1" t="s">
        <v>112</v>
      </c>
      <c r="F642" s="1">
        <v>1</v>
      </c>
      <c r="G642" s="1" t="str">
        <f>+VLOOKUP(bloque2_2[[#This Row],[niño]],BD.niños[[Código]:[sexo]],6,FALSE)</f>
        <v>9 y 10</v>
      </c>
      <c r="H642" s="1" t="str">
        <f>+VLOOKUP(bloque2_2[[#This Row],[niño]],BD.niños[[Código]:[sexo]],7,FALSE)</f>
        <v>F</v>
      </c>
      <c r="I642" s="1">
        <v>2</v>
      </c>
    </row>
    <row r="643" spans="1:9" x14ac:dyDescent="0.55000000000000004">
      <c r="A643" s="1">
        <v>23</v>
      </c>
      <c r="B643" t="s">
        <v>482</v>
      </c>
      <c r="C643" s="1" t="s">
        <v>2</v>
      </c>
      <c r="D643">
        <v>1</v>
      </c>
      <c r="E643" s="1" t="s">
        <v>116</v>
      </c>
      <c r="F643" s="1">
        <v>1</v>
      </c>
      <c r="G643" s="1" t="str">
        <f>+VLOOKUP(bloque2_2[[#This Row],[niño]],BD.niños[[Código]:[sexo]],6,FALSE)</f>
        <v>9 y 10</v>
      </c>
      <c r="H643" s="1" t="str">
        <f>+VLOOKUP(bloque2_2[[#This Row],[niño]],BD.niños[[Código]:[sexo]],7,FALSE)</f>
        <v>F</v>
      </c>
      <c r="I643" s="1">
        <v>2</v>
      </c>
    </row>
    <row r="644" spans="1:9" x14ac:dyDescent="0.55000000000000004">
      <c r="A644" s="1">
        <v>23</v>
      </c>
      <c r="B644" t="s">
        <v>482</v>
      </c>
      <c r="C644" s="1" t="s">
        <v>2</v>
      </c>
      <c r="D644">
        <v>1</v>
      </c>
      <c r="E644" s="1" t="s">
        <v>120</v>
      </c>
      <c r="F644" s="1">
        <v>1</v>
      </c>
      <c r="G644" s="1" t="str">
        <f>+VLOOKUP(bloque2_2[[#This Row],[niño]],BD.niños[[Código]:[sexo]],6,FALSE)</f>
        <v>9 y 10</v>
      </c>
      <c r="H644" s="1" t="str">
        <f>+VLOOKUP(bloque2_2[[#This Row],[niño]],BD.niños[[Código]:[sexo]],7,FALSE)</f>
        <v>M</v>
      </c>
      <c r="I644" s="1">
        <v>2</v>
      </c>
    </row>
    <row r="645" spans="1:9" x14ac:dyDescent="0.55000000000000004">
      <c r="A645" s="1">
        <v>23</v>
      </c>
      <c r="B645" t="s">
        <v>482</v>
      </c>
      <c r="C645" s="1" t="s">
        <v>2</v>
      </c>
      <c r="D645">
        <v>1</v>
      </c>
      <c r="E645" s="1" t="s">
        <v>123</v>
      </c>
      <c r="F645" s="1">
        <v>1</v>
      </c>
      <c r="G645" s="1" t="str">
        <f>+VLOOKUP(bloque2_2[[#This Row],[niño]],BD.niños[[Código]:[sexo]],6,FALSE)</f>
        <v>7 y 8</v>
      </c>
      <c r="H645" s="1" t="str">
        <f>+VLOOKUP(bloque2_2[[#This Row],[niño]],BD.niños[[Código]:[sexo]],7,FALSE)</f>
        <v>M</v>
      </c>
      <c r="I645" s="1">
        <v>2</v>
      </c>
    </row>
    <row r="646" spans="1:9" x14ac:dyDescent="0.55000000000000004">
      <c r="A646" s="1">
        <v>23</v>
      </c>
      <c r="B646" t="s">
        <v>482</v>
      </c>
      <c r="C646" s="1" t="s">
        <v>2</v>
      </c>
      <c r="D646">
        <v>1</v>
      </c>
      <c r="E646" s="1" t="s">
        <v>127</v>
      </c>
      <c r="F646" s="1">
        <v>3</v>
      </c>
      <c r="G646" s="1" t="str">
        <f>+VLOOKUP(bloque2_2[[#This Row],[niño]],BD.niños[[Código]:[sexo]],6,FALSE)</f>
        <v>5 y 6</v>
      </c>
      <c r="H646" s="1" t="str">
        <f>+VLOOKUP(bloque2_2[[#This Row],[niño]],BD.niños[[Código]:[sexo]],7,FALSE)</f>
        <v>M</v>
      </c>
      <c r="I646" s="1">
        <v>2</v>
      </c>
    </row>
    <row r="647" spans="1:9" x14ac:dyDescent="0.55000000000000004">
      <c r="A647" s="1">
        <v>23</v>
      </c>
      <c r="B647" t="s">
        <v>482</v>
      </c>
      <c r="C647" s="1" t="s">
        <v>2</v>
      </c>
      <c r="D647">
        <v>1</v>
      </c>
      <c r="E647" s="1" t="s">
        <v>131</v>
      </c>
      <c r="F647" s="1">
        <v>1</v>
      </c>
      <c r="G647" s="1" t="str">
        <f>+VLOOKUP(bloque2_2[[#This Row],[niño]],BD.niños[[Código]:[sexo]],6,FALSE)</f>
        <v>5 y 6</v>
      </c>
      <c r="H647" s="1" t="str">
        <f>+VLOOKUP(bloque2_2[[#This Row],[niño]],BD.niños[[Código]:[sexo]],7,FALSE)</f>
        <v>F</v>
      </c>
      <c r="I647" s="1">
        <v>2</v>
      </c>
    </row>
    <row r="648" spans="1:9" x14ac:dyDescent="0.55000000000000004">
      <c r="A648" s="1">
        <v>23</v>
      </c>
      <c r="B648" t="s">
        <v>482</v>
      </c>
      <c r="C648" s="1" t="s">
        <v>2</v>
      </c>
      <c r="D648">
        <v>1</v>
      </c>
      <c r="E648" s="1" t="s">
        <v>135</v>
      </c>
      <c r="F648" s="1">
        <v>1</v>
      </c>
      <c r="G648" s="1" t="str">
        <f>+VLOOKUP(bloque2_2[[#This Row],[niño]],BD.niños[[Código]:[sexo]],6,FALSE)</f>
        <v>5 y 6</v>
      </c>
      <c r="H648" s="1" t="str">
        <f>+VLOOKUP(bloque2_2[[#This Row],[niño]],BD.niños[[Código]:[sexo]],7,FALSE)</f>
        <v>M</v>
      </c>
      <c r="I648" s="1">
        <v>2</v>
      </c>
    </row>
    <row r="649" spans="1:9" x14ac:dyDescent="0.55000000000000004">
      <c r="A649" s="1">
        <v>23</v>
      </c>
      <c r="B649" t="s">
        <v>482</v>
      </c>
      <c r="C649" s="1" t="s">
        <v>2</v>
      </c>
      <c r="D649">
        <v>1</v>
      </c>
      <c r="E649" s="1" t="s">
        <v>139</v>
      </c>
      <c r="F649" s="1">
        <v>1</v>
      </c>
      <c r="G649" s="1" t="str">
        <f>+VLOOKUP(bloque2_2[[#This Row],[niño]],BD.niños[[Código]:[sexo]],6,FALSE)</f>
        <v>7 y 8</v>
      </c>
      <c r="H649" s="1" t="str">
        <f>+VLOOKUP(bloque2_2[[#This Row],[niño]],BD.niños[[Código]:[sexo]],7,FALSE)</f>
        <v>M</v>
      </c>
      <c r="I649" s="1">
        <v>2</v>
      </c>
    </row>
    <row r="650" spans="1:9" x14ac:dyDescent="0.55000000000000004">
      <c r="A650" s="1">
        <v>23</v>
      </c>
      <c r="B650" t="s">
        <v>482</v>
      </c>
      <c r="C650" s="1" t="s">
        <v>2</v>
      </c>
      <c r="D650">
        <v>1</v>
      </c>
      <c r="E650" s="1" t="s">
        <v>141</v>
      </c>
      <c r="F650" s="1">
        <v>1</v>
      </c>
      <c r="G650" s="1" t="str">
        <f>+VLOOKUP(bloque2_2[[#This Row],[niño]],BD.niños[[Código]:[sexo]],6,FALSE)</f>
        <v>7 y 8</v>
      </c>
      <c r="H650" s="1" t="str">
        <f>+VLOOKUP(bloque2_2[[#This Row],[niño]],BD.niños[[Código]:[sexo]],7,FALSE)</f>
        <v>F</v>
      </c>
      <c r="I650" s="1">
        <v>2</v>
      </c>
    </row>
    <row r="651" spans="1:9" x14ac:dyDescent="0.55000000000000004">
      <c r="A651" s="1">
        <v>23</v>
      </c>
      <c r="B651" t="s">
        <v>482</v>
      </c>
      <c r="C651" s="1" t="s">
        <v>2</v>
      </c>
      <c r="D651">
        <v>1</v>
      </c>
      <c r="E651" s="1" t="s">
        <v>145</v>
      </c>
      <c r="F651" s="1">
        <v>1</v>
      </c>
      <c r="G651" s="1" t="str">
        <f>+VLOOKUP(bloque2_2[[#This Row],[niño]],BD.niños[[Código]:[sexo]],6,FALSE)</f>
        <v>7 y 8</v>
      </c>
      <c r="H651" s="1" t="str">
        <f>+VLOOKUP(bloque2_2[[#This Row],[niño]],BD.niños[[Código]:[sexo]],7,FALSE)</f>
        <v>M</v>
      </c>
      <c r="I651" s="1">
        <v>2</v>
      </c>
    </row>
    <row r="652" spans="1:9" x14ac:dyDescent="0.55000000000000004">
      <c r="A652" s="1">
        <v>23</v>
      </c>
      <c r="B652" t="s">
        <v>482</v>
      </c>
      <c r="C652" s="1" t="s">
        <v>2</v>
      </c>
      <c r="D652">
        <v>1</v>
      </c>
      <c r="E652" s="1" t="s">
        <v>147</v>
      </c>
      <c r="F652" s="1">
        <v>1</v>
      </c>
      <c r="G652" s="1" t="str">
        <f>+VLOOKUP(bloque2_2[[#This Row],[niño]],BD.niños[[Código]:[sexo]],6,FALSE)</f>
        <v>7 y 8</v>
      </c>
      <c r="H652" s="1" t="str">
        <f>+VLOOKUP(bloque2_2[[#This Row],[niño]],BD.niños[[Código]:[sexo]],7,FALSE)</f>
        <v>M</v>
      </c>
      <c r="I652" s="1">
        <v>2</v>
      </c>
    </row>
    <row r="653" spans="1:9" x14ac:dyDescent="0.55000000000000004">
      <c r="A653" s="1">
        <v>23</v>
      </c>
      <c r="B653" t="s">
        <v>482</v>
      </c>
      <c r="C653" s="1" t="s">
        <v>2</v>
      </c>
      <c r="D653">
        <v>1</v>
      </c>
      <c r="E653" s="1" t="s">
        <v>214</v>
      </c>
      <c r="F653" s="1">
        <v>1</v>
      </c>
      <c r="G653" s="1" t="str">
        <f>+VLOOKUP(bloque2_2[[#This Row],[niño]],BD.niños[[Código]:[sexo]],6,FALSE)</f>
        <v>9 y 10</v>
      </c>
      <c r="H653" s="1" t="str">
        <f>+VLOOKUP(bloque2_2[[#This Row],[niño]],BD.niños[[Código]:[sexo]],7,FALSE)</f>
        <v>F</v>
      </c>
      <c r="I653" s="1">
        <v>2</v>
      </c>
    </row>
    <row r="654" spans="1:9" x14ac:dyDescent="0.55000000000000004">
      <c r="A654" s="1">
        <v>23</v>
      </c>
      <c r="B654" t="s">
        <v>482</v>
      </c>
      <c r="C654" s="1" t="s">
        <v>2</v>
      </c>
      <c r="D654">
        <v>1</v>
      </c>
      <c r="E654" s="1" t="s">
        <v>217</v>
      </c>
      <c r="F654" s="1">
        <v>1</v>
      </c>
      <c r="G654" s="1" t="str">
        <f>+VLOOKUP(bloque2_2[[#This Row],[niño]],BD.niños[[Código]:[sexo]],6,FALSE)</f>
        <v>9 y 10</v>
      </c>
      <c r="H654" s="1" t="str">
        <f>+VLOOKUP(bloque2_2[[#This Row],[niño]],BD.niños[[Código]:[sexo]],7,FALSE)</f>
        <v>F</v>
      </c>
      <c r="I654" s="1">
        <v>2</v>
      </c>
    </row>
    <row r="655" spans="1:9" x14ac:dyDescent="0.55000000000000004">
      <c r="A655" s="1">
        <v>23</v>
      </c>
      <c r="B655" t="s">
        <v>482</v>
      </c>
      <c r="C655" s="1" t="s">
        <v>2</v>
      </c>
      <c r="D655">
        <v>1</v>
      </c>
      <c r="E655" s="1" t="s">
        <v>220</v>
      </c>
      <c r="F655" s="1">
        <v>1</v>
      </c>
      <c r="G655" s="1" t="str">
        <f>+VLOOKUP(bloque2_2[[#This Row],[niño]],BD.niños[[Código]:[sexo]],6,FALSE)</f>
        <v>9 y 10</v>
      </c>
      <c r="H655" s="1" t="str">
        <f>+VLOOKUP(bloque2_2[[#This Row],[niño]],BD.niños[[Código]:[sexo]],7,FALSE)</f>
        <v>F</v>
      </c>
      <c r="I655" s="1">
        <v>2</v>
      </c>
    </row>
    <row r="656" spans="1:9" x14ac:dyDescent="0.55000000000000004">
      <c r="A656" s="1">
        <v>23</v>
      </c>
      <c r="B656" t="s">
        <v>482</v>
      </c>
      <c r="C656" s="1" t="s">
        <v>2</v>
      </c>
      <c r="D656">
        <v>1</v>
      </c>
      <c r="E656" s="1" t="s">
        <v>223</v>
      </c>
      <c r="F656" s="1">
        <v>3</v>
      </c>
      <c r="G656" s="1" t="str">
        <f>+VLOOKUP(bloque2_2[[#This Row],[niño]],BD.niños[[Código]:[sexo]],6,FALSE)</f>
        <v>7 y 8</v>
      </c>
      <c r="H656" s="1" t="str">
        <f>+VLOOKUP(bloque2_2[[#This Row],[niño]],BD.niños[[Código]:[sexo]],7,FALSE)</f>
        <v>F</v>
      </c>
      <c r="I656" s="1">
        <v>2</v>
      </c>
    </row>
    <row r="657" spans="1:9" x14ac:dyDescent="0.55000000000000004">
      <c r="A657" s="1">
        <v>23</v>
      </c>
      <c r="B657" t="s">
        <v>482</v>
      </c>
      <c r="C657" s="1" t="s">
        <v>2</v>
      </c>
      <c r="D657">
        <v>1</v>
      </c>
      <c r="E657" s="1" t="s">
        <v>226</v>
      </c>
      <c r="F657" s="1">
        <v>1</v>
      </c>
      <c r="G657" s="1" t="str">
        <f>+VLOOKUP(bloque2_2[[#This Row],[niño]],BD.niños[[Código]:[sexo]],6,FALSE)</f>
        <v>9 y 10</v>
      </c>
      <c r="H657" s="1" t="str">
        <f>+VLOOKUP(bloque2_2[[#This Row],[niño]],BD.niños[[Código]:[sexo]],7,FALSE)</f>
        <v>M</v>
      </c>
      <c r="I657" s="1">
        <v>2</v>
      </c>
    </row>
    <row r="658" spans="1:9" x14ac:dyDescent="0.55000000000000004">
      <c r="A658" s="1">
        <v>23</v>
      </c>
      <c r="B658" t="s">
        <v>482</v>
      </c>
      <c r="C658" s="1" t="s">
        <v>2</v>
      </c>
      <c r="D658">
        <v>1</v>
      </c>
      <c r="E658" s="1" t="s">
        <v>229</v>
      </c>
      <c r="F658" s="1">
        <v>1</v>
      </c>
      <c r="G658" s="1" t="str">
        <f>+VLOOKUP(bloque2_2[[#This Row],[niño]],BD.niños[[Código]:[sexo]],6,FALSE)</f>
        <v>7 y 8</v>
      </c>
      <c r="H658" s="1" t="str">
        <f>+VLOOKUP(bloque2_2[[#This Row],[niño]],BD.niños[[Código]:[sexo]],7,FALSE)</f>
        <v>M</v>
      </c>
      <c r="I658" s="1">
        <v>2</v>
      </c>
    </row>
    <row r="659" spans="1:9" x14ac:dyDescent="0.55000000000000004">
      <c r="A659" s="1">
        <v>23</v>
      </c>
      <c r="B659" t="s">
        <v>482</v>
      </c>
      <c r="C659" s="1" t="s">
        <v>2</v>
      </c>
      <c r="D659">
        <v>1</v>
      </c>
      <c r="E659" s="1" t="s">
        <v>231</v>
      </c>
      <c r="F659" s="1">
        <v>1</v>
      </c>
      <c r="G659" s="1" t="str">
        <f>+VLOOKUP(bloque2_2[[#This Row],[niño]],BD.niños[[Código]:[sexo]],6,FALSE)</f>
        <v>5 y 6</v>
      </c>
      <c r="H659" s="1" t="str">
        <f>+VLOOKUP(bloque2_2[[#This Row],[niño]],BD.niños[[Código]:[sexo]],7,FALSE)</f>
        <v>F</v>
      </c>
      <c r="I659" s="1">
        <v>2</v>
      </c>
    </row>
    <row r="660" spans="1:9" x14ac:dyDescent="0.55000000000000004">
      <c r="A660" s="1">
        <v>23</v>
      </c>
      <c r="B660" t="s">
        <v>482</v>
      </c>
      <c r="C660" s="1" t="s">
        <v>2</v>
      </c>
      <c r="D660">
        <v>1</v>
      </c>
      <c r="E660" s="1" t="s">
        <v>286</v>
      </c>
      <c r="F660" s="1">
        <v>1</v>
      </c>
      <c r="G660" s="1" t="str">
        <f>+VLOOKUP(bloque2_2[[#This Row],[niño]],BD.niños[[Código]:[sexo]],6,FALSE)</f>
        <v>5 y 6</v>
      </c>
      <c r="H660" s="1" t="str">
        <f>+VLOOKUP(bloque2_2[[#This Row],[niño]],BD.niños[[Código]:[sexo]],7,FALSE)</f>
        <v>M</v>
      </c>
      <c r="I660" s="1">
        <v>2</v>
      </c>
    </row>
    <row r="661" spans="1:9" x14ac:dyDescent="0.55000000000000004">
      <c r="A661" s="1">
        <v>23</v>
      </c>
      <c r="B661" t="s">
        <v>482</v>
      </c>
      <c r="C661" s="1" t="s">
        <v>2</v>
      </c>
      <c r="D661">
        <v>1</v>
      </c>
      <c r="E661" s="1" t="s">
        <v>290</v>
      </c>
      <c r="F661" s="1">
        <v>1</v>
      </c>
      <c r="G661" s="1" t="str">
        <f>+VLOOKUP(bloque2_2[[#This Row],[niño]],BD.niños[[Código]:[sexo]],6,FALSE)</f>
        <v>5 y 6</v>
      </c>
      <c r="H661" s="1" t="str">
        <f>+VLOOKUP(bloque2_2[[#This Row],[niño]],BD.niños[[Código]:[sexo]],7,FALSE)</f>
        <v>M</v>
      </c>
      <c r="I661" s="1">
        <v>2</v>
      </c>
    </row>
    <row r="662" spans="1:9" x14ac:dyDescent="0.55000000000000004">
      <c r="A662" s="1">
        <v>23</v>
      </c>
      <c r="B662" t="s">
        <v>482</v>
      </c>
      <c r="C662" s="1" t="s">
        <v>2</v>
      </c>
      <c r="D662">
        <v>1</v>
      </c>
      <c r="E662" s="1" t="s">
        <v>294</v>
      </c>
      <c r="F662" s="1">
        <v>1</v>
      </c>
      <c r="G662" s="1" t="str">
        <f>+VLOOKUP(bloque2_2[[#This Row],[niño]],BD.niños[[Código]:[sexo]],6,FALSE)</f>
        <v>7 y 8</v>
      </c>
      <c r="H662" s="1" t="str">
        <f>+VLOOKUP(bloque2_2[[#This Row],[niño]],BD.niños[[Código]:[sexo]],7,FALSE)</f>
        <v>M</v>
      </c>
      <c r="I662" s="1">
        <v>2</v>
      </c>
    </row>
    <row r="663" spans="1:9" x14ac:dyDescent="0.55000000000000004">
      <c r="A663" s="1">
        <v>23</v>
      </c>
      <c r="B663" t="s">
        <v>482</v>
      </c>
      <c r="C663" s="1" t="s">
        <v>2</v>
      </c>
      <c r="D663">
        <v>1</v>
      </c>
      <c r="E663" s="1" t="s">
        <v>295</v>
      </c>
      <c r="F663" s="1">
        <v>1</v>
      </c>
      <c r="G663" s="1" t="str">
        <f>+VLOOKUP(bloque2_2[[#This Row],[niño]],BD.niños[[Código]:[sexo]],6,FALSE)</f>
        <v>7 y 8</v>
      </c>
      <c r="H663" s="1" t="str">
        <f>+VLOOKUP(bloque2_2[[#This Row],[niño]],BD.niños[[Código]:[sexo]],7,FALSE)</f>
        <v>M</v>
      </c>
      <c r="I663" s="1">
        <v>2</v>
      </c>
    </row>
    <row r="664" spans="1:9" x14ac:dyDescent="0.55000000000000004">
      <c r="A664" s="1">
        <v>23</v>
      </c>
      <c r="B664" t="s">
        <v>482</v>
      </c>
      <c r="C664" s="1" t="s">
        <v>2</v>
      </c>
      <c r="D664">
        <v>1</v>
      </c>
      <c r="E664" s="1" t="s">
        <v>317</v>
      </c>
      <c r="F664" s="1">
        <v>1</v>
      </c>
      <c r="G664" s="1" t="str">
        <f>+VLOOKUP(bloque2_2[[#This Row],[niño]],BD.niños[[Código]:[sexo]],6,FALSE)</f>
        <v>9 y 10</v>
      </c>
      <c r="H664" s="1" t="str">
        <f>+VLOOKUP(bloque2_2[[#This Row],[niño]],BD.niños[[Código]:[sexo]],7,FALSE)</f>
        <v>F</v>
      </c>
      <c r="I664" s="1">
        <v>2</v>
      </c>
    </row>
    <row r="665" spans="1:9" x14ac:dyDescent="0.55000000000000004">
      <c r="A665" s="1">
        <v>23</v>
      </c>
      <c r="B665" t="s">
        <v>482</v>
      </c>
      <c r="C665" s="1" t="s">
        <v>2</v>
      </c>
      <c r="D665">
        <v>1</v>
      </c>
      <c r="E665" s="1" t="s">
        <v>320</v>
      </c>
      <c r="F665" s="1">
        <v>1</v>
      </c>
      <c r="G665" s="1" t="str">
        <f>+VLOOKUP(bloque2_2[[#This Row],[niño]],BD.niños[[Código]:[sexo]],6,FALSE)</f>
        <v>9 y 10</v>
      </c>
      <c r="H665" s="1" t="str">
        <f>+VLOOKUP(bloque2_2[[#This Row],[niño]],BD.niños[[Código]:[sexo]],7,FALSE)</f>
        <v>M</v>
      </c>
      <c r="I665" s="1">
        <v>2</v>
      </c>
    </row>
    <row r="666" spans="1:9" x14ac:dyDescent="0.55000000000000004">
      <c r="A666" s="1">
        <v>23</v>
      </c>
      <c r="B666" t="s">
        <v>482</v>
      </c>
      <c r="C666" s="1" t="s">
        <v>2</v>
      </c>
      <c r="D666">
        <v>1</v>
      </c>
      <c r="E666" s="1" t="s">
        <v>323</v>
      </c>
      <c r="F666" s="1">
        <v>1</v>
      </c>
      <c r="G666" s="1" t="str">
        <f>+VLOOKUP(bloque2_2[[#This Row],[niño]],BD.niños[[Código]:[sexo]],6,FALSE)</f>
        <v>7 y 8</v>
      </c>
      <c r="H666" s="1" t="str">
        <f>+VLOOKUP(bloque2_2[[#This Row],[niño]],BD.niños[[Código]:[sexo]],7,FALSE)</f>
        <v>F</v>
      </c>
      <c r="I666" s="1">
        <v>2</v>
      </c>
    </row>
    <row r="667" spans="1:9" x14ac:dyDescent="0.55000000000000004">
      <c r="A667" s="1">
        <v>23</v>
      </c>
      <c r="B667" t="s">
        <v>482</v>
      </c>
      <c r="C667" s="1" t="s">
        <v>2</v>
      </c>
      <c r="D667">
        <v>1</v>
      </c>
      <c r="E667" s="1" t="s">
        <v>327</v>
      </c>
      <c r="F667" s="1">
        <v>1</v>
      </c>
      <c r="G667" s="1" t="str">
        <f>+VLOOKUP(bloque2_2[[#This Row],[niño]],BD.niños[[Código]:[sexo]],6,FALSE)</f>
        <v>7 y 8</v>
      </c>
      <c r="H667" s="1" t="str">
        <f>+VLOOKUP(bloque2_2[[#This Row],[niño]],BD.niños[[Código]:[sexo]],7,FALSE)</f>
        <v>F</v>
      </c>
      <c r="I667" s="1">
        <v>2</v>
      </c>
    </row>
    <row r="668" spans="1:9" x14ac:dyDescent="0.55000000000000004">
      <c r="A668" s="1">
        <v>23</v>
      </c>
      <c r="B668" t="s">
        <v>482</v>
      </c>
      <c r="C668" s="1" t="s">
        <v>2</v>
      </c>
      <c r="D668">
        <v>1</v>
      </c>
      <c r="E668" s="1" t="s">
        <v>331</v>
      </c>
      <c r="F668" s="1">
        <v>3</v>
      </c>
      <c r="G668" s="1" t="str">
        <f>+VLOOKUP(bloque2_2[[#This Row],[niño]],BD.niños[[Código]:[sexo]],6,FALSE)</f>
        <v>7 y 8</v>
      </c>
      <c r="H668" s="1" t="str">
        <f>+VLOOKUP(bloque2_2[[#This Row],[niño]],BD.niños[[Código]:[sexo]],7,FALSE)</f>
        <v>F</v>
      </c>
      <c r="I668" s="1">
        <v>2</v>
      </c>
    </row>
    <row r="669" spans="1:9" x14ac:dyDescent="0.55000000000000004">
      <c r="A669" s="1">
        <v>24</v>
      </c>
      <c r="B669" t="s">
        <v>483</v>
      </c>
      <c r="C669" s="1" t="s">
        <v>3</v>
      </c>
      <c r="D669">
        <v>4</v>
      </c>
      <c r="E669" s="1" t="s">
        <v>105</v>
      </c>
      <c r="F669" s="1">
        <v>4</v>
      </c>
      <c r="G669" s="1" t="str">
        <f>+VLOOKUP(bloque2_2[[#This Row],[niño]],BD.niños[[Código]:[sexo]],6,FALSE)</f>
        <v>9 y 10</v>
      </c>
      <c r="H669" s="1" t="str">
        <f>+VLOOKUP(bloque2_2[[#This Row],[niño]],BD.niños[[Código]:[sexo]],7,FALSE)</f>
        <v>F</v>
      </c>
      <c r="I669" s="1">
        <v>2</v>
      </c>
    </row>
    <row r="670" spans="1:9" x14ac:dyDescent="0.55000000000000004">
      <c r="A670" s="1">
        <v>24</v>
      </c>
      <c r="B670" t="s">
        <v>483</v>
      </c>
      <c r="C670" s="1" t="s">
        <v>3</v>
      </c>
      <c r="D670">
        <v>4</v>
      </c>
      <c r="E670" s="1" t="s">
        <v>108</v>
      </c>
      <c r="F670" s="1">
        <v>4</v>
      </c>
      <c r="G670" s="1" t="str">
        <f>+VLOOKUP(bloque2_2[[#This Row],[niño]],BD.niños[[Código]:[sexo]],6,FALSE)</f>
        <v>9 y 10</v>
      </c>
      <c r="H670" s="1" t="str">
        <f>+VLOOKUP(bloque2_2[[#This Row],[niño]],BD.niños[[Código]:[sexo]],7,FALSE)</f>
        <v>F</v>
      </c>
      <c r="I670" s="1">
        <v>2</v>
      </c>
    </row>
    <row r="671" spans="1:9" x14ac:dyDescent="0.55000000000000004">
      <c r="A671" s="1">
        <v>24</v>
      </c>
      <c r="B671" t="s">
        <v>483</v>
      </c>
      <c r="C671" s="1" t="s">
        <v>3</v>
      </c>
      <c r="D671">
        <v>4</v>
      </c>
      <c r="E671" s="1" t="s">
        <v>112</v>
      </c>
      <c r="F671" s="1">
        <v>4</v>
      </c>
      <c r="G671" s="1" t="str">
        <f>+VLOOKUP(bloque2_2[[#This Row],[niño]],BD.niños[[Código]:[sexo]],6,FALSE)</f>
        <v>9 y 10</v>
      </c>
      <c r="H671" s="1" t="str">
        <f>+VLOOKUP(bloque2_2[[#This Row],[niño]],BD.niños[[Código]:[sexo]],7,FALSE)</f>
        <v>F</v>
      </c>
      <c r="I671" s="1">
        <v>2</v>
      </c>
    </row>
    <row r="672" spans="1:9" x14ac:dyDescent="0.55000000000000004">
      <c r="A672" s="1">
        <v>24</v>
      </c>
      <c r="B672" t="s">
        <v>483</v>
      </c>
      <c r="C672" s="1" t="s">
        <v>3</v>
      </c>
      <c r="D672">
        <v>4</v>
      </c>
      <c r="E672" s="1" t="s">
        <v>116</v>
      </c>
      <c r="F672" s="1">
        <v>4</v>
      </c>
      <c r="G672" s="1" t="str">
        <f>+VLOOKUP(bloque2_2[[#This Row],[niño]],BD.niños[[Código]:[sexo]],6,FALSE)</f>
        <v>9 y 10</v>
      </c>
      <c r="H672" s="1" t="str">
        <f>+VLOOKUP(bloque2_2[[#This Row],[niño]],BD.niños[[Código]:[sexo]],7,FALSE)</f>
        <v>F</v>
      </c>
      <c r="I672" s="1">
        <v>2</v>
      </c>
    </row>
    <row r="673" spans="1:9" x14ac:dyDescent="0.55000000000000004">
      <c r="A673" s="1">
        <v>24</v>
      </c>
      <c r="B673" t="s">
        <v>483</v>
      </c>
      <c r="C673" s="1" t="s">
        <v>3</v>
      </c>
      <c r="D673">
        <v>4</v>
      </c>
      <c r="E673" s="1" t="s">
        <v>120</v>
      </c>
      <c r="F673" s="1">
        <v>4</v>
      </c>
      <c r="G673" s="1" t="str">
        <f>+VLOOKUP(bloque2_2[[#This Row],[niño]],BD.niños[[Código]:[sexo]],6,FALSE)</f>
        <v>9 y 10</v>
      </c>
      <c r="H673" s="1" t="str">
        <f>+VLOOKUP(bloque2_2[[#This Row],[niño]],BD.niños[[Código]:[sexo]],7,FALSE)</f>
        <v>M</v>
      </c>
      <c r="I673" s="1">
        <v>2</v>
      </c>
    </row>
    <row r="674" spans="1:9" x14ac:dyDescent="0.55000000000000004">
      <c r="A674" s="1">
        <v>24</v>
      </c>
      <c r="B674" t="s">
        <v>483</v>
      </c>
      <c r="C674" s="1" t="s">
        <v>3</v>
      </c>
      <c r="D674">
        <v>4</v>
      </c>
      <c r="E674" s="1" t="s">
        <v>123</v>
      </c>
      <c r="F674" s="1">
        <v>4</v>
      </c>
      <c r="G674" s="1" t="str">
        <f>+VLOOKUP(bloque2_2[[#This Row],[niño]],BD.niños[[Código]:[sexo]],6,FALSE)</f>
        <v>7 y 8</v>
      </c>
      <c r="H674" s="1" t="str">
        <f>+VLOOKUP(bloque2_2[[#This Row],[niño]],BD.niños[[Código]:[sexo]],7,FALSE)</f>
        <v>M</v>
      </c>
      <c r="I674" s="1">
        <v>2</v>
      </c>
    </row>
    <row r="675" spans="1:9" x14ac:dyDescent="0.55000000000000004">
      <c r="A675" s="1">
        <v>24</v>
      </c>
      <c r="B675" t="s">
        <v>483</v>
      </c>
      <c r="C675" s="1" t="s">
        <v>3</v>
      </c>
      <c r="D675">
        <v>4</v>
      </c>
      <c r="E675" s="1" t="s">
        <v>127</v>
      </c>
      <c r="F675" s="1">
        <v>4</v>
      </c>
      <c r="G675" s="1" t="str">
        <f>+VLOOKUP(bloque2_2[[#This Row],[niño]],BD.niños[[Código]:[sexo]],6,FALSE)</f>
        <v>5 y 6</v>
      </c>
      <c r="H675" s="1" t="str">
        <f>+VLOOKUP(bloque2_2[[#This Row],[niño]],BD.niños[[Código]:[sexo]],7,FALSE)</f>
        <v>M</v>
      </c>
      <c r="I675" s="1">
        <v>2</v>
      </c>
    </row>
    <row r="676" spans="1:9" x14ac:dyDescent="0.55000000000000004">
      <c r="A676" s="1">
        <v>24</v>
      </c>
      <c r="B676" t="s">
        <v>483</v>
      </c>
      <c r="C676" s="1" t="s">
        <v>3</v>
      </c>
      <c r="D676">
        <v>4</v>
      </c>
      <c r="E676" s="1" t="s">
        <v>131</v>
      </c>
      <c r="F676" s="1">
        <v>4</v>
      </c>
      <c r="G676" s="1" t="str">
        <f>+VLOOKUP(bloque2_2[[#This Row],[niño]],BD.niños[[Código]:[sexo]],6,FALSE)</f>
        <v>5 y 6</v>
      </c>
      <c r="H676" s="1" t="str">
        <f>+VLOOKUP(bloque2_2[[#This Row],[niño]],BD.niños[[Código]:[sexo]],7,FALSE)</f>
        <v>F</v>
      </c>
      <c r="I676" s="1">
        <v>2</v>
      </c>
    </row>
    <row r="677" spans="1:9" x14ac:dyDescent="0.55000000000000004">
      <c r="A677" s="1">
        <v>24</v>
      </c>
      <c r="B677" t="s">
        <v>483</v>
      </c>
      <c r="C677" s="1" t="s">
        <v>3</v>
      </c>
      <c r="D677">
        <v>4</v>
      </c>
      <c r="E677" s="1" t="s">
        <v>135</v>
      </c>
      <c r="F677" s="1">
        <v>4</v>
      </c>
      <c r="G677" s="1" t="str">
        <f>+VLOOKUP(bloque2_2[[#This Row],[niño]],BD.niños[[Código]:[sexo]],6,FALSE)</f>
        <v>5 y 6</v>
      </c>
      <c r="H677" s="1" t="str">
        <f>+VLOOKUP(bloque2_2[[#This Row],[niño]],BD.niños[[Código]:[sexo]],7,FALSE)</f>
        <v>M</v>
      </c>
      <c r="I677" s="1">
        <v>2</v>
      </c>
    </row>
    <row r="678" spans="1:9" x14ac:dyDescent="0.55000000000000004">
      <c r="A678" s="1">
        <v>24</v>
      </c>
      <c r="B678" t="s">
        <v>483</v>
      </c>
      <c r="C678" s="1" t="s">
        <v>3</v>
      </c>
      <c r="D678">
        <v>4</v>
      </c>
      <c r="E678" s="1" t="s">
        <v>139</v>
      </c>
      <c r="F678" s="1">
        <v>4</v>
      </c>
      <c r="G678" s="1" t="str">
        <f>+VLOOKUP(bloque2_2[[#This Row],[niño]],BD.niños[[Código]:[sexo]],6,FALSE)</f>
        <v>7 y 8</v>
      </c>
      <c r="H678" s="1" t="str">
        <f>+VLOOKUP(bloque2_2[[#This Row],[niño]],BD.niños[[Código]:[sexo]],7,FALSE)</f>
        <v>M</v>
      </c>
      <c r="I678" s="1">
        <v>2</v>
      </c>
    </row>
    <row r="679" spans="1:9" x14ac:dyDescent="0.55000000000000004">
      <c r="A679" s="1">
        <v>24</v>
      </c>
      <c r="B679" t="s">
        <v>483</v>
      </c>
      <c r="C679" s="1" t="s">
        <v>3</v>
      </c>
      <c r="D679">
        <v>4</v>
      </c>
      <c r="E679" s="1" t="s">
        <v>141</v>
      </c>
      <c r="F679" s="1">
        <v>4</v>
      </c>
      <c r="G679" s="1" t="str">
        <f>+VLOOKUP(bloque2_2[[#This Row],[niño]],BD.niños[[Código]:[sexo]],6,FALSE)</f>
        <v>7 y 8</v>
      </c>
      <c r="H679" s="1" t="str">
        <f>+VLOOKUP(bloque2_2[[#This Row],[niño]],BD.niños[[Código]:[sexo]],7,FALSE)</f>
        <v>F</v>
      </c>
      <c r="I679" s="1">
        <v>2</v>
      </c>
    </row>
    <row r="680" spans="1:9" x14ac:dyDescent="0.55000000000000004">
      <c r="A680" s="1">
        <v>24</v>
      </c>
      <c r="B680" t="s">
        <v>483</v>
      </c>
      <c r="C680" s="1" t="s">
        <v>3</v>
      </c>
      <c r="D680">
        <v>4</v>
      </c>
      <c r="E680" s="1" t="s">
        <v>145</v>
      </c>
      <c r="F680" s="1">
        <v>4</v>
      </c>
      <c r="G680" s="1" t="str">
        <f>+VLOOKUP(bloque2_2[[#This Row],[niño]],BD.niños[[Código]:[sexo]],6,FALSE)</f>
        <v>7 y 8</v>
      </c>
      <c r="H680" s="1" t="str">
        <f>+VLOOKUP(bloque2_2[[#This Row],[niño]],BD.niños[[Código]:[sexo]],7,FALSE)</f>
        <v>M</v>
      </c>
      <c r="I680" s="1">
        <v>2</v>
      </c>
    </row>
    <row r="681" spans="1:9" x14ac:dyDescent="0.55000000000000004">
      <c r="A681" s="1">
        <v>24</v>
      </c>
      <c r="B681" t="s">
        <v>483</v>
      </c>
      <c r="C681" s="1" t="s">
        <v>3</v>
      </c>
      <c r="D681">
        <v>4</v>
      </c>
      <c r="E681" s="1" t="s">
        <v>147</v>
      </c>
      <c r="F681" s="1">
        <v>4</v>
      </c>
      <c r="G681" s="1" t="str">
        <f>+VLOOKUP(bloque2_2[[#This Row],[niño]],BD.niños[[Código]:[sexo]],6,FALSE)</f>
        <v>7 y 8</v>
      </c>
      <c r="H681" s="1" t="str">
        <f>+VLOOKUP(bloque2_2[[#This Row],[niño]],BD.niños[[Código]:[sexo]],7,FALSE)</f>
        <v>M</v>
      </c>
      <c r="I681" s="1">
        <v>2</v>
      </c>
    </row>
    <row r="682" spans="1:9" x14ac:dyDescent="0.55000000000000004">
      <c r="A682" s="1">
        <v>24</v>
      </c>
      <c r="B682" t="s">
        <v>483</v>
      </c>
      <c r="C682" s="1" t="s">
        <v>3</v>
      </c>
      <c r="D682">
        <v>4</v>
      </c>
      <c r="E682" s="1" t="s">
        <v>214</v>
      </c>
      <c r="F682" s="1">
        <v>2</v>
      </c>
      <c r="G682" s="1" t="str">
        <f>+VLOOKUP(bloque2_2[[#This Row],[niño]],BD.niños[[Código]:[sexo]],6,FALSE)</f>
        <v>9 y 10</v>
      </c>
      <c r="H682" s="1" t="str">
        <f>+VLOOKUP(bloque2_2[[#This Row],[niño]],BD.niños[[Código]:[sexo]],7,FALSE)</f>
        <v>F</v>
      </c>
      <c r="I682" s="1">
        <v>2</v>
      </c>
    </row>
    <row r="683" spans="1:9" x14ac:dyDescent="0.55000000000000004">
      <c r="A683" s="1">
        <v>24</v>
      </c>
      <c r="B683" t="s">
        <v>483</v>
      </c>
      <c r="C683" s="1" t="s">
        <v>3</v>
      </c>
      <c r="D683">
        <v>4</v>
      </c>
      <c r="E683" s="1" t="s">
        <v>217</v>
      </c>
      <c r="F683" s="1">
        <v>4</v>
      </c>
      <c r="G683" s="1" t="str">
        <f>+VLOOKUP(bloque2_2[[#This Row],[niño]],BD.niños[[Código]:[sexo]],6,FALSE)</f>
        <v>9 y 10</v>
      </c>
      <c r="H683" s="1" t="str">
        <f>+VLOOKUP(bloque2_2[[#This Row],[niño]],BD.niños[[Código]:[sexo]],7,FALSE)</f>
        <v>F</v>
      </c>
      <c r="I683" s="1">
        <v>2</v>
      </c>
    </row>
    <row r="684" spans="1:9" x14ac:dyDescent="0.55000000000000004">
      <c r="A684" s="1">
        <v>24</v>
      </c>
      <c r="B684" t="s">
        <v>483</v>
      </c>
      <c r="C684" s="1" t="s">
        <v>3</v>
      </c>
      <c r="D684">
        <v>4</v>
      </c>
      <c r="E684" s="1" t="s">
        <v>220</v>
      </c>
      <c r="F684" s="1">
        <v>4</v>
      </c>
      <c r="G684" s="1" t="str">
        <f>+VLOOKUP(bloque2_2[[#This Row],[niño]],BD.niños[[Código]:[sexo]],6,FALSE)</f>
        <v>9 y 10</v>
      </c>
      <c r="H684" s="1" t="str">
        <f>+VLOOKUP(bloque2_2[[#This Row],[niño]],BD.niños[[Código]:[sexo]],7,FALSE)</f>
        <v>F</v>
      </c>
      <c r="I684" s="1">
        <v>2</v>
      </c>
    </row>
    <row r="685" spans="1:9" x14ac:dyDescent="0.55000000000000004">
      <c r="A685" s="1">
        <v>24</v>
      </c>
      <c r="B685" t="s">
        <v>483</v>
      </c>
      <c r="C685" s="1" t="s">
        <v>3</v>
      </c>
      <c r="D685">
        <v>4</v>
      </c>
      <c r="E685" s="1" t="s">
        <v>223</v>
      </c>
      <c r="F685" s="1">
        <v>4</v>
      </c>
      <c r="G685" s="1" t="str">
        <f>+VLOOKUP(bloque2_2[[#This Row],[niño]],BD.niños[[Código]:[sexo]],6,FALSE)</f>
        <v>7 y 8</v>
      </c>
      <c r="H685" s="1" t="str">
        <f>+VLOOKUP(bloque2_2[[#This Row],[niño]],BD.niños[[Código]:[sexo]],7,FALSE)</f>
        <v>F</v>
      </c>
      <c r="I685" s="1">
        <v>2</v>
      </c>
    </row>
    <row r="686" spans="1:9" x14ac:dyDescent="0.55000000000000004">
      <c r="A686" s="1">
        <v>24</v>
      </c>
      <c r="B686" t="s">
        <v>483</v>
      </c>
      <c r="C686" s="1" t="s">
        <v>3</v>
      </c>
      <c r="D686">
        <v>4</v>
      </c>
      <c r="E686" s="1" t="s">
        <v>226</v>
      </c>
      <c r="F686" s="1">
        <v>4</v>
      </c>
      <c r="G686" s="1" t="str">
        <f>+VLOOKUP(bloque2_2[[#This Row],[niño]],BD.niños[[Código]:[sexo]],6,FALSE)</f>
        <v>9 y 10</v>
      </c>
      <c r="H686" s="1" t="str">
        <f>+VLOOKUP(bloque2_2[[#This Row],[niño]],BD.niños[[Código]:[sexo]],7,FALSE)</f>
        <v>M</v>
      </c>
      <c r="I686" s="1">
        <v>2</v>
      </c>
    </row>
    <row r="687" spans="1:9" x14ac:dyDescent="0.55000000000000004">
      <c r="A687" s="1">
        <v>24</v>
      </c>
      <c r="B687" t="s">
        <v>483</v>
      </c>
      <c r="C687" s="1" t="s">
        <v>3</v>
      </c>
      <c r="D687">
        <v>4</v>
      </c>
      <c r="E687" s="1" t="s">
        <v>229</v>
      </c>
      <c r="F687" s="1">
        <v>2</v>
      </c>
      <c r="G687" s="1" t="str">
        <f>+VLOOKUP(bloque2_2[[#This Row],[niño]],BD.niños[[Código]:[sexo]],6,FALSE)</f>
        <v>7 y 8</v>
      </c>
      <c r="H687" s="1" t="str">
        <f>+VLOOKUP(bloque2_2[[#This Row],[niño]],BD.niños[[Código]:[sexo]],7,FALSE)</f>
        <v>M</v>
      </c>
      <c r="I687" s="1">
        <v>2</v>
      </c>
    </row>
    <row r="688" spans="1:9" x14ac:dyDescent="0.55000000000000004">
      <c r="A688" s="1">
        <v>24</v>
      </c>
      <c r="B688" t="s">
        <v>483</v>
      </c>
      <c r="C688" s="1" t="s">
        <v>3</v>
      </c>
      <c r="D688">
        <v>4</v>
      </c>
      <c r="E688" s="1" t="s">
        <v>231</v>
      </c>
      <c r="F688" s="1">
        <v>4</v>
      </c>
      <c r="G688" s="1" t="str">
        <f>+VLOOKUP(bloque2_2[[#This Row],[niño]],BD.niños[[Código]:[sexo]],6,FALSE)</f>
        <v>5 y 6</v>
      </c>
      <c r="H688" s="1" t="str">
        <f>+VLOOKUP(bloque2_2[[#This Row],[niño]],BD.niños[[Código]:[sexo]],7,FALSE)</f>
        <v>F</v>
      </c>
      <c r="I688" s="1">
        <v>2</v>
      </c>
    </row>
    <row r="689" spans="1:9" x14ac:dyDescent="0.55000000000000004">
      <c r="A689" s="1">
        <v>24</v>
      </c>
      <c r="B689" t="s">
        <v>483</v>
      </c>
      <c r="C689" s="1" t="s">
        <v>3</v>
      </c>
      <c r="D689">
        <v>4</v>
      </c>
      <c r="E689" s="1" t="s">
        <v>286</v>
      </c>
      <c r="F689" s="1">
        <v>4</v>
      </c>
      <c r="G689" s="1" t="str">
        <f>+VLOOKUP(bloque2_2[[#This Row],[niño]],BD.niños[[Código]:[sexo]],6,FALSE)</f>
        <v>5 y 6</v>
      </c>
      <c r="H689" s="1" t="str">
        <f>+VLOOKUP(bloque2_2[[#This Row],[niño]],BD.niños[[Código]:[sexo]],7,FALSE)</f>
        <v>M</v>
      </c>
      <c r="I689" s="1">
        <v>2</v>
      </c>
    </row>
    <row r="690" spans="1:9" x14ac:dyDescent="0.55000000000000004">
      <c r="A690" s="1">
        <v>24</v>
      </c>
      <c r="B690" t="s">
        <v>483</v>
      </c>
      <c r="C690" s="1" t="s">
        <v>3</v>
      </c>
      <c r="D690">
        <v>4</v>
      </c>
      <c r="E690" s="1" t="s">
        <v>290</v>
      </c>
      <c r="F690" s="1">
        <v>4</v>
      </c>
      <c r="G690" s="1" t="str">
        <f>+VLOOKUP(bloque2_2[[#This Row],[niño]],BD.niños[[Código]:[sexo]],6,FALSE)</f>
        <v>5 y 6</v>
      </c>
      <c r="H690" s="1" t="str">
        <f>+VLOOKUP(bloque2_2[[#This Row],[niño]],BD.niños[[Código]:[sexo]],7,FALSE)</f>
        <v>M</v>
      </c>
      <c r="I690" s="1">
        <v>2</v>
      </c>
    </row>
    <row r="691" spans="1:9" x14ac:dyDescent="0.55000000000000004">
      <c r="A691" s="1">
        <v>24</v>
      </c>
      <c r="B691" t="s">
        <v>483</v>
      </c>
      <c r="C691" s="1" t="s">
        <v>3</v>
      </c>
      <c r="D691">
        <v>4</v>
      </c>
      <c r="E691" s="1" t="s">
        <v>294</v>
      </c>
      <c r="F691" s="1">
        <v>4</v>
      </c>
      <c r="G691" s="1" t="str">
        <f>+VLOOKUP(bloque2_2[[#This Row],[niño]],BD.niños[[Código]:[sexo]],6,FALSE)</f>
        <v>7 y 8</v>
      </c>
      <c r="H691" s="1" t="str">
        <f>+VLOOKUP(bloque2_2[[#This Row],[niño]],BD.niños[[Código]:[sexo]],7,FALSE)</f>
        <v>M</v>
      </c>
      <c r="I691" s="1">
        <v>2</v>
      </c>
    </row>
    <row r="692" spans="1:9" x14ac:dyDescent="0.55000000000000004">
      <c r="A692" s="1">
        <v>24</v>
      </c>
      <c r="B692" t="s">
        <v>483</v>
      </c>
      <c r="C692" s="1" t="s">
        <v>3</v>
      </c>
      <c r="D692">
        <v>4</v>
      </c>
      <c r="E692" s="1" t="s">
        <v>295</v>
      </c>
      <c r="F692" s="1">
        <v>4</v>
      </c>
      <c r="G692" s="1" t="str">
        <f>+VLOOKUP(bloque2_2[[#This Row],[niño]],BD.niños[[Código]:[sexo]],6,FALSE)</f>
        <v>7 y 8</v>
      </c>
      <c r="H692" s="1" t="str">
        <f>+VLOOKUP(bloque2_2[[#This Row],[niño]],BD.niños[[Código]:[sexo]],7,FALSE)</f>
        <v>M</v>
      </c>
      <c r="I692" s="1">
        <v>2</v>
      </c>
    </row>
    <row r="693" spans="1:9" x14ac:dyDescent="0.55000000000000004">
      <c r="A693" s="1">
        <v>24</v>
      </c>
      <c r="B693" t="s">
        <v>483</v>
      </c>
      <c r="C693" s="1" t="s">
        <v>3</v>
      </c>
      <c r="D693">
        <v>4</v>
      </c>
      <c r="E693" s="1" t="s">
        <v>317</v>
      </c>
      <c r="F693" s="1">
        <v>4</v>
      </c>
      <c r="G693" s="1" t="str">
        <f>+VLOOKUP(bloque2_2[[#This Row],[niño]],BD.niños[[Código]:[sexo]],6,FALSE)</f>
        <v>9 y 10</v>
      </c>
      <c r="H693" s="1" t="str">
        <f>+VLOOKUP(bloque2_2[[#This Row],[niño]],BD.niños[[Código]:[sexo]],7,FALSE)</f>
        <v>F</v>
      </c>
      <c r="I693" s="1">
        <v>2</v>
      </c>
    </row>
    <row r="694" spans="1:9" x14ac:dyDescent="0.55000000000000004">
      <c r="A694" s="1">
        <v>24</v>
      </c>
      <c r="B694" t="s">
        <v>483</v>
      </c>
      <c r="C694" s="1" t="s">
        <v>3</v>
      </c>
      <c r="D694">
        <v>4</v>
      </c>
      <c r="E694" s="1" t="s">
        <v>320</v>
      </c>
      <c r="F694" s="1">
        <v>4</v>
      </c>
      <c r="G694" s="1" t="str">
        <f>+VLOOKUP(bloque2_2[[#This Row],[niño]],BD.niños[[Código]:[sexo]],6,FALSE)</f>
        <v>9 y 10</v>
      </c>
      <c r="H694" s="1" t="str">
        <f>+VLOOKUP(bloque2_2[[#This Row],[niño]],BD.niños[[Código]:[sexo]],7,FALSE)</f>
        <v>M</v>
      </c>
      <c r="I694" s="1">
        <v>2</v>
      </c>
    </row>
    <row r="695" spans="1:9" x14ac:dyDescent="0.55000000000000004">
      <c r="A695" s="1">
        <v>24</v>
      </c>
      <c r="B695" t="s">
        <v>483</v>
      </c>
      <c r="C695" s="1" t="s">
        <v>3</v>
      </c>
      <c r="D695">
        <v>4</v>
      </c>
      <c r="E695" s="1" t="s">
        <v>323</v>
      </c>
      <c r="F695" s="1">
        <v>4</v>
      </c>
      <c r="G695" s="1" t="str">
        <f>+VLOOKUP(bloque2_2[[#This Row],[niño]],BD.niños[[Código]:[sexo]],6,FALSE)</f>
        <v>7 y 8</v>
      </c>
      <c r="H695" s="1" t="str">
        <f>+VLOOKUP(bloque2_2[[#This Row],[niño]],BD.niños[[Código]:[sexo]],7,FALSE)</f>
        <v>F</v>
      </c>
      <c r="I695" s="1">
        <v>2</v>
      </c>
    </row>
    <row r="696" spans="1:9" x14ac:dyDescent="0.55000000000000004">
      <c r="A696" s="1">
        <v>24</v>
      </c>
      <c r="B696" t="s">
        <v>483</v>
      </c>
      <c r="C696" s="1" t="s">
        <v>3</v>
      </c>
      <c r="D696">
        <v>4</v>
      </c>
      <c r="E696" s="1" t="s">
        <v>327</v>
      </c>
      <c r="F696" s="1">
        <v>4</v>
      </c>
      <c r="G696" s="1" t="str">
        <f>+VLOOKUP(bloque2_2[[#This Row],[niño]],BD.niños[[Código]:[sexo]],6,FALSE)</f>
        <v>7 y 8</v>
      </c>
      <c r="H696" s="1" t="str">
        <f>+VLOOKUP(bloque2_2[[#This Row],[niño]],BD.niños[[Código]:[sexo]],7,FALSE)</f>
        <v>F</v>
      </c>
      <c r="I696" s="1">
        <v>2</v>
      </c>
    </row>
    <row r="697" spans="1:9" x14ac:dyDescent="0.55000000000000004">
      <c r="A697" s="1">
        <v>24</v>
      </c>
      <c r="B697" t="s">
        <v>483</v>
      </c>
      <c r="C697" s="1" t="s">
        <v>3</v>
      </c>
      <c r="D697">
        <v>4</v>
      </c>
      <c r="E697" s="1" t="s">
        <v>331</v>
      </c>
      <c r="F697" s="1">
        <v>4</v>
      </c>
      <c r="G697" s="1" t="str">
        <f>+VLOOKUP(bloque2_2[[#This Row],[niño]],BD.niños[[Código]:[sexo]],6,FALSE)</f>
        <v>7 y 8</v>
      </c>
      <c r="H697" s="1" t="str">
        <f>+VLOOKUP(bloque2_2[[#This Row],[niño]],BD.niños[[Código]:[sexo]],7,FALSE)</f>
        <v>F</v>
      </c>
      <c r="I697" s="1">
        <v>2</v>
      </c>
    </row>
    <row r="698" spans="1:9" x14ac:dyDescent="0.55000000000000004">
      <c r="A698" s="1">
        <v>25</v>
      </c>
      <c r="B698" t="s">
        <v>484</v>
      </c>
      <c r="C698" s="1" t="s">
        <v>3</v>
      </c>
      <c r="D698">
        <v>4</v>
      </c>
      <c r="E698" s="1" t="s">
        <v>105</v>
      </c>
      <c r="F698" s="1">
        <v>4</v>
      </c>
      <c r="G698" s="1" t="str">
        <f>+VLOOKUP(bloque2_2[[#This Row],[niño]],BD.niños[[Código]:[sexo]],6,FALSE)</f>
        <v>9 y 10</v>
      </c>
      <c r="H698" s="1" t="str">
        <f>+VLOOKUP(bloque2_2[[#This Row],[niño]],BD.niños[[Código]:[sexo]],7,FALSE)</f>
        <v>F</v>
      </c>
      <c r="I698" s="1">
        <v>2</v>
      </c>
    </row>
    <row r="699" spans="1:9" x14ac:dyDescent="0.55000000000000004">
      <c r="A699" s="1">
        <v>25</v>
      </c>
      <c r="B699" t="s">
        <v>484</v>
      </c>
      <c r="C699" s="1" t="s">
        <v>3</v>
      </c>
      <c r="D699">
        <v>4</v>
      </c>
      <c r="E699" s="1" t="s">
        <v>108</v>
      </c>
      <c r="F699" s="1">
        <v>7</v>
      </c>
      <c r="G699" s="1" t="str">
        <f>+VLOOKUP(bloque2_2[[#This Row],[niño]],BD.niños[[Código]:[sexo]],6,FALSE)</f>
        <v>9 y 10</v>
      </c>
      <c r="H699" s="1" t="str">
        <f>+VLOOKUP(bloque2_2[[#This Row],[niño]],BD.niños[[Código]:[sexo]],7,FALSE)</f>
        <v>F</v>
      </c>
      <c r="I699" s="1">
        <v>2</v>
      </c>
    </row>
    <row r="700" spans="1:9" x14ac:dyDescent="0.55000000000000004">
      <c r="A700" s="1">
        <v>25</v>
      </c>
      <c r="B700" t="s">
        <v>484</v>
      </c>
      <c r="C700" s="1" t="s">
        <v>3</v>
      </c>
      <c r="D700">
        <v>4</v>
      </c>
      <c r="E700" s="1" t="s">
        <v>112</v>
      </c>
      <c r="F700" s="1">
        <v>4</v>
      </c>
      <c r="G700" s="1" t="str">
        <f>+VLOOKUP(bloque2_2[[#This Row],[niño]],BD.niños[[Código]:[sexo]],6,FALSE)</f>
        <v>9 y 10</v>
      </c>
      <c r="H700" s="1" t="str">
        <f>+VLOOKUP(bloque2_2[[#This Row],[niño]],BD.niños[[Código]:[sexo]],7,FALSE)</f>
        <v>F</v>
      </c>
      <c r="I700" s="1">
        <v>2</v>
      </c>
    </row>
    <row r="701" spans="1:9" x14ac:dyDescent="0.55000000000000004">
      <c r="A701" s="1">
        <v>25</v>
      </c>
      <c r="B701" t="s">
        <v>484</v>
      </c>
      <c r="C701" s="1" t="s">
        <v>3</v>
      </c>
      <c r="D701">
        <v>4</v>
      </c>
      <c r="E701" s="1" t="s">
        <v>116</v>
      </c>
      <c r="F701" s="1">
        <v>4</v>
      </c>
      <c r="G701" s="1" t="str">
        <f>+VLOOKUP(bloque2_2[[#This Row],[niño]],BD.niños[[Código]:[sexo]],6,FALSE)</f>
        <v>9 y 10</v>
      </c>
      <c r="H701" s="1" t="str">
        <f>+VLOOKUP(bloque2_2[[#This Row],[niño]],BD.niños[[Código]:[sexo]],7,FALSE)</f>
        <v>F</v>
      </c>
      <c r="I701" s="1">
        <v>2</v>
      </c>
    </row>
    <row r="702" spans="1:9" x14ac:dyDescent="0.55000000000000004">
      <c r="A702" s="1">
        <v>25</v>
      </c>
      <c r="B702" t="s">
        <v>484</v>
      </c>
      <c r="C702" s="1" t="s">
        <v>3</v>
      </c>
      <c r="D702">
        <v>4</v>
      </c>
      <c r="E702" s="1" t="s">
        <v>120</v>
      </c>
      <c r="F702" s="1">
        <v>4</v>
      </c>
      <c r="G702" s="1" t="str">
        <f>+VLOOKUP(bloque2_2[[#This Row],[niño]],BD.niños[[Código]:[sexo]],6,FALSE)</f>
        <v>9 y 10</v>
      </c>
      <c r="H702" s="1" t="str">
        <f>+VLOOKUP(bloque2_2[[#This Row],[niño]],BD.niños[[Código]:[sexo]],7,FALSE)</f>
        <v>M</v>
      </c>
      <c r="I702" s="1">
        <v>2</v>
      </c>
    </row>
    <row r="703" spans="1:9" x14ac:dyDescent="0.55000000000000004">
      <c r="A703" s="1">
        <v>25</v>
      </c>
      <c r="B703" t="s">
        <v>484</v>
      </c>
      <c r="C703" s="1" t="s">
        <v>3</v>
      </c>
      <c r="D703">
        <v>4</v>
      </c>
      <c r="E703" s="1" t="s">
        <v>123</v>
      </c>
      <c r="F703" s="1">
        <v>7</v>
      </c>
      <c r="G703" s="1" t="str">
        <f>+VLOOKUP(bloque2_2[[#This Row],[niño]],BD.niños[[Código]:[sexo]],6,FALSE)</f>
        <v>7 y 8</v>
      </c>
      <c r="H703" s="1" t="str">
        <f>+VLOOKUP(bloque2_2[[#This Row],[niño]],BD.niños[[Código]:[sexo]],7,FALSE)</f>
        <v>M</v>
      </c>
      <c r="I703" s="1">
        <v>2</v>
      </c>
    </row>
    <row r="704" spans="1:9" x14ac:dyDescent="0.55000000000000004">
      <c r="A704" s="1">
        <v>25</v>
      </c>
      <c r="B704" t="s">
        <v>484</v>
      </c>
      <c r="C704" s="1" t="s">
        <v>3</v>
      </c>
      <c r="D704">
        <v>4</v>
      </c>
      <c r="E704" s="1" t="s">
        <v>127</v>
      </c>
      <c r="F704" s="1">
        <v>4</v>
      </c>
      <c r="G704" s="1" t="str">
        <f>+VLOOKUP(bloque2_2[[#This Row],[niño]],BD.niños[[Código]:[sexo]],6,FALSE)</f>
        <v>5 y 6</v>
      </c>
      <c r="H704" s="1" t="str">
        <f>+VLOOKUP(bloque2_2[[#This Row],[niño]],BD.niños[[Código]:[sexo]],7,FALSE)</f>
        <v>M</v>
      </c>
      <c r="I704" s="1">
        <v>2</v>
      </c>
    </row>
    <row r="705" spans="1:9" x14ac:dyDescent="0.55000000000000004">
      <c r="A705" s="1">
        <v>25</v>
      </c>
      <c r="B705" t="s">
        <v>484</v>
      </c>
      <c r="C705" s="1" t="s">
        <v>3</v>
      </c>
      <c r="D705">
        <v>4</v>
      </c>
      <c r="E705" s="1" t="s">
        <v>131</v>
      </c>
      <c r="F705" s="1">
        <v>4</v>
      </c>
      <c r="G705" s="1" t="str">
        <f>+VLOOKUP(bloque2_2[[#This Row],[niño]],BD.niños[[Código]:[sexo]],6,FALSE)</f>
        <v>5 y 6</v>
      </c>
      <c r="H705" s="1" t="str">
        <f>+VLOOKUP(bloque2_2[[#This Row],[niño]],BD.niños[[Código]:[sexo]],7,FALSE)</f>
        <v>F</v>
      </c>
      <c r="I705" s="1">
        <v>2</v>
      </c>
    </row>
    <row r="706" spans="1:9" x14ac:dyDescent="0.55000000000000004">
      <c r="A706" s="1">
        <v>25</v>
      </c>
      <c r="B706" t="s">
        <v>484</v>
      </c>
      <c r="C706" s="1" t="s">
        <v>3</v>
      </c>
      <c r="D706">
        <v>4</v>
      </c>
      <c r="E706" s="1" t="s">
        <v>135</v>
      </c>
      <c r="F706" s="1">
        <v>5</v>
      </c>
      <c r="G706" s="1" t="str">
        <f>+VLOOKUP(bloque2_2[[#This Row],[niño]],BD.niños[[Código]:[sexo]],6,FALSE)</f>
        <v>5 y 6</v>
      </c>
      <c r="H706" s="1" t="str">
        <f>+VLOOKUP(bloque2_2[[#This Row],[niño]],BD.niños[[Código]:[sexo]],7,FALSE)</f>
        <v>M</v>
      </c>
      <c r="I706" s="1">
        <v>2</v>
      </c>
    </row>
    <row r="707" spans="1:9" x14ac:dyDescent="0.55000000000000004">
      <c r="A707" s="1">
        <v>25</v>
      </c>
      <c r="B707" t="s">
        <v>484</v>
      </c>
      <c r="C707" s="1" t="s">
        <v>3</v>
      </c>
      <c r="D707">
        <v>4</v>
      </c>
      <c r="E707" s="1" t="s">
        <v>139</v>
      </c>
      <c r="F707" s="1">
        <v>4</v>
      </c>
      <c r="G707" s="1" t="str">
        <f>+VLOOKUP(bloque2_2[[#This Row],[niño]],BD.niños[[Código]:[sexo]],6,FALSE)</f>
        <v>7 y 8</v>
      </c>
      <c r="H707" s="1" t="str">
        <f>+VLOOKUP(bloque2_2[[#This Row],[niño]],BD.niños[[Código]:[sexo]],7,FALSE)</f>
        <v>M</v>
      </c>
      <c r="I707" s="1">
        <v>2</v>
      </c>
    </row>
    <row r="708" spans="1:9" x14ac:dyDescent="0.55000000000000004">
      <c r="A708" s="1">
        <v>25</v>
      </c>
      <c r="B708" t="s">
        <v>484</v>
      </c>
      <c r="C708" s="1" t="s">
        <v>3</v>
      </c>
      <c r="D708">
        <v>4</v>
      </c>
      <c r="E708" s="1" t="s">
        <v>141</v>
      </c>
      <c r="F708" s="1">
        <v>4</v>
      </c>
      <c r="G708" s="1" t="str">
        <f>+VLOOKUP(bloque2_2[[#This Row],[niño]],BD.niños[[Código]:[sexo]],6,FALSE)</f>
        <v>7 y 8</v>
      </c>
      <c r="H708" s="1" t="str">
        <f>+VLOOKUP(bloque2_2[[#This Row],[niño]],BD.niños[[Código]:[sexo]],7,FALSE)</f>
        <v>F</v>
      </c>
      <c r="I708" s="1">
        <v>2</v>
      </c>
    </row>
    <row r="709" spans="1:9" x14ac:dyDescent="0.55000000000000004">
      <c r="A709" s="1">
        <v>25</v>
      </c>
      <c r="B709" t="s">
        <v>484</v>
      </c>
      <c r="C709" s="1" t="s">
        <v>3</v>
      </c>
      <c r="D709">
        <v>4</v>
      </c>
      <c r="E709" s="1" t="s">
        <v>145</v>
      </c>
      <c r="F709" s="1">
        <v>4</v>
      </c>
      <c r="G709" s="1" t="str">
        <f>+VLOOKUP(bloque2_2[[#This Row],[niño]],BD.niños[[Código]:[sexo]],6,FALSE)</f>
        <v>7 y 8</v>
      </c>
      <c r="H709" s="1" t="str">
        <f>+VLOOKUP(bloque2_2[[#This Row],[niño]],BD.niños[[Código]:[sexo]],7,FALSE)</f>
        <v>M</v>
      </c>
      <c r="I709" s="1">
        <v>2</v>
      </c>
    </row>
    <row r="710" spans="1:9" x14ac:dyDescent="0.55000000000000004">
      <c r="A710" s="1">
        <v>25</v>
      </c>
      <c r="B710" t="s">
        <v>484</v>
      </c>
      <c r="C710" s="1" t="s">
        <v>3</v>
      </c>
      <c r="D710">
        <v>4</v>
      </c>
      <c r="E710" s="1" t="s">
        <v>147</v>
      </c>
      <c r="F710" s="1">
        <v>4</v>
      </c>
      <c r="G710" s="1" t="str">
        <f>+VLOOKUP(bloque2_2[[#This Row],[niño]],BD.niños[[Código]:[sexo]],6,FALSE)</f>
        <v>7 y 8</v>
      </c>
      <c r="H710" s="1" t="str">
        <f>+VLOOKUP(bloque2_2[[#This Row],[niño]],BD.niños[[Código]:[sexo]],7,FALSE)</f>
        <v>M</v>
      </c>
      <c r="I710" s="1">
        <v>2</v>
      </c>
    </row>
    <row r="711" spans="1:9" x14ac:dyDescent="0.55000000000000004">
      <c r="A711" s="1">
        <v>25</v>
      </c>
      <c r="B711" t="s">
        <v>484</v>
      </c>
      <c r="C711" s="1" t="s">
        <v>3</v>
      </c>
      <c r="D711">
        <v>4</v>
      </c>
      <c r="E711" s="1" t="s">
        <v>214</v>
      </c>
      <c r="F711" s="1">
        <v>2</v>
      </c>
      <c r="G711" s="1" t="str">
        <f>+VLOOKUP(bloque2_2[[#This Row],[niño]],BD.niños[[Código]:[sexo]],6,FALSE)</f>
        <v>9 y 10</v>
      </c>
      <c r="H711" s="1" t="str">
        <f>+VLOOKUP(bloque2_2[[#This Row],[niño]],BD.niños[[Código]:[sexo]],7,FALSE)</f>
        <v>F</v>
      </c>
      <c r="I711" s="1">
        <v>2</v>
      </c>
    </row>
    <row r="712" spans="1:9" x14ac:dyDescent="0.55000000000000004">
      <c r="A712" s="1">
        <v>25</v>
      </c>
      <c r="B712" t="s">
        <v>484</v>
      </c>
      <c r="C712" s="1" t="s">
        <v>3</v>
      </c>
      <c r="D712">
        <v>4</v>
      </c>
      <c r="E712" s="1" t="s">
        <v>217</v>
      </c>
      <c r="F712" s="1">
        <v>4</v>
      </c>
      <c r="G712" s="1" t="str">
        <f>+VLOOKUP(bloque2_2[[#This Row],[niño]],BD.niños[[Código]:[sexo]],6,FALSE)</f>
        <v>9 y 10</v>
      </c>
      <c r="H712" s="1" t="str">
        <f>+VLOOKUP(bloque2_2[[#This Row],[niño]],BD.niños[[Código]:[sexo]],7,FALSE)</f>
        <v>F</v>
      </c>
      <c r="I712" s="1">
        <v>2</v>
      </c>
    </row>
    <row r="713" spans="1:9" x14ac:dyDescent="0.55000000000000004">
      <c r="A713" s="1">
        <v>25</v>
      </c>
      <c r="B713" t="s">
        <v>484</v>
      </c>
      <c r="C713" s="1" t="s">
        <v>3</v>
      </c>
      <c r="D713">
        <v>4</v>
      </c>
      <c r="E713" s="1" t="s">
        <v>220</v>
      </c>
      <c r="F713" s="1">
        <v>4</v>
      </c>
      <c r="G713" s="1" t="str">
        <f>+VLOOKUP(bloque2_2[[#This Row],[niño]],BD.niños[[Código]:[sexo]],6,FALSE)</f>
        <v>9 y 10</v>
      </c>
      <c r="H713" s="1" t="str">
        <f>+VLOOKUP(bloque2_2[[#This Row],[niño]],BD.niños[[Código]:[sexo]],7,FALSE)</f>
        <v>F</v>
      </c>
      <c r="I713" s="1">
        <v>2</v>
      </c>
    </row>
    <row r="714" spans="1:9" x14ac:dyDescent="0.55000000000000004">
      <c r="A714" s="1">
        <v>25</v>
      </c>
      <c r="B714" t="s">
        <v>484</v>
      </c>
      <c r="C714" s="1" t="s">
        <v>3</v>
      </c>
      <c r="D714">
        <v>4</v>
      </c>
      <c r="E714" s="1" t="s">
        <v>223</v>
      </c>
      <c r="F714" s="1">
        <v>4</v>
      </c>
      <c r="G714" s="1" t="str">
        <f>+VLOOKUP(bloque2_2[[#This Row],[niño]],BD.niños[[Código]:[sexo]],6,FALSE)</f>
        <v>7 y 8</v>
      </c>
      <c r="H714" s="1" t="str">
        <f>+VLOOKUP(bloque2_2[[#This Row],[niño]],BD.niños[[Código]:[sexo]],7,FALSE)</f>
        <v>F</v>
      </c>
      <c r="I714" s="1">
        <v>2</v>
      </c>
    </row>
    <row r="715" spans="1:9" x14ac:dyDescent="0.55000000000000004">
      <c r="A715" s="1">
        <v>25</v>
      </c>
      <c r="B715" t="s">
        <v>484</v>
      </c>
      <c r="C715" s="1" t="s">
        <v>3</v>
      </c>
      <c r="D715">
        <v>4</v>
      </c>
      <c r="E715" s="1" t="s">
        <v>226</v>
      </c>
      <c r="F715" s="1">
        <v>7</v>
      </c>
      <c r="G715" s="1" t="str">
        <f>+VLOOKUP(bloque2_2[[#This Row],[niño]],BD.niños[[Código]:[sexo]],6,FALSE)</f>
        <v>9 y 10</v>
      </c>
      <c r="H715" s="1" t="str">
        <f>+VLOOKUP(bloque2_2[[#This Row],[niño]],BD.niños[[Código]:[sexo]],7,FALSE)</f>
        <v>M</v>
      </c>
      <c r="I715" s="1">
        <v>2</v>
      </c>
    </row>
    <row r="716" spans="1:9" x14ac:dyDescent="0.55000000000000004">
      <c r="A716" s="1">
        <v>25</v>
      </c>
      <c r="B716" t="s">
        <v>484</v>
      </c>
      <c r="C716" s="1" t="s">
        <v>3</v>
      </c>
      <c r="D716">
        <v>4</v>
      </c>
      <c r="E716" s="1" t="s">
        <v>229</v>
      </c>
      <c r="F716" s="1">
        <v>2</v>
      </c>
      <c r="G716" s="1" t="str">
        <f>+VLOOKUP(bloque2_2[[#This Row],[niño]],BD.niños[[Código]:[sexo]],6,FALSE)</f>
        <v>7 y 8</v>
      </c>
      <c r="H716" s="1" t="str">
        <f>+VLOOKUP(bloque2_2[[#This Row],[niño]],BD.niños[[Código]:[sexo]],7,FALSE)</f>
        <v>M</v>
      </c>
      <c r="I716" s="1">
        <v>2</v>
      </c>
    </row>
    <row r="717" spans="1:9" x14ac:dyDescent="0.55000000000000004">
      <c r="A717" s="1">
        <v>25</v>
      </c>
      <c r="B717" t="s">
        <v>484</v>
      </c>
      <c r="C717" s="1" t="s">
        <v>3</v>
      </c>
      <c r="D717">
        <v>4</v>
      </c>
      <c r="E717" s="1" t="s">
        <v>231</v>
      </c>
      <c r="F717" s="1">
        <v>4</v>
      </c>
      <c r="G717" s="1" t="str">
        <f>+VLOOKUP(bloque2_2[[#This Row],[niño]],BD.niños[[Código]:[sexo]],6,FALSE)</f>
        <v>5 y 6</v>
      </c>
      <c r="H717" s="1" t="str">
        <f>+VLOOKUP(bloque2_2[[#This Row],[niño]],BD.niños[[Código]:[sexo]],7,FALSE)</f>
        <v>F</v>
      </c>
      <c r="I717" s="1">
        <v>2</v>
      </c>
    </row>
    <row r="718" spans="1:9" x14ac:dyDescent="0.55000000000000004">
      <c r="A718" s="1">
        <v>25</v>
      </c>
      <c r="B718" t="s">
        <v>484</v>
      </c>
      <c r="C718" s="1" t="s">
        <v>3</v>
      </c>
      <c r="D718">
        <v>4</v>
      </c>
      <c r="E718" s="1" t="s">
        <v>286</v>
      </c>
      <c r="F718" s="1">
        <v>4</v>
      </c>
      <c r="G718" s="1" t="str">
        <f>+VLOOKUP(bloque2_2[[#This Row],[niño]],BD.niños[[Código]:[sexo]],6,FALSE)</f>
        <v>5 y 6</v>
      </c>
      <c r="H718" s="1" t="str">
        <f>+VLOOKUP(bloque2_2[[#This Row],[niño]],BD.niños[[Código]:[sexo]],7,FALSE)</f>
        <v>M</v>
      </c>
      <c r="I718" s="1">
        <v>2</v>
      </c>
    </row>
    <row r="719" spans="1:9" x14ac:dyDescent="0.55000000000000004">
      <c r="A719" s="1">
        <v>25</v>
      </c>
      <c r="B719" t="s">
        <v>484</v>
      </c>
      <c r="C719" s="1" t="s">
        <v>3</v>
      </c>
      <c r="D719">
        <v>4</v>
      </c>
      <c r="E719" s="1" t="s">
        <v>290</v>
      </c>
      <c r="F719" s="1">
        <v>4</v>
      </c>
      <c r="G719" s="1" t="str">
        <f>+VLOOKUP(bloque2_2[[#This Row],[niño]],BD.niños[[Código]:[sexo]],6,FALSE)</f>
        <v>5 y 6</v>
      </c>
      <c r="H719" s="1" t="str">
        <f>+VLOOKUP(bloque2_2[[#This Row],[niño]],BD.niños[[Código]:[sexo]],7,FALSE)</f>
        <v>M</v>
      </c>
      <c r="I719" s="1">
        <v>2</v>
      </c>
    </row>
    <row r="720" spans="1:9" x14ac:dyDescent="0.55000000000000004">
      <c r="A720" s="1">
        <v>25</v>
      </c>
      <c r="B720" t="s">
        <v>484</v>
      </c>
      <c r="C720" s="1" t="s">
        <v>3</v>
      </c>
      <c r="D720">
        <v>4</v>
      </c>
      <c r="E720" s="1" t="s">
        <v>294</v>
      </c>
      <c r="F720" s="1">
        <v>5</v>
      </c>
      <c r="G720" s="1" t="str">
        <f>+VLOOKUP(bloque2_2[[#This Row],[niño]],BD.niños[[Código]:[sexo]],6,FALSE)</f>
        <v>7 y 8</v>
      </c>
      <c r="H720" s="1" t="str">
        <f>+VLOOKUP(bloque2_2[[#This Row],[niño]],BD.niños[[Código]:[sexo]],7,FALSE)</f>
        <v>M</v>
      </c>
      <c r="I720" s="1">
        <v>2</v>
      </c>
    </row>
    <row r="721" spans="1:9" x14ac:dyDescent="0.55000000000000004">
      <c r="A721" s="1">
        <v>25</v>
      </c>
      <c r="B721" t="s">
        <v>484</v>
      </c>
      <c r="C721" s="1" t="s">
        <v>3</v>
      </c>
      <c r="D721">
        <v>4</v>
      </c>
      <c r="E721" s="1" t="s">
        <v>295</v>
      </c>
      <c r="F721" s="1">
        <v>4</v>
      </c>
      <c r="G721" s="1" t="str">
        <f>+VLOOKUP(bloque2_2[[#This Row],[niño]],BD.niños[[Código]:[sexo]],6,FALSE)</f>
        <v>7 y 8</v>
      </c>
      <c r="H721" s="1" t="str">
        <f>+VLOOKUP(bloque2_2[[#This Row],[niño]],BD.niños[[Código]:[sexo]],7,FALSE)</f>
        <v>M</v>
      </c>
      <c r="I721" s="1">
        <v>2</v>
      </c>
    </row>
    <row r="722" spans="1:9" x14ac:dyDescent="0.55000000000000004">
      <c r="A722" s="1">
        <v>25</v>
      </c>
      <c r="B722" t="s">
        <v>484</v>
      </c>
      <c r="C722" s="1" t="s">
        <v>3</v>
      </c>
      <c r="D722">
        <v>4</v>
      </c>
      <c r="E722" s="1" t="s">
        <v>317</v>
      </c>
      <c r="F722" s="1">
        <v>4</v>
      </c>
      <c r="G722" s="1" t="str">
        <f>+VLOOKUP(bloque2_2[[#This Row],[niño]],BD.niños[[Código]:[sexo]],6,FALSE)</f>
        <v>9 y 10</v>
      </c>
      <c r="H722" s="1" t="str">
        <f>+VLOOKUP(bloque2_2[[#This Row],[niño]],BD.niños[[Código]:[sexo]],7,FALSE)</f>
        <v>F</v>
      </c>
      <c r="I722" s="1">
        <v>2</v>
      </c>
    </row>
    <row r="723" spans="1:9" x14ac:dyDescent="0.55000000000000004">
      <c r="A723" s="1">
        <v>25</v>
      </c>
      <c r="B723" t="s">
        <v>484</v>
      </c>
      <c r="C723" s="1" t="s">
        <v>3</v>
      </c>
      <c r="D723">
        <v>4</v>
      </c>
      <c r="E723" s="1" t="s">
        <v>320</v>
      </c>
      <c r="F723" s="1">
        <v>4</v>
      </c>
      <c r="G723" s="1" t="str">
        <f>+VLOOKUP(bloque2_2[[#This Row],[niño]],BD.niños[[Código]:[sexo]],6,FALSE)</f>
        <v>9 y 10</v>
      </c>
      <c r="H723" s="1" t="str">
        <f>+VLOOKUP(bloque2_2[[#This Row],[niño]],BD.niños[[Código]:[sexo]],7,FALSE)</f>
        <v>M</v>
      </c>
      <c r="I723" s="1">
        <v>2</v>
      </c>
    </row>
    <row r="724" spans="1:9" x14ac:dyDescent="0.55000000000000004">
      <c r="A724" s="1">
        <v>25</v>
      </c>
      <c r="B724" t="s">
        <v>484</v>
      </c>
      <c r="C724" s="1" t="s">
        <v>3</v>
      </c>
      <c r="D724">
        <v>4</v>
      </c>
      <c r="E724" s="1" t="s">
        <v>323</v>
      </c>
      <c r="F724" s="1">
        <v>7</v>
      </c>
      <c r="G724" s="1" t="str">
        <f>+VLOOKUP(bloque2_2[[#This Row],[niño]],BD.niños[[Código]:[sexo]],6,FALSE)</f>
        <v>7 y 8</v>
      </c>
      <c r="H724" s="1" t="str">
        <f>+VLOOKUP(bloque2_2[[#This Row],[niño]],BD.niños[[Código]:[sexo]],7,FALSE)</f>
        <v>F</v>
      </c>
      <c r="I724" s="1">
        <v>2</v>
      </c>
    </row>
    <row r="725" spans="1:9" x14ac:dyDescent="0.55000000000000004">
      <c r="A725" s="1">
        <v>25</v>
      </c>
      <c r="B725" t="s">
        <v>484</v>
      </c>
      <c r="C725" s="1" t="s">
        <v>3</v>
      </c>
      <c r="D725">
        <v>4</v>
      </c>
      <c r="E725" s="1" t="s">
        <v>327</v>
      </c>
      <c r="F725" s="1">
        <v>4</v>
      </c>
      <c r="G725" s="1" t="str">
        <f>+VLOOKUP(bloque2_2[[#This Row],[niño]],BD.niños[[Código]:[sexo]],6,FALSE)</f>
        <v>7 y 8</v>
      </c>
      <c r="H725" s="1" t="str">
        <f>+VLOOKUP(bloque2_2[[#This Row],[niño]],BD.niños[[Código]:[sexo]],7,FALSE)</f>
        <v>F</v>
      </c>
      <c r="I725" s="1">
        <v>2</v>
      </c>
    </row>
    <row r="726" spans="1:9" x14ac:dyDescent="0.55000000000000004">
      <c r="A726" s="1">
        <v>25</v>
      </c>
      <c r="B726" t="s">
        <v>484</v>
      </c>
      <c r="C726" s="1" t="s">
        <v>3</v>
      </c>
      <c r="D726">
        <v>4</v>
      </c>
      <c r="E726" s="1" t="s">
        <v>331</v>
      </c>
      <c r="F726" s="1">
        <v>4</v>
      </c>
      <c r="G726" s="1" t="str">
        <f>+VLOOKUP(bloque2_2[[#This Row],[niño]],BD.niños[[Código]:[sexo]],6,FALSE)</f>
        <v>7 y 8</v>
      </c>
      <c r="H726" s="1" t="str">
        <f>+VLOOKUP(bloque2_2[[#This Row],[niño]],BD.niños[[Código]:[sexo]],7,FALSE)</f>
        <v>F</v>
      </c>
      <c r="I726" s="1">
        <v>2</v>
      </c>
    </row>
    <row r="727" spans="1:9" x14ac:dyDescent="0.55000000000000004">
      <c r="A727" s="1">
        <v>26</v>
      </c>
      <c r="B727" t="s">
        <v>485</v>
      </c>
      <c r="C727" s="1" t="s">
        <v>3</v>
      </c>
      <c r="D727">
        <v>4</v>
      </c>
      <c r="E727" s="1" t="s">
        <v>105</v>
      </c>
      <c r="F727" s="1">
        <v>6</v>
      </c>
      <c r="G727" s="1" t="str">
        <f>+VLOOKUP(bloque2_2[[#This Row],[niño]],BD.niños[[Código]:[sexo]],6,FALSE)</f>
        <v>9 y 10</v>
      </c>
      <c r="H727" s="1" t="str">
        <f>+VLOOKUP(bloque2_2[[#This Row],[niño]],BD.niños[[Código]:[sexo]],7,FALSE)</f>
        <v>F</v>
      </c>
      <c r="I727" s="1">
        <v>2</v>
      </c>
    </row>
    <row r="728" spans="1:9" x14ac:dyDescent="0.55000000000000004">
      <c r="A728" s="1">
        <v>26</v>
      </c>
      <c r="B728" t="s">
        <v>485</v>
      </c>
      <c r="C728" s="1" t="s">
        <v>3</v>
      </c>
      <c r="D728">
        <v>4</v>
      </c>
      <c r="E728" s="1" t="s">
        <v>108</v>
      </c>
      <c r="F728" s="1">
        <v>1</v>
      </c>
      <c r="G728" s="1" t="str">
        <f>+VLOOKUP(bloque2_2[[#This Row],[niño]],BD.niños[[Código]:[sexo]],6,FALSE)</f>
        <v>9 y 10</v>
      </c>
      <c r="H728" s="1" t="str">
        <f>+VLOOKUP(bloque2_2[[#This Row],[niño]],BD.niños[[Código]:[sexo]],7,FALSE)</f>
        <v>F</v>
      </c>
      <c r="I728" s="1">
        <v>2</v>
      </c>
    </row>
    <row r="729" spans="1:9" x14ac:dyDescent="0.55000000000000004">
      <c r="A729" s="1">
        <v>26</v>
      </c>
      <c r="B729" t="s">
        <v>485</v>
      </c>
      <c r="C729" s="1" t="s">
        <v>3</v>
      </c>
      <c r="D729">
        <v>4</v>
      </c>
      <c r="E729" s="1" t="s">
        <v>112</v>
      </c>
      <c r="F729" s="1">
        <v>7</v>
      </c>
      <c r="G729" s="1" t="str">
        <f>+VLOOKUP(bloque2_2[[#This Row],[niño]],BD.niños[[Código]:[sexo]],6,FALSE)</f>
        <v>9 y 10</v>
      </c>
      <c r="H729" s="1" t="str">
        <f>+VLOOKUP(bloque2_2[[#This Row],[niño]],BD.niños[[Código]:[sexo]],7,FALSE)</f>
        <v>F</v>
      </c>
      <c r="I729" s="1">
        <v>2</v>
      </c>
    </row>
    <row r="730" spans="1:9" x14ac:dyDescent="0.55000000000000004">
      <c r="A730" s="1">
        <v>26</v>
      </c>
      <c r="B730" t="s">
        <v>485</v>
      </c>
      <c r="C730" s="1" t="s">
        <v>3</v>
      </c>
      <c r="D730">
        <v>4</v>
      </c>
      <c r="E730" s="1" t="s">
        <v>116</v>
      </c>
      <c r="F730" s="1">
        <v>7</v>
      </c>
      <c r="G730" s="1" t="str">
        <f>+VLOOKUP(bloque2_2[[#This Row],[niño]],BD.niños[[Código]:[sexo]],6,FALSE)</f>
        <v>9 y 10</v>
      </c>
      <c r="H730" s="1" t="str">
        <f>+VLOOKUP(bloque2_2[[#This Row],[niño]],BD.niños[[Código]:[sexo]],7,FALSE)</f>
        <v>F</v>
      </c>
      <c r="I730" s="1">
        <v>2</v>
      </c>
    </row>
    <row r="731" spans="1:9" x14ac:dyDescent="0.55000000000000004">
      <c r="A731" s="1">
        <v>26</v>
      </c>
      <c r="B731" t="s">
        <v>485</v>
      </c>
      <c r="C731" s="1" t="s">
        <v>3</v>
      </c>
      <c r="D731">
        <v>4</v>
      </c>
      <c r="E731" s="1" t="s">
        <v>120</v>
      </c>
      <c r="F731" s="1">
        <v>6</v>
      </c>
      <c r="G731" s="1" t="str">
        <f>+VLOOKUP(bloque2_2[[#This Row],[niño]],BD.niños[[Código]:[sexo]],6,FALSE)</f>
        <v>9 y 10</v>
      </c>
      <c r="H731" s="1" t="str">
        <f>+VLOOKUP(bloque2_2[[#This Row],[niño]],BD.niños[[Código]:[sexo]],7,FALSE)</f>
        <v>M</v>
      </c>
      <c r="I731" s="1">
        <v>2</v>
      </c>
    </row>
    <row r="732" spans="1:9" x14ac:dyDescent="0.55000000000000004">
      <c r="A732" s="1">
        <v>26</v>
      </c>
      <c r="B732" t="s">
        <v>485</v>
      </c>
      <c r="C732" s="1" t="s">
        <v>3</v>
      </c>
      <c r="D732">
        <v>4</v>
      </c>
      <c r="E732" s="1" t="s">
        <v>123</v>
      </c>
      <c r="F732" s="1">
        <v>7</v>
      </c>
      <c r="G732" s="1" t="str">
        <f>+VLOOKUP(bloque2_2[[#This Row],[niño]],BD.niños[[Código]:[sexo]],6,FALSE)</f>
        <v>7 y 8</v>
      </c>
      <c r="H732" s="1" t="str">
        <f>+VLOOKUP(bloque2_2[[#This Row],[niño]],BD.niños[[Código]:[sexo]],7,FALSE)</f>
        <v>M</v>
      </c>
      <c r="I732" s="1">
        <v>2</v>
      </c>
    </row>
    <row r="733" spans="1:9" x14ac:dyDescent="0.55000000000000004">
      <c r="A733" s="1">
        <v>26</v>
      </c>
      <c r="B733" t="s">
        <v>485</v>
      </c>
      <c r="C733" s="1" t="s">
        <v>3</v>
      </c>
      <c r="D733">
        <v>4</v>
      </c>
      <c r="E733" s="1" t="s">
        <v>127</v>
      </c>
      <c r="F733" s="1">
        <v>5</v>
      </c>
      <c r="G733" s="1" t="str">
        <f>+VLOOKUP(bloque2_2[[#This Row],[niño]],BD.niños[[Código]:[sexo]],6,FALSE)</f>
        <v>5 y 6</v>
      </c>
      <c r="H733" s="1" t="str">
        <f>+VLOOKUP(bloque2_2[[#This Row],[niño]],BD.niños[[Código]:[sexo]],7,FALSE)</f>
        <v>M</v>
      </c>
      <c r="I733" s="1">
        <v>2</v>
      </c>
    </row>
    <row r="734" spans="1:9" x14ac:dyDescent="0.55000000000000004">
      <c r="A734" s="1">
        <v>26</v>
      </c>
      <c r="B734" t="s">
        <v>485</v>
      </c>
      <c r="C734" s="1" t="s">
        <v>3</v>
      </c>
      <c r="D734">
        <v>4</v>
      </c>
      <c r="E734" s="1" t="s">
        <v>131</v>
      </c>
      <c r="F734" s="1">
        <v>4</v>
      </c>
      <c r="G734" s="1" t="str">
        <f>+VLOOKUP(bloque2_2[[#This Row],[niño]],BD.niños[[Código]:[sexo]],6,FALSE)</f>
        <v>5 y 6</v>
      </c>
      <c r="H734" s="1" t="str">
        <f>+VLOOKUP(bloque2_2[[#This Row],[niño]],BD.niños[[Código]:[sexo]],7,FALSE)</f>
        <v>F</v>
      </c>
      <c r="I734" s="1">
        <v>2</v>
      </c>
    </row>
    <row r="735" spans="1:9" x14ac:dyDescent="0.55000000000000004">
      <c r="A735" s="1">
        <v>26</v>
      </c>
      <c r="B735" t="s">
        <v>485</v>
      </c>
      <c r="C735" s="1" t="s">
        <v>3</v>
      </c>
      <c r="D735">
        <v>4</v>
      </c>
      <c r="E735" s="1" t="s">
        <v>135</v>
      </c>
      <c r="F735" s="1">
        <v>5</v>
      </c>
      <c r="G735" s="1" t="str">
        <f>+VLOOKUP(bloque2_2[[#This Row],[niño]],BD.niños[[Código]:[sexo]],6,FALSE)</f>
        <v>5 y 6</v>
      </c>
      <c r="H735" s="1" t="str">
        <f>+VLOOKUP(bloque2_2[[#This Row],[niño]],BD.niños[[Código]:[sexo]],7,FALSE)</f>
        <v>M</v>
      </c>
      <c r="I735" s="1">
        <v>2</v>
      </c>
    </row>
    <row r="736" spans="1:9" x14ac:dyDescent="0.55000000000000004">
      <c r="A736" s="1">
        <v>26</v>
      </c>
      <c r="B736" t="s">
        <v>485</v>
      </c>
      <c r="C736" s="1" t="s">
        <v>3</v>
      </c>
      <c r="D736">
        <v>4</v>
      </c>
      <c r="E736" s="1" t="s">
        <v>139</v>
      </c>
      <c r="F736" s="1">
        <v>7</v>
      </c>
      <c r="G736" s="1" t="str">
        <f>+VLOOKUP(bloque2_2[[#This Row],[niño]],BD.niños[[Código]:[sexo]],6,FALSE)</f>
        <v>7 y 8</v>
      </c>
      <c r="H736" s="1" t="str">
        <f>+VLOOKUP(bloque2_2[[#This Row],[niño]],BD.niños[[Código]:[sexo]],7,FALSE)</f>
        <v>M</v>
      </c>
      <c r="I736" s="1">
        <v>2</v>
      </c>
    </row>
    <row r="737" spans="1:9" x14ac:dyDescent="0.55000000000000004">
      <c r="A737" s="1">
        <v>26</v>
      </c>
      <c r="B737" t="s">
        <v>485</v>
      </c>
      <c r="C737" s="1" t="s">
        <v>3</v>
      </c>
      <c r="D737">
        <v>4</v>
      </c>
      <c r="E737" s="1" t="s">
        <v>141</v>
      </c>
      <c r="F737" s="1">
        <v>4</v>
      </c>
      <c r="G737" s="1" t="str">
        <f>+VLOOKUP(bloque2_2[[#This Row],[niño]],BD.niños[[Código]:[sexo]],6,FALSE)</f>
        <v>7 y 8</v>
      </c>
      <c r="H737" s="1" t="str">
        <f>+VLOOKUP(bloque2_2[[#This Row],[niño]],BD.niños[[Código]:[sexo]],7,FALSE)</f>
        <v>F</v>
      </c>
      <c r="I737" s="1">
        <v>2</v>
      </c>
    </row>
    <row r="738" spans="1:9" x14ac:dyDescent="0.55000000000000004">
      <c r="A738" s="1">
        <v>26</v>
      </c>
      <c r="B738" t="s">
        <v>485</v>
      </c>
      <c r="C738" s="1" t="s">
        <v>3</v>
      </c>
      <c r="D738">
        <v>4</v>
      </c>
      <c r="E738" s="1" t="s">
        <v>145</v>
      </c>
      <c r="F738" s="1">
        <v>4</v>
      </c>
      <c r="G738" s="1" t="str">
        <f>+VLOOKUP(bloque2_2[[#This Row],[niño]],BD.niños[[Código]:[sexo]],6,FALSE)</f>
        <v>7 y 8</v>
      </c>
      <c r="H738" s="1" t="str">
        <f>+VLOOKUP(bloque2_2[[#This Row],[niño]],BD.niños[[Código]:[sexo]],7,FALSE)</f>
        <v>M</v>
      </c>
      <c r="I738" s="1">
        <v>2</v>
      </c>
    </row>
    <row r="739" spans="1:9" x14ac:dyDescent="0.55000000000000004">
      <c r="A739" s="1">
        <v>26</v>
      </c>
      <c r="B739" t="s">
        <v>485</v>
      </c>
      <c r="C739" s="1" t="s">
        <v>3</v>
      </c>
      <c r="D739">
        <v>4</v>
      </c>
      <c r="E739" s="1" t="s">
        <v>147</v>
      </c>
      <c r="F739" s="1">
        <v>7</v>
      </c>
      <c r="G739" s="1" t="str">
        <f>+VLOOKUP(bloque2_2[[#This Row],[niño]],BD.niños[[Código]:[sexo]],6,FALSE)</f>
        <v>7 y 8</v>
      </c>
      <c r="H739" s="1" t="str">
        <f>+VLOOKUP(bloque2_2[[#This Row],[niño]],BD.niños[[Código]:[sexo]],7,FALSE)</f>
        <v>M</v>
      </c>
      <c r="I739" s="1">
        <v>2</v>
      </c>
    </row>
    <row r="740" spans="1:9" x14ac:dyDescent="0.55000000000000004">
      <c r="A740" s="1">
        <v>26</v>
      </c>
      <c r="B740" t="s">
        <v>485</v>
      </c>
      <c r="C740" s="1" t="s">
        <v>3</v>
      </c>
      <c r="D740">
        <v>4</v>
      </c>
      <c r="E740" s="1" t="s">
        <v>214</v>
      </c>
      <c r="F740" s="1">
        <v>2</v>
      </c>
      <c r="G740" s="1" t="str">
        <f>+VLOOKUP(bloque2_2[[#This Row],[niño]],BD.niños[[Código]:[sexo]],6,FALSE)</f>
        <v>9 y 10</v>
      </c>
      <c r="H740" s="1" t="str">
        <f>+VLOOKUP(bloque2_2[[#This Row],[niño]],BD.niños[[Código]:[sexo]],7,FALSE)</f>
        <v>F</v>
      </c>
      <c r="I740" s="1">
        <v>2</v>
      </c>
    </row>
    <row r="741" spans="1:9" x14ac:dyDescent="0.55000000000000004">
      <c r="A741" s="1">
        <v>26</v>
      </c>
      <c r="B741" t="s">
        <v>485</v>
      </c>
      <c r="C741" s="1" t="s">
        <v>3</v>
      </c>
      <c r="D741">
        <v>4</v>
      </c>
      <c r="E741" s="1" t="s">
        <v>217</v>
      </c>
      <c r="F741" s="1">
        <v>5</v>
      </c>
      <c r="G741" s="1" t="str">
        <f>+VLOOKUP(bloque2_2[[#This Row],[niño]],BD.niños[[Código]:[sexo]],6,FALSE)</f>
        <v>9 y 10</v>
      </c>
      <c r="H741" s="1" t="str">
        <f>+VLOOKUP(bloque2_2[[#This Row],[niño]],BD.niños[[Código]:[sexo]],7,FALSE)</f>
        <v>F</v>
      </c>
      <c r="I741" s="1">
        <v>2</v>
      </c>
    </row>
    <row r="742" spans="1:9" x14ac:dyDescent="0.55000000000000004">
      <c r="A742" s="1">
        <v>26</v>
      </c>
      <c r="B742" t="s">
        <v>485</v>
      </c>
      <c r="C742" s="1" t="s">
        <v>3</v>
      </c>
      <c r="D742">
        <v>4</v>
      </c>
      <c r="E742" s="1" t="s">
        <v>220</v>
      </c>
      <c r="F742" s="1">
        <v>7</v>
      </c>
      <c r="G742" s="1" t="str">
        <f>+VLOOKUP(bloque2_2[[#This Row],[niño]],BD.niños[[Código]:[sexo]],6,FALSE)</f>
        <v>9 y 10</v>
      </c>
      <c r="H742" s="1" t="str">
        <f>+VLOOKUP(bloque2_2[[#This Row],[niño]],BD.niños[[Código]:[sexo]],7,FALSE)</f>
        <v>F</v>
      </c>
      <c r="I742" s="1">
        <v>2</v>
      </c>
    </row>
    <row r="743" spans="1:9" x14ac:dyDescent="0.55000000000000004">
      <c r="A743" s="1">
        <v>26</v>
      </c>
      <c r="B743" t="s">
        <v>485</v>
      </c>
      <c r="C743" s="1" t="s">
        <v>3</v>
      </c>
      <c r="D743">
        <v>4</v>
      </c>
      <c r="E743" s="1" t="s">
        <v>223</v>
      </c>
      <c r="F743" s="1">
        <v>5</v>
      </c>
      <c r="G743" s="1" t="str">
        <f>+VLOOKUP(bloque2_2[[#This Row],[niño]],BD.niños[[Código]:[sexo]],6,FALSE)</f>
        <v>7 y 8</v>
      </c>
      <c r="H743" s="1" t="str">
        <f>+VLOOKUP(bloque2_2[[#This Row],[niño]],BD.niños[[Código]:[sexo]],7,FALSE)</f>
        <v>F</v>
      </c>
      <c r="I743" s="1">
        <v>2</v>
      </c>
    </row>
    <row r="744" spans="1:9" x14ac:dyDescent="0.55000000000000004">
      <c r="A744" s="1">
        <v>26</v>
      </c>
      <c r="B744" t="s">
        <v>485</v>
      </c>
      <c r="C744" s="1" t="s">
        <v>3</v>
      </c>
      <c r="D744">
        <v>4</v>
      </c>
      <c r="E744" s="1" t="s">
        <v>226</v>
      </c>
      <c r="F744" s="1">
        <v>7</v>
      </c>
      <c r="G744" s="1" t="str">
        <f>+VLOOKUP(bloque2_2[[#This Row],[niño]],BD.niños[[Código]:[sexo]],6,FALSE)</f>
        <v>9 y 10</v>
      </c>
      <c r="H744" s="1" t="str">
        <f>+VLOOKUP(bloque2_2[[#This Row],[niño]],BD.niños[[Código]:[sexo]],7,FALSE)</f>
        <v>M</v>
      </c>
      <c r="I744" s="1">
        <v>2</v>
      </c>
    </row>
    <row r="745" spans="1:9" x14ac:dyDescent="0.55000000000000004">
      <c r="A745" s="1">
        <v>26</v>
      </c>
      <c r="B745" t="s">
        <v>485</v>
      </c>
      <c r="C745" s="1" t="s">
        <v>3</v>
      </c>
      <c r="D745">
        <v>4</v>
      </c>
      <c r="E745" s="1" t="s">
        <v>229</v>
      </c>
      <c r="F745" s="1">
        <v>7</v>
      </c>
      <c r="G745" s="1" t="str">
        <f>+VLOOKUP(bloque2_2[[#This Row],[niño]],BD.niños[[Código]:[sexo]],6,FALSE)</f>
        <v>7 y 8</v>
      </c>
      <c r="H745" s="1" t="str">
        <f>+VLOOKUP(bloque2_2[[#This Row],[niño]],BD.niños[[Código]:[sexo]],7,FALSE)</f>
        <v>M</v>
      </c>
      <c r="I745" s="1">
        <v>2</v>
      </c>
    </row>
    <row r="746" spans="1:9" x14ac:dyDescent="0.55000000000000004">
      <c r="A746" s="1">
        <v>26</v>
      </c>
      <c r="B746" t="s">
        <v>485</v>
      </c>
      <c r="C746" s="1" t="s">
        <v>3</v>
      </c>
      <c r="D746">
        <v>4</v>
      </c>
      <c r="E746" s="1" t="s">
        <v>231</v>
      </c>
      <c r="F746" s="1">
        <v>4</v>
      </c>
      <c r="G746" s="1" t="str">
        <f>+VLOOKUP(bloque2_2[[#This Row],[niño]],BD.niños[[Código]:[sexo]],6,FALSE)</f>
        <v>5 y 6</v>
      </c>
      <c r="H746" s="1" t="str">
        <f>+VLOOKUP(bloque2_2[[#This Row],[niño]],BD.niños[[Código]:[sexo]],7,FALSE)</f>
        <v>F</v>
      </c>
      <c r="I746" s="1">
        <v>2</v>
      </c>
    </row>
    <row r="747" spans="1:9" x14ac:dyDescent="0.55000000000000004">
      <c r="A747" s="1">
        <v>26</v>
      </c>
      <c r="B747" t="s">
        <v>485</v>
      </c>
      <c r="C747" s="1" t="s">
        <v>3</v>
      </c>
      <c r="D747">
        <v>4</v>
      </c>
      <c r="E747" s="1" t="s">
        <v>286</v>
      </c>
      <c r="F747" s="1">
        <v>5</v>
      </c>
      <c r="G747" s="1" t="str">
        <f>+VLOOKUP(bloque2_2[[#This Row],[niño]],BD.niños[[Código]:[sexo]],6,FALSE)</f>
        <v>5 y 6</v>
      </c>
      <c r="H747" s="1" t="str">
        <f>+VLOOKUP(bloque2_2[[#This Row],[niño]],BD.niños[[Código]:[sexo]],7,FALSE)</f>
        <v>M</v>
      </c>
      <c r="I747" s="1">
        <v>2</v>
      </c>
    </row>
    <row r="748" spans="1:9" x14ac:dyDescent="0.55000000000000004">
      <c r="A748" s="1">
        <v>26</v>
      </c>
      <c r="B748" t="s">
        <v>485</v>
      </c>
      <c r="C748" s="1" t="s">
        <v>3</v>
      </c>
      <c r="D748">
        <v>4</v>
      </c>
      <c r="E748" s="1" t="s">
        <v>290</v>
      </c>
      <c r="F748" s="1">
        <v>4</v>
      </c>
      <c r="G748" s="1" t="str">
        <f>+VLOOKUP(bloque2_2[[#This Row],[niño]],BD.niños[[Código]:[sexo]],6,FALSE)</f>
        <v>5 y 6</v>
      </c>
      <c r="H748" s="1" t="str">
        <f>+VLOOKUP(bloque2_2[[#This Row],[niño]],BD.niños[[Código]:[sexo]],7,FALSE)</f>
        <v>M</v>
      </c>
      <c r="I748" s="1">
        <v>2</v>
      </c>
    </row>
    <row r="749" spans="1:9" x14ac:dyDescent="0.55000000000000004">
      <c r="A749" s="1">
        <v>26</v>
      </c>
      <c r="B749" t="s">
        <v>485</v>
      </c>
      <c r="C749" s="1" t="s">
        <v>3</v>
      </c>
      <c r="D749">
        <v>4</v>
      </c>
      <c r="E749" s="1" t="s">
        <v>294</v>
      </c>
      <c r="F749" s="1">
        <v>5</v>
      </c>
      <c r="G749" s="1" t="str">
        <f>+VLOOKUP(bloque2_2[[#This Row],[niño]],BD.niños[[Código]:[sexo]],6,FALSE)</f>
        <v>7 y 8</v>
      </c>
      <c r="H749" s="1" t="str">
        <f>+VLOOKUP(bloque2_2[[#This Row],[niño]],BD.niños[[Código]:[sexo]],7,FALSE)</f>
        <v>M</v>
      </c>
      <c r="I749" s="1">
        <v>2</v>
      </c>
    </row>
    <row r="750" spans="1:9" x14ac:dyDescent="0.55000000000000004">
      <c r="A750" s="1">
        <v>26</v>
      </c>
      <c r="B750" t="s">
        <v>485</v>
      </c>
      <c r="C750" s="1" t="s">
        <v>3</v>
      </c>
      <c r="D750">
        <v>4</v>
      </c>
      <c r="E750" s="1" t="s">
        <v>295</v>
      </c>
      <c r="F750" s="1">
        <v>5</v>
      </c>
      <c r="G750" s="1" t="str">
        <f>+VLOOKUP(bloque2_2[[#This Row],[niño]],BD.niños[[Código]:[sexo]],6,FALSE)</f>
        <v>7 y 8</v>
      </c>
      <c r="H750" s="1" t="str">
        <f>+VLOOKUP(bloque2_2[[#This Row],[niño]],BD.niños[[Código]:[sexo]],7,FALSE)</f>
        <v>M</v>
      </c>
      <c r="I750" s="1">
        <v>2</v>
      </c>
    </row>
    <row r="751" spans="1:9" x14ac:dyDescent="0.55000000000000004">
      <c r="A751" s="1">
        <v>26</v>
      </c>
      <c r="B751" t="s">
        <v>485</v>
      </c>
      <c r="C751" s="1" t="s">
        <v>3</v>
      </c>
      <c r="D751">
        <v>4</v>
      </c>
      <c r="E751" s="1" t="s">
        <v>317</v>
      </c>
      <c r="F751" s="1">
        <v>7</v>
      </c>
      <c r="G751" s="1" t="str">
        <f>+VLOOKUP(bloque2_2[[#This Row],[niño]],BD.niños[[Código]:[sexo]],6,FALSE)</f>
        <v>9 y 10</v>
      </c>
      <c r="H751" s="1" t="str">
        <f>+VLOOKUP(bloque2_2[[#This Row],[niño]],BD.niños[[Código]:[sexo]],7,FALSE)</f>
        <v>F</v>
      </c>
      <c r="I751" s="1">
        <v>2</v>
      </c>
    </row>
    <row r="752" spans="1:9" x14ac:dyDescent="0.55000000000000004">
      <c r="A752" s="1">
        <v>26</v>
      </c>
      <c r="B752" t="s">
        <v>485</v>
      </c>
      <c r="C752" s="1" t="s">
        <v>3</v>
      </c>
      <c r="D752">
        <v>4</v>
      </c>
      <c r="E752" s="1" t="s">
        <v>320</v>
      </c>
      <c r="F752" s="1">
        <v>5</v>
      </c>
      <c r="G752" s="1" t="str">
        <f>+VLOOKUP(bloque2_2[[#This Row],[niño]],BD.niños[[Código]:[sexo]],6,FALSE)</f>
        <v>9 y 10</v>
      </c>
      <c r="H752" s="1" t="str">
        <f>+VLOOKUP(bloque2_2[[#This Row],[niño]],BD.niños[[Código]:[sexo]],7,FALSE)</f>
        <v>M</v>
      </c>
      <c r="I752" s="1">
        <v>2</v>
      </c>
    </row>
    <row r="753" spans="1:9" x14ac:dyDescent="0.55000000000000004">
      <c r="A753" s="1">
        <v>26</v>
      </c>
      <c r="B753" t="s">
        <v>485</v>
      </c>
      <c r="C753" s="1" t="s">
        <v>3</v>
      </c>
      <c r="D753">
        <v>4</v>
      </c>
      <c r="E753" s="1" t="s">
        <v>323</v>
      </c>
      <c r="F753" s="1">
        <v>5</v>
      </c>
      <c r="G753" s="1" t="str">
        <f>+VLOOKUP(bloque2_2[[#This Row],[niño]],BD.niños[[Código]:[sexo]],6,FALSE)</f>
        <v>7 y 8</v>
      </c>
      <c r="H753" s="1" t="str">
        <f>+VLOOKUP(bloque2_2[[#This Row],[niño]],BD.niños[[Código]:[sexo]],7,FALSE)</f>
        <v>F</v>
      </c>
      <c r="I753" s="1">
        <v>2</v>
      </c>
    </row>
    <row r="754" spans="1:9" x14ac:dyDescent="0.55000000000000004">
      <c r="A754" s="1">
        <v>26</v>
      </c>
      <c r="B754" t="s">
        <v>485</v>
      </c>
      <c r="C754" s="1" t="s">
        <v>3</v>
      </c>
      <c r="D754">
        <v>4</v>
      </c>
      <c r="E754" s="1" t="s">
        <v>327</v>
      </c>
      <c r="F754" s="1">
        <v>4</v>
      </c>
      <c r="G754" s="1" t="str">
        <f>+VLOOKUP(bloque2_2[[#This Row],[niño]],BD.niños[[Código]:[sexo]],6,FALSE)</f>
        <v>7 y 8</v>
      </c>
      <c r="H754" s="1" t="str">
        <f>+VLOOKUP(bloque2_2[[#This Row],[niño]],BD.niños[[Código]:[sexo]],7,FALSE)</f>
        <v>F</v>
      </c>
      <c r="I754" s="1">
        <v>2</v>
      </c>
    </row>
    <row r="755" spans="1:9" x14ac:dyDescent="0.55000000000000004">
      <c r="A755" s="1">
        <v>26</v>
      </c>
      <c r="B755" t="s">
        <v>485</v>
      </c>
      <c r="C755" s="1" t="s">
        <v>3</v>
      </c>
      <c r="D755">
        <v>4</v>
      </c>
      <c r="E755" s="1" t="s">
        <v>331</v>
      </c>
      <c r="F755" s="1">
        <v>4</v>
      </c>
      <c r="G755" s="1" t="str">
        <f>+VLOOKUP(bloque2_2[[#This Row],[niño]],BD.niños[[Código]:[sexo]],6,FALSE)</f>
        <v>7 y 8</v>
      </c>
      <c r="H755" s="1" t="str">
        <f>+VLOOKUP(bloque2_2[[#This Row],[niño]],BD.niños[[Código]:[sexo]],7,FALSE)</f>
        <v>F</v>
      </c>
      <c r="I755" s="1">
        <v>2</v>
      </c>
    </row>
    <row r="756" spans="1:9" x14ac:dyDescent="0.55000000000000004">
      <c r="A756" s="1">
        <v>27</v>
      </c>
      <c r="B756" t="s">
        <v>486</v>
      </c>
      <c r="C756" s="1" t="s">
        <v>6</v>
      </c>
      <c r="D756">
        <v>3</v>
      </c>
      <c r="E756" s="1" t="s">
        <v>105</v>
      </c>
      <c r="F756" s="1">
        <v>3</v>
      </c>
      <c r="G756" s="1" t="str">
        <f>+VLOOKUP(bloque2_2[[#This Row],[niño]],BD.niños[[Código]:[sexo]],6,FALSE)</f>
        <v>9 y 10</v>
      </c>
      <c r="H756" s="1" t="str">
        <f>+VLOOKUP(bloque2_2[[#This Row],[niño]],BD.niños[[Código]:[sexo]],7,FALSE)</f>
        <v>F</v>
      </c>
      <c r="I756" s="1">
        <v>2</v>
      </c>
    </row>
    <row r="757" spans="1:9" x14ac:dyDescent="0.55000000000000004">
      <c r="A757" s="1">
        <v>27</v>
      </c>
      <c r="B757" t="s">
        <v>486</v>
      </c>
      <c r="C757" s="1" t="s">
        <v>6</v>
      </c>
      <c r="D757">
        <v>3</v>
      </c>
      <c r="E757" s="1" t="s">
        <v>108</v>
      </c>
      <c r="F757" s="1">
        <v>3</v>
      </c>
      <c r="G757" s="1" t="str">
        <f>+VLOOKUP(bloque2_2[[#This Row],[niño]],BD.niños[[Código]:[sexo]],6,FALSE)</f>
        <v>9 y 10</v>
      </c>
      <c r="H757" s="1" t="str">
        <f>+VLOOKUP(bloque2_2[[#This Row],[niño]],BD.niños[[Código]:[sexo]],7,FALSE)</f>
        <v>F</v>
      </c>
      <c r="I757" s="1">
        <v>2</v>
      </c>
    </row>
    <row r="758" spans="1:9" x14ac:dyDescent="0.55000000000000004">
      <c r="A758" s="1">
        <v>27</v>
      </c>
      <c r="B758" t="s">
        <v>486</v>
      </c>
      <c r="C758" s="1" t="s">
        <v>6</v>
      </c>
      <c r="D758">
        <v>3</v>
      </c>
      <c r="E758" s="1" t="s">
        <v>112</v>
      </c>
      <c r="F758" s="1">
        <v>5</v>
      </c>
      <c r="G758" s="1" t="str">
        <f>+VLOOKUP(bloque2_2[[#This Row],[niño]],BD.niños[[Código]:[sexo]],6,FALSE)</f>
        <v>9 y 10</v>
      </c>
      <c r="H758" s="1" t="str">
        <f>+VLOOKUP(bloque2_2[[#This Row],[niño]],BD.niños[[Código]:[sexo]],7,FALSE)</f>
        <v>F</v>
      </c>
      <c r="I758" s="1">
        <v>2</v>
      </c>
    </row>
    <row r="759" spans="1:9" x14ac:dyDescent="0.55000000000000004">
      <c r="A759" s="1">
        <v>27</v>
      </c>
      <c r="B759" t="s">
        <v>486</v>
      </c>
      <c r="C759" s="1" t="s">
        <v>6</v>
      </c>
      <c r="D759">
        <v>3</v>
      </c>
      <c r="E759" s="1" t="s">
        <v>116</v>
      </c>
      <c r="F759" s="1">
        <v>3</v>
      </c>
      <c r="G759" s="1" t="str">
        <f>+VLOOKUP(bloque2_2[[#This Row],[niño]],BD.niños[[Código]:[sexo]],6,FALSE)</f>
        <v>9 y 10</v>
      </c>
      <c r="H759" s="1" t="str">
        <f>+VLOOKUP(bloque2_2[[#This Row],[niño]],BD.niños[[Código]:[sexo]],7,FALSE)</f>
        <v>F</v>
      </c>
      <c r="I759" s="1">
        <v>2</v>
      </c>
    </row>
    <row r="760" spans="1:9" x14ac:dyDescent="0.55000000000000004">
      <c r="A760" s="1">
        <v>27</v>
      </c>
      <c r="B760" t="s">
        <v>486</v>
      </c>
      <c r="C760" s="1" t="s">
        <v>6</v>
      </c>
      <c r="D760">
        <v>3</v>
      </c>
      <c r="E760" s="1" t="s">
        <v>120</v>
      </c>
      <c r="F760" s="1">
        <v>3</v>
      </c>
      <c r="G760" s="1" t="str">
        <f>+VLOOKUP(bloque2_2[[#This Row],[niño]],BD.niños[[Código]:[sexo]],6,FALSE)</f>
        <v>9 y 10</v>
      </c>
      <c r="H760" s="1" t="str">
        <f>+VLOOKUP(bloque2_2[[#This Row],[niño]],BD.niños[[Código]:[sexo]],7,FALSE)</f>
        <v>M</v>
      </c>
      <c r="I760" s="1">
        <v>2</v>
      </c>
    </row>
    <row r="761" spans="1:9" x14ac:dyDescent="0.55000000000000004">
      <c r="A761" s="1">
        <v>27</v>
      </c>
      <c r="B761" t="s">
        <v>486</v>
      </c>
      <c r="C761" s="1" t="s">
        <v>6</v>
      </c>
      <c r="D761">
        <v>3</v>
      </c>
      <c r="E761" s="1" t="s">
        <v>123</v>
      </c>
      <c r="F761" s="1">
        <v>3</v>
      </c>
      <c r="G761" s="1" t="str">
        <f>+VLOOKUP(bloque2_2[[#This Row],[niño]],BD.niños[[Código]:[sexo]],6,FALSE)</f>
        <v>7 y 8</v>
      </c>
      <c r="H761" s="1" t="str">
        <f>+VLOOKUP(bloque2_2[[#This Row],[niño]],BD.niños[[Código]:[sexo]],7,FALSE)</f>
        <v>M</v>
      </c>
      <c r="I761" s="1">
        <v>2</v>
      </c>
    </row>
    <row r="762" spans="1:9" x14ac:dyDescent="0.55000000000000004">
      <c r="A762" s="1">
        <v>27</v>
      </c>
      <c r="B762" t="s">
        <v>486</v>
      </c>
      <c r="C762" s="1" t="s">
        <v>6</v>
      </c>
      <c r="D762">
        <v>3</v>
      </c>
      <c r="E762" s="1" t="s">
        <v>127</v>
      </c>
      <c r="F762" s="1">
        <v>3</v>
      </c>
      <c r="G762" s="1" t="str">
        <f>+VLOOKUP(bloque2_2[[#This Row],[niño]],BD.niños[[Código]:[sexo]],6,FALSE)</f>
        <v>5 y 6</v>
      </c>
      <c r="H762" s="1" t="str">
        <f>+VLOOKUP(bloque2_2[[#This Row],[niño]],BD.niños[[Código]:[sexo]],7,FALSE)</f>
        <v>M</v>
      </c>
      <c r="I762" s="1">
        <v>2</v>
      </c>
    </row>
    <row r="763" spans="1:9" x14ac:dyDescent="0.55000000000000004">
      <c r="A763" s="1">
        <v>27</v>
      </c>
      <c r="B763" t="s">
        <v>486</v>
      </c>
      <c r="C763" s="1" t="s">
        <v>6</v>
      </c>
      <c r="D763">
        <v>3</v>
      </c>
      <c r="E763" s="1" t="s">
        <v>131</v>
      </c>
      <c r="F763" s="1">
        <v>4</v>
      </c>
      <c r="G763" s="1" t="str">
        <f>+VLOOKUP(bloque2_2[[#This Row],[niño]],BD.niños[[Código]:[sexo]],6,FALSE)</f>
        <v>5 y 6</v>
      </c>
      <c r="H763" s="1" t="str">
        <f>+VLOOKUP(bloque2_2[[#This Row],[niño]],BD.niños[[Código]:[sexo]],7,FALSE)</f>
        <v>F</v>
      </c>
      <c r="I763" s="1">
        <v>2</v>
      </c>
    </row>
    <row r="764" spans="1:9" x14ac:dyDescent="0.55000000000000004">
      <c r="A764" s="1">
        <v>27</v>
      </c>
      <c r="B764" t="s">
        <v>486</v>
      </c>
      <c r="C764" s="1" t="s">
        <v>6</v>
      </c>
      <c r="D764">
        <v>3</v>
      </c>
      <c r="E764" s="1" t="s">
        <v>135</v>
      </c>
      <c r="F764" s="1">
        <v>3</v>
      </c>
      <c r="G764" s="1" t="str">
        <f>+VLOOKUP(bloque2_2[[#This Row],[niño]],BD.niños[[Código]:[sexo]],6,FALSE)</f>
        <v>5 y 6</v>
      </c>
      <c r="H764" s="1" t="str">
        <f>+VLOOKUP(bloque2_2[[#This Row],[niño]],BD.niños[[Código]:[sexo]],7,FALSE)</f>
        <v>M</v>
      </c>
      <c r="I764" s="1">
        <v>2</v>
      </c>
    </row>
    <row r="765" spans="1:9" x14ac:dyDescent="0.55000000000000004">
      <c r="A765" s="1">
        <v>27</v>
      </c>
      <c r="B765" t="s">
        <v>486</v>
      </c>
      <c r="C765" s="1" t="s">
        <v>6</v>
      </c>
      <c r="D765">
        <v>3</v>
      </c>
      <c r="E765" s="1" t="s">
        <v>139</v>
      </c>
      <c r="F765" s="1">
        <v>3</v>
      </c>
      <c r="G765" s="1" t="str">
        <f>+VLOOKUP(bloque2_2[[#This Row],[niño]],BD.niños[[Código]:[sexo]],6,FALSE)</f>
        <v>7 y 8</v>
      </c>
      <c r="H765" s="1" t="str">
        <f>+VLOOKUP(bloque2_2[[#This Row],[niño]],BD.niños[[Código]:[sexo]],7,FALSE)</f>
        <v>M</v>
      </c>
      <c r="I765" s="1">
        <v>2</v>
      </c>
    </row>
    <row r="766" spans="1:9" x14ac:dyDescent="0.55000000000000004">
      <c r="A766" s="1">
        <v>27</v>
      </c>
      <c r="B766" t="s">
        <v>486</v>
      </c>
      <c r="C766" s="1" t="s">
        <v>6</v>
      </c>
      <c r="D766">
        <v>3</v>
      </c>
      <c r="E766" s="1" t="s">
        <v>141</v>
      </c>
      <c r="F766" s="1">
        <v>2</v>
      </c>
      <c r="G766" s="1" t="str">
        <f>+VLOOKUP(bloque2_2[[#This Row],[niño]],BD.niños[[Código]:[sexo]],6,FALSE)</f>
        <v>7 y 8</v>
      </c>
      <c r="H766" s="1" t="str">
        <f>+VLOOKUP(bloque2_2[[#This Row],[niño]],BD.niños[[Código]:[sexo]],7,FALSE)</f>
        <v>F</v>
      </c>
      <c r="I766" s="1">
        <v>2</v>
      </c>
    </row>
    <row r="767" spans="1:9" x14ac:dyDescent="0.55000000000000004">
      <c r="A767" s="1">
        <v>27</v>
      </c>
      <c r="B767" t="s">
        <v>486</v>
      </c>
      <c r="C767" s="1" t="s">
        <v>6</v>
      </c>
      <c r="D767">
        <v>3</v>
      </c>
      <c r="E767" s="1" t="s">
        <v>145</v>
      </c>
      <c r="F767" s="1">
        <v>3</v>
      </c>
      <c r="G767" s="1" t="str">
        <f>+VLOOKUP(bloque2_2[[#This Row],[niño]],BD.niños[[Código]:[sexo]],6,FALSE)</f>
        <v>7 y 8</v>
      </c>
      <c r="H767" s="1" t="str">
        <f>+VLOOKUP(bloque2_2[[#This Row],[niño]],BD.niños[[Código]:[sexo]],7,FALSE)</f>
        <v>M</v>
      </c>
      <c r="I767" s="1">
        <v>2</v>
      </c>
    </row>
    <row r="768" spans="1:9" x14ac:dyDescent="0.55000000000000004">
      <c r="A768" s="1">
        <v>27</v>
      </c>
      <c r="B768" t="s">
        <v>486</v>
      </c>
      <c r="C768" s="1" t="s">
        <v>6</v>
      </c>
      <c r="D768">
        <v>3</v>
      </c>
      <c r="E768" s="1" t="s">
        <v>147</v>
      </c>
      <c r="F768" s="1">
        <v>3</v>
      </c>
      <c r="G768" s="1" t="str">
        <f>+VLOOKUP(bloque2_2[[#This Row],[niño]],BD.niños[[Código]:[sexo]],6,FALSE)</f>
        <v>7 y 8</v>
      </c>
      <c r="H768" s="1" t="str">
        <f>+VLOOKUP(bloque2_2[[#This Row],[niño]],BD.niños[[Código]:[sexo]],7,FALSE)</f>
        <v>M</v>
      </c>
      <c r="I768" s="1">
        <v>2</v>
      </c>
    </row>
    <row r="769" spans="1:9" x14ac:dyDescent="0.55000000000000004">
      <c r="A769" s="1">
        <v>27</v>
      </c>
      <c r="B769" t="s">
        <v>486</v>
      </c>
      <c r="C769" s="1" t="s">
        <v>6</v>
      </c>
      <c r="D769">
        <v>3</v>
      </c>
      <c r="E769" s="1" t="s">
        <v>214</v>
      </c>
      <c r="F769" s="1">
        <v>2</v>
      </c>
      <c r="G769" s="1" t="str">
        <f>+VLOOKUP(bloque2_2[[#This Row],[niño]],BD.niños[[Código]:[sexo]],6,FALSE)</f>
        <v>9 y 10</v>
      </c>
      <c r="H769" s="1" t="str">
        <f>+VLOOKUP(bloque2_2[[#This Row],[niño]],BD.niños[[Código]:[sexo]],7,FALSE)</f>
        <v>F</v>
      </c>
      <c r="I769" s="1">
        <v>2</v>
      </c>
    </row>
    <row r="770" spans="1:9" x14ac:dyDescent="0.55000000000000004">
      <c r="A770" s="1">
        <v>27</v>
      </c>
      <c r="B770" t="s">
        <v>486</v>
      </c>
      <c r="C770" s="1" t="s">
        <v>6</v>
      </c>
      <c r="D770">
        <v>3</v>
      </c>
      <c r="E770" s="1" t="s">
        <v>217</v>
      </c>
      <c r="F770" s="1">
        <v>3</v>
      </c>
      <c r="G770" s="1" t="str">
        <f>+VLOOKUP(bloque2_2[[#This Row],[niño]],BD.niños[[Código]:[sexo]],6,FALSE)</f>
        <v>9 y 10</v>
      </c>
      <c r="H770" s="1" t="str">
        <f>+VLOOKUP(bloque2_2[[#This Row],[niño]],BD.niños[[Código]:[sexo]],7,FALSE)</f>
        <v>F</v>
      </c>
      <c r="I770" s="1">
        <v>2</v>
      </c>
    </row>
    <row r="771" spans="1:9" x14ac:dyDescent="0.55000000000000004">
      <c r="A771" s="1">
        <v>27</v>
      </c>
      <c r="B771" t="s">
        <v>486</v>
      </c>
      <c r="C771" s="1" t="s">
        <v>6</v>
      </c>
      <c r="D771">
        <v>3</v>
      </c>
      <c r="E771" s="1" t="s">
        <v>220</v>
      </c>
      <c r="F771" s="1">
        <v>3</v>
      </c>
      <c r="G771" s="1" t="str">
        <f>+VLOOKUP(bloque2_2[[#This Row],[niño]],BD.niños[[Código]:[sexo]],6,FALSE)</f>
        <v>9 y 10</v>
      </c>
      <c r="H771" s="1" t="str">
        <f>+VLOOKUP(bloque2_2[[#This Row],[niño]],BD.niños[[Código]:[sexo]],7,FALSE)</f>
        <v>F</v>
      </c>
      <c r="I771" s="1">
        <v>2</v>
      </c>
    </row>
    <row r="772" spans="1:9" x14ac:dyDescent="0.55000000000000004">
      <c r="A772" s="1">
        <v>27</v>
      </c>
      <c r="B772" t="s">
        <v>486</v>
      </c>
      <c r="C772" s="1" t="s">
        <v>6</v>
      </c>
      <c r="D772">
        <v>3</v>
      </c>
      <c r="E772" s="1" t="s">
        <v>223</v>
      </c>
      <c r="F772" s="1">
        <v>3</v>
      </c>
      <c r="G772" s="1" t="str">
        <f>+VLOOKUP(bloque2_2[[#This Row],[niño]],BD.niños[[Código]:[sexo]],6,FALSE)</f>
        <v>7 y 8</v>
      </c>
      <c r="H772" s="1" t="str">
        <f>+VLOOKUP(bloque2_2[[#This Row],[niño]],BD.niños[[Código]:[sexo]],7,FALSE)</f>
        <v>F</v>
      </c>
      <c r="I772" s="1">
        <v>2</v>
      </c>
    </row>
    <row r="773" spans="1:9" x14ac:dyDescent="0.55000000000000004">
      <c r="A773" s="1">
        <v>27</v>
      </c>
      <c r="B773" t="s">
        <v>486</v>
      </c>
      <c r="C773" s="1" t="s">
        <v>6</v>
      </c>
      <c r="D773">
        <v>3</v>
      </c>
      <c r="E773" s="1" t="s">
        <v>226</v>
      </c>
      <c r="F773" s="1">
        <v>3</v>
      </c>
      <c r="G773" s="1" t="str">
        <f>+VLOOKUP(bloque2_2[[#This Row],[niño]],BD.niños[[Código]:[sexo]],6,FALSE)</f>
        <v>9 y 10</v>
      </c>
      <c r="H773" s="1" t="str">
        <f>+VLOOKUP(bloque2_2[[#This Row],[niño]],BD.niños[[Código]:[sexo]],7,FALSE)</f>
        <v>M</v>
      </c>
      <c r="I773" s="1">
        <v>2</v>
      </c>
    </row>
    <row r="774" spans="1:9" x14ac:dyDescent="0.55000000000000004">
      <c r="A774" s="1">
        <v>27</v>
      </c>
      <c r="B774" t="s">
        <v>486</v>
      </c>
      <c r="C774" s="1" t="s">
        <v>6</v>
      </c>
      <c r="D774">
        <v>3</v>
      </c>
      <c r="E774" s="1" t="s">
        <v>229</v>
      </c>
      <c r="F774" s="1">
        <v>3</v>
      </c>
      <c r="G774" s="1" t="str">
        <f>+VLOOKUP(bloque2_2[[#This Row],[niño]],BD.niños[[Código]:[sexo]],6,FALSE)</f>
        <v>7 y 8</v>
      </c>
      <c r="H774" s="1" t="str">
        <f>+VLOOKUP(bloque2_2[[#This Row],[niño]],BD.niños[[Código]:[sexo]],7,FALSE)</f>
        <v>M</v>
      </c>
      <c r="I774" s="1">
        <v>2</v>
      </c>
    </row>
    <row r="775" spans="1:9" x14ac:dyDescent="0.55000000000000004">
      <c r="A775" s="1">
        <v>27</v>
      </c>
      <c r="B775" t="s">
        <v>486</v>
      </c>
      <c r="C775" s="1" t="s">
        <v>6</v>
      </c>
      <c r="D775">
        <v>3</v>
      </c>
      <c r="E775" s="1" t="s">
        <v>231</v>
      </c>
      <c r="F775" s="1">
        <v>3</v>
      </c>
      <c r="G775" s="1" t="str">
        <f>+VLOOKUP(bloque2_2[[#This Row],[niño]],BD.niños[[Código]:[sexo]],6,FALSE)</f>
        <v>5 y 6</v>
      </c>
      <c r="H775" s="1" t="str">
        <f>+VLOOKUP(bloque2_2[[#This Row],[niño]],BD.niños[[Código]:[sexo]],7,FALSE)</f>
        <v>F</v>
      </c>
      <c r="I775" s="1">
        <v>2</v>
      </c>
    </row>
    <row r="776" spans="1:9" x14ac:dyDescent="0.55000000000000004">
      <c r="A776" s="1">
        <v>27</v>
      </c>
      <c r="B776" t="s">
        <v>486</v>
      </c>
      <c r="C776" s="1" t="s">
        <v>6</v>
      </c>
      <c r="D776">
        <v>3</v>
      </c>
      <c r="E776" s="1" t="s">
        <v>286</v>
      </c>
      <c r="F776" s="1">
        <v>3</v>
      </c>
      <c r="G776" s="1" t="str">
        <f>+VLOOKUP(bloque2_2[[#This Row],[niño]],BD.niños[[Código]:[sexo]],6,FALSE)</f>
        <v>5 y 6</v>
      </c>
      <c r="H776" s="1" t="str">
        <f>+VLOOKUP(bloque2_2[[#This Row],[niño]],BD.niños[[Código]:[sexo]],7,FALSE)</f>
        <v>M</v>
      </c>
      <c r="I776" s="1">
        <v>2</v>
      </c>
    </row>
    <row r="777" spans="1:9" x14ac:dyDescent="0.55000000000000004">
      <c r="A777" s="1">
        <v>27</v>
      </c>
      <c r="B777" t="s">
        <v>486</v>
      </c>
      <c r="C777" s="1" t="s">
        <v>6</v>
      </c>
      <c r="D777">
        <v>3</v>
      </c>
      <c r="E777" s="1" t="s">
        <v>290</v>
      </c>
      <c r="F777" s="1">
        <v>3</v>
      </c>
      <c r="G777" s="1" t="str">
        <f>+VLOOKUP(bloque2_2[[#This Row],[niño]],BD.niños[[Código]:[sexo]],6,FALSE)</f>
        <v>5 y 6</v>
      </c>
      <c r="H777" s="1" t="str">
        <f>+VLOOKUP(bloque2_2[[#This Row],[niño]],BD.niños[[Código]:[sexo]],7,FALSE)</f>
        <v>M</v>
      </c>
      <c r="I777" s="1">
        <v>2</v>
      </c>
    </row>
    <row r="778" spans="1:9" x14ac:dyDescent="0.55000000000000004">
      <c r="A778" s="1">
        <v>27</v>
      </c>
      <c r="B778" t="s">
        <v>486</v>
      </c>
      <c r="C778" s="1" t="s">
        <v>6</v>
      </c>
      <c r="D778">
        <v>3</v>
      </c>
      <c r="E778" s="1" t="s">
        <v>294</v>
      </c>
      <c r="F778" s="1">
        <v>3</v>
      </c>
      <c r="G778" s="1" t="str">
        <f>+VLOOKUP(bloque2_2[[#This Row],[niño]],BD.niños[[Código]:[sexo]],6,FALSE)</f>
        <v>7 y 8</v>
      </c>
      <c r="H778" s="1" t="str">
        <f>+VLOOKUP(bloque2_2[[#This Row],[niño]],BD.niños[[Código]:[sexo]],7,FALSE)</f>
        <v>M</v>
      </c>
      <c r="I778" s="1">
        <v>2</v>
      </c>
    </row>
    <row r="779" spans="1:9" x14ac:dyDescent="0.55000000000000004">
      <c r="A779" s="1">
        <v>27</v>
      </c>
      <c r="B779" t="s">
        <v>486</v>
      </c>
      <c r="C779" s="1" t="s">
        <v>6</v>
      </c>
      <c r="D779">
        <v>3</v>
      </c>
      <c r="E779" s="1" t="s">
        <v>295</v>
      </c>
      <c r="F779" s="1">
        <v>3</v>
      </c>
      <c r="G779" s="1" t="str">
        <f>+VLOOKUP(bloque2_2[[#This Row],[niño]],BD.niños[[Código]:[sexo]],6,FALSE)</f>
        <v>7 y 8</v>
      </c>
      <c r="H779" s="1" t="str">
        <f>+VLOOKUP(bloque2_2[[#This Row],[niño]],BD.niños[[Código]:[sexo]],7,FALSE)</f>
        <v>M</v>
      </c>
      <c r="I779" s="1">
        <v>2</v>
      </c>
    </row>
    <row r="780" spans="1:9" x14ac:dyDescent="0.55000000000000004">
      <c r="A780" s="1">
        <v>27</v>
      </c>
      <c r="B780" t="s">
        <v>486</v>
      </c>
      <c r="C780" s="1" t="s">
        <v>6</v>
      </c>
      <c r="D780">
        <v>3</v>
      </c>
      <c r="E780" s="1" t="s">
        <v>317</v>
      </c>
      <c r="F780" s="1">
        <v>3</v>
      </c>
      <c r="G780" s="1" t="str">
        <f>+VLOOKUP(bloque2_2[[#This Row],[niño]],BD.niños[[Código]:[sexo]],6,FALSE)</f>
        <v>9 y 10</v>
      </c>
      <c r="H780" s="1" t="str">
        <f>+VLOOKUP(bloque2_2[[#This Row],[niño]],BD.niños[[Código]:[sexo]],7,FALSE)</f>
        <v>F</v>
      </c>
      <c r="I780" s="1">
        <v>2</v>
      </c>
    </row>
    <row r="781" spans="1:9" x14ac:dyDescent="0.55000000000000004">
      <c r="A781" s="1">
        <v>27</v>
      </c>
      <c r="B781" t="s">
        <v>486</v>
      </c>
      <c r="C781" s="1" t="s">
        <v>6</v>
      </c>
      <c r="D781">
        <v>3</v>
      </c>
      <c r="E781" s="1" t="s">
        <v>320</v>
      </c>
      <c r="F781" s="1">
        <v>3</v>
      </c>
      <c r="G781" s="1" t="str">
        <f>+VLOOKUP(bloque2_2[[#This Row],[niño]],BD.niños[[Código]:[sexo]],6,FALSE)</f>
        <v>9 y 10</v>
      </c>
      <c r="H781" s="1" t="str">
        <f>+VLOOKUP(bloque2_2[[#This Row],[niño]],BD.niños[[Código]:[sexo]],7,FALSE)</f>
        <v>M</v>
      </c>
      <c r="I781" s="1">
        <v>2</v>
      </c>
    </row>
    <row r="782" spans="1:9" x14ac:dyDescent="0.55000000000000004">
      <c r="A782" s="1">
        <v>27</v>
      </c>
      <c r="B782" t="s">
        <v>486</v>
      </c>
      <c r="C782" s="1" t="s">
        <v>6</v>
      </c>
      <c r="D782">
        <v>3</v>
      </c>
      <c r="E782" s="1" t="s">
        <v>323</v>
      </c>
      <c r="F782" s="1">
        <v>3</v>
      </c>
      <c r="G782" s="1" t="str">
        <f>+VLOOKUP(bloque2_2[[#This Row],[niño]],BD.niños[[Código]:[sexo]],6,FALSE)</f>
        <v>7 y 8</v>
      </c>
      <c r="H782" s="1" t="str">
        <f>+VLOOKUP(bloque2_2[[#This Row],[niño]],BD.niños[[Código]:[sexo]],7,FALSE)</f>
        <v>F</v>
      </c>
      <c r="I782" s="1">
        <v>2</v>
      </c>
    </row>
    <row r="783" spans="1:9" x14ac:dyDescent="0.55000000000000004">
      <c r="A783" s="1">
        <v>27</v>
      </c>
      <c r="B783" t="s">
        <v>486</v>
      </c>
      <c r="C783" s="1" t="s">
        <v>6</v>
      </c>
      <c r="D783">
        <v>3</v>
      </c>
      <c r="E783" s="1" t="s">
        <v>327</v>
      </c>
      <c r="F783" s="1">
        <v>3</v>
      </c>
      <c r="G783" s="1" t="str">
        <f>+VLOOKUP(bloque2_2[[#This Row],[niño]],BD.niños[[Código]:[sexo]],6,FALSE)</f>
        <v>7 y 8</v>
      </c>
      <c r="H783" s="1" t="str">
        <f>+VLOOKUP(bloque2_2[[#This Row],[niño]],BD.niños[[Código]:[sexo]],7,FALSE)</f>
        <v>F</v>
      </c>
      <c r="I783" s="1">
        <v>2</v>
      </c>
    </row>
    <row r="784" spans="1:9" x14ac:dyDescent="0.55000000000000004">
      <c r="A784" s="1">
        <v>27</v>
      </c>
      <c r="B784" t="s">
        <v>486</v>
      </c>
      <c r="C784" s="1" t="s">
        <v>6</v>
      </c>
      <c r="D784">
        <v>3</v>
      </c>
      <c r="E784" s="1" t="s">
        <v>331</v>
      </c>
      <c r="F784" s="1">
        <v>3</v>
      </c>
      <c r="G784" s="1" t="str">
        <f>+VLOOKUP(bloque2_2[[#This Row],[niño]],BD.niños[[Código]:[sexo]],6,FALSE)</f>
        <v>7 y 8</v>
      </c>
      <c r="H784" s="1" t="str">
        <f>+VLOOKUP(bloque2_2[[#This Row],[niño]],BD.niños[[Código]:[sexo]],7,FALSE)</f>
        <v>F</v>
      </c>
      <c r="I784" s="1">
        <v>2</v>
      </c>
    </row>
    <row r="785" spans="1:9" x14ac:dyDescent="0.55000000000000004">
      <c r="A785" s="1">
        <v>28</v>
      </c>
      <c r="B785" t="s">
        <v>487</v>
      </c>
      <c r="C785" s="1" t="s">
        <v>5</v>
      </c>
      <c r="D785">
        <v>6</v>
      </c>
      <c r="E785" s="1" t="s">
        <v>105</v>
      </c>
      <c r="F785" s="1">
        <v>6</v>
      </c>
      <c r="G785" s="1" t="str">
        <f>+VLOOKUP(bloque2_2[[#This Row],[niño]],BD.niños[[Código]:[sexo]],6,FALSE)</f>
        <v>9 y 10</v>
      </c>
      <c r="H785" s="1" t="str">
        <f>+VLOOKUP(bloque2_2[[#This Row],[niño]],BD.niños[[Código]:[sexo]],7,FALSE)</f>
        <v>F</v>
      </c>
      <c r="I785" s="1">
        <v>2</v>
      </c>
    </row>
    <row r="786" spans="1:9" x14ac:dyDescent="0.55000000000000004">
      <c r="A786" s="1">
        <v>28</v>
      </c>
      <c r="B786" t="s">
        <v>487</v>
      </c>
      <c r="C786" s="1" t="s">
        <v>5</v>
      </c>
      <c r="D786">
        <v>6</v>
      </c>
      <c r="E786" s="1" t="s">
        <v>108</v>
      </c>
      <c r="F786" s="1">
        <v>6</v>
      </c>
      <c r="G786" s="1" t="str">
        <f>+VLOOKUP(bloque2_2[[#This Row],[niño]],BD.niños[[Código]:[sexo]],6,FALSE)</f>
        <v>9 y 10</v>
      </c>
      <c r="H786" s="1" t="str">
        <f>+VLOOKUP(bloque2_2[[#This Row],[niño]],BD.niños[[Código]:[sexo]],7,FALSE)</f>
        <v>F</v>
      </c>
      <c r="I786" s="1">
        <v>2</v>
      </c>
    </row>
    <row r="787" spans="1:9" x14ac:dyDescent="0.55000000000000004">
      <c r="A787" s="1">
        <v>28</v>
      </c>
      <c r="B787" t="s">
        <v>487</v>
      </c>
      <c r="C787" s="1" t="s">
        <v>5</v>
      </c>
      <c r="D787">
        <v>6</v>
      </c>
      <c r="E787" s="1" t="s">
        <v>112</v>
      </c>
      <c r="F787" s="1">
        <v>6</v>
      </c>
      <c r="G787" s="1" t="str">
        <f>+VLOOKUP(bloque2_2[[#This Row],[niño]],BD.niños[[Código]:[sexo]],6,FALSE)</f>
        <v>9 y 10</v>
      </c>
      <c r="H787" s="1" t="str">
        <f>+VLOOKUP(bloque2_2[[#This Row],[niño]],BD.niños[[Código]:[sexo]],7,FALSE)</f>
        <v>F</v>
      </c>
      <c r="I787" s="1">
        <v>2</v>
      </c>
    </row>
    <row r="788" spans="1:9" x14ac:dyDescent="0.55000000000000004">
      <c r="A788" s="1">
        <v>28</v>
      </c>
      <c r="B788" t="s">
        <v>487</v>
      </c>
      <c r="C788" s="1" t="s">
        <v>5</v>
      </c>
      <c r="D788">
        <v>6</v>
      </c>
      <c r="E788" s="1" t="s">
        <v>116</v>
      </c>
      <c r="F788" s="1">
        <v>6</v>
      </c>
      <c r="G788" s="1" t="str">
        <f>+VLOOKUP(bloque2_2[[#This Row],[niño]],BD.niños[[Código]:[sexo]],6,FALSE)</f>
        <v>9 y 10</v>
      </c>
      <c r="H788" s="1" t="str">
        <f>+VLOOKUP(bloque2_2[[#This Row],[niño]],BD.niños[[Código]:[sexo]],7,FALSE)</f>
        <v>F</v>
      </c>
      <c r="I788" s="1">
        <v>2</v>
      </c>
    </row>
    <row r="789" spans="1:9" x14ac:dyDescent="0.55000000000000004">
      <c r="A789" s="1">
        <v>28</v>
      </c>
      <c r="B789" t="s">
        <v>487</v>
      </c>
      <c r="C789" s="1" t="s">
        <v>5</v>
      </c>
      <c r="D789">
        <v>6</v>
      </c>
      <c r="E789" s="1" t="s">
        <v>120</v>
      </c>
      <c r="F789" s="1">
        <v>6</v>
      </c>
      <c r="G789" s="1" t="str">
        <f>+VLOOKUP(bloque2_2[[#This Row],[niño]],BD.niños[[Código]:[sexo]],6,FALSE)</f>
        <v>9 y 10</v>
      </c>
      <c r="H789" s="1" t="str">
        <f>+VLOOKUP(bloque2_2[[#This Row],[niño]],BD.niños[[Código]:[sexo]],7,FALSE)</f>
        <v>M</v>
      </c>
      <c r="I789" s="1">
        <v>2</v>
      </c>
    </row>
    <row r="790" spans="1:9" x14ac:dyDescent="0.55000000000000004">
      <c r="A790" s="1">
        <v>28</v>
      </c>
      <c r="B790" t="s">
        <v>487</v>
      </c>
      <c r="C790" s="1" t="s">
        <v>5</v>
      </c>
      <c r="D790">
        <v>6</v>
      </c>
      <c r="E790" s="1" t="s">
        <v>123</v>
      </c>
      <c r="F790" s="1">
        <v>6</v>
      </c>
      <c r="G790" s="1" t="str">
        <f>+VLOOKUP(bloque2_2[[#This Row],[niño]],BD.niños[[Código]:[sexo]],6,FALSE)</f>
        <v>7 y 8</v>
      </c>
      <c r="H790" s="1" t="str">
        <f>+VLOOKUP(bloque2_2[[#This Row],[niño]],BD.niños[[Código]:[sexo]],7,FALSE)</f>
        <v>M</v>
      </c>
      <c r="I790" s="1">
        <v>2</v>
      </c>
    </row>
    <row r="791" spans="1:9" x14ac:dyDescent="0.55000000000000004">
      <c r="A791" s="1">
        <v>28</v>
      </c>
      <c r="B791" t="s">
        <v>487</v>
      </c>
      <c r="C791" s="1" t="s">
        <v>5</v>
      </c>
      <c r="D791">
        <v>6</v>
      </c>
      <c r="E791" s="1" t="s">
        <v>127</v>
      </c>
      <c r="F791" s="1">
        <v>6</v>
      </c>
      <c r="G791" s="1" t="str">
        <f>+VLOOKUP(bloque2_2[[#This Row],[niño]],BD.niños[[Código]:[sexo]],6,FALSE)</f>
        <v>5 y 6</v>
      </c>
      <c r="H791" s="1" t="str">
        <f>+VLOOKUP(bloque2_2[[#This Row],[niño]],BD.niños[[Código]:[sexo]],7,FALSE)</f>
        <v>M</v>
      </c>
      <c r="I791" s="1">
        <v>2</v>
      </c>
    </row>
    <row r="792" spans="1:9" x14ac:dyDescent="0.55000000000000004">
      <c r="A792" s="1">
        <v>28</v>
      </c>
      <c r="B792" t="s">
        <v>487</v>
      </c>
      <c r="C792" s="1" t="s">
        <v>5</v>
      </c>
      <c r="D792">
        <v>6</v>
      </c>
      <c r="E792" s="1" t="s">
        <v>131</v>
      </c>
      <c r="F792" s="1">
        <v>6</v>
      </c>
      <c r="G792" s="1" t="str">
        <f>+VLOOKUP(bloque2_2[[#This Row],[niño]],BD.niños[[Código]:[sexo]],6,FALSE)</f>
        <v>5 y 6</v>
      </c>
      <c r="H792" s="1" t="str">
        <f>+VLOOKUP(bloque2_2[[#This Row],[niño]],BD.niños[[Código]:[sexo]],7,FALSE)</f>
        <v>F</v>
      </c>
      <c r="I792" s="1">
        <v>2</v>
      </c>
    </row>
    <row r="793" spans="1:9" x14ac:dyDescent="0.55000000000000004">
      <c r="A793" s="1">
        <v>28</v>
      </c>
      <c r="B793" t="s">
        <v>487</v>
      </c>
      <c r="C793" s="1" t="s">
        <v>5</v>
      </c>
      <c r="D793">
        <v>6</v>
      </c>
      <c r="E793" s="1" t="s">
        <v>135</v>
      </c>
      <c r="F793" s="1">
        <v>6</v>
      </c>
      <c r="G793" s="1" t="str">
        <f>+VLOOKUP(bloque2_2[[#This Row],[niño]],BD.niños[[Código]:[sexo]],6,FALSE)</f>
        <v>5 y 6</v>
      </c>
      <c r="H793" s="1" t="str">
        <f>+VLOOKUP(bloque2_2[[#This Row],[niño]],BD.niños[[Código]:[sexo]],7,FALSE)</f>
        <v>M</v>
      </c>
      <c r="I793" s="1">
        <v>2</v>
      </c>
    </row>
    <row r="794" spans="1:9" x14ac:dyDescent="0.55000000000000004">
      <c r="A794" s="1">
        <v>28</v>
      </c>
      <c r="B794" t="s">
        <v>487</v>
      </c>
      <c r="C794" s="1" t="s">
        <v>5</v>
      </c>
      <c r="D794">
        <v>6</v>
      </c>
      <c r="E794" s="1" t="s">
        <v>139</v>
      </c>
      <c r="F794" s="1">
        <v>6</v>
      </c>
      <c r="G794" s="1" t="str">
        <f>+VLOOKUP(bloque2_2[[#This Row],[niño]],BD.niños[[Código]:[sexo]],6,FALSE)</f>
        <v>7 y 8</v>
      </c>
      <c r="H794" s="1" t="str">
        <f>+VLOOKUP(bloque2_2[[#This Row],[niño]],BD.niños[[Código]:[sexo]],7,FALSE)</f>
        <v>M</v>
      </c>
      <c r="I794" s="1">
        <v>2</v>
      </c>
    </row>
    <row r="795" spans="1:9" x14ac:dyDescent="0.55000000000000004">
      <c r="A795" s="1">
        <v>28</v>
      </c>
      <c r="B795" t="s">
        <v>487</v>
      </c>
      <c r="C795" s="1" t="s">
        <v>5</v>
      </c>
      <c r="D795">
        <v>6</v>
      </c>
      <c r="E795" s="1" t="s">
        <v>141</v>
      </c>
      <c r="F795" s="1">
        <v>0</v>
      </c>
      <c r="G795" s="1" t="str">
        <f>+VLOOKUP(bloque2_2[[#This Row],[niño]],BD.niños[[Código]:[sexo]],6,FALSE)</f>
        <v>7 y 8</v>
      </c>
      <c r="H795" s="1" t="str">
        <f>+VLOOKUP(bloque2_2[[#This Row],[niño]],BD.niños[[Código]:[sexo]],7,FALSE)</f>
        <v>F</v>
      </c>
      <c r="I795" s="1">
        <v>2</v>
      </c>
    </row>
    <row r="796" spans="1:9" x14ac:dyDescent="0.55000000000000004">
      <c r="A796" s="1">
        <v>28</v>
      </c>
      <c r="B796" t="s">
        <v>487</v>
      </c>
      <c r="C796" s="1" t="s">
        <v>5</v>
      </c>
      <c r="D796">
        <v>6</v>
      </c>
      <c r="E796" s="1" t="s">
        <v>145</v>
      </c>
      <c r="F796" s="1">
        <v>6</v>
      </c>
      <c r="G796" s="1" t="str">
        <f>+VLOOKUP(bloque2_2[[#This Row],[niño]],BD.niños[[Código]:[sexo]],6,FALSE)</f>
        <v>7 y 8</v>
      </c>
      <c r="H796" s="1" t="str">
        <f>+VLOOKUP(bloque2_2[[#This Row],[niño]],BD.niños[[Código]:[sexo]],7,FALSE)</f>
        <v>M</v>
      </c>
      <c r="I796" s="1">
        <v>2</v>
      </c>
    </row>
    <row r="797" spans="1:9" x14ac:dyDescent="0.55000000000000004">
      <c r="A797" s="1">
        <v>28</v>
      </c>
      <c r="B797" t="s">
        <v>487</v>
      </c>
      <c r="C797" s="1" t="s">
        <v>5</v>
      </c>
      <c r="D797">
        <v>6</v>
      </c>
      <c r="E797" s="1" t="s">
        <v>147</v>
      </c>
      <c r="F797" s="1">
        <v>6</v>
      </c>
      <c r="G797" s="1" t="str">
        <f>+VLOOKUP(bloque2_2[[#This Row],[niño]],BD.niños[[Código]:[sexo]],6,FALSE)</f>
        <v>7 y 8</v>
      </c>
      <c r="H797" s="1" t="str">
        <f>+VLOOKUP(bloque2_2[[#This Row],[niño]],BD.niños[[Código]:[sexo]],7,FALSE)</f>
        <v>M</v>
      </c>
      <c r="I797" s="1">
        <v>2</v>
      </c>
    </row>
    <row r="798" spans="1:9" x14ac:dyDescent="0.55000000000000004">
      <c r="A798" s="1">
        <v>28</v>
      </c>
      <c r="B798" t="s">
        <v>487</v>
      </c>
      <c r="C798" s="1" t="s">
        <v>5</v>
      </c>
      <c r="D798">
        <v>6</v>
      </c>
      <c r="E798" s="1" t="s">
        <v>214</v>
      </c>
      <c r="F798" s="1">
        <v>2</v>
      </c>
      <c r="G798" s="1" t="str">
        <f>+VLOOKUP(bloque2_2[[#This Row],[niño]],BD.niños[[Código]:[sexo]],6,FALSE)</f>
        <v>9 y 10</v>
      </c>
      <c r="H798" s="1" t="str">
        <f>+VLOOKUP(bloque2_2[[#This Row],[niño]],BD.niños[[Código]:[sexo]],7,FALSE)</f>
        <v>F</v>
      </c>
      <c r="I798" s="1">
        <v>2</v>
      </c>
    </row>
    <row r="799" spans="1:9" x14ac:dyDescent="0.55000000000000004">
      <c r="A799" s="1">
        <v>28</v>
      </c>
      <c r="B799" t="s">
        <v>487</v>
      </c>
      <c r="C799" s="1" t="s">
        <v>5</v>
      </c>
      <c r="D799">
        <v>6</v>
      </c>
      <c r="E799" s="1" t="s">
        <v>217</v>
      </c>
      <c r="F799" s="1">
        <v>6</v>
      </c>
      <c r="G799" s="1" t="str">
        <f>+VLOOKUP(bloque2_2[[#This Row],[niño]],BD.niños[[Código]:[sexo]],6,FALSE)</f>
        <v>9 y 10</v>
      </c>
      <c r="H799" s="1" t="str">
        <f>+VLOOKUP(bloque2_2[[#This Row],[niño]],BD.niños[[Código]:[sexo]],7,FALSE)</f>
        <v>F</v>
      </c>
      <c r="I799" s="1">
        <v>2</v>
      </c>
    </row>
    <row r="800" spans="1:9" x14ac:dyDescent="0.55000000000000004">
      <c r="A800" s="1">
        <v>28</v>
      </c>
      <c r="B800" t="s">
        <v>487</v>
      </c>
      <c r="C800" s="1" t="s">
        <v>5</v>
      </c>
      <c r="D800">
        <v>6</v>
      </c>
      <c r="E800" s="1" t="s">
        <v>220</v>
      </c>
      <c r="F800" s="1">
        <v>6</v>
      </c>
      <c r="G800" s="1" t="str">
        <f>+VLOOKUP(bloque2_2[[#This Row],[niño]],BD.niños[[Código]:[sexo]],6,FALSE)</f>
        <v>9 y 10</v>
      </c>
      <c r="H800" s="1" t="str">
        <f>+VLOOKUP(bloque2_2[[#This Row],[niño]],BD.niños[[Código]:[sexo]],7,FALSE)</f>
        <v>F</v>
      </c>
      <c r="I800" s="1">
        <v>2</v>
      </c>
    </row>
    <row r="801" spans="1:9" x14ac:dyDescent="0.55000000000000004">
      <c r="A801" s="1">
        <v>28</v>
      </c>
      <c r="B801" t="s">
        <v>487</v>
      </c>
      <c r="C801" s="1" t="s">
        <v>5</v>
      </c>
      <c r="D801">
        <v>6</v>
      </c>
      <c r="E801" s="1" t="s">
        <v>223</v>
      </c>
      <c r="F801" s="1">
        <v>6</v>
      </c>
      <c r="G801" s="1" t="str">
        <f>+VLOOKUP(bloque2_2[[#This Row],[niño]],BD.niños[[Código]:[sexo]],6,FALSE)</f>
        <v>7 y 8</v>
      </c>
      <c r="H801" s="1" t="str">
        <f>+VLOOKUP(bloque2_2[[#This Row],[niño]],BD.niños[[Código]:[sexo]],7,FALSE)</f>
        <v>F</v>
      </c>
      <c r="I801" s="1">
        <v>2</v>
      </c>
    </row>
    <row r="802" spans="1:9" x14ac:dyDescent="0.55000000000000004">
      <c r="A802" s="1">
        <v>28</v>
      </c>
      <c r="B802" t="s">
        <v>487</v>
      </c>
      <c r="C802" s="1" t="s">
        <v>5</v>
      </c>
      <c r="D802">
        <v>6</v>
      </c>
      <c r="E802" s="1" t="s">
        <v>226</v>
      </c>
      <c r="F802" s="1">
        <v>6</v>
      </c>
      <c r="G802" s="1" t="str">
        <f>+VLOOKUP(bloque2_2[[#This Row],[niño]],BD.niños[[Código]:[sexo]],6,FALSE)</f>
        <v>9 y 10</v>
      </c>
      <c r="H802" s="1" t="str">
        <f>+VLOOKUP(bloque2_2[[#This Row],[niño]],BD.niños[[Código]:[sexo]],7,FALSE)</f>
        <v>M</v>
      </c>
      <c r="I802" s="1">
        <v>2</v>
      </c>
    </row>
    <row r="803" spans="1:9" x14ac:dyDescent="0.55000000000000004">
      <c r="A803" s="1">
        <v>28</v>
      </c>
      <c r="B803" t="s">
        <v>487</v>
      </c>
      <c r="C803" s="1" t="s">
        <v>5</v>
      </c>
      <c r="D803">
        <v>6</v>
      </c>
      <c r="E803" s="1" t="s">
        <v>229</v>
      </c>
      <c r="F803" s="1">
        <v>6</v>
      </c>
      <c r="G803" s="1" t="str">
        <f>+VLOOKUP(bloque2_2[[#This Row],[niño]],BD.niños[[Código]:[sexo]],6,FALSE)</f>
        <v>7 y 8</v>
      </c>
      <c r="H803" s="1" t="str">
        <f>+VLOOKUP(bloque2_2[[#This Row],[niño]],BD.niños[[Código]:[sexo]],7,FALSE)</f>
        <v>M</v>
      </c>
      <c r="I803" s="1">
        <v>2</v>
      </c>
    </row>
    <row r="804" spans="1:9" x14ac:dyDescent="0.55000000000000004">
      <c r="A804" s="1">
        <v>28</v>
      </c>
      <c r="B804" t="s">
        <v>487</v>
      </c>
      <c r="C804" s="1" t="s">
        <v>5</v>
      </c>
      <c r="D804">
        <v>6</v>
      </c>
      <c r="E804" s="1" t="s">
        <v>231</v>
      </c>
      <c r="F804" s="1">
        <v>6</v>
      </c>
      <c r="G804" s="1" t="str">
        <f>+VLOOKUP(bloque2_2[[#This Row],[niño]],BD.niños[[Código]:[sexo]],6,FALSE)</f>
        <v>5 y 6</v>
      </c>
      <c r="H804" s="1" t="str">
        <f>+VLOOKUP(bloque2_2[[#This Row],[niño]],BD.niños[[Código]:[sexo]],7,FALSE)</f>
        <v>F</v>
      </c>
      <c r="I804" s="1">
        <v>2</v>
      </c>
    </row>
    <row r="805" spans="1:9" x14ac:dyDescent="0.55000000000000004">
      <c r="A805" s="1">
        <v>28</v>
      </c>
      <c r="B805" t="s">
        <v>487</v>
      </c>
      <c r="C805" s="1" t="s">
        <v>5</v>
      </c>
      <c r="D805">
        <v>6</v>
      </c>
      <c r="E805" s="1" t="s">
        <v>286</v>
      </c>
      <c r="F805" s="1">
        <v>6</v>
      </c>
      <c r="G805" s="1" t="str">
        <f>+VLOOKUP(bloque2_2[[#This Row],[niño]],BD.niños[[Código]:[sexo]],6,FALSE)</f>
        <v>5 y 6</v>
      </c>
      <c r="H805" s="1" t="str">
        <f>+VLOOKUP(bloque2_2[[#This Row],[niño]],BD.niños[[Código]:[sexo]],7,FALSE)</f>
        <v>M</v>
      </c>
      <c r="I805" s="1">
        <v>2</v>
      </c>
    </row>
    <row r="806" spans="1:9" x14ac:dyDescent="0.55000000000000004">
      <c r="A806" s="1">
        <v>28</v>
      </c>
      <c r="B806" t="s">
        <v>487</v>
      </c>
      <c r="C806" s="1" t="s">
        <v>5</v>
      </c>
      <c r="D806">
        <v>6</v>
      </c>
      <c r="E806" s="1" t="s">
        <v>290</v>
      </c>
      <c r="F806" s="1">
        <v>4</v>
      </c>
      <c r="G806" s="1" t="str">
        <f>+VLOOKUP(bloque2_2[[#This Row],[niño]],BD.niños[[Código]:[sexo]],6,FALSE)</f>
        <v>5 y 6</v>
      </c>
      <c r="H806" s="1" t="str">
        <f>+VLOOKUP(bloque2_2[[#This Row],[niño]],BD.niños[[Código]:[sexo]],7,FALSE)</f>
        <v>M</v>
      </c>
      <c r="I806" s="1">
        <v>2</v>
      </c>
    </row>
    <row r="807" spans="1:9" x14ac:dyDescent="0.55000000000000004">
      <c r="A807" s="1">
        <v>28</v>
      </c>
      <c r="B807" t="s">
        <v>487</v>
      </c>
      <c r="C807" s="1" t="s">
        <v>5</v>
      </c>
      <c r="D807">
        <v>6</v>
      </c>
      <c r="E807" s="1" t="s">
        <v>294</v>
      </c>
      <c r="F807" s="1">
        <v>6</v>
      </c>
      <c r="G807" s="1" t="str">
        <f>+VLOOKUP(bloque2_2[[#This Row],[niño]],BD.niños[[Código]:[sexo]],6,FALSE)</f>
        <v>7 y 8</v>
      </c>
      <c r="H807" s="1" t="str">
        <f>+VLOOKUP(bloque2_2[[#This Row],[niño]],BD.niños[[Código]:[sexo]],7,FALSE)</f>
        <v>M</v>
      </c>
      <c r="I807" s="1">
        <v>2</v>
      </c>
    </row>
    <row r="808" spans="1:9" x14ac:dyDescent="0.55000000000000004">
      <c r="A808" s="1">
        <v>28</v>
      </c>
      <c r="B808" t="s">
        <v>487</v>
      </c>
      <c r="C808" s="1" t="s">
        <v>5</v>
      </c>
      <c r="D808">
        <v>6</v>
      </c>
      <c r="E808" s="1" t="s">
        <v>295</v>
      </c>
      <c r="F808" s="1">
        <v>6</v>
      </c>
      <c r="G808" s="1" t="str">
        <f>+VLOOKUP(bloque2_2[[#This Row],[niño]],BD.niños[[Código]:[sexo]],6,FALSE)</f>
        <v>7 y 8</v>
      </c>
      <c r="H808" s="1" t="str">
        <f>+VLOOKUP(bloque2_2[[#This Row],[niño]],BD.niños[[Código]:[sexo]],7,FALSE)</f>
        <v>M</v>
      </c>
      <c r="I808" s="1">
        <v>2</v>
      </c>
    </row>
    <row r="809" spans="1:9" x14ac:dyDescent="0.55000000000000004">
      <c r="A809" s="1">
        <v>28</v>
      </c>
      <c r="B809" t="s">
        <v>487</v>
      </c>
      <c r="C809" s="1" t="s">
        <v>5</v>
      </c>
      <c r="D809">
        <v>6</v>
      </c>
      <c r="E809" s="1" t="s">
        <v>317</v>
      </c>
      <c r="F809" s="1">
        <v>6</v>
      </c>
      <c r="G809" s="1" t="str">
        <f>+VLOOKUP(bloque2_2[[#This Row],[niño]],BD.niños[[Código]:[sexo]],6,FALSE)</f>
        <v>9 y 10</v>
      </c>
      <c r="H809" s="1" t="str">
        <f>+VLOOKUP(bloque2_2[[#This Row],[niño]],BD.niños[[Código]:[sexo]],7,FALSE)</f>
        <v>F</v>
      </c>
      <c r="I809" s="1">
        <v>2</v>
      </c>
    </row>
    <row r="810" spans="1:9" x14ac:dyDescent="0.55000000000000004">
      <c r="A810" s="1">
        <v>28</v>
      </c>
      <c r="B810" t="s">
        <v>487</v>
      </c>
      <c r="C810" s="1" t="s">
        <v>5</v>
      </c>
      <c r="D810">
        <v>6</v>
      </c>
      <c r="E810" s="1" t="s">
        <v>320</v>
      </c>
      <c r="F810" s="1">
        <v>6</v>
      </c>
      <c r="G810" s="1" t="str">
        <f>+VLOOKUP(bloque2_2[[#This Row],[niño]],BD.niños[[Código]:[sexo]],6,FALSE)</f>
        <v>9 y 10</v>
      </c>
      <c r="H810" s="1" t="str">
        <f>+VLOOKUP(bloque2_2[[#This Row],[niño]],BD.niños[[Código]:[sexo]],7,FALSE)</f>
        <v>M</v>
      </c>
      <c r="I810" s="1">
        <v>2</v>
      </c>
    </row>
    <row r="811" spans="1:9" x14ac:dyDescent="0.55000000000000004">
      <c r="A811" s="1">
        <v>28</v>
      </c>
      <c r="B811" t="s">
        <v>487</v>
      </c>
      <c r="C811" s="1" t="s">
        <v>5</v>
      </c>
      <c r="D811">
        <v>6</v>
      </c>
      <c r="E811" s="1" t="s">
        <v>323</v>
      </c>
      <c r="F811" s="1">
        <v>6</v>
      </c>
      <c r="G811" s="1" t="str">
        <f>+VLOOKUP(bloque2_2[[#This Row],[niño]],BD.niños[[Código]:[sexo]],6,FALSE)</f>
        <v>7 y 8</v>
      </c>
      <c r="H811" s="1" t="str">
        <f>+VLOOKUP(bloque2_2[[#This Row],[niño]],BD.niños[[Código]:[sexo]],7,FALSE)</f>
        <v>F</v>
      </c>
      <c r="I811" s="1">
        <v>2</v>
      </c>
    </row>
    <row r="812" spans="1:9" x14ac:dyDescent="0.55000000000000004">
      <c r="A812" s="1">
        <v>28</v>
      </c>
      <c r="B812" t="s">
        <v>487</v>
      </c>
      <c r="C812" s="1" t="s">
        <v>5</v>
      </c>
      <c r="D812">
        <v>6</v>
      </c>
      <c r="E812" s="1" t="s">
        <v>327</v>
      </c>
      <c r="F812" s="1">
        <v>6</v>
      </c>
      <c r="G812" s="1" t="str">
        <f>+VLOOKUP(bloque2_2[[#This Row],[niño]],BD.niños[[Código]:[sexo]],6,FALSE)</f>
        <v>7 y 8</v>
      </c>
      <c r="H812" s="1" t="str">
        <f>+VLOOKUP(bloque2_2[[#This Row],[niño]],BD.niños[[Código]:[sexo]],7,FALSE)</f>
        <v>F</v>
      </c>
      <c r="I812" s="1">
        <v>2</v>
      </c>
    </row>
    <row r="813" spans="1:9" x14ac:dyDescent="0.55000000000000004">
      <c r="A813" s="1">
        <v>28</v>
      </c>
      <c r="B813" t="s">
        <v>487</v>
      </c>
      <c r="C813" s="1" t="s">
        <v>5</v>
      </c>
      <c r="D813">
        <v>6</v>
      </c>
      <c r="E813" s="1" t="s">
        <v>331</v>
      </c>
      <c r="F813" s="1">
        <v>6</v>
      </c>
      <c r="G813" s="1" t="str">
        <f>+VLOOKUP(bloque2_2[[#This Row],[niño]],BD.niños[[Código]:[sexo]],6,FALSE)</f>
        <v>7 y 8</v>
      </c>
      <c r="H813" s="1" t="str">
        <f>+VLOOKUP(bloque2_2[[#This Row],[niño]],BD.niños[[Código]:[sexo]],7,FALSE)</f>
        <v>F</v>
      </c>
      <c r="I813" s="1">
        <v>2</v>
      </c>
    </row>
    <row r="814" spans="1:9" x14ac:dyDescent="0.55000000000000004">
      <c r="A814" s="1">
        <v>29</v>
      </c>
      <c r="B814" t="s">
        <v>488</v>
      </c>
      <c r="C814" s="1" t="s">
        <v>3</v>
      </c>
      <c r="D814">
        <v>4</v>
      </c>
      <c r="E814" s="1" t="s">
        <v>105</v>
      </c>
      <c r="F814" s="1">
        <v>4</v>
      </c>
      <c r="G814" s="1" t="str">
        <f>+VLOOKUP(bloque2_2[[#This Row],[niño]],BD.niños[[Código]:[sexo]],6,FALSE)</f>
        <v>9 y 10</v>
      </c>
      <c r="H814" s="1" t="str">
        <f>+VLOOKUP(bloque2_2[[#This Row],[niño]],BD.niños[[Código]:[sexo]],7,FALSE)</f>
        <v>F</v>
      </c>
      <c r="I814" s="1">
        <v>2</v>
      </c>
    </row>
    <row r="815" spans="1:9" x14ac:dyDescent="0.55000000000000004">
      <c r="A815" s="1">
        <v>29</v>
      </c>
      <c r="B815" t="s">
        <v>488</v>
      </c>
      <c r="C815" s="1" t="s">
        <v>3</v>
      </c>
      <c r="D815">
        <v>4</v>
      </c>
      <c r="E815" s="1" t="s">
        <v>108</v>
      </c>
      <c r="F815" s="1">
        <v>7</v>
      </c>
      <c r="G815" s="1" t="str">
        <f>+VLOOKUP(bloque2_2[[#This Row],[niño]],BD.niños[[Código]:[sexo]],6,FALSE)</f>
        <v>9 y 10</v>
      </c>
      <c r="H815" s="1" t="str">
        <f>+VLOOKUP(bloque2_2[[#This Row],[niño]],BD.niños[[Código]:[sexo]],7,FALSE)</f>
        <v>F</v>
      </c>
      <c r="I815" s="1">
        <v>2</v>
      </c>
    </row>
    <row r="816" spans="1:9" x14ac:dyDescent="0.55000000000000004">
      <c r="A816" s="1">
        <v>29</v>
      </c>
      <c r="B816" t="s">
        <v>488</v>
      </c>
      <c r="C816" s="1" t="s">
        <v>3</v>
      </c>
      <c r="D816">
        <v>4</v>
      </c>
      <c r="E816" s="1" t="s">
        <v>112</v>
      </c>
      <c r="F816" s="1">
        <v>4</v>
      </c>
      <c r="G816" s="1" t="str">
        <f>+VLOOKUP(bloque2_2[[#This Row],[niño]],BD.niños[[Código]:[sexo]],6,FALSE)</f>
        <v>9 y 10</v>
      </c>
      <c r="H816" s="1" t="str">
        <f>+VLOOKUP(bloque2_2[[#This Row],[niño]],BD.niños[[Código]:[sexo]],7,FALSE)</f>
        <v>F</v>
      </c>
      <c r="I816" s="1">
        <v>2</v>
      </c>
    </row>
    <row r="817" spans="1:9" x14ac:dyDescent="0.55000000000000004">
      <c r="A817" s="1">
        <v>29</v>
      </c>
      <c r="B817" t="s">
        <v>488</v>
      </c>
      <c r="C817" s="1" t="s">
        <v>3</v>
      </c>
      <c r="D817">
        <v>4</v>
      </c>
      <c r="E817" s="1" t="s">
        <v>116</v>
      </c>
      <c r="F817" s="1">
        <v>5</v>
      </c>
      <c r="G817" s="1" t="str">
        <f>+VLOOKUP(bloque2_2[[#This Row],[niño]],BD.niños[[Código]:[sexo]],6,FALSE)</f>
        <v>9 y 10</v>
      </c>
      <c r="H817" s="1" t="str">
        <f>+VLOOKUP(bloque2_2[[#This Row],[niño]],BD.niños[[Código]:[sexo]],7,FALSE)</f>
        <v>F</v>
      </c>
      <c r="I817" s="1">
        <v>2</v>
      </c>
    </row>
    <row r="818" spans="1:9" x14ac:dyDescent="0.55000000000000004">
      <c r="A818" s="1">
        <v>29</v>
      </c>
      <c r="B818" t="s">
        <v>488</v>
      </c>
      <c r="C818" s="1" t="s">
        <v>3</v>
      </c>
      <c r="D818">
        <v>4</v>
      </c>
      <c r="E818" s="1" t="s">
        <v>120</v>
      </c>
      <c r="F818" s="1">
        <v>4</v>
      </c>
      <c r="G818" s="1" t="str">
        <f>+VLOOKUP(bloque2_2[[#This Row],[niño]],BD.niños[[Código]:[sexo]],6,FALSE)</f>
        <v>9 y 10</v>
      </c>
      <c r="H818" s="1" t="str">
        <f>+VLOOKUP(bloque2_2[[#This Row],[niño]],BD.niños[[Código]:[sexo]],7,FALSE)</f>
        <v>M</v>
      </c>
      <c r="I818" s="1">
        <v>2</v>
      </c>
    </row>
    <row r="819" spans="1:9" x14ac:dyDescent="0.55000000000000004">
      <c r="A819" s="1">
        <v>29</v>
      </c>
      <c r="B819" t="s">
        <v>488</v>
      </c>
      <c r="C819" s="1" t="s">
        <v>3</v>
      </c>
      <c r="D819">
        <v>4</v>
      </c>
      <c r="E819" s="1" t="s">
        <v>123</v>
      </c>
      <c r="F819" s="1">
        <v>3</v>
      </c>
      <c r="G819" s="1" t="str">
        <f>+VLOOKUP(bloque2_2[[#This Row],[niño]],BD.niños[[Código]:[sexo]],6,FALSE)</f>
        <v>7 y 8</v>
      </c>
      <c r="H819" s="1" t="str">
        <f>+VLOOKUP(bloque2_2[[#This Row],[niño]],BD.niños[[Código]:[sexo]],7,FALSE)</f>
        <v>M</v>
      </c>
      <c r="I819" s="1">
        <v>2</v>
      </c>
    </row>
    <row r="820" spans="1:9" x14ac:dyDescent="0.55000000000000004">
      <c r="A820" s="1">
        <v>29</v>
      </c>
      <c r="B820" t="s">
        <v>488</v>
      </c>
      <c r="C820" s="1" t="s">
        <v>3</v>
      </c>
      <c r="D820">
        <v>4</v>
      </c>
      <c r="E820" s="1" t="s">
        <v>127</v>
      </c>
      <c r="F820" s="1">
        <v>3</v>
      </c>
      <c r="G820" s="1" t="str">
        <f>+VLOOKUP(bloque2_2[[#This Row],[niño]],BD.niños[[Código]:[sexo]],6,FALSE)</f>
        <v>5 y 6</v>
      </c>
      <c r="H820" s="1" t="str">
        <f>+VLOOKUP(bloque2_2[[#This Row],[niño]],BD.niños[[Código]:[sexo]],7,FALSE)</f>
        <v>M</v>
      </c>
      <c r="I820" s="1">
        <v>2</v>
      </c>
    </row>
    <row r="821" spans="1:9" x14ac:dyDescent="0.55000000000000004">
      <c r="A821" s="1">
        <v>29</v>
      </c>
      <c r="B821" t="s">
        <v>488</v>
      </c>
      <c r="C821" s="1" t="s">
        <v>3</v>
      </c>
      <c r="D821">
        <v>4</v>
      </c>
      <c r="E821" s="1" t="s">
        <v>131</v>
      </c>
      <c r="F821" s="1">
        <v>4</v>
      </c>
      <c r="G821" s="1" t="str">
        <f>+VLOOKUP(bloque2_2[[#This Row],[niño]],BD.niños[[Código]:[sexo]],6,FALSE)</f>
        <v>5 y 6</v>
      </c>
      <c r="H821" s="1" t="str">
        <f>+VLOOKUP(bloque2_2[[#This Row],[niño]],BD.niños[[Código]:[sexo]],7,FALSE)</f>
        <v>F</v>
      </c>
      <c r="I821" s="1">
        <v>2</v>
      </c>
    </row>
    <row r="822" spans="1:9" x14ac:dyDescent="0.55000000000000004">
      <c r="A822" s="1">
        <v>29</v>
      </c>
      <c r="B822" t="s">
        <v>488</v>
      </c>
      <c r="C822" s="1" t="s">
        <v>3</v>
      </c>
      <c r="D822">
        <v>4</v>
      </c>
      <c r="E822" s="1" t="s">
        <v>135</v>
      </c>
      <c r="F822" s="1">
        <v>3</v>
      </c>
      <c r="G822" s="1" t="str">
        <f>+VLOOKUP(bloque2_2[[#This Row],[niño]],BD.niños[[Código]:[sexo]],6,FALSE)</f>
        <v>5 y 6</v>
      </c>
      <c r="H822" s="1" t="str">
        <f>+VLOOKUP(bloque2_2[[#This Row],[niño]],BD.niños[[Código]:[sexo]],7,FALSE)</f>
        <v>M</v>
      </c>
      <c r="I822" s="1">
        <v>2</v>
      </c>
    </row>
    <row r="823" spans="1:9" x14ac:dyDescent="0.55000000000000004">
      <c r="A823" s="1">
        <v>29</v>
      </c>
      <c r="B823" t="s">
        <v>488</v>
      </c>
      <c r="C823" s="1" t="s">
        <v>3</v>
      </c>
      <c r="D823">
        <v>4</v>
      </c>
      <c r="E823" s="1" t="s">
        <v>139</v>
      </c>
      <c r="F823" s="1">
        <v>3</v>
      </c>
      <c r="G823" s="1" t="str">
        <f>+VLOOKUP(bloque2_2[[#This Row],[niño]],BD.niños[[Código]:[sexo]],6,FALSE)</f>
        <v>7 y 8</v>
      </c>
      <c r="H823" s="1" t="str">
        <f>+VLOOKUP(bloque2_2[[#This Row],[niño]],BD.niños[[Código]:[sexo]],7,FALSE)</f>
        <v>M</v>
      </c>
      <c r="I823" s="1">
        <v>2</v>
      </c>
    </row>
    <row r="824" spans="1:9" x14ac:dyDescent="0.55000000000000004">
      <c r="A824" s="1">
        <v>29</v>
      </c>
      <c r="B824" t="s">
        <v>488</v>
      </c>
      <c r="C824" s="1" t="s">
        <v>3</v>
      </c>
      <c r="D824">
        <v>4</v>
      </c>
      <c r="E824" s="1" t="s">
        <v>141</v>
      </c>
      <c r="F824" s="1">
        <v>4</v>
      </c>
      <c r="G824" s="1" t="str">
        <f>+VLOOKUP(bloque2_2[[#This Row],[niño]],BD.niños[[Código]:[sexo]],6,FALSE)</f>
        <v>7 y 8</v>
      </c>
      <c r="H824" s="1" t="str">
        <f>+VLOOKUP(bloque2_2[[#This Row],[niño]],BD.niños[[Código]:[sexo]],7,FALSE)</f>
        <v>F</v>
      </c>
      <c r="I824" s="1">
        <v>2</v>
      </c>
    </row>
    <row r="825" spans="1:9" x14ac:dyDescent="0.55000000000000004">
      <c r="A825" s="1">
        <v>29</v>
      </c>
      <c r="B825" t="s">
        <v>488</v>
      </c>
      <c r="C825" s="1" t="s">
        <v>3</v>
      </c>
      <c r="D825">
        <v>4</v>
      </c>
      <c r="E825" s="1" t="s">
        <v>145</v>
      </c>
      <c r="F825" s="1">
        <v>7</v>
      </c>
      <c r="G825" s="1" t="str">
        <f>+VLOOKUP(bloque2_2[[#This Row],[niño]],BD.niños[[Código]:[sexo]],6,FALSE)</f>
        <v>7 y 8</v>
      </c>
      <c r="H825" s="1" t="str">
        <f>+VLOOKUP(bloque2_2[[#This Row],[niño]],BD.niños[[Código]:[sexo]],7,FALSE)</f>
        <v>M</v>
      </c>
      <c r="I825" s="1">
        <v>2</v>
      </c>
    </row>
    <row r="826" spans="1:9" x14ac:dyDescent="0.55000000000000004">
      <c r="A826" s="1">
        <v>29</v>
      </c>
      <c r="B826" t="s">
        <v>488</v>
      </c>
      <c r="C826" s="1" t="s">
        <v>3</v>
      </c>
      <c r="D826">
        <v>4</v>
      </c>
      <c r="E826" s="1" t="s">
        <v>147</v>
      </c>
      <c r="F826" s="1">
        <v>3</v>
      </c>
      <c r="G826" s="1" t="str">
        <f>+VLOOKUP(bloque2_2[[#This Row],[niño]],BD.niños[[Código]:[sexo]],6,FALSE)</f>
        <v>7 y 8</v>
      </c>
      <c r="H826" s="1" t="str">
        <f>+VLOOKUP(bloque2_2[[#This Row],[niño]],BD.niños[[Código]:[sexo]],7,FALSE)</f>
        <v>M</v>
      </c>
      <c r="I826" s="1">
        <v>2</v>
      </c>
    </row>
    <row r="827" spans="1:9" x14ac:dyDescent="0.55000000000000004">
      <c r="A827" s="1">
        <v>29</v>
      </c>
      <c r="B827" t="s">
        <v>488</v>
      </c>
      <c r="C827" s="1" t="s">
        <v>3</v>
      </c>
      <c r="D827">
        <v>4</v>
      </c>
      <c r="E827" s="1" t="s">
        <v>214</v>
      </c>
      <c r="F827" s="1">
        <v>2</v>
      </c>
      <c r="G827" s="1" t="str">
        <f>+VLOOKUP(bloque2_2[[#This Row],[niño]],BD.niños[[Código]:[sexo]],6,FALSE)</f>
        <v>9 y 10</v>
      </c>
      <c r="H827" s="1" t="str">
        <f>+VLOOKUP(bloque2_2[[#This Row],[niño]],BD.niños[[Código]:[sexo]],7,FALSE)</f>
        <v>F</v>
      </c>
      <c r="I827" s="1">
        <v>2</v>
      </c>
    </row>
    <row r="828" spans="1:9" x14ac:dyDescent="0.55000000000000004">
      <c r="A828" s="1">
        <v>29</v>
      </c>
      <c r="B828" t="s">
        <v>488</v>
      </c>
      <c r="C828" s="1" t="s">
        <v>3</v>
      </c>
      <c r="D828">
        <v>4</v>
      </c>
      <c r="E828" s="1" t="s">
        <v>217</v>
      </c>
      <c r="F828" s="1">
        <v>4</v>
      </c>
      <c r="G828" s="1" t="str">
        <f>+VLOOKUP(bloque2_2[[#This Row],[niño]],BD.niños[[Código]:[sexo]],6,FALSE)</f>
        <v>9 y 10</v>
      </c>
      <c r="H828" s="1" t="str">
        <f>+VLOOKUP(bloque2_2[[#This Row],[niño]],BD.niños[[Código]:[sexo]],7,FALSE)</f>
        <v>F</v>
      </c>
      <c r="I828" s="1">
        <v>2</v>
      </c>
    </row>
    <row r="829" spans="1:9" x14ac:dyDescent="0.55000000000000004">
      <c r="A829" s="1">
        <v>29</v>
      </c>
      <c r="B829" t="s">
        <v>488</v>
      </c>
      <c r="C829" s="1" t="s">
        <v>3</v>
      </c>
      <c r="D829">
        <v>4</v>
      </c>
      <c r="E829" s="1" t="s">
        <v>220</v>
      </c>
      <c r="F829" s="1">
        <v>4</v>
      </c>
      <c r="G829" s="1" t="str">
        <f>+VLOOKUP(bloque2_2[[#This Row],[niño]],BD.niños[[Código]:[sexo]],6,FALSE)</f>
        <v>9 y 10</v>
      </c>
      <c r="H829" s="1" t="str">
        <f>+VLOOKUP(bloque2_2[[#This Row],[niño]],BD.niños[[Código]:[sexo]],7,FALSE)</f>
        <v>F</v>
      </c>
      <c r="I829" s="1">
        <v>2</v>
      </c>
    </row>
    <row r="830" spans="1:9" x14ac:dyDescent="0.55000000000000004">
      <c r="A830" s="1">
        <v>29</v>
      </c>
      <c r="B830" t="s">
        <v>488</v>
      </c>
      <c r="C830" s="1" t="s">
        <v>3</v>
      </c>
      <c r="D830">
        <v>4</v>
      </c>
      <c r="E830" s="1" t="s">
        <v>223</v>
      </c>
      <c r="F830" s="1">
        <v>4</v>
      </c>
      <c r="G830" s="1" t="str">
        <f>+VLOOKUP(bloque2_2[[#This Row],[niño]],BD.niños[[Código]:[sexo]],6,FALSE)</f>
        <v>7 y 8</v>
      </c>
      <c r="H830" s="1" t="str">
        <f>+VLOOKUP(bloque2_2[[#This Row],[niño]],BD.niños[[Código]:[sexo]],7,FALSE)</f>
        <v>F</v>
      </c>
      <c r="I830" s="1">
        <v>2</v>
      </c>
    </row>
    <row r="831" spans="1:9" x14ac:dyDescent="0.55000000000000004">
      <c r="A831" s="1">
        <v>29</v>
      </c>
      <c r="B831" t="s">
        <v>488</v>
      </c>
      <c r="C831" s="1" t="s">
        <v>3</v>
      </c>
      <c r="D831">
        <v>4</v>
      </c>
      <c r="E831" s="1" t="s">
        <v>226</v>
      </c>
      <c r="F831" s="1">
        <v>3</v>
      </c>
      <c r="G831" s="1" t="str">
        <f>+VLOOKUP(bloque2_2[[#This Row],[niño]],BD.niños[[Código]:[sexo]],6,FALSE)</f>
        <v>9 y 10</v>
      </c>
      <c r="H831" s="1" t="str">
        <f>+VLOOKUP(bloque2_2[[#This Row],[niño]],BD.niños[[Código]:[sexo]],7,FALSE)</f>
        <v>M</v>
      </c>
      <c r="I831" s="1">
        <v>2</v>
      </c>
    </row>
    <row r="832" spans="1:9" x14ac:dyDescent="0.55000000000000004">
      <c r="A832" s="1">
        <v>29</v>
      </c>
      <c r="B832" t="s">
        <v>488</v>
      </c>
      <c r="C832" s="1" t="s">
        <v>3</v>
      </c>
      <c r="D832">
        <v>4</v>
      </c>
      <c r="E832" s="1" t="s">
        <v>229</v>
      </c>
      <c r="F832" s="1">
        <v>4</v>
      </c>
      <c r="G832" s="1" t="str">
        <f>+VLOOKUP(bloque2_2[[#This Row],[niño]],BD.niños[[Código]:[sexo]],6,FALSE)</f>
        <v>7 y 8</v>
      </c>
      <c r="H832" s="1" t="str">
        <f>+VLOOKUP(bloque2_2[[#This Row],[niño]],BD.niños[[Código]:[sexo]],7,FALSE)</f>
        <v>M</v>
      </c>
      <c r="I832" s="1">
        <v>2</v>
      </c>
    </row>
    <row r="833" spans="1:9" x14ac:dyDescent="0.55000000000000004">
      <c r="A833" s="1">
        <v>29</v>
      </c>
      <c r="B833" t="s">
        <v>488</v>
      </c>
      <c r="C833" s="1" t="s">
        <v>3</v>
      </c>
      <c r="D833">
        <v>4</v>
      </c>
      <c r="E833" s="1" t="s">
        <v>231</v>
      </c>
      <c r="F833" s="1">
        <v>4</v>
      </c>
      <c r="G833" s="1" t="str">
        <f>+VLOOKUP(bloque2_2[[#This Row],[niño]],BD.niños[[Código]:[sexo]],6,FALSE)</f>
        <v>5 y 6</v>
      </c>
      <c r="H833" s="1" t="str">
        <f>+VLOOKUP(bloque2_2[[#This Row],[niño]],BD.niños[[Código]:[sexo]],7,FALSE)</f>
        <v>F</v>
      </c>
      <c r="I833" s="1">
        <v>2</v>
      </c>
    </row>
    <row r="834" spans="1:9" x14ac:dyDescent="0.55000000000000004">
      <c r="A834" s="1">
        <v>29</v>
      </c>
      <c r="B834" t="s">
        <v>488</v>
      </c>
      <c r="C834" s="1" t="s">
        <v>3</v>
      </c>
      <c r="D834">
        <v>4</v>
      </c>
      <c r="E834" s="1" t="s">
        <v>286</v>
      </c>
      <c r="F834" s="1">
        <v>3</v>
      </c>
      <c r="G834" s="1" t="str">
        <f>+VLOOKUP(bloque2_2[[#This Row],[niño]],BD.niños[[Código]:[sexo]],6,FALSE)</f>
        <v>5 y 6</v>
      </c>
      <c r="H834" s="1" t="str">
        <f>+VLOOKUP(bloque2_2[[#This Row],[niño]],BD.niños[[Código]:[sexo]],7,FALSE)</f>
        <v>M</v>
      </c>
      <c r="I834" s="1">
        <v>2</v>
      </c>
    </row>
    <row r="835" spans="1:9" x14ac:dyDescent="0.55000000000000004">
      <c r="A835" s="1">
        <v>29</v>
      </c>
      <c r="B835" t="s">
        <v>488</v>
      </c>
      <c r="C835" s="1" t="s">
        <v>3</v>
      </c>
      <c r="D835">
        <v>4</v>
      </c>
      <c r="E835" s="1" t="s">
        <v>290</v>
      </c>
      <c r="F835" s="1">
        <v>3</v>
      </c>
      <c r="G835" s="1" t="str">
        <f>+VLOOKUP(bloque2_2[[#This Row],[niño]],BD.niños[[Código]:[sexo]],6,FALSE)</f>
        <v>5 y 6</v>
      </c>
      <c r="H835" s="1" t="str">
        <f>+VLOOKUP(bloque2_2[[#This Row],[niño]],BD.niños[[Código]:[sexo]],7,FALSE)</f>
        <v>M</v>
      </c>
      <c r="I835" s="1">
        <v>2</v>
      </c>
    </row>
    <row r="836" spans="1:9" x14ac:dyDescent="0.55000000000000004">
      <c r="A836" s="1">
        <v>29</v>
      </c>
      <c r="B836" t="s">
        <v>488</v>
      </c>
      <c r="C836" s="1" t="s">
        <v>3</v>
      </c>
      <c r="D836">
        <v>4</v>
      </c>
      <c r="E836" s="1" t="s">
        <v>294</v>
      </c>
      <c r="F836" s="1">
        <v>4</v>
      </c>
      <c r="G836" s="1" t="str">
        <f>+VLOOKUP(bloque2_2[[#This Row],[niño]],BD.niños[[Código]:[sexo]],6,FALSE)</f>
        <v>7 y 8</v>
      </c>
      <c r="H836" s="1" t="str">
        <f>+VLOOKUP(bloque2_2[[#This Row],[niño]],BD.niños[[Código]:[sexo]],7,FALSE)</f>
        <v>M</v>
      </c>
      <c r="I836" s="1">
        <v>2</v>
      </c>
    </row>
    <row r="837" spans="1:9" x14ac:dyDescent="0.55000000000000004">
      <c r="A837" s="1">
        <v>29</v>
      </c>
      <c r="B837" t="s">
        <v>488</v>
      </c>
      <c r="C837" s="1" t="s">
        <v>3</v>
      </c>
      <c r="D837">
        <v>4</v>
      </c>
      <c r="E837" s="1" t="s">
        <v>295</v>
      </c>
      <c r="F837" s="1">
        <v>3</v>
      </c>
      <c r="G837" s="1" t="str">
        <f>+VLOOKUP(bloque2_2[[#This Row],[niño]],BD.niños[[Código]:[sexo]],6,FALSE)</f>
        <v>7 y 8</v>
      </c>
      <c r="H837" s="1" t="str">
        <f>+VLOOKUP(bloque2_2[[#This Row],[niño]],BD.niños[[Código]:[sexo]],7,FALSE)</f>
        <v>M</v>
      </c>
      <c r="I837" s="1">
        <v>2</v>
      </c>
    </row>
    <row r="838" spans="1:9" x14ac:dyDescent="0.55000000000000004">
      <c r="A838" s="1">
        <v>29</v>
      </c>
      <c r="B838" t="s">
        <v>488</v>
      </c>
      <c r="C838" s="1" t="s">
        <v>3</v>
      </c>
      <c r="D838">
        <v>4</v>
      </c>
      <c r="E838" s="1" t="s">
        <v>317</v>
      </c>
      <c r="F838" s="1">
        <v>3</v>
      </c>
      <c r="G838" s="1" t="str">
        <f>+VLOOKUP(bloque2_2[[#This Row],[niño]],BD.niños[[Código]:[sexo]],6,FALSE)</f>
        <v>9 y 10</v>
      </c>
      <c r="H838" s="1" t="str">
        <f>+VLOOKUP(bloque2_2[[#This Row],[niño]],BD.niños[[Código]:[sexo]],7,FALSE)</f>
        <v>F</v>
      </c>
      <c r="I838" s="1">
        <v>2</v>
      </c>
    </row>
    <row r="839" spans="1:9" x14ac:dyDescent="0.55000000000000004">
      <c r="A839" s="1">
        <v>29</v>
      </c>
      <c r="B839" t="s">
        <v>488</v>
      </c>
      <c r="C839" s="1" t="s">
        <v>3</v>
      </c>
      <c r="D839">
        <v>4</v>
      </c>
      <c r="E839" s="1" t="s">
        <v>320</v>
      </c>
      <c r="F839" s="1">
        <v>4</v>
      </c>
      <c r="G839" s="1" t="str">
        <f>+VLOOKUP(bloque2_2[[#This Row],[niño]],BD.niños[[Código]:[sexo]],6,FALSE)</f>
        <v>9 y 10</v>
      </c>
      <c r="H839" s="1" t="str">
        <f>+VLOOKUP(bloque2_2[[#This Row],[niño]],BD.niños[[Código]:[sexo]],7,FALSE)</f>
        <v>M</v>
      </c>
      <c r="I839" s="1">
        <v>2</v>
      </c>
    </row>
    <row r="840" spans="1:9" x14ac:dyDescent="0.55000000000000004">
      <c r="A840" s="1">
        <v>29</v>
      </c>
      <c r="B840" t="s">
        <v>488</v>
      </c>
      <c r="C840" s="1" t="s">
        <v>3</v>
      </c>
      <c r="D840">
        <v>4</v>
      </c>
      <c r="E840" s="1" t="s">
        <v>323</v>
      </c>
      <c r="F840" s="1">
        <v>7</v>
      </c>
      <c r="G840" s="1" t="str">
        <f>+VLOOKUP(bloque2_2[[#This Row],[niño]],BD.niños[[Código]:[sexo]],6,FALSE)</f>
        <v>7 y 8</v>
      </c>
      <c r="H840" s="1" t="str">
        <f>+VLOOKUP(bloque2_2[[#This Row],[niño]],BD.niños[[Código]:[sexo]],7,FALSE)</f>
        <v>F</v>
      </c>
      <c r="I840" s="1">
        <v>2</v>
      </c>
    </row>
    <row r="841" spans="1:9" x14ac:dyDescent="0.55000000000000004">
      <c r="A841" s="1">
        <v>29</v>
      </c>
      <c r="B841" t="s">
        <v>488</v>
      </c>
      <c r="C841" s="1" t="s">
        <v>3</v>
      </c>
      <c r="D841">
        <v>4</v>
      </c>
      <c r="E841" s="1" t="s">
        <v>327</v>
      </c>
      <c r="F841" s="1">
        <v>7</v>
      </c>
      <c r="G841" s="1" t="str">
        <f>+VLOOKUP(bloque2_2[[#This Row],[niño]],BD.niños[[Código]:[sexo]],6,FALSE)</f>
        <v>7 y 8</v>
      </c>
      <c r="H841" s="1" t="str">
        <f>+VLOOKUP(bloque2_2[[#This Row],[niño]],BD.niños[[Código]:[sexo]],7,FALSE)</f>
        <v>F</v>
      </c>
      <c r="I841" s="1">
        <v>2</v>
      </c>
    </row>
    <row r="842" spans="1:9" x14ac:dyDescent="0.55000000000000004">
      <c r="A842" s="1">
        <v>29</v>
      </c>
      <c r="B842" t="s">
        <v>488</v>
      </c>
      <c r="C842" s="1" t="s">
        <v>3</v>
      </c>
      <c r="D842">
        <v>4</v>
      </c>
      <c r="E842" s="1" t="s">
        <v>331</v>
      </c>
      <c r="F842" s="1">
        <v>4</v>
      </c>
      <c r="G842" s="1" t="str">
        <f>+VLOOKUP(bloque2_2[[#This Row],[niño]],BD.niños[[Código]:[sexo]],6,FALSE)</f>
        <v>7 y 8</v>
      </c>
      <c r="H842" s="1" t="str">
        <f>+VLOOKUP(bloque2_2[[#This Row],[niño]],BD.niños[[Código]:[sexo]],7,FALSE)</f>
        <v>F</v>
      </c>
      <c r="I842" s="1">
        <v>2</v>
      </c>
    </row>
    <row r="843" spans="1:9" x14ac:dyDescent="0.55000000000000004">
      <c r="A843" s="1">
        <v>30</v>
      </c>
      <c r="B843" t="s">
        <v>489</v>
      </c>
      <c r="C843" s="1" t="s">
        <v>2</v>
      </c>
      <c r="D843">
        <v>1</v>
      </c>
      <c r="E843" s="1" t="s">
        <v>105</v>
      </c>
      <c r="F843" s="1">
        <v>1</v>
      </c>
      <c r="G843" s="1" t="str">
        <f>+VLOOKUP(bloque2_2[[#This Row],[niño]],BD.niños[[Código]:[sexo]],6,FALSE)</f>
        <v>9 y 10</v>
      </c>
      <c r="H843" s="1" t="str">
        <f>+VLOOKUP(bloque2_2[[#This Row],[niño]],BD.niños[[Código]:[sexo]],7,FALSE)</f>
        <v>F</v>
      </c>
      <c r="I843" s="1">
        <v>2</v>
      </c>
    </row>
    <row r="844" spans="1:9" x14ac:dyDescent="0.55000000000000004">
      <c r="A844" s="1">
        <v>30</v>
      </c>
      <c r="B844" t="s">
        <v>489</v>
      </c>
      <c r="C844" s="1" t="s">
        <v>2</v>
      </c>
      <c r="D844">
        <v>1</v>
      </c>
      <c r="E844" s="1" t="s">
        <v>108</v>
      </c>
      <c r="F844" s="1">
        <v>5</v>
      </c>
      <c r="G844" s="1" t="str">
        <f>+VLOOKUP(bloque2_2[[#This Row],[niño]],BD.niños[[Código]:[sexo]],6,FALSE)</f>
        <v>9 y 10</v>
      </c>
      <c r="H844" s="1" t="str">
        <f>+VLOOKUP(bloque2_2[[#This Row],[niño]],BD.niños[[Código]:[sexo]],7,FALSE)</f>
        <v>F</v>
      </c>
      <c r="I844" s="1">
        <v>2</v>
      </c>
    </row>
    <row r="845" spans="1:9" x14ac:dyDescent="0.55000000000000004">
      <c r="A845" s="1">
        <v>30</v>
      </c>
      <c r="B845" t="s">
        <v>489</v>
      </c>
      <c r="C845" s="1" t="s">
        <v>2</v>
      </c>
      <c r="D845">
        <v>1</v>
      </c>
      <c r="E845" s="1" t="s">
        <v>112</v>
      </c>
      <c r="F845" s="1">
        <v>1</v>
      </c>
      <c r="G845" s="1" t="str">
        <f>+VLOOKUP(bloque2_2[[#This Row],[niño]],BD.niños[[Código]:[sexo]],6,FALSE)</f>
        <v>9 y 10</v>
      </c>
      <c r="H845" s="1" t="str">
        <f>+VLOOKUP(bloque2_2[[#This Row],[niño]],BD.niños[[Código]:[sexo]],7,FALSE)</f>
        <v>F</v>
      </c>
      <c r="I845" s="1">
        <v>2</v>
      </c>
    </row>
    <row r="846" spans="1:9" x14ac:dyDescent="0.55000000000000004">
      <c r="A846" s="1">
        <v>30</v>
      </c>
      <c r="B846" t="s">
        <v>489</v>
      </c>
      <c r="C846" s="1" t="s">
        <v>2</v>
      </c>
      <c r="D846">
        <v>1</v>
      </c>
      <c r="E846" s="1" t="s">
        <v>116</v>
      </c>
      <c r="F846" s="1">
        <v>7</v>
      </c>
      <c r="G846" s="1" t="str">
        <f>+VLOOKUP(bloque2_2[[#This Row],[niño]],BD.niños[[Código]:[sexo]],6,FALSE)</f>
        <v>9 y 10</v>
      </c>
      <c r="H846" s="1" t="str">
        <f>+VLOOKUP(bloque2_2[[#This Row],[niño]],BD.niños[[Código]:[sexo]],7,FALSE)</f>
        <v>F</v>
      </c>
      <c r="I846" s="1">
        <v>2</v>
      </c>
    </row>
    <row r="847" spans="1:9" x14ac:dyDescent="0.55000000000000004">
      <c r="A847" s="1">
        <v>30</v>
      </c>
      <c r="B847" t="s">
        <v>489</v>
      </c>
      <c r="C847" s="1" t="s">
        <v>2</v>
      </c>
      <c r="D847">
        <v>1</v>
      </c>
      <c r="E847" s="1" t="s">
        <v>120</v>
      </c>
      <c r="F847" s="1">
        <v>1</v>
      </c>
      <c r="G847" s="1" t="str">
        <f>+VLOOKUP(bloque2_2[[#This Row],[niño]],BD.niños[[Código]:[sexo]],6,FALSE)</f>
        <v>9 y 10</v>
      </c>
      <c r="H847" s="1" t="str">
        <f>+VLOOKUP(bloque2_2[[#This Row],[niño]],BD.niños[[Código]:[sexo]],7,FALSE)</f>
        <v>M</v>
      </c>
      <c r="I847" s="1">
        <v>2</v>
      </c>
    </row>
    <row r="848" spans="1:9" x14ac:dyDescent="0.55000000000000004">
      <c r="A848" s="1">
        <v>30</v>
      </c>
      <c r="B848" t="s">
        <v>489</v>
      </c>
      <c r="C848" s="1" t="s">
        <v>2</v>
      </c>
      <c r="D848">
        <v>1</v>
      </c>
      <c r="E848" s="1" t="s">
        <v>123</v>
      </c>
      <c r="F848" s="1">
        <v>1</v>
      </c>
      <c r="G848" s="1" t="str">
        <f>+VLOOKUP(bloque2_2[[#This Row],[niño]],BD.niños[[Código]:[sexo]],6,FALSE)</f>
        <v>7 y 8</v>
      </c>
      <c r="H848" s="1" t="str">
        <f>+VLOOKUP(bloque2_2[[#This Row],[niño]],BD.niños[[Código]:[sexo]],7,FALSE)</f>
        <v>M</v>
      </c>
      <c r="I848" s="1">
        <v>2</v>
      </c>
    </row>
    <row r="849" spans="1:9" x14ac:dyDescent="0.55000000000000004">
      <c r="A849" s="1">
        <v>30</v>
      </c>
      <c r="B849" t="s">
        <v>489</v>
      </c>
      <c r="C849" s="1" t="s">
        <v>2</v>
      </c>
      <c r="D849">
        <v>1</v>
      </c>
      <c r="E849" s="1" t="s">
        <v>127</v>
      </c>
      <c r="F849" s="1">
        <v>3</v>
      </c>
      <c r="G849" s="1" t="str">
        <f>+VLOOKUP(bloque2_2[[#This Row],[niño]],BD.niños[[Código]:[sexo]],6,FALSE)</f>
        <v>5 y 6</v>
      </c>
      <c r="H849" s="1" t="str">
        <f>+VLOOKUP(bloque2_2[[#This Row],[niño]],BD.niños[[Código]:[sexo]],7,FALSE)</f>
        <v>M</v>
      </c>
      <c r="I849" s="1">
        <v>2</v>
      </c>
    </row>
    <row r="850" spans="1:9" x14ac:dyDescent="0.55000000000000004">
      <c r="A850" s="1">
        <v>30</v>
      </c>
      <c r="B850" t="s">
        <v>489</v>
      </c>
      <c r="C850" s="1" t="s">
        <v>2</v>
      </c>
      <c r="D850">
        <v>1</v>
      </c>
      <c r="E850" s="1" t="s">
        <v>131</v>
      </c>
      <c r="F850" s="1">
        <v>1</v>
      </c>
      <c r="G850" s="1" t="str">
        <f>+VLOOKUP(bloque2_2[[#This Row],[niño]],BD.niños[[Código]:[sexo]],6,FALSE)</f>
        <v>5 y 6</v>
      </c>
      <c r="H850" s="1" t="str">
        <f>+VLOOKUP(bloque2_2[[#This Row],[niño]],BD.niños[[Código]:[sexo]],7,FALSE)</f>
        <v>F</v>
      </c>
      <c r="I850" s="1">
        <v>2</v>
      </c>
    </row>
    <row r="851" spans="1:9" x14ac:dyDescent="0.55000000000000004">
      <c r="A851" s="1">
        <v>30</v>
      </c>
      <c r="B851" t="s">
        <v>489</v>
      </c>
      <c r="C851" s="1" t="s">
        <v>2</v>
      </c>
      <c r="D851">
        <v>1</v>
      </c>
      <c r="E851" s="1" t="s">
        <v>135</v>
      </c>
      <c r="F851" s="1">
        <v>1</v>
      </c>
      <c r="G851" s="1" t="str">
        <f>+VLOOKUP(bloque2_2[[#This Row],[niño]],BD.niños[[Código]:[sexo]],6,FALSE)</f>
        <v>5 y 6</v>
      </c>
      <c r="H851" s="1" t="str">
        <f>+VLOOKUP(bloque2_2[[#This Row],[niño]],BD.niños[[Código]:[sexo]],7,FALSE)</f>
        <v>M</v>
      </c>
      <c r="I851" s="1">
        <v>2</v>
      </c>
    </row>
    <row r="852" spans="1:9" x14ac:dyDescent="0.55000000000000004">
      <c r="A852" s="1">
        <v>30</v>
      </c>
      <c r="B852" t="s">
        <v>489</v>
      </c>
      <c r="C852" s="1" t="s">
        <v>2</v>
      </c>
      <c r="D852">
        <v>1</v>
      </c>
      <c r="E852" s="1" t="s">
        <v>139</v>
      </c>
      <c r="F852" s="1">
        <v>1</v>
      </c>
      <c r="G852" s="1" t="str">
        <f>+VLOOKUP(bloque2_2[[#This Row],[niño]],BD.niños[[Código]:[sexo]],6,FALSE)</f>
        <v>7 y 8</v>
      </c>
      <c r="H852" s="1" t="str">
        <f>+VLOOKUP(bloque2_2[[#This Row],[niño]],BD.niños[[Código]:[sexo]],7,FALSE)</f>
        <v>M</v>
      </c>
      <c r="I852" s="1">
        <v>2</v>
      </c>
    </row>
    <row r="853" spans="1:9" x14ac:dyDescent="0.55000000000000004">
      <c r="A853" s="1">
        <v>30</v>
      </c>
      <c r="B853" t="s">
        <v>489</v>
      </c>
      <c r="C853" s="1" t="s">
        <v>2</v>
      </c>
      <c r="D853">
        <v>1</v>
      </c>
      <c r="E853" s="1" t="s">
        <v>141</v>
      </c>
      <c r="F853" s="1">
        <v>1</v>
      </c>
      <c r="G853" s="1" t="str">
        <f>+VLOOKUP(bloque2_2[[#This Row],[niño]],BD.niños[[Código]:[sexo]],6,FALSE)</f>
        <v>7 y 8</v>
      </c>
      <c r="H853" s="1" t="str">
        <f>+VLOOKUP(bloque2_2[[#This Row],[niño]],BD.niños[[Código]:[sexo]],7,FALSE)</f>
        <v>F</v>
      </c>
      <c r="I853" s="1">
        <v>2</v>
      </c>
    </row>
    <row r="854" spans="1:9" x14ac:dyDescent="0.55000000000000004">
      <c r="A854" s="1">
        <v>30</v>
      </c>
      <c r="B854" t="s">
        <v>489</v>
      </c>
      <c r="C854" s="1" t="s">
        <v>2</v>
      </c>
      <c r="D854">
        <v>1</v>
      </c>
      <c r="E854" s="1" t="s">
        <v>145</v>
      </c>
      <c r="F854" s="1">
        <v>1</v>
      </c>
      <c r="G854" s="1" t="str">
        <f>+VLOOKUP(bloque2_2[[#This Row],[niño]],BD.niños[[Código]:[sexo]],6,FALSE)</f>
        <v>7 y 8</v>
      </c>
      <c r="H854" s="1" t="str">
        <f>+VLOOKUP(bloque2_2[[#This Row],[niño]],BD.niños[[Código]:[sexo]],7,FALSE)</f>
        <v>M</v>
      </c>
      <c r="I854" s="1">
        <v>2</v>
      </c>
    </row>
    <row r="855" spans="1:9" x14ac:dyDescent="0.55000000000000004">
      <c r="A855" s="1">
        <v>30</v>
      </c>
      <c r="B855" t="s">
        <v>489</v>
      </c>
      <c r="C855" s="1" t="s">
        <v>2</v>
      </c>
      <c r="D855">
        <v>1</v>
      </c>
      <c r="E855" s="1" t="s">
        <v>147</v>
      </c>
      <c r="F855" s="1">
        <v>1</v>
      </c>
      <c r="G855" s="1" t="str">
        <f>+VLOOKUP(bloque2_2[[#This Row],[niño]],BD.niños[[Código]:[sexo]],6,FALSE)</f>
        <v>7 y 8</v>
      </c>
      <c r="H855" s="1" t="str">
        <f>+VLOOKUP(bloque2_2[[#This Row],[niño]],BD.niños[[Código]:[sexo]],7,FALSE)</f>
        <v>M</v>
      </c>
      <c r="I855" s="1">
        <v>2</v>
      </c>
    </row>
    <row r="856" spans="1:9" x14ac:dyDescent="0.55000000000000004">
      <c r="A856" s="1">
        <v>30</v>
      </c>
      <c r="B856" t="s">
        <v>489</v>
      </c>
      <c r="C856" s="1" t="s">
        <v>2</v>
      </c>
      <c r="D856">
        <v>1</v>
      </c>
      <c r="E856" s="1" t="s">
        <v>214</v>
      </c>
      <c r="F856" s="1">
        <v>2</v>
      </c>
      <c r="G856" s="1" t="str">
        <f>+VLOOKUP(bloque2_2[[#This Row],[niño]],BD.niños[[Código]:[sexo]],6,FALSE)</f>
        <v>9 y 10</v>
      </c>
      <c r="H856" s="1" t="str">
        <f>+VLOOKUP(bloque2_2[[#This Row],[niño]],BD.niños[[Código]:[sexo]],7,FALSE)</f>
        <v>F</v>
      </c>
      <c r="I856" s="1">
        <v>2</v>
      </c>
    </row>
    <row r="857" spans="1:9" x14ac:dyDescent="0.55000000000000004">
      <c r="A857" s="1">
        <v>30</v>
      </c>
      <c r="B857" t="s">
        <v>489</v>
      </c>
      <c r="C857" s="1" t="s">
        <v>2</v>
      </c>
      <c r="D857">
        <v>1</v>
      </c>
      <c r="E857" s="1" t="s">
        <v>217</v>
      </c>
      <c r="F857" s="1">
        <v>1</v>
      </c>
      <c r="G857" s="1" t="str">
        <f>+VLOOKUP(bloque2_2[[#This Row],[niño]],BD.niños[[Código]:[sexo]],6,FALSE)</f>
        <v>9 y 10</v>
      </c>
      <c r="H857" s="1" t="str">
        <f>+VLOOKUP(bloque2_2[[#This Row],[niño]],BD.niños[[Código]:[sexo]],7,FALSE)</f>
        <v>F</v>
      </c>
      <c r="I857" s="1">
        <v>2</v>
      </c>
    </row>
    <row r="858" spans="1:9" x14ac:dyDescent="0.55000000000000004">
      <c r="A858" s="1">
        <v>30</v>
      </c>
      <c r="B858" t="s">
        <v>489</v>
      </c>
      <c r="C858" s="1" t="s">
        <v>2</v>
      </c>
      <c r="D858">
        <v>1</v>
      </c>
      <c r="E858" s="1" t="s">
        <v>220</v>
      </c>
      <c r="F858" s="1">
        <v>1</v>
      </c>
      <c r="G858" s="1" t="str">
        <f>+VLOOKUP(bloque2_2[[#This Row],[niño]],BD.niños[[Código]:[sexo]],6,FALSE)</f>
        <v>9 y 10</v>
      </c>
      <c r="H858" s="1" t="str">
        <f>+VLOOKUP(bloque2_2[[#This Row],[niño]],BD.niños[[Código]:[sexo]],7,FALSE)</f>
        <v>F</v>
      </c>
      <c r="I858" s="1">
        <v>2</v>
      </c>
    </row>
    <row r="859" spans="1:9" x14ac:dyDescent="0.55000000000000004">
      <c r="A859" s="1">
        <v>30</v>
      </c>
      <c r="B859" t="s">
        <v>489</v>
      </c>
      <c r="C859" s="1" t="s">
        <v>2</v>
      </c>
      <c r="D859">
        <v>1</v>
      </c>
      <c r="E859" s="1" t="s">
        <v>223</v>
      </c>
      <c r="F859" s="1">
        <v>1</v>
      </c>
      <c r="G859" s="1" t="str">
        <f>+VLOOKUP(bloque2_2[[#This Row],[niño]],BD.niños[[Código]:[sexo]],6,FALSE)</f>
        <v>7 y 8</v>
      </c>
      <c r="H859" s="1" t="str">
        <f>+VLOOKUP(bloque2_2[[#This Row],[niño]],BD.niños[[Código]:[sexo]],7,FALSE)</f>
        <v>F</v>
      </c>
      <c r="I859" s="1">
        <v>2</v>
      </c>
    </row>
    <row r="860" spans="1:9" x14ac:dyDescent="0.55000000000000004">
      <c r="A860" s="1">
        <v>30</v>
      </c>
      <c r="B860" t="s">
        <v>489</v>
      </c>
      <c r="C860" s="1" t="s">
        <v>2</v>
      </c>
      <c r="D860">
        <v>1</v>
      </c>
      <c r="E860" s="1" t="s">
        <v>226</v>
      </c>
      <c r="F860" s="1">
        <v>1</v>
      </c>
      <c r="G860" s="1" t="str">
        <f>+VLOOKUP(bloque2_2[[#This Row],[niño]],BD.niños[[Código]:[sexo]],6,FALSE)</f>
        <v>9 y 10</v>
      </c>
      <c r="H860" s="1" t="str">
        <f>+VLOOKUP(bloque2_2[[#This Row],[niño]],BD.niños[[Código]:[sexo]],7,FALSE)</f>
        <v>M</v>
      </c>
      <c r="I860" s="1">
        <v>2</v>
      </c>
    </row>
    <row r="861" spans="1:9" x14ac:dyDescent="0.55000000000000004">
      <c r="A861" s="1">
        <v>30</v>
      </c>
      <c r="B861" t="s">
        <v>489</v>
      </c>
      <c r="C861" s="1" t="s">
        <v>2</v>
      </c>
      <c r="D861">
        <v>1</v>
      </c>
      <c r="E861" s="1" t="s">
        <v>229</v>
      </c>
      <c r="F861" s="1">
        <v>5</v>
      </c>
      <c r="G861" s="1" t="str">
        <f>+VLOOKUP(bloque2_2[[#This Row],[niño]],BD.niños[[Código]:[sexo]],6,FALSE)</f>
        <v>7 y 8</v>
      </c>
      <c r="H861" s="1" t="str">
        <f>+VLOOKUP(bloque2_2[[#This Row],[niño]],BD.niños[[Código]:[sexo]],7,FALSE)</f>
        <v>M</v>
      </c>
      <c r="I861" s="1">
        <v>2</v>
      </c>
    </row>
    <row r="862" spans="1:9" x14ac:dyDescent="0.55000000000000004">
      <c r="A862" s="1">
        <v>30</v>
      </c>
      <c r="B862" t="s">
        <v>489</v>
      </c>
      <c r="C862" s="1" t="s">
        <v>2</v>
      </c>
      <c r="D862">
        <v>1</v>
      </c>
      <c r="E862" s="1" t="s">
        <v>231</v>
      </c>
      <c r="F862" s="1">
        <v>1</v>
      </c>
      <c r="G862" s="1" t="str">
        <f>+VLOOKUP(bloque2_2[[#This Row],[niño]],BD.niños[[Código]:[sexo]],6,FALSE)</f>
        <v>5 y 6</v>
      </c>
      <c r="H862" s="1" t="str">
        <f>+VLOOKUP(bloque2_2[[#This Row],[niño]],BD.niños[[Código]:[sexo]],7,FALSE)</f>
        <v>F</v>
      </c>
      <c r="I862" s="1">
        <v>2</v>
      </c>
    </row>
    <row r="863" spans="1:9" x14ac:dyDescent="0.55000000000000004">
      <c r="A863" s="1">
        <v>30</v>
      </c>
      <c r="B863" t="s">
        <v>489</v>
      </c>
      <c r="C863" s="1" t="s">
        <v>2</v>
      </c>
      <c r="D863">
        <v>1</v>
      </c>
      <c r="E863" s="1" t="s">
        <v>286</v>
      </c>
      <c r="F863" s="1">
        <v>1</v>
      </c>
      <c r="G863" s="1" t="str">
        <f>+VLOOKUP(bloque2_2[[#This Row],[niño]],BD.niños[[Código]:[sexo]],6,FALSE)</f>
        <v>5 y 6</v>
      </c>
      <c r="H863" s="1" t="str">
        <f>+VLOOKUP(bloque2_2[[#This Row],[niño]],BD.niños[[Código]:[sexo]],7,FALSE)</f>
        <v>M</v>
      </c>
      <c r="I863" s="1">
        <v>2</v>
      </c>
    </row>
    <row r="864" spans="1:9" x14ac:dyDescent="0.55000000000000004">
      <c r="A864" s="1">
        <v>30</v>
      </c>
      <c r="B864" t="s">
        <v>489</v>
      </c>
      <c r="C864" s="1" t="s">
        <v>2</v>
      </c>
      <c r="D864">
        <v>1</v>
      </c>
      <c r="E864" s="1" t="s">
        <v>290</v>
      </c>
      <c r="F864" s="1">
        <v>1</v>
      </c>
      <c r="G864" s="1" t="str">
        <f>+VLOOKUP(bloque2_2[[#This Row],[niño]],BD.niños[[Código]:[sexo]],6,FALSE)</f>
        <v>5 y 6</v>
      </c>
      <c r="H864" s="1" t="str">
        <f>+VLOOKUP(bloque2_2[[#This Row],[niño]],BD.niños[[Código]:[sexo]],7,FALSE)</f>
        <v>M</v>
      </c>
      <c r="I864" s="1">
        <v>2</v>
      </c>
    </row>
    <row r="865" spans="1:9" x14ac:dyDescent="0.55000000000000004">
      <c r="A865" s="1">
        <v>30</v>
      </c>
      <c r="B865" t="s">
        <v>489</v>
      </c>
      <c r="C865" s="1" t="s">
        <v>2</v>
      </c>
      <c r="D865">
        <v>1</v>
      </c>
      <c r="E865" s="1" t="s">
        <v>294</v>
      </c>
      <c r="F865" s="1">
        <v>1</v>
      </c>
      <c r="G865" s="1" t="str">
        <f>+VLOOKUP(bloque2_2[[#This Row],[niño]],BD.niños[[Código]:[sexo]],6,FALSE)</f>
        <v>7 y 8</v>
      </c>
      <c r="H865" s="1" t="str">
        <f>+VLOOKUP(bloque2_2[[#This Row],[niño]],BD.niños[[Código]:[sexo]],7,FALSE)</f>
        <v>M</v>
      </c>
      <c r="I865" s="1">
        <v>2</v>
      </c>
    </row>
    <row r="866" spans="1:9" x14ac:dyDescent="0.55000000000000004">
      <c r="A866" s="1">
        <v>30</v>
      </c>
      <c r="B866" t="s">
        <v>489</v>
      </c>
      <c r="C866" s="1" t="s">
        <v>2</v>
      </c>
      <c r="D866">
        <v>1</v>
      </c>
      <c r="E866" s="1" t="s">
        <v>295</v>
      </c>
      <c r="F866" s="1">
        <v>1</v>
      </c>
      <c r="G866" s="1" t="str">
        <f>+VLOOKUP(bloque2_2[[#This Row],[niño]],BD.niños[[Código]:[sexo]],6,FALSE)</f>
        <v>7 y 8</v>
      </c>
      <c r="H866" s="1" t="str">
        <f>+VLOOKUP(bloque2_2[[#This Row],[niño]],BD.niños[[Código]:[sexo]],7,FALSE)</f>
        <v>M</v>
      </c>
      <c r="I866" s="1">
        <v>2</v>
      </c>
    </row>
    <row r="867" spans="1:9" x14ac:dyDescent="0.55000000000000004">
      <c r="A867" s="1">
        <v>30</v>
      </c>
      <c r="B867" t="s">
        <v>489</v>
      </c>
      <c r="C867" s="1" t="s">
        <v>2</v>
      </c>
      <c r="D867">
        <v>1</v>
      </c>
      <c r="E867" s="1" t="s">
        <v>317</v>
      </c>
      <c r="F867" s="1">
        <v>1</v>
      </c>
      <c r="G867" s="1" t="str">
        <f>+VLOOKUP(bloque2_2[[#This Row],[niño]],BD.niños[[Código]:[sexo]],6,FALSE)</f>
        <v>9 y 10</v>
      </c>
      <c r="H867" s="1" t="str">
        <f>+VLOOKUP(bloque2_2[[#This Row],[niño]],BD.niños[[Código]:[sexo]],7,FALSE)</f>
        <v>F</v>
      </c>
      <c r="I867" s="1">
        <v>2</v>
      </c>
    </row>
    <row r="868" spans="1:9" x14ac:dyDescent="0.55000000000000004">
      <c r="A868" s="1">
        <v>30</v>
      </c>
      <c r="B868" t="s">
        <v>489</v>
      </c>
      <c r="C868" s="1" t="s">
        <v>2</v>
      </c>
      <c r="D868">
        <v>1</v>
      </c>
      <c r="E868" s="1" t="s">
        <v>320</v>
      </c>
      <c r="F868" s="1">
        <v>1</v>
      </c>
      <c r="G868" s="1" t="str">
        <f>+VLOOKUP(bloque2_2[[#This Row],[niño]],BD.niños[[Código]:[sexo]],6,FALSE)</f>
        <v>9 y 10</v>
      </c>
      <c r="H868" s="1" t="str">
        <f>+VLOOKUP(bloque2_2[[#This Row],[niño]],BD.niños[[Código]:[sexo]],7,FALSE)</f>
        <v>M</v>
      </c>
      <c r="I868" s="1">
        <v>2</v>
      </c>
    </row>
    <row r="869" spans="1:9" x14ac:dyDescent="0.55000000000000004">
      <c r="A869" s="1">
        <v>30</v>
      </c>
      <c r="B869" t="s">
        <v>489</v>
      </c>
      <c r="C869" s="1" t="s">
        <v>2</v>
      </c>
      <c r="D869">
        <v>1</v>
      </c>
      <c r="E869" s="1" t="s">
        <v>323</v>
      </c>
      <c r="F869" s="1">
        <v>4</v>
      </c>
      <c r="G869" s="1" t="str">
        <f>+VLOOKUP(bloque2_2[[#This Row],[niño]],BD.niños[[Código]:[sexo]],6,FALSE)</f>
        <v>7 y 8</v>
      </c>
      <c r="H869" s="1" t="str">
        <f>+VLOOKUP(bloque2_2[[#This Row],[niño]],BD.niños[[Código]:[sexo]],7,FALSE)</f>
        <v>F</v>
      </c>
      <c r="I869" s="1">
        <v>2</v>
      </c>
    </row>
    <row r="870" spans="1:9" x14ac:dyDescent="0.55000000000000004">
      <c r="A870" s="1">
        <v>30</v>
      </c>
      <c r="B870" t="s">
        <v>489</v>
      </c>
      <c r="C870" s="1" t="s">
        <v>2</v>
      </c>
      <c r="D870">
        <v>1</v>
      </c>
      <c r="E870" s="1" t="s">
        <v>327</v>
      </c>
      <c r="F870" s="1">
        <v>1</v>
      </c>
      <c r="G870" s="1" t="str">
        <f>+VLOOKUP(bloque2_2[[#This Row],[niño]],BD.niños[[Código]:[sexo]],6,FALSE)</f>
        <v>7 y 8</v>
      </c>
      <c r="H870" s="1" t="str">
        <f>+VLOOKUP(bloque2_2[[#This Row],[niño]],BD.niños[[Código]:[sexo]],7,FALSE)</f>
        <v>F</v>
      </c>
      <c r="I870" s="1">
        <v>2</v>
      </c>
    </row>
    <row r="871" spans="1:9" x14ac:dyDescent="0.55000000000000004">
      <c r="A871" s="1">
        <v>30</v>
      </c>
      <c r="B871" t="s">
        <v>489</v>
      </c>
      <c r="C871" s="1" t="s">
        <v>2</v>
      </c>
      <c r="D871">
        <v>1</v>
      </c>
      <c r="E871" s="1" t="s">
        <v>331</v>
      </c>
      <c r="F871" s="1">
        <v>1</v>
      </c>
      <c r="G871" s="1" t="str">
        <f>+VLOOKUP(bloque2_2[[#This Row],[niño]],BD.niños[[Código]:[sexo]],6,FALSE)</f>
        <v>7 y 8</v>
      </c>
      <c r="H871" s="1" t="str">
        <f>+VLOOKUP(bloque2_2[[#This Row],[niño]],BD.niños[[Código]:[sexo]],7,FALSE)</f>
        <v>F</v>
      </c>
      <c r="I871" s="1">
        <v>2</v>
      </c>
    </row>
    <row r="872" spans="1:9" x14ac:dyDescent="0.55000000000000004">
      <c r="A872" s="1">
        <v>31</v>
      </c>
      <c r="B872" t="s">
        <v>490</v>
      </c>
      <c r="C872" s="1" t="s">
        <v>2</v>
      </c>
      <c r="D872">
        <v>1</v>
      </c>
      <c r="E872" s="1" t="s">
        <v>105</v>
      </c>
      <c r="F872" s="1">
        <v>1</v>
      </c>
      <c r="G872" s="1" t="str">
        <f>+VLOOKUP(bloque2_2[[#This Row],[niño]],BD.niños[[Código]:[sexo]],6,FALSE)</f>
        <v>9 y 10</v>
      </c>
      <c r="H872" s="1" t="str">
        <f>+VLOOKUP(bloque2_2[[#This Row],[niño]],BD.niños[[Código]:[sexo]],7,FALSE)</f>
        <v>F</v>
      </c>
      <c r="I872" s="1">
        <v>2</v>
      </c>
    </row>
    <row r="873" spans="1:9" x14ac:dyDescent="0.55000000000000004">
      <c r="A873" s="1">
        <v>31</v>
      </c>
      <c r="B873" t="s">
        <v>490</v>
      </c>
      <c r="C873" s="1" t="s">
        <v>2</v>
      </c>
      <c r="D873">
        <v>1</v>
      </c>
      <c r="E873" s="1" t="s">
        <v>108</v>
      </c>
      <c r="F873" s="1">
        <v>1</v>
      </c>
      <c r="G873" s="1" t="str">
        <f>+VLOOKUP(bloque2_2[[#This Row],[niño]],BD.niños[[Código]:[sexo]],6,FALSE)</f>
        <v>9 y 10</v>
      </c>
      <c r="H873" s="1" t="str">
        <f>+VLOOKUP(bloque2_2[[#This Row],[niño]],BD.niños[[Código]:[sexo]],7,FALSE)</f>
        <v>F</v>
      </c>
      <c r="I873" s="1">
        <v>2</v>
      </c>
    </row>
    <row r="874" spans="1:9" x14ac:dyDescent="0.55000000000000004">
      <c r="A874" s="1">
        <v>31</v>
      </c>
      <c r="B874" t="s">
        <v>490</v>
      </c>
      <c r="C874" s="1" t="s">
        <v>2</v>
      </c>
      <c r="D874">
        <v>1</v>
      </c>
      <c r="E874" s="1" t="s">
        <v>112</v>
      </c>
      <c r="F874" s="1">
        <v>1</v>
      </c>
      <c r="G874" s="1" t="str">
        <f>+VLOOKUP(bloque2_2[[#This Row],[niño]],BD.niños[[Código]:[sexo]],6,FALSE)</f>
        <v>9 y 10</v>
      </c>
      <c r="H874" s="1" t="str">
        <f>+VLOOKUP(bloque2_2[[#This Row],[niño]],BD.niños[[Código]:[sexo]],7,FALSE)</f>
        <v>F</v>
      </c>
      <c r="I874" s="1">
        <v>2</v>
      </c>
    </row>
    <row r="875" spans="1:9" x14ac:dyDescent="0.55000000000000004">
      <c r="A875" s="1">
        <v>31</v>
      </c>
      <c r="B875" t="s">
        <v>490</v>
      </c>
      <c r="C875" s="1" t="s">
        <v>2</v>
      </c>
      <c r="D875">
        <v>1</v>
      </c>
      <c r="E875" s="1" t="s">
        <v>116</v>
      </c>
      <c r="F875" s="1">
        <v>1</v>
      </c>
      <c r="G875" s="1" t="str">
        <f>+VLOOKUP(bloque2_2[[#This Row],[niño]],BD.niños[[Código]:[sexo]],6,FALSE)</f>
        <v>9 y 10</v>
      </c>
      <c r="H875" s="1" t="str">
        <f>+VLOOKUP(bloque2_2[[#This Row],[niño]],BD.niños[[Código]:[sexo]],7,FALSE)</f>
        <v>F</v>
      </c>
      <c r="I875" s="1">
        <v>2</v>
      </c>
    </row>
    <row r="876" spans="1:9" x14ac:dyDescent="0.55000000000000004">
      <c r="A876" s="1">
        <v>31</v>
      </c>
      <c r="B876" t="s">
        <v>490</v>
      </c>
      <c r="C876" s="1" t="s">
        <v>2</v>
      </c>
      <c r="D876">
        <v>1</v>
      </c>
      <c r="E876" s="1" t="s">
        <v>120</v>
      </c>
      <c r="F876" s="1">
        <v>1</v>
      </c>
      <c r="G876" s="1" t="str">
        <f>+VLOOKUP(bloque2_2[[#This Row],[niño]],BD.niños[[Código]:[sexo]],6,FALSE)</f>
        <v>9 y 10</v>
      </c>
      <c r="H876" s="1" t="str">
        <f>+VLOOKUP(bloque2_2[[#This Row],[niño]],BD.niños[[Código]:[sexo]],7,FALSE)</f>
        <v>M</v>
      </c>
      <c r="I876" s="1">
        <v>2</v>
      </c>
    </row>
    <row r="877" spans="1:9" x14ac:dyDescent="0.55000000000000004">
      <c r="A877" s="1">
        <v>31</v>
      </c>
      <c r="B877" t="s">
        <v>490</v>
      </c>
      <c r="C877" s="1" t="s">
        <v>2</v>
      </c>
      <c r="D877">
        <v>1</v>
      </c>
      <c r="E877" s="1" t="s">
        <v>123</v>
      </c>
      <c r="F877" s="1">
        <v>1</v>
      </c>
      <c r="G877" s="1" t="str">
        <f>+VLOOKUP(bloque2_2[[#This Row],[niño]],BD.niños[[Código]:[sexo]],6,FALSE)</f>
        <v>7 y 8</v>
      </c>
      <c r="H877" s="1" t="str">
        <f>+VLOOKUP(bloque2_2[[#This Row],[niño]],BD.niños[[Código]:[sexo]],7,FALSE)</f>
        <v>M</v>
      </c>
      <c r="I877" s="1">
        <v>2</v>
      </c>
    </row>
    <row r="878" spans="1:9" x14ac:dyDescent="0.55000000000000004">
      <c r="A878" s="1">
        <v>31</v>
      </c>
      <c r="B878" t="s">
        <v>490</v>
      </c>
      <c r="C878" s="1" t="s">
        <v>2</v>
      </c>
      <c r="D878">
        <v>1</v>
      </c>
      <c r="E878" s="1" t="s">
        <v>127</v>
      </c>
      <c r="F878" s="1">
        <v>3</v>
      </c>
      <c r="G878" s="1" t="str">
        <f>+VLOOKUP(bloque2_2[[#This Row],[niño]],BD.niños[[Código]:[sexo]],6,FALSE)</f>
        <v>5 y 6</v>
      </c>
      <c r="H878" s="1" t="str">
        <f>+VLOOKUP(bloque2_2[[#This Row],[niño]],BD.niños[[Código]:[sexo]],7,FALSE)</f>
        <v>M</v>
      </c>
      <c r="I878" s="1">
        <v>2</v>
      </c>
    </row>
    <row r="879" spans="1:9" x14ac:dyDescent="0.55000000000000004">
      <c r="A879" s="1">
        <v>31</v>
      </c>
      <c r="B879" t="s">
        <v>490</v>
      </c>
      <c r="C879" s="1" t="s">
        <v>2</v>
      </c>
      <c r="D879">
        <v>1</v>
      </c>
      <c r="E879" s="1" t="s">
        <v>131</v>
      </c>
      <c r="F879" s="1">
        <v>1</v>
      </c>
      <c r="G879" s="1" t="str">
        <f>+VLOOKUP(bloque2_2[[#This Row],[niño]],BD.niños[[Código]:[sexo]],6,FALSE)</f>
        <v>5 y 6</v>
      </c>
      <c r="H879" s="1" t="str">
        <f>+VLOOKUP(bloque2_2[[#This Row],[niño]],BD.niños[[Código]:[sexo]],7,FALSE)</f>
        <v>F</v>
      </c>
      <c r="I879" s="1">
        <v>2</v>
      </c>
    </row>
    <row r="880" spans="1:9" x14ac:dyDescent="0.55000000000000004">
      <c r="A880" s="1">
        <v>31</v>
      </c>
      <c r="B880" t="s">
        <v>490</v>
      </c>
      <c r="C880" s="1" t="s">
        <v>2</v>
      </c>
      <c r="D880">
        <v>1</v>
      </c>
      <c r="E880" s="1" t="s">
        <v>135</v>
      </c>
      <c r="F880" s="1">
        <v>1</v>
      </c>
      <c r="G880" s="1" t="str">
        <f>+VLOOKUP(bloque2_2[[#This Row],[niño]],BD.niños[[Código]:[sexo]],6,FALSE)</f>
        <v>5 y 6</v>
      </c>
      <c r="H880" s="1" t="str">
        <f>+VLOOKUP(bloque2_2[[#This Row],[niño]],BD.niños[[Código]:[sexo]],7,FALSE)</f>
        <v>M</v>
      </c>
      <c r="I880" s="1">
        <v>2</v>
      </c>
    </row>
    <row r="881" spans="1:9" x14ac:dyDescent="0.55000000000000004">
      <c r="A881" s="1">
        <v>31</v>
      </c>
      <c r="B881" t="s">
        <v>490</v>
      </c>
      <c r="C881" s="1" t="s">
        <v>2</v>
      </c>
      <c r="D881">
        <v>1</v>
      </c>
      <c r="E881" s="1" t="s">
        <v>139</v>
      </c>
      <c r="F881" s="1">
        <v>1</v>
      </c>
      <c r="G881" s="1" t="str">
        <f>+VLOOKUP(bloque2_2[[#This Row],[niño]],BD.niños[[Código]:[sexo]],6,FALSE)</f>
        <v>7 y 8</v>
      </c>
      <c r="H881" s="1" t="str">
        <f>+VLOOKUP(bloque2_2[[#This Row],[niño]],BD.niños[[Código]:[sexo]],7,FALSE)</f>
        <v>M</v>
      </c>
      <c r="I881" s="1">
        <v>2</v>
      </c>
    </row>
    <row r="882" spans="1:9" x14ac:dyDescent="0.55000000000000004">
      <c r="A882" s="1">
        <v>31</v>
      </c>
      <c r="B882" t="s">
        <v>490</v>
      </c>
      <c r="C882" s="1" t="s">
        <v>2</v>
      </c>
      <c r="D882">
        <v>1</v>
      </c>
      <c r="E882" s="1" t="s">
        <v>141</v>
      </c>
      <c r="F882" s="1">
        <v>1</v>
      </c>
      <c r="G882" s="1" t="str">
        <f>+VLOOKUP(bloque2_2[[#This Row],[niño]],BD.niños[[Código]:[sexo]],6,FALSE)</f>
        <v>7 y 8</v>
      </c>
      <c r="H882" s="1" t="str">
        <f>+VLOOKUP(bloque2_2[[#This Row],[niño]],BD.niños[[Código]:[sexo]],7,FALSE)</f>
        <v>F</v>
      </c>
      <c r="I882" s="1">
        <v>2</v>
      </c>
    </row>
    <row r="883" spans="1:9" x14ac:dyDescent="0.55000000000000004">
      <c r="A883" s="1">
        <v>31</v>
      </c>
      <c r="B883" t="s">
        <v>490</v>
      </c>
      <c r="C883" s="1" t="s">
        <v>2</v>
      </c>
      <c r="D883">
        <v>1</v>
      </c>
      <c r="E883" s="1" t="s">
        <v>145</v>
      </c>
      <c r="F883" s="1">
        <v>1</v>
      </c>
      <c r="G883" s="1" t="str">
        <f>+VLOOKUP(bloque2_2[[#This Row],[niño]],BD.niños[[Código]:[sexo]],6,FALSE)</f>
        <v>7 y 8</v>
      </c>
      <c r="H883" s="1" t="str">
        <f>+VLOOKUP(bloque2_2[[#This Row],[niño]],BD.niños[[Código]:[sexo]],7,FALSE)</f>
        <v>M</v>
      </c>
      <c r="I883" s="1">
        <v>2</v>
      </c>
    </row>
    <row r="884" spans="1:9" x14ac:dyDescent="0.55000000000000004">
      <c r="A884" s="1">
        <v>31</v>
      </c>
      <c r="B884" t="s">
        <v>490</v>
      </c>
      <c r="C884" s="1" t="s">
        <v>2</v>
      </c>
      <c r="D884">
        <v>1</v>
      </c>
      <c r="E884" s="1" t="s">
        <v>147</v>
      </c>
      <c r="F884" s="1">
        <v>1</v>
      </c>
      <c r="G884" s="1" t="str">
        <f>+VLOOKUP(bloque2_2[[#This Row],[niño]],BD.niños[[Código]:[sexo]],6,FALSE)</f>
        <v>7 y 8</v>
      </c>
      <c r="H884" s="1" t="str">
        <f>+VLOOKUP(bloque2_2[[#This Row],[niño]],BD.niños[[Código]:[sexo]],7,FALSE)</f>
        <v>M</v>
      </c>
      <c r="I884" s="1">
        <v>2</v>
      </c>
    </row>
    <row r="885" spans="1:9" x14ac:dyDescent="0.55000000000000004">
      <c r="A885" s="1">
        <v>31</v>
      </c>
      <c r="B885" t="s">
        <v>490</v>
      </c>
      <c r="C885" s="1" t="s">
        <v>2</v>
      </c>
      <c r="D885">
        <v>1</v>
      </c>
      <c r="E885" s="1" t="s">
        <v>214</v>
      </c>
      <c r="F885" s="1">
        <v>2</v>
      </c>
      <c r="G885" s="1" t="str">
        <f>+VLOOKUP(bloque2_2[[#This Row],[niño]],BD.niños[[Código]:[sexo]],6,FALSE)</f>
        <v>9 y 10</v>
      </c>
      <c r="H885" s="1" t="str">
        <f>+VLOOKUP(bloque2_2[[#This Row],[niño]],BD.niños[[Código]:[sexo]],7,FALSE)</f>
        <v>F</v>
      </c>
      <c r="I885" s="1">
        <v>2</v>
      </c>
    </row>
    <row r="886" spans="1:9" x14ac:dyDescent="0.55000000000000004">
      <c r="A886" s="1">
        <v>31</v>
      </c>
      <c r="B886" t="s">
        <v>490</v>
      </c>
      <c r="C886" s="1" t="s">
        <v>2</v>
      </c>
      <c r="D886">
        <v>1</v>
      </c>
      <c r="E886" s="1" t="s">
        <v>217</v>
      </c>
      <c r="F886" s="1">
        <v>1</v>
      </c>
      <c r="G886" s="1" t="str">
        <f>+VLOOKUP(bloque2_2[[#This Row],[niño]],BD.niños[[Código]:[sexo]],6,FALSE)</f>
        <v>9 y 10</v>
      </c>
      <c r="H886" s="1" t="str">
        <f>+VLOOKUP(bloque2_2[[#This Row],[niño]],BD.niños[[Código]:[sexo]],7,FALSE)</f>
        <v>F</v>
      </c>
      <c r="I886" s="1">
        <v>2</v>
      </c>
    </row>
    <row r="887" spans="1:9" x14ac:dyDescent="0.55000000000000004">
      <c r="A887" s="1">
        <v>31</v>
      </c>
      <c r="B887" t="s">
        <v>490</v>
      </c>
      <c r="C887" s="1" t="s">
        <v>2</v>
      </c>
      <c r="D887">
        <v>1</v>
      </c>
      <c r="E887" s="1" t="s">
        <v>220</v>
      </c>
      <c r="F887" s="1">
        <v>1</v>
      </c>
      <c r="G887" s="1" t="str">
        <f>+VLOOKUP(bloque2_2[[#This Row],[niño]],BD.niños[[Código]:[sexo]],6,FALSE)</f>
        <v>9 y 10</v>
      </c>
      <c r="H887" s="1" t="str">
        <f>+VLOOKUP(bloque2_2[[#This Row],[niño]],BD.niños[[Código]:[sexo]],7,FALSE)</f>
        <v>F</v>
      </c>
      <c r="I887" s="1">
        <v>2</v>
      </c>
    </row>
    <row r="888" spans="1:9" x14ac:dyDescent="0.55000000000000004">
      <c r="A888" s="1">
        <v>31</v>
      </c>
      <c r="B888" t="s">
        <v>490</v>
      </c>
      <c r="C888" s="1" t="s">
        <v>2</v>
      </c>
      <c r="D888">
        <v>1</v>
      </c>
      <c r="E888" s="1" t="s">
        <v>223</v>
      </c>
      <c r="F888" s="1">
        <v>1</v>
      </c>
      <c r="G888" s="1" t="str">
        <f>+VLOOKUP(bloque2_2[[#This Row],[niño]],BD.niños[[Código]:[sexo]],6,FALSE)</f>
        <v>7 y 8</v>
      </c>
      <c r="H888" s="1" t="str">
        <f>+VLOOKUP(bloque2_2[[#This Row],[niño]],BD.niños[[Código]:[sexo]],7,FALSE)</f>
        <v>F</v>
      </c>
      <c r="I888" s="1">
        <v>2</v>
      </c>
    </row>
    <row r="889" spans="1:9" x14ac:dyDescent="0.55000000000000004">
      <c r="A889" s="1">
        <v>31</v>
      </c>
      <c r="B889" t="s">
        <v>490</v>
      </c>
      <c r="C889" s="1" t="s">
        <v>2</v>
      </c>
      <c r="D889">
        <v>1</v>
      </c>
      <c r="E889" s="1" t="s">
        <v>226</v>
      </c>
      <c r="F889" s="1">
        <v>1</v>
      </c>
      <c r="G889" s="1" t="str">
        <f>+VLOOKUP(bloque2_2[[#This Row],[niño]],BD.niños[[Código]:[sexo]],6,FALSE)</f>
        <v>9 y 10</v>
      </c>
      <c r="H889" s="1" t="str">
        <f>+VLOOKUP(bloque2_2[[#This Row],[niño]],BD.niños[[Código]:[sexo]],7,FALSE)</f>
        <v>M</v>
      </c>
      <c r="I889" s="1">
        <v>2</v>
      </c>
    </row>
    <row r="890" spans="1:9" x14ac:dyDescent="0.55000000000000004">
      <c r="A890" s="1">
        <v>31</v>
      </c>
      <c r="B890" t="s">
        <v>490</v>
      </c>
      <c r="C890" s="1" t="s">
        <v>2</v>
      </c>
      <c r="D890">
        <v>1</v>
      </c>
      <c r="E890" s="1" t="s">
        <v>229</v>
      </c>
      <c r="F890" s="1">
        <v>4</v>
      </c>
      <c r="G890" s="1" t="str">
        <f>+VLOOKUP(bloque2_2[[#This Row],[niño]],BD.niños[[Código]:[sexo]],6,FALSE)</f>
        <v>7 y 8</v>
      </c>
      <c r="H890" s="1" t="str">
        <f>+VLOOKUP(bloque2_2[[#This Row],[niño]],BD.niños[[Código]:[sexo]],7,FALSE)</f>
        <v>M</v>
      </c>
      <c r="I890" s="1">
        <v>2</v>
      </c>
    </row>
    <row r="891" spans="1:9" x14ac:dyDescent="0.55000000000000004">
      <c r="A891" s="1">
        <v>31</v>
      </c>
      <c r="B891" t="s">
        <v>490</v>
      </c>
      <c r="C891" s="1" t="s">
        <v>2</v>
      </c>
      <c r="D891">
        <v>1</v>
      </c>
      <c r="E891" s="1" t="s">
        <v>231</v>
      </c>
      <c r="F891" s="1">
        <v>1</v>
      </c>
      <c r="G891" s="1" t="str">
        <f>+VLOOKUP(bloque2_2[[#This Row],[niño]],BD.niños[[Código]:[sexo]],6,FALSE)</f>
        <v>5 y 6</v>
      </c>
      <c r="H891" s="1" t="str">
        <f>+VLOOKUP(bloque2_2[[#This Row],[niño]],BD.niños[[Código]:[sexo]],7,FALSE)</f>
        <v>F</v>
      </c>
      <c r="I891" s="1">
        <v>2</v>
      </c>
    </row>
    <row r="892" spans="1:9" x14ac:dyDescent="0.55000000000000004">
      <c r="A892" s="1">
        <v>31</v>
      </c>
      <c r="B892" t="s">
        <v>490</v>
      </c>
      <c r="C892" s="1" t="s">
        <v>2</v>
      </c>
      <c r="D892">
        <v>1</v>
      </c>
      <c r="E892" s="1" t="s">
        <v>286</v>
      </c>
      <c r="F892" s="1">
        <v>7</v>
      </c>
      <c r="G892" s="1" t="str">
        <f>+VLOOKUP(bloque2_2[[#This Row],[niño]],BD.niños[[Código]:[sexo]],6,FALSE)</f>
        <v>5 y 6</v>
      </c>
      <c r="H892" s="1" t="str">
        <f>+VLOOKUP(bloque2_2[[#This Row],[niño]],BD.niños[[Código]:[sexo]],7,FALSE)</f>
        <v>M</v>
      </c>
      <c r="I892" s="1">
        <v>2</v>
      </c>
    </row>
    <row r="893" spans="1:9" x14ac:dyDescent="0.55000000000000004">
      <c r="A893" s="1">
        <v>31</v>
      </c>
      <c r="B893" t="s">
        <v>490</v>
      </c>
      <c r="C893" s="1" t="s">
        <v>2</v>
      </c>
      <c r="D893">
        <v>1</v>
      </c>
      <c r="E893" s="1" t="s">
        <v>290</v>
      </c>
      <c r="F893" s="1">
        <v>1</v>
      </c>
      <c r="G893" s="1" t="str">
        <f>+VLOOKUP(bloque2_2[[#This Row],[niño]],BD.niños[[Código]:[sexo]],6,FALSE)</f>
        <v>5 y 6</v>
      </c>
      <c r="H893" s="1" t="str">
        <f>+VLOOKUP(bloque2_2[[#This Row],[niño]],BD.niños[[Código]:[sexo]],7,FALSE)</f>
        <v>M</v>
      </c>
      <c r="I893" s="1">
        <v>2</v>
      </c>
    </row>
    <row r="894" spans="1:9" x14ac:dyDescent="0.55000000000000004">
      <c r="A894" s="1">
        <v>31</v>
      </c>
      <c r="B894" t="s">
        <v>490</v>
      </c>
      <c r="C894" s="1" t="s">
        <v>2</v>
      </c>
      <c r="D894">
        <v>1</v>
      </c>
      <c r="E894" s="1" t="s">
        <v>294</v>
      </c>
      <c r="F894" s="1">
        <v>1</v>
      </c>
      <c r="G894" s="1" t="str">
        <f>+VLOOKUP(bloque2_2[[#This Row],[niño]],BD.niños[[Código]:[sexo]],6,FALSE)</f>
        <v>7 y 8</v>
      </c>
      <c r="H894" s="1" t="str">
        <f>+VLOOKUP(bloque2_2[[#This Row],[niño]],BD.niños[[Código]:[sexo]],7,FALSE)</f>
        <v>M</v>
      </c>
      <c r="I894" s="1">
        <v>2</v>
      </c>
    </row>
    <row r="895" spans="1:9" x14ac:dyDescent="0.55000000000000004">
      <c r="A895" s="1">
        <v>31</v>
      </c>
      <c r="B895" t="s">
        <v>490</v>
      </c>
      <c r="C895" s="1" t="s">
        <v>2</v>
      </c>
      <c r="D895">
        <v>1</v>
      </c>
      <c r="E895" s="1" t="s">
        <v>295</v>
      </c>
      <c r="F895" s="1">
        <v>1</v>
      </c>
      <c r="G895" s="1" t="str">
        <f>+VLOOKUP(bloque2_2[[#This Row],[niño]],BD.niños[[Código]:[sexo]],6,FALSE)</f>
        <v>7 y 8</v>
      </c>
      <c r="H895" s="1" t="str">
        <f>+VLOOKUP(bloque2_2[[#This Row],[niño]],BD.niños[[Código]:[sexo]],7,FALSE)</f>
        <v>M</v>
      </c>
      <c r="I895" s="1">
        <v>2</v>
      </c>
    </row>
    <row r="896" spans="1:9" x14ac:dyDescent="0.55000000000000004">
      <c r="A896" s="1">
        <v>31</v>
      </c>
      <c r="B896" t="s">
        <v>490</v>
      </c>
      <c r="C896" s="1" t="s">
        <v>2</v>
      </c>
      <c r="D896">
        <v>1</v>
      </c>
      <c r="E896" s="1" t="s">
        <v>317</v>
      </c>
      <c r="F896" s="1">
        <v>1</v>
      </c>
      <c r="G896" s="1" t="str">
        <f>+VLOOKUP(bloque2_2[[#This Row],[niño]],BD.niños[[Código]:[sexo]],6,FALSE)</f>
        <v>9 y 10</v>
      </c>
      <c r="H896" s="1" t="str">
        <f>+VLOOKUP(bloque2_2[[#This Row],[niño]],BD.niños[[Código]:[sexo]],7,FALSE)</f>
        <v>F</v>
      </c>
      <c r="I896" s="1">
        <v>2</v>
      </c>
    </row>
    <row r="897" spans="1:9" x14ac:dyDescent="0.55000000000000004">
      <c r="A897" s="1">
        <v>31</v>
      </c>
      <c r="B897" t="s">
        <v>490</v>
      </c>
      <c r="C897" s="1" t="s">
        <v>2</v>
      </c>
      <c r="D897">
        <v>1</v>
      </c>
      <c r="E897" s="1" t="s">
        <v>320</v>
      </c>
      <c r="F897" s="1">
        <v>1</v>
      </c>
      <c r="G897" s="1" t="str">
        <f>+VLOOKUP(bloque2_2[[#This Row],[niño]],BD.niños[[Código]:[sexo]],6,FALSE)</f>
        <v>9 y 10</v>
      </c>
      <c r="H897" s="1" t="str">
        <f>+VLOOKUP(bloque2_2[[#This Row],[niño]],BD.niños[[Código]:[sexo]],7,FALSE)</f>
        <v>M</v>
      </c>
      <c r="I897" s="1">
        <v>2</v>
      </c>
    </row>
    <row r="898" spans="1:9" x14ac:dyDescent="0.55000000000000004">
      <c r="A898" s="1">
        <v>31</v>
      </c>
      <c r="B898" t="s">
        <v>490</v>
      </c>
      <c r="C898" s="1" t="s">
        <v>2</v>
      </c>
      <c r="D898">
        <v>1</v>
      </c>
      <c r="E898" s="1" t="s">
        <v>323</v>
      </c>
      <c r="F898" s="1">
        <v>0</v>
      </c>
      <c r="G898" s="1" t="str">
        <f>+VLOOKUP(bloque2_2[[#This Row],[niño]],BD.niños[[Código]:[sexo]],6,FALSE)</f>
        <v>7 y 8</v>
      </c>
      <c r="H898" s="1" t="str">
        <f>+VLOOKUP(bloque2_2[[#This Row],[niño]],BD.niños[[Código]:[sexo]],7,FALSE)</f>
        <v>F</v>
      </c>
      <c r="I898" s="1">
        <v>2</v>
      </c>
    </row>
    <row r="899" spans="1:9" x14ac:dyDescent="0.55000000000000004">
      <c r="A899" s="1">
        <v>31</v>
      </c>
      <c r="B899" t="s">
        <v>490</v>
      </c>
      <c r="C899" s="1" t="s">
        <v>2</v>
      </c>
      <c r="D899">
        <v>1</v>
      </c>
      <c r="E899" s="1" t="s">
        <v>327</v>
      </c>
      <c r="F899" s="1">
        <v>1</v>
      </c>
      <c r="G899" s="1" t="str">
        <f>+VLOOKUP(bloque2_2[[#This Row],[niño]],BD.niños[[Código]:[sexo]],6,FALSE)</f>
        <v>7 y 8</v>
      </c>
      <c r="H899" s="1" t="str">
        <f>+VLOOKUP(bloque2_2[[#This Row],[niño]],BD.niños[[Código]:[sexo]],7,FALSE)</f>
        <v>F</v>
      </c>
      <c r="I899" s="1">
        <v>2</v>
      </c>
    </row>
    <row r="900" spans="1:9" x14ac:dyDescent="0.55000000000000004">
      <c r="A900" s="1">
        <v>31</v>
      </c>
      <c r="B900" t="s">
        <v>490</v>
      </c>
      <c r="C900" s="1" t="s">
        <v>2</v>
      </c>
      <c r="D900">
        <v>1</v>
      </c>
      <c r="E900" s="1" t="s">
        <v>331</v>
      </c>
      <c r="F900" s="1">
        <v>1</v>
      </c>
      <c r="G900" s="1" t="str">
        <f>+VLOOKUP(bloque2_2[[#This Row],[niño]],BD.niños[[Código]:[sexo]],6,FALSE)</f>
        <v>7 y 8</v>
      </c>
      <c r="H900" s="1" t="str">
        <f>+VLOOKUP(bloque2_2[[#This Row],[niño]],BD.niños[[Código]:[sexo]],7,FALSE)</f>
        <v>F</v>
      </c>
      <c r="I900" s="1">
        <v>2</v>
      </c>
    </row>
    <row r="901" spans="1:9" x14ac:dyDescent="0.55000000000000004">
      <c r="A901" s="1">
        <v>32</v>
      </c>
      <c r="B901" t="s">
        <v>491</v>
      </c>
      <c r="C901" s="1" t="s">
        <v>4</v>
      </c>
      <c r="D901">
        <v>5</v>
      </c>
      <c r="E901" s="1" t="s">
        <v>105</v>
      </c>
      <c r="F901" s="1">
        <v>6</v>
      </c>
      <c r="G901" s="1" t="str">
        <f>+VLOOKUP(bloque2_2[[#This Row],[niño]],BD.niños[[Código]:[sexo]],6,FALSE)</f>
        <v>9 y 10</v>
      </c>
      <c r="H901" s="1" t="str">
        <f>+VLOOKUP(bloque2_2[[#This Row],[niño]],BD.niños[[Código]:[sexo]],7,FALSE)</f>
        <v>F</v>
      </c>
      <c r="I901" s="1">
        <v>2</v>
      </c>
    </row>
    <row r="902" spans="1:9" x14ac:dyDescent="0.55000000000000004">
      <c r="A902" s="1">
        <v>32</v>
      </c>
      <c r="B902" t="s">
        <v>491</v>
      </c>
      <c r="C902" s="1" t="s">
        <v>4</v>
      </c>
      <c r="D902">
        <v>5</v>
      </c>
      <c r="E902" s="1" t="s">
        <v>108</v>
      </c>
      <c r="F902" s="1">
        <v>6</v>
      </c>
      <c r="G902" s="1" t="str">
        <f>+VLOOKUP(bloque2_2[[#This Row],[niño]],BD.niños[[Código]:[sexo]],6,FALSE)</f>
        <v>9 y 10</v>
      </c>
      <c r="H902" s="1" t="str">
        <f>+VLOOKUP(bloque2_2[[#This Row],[niño]],BD.niños[[Código]:[sexo]],7,FALSE)</f>
        <v>F</v>
      </c>
      <c r="I902" s="1">
        <v>2</v>
      </c>
    </row>
    <row r="903" spans="1:9" x14ac:dyDescent="0.55000000000000004">
      <c r="A903" s="1">
        <v>32</v>
      </c>
      <c r="B903" t="s">
        <v>491</v>
      </c>
      <c r="C903" s="1" t="s">
        <v>4</v>
      </c>
      <c r="D903">
        <v>5</v>
      </c>
      <c r="E903" s="1" t="s">
        <v>112</v>
      </c>
      <c r="F903" s="1">
        <v>6</v>
      </c>
      <c r="G903" s="1" t="str">
        <f>+VLOOKUP(bloque2_2[[#This Row],[niño]],BD.niños[[Código]:[sexo]],6,FALSE)</f>
        <v>9 y 10</v>
      </c>
      <c r="H903" s="1" t="str">
        <f>+VLOOKUP(bloque2_2[[#This Row],[niño]],BD.niños[[Código]:[sexo]],7,FALSE)</f>
        <v>F</v>
      </c>
      <c r="I903" s="1">
        <v>2</v>
      </c>
    </row>
    <row r="904" spans="1:9" x14ac:dyDescent="0.55000000000000004">
      <c r="A904" s="1">
        <v>32</v>
      </c>
      <c r="B904" t="s">
        <v>491</v>
      </c>
      <c r="C904" s="1" t="s">
        <v>4</v>
      </c>
      <c r="D904">
        <v>5</v>
      </c>
      <c r="E904" s="1" t="s">
        <v>116</v>
      </c>
      <c r="F904" s="1">
        <v>6</v>
      </c>
      <c r="G904" s="1" t="str">
        <f>+VLOOKUP(bloque2_2[[#This Row],[niño]],BD.niños[[Código]:[sexo]],6,FALSE)</f>
        <v>9 y 10</v>
      </c>
      <c r="H904" s="1" t="str">
        <f>+VLOOKUP(bloque2_2[[#This Row],[niño]],BD.niños[[Código]:[sexo]],7,FALSE)</f>
        <v>F</v>
      </c>
      <c r="I904" s="1">
        <v>2</v>
      </c>
    </row>
    <row r="905" spans="1:9" x14ac:dyDescent="0.55000000000000004">
      <c r="A905" s="1">
        <v>32</v>
      </c>
      <c r="B905" t="s">
        <v>491</v>
      </c>
      <c r="C905" s="1" t="s">
        <v>4</v>
      </c>
      <c r="D905">
        <v>5</v>
      </c>
      <c r="E905" s="1" t="s">
        <v>120</v>
      </c>
      <c r="F905" s="1">
        <v>6</v>
      </c>
      <c r="G905" s="1" t="str">
        <f>+VLOOKUP(bloque2_2[[#This Row],[niño]],BD.niños[[Código]:[sexo]],6,FALSE)</f>
        <v>9 y 10</v>
      </c>
      <c r="H905" s="1" t="str">
        <f>+VLOOKUP(bloque2_2[[#This Row],[niño]],BD.niños[[Código]:[sexo]],7,FALSE)</f>
        <v>M</v>
      </c>
      <c r="I905" s="1">
        <v>2</v>
      </c>
    </row>
    <row r="906" spans="1:9" x14ac:dyDescent="0.55000000000000004">
      <c r="A906" s="1">
        <v>32</v>
      </c>
      <c r="B906" t="s">
        <v>491</v>
      </c>
      <c r="C906" s="1" t="s">
        <v>4</v>
      </c>
      <c r="D906">
        <v>5</v>
      </c>
      <c r="E906" s="1" t="s">
        <v>123</v>
      </c>
      <c r="F906" s="1">
        <v>6</v>
      </c>
      <c r="G906" s="1" t="str">
        <f>+VLOOKUP(bloque2_2[[#This Row],[niño]],BD.niños[[Código]:[sexo]],6,FALSE)</f>
        <v>7 y 8</v>
      </c>
      <c r="H906" s="1" t="str">
        <f>+VLOOKUP(bloque2_2[[#This Row],[niño]],BD.niños[[Código]:[sexo]],7,FALSE)</f>
        <v>M</v>
      </c>
      <c r="I906" s="1">
        <v>2</v>
      </c>
    </row>
    <row r="907" spans="1:9" x14ac:dyDescent="0.55000000000000004">
      <c r="A907" s="1">
        <v>32</v>
      </c>
      <c r="B907" t="s">
        <v>491</v>
      </c>
      <c r="C907" s="1" t="s">
        <v>4</v>
      </c>
      <c r="D907">
        <v>5</v>
      </c>
      <c r="E907" s="1" t="s">
        <v>127</v>
      </c>
      <c r="F907" s="1">
        <v>5</v>
      </c>
      <c r="G907" s="1" t="str">
        <f>+VLOOKUP(bloque2_2[[#This Row],[niño]],BD.niños[[Código]:[sexo]],6,FALSE)</f>
        <v>5 y 6</v>
      </c>
      <c r="H907" s="1" t="str">
        <f>+VLOOKUP(bloque2_2[[#This Row],[niño]],BD.niños[[Código]:[sexo]],7,FALSE)</f>
        <v>M</v>
      </c>
      <c r="I907" s="1">
        <v>2</v>
      </c>
    </row>
    <row r="908" spans="1:9" x14ac:dyDescent="0.55000000000000004">
      <c r="A908" s="1">
        <v>32</v>
      </c>
      <c r="B908" t="s">
        <v>491</v>
      </c>
      <c r="C908" s="1" t="s">
        <v>4</v>
      </c>
      <c r="D908">
        <v>5</v>
      </c>
      <c r="E908" s="1" t="s">
        <v>131</v>
      </c>
      <c r="F908" s="1">
        <v>3</v>
      </c>
      <c r="G908" s="1" t="str">
        <f>+VLOOKUP(bloque2_2[[#This Row],[niño]],BD.niños[[Código]:[sexo]],6,FALSE)</f>
        <v>5 y 6</v>
      </c>
      <c r="H908" s="1" t="str">
        <f>+VLOOKUP(bloque2_2[[#This Row],[niño]],BD.niños[[Código]:[sexo]],7,FALSE)</f>
        <v>F</v>
      </c>
      <c r="I908" s="1">
        <v>2</v>
      </c>
    </row>
    <row r="909" spans="1:9" x14ac:dyDescent="0.55000000000000004">
      <c r="A909" s="1">
        <v>32</v>
      </c>
      <c r="B909" t="s">
        <v>491</v>
      </c>
      <c r="C909" s="1" t="s">
        <v>4</v>
      </c>
      <c r="D909">
        <v>5</v>
      </c>
      <c r="E909" s="1" t="s">
        <v>135</v>
      </c>
      <c r="F909" s="1">
        <v>5</v>
      </c>
      <c r="G909" s="1" t="str">
        <f>+VLOOKUP(bloque2_2[[#This Row],[niño]],BD.niños[[Código]:[sexo]],6,FALSE)</f>
        <v>5 y 6</v>
      </c>
      <c r="H909" s="1" t="str">
        <f>+VLOOKUP(bloque2_2[[#This Row],[niño]],BD.niños[[Código]:[sexo]],7,FALSE)</f>
        <v>M</v>
      </c>
      <c r="I909" s="1">
        <v>2</v>
      </c>
    </row>
    <row r="910" spans="1:9" x14ac:dyDescent="0.55000000000000004">
      <c r="A910" s="1">
        <v>32</v>
      </c>
      <c r="B910" t="s">
        <v>491</v>
      </c>
      <c r="C910" s="1" t="s">
        <v>4</v>
      </c>
      <c r="D910">
        <v>5</v>
      </c>
      <c r="E910" s="1" t="s">
        <v>139</v>
      </c>
      <c r="F910" s="1">
        <v>6</v>
      </c>
      <c r="G910" s="1" t="str">
        <f>+VLOOKUP(bloque2_2[[#This Row],[niño]],BD.niños[[Código]:[sexo]],6,FALSE)</f>
        <v>7 y 8</v>
      </c>
      <c r="H910" s="1" t="str">
        <f>+VLOOKUP(bloque2_2[[#This Row],[niño]],BD.niños[[Código]:[sexo]],7,FALSE)</f>
        <v>M</v>
      </c>
      <c r="I910" s="1">
        <v>2</v>
      </c>
    </row>
    <row r="911" spans="1:9" x14ac:dyDescent="0.55000000000000004">
      <c r="A911" s="1">
        <v>32</v>
      </c>
      <c r="B911" t="s">
        <v>491</v>
      </c>
      <c r="C911" s="1" t="s">
        <v>4</v>
      </c>
      <c r="D911">
        <v>5</v>
      </c>
      <c r="E911" s="1" t="s">
        <v>141</v>
      </c>
      <c r="F911" s="1">
        <v>6</v>
      </c>
      <c r="G911" s="1" t="str">
        <f>+VLOOKUP(bloque2_2[[#This Row],[niño]],BD.niños[[Código]:[sexo]],6,FALSE)</f>
        <v>7 y 8</v>
      </c>
      <c r="H911" s="1" t="str">
        <f>+VLOOKUP(bloque2_2[[#This Row],[niño]],BD.niños[[Código]:[sexo]],7,FALSE)</f>
        <v>F</v>
      </c>
      <c r="I911" s="1">
        <v>2</v>
      </c>
    </row>
    <row r="912" spans="1:9" x14ac:dyDescent="0.55000000000000004">
      <c r="A912" s="1">
        <v>32</v>
      </c>
      <c r="B912" t="s">
        <v>491</v>
      </c>
      <c r="C912" s="1" t="s">
        <v>4</v>
      </c>
      <c r="D912">
        <v>5</v>
      </c>
      <c r="E912" s="1" t="s">
        <v>145</v>
      </c>
      <c r="F912" s="1">
        <v>5</v>
      </c>
      <c r="G912" s="1" t="str">
        <f>+VLOOKUP(bloque2_2[[#This Row],[niño]],BD.niños[[Código]:[sexo]],6,FALSE)</f>
        <v>7 y 8</v>
      </c>
      <c r="H912" s="1" t="str">
        <f>+VLOOKUP(bloque2_2[[#This Row],[niño]],BD.niños[[Código]:[sexo]],7,FALSE)</f>
        <v>M</v>
      </c>
      <c r="I912" s="1">
        <v>2</v>
      </c>
    </row>
    <row r="913" spans="1:9" x14ac:dyDescent="0.55000000000000004">
      <c r="A913" s="1">
        <v>32</v>
      </c>
      <c r="B913" t="s">
        <v>491</v>
      </c>
      <c r="C913" s="1" t="s">
        <v>4</v>
      </c>
      <c r="D913">
        <v>5</v>
      </c>
      <c r="E913" s="1" t="s">
        <v>147</v>
      </c>
      <c r="F913" s="1">
        <v>6</v>
      </c>
      <c r="G913" s="1" t="str">
        <f>+VLOOKUP(bloque2_2[[#This Row],[niño]],BD.niños[[Código]:[sexo]],6,FALSE)</f>
        <v>7 y 8</v>
      </c>
      <c r="H913" s="1" t="str">
        <f>+VLOOKUP(bloque2_2[[#This Row],[niño]],BD.niños[[Código]:[sexo]],7,FALSE)</f>
        <v>M</v>
      </c>
      <c r="I913" s="1">
        <v>2</v>
      </c>
    </row>
    <row r="914" spans="1:9" x14ac:dyDescent="0.55000000000000004">
      <c r="A914" s="1">
        <v>32</v>
      </c>
      <c r="B914" t="s">
        <v>491</v>
      </c>
      <c r="C914" s="1" t="s">
        <v>4</v>
      </c>
      <c r="D914">
        <v>5</v>
      </c>
      <c r="E914" s="1" t="s">
        <v>214</v>
      </c>
      <c r="F914" s="1">
        <v>2</v>
      </c>
      <c r="G914" s="1" t="str">
        <f>+VLOOKUP(bloque2_2[[#This Row],[niño]],BD.niños[[Código]:[sexo]],6,FALSE)</f>
        <v>9 y 10</v>
      </c>
      <c r="H914" s="1" t="str">
        <f>+VLOOKUP(bloque2_2[[#This Row],[niño]],BD.niños[[Código]:[sexo]],7,FALSE)</f>
        <v>F</v>
      </c>
      <c r="I914" s="1">
        <v>2</v>
      </c>
    </row>
    <row r="915" spans="1:9" x14ac:dyDescent="0.55000000000000004">
      <c r="A915" s="1">
        <v>32</v>
      </c>
      <c r="B915" t="s">
        <v>491</v>
      </c>
      <c r="C915" s="1" t="s">
        <v>4</v>
      </c>
      <c r="D915">
        <v>5</v>
      </c>
      <c r="E915" s="1" t="s">
        <v>217</v>
      </c>
      <c r="F915" s="1">
        <v>6</v>
      </c>
      <c r="G915" s="1" t="str">
        <f>+VLOOKUP(bloque2_2[[#This Row],[niño]],BD.niños[[Código]:[sexo]],6,FALSE)</f>
        <v>9 y 10</v>
      </c>
      <c r="H915" s="1" t="str">
        <f>+VLOOKUP(bloque2_2[[#This Row],[niño]],BD.niños[[Código]:[sexo]],7,FALSE)</f>
        <v>F</v>
      </c>
      <c r="I915" s="1">
        <v>2</v>
      </c>
    </row>
    <row r="916" spans="1:9" x14ac:dyDescent="0.55000000000000004">
      <c r="A916" s="1">
        <v>32</v>
      </c>
      <c r="B916" t="s">
        <v>491</v>
      </c>
      <c r="C916" s="1" t="s">
        <v>4</v>
      </c>
      <c r="D916">
        <v>5</v>
      </c>
      <c r="E916" s="1" t="s">
        <v>220</v>
      </c>
      <c r="F916" s="1">
        <v>5</v>
      </c>
      <c r="G916" s="1" t="str">
        <f>+VLOOKUP(bloque2_2[[#This Row],[niño]],BD.niños[[Código]:[sexo]],6,FALSE)</f>
        <v>9 y 10</v>
      </c>
      <c r="H916" s="1" t="str">
        <f>+VLOOKUP(bloque2_2[[#This Row],[niño]],BD.niños[[Código]:[sexo]],7,FALSE)</f>
        <v>F</v>
      </c>
      <c r="I916" s="1">
        <v>2</v>
      </c>
    </row>
    <row r="917" spans="1:9" x14ac:dyDescent="0.55000000000000004">
      <c r="A917" s="1">
        <v>32</v>
      </c>
      <c r="B917" t="s">
        <v>491</v>
      </c>
      <c r="C917" s="1" t="s">
        <v>4</v>
      </c>
      <c r="D917">
        <v>5</v>
      </c>
      <c r="E917" s="1" t="s">
        <v>223</v>
      </c>
      <c r="F917" s="1">
        <v>5</v>
      </c>
      <c r="G917" s="1" t="str">
        <f>+VLOOKUP(bloque2_2[[#This Row],[niño]],BD.niños[[Código]:[sexo]],6,FALSE)</f>
        <v>7 y 8</v>
      </c>
      <c r="H917" s="1" t="str">
        <f>+VLOOKUP(bloque2_2[[#This Row],[niño]],BD.niños[[Código]:[sexo]],7,FALSE)</f>
        <v>F</v>
      </c>
      <c r="I917" s="1">
        <v>2</v>
      </c>
    </row>
    <row r="918" spans="1:9" x14ac:dyDescent="0.55000000000000004">
      <c r="A918" s="1">
        <v>32</v>
      </c>
      <c r="B918" t="s">
        <v>491</v>
      </c>
      <c r="C918" s="1" t="s">
        <v>4</v>
      </c>
      <c r="D918">
        <v>5</v>
      </c>
      <c r="E918" s="1" t="s">
        <v>226</v>
      </c>
      <c r="F918" s="1">
        <v>7</v>
      </c>
      <c r="G918" s="1" t="str">
        <f>+VLOOKUP(bloque2_2[[#This Row],[niño]],BD.niños[[Código]:[sexo]],6,FALSE)</f>
        <v>9 y 10</v>
      </c>
      <c r="H918" s="1" t="str">
        <f>+VLOOKUP(bloque2_2[[#This Row],[niño]],BD.niños[[Código]:[sexo]],7,FALSE)</f>
        <v>M</v>
      </c>
      <c r="I918" s="1">
        <v>2</v>
      </c>
    </row>
    <row r="919" spans="1:9" x14ac:dyDescent="0.55000000000000004">
      <c r="A919" s="1">
        <v>32</v>
      </c>
      <c r="B919" t="s">
        <v>491</v>
      </c>
      <c r="C919" s="1" t="s">
        <v>4</v>
      </c>
      <c r="D919">
        <v>5</v>
      </c>
      <c r="E919" s="1" t="s">
        <v>229</v>
      </c>
      <c r="F919" s="1">
        <v>6</v>
      </c>
      <c r="G919" s="1" t="str">
        <f>+VLOOKUP(bloque2_2[[#This Row],[niño]],BD.niños[[Código]:[sexo]],6,FALSE)</f>
        <v>7 y 8</v>
      </c>
      <c r="H919" s="1" t="str">
        <f>+VLOOKUP(bloque2_2[[#This Row],[niño]],BD.niños[[Código]:[sexo]],7,FALSE)</f>
        <v>M</v>
      </c>
      <c r="I919" s="1">
        <v>2</v>
      </c>
    </row>
    <row r="920" spans="1:9" x14ac:dyDescent="0.55000000000000004">
      <c r="A920" s="1">
        <v>32</v>
      </c>
      <c r="B920" t="s">
        <v>491</v>
      </c>
      <c r="C920" s="1" t="s">
        <v>4</v>
      </c>
      <c r="D920">
        <v>5</v>
      </c>
      <c r="E920" s="1" t="s">
        <v>231</v>
      </c>
      <c r="F920" s="1">
        <v>6</v>
      </c>
      <c r="G920" s="1" t="str">
        <f>+VLOOKUP(bloque2_2[[#This Row],[niño]],BD.niños[[Código]:[sexo]],6,FALSE)</f>
        <v>5 y 6</v>
      </c>
      <c r="H920" s="1" t="str">
        <f>+VLOOKUP(bloque2_2[[#This Row],[niño]],BD.niños[[Código]:[sexo]],7,FALSE)</f>
        <v>F</v>
      </c>
      <c r="I920" s="1">
        <v>2</v>
      </c>
    </row>
    <row r="921" spans="1:9" x14ac:dyDescent="0.55000000000000004">
      <c r="A921" s="1">
        <v>32</v>
      </c>
      <c r="B921" t="s">
        <v>491</v>
      </c>
      <c r="C921" s="1" t="s">
        <v>4</v>
      </c>
      <c r="D921">
        <v>5</v>
      </c>
      <c r="E921" s="1" t="s">
        <v>286</v>
      </c>
      <c r="F921" s="1">
        <v>5</v>
      </c>
      <c r="G921" s="1" t="str">
        <f>+VLOOKUP(bloque2_2[[#This Row],[niño]],BD.niños[[Código]:[sexo]],6,FALSE)</f>
        <v>5 y 6</v>
      </c>
      <c r="H921" s="1" t="str">
        <f>+VLOOKUP(bloque2_2[[#This Row],[niño]],BD.niños[[Código]:[sexo]],7,FALSE)</f>
        <v>M</v>
      </c>
      <c r="I921" s="1">
        <v>2</v>
      </c>
    </row>
    <row r="922" spans="1:9" x14ac:dyDescent="0.55000000000000004">
      <c r="A922" s="1">
        <v>32</v>
      </c>
      <c r="B922" t="s">
        <v>491</v>
      </c>
      <c r="C922" s="1" t="s">
        <v>4</v>
      </c>
      <c r="D922">
        <v>5</v>
      </c>
      <c r="E922" s="1" t="s">
        <v>290</v>
      </c>
      <c r="F922" s="1">
        <v>6</v>
      </c>
      <c r="G922" s="1" t="str">
        <f>+VLOOKUP(bloque2_2[[#This Row],[niño]],BD.niños[[Código]:[sexo]],6,FALSE)</f>
        <v>5 y 6</v>
      </c>
      <c r="H922" s="1" t="str">
        <f>+VLOOKUP(bloque2_2[[#This Row],[niño]],BD.niños[[Código]:[sexo]],7,FALSE)</f>
        <v>M</v>
      </c>
      <c r="I922" s="1">
        <v>2</v>
      </c>
    </row>
    <row r="923" spans="1:9" x14ac:dyDescent="0.55000000000000004">
      <c r="A923" s="1">
        <v>32</v>
      </c>
      <c r="B923" t="s">
        <v>491</v>
      </c>
      <c r="C923" s="1" t="s">
        <v>4</v>
      </c>
      <c r="D923">
        <v>5</v>
      </c>
      <c r="E923" s="1" t="s">
        <v>294</v>
      </c>
      <c r="F923" s="1">
        <v>6</v>
      </c>
      <c r="G923" s="1" t="str">
        <f>+VLOOKUP(bloque2_2[[#This Row],[niño]],BD.niños[[Código]:[sexo]],6,FALSE)</f>
        <v>7 y 8</v>
      </c>
      <c r="H923" s="1" t="str">
        <f>+VLOOKUP(bloque2_2[[#This Row],[niño]],BD.niños[[Código]:[sexo]],7,FALSE)</f>
        <v>M</v>
      </c>
      <c r="I923" s="1">
        <v>2</v>
      </c>
    </row>
    <row r="924" spans="1:9" x14ac:dyDescent="0.55000000000000004">
      <c r="A924" s="1">
        <v>32</v>
      </c>
      <c r="B924" t="s">
        <v>491</v>
      </c>
      <c r="C924" s="1" t="s">
        <v>4</v>
      </c>
      <c r="D924">
        <v>5</v>
      </c>
      <c r="E924" s="1" t="s">
        <v>295</v>
      </c>
      <c r="F924" s="1">
        <v>5</v>
      </c>
      <c r="G924" s="1" t="str">
        <f>+VLOOKUP(bloque2_2[[#This Row],[niño]],BD.niños[[Código]:[sexo]],6,FALSE)</f>
        <v>7 y 8</v>
      </c>
      <c r="H924" s="1" t="str">
        <f>+VLOOKUP(bloque2_2[[#This Row],[niño]],BD.niños[[Código]:[sexo]],7,FALSE)</f>
        <v>M</v>
      </c>
      <c r="I924" s="1">
        <v>2</v>
      </c>
    </row>
    <row r="925" spans="1:9" x14ac:dyDescent="0.55000000000000004">
      <c r="A925" s="1">
        <v>32</v>
      </c>
      <c r="B925" t="s">
        <v>491</v>
      </c>
      <c r="C925" s="1" t="s">
        <v>4</v>
      </c>
      <c r="D925">
        <v>5</v>
      </c>
      <c r="E925" s="1" t="s">
        <v>317</v>
      </c>
      <c r="F925" s="1">
        <v>1</v>
      </c>
      <c r="G925" s="1" t="str">
        <f>+VLOOKUP(bloque2_2[[#This Row],[niño]],BD.niños[[Código]:[sexo]],6,FALSE)</f>
        <v>9 y 10</v>
      </c>
      <c r="H925" s="1" t="str">
        <f>+VLOOKUP(bloque2_2[[#This Row],[niño]],BD.niños[[Código]:[sexo]],7,FALSE)</f>
        <v>F</v>
      </c>
      <c r="I925" s="1">
        <v>2</v>
      </c>
    </row>
    <row r="926" spans="1:9" x14ac:dyDescent="0.55000000000000004">
      <c r="A926" s="1">
        <v>32</v>
      </c>
      <c r="B926" t="s">
        <v>491</v>
      </c>
      <c r="C926" s="1" t="s">
        <v>4</v>
      </c>
      <c r="D926">
        <v>5</v>
      </c>
      <c r="E926" s="1" t="s">
        <v>320</v>
      </c>
      <c r="F926" s="1">
        <v>7</v>
      </c>
      <c r="G926" s="1" t="str">
        <f>+VLOOKUP(bloque2_2[[#This Row],[niño]],BD.niños[[Código]:[sexo]],6,FALSE)</f>
        <v>9 y 10</v>
      </c>
      <c r="H926" s="1" t="str">
        <f>+VLOOKUP(bloque2_2[[#This Row],[niño]],BD.niños[[Código]:[sexo]],7,FALSE)</f>
        <v>M</v>
      </c>
      <c r="I926" s="1">
        <v>2</v>
      </c>
    </row>
    <row r="927" spans="1:9" x14ac:dyDescent="0.55000000000000004">
      <c r="A927" s="1">
        <v>32</v>
      </c>
      <c r="B927" t="s">
        <v>491</v>
      </c>
      <c r="C927" s="1" t="s">
        <v>4</v>
      </c>
      <c r="D927">
        <v>5</v>
      </c>
      <c r="E927" s="1" t="s">
        <v>323</v>
      </c>
      <c r="F927" s="1">
        <v>5</v>
      </c>
      <c r="G927" s="1" t="str">
        <f>+VLOOKUP(bloque2_2[[#This Row],[niño]],BD.niños[[Código]:[sexo]],6,FALSE)</f>
        <v>7 y 8</v>
      </c>
      <c r="H927" s="1" t="str">
        <f>+VLOOKUP(bloque2_2[[#This Row],[niño]],BD.niños[[Código]:[sexo]],7,FALSE)</f>
        <v>F</v>
      </c>
      <c r="I927" s="1">
        <v>2</v>
      </c>
    </row>
    <row r="928" spans="1:9" x14ac:dyDescent="0.55000000000000004">
      <c r="A928" s="1">
        <v>32</v>
      </c>
      <c r="B928" t="s">
        <v>491</v>
      </c>
      <c r="C928" s="1" t="s">
        <v>4</v>
      </c>
      <c r="D928">
        <v>5</v>
      </c>
      <c r="E928" s="1" t="s">
        <v>327</v>
      </c>
      <c r="F928" s="1">
        <v>5</v>
      </c>
      <c r="G928" s="1" t="str">
        <f>+VLOOKUP(bloque2_2[[#This Row],[niño]],BD.niños[[Código]:[sexo]],6,FALSE)</f>
        <v>7 y 8</v>
      </c>
      <c r="H928" s="1" t="str">
        <f>+VLOOKUP(bloque2_2[[#This Row],[niño]],BD.niños[[Código]:[sexo]],7,FALSE)</f>
        <v>F</v>
      </c>
      <c r="I928" s="1">
        <v>2</v>
      </c>
    </row>
    <row r="929" spans="1:9" x14ac:dyDescent="0.55000000000000004">
      <c r="A929" s="1">
        <v>32</v>
      </c>
      <c r="B929" t="s">
        <v>491</v>
      </c>
      <c r="C929" s="1" t="s">
        <v>4</v>
      </c>
      <c r="D929">
        <v>5</v>
      </c>
      <c r="E929" s="1" t="s">
        <v>331</v>
      </c>
      <c r="F929" s="1">
        <v>6</v>
      </c>
      <c r="G929" s="1" t="str">
        <f>+VLOOKUP(bloque2_2[[#This Row],[niño]],BD.niños[[Código]:[sexo]],6,FALSE)</f>
        <v>7 y 8</v>
      </c>
      <c r="H929" s="1" t="str">
        <f>+VLOOKUP(bloque2_2[[#This Row],[niño]],BD.niños[[Código]:[sexo]],7,FALSE)</f>
        <v>F</v>
      </c>
      <c r="I929" s="1">
        <v>2</v>
      </c>
    </row>
    <row r="930" spans="1:9" x14ac:dyDescent="0.55000000000000004">
      <c r="A930" s="1">
        <v>33</v>
      </c>
      <c r="B930" t="s">
        <v>492</v>
      </c>
      <c r="C930" s="1" t="s">
        <v>2</v>
      </c>
      <c r="D930">
        <v>1</v>
      </c>
      <c r="E930" s="1" t="s">
        <v>105</v>
      </c>
      <c r="F930" s="1">
        <v>1</v>
      </c>
      <c r="G930" s="1" t="str">
        <f>+VLOOKUP(bloque2_2[[#This Row],[niño]],BD.niños[[Código]:[sexo]],6,FALSE)</f>
        <v>9 y 10</v>
      </c>
      <c r="H930" s="1" t="str">
        <f>+VLOOKUP(bloque2_2[[#This Row],[niño]],BD.niños[[Código]:[sexo]],7,FALSE)</f>
        <v>F</v>
      </c>
      <c r="I930" s="1">
        <v>2</v>
      </c>
    </row>
    <row r="931" spans="1:9" x14ac:dyDescent="0.55000000000000004">
      <c r="A931" s="1">
        <v>33</v>
      </c>
      <c r="B931" t="s">
        <v>492</v>
      </c>
      <c r="C931" s="1" t="s">
        <v>2</v>
      </c>
      <c r="D931">
        <v>1</v>
      </c>
      <c r="E931" s="1" t="s">
        <v>108</v>
      </c>
      <c r="F931" s="1">
        <v>1</v>
      </c>
      <c r="G931" s="1" t="str">
        <f>+VLOOKUP(bloque2_2[[#This Row],[niño]],BD.niños[[Código]:[sexo]],6,FALSE)</f>
        <v>9 y 10</v>
      </c>
      <c r="H931" s="1" t="str">
        <f>+VLOOKUP(bloque2_2[[#This Row],[niño]],BD.niños[[Código]:[sexo]],7,FALSE)</f>
        <v>F</v>
      </c>
      <c r="I931" s="1">
        <v>2</v>
      </c>
    </row>
    <row r="932" spans="1:9" x14ac:dyDescent="0.55000000000000004">
      <c r="A932" s="1">
        <v>33</v>
      </c>
      <c r="B932" t="s">
        <v>492</v>
      </c>
      <c r="C932" s="1" t="s">
        <v>2</v>
      </c>
      <c r="D932">
        <v>1</v>
      </c>
      <c r="E932" s="1" t="s">
        <v>112</v>
      </c>
      <c r="F932" s="1">
        <v>1</v>
      </c>
      <c r="G932" s="1" t="str">
        <f>+VLOOKUP(bloque2_2[[#This Row],[niño]],BD.niños[[Código]:[sexo]],6,FALSE)</f>
        <v>9 y 10</v>
      </c>
      <c r="H932" s="1" t="str">
        <f>+VLOOKUP(bloque2_2[[#This Row],[niño]],BD.niños[[Código]:[sexo]],7,FALSE)</f>
        <v>F</v>
      </c>
      <c r="I932" s="1">
        <v>2</v>
      </c>
    </row>
    <row r="933" spans="1:9" x14ac:dyDescent="0.55000000000000004">
      <c r="A933" s="1">
        <v>33</v>
      </c>
      <c r="B933" t="s">
        <v>492</v>
      </c>
      <c r="C933" s="1" t="s">
        <v>2</v>
      </c>
      <c r="D933">
        <v>1</v>
      </c>
      <c r="E933" s="1" t="s">
        <v>116</v>
      </c>
      <c r="F933" s="1">
        <v>1</v>
      </c>
      <c r="G933" s="1" t="str">
        <f>+VLOOKUP(bloque2_2[[#This Row],[niño]],BD.niños[[Código]:[sexo]],6,FALSE)</f>
        <v>9 y 10</v>
      </c>
      <c r="H933" s="1" t="str">
        <f>+VLOOKUP(bloque2_2[[#This Row],[niño]],BD.niños[[Código]:[sexo]],7,FALSE)</f>
        <v>F</v>
      </c>
      <c r="I933" s="1">
        <v>2</v>
      </c>
    </row>
    <row r="934" spans="1:9" x14ac:dyDescent="0.55000000000000004">
      <c r="A934" s="1">
        <v>33</v>
      </c>
      <c r="B934" t="s">
        <v>492</v>
      </c>
      <c r="C934" s="1" t="s">
        <v>2</v>
      </c>
      <c r="D934">
        <v>1</v>
      </c>
      <c r="E934" s="1" t="s">
        <v>120</v>
      </c>
      <c r="F934" s="1">
        <v>1</v>
      </c>
      <c r="G934" s="1" t="str">
        <f>+VLOOKUP(bloque2_2[[#This Row],[niño]],BD.niños[[Código]:[sexo]],6,FALSE)</f>
        <v>9 y 10</v>
      </c>
      <c r="H934" s="1" t="str">
        <f>+VLOOKUP(bloque2_2[[#This Row],[niño]],BD.niños[[Código]:[sexo]],7,FALSE)</f>
        <v>M</v>
      </c>
      <c r="I934" s="1">
        <v>2</v>
      </c>
    </row>
    <row r="935" spans="1:9" x14ac:dyDescent="0.55000000000000004">
      <c r="A935" s="1">
        <v>33</v>
      </c>
      <c r="B935" t="s">
        <v>492</v>
      </c>
      <c r="C935" s="1" t="s">
        <v>2</v>
      </c>
      <c r="D935">
        <v>1</v>
      </c>
      <c r="E935" s="1" t="s">
        <v>123</v>
      </c>
      <c r="F935" s="1">
        <v>1</v>
      </c>
      <c r="G935" s="1" t="str">
        <f>+VLOOKUP(bloque2_2[[#This Row],[niño]],BD.niños[[Código]:[sexo]],6,FALSE)</f>
        <v>7 y 8</v>
      </c>
      <c r="H935" s="1" t="str">
        <f>+VLOOKUP(bloque2_2[[#This Row],[niño]],BD.niños[[Código]:[sexo]],7,FALSE)</f>
        <v>M</v>
      </c>
      <c r="I935" s="1">
        <v>2</v>
      </c>
    </row>
    <row r="936" spans="1:9" x14ac:dyDescent="0.55000000000000004">
      <c r="A936" s="1">
        <v>33</v>
      </c>
      <c r="B936" t="s">
        <v>492</v>
      </c>
      <c r="C936" s="1" t="s">
        <v>2</v>
      </c>
      <c r="D936">
        <v>1</v>
      </c>
      <c r="E936" s="1" t="s">
        <v>127</v>
      </c>
      <c r="F936" s="1">
        <v>3</v>
      </c>
      <c r="G936" s="1" t="str">
        <f>+VLOOKUP(bloque2_2[[#This Row],[niño]],BD.niños[[Código]:[sexo]],6,FALSE)</f>
        <v>5 y 6</v>
      </c>
      <c r="H936" s="1" t="str">
        <f>+VLOOKUP(bloque2_2[[#This Row],[niño]],BD.niños[[Código]:[sexo]],7,FALSE)</f>
        <v>M</v>
      </c>
      <c r="I936" s="1">
        <v>2</v>
      </c>
    </row>
    <row r="937" spans="1:9" x14ac:dyDescent="0.55000000000000004">
      <c r="A937" s="1">
        <v>33</v>
      </c>
      <c r="B937" t="s">
        <v>492</v>
      </c>
      <c r="C937" s="1" t="s">
        <v>2</v>
      </c>
      <c r="D937">
        <v>1</v>
      </c>
      <c r="E937" s="1" t="s">
        <v>131</v>
      </c>
      <c r="F937" s="1">
        <v>1</v>
      </c>
      <c r="G937" s="1" t="str">
        <f>+VLOOKUP(bloque2_2[[#This Row],[niño]],BD.niños[[Código]:[sexo]],6,FALSE)</f>
        <v>5 y 6</v>
      </c>
      <c r="H937" s="1" t="str">
        <f>+VLOOKUP(bloque2_2[[#This Row],[niño]],BD.niños[[Código]:[sexo]],7,FALSE)</f>
        <v>F</v>
      </c>
      <c r="I937" s="1">
        <v>2</v>
      </c>
    </row>
    <row r="938" spans="1:9" x14ac:dyDescent="0.55000000000000004">
      <c r="A938" s="1">
        <v>33</v>
      </c>
      <c r="B938" t="s">
        <v>492</v>
      </c>
      <c r="C938" s="1" t="s">
        <v>2</v>
      </c>
      <c r="D938">
        <v>1</v>
      </c>
      <c r="E938" s="1" t="s">
        <v>135</v>
      </c>
      <c r="F938" s="1">
        <v>1</v>
      </c>
      <c r="G938" s="1" t="str">
        <f>+VLOOKUP(bloque2_2[[#This Row],[niño]],BD.niños[[Código]:[sexo]],6,FALSE)</f>
        <v>5 y 6</v>
      </c>
      <c r="H938" s="1" t="str">
        <f>+VLOOKUP(bloque2_2[[#This Row],[niño]],BD.niños[[Código]:[sexo]],7,FALSE)</f>
        <v>M</v>
      </c>
      <c r="I938" s="1">
        <v>2</v>
      </c>
    </row>
    <row r="939" spans="1:9" x14ac:dyDescent="0.55000000000000004">
      <c r="A939" s="1">
        <v>33</v>
      </c>
      <c r="B939" t="s">
        <v>492</v>
      </c>
      <c r="C939" s="1" t="s">
        <v>2</v>
      </c>
      <c r="D939">
        <v>1</v>
      </c>
      <c r="E939" s="1" t="s">
        <v>139</v>
      </c>
      <c r="F939" s="1">
        <v>1</v>
      </c>
      <c r="G939" s="1" t="str">
        <f>+VLOOKUP(bloque2_2[[#This Row],[niño]],BD.niños[[Código]:[sexo]],6,FALSE)</f>
        <v>7 y 8</v>
      </c>
      <c r="H939" s="1" t="str">
        <f>+VLOOKUP(bloque2_2[[#This Row],[niño]],BD.niños[[Código]:[sexo]],7,FALSE)</f>
        <v>M</v>
      </c>
      <c r="I939" s="1">
        <v>2</v>
      </c>
    </row>
    <row r="940" spans="1:9" x14ac:dyDescent="0.55000000000000004">
      <c r="A940" s="1">
        <v>33</v>
      </c>
      <c r="B940" t="s">
        <v>492</v>
      </c>
      <c r="C940" s="1" t="s">
        <v>2</v>
      </c>
      <c r="D940">
        <v>1</v>
      </c>
      <c r="E940" s="1" t="s">
        <v>141</v>
      </c>
      <c r="F940" s="1">
        <v>1</v>
      </c>
      <c r="G940" s="1" t="str">
        <f>+VLOOKUP(bloque2_2[[#This Row],[niño]],BD.niños[[Código]:[sexo]],6,FALSE)</f>
        <v>7 y 8</v>
      </c>
      <c r="H940" s="1" t="str">
        <f>+VLOOKUP(bloque2_2[[#This Row],[niño]],BD.niños[[Código]:[sexo]],7,FALSE)</f>
        <v>F</v>
      </c>
      <c r="I940" s="1">
        <v>2</v>
      </c>
    </row>
    <row r="941" spans="1:9" x14ac:dyDescent="0.55000000000000004">
      <c r="A941" s="1">
        <v>33</v>
      </c>
      <c r="B941" t="s">
        <v>492</v>
      </c>
      <c r="C941" s="1" t="s">
        <v>2</v>
      </c>
      <c r="D941">
        <v>1</v>
      </c>
      <c r="E941" s="1" t="s">
        <v>145</v>
      </c>
      <c r="F941" s="1">
        <v>1</v>
      </c>
      <c r="G941" s="1" t="str">
        <f>+VLOOKUP(bloque2_2[[#This Row],[niño]],BD.niños[[Código]:[sexo]],6,FALSE)</f>
        <v>7 y 8</v>
      </c>
      <c r="H941" s="1" t="str">
        <f>+VLOOKUP(bloque2_2[[#This Row],[niño]],BD.niños[[Código]:[sexo]],7,FALSE)</f>
        <v>M</v>
      </c>
      <c r="I941" s="1">
        <v>2</v>
      </c>
    </row>
    <row r="942" spans="1:9" x14ac:dyDescent="0.55000000000000004">
      <c r="A942" s="1">
        <v>33</v>
      </c>
      <c r="B942" t="s">
        <v>492</v>
      </c>
      <c r="C942" s="1" t="s">
        <v>2</v>
      </c>
      <c r="D942">
        <v>1</v>
      </c>
      <c r="E942" s="1" t="s">
        <v>147</v>
      </c>
      <c r="F942" s="1">
        <v>1</v>
      </c>
      <c r="G942" s="1" t="str">
        <f>+VLOOKUP(bloque2_2[[#This Row],[niño]],BD.niños[[Código]:[sexo]],6,FALSE)</f>
        <v>7 y 8</v>
      </c>
      <c r="H942" s="1" t="str">
        <f>+VLOOKUP(bloque2_2[[#This Row],[niño]],BD.niños[[Código]:[sexo]],7,FALSE)</f>
        <v>M</v>
      </c>
      <c r="I942" s="1">
        <v>2</v>
      </c>
    </row>
    <row r="943" spans="1:9" x14ac:dyDescent="0.55000000000000004">
      <c r="A943" s="1">
        <v>33</v>
      </c>
      <c r="B943" t="s">
        <v>492</v>
      </c>
      <c r="C943" s="1" t="s">
        <v>2</v>
      </c>
      <c r="D943">
        <v>1</v>
      </c>
      <c r="E943" s="1" t="s">
        <v>214</v>
      </c>
      <c r="F943" s="1">
        <v>1</v>
      </c>
      <c r="G943" s="1" t="str">
        <f>+VLOOKUP(bloque2_2[[#This Row],[niño]],BD.niños[[Código]:[sexo]],6,FALSE)</f>
        <v>9 y 10</v>
      </c>
      <c r="H943" s="1" t="str">
        <f>+VLOOKUP(bloque2_2[[#This Row],[niño]],BD.niños[[Código]:[sexo]],7,FALSE)</f>
        <v>F</v>
      </c>
      <c r="I943" s="1">
        <v>2</v>
      </c>
    </row>
    <row r="944" spans="1:9" x14ac:dyDescent="0.55000000000000004">
      <c r="A944" s="1">
        <v>33</v>
      </c>
      <c r="B944" t="s">
        <v>492</v>
      </c>
      <c r="C944" s="1" t="s">
        <v>2</v>
      </c>
      <c r="D944">
        <v>1</v>
      </c>
      <c r="E944" s="1" t="s">
        <v>217</v>
      </c>
      <c r="F944" s="1">
        <v>1</v>
      </c>
      <c r="G944" s="1" t="str">
        <f>+VLOOKUP(bloque2_2[[#This Row],[niño]],BD.niños[[Código]:[sexo]],6,FALSE)</f>
        <v>9 y 10</v>
      </c>
      <c r="H944" s="1" t="str">
        <f>+VLOOKUP(bloque2_2[[#This Row],[niño]],BD.niños[[Código]:[sexo]],7,FALSE)</f>
        <v>F</v>
      </c>
      <c r="I944" s="1">
        <v>2</v>
      </c>
    </row>
    <row r="945" spans="1:9" x14ac:dyDescent="0.55000000000000004">
      <c r="A945" s="1">
        <v>33</v>
      </c>
      <c r="B945" t="s">
        <v>492</v>
      </c>
      <c r="C945" s="1" t="s">
        <v>2</v>
      </c>
      <c r="D945">
        <v>1</v>
      </c>
      <c r="E945" s="1" t="s">
        <v>220</v>
      </c>
      <c r="F945" s="1">
        <v>1</v>
      </c>
      <c r="G945" s="1" t="str">
        <f>+VLOOKUP(bloque2_2[[#This Row],[niño]],BD.niños[[Código]:[sexo]],6,FALSE)</f>
        <v>9 y 10</v>
      </c>
      <c r="H945" s="1" t="str">
        <f>+VLOOKUP(bloque2_2[[#This Row],[niño]],BD.niños[[Código]:[sexo]],7,FALSE)</f>
        <v>F</v>
      </c>
      <c r="I945" s="1">
        <v>2</v>
      </c>
    </row>
    <row r="946" spans="1:9" x14ac:dyDescent="0.55000000000000004">
      <c r="A946" s="1">
        <v>33</v>
      </c>
      <c r="B946" t="s">
        <v>492</v>
      </c>
      <c r="C946" s="1" t="s">
        <v>2</v>
      </c>
      <c r="D946">
        <v>1</v>
      </c>
      <c r="E946" s="1" t="s">
        <v>223</v>
      </c>
      <c r="F946" s="1">
        <v>1</v>
      </c>
      <c r="G946" s="1" t="str">
        <f>+VLOOKUP(bloque2_2[[#This Row],[niño]],BD.niños[[Código]:[sexo]],6,FALSE)</f>
        <v>7 y 8</v>
      </c>
      <c r="H946" s="1" t="str">
        <f>+VLOOKUP(bloque2_2[[#This Row],[niño]],BD.niños[[Código]:[sexo]],7,FALSE)</f>
        <v>F</v>
      </c>
      <c r="I946" s="1">
        <v>2</v>
      </c>
    </row>
    <row r="947" spans="1:9" x14ac:dyDescent="0.55000000000000004">
      <c r="A947" s="1">
        <v>33</v>
      </c>
      <c r="B947" t="s">
        <v>492</v>
      </c>
      <c r="C947" s="1" t="s">
        <v>2</v>
      </c>
      <c r="D947">
        <v>1</v>
      </c>
      <c r="E947" s="1" t="s">
        <v>226</v>
      </c>
      <c r="F947" s="1">
        <v>1</v>
      </c>
      <c r="G947" s="1" t="str">
        <f>+VLOOKUP(bloque2_2[[#This Row],[niño]],BD.niños[[Código]:[sexo]],6,FALSE)</f>
        <v>9 y 10</v>
      </c>
      <c r="H947" s="1" t="str">
        <f>+VLOOKUP(bloque2_2[[#This Row],[niño]],BD.niños[[Código]:[sexo]],7,FALSE)</f>
        <v>M</v>
      </c>
      <c r="I947" s="1">
        <v>2</v>
      </c>
    </row>
    <row r="948" spans="1:9" x14ac:dyDescent="0.55000000000000004">
      <c r="A948" s="1">
        <v>33</v>
      </c>
      <c r="B948" t="s">
        <v>492</v>
      </c>
      <c r="C948" s="1" t="s">
        <v>2</v>
      </c>
      <c r="D948">
        <v>1</v>
      </c>
      <c r="E948" s="1" t="s">
        <v>229</v>
      </c>
      <c r="F948" s="1">
        <v>1</v>
      </c>
      <c r="G948" s="1" t="str">
        <f>+VLOOKUP(bloque2_2[[#This Row],[niño]],BD.niños[[Código]:[sexo]],6,FALSE)</f>
        <v>7 y 8</v>
      </c>
      <c r="H948" s="1" t="str">
        <f>+VLOOKUP(bloque2_2[[#This Row],[niño]],BD.niños[[Código]:[sexo]],7,FALSE)</f>
        <v>M</v>
      </c>
      <c r="I948" s="1">
        <v>2</v>
      </c>
    </row>
    <row r="949" spans="1:9" x14ac:dyDescent="0.55000000000000004">
      <c r="A949" s="1">
        <v>33</v>
      </c>
      <c r="B949" t="s">
        <v>492</v>
      </c>
      <c r="C949" s="1" t="s">
        <v>2</v>
      </c>
      <c r="D949">
        <v>1</v>
      </c>
      <c r="E949" s="1" t="s">
        <v>231</v>
      </c>
      <c r="F949" s="1">
        <v>1</v>
      </c>
      <c r="G949" s="1" t="str">
        <f>+VLOOKUP(bloque2_2[[#This Row],[niño]],BD.niños[[Código]:[sexo]],6,FALSE)</f>
        <v>5 y 6</v>
      </c>
      <c r="H949" s="1" t="str">
        <f>+VLOOKUP(bloque2_2[[#This Row],[niño]],BD.niños[[Código]:[sexo]],7,FALSE)</f>
        <v>F</v>
      </c>
      <c r="I949" s="1">
        <v>2</v>
      </c>
    </row>
    <row r="950" spans="1:9" x14ac:dyDescent="0.55000000000000004">
      <c r="A950" s="1">
        <v>33</v>
      </c>
      <c r="B950" t="s">
        <v>492</v>
      </c>
      <c r="C950" s="1" t="s">
        <v>2</v>
      </c>
      <c r="D950">
        <v>1</v>
      </c>
      <c r="E950" s="1" t="s">
        <v>286</v>
      </c>
      <c r="F950" s="1">
        <v>1</v>
      </c>
      <c r="G950" s="1" t="str">
        <f>+VLOOKUP(bloque2_2[[#This Row],[niño]],BD.niños[[Código]:[sexo]],6,FALSE)</f>
        <v>5 y 6</v>
      </c>
      <c r="H950" s="1" t="str">
        <f>+VLOOKUP(bloque2_2[[#This Row],[niño]],BD.niños[[Código]:[sexo]],7,FALSE)</f>
        <v>M</v>
      </c>
      <c r="I950" s="1">
        <v>2</v>
      </c>
    </row>
    <row r="951" spans="1:9" x14ac:dyDescent="0.55000000000000004">
      <c r="A951" s="1">
        <v>33</v>
      </c>
      <c r="B951" t="s">
        <v>492</v>
      </c>
      <c r="C951" s="1" t="s">
        <v>2</v>
      </c>
      <c r="D951">
        <v>1</v>
      </c>
      <c r="E951" s="1" t="s">
        <v>290</v>
      </c>
      <c r="F951" s="1">
        <v>6</v>
      </c>
      <c r="G951" s="1" t="str">
        <f>+VLOOKUP(bloque2_2[[#This Row],[niño]],BD.niños[[Código]:[sexo]],6,FALSE)</f>
        <v>5 y 6</v>
      </c>
      <c r="H951" s="1" t="str">
        <f>+VLOOKUP(bloque2_2[[#This Row],[niño]],BD.niños[[Código]:[sexo]],7,FALSE)</f>
        <v>M</v>
      </c>
      <c r="I951" s="1">
        <v>2</v>
      </c>
    </row>
    <row r="952" spans="1:9" x14ac:dyDescent="0.55000000000000004">
      <c r="A952" s="1">
        <v>33</v>
      </c>
      <c r="B952" t="s">
        <v>492</v>
      </c>
      <c r="C952" s="1" t="s">
        <v>2</v>
      </c>
      <c r="D952">
        <v>1</v>
      </c>
      <c r="E952" s="1" t="s">
        <v>294</v>
      </c>
      <c r="F952" s="1">
        <v>1</v>
      </c>
      <c r="G952" s="1" t="str">
        <f>+VLOOKUP(bloque2_2[[#This Row],[niño]],BD.niños[[Código]:[sexo]],6,FALSE)</f>
        <v>7 y 8</v>
      </c>
      <c r="H952" s="1" t="str">
        <f>+VLOOKUP(bloque2_2[[#This Row],[niño]],BD.niños[[Código]:[sexo]],7,FALSE)</f>
        <v>M</v>
      </c>
      <c r="I952" s="1">
        <v>2</v>
      </c>
    </row>
    <row r="953" spans="1:9" x14ac:dyDescent="0.55000000000000004">
      <c r="A953" s="1">
        <v>33</v>
      </c>
      <c r="B953" t="s">
        <v>492</v>
      </c>
      <c r="C953" s="1" t="s">
        <v>2</v>
      </c>
      <c r="D953">
        <v>1</v>
      </c>
      <c r="E953" s="1" t="s">
        <v>295</v>
      </c>
      <c r="F953" s="1">
        <v>1</v>
      </c>
      <c r="G953" s="1" t="str">
        <f>+VLOOKUP(bloque2_2[[#This Row],[niño]],BD.niños[[Código]:[sexo]],6,FALSE)</f>
        <v>7 y 8</v>
      </c>
      <c r="H953" s="1" t="str">
        <f>+VLOOKUP(bloque2_2[[#This Row],[niño]],BD.niños[[Código]:[sexo]],7,FALSE)</f>
        <v>M</v>
      </c>
      <c r="I953" s="1">
        <v>2</v>
      </c>
    </row>
    <row r="954" spans="1:9" x14ac:dyDescent="0.55000000000000004">
      <c r="A954" s="1">
        <v>33</v>
      </c>
      <c r="B954" t="s">
        <v>492</v>
      </c>
      <c r="C954" s="1" t="s">
        <v>2</v>
      </c>
      <c r="D954">
        <v>1</v>
      </c>
      <c r="E954" s="1" t="s">
        <v>317</v>
      </c>
      <c r="F954" s="1">
        <v>1</v>
      </c>
      <c r="G954" s="1" t="str">
        <f>+VLOOKUP(bloque2_2[[#This Row],[niño]],BD.niños[[Código]:[sexo]],6,FALSE)</f>
        <v>9 y 10</v>
      </c>
      <c r="H954" s="1" t="str">
        <f>+VLOOKUP(bloque2_2[[#This Row],[niño]],BD.niños[[Código]:[sexo]],7,FALSE)</f>
        <v>F</v>
      </c>
      <c r="I954" s="1">
        <v>2</v>
      </c>
    </row>
    <row r="955" spans="1:9" x14ac:dyDescent="0.55000000000000004">
      <c r="A955" s="1">
        <v>33</v>
      </c>
      <c r="B955" t="s">
        <v>492</v>
      </c>
      <c r="C955" s="1" t="s">
        <v>2</v>
      </c>
      <c r="D955">
        <v>1</v>
      </c>
      <c r="E955" s="1" t="s">
        <v>320</v>
      </c>
      <c r="F955" s="1">
        <v>1</v>
      </c>
      <c r="G955" s="1" t="str">
        <f>+VLOOKUP(bloque2_2[[#This Row],[niño]],BD.niños[[Código]:[sexo]],6,FALSE)</f>
        <v>9 y 10</v>
      </c>
      <c r="H955" s="1" t="str">
        <f>+VLOOKUP(bloque2_2[[#This Row],[niño]],BD.niños[[Código]:[sexo]],7,FALSE)</f>
        <v>M</v>
      </c>
      <c r="I955" s="1">
        <v>2</v>
      </c>
    </row>
    <row r="956" spans="1:9" x14ac:dyDescent="0.55000000000000004">
      <c r="A956" s="1">
        <v>33</v>
      </c>
      <c r="B956" t="s">
        <v>492</v>
      </c>
      <c r="C956" s="1" t="s">
        <v>2</v>
      </c>
      <c r="D956">
        <v>1</v>
      </c>
      <c r="E956" s="1" t="s">
        <v>323</v>
      </c>
      <c r="F956" s="1">
        <v>1</v>
      </c>
      <c r="G956" s="1" t="str">
        <f>+VLOOKUP(bloque2_2[[#This Row],[niño]],BD.niños[[Código]:[sexo]],6,FALSE)</f>
        <v>7 y 8</v>
      </c>
      <c r="H956" s="1" t="str">
        <f>+VLOOKUP(bloque2_2[[#This Row],[niño]],BD.niños[[Código]:[sexo]],7,FALSE)</f>
        <v>F</v>
      </c>
      <c r="I956" s="1">
        <v>2</v>
      </c>
    </row>
    <row r="957" spans="1:9" x14ac:dyDescent="0.55000000000000004">
      <c r="A957" s="1">
        <v>33</v>
      </c>
      <c r="B957" t="s">
        <v>492</v>
      </c>
      <c r="C957" s="1" t="s">
        <v>2</v>
      </c>
      <c r="D957">
        <v>1</v>
      </c>
      <c r="E957" s="1" t="s">
        <v>327</v>
      </c>
      <c r="F957" s="1">
        <v>1</v>
      </c>
      <c r="G957" s="1" t="str">
        <f>+VLOOKUP(bloque2_2[[#This Row],[niño]],BD.niños[[Código]:[sexo]],6,FALSE)</f>
        <v>7 y 8</v>
      </c>
      <c r="H957" s="1" t="str">
        <f>+VLOOKUP(bloque2_2[[#This Row],[niño]],BD.niños[[Código]:[sexo]],7,FALSE)</f>
        <v>F</v>
      </c>
      <c r="I957" s="1">
        <v>2</v>
      </c>
    </row>
    <row r="958" spans="1:9" x14ac:dyDescent="0.55000000000000004">
      <c r="A958" s="1">
        <v>33</v>
      </c>
      <c r="B958" t="s">
        <v>492</v>
      </c>
      <c r="C958" s="1" t="s">
        <v>2</v>
      </c>
      <c r="D958">
        <v>1</v>
      </c>
      <c r="E958" s="1" t="s">
        <v>331</v>
      </c>
      <c r="F958" s="1">
        <v>1</v>
      </c>
      <c r="G958" s="1" t="str">
        <f>+VLOOKUP(bloque2_2[[#This Row],[niño]],BD.niños[[Código]:[sexo]],6,FALSE)</f>
        <v>7 y 8</v>
      </c>
      <c r="H958" s="1" t="str">
        <f>+VLOOKUP(bloque2_2[[#This Row],[niño]],BD.niños[[Código]:[sexo]],7,FALSE)</f>
        <v>F</v>
      </c>
      <c r="I958" s="1">
        <v>2</v>
      </c>
    </row>
    <row r="959" spans="1:9" x14ac:dyDescent="0.55000000000000004">
      <c r="A959" s="1">
        <v>34</v>
      </c>
      <c r="B959" t="s">
        <v>493</v>
      </c>
      <c r="C959" s="1" t="s">
        <v>2</v>
      </c>
      <c r="D959">
        <v>1</v>
      </c>
      <c r="E959" s="1" t="s">
        <v>105</v>
      </c>
      <c r="F959" s="1">
        <v>1</v>
      </c>
      <c r="G959" s="1" t="str">
        <f>+VLOOKUP(bloque2_2[[#This Row],[niño]],BD.niños[[Código]:[sexo]],6,FALSE)</f>
        <v>9 y 10</v>
      </c>
      <c r="H959" s="1" t="str">
        <f>+VLOOKUP(bloque2_2[[#This Row],[niño]],BD.niños[[Código]:[sexo]],7,FALSE)</f>
        <v>F</v>
      </c>
      <c r="I959" s="1">
        <v>2</v>
      </c>
    </row>
    <row r="960" spans="1:9" x14ac:dyDescent="0.55000000000000004">
      <c r="A960" s="1">
        <v>34</v>
      </c>
      <c r="B960" t="s">
        <v>493</v>
      </c>
      <c r="C960" s="1" t="s">
        <v>2</v>
      </c>
      <c r="D960">
        <v>1</v>
      </c>
      <c r="E960" s="1" t="s">
        <v>108</v>
      </c>
      <c r="F960" s="1">
        <v>1</v>
      </c>
      <c r="G960" s="1" t="str">
        <f>+VLOOKUP(bloque2_2[[#This Row],[niño]],BD.niños[[Código]:[sexo]],6,FALSE)</f>
        <v>9 y 10</v>
      </c>
      <c r="H960" s="1" t="str">
        <f>+VLOOKUP(bloque2_2[[#This Row],[niño]],BD.niños[[Código]:[sexo]],7,FALSE)</f>
        <v>F</v>
      </c>
      <c r="I960" s="1">
        <v>2</v>
      </c>
    </row>
    <row r="961" spans="1:9" x14ac:dyDescent="0.55000000000000004">
      <c r="A961" s="1">
        <v>34</v>
      </c>
      <c r="B961" t="s">
        <v>493</v>
      </c>
      <c r="C961" s="1" t="s">
        <v>2</v>
      </c>
      <c r="D961">
        <v>1</v>
      </c>
      <c r="E961" s="1" t="s">
        <v>112</v>
      </c>
      <c r="F961" s="1">
        <v>1</v>
      </c>
      <c r="G961" s="1" t="str">
        <f>+VLOOKUP(bloque2_2[[#This Row],[niño]],BD.niños[[Código]:[sexo]],6,FALSE)</f>
        <v>9 y 10</v>
      </c>
      <c r="H961" s="1" t="str">
        <f>+VLOOKUP(bloque2_2[[#This Row],[niño]],BD.niños[[Código]:[sexo]],7,FALSE)</f>
        <v>F</v>
      </c>
      <c r="I961" s="1">
        <v>2</v>
      </c>
    </row>
    <row r="962" spans="1:9" x14ac:dyDescent="0.55000000000000004">
      <c r="A962" s="1">
        <v>34</v>
      </c>
      <c r="B962" t="s">
        <v>493</v>
      </c>
      <c r="C962" s="1" t="s">
        <v>2</v>
      </c>
      <c r="D962">
        <v>1</v>
      </c>
      <c r="E962" s="1" t="s">
        <v>116</v>
      </c>
      <c r="F962" s="1">
        <v>5</v>
      </c>
      <c r="G962" s="1" t="str">
        <f>+VLOOKUP(bloque2_2[[#This Row],[niño]],BD.niños[[Código]:[sexo]],6,FALSE)</f>
        <v>9 y 10</v>
      </c>
      <c r="H962" s="1" t="str">
        <f>+VLOOKUP(bloque2_2[[#This Row],[niño]],BD.niños[[Código]:[sexo]],7,FALSE)</f>
        <v>F</v>
      </c>
      <c r="I962" s="1">
        <v>2</v>
      </c>
    </row>
    <row r="963" spans="1:9" x14ac:dyDescent="0.55000000000000004">
      <c r="A963" s="1">
        <v>34</v>
      </c>
      <c r="B963" t="s">
        <v>493</v>
      </c>
      <c r="C963" s="1" t="s">
        <v>2</v>
      </c>
      <c r="D963">
        <v>1</v>
      </c>
      <c r="E963" s="1" t="s">
        <v>120</v>
      </c>
      <c r="F963" s="1">
        <v>1</v>
      </c>
      <c r="G963" s="1" t="str">
        <f>+VLOOKUP(bloque2_2[[#This Row],[niño]],BD.niños[[Código]:[sexo]],6,FALSE)</f>
        <v>9 y 10</v>
      </c>
      <c r="H963" s="1" t="str">
        <f>+VLOOKUP(bloque2_2[[#This Row],[niño]],BD.niños[[Código]:[sexo]],7,FALSE)</f>
        <v>M</v>
      </c>
      <c r="I963" s="1">
        <v>2</v>
      </c>
    </row>
    <row r="964" spans="1:9" x14ac:dyDescent="0.55000000000000004">
      <c r="A964" s="1">
        <v>34</v>
      </c>
      <c r="B964" t="s">
        <v>493</v>
      </c>
      <c r="C964" s="1" t="s">
        <v>2</v>
      </c>
      <c r="D964">
        <v>1</v>
      </c>
      <c r="E964" s="1" t="s">
        <v>123</v>
      </c>
      <c r="F964" s="1">
        <v>1</v>
      </c>
      <c r="G964" s="1" t="str">
        <f>+VLOOKUP(bloque2_2[[#This Row],[niño]],BD.niños[[Código]:[sexo]],6,FALSE)</f>
        <v>7 y 8</v>
      </c>
      <c r="H964" s="1" t="str">
        <f>+VLOOKUP(bloque2_2[[#This Row],[niño]],BD.niños[[Código]:[sexo]],7,FALSE)</f>
        <v>M</v>
      </c>
      <c r="I964" s="1">
        <v>2</v>
      </c>
    </row>
    <row r="965" spans="1:9" x14ac:dyDescent="0.55000000000000004">
      <c r="A965" s="1">
        <v>34</v>
      </c>
      <c r="B965" t="s">
        <v>493</v>
      </c>
      <c r="C965" s="1" t="s">
        <v>2</v>
      </c>
      <c r="D965">
        <v>1</v>
      </c>
      <c r="E965" s="1" t="s">
        <v>127</v>
      </c>
      <c r="F965" s="1">
        <v>3</v>
      </c>
      <c r="G965" s="1" t="str">
        <f>+VLOOKUP(bloque2_2[[#This Row],[niño]],BD.niños[[Código]:[sexo]],6,FALSE)</f>
        <v>5 y 6</v>
      </c>
      <c r="H965" s="1" t="str">
        <f>+VLOOKUP(bloque2_2[[#This Row],[niño]],BD.niños[[Código]:[sexo]],7,FALSE)</f>
        <v>M</v>
      </c>
      <c r="I965" s="1">
        <v>2</v>
      </c>
    </row>
    <row r="966" spans="1:9" x14ac:dyDescent="0.55000000000000004">
      <c r="A966" s="1">
        <v>34</v>
      </c>
      <c r="B966" t="s">
        <v>493</v>
      </c>
      <c r="C966" s="1" t="s">
        <v>2</v>
      </c>
      <c r="D966">
        <v>1</v>
      </c>
      <c r="E966" s="1" t="s">
        <v>131</v>
      </c>
      <c r="F966" s="1">
        <v>1</v>
      </c>
      <c r="G966" s="1" t="str">
        <f>+VLOOKUP(bloque2_2[[#This Row],[niño]],BD.niños[[Código]:[sexo]],6,FALSE)</f>
        <v>5 y 6</v>
      </c>
      <c r="H966" s="1" t="str">
        <f>+VLOOKUP(bloque2_2[[#This Row],[niño]],BD.niños[[Código]:[sexo]],7,FALSE)</f>
        <v>F</v>
      </c>
      <c r="I966" s="1">
        <v>2</v>
      </c>
    </row>
    <row r="967" spans="1:9" x14ac:dyDescent="0.55000000000000004">
      <c r="A967" s="1">
        <v>34</v>
      </c>
      <c r="B967" t="s">
        <v>493</v>
      </c>
      <c r="C967" s="1" t="s">
        <v>2</v>
      </c>
      <c r="D967">
        <v>1</v>
      </c>
      <c r="E967" s="1" t="s">
        <v>135</v>
      </c>
      <c r="F967" s="1">
        <v>1</v>
      </c>
      <c r="G967" s="1" t="str">
        <f>+VLOOKUP(bloque2_2[[#This Row],[niño]],BD.niños[[Código]:[sexo]],6,FALSE)</f>
        <v>5 y 6</v>
      </c>
      <c r="H967" s="1" t="str">
        <f>+VLOOKUP(bloque2_2[[#This Row],[niño]],BD.niños[[Código]:[sexo]],7,FALSE)</f>
        <v>M</v>
      </c>
      <c r="I967" s="1">
        <v>2</v>
      </c>
    </row>
    <row r="968" spans="1:9" x14ac:dyDescent="0.55000000000000004">
      <c r="A968" s="1">
        <v>34</v>
      </c>
      <c r="B968" t="s">
        <v>493</v>
      </c>
      <c r="C968" s="1" t="s">
        <v>2</v>
      </c>
      <c r="D968">
        <v>1</v>
      </c>
      <c r="E968" s="1" t="s">
        <v>139</v>
      </c>
      <c r="F968" s="1">
        <v>1</v>
      </c>
      <c r="G968" s="1" t="str">
        <f>+VLOOKUP(bloque2_2[[#This Row],[niño]],BD.niños[[Código]:[sexo]],6,FALSE)</f>
        <v>7 y 8</v>
      </c>
      <c r="H968" s="1" t="str">
        <f>+VLOOKUP(bloque2_2[[#This Row],[niño]],BD.niños[[Código]:[sexo]],7,FALSE)</f>
        <v>M</v>
      </c>
      <c r="I968" s="1">
        <v>2</v>
      </c>
    </row>
    <row r="969" spans="1:9" x14ac:dyDescent="0.55000000000000004">
      <c r="A969" s="1">
        <v>34</v>
      </c>
      <c r="B969" t="s">
        <v>493</v>
      </c>
      <c r="C969" s="1" t="s">
        <v>2</v>
      </c>
      <c r="D969">
        <v>1</v>
      </c>
      <c r="E969" s="1" t="s">
        <v>141</v>
      </c>
      <c r="F969" s="1">
        <v>1</v>
      </c>
      <c r="G969" s="1" t="str">
        <f>+VLOOKUP(bloque2_2[[#This Row],[niño]],BD.niños[[Código]:[sexo]],6,FALSE)</f>
        <v>7 y 8</v>
      </c>
      <c r="H969" s="1" t="str">
        <f>+VLOOKUP(bloque2_2[[#This Row],[niño]],BD.niños[[Código]:[sexo]],7,FALSE)</f>
        <v>F</v>
      </c>
      <c r="I969" s="1">
        <v>2</v>
      </c>
    </row>
    <row r="970" spans="1:9" x14ac:dyDescent="0.55000000000000004">
      <c r="A970" s="1">
        <v>34</v>
      </c>
      <c r="B970" t="s">
        <v>493</v>
      </c>
      <c r="C970" s="1" t="s">
        <v>2</v>
      </c>
      <c r="D970">
        <v>1</v>
      </c>
      <c r="E970" s="1" t="s">
        <v>145</v>
      </c>
      <c r="F970" s="1">
        <v>1</v>
      </c>
      <c r="G970" s="1" t="str">
        <f>+VLOOKUP(bloque2_2[[#This Row],[niño]],BD.niños[[Código]:[sexo]],6,FALSE)</f>
        <v>7 y 8</v>
      </c>
      <c r="H970" s="1" t="str">
        <f>+VLOOKUP(bloque2_2[[#This Row],[niño]],BD.niños[[Código]:[sexo]],7,FALSE)</f>
        <v>M</v>
      </c>
      <c r="I970" s="1">
        <v>2</v>
      </c>
    </row>
    <row r="971" spans="1:9" x14ac:dyDescent="0.55000000000000004">
      <c r="A971" s="1">
        <v>34</v>
      </c>
      <c r="B971" t="s">
        <v>493</v>
      </c>
      <c r="C971" s="1" t="s">
        <v>2</v>
      </c>
      <c r="D971">
        <v>1</v>
      </c>
      <c r="E971" s="1" t="s">
        <v>147</v>
      </c>
      <c r="F971" s="1">
        <v>1</v>
      </c>
      <c r="G971" s="1" t="str">
        <f>+VLOOKUP(bloque2_2[[#This Row],[niño]],BD.niños[[Código]:[sexo]],6,FALSE)</f>
        <v>7 y 8</v>
      </c>
      <c r="H971" s="1" t="str">
        <f>+VLOOKUP(bloque2_2[[#This Row],[niño]],BD.niños[[Código]:[sexo]],7,FALSE)</f>
        <v>M</v>
      </c>
      <c r="I971" s="1">
        <v>2</v>
      </c>
    </row>
    <row r="972" spans="1:9" x14ac:dyDescent="0.55000000000000004">
      <c r="A972" s="1">
        <v>34</v>
      </c>
      <c r="B972" t="s">
        <v>493</v>
      </c>
      <c r="C972" s="1" t="s">
        <v>2</v>
      </c>
      <c r="D972">
        <v>1</v>
      </c>
      <c r="E972" s="1" t="s">
        <v>214</v>
      </c>
      <c r="F972" s="1">
        <v>2</v>
      </c>
      <c r="G972" s="1" t="str">
        <f>+VLOOKUP(bloque2_2[[#This Row],[niño]],BD.niños[[Código]:[sexo]],6,FALSE)</f>
        <v>9 y 10</v>
      </c>
      <c r="H972" s="1" t="str">
        <f>+VLOOKUP(bloque2_2[[#This Row],[niño]],BD.niños[[Código]:[sexo]],7,FALSE)</f>
        <v>F</v>
      </c>
      <c r="I972" s="1">
        <v>2</v>
      </c>
    </row>
    <row r="973" spans="1:9" x14ac:dyDescent="0.55000000000000004">
      <c r="A973" s="1">
        <v>34</v>
      </c>
      <c r="B973" t="s">
        <v>493</v>
      </c>
      <c r="C973" s="1" t="s">
        <v>2</v>
      </c>
      <c r="D973">
        <v>1</v>
      </c>
      <c r="E973" s="1" t="s">
        <v>217</v>
      </c>
      <c r="F973" s="1">
        <v>1</v>
      </c>
      <c r="G973" s="1" t="str">
        <f>+VLOOKUP(bloque2_2[[#This Row],[niño]],BD.niños[[Código]:[sexo]],6,FALSE)</f>
        <v>9 y 10</v>
      </c>
      <c r="H973" s="1" t="str">
        <f>+VLOOKUP(bloque2_2[[#This Row],[niño]],BD.niños[[Código]:[sexo]],7,FALSE)</f>
        <v>F</v>
      </c>
      <c r="I973" s="1">
        <v>2</v>
      </c>
    </row>
    <row r="974" spans="1:9" x14ac:dyDescent="0.55000000000000004">
      <c r="A974" s="1">
        <v>34</v>
      </c>
      <c r="B974" t="s">
        <v>493</v>
      </c>
      <c r="C974" s="1" t="s">
        <v>2</v>
      </c>
      <c r="D974">
        <v>1</v>
      </c>
      <c r="E974" s="1" t="s">
        <v>220</v>
      </c>
      <c r="F974" s="1">
        <v>5</v>
      </c>
      <c r="G974" s="1" t="str">
        <f>+VLOOKUP(bloque2_2[[#This Row],[niño]],BD.niños[[Código]:[sexo]],6,FALSE)</f>
        <v>9 y 10</v>
      </c>
      <c r="H974" s="1" t="str">
        <f>+VLOOKUP(bloque2_2[[#This Row],[niño]],BD.niños[[Código]:[sexo]],7,FALSE)</f>
        <v>F</v>
      </c>
      <c r="I974" s="1">
        <v>2</v>
      </c>
    </row>
    <row r="975" spans="1:9" x14ac:dyDescent="0.55000000000000004">
      <c r="A975" s="1">
        <v>34</v>
      </c>
      <c r="B975" t="s">
        <v>493</v>
      </c>
      <c r="C975" s="1" t="s">
        <v>2</v>
      </c>
      <c r="D975">
        <v>1</v>
      </c>
      <c r="E975" s="1" t="s">
        <v>223</v>
      </c>
      <c r="F975" s="1">
        <v>5</v>
      </c>
      <c r="G975" s="1" t="str">
        <f>+VLOOKUP(bloque2_2[[#This Row],[niño]],BD.niños[[Código]:[sexo]],6,FALSE)</f>
        <v>7 y 8</v>
      </c>
      <c r="H975" s="1" t="str">
        <f>+VLOOKUP(bloque2_2[[#This Row],[niño]],BD.niños[[Código]:[sexo]],7,FALSE)</f>
        <v>F</v>
      </c>
      <c r="I975" s="1">
        <v>2</v>
      </c>
    </row>
    <row r="976" spans="1:9" x14ac:dyDescent="0.55000000000000004">
      <c r="A976" s="1">
        <v>34</v>
      </c>
      <c r="B976" t="s">
        <v>493</v>
      </c>
      <c r="C976" s="1" t="s">
        <v>2</v>
      </c>
      <c r="D976">
        <v>1</v>
      </c>
      <c r="E976" s="1" t="s">
        <v>226</v>
      </c>
      <c r="F976" s="1">
        <v>1</v>
      </c>
      <c r="G976" s="1" t="str">
        <f>+VLOOKUP(bloque2_2[[#This Row],[niño]],BD.niños[[Código]:[sexo]],6,FALSE)</f>
        <v>9 y 10</v>
      </c>
      <c r="H976" s="1" t="str">
        <f>+VLOOKUP(bloque2_2[[#This Row],[niño]],BD.niños[[Código]:[sexo]],7,FALSE)</f>
        <v>M</v>
      </c>
      <c r="I976" s="1">
        <v>2</v>
      </c>
    </row>
    <row r="977" spans="1:9" x14ac:dyDescent="0.55000000000000004">
      <c r="A977" s="1">
        <v>34</v>
      </c>
      <c r="B977" t="s">
        <v>493</v>
      </c>
      <c r="C977" s="1" t="s">
        <v>2</v>
      </c>
      <c r="D977">
        <v>1</v>
      </c>
      <c r="E977" s="1" t="s">
        <v>229</v>
      </c>
      <c r="F977" s="1">
        <v>1</v>
      </c>
      <c r="G977" s="1" t="str">
        <f>+VLOOKUP(bloque2_2[[#This Row],[niño]],BD.niños[[Código]:[sexo]],6,FALSE)</f>
        <v>7 y 8</v>
      </c>
      <c r="H977" s="1" t="str">
        <f>+VLOOKUP(bloque2_2[[#This Row],[niño]],BD.niños[[Código]:[sexo]],7,FALSE)</f>
        <v>M</v>
      </c>
      <c r="I977" s="1">
        <v>2</v>
      </c>
    </row>
    <row r="978" spans="1:9" x14ac:dyDescent="0.55000000000000004">
      <c r="A978" s="1">
        <v>34</v>
      </c>
      <c r="B978" t="s">
        <v>493</v>
      </c>
      <c r="C978" s="1" t="s">
        <v>2</v>
      </c>
      <c r="D978">
        <v>1</v>
      </c>
      <c r="E978" s="1" t="s">
        <v>231</v>
      </c>
      <c r="F978" s="1">
        <v>1</v>
      </c>
      <c r="G978" s="1" t="str">
        <f>+VLOOKUP(bloque2_2[[#This Row],[niño]],BD.niños[[Código]:[sexo]],6,FALSE)</f>
        <v>5 y 6</v>
      </c>
      <c r="H978" s="1" t="str">
        <f>+VLOOKUP(bloque2_2[[#This Row],[niño]],BD.niños[[Código]:[sexo]],7,FALSE)</f>
        <v>F</v>
      </c>
      <c r="I978" s="1">
        <v>2</v>
      </c>
    </row>
    <row r="979" spans="1:9" x14ac:dyDescent="0.55000000000000004">
      <c r="A979" s="1">
        <v>34</v>
      </c>
      <c r="B979" t="s">
        <v>493</v>
      </c>
      <c r="C979" s="1" t="s">
        <v>2</v>
      </c>
      <c r="D979">
        <v>1</v>
      </c>
      <c r="E979" s="1" t="s">
        <v>286</v>
      </c>
      <c r="F979" s="1">
        <v>1</v>
      </c>
      <c r="G979" s="1" t="str">
        <f>+VLOOKUP(bloque2_2[[#This Row],[niño]],BD.niños[[Código]:[sexo]],6,FALSE)</f>
        <v>5 y 6</v>
      </c>
      <c r="H979" s="1" t="str">
        <f>+VLOOKUP(bloque2_2[[#This Row],[niño]],BD.niños[[Código]:[sexo]],7,FALSE)</f>
        <v>M</v>
      </c>
      <c r="I979" s="1">
        <v>2</v>
      </c>
    </row>
    <row r="980" spans="1:9" x14ac:dyDescent="0.55000000000000004">
      <c r="A980" s="1">
        <v>34</v>
      </c>
      <c r="B980" t="s">
        <v>493</v>
      </c>
      <c r="C980" s="1" t="s">
        <v>2</v>
      </c>
      <c r="D980">
        <v>1</v>
      </c>
      <c r="E980" s="1" t="s">
        <v>290</v>
      </c>
      <c r="F980" s="1">
        <v>1</v>
      </c>
      <c r="G980" s="1" t="str">
        <f>+VLOOKUP(bloque2_2[[#This Row],[niño]],BD.niños[[Código]:[sexo]],6,FALSE)</f>
        <v>5 y 6</v>
      </c>
      <c r="H980" s="1" t="str">
        <f>+VLOOKUP(bloque2_2[[#This Row],[niño]],BD.niños[[Código]:[sexo]],7,FALSE)</f>
        <v>M</v>
      </c>
      <c r="I980" s="1">
        <v>2</v>
      </c>
    </row>
    <row r="981" spans="1:9" x14ac:dyDescent="0.55000000000000004">
      <c r="A981" s="1">
        <v>34</v>
      </c>
      <c r="B981" t="s">
        <v>493</v>
      </c>
      <c r="C981" s="1" t="s">
        <v>2</v>
      </c>
      <c r="D981">
        <v>1</v>
      </c>
      <c r="E981" s="1" t="s">
        <v>294</v>
      </c>
      <c r="F981" s="1">
        <v>1</v>
      </c>
      <c r="G981" s="1" t="str">
        <f>+VLOOKUP(bloque2_2[[#This Row],[niño]],BD.niños[[Código]:[sexo]],6,FALSE)</f>
        <v>7 y 8</v>
      </c>
      <c r="H981" s="1" t="str">
        <f>+VLOOKUP(bloque2_2[[#This Row],[niño]],BD.niños[[Código]:[sexo]],7,FALSE)</f>
        <v>M</v>
      </c>
      <c r="I981" s="1">
        <v>2</v>
      </c>
    </row>
    <row r="982" spans="1:9" x14ac:dyDescent="0.55000000000000004">
      <c r="A982" s="1">
        <v>34</v>
      </c>
      <c r="B982" t="s">
        <v>493</v>
      </c>
      <c r="C982" s="1" t="s">
        <v>2</v>
      </c>
      <c r="D982">
        <v>1</v>
      </c>
      <c r="E982" s="1" t="s">
        <v>295</v>
      </c>
      <c r="F982" s="1">
        <v>1</v>
      </c>
      <c r="G982" s="1" t="str">
        <f>+VLOOKUP(bloque2_2[[#This Row],[niño]],BD.niños[[Código]:[sexo]],6,FALSE)</f>
        <v>7 y 8</v>
      </c>
      <c r="H982" s="1" t="str">
        <f>+VLOOKUP(bloque2_2[[#This Row],[niño]],BD.niños[[Código]:[sexo]],7,FALSE)</f>
        <v>M</v>
      </c>
      <c r="I982" s="1">
        <v>2</v>
      </c>
    </row>
    <row r="983" spans="1:9" x14ac:dyDescent="0.55000000000000004">
      <c r="A983" s="1">
        <v>34</v>
      </c>
      <c r="B983" t="s">
        <v>493</v>
      </c>
      <c r="C983" s="1" t="s">
        <v>2</v>
      </c>
      <c r="D983">
        <v>1</v>
      </c>
      <c r="E983" s="1" t="s">
        <v>317</v>
      </c>
      <c r="F983" s="1">
        <v>1</v>
      </c>
      <c r="G983" s="1" t="str">
        <f>+VLOOKUP(bloque2_2[[#This Row],[niño]],BD.niños[[Código]:[sexo]],6,FALSE)</f>
        <v>9 y 10</v>
      </c>
      <c r="H983" s="1" t="str">
        <f>+VLOOKUP(bloque2_2[[#This Row],[niño]],BD.niños[[Código]:[sexo]],7,FALSE)</f>
        <v>F</v>
      </c>
      <c r="I983" s="1">
        <v>2</v>
      </c>
    </row>
    <row r="984" spans="1:9" x14ac:dyDescent="0.55000000000000004">
      <c r="A984" s="1">
        <v>34</v>
      </c>
      <c r="B984" t="s">
        <v>493</v>
      </c>
      <c r="C984" s="1" t="s">
        <v>2</v>
      </c>
      <c r="D984">
        <v>1</v>
      </c>
      <c r="E984" s="1" t="s">
        <v>320</v>
      </c>
      <c r="F984" s="1">
        <v>6</v>
      </c>
      <c r="G984" s="1" t="str">
        <f>+VLOOKUP(bloque2_2[[#This Row],[niño]],BD.niños[[Código]:[sexo]],6,FALSE)</f>
        <v>9 y 10</v>
      </c>
      <c r="H984" s="1" t="str">
        <f>+VLOOKUP(bloque2_2[[#This Row],[niño]],BD.niños[[Código]:[sexo]],7,FALSE)</f>
        <v>M</v>
      </c>
      <c r="I984" s="1">
        <v>2</v>
      </c>
    </row>
    <row r="985" spans="1:9" x14ac:dyDescent="0.55000000000000004">
      <c r="A985" s="1">
        <v>34</v>
      </c>
      <c r="B985" t="s">
        <v>493</v>
      </c>
      <c r="C985" s="1" t="s">
        <v>2</v>
      </c>
      <c r="D985">
        <v>1</v>
      </c>
      <c r="E985" s="1" t="s">
        <v>323</v>
      </c>
      <c r="F985" s="1">
        <v>0</v>
      </c>
      <c r="G985" s="1" t="str">
        <f>+VLOOKUP(bloque2_2[[#This Row],[niño]],BD.niños[[Código]:[sexo]],6,FALSE)</f>
        <v>7 y 8</v>
      </c>
      <c r="H985" s="1" t="str">
        <f>+VLOOKUP(bloque2_2[[#This Row],[niño]],BD.niños[[Código]:[sexo]],7,FALSE)</f>
        <v>F</v>
      </c>
      <c r="I985" s="1">
        <v>2</v>
      </c>
    </row>
    <row r="986" spans="1:9" x14ac:dyDescent="0.55000000000000004">
      <c r="A986" s="1">
        <v>34</v>
      </c>
      <c r="B986" t="s">
        <v>493</v>
      </c>
      <c r="C986" s="1" t="s">
        <v>2</v>
      </c>
      <c r="D986">
        <v>1</v>
      </c>
      <c r="E986" s="1" t="s">
        <v>327</v>
      </c>
      <c r="F986" s="1">
        <v>1</v>
      </c>
      <c r="G986" s="1" t="str">
        <f>+VLOOKUP(bloque2_2[[#This Row],[niño]],BD.niños[[Código]:[sexo]],6,FALSE)</f>
        <v>7 y 8</v>
      </c>
      <c r="H986" s="1" t="str">
        <f>+VLOOKUP(bloque2_2[[#This Row],[niño]],BD.niños[[Código]:[sexo]],7,FALSE)</f>
        <v>F</v>
      </c>
      <c r="I986" s="1">
        <v>2</v>
      </c>
    </row>
    <row r="987" spans="1:9" x14ac:dyDescent="0.55000000000000004">
      <c r="A987" s="1">
        <v>34</v>
      </c>
      <c r="B987" t="s">
        <v>493</v>
      </c>
      <c r="C987" s="1" t="s">
        <v>2</v>
      </c>
      <c r="D987">
        <v>1</v>
      </c>
      <c r="E987" s="1" t="s">
        <v>331</v>
      </c>
      <c r="F987" s="1">
        <v>3</v>
      </c>
      <c r="G987" s="1" t="str">
        <f>+VLOOKUP(bloque2_2[[#This Row],[niño]],BD.niños[[Código]:[sexo]],6,FALSE)</f>
        <v>7 y 8</v>
      </c>
      <c r="H987" s="1" t="str">
        <f>+VLOOKUP(bloque2_2[[#This Row],[niño]],BD.niños[[Código]:[sexo]],7,FALSE)</f>
        <v>F</v>
      </c>
      <c r="I987" s="1">
        <v>2</v>
      </c>
    </row>
    <row r="988" spans="1:9" x14ac:dyDescent="0.55000000000000004">
      <c r="A988" s="1">
        <v>35</v>
      </c>
      <c r="B988" t="s">
        <v>494</v>
      </c>
      <c r="C988" s="1" t="s">
        <v>5</v>
      </c>
      <c r="D988">
        <v>6</v>
      </c>
      <c r="E988" s="1" t="s">
        <v>105</v>
      </c>
      <c r="F988" s="1">
        <v>6</v>
      </c>
      <c r="G988" s="1" t="str">
        <f>+VLOOKUP(bloque2_2[[#This Row],[niño]],BD.niños[[Código]:[sexo]],6,FALSE)</f>
        <v>9 y 10</v>
      </c>
      <c r="H988" s="1" t="str">
        <f>+VLOOKUP(bloque2_2[[#This Row],[niño]],BD.niños[[Código]:[sexo]],7,FALSE)</f>
        <v>F</v>
      </c>
      <c r="I988" s="1">
        <v>2</v>
      </c>
    </row>
    <row r="989" spans="1:9" x14ac:dyDescent="0.55000000000000004">
      <c r="A989" s="1">
        <v>35</v>
      </c>
      <c r="B989" t="s">
        <v>494</v>
      </c>
      <c r="C989" s="1" t="s">
        <v>5</v>
      </c>
      <c r="D989">
        <v>6</v>
      </c>
      <c r="E989" s="1" t="s">
        <v>108</v>
      </c>
      <c r="F989" s="1">
        <v>6</v>
      </c>
      <c r="G989" s="1" t="str">
        <f>+VLOOKUP(bloque2_2[[#This Row],[niño]],BD.niños[[Código]:[sexo]],6,FALSE)</f>
        <v>9 y 10</v>
      </c>
      <c r="H989" s="1" t="str">
        <f>+VLOOKUP(bloque2_2[[#This Row],[niño]],BD.niños[[Código]:[sexo]],7,FALSE)</f>
        <v>F</v>
      </c>
      <c r="I989" s="1">
        <v>2</v>
      </c>
    </row>
    <row r="990" spans="1:9" x14ac:dyDescent="0.55000000000000004">
      <c r="A990" s="1">
        <v>35</v>
      </c>
      <c r="B990" t="s">
        <v>494</v>
      </c>
      <c r="C990" s="1" t="s">
        <v>5</v>
      </c>
      <c r="D990">
        <v>6</v>
      </c>
      <c r="E990" s="1" t="s">
        <v>112</v>
      </c>
      <c r="F990" s="1">
        <v>5</v>
      </c>
      <c r="G990" s="1" t="str">
        <f>+VLOOKUP(bloque2_2[[#This Row],[niño]],BD.niños[[Código]:[sexo]],6,FALSE)</f>
        <v>9 y 10</v>
      </c>
      <c r="H990" s="1" t="str">
        <f>+VLOOKUP(bloque2_2[[#This Row],[niño]],BD.niños[[Código]:[sexo]],7,FALSE)</f>
        <v>F</v>
      </c>
      <c r="I990" s="1">
        <v>2</v>
      </c>
    </row>
    <row r="991" spans="1:9" x14ac:dyDescent="0.55000000000000004">
      <c r="A991" s="1">
        <v>35</v>
      </c>
      <c r="B991" t="s">
        <v>494</v>
      </c>
      <c r="C991" s="1" t="s">
        <v>5</v>
      </c>
      <c r="D991">
        <v>6</v>
      </c>
      <c r="E991" s="1" t="s">
        <v>116</v>
      </c>
      <c r="F991" s="1">
        <v>6</v>
      </c>
      <c r="G991" s="1" t="str">
        <f>+VLOOKUP(bloque2_2[[#This Row],[niño]],BD.niños[[Código]:[sexo]],6,FALSE)</f>
        <v>9 y 10</v>
      </c>
      <c r="H991" s="1" t="str">
        <f>+VLOOKUP(bloque2_2[[#This Row],[niño]],BD.niños[[Código]:[sexo]],7,FALSE)</f>
        <v>F</v>
      </c>
      <c r="I991" s="1">
        <v>2</v>
      </c>
    </row>
    <row r="992" spans="1:9" x14ac:dyDescent="0.55000000000000004">
      <c r="A992" s="1">
        <v>35</v>
      </c>
      <c r="B992" t="s">
        <v>494</v>
      </c>
      <c r="C992" s="1" t="s">
        <v>5</v>
      </c>
      <c r="D992">
        <v>6</v>
      </c>
      <c r="E992" s="1" t="s">
        <v>120</v>
      </c>
      <c r="F992" s="1">
        <v>6</v>
      </c>
      <c r="G992" s="1" t="str">
        <f>+VLOOKUP(bloque2_2[[#This Row],[niño]],BD.niños[[Código]:[sexo]],6,FALSE)</f>
        <v>9 y 10</v>
      </c>
      <c r="H992" s="1" t="str">
        <f>+VLOOKUP(bloque2_2[[#This Row],[niño]],BD.niños[[Código]:[sexo]],7,FALSE)</f>
        <v>M</v>
      </c>
      <c r="I992" s="1">
        <v>2</v>
      </c>
    </row>
    <row r="993" spans="1:9" x14ac:dyDescent="0.55000000000000004">
      <c r="A993" s="1">
        <v>35</v>
      </c>
      <c r="B993" t="s">
        <v>494</v>
      </c>
      <c r="C993" s="1" t="s">
        <v>5</v>
      </c>
      <c r="D993">
        <v>6</v>
      </c>
      <c r="E993" s="1" t="s">
        <v>123</v>
      </c>
      <c r="F993" s="1">
        <v>6</v>
      </c>
      <c r="G993" s="1" t="str">
        <f>+VLOOKUP(bloque2_2[[#This Row],[niño]],BD.niños[[Código]:[sexo]],6,FALSE)</f>
        <v>7 y 8</v>
      </c>
      <c r="H993" s="1" t="str">
        <f>+VLOOKUP(bloque2_2[[#This Row],[niño]],BD.niños[[Código]:[sexo]],7,FALSE)</f>
        <v>M</v>
      </c>
      <c r="I993" s="1">
        <v>2</v>
      </c>
    </row>
    <row r="994" spans="1:9" x14ac:dyDescent="0.55000000000000004">
      <c r="A994" s="1">
        <v>35</v>
      </c>
      <c r="B994" t="s">
        <v>494</v>
      </c>
      <c r="C994" s="1" t="s">
        <v>5</v>
      </c>
      <c r="D994">
        <v>6</v>
      </c>
      <c r="E994" s="1" t="s">
        <v>127</v>
      </c>
      <c r="F994" s="1">
        <v>6</v>
      </c>
      <c r="G994" s="1" t="str">
        <f>+VLOOKUP(bloque2_2[[#This Row],[niño]],BD.niños[[Código]:[sexo]],6,FALSE)</f>
        <v>5 y 6</v>
      </c>
      <c r="H994" s="1" t="str">
        <f>+VLOOKUP(bloque2_2[[#This Row],[niño]],BD.niños[[Código]:[sexo]],7,FALSE)</f>
        <v>M</v>
      </c>
      <c r="I994" s="1">
        <v>2</v>
      </c>
    </row>
    <row r="995" spans="1:9" x14ac:dyDescent="0.55000000000000004">
      <c r="A995" s="1">
        <v>35</v>
      </c>
      <c r="B995" t="s">
        <v>494</v>
      </c>
      <c r="C995" s="1" t="s">
        <v>5</v>
      </c>
      <c r="D995">
        <v>6</v>
      </c>
      <c r="E995" s="1" t="s">
        <v>131</v>
      </c>
      <c r="F995" s="1">
        <v>6</v>
      </c>
      <c r="G995" s="1" t="str">
        <f>+VLOOKUP(bloque2_2[[#This Row],[niño]],BD.niños[[Código]:[sexo]],6,FALSE)</f>
        <v>5 y 6</v>
      </c>
      <c r="H995" s="1" t="str">
        <f>+VLOOKUP(bloque2_2[[#This Row],[niño]],BD.niños[[Código]:[sexo]],7,FALSE)</f>
        <v>F</v>
      </c>
      <c r="I995" s="1">
        <v>2</v>
      </c>
    </row>
    <row r="996" spans="1:9" x14ac:dyDescent="0.55000000000000004">
      <c r="A996" s="1">
        <v>35</v>
      </c>
      <c r="B996" t="s">
        <v>494</v>
      </c>
      <c r="C996" s="1" t="s">
        <v>5</v>
      </c>
      <c r="D996">
        <v>6</v>
      </c>
      <c r="E996" s="1" t="s">
        <v>135</v>
      </c>
      <c r="F996" s="1">
        <v>6</v>
      </c>
      <c r="G996" s="1" t="str">
        <f>+VLOOKUP(bloque2_2[[#This Row],[niño]],BD.niños[[Código]:[sexo]],6,FALSE)</f>
        <v>5 y 6</v>
      </c>
      <c r="H996" s="1" t="str">
        <f>+VLOOKUP(bloque2_2[[#This Row],[niño]],BD.niños[[Código]:[sexo]],7,FALSE)</f>
        <v>M</v>
      </c>
      <c r="I996" s="1">
        <v>2</v>
      </c>
    </row>
    <row r="997" spans="1:9" x14ac:dyDescent="0.55000000000000004">
      <c r="A997" s="1">
        <v>35</v>
      </c>
      <c r="B997" t="s">
        <v>494</v>
      </c>
      <c r="C997" s="1" t="s">
        <v>5</v>
      </c>
      <c r="D997">
        <v>6</v>
      </c>
      <c r="E997" s="1" t="s">
        <v>139</v>
      </c>
      <c r="F997" s="1">
        <v>6</v>
      </c>
      <c r="G997" s="1" t="str">
        <f>+VLOOKUP(bloque2_2[[#This Row],[niño]],BD.niños[[Código]:[sexo]],6,FALSE)</f>
        <v>7 y 8</v>
      </c>
      <c r="H997" s="1" t="str">
        <f>+VLOOKUP(bloque2_2[[#This Row],[niño]],BD.niños[[Código]:[sexo]],7,FALSE)</f>
        <v>M</v>
      </c>
      <c r="I997" s="1">
        <v>2</v>
      </c>
    </row>
    <row r="998" spans="1:9" x14ac:dyDescent="0.55000000000000004">
      <c r="A998" s="1">
        <v>35</v>
      </c>
      <c r="B998" t="s">
        <v>494</v>
      </c>
      <c r="C998" s="1" t="s">
        <v>5</v>
      </c>
      <c r="D998">
        <v>6</v>
      </c>
      <c r="E998" s="1" t="s">
        <v>141</v>
      </c>
      <c r="F998" s="1">
        <v>6</v>
      </c>
      <c r="G998" s="1" t="str">
        <f>+VLOOKUP(bloque2_2[[#This Row],[niño]],BD.niños[[Código]:[sexo]],6,FALSE)</f>
        <v>7 y 8</v>
      </c>
      <c r="H998" s="1" t="str">
        <f>+VLOOKUP(bloque2_2[[#This Row],[niño]],BD.niños[[Código]:[sexo]],7,FALSE)</f>
        <v>F</v>
      </c>
      <c r="I998" s="1">
        <v>2</v>
      </c>
    </row>
    <row r="999" spans="1:9" x14ac:dyDescent="0.55000000000000004">
      <c r="A999" s="1">
        <v>35</v>
      </c>
      <c r="B999" t="s">
        <v>494</v>
      </c>
      <c r="C999" s="1" t="s">
        <v>5</v>
      </c>
      <c r="D999">
        <v>6</v>
      </c>
      <c r="E999" s="1" t="s">
        <v>145</v>
      </c>
      <c r="F999" s="1">
        <v>6</v>
      </c>
      <c r="G999" s="1" t="str">
        <f>+VLOOKUP(bloque2_2[[#This Row],[niño]],BD.niños[[Código]:[sexo]],6,FALSE)</f>
        <v>7 y 8</v>
      </c>
      <c r="H999" s="1" t="str">
        <f>+VLOOKUP(bloque2_2[[#This Row],[niño]],BD.niños[[Código]:[sexo]],7,FALSE)</f>
        <v>M</v>
      </c>
      <c r="I999" s="1">
        <v>2</v>
      </c>
    </row>
    <row r="1000" spans="1:9" x14ac:dyDescent="0.55000000000000004">
      <c r="A1000" s="1">
        <v>35</v>
      </c>
      <c r="B1000" t="s">
        <v>494</v>
      </c>
      <c r="C1000" s="1" t="s">
        <v>5</v>
      </c>
      <c r="D1000">
        <v>6</v>
      </c>
      <c r="E1000" s="1" t="s">
        <v>147</v>
      </c>
      <c r="F1000" s="1">
        <v>6</v>
      </c>
      <c r="G1000" s="1" t="str">
        <f>+VLOOKUP(bloque2_2[[#This Row],[niño]],BD.niños[[Código]:[sexo]],6,FALSE)</f>
        <v>7 y 8</v>
      </c>
      <c r="H1000" s="1" t="str">
        <f>+VLOOKUP(bloque2_2[[#This Row],[niño]],BD.niños[[Código]:[sexo]],7,FALSE)</f>
        <v>M</v>
      </c>
      <c r="I1000" s="1">
        <v>2</v>
      </c>
    </row>
    <row r="1001" spans="1:9" x14ac:dyDescent="0.55000000000000004">
      <c r="A1001" s="1">
        <v>35</v>
      </c>
      <c r="B1001" t="s">
        <v>494</v>
      </c>
      <c r="C1001" s="1" t="s">
        <v>5</v>
      </c>
      <c r="D1001">
        <v>6</v>
      </c>
      <c r="E1001" s="1" t="s">
        <v>214</v>
      </c>
      <c r="F1001" s="1">
        <v>2</v>
      </c>
      <c r="G1001" s="1" t="str">
        <f>+VLOOKUP(bloque2_2[[#This Row],[niño]],BD.niños[[Código]:[sexo]],6,FALSE)</f>
        <v>9 y 10</v>
      </c>
      <c r="H1001" s="1" t="str">
        <f>+VLOOKUP(bloque2_2[[#This Row],[niño]],BD.niños[[Código]:[sexo]],7,FALSE)</f>
        <v>F</v>
      </c>
      <c r="I1001" s="1">
        <v>2</v>
      </c>
    </row>
    <row r="1002" spans="1:9" x14ac:dyDescent="0.55000000000000004">
      <c r="A1002" s="1">
        <v>35</v>
      </c>
      <c r="B1002" t="s">
        <v>494</v>
      </c>
      <c r="C1002" s="1" t="s">
        <v>5</v>
      </c>
      <c r="D1002">
        <v>6</v>
      </c>
      <c r="E1002" s="1" t="s">
        <v>217</v>
      </c>
      <c r="F1002" s="1">
        <v>6</v>
      </c>
      <c r="G1002" s="1" t="str">
        <f>+VLOOKUP(bloque2_2[[#This Row],[niño]],BD.niños[[Código]:[sexo]],6,FALSE)</f>
        <v>9 y 10</v>
      </c>
      <c r="H1002" s="1" t="str">
        <f>+VLOOKUP(bloque2_2[[#This Row],[niño]],BD.niños[[Código]:[sexo]],7,FALSE)</f>
        <v>F</v>
      </c>
      <c r="I1002" s="1">
        <v>2</v>
      </c>
    </row>
    <row r="1003" spans="1:9" x14ac:dyDescent="0.55000000000000004">
      <c r="A1003" s="1">
        <v>35</v>
      </c>
      <c r="B1003" t="s">
        <v>494</v>
      </c>
      <c r="C1003" s="1" t="s">
        <v>5</v>
      </c>
      <c r="D1003">
        <v>6</v>
      </c>
      <c r="E1003" s="1" t="s">
        <v>220</v>
      </c>
      <c r="F1003" s="1">
        <v>6</v>
      </c>
      <c r="G1003" s="1" t="str">
        <f>+VLOOKUP(bloque2_2[[#This Row],[niño]],BD.niños[[Código]:[sexo]],6,FALSE)</f>
        <v>9 y 10</v>
      </c>
      <c r="H1003" s="1" t="str">
        <f>+VLOOKUP(bloque2_2[[#This Row],[niño]],BD.niños[[Código]:[sexo]],7,FALSE)</f>
        <v>F</v>
      </c>
      <c r="I1003" s="1">
        <v>2</v>
      </c>
    </row>
    <row r="1004" spans="1:9" x14ac:dyDescent="0.55000000000000004">
      <c r="A1004" s="1">
        <v>35</v>
      </c>
      <c r="B1004" t="s">
        <v>494</v>
      </c>
      <c r="C1004" s="1" t="s">
        <v>5</v>
      </c>
      <c r="D1004">
        <v>6</v>
      </c>
      <c r="E1004" s="1" t="s">
        <v>223</v>
      </c>
      <c r="F1004" s="1">
        <v>4</v>
      </c>
      <c r="G1004" s="1" t="str">
        <f>+VLOOKUP(bloque2_2[[#This Row],[niño]],BD.niños[[Código]:[sexo]],6,FALSE)</f>
        <v>7 y 8</v>
      </c>
      <c r="H1004" s="1" t="str">
        <f>+VLOOKUP(bloque2_2[[#This Row],[niño]],BD.niños[[Código]:[sexo]],7,FALSE)</f>
        <v>F</v>
      </c>
      <c r="I1004" s="1">
        <v>2</v>
      </c>
    </row>
    <row r="1005" spans="1:9" x14ac:dyDescent="0.55000000000000004">
      <c r="A1005" s="1">
        <v>35</v>
      </c>
      <c r="B1005" t="s">
        <v>494</v>
      </c>
      <c r="C1005" s="1" t="s">
        <v>5</v>
      </c>
      <c r="D1005">
        <v>6</v>
      </c>
      <c r="E1005" s="1" t="s">
        <v>226</v>
      </c>
      <c r="F1005" s="1">
        <v>6</v>
      </c>
      <c r="G1005" s="1" t="str">
        <f>+VLOOKUP(bloque2_2[[#This Row],[niño]],BD.niños[[Código]:[sexo]],6,FALSE)</f>
        <v>9 y 10</v>
      </c>
      <c r="H1005" s="1" t="str">
        <f>+VLOOKUP(bloque2_2[[#This Row],[niño]],BD.niños[[Código]:[sexo]],7,FALSE)</f>
        <v>M</v>
      </c>
      <c r="I1005" s="1">
        <v>2</v>
      </c>
    </row>
    <row r="1006" spans="1:9" x14ac:dyDescent="0.55000000000000004">
      <c r="A1006" s="1">
        <v>35</v>
      </c>
      <c r="B1006" t="s">
        <v>494</v>
      </c>
      <c r="C1006" s="1" t="s">
        <v>5</v>
      </c>
      <c r="D1006">
        <v>6</v>
      </c>
      <c r="E1006" s="1" t="s">
        <v>229</v>
      </c>
      <c r="F1006" s="1">
        <v>6</v>
      </c>
      <c r="G1006" s="1" t="str">
        <f>+VLOOKUP(bloque2_2[[#This Row],[niño]],BD.niños[[Código]:[sexo]],6,FALSE)</f>
        <v>7 y 8</v>
      </c>
      <c r="H1006" s="1" t="str">
        <f>+VLOOKUP(bloque2_2[[#This Row],[niño]],BD.niños[[Código]:[sexo]],7,FALSE)</f>
        <v>M</v>
      </c>
      <c r="I1006" s="1">
        <v>2</v>
      </c>
    </row>
    <row r="1007" spans="1:9" x14ac:dyDescent="0.55000000000000004">
      <c r="A1007" s="1">
        <v>35</v>
      </c>
      <c r="B1007" t="s">
        <v>494</v>
      </c>
      <c r="C1007" s="1" t="s">
        <v>5</v>
      </c>
      <c r="D1007">
        <v>6</v>
      </c>
      <c r="E1007" s="1" t="s">
        <v>231</v>
      </c>
      <c r="F1007" s="1">
        <v>6</v>
      </c>
      <c r="G1007" s="1" t="str">
        <f>+VLOOKUP(bloque2_2[[#This Row],[niño]],BD.niños[[Código]:[sexo]],6,FALSE)</f>
        <v>5 y 6</v>
      </c>
      <c r="H1007" s="1" t="str">
        <f>+VLOOKUP(bloque2_2[[#This Row],[niño]],BD.niños[[Código]:[sexo]],7,FALSE)</f>
        <v>F</v>
      </c>
      <c r="I1007" s="1">
        <v>2</v>
      </c>
    </row>
    <row r="1008" spans="1:9" x14ac:dyDescent="0.55000000000000004">
      <c r="A1008" s="1">
        <v>35</v>
      </c>
      <c r="B1008" t="s">
        <v>494</v>
      </c>
      <c r="C1008" s="1" t="s">
        <v>5</v>
      </c>
      <c r="D1008">
        <v>6</v>
      </c>
      <c r="E1008" s="1" t="s">
        <v>286</v>
      </c>
      <c r="F1008" s="1">
        <v>6</v>
      </c>
      <c r="G1008" s="1" t="str">
        <f>+VLOOKUP(bloque2_2[[#This Row],[niño]],BD.niños[[Código]:[sexo]],6,FALSE)</f>
        <v>5 y 6</v>
      </c>
      <c r="H1008" s="1" t="str">
        <f>+VLOOKUP(bloque2_2[[#This Row],[niño]],BD.niños[[Código]:[sexo]],7,FALSE)</f>
        <v>M</v>
      </c>
      <c r="I1008" s="1">
        <v>2</v>
      </c>
    </row>
    <row r="1009" spans="1:9" x14ac:dyDescent="0.55000000000000004">
      <c r="A1009" s="1">
        <v>35</v>
      </c>
      <c r="B1009" t="s">
        <v>494</v>
      </c>
      <c r="C1009" s="1" t="s">
        <v>5</v>
      </c>
      <c r="D1009">
        <v>6</v>
      </c>
      <c r="E1009" s="1" t="s">
        <v>290</v>
      </c>
      <c r="F1009" s="1">
        <v>6</v>
      </c>
      <c r="G1009" s="1" t="str">
        <f>+VLOOKUP(bloque2_2[[#This Row],[niño]],BD.niños[[Código]:[sexo]],6,FALSE)</f>
        <v>5 y 6</v>
      </c>
      <c r="H1009" s="1" t="str">
        <f>+VLOOKUP(bloque2_2[[#This Row],[niño]],BD.niños[[Código]:[sexo]],7,FALSE)</f>
        <v>M</v>
      </c>
      <c r="I1009" s="1">
        <v>2</v>
      </c>
    </row>
    <row r="1010" spans="1:9" x14ac:dyDescent="0.55000000000000004">
      <c r="A1010" s="1">
        <v>35</v>
      </c>
      <c r="B1010" t="s">
        <v>494</v>
      </c>
      <c r="C1010" s="1" t="s">
        <v>5</v>
      </c>
      <c r="D1010">
        <v>6</v>
      </c>
      <c r="E1010" s="1" t="s">
        <v>294</v>
      </c>
      <c r="F1010" s="1">
        <v>6</v>
      </c>
      <c r="G1010" s="1" t="str">
        <f>+VLOOKUP(bloque2_2[[#This Row],[niño]],BD.niños[[Código]:[sexo]],6,FALSE)</f>
        <v>7 y 8</v>
      </c>
      <c r="H1010" s="1" t="str">
        <f>+VLOOKUP(bloque2_2[[#This Row],[niño]],BD.niños[[Código]:[sexo]],7,FALSE)</f>
        <v>M</v>
      </c>
      <c r="I1010" s="1">
        <v>2</v>
      </c>
    </row>
    <row r="1011" spans="1:9" x14ac:dyDescent="0.55000000000000004">
      <c r="A1011" s="1">
        <v>35</v>
      </c>
      <c r="B1011" t="s">
        <v>494</v>
      </c>
      <c r="C1011" s="1" t="s">
        <v>5</v>
      </c>
      <c r="D1011">
        <v>6</v>
      </c>
      <c r="E1011" s="1" t="s">
        <v>295</v>
      </c>
      <c r="F1011" s="1">
        <v>6</v>
      </c>
      <c r="G1011" s="1" t="str">
        <f>+VLOOKUP(bloque2_2[[#This Row],[niño]],BD.niños[[Código]:[sexo]],6,FALSE)</f>
        <v>7 y 8</v>
      </c>
      <c r="H1011" s="1" t="str">
        <f>+VLOOKUP(bloque2_2[[#This Row],[niño]],BD.niños[[Código]:[sexo]],7,FALSE)</f>
        <v>M</v>
      </c>
      <c r="I1011" s="1">
        <v>2</v>
      </c>
    </row>
    <row r="1012" spans="1:9" x14ac:dyDescent="0.55000000000000004">
      <c r="A1012" s="1">
        <v>35</v>
      </c>
      <c r="B1012" t="s">
        <v>494</v>
      </c>
      <c r="C1012" s="1" t="s">
        <v>5</v>
      </c>
      <c r="D1012">
        <v>6</v>
      </c>
      <c r="E1012" s="1" t="s">
        <v>317</v>
      </c>
      <c r="F1012" s="1">
        <v>6</v>
      </c>
      <c r="G1012" s="1" t="str">
        <f>+VLOOKUP(bloque2_2[[#This Row],[niño]],BD.niños[[Código]:[sexo]],6,FALSE)</f>
        <v>9 y 10</v>
      </c>
      <c r="H1012" s="1" t="str">
        <f>+VLOOKUP(bloque2_2[[#This Row],[niño]],BD.niños[[Código]:[sexo]],7,FALSE)</f>
        <v>F</v>
      </c>
      <c r="I1012" s="1">
        <v>2</v>
      </c>
    </row>
    <row r="1013" spans="1:9" x14ac:dyDescent="0.55000000000000004">
      <c r="A1013" s="1">
        <v>35</v>
      </c>
      <c r="B1013" t="s">
        <v>494</v>
      </c>
      <c r="C1013" s="1" t="s">
        <v>5</v>
      </c>
      <c r="D1013">
        <v>6</v>
      </c>
      <c r="E1013" s="1" t="s">
        <v>320</v>
      </c>
      <c r="F1013" s="1">
        <v>6</v>
      </c>
      <c r="G1013" s="1" t="str">
        <f>+VLOOKUP(bloque2_2[[#This Row],[niño]],BD.niños[[Código]:[sexo]],6,FALSE)</f>
        <v>9 y 10</v>
      </c>
      <c r="H1013" s="1" t="str">
        <f>+VLOOKUP(bloque2_2[[#This Row],[niño]],BD.niños[[Código]:[sexo]],7,FALSE)</f>
        <v>M</v>
      </c>
      <c r="I1013" s="1">
        <v>2</v>
      </c>
    </row>
    <row r="1014" spans="1:9" x14ac:dyDescent="0.55000000000000004">
      <c r="A1014" s="1">
        <v>35</v>
      </c>
      <c r="B1014" t="s">
        <v>494</v>
      </c>
      <c r="C1014" s="1" t="s">
        <v>5</v>
      </c>
      <c r="D1014">
        <v>6</v>
      </c>
      <c r="E1014" s="1" t="s">
        <v>323</v>
      </c>
      <c r="F1014" s="1">
        <v>6</v>
      </c>
      <c r="G1014" s="1" t="str">
        <f>+VLOOKUP(bloque2_2[[#This Row],[niño]],BD.niños[[Código]:[sexo]],6,FALSE)</f>
        <v>7 y 8</v>
      </c>
      <c r="H1014" s="1" t="str">
        <f>+VLOOKUP(bloque2_2[[#This Row],[niño]],BD.niños[[Código]:[sexo]],7,FALSE)</f>
        <v>F</v>
      </c>
      <c r="I1014" s="1">
        <v>2</v>
      </c>
    </row>
    <row r="1015" spans="1:9" x14ac:dyDescent="0.55000000000000004">
      <c r="A1015" s="1">
        <v>35</v>
      </c>
      <c r="B1015" t="s">
        <v>494</v>
      </c>
      <c r="C1015" s="1" t="s">
        <v>5</v>
      </c>
      <c r="D1015">
        <v>6</v>
      </c>
      <c r="E1015" s="1" t="s">
        <v>327</v>
      </c>
      <c r="F1015" s="1">
        <v>6</v>
      </c>
      <c r="G1015" s="1" t="str">
        <f>+VLOOKUP(bloque2_2[[#This Row],[niño]],BD.niños[[Código]:[sexo]],6,FALSE)</f>
        <v>7 y 8</v>
      </c>
      <c r="H1015" s="1" t="str">
        <f>+VLOOKUP(bloque2_2[[#This Row],[niño]],BD.niños[[Código]:[sexo]],7,FALSE)</f>
        <v>F</v>
      </c>
      <c r="I1015" s="1">
        <v>2</v>
      </c>
    </row>
    <row r="1016" spans="1:9" x14ac:dyDescent="0.55000000000000004">
      <c r="A1016" s="1">
        <v>35</v>
      </c>
      <c r="B1016" t="s">
        <v>494</v>
      </c>
      <c r="C1016" s="1" t="s">
        <v>5</v>
      </c>
      <c r="D1016">
        <v>6</v>
      </c>
      <c r="E1016" s="1" t="s">
        <v>331</v>
      </c>
      <c r="F1016" s="1">
        <v>6</v>
      </c>
      <c r="G1016" s="1" t="str">
        <f>+VLOOKUP(bloque2_2[[#This Row],[niño]],BD.niños[[Código]:[sexo]],6,FALSE)</f>
        <v>7 y 8</v>
      </c>
      <c r="H1016" s="1" t="str">
        <f>+VLOOKUP(bloque2_2[[#This Row],[niño]],BD.niños[[Código]:[sexo]],7,FALSE)</f>
        <v>F</v>
      </c>
      <c r="I1016" s="1">
        <v>2</v>
      </c>
    </row>
    <row r="1017" spans="1:9" x14ac:dyDescent="0.55000000000000004">
      <c r="A1017" s="1">
        <v>36</v>
      </c>
      <c r="B1017" t="s">
        <v>495</v>
      </c>
      <c r="C1017" s="1" t="s">
        <v>5</v>
      </c>
      <c r="D1017">
        <v>6</v>
      </c>
      <c r="E1017" s="1" t="s">
        <v>105</v>
      </c>
      <c r="F1017" s="1">
        <v>6</v>
      </c>
      <c r="G1017" s="1" t="str">
        <f>+VLOOKUP(bloque2_2[[#This Row],[niño]],BD.niños[[Código]:[sexo]],6,FALSE)</f>
        <v>9 y 10</v>
      </c>
      <c r="H1017" s="1" t="str">
        <f>+VLOOKUP(bloque2_2[[#This Row],[niño]],BD.niños[[Código]:[sexo]],7,FALSE)</f>
        <v>F</v>
      </c>
      <c r="I1017" s="1">
        <v>2</v>
      </c>
    </row>
    <row r="1018" spans="1:9" x14ac:dyDescent="0.55000000000000004">
      <c r="A1018" s="1">
        <v>36</v>
      </c>
      <c r="B1018" t="s">
        <v>495</v>
      </c>
      <c r="C1018" s="1" t="s">
        <v>5</v>
      </c>
      <c r="D1018">
        <v>6</v>
      </c>
      <c r="E1018" s="1" t="s">
        <v>108</v>
      </c>
      <c r="F1018" s="1">
        <v>6</v>
      </c>
      <c r="G1018" s="1" t="str">
        <f>+VLOOKUP(bloque2_2[[#This Row],[niño]],BD.niños[[Código]:[sexo]],6,FALSE)</f>
        <v>9 y 10</v>
      </c>
      <c r="H1018" s="1" t="str">
        <f>+VLOOKUP(bloque2_2[[#This Row],[niño]],BD.niños[[Código]:[sexo]],7,FALSE)</f>
        <v>F</v>
      </c>
      <c r="I1018" s="1">
        <v>2</v>
      </c>
    </row>
    <row r="1019" spans="1:9" x14ac:dyDescent="0.55000000000000004">
      <c r="A1019" s="1">
        <v>36</v>
      </c>
      <c r="B1019" t="s">
        <v>495</v>
      </c>
      <c r="C1019" s="1" t="s">
        <v>5</v>
      </c>
      <c r="D1019">
        <v>6</v>
      </c>
      <c r="E1019" s="1" t="s">
        <v>112</v>
      </c>
      <c r="F1019" s="1">
        <v>6</v>
      </c>
      <c r="G1019" s="1" t="str">
        <f>+VLOOKUP(bloque2_2[[#This Row],[niño]],BD.niños[[Código]:[sexo]],6,FALSE)</f>
        <v>9 y 10</v>
      </c>
      <c r="H1019" s="1" t="str">
        <f>+VLOOKUP(bloque2_2[[#This Row],[niño]],BD.niños[[Código]:[sexo]],7,FALSE)</f>
        <v>F</v>
      </c>
      <c r="I1019" s="1">
        <v>2</v>
      </c>
    </row>
    <row r="1020" spans="1:9" x14ac:dyDescent="0.55000000000000004">
      <c r="A1020" s="1">
        <v>36</v>
      </c>
      <c r="B1020" t="s">
        <v>495</v>
      </c>
      <c r="C1020" s="1" t="s">
        <v>5</v>
      </c>
      <c r="D1020">
        <v>6</v>
      </c>
      <c r="E1020" s="1" t="s">
        <v>116</v>
      </c>
      <c r="F1020" s="1">
        <v>6</v>
      </c>
      <c r="G1020" s="1" t="str">
        <f>+VLOOKUP(bloque2_2[[#This Row],[niño]],BD.niños[[Código]:[sexo]],6,FALSE)</f>
        <v>9 y 10</v>
      </c>
      <c r="H1020" s="1" t="str">
        <f>+VLOOKUP(bloque2_2[[#This Row],[niño]],BD.niños[[Código]:[sexo]],7,FALSE)</f>
        <v>F</v>
      </c>
      <c r="I1020" s="1">
        <v>2</v>
      </c>
    </row>
    <row r="1021" spans="1:9" x14ac:dyDescent="0.55000000000000004">
      <c r="A1021" s="1">
        <v>36</v>
      </c>
      <c r="B1021" t="s">
        <v>495</v>
      </c>
      <c r="C1021" s="1" t="s">
        <v>5</v>
      </c>
      <c r="D1021">
        <v>6</v>
      </c>
      <c r="E1021" s="1" t="s">
        <v>120</v>
      </c>
      <c r="F1021" s="1">
        <v>6</v>
      </c>
      <c r="G1021" s="1" t="str">
        <f>+VLOOKUP(bloque2_2[[#This Row],[niño]],BD.niños[[Código]:[sexo]],6,FALSE)</f>
        <v>9 y 10</v>
      </c>
      <c r="H1021" s="1" t="str">
        <f>+VLOOKUP(bloque2_2[[#This Row],[niño]],BD.niños[[Código]:[sexo]],7,FALSE)</f>
        <v>M</v>
      </c>
      <c r="I1021" s="1">
        <v>2</v>
      </c>
    </row>
    <row r="1022" spans="1:9" x14ac:dyDescent="0.55000000000000004">
      <c r="A1022" s="1">
        <v>36</v>
      </c>
      <c r="B1022" t="s">
        <v>495</v>
      </c>
      <c r="C1022" s="1" t="s">
        <v>5</v>
      </c>
      <c r="D1022">
        <v>6</v>
      </c>
      <c r="E1022" s="1" t="s">
        <v>123</v>
      </c>
      <c r="F1022" s="1">
        <v>6</v>
      </c>
      <c r="G1022" s="1" t="str">
        <f>+VLOOKUP(bloque2_2[[#This Row],[niño]],BD.niños[[Código]:[sexo]],6,FALSE)</f>
        <v>7 y 8</v>
      </c>
      <c r="H1022" s="1" t="str">
        <f>+VLOOKUP(bloque2_2[[#This Row],[niño]],BD.niños[[Código]:[sexo]],7,FALSE)</f>
        <v>M</v>
      </c>
      <c r="I1022" s="1">
        <v>2</v>
      </c>
    </row>
    <row r="1023" spans="1:9" x14ac:dyDescent="0.55000000000000004">
      <c r="A1023" s="1">
        <v>36</v>
      </c>
      <c r="B1023" t="s">
        <v>495</v>
      </c>
      <c r="C1023" s="1" t="s">
        <v>5</v>
      </c>
      <c r="D1023">
        <v>6</v>
      </c>
      <c r="E1023" s="1" t="s">
        <v>127</v>
      </c>
      <c r="F1023" s="1">
        <v>6</v>
      </c>
      <c r="G1023" s="1" t="str">
        <f>+VLOOKUP(bloque2_2[[#This Row],[niño]],BD.niños[[Código]:[sexo]],6,FALSE)</f>
        <v>5 y 6</v>
      </c>
      <c r="H1023" s="1" t="str">
        <f>+VLOOKUP(bloque2_2[[#This Row],[niño]],BD.niños[[Código]:[sexo]],7,FALSE)</f>
        <v>M</v>
      </c>
      <c r="I1023" s="1">
        <v>2</v>
      </c>
    </row>
    <row r="1024" spans="1:9" x14ac:dyDescent="0.55000000000000004">
      <c r="A1024" s="1">
        <v>36</v>
      </c>
      <c r="B1024" t="s">
        <v>495</v>
      </c>
      <c r="C1024" s="1" t="s">
        <v>5</v>
      </c>
      <c r="D1024">
        <v>6</v>
      </c>
      <c r="E1024" s="1" t="s">
        <v>131</v>
      </c>
      <c r="F1024" s="1">
        <v>6</v>
      </c>
      <c r="G1024" s="1" t="str">
        <f>+VLOOKUP(bloque2_2[[#This Row],[niño]],BD.niños[[Código]:[sexo]],6,FALSE)</f>
        <v>5 y 6</v>
      </c>
      <c r="H1024" s="1" t="str">
        <f>+VLOOKUP(bloque2_2[[#This Row],[niño]],BD.niños[[Código]:[sexo]],7,FALSE)</f>
        <v>F</v>
      </c>
      <c r="I1024" s="1">
        <v>2</v>
      </c>
    </row>
    <row r="1025" spans="1:9" x14ac:dyDescent="0.55000000000000004">
      <c r="A1025" s="1">
        <v>36</v>
      </c>
      <c r="B1025" t="s">
        <v>495</v>
      </c>
      <c r="C1025" s="1" t="s">
        <v>5</v>
      </c>
      <c r="D1025">
        <v>6</v>
      </c>
      <c r="E1025" s="1" t="s">
        <v>135</v>
      </c>
      <c r="F1025" s="1">
        <v>6</v>
      </c>
      <c r="G1025" s="1" t="str">
        <f>+VLOOKUP(bloque2_2[[#This Row],[niño]],BD.niños[[Código]:[sexo]],6,FALSE)</f>
        <v>5 y 6</v>
      </c>
      <c r="H1025" s="1" t="str">
        <f>+VLOOKUP(bloque2_2[[#This Row],[niño]],BD.niños[[Código]:[sexo]],7,FALSE)</f>
        <v>M</v>
      </c>
      <c r="I1025" s="1">
        <v>2</v>
      </c>
    </row>
    <row r="1026" spans="1:9" x14ac:dyDescent="0.55000000000000004">
      <c r="A1026" s="1">
        <v>36</v>
      </c>
      <c r="B1026" t="s">
        <v>495</v>
      </c>
      <c r="C1026" s="1" t="s">
        <v>5</v>
      </c>
      <c r="D1026">
        <v>6</v>
      </c>
      <c r="E1026" s="1" t="s">
        <v>139</v>
      </c>
      <c r="F1026" s="1">
        <v>6</v>
      </c>
      <c r="G1026" s="1" t="str">
        <f>+VLOOKUP(bloque2_2[[#This Row],[niño]],BD.niños[[Código]:[sexo]],6,FALSE)</f>
        <v>7 y 8</v>
      </c>
      <c r="H1026" s="1" t="str">
        <f>+VLOOKUP(bloque2_2[[#This Row],[niño]],BD.niños[[Código]:[sexo]],7,FALSE)</f>
        <v>M</v>
      </c>
      <c r="I1026" s="1">
        <v>2</v>
      </c>
    </row>
    <row r="1027" spans="1:9" x14ac:dyDescent="0.55000000000000004">
      <c r="A1027" s="1">
        <v>36</v>
      </c>
      <c r="B1027" t="s">
        <v>495</v>
      </c>
      <c r="C1027" s="1" t="s">
        <v>5</v>
      </c>
      <c r="D1027">
        <v>6</v>
      </c>
      <c r="E1027" s="1" t="s">
        <v>141</v>
      </c>
      <c r="F1027" s="1">
        <v>6</v>
      </c>
      <c r="G1027" s="1" t="str">
        <f>+VLOOKUP(bloque2_2[[#This Row],[niño]],BD.niños[[Código]:[sexo]],6,FALSE)</f>
        <v>7 y 8</v>
      </c>
      <c r="H1027" s="1" t="str">
        <f>+VLOOKUP(bloque2_2[[#This Row],[niño]],BD.niños[[Código]:[sexo]],7,FALSE)</f>
        <v>F</v>
      </c>
      <c r="I1027" s="1">
        <v>2</v>
      </c>
    </row>
    <row r="1028" spans="1:9" x14ac:dyDescent="0.55000000000000004">
      <c r="A1028" s="1">
        <v>36</v>
      </c>
      <c r="B1028" t="s">
        <v>495</v>
      </c>
      <c r="C1028" s="1" t="s">
        <v>5</v>
      </c>
      <c r="D1028">
        <v>6</v>
      </c>
      <c r="E1028" s="1" t="s">
        <v>145</v>
      </c>
      <c r="F1028" s="1">
        <v>6</v>
      </c>
      <c r="G1028" s="1" t="str">
        <f>+VLOOKUP(bloque2_2[[#This Row],[niño]],BD.niños[[Código]:[sexo]],6,FALSE)</f>
        <v>7 y 8</v>
      </c>
      <c r="H1028" s="1" t="str">
        <f>+VLOOKUP(bloque2_2[[#This Row],[niño]],BD.niños[[Código]:[sexo]],7,FALSE)</f>
        <v>M</v>
      </c>
      <c r="I1028" s="1">
        <v>2</v>
      </c>
    </row>
    <row r="1029" spans="1:9" x14ac:dyDescent="0.55000000000000004">
      <c r="A1029" s="1">
        <v>36</v>
      </c>
      <c r="B1029" t="s">
        <v>495</v>
      </c>
      <c r="C1029" s="1" t="s">
        <v>5</v>
      </c>
      <c r="D1029">
        <v>6</v>
      </c>
      <c r="E1029" s="1" t="s">
        <v>147</v>
      </c>
      <c r="F1029" s="1">
        <v>6</v>
      </c>
      <c r="G1029" s="1" t="str">
        <f>+VLOOKUP(bloque2_2[[#This Row],[niño]],BD.niños[[Código]:[sexo]],6,FALSE)</f>
        <v>7 y 8</v>
      </c>
      <c r="H1029" s="1" t="str">
        <f>+VLOOKUP(bloque2_2[[#This Row],[niño]],BD.niños[[Código]:[sexo]],7,FALSE)</f>
        <v>M</v>
      </c>
      <c r="I1029" s="1">
        <v>2</v>
      </c>
    </row>
    <row r="1030" spans="1:9" x14ac:dyDescent="0.55000000000000004">
      <c r="A1030" s="1">
        <v>36</v>
      </c>
      <c r="B1030" t="s">
        <v>495</v>
      </c>
      <c r="C1030" s="1" t="s">
        <v>5</v>
      </c>
      <c r="D1030">
        <v>6</v>
      </c>
      <c r="E1030" s="1" t="s">
        <v>214</v>
      </c>
      <c r="F1030" s="1">
        <v>1</v>
      </c>
      <c r="G1030" s="1" t="str">
        <f>+VLOOKUP(bloque2_2[[#This Row],[niño]],BD.niños[[Código]:[sexo]],6,FALSE)</f>
        <v>9 y 10</v>
      </c>
      <c r="H1030" s="1" t="str">
        <f>+VLOOKUP(bloque2_2[[#This Row],[niño]],BD.niños[[Código]:[sexo]],7,FALSE)</f>
        <v>F</v>
      </c>
      <c r="I1030" s="1">
        <v>2</v>
      </c>
    </row>
    <row r="1031" spans="1:9" x14ac:dyDescent="0.55000000000000004">
      <c r="A1031" s="1">
        <v>36</v>
      </c>
      <c r="B1031" t="s">
        <v>495</v>
      </c>
      <c r="C1031" s="1" t="s">
        <v>5</v>
      </c>
      <c r="D1031">
        <v>6</v>
      </c>
      <c r="E1031" s="1" t="s">
        <v>217</v>
      </c>
      <c r="F1031" s="1">
        <v>1</v>
      </c>
      <c r="G1031" s="1" t="str">
        <f>+VLOOKUP(bloque2_2[[#This Row],[niño]],BD.niños[[Código]:[sexo]],6,FALSE)</f>
        <v>9 y 10</v>
      </c>
      <c r="H1031" s="1" t="str">
        <f>+VLOOKUP(bloque2_2[[#This Row],[niño]],BD.niños[[Código]:[sexo]],7,FALSE)</f>
        <v>F</v>
      </c>
      <c r="I1031" s="1">
        <v>2</v>
      </c>
    </row>
    <row r="1032" spans="1:9" x14ac:dyDescent="0.55000000000000004">
      <c r="A1032" s="1">
        <v>36</v>
      </c>
      <c r="B1032" t="s">
        <v>495</v>
      </c>
      <c r="C1032" s="1" t="s">
        <v>5</v>
      </c>
      <c r="D1032">
        <v>6</v>
      </c>
      <c r="E1032" s="1" t="s">
        <v>220</v>
      </c>
      <c r="F1032" s="1">
        <v>6</v>
      </c>
      <c r="G1032" s="1" t="str">
        <f>+VLOOKUP(bloque2_2[[#This Row],[niño]],BD.niños[[Código]:[sexo]],6,FALSE)</f>
        <v>9 y 10</v>
      </c>
      <c r="H1032" s="1" t="str">
        <f>+VLOOKUP(bloque2_2[[#This Row],[niño]],BD.niños[[Código]:[sexo]],7,FALSE)</f>
        <v>F</v>
      </c>
      <c r="I1032" s="1">
        <v>2</v>
      </c>
    </row>
    <row r="1033" spans="1:9" x14ac:dyDescent="0.55000000000000004">
      <c r="A1033" s="1">
        <v>36</v>
      </c>
      <c r="B1033" t="s">
        <v>495</v>
      </c>
      <c r="C1033" s="1" t="s">
        <v>5</v>
      </c>
      <c r="D1033">
        <v>6</v>
      </c>
      <c r="E1033" s="1" t="s">
        <v>223</v>
      </c>
      <c r="F1033" s="1">
        <v>6</v>
      </c>
      <c r="G1033" s="1" t="str">
        <f>+VLOOKUP(bloque2_2[[#This Row],[niño]],BD.niños[[Código]:[sexo]],6,FALSE)</f>
        <v>7 y 8</v>
      </c>
      <c r="H1033" s="1" t="str">
        <f>+VLOOKUP(bloque2_2[[#This Row],[niño]],BD.niños[[Código]:[sexo]],7,FALSE)</f>
        <v>F</v>
      </c>
      <c r="I1033" s="1">
        <v>2</v>
      </c>
    </row>
    <row r="1034" spans="1:9" x14ac:dyDescent="0.55000000000000004">
      <c r="A1034" s="1">
        <v>36</v>
      </c>
      <c r="B1034" t="s">
        <v>495</v>
      </c>
      <c r="C1034" s="1" t="s">
        <v>5</v>
      </c>
      <c r="D1034">
        <v>6</v>
      </c>
      <c r="E1034" s="1" t="s">
        <v>226</v>
      </c>
      <c r="F1034" s="1">
        <v>6</v>
      </c>
      <c r="G1034" s="1" t="str">
        <f>+VLOOKUP(bloque2_2[[#This Row],[niño]],BD.niños[[Código]:[sexo]],6,FALSE)</f>
        <v>9 y 10</v>
      </c>
      <c r="H1034" s="1" t="str">
        <f>+VLOOKUP(bloque2_2[[#This Row],[niño]],BD.niños[[Código]:[sexo]],7,FALSE)</f>
        <v>M</v>
      </c>
      <c r="I1034" s="1">
        <v>2</v>
      </c>
    </row>
    <row r="1035" spans="1:9" x14ac:dyDescent="0.55000000000000004">
      <c r="A1035" s="1">
        <v>36</v>
      </c>
      <c r="B1035" t="s">
        <v>495</v>
      </c>
      <c r="C1035" s="1" t="s">
        <v>5</v>
      </c>
      <c r="D1035">
        <v>6</v>
      </c>
      <c r="E1035" s="1" t="s">
        <v>229</v>
      </c>
      <c r="F1035" s="1">
        <v>6</v>
      </c>
      <c r="G1035" s="1" t="str">
        <f>+VLOOKUP(bloque2_2[[#This Row],[niño]],BD.niños[[Código]:[sexo]],6,FALSE)</f>
        <v>7 y 8</v>
      </c>
      <c r="H1035" s="1" t="str">
        <f>+VLOOKUP(bloque2_2[[#This Row],[niño]],BD.niños[[Código]:[sexo]],7,FALSE)</f>
        <v>M</v>
      </c>
      <c r="I1035" s="1">
        <v>2</v>
      </c>
    </row>
    <row r="1036" spans="1:9" x14ac:dyDescent="0.55000000000000004">
      <c r="A1036" s="1">
        <v>36</v>
      </c>
      <c r="B1036" t="s">
        <v>495</v>
      </c>
      <c r="C1036" s="1" t="s">
        <v>5</v>
      </c>
      <c r="D1036">
        <v>6</v>
      </c>
      <c r="E1036" s="1" t="s">
        <v>231</v>
      </c>
      <c r="F1036" s="1">
        <v>6</v>
      </c>
      <c r="G1036" s="1" t="str">
        <f>+VLOOKUP(bloque2_2[[#This Row],[niño]],BD.niños[[Código]:[sexo]],6,FALSE)</f>
        <v>5 y 6</v>
      </c>
      <c r="H1036" s="1" t="str">
        <f>+VLOOKUP(bloque2_2[[#This Row],[niño]],BD.niños[[Código]:[sexo]],7,FALSE)</f>
        <v>F</v>
      </c>
      <c r="I1036" s="1">
        <v>2</v>
      </c>
    </row>
    <row r="1037" spans="1:9" x14ac:dyDescent="0.55000000000000004">
      <c r="A1037" s="1">
        <v>36</v>
      </c>
      <c r="B1037" t="s">
        <v>495</v>
      </c>
      <c r="C1037" s="1" t="s">
        <v>5</v>
      </c>
      <c r="D1037">
        <v>6</v>
      </c>
      <c r="E1037" s="1" t="s">
        <v>286</v>
      </c>
      <c r="F1037" s="1">
        <v>6</v>
      </c>
      <c r="G1037" s="1" t="str">
        <f>+VLOOKUP(bloque2_2[[#This Row],[niño]],BD.niños[[Código]:[sexo]],6,FALSE)</f>
        <v>5 y 6</v>
      </c>
      <c r="H1037" s="1" t="str">
        <f>+VLOOKUP(bloque2_2[[#This Row],[niño]],BD.niños[[Código]:[sexo]],7,FALSE)</f>
        <v>M</v>
      </c>
      <c r="I1037" s="1">
        <v>2</v>
      </c>
    </row>
    <row r="1038" spans="1:9" x14ac:dyDescent="0.55000000000000004">
      <c r="A1038" s="1">
        <v>36</v>
      </c>
      <c r="B1038" t="s">
        <v>495</v>
      </c>
      <c r="C1038" s="1" t="s">
        <v>5</v>
      </c>
      <c r="D1038">
        <v>6</v>
      </c>
      <c r="E1038" s="1" t="s">
        <v>290</v>
      </c>
      <c r="F1038" s="1">
        <v>6</v>
      </c>
      <c r="G1038" s="1" t="str">
        <f>+VLOOKUP(bloque2_2[[#This Row],[niño]],BD.niños[[Código]:[sexo]],6,FALSE)</f>
        <v>5 y 6</v>
      </c>
      <c r="H1038" s="1" t="str">
        <f>+VLOOKUP(bloque2_2[[#This Row],[niño]],BD.niños[[Código]:[sexo]],7,FALSE)</f>
        <v>M</v>
      </c>
      <c r="I1038" s="1">
        <v>2</v>
      </c>
    </row>
    <row r="1039" spans="1:9" x14ac:dyDescent="0.55000000000000004">
      <c r="A1039" s="1">
        <v>36</v>
      </c>
      <c r="B1039" t="s">
        <v>495</v>
      </c>
      <c r="C1039" s="1" t="s">
        <v>5</v>
      </c>
      <c r="D1039">
        <v>6</v>
      </c>
      <c r="E1039" s="1" t="s">
        <v>294</v>
      </c>
      <c r="F1039" s="1">
        <v>6</v>
      </c>
      <c r="G1039" s="1" t="str">
        <f>+VLOOKUP(bloque2_2[[#This Row],[niño]],BD.niños[[Código]:[sexo]],6,FALSE)</f>
        <v>7 y 8</v>
      </c>
      <c r="H1039" s="1" t="str">
        <f>+VLOOKUP(bloque2_2[[#This Row],[niño]],BD.niños[[Código]:[sexo]],7,FALSE)</f>
        <v>M</v>
      </c>
      <c r="I1039" s="1">
        <v>2</v>
      </c>
    </row>
    <row r="1040" spans="1:9" x14ac:dyDescent="0.55000000000000004">
      <c r="A1040" s="1">
        <v>36</v>
      </c>
      <c r="B1040" t="s">
        <v>495</v>
      </c>
      <c r="C1040" s="1" t="s">
        <v>5</v>
      </c>
      <c r="D1040">
        <v>6</v>
      </c>
      <c r="E1040" s="1" t="s">
        <v>295</v>
      </c>
      <c r="F1040" s="1">
        <v>6</v>
      </c>
      <c r="G1040" s="1" t="str">
        <f>+VLOOKUP(bloque2_2[[#This Row],[niño]],BD.niños[[Código]:[sexo]],6,FALSE)</f>
        <v>7 y 8</v>
      </c>
      <c r="H1040" s="1" t="str">
        <f>+VLOOKUP(bloque2_2[[#This Row],[niño]],BD.niños[[Código]:[sexo]],7,FALSE)</f>
        <v>M</v>
      </c>
      <c r="I1040" s="1">
        <v>2</v>
      </c>
    </row>
    <row r="1041" spans="1:9" x14ac:dyDescent="0.55000000000000004">
      <c r="A1041" s="1">
        <v>36</v>
      </c>
      <c r="B1041" t="s">
        <v>495</v>
      </c>
      <c r="C1041" s="1" t="s">
        <v>5</v>
      </c>
      <c r="D1041">
        <v>6</v>
      </c>
      <c r="E1041" s="1" t="s">
        <v>317</v>
      </c>
      <c r="F1041" s="1">
        <v>6</v>
      </c>
      <c r="G1041" s="1" t="str">
        <f>+VLOOKUP(bloque2_2[[#This Row],[niño]],BD.niños[[Código]:[sexo]],6,FALSE)</f>
        <v>9 y 10</v>
      </c>
      <c r="H1041" s="1" t="str">
        <f>+VLOOKUP(bloque2_2[[#This Row],[niño]],BD.niños[[Código]:[sexo]],7,FALSE)</f>
        <v>F</v>
      </c>
      <c r="I1041" s="1">
        <v>2</v>
      </c>
    </row>
    <row r="1042" spans="1:9" x14ac:dyDescent="0.55000000000000004">
      <c r="A1042" s="1">
        <v>36</v>
      </c>
      <c r="B1042" t="s">
        <v>495</v>
      </c>
      <c r="C1042" s="1" t="s">
        <v>5</v>
      </c>
      <c r="D1042">
        <v>6</v>
      </c>
      <c r="E1042" s="1" t="s">
        <v>320</v>
      </c>
      <c r="F1042" s="1">
        <v>6</v>
      </c>
      <c r="G1042" s="1" t="str">
        <f>+VLOOKUP(bloque2_2[[#This Row],[niño]],BD.niños[[Código]:[sexo]],6,FALSE)</f>
        <v>9 y 10</v>
      </c>
      <c r="H1042" s="1" t="str">
        <f>+VLOOKUP(bloque2_2[[#This Row],[niño]],BD.niños[[Código]:[sexo]],7,FALSE)</f>
        <v>M</v>
      </c>
      <c r="I1042" s="1">
        <v>2</v>
      </c>
    </row>
    <row r="1043" spans="1:9" x14ac:dyDescent="0.55000000000000004">
      <c r="A1043" s="1">
        <v>36</v>
      </c>
      <c r="B1043" t="s">
        <v>495</v>
      </c>
      <c r="C1043" s="1" t="s">
        <v>5</v>
      </c>
      <c r="D1043">
        <v>6</v>
      </c>
      <c r="E1043" s="1" t="s">
        <v>323</v>
      </c>
      <c r="F1043" s="1">
        <v>6</v>
      </c>
      <c r="G1043" s="1" t="str">
        <f>+VLOOKUP(bloque2_2[[#This Row],[niño]],BD.niños[[Código]:[sexo]],6,FALSE)</f>
        <v>7 y 8</v>
      </c>
      <c r="H1043" s="1" t="str">
        <f>+VLOOKUP(bloque2_2[[#This Row],[niño]],BD.niños[[Código]:[sexo]],7,FALSE)</f>
        <v>F</v>
      </c>
      <c r="I1043" s="1">
        <v>2</v>
      </c>
    </row>
    <row r="1044" spans="1:9" x14ac:dyDescent="0.55000000000000004">
      <c r="A1044" s="1">
        <v>36</v>
      </c>
      <c r="B1044" t="s">
        <v>495</v>
      </c>
      <c r="C1044" s="1" t="s">
        <v>5</v>
      </c>
      <c r="D1044">
        <v>6</v>
      </c>
      <c r="E1044" s="1" t="s">
        <v>327</v>
      </c>
      <c r="F1044" s="1">
        <v>6</v>
      </c>
      <c r="G1044" s="1" t="str">
        <f>+VLOOKUP(bloque2_2[[#This Row],[niño]],BD.niños[[Código]:[sexo]],6,FALSE)</f>
        <v>7 y 8</v>
      </c>
      <c r="H1044" s="1" t="str">
        <f>+VLOOKUP(bloque2_2[[#This Row],[niño]],BD.niños[[Código]:[sexo]],7,FALSE)</f>
        <v>F</v>
      </c>
      <c r="I1044" s="1">
        <v>2</v>
      </c>
    </row>
    <row r="1045" spans="1:9" x14ac:dyDescent="0.55000000000000004">
      <c r="A1045" s="1">
        <v>36</v>
      </c>
      <c r="B1045" t="s">
        <v>495</v>
      </c>
      <c r="C1045" s="1" t="s">
        <v>5</v>
      </c>
      <c r="D1045">
        <v>6</v>
      </c>
      <c r="E1045" s="1" t="s">
        <v>331</v>
      </c>
      <c r="F1045" s="1">
        <v>6</v>
      </c>
      <c r="G1045" s="1" t="str">
        <f>+VLOOKUP(bloque2_2[[#This Row],[niño]],BD.niños[[Código]:[sexo]],6,FALSE)</f>
        <v>7 y 8</v>
      </c>
      <c r="H1045" s="1" t="str">
        <f>+VLOOKUP(bloque2_2[[#This Row],[niño]],BD.niños[[Código]:[sexo]],7,FALSE)</f>
        <v>F</v>
      </c>
      <c r="I1045" s="1">
        <v>2</v>
      </c>
    </row>
    <row r="1046" spans="1:9" x14ac:dyDescent="0.55000000000000004">
      <c r="A1046" s="1">
        <v>37</v>
      </c>
      <c r="B1046" t="s">
        <v>496</v>
      </c>
      <c r="C1046" s="1" t="s">
        <v>4</v>
      </c>
      <c r="D1046">
        <v>5</v>
      </c>
      <c r="E1046" s="1" t="s">
        <v>105</v>
      </c>
      <c r="F1046" s="1">
        <v>7</v>
      </c>
      <c r="G1046" s="1" t="str">
        <f>+VLOOKUP(bloque2_2[[#This Row],[niño]],BD.niños[[Código]:[sexo]],6,FALSE)</f>
        <v>9 y 10</v>
      </c>
      <c r="H1046" s="1" t="str">
        <f>+VLOOKUP(bloque2_2[[#This Row],[niño]],BD.niños[[Código]:[sexo]],7,FALSE)</f>
        <v>F</v>
      </c>
      <c r="I1046" s="1">
        <v>2</v>
      </c>
    </row>
    <row r="1047" spans="1:9" x14ac:dyDescent="0.55000000000000004">
      <c r="A1047" s="1">
        <v>37</v>
      </c>
      <c r="B1047" t="s">
        <v>496</v>
      </c>
      <c r="C1047" s="1" t="s">
        <v>4</v>
      </c>
      <c r="D1047">
        <v>5</v>
      </c>
      <c r="E1047" s="1" t="s">
        <v>108</v>
      </c>
      <c r="F1047" s="1">
        <v>1</v>
      </c>
      <c r="G1047" s="1" t="str">
        <f>+VLOOKUP(bloque2_2[[#This Row],[niño]],BD.niños[[Código]:[sexo]],6,FALSE)</f>
        <v>9 y 10</v>
      </c>
      <c r="H1047" s="1" t="str">
        <f>+VLOOKUP(bloque2_2[[#This Row],[niño]],BD.niños[[Código]:[sexo]],7,FALSE)</f>
        <v>F</v>
      </c>
      <c r="I1047" s="1">
        <v>2</v>
      </c>
    </row>
    <row r="1048" spans="1:9" x14ac:dyDescent="0.55000000000000004">
      <c r="A1048" s="1">
        <v>37</v>
      </c>
      <c r="B1048" t="s">
        <v>496</v>
      </c>
      <c r="C1048" s="1" t="s">
        <v>4</v>
      </c>
      <c r="D1048">
        <v>5</v>
      </c>
      <c r="E1048" s="1" t="s">
        <v>112</v>
      </c>
      <c r="F1048" s="1">
        <v>5</v>
      </c>
      <c r="G1048" s="1" t="str">
        <f>+VLOOKUP(bloque2_2[[#This Row],[niño]],BD.niños[[Código]:[sexo]],6,FALSE)</f>
        <v>9 y 10</v>
      </c>
      <c r="H1048" s="1" t="str">
        <f>+VLOOKUP(bloque2_2[[#This Row],[niño]],BD.niños[[Código]:[sexo]],7,FALSE)</f>
        <v>F</v>
      </c>
      <c r="I1048" s="1">
        <v>2</v>
      </c>
    </row>
    <row r="1049" spans="1:9" x14ac:dyDescent="0.55000000000000004">
      <c r="A1049" s="1">
        <v>37</v>
      </c>
      <c r="B1049" t="s">
        <v>496</v>
      </c>
      <c r="C1049" s="1" t="s">
        <v>4</v>
      </c>
      <c r="D1049">
        <v>5</v>
      </c>
      <c r="E1049" s="1" t="s">
        <v>116</v>
      </c>
      <c r="F1049" s="1">
        <v>5</v>
      </c>
      <c r="G1049" s="1" t="str">
        <f>+VLOOKUP(bloque2_2[[#This Row],[niño]],BD.niños[[Código]:[sexo]],6,FALSE)</f>
        <v>9 y 10</v>
      </c>
      <c r="H1049" s="1" t="str">
        <f>+VLOOKUP(bloque2_2[[#This Row],[niño]],BD.niños[[Código]:[sexo]],7,FALSE)</f>
        <v>F</v>
      </c>
      <c r="I1049" s="1">
        <v>2</v>
      </c>
    </row>
    <row r="1050" spans="1:9" x14ac:dyDescent="0.55000000000000004">
      <c r="A1050" s="1">
        <v>37</v>
      </c>
      <c r="B1050" t="s">
        <v>496</v>
      </c>
      <c r="C1050" s="1" t="s">
        <v>4</v>
      </c>
      <c r="D1050">
        <v>5</v>
      </c>
      <c r="E1050" s="1" t="s">
        <v>120</v>
      </c>
      <c r="F1050" s="1">
        <v>5</v>
      </c>
      <c r="G1050" s="1" t="str">
        <f>+VLOOKUP(bloque2_2[[#This Row],[niño]],BD.niños[[Código]:[sexo]],6,FALSE)</f>
        <v>9 y 10</v>
      </c>
      <c r="H1050" s="1" t="str">
        <f>+VLOOKUP(bloque2_2[[#This Row],[niño]],BD.niños[[Código]:[sexo]],7,FALSE)</f>
        <v>M</v>
      </c>
      <c r="I1050" s="1">
        <v>2</v>
      </c>
    </row>
    <row r="1051" spans="1:9" x14ac:dyDescent="0.55000000000000004">
      <c r="A1051" s="1">
        <v>37</v>
      </c>
      <c r="B1051" t="s">
        <v>496</v>
      </c>
      <c r="C1051" s="1" t="s">
        <v>4</v>
      </c>
      <c r="D1051">
        <v>5</v>
      </c>
      <c r="E1051" s="1" t="s">
        <v>123</v>
      </c>
      <c r="F1051" s="1">
        <v>7</v>
      </c>
      <c r="G1051" s="1" t="str">
        <f>+VLOOKUP(bloque2_2[[#This Row],[niño]],BD.niños[[Código]:[sexo]],6,FALSE)</f>
        <v>7 y 8</v>
      </c>
      <c r="H1051" s="1" t="str">
        <f>+VLOOKUP(bloque2_2[[#This Row],[niño]],BD.niños[[Código]:[sexo]],7,FALSE)</f>
        <v>M</v>
      </c>
      <c r="I1051" s="1">
        <v>2</v>
      </c>
    </row>
    <row r="1052" spans="1:9" x14ac:dyDescent="0.55000000000000004">
      <c r="A1052" s="1">
        <v>37</v>
      </c>
      <c r="B1052" t="s">
        <v>496</v>
      </c>
      <c r="C1052" s="1" t="s">
        <v>4</v>
      </c>
      <c r="D1052">
        <v>5</v>
      </c>
      <c r="E1052" s="1" t="s">
        <v>127</v>
      </c>
      <c r="F1052" s="1">
        <v>5</v>
      </c>
      <c r="G1052" s="1" t="str">
        <f>+VLOOKUP(bloque2_2[[#This Row],[niño]],BD.niños[[Código]:[sexo]],6,FALSE)</f>
        <v>5 y 6</v>
      </c>
      <c r="H1052" s="1" t="str">
        <f>+VLOOKUP(bloque2_2[[#This Row],[niño]],BD.niños[[Código]:[sexo]],7,FALSE)</f>
        <v>M</v>
      </c>
      <c r="I1052" s="1">
        <v>2</v>
      </c>
    </row>
    <row r="1053" spans="1:9" x14ac:dyDescent="0.55000000000000004">
      <c r="A1053" s="1">
        <v>37</v>
      </c>
      <c r="B1053" t="s">
        <v>496</v>
      </c>
      <c r="C1053" s="1" t="s">
        <v>4</v>
      </c>
      <c r="D1053">
        <v>5</v>
      </c>
      <c r="E1053" s="1" t="s">
        <v>131</v>
      </c>
      <c r="F1053" s="1">
        <v>7</v>
      </c>
      <c r="G1053" s="1" t="str">
        <f>+VLOOKUP(bloque2_2[[#This Row],[niño]],BD.niños[[Código]:[sexo]],6,FALSE)</f>
        <v>5 y 6</v>
      </c>
      <c r="H1053" s="1" t="str">
        <f>+VLOOKUP(bloque2_2[[#This Row],[niño]],BD.niños[[Código]:[sexo]],7,FALSE)</f>
        <v>F</v>
      </c>
      <c r="I1053" s="1">
        <v>2</v>
      </c>
    </row>
    <row r="1054" spans="1:9" x14ac:dyDescent="0.55000000000000004">
      <c r="A1054" s="1">
        <v>37</v>
      </c>
      <c r="B1054" t="s">
        <v>496</v>
      </c>
      <c r="C1054" s="1" t="s">
        <v>4</v>
      </c>
      <c r="D1054">
        <v>5</v>
      </c>
      <c r="E1054" s="1" t="s">
        <v>135</v>
      </c>
      <c r="F1054" s="1">
        <v>5</v>
      </c>
      <c r="G1054" s="1" t="str">
        <f>+VLOOKUP(bloque2_2[[#This Row],[niño]],BD.niños[[Código]:[sexo]],6,FALSE)</f>
        <v>5 y 6</v>
      </c>
      <c r="H1054" s="1" t="str">
        <f>+VLOOKUP(bloque2_2[[#This Row],[niño]],BD.niños[[Código]:[sexo]],7,FALSE)</f>
        <v>M</v>
      </c>
      <c r="I1054" s="1">
        <v>2</v>
      </c>
    </row>
    <row r="1055" spans="1:9" x14ac:dyDescent="0.55000000000000004">
      <c r="A1055" s="1">
        <v>37</v>
      </c>
      <c r="B1055" t="s">
        <v>496</v>
      </c>
      <c r="C1055" s="1" t="s">
        <v>4</v>
      </c>
      <c r="D1055">
        <v>5</v>
      </c>
      <c r="E1055" s="1" t="s">
        <v>139</v>
      </c>
      <c r="F1055" s="1">
        <v>7</v>
      </c>
      <c r="G1055" s="1" t="str">
        <f>+VLOOKUP(bloque2_2[[#This Row],[niño]],BD.niños[[Código]:[sexo]],6,FALSE)</f>
        <v>7 y 8</v>
      </c>
      <c r="H1055" s="1" t="str">
        <f>+VLOOKUP(bloque2_2[[#This Row],[niño]],BD.niños[[Código]:[sexo]],7,FALSE)</f>
        <v>M</v>
      </c>
      <c r="I1055" s="1">
        <v>2</v>
      </c>
    </row>
    <row r="1056" spans="1:9" x14ac:dyDescent="0.55000000000000004">
      <c r="A1056" s="1">
        <v>37</v>
      </c>
      <c r="B1056" t="s">
        <v>496</v>
      </c>
      <c r="C1056" s="1" t="s">
        <v>4</v>
      </c>
      <c r="D1056">
        <v>5</v>
      </c>
      <c r="E1056" s="1" t="s">
        <v>141</v>
      </c>
      <c r="F1056" s="1">
        <v>7</v>
      </c>
      <c r="G1056" s="1" t="str">
        <f>+VLOOKUP(bloque2_2[[#This Row],[niño]],BD.niños[[Código]:[sexo]],6,FALSE)</f>
        <v>7 y 8</v>
      </c>
      <c r="H1056" s="1" t="str">
        <f>+VLOOKUP(bloque2_2[[#This Row],[niño]],BD.niños[[Código]:[sexo]],7,FALSE)</f>
        <v>F</v>
      </c>
      <c r="I1056" s="1">
        <v>2</v>
      </c>
    </row>
    <row r="1057" spans="1:9" x14ac:dyDescent="0.55000000000000004">
      <c r="A1057" s="1">
        <v>37</v>
      </c>
      <c r="B1057" t="s">
        <v>496</v>
      </c>
      <c r="C1057" s="1" t="s">
        <v>4</v>
      </c>
      <c r="D1057">
        <v>5</v>
      </c>
      <c r="E1057" s="1" t="s">
        <v>145</v>
      </c>
      <c r="F1057" s="1">
        <v>7</v>
      </c>
      <c r="G1057" s="1" t="str">
        <f>+VLOOKUP(bloque2_2[[#This Row],[niño]],BD.niños[[Código]:[sexo]],6,FALSE)</f>
        <v>7 y 8</v>
      </c>
      <c r="H1057" s="1" t="str">
        <f>+VLOOKUP(bloque2_2[[#This Row],[niño]],BD.niños[[Código]:[sexo]],7,FALSE)</f>
        <v>M</v>
      </c>
      <c r="I1057" s="1">
        <v>2</v>
      </c>
    </row>
    <row r="1058" spans="1:9" x14ac:dyDescent="0.55000000000000004">
      <c r="A1058" s="1">
        <v>37</v>
      </c>
      <c r="B1058" t="s">
        <v>496</v>
      </c>
      <c r="C1058" s="1" t="s">
        <v>4</v>
      </c>
      <c r="D1058">
        <v>5</v>
      </c>
      <c r="E1058" s="1" t="s">
        <v>147</v>
      </c>
      <c r="F1058" s="1">
        <v>5</v>
      </c>
      <c r="G1058" s="1" t="str">
        <f>+VLOOKUP(bloque2_2[[#This Row],[niño]],BD.niños[[Código]:[sexo]],6,FALSE)</f>
        <v>7 y 8</v>
      </c>
      <c r="H1058" s="1" t="str">
        <f>+VLOOKUP(bloque2_2[[#This Row],[niño]],BD.niños[[Código]:[sexo]],7,FALSE)</f>
        <v>M</v>
      </c>
      <c r="I1058" s="1">
        <v>2</v>
      </c>
    </row>
    <row r="1059" spans="1:9" x14ac:dyDescent="0.55000000000000004">
      <c r="A1059" s="1">
        <v>37</v>
      </c>
      <c r="B1059" t="s">
        <v>496</v>
      </c>
      <c r="C1059" s="1" t="s">
        <v>4</v>
      </c>
      <c r="D1059">
        <v>5</v>
      </c>
      <c r="E1059" s="1" t="s">
        <v>214</v>
      </c>
      <c r="F1059" s="1">
        <v>2</v>
      </c>
      <c r="G1059" s="1" t="str">
        <f>+VLOOKUP(bloque2_2[[#This Row],[niño]],BD.niños[[Código]:[sexo]],6,FALSE)</f>
        <v>9 y 10</v>
      </c>
      <c r="H1059" s="1" t="str">
        <f>+VLOOKUP(bloque2_2[[#This Row],[niño]],BD.niños[[Código]:[sexo]],7,FALSE)</f>
        <v>F</v>
      </c>
      <c r="I1059" s="1">
        <v>2</v>
      </c>
    </row>
    <row r="1060" spans="1:9" x14ac:dyDescent="0.55000000000000004">
      <c r="A1060" s="1">
        <v>37</v>
      </c>
      <c r="B1060" t="s">
        <v>496</v>
      </c>
      <c r="C1060" s="1" t="s">
        <v>4</v>
      </c>
      <c r="D1060">
        <v>5</v>
      </c>
      <c r="E1060" s="1" t="s">
        <v>217</v>
      </c>
      <c r="F1060" s="1">
        <v>6</v>
      </c>
      <c r="G1060" s="1" t="str">
        <f>+VLOOKUP(bloque2_2[[#This Row],[niño]],BD.niños[[Código]:[sexo]],6,FALSE)</f>
        <v>9 y 10</v>
      </c>
      <c r="H1060" s="1" t="str">
        <f>+VLOOKUP(bloque2_2[[#This Row],[niño]],BD.niños[[Código]:[sexo]],7,FALSE)</f>
        <v>F</v>
      </c>
      <c r="I1060" s="1">
        <v>2</v>
      </c>
    </row>
    <row r="1061" spans="1:9" x14ac:dyDescent="0.55000000000000004">
      <c r="A1061" s="1">
        <v>37</v>
      </c>
      <c r="B1061" t="s">
        <v>496</v>
      </c>
      <c r="C1061" s="1" t="s">
        <v>4</v>
      </c>
      <c r="D1061">
        <v>5</v>
      </c>
      <c r="E1061" s="1" t="s">
        <v>220</v>
      </c>
      <c r="F1061" s="1">
        <v>5</v>
      </c>
      <c r="G1061" s="1" t="str">
        <f>+VLOOKUP(bloque2_2[[#This Row],[niño]],BD.niños[[Código]:[sexo]],6,FALSE)</f>
        <v>9 y 10</v>
      </c>
      <c r="H1061" s="1" t="str">
        <f>+VLOOKUP(bloque2_2[[#This Row],[niño]],BD.niños[[Código]:[sexo]],7,FALSE)</f>
        <v>F</v>
      </c>
      <c r="I1061" s="1">
        <v>2</v>
      </c>
    </row>
    <row r="1062" spans="1:9" x14ac:dyDescent="0.55000000000000004">
      <c r="A1062" s="1">
        <v>37</v>
      </c>
      <c r="B1062" t="s">
        <v>496</v>
      </c>
      <c r="C1062" s="1" t="s">
        <v>4</v>
      </c>
      <c r="D1062">
        <v>5</v>
      </c>
      <c r="E1062" s="1" t="s">
        <v>223</v>
      </c>
      <c r="F1062" s="1">
        <v>5</v>
      </c>
      <c r="G1062" s="1" t="str">
        <f>+VLOOKUP(bloque2_2[[#This Row],[niño]],BD.niños[[Código]:[sexo]],6,FALSE)</f>
        <v>7 y 8</v>
      </c>
      <c r="H1062" s="1" t="str">
        <f>+VLOOKUP(bloque2_2[[#This Row],[niño]],BD.niños[[Código]:[sexo]],7,FALSE)</f>
        <v>F</v>
      </c>
      <c r="I1062" s="1">
        <v>2</v>
      </c>
    </row>
    <row r="1063" spans="1:9" x14ac:dyDescent="0.55000000000000004">
      <c r="A1063" s="1">
        <v>37</v>
      </c>
      <c r="B1063" t="s">
        <v>496</v>
      </c>
      <c r="C1063" s="1" t="s">
        <v>4</v>
      </c>
      <c r="D1063">
        <v>5</v>
      </c>
      <c r="E1063" s="1" t="s">
        <v>226</v>
      </c>
      <c r="F1063" s="1">
        <v>7</v>
      </c>
      <c r="G1063" s="1" t="str">
        <f>+VLOOKUP(bloque2_2[[#This Row],[niño]],BD.niños[[Código]:[sexo]],6,FALSE)</f>
        <v>9 y 10</v>
      </c>
      <c r="H1063" s="1" t="str">
        <f>+VLOOKUP(bloque2_2[[#This Row],[niño]],BD.niños[[Código]:[sexo]],7,FALSE)</f>
        <v>M</v>
      </c>
      <c r="I1063" s="1">
        <v>2</v>
      </c>
    </row>
    <row r="1064" spans="1:9" x14ac:dyDescent="0.55000000000000004">
      <c r="A1064" s="1">
        <v>37</v>
      </c>
      <c r="B1064" t="s">
        <v>496</v>
      </c>
      <c r="C1064" s="1" t="s">
        <v>4</v>
      </c>
      <c r="D1064">
        <v>5</v>
      </c>
      <c r="E1064" s="1" t="s">
        <v>229</v>
      </c>
      <c r="F1064" s="1">
        <v>4</v>
      </c>
      <c r="G1064" s="1" t="str">
        <f>+VLOOKUP(bloque2_2[[#This Row],[niño]],BD.niños[[Código]:[sexo]],6,FALSE)</f>
        <v>7 y 8</v>
      </c>
      <c r="H1064" s="1" t="str">
        <f>+VLOOKUP(bloque2_2[[#This Row],[niño]],BD.niños[[Código]:[sexo]],7,FALSE)</f>
        <v>M</v>
      </c>
      <c r="I1064" s="1">
        <v>2</v>
      </c>
    </row>
    <row r="1065" spans="1:9" x14ac:dyDescent="0.55000000000000004">
      <c r="A1065" s="1">
        <v>37</v>
      </c>
      <c r="B1065" t="s">
        <v>496</v>
      </c>
      <c r="C1065" s="1" t="s">
        <v>4</v>
      </c>
      <c r="D1065">
        <v>5</v>
      </c>
      <c r="E1065" s="1" t="s">
        <v>231</v>
      </c>
      <c r="F1065" s="1">
        <v>6</v>
      </c>
      <c r="G1065" s="1" t="str">
        <f>+VLOOKUP(bloque2_2[[#This Row],[niño]],BD.niños[[Código]:[sexo]],6,FALSE)</f>
        <v>5 y 6</v>
      </c>
      <c r="H1065" s="1" t="str">
        <f>+VLOOKUP(bloque2_2[[#This Row],[niño]],BD.niños[[Código]:[sexo]],7,FALSE)</f>
        <v>F</v>
      </c>
      <c r="I1065" s="1">
        <v>2</v>
      </c>
    </row>
    <row r="1066" spans="1:9" x14ac:dyDescent="0.55000000000000004">
      <c r="A1066" s="1">
        <v>37</v>
      </c>
      <c r="B1066" t="s">
        <v>496</v>
      </c>
      <c r="C1066" s="1" t="s">
        <v>4</v>
      </c>
      <c r="D1066">
        <v>5</v>
      </c>
      <c r="E1066" s="1" t="s">
        <v>286</v>
      </c>
      <c r="F1066" s="1">
        <v>6</v>
      </c>
      <c r="G1066" s="1" t="str">
        <f>+VLOOKUP(bloque2_2[[#This Row],[niño]],BD.niños[[Código]:[sexo]],6,FALSE)</f>
        <v>5 y 6</v>
      </c>
      <c r="H1066" s="1" t="str">
        <f>+VLOOKUP(bloque2_2[[#This Row],[niño]],BD.niños[[Código]:[sexo]],7,FALSE)</f>
        <v>M</v>
      </c>
      <c r="I1066" s="1">
        <v>2</v>
      </c>
    </row>
    <row r="1067" spans="1:9" x14ac:dyDescent="0.55000000000000004">
      <c r="A1067" s="1">
        <v>37</v>
      </c>
      <c r="B1067" t="s">
        <v>496</v>
      </c>
      <c r="C1067" s="1" t="s">
        <v>4</v>
      </c>
      <c r="D1067">
        <v>5</v>
      </c>
      <c r="E1067" s="1" t="s">
        <v>290</v>
      </c>
      <c r="F1067" s="1">
        <v>7</v>
      </c>
      <c r="G1067" s="1" t="str">
        <f>+VLOOKUP(bloque2_2[[#This Row],[niño]],BD.niños[[Código]:[sexo]],6,FALSE)</f>
        <v>5 y 6</v>
      </c>
      <c r="H1067" s="1" t="str">
        <f>+VLOOKUP(bloque2_2[[#This Row],[niño]],BD.niños[[Código]:[sexo]],7,FALSE)</f>
        <v>M</v>
      </c>
      <c r="I1067" s="1">
        <v>2</v>
      </c>
    </row>
    <row r="1068" spans="1:9" x14ac:dyDescent="0.55000000000000004">
      <c r="A1068" s="1">
        <v>37</v>
      </c>
      <c r="B1068" t="s">
        <v>496</v>
      </c>
      <c r="C1068" s="1" t="s">
        <v>4</v>
      </c>
      <c r="D1068">
        <v>5</v>
      </c>
      <c r="E1068" s="1" t="s">
        <v>294</v>
      </c>
      <c r="F1068" s="1">
        <v>5</v>
      </c>
      <c r="G1068" s="1" t="str">
        <f>+VLOOKUP(bloque2_2[[#This Row],[niño]],BD.niños[[Código]:[sexo]],6,FALSE)</f>
        <v>7 y 8</v>
      </c>
      <c r="H1068" s="1" t="str">
        <f>+VLOOKUP(bloque2_2[[#This Row],[niño]],BD.niños[[Código]:[sexo]],7,FALSE)</f>
        <v>M</v>
      </c>
      <c r="I1068" s="1">
        <v>2</v>
      </c>
    </row>
    <row r="1069" spans="1:9" x14ac:dyDescent="0.55000000000000004">
      <c r="A1069" s="1">
        <v>37</v>
      </c>
      <c r="B1069" t="s">
        <v>496</v>
      </c>
      <c r="C1069" s="1" t="s">
        <v>4</v>
      </c>
      <c r="D1069">
        <v>5</v>
      </c>
      <c r="E1069" s="1" t="s">
        <v>295</v>
      </c>
      <c r="F1069" s="1">
        <v>5</v>
      </c>
      <c r="G1069" s="1" t="str">
        <f>+VLOOKUP(bloque2_2[[#This Row],[niño]],BD.niños[[Código]:[sexo]],6,FALSE)</f>
        <v>7 y 8</v>
      </c>
      <c r="H1069" s="1" t="str">
        <f>+VLOOKUP(bloque2_2[[#This Row],[niño]],BD.niños[[Código]:[sexo]],7,FALSE)</f>
        <v>M</v>
      </c>
      <c r="I1069" s="1">
        <v>2</v>
      </c>
    </row>
    <row r="1070" spans="1:9" x14ac:dyDescent="0.55000000000000004">
      <c r="A1070" s="1">
        <v>37</v>
      </c>
      <c r="B1070" t="s">
        <v>496</v>
      </c>
      <c r="C1070" s="1" t="s">
        <v>4</v>
      </c>
      <c r="D1070">
        <v>5</v>
      </c>
      <c r="E1070" s="1" t="s">
        <v>317</v>
      </c>
      <c r="F1070" s="1">
        <v>1</v>
      </c>
      <c r="G1070" s="1" t="str">
        <f>+VLOOKUP(bloque2_2[[#This Row],[niño]],BD.niños[[Código]:[sexo]],6,FALSE)</f>
        <v>9 y 10</v>
      </c>
      <c r="H1070" s="1" t="str">
        <f>+VLOOKUP(bloque2_2[[#This Row],[niño]],BD.niños[[Código]:[sexo]],7,FALSE)</f>
        <v>F</v>
      </c>
      <c r="I1070" s="1">
        <v>2</v>
      </c>
    </row>
    <row r="1071" spans="1:9" x14ac:dyDescent="0.55000000000000004">
      <c r="A1071" s="1">
        <v>37</v>
      </c>
      <c r="B1071" t="s">
        <v>496</v>
      </c>
      <c r="C1071" s="1" t="s">
        <v>4</v>
      </c>
      <c r="D1071">
        <v>5</v>
      </c>
      <c r="E1071" s="1" t="s">
        <v>320</v>
      </c>
      <c r="F1071" s="1">
        <v>5</v>
      </c>
      <c r="G1071" s="1" t="str">
        <f>+VLOOKUP(bloque2_2[[#This Row],[niño]],BD.niños[[Código]:[sexo]],6,FALSE)</f>
        <v>9 y 10</v>
      </c>
      <c r="H1071" s="1" t="str">
        <f>+VLOOKUP(bloque2_2[[#This Row],[niño]],BD.niños[[Código]:[sexo]],7,FALSE)</f>
        <v>M</v>
      </c>
      <c r="I1071" s="1">
        <v>2</v>
      </c>
    </row>
    <row r="1072" spans="1:9" x14ac:dyDescent="0.55000000000000004">
      <c r="A1072" s="1">
        <v>37</v>
      </c>
      <c r="B1072" t="s">
        <v>496</v>
      </c>
      <c r="C1072" s="1" t="s">
        <v>4</v>
      </c>
      <c r="D1072">
        <v>5</v>
      </c>
      <c r="E1072" s="1" t="s">
        <v>323</v>
      </c>
      <c r="F1072" s="1">
        <v>5</v>
      </c>
      <c r="G1072" s="1" t="str">
        <f>+VLOOKUP(bloque2_2[[#This Row],[niño]],BD.niños[[Código]:[sexo]],6,FALSE)</f>
        <v>7 y 8</v>
      </c>
      <c r="H1072" s="1" t="str">
        <f>+VLOOKUP(bloque2_2[[#This Row],[niño]],BD.niños[[Código]:[sexo]],7,FALSE)</f>
        <v>F</v>
      </c>
      <c r="I1072" s="1">
        <v>2</v>
      </c>
    </row>
    <row r="1073" spans="1:9" x14ac:dyDescent="0.55000000000000004">
      <c r="A1073" s="1">
        <v>37</v>
      </c>
      <c r="B1073" t="s">
        <v>496</v>
      </c>
      <c r="C1073" s="1" t="s">
        <v>4</v>
      </c>
      <c r="D1073">
        <v>5</v>
      </c>
      <c r="E1073" s="1" t="s">
        <v>327</v>
      </c>
      <c r="F1073" s="1">
        <v>5</v>
      </c>
      <c r="G1073" s="1" t="str">
        <f>+VLOOKUP(bloque2_2[[#This Row],[niño]],BD.niños[[Código]:[sexo]],6,FALSE)</f>
        <v>7 y 8</v>
      </c>
      <c r="H1073" s="1" t="str">
        <f>+VLOOKUP(bloque2_2[[#This Row],[niño]],BD.niños[[Código]:[sexo]],7,FALSE)</f>
        <v>F</v>
      </c>
      <c r="I1073" s="1">
        <v>2</v>
      </c>
    </row>
    <row r="1074" spans="1:9" x14ac:dyDescent="0.55000000000000004">
      <c r="A1074" s="1">
        <v>37</v>
      </c>
      <c r="B1074" t="s">
        <v>496</v>
      </c>
      <c r="C1074" s="1" t="s">
        <v>4</v>
      </c>
      <c r="D1074">
        <v>5</v>
      </c>
      <c r="E1074" s="1" t="s">
        <v>331</v>
      </c>
      <c r="F1074" s="1">
        <v>5</v>
      </c>
      <c r="G1074" s="1" t="str">
        <f>+VLOOKUP(bloque2_2[[#This Row],[niño]],BD.niños[[Código]:[sexo]],6,FALSE)</f>
        <v>7 y 8</v>
      </c>
      <c r="H1074" s="1" t="str">
        <f>+VLOOKUP(bloque2_2[[#This Row],[niño]],BD.niños[[Código]:[sexo]],7,FALSE)</f>
        <v>F</v>
      </c>
      <c r="I1074" s="1">
        <v>2</v>
      </c>
    </row>
    <row r="1075" spans="1:9" x14ac:dyDescent="0.55000000000000004">
      <c r="A1075" s="1">
        <v>38</v>
      </c>
      <c r="B1075" t="s">
        <v>497</v>
      </c>
      <c r="C1075" s="1" t="s">
        <v>0</v>
      </c>
      <c r="D1075">
        <v>7</v>
      </c>
      <c r="E1075" s="1" t="s">
        <v>105</v>
      </c>
      <c r="F1075" s="1">
        <v>7</v>
      </c>
      <c r="G1075" s="1" t="str">
        <f>+VLOOKUP(bloque2_2[[#This Row],[niño]],BD.niños[[Código]:[sexo]],6,FALSE)</f>
        <v>9 y 10</v>
      </c>
      <c r="H1075" s="1" t="str">
        <f>+VLOOKUP(bloque2_2[[#This Row],[niño]],BD.niños[[Código]:[sexo]],7,FALSE)</f>
        <v>F</v>
      </c>
      <c r="I1075" s="1">
        <v>2</v>
      </c>
    </row>
    <row r="1076" spans="1:9" x14ac:dyDescent="0.55000000000000004">
      <c r="A1076" s="1">
        <v>38</v>
      </c>
      <c r="B1076" t="s">
        <v>497</v>
      </c>
      <c r="C1076" s="1" t="s">
        <v>0</v>
      </c>
      <c r="D1076">
        <v>7</v>
      </c>
      <c r="E1076" s="1" t="s">
        <v>108</v>
      </c>
      <c r="F1076" s="1">
        <v>7</v>
      </c>
      <c r="G1076" s="1" t="str">
        <f>+VLOOKUP(bloque2_2[[#This Row],[niño]],BD.niños[[Código]:[sexo]],6,FALSE)</f>
        <v>9 y 10</v>
      </c>
      <c r="H1076" s="1" t="str">
        <f>+VLOOKUP(bloque2_2[[#This Row],[niño]],BD.niños[[Código]:[sexo]],7,FALSE)</f>
        <v>F</v>
      </c>
      <c r="I1076" s="1">
        <v>2</v>
      </c>
    </row>
    <row r="1077" spans="1:9" x14ac:dyDescent="0.55000000000000004">
      <c r="A1077" s="1">
        <v>38</v>
      </c>
      <c r="B1077" t="s">
        <v>497</v>
      </c>
      <c r="C1077" s="1" t="s">
        <v>0</v>
      </c>
      <c r="D1077">
        <v>7</v>
      </c>
      <c r="E1077" s="1" t="s">
        <v>112</v>
      </c>
      <c r="F1077" s="1">
        <v>7</v>
      </c>
      <c r="G1077" s="1" t="str">
        <f>+VLOOKUP(bloque2_2[[#This Row],[niño]],BD.niños[[Código]:[sexo]],6,FALSE)</f>
        <v>9 y 10</v>
      </c>
      <c r="H1077" s="1" t="str">
        <f>+VLOOKUP(bloque2_2[[#This Row],[niño]],BD.niños[[Código]:[sexo]],7,FALSE)</f>
        <v>F</v>
      </c>
      <c r="I1077" s="1">
        <v>2</v>
      </c>
    </row>
    <row r="1078" spans="1:9" x14ac:dyDescent="0.55000000000000004">
      <c r="A1078" s="1">
        <v>38</v>
      </c>
      <c r="B1078" t="s">
        <v>497</v>
      </c>
      <c r="C1078" s="1" t="s">
        <v>0</v>
      </c>
      <c r="D1078">
        <v>7</v>
      </c>
      <c r="E1078" s="1" t="s">
        <v>116</v>
      </c>
      <c r="F1078" s="1">
        <v>7</v>
      </c>
      <c r="G1078" s="1" t="str">
        <f>+VLOOKUP(bloque2_2[[#This Row],[niño]],BD.niños[[Código]:[sexo]],6,FALSE)</f>
        <v>9 y 10</v>
      </c>
      <c r="H1078" s="1" t="str">
        <f>+VLOOKUP(bloque2_2[[#This Row],[niño]],BD.niños[[Código]:[sexo]],7,FALSE)</f>
        <v>F</v>
      </c>
      <c r="I1078" s="1">
        <v>2</v>
      </c>
    </row>
    <row r="1079" spans="1:9" x14ac:dyDescent="0.55000000000000004">
      <c r="A1079" s="1">
        <v>38</v>
      </c>
      <c r="B1079" t="s">
        <v>497</v>
      </c>
      <c r="C1079" s="1" t="s">
        <v>0</v>
      </c>
      <c r="D1079">
        <v>7</v>
      </c>
      <c r="E1079" s="1" t="s">
        <v>120</v>
      </c>
      <c r="F1079" s="1">
        <v>7</v>
      </c>
      <c r="G1079" s="1" t="str">
        <f>+VLOOKUP(bloque2_2[[#This Row],[niño]],BD.niños[[Código]:[sexo]],6,FALSE)</f>
        <v>9 y 10</v>
      </c>
      <c r="H1079" s="1" t="str">
        <f>+VLOOKUP(bloque2_2[[#This Row],[niño]],BD.niños[[Código]:[sexo]],7,FALSE)</f>
        <v>M</v>
      </c>
      <c r="I1079" s="1">
        <v>2</v>
      </c>
    </row>
    <row r="1080" spans="1:9" x14ac:dyDescent="0.55000000000000004">
      <c r="A1080" s="1">
        <v>38</v>
      </c>
      <c r="B1080" t="s">
        <v>497</v>
      </c>
      <c r="C1080" s="1" t="s">
        <v>0</v>
      </c>
      <c r="D1080">
        <v>7</v>
      </c>
      <c r="E1080" s="1" t="s">
        <v>123</v>
      </c>
      <c r="F1080" s="1">
        <v>5</v>
      </c>
      <c r="G1080" s="1" t="str">
        <f>+VLOOKUP(bloque2_2[[#This Row],[niño]],BD.niños[[Código]:[sexo]],6,FALSE)</f>
        <v>7 y 8</v>
      </c>
      <c r="H1080" s="1" t="str">
        <f>+VLOOKUP(bloque2_2[[#This Row],[niño]],BD.niños[[Código]:[sexo]],7,FALSE)</f>
        <v>M</v>
      </c>
      <c r="I1080" s="1">
        <v>2</v>
      </c>
    </row>
    <row r="1081" spans="1:9" x14ac:dyDescent="0.55000000000000004">
      <c r="A1081" s="1">
        <v>38</v>
      </c>
      <c r="B1081" t="s">
        <v>497</v>
      </c>
      <c r="C1081" s="1" t="s">
        <v>0</v>
      </c>
      <c r="D1081">
        <v>7</v>
      </c>
      <c r="E1081" s="1" t="s">
        <v>127</v>
      </c>
      <c r="F1081" s="1">
        <v>3</v>
      </c>
      <c r="G1081" s="1" t="str">
        <f>+VLOOKUP(bloque2_2[[#This Row],[niño]],BD.niños[[Código]:[sexo]],6,FALSE)</f>
        <v>5 y 6</v>
      </c>
      <c r="H1081" s="1" t="str">
        <f>+VLOOKUP(bloque2_2[[#This Row],[niño]],BD.niños[[Código]:[sexo]],7,FALSE)</f>
        <v>M</v>
      </c>
      <c r="I1081" s="1">
        <v>2</v>
      </c>
    </row>
    <row r="1082" spans="1:9" x14ac:dyDescent="0.55000000000000004">
      <c r="A1082" s="1">
        <v>38</v>
      </c>
      <c r="B1082" t="s">
        <v>497</v>
      </c>
      <c r="C1082" s="1" t="s">
        <v>0</v>
      </c>
      <c r="D1082">
        <v>7</v>
      </c>
      <c r="E1082" s="1" t="s">
        <v>131</v>
      </c>
      <c r="F1082" s="1">
        <v>7</v>
      </c>
      <c r="G1082" s="1" t="str">
        <f>+VLOOKUP(bloque2_2[[#This Row],[niño]],BD.niños[[Código]:[sexo]],6,FALSE)</f>
        <v>5 y 6</v>
      </c>
      <c r="H1082" s="1" t="str">
        <f>+VLOOKUP(bloque2_2[[#This Row],[niño]],BD.niños[[Código]:[sexo]],7,FALSE)</f>
        <v>F</v>
      </c>
      <c r="I1082" s="1">
        <v>2</v>
      </c>
    </row>
    <row r="1083" spans="1:9" x14ac:dyDescent="0.55000000000000004">
      <c r="A1083" s="1">
        <v>38</v>
      </c>
      <c r="B1083" t="s">
        <v>497</v>
      </c>
      <c r="C1083" s="1" t="s">
        <v>0</v>
      </c>
      <c r="D1083">
        <v>7</v>
      </c>
      <c r="E1083" s="1" t="s">
        <v>135</v>
      </c>
      <c r="F1083" s="1">
        <v>7</v>
      </c>
      <c r="G1083" s="1" t="str">
        <f>+VLOOKUP(bloque2_2[[#This Row],[niño]],BD.niños[[Código]:[sexo]],6,FALSE)</f>
        <v>5 y 6</v>
      </c>
      <c r="H1083" s="1" t="str">
        <f>+VLOOKUP(bloque2_2[[#This Row],[niño]],BD.niños[[Código]:[sexo]],7,FALSE)</f>
        <v>M</v>
      </c>
      <c r="I1083" s="1">
        <v>2</v>
      </c>
    </row>
    <row r="1084" spans="1:9" x14ac:dyDescent="0.55000000000000004">
      <c r="A1084" s="1">
        <v>38</v>
      </c>
      <c r="B1084" t="s">
        <v>497</v>
      </c>
      <c r="C1084" s="1" t="s">
        <v>0</v>
      </c>
      <c r="D1084">
        <v>7</v>
      </c>
      <c r="E1084" s="1" t="s">
        <v>139</v>
      </c>
      <c r="F1084" s="1">
        <v>7</v>
      </c>
      <c r="G1084" s="1" t="str">
        <f>+VLOOKUP(bloque2_2[[#This Row],[niño]],BD.niños[[Código]:[sexo]],6,FALSE)</f>
        <v>7 y 8</v>
      </c>
      <c r="H1084" s="1" t="str">
        <f>+VLOOKUP(bloque2_2[[#This Row],[niño]],BD.niños[[Código]:[sexo]],7,FALSE)</f>
        <v>M</v>
      </c>
      <c r="I1084" s="1">
        <v>2</v>
      </c>
    </row>
    <row r="1085" spans="1:9" x14ac:dyDescent="0.55000000000000004">
      <c r="A1085" s="1">
        <v>38</v>
      </c>
      <c r="B1085" t="s">
        <v>497</v>
      </c>
      <c r="C1085" s="1" t="s">
        <v>0</v>
      </c>
      <c r="D1085">
        <v>7</v>
      </c>
      <c r="E1085" s="1" t="s">
        <v>141</v>
      </c>
      <c r="F1085" s="1">
        <v>7</v>
      </c>
      <c r="G1085" s="1" t="str">
        <f>+VLOOKUP(bloque2_2[[#This Row],[niño]],BD.niños[[Código]:[sexo]],6,FALSE)</f>
        <v>7 y 8</v>
      </c>
      <c r="H1085" s="1" t="str">
        <f>+VLOOKUP(bloque2_2[[#This Row],[niño]],BD.niños[[Código]:[sexo]],7,FALSE)</f>
        <v>F</v>
      </c>
      <c r="I1085" s="1">
        <v>2</v>
      </c>
    </row>
    <row r="1086" spans="1:9" x14ac:dyDescent="0.55000000000000004">
      <c r="A1086" s="1">
        <v>38</v>
      </c>
      <c r="B1086" t="s">
        <v>497</v>
      </c>
      <c r="C1086" s="1" t="s">
        <v>0</v>
      </c>
      <c r="D1086">
        <v>7</v>
      </c>
      <c r="E1086" s="1" t="s">
        <v>145</v>
      </c>
      <c r="F1086" s="1">
        <v>7</v>
      </c>
      <c r="G1086" s="1" t="str">
        <f>+VLOOKUP(bloque2_2[[#This Row],[niño]],BD.niños[[Código]:[sexo]],6,FALSE)</f>
        <v>7 y 8</v>
      </c>
      <c r="H1086" s="1" t="str">
        <f>+VLOOKUP(bloque2_2[[#This Row],[niño]],BD.niños[[Código]:[sexo]],7,FALSE)</f>
        <v>M</v>
      </c>
      <c r="I1086" s="1">
        <v>2</v>
      </c>
    </row>
    <row r="1087" spans="1:9" x14ac:dyDescent="0.55000000000000004">
      <c r="A1087" s="1">
        <v>38</v>
      </c>
      <c r="B1087" t="s">
        <v>497</v>
      </c>
      <c r="C1087" s="1" t="s">
        <v>0</v>
      </c>
      <c r="D1087">
        <v>7</v>
      </c>
      <c r="E1087" s="1" t="s">
        <v>147</v>
      </c>
      <c r="F1087" s="1">
        <v>7</v>
      </c>
      <c r="G1087" s="1" t="str">
        <f>+VLOOKUP(bloque2_2[[#This Row],[niño]],BD.niños[[Código]:[sexo]],6,FALSE)</f>
        <v>7 y 8</v>
      </c>
      <c r="H1087" s="1" t="str">
        <f>+VLOOKUP(bloque2_2[[#This Row],[niño]],BD.niños[[Código]:[sexo]],7,FALSE)</f>
        <v>M</v>
      </c>
      <c r="I1087" s="1">
        <v>2</v>
      </c>
    </row>
    <row r="1088" spans="1:9" x14ac:dyDescent="0.55000000000000004">
      <c r="A1088" s="1">
        <v>38</v>
      </c>
      <c r="B1088" t="s">
        <v>497</v>
      </c>
      <c r="C1088" s="1" t="s">
        <v>0</v>
      </c>
      <c r="D1088">
        <v>7</v>
      </c>
      <c r="E1088" s="1" t="s">
        <v>214</v>
      </c>
      <c r="F1088" s="1">
        <v>2</v>
      </c>
      <c r="G1088" s="1" t="str">
        <f>+VLOOKUP(bloque2_2[[#This Row],[niño]],BD.niños[[Código]:[sexo]],6,FALSE)</f>
        <v>9 y 10</v>
      </c>
      <c r="H1088" s="1" t="str">
        <f>+VLOOKUP(bloque2_2[[#This Row],[niño]],BD.niños[[Código]:[sexo]],7,FALSE)</f>
        <v>F</v>
      </c>
      <c r="I1088" s="1">
        <v>2</v>
      </c>
    </row>
    <row r="1089" spans="1:9" x14ac:dyDescent="0.55000000000000004">
      <c r="A1089" s="1">
        <v>38</v>
      </c>
      <c r="B1089" t="s">
        <v>497</v>
      </c>
      <c r="C1089" s="1" t="s">
        <v>0</v>
      </c>
      <c r="D1089">
        <v>7</v>
      </c>
      <c r="E1089" s="1" t="s">
        <v>217</v>
      </c>
      <c r="F1089" s="1">
        <v>7</v>
      </c>
      <c r="G1089" s="1" t="str">
        <f>+VLOOKUP(bloque2_2[[#This Row],[niño]],BD.niños[[Código]:[sexo]],6,FALSE)</f>
        <v>9 y 10</v>
      </c>
      <c r="H1089" s="1" t="str">
        <f>+VLOOKUP(bloque2_2[[#This Row],[niño]],BD.niños[[Código]:[sexo]],7,FALSE)</f>
        <v>F</v>
      </c>
      <c r="I1089" s="1">
        <v>2</v>
      </c>
    </row>
    <row r="1090" spans="1:9" x14ac:dyDescent="0.55000000000000004">
      <c r="A1090" s="1">
        <v>38</v>
      </c>
      <c r="B1090" t="s">
        <v>497</v>
      </c>
      <c r="C1090" s="1" t="s">
        <v>0</v>
      </c>
      <c r="D1090">
        <v>7</v>
      </c>
      <c r="E1090" s="1" t="s">
        <v>220</v>
      </c>
      <c r="F1090" s="1">
        <v>7</v>
      </c>
      <c r="G1090" s="1" t="str">
        <f>+VLOOKUP(bloque2_2[[#This Row],[niño]],BD.niños[[Código]:[sexo]],6,FALSE)</f>
        <v>9 y 10</v>
      </c>
      <c r="H1090" s="1" t="str">
        <f>+VLOOKUP(bloque2_2[[#This Row],[niño]],BD.niños[[Código]:[sexo]],7,FALSE)</f>
        <v>F</v>
      </c>
      <c r="I1090" s="1">
        <v>2</v>
      </c>
    </row>
    <row r="1091" spans="1:9" x14ac:dyDescent="0.55000000000000004">
      <c r="A1091" s="1">
        <v>38</v>
      </c>
      <c r="B1091" t="s">
        <v>497</v>
      </c>
      <c r="C1091" s="1" t="s">
        <v>0</v>
      </c>
      <c r="D1091">
        <v>7</v>
      </c>
      <c r="E1091" s="1" t="s">
        <v>223</v>
      </c>
      <c r="F1091" s="1">
        <v>7</v>
      </c>
      <c r="G1091" s="1" t="str">
        <f>+VLOOKUP(bloque2_2[[#This Row],[niño]],BD.niños[[Código]:[sexo]],6,FALSE)</f>
        <v>7 y 8</v>
      </c>
      <c r="H1091" s="1" t="str">
        <f>+VLOOKUP(bloque2_2[[#This Row],[niño]],BD.niños[[Código]:[sexo]],7,FALSE)</f>
        <v>F</v>
      </c>
      <c r="I1091" s="1">
        <v>2</v>
      </c>
    </row>
    <row r="1092" spans="1:9" x14ac:dyDescent="0.55000000000000004">
      <c r="A1092" s="1">
        <v>38</v>
      </c>
      <c r="B1092" t="s">
        <v>497</v>
      </c>
      <c r="C1092" s="1" t="s">
        <v>0</v>
      </c>
      <c r="D1092">
        <v>7</v>
      </c>
      <c r="E1092" s="1" t="s">
        <v>226</v>
      </c>
      <c r="F1092" s="1">
        <v>7</v>
      </c>
      <c r="G1092" s="1" t="str">
        <f>+VLOOKUP(bloque2_2[[#This Row],[niño]],BD.niños[[Código]:[sexo]],6,FALSE)</f>
        <v>9 y 10</v>
      </c>
      <c r="H1092" s="1" t="str">
        <f>+VLOOKUP(bloque2_2[[#This Row],[niño]],BD.niños[[Código]:[sexo]],7,FALSE)</f>
        <v>M</v>
      </c>
      <c r="I1092" s="1">
        <v>2</v>
      </c>
    </row>
    <row r="1093" spans="1:9" x14ac:dyDescent="0.55000000000000004">
      <c r="A1093" s="1">
        <v>38</v>
      </c>
      <c r="B1093" t="s">
        <v>497</v>
      </c>
      <c r="C1093" s="1" t="s">
        <v>0</v>
      </c>
      <c r="D1093">
        <v>7</v>
      </c>
      <c r="E1093" s="1" t="s">
        <v>229</v>
      </c>
      <c r="F1093" s="1">
        <v>4</v>
      </c>
      <c r="G1093" s="1" t="str">
        <f>+VLOOKUP(bloque2_2[[#This Row],[niño]],BD.niños[[Código]:[sexo]],6,FALSE)</f>
        <v>7 y 8</v>
      </c>
      <c r="H1093" s="1" t="str">
        <f>+VLOOKUP(bloque2_2[[#This Row],[niño]],BD.niños[[Código]:[sexo]],7,FALSE)</f>
        <v>M</v>
      </c>
      <c r="I1093" s="1">
        <v>2</v>
      </c>
    </row>
    <row r="1094" spans="1:9" x14ac:dyDescent="0.55000000000000004">
      <c r="A1094" s="1">
        <v>38</v>
      </c>
      <c r="B1094" t="s">
        <v>497</v>
      </c>
      <c r="C1094" s="1" t="s">
        <v>0</v>
      </c>
      <c r="D1094">
        <v>7</v>
      </c>
      <c r="E1094" s="1" t="s">
        <v>231</v>
      </c>
      <c r="F1094" s="1">
        <v>4</v>
      </c>
      <c r="G1094" s="1" t="str">
        <f>+VLOOKUP(bloque2_2[[#This Row],[niño]],BD.niños[[Código]:[sexo]],6,FALSE)</f>
        <v>5 y 6</v>
      </c>
      <c r="H1094" s="1" t="str">
        <f>+VLOOKUP(bloque2_2[[#This Row],[niño]],BD.niños[[Código]:[sexo]],7,FALSE)</f>
        <v>F</v>
      </c>
      <c r="I1094" s="1">
        <v>2</v>
      </c>
    </row>
    <row r="1095" spans="1:9" x14ac:dyDescent="0.55000000000000004">
      <c r="A1095" s="1">
        <v>38</v>
      </c>
      <c r="B1095" t="s">
        <v>497</v>
      </c>
      <c r="C1095" s="1" t="s">
        <v>0</v>
      </c>
      <c r="D1095">
        <v>7</v>
      </c>
      <c r="E1095" s="1" t="s">
        <v>286</v>
      </c>
      <c r="F1095" s="1">
        <v>7</v>
      </c>
      <c r="G1095" s="1" t="str">
        <f>+VLOOKUP(bloque2_2[[#This Row],[niño]],BD.niños[[Código]:[sexo]],6,FALSE)</f>
        <v>5 y 6</v>
      </c>
      <c r="H1095" s="1" t="str">
        <f>+VLOOKUP(bloque2_2[[#This Row],[niño]],BD.niños[[Código]:[sexo]],7,FALSE)</f>
        <v>M</v>
      </c>
      <c r="I1095" s="1">
        <v>2</v>
      </c>
    </row>
    <row r="1096" spans="1:9" x14ac:dyDescent="0.55000000000000004">
      <c r="A1096" s="1">
        <v>38</v>
      </c>
      <c r="B1096" t="s">
        <v>497</v>
      </c>
      <c r="C1096" s="1" t="s">
        <v>0</v>
      </c>
      <c r="D1096">
        <v>7</v>
      </c>
      <c r="E1096" s="1" t="s">
        <v>290</v>
      </c>
      <c r="F1096" s="1">
        <v>7</v>
      </c>
      <c r="G1096" s="1" t="str">
        <f>+VLOOKUP(bloque2_2[[#This Row],[niño]],BD.niños[[Código]:[sexo]],6,FALSE)</f>
        <v>5 y 6</v>
      </c>
      <c r="H1096" s="1" t="str">
        <f>+VLOOKUP(bloque2_2[[#This Row],[niño]],BD.niños[[Código]:[sexo]],7,FALSE)</f>
        <v>M</v>
      </c>
      <c r="I1096" s="1">
        <v>2</v>
      </c>
    </row>
    <row r="1097" spans="1:9" x14ac:dyDescent="0.55000000000000004">
      <c r="A1097" s="1">
        <v>38</v>
      </c>
      <c r="B1097" t="s">
        <v>497</v>
      </c>
      <c r="C1097" s="1" t="s">
        <v>0</v>
      </c>
      <c r="D1097">
        <v>7</v>
      </c>
      <c r="E1097" s="1" t="s">
        <v>294</v>
      </c>
      <c r="F1097" s="1">
        <v>7</v>
      </c>
      <c r="G1097" s="1" t="str">
        <f>+VLOOKUP(bloque2_2[[#This Row],[niño]],BD.niños[[Código]:[sexo]],6,FALSE)</f>
        <v>7 y 8</v>
      </c>
      <c r="H1097" s="1" t="str">
        <f>+VLOOKUP(bloque2_2[[#This Row],[niño]],BD.niños[[Código]:[sexo]],7,FALSE)</f>
        <v>M</v>
      </c>
      <c r="I1097" s="1">
        <v>2</v>
      </c>
    </row>
    <row r="1098" spans="1:9" x14ac:dyDescent="0.55000000000000004">
      <c r="A1098" s="1">
        <v>38</v>
      </c>
      <c r="B1098" t="s">
        <v>497</v>
      </c>
      <c r="C1098" s="1" t="s">
        <v>0</v>
      </c>
      <c r="D1098">
        <v>7</v>
      </c>
      <c r="E1098" s="1" t="s">
        <v>295</v>
      </c>
      <c r="F1098" s="1">
        <v>4</v>
      </c>
      <c r="G1098" s="1" t="str">
        <f>+VLOOKUP(bloque2_2[[#This Row],[niño]],BD.niños[[Código]:[sexo]],6,FALSE)</f>
        <v>7 y 8</v>
      </c>
      <c r="H1098" s="1" t="str">
        <f>+VLOOKUP(bloque2_2[[#This Row],[niño]],BD.niños[[Código]:[sexo]],7,FALSE)</f>
        <v>M</v>
      </c>
      <c r="I1098" s="1">
        <v>2</v>
      </c>
    </row>
    <row r="1099" spans="1:9" x14ac:dyDescent="0.55000000000000004">
      <c r="A1099" s="1">
        <v>38</v>
      </c>
      <c r="B1099" t="s">
        <v>497</v>
      </c>
      <c r="C1099" s="1" t="s">
        <v>0</v>
      </c>
      <c r="D1099">
        <v>7</v>
      </c>
      <c r="E1099" s="1" t="s">
        <v>317</v>
      </c>
      <c r="F1099" s="1">
        <v>7</v>
      </c>
      <c r="G1099" s="1" t="str">
        <f>+VLOOKUP(bloque2_2[[#This Row],[niño]],BD.niños[[Código]:[sexo]],6,FALSE)</f>
        <v>9 y 10</v>
      </c>
      <c r="H1099" s="1" t="str">
        <f>+VLOOKUP(bloque2_2[[#This Row],[niño]],BD.niños[[Código]:[sexo]],7,FALSE)</f>
        <v>F</v>
      </c>
      <c r="I1099" s="1">
        <v>2</v>
      </c>
    </row>
    <row r="1100" spans="1:9" x14ac:dyDescent="0.55000000000000004">
      <c r="A1100" s="1">
        <v>38</v>
      </c>
      <c r="B1100" t="s">
        <v>497</v>
      </c>
      <c r="C1100" s="1" t="s">
        <v>0</v>
      </c>
      <c r="D1100">
        <v>7</v>
      </c>
      <c r="E1100" s="1" t="s">
        <v>320</v>
      </c>
      <c r="F1100" s="1">
        <v>7</v>
      </c>
      <c r="G1100" s="1" t="str">
        <f>+VLOOKUP(bloque2_2[[#This Row],[niño]],BD.niños[[Código]:[sexo]],6,FALSE)</f>
        <v>9 y 10</v>
      </c>
      <c r="H1100" s="1" t="str">
        <f>+VLOOKUP(bloque2_2[[#This Row],[niño]],BD.niños[[Código]:[sexo]],7,FALSE)</f>
        <v>M</v>
      </c>
      <c r="I1100" s="1">
        <v>2</v>
      </c>
    </row>
    <row r="1101" spans="1:9" x14ac:dyDescent="0.55000000000000004">
      <c r="A1101" s="1">
        <v>38</v>
      </c>
      <c r="B1101" t="s">
        <v>497</v>
      </c>
      <c r="C1101" s="1" t="s">
        <v>0</v>
      </c>
      <c r="D1101">
        <v>7</v>
      </c>
      <c r="E1101" s="1" t="s">
        <v>323</v>
      </c>
      <c r="F1101" s="1">
        <v>7</v>
      </c>
      <c r="G1101" s="1" t="str">
        <f>+VLOOKUP(bloque2_2[[#This Row],[niño]],BD.niños[[Código]:[sexo]],6,FALSE)</f>
        <v>7 y 8</v>
      </c>
      <c r="H1101" s="1" t="str">
        <f>+VLOOKUP(bloque2_2[[#This Row],[niño]],BD.niños[[Código]:[sexo]],7,FALSE)</f>
        <v>F</v>
      </c>
      <c r="I1101" s="1">
        <v>2</v>
      </c>
    </row>
    <row r="1102" spans="1:9" x14ac:dyDescent="0.55000000000000004">
      <c r="A1102" s="1">
        <v>38</v>
      </c>
      <c r="B1102" t="s">
        <v>497</v>
      </c>
      <c r="C1102" s="1" t="s">
        <v>0</v>
      </c>
      <c r="D1102">
        <v>7</v>
      </c>
      <c r="E1102" s="1" t="s">
        <v>327</v>
      </c>
      <c r="F1102" s="1">
        <v>7</v>
      </c>
      <c r="G1102" s="1" t="str">
        <f>+VLOOKUP(bloque2_2[[#This Row],[niño]],BD.niños[[Código]:[sexo]],6,FALSE)</f>
        <v>7 y 8</v>
      </c>
      <c r="H1102" s="1" t="str">
        <f>+VLOOKUP(bloque2_2[[#This Row],[niño]],BD.niños[[Código]:[sexo]],7,FALSE)</f>
        <v>F</v>
      </c>
      <c r="I1102" s="1">
        <v>2</v>
      </c>
    </row>
    <row r="1103" spans="1:9" x14ac:dyDescent="0.55000000000000004">
      <c r="A1103" s="1">
        <v>38</v>
      </c>
      <c r="B1103" t="s">
        <v>497</v>
      </c>
      <c r="C1103" s="1" t="s">
        <v>0</v>
      </c>
      <c r="D1103">
        <v>7</v>
      </c>
      <c r="E1103" s="1" t="s">
        <v>331</v>
      </c>
      <c r="F1103" s="1">
        <v>7</v>
      </c>
      <c r="G1103" s="1" t="str">
        <f>+VLOOKUP(bloque2_2[[#This Row],[niño]],BD.niños[[Código]:[sexo]],6,FALSE)</f>
        <v>7 y 8</v>
      </c>
      <c r="H1103" s="1" t="str">
        <f>+VLOOKUP(bloque2_2[[#This Row],[niño]],BD.niños[[Código]:[sexo]],7,FALSE)</f>
        <v>F</v>
      </c>
      <c r="I1103" s="1">
        <v>2</v>
      </c>
    </row>
    <row r="1104" spans="1:9" x14ac:dyDescent="0.55000000000000004">
      <c r="A1104" s="1">
        <v>39</v>
      </c>
      <c r="B1104" t="s">
        <v>498</v>
      </c>
      <c r="C1104" s="1" t="s">
        <v>0</v>
      </c>
      <c r="D1104">
        <v>7</v>
      </c>
      <c r="E1104" s="1" t="s">
        <v>105</v>
      </c>
      <c r="F1104" s="1">
        <v>7</v>
      </c>
      <c r="G1104" s="1" t="str">
        <f>+VLOOKUP(bloque2_2[[#This Row],[niño]],BD.niños[[Código]:[sexo]],6,FALSE)</f>
        <v>9 y 10</v>
      </c>
      <c r="H1104" s="1" t="str">
        <f>+VLOOKUP(bloque2_2[[#This Row],[niño]],BD.niños[[Código]:[sexo]],7,FALSE)</f>
        <v>F</v>
      </c>
      <c r="I1104" s="1">
        <v>2</v>
      </c>
    </row>
    <row r="1105" spans="1:9" x14ac:dyDescent="0.55000000000000004">
      <c r="A1105" s="1">
        <v>39</v>
      </c>
      <c r="B1105" t="s">
        <v>498</v>
      </c>
      <c r="C1105" s="1" t="s">
        <v>0</v>
      </c>
      <c r="D1105">
        <v>7</v>
      </c>
      <c r="E1105" s="1" t="s">
        <v>108</v>
      </c>
      <c r="F1105" s="1">
        <v>7</v>
      </c>
      <c r="G1105" s="1" t="str">
        <f>+VLOOKUP(bloque2_2[[#This Row],[niño]],BD.niños[[Código]:[sexo]],6,FALSE)</f>
        <v>9 y 10</v>
      </c>
      <c r="H1105" s="1" t="str">
        <f>+VLOOKUP(bloque2_2[[#This Row],[niño]],BD.niños[[Código]:[sexo]],7,FALSE)</f>
        <v>F</v>
      </c>
      <c r="I1105" s="1">
        <v>2</v>
      </c>
    </row>
    <row r="1106" spans="1:9" x14ac:dyDescent="0.55000000000000004">
      <c r="A1106" s="1">
        <v>39</v>
      </c>
      <c r="B1106" t="s">
        <v>498</v>
      </c>
      <c r="C1106" s="1" t="s">
        <v>0</v>
      </c>
      <c r="D1106">
        <v>7</v>
      </c>
      <c r="E1106" s="1" t="s">
        <v>112</v>
      </c>
      <c r="F1106" s="1">
        <v>7</v>
      </c>
      <c r="G1106" s="1" t="str">
        <f>+VLOOKUP(bloque2_2[[#This Row],[niño]],BD.niños[[Código]:[sexo]],6,FALSE)</f>
        <v>9 y 10</v>
      </c>
      <c r="H1106" s="1" t="str">
        <f>+VLOOKUP(bloque2_2[[#This Row],[niño]],BD.niños[[Código]:[sexo]],7,FALSE)</f>
        <v>F</v>
      </c>
      <c r="I1106" s="1">
        <v>2</v>
      </c>
    </row>
    <row r="1107" spans="1:9" x14ac:dyDescent="0.55000000000000004">
      <c r="A1107" s="1">
        <v>39</v>
      </c>
      <c r="B1107" t="s">
        <v>498</v>
      </c>
      <c r="C1107" s="1" t="s">
        <v>0</v>
      </c>
      <c r="D1107">
        <v>7</v>
      </c>
      <c r="E1107" s="1" t="s">
        <v>116</v>
      </c>
      <c r="F1107" s="1">
        <v>7</v>
      </c>
      <c r="G1107" s="1" t="str">
        <f>+VLOOKUP(bloque2_2[[#This Row],[niño]],BD.niños[[Código]:[sexo]],6,FALSE)</f>
        <v>9 y 10</v>
      </c>
      <c r="H1107" s="1" t="str">
        <f>+VLOOKUP(bloque2_2[[#This Row],[niño]],BD.niños[[Código]:[sexo]],7,FALSE)</f>
        <v>F</v>
      </c>
      <c r="I1107" s="1">
        <v>2</v>
      </c>
    </row>
    <row r="1108" spans="1:9" x14ac:dyDescent="0.55000000000000004">
      <c r="A1108" s="1">
        <v>39</v>
      </c>
      <c r="B1108" t="s">
        <v>498</v>
      </c>
      <c r="C1108" s="1" t="s">
        <v>0</v>
      </c>
      <c r="D1108">
        <v>7</v>
      </c>
      <c r="E1108" s="1" t="s">
        <v>120</v>
      </c>
      <c r="F1108" s="1">
        <v>7</v>
      </c>
      <c r="G1108" s="1" t="str">
        <f>+VLOOKUP(bloque2_2[[#This Row],[niño]],BD.niños[[Código]:[sexo]],6,FALSE)</f>
        <v>9 y 10</v>
      </c>
      <c r="H1108" s="1" t="str">
        <f>+VLOOKUP(bloque2_2[[#This Row],[niño]],BD.niños[[Código]:[sexo]],7,FALSE)</f>
        <v>M</v>
      </c>
      <c r="I1108" s="1">
        <v>2</v>
      </c>
    </row>
    <row r="1109" spans="1:9" x14ac:dyDescent="0.55000000000000004">
      <c r="A1109" s="1">
        <v>39</v>
      </c>
      <c r="B1109" t="s">
        <v>498</v>
      </c>
      <c r="C1109" s="1" t="s">
        <v>0</v>
      </c>
      <c r="D1109">
        <v>7</v>
      </c>
      <c r="E1109" s="1" t="s">
        <v>123</v>
      </c>
      <c r="F1109" s="1">
        <v>7</v>
      </c>
      <c r="G1109" s="1" t="str">
        <f>+VLOOKUP(bloque2_2[[#This Row],[niño]],BD.niños[[Código]:[sexo]],6,FALSE)</f>
        <v>7 y 8</v>
      </c>
      <c r="H1109" s="1" t="str">
        <f>+VLOOKUP(bloque2_2[[#This Row],[niño]],BD.niños[[Código]:[sexo]],7,FALSE)</f>
        <v>M</v>
      </c>
      <c r="I1109" s="1">
        <v>2</v>
      </c>
    </row>
    <row r="1110" spans="1:9" x14ac:dyDescent="0.55000000000000004">
      <c r="A1110" s="1">
        <v>39</v>
      </c>
      <c r="B1110" t="s">
        <v>498</v>
      </c>
      <c r="C1110" s="1" t="s">
        <v>0</v>
      </c>
      <c r="D1110">
        <v>7</v>
      </c>
      <c r="E1110" s="1" t="s">
        <v>127</v>
      </c>
      <c r="F1110" s="1">
        <v>7</v>
      </c>
      <c r="G1110" s="1" t="str">
        <f>+VLOOKUP(bloque2_2[[#This Row],[niño]],BD.niños[[Código]:[sexo]],6,FALSE)</f>
        <v>5 y 6</v>
      </c>
      <c r="H1110" s="1" t="str">
        <f>+VLOOKUP(bloque2_2[[#This Row],[niño]],BD.niños[[Código]:[sexo]],7,FALSE)</f>
        <v>M</v>
      </c>
      <c r="I1110" s="1">
        <v>2</v>
      </c>
    </row>
    <row r="1111" spans="1:9" x14ac:dyDescent="0.55000000000000004">
      <c r="A1111" s="1">
        <v>39</v>
      </c>
      <c r="B1111" t="s">
        <v>498</v>
      </c>
      <c r="C1111" s="1" t="s">
        <v>0</v>
      </c>
      <c r="D1111">
        <v>7</v>
      </c>
      <c r="E1111" s="1" t="s">
        <v>131</v>
      </c>
      <c r="F1111" s="1">
        <v>7</v>
      </c>
      <c r="G1111" s="1" t="str">
        <f>+VLOOKUP(bloque2_2[[#This Row],[niño]],BD.niños[[Código]:[sexo]],6,FALSE)</f>
        <v>5 y 6</v>
      </c>
      <c r="H1111" s="1" t="str">
        <f>+VLOOKUP(bloque2_2[[#This Row],[niño]],BD.niños[[Código]:[sexo]],7,FALSE)</f>
        <v>F</v>
      </c>
      <c r="I1111" s="1">
        <v>2</v>
      </c>
    </row>
    <row r="1112" spans="1:9" x14ac:dyDescent="0.55000000000000004">
      <c r="A1112" s="1">
        <v>39</v>
      </c>
      <c r="B1112" t="s">
        <v>498</v>
      </c>
      <c r="C1112" s="1" t="s">
        <v>0</v>
      </c>
      <c r="D1112">
        <v>7</v>
      </c>
      <c r="E1112" s="1" t="s">
        <v>135</v>
      </c>
      <c r="F1112" s="1">
        <v>7</v>
      </c>
      <c r="G1112" s="1" t="str">
        <f>+VLOOKUP(bloque2_2[[#This Row],[niño]],BD.niños[[Código]:[sexo]],6,FALSE)</f>
        <v>5 y 6</v>
      </c>
      <c r="H1112" s="1" t="str">
        <f>+VLOOKUP(bloque2_2[[#This Row],[niño]],BD.niños[[Código]:[sexo]],7,FALSE)</f>
        <v>M</v>
      </c>
      <c r="I1112" s="1">
        <v>2</v>
      </c>
    </row>
    <row r="1113" spans="1:9" x14ac:dyDescent="0.55000000000000004">
      <c r="A1113" s="1">
        <v>39</v>
      </c>
      <c r="B1113" t="s">
        <v>498</v>
      </c>
      <c r="C1113" s="1" t="s">
        <v>0</v>
      </c>
      <c r="D1113">
        <v>7</v>
      </c>
      <c r="E1113" s="1" t="s">
        <v>139</v>
      </c>
      <c r="F1113" s="1">
        <v>7</v>
      </c>
      <c r="G1113" s="1" t="str">
        <f>+VLOOKUP(bloque2_2[[#This Row],[niño]],BD.niños[[Código]:[sexo]],6,FALSE)</f>
        <v>7 y 8</v>
      </c>
      <c r="H1113" s="1" t="str">
        <f>+VLOOKUP(bloque2_2[[#This Row],[niño]],BD.niños[[Código]:[sexo]],7,FALSE)</f>
        <v>M</v>
      </c>
      <c r="I1113" s="1">
        <v>2</v>
      </c>
    </row>
    <row r="1114" spans="1:9" x14ac:dyDescent="0.55000000000000004">
      <c r="A1114" s="1">
        <v>39</v>
      </c>
      <c r="B1114" t="s">
        <v>498</v>
      </c>
      <c r="C1114" s="1" t="s">
        <v>0</v>
      </c>
      <c r="D1114">
        <v>7</v>
      </c>
      <c r="E1114" s="1" t="s">
        <v>141</v>
      </c>
      <c r="F1114" s="1">
        <v>7</v>
      </c>
      <c r="G1114" s="1" t="str">
        <f>+VLOOKUP(bloque2_2[[#This Row],[niño]],BD.niños[[Código]:[sexo]],6,FALSE)</f>
        <v>7 y 8</v>
      </c>
      <c r="H1114" s="1" t="str">
        <f>+VLOOKUP(bloque2_2[[#This Row],[niño]],BD.niños[[Código]:[sexo]],7,FALSE)</f>
        <v>F</v>
      </c>
      <c r="I1114" s="1">
        <v>2</v>
      </c>
    </row>
    <row r="1115" spans="1:9" x14ac:dyDescent="0.55000000000000004">
      <c r="A1115" s="1">
        <v>39</v>
      </c>
      <c r="B1115" t="s">
        <v>498</v>
      </c>
      <c r="C1115" s="1" t="s">
        <v>0</v>
      </c>
      <c r="D1115">
        <v>7</v>
      </c>
      <c r="E1115" s="1" t="s">
        <v>145</v>
      </c>
      <c r="F1115" s="1">
        <v>7</v>
      </c>
      <c r="G1115" s="1" t="str">
        <f>+VLOOKUP(bloque2_2[[#This Row],[niño]],BD.niños[[Código]:[sexo]],6,FALSE)</f>
        <v>7 y 8</v>
      </c>
      <c r="H1115" s="1" t="str">
        <f>+VLOOKUP(bloque2_2[[#This Row],[niño]],BD.niños[[Código]:[sexo]],7,FALSE)</f>
        <v>M</v>
      </c>
      <c r="I1115" s="1">
        <v>2</v>
      </c>
    </row>
    <row r="1116" spans="1:9" x14ac:dyDescent="0.55000000000000004">
      <c r="A1116" s="1">
        <v>39</v>
      </c>
      <c r="B1116" t="s">
        <v>498</v>
      </c>
      <c r="C1116" s="1" t="s">
        <v>0</v>
      </c>
      <c r="D1116">
        <v>7</v>
      </c>
      <c r="E1116" s="1" t="s">
        <v>147</v>
      </c>
      <c r="F1116" s="1">
        <v>7</v>
      </c>
      <c r="G1116" s="1" t="str">
        <f>+VLOOKUP(bloque2_2[[#This Row],[niño]],BD.niños[[Código]:[sexo]],6,FALSE)</f>
        <v>7 y 8</v>
      </c>
      <c r="H1116" s="1" t="str">
        <f>+VLOOKUP(bloque2_2[[#This Row],[niño]],BD.niños[[Código]:[sexo]],7,FALSE)</f>
        <v>M</v>
      </c>
      <c r="I1116" s="1">
        <v>2</v>
      </c>
    </row>
    <row r="1117" spans="1:9" x14ac:dyDescent="0.55000000000000004">
      <c r="A1117" s="1">
        <v>39</v>
      </c>
      <c r="B1117" t="s">
        <v>498</v>
      </c>
      <c r="C1117" s="1" t="s">
        <v>0</v>
      </c>
      <c r="D1117">
        <v>7</v>
      </c>
      <c r="E1117" s="1" t="s">
        <v>214</v>
      </c>
      <c r="F1117" s="1">
        <v>2</v>
      </c>
      <c r="G1117" s="1" t="str">
        <f>+VLOOKUP(bloque2_2[[#This Row],[niño]],BD.niños[[Código]:[sexo]],6,FALSE)</f>
        <v>9 y 10</v>
      </c>
      <c r="H1117" s="1" t="str">
        <f>+VLOOKUP(bloque2_2[[#This Row],[niño]],BD.niños[[Código]:[sexo]],7,FALSE)</f>
        <v>F</v>
      </c>
      <c r="I1117" s="1">
        <v>2</v>
      </c>
    </row>
    <row r="1118" spans="1:9" x14ac:dyDescent="0.55000000000000004">
      <c r="A1118" s="1">
        <v>39</v>
      </c>
      <c r="B1118" t="s">
        <v>498</v>
      </c>
      <c r="C1118" s="1" t="s">
        <v>0</v>
      </c>
      <c r="D1118">
        <v>7</v>
      </c>
      <c r="E1118" s="1" t="s">
        <v>217</v>
      </c>
      <c r="F1118" s="1">
        <v>7</v>
      </c>
      <c r="G1118" s="1" t="str">
        <f>+VLOOKUP(bloque2_2[[#This Row],[niño]],BD.niños[[Código]:[sexo]],6,FALSE)</f>
        <v>9 y 10</v>
      </c>
      <c r="H1118" s="1" t="str">
        <f>+VLOOKUP(bloque2_2[[#This Row],[niño]],BD.niños[[Código]:[sexo]],7,FALSE)</f>
        <v>F</v>
      </c>
      <c r="I1118" s="1">
        <v>2</v>
      </c>
    </row>
    <row r="1119" spans="1:9" x14ac:dyDescent="0.55000000000000004">
      <c r="A1119" s="1">
        <v>39</v>
      </c>
      <c r="B1119" t="s">
        <v>498</v>
      </c>
      <c r="C1119" s="1" t="s">
        <v>0</v>
      </c>
      <c r="D1119">
        <v>7</v>
      </c>
      <c r="E1119" s="1" t="s">
        <v>220</v>
      </c>
      <c r="F1119" s="1">
        <v>7</v>
      </c>
      <c r="G1119" s="1" t="str">
        <f>+VLOOKUP(bloque2_2[[#This Row],[niño]],BD.niños[[Código]:[sexo]],6,FALSE)</f>
        <v>9 y 10</v>
      </c>
      <c r="H1119" s="1" t="str">
        <f>+VLOOKUP(bloque2_2[[#This Row],[niño]],BD.niños[[Código]:[sexo]],7,FALSE)</f>
        <v>F</v>
      </c>
      <c r="I1119" s="1">
        <v>2</v>
      </c>
    </row>
    <row r="1120" spans="1:9" x14ac:dyDescent="0.55000000000000004">
      <c r="A1120" s="1">
        <v>39</v>
      </c>
      <c r="B1120" t="s">
        <v>498</v>
      </c>
      <c r="C1120" s="1" t="s">
        <v>0</v>
      </c>
      <c r="D1120">
        <v>7</v>
      </c>
      <c r="E1120" s="1" t="s">
        <v>223</v>
      </c>
      <c r="F1120" s="1">
        <v>7</v>
      </c>
      <c r="G1120" s="1" t="str">
        <f>+VLOOKUP(bloque2_2[[#This Row],[niño]],BD.niños[[Código]:[sexo]],6,FALSE)</f>
        <v>7 y 8</v>
      </c>
      <c r="H1120" s="1" t="str">
        <f>+VLOOKUP(bloque2_2[[#This Row],[niño]],BD.niños[[Código]:[sexo]],7,FALSE)</f>
        <v>F</v>
      </c>
      <c r="I1120" s="1">
        <v>2</v>
      </c>
    </row>
    <row r="1121" spans="1:9" x14ac:dyDescent="0.55000000000000004">
      <c r="A1121" s="1">
        <v>39</v>
      </c>
      <c r="B1121" t="s">
        <v>498</v>
      </c>
      <c r="C1121" s="1" t="s">
        <v>0</v>
      </c>
      <c r="D1121">
        <v>7</v>
      </c>
      <c r="E1121" s="1" t="s">
        <v>226</v>
      </c>
      <c r="F1121" s="1">
        <v>7</v>
      </c>
      <c r="G1121" s="1" t="str">
        <f>+VLOOKUP(bloque2_2[[#This Row],[niño]],BD.niños[[Código]:[sexo]],6,FALSE)</f>
        <v>9 y 10</v>
      </c>
      <c r="H1121" s="1" t="str">
        <f>+VLOOKUP(bloque2_2[[#This Row],[niño]],BD.niños[[Código]:[sexo]],7,FALSE)</f>
        <v>M</v>
      </c>
      <c r="I1121" s="1">
        <v>2</v>
      </c>
    </row>
    <row r="1122" spans="1:9" x14ac:dyDescent="0.55000000000000004">
      <c r="A1122" s="1">
        <v>39</v>
      </c>
      <c r="B1122" t="s">
        <v>498</v>
      </c>
      <c r="C1122" s="1" t="s">
        <v>0</v>
      </c>
      <c r="D1122">
        <v>7</v>
      </c>
      <c r="E1122" s="1" t="s">
        <v>229</v>
      </c>
      <c r="F1122" s="1">
        <v>7</v>
      </c>
      <c r="G1122" s="1" t="str">
        <f>+VLOOKUP(bloque2_2[[#This Row],[niño]],BD.niños[[Código]:[sexo]],6,FALSE)</f>
        <v>7 y 8</v>
      </c>
      <c r="H1122" s="1" t="str">
        <f>+VLOOKUP(bloque2_2[[#This Row],[niño]],BD.niños[[Código]:[sexo]],7,FALSE)</f>
        <v>M</v>
      </c>
      <c r="I1122" s="1">
        <v>2</v>
      </c>
    </row>
    <row r="1123" spans="1:9" x14ac:dyDescent="0.55000000000000004">
      <c r="A1123" s="1">
        <v>39</v>
      </c>
      <c r="B1123" t="s">
        <v>498</v>
      </c>
      <c r="C1123" s="1" t="s">
        <v>0</v>
      </c>
      <c r="D1123">
        <v>7</v>
      </c>
      <c r="E1123" s="1" t="s">
        <v>231</v>
      </c>
      <c r="F1123" s="1">
        <v>7</v>
      </c>
      <c r="G1123" s="1" t="str">
        <f>+VLOOKUP(bloque2_2[[#This Row],[niño]],BD.niños[[Código]:[sexo]],6,FALSE)</f>
        <v>5 y 6</v>
      </c>
      <c r="H1123" s="1" t="str">
        <f>+VLOOKUP(bloque2_2[[#This Row],[niño]],BD.niños[[Código]:[sexo]],7,FALSE)</f>
        <v>F</v>
      </c>
      <c r="I1123" s="1">
        <v>2</v>
      </c>
    </row>
    <row r="1124" spans="1:9" x14ac:dyDescent="0.55000000000000004">
      <c r="A1124" s="1">
        <v>39</v>
      </c>
      <c r="B1124" t="s">
        <v>498</v>
      </c>
      <c r="C1124" s="1" t="s">
        <v>0</v>
      </c>
      <c r="D1124">
        <v>7</v>
      </c>
      <c r="E1124" s="1" t="s">
        <v>286</v>
      </c>
      <c r="F1124" s="1">
        <v>6</v>
      </c>
      <c r="G1124" s="1" t="str">
        <f>+VLOOKUP(bloque2_2[[#This Row],[niño]],BD.niños[[Código]:[sexo]],6,FALSE)</f>
        <v>5 y 6</v>
      </c>
      <c r="H1124" s="1" t="str">
        <f>+VLOOKUP(bloque2_2[[#This Row],[niño]],BD.niños[[Código]:[sexo]],7,FALSE)</f>
        <v>M</v>
      </c>
      <c r="I1124" s="1">
        <v>2</v>
      </c>
    </row>
    <row r="1125" spans="1:9" x14ac:dyDescent="0.55000000000000004">
      <c r="A1125" s="1">
        <v>39</v>
      </c>
      <c r="B1125" t="s">
        <v>498</v>
      </c>
      <c r="C1125" s="1" t="s">
        <v>0</v>
      </c>
      <c r="D1125">
        <v>7</v>
      </c>
      <c r="E1125" s="1" t="s">
        <v>290</v>
      </c>
      <c r="F1125" s="1">
        <v>7</v>
      </c>
      <c r="G1125" s="1" t="str">
        <f>+VLOOKUP(bloque2_2[[#This Row],[niño]],BD.niños[[Código]:[sexo]],6,FALSE)</f>
        <v>5 y 6</v>
      </c>
      <c r="H1125" s="1" t="str">
        <f>+VLOOKUP(bloque2_2[[#This Row],[niño]],BD.niños[[Código]:[sexo]],7,FALSE)</f>
        <v>M</v>
      </c>
      <c r="I1125" s="1">
        <v>2</v>
      </c>
    </row>
    <row r="1126" spans="1:9" x14ac:dyDescent="0.55000000000000004">
      <c r="A1126" s="1">
        <v>39</v>
      </c>
      <c r="B1126" t="s">
        <v>498</v>
      </c>
      <c r="C1126" s="1" t="s">
        <v>0</v>
      </c>
      <c r="D1126">
        <v>7</v>
      </c>
      <c r="E1126" s="1" t="s">
        <v>294</v>
      </c>
      <c r="F1126" s="1">
        <v>7</v>
      </c>
      <c r="G1126" s="1" t="str">
        <f>+VLOOKUP(bloque2_2[[#This Row],[niño]],BD.niños[[Código]:[sexo]],6,FALSE)</f>
        <v>7 y 8</v>
      </c>
      <c r="H1126" s="1" t="str">
        <f>+VLOOKUP(bloque2_2[[#This Row],[niño]],BD.niños[[Código]:[sexo]],7,FALSE)</f>
        <v>M</v>
      </c>
      <c r="I1126" s="1">
        <v>2</v>
      </c>
    </row>
    <row r="1127" spans="1:9" x14ac:dyDescent="0.55000000000000004">
      <c r="A1127" s="1">
        <v>39</v>
      </c>
      <c r="B1127" t="s">
        <v>498</v>
      </c>
      <c r="C1127" s="1" t="s">
        <v>0</v>
      </c>
      <c r="D1127">
        <v>7</v>
      </c>
      <c r="E1127" s="1" t="s">
        <v>295</v>
      </c>
      <c r="F1127" s="1">
        <v>3</v>
      </c>
      <c r="G1127" s="1" t="str">
        <f>+VLOOKUP(bloque2_2[[#This Row],[niño]],BD.niños[[Código]:[sexo]],6,FALSE)</f>
        <v>7 y 8</v>
      </c>
      <c r="H1127" s="1" t="str">
        <f>+VLOOKUP(bloque2_2[[#This Row],[niño]],BD.niños[[Código]:[sexo]],7,FALSE)</f>
        <v>M</v>
      </c>
      <c r="I1127" s="1">
        <v>2</v>
      </c>
    </row>
    <row r="1128" spans="1:9" x14ac:dyDescent="0.55000000000000004">
      <c r="A1128" s="1">
        <v>39</v>
      </c>
      <c r="B1128" t="s">
        <v>498</v>
      </c>
      <c r="C1128" s="1" t="s">
        <v>0</v>
      </c>
      <c r="D1128">
        <v>7</v>
      </c>
      <c r="E1128" s="1" t="s">
        <v>317</v>
      </c>
      <c r="F1128" s="1">
        <v>7</v>
      </c>
      <c r="G1128" s="1" t="str">
        <f>+VLOOKUP(bloque2_2[[#This Row],[niño]],BD.niños[[Código]:[sexo]],6,FALSE)</f>
        <v>9 y 10</v>
      </c>
      <c r="H1128" s="1" t="str">
        <f>+VLOOKUP(bloque2_2[[#This Row],[niño]],BD.niños[[Código]:[sexo]],7,FALSE)</f>
        <v>F</v>
      </c>
      <c r="I1128" s="1">
        <v>2</v>
      </c>
    </row>
    <row r="1129" spans="1:9" x14ac:dyDescent="0.55000000000000004">
      <c r="A1129" s="1">
        <v>39</v>
      </c>
      <c r="B1129" t="s">
        <v>498</v>
      </c>
      <c r="C1129" s="1" t="s">
        <v>0</v>
      </c>
      <c r="D1129">
        <v>7</v>
      </c>
      <c r="E1129" s="1" t="s">
        <v>320</v>
      </c>
      <c r="F1129" s="1">
        <v>7</v>
      </c>
      <c r="G1129" s="1" t="str">
        <f>+VLOOKUP(bloque2_2[[#This Row],[niño]],BD.niños[[Código]:[sexo]],6,FALSE)</f>
        <v>9 y 10</v>
      </c>
      <c r="H1129" s="1" t="str">
        <f>+VLOOKUP(bloque2_2[[#This Row],[niño]],BD.niños[[Código]:[sexo]],7,FALSE)</f>
        <v>M</v>
      </c>
      <c r="I1129" s="1">
        <v>2</v>
      </c>
    </row>
    <row r="1130" spans="1:9" x14ac:dyDescent="0.55000000000000004">
      <c r="A1130" s="1">
        <v>39</v>
      </c>
      <c r="B1130" t="s">
        <v>498</v>
      </c>
      <c r="C1130" s="1" t="s">
        <v>0</v>
      </c>
      <c r="D1130">
        <v>7</v>
      </c>
      <c r="E1130" s="1" t="s">
        <v>323</v>
      </c>
      <c r="F1130" s="1">
        <v>7</v>
      </c>
      <c r="G1130" s="1" t="str">
        <f>+VLOOKUP(bloque2_2[[#This Row],[niño]],BD.niños[[Código]:[sexo]],6,FALSE)</f>
        <v>7 y 8</v>
      </c>
      <c r="H1130" s="1" t="str">
        <f>+VLOOKUP(bloque2_2[[#This Row],[niño]],BD.niños[[Código]:[sexo]],7,FALSE)</f>
        <v>F</v>
      </c>
      <c r="I1130" s="1">
        <v>2</v>
      </c>
    </row>
    <row r="1131" spans="1:9" x14ac:dyDescent="0.55000000000000004">
      <c r="A1131" s="1">
        <v>39</v>
      </c>
      <c r="B1131" t="s">
        <v>498</v>
      </c>
      <c r="C1131" s="1" t="s">
        <v>0</v>
      </c>
      <c r="D1131">
        <v>7</v>
      </c>
      <c r="E1131" s="1" t="s">
        <v>327</v>
      </c>
      <c r="F1131" s="1">
        <v>7</v>
      </c>
      <c r="G1131" s="1" t="str">
        <f>+VLOOKUP(bloque2_2[[#This Row],[niño]],BD.niños[[Código]:[sexo]],6,FALSE)</f>
        <v>7 y 8</v>
      </c>
      <c r="H1131" s="1" t="str">
        <f>+VLOOKUP(bloque2_2[[#This Row],[niño]],BD.niños[[Código]:[sexo]],7,FALSE)</f>
        <v>F</v>
      </c>
      <c r="I1131" s="1">
        <v>2</v>
      </c>
    </row>
    <row r="1132" spans="1:9" x14ac:dyDescent="0.55000000000000004">
      <c r="A1132" s="1">
        <v>39</v>
      </c>
      <c r="B1132" t="s">
        <v>498</v>
      </c>
      <c r="C1132" s="1" t="s">
        <v>0</v>
      </c>
      <c r="D1132">
        <v>7</v>
      </c>
      <c r="E1132" s="1" t="s">
        <v>331</v>
      </c>
      <c r="F1132" s="1">
        <v>7</v>
      </c>
      <c r="G1132" s="1" t="str">
        <f>+VLOOKUP(bloque2_2[[#This Row],[niño]],BD.niños[[Código]:[sexo]],6,FALSE)</f>
        <v>7 y 8</v>
      </c>
      <c r="H1132" s="1" t="str">
        <f>+VLOOKUP(bloque2_2[[#This Row],[niño]],BD.niños[[Código]:[sexo]],7,FALSE)</f>
        <v>F</v>
      </c>
      <c r="I1132" s="1">
        <v>2</v>
      </c>
    </row>
    <row r="1133" spans="1:9" x14ac:dyDescent="0.55000000000000004">
      <c r="A1133" s="1">
        <v>40</v>
      </c>
      <c r="B1133" t="s">
        <v>499</v>
      </c>
      <c r="C1133" s="1" t="s">
        <v>3</v>
      </c>
      <c r="D1133">
        <v>4</v>
      </c>
      <c r="E1133" s="1" t="s">
        <v>105</v>
      </c>
      <c r="F1133" s="1">
        <v>4</v>
      </c>
      <c r="G1133" s="1" t="str">
        <f>+VLOOKUP(bloque2_2[[#This Row],[niño]],BD.niños[[Código]:[sexo]],6,FALSE)</f>
        <v>9 y 10</v>
      </c>
      <c r="H1133" s="1" t="str">
        <f>+VLOOKUP(bloque2_2[[#This Row],[niño]],BD.niños[[Código]:[sexo]],7,FALSE)</f>
        <v>F</v>
      </c>
      <c r="I1133" s="1">
        <v>2</v>
      </c>
    </row>
    <row r="1134" spans="1:9" x14ac:dyDescent="0.55000000000000004">
      <c r="A1134" s="1">
        <v>40</v>
      </c>
      <c r="B1134" t="s">
        <v>499</v>
      </c>
      <c r="C1134" s="1" t="s">
        <v>3</v>
      </c>
      <c r="D1134">
        <v>4</v>
      </c>
      <c r="E1134" s="1" t="s">
        <v>108</v>
      </c>
      <c r="F1134" s="1">
        <v>5</v>
      </c>
      <c r="G1134" s="1" t="str">
        <f>+VLOOKUP(bloque2_2[[#This Row],[niño]],BD.niños[[Código]:[sexo]],6,FALSE)</f>
        <v>9 y 10</v>
      </c>
      <c r="H1134" s="1" t="str">
        <f>+VLOOKUP(bloque2_2[[#This Row],[niño]],BD.niños[[Código]:[sexo]],7,FALSE)</f>
        <v>F</v>
      </c>
      <c r="I1134" s="1">
        <v>2</v>
      </c>
    </row>
    <row r="1135" spans="1:9" x14ac:dyDescent="0.55000000000000004">
      <c r="A1135" s="1">
        <v>40</v>
      </c>
      <c r="B1135" t="s">
        <v>499</v>
      </c>
      <c r="C1135" s="1" t="s">
        <v>3</v>
      </c>
      <c r="D1135">
        <v>4</v>
      </c>
      <c r="E1135" s="1" t="s">
        <v>112</v>
      </c>
      <c r="F1135" s="1">
        <v>4</v>
      </c>
      <c r="G1135" s="1" t="str">
        <f>+VLOOKUP(bloque2_2[[#This Row],[niño]],BD.niños[[Código]:[sexo]],6,FALSE)</f>
        <v>9 y 10</v>
      </c>
      <c r="H1135" s="1" t="str">
        <f>+VLOOKUP(bloque2_2[[#This Row],[niño]],BD.niños[[Código]:[sexo]],7,FALSE)</f>
        <v>F</v>
      </c>
      <c r="I1135" s="1">
        <v>2</v>
      </c>
    </row>
    <row r="1136" spans="1:9" x14ac:dyDescent="0.55000000000000004">
      <c r="A1136" s="1">
        <v>40</v>
      </c>
      <c r="B1136" t="s">
        <v>499</v>
      </c>
      <c r="C1136" s="1" t="s">
        <v>3</v>
      </c>
      <c r="D1136">
        <v>4</v>
      </c>
      <c r="E1136" s="1" t="s">
        <v>116</v>
      </c>
      <c r="F1136" s="1">
        <v>4</v>
      </c>
      <c r="G1136" s="1" t="str">
        <f>+VLOOKUP(bloque2_2[[#This Row],[niño]],BD.niños[[Código]:[sexo]],6,FALSE)</f>
        <v>9 y 10</v>
      </c>
      <c r="H1136" s="1" t="str">
        <f>+VLOOKUP(bloque2_2[[#This Row],[niño]],BD.niños[[Código]:[sexo]],7,FALSE)</f>
        <v>F</v>
      </c>
      <c r="I1136" s="1">
        <v>2</v>
      </c>
    </row>
    <row r="1137" spans="1:9" x14ac:dyDescent="0.55000000000000004">
      <c r="A1137" s="1">
        <v>40</v>
      </c>
      <c r="B1137" t="s">
        <v>499</v>
      </c>
      <c r="C1137" s="1" t="s">
        <v>3</v>
      </c>
      <c r="D1137">
        <v>4</v>
      </c>
      <c r="E1137" s="1" t="s">
        <v>120</v>
      </c>
      <c r="F1137" s="1">
        <v>7</v>
      </c>
      <c r="G1137" s="1" t="str">
        <f>+VLOOKUP(bloque2_2[[#This Row],[niño]],BD.niños[[Código]:[sexo]],6,FALSE)</f>
        <v>9 y 10</v>
      </c>
      <c r="H1137" s="1" t="str">
        <f>+VLOOKUP(bloque2_2[[#This Row],[niño]],BD.niños[[Código]:[sexo]],7,FALSE)</f>
        <v>M</v>
      </c>
      <c r="I1137" s="1">
        <v>2</v>
      </c>
    </row>
    <row r="1138" spans="1:9" x14ac:dyDescent="0.55000000000000004">
      <c r="A1138" s="1">
        <v>40</v>
      </c>
      <c r="B1138" t="s">
        <v>499</v>
      </c>
      <c r="C1138" s="1" t="s">
        <v>3</v>
      </c>
      <c r="D1138">
        <v>4</v>
      </c>
      <c r="E1138" s="1" t="s">
        <v>123</v>
      </c>
      <c r="F1138" s="1">
        <v>7</v>
      </c>
      <c r="G1138" s="1" t="str">
        <f>+VLOOKUP(bloque2_2[[#This Row],[niño]],BD.niños[[Código]:[sexo]],6,FALSE)</f>
        <v>7 y 8</v>
      </c>
      <c r="H1138" s="1" t="str">
        <f>+VLOOKUP(bloque2_2[[#This Row],[niño]],BD.niños[[Código]:[sexo]],7,FALSE)</f>
        <v>M</v>
      </c>
      <c r="I1138" s="1">
        <v>2</v>
      </c>
    </row>
    <row r="1139" spans="1:9" x14ac:dyDescent="0.55000000000000004">
      <c r="A1139" s="1">
        <v>40</v>
      </c>
      <c r="B1139" t="s">
        <v>499</v>
      </c>
      <c r="C1139" s="1" t="s">
        <v>3</v>
      </c>
      <c r="D1139">
        <v>4</v>
      </c>
      <c r="E1139" s="1" t="s">
        <v>127</v>
      </c>
      <c r="F1139" s="1">
        <v>5</v>
      </c>
      <c r="G1139" s="1" t="str">
        <f>+VLOOKUP(bloque2_2[[#This Row],[niño]],BD.niños[[Código]:[sexo]],6,FALSE)</f>
        <v>5 y 6</v>
      </c>
      <c r="H1139" s="1" t="str">
        <f>+VLOOKUP(bloque2_2[[#This Row],[niño]],BD.niños[[Código]:[sexo]],7,FALSE)</f>
        <v>M</v>
      </c>
      <c r="I1139" s="1">
        <v>2</v>
      </c>
    </row>
    <row r="1140" spans="1:9" x14ac:dyDescent="0.55000000000000004">
      <c r="A1140" s="1">
        <v>40</v>
      </c>
      <c r="B1140" t="s">
        <v>499</v>
      </c>
      <c r="C1140" s="1" t="s">
        <v>3</v>
      </c>
      <c r="D1140">
        <v>4</v>
      </c>
      <c r="E1140" s="1" t="s">
        <v>131</v>
      </c>
      <c r="F1140" s="1">
        <v>4</v>
      </c>
      <c r="G1140" s="1" t="str">
        <f>+VLOOKUP(bloque2_2[[#This Row],[niño]],BD.niños[[Código]:[sexo]],6,FALSE)</f>
        <v>5 y 6</v>
      </c>
      <c r="H1140" s="1" t="str">
        <f>+VLOOKUP(bloque2_2[[#This Row],[niño]],BD.niños[[Código]:[sexo]],7,FALSE)</f>
        <v>F</v>
      </c>
      <c r="I1140" s="1">
        <v>2</v>
      </c>
    </row>
    <row r="1141" spans="1:9" x14ac:dyDescent="0.55000000000000004">
      <c r="A1141" s="1">
        <v>40</v>
      </c>
      <c r="B1141" t="s">
        <v>499</v>
      </c>
      <c r="C1141" s="1" t="s">
        <v>3</v>
      </c>
      <c r="D1141">
        <v>4</v>
      </c>
      <c r="E1141" s="1" t="s">
        <v>135</v>
      </c>
      <c r="F1141" s="1">
        <v>4</v>
      </c>
      <c r="G1141" s="1" t="str">
        <f>+VLOOKUP(bloque2_2[[#This Row],[niño]],BD.niños[[Código]:[sexo]],6,FALSE)</f>
        <v>5 y 6</v>
      </c>
      <c r="H1141" s="1" t="str">
        <f>+VLOOKUP(bloque2_2[[#This Row],[niño]],BD.niños[[Código]:[sexo]],7,FALSE)</f>
        <v>M</v>
      </c>
      <c r="I1141" s="1">
        <v>2</v>
      </c>
    </row>
    <row r="1142" spans="1:9" x14ac:dyDescent="0.55000000000000004">
      <c r="A1142" s="1">
        <v>40</v>
      </c>
      <c r="B1142" t="s">
        <v>499</v>
      </c>
      <c r="C1142" s="1" t="s">
        <v>3</v>
      </c>
      <c r="D1142">
        <v>4</v>
      </c>
      <c r="E1142" s="1" t="s">
        <v>139</v>
      </c>
      <c r="F1142" s="1">
        <v>7</v>
      </c>
      <c r="G1142" s="1" t="str">
        <f>+VLOOKUP(bloque2_2[[#This Row],[niño]],BD.niños[[Código]:[sexo]],6,FALSE)</f>
        <v>7 y 8</v>
      </c>
      <c r="H1142" s="1" t="str">
        <f>+VLOOKUP(bloque2_2[[#This Row],[niño]],BD.niños[[Código]:[sexo]],7,FALSE)</f>
        <v>M</v>
      </c>
      <c r="I1142" s="1">
        <v>2</v>
      </c>
    </row>
    <row r="1143" spans="1:9" x14ac:dyDescent="0.55000000000000004">
      <c r="A1143" s="1">
        <v>40</v>
      </c>
      <c r="B1143" t="s">
        <v>499</v>
      </c>
      <c r="C1143" s="1" t="s">
        <v>3</v>
      </c>
      <c r="D1143">
        <v>4</v>
      </c>
      <c r="E1143" s="1" t="s">
        <v>141</v>
      </c>
      <c r="F1143" s="1">
        <v>0</v>
      </c>
      <c r="G1143" s="1" t="str">
        <f>+VLOOKUP(bloque2_2[[#This Row],[niño]],BD.niños[[Código]:[sexo]],6,FALSE)</f>
        <v>7 y 8</v>
      </c>
      <c r="H1143" s="1" t="str">
        <f>+VLOOKUP(bloque2_2[[#This Row],[niño]],BD.niños[[Código]:[sexo]],7,FALSE)</f>
        <v>F</v>
      </c>
      <c r="I1143" s="1">
        <v>2</v>
      </c>
    </row>
    <row r="1144" spans="1:9" x14ac:dyDescent="0.55000000000000004">
      <c r="A1144" s="1">
        <v>40</v>
      </c>
      <c r="B1144" t="s">
        <v>499</v>
      </c>
      <c r="C1144" s="1" t="s">
        <v>3</v>
      </c>
      <c r="D1144">
        <v>4</v>
      </c>
      <c r="E1144" s="1" t="s">
        <v>145</v>
      </c>
      <c r="F1144" s="1">
        <v>3</v>
      </c>
      <c r="G1144" s="1" t="str">
        <f>+VLOOKUP(bloque2_2[[#This Row],[niño]],BD.niños[[Código]:[sexo]],6,FALSE)</f>
        <v>7 y 8</v>
      </c>
      <c r="H1144" s="1" t="str">
        <f>+VLOOKUP(bloque2_2[[#This Row],[niño]],BD.niños[[Código]:[sexo]],7,FALSE)</f>
        <v>M</v>
      </c>
      <c r="I1144" s="1">
        <v>2</v>
      </c>
    </row>
    <row r="1145" spans="1:9" x14ac:dyDescent="0.55000000000000004">
      <c r="A1145" s="1">
        <v>40</v>
      </c>
      <c r="B1145" t="s">
        <v>499</v>
      </c>
      <c r="C1145" s="1" t="s">
        <v>3</v>
      </c>
      <c r="D1145">
        <v>4</v>
      </c>
      <c r="E1145" s="1" t="s">
        <v>147</v>
      </c>
      <c r="F1145" s="1">
        <v>3</v>
      </c>
      <c r="G1145" s="1" t="str">
        <f>+VLOOKUP(bloque2_2[[#This Row],[niño]],BD.niños[[Código]:[sexo]],6,FALSE)</f>
        <v>7 y 8</v>
      </c>
      <c r="H1145" s="1" t="str">
        <f>+VLOOKUP(bloque2_2[[#This Row],[niño]],BD.niños[[Código]:[sexo]],7,FALSE)</f>
        <v>M</v>
      </c>
      <c r="I1145" s="1">
        <v>2</v>
      </c>
    </row>
    <row r="1146" spans="1:9" x14ac:dyDescent="0.55000000000000004">
      <c r="A1146" s="1">
        <v>40</v>
      </c>
      <c r="B1146" t="s">
        <v>499</v>
      </c>
      <c r="C1146" s="1" t="s">
        <v>3</v>
      </c>
      <c r="D1146">
        <v>4</v>
      </c>
      <c r="E1146" s="1" t="s">
        <v>214</v>
      </c>
      <c r="F1146" s="1">
        <v>2</v>
      </c>
      <c r="G1146" s="1" t="str">
        <f>+VLOOKUP(bloque2_2[[#This Row],[niño]],BD.niños[[Código]:[sexo]],6,FALSE)</f>
        <v>9 y 10</v>
      </c>
      <c r="H1146" s="1" t="str">
        <f>+VLOOKUP(bloque2_2[[#This Row],[niño]],BD.niños[[Código]:[sexo]],7,FALSE)</f>
        <v>F</v>
      </c>
      <c r="I1146" s="1">
        <v>2</v>
      </c>
    </row>
    <row r="1147" spans="1:9" x14ac:dyDescent="0.55000000000000004">
      <c r="A1147" s="1">
        <v>40</v>
      </c>
      <c r="B1147" t="s">
        <v>499</v>
      </c>
      <c r="C1147" s="1" t="s">
        <v>3</v>
      </c>
      <c r="D1147">
        <v>4</v>
      </c>
      <c r="E1147" s="1" t="s">
        <v>217</v>
      </c>
      <c r="F1147" s="1">
        <v>4</v>
      </c>
      <c r="G1147" s="1" t="str">
        <f>+VLOOKUP(bloque2_2[[#This Row],[niño]],BD.niños[[Código]:[sexo]],6,FALSE)</f>
        <v>9 y 10</v>
      </c>
      <c r="H1147" s="1" t="str">
        <f>+VLOOKUP(bloque2_2[[#This Row],[niño]],BD.niños[[Código]:[sexo]],7,FALSE)</f>
        <v>F</v>
      </c>
      <c r="I1147" s="1">
        <v>2</v>
      </c>
    </row>
    <row r="1148" spans="1:9" x14ac:dyDescent="0.55000000000000004">
      <c r="A1148" s="1">
        <v>40</v>
      </c>
      <c r="B1148" t="s">
        <v>499</v>
      </c>
      <c r="C1148" s="1" t="s">
        <v>3</v>
      </c>
      <c r="D1148">
        <v>4</v>
      </c>
      <c r="E1148" s="1" t="s">
        <v>220</v>
      </c>
      <c r="F1148" s="1">
        <v>4</v>
      </c>
      <c r="G1148" s="1" t="str">
        <f>+VLOOKUP(bloque2_2[[#This Row],[niño]],BD.niños[[Código]:[sexo]],6,FALSE)</f>
        <v>9 y 10</v>
      </c>
      <c r="H1148" s="1" t="str">
        <f>+VLOOKUP(bloque2_2[[#This Row],[niño]],BD.niños[[Código]:[sexo]],7,FALSE)</f>
        <v>F</v>
      </c>
      <c r="I1148" s="1">
        <v>2</v>
      </c>
    </row>
    <row r="1149" spans="1:9" x14ac:dyDescent="0.55000000000000004">
      <c r="A1149" s="1">
        <v>40</v>
      </c>
      <c r="B1149" t="s">
        <v>499</v>
      </c>
      <c r="C1149" s="1" t="s">
        <v>3</v>
      </c>
      <c r="D1149">
        <v>4</v>
      </c>
      <c r="E1149" s="1" t="s">
        <v>223</v>
      </c>
      <c r="F1149" s="1">
        <v>7</v>
      </c>
      <c r="G1149" s="1" t="str">
        <f>+VLOOKUP(bloque2_2[[#This Row],[niño]],BD.niños[[Código]:[sexo]],6,FALSE)</f>
        <v>7 y 8</v>
      </c>
      <c r="H1149" s="1" t="str">
        <f>+VLOOKUP(bloque2_2[[#This Row],[niño]],BD.niños[[Código]:[sexo]],7,FALSE)</f>
        <v>F</v>
      </c>
      <c r="I1149" s="1">
        <v>2</v>
      </c>
    </row>
    <row r="1150" spans="1:9" x14ac:dyDescent="0.55000000000000004">
      <c r="A1150" s="1">
        <v>40</v>
      </c>
      <c r="B1150" t="s">
        <v>499</v>
      </c>
      <c r="C1150" s="1" t="s">
        <v>3</v>
      </c>
      <c r="D1150">
        <v>4</v>
      </c>
      <c r="E1150" s="1" t="s">
        <v>226</v>
      </c>
      <c r="F1150" s="1">
        <v>7</v>
      </c>
      <c r="G1150" s="1" t="str">
        <f>+VLOOKUP(bloque2_2[[#This Row],[niño]],BD.niños[[Código]:[sexo]],6,FALSE)</f>
        <v>9 y 10</v>
      </c>
      <c r="H1150" s="1" t="str">
        <f>+VLOOKUP(bloque2_2[[#This Row],[niño]],BD.niños[[Código]:[sexo]],7,FALSE)</f>
        <v>M</v>
      </c>
      <c r="I1150" s="1">
        <v>2</v>
      </c>
    </row>
    <row r="1151" spans="1:9" x14ac:dyDescent="0.55000000000000004">
      <c r="A1151" s="1">
        <v>40</v>
      </c>
      <c r="B1151" t="s">
        <v>499</v>
      </c>
      <c r="C1151" s="1" t="s">
        <v>3</v>
      </c>
      <c r="D1151">
        <v>4</v>
      </c>
      <c r="E1151" s="1" t="s">
        <v>229</v>
      </c>
      <c r="F1151" s="1">
        <v>4</v>
      </c>
      <c r="G1151" s="1" t="str">
        <f>+VLOOKUP(bloque2_2[[#This Row],[niño]],BD.niños[[Código]:[sexo]],6,FALSE)</f>
        <v>7 y 8</v>
      </c>
      <c r="H1151" s="1" t="str">
        <f>+VLOOKUP(bloque2_2[[#This Row],[niño]],BD.niños[[Código]:[sexo]],7,FALSE)</f>
        <v>M</v>
      </c>
      <c r="I1151" s="1">
        <v>2</v>
      </c>
    </row>
    <row r="1152" spans="1:9" x14ac:dyDescent="0.55000000000000004">
      <c r="A1152" s="1">
        <v>40</v>
      </c>
      <c r="B1152" t="s">
        <v>499</v>
      </c>
      <c r="C1152" s="1" t="s">
        <v>3</v>
      </c>
      <c r="D1152">
        <v>4</v>
      </c>
      <c r="E1152" s="1" t="s">
        <v>231</v>
      </c>
      <c r="F1152" s="1">
        <v>3</v>
      </c>
      <c r="G1152" s="1" t="str">
        <f>+VLOOKUP(bloque2_2[[#This Row],[niño]],BD.niños[[Código]:[sexo]],6,FALSE)</f>
        <v>5 y 6</v>
      </c>
      <c r="H1152" s="1" t="str">
        <f>+VLOOKUP(bloque2_2[[#This Row],[niño]],BD.niños[[Código]:[sexo]],7,FALSE)</f>
        <v>F</v>
      </c>
      <c r="I1152" s="1">
        <v>2</v>
      </c>
    </row>
    <row r="1153" spans="1:9" x14ac:dyDescent="0.55000000000000004">
      <c r="A1153" s="1">
        <v>40</v>
      </c>
      <c r="B1153" t="s">
        <v>499</v>
      </c>
      <c r="C1153" s="1" t="s">
        <v>3</v>
      </c>
      <c r="D1153">
        <v>4</v>
      </c>
      <c r="E1153" s="1" t="s">
        <v>286</v>
      </c>
      <c r="F1153" s="1">
        <v>3</v>
      </c>
      <c r="G1153" s="1" t="str">
        <f>+VLOOKUP(bloque2_2[[#This Row],[niño]],BD.niños[[Código]:[sexo]],6,FALSE)</f>
        <v>5 y 6</v>
      </c>
      <c r="H1153" s="1" t="str">
        <f>+VLOOKUP(bloque2_2[[#This Row],[niño]],BD.niños[[Código]:[sexo]],7,FALSE)</f>
        <v>M</v>
      </c>
      <c r="I1153" s="1">
        <v>2</v>
      </c>
    </row>
    <row r="1154" spans="1:9" x14ac:dyDescent="0.55000000000000004">
      <c r="A1154" s="1">
        <v>40</v>
      </c>
      <c r="B1154" t="s">
        <v>499</v>
      </c>
      <c r="C1154" s="1" t="s">
        <v>3</v>
      </c>
      <c r="D1154">
        <v>4</v>
      </c>
      <c r="E1154" s="1" t="s">
        <v>290</v>
      </c>
      <c r="F1154" s="1">
        <v>5</v>
      </c>
      <c r="G1154" s="1" t="str">
        <f>+VLOOKUP(bloque2_2[[#This Row],[niño]],BD.niños[[Código]:[sexo]],6,FALSE)</f>
        <v>5 y 6</v>
      </c>
      <c r="H1154" s="1" t="str">
        <f>+VLOOKUP(bloque2_2[[#This Row],[niño]],BD.niños[[Código]:[sexo]],7,FALSE)</f>
        <v>M</v>
      </c>
      <c r="I1154" s="1">
        <v>2</v>
      </c>
    </row>
    <row r="1155" spans="1:9" x14ac:dyDescent="0.55000000000000004">
      <c r="A1155" s="1">
        <v>40</v>
      </c>
      <c r="B1155" t="s">
        <v>499</v>
      </c>
      <c r="C1155" s="1" t="s">
        <v>3</v>
      </c>
      <c r="D1155">
        <v>4</v>
      </c>
      <c r="E1155" s="1" t="s">
        <v>294</v>
      </c>
      <c r="F1155" s="1">
        <v>7</v>
      </c>
      <c r="G1155" s="1" t="str">
        <f>+VLOOKUP(bloque2_2[[#This Row],[niño]],BD.niños[[Código]:[sexo]],6,FALSE)</f>
        <v>7 y 8</v>
      </c>
      <c r="H1155" s="1" t="str">
        <f>+VLOOKUP(bloque2_2[[#This Row],[niño]],BD.niños[[Código]:[sexo]],7,FALSE)</f>
        <v>M</v>
      </c>
      <c r="I1155" s="1">
        <v>2</v>
      </c>
    </row>
    <row r="1156" spans="1:9" x14ac:dyDescent="0.55000000000000004">
      <c r="A1156" s="1">
        <v>40</v>
      </c>
      <c r="B1156" t="s">
        <v>499</v>
      </c>
      <c r="C1156" s="1" t="s">
        <v>3</v>
      </c>
      <c r="D1156">
        <v>4</v>
      </c>
      <c r="E1156" s="1" t="s">
        <v>295</v>
      </c>
      <c r="F1156" s="1">
        <v>5</v>
      </c>
      <c r="G1156" s="1" t="str">
        <f>+VLOOKUP(bloque2_2[[#This Row],[niño]],BD.niños[[Código]:[sexo]],6,FALSE)</f>
        <v>7 y 8</v>
      </c>
      <c r="H1156" s="1" t="str">
        <f>+VLOOKUP(bloque2_2[[#This Row],[niño]],BD.niños[[Código]:[sexo]],7,FALSE)</f>
        <v>M</v>
      </c>
      <c r="I1156" s="1">
        <v>2</v>
      </c>
    </row>
    <row r="1157" spans="1:9" x14ac:dyDescent="0.55000000000000004">
      <c r="A1157" s="1">
        <v>40</v>
      </c>
      <c r="B1157" t="s">
        <v>499</v>
      </c>
      <c r="C1157" s="1" t="s">
        <v>3</v>
      </c>
      <c r="D1157">
        <v>4</v>
      </c>
      <c r="E1157" s="1" t="s">
        <v>317</v>
      </c>
      <c r="F1157" s="1">
        <v>7</v>
      </c>
      <c r="G1157" s="1" t="str">
        <f>+VLOOKUP(bloque2_2[[#This Row],[niño]],BD.niños[[Código]:[sexo]],6,FALSE)</f>
        <v>9 y 10</v>
      </c>
      <c r="H1157" s="1" t="str">
        <f>+VLOOKUP(bloque2_2[[#This Row],[niño]],BD.niños[[Código]:[sexo]],7,FALSE)</f>
        <v>F</v>
      </c>
      <c r="I1157" s="1">
        <v>2</v>
      </c>
    </row>
    <row r="1158" spans="1:9" x14ac:dyDescent="0.55000000000000004">
      <c r="A1158" s="1">
        <v>40</v>
      </c>
      <c r="B1158" t="s">
        <v>499</v>
      </c>
      <c r="C1158" s="1" t="s">
        <v>3</v>
      </c>
      <c r="D1158">
        <v>4</v>
      </c>
      <c r="E1158" s="1" t="s">
        <v>320</v>
      </c>
      <c r="F1158" s="1">
        <v>5</v>
      </c>
      <c r="G1158" s="1" t="str">
        <f>+VLOOKUP(bloque2_2[[#This Row],[niño]],BD.niños[[Código]:[sexo]],6,FALSE)</f>
        <v>9 y 10</v>
      </c>
      <c r="H1158" s="1" t="str">
        <f>+VLOOKUP(bloque2_2[[#This Row],[niño]],BD.niños[[Código]:[sexo]],7,FALSE)</f>
        <v>M</v>
      </c>
      <c r="I1158" s="1">
        <v>2</v>
      </c>
    </row>
    <row r="1159" spans="1:9" x14ac:dyDescent="0.55000000000000004">
      <c r="A1159" s="1">
        <v>40</v>
      </c>
      <c r="B1159" t="s">
        <v>499</v>
      </c>
      <c r="C1159" s="1" t="s">
        <v>3</v>
      </c>
      <c r="D1159">
        <v>4</v>
      </c>
      <c r="E1159" s="1" t="s">
        <v>323</v>
      </c>
      <c r="F1159" s="1">
        <v>4</v>
      </c>
      <c r="G1159" s="1" t="str">
        <f>+VLOOKUP(bloque2_2[[#This Row],[niño]],BD.niños[[Código]:[sexo]],6,FALSE)</f>
        <v>7 y 8</v>
      </c>
      <c r="H1159" s="1" t="str">
        <f>+VLOOKUP(bloque2_2[[#This Row],[niño]],BD.niños[[Código]:[sexo]],7,FALSE)</f>
        <v>F</v>
      </c>
      <c r="I1159" s="1">
        <v>2</v>
      </c>
    </row>
    <row r="1160" spans="1:9" x14ac:dyDescent="0.55000000000000004">
      <c r="A1160" s="1">
        <v>40</v>
      </c>
      <c r="B1160" t="s">
        <v>499</v>
      </c>
      <c r="C1160" s="1" t="s">
        <v>3</v>
      </c>
      <c r="D1160">
        <v>4</v>
      </c>
      <c r="E1160" s="1" t="s">
        <v>327</v>
      </c>
      <c r="F1160" s="1">
        <v>5</v>
      </c>
      <c r="G1160" s="1" t="str">
        <f>+VLOOKUP(bloque2_2[[#This Row],[niño]],BD.niños[[Código]:[sexo]],6,FALSE)</f>
        <v>7 y 8</v>
      </c>
      <c r="H1160" s="1" t="str">
        <f>+VLOOKUP(bloque2_2[[#This Row],[niño]],BD.niños[[Código]:[sexo]],7,FALSE)</f>
        <v>F</v>
      </c>
      <c r="I1160" s="1">
        <v>2</v>
      </c>
    </row>
    <row r="1161" spans="1:9" x14ac:dyDescent="0.55000000000000004">
      <c r="A1161" s="1">
        <v>40</v>
      </c>
      <c r="B1161" t="s">
        <v>499</v>
      </c>
      <c r="C1161" s="1" t="s">
        <v>3</v>
      </c>
      <c r="D1161">
        <v>4</v>
      </c>
      <c r="E1161" s="1" t="s">
        <v>331</v>
      </c>
      <c r="F1161" s="1">
        <v>4</v>
      </c>
      <c r="G1161" s="1" t="str">
        <f>+VLOOKUP(bloque2_2[[#This Row],[niño]],BD.niños[[Código]:[sexo]],6,FALSE)</f>
        <v>7 y 8</v>
      </c>
      <c r="H1161" s="1" t="str">
        <f>+VLOOKUP(bloque2_2[[#This Row],[niño]],BD.niños[[Código]:[sexo]],7,FALSE)</f>
        <v>F</v>
      </c>
      <c r="I1161" s="1">
        <v>2</v>
      </c>
    </row>
    <row r="1162" spans="1:9" x14ac:dyDescent="0.55000000000000004">
      <c r="A1162" s="1">
        <v>41</v>
      </c>
      <c r="B1162" t="s">
        <v>500</v>
      </c>
      <c r="C1162" s="1" t="s">
        <v>5</v>
      </c>
      <c r="D1162">
        <v>6</v>
      </c>
      <c r="E1162" s="1" t="s">
        <v>105</v>
      </c>
      <c r="F1162" s="1">
        <v>6</v>
      </c>
      <c r="G1162" s="1" t="str">
        <f>+VLOOKUP(bloque2_2[[#This Row],[niño]],BD.niños[[Código]:[sexo]],6,FALSE)</f>
        <v>9 y 10</v>
      </c>
      <c r="H1162" s="1" t="str">
        <f>+VLOOKUP(bloque2_2[[#This Row],[niño]],BD.niños[[Código]:[sexo]],7,FALSE)</f>
        <v>F</v>
      </c>
      <c r="I1162" s="1">
        <v>2</v>
      </c>
    </row>
    <row r="1163" spans="1:9" x14ac:dyDescent="0.55000000000000004">
      <c r="A1163" s="1">
        <v>41</v>
      </c>
      <c r="B1163" t="s">
        <v>500</v>
      </c>
      <c r="C1163" s="1" t="s">
        <v>5</v>
      </c>
      <c r="D1163">
        <v>6</v>
      </c>
      <c r="E1163" s="1" t="s">
        <v>108</v>
      </c>
      <c r="F1163" s="1">
        <v>6</v>
      </c>
      <c r="G1163" s="1" t="str">
        <f>+VLOOKUP(bloque2_2[[#This Row],[niño]],BD.niños[[Código]:[sexo]],6,FALSE)</f>
        <v>9 y 10</v>
      </c>
      <c r="H1163" s="1" t="str">
        <f>+VLOOKUP(bloque2_2[[#This Row],[niño]],BD.niños[[Código]:[sexo]],7,FALSE)</f>
        <v>F</v>
      </c>
      <c r="I1163" s="1">
        <v>2</v>
      </c>
    </row>
    <row r="1164" spans="1:9" x14ac:dyDescent="0.55000000000000004">
      <c r="A1164" s="1">
        <v>41</v>
      </c>
      <c r="B1164" t="s">
        <v>500</v>
      </c>
      <c r="C1164" s="1" t="s">
        <v>5</v>
      </c>
      <c r="D1164">
        <v>6</v>
      </c>
      <c r="E1164" s="1" t="s">
        <v>112</v>
      </c>
      <c r="F1164" s="1">
        <v>6</v>
      </c>
      <c r="G1164" s="1" t="str">
        <f>+VLOOKUP(bloque2_2[[#This Row],[niño]],BD.niños[[Código]:[sexo]],6,FALSE)</f>
        <v>9 y 10</v>
      </c>
      <c r="H1164" s="1" t="str">
        <f>+VLOOKUP(bloque2_2[[#This Row],[niño]],BD.niños[[Código]:[sexo]],7,FALSE)</f>
        <v>F</v>
      </c>
      <c r="I1164" s="1">
        <v>2</v>
      </c>
    </row>
    <row r="1165" spans="1:9" x14ac:dyDescent="0.55000000000000004">
      <c r="A1165" s="1">
        <v>41</v>
      </c>
      <c r="B1165" t="s">
        <v>500</v>
      </c>
      <c r="C1165" s="1" t="s">
        <v>5</v>
      </c>
      <c r="D1165">
        <v>6</v>
      </c>
      <c r="E1165" s="1" t="s">
        <v>116</v>
      </c>
      <c r="F1165" s="1">
        <v>6</v>
      </c>
      <c r="G1165" s="1" t="str">
        <f>+VLOOKUP(bloque2_2[[#This Row],[niño]],BD.niños[[Código]:[sexo]],6,FALSE)</f>
        <v>9 y 10</v>
      </c>
      <c r="H1165" s="1" t="str">
        <f>+VLOOKUP(bloque2_2[[#This Row],[niño]],BD.niños[[Código]:[sexo]],7,FALSE)</f>
        <v>F</v>
      </c>
      <c r="I1165" s="1">
        <v>2</v>
      </c>
    </row>
    <row r="1166" spans="1:9" x14ac:dyDescent="0.55000000000000004">
      <c r="A1166" s="1">
        <v>41</v>
      </c>
      <c r="B1166" t="s">
        <v>500</v>
      </c>
      <c r="C1166" s="1" t="s">
        <v>5</v>
      </c>
      <c r="D1166">
        <v>6</v>
      </c>
      <c r="E1166" s="1" t="s">
        <v>120</v>
      </c>
      <c r="F1166" s="1">
        <v>6</v>
      </c>
      <c r="G1166" s="1" t="str">
        <f>+VLOOKUP(bloque2_2[[#This Row],[niño]],BD.niños[[Código]:[sexo]],6,FALSE)</f>
        <v>9 y 10</v>
      </c>
      <c r="H1166" s="1" t="str">
        <f>+VLOOKUP(bloque2_2[[#This Row],[niño]],BD.niños[[Código]:[sexo]],7,FALSE)</f>
        <v>M</v>
      </c>
      <c r="I1166" s="1">
        <v>2</v>
      </c>
    </row>
    <row r="1167" spans="1:9" x14ac:dyDescent="0.55000000000000004">
      <c r="A1167" s="1">
        <v>41</v>
      </c>
      <c r="B1167" t="s">
        <v>500</v>
      </c>
      <c r="C1167" s="1" t="s">
        <v>5</v>
      </c>
      <c r="D1167">
        <v>6</v>
      </c>
      <c r="E1167" s="1" t="s">
        <v>123</v>
      </c>
      <c r="F1167" s="1">
        <v>6</v>
      </c>
      <c r="G1167" s="1" t="str">
        <f>+VLOOKUP(bloque2_2[[#This Row],[niño]],BD.niños[[Código]:[sexo]],6,FALSE)</f>
        <v>7 y 8</v>
      </c>
      <c r="H1167" s="1" t="str">
        <f>+VLOOKUP(bloque2_2[[#This Row],[niño]],BD.niños[[Código]:[sexo]],7,FALSE)</f>
        <v>M</v>
      </c>
      <c r="I1167" s="1">
        <v>2</v>
      </c>
    </row>
    <row r="1168" spans="1:9" x14ac:dyDescent="0.55000000000000004">
      <c r="A1168" s="1">
        <v>41</v>
      </c>
      <c r="B1168" t="s">
        <v>500</v>
      </c>
      <c r="C1168" s="1" t="s">
        <v>5</v>
      </c>
      <c r="D1168">
        <v>6</v>
      </c>
      <c r="E1168" s="1" t="s">
        <v>127</v>
      </c>
      <c r="F1168" s="1">
        <v>6</v>
      </c>
      <c r="G1168" s="1" t="str">
        <f>+VLOOKUP(bloque2_2[[#This Row],[niño]],BD.niños[[Código]:[sexo]],6,FALSE)</f>
        <v>5 y 6</v>
      </c>
      <c r="H1168" s="1" t="str">
        <f>+VLOOKUP(bloque2_2[[#This Row],[niño]],BD.niños[[Código]:[sexo]],7,FALSE)</f>
        <v>M</v>
      </c>
      <c r="I1168" s="1">
        <v>2</v>
      </c>
    </row>
    <row r="1169" spans="1:9" x14ac:dyDescent="0.55000000000000004">
      <c r="A1169" s="1">
        <v>41</v>
      </c>
      <c r="B1169" t="s">
        <v>500</v>
      </c>
      <c r="C1169" s="1" t="s">
        <v>5</v>
      </c>
      <c r="D1169">
        <v>6</v>
      </c>
      <c r="E1169" s="1" t="s">
        <v>131</v>
      </c>
      <c r="F1169" s="1">
        <v>6</v>
      </c>
      <c r="G1169" s="1" t="str">
        <f>+VLOOKUP(bloque2_2[[#This Row],[niño]],BD.niños[[Código]:[sexo]],6,FALSE)</f>
        <v>5 y 6</v>
      </c>
      <c r="H1169" s="1" t="str">
        <f>+VLOOKUP(bloque2_2[[#This Row],[niño]],BD.niños[[Código]:[sexo]],7,FALSE)</f>
        <v>F</v>
      </c>
      <c r="I1169" s="1">
        <v>2</v>
      </c>
    </row>
    <row r="1170" spans="1:9" x14ac:dyDescent="0.55000000000000004">
      <c r="A1170" s="1">
        <v>41</v>
      </c>
      <c r="B1170" t="s">
        <v>500</v>
      </c>
      <c r="C1170" s="1" t="s">
        <v>5</v>
      </c>
      <c r="D1170">
        <v>6</v>
      </c>
      <c r="E1170" s="1" t="s">
        <v>135</v>
      </c>
      <c r="F1170" s="1">
        <v>6</v>
      </c>
      <c r="G1170" s="1" t="str">
        <f>+VLOOKUP(bloque2_2[[#This Row],[niño]],BD.niños[[Código]:[sexo]],6,FALSE)</f>
        <v>5 y 6</v>
      </c>
      <c r="H1170" s="1" t="str">
        <f>+VLOOKUP(bloque2_2[[#This Row],[niño]],BD.niños[[Código]:[sexo]],7,FALSE)</f>
        <v>M</v>
      </c>
      <c r="I1170" s="1">
        <v>2</v>
      </c>
    </row>
    <row r="1171" spans="1:9" x14ac:dyDescent="0.55000000000000004">
      <c r="A1171" s="1">
        <v>41</v>
      </c>
      <c r="B1171" t="s">
        <v>500</v>
      </c>
      <c r="C1171" s="1" t="s">
        <v>5</v>
      </c>
      <c r="D1171">
        <v>6</v>
      </c>
      <c r="E1171" s="1" t="s">
        <v>139</v>
      </c>
      <c r="F1171" s="1">
        <v>6</v>
      </c>
      <c r="G1171" s="1" t="str">
        <f>+VLOOKUP(bloque2_2[[#This Row],[niño]],BD.niños[[Código]:[sexo]],6,FALSE)</f>
        <v>7 y 8</v>
      </c>
      <c r="H1171" s="1" t="str">
        <f>+VLOOKUP(bloque2_2[[#This Row],[niño]],BD.niños[[Código]:[sexo]],7,FALSE)</f>
        <v>M</v>
      </c>
      <c r="I1171" s="1">
        <v>2</v>
      </c>
    </row>
    <row r="1172" spans="1:9" x14ac:dyDescent="0.55000000000000004">
      <c r="A1172" s="1">
        <v>41</v>
      </c>
      <c r="B1172" t="s">
        <v>500</v>
      </c>
      <c r="C1172" s="1" t="s">
        <v>5</v>
      </c>
      <c r="D1172">
        <v>6</v>
      </c>
      <c r="E1172" s="1" t="s">
        <v>141</v>
      </c>
      <c r="F1172" s="1">
        <v>6</v>
      </c>
      <c r="G1172" s="1" t="str">
        <f>+VLOOKUP(bloque2_2[[#This Row],[niño]],BD.niños[[Código]:[sexo]],6,FALSE)</f>
        <v>7 y 8</v>
      </c>
      <c r="H1172" s="1" t="str">
        <f>+VLOOKUP(bloque2_2[[#This Row],[niño]],BD.niños[[Código]:[sexo]],7,FALSE)</f>
        <v>F</v>
      </c>
      <c r="I1172" s="1">
        <v>2</v>
      </c>
    </row>
    <row r="1173" spans="1:9" x14ac:dyDescent="0.55000000000000004">
      <c r="A1173" s="1">
        <v>41</v>
      </c>
      <c r="B1173" t="s">
        <v>500</v>
      </c>
      <c r="C1173" s="1" t="s">
        <v>5</v>
      </c>
      <c r="D1173">
        <v>6</v>
      </c>
      <c r="E1173" s="1" t="s">
        <v>145</v>
      </c>
      <c r="F1173" s="1">
        <v>6</v>
      </c>
      <c r="G1173" s="1" t="str">
        <f>+VLOOKUP(bloque2_2[[#This Row],[niño]],BD.niños[[Código]:[sexo]],6,FALSE)</f>
        <v>7 y 8</v>
      </c>
      <c r="H1173" s="1" t="str">
        <f>+VLOOKUP(bloque2_2[[#This Row],[niño]],BD.niños[[Código]:[sexo]],7,FALSE)</f>
        <v>M</v>
      </c>
      <c r="I1173" s="1">
        <v>2</v>
      </c>
    </row>
    <row r="1174" spans="1:9" x14ac:dyDescent="0.55000000000000004">
      <c r="A1174" s="1">
        <v>41</v>
      </c>
      <c r="B1174" t="s">
        <v>500</v>
      </c>
      <c r="C1174" s="1" t="s">
        <v>5</v>
      </c>
      <c r="D1174">
        <v>6</v>
      </c>
      <c r="E1174" s="1" t="s">
        <v>147</v>
      </c>
      <c r="F1174" s="1">
        <v>3</v>
      </c>
      <c r="G1174" s="1" t="str">
        <f>+VLOOKUP(bloque2_2[[#This Row],[niño]],BD.niños[[Código]:[sexo]],6,FALSE)</f>
        <v>7 y 8</v>
      </c>
      <c r="H1174" s="1" t="str">
        <f>+VLOOKUP(bloque2_2[[#This Row],[niño]],BD.niños[[Código]:[sexo]],7,FALSE)</f>
        <v>M</v>
      </c>
      <c r="I1174" s="1">
        <v>2</v>
      </c>
    </row>
    <row r="1175" spans="1:9" x14ac:dyDescent="0.55000000000000004">
      <c r="A1175" s="1">
        <v>41</v>
      </c>
      <c r="B1175" t="s">
        <v>500</v>
      </c>
      <c r="C1175" s="1" t="s">
        <v>5</v>
      </c>
      <c r="D1175">
        <v>6</v>
      </c>
      <c r="E1175" s="1" t="s">
        <v>214</v>
      </c>
      <c r="F1175" s="1">
        <v>6</v>
      </c>
      <c r="G1175" s="1" t="str">
        <f>+VLOOKUP(bloque2_2[[#This Row],[niño]],BD.niños[[Código]:[sexo]],6,FALSE)</f>
        <v>9 y 10</v>
      </c>
      <c r="H1175" s="1" t="str">
        <f>+VLOOKUP(bloque2_2[[#This Row],[niño]],BD.niños[[Código]:[sexo]],7,FALSE)</f>
        <v>F</v>
      </c>
      <c r="I1175" s="1">
        <v>2</v>
      </c>
    </row>
    <row r="1176" spans="1:9" x14ac:dyDescent="0.55000000000000004">
      <c r="A1176" s="1">
        <v>41</v>
      </c>
      <c r="B1176" t="s">
        <v>500</v>
      </c>
      <c r="C1176" s="1" t="s">
        <v>5</v>
      </c>
      <c r="D1176">
        <v>6</v>
      </c>
      <c r="E1176" s="1" t="s">
        <v>217</v>
      </c>
      <c r="F1176" s="1">
        <v>1</v>
      </c>
      <c r="G1176" s="1" t="str">
        <f>+VLOOKUP(bloque2_2[[#This Row],[niño]],BD.niños[[Código]:[sexo]],6,FALSE)</f>
        <v>9 y 10</v>
      </c>
      <c r="H1176" s="1" t="str">
        <f>+VLOOKUP(bloque2_2[[#This Row],[niño]],BD.niños[[Código]:[sexo]],7,FALSE)</f>
        <v>F</v>
      </c>
      <c r="I1176" s="1">
        <v>2</v>
      </c>
    </row>
    <row r="1177" spans="1:9" x14ac:dyDescent="0.55000000000000004">
      <c r="A1177" s="1">
        <v>41</v>
      </c>
      <c r="B1177" t="s">
        <v>500</v>
      </c>
      <c r="C1177" s="1" t="s">
        <v>5</v>
      </c>
      <c r="D1177">
        <v>6</v>
      </c>
      <c r="E1177" s="1" t="s">
        <v>220</v>
      </c>
      <c r="F1177" s="1">
        <v>6</v>
      </c>
      <c r="G1177" s="1" t="str">
        <f>+VLOOKUP(bloque2_2[[#This Row],[niño]],BD.niños[[Código]:[sexo]],6,FALSE)</f>
        <v>9 y 10</v>
      </c>
      <c r="H1177" s="1" t="str">
        <f>+VLOOKUP(bloque2_2[[#This Row],[niño]],BD.niños[[Código]:[sexo]],7,FALSE)</f>
        <v>F</v>
      </c>
      <c r="I1177" s="1">
        <v>2</v>
      </c>
    </row>
    <row r="1178" spans="1:9" x14ac:dyDescent="0.55000000000000004">
      <c r="A1178" s="1">
        <v>41</v>
      </c>
      <c r="B1178" t="s">
        <v>500</v>
      </c>
      <c r="C1178" s="1" t="s">
        <v>5</v>
      </c>
      <c r="D1178">
        <v>6</v>
      </c>
      <c r="E1178" s="1" t="s">
        <v>223</v>
      </c>
      <c r="F1178" s="1">
        <v>6</v>
      </c>
      <c r="G1178" s="1" t="str">
        <f>+VLOOKUP(bloque2_2[[#This Row],[niño]],BD.niños[[Código]:[sexo]],6,FALSE)</f>
        <v>7 y 8</v>
      </c>
      <c r="H1178" s="1" t="str">
        <f>+VLOOKUP(bloque2_2[[#This Row],[niño]],BD.niños[[Código]:[sexo]],7,FALSE)</f>
        <v>F</v>
      </c>
      <c r="I1178" s="1">
        <v>2</v>
      </c>
    </row>
    <row r="1179" spans="1:9" x14ac:dyDescent="0.55000000000000004">
      <c r="A1179" s="1">
        <v>41</v>
      </c>
      <c r="B1179" t="s">
        <v>500</v>
      </c>
      <c r="C1179" s="1" t="s">
        <v>5</v>
      </c>
      <c r="D1179">
        <v>6</v>
      </c>
      <c r="E1179" s="1" t="s">
        <v>226</v>
      </c>
      <c r="F1179" s="1">
        <v>6</v>
      </c>
      <c r="G1179" s="1" t="str">
        <f>+VLOOKUP(bloque2_2[[#This Row],[niño]],BD.niños[[Código]:[sexo]],6,FALSE)</f>
        <v>9 y 10</v>
      </c>
      <c r="H1179" s="1" t="str">
        <f>+VLOOKUP(bloque2_2[[#This Row],[niño]],BD.niños[[Código]:[sexo]],7,FALSE)</f>
        <v>M</v>
      </c>
      <c r="I1179" s="1">
        <v>2</v>
      </c>
    </row>
    <row r="1180" spans="1:9" x14ac:dyDescent="0.55000000000000004">
      <c r="A1180" s="1">
        <v>41</v>
      </c>
      <c r="B1180" t="s">
        <v>500</v>
      </c>
      <c r="C1180" s="1" t="s">
        <v>5</v>
      </c>
      <c r="D1180">
        <v>6</v>
      </c>
      <c r="E1180" s="1" t="s">
        <v>229</v>
      </c>
      <c r="F1180" s="1">
        <v>6</v>
      </c>
      <c r="G1180" s="1" t="str">
        <f>+VLOOKUP(bloque2_2[[#This Row],[niño]],BD.niños[[Código]:[sexo]],6,FALSE)</f>
        <v>7 y 8</v>
      </c>
      <c r="H1180" s="1" t="str">
        <f>+VLOOKUP(bloque2_2[[#This Row],[niño]],BD.niños[[Código]:[sexo]],7,FALSE)</f>
        <v>M</v>
      </c>
      <c r="I1180" s="1">
        <v>2</v>
      </c>
    </row>
    <row r="1181" spans="1:9" x14ac:dyDescent="0.55000000000000004">
      <c r="A1181" s="1">
        <v>41</v>
      </c>
      <c r="B1181" t="s">
        <v>500</v>
      </c>
      <c r="C1181" s="1" t="s">
        <v>5</v>
      </c>
      <c r="D1181">
        <v>6</v>
      </c>
      <c r="E1181" s="1" t="s">
        <v>231</v>
      </c>
      <c r="F1181" s="1">
        <v>6</v>
      </c>
      <c r="G1181" s="1" t="str">
        <f>+VLOOKUP(bloque2_2[[#This Row],[niño]],BD.niños[[Código]:[sexo]],6,FALSE)</f>
        <v>5 y 6</v>
      </c>
      <c r="H1181" s="1" t="str">
        <f>+VLOOKUP(bloque2_2[[#This Row],[niño]],BD.niños[[Código]:[sexo]],7,FALSE)</f>
        <v>F</v>
      </c>
      <c r="I1181" s="1">
        <v>2</v>
      </c>
    </row>
    <row r="1182" spans="1:9" x14ac:dyDescent="0.55000000000000004">
      <c r="A1182" s="1">
        <v>41</v>
      </c>
      <c r="B1182" t="s">
        <v>500</v>
      </c>
      <c r="C1182" s="1" t="s">
        <v>5</v>
      </c>
      <c r="D1182">
        <v>6</v>
      </c>
      <c r="E1182" s="1" t="s">
        <v>286</v>
      </c>
      <c r="F1182" s="1">
        <v>6</v>
      </c>
      <c r="G1182" s="1" t="str">
        <f>+VLOOKUP(bloque2_2[[#This Row],[niño]],BD.niños[[Código]:[sexo]],6,FALSE)</f>
        <v>5 y 6</v>
      </c>
      <c r="H1182" s="1" t="str">
        <f>+VLOOKUP(bloque2_2[[#This Row],[niño]],BD.niños[[Código]:[sexo]],7,FALSE)</f>
        <v>M</v>
      </c>
      <c r="I1182" s="1">
        <v>2</v>
      </c>
    </row>
    <row r="1183" spans="1:9" x14ac:dyDescent="0.55000000000000004">
      <c r="A1183" s="1">
        <v>41</v>
      </c>
      <c r="B1183" t="s">
        <v>500</v>
      </c>
      <c r="C1183" s="1" t="s">
        <v>5</v>
      </c>
      <c r="D1183">
        <v>6</v>
      </c>
      <c r="E1183" s="1" t="s">
        <v>290</v>
      </c>
      <c r="F1183" s="1">
        <v>5</v>
      </c>
      <c r="G1183" s="1" t="str">
        <f>+VLOOKUP(bloque2_2[[#This Row],[niño]],BD.niños[[Código]:[sexo]],6,FALSE)</f>
        <v>5 y 6</v>
      </c>
      <c r="H1183" s="1" t="str">
        <f>+VLOOKUP(bloque2_2[[#This Row],[niño]],BD.niños[[Código]:[sexo]],7,FALSE)</f>
        <v>M</v>
      </c>
      <c r="I1183" s="1">
        <v>2</v>
      </c>
    </row>
    <row r="1184" spans="1:9" x14ac:dyDescent="0.55000000000000004">
      <c r="A1184" s="1">
        <v>41</v>
      </c>
      <c r="B1184" t="s">
        <v>500</v>
      </c>
      <c r="C1184" s="1" t="s">
        <v>5</v>
      </c>
      <c r="D1184">
        <v>6</v>
      </c>
      <c r="E1184" s="1" t="s">
        <v>294</v>
      </c>
      <c r="F1184" s="1">
        <v>6</v>
      </c>
      <c r="G1184" s="1" t="str">
        <f>+VLOOKUP(bloque2_2[[#This Row],[niño]],BD.niños[[Código]:[sexo]],6,FALSE)</f>
        <v>7 y 8</v>
      </c>
      <c r="H1184" s="1" t="str">
        <f>+VLOOKUP(bloque2_2[[#This Row],[niño]],BD.niños[[Código]:[sexo]],7,FALSE)</f>
        <v>M</v>
      </c>
      <c r="I1184" s="1">
        <v>2</v>
      </c>
    </row>
    <row r="1185" spans="1:9" x14ac:dyDescent="0.55000000000000004">
      <c r="A1185" s="1">
        <v>41</v>
      </c>
      <c r="B1185" t="s">
        <v>500</v>
      </c>
      <c r="C1185" s="1" t="s">
        <v>5</v>
      </c>
      <c r="D1185">
        <v>6</v>
      </c>
      <c r="E1185" s="1" t="s">
        <v>295</v>
      </c>
      <c r="F1185" s="1">
        <v>6</v>
      </c>
      <c r="G1185" s="1" t="str">
        <f>+VLOOKUP(bloque2_2[[#This Row],[niño]],BD.niños[[Código]:[sexo]],6,FALSE)</f>
        <v>7 y 8</v>
      </c>
      <c r="H1185" s="1" t="str">
        <f>+VLOOKUP(bloque2_2[[#This Row],[niño]],BD.niños[[Código]:[sexo]],7,FALSE)</f>
        <v>M</v>
      </c>
      <c r="I1185" s="1">
        <v>2</v>
      </c>
    </row>
    <row r="1186" spans="1:9" x14ac:dyDescent="0.55000000000000004">
      <c r="A1186" s="1">
        <v>41</v>
      </c>
      <c r="B1186" t="s">
        <v>500</v>
      </c>
      <c r="C1186" s="1" t="s">
        <v>5</v>
      </c>
      <c r="D1186">
        <v>6</v>
      </c>
      <c r="E1186" s="1" t="s">
        <v>317</v>
      </c>
      <c r="F1186" s="1">
        <v>6</v>
      </c>
      <c r="G1186" s="1" t="str">
        <f>+VLOOKUP(bloque2_2[[#This Row],[niño]],BD.niños[[Código]:[sexo]],6,FALSE)</f>
        <v>9 y 10</v>
      </c>
      <c r="H1186" s="1" t="str">
        <f>+VLOOKUP(bloque2_2[[#This Row],[niño]],BD.niños[[Código]:[sexo]],7,FALSE)</f>
        <v>F</v>
      </c>
      <c r="I1186" s="1">
        <v>2</v>
      </c>
    </row>
    <row r="1187" spans="1:9" x14ac:dyDescent="0.55000000000000004">
      <c r="A1187" s="1">
        <v>41</v>
      </c>
      <c r="B1187" t="s">
        <v>500</v>
      </c>
      <c r="C1187" s="1" t="s">
        <v>5</v>
      </c>
      <c r="D1187">
        <v>6</v>
      </c>
      <c r="E1187" s="1" t="s">
        <v>320</v>
      </c>
      <c r="F1187" s="1">
        <v>6</v>
      </c>
      <c r="G1187" s="1" t="str">
        <f>+VLOOKUP(bloque2_2[[#This Row],[niño]],BD.niños[[Código]:[sexo]],6,FALSE)</f>
        <v>9 y 10</v>
      </c>
      <c r="H1187" s="1" t="str">
        <f>+VLOOKUP(bloque2_2[[#This Row],[niño]],BD.niños[[Código]:[sexo]],7,FALSE)</f>
        <v>M</v>
      </c>
      <c r="I1187" s="1">
        <v>2</v>
      </c>
    </row>
    <row r="1188" spans="1:9" x14ac:dyDescent="0.55000000000000004">
      <c r="A1188" s="1">
        <v>41</v>
      </c>
      <c r="B1188" t="s">
        <v>500</v>
      </c>
      <c r="C1188" s="1" t="s">
        <v>5</v>
      </c>
      <c r="D1188">
        <v>6</v>
      </c>
      <c r="E1188" s="1" t="s">
        <v>323</v>
      </c>
      <c r="F1188" s="1">
        <v>6</v>
      </c>
      <c r="G1188" s="1" t="str">
        <f>+VLOOKUP(bloque2_2[[#This Row],[niño]],BD.niños[[Código]:[sexo]],6,FALSE)</f>
        <v>7 y 8</v>
      </c>
      <c r="H1188" s="1" t="str">
        <f>+VLOOKUP(bloque2_2[[#This Row],[niño]],BD.niños[[Código]:[sexo]],7,FALSE)</f>
        <v>F</v>
      </c>
      <c r="I1188" s="1">
        <v>2</v>
      </c>
    </row>
    <row r="1189" spans="1:9" x14ac:dyDescent="0.55000000000000004">
      <c r="A1189" s="1">
        <v>41</v>
      </c>
      <c r="B1189" t="s">
        <v>500</v>
      </c>
      <c r="C1189" s="1" t="s">
        <v>5</v>
      </c>
      <c r="D1189">
        <v>6</v>
      </c>
      <c r="E1189" s="1" t="s">
        <v>327</v>
      </c>
      <c r="F1189" s="1">
        <v>6</v>
      </c>
      <c r="G1189" s="1" t="str">
        <f>+VLOOKUP(bloque2_2[[#This Row],[niño]],BD.niños[[Código]:[sexo]],6,FALSE)</f>
        <v>7 y 8</v>
      </c>
      <c r="H1189" s="1" t="str">
        <f>+VLOOKUP(bloque2_2[[#This Row],[niño]],BD.niños[[Código]:[sexo]],7,FALSE)</f>
        <v>F</v>
      </c>
      <c r="I1189" s="1">
        <v>2</v>
      </c>
    </row>
    <row r="1190" spans="1:9" x14ac:dyDescent="0.55000000000000004">
      <c r="A1190" s="1">
        <v>41</v>
      </c>
      <c r="B1190" t="s">
        <v>500</v>
      </c>
      <c r="C1190" s="1" t="s">
        <v>5</v>
      </c>
      <c r="D1190">
        <v>6</v>
      </c>
      <c r="E1190" s="1" t="s">
        <v>331</v>
      </c>
      <c r="F1190" s="1">
        <v>6</v>
      </c>
      <c r="G1190" s="1" t="str">
        <f>+VLOOKUP(bloque2_2[[#This Row],[niño]],BD.niños[[Código]:[sexo]],6,FALSE)</f>
        <v>7 y 8</v>
      </c>
      <c r="H1190" s="1" t="str">
        <f>+VLOOKUP(bloque2_2[[#This Row],[niño]],BD.niños[[Código]:[sexo]],7,FALSE)</f>
        <v>F</v>
      </c>
      <c r="I1190" s="1">
        <v>2</v>
      </c>
    </row>
    <row r="1191" spans="1:9" x14ac:dyDescent="0.55000000000000004">
      <c r="A1191" s="1">
        <v>42</v>
      </c>
      <c r="B1191" t="s">
        <v>501</v>
      </c>
      <c r="C1191" s="1" t="s">
        <v>2</v>
      </c>
      <c r="D1191">
        <v>1</v>
      </c>
      <c r="E1191" s="1" t="s">
        <v>105</v>
      </c>
      <c r="F1191" s="1">
        <v>1</v>
      </c>
      <c r="G1191" s="1" t="str">
        <f>+VLOOKUP(bloque2_2[[#This Row],[niño]],BD.niños[[Código]:[sexo]],6,FALSE)</f>
        <v>9 y 10</v>
      </c>
      <c r="H1191" s="1" t="str">
        <f>+VLOOKUP(bloque2_2[[#This Row],[niño]],BD.niños[[Código]:[sexo]],7,FALSE)</f>
        <v>F</v>
      </c>
      <c r="I1191" s="1">
        <v>2</v>
      </c>
    </row>
    <row r="1192" spans="1:9" x14ac:dyDescent="0.55000000000000004">
      <c r="A1192" s="1">
        <v>42</v>
      </c>
      <c r="B1192" t="s">
        <v>501</v>
      </c>
      <c r="C1192" s="1" t="s">
        <v>2</v>
      </c>
      <c r="D1192">
        <v>1</v>
      </c>
      <c r="E1192" s="1" t="s">
        <v>108</v>
      </c>
      <c r="F1192" s="1">
        <v>1</v>
      </c>
      <c r="G1192" s="1" t="str">
        <f>+VLOOKUP(bloque2_2[[#This Row],[niño]],BD.niños[[Código]:[sexo]],6,FALSE)</f>
        <v>9 y 10</v>
      </c>
      <c r="H1192" s="1" t="str">
        <f>+VLOOKUP(bloque2_2[[#This Row],[niño]],BD.niños[[Código]:[sexo]],7,FALSE)</f>
        <v>F</v>
      </c>
      <c r="I1192" s="1">
        <v>2</v>
      </c>
    </row>
    <row r="1193" spans="1:9" x14ac:dyDescent="0.55000000000000004">
      <c r="A1193" s="1">
        <v>42</v>
      </c>
      <c r="B1193" t="s">
        <v>501</v>
      </c>
      <c r="C1193" s="1" t="s">
        <v>2</v>
      </c>
      <c r="D1193">
        <v>1</v>
      </c>
      <c r="E1193" s="1" t="s">
        <v>112</v>
      </c>
      <c r="F1193" s="1">
        <v>1</v>
      </c>
      <c r="G1193" s="1" t="str">
        <f>+VLOOKUP(bloque2_2[[#This Row],[niño]],BD.niños[[Código]:[sexo]],6,FALSE)</f>
        <v>9 y 10</v>
      </c>
      <c r="H1193" s="1" t="str">
        <f>+VLOOKUP(bloque2_2[[#This Row],[niño]],BD.niños[[Código]:[sexo]],7,FALSE)</f>
        <v>F</v>
      </c>
      <c r="I1193" s="1">
        <v>2</v>
      </c>
    </row>
    <row r="1194" spans="1:9" x14ac:dyDescent="0.55000000000000004">
      <c r="A1194" s="1">
        <v>42</v>
      </c>
      <c r="B1194" t="s">
        <v>501</v>
      </c>
      <c r="C1194" s="1" t="s">
        <v>2</v>
      </c>
      <c r="D1194">
        <v>1</v>
      </c>
      <c r="E1194" s="1" t="s">
        <v>116</v>
      </c>
      <c r="F1194" s="1">
        <v>1</v>
      </c>
      <c r="G1194" s="1" t="str">
        <f>+VLOOKUP(bloque2_2[[#This Row],[niño]],BD.niños[[Código]:[sexo]],6,FALSE)</f>
        <v>9 y 10</v>
      </c>
      <c r="H1194" s="1" t="str">
        <f>+VLOOKUP(bloque2_2[[#This Row],[niño]],BD.niños[[Código]:[sexo]],7,FALSE)</f>
        <v>F</v>
      </c>
      <c r="I1194" s="1">
        <v>2</v>
      </c>
    </row>
    <row r="1195" spans="1:9" x14ac:dyDescent="0.55000000000000004">
      <c r="A1195" s="1">
        <v>42</v>
      </c>
      <c r="B1195" t="s">
        <v>501</v>
      </c>
      <c r="C1195" s="1" t="s">
        <v>2</v>
      </c>
      <c r="D1195">
        <v>1</v>
      </c>
      <c r="E1195" s="1" t="s">
        <v>120</v>
      </c>
      <c r="F1195" s="1">
        <v>1</v>
      </c>
      <c r="G1195" s="1" t="str">
        <f>+VLOOKUP(bloque2_2[[#This Row],[niño]],BD.niños[[Código]:[sexo]],6,FALSE)</f>
        <v>9 y 10</v>
      </c>
      <c r="H1195" s="1" t="str">
        <f>+VLOOKUP(bloque2_2[[#This Row],[niño]],BD.niños[[Código]:[sexo]],7,FALSE)</f>
        <v>M</v>
      </c>
      <c r="I1195" s="1">
        <v>2</v>
      </c>
    </row>
    <row r="1196" spans="1:9" x14ac:dyDescent="0.55000000000000004">
      <c r="A1196" s="1">
        <v>42</v>
      </c>
      <c r="B1196" t="s">
        <v>501</v>
      </c>
      <c r="C1196" s="1" t="s">
        <v>2</v>
      </c>
      <c r="D1196">
        <v>1</v>
      </c>
      <c r="E1196" s="1" t="s">
        <v>123</v>
      </c>
      <c r="F1196" s="1">
        <v>1</v>
      </c>
      <c r="G1196" s="1" t="str">
        <f>+VLOOKUP(bloque2_2[[#This Row],[niño]],BD.niños[[Código]:[sexo]],6,FALSE)</f>
        <v>7 y 8</v>
      </c>
      <c r="H1196" s="1" t="str">
        <f>+VLOOKUP(bloque2_2[[#This Row],[niño]],BD.niños[[Código]:[sexo]],7,FALSE)</f>
        <v>M</v>
      </c>
      <c r="I1196" s="1">
        <v>2</v>
      </c>
    </row>
    <row r="1197" spans="1:9" x14ac:dyDescent="0.55000000000000004">
      <c r="A1197" s="1">
        <v>42</v>
      </c>
      <c r="B1197" t="s">
        <v>501</v>
      </c>
      <c r="C1197" s="1" t="s">
        <v>2</v>
      </c>
      <c r="D1197">
        <v>1</v>
      </c>
      <c r="E1197" s="1" t="s">
        <v>127</v>
      </c>
      <c r="F1197" s="1">
        <v>5</v>
      </c>
      <c r="G1197" s="1" t="str">
        <f>+VLOOKUP(bloque2_2[[#This Row],[niño]],BD.niños[[Código]:[sexo]],6,FALSE)</f>
        <v>5 y 6</v>
      </c>
      <c r="H1197" s="1" t="str">
        <f>+VLOOKUP(bloque2_2[[#This Row],[niño]],BD.niños[[Código]:[sexo]],7,FALSE)</f>
        <v>M</v>
      </c>
      <c r="I1197" s="1">
        <v>2</v>
      </c>
    </row>
    <row r="1198" spans="1:9" x14ac:dyDescent="0.55000000000000004">
      <c r="A1198" s="1">
        <v>42</v>
      </c>
      <c r="B1198" t="s">
        <v>501</v>
      </c>
      <c r="C1198" s="1" t="s">
        <v>2</v>
      </c>
      <c r="D1198">
        <v>1</v>
      </c>
      <c r="E1198" s="1" t="s">
        <v>131</v>
      </c>
      <c r="F1198" s="1">
        <v>1</v>
      </c>
      <c r="G1198" s="1" t="str">
        <f>+VLOOKUP(bloque2_2[[#This Row],[niño]],BD.niños[[Código]:[sexo]],6,FALSE)</f>
        <v>5 y 6</v>
      </c>
      <c r="H1198" s="1" t="str">
        <f>+VLOOKUP(bloque2_2[[#This Row],[niño]],BD.niños[[Código]:[sexo]],7,FALSE)</f>
        <v>F</v>
      </c>
      <c r="I1198" s="1">
        <v>2</v>
      </c>
    </row>
    <row r="1199" spans="1:9" x14ac:dyDescent="0.55000000000000004">
      <c r="A1199" s="1">
        <v>42</v>
      </c>
      <c r="B1199" t="s">
        <v>501</v>
      </c>
      <c r="C1199" s="1" t="s">
        <v>2</v>
      </c>
      <c r="D1199">
        <v>1</v>
      </c>
      <c r="E1199" s="1" t="s">
        <v>135</v>
      </c>
      <c r="F1199" s="1">
        <v>1</v>
      </c>
      <c r="G1199" s="1" t="str">
        <f>+VLOOKUP(bloque2_2[[#This Row],[niño]],BD.niños[[Código]:[sexo]],6,FALSE)</f>
        <v>5 y 6</v>
      </c>
      <c r="H1199" s="1" t="str">
        <f>+VLOOKUP(bloque2_2[[#This Row],[niño]],BD.niños[[Código]:[sexo]],7,FALSE)</f>
        <v>M</v>
      </c>
      <c r="I1199" s="1">
        <v>2</v>
      </c>
    </row>
    <row r="1200" spans="1:9" x14ac:dyDescent="0.55000000000000004">
      <c r="A1200" s="1">
        <v>42</v>
      </c>
      <c r="B1200" t="s">
        <v>501</v>
      </c>
      <c r="C1200" s="1" t="s">
        <v>2</v>
      </c>
      <c r="D1200">
        <v>1</v>
      </c>
      <c r="E1200" s="1" t="s">
        <v>139</v>
      </c>
      <c r="F1200" s="1">
        <v>1</v>
      </c>
      <c r="G1200" s="1" t="str">
        <f>+VLOOKUP(bloque2_2[[#This Row],[niño]],BD.niños[[Código]:[sexo]],6,FALSE)</f>
        <v>7 y 8</v>
      </c>
      <c r="H1200" s="1" t="str">
        <f>+VLOOKUP(bloque2_2[[#This Row],[niño]],BD.niños[[Código]:[sexo]],7,FALSE)</f>
        <v>M</v>
      </c>
      <c r="I1200" s="1">
        <v>2</v>
      </c>
    </row>
    <row r="1201" spans="1:9" x14ac:dyDescent="0.55000000000000004">
      <c r="A1201" s="1">
        <v>42</v>
      </c>
      <c r="B1201" t="s">
        <v>501</v>
      </c>
      <c r="C1201" s="1" t="s">
        <v>2</v>
      </c>
      <c r="D1201">
        <v>1</v>
      </c>
      <c r="E1201" s="1" t="s">
        <v>141</v>
      </c>
      <c r="F1201" s="1">
        <v>3</v>
      </c>
      <c r="G1201" s="1" t="str">
        <f>+VLOOKUP(bloque2_2[[#This Row],[niño]],BD.niños[[Código]:[sexo]],6,FALSE)</f>
        <v>7 y 8</v>
      </c>
      <c r="H1201" s="1" t="str">
        <f>+VLOOKUP(bloque2_2[[#This Row],[niño]],BD.niños[[Código]:[sexo]],7,FALSE)</f>
        <v>F</v>
      </c>
      <c r="I1201" s="1">
        <v>2</v>
      </c>
    </row>
    <row r="1202" spans="1:9" x14ac:dyDescent="0.55000000000000004">
      <c r="A1202" s="1">
        <v>42</v>
      </c>
      <c r="B1202" t="s">
        <v>501</v>
      </c>
      <c r="C1202" s="1" t="s">
        <v>2</v>
      </c>
      <c r="D1202">
        <v>1</v>
      </c>
      <c r="E1202" s="1" t="s">
        <v>145</v>
      </c>
      <c r="F1202" s="1">
        <v>1</v>
      </c>
      <c r="G1202" s="1" t="str">
        <f>+VLOOKUP(bloque2_2[[#This Row],[niño]],BD.niños[[Código]:[sexo]],6,FALSE)</f>
        <v>7 y 8</v>
      </c>
      <c r="H1202" s="1" t="str">
        <f>+VLOOKUP(bloque2_2[[#This Row],[niño]],BD.niños[[Código]:[sexo]],7,FALSE)</f>
        <v>M</v>
      </c>
      <c r="I1202" s="1">
        <v>2</v>
      </c>
    </row>
    <row r="1203" spans="1:9" x14ac:dyDescent="0.55000000000000004">
      <c r="A1203" s="1">
        <v>42</v>
      </c>
      <c r="B1203" t="s">
        <v>501</v>
      </c>
      <c r="C1203" s="1" t="s">
        <v>2</v>
      </c>
      <c r="D1203">
        <v>1</v>
      </c>
      <c r="E1203" s="1" t="s">
        <v>147</v>
      </c>
      <c r="F1203" s="1">
        <v>1</v>
      </c>
      <c r="G1203" s="1" t="str">
        <f>+VLOOKUP(bloque2_2[[#This Row],[niño]],BD.niños[[Código]:[sexo]],6,FALSE)</f>
        <v>7 y 8</v>
      </c>
      <c r="H1203" s="1" t="str">
        <f>+VLOOKUP(bloque2_2[[#This Row],[niño]],BD.niños[[Código]:[sexo]],7,FALSE)</f>
        <v>M</v>
      </c>
      <c r="I1203" s="1">
        <v>2</v>
      </c>
    </row>
    <row r="1204" spans="1:9" x14ac:dyDescent="0.55000000000000004">
      <c r="A1204" s="1">
        <v>42</v>
      </c>
      <c r="B1204" t="s">
        <v>501</v>
      </c>
      <c r="C1204" s="1" t="s">
        <v>2</v>
      </c>
      <c r="D1204">
        <v>1</v>
      </c>
      <c r="E1204" s="1" t="s">
        <v>214</v>
      </c>
      <c r="F1204" s="1">
        <v>1</v>
      </c>
      <c r="G1204" s="1" t="str">
        <f>+VLOOKUP(bloque2_2[[#This Row],[niño]],BD.niños[[Código]:[sexo]],6,FALSE)</f>
        <v>9 y 10</v>
      </c>
      <c r="H1204" s="1" t="str">
        <f>+VLOOKUP(bloque2_2[[#This Row],[niño]],BD.niños[[Código]:[sexo]],7,FALSE)</f>
        <v>F</v>
      </c>
      <c r="I1204" s="1">
        <v>2</v>
      </c>
    </row>
    <row r="1205" spans="1:9" x14ac:dyDescent="0.55000000000000004">
      <c r="A1205" s="1">
        <v>42</v>
      </c>
      <c r="B1205" t="s">
        <v>501</v>
      </c>
      <c r="C1205" s="1" t="s">
        <v>2</v>
      </c>
      <c r="D1205">
        <v>1</v>
      </c>
      <c r="E1205" s="1" t="s">
        <v>217</v>
      </c>
      <c r="F1205" s="1">
        <v>1</v>
      </c>
      <c r="G1205" s="1" t="str">
        <f>+VLOOKUP(bloque2_2[[#This Row],[niño]],BD.niños[[Código]:[sexo]],6,FALSE)</f>
        <v>9 y 10</v>
      </c>
      <c r="H1205" s="1" t="str">
        <f>+VLOOKUP(bloque2_2[[#This Row],[niño]],BD.niños[[Código]:[sexo]],7,FALSE)</f>
        <v>F</v>
      </c>
      <c r="I1205" s="1">
        <v>2</v>
      </c>
    </row>
    <row r="1206" spans="1:9" x14ac:dyDescent="0.55000000000000004">
      <c r="A1206" s="1">
        <v>42</v>
      </c>
      <c r="B1206" t="s">
        <v>501</v>
      </c>
      <c r="C1206" s="1" t="s">
        <v>2</v>
      </c>
      <c r="D1206">
        <v>1</v>
      </c>
      <c r="E1206" s="1" t="s">
        <v>220</v>
      </c>
      <c r="F1206" s="1">
        <v>1</v>
      </c>
      <c r="G1206" s="1" t="str">
        <f>+VLOOKUP(bloque2_2[[#This Row],[niño]],BD.niños[[Código]:[sexo]],6,FALSE)</f>
        <v>9 y 10</v>
      </c>
      <c r="H1206" s="1" t="str">
        <f>+VLOOKUP(bloque2_2[[#This Row],[niño]],BD.niños[[Código]:[sexo]],7,FALSE)</f>
        <v>F</v>
      </c>
      <c r="I1206" s="1">
        <v>2</v>
      </c>
    </row>
    <row r="1207" spans="1:9" x14ac:dyDescent="0.55000000000000004">
      <c r="A1207" s="1">
        <v>42</v>
      </c>
      <c r="B1207" t="s">
        <v>501</v>
      </c>
      <c r="C1207" s="1" t="s">
        <v>2</v>
      </c>
      <c r="D1207">
        <v>1</v>
      </c>
      <c r="E1207" s="1" t="s">
        <v>223</v>
      </c>
      <c r="F1207" s="1">
        <v>1</v>
      </c>
      <c r="G1207" s="1" t="str">
        <f>+VLOOKUP(bloque2_2[[#This Row],[niño]],BD.niños[[Código]:[sexo]],6,FALSE)</f>
        <v>7 y 8</v>
      </c>
      <c r="H1207" s="1" t="str">
        <f>+VLOOKUP(bloque2_2[[#This Row],[niño]],BD.niños[[Código]:[sexo]],7,FALSE)</f>
        <v>F</v>
      </c>
      <c r="I1207" s="1">
        <v>2</v>
      </c>
    </row>
    <row r="1208" spans="1:9" x14ac:dyDescent="0.55000000000000004">
      <c r="A1208" s="1">
        <v>42</v>
      </c>
      <c r="B1208" t="s">
        <v>501</v>
      </c>
      <c r="C1208" s="1" t="s">
        <v>2</v>
      </c>
      <c r="D1208">
        <v>1</v>
      </c>
      <c r="E1208" s="1" t="s">
        <v>226</v>
      </c>
      <c r="F1208" s="1">
        <v>1</v>
      </c>
      <c r="G1208" s="1" t="str">
        <f>+VLOOKUP(bloque2_2[[#This Row],[niño]],BD.niños[[Código]:[sexo]],6,FALSE)</f>
        <v>9 y 10</v>
      </c>
      <c r="H1208" s="1" t="str">
        <f>+VLOOKUP(bloque2_2[[#This Row],[niño]],BD.niños[[Código]:[sexo]],7,FALSE)</f>
        <v>M</v>
      </c>
      <c r="I1208" s="1">
        <v>2</v>
      </c>
    </row>
    <row r="1209" spans="1:9" x14ac:dyDescent="0.55000000000000004">
      <c r="A1209" s="1">
        <v>42</v>
      </c>
      <c r="B1209" t="s">
        <v>501</v>
      </c>
      <c r="C1209" s="1" t="s">
        <v>2</v>
      </c>
      <c r="D1209">
        <v>1</v>
      </c>
      <c r="E1209" s="1" t="s">
        <v>229</v>
      </c>
      <c r="F1209" s="1">
        <v>7</v>
      </c>
      <c r="G1209" s="1" t="str">
        <f>+VLOOKUP(bloque2_2[[#This Row],[niño]],BD.niños[[Código]:[sexo]],6,FALSE)</f>
        <v>7 y 8</v>
      </c>
      <c r="H1209" s="1" t="str">
        <f>+VLOOKUP(bloque2_2[[#This Row],[niño]],BD.niños[[Código]:[sexo]],7,FALSE)</f>
        <v>M</v>
      </c>
      <c r="I1209" s="1">
        <v>2</v>
      </c>
    </row>
    <row r="1210" spans="1:9" x14ac:dyDescent="0.55000000000000004">
      <c r="A1210" s="1">
        <v>42</v>
      </c>
      <c r="B1210" t="s">
        <v>501</v>
      </c>
      <c r="C1210" s="1" t="s">
        <v>2</v>
      </c>
      <c r="D1210">
        <v>1</v>
      </c>
      <c r="E1210" s="1" t="s">
        <v>231</v>
      </c>
      <c r="F1210" s="1">
        <v>1</v>
      </c>
      <c r="G1210" s="1" t="str">
        <f>+VLOOKUP(bloque2_2[[#This Row],[niño]],BD.niños[[Código]:[sexo]],6,FALSE)</f>
        <v>5 y 6</v>
      </c>
      <c r="H1210" s="1" t="str">
        <f>+VLOOKUP(bloque2_2[[#This Row],[niño]],BD.niños[[Código]:[sexo]],7,FALSE)</f>
        <v>F</v>
      </c>
      <c r="I1210" s="1">
        <v>2</v>
      </c>
    </row>
    <row r="1211" spans="1:9" x14ac:dyDescent="0.55000000000000004">
      <c r="A1211" s="1">
        <v>42</v>
      </c>
      <c r="B1211" t="s">
        <v>501</v>
      </c>
      <c r="C1211" s="1" t="s">
        <v>2</v>
      </c>
      <c r="D1211">
        <v>1</v>
      </c>
      <c r="E1211" s="1" t="s">
        <v>286</v>
      </c>
      <c r="F1211" s="1">
        <v>1</v>
      </c>
      <c r="G1211" s="1" t="str">
        <f>+VLOOKUP(bloque2_2[[#This Row],[niño]],BD.niños[[Código]:[sexo]],6,FALSE)</f>
        <v>5 y 6</v>
      </c>
      <c r="H1211" s="1" t="str">
        <f>+VLOOKUP(bloque2_2[[#This Row],[niño]],BD.niños[[Código]:[sexo]],7,FALSE)</f>
        <v>M</v>
      </c>
      <c r="I1211" s="1">
        <v>2</v>
      </c>
    </row>
    <row r="1212" spans="1:9" x14ac:dyDescent="0.55000000000000004">
      <c r="A1212" s="1">
        <v>42</v>
      </c>
      <c r="B1212" t="s">
        <v>501</v>
      </c>
      <c r="C1212" s="1" t="s">
        <v>2</v>
      </c>
      <c r="D1212">
        <v>1</v>
      </c>
      <c r="E1212" s="1" t="s">
        <v>290</v>
      </c>
      <c r="F1212" s="1">
        <v>1</v>
      </c>
      <c r="G1212" s="1" t="str">
        <f>+VLOOKUP(bloque2_2[[#This Row],[niño]],BD.niños[[Código]:[sexo]],6,FALSE)</f>
        <v>5 y 6</v>
      </c>
      <c r="H1212" s="1" t="str">
        <f>+VLOOKUP(bloque2_2[[#This Row],[niño]],BD.niños[[Código]:[sexo]],7,FALSE)</f>
        <v>M</v>
      </c>
      <c r="I1212" s="1">
        <v>2</v>
      </c>
    </row>
    <row r="1213" spans="1:9" x14ac:dyDescent="0.55000000000000004">
      <c r="A1213" s="1">
        <v>42</v>
      </c>
      <c r="B1213" t="s">
        <v>501</v>
      </c>
      <c r="C1213" s="1" t="s">
        <v>2</v>
      </c>
      <c r="D1213">
        <v>1</v>
      </c>
      <c r="E1213" s="1" t="s">
        <v>294</v>
      </c>
      <c r="F1213" s="1">
        <v>1</v>
      </c>
      <c r="G1213" s="1" t="str">
        <f>+VLOOKUP(bloque2_2[[#This Row],[niño]],BD.niños[[Código]:[sexo]],6,FALSE)</f>
        <v>7 y 8</v>
      </c>
      <c r="H1213" s="1" t="str">
        <f>+VLOOKUP(bloque2_2[[#This Row],[niño]],BD.niños[[Código]:[sexo]],7,FALSE)</f>
        <v>M</v>
      </c>
      <c r="I1213" s="1">
        <v>2</v>
      </c>
    </row>
    <row r="1214" spans="1:9" x14ac:dyDescent="0.55000000000000004">
      <c r="A1214" s="1">
        <v>42</v>
      </c>
      <c r="B1214" t="s">
        <v>501</v>
      </c>
      <c r="C1214" s="1" t="s">
        <v>2</v>
      </c>
      <c r="D1214">
        <v>1</v>
      </c>
      <c r="E1214" s="1" t="s">
        <v>295</v>
      </c>
      <c r="F1214" s="1">
        <v>5</v>
      </c>
      <c r="G1214" s="1" t="str">
        <f>+VLOOKUP(bloque2_2[[#This Row],[niño]],BD.niños[[Código]:[sexo]],6,FALSE)</f>
        <v>7 y 8</v>
      </c>
      <c r="H1214" s="1" t="str">
        <f>+VLOOKUP(bloque2_2[[#This Row],[niño]],BD.niños[[Código]:[sexo]],7,FALSE)</f>
        <v>M</v>
      </c>
      <c r="I1214" s="1">
        <v>2</v>
      </c>
    </row>
    <row r="1215" spans="1:9" x14ac:dyDescent="0.55000000000000004">
      <c r="A1215" s="1">
        <v>42</v>
      </c>
      <c r="B1215" t="s">
        <v>501</v>
      </c>
      <c r="C1215" s="1" t="s">
        <v>2</v>
      </c>
      <c r="D1215">
        <v>1</v>
      </c>
      <c r="E1215" s="1" t="s">
        <v>317</v>
      </c>
      <c r="F1215" s="1">
        <v>1</v>
      </c>
      <c r="G1215" s="1" t="str">
        <f>+VLOOKUP(bloque2_2[[#This Row],[niño]],BD.niños[[Código]:[sexo]],6,FALSE)</f>
        <v>9 y 10</v>
      </c>
      <c r="H1215" s="1" t="str">
        <f>+VLOOKUP(bloque2_2[[#This Row],[niño]],BD.niños[[Código]:[sexo]],7,FALSE)</f>
        <v>F</v>
      </c>
      <c r="I1215" s="1">
        <v>2</v>
      </c>
    </row>
    <row r="1216" spans="1:9" x14ac:dyDescent="0.55000000000000004">
      <c r="A1216" s="1">
        <v>42</v>
      </c>
      <c r="B1216" t="s">
        <v>501</v>
      </c>
      <c r="C1216" s="1" t="s">
        <v>2</v>
      </c>
      <c r="D1216">
        <v>1</v>
      </c>
      <c r="E1216" s="1" t="s">
        <v>320</v>
      </c>
      <c r="F1216" s="1">
        <v>1</v>
      </c>
      <c r="G1216" s="1" t="str">
        <f>+VLOOKUP(bloque2_2[[#This Row],[niño]],BD.niños[[Código]:[sexo]],6,FALSE)</f>
        <v>9 y 10</v>
      </c>
      <c r="H1216" s="1" t="str">
        <f>+VLOOKUP(bloque2_2[[#This Row],[niño]],BD.niños[[Código]:[sexo]],7,FALSE)</f>
        <v>M</v>
      </c>
      <c r="I1216" s="1">
        <v>2</v>
      </c>
    </row>
    <row r="1217" spans="1:9" x14ac:dyDescent="0.55000000000000004">
      <c r="A1217" s="1">
        <v>42</v>
      </c>
      <c r="B1217" t="s">
        <v>501</v>
      </c>
      <c r="C1217" s="1" t="s">
        <v>2</v>
      </c>
      <c r="D1217">
        <v>1</v>
      </c>
      <c r="E1217" s="1" t="s">
        <v>323</v>
      </c>
      <c r="F1217" s="1">
        <v>5</v>
      </c>
      <c r="G1217" s="1" t="str">
        <f>+VLOOKUP(bloque2_2[[#This Row],[niño]],BD.niños[[Código]:[sexo]],6,FALSE)</f>
        <v>7 y 8</v>
      </c>
      <c r="H1217" s="1" t="str">
        <f>+VLOOKUP(bloque2_2[[#This Row],[niño]],BD.niños[[Código]:[sexo]],7,FALSE)</f>
        <v>F</v>
      </c>
      <c r="I1217" s="1">
        <v>2</v>
      </c>
    </row>
    <row r="1218" spans="1:9" x14ac:dyDescent="0.55000000000000004">
      <c r="A1218" s="1">
        <v>42</v>
      </c>
      <c r="B1218" t="s">
        <v>501</v>
      </c>
      <c r="C1218" s="1" t="s">
        <v>2</v>
      </c>
      <c r="D1218">
        <v>1</v>
      </c>
      <c r="E1218" s="1" t="s">
        <v>327</v>
      </c>
      <c r="F1218" s="1">
        <v>1</v>
      </c>
      <c r="G1218" s="1" t="str">
        <f>+VLOOKUP(bloque2_2[[#This Row],[niño]],BD.niños[[Código]:[sexo]],6,FALSE)</f>
        <v>7 y 8</v>
      </c>
      <c r="H1218" s="1" t="str">
        <f>+VLOOKUP(bloque2_2[[#This Row],[niño]],BD.niños[[Código]:[sexo]],7,FALSE)</f>
        <v>F</v>
      </c>
      <c r="I1218" s="1">
        <v>2</v>
      </c>
    </row>
    <row r="1219" spans="1:9" x14ac:dyDescent="0.55000000000000004">
      <c r="A1219" s="1">
        <v>42</v>
      </c>
      <c r="B1219" t="s">
        <v>501</v>
      </c>
      <c r="C1219" s="1" t="s">
        <v>2</v>
      </c>
      <c r="D1219">
        <v>1</v>
      </c>
      <c r="E1219" s="1" t="s">
        <v>331</v>
      </c>
      <c r="F1219" s="1">
        <v>1</v>
      </c>
      <c r="G1219" s="1" t="str">
        <f>+VLOOKUP(bloque2_2[[#This Row],[niño]],BD.niños[[Código]:[sexo]],6,FALSE)</f>
        <v>7 y 8</v>
      </c>
      <c r="H1219" s="1" t="str">
        <f>+VLOOKUP(bloque2_2[[#This Row],[niño]],BD.niños[[Código]:[sexo]],7,FALSE)</f>
        <v>F</v>
      </c>
      <c r="I1219" s="1">
        <v>2</v>
      </c>
    </row>
    <row r="1220" spans="1:9" x14ac:dyDescent="0.55000000000000004">
      <c r="A1220" s="1">
        <v>43</v>
      </c>
      <c r="B1220" t="s">
        <v>502</v>
      </c>
      <c r="C1220" s="1" t="s">
        <v>6</v>
      </c>
      <c r="D1220">
        <v>3</v>
      </c>
      <c r="E1220" s="1" t="s">
        <v>105</v>
      </c>
      <c r="F1220" s="1">
        <v>3</v>
      </c>
      <c r="G1220" s="1" t="str">
        <f>+VLOOKUP(bloque2_2[[#This Row],[niño]],BD.niños[[Código]:[sexo]],6,FALSE)</f>
        <v>9 y 10</v>
      </c>
      <c r="H1220" s="1" t="str">
        <f>+VLOOKUP(bloque2_2[[#This Row],[niño]],BD.niños[[Código]:[sexo]],7,FALSE)</f>
        <v>F</v>
      </c>
      <c r="I1220" s="1">
        <v>2</v>
      </c>
    </row>
    <row r="1221" spans="1:9" x14ac:dyDescent="0.55000000000000004">
      <c r="A1221" s="1">
        <v>43</v>
      </c>
      <c r="B1221" t="s">
        <v>502</v>
      </c>
      <c r="C1221" s="1" t="s">
        <v>6</v>
      </c>
      <c r="D1221">
        <v>3</v>
      </c>
      <c r="E1221" s="1" t="s">
        <v>108</v>
      </c>
      <c r="F1221" s="1">
        <v>3</v>
      </c>
      <c r="G1221" s="1" t="str">
        <f>+VLOOKUP(bloque2_2[[#This Row],[niño]],BD.niños[[Código]:[sexo]],6,FALSE)</f>
        <v>9 y 10</v>
      </c>
      <c r="H1221" s="1" t="str">
        <f>+VLOOKUP(bloque2_2[[#This Row],[niño]],BD.niños[[Código]:[sexo]],7,FALSE)</f>
        <v>F</v>
      </c>
      <c r="I1221" s="1">
        <v>2</v>
      </c>
    </row>
    <row r="1222" spans="1:9" x14ac:dyDescent="0.55000000000000004">
      <c r="A1222" s="1">
        <v>43</v>
      </c>
      <c r="B1222" t="s">
        <v>502</v>
      </c>
      <c r="C1222" s="1" t="s">
        <v>6</v>
      </c>
      <c r="D1222">
        <v>3</v>
      </c>
      <c r="E1222" s="1" t="s">
        <v>112</v>
      </c>
      <c r="F1222" s="1">
        <v>3</v>
      </c>
      <c r="G1222" s="1" t="str">
        <f>+VLOOKUP(bloque2_2[[#This Row],[niño]],BD.niños[[Código]:[sexo]],6,FALSE)</f>
        <v>9 y 10</v>
      </c>
      <c r="H1222" s="1" t="str">
        <f>+VLOOKUP(bloque2_2[[#This Row],[niño]],BD.niños[[Código]:[sexo]],7,FALSE)</f>
        <v>F</v>
      </c>
      <c r="I1222" s="1">
        <v>2</v>
      </c>
    </row>
    <row r="1223" spans="1:9" x14ac:dyDescent="0.55000000000000004">
      <c r="A1223" s="1">
        <v>43</v>
      </c>
      <c r="B1223" t="s">
        <v>502</v>
      </c>
      <c r="C1223" s="1" t="s">
        <v>6</v>
      </c>
      <c r="D1223">
        <v>3</v>
      </c>
      <c r="E1223" s="1" t="s">
        <v>116</v>
      </c>
      <c r="F1223" s="1">
        <v>3</v>
      </c>
      <c r="G1223" s="1" t="str">
        <f>+VLOOKUP(bloque2_2[[#This Row],[niño]],BD.niños[[Código]:[sexo]],6,FALSE)</f>
        <v>9 y 10</v>
      </c>
      <c r="H1223" s="1" t="str">
        <f>+VLOOKUP(bloque2_2[[#This Row],[niño]],BD.niños[[Código]:[sexo]],7,FALSE)</f>
        <v>F</v>
      </c>
      <c r="I1223" s="1">
        <v>2</v>
      </c>
    </row>
    <row r="1224" spans="1:9" x14ac:dyDescent="0.55000000000000004">
      <c r="A1224" s="1">
        <v>43</v>
      </c>
      <c r="B1224" t="s">
        <v>502</v>
      </c>
      <c r="C1224" s="1" t="s">
        <v>6</v>
      </c>
      <c r="D1224">
        <v>3</v>
      </c>
      <c r="E1224" s="1" t="s">
        <v>120</v>
      </c>
      <c r="F1224" s="1">
        <v>3</v>
      </c>
      <c r="G1224" s="1" t="str">
        <f>+VLOOKUP(bloque2_2[[#This Row],[niño]],BD.niños[[Código]:[sexo]],6,FALSE)</f>
        <v>9 y 10</v>
      </c>
      <c r="H1224" s="1" t="str">
        <f>+VLOOKUP(bloque2_2[[#This Row],[niño]],BD.niños[[Código]:[sexo]],7,FALSE)</f>
        <v>M</v>
      </c>
      <c r="I1224" s="1">
        <v>2</v>
      </c>
    </row>
    <row r="1225" spans="1:9" x14ac:dyDescent="0.55000000000000004">
      <c r="A1225" s="1">
        <v>43</v>
      </c>
      <c r="B1225" t="s">
        <v>502</v>
      </c>
      <c r="C1225" s="1" t="s">
        <v>6</v>
      </c>
      <c r="D1225">
        <v>3</v>
      </c>
      <c r="E1225" s="1" t="s">
        <v>123</v>
      </c>
      <c r="F1225" s="1">
        <v>0</v>
      </c>
      <c r="G1225" s="1" t="str">
        <f>+VLOOKUP(bloque2_2[[#This Row],[niño]],BD.niños[[Código]:[sexo]],6,FALSE)</f>
        <v>7 y 8</v>
      </c>
      <c r="H1225" s="1" t="str">
        <f>+VLOOKUP(bloque2_2[[#This Row],[niño]],BD.niños[[Código]:[sexo]],7,FALSE)</f>
        <v>M</v>
      </c>
      <c r="I1225" s="1">
        <v>2</v>
      </c>
    </row>
    <row r="1226" spans="1:9" x14ac:dyDescent="0.55000000000000004">
      <c r="A1226" s="1">
        <v>43</v>
      </c>
      <c r="B1226" t="s">
        <v>502</v>
      </c>
      <c r="C1226" s="1" t="s">
        <v>6</v>
      </c>
      <c r="D1226">
        <v>3</v>
      </c>
      <c r="E1226" s="1" t="s">
        <v>127</v>
      </c>
      <c r="F1226" s="1">
        <v>3</v>
      </c>
      <c r="G1226" s="1" t="str">
        <f>+VLOOKUP(bloque2_2[[#This Row],[niño]],BD.niños[[Código]:[sexo]],6,FALSE)</f>
        <v>5 y 6</v>
      </c>
      <c r="H1226" s="1" t="str">
        <f>+VLOOKUP(bloque2_2[[#This Row],[niño]],BD.niños[[Código]:[sexo]],7,FALSE)</f>
        <v>M</v>
      </c>
      <c r="I1226" s="1">
        <v>2</v>
      </c>
    </row>
    <row r="1227" spans="1:9" x14ac:dyDescent="0.55000000000000004">
      <c r="A1227" s="1">
        <v>43</v>
      </c>
      <c r="B1227" t="s">
        <v>502</v>
      </c>
      <c r="C1227" s="1" t="s">
        <v>6</v>
      </c>
      <c r="D1227">
        <v>3</v>
      </c>
      <c r="E1227" s="1" t="s">
        <v>131</v>
      </c>
      <c r="F1227" s="1">
        <v>3</v>
      </c>
      <c r="G1227" s="1" t="str">
        <f>+VLOOKUP(bloque2_2[[#This Row],[niño]],BD.niños[[Código]:[sexo]],6,FALSE)</f>
        <v>5 y 6</v>
      </c>
      <c r="H1227" s="1" t="str">
        <f>+VLOOKUP(bloque2_2[[#This Row],[niño]],BD.niños[[Código]:[sexo]],7,FALSE)</f>
        <v>F</v>
      </c>
      <c r="I1227" s="1">
        <v>2</v>
      </c>
    </row>
    <row r="1228" spans="1:9" x14ac:dyDescent="0.55000000000000004">
      <c r="A1228" s="1">
        <v>43</v>
      </c>
      <c r="B1228" t="s">
        <v>502</v>
      </c>
      <c r="C1228" s="1" t="s">
        <v>6</v>
      </c>
      <c r="D1228">
        <v>3</v>
      </c>
      <c r="E1228" s="1" t="s">
        <v>135</v>
      </c>
      <c r="F1228" s="1">
        <v>3</v>
      </c>
      <c r="G1228" s="1" t="str">
        <f>+VLOOKUP(bloque2_2[[#This Row],[niño]],BD.niños[[Código]:[sexo]],6,FALSE)</f>
        <v>5 y 6</v>
      </c>
      <c r="H1228" s="1" t="str">
        <f>+VLOOKUP(bloque2_2[[#This Row],[niño]],BD.niños[[Código]:[sexo]],7,FALSE)</f>
        <v>M</v>
      </c>
      <c r="I1228" s="1">
        <v>2</v>
      </c>
    </row>
    <row r="1229" spans="1:9" x14ac:dyDescent="0.55000000000000004">
      <c r="A1229" s="1">
        <v>43</v>
      </c>
      <c r="B1229" t="s">
        <v>502</v>
      </c>
      <c r="C1229" s="1" t="s">
        <v>6</v>
      </c>
      <c r="D1229">
        <v>3</v>
      </c>
      <c r="E1229" s="1" t="s">
        <v>139</v>
      </c>
      <c r="F1229" s="1">
        <v>3</v>
      </c>
      <c r="G1229" s="1" t="str">
        <f>+VLOOKUP(bloque2_2[[#This Row],[niño]],BD.niños[[Código]:[sexo]],6,FALSE)</f>
        <v>7 y 8</v>
      </c>
      <c r="H1229" s="1" t="str">
        <f>+VLOOKUP(bloque2_2[[#This Row],[niño]],BD.niños[[Código]:[sexo]],7,FALSE)</f>
        <v>M</v>
      </c>
      <c r="I1229" s="1">
        <v>2</v>
      </c>
    </row>
    <row r="1230" spans="1:9" x14ac:dyDescent="0.55000000000000004">
      <c r="A1230" s="1">
        <v>43</v>
      </c>
      <c r="B1230" t="s">
        <v>502</v>
      </c>
      <c r="C1230" s="1" t="s">
        <v>6</v>
      </c>
      <c r="D1230">
        <v>3</v>
      </c>
      <c r="E1230" s="1" t="s">
        <v>141</v>
      </c>
      <c r="F1230" s="1">
        <v>3</v>
      </c>
      <c r="G1230" s="1" t="str">
        <f>+VLOOKUP(bloque2_2[[#This Row],[niño]],BD.niños[[Código]:[sexo]],6,FALSE)</f>
        <v>7 y 8</v>
      </c>
      <c r="H1230" s="1" t="str">
        <f>+VLOOKUP(bloque2_2[[#This Row],[niño]],BD.niños[[Código]:[sexo]],7,FALSE)</f>
        <v>F</v>
      </c>
      <c r="I1230" s="1">
        <v>2</v>
      </c>
    </row>
    <row r="1231" spans="1:9" x14ac:dyDescent="0.55000000000000004">
      <c r="A1231" s="1">
        <v>43</v>
      </c>
      <c r="B1231" t="s">
        <v>502</v>
      </c>
      <c r="C1231" s="1" t="s">
        <v>6</v>
      </c>
      <c r="D1231">
        <v>3</v>
      </c>
      <c r="E1231" s="1" t="s">
        <v>145</v>
      </c>
      <c r="F1231" s="1">
        <v>3</v>
      </c>
      <c r="G1231" s="1" t="str">
        <f>+VLOOKUP(bloque2_2[[#This Row],[niño]],BD.niños[[Código]:[sexo]],6,FALSE)</f>
        <v>7 y 8</v>
      </c>
      <c r="H1231" s="1" t="str">
        <f>+VLOOKUP(bloque2_2[[#This Row],[niño]],BD.niños[[Código]:[sexo]],7,FALSE)</f>
        <v>M</v>
      </c>
      <c r="I1231" s="1">
        <v>2</v>
      </c>
    </row>
    <row r="1232" spans="1:9" x14ac:dyDescent="0.55000000000000004">
      <c r="A1232" s="1">
        <v>43</v>
      </c>
      <c r="B1232" t="s">
        <v>502</v>
      </c>
      <c r="C1232" s="1" t="s">
        <v>6</v>
      </c>
      <c r="D1232">
        <v>3</v>
      </c>
      <c r="E1232" s="1" t="s">
        <v>147</v>
      </c>
      <c r="F1232" s="1">
        <v>2</v>
      </c>
      <c r="G1232" s="1" t="str">
        <f>+VLOOKUP(bloque2_2[[#This Row],[niño]],BD.niños[[Código]:[sexo]],6,FALSE)</f>
        <v>7 y 8</v>
      </c>
      <c r="H1232" s="1" t="str">
        <f>+VLOOKUP(bloque2_2[[#This Row],[niño]],BD.niños[[Código]:[sexo]],7,FALSE)</f>
        <v>M</v>
      </c>
      <c r="I1232" s="1">
        <v>2</v>
      </c>
    </row>
    <row r="1233" spans="1:9" x14ac:dyDescent="0.55000000000000004">
      <c r="A1233" s="1">
        <v>43</v>
      </c>
      <c r="B1233" t="s">
        <v>502</v>
      </c>
      <c r="C1233" s="1" t="s">
        <v>6</v>
      </c>
      <c r="D1233">
        <v>3</v>
      </c>
      <c r="E1233" s="1" t="s">
        <v>214</v>
      </c>
      <c r="F1233" s="1">
        <v>3</v>
      </c>
      <c r="G1233" s="1" t="str">
        <f>+VLOOKUP(bloque2_2[[#This Row],[niño]],BD.niños[[Código]:[sexo]],6,FALSE)</f>
        <v>9 y 10</v>
      </c>
      <c r="H1233" s="1" t="str">
        <f>+VLOOKUP(bloque2_2[[#This Row],[niño]],BD.niños[[Código]:[sexo]],7,FALSE)</f>
        <v>F</v>
      </c>
      <c r="I1233" s="1">
        <v>2</v>
      </c>
    </row>
    <row r="1234" spans="1:9" x14ac:dyDescent="0.55000000000000004">
      <c r="A1234" s="1">
        <v>43</v>
      </c>
      <c r="B1234" t="s">
        <v>502</v>
      </c>
      <c r="C1234" s="1" t="s">
        <v>6</v>
      </c>
      <c r="D1234">
        <v>3</v>
      </c>
      <c r="E1234" s="1" t="s">
        <v>217</v>
      </c>
      <c r="F1234" s="1">
        <v>3</v>
      </c>
      <c r="G1234" s="1" t="str">
        <f>+VLOOKUP(bloque2_2[[#This Row],[niño]],BD.niños[[Código]:[sexo]],6,FALSE)</f>
        <v>9 y 10</v>
      </c>
      <c r="H1234" s="1" t="str">
        <f>+VLOOKUP(bloque2_2[[#This Row],[niño]],BD.niños[[Código]:[sexo]],7,FALSE)</f>
        <v>F</v>
      </c>
      <c r="I1234" s="1">
        <v>2</v>
      </c>
    </row>
    <row r="1235" spans="1:9" x14ac:dyDescent="0.55000000000000004">
      <c r="A1235" s="1">
        <v>43</v>
      </c>
      <c r="B1235" t="s">
        <v>502</v>
      </c>
      <c r="C1235" s="1" t="s">
        <v>6</v>
      </c>
      <c r="D1235">
        <v>3</v>
      </c>
      <c r="E1235" s="1" t="s">
        <v>220</v>
      </c>
      <c r="F1235" s="1">
        <v>3</v>
      </c>
      <c r="G1235" s="1" t="str">
        <f>+VLOOKUP(bloque2_2[[#This Row],[niño]],BD.niños[[Código]:[sexo]],6,FALSE)</f>
        <v>9 y 10</v>
      </c>
      <c r="H1235" s="1" t="str">
        <f>+VLOOKUP(bloque2_2[[#This Row],[niño]],BD.niños[[Código]:[sexo]],7,FALSE)</f>
        <v>F</v>
      </c>
      <c r="I1235" s="1">
        <v>2</v>
      </c>
    </row>
    <row r="1236" spans="1:9" x14ac:dyDescent="0.55000000000000004">
      <c r="A1236" s="1">
        <v>43</v>
      </c>
      <c r="B1236" t="s">
        <v>502</v>
      </c>
      <c r="C1236" s="1" t="s">
        <v>6</v>
      </c>
      <c r="D1236">
        <v>3</v>
      </c>
      <c r="E1236" s="1" t="s">
        <v>223</v>
      </c>
      <c r="F1236" s="1">
        <v>3</v>
      </c>
      <c r="G1236" s="1" t="str">
        <f>+VLOOKUP(bloque2_2[[#This Row],[niño]],BD.niños[[Código]:[sexo]],6,FALSE)</f>
        <v>7 y 8</v>
      </c>
      <c r="H1236" s="1" t="str">
        <f>+VLOOKUP(bloque2_2[[#This Row],[niño]],BD.niños[[Código]:[sexo]],7,FALSE)</f>
        <v>F</v>
      </c>
      <c r="I1236" s="1">
        <v>2</v>
      </c>
    </row>
    <row r="1237" spans="1:9" x14ac:dyDescent="0.55000000000000004">
      <c r="A1237" s="1">
        <v>43</v>
      </c>
      <c r="B1237" t="s">
        <v>502</v>
      </c>
      <c r="C1237" s="1" t="s">
        <v>6</v>
      </c>
      <c r="D1237">
        <v>3</v>
      </c>
      <c r="E1237" s="1" t="s">
        <v>226</v>
      </c>
      <c r="F1237" s="1">
        <v>3</v>
      </c>
      <c r="G1237" s="1" t="str">
        <f>+VLOOKUP(bloque2_2[[#This Row],[niño]],BD.niños[[Código]:[sexo]],6,FALSE)</f>
        <v>9 y 10</v>
      </c>
      <c r="H1237" s="1" t="str">
        <f>+VLOOKUP(bloque2_2[[#This Row],[niño]],BD.niños[[Código]:[sexo]],7,FALSE)</f>
        <v>M</v>
      </c>
      <c r="I1237" s="1">
        <v>2</v>
      </c>
    </row>
    <row r="1238" spans="1:9" x14ac:dyDescent="0.55000000000000004">
      <c r="A1238" s="1">
        <v>43</v>
      </c>
      <c r="B1238" t="s">
        <v>502</v>
      </c>
      <c r="C1238" s="1" t="s">
        <v>6</v>
      </c>
      <c r="D1238">
        <v>3</v>
      </c>
      <c r="E1238" s="1" t="s">
        <v>229</v>
      </c>
      <c r="F1238" s="1">
        <v>3</v>
      </c>
      <c r="G1238" s="1" t="str">
        <f>+VLOOKUP(bloque2_2[[#This Row],[niño]],BD.niños[[Código]:[sexo]],6,FALSE)</f>
        <v>7 y 8</v>
      </c>
      <c r="H1238" s="1" t="str">
        <f>+VLOOKUP(bloque2_2[[#This Row],[niño]],BD.niños[[Código]:[sexo]],7,FALSE)</f>
        <v>M</v>
      </c>
      <c r="I1238" s="1">
        <v>2</v>
      </c>
    </row>
    <row r="1239" spans="1:9" x14ac:dyDescent="0.55000000000000004">
      <c r="A1239" s="1">
        <v>43</v>
      </c>
      <c r="B1239" t="s">
        <v>502</v>
      </c>
      <c r="C1239" s="1" t="s">
        <v>6</v>
      </c>
      <c r="D1239">
        <v>3</v>
      </c>
      <c r="E1239" s="1" t="s">
        <v>231</v>
      </c>
      <c r="F1239" s="1">
        <v>3</v>
      </c>
      <c r="G1239" s="1" t="str">
        <f>+VLOOKUP(bloque2_2[[#This Row],[niño]],BD.niños[[Código]:[sexo]],6,FALSE)</f>
        <v>5 y 6</v>
      </c>
      <c r="H1239" s="1" t="str">
        <f>+VLOOKUP(bloque2_2[[#This Row],[niño]],BD.niños[[Código]:[sexo]],7,FALSE)</f>
        <v>F</v>
      </c>
      <c r="I1239" s="1">
        <v>2</v>
      </c>
    </row>
    <row r="1240" spans="1:9" x14ac:dyDescent="0.55000000000000004">
      <c r="A1240" s="1">
        <v>43</v>
      </c>
      <c r="B1240" t="s">
        <v>502</v>
      </c>
      <c r="C1240" s="1" t="s">
        <v>6</v>
      </c>
      <c r="D1240">
        <v>3</v>
      </c>
      <c r="E1240" s="1" t="s">
        <v>286</v>
      </c>
      <c r="F1240" s="1">
        <v>3</v>
      </c>
      <c r="G1240" s="1" t="str">
        <f>+VLOOKUP(bloque2_2[[#This Row],[niño]],BD.niños[[Código]:[sexo]],6,FALSE)</f>
        <v>5 y 6</v>
      </c>
      <c r="H1240" s="1" t="str">
        <f>+VLOOKUP(bloque2_2[[#This Row],[niño]],BD.niños[[Código]:[sexo]],7,FALSE)</f>
        <v>M</v>
      </c>
      <c r="I1240" s="1">
        <v>2</v>
      </c>
    </row>
    <row r="1241" spans="1:9" x14ac:dyDescent="0.55000000000000004">
      <c r="A1241" s="1">
        <v>43</v>
      </c>
      <c r="B1241" t="s">
        <v>502</v>
      </c>
      <c r="C1241" s="1" t="s">
        <v>6</v>
      </c>
      <c r="D1241">
        <v>3</v>
      </c>
      <c r="E1241" s="1" t="s">
        <v>290</v>
      </c>
      <c r="F1241" s="1">
        <v>3</v>
      </c>
      <c r="G1241" s="1" t="str">
        <f>+VLOOKUP(bloque2_2[[#This Row],[niño]],BD.niños[[Código]:[sexo]],6,FALSE)</f>
        <v>5 y 6</v>
      </c>
      <c r="H1241" s="1" t="str">
        <f>+VLOOKUP(bloque2_2[[#This Row],[niño]],BD.niños[[Código]:[sexo]],7,FALSE)</f>
        <v>M</v>
      </c>
      <c r="I1241" s="1">
        <v>2</v>
      </c>
    </row>
    <row r="1242" spans="1:9" x14ac:dyDescent="0.55000000000000004">
      <c r="A1242" s="1">
        <v>43</v>
      </c>
      <c r="B1242" t="s">
        <v>502</v>
      </c>
      <c r="C1242" s="1" t="s">
        <v>6</v>
      </c>
      <c r="D1242">
        <v>3</v>
      </c>
      <c r="E1242" s="1" t="s">
        <v>294</v>
      </c>
      <c r="F1242" s="1">
        <v>3</v>
      </c>
      <c r="G1242" s="1" t="str">
        <f>+VLOOKUP(bloque2_2[[#This Row],[niño]],BD.niños[[Código]:[sexo]],6,FALSE)</f>
        <v>7 y 8</v>
      </c>
      <c r="H1242" s="1" t="str">
        <f>+VLOOKUP(bloque2_2[[#This Row],[niño]],BD.niños[[Código]:[sexo]],7,FALSE)</f>
        <v>M</v>
      </c>
      <c r="I1242" s="1">
        <v>2</v>
      </c>
    </row>
    <row r="1243" spans="1:9" x14ac:dyDescent="0.55000000000000004">
      <c r="A1243" s="1">
        <v>43</v>
      </c>
      <c r="B1243" t="s">
        <v>502</v>
      </c>
      <c r="C1243" s="1" t="s">
        <v>6</v>
      </c>
      <c r="D1243">
        <v>3</v>
      </c>
      <c r="E1243" s="1" t="s">
        <v>295</v>
      </c>
      <c r="F1243" s="1">
        <v>3</v>
      </c>
      <c r="G1243" s="1" t="str">
        <f>+VLOOKUP(bloque2_2[[#This Row],[niño]],BD.niños[[Código]:[sexo]],6,FALSE)</f>
        <v>7 y 8</v>
      </c>
      <c r="H1243" s="1" t="str">
        <f>+VLOOKUP(bloque2_2[[#This Row],[niño]],BD.niños[[Código]:[sexo]],7,FALSE)</f>
        <v>M</v>
      </c>
      <c r="I1243" s="1">
        <v>2</v>
      </c>
    </row>
    <row r="1244" spans="1:9" x14ac:dyDescent="0.55000000000000004">
      <c r="A1244" s="1">
        <v>43</v>
      </c>
      <c r="B1244" t="s">
        <v>502</v>
      </c>
      <c r="C1244" s="1" t="s">
        <v>6</v>
      </c>
      <c r="D1244">
        <v>3</v>
      </c>
      <c r="E1244" s="1" t="s">
        <v>317</v>
      </c>
      <c r="F1244" s="1">
        <v>3</v>
      </c>
      <c r="G1244" s="1" t="str">
        <f>+VLOOKUP(bloque2_2[[#This Row],[niño]],BD.niños[[Código]:[sexo]],6,FALSE)</f>
        <v>9 y 10</v>
      </c>
      <c r="H1244" s="1" t="str">
        <f>+VLOOKUP(bloque2_2[[#This Row],[niño]],BD.niños[[Código]:[sexo]],7,FALSE)</f>
        <v>F</v>
      </c>
      <c r="I1244" s="1">
        <v>2</v>
      </c>
    </row>
    <row r="1245" spans="1:9" x14ac:dyDescent="0.55000000000000004">
      <c r="A1245" s="1">
        <v>43</v>
      </c>
      <c r="B1245" t="s">
        <v>502</v>
      </c>
      <c r="C1245" s="1" t="s">
        <v>6</v>
      </c>
      <c r="D1245">
        <v>3</v>
      </c>
      <c r="E1245" s="1" t="s">
        <v>320</v>
      </c>
      <c r="F1245" s="1">
        <v>3</v>
      </c>
      <c r="G1245" s="1" t="str">
        <f>+VLOOKUP(bloque2_2[[#This Row],[niño]],BD.niños[[Código]:[sexo]],6,FALSE)</f>
        <v>9 y 10</v>
      </c>
      <c r="H1245" s="1" t="str">
        <f>+VLOOKUP(bloque2_2[[#This Row],[niño]],BD.niños[[Código]:[sexo]],7,FALSE)</f>
        <v>M</v>
      </c>
      <c r="I1245" s="1">
        <v>2</v>
      </c>
    </row>
    <row r="1246" spans="1:9" x14ac:dyDescent="0.55000000000000004">
      <c r="A1246" s="1">
        <v>43</v>
      </c>
      <c r="B1246" t="s">
        <v>502</v>
      </c>
      <c r="C1246" s="1" t="s">
        <v>6</v>
      </c>
      <c r="D1246">
        <v>3</v>
      </c>
      <c r="E1246" s="1" t="s">
        <v>323</v>
      </c>
      <c r="F1246" s="1">
        <v>3</v>
      </c>
      <c r="G1246" s="1" t="str">
        <f>+VLOOKUP(bloque2_2[[#This Row],[niño]],BD.niños[[Código]:[sexo]],6,FALSE)</f>
        <v>7 y 8</v>
      </c>
      <c r="H1246" s="1" t="str">
        <f>+VLOOKUP(bloque2_2[[#This Row],[niño]],BD.niños[[Código]:[sexo]],7,FALSE)</f>
        <v>F</v>
      </c>
      <c r="I1246" s="1">
        <v>2</v>
      </c>
    </row>
    <row r="1247" spans="1:9" x14ac:dyDescent="0.55000000000000004">
      <c r="A1247" s="1">
        <v>43</v>
      </c>
      <c r="B1247" t="s">
        <v>502</v>
      </c>
      <c r="C1247" s="1" t="s">
        <v>6</v>
      </c>
      <c r="D1247">
        <v>3</v>
      </c>
      <c r="E1247" s="1" t="s">
        <v>327</v>
      </c>
      <c r="F1247" s="1">
        <v>3</v>
      </c>
      <c r="G1247" s="1" t="str">
        <f>+VLOOKUP(bloque2_2[[#This Row],[niño]],BD.niños[[Código]:[sexo]],6,FALSE)</f>
        <v>7 y 8</v>
      </c>
      <c r="H1247" s="1" t="str">
        <f>+VLOOKUP(bloque2_2[[#This Row],[niño]],BD.niños[[Código]:[sexo]],7,FALSE)</f>
        <v>F</v>
      </c>
      <c r="I1247" s="1">
        <v>2</v>
      </c>
    </row>
    <row r="1248" spans="1:9" x14ac:dyDescent="0.55000000000000004">
      <c r="A1248" s="1">
        <v>43</v>
      </c>
      <c r="B1248" t="s">
        <v>502</v>
      </c>
      <c r="C1248" s="1" t="s">
        <v>6</v>
      </c>
      <c r="D1248">
        <v>3</v>
      </c>
      <c r="E1248" s="1" t="s">
        <v>331</v>
      </c>
      <c r="F1248" s="1">
        <v>3</v>
      </c>
      <c r="G1248" s="1" t="str">
        <f>+VLOOKUP(bloque2_2[[#This Row],[niño]],BD.niños[[Código]:[sexo]],6,FALSE)</f>
        <v>7 y 8</v>
      </c>
      <c r="H1248" s="1" t="str">
        <f>+VLOOKUP(bloque2_2[[#This Row],[niño]],BD.niños[[Código]:[sexo]],7,FALSE)</f>
        <v>F</v>
      </c>
      <c r="I1248" s="1">
        <v>2</v>
      </c>
    </row>
    <row r="1249" spans="1:9" x14ac:dyDescent="0.55000000000000004">
      <c r="A1249" s="1">
        <v>44</v>
      </c>
      <c r="B1249" t="s">
        <v>503</v>
      </c>
      <c r="C1249" s="1" t="s">
        <v>3</v>
      </c>
      <c r="D1249">
        <v>4</v>
      </c>
      <c r="E1249" s="1" t="s">
        <v>105</v>
      </c>
      <c r="F1249" s="1">
        <v>4</v>
      </c>
      <c r="G1249" s="1" t="str">
        <f>+VLOOKUP(bloque2_2[[#This Row],[niño]],BD.niños[[Código]:[sexo]],6,FALSE)</f>
        <v>9 y 10</v>
      </c>
      <c r="H1249" s="1" t="str">
        <f>+VLOOKUP(bloque2_2[[#This Row],[niño]],BD.niños[[Código]:[sexo]],7,FALSE)</f>
        <v>F</v>
      </c>
      <c r="I1249" s="1">
        <v>2</v>
      </c>
    </row>
    <row r="1250" spans="1:9" x14ac:dyDescent="0.55000000000000004">
      <c r="A1250" s="1">
        <v>44</v>
      </c>
      <c r="B1250" t="s">
        <v>503</v>
      </c>
      <c r="C1250" s="1" t="s">
        <v>3</v>
      </c>
      <c r="D1250">
        <v>4</v>
      </c>
      <c r="E1250" s="1" t="s">
        <v>108</v>
      </c>
      <c r="F1250" s="1">
        <v>4</v>
      </c>
      <c r="G1250" s="1" t="str">
        <f>+VLOOKUP(bloque2_2[[#This Row],[niño]],BD.niños[[Código]:[sexo]],6,FALSE)</f>
        <v>9 y 10</v>
      </c>
      <c r="H1250" s="1" t="str">
        <f>+VLOOKUP(bloque2_2[[#This Row],[niño]],BD.niños[[Código]:[sexo]],7,FALSE)</f>
        <v>F</v>
      </c>
      <c r="I1250" s="1">
        <v>2</v>
      </c>
    </row>
    <row r="1251" spans="1:9" x14ac:dyDescent="0.55000000000000004">
      <c r="A1251" s="1">
        <v>44</v>
      </c>
      <c r="B1251" t="s">
        <v>503</v>
      </c>
      <c r="C1251" s="1" t="s">
        <v>3</v>
      </c>
      <c r="D1251">
        <v>4</v>
      </c>
      <c r="E1251" s="1" t="s">
        <v>112</v>
      </c>
      <c r="F1251" s="1">
        <v>4</v>
      </c>
      <c r="G1251" s="1" t="str">
        <f>+VLOOKUP(bloque2_2[[#This Row],[niño]],BD.niños[[Código]:[sexo]],6,FALSE)</f>
        <v>9 y 10</v>
      </c>
      <c r="H1251" s="1" t="str">
        <f>+VLOOKUP(bloque2_2[[#This Row],[niño]],BD.niños[[Código]:[sexo]],7,FALSE)</f>
        <v>F</v>
      </c>
      <c r="I1251" s="1">
        <v>2</v>
      </c>
    </row>
    <row r="1252" spans="1:9" x14ac:dyDescent="0.55000000000000004">
      <c r="A1252" s="1">
        <v>44</v>
      </c>
      <c r="B1252" t="s">
        <v>503</v>
      </c>
      <c r="C1252" s="1" t="s">
        <v>3</v>
      </c>
      <c r="D1252">
        <v>4</v>
      </c>
      <c r="E1252" s="1" t="s">
        <v>116</v>
      </c>
      <c r="F1252" s="1">
        <v>4</v>
      </c>
      <c r="G1252" s="1" t="str">
        <f>+VLOOKUP(bloque2_2[[#This Row],[niño]],BD.niños[[Código]:[sexo]],6,FALSE)</f>
        <v>9 y 10</v>
      </c>
      <c r="H1252" s="1" t="str">
        <f>+VLOOKUP(bloque2_2[[#This Row],[niño]],BD.niños[[Código]:[sexo]],7,FALSE)</f>
        <v>F</v>
      </c>
      <c r="I1252" s="1">
        <v>2</v>
      </c>
    </row>
    <row r="1253" spans="1:9" x14ac:dyDescent="0.55000000000000004">
      <c r="A1253" s="1">
        <v>44</v>
      </c>
      <c r="B1253" t="s">
        <v>503</v>
      </c>
      <c r="C1253" s="1" t="s">
        <v>3</v>
      </c>
      <c r="D1253">
        <v>4</v>
      </c>
      <c r="E1253" s="1" t="s">
        <v>120</v>
      </c>
      <c r="F1253" s="1">
        <v>4</v>
      </c>
      <c r="G1253" s="1" t="str">
        <f>+VLOOKUP(bloque2_2[[#This Row],[niño]],BD.niños[[Código]:[sexo]],6,FALSE)</f>
        <v>9 y 10</v>
      </c>
      <c r="H1253" s="1" t="str">
        <f>+VLOOKUP(bloque2_2[[#This Row],[niño]],BD.niños[[Código]:[sexo]],7,FALSE)</f>
        <v>M</v>
      </c>
      <c r="I1253" s="1">
        <v>2</v>
      </c>
    </row>
    <row r="1254" spans="1:9" x14ac:dyDescent="0.55000000000000004">
      <c r="A1254" s="1">
        <v>44</v>
      </c>
      <c r="B1254" t="s">
        <v>503</v>
      </c>
      <c r="C1254" s="1" t="s">
        <v>3</v>
      </c>
      <c r="D1254">
        <v>4</v>
      </c>
      <c r="E1254" s="1" t="s">
        <v>123</v>
      </c>
      <c r="F1254" s="1">
        <v>4</v>
      </c>
      <c r="G1254" s="1" t="str">
        <f>+VLOOKUP(bloque2_2[[#This Row],[niño]],BD.niños[[Código]:[sexo]],6,FALSE)</f>
        <v>7 y 8</v>
      </c>
      <c r="H1254" s="1" t="str">
        <f>+VLOOKUP(bloque2_2[[#This Row],[niño]],BD.niños[[Código]:[sexo]],7,FALSE)</f>
        <v>M</v>
      </c>
      <c r="I1254" s="1">
        <v>2</v>
      </c>
    </row>
    <row r="1255" spans="1:9" x14ac:dyDescent="0.55000000000000004">
      <c r="A1255" s="1">
        <v>44</v>
      </c>
      <c r="B1255" t="s">
        <v>503</v>
      </c>
      <c r="C1255" s="1" t="s">
        <v>3</v>
      </c>
      <c r="D1255">
        <v>4</v>
      </c>
      <c r="E1255" s="1" t="s">
        <v>127</v>
      </c>
      <c r="F1255" s="1">
        <v>4</v>
      </c>
      <c r="G1255" s="1" t="str">
        <f>+VLOOKUP(bloque2_2[[#This Row],[niño]],BD.niños[[Código]:[sexo]],6,FALSE)</f>
        <v>5 y 6</v>
      </c>
      <c r="H1255" s="1" t="str">
        <f>+VLOOKUP(bloque2_2[[#This Row],[niño]],BD.niños[[Código]:[sexo]],7,FALSE)</f>
        <v>M</v>
      </c>
      <c r="I1255" s="1">
        <v>2</v>
      </c>
    </row>
    <row r="1256" spans="1:9" x14ac:dyDescent="0.55000000000000004">
      <c r="A1256" s="1">
        <v>44</v>
      </c>
      <c r="B1256" t="s">
        <v>503</v>
      </c>
      <c r="C1256" s="1" t="s">
        <v>3</v>
      </c>
      <c r="D1256">
        <v>4</v>
      </c>
      <c r="E1256" s="1" t="s">
        <v>131</v>
      </c>
      <c r="F1256" s="1">
        <v>3</v>
      </c>
      <c r="G1256" s="1" t="str">
        <f>+VLOOKUP(bloque2_2[[#This Row],[niño]],BD.niños[[Código]:[sexo]],6,FALSE)</f>
        <v>5 y 6</v>
      </c>
      <c r="H1256" s="1" t="str">
        <f>+VLOOKUP(bloque2_2[[#This Row],[niño]],BD.niños[[Código]:[sexo]],7,FALSE)</f>
        <v>F</v>
      </c>
      <c r="I1256" s="1">
        <v>2</v>
      </c>
    </row>
    <row r="1257" spans="1:9" x14ac:dyDescent="0.55000000000000004">
      <c r="A1257" s="1">
        <v>44</v>
      </c>
      <c r="B1257" t="s">
        <v>503</v>
      </c>
      <c r="C1257" s="1" t="s">
        <v>3</v>
      </c>
      <c r="D1257">
        <v>4</v>
      </c>
      <c r="E1257" s="1" t="s">
        <v>135</v>
      </c>
      <c r="F1257" s="1">
        <v>4</v>
      </c>
      <c r="G1257" s="1" t="str">
        <f>+VLOOKUP(bloque2_2[[#This Row],[niño]],BD.niños[[Código]:[sexo]],6,FALSE)</f>
        <v>5 y 6</v>
      </c>
      <c r="H1257" s="1" t="str">
        <f>+VLOOKUP(bloque2_2[[#This Row],[niño]],BD.niños[[Código]:[sexo]],7,FALSE)</f>
        <v>M</v>
      </c>
      <c r="I1257" s="1">
        <v>2</v>
      </c>
    </row>
    <row r="1258" spans="1:9" x14ac:dyDescent="0.55000000000000004">
      <c r="A1258" s="1">
        <v>44</v>
      </c>
      <c r="B1258" t="s">
        <v>503</v>
      </c>
      <c r="C1258" s="1" t="s">
        <v>3</v>
      </c>
      <c r="D1258">
        <v>4</v>
      </c>
      <c r="E1258" s="1" t="s">
        <v>139</v>
      </c>
      <c r="F1258" s="1">
        <v>4</v>
      </c>
      <c r="G1258" s="1" t="str">
        <f>+VLOOKUP(bloque2_2[[#This Row],[niño]],BD.niños[[Código]:[sexo]],6,FALSE)</f>
        <v>7 y 8</v>
      </c>
      <c r="H1258" s="1" t="str">
        <f>+VLOOKUP(bloque2_2[[#This Row],[niño]],BD.niños[[Código]:[sexo]],7,FALSE)</f>
        <v>M</v>
      </c>
      <c r="I1258" s="1">
        <v>2</v>
      </c>
    </row>
    <row r="1259" spans="1:9" x14ac:dyDescent="0.55000000000000004">
      <c r="A1259" s="1">
        <v>44</v>
      </c>
      <c r="B1259" t="s">
        <v>503</v>
      </c>
      <c r="C1259" s="1" t="s">
        <v>3</v>
      </c>
      <c r="D1259">
        <v>4</v>
      </c>
      <c r="E1259" s="1" t="s">
        <v>141</v>
      </c>
      <c r="F1259" s="1">
        <v>4</v>
      </c>
      <c r="G1259" s="1" t="str">
        <f>+VLOOKUP(bloque2_2[[#This Row],[niño]],BD.niños[[Código]:[sexo]],6,FALSE)</f>
        <v>7 y 8</v>
      </c>
      <c r="H1259" s="1" t="str">
        <f>+VLOOKUP(bloque2_2[[#This Row],[niño]],BD.niños[[Código]:[sexo]],7,FALSE)</f>
        <v>F</v>
      </c>
      <c r="I1259" s="1">
        <v>2</v>
      </c>
    </row>
    <row r="1260" spans="1:9" x14ac:dyDescent="0.55000000000000004">
      <c r="A1260" s="1">
        <v>44</v>
      </c>
      <c r="B1260" t="s">
        <v>503</v>
      </c>
      <c r="C1260" s="1" t="s">
        <v>3</v>
      </c>
      <c r="D1260">
        <v>4</v>
      </c>
      <c r="E1260" s="1" t="s">
        <v>145</v>
      </c>
      <c r="F1260" s="1">
        <v>4</v>
      </c>
      <c r="G1260" s="1" t="str">
        <f>+VLOOKUP(bloque2_2[[#This Row],[niño]],BD.niños[[Código]:[sexo]],6,FALSE)</f>
        <v>7 y 8</v>
      </c>
      <c r="H1260" s="1" t="str">
        <f>+VLOOKUP(bloque2_2[[#This Row],[niño]],BD.niños[[Código]:[sexo]],7,FALSE)</f>
        <v>M</v>
      </c>
      <c r="I1260" s="1">
        <v>2</v>
      </c>
    </row>
    <row r="1261" spans="1:9" x14ac:dyDescent="0.55000000000000004">
      <c r="A1261" s="1">
        <v>44</v>
      </c>
      <c r="B1261" t="s">
        <v>503</v>
      </c>
      <c r="C1261" s="1" t="s">
        <v>3</v>
      </c>
      <c r="D1261">
        <v>4</v>
      </c>
      <c r="E1261" s="1" t="s">
        <v>147</v>
      </c>
      <c r="F1261" s="1">
        <v>4</v>
      </c>
      <c r="G1261" s="1" t="str">
        <f>+VLOOKUP(bloque2_2[[#This Row],[niño]],BD.niños[[Código]:[sexo]],6,FALSE)</f>
        <v>7 y 8</v>
      </c>
      <c r="H1261" s="1" t="str">
        <f>+VLOOKUP(bloque2_2[[#This Row],[niño]],BD.niños[[Código]:[sexo]],7,FALSE)</f>
        <v>M</v>
      </c>
      <c r="I1261" s="1">
        <v>2</v>
      </c>
    </row>
    <row r="1262" spans="1:9" x14ac:dyDescent="0.55000000000000004">
      <c r="A1262" s="1">
        <v>44</v>
      </c>
      <c r="B1262" t="s">
        <v>503</v>
      </c>
      <c r="C1262" s="1" t="s">
        <v>3</v>
      </c>
      <c r="D1262">
        <v>4</v>
      </c>
      <c r="E1262" s="1" t="s">
        <v>214</v>
      </c>
      <c r="F1262" s="1">
        <v>0</v>
      </c>
      <c r="G1262" s="1" t="str">
        <f>+VLOOKUP(bloque2_2[[#This Row],[niño]],BD.niños[[Código]:[sexo]],6,FALSE)</f>
        <v>9 y 10</v>
      </c>
      <c r="H1262" s="1" t="str">
        <f>+VLOOKUP(bloque2_2[[#This Row],[niño]],BD.niños[[Código]:[sexo]],7,FALSE)</f>
        <v>F</v>
      </c>
      <c r="I1262" s="1">
        <v>2</v>
      </c>
    </row>
    <row r="1263" spans="1:9" x14ac:dyDescent="0.55000000000000004">
      <c r="A1263" s="1">
        <v>44</v>
      </c>
      <c r="B1263" t="s">
        <v>503</v>
      </c>
      <c r="C1263" s="1" t="s">
        <v>3</v>
      </c>
      <c r="D1263">
        <v>4</v>
      </c>
      <c r="E1263" s="1" t="s">
        <v>217</v>
      </c>
      <c r="F1263" s="1">
        <v>4</v>
      </c>
      <c r="G1263" s="1" t="str">
        <f>+VLOOKUP(bloque2_2[[#This Row],[niño]],BD.niños[[Código]:[sexo]],6,FALSE)</f>
        <v>9 y 10</v>
      </c>
      <c r="H1263" s="1" t="str">
        <f>+VLOOKUP(bloque2_2[[#This Row],[niño]],BD.niños[[Código]:[sexo]],7,FALSE)</f>
        <v>F</v>
      </c>
      <c r="I1263" s="1">
        <v>2</v>
      </c>
    </row>
    <row r="1264" spans="1:9" x14ac:dyDescent="0.55000000000000004">
      <c r="A1264" s="1">
        <v>44</v>
      </c>
      <c r="B1264" t="s">
        <v>503</v>
      </c>
      <c r="C1264" s="1" t="s">
        <v>3</v>
      </c>
      <c r="D1264">
        <v>4</v>
      </c>
      <c r="E1264" s="1" t="s">
        <v>220</v>
      </c>
      <c r="F1264" s="1">
        <v>4</v>
      </c>
      <c r="G1264" s="1" t="str">
        <f>+VLOOKUP(bloque2_2[[#This Row],[niño]],BD.niños[[Código]:[sexo]],6,FALSE)</f>
        <v>9 y 10</v>
      </c>
      <c r="H1264" s="1" t="str">
        <f>+VLOOKUP(bloque2_2[[#This Row],[niño]],BD.niños[[Código]:[sexo]],7,FALSE)</f>
        <v>F</v>
      </c>
      <c r="I1264" s="1">
        <v>2</v>
      </c>
    </row>
    <row r="1265" spans="1:9" x14ac:dyDescent="0.55000000000000004">
      <c r="A1265" s="1">
        <v>44</v>
      </c>
      <c r="B1265" t="s">
        <v>503</v>
      </c>
      <c r="C1265" s="1" t="s">
        <v>3</v>
      </c>
      <c r="D1265">
        <v>4</v>
      </c>
      <c r="E1265" s="1" t="s">
        <v>223</v>
      </c>
      <c r="F1265" s="1">
        <v>4</v>
      </c>
      <c r="G1265" s="1" t="str">
        <f>+VLOOKUP(bloque2_2[[#This Row],[niño]],BD.niños[[Código]:[sexo]],6,FALSE)</f>
        <v>7 y 8</v>
      </c>
      <c r="H1265" s="1" t="str">
        <f>+VLOOKUP(bloque2_2[[#This Row],[niño]],BD.niños[[Código]:[sexo]],7,FALSE)</f>
        <v>F</v>
      </c>
      <c r="I1265" s="1">
        <v>2</v>
      </c>
    </row>
    <row r="1266" spans="1:9" x14ac:dyDescent="0.55000000000000004">
      <c r="A1266" s="1">
        <v>44</v>
      </c>
      <c r="B1266" t="s">
        <v>503</v>
      </c>
      <c r="C1266" s="1" t="s">
        <v>3</v>
      </c>
      <c r="D1266">
        <v>4</v>
      </c>
      <c r="E1266" s="1" t="s">
        <v>226</v>
      </c>
      <c r="F1266" s="1">
        <v>4</v>
      </c>
      <c r="G1266" s="1" t="str">
        <f>+VLOOKUP(bloque2_2[[#This Row],[niño]],BD.niños[[Código]:[sexo]],6,FALSE)</f>
        <v>9 y 10</v>
      </c>
      <c r="H1266" s="1" t="str">
        <f>+VLOOKUP(bloque2_2[[#This Row],[niño]],BD.niños[[Código]:[sexo]],7,FALSE)</f>
        <v>M</v>
      </c>
      <c r="I1266" s="1">
        <v>2</v>
      </c>
    </row>
    <row r="1267" spans="1:9" x14ac:dyDescent="0.55000000000000004">
      <c r="A1267" s="1">
        <v>44</v>
      </c>
      <c r="B1267" t="s">
        <v>503</v>
      </c>
      <c r="C1267" s="1" t="s">
        <v>3</v>
      </c>
      <c r="D1267">
        <v>4</v>
      </c>
      <c r="E1267" s="1" t="s">
        <v>229</v>
      </c>
      <c r="F1267" s="1">
        <v>4</v>
      </c>
      <c r="G1267" s="1" t="str">
        <f>+VLOOKUP(bloque2_2[[#This Row],[niño]],BD.niños[[Código]:[sexo]],6,FALSE)</f>
        <v>7 y 8</v>
      </c>
      <c r="H1267" s="1" t="str">
        <f>+VLOOKUP(bloque2_2[[#This Row],[niño]],BD.niños[[Código]:[sexo]],7,FALSE)</f>
        <v>M</v>
      </c>
      <c r="I1267" s="1">
        <v>2</v>
      </c>
    </row>
    <row r="1268" spans="1:9" x14ac:dyDescent="0.55000000000000004">
      <c r="A1268" s="1">
        <v>44</v>
      </c>
      <c r="B1268" t="s">
        <v>503</v>
      </c>
      <c r="C1268" s="1" t="s">
        <v>3</v>
      </c>
      <c r="D1268">
        <v>4</v>
      </c>
      <c r="E1268" s="1" t="s">
        <v>231</v>
      </c>
      <c r="F1268" s="1">
        <v>4</v>
      </c>
      <c r="G1268" s="1" t="str">
        <f>+VLOOKUP(bloque2_2[[#This Row],[niño]],BD.niños[[Código]:[sexo]],6,FALSE)</f>
        <v>5 y 6</v>
      </c>
      <c r="H1268" s="1" t="str">
        <f>+VLOOKUP(bloque2_2[[#This Row],[niño]],BD.niños[[Código]:[sexo]],7,FALSE)</f>
        <v>F</v>
      </c>
      <c r="I1268" s="1">
        <v>2</v>
      </c>
    </row>
    <row r="1269" spans="1:9" x14ac:dyDescent="0.55000000000000004">
      <c r="A1269" s="1">
        <v>44</v>
      </c>
      <c r="B1269" t="s">
        <v>503</v>
      </c>
      <c r="C1269" s="1" t="s">
        <v>3</v>
      </c>
      <c r="D1269">
        <v>4</v>
      </c>
      <c r="E1269" s="1" t="s">
        <v>286</v>
      </c>
      <c r="F1269" s="1">
        <v>4</v>
      </c>
      <c r="G1269" s="1" t="str">
        <f>+VLOOKUP(bloque2_2[[#This Row],[niño]],BD.niños[[Código]:[sexo]],6,FALSE)</f>
        <v>5 y 6</v>
      </c>
      <c r="H1269" s="1" t="str">
        <f>+VLOOKUP(bloque2_2[[#This Row],[niño]],BD.niños[[Código]:[sexo]],7,FALSE)</f>
        <v>M</v>
      </c>
      <c r="I1269" s="1">
        <v>2</v>
      </c>
    </row>
    <row r="1270" spans="1:9" x14ac:dyDescent="0.55000000000000004">
      <c r="A1270" s="1">
        <v>44</v>
      </c>
      <c r="B1270" t="s">
        <v>503</v>
      </c>
      <c r="C1270" s="1" t="s">
        <v>3</v>
      </c>
      <c r="D1270">
        <v>4</v>
      </c>
      <c r="E1270" s="1" t="s">
        <v>290</v>
      </c>
      <c r="F1270" s="1">
        <v>4</v>
      </c>
      <c r="G1270" s="1" t="str">
        <f>+VLOOKUP(bloque2_2[[#This Row],[niño]],BD.niños[[Código]:[sexo]],6,FALSE)</f>
        <v>5 y 6</v>
      </c>
      <c r="H1270" s="1" t="str">
        <f>+VLOOKUP(bloque2_2[[#This Row],[niño]],BD.niños[[Código]:[sexo]],7,FALSE)</f>
        <v>M</v>
      </c>
      <c r="I1270" s="1">
        <v>2</v>
      </c>
    </row>
    <row r="1271" spans="1:9" x14ac:dyDescent="0.55000000000000004">
      <c r="A1271" s="1">
        <v>44</v>
      </c>
      <c r="B1271" t="s">
        <v>503</v>
      </c>
      <c r="C1271" s="1" t="s">
        <v>3</v>
      </c>
      <c r="D1271">
        <v>4</v>
      </c>
      <c r="E1271" s="1" t="s">
        <v>294</v>
      </c>
      <c r="F1271" s="1">
        <v>4</v>
      </c>
      <c r="G1271" s="1" t="str">
        <f>+VLOOKUP(bloque2_2[[#This Row],[niño]],BD.niños[[Código]:[sexo]],6,FALSE)</f>
        <v>7 y 8</v>
      </c>
      <c r="H1271" s="1" t="str">
        <f>+VLOOKUP(bloque2_2[[#This Row],[niño]],BD.niños[[Código]:[sexo]],7,FALSE)</f>
        <v>M</v>
      </c>
      <c r="I1271" s="1">
        <v>2</v>
      </c>
    </row>
    <row r="1272" spans="1:9" x14ac:dyDescent="0.55000000000000004">
      <c r="A1272" s="1">
        <v>44</v>
      </c>
      <c r="B1272" t="s">
        <v>503</v>
      </c>
      <c r="C1272" s="1" t="s">
        <v>3</v>
      </c>
      <c r="D1272">
        <v>4</v>
      </c>
      <c r="E1272" s="1" t="s">
        <v>295</v>
      </c>
      <c r="F1272" s="1">
        <v>4</v>
      </c>
      <c r="G1272" s="1" t="str">
        <f>+VLOOKUP(bloque2_2[[#This Row],[niño]],BD.niños[[Código]:[sexo]],6,FALSE)</f>
        <v>7 y 8</v>
      </c>
      <c r="H1272" s="1" t="str">
        <f>+VLOOKUP(bloque2_2[[#This Row],[niño]],BD.niños[[Código]:[sexo]],7,FALSE)</f>
        <v>M</v>
      </c>
      <c r="I1272" s="1">
        <v>2</v>
      </c>
    </row>
    <row r="1273" spans="1:9" x14ac:dyDescent="0.55000000000000004">
      <c r="A1273" s="1">
        <v>44</v>
      </c>
      <c r="B1273" t="s">
        <v>503</v>
      </c>
      <c r="C1273" s="1" t="s">
        <v>3</v>
      </c>
      <c r="D1273">
        <v>4</v>
      </c>
      <c r="E1273" s="1" t="s">
        <v>317</v>
      </c>
      <c r="F1273" s="1">
        <v>4</v>
      </c>
      <c r="G1273" s="1" t="str">
        <f>+VLOOKUP(bloque2_2[[#This Row],[niño]],BD.niños[[Código]:[sexo]],6,FALSE)</f>
        <v>9 y 10</v>
      </c>
      <c r="H1273" s="1" t="str">
        <f>+VLOOKUP(bloque2_2[[#This Row],[niño]],BD.niños[[Código]:[sexo]],7,FALSE)</f>
        <v>F</v>
      </c>
      <c r="I1273" s="1">
        <v>2</v>
      </c>
    </row>
    <row r="1274" spans="1:9" x14ac:dyDescent="0.55000000000000004">
      <c r="A1274" s="1">
        <v>44</v>
      </c>
      <c r="B1274" t="s">
        <v>503</v>
      </c>
      <c r="C1274" s="1" t="s">
        <v>3</v>
      </c>
      <c r="D1274">
        <v>4</v>
      </c>
      <c r="E1274" s="1" t="s">
        <v>320</v>
      </c>
      <c r="F1274" s="1">
        <v>4</v>
      </c>
      <c r="G1274" s="1" t="str">
        <f>+VLOOKUP(bloque2_2[[#This Row],[niño]],BD.niños[[Código]:[sexo]],6,FALSE)</f>
        <v>9 y 10</v>
      </c>
      <c r="H1274" s="1" t="str">
        <f>+VLOOKUP(bloque2_2[[#This Row],[niño]],BD.niños[[Código]:[sexo]],7,FALSE)</f>
        <v>M</v>
      </c>
      <c r="I1274" s="1">
        <v>2</v>
      </c>
    </row>
    <row r="1275" spans="1:9" x14ac:dyDescent="0.55000000000000004">
      <c r="A1275" s="1">
        <v>44</v>
      </c>
      <c r="B1275" t="s">
        <v>503</v>
      </c>
      <c r="C1275" s="1" t="s">
        <v>3</v>
      </c>
      <c r="D1275">
        <v>4</v>
      </c>
      <c r="E1275" s="1" t="s">
        <v>323</v>
      </c>
      <c r="F1275" s="1">
        <v>7</v>
      </c>
      <c r="G1275" s="1" t="str">
        <f>+VLOOKUP(bloque2_2[[#This Row],[niño]],BD.niños[[Código]:[sexo]],6,FALSE)</f>
        <v>7 y 8</v>
      </c>
      <c r="H1275" s="1" t="str">
        <f>+VLOOKUP(bloque2_2[[#This Row],[niño]],BD.niños[[Código]:[sexo]],7,FALSE)</f>
        <v>F</v>
      </c>
      <c r="I1275" s="1">
        <v>2</v>
      </c>
    </row>
    <row r="1276" spans="1:9" x14ac:dyDescent="0.55000000000000004">
      <c r="A1276" s="1">
        <v>44</v>
      </c>
      <c r="B1276" t="s">
        <v>503</v>
      </c>
      <c r="C1276" s="1" t="s">
        <v>3</v>
      </c>
      <c r="D1276">
        <v>4</v>
      </c>
      <c r="E1276" s="1" t="s">
        <v>327</v>
      </c>
      <c r="F1276" s="1">
        <v>4</v>
      </c>
      <c r="G1276" s="1" t="str">
        <f>+VLOOKUP(bloque2_2[[#This Row],[niño]],BD.niños[[Código]:[sexo]],6,FALSE)</f>
        <v>7 y 8</v>
      </c>
      <c r="H1276" s="1" t="str">
        <f>+VLOOKUP(bloque2_2[[#This Row],[niño]],BD.niños[[Código]:[sexo]],7,FALSE)</f>
        <v>F</v>
      </c>
      <c r="I1276" s="1">
        <v>2</v>
      </c>
    </row>
    <row r="1277" spans="1:9" x14ac:dyDescent="0.55000000000000004">
      <c r="A1277" s="1">
        <v>44</v>
      </c>
      <c r="B1277" t="s">
        <v>503</v>
      </c>
      <c r="C1277" s="1" t="s">
        <v>3</v>
      </c>
      <c r="D1277">
        <v>4</v>
      </c>
      <c r="E1277" s="1" t="s">
        <v>331</v>
      </c>
      <c r="F1277" s="1">
        <v>4</v>
      </c>
      <c r="G1277" s="1" t="str">
        <f>+VLOOKUP(bloque2_2[[#This Row],[niño]],BD.niños[[Código]:[sexo]],6,FALSE)</f>
        <v>7 y 8</v>
      </c>
      <c r="H1277" s="1" t="str">
        <f>+VLOOKUP(bloque2_2[[#This Row],[niño]],BD.niños[[Código]:[sexo]],7,FALSE)</f>
        <v>F</v>
      </c>
      <c r="I1277" s="1">
        <v>2</v>
      </c>
    </row>
    <row r="1278" spans="1:9" x14ac:dyDescent="0.55000000000000004">
      <c r="A1278" s="1">
        <v>45</v>
      </c>
      <c r="B1278" t="s">
        <v>504</v>
      </c>
      <c r="C1278" s="1" t="s">
        <v>0</v>
      </c>
      <c r="D1278">
        <v>7</v>
      </c>
      <c r="E1278" s="1" t="s">
        <v>105</v>
      </c>
      <c r="F1278" s="1">
        <v>7</v>
      </c>
      <c r="G1278" s="1" t="str">
        <f>+VLOOKUP(bloque2_2[[#This Row],[niño]],BD.niños[[Código]:[sexo]],6,FALSE)</f>
        <v>9 y 10</v>
      </c>
      <c r="H1278" s="1" t="str">
        <f>+VLOOKUP(bloque2_2[[#This Row],[niño]],BD.niños[[Código]:[sexo]],7,FALSE)</f>
        <v>F</v>
      </c>
      <c r="I1278" s="1">
        <v>2</v>
      </c>
    </row>
    <row r="1279" spans="1:9" x14ac:dyDescent="0.55000000000000004">
      <c r="A1279" s="1">
        <v>45</v>
      </c>
      <c r="B1279" t="s">
        <v>504</v>
      </c>
      <c r="C1279" s="1" t="s">
        <v>0</v>
      </c>
      <c r="D1279">
        <v>7</v>
      </c>
      <c r="E1279" s="1" t="s">
        <v>108</v>
      </c>
      <c r="F1279" s="1">
        <v>7</v>
      </c>
      <c r="G1279" s="1" t="str">
        <f>+VLOOKUP(bloque2_2[[#This Row],[niño]],BD.niños[[Código]:[sexo]],6,FALSE)</f>
        <v>9 y 10</v>
      </c>
      <c r="H1279" s="1" t="str">
        <f>+VLOOKUP(bloque2_2[[#This Row],[niño]],BD.niños[[Código]:[sexo]],7,FALSE)</f>
        <v>F</v>
      </c>
      <c r="I1279" s="1">
        <v>2</v>
      </c>
    </row>
    <row r="1280" spans="1:9" x14ac:dyDescent="0.55000000000000004">
      <c r="A1280" s="1">
        <v>45</v>
      </c>
      <c r="B1280" t="s">
        <v>504</v>
      </c>
      <c r="C1280" s="1" t="s">
        <v>0</v>
      </c>
      <c r="D1280">
        <v>7</v>
      </c>
      <c r="E1280" s="1" t="s">
        <v>112</v>
      </c>
      <c r="F1280" s="1">
        <v>7</v>
      </c>
      <c r="G1280" s="1" t="str">
        <f>+VLOOKUP(bloque2_2[[#This Row],[niño]],BD.niños[[Código]:[sexo]],6,FALSE)</f>
        <v>9 y 10</v>
      </c>
      <c r="H1280" s="1" t="str">
        <f>+VLOOKUP(bloque2_2[[#This Row],[niño]],BD.niños[[Código]:[sexo]],7,FALSE)</f>
        <v>F</v>
      </c>
      <c r="I1280" s="1">
        <v>2</v>
      </c>
    </row>
    <row r="1281" spans="1:9" x14ac:dyDescent="0.55000000000000004">
      <c r="A1281" s="1">
        <v>45</v>
      </c>
      <c r="B1281" t="s">
        <v>504</v>
      </c>
      <c r="C1281" s="1" t="s">
        <v>0</v>
      </c>
      <c r="D1281">
        <v>7</v>
      </c>
      <c r="E1281" s="1" t="s">
        <v>116</v>
      </c>
      <c r="F1281" s="1">
        <v>7</v>
      </c>
      <c r="G1281" s="1" t="str">
        <f>+VLOOKUP(bloque2_2[[#This Row],[niño]],BD.niños[[Código]:[sexo]],6,FALSE)</f>
        <v>9 y 10</v>
      </c>
      <c r="H1281" s="1" t="str">
        <f>+VLOOKUP(bloque2_2[[#This Row],[niño]],BD.niños[[Código]:[sexo]],7,FALSE)</f>
        <v>F</v>
      </c>
      <c r="I1281" s="1">
        <v>2</v>
      </c>
    </row>
    <row r="1282" spans="1:9" x14ac:dyDescent="0.55000000000000004">
      <c r="A1282" s="1">
        <v>45</v>
      </c>
      <c r="B1282" t="s">
        <v>504</v>
      </c>
      <c r="C1282" s="1" t="s">
        <v>0</v>
      </c>
      <c r="D1282">
        <v>7</v>
      </c>
      <c r="E1282" s="1" t="s">
        <v>120</v>
      </c>
      <c r="F1282" s="1">
        <v>7</v>
      </c>
      <c r="G1282" s="1" t="str">
        <f>+VLOOKUP(bloque2_2[[#This Row],[niño]],BD.niños[[Código]:[sexo]],6,FALSE)</f>
        <v>9 y 10</v>
      </c>
      <c r="H1282" s="1" t="str">
        <f>+VLOOKUP(bloque2_2[[#This Row],[niño]],BD.niños[[Código]:[sexo]],7,FALSE)</f>
        <v>M</v>
      </c>
      <c r="I1282" s="1">
        <v>2</v>
      </c>
    </row>
    <row r="1283" spans="1:9" x14ac:dyDescent="0.55000000000000004">
      <c r="A1283" s="1">
        <v>45</v>
      </c>
      <c r="B1283" t="s">
        <v>504</v>
      </c>
      <c r="C1283" s="1" t="s">
        <v>0</v>
      </c>
      <c r="D1283">
        <v>7</v>
      </c>
      <c r="E1283" s="1" t="s">
        <v>123</v>
      </c>
      <c r="F1283" s="1">
        <v>7</v>
      </c>
      <c r="G1283" s="1" t="str">
        <f>+VLOOKUP(bloque2_2[[#This Row],[niño]],BD.niños[[Código]:[sexo]],6,FALSE)</f>
        <v>7 y 8</v>
      </c>
      <c r="H1283" s="1" t="str">
        <f>+VLOOKUP(bloque2_2[[#This Row],[niño]],BD.niños[[Código]:[sexo]],7,FALSE)</f>
        <v>M</v>
      </c>
      <c r="I1283" s="1">
        <v>2</v>
      </c>
    </row>
    <row r="1284" spans="1:9" x14ac:dyDescent="0.55000000000000004">
      <c r="A1284" s="1">
        <v>45</v>
      </c>
      <c r="B1284" t="s">
        <v>504</v>
      </c>
      <c r="C1284" s="1" t="s">
        <v>0</v>
      </c>
      <c r="D1284">
        <v>7</v>
      </c>
      <c r="E1284" s="1" t="s">
        <v>127</v>
      </c>
      <c r="F1284" s="1">
        <v>4</v>
      </c>
      <c r="G1284" s="1" t="str">
        <f>+VLOOKUP(bloque2_2[[#This Row],[niño]],BD.niños[[Código]:[sexo]],6,FALSE)</f>
        <v>5 y 6</v>
      </c>
      <c r="H1284" s="1" t="str">
        <f>+VLOOKUP(bloque2_2[[#This Row],[niño]],BD.niños[[Código]:[sexo]],7,FALSE)</f>
        <v>M</v>
      </c>
      <c r="I1284" s="1">
        <v>2</v>
      </c>
    </row>
    <row r="1285" spans="1:9" x14ac:dyDescent="0.55000000000000004">
      <c r="A1285" s="1">
        <v>45</v>
      </c>
      <c r="B1285" t="s">
        <v>504</v>
      </c>
      <c r="C1285" s="1" t="s">
        <v>0</v>
      </c>
      <c r="D1285">
        <v>7</v>
      </c>
      <c r="E1285" s="1" t="s">
        <v>131</v>
      </c>
      <c r="F1285" s="1">
        <v>4</v>
      </c>
      <c r="G1285" s="1" t="str">
        <f>+VLOOKUP(bloque2_2[[#This Row],[niño]],BD.niños[[Código]:[sexo]],6,FALSE)</f>
        <v>5 y 6</v>
      </c>
      <c r="H1285" s="1" t="str">
        <f>+VLOOKUP(bloque2_2[[#This Row],[niño]],BD.niños[[Código]:[sexo]],7,FALSE)</f>
        <v>F</v>
      </c>
      <c r="I1285" s="1">
        <v>2</v>
      </c>
    </row>
    <row r="1286" spans="1:9" x14ac:dyDescent="0.55000000000000004">
      <c r="A1286" s="1">
        <v>45</v>
      </c>
      <c r="B1286" t="s">
        <v>504</v>
      </c>
      <c r="C1286" s="1" t="s">
        <v>0</v>
      </c>
      <c r="D1286">
        <v>7</v>
      </c>
      <c r="E1286" s="1" t="s">
        <v>135</v>
      </c>
      <c r="F1286" s="1">
        <v>7</v>
      </c>
      <c r="G1286" s="1" t="str">
        <f>+VLOOKUP(bloque2_2[[#This Row],[niño]],BD.niños[[Código]:[sexo]],6,FALSE)</f>
        <v>5 y 6</v>
      </c>
      <c r="H1286" s="1" t="str">
        <f>+VLOOKUP(bloque2_2[[#This Row],[niño]],BD.niños[[Código]:[sexo]],7,FALSE)</f>
        <v>M</v>
      </c>
      <c r="I1286" s="1">
        <v>2</v>
      </c>
    </row>
    <row r="1287" spans="1:9" x14ac:dyDescent="0.55000000000000004">
      <c r="A1287" s="1">
        <v>45</v>
      </c>
      <c r="B1287" t="s">
        <v>504</v>
      </c>
      <c r="C1287" s="1" t="s">
        <v>0</v>
      </c>
      <c r="D1287">
        <v>7</v>
      </c>
      <c r="E1287" s="1" t="s">
        <v>139</v>
      </c>
      <c r="F1287" s="1">
        <v>7</v>
      </c>
      <c r="G1287" s="1" t="str">
        <f>+VLOOKUP(bloque2_2[[#This Row],[niño]],BD.niños[[Código]:[sexo]],6,FALSE)</f>
        <v>7 y 8</v>
      </c>
      <c r="H1287" s="1" t="str">
        <f>+VLOOKUP(bloque2_2[[#This Row],[niño]],BD.niños[[Código]:[sexo]],7,FALSE)</f>
        <v>M</v>
      </c>
      <c r="I1287" s="1">
        <v>2</v>
      </c>
    </row>
    <row r="1288" spans="1:9" x14ac:dyDescent="0.55000000000000004">
      <c r="A1288" s="1">
        <v>45</v>
      </c>
      <c r="B1288" t="s">
        <v>504</v>
      </c>
      <c r="C1288" s="1" t="s">
        <v>0</v>
      </c>
      <c r="D1288">
        <v>7</v>
      </c>
      <c r="E1288" s="1" t="s">
        <v>141</v>
      </c>
      <c r="F1288" s="1">
        <v>7</v>
      </c>
      <c r="G1288" s="1" t="str">
        <f>+VLOOKUP(bloque2_2[[#This Row],[niño]],BD.niños[[Código]:[sexo]],6,FALSE)</f>
        <v>7 y 8</v>
      </c>
      <c r="H1288" s="1" t="str">
        <f>+VLOOKUP(bloque2_2[[#This Row],[niño]],BD.niños[[Código]:[sexo]],7,FALSE)</f>
        <v>F</v>
      </c>
      <c r="I1288" s="1">
        <v>2</v>
      </c>
    </row>
    <row r="1289" spans="1:9" x14ac:dyDescent="0.55000000000000004">
      <c r="A1289" s="1">
        <v>45</v>
      </c>
      <c r="B1289" t="s">
        <v>504</v>
      </c>
      <c r="C1289" s="1" t="s">
        <v>0</v>
      </c>
      <c r="D1289">
        <v>7</v>
      </c>
      <c r="E1289" s="1" t="s">
        <v>145</v>
      </c>
      <c r="F1289" s="1">
        <v>7</v>
      </c>
      <c r="G1289" s="1" t="str">
        <f>+VLOOKUP(bloque2_2[[#This Row],[niño]],BD.niños[[Código]:[sexo]],6,FALSE)</f>
        <v>7 y 8</v>
      </c>
      <c r="H1289" s="1" t="str">
        <f>+VLOOKUP(bloque2_2[[#This Row],[niño]],BD.niños[[Código]:[sexo]],7,FALSE)</f>
        <v>M</v>
      </c>
      <c r="I1289" s="1">
        <v>2</v>
      </c>
    </row>
    <row r="1290" spans="1:9" x14ac:dyDescent="0.55000000000000004">
      <c r="A1290" s="1">
        <v>45</v>
      </c>
      <c r="B1290" t="s">
        <v>504</v>
      </c>
      <c r="C1290" s="1" t="s">
        <v>0</v>
      </c>
      <c r="D1290">
        <v>7</v>
      </c>
      <c r="E1290" s="1" t="s">
        <v>147</v>
      </c>
      <c r="F1290" s="1">
        <v>7</v>
      </c>
      <c r="G1290" s="1" t="str">
        <f>+VLOOKUP(bloque2_2[[#This Row],[niño]],BD.niños[[Código]:[sexo]],6,FALSE)</f>
        <v>7 y 8</v>
      </c>
      <c r="H1290" s="1" t="str">
        <f>+VLOOKUP(bloque2_2[[#This Row],[niño]],BD.niños[[Código]:[sexo]],7,FALSE)</f>
        <v>M</v>
      </c>
      <c r="I1290" s="1">
        <v>2</v>
      </c>
    </row>
    <row r="1291" spans="1:9" x14ac:dyDescent="0.55000000000000004">
      <c r="A1291" s="1">
        <v>45</v>
      </c>
      <c r="B1291" t="s">
        <v>504</v>
      </c>
      <c r="C1291" s="1" t="s">
        <v>0</v>
      </c>
      <c r="D1291">
        <v>7</v>
      </c>
      <c r="E1291" s="1" t="s">
        <v>214</v>
      </c>
      <c r="F1291" s="1">
        <v>4</v>
      </c>
      <c r="G1291" s="1" t="str">
        <f>+VLOOKUP(bloque2_2[[#This Row],[niño]],BD.niños[[Código]:[sexo]],6,FALSE)</f>
        <v>9 y 10</v>
      </c>
      <c r="H1291" s="1" t="str">
        <f>+VLOOKUP(bloque2_2[[#This Row],[niño]],BD.niños[[Código]:[sexo]],7,FALSE)</f>
        <v>F</v>
      </c>
      <c r="I1291" s="1">
        <v>2</v>
      </c>
    </row>
    <row r="1292" spans="1:9" x14ac:dyDescent="0.55000000000000004">
      <c r="A1292" s="1">
        <v>45</v>
      </c>
      <c r="B1292" t="s">
        <v>504</v>
      </c>
      <c r="C1292" s="1" t="s">
        <v>0</v>
      </c>
      <c r="D1292">
        <v>7</v>
      </c>
      <c r="E1292" s="1" t="s">
        <v>217</v>
      </c>
      <c r="F1292" s="1">
        <v>7</v>
      </c>
      <c r="G1292" s="1" t="str">
        <f>+VLOOKUP(bloque2_2[[#This Row],[niño]],BD.niños[[Código]:[sexo]],6,FALSE)</f>
        <v>9 y 10</v>
      </c>
      <c r="H1292" s="1" t="str">
        <f>+VLOOKUP(bloque2_2[[#This Row],[niño]],BD.niños[[Código]:[sexo]],7,FALSE)</f>
        <v>F</v>
      </c>
      <c r="I1292" s="1">
        <v>2</v>
      </c>
    </row>
    <row r="1293" spans="1:9" x14ac:dyDescent="0.55000000000000004">
      <c r="A1293" s="1">
        <v>45</v>
      </c>
      <c r="B1293" t="s">
        <v>504</v>
      </c>
      <c r="C1293" s="1" t="s">
        <v>0</v>
      </c>
      <c r="D1293">
        <v>7</v>
      </c>
      <c r="E1293" s="1" t="s">
        <v>220</v>
      </c>
      <c r="F1293" s="1">
        <v>7</v>
      </c>
      <c r="G1293" s="1" t="str">
        <f>+VLOOKUP(bloque2_2[[#This Row],[niño]],BD.niños[[Código]:[sexo]],6,FALSE)</f>
        <v>9 y 10</v>
      </c>
      <c r="H1293" s="1" t="str">
        <f>+VLOOKUP(bloque2_2[[#This Row],[niño]],BD.niños[[Código]:[sexo]],7,FALSE)</f>
        <v>F</v>
      </c>
      <c r="I1293" s="1">
        <v>2</v>
      </c>
    </row>
    <row r="1294" spans="1:9" x14ac:dyDescent="0.55000000000000004">
      <c r="A1294" s="1">
        <v>45</v>
      </c>
      <c r="B1294" t="s">
        <v>504</v>
      </c>
      <c r="C1294" s="1" t="s">
        <v>0</v>
      </c>
      <c r="D1294">
        <v>7</v>
      </c>
      <c r="E1294" s="1" t="s">
        <v>223</v>
      </c>
      <c r="F1294" s="1">
        <v>7</v>
      </c>
      <c r="G1294" s="1" t="str">
        <f>+VLOOKUP(bloque2_2[[#This Row],[niño]],BD.niños[[Código]:[sexo]],6,FALSE)</f>
        <v>7 y 8</v>
      </c>
      <c r="H1294" s="1" t="str">
        <f>+VLOOKUP(bloque2_2[[#This Row],[niño]],BD.niños[[Código]:[sexo]],7,FALSE)</f>
        <v>F</v>
      </c>
      <c r="I1294" s="1">
        <v>2</v>
      </c>
    </row>
    <row r="1295" spans="1:9" x14ac:dyDescent="0.55000000000000004">
      <c r="A1295" s="1">
        <v>45</v>
      </c>
      <c r="B1295" t="s">
        <v>504</v>
      </c>
      <c r="C1295" s="1" t="s">
        <v>0</v>
      </c>
      <c r="D1295">
        <v>7</v>
      </c>
      <c r="E1295" s="1" t="s">
        <v>226</v>
      </c>
      <c r="F1295" s="1">
        <v>7</v>
      </c>
      <c r="G1295" s="1" t="str">
        <f>+VLOOKUP(bloque2_2[[#This Row],[niño]],BD.niños[[Código]:[sexo]],6,FALSE)</f>
        <v>9 y 10</v>
      </c>
      <c r="H1295" s="1" t="str">
        <f>+VLOOKUP(bloque2_2[[#This Row],[niño]],BD.niños[[Código]:[sexo]],7,FALSE)</f>
        <v>M</v>
      </c>
      <c r="I1295" s="1">
        <v>2</v>
      </c>
    </row>
    <row r="1296" spans="1:9" x14ac:dyDescent="0.55000000000000004">
      <c r="A1296" s="1">
        <v>45</v>
      </c>
      <c r="B1296" t="s">
        <v>504</v>
      </c>
      <c r="C1296" s="1" t="s">
        <v>0</v>
      </c>
      <c r="D1296">
        <v>7</v>
      </c>
      <c r="E1296" s="1" t="s">
        <v>229</v>
      </c>
      <c r="F1296" s="1">
        <v>7</v>
      </c>
      <c r="G1296" s="1" t="str">
        <f>+VLOOKUP(bloque2_2[[#This Row],[niño]],BD.niños[[Código]:[sexo]],6,FALSE)</f>
        <v>7 y 8</v>
      </c>
      <c r="H1296" s="1" t="str">
        <f>+VLOOKUP(bloque2_2[[#This Row],[niño]],BD.niños[[Código]:[sexo]],7,FALSE)</f>
        <v>M</v>
      </c>
      <c r="I1296" s="1">
        <v>2</v>
      </c>
    </row>
    <row r="1297" spans="1:9" x14ac:dyDescent="0.55000000000000004">
      <c r="A1297" s="1">
        <v>45</v>
      </c>
      <c r="B1297" t="s">
        <v>504</v>
      </c>
      <c r="C1297" s="1" t="s">
        <v>0</v>
      </c>
      <c r="D1297">
        <v>7</v>
      </c>
      <c r="E1297" s="1" t="s">
        <v>231</v>
      </c>
      <c r="F1297" s="1">
        <v>3</v>
      </c>
      <c r="G1297" s="1" t="str">
        <f>+VLOOKUP(bloque2_2[[#This Row],[niño]],BD.niños[[Código]:[sexo]],6,FALSE)</f>
        <v>5 y 6</v>
      </c>
      <c r="H1297" s="1" t="str">
        <f>+VLOOKUP(bloque2_2[[#This Row],[niño]],BD.niños[[Código]:[sexo]],7,FALSE)</f>
        <v>F</v>
      </c>
      <c r="I1297" s="1">
        <v>2</v>
      </c>
    </row>
    <row r="1298" spans="1:9" x14ac:dyDescent="0.55000000000000004">
      <c r="A1298" s="1">
        <v>45</v>
      </c>
      <c r="B1298" t="s">
        <v>504</v>
      </c>
      <c r="C1298" s="1" t="s">
        <v>0</v>
      </c>
      <c r="D1298">
        <v>7</v>
      </c>
      <c r="E1298" s="1" t="s">
        <v>286</v>
      </c>
      <c r="F1298" s="1">
        <v>7</v>
      </c>
      <c r="G1298" s="1" t="str">
        <f>+VLOOKUP(bloque2_2[[#This Row],[niño]],BD.niños[[Código]:[sexo]],6,FALSE)</f>
        <v>5 y 6</v>
      </c>
      <c r="H1298" s="1" t="str">
        <f>+VLOOKUP(bloque2_2[[#This Row],[niño]],BD.niños[[Código]:[sexo]],7,FALSE)</f>
        <v>M</v>
      </c>
      <c r="I1298" s="1">
        <v>2</v>
      </c>
    </row>
    <row r="1299" spans="1:9" x14ac:dyDescent="0.55000000000000004">
      <c r="A1299" s="1">
        <v>45</v>
      </c>
      <c r="B1299" t="s">
        <v>504</v>
      </c>
      <c r="C1299" s="1" t="s">
        <v>0</v>
      </c>
      <c r="D1299">
        <v>7</v>
      </c>
      <c r="E1299" s="1" t="s">
        <v>290</v>
      </c>
      <c r="F1299" s="1">
        <v>7</v>
      </c>
      <c r="G1299" s="1" t="str">
        <f>+VLOOKUP(bloque2_2[[#This Row],[niño]],BD.niños[[Código]:[sexo]],6,FALSE)</f>
        <v>5 y 6</v>
      </c>
      <c r="H1299" s="1" t="str">
        <f>+VLOOKUP(bloque2_2[[#This Row],[niño]],BD.niños[[Código]:[sexo]],7,FALSE)</f>
        <v>M</v>
      </c>
      <c r="I1299" s="1">
        <v>2</v>
      </c>
    </row>
    <row r="1300" spans="1:9" x14ac:dyDescent="0.55000000000000004">
      <c r="A1300" s="1">
        <v>45</v>
      </c>
      <c r="B1300" t="s">
        <v>504</v>
      </c>
      <c r="C1300" s="1" t="s">
        <v>0</v>
      </c>
      <c r="D1300">
        <v>7</v>
      </c>
      <c r="E1300" s="1" t="s">
        <v>294</v>
      </c>
      <c r="F1300" s="1">
        <v>7</v>
      </c>
      <c r="G1300" s="1" t="str">
        <f>+VLOOKUP(bloque2_2[[#This Row],[niño]],BD.niños[[Código]:[sexo]],6,FALSE)</f>
        <v>7 y 8</v>
      </c>
      <c r="H1300" s="1" t="str">
        <f>+VLOOKUP(bloque2_2[[#This Row],[niño]],BD.niños[[Código]:[sexo]],7,FALSE)</f>
        <v>M</v>
      </c>
      <c r="I1300" s="1">
        <v>2</v>
      </c>
    </row>
    <row r="1301" spans="1:9" x14ac:dyDescent="0.55000000000000004">
      <c r="A1301" s="1">
        <v>45</v>
      </c>
      <c r="B1301" t="s">
        <v>504</v>
      </c>
      <c r="C1301" s="1" t="s">
        <v>0</v>
      </c>
      <c r="D1301">
        <v>7</v>
      </c>
      <c r="E1301" s="1" t="s">
        <v>295</v>
      </c>
      <c r="F1301" s="1">
        <v>4</v>
      </c>
      <c r="G1301" s="1" t="str">
        <f>+VLOOKUP(bloque2_2[[#This Row],[niño]],BD.niños[[Código]:[sexo]],6,FALSE)</f>
        <v>7 y 8</v>
      </c>
      <c r="H1301" s="1" t="str">
        <f>+VLOOKUP(bloque2_2[[#This Row],[niño]],BD.niños[[Código]:[sexo]],7,FALSE)</f>
        <v>M</v>
      </c>
      <c r="I1301" s="1">
        <v>2</v>
      </c>
    </row>
    <row r="1302" spans="1:9" x14ac:dyDescent="0.55000000000000004">
      <c r="A1302" s="1">
        <v>45</v>
      </c>
      <c r="B1302" t="s">
        <v>504</v>
      </c>
      <c r="C1302" s="1" t="s">
        <v>0</v>
      </c>
      <c r="D1302">
        <v>7</v>
      </c>
      <c r="E1302" s="1" t="s">
        <v>317</v>
      </c>
      <c r="F1302" s="1">
        <v>7</v>
      </c>
      <c r="G1302" s="1" t="str">
        <f>+VLOOKUP(bloque2_2[[#This Row],[niño]],BD.niños[[Código]:[sexo]],6,FALSE)</f>
        <v>9 y 10</v>
      </c>
      <c r="H1302" s="1" t="str">
        <f>+VLOOKUP(bloque2_2[[#This Row],[niño]],BD.niños[[Código]:[sexo]],7,FALSE)</f>
        <v>F</v>
      </c>
      <c r="I1302" s="1">
        <v>2</v>
      </c>
    </row>
    <row r="1303" spans="1:9" x14ac:dyDescent="0.55000000000000004">
      <c r="A1303" s="1">
        <v>45</v>
      </c>
      <c r="B1303" t="s">
        <v>504</v>
      </c>
      <c r="C1303" s="1" t="s">
        <v>0</v>
      </c>
      <c r="D1303">
        <v>7</v>
      </c>
      <c r="E1303" s="1" t="s">
        <v>320</v>
      </c>
      <c r="F1303" s="1">
        <v>7</v>
      </c>
      <c r="G1303" s="1" t="str">
        <f>+VLOOKUP(bloque2_2[[#This Row],[niño]],BD.niños[[Código]:[sexo]],6,FALSE)</f>
        <v>9 y 10</v>
      </c>
      <c r="H1303" s="1" t="str">
        <f>+VLOOKUP(bloque2_2[[#This Row],[niño]],BD.niños[[Código]:[sexo]],7,FALSE)</f>
        <v>M</v>
      </c>
      <c r="I1303" s="1">
        <v>2</v>
      </c>
    </row>
    <row r="1304" spans="1:9" x14ac:dyDescent="0.55000000000000004">
      <c r="A1304" s="1">
        <v>45</v>
      </c>
      <c r="B1304" t="s">
        <v>504</v>
      </c>
      <c r="C1304" s="1" t="s">
        <v>0</v>
      </c>
      <c r="D1304">
        <v>7</v>
      </c>
      <c r="E1304" s="1" t="s">
        <v>323</v>
      </c>
      <c r="F1304" s="1">
        <v>7</v>
      </c>
      <c r="G1304" s="1" t="str">
        <f>+VLOOKUP(bloque2_2[[#This Row],[niño]],BD.niños[[Código]:[sexo]],6,FALSE)</f>
        <v>7 y 8</v>
      </c>
      <c r="H1304" s="1" t="str">
        <f>+VLOOKUP(bloque2_2[[#This Row],[niño]],BD.niños[[Código]:[sexo]],7,FALSE)</f>
        <v>F</v>
      </c>
      <c r="I1304" s="1">
        <v>2</v>
      </c>
    </row>
    <row r="1305" spans="1:9" x14ac:dyDescent="0.55000000000000004">
      <c r="A1305" s="1">
        <v>45</v>
      </c>
      <c r="B1305" t="s">
        <v>504</v>
      </c>
      <c r="C1305" s="1" t="s">
        <v>0</v>
      </c>
      <c r="D1305">
        <v>7</v>
      </c>
      <c r="E1305" s="1" t="s">
        <v>327</v>
      </c>
      <c r="F1305" s="1">
        <v>7</v>
      </c>
      <c r="G1305" s="1" t="str">
        <f>+VLOOKUP(bloque2_2[[#This Row],[niño]],BD.niños[[Código]:[sexo]],6,FALSE)</f>
        <v>7 y 8</v>
      </c>
      <c r="H1305" s="1" t="str">
        <f>+VLOOKUP(bloque2_2[[#This Row],[niño]],BD.niños[[Código]:[sexo]],7,FALSE)</f>
        <v>F</v>
      </c>
      <c r="I1305" s="1">
        <v>2</v>
      </c>
    </row>
    <row r="1306" spans="1:9" x14ac:dyDescent="0.55000000000000004">
      <c r="A1306" s="1">
        <v>45</v>
      </c>
      <c r="B1306" t="s">
        <v>504</v>
      </c>
      <c r="C1306" s="1" t="s">
        <v>0</v>
      </c>
      <c r="D1306">
        <v>7</v>
      </c>
      <c r="E1306" s="1" t="s">
        <v>331</v>
      </c>
      <c r="F1306" s="1">
        <v>7</v>
      </c>
      <c r="G1306" s="1" t="str">
        <f>+VLOOKUP(bloque2_2[[#This Row],[niño]],BD.niños[[Código]:[sexo]],6,FALSE)</f>
        <v>7 y 8</v>
      </c>
      <c r="H1306" s="1" t="str">
        <f>+VLOOKUP(bloque2_2[[#This Row],[niño]],BD.niños[[Código]:[sexo]],7,FALSE)</f>
        <v>F</v>
      </c>
      <c r="I1306" s="1">
        <v>2</v>
      </c>
    </row>
    <row r="1307" spans="1:9" x14ac:dyDescent="0.55000000000000004">
      <c r="A1307" s="1">
        <v>46</v>
      </c>
      <c r="B1307" t="s">
        <v>505</v>
      </c>
      <c r="C1307" s="1" t="s">
        <v>5</v>
      </c>
      <c r="D1307">
        <v>6</v>
      </c>
      <c r="E1307" s="1" t="s">
        <v>105</v>
      </c>
      <c r="F1307" s="1">
        <v>6</v>
      </c>
      <c r="G1307" s="1" t="str">
        <f>+VLOOKUP(bloque2_2[[#This Row],[niño]],BD.niños[[Código]:[sexo]],6,FALSE)</f>
        <v>9 y 10</v>
      </c>
      <c r="H1307" s="1" t="str">
        <f>+VLOOKUP(bloque2_2[[#This Row],[niño]],BD.niños[[Código]:[sexo]],7,FALSE)</f>
        <v>F</v>
      </c>
      <c r="I1307" s="1">
        <v>2</v>
      </c>
    </row>
    <row r="1308" spans="1:9" x14ac:dyDescent="0.55000000000000004">
      <c r="A1308" s="1">
        <v>46</v>
      </c>
      <c r="B1308" t="s">
        <v>505</v>
      </c>
      <c r="C1308" s="1" t="s">
        <v>5</v>
      </c>
      <c r="D1308">
        <v>6</v>
      </c>
      <c r="E1308" s="1" t="s">
        <v>108</v>
      </c>
      <c r="F1308" s="1">
        <v>6</v>
      </c>
      <c r="G1308" s="1" t="str">
        <f>+VLOOKUP(bloque2_2[[#This Row],[niño]],BD.niños[[Código]:[sexo]],6,FALSE)</f>
        <v>9 y 10</v>
      </c>
      <c r="H1308" s="1" t="str">
        <f>+VLOOKUP(bloque2_2[[#This Row],[niño]],BD.niños[[Código]:[sexo]],7,FALSE)</f>
        <v>F</v>
      </c>
      <c r="I1308" s="1">
        <v>2</v>
      </c>
    </row>
    <row r="1309" spans="1:9" x14ac:dyDescent="0.55000000000000004">
      <c r="A1309" s="1">
        <v>46</v>
      </c>
      <c r="B1309" t="s">
        <v>505</v>
      </c>
      <c r="C1309" s="1" t="s">
        <v>5</v>
      </c>
      <c r="D1309">
        <v>6</v>
      </c>
      <c r="E1309" s="1" t="s">
        <v>112</v>
      </c>
      <c r="F1309" s="1">
        <v>6</v>
      </c>
      <c r="G1309" s="1" t="str">
        <f>+VLOOKUP(bloque2_2[[#This Row],[niño]],BD.niños[[Código]:[sexo]],6,FALSE)</f>
        <v>9 y 10</v>
      </c>
      <c r="H1309" s="1" t="str">
        <f>+VLOOKUP(bloque2_2[[#This Row],[niño]],BD.niños[[Código]:[sexo]],7,FALSE)</f>
        <v>F</v>
      </c>
      <c r="I1309" s="1">
        <v>2</v>
      </c>
    </row>
    <row r="1310" spans="1:9" x14ac:dyDescent="0.55000000000000004">
      <c r="A1310" s="1">
        <v>46</v>
      </c>
      <c r="B1310" t="s">
        <v>505</v>
      </c>
      <c r="C1310" s="1" t="s">
        <v>5</v>
      </c>
      <c r="D1310">
        <v>6</v>
      </c>
      <c r="E1310" s="1" t="s">
        <v>116</v>
      </c>
      <c r="F1310" s="1">
        <v>6</v>
      </c>
      <c r="G1310" s="1" t="str">
        <f>+VLOOKUP(bloque2_2[[#This Row],[niño]],BD.niños[[Código]:[sexo]],6,FALSE)</f>
        <v>9 y 10</v>
      </c>
      <c r="H1310" s="1" t="str">
        <f>+VLOOKUP(bloque2_2[[#This Row],[niño]],BD.niños[[Código]:[sexo]],7,FALSE)</f>
        <v>F</v>
      </c>
      <c r="I1310" s="1">
        <v>2</v>
      </c>
    </row>
    <row r="1311" spans="1:9" x14ac:dyDescent="0.55000000000000004">
      <c r="A1311" s="1">
        <v>46</v>
      </c>
      <c r="B1311" t="s">
        <v>505</v>
      </c>
      <c r="C1311" s="1" t="s">
        <v>5</v>
      </c>
      <c r="D1311">
        <v>6</v>
      </c>
      <c r="E1311" s="1" t="s">
        <v>120</v>
      </c>
      <c r="F1311" s="1">
        <v>6</v>
      </c>
      <c r="G1311" s="1" t="str">
        <f>+VLOOKUP(bloque2_2[[#This Row],[niño]],BD.niños[[Código]:[sexo]],6,FALSE)</f>
        <v>9 y 10</v>
      </c>
      <c r="H1311" s="1" t="str">
        <f>+VLOOKUP(bloque2_2[[#This Row],[niño]],BD.niños[[Código]:[sexo]],7,FALSE)</f>
        <v>M</v>
      </c>
      <c r="I1311" s="1">
        <v>2</v>
      </c>
    </row>
    <row r="1312" spans="1:9" x14ac:dyDescent="0.55000000000000004">
      <c r="A1312" s="1">
        <v>46</v>
      </c>
      <c r="B1312" t="s">
        <v>505</v>
      </c>
      <c r="C1312" s="1" t="s">
        <v>5</v>
      </c>
      <c r="D1312">
        <v>6</v>
      </c>
      <c r="E1312" s="1" t="s">
        <v>123</v>
      </c>
      <c r="F1312" s="1">
        <v>6</v>
      </c>
      <c r="G1312" s="1" t="str">
        <f>+VLOOKUP(bloque2_2[[#This Row],[niño]],BD.niños[[Código]:[sexo]],6,FALSE)</f>
        <v>7 y 8</v>
      </c>
      <c r="H1312" s="1" t="str">
        <f>+VLOOKUP(bloque2_2[[#This Row],[niño]],BD.niños[[Código]:[sexo]],7,FALSE)</f>
        <v>M</v>
      </c>
      <c r="I1312" s="1">
        <v>2</v>
      </c>
    </row>
    <row r="1313" spans="1:9" x14ac:dyDescent="0.55000000000000004">
      <c r="A1313" s="1">
        <v>46</v>
      </c>
      <c r="B1313" t="s">
        <v>505</v>
      </c>
      <c r="C1313" s="1" t="s">
        <v>5</v>
      </c>
      <c r="D1313">
        <v>6</v>
      </c>
      <c r="E1313" s="1" t="s">
        <v>127</v>
      </c>
      <c r="F1313" s="1">
        <v>6</v>
      </c>
      <c r="G1313" s="1" t="str">
        <f>+VLOOKUP(bloque2_2[[#This Row],[niño]],BD.niños[[Código]:[sexo]],6,FALSE)</f>
        <v>5 y 6</v>
      </c>
      <c r="H1313" s="1" t="str">
        <f>+VLOOKUP(bloque2_2[[#This Row],[niño]],BD.niños[[Código]:[sexo]],7,FALSE)</f>
        <v>M</v>
      </c>
      <c r="I1313" s="1">
        <v>2</v>
      </c>
    </row>
    <row r="1314" spans="1:9" x14ac:dyDescent="0.55000000000000004">
      <c r="A1314" s="1">
        <v>46</v>
      </c>
      <c r="B1314" t="s">
        <v>505</v>
      </c>
      <c r="C1314" s="1" t="s">
        <v>5</v>
      </c>
      <c r="D1314">
        <v>6</v>
      </c>
      <c r="E1314" s="1" t="s">
        <v>131</v>
      </c>
      <c r="F1314" s="1">
        <v>6</v>
      </c>
      <c r="G1314" s="1" t="str">
        <f>+VLOOKUP(bloque2_2[[#This Row],[niño]],BD.niños[[Código]:[sexo]],6,FALSE)</f>
        <v>5 y 6</v>
      </c>
      <c r="H1314" s="1" t="str">
        <f>+VLOOKUP(bloque2_2[[#This Row],[niño]],BD.niños[[Código]:[sexo]],7,FALSE)</f>
        <v>F</v>
      </c>
      <c r="I1314" s="1">
        <v>2</v>
      </c>
    </row>
    <row r="1315" spans="1:9" x14ac:dyDescent="0.55000000000000004">
      <c r="A1315" s="1">
        <v>46</v>
      </c>
      <c r="B1315" t="s">
        <v>505</v>
      </c>
      <c r="C1315" s="1" t="s">
        <v>5</v>
      </c>
      <c r="D1315">
        <v>6</v>
      </c>
      <c r="E1315" s="1" t="s">
        <v>135</v>
      </c>
      <c r="F1315" s="1">
        <v>6</v>
      </c>
      <c r="G1315" s="1" t="str">
        <f>+VLOOKUP(bloque2_2[[#This Row],[niño]],BD.niños[[Código]:[sexo]],6,FALSE)</f>
        <v>5 y 6</v>
      </c>
      <c r="H1315" s="1" t="str">
        <f>+VLOOKUP(bloque2_2[[#This Row],[niño]],BD.niños[[Código]:[sexo]],7,FALSE)</f>
        <v>M</v>
      </c>
      <c r="I1315" s="1">
        <v>2</v>
      </c>
    </row>
    <row r="1316" spans="1:9" x14ac:dyDescent="0.55000000000000004">
      <c r="A1316" s="1">
        <v>46</v>
      </c>
      <c r="B1316" t="s">
        <v>505</v>
      </c>
      <c r="C1316" s="1" t="s">
        <v>5</v>
      </c>
      <c r="D1316">
        <v>6</v>
      </c>
      <c r="E1316" s="1" t="s">
        <v>139</v>
      </c>
      <c r="F1316" s="1">
        <v>6</v>
      </c>
      <c r="G1316" s="1" t="str">
        <f>+VLOOKUP(bloque2_2[[#This Row],[niño]],BD.niños[[Código]:[sexo]],6,FALSE)</f>
        <v>7 y 8</v>
      </c>
      <c r="H1316" s="1" t="str">
        <f>+VLOOKUP(bloque2_2[[#This Row],[niño]],BD.niños[[Código]:[sexo]],7,FALSE)</f>
        <v>M</v>
      </c>
      <c r="I1316" s="1">
        <v>2</v>
      </c>
    </row>
    <row r="1317" spans="1:9" x14ac:dyDescent="0.55000000000000004">
      <c r="A1317" s="1">
        <v>46</v>
      </c>
      <c r="B1317" t="s">
        <v>505</v>
      </c>
      <c r="C1317" s="1" t="s">
        <v>5</v>
      </c>
      <c r="D1317">
        <v>6</v>
      </c>
      <c r="E1317" s="1" t="s">
        <v>141</v>
      </c>
      <c r="F1317" s="1">
        <v>6</v>
      </c>
      <c r="G1317" s="1" t="str">
        <f>+VLOOKUP(bloque2_2[[#This Row],[niño]],BD.niños[[Código]:[sexo]],6,FALSE)</f>
        <v>7 y 8</v>
      </c>
      <c r="H1317" s="1" t="str">
        <f>+VLOOKUP(bloque2_2[[#This Row],[niño]],BD.niños[[Código]:[sexo]],7,FALSE)</f>
        <v>F</v>
      </c>
      <c r="I1317" s="1">
        <v>2</v>
      </c>
    </row>
    <row r="1318" spans="1:9" x14ac:dyDescent="0.55000000000000004">
      <c r="A1318" s="1">
        <v>46</v>
      </c>
      <c r="B1318" t="s">
        <v>505</v>
      </c>
      <c r="C1318" s="1" t="s">
        <v>5</v>
      </c>
      <c r="D1318">
        <v>6</v>
      </c>
      <c r="E1318" s="1" t="s">
        <v>145</v>
      </c>
      <c r="F1318" s="1">
        <v>6</v>
      </c>
      <c r="G1318" s="1" t="str">
        <f>+VLOOKUP(bloque2_2[[#This Row],[niño]],BD.niños[[Código]:[sexo]],6,FALSE)</f>
        <v>7 y 8</v>
      </c>
      <c r="H1318" s="1" t="str">
        <f>+VLOOKUP(bloque2_2[[#This Row],[niño]],BD.niños[[Código]:[sexo]],7,FALSE)</f>
        <v>M</v>
      </c>
      <c r="I1318" s="1">
        <v>2</v>
      </c>
    </row>
    <row r="1319" spans="1:9" x14ac:dyDescent="0.55000000000000004">
      <c r="A1319" s="1">
        <v>46</v>
      </c>
      <c r="B1319" t="s">
        <v>505</v>
      </c>
      <c r="C1319" s="1" t="s">
        <v>5</v>
      </c>
      <c r="D1319">
        <v>6</v>
      </c>
      <c r="E1319" s="1" t="s">
        <v>147</v>
      </c>
      <c r="F1319" s="1">
        <v>6</v>
      </c>
      <c r="G1319" s="1" t="str">
        <f>+VLOOKUP(bloque2_2[[#This Row],[niño]],BD.niños[[Código]:[sexo]],6,FALSE)</f>
        <v>7 y 8</v>
      </c>
      <c r="H1319" s="1" t="str">
        <f>+VLOOKUP(bloque2_2[[#This Row],[niño]],BD.niños[[Código]:[sexo]],7,FALSE)</f>
        <v>M</v>
      </c>
      <c r="I1319" s="1">
        <v>2</v>
      </c>
    </row>
    <row r="1320" spans="1:9" x14ac:dyDescent="0.55000000000000004">
      <c r="A1320" s="1">
        <v>46</v>
      </c>
      <c r="B1320" t="s">
        <v>505</v>
      </c>
      <c r="C1320" s="1" t="s">
        <v>5</v>
      </c>
      <c r="D1320">
        <v>6</v>
      </c>
      <c r="E1320" s="1" t="s">
        <v>214</v>
      </c>
      <c r="F1320" s="1">
        <v>4</v>
      </c>
      <c r="G1320" s="1" t="str">
        <f>+VLOOKUP(bloque2_2[[#This Row],[niño]],BD.niños[[Código]:[sexo]],6,FALSE)</f>
        <v>9 y 10</v>
      </c>
      <c r="H1320" s="1" t="str">
        <f>+VLOOKUP(bloque2_2[[#This Row],[niño]],BD.niños[[Código]:[sexo]],7,FALSE)</f>
        <v>F</v>
      </c>
      <c r="I1320" s="1">
        <v>2</v>
      </c>
    </row>
    <row r="1321" spans="1:9" x14ac:dyDescent="0.55000000000000004">
      <c r="A1321" s="1">
        <v>46</v>
      </c>
      <c r="B1321" t="s">
        <v>505</v>
      </c>
      <c r="C1321" s="1" t="s">
        <v>5</v>
      </c>
      <c r="D1321">
        <v>6</v>
      </c>
      <c r="E1321" s="1" t="s">
        <v>217</v>
      </c>
      <c r="F1321" s="1">
        <v>6</v>
      </c>
      <c r="G1321" s="1" t="str">
        <f>+VLOOKUP(bloque2_2[[#This Row],[niño]],BD.niños[[Código]:[sexo]],6,FALSE)</f>
        <v>9 y 10</v>
      </c>
      <c r="H1321" s="1" t="str">
        <f>+VLOOKUP(bloque2_2[[#This Row],[niño]],BD.niños[[Código]:[sexo]],7,FALSE)</f>
        <v>F</v>
      </c>
      <c r="I1321" s="1">
        <v>2</v>
      </c>
    </row>
    <row r="1322" spans="1:9" x14ac:dyDescent="0.55000000000000004">
      <c r="A1322" s="1">
        <v>46</v>
      </c>
      <c r="B1322" t="s">
        <v>505</v>
      </c>
      <c r="C1322" s="1" t="s">
        <v>5</v>
      </c>
      <c r="D1322">
        <v>6</v>
      </c>
      <c r="E1322" s="1" t="s">
        <v>220</v>
      </c>
      <c r="F1322" s="1">
        <v>6</v>
      </c>
      <c r="G1322" s="1" t="str">
        <f>+VLOOKUP(bloque2_2[[#This Row],[niño]],BD.niños[[Código]:[sexo]],6,FALSE)</f>
        <v>9 y 10</v>
      </c>
      <c r="H1322" s="1" t="str">
        <f>+VLOOKUP(bloque2_2[[#This Row],[niño]],BD.niños[[Código]:[sexo]],7,FALSE)</f>
        <v>F</v>
      </c>
      <c r="I1322" s="1">
        <v>2</v>
      </c>
    </row>
    <row r="1323" spans="1:9" x14ac:dyDescent="0.55000000000000004">
      <c r="A1323" s="1">
        <v>46</v>
      </c>
      <c r="B1323" t="s">
        <v>505</v>
      </c>
      <c r="C1323" s="1" t="s">
        <v>5</v>
      </c>
      <c r="D1323">
        <v>6</v>
      </c>
      <c r="E1323" s="1" t="s">
        <v>223</v>
      </c>
      <c r="F1323" s="1">
        <v>5</v>
      </c>
      <c r="G1323" s="1" t="str">
        <f>+VLOOKUP(bloque2_2[[#This Row],[niño]],BD.niños[[Código]:[sexo]],6,FALSE)</f>
        <v>7 y 8</v>
      </c>
      <c r="H1323" s="1" t="str">
        <f>+VLOOKUP(bloque2_2[[#This Row],[niño]],BD.niños[[Código]:[sexo]],7,FALSE)</f>
        <v>F</v>
      </c>
      <c r="I1323" s="1">
        <v>2</v>
      </c>
    </row>
    <row r="1324" spans="1:9" x14ac:dyDescent="0.55000000000000004">
      <c r="A1324" s="1">
        <v>46</v>
      </c>
      <c r="B1324" t="s">
        <v>505</v>
      </c>
      <c r="C1324" s="1" t="s">
        <v>5</v>
      </c>
      <c r="D1324">
        <v>6</v>
      </c>
      <c r="E1324" s="1" t="s">
        <v>226</v>
      </c>
      <c r="F1324" s="1">
        <v>6</v>
      </c>
      <c r="G1324" s="1" t="str">
        <f>+VLOOKUP(bloque2_2[[#This Row],[niño]],BD.niños[[Código]:[sexo]],6,FALSE)</f>
        <v>9 y 10</v>
      </c>
      <c r="H1324" s="1" t="str">
        <f>+VLOOKUP(bloque2_2[[#This Row],[niño]],BD.niños[[Código]:[sexo]],7,FALSE)</f>
        <v>M</v>
      </c>
      <c r="I1324" s="1">
        <v>2</v>
      </c>
    </row>
    <row r="1325" spans="1:9" x14ac:dyDescent="0.55000000000000004">
      <c r="A1325" s="1">
        <v>46</v>
      </c>
      <c r="B1325" t="s">
        <v>505</v>
      </c>
      <c r="C1325" s="1" t="s">
        <v>5</v>
      </c>
      <c r="D1325">
        <v>6</v>
      </c>
      <c r="E1325" s="1" t="s">
        <v>229</v>
      </c>
      <c r="F1325" s="1">
        <v>5</v>
      </c>
      <c r="G1325" s="1" t="str">
        <f>+VLOOKUP(bloque2_2[[#This Row],[niño]],BD.niños[[Código]:[sexo]],6,FALSE)</f>
        <v>7 y 8</v>
      </c>
      <c r="H1325" s="1" t="str">
        <f>+VLOOKUP(bloque2_2[[#This Row],[niño]],BD.niños[[Código]:[sexo]],7,FALSE)</f>
        <v>M</v>
      </c>
      <c r="I1325" s="1">
        <v>2</v>
      </c>
    </row>
    <row r="1326" spans="1:9" x14ac:dyDescent="0.55000000000000004">
      <c r="A1326" s="1">
        <v>46</v>
      </c>
      <c r="B1326" t="s">
        <v>505</v>
      </c>
      <c r="C1326" s="1" t="s">
        <v>5</v>
      </c>
      <c r="D1326">
        <v>6</v>
      </c>
      <c r="E1326" s="1" t="s">
        <v>231</v>
      </c>
      <c r="F1326" s="1">
        <v>6</v>
      </c>
      <c r="G1326" s="1" t="str">
        <f>+VLOOKUP(bloque2_2[[#This Row],[niño]],BD.niños[[Código]:[sexo]],6,FALSE)</f>
        <v>5 y 6</v>
      </c>
      <c r="H1326" s="1" t="str">
        <f>+VLOOKUP(bloque2_2[[#This Row],[niño]],BD.niños[[Código]:[sexo]],7,FALSE)</f>
        <v>F</v>
      </c>
      <c r="I1326" s="1">
        <v>2</v>
      </c>
    </row>
    <row r="1327" spans="1:9" x14ac:dyDescent="0.55000000000000004">
      <c r="A1327" s="1">
        <v>46</v>
      </c>
      <c r="B1327" t="s">
        <v>505</v>
      </c>
      <c r="C1327" s="1" t="s">
        <v>5</v>
      </c>
      <c r="D1327">
        <v>6</v>
      </c>
      <c r="E1327" s="1" t="s">
        <v>286</v>
      </c>
      <c r="F1327" s="1">
        <v>6</v>
      </c>
      <c r="G1327" s="1" t="str">
        <f>+VLOOKUP(bloque2_2[[#This Row],[niño]],BD.niños[[Código]:[sexo]],6,FALSE)</f>
        <v>5 y 6</v>
      </c>
      <c r="H1327" s="1" t="str">
        <f>+VLOOKUP(bloque2_2[[#This Row],[niño]],BD.niños[[Código]:[sexo]],7,FALSE)</f>
        <v>M</v>
      </c>
      <c r="I1327" s="1">
        <v>2</v>
      </c>
    </row>
    <row r="1328" spans="1:9" x14ac:dyDescent="0.55000000000000004">
      <c r="A1328" s="1">
        <v>46</v>
      </c>
      <c r="B1328" t="s">
        <v>505</v>
      </c>
      <c r="C1328" s="1" t="s">
        <v>5</v>
      </c>
      <c r="D1328">
        <v>6</v>
      </c>
      <c r="E1328" s="1" t="s">
        <v>290</v>
      </c>
      <c r="F1328" s="1">
        <v>6</v>
      </c>
      <c r="G1328" s="1" t="str">
        <f>+VLOOKUP(bloque2_2[[#This Row],[niño]],BD.niños[[Código]:[sexo]],6,FALSE)</f>
        <v>5 y 6</v>
      </c>
      <c r="H1328" s="1" t="str">
        <f>+VLOOKUP(bloque2_2[[#This Row],[niño]],BD.niños[[Código]:[sexo]],7,FALSE)</f>
        <v>M</v>
      </c>
      <c r="I1328" s="1">
        <v>2</v>
      </c>
    </row>
    <row r="1329" spans="1:9" x14ac:dyDescent="0.55000000000000004">
      <c r="A1329" s="1">
        <v>46</v>
      </c>
      <c r="B1329" t="s">
        <v>505</v>
      </c>
      <c r="C1329" s="1" t="s">
        <v>5</v>
      </c>
      <c r="D1329">
        <v>6</v>
      </c>
      <c r="E1329" s="1" t="s">
        <v>294</v>
      </c>
      <c r="F1329" s="1">
        <v>6</v>
      </c>
      <c r="G1329" s="1" t="str">
        <f>+VLOOKUP(bloque2_2[[#This Row],[niño]],BD.niños[[Código]:[sexo]],6,FALSE)</f>
        <v>7 y 8</v>
      </c>
      <c r="H1329" s="1" t="str">
        <f>+VLOOKUP(bloque2_2[[#This Row],[niño]],BD.niños[[Código]:[sexo]],7,FALSE)</f>
        <v>M</v>
      </c>
      <c r="I1329" s="1">
        <v>2</v>
      </c>
    </row>
    <row r="1330" spans="1:9" x14ac:dyDescent="0.55000000000000004">
      <c r="A1330" s="1">
        <v>46</v>
      </c>
      <c r="B1330" t="s">
        <v>505</v>
      </c>
      <c r="C1330" s="1" t="s">
        <v>5</v>
      </c>
      <c r="D1330">
        <v>6</v>
      </c>
      <c r="E1330" s="1" t="s">
        <v>295</v>
      </c>
      <c r="F1330" s="1">
        <v>6</v>
      </c>
      <c r="G1330" s="1" t="str">
        <f>+VLOOKUP(bloque2_2[[#This Row],[niño]],BD.niños[[Código]:[sexo]],6,FALSE)</f>
        <v>7 y 8</v>
      </c>
      <c r="H1330" s="1" t="str">
        <f>+VLOOKUP(bloque2_2[[#This Row],[niño]],BD.niños[[Código]:[sexo]],7,FALSE)</f>
        <v>M</v>
      </c>
      <c r="I1330" s="1">
        <v>2</v>
      </c>
    </row>
    <row r="1331" spans="1:9" x14ac:dyDescent="0.55000000000000004">
      <c r="A1331" s="1">
        <v>46</v>
      </c>
      <c r="B1331" t="s">
        <v>505</v>
      </c>
      <c r="C1331" s="1" t="s">
        <v>5</v>
      </c>
      <c r="D1331">
        <v>6</v>
      </c>
      <c r="E1331" s="1" t="s">
        <v>317</v>
      </c>
      <c r="F1331" s="1">
        <v>5</v>
      </c>
      <c r="G1331" s="1" t="str">
        <f>+VLOOKUP(bloque2_2[[#This Row],[niño]],BD.niños[[Código]:[sexo]],6,FALSE)</f>
        <v>9 y 10</v>
      </c>
      <c r="H1331" s="1" t="str">
        <f>+VLOOKUP(bloque2_2[[#This Row],[niño]],BD.niños[[Código]:[sexo]],7,FALSE)</f>
        <v>F</v>
      </c>
      <c r="I1331" s="1">
        <v>2</v>
      </c>
    </row>
    <row r="1332" spans="1:9" x14ac:dyDescent="0.55000000000000004">
      <c r="A1332" s="1">
        <v>46</v>
      </c>
      <c r="B1332" t="s">
        <v>505</v>
      </c>
      <c r="C1332" s="1" t="s">
        <v>5</v>
      </c>
      <c r="D1332">
        <v>6</v>
      </c>
      <c r="E1332" s="1" t="s">
        <v>320</v>
      </c>
      <c r="F1332" s="1">
        <v>6</v>
      </c>
      <c r="G1332" s="1" t="str">
        <f>+VLOOKUP(bloque2_2[[#This Row],[niño]],BD.niños[[Código]:[sexo]],6,FALSE)</f>
        <v>9 y 10</v>
      </c>
      <c r="H1332" s="1" t="str">
        <f>+VLOOKUP(bloque2_2[[#This Row],[niño]],BD.niños[[Código]:[sexo]],7,FALSE)</f>
        <v>M</v>
      </c>
      <c r="I1332" s="1">
        <v>2</v>
      </c>
    </row>
    <row r="1333" spans="1:9" x14ac:dyDescent="0.55000000000000004">
      <c r="A1333" s="1">
        <v>46</v>
      </c>
      <c r="B1333" t="s">
        <v>505</v>
      </c>
      <c r="C1333" s="1" t="s">
        <v>5</v>
      </c>
      <c r="D1333">
        <v>6</v>
      </c>
      <c r="E1333" s="1" t="s">
        <v>323</v>
      </c>
      <c r="F1333" s="1">
        <v>6</v>
      </c>
      <c r="G1333" s="1" t="str">
        <f>+VLOOKUP(bloque2_2[[#This Row],[niño]],BD.niños[[Código]:[sexo]],6,FALSE)</f>
        <v>7 y 8</v>
      </c>
      <c r="H1333" s="1" t="str">
        <f>+VLOOKUP(bloque2_2[[#This Row],[niño]],BD.niños[[Código]:[sexo]],7,FALSE)</f>
        <v>F</v>
      </c>
      <c r="I1333" s="1">
        <v>2</v>
      </c>
    </row>
    <row r="1334" spans="1:9" x14ac:dyDescent="0.55000000000000004">
      <c r="A1334" s="1">
        <v>46</v>
      </c>
      <c r="B1334" t="s">
        <v>505</v>
      </c>
      <c r="C1334" s="1" t="s">
        <v>5</v>
      </c>
      <c r="D1334">
        <v>6</v>
      </c>
      <c r="E1334" s="1" t="s">
        <v>327</v>
      </c>
      <c r="F1334" s="1">
        <v>6</v>
      </c>
      <c r="G1334" s="1" t="str">
        <f>+VLOOKUP(bloque2_2[[#This Row],[niño]],BD.niños[[Código]:[sexo]],6,FALSE)</f>
        <v>7 y 8</v>
      </c>
      <c r="H1334" s="1" t="str">
        <f>+VLOOKUP(bloque2_2[[#This Row],[niño]],BD.niños[[Código]:[sexo]],7,FALSE)</f>
        <v>F</v>
      </c>
      <c r="I1334" s="1">
        <v>2</v>
      </c>
    </row>
    <row r="1335" spans="1:9" x14ac:dyDescent="0.55000000000000004">
      <c r="A1335" s="1">
        <v>46</v>
      </c>
      <c r="B1335" t="s">
        <v>505</v>
      </c>
      <c r="C1335" s="1" t="s">
        <v>5</v>
      </c>
      <c r="D1335">
        <v>6</v>
      </c>
      <c r="E1335" s="1" t="s">
        <v>331</v>
      </c>
      <c r="F1335" s="1">
        <v>6</v>
      </c>
      <c r="G1335" s="1" t="str">
        <f>+VLOOKUP(bloque2_2[[#This Row],[niño]],BD.niños[[Código]:[sexo]],6,FALSE)</f>
        <v>7 y 8</v>
      </c>
      <c r="H1335" s="1" t="str">
        <f>+VLOOKUP(bloque2_2[[#This Row],[niño]],BD.niños[[Código]:[sexo]],7,FALSE)</f>
        <v>F</v>
      </c>
      <c r="I1335" s="1">
        <v>2</v>
      </c>
    </row>
    <row r="1336" spans="1:9" x14ac:dyDescent="0.55000000000000004">
      <c r="A1336" s="1">
        <v>47</v>
      </c>
      <c r="B1336" t="s">
        <v>506</v>
      </c>
      <c r="C1336" s="1" t="s">
        <v>6</v>
      </c>
      <c r="D1336">
        <v>3</v>
      </c>
      <c r="E1336" s="1" t="s">
        <v>105</v>
      </c>
      <c r="F1336" s="1">
        <v>3</v>
      </c>
      <c r="G1336" s="1" t="str">
        <f>+VLOOKUP(bloque2_2[[#This Row],[niño]],BD.niños[[Código]:[sexo]],6,FALSE)</f>
        <v>9 y 10</v>
      </c>
      <c r="H1336" s="1" t="str">
        <f>+VLOOKUP(bloque2_2[[#This Row],[niño]],BD.niños[[Código]:[sexo]],7,FALSE)</f>
        <v>F</v>
      </c>
      <c r="I1336" s="1">
        <v>2</v>
      </c>
    </row>
    <row r="1337" spans="1:9" x14ac:dyDescent="0.55000000000000004">
      <c r="A1337" s="1">
        <v>47</v>
      </c>
      <c r="B1337" t="s">
        <v>506</v>
      </c>
      <c r="C1337" s="1" t="s">
        <v>6</v>
      </c>
      <c r="D1337">
        <v>3</v>
      </c>
      <c r="E1337" s="1" t="s">
        <v>108</v>
      </c>
      <c r="F1337" s="1">
        <v>1</v>
      </c>
      <c r="G1337" s="1" t="str">
        <f>+VLOOKUP(bloque2_2[[#This Row],[niño]],BD.niños[[Código]:[sexo]],6,FALSE)</f>
        <v>9 y 10</v>
      </c>
      <c r="H1337" s="1" t="str">
        <f>+VLOOKUP(bloque2_2[[#This Row],[niño]],BD.niños[[Código]:[sexo]],7,FALSE)</f>
        <v>F</v>
      </c>
      <c r="I1337" s="1">
        <v>2</v>
      </c>
    </row>
    <row r="1338" spans="1:9" x14ac:dyDescent="0.55000000000000004">
      <c r="A1338" s="1">
        <v>47</v>
      </c>
      <c r="B1338" t="s">
        <v>506</v>
      </c>
      <c r="C1338" s="1" t="s">
        <v>6</v>
      </c>
      <c r="D1338">
        <v>3</v>
      </c>
      <c r="E1338" s="1" t="s">
        <v>112</v>
      </c>
      <c r="F1338" s="1">
        <v>1</v>
      </c>
      <c r="G1338" s="1" t="str">
        <f>+VLOOKUP(bloque2_2[[#This Row],[niño]],BD.niños[[Código]:[sexo]],6,FALSE)</f>
        <v>9 y 10</v>
      </c>
      <c r="H1338" s="1" t="str">
        <f>+VLOOKUP(bloque2_2[[#This Row],[niño]],BD.niños[[Código]:[sexo]],7,FALSE)</f>
        <v>F</v>
      </c>
      <c r="I1338" s="1">
        <v>2</v>
      </c>
    </row>
    <row r="1339" spans="1:9" x14ac:dyDescent="0.55000000000000004">
      <c r="A1339" s="1">
        <v>47</v>
      </c>
      <c r="B1339" t="s">
        <v>506</v>
      </c>
      <c r="C1339" s="1" t="s">
        <v>6</v>
      </c>
      <c r="D1339">
        <v>3</v>
      </c>
      <c r="E1339" s="1" t="s">
        <v>116</v>
      </c>
      <c r="F1339" s="1">
        <v>3</v>
      </c>
      <c r="G1339" s="1" t="str">
        <f>+VLOOKUP(bloque2_2[[#This Row],[niño]],BD.niños[[Código]:[sexo]],6,FALSE)</f>
        <v>9 y 10</v>
      </c>
      <c r="H1339" s="1" t="str">
        <f>+VLOOKUP(bloque2_2[[#This Row],[niño]],BD.niños[[Código]:[sexo]],7,FALSE)</f>
        <v>F</v>
      </c>
      <c r="I1339" s="1">
        <v>2</v>
      </c>
    </row>
    <row r="1340" spans="1:9" x14ac:dyDescent="0.55000000000000004">
      <c r="A1340" s="1">
        <v>47</v>
      </c>
      <c r="B1340" t="s">
        <v>506</v>
      </c>
      <c r="C1340" s="1" t="s">
        <v>6</v>
      </c>
      <c r="D1340">
        <v>3</v>
      </c>
      <c r="E1340" s="1" t="s">
        <v>120</v>
      </c>
      <c r="F1340" s="1">
        <v>1</v>
      </c>
      <c r="G1340" s="1" t="str">
        <f>+VLOOKUP(bloque2_2[[#This Row],[niño]],BD.niños[[Código]:[sexo]],6,FALSE)</f>
        <v>9 y 10</v>
      </c>
      <c r="H1340" s="1" t="str">
        <f>+VLOOKUP(bloque2_2[[#This Row],[niño]],BD.niños[[Código]:[sexo]],7,FALSE)</f>
        <v>M</v>
      </c>
      <c r="I1340" s="1">
        <v>2</v>
      </c>
    </row>
    <row r="1341" spans="1:9" x14ac:dyDescent="0.55000000000000004">
      <c r="A1341" s="1">
        <v>47</v>
      </c>
      <c r="B1341" t="s">
        <v>506</v>
      </c>
      <c r="C1341" s="1" t="s">
        <v>6</v>
      </c>
      <c r="D1341">
        <v>3</v>
      </c>
      <c r="E1341" s="1" t="s">
        <v>123</v>
      </c>
      <c r="F1341" s="1">
        <v>3</v>
      </c>
      <c r="G1341" s="1" t="str">
        <f>+VLOOKUP(bloque2_2[[#This Row],[niño]],BD.niños[[Código]:[sexo]],6,FALSE)</f>
        <v>7 y 8</v>
      </c>
      <c r="H1341" s="1" t="str">
        <f>+VLOOKUP(bloque2_2[[#This Row],[niño]],BD.niños[[Código]:[sexo]],7,FALSE)</f>
        <v>M</v>
      </c>
      <c r="I1341" s="1">
        <v>2</v>
      </c>
    </row>
    <row r="1342" spans="1:9" x14ac:dyDescent="0.55000000000000004">
      <c r="A1342" s="1">
        <v>47</v>
      </c>
      <c r="B1342" t="s">
        <v>506</v>
      </c>
      <c r="C1342" s="1" t="s">
        <v>6</v>
      </c>
      <c r="D1342">
        <v>3</v>
      </c>
      <c r="E1342" s="1" t="s">
        <v>127</v>
      </c>
      <c r="F1342" s="1">
        <v>5</v>
      </c>
      <c r="G1342" s="1" t="str">
        <f>+VLOOKUP(bloque2_2[[#This Row],[niño]],BD.niños[[Código]:[sexo]],6,FALSE)</f>
        <v>5 y 6</v>
      </c>
      <c r="H1342" s="1" t="str">
        <f>+VLOOKUP(bloque2_2[[#This Row],[niño]],BD.niños[[Código]:[sexo]],7,FALSE)</f>
        <v>M</v>
      </c>
      <c r="I1342" s="1">
        <v>2</v>
      </c>
    </row>
    <row r="1343" spans="1:9" x14ac:dyDescent="0.55000000000000004">
      <c r="A1343" s="1">
        <v>47</v>
      </c>
      <c r="B1343" t="s">
        <v>506</v>
      </c>
      <c r="C1343" s="1" t="s">
        <v>6</v>
      </c>
      <c r="D1343">
        <v>3</v>
      </c>
      <c r="E1343" s="1" t="s">
        <v>131</v>
      </c>
      <c r="F1343" s="1">
        <v>3</v>
      </c>
      <c r="G1343" s="1" t="str">
        <f>+VLOOKUP(bloque2_2[[#This Row],[niño]],BD.niños[[Código]:[sexo]],6,FALSE)</f>
        <v>5 y 6</v>
      </c>
      <c r="H1343" s="1" t="str">
        <f>+VLOOKUP(bloque2_2[[#This Row],[niño]],BD.niños[[Código]:[sexo]],7,FALSE)</f>
        <v>F</v>
      </c>
      <c r="I1343" s="1">
        <v>2</v>
      </c>
    </row>
    <row r="1344" spans="1:9" x14ac:dyDescent="0.55000000000000004">
      <c r="A1344" s="1">
        <v>47</v>
      </c>
      <c r="B1344" t="s">
        <v>506</v>
      </c>
      <c r="C1344" s="1" t="s">
        <v>6</v>
      </c>
      <c r="D1344">
        <v>3</v>
      </c>
      <c r="E1344" s="1" t="s">
        <v>135</v>
      </c>
      <c r="F1344" s="1">
        <v>1</v>
      </c>
      <c r="G1344" s="1" t="str">
        <f>+VLOOKUP(bloque2_2[[#This Row],[niño]],BD.niños[[Código]:[sexo]],6,FALSE)</f>
        <v>5 y 6</v>
      </c>
      <c r="H1344" s="1" t="str">
        <f>+VLOOKUP(bloque2_2[[#This Row],[niño]],BD.niños[[Código]:[sexo]],7,FALSE)</f>
        <v>M</v>
      </c>
      <c r="I1344" s="1">
        <v>2</v>
      </c>
    </row>
    <row r="1345" spans="1:9" x14ac:dyDescent="0.55000000000000004">
      <c r="A1345" s="1">
        <v>47</v>
      </c>
      <c r="B1345" t="s">
        <v>506</v>
      </c>
      <c r="C1345" s="1" t="s">
        <v>6</v>
      </c>
      <c r="D1345">
        <v>3</v>
      </c>
      <c r="E1345" s="1" t="s">
        <v>139</v>
      </c>
      <c r="F1345" s="1">
        <v>1</v>
      </c>
      <c r="G1345" s="1" t="str">
        <f>+VLOOKUP(bloque2_2[[#This Row],[niño]],BD.niños[[Código]:[sexo]],6,FALSE)</f>
        <v>7 y 8</v>
      </c>
      <c r="H1345" s="1" t="str">
        <f>+VLOOKUP(bloque2_2[[#This Row],[niño]],BD.niños[[Código]:[sexo]],7,FALSE)</f>
        <v>M</v>
      </c>
      <c r="I1345" s="1">
        <v>2</v>
      </c>
    </row>
    <row r="1346" spans="1:9" x14ac:dyDescent="0.55000000000000004">
      <c r="A1346" s="1">
        <v>47</v>
      </c>
      <c r="B1346" t="s">
        <v>506</v>
      </c>
      <c r="C1346" s="1" t="s">
        <v>6</v>
      </c>
      <c r="D1346">
        <v>3</v>
      </c>
      <c r="E1346" s="1" t="s">
        <v>141</v>
      </c>
      <c r="F1346" s="1">
        <v>1</v>
      </c>
      <c r="G1346" s="1" t="str">
        <f>+VLOOKUP(bloque2_2[[#This Row],[niño]],BD.niños[[Código]:[sexo]],6,FALSE)</f>
        <v>7 y 8</v>
      </c>
      <c r="H1346" s="1" t="str">
        <f>+VLOOKUP(bloque2_2[[#This Row],[niño]],BD.niños[[Código]:[sexo]],7,FALSE)</f>
        <v>F</v>
      </c>
      <c r="I1346" s="1">
        <v>2</v>
      </c>
    </row>
    <row r="1347" spans="1:9" x14ac:dyDescent="0.55000000000000004">
      <c r="A1347" s="1">
        <v>47</v>
      </c>
      <c r="B1347" t="s">
        <v>506</v>
      </c>
      <c r="C1347" s="1" t="s">
        <v>6</v>
      </c>
      <c r="D1347">
        <v>3</v>
      </c>
      <c r="E1347" s="1" t="s">
        <v>145</v>
      </c>
      <c r="F1347" s="1">
        <v>3</v>
      </c>
      <c r="G1347" s="1" t="str">
        <f>+VLOOKUP(bloque2_2[[#This Row],[niño]],BD.niños[[Código]:[sexo]],6,FALSE)</f>
        <v>7 y 8</v>
      </c>
      <c r="H1347" s="1" t="str">
        <f>+VLOOKUP(bloque2_2[[#This Row],[niño]],BD.niños[[Código]:[sexo]],7,FALSE)</f>
        <v>M</v>
      </c>
      <c r="I1347" s="1">
        <v>2</v>
      </c>
    </row>
    <row r="1348" spans="1:9" x14ac:dyDescent="0.55000000000000004">
      <c r="A1348" s="1">
        <v>47</v>
      </c>
      <c r="B1348" t="s">
        <v>506</v>
      </c>
      <c r="C1348" s="1" t="s">
        <v>6</v>
      </c>
      <c r="D1348">
        <v>3</v>
      </c>
      <c r="E1348" s="1" t="s">
        <v>147</v>
      </c>
      <c r="F1348" s="1">
        <v>3</v>
      </c>
      <c r="G1348" s="1" t="str">
        <f>+VLOOKUP(bloque2_2[[#This Row],[niño]],BD.niños[[Código]:[sexo]],6,FALSE)</f>
        <v>7 y 8</v>
      </c>
      <c r="H1348" s="1" t="str">
        <f>+VLOOKUP(bloque2_2[[#This Row],[niño]],BD.niños[[Código]:[sexo]],7,FALSE)</f>
        <v>M</v>
      </c>
      <c r="I1348" s="1">
        <v>2</v>
      </c>
    </row>
    <row r="1349" spans="1:9" x14ac:dyDescent="0.55000000000000004">
      <c r="A1349" s="1">
        <v>47</v>
      </c>
      <c r="B1349" t="s">
        <v>506</v>
      </c>
      <c r="C1349" s="1" t="s">
        <v>6</v>
      </c>
      <c r="D1349">
        <v>3</v>
      </c>
      <c r="E1349" s="1" t="s">
        <v>214</v>
      </c>
      <c r="F1349" s="1">
        <v>4</v>
      </c>
      <c r="G1349" s="1" t="str">
        <f>+VLOOKUP(bloque2_2[[#This Row],[niño]],BD.niños[[Código]:[sexo]],6,FALSE)</f>
        <v>9 y 10</v>
      </c>
      <c r="H1349" s="1" t="str">
        <f>+VLOOKUP(bloque2_2[[#This Row],[niño]],BD.niños[[Código]:[sexo]],7,FALSE)</f>
        <v>F</v>
      </c>
      <c r="I1349" s="1">
        <v>2</v>
      </c>
    </row>
    <row r="1350" spans="1:9" x14ac:dyDescent="0.55000000000000004">
      <c r="A1350" s="1">
        <v>47</v>
      </c>
      <c r="B1350" t="s">
        <v>506</v>
      </c>
      <c r="C1350" s="1" t="s">
        <v>6</v>
      </c>
      <c r="D1350">
        <v>3</v>
      </c>
      <c r="E1350" s="1" t="s">
        <v>217</v>
      </c>
      <c r="F1350" s="1">
        <v>3</v>
      </c>
      <c r="G1350" s="1" t="str">
        <f>+VLOOKUP(bloque2_2[[#This Row],[niño]],BD.niños[[Código]:[sexo]],6,FALSE)</f>
        <v>9 y 10</v>
      </c>
      <c r="H1350" s="1" t="str">
        <f>+VLOOKUP(bloque2_2[[#This Row],[niño]],BD.niños[[Código]:[sexo]],7,FALSE)</f>
        <v>F</v>
      </c>
      <c r="I1350" s="1">
        <v>2</v>
      </c>
    </row>
    <row r="1351" spans="1:9" x14ac:dyDescent="0.55000000000000004">
      <c r="A1351" s="1">
        <v>47</v>
      </c>
      <c r="B1351" t="s">
        <v>506</v>
      </c>
      <c r="C1351" s="1" t="s">
        <v>6</v>
      </c>
      <c r="D1351">
        <v>3</v>
      </c>
      <c r="E1351" s="1" t="s">
        <v>220</v>
      </c>
      <c r="F1351" s="1">
        <v>3</v>
      </c>
      <c r="G1351" s="1" t="str">
        <f>+VLOOKUP(bloque2_2[[#This Row],[niño]],BD.niños[[Código]:[sexo]],6,FALSE)</f>
        <v>9 y 10</v>
      </c>
      <c r="H1351" s="1" t="str">
        <f>+VLOOKUP(bloque2_2[[#This Row],[niño]],BD.niños[[Código]:[sexo]],7,FALSE)</f>
        <v>F</v>
      </c>
      <c r="I1351" s="1">
        <v>2</v>
      </c>
    </row>
    <row r="1352" spans="1:9" x14ac:dyDescent="0.55000000000000004">
      <c r="A1352" s="1">
        <v>47</v>
      </c>
      <c r="B1352" t="s">
        <v>506</v>
      </c>
      <c r="C1352" s="1" t="s">
        <v>6</v>
      </c>
      <c r="D1352">
        <v>3</v>
      </c>
      <c r="E1352" s="1" t="s">
        <v>223</v>
      </c>
      <c r="F1352" s="1">
        <v>3</v>
      </c>
      <c r="G1352" s="1" t="str">
        <f>+VLOOKUP(bloque2_2[[#This Row],[niño]],BD.niños[[Código]:[sexo]],6,FALSE)</f>
        <v>7 y 8</v>
      </c>
      <c r="H1352" s="1" t="str">
        <f>+VLOOKUP(bloque2_2[[#This Row],[niño]],BD.niños[[Código]:[sexo]],7,FALSE)</f>
        <v>F</v>
      </c>
      <c r="I1352" s="1">
        <v>2</v>
      </c>
    </row>
    <row r="1353" spans="1:9" x14ac:dyDescent="0.55000000000000004">
      <c r="A1353" s="1">
        <v>47</v>
      </c>
      <c r="B1353" t="s">
        <v>506</v>
      </c>
      <c r="C1353" s="1" t="s">
        <v>6</v>
      </c>
      <c r="D1353">
        <v>3</v>
      </c>
      <c r="E1353" s="1" t="s">
        <v>226</v>
      </c>
      <c r="F1353" s="1">
        <v>3</v>
      </c>
      <c r="G1353" s="1" t="str">
        <f>+VLOOKUP(bloque2_2[[#This Row],[niño]],BD.niños[[Código]:[sexo]],6,FALSE)</f>
        <v>9 y 10</v>
      </c>
      <c r="H1353" s="1" t="str">
        <f>+VLOOKUP(bloque2_2[[#This Row],[niño]],BD.niños[[Código]:[sexo]],7,FALSE)</f>
        <v>M</v>
      </c>
      <c r="I1353" s="1">
        <v>2</v>
      </c>
    </row>
    <row r="1354" spans="1:9" x14ac:dyDescent="0.55000000000000004">
      <c r="A1354" s="1">
        <v>47</v>
      </c>
      <c r="B1354" t="s">
        <v>506</v>
      </c>
      <c r="C1354" s="1" t="s">
        <v>6</v>
      </c>
      <c r="D1354">
        <v>3</v>
      </c>
      <c r="E1354" s="1" t="s">
        <v>229</v>
      </c>
      <c r="F1354" s="1">
        <v>5</v>
      </c>
      <c r="G1354" s="1" t="str">
        <f>+VLOOKUP(bloque2_2[[#This Row],[niño]],BD.niños[[Código]:[sexo]],6,FALSE)</f>
        <v>7 y 8</v>
      </c>
      <c r="H1354" s="1" t="str">
        <f>+VLOOKUP(bloque2_2[[#This Row],[niño]],BD.niños[[Código]:[sexo]],7,FALSE)</f>
        <v>M</v>
      </c>
      <c r="I1354" s="1">
        <v>2</v>
      </c>
    </row>
    <row r="1355" spans="1:9" x14ac:dyDescent="0.55000000000000004">
      <c r="A1355" s="1">
        <v>47</v>
      </c>
      <c r="B1355" t="s">
        <v>506</v>
      </c>
      <c r="C1355" s="1" t="s">
        <v>6</v>
      </c>
      <c r="D1355">
        <v>3</v>
      </c>
      <c r="E1355" s="1" t="s">
        <v>231</v>
      </c>
      <c r="F1355" s="1">
        <v>3</v>
      </c>
      <c r="G1355" s="1" t="str">
        <f>+VLOOKUP(bloque2_2[[#This Row],[niño]],BD.niños[[Código]:[sexo]],6,FALSE)</f>
        <v>5 y 6</v>
      </c>
      <c r="H1355" s="1" t="str">
        <f>+VLOOKUP(bloque2_2[[#This Row],[niño]],BD.niños[[Código]:[sexo]],7,FALSE)</f>
        <v>F</v>
      </c>
      <c r="I1355" s="1">
        <v>2</v>
      </c>
    </row>
    <row r="1356" spans="1:9" x14ac:dyDescent="0.55000000000000004">
      <c r="A1356" s="1">
        <v>47</v>
      </c>
      <c r="B1356" t="s">
        <v>506</v>
      </c>
      <c r="C1356" s="1" t="s">
        <v>6</v>
      </c>
      <c r="D1356">
        <v>3</v>
      </c>
      <c r="E1356" s="1" t="s">
        <v>286</v>
      </c>
      <c r="F1356" s="1">
        <v>3</v>
      </c>
      <c r="G1356" s="1" t="str">
        <f>+VLOOKUP(bloque2_2[[#This Row],[niño]],BD.niños[[Código]:[sexo]],6,FALSE)</f>
        <v>5 y 6</v>
      </c>
      <c r="H1356" s="1" t="str">
        <f>+VLOOKUP(bloque2_2[[#This Row],[niño]],BD.niños[[Código]:[sexo]],7,FALSE)</f>
        <v>M</v>
      </c>
      <c r="I1356" s="1">
        <v>2</v>
      </c>
    </row>
    <row r="1357" spans="1:9" x14ac:dyDescent="0.55000000000000004">
      <c r="A1357" s="1">
        <v>47</v>
      </c>
      <c r="B1357" t="s">
        <v>506</v>
      </c>
      <c r="C1357" s="1" t="s">
        <v>6</v>
      </c>
      <c r="D1357">
        <v>3</v>
      </c>
      <c r="E1357" s="1" t="s">
        <v>290</v>
      </c>
      <c r="F1357" s="1">
        <v>7</v>
      </c>
      <c r="G1357" s="1" t="str">
        <f>+VLOOKUP(bloque2_2[[#This Row],[niño]],BD.niños[[Código]:[sexo]],6,FALSE)</f>
        <v>5 y 6</v>
      </c>
      <c r="H1357" s="1" t="str">
        <f>+VLOOKUP(bloque2_2[[#This Row],[niño]],BD.niños[[Código]:[sexo]],7,FALSE)</f>
        <v>M</v>
      </c>
      <c r="I1357" s="1">
        <v>2</v>
      </c>
    </row>
    <row r="1358" spans="1:9" x14ac:dyDescent="0.55000000000000004">
      <c r="A1358" s="1">
        <v>47</v>
      </c>
      <c r="B1358" t="s">
        <v>506</v>
      </c>
      <c r="C1358" s="1" t="s">
        <v>6</v>
      </c>
      <c r="D1358">
        <v>3</v>
      </c>
      <c r="E1358" s="1" t="s">
        <v>294</v>
      </c>
      <c r="F1358" s="1">
        <v>3</v>
      </c>
      <c r="G1358" s="1" t="str">
        <f>+VLOOKUP(bloque2_2[[#This Row],[niño]],BD.niños[[Código]:[sexo]],6,FALSE)</f>
        <v>7 y 8</v>
      </c>
      <c r="H1358" s="1" t="str">
        <f>+VLOOKUP(bloque2_2[[#This Row],[niño]],BD.niños[[Código]:[sexo]],7,FALSE)</f>
        <v>M</v>
      </c>
      <c r="I1358" s="1">
        <v>2</v>
      </c>
    </row>
    <row r="1359" spans="1:9" x14ac:dyDescent="0.55000000000000004">
      <c r="A1359" s="1">
        <v>47</v>
      </c>
      <c r="B1359" t="s">
        <v>506</v>
      </c>
      <c r="C1359" s="1" t="s">
        <v>6</v>
      </c>
      <c r="D1359">
        <v>3</v>
      </c>
      <c r="E1359" s="1" t="s">
        <v>295</v>
      </c>
      <c r="F1359" s="1">
        <v>3</v>
      </c>
      <c r="G1359" s="1" t="str">
        <f>+VLOOKUP(bloque2_2[[#This Row],[niño]],BD.niños[[Código]:[sexo]],6,FALSE)</f>
        <v>7 y 8</v>
      </c>
      <c r="H1359" s="1" t="str">
        <f>+VLOOKUP(bloque2_2[[#This Row],[niño]],BD.niños[[Código]:[sexo]],7,FALSE)</f>
        <v>M</v>
      </c>
      <c r="I1359" s="1">
        <v>2</v>
      </c>
    </row>
    <row r="1360" spans="1:9" x14ac:dyDescent="0.55000000000000004">
      <c r="A1360" s="1">
        <v>47</v>
      </c>
      <c r="B1360" t="s">
        <v>506</v>
      </c>
      <c r="C1360" s="1" t="s">
        <v>6</v>
      </c>
      <c r="D1360">
        <v>3</v>
      </c>
      <c r="E1360" s="1" t="s">
        <v>317</v>
      </c>
      <c r="F1360" s="1">
        <v>3</v>
      </c>
      <c r="G1360" s="1" t="str">
        <f>+VLOOKUP(bloque2_2[[#This Row],[niño]],BD.niños[[Código]:[sexo]],6,FALSE)</f>
        <v>9 y 10</v>
      </c>
      <c r="H1360" s="1" t="str">
        <f>+VLOOKUP(bloque2_2[[#This Row],[niño]],BD.niños[[Código]:[sexo]],7,FALSE)</f>
        <v>F</v>
      </c>
      <c r="I1360" s="1">
        <v>2</v>
      </c>
    </row>
    <row r="1361" spans="1:9" x14ac:dyDescent="0.55000000000000004">
      <c r="A1361" s="1">
        <v>47</v>
      </c>
      <c r="B1361" t="s">
        <v>506</v>
      </c>
      <c r="C1361" s="1" t="s">
        <v>6</v>
      </c>
      <c r="D1361">
        <v>3</v>
      </c>
      <c r="E1361" s="1" t="s">
        <v>320</v>
      </c>
      <c r="F1361" s="1">
        <v>3</v>
      </c>
      <c r="G1361" s="1" t="str">
        <f>+VLOOKUP(bloque2_2[[#This Row],[niño]],BD.niños[[Código]:[sexo]],6,FALSE)</f>
        <v>9 y 10</v>
      </c>
      <c r="H1361" s="1" t="str">
        <f>+VLOOKUP(bloque2_2[[#This Row],[niño]],BD.niños[[Código]:[sexo]],7,FALSE)</f>
        <v>M</v>
      </c>
      <c r="I1361" s="1">
        <v>2</v>
      </c>
    </row>
    <row r="1362" spans="1:9" x14ac:dyDescent="0.55000000000000004">
      <c r="A1362" s="1">
        <v>47</v>
      </c>
      <c r="B1362" t="s">
        <v>506</v>
      </c>
      <c r="C1362" s="1" t="s">
        <v>6</v>
      </c>
      <c r="D1362">
        <v>3</v>
      </c>
      <c r="E1362" s="1" t="s">
        <v>323</v>
      </c>
      <c r="F1362" s="1">
        <v>1</v>
      </c>
      <c r="G1362" s="1" t="str">
        <f>+VLOOKUP(bloque2_2[[#This Row],[niño]],BD.niños[[Código]:[sexo]],6,FALSE)</f>
        <v>7 y 8</v>
      </c>
      <c r="H1362" s="1" t="str">
        <f>+VLOOKUP(bloque2_2[[#This Row],[niño]],BD.niños[[Código]:[sexo]],7,FALSE)</f>
        <v>F</v>
      </c>
      <c r="I1362" s="1">
        <v>2</v>
      </c>
    </row>
    <row r="1363" spans="1:9" x14ac:dyDescent="0.55000000000000004">
      <c r="A1363" s="1">
        <v>47</v>
      </c>
      <c r="B1363" t="s">
        <v>506</v>
      </c>
      <c r="C1363" s="1" t="s">
        <v>6</v>
      </c>
      <c r="D1363">
        <v>3</v>
      </c>
      <c r="E1363" s="1" t="s">
        <v>327</v>
      </c>
      <c r="F1363" s="1">
        <v>3</v>
      </c>
      <c r="G1363" s="1" t="str">
        <f>+VLOOKUP(bloque2_2[[#This Row],[niño]],BD.niños[[Código]:[sexo]],6,FALSE)</f>
        <v>7 y 8</v>
      </c>
      <c r="H1363" s="1" t="str">
        <f>+VLOOKUP(bloque2_2[[#This Row],[niño]],BD.niños[[Código]:[sexo]],7,FALSE)</f>
        <v>F</v>
      </c>
      <c r="I1363" s="1">
        <v>2</v>
      </c>
    </row>
    <row r="1364" spans="1:9" x14ac:dyDescent="0.55000000000000004">
      <c r="A1364" s="1">
        <v>47</v>
      </c>
      <c r="B1364" t="s">
        <v>506</v>
      </c>
      <c r="C1364" s="1" t="s">
        <v>6</v>
      </c>
      <c r="D1364">
        <v>3</v>
      </c>
      <c r="E1364" s="1" t="s">
        <v>331</v>
      </c>
      <c r="F1364" s="1">
        <v>3</v>
      </c>
      <c r="G1364" s="1" t="str">
        <f>+VLOOKUP(bloque2_2[[#This Row],[niño]],BD.niños[[Código]:[sexo]],6,FALSE)</f>
        <v>7 y 8</v>
      </c>
      <c r="H1364" s="1" t="str">
        <f>+VLOOKUP(bloque2_2[[#This Row],[niño]],BD.niños[[Código]:[sexo]],7,FALSE)</f>
        <v>F</v>
      </c>
      <c r="I1364" s="1">
        <v>2</v>
      </c>
    </row>
    <row r="1365" spans="1:9" x14ac:dyDescent="0.55000000000000004">
      <c r="A1365" s="1">
        <v>48</v>
      </c>
      <c r="B1365" t="s">
        <v>507</v>
      </c>
      <c r="C1365" s="1" t="s">
        <v>3</v>
      </c>
      <c r="D1365">
        <v>4</v>
      </c>
      <c r="E1365" s="1" t="s">
        <v>105</v>
      </c>
      <c r="F1365" s="1">
        <v>4</v>
      </c>
      <c r="G1365" s="1" t="str">
        <f>+VLOOKUP(bloque2_2[[#This Row],[niño]],BD.niños[[Código]:[sexo]],6,FALSE)</f>
        <v>9 y 10</v>
      </c>
      <c r="H1365" s="1" t="str">
        <f>+VLOOKUP(bloque2_2[[#This Row],[niño]],BD.niños[[Código]:[sexo]],7,FALSE)</f>
        <v>F</v>
      </c>
      <c r="I1365" s="1">
        <v>2</v>
      </c>
    </row>
    <row r="1366" spans="1:9" x14ac:dyDescent="0.55000000000000004">
      <c r="A1366" s="1">
        <v>48</v>
      </c>
      <c r="B1366" t="s">
        <v>507</v>
      </c>
      <c r="C1366" s="1" t="s">
        <v>3</v>
      </c>
      <c r="D1366">
        <v>4</v>
      </c>
      <c r="E1366" s="1" t="s">
        <v>108</v>
      </c>
      <c r="F1366" s="1">
        <v>4</v>
      </c>
      <c r="G1366" s="1" t="str">
        <f>+VLOOKUP(bloque2_2[[#This Row],[niño]],BD.niños[[Código]:[sexo]],6,FALSE)</f>
        <v>9 y 10</v>
      </c>
      <c r="H1366" s="1" t="str">
        <f>+VLOOKUP(bloque2_2[[#This Row],[niño]],BD.niños[[Código]:[sexo]],7,FALSE)</f>
        <v>F</v>
      </c>
      <c r="I1366" s="1">
        <v>2</v>
      </c>
    </row>
    <row r="1367" spans="1:9" x14ac:dyDescent="0.55000000000000004">
      <c r="A1367" s="1">
        <v>48</v>
      </c>
      <c r="B1367" t="s">
        <v>507</v>
      </c>
      <c r="C1367" s="1" t="s">
        <v>3</v>
      </c>
      <c r="D1367">
        <v>4</v>
      </c>
      <c r="E1367" s="1" t="s">
        <v>112</v>
      </c>
      <c r="F1367" s="1">
        <v>4</v>
      </c>
      <c r="G1367" s="1" t="str">
        <f>+VLOOKUP(bloque2_2[[#This Row],[niño]],BD.niños[[Código]:[sexo]],6,FALSE)</f>
        <v>9 y 10</v>
      </c>
      <c r="H1367" s="1" t="str">
        <f>+VLOOKUP(bloque2_2[[#This Row],[niño]],BD.niños[[Código]:[sexo]],7,FALSE)</f>
        <v>F</v>
      </c>
      <c r="I1367" s="1">
        <v>2</v>
      </c>
    </row>
    <row r="1368" spans="1:9" x14ac:dyDescent="0.55000000000000004">
      <c r="A1368" s="1">
        <v>48</v>
      </c>
      <c r="B1368" t="s">
        <v>507</v>
      </c>
      <c r="C1368" s="1" t="s">
        <v>3</v>
      </c>
      <c r="D1368">
        <v>4</v>
      </c>
      <c r="E1368" s="1" t="s">
        <v>116</v>
      </c>
      <c r="F1368" s="1">
        <v>4</v>
      </c>
      <c r="G1368" s="1" t="str">
        <f>+VLOOKUP(bloque2_2[[#This Row],[niño]],BD.niños[[Código]:[sexo]],6,FALSE)</f>
        <v>9 y 10</v>
      </c>
      <c r="H1368" s="1" t="str">
        <f>+VLOOKUP(bloque2_2[[#This Row],[niño]],BD.niños[[Código]:[sexo]],7,FALSE)</f>
        <v>F</v>
      </c>
      <c r="I1368" s="1">
        <v>2</v>
      </c>
    </row>
    <row r="1369" spans="1:9" x14ac:dyDescent="0.55000000000000004">
      <c r="A1369" s="1">
        <v>48</v>
      </c>
      <c r="B1369" t="s">
        <v>507</v>
      </c>
      <c r="C1369" s="1" t="s">
        <v>3</v>
      </c>
      <c r="D1369">
        <v>4</v>
      </c>
      <c r="E1369" s="1" t="s">
        <v>120</v>
      </c>
      <c r="F1369" s="1">
        <v>4</v>
      </c>
      <c r="G1369" s="1" t="str">
        <f>+VLOOKUP(bloque2_2[[#This Row],[niño]],BD.niños[[Código]:[sexo]],6,FALSE)</f>
        <v>9 y 10</v>
      </c>
      <c r="H1369" s="1" t="str">
        <f>+VLOOKUP(bloque2_2[[#This Row],[niño]],BD.niños[[Código]:[sexo]],7,FALSE)</f>
        <v>M</v>
      </c>
      <c r="I1369" s="1">
        <v>2</v>
      </c>
    </row>
    <row r="1370" spans="1:9" x14ac:dyDescent="0.55000000000000004">
      <c r="A1370" s="1">
        <v>48</v>
      </c>
      <c r="B1370" t="s">
        <v>507</v>
      </c>
      <c r="C1370" s="1" t="s">
        <v>3</v>
      </c>
      <c r="D1370">
        <v>4</v>
      </c>
      <c r="E1370" s="1" t="s">
        <v>123</v>
      </c>
      <c r="F1370" s="1">
        <v>4</v>
      </c>
      <c r="G1370" s="1" t="str">
        <f>+VLOOKUP(bloque2_2[[#This Row],[niño]],BD.niños[[Código]:[sexo]],6,FALSE)</f>
        <v>7 y 8</v>
      </c>
      <c r="H1370" s="1" t="str">
        <f>+VLOOKUP(bloque2_2[[#This Row],[niño]],BD.niños[[Código]:[sexo]],7,FALSE)</f>
        <v>M</v>
      </c>
      <c r="I1370" s="1">
        <v>2</v>
      </c>
    </row>
    <row r="1371" spans="1:9" x14ac:dyDescent="0.55000000000000004">
      <c r="A1371" s="1">
        <v>48</v>
      </c>
      <c r="B1371" t="s">
        <v>507</v>
      </c>
      <c r="C1371" s="1" t="s">
        <v>3</v>
      </c>
      <c r="D1371">
        <v>4</v>
      </c>
      <c r="E1371" s="1" t="s">
        <v>127</v>
      </c>
      <c r="F1371" s="1">
        <v>4</v>
      </c>
      <c r="G1371" s="1" t="str">
        <f>+VLOOKUP(bloque2_2[[#This Row],[niño]],BD.niños[[Código]:[sexo]],6,FALSE)</f>
        <v>5 y 6</v>
      </c>
      <c r="H1371" s="1" t="str">
        <f>+VLOOKUP(bloque2_2[[#This Row],[niño]],BD.niños[[Código]:[sexo]],7,FALSE)</f>
        <v>M</v>
      </c>
      <c r="I1371" s="1">
        <v>2</v>
      </c>
    </row>
    <row r="1372" spans="1:9" x14ac:dyDescent="0.55000000000000004">
      <c r="A1372" s="1">
        <v>48</v>
      </c>
      <c r="B1372" t="s">
        <v>507</v>
      </c>
      <c r="C1372" s="1" t="s">
        <v>3</v>
      </c>
      <c r="D1372">
        <v>4</v>
      </c>
      <c r="E1372" s="1" t="s">
        <v>131</v>
      </c>
      <c r="F1372" s="1">
        <v>4</v>
      </c>
      <c r="G1372" s="1" t="str">
        <f>+VLOOKUP(bloque2_2[[#This Row],[niño]],BD.niños[[Código]:[sexo]],6,FALSE)</f>
        <v>5 y 6</v>
      </c>
      <c r="H1372" s="1" t="str">
        <f>+VLOOKUP(bloque2_2[[#This Row],[niño]],BD.niños[[Código]:[sexo]],7,FALSE)</f>
        <v>F</v>
      </c>
      <c r="I1372" s="1">
        <v>2</v>
      </c>
    </row>
    <row r="1373" spans="1:9" x14ac:dyDescent="0.55000000000000004">
      <c r="A1373" s="1">
        <v>48</v>
      </c>
      <c r="B1373" t="s">
        <v>507</v>
      </c>
      <c r="C1373" s="1" t="s">
        <v>3</v>
      </c>
      <c r="D1373">
        <v>4</v>
      </c>
      <c r="E1373" s="1" t="s">
        <v>135</v>
      </c>
      <c r="F1373" s="1">
        <v>4</v>
      </c>
      <c r="G1373" s="1" t="str">
        <f>+VLOOKUP(bloque2_2[[#This Row],[niño]],BD.niños[[Código]:[sexo]],6,FALSE)</f>
        <v>5 y 6</v>
      </c>
      <c r="H1373" s="1" t="str">
        <f>+VLOOKUP(bloque2_2[[#This Row],[niño]],BD.niños[[Código]:[sexo]],7,FALSE)</f>
        <v>M</v>
      </c>
      <c r="I1373" s="1">
        <v>2</v>
      </c>
    </row>
    <row r="1374" spans="1:9" x14ac:dyDescent="0.55000000000000004">
      <c r="A1374" s="1">
        <v>48</v>
      </c>
      <c r="B1374" t="s">
        <v>507</v>
      </c>
      <c r="C1374" s="1" t="s">
        <v>3</v>
      </c>
      <c r="D1374">
        <v>4</v>
      </c>
      <c r="E1374" s="1" t="s">
        <v>139</v>
      </c>
      <c r="F1374" s="1">
        <v>4</v>
      </c>
      <c r="G1374" s="1" t="str">
        <f>+VLOOKUP(bloque2_2[[#This Row],[niño]],BD.niños[[Código]:[sexo]],6,FALSE)</f>
        <v>7 y 8</v>
      </c>
      <c r="H1374" s="1" t="str">
        <f>+VLOOKUP(bloque2_2[[#This Row],[niño]],BD.niños[[Código]:[sexo]],7,FALSE)</f>
        <v>M</v>
      </c>
      <c r="I1374" s="1">
        <v>2</v>
      </c>
    </row>
    <row r="1375" spans="1:9" x14ac:dyDescent="0.55000000000000004">
      <c r="A1375" s="1">
        <v>48</v>
      </c>
      <c r="B1375" t="s">
        <v>507</v>
      </c>
      <c r="C1375" s="1" t="s">
        <v>3</v>
      </c>
      <c r="D1375">
        <v>4</v>
      </c>
      <c r="E1375" s="1" t="s">
        <v>141</v>
      </c>
      <c r="F1375" s="1">
        <v>4</v>
      </c>
      <c r="G1375" s="1" t="str">
        <f>+VLOOKUP(bloque2_2[[#This Row],[niño]],BD.niños[[Código]:[sexo]],6,FALSE)</f>
        <v>7 y 8</v>
      </c>
      <c r="H1375" s="1" t="str">
        <f>+VLOOKUP(bloque2_2[[#This Row],[niño]],BD.niños[[Código]:[sexo]],7,FALSE)</f>
        <v>F</v>
      </c>
      <c r="I1375" s="1">
        <v>2</v>
      </c>
    </row>
    <row r="1376" spans="1:9" x14ac:dyDescent="0.55000000000000004">
      <c r="A1376" s="1">
        <v>48</v>
      </c>
      <c r="B1376" t="s">
        <v>507</v>
      </c>
      <c r="C1376" s="1" t="s">
        <v>3</v>
      </c>
      <c r="D1376">
        <v>4</v>
      </c>
      <c r="E1376" s="1" t="s">
        <v>145</v>
      </c>
      <c r="F1376" s="1">
        <v>4</v>
      </c>
      <c r="G1376" s="1" t="str">
        <f>+VLOOKUP(bloque2_2[[#This Row],[niño]],BD.niños[[Código]:[sexo]],6,FALSE)</f>
        <v>7 y 8</v>
      </c>
      <c r="H1376" s="1" t="str">
        <f>+VLOOKUP(bloque2_2[[#This Row],[niño]],BD.niños[[Código]:[sexo]],7,FALSE)</f>
        <v>M</v>
      </c>
      <c r="I1376" s="1">
        <v>2</v>
      </c>
    </row>
    <row r="1377" spans="1:9" x14ac:dyDescent="0.55000000000000004">
      <c r="A1377" s="1">
        <v>48</v>
      </c>
      <c r="B1377" t="s">
        <v>507</v>
      </c>
      <c r="C1377" s="1" t="s">
        <v>3</v>
      </c>
      <c r="D1377">
        <v>4</v>
      </c>
      <c r="E1377" s="1" t="s">
        <v>147</v>
      </c>
      <c r="F1377" s="1">
        <v>4</v>
      </c>
      <c r="G1377" s="1" t="str">
        <f>+VLOOKUP(bloque2_2[[#This Row],[niño]],BD.niños[[Código]:[sexo]],6,FALSE)</f>
        <v>7 y 8</v>
      </c>
      <c r="H1377" s="1" t="str">
        <f>+VLOOKUP(bloque2_2[[#This Row],[niño]],BD.niños[[Código]:[sexo]],7,FALSE)</f>
        <v>M</v>
      </c>
      <c r="I1377" s="1">
        <v>2</v>
      </c>
    </row>
    <row r="1378" spans="1:9" x14ac:dyDescent="0.55000000000000004">
      <c r="A1378" s="1">
        <v>48</v>
      </c>
      <c r="B1378" t="s">
        <v>507</v>
      </c>
      <c r="C1378" s="1" t="s">
        <v>3</v>
      </c>
      <c r="D1378">
        <v>4</v>
      </c>
      <c r="E1378" s="1" t="s">
        <v>214</v>
      </c>
      <c r="F1378" s="1">
        <v>6</v>
      </c>
      <c r="G1378" s="1" t="str">
        <f>+VLOOKUP(bloque2_2[[#This Row],[niño]],BD.niños[[Código]:[sexo]],6,FALSE)</f>
        <v>9 y 10</v>
      </c>
      <c r="H1378" s="1" t="str">
        <f>+VLOOKUP(bloque2_2[[#This Row],[niño]],BD.niños[[Código]:[sexo]],7,FALSE)</f>
        <v>F</v>
      </c>
      <c r="I1378" s="1">
        <v>2</v>
      </c>
    </row>
    <row r="1379" spans="1:9" x14ac:dyDescent="0.55000000000000004">
      <c r="A1379" s="1">
        <v>48</v>
      </c>
      <c r="B1379" t="s">
        <v>507</v>
      </c>
      <c r="C1379" s="1" t="s">
        <v>3</v>
      </c>
      <c r="D1379">
        <v>4</v>
      </c>
      <c r="E1379" s="1" t="s">
        <v>217</v>
      </c>
      <c r="F1379" s="1">
        <v>4</v>
      </c>
      <c r="G1379" s="1" t="str">
        <f>+VLOOKUP(bloque2_2[[#This Row],[niño]],BD.niños[[Código]:[sexo]],6,FALSE)</f>
        <v>9 y 10</v>
      </c>
      <c r="H1379" s="1" t="str">
        <f>+VLOOKUP(bloque2_2[[#This Row],[niño]],BD.niños[[Código]:[sexo]],7,FALSE)</f>
        <v>F</v>
      </c>
      <c r="I1379" s="1">
        <v>2</v>
      </c>
    </row>
    <row r="1380" spans="1:9" x14ac:dyDescent="0.55000000000000004">
      <c r="A1380" s="1">
        <v>48</v>
      </c>
      <c r="B1380" t="s">
        <v>507</v>
      </c>
      <c r="C1380" s="1" t="s">
        <v>3</v>
      </c>
      <c r="D1380">
        <v>4</v>
      </c>
      <c r="E1380" s="1" t="s">
        <v>220</v>
      </c>
      <c r="F1380" s="1">
        <v>4</v>
      </c>
      <c r="G1380" s="1" t="str">
        <f>+VLOOKUP(bloque2_2[[#This Row],[niño]],BD.niños[[Código]:[sexo]],6,FALSE)</f>
        <v>9 y 10</v>
      </c>
      <c r="H1380" s="1" t="str">
        <f>+VLOOKUP(bloque2_2[[#This Row],[niño]],BD.niños[[Código]:[sexo]],7,FALSE)</f>
        <v>F</v>
      </c>
      <c r="I1380" s="1">
        <v>2</v>
      </c>
    </row>
    <row r="1381" spans="1:9" x14ac:dyDescent="0.55000000000000004">
      <c r="A1381" s="1">
        <v>48</v>
      </c>
      <c r="B1381" t="s">
        <v>507</v>
      </c>
      <c r="C1381" s="1" t="s">
        <v>3</v>
      </c>
      <c r="D1381">
        <v>4</v>
      </c>
      <c r="E1381" s="1" t="s">
        <v>223</v>
      </c>
      <c r="F1381" s="1">
        <v>4</v>
      </c>
      <c r="G1381" s="1" t="str">
        <f>+VLOOKUP(bloque2_2[[#This Row],[niño]],BD.niños[[Código]:[sexo]],6,FALSE)</f>
        <v>7 y 8</v>
      </c>
      <c r="H1381" s="1" t="str">
        <f>+VLOOKUP(bloque2_2[[#This Row],[niño]],BD.niños[[Código]:[sexo]],7,FALSE)</f>
        <v>F</v>
      </c>
      <c r="I1381" s="1">
        <v>2</v>
      </c>
    </row>
    <row r="1382" spans="1:9" x14ac:dyDescent="0.55000000000000004">
      <c r="A1382" s="1">
        <v>48</v>
      </c>
      <c r="B1382" t="s">
        <v>507</v>
      </c>
      <c r="C1382" s="1" t="s">
        <v>3</v>
      </c>
      <c r="D1382">
        <v>4</v>
      </c>
      <c r="E1382" s="1" t="s">
        <v>226</v>
      </c>
      <c r="F1382" s="1">
        <v>5</v>
      </c>
      <c r="G1382" s="1" t="str">
        <f>+VLOOKUP(bloque2_2[[#This Row],[niño]],BD.niños[[Código]:[sexo]],6,FALSE)</f>
        <v>9 y 10</v>
      </c>
      <c r="H1382" s="1" t="str">
        <f>+VLOOKUP(bloque2_2[[#This Row],[niño]],BD.niños[[Código]:[sexo]],7,FALSE)</f>
        <v>M</v>
      </c>
      <c r="I1382" s="1">
        <v>2</v>
      </c>
    </row>
    <row r="1383" spans="1:9" x14ac:dyDescent="0.55000000000000004">
      <c r="A1383" s="1">
        <v>48</v>
      </c>
      <c r="B1383" t="s">
        <v>507</v>
      </c>
      <c r="C1383" s="1" t="s">
        <v>3</v>
      </c>
      <c r="D1383">
        <v>4</v>
      </c>
      <c r="E1383" s="1" t="s">
        <v>229</v>
      </c>
      <c r="F1383" s="1">
        <v>4</v>
      </c>
      <c r="G1383" s="1" t="str">
        <f>+VLOOKUP(bloque2_2[[#This Row],[niño]],BD.niños[[Código]:[sexo]],6,FALSE)</f>
        <v>7 y 8</v>
      </c>
      <c r="H1383" s="1" t="str">
        <f>+VLOOKUP(bloque2_2[[#This Row],[niño]],BD.niños[[Código]:[sexo]],7,FALSE)</f>
        <v>M</v>
      </c>
      <c r="I1383" s="1">
        <v>2</v>
      </c>
    </row>
    <row r="1384" spans="1:9" x14ac:dyDescent="0.55000000000000004">
      <c r="A1384" s="1">
        <v>48</v>
      </c>
      <c r="B1384" t="s">
        <v>507</v>
      </c>
      <c r="C1384" s="1" t="s">
        <v>3</v>
      </c>
      <c r="D1384">
        <v>4</v>
      </c>
      <c r="E1384" s="1" t="s">
        <v>231</v>
      </c>
      <c r="F1384" s="1">
        <v>4</v>
      </c>
      <c r="G1384" s="1" t="str">
        <f>+VLOOKUP(bloque2_2[[#This Row],[niño]],BD.niños[[Código]:[sexo]],6,FALSE)</f>
        <v>5 y 6</v>
      </c>
      <c r="H1384" s="1" t="str">
        <f>+VLOOKUP(bloque2_2[[#This Row],[niño]],BD.niños[[Código]:[sexo]],7,FALSE)</f>
        <v>F</v>
      </c>
      <c r="I1384" s="1">
        <v>2</v>
      </c>
    </row>
    <row r="1385" spans="1:9" x14ac:dyDescent="0.55000000000000004">
      <c r="A1385" s="1">
        <v>48</v>
      </c>
      <c r="B1385" t="s">
        <v>507</v>
      </c>
      <c r="C1385" s="1" t="s">
        <v>3</v>
      </c>
      <c r="D1385">
        <v>4</v>
      </c>
      <c r="E1385" s="1" t="s">
        <v>286</v>
      </c>
      <c r="F1385" s="1">
        <v>4</v>
      </c>
      <c r="G1385" s="1" t="str">
        <f>+VLOOKUP(bloque2_2[[#This Row],[niño]],BD.niños[[Código]:[sexo]],6,FALSE)</f>
        <v>5 y 6</v>
      </c>
      <c r="H1385" s="1" t="str">
        <f>+VLOOKUP(bloque2_2[[#This Row],[niño]],BD.niños[[Código]:[sexo]],7,FALSE)</f>
        <v>M</v>
      </c>
      <c r="I1385" s="1">
        <v>2</v>
      </c>
    </row>
    <row r="1386" spans="1:9" x14ac:dyDescent="0.55000000000000004">
      <c r="A1386" s="1">
        <v>48</v>
      </c>
      <c r="B1386" t="s">
        <v>507</v>
      </c>
      <c r="C1386" s="1" t="s">
        <v>3</v>
      </c>
      <c r="D1386">
        <v>4</v>
      </c>
      <c r="E1386" s="1" t="s">
        <v>290</v>
      </c>
      <c r="F1386" s="1">
        <v>3</v>
      </c>
      <c r="G1386" s="1" t="str">
        <f>+VLOOKUP(bloque2_2[[#This Row],[niño]],BD.niños[[Código]:[sexo]],6,FALSE)</f>
        <v>5 y 6</v>
      </c>
      <c r="H1386" s="1" t="str">
        <f>+VLOOKUP(bloque2_2[[#This Row],[niño]],BD.niños[[Código]:[sexo]],7,FALSE)</f>
        <v>M</v>
      </c>
      <c r="I1386" s="1">
        <v>2</v>
      </c>
    </row>
    <row r="1387" spans="1:9" x14ac:dyDescent="0.55000000000000004">
      <c r="A1387" s="1">
        <v>48</v>
      </c>
      <c r="B1387" t="s">
        <v>507</v>
      </c>
      <c r="C1387" s="1" t="s">
        <v>3</v>
      </c>
      <c r="D1387">
        <v>4</v>
      </c>
      <c r="E1387" s="1" t="s">
        <v>294</v>
      </c>
      <c r="F1387" s="1">
        <v>4</v>
      </c>
      <c r="G1387" s="1" t="str">
        <f>+VLOOKUP(bloque2_2[[#This Row],[niño]],BD.niños[[Código]:[sexo]],6,FALSE)</f>
        <v>7 y 8</v>
      </c>
      <c r="H1387" s="1" t="str">
        <f>+VLOOKUP(bloque2_2[[#This Row],[niño]],BD.niños[[Código]:[sexo]],7,FALSE)</f>
        <v>M</v>
      </c>
      <c r="I1387" s="1">
        <v>2</v>
      </c>
    </row>
    <row r="1388" spans="1:9" x14ac:dyDescent="0.55000000000000004">
      <c r="A1388" s="1">
        <v>48</v>
      </c>
      <c r="B1388" t="s">
        <v>507</v>
      </c>
      <c r="C1388" s="1" t="s">
        <v>3</v>
      </c>
      <c r="D1388">
        <v>4</v>
      </c>
      <c r="E1388" s="1" t="s">
        <v>295</v>
      </c>
      <c r="F1388" s="1">
        <v>4</v>
      </c>
      <c r="G1388" s="1" t="str">
        <f>+VLOOKUP(bloque2_2[[#This Row],[niño]],BD.niños[[Código]:[sexo]],6,FALSE)</f>
        <v>7 y 8</v>
      </c>
      <c r="H1388" s="1" t="str">
        <f>+VLOOKUP(bloque2_2[[#This Row],[niño]],BD.niños[[Código]:[sexo]],7,FALSE)</f>
        <v>M</v>
      </c>
      <c r="I1388" s="1">
        <v>2</v>
      </c>
    </row>
    <row r="1389" spans="1:9" x14ac:dyDescent="0.55000000000000004">
      <c r="A1389" s="1">
        <v>48</v>
      </c>
      <c r="B1389" t="s">
        <v>507</v>
      </c>
      <c r="C1389" s="1" t="s">
        <v>3</v>
      </c>
      <c r="D1389">
        <v>4</v>
      </c>
      <c r="E1389" s="1" t="s">
        <v>317</v>
      </c>
      <c r="F1389" s="1">
        <v>4</v>
      </c>
      <c r="G1389" s="1" t="str">
        <f>+VLOOKUP(bloque2_2[[#This Row],[niño]],BD.niños[[Código]:[sexo]],6,FALSE)</f>
        <v>9 y 10</v>
      </c>
      <c r="H1389" s="1" t="str">
        <f>+VLOOKUP(bloque2_2[[#This Row],[niño]],BD.niños[[Código]:[sexo]],7,FALSE)</f>
        <v>F</v>
      </c>
      <c r="I1389" s="1">
        <v>2</v>
      </c>
    </row>
    <row r="1390" spans="1:9" x14ac:dyDescent="0.55000000000000004">
      <c r="A1390" s="1">
        <v>48</v>
      </c>
      <c r="B1390" t="s">
        <v>507</v>
      </c>
      <c r="C1390" s="1" t="s">
        <v>3</v>
      </c>
      <c r="D1390">
        <v>4</v>
      </c>
      <c r="E1390" s="1" t="s">
        <v>320</v>
      </c>
      <c r="F1390" s="1">
        <v>4</v>
      </c>
      <c r="G1390" s="1" t="str">
        <f>+VLOOKUP(bloque2_2[[#This Row],[niño]],BD.niños[[Código]:[sexo]],6,FALSE)</f>
        <v>9 y 10</v>
      </c>
      <c r="H1390" s="1" t="str">
        <f>+VLOOKUP(bloque2_2[[#This Row],[niño]],BD.niños[[Código]:[sexo]],7,FALSE)</f>
        <v>M</v>
      </c>
      <c r="I1390" s="1">
        <v>2</v>
      </c>
    </row>
    <row r="1391" spans="1:9" x14ac:dyDescent="0.55000000000000004">
      <c r="A1391" s="1">
        <v>48</v>
      </c>
      <c r="B1391" t="s">
        <v>507</v>
      </c>
      <c r="C1391" s="1" t="s">
        <v>3</v>
      </c>
      <c r="D1391">
        <v>4</v>
      </c>
      <c r="E1391" s="1" t="s">
        <v>323</v>
      </c>
      <c r="F1391" s="1">
        <v>5</v>
      </c>
      <c r="G1391" s="1" t="str">
        <f>+VLOOKUP(bloque2_2[[#This Row],[niño]],BD.niños[[Código]:[sexo]],6,FALSE)</f>
        <v>7 y 8</v>
      </c>
      <c r="H1391" s="1" t="str">
        <f>+VLOOKUP(bloque2_2[[#This Row],[niño]],BD.niños[[Código]:[sexo]],7,FALSE)</f>
        <v>F</v>
      </c>
      <c r="I1391" s="1">
        <v>2</v>
      </c>
    </row>
    <row r="1392" spans="1:9" x14ac:dyDescent="0.55000000000000004">
      <c r="A1392" s="1">
        <v>48</v>
      </c>
      <c r="B1392" t="s">
        <v>507</v>
      </c>
      <c r="C1392" s="1" t="s">
        <v>3</v>
      </c>
      <c r="D1392">
        <v>4</v>
      </c>
      <c r="E1392" s="1" t="s">
        <v>327</v>
      </c>
      <c r="F1392" s="1">
        <v>4</v>
      </c>
      <c r="G1392" s="1" t="str">
        <f>+VLOOKUP(bloque2_2[[#This Row],[niño]],BD.niños[[Código]:[sexo]],6,FALSE)</f>
        <v>7 y 8</v>
      </c>
      <c r="H1392" s="1" t="str">
        <f>+VLOOKUP(bloque2_2[[#This Row],[niño]],BD.niños[[Código]:[sexo]],7,FALSE)</f>
        <v>F</v>
      </c>
      <c r="I1392" s="1">
        <v>2</v>
      </c>
    </row>
    <row r="1393" spans="1:9" x14ac:dyDescent="0.55000000000000004">
      <c r="A1393" s="1">
        <v>48</v>
      </c>
      <c r="B1393" t="s">
        <v>507</v>
      </c>
      <c r="C1393" s="1" t="s">
        <v>3</v>
      </c>
      <c r="D1393">
        <v>4</v>
      </c>
      <c r="E1393" s="1" t="s">
        <v>331</v>
      </c>
      <c r="F1393" s="1">
        <v>4</v>
      </c>
      <c r="G1393" s="1" t="str">
        <f>+VLOOKUP(bloque2_2[[#This Row],[niño]],BD.niños[[Código]:[sexo]],6,FALSE)</f>
        <v>7 y 8</v>
      </c>
      <c r="H1393" s="1" t="str">
        <f>+VLOOKUP(bloque2_2[[#This Row],[niño]],BD.niños[[Código]:[sexo]],7,FALSE)</f>
        <v>F</v>
      </c>
      <c r="I1393" s="1">
        <v>2</v>
      </c>
    </row>
    <row r="1394" spans="1:9" x14ac:dyDescent="0.55000000000000004">
      <c r="A1394" s="1">
        <v>49</v>
      </c>
      <c r="B1394" t="s">
        <v>508</v>
      </c>
      <c r="C1394" s="1" t="s">
        <v>0</v>
      </c>
      <c r="D1394">
        <v>7</v>
      </c>
      <c r="E1394" s="1" t="s">
        <v>105</v>
      </c>
      <c r="F1394" s="1">
        <v>7</v>
      </c>
      <c r="G1394" s="1" t="str">
        <f>+VLOOKUP(bloque2_2[[#This Row],[niño]],BD.niños[[Código]:[sexo]],6,FALSE)</f>
        <v>9 y 10</v>
      </c>
      <c r="H1394" s="1" t="str">
        <f>+VLOOKUP(bloque2_2[[#This Row],[niño]],BD.niños[[Código]:[sexo]],7,FALSE)</f>
        <v>F</v>
      </c>
      <c r="I1394" s="1">
        <v>2</v>
      </c>
    </row>
    <row r="1395" spans="1:9" x14ac:dyDescent="0.55000000000000004">
      <c r="A1395" s="1">
        <v>49</v>
      </c>
      <c r="B1395" t="s">
        <v>508</v>
      </c>
      <c r="C1395" s="1" t="s">
        <v>0</v>
      </c>
      <c r="D1395">
        <v>7</v>
      </c>
      <c r="E1395" s="1" t="s">
        <v>108</v>
      </c>
      <c r="F1395" s="1">
        <v>7</v>
      </c>
      <c r="G1395" s="1" t="str">
        <f>+VLOOKUP(bloque2_2[[#This Row],[niño]],BD.niños[[Código]:[sexo]],6,FALSE)</f>
        <v>9 y 10</v>
      </c>
      <c r="H1395" s="1" t="str">
        <f>+VLOOKUP(bloque2_2[[#This Row],[niño]],BD.niños[[Código]:[sexo]],7,FALSE)</f>
        <v>F</v>
      </c>
      <c r="I1395" s="1">
        <v>2</v>
      </c>
    </row>
    <row r="1396" spans="1:9" x14ac:dyDescent="0.55000000000000004">
      <c r="A1396" s="1">
        <v>49</v>
      </c>
      <c r="B1396" t="s">
        <v>508</v>
      </c>
      <c r="C1396" s="1" t="s">
        <v>0</v>
      </c>
      <c r="D1396">
        <v>7</v>
      </c>
      <c r="E1396" s="1" t="s">
        <v>112</v>
      </c>
      <c r="F1396" s="1">
        <v>7</v>
      </c>
      <c r="G1396" s="1" t="str">
        <f>+VLOOKUP(bloque2_2[[#This Row],[niño]],BD.niños[[Código]:[sexo]],6,FALSE)</f>
        <v>9 y 10</v>
      </c>
      <c r="H1396" s="1" t="str">
        <f>+VLOOKUP(bloque2_2[[#This Row],[niño]],BD.niños[[Código]:[sexo]],7,FALSE)</f>
        <v>F</v>
      </c>
      <c r="I1396" s="1">
        <v>2</v>
      </c>
    </row>
    <row r="1397" spans="1:9" x14ac:dyDescent="0.55000000000000004">
      <c r="A1397" s="1">
        <v>49</v>
      </c>
      <c r="B1397" t="s">
        <v>508</v>
      </c>
      <c r="C1397" s="1" t="s">
        <v>0</v>
      </c>
      <c r="D1397">
        <v>7</v>
      </c>
      <c r="E1397" s="1" t="s">
        <v>116</v>
      </c>
      <c r="F1397" s="1">
        <v>7</v>
      </c>
      <c r="G1397" s="1" t="str">
        <f>+VLOOKUP(bloque2_2[[#This Row],[niño]],BD.niños[[Código]:[sexo]],6,FALSE)</f>
        <v>9 y 10</v>
      </c>
      <c r="H1397" s="1" t="str">
        <f>+VLOOKUP(bloque2_2[[#This Row],[niño]],BD.niños[[Código]:[sexo]],7,FALSE)</f>
        <v>F</v>
      </c>
      <c r="I1397" s="1">
        <v>2</v>
      </c>
    </row>
    <row r="1398" spans="1:9" x14ac:dyDescent="0.55000000000000004">
      <c r="A1398" s="1">
        <v>49</v>
      </c>
      <c r="B1398" t="s">
        <v>508</v>
      </c>
      <c r="C1398" s="1" t="s">
        <v>0</v>
      </c>
      <c r="D1398">
        <v>7</v>
      </c>
      <c r="E1398" s="1" t="s">
        <v>120</v>
      </c>
      <c r="F1398" s="1">
        <v>7</v>
      </c>
      <c r="G1398" s="1" t="str">
        <f>+VLOOKUP(bloque2_2[[#This Row],[niño]],BD.niños[[Código]:[sexo]],6,FALSE)</f>
        <v>9 y 10</v>
      </c>
      <c r="H1398" s="1" t="str">
        <f>+VLOOKUP(bloque2_2[[#This Row],[niño]],BD.niños[[Código]:[sexo]],7,FALSE)</f>
        <v>M</v>
      </c>
      <c r="I1398" s="1">
        <v>2</v>
      </c>
    </row>
    <row r="1399" spans="1:9" x14ac:dyDescent="0.55000000000000004">
      <c r="A1399" s="1">
        <v>49</v>
      </c>
      <c r="B1399" t="s">
        <v>508</v>
      </c>
      <c r="C1399" s="1" t="s">
        <v>0</v>
      </c>
      <c r="D1399">
        <v>7</v>
      </c>
      <c r="E1399" s="1" t="s">
        <v>123</v>
      </c>
      <c r="F1399" s="1">
        <v>7</v>
      </c>
      <c r="G1399" s="1" t="str">
        <f>+VLOOKUP(bloque2_2[[#This Row],[niño]],BD.niños[[Código]:[sexo]],6,FALSE)</f>
        <v>7 y 8</v>
      </c>
      <c r="H1399" s="1" t="str">
        <f>+VLOOKUP(bloque2_2[[#This Row],[niño]],BD.niños[[Código]:[sexo]],7,FALSE)</f>
        <v>M</v>
      </c>
      <c r="I1399" s="1">
        <v>2</v>
      </c>
    </row>
    <row r="1400" spans="1:9" x14ac:dyDescent="0.55000000000000004">
      <c r="A1400" s="1">
        <v>49</v>
      </c>
      <c r="B1400" t="s">
        <v>508</v>
      </c>
      <c r="C1400" s="1" t="s">
        <v>0</v>
      </c>
      <c r="D1400">
        <v>7</v>
      </c>
      <c r="E1400" s="1" t="s">
        <v>127</v>
      </c>
      <c r="F1400" s="1">
        <v>7</v>
      </c>
      <c r="G1400" s="1" t="str">
        <f>+VLOOKUP(bloque2_2[[#This Row],[niño]],BD.niños[[Código]:[sexo]],6,FALSE)</f>
        <v>5 y 6</v>
      </c>
      <c r="H1400" s="1" t="str">
        <f>+VLOOKUP(bloque2_2[[#This Row],[niño]],BD.niños[[Código]:[sexo]],7,FALSE)</f>
        <v>M</v>
      </c>
      <c r="I1400" s="1">
        <v>2</v>
      </c>
    </row>
    <row r="1401" spans="1:9" x14ac:dyDescent="0.55000000000000004">
      <c r="A1401" s="1">
        <v>49</v>
      </c>
      <c r="B1401" t="s">
        <v>508</v>
      </c>
      <c r="C1401" s="1" t="s">
        <v>0</v>
      </c>
      <c r="D1401">
        <v>7</v>
      </c>
      <c r="E1401" s="1" t="s">
        <v>131</v>
      </c>
      <c r="F1401" s="1">
        <v>7</v>
      </c>
      <c r="G1401" s="1" t="str">
        <f>+VLOOKUP(bloque2_2[[#This Row],[niño]],BD.niños[[Código]:[sexo]],6,FALSE)</f>
        <v>5 y 6</v>
      </c>
      <c r="H1401" s="1" t="str">
        <f>+VLOOKUP(bloque2_2[[#This Row],[niño]],BD.niños[[Código]:[sexo]],7,FALSE)</f>
        <v>F</v>
      </c>
      <c r="I1401" s="1">
        <v>2</v>
      </c>
    </row>
    <row r="1402" spans="1:9" x14ac:dyDescent="0.55000000000000004">
      <c r="A1402" s="1">
        <v>49</v>
      </c>
      <c r="B1402" t="s">
        <v>508</v>
      </c>
      <c r="C1402" s="1" t="s">
        <v>0</v>
      </c>
      <c r="D1402">
        <v>7</v>
      </c>
      <c r="E1402" s="1" t="s">
        <v>135</v>
      </c>
      <c r="F1402" s="1">
        <v>7</v>
      </c>
      <c r="G1402" s="1" t="str">
        <f>+VLOOKUP(bloque2_2[[#This Row],[niño]],BD.niños[[Código]:[sexo]],6,FALSE)</f>
        <v>5 y 6</v>
      </c>
      <c r="H1402" s="1" t="str">
        <f>+VLOOKUP(bloque2_2[[#This Row],[niño]],BD.niños[[Código]:[sexo]],7,FALSE)</f>
        <v>M</v>
      </c>
      <c r="I1402" s="1">
        <v>2</v>
      </c>
    </row>
    <row r="1403" spans="1:9" x14ac:dyDescent="0.55000000000000004">
      <c r="A1403" s="1">
        <v>49</v>
      </c>
      <c r="B1403" t="s">
        <v>508</v>
      </c>
      <c r="C1403" s="1" t="s">
        <v>0</v>
      </c>
      <c r="D1403">
        <v>7</v>
      </c>
      <c r="E1403" s="1" t="s">
        <v>139</v>
      </c>
      <c r="F1403" s="1">
        <v>7</v>
      </c>
      <c r="G1403" s="1" t="str">
        <f>+VLOOKUP(bloque2_2[[#This Row],[niño]],BD.niños[[Código]:[sexo]],6,FALSE)</f>
        <v>7 y 8</v>
      </c>
      <c r="H1403" s="1" t="str">
        <f>+VLOOKUP(bloque2_2[[#This Row],[niño]],BD.niños[[Código]:[sexo]],7,FALSE)</f>
        <v>M</v>
      </c>
      <c r="I1403" s="1">
        <v>2</v>
      </c>
    </row>
    <row r="1404" spans="1:9" x14ac:dyDescent="0.55000000000000004">
      <c r="A1404" s="1">
        <v>49</v>
      </c>
      <c r="B1404" t="s">
        <v>508</v>
      </c>
      <c r="C1404" s="1" t="s">
        <v>0</v>
      </c>
      <c r="D1404">
        <v>7</v>
      </c>
      <c r="E1404" s="1" t="s">
        <v>141</v>
      </c>
      <c r="F1404" s="1">
        <v>7</v>
      </c>
      <c r="G1404" s="1" t="str">
        <f>+VLOOKUP(bloque2_2[[#This Row],[niño]],BD.niños[[Código]:[sexo]],6,FALSE)</f>
        <v>7 y 8</v>
      </c>
      <c r="H1404" s="1" t="str">
        <f>+VLOOKUP(bloque2_2[[#This Row],[niño]],BD.niños[[Código]:[sexo]],7,FALSE)</f>
        <v>F</v>
      </c>
      <c r="I1404" s="1">
        <v>2</v>
      </c>
    </row>
    <row r="1405" spans="1:9" x14ac:dyDescent="0.55000000000000004">
      <c r="A1405" s="1">
        <v>49</v>
      </c>
      <c r="B1405" t="s">
        <v>508</v>
      </c>
      <c r="C1405" s="1" t="s">
        <v>0</v>
      </c>
      <c r="D1405">
        <v>7</v>
      </c>
      <c r="E1405" s="1" t="s">
        <v>145</v>
      </c>
      <c r="F1405" s="1">
        <v>7</v>
      </c>
      <c r="G1405" s="1" t="str">
        <f>+VLOOKUP(bloque2_2[[#This Row],[niño]],BD.niños[[Código]:[sexo]],6,FALSE)</f>
        <v>7 y 8</v>
      </c>
      <c r="H1405" s="1" t="str">
        <f>+VLOOKUP(bloque2_2[[#This Row],[niño]],BD.niños[[Código]:[sexo]],7,FALSE)</f>
        <v>M</v>
      </c>
      <c r="I1405" s="1">
        <v>2</v>
      </c>
    </row>
    <row r="1406" spans="1:9" x14ac:dyDescent="0.55000000000000004">
      <c r="A1406" s="1">
        <v>49</v>
      </c>
      <c r="B1406" t="s">
        <v>508</v>
      </c>
      <c r="C1406" s="1" t="s">
        <v>0</v>
      </c>
      <c r="D1406">
        <v>7</v>
      </c>
      <c r="E1406" s="1" t="s">
        <v>147</v>
      </c>
      <c r="F1406" s="1">
        <v>5</v>
      </c>
      <c r="G1406" s="1" t="str">
        <f>+VLOOKUP(bloque2_2[[#This Row],[niño]],BD.niños[[Código]:[sexo]],6,FALSE)</f>
        <v>7 y 8</v>
      </c>
      <c r="H1406" s="1" t="str">
        <f>+VLOOKUP(bloque2_2[[#This Row],[niño]],BD.niños[[Código]:[sexo]],7,FALSE)</f>
        <v>M</v>
      </c>
      <c r="I1406" s="1">
        <v>2</v>
      </c>
    </row>
    <row r="1407" spans="1:9" x14ac:dyDescent="0.55000000000000004">
      <c r="A1407" s="1">
        <v>49</v>
      </c>
      <c r="B1407" t="s">
        <v>508</v>
      </c>
      <c r="C1407" s="1" t="s">
        <v>0</v>
      </c>
      <c r="D1407">
        <v>7</v>
      </c>
      <c r="E1407" s="1" t="s">
        <v>214</v>
      </c>
      <c r="F1407" s="1">
        <v>7</v>
      </c>
      <c r="G1407" s="1" t="str">
        <f>+VLOOKUP(bloque2_2[[#This Row],[niño]],BD.niños[[Código]:[sexo]],6,FALSE)</f>
        <v>9 y 10</v>
      </c>
      <c r="H1407" s="1" t="str">
        <f>+VLOOKUP(bloque2_2[[#This Row],[niño]],BD.niños[[Código]:[sexo]],7,FALSE)</f>
        <v>F</v>
      </c>
      <c r="I1407" s="1">
        <v>2</v>
      </c>
    </row>
    <row r="1408" spans="1:9" x14ac:dyDescent="0.55000000000000004">
      <c r="A1408" s="1">
        <v>49</v>
      </c>
      <c r="B1408" t="s">
        <v>508</v>
      </c>
      <c r="C1408" s="1" t="s">
        <v>0</v>
      </c>
      <c r="D1408">
        <v>7</v>
      </c>
      <c r="E1408" s="1" t="s">
        <v>217</v>
      </c>
      <c r="F1408" s="1">
        <v>7</v>
      </c>
      <c r="G1408" s="1" t="str">
        <f>+VLOOKUP(bloque2_2[[#This Row],[niño]],BD.niños[[Código]:[sexo]],6,FALSE)</f>
        <v>9 y 10</v>
      </c>
      <c r="H1408" s="1" t="str">
        <f>+VLOOKUP(bloque2_2[[#This Row],[niño]],BD.niños[[Código]:[sexo]],7,FALSE)</f>
        <v>F</v>
      </c>
      <c r="I1408" s="1">
        <v>2</v>
      </c>
    </row>
    <row r="1409" spans="1:9" x14ac:dyDescent="0.55000000000000004">
      <c r="A1409" s="1">
        <v>49</v>
      </c>
      <c r="B1409" t="s">
        <v>508</v>
      </c>
      <c r="C1409" s="1" t="s">
        <v>0</v>
      </c>
      <c r="D1409">
        <v>7</v>
      </c>
      <c r="E1409" s="1" t="s">
        <v>220</v>
      </c>
      <c r="F1409" s="1">
        <v>7</v>
      </c>
      <c r="G1409" s="1" t="str">
        <f>+VLOOKUP(bloque2_2[[#This Row],[niño]],BD.niños[[Código]:[sexo]],6,FALSE)</f>
        <v>9 y 10</v>
      </c>
      <c r="H1409" s="1" t="str">
        <f>+VLOOKUP(bloque2_2[[#This Row],[niño]],BD.niños[[Código]:[sexo]],7,FALSE)</f>
        <v>F</v>
      </c>
      <c r="I1409" s="1">
        <v>2</v>
      </c>
    </row>
    <row r="1410" spans="1:9" x14ac:dyDescent="0.55000000000000004">
      <c r="A1410" s="1">
        <v>49</v>
      </c>
      <c r="B1410" t="s">
        <v>508</v>
      </c>
      <c r="C1410" s="1" t="s">
        <v>0</v>
      </c>
      <c r="D1410">
        <v>7</v>
      </c>
      <c r="E1410" s="1" t="s">
        <v>223</v>
      </c>
      <c r="F1410" s="1">
        <v>7</v>
      </c>
      <c r="G1410" s="1" t="str">
        <f>+VLOOKUP(bloque2_2[[#This Row],[niño]],BD.niños[[Código]:[sexo]],6,FALSE)</f>
        <v>7 y 8</v>
      </c>
      <c r="H1410" s="1" t="str">
        <f>+VLOOKUP(bloque2_2[[#This Row],[niño]],BD.niños[[Código]:[sexo]],7,FALSE)</f>
        <v>F</v>
      </c>
      <c r="I1410" s="1">
        <v>2</v>
      </c>
    </row>
    <row r="1411" spans="1:9" x14ac:dyDescent="0.55000000000000004">
      <c r="A1411" s="1">
        <v>49</v>
      </c>
      <c r="B1411" t="s">
        <v>508</v>
      </c>
      <c r="C1411" s="1" t="s">
        <v>0</v>
      </c>
      <c r="D1411">
        <v>7</v>
      </c>
      <c r="E1411" s="1" t="s">
        <v>226</v>
      </c>
      <c r="F1411" s="1">
        <v>7</v>
      </c>
      <c r="G1411" s="1" t="str">
        <f>+VLOOKUP(bloque2_2[[#This Row],[niño]],BD.niños[[Código]:[sexo]],6,FALSE)</f>
        <v>9 y 10</v>
      </c>
      <c r="H1411" s="1" t="str">
        <f>+VLOOKUP(bloque2_2[[#This Row],[niño]],BD.niños[[Código]:[sexo]],7,FALSE)</f>
        <v>M</v>
      </c>
      <c r="I1411" s="1">
        <v>2</v>
      </c>
    </row>
    <row r="1412" spans="1:9" x14ac:dyDescent="0.55000000000000004">
      <c r="A1412" s="1">
        <v>49</v>
      </c>
      <c r="B1412" t="s">
        <v>508</v>
      </c>
      <c r="C1412" s="1" t="s">
        <v>0</v>
      </c>
      <c r="D1412">
        <v>7</v>
      </c>
      <c r="E1412" s="1" t="s">
        <v>229</v>
      </c>
      <c r="F1412" s="1">
        <v>7</v>
      </c>
      <c r="G1412" s="1" t="str">
        <f>+VLOOKUP(bloque2_2[[#This Row],[niño]],BD.niños[[Código]:[sexo]],6,FALSE)</f>
        <v>7 y 8</v>
      </c>
      <c r="H1412" s="1" t="str">
        <f>+VLOOKUP(bloque2_2[[#This Row],[niño]],BD.niños[[Código]:[sexo]],7,FALSE)</f>
        <v>M</v>
      </c>
      <c r="I1412" s="1">
        <v>2</v>
      </c>
    </row>
    <row r="1413" spans="1:9" x14ac:dyDescent="0.55000000000000004">
      <c r="A1413" s="1">
        <v>49</v>
      </c>
      <c r="B1413" t="s">
        <v>508</v>
      </c>
      <c r="C1413" s="1" t="s">
        <v>0</v>
      </c>
      <c r="D1413">
        <v>7</v>
      </c>
      <c r="E1413" s="1" t="s">
        <v>231</v>
      </c>
      <c r="F1413" s="1">
        <v>7</v>
      </c>
      <c r="G1413" s="1" t="str">
        <f>+VLOOKUP(bloque2_2[[#This Row],[niño]],BD.niños[[Código]:[sexo]],6,FALSE)</f>
        <v>5 y 6</v>
      </c>
      <c r="H1413" s="1" t="str">
        <f>+VLOOKUP(bloque2_2[[#This Row],[niño]],BD.niños[[Código]:[sexo]],7,FALSE)</f>
        <v>F</v>
      </c>
      <c r="I1413" s="1">
        <v>2</v>
      </c>
    </row>
    <row r="1414" spans="1:9" x14ac:dyDescent="0.55000000000000004">
      <c r="A1414" s="1">
        <v>49</v>
      </c>
      <c r="B1414" t="s">
        <v>508</v>
      </c>
      <c r="C1414" s="1" t="s">
        <v>0</v>
      </c>
      <c r="D1414">
        <v>7</v>
      </c>
      <c r="E1414" s="1" t="s">
        <v>286</v>
      </c>
      <c r="F1414" s="1">
        <v>5</v>
      </c>
      <c r="G1414" s="1" t="str">
        <f>+VLOOKUP(bloque2_2[[#This Row],[niño]],BD.niños[[Código]:[sexo]],6,FALSE)</f>
        <v>5 y 6</v>
      </c>
      <c r="H1414" s="1" t="str">
        <f>+VLOOKUP(bloque2_2[[#This Row],[niño]],BD.niños[[Código]:[sexo]],7,FALSE)</f>
        <v>M</v>
      </c>
      <c r="I1414" s="1">
        <v>2</v>
      </c>
    </row>
    <row r="1415" spans="1:9" x14ac:dyDescent="0.55000000000000004">
      <c r="A1415" s="1">
        <v>49</v>
      </c>
      <c r="B1415" t="s">
        <v>508</v>
      </c>
      <c r="C1415" s="1" t="s">
        <v>0</v>
      </c>
      <c r="D1415">
        <v>7</v>
      </c>
      <c r="E1415" s="1" t="s">
        <v>290</v>
      </c>
      <c r="F1415" s="1">
        <v>6</v>
      </c>
      <c r="G1415" s="1" t="str">
        <f>+VLOOKUP(bloque2_2[[#This Row],[niño]],BD.niños[[Código]:[sexo]],6,FALSE)</f>
        <v>5 y 6</v>
      </c>
      <c r="H1415" s="1" t="str">
        <f>+VLOOKUP(bloque2_2[[#This Row],[niño]],BD.niños[[Código]:[sexo]],7,FALSE)</f>
        <v>M</v>
      </c>
      <c r="I1415" s="1">
        <v>2</v>
      </c>
    </row>
    <row r="1416" spans="1:9" x14ac:dyDescent="0.55000000000000004">
      <c r="A1416" s="1">
        <v>49</v>
      </c>
      <c r="B1416" t="s">
        <v>508</v>
      </c>
      <c r="C1416" s="1" t="s">
        <v>0</v>
      </c>
      <c r="D1416">
        <v>7</v>
      </c>
      <c r="E1416" s="1" t="s">
        <v>294</v>
      </c>
      <c r="F1416" s="1">
        <v>7</v>
      </c>
      <c r="G1416" s="1" t="str">
        <f>+VLOOKUP(bloque2_2[[#This Row],[niño]],BD.niños[[Código]:[sexo]],6,FALSE)</f>
        <v>7 y 8</v>
      </c>
      <c r="H1416" s="1" t="str">
        <f>+VLOOKUP(bloque2_2[[#This Row],[niño]],BD.niños[[Código]:[sexo]],7,FALSE)</f>
        <v>M</v>
      </c>
      <c r="I1416" s="1">
        <v>2</v>
      </c>
    </row>
    <row r="1417" spans="1:9" x14ac:dyDescent="0.55000000000000004">
      <c r="A1417" s="1">
        <v>49</v>
      </c>
      <c r="B1417" t="s">
        <v>508</v>
      </c>
      <c r="C1417" s="1" t="s">
        <v>0</v>
      </c>
      <c r="D1417">
        <v>7</v>
      </c>
      <c r="E1417" s="1" t="s">
        <v>295</v>
      </c>
      <c r="F1417" s="1">
        <v>7</v>
      </c>
      <c r="G1417" s="1" t="str">
        <f>+VLOOKUP(bloque2_2[[#This Row],[niño]],BD.niños[[Código]:[sexo]],6,FALSE)</f>
        <v>7 y 8</v>
      </c>
      <c r="H1417" s="1" t="str">
        <f>+VLOOKUP(bloque2_2[[#This Row],[niño]],BD.niños[[Código]:[sexo]],7,FALSE)</f>
        <v>M</v>
      </c>
      <c r="I1417" s="1">
        <v>2</v>
      </c>
    </row>
    <row r="1418" spans="1:9" x14ac:dyDescent="0.55000000000000004">
      <c r="A1418" s="1">
        <v>49</v>
      </c>
      <c r="B1418" t="s">
        <v>508</v>
      </c>
      <c r="C1418" s="1" t="s">
        <v>0</v>
      </c>
      <c r="D1418">
        <v>7</v>
      </c>
      <c r="E1418" s="1" t="s">
        <v>317</v>
      </c>
      <c r="F1418" s="1">
        <v>7</v>
      </c>
      <c r="G1418" s="1" t="str">
        <f>+VLOOKUP(bloque2_2[[#This Row],[niño]],BD.niños[[Código]:[sexo]],6,FALSE)</f>
        <v>9 y 10</v>
      </c>
      <c r="H1418" s="1" t="str">
        <f>+VLOOKUP(bloque2_2[[#This Row],[niño]],BD.niños[[Código]:[sexo]],7,FALSE)</f>
        <v>F</v>
      </c>
      <c r="I1418" s="1">
        <v>2</v>
      </c>
    </row>
    <row r="1419" spans="1:9" x14ac:dyDescent="0.55000000000000004">
      <c r="A1419" s="1">
        <v>49</v>
      </c>
      <c r="B1419" t="s">
        <v>508</v>
      </c>
      <c r="C1419" s="1" t="s">
        <v>0</v>
      </c>
      <c r="D1419">
        <v>7</v>
      </c>
      <c r="E1419" s="1" t="s">
        <v>320</v>
      </c>
      <c r="F1419" s="1">
        <v>7</v>
      </c>
      <c r="G1419" s="1" t="str">
        <f>+VLOOKUP(bloque2_2[[#This Row],[niño]],BD.niños[[Código]:[sexo]],6,FALSE)</f>
        <v>9 y 10</v>
      </c>
      <c r="H1419" s="1" t="str">
        <f>+VLOOKUP(bloque2_2[[#This Row],[niño]],BD.niños[[Código]:[sexo]],7,FALSE)</f>
        <v>M</v>
      </c>
      <c r="I1419" s="1">
        <v>2</v>
      </c>
    </row>
    <row r="1420" spans="1:9" x14ac:dyDescent="0.55000000000000004">
      <c r="A1420" s="1">
        <v>49</v>
      </c>
      <c r="B1420" t="s">
        <v>508</v>
      </c>
      <c r="C1420" s="1" t="s">
        <v>0</v>
      </c>
      <c r="D1420">
        <v>7</v>
      </c>
      <c r="E1420" s="1" t="s">
        <v>323</v>
      </c>
      <c r="F1420" s="1">
        <v>0</v>
      </c>
      <c r="G1420" s="1" t="str">
        <f>+VLOOKUP(bloque2_2[[#This Row],[niño]],BD.niños[[Código]:[sexo]],6,FALSE)</f>
        <v>7 y 8</v>
      </c>
      <c r="H1420" s="1" t="str">
        <f>+VLOOKUP(bloque2_2[[#This Row],[niño]],BD.niños[[Código]:[sexo]],7,FALSE)</f>
        <v>F</v>
      </c>
      <c r="I1420" s="1">
        <v>2</v>
      </c>
    </row>
    <row r="1421" spans="1:9" x14ac:dyDescent="0.55000000000000004">
      <c r="A1421" s="1">
        <v>49</v>
      </c>
      <c r="B1421" t="s">
        <v>508</v>
      </c>
      <c r="C1421" s="1" t="s">
        <v>0</v>
      </c>
      <c r="D1421">
        <v>7</v>
      </c>
      <c r="E1421" s="1" t="s">
        <v>327</v>
      </c>
      <c r="F1421" s="1">
        <v>7</v>
      </c>
      <c r="G1421" s="1" t="str">
        <f>+VLOOKUP(bloque2_2[[#This Row],[niño]],BD.niños[[Código]:[sexo]],6,FALSE)</f>
        <v>7 y 8</v>
      </c>
      <c r="H1421" s="1" t="str">
        <f>+VLOOKUP(bloque2_2[[#This Row],[niño]],BD.niños[[Código]:[sexo]],7,FALSE)</f>
        <v>F</v>
      </c>
      <c r="I1421" s="1">
        <v>2</v>
      </c>
    </row>
    <row r="1422" spans="1:9" x14ac:dyDescent="0.55000000000000004">
      <c r="A1422" s="1">
        <v>49</v>
      </c>
      <c r="B1422" t="s">
        <v>508</v>
      </c>
      <c r="C1422" s="1" t="s">
        <v>0</v>
      </c>
      <c r="D1422">
        <v>7</v>
      </c>
      <c r="E1422" s="1" t="s">
        <v>331</v>
      </c>
      <c r="F1422" s="1">
        <v>7</v>
      </c>
      <c r="G1422" s="1" t="str">
        <f>+VLOOKUP(bloque2_2[[#This Row],[niño]],BD.niños[[Código]:[sexo]],6,FALSE)</f>
        <v>7 y 8</v>
      </c>
      <c r="H1422" s="1" t="str">
        <f>+VLOOKUP(bloque2_2[[#This Row],[niño]],BD.niños[[Código]:[sexo]],7,FALSE)</f>
        <v>F</v>
      </c>
      <c r="I1422" s="1">
        <v>2</v>
      </c>
    </row>
    <row r="1423" spans="1:9" x14ac:dyDescent="0.55000000000000004">
      <c r="A1423" s="1">
        <v>50</v>
      </c>
      <c r="B1423" t="s">
        <v>509</v>
      </c>
      <c r="C1423" s="1" t="s">
        <v>0</v>
      </c>
      <c r="D1423">
        <v>7</v>
      </c>
      <c r="E1423" s="1" t="s">
        <v>105</v>
      </c>
      <c r="F1423" s="1">
        <v>7</v>
      </c>
      <c r="G1423" s="1" t="str">
        <f>+VLOOKUP(bloque2_2[[#This Row],[niño]],BD.niños[[Código]:[sexo]],6,FALSE)</f>
        <v>9 y 10</v>
      </c>
      <c r="H1423" s="1" t="str">
        <f>+VLOOKUP(bloque2_2[[#This Row],[niño]],BD.niños[[Código]:[sexo]],7,FALSE)</f>
        <v>F</v>
      </c>
      <c r="I1423" s="1">
        <v>2</v>
      </c>
    </row>
    <row r="1424" spans="1:9" x14ac:dyDescent="0.55000000000000004">
      <c r="A1424" s="1">
        <v>50</v>
      </c>
      <c r="B1424" t="s">
        <v>509</v>
      </c>
      <c r="C1424" s="1" t="s">
        <v>0</v>
      </c>
      <c r="D1424">
        <v>7</v>
      </c>
      <c r="E1424" s="1" t="s">
        <v>108</v>
      </c>
      <c r="F1424" s="1">
        <v>7</v>
      </c>
      <c r="G1424" s="1" t="str">
        <f>+VLOOKUP(bloque2_2[[#This Row],[niño]],BD.niños[[Código]:[sexo]],6,FALSE)</f>
        <v>9 y 10</v>
      </c>
      <c r="H1424" s="1" t="str">
        <f>+VLOOKUP(bloque2_2[[#This Row],[niño]],BD.niños[[Código]:[sexo]],7,FALSE)</f>
        <v>F</v>
      </c>
      <c r="I1424" s="1">
        <v>2</v>
      </c>
    </row>
    <row r="1425" spans="1:9" x14ac:dyDescent="0.55000000000000004">
      <c r="A1425" s="1">
        <v>50</v>
      </c>
      <c r="B1425" t="s">
        <v>509</v>
      </c>
      <c r="C1425" s="1" t="s">
        <v>0</v>
      </c>
      <c r="D1425">
        <v>7</v>
      </c>
      <c r="E1425" s="1" t="s">
        <v>112</v>
      </c>
      <c r="F1425" s="1">
        <v>7</v>
      </c>
      <c r="G1425" s="1" t="str">
        <f>+VLOOKUP(bloque2_2[[#This Row],[niño]],BD.niños[[Código]:[sexo]],6,FALSE)</f>
        <v>9 y 10</v>
      </c>
      <c r="H1425" s="1" t="str">
        <f>+VLOOKUP(bloque2_2[[#This Row],[niño]],BD.niños[[Código]:[sexo]],7,FALSE)</f>
        <v>F</v>
      </c>
      <c r="I1425" s="1">
        <v>2</v>
      </c>
    </row>
    <row r="1426" spans="1:9" x14ac:dyDescent="0.55000000000000004">
      <c r="A1426" s="1">
        <v>50</v>
      </c>
      <c r="B1426" t="s">
        <v>509</v>
      </c>
      <c r="C1426" s="1" t="s">
        <v>0</v>
      </c>
      <c r="D1426">
        <v>7</v>
      </c>
      <c r="E1426" s="1" t="s">
        <v>116</v>
      </c>
      <c r="F1426" s="1">
        <v>7</v>
      </c>
      <c r="G1426" s="1" t="str">
        <f>+VLOOKUP(bloque2_2[[#This Row],[niño]],BD.niños[[Código]:[sexo]],6,FALSE)</f>
        <v>9 y 10</v>
      </c>
      <c r="H1426" s="1" t="str">
        <f>+VLOOKUP(bloque2_2[[#This Row],[niño]],BD.niños[[Código]:[sexo]],7,FALSE)</f>
        <v>F</v>
      </c>
      <c r="I1426" s="1">
        <v>2</v>
      </c>
    </row>
    <row r="1427" spans="1:9" x14ac:dyDescent="0.55000000000000004">
      <c r="A1427" s="1">
        <v>50</v>
      </c>
      <c r="B1427" t="s">
        <v>509</v>
      </c>
      <c r="C1427" s="1" t="s">
        <v>0</v>
      </c>
      <c r="D1427">
        <v>7</v>
      </c>
      <c r="E1427" s="1" t="s">
        <v>120</v>
      </c>
      <c r="F1427" s="1">
        <v>7</v>
      </c>
      <c r="G1427" s="1" t="str">
        <f>+VLOOKUP(bloque2_2[[#This Row],[niño]],BD.niños[[Código]:[sexo]],6,FALSE)</f>
        <v>9 y 10</v>
      </c>
      <c r="H1427" s="1" t="str">
        <f>+VLOOKUP(bloque2_2[[#This Row],[niño]],BD.niños[[Código]:[sexo]],7,FALSE)</f>
        <v>M</v>
      </c>
      <c r="I1427" s="1">
        <v>2</v>
      </c>
    </row>
    <row r="1428" spans="1:9" x14ac:dyDescent="0.55000000000000004">
      <c r="A1428" s="1">
        <v>50</v>
      </c>
      <c r="B1428" t="s">
        <v>509</v>
      </c>
      <c r="C1428" s="1" t="s">
        <v>0</v>
      </c>
      <c r="D1428">
        <v>7</v>
      </c>
      <c r="E1428" s="1" t="s">
        <v>123</v>
      </c>
      <c r="F1428" s="1">
        <v>7</v>
      </c>
      <c r="G1428" s="1" t="str">
        <f>+VLOOKUP(bloque2_2[[#This Row],[niño]],BD.niños[[Código]:[sexo]],6,FALSE)</f>
        <v>7 y 8</v>
      </c>
      <c r="H1428" s="1" t="str">
        <f>+VLOOKUP(bloque2_2[[#This Row],[niño]],BD.niños[[Código]:[sexo]],7,FALSE)</f>
        <v>M</v>
      </c>
      <c r="I1428" s="1">
        <v>2</v>
      </c>
    </row>
    <row r="1429" spans="1:9" x14ac:dyDescent="0.55000000000000004">
      <c r="A1429" s="1">
        <v>50</v>
      </c>
      <c r="B1429" t="s">
        <v>509</v>
      </c>
      <c r="C1429" s="1" t="s">
        <v>0</v>
      </c>
      <c r="D1429">
        <v>7</v>
      </c>
      <c r="E1429" s="1" t="s">
        <v>127</v>
      </c>
      <c r="F1429" s="1">
        <v>7</v>
      </c>
      <c r="G1429" s="1" t="str">
        <f>+VLOOKUP(bloque2_2[[#This Row],[niño]],BD.niños[[Código]:[sexo]],6,FALSE)</f>
        <v>5 y 6</v>
      </c>
      <c r="H1429" s="1" t="str">
        <f>+VLOOKUP(bloque2_2[[#This Row],[niño]],BD.niños[[Código]:[sexo]],7,FALSE)</f>
        <v>M</v>
      </c>
      <c r="I1429" s="1">
        <v>2</v>
      </c>
    </row>
    <row r="1430" spans="1:9" x14ac:dyDescent="0.55000000000000004">
      <c r="A1430" s="1">
        <v>50</v>
      </c>
      <c r="B1430" t="s">
        <v>509</v>
      </c>
      <c r="C1430" s="1" t="s">
        <v>0</v>
      </c>
      <c r="D1430">
        <v>7</v>
      </c>
      <c r="E1430" s="1" t="s">
        <v>131</v>
      </c>
      <c r="F1430" s="1">
        <v>7</v>
      </c>
      <c r="G1430" s="1" t="str">
        <f>+VLOOKUP(bloque2_2[[#This Row],[niño]],BD.niños[[Código]:[sexo]],6,FALSE)</f>
        <v>5 y 6</v>
      </c>
      <c r="H1430" s="1" t="str">
        <f>+VLOOKUP(bloque2_2[[#This Row],[niño]],BD.niños[[Código]:[sexo]],7,FALSE)</f>
        <v>F</v>
      </c>
      <c r="I1430" s="1">
        <v>2</v>
      </c>
    </row>
    <row r="1431" spans="1:9" x14ac:dyDescent="0.55000000000000004">
      <c r="A1431" s="1">
        <v>50</v>
      </c>
      <c r="B1431" t="s">
        <v>509</v>
      </c>
      <c r="C1431" s="1" t="s">
        <v>0</v>
      </c>
      <c r="D1431">
        <v>7</v>
      </c>
      <c r="E1431" s="1" t="s">
        <v>135</v>
      </c>
      <c r="F1431" s="1">
        <v>7</v>
      </c>
      <c r="G1431" s="1" t="str">
        <f>+VLOOKUP(bloque2_2[[#This Row],[niño]],BD.niños[[Código]:[sexo]],6,FALSE)</f>
        <v>5 y 6</v>
      </c>
      <c r="H1431" s="1" t="str">
        <f>+VLOOKUP(bloque2_2[[#This Row],[niño]],BD.niños[[Código]:[sexo]],7,FALSE)</f>
        <v>M</v>
      </c>
      <c r="I1431" s="1">
        <v>2</v>
      </c>
    </row>
    <row r="1432" spans="1:9" x14ac:dyDescent="0.55000000000000004">
      <c r="A1432" s="1">
        <v>50</v>
      </c>
      <c r="B1432" t="s">
        <v>509</v>
      </c>
      <c r="C1432" s="1" t="s">
        <v>0</v>
      </c>
      <c r="D1432">
        <v>7</v>
      </c>
      <c r="E1432" s="1" t="s">
        <v>139</v>
      </c>
      <c r="F1432" s="1">
        <v>7</v>
      </c>
      <c r="G1432" s="1" t="str">
        <f>+VLOOKUP(bloque2_2[[#This Row],[niño]],BD.niños[[Código]:[sexo]],6,FALSE)</f>
        <v>7 y 8</v>
      </c>
      <c r="H1432" s="1" t="str">
        <f>+VLOOKUP(bloque2_2[[#This Row],[niño]],BD.niños[[Código]:[sexo]],7,FALSE)</f>
        <v>M</v>
      </c>
      <c r="I1432" s="1">
        <v>2</v>
      </c>
    </row>
    <row r="1433" spans="1:9" x14ac:dyDescent="0.55000000000000004">
      <c r="A1433" s="1">
        <v>50</v>
      </c>
      <c r="B1433" t="s">
        <v>509</v>
      </c>
      <c r="C1433" s="1" t="s">
        <v>0</v>
      </c>
      <c r="D1433">
        <v>7</v>
      </c>
      <c r="E1433" s="1" t="s">
        <v>141</v>
      </c>
      <c r="F1433" s="1">
        <v>7</v>
      </c>
      <c r="G1433" s="1" t="str">
        <f>+VLOOKUP(bloque2_2[[#This Row],[niño]],BD.niños[[Código]:[sexo]],6,FALSE)</f>
        <v>7 y 8</v>
      </c>
      <c r="H1433" s="1" t="str">
        <f>+VLOOKUP(bloque2_2[[#This Row],[niño]],BD.niños[[Código]:[sexo]],7,FALSE)</f>
        <v>F</v>
      </c>
      <c r="I1433" s="1">
        <v>2</v>
      </c>
    </row>
    <row r="1434" spans="1:9" x14ac:dyDescent="0.55000000000000004">
      <c r="A1434" s="1">
        <v>50</v>
      </c>
      <c r="B1434" t="s">
        <v>509</v>
      </c>
      <c r="C1434" s="1" t="s">
        <v>0</v>
      </c>
      <c r="D1434">
        <v>7</v>
      </c>
      <c r="E1434" s="1" t="s">
        <v>145</v>
      </c>
      <c r="F1434" s="1">
        <v>7</v>
      </c>
      <c r="G1434" s="1" t="str">
        <f>+VLOOKUP(bloque2_2[[#This Row],[niño]],BD.niños[[Código]:[sexo]],6,FALSE)</f>
        <v>7 y 8</v>
      </c>
      <c r="H1434" s="1" t="str">
        <f>+VLOOKUP(bloque2_2[[#This Row],[niño]],BD.niños[[Código]:[sexo]],7,FALSE)</f>
        <v>M</v>
      </c>
      <c r="I1434" s="1">
        <v>2</v>
      </c>
    </row>
    <row r="1435" spans="1:9" x14ac:dyDescent="0.55000000000000004">
      <c r="A1435" s="1">
        <v>50</v>
      </c>
      <c r="B1435" t="s">
        <v>509</v>
      </c>
      <c r="C1435" s="1" t="s">
        <v>0</v>
      </c>
      <c r="D1435">
        <v>7</v>
      </c>
      <c r="E1435" s="1" t="s">
        <v>147</v>
      </c>
      <c r="F1435" s="1">
        <v>7</v>
      </c>
      <c r="G1435" s="1" t="str">
        <f>+VLOOKUP(bloque2_2[[#This Row],[niño]],BD.niños[[Código]:[sexo]],6,FALSE)</f>
        <v>7 y 8</v>
      </c>
      <c r="H1435" s="1" t="str">
        <f>+VLOOKUP(bloque2_2[[#This Row],[niño]],BD.niños[[Código]:[sexo]],7,FALSE)</f>
        <v>M</v>
      </c>
      <c r="I1435" s="1">
        <v>2</v>
      </c>
    </row>
    <row r="1436" spans="1:9" x14ac:dyDescent="0.55000000000000004">
      <c r="A1436" s="1">
        <v>50</v>
      </c>
      <c r="B1436" t="s">
        <v>509</v>
      </c>
      <c r="C1436" s="1" t="s">
        <v>0</v>
      </c>
      <c r="D1436">
        <v>7</v>
      </c>
      <c r="E1436" s="1" t="s">
        <v>214</v>
      </c>
      <c r="F1436" s="1">
        <v>7</v>
      </c>
      <c r="G1436" s="1" t="str">
        <f>+VLOOKUP(bloque2_2[[#This Row],[niño]],BD.niños[[Código]:[sexo]],6,FALSE)</f>
        <v>9 y 10</v>
      </c>
      <c r="H1436" s="1" t="str">
        <f>+VLOOKUP(bloque2_2[[#This Row],[niño]],BD.niños[[Código]:[sexo]],7,FALSE)</f>
        <v>F</v>
      </c>
      <c r="I1436" s="1">
        <v>2</v>
      </c>
    </row>
    <row r="1437" spans="1:9" x14ac:dyDescent="0.55000000000000004">
      <c r="A1437" s="1">
        <v>50</v>
      </c>
      <c r="B1437" t="s">
        <v>509</v>
      </c>
      <c r="C1437" s="1" t="s">
        <v>0</v>
      </c>
      <c r="D1437">
        <v>7</v>
      </c>
      <c r="E1437" s="1" t="s">
        <v>217</v>
      </c>
      <c r="F1437" s="1">
        <v>7</v>
      </c>
      <c r="G1437" s="1" t="str">
        <f>+VLOOKUP(bloque2_2[[#This Row],[niño]],BD.niños[[Código]:[sexo]],6,FALSE)</f>
        <v>9 y 10</v>
      </c>
      <c r="H1437" s="1" t="str">
        <f>+VLOOKUP(bloque2_2[[#This Row],[niño]],BD.niños[[Código]:[sexo]],7,FALSE)</f>
        <v>F</v>
      </c>
      <c r="I1437" s="1">
        <v>2</v>
      </c>
    </row>
    <row r="1438" spans="1:9" x14ac:dyDescent="0.55000000000000004">
      <c r="A1438" s="1">
        <v>50</v>
      </c>
      <c r="B1438" t="s">
        <v>509</v>
      </c>
      <c r="C1438" s="1" t="s">
        <v>0</v>
      </c>
      <c r="D1438">
        <v>7</v>
      </c>
      <c r="E1438" s="1" t="s">
        <v>220</v>
      </c>
      <c r="F1438" s="1">
        <v>7</v>
      </c>
      <c r="G1438" s="1" t="str">
        <f>+VLOOKUP(bloque2_2[[#This Row],[niño]],BD.niños[[Código]:[sexo]],6,FALSE)</f>
        <v>9 y 10</v>
      </c>
      <c r="H1438" s="1" t="str">
        <f>+VLOOKUP(bloque2_2[[#This Row],[niño]],BD.niños[[Código]:[sexo]],7,FALSE)</f>
        <v>F</v>
      </c>
      <c r="I1438" s="1">
        <v>2</v>
      </c>
    </row>
    <row r="1439" spans="1:9" x14ac:dyDescent="0.55000000000000004">
      <c r="A1439" s="1">
        <v>50</v>
      </c>
      <c r="B1439" t="s">
        <v>509</v>
      </c>
      <c r="C1439" s="1" t="s">
        <v>0</v>
      </c>
      <c r="D1439">
        <v>7</v>
      </c>
      <c r="E1439" s="1" t="s">
        <v>223</v>
      </c>
      <c r="F1439" s="1">
        <v>7</v>
      </c>
      <c r="G1439" s="1" t="str">
        <f>+VLOOKUP(bloque2_2[[#This Row],[niño]],BD.niños[[Código]:[sexo]],6,FALSE)</f>
        <v>7 y 8</v>
      </c>
      <c r="H1439" s="1" t="str">
        <f>+VLOOKUP(bloque2_2[[#This Row],[niño]],BD.niños[[Código]:[sexo]],7,FALSE)</f>
        <v>F</v>
      </c>
      <c r="I1439" s="1">
        <v>2</v>
      </c>
    </row>
    <row r="1440" spans="1:9" x14ac:dyDescent="0.55000000000000004">
      <c r="A1440" s="1">
        <v>50</v>
      </c>
      <c r="B1440" t="s">
        <v>509</v>
      </c>
      <c r="C1440" s="1" t="s">
        <v>0</v>
      </c>
      <c r="D1440">
        <v>7</v>
      </c>
      <c r="E1440" s="1" t="s">
        <v>226</v>
      </c>
      <c r="F1440" s="1">
        <v>7</v>
      </c>
      <c r="G1440" s="1" t="str">
        <f>+VLOOKUP(bloque2_2[[#This Row],[niño]],BD.niños[[Código]:[sexo]],6,FALSE)</f>
        <v>9 y 10</v>
      </c>
      <c r="H1440" s="1" t="str">
        <f>+VLOOKUP(bloque2_2[[#This Row],[niño]],BD.niños[[Código]:[sexo]],7,FALSE)</f>
        <v>M</v>
      </c>
      <c r="I1440" s="1">
        <v>2</v>
      </c>
    </row>
    <row r="1441" spans="1:9" x14ac:dyDescent="0.55000000000000004">
      <c r="A1441" s="1">
        <v>50</v>
      </c>
      <c r="B1441" t="s">
        <v>509</v>
      </c>
      <c r="C1441" s="1" t="s">
        <v>0</v>
      </c>
      <c r="D1441">
        <v>7</v>
      </c>
      <c r="E1441" s="1" t="s">
        <v>229</v>
      </c>
      <c r="F1441" s="1">
        <v>7</v>
      </c>
      <c r="G1441" s="1" t="str">
        <f>+VLOOKUP(bloque2_2[[#This Row],[niño]],BD.niños[[Código]:[sexo]],6,FALSE)</f>
        <v>7 y 8</v>
      </c>
      <c r="H1441" s="1" t="str">
        <f>+VLOOKUP(bloque2_2[[#This Row],[niño]],BD.niños[[Código]:[sexo]],7,FALSE)</f>
        <v>M</v>
      </c>
      <c r="I1441" s="1">
        <v>2</v>
      </c>
    </row>
    <row r="1442" spans="1:9" x14ac:dyDescent="0.55000000000000004">
      <c r="A1442" s="1">
        <v>50</v>
      </c>
      <c r="B1442" t="s">
        <v>509</v>
      </c>
      <c r="C1442" s="1" t="s">
        <v>0</v>
      </c>
      <c r="D1442">
        <v>7</v>
      </c>
      <c r="E1442" s="1" t="s">
        <v>231</v>
      </c>
      <c r="F1442" s="1">
        <v>7</v>
      </c>
      <c r="G1442" s="1" t="str">
        <f>+VLOOKUP(bloque2_2[[#This Row],[niño]],BD.niños[[Código]:[sexo]],6,FALSE)</f>
        <v>5 y 6</v>
      </c>
      <c r="H1442" s="1" t="str">
        <f>+VLOOKUP(bloque2_2[[#This Row],[niño]],BD.niños[[Código]:[sexo]],7,FALSE)</f>
        <v>F</v>
      </c>
      <c r="I1442" s="1">
        <v>2</v>
      </c>
    </row>
    <row r="1443" spans="1:9" x14ac:dyDescent="0.55000000000000004">
      <c r="A1443" s="1">
        <v>50</v>
      </c>
      <c r="B1443" t="s">
        <v>509</v>
      </c>
      <c r="C1443" s="1" t="s">
        <v>0</v>
      </c>
      <c r="D1443">
        <v>7</v>
      </c>
      <c r="E1443" s="1" t="s">
        <v>286</v>
      </c>
      <c r="F1443" s="1">
        <v>7</v>
      </c>
      <c r="G1443" s="1" t="str">
        <f>+VLOOKUP(bloque2_2[[#This Row],[niño]],BD.niños[[Código]:[sexo]],6,FALSE)</f>
        <v>5 y 6</v>
      </c>
      <c r="H1443" s="1" t="str">
        <f>+VLOOKUP(bloque2_2[[#This Row],[niño]],BD.niños[[Código]:[sexo]],7,FALSE)</f>
        <v>M</v>
      </c>
      <c r="I1443" s="1">
        <v>2</v>
      </c>
    </row>
    <row r="1444" spans="1:9" x14ac:dyDescent="0.55000000000000004">
      <c r="A1444" s="1">
        <v>50</v>
      </c>
      <c r="B1444" t="s">
        <v>509</v>
      </c>
      <c r="C1444" s="1" t="s">
        <v>0</v>
      </c>
      <c r="D1444">
        <v>7</v>
      </c>
      <c r="E1444" s="1" t="s">
        <v>290</v>
      </c>
      <c r="F1444" s="1">
        <v>7</v>
      </c>
      <c r="G1444" s="1" t="str">
        <f>+VLOOKUP(bloque2_2[[#This Row],[niño]],BD.niños[[Código]:[sexo]],6,FALSE)</f>
        <v>5 y 6</v>
      </c>
      <c r="H1444" s="1" t="str">
        <f>+VLOOKUP(bloque2_2[[#This Row],[niño]],BD.niños[[Código]:[sexo]],7,FALSE)</f>
        <v>M</v>
      </c>
      <c r="I1444" s="1">
        <v>2</v>
      </c>
    </row>
    <row r="1445" spans="1:9" x14ac:dyDescent="0.55000000000000004">
      <c r="A1445" s="1">
        <v>50</v>
      </c>
      <c r="B1445" t="s">
        <v>509</v>
      </c>
      <c r="C1445" s="1" t="s">
        <v>0</v>
      </c>
      <c r="D1445">
        <v>7</v>
      </c>
      <c r="E1445" s="1" t="s">
        <v>294</v>
      </c>
      <c r="F1445" s="1">
        <v>7</v>
      </c>
      <c r="G1445" s="1" t="str">
        <f>+VLOOKUP(bloque2_2[[#This Row],[niño]],BD.niños[[Código]:[sexo]],6,FALSE)</f>
        <v>7 y 8</v>
      </c>
      <c r="H1445" s="1" t="str">
        <f>+VLOOKUP(bloque2_2[[#This Row],[niño]],BD.niños[[Código]:[sexo]],7,FALSE)</f>
        <v>M</v>
      </c>
      <c r="I1445" s="1">
        <v>2</v>
      </c>
    </row>
    <row r="1446" spans="1:9" x14ac:dyDescent="0.55000000000000004">
      <c r="A1446" s="1">
        <v>50</v>
      </c>
      <c r="B1446" t="s">
        <v>509</v>
      </c>
      <c r="C1446" s="1" t="s">
        <v>0</v>
      </c>
      <c r="D1446">
        <v>7</v>
      </c>
      <c r="E1446" s="1" t="s">
        <v>295</v>
      </c>
      <c r="F1446" s="1">
        <v>7</v>
      </c>
      <c r="G1446" s="1" t="str">
        <f>+VLOOKUP(bloque2_2[[#This Row],[niño]],BD.niños[[Código]:[sexo]],6,FALSE)</f>
        <v>7 y 8</v>
      </c>
      <c r="H1446" s="1" t="str">
        <f>+VLOOKUP(bloque2_2[[#This Row],[niño]],BD.niños[[Código]:[sexo]],7,FALSE)</f>
        <v>M</v>
      </c>
      <c r="I1446" s="1">
        <v>2</v>
      </c>
    </row>
    <row r="1447" spans="1:9" x14ac:dyDescent="0.55000000000000004">
      <c r="A1447" s="1">
        <v>50</v>
      </c>
      <c r="B1447" t="s">
        <v>509</v>
      </c>
      <c r="C1447" s="1" t="s">
        <v>0</v>
      </c>
      <c r="D1447">
        <v>7</v>
      </c>
      <c r="E1447" s="1" t="s">
        <v>317</v>
      </c>
      <c r="F1447" s="1">
        <v>7</v>
      </c>
      <c r="G1447" s="1" t="str">
        <f>+VLOOKUP(bloque2_2[[#This Row],[niño]],BD.niños[[Código]:[sexo]],6,FALSE)</f>
        <v>9 y 10</v>
      </c>
      <c r="H1447" s="1" t="str">
        <f>+VLOOKUP(bloque2_2[[#This Row],[niño]],BD.niños[[Código]:[sexo]],7,FALSE)</f>
        <v>F</v>
      </c>
      <c r="I1447" s="1">
        <v>2</v>
      </c>
    </row>
    <row r="1448" spans="1:9" x14ac:dyDescent="0.55000000000000004">
      <c r="A1448" s="1">
        <v>50</v>
      </c>
      <c r="B1448" t="s">
        <v>509</v>
      </c>
      <c r="C1448" s="1" t="s">
        <v>0</v>
      </c>
      <c r="D1448">
        <v>7</v>
      </c>
      <c r="E1448" s="1" t="s">
        <v>320</v>
      </c>
      <c r="F1448" s="1">
        <v>7</v>
      </c>
      <c r="G1448" s="1" t="str">
        <f>+VLOOKUP(bloque2_2[[#This Row],[niño]],BD.niños[[Código]:[sexo]],6,FALSE)</f>
        <v>9 y 10</v>
      </c>
      <c r="H1448" s="1" t="str">
        <f>+VLOOKUP(bloque2_2[[#This Row],[niño]],BD.niños[[Código]:[sexo]],7,FALSE)</f>
        <v>M</v>
      </c>
      <c r="I1448" s="1">
        <v>2</v>
      </c>
    </row>
    <row r="1449" spans="1:9" x14ac:dyDescent="0.55000000000000004">
      <c r="A1449" s="1">
        <v>50</v>
      </c>
      <c r="B1449" t="s">
        <v>509</v>
      </c>
      <c r="C1449" s="1" t="s">
        <v>0</v>
      </c>
      <c r="D1449">
        <v>7</v>
      </c>
      <c r="E1449" s="1" t="s">
        <v>323</v>
      </c>
      <c r="F1449" s="1">
        <v>3</v>
      </c>
      <c r="G1449" s="1" t="str">
        <f>+VLOOKUP(bloque2_2[[#This Row],[niño]],BD.niños[[Código]:[sexo]],6,FALSE)</f>
        <v>7 y 8</v>
      </c>
      <c r="H1449" s="1" t="str">
        <f>+VLOOKUP(bloque2_2[[#This Row],[niño]],BD.niños[[Código]:[sexo]],7,FALSE)</f>
        <v>F</v>
      </c>
      <c r="I1449" s="1">
        <v>2</v>
      </c>
    </row>
    <row r="1450" spans="1:9" x14ac:dyDescent="0.55000000000000004">
      <c r="A1450" s="1">
        <v>50</v>
      </c>
      <c r="B1450" t="s">
        <v>509</v>
      </c>
      <c r="C1450" s="1" t="s">
        <v>0</v>
      </c>
      <c r="D1450">
        <v>7</v>
      </c>
      <c r="E1450" s="1" t="s">
        <v>327</v>
      </c>
      <c r="F1450" s="1">
        <v>7</v>
      </c>
      <c r="G1450" s="1" t="str">
        <f>+VLOOKUP(bloque2_2[[#This Row],[niño]],BD.niños[[Código]:[sexo]],6,FALSE)</f>
        <v>7 y 8</v>
      </c>
      <c r="H1450" s="1" t="str">
        <f>+VLOOKUP(bloque2_2[[#This Row],[niño]],BD.niños[[Código]:[sexo]],7,FALSE)</f>
        <v>F</v>
      </c>
      <c r="I1450" s="1">
        <v>2</v>
      </c>
    </row>
    <row r="1451" spans="1:9" x14ac:dyDescent="0.55000000000000004">
      <c r="A1451" s="1">
        <v>50</v>
      </c>
      <c r="B1451" t="s">
        <v>509</v>
      </c>
      <c r="C1451" s="1" t="s">
        <v>0</v>
      </c>
      <c r="D1451">
        <v>7</v>
      </c>
      <c r="E1451" s="1" t="s">
        <v>331</v>
      </c>
      <c r="F1451" s="1">
        <v>7</v>
      </c>
      <c r="G1451" s="1" t="str">
        <f>+VLOOKUP(bloque2_2[[#This Row],[niño]],BD.niños[[Código]:[sexo]],6,FALSE)</f>
        <v>7 y 8</v>
      </c>
      <c r="H1451" s="1" t="str">
        <f>+VLOOKUP(bloque2_2[[#This Row],[niño]],BD.niños[[Código]:[sexo]],7,FALSE)</f>
        <v>F</v>
      </c>
      <c r="I1451" s="1">
        <v>2</v>
      </c>
    </row>
    <row r="1452" spans="1:9" x14ac:dyDescent="0.55000000000000004">
      <c r="A1452" s="1">
        <v>51</v>
      </c>
      <c r="B1452" t="s">
        <v>510</v>
      </c>
      <c r="C1452" s="1" t="s">
        <v>4</v>
      </c>
      <c r="D1452">
        <v>5</v>
      </c>
      <c r="E1452" s="1" t="s">
        <v>105</v>
      </c>
      <c r="F1452" s="1">
        <v>6</v>
      </c>
      <c r="G1452" s="1" t="str">
        <f>+VLOOKUP(bloque2_2[[#This Row],[niño]],BD.niños[[Código]:[sexo]],6,FALSE)</f>
        <v>9 y 10</v>
      </c>
      <c r="H1452" s="1" t="str">
        <f>+VLOOKUP(bloque2_2[[#This Row],[niño]],BD.niños[[Código]:[sexo]],7,FALSE)</f>
        <v>F</v>
      </c>
      <c r="I1452" s="1">
        <v>2</v>
      </c>
    </row>
    <row r="1453" spans="1:9" x14ac:dyDescent="0.55000000000000004">
      <c r="A1453" s="1">
        <v>51</v>
      </c>
      <c r="B1453" t="s">
        <v>510</v>
      </c>
      <c r="C1453" s="1" t="s">
        <v>4</v>
      </c>
      <c r="D1453">
        <v>5</v>
      </c>
      <c r="E1453" s="1" t="s">
        <v>108</v>
      </c>
      <c r="F1453" s="1">
        <v>5</v>
      </c>
      <c r="G1453" s="1" t="str">
        <f>+VLOOKUP(bloque2_2[[#This Row],[niño]],BD.niños[[Código]:[sexo]],6,FALSE)</f>
        <v>9 y 10</v>
      </c>
      <c r="H1453" s="1" t="str">
        <f>+VLOOKUP(bloque2_2[[#This Row],[niño]],BD.niños[[Código]:[sexo]],7,FALSE)</f>
        <v>F</v>
      </c>
      <c r="I1453" s="1">
        <v>2</v>
      </c>
    </row>
    <row r="1454" spans="1:9" x14ac:dyDescent="0.55000000000000004">
      <c r="A1454" s="1">
        <v>51</v>
      </c>
      <c r="B1454" t="s">
        <v>510</v>
      </c>
      <c r="C1454" s="1" t="s">
        <v>4</v>
      </c>
      <c r="D1454">
        <v>5</v>
      </c>
      <c r="E1454" s="1" t="s">
        <v>112</v>
      </c>
      <c r="F1454" s="1">
        <v>5</v>
      </c>
      <c r="G1454" s="1" t="str">
        <f>+VLOOKUP(bloque2_2[[#This Row],[niño]],BD.niños[[Código]:[sexo]],6,FALSE)</f>
        <v>9 y 10</v>
      </c>
      <c r="H1454" s="1" t="str">
        <f>+VLOOKUP(bloque2_2[[#This Row],[niño]],BD.niños[[Código]:[sexo]],7,FALSE)</f>
        <v>F</v>
      </c>
      <c r="I1454" s="1">
        <v>2</v>
      </c>
    </row>
    <row r="1455" spans="1:9" x14ac:dyDescent="0.55000000000000004">
      <c r="A1455" s="1">
        <v>51</v>
      </c>
      <c r="B1455" t="s">
        <v>510</v>
      </c>
      <c r="C1455" s="1" t="s">
        <v>4</v>
      </c>
      <c r="D1455">
        <v>5</v>
      </c>
      <c r="E1455" s="1" t="s">
        <v>116</v>
      </c>
      <c r="F1455" s="1">
        <v>1</v>
      </c>
      <c r="G1455" s="1" t="str">
        <f>+VLOOKUP(bloque2_2[[#This Row],[niño]],BD.niños[[Código]:[sexo]],6,FALSE)</f>
        <v>9 y 10</v>
      </c>
      <c r="H1455" s="1" t="str">
        <f>+VLOOKUP(bloque2_2[[#This Row],[niño]],BD.niños[[Código]:[sexo]],7,FALSE)</f>
        <v>F</v>
      </c>
      <c r="I1455" s="1">
        <v>2</v>
      </c>
    </row>
    <row r="1456" spans="1:9" x14ac:dyDescent="0.55000000000000004">
      <c r="A1456" s="1">
        <v>51</v>
      </c>
      <c r="B1456" t="s">
        <v>510</v>
      </c>
      <c r="C1456" s="1" t="s">
        <v>4</v>
      </c>
      <c r="D1456">
        <v>5</v>
      </c>
      <c r="E1456" s="1" t="s">
        <v>120</v>
      </c>
      <c r="F1456" s="1">
        <v>6</v>
      </c>
      <c r="G1456" s="1" t="str">
        <f>+VLOOKUP(bloque2_2[[#This Row],[niño]],BD.niños[[Código]:[sexo]],6,FALSE)</f>
        <v>9 y 10</v>
      </c>
      <c r="H1456" s="1" t="str">
        <f>+VLOOKUP(bloque2_2[[#This Row],[niño]],BD.niños[[Código]:[sexo]],7,FALSE)</f>
        <v>M</v>
      </c>
      <c r="I1456" s="1">
        <v>2</v>
      </c>
    </row>
    <row r="1457" spans="1:9" x14ac:dyDescent="0.55000000000000004">
      <c r="A1457" s="1">
        <v>51</v>
      </c>
      <c r="B1457" t="s">
        <v>510</v>
      </c>
      <c r="C1457" s="1" t="s">
        <v>4</v>
      </c>
      <c r="D1457">
        <v>5</v>
      </c>
      <c r="E1457" s="1" t="s">
        <v>123</v>
      </c>
      <c r="F1457" s="1">
        <v>6</v>
      </c>
      <c r="G1457" s="1" t="str">
        <f>+VLOOKUP(bloque2_2[[#This Row],[niño]],BD.niños[[Código]:[sexo]],6,FALSE)</f>
        <v>7 y 8</v>
      </c>
      <c r="H1457" s="1" t="str">
        <f>+VLOOKUP(bloque2_2[[#This Row],[niño]],BD.niños[[Código]:[sexo]],7,FALSE)</f>
        <v>M</v>
      </c>
      <c r="I1457" s="1">
        <v>2</v>
      </c>
    </row>
    <row r="1458" spans="1:9" x14ac:dyDescent="0.55000000000000004">
      <c r="A1458" s="1">
        <v>51</v>
      </c>
      <c r="B1458" t="s">
        <v>510</v>
      </c>
      <c r="C1458" s="1" t="s">
        <v>4</v>
      </c>
      <c r="D1458">
        <v>5</v>
      </c>
      <c r="E1458" s="1" t="s">
        <v>127</v>
      </c>
      <c r="F1458" s="1">
        <v>5</v>
      </c>
      <c r="G1458" s="1" t="str">
        <f>+VLOOKUP(bloque2_2[[#This Row],[niño]],BD.niños[[Código]:[sexo]],6,FALSE)</f>
        <v>5 y 6</v>
      </c>
      <c r="H1458" s="1" t="str">
        <f>+VLOOKUP(bloque2_2[[#This Row],[niño]],BD.niños[[Código]:[sexo]],7,FALSE)</f>
        <v>M</v>
      </c>
      <c r="I1458" s="1">
        <v>2</v>
      </c>
    </row>
    <row r="1459" spans="1:9" x14ac:dyDescent="0.55000000000000004">
      <c r="A1459" s="1">
        <v>51</v>
      </c>
      <c r="B1459" t="s">
        <v>510</v>
      </c>
      <c r="C1459" s="1" t="s">
        <v>4</v>
      </c>
      <c r="D1459">
        <v>5</v>
      </c>
      <c r="E1459" s="1" t="s">
        <v>131</v>
      </c>
      <c r="F1459" s="1">
        <v>5</v>
      </c>
      <c r="G1459" s="1" t="str">
        <f>+VLOOKUP(bloque2_2[[#This Row],[niño]],BD.niños[[Código]:[sexo]],6,FALSE)</f>
        <v>5 y 6</v>
      </c>
      <c r="H1459" s="1" t="str">
        <f>+VLOOKUP(bloque2_2[[#This Row],[niño]],BD.niños[[Código]:[sexo]],7,FALSE)</f>
        <v>F</v>
      </c>
      <c r="I1459" s="1">
        <v>2</v>
      </c>
    </row>
    <row r="1460" spans="1:9" x14ac:dyDescent="0.55000000000000004">
      <c r="A1460" s="1">
        <v>51</v>
      </c>
      <c r="B1460" t="s">
        <v>510</v>
      </c>
      <c r="C1460" s="1" t="s">
        <v>4</v>
      </c>
      <c r="D1460">
        <v>5</v>
      </c>
      <c r="E1460" s="1" t="s">
        <v>135</v>
      </c>
      <c r="F1460" s="1">
        <v>6</v>
      </c>
      <c r="G1460" s="1" t="str">
        <f>+VLOOKUP(bloque2_2[[#This Row],[niño]],BD.niños[[Código]:[sexo]],6,FALSE)</f>
        <v>5 y 6</v>
      </c>
      <c r="H1460" s="1" t="str">
        <f>+VLOOKUP(bloque2_2[[#This Row],[niño]],BD.niños[[Código]:[sexo]],7,FALSE)</f>
        <v>M</v>
      </c>
      <c r="I1460" s="1">
        <v>2</v>
      </c>
    </row>
    <row r="1461" spans="1:9" x14ac:dyDescent="0.55000000000000004">
      <c r="A1461" s="1">
        <v>51</v>
      </c>
      <c r="B1461" t="s">
        <v>510</v>
      </c>
      <c r="C1461" s="1" t="s">
        <v>4</v>
      </c>
      <c r="D1461">
        <v>5</v>
      </c>
      <c r="E1461" s="1" t="s">
        <v>139</v>
      </c>
      <c r="F1461" s="1">
        <v>6</v>
      </c>
      <c r="G1461" s="1" t="str">
        <f>+VLOOKUP(bloque2_2[[#This Row],[niño]],BD.niños[[Código]:[sexo]],6,FALSE)</f>
        <v>7 y 8</v>
      </c>
      <c r="H1461" s="1" t="str">
        <f>+VLOOKUP(bloque2_2[[#This Row],[niño]],BD.niños[[Código]:[sexo]],7,FALSE)</f>
        <v>M</v>
      </c>
      <c r="I1461" s="1">
        <v>2</v>
      </c>
    </row>
    <row r="1462" spans="1:9" x14ac:dyDescent="0.55000000000000004">
      <c r="A1462" s="1">
        <v>51</v>
      </c>
      <c r="B1462" t="s">
        <v>510</v>
      </c>
      <c r="C1462" s="1" t="s">
        <v>4</v>
      </c>
      <c r="D1462">
        <v>5</v>
      </c>
      <c r="E1462" s="1" t="s">
        <v>141</v>
      </c>
      <c r="F1462" s="1">
        <v>5</v>
      </c>
      <c r="G1462" s="1" t="str">
        <f>+VLOOKUP(bloque2_2[[#This Row],[niño]],BD.niños[[Código]:[sexo]],6,FALSE)</f>
        <v>7 y 8</v>
      </c>
      <c r="H1462" s="1" t="str">
        <f>+VLOOKUP(bloque2_2[[#This Row],[niño]],BD.niños[[Código]:[sexo]],7,FALSE)</f>
        <v>F</v>
      </c>
      <c r="I1462" s="1">
        <v>2</v>
      </c>
    </row>
    <row r="1463" spans="1:9" x14ac:dyDescent="0.55000000000000004">
      <c r="A1463" s="1">
        <v>51</v>
      </c>
      <c r="B1463" t="s">
        <v>510</v>
      </c>
      <c r="C1463" s="1" t="s">
        <v>4</v>
      </c>
      <c r="D1463">
        <v>5</v>
      </c>
      <c r="E1463" s="1" t="s">
        <v>145</v>
      </c>
      <c r="F1463" s="1">
        <v>5</v>
      </c>
      <c r="G1463" s="1" t="str">
        <f>+VLOOKUP(bloque2_2[[#This Row],[niño]],BD.niños[[Código]:[sexo]],6,FALSE)</f>
        <v>7 y 8</v>
      </c>
      <c r="H1463" s="1" t="str">
        <f>+VLOOKUP(bloque2_2[[#This Row],[niño]],BD.niños[[Código]:[sexo]],7,FALSE)</f>
        <v>M</v>
      </c>
      <c r="I1463" s="1">
        <v>2</v>
      </c>
    </row>
    <row r="1464" spans="1:9" x14ac:dyDescent="0.55000000000000004">
      <c r="A1464" s="1">
        <v>51</v>
      </c>
      <c r="B1464" t="s">
        <v>510</v>
      </c>
      <c r="C1464" s="1" t="s">
        <v>4</v>
      </c>
      <c r="D1464">
        <v>5</v>
      </c>
      <c r="E1464" s="1" t="s">
        <v>147</v>
      </c>
      <c r="F1464" s="1">
        <v>4</v>
      </c>
      <c r="G1464" s="1" t="str">
        <f>+VLOOKUP(bloque2_2[[#This Row],[niño]],BD.niños[[Código]:[sexo]],6,FALSE)</f>
        <v>7 y 8</v>
      </c>
      <c r="H1464" s="1" t="str">
        <f>+VLOOKUP(bloque2_2[[#This Row],[niño]],BD.niños[[Código]:[sexo]],7,FALSE)</f>
        <v>M</v>
      </c>
      <c r="I1464" s="1">
        <v>2</v>
      </c>
    </row>
    <row r="1465" spans="1:9" x14ac:dyDescent="0.55000000000000004">
      <c r="A1465" s="1">
        <v>51</v>
      </c>
      <c r="B1465" t="s">
        <v>510</v>
      </c>
      <c r="C1465" s="1" t="s">
        <v>4</v>
      </c>
      <c r="D1465">
        <v>5</v>
      </c>
      <c r="E1465" s="1" t="s">
        <v>214</v>
      </c>
      <c r="F1465" s="1">
        <v>6</v>
      </c>
      <c r="G1465" s="1" t="str">
        <f>+VLOOKUP(bloque2_2[[#This Row],[niño]],BD.niños[[Código]:[sexo]],6,FALSE)</f>
        <v>9 y 10</v>
      </c>
      <c r="H1465" s="1" t="str">
        <f>+VLOOKUP(bloque2_2[[#This Row],[niño]],BD.niños[[Código]:[sexo]],7,FALSE)</f>
        <v>F</v>
      </c>
      <c r="I1465" s="1">
        <v>2</v>
      </c>
    </row>
    <row r="1466" spans="1:9" x14ac:dyDescent="0.55000000000000004">
      <c r="A1466" s="1">
        <v>51</v>
      </c>
      <c r="B1466" t="s">
        <v>510</v>
      </c>
      <c r="C1466" s="1" t="s">
        <v>4</v>
      </c>
      <c r="D1466">
        <v>5</v>
      </c>
      <c r="E1466" s="1" t="s">
        <v>217</v>
      </c>
      <c r="F1466" s="1">
        <v>6</v>
      </c>
      <c r="G1466" s="1" t="str">
        <f>+VLOOKUP(bloque2_2[[#This Row],[niño]],BD.niños[[Código]:[sexo]],6,FALSE)</f>
        <v>9 y 10</v>
      </c>
      <c r="H1466" s="1" t="str">
        <f>+VLOOKUP(bloque2_2[[#This Row],[niño]],BD.niños[[Código]:[sexo]],7,FALSE)</f>
        <v>F</v>
      </c>
      <c r="I1466" s="1">
        <v>2</v>
      </c>
    </row>
    <row r="1467" spans="1:9" x14ac:dyDescent="0.55000000000000004">
      <c r="A1467" s="1">
        <v>51</v>
      </c>
      <c r="B1467" t="s">
        <v>510</v>
      </c>
      <c r="C1467" s="1" t="s">
        <v>4</v>
      </c>
      <c r="D1467">
        <v>5</v>
      </c>
      <c r="E1467" s="1" t="s">
        <v>220</v>
      </c>
      <c r="F1467" s="1">
        <v>5</v>
      </c>
      <c r="G1467" s="1" t="str">
        <f>+VLOOKUP(bloque2_2[[#This Row],[niño]],BD.niños[[Código]:[sexo]],6,FALSE)</f>
        <v>9 y 10</v>
      </c>
      <c r="H1467" s="1" t="str">
        <f>+VLOOKUP(bloque2_2[[#This Row],[niño]],BD.niños[[Código]:[sexo]],7,FALSE)</f>
        <v>F</v>
      </c>
      <c r="I1467" s="1">
        <v>2</v>
      </c>
    </row>
    <row r="1468" spans="1:9" x14ac:dyDescent="0.55000000000000004">
      <c r="A1468" s="1">
        <v>51</v>
      </c>
      <c r="B1468" t="s">
        <v>510</v>
      </c>
      <c r="C1468" s="1" t="s">
        <v>4</v>
      </c>
      <c r="D1468">
        <v>5</v>
      </c>
      <c r="E1468" s="1" t="s">
        <v>223</v>
      </c>
      <c r="F1468" s="1">
        <v>5</v>
      </c>
      <c r="G1468" s="1" t="str">
        <f>+VLOOKUP(bloque2_2[[#This Row],[niño]],BD.niños[[Código]:[sexo]],6,FALSE)</f>
        <v>7 y 8</v>
      </c>
      <c r="H1468" s="1" t="str">
        <f>+VLOOKUP(bloque2_2[[#This Row],[niño]],BD.niños[[Código]:[sexo]],7,FALSE)</f>
        <v>F</v>
      </c>
      <c r="I1468" s="1">
        <v>2</v>
      </c>
    </row>
    <row r="1469" spans="1:9" x14ac:dyDescent="0.55000000000000004">
      <c r="A1469" s="1">
        <v>51</v>
      </c>
      <c r="B1469" t="s">
        <v>510</v>
      </c>
      <c r="C1469" s="1" t="s">
        <v>4</v>
      </c>
      <c r="D1469">
        <v>5</v>
      </c>
      <c r="E1469" s="1" t="s">
        <v>226</v>
      </c>
      <c r="F1469" s="1">
        <v>6</v>
      </c>
      <c r="G1469" s="1" t="str">
        <f>+VLOOKUP(bloque2_2[[#This Row],[niño]],BD.niños[[Código]:[sexo]],6,FALSE)</f>
        <v>9 y 10</v>
      </c>
      <c r="H1469" s="1" t="str">
        <f>+VLOOKUP(bloque2_2[[#This Row],[niño]],BD.niños[[Código]:[sexo]],7,FALSE)</f>
        <v>M</v>
      </c>
      <c r="I1469" s="1">
        <v>2</v>
      </c>
    </row>
    <row r="1470" spans="1:9" x14ac:dyDescent="0.55000000000000004">
      <c r="A1470" s="1">
        <v>51</v>
      </c>
      <c r="B1470" t="s">
        <v>510</v>
      </c>
      <c r="C1470" s="1" t="s">
        <v>4</v>
      </c>
      <c r="D1470">
        <v>5</v>
      </c>
      <c r="E1470" s="1" t="s">
        <v>229</v>
      </c>
      <c r="F1470" s="1">
        <v>5</v>
      </c>
      <c r="G1470" s="1" t="str">
        <f>+VLOOKUP(bloque2_2[[#This Row],[niño]],BD.niños[[Código]:[sexo]],6,FALSE)</f>
        <v>7 y 8</v>
      </c>
      <c r="H1470" s="1" t="str">
        <f>+VLOOKUP(bloque2_2[[#This Row],[niño]],BD.niños[[Código]:[sexo]],7,FALSE)</f>
        <v>M</v>
      </c>
      <c r="I1470" s="1">
        <v>2</v>
      </c>
    </row>
    <row r="1471" spans="1:9" x14ac:dyDescent="0.55000000000000004">
      <c r="A1471" s="1">
        <v>51</v>
      </c>
      <c r="B1471" t="s">
        <v>510</v>
      </c>
      <c r="C1471" s="1" t="s">
        <v>4</v>
      </c>
      <c r="D1471">
        <v>5</v>
      </c>
      <c r="E1471" s="1" t="s">
        <v>231</v>
      </c>
      <c r="F1471" s="1">
        <v>6</v>
      </c>
      <c r="G1471" s="1" t="str">
        <f>+VLOOKUP(bloque2_2[[#This Row],[niño]],BD.niños[[Código]:[sexo]],6,FALSE)</f>
        <v>5 y 6</v>
      </c>
      <c r="H1471" s="1" t="str">
        <f>+VLOOKUP(bloque2_2[[#This Row],[niño]],BD.niños[[Código]:[sexo]],7,FALSE)</f>
        <v>F</v>
      </c>
      <c r="I1471" s="1">
        <v>2</v>
      </c>
    </row>
    <row r="1472" spans="1:9" x14ac:dyDescent="0.55000000000000004">
      <c r="A1472" s="1">
        <v>51</v>
      </c>
      <c r="B1472" t="s">
        <v>510</v>
      </c>
      <c r="C1472" s="1" t="s">
        <v>4</v>
      </c>
      <c r="D1472">
        <v>5</v>
      </c>
      <c r="E1472" s="1" t="s">
        <v>286</v>
      </c>
      <c r="F1472" s="1">
        <v>5</v>
      </c>
      <c r="G1472" s="1" t="str">
        <f>+VLOOKUP(bloque2_2[[#This Row],[niño]],BD.niños[[Código]:[sexo]],6,FALSE)</f>
        <v>5 y 6</v>
      </c>
      <c r="H1472" s="1" t="str">
        <f>+VLOOKUP(bloque2_2[[#This Row],[niño]],BD.niños[[Código]:[sexo]],7,FALSE)</f>
        <v>M</v>
      </c>
      <c r="I1472" s="1">
        <v>2</v>
      </c>
    </row>
    <row r="1473" spans="1:9" x14ac:dyDescent="0.55000000000000004">
      <c r="A1473" s="1">
        <v>51</v>
      </c>
      <c r="B1473" t="s">
        <v>510</v>
      </c>
      <c r="C1473" s="1" t="s">
        <v>4</v>
      </c>
      <c r="D1473">
        <v>5</v>
      </c>
      <c r="E1473" s="1" t="s">
        <v>290</v>
      </c>
      <c r="F1473" s="1">
        <v>6</v>
      </c>
      <c r="G1473" s="1" t="str">
        <f>+VLOOKUP(bloque2_2[[#This Row],[niño]],BD.niños[[Código]:[sexo]],6,FALSE)</f>
        <v>5 y 6</v>
      </c>
      <c r="H1473" s="1" t="str">
        <f>+VLOOKUP(bloque2_2[[#This Row],[niño]],BD.niños[[Código]:[sexo]],7,FALSE)</f>
        <v>M</v>
      </c>
      <c r="I1473" s="1">
        <v>2</v>
      </c>
    </row>
    <row r="1474" spans="1:9" x14ac:dyDescent="0.55000000000000004">
      <c r="A1474" s="1">
        <v>51</v>
      </c>
      <c r="B1474" t="s">
        <v>510</v>
      </c>
      <c r="C1474" s="1" t="s">
        <v>4</v>
      </c>
      <c r="D1474">
        <v>5</v>
      </c>
      <c r="E1474" s="1" t="s">
        <v>294</v>
      </c>
      <c r="F1474" s="1">
        <v>5</v>
      </c>
      <c r="G1474" s="1" t="str">
        <f>+VLOOKUP(bloque2_2[[#This Row],[niño]],BD.niños[[Código]:[sexo]],6,FALSE)</f>
        <v>7 y 8</v>
      </c>
      <c r="H1474" s="1" t="str">
        <f>+VLOOKUP(bloque2_2[[#This Row],[niño]],BD.niños[[Código]:[sexo]],7,FALSE)</f>
        <v>M</v>
      </c>
      <c r="I1474" s="1">
        <v>2</v>
      </c>
    </row>
    <row r="1475" spans="1:9" x14ac:dyDescent="0.55000000000000004">
      <c r="A1475" s="1">
        <v>51</v>
      </c>
      <c r="B1475" t="s">
        <v>510</v>
      </c>
      <c r="C1475" s="1" t="s">
        <v>4</v>
      </c>
      <c r="D1475">
        <v>5</v>
      </c>
      <c r="E1475" s="1" t="s">
        <v>295</v>
      </c>
      <c r="F1475" s="1">
        <v>5</v>
      </c>
      <c r="G1475" s="1" t="str">
        <f>+VLOOKUP(bloque2_2[[#This Row],[niño]],BD.niños[[Código]:[sexo]],6,FALSE)</f>
        <v>7 y 8</v>
      </c>
      <c r="H1475" s="1" t="str">
        <f>+VLOOKUP(bloque2_2[[#This Row],[niño]],BD.niños[[Código]:[sexo]],7,FALSE)</f>
        <v>M</v>
      </c>
      <c r="I1475" s="1">
        <v>2</v>
      </c>
    </row>
    <row r="1476" spans="1:9" x14ac:dyDescent="0.55000000000000004">
      <c r="A1476" s="1">
        <v>51</v>
      </c>
      <c r="B1476" t="s">
        <v>510</v>
      </c>
      <c r="C1476" s="1" t="s">
        <v>4</v>
      </c>
      <c r="D1476">
        <v>5</v>
      </c>
      <c r="E1476" s="1" t="s">
        <v>317</v>
      </c>
      <c r="F1476" s="1">
        <v>1</v>
      </c>
      <c r="G1476" s="1" t="str">
        <f>+VLOOKUP(bloque2_2[[#This Row],[niño]],BD.niños[[Código]:[sexo]],6,FALSE)</f>
        <v>9 y 10</v>
      </c>
      <c r="H1476" s="1" t="str">
        <f>+VLOOKUP(bloque2_2[[#This Row],[niño]],BD.niños[[Código]:[sexo]],7,FALSE)</f>
        <v>F</v>
      </c>
      <c r="I1476" s="1">
        <v>2</v>
      </c>
    </row>
    <row r="1477" spans="1:9" x14ac:dyDescent="0.55000000000000004">
      <c r="A1477" s="1">
        <v>51</v>
      </c>
      <c r="B1477" t="s">
        <v>510</v>
      </c>
      <c r="C1477" s="1" t="s">
        <v>4</v>
      </c>
      <c r="D1477">
        <v>5</v>
      </c>
      <c r="E1477" s="1" t="s">
        <v>320</v>
      </c>
      <c r="F1477" s="1">
        <v>6</v>
      </c>
      <c r="G1477" s="1" t="str">
        <f>+VLOOKUP(bloque2_2[[#This Row],[niño]],BD.niños[[Código]:[sexo]],6,FALSE)</f>
        <v>9 y 10</v>
      </c>
      <c r="H1477" s="1" t="str">
        <f>+VLOOKUP(bloque2_2[[#This Row],[niño]],BD.niños[[Código]:[sexo]],7,FALSE)</f>
        <v>M</v>
      </c>
      <c r="I1477" s="1">
        <v>2</v>
      </c>
    </row>
    <row r="1478" spans="1:9" x14ac:dyDescent="0.55000000000000004">
      <c r="A1478" s="1">
        <v>51</v>
      </c>
      <c r="B1478" t="s">
        <v>510</v>
      </c>
      <c r="C1478" s="1" t="s">
        <v>4</v>
      </c>
      <c r="D1478">
        <v>5</v>
      </c>
      <c r="E1478" s="1" t="s">
        <v>323</v>
      </c>
      <c r="F1478" s="1">
        <v>1</v>
      </c>
      <c r="G1478" s="1" t="str">
        <f>+VLOOKUP(bloque2_2[[#This Row],[niño]],BD.niños[[Código]:[sexo]],6,FALSE)</f>
        <v>7 y 8</v>
      </c>
      <c r="H1478" s="1" t="str">
        <f>+VLOOKUP(bloque2_2[[#This Row],[niño]],BD.niños[[Código]:[sexo]],7,FALSE)</f>
        <v>F</v>
      </c>
      <c r="I1478" s="1">
        <v>2</v>
      </c>
    </row>
    <row r="1479" spans="1:9" x14ac:dyDescent="0.55000000000000004">
      <c r="A1479" s="1">
        <v>51</v>
      </c>
      <c r="B1479" t="s">
        <v>510</v>
      </c>
      <c r="C1479" s="1" t="s">
        <v>4</v>
      </c>
      <c r="D1479">
        <v>5</v>
      </c>
      <c r="E1479" s="1" t="s">
        <v>327</v>
      </c>
      <c r="F1479" s="1">
        <v>5</v>
      </c>
      <c r="G1479" s="1" t="str">
        <f>+VLOOKUP(bloque2_2[[#This Row],[niño]],BD.niños[[Código]:[sexo]],6,FALSE)</f>
        <v>7 y 8</v>
      </c>
      <c r="H1479" s="1" t="str">
        <f>+VLOOKUP(bloque2_2[[#This Row],[niño]],BD.niños[[Código]:[sexo]],7,FALSE)</f>
        <v>F</v>
      </c>
      <c r="I1479" s="1">
        <v>2</v>
      </c>
    </row>
    <row r="1480" spans="1:9" x14ac:dyDescent="0.55000000000000004">
      <c r="A1480" s="1">
        <v>51</v>
      </c>
      <c r="B1480" t="s">
        <v>510</v>
      </c>
      <c r="C1480" s="1" t="s">
        <v>4</v>
      </c>
      <c r="D1480">
        <v>5</v>
      </c>
      <c r="E1480" s="1" t="s">
        <v>331</v>
      </c>
      <c r="F1480" s="1">
        <v>6</v>
      </c>
      <c r="G1480" s="1" t="str">
        <f>+VLOOKUP(bloque2_2[[#This Row],[niño]],BD.niños[[Código]:[sexo]],6,FALSE)</f>
        <v>7 y 8</v>
      </c>
      <c r="H1480" s="1" t="str">
        <f>+VLOOKUP(bloque2_2[[#This Row],[niño]],BD.niños[[Código]:[sexo]],7,FALSE)</f>
        <v>F</v>
      </c>
      <c r="I1480" s="1">
        <v>2</v>
      </c>
    </row>
    <row r="1481" spans="1:9" x14ac:dyDescent="0.55000000000000004">
      <c r="A1481" s="1">
        <v>52</v>
      </c>
      <c r="B1481" t="s">
        <v>511</v>
      </c>
      <c r="C1481" s="1" t="s">
        <v>2</v>
      </c>
      <c r="D1481">
        <v>1</v>
      </c>
      <c r="E1481" s="1" t="s">
        <v>105</v>
      </c>
      <c r="F1481" s="1">
        <v>1</v>
      </c>
      <c r="G1481" s="1" t="str">
        <f>+VLOOKUP(bloque2_2[[#This Row],[niño]],BD.niños[[Código]:[sexo]],6,FALSE)</f>
        <v>9 y 10</v>
      </c>
      <c r="H1481" s="1" t="str">
        <f>+VLOOKUP(bloque2_2[[#This Row],[niño]],BD.niños[[Código]:[sexo]],7,FALSE)</f>
        <v>F</v>
      </c>
      <c r="I1481" s="1">
        <v>2</v>
      </c>
    </row>
    <row r="1482" spans="1:9" x14ac:dyDescent="0.55000000000000004">
      <c r="A1482" s="1">
        <v>52</v>
      </c>
      <c r="B1482" t="s">
        <v>511</v>
      </c>
      <c r="C1482" s="1" t="s">
        <v>2</v>
      </c>
      <c r="D1482">
        <v>1</v>
      </c>
      <c r="E1482" s="1" t="s">
        <v>108</v>
      </c>
      <c r="F1482" s="1">
        <v>1</v>
      </c>
      <c r="G1482" s="1" t="str">
        <f>+VLOOKUP(bloque2_2[[#This Row],[niño]],BD.niños[[Código]:[sexo]],6,FALSE)</f>
        <v>9 y 10</v>
      </c>
      <c r="H1482" s="1" t="str">
        <f>+VLOOKUP(bloque2_2[[#This Row],[niño]],BD.niños[[Código]:[sexo]],7,FALSE)</f>
        <v>F</v>
      </c>
      <c r="I1482" s="1">
        <v>2</v>
      </c>
    </row>
    <row r="1483" spans="1:9" x14ac:dyDescent="0.55000000000000004">
      <c r="A1483" s="1">
        <v>52</v>
      </c>
      <c r="B1483" t="s">
        <v>511</v>
      </c>
      <c r="C1483" s="1" t="s">
        <v>2</v>
      </c>
      <c r="D1483">
        <v>1</v>
      </c>
      <c r="E1483" s="1" t="s">
        <v>112</v>
      </c>
      <c r="F1483" s="1">
        <v>1</v>
      </c>
      <c r="G1483" s="1" t="str">
        <f>+VLOOKUP(bloque2_2[[#This Row],[niño]],BD.niños[[Código]:[sexo]],6,FALSE)</f>
        <v>9 y 10</v>
      </c>
      <c r="H1483" s="1" t="str">
        <f>+VLOOKUP(bloque2_2[[#This Row],[niño]],BD.niños[[Código]:[sexo]],7,FALSE)</f>
        <v>F</v>
      </c>
      <c r="I1483" s="1">
        <v>2</v>
      </c>
    </row>
    <row r="1484" spans="1:9" x14ac:dyDescent="0.55000000000000004">
      <c r="A1484" s="1">
        <v>52</v>
      </c>
      <c r="B1484" t="s">
        <v>511</v>
      </c>
      <c r="C1484" s="1" t="s">
        <v>2</v>
      </c>
      <c r="D1484">
        <v>1</v>
      </c>
      <c r="E1484" s="1" t="s">
        <v>116</v>
      </c>
      <c r="F1484" s="1">
        <v>2</v>
      </c>
      <c r="G1484" s="1" t="str">
        <f>+VLOOKUP(bloque2_2[[#This Row],[niño]],BD.niños[[Código]:[sexo]],6,FALSE)</f>
        <v>9 y 10</v>
      </c>
      <c r="H1484" s="1" t="str">
        <f>+VLOOKUP(bloque2_2[[#This Row],[niño]],BD.niños[[Código]:[sexo]],7,FALSE)</f>
        <v>F</v>
      </c>
      <c r="I1484" s="1">
        <v>2</v>
      </c>
    </row>
    <row r="1485" spans="1:9" x14ac:dyDescent="0.55000000000000004">
      <c r="A1485" s="1">
        <v>52</v>
      </c>
      <c r="B1485" t="s">
        <v>511</v>
      </c>
      <c r="C1485" s="1" t="s">
        <v>2</v>
      </c>
      <c r="D1485">
        <v>1</v>
      </c>
      <c r="E1485" s="1" t="s">
        <v>120</v>
      </c>
      <c r="F1485" s="1">
        <v>1</v>
      </c>
      <c r="G1485" s="1" t="str">
        <f>+VLOOKUP(bloque2_2[[#This Row],[niño]],BD.niños[[Código]:[sexo]],6,FALSE)</f>
        <v>9 y 10</v>
      </c>
      <c r="H1485" s="1" t="str">
        <f>+VLOOKUP(bloque2_2[[#This Row],[niño]],BD.niños[[Código]:[sexo]],7,FALSE)</f>
        <v>M</v>
      </c>
      <c r="I1485" s="1">
        <v>2</v>
      </c>
    </row>
    <row r="1486" spans="1:9" x14ac:dyDescent="0.55000000000000004">
      <c r="A1486" s="1">
        <v>52</v>
      </c>
      <c r="B1486" t="s">
        <v>511</v>
      </c>
      <c r="C1486" s="1" t="s">
        <v>2</v>
      </c>
      <c r="D1486">
        <v>1</v>
      </c>
      <c r="E1486" s="1" t="s">
        <v>123</v>
      </c>
      <c r="F1486" s="1">
        <v>1</v>
      </c>
      <c r="G1486" s="1" t="str">
        <f>+VLOOKUP(bloque2_2[[#This Row],[niño]],BD.niños[[Código]:[sexo]],6,FALSE)</f>
        <v>7 y 8</v>
      </c>
      <c r="H1486" s="1" t="str">
        <f>+VLOOKUP(bloque2_2[[#This Row],[niño]],BD.niños[[Código]:[sexo]],7,FALSE)</f>
        <v>M</v>
      </c>
      <c r="I1486" s="1">
        <v>2</v>
      </c>
    </row>
    <row r="1487" spans="1:9" x14ac:dyDescent="0.55000000000000004">
      <c r="A1487" s="1">
        <v>52</v>
      </c>
      <c r="B1487" t="s">
        <v>511</v>
      </c>
      <c r="C1487" s="1" t="s">
        <v>2</v>
      </c>
      <c r="D1487">
        <v>1</v>
      </c>
      <c r="E1487" s="1" t="s">
        <v>127</v>
      </c>
      <c r="F1487" s="1">
        <v>4</v>
      </c>
      <c r="G1487" s="1" t="str">
        <f>+VLOOKUP(bloque2_2[[#This Row],[niño]],BD.niños[[Código]:[sexo]],6,FALSE)</f>
        <v>5 y 6</v>
      </c>
      <c r="H1487" s="1" t="str">
        <f>+VLOOKUP(bloque2_2[[#This Row],[niño]],BD.niños[[Código]:[sexo]],7,FALSE)</f>
        <v>M</v>
      </c>
      <c r="I1487" s="1">
        <v>2</v>
      </c>
    </row>
    <row r="1488" spans="1:9" x14ac:dyDescent="0.55000000000000004">
      <c r="A1488" s="1">
        <v>52</v>
      </c>
      <c r="B1488" t="s">
        <v>511</v>
      </c>
      <c r="C1488" s="1" t="s">
        <v>2</v>
      </c>
      <c r="D1488">
        <v>1</v>
      </c>
      <c r="E1488" s="1" t="s">
        <v>131</v>
      </c>
      <c r="F1488" s="1">
        <v>1</v>
      </c>
      <c r="G1488" s="1" t="str">
        <f>+VLOOKUP(bloque2_2[[#This Row],[niño]],BD.niños[[Código]:[sexo]],6,FALSE)</f>
        <v>5 y 6</v>
      </c>
      <c r="H1488" s="1" t="str">
        <f>+VLOOKUP(bloque2_2[[#This Row],[niño]],BD.niños[[Código]:[sexo]],7,FALSE)</f>
        <v>F</v>
      </c>
      <c r="I1488" s="1">
        <v>2</v>
      </c>
    </row>
    <row r="1489" spans="1:9" x14ac:dyDescent="0.55000000000000004">
      <c r="A1489" s="1">
        <v>52</v>
      </c>
      <c r="B1489" t="s">
        <v>511</v>
      </c>
      <c r="C1489" s="1" t="s">
        <v>2</v>
      </c>
      <c r="D1489">
        <v>1</v>
      </c>
      <c r="E1489" s="1" t="s">
        <v>135</v>
      </c>
      <c r="F1489" s="1">
        <v>1</v>
      </c>
      <c r="G1489" s="1" t="str">
        <f>+VLOOKUP(bloque2_2[[#This Row],[niño]],BD.niños[[Código]:[sexo]],6,FALSE)</f>
        <v>5 y 6</v>
      </c>
      <c r="H1489" s="1" t="str">
        <f>+VLOOKUP(bloque2_2[[#This Row],[niño]],BD.niños[[Código]:[sexo]],7,FALSE)</f>
        <v>M</v>
      </c>
      <c r="I1489" s="1">
        <v>2</v>
      </c>
    </row>
    <row r="1490" spans="1:9" x14ac:dyDescent="0.55000000000000004">
      <c r="A1490" s="1">
        <v>52</v>
      </c>
      <c r="B1490" t="s">
        <v>511</v>
      </c>
      <c r="C1490" s="1" t="s">
        <v>2</v>
      </c>
      <c r="D1490">
        <v>1</v>
      </c>
      <c r="E1490" s="1" t="s">
        <v>139</v>
      </c>
      <c r="F1490" s="1">
        <v>1</v>
      </c>
      <c r="G1490" s="1" t="str">
        <f>+VLOOKUP(bloque2_2[[#This Row],[niño]],BD.niños[[Código]:[sexo]],6,FALSE)</f>
        <v>7 y 8</v>
      </c>
      <c r="H1490" s="1" t="str">
        <f>+VLOOKUP(bloque2_2[[#This Row],[niño]],BD.niños[[Código]:[sexo]],7,FALSE)</f>
        <v>M</v>
      </c>
      <c r="I1490" s="1">
        <v>2</v>
      </c>
    </row>
    <row r="1491" spans="1:9" x14ac:dyDescent="0.55000000000000004">
      <c r="A1491" s="1">
        <v>52</v>
      </c>
      <c r="B1491" t="s">
        <v>511</v>
      </c>
      <c r="C1491" s="1" t="s">
        <v>2</v>
      </c>
      <c r="D1491">
        <v>1</v>
      </c>
      <c r="E1491" s="1" t="s">
        <v>141</v>
      </c>
      <c r="F1491" s="1">
        <v>1</v>
      </c>
      <c r="G1491" s="1" t="str">
        <f>+VLOOKUP(bloque2_2[[#This Row],[niño]],BD.niños[[Código]:[sexo]],6,FALSE)</f>
        <v>7 y 8</v>
      </c>
      <c r="H1491" s="1" t="str">
        <f>+VLOOKUP(bloque2_2[[#This Row],[niño]],BD.niños[[Código]:[sexo]],7,FALSE)</f>
        <v>F</v>
      </c>
      <c r="I1491" s="1">
        <v>2</v>
      </c>
    </row>
    <row r="1492" spans="1:9" x14ac:dyDescent="0.55000000000000004">
      <c r="A1492" s="1">
        <v>52</v>
      </c>
      <c r="B1492" t="s">
        <v>511</v>
      </c>
      <c r="C1492" s="1" t="s">
        <v>2</v>
      </c>
      <c r="D1492">
        <v>1</v>
      </c>
      <c r="E1492" s="1" t="s">
        <v>145</v>
      </c>
      <c r="F1492" s="1">
        <v>1</v>
      </c>
      <c r="G1492" s="1" t="str">
        <f>+VLOOKUP(bloque2_2[[#This Row],[niño]],BD.niños[[Código]:[sexo]],6,FALSE)</f>
        <v>7 y 8</v>
      </c>
      <c r="H1492" s="1" t="str">
        <f>+VLOOKUP(bloque2_2[[#This Row],[niño]],BD.niños[[Código]:[sexo]],7,FALSE)</f>
        <v>M</v>
      </c>
      <c r="I1492" s="1">
        <v>2</v>
      </c>
    </row>
    <row r="1493" spans="1:9" x14ac:dyDescent="0.55000000000000004">
      <c r="A1493" s="1">
        <v>52</v>
      </c>
      <c r="B1493" t="s">
        <v>511</v>
      </c>
      <c r="C1493" s="1" t="s">
        <v>2</v>
      </c>
      <c r="D1493">
        <v>1</v>
      </c>
      <c r="E1493" s="1" t="s">
        <v>147</v>
      </c>
      <c r="F1493" s="1">
        <v>1</v>
      </c>
      <c r="G1493" s="1" t="str">
        <f>+VLOOKUP(bloque2_2[[#This Row],[niño]],BD.niños[[Código]:[sexo]],6,FALSE)</f>
        <v>7 y 8</v>
      </c>
      <c r="H1493" s="1" t="str">
        <f>+VLOOKUP(bloque2_2[[#This Row],[niño]],BD.niños[[Código]:[sexo]],7,FALSE)</f>
        <v>M</v>
      </c>
      <c r="I1493" s="1">
        <v>2</v>
      </c>
    </row>
    <row r="1494" spans="1:9" x14ac:dyDescent="0.55000000000000004">
      <c r="A1494" s="1">
        <v>52</v>
      </c>
      <c r="B1494" t="s">
        <v>511</v>
      </c>
      <c r="C1494" s="1" t="s">
        <v>2</v>
      </c>
      <c r="D1494">
        <v>1</v>
      </c>
      <c r="E1494" s="1" t="s">
        <v>214</v>
      </c>
      <c r="F1494" s="1">
        <v>1</v>
      </c>
      <c r="G1494" s="1" t="str">
        <f>+VLOOKUP(bloque2_2[[#This Row],[niño]],BD.niños[[Código]:[sexo]],6,FALSE)</f>
        <v>9 y 10</v>
      </c>
      <c r="H1494" s="1" t="str">
        <f>+VLOOKUP(bloque2_2[[#This Row],[niño]],BD.niños[[Código]:[sexo]],7,FALSE)</f>
        <v>F</v>
      </c>
      <c r="I1494" s="1">
        <v>2</v>
      </c>
    </row>
    <row r="1495" spans="1:9" x14ac:dyDescent="0.55000000000000004">
      <c r="A1495" s="1">
        <v>52</v>
      </c>
      <c r="B1495" t="s">
        <v>511</v>
      </c>
      <c r="C1495" s="1" t="s">
        <v>2</v>
      </c>
      <c r="D1495">
        <v>1</v>
      </c>
      <c r="E1495" s="1" t="s">
        <v>217</v>
      </c>
      <c r="F1495" s="1">
        <v>1</v>
      </c>
      <c r="G1495" s="1" t="str">
        <f>+VLOOKUP(bloque2_2[[#This Row],[niño]],BD.niños[[Código]:[sexo]],6,FALSE)</f>
        <v>9 y 10</v>
      </c>
      <c r="H1495" s="1" t="str">
        <f>+VLOOKUP(bloque2_2[[#This Row],[niño]],BD.niños[[Código]:[sexo]],7,FALSE)</f>
        <v>F</v>
      </c>
      <c r="I1495" s="1">
        <v>2</v>
      </c>
    </row>
    <row r="1496" spans="1:9" x14ac:dyDescent="0.55000000000000004">
      <c r="A1496" s="1">
        <v>52</v>
      </c>
      <c r="B1496" t="s">
        <v>511</v>
      </c>
      <c r="C1496" s="1" t="s">
        <v>2</v>
      </c>
      <c r="D1496">
        <v>1</v>
      </c>
      <c r="E1496" s="1" t="s">
        <v>220</v>
      </c>
      <c r="F1496" s="1">
        <v>1</v>
      </c>
      <c r="G1496" s="1" t="str">
        <f>+VLOOKUP(bloque2_2[[#This Row],[niño]],BD.niños[[Código]:[sexo]],6,FALSE)</f>
        <v>9 y 10</v>
      </c>
      <c r="H1496" s="1" t="str">
        <f>+VLOOKUP(bloque2_2[[#This Row],[niño]],BD.niños[[Código]:[sexo]],7,FALSE)</f>
        <v>F</v>
      </c>
      <c r="I1496" s="1">
        <v>2</v>
      </c>
    </row>
    <row r="1497" spans="1:9" x14ac:dyDescent="0.55000000000000004">
      <c r="A1497" s="1">
        <v>52</v>
      </c>
      <c r="B1497" t="s">
        <v>511</v>
      </c>
      <c r="C1497" s="1" t="s">
        <v>2</v>
      </c>
      <c r="D1497">
        <v>1</v>
      </c>
      <c r="E1497" s="1" t="s">
        <v>223</v>
      </c>
      <c r="F1497" s="1">
        <v>1</v>
      </c>
      <c r="G1497" s="1" t="str">
        <f>+VLOOKUP(bloque2_2[[#This Row],[niño]],BD.niños[[Código]:[sexo]],6,FALSE)</f>
        <v>7 y 8</v>
      </c>
      <c r="H1497" s="1" t="str">
        <f>+VLOOKUP(bloque2_2[[#This Row],[niño]],BD.niños[[Código]:[sexo]],7,FALSE)</f>
        <v>F</v>
      </c>
      <c r="I1497" s="1">
        <v>2</v>
      </c>
    </row>
    <row r="1498" spans="1:9" x14ac:dyDescent="0.55000000000000004">
      <c r="A1498" s="1">
        <v>52</v>
      </c>
      <c r="B1498" t="s">
        <v>511</v>
      </c>
      <c r="C1498" s="1" t="s">
        <v>2</v>
      </c>
      <c r="D1498">
        <v>1</v>
      </c>
      <c r="E1498" s="1" t="s">
        <v>226</v>
      </c>
      <c r="F1498" s="1">
        <v>1</v>
      </c>
      <c r="G1498" s="1" t="str">
        <f>+VLOOKUP(bloque2_2[[#This Row],[niño]],BD.niños[[Código]:[sexo]],6,FALSE)</f>
        <v>9 y 10</v>
      </c>
      <c r="H1498" s="1" t="str">
        <f>+VLOOKUP(bloque2_2[[#This Row],[niño]],BD.niños[[Código]:[sexo]],7,FALSE)</f>
        <v>M</v>
      </c>
      <c r="I1498" s="1">
        <v>2</v>
      </c>
    </row>
    <row r="1499" spans="1:9" x14ac:dyDescent="0.55000000000000004">
      <c r="A1499" s="1">
        <v>52</v>
      </c>
      <c r="B1499" t="s">
        <v>511</v>
      </c>
      <c r="C1499" s="1" t="s">
        <v>2</v>
      </c>
      <c r="D1499">
        <v>1</v>
      </c>
      <c r="E1499" s="1" t="s">
        <v>229</v>
      </c>
      <c r="F1499" s="1">
        <v>1</v>
      </c>
      <c r="G1499" s="1" t="str">
        <f>+VLOOKUP(bloque2_2[[#This Row],[niño]],BD.niños[[Código]:[sexo]],6,FALSE)</f>
        <v>7 y 8</v>
      </c>
      <c r="H1499" s="1" t="str">
        <f>+VLOOKUP(bloque2_2[[#This Row],[niño]],BD.niños[[Código]:[sexo]],7,FALSE)</f>
        <v>M</v>
      </c>
      <c r="I1499" s="1">
        <v>2</v>
      </c>
    </row>
    <row r="1500" spans="1:9" x14ac:dyDescent="0.55000000000000004">
      <c r="A1500" s="1">
        <v>52</v>
      </c>
      <c r="B1500" t="s">
        <v>511</v>
      </c>
      <c r="C1500" s="1" t="s">
        <v>2</v>
      </c>
      <c r="D1500">
        <v>1</v>
      </c>
      <c r="E1500" s="1" t="s">
        <v>231</v>
      </c>
      <c r="F1500" s="1">
        <v>1</v>
      </c>
      <c r="G1500" s="1" t="str">
        <f>+VLOOKUP(bloque2_2[[#This Row],[niño]],BD.niños[[Código]:[sexo]],6,FALSE)</f>
        <v>5 y 6</v>
      </c>
      <c r="H1500" s="1" t="str">
        <f>+VLOOKUP(bloque2_2[[#This Row],[niño]],BD.niños[[Código]:[sexo]],7,FALSE)</f>
        <v>F</v>
      </c>
      <c r="I1500" s="1">
        <v>2</v>
      </c>
    </row>
    <row r="1501" spans="1:9" x14ac:dyDescent="0.55000000000000004">
      <c r="A1501" s="1">
        <v>52</v>
      </c>
      <c r="B1501" t="s">
        <v>511</v>
      </c>
      <c r="C1501" s="1" t="s">
        <v>2</v>
      </c>
      <c r="D1501">
        <v>1</v>
      </c>
      <c r="E1501" s="1" t="s">
        <v>286</v>
      </c>
      <c r="F1501" s="1">
        <v>1</v>
      </c>
      <c r="G1501" s="1" t="str">
        <f>+VLOOKUP(bloque2_2[[#This Row],[niño]],BD.niños[[Código]:[sexo]],6,FALSE)</f>
        <v>5 y 6</v>
      </c>
      <c r="H1501" s="1" t="str">
        <f>+VLOOKUP(bloque2_2[[#This Row],[niño]],BD.niños[[Código]:[sexo]],7,FALSE)</f>
        <v>M</v>
      </c>
      <c r="I1501" s="1">
        <v>2</v>
      </c>
    </row>
    <row r="1502" spans="1:9" x14ac:dyDescent="0.55000000000000004">
      <c r="A1502" s="1">
        <v>52</v>
      </c>
      <c r="B1502" t="s">
        <v>511</v>
      </c>
      <c r="C1502" s="1" t="s">
        <v>2</v>
      </c>
      <c r="D1502">
        <v>1</v>
      </c>
      <c r="E1502" s="1" t="s">
        <v>290</v>
      </c>
      <c r="F1502" s="1">
        <v>1</v>
      </c>
      <c r="G1502" s="1" t="str">
        <f>+VLOOKUP(bloque2_2[[#This Row],[niño]],BD.niños[[Código]:[sexo]],6,FALSE)</f>
        <v>5 y 6</v>
      </c>
      <c r="H1502" s="1" t="str">
        <f>+VLOOKUP(bloque2_2[[#This Row],[niño]],BD.niños[[Código]:[sexo]],7,FALSE)</f>
        <v>M</v>
      </c>
      <c r="I1502" s="1">
        <v>2</v>
      </c>
    </row>
    <row r="1503" spans="1:9" x14ac:dyDescent="0.55000000000000004">
      <c r="A1503" s="1">
        <v>52</v>
      </c>
      <c r="B1503" t="s">
        <v>511</v>
      </c>
      <c r="C1503" s="1" t="s">
        <v>2</v>
      </c>
      <c r="D1503">
        <v>1</v>
      </c>
      <c r="E1503" s="1" t="s">
        <v>294</v>
      </c>
      <c r="F1503" s="1">
        <v>1</v>
      </c>
      <c r="G1503" s="1" t="str">
        <f>+VLOOKUP(bloque2_2[[#This Row],[niño]],BD.niños[[Código]:[sexo]],6,FALSE)</f>
        <v>7 y 8</v>
      </c>
      <c r="H1503" s="1" t="str">
        <f>+VLOOKUP(bloque2_2[[#This Row],[niño]],BD.niños[[Código]:[sexo]],7,FALSE)</f>
        <v>M</v>
      </c>
      <c r="I1503" s="1">
        <v>2</v>
      </c>
    </row>
    <row r="1504" spans="1:9" x14ac:dyDescent="0.55000000000000004">
      <c r="A1504" s="1">
        <v>52</v>
      </c>
      <c r="B1504" t="s">
        <v>511</v>
      </c>
      <c r="C1504" s="1" t="s">
        <v>2</v>
      </c>
      <c r="D1504">
        <v>1</v>
      </c>
      <c r="E1504" s="1" t="s">
        <v>295</v>
      </c>
      <c r="F1504" s="1">
        <v>1</v>
      </c>
      <c r="G1504" s="1" t="str">
        <f>+VLOOKUP(bloque2_2[[#This Row],[niño]],BD.niños[[Código]:[sexo]],6,FALSE)</f>
        <v>7 y 8</v>
      </c>
      <c r="H1504" s="1" t="str">
        <f>+VLOOKUP(bloque2_2[[#This Row],[niño]],BD.niños[[Código]:[sexo]],7,FALSE)</f>
        <v>M</v>
      </c>
      <c r="I1504" s="1">
        <v>2</v>
      </c>
    </row>
    <row r="1505" spans="1:9" x14ac:dyDescent="0.55000000000000004">
      <c r="A1505" s="1">
        <v>52</v>
      </c>
      <c r="B1505" t="s">
        <v>511</v>
      </c>
      <c r="C1505" s="1" t="s">
        <v>2</v>
      </c>
      <c r="D1505">
        <v>1</v>
      </c>
      <c r="E1505" s="1" t="s">
        <v>317</v>
      </c>
      <c r="F1505" s="1">
        <v>1</v>
      </c>
      <c r="G1505" s="1" t="str">
        <f>+VLOOKUP(bloque2_2[[#This Row],[niño]],BD.niños[[Código]:[sexo]],6,FALSE)</f>
        <v>9 y 10</v>
      </c>
      <c r="H1505" s="1" t="str">
        <f>+VLOOKUP(bloque2_2[[#This Row],[niño]],BD.niños[[Código]:[sexo]],7,FALSE)</f>
        <v>F</v>
      </c>
      <c r="I1505" s="1">
        <v>2</v>
      </c>
    </row>
    <row r="1506" spans="1:9" x14ac:dyDescent="0.55000000000000004">
      <c r="A1506" s="1">
        <v>52</v>
      </c>
      <c r="B1506" t="s">
        <v>511</v>
      </c>
      <c r="C1506" s="1" t="s">
        <v>2</v>
      </c>
      <c r="D1506">
        <v>1</v>
      </c>
      <c r="E1506" s="1" t="s">
        <v>320</v>
      </c>
      <c r="F1506" s="1">
        <v>1</v>
      </c>
      <c r="G1506" s="1" t="str">
        <f>+VLOOKUP(bloque2_2[[#This Row],[niño]],BD.niños[[Código]:[sexo]],6,FALSE)</f>
        <v>9 y 10</v>
      </c>
      <c r="H1506" s="1" t="str">
        <f>+VLOOKUP(bloque2_2[[#This Row],[niño]],BD.niños[[Código]:[sexo]],7,FALSE)</f>
        <v>M</v>
      </c>
      <c r="I1506" s="1">
        <v>2</v>
      </c>
    </row>
    <row r="1507" spans="1:9" x14ac:dyDescent="0.55000000000000004">
      <c r="A1507" s="1">
        <v>52</v>
      </c>
      <c r="B1507" t="s">
        <v>511</v>
      </c>
      <c r="C1507" s="1" t="s">
        <v>2</v>
      </c>
      <c r="D1507">
        <v>1</v>
      </c>
      <c r="E1507" s="1" t="s">
        <v>323</v>
      </c>
      <c r="F1507" s="1">
        <v>4</v>
      </c>
      <c r="G1507" s="1" t="str">
        <f>+VLOOKUP(bloque2_2[[#This Row],[niño]],BD.niños[[Código]:[sexo]],6,FALSE)</f>
        <v>7 y 8</v>
      </c>
      <c r="H1507" s="1" t="str">
        <f>+VLOOKUP(bloque2_2[[#This Row],[niño]],BD.niños[[Código]:[sexo]],7,FALSE)</f>
        <v>F</v>
      </c>
      <c r="I1507" s="1">
        <v>2</v>
      </c>
    </row>
    <row r="1508" spans="1:9" x14ac:dyDescent="0.55000000000000004">
      <c r="A1508" s="1">
        <v>52</v>
      </c>
      <c r="B1508" t="s">
        <v>511</v>
      </c>
      <c r="C1508" s="1" t="s">
        <v>2</v>
      </c>
      <c r="D1508">
        <v>1</v>
      </c>
      <c r="E1508" s="1" t="s">
        <v>327</v>
      </c>
      <c r="F1508" s="1">
        <v>1</v>
      </c>
      <c r="G1508" s="1" t="str">
        <f>+VLOOKUP(bloque2_2[[#This Row],[niño]],BD.niños[[Código]:[sexo]],6,FALSE)</f>
        <v>7 y 8</v>
      </c>
      <c r="H1508" s="1" t="str">
        <f>+VLOOKUP(bloque2_2[[#This Row],[niño]],BD.niños[[Código]:[sexo]],7,FALSE)</f>
        <v>F</v>
      </c>
      <c r="I1508" s="1">
        <v>2</v>
      </c>
    </row>
    <row r="1509" spans="1:9" x14ac:dyDescent="0.55000000000000004">
      <c r="A1509" s="1">
        <v>52</v>
      </c>
      <c r="B1509" t="s">
        <v>511</v>
      </c>
      <c r="C1509" s="1" t="s">
        <v>2</v>
      </c>
      <c r="D1509">
        <v>1</v>
      </c>
      <c r="E1509" s="1" t="s">
        <v>331</v>
      </c>
      <c r="F1509" s="1">
        <v>1</v>
      </c>
      <c r="G1509" s="1" t="str">
        <f>+VLOOKUP(bloque2_2[[#This Row],[niño]],BD.niños[[Código]:[sexo]],6,FALSE)</f>
        <v>7 y 8</v>
      </c>
      <c r="H1509" s="1" t="str">
        <f>+VLOOKUP(bloque2_2[[#This Row],[niño]],BD.niños[[Código]:[sexo]],7,FALSE)</f>
        <v>F</v>
      </c>
      <c r="I1509" s="1">
        <v>2</v>
      </c>
    </row>
    <row r="1510" spans="1:9" x14ac:dyDescent="0.55000000000000004">
      <c r="A1510" s="1">
        <v>53</v>
      </c>
      <c r="B1510" t="s">
        <v>512</v>
      </c>
      <c r="C1510" s="1" t="s">
        <v>5</v>
      </c>
      <c r="D1510">
        <v>6</v>
      </c>
      <c r="E1510" s="1" t="s">
        <v>105</v>
      </c>
      <c r="F1510" s="1">
        <v>6</v>
      </c>
      <c r="G1510" s="1" t="str">
        <f>+VLOOKUP(bloque2_2[[#This Row],[niño]],BD.niños[[Código]:[sexo]],6,FALSE)</f>
        <v>9 y 10</v>
      </c>
      <c r="H1510" s="1" t="str">
        <f>+VLOOKUP(bloque2_2[[#This Row],[niño]],BD.niños[[Código]:[sexo]],7,FALSE)</f>
        <v>F</v>
      </c>
      <c r="I1510" s="1">
        <v>2</v>
      </c>
    </row>
    <row r="1511" spans="1:9" x14ac:dyDescent="0.55000000000000004">
      <c r="A1511" s="1">
        <v>53</v>
      </c>
      <c r="B1511" t="s">
        <v>512</v>
      </c>
      <c r="C1511" s="1" t="s">
        <v>5</v>
      </c>
      <c r="D1511">
        <v>6</v>
      </c>
      <c r="E1511" s="1" t="s">
        <v>108</v>
      </c>
      <c r="F1511" s="1">
        <v>6</v>
      </c>
      <c r="G1511" s="1" t="str">
        <f>+VLOOKUP(bloque2_2[[#This Row],[niño]],BD.niños[[Código]:[sexo]],6,FALSE)</f>
        <v>9 y 10</v>
      </c>
      <c r="H1511" s="1" t="str">
        <f>+VLOOKUP(bloque2_2[[#This Row],[niño]],BD.niños[[Código]:[sexo]],7,FALSE)</f>
        <v>F</v>
      </c>
      <c r="I1511" s="1">
        <v>2</v>
      </c>
    </row>
    <row r="1512" spans="1:9" x14ac:dyDescent="0.55000000000000004">
      <c r="A1512" s="1">
        <v>53</v>
      </c>
      <c r="B1512" t="s">
        <v>512</v>
      </c>
      <c r="C1512" s="1" t="s">
        <v>5</v>
      </c>
      <c r="D1512">
        <v>6</v>
      </c>
      <c r="E1512" s="1" t="s">
        <v>112</v>
      </c>
      <c r="F1512" s="1">
        <v>6</v>
      </c>
      <c r="G1512" s="1" t="str">
        <f>+VLOOKUP(bloque2_2[[#This Row],[niño]],BD.niños[[Código]:[sexo]],6,FALSE)</f>
        <v>9 y 10</v>
      </c>
      <c r="H1512" s="1" t="str">
        <f>+VLOOKUP(bloque2_2[[#This Row],[niño]],BD.niños[[Código]:[sexo]],7,FALSE)</f>
        <v>F</v>
      </c>
      <c r="I1512" s="1">
        <v>2</v>
      </c>
    </row>
    <row r="1513" spans="1:9" x14ac:dyDescent="0.55000000000000004">
      <c r="A1513" s="1">
        <v>53</v>
      </c>
      <c r="B1513" t="s">
        <v>512</v>
      </c>
      <c r="C1513" s="1" t="s">
        <v>5</v>
      </c>
      <c r="D1513">
        <v>6</v>
      </c>
      <c r="E1513" s="1" t="s">
        <v>116</v>
      </c>
      <c r="F1513" s="1">
        <v>6</v>
      </c>
      <c r="G1513" s="1" t="str">
        <f>+VLOOKUP(bloque2_2[[#This Row],[niño]],BD.niños[[Código]:[sexo]],6,FALSE)</f>
        <v>9 y 10</v>
      </c>
      <c r="H1513" s="1" t="str">
        <f>+VLOOKUP(bloque2_2[[#This Row],[niño]],BD.niños[[Código]:[sexo]],7,FALSE)</f>
        <v>F</v>
      </c>
      <c r="I1513" s="1">
        <v>2</v>
      </c>
    </row>
    <row r="1514" spans="1:9" x14ac:dyDescent="0.55000000000000004">
      <c r="A1514" s="1">
        <v>53</v>
      </c>
      <c r="B1514" t="s">
        <v>512</v>
      </c>
      <c r="C1514" s="1" t="s">
        <v>5</v>
      </c>
      <c r="D1514">
        <v>6</v>
      </c>
      <c r="E1514" s="1" t="s">
        <v>120</v>
      </c>
      <c r="F1514" s="1">
        <v>6</v>
      </c>
      <c r="G1514" s="1" t="str">
        <f>+VLOOKUP(bloque2_2[[#This Row],[niño]],BD.niños[[Código]:[sexo]],6,FALSE)</f>
        <v>9 y 10</v>
      </c>
      <c r="H1514" s="1" t="str">
        <f>+VLOOKUP(bloque2_2[[#This Row],[niño]],BD.niños[[Código]:[sexo]],7,FALSE)</f>
        <v>M</v>
      </c>
      <c r="I1514" s="1">
        <v>2</v>
      </c>
    </row>
    <row r="1515" spans="1:9" x14ac:dyDescent="0.55000000000000004">
      <c r="A1515" s="1">
        <v>53</v>
      </c>
      <c r="B1515" t="s">
        <v>512</v>
      </c>
      <c r="C1515" s="1" t="s">
        <v>5</v>
      </c>
      <c r="D1515">
        <v>6</v>
      </c>
      <c r="E1515" s="1" t="s">
        <v>123</v>
      </c>
      <c r="F1515" s="1">
        <v>6</v>
      </c>
      <c r="G1515" s="1" t="str">
        <f>+VLOOKUP(bloque2_2[[#This Row],[niño]],BD.niños[[Código]:[sexo]],6,FALSE)</f>
        <v>7 y 8</v>
      </c>
      <c r="H1515" s="1" t="str">
        <f>+VLOOKUP(bloque2_2[[#This Row],[niño]],BD.niños[[Código]:[sexo]],7,FALSE)</f>
        <v>M</v>
      </c>
      <c r="I1515" s="1">
        <v>2</v>
      </c>
    </row>
    <row r="1516" spans="1:9" x14ac:dyDescent="0.55000000000000004">
      <c r="A1516" s="1">
        <v>53</v>
      </c>
      <c r="B1516" t="s">
        <v>512</v>
      </c>
      <c r="C1516" s="1" t="s">
        <v>5</v>
      </c>
      <c r="D1516">
        <v>6</v>
      </c>
      <c r="E1516" s="1" t="s">
        <v>127</v>
      </c>
      <c r="F1516" s="1">
        <v>6</v>
      </c>
      <c r="G1516" s="1" t="str">
        <f>+VLOOKUP(bloque2_2[[#This Row],[niño]],BD.niños[[Código]:[sexo]],6,FALSE)</f>
        <v>5 y 6</v>
      </c>
      <c r="H1516" s="1" t="str">
        <f>+VLOOKUP(bloque2_2[[#This Row],[niño]],BD.niños[[Código]:[sexo]],7,FALSE)</f>
        <v>M</v>
      </c>
      <c r="I1516" s="1">
        <v>2</v>
      </c>
    </row>
    <row r="1517" spans="1:9" x14ac:dyDescent="0.55000000000000004">
      <c r="A1517" s="1">
        <v>53</v>
      </c>
      <c r="B1517" t="s">
        <v>512</v>
      </c>
      <c r="C1517" s="1" t="s">
        <v>5</v>
      </c>
      <c r="D1517">
        <v>6</v>
      </c>
      <c r="E1517" s="1" t="s">
        <v>131</v>
      </c>
      <c r="F1517" s="1">
        <v>6</v>
      </c>
      <c r="G1517" s="1" t="str">
        <f>+VLOOKUP(bloque2_2[[#This Row],[niño]],BD.niños[[Código]:[sexo]],6,FALSE)</f>
        <v>5 y 6</v>
      </c>
      <c r="H1517" s="1" t="str">
        <f>+VLOOKUP(bloque2_2[[#This Row],[niño]],BD.niños[[Código]:[sexo]],7,FALSE)</f>
        <v>F</v>
      </c>
      <c r="I1517" s="1">
        <v>2</v>
      </c>
    </row>
    <row r="1518" spans="1:9" x14ac:dyDescent="0.55000000000000004">
      <c r="A1518" s="1">
        <v>53</v>
      </c>
      <c r="B1518" t="s">
        <v>512</v>
      </c>
      <c r="C1518" s="1" t="s">
        <v>5</v>
      </c>
      <c r="D1518">
        <v>6</v>
      </c>
      <c r="E1518" s="1" t="s">
        <v>135</v>
      </c>
      <c r="F1518" s="1">
        <v>5</v>
      </c>
      <c r="G1518" s="1" t="str">
        <f>+VLOOKUP(bloque2_2[[#This Row],[niño]],BD.niños[[Código]:[sexo]],6,FALSE)</f>
        <v>5 y 6</v>
      </c>
      <c r="H1518" s="1" t="str">
        <f>+VLOOKUP(bloque2_2[[#This Row],[niño]],BD.niños[[Código]:[sexo]],7,FALSE)</f>
        <v>M</v>
      </c>
      <c r="I1518" s="1">
        <v>2</v>
      </c>
    </row>
    <row r="1519" spans="1:9" x14ac:dyDescent="0.55000000000000004">
      <c r="A1519" s="1">
        <v>53</v>
      </c>
      <c r="B1519" t="s">
        <v>512</v>
      </c>
      <c r="C1519" s="1" t="s">
        <v>5</v>
      </c>
      <c r="D1519">
        <v>6</v>
      </c>
      <c r="E1519" s="1" t="s">
        <v>139</v>
      </c>
      <c r="F1519" s="1">
        <v>6</v>
      </c>
      <c r="G1519" s="1" t="str">
        <f>+VLOOKUP(bloque2_2[[#This Row],[niño]],BD.niños[[Código]:[sexo]],6,FALSE)</f>
        <v>7 y 8</v>
      </c>
      <c r="H1519" s="1" t="str">
        <f>+VLOOKUP(bloque2_2[[#This Row],[niño]],BD.niños[[Código]:[sexo]],7,FALSE)</f>
        <v>M</v>
      </c>
      <c r="I1519" s="1">
        <v>2</v>
      </c>
    </row>
    <row r="1520" spans="1:9" x14ac:dyDescent="0.55000000000000004">
      <c r="A1520" s="1">
        <v>53</v>
      </c>
      <c r="B1520" t="s">
        <v>512</v>
      </c>
      <c r="C1520" s="1" t="s">
        <v>5</v>
      </c>
      <c r="D1520">
        <v>6</v>
      </c>
      <c r="E1520" s="1" t="s">
        <v>141</v>
      </c>
      <c r="F1520" s="1">
        <v>6</v>
      </c>
      <c r="G1520" s="1" t="str">
        <f>+VLOOKUP(bloque2_2[[#This Row],[niño]],BD.niños[[Código]:[sexo]],6,FALSE)</f>
        <v>7 y 8</v>
      </c>
      <c r="H1520" s="1" t="str">
        <f>+VLOOKUP(bloque2_2[[#This Row],[niño]],BD.niños[[Código]:[sexo]],7,FALSE)</f>
        <v>F</v>
      </c>
      <c r="I1520" s="1">
        <v>2</v>
      </c>
    </row>
    <row r="1521" spans="1:9" x14ac:dyDescent="0.55000000000000004">
      <c r="A1521" s="1">
        <v>53</v>
      </c>
      <c r="B1521" t="s">
        <v>512</v>
      </c>
      <c r="C1521" s="1" t="s">
        <v>5</v>
      </c>
      <c r="D1521">
        <v>6</v>
      </c>
      <c r="E1521" s="1" t="s">
        <v>145</v>
      </c>
      <c r="F1521" s="1">
        <v>6</v>
      </c>
      <c r="G1521" s="1" t="str">
        <f>+VLOOKUP(bloque2_2[[#This Row],[niño]],BD.niños[[Código]:[sexo]],6,FALSE)</f>
        <v>7 y 8</v>
      </c>
      <c r="H1521" s="1" t="str">
        <f>+VLOOKUP(bloque2_2[[#This Row],[niño]],BD.niños[[Código]:[sexo]],7,FALSE)</f>
        <v>M</v>
      </c>
      <c r="I1521" s="1">
        <v>2</v>
      </c>
    </row>
    <row r="1522" spans="1:9" x14ac:dyDescent="0.55000000000000004">
      <c r="A1522" s="1">
        <v>53</v>
      </c>
      <c r="B1522" t="s">
        <v>512</v>
      </c>
      <c r="C1522" s="1" t="s">
        <v>5</v>
      </c>
      <c r="D1522">
        <v>6</v>
      </c>
      <c r="E1522" s="1" t="s">
        <v>147</v>
      </c>
      <c r="F1522" s="1">
        <v>3</v>
      </c>
      <c r="G1522" s="1" t="str">
        <f>+VLOOKUP(bloque2_2[[#This Row],[niño]],BD.niños[[Código]:[sexo]],6,FALSE)</f>
        <v>7 y 8</v>
      </c>
      <c r="H1522" s="1" t="str">
        <f>+VLOOKUP(bloque2_2[[#This Row],[niño]],BD.niños[[Código]:[sexo]],7,FALSE)</f>
        <v>M</v>
      </c>
      <c r="I1522" s="1">
        <v>2</v>
      </c>
    </row>
    <row r="1523" spans="1:9" x14ac:dyDescent="0.55000000000000004">
      <c r="A1523" s="1">
        <v>53</v>
      </c>
      <c r="B1523" t="s">
        <v>512</v>
      </c>
      <c r="C1523" s="1" t="s">
        <v>5</v>
      </c>
      <c r="D1523">
        <v>6</v>
      </c>
      <c r="E1523" s="1" t="s">
        <v>214</v>
      </c>
      <c r="F1523" s="1">
        <v>6</v>
      </c>
      <c r="G1523" s="1" t="str">
        <f>+VLOOKUP(bloque2_2[[#This Row],[niño]],BD.niños[[Código]:[sexo]],6,FALSE)</f>
        <v>9 y 10</v>
      </c>
      <c r="H1523" s="1" t="str">
        <f>+VLOOKUP(bloque2_2[[#This Row],[niño]],BD.niños[[Código]:[sexo]],7,FALSE)</f>
        <v>F</v>
      </c>
      <c r="I1523" s="1">
        <v>2</v>
      </c>
    </row>
    <row r="1524" spans="1:9" x14ac:dyDescent="0.55000000000000004">
      <c r="A1524" s="1">
        <v>53</v>
      </c>
      <c r="B1524" t="s">
        <v>512</v>
      </c>
      <c r="C1524" s="1" t="s">
        <v>5</v>
      </c>
      <c r="D1524">
        <v>6</v>
      </c>
      <c r="E1524" s="1" t="s">
        <v>217</v>
      </c>
      <c r="F1524" s="1">
        <v>6</v>
      </c>
      <c r="G1524" s="1" t="str">
        <f>+VLOOKUP(bloque2_2[[#This Row],[niño]],BD.niños[[Código]:[sexo]],6,FALSE)</f>
        <v>9 y 10</v>
      </c>
      <c r="H1524" s="1" t="str">
        <f>+VLOOKUP(bloque2_2[[#This Row],[niño]],BD.niños[[Código]:[sexo]],7,FALSE)</f>
        <v>F</v>
      </c>
      <c r="I1524" s="1">
        <v>2</v>
      </c>
    </row>
    <row r="1525" spans="1:9" x14ac:dyDescent="0.55000000000000004">
      <c r="A1525" s="1">
        <v>53</v>
      </c>
      <c r="B1525" t="s">
        <v>512</v>
      </c>
      <c r="C1525" s="1" t="s">
        <v>5</v>
      </c>
      <c r="D1525">
        <v>6</v>
      </c>
      <c r="E1525" s="1" t="s">
        <v>220</v>
      </c>
      <c r="F1525" s="1">
        <v>6</v>
      </c>
      <c r="G1525" s="1" t="str">
        <f>+VLOOKUP(bloque2_2[[#This Row],[niño]],BD.niños[[Código]:[sexo]],6,FALSE)</f>
        <v>9 y 10</v>
      </c>
      <c r="H1525" s="1" t="str">
        <f>+VLOOKUP(bloque2_2[[#This Row],[niño]],BD.niños[[Código]:[sexo]],7,FALSE)</f>
        <v>F</v>
      </c>
      <c r="I1525" s="1">
        <v>2</v>
      </c>
    </row>
    <row r="1526" spans="1:9" x14ac:dyDescent="0.55000000000000004">
      <c r="A1526" s="1">
        <v>53</v>
      </c>
      <c r="B1526" t="s">
        <v>512</v>
      </c>
      <c r="C1526" s="1" t="s">
        <v>5</v>
      </c>
      <c r="D1526">
        <v>6</v>
      </c>
      <c r="E1526" s="1" t="s">
        <v>223</v>
      </c>
      <c r="F1526" s="1">
        <v>6</v>
      </c>
      <c r="G1526" s="1" t="str">
        <f>+VLOOKUP(bloque2_2[[#This Row],[niño]],BD.niños[[Código]:[sexo]],6,FALSE)</f>
        <v>7 y 8</v>
      </c>
      <c r="H1526" s="1" t="str">
        <f>+VLOOKUP(bloque2_2[[#This Row],[niño]],BD.niños[[Código]:[sexo]],7,FALSE)</f>
        <v>F</v>
      </c>
      <c r="I1526" s="1">
        <v>2</v>
      </c>
    </row>
    <row r="1527" spans="1:9" x14ac:dyDescent="0.55000000000000004">
      <c r="A1527" s="1">
        <v>53</v>
      </c>
      <c r="B1527" t="s">
        <v>512</v>
      </c>
      <c r="C1527" s="1" t="s">
        <v>5</v>
      </c>
      <c r="D1527">
        <v>6</v>
      </c>
      <c r="E1527" s="1" t="s">
        <v>226</v>
      </c>
      <c r="F1527" s="1">
        <v>6</v>
      </c>
      <c r="G1527" s="1" t="str">
        <f>+VLOOKUP(bloque2_2[[#This Row],[niño]],BD.niños[[Código]:[sexo]],6,FALSE)</f>
        <v>9 y 10</v>
      </c>
      <c r="H1527" s="1" t="str">
        <f>+VLOOKUP(bloque2_2[[#This Row],[niño]],BD.niños[[Código]:[sexo]],7,FALSE)</f>
        <v>M</v>
      </c>
      <c r="I1527" s="1">
        <v>2</v>
      </c>
    </row>
    <row r="1528" spans="1:9" x14ac:dyDescent="0.55000000000000004">
      <c r="A1528" s="1">
        <v>53</v>
      </c>
      <c r="B1528" t="s">
        <v>512</v>
      </c>
      <c r="C1528" s="1" t="s">
        <v>5</v>
      </c>
      <c r="D1528">
        <v>6</v>
      </c>
      <c r="E1528" s="1" t="s">
        <v>229</v>
      </c>
      <c r="F1528" s="1">
        <v>6</v>
      </c>
      <c r="G1528" s="1" t="str">
        <f>+VLOOKUP(bloque2_2[[#This Row],[niño]],BD.niños[[Código]:[sexo]],6,FALSE)</f>
        <v>7 y 8</v>
      </c>
      <c r="H1528" s="1" t="str">
        <f>+VLOOKUP(bloque2_2[[#This Row],[niño]],BD.niños[[Código]:[sexo]],7,FALSE)</f>
        <v>M</v>
      </c>
      <c r="I1528" s="1">
        <v>2</v>
      </c>
    </row>
    <row r="1529" spans="1:9" x14ac:dyDescent="0.55000000000000004">
      <c r="A1529" s="1">
        <v>53</v>
      </c>
      <c r="B1529" t="s">
        <v>512</v>
      </c>
      <c r="C1529" s="1" t="s">
        <v>5</v>
      </c>
      <c r="D1529">
        <v>6</v>
      </c>
      <c r="E1529" s="1" t="s">
        <v>231</v>
      </c>
      <c r="F1529" s="1">
        <v>6</v>
      </c>
      <c r="G1529" s="1" t="str">
        <f>+VLOOKUP(bloque2_2[[#This Row],[niño]],BD.niños[[Código]:[sexo]],6,FALSE)</f>
        <v>5 y 6</v>
      </c>
      <c r="H1529" s="1" t="str">
        <f>+VLOOKUP(bloque2_2[[#This Row],[niño]],BD.niños[[Código]:[sexo]],7,FALSE)</f>
        <v>F</v>
      </c>
      <c r="I1529" s="1">
        <v>2</v>
      </c>
    </row>
    <row r="1530" spans="1:9" x14ac:dyDescent="0.55000000000000004">
      <c r="A1530" s="1">
        <v>53</v>
      </c>
      <c r="B1530" t="s">
        <v>512</v>
      </c>
      <c r="C1530" s="1" t="s">
        <v>5</v>
      </c>
      <c r="D1530">
        <v>6</v>
      </c>
      <c r="E1530" s="1" t="s">
        <v>286</v>
      </c>
      <c r="F1530" s="1">
        <v>6</v>
      </c>
      <c r="G1530" s="1" t="str">
        <f>+VLOOKUP(bloque2_2[[#This Row],[niño]],BD.niños[[Código]:[sexo]],6,FALSE)</f>
        <v>5 y 6</v>
      </c>
      <c r="H1530" s="1" t="str">
        <f>+VLOOKUP(bloque2_2[[#This Row],[niño]],BD.niños[[Código]:[sexo]],7,FALSE)</f>
        <v>M</v>
      </c>
      <c r="I1530" s="1">
        <v>2</v>
      </c>
    </row>
    <row r="1531" spans="1:9" x14ac:dyDescent="0.55000000000000004">
      <c r="A1531" s="1">
        <v>53</v>
      </c>
      <c r="B1531" t="s">
        <v>512</v>
      </c>
      <c r="C1531" s="1" t="s">
        <v>5</v>
      </c>
      <c r="D1531">
        <v>6</v>
      </c>
      <c r="E1531" s="1" t="s">
        <v>290</v>
      </c>
      <c r="F1531" s="1">
        <v>6</v>
      </c>
      <c r="G1531" s="1" t="str">
        <f>+VLOOKUP(bloque2_2[[#This Row],[niño]],BD.niños[[Código]:[sexo]],6,FALSE)</f>
        <v>5 y 6</v>
      </c>
      <c r="H1531" s="1" t="str">
        <f>+VLOOKUP(bloque2_2[[#This Row],[niño]],BD.niños[[Código]:[sexo]],7,FALSE)</f>
        <v>M</v>
      </c>
      <c r="I1531" s="1">
        <v>2</v>
      </c>
    </row>
    <row r="1532" spans="1:9" x14ac:dyDescent="0.55000000000000004">
      <c r="A1532" s="1">
        <v>53</v>
      </c>
      <c r="B1532" t="s">
        <v>512</v>
      </c>
      <c r="C1532" s="1" t="s">
        <v>5</v>
      </c>
      <c r="D1532">
        <v>6</v>
      </c>
      <c r="E1532" s="1" t="s">
        <v>294</v>
      </c>
      <c r="F1532" s="1">
        <v>6</v>
      </c>
      <c r="G1532" s="1" t="str">
        <f>+VLOOKUP(bloque2_2[[#This Row],[niño]],BD.niños[[Código]:[sexo]],6,FALSE)</f>
        <v>7 y 8</v>
      </c>
      <c r="H1532" s="1" t="str">
        <f>+VLOOKUP(bloque2_2[[#This Row],[niño]],BD.niños[[Código]:[sexo]],7,FALSE)</f>
        <v>M</v>
      </c>
      <c r="I1532" s="1">
        <v>2</v>
      </c>
    </row>
    <row r="1533" spans="1:9" x14ac:dyDescent="0.55000000000000004">
      <c r="A1533" s="1">
        <v>53</v>
      </c>
      <c r="B1533" t="s">
        <v>512</v>
      </c>
      <c r="C1533" s="1" t="s">
        <v>5</v>
      </c>
      <c r="D1533">
        <v>6</v>
      </c>
      <c r="E1533" s="1" t="s">
        <v>295</v>
      </c>
      <c r="F1533" s="1">
        <v>6</v>
      </c>
      <c r="G1533" s="1" t="str">
        <f>+VLOOKUP(bloque2_2[[#This Row],[niño]],BD.niños[[Código]:[sexo]],6,FALSE)</f>
        <v>7 y 8</v>
      </c>
      <c r="H1533" s="1" t="str">
        <f>+VLOOKUP(bloque2_2[[#This Row],[niño]],BD.niños[[Código]:[sexo]],7,FALSE)</f>
        <v>M</v>
      </c>
      <c r="I1533" s="1">
        <v>2</v>
      </c>
    </row>
    <row r="1534" spans="1:9" x14ac:dyDescent="0.55000000000000004">
      <c r="A1534" s="1">
        <v>53</v>
      </c>
      <c r="B1534" t="s">
        <v>512</v>
      </c>
      <c r="C1534" s="1" t="s">
        <v>5</v>
      </c>
      <c r="D1534">
        <v>6</v>
      </c>
      <c r="E1534" s="1" t="s">
        <v>317</v>
      </c>
      <c r="F1534" s="1">
        <v>6</v>
      </c>
      <c r="G1534" s="1" t="str">
        <f>+VLOOKUP(bloque2_2[[#This Row],[niño]],BD.niños[[Código]:[sexo]],6,FALSE)</f>
        <v>9 y 10</v>
      </c>
      <c r="H1534" s="1" t="str">
        <f>+VLOOKUP(bloque2_2[[#This Row],[niño]],BD.niños[[Código]:[sexo]],7,FALSE)</f>
        <v>F</v>
      </c>
      <c r="I1534" s="1">
        <v>2</v>
      </c>
    </row>
    <row r="1535" spans="1:9" x14ac:dyDescent="0.55000000000000004">
      <c r="A1535" s="1">
        <v>53</v>
      </c>
      <c r="B1535" t="s">
        <v>512</v>
      </c>
      <c r="C1535" s="1" t="s">
        <v>5</v>
      </c>
      <c r="D1535">
        <v>6</v>
      </c>
      <c r="E1535" s="1" t="s">
        <v>320</v>
      </c>
      <c r="F1535" s="1">
        <v>6</v>
      </c>
      <c r="G1535" s="1" t="str">
        <f>+VLOOKUP(bloque2_2[[#This Row],[niño]],BD.niños[[Código]:[sexo]],6,FALSE)</f>
        <v>9 y 10</v>
      </c>
      <c r="H1535" s="1" t="str">
        <f>+VLOOKUP(bloque2_2[[#This Row],[niño]],BD.niños[[Código]:[sexo]],7,FALSE)</f>
        <v>M</v>
      </c>
      <c r="I1535" s="1">
        <v>2</v>
      </c>
    </row>
    <row r="1536" spans="1:9" x14ac:dyDescent="0.55000000000000004">
      <c r="A1536" s="1">
        <v>53</v>
      </c>
      <c r="B1536" t="s">
        <v>512</v>
      </c>
      <c r="C1536" s="1" t="s">
        <v>5</v>
      </c>
      <c r="D1536">
        <v>6</v>
      </c>
      <c r="E1536" s="1" t="s">
        <v>323</v>
      </c>
      <c r="F1536" s="1">
        <v>6</v>
      </c>
      <c r="G1536" s="1" t="str">
        <f>+VLOOKUP(bloque2_2[[#This Row],[niño]],BD.niños[[Código]:[sexo]],6,FALSE)</f>
        <v>7 y 8</v>
      </c>
      <c r="H1536" s="1" t="str">
        <f>+VLOOKUP(bloque2_2[[#This Row],[niño]],BD.niños[[Código]:[sexo]],7,FALSE)</f>
        <v>F</v>
      </c>
      <c r="I1536" s="1">
        <v>2</v>
      </c>
    </row>
    <row r="1537" spans="1:9" x14ac:dyDescent="0.55000000000000004">
      <c r="A1537" s="1">
        <v>53</v>
      </c>
      <c r="B1537" t="s">
        <v>512</v>
      </c>
      <c r="C1537" s="1" t="s">
        <v>5</v>
      </c>
      <c r="D1537">
        <v>6</v>
      </c>
      <c r="E1537" s="1" t="s">
        <v>327</v>
      </c>
      <c r="F1537" s="1">
        <v>6</v>
      </c>
      <c r="G1537" s="1" t="str">
        <f>+VLOOKUP(bloque2_2[[#This Row],[niño]],BD.niños[[Código]:[sexo]],6,FALSE)</f>
        <v>7 y 8</v>
      </c>
      <c r="H1537" s="1" t="str">
        <f>+VLOOKUP(bloque2_2[[#This Row],[niño]],BD.niños[[Código]:[sexo]],7,FALSE)</f>
        <v>F</v>
      </c>
      <c r="I1537" s="1">
        <v>2</v>
      </c>
    </row>
    <row r="1538" spans="1:9" x14ac:dyDescent="0.55000000000000004">
      <c r="A1538" s="1">
        <v>53</v>
      </c>
      <c r="B1538" t="s">
        <v>512</v>
      </c>
      <c r="C1538" s="1" t="s">
        <v>5</v>
      </c>
      <c r="D1538">
        <v>6</v>
      </c>
      <c r="E1538" s="1" t="s">
        <v>331</v>
      </c>
      <c r="F1538" s="1">
        <v>6</v>
      </c>
      <c r="G1538" s="1" t="str">
        <f>+VLOOKUP(bloque2_2[[#This Row],[niño]],BD.niños[[Código]:[sexo]],6,FALSE)</f>
        <v>7 y 8</v>
      </c>
      <c r="H1538" s="1" t="str">
        <f>+VLOOKUP(bloque2_2[[#This Row],[niño]],BD.niños[[Código]:[sexo]],7,FALSE)</f>
        <v>F</v>
      </c>
      <c r="I1538" s="1">
        <v>2</v>
      </c>
    </row>
    <row r="1539" spans="1:9" x14ac:dyDescent="0.55000000000000004">
      <c r="A1539" s="1">
        <v>54</v>
      </c>
      <c r="B1539" t="s">
        <v>513</v>
      </c>
      <c r="C1539" s="1" t="s">
        <v>3</v>
      </c>
      <c r="D1539">
        <v>4</v>
      </c>
      <c r="E1539" s="1" t="s">
        <v>105</v>
      </c>
      <c r="F1539" s="1">
        <v>4</v>
      </c>
      <c r="G1539" s="1" t="str">
        <f>+VLOOKUP(bloque2_2[[#This Row],[niño]],BD.niños[[Código]:[sexo]],6,FALSE)</f>
        <v>9 y 10</v>
      </c>
      <c r="H1539" s="1" t="str">
        <f>+VLOOKUP(bloque2_2[[#This Row],[niño]],BD.niños[[Código]:[sexo]],7,FALSE)</f>
        <v>F</v>
      </c>
      <c r="I1539" s="1">
        <v>2</v>
      </c>
    </row>
    <row r="1540" spans="1:9" x14ac:dyDescent="0.55000000000000004">
      <c r="A1540" s="1">
        <v>54</v>
      </c>
      <c r="B1540" t="s">
        <v>513</v>
      </c>
      <c r="C1540" s="1" t="s">
        <v>3</v>
      </c>
      <c r="D1540">
        <v>4</v>
      </c>
      <c r="E1540" s="1" t="s">
        <v>108</v>
      </c>
      <c r="F1540" s="1">
        <v>4</v>
      </c>
      <c r="G1540" s="1" t="str">
        <f>+VLOOKUP(bloque2_2[[#This Row],[niño]],BD.niños[[Código]:[sexo]],6,FALSE)</f>
        <v>9 y 10</v>
      </c>
      <c r="H1540" s="1" t="str">
        <f>+VLOOKUP(bloque2_2[[#This Row],[niño]],BD.niños[[Código]:[sexo]],7,FALSE)</f>
        <v>F</v>
      </c>
      <c r="I1540" s="1">
        <v>2</v>
      </c>
    </row>
    <row r="1541" spans="1:9" x14ac:dyDescent="0.55000000000000004">
      <c r="A1541" s="1">
        <v>54</v>
      </c>
      <c r="B1541" t="s">
        <v>513</v>
      </c>
      <c r="C1541" s="1" t="s">
        <v>3</v>
      </c>
      <c r="D1541">
        <v>4</v>
      </c>
      <c r="E1541" s="1" t="s">
        <v>112</v>
      </c>
      <c r="F1541" s="1">
        <v>4</v>
      </c>
      <c r="G1541" s="1" t="str">
        <f>+VLOOKUP(bloque2_2[[#This Row],[niño]],BD.niños[[Código]:[sexo]],6,FALSE)</f>
        <v>9 y 10</v>
      </c>
      <c r="H1541" s="1" t="str">
        <f>+VLOOKUP(bloque2_2[[#This Row],[niño]],BD.niños[[Código]:[sexo]],7,FALSE)</f>
        <v>F</v>
      </c>
      <c r="I1541" s="1">
        <v>2</v>
      </c>
    </row>
    <row r="1542" spans="1:9" x14ac:dyDescent="0.55000000000000004">
      <c r="A1542" s="1">
        <v>54</v>
      </c>
      <c r="B1542" t="s">
        <v>513</v>
      </c>
      <c r="C1542" s="1" t="s">
        <v>3</v>
      </c>
      <c r="D1542">
        <v>4</v>
      </c>
      <c r="E1542" s="1" t="s">
        <v>116</v>
      </c>
      <c r="F1542" s="1">
        <v>4</v>
      </c>
      <c r="G1542" s="1" t="str">
        <f>+VLOOKUP(bloque2_2[[#This Row],[niño]],BD.niños[[Código]:[sexo]],6,FALSE)</f>
        <v>9 y 10</v>
      </c>
      <c r="H1542" s="1" t="str">
        <f>+VLOOKUP(bloque2_2[[#This Row],[niño]],BD.niños[[Código]:[sexo]],7,FALSE)</f>
        <v>F</v>
      </c>
      <c r="I1542" s="1">
        <v>2</v>
      </c>
    </row>
    <row r="1543" spans="1:9" x14ac:dyDescent="0.55000000000000004">
      <c r="A1543" s="1">
        <v>54</v>
      </c>
      <c r="B1543" t="s">
        <v>513</v>
      </c>
      <c r="C1543" s="1" t="s">
        <v>3</v>
      </c>
      <c r="D1543">
        <v>4</v>
      </c>
      <c r="E1543" s="1" t="s">
        <v>120</v>
      </c>
      <c r="F1543" s="1">
        <v>4</v>
      </c>
      <c r="G1543" s="1" t="str">
        <f>+VLOOKUP(bloque2_2[[#This Row],[niño]],BD.niños[[Código]:[sexo]],6,FALSE)</f>
        <v>9 y 10</v>
      </c>
      <c r="H1543" s="1" t="str">
        <f>+VLOOKUP(bloque2_2[[#This Row],[niño]],BD.niños[[Código]:[sexo]],7,FALSE)</f>
        <v>M</v>
      </c>
      <c r="I1543" s="1">
        <v>2</v>
      </c>
    </row>
    <row r="1544" spans="1:9" x14ac:dyDescent="0.55000000000000004">
      <c r="A1544" s="1">
        <v>54</v>
      </c>
      <c r="B1544" t="s">
        <v>513</v>
      </c>
      <c r="C1544" s="1" t="s">
        <v>3</v>
      </c>
      <c r="D1544">
        <v>4</v>
      </c>
      <c r="E1544" s="1" t="s">
        <v>123</v>
      </c>
      <c r="F1544" s="1">
        <v>4</v>
      </c>
      <c r="G1544" s="1" t="str">
        <f>+VLOOKUP(bloque2_2[[#This Row],[niño]],BD.niños[[Código]:[sexo]],6,FALSE)</f>
        <v>7 y 8</v>
      </c>
      <c r="H1544" s="1" t="str">
        <f>+VLOOKUP(bloque2_2[[#This Row],[niño]],BD.niños[[Código]:[sexo]],7,FALSE)</f>
        <v>M</v>
      </c>
      <c r="I1544" s="1">
        <v>2</v>
      </c>
    </row>
    <row r="1545" spans="1:9" x14ac:dyDescent="0.55000000000000004">
      <c r="A1545" s="1">
        <v>54</v>
      </c>
      <c r="B1545" t="s">
        <v>513</v>
      </c>
      <c r="C1545" s="1" t="s">
        <v>3</v>
      </c>
      <c r="D1545">
        <v>4</v>
      </c>
      <c r="E1545" s="1" t="s">
        <v>127</v>
      </c>
      <c r="F1545" s="1">
        <v>4</v>
      </c>
      <c r="G1545" s="1" t="str">
        <f>+VLOOKUP(bloque2_2[[#This Row],[niño]],BD.niños[[Código]:[sexo]],6,FALSE)</f>
        <v>5 y 6</v>
      </c>
      <c r="H1545" s="1" t="str">
        <f>+VLOOKUP(bloque2_2[[#This Row],[niño]],BD.niños[[Código]:[sexo]],7,FALSE)</f>
        <v>M</v>
      </c>
      <c r="I1545" s="1">
        <v>2</v>
      </c>
    </row>
    <row r="1546" spans="1:9" x14ac:dyDescent="0.55000000000000004">
      <c r="A1546" s="1">
        <v>54</v>
      </c>
      <c r="B1546" t="s">
        <v>513</v>
      </c>
      <c r="C1546" s="1" t="s">
        <v>3</v>
      </c>
      <c r="D1546">
        <v>4</v>
      </c>
      <c r="E1546" s="1" t="s">
        <v>131</v>
      </c>
      <c r="F1546" s="1">
        <v>4</v>
      </c>
      <c r="G1546" s="1" t="str">
        <f>+VLOOKUP(bloque2_2[[#This Row],[niño]],BD.niños[[Código]:[sexo]],6,FALSE)</f>
        <v>5 y 6</v>
      </c>
      <c r="H1546" s="1" t="str">
        <f>+VLOOKUP(bloque2_2[[#This Row],[niño]],BD.niños[[Código]:[sexo]],7,FALSE)</f>
        <v>F</v>
      </c>
      <c r="I1546" s="1">
        <v>2</v>
      </c>
    </row>
    <row r="1547" spans="1:9" x14ac:dyDescent="0.55000000000000004">
      <c r="A1547" s="1">
        <v>54</v>
      </c>
      <c r="B1547" t="s">
        <v>513</v>
      </c>
      <c r="C1547" s="1" t="s">
        <v>3</v>
      </c>
      <c r="D1547">
        <v>4</v>
      </c>
      <c r="E1547" s="1" t="s">
        <v>135</v>
      </c>
      <c r="F1547" s="1">
        <v>4</v>
      </c>
      <c r="G1547" s="1" t="str">
        <f>+VLOOKUP(bloque2_2[[#This Row],[niño]],BD.niños[[Código]:[sexo]],6,FALSE)</f>
        <v>5 y 6</v>
      </c>
      <c r="H1547" s="1" t="str">
        <f>+VLOOKUP(bloque2_2[[#This Row],[niño]],BD.niños[[Código]:[sexo]],7,FALSE)</f>
        <v>M</v>
      </c>
      <c r="I1547" s="1">
        <v>2</v>
      </c>
    </row>
    <row r="1548" spans="1:9" x14ac:dyDescent="0.55000000000000004">
      <c r="A1548" s="1">
        <v>54</v>
      </c>
      <c r="B1548" t="s">
        <v>513</v>
      </c>
      <c r="C1548" s="1" t="s">
        <v>3</v>
      </c>
      <c r="D1548">
        <v>4</v>
      </c>
      <c r="E1548" s="1" t="s">
        <v>139</v>
      </c>
      <c r="F1548" s="1">
        <v>4</v>
      </c>
      <c r="G1548" s="1" t="str">
        <f>+VLOOKUP(bloque2_2[[#This Row],[niño]],BD.niños[[Código]:[sexo]],6,FALSE)</f>
        <v>7 y 8</v>
      </c>
      <c r="H1548" s="1" t="str">
        <f>+VLOOKUP(bloque2_2[[#This Row],[niño]],BD.niños[[Código]:[sexo]],7,FALSE)</f>
        <v>M</v>
      </c>
      <c r="I1548" s="1">
        <v>2</v>
      </c>
    </row>
    <row r="1549" spans="1:9" x14ac:dyDescent="0.55000000000000004">
      <c r="A1549" s="1">
        <v>54</v>
      </c>
      <c r="B1549" t="s">
        <v>513</v>
      </c>
      <c r="C1549" s="1" t="s">
        <v>3</v>
      </c>
      <c r="D1549">
        <v>4</v>
      </c>
      <c r="E1549" s="1" t="s">
        <v>141</v>
      </c>
      <c r="F1549" s="1">
        <v>4</v>
      </c>
      <c r="G1549" s="1" t="str">
        <f>+VLOOKUP(bloque2_2[[#This Row],[niño]],BD.niños[[Código]:[sexo]],6,FALSE)</f>
        <v>7 y 8</v>
      </c>
      <c r="H1549" s="1" t="str">
        <f>+VLOOKUP(bloque2_2[[#This Row],[niño]],BD.niños[[Código]:[sexo]],7,FALSE)</f>
        <v>F</v>
      </c>
      <c r="I1549" s="1">
        <v>2</v>
      </c>
    </row>
    <row r="1550" spans="1:9" x14ac:dyDescent="0.55000000000000004">
      <c r="A1550" s="1">
        <v>54</v>
      </c>
      <c r="B1550" t="s">
        <v>513</v>
      </c>
      <c r="C1550" s="1" t="s">
        <v>3</v>
      </c>
      <c r="D1550">
        <v>4</v>
      </c>
      <c r="E1550" s="1" t="s">
        <v>145</v>
      </c>
      <c r="F1550" s="1">
        <v>4</v>
      </c>
      <c r="G1550" s="1" t="str">
        <f>+VLOOKUP(bloque2_2[[#This Row],[niño]],BD.niños[[Código]:[sexo]],6,FALSE)</f>
        <v>7 y 8</v>
      </c>
      <c r="H1550" s="1" t="str">
        <f>+VLOOKUP(bloque2_2[[#This Row],[niño]],BD.niños[[Código]:[sexo]],7,FALSE)</f>
        <v>M</v>
      </c>
      <c r="I1550" s="1">
        <v>2</v>
      </c>
    </row>
    <row r="1551" spans="1:9" x14ac:dyDescent="0.55000000000000004">
      <c r="A1551" s="1">
        <v>54</v>
      </c>
      <c r="B1551" t="s">
        <v>513</v>
      </c>
      <c r="C1551" s="1" t="s">
        <v>3</v>
      </c>
      <c r="D1551">
        <v>4</v>
      </c>
      <c r="E1551" s="1" t="s">
        <v>147</v>
      </c>
      <c r="F1551" s="1">
        <v>4</v>
      </c>
      <c r="G1551" s="1" t="str">
        <f>+VLOOKUP(bloque2_2[[#This Row],[niño]],BD.niños[[Código]:[sexo]],6,FALSE)</f>
        <v>7 y 8</v>
      </c>
      <c r="H1551" s="1" t="str">
        <f>+VLOOKUP(bloque2_2[[#This Row],[niño]],BD.niños[[Código]:[sexo]],7,FALSE)</f>
        <v>M</v>
      </c>
      <c r="I1551" s="1">
        <v>2</v>
      </c>
    </row>
    <row r="1552" spans="1:9" x14ac:dyDescent="0.55000000000000004">
      <c r="A1552" s="1">
        <v>54</v>
      </c>
      <c r="B1552" t="s">
        <v>513</v>
      </c>
      <c r="C1552" s="1" t="s">
        <v>3</v>
      </c>
      <c r="D1552">
        <v>4</v>
      </c>
      <c r="E1552" s="1" t="s">
        <v>214</v>
      </c>
      <c r="F1552" s="1">
        <v>4</v>
      </c>
      <c r="G1552" s="1" t="str">
        <f>+VLOOKUP(bloque2_2[[#This Row],[niño]],BD.niños[[Código]:[sexo]],6,FALSE)</f>
        <v>9 y 10</v>
      </c>
      <c r="H1552" s="1" t="str">
        <f>+VLOOKUP(bloque2_2[[#This Row],[niño]],BD.niños[[Código]:[sexo]],7,FALSE)</f>
        <v>F</v>
      </c>
      <c r="I1552" s="1">
        <v>2</v>
      </c>
    </row>
    <row r="1553" spans="1:9" x14ac:dyDescent="0.55000000000000004">
      <c r="A1553" s="1">
        <v>54</v>
      </c>
      <c r="B1553" t="s">
        <v>513</v>
      </c>
      <c r="C1553" s="1" t="s">
        <v>3</v>
      </c>
      <c r="D1553">
        <v>4</v>
      </c>
      <c r="E1553" s="1" t="s">
        <v>217</v>
      </c>
      <c r="F1553" s="1">
        <v>4</v>
      </c>
      <c r="G1553" s="1" t="str">
        <f>+VLOOKUP(bloque2_2[[#This Row],[niño]],BD.niños[[Código]:[sexo]],6,FALSE)</f>
        <v>9 y 10</v>
      </c>
      <c r="H1553" s="1" t="str">
        <f>+VLOOKUP(bloque2_2[[#This Row],[niño]],BD.niños[[Código]:[sexo]],7,FALSE)</f>
        <v>F</v>
      </c>
      <c r="I1553" s="1">
        <v>2</v>
      </c>
    </row>
    <row r="1554" spans="1:9" x14ac:dyDescent="0.55000000000000004">
      <c r="A1554" s="1">
        <v>54</v>
      </c>
      <c r="B1554" t="s">
        <v>513</v>
      </c>
      <c r="C1554" s="1" t="s">
        <v>3</v>
      </c>
      <c r="D1554">
        <v>4</v>
      </c>
      <c r="E1554" s="1" t="s">
        <v>220</v>
      </c>
      <c r="F1554" s="1">
        <v>4</v>
      </c>
      <c r="G1554" s="1" t="str">
        <f>+VLOOKUP(bloque2_2[[#This Row],[niño]],BD.niños[[Código]:[sexo]],6,FALSE)</f>
        <v>9 y 10</v>
      </c>
      <c r="H1554" s="1" t="str">
        <f>+VLOOKUP(bloque2_2[[#This Row],[niño]],BD.niños[[Código]:[sexo]],7,FALSE)</f>
        <v>F</v>
      </c>
      <c r="I1554" s="1">
        <v>2</v>
      </c>
    </row>
    <row r="1555" spans="1:9" x14ac:dyDescent="0.55000000000000004">
      <c r="A1555" s="1">
        <v>54</v>
      </c>
      <c r="B1555" t="s">
        <v>513</v>
      </c>
      <c r="C1555" s="1" t="s">
        <v>3</v>
      </c>
      <c r="D1555">
        <v>4</v>
      </c>
      <c r="E1555" s="1" t="s">
        <v>223</v>
      </c>
      <c r="F1555" s="1">
        <v>4</v>
      </c>
      <c r="G1555" s="1" t="str">
        <f>+VLOOKUP(bloque2_2[[#This Row],[niño]],BD.niños[[Código]:[sexo]],6,FALSE)</f>
        <v>7 y 8</v>
      </c>
      <c r="H1555" s="1" t="str">
        <f>+VLOOKUP(bloque2_2[[#This Row],[niño]],BD.niños[[Código]:[sexo]],7,FALSE)</f>
        <v>F</v>
      </c>
      <c r="I1555" s="1">
        <v>2</v>
      </c>
    </row>
    <row r="1556" spans="1:9" x14ac:dyDescent="0.55000000000000004">
      <c r="A1556" s="1">
        <v>54</v>
      </c>
      <c r="B1556" t="s">
        <v>513</v>
      </c>
      <c r="C1556" s="1" t="s">
        <v>3</v>
      </c>
      <c r="D1556">
        <v>4</v>
      </c>
      <c r="E1556" s="1" t="s">
        <v>226</v>
      </c>
      <c r="F1556" s="1">
        <v>4</v>
      </c>
      <c r="G1556" s="1" t="str">
        <f>+VLOOKUP(bloque2_2[[#This Row],[niño]],BD.niños[[Código]:[sexo]],6,FALSE)</f>
        <v>9 y 10</v>
      </c>
      <c r="H1556" s="1" t="str">
        <f>+VLOOKUP(bloque2_2[[#This Row],[niño]],BD.niños[[Código]:[sexo]],7,FALSE)</f>
        <v>M</v>
      </c>
      <c r="I1556" s="1">
        <v>2</v>
      </c>
    </row>
    <row r="1557" spans="1:9" x14ac:dyDescent="0.55000000000000004">
      <c r="A1557" s="1">
        <v>54</v>
      </c>
      <c r="B1557" t="s">
        <v>513</v>
      </c>
      <c r="C1557" s="1" t="s">
        <v>3</v>
      </c>
      <c r="D1557">
        <v>4</v>
      </c>
      <c r="E1557" s="1" t="s">
        <v>229</v>
      </c>
      <c r="F1557" s="1">
        <v>4</v>
      </c>
      <c r="G1557" s="1" t="str">
        <f>+VLOOKUP(bloque2_2[[#This Row],[niño]],BD.niños[[Código]:[sexo]],6,FALSE)</f>
        <v>7 y 8</v>
      </c>
      <c r="H1557" s="1" t="str">
        <f>+VLOOKUP(bloque2_2[[#This Row],[niño]],BD.niños[[Código]:[sexo]],7,FALSE)</f>
        <v>M</v>
      </c>
      <c r="I1557" s="1">
        <v>2</v>
      </c>
    </row>
    <row r="1558" spans="1:9" x14ac:dyDescent="0.55000000000000004">
      <c r="A1558" s="1">
        <v>54</v>
      </c>
      <c r="B1558" t="s">
        <v>513</v>
      </c>
      <c r="C1558" s="1" t="s">
        <v>3</v>
      </c>
      <c r="D1558">
        <v>4</v>
      </c>
      <c r="E1558" s="1" t="s">
        <v>231</v>
      </c>
      <c r="F1558" s="1">
        <v>4</v>
      </c>
      <c r="G1558" s="1" t="str">
        <f>+VLOOKUP(bloque2_2[[#This Row],[niño]],BD.niños[[Código]:[sexo]],6,FALSE)</f>
        <v>5 y 6</v>
      </c>
      <c r="H1558" s="1" t="str">
        <f>+VLOOKUP(bloque2_2[[#This Row],[niño]],BD.niños[[Código]:[sexo]],7,FALSE)</f>
        <v>F</v>
      </c>
      <c r="I1558" s="1">
        <v>2</v>
      </c>
    </row>
    <row r="1559" spans="1:9" x14ac:dyDescent="0.55000000000000004">
      <c r="A1559" s="1">
        <v>54</v>
      </c>
      <c r="B1559" t="s">
        <v>513</v>
      </c>
      <c r="C1559" s="1" t="s">
        <v>3</v>
      </c>
      <c r="D1559">
        <v>4</v>
      </c>
      <c r="E1559" s="1" t="s">
        <v>286</v>
      </c>
      <c r="F1559" s="1">
        <v>4</v>
      </c>
      <c r="G1559" s="1" t="str">
        <f>+VLOOKUP(bloque2_2[[#This Row],[niño]],BD.niños[[Código]:[sexo]],6,FALSE)</f>
        <v>5 y 6</v>
      </c>
      <c r="H1559" s="1" t="str">
        <f>+VLOOKUP(bloque2_2[[#This Row],[niño]],BD.niños[[Código]:[sexo]],7,FALSE)</f>
        <v>M</v>
      </c>
      <c r="I1559" s="1">
        <v>2</v>
      </c>
    </row>
    <row r="1560" spans="1:9" x14ac:dyDescent="0.55000000000000004">
      <c r="A1560" s="1">
        <v>54</v>
      </c>
      <c r="B1560" t="s">
        <v>513</v>
      </c>
      <c r="C1560" s="1" t="s">
        <v>3</v>
      </c>
      <c r="D1560">
        <v>4</v>
      </c>
      <c r="E1560" s="1" t="s">
        <v>290</v>
      </c>
      <c r="F1560" s="1">
        <v>3</v>
      </c>
      <c r="G1560" s="1" t="str">
        <f>+VLOOKUP(bloque2_2[[#This Row],[niño]],BD.niños[[Código]:[sexo]],6,FALSE)</f>
        <v>5 y 6</v>
      </c>
      <c r="H1560" s="1" t="str">
        <f>+VLOOKUP(bloque2_2[[#This Row],[niño]],BD.niños[[Código]:[sexo]],7,FALSE)</f>
        <v>M</v>
      </c>
      <c r="I1560" s="1">
        <v>2</v>
      </c>
    </row>
    <row r="1561" spans="1:9" x14ac:dyDescent="0.55000000000000004">
      <c r="A1561" s="1">
        <v>54</v>
      </c>
      <c r="B1561" t="s">
        <v>513</v>
      </c>
      <c r="C1561" s="1" t="s">
        <v>3</v>
      </c>
      <c r="D1561">
        <v>4</v>
      </c>
      <c r="E1561" s="1" t="s">
        <v>294</v>
      </c>
      <c r="F1561" s="1">
        <v>4</v>
      </c>
      <c r="G1561" s="1" t="str">
        <f>+VLOOKUP(bloque2_2[[#This Row],[niño]],BD.niños[[Código]:[sexo]],6,FALSE)</f>
        <v>7 y 8</v>
      </c>
      <c r="H1561" s="1" t="str">
        <f>+VLOOKUP(bloque2_2[[#This Row],[niño]],BD.niños[[Código]:[sexo]],7,FALSE)</f>
        <v>M</v>
      </c>
      <c r="I1561" s="1">
        <v>2</v>
      </c>
    </row>
    <row r="1562" spans="1:9" x14ac:dyDescent="0.55000000000000004">
      <c r="A1562" s="1">
        <v>54</v>
      </c>
      <c r="B1562" t="s">
        <v>513</v>
      </c>
      <c r="C1562" s="1" t="s">
        <v>3</v>
      </c>
      <c r="D1562">
        <v>4</v>
      </c>
      <c r="E1562" s="1" t="s">
        <v>295</v>
      </c>
      <c r="F1562" s="1">
        <v>5</v>
      </c>
      <c r="G1562" s="1" t="str">
        <f>+VLOOKUP(bloque2_2[[#This Row],[niño]],BD.niños[[Código]:[sexo]],6,FALSE)</f>
        <v>7 y 8</v>
      </c>
      <c r="H1562" s="1" t="str">
        <f>+VLOOKUP(bloque2_2[[#This Row],[niño]],BD.niños[[Código]:[sexo]],7,FALSE)</f>
        <v>M</v>
      </c>
      <c r="I1562" s="1">
        <v>2</v>
      </c>
    </row>
    <row r="1563" spans="1:9" x14ac:dyDescent="0.55000000000000004">
      <c r="A1563" s="1">
        <v>54</v>
      </c>
      <c r="B1563" t="s">
        <v>513</v>
      </c>
      <c r="C1563" s="1" t="s">
        <v>3</v>
      </c>
      <c r="D1563">
        <v>4</v>
      </c>
      <c r="E1563" s="1" t="s">
        <v>317</v>
      </c>
      <c r="F1563" s="1">
        <v>4</v>
      </c>
      <c r="G1563" s="1" t="str">
        <f>+VLOOKUP(bloque2_2[[#This Row],[niño]],BD.niños[[Código]:[sexo]],6,FALSE)</f>
        <v>9 y 10</v>
      </c>
      <c r="H1563" s="1" t="str">
        <f>+VLOOKUP(bloque2_2[[#This Row],[niño]],BD.niños[[Código]:[sexo]],7,FALSE)</f>
        <v>F</v>
      </c>
      <c r="I1563" s="1">
        <v>2</v>
      </c>
    </row>
    <row r="1564" spans="1:9" x14ac:dyDescent="0.55000000000000004">
      <c r="A1564" s="1">
        <v>54</v>
      </c>
      <c r="B1564" t="s">
        <v>513</v>
      </c>
      <c r="C1564" s="1" t="s">
        <v>3</v>
      </c>
      <c r="D1564">
        <v>4</v>
      </c>
      <c r="E1564" s="1" t="s">
        <v>320</v>
      </c>
      <c r="F1564" s="1">
        <v>7</v>
      </c>
      <c r="G1564" s="1" t="str">
        <f>+VLOOKUP(bloque2_2[[#This Row],[niño]],BD.niños[[Código]:[sexo]],6,FALSE)</f>
        <v>9 y 10</v>
      </c>
      <c r="H1564" s="1" t="str">
        <f>+VLOOKUP(bloque2_2[[#This Row],[niño]],BD.niños[[Código]:[sexo]],7,FALSE)</f>
        <v>M</v>
      </c>
      <c r="I1564" s="1">
        <v>2</v>
      </c>
    </row>
    <row r="1565" spans="1:9" x14ac:dyDescent="0.55000000000000004">
      <c r="A1565" s="1">
        <v>54</v>
      </c>
      <c r="B1565" t="s">
        <v>513</v>
      </c>
      <c r="C1565" s="1" t="s">
        <v>3</v>
      </c>
      <c r="D1565">
        <v>4</v>
      </c>
      <c r="E1565" s="1" t="s">
        <v>323</v>
      </c>
      <c r="F1565" s="1">
        <v>4</v>
      </c>
      <c r="G1565" s="1" t="str">
        <f>+VLOOKUP(bloque2_2[[#This Row],[niño]],BD.niños[[Código]:[sexo]],6,FALSE)</f>
        <v>7 y 8</v>
      </c>
      <c r="H1565" s="1" t="str">
        <f>+VLOOKUP(bloque2_2[[#This Row],[niño]],BD.niños[[Código]:[sexo]],7,FALSE)</f>
        <v>F</v>
      </c>
      <c r="I1565" s="1">
        <v>2</v>
      </c>
    </row>
    <row r="1566" spans="1:9" x14ac:dyDescent="0.55000000000000004">
      <c r="A1566" s="1">
        <v>54</v>
      </c>
      <c r="B1566" t="s">
        <v>513</v>
      </c>
      <c r="C1566" s="1" t="s">
        <v>3</v>
      </c>
      <c r="D1566">
        <v>4</v>
      </c>
      <c r="E1566" s="1" t="s">
        <v>327</v>
      </c>
      <c r="F1566" s="1">
        <v>4</v>
      </c>
      <c r="G1566" s="1" t="str">
        <f>+VLOOKUP(bloque2_2[[#This Row],[niño]],BD.niños[[Código]:[sexo]],6,FALSE)</f>
        <v>7 y 8</v>
      </c>
      <c r="H1566" s="1" t="str">
        <f>+VLOOKUP(bloque2_2[[#This Row],[niño]],BD.niños[[Código]:[sexo]],7,FALSE)</f>
        <v>F</v>
      </c>
      <c r="I1566" s="1">
        <v>2</v>
      </c>
    </row>
    <row r="1567" spans="1:9" x14ac:dyDescent="0.55000000000000004">
      <c r="A1567" s="1">
        <v>54</v>
      </c>
      <c r="B1567" t="s">
        <v>513</v>
      </c>
      <c r="C1567" s="1" t="s">
        <v>3</v>
      </c>
      <c r="D1567">
        <v>4</v>
      </c>
      <c r="E1567" s="1" t="s">
        <v>331</v>
      </c>
      <c r="F1567" s="1">
        <v>4</v>
      </c>
      <c r="G1567" s="1" t="str">
        <f>+VLOOKUP(bloque2_2[[#This Row],[niño]],BD.niños[[Código]:[sexo]],6,FALSE)</f>
        <v>7 y 8</v>
      </c>
      <c r="H1567" s="1" t="str">
        <f>+VLOOKUP(bloque2_2[[#This Row],[niño]],BD.niños[[Código]:[sexo]],7,FALSE)</f>
        <v>F</v>
      </c>
      <c r="I1567" s="1">
        <v>2</v>
      </c>
    </row>
    <row r="1568" spans="1:9" x14ac:dyDescent="0.55000000000000004">
      <c r="A1568" s="1">
        <v>55</v>
      </c>
      <c r="B1568" t="s">
        <v>514</v>
      </c>
      <c r="C1568" s="1" t="s">
        <v>1</v>
      </c>
      <c r="D1568">
        <v>2</v>
      </c>
      <c r="E1568" s="1" t="s">
        <v>105</v>
      </c>
      <c r="F1568" s="1">
        <v>2</v>
      </c>
      <c r="G1568" s="1" t="str">
        <f>+VLOOKUP(bloque2_2[[#This Row],[niño]],BD.niños[[Código]:[sexo]],6,FALSE)</f>
        <v>9 y 10</v>
      </c>
      <c r="H1568" s="1" t="str">
        <f>+VLOOKUP(bloque2_2[[#This Row],[niño]],BD.niños[[Código]:[sexo]],7,FALSE)</f>
        <v>F</v>
      </c>
      <c r="I1568" s="1">
        <v>2</v>
      </c>
    </row>
    <row r="1569" spans="1:9" x14ac:dyDescent="0.55000000000000004">
      <c r="A1569" s="1">
        <v>55</v>
      </c>
      <c r="B1569" t="s">
        <v>514</v>
      </c>
      <c r="C1569" s="1" t="s">
        <v>1</v>
      </c>
      <c r="D1569">
        <v>2</v>
      </c>
      <c r="E1569" s="1" t="s">
        <v>108</v>
      </c>
      <c r="F1569" s="1">
        <v>2</v>
      </c>
      <c r="G1569" s="1" t="str">
        <f>+VLOOKUP(bloque2_2[[#This Row],[niño]],BD.niños[[Código]:[sexo]],6,FALSE)</f>
        <v>9 y 10</v>
      </c>
      <c r="H1569" s="1" t="str">
        <f>+VLOOKUP(bloque2_2[[#This Row],[niño]],BD.niños[[Código]:[sexo]],7,FALSE)</f>
        <v>F</v>
      </c>
      <c r="I1569" s="1">
        <v>2</v>
      </c>
    </row>
    <row r="1570" spans="1:9" x14ac:dyDescent="0.55000000000000004">
      <c r="A1570" s="1">
        <v>55</v>
      </c>
      <c r="B1570" t="s">
        <v>514</v>
      </c>
      <c r="C1570" s="1" t="s">
        <v>1</v>
      </c>
      <c r="D1570">
        <v>2</v>
      </c>
      <c r="E1570" s="1" t="s">
        <v>112</v>
      </c>
      <c r="F1570" s="1">
        <v>2</v>
      </c>
      <c r="G1570" s="1" t="str">
        <f>+VLOOKUP(bloque2_2[[#This Row],[niño]],BD.niños[[Código]:[sexo]],6,FALSE)</f>
        <v>9 y 10</v>
      </c>
      <c r="H1570" s="1" t="str">
        <f>+VLOOKUP(bloque2_2[[#This Row],[niño]],BD.niños[[Código]:[sexo]],7,FALSE)</f>
        <v>F</v>
      </c>
      <c r="I1570" s="1">
        <v>2</v>
      </c>
    </row>
    <row r="1571" spans="1:9" x14ac:dyDescent="0.55000000000000004">
      <c r="A1571" s="1">
        <v>55</v>
      </c>
      <c r="B1571" t="s">
        <v>514</v>
      </c>
      <c r="C1571" s="1" t="s">
        <v>1</v>
      </c>
      <c r="D1571">
        <v>2</v>
      </c>
      <c r="E1571" s="1" t="s">
        <v>116</v>
      </c>
      <c r="F1571" s="1">
        <v>2</v>
      </c>
      <c r="G1571" s="1" t="str">
        <f>+VLOOKUP(bloque2_2[[#This Row],[niño]],BD.niños[[Código]:[sexo]],6,FALSE)</f>
        <v>9 y 10</v>
      </c>
      <c r="H1571" s="1" t="str">
        <f>+VLOOKUP(bloque2_2[[#This Row],[niño]],BD.niños[[Código]:[sexo]],7,FALSE)</f>
        <v>F</v>
      </c>
      <c r="I1571" s="1">
        <v>2</v>
      </c>
    </row>
    <row r="1572" spans="1:9" x14ac:dyDescent="0.55000000000000004">
      <c r="A1572" s="1">
        <v>55</v>
      </c>
      <c r="B1572" t="s">
        <v>514</v>
      </c>
      <c r="C1572" s="1" t="s">
        <v>1</v>
      </c>
      <c r="D1572">
        <v>2</v>
      </c>
      <c r="E1572" s="1" t="s">
        <v>120</v>
      </c>
      <c r="F1572" s="1">
        <v>2</v>
      </c>
      <c r="G1572" s="1" t="str">
        <f>+VLOOKUP(bloque2_2[[#This Row],[niño]],BD.niños[[Código]:[sexo]],6,FALSE)</f>
        <v>9 y 10</v>
      </c>
      <c r="H1572" s="1" t="str">
        <f>+VLOOKUP(bloque2_2[[#This Row],[niño]],BD.niños[[Código]:[sexo]],7,FALSE)</f>
        <v>M</v>
      </c>
      <c r="I1572" s="1">
        <v>2</v>
      </c>
    </row>
    <row r="1573" spans="1:9" x14ac:dyDescent="0.55000000000000004">
      <c r="A1573" s="1">
        <v>55</v>
      </c>
      <c r="B1573" t="s">
        <v>514</v>
      </c>
      <c r="C1573" s="1" t="s">
        <v>1</v>
      </c>
      <c r="D1573">
        <v>2</v>
      </c>
      <c r="E1573" s="1" t="s">
        <v>123</v>
      </c>
      <c r="F1573" s="1">
        <v>2</v>
      </c>
      <c r="G1573" s="1" t="str">
        <f>+VLOOKUP(bloque2_2[[#This Row],[niño]],BD.niños[[Código]:[sexo]],6,FALSE)</f>
        <v>7 y 8</v>
      </c>
      <c r="H1573" s="1" t="str">
        <f>+VLOOKUP(bloque2_2[[#This Row],[niño]],BD.niños[[Código]:[sexo]],7,FALSE)</f>
        <v>M</v>
      </c>
      <c r="I1573" s="1">
        <v>2</v>
      </c>
    </row>
    <row r="1574" spans="1:9" x14ac:dyDescent="0.55000000000000004">
      <c r="A1574" s="1">
        <v>55</v>
      </c>
      <c r="B1574" t="s">
        <v>514</v>
      </c>
      <c r="C1574" s="1" t="s">
        <v>1</v>
      </c>
      <c r="D1574">
        <v>2</v>
      </c>
      <c r="E1574" s="1" t="s">
        <v>127</v>
      </c>
      <c r="F1574" s="1">
        <v>2</v>
      </c>
      <c r="G1574" s="1" t="str">
        <f>+VLOOKUP(bloque2_2[[#This Row],[niño]],BD.niños[[Código]:[sexo]],6,FALSE)</f>
        <v>5 y 6</v>
      </c>
      <c r="H1574" s="1" t="str">
        <f>+VLOOKUP(bloque2_2[[#This Row],[niño]],BD.niños[[Código]:[sexo]],7,FALSE)</f>
        <v>M</v>
      </c>
      <c r="I1574" s="1">
        <v>2</v>
      </c>
    </row>
    <row r="1575" spans="1:9" x14ac:dyDescent="0.55000000000000004">
      <c r="A1575" s="1">
        <v>55</v>
      </c>
      <c r="B1575" t="s">
        <v>514</v>
      </c>
      <c r="C1575" s="1" t="s">
        <v>1</v>
      </c>
      <c r="D1575">
        <v>2</v>
      </c>
      <c r="E1575" s="1" t="s">
        <v>131</v>
      </c>
      <c r="F1575" s="1">
        <v>2</v>
      </c>
      <c r="G1575" s="1" t="str">
        <f>+VLOOKUP(bloque2_2[[#This Row],[niño]],BD.niños[[Código]:[sexo]],6,FALSE)</f>
        <v>5 y 6</v>
      </c>
      <c r="H1575" s="1" t="str">
        <f>+VLOOKUP(bloque2_2[[#This Row],[niño]],BD.niños[[Código]:[sexo]],7,FALSE)</f>
        <v>F</v>
      </c>
      <c r="I1575" s="1">
        <v>2</v>
      </c>
    </row>
    <row r="1576" spans="1:9" x14ac:dyDescent="0.55000000000000004">
      <c r="A1576" s="1">
        <v>55</v>
      </c>
      <c r="B1576" t="s">
        <v>514</v>
      </c>
      <c r="C1576" s="1" t="s">
        <v>1</v>
      </c>
      <c r="D1576">
        <v>2</v>
      </c>
      <c r="E1576" s="1" t="s">
        <v>135</v>
      </c>
      <c r="F1576" s="1">
        <v>5</v>
      </c>
      <c r="G1576" s="1" t="str">
        <f>+VLOOKUP(bloque2_2[[#This Row],[niño]],BD.niños[[Código]:[sexo]],6,FALSE)</f>
        <v>5 y 6</v>
      </c>
      <c r="H1576" s="1" t="str">
        <f>+VLOOKUP(bloque2_2[[#This Row],[niño]],BD.niños[[Código]:[sexo]],7,FALSE)</f>
        <v>M</v>
      </c>
      <c r="I1576" s="1">
        <v>2</v>
      </c>
    </row>
    <row r="1577" spans="1:9" x14ac:dyDescent="0.55000000000000004">
      <c r="A1577" s="1">
        <v>55</v>
      </c>
      <c r="B1577" t="s">
        <v>514</v>
      </c>
      <c r="C1577" s="1" t="s">
        <v>1</v>
      </c>
      <c r="D1577">
        <v>2</v>
      </c>
      <c r="E1577" s="1" t="s">
        <v>139</v>
      </c>
      <c r="F1577" s="1">
        <v>2</v>
      </c>
      <c r="G1577" s="1" t="str">
        <f>+VLOOKUP(bloque2_2[[#This Row],[niño]],BD.niños[[Código]:[sexo]],6,FALSE)</f>
        <v>7 y 8</v>
      </c>
      <c r="H1577" s="1" t="str">
        <f>+VLOOKUP(bloque2_2[[#This Row],[niño]],BD.niños[[Código]:[sexo]],7,FALSE)</f>
        <v>M</v>
      </c>
      <c r="I1577" s="1">
        <v>2</v>
      </c>
    </row>
    <row r="1578" spans="1:9" x14ac:dyDescent="0.55000000000000004">
      <c r="A1578" s="1">
        <v>55</v>
      </c>
      <c r="B1578" t="s">
        <v>514</v>
      </c>
      <c r="C1578" s="1" t="s">
        <v>1</v>
      </c>
      <c r="D1578">
        <v>2</v>
      </c>
      <c r="E1578" s="1" t="s">
        <v>141</v>
      </c>
      <c r="F1578" s="1">
        <v>2</v>
      </c>
      <c r="G1578" s="1" t="str">
        <f>+VLOOKUP(bloque2_2[[#This Row],[niño]],BD.niños[[Código]:[sexo]],6,FALSE)</f>
        <v>7 y 8</v>
      </c>
      <c r="H1578" s="1" t="str">
        <f>+VLOOKUP(bloque2_2[[#This Row],[niño]],BD.niños[[Código]:[sexo]],7,FALSE)</f>
        <v>F</v>
      </c>
      <c r="I1578" s="1">
        <v>2</v>
      </c>
    </row>
    <row r="1579" spans="1:9" x14ac:dyDescent="0.55000000000000004">
      <c r="A1579" s="1">
        <v>55</v>
      </c>
      <c r="B1579" t="s">
        <v>514</v>
      </c>
      <c r="C1579" s="1" t="s">
        <v>1</v>
      </c>
      <c r="D1579">
        <v>2</v>
      </c>
      <c r="E1579" s="1" t="s">
        <v>145</v>
      </c>
      <c r="F1579" s="1">
        <v>1</v>
      </c>
      <c r="G1579" s="1" t="str">
        <f>+VLOOKUP(bloque2_2[[#This Row],[niño]],BD.niños[[Código]:[sexo]],6,FALSE)</f>
        <v>7 y 8</v>
      </c>
      <c r="H1579" s="1" t="str">
        <f>+VLOOKUP(bloque2_2[[#This Row],[niño]],BD.niños[[Código]:[sexo]],7,FALSE)</f>
        <v>M</v>
      </c>
      <c r="I1579" s="1">
        <v>2</v>
      </c>
    </row>
    <row r="1580" spans="1:9" x14ac:dyDescent="0.55000000000000004">
      <c r="A1580" s="1">
        <v>55</v>
      </c>
      <c r="B1580" t="s">
        <v>514</v>
      </c>
      <c r="C1580" s="1" t="s">
        <v>1</v>
      </c>
      <c r="D1580">
        <v>2</v>
      </c>
      <c r="E1580" s="1" t="s">
        <v>147</v>
      </c>
      <c r="F1580" s="1">
        <v>2</v>
      </c>
      <c r="G1580" s="1" t="str">
        <f>+VLOOKUP(bloque2_2[[#This Row],[niño]],BD.niños[[Código]:[sexo]],6,FALSE)</f>
        <v>7 y 8</v>
      </c>
      <c r="H1580" s="1" t="str">
        <f>+VLOOKUP(bloque2_2[[#This Row],[niño]],BD.niños[[Código]:[sexo]],7,FALSE)</f>
        <v>M</v>
      </c>
      <c r="I1580" s="1">
        <v>2</v>
      </c>
    </row>
    <row r="1581" spans="1:9" x14ac:dyDescent="0.55000000000000004">
      <c r="A1581" s="1">
        <v>55</v>
      </c>
      <c r="B1581" t="s">
        <v>514</v>
      </c>
      <c r="C1581" s="1" t="s">
        <v>1</v>
      </c>
      <c r="D1581">
        <v>2</v>
      </c>
      <c r="E1581" s="1" t="s">
        <v>214</v>
      </c>
      <c r="F1581" s="1">
        <v>2</v>
      </c>
      <c r="G1581" s="1" t="str">
        <f>+VLOOKUP(bloque2_2[[#This Row],[niño]],BD.niños[[Código]:[sexo]],6,FALSE)</f>
        <v>9 y 10</v>
      </c>
      <c r="H1581" s="1" t="str">
        <f>+VLOOKUP(bloque2_2[[#This Row],[niño]],BD.niños[[Código]:[sexo]],7,FALSE)</f>
        <v>F</v>
      </c>
      <c r="I1581" s="1">
        <v>2</v>
      </c>
    </row>
    <row r="1582" spans="1:9" x14ac:dyDescent="0.55000000000000004">
      <c r="A1582" s="1">
        <v>55</v>
      </c>
      <c r="B1582" t="s">
        <v>514</v>
      </c>
      <c r="C1582" s="1" t="s">
        <v>1</v>
      </c>
      <c r="D1582">
        <v>2</v>
      </c>
      <c r="E1582" s="1" t="s">
        <v>217</v>
      </c>
      <c r="F1582" s="1">
        <v>2</v>
      </c>
      <c r="G1582" s="1" t="str">
        <f>+VLOOKUP(bloque2_2[[#This Row],[niño]],BD.niños[[Código]:[sexo]],6,FALSE)</f>
        <v>9 y 10</v>
      </c>
      <c r="H1582" s="1" t="str">
        <f>+VLOOKUP(bloque2_2[[#This Row],[niño]],BD.niños[[Código]:[sexo]],7,FALSE)</f>
        <v>F</v>
      </c>
      <c r="I1582" s="1">
        <v>2</v>
      </c>
    </row>
    <row r="1583" spans="1:9" x14ac:dyDescent="0.55000000000000004">
      <c r="A1583" s="1">
        <v>55</v>
      </c>
      <c r="B1583" t="s">
        <v>514</v>
      </c>
      <c r="C1583" s="1" t="s">
        <v>1</v>
      </c>
      <c r="D1583">
        <v>2</v>
      </c>
      <c r="E1583" s="1" t="s">
        <v>220</v>
      </c>
      <c r="F1583" s="1">
        <v>2</v>
      </c>
      <c r="G1583" s="1" t="str">
        <f>+VLOOKUP(bloque2_2[[#This Row],[niño]],BD.niños[[Código]:[sexo]],6,FALSE)</f>
        <v>9 y 10</v>
      </c>
      <c r="H1583" s="1" t="str">
        <f>+VLOOKUP(bloque2_2[[#This Row],[niño]],BD.niños[[Código]:[sexo]],7,FALSE)</f>
        <v>F</v>
      </c>
      <c r="I1583" s="1">
        <v>2</v>
      </c>
    </row>
    <row r="1584" spans="1:9" x14ac:dyDescent="0.55000000000000004">
      <c r="A1584" s="1">
        <v>55</v>
      </c>
      <c r="B1584" t="s">
        <v>514</v>
      </c>
      <c r="C1584" s="1" t="s">
        <v>1</v>
      </c>
      <c r="D1584">
        <v>2</v>
      </c>
      <c r="E1584" s="1" t="s">
        <v>223</v>
      </c>
      <c r="F1584" s="1">
        <v>2</v>
      </c>
      <c r="G1584" s="1" t="str">
        <f>+VLOOKUP(bloque2_2[[#This Row],[niño]],BD.niños[[Código]:[sexo]],6,FALSE)</f>
        <v>7 y 8</v>
      </c>
      <c r="H1584" s="1" t="str">
        <f>+VLOOKUP(bloque2_2[[#This Row],[niño]],BD.niños[[Código]:[sexo]],7,FALSE)</f>
        <v>F</v>
      </c>
      <c r="I1584" s="1">
        <v>2</v>
      </c>
    </row>
    <row r="1585" spans="1:9" x14ac:dyDescent="0.55000000000000004">
      <c r="A1585" s="1">
        <v>55</v>
      </c>
      <c r="B1585" t="s">
        <v>514</v>
      </c>
      <c r="C1585" s="1" t="s">
        <v>1</v>
      </c>
      <c r="D1585">
        <v>2</v>
      </c>
      <c r="E1585" s="1" t="s">
        <v>226</v>
      </c>
      <c r="F1585" s="1">
        <v>2</v>
      </c>
      <c r="G1585" s="1" t="str">
        <f>+VLOOKUP(bloque2_2[[#This Row],[niño]],BD.niños[[Código]:[sexo]],6,FALSE)</f>
        <v>9 y 10</v>
      </c>
      <c r="H1585" s="1" t="str">
        <f>+VLOOKUP(bloque2_2[[#This Row],[niño]],BD.niños[[Código]:[sexo]],7,FALSE)</f>
        <v>M</v>
      </c>
      <c r="I1585" s="1">
        <v>2</v>
      </c>
    </row>
    <row r="1586" spans="1:9" x14ac:dyDescent="0.55000000000000004">
      <c r="A1586" s="1">
        <v>55</v>
      </c>
      <c r="B1586" t="s">
        <v>514</v>
      </c>
      <c r="C1586" s="1" t="s">
        <v>1</v>
      </c>
      <c r="D1586">
        <v>2</v>
      </c>
      <c r="E1586" s="1" t="s">
        <v>229</v>
      </c>
      <c r="F1586" s="1">
        <v>2</v>
      </c>
      <c r="G1586" s="1" t="str">
        <f>+VLOOKUP(bloque2_2[[#This Row],[niño]],BD.niños[[Código]:[sexo]],6,FALSE)</f>
        <v>7 y 8</v>
      </c>
      <c r="H1586" s="1" t="str">
        <f>+VLOOKUP(bloque2_2[[#This Row],[niño]],BD.niños[[Código]:[sexo]],7,FALSE)</f>
        <v>M</v>
      </c>
      <c r="I1586" s="1">
        <v>2</v>
      </c>
    </row>
    <row r="1587" spans="1:9" x14ac:dyDescent="0.55000000000000004">
      <c r="A1587" s="1">
        <v>55</v>
      </c>
      <c r="B1587" t="s">
        <v>514</v>
      </c>
      <c r="C1587" s="1" t="s">
        <v>1</v>
      </c>
      <c r="D1587">
        <v>2</v>
      </c>
      <c r="E1587" s="1" t="s">
        <v>231</v>
      </c>
      <c r="F1587" s="1">
        <v>2</v>
      </c>
      <c r="G1587" s="1" t="str">
        <f>+VLOOKUP(bloque2_2[[#This Row],[niño]],BD.niños[[Código]:[sexo]],6,FALSE)</f>
        <v>5 y 6</v>
      </c>
      <c r="H1587" s="1" t="str">
        <f>+VLOOKUP(bloque2_2[[#This Row],[niño]],BD.niños[[Código]:[sexo]],7,FALSE)</f>
        <v>F</v>
      </c>
      <c r="I1587" s="1">
        <v>2</v>
      </c>
    </row>
    <row r="1588" spans="1:9" x14ac:dyDescent="0.55000000000000004">
      <c r="A1588" s="1">
        <v>55</v>
      </c>
      <c r="B1588" t="s">
        <v>514</v>
      </c>
      <c r="C1588" s="1" t="s">
        <v>1</v>
      </c>
      <c r="D1588">
        <v>2</v>
      </c>
      <c r="E1588" s="1" t="s">
        <v>286</v>
      </c>
      <c r="F1588" s="1">
        <v>2</v>
      </c>
      <c r="G1588" s="1" t="str">
        <f>+VLOOKUP(bloque2_2[[#This Row],[niño]],BD.niños[[Código]:[sexo]],6,FALSE)</f>
        <v>5 y 6</v>
      </c>
      <c r="H1588" s="1" t="str">
        <f>+VLOOKUP(bloque2_2[[#This Row],[niño]],BD.niños[[Código]:[sexo]],7,FALSE)</f>
        <v>M</v>
      </c>
      <c r="I1588" s="1">
        <v>2</v>
      </c>
    </row>
    <row r="1589" spans="1:9" x14ac:dyDescent="0.55000000000000004">
      <c r="A1589" s="1">
        <v>55</v>
      </c>
      <c r="B1589" t="s">
        <v>514</v>
      </c>
      <c r="C1589" s="1" t="s">
        <v>1</v>
      </c>
      <c r="D1589">
        <v>2</v>
      </c>
      <c r="E1589" s="1" t="s">
        <v>290</v>
      </c>
      <c r="F1589" s="1">
        <v>7</v>
      </c>
      <c r="G1589" s="1" t="str">
        <f>+VLOOKUP(bloque2_2[[#This Row],[niño]],BD.niños[[Código]:[sexo]],6,FALSE)</f>
        <v>5 y 6</v>
      </c>
      <c r="H1589" s="1" t="str">
        <f>+VLOOKUP(bloque2_2[[#This Row],[niño]],BD.niños[[Código]:[sexo]],7,FALSE)</f>
        <v>M</v>
      </c>
      <c r="I1589" s="1">
        <v>2</v>
      </c>
    </row>
    <row r="1590" spans="1:9" x14ac:dyDescent="0.55000000000000004">
      <c r="A1590" s="1">
        <v>55</v>
      </c>
      <c r="B1590" t="s">
        <v>514</v>
      </c>
      <c r="C1590" s="1" t="s">
        <v>1</v>
      </c>
      <c r="D1590">
        <v>2</v>
      </c>
      <c r="E1590" s="1" t="s">
        <v>294</v>
      </c>
      <c r="F1590" s="1">
        <v>2</v>
      </c>
      <c r="G1590" s="1" t="str">
        <f>+VLOOKUP(bloque2_2[[#This Row],[niño]],BD.niños[[Código]:[sexo]],6,FALSE)</f>
        <v>7 y 8</v>
      </c>
      <c r="H1590" s="1" t="str">
        <f>+VLOOKUP(bloque2_2[[#This Row],[niño]],BD.niños[[Código]:[sexo]],7,FALSE)</f>
        <v>M</v>
      </c>
      <c r="I1590" s="1">
        <v>2</v>
      </c>
    </row>
    <row r="1591" spans="1:9" x14ac:dyDescent="0.55000000000000004">
      <c r="A1591" s="1">
        <v>55</v>
      </c>
      <c r="B1591" t="s">
        <v>514</v>
      </c>
      <c r="C1591" s="1" t="s">
        <v>1</v>
      </c>
      <c r="D1591">
        <v>2</v>
      </c>
      <c r="E1591" s="1" t="s">
        <v>295</v>
      </c>
      <c r="F1591" s="1">
        <v>2</v>
      </c>
      <c r="G1591" s="1" t="str">
        <f>+VLOOKUP(bloque2_2[[#This Row],[niño]],BD.niños[[Código]:[sexo]],6,FALSE)</f>
        <v>7 y 8</v>
      </c>
      <c r="H1591" s="1" t="str">
        <f>+VLOOKUP(bloque2_2[[#This Row],[niño]],BD.niños[[Código]:[sexo]],7,FALSE)</f>
        <v>M</v>
      </c>
      <c r="I1591" s="1">
        <v>2</v>
      </c>
    </row>
    <row r="1592" spans="1:9" x14ac:dyDescent="0.55000000000000004">
      <c r="A1592" s="1">
        <v>55</v>
      </c>
      <c r="B1592" t="s">
        <v>514</v>
      </c>
      <c r="C1592" s="1" t="s">
        <v>1</v>
      </c>
      <c r="D1592">
        <v>2</v>
      </c>
      <c r="E1592" s="1" t="s">
        <v>317</v>
      </c>
      <c r="F1592" s="1">
        <v>2</v>
      </c>
      <c r="G1592" s="1" t="str">
        <f>+VLOOKUP(bloque2_2[[#This Row],[niño]],BD.niños[[Código]:[sexo]],6,FALSE)</f>
        <v>9 y 10</v>
      </c>
      <c r="H1592" s="1" t="str">
        <f>+VLOOKUP(bloque2_2[[#This Row],[niño]],BD.niños[[Código]:[sexo]],7,FALSE)</f>
        <v>F</v>
      </c>
      <c r="I1592" s="1">
        <v>2</v>
      </c>
    </row>
    <row r="1593" spans="1:9" x14ac:dyDescent="0.55000000000000004">
      <c r="A1593" s="1">
        <v>55</v>
      </c>
      <c r="B1593" t="s">
        <v>514</v>
      </c>
      <c r="C1593" s="1" t="s">
        <v>1</v>
      </c>
      <c r="D1593">
        <v>2</v>
      </c>
      <c r="E1593" s="1" t="s">
        <v>320</v>
      </c>
      <c r="F1593" s="1">
        <v>2</v>
      </c>
      <c r="G1593" s="1" t="str">
        <f>+VLOOKUP(bloque2_2[[#This Row],[niño]],BD.niños[[Código]:[sexo]],6,FALSE)</f>
        <v>9 y 10</v>
      </c>
      <c r="H1593" s="1" t="str">
        <f>+VLOOKUP(bloque2_2[[#This Row],[niño]],BD.niños[[Código]:[sexo]],7,FALSE)</f>
        <v>M</v>
      </c>
      <c r="I1593" s="1">
        <v>2</v>
      </c>
    </row>
    <row r="1594" spans="1:9" x14ac:dyDescent="0.55000000000000004">
      <c r="A1594" s="1">
        <v>55</v>
      </c>
      <c r="B1594" t="s">
        <v>514</v>
      </c>
      <c r="C1594" s="1" t="s">
        <v>1</v>
      </c>
      <c r="D1594">
        <v>2</v>
      </c>
      <c r="E1594" s="1" t="s">
        <v>323</v>
      </c>
      <c r="F1594" s="1">
        <v>2</v>
      </c>
      <c r="G1594" s="1" t="str">
        <f>+VLOOKUP(bloque2_2[[#This Row],[niño]],BD.niños[[Código]:[sexo]],6,FALSE)</f>
        <v>7 y 8</v>
      </c>
      <c r="H1594" s="1" t="str">
        <f>+VLOOKUP(bloque2_2[[#This Row],[niño]],BD.niños[[Código]:[sexo]],7,FALSE)</f>
        <v>F</v>
      </c>
      <c r="I1594" s="1">
        <v>2</v>
      </c>
    </row>
    <row r="1595" spans="1:9" x14ac:dyDescent="0.55000000000000004">
      <c r="A1595" s="1">
        <v>55</v>
      </c>
      <c r="B1595" t="s">
        <v>514</v>
      </c>
      <c r="C1595" s="1" t="s">
        <v>1</v>
      </c>
      <c r="D1595">
        <v>2</v>
      </c>
      <c r="E1595" s="1" t="s">
        <v>327</v>
      </c>
      <c r="F1595" s="1">
        <v>2</v>
      </c>
      <c r="G1595" s="1" t="str">
        <f>+VLOOKUP(bloque2_2[[#This Row],[niño]],BD.niños[[Código]:[sexo]],6,FALSE)</f>
        <v>7 y 8</v>
      </c>
      <c r="H1595" s="1" t="str">
        <f>+VLOOKUP(bloque2_2[[#This Row],[niño]],BD.niños[[Código]:[sexo]],7,FALSE)</f>
        <v>F</v>
      </c>
      <c r="I1595" s="1">
        <v>2</v>
      </c>
    </row>
    <row r="1596" spans="1:9" x14ac:dyDescent="0.55000000000000004">
      <c r="A1596" s="1">
        <v>55</v>
      </c>
      <c r="B1596" t="s">
        <v>514</v>
      </c>
      <c r="C1596" s="1" t="s">
        <v>1</v>
      </c>
      <c r="D1596">
        <v>2</v>
      </c>
      <c r="E1596" s="1" t="s">
        <v>331</v>
      </c>
      <c r="F1596" s="1">
        <v>2</v>
      </c>
      <c r="G1596" s="1" t="str">
        <f>+VLOOKUP(bloque2_2[[#This Row],[niño]],BD.niños[[Código]:[sexo]],6,FALSE)</f>
        <v>7 y 8</v>
      </c>
      <c r="H1596" s="1" t="str">
        <f>+VLOOKUP(bloque2_2[[#This Row],[niño]],BD.niños[[Código]:[sexo]],7,FALSE)</f>
        <v>F</v>
      </c>
      <c r="I1596" s="1">
        <v>2</v>
      </c>
    </row>
    <row r="1597" spans="1:9" x14ac:dyDescent="0.55000000000000004">
      <c r="A1597" s="1">
        <v>56</v>
      </c>
      <c r="B1597" t="s">
        <v>515</v>
      </c>
      <c r="C1597" s="1" t="s">
        <v>3</v>
      </c>
      <c r="D1597">
        <v>4</v>
      </c>
      <c r="E1597" s="1" t="s">
        <v>105</v>
      </c>
      <c r="F1597" s="1">
        <v>5</v>
      </c>
      <c r="G1597" s="1" t="str">
        <f>+VLOOKUP(bloque2_2[[#This Row],[niño]],BD.niños[[Código]:[sexo]],6,FALSE)</f>
        <v>9 y 10</v>
      </c>
      <c r="H1597" s="1" t="str">
        <f>+VLOOKUP(bloque2_2[[#This Row],[niño]],BD.niños[[Código]:[sexo]],7,FALSE)</f>
        <v>F</v>
      </c>
      <c r="I1597" s="1">
        <v>2</v>
      </c>
    </row>
    <row r="1598" spans="1:9" x14ac:dyDescent="0.55000000000000004">
      <c r="A1598" s="1">
        <v>56</v>
      </c>
      <c r="B1598" t="s">
        <v>515</v>
      </c>
      <c r="C1598" s="1" t="s">
        <v>3</v>
      </c>
      <c r="D1598">
        <v>4</v>
      </c>
      <c r="E1598" s="1" t="s">
        <v>108</v>
      </c>
      <c r="F1598" s="1">
        <v>3</v>
      </c>
      <c r="G1598" s="1" t="str">
        <f>+VLOOKUP(bloque2_2[[#This Row],[niño]],BD.niños[[Código]:[sexo]],6,FALSE)</f>
        <v>9 y 10</v>
      </c>
      <c r="H1598" s="1" t="str">
        <f>+VLOOKUP(bloque2_2[[#This Row],[niño]],BD.niños[[Código]:[sexo]],7,FALSE)</f>
        <v>F</v>
      </c>
      <c r="I1598" s="1">
        <v>2</v>
      </c>
    </row>
    <row r="1599" spans="1:9" x14ac:dyDescent="0.55000000000000004">
      <c r="A1599" s="1">
        <v>56</v>
      </c>
      <c r="B1599" t="s">
        <v>515</v>
      </c>
      <c r="C1599" s="1" t="s">
        <v>3</v>
      </c>
      <c r="D1599">
        <v>4</v>
      </c>
      <c r="E1599" s="1" t="s">
        <v>112</v>
      </c>
      <c r="F1599" s="1">
        <v>4</v>
      </c>
      <c r="G1599" s="1" t="str">
        <f>+VLOOKUP(bloque2_2[[#This Row],[niño]],BD.niños[[Código]:[sexo]],6,FALSE)</f>
        <v>9 y 10</v>
      </c>
      <c r="H1599" s="1" t="str">
        <f>+VLOOKUP(bloque2_2[[#This Row],[niño]],BD.niños[[Código]:[sexo]],7,FALSE)</f>
        <v>F</v>
      </c>
      <c r="I1599" s="1">
        <v>2</v>
      </c>
    </row>
    <row r="1600" spans="1:9" x14ac:dyDescent="0.55000000000000004">
      <c r="A1600" s="1">
        <v>56</v>
      </c>
      <c r="B1600" t="s">
        <v>515</v>
      </c>
      <c r="C1600" s="1" t="s">
        <v>3</v>
      </c>
      <c r="D1600">
        <v>4</v>
      </c>
      <c r="E1600" s="1" t="s">
        <v>116</v>
      </c>
      <c r="F1600" s="1">
        <v>0</v>
      </c>
      <c r="G1600" s="1" t="str">
        <f>+VLOOKUP(bloque2_2[[#This Row],[niño]],BD.niños[[Código]:[sexo]],6,FALSE)</f>
        <v>9 y 10</v>
      </c>
      <c r="H1600" s="1" t="str">
        <f>+VLOOKUP(bloque2_2[[#This Row],[niño]],BD.niños[[Código]:[sexo]],7,FALSE)</f>
        <v>F</v>
      </c>
      <c r="I1600" s="1">
        <v>2</v>
      </c>
    </row>
    <row r="1601" spans="1:9" x14ac:dyDescent="0.55000000000000004">
      <c r="A1601" s="1">
        <v>56</v>
      </c>
      <c r="B1601" t="s">
        <v>515</v>
      </c>
      <c r="C1601" s="1" t="s">
        <v>3</v>
      </c>
      <c r="D1601">
        <v>4</v>
      </c>
      <c r="E1601" s="1" t="s">
        <v>120</v>
      </c>
      <c r="F1601" s="1">
        <v>3</v>
      </c>
      <c r="G1601" s="1" t="str">
        <f>+VLOOKUP(bloque2_2[[#This Row],[niño]],BD.niños[[Código]:[sexo]],6,FALSE)</f>
        <v>9 y 10</v>
      </c>
      <c r="H1601" s="1" t="str">
        <f>+VLOOKUP(bloque2_2[[#This Row],[niño]],BD.niños[[Código]:[sexo]],7,FALSE)</f>
        <v>M</v>
      </c>
      <c r="I1601" s="1">
        <v>2</v>
      </c>
    </row>
    <row r="1602" spans="1:9" x14ac:dyDescent="0.55000000000000004">
      <c r="A1602" s="1">
        <v>56</v>
      </c>
      <c r="B1602" t="s">
        <v>515</v>
      </c>
      <c r="C1602" s="1" t="s">
        <v>3</v>
      </c>
      <c r="D1602">
        <v>4</v>
      </c>
      <c r="E1602" s="1" t="s">
        <v>123</v>
      </c>
      <c r="F1602" s="1">
        <v>1</v>
      </c>
      <c r="G1602" s="1" t="str">
        <f>+VLOOKUP(bloque2_2[[#This Row],[niño]],BD.niños[[Código]:[sexo]],6,FALSE)</f>
        <v>7 y 8</v>
      </c>
      <c r="H1602" s="1" t="str">
        <f>+VLOOKUP(bloque2_2[[#This Row],[niño]],BD.niños[[Código]:[sexo]],7,FALSE)</f>
        <v>M</v>
      </c>
      <c r="I1602" s="1">
        <v>2</v>
      </c>
    </row>
    <row r="1603" spans="1:9" x14ac:dyDescent="0.55000000000000004">
      <c r="A1603" s="1">
        <v>56</v>
      </c>
      <c r="B1603" t="s">
        <v>515</v>
      </c>
      <c r="C1603" s="1" t="s">
        <v>3</v>
      </c>
      <c r="D1603">
        <v>4</v>
      </c>
      <c r="E1603" s="1" t="s">
        <v>127</v>
      </c>
      <c r="F1603" s="1">
        <v>3</v>
      </c>
      <c r="G1603" s="1" t="str">
        <f>+VLOOKUP(bloque2_2[[#This Row],[niño]],BD.niños[[Código]:[sexo]],6,FALSE)</f>
        <v>5 y 6</v>
      </c>
      <c r="H1603" s="1" t="str">
        <f>+VLOOKUP(bloque2_2[[#This Row],[niño]],BD.niños[[Código]:[sexo]],7,FALSE)</f>
        <v>M</v>
      </c>
      <c r="I1603" s="1">
        <v>2</v>
      </c>
    </row>
    <row r="1604" spans="1:9" x14ac:dyDescent="0.55000000000000004">
      <c r="A1604" s="1">
        <v>56</v>
      </c>
      <c r="B1604" t="s">
        <v>515</v>
      </c>
      <c r="C1604" s="1" t="s">
        <v>3</v>
      </c>
      <c r="D1604">
        <v>4</v>
      </c>
      <c r="E1604" s="1" t="s">
        <v>131</v>
      </c>
      <c r="F1604" s="1">
        <v>3</v>
      </c>
      <c r="G1604" s="1" t="str">
        <f>+VLOOKUP(bloque2_2[[#This Row],[niño]],BD.niños[[Código]:[sexo]],6,FALSE)</f>
        <v>5 y 6</v>
      </c>
      <c r="H1604" s="1" t="str">
        <f>+VLOOKUP(bloque2_2[[#This Row],[niño]],BD.niños[[Código]:[sexo]],7,FALSE)</f>
        <v>F</v>
      </c>
      <c r="I1604" s="1">
        <v>2</v>
      </c>
    </row>
    <row r="1605" spans="1:9" x14ac:dyDescent="0.55000000000000004">
      <c r="A1605" s="1">
        <v>56</v>
      </c>
      <c r="B1605" t="s">
        <v>515</v>
      </c>
      <c r="C1605" s="1" t="s">
        <v>3</v>
      </c>
      <c r="D1605">
        <v>4</v>
      </c>
      <c r="E1605" s="1" t="s">
        <v>135</v>
      </c>
      <c r="F1605" s="1">
        <v>3</v>
      </c>
      <c r="G1605" s="1" t="str">
        <f>+VLOOKUP(bloque2_2[[#This Row],[niño]],BD.niños[[Código]:[sexo]],6,FALSE)</f>
        <v>5 y 6</v>
      </c>
      <c r="H1605" s="1" t="str">
        <f>+VLOOKUP(bloque2_2[[#This Row],[niño]],BD.niños[[Código]:[sexo]],7,FALSE)</f>
        <v>M</v>
      </c>
      <c r="I1605" s="1">
        <v>2</v>
      </c>
    </row>
    <row r="1606" spans="1:9" x14ac:dyDescent="0.55000000000000004">
      <c r="A1606" s="1">
        <v>56</v>
      </c>
      <c r="B1606" t="s">
        <v>515</v>
      </c>
      <c r="C1606" s="1" t="s">
        <v>3</v>
      </c>
      <c r="D1606">
        <v>4</v>
      </c>
      <c r="E1606" s="1" t="s">
        <v>139</v>
      </c>
      <c r="F1606" s="1">
        <v>4</v>
      </c>
      <c r="G1606" s="1" t="str">
        <f>+VLOOKUP(bloque2_2[[#This Row],[niño]],BD.niños[[Código]:[sexo]],6,FALSE)</f>
        <v>7 y 8</v>
      </c>
      <c r="H1606" s="1" t="str">
        <f>+VLOOKUP(bloque2_2[[#This Row],[niño]],BD.niños[[Código]:[sexo]],7,FALSE)</f>
        <v>M</v>
      </c>
      <c r="I1606" s="1">
        <v>2</v>
      </c>
    </row>
    <row r="1607" spans="1:9" x14ac:dyDescent="0.55000000000000004">
      <c r="A1607" s="1">
        <v>56</v>
      </c>
      <c r="B1607" t="s">
        <v>515</v>
      </c>
      <c r="C1607" s="1" t="s">
        <v>3</v>
      </c>
      <c r="D1607">
        <v>4</v>
      </c>
      <c r="E1607" s="1" t="s">
        <v>141</v>
      </c>
      <c r="F1607" s="1">
        <v>4</v>
      </c>
      <c r="G1607" s="1" t="str">
        <f>+VLOOKUP(bloque2_2[[#This Row],[niño]],BD.niños[[Código]:[sexo]],6,FALSE)</f>
        <v>7 y 8</v>
      </c>
      <c r="H1607" s="1" t="str">
        <f>+VLOOKUP(bloque2_2[[#This Row],[niño]],BD.niños[[Código]:[sexo]],7,FALSE)</f>
        <v>F</v>
      </c>
      <c r="I1607" s="1">
        <v>2</v>
      </c>
    </row>
    <row r="1608" spans="1:9" x14ac:dyDescent="0.55000000000000004">
      <c r="A1608" s="1">
        <v>56</v>
      </c>
      <c r="B1608" t="s">
        <v>515</v>
      </c>
      <c r="C1608" s="1" t="s">
        <v>3</v>
      </c>
      <c r="D1608">
        <v>4</v>
      </c>
      <c r="E1608" s="1" t="s">
        <v>145</v>
      </c>
      <c r="F1608" s="1">
        <v>4</v>
      </c>
      <c r="G1608" s="1" t="str">
        <f>+VLOOKUP(bloque2_2[[#This Row],[niño]],BD.niños[[Código]:[sexo]],6,FALSE)</f>
        <v>7 y 8</v>
      </c>
      <c r="H1608" s="1" t="str">
        <f>+VLOOKUP(bloque2_2[[#This Row],[niño]],BD.niños[[Código]:[sexo]],7,FALSE)</f>
        <v>M</v>
      </c>
      <c r="I1608" s="1">
        <v>2</v>
      </c>
    </row>
    <row r="1609" spans="1:9" x14ac:dyDescent="0.55000000000000004">
      <c r="A1609" s="1">
        <v>56</v>
      </c>
      <c r="B1609" t="s">
        <v>515</v>
      </c>
      <c r="C1609" s="1" t="s">
        <v>3</v>
      </c>
      <c r="D1609">
        <v>4</v>
      </c>
      <c r="E1609" s="1" t="s">
        <v>147</v>
      </c>
      <c r="F1609" s="1">
        <v>3</v>
      </c>
      <c r="G1609" s="1" t="str">
        <f>+VLOOKUP(bloque2_2[[#This Row],[niño]],BD.niños[[Código]:[sexo]],6,FALSE)</f>
        <v>7 y 8</v>
      </c>
      <c r="H1609" s="1" t="str">
        <f>+VLOOKUP(bloque2_2[[#This Row],[niño]],BD.niños[[Código]:[sexo]],7,FALSE)</f>
        <v>M</v>
      </c>
      <c r="I1609" s="1">
        <v>2</v>
      </c>
    </row>
    <row r="1610" spans="1:9" x14ac:dyDescent="0.55000000000000004">
      <c r="A1610" s="1">
        <v>56</v>
      </c>
      <c r="B1610" t="s">
        <v>515</v>
      </c>
      <c r="C1610" s="1" t="s">
        <v>3</v>
      </c>
      <c r="D1610">
        <v>4</v>
      </c>
      <c r="E1610" s="1" t="s">
        <v>214</v>
      </c>
      <c r="F1610" s="1">
        <v>3</v>
      </c>
      <c r="G1610" s="1" t="str">
        <f>+VLOOKUP(bloque2_2[[#This Row],[niño]],BD.niños[[Código]:[sexo]],6,FALSE)</f>
        <v>9 y 10</v>
      </c>
      <c r="H1610" s="1" t="str">
        <f>+VLOOKUP(bloque2_2[[#This Row],[niño]],BD.niños[[Código]:[sexo]],7,FALSE)</f>
        <v>F</v>
      </c>
      <c r="I1610" s="1">
        <v>2</v>
      </c>
    </row>
    <row r="1611" spans="1:9" x14ac:dyDescent="0.55000000000000004">
      <c r="A1611" s="1">
        <v>56</v>
      </c>
      <c r="B1611" t="s">
        <v>515</v>
      </c>
      <c r="C1611" s="1" t="s">
        <v>3</v>
      </c>
      <c r="D1611">
        <v>4</v>
      </c>
      <c r="E1611" s="1" t="s">
        <v>217</v>
      </c>
      <c r="F1611" s="1">
        <v>3</v>
      </c>
      <c r="G1611" s="1" t="str">
        <f>+VLOOKUP(bloque2_2[[#This Row],[niño]],BD.niños[[Código]:[sexo]],6,FALSE)</f>
        <v>9 y 10</v>
      </c>
      <c r="H1611" s="1" t="str">
        <f>+VLOOKUP(bloque2_2[[#This Row],[niño]],BD.niños[[Código]:[sexo]],7,FALSE)</f>
        <v>F</v>
      </c>
      <c r="I1611" s="1">
        <v>2</v>
      </c>
    </row>
    <row r="1612" spans="1:9" x14ac:dyDescent="0.55000000000000004">
      <c r="A1612" s="1">
        <v>56</v>
      </c>
      <c r="B1612" t="s">
        <v>515</v>
      </c>
      <c r="C1612" s="1" t="s">
        <v>3</v>
      </c>
      <c r="D1612">
        <v>4</v>
      </c>
      <c r="E1612" s="1" t="s">
        <v>220</v>
      </c>
      <c r="F1612" s="1">
        <v>3</v>
      </c>
      <c r="G1612" s="1" t="str">
        <f>+VLOOKUP(bloque2_2[[#This Row],[niño]],BD.niños[[Código]:[sexo]],6,FALSE)</f>
        <v>9 y 10</v>
      </c>
      <c r="H1612" s="1" t="str">
        <f>+VLOOKUP(bloque2_2[[#This Row],[niño]],BD.niños[[Código]:[sexo]],7,FALSE)</f>
        <v>F</v>
      </c>
      <c r="I1612" s="1">
        <v>2</v>
      </c>
    </row>
    <row r="1613" spans="1:9" x14ac:dyDescent="0.55000000000000004">
      <c r="A1613" s="1">
        <v>56</v>
      </c>
      <c r="B1613" t="s">
        <v>515</v>
      </c>
      <c r="C1613" s="1" t="s">
        <v>3</v>
      </c>
      <c r="D1613">
        <v>4</v>
      </c>
      <c r="E1613" s="1" t="s">
        <v>223</v>
      </c>
      <c r="F1613" s="1">
        <v>3</v>
      </c>
      <c r="G1613" s="1" t="str">
        <f>+VLOOKUP(bloque2_2[[#This Row],[niño]],BD.niños[[Código]:[sexo]],6,FALSE)</f>
        <v>7 y 8</v>
      </c>
      <c r="H1613" s="1" t="str">
        <f>+VLOOKUP(bloque2_2[[#This Row],[niño]],BD.niños[[Código]:[sexo]],7,FALSE)</f>
        <v>F</v>
      </c>
      <c r="I1613" s="1">
        <v>2</v>
      </c>
    </row>
    <row r="1614" spans="1:9" x14ac:dyDescent="0.55000000000000004">
      <c r="A1614" s="1">
        <v>56</v>
      </c>
      <c r="B1614" t="s">
        <v>515</v>
      </c>
      <c r="C1614" s="1" t="s">
        <v>3</v>
      </c>
      <c r="D1614">
        <v>4</v>
      </c>
      <c r="E1614" s="1" t="s">
        <v>226</v>
      </c>
      <c r="F1614" s="1">
        <v>3</v>
      </c>
      <c r="G1614" s="1" t="str">
        <f>+VLOOKUP(bloque2_2[[#This Row],[niño]],BD.niños[[Código]:[sexo]],6,FALSE)</f>
        <v>9 y 10</v>
      </c>
      <c r="H1614" s="1" t="str">
        <f>+VLOOKUP(bloque2_2[[#This Row],[niño]],BD.niños[[Código]:[sexo]],7,FALSE)</f>
        <v>M</v>
      </c>
      <c r="I1614" s="1">
        <v>2</v>
      </c>
    </row>
    <row r="1615" spans="1:9" x14ac:dyDescent="0.55000000000000004">
      <c r="A1615" s="1">
        <v>56</v>
      </c>
      <c r="B1615" t="s">
        <v>515</v>
      </c>
      <c r="C1615" s="1" t="s">
        <v>3</v>
      </c>
      <c r="D1615">
        <v>4</v>
      </c>
      <c r="E1615" s="1" t="s">
        <v>229</v>
      </c>
      <c r="F1615" s="1">
        <v>3</v>
      </c>
      <c r="G1615" s="1" t="str">
        <f>+VLOOKUP(bloque2_2[[#This Row],[niño]],BD.niños[[Código]:[sexo]],6,FALSE)</f>
        <v>7 y 8</v>
      </c>
      <c r="H1615" s="1" t="str">
        <f>+VLOOKUP(bloque2_2[[#This Row],[niño]],BD.niños[[Código]:[sexo]],7,FALSE)</f>
        <v>M</v>
      </c>
      <c r="I1615" s="1">
        <v>2</v>
      </c>
    </row>
    <row r="1616" spans="1:9" x14ac:dyDescent="0.55000000000000004">
      <c r="A1616" s="1">
        <v>56</v>
      </c>
      <c r="B1616" t="s">
        <v>515</v>
      </c>
      <c r="C1616" s="1" t="s">
        <v>3</v>
      </c>
      <c r="D1616">
        <v>4</v>
      </c>
      <c r="E1616" s="1" t="s">
        <v>231</v>
      </c>
      <c r="F1616" s="1">
        <v>3</v>
      </c>
      <c r="G1616" s="1" t="str">
        <f>+VLOOKUP(bloque2_2[[#This Row],[niño]],BD.niños[[Código]:[sexo]],6,FALSE)</f>
        <v>5 y 6</v>
      </c>
      <c r="H1616" s="1" t="str">
        <f>+VLOOKUP(bloque2_2[[#This Row],[niño]],BD.niños[[Código]:[sexo]],7,FALSE)</f>
        <v>F</v>
      </c>
      <c r="I1616" s="1">
        <v>2</v>
      </c>
    </row>
    <row r="1617" spans="1:9" x14ac:dyDescent="0.55000000000000004">
      <c r="A1617" s="1">
        <v>56</v>
      </c>
      <c r="B1617" t="s">
        <v>515</v>
      </c>
      <c r="C1617" s="1" t="s">
        <v>3</v>
      </c>
      <c r="D1617">
        <v>4</v>
      </c>
      <c r="E1617" s="1" t="s">
        <v>286</v>
      </c>
      <c r="F1617" s="1">
        <v>3</v>
      </c>
      <c r="G1617" s="1" t="str">
        <f>+VLOOKUP(bloque2_2[[#This Row],[niño]],BD.niños[[Código]:[sexo]],6,FALSE)</f>
        <v>5 y 6</v>
      </c>
      <c r="H1617" s="1" t="str">
        <f>+VLOOKUP(bloque2_2[[#This Row],[niño]],BD.niños[[Código]:[sexo]],7,FALSE)</f>
        <v>M</v>
      </c>
      <c r="I1617" s="1">
        <v>2</v>
      </c>
    </row>
    <row r="1618" spans="1:9" x14ac:dyDescent="0.55000000000000004">
      <c r="A1618" s="1">
        <v>56</v>
      </c>
      <c r="B1618" t="s">
        <v>515</v>
      </c>
      <c r="C1618" s="1" t="s">
        <v>3</v>
      </c>
      <c r="D1618">
        <v>4</v>
      </c>
      <c r="E1618" s="1" t="s">
        <v>290</v>
      </c>
      <c r="F1618" s="1">
        <v>3</v>
      </c>
      <c r="G1618" s="1" t="str">
        <f>+VLOOKUP(bloque2_2[[#This Row],[niño]],BD.niños[[Código]:[sexo]],6,FALSE)</f>
        <v>5 y 6</v>
      </c>
      <c r="H1618" s="1" t="str">
        <f>+VLOOKUP(bloque2_2[[#This Row],[niño]],BD.niños[[Código]:[sexo]],7,FALSE)</f>
        <v>M</v>
      </c>
      <c r="I1618" s="1">
        <v>2</v>
      </c>
    </row>
    <row r="1619" spans="1:9" x14ac:dyDescent="0.55000000000000004">
      <c r="A1619" s="1">
        <v>56</v>
      </c>
      <c r="B1619" t="s">
        <v>515</v>
      </c>
      <c r="C1619" s="1" t="s">
        <v>3</v>
      </c>
      <c r="D1619">
        <v>4</v>
      </c>
      <c r="E1619" s="1" t="s">
        <v>294</v>
      </c>
      <c r="F1619" s="1">
        <v>3</v>
      </c>
      <c r="G1619" s="1" t="str">
        <f>+VLOOKUP(bloque2_2[[#This Row],[niño]],BD.niños[[Código]:[sexo]],6,FALSE)</f>
        <v>7 y 8</v>
      </c>
      <c r="H1619" s="1" t="str">
        <f>+VLOOKUP(bloque2_2[[#This Row],[niño]],BD.niños[[Código]:[sexo]],7,FALSE)</f>
        <v>M</v>
      </c>
      <c r="I1619" s="1">
        <v>2</v>
      </c>
    </row>
    <row r="1620" spans="1:9" x14ac:dyDescent="0.55000000000000004">
      <c r="A1620" s="1">
        <v>56</v>
      </c>
      <c r="B1620" t="s">
        <v>515</v>
      </c>
      <c r="C1620" s="1" t="s">
        <v>3</v>
      </c>
      <c r="D1620">
        <v>4</v>
      </c>
      <c r="E1620" s="1" t="s">
        <v>295</v>
      </c>
      <c r="F1620" s="1">
        <v>3</v>
      </c>
      <c r="G1620" s="1" t="str">
        <f>+VLOOKUP(bloque2_2[[#This Row],[niño]],BD.niños[[Código]:[sexo]],6,FALSE)</f>
        <v>7 y 8</v>
      </c>
      <c r="H1620" s="1" t="str">
        <f>+VLOOKUP(bloque2_2[[#This Row],[niño]],BD.niños[[Código]:[sexo]],7,FALSE)</f>
        <v>M</v>
      </c>
      <c r="I1620" s="1">
        <v>2</v>
      </c>
    </row>
    <row r="1621" spans="1:9" x14ac:dyDescent="0.55000000000000004">
      <c r="A1621" s="1">
        <v>56</v>
      </c>
      <c r="B1621" t="s">
        <v>515</v>
      </c>
      <c r="C1621" s="1" t="s">
        <v>3</v>
      </c>
      <c r="D1621">
        <v>4</v>
      </c>
      <c r="E1621" s="1" t="s">
        <v>317</v>
      </c>
      <c r="F1621" s="1">
        <v>3</v>
      </c>
      <c r="G1621" s="1" t="str">
        <f>+VLOOKUP(bloque2_2[[#This Row],[niño]],BD.niños[[Código]:[sexo]],6,FALSE)</f>
        <v>9 y 10</v>
      </c>
      <c r="H1621" s="1" t="str">
        <f>+VLOOKUP(bloque2_2[[#This Row],[niño]],BD.niños[[Código]:[sexo]],7,FALSE)</f>
        <v>F</v>
      </c>
      <c r="I1621" s="1">
        <v>2</v>
      </c>
    </row>
    <row r="1622" spans="1:9" x14ac:dyDescent="0.55000000000000004">
      <c r="A1622" s="1">
        <v>56</v>
      </c>
      <c r="B1622" t="s">
        <v>515</v>
      </c>
      <c r="C1622" s="1" t="s">
        <v>3</v>
      </c>
      <c r="D1622">
        <v>4</v>
      </c>
      <c r="E1622" s="1" t="s">
        <v>320</v>
      </c>
      <c r="F1622" s="1">
        <v>3</v>
      </c>
      <c r="G1622" s="1" t="str">
        <f>+VLOOKUP(bloque2_2[[#This Row],[niño]],BD.niños[[Código]:[sexo]],6,FALSE)</f>
        <v>9 y 10</v>
      </c>
      <c r="H1622" s="1" t="str">
        <f>+VLOOKUP(bloque2_2[[#This Row],[niño]],BD.niños[[Código]:[sexo]],7,FALSE)</f>
        <v>M</v>
      </c>
      <c r="I1622" s="1">
        <v>2</v>
      </c>
    </row>
    <row r="1623" spans="1:9" x14ac:dyDescent="0.55000000000000004">
      <c r="A1623" s="1">
        <v>56</v>
      </c>
      <c r="B1623" t="s">
        <v>515</v>
      </c>
      <c r="C1623" s="1" t="s">
        <v>3</v>
      </c>
      <c r="D1623">
        <v>4</v>
      </c>
      <c r="E1623" s="1" t="s">
        <v>323</v>
      </c>
      <c r="F1623" s="1">
        <v>6</v>
      </c>
      <c r="G1623" s="1" t="str">
        <f>+VLOOKUP(bloque2_2[[#This Row],[niño]],BD.niños[[Código]:[sexo]],6,FALSE)</f>
        <v>7 y 8</v>
      </c>
      <c r="H1623" s="1" t="str">
        <f>+VLOOKUP(bloque2_2[[#This Row],[niño]],BD.niños[[Código]:[sexo]],7,FALSE)</f>
        <v>F</v>
      </c>
      <c r="I1623" s="1">
        <v>2</v>
      </c>
    </row>
    <row r="1624" spans="1:9" x14ac:dyDescent="0.55000000000000004">
      <c r="A1624" s="1">
        <v>56</v>
      </c>
      <c r="B1624" t="s">
        <v>515</v>
      </c>
      <c r="C1624" s="1" t="s">
        <v>3</v>
      </c>
      <c r="D1624">
        <v>4</v>
      </c>
      <c r="E1624" s="1" t="s">
        <v>327</v>
      </c>
      <c r="F1624" s="1">
        <v>3</v>
      </c>
      <c r="G1624" s="1" t="str">
        <f>+VLOOKUP(bloque2_2[[#This Row],[niño]],BD.niños[[Código]:[sexo]],6,FALSE)</f>
        <v>7 y 8</v>
      </c>
      <c r="H1624" s="1" t="str">
        <f>+VLOOKUP(bloque2_2[[#This Row],[niño]],BD.niños[[Código]:[sexo]],7,FALSE)</f>
        <v>F</v>
      </c>
      <c r="I1624" s="1">
        <v>2</v>
      </c>
    </row>
    <row r="1625" spans="1:9" x14ac:dyDescent="0.55000000000000004">
      <c r="A1625" s="1">
        <v>56</v>
      </c>
      <c r="B1625" t="s">
        <v>515</v>
      </c>
      <c r="C1625" s="1" t="s">
        <v>3</v>
      </c>
      <c r="D1625">
        <v>4</v>
      </c>
      <c r="E1625" s="1" t="s">
        <v>331</v>
      </c>
      <c r="F1625" s="1">
        <v>3</v>
      </c>
      <c r="G1625" s="1" t="str">
        <f>+VLOOKUP(bloque2_2[[#This Row],[niño]],BD.niños[[Código]:[sexo]],6,FALSE)</f>
        <v>7 y 8</v>
      </c>
      <c r="H1625" s="1" t="str">
        <f>+VLOOKUP(bloque2_2[[#This Row],[niño]],BD.niños[[Código]:[sexo]],7,FALSE)</f>
        <v>F</v>
      </c>
      <c r="I1625" s="1">
        <v>2</v>
      </c>
    </row>
    <row r="1626" spans="1:9" x14ac:dyDescent="0.55000000000000004">
      <c r="A1626" s="1">
        <v>57</v>
      </c>
      <c r="B1626" t="s">
        <v>516</v>
      </c>
      <c r="C1626" s="1" t="s">
        <v>0</v>
      </c>
      <c r="D1626">
        <v>7</v>
      </c>
      <c r="E1626" s="1" t="s">
        <v>105</v>
      </c>
      <c r="F1626" s="1">
        <v>7</v>
      </c>
      <c r="G1626" s="1" t="str">
        <f>+VLOOKUP(bloque2_2[[#This Row],[niño]],BD.niños[[Código]:[sexo]],6,FALSE)</f>
        <v>9 y 10</v>
      </c>
      <c r="H1626" s="1" t="str">
        <f>+VLOOKUP(bloque2_2[[#This Row],[niño]],BD.niños[[Código]:[sexo]],7,FALSE)</f>
        <v>F</v>
      </c>
      <c r="I1626" s="1">
        <v>2</v>
      </c>
    </row>
    <row r="1627" spans="1:9" x14ac:dyDescent="0.55000000000000004">
      <c r="A1627" s="1">
        <v>57</v>
      </c>
      <c r="B1627" t="s">
        <v>516</v>
      </c>
      <c r="C1627" s="1" t="s">
        <v>0</v>
      </c>
      <c r="D1627">
        <v>7</v>
      </c>
      <c r="E1627" s="1" t="s">
        <v>108</v>
      </c>
      <c r="F1627" s="1">
        <v>7</v>
      </c>
      <c r="G1627" s="1" t="str">
        <f>+VLOOKUP(bloque2_2[[#This Row],[niño]],BD.niños[[Código]:[sexo]],6,FALSE)</f>
        <v>9 y 10</v>
      </c>
      <c r="H1627" s="1" t="str">
        <f>+VLOOKUP(bloque2_2[[#This Row],[niño]],BD.niños[[Código]:[sexo]],7,FALSE)</f>
        <v>F</v>
      </c>
      <c r="I1627" s="1">
        <v>2</v>
      </c>
    </row>
    <row r="1628" spans="1:9" x14ac:dyDescent="0.55000000000000004">
      <c r="A1628" s="1">
        <v>57</v>
      </c>
      <c r="B1628" t="s">
        <v>516</v>
      </c>
      <c r="C1628" s="1" t="s">
        <v>0</v>
      </c>
      <c r="D1628">
        <v>7</v>
      </c>
      <c r="E1628" s="1" t="s">
        <v>112</v>
      </c>
      <c r="F1628" s="1">
        <v>7</v>
      </c>
      <c r="G1628" s="1" t="str">
        <f>+VLOOKUP(bloque2_2[[#This Row],[niño]],BD.niños[[Código]:[sexo]],6,FALSE)</f>
        <v>9 y 10</v>
      </c>
      <c r="H1628" s="1" t="str">
        <f>+VLOOKUP(bloque2_2[[#This Row],[niño]],BD.niños[[Código]:[sexo]],7,FALSE)</f>
        <v>F</v>
      </c>
      <c r="I1628" s="1">
        <v>2</v>
      </c>
    </row>
    <row r="1629" spans="1:9" x14ac:dyDescent="0.55000000000000004">
      <c r="A1629" s="1">
        <v>57</v>
      </c>
      <c r="B1629" t="s">
        <v>516</v>
      </c>
      <c r="C1629" s="1" t="s">
        <v>0</v>
      </c>
      <c r="D1629">
        <v>7</v>
      </c>
      <c r="E1629" s="1" t="s">
        <v>116</v>
      </c>
      <c r="F1629" s="1">
        <v>4</v>
      </c>
      <c r="G1629" s="1" t="str">
        <f>+VLOOKUP(bloque2_2[[#This Row],[niño]],BD.niños[[Código]:[sexo]],6,FALSE)</f>
        <v>9 y 10</v>
      </c>
      <c r="H1629" s="1" t="str">
        <f>+VLOOKUP(bloque2_2[[#This Row],[niño]],BD.niños[[Código]:[sexo]],7,FALSE)</f>
        <v>F</v>
      </c>
      <c r="I1629" s="1">
        <v>2</v>
      </c>
    </row>
    <row r="1630" spans="1:9" x14ac:dyDescent="0.55000000000000004">
      <c r="A1630" s="1">
        <v>57</v>
      </c>
      <c r="B1630" t="s">
        <v>516</v>
      </c>
      <c r="C1630" s="1" t="s">
        <v>0</v>
      </c>
      <c r="D1630">
        <v>7</v>
      </c>
      <c r="E1630" s="1" t="s">
        <v>120</v>
      </c>
      <c r="F1630" s="1">
        <v>7</v>
      </c>
      <c r="G1630" s="1" t="str">
        <f>+VLOOKUP(bloque2_2[[#This Row],[niño]],BD.niños[[Código]:[sexo]],6,FALSE)</f>
        <v>9 y 10</v>
      </c>
      <c r="H1630" s="1" t="str">
        <f>+VLOOKUP(bloque2_2[[#This Row],[niño]],BD.niños[[Código]:[sexo]],7,FALSE)</f>
        <v>M</v>
      </c>
      <c r="I1630" s="1">
        <v>2</v>
      </c>
    </row>
    <row r="1631" spans="1:9" x14ac:dyDescent="0.55000000000000004">
      <c r="A1631" s="1">
        <v>57</v>
      </c>
      <c r="B1631" t="s">
        <v>516</v>
      </c>
      <c r="C1631" s="1" t="s">
        <v>0</v>
      </c>
      <c r="D1631">
        <v>7</v>
      </c>
      <c r="E1631" s="1" t="s">
        <v>123</v>
      </c>
      <c r="F1631" s="1">
        <v>7</v>
      </c>
      <c r="G1631" s="1" t="str">
        <f>+VLOOKUP(bloque2_2[[#This Row],[niño]],BD.niños[[Código]:[sexo]],6,FALSE)</f>
        <v>7 y 8</v>
      </c>
      <c r="H1631" s="1" t="str">
        <f>+VLOOKUP(bloque2_2[[#This Row],[niño]],BD.niños[[Código]:[sexo]],7,FALSE)</f>
        <v>M</v>
      </c>
      <c r="I1631" s="1">
        <v>2</v>
      </c>
    </row>
    <row r="1632" spans="1:9" x14ac:dyDescent="0.55000000000000004">
      <c r="A1632" s="1">
        <v>57</v>
      </c>
      <c r="B1632" t="s">
        <v>516</v>
      </c>
      <c r="C1632" s="1" t="s">
        <v>0</v>
      </c>
      <c r="D1632">
        <v>7</v>
      </c>
      <c r="E1632" s="1" t="s">
        <v>127</v>
      </c>
      <c r="F1632" s="1">
        <v>7</v>
      </c>
      <c r="G1632" s="1" t="str">
        <f>+VLOOKUP(bloque2_2[[#This Row],[niño]],BD.niños[[Código]:[sexo]],6,FALSE)</f>
        <v>5 y 6</v>
      </c>
      <c r="H1632" s="1" t="str">
        <f>+VLOOKUP(bloque2_2[[#This Row],[niño]],BD.niños[[Código]:[sexo]],7,FALSE)</f>
        <v>M</v>
      </c>
      <c r="I1632" s="1">
        <v>2</v>
      </c>
    </row>
    <row r="1633" spans="1:9" x14ac:dyDescent="0.55000000000000004">
      <c r="A1633" s="1">
        <v>57</v>
      </c>
      <c r="B1633" t="s">
        <v>516</v>
      </c>
      <c r="C1633" s="1" t="s">
        <v>0</v>
      </c>
      <c r="D1633">
        <v>7</v>
      </c>
      <c r="E1633" s="1" t="s">
        <v>131</v>
      </c>
      <c r="F1633" s="1">
        <v>7</v>
      </c>
      <c r="G1633" s="1" t="str">
        <f>+VLOOKUP(bloque2_2[[#This Row],[niño]],BD.niños[[Código]:[sexo]],6,FALSE)</f>
        <v>5 y 6</v>
      </c>
      <c r="H1633" s="1" t="str">
        <f>+VLOOKUP(bloque2_2[[#This Row],[niño]],BD.niños[[Código]:[sexo]],7,FALSE)</f>
        <v>F</v>
      </c>
      <c r="I1633" s="1">
        <v>2</v>
      </c>
    </row>
    <row r="1634" spans="1:9" x14ac:dyDescent="0.55000000000000004">
      <c r="A1634" s="1">
        <v>57</v>
      </c>
      <c r="B1634" t="s">
        <v>516</v>
      </c>
      <c r="C1634" s="1" t="s">
        <v>0</v>
      </c>
      <c r="D1634">
        <v>7</v>
      </c>
      <c r="E1634" s="1" t="s">
        <v>135</v>
      </c>
      <c r="F1634" s="1">
        <v>7</v>
      </c>
      <c r="G1634" s="1" t="str">
        <f>+VLOOKUP(bloque2_2[[#This Row],[niño]],BD.niños[[Código]:[sexo]],6,FALSE)</f>
        <v>5 y 6</v>
      </c>
      <c r="H1634" s="1" t="str">
        <f>+VLOOKUP(bloque2_2[[#This Row],[niño]],BD.niños[[Código]:[sexo]],7,FALSE)</f>
        <v>M</v>
      </c>
      <c r="I1634" s="1">
        <v>2</v>
      </c>
    </row>
    <row r="1635" spans="1:9" x14ac:dyDescent="0.55000000000000004">
      <c r="A1635" s="1">
        <v>57</v>
      </c>
      <c r="B1635" t="s">
        <v>516</v>
      </c>
      <c r="C1635" s="1" t="s">
        <v>0</v>
      </c>
      <c r="D1635">
        <v>7</v>
      </c>
      <c r="E1635" s="1" t="s">
        <v>139</v>
      </c>
      <c r="F1635" s="1">
        <v>7</v>
      </c>
      <c r="G1635" s="1" t="str">
        <f>+VLOOKUP(bloque2_2[[#This Row],[niño]],BD.niños[[Código]:[sexo]],6,FALSE)</f>
        <v>7 y 8</v>
      </c>
      <c r="H1635" s="1" t="str">
        <f>+VLOOKUP(bloque2_2[[#This Row],[niño]],BD.niños[[Código]:[sexo]],7,FALSE)</f>
        <v>M</v>
      </c>
      <c r="I1635" s="1">
        <v>2</v>
      </c>
    </row>
    <row r="1636" spans="1:9" x14ac:dyDescent="0.55000000000000004">
      <c r="A1636" s="1">
        <v>57</v>
      </c>
      <c r="B1636" t="s">
        <v>516</v>
      </c>
      <c r="C1636" s="1" t="s">
        <v>0</v>
      </c>
      <c r="D1636">
        <v>7</v>
      </c>
      <c r="E1636" s="1" t="s">
        <v>141</v>
      </c>
      <c r="F1636" s="1">
        <v>7</v>
      </c>
      <c r="G1636" s="1" t="str">
        <f>+VLOOKUP(bloque2_2[[#This Row],[niño]],BD.niños[[Código]:[sexo]],6,FALSE)</f>
        <v>7 y 8</v>
      </c>
      <c r="H1636" s="1" t="str">
        <f>+VLOOKUP(bloque2_2[[#This Row],[niño]],BD.niños[[Código]:[sexo]],7,FALSE)</f>
        <v>F</v>
      </c>
      <c r="I1636" s="1">
        <v>2</v>
      </c>
    </row>
    <row r="1637" spans="1:9" x14ac:dyDescent="0.55000000000000004">
      <c r="A1637" s="1">
        <v>57</v>
      </c>
      <c r="B1637" t="s">
        <v>516</v>
      </c>
      <c r="C1637" s="1" t="s">
        <v>0</v>
      </c>
      <c r="D1637">
        <v>7</v>
      </c>
      <c r="E1637" s="1" t="s">
        <v>145</v>
      </c>
      <c r="F1637" s="1">
        <v>7</v>
      </c>
      <c r="G1637" s="1" t="str">
        <f>+VLOOKUP(bloque2_2[[#This Row],[niño]],BD.niños[[Código]:[sexo]],6,FALSE)</f>
        <v>7 y 8</v>
      </c>
      <c r="H1637" s="1" t="str">
        <f>+VLOOKUP(bloque2_2[[#This Row],[niño]],BD.niños[[Código]:[sexo]],7,FALSE)</f>
        <v>M</v>
      </c>
      <c r="I1637" s="1">
        <v>2</v>
      </c>
    </row>
    <row r="1638" spans="1:9" x14ac:dyDescent="0.55000000000000004">
      <c r="A1638" s="1">
        <v>57</v>
      </c>
      <c r="B1638" t="s">
        <v>516</v>
      </c>
      <c r="C1638" s="1" t="s">
        <v>0</v>
      </c>
      <c r="D1638">
        <v>7</v>
      </c>
      <c r="E1638" s="1" t="s">
        <v>147</v>
      </c>
      <c r="F1638" s="1">
        <v>1</v>
      </c>
      <c r="G1638" s="1" t="str">
        <f>+VLOOKUP(bloque2_2[[#This Row],[niño]],BD.niños[[Código]:[sexo]],6,FALSE)</f>
        <v>7 y 8</v>
      </c>
      <c r="H1638" s="1" t="str">
        <f>+VLOOKUP(bloque2_2[[#This Row],[niño]],BD.niños[[Código]:[sexo]],7,FALSE)</f>
        <v>M</v>
      </c>
      <c r="I1638" s="1">
        <v>2</v>
      </c>
    </row>
    <row r="1639" spans="1:9" x14ac:dyDescent="0.55000000000000004">
      <c r="A1639" s="1">
        <v>57</v>
      </c>
      <c r="B1639" t="s">
        <v>516</v>
      </c>
      <c r="C1639" s="1" t="s">
        <v>0</v>
      </c>
      <c r="D1639">
        <v>7</v>
      </c>
      <c r="E1639" s="1" t="s">
        <v>214</v>
      </c>
      <c r="F1639" s="1">
        <v>7</v>
      </c>
      <c r="G1639" s="1" t="str">
        <f>+VLOOKUP(bloque2_2[[#This Row],[niño]],BD.niños[[Código]:[sexo]],6,FALSE)</f>
        <v>9 y 10</v>
      </c>
      <c r="H1639" s="1" t="str">
        <f>+VLOOKUP(bloque2_2[[#This Row],[niño]],BD.niños[[Código]:[sexo]],7,FALSE)</f>
        <v>F</v>
      </c>
      <c r="I1639" s="1">
        <v>2</v>
      </c>
    </row>
    <row r="1640" spans="1:9" x14ac:dyDescent="0.55000000000000004">
      <c r="A1640" s="1">
        <v>57</v>
      </c>
      <c r="B1640" t="s">
        <v>516</v>
      </c>
      <c r="C1640" s="1" t="s">
        <v>0</v>
      </c>
      <c r="D1640">
        <v>7</v>
      </c>
      <c r="E1640" s="1" t="s">
        <v>217</v>
      </c>
      <c r="F1640" s="1">
        <v>7</v>
      </c>
      <c r="G1640" s="1" t="str">
        <f>+VLOOKUP(bloque2_2[[#This Row],[niño]],BD.niños[[Código]:[sexo]],6,FALSE)</f>
        <v>9 y 10</v>
      </c>
      <c r="H1640" s="1" t="str">
        <f>+VLOOKUP(bloque2_2[[#This Row],[niño]],BD.niños[[Código]:[sexo]],7,FALSE)</f>
        <v>F</v>
      </c>
      <c r="I1640" s="1">
        <v>2</v>
      </c>
    </row>
    <row r="1641" spans="1:9" x14ac:dyDescent="0.55000000000000004">
      <c r="A1641" s="1">
        <v>57</v>
      </c>
      <c r="B1641" t="s">
        <v>516</v>
      </c>
      <c r="C1641" s="1" t="s">
        <v>0</v>
      </c>
      <c r="D1641">
        <v>7</v>
      </c>
      <c r="E1641" s="1" t="s">
        <v>220</v>
      </c>
      <c r="F1641" s="1">
        <v>7</v>
      </c>
      <c r="G1641" s="1" t="str">
        <f>+VLOOKUP(bloque2_2[[#This Row],[niño]],BD.niños[[Código]:[sexo]],6,FALSE)</f>
        <v>9 y 10</v>
      </c>
      <c r="H1641" s="1" t="str">
        <f>+VLOOKUP(bloque2_2[[#This Row],[niño]],BD.niños[[Código]:[sexo]],7,FALSE)</f>
        <v>F</v>
      </c>
      <c r="I1641" s="1">
        <v>2</v>
      </c>
    </row>
    <row r="1642" spans="1:9" x14ac:dyDescent="0.55000000000000004">
      <c r="A1642" s="1">
        <v>57</v>
      </c>
      <c r="B1642" t="s">
        <v>516</v>
      </c>
      <c r="C1642" s="1" t="s">
        <v>0</v>
      </c>
      <c r="D1642">
        <v>7</v>
      </c>
      <c r="E1642" s="1" t="s">
        <v>223</v>
      </c>
      <c r="F1642" s="1">
        <v>7</v>
      </c>
      <c r="G1642" s="1" t="str">
        <f>+VLOOKUP(bloque2_2[[#This Row],[niño]],BD.niños[[Código]:[sexo]],6,FALSE)</f>
        <v>7 y 8</v>
      </c>
      <c r="H1642" s="1" t="str">
        <f>+VLOOKUP(bloque2_2[[#This Row],[niño]],BD.niños[[Código]:[sexo]],7,FALSE)</f>
        <v>F</v>
      </c>
      <c r="I1642" s="1">
        <v>2</v>
      </c>
    </row>
    <row r="1643" spans="1:9" x14ac:dyDescent="0.55000000000000004">
      <c r="A1643" s="1">
        <v>57</v>
      </c>
      <c r="B1643" t="s">
        <v>516</v>
      </c>
      <c r="C1643" s="1" t="s">
        <v>0</v>
      </c>
      <c r="D1643">
        <v>7</v>
      </c>
      <c r="E1643" s="1" t="s">
        <v>226</v>
      </c>
      <c r="F1643" s="1">
        <v>7</v>
      </c>
      <c r="G1643" s="1" t="str">
        <f>+VLOOKUP(bloque2_2[[#This Row],[niño]],BD.niños[[Código]:[sexo]],6,FALSE)</f>
        <v>9 y 10</v>
      </c>
      <c r="H1643" s="1" t="str">
        <f>+VLOOKUP(bloque2_2[[#This Row],[niño]],BD.niños[[Código]:[sexo]],7,FALSE)</f>
        <v>M</v>
      </c>
      <c r="I1643" s="1">
        <v>2</v>
      </c>
    </row>
    <row r="1644" spans="1:9" x14ac:dyDescent="0.55000000000000004">
      <c r="A1644" s="1">
        <v>57</v>
      </c>
      <c r="B1644" t="s">
        <v>516</v>
      </c>
      <c r="C1644" s="1" t="s">
        <v>0</v>
      </c>
      <c r="D1644">
        <v>7</v>
      </c>
      <c r="E1644" s="1" t="s">
        <v>229</v>
      </c>
      <c r="F1644" s="1">
        <v>7</v>
      </c>
      <c r="G1644" s="1" t="str">
        <f>+VLOOKUP(bloque2_2[[#This Row],[niño]],BD.niños[[Código]:[sexo]],6,FALSE)</f>
        <v>7 y 8</v>
      </c>
      <c r="H1644" s="1" t="str">
        <f>+VLOOKUP(bloque2_2[[#This Row],[niño]],BD.niños[[Código]:[sexo]],7,FALSE)</f>
        <v>M</v>
      </c>
      <c r="I1644" s="1">
        <v>2</v>
      </c>
    </row>
    <row r="1645" spans="1:9" x14ac:dyDescent="0.55000000000000004">
      <c r="A1645" s="1">
        <v>57</v>
      </c>
      <c r="B1645" t="s">
        <v>516</v>
      </c>
      <c r="C1645" s="1" t="s">
        <v>0</v>
      </c>
      <c r="D1645">
        <v>7</v>
      </c>
      <c r="E1645" s="1" t="s">
        <v>231</v>
      </c>
      <c r="F1645" s="1">
        <v>7</v>
      </c>
      <c r="G1645" s="1" t="str">
        <f>+VLOOKUP(bloque2_2[[#This Row],[niño]],BD.niños[[Código]:[sexo]],6,FALSE)</f>
        <v>5 y 6</v>
      </c>
      <c r="H1645" s="1" t="str">
        <f>+VLOOKUP(bloque2_2[[#This Row],[niño]],BD.niños[[Código]:[sexo]],7,FALSE)</f>
        <v>F</v>
      </c>
      <c r="I1645" s="1">
        <v>2</v>
      </c>
    </row>
    <row r="1646" spans="1:9" x14ac:dyDescent="0.55000000000000004">
      <c r="A1646" s="1">
        <v>57</v>
      </c>
      <c r="B1646" t="s">
        <v>516</v>
      </c>
      <c r="C1646" s="1" t="s">
        <v>0</v>
      </c>
      <c r="D1646">
        <v>7</v>
      </c>
      <c r="E1646" s="1" t="s">
        <v>286</v>
      </c>
      <c r="F1646" s="1">
        <v>7</v>
      </c>
      <c r="G1646" s="1" t="str">
        <f>+VLOOKUP(bloque2_2[[#This Row],[niño]],BD.niños[[Código]:[sexo]],6,FALSE)</f>
        <v>5 y 6</v>
      </c>
      <c r="H1646" s="1" t="str">
        <f>+VLOOKUP(bloque2_2[[#This Row],[niño]],BD.niños[[Código]:[sexo]],7,FALSE)</f>
        <v>M</v>
      </c>
      <c r="I1646" s="1">
        <v>2</v>
      </c>
    </row>
    <row r="1647" spans="1:9" x14ac:dyDescent="0.55000000000000004">
      <c r="A1647" s="1">
        <v>57</v>
      </c>
      <c r="B1647" t="s">
        <v>516</v>
      </c>
      <c r="C1647" s="1" t="s">
        <v>0</v>
      </c>
      <c r="D1647">
        <v>7</v>
      </c>
      <c r="E1647" s="1" t="s">
        <v>290</v>
      </c>
      <c r="F1647" s="1">
        <v>7</v>
      </c>
      <c r="G1647" s="1" t="str">
        <f>+VLOOKUP(bloque2_2[[#This Row],[niño]],BD.niños[[Código]:[sexo]],6,FALSE)</f>
        <v>5 y 6</v>
      </c>
      <c r="H1647" s="1" t="str">
        <f>+VLOOKUP(bloque2_2[[#This Row],[niño]],BD.niños[[Código]:[sexo]],7,FALSE)</f>
        <v>M</v>
      </c>
      <c r="I1647" s="1">
        <v>2</v>
      </c>
    </row>
    <row r="1648" spans="1:9" x14ac:dyDescent="0.55000000000000004">
      <c r="A1648" s="1">
        <v>57</v>
      </c>
      <c r="B1648" t="s">
        <v>516</v>
      </c>
      <c r="C1648" s="1" t="s">
        <v>0</v>
      </c>
      <c r="D1648">
        <v>7</v>
      </c>
      <c r="E1648" s="1" t="s">
        <v>294</v>
      </c>
      <c r="F1648" s="1">
        <v>7</v>
      </c>
      <c r="G1648" s="1" t="str">
        <f>+VLOOKUP(bloque2_2[[#This Row],[niño]],BD.niños[[Código]:[sexo]],6,FALSE)</f>
        <v>7 y 8</v>
      </c>
      <c r="H1648" s="1" t="str">
        <f>+VLOOKUP(bloque2_2[[#This Row],[niño]],BD.niños[[Código]:[sexo]],7,FALSE)</f>
        <v>M</v>
      </c>
      <c r="I1648" s="1">
        <v>2</v>
      </c>
    </row>
    <row r="1649" spans="1:9" x14ac:dyDescent="0.55000000000000004">
      <c r="A1649" s="1">
        <v>57</v>
      </c>
      <c r="B1649" t="s">
        <v>516</v>
      </c>
      <c r="C1649" s="1" t="s">
        <v>0</v>
      </c>
      <c r="D1649">
        <v>7</v>
      </c>
      <c r="E1649" s="1" t="s">
        <v>295</v>
      </c>
      <c r="F1649" s="1">
        <v>7</v>
      </c>
      <c r="G1649" s="1" t="str">
        <f>+VLOOKUP(bloque2_2[[#This Row],[niño]],BD.niños[[Código]:[sexo]],6,FALSE)</f>
        <v>7 y 8</v>
      </c>
      <c r="H1649" s="1" t="str">
        <f>+VLOOKUP(bloque2_2[[#This Row],[niño]],BD.niños[[Código]:[sexo]],7,FALSE)</f>
        <v>M</v>
      </c>
      <c r="I1649" s="1">
        <v>2</v>
      </c>
    </row>
    <row r="1650" spans="1:9" x14ac:dyDescent="0.55000000000000004">
      <c r="A1650" s="1">
        <v>57</v>
      </c>
      <c r="B1650" t="s">
        <v>516</v>
      </c>
      <c r="C1650" s="1" t="s">
        <v>0</v>
      </c>
      <c r="D1650">
        <v>7</v>
      </c>
      <c r="E1650" s="1" t="s">
        <v>317</v>
      </c>
      <c r="F1650" s="1">
        <v>7</v>
      </c>
      <c r="G1650" s="1" t="str">
        <f>+VLOOKUP(bloque2_2[[#This Row],[niño]],BD.niños[[Código]:[sexo]],6,FALSE)</f>
        <v>9 y 10</v>
      </c>
      <c r="H1650" s="1" t="str">
        <f>+VLOOKUP(bloque2_2[[#This Row],[niño]],BD.niños[[Código]:[sexo]],7,FALSE)</f>
        <v>F</v>
      </c>
      <c r="I1650" s="1">
        <v>2</v>
      </c>
    </row>
    <row r="1651" spans="1:9" x14ac:dyDescent="0.55000000000000004">
      <c r="A1651" s="1">
        <v>57</v>
      </c>
      <c r="B1651" t="s">
        <v>516</v>
      </c>
      <c r="C1651" s="1" t="s">
        <v>0</v>
      </c>
      <c r="D1651">
        <v>7</v>
      </c>
      <c r="E1651" s="1" t="s">
        <v>320</v>
      </c>
      <c r="F1651" s="1">
        <v>7</v>
      </c>
      <c r="G1651" s="1" t="str">
        <f>+VLOOKUP(bloque2_2[[#This Row],[niño]],BD.niños[[Código]:[sexo]],6,FALSE)</f>
        <v>9 y 10</v>
      </c>
      <c r="H1651" s="1" t="str">
        <f>+VLOOKUP(bloque2_2[[#This Row],[niño]],BD.niños[[Código]:[sexo]],7,FALSE)</f>
        <v>M</v>
      </c>
      <c r="I1651" s="1">
        <v>2</v>
      </c>
    </row>
    <row r="1652" spans="1:9" x14ac:dyDescent="0.55000000000000004">
      <c r="A1652" s="1">
        <v>57</v>
      </c>
      <c r="B1652" t="s">
        <v>516</v>
      </c>
      <c r="C1652" s="1" t="s">
        <v>0</v>
      </c>
      <c r="D1652">
        <v>7</v>
      </c>
      <c r="E1652" s="1" t="s">
        <v>323</v>
      </c>
      <c r="F1652" s="1">
        <v>5</v>
      </c>
      <c r="G1652" s="1" t="str">
        <f>+VLOOKUP(bloque2_2[[#This Row],[niño]],BD.niños[[Código]:[sexo]],6,FALSE)</f>
        <v>7 y 8</v>
      </c>
      <c r="H1652" s="1" t="str">
        <f>+VLOOKUP(bloque2_2[[#This Row],[niño]],BD.niños[[Código]:[sexo]],7,FALSE)</f>
        <v>F</v>
      </c>
      <c r="I1652" s="1">
        <v>2</v>
      </c>
    </row>
    <row r="1653" spans="1:9" x14ac:dyDescent="0.55000000000000004">
      <c r="A1653" s="1">
        <v>57</v>
      </c>
      <c r="B1653" t="s">
        <v>516</v>
      </c>
      <c r="C1653" s="1" t="s">
        <v>0</v>
      </c>
      <c r="D1653">
        <v>7</v>
      </c>
      <c r="E1653" s="1" t="s">
        <v>327</v>
      </c>
      <c r="F1653" s="1">
        <v>7</v>
      </c>
      <c r="G1653" s="1" t="str">
        <f>+VLOOKUP(bloque2_2[[#This Row],[niño]],BD.niños[[Código]:[sexo]],6,FALSE)</f>
        <v>7 y 8</v>
      </c>
      <c r="H1653" s="1" t="str">
        <f>+VLOOKUP(bloque2_2[[#This Row],[niño]],BD.niños[[Código]:[sexo]],7,FALSE)</f>
        <v>F</v>
      </c>
      <c r="I1653" s="1">
        <v>2</v>
      </c>
    </row>
    <row r="1654" spans="1:9" x14ac:dyDescent="0.55000000000000004">
      <c r="A1654" s="1">
        <v>57</v>
      </c>
      <c r="B1654" t="s">
        <v>516</v>
      </c>
      <c r="C1654" s="1" t="s">
        <v>0</v>
      </c>
      <c r="D1654">
        <v>7</v>
      </c>
      <c r="E1654" s="1" t="s">
        <v>331</v>
      </c>
      <c r="F1654" s="1">
        <v>7</v>
      </c>
      <c r="G1654" s="1" t="str">
        <f>+VLOOKUP(bloque2_2[[#This Row],[niño]],BD.niños[[Código]:[sexo]],6,FALSE)</f>
        <v>7 y 8</v>
      </c>
      <c r="H1654" s="1" t="str">
        <f>+VLOOKUP(bloque2_2[[#This Row],[niño]],BD.niños[[Código]:[sexo]],7,FALSE)</f>
        <v>F</v>
      </c>
      <c r="I1654" s="1">
        <v>2</v>
      </c>
    </row>
    <row r="1655" spans="1:9" x14ac:dyDescent="0.55000000000000004">
      <c r="A1655" s="1">
        <v>58</v>
      </c>
      <c r="B1655" t="s">
        <v>517</v>
      </c>
      <c r="C1655" s="1" t="s">
        <v>2</v>
      </c>
      <c r="D1655">
        <v>1</v>
      </c>
      <c r="E1655" s="1" t="s">
        <v>105</v>
      </c>
      <c r="F1655" s="1">
        <v>1</v>
      </c>
      <c r="G1655" s="1" t="str">
        <f>+VLOOKUP(bloque2_2[[#This Row],[niño]],BD.niños[[Código]:[sexo]],6,FALSE)</f>
        <v>9 y 10</v>
      </c>
      <c r="H1655" s="1" t="str">
        <f>+VLOOKUP(bloque2_2[[#This Row],[niño]],BD.niños[[Código]:[sexo]],7,FALSE)</f>
        <v>F</v>
      </c>
      <c r="I1655" s="1">
        <v>2</v>
      </c>
    </row>
    <row r="1656" spans="1:9" x14ac:dyDescent="0.55000000000000004">
      <c r="A1656" s="1">
        <v>58</v>
      </c>
      <c r="B1656" t="s">
        <v>517</v>
      </c>
      <c r="C1656" s="1" t="s">
        <v>2</v>
      </c>
      <c r="D1656">
        <v>1</v>
      </c>
      <c r="E1656" s="1" t="s">
        <v>108</v>
      </c>
      <c r="F1656" s="1">
        <v>1</v>
      </c>
      <c r="G1656" s="1" t="str">
        <f>+VLOOKUP(bloque2_2[[#This Row],[niño]],BD.niños[[Código]:[sexo]],6,FALSE)</f>
        <v>9 y 10</v>
      </c>
      <c r="H1656" s="1" t="str">
        <f>+VLOOKUP(bloque2_2[[#This Row],[niño]],BD.niños[[Código]:[sexo]],7,FALSE)</f>
        <v>F</v>
      </c>
      <c r="I1656" s="1">
        <v>2</v>
      </c>
    </row>
    <row r="1657" spans="1:9" x14ac:dyDescent="0.55000000000000004">
      <c r="A1657" s="1">
        <v>58</v>
      </c>
      <c r="B1657" t="s">
        <v>517</v>
      </c>
      <c r="C1657" s="1" t="s">
        <v>2</v>
      </c>
      <c r="D1657">
        <v>1</v>
      </c>
      <c r="E1657" s="1" t="s">
        <v>112</v>
      </c>
      <c r="F1657" s="1">
        <v>1</v>
      </c>
      <c r="G1657" s="1" t="str">
        <f>+VLOOKUP(bloque2_2[[#This Row],[niño]],BD.niños[[Código]:[sexo]],6,FALSE)</f>
        <v>9 y 10</v>
      </c>
      <c r="H1657" s="1" t="str">
        <f>+VLOOKUP(bloque2_2[[#This Row],[niño]],BD.niños[[Código]:[sexo]],7,FALSE)</f>
        <v>F</v>
      </c>
      <c r="I1657" s="1">
        <v>2</v>
      </c>
    </row>
    <row r="1658" spans="1:9" x14ac:dyDescent="0.55000000000000004">
      <c r="A1658" s="1">
        <v>58</v>
      </c>
      <c r="B1658" t="s">
        <v>517</v>
      </c>
      <c r="C1658" s="1" t="s">
        <v>2</v>
      </c>
      <c r="D1658">
        <v>1</v>
      </c>
      <c r="E1658" s="1" t="s">
        <v>116</v>
      </c>
      <c r="F1658" s="1">
        <v>1</v>
      </c>
      <c r="G1658" s="1" t="str">
        <f>+VLOOKUP(bloque2_2[[#This Row],[niño]],BD.niños[[Código]:[sexo]],6,FALSE)</f>
        <v>9 y 10</v>
      </c>
      <c r="H1658" s="1" t="str">
        <f>+VLOOKUP(bloque2_2[[#This Row],[niño]],BD.niños[[Código]:[sexo]],7,FALSE)</f>
        <v>F</v>
      </c>
      <c r="I1658" s="1">
        <v>2</v>
      </c>
    </row>
    <row r="1659" spans="1:9" x14ac:dyDescent="0.55000000000000004">
      <c r="A1659" s="1">
        <v>58</v>
      </c>
      <c r="B1659" t="s">
        <v>517</v>
      </c>
      <c r="C1659" s="1" t="s">
        <v>2</v>
      </c>
      <c r="D1659">
        <v>1</v>
      </c>
      <c r="E1659" s="1" t="s">
        <v>120</v>
      </c>
      <c r="F1659" s="1">
        <v>1</v>
      </c>
      <c r="G1659" s="1" t="str">
        <f>+VLOOKUP(bloque2_2[[#This Row],[niño]],BD.niños[[Código]:[sexo]],6,FALSE)</f>
        <v>9 y 10</v>
      </c>
      <c r="H1659" s="1" t="str">
        <f>+VLOOKUP(bloque2_2[[#This Row],[niño]],BD.niños[[Código]:[sexo]],7,FALSE)</f>
        <v>M</v>
      </c>
      <c r="I1659" s="1">
        <v>2</v>
      </c>
    </row>
    <row r="1660" spans="1:9" x14ac:dyDescent="0.55000000000000004">
      <c r="A1660" s="1">
        <v>58</v>
      </c>
      <c r="B1660" t="s">
        <v>517</v>
      </c>
      <c r="C1660" s="1" t="s">
        <v>2</v>
      </c>
      <c r="D1660">
        <v>1</v>
      </c>
      <c r="E1660" s="1" t="s">
        <v>123</v>
      </c>
      <c r="F1660" s="1">
        <v>1</v>
      </c>
      <c r="G1660" s="1" t="str">
        <f>+VLOOKUP(bloque2_2[[#This Row],[niño]],BD.niños[[Código]:[sexo]],6,FALSE)</f>
        <v>7 y 8</v>
      </c>
      <c r="H1660" s="1" t="str">
        <f>+VLOOKUP(bloque2_2[[#This Row],[niño]],BD.niños[[Código]:[sexo]],7,FALSE)</f>
        <v>M</v>
      </c>
      <c r="I1660" s="1">
        <v>2</v>
      </c>
    </row>
    <row r="1661" spans="1:9" x14ac:dyDescent="0.55000000000000004">
      <c r="A1661" s="1">
        <v>58</v>
      </c>
      <c r="B1661" t="s">
        <v>517</v>
      </c>
      <c r="C1661" s="1" t="s">
        <v>2</v>
      </c>
      <c r="D1661">
        <v>1</v>
      </c>
      <c r="E1661" s="1" t="s">
        <v>127</v>
      </c>
      <c r="F1661" s="1">
        <v>4</v>
      </c>
      <c r="G1661" s="1" t="str">
        <f>+VLOOKUP(bloque2_2[[#This Row],[niño]],BD.niños[[Código]:[sexo]],6,FALSE)</f>
        <v>5 y 6</v>
      </c>
      <c r="H1661" s="1" t="str">
        <f>+VLOOKUP(bloque2_2[[#This Row],[niño]],BD.niños[[Código]:[sexo]],7,FALSE)</f>
        <v>M</v>
      </c>
      <c r="I1661" s="1">
        <v>2</v>
      </c>
    </row>
    <row r="1662" spans="1:9" x14ac:dyDescent="0.55000000000000004">
      <c r="A1662" s="1">
        <v>58</v>
      </c>
      <c r="B1662" t="s">
        <v>517</v>
      </c>
      <c r="C1662" s="1" t="s">
        <v>2</v>
      </c>
      <c r="D1662">
        <v>1</v>
      </c>
      <c r="E1662" s="1" t="s">
        <v>131</v>
      </c>
      <c r="F1662" s="1">
        <v>1</v>
      </c>
      <c r="G1662" s="1" t="str">
        <f>+VLOOKUP(bloque2_2[[#This Row],[niño]],BD.niños[[Código]:[sexo]],6,FALSE)</f>
        <v>5 y 6</v>
      </c>
      <c r="H1662" s="1" t="str">
        <f>+VLOOKUP(bloque2_2[[#This Row],[niño]],BD.niños[[Código]:[sexo]],7,FALSE)</f>
        <v>F</v>
      </c>
      <c r="I1662" s="1">
        <v>2</v>
      </c>
    </row>
    <row r="1663" spans="1:9" x14ac:dyDescent="0.55000000000000004">
      <c r="A1663" s="1">
        <v>58</v>
      </c>
      <c r="B1663" t="s">
        <v>517</v>
      </c>
      <c r="C1663" s="1" t="s">
        <v>2</v>
      </c>
      <c r="D1663">
        <v>1</v>
      </c>
      <c r="E1663" s="1" t="s">
        <v>135</v>
      </c>
      <c r="F1663" s="1">
        <v>1</v>
      </c>
      <c r="G1663" s="1" t="str">
        <f>+VLOOKUP(bloque2_2[[#This Row],[niño]],BD.niños[[Código]:[sexo]],6,FALSE)</f>
        <v>5 y 6</v>
      </c>
      <c r="H1663" s="1" t="str">
        <f>+VLOOKUP(bloque2_2[[#This Row],[niño]],BD.niños[[Código]:[sexo]],7,FALSE)</f>
        <v>M</v>
      </c>
      <c r="I1663" s="1">
        <v>2</v>
      </c>
    </row>
    <row r="1664" spans="1:9" x14ac:dyDescent="0.55000000000000004">
      <c r="A1664" s="1">
        <v>58</v>
      </c>
      <c r="B1664" t="s">
        <v>517</v>
      </c>
      <c r="C1664" s="1" t="s">
        <v>2</v>
      </c>
      <c r="D1664">
        <v>1</v>
      </c>
      <c r="E1664" s="1" t="s">
        <v>139</v>
      </c>
      <c r="F1664" s="1">
        <v>1</v>
      </c>
      <c r="G1664" s="1" t="str">
        <f>+VLOOKUP(bloque2_2[[#This Row],[niño]],BD.niños[[Código]:[sexo]],6,FALSE)</f>
        <v>7 y 8</v>
      </c>
      <c r="H1664" s="1" t="str">
        <f>+VLOOKUP(bloque2_2[[#This Row],[niño]],BD.niños[[Código]:[sexo]],7,FALSE)</f>
        <v>M</v>
      </c>
      <c r="I1664" s="1">
        <v>2</v>
      </c>
    </row>
    <row r="1665" spans="1:9" x14ac:dyDescent="0.55000000000000004">
      <c r="A1665" s="1">
        <v>58</v>
      </c>
      <c r="B1665" t="s">
        <v>517</v>
      </c>
      <c r="C1665" s="1" t="s">
        <v>2</v>
      </c>
      <c r="D1665">
        <v>1</v>
      </c>
      <c r="E1665" s="1" t="s">
        <v>141</v>
      </c>
      <c r="F1665" s="1">
        <v>1</v>
      </c>
      <c r="G1665" s="1" t="str">
        <f>+VLOOKUP(bloque2_2[[#This Row],[niño]],BD.niños[[Código]:[sexo]],6,FALSE)</f>
        <v>7 y 8</v>
      </c>
      <c r="H1665" s="1" t="str">
        <f>+VLOOKUP(bloque2_2[[#This Row],[niño]],BD.niños[[Código]:[sexo]],7,FALSE)</f>
        <v>F</v>
      </c>
      <c r="I1665" s="1">
        <v>2</v>
      </c>
    </row>
    <row r="1666" spans="1:9" x14ac:dyDescent="0.55000000000000004">
      <c r="A1666" s="1">
        <v>58</v>
      </c>
      <c r="B1666" t="s">
        <v>517</v>
      </c>
      <c r="C1666" s="1" t="s">
        <v>2</v>
      </c>
      <c r="D1666">
        <v>1</v>
      </c>
      <c r="E1666" s="1" t="s">
        <v>145</v>
      </c>
      <c r="F1666" s="1">
        <v>1</v>
      </c>
      <c r="G1666" s="1" t="str">
        <f>+VLOOKUP(bloque2_2[[#This Row],[niño]],BD.niños[[Código]:[sexo]],6,FALSE)</f>
        <v>7 y 8</v>
      </c>
      <c r="H1666" s="1" t="str">
        <f>+VLOOKUP(bloque2_2[[#This Row],[niño]],BD.niños[[Código]:[sexo]],7,FALSE)</f>
        <v>M</v>
      </c>
      <c r="I1666" s="1">
        <v>2</v>
      </c>
    </row>
    <row r="1667" spans="1:9" x14ac:dyDescent="0.55000000000000004">
      <c r="A1667" s="1">
        <v>58</v>
      </c>
      <c r="B1667" t="s">
        <v>517</v>
      </c>
      <c r="C1667" s="1" t="s">
        <v>2</v>
      </c>
      <c r="D1667">
        <v>1</v>
      </c>
      <c r="E1667" s="1" t="s">
        <v>147</v>
      </c>
      <c r="F1667" s="1">
        <v>1</v>
      </c>
      <c r="G1667" s="1" t="str">
        <f>+VLOOKUP(bloque2_2[[#This Row],[niño]],BD.niños[[Código]:[sexo]],6,FALSE)</f>
        <v>7 y 8</v>
      </c>
      <c r="H1667" s="1" t="str">
        <f>+VLOOKUP(bloque2_2[[#This Row],[niño]],BD.niños[[Código]:[sexo]],7,FALSE)</f>
        <v>M</v>
      </c>
      <c r="I1667" s="1">
        <v>2</v>
      </c>
    </row>
    <row r="1668" spans="1:9" x14ac:dyDescent="0.55000000000000004">
      <c r="A1668" s="1">
        <v>58</v>
      </c>
      <c r="B1668" t="s">
        <v>517</v>
      </c>
      <c r="C1668" s="1" t="s">
        <v>2</v>
      </c>
      <c r="D1668">
        <v>1</v>
      </c>
      <c r="E1668" s="1" t="s">
        <v>214</v>
      </c>
      <c r="F1668" s="1">
        <v>1</v>
      </c>
      <c r="G1668" s="1" t="str">
        <f>+VLOOKUP(bloque2_2[[#This Row],[niño]],BD.niños[[Código]:[sexo]],6,FALSE)</f>
        <v>9 y 10</v>
      </c>
      <c r="H1668" s="1" t="str">
        <f>+VLOOKUP(bloque2_2[[#This Row],[niño]],BD.niños[[Código]:[sexo]],7,FALSE)</f>
        <v>F</v>
      </c>
      <c r="I1668" s="1">
        <v>2</v>
      </c>
    </row>
    <row r="1669" spans="1:9" x14ac:dyDescent="0.55000000000000004">
      <c r="A1669" s="1">
        <v>58</v>
      </c>
      <c r="B1669" t="s">
        <v>517</v>
      </c>
      <c r="C1669" s="1" t="s">
        <v>2</v>
      </c>
      <c r="D1669">
        <v>1</v>
      </c>
      <c r="E1669" s="1" t="s">
        <v>217</v>
      </c>
      <c r="F1669" s="1">
        <v>1</v>
      </c>
      <c r="G1669" s="1" t="str">
        <f>+VLOOKUP(bloque2_2[[#This Row],[niño]],BD.niños[[Código]:[sexo]],6,FALSE)</f>
        <v>9 y 10</v>
      </c>
      <c r="H1669" s="1" t="str">
        <f>+VLOOKUP(bloque2_2[[#This Row],[niño]],BD.niños[[Código]:[sexo]],7,FALSE)</f>
        <v>F</v>
      </c>
      <c r="I1669" s="1">
        <v>2</v>
      </c>
    </row>
    <row r="1670" spans="1:9" x14ac:dyDescent="0.55000000000000004">
      <c r="A1670" s="1">
        <v>58</v>
      </c>
      <c r="B1670" t="s">
        <v>517</v>
      </c>
      <c r="C1670" s="1" t="s">
        <v>2</v>
      </c>
      <c r="D1670">
        <v>1</v>
      </c>
      <c r="E1670" s="1" t="s">
        <v>220</v>
      </c>
      <c r="F1670" s="1">
        <v>1</v>
      </c>
      <c r="G1670" s="1" t="str">
        <f>+VLOOKUP(bloque2_2[[#This Row],[niño]],BD.niños[[Código]:[sexo]],6,FALSE)</f>
        <v>9 y 10</v>
      </c>
      <c r="H1670" s="1" t="str">
        <f>+VLOOKUP(bloque2_2[[#This Row],[niño]],BD.niños[[Código]:[sexo]],7,FALSE)</f>
        <v>F</v>
      </c>
      <c r="I1670" s="1">
        <v>2</v>
      </c>
    </row>
    <row r="1671" spans="1:9" x14ac:dyDescent="0.55000000000000004">
      <c r="A1671" s="1">
        <v>58</v>
      </c>
      <c r="B1671" t="s">
        <v>517</v>
      </c>
      <c r="C1671" s="1" t="s">
        <v>2</v>
      </c>
      <c r="D1671">
        <v>1</v>
      </c>
      <c r="E1671" s="1" t="s">
        <v>223</v>
      </c>
      <c r="F1671" s="1">
        <v>1</v>
      </c>
      <c r="G1671" s="1" t="str">
        <f>+VLOOKUP(bloque2_2[[#This Row],[niño]],BD.niños[[Código]:[sexo]],6,FALSE)</f>
        <v>7 y 8</v>
      </c>
      <c r="H1671" s="1" t="str">
        <f>+VLOOKUP(bloque2_2[[#This Row],[niño]],BD.niños[[Código]:[sexo]],7,FALSE)</f>
        <v>F</v>
      </c>
      <c r="I1671" s="1">
        <v>2</v>
      </c>
    </row>
    <row r="1672" spans="1:9" x14ac:dyDescent="0.55000000000000004">
      <c r="A1672" s="1">
        <v>58</v>
      </c>
      <c r="B1672" t="s">
        <v>517</v>
      </c>
      <c r="C1672" s="1" t="s">
        <v>2</v>
      </c>
      <c r="D1672">
        <v>1</v>
      </c>
      <c r="E1672" s="1" t="s">
        <v>226</v>
      </c>
      <c r="F1672" s="1">
        <v>1</v>
      </c>
      <c r="G1672" s="1" t="str">
        <f>+VLOOKUP(bloque2_2[[#This Row],[niño]],BD.niños[[Código]:[sexo]],6,FALSE)</f>
        <v>9 y 10</v>
      </c>
      <c r="H1672" s="1" t="str">
        <f>+VLOOKUP(bloque2_2[[#This Row],[niño]],BD.niños[[Código]:[sexo]],7,FALSE)</f>
        <v>M</v>
      </c>
      <c r="I1672" s="1">
        <v>2</v>
      </c>
    </row>
    <row r="1673" spans="1:9" x14ac:dyDescent="0.55000000000000004">
      <c r="A1673" s="1">
        <v>58</v>
      </c>
      <c r="B1673" t="s">
        <v>517</v>
      </c>
      <c r="C1673" s="1" t="s">
        <v>2</v>
      </c>
      <c r="D1673">
        <v>1</v>
      </c>
      <c r="E1673" s="1" t="s">
        <v>229</v>
      </c>
      <c r="F1673" s="1">
        <v>7</v>
      </c>
      <c r="G1673" s="1" t="str">
        <f>+VLOOKUP(bloque2_2[[#This Row],[niño]],BD.niños[[Código]:[sexo]],6,FALSE)</f>
        <v>7 y 8</v>
      </c>
      <c r="H1673" s="1" t="str">
        <f>+VLOOKUP(bloque2_2[[#This Row],[niño]],BD.niños[[Código]:[sexo]],7,FALSE)</f>
        <v>M</v>
      </c>
      <c r="I1673" s="1">
        <v>2</v>
      </c>
    </row>
    <row r="1674" spans="1:9" x14ac:dyDescent="0.55000000000000004">
      <c r="A1674" s="1">
        <v>58</v>
      </c>
      <c r="B1674" t="s">
        <v>517</v>
      </c>
      <c r="C1674" s="1" t="s">
        <v>2</v>
      </c>
      <c r="D1674">
        <v>1</v>
      </c>
      <c r="E1674" s="1" t="s">
        <v>231</v>
      </c>
      <c r="F1674" s="1">
        <v>1</v>
      </c>
      <c r="G1674" s="1" t="str">
        <f>+VLOOKUP(bloque2_2[[#This Row],[niño]],BD.niños[[Código]:[sexo]],6,FALSE)</f>
        <v>5 y 6</v>
      </c>
      <c r="H1674" s="1" t="str">
        <f>+VLOOKUP(bloque2_2[[#This Row],[niño]],BD.niños[[Código]:[sexo]],7,FALSE)</f>
        <v>F</v>
      </c>
      <c r="I1674" s="1">
        <v>2</v>
      </c>
    </row>
    <row r="1675" spans="1:9" x14ac:dyDescent="0.55000000000000004">
      <c r="A1675" s="1">
        <v>58</v>
      </c>
      <c r="B1675" t="s">
        <v>517</v>
      </c>
      <c r="C1675" s="1" t="s">
        <v>2</v>
      </c>
      <c r="D1675">
        <v>1</v>
      </c>
      <c r="E1675" s="1" t="s">
        <v>286</v>
      </c>
      <c r="F1675" s="1">
        <v>1</v>
      </c>
      <c r="G1675" s="1" t="str">
        <f>+VLOOKUP(bloque2_2[[#This Row],[niño]],BD.niños[[Código]:[sexo]],6,FALSE)</f>
        <v>5 y 6</v>
      </c>
      <c r="H1675" s="1" t="str">
        <f>+VLOOKUP(bloque2_2[[#This Row],[niño]],BD.niños[[Código]:[sexo]],7,FALSE)</f>
        <v>M</v>
      </c>
      <c r="I1675" s="1">
        <v>2</v>
      </c>
    </row>
    <row r="1676" spans="1:9" x14ac:dyDescent="0.55000000000000004">
      <c r="A1676" s="1">
        <v>58</v>
      </c>
      <c r="B1676" t="s">
        <v>517</v>
      </c>
      <c r="C1676" s="1" t="s">
        <v>2</v>
      </c>
      <c r="D1676">
        <v>1</v>
      </c>
      <c r="E1676" s="1" t="s">
        <v>290</v>
      </c>
      <c r="F1676" s="1">
        <v>6</v>
      </c>
      <c r="G1676" s="1" t="str">
        <f>+VLOOKUP(bloque2_2[[#This Row],[niño]],BD.niños[[Código]:[sexo]],6,FALSE)</f>
        <v>5 y 6</v>
      </c>
      <c r="H1676" s="1" t="str">
        <f>+VLOOKUP(bloque2_2[[#This Row],[niño]],BD.niños[[Código]:[sexo]],7,FALSE)</f>
        <v>M</v>
      </c>
      <c r="I1676" s="1">
        <v>2</v>
      </c>
    </row>
    <row r="1677" spans="1:9" x14ac:dyDescent="0.55000000000000004">
      <c r="A1677" s="1">
        <v>58</v>
      </c>
      <c r="B1677" t="s">
        <v>517</v>
      </c>
      <c r="C1677" s="1" t="s">
        <v>2</v>
      </c>
      <c r="D1677">
        <v>1</v>
      </c>
      <c r="E1677" s="1" t="s">
        <v>294</v>
      </c>
      <c r="F1677" s="1">
        <v>1</v>
      </c>
      <c r="G1677" s="1" t="str">
        <f>+VLOOKUP(bloque2_2[[#This Row],[niño]],BD.niños[[Código]:[sexo]],6,FALSE)</f>
        <v>7 y 8</v>
      </c>
      <c r="H1677" s="1" t="str">
        <f>+VLOOKUP(bloque2_2[[#This Row],[niño]],BD.niños[[Código]:[sexo]],7,FALSE)</f>
        <v>M</v>
      </c>
      <c r="I1677" s="1">
        <v>2</v>
      </c>
    </row>
    <row r="1678" spans="1:9" x14ac:dyDescent="0.55000000000000004">
      <c r="A1678" s="1">
        <v>58</v>
      </c>
      <c r="B1678" t="s">
        <v>517</v>
      </c>
      <c r="C1678" s="1" t="s">
        <v>2</v>
      </c>
      <c r="D1678">
        <v>1</v>
      </c>
      <c r="E1678" s="1" t="s">
        <v>295</v>
      </c>
      <c r="F1678" s="1">
        <v>1</v>
      </c>
      <c r="G1678" s="1" t="str">
        <f>+VLOOKUP(bloque2_2[[#This Row],[niño]],BD.niños[[Código]:[sexo]],6,FALSE)</f>
        <v>7 y 8</v>
      </c>
      <c r="H1678" s="1" t="str">
        <f>+VLOOKUP(bloque2_2[[#This Row],[niño]],BD.niños[[Código]:[sexo]],7,FALSE)</f>
        <v>M</v>
      </c>
      <c r="I1678" s="1">
        <v>2</v>
      </c>
    </row>
    <row r="1679" spans="1:9" x14ac:dyDescent="0.55000000000000004">
      <c r="A1679" s="1">
        <v>58</v>
      </c>
      <c r="B1679" t="s">
        <v>517</v>
      </c>
      <c r="C1679" s="1" t="s">
        <v>2</v>
      </c>
      <c r="D1679">
        <v>1</v>
      </c>
      <c r="E1679" s="1" t="s">
        <v>317</v>
      </c>
      <c r="F1679" s="1">
        <v>1</v>
      </c>
      <c r="G1679" s="1" t="str">
        <f>+VLOOKUP(bloque2_2[[#This Row],[niño]],BD.niños[[Código]:[sexo]],6,FALSE)</f>
        <v>9 y 10</v>
      </c>
      <c r="H1679" s="1" t="str">
        <f>+VLOOKUP(bloque2_2[[#This Row],[niño]],BD.niños[[Código]:[sexo]],7,FALSE)</f>
        <v>F</v>
      </c>
      <c r="I1679" s="1">
        <v>2</v>
      </c>
    </row>
    <row r="1680" spans="1:9" x14ac:dyDescent="0.55000000000000004">
      <c r="A1680" s="1">
        <v>58</v>
      </c>
      <c r="B1680" t="s">
        <v>517</v>
      </c>
      <c r="C1680" s="1" t="s">
        <v>2</v>
      </c>
      <c r="D1680">
        <v>1</v>
      </c>
      <c r="E1680" s="1" t="s">
        <v>320</v>
      </c>
      <c r="F1680" s="1">
        <v>1</v>
      </c>
      <c r="G1680" s="1" t="str">
        <f>+VLOOKUP(bloque2_2[[#This Row],[niño]],BD.niños[[Código]:[sexo]],6,FALSE)</f>
        <v>9 y 10</v>
      </c>
      <c r="H1680" s="1" t="str">
        <f>+VLOOKUP(bloque2_2[[#This Row],[niño]],BD.niños[[Código]:[sexo]],7,FALSE)</f>
        <v>M</v>
      </c>
      <c r="I1680" s="1">
        <v>2</v>
      </c>
    </row>
    <row r="1681" spans="1:9" x14ac:dyDescent="0.55000000000000004">
      <c r="A1681" s="1">
        <v>58</v>
      </c>
      <c r="B1681" t="s">
        <v>517</v>
      </c>
      <c r="C1681" s="1" t="s">
        <v>2</v>
      </c>
      <c r="D1681">
        <v>1</v>
      </c>
      <c r="E1681" s="1" t="s">
        <v>323</v>
      </c>
      <c r="F1681" s="1">
        <v>7</v>
      </c>
      <c r="G1681" s="1" t="str">
        <f>+VLOOKUP(bloque2_2[[#This Row],[niño]],BD.niños[[Código]:[sexo]],6,FALSE)</f>
        <v>7 y 8</v>
      </c>
      <c r="H1681" s="1" t="str">
        <f>+VLOOKUP(bloque2_2[[#This Row],[niño]],BD.niños[[Código]:[sexo]],7,FALSE)</f>
        <v>F</v>
      </c>
      <c r="I1681" s="1">
        <v>2</v>
      </c>
    </row>
    <row r="1682" spans="1:9" x14ac:dyDescent="0.55000000000000004">
      <c r="A1682" s="1">
        <v>58</v>
      </c>
      <c r="B1682" t="s">
        <v>517</v>
      </c>
      <c r="C1682" s="1" t="s">
        <v>2</v>
      </c>
      <c r="D1682">
        <v>1</v>
      </c>
      <c r="E1682" s="1" t="s">
        <v>327</v>
      </c>
      <c r="F1682" s="1">
        <v>1</v>
      </c>
      <c r="G1682" s="1" t="str">
        <f>+VLOOKUP(bloque2_2[[#This Row],[niño]],BD.niños[[Código]:[sexo]],6,FALSE)</f>
        <v>7 y 8</v>
      </c>
      <c r="H1682" s="1" t="str">
        <f>+VLOOKUP(bloque2_2[[#This Row],[niño]],BD.niños[[Código]:[sexo]],7,FALSE)</f>
        <v>F</v>
      </c>
      <c r="I1682" s="1">
        <v>2</v>
      </c>
    </row>
    <row r="1683" spans="1:9" x14ac:dyDescent="0.55000000000000004">
      <c r="A1683" s="1">
        <v>58</v>
      </c>
      <c r="B1683" t="s">
        <v>517</v>
      </c>
      <c r="C1683" s="1" t="s">
        <v>2</v>
      </c>
      <c r="D1683">
        <v>1</v>
      </c>
      <c r="E1683" s="1" t="s">
        <v>331</v>
      </c>
      <c r="F1683" s="1">
        <v>1</v>
      </c>
      <c r="G1683" s="1" t="str">
        <f>+VLOOKUP(bloque2_2[[#This Row],[niño]],BD.niños[[Código]:[sexo]],6,FALSE)</f>
        <v>7 y 8</v>
      </c>
      <c r="H1683" s="1" t="str">
        <f>+VLOOKUP(bloque2_2[[#This Row],[niño]],BD.niños[[Código]:[sexo]],7,FALSE)</f>
        <v>F</v>
      </c>
      <c r="I1683" s="1">
        <v>2</v>
      </c>
    </row>
    <row r="1684" spans="1:9" x14ac:dyDescent="0.55000000000000004">
      <c r="A1684" s="1">
        <v>59</v>
      </c>
      <c r="B1684" t="s">
        <v>518</v>
      </c>
      <c r="C1684" s="1" t="s">
        <v>2</v>
      </c>
      <c r="D1684">
        <v>1</v>
      </c>
      <c r="E1684" s="1" t="s">
        <v>105</v>
      </c>
      <c r="F1684" s="1">
        <v>1</v>
      </c>
      <c r="G1684" s="1" t="str">
        <f>+VLOOKUP(bloque2_2[[#This Row],[niño]],BD.niños[[Código]:[sexo]],6,FALSE)</f>
        <v>9 y 10</v>
      </c>
      <c r="H1684" s="1" t="str">
        <f>+VLOOKUP(bloque2_2[[#This Row],[niño]],BD.niños[[Código]:[sexo]],7,FALSE)</f>
        <v>F</v>
      </c>
      <c r="I1684" s="1">
        <v>2</v>
      </c>
    </row>
    <row r="1685" spans="1:9" x14ac:dyDescent="0.55000000000000004">
      <c r="A1685" s="1">
        <v>59</v>
      </c>
      <c r="B1685" t="s">
        <v>518</v>
      </c>
      <c r="C1685" s="1" t="s">
        <v>2</v>
      </c>
      <c r="D1685">
        <v>1</v>
      </c>
      <c r="E1685" s="1" t="s">
        <v>108</v>
      </c>
      <c r="F1685" s="1">
        <v>5</v>
      </c>
      <c r="G1685" s="1" t="str">
        <f>+VLOOKUP(bloque2_2[[#This Row],[niño]],BD.niños[[Código]:[sexo]],6,FALSE)</f>
        <v>9 y 10</v>
      </c>
      <c r="H1685" s="1" t="str">
        <f>+VLOOKUP(bloque2_2[[#This Row],[niño]],BD.niños[[Código]:[sexo]],7,FALSE)</f>
        <v>F</v>
      </c>
      <c r="I1685" s="1">
        <v>2</v>
      </c>
    </row>
    <row r="1686" spans="1:9" x14ac:dyDescent="0.55000000000000004">
      <c r="A1686" s="1">
        <v>59</v>
      </c>
      <c r="B1686" t="s">
        <v>518</v>
      </c>
      <c r="C1686" s="1" t="s">
        <v>2</v>
      </c>
      <c r="D1686">
        <v>1</v>
      </c>
      <c r="E1686" s="1" t="s">
        <v>112</v>
      </c>
      <c r="F1686" s="1">
        <v>1</v>
      </c>
      <c r="G1686" s="1" t="str">
        <f>+VLOOKUP(bloque2_2[[#This Row],[niño]],BD.niños[[Código]:[sexo]],6,FALSE)</f>
        <v>9 y 10</v>
      </c>
      <c r="H1686" s="1" t="str">
        <f>+VLOOKUP(bloque2_2[[#This Row],[niño]],BD.niños[[Código]:[sexo]],7,FALSE)</f>
        <v>F</v>
      </c>
      <c r="I1686" s="1">
        <v>2</v>
      </c>
    </row>
    <row r="1687" spans="1:9" x14ac:dyDescent="0.55000000000000004">
      <c r="A1687" s="1">
        <v>59</v>
      </c>
      <c r="B1687" t="s">
        <v>518</v>
      </c>
      <c r="C1687" s="1" t="s">
        <v>2</v>
      </c>
      <c r="D1687">
        <v>1</v>
      </c>
      <c r="E1687" s="1" t="s">
        <v>116</v>
      </c>
      <c r="F1687" s="1">
        <v>1</v>
      </c>
      <c r="G1687" s="1" t="str">
        <f>+VLOOKUP(bloque2_2[[#This Row],[niño]],BD.niños[[Código]:[sexo]],6,FALSE)</f>
        <v>9 y 10</v>
      </c>
      <c r="H1687" s="1" t="str">
        <f>+VLOOKUP(bloque2_2[[#This Row],[niño]],BD.niños[[Código]:[sexo]],7,FALSE)</f>
        <v>F</v>
      </c>
      <c r="I1687" s="1">
        <v>2</v>
      </c>
    </row>
    <row r="1688" spans="1:9" x14ac:dyDescent="0.55000000000000004">
      <c r="A1688" s="1">
        <v>59</v>
      </c>
      <c r="B1688" t="s">
        <v>518</v>
      </c>
      <c r="C1688" s="1" t="s">
        <v>2</v>
      </c>
      <c r="D1688">
        <v>1</v>
      </c>
      <c r="E1688" s="1" t="s">
        <v>120</v>
      </c>
      <c r="F1688" s="1">
        <v>1</v>
      </c>
      <c r="G1688" s="1" t="str">
        <f>+VLOOKUP(bloque2_2[[#This Row],[niño]],BD.niños[[Código]:[sexo]],6,FALSE)</f>
        <v>9 y 10</v>
      </c>
      <c r="H1688" s="1" t="str">
        <f>+VLOOKUP(bloque2_2[[#This Row],[niño]],BD.niños[[Código]:[sexo]],7,FALSE)</f>
        <v>M</v>
      </c>
      <c r="I1688" s="1">
        <v>2</v>
      </c>
    </row>
    <row r="1689" spans="1:9" x14ac:dyDescent="0.55000000000000004">
      <c r="A1689" s="1">
        <v>59</v>
      </c>
      <c r="B1689" t="s">
        <v>518</v>
      </c>
      <c r="C1689" s="1" t="s">
        <v>2</v>
      </c>
      <c r="D1689">
        <v>1</v>
      </c>
      <c r="E1689" s="1" t="s">
        <v>123</v>
      </c>
      <c r="F1689" s="1">
        <v>3</v>
      </c>
      <c r="G1689" s="1" t="str">
        <f>+VLOOKUP(bloque2_2[[#This Row],[niño]],BD.niños[[Código]:[sexo]],6,FALSE)</f>
        <v>7 y 8</v>
      </c>
      <c r="H1689" s="1" t="str">
        <f>+VLOOKUP(bloque2_2[[#This Row],[niño]],BD.niños[[Código]:[sexo]],7,FALSE)</f>
        <v>M</v>
      </c>
      <c r="I1689" s="1">
        <v>2</v>
      </c>
    </row>
    <row r="1690" spans="1:9" x14ac:dyDescent="0.55000000000000004">
      <c r="A1690" s="1">
        <v>59</v>
      </c>
      <c r="B1690" t="s">
        <v>518</v>
      </c>
      <c r="C1690" s="1" t="s">
        <v>2</v>
      </c>
      <c r="D1690">
        <v>1</v>
      </c>
      <c r="E1690" s="1" t="s">
        <v>127</v>
      </c>
      <c r="F1690" s="1">
        <v>3</v>
      </c>
      <c r="G1690" s="1" t="str">
        <f>+VLOOKUP(bloque2_2[[#This Row],[niño]],BD.niños[[Código]:[sexo]],6,FALSE)</f>
        <v>5 y 6</v>
      </c>
      <c r="H1690" s="1" t="str">
        <f>+VLOOKUP(bloque2_2[[#This Row],[niño]],BD.niños[[Código]:[sexo]],7,FALSE)</f>
        <v>M</v>
      </c>
      <c r="I1690" s="1">
        <v>2</v>
      </c>
    </row>
    <row r="1691" spans="1:9" x14ac:dyDescent="0.55000000000000004">
      <c r="A1691" s="1">
        <v>59</v>
      </c>
      <c r="B1691" t="s">
        <v>518</v>
      </c>
      <c r="C1691" s="1" t="s">
        <v>2</v>
      </c>
      <c r="D1691">
        <v>1</v>
      </c>
      <c r="E1691" s="1" t="s">
        <v>131</v>
      </c>
      <c r="F1691" s="1">
        <v>1</v>
      </c>
      <c r="G1691" s="1" t="str">
        <f>+VLOOKUP(bloque2_2[[#This Row],[niño]],BD.niños[[Código]:[sexo]],6,FALSE)</f>
        <v>5 y 6</v>
      </c>
      <c r="H1691" s="1" t="str">
        <f>+VLOOKUP(bloque2_2[[#This Row],[niño]],BD.niños[[Código]:[sexo]],7,FALSE)</f>
        <v>F</v>
      </c>
      <c r="I1691" s="1">
        <v>2</v>
      </c>
    </row>
    <row r="1692" spans="1:9" x14ac:dyDescent="0.55000000000000004">
      <c r="A1692" s="1">
        <v>59</v>
      </c>
      <c r="B1692" t="s">
        <v>518</v>
      </c>
      <c r="C1692" s="1" t="s">
        <v>2</v>
      </c>
      <c r="D1692">
        <v>1</v>
      </c>
      <c r="E1692" s="1" t="s">
        <v>135</v>
      </c>
      <c r="F1692" s="1">
        <v>3</v>
      </c>
      <c r="G1692" s="1" t="str">
        <f>+VLOOKUP(bloque2_2[[#This Row],[niño]],BD.niños[[Código]:[sexo]],6,FALSE)</f>
        <v>5 y 6</v>
      </c>
      <c r="H1692" s="1" t="str">
        <f>+VLOOKUP(bloque2_2[[#This Row],[niño]],BD.niños[[Código]:[sexo]],7,FALSE)</f>
        <v>M</v>
      </c>
      <c r="I1692" s="1">
        <v>2</v>
      </c>
    </row>
    <row r="1693" spans="1:9" x14ac:dyDescent="0.55000000000000004">
      <c r="A1693" s="1">
        <v>59</v>
      </c>
      <c r="B1693" t="s">
        <v>518</v>
      </c>
      <c r="C1693" s="1" t="s">
        <v>2</v>
      </c>
      <c r="D1693">
        <v>1</v>
      </c>
      <c r="E1693" s="1" t="s">
        <v>139</v>
      </c>
      <c r="F1693" s="1">
        <v>1</v>
      </c>
      <c r="G1693" s="1" t="str">
        <f>+VLOOKUP(bloque2_2[[#This Row],[niño]],BD.niños[[Código]:[sexo]],6,FALSE)</f>
        <v>7 y 8</v>
      </c>
      <c r="H1693" s="1" t="str">
        <f>+VLOOKUP(bloque2_2[[#This Row],[niño]],BD.niños[[Código]:[sexo]],7,FALSE)</f>
        <v>M</v>
      </c>
      <c r="I1693" s="1">
        <v>2</v>
      </c>
    </row>
    <row r="1694" spans="1:9" x14ac:dyDescent="0.55000000000000004">
      <c r="A1694" s="1">
        <v>59</v>
      </c>
      <c r="B1694" t="s">
        <v>518</v>
      </c>
      <c r="C1694" s="1" t="s">
        <v>2</v>
      </c>
      <c r="D1694">
        <v>1</v>
      </c>
      <c r="E1694" s="1" t="s">
        <v>141</v>
      </c>
      <c r="F1694" s="1">
        <v>1</v>
      </c>
      <c r="G1694" s="1" t="str">
        <f>+VLOOKUP(bloque2_2[[#This Row],[niño]],BD.niños[[Código]:[sexo]],6,FALSE)</f>
        <v>7 y 8</v>
      </c>
      <c r="H1694" s="1" t="str">
        <f>+VLOOKUP(bloque2_2[[#This Row],[niño]],BD.niños[[Código]:[sexo]],7,FALSE)</f>
        <v>F</v>
      </c>
      <c r="I1694" s="1">
        <v>2</v>
      </c>
    </row>
    <row r="1695" spans="1:9" x14ac:dyDescent="0.55000000000000004">
      <c r="A1695" s="1">
        <v>59</v>
      </c>
      <c r="B1695" t="s">
        <v>518</v>
      </c>
      <c r="C1695" s="1" t="s">
        <v>2</v>
      </c>
      <c r="D1695">
        <v>1</v>
      </c>
      <c r="E1695" s="1" t="s">
        <v>145</v>
      </c>
      <c r="F1695" s="1">
        <v>1</v>
      </c>
      <c r="G1695" s="1" t="str">
        <f>+VLOOKUP(bloque2_2[[#This Row],[niño]],BD.niños[[Código]:[sexo]],6,FALSE)</f>
        <v>7 y 8</v>
      </c>
      <c r="H1695" s="1" t="str">
        <f>+VLOOKUP(bloque2_2[[#This Row],[niño]],BD.niños[[Código]:[sexo]],7,FALSE)</f>
        <v>M</v>
      </c>
      <c r="I1695" s="1">
        <v>2</v>
      </c>
    </row>
    <row r="1696" spans="1:9" x14ac:dyDescent="0.55000000000000004">
      <c r="A1696" s="1">
        <v>59</v>
      </c>
      <c r="B1696" t="s">
        <v>518</v>
      </c>
      <c r="C1696" s="1" t="s">
        <v>2</v>
      </c>
      <c r="D1696">
        <v>1</v>
      </c>
      <c r="E1696" s="1" t="s">
        <v>147</v>
      </c>
      <c r="F1696" s="1">
        <v>1</v>
      </c>
      <c r="G1696" s="1" t="str">
        <f>+VLOOKUP(bloque2_2[[#This Row],[niño]],BD.niños[[Código]:[sexo]],6,FALSE)</f>
        <v>7 y 8</v>
      </c>
      <c r="H1696" s="1" t="str">
        <f>+VLOOKUP(bloque2_2[[#This Row],[niño]],BD.niños[[Código]:[sexo]],7,FALSE)</f>
        <v>M</v>
      </c>
      <c r="I1696" s="1">
        <v>2</v>
      </c>
    </row>
    <row r="1697" spans="1:9" x14ac:dyDescent="0.55000000000000004">
      <c r="A1697" s="1">
        <v>59</v>
      </c>
      <c r="B1697" t="s">
        <v>518</v>
      </c>
      <c r="C1697" s="1" t="s">
        <v>2</v>
      </c>
      <c r="D1697">
        <v>1</v>
      </c>
      <c r="E1697" s="1" t="s">
        <v>214</v>
      </c>
      <c r="F1697" s="1">
        <v>1</v>
      </c>
      <c r="G1697" s="1" t="str">
        <f>+VLOOKUP(bloque2_2[[#This Row],[niño]],BD.niños[[Código]:[sexo]],6,FALSE)</f>
        <v>9 y 10</v>
      </c>
      <c r="H1697" s="1" t="str">
        <f>+VLOOKUP(bloque2_2[[#This Row],[niño]],BD.niños[[Código]:[sexo]],7,FALSE)</f>
        <v>F</v>
      </c>
      <c r="I1697" s="1">
        <v>2</v>
      </c>
    </row>
    <row r="1698" spans="1:9" x14ac:dyDescent="0.55000000000000004">
      <c r="A1698" s="1">
        <v>59</v>
      </c>
      <c r="B1698" t="s">
        <v>518</v>
      </c>
      <c r="C1698" s="1" t="s">
        <v>2</v>
      </c>
      <c r="D1698">
        <v>1</v>
      </c>
      <c r="E1698" s="1" t="s">
        <v>217</v>
      </c>
      <c r="F1698" s="1">
        <v>1</v>
      </c>
      <c r="G1698" s="1" t="str">
        <f>+VLOOKUP(bloque2_2[[#This Row],[niño]],BD.niños[[Código]:[sexo]],6,FALSE)</f>
        <v>9 y 10</v>
      </c>
      <c r="H1698" s="1" t="str">
        <f>+VLOOKUP(bloque2_2[[#This Row],[niño]],BD.niños[[Código]:[sexo]],7,FALSE)</f>
        <v>F</v>
      </c>
      <c r="I1698" s="1">
        <v>2</v>
      </c>
    </row>
    <row r="1699" spans="1:9" x14ac:dyDescent="0.55000000000000004">
      <c r="A1699" s="1">
        <v>59</v>
      </c>
      <c r="B1699" t="s">
        <v>518</v>
      </c>
      <c r="C1699" s="1" t="s">
        <v>2</v>
      </c>
      <c r="D1699">
        <v>1</v>
      </c>
      <c r="E1699" s="1" t="s">
        <v>220</v>
      </c>
      <c r="F1699" s="1">
        <v>1</v>
      </c>
      <c r="G1699" s="1" t="str">
        <f>+VLOOKUP(bloque2_2[[#This Row],[niño]],BD.niños[[Código]:[sexo]],6,FALSE)</f>
        <v>9 y 10</v>
      </c>
      <c r="H1699" s="1" t="str">
        <f>+VLOOKUP(bloque2_2[[#This Row],[niño]],BD.niños[[Código]:[sexo]],7,FALSE)</f>
        <v>F</v>
      </c>
      <c r="I1699" s="1">
        <v>2</v>
      </c>
    </row>
    <row r="1700" spans="1:9" x14ac:dyDescent="0.55000000000000004">
      <c r="A1700" s="1">
        <v>59</v>
      </c>
      <c r="B1700" t="s">
        <v>518</v>
      </c>
      <c r="C1700" s="1" t="s">
        <v>2</v>
      </c>
      <c r="D1700">
        <v>1</v>
      </c>
      <c r="E1700" s="1" t="s">
        <v>223</v>
      </c>
      <c r="F1700" s="1">
        <v>1</v>
      </c>
      <c r="G1700" s="1" t="str">
        <f>+VLOOKUP(bloque2_2[[#This Row],[niño]],BD.niños[[Código]:[sexo]],6,FALSE)</f>
        <v>7 y 8</v>
      </c>
      <c r="H1700" s="1" t="str">
        <f>+VLOOKUP(bloque2_2[[#This Row],[niño]],BD.niños[[Código]:[sexo]],7,FALSE)</f>
        <v>F</v>
      </c>
      <c r="I1700" s="1">
        <v>2</v>
      </c>
    </row>
    <row r="1701" spans="1:9" x14ac:dyDescent="0.55000000000000004">
      <c r="A1701" s="1">
        <v>59</v>
      </c>
      <c r="B1701" t="s">
        <v>518</v>
      </c>
      <c r="C1701" s="1" t="s">
        <v>2</v>
      </c>
      <c r="D1701">
        <v>1</v>
      </c>
      <c r="E1701" s="1" t="s">
        <v>226</v>
      </c>
      <c r="F1701" s="1">
        <v>1</v>
      </c>
      <c r="G1701" s="1" t="str">
        <f>+VLOOKUP(bloque2_2[[#This Row],[niño]],BD.niños[[Código]:[sexo]],6,FALSE)</f>
        <v>9 y 10</v>
      </c>
      <c r="H1701" s="1" t="str">
        <f>+VLOOKUP(bloque2_2[[#This Row],[niño]],BD.niños[[Código]:[sexo]],7,FALSE)</f>
        <v>M</v>
      </c>
      <c r="I1701" s="1">
        <v>2</v>
      </c>
    </row>
    <row r="1702" spans="1:9" x14ac:dyDescent="0.55000000000000004">
      <c r="A1702" s="1">
        <v>59</v>
      </c>
      <c r="B1702" t="s">
        <v>518</v>
      </c>
      <c r="C1702" s="1" t="s">
        <v>2</v>
      </c>
      <c r="D1702">
        <v>1</v>
      </c>
      <c r="E1702" s="1" t="s">
        <v>229</v>
      </c>
      <c r="F1702" s="1">
        <v>1</v>
      </c>
      <c r="G1702" s="1" t="str">
        <f>+VLOOKUP(bloque2_2[[#This Row],[niño]],BD.niños[[Código]:[sexo]],6,FALSE)</f>
        <v>7 y 8</v>
      </c>
      <c r="H1702" s="1" t="str">
        <f>+VLOOKUP(bloque2_2[[#This Row],[niño]],BD.niños[[Código]:[sexo]],7,FALSE)</f>
        <v>M</v>
      </c>
      <c r="I1702" s="1">
        <v>2</v>
      </c>
    </row>
    <row r="1703" spans="1:9" x14ac:dyDescent="0.55000000000000004">
      <c r="A1703" s="1">
        <v>59</v>
      </c>
      <c r="B1703" t="s">
        <v>518</v>
      </c>
      <c r="C1703" s="1" t="s">
        <v>2</v>
      </c>
      <c r="D1703">
        <v>1</v>
      </c>
      <c r="E1703" s="1" t="s">
        <v>231</v>
      </c>
      <c r="F1703" s="1">
        <v>1</v>
      </c>
      <c r="G1703" s="1" t="str">
        <f>+VLOOKUP(bloque2_2[[#This Row],[niño]],BD.niños[[Código]:[sexo]],6,FALSE)</f>
        <v>5 y 6</v>
      </c>
      <c r="H1703" s="1" t="str">
        <f>+VLOOKUP(bloque2_2[[#This Row],[niño]],BD.niños[[Código]:[sexo]],7,FALSE)</f>
        <v>F</v>
      </c>
      <c r="I1703" s="1">
        <v>2</v>
      </c>
    </row>
    <row r="1704" spans="1:9" x14ac:dyDescent="0.55000000000000004">
      <c r="A1704" s="1">
        <v>59</v>
      </c>
      <c r="B1704" t="s">
        <v>518</v>
      </c>
      <c r="C1704" s="1" t="s">
        <v>2</v>
      </c>
      <c r="D1704">
        <v>1</v>
      </c>
      <c r="E1704" s="1" t="s">
        <v>286</v>
      </c>
      <c r="F1704" s="1">
        <v>1</v>
      </c>
      <c r="G1704" s="1" t="str">
        <f>+VLOOKUP(bloque2_2[[#This Row],[niño]],BD.niños[[Código]:[sexo]],6,FALSE)</f>
        <v>5 y 6</v>
      </c>
      <c r="H1704" s="1" t="str">
        <f>+VLOOKUP(bloque2_2[[#This Row],[niño]],BD.niños[[Código]:[sexo]],7,FALSE)</f>
        <v>M</v>
      </c>
      <c r="I1704" s="1">
        <v>2</v>
      </c>
    </row>
    <row r="1705" spans="1:9" x14ac:dyDescent="0.55000000000000004">
      <c r="A1705" s="1">
        <v>59</v>
      </c>
      <c r="B1705" t="s">
        <v>518</v>
      </c>
      <c r="C1705" s="1" t="s">
        <v>2</v>
      </c>
      <c r="D1705">
        <v>1</v>
      </c>
      <c r="E1705" s="1" t="s">
        <v>290</v>
      </c>
      <c r="F1705" s="1">
        <v>1</v>
      </c>
      <c r="G1705" s="1" t="str">
        <f>+VLOOKUP(bloque2_2[[#This Row],[niño]],BD.niños[[Código]:[sexo]],6,FALSE)</f>
        <v>5 y 6</v>
      </c>
      <c r="H1705" s="1" t="str">
        <f>+VLOOKUP(bloque2_2[[#This Row],[niño]],BD.niños[[Código]:[sexo]],7,FALSE)</f>
        <v>M</v>
      </c>
      <c r="I1705" s="1">
        <v>2</v>
      </c>
    </row>
    <row r="1706" spans="1:9" x14ac:dyDescent="0.55000000000000004">
      <c r="A1706" s="1">
        <v>59</v>
      </c>
      <c r="B1706" t="s">
        <v>518</v>
      </c>
      <c r="C1706" s="1" t="s">
        <v>2</v>
      </c>
      <c r="D1706">
        <v>1</v>
      </c>
      <c r="E1706" s="1" t="s">
        <v>294</v>
      </c>
      <c r="F1706" s="1">
        <v>1</v>
      </c>
      <c r="G1706" s="1" t="str">
        <f>+VLOOKUP(bloque2_2[[#This Row],[niño]],BD.niños[[Código]:[sexo]],6,FALSE)</f>
        <v>7 y 8</v>
      </c>
      <c r="H1706" s="1" t="str">
        <f>+VLOOKUP(bloque2_2[[#This Row],[niño]],BD.niños[[Código]:[sexo]],7,FALSE)</f>
        <v>M</v>
      </c>
      <c r="I1706" s="1">
        <v>2</v>
      </c>
    </row>
    <row r="1707" spans="1:9" x14ac:dyDescent="0.55000000000000004">
      <c r="A1707" s="1">
        <v>59</v>
      </c>
      <c r="B1707" t="s">
        <v>518</v>
      </c>
      <c r="C1707" s="1" t="s">
        <v>2</v>
      </c>
      <c r="D1707">
        <v>1</v>
      </c>
      <c r="E1707" s="1" t="s">
        <v>295</v>
      </c>
      <c r="F1707" s="1">
        <v>1</v>
      </c>
      <c r="G1707" s="1" t="str">
        <f>+VLOOKUP(bloque2_2[[#This Row],[niño]],BD.niños[[Código]:[sexo]],6,FALSE)</f>
        <v>7 y 8</v>
      </c>
      <c r="H1707" s="1" t="str">
        <f>+VLOOKUP(bloque2_2[[#This Row],[niño]],BD.niños[[Código]:[sexo]],7,FALSE)</f>
        <v>M</v>
      </c>
      <c r="I1707" s="1">
        <v>2</v>
      </c>
    </row>
    <row r="1708" spans="1:9" x14ac:dyDescent="0.55000000000000004">
      <c r="A1708" s="1">
        <v>59</v>
      </c>
      <c r="B1708" t="s">
        <v>518</v>
      </c>
      <c r="C1708" s="1" t="s">
        <v>2</v>
      </c>
      <c r="D1708">
        <v>1</v>
      </c>
      <c r="E1708" s="1" t="s">
        <v>317</v>
      </c>
      <c r="F1708" s="1">
        <v>1</v>
      </c>
      <c r="G1708" s="1" t="str">
        <f>+VLOOKUP(bloque2_2[[#This Row],[niño]],BD.niños[[Código]:[sexo]],6,FALSE)</f>
        <v>9 y 10</v>
      </c>
      <c r="H1708" s="1" t="str">
        <f>+VLOOKUP(bloque2_2[[#This Row],[niño]],BD.niños[[Código]:[sexo]],7,FALSE)</f>
        <v>F</v>
      </c>
      <c r="I1708" s="1">
        <v>2</v>
      </c>
    </row>
    <row r="1709" spans="1:9" x14ac:dyDescent="0.55000000000000004">
      <c r="A1709" s="1">
        <v>59</v>
      </c>
      <c r="B1709" t="s">
        <v>518</v>
      </c>
      <c r="C1709" s="1" t="s">
        <v>2</v>
      </c>
      <c r="D1709">
        <v>1</v>
      </c>
      <c r="E1709" s="1" t="s">
        <v>320</v>
      </c>
      <c r="F1709" s="1">
        <v>1</v>
      </c>
      <c r="G1709" s="1" t="str">
        <f>+VLOOKUP(bloque2_2[[#This Row],[niño]],BD.niños[[Código]:[sexo]],6,FALSE)</f>
        <v>9 y 10</v>
      </c>
      <c r="H1709" s="1" t="str">
        <f>+VLOOKUP(bloque2_2[[#This Row],[niño]],BD.niños[[Código]:[sexo]],7,FALSE)</f>
        <v>M</v>
      </c>
      <c r="I1709" s="1">
        <v>2</v>
      </c>
    </row>
    <row r="1710" spans="1:9" x14ac:dyDescent="0.55000000000000004">
      <c r="A1710" s="1">
        <v>59</v>
      </c>
      <c r="B1710" t="s">
        <v>518</v>
      </c>
      <c r="C1710" s="1" t="s">
        <v>2</v>
      </c>
      <c r="D1710">
        <v>1</v>
      </c>
      <c r="E1710" s="1" t="s">
        <v>323</v>
      </c>
      <c r="F1710" s="1">
        <v>1</v>
      </c>
      <c r="G1710" s="1" t="str">
        <f>+VLOOKUP(bloque2_2[[#This Row],[niño]],BD.niños[[Código]:[sexo]],6,FALSE)</f>
        <v>7 y 8</v>
      </c>
      <c r="H1710" s="1" t="str">
        <f>+VLOOKUP(bloque2_2[[#This Row],[niño]],BD.niños[[Código]:[sexo]],7,FALSE)</f>
        <v>F</v>
      </c>
      <c r="I1710" s="1">
        <v>2</v>
      </c>
    </row>
    <row r="1711" spans="1:9" x14ac:dyDescent="0.55000000000000004">
      <c r="A1711" s="1">
        <v>59</v>
      </c>
      <c r="B1711" t="s">
        <v>518</v>
      </c>
      <c r="C1711" s="1" t="s">
        <v>2</v>
      </c>
      <c r="D1711">
        <v>1</v>
      </c>
      <c r="E1711" s="1" t="s">
        <v>327</v>
      </c>
      <c r="F1711" s="1">
        <v>1</v>
      </c>
      <c r="G1711" s="1" t="str">
        <f>+VLOOKUP(bloque2_2[[#This Row],[niño]],BD.niños[[Código]:[sexo]],6,FALSE)</f>
        <v>7 y 8</v>
      </c>
      <c r="H1711" s="1" t="str">
        <f>+VLOOKUP(bloque2_2[[#This Row],[niño]],BD.niños[[Código]:[sexo]],7,FALSE)</f>
        <v>F</v>
      </c>
      <c r="I1711" s="1">
        <v>2</v>
      </c>
    </row>
    <row r="1712" spans="1:9" x14ac:dyDescent="0.55000000000000004">
      <c r="A1712" s="1">
        <v>59</v>
      </c>
      <c r="B1712" t="s">
        <v>518</v>
      </c>
      <c r="C1712" s="1" t="s">
        <v>2</v>
      </c>
      <c r="D1712">
        <v>1</v>
      </c>
      <c r="E1712" s="1" t="s">
        <v>331</v>
      </c>
      <c r="F1712" s="1">
        <v>1</v>
      </c>
      <c r="G1712" s="1" t="str">
        <f>+VLOOKUP(bloque2_2[[#This Row],[niño]],BD.niños[[Código]:[sexo]],6,FALSE)</f>
        <v>7 y 8</v>
      </c>
      <c r="H1712" s="1" t="str">
        <f>+VLOOKUP(bloque2_2[[#This Row],[niño]],BD.niños[[Código]:[sexo]],7,FALSE)</f>
        <v>F</v>
      </c>
      <c r="I1712" s="1">
        <v>2</v>
      </c>
    </row>
    <row r="1713" spans="1:9" x14ac:dyDescent="0.55000000000000004">
      <c r="A1713" s="1">
        <v>60</v>
      </c>
      <c r="B1713" t="s">
        <v>519</v>
      </c>
      <c r="C1713" s="1" t="s">
        <v>2</v>
      </c>
      <c r="D1713">
        <v>1</v>
      </c>
      <c r="E1713" s="1" t="s">
        <v>105</v>
      </c>
      <c r="F1713" s="1">
        <v>1</v>
      </c>
      <c r="G1713" s="1" t="str">
        <f>+VLOOKUP(bloque2_2[[#This Row],[niño]],BD.niños[[Código]:[sexo]],6,FALSE)</f>
        <v>9 y 10</v>
      </c>
      <c r="H1713" s="1" t="str">
        <f>+VLOOKUP(bloque2_2[[#This Row],[niño]],BD.niños[[Código]:[sexo]],7,FALSE)</f>
        <v>F</v>
      </c>
      <c r="I1713" s="1">
        <v>2</v>
      </c>
    </row>
    <row r="1714" spans="1:9" x14ac:dyDescent="0.55000000000000004">
      <c r="A1714" s="1">
        <v>60</v>
      </c>
      <c r="B1714" t="s">
        <v>519</v>
      </c>
      <c r="C1714" s="1" t="s">
        <v>2</v>
      </c>
      <c r="D1714">
        <v>1</v>
      </c>
      <c r="E1714" s="1" t="s">
        <v>108</v>
      </c>
      <c r="F1714" s="1">
        <v>5</v>
      </c>
      <c r="G1714" s="1" t="str">
        <f>+VLOOKUP(bloque2_2[[#This Row],[niño]],BD.niños[[Código]:[sexo]],6,FALSE)</f>
        <v>9 y 10</v>
      </c>
      <c r="H1714" s="1" t="str">
        <f>+VLOOKUP(bloque2_2[[#This Row],[niño]],BD.niños[[Código]:[sexo]],7,FALSE)</f>
        <v>F</v>
      </c>
      <c r="I1714" s="1">
        <v>2</v>
      </c>
    </row>
    <row r="1715" spans="1:9" x14ac:dyDescent="0.55000000000000004">
      <c r="A1715" s="1">
        <v>60</v>
      </c>
      <c r="B1715" t="s">
        <v>519</v>
      </c>
      <c r="C1715" s="1" t="s">
        <v>2</v>
      </c>
      <c r="D1715">
        <v>1</v>
      </c>
      <c r="E1715" s="1" t="s">
        <v>112</v>
      </c>
      <c r="F1715" s="1">
        <v>1</v>
      </c>
      <c r="G1715" s="1" t="str">
        <f>+VLOOKUP(bloque2_2[[#This Row],[niño]],BD.niños[[Código]:[sexo]],6,FALSE)</f>
        <v>9 y 10</v>
      </c>
      <c r="H1715" s="1" t="str">
        <f>+VLOOKUP(bloque2_2[[#This Row],[niño]],BD.niños[[Código]:[sexo]],7,FALSE)</f>
        <v>F</v>
      </c>
      <c r="I1715" s="1">
        <v>2</v>
      </c>
    </row>
    <row r="1716" spans="1:9" x14ac:dyDescent="0.55000000000000004">
      <c r="A1716" s="1">
        <v>60</v>
      </c>
      <c r="B1716" t="s">
        <v>519</v>
      </c>
      <c r="C1716" s="1" t="s">
        <v>2</v>
      </c>
      <c r="D1716">
        <v>1</v>
      </c>
      <c r="E1716" s="1" t="s">
        <v>116</v>
      </c>
      <c r="F1716" s="1">
        <v>1</v>
      </c>
      <c r="G1716" s="1" t="str">
        <f>+VLOOKUP(bloque2_2[[#This Row],[niño]],BD.niños[[Código]:[sexo]],6,FALSE)</f>
        <v>9 y 10</v>
      </c>
      <c r="H1716" s="1" t="str">
        <f>+VLOOKUP(bloque2_2[[#This Row],[niño]],BD.niños[[Código]:[sexo]],7,FALSE)</f>
        <v>F</v>
      </c>
      <c r="I1716" s="1">
        <v>2</v>
      </c>
    </row>
    <row r="1717" spans="1:9" x14ac:dyDescent="0.55000000000000004">
      <c r="A1717" s="1">
        <v>60</v>
      </c>
      <c r="B1717" t="s">
        <v>519</v>
      </c>
      <c r="C1717" s="1" t="s">
        <v>2</v>
      </c>
      <c r="D1717">
        <v>1</v>
      </c>
      <c r="E1717" s="1" t="s">
        <v>120</v>
      </c>
      <c r="F1717" s="1">
        <v>1</v>
      </c>
      <c r="G1717" s="1" t="str">
        <f>+VLOOKUP(bloque2_2[[#This Row],[niño]],BD.niños[[Código]:[sexo]],6,FALSE)</f>
        <v>9 y 10</v>
      </c>
      <c r="H1717" s="1" t="str">
        <f>+VLOOKUP(bloque2_2[[#This Row],[niño]],BD.niños[[Código]:[sexo]],7,FALSE)</f>
        <v>M</v>
      </c>
      <c r="I1717" s="1">
        <v>2</v>
      </c>
    </row>
    <row r="1718" spans="1:9" x14ac:dyDescent="0.55000000000000004">
      <c r="A1718" s="1">
        <v>60</v>
      </c>
      <c r="B1718" t="s">
        <v>519</v>
      </c>
      <c r="C1718" s="1" t="s">
        <v>2</v>
      </c>
      <c r="D1718">
        <v>1</v>
      </c>
      <c r="E1718" s="1" t="s">
        <v>123</v>
      </c>
      <c r="F1718" s="1">
        <v>1</v>
      </c>
      <c r="G1718" s="1" t="str">
        <f>+VLOOKUP(bloque2_2[[#This Row],[niño]],BD.niños[[Código]:[sexo]],6,FALSE)</f>
        <v>7 y 8</v>
      </c>
      <c r="H1718" s="1" t="str">
        <f>+VLOOKUP(bloque2_2[[#This Row],[niño]],BD.niños[[Código]:[sexo]],7,FALSE)</f>
        <v>M</v>
      </c>
      <c r="I1718" s="1">
        <v>2</v>
      </c>
    </row>
    <row r="1719" spans="1:9" x14ac:dyDescent="0.55000000000000004">
      <c r="A1719" s="1">
        <v>60</v>
      </c>
      <c r="B1719" t="s">
        <v>519</v>
      </c>
      <c r="C1719" s="1" t="s">
        <v>2</v>
      </c>
      <c r="D1719">
        <v>1</v>
      </c>
      <c r="E1719" s="1" t="s">
        <v>127</v>
      </c>
      <c r="F1719" s="1">
        <v>3</v>
      </c>
      <c r="G1719" s="1" t="str">
        <f>+VLOOKUP(bloque2_2[[#This Row],[niño]],BD.niños[[Código]:[sexo]],6,FALSE)</f>
        <v>5 y 6</v>
      </c>
      <c r="H1719" s="1" t="str">
        <f>+VLOOKUP(bloque2_2[[#This Row],[niño]],BD.niños[[Código]:[sexo]],7,FALSE)</f>
        <v>M</v>
      </c>
      <c r="I1719" s="1">
        <v>2</v>
      </c>
    </row>
    <row r="1720" spans="1:9" x14ac:dyDescent="0.55000000000000004">
      <c r="A1720" s="1">
        <v>60</v>
      </c>
      <c r="B1720" t="s">
        <v>519</v>
      </c>
      <c r="C1720" s="1" t="s">
        <v>2</v>
      </c>
      <c r="D1720">
        <v>1</v>
      </c>
      <c r="E1720" s="1" t="s">
        <v>131</v>
      </c>
      <c r="F1720" s="1">
        <v>1</v>
      </c>
      <c r="G1720" s="1" t="str">
        <f>+VLOOKUP(bloque2_2[[#This Row],[niño]],BD.niños[[Código]:[sexo]],6,FALSE)</f>
        <v>5 y 6</v>
      </c>
      <c r="H1720" s="1" t="str">
        <f>+VLOOKUP(bloque2_2[[#This Row],[niño]],BD.niños[[Código]:[sexo]],7,FALSE)</f>
        <v>F</v>
      </c>
      <c r="I1720" s="1">
        <v>2</v>
      </c>
    </row>
    <row r="1721" spans="1:9" x14ac:dyDescent="0.55000000000000004">
      <c r="A1721" s="1">
        <v>60</v>
      </c>
      <c r="B1721" t="s">
        <v>519</v>
      </c>
      <c r="C1721" s="1" t="s">
        <v>2</v>
      </c>
      <c r="D1721">
        <v>1</v>
      </c>
      <c r="E1721" s="1" t="s">
        <v>135</v>
      </c>
      <c r="F1721" s="1">
        <v>1</v>
      </c>
      <c r="G1721" s="1" t="str">
        <f>+VLOOKUP(bloque2_2[[#This Row],[niño]],BD.niños[[Código]:[sexo]],6,FALSE)</f>
        <v>5 y 6</v>
      </c>
      <c r="H1721" s="1" t="str">
        <f>+VLOOKUP(bloque2_2[[#This Row],[niño]],BD.niños[[Código]:[sexo]],7,FALSE)</f>
        <v>M</v>
      </c>
      <c r="I1721" s="1">
        <v>2</v>
      </c>
    </row>
    <row r="1722" spans="1:9" x14ac:dyDescent="0.55000000000000004">
      <c r="A1722" s="1">
        <v>60</v>
      </c>
      <c r="B1722" t="s">
        <v>519</v>
      </c>
      <c r="C1722" s="1" t="s">
        <v>2</v>
      </c>
      <c r="D1722">
        <v>1</v>
      </c>
      <c r="E1722" s="1" t="s">
        <v>139</v>
      </c>
      <c r="F1722" s="1">
        <v>1</v>
      </c>
      <c r="G1722" s="1" t="str">
        <f>+VLOOKUP(bloque2_2[[#This Row],[niño]],BD.niños[[Código]:[sexo]],6,FALSE)</f>
        <v>7 y 8</v>
      </c>
      <c r="H1722" s="1" t="str">
        <f>+VLOOKUP(bloque2_2[[#This Row],[niño]],BD.niños[[Código]:[sexo]],7,FALSE)</f>
        <v>M</v>
      </c>
      <c r="I1722" s="1">
        <v>2</v>
      </c>
    </row>
    <row r="1723" spans="1:9" x14ac:dyDescent="0.55000000000000004">
      <c r="A1723" s="1">
        <v>60</v>
      </c>
      <c r="B1723" t="s">
        <v>519</v>
      </c>
      <c r="C1723" s="1" t="s">
        <v>2</v>
      </c>
      <c r="D1723">
        <v>1</v>
      </c>
      <c r="E1723" s="1" t="s">
        <v>141</v>
      </c>
      <c r="F1723" s="1">
        <v>1</v>
      </c>
      <c r="G1723" s="1" t="str">
        <f>+VLOOKUP(bloque2_2[[#This Row],[niño]],BD.niños[[Código]:[sexo]],6,FALSE)</f>
        <v>7 y 8</v>
      </c>
      <c r="H1723" s="1" t="str">
        <f>+VLOOKUP(bloque2_2[[#This Row],[niño]],BD.niños[[Código]:[sexo]],7,FALSE)</f>
        <v>F</v>
      </c>
      <c r="I1723" s="1">
        <v>2</v>
      </c>
    </row>
    <row r="1724" spans="1:9" x14ac:dyDescent="0.55000000000000004">
      <c r="A1724" s="1">
        <v>60</v>
      </c>
      <c r="B1724" t="s">
        <v>519</v>
      </c>
      <c r="C1724" s="1" t="s">
        <v>2</v>
      </c>
      <c r="D1724">
        <v>1</v>
      </c>
      <c r="E1724" s="1" t="s">
        <v>145</v>
      </c>
      <c r="F1724" s="1">
        <v>1</v>
      </c>
      <c r="G1724" s="1" t="str">
        <f>+VLOOKUP(bloque2_2[[#This Row],[niño]],BD.niños[[Código]:[sexo]],6,FALSE)</f>
        <v>7 y 8</v>
      </c>
      <c r="H1724" s="1" t="str">
        <f>+VLOOKUP(bloque2_2[[#This Row],[niño]],BD.niños[[Código]:[sexo]],7,FALSE)</f>
        <v>M</v>
      </c>
      <c r="I1724" s="1">
        <v>2</v>
      </c>
    </row>
    <row r="1725" spans="1:9" x14ac:dyDescent="0.55000000000000004">
      <c r="A1725" s="1">
        <v>60</v>
      </c>
      <c r="B1725" t="s">
        <v>519</v>
      </c>
      <c r="C1725" s="1" t="s">
        <v>2</v>
      </c>
      <c r="D1725">
        <v>1</v>
      </c>
      <c r="E1725" s="1" t="s">
        <v>147</v>
      </c>
      <c r="F1725" s="1">
        <v>1</v>
      </c>
      <c r="G1725" s="1" t="str">
        <f>+VLOOKUP(bloque2_2[[#This Row],[niño]],BD.niños[[Código]:[sexo]],6,FALSE)</f>
        <v>7 y 8</v>
      </c>
      <c r="H1725" s="1" t="str">
        <f>+VLOOKUP(bloque2_2[[#This Row],[niño]],BD.niños[[Código]:[sexo]],7,FALSE)</f>
        <v>M</v>
      </c>
      <c r="I1725" s="1">
        <v>2</v>
      </c>
    </row>
    <row r="1726" spans="1:9" x14ac:dyDescent="0.55000000000000004">
      <c r="A1726" s="1">
        <v>60</v>
      </c>
      <c r="B1726" t="s">
        <v>519</v>
      </c>
      <c r="C1726" s="1" t="s">
        <v>2</v>
      </c>
      <c r="D1726">
        <v>1</v>
      </c>
      <c r="E1726" s="1" t="s">
        <v>214</v>
      </c>
      <c r="F1726" s="1">
        <v>1</v>
      </c>
      <c r="G1726" s="1" t="str">
        <f>+VLOOKUP(bloque2_2[[#This Row],[niño]],BD.niños[[Código]:[sexo]],6,FALSE)</f>
        <v>9 y 10</v>
      </c>
      <c r="H1726" s="1" t="str">
        <f>+VLOOKUP(bloque2_2[[#This Row],[niño]],BD.niños[[Código]:[sexo]],7,FALSE)</f>
        <v>F</v>
      </c>
      <c r="I1726" s="1">
        <v>2</v>
      </c>
    </row>
    <row r="1727" spans="1:9" x14ac:dyDescent="0.55000000000000004">
      <c r="A1727" s="1">
        <v>60</v>
      </c>
      <c r="B1727" t="s">
        <v>519</v>
      </c>
      <c r="C1727" s="1" t="s">
        <v>2</v>
      </c>
      <c r="D1727">
        <v>1</v>
      </c>
      <c r="E1727" s="1" t="s">
        <v>217</v>
      </c>
      <c r="F1727" s="1">
        <v>1</v>
      </c>
      <c r="G1727" s="1" t="str">
        <f>+VLOOKUP(bloque2_2[[#This Row],[niño]],BD.niños[[Código]:[sexo]],6,FALSE)</f>
        <v>9 y 10</v>
      </c>
      <c r="H1727" s="1" t="str">
        <f>+VLOOKUP(bloque2_2[[#This Row],[niño]],BD.niños[[Código]:[sexo]],7,FALSE)</f>
        <v>F</v>
      </c>
      <c r="I1727" s="1">
        <v>2</v>
      </c>
    </row>
    <row r="1728" spans="1:9" x14ac:dyDescent="0.55000000000000004">
      <c r="A1728" s="1">
        <v>60</v>
      </c>
      <c r="B1728" t="s">
        <v>519</v>
      </c>
      <c r="C1728" s="1" t="s">
        <v>2</v>
      </c>
      <c r="D1728">
        <v>1</v>
      </c>
      <c r="E1728" s="1" t="s">
        <v>220</v>
      </c>
      <c r="F1728" s="1">
        <v>1</v>
      </c>
      <c r="G1728" s="1" t="str">
        <f>+VLOOKUP(bloque2_2[[#This Row],[niño]],BD.niños[[Código]:[sexo]],6,FALSE)</f>
        <v>9 y 10</v>
      </c>
      <c r="H1728" s="1" t="str">
        <f>+VLOOKUP(bloque2_2[[#This Row],[niño]],BD.niños[[Código]:[sexo]],7,FALSE)</f>
        <v>F</v>
      </c>
      <c r="I1728" s="1">
        <v>2</v>
      </c>
    </row>
    <row r="1729" spans="1:9" x14ac:dyDescent="0.55000000000000004">
      <c r="A1729" s="1">
        <v>60</v>
      </c>
      <c r="B1729" t="s">
        <v>519</v>
      </c>
      <c r="C1729" s="1" t="s">
        <v>2</v>
      </c>
      <c r="D1729">
        <v>1</v>
      </c>
      <c r="E1729" s="1" t="s">
        <v>223</v>
      </c>
      <c r="F1729" s="1">
        <v>5</v>
      </c>
      <c r="G1729" s="1" t="str">
        <f>+VLOOKUP(bloque2_2[[#This Row],[niño]],BD.niños[[Código]:[sexo]],6,FALSE)</f>
        <v>7 y 8</v>
      </c>
      <c r="H1729" s="1" t="str">
        <f>+VLOOKUP(bloque2_2[[#This Row],[niño]],BD.niños[[Código]:[sexo]],7,FALSE)</f>
        <v>F</v>
      </c>
      <c r="I1729" s="1">
        <v>2</v>
      </c>
    </row>
    <row r="1730" spans="1:9" x14ac:dyDescent="0.55000000000000004">
      <c r="A1730" s="1">
        <v>60</v>
      </c>
      <c r="B1730" t="s">
        <v>519</v>
      </c>
      <c r="C1730" s="1" t="s">
        <v>2</v>
      </c>
      <c r="D1730">
        <v>1</v>
      </c>
      <c r="E1730" s="1" t="s">
        <v>226</v>
      </c>
      <c r="F1730" s="1">
        <v>1</v>
      </c>
      <c r="G1730" s="1" t="str">
        <f>+VLOOKUP(bloque2_2[[#This Row],[niño]],BD.niños[[Código]:[sexo]],6,FALSE)</f>
        <v>9 y 10</v>
      </c>
      <c r="H1730" s="1" t="str">
        <f>+VLOOKUP(bloque2_2[[#This Row],[niño]],BD.niños[[Código]:[sexo]],7,FALSE)</f>
        <v>M</v>
      </c>
      <c r="I1730" s="1">
        <v>2</v>
      </c>
    </row>
    <row r="1731" spans="1:9" x14ac:dyDescent="0.55000000000000004">
      <c r="A1731" s="1">
        <v>60</v>
      </c>
      <c r="B1731" t="s">
        <v>519</v>
      </c>
      <c r="C1731" s="1" t="s">
        <v>2</v>
      </c>
      <c r="D1731">
        <v>1</v>
      </c>
      <c r="E1731" s="1" t="s">
        <v>229</v>
      </c>
      <c r="F1731" s="1">
        <v>3</v>
      </c>
      <c r="G1731" s="1" t="str">
        <f>+VLOOKUP(bloque2_2[[#This Row],[niño]],BD.niños[[Código]:[sexo]],6,FALSE)</f>
        <v>7 y 8</v>
      </c>
      <c r="H1731" s="1" t="str">
        <f>+VLOOKUP(bloque2_2[[#This Row],[niño]],BD.niños[[Código]:[sexo]],7,FALSE)</f>
        <v>M</v>
      </c>
      <c r="I1731" s="1">
        <v>2</v>
      </c>
    </row>
    <row r="1732" spans="1:9" x14ac:dyDescent="0.55000000000000004">
      <c r="A1732" s="1">
        <v>60</v>
      </c>
      <c r="B1732" t="s">
        <v>519</v>
      </c>
      <c r="C1732" s="1" t="s">
        <v>2</v>
      </c>
      <c r="D1732">
        <v>1</v>
      </c>
      <c r="E1732" s="1" t="s">
        <v>231</v>
      </c>
      <c r="F1732" s="1">
        <v>1</v>
      </c>
      <c r="G1732" s="1" t="str">
        <f>+VLOOKUP(bloque2_2[[#This Row],[niño]],BD.niños[[Código]:[sexo]],6,FALSE)</f>
        <v>5 y 6</v>
      </c>
      <c r="H1732" s="1" t="str">
        <f>+VLOOKUP(bloque2_2[[#This Row],[niño]],BD.niños[[Código]:[sexo]],7,FALSE)</f>
        <v>F</v>
      </c>
      <c r="I1732" s="1">
        <v>2</v>
      </c>
    </row>
    <row r="1733" spans="1:9" x14ac:dyDescent="0.55000000000000004">
      <c r="A1733" s="1">
        <v>60</v>
      </c>
      <c r="B1733" t="s">
        <v>519</v>
      </c>
      <c r="C1733" s="1" t="s">
        <v>2</v>
      </c>
      <c r="D1733">
        <v>1</v>
      </c>
      <c r="E1733" s="1" t="s">
        <v>286</v>
      </c>
      <c r="F1733" s="1">
        <v>1</v>
      </c>
      <c r="G1733" s="1" t="str">
        <f>+VLOOKUP(bloque2_2[[#This Row],[niño]],BD.niños[[Código]:[sexo]],6,FALSE)</f>
        <v>5 y 6</v>
      </c>
      <c r="H1733" s="1" t="str">
        <f>+VLOOKUP(bloque2_2[[#This Row],[niño]],BD.niños[[Código]:[sexo]],7,FALSE)</f>
        <v>M</v>
      </c>
      <c r="I1733" s="1">
        <v>2</v>
      </c>
    </row>
    <row r="1734" spans="1:9" x14ac:dyDescent="0.55000000000000004">
      <c r="A1734" s="1">
        <v>60</v>
      </c>
      <c r="B1734" t="s">
        <v>519</v>
      </c>
      <c r="C1734" s="1" t="s">
        <v>2</v>
      </c>
      <c r="D1734">
        <v>1</v>
      </c>
      <c r="E1734" s="1" t="s">
        <v>290</v>
      </c>
      <c r="F1734" s="1">
        <v>1</v>
      </c>
      <c r="G1734" s="1" t="str">
        <f>+VLOOKUP(bloque2_2[[#This Row],[niño]],BD.niños[[Código]:[sexo]],6,FALSE)</f>
        <v>5 y 6</v>
      </c>
      <c r="H1734" s="1" t="str">
        <f>+VLOOKUP(bloque2_2[[#This Row],[niño]],BD.niños[[Código]:[sexo]],7,FALSE)</f>
        <v>M</v>
      </c>
      <c r="I1734" s="1">
        <v>2</v>
      </c>
    </row>
    <row r="1735" spans="1:9" x14ac:dyDescent="0.55000000000000004">
      <c r="A1735" s="1">
        <v>60</v>
      </c>
      <c r="B1735" t="s">
        <v>519</v>
      </c>
      <c r="C1735" s="1" t="s">
        <v>2</v>
      </c>
      <c r="D1735">
        <v>1</v>
      </c>
      <c r="E1735" s="1" t="s">
        <v>294</v>
      </c>
      <c r="F1735" s="1">
        <v>1</v>
      </c>
      <c r="G1735" s="1" t="str">
        <f>+VLOOKUP(bloque2_2[[#This Row],[niño]],BD.niños[[Código]:[sexo]],6,FALSE)</f>
        <v>7 y 8</v>
      </c>
      <c r="H1735" s="1" t="str">
        <f>+VLOOKUP(bloque2_2[[#This Row],[niño]],BD.niños[[Código]:[sexo]],7,FALSE)</f>
        <v>M</v>
      </c>
      <c r="I1735" s="1">
        <v>2</v>
      </c>
    </row>
    <row r="1736" spans="1:9" x14ac:dyDescent="0.55000000000000004">
      <c r="A1736" s="1">
        <v>60</v>
      </c>
      <c r="B1736" t="s">
        <v>519</v>
      </c>
      <c r="C1736" s="1" t="s">
        <v>2</v>
      </c>
      <c r="D1736">
        <v>1</v>
      </c>
      <c r="E1736" s="1" t="s">
        <v>295</v>
      </c>
      <c r="F1736" s="1">
        <v>1</v>
      </c>
      <c r="G1736" s="1" t="str">
        <f>+VLOOKUP(bloque2_2[[#This Row],[niño]],BD.niños[[Código]:[sexo]],6,FALSE)</f>
        <v>7 y 8</v>
      </c>
      <c r="H1736" s="1" t="str">
        <f>+VLOOKUP(bloque2_2[[#This Row],[niño]],BD.niños[[Código]:[sexo]],7,FALSE)</f>
        <v>M</v>
      </c>
      <c r="I1736" s="1">
        <v>2</v>
      </c>
    </row>
    <row r="1737" spans="1:9" x14ac:dyDescent="0.55000000000000004">
      <c r="A1737" s="1">
        <v>60</v>
      </c>
      <c r="B1737" t="s">
        <v>519</v>
      </c>
      <c r="C1737" s="1" t="s">
        <v>2</v>
      </c>
      <c r="D1737">
        <v>1</v>
      </c>
      <c r="E1737" s="1" t="s">
        <v>317</v>
      </c>
      <c r="F1737" s="1">
        <v>1</v>
      </c>
      <c r="G1737" s="1" t="str">
        <f>+VLOOKUP(bloque2_2[[#This Row],[niño]],BD.niños[[Código]:[sexo]],6,FALSE)</f>
        <v>9 y 10</v>
      </c>
      <c r="H1737" s="1" t="str">
        <f>+VLOOKUP(bloque2_2[[#This Row],[niño]],BD.niños[[Código]:[sexo]],7,FALSE)</f>
        <v>F</v>
      </c>
      <c r="I1737" s="1">
        <v>2</v>
      </c>
    </row>
    <row r="1738" spans="1:9" x14ac:dyDescent="0.55000000000000004">
      <c r="A1738" s="1">
        <v>60</v>
      </c>
      <c r="B1738" t="s">
        <v>519</v>
      </c>
      <c r="C1738" s="1" t="s">
        <v>2</v>
      </c>
      <c r="D1738">
        <v>1</v>
      </c>
      <c r="E1738" s="1" t="s">
        <v>320</v>
      </c>
      <c r="F1738" s="1">
        <v>1</v>
      </c>
      <c r="G1738" s="1" t="str">
        <f>+VLOOKUP(bloque2_2[[#This Row],[niño]],BD.niños[[Código]:[sexo]],6,FALSE)</f>
        <v>9 y 10</v>
      </c>
      <c r="H1738" s="1" t="str">
        <f>+VLOOKUP(bloque2_2[[#This Row],[niño]],BD.niños[[Código]:[sexo]],7,FALSE)</f>
        <v>M</v>
      </c>
      <c r="I1738" s="1">
        <v>2</v>
      </c>
    </row>
    <row r="1739" spans="1:9" x14ac:dyDescent="0.55000000000000004">
      <c r="A1739" s="1">
        <v>60</v>
      </c>
      <c r="B1739" t="s">
        <v>519</v>
      </c>
      <c r="C1739" s="1" t="s">
        <v>2</v>
      </c>
      <c r="D1739">
        <v>1</v>
      </c>
      <c r="E1739" s="1" t="s">
        <v>323</v>
      </c>
      <c r="F1739" s="1">
        <v>0</v>
      </c>
      <c r="G1739" s="1" t="str">
        <f>+VLOOKUP(bloque2_2[[#This Row],[niño]],BD.niños[[Código]:[sexo]],6,FALSE)</f>
        <v>7 y 8</v>
      </c>
      <c r="H1739" s="1" t="str">
        <f>+VLOOKUP(bloque2_2[[#This Row],[niño]],BD.niños[[Código]:[sexo]],7,FALSE)</f>
        <v>F</v>
      </c>
      <c r="I1739" s="1">
        <v>2</v>
      </c>
    </row>
    <row r="1740" spans="1:9" x14ac:dyDescent="0.55000000000000004">
      <c r="A1740" s="1">
        <v>60</v>
      </c>
      <c r="B1740" t="s">
        <v>519</v>
      </c>
      <c r="C1740" s="1" t="s">
        <v>2</v>
      </c>
      <c r="D1740">
        <v>1</v>
      </c>
      <c r="E1740" s="1" t="s">
        <v>327</v>
      </c>
      <c r="F1740" s="1">
        <v>1</v>
      </c>
      <c r="G1740" s="1" t="str">
        <f>+VLOOKUP(bloque2_2[[#This Row],[niño]],BD.niños[[Código]:[sexo]],6,FALSE)</f>
        <v>7 y 8</v>
      </c>
      <c r="H1740" s="1" t="str">
        <f>+VLOOKUP(bloque2_2[[#This Row],[niño]],BD.niños[[Código]:[sexo]],7,FALSE)</f>
        <v>F</v>
      </c>
      <c r="I1740" s="1">
        <v>2</v>
      </c>
    </row>
    <row r="1741" spans="1:9" x14ac:dyDescent="0.55000000000000004">
      <c r="A1741" s="1">
        <v>60</v>
      </c>
      <c r="B1741" t="s">
        <v>519</v>
      </c>
      <c r="C1741" s="1" t="s">
        <v>2</v>
      </c>
      <c r="D1741">
        <v>1</v>
      </c>
      <c r="E1741" s="1" t="s">
        <v>331</v>
      </c>
      <c r="F1741" s="1">
        <v>1</v>
      </c>
      <c r="G1741" s="1" t="str">
        <f>+VLOOKUP(bloque2_2[[#This Row],[niño]],BD.niños[[Código]:[sexo]],6,FALSE)</f>
        <v>7 y 8</v>
      </c>
      <c r="H1741" s="1" t="str">
        <f>+VLOOKUP(bloque2_2[[#This Row],[niño]],BD.niños[[Código]:[sexo]],7,FALSE)</f>
        <v>F</v>
      </c>
      <c r="I1741" s="1">
        <v>2</v>
      </c>
    </row>
    <row r="1742" spans="1:9" x14ac:dyDescent="0.55000000000000004">
      <c r="A1742" s="1">
        <v>61</v>
      </c>
      <c r="B1742" t="s">
        <v>520</v>
      </c>
      <c r="C1742" s="1" t="s">
        <v>6</v>
      </c>
      <c r="D1742">
        <v>3</v>
      </c>
      <c r="E1742" s="1" t="s">
        <v>105</v>
      </c>
      <c r="F1742" s="1">
        <v>3</v>
      </c>
      <c r="G1742" s="1" t="str">
        <f>+VLOOKUP(bloque2_2[[#This Row],[niño]],BD.niños[[Código]:[sexo]],6,FALSE)</f>
        <v>9 y 10</v>
      </c>
      <c r="H1742" s="1" t="str">
        <f>+VLOOKUP(bloque2_2[[#This Row],[niño]],BD.niños[[Código]:[sexo]],7,FALSE)</f>
        <v>F</v>
      </c>
      <c r="I1742" s="1">
        <v>2</v>
      </c>
    </row>
    <row r="1743" spans="1:9" x14ac:dyDescent="0.55000000000000004">
      <c r="A1743" s="1">
        <v>61</v>
      </c>
      <c r="B1743" t="s">
        <v>520</v>
      </c>
      <c r="C1743" s="1" t="s">
        <v>6</v>
      </c>
      <c r="D1743">
        <v>3</v>
      </c>
      <c r="E1743" s="1" t="s">
        <v>108</v>
      </c>
      <c r="F1743" s="1">
        <v>3</v>
      </c>
      <c r="G1743" s="1" t="str">
        <f>+VLOOKUP(bloque2_2[[#This Row],[niño]],BD.niños[[Código]:[sexo]],6,FALSE)</f>
        <v>9 y 10</v>
      </c>
      <c r="H1743" s="1" t="str">
        <f>+VLOOKUP(bloque2_2[[#This Row],[niño]],BD.niños[[Código]:[sexo]],7,FALSE)</f>
        <v>F</v>
      </c>
      <c r="I1743" s="1">
        <v>2</v>
      </c>
    </row>
    <row r="1744" spans="1:9" x14ac:dyDescent="0.55000000000000004">
      <c r="A1744" s="1">
        <v>61</v>
      </c>
      <c r="B1744" t="s">
        <v>520</v>
      </c>
      <c r="C1744" s="1" t="s">
        <v>6</v>
      </c>
      <c r="D1744">
        <v>3</v>
      </c>
      <c r="E1744" s="1" t="s">
        <v>112</v>
      </c>
      <c r="F1744" s="1">
        <v>3</v>
      </c>
      <c r="G1744" s="1" t="str">
        <f>+VLOOKUP(bloque2_2[[#This Row],[niño]],BD.niños[[Código]:[sexo]],6,FALSE)</f>
        <v>9 y 10</v>
      </c>
      <c r="H1744" s="1" t="str">
        <f>+VLOOKUP(bloque2_2[[#This Row],[niño]],BD.niños[[Código]:[sexo]],7,FALSE)</f>
        <v>F</v>
      </c>
      <c r="I1744" s="1">
        <v>2</v>
      </c>
    </row>
    <row r="1745" spans="1:9" x14ac:dyDescent="0.55000000000000004">
      <c r="A1745" s="1">
        <v>61</v>
      </c>
      <c r="B1745" t="s">
        <v>520</v>
      </c>
      <c r="C1745" s="1" t="s">
        <v>6</v>
      </c>
      <c r="D1745">
        <v>3</v>
      </c>
      <c r="E1745" s="1" t="s">
        <v>116</v>
      </c>
      <c r="F1745" s="1">
        <v>3</v>
      </c>
      <c r="G1745" s="1" t="str">
        <f>+VLOOKUP(bloque2_2[[#This Row],[niño]],BD.niños[[Código]:[sexo]],6,FALSE)</f>
        <v>9 y 10</v>
      </c>
      <c r="H1745" s="1" t="str">
        <f>+VLOOKUP(bloque2_2[[#This Row],[niño]],BD.niños[[Código]:[sexo]],7,FALSE)</f>
        <v>F</v>
      </c>
      <c r="I1745" s="1">
        <v>2</v>
      </c>
    </row>
    <row r="1746" spans="1:9" x14ac:dyDescent="0.55000000000000004">
      <c r="A1746" s="1">
        <v>61</v>
      </c>
      <c r="B1746" t="s">
        <v>520</v>
      </c>
      <c r="C1746" s="1" t="s">
        <v>6</v>
      </c>
      <c r="D1746">
        <v>3</v>
      </c>
      <c r="E1746" s="1" t="s">
        <v>120</v>
      </c>
      <c r="F1746" s="1">
        <v>3</v>
      </c>
      <c r="G1746" s="1" t="str">
        <f>+VLOOKUP(bloque2_2[[#This Row],[niño]],BD.niños[[Código]:[sexo]],6,FALSE)</f>
        <v>9 y 10</v>
      </c>
      <c r="H1746" s="1" t="str">
        <f>+VLOOKUP(bloque2_2[[#This Row],[niño]],BD.niños[[Código]:[sexo]],7,FALSE)</f>
        <v>M</v>
      </c>
      <c r="I1746" s="1">
        <v>2</v>
      </c>
    </row>
    <row r="1747" spans="1:9" x14ac:dyDescent="0.55000000000000004">
      <c r="A1747" s="1">
        <v>61</v>
      </c>
      <c r="B1747" t="s">
        <v>520</v>
      </c>
      <c r="C1747" s="1" t="s">
        <v>6</v>
      </c>
      <c r="D1747">
        <v>3</v>
      </c>
      <c r="E1747" s="1" t="s">
        <v>123</v>
      </c>
      <c r="F1747" s="1">
        <v>3</v>
      </c>
      <c r="G1747" s="1" t="str">
        <f>+VLOOKUP(bloque2_2[[#This Row],[niño]],BD.niños[[Código]:[sexo]],6,FALSE)</f>
        <v>7 y 8</v>
      </c>
      <c r="H1747" s="1" t="str">
        <f>+VLOOKUP(bloque2_2[[#This Row],[niño]],BD.niños[[Código]:[sexo]],7,FALSE)</f>
        <v>M</v>
      </c>
      <c r="I1747" s="1">
        <v>2</v>
      </c>
    </row>
    <row r="1748" spans="1:9" x14ac:dyDescent="0.55000000000000004">
      <c r="A1748" s="1">
        <v>61</v>
      </c>
      <c r="B1748" t="s">
        <v>520</v>
      </c>
      <c r="C1748" s="1" t="s">
        <v>6</v>
      </c>
      <c r="D1748">
        <v>3</v>
      </c>
      <c r="E1748" s="1" t="s">
        <v>127</v>
      </c>
      <c r="F1748" s="1">
        <v>3</v>
      </c>
      <c r="G1748" s="1" t="str">
        <f>+VLOOKUP(bloque2_2[[#This Row],[niño]],BD.niños[[Código]:[sexo]],6,FALSE)</f>
        <v>5 y 6</v>
      </c>
      <c r="H1748" s="1" t="str">
        <f>+VLOOKUP(bloque2_2[[#This Row],[niño]],BD.niños[[Código]:[sexo]],7,FALSE)</f>
        <v>M</v>
      </c>
      <c r="I1748" s="1">
        <v>2</v>
      </c>
    </row>
    <row r="1749" spans="1:9" x14ac:dyDescent="0.55000000000000004">
      <c r="A1749" s="1">
        <v>61</v>
      </c>
      <c r="B1749" t="s">
        <v>520</v>
      </c>
      <c r="C1749" s="1" t="s">
        <v>6</v>
      </c>
      <c r="D1749">
        <v>3</v>
      </c>
      <c r="E1749" s="1" t="s">
        <v>131</v>
      </c>
      <c r="F1749" s="1">
        <v>3</v>
      </c>
      <c r="G1749" s="1" t="str">
        <f>+VLOOKUP(bloque2_2[[#This Row],[niño]],BD.niños[[Código]:[sexo]],6,FALSE)</f>
        <v>5 y 6</v>
      </c>
      <c r="H1749" s="1" t="str">
        <f>+VLOOKUP(bloque2_2[[#This Row],[niño]],BD.niños[[Código]:[sexo]],7,FALSE)</f>
        <v>F</v>
      </c>
      <c r="I1749" s="1">
        <v>2</v>
      </c>
    </row>
    <row r="1750" spans="1:9" x14ac:dyDescent="0.55000000000000004">
      <c r="A1750" s="1">
        <v>61</v>
      </c>
      <c r="B1750" t="s">
        <v>520</v>
      </c>
      <c r="C1750" s="1" t="s">
        <v>6</v>
      </c>
      <c r="D1750">
        <v>3</v>
      </c>
      <c r="E1750" s="1" t="s">
        <v>135</v>
      </c>
      <c r="F1750" s="1">
        <v>3</v>
      </c>
      <c r="G1750" s="1" t="str">
        <f>+VLOOKUP(bloque2_2[[#This Row],[niño]],BD.niños[[Código]:[sexo]],6,FALSE)</f>
        <v>5 y 6</v>
      </c>
      <c r="H1750" s="1" t="str">
        <f>+VLOOKUP(bloque2_2[[#This Row],[niño]],BD.niños[[Código]:[sexo]],7,FALSE)</f>
        <v>M</v>
      </c>
      <c r="I1750" s="1">
        <v>2</v>
      </c>
    </row>
    <row r="1751" spans="1:9" x14ac:dyDescent="0.55000000000000004">
      <c r="A1751" s="1">
        <v>61</v>
      </c>
      <c r="B1751" t="s">
        <v>520</v>
      </c>
      <c r="C1751" s="1" t="s">
        <v>6</v>
      </c>
      <c r="D1751">
        <v>3</v>
      </c>
      <c r="E1751" s="1" t="s">
        <v>139</v>
      </c>
      <c r="F1751" s="1">
        <v>3</v>
      </c>
      <c r="G1751" s="1" t="str">
        <f>+VLOOKUP(bloque2_2[[#This Row],[niño]],BD.niños[[Código]:[sexo]],6,FALSE)</f>
        <v>7 y 8</v>
      </c>
      <c r="H1751" s="1" t="str">
        <f>+VLOOKUP(bloque2_2[[#This Row],[niño]],BD.niños[[Código]:[sexo]],7,FALSE)</f>
        <v>M</v>
      </c>
      <c r="I1751" s="1">
        <v>2</v>
      </c>
    </row>
    <row r="1752" spans="1:9" x14ac:dyDescent="0.55000000000000004">
      <c r="A1752" s="1">
        <v>61</v>
      </c>
      <c r="B1752" t="s">
        <v>520</v>
      </c>
      <c r="C1752" s="1" t="s">
        <v>6</v>
      </c>
      <c r="D1752">
        <v>3</v>
      </c>
      <c r="E1752" s="1" t="s">
        <v>141</v>
      </c>
      <c r="F1752" s="1">
        <v>3</v>
      </c>
      <c r="G1752" s="1" t="str">
        <f>+VLOOKUP(bloque2_2[[#This Row],[niño]],BD.niños[[Código]:[sexo]],6,FALSE)</f>
        <v>7 y 8</v>
      </c>
      <c r="H1752" s="1" t="str">
        <f>+VLOOKUP(bloque2_2[[#This Row],[niño]],BD.niños[[Código]:[sexo]],7,FALSE)</f>
        <v>F</v>
      </c>
      <c r="I1752" s="1">
        <v>2</v>
      </c>
    </row>
    <row r="1753" spans="1:9" x14ac:dyDescent="0.55000000000000004">
      <c r="A1753" s="1">
        <v>61</v>
      </c>
      <c r="B1753" t="s">
        <v>520</v>
      </c>
      <c r="C1753" s="1" t="s">
        <v>6</v>
      </c>
      <c r="D1753">
        <v>3</v>
      </c>
      <c r="E1753" s="1" t="s">
        <v>145</v>
      </c>
      <c r="F1753" s="1">
        <v>3</v>
      </c>
      <c r="G1753" s="1" t="str">
        <f>+VLOOKUP(bloque2_2[[#This Row],[niño]],BD.niños[[Código]:[sexo]],6,FALSE)</f>
        <v>7 y 8</v>
      </c>
      <c r="H1753" s="1" t="str">
        <f>+VLOOKUP(bloque2_2[[#This Row],[niño]],BD.niños[[Código]:[sexo]],7,FALSE)</f>
        <v>M</v>
      </c>
      <c r="I1753" s="1">
        <v>2</v>
      </c>
    </row>
    <row r="1754" spans="1:9" x14ac:dyDescent="0.55000000000000004">
      <c r="A1754" s="1">
        <v>61</v>
      </c>
      <c r="B1754" t="s">
        <v>520</v>
      </c>
      <c r="C1754" s="1" t="s">
        <v>6</v>
      </c>
      <c r="D1754">
        <v>3</v>
      </c>
      <c r="E1754" s="1" t="s">
        <v>147</v>
      </c>
      <c r="F1754" s="1">
        <v>3</v>
      </c>
      <c r="G1754" s="1" t="str">
        <f>+VLOOKUP(bloque2_2[[#This Row],[niño]],BD.niños[[Código]:[sexo]],6,FALSE)</f>
        <v>7 y 8</v>
      </c>
      <c r="H1754" s="1" t="str">
        <f>+VLOOKUP(bloque2_2[[#This Row],[niño]],BD.niños[[Código]:[sexo]],7,FALSE)</f>
        <v>M</v>
      </c>
      <c r="I1754" s="1">
        <v>2</v>
      </c>
    </row>
    <row r="1755" spans="1:9" x14ac:dyDescent="0.55000000000000004">
      <c r="A1755" s="1">
        <v>61</v>
      </c>
      <c r="B1755" t="s">
        <v>520</v>
      </c>
      <c r="C1755" s="1" t="s">
        <v>6</v>
      </c>
      <c r="D1755">
        <v>3</v>
      </c>
      <c r="E1755" s="1" t="s">
        <v>214</v>
      </c>
      <c r="F1755" s="1">
        <v>3</v>
      </c>
      <c r="G1755" s="1" t="str">
        <f>+VLOOKUP(bloque2_2[[#This Row],[niño]],BD.niños[[Código]:[sexo]],6,FALSE)</f>
        <v>9 y 10</v>
      </c>
      <c r="H1755" s="1" t="str">
        <f>+VLOOKUP(bloque2_2[[#This Row],[niño]],BD.niños[[Código]:[sexo]],7,FALSE)</f>
        <v>F</v>
      </c>
      <c r="I1755" s="1">
        <v>2</v>
      </c>
    </row>
    <row r="1756" spans="1:9" x14ac:dyDescent="0.55000000000000004">
      <c r="A1756" s="1">
        <v>61</v>
      </c>
      <c r="B1756" t="s">
        <v>520</v>
      </c>
      <c r="C1756" s="1" t="s">
        <v>6</v>
      </c>
      <c r="D1756">
        <v>3</v>
      </c>
      <c r="E1756" s="1" t="s">
        <v>217</v>
      </c>
      <c r="F1756" s="1">
        <v>3</v>
      </c>
      <c r="G1756" s="1" t="str">
        <f>+VLOOKUP(bloque2_2[[#This Row],[niño]],BD.niños[[Código]:[sexo]],6,FALSE)</f>
        <v>9 y 10</v>
      </c>
      <c r="H1756" s="1" t="str">
        <f>+VLOOKUP(bloque2_2[[#This Row],[niño]],BD.niños[[Código]:[sexo]],7,FALSE)</f>
        <v>F</v>
      </c>
      <c r="I1756" s="1">
        <v>2</v>
      </c>
    </row>
    <row r="1757" spans="1:9" x14ac:dyDescent="0.55000000000000004">
      <c r="A1757" s="1">
        <v>61</v>
      </c>
      <c r="B1757" t="s">
        <v>520</v>
      </c>
      <c r="C1757" s="1" t="s">
        <v>6</v>
      </c>
      <c r="D1757">
        <v>3</v>
      </c>
      <c r="E1757" s="1" t="s">
        <v>220</v>
      </c>
      <c r="F1757" s="1">
        <v>3</v>
      </c>
      <c r="G1757" s="1" t="str">
        <f>+VLOOKUP(bloque2_2[[#This Row],[niño]],BD.niños[[Código]:[sexo]],6,FALSE)</f>
        <v>9 y 10</v>
      </c>
      <c r="H1757" s="1" t="str">
        <f>+VLOOKUP(bloque2_2[[#This Row],[niño]],BD.niños[[Código]:[sexo]],7,FALSE)</f>
        <v>F</v>
      </c>
      <c r="I1757" s="1">
        <v>2</v>
      </c>
    </row>
    <row r="1758" spans="1:9" x14ac:dyDescent="0.55000000000000004">
      <c r="A1758" s="1">
        <v>61</v>
      </c>
      <c r="B1758" t="s">
        <v>520</v>
      </c>
      <c r="C1758" s="1" t="s">
        <v>6</v>
      </c>
      <c r="D1758">
        <v>3</v>
      </c>
      <c r="E1758" s="1" t="s">
        <v>223</v>
      </c>
      <c r="F1758" s="1">
        <v>3</v>
      </c>
      <c r="G1758" s="1" t="str">
        <f>+VLOOKUP(bloque2_2[[#This Row],[niño]],BD.niños[[Código]:[sexo]],6,FALSE)</f>
        <v>7 y 8</v>
      </c>
      <c r="H1758" s="1" t="str">
        <f>+VLOOKUP(bloque2_2[[#This Row],[niño]],BD.niños[[Código]:[sexo]],7,FALSE)</f>
        <v>F</v>
      </c>
      <c r="I1758" s="1">
        <v>2</v>
      </c>
    </row>
    <row r="1759" spans="1:9" x14ac:dyDescent="0.55000000000000004">
      <c r="A1759" s="1">
        <v>61</v>
      </c>
      <c r="B1759" t="s">
        <v>520</v>
      </c>
      <c r="C1759" s="1" t="s">
        <v>6</v>
      </c>
      <c r="D1759">
        <v>3</v>
      </c>
      <c r="E1759" s="1" t="s">
        <v>226</v>
      </c>
      <c r="F1759" s="1">
        <v>3</v>
      </c>
      <c r="G1759" s="1" t="str">
        <f>+VLOOKUP(bloque2_2[[#This Row],[niño]],BD.niños[[Código]:[sexo]],6,FALSE)</f>
        <v>9 y 10</v>
      </c>
      <c r="H1759" s="1" t="str">
        <f>+VLOOKUP(bloque2_2[[#This Row],[niño]],BD.niños[[Código]:[sexo]],7,FALSE)</f>
        <v>M</v>
      </c>
      <c r="I1759" s="1">
        <v>2</v>
      </c>
    </row>
    <row r="1760" spans="1:9" x14ac:dyDescent="0.55000000000000004">
      <c r="A1760" s="1">
        <v>61</v>
      </c>
      <c r="B1760" t="s">
        <v>520</v>
      </c>
      <c r="C1760" s="1" t="s">
        <v>6</v>
      </c>
      <c r="D1760">
        <v>3</v>
      </c>
      <c r="E1760" s="1" t="s">
        <v>229</v>
      </c>
      <c r="F1760" s="1">
        <v>3</v>
      </c>
      <c r="G1760" s="1" t="str">
        <f>+VLOOKUP(bloque2_2[[#This Row],[niño]],BD.niños[[Código]:[sexo]],6,FALSE)</f>
        <v>7 y 8</v>
      </c>
      <c r="H1760" s="1" t="str">
        <f>+VLOOKUP(bloque2_2[[#This Row],[niño]],BD.niños[[Código]:[sexo]],7,FALSE)</f>
        <v>M</v>
      </c>
      <c r="I1760" s="1">
        <v>2</v>
      </c>
    </row>
    <row r="1761" spans="1:9" x14ac:dyDescent="0.55000000000000004">
      <c r="A1761" s="1">
        <v>61</v>
      </c>
      <c r="B1761" t="s">
        <v>520</v>
      </c>
      <c r="C1761" s="1" t="s">
        <v>6</v>
      </c>
      <c r="D1761">
        <v>3</v>
      </c>
      <c r="E1761" s="1" t="s">
        <v>231</v>
      </c>
      <c r="F1761" s="1">
        <v>3</v>
      </c>
      <c r="G1761" s="1" t="str">
        <f>+VLOOKUP(bloque2_2[[#This Row],[niño]],BD.niños[[Código]:[sexo]],6,FALSE)</f>
        <v>5 y 6</v>
      </c>
      <c r="H1761" s="1" t="str">
        <f>+VLOOKUP(bloque2_2[[#This Row],[niño]],BD.niños[[Código]:[sexo]],7,FALSE)</f>
        <v>F</v>
      </c>
      <c r="I1761" s="1">
        <v>2</v>
      </c>
    </row>
    <row r="1762" spans="1:9" x14ac:dyDescent="0.55000000000000004">
      <c r="A1762" s="1">
        <v>61</v>
      </c>
      <c r="B1762" t="s">
        <v>520</v>
      </c>
      <c r="C1762" s="1" t="s">
        <v>6</v>
      </c>
      <c r="D1762">
        <v>3</v>
      </c>
      <c r="E1762" s="1" t="s">
        <v>286</v>
      </c>
      <c r="F1762" s="1">
        <v>3</v>
      </c>
      <c r="G1762" s="1" t="str">
        <f>+VLOOKUP(bloque2_2[[#This Row],[niño]],BD.niños[[Código]:[sexo]],6,FALSE)</f>
        <v>5 y 6</v>
      </c>
      <c r="H1762" s="1" t="str">
        <f>+VLOOKUP(bloque2_2[[#This Row],[niño]],BD.niños[[Código]:[sexo]],7,FALSE)</f>
        <v>M</v>
      </c>
      <c r="I1762" s="1">
        <v>2</v>
      </c>
    </row>
    <row r="1763" spans="1:9" x14ac:dyDescent="0.55000000000000004">
      <c r="A1763" s="1">
        <v>61</v>
      </c>
      <c r="B1763" t="s">
        <v>520</v>
      </c>
      <c r="C1763" s="1" t="s">
        <v>6</v>
      </c>
      <c r="D1763">
        <v>3</v>
      </c>
      <c r="E1763" s="1" t="s">
        <v>290</v>
      </c>
      <c r="F1763" s="1">
        <v>3</v>
      </c>
      <c r="G1763" s="1" t="str">
        <f>+VLOOKUP(bloque2_2[[#This Row],[niño]],BD.niños[[Código]:[sexo]],6,FALSE)</f>
        <v>5 y 6</v>
      </c>
      <c r="H1763" s="1" t="str">
        <f>+VLOOKUP(bloque2_2[[#This Row],[niño]],BD.niños[[Código]:[sexo]],7,FALSE)</f>
        <v>M</v>
      </c>
      <c r="I1763" s="1">
        <v>2</v>
      </c>
    </row>
    <row r="1764" spans="1:9" x14ac:dyDescent="0.55000000000000004">
      <c r="A1764" s="1">
        <v>61</v>
      </c>
      <c r="B1764" t="s">
        <v>520</v>
      </c>
      <c r="C1764" s="1" t="s">
        <v>6</v>
      </c>
      <c r="D1764">
        <v>3</v>
      </c>
      <c r="E1764" s="1" t="s">
        <v>294</v>
      </c>
      <c r="F1764" s="1">
        <v>3</v>
      </c>
      <c r="G1764" s="1" t="str">
        <f>+VLOOKUP(bloque2_2[[#This Row],[niño]],BD.niños[[Código]:[sexo]],6,FALSE)</f>
        <v>7 y 8</v>
      </c>
      <c r="H1764" s="1" t="str">
        <f>+VLOOKUP(bloque2_2[[#This Row],[niño]],BD.niños[[Código]:[sexo]],7,FALSE)</f>
        <v>M</v>
      </c>
      <c r="I1764" s="1">
        <v>2</v>
      </c>
    </row>
    <row r="1765" spans="1:9" x14ac:dyDescent="0.55000000000000004">
      <c r="A1765" s="1">
        <v>61</v>
      </c>
      <c r="B1765" t="s">
        <v>520</v>
      </c>
      <c r="C1765" s="1" t="s">
        <v>6</v>
      </c>
      <c r="D1765">
        <v>3</v>
      </c>
      <c r="E1765" s="1" t="s">
        <v>295</v>
      </c>
      <c r="F1765" s="1">
        <v>3</v>
      </c>
      <c r="G1765" s="1" t="str">
        <f>+VLOOKUP(bloque2_2[[#This Row],[niño]],BD.niños[[Código]:[sexo]],6,FALSE)</f>
        <v>7 y 8</v>
      </c>
      <c r="H1765" s="1" t="str">
        <f>+VLOOKUP(bloque2_2[[#This Row],[niño]],BD.niños[[Código]:[sexo]],7,FALSE)</f>
        <v>M</v>
      </c>
      <c r="I1765" s="1">
        <v>2</v>
      </c>
    </row>
    <row r="1766" spans="1:9" x14ac:dyDescent="0.55000000000000004">
      <c r="A1766" s="1">
        <v>61</v>
      </c>
      <c r="B1766" t="s">
        <v>520</v>
      </c>
      <c r="C1766" s="1" t="s">
        <v>6</v>
      </c>
      <c r="D1766">
        <v>3</v>
      </c>
      <c r="E1766" s="1" t="s">
        <v>317</v>
      </c>
      <c r="F1766" s="1">
        <v>3</v>
      </c>
      <c r="G1766" s="1" t="str">
        <f>+VLOOKUP(bloque2_2[[#This Row],[niño]],BD.niños[[Código]:[sexo]],6,FALSE)</f>
        <v>9 y 10</v>
      </c>
      <c r="H1766" s="1" t="str">
        <f>+VLOOKUP(bloque2_2[[#This Row],[niño]],BD.niños[[Código]:[sexo]],7,FALSE)</f>
        <v>F</v>
      </c>
      <c r="I1766" s="1">
        <v>2</v>
      </c>
    </row>
    <row r="1767" spans="1:9" x14ac:dyDescent="0.55000000000000004">
      <c r="A1767" s="1">
        <v>61</v>
      </c>
      <c r="B1767" t="s">
        <v>520</v>
      </c>
      <c r="C1767" s="1" t="s">
        <v>6</v>
      </c>
      <c r="D1767">
        <v>3</v>
      </c>
      <c r="E1767" s="1" t="s">
        <v>320</v>
      </c>
      <c r="F1767" s="1">
        <v>3</v>
      </c>
      <c r="G1767" s="1" t="str">
        <f>+VLOOKUP(bloque2_2[[#This Row],[niño]],BD.niños[[Código]:[sexo]],6,FALSE)</f>
        <v>9 y 10</v>
      </c>
      <c r="H1767" s="1" t="str">
        <f>+VLOOKUP(bloque2_2[[#This Row],[niño]],BD.niños[[Código]:[sexo]],7,FALSE)</f>
        <v>M</v>
      </c>
      <c r="I1767" s="1">
        <v>2</v>
      </c>
    </row>
    <row r="1768" spans="1:9" x14ac:dyDescent="0.55000000000000004">
      <c r="A1768" s="1">
        <v>61</v>
      </c>
      <c r="B1768" t="s">
        <v>520</v>
      </c>
      <c r="C1768" s="1" t="s">
        <v>6</v>
      </c>
      <c r="D1768">
        <v>3</v>
      </c>
      <c r="E1768" s="1" t="s">
        <v>323</v>
      </c>
      <c r="F1768" s="1">
        <v>6</v>
      </c>
      <c r="G1768" s="1" t="str">
        <f>+VLOOKUP(bloque2_2[[#This Row],[niño]],BD.niños[[Código]:[sexo]],6,FALSE)</f>
        <v>7 y 8</v>
      </c>
      <c r="H1768" s="1" t="str">
        <f>+VLOOKUP(bloque2_2[[#This Row],[niño]],BD.niños[[Código]:[sexo]],7,FALSE)</f>
        <v>F</v>
      </c>
      <c r="I1768" s="1">
        <v>2</v>
      </c>
    </row>
    <row r="1769" spans="1:9" x14ac:dyDescent="0.55000000000000004">
      <c r="A1769" s="1">
        <v>61</v>
      </c>
      <c r="B1769" t="s">
        <v>520</v>
      </c>
      <c r="C1769" s="1" t="s">
        <v>6</v>
      </c>
      <c r="D1769">
        <v>3</v>
      </c>
      <c r="E1769" s="1" t="s">
        <v>327</v>
      </c>
      <c r="F1769" s="1">
        <v>3</v>
      </c>
      <c r="G1769" s="1" t="str">
        <f>+VLOOKUP(bloque2_2[[#This Row],[niño]],BD.niños[[Código]:[sexo]],6,FALSE)</f>
        <v>7 y 8</v>
      </c>
      <c r="H1769" s="1" t="str">
        <f>+VLOOKUP(bloque2_2[[#This Row],[niño]],BD.niños[[Código]:[sexo]],7,FALSE)</f>
        <v>F</v>
      </c>
      <c r="I1769" s="1">
        <v>2</v>
      </c>
    </row>
    <row r="1770" spans="1:9" x14ac:dyDescent="0.55000000000000004">
      <c r="A1770" s="1">
        <v>61</v>
      </c>
      <c r="B1770" t="s">
        <v>520</v>
      </c>
      <c r="C1770" s="1" t="s">
        <v>6</v>
      </c>
      <c r="D1770">
        <v>3</v>
      </c>
      <c r="E1770" s="1" t="s">
        <v>331</v>
      </c>
      <c r="F1770" s="1">
        <v>3</v>
      </c>
      <c r="G1770" s="1" t="str">
        <f>+VLOOKUP(bloque2_2[[#This Row],[niño]],BD.niños[[Código]:[sexo]],6,FALSE)</f>
        <v>7 y 8</v>
      </c>
      <c r="H1770" s="1" t="str">
        <f>+VLOOKUP(bloque2_2[[#This Row],[niño]],BD.niños[[Código]:[sexo]],7,FALSE)</f>
        <v>F</v>
      </c>
      <c r="I1770" s="1">
        <v>2</v>
      </c>
    </row>
    <row r="1771" spans="1:9" x14ac:dyDescent="0.55000000000000004">
      <c r="A1771" s="1">
        <v>62</v>
      </c>
      <c r="B1771" t="s">
        <v>521</v>
      </c>
      <c r="C1771" s="1" t="s">
        <v>5</v>
      </c>
      <c r="D1771">
        <v>6</v>
      </c>
      <c r="E1771" s="1" t="s">
        <v>105</v>
      </c>
      <c r="F1771" s="1">
        <v>6</v>
      </c>
      <c r="G1771" s="1" t="str">
        <f>+VLOOKUP(bloque2_2[[#This Row],[niño]],BD.niños[[Código]:[sexo]],6,FALSE)</f>
        <v>9 y 10</v>
      </c>
      <c r="H1771" s="1" t="str">
        <f>+VLOOKUP(bloque2_2[[#This Row],[niño]],BD.niños[[Código]:[sexo]],7,FALSE)</f>
        <v>F</v>
      </c>
      <c r="I1771" s="1">
        <v>2</v>
      </c>
    </row>
    <row r="1772" spans="1:9" x14ac:dyDescent="0.55000000000000004">
      <c r="A1772" s="1">
        <v>62</v>
      </c>
      <c r="B1772" t="s">
        <v>521</v>
      </c>
      <c r="C1772" s="1" t="s">
        <v>5</v>
      </c>
      <c r="D1772">
        <v>6</v>
      </c>
      <c r="E1772" s="1" t="s">
        <v>108</v>
      </c>
      <c r="F1772" s="1">
        <v>6</v>
      </c>
      <c r="G1772" s="1" t="str">
        <f>+VLOOKUP(bloque2_2[[#This Row],[niño]],BD.niños[[Código]:[sexo]],6,FALSE)</f>
        <v>9 y 10</v>
      </c>
      <c r="H1772" s="1" t="str">
        <f>+VLOOKUP(bloque2_2[[#This Row],[niño]],BD.niños[[Código]:[sexo]],7,FALSE)</f>
        <v>F</v>
      </c>
      <c r="I1772" s="1">
        <v>2</v>
      </c>
    </row>
    <row r="1773" spans="1:9" x14ac:dyDescent="0.55000000000000004">
      <c r="A1773" s="1">
        <v>62</v>
      </c>
      <c r="B1773" t="s">
        <v>521</v>
      </c>
      <c r="C1773" s="1" t="s">
        <v>5</v>
      </c>
      <c r="D1773">
        <v>6</v>
      </c>
      <c r="E1773" s="1" t="s">
        <v>112</v>
      </c>
      <c r="F1773" s="1">
        <v>6</v>
      </c>
      <c r="G1773" s="1" t="str">
        <f>+VLOOKUP(bloque2_2[[#This Row],[niño]],BD.niños[[Código]:[sexo]],6,FALSE)</f>
        <v>9 y 10</v>
      </c>
      <c r="H1773" s="1" t="str">
        <f>+VLOOKUP(bloque2_2[[#This Row],[niño]],BD.niños[[Código]:[sexo]],7,FALSE)</f>
        <v>F</v>
      </c>
      <c r="I1773" s="1">
        <v>2</v>
      </c>
    </row>
    <row r="1774" spans="1:9" x14ac:dyDescent="0.55000000000000004">
      <c r="A1774" s="1">
        <v>62</v>
      </c>
      <c r="B1774" t="s">
        <v>521</v>
      </c>
      <c r="C1774" s="1" t="s">
        <v>5</v>
      </c>
      <c r="D1774">
        <v>6</v>
      </c>
      <c r="E1774" s="1" t="s">
        <v>116</v>
      </c>
      <c r="F1774" s="1">
        <v>6</v>
      </c>
      <c r="G1774" s="1" t="str">
        <f>+VLOOKUP(bloque2_2[[#This Row],[niño]],BD.niños[[Código]:[sexo]],6,FALSE)</f>
        <v>9 y 10</v>
      </c>
      <c r="H1774" s="1" t="str">
        <f>+VLOOKUP(bloque2_2[[#This Row],[niño]],BD.niños[[Código]:[sexo]],7,FALSE)</f>
        <v>F</v>
      </c>
      <c r="I1774" s="1">
        <v>2</v>
      </c>
    </row>
    <row r="1775" spans="1:9" x14ac:dyDescent="0.55000000000000004">
      <c r="A1775" s="1">
        <v>62</v>
      </c>
      <c r="B1775" t="s">
        <v>521</v>
      </c>
      <c r="C1775" s="1" t="s">
        <v>5</v>
      </c>
      <c r="D1775">
        <v>6</v>
      </c>
      <c r="E1775" s="1" t="s">
        <v>120</v>
      </c>
      <c r="F1775" s="1">
        <v>6</v>
      </c>
      <c r="G1775" s="1" t="str">
        <f>+VLOOKUP(bloque2_2[[#This Row],[niño]],BD.niños[[Código]:[sexo]],6,FALSE)</f>
        <v>9 y 10</v>
      </c>
      <c r="H1775" s="1" t="str">
        <f>+VLOOKUP(bloque2_2[[#This Row],[niño]],BD.niños[[Código]:[sexo]],7,FALSE)</f>
        <v>M</v>
      </c>
      <c r="I1775" s="1">
        <v>2</v>
      </c>
    </row>
    <row r="1776" spans="1:9" x14ac:dyDescent="0.55000000000000004">
      <c r="A1776" s="1">
        <v>62</v>
      </c>
      <c r="B1776" t="s">
        <v>521</v>
      </c>
      <c r="C1776" s="1" t="s">
        <v>5</v>
      </c>
      <c r="D1776">
        <v>6</v>
      </c>
      <c r="E1776" s="1" t="s">
        <v>123</v>
      </c>
      <c r="F1776" s="1">
        <v>6</v>
      </c>
      <c r="G1776" s="1" t="str">
        <f>+VLOOKUP(bloque2_2[[#This Row],[niño]],BD.niños[[Código]:[sexo]],6,FALSE)</f>
        <v>7 y 8</v>
      </c>
      <c r="H1776" s="1" t="str">
        <f>+VLOOKUP(bloque2_2[[#This Row],[niño]],BD.niños[[Código]:[sexo]],7,FALSE)</f>
        <v>M</v>
      </c>
      <c r="I1776" s="1">
        <v>2</v>
      </c>
    </row>
    <row r="1777" spans="1:9" x14ac:dyDescent="0.55000000000000004">
      <c r="A1777" s="1">
        <v>62</v>
      </c>
      <c r="B1777" t="s">
        <v>521</v>
      </c>
      <c r="C1777" s="1" t="s">
        <v>5</v>
      </c>
      <c r="D1777">
        <v>6</v>
      </c>
      <c r="E1777" s="1" t="s">
        <v>127</v>
      </c>
      <c r="F1777" s="1">
        <v>5</v>
      </c>
      <c r="G1777" s="1" t="str">
        <f>+VLOOKUP(bloque2_2[[#This Row],[niño]],BD.niños[[Código]:[sexo]],6,FALSE)</f>
        <v>5 y 6</v>
      </c>
      <c r="H1777" s="1" t="str">
        <f>+VLOOKUP(bloque2_2[[#This Row],[niño]],BD.niños[[Código]:[sexo]],7,FALSE)</f>
        <v>M</v>
      </c>
      <c r="I1777" s="1">
        <v>2</v>
      </c>
    </row>
    <row r="1778" spans="1:9" x14ac:dyDescent="0.55000000000000004">
      <c r="A1778" s="1">
        <v>62</v>
      </c>
      <c r="B1778" t="s">
        <v>521</v>
      </c>
      <c r="C1778" s="1" t="s">
        <v>5</v>
      </c>
      <c r="D1778">
        <v>6</v>
      </c>
      <c r="E1778" s="1" t="s">
        <v>131</v>
      </c>
      <c r="F1778" s="1">
        <v>2</v>
      </c>
      <c r="G1778" s="1" t="str">
        <f>+VLOOKUP(bloque2_2[[#This Row],[niño]],BD.niños[[Código]:[sexo]],6,FALSE)</f>
        <v>5 y 6</v>
      </c>
      <c r="H1778" s="1" t="str">
        <f>+VLOOKUP(bloque2_2[[#This Row],[niño]],BD.niños[[Código]:[sexo]],7,FALSE)</f>
        <v>F</v>
      </c>
      <c r="I1778" s="1">
        <v>2</v>
      </c>
    </row>
    <row r="1779" spans="1:9" x14ac:dyDescent="0.55000000000000004">
      <c r="A1779" s="1">
        <v>62</v>
      </c>
      <c r="B1779" t="s">
        <v>521</v>
      </c>
      <c r="C1779" s="1" t="s">
        <v>5</v>
      </c>
      <c r="D1779">
        <v>6</v>
      </c>
      <c r="E1779" s="1" t="s">
        <v>135</v>
      </c>
      <c r="F1779" s="1">
        <v>6</v>
      </c>
      <c r="G1779" s="1" t="str">
        <f>+VLOOKUP(bloque2_2[[#This Row],[niño]],BD.niños[[Código]:[sexo]],6,FALSE)</f>
        <v>5 y 6</v>
      </c>
      <c r="H1779" s="1" t="str">
        <f>+VLOOKUP(bloque2_2[[#This Row],[niño]],BD.niños[[Código]:[sexo]],7,FALSE)</f>
        <v>M</v>
      </c>
      <c r="I1779" s="1">
        <v>2</v>
      </c>
    </row>
    <row r="1780" spans="1:9" x14ac:dyDescent="0.55000000000000004">
      <c r="A1780" s="1">
        <v>62</v>
      </c>
      <c r="B1780" t="s">
        <v>521</v>
      </c>
      <c r="C1780" s="1" t="s">
        <v>5</v>
      </c>
      <c r="D1780">
        <v>6</v>
      </c>
      <c r="E1780" s="1" t="s">
        <v>139</v>
      </c>
      <c r="F1780" s="1">
        <v>6</v>
      </c>
      <c r="G1780" s="1" t="str">
        <f>+VLOOKUP(bloque2_2[[#This Row],[niño]],BD.niños[[Código]:[sexo]],6,FALSE)</f>
        <v>7 y 8</v>
      </c>
      <c r="H1780" s="1" t="str">
        <f>+VLOOKUP(bloque2_2[[#This Row],[niño]],BD.niños[[Código]:[sexo]],7,FALSE)</f>
        <v>M</v>
      </c>
      <c r="I1780" s="1">
        <v>2</v>
      </c>
    </row>
    <row r="1781" spans="1:9" x14ac:dyDescent="0.55000000000000004">
      <c r="A1781" s="1">
        <v>62</v>
      </c>
      <c r="B1781" t="s">
        <v>521</v>
      </c>
      <c r="C1781" s="1" t="s">
        <v>5</v>
      </c>
      <c r="D1781">
        <v>6</v>
      </c>
      <c r="E1781" s="1" t="s">
        <v>141</v>
      </c>
      <c r="F1781" s="1">
        <v>6</v>
      </c>
      <c r="G1781" s="1" t="str">
        <f>+VLOOKUP(bloque2_2[[#This Row],[niño]],BD.niños[[Código]:[sexo]],6,FALSE)</f>
        <v>7 y 8</v>
      </c>
      <c r="H1781" s="1" t="str">
        <f>+VLOOKUP(bloque2_2[[#This Row],[niño]],BD.niños[[Código]:[sexo]],7,FALSE)</f>
        <v>F</v>
      </c>
      <c r="I1781" s="1">
        <v>2</v>
      </c>
    </row>
    <row r="1782" spans="1:9" x14ac:dyDescent="0.55000000000000004">
      <c r="A1782" s="1">
        <v>62</v>
      </c>
      <c r="B1782" t="s">
        <v>521</v>
      </c>
      <c r="C1782" s="1" t="s">
        <v>5</v>
      </c>
      <c r="D1782">
        <v>6</v>
      </c>
      <c r="E1782" s="1" t="s">
        <v>145</v>
      </c>
      <c r="F1782" s="1">
        <v>6</v>
      </c>
      <c r="G1782" s="1" t="str">
        <f>+VLOOKUP(bloque2_2[[#This Row],[niño]],BD.niños[[Código]:[sexo]],6,FALSE)</f>
        <v>7 y 8</v>
      </c>
      <c r="H1782" s="1" t="str">
        <f>+VLOOKUP(bloque2_2[[#This Row],[niño]],BD.niños[[Código]:[sexo]],7,FALSE)</f>
        <v>M</v>
      </c>
      <c r="I1782" s="1">
        <v>2</v>
      </c>
    </row>
    <row r="1783" spans="1:9" x14ac:dyDescent="0.55000000000000004">
      <c r="A1783" s="1">
        <v>62</v>
      </c>
      <c r="B1783" t="s">
        <v>521</v>
      </c>
      <c r="C1783" s="1" t="s">
        <v>5</v>
      </c>
      <c r="D1783">
        <v>6</v>
      </c>
      <c r="E1783" s="1" t="s">
        <v>147</v>
      </c>
      <c r="F1783" s="1">
        <v>3</v>
      </c>
      <c r="G1783" s="1" t="str">
        <f>+VLOOKUP(bloque2_2[[#This Row],[niño]],BD.niños[[Código]:[sexo]],6,FALSE)</f>
        <v>7 y 8</v>
      </c>
      <c r="H1783" s="1" t="str">
        <f>+VLOOKUP(bloque2_2[[#This Row],[niño]],BD.niños[[Código]:[sexo]],7,FALSE)</f>
        <v>M</v>
      </c>
      <c r="I1783" s="1">
        <v>2</v>
      </c>
    </row>
    <row r="1784" spans="1:9" x14ac:dyDescent="0.55000000000000004">
      <c r="A1784" s="1">
        <v>62</v>
      </c>
      <c r="B1784" t="s">
        <v>521</v>
      </c>
      <c r="C1784" s="1" t="s">
        <v>5</v>
      </c>
      <c r="D1784">
        <v>6</v>
      </c>
      <c r="E1784" s="1" t="s">
        <v>214</v>
      </c>
      <c r="F1784" s="1">
        <v>6</v>
      </c>
      <c r="G1784" s="1" t="str">
        <f>+VLOOKUP(bloque2_2[[#This Row],[niño]],BD.niños[[Código]:[sexo]],6,FALSE)</f>
        <v>9 y 10</v>
      </c>
      <c r="H1784" s="1" t="str">
        <f>+VLOOKUP(bloque2_2[[#This Row],[niño]],BD.niños[[Código]:[sexo]],7,FALSE)</f>
        <v>F</v>
      </c>
      <c r="I1784" s="1">
        <v>2</v>
      </c>
    </row>
    <row r="1785" spans="1:9" x14ac:dyDescent="0.55000000000000004">
      <c r="A1785" s="1">
        <v>62</v>
      </c>
      <c r="B1785" t="s">
        <v>521</v>
      </c>
      <c r="C1785" s="1" t="s">
        <v>5</v>
      </c>
      <c r="D1785">
        <v>6</v>
      </c>
      <c r="E1785" s="1" t="s">
        <v>217</v>
      </c>
      <c r="F1785" s="1">
        <v>6</v>
      </c>
      <c r="G1785" s="1" t="str">
        <f>+VLOOKUP(bloque2_2[[#This Row],[niño]],BD.niños[[Código]:[sexo]],6,FALSE)</f>
        <v>9 y 10</v>
      </c>
      <c r="H1785" s="1" t="str">
        <f>+VLOOKUP(bloque2_2[[#This Row],[niño]],BD.niños[[Código]:[sexo]],7,FALSE)</f>
        <v>F</v>
      </c>
      <c r="I1785" s="1">
        <v>2</v>
      </c>
    </row>
    <row r="1786" spans="1:9" x14ac:dyDescent="0.55000000000000004">
      <c r="A1786" s="1">
        <v>62</v>
      </c>
      <c r="B1786" t="s">
        <v>521</v>
      </c>
      <c r="C1786" s="1" t="s">
        <v>5</v>
      </c>
      <c r="D1786">
        <v>6</v>
      </c>
      <c r="E1786" s="1" t="s">
        <v>220</v>
      </c>
      <c r="F1786" s="1">
        <v>6</v>
      </c>
      <c r="G1786" s="1" t="str">
        <f>+VLOOKUP(bloque2_2[[#This Row],[niño]],BD.niños[[Código]:[sexo]],6,FALSE)</f>
        <v>9 y 10</v>
      </c>
      <c r="H1786" s="1" t="str">
        <f>+VLOOKUP(bloque2_2[[#This Row],[niño]],BD.niños[[Código]:[sexo]],7,FALSE)</f>
        <v>F</v>
      </c>
      <c r="I1786" s="1">
        <v>2</v>
      </c>
    </row>
    <row r="1787" spans="1:9" x14ac:dyDescent="0.55000000000000004">
      <c r="A1787" s="1">
        <v>62</v>
      </c>
      <c r="B1787" t="s">
        <v>521</v>
      </c>
      <c r="C1787" s="1" t="s">
        <v>5</v>
      </c>
      <c r="D1787">
        <v>6</v>
      </c>
      <c r="E1787" s="1" t="s">
        <v>223</v>
      </c>
      <c r="F1787" s="1">
        <v>6</v>
      </c>
      <c r="G1787" s="1" t="str">
        <f>+VLOOKUP(bloque2_2[[#This Row],[niño]],BD.niños[[Código]:[sexo]],6,FALSE)</f>
        <v>7 y 8</v>
      </c>
      <c r="H1787" s="1" t="str">
        <f>+VLOOKUP(bloque2_2[[#This Row],[niño]],BD.niños[[Código]:[sexo]],7,FALSE)</f>
        <v>F</v>
      </c>
      <c r="I1787" s="1">
        <v>2</v>
      </c>
    </row>
    <row r="1788" spans="1:9" x14ac:dyDescent="0.55000000000000004">
      <c r="A1788" s="1">
        <v>62</v>
      </c>
      <c r="B1788" t="s">
        <v>521</v>
      </c>
      <c r="C1788" s="1" t="s">
        <v>5</v>
      </c>
      <c r="D1788">
        <v>6</v>
      </c>
      <c r="E1788" s="1" t="s">
        <v>226</v>
      </c>
      <c r="F1788" s="1">
        <v>6</v>
      </c>
      <c r="G1788" s="1" t="str">
        <f>+VLOOKUP(bloque2_2[[#This Row],[niño]],BD.niños[[Código]:[sexo]],6,FALSE)</f>
        <v>9 y 10</v>
      </c>
      <c r="H1788" s="1" t="str">
        <f>+VLOOKUP(bloque2_2[[#This Row],[niño]],BD.niños[[Código]:[sexo]],7,FALSE)</f>
        <v>M</v>
      </c>
      <c r="I1788" s="1">
        <v>2</v>
      </c>
    </row>
    <row r="1789" spans="1:9" x14ac:dyDescent="0.55000000000000004">
      <c r="A1789" s="1">
        <v>62</v>
      </c>
      <c r="B1789" t="s">
        <v>521</v>
      </c>
      <c r="C1789" s="1" t="s">
        <v>5</v>
      </c>
      <c r="D1789">
        <v>6</v>
      </c>
      <c r="E1789" s="1" t="s">
        <v>229</v>
      </c>
      <c r="F1789" s="1">
        <v>6</v>
      </c>
      <c r="G1789" s="1" t="str">
        <f>+VLOOKUP(bloque2_2[[#This Row],[niño]],BD.niños[[Código]:[sexo]],6,FALSE)</f>
        <v>7 y 8</v>
      </c>
      <c r="H1789" s="1" t="str">
        <f>+VLOOKUP(bloque2_2[[#This Row],[niño]],BD.niños[[Código]:[sexo]],7,FALSE)</f>
        <v>M</v>
      </c>
      <c r="I1789" s="1">
        <v>2</v>
      </c>
    </row>
    <row r="1790" spans="1:9" x14ac:dyDescent="0.55000000000000004">
      <c r="A1790" s="1">
        <v>62</v>
      </c>
      <c r="B1790" t="s">
        <v>521</v>
      </c>
      <c r="C1790" s="1" t="s">
        <v>5</v>
      </c>
      <c r="D1790">
        <v>6</v>
      </c>
      <c r="E1790" s="1" t="s">
        <v>231</v>
      </c>
      <c r="F1790" s="1">
        <v>6</v>
      </c>
      <c r="G1790" s="1" t="str">
        <f>+VLOOKUP(bloque2_2[[#This Row],[niño]],BD.niños[[Código]:[sexo]],6,FALSE)</f>
        <v>5 y 6</v>
      </c>
      <c r="H1790" s="1" t="str">
        <f>+VLOOKUP(bloque2_2[[#This Row],[niño]],BD.niños[[Código]:[sexo]],7,FALSE)</f>
        <v>F</v>
      </c>
      <c r="I1790" s="1">
        <v>2</v>
      </c>
    </row>
    <row r="1791" spans="1:9" x14ac:dyDescent="0.55000000000000004">
      <c r="A1791" s="1">
        <v>62</v>
      </c>
      <c r="B1791" t="s">
        <v>521</v>
      </c>
      <c r="C1791" s="1" t="s">
        <v>5</v>
      </c>
      <c r="D1791">
        <v>6</v>
      </c>
      <c r="E1791" s="1" t="s">
        <v>286</v>
      </c>
      <c r="F1791" s="1">
        <v>6</v>
      </c>
      <c r="G1791" s="1" t="str">
        <f>+VLOOKUP(bloque2_2[[#This Row],[niño]],BD.niños[[Código]:[sexo]],6,FALSE)</f>
        <v>5 y 6</v>
      </c>
      <c r="H1791" s="1" t="str">
        <f>+VLOOKUP(bloque2_2[[#This Row],[niño]],BD.niños[[Código]:[sexo]],7,FALSE)</f>
        <v>M</v>
      </c>
      <c r="I1791" s="1">
        <v>2</v>
      </c>
    </row>
    <row r="1792" spans="1:9" x14ac:dyDescent="0.55000000000000004">
      <c r="A1792" s="1">
        <v>62</v>
      </c>
      <c r="B1792" t="s">
        <v>521</v>
      </c>
      <c r="C1792" s="1" t="s">
        <v>5</v>
      </c>
      <c r="D1792">
        <v>6</v>
      </c>
      <c r="E1792" s="1" t="s">
        <v>290</v>
      </c>
      <c r="F1792" s="1">
        <v>6</v>
      </c>
      <c r="G1792" s="1" t="str">
        <f>+VLOOKUP(bloque2_2[[#This Row],[niño]],BD.niños[[Código]:[sexo]],6,FALSE)</f>
        <v>5 y 6</v>
      </c>
      <c r="H1792" s="1" t="str">
        <f>+VLOOKUP(bloque2_2[[#This Row],[niño]],BD.niños[[Código]:[sexo]],7,FALSE)</f>
        <v>M</v>
      </c>
      <c r="I1792" s="1">
        <v>2</v>
      </c>
    </row>
    <row r="1793" spans="1:9" x14ac:dyDescent="0.55000000000000004">
      <c r="A1793" s="1">
        <v>62</v>
      </c>
      <c r="B1793" t="s">
        <v>521</v>
      </c>
      <c r="C1793" s="1" t="s">
        <v>5</v>
      </c>
      <c r="D1793">
        <v>6</v>
      </c>
      <c r="E1793" s="1" t="s">
        <v>294</v>
      </c>
      <c r="F1793" s="1">
        <v>2</v>
      </c>
      <c r="G1793" s="1" t="str">
        <f>+VLOOKUP(bloque2_2[[#This Row],[niño]],BD.niños[[Código]:[sexo]],6,FALSE)</f>
        <v>7 y 8</v>
      </c>
      <c r="H1793" s="1" t="str">
        <f>+VLOOKUP(bloque2_2[[#This Row],[niño]],BD.niños[[Código]:[sexo]],7,FALSE)</f>
        <v>M</v>
      </c>
      <c r="I1793" s="1">
        <v>2</v>
      </c>
    </row>
    <row r="1794" spans="1:9" x14ac:dyDescent="0.55000000000000004">
      <c r="A1794" s="1">
        <v>62</v>
      </c>
      <c r="B1794" t="s">
        <v>521</v>
      </c>
      <c r="C1794" s="1" t="s">
        <v>5</v>
      </c>
      <c r="D1794">
        <v>6</v>
      </c>
      <c r="E1794" s="1" t="s">
        <v>295</v>
      </c>
      <c r="F1794" s="1">
        <v>6</v>
      </c>
      <c r="G1794" s="1" t="str">
        <f>+VLOOKUP(bloque2_2[[#This Row],[niño]],BD.niños[[Código]:[sexo]],6,FALSE)</f>
        <v>7 y 8</v>
      </c>
      <c r="H1794" s="1" t="str">
        <f>+VLOOKUP(bloque2_2[[#This Row],[niño]],BD.niños[[Código]:[sexo]],7,FALSE)</f>
        <v>M</v>
      </c>
      <c r="I1794" s="1">
        <v>2</v>
      </c>
    </row>
    <row r="1795" spans="1:9" x14ac:dyDescent="0.55000000000000004">
      <c r="A1795" s="1">
        <v>62</v>
      </c>
      <c r="B1795" t="s">
        <v>521</v>
      </c>
      <c r="C1795" s="1" t="s">
        <v>5</v>
      </c>
      <c r="D1795">
        <v>6</v>
      </c>
      <c r="E1795" s="1" t="s">
        <v>317</v>
      </c>
      <c r="F1795" s="1">
        <v>6</v>
      </c>
      <c r="G1795" s="1" t="str">
        <f>+VLOOKUP(bloque2_2[[#This Row],[niño]],BD.niños[[Código]:[sexo]],6,FALSE)</f>
        <v>9 y 10</v>
      </c>
      <c r="H1795" s="1" t="str">
        <f>+VLOOKUP(bloque2_2[[#This Row],[niño]],BD.niños[[Código]:[sexo]],7,FALSE)</f>
        <v>F</v>
      </c>
      <c r="I1795" s="1">
        <v>2</v>
      </c>
    </row>
    <row r="1796" spans="1:9" x14ac:dyDescent="0.55000000000000004">
      <c r="A1796" s="1">
        <v>62</v>
      </c>
      <c r="B1796" t="s">
        <v>521</v>
      </c>
      <c r="C1796" s="1" t="s">
        <v>5</v>
      </c>
      <c r="D1796">
        <v>6</v>
      </c>
      <c r="E1796" s="1" t="s">
        <v>320</v>
      </c>
      <c r="F1796" s="1">
        <v>6</v>
      </c>
      <c r="G1796" s="1" t="str">
        <f>+VLOOKUP(bloque2_2[[#This Row],[niño]],BD.niños[[Código]:[sexo]],6,FALSE)</f>
        <v>9 y 10</v>
      </c>
      <c r="H1796" s="1" t="str">
        <f>+VLOOKUP(bloque2_2[[#This Row],[niño]],BD.niños[[Código]:[sexo]],7,FALSE)</f>
        <v>M</v>
      </c>
      <c r="I1796" s="1">
        <v>2</v>
      </c>
    </row>
    <row r="1797" spans="1:9" x14ac:dyDescent="0.55000000000000004">
      <c r="A1797" s="1">
        <v>62</v>
      </c>
      <c r="B1797" t="s">
        <v>521</v>
      </c>
      <c r="C1797" s="1" t="s">
        <v>5</v>
      </c>
      <c r="D1797">
        <v>6</v>
      </c>
      <c r="E1797" s="1" t="s">
        <v>323</v>
      </c>
      <c r="F1797" s="1">
        <v>3</v>
      </c>
      <c r="G1797" s="1" t="str">
        <f>+VLOOKUP(bloque2_2[[#This Row],[niño]],BD.niños[[Código]:[sexo]],6,FALSE)</f>
        <v>7 y 8</v>
      </c>
      <c r="H1797" s="1" t="str">
        <f>+VLOOKUP(bloque2_2[[#This Row],[niño]],BD.niños[[Código]:[sexo]],7,FALSE)</f>
        <v>F</v>
      </c>
      <c r="I1797" s="1">
        <v>2</v>
      </c>
    </row>
    <row r="1798" spans="1:9" x14ac:dyDescent="0.55000000000000004">
      <c r="A1798" s="1">
        <v>62</v>
      </c>
      <c r="B1798" t="s">
        <v>521</v>
      </c>
      <c r="C1798" s="1" t="s">
        <v>5</v>
      </c>
      <c r="D1798">
        <v>6</v>
      </c>
      <c r="E1798" s="1" t="s">
        <v>327</v>
      </c>
      <c r="F1798" s="1">
        <v>6</v>
      </c>
      <c r="G1798" s="1" t="str">
        <f>+VLOOKUP(bloque2_2[[#This Row],[niño]],BD.niños[[Código]:[sexo]],6,FALSE)</f>
        <v>7 y 8</v>
      </c>
      <c r="H1798" s="1" t="str">
        <f>+VLOOKUP(bloque2_2[[#This Row],[niño]],BD.niños[[Código]:[sexo]],7,FALSE)</f>
        <v>F</v>
      </c>
      <c r="I1798" s="1">
        <v>2</v>
      </c>
    </row>
    <row r="1799" spans="1:9" x14ac:dyDescent="0.55000000000000004">
      <c r="A1799" s="1">
        <v>62</v>
      </c>
      <c r="B1799" t="s">
        <v>521</v>
      </c>
      <c r="C1799" s="1" t="s">
        <v>5</v>
      </c>
      <c r="D1799">
        <v>6</v>
      </c>
      <c r="E1799" s="1" t="s">
        <v>331</v>
      </c>
      <c r="F1799" s="1">
        <v>6</v>
      </c>
      <c r="G1799" s="1" t="str">
        <f>+VLOOKUP(bloque2_2[[#This Row],[niño]],BD.niños[[Código]:[sexo]],6,FALSE)</f>
        <v>7 y 8</v>
      </c>
      <c r="H1799" s="1" t="str">
        <f>+VLOOKUP(bloque2_2[[#This Row],[niño]],BD.niños[[Código]:[sexo]],7,FALSE)</f>
        <v>F</v>
      </c>
      <c r="I1799" s="1">
        <v>2</v>
      </c>
    </row>
    <row r="1800" spans="1:9" x14ac:dyDescent="0.55000000000000004">
      <c r="A1800" s="1">
        <v>63</v>
      </c>
      <c r="B1800" t="s">
        <v>522</v>
      </c>
      <c r="C1800" s="1" t="s">
        <v>4</v>
      </c>
      <c r="D1800">
        <v>5</v>
      </c>
      <c r="E1800" s="1" t="s">
        <v>105</v>
      </c>
      <c r="F1800" s="1">
        <v>5</v>
      </c>
      <c r="G1800" s="1" t="str">
        <f>+VLOOKUP(bloque2_2[[#This Row],[niño]],BD.niños[[Código]:[sexo]],6,FALSE)</f>
        <v>9 y 10</v>
      </c>
      <c r="H1800" s="1" t="str">
        <f>+VLOOKUP(bloque2_2[[#This Row],[niño]],BD.niños[[Código]:[sexo]],7,FALSE)</f>
        <v>F</v>
      </c>
      <c r="I1800" s="1">
        <v>2</v>
      </c>
    </row>
    <row r="1801" spans="1:9" x14ac:dyDescent="0.55000000000000004">
      <c r="A1801" s="1">
        <v>63</v>
      </c>
      <c r="B1801" t="s">
        <v>522</v>
      </c>
      <c r="C1801" s="1" t="s">
        <v>4</v>
      </c>
      <c r="D1801">
        <v>5</v>
      </c>
      <c r="E1801" s="1" t="s">
        <v>108</v>
      </c>
      <c r="F1801" s="1">
        <v>5</v>
      </c>
      <c r="G1801" s="1" t="str">
        <f>+VLOOKUP(bloque2_2[[#This Row],[niño]],BD.niños[[Código]:[sexo]],6,FALSE)</f>
        <v>9 y 10</v>
      </c>
      <c r="H1801" s="1" t="str">
        <f>+VLOOKUP(bloque2_2[[#This Row],[niño]],BD.niños[[Código]:[sexo]],7,FALSE)</f>
        <v>F</v>
      </c>
      <c r="I1801" s="1">
        <v>2</v>
      </c>
    </row>
    <row r="1802" spans="1:9" x14ac:dyDescent="0.55000000000000004">
      <c r="A1802" s="1">
        <v>63</v>
      </c>
      <c r="B1802" t="s">
        <v>522</v>
      </c>
      <c r="C1802" s="1" t="s">
        <v>4</v>
      </c>
      <c r="D1802">
        <v>5</v>
      </c>
      <c r="E1802" s="1" t="s">
        <v>112</v>
      </c>
      <c r="F1802" s="1">
        <v>5</v>
      </c>
      <c r="G1802" s="1" t="str">
        <f>+VLOOKUP(bloque2_2[[#This Row],[niño]],BD.niños[[Código]:[sexo]],6,FALSE)</f>
        <v>9 y 10</v>
      </c>
      <c r="H1802" s="1" t="str">
        <f>+VLOOKUP(bloque2_2[[#This Row],[niño]],BD.niños[[Código]:[sexo]],7,FALSE)</f>
        <v>F</v>
      </c>
      <c r="I1802" s="1">
        <v>2</v>
      </c>
    </row>
    <row r="1803" spans="1:9" x14ac:dyDescent="0.55000000000000004">
      <c r="A1803" s="1">
        <v>63</v>
      </c>
      <c r="B1803" t="s">
        <v>522</v>
      </c>
      <c r="C1803" s="1" t="s">
        <v>4</v>
      </c>
      <c r="D1803">
        <v>5</v>
      </c>
      <c r="E1803" s="1" t="s">
        <v>116</v>
      </c>
      <c r="F1803" s="1">
        <v>0</v>
      </c>
      <c r="G1803" s="1" t="str">
        <f>+VLOOKUP(bloque2_2[[#This Row],[niño]],BD.niños[[Código]:[sexo]],6,FALSE)</f>
        <v>9 y 10</v>
      </c>
      <c r="H1803" s="1" t="str">
        <f>+VLOOKUP(bloque2_2[[#This Row],[niño]],BD.niños[[Código]:[sexo]],7,FALSE)</f>
        <v>F</v>
      </c>
      <c r="I1803" s="1">
        <v>2</v>
      </c>
    </row>
    <row r="1804" spans="1:9" x14ac:dyDescent="0.55000000000000004">
      <c r="A1804" s="1">
        <v>63</v>
      </c>
      <c r="B1804" t="s">
        <v>522</v>
      </c>
      <c r="C1804" s="1" t="s">
        <v>4</v>
      </c>
      <c r="D1804">
        <v>5</v>
      </c>
      <c r="E1804" s="1" t="s">
        <v>120</v>
      </c>
      <c r="F1804" s="1">
        <v>5</v>
      </c>
      <c r="G1804" s="1" t="str">
        <f>+VLOOKUP(bloque2_2[[#This Row],[niño]],BD.niños[[Código]:[sexo]],6,FALSE)</f>
        <v>9 y 10</v>
      </c>
      <c r="H1804" s="1" t="str">
        <f>+VLOOKUP(bloque2_2[[#This Row],[niño]],BD.niños[[Código]:[sexo]],7,FALSE)</f>
        <v>M</v>
      </c>
      <c r="I1804" s="1">
        <v>2</v>
      </c>
    </row>
    <row r="1805" spans="1:9" x14ac:dyDescent="0.55000000000000004">
      <c r="A1805" s="1">
        <v>63</v>
      </c>
      <c r="B1805" t="s">
        <v>522</v>
      </c>
      <c r="C1805" s="1" t="s">
        <v>4</v>
      </c>
      <c r="D1805">
        <v>5</v>
      </c>
      <c r="E1805" s="1" t="s">
        <v>123</v>
      </c>
      <c r="F1805" s="1">
        <v>6</v>
      </c>
      <c r="G1805" s="1" t="str">
        <f>+VLOOKUP(bloque2_2[[#This Row],[niño]],BD.niños[[Código]:[sexo]],6,FALSE)</f>
        <v>7 y 8</v>
      </c>
      <c r="H1805" s="1" t="str">
        <f>+VLOOKUP(bloque2_2[[#This Row],[niño]],BD.niños[[Código]:[sexo]],7,FALSE)</f>
        <v>M</v>
      </c>
      <c r="I1805" s="1">
        <v>2</v>
      </c>
    </row>
    <row r="1806" spans="1:9" x14ac:dyDescent="0.55000000000000004">
      <c r="A1806" s="1">
        <v>63</v>
      </c>
      <c r="B1806" t="s">
        <v>522</v>
      </c>
      <c r="C1806" s="1" t="s">
        <v>4</v>
      </c>
      <c r="D1806">
        <v>5</v>
      </c>
      <c r="E1806" s="1" t="s">
        <v>127</v>
      </c>
      <c r="F1806" s="1">
        <v>5</v>
      </c>
      <c r="G1806" s="1" t="str">
        <f>+VLOOKUP(bloque2_2[[#This Row],[niño]],BD.niños[[Código]:[sexo]],6,FALSE)</f>
        <v>5 y 6</v>
      </c>
      <c r="H1806" s="1" t="str">
        <f>+VLOOKUP(bloque2_2[[#This Row],[niño]],BD.niños[[Código]:[sexo]],7,FALSE)</f>
        <v>M</v>
      </c>
      <c r="I1806" s="1">
        <v>2</v>
      </c>
    </row>
    <row r="1807" spans="1:9" x14ac:dyDescent="0.55000000000000004">
      <c r="A1807" s="1">
        <v>63</v>
      </c>
      <c r="B1807" t="s">
        <v>522</v>
      </c>
      <c r="C1807" s="1" t="s">
        <v>4</v>
      </c>
      <c r="D1807">
        <v>5</v>
      </c>
      <c r="E1807" s="1" t="s">
        <v>131</v>
      </c>
      <c r="F1807" s="1">
        <v>7</v>
      </c>
      <c r="G1807" s="1" t="str">
        <f>+VLOOKUP(bloque2_2[[#This Row],[niño]],BD.niños[[Código]:[sexo]],6,FALSE)</f>
        <v>5 y 6</v>
      </c>
      <c r="H1807" s="1" t="str">
        <f>+VLOOKUP(bloque2_2[[#This Row],[niño]],BD.niños[[Código]:[sexo]],7,FALSE)</f>
        <v>F</v>
      </c>
      <c r="I1807" s="1">
        <v>2</v>
      </c>
    </row>
    <row r="1808" spans="1:9" x14ac:dyDescent="0.55000000000000004">
      <c r="A1808" s="1">
        <v>63</v>
      </c>
      <c r="B1808" t="s">
        <v>522</v>
      </c>
      <c r="C1808" s="1" t="s">
        <v>4</v>
      </c>
      <c r="D1808">
        <v>5</v>
      </c>
      <c r="E1808" s="1" t="s">
        <v>135</v>
      </c>
      <c r="F1808" s="1">
        <v>5</v>
      </c>
      <c r="G1808" s="1" t="str">
        <f>+VLOOKUP(bloque2_2[[#This Row],[niño]],BD.niños[[Código]:[sexo]],6,FALSE)</f>
        <v>5 y 6</v>
      </c>
      <c r="H1808" s="1" t="str">
        <f>+VLOOKUP(bloque2_2[[#This Row],[niño]],BD.niños[[Código]:[sexo]],7,FALSE)</f>
        <v>M</v>
      </c>
      <c r="I1808" s="1">
        <v>2</v>
      </c>
    </row>
    <row r="1809" spans="1:9" x14ac:dyDescent="0.55000000000000004">
      <c r="A1809" s="1">
        <v>63</v>
      </c>
      <c r="B1809" t="s">
        <v>522</v>
      </c>
      <c r="C1809" s="1" t="s">
        <v>4</v>
      </c>
      <c r="D1809">
        <v>5</v>
      </c>
      <c r="E1809" s="1" t="s">
        <v>139</v>
      </c>
      <c r="F1809" s="1">
        <v>7</v>
      </c>
      <c r="G1809" s="1" t="str">
        <f>+VLOOKUP(bloque2_2[[#This Row],[niño]],BD.niños[[Código]:[sexo]],6,FALSE)</f>
        <v>7 y 8</v>
      </c>
      <c r="H1809" s="1" t="str">
        <f>+VLOOKUP(bloque2_2[[#This Row],[niño]],BD.niños[[Código]:[sexo]],7,FALSE)</f>
        <v>M</v>
      </c>
      <c r="I1809" s="1">
        <v>2</v>
      </c>
    </row>
    <row r="1810" spans="1:9" x14ac:dyDescent="0.55000000000000004">
      <c r="A1810" s="1">
        <v>63</v>
      </c>
      <c r="B1810" t="s">
        <v>522</v>
      </c>
      <c r="C1810" s="1" t="s">
        <v>4</v>
      </c>
      <c r="D1810">
        <v>5</v>
      </c>
      <c r="E1810" s="1" t="s">
        <v>141</v>
      </c>
      <c r="F1810" s="1">
        <v>7</v>
      </c>
      <c r="G1810" s="1" t="str">
        <f>+VLOOKUP(bloque2_2[[#This Row],[niño]],BD.niños[[Código]:[sexo]],6,FALSE)</f>
        <v>7 y 8</v>
      </c>
      <c r="H1810" s="1" t="str">
        <f>+VLOOKUP(bloque2_2[[#This Row],[niño]],BD.niños[[Código]:[sexo]],7,FALSE)</f>
        <v>F</v>
      </c>
      <c r="I1810" s="1">
        <v>2</v>
      </c>
    </row>
    <row r="1811" spans="1:9" x14ac:dyDescent="0.55000000000000004">
      <c r="A1811" s="1">
        <v>63</v>
      </c>
      <c r="B1811" t="s">
        <v>522</v>
      </c>
      <c r="C1811" s="1" t="s">
        <v>4</v>
      </c>
      <c r="D1811">
        <v>5</v>
      </c>
      <c r="E1811" s="1" t="s">
        <v>145</v>
      </c>
      <c r="F1811" s="1">
        <v>7</v>
      </c>
      <c r="G1811" s="1" t="str">
        <f>+VLOOKUP(bloque2_2[[#This Row],[niño]],BD.niños[[Código]:[sexo]],6,FALSE)</f>
        <v>7 y 8</v>
      </c>
      <c r="H1811" s="1" t="str">
        <f>+VLOOKUP(bloque2_2[[#This Row],[niño]],BD.niños[[Código]:[sexo]],7,FALSE)</f>
        <v>M</v>
      </c>
      <c r="I1811" s="1">
        <v>2</v>
      </c>
    </row>
    <row r="1812" spans="1:9" x14ac:dyDescent="0.55000000000000004">
      <c r="A1812" s="1">
        <v>63</v>
      </c>
      <c r="B1812" t="s">
        <v>522</v>
      </c>
      <c r="C1812" s="1" t="s">
        <v>4</v>
      </c>
      <c r="D1812">
        <v>5</v>
      </c>
      <c r="E1812" s="1" t="s">
        <v>147</v>
      </c>
      <c r="F1812" s="1">
        <v>5</v>
      </c>
      <c r="G1812" s="1" t="str">
        <f>+VLOOKUP(bloque2_2[[#This Row],[niño]],BD.niños[[Código]:[sexo]],6,FALSE)</f>
        <v>7 y 8</v>
      </c>
      <c r="H1812" s="1" t="str">
        <f>+VLOOKUP(bloque2_2[[#This Row],[niño]],BD.niños[[Código]:[sexo]],7,FALSE)</f>
        <v>M</v>
      </c>
      <c r="I1812" s="1">
        <v>2</v>
      </c>
    </row>
    <row r="1813" spans="1:9" x14ac:dyDescent="0.55000000000000004">
      <c r="A1813" s="1">
        <v>63</v>
      </c>
      <c r="B1813" t="s">
        <v>522</v>
      </c>
      <c r="C1813" s="1" t="s">
        <v>4</v>
      </c>
      <c r="D1813">
        <v>5</v>
      </c>
      <c r="E1813" s="1" t="s">
        <v>214</v>
      </c>
      <c r="F1813" s="1">
        <v>5</v>
      </c>
      <c r="G1813" s="1" t="str">
        <f>+VLOOKUP(bloque2_2[[#This Row],[niño]],BD.niños[[Código]:[sexo]],6,FALSE)</f>
        <v>9 y 10</v>
      </c>
      <c r="H1813" s="1" t="str">
        <f>+VLOOKUP(bloque2_2[[#This Row],[niño]],BD.niños[[Código]:[sexo]],7,FALSE)</f>
        <v>F</v>
      </c>
      <c r="I1813" s="1">
        <v>2</v>
      </c>
    </row>
    <row r="1814" spans="1:9" x14ac:dyDescent="0.55000000000000004">
      <c r="A1814" s="1">
        <v>63</v>
      </c>
      <c r="B1814" t="s">
        <v>522</v>
      </c>
      <c r="C1814" s="1" t="s">
        <v>4</v>
      </c>
      <c r="D1814">
        <v>5</v>
      </c>
      <c r="E1814" s="1" t="s">
        <v>217</v>
      </c>
      <c r="F1814" s="1">
        <v>6</v>
      </c>
      <c r="G1814" s="1" t="str">
        <f>+VLOOKUP(bloque2_2[[#This Row],[niño]],BD.niños[[Código]:[sexo]],6,FALSE)</f>
        <v>9 y 10</v>
      </c>
      <c r="H1814" s="1" t="str">
        <f>+VLOOKUP(bloque2_2[[#This Row],[niño]],BD.niños[[Código]:[sexo]],7,FALSE)</f>
        <v>F</v>
      </c>
      <c r="I1814" s="1">
        <v>2</v>
      </c>
    </row>
    <row r="1815" spans="1:9" x14ac:dyDescent="0.55000000000000004">
      <c r="A1815" s="1">
        <v>63</v>
      </c>
      <c r="B1815" t="s">
        <v>522</v>
      </c>
      <c r="C1815" s="1" t="s">
        <v>4</v>
      </c>
      <c r="D1815">
        <v>5</v>
      </c>
      <c r="E1815" s="1" t="s">
        <v>220</v>
      </c>
      <c r="F1815" s="1">
        <v>5</v>
      </c>
      <c r="G1815" s="1" t="str">
        <f>+VLOOKUP(bloque2_2[[#This Row],[niño]],BD.niños[[Código]:[sexo]],6,FALSE)</f>
        <v>9 y 10</v>
      </c>
      <c r="H1815" s="1" t="str">
        <f>+VLOOKUP(bloque2_2[[#This Row],[niño]],BD.niños[[Código]:[sexo]],7,FALSE)</f>
        <v>F</v>
      </c>
      <c r="I1815" s="1">
        <v>2</v>
      </c>
    </row>
    <row r="1816" spans="1:9" x14ac:dyDescent="0.55000000000000004">
      <c r="A1816" s="1">
        <v>63</v>
      </c>
      <c r="B1816" t="s">
        <v>522</v>
      </c>
      <c r="C1816" s="1" t="s">
        <v>4</v>
      </c>
      <c r="D1816">
        <v>5</v>
      </c>
      <c r="E1816" s="1" t="s">
        <v>223</v>
      </c>
      <c r="F1816" s="1">
        <v>5</v>
      </c>
      <c r="G1816" s="1" t="str">
        <f>+VLOOKUP(bloque2_2[[#This Row],[niño]],BD.niños[[Código]:[sexo]],6,FALSE)</f>
        <v>7 y 8</v>
      </c>
      <c r="H1816" s="1" t="str">
        <f>+VLOOKUP(bloque2_2[[#This Row],[niño]],BD.niños[[Código]:[sexo]],7,FALSE)</f>
        <v>F</v>
      </c>
      <c r="I1816" s="1">
        <v>2</v>
      </c>
    </row>
    <row r="1817" spans="1:9" x14ac:dyDescent="0.55000000000000004">
      <c r="A1817" s="1">
        <v>63</v>
      </c>
      <c r="B1817" t="s">
        <v>522</v>
      </c>
      <c r="C1817" s="1" t="s">
        <v>4</v>
      </c>
      <c r="D1817">
        <v>5</v>
      </c>
      <c r="E1817" s="1" t="s">
        <v>226</v>
      </c>
      <c r="F1817" s="1">
        <v>7</v>
      </c>
      <c r="G1817" s="1" t="str">
        <f>+VLOOKUP(bloque2_2[[#This Row],[niño]],BD.niños[[Código]:[sexo]],6,FALSE)</f>
        <v>9 y 10</v>
      </c>
      <c r="H1817" s="1" t="str">
        <f>+VLOOKUP(bloque2_2[[#This Row],[niño]],BD.niños[[Código]:[sexo]],7,FALSE)</f>
        <v>M</v>
      </c>
      <c r="I1817" s="1">
        <v>2</v>
      </c>
    </row>
    <row r="1818" spans="1:9" x14ac:dyDescent="0.55000000000000004">
      <c r="A1818" s="1">
        <v>63</v>
      </c>
      <c r="B1818" t="s">
        <v>522</v>
      </c>
      <c r="C1818" s="1" t="s">
        <v>4</v>
      </c>
      <c r="D1818">
        <v>5</v>
      </c>
      <c r="E1818" s="1" t="s">
        <v>229</v>
      </c>
      <c r="F1818" s="1">
        <v>5</v>
      </c>
      <c r="G1818" s="1" t="str">
        <f>+VLOOKUP(bloque2_2[[#This Row],[niño]],BD.niños[[Código]:[sexo]],6,FALSE)</f>
        <v>7 y 8</v>
      </c>
      <c r="H1818" s="1" t="str">
        <f>+VLOOKUP(bloque2_2[[#This Row],[niño]],BD.niños[[Código]:[sexo]],7,FALSE)</f>
        <v>M</v>
      </c>
      <c r="I1818" s="1">
        <v>2</v>
      </c>
    </row>
    <row r="1819" spans="1:9" x14ac:dyDescent="0.55000000000000004">
      <c r="A1819" s="1">
        <v>63</v>
      </c>
      <c r="B1819" t="s">
        <v>522</v>
      </c>
      <c r="C1819" s="1" t="s">
        <v>4</v>
      </c>
      <c r="D1819">
        <v>5</v>
      </c>
      <c r="E1819" s="1" t="s">
        <v>231</v>
      </c>
      <c r="F1819" s="1">
        <v>6</v>
      </c>
      <c r="G1819" s="1" t="str">
        <f>+VLOOKUP(bloque2_2[[#This Row],[niño]],BD.niños[[Código]:[sexo]],6,FALSE)</f>
        <v>5 y 6</v>
      </c>
      <c r="H1819" s="1" t="str">
        <f>+VLOOKUP(bloque2_2[[#This Row],[niño]],BD.niños[[Código]:[sexo]],7,FALSE)</f>
        <v>F</v>
      </c>
      <c r="I1819" s="1">
        <v>2</v>
      </c>
    </row>
    <row r="1820" spans="1:9" x14ac:dyDescent="0.55000000000000004">
      <c r="A1820" s="1">
        <v>63</v>
      </c>
      <c r="B1820" t="s">
        <v>522</v>
      </c>
      <c r="C1820" s="1" t="s">
        <v>4</v>
      </c>
      <c r="D1820">
        <v>5</v>
      </c>
      <c r="E1820" s="1" t="s">
        <v>286</v>
      </c>
      <c r="F1820" s="1">
        <v>5</v>
      </c>
      <c r="G1820" s="1" t="str">
        <f>+VLOOKUP(bloque2_2[[#This Row],[niño]],BD.niños[[Código]:[sexo]],6,FALSE)</f>
        <v>5 y 6</v>
      </c>
      <c r="H1820" s="1" t="str">
        <f>+VLOOKUP(bloque2_2[[#This Row],[niño]],BD.niños[[Código]:[sexo]],7,FALSE)</f>
        <v>M</v>
      </c>
      <c r="I1820" s="1">
        <v>2</v>
      </c>
    </row>
    <row r="1821" spans="1:9" x14ac:dyDescent="0.55000000000000004">
      <c r="A1821" s="1">
        <v>63</v>
      </c>
      <c r="B1821" t="s">
        <v>522</v>
      </c>
      <c r="C1821" s="1" t="s">
        <v>4</v>
      </c>
      <c r="D1821">
        <v>5</v>
      </c>
      <c r="E1821" s="1" t="s">
        <v>290</v>
      </c>
      <c r="F1821" s="1">
        <v>7</v>
      </c>
      <c r="G1821" s="1" t="str">
        <f>+VLOOKUP(bloque2_2[[#This Row],[niño]],BD.niños[[Código]:[sexo]],6,FALSE)</f>
        <v>5 y 6</v>
      </c>
      <c r="H1821" s="1" t="str">
        <f>+VLOOKUP(bloque2_2[[#This Row],[niño]],BD.niños[[Código]:[sexo]],7,FALSE)</f>
        <v>M</v>
      </c>
      <c r="I1821" s="1">
        <v>2</v>
      </c>
    </row>
    <row r="1822" spans="1:9" x14ac:dyDescent="0.55000000000000004">
      <c r="A1822" s="1">
        <v>63</v>
      </c>
      <c r="B1822" t="s">
        <v>522</v>
      </c>
      <c r="C1822" s="1" t="s">
        <v>4</v>
      </c>
      <c r="D1822">
        <v>5</v>
      </c>
      <c r="E1822" s="1" t="s">
        <v>294</v>
      </c>
      <c r="F1822" s="1">
        <v>5</v>
      </c>
      <c r="G1822" s="1" t="str">
        <f>+VLOOKUP(bloque2_2[[#This Row],[niño]],BD.niños[[Código]:[sexo]],6,FALSE)</f>
        <v>7 y 8</v>
      </c>
      <c r="H1822" s="1" t="str">
        <f>+VLOOKUP(bloque2_2[[#This Row],[niño]],BD.niños[[Código]:[sexo]],7,FALSE)</f>
        <v>M</v>
      </c>
      <c r="I1822" s="1">
        <v>2</v>
      </c>
    </row>
    <row r="1823" spans="1:9" x14ac:dyDescent="0.55000000000000004">
      <c r="A1823" s="1">
        <v>63</v>
      </c>
      <c r="B1823" t="s">
        <v>522</v>
      </c>
      <c r="C1823" s="1" t="s">
        <v>4</v>
      </c>
      <c r="D1823">
        <v>5</v>
      </c>
      <c r="E1823" s="1" t="s">
        <v>295</v>
      </c>
      <c r="F1823" s="1">
        <v>5</v>
      </c>
      <c r="G1823" s="1" t="str">
        <f>+VLOOKUP(bloque2_2[[#This Row],[niño]],BD.niños[[Código]:[sexo]],6,FALSE)</f>
        <v>7 y 8</v>
      </c>
      <c r="H1823" s="1" t="str">
        <f>+VLOOKUP(bloque2_2[[#This Row],[niño]],BD.niños[[Código]:[sexo]],7,FALSE)</f>
        <v>M</v>
      </c>
      <c r="I1823" s="1">
        <v>2</v>
      </c>
    </row>
    <row r="1824" spans="1:9" x14ac:dyDescent="0.55000000000000004">
      <c r="A1824" s="1">
        <v>63</v>
      </c>
      <c r="B1824" t="s">
        <v>522</v>
      </c>
      <c r="C1824" s="1" t="s">
        <v>4</v>
      </c>
      <c r="D1824">
        <v>5</v>
      </c>
      <c r="E1824" s="1" t="s">
        <v>317</v>
      </c>
      <c r="F1824" s="1">
        <v>4</v>
      </c>
      <c r="G1824" s="1" t="str">
        <f>+VLOOKUP(bloque2_2[[#This Row],[niño]],BD.niños[[Código]:[sexo]],6,FALSE)</f>
        <v>9 y 10</v>
      </c>
      <c r="H1824" s="1" t="str">
        <f>+VLOOKUP(bloque2_2[[#This Row],[niño]],BD.niños[[Código]:[sexo]],7,FALSE)</f>
        <v>F</v>
      </c>
      <c r="I1824" s="1">
        <v>2</v>
      </c>
    </row>
    <row r="1825" spans="1:9" x14ac:dyDescent="0.55000000000000004">
      <c r="A1825" s="1">
        <v>63</v>
      </c>
      <c r="B1825" t="s">
        <v>522</v>
      </c>
      <c r="C1825" s="1" t="s">
        <v>4</v>
      </c>
      <c r="D1825">
        <v>5</v>
      </c>
      <c r="E1825" s="1" t="s">
        <v>320</v>
      </c>
      <c r="F1825" s="1">
        <v>7</v>
      </c>
      <c r="G1825" s="1" t="str">
        <f>+VLOOKUP(bloque2_2[[#This Row],[niño]],BD.niños[[Código]:[sexo]],6,FALSE)</f>
        <v>9 y 10</v>
      </c>
      <c r="H1825" s="1" t="str">
        <f>+VLOOKUP(bloque2_2[[#This Row],[niño]],BD.niños[[Código]:[sexo]],7,FALSE)</f>
        <v>M</v>
      </c>
      <c r="I1825" s="1">
        <v>2</v>
      </c>
    </row>
    <row r="1826" spans="1:9" x14ac:dyDescent="0.55000000000000004">
      <c r="A1826" s="1">
        <v>63</v>
      </c>
      <c r="B1826" t="s">
        <v>522</v>
      </c>
      <c r="C1826" s="1" t="s">
        <v>4</v>
      </c>
      <c r="D1826">
        <v>5</v>
      </c>
      <c r="E1826" s="1" t="s">
        <v>323</v>
      </c>
      <c r="F1826" s="1">
        <v>4</v>
      </c>
      <c r="G1826" s="1" t="str">
        <f>+VLOOKUP(bloque2_2[[#This Row],[niño]],BD.niños[[Código]:[sexo]],6,FALSE)</f>
        <v>7 y 8</v>
      </c>
      <c r="H1826" s="1" t="str">
        <f>+VLOOKUP(bloque2_2[[#This Row],[niño]],BD.niños[[Código]:[sexo]],7,FALSE)</f>
        <v>F</v>
      </c>
      <c r="I1826" s="1">
        <v>2</v>
      </c>
    </row>
    <row r="1827" spans="1:9" x14ac:dyDescent="0.55000000000000004">
      <c r="A1827" s="1">
        <v>63</v>
      </c>
      <c r="B1827" t="s">
        <v>522</v>
      </c>
      <c r="C1827" s="1" t="s">
        <v>4</v>
      </c>
      <c r="D1827">
        <v>5</v>
      </c>
      <c r="E1827" s="1" t="s">
        <v>327</v>
      </c>
      <c r="F1827" s="1">
        <v>5</v>
      </c>
      <c r="G1827" s="1" t="str">
        <f>+VLOOKUP(bloque2_2[[#This Row],[niño]],BD.niños[[Código]:[sexo]],6,FALSE)</f>
        <v>7 y 8</v>
      </c>
      <c r="H1827" s="1" t="str">
        <f>+VLOOKUP(bloque2_2[[#This Row],[niño]],BD.niños[[Código]:[sexo]],7,FALSE)</f>
        <v>F</v>
      </c>
      <c r="I1827" s="1">
        <v>2</v>
      </c>
    </row>
    <row r="1828" spans="1:9" x14ac:dyDescent="0.55000000000000004">
      <c r="A1828" s="1">
        <v>63</v>
      </c>
      <c r="B1828" t="s">
        <v>522</v>
      </c>
      <c r="C1828" s="1" t="s">
        <v>4</v>
      </c>
      <c r="D1828">
        <v>5</v>
      </c>
      <c r="E1828" s="1" t="s">
        <v>331</v>
      </c>
      <c r="F1828" s="1">
        <v>5</v>
      </c>
      <c r="G1828" s="1" t="str">
        <f>+VLOOKUP(bloque2_2[[#This Row],[niño]],BD.niños[[Código]:[sexo]],6,FALSE)</f>
        <v>7 y 8</v>
      </c>
      <c r="H1828" s="1" t="str">
        <f>+VLOOKUP(bloque2_2[[#This Row],[niño]],BD.niños[[Código]:[sexo]],7,FALSE)</f>
        <v>F</v>
      </c>
      <c r="I1828" s="1">
        <v>2</v>
      </c>
    </row>
    <row r="1829" spans="1:9" x14ac:dyDescent="0.55000000000000004">
      <c r="A1829" s="1">
        <v>64</v>
      </c>
      <c r="B1829" t="s">
        <v>523</v>
      </c>
      <c r="C1829" s="1" t="s">
        <v>1</v>
      </c>
      <c r="D1829">
        <v>2</v>
      </c>
      <c r="E1829" s="1" t="s">
        <v>105</v>
      </c>
      <c r="F1829" s="1">
        <v>2</v>
      </c>
      <c r="G1829" s="1" t="str">
        <f>+VLOOKUP(bloque2_2[[#This Row],[niño]],BD.niños[[Código]:[sexo]],6,FALSE)</f>
        <v>9 y 10</v>
      </c>
      <c r="H1829" s="1" t="str">
        <f>+VLOOKUP(bloque2_2[[#This Row],[niño]],BD.niños[[Código]:[sexo]],7,FALSE)</f>
        <v>F</v>
      </c>
      <c r="I1829" s="1">
        <v>2</v>
      </c>
    </row>
    <row r="1830" spans="1:9" x14ac:dyDescent="0.55000000000000004">
      <c r="A1830" s="1">
        <v>64</v>
      </c>
      <c r="B1830" t="s">
        <v>523</v>
      </c>
      <c r="C1830" s="1" t="s">
        <v>1</v>
      </c>
      <c r="D1830">
        <v>2</v>
      </c>
      <c r="E1830" s="1" t="s">
        <v>108</v>
      </c>
      <c r="F1830" s="1">
        <v>2</v>
      </c>
      <c r="G1830" s="1" t="str">
        <f>+VLOOKUP(bloque2_2[[#This Row],[niño]],BD.niños[[Código]:[sexo]],6,FALSE)</f>
        <v>9 y 10</v>
      </c>
      <c r="H1830" s="1" t="str">
        <f>+VLOOKUP(bloque2_2[[#This Row],[niño]],BD.niños[[Código]:[sexo]],7,FALSE)</f>
        <v>F</v>
      </c>
      <c r="I1830" s="1">
        <v>2</v>
      </c>
    </row>
    <row r="1831" spans="1:9" x14ac:dyDescent="0.55000000000000004">
      <c r="A1831" s="1">
        <v>64</v>
      </c>
      <c r="B1831" t="s">
        <v>523</v>
      </c>
      <c r="C1831" s="1" t="s">
        <v>1</v>
      </c>
      <c r="D1831">
        <v>2</v>
      </c>
      <c r="E1831" s="1" t="s">
        <v>112</v>
      </c>
      <c r="F1831" s="1">
        <v>2</v>
      </c>
      <c r="G1831" s="1" t="str">
        <f>+VLOOKUP(bloque2_2[[#This Row],[niño]],BD.niños[[Código]:[sexo]],6,FALSE)</f>
        <v>9 y 10</v>
      </c>
      <c r="H1831" s="1" t="str">
        <f>+VLOOKUP(bloque2_2[[#This Row],[niño]],BD.niños[[Código]:[sexo]],7,FALSE)</f>
        <v>F</v>
      </c>
      <c r="I1831" s="1">
        <v>2</v>
      </c>
    </row>
    <row r="1832" spans="1:9" x14ac:dyDescent="0.55000000000000004">
      <c r="A1832" s="1">
        <v>64</v>
      </c>
      <c r="B1832" t="s">
        <v>523</v>
      </c>
      <c r="C1832" s="1" t="s">
        <v>1</v>
      </c>
      <c r="D1832">
        <v>2</v>
      </c>
      <c r="E1832" s="1" t="s">
        <v>116</v>
      </c>
      <c r="F1832" s="1">
        <v>2</v>
      </c>
      <c r="G1832" s="1" t="str">
        <f>+VLOOKUP(bloque2_2[[#This Row],[niño]],BD.niños[[Código]:[sexo]],6,FALSE)</f>
        <v>9 y 10</v>
      </c>
      <c r="H1832" s="1" t="str">
        <f>+VLOOKUP(bloque2_2[[#This Row],[niño]],BD.niños[[Código]:[sexo]],7,FALSE)</f>
        <v>F</v>
      </c>
      <c r="I1832" s="1">
        <v>2</v>
      </c>
    </row>
    <row r="1833" spans="1:9" x14ac:dyDescent="0.55000000000000004">
      <c r="A1833" s="1">
        <v>64</v>
      </c>
      <c r="B1833" t="s">
        <v>523</v>
      </c>
      <c r="C1833" s="1" t="s">
        <v>1</v>
      </c>
      <c r="D1833">
        <v>2</v>
      </c>
      <c r="E1833" s="1" t="s">
        <v>120</v>
      </c>
      <c r="F1833" s="1">
        <v>2</v>
      </c>
      <c r="G1833" s="1" t="str">
        <f>+VLOOKUP(bloque2_2[[#This Row],[niño]],BD.niños[[Código]:[sexo]],6,FALSE)</f>
        <v>9 y 10</v>
      </c>
      <c r="H1833" s="1" t="str">
        <f>+VLOOKUP(bloque2_2[[#This Row],[niño]],BD.niños[[Código]:[sexo]],7,FALSE)</f>
        <v>M</v>
      </c>
      <c r="I1833" s="1">
        <v>2</v>
      </c>
    </row>
    <row r="1834" spans="1:9" x14ac:dyDescent="0.55000000000000004">
      <c r="A1834" s="1">
        <v>64</v>
      </c>
      <c r="B1834" t="s">
        <v>523</v>
      </c>
      <c r="C1834" s="1" t="s">
        <v>1</v>
      </c>
      <c r="D1834">
        <v>2</v>
      </c>
      <c r="E1834" s="1" t="s">
        <v>123</v>
      </c>
      <c r="F1834" s="1">
        <v>1</v>
      </c>
      <c r="G1834" s="1" t="str">
        <f>+VLOOKUP(bloque2_2[[#This Row],[niño]],BD.niños[[Código]:[sexo]],6,FALSE)</f>
        <v>7 y 8</v>
      </c>
      <c r="H1834" s="1" t="str">
        <f>+VLOOKUP(bloque2_2[[#This Row],[niño]],BD.niños[[Código]:[sexo]],7,FALSE)</f>
        <v>M</v>
      </c>
      <c r="I1834" s="1">
        <v>2</v>
      </c>
    </row>
    <row r="1835" spans="1:9" x14ac:dyDescent="0.55000000000000004">
      <c r="A1835" s="1">
        <v>64</v>
      </c>
      <c r="B1835" t="s">
        <v>523</v>
      </c>
      <c r="C1835" s="1" t="s">
        <v>1</v>
      </c>
      <c r="D1835">
        <v>2</v>
      </c>
      <c r="E1835" s="1" t="s">
        <v>127</v>
      </c>
      <c r="F1835" s="1">
        <v>1</v>
      </c>
      <c r="G1835" s="1" t="str">
        <f>+VLOOKUP(bloque2_2[[#This Row],[niño]],BD.niños[[Código]:[sexo]],6,FALSE)</f>
        <v>5 y 6</v>
      </c>
      <c r="H1835" s="1" t="str">
        <f>+VLOOKUP(bloque2_2[[#This Row],[niño]],BD.niños[[Código]:[sexo]],7,FALSE)</f>
        <v>M</v>
      </c>
      <c r="I1835" s="1">
        <v>2</v>
      </c>
    </row>
    <row r="1836" spans="1:9" x14ac:dyDescent="0.55000000000000004">
      <c r="A1836" s="1">
        <v>64</v>
      </c>
      <c r="B1836" t="s">
        <v>523</v>
      </c>
      <c r="C1836" s="1" t="s">
        <v>1</v>
      </c>
      <c r="D1836">
        <v>2</v>
      </c>
      <c r="E1836" s="1" t="s">
        <v>131</v>
      </c>
      <c r="F1836" s="1">
        <v>2</v>
      </c>
      <c r="G1836" s="1" t="str">
        <f>+VLOOKUP(bloque2_2[[#This Row],[niño]],BD.niños[[Código]:[sexo]],6,FALSE)</f>
        <v>5 y 6</v>
      </c>
      <c r="H1836" s="1" t="str">
        <f>+VLOOKUP(bloque2_2[[#This Row],[niño]],BD.niños[[Código]:[sexo]],7,FALSE)</f>
        <v>F</v>
      </c>
      <c r="I1836" s="1">
        <v>2</v>
      </c>
    </row>
    <row r="1837" spans="1:9" x14ac:dyDescent="0.55000000000000004">
      <c r="A1837" s="1">
        <v>64</v>
      </c>
      <c r="B1837" t="s">
        <v>523</v>
      </c>
      <c r="C1837" s="1" t="s">
        <v>1</v>
      </c>
      <c r="D1837">
        <v>2</v>
      </c>
      <c r="E1837" s="1" t="s">
        <v>135</v>
      </c>
      <c r="F1837" s="1">
        <v>1</v>
      </c>
      <c r="G1837" s="1" t="str">
        <f>+VLOOKUP(bloque2_2[[#This Row],[niño]],BD.niños[[Código]:[sexo]],6,FALSE)</f>
        <v>5 y 6</v>
      </c>
      <c r="H1837" s="1" t="str">
        <f>+VLOOKUP(bloque2_2[[#This Row],[niño]],BD.niños[[Código]:[sexo]],7,FALSE)</f>
        <v>M</v>
      </c>
      <c r="I1837" s="1">
        <v>2</v>
      </c>
    </row>
    <row r="1838" spans="1:9" x14ac:dyDescent="0.55000000000000004">
      <c r="A1838" s="1">
        <v>64</v>
      </c>
      <c r="B1838" t="s">
        <v>523</v>
      </c>
      <c r="C1838" s="1" t="s">
        <v>1</v>
      </c>
      <c r="D1838">
        <v>2</v>
      </c>
      <c r="E1838" s="1" t="s">
        <v>139</v>
      </c>
      <c r="F1838" s="1">
        <v>2</v>
      </c>
      <c r="G1838" s="1" t="str">
        <f>+VLOOKUP(bloque2_2[[#This Row],[niño]],BD.niños[[Código]:[sexo]],6,FALSE)</f>
        <v>7 y 8</v>
      </c>
      <c r="H1838" s="1" t="str">
        <f>+VLOOKUP(bloque2_2[[#This Row],[niño]],BD.niños[[Código]:[sexo]],7,FALSE)</f>
        <v>M</v>
      </c>
      <c r="I1838" s="1">
        <v>2</v>
      </c>
    </row>
    <row r="1839" spans="1:9" x14ac:dyDescent="0.55000000000000004">
      <c r="A1839" s="1">
        <v>64</v>
      </c>
      <c r="B1839" t="s">
        <v>523</v>
      </c>
      <c r="C1839" s="1" t="s">
        <v>1</v>
      </c>
      <c r="D1839">
        <v>2</v>
      </c>
      <c r="E1839" s="1" t="s">
        <v>141</v>
      </c>
      <c r="F1839" s="1">
        <v>2</v>
      </c>
      <c r="G1839" s="1" t="str">
        <f>+VLOOKUP(bloque2_2[[#This Row],[niño]],BD.niños[[Código]:[sexo]],6,FALSE)</f>
        <v>7 y 8</v>
      </c>
      <c r="H1839" s="1" t="str">
        <f>+VLOOKUP(bloque2_2[[#This Row],[niño]],BD.niños[[Código]:[sexo]],7,FALSE)</f>
        <v>F</v>
      </c>
      <c r="I1839" s="1">
        <v>2</v>
      </c>
    </row>
    <row r="1840" spans="1:9" x14ac:dyDescent="0.55000000000000004">
      <c r="A1840" s="1">
        <v>64</v>
      </c>
      <c r="B1840" t="s">
        <v>523</v>
      </c>
      <c r="C1840" s="1" t="s">
        <v>1</v>
      </c>
      <c r="D1840">
        <v>2</v>
      </c>
      <c r="E1840" s="1" t="s">
        <v>145</v>
      </c>
      <c r="F1840" s="1">
        <v>2</v>
      </c>
      <c r="G1840" s="1" t="str">
        <f>+VLOOKUP(bloque2_2[[#This Row],[niño]],BD.niños[[Código]:[sexo]],6,FALSE)</f>
        <v>7 y 8</v>
      </c>
      <c r="H1840" s="1" t="str">
        <f>+VLOOKUP(bloque2_2[[#This Row],[niño]],BD.niños[[Código]:[sexo]],7,FALSE)</f>
        <v>M</v>
      </c>
      <c r="I1840" s="1">
        <v>2</v>
      </c>
    </row>
    <row r="1841" spans="1:9" x14ac:dyDescent="0.55000000000000004">
      <c r="A1841" s="1">
        <v>64</v>
      </c>
      <c r="B1841" t="s">
        <v>523</v>
      </c>
      <c r="C1841" s="1" t="s">
        <v>1</v>
      </c>
      <c r="D1841">
        <v>2</v>
      </c>
      <c r="E1841" s="1" t="s">
        <v>147</v>
      </c>
      <c r="F1841" s="1">
        <v>1</v>
      </c>
      <c r="G1841" s="1" t="str">
        <f>+VLOOKUP(bloque2_2[[#This Row],[niño]],BD.niños[[Código]:[sexo]],6,FALSE)</f>
        <v>7 y 8</v>
      </c>
      <c r="H1841" s="1" t="str">
        <f>+VLOOKUP(bloque2_2[[#This Row],[niño]],BD.niños[[Código]:[sexo]],7,FALSE)</f>
        <v>M</v>
      </c>
      <c r="I1841" s="1">
        <v>2</v>
      </c>
    </row>
    <row r="1842" spans="1:9" x14ac:dyDescent="0.55000000000000004">
      <c r="A1842" s="1">
        <v>64</v>
      </c>
      <c r="B1842" t="s">
        <v>523</v>
      </c>
      <c r="C1842" s="1" t="s">
        <v>1</v>
      </c>
      <c r="D1842">
        <v>2</v>
      </c>
      <c r="E1842" s="1" t="s">
        <v>214</v>
      </c>
      <c r="F1842" s="1">
        <v>2</v>
      </c>
      <c r="G1842" s="1" t="str">
        <f>+VLOOKUP(bloque2_2[[#This Row],[niño]],BD.niños[[Código]:[sexo]],6,FALSE)</f>
        <v>9 y 10</v>
      </c>
      <c r="H1842" s="1" t="str">
        <f>+VLOOKUP(bloque2_2[[#This Row],[niño]],BD.niños[[Código]:[sexo]],7,FALSE)</f>
        <v>F</v>
      </c>
      <c r="I1842" s="1">
        <v>2</v>
      </c>
    </row>
    <row r="1843" spans="1:9" x14ac:dyDescent="0.55000000000000004">
      <c r="A1843" s="1">
        <v>64</v>
      </c>
      <c r="B1843" t="s">
        <v>523</v>
      </c>
      <c r="C1843" s="1" t="s">
        <v>1</v>
      </c>
      <c r="D1843">
        <v>2</v>
      </c>
      <c r="E1843" s="1" t="s">
        <v>217</v>
      </c>
      <c r="F1843" s="1">
        <v>2</v>
      </c>
      <c r="G1843" s="1" t="str">
        <f>+VLOOKUP(bloque2_2[[#This Row],[niño]],BD.niños[[Código]:[sexo]],6,FALSE)</f>
        <v>9 y 10</v>
      </c>
      <c r="H1843" s="1" t="str">
        <f>+VLOOKUP(bloque2_2[[#This Row],[niño]],BD.niños[[Código]:[sexo]],7,FALSE)</f>
        <v>F</v>
      </c>
      <c r="I1843" s="1">
        <v>2</v>
      </c>
    </row>
    <row r="1844" spans="1:9" x14ac:dyDescent="0.55000000000000004">
      <c r="A1844" s="1">
        <v>64</v>
      </c>
      <c r="B1844" t="s">
        <v>523</v>
      </c>
      <c r="C1844" s="1" t="s">
        <v>1</v>
      </c>
      <c r="D1844">
        <v>2</v>
      </c>
      <c r="E1844" s="1" t="s">
        <v>220</v>
      </c>
      <c r="F1844" s="1">
        <v>2</v>
      </c>
      <c r="G1844" s="1" t="str">
        <f>+VLOOKUP(bloque2_2[[#This Row],[niño]],BD.niños[[Código]:[sexo]],6,FALSE)</f>
        <v>9 y 10</v>
      </c>
      <c r="H1844" s="1" t="str">
        <f>+VLOOKUP(bloque2_2[[#This Row],[niño]],BD.niños[[Código]:[sexo]],7,FALSE)</f>
        <v>F</v>
      </c>
      <c r="I1844" s="1">
        <v>2</v>
      </c>
    </row>
    <row r="1845" spans="1:9" x14ac:dyDescent="0.55000000000000004">
      <c r="A1845" s="1">
        <v>64</v>
      </c>
      <c r="B1845" t="s">
        <v>523</v>
      </c>
      <c r="C1845" s="1" t="s">
        <v>1</v>
      </c>
      <c r="D1845">
        <v>2</v>
      </c>
      <c r="E1845" s="1" t="s">
        <v>223</v>
      </c>
      <c r="F1845" s="1">
        <v>2</v>
      </c>
      <c r="G1845" s="1" t="str">
        <f>+VLOOKUP(bloque2_2[[#This Row],[niño]],BD.niños[[Código]:[sexo]],6,FALSE)</f>
        <v>7 y 8</v>
      </c>
      <c r="H1845" s="1" t="str">
        <f>+VLOOKUP(bloque2_2[[#This Row],[niño]],BD.niños[[Código]:[sexo]],7,FALSE)</f>
        <v>F</v>
      </c>
      <c r="I1845" s="1">
        <v>2</v>
      </c>
    </row>
    <row r="1846" spans="1:9" x14ac:dyDescent="0.55000000000000004">
      <c r="A1846" s="1">
        <v>64</v>
      </c>
      <c r="B1846" t="s">
        <v>523</v>
      </c>
      <c r="C1846" s="1" t="s">
        <v>1</v>
      </c>
      <c r="D1846">
        <v>2</v>
      </c>
      <c r="E1846" s="1" t="s">
        <v>226</v>
      </c>
      <c r="F1846" s="1">
        <v>2</v>
      </c>
      <c r="G1846" s="1" t="str">
        <f>+VLOOKUP(bloque2_2[[#This Row],[niño]],BD.niños[[Código]:[sexo]],6,FALSE)</f>
        <v>9 y 10</v>
      </c>
      <c r="H1846" s="1" t="str">
        <f>+VLOOKUP(bloque2_2[[#This Row],[niño]],BD.niños[[Código]:[sexo]],7,FALSE)</f>
        <v>M</v>
      </c>
      <c r="I1846" s="1">
        <v>2</v>
      </c>
    </row>
    <row r="1847" spans="1:9" x14ac:dyDescent="0.55000000000000004">
      <c r="A1847" s="1">
        <v>64</v>
      </c>
      <c r="B1847" t="s">
        <v>523</v>
      </c>
      <c r="C1847" s="1" t="s">
        <v>1</v>
      </c>
      <c r="D1847">
        <v>2</v>
      </c>
      <c r="E1847" s="1" t="s">
        <v>229</v>
      </c>
      <c r="F1847" s="1">
        <v>2</v>
      </c>
      <c r="G1847" s="1" t="str">
        <f>+VLOOKUP(bloque2_2[[#This Row],[niño]],BD.niños[[Código]:[sexo]],6,FALSE)</f>
        <v>7 y 8</v>
      </c>
      <c r="H1847" s="1" t="str">
        <f>+VLOOKUP(bloque2_2[[#This Row],[niño]],BD.niños[[Código]:[sexo]],7,FALSE)</f>
        <v>M</v>
      </c>
      <c r="I1847" s="1">
        <v>2</v>
      </c>
    </row>
    <row r="1848" spans="1:9" x14ac:dyDescent="0.55000000000000004">
      <c r="A1848" s="1">
        <v>64</v>
      </c>
      <c r="B1848" t="s">
        <v>523</v>
      </c>
      <c r="C1848" s="1" t="s">
        <v>1</v>
      </c>
      <c r="D1848">
        <v>2</v>
      </c>
      <c r="E1848" s="1" t="s">
        <v>231</v>
      </c>
      <c r="F1848" s="1">
        <v>2</v>
      </c>
      <c r="G1848" s="1" t="str">
        <f>+VLOOKUP(bloque2_2[[#This Row],[niño]],BD.niños[[Código]:[sexo]],6,FALSE)</f>
        <v>5 y 6</v>
      </c>
      <c r="H1848" s="1" t="str">
        <f>+VLOOKUP(bloque2_2[[#This Row],[niño]],BD.niños[[Código]:[sexo]],7,FALSE)</f>
        <v>F</v>
      </c>
      <c r="I1848" s="1">
        <v>2</v>
      </c>
    </row>
    <row r="1849" spans="1:9" x14ac:dyDescent="0.55000000000000004">
      <c r="A1849" s="1">
        <v>64</v>
      </c>
      <c r="B1849" t="s">
        <v>523</v>
      </c>
      <c r="C1849" s="1" t="s">
        <v>1</v>
      </c>
      <c r="D1849">
        <v>2</v>
      </c>
      <c r="E1849" s="1" t="s">
        <v>286</v>
      </c>
      <c r="F1849" s="1">
        <v>2</v>
      </c>
      <c r="G1849" s="1" t="str">
        <f>+VLOOKUP(bloque2_2[[#This Row],[niño]],BD.niños[[Código]:[sexo]],6,FALSE)</f>
        <v>5 y 6</v>
      </c>
      <c r="H1849" s="1" t="str">
        <f>+VLOOKUP(bloque2_2[[#This Row],[niño]],BD.niños[[Código]:[sexo]],7,FALSE)</f>
        <v>M</v>
      </c>
      <c r="I1849" s="1">
        <v>2</v>
      </c>
    </row>
    <row r="1850" spans="1:9" x14ac:dyDescent="0.55000000000000004">
      <c r="A1850" s="1">
        <v>64</v>
      </c>
      <c r="B1850" t="s">
        <v>523</v>
      </c>
      <c r="C1850" s="1" t="s">
        <v>1</v>
      </c>
      <c r="D1850">
        <v>2</v>
      </c>
      <c r="E1850" s="1" t="s">
        <v>290</v>
      </c>
      <c r="F1850" s="1">
        <v>1</v>
      </c>
      <c r="G1850" s="1" t="str">
        <f>+VLOOKUP(bloque2_2[[#This Row],[niño]],BD.niños[[Código]:[sexo]],6,FALSE)</f>
        <v>5 y 6</v>
      </c>
      <c r="H1850" s="1" t="str">
        <f>+VLOOKUP(bloque2_2[[#This Row],[niño]],BD.niños[[Código]:[sexo]],7,FALSE)</f>
        <v>M</v>
      </c>
      <c r="I1850" s="1">
        <v>2</v>
      </c>
    </row>
    <row r="1851" spans="1:9" x14ac:dyDescent="0.55000000000000004">
      <c r="A1851" s="1">
        <v>64</v>
      </c>
      <c r="B1851" t="s">
        <v>523</v>
      </c>
      <c r="C1851" s="1" t="s">
        <v>1</v>
      </c>
      <c r="D1851">
        <v>2</v>
      </c>
      <c r="E1851" s="1" t="s">
        <v>294</v>
      </c>
      <c r="F1851" s="1">
        <v>2</v>
      </c>
      <c r="G1851" s="1" t="str">
        <f>+VLOOKUP(bloque2_2[[#This Row],[niño]],BD.niños[[Código]:[sexo]],6,FALSE)</f>
        <v>7 y 8</v>
      </c>
      <c r="H1851" s="1" t="str">
        <f>+VLOOKUP(bloque2_2[[#This Row],[niño]],BD.niños[[Código]:[sexo]],7,FALSE)</f>
        <v>M</v>
      </c>
      <c r="I1851" s="1">
        <v>2</v>
      </c>
    </row>
    <row r="1852" spans="1:9" x14ac:dyDescent="0.55000000000000004">
      <c r="A1852" s="1">
        <v>64</v>
      </c>
      <c r="B1852" t="s">
        <v>523</v>
      </c>
      <c r="C1852" s="1" t="s">
        <v>1</v>
      </c>
      <c r="D1852">
        <v>2</v>
      </c>
      <c r="E1852" s="1" t="s">
        <v>295</v>
      </c>
      <c r="F1852" s="1">
        <v>2</v>
      </c>
      <c r="G1852" s="1" t="str">
        <f>+VLOOKUP(bloque2_2[[#This Row],[niño]],BD.niños[[Código]:[sexo]],6,FALSE)</f>
        <v>7 y 8</v>
      </c>
      <c r="H1852" s="1" t="str">
        <f>+VLOOKUP(bloque2_2[[#This Row],[niño]],BD.niños[[Código]:[sexo]],7,FALSE)</f>
        <v>M</v>
      </c>
      <c r="I1852" s="1">
        <v>2</v>
      </c>
    </row>
    <row r="1853" spans="1:9" x14ac:dyDescent="0.55000000000000004">
      <c r="A1853" s="1">
        <v>64</v>
      </c>
      <c r="B1853" t="s">
        <v>523</v>
      </c>
      <c r="C1853" s="1" t="s">
        <v>1</v>
      </c>
      <c r="D1853">
        <v>2</v>
      </c>
      <c r="E1853" s="1" t="s">
        <v>317</v>
      </c>
      <c r="F1853" s="1">
        <v>2</v>
      </c>
      <c r="G1853" s="1" t="str">
        <f>+VLOOKUP(bloque2_2[[#This Row],[niño]],BD.niños[[Código]:[sexo]],6,FALSE)</f>
        <v>9 y 10</v>
      </c>
      <c r="H1853" s="1" t="str">
        <f>+VLOOKUP(bloque2_2[[#This Row],[niño]],BD.niños[[Código]:[sexo]],7,FALSE)</f>
        <v>F</v>
      </c>
      <c r="I1853" s="1">
        <v>2</v>
      </c>
    </row>
    <row r="1854" spans="1:9" x14ac:dyDescent="0.55000000000000004">
      <c r="A1854" s="1">
        <v>64</v>
      </c>
      <c r="B1854" t="s">
        <v>523</v>
      </c>
      <c r="C1854" s="1" t="s">
        <v>1</v>
      </c>
      <c r="D1854">
        <v>2</v>
      </c>
      <c r="E1854" s="1" t="s">
        <v>320</v>
      </c>
      <c r="F1854" s="1">
        <v>2</v>
      </c>
      <c r="G1854" s="1" t="str">
        <f>+VLOOKUP(bloque2_2[[#This Row],[niño]],BD.niños[[Código]:[sexo]],6,FALSE)</f>
        <v>9 y 10</v>
      </c>
      <c r="H1854" s="1" t="str">
        <f>+VLOOKUP(bloque2_2[[#This Row],[niño]],BD.niños[[Código]:[sexo]],7,FALSE)</f>
        <v>M</v>
      </c>
      <c r="I1854" s="1">
        <v>2</v>
      </c>
    </row>
    <row r="1855" spans="1:9" x14ac:dyDescent="0.55000000000000004">
      <c r="A1855" s="1">
        <v>64</v>
      </c>
      <c r="B1855" t="s">
        <v>523</v>
      </c>
      <c r="C1855" s="1" t="s">
        <v>1</v>
      </c>
      <c r="D1855">
        <v>2</v>
      </c>
      <c r="E1855" s="1" t="s">
        <v>323</v>
      </c>
      <c r="F1855" s="1">
        <v>2</v>
      </c>
      <c r="G1855" s="1" t="str">
        <f>+VLOOKUP(bloque2_2[[#This Row],[niño]],BD.niños[[Código]:[sexo]],6,FALSE)</f>
        <v>7 y 8</v>
      </c>
      <c r="H1855" s="1" t="str">
        <f>+VLOOKUP(bloque2_2[[#This Row],[niño]],BD.niños[[Código]:[sexo]],7,FALSE)</f>
        <v>F</v>
      </c>
      <c r="I1855" s="1">
        <v>2</v>
      </c>
    </row>
    <row r="1856" spans="1:9" x14ac:dyDescent="0.55000000000000004">
      <c r="A1856" s="1">
        <v>64</v>
      </c>
      <c r="B1856" t="s">
        <v>523</v>
      </c>
      <c r="C1856" s="1" t="s">
        <v>1</v>
      </c>
      <c r="D1856">
        <v>2</v>
      </c>
      <c r="E1856" s="1" t="s">
        <v>327</v>
      </c>
      <c r="F1856" s="1">
        <v>2</v>
      </c>
      <c r="G1856" s="1" t="str">
        <f>+VLOOKUP(bloque2_2[[#This Row],[niño]],BD.niños[[Código]:[sexo]],6,FALSE)</f>
        <v>7 y 8</v>
      </c>
      <c r="H1856" s="1" t="str">
        <f>+VLOOKUP(bloque2_2[[#This Row],[niño]],BD.niños[[Código]:[sexo]],7,FALSE)</f>
        <v>F</v>
      </c>
      <c r="I1856" s="1">
        <v>2</v>
      </c>
    </row>
    <row r="1857" spans="1:9" x14ac:dyDescent="0.55000000000000004">
      <c r="A1857" s="1">
        <v>64</v>
      </c>
      <c r="B1857" t="s">
        <v>523</v>
      </c>
      <c r="C1857" s="1" t="s">
        <v>1</v>
      </c>
      <c r="D1857">
        <v>2</v>
      </c>
      <c r="E1857" s="1" t="s">
        <v>331</v>
      </c>
      <c r="F1857" s="1">
        <v>2</v>
      </c>
      <c r="G1857" s="1" t="str">
        <f>+VLOOKUP(bloque2_2[[#This Row],[niño]],BD.niños[[Código]:[sexo]],6,FALSE)</f>
        <v>7 y 8</v>
      </c>
      <c r="H1857" s="1" t="str">
        <f>+VLOOKUP(bloque2_2[[#This Row],[niño]],BD.niños[[Código]:[sexo]],7,FALSE)</f>
        <v>F</v>
      </c>
      <c r="I1857" s="1">
        <v>2</v>
      </c>
    </row>
    <row r="1858" spans="1:9" x14ac:dyDescent="0.55000000000000004">
      <c r="A1858" s="1">
        <v>65</v>
      </c>
      <c r="B1858" t="s">
        <v>524</v>
      </c>
      <c r="C1858" s="1" t="s">
        <v>1</v>
      </c>
      <c r="D1858">
        <v>2</v>
      </c>
      <c r="E1858" s="1" t="s">
        <v>105</v>
      </c>
      <c r="F1858" s="1">
        <v>2</v>
      </c>
      <c r="G1858" s="1" t="str">
        <f>+VLOOKUP(bloque2_2[[#This Row],[niño]],BD.niños[[Código]:[sexo]],6,FALSE)</f>
        <v>9 y 10</v>
      </c>
      <c r="H1858" s="1" t="str">
        <f>+VLOOKUP(bloque2_2[[#This Row],[niño]],BD.niños[[Código]:[sexo]],7,FALSE)</f>
        <v>F</v>
      </c>
      <c r="I1858" s="1">
        <v>2</v>
      </c>
    </row>
    <row r="1859" spans="1:9" x14ac:dyDescent="0.55000000000000004">
      <c r="A1859" s="1">
        <v>65</v>
      </c>
      <c r="B1859" t="s">
        <v>524</v>
      </c>
      <c r="C1859" s="1" t="s">
        <v>1</v>
      </c>
      <c r="D1859">
        <v>2</v>
      </c>
      <c r="E1859" s="1" t="s">
        <v>108</v>
      </c>
      <c r="F1859" s="1">
        <v>2</v>
      </c>
      <c r="G1859" s="1" t="str">
        <f>+VLOOKUP(bloque2_2[[#This Row],[niño]],BD.niños[[Código]:[sexo]],6,FALSE)</f>
        <v>9 y 10</v>
      </c>
      <c r="H1859" s="1" t="str">
        <f>+VLOOKUP(bloque2_2[[#This Row],[niño]],BD.niños[[Código]:[sexo]],7,FALSE)</f>
        <v>F</v>
      </c>
      <c r="I1859" s="1">
        <v>2</v>
      </c>
    </row>
    <row r="1860" spans="1:9" x14ac:dyDescent="0.55000000000000004">
      <c r="A1860" s="1">
        <v>65</v>
      </c>
      <c r="B1860" t="s">
        <v>524</v>
      </c>
      <c r="C1860" s="1" t="s">
        <v>1</v>
      </c>
      <c r="D1860">
        <v>2</v>
      </c>
      <c r="E1860" s="1" t="s">
        <v>112</v>
      </c>
      <c r="F1860" s="1">
        <v>2</v>
      </c>
      <c r="G1860" s="1" t="str">
        <f>+VLOOKUP(bloque2_2[[#This Row],[niño]],BD.niños[[Código]:[sexo]],6,FALSE)</f>
        <v>9 y 10</v>
      </c>
      <c r="H1860" s="1" t="str">
        <f>+VLOOKUP(bloque2_2[[#This Row],[niño]],BD.niños[[Código]:[sexo]],7,FALSE)</f>
        <v>F</v>
      </c>
      <c r="I1860" s="1">
        <v>2</v>
      </c>
    </row>
    <row r="1861" spans="1:9" x14ac:dyDescent="0.55000000000000004">
      <c r="A1861" s="1">
        <v>65</v>
      </c>
      <c r="B1861" t="s">
        <v>524</v>
      </c>
      <c r="C1861" s="1" t="s">
        <v>1</v>
      </c>
      <c r="D1861">
        <v>2</v>
      </c>
      <c r="E1861" s="1" t="s">
        <v>116</v>
      </c>
      <c r="F1861" s="1">
        <v>2</v>
      </c>
      <c r="G1861" s="1" t="str">
        <f>+VLOOKUP(bloque2_2[[#This Row],[niño]],BD.niños[[Código]:[sexo]],6,FALSE)</f>
        <v>9 y 10</v>
      </c>
      <c r="H1861" s="1" t="str">
        <f>+VLOOKUP(bloque2_2[[#This Row],[niño]],BD.niños[[Código]:[sexo]],7,FALSE)</f>
        <v>F</v>
      </c>
      <c r="I1861" s="1">
        <v>2</v>
      </c>
    </row>
    <row r="1862" spans="1:9" x14ac:dyDescent="0.55000000000000004">
      <c r="A1862" s="1">
        <v>65</v>
      </c>
      <c r="B1862" t="s">
        <v>524</v>
      </c>
      <c r="C1862" s="1" t="s">
        <v>1</v>
      </c>
      <c r="D1862">
        <v>2</v>
      </c>
      <c r="E1862" s="1" t="s">
        <v>120</v>
      </c>
      <c r="F1862" s="1">
        <v>2</v>
      </c>
      <c r="G1862" s="1" t="str">
        <f>+VLOOKUP(bloque2_2[[#This Row],[niño]],BD.niños[[Código]:[sexo]],6,FALSE)</f>
        <v>9 y 10</v>
      </c>
      <c r="H1862" s="1" t="str">
        <f>+VLOOKUP(bloque2_2[[#This Row],[niño]],BD.niños[[Código]:[sexo]],7,FALSE)</f>
        <v>M</v>
      </c>
      <c r="I1862" s="1">
        <v>2</v>
      </c>
    </row>
    <row r="1863" spans="1:9" x14ac:dyDescent="0.55000000000000004">
      <c r="A1863" s="1">
        <v>65</v>
      </c>
      <c r="B1863" t="s">
        <v>524</v>
      </c>
      <c r="C1863" s="1" t="s">
        <v>1</v>
      </c>
      <c r="D1863">
        <v>2</v>
      </c>
      <c r="E1863" s="1" t="s">
        <v>123</v>
      </c>
      <c r="F1863" s="1">
        <v>2</v>
      </c>
      <c r="G1863" s="1" t="str">
        <f>+VLOOKUP(bloque2_2[[#This Row],[niño]],BD.niños[[Código]:[sexo]],6,FALSE)</f>
        <v>7 y 8</v>
      </c>
      <c r="H1863" s="1" t="str">
        <f>+VLOOKUP(bloque2_2[[#This Row],[niño]],BD.niños[[Código]:[sexo]],7,FALSE)</f>
        <v>M</v>
      </c>
      <c r="I1863" s="1">
        <v>2</v>
      </c>
    </row>
    <row r="1864" spans="1:9" x14ac:dyDescent="0.55000000000000004">
      <c r="A1864" s="1">
        <v>65</v>
      </c>
      <c r="B1864" t="s">
        <v>524</v>
      </c>
      <c r="C1864" s="1" t="s">
        <v>1</v>
      </c>
      <c r="D1864">
        <v>2</v>
      </c>
      <c r="E1864" s="1" t="s">
        <v>127</v>
      </c>
      <c r="F1864" s="1">
        <v>2</v>
      </c>
      <c r="G1864" s="1" t="str">
        <f>+VLOOKUP(bloque2_2[[#This Row],[niño]],BD.niños[[Código]:[sexo]],6,FALSE)</f>
        <v>5 y 6</v>
      </c>
      <c r="H1864" s="1" t="str">
        <f>+VLOOKUP(bloque2_2[[#This Row],[niño]],BD.niños[[Código]:[sexo]],7,FALSE)</f>
        <v>M</v>
      </c>
      <c r="I1864" s="1">
        <v>2</v>
      </c>
    </row>
    <row r="1865" spans="1:9" x14ac:dyDescent="0.55000000000000004">
      <c r="A1865" s="1">
        <v>65</v>
      </c>
      <c r="B1865" t="s">
        <v>524</v>
      </c>
      <c r="C1865" s="1" t="s">
        <v>1</v>
      </c>
      <c r="D1865">
        <v>2</v>
      </c>
      <c r="E1865" s="1" t="s">
        <v>131</v>
      </c>
      <c r="F1865" s="1">
        <v>2</v>
      </c>
      <c r="G1865" s="1" t="str">
        <f>+VLOOKUP(bloque2_2[[#This Row],[niño]],BD.niños[[Código]:[sexo]],6,FALSE)</f>
        <v>5 y 6</v>
      </c>
      <c r="H1865" s="1" t="str">
        <f>+VLOOKUP(bloque2_2[[#This Row],[niño]],BD.niños[[Código]:[sexo]],7,FALSE)</f>
        <v>F</v>
      </c>
      <c r="I1865" s="1">
        <v>2</v>
      </c>
    </row>
    <row r="1866" spans="1:9" x14ac:dyDescent="0.55000000000000004">
      <c r="A1866" s="1">
        <v>65</v>
      </c>
      <c r="B1866" t="s">
        <v>524</v>
      </c>
      <c r="C1866" s="1" t="s">
        <v>1</v>
      </c>
      <c r="D1866">
        <v>2</v>
      </c>
      <c r="E1866" s="1" t="s">
        <v>135</v>
      </c>
      <c r="F1866" s="1">
        <v>2</v>
      </c>
      <c r="G1866" s="1" t="str">
        <f>+VLOOKUP(bloque2_2[[#This Row],[niño]],BD.niños[[Código]:[sexo]],6,FALSE)</f>
        <v>5 y 6</v>
      </c>
      <c r="H1866" s="1" t="str">
        <f>+VLOOKUP(bloque2_2[[#This Row],[niño]],BD.niños[[Código]:[sexo]],7,FALSE)</f>
        <v>M</v>
      </c>
      <c r="I1866" s="1">
        <v>2</v>
      </c>
    </row>
    <row r="1867" spans="1:9" x14ac:dyDescent="0.55000000000000004">
      <c r="A1867" s="1">
        <v>65</v>
      </c>
      <c r="B1867" t="s">
        <v>524</v>
      </c>
      <c r="C1867" s="1" t="s">
        <v>1</v>
      </c>
      <c r="D1867">
        <v>2</v>
      </c>
      <c r="E1867" s="1" t="s">
        <v>139</v>
      </c>
      <c r="F1867" s="1">
        <v>2</v>
      </c>
      <c r="G1867" s="1" t="str">
        <f>+VLOOKUP(bloque2_2[[#This Row],[niño]],BD.niños[[Código]:[sexo]],6,FALSE)</f>
        <v>7 y 8</v>
      </c>
      <c r="H1867" s="1" t="str">
        <f>+VLOOKUP(bloque2_2[[#This Row],[niño]],BD.niños[[Código]:[sexo]],7,FALSE)</f>
        <v>M</v>
      </c>
      <c r="I1867" s="1">
        <v>2</v>
      </c>
    </row>
    <row r="1868" spans="1:9" x14ac:dyDescent="0.55000000000000004">
      <c r="A1868" s="1">
        <v>65</v>
      </c>
      <c r="B1868" t="s">
        <v>524</v>
      </c>
      <c r="C1868" s="1" t="s">
        <v>1</v>
      </c>
      <c r="D1868">
        <v>2</v>
      </c>
      <c r="E1868" s="1" t="s">
        <v>141</v>
      </c>
      <c r="F1868" s="1">
        <v>2</v>
      </c>
      <c r="G1868" s="1" t="str">
        <f>+VLOOKUP(bloque2_2[[#This Row],[niño]],BD.niños[[Código]:[sexo]],6,FALSE)</f>
        <v>7 y 8</v>
      </c>
      <c r="H1868" s="1" t="str">
        <f>+VLOOKUP(bloque2_2[[#This Row],[niño]],BD.niños[[Código]:[sexo]],7,FALSE)</f>
        <v>F</v>
      </c>
      <c r="I1868" s="1">
        <v>2</v>
      </c>
    </row>
    <row r="1869" spans="1:9" x14ac:dyDescent="0.55000000000000004">
      <c r="A1869" s="1">
        <v>65</v>
      </c>
      <c r="B1869" t="s">
        <v>524</v>
      </c>
      <c r="C1869" s="1" t="s">
        <v>1</v>
      </c>
      <c r="D1869">
        <v>2</v>
      </c>
      <c r="E1869" s="1" t="s">
        <v>145</v>
      </c>
      <c r="F1869" s="1">
        <v>2</v>
      </c>
      <c r="G1869" s="1" t="str">
        <f>+VLOOKUP(bloque2_2[[#This Row],[niño]],BD.niños[[Código]:[sexo]],6,FALSE)</f>
        <v>7 y 8</v>
      </c>
      <c r="H1869" s="1" t="str">
        <f>+VLOOKUP(bloque2_2[[#This Row],[niño]],BD.niños[[Código]:[sexo]],7,FALSE)</f>
        <v>M</v>
      </c>
      <c r="I1869" s="1">
        <v>2</v>
      </c>
    </row>
    <row r="1870" spans="1:9" x14ac:dyDescent="0.55000000000000004">
      <c r="A1870" s="1">
        <v>65</v>
      </c>
      <c r="B1870" t="s">
        <v>524</v>
      </c>
      <c r="C1870" s="1" t="s">
        <v>1</v>
      </c>
      <c r="D1870">
        <v>2</v>
      </c>
      <c r="E1870" s="1" t="s">
        <v>147</v>
      </c>
      <c r="F1870" s="1">
        <v>2</v>
      </c>
      <c r="G1870" s="1" t="str">
        <f>+VLOOKUP(bloque2_2[[#This Row],[niño]],BD.niños[[Código]:[sexo]],6,FALSE)</f>
        <v>7 y 8</v>
      </c>
      <c r="H1870" s="1" t="str">
        <f>+VLOOKUP(bloque2_2[[#This Row],[niño]],BD.niños[[Código]:[sexo]],7,FALSE)</f>
        <v>M</v>
      </c>
      <c r="I1870" s="1">
        <v>2</v>
      </c>
    </row>
    <row r="1871" spans="1:9" x14ac:dyDescent="0.55000000000000004">
      <c r="A1871" s="1">
        <v>65</v>
      </c>
      <c r="B1871" t="s">
        <v>524</v>
      </c>
      <c r="C1871" s="1" t="s">
        <v>1</v>
      </c>
      <c r="D1871">
        <v>2</v>
      </c>
      <c r="E1871" s="1" t="s">
        <v>214</v>
      </c>
      <c r="F1871" s="1">
        <v>2</v>
      </c>
      <c r="G1871" s="1" t="str">
        <f>+VLOOKUP(bloque2_2[[#This Row],[niño]],BD.niños[[Código]:[sexo]],6,FALSE)</f>
        <v>9 y 10</v>
      </c>
      <c r="H1871" s="1" t="str">
        <f>+VLOOKUP(bloque2_2[[#This Row],[niño]],BD.niños[[Código]:[sexo]],7,FALSE)</f>
        <v>F</v>
      </c>
      <c r="I1871" s="1">
        <v>2</v>
      </c>
    </row>
    <row r="1872" spans="1:9" x14ac:dyDescent="0.55000000000000004">
      <c r="A1872" s="1">
        <v>65</v>
      </c>
      <c r="B1872" t="s">
        <v>524</v>
      </c>
      <c r="C1872" s="1" t="s">
        <v>1</v>
      </c>
      <c r="D1872">
        <v>2</v>
      </c>
      <c r="E1872" s="1" t="s">
        <v>217</v>
      </c>
      <c r="F1872" s="1">
        <v>2</v>
      </c>
      <c r="G1872" s="1" t="str">
        <f>+VLOOKUP(bloque2_2[[#This Row],[niño]],BD.niños[[Código]:[sexo]],6,FALSE)</f>
        <v>9 y 10</v>
      </c>
      <c r="H1872" s="1" t="str">
        <f>+VLOOKUP(bloque2_2[[#This Row],[niño]],BD.niños[[Código]:[sexo]],7,FALSE)</f>
        <v>F</v>
      </c>
      <c r="I1872" s="1">
        <v>2</v>
      </c>
    </row>
    <row r="1873" spans="1:9" x14ac:dyDescent="0.55000000000000004">
      <c r="A1873" s="1">
        <v>65</v>
      </c>
      <c r="B1873" t="s">
        <v>524</v>
      </c>
      <c r="C1873" s="1" t="s">
        <v>1</v>
      </c>
      <c r="D1873">
        <v>2</v>
      </c>
      <c r="E1873" s="1" t="s">
        <v>220</v>
      </c>
      <c r="F1873" s="1">
        <v>2</v>
      </c>
      <c r="G1873" s="1" t="str">
        <f>+VLOOKUP(bloque2_2[[#This Row],[niño]],BD.niños[[Código]:[sexo]],6,FALSE)</f>
        <v>9 y 10</v>
      </c>
      <c r="H1873" s="1" t="str">
        <f>+VLOOKUP(bloque2_2[[#This Row],[niño]],BD.niños[[Código]:[sexo]],7,FALSE)</f>
        <v>F</v>
      </c>
      <c r="I1873" s="1">
        <v>2</v>
      </c>
    </row>
    <row r="1874" spans="1:9" x14ac:dyDescent="0.55000000000000004">
      <c r="A1874" s="1">
        <v>65</v>
      </c>
      <c r="B1874" t="s">
        <v>524</v>
      </c>
      <c r="C1874" s="1" t="s">
        <v>1</v>
      </c>
      <c r="D1874">
        <v>2</v>
      </c>
      <c r="E1874" s="1" t="s">
        <v>223</v>
      </c>
      <c r="F1874" s="1">
        <v>2</v>
      </c>
      <c r="G1874" s="1" t="str">
        <f>+VLOOKUP(bloque2_2[[#This Row],[niño]],BD.niños[[Código]:[sexo]],6,FALSE)</f>
        <v>7 y 8</v>
      </c>
      <c r="H1874" s="1" t="str">
        <f>+VLOOKUP(bloque2_2[[#This Row],[niño]],BD.niños[[Código]:[sexo]],7,FALSE)</f>
        <v>F</v>
      </c>
      <c r="I1874" s="1">
        <v>2</v>
      </c>
    </row>
    <row r="1875" spans="1:9" x14ac:dyDescent="0.55000000000000004">
      <c r="A1875" s="1">
        <v>65</v>
      </c>
      <c r="B1875" t="s">
        <v>524</v>
      </c>
      <c r="C1875" s="1" t="s">
        <v>1</v>
      </c>
      <c r="D1875">
        <v>2</v>
      </c>
      <c r="E1875" s="1" t="s">
        <v>226</v>
      </c>
      <c r="F1875" s="1">
        <v>2</v>
      </c>
      <c r="G1875" s="1" t="str">
        <f>+VLOOKUP(bloque2_2[[#This Row],[niño]],BD.niños[[Código]:[sexo]],6,FALSE)</f>
        <v>9 y 10</v>
      </c>
      <c r="H1875" s="1" t="str">
        <f>+VLOOKUP(bloque2_2[[#This Row],[niño]],BD.niños[[Código]:[sexo]],7,FALSE)</f>
        <v>M</v>
      </c>
      <c r="I1875" s="1">
        <v>2</v>
      </c>
    </row>
    <row r="1876" spans="1:9" x14ac:dyDescent="0.55000000000000004">
      <c r="A1876" s="1">
        <v>65</v>
      </c>
      <c r="B1876" t="s">
        <v>524</v>
      </c>
      <c r="C1876" s="1" t="s">
        <v>1</v>
      </c>
      <c r="D1876">
        <v>2</v>
      </c>
      <c r="E1876" s="1" t="s">
        <v>229</v>
      </c>
      <c r="F1876" s="1">
        <v>2</v>
      </c>
      <c r="G1876" s="1" t="str">
        <f>+VLOOKUP(bloque2_2[[#This Row],[niño]],BD.niños[[Código]:[sexo]],6,FALSE)</f>
        <v>7 y 8</v>
      </c>
      <c r="H1876" s="1" t="str">
        <f>+VLOOKUP(bloque2_2[[#This Row],[niño]],BD.niños[[Código]:[sexo]],7,FALSE)</f>
        <v>M</v>
      </c>
      <c r="I1876" s="1">
        <v>2</v>
      </c>
    </row>
    <row r="1877" spans="1:9" x14ac:dyDescent="0.55000000000000004">
      <c r="A1877" s="1">
        <v>65</v>
      </c>
      <c r="B1877" t="s">
        <v>524</v>
      </c>
      <c r="C1877" s="1" t="s">
        <v>1</v>
      </c>
      <c r="D1877">
        <v>2</v>
      </c>
      <c r="E1877" s="1" t="s">
        <v>231</v>
      </c>
      <c r="F1877" s="1">
        <v>2</v>
      </c>
      <c r="G1877" s="1" t="str">
        <f>+VLOOKUP(bloque2_2[[#This Row],[niño]],BD.niños[[Código]:[sexo]],6,FALSE)</f>
        <v>5 y 6</v>
      </c>
      <c r="H1877" s="1" t="str">
        <f>+VLOOKUP(bloque2_2[[#This Row],[niño]],BD.niños[[Código]:[sexo]],7,FALSE)</f>
        <v>F</v>
      </c>
      <c r="I1877" s="1">
        <v>2</v>
      </c>
    </row>
    <row r="1878" spans="1:9" x14ac:dyDescent="0.55000000000000004">
      <c r="A1878" s="1">
        <v>65</v>
      </c>
      <c r="B1878" t="s">
        <v>524</v>
      </c>
      <c r="C1878" s="1" t="s">
        <v>1</v>
      </c>
      <c r="D1878">
        <v>2</v>
      </c>
      <c r="E1878" s="1" t="s">
        <v>286</v>
      </c>
      <c r="F1878" s="1">
        <v>2</v>
      </c>
      <c r="G1878" s="1" t="str">
        <f>+VLOOKUP(bloque2_2[[#This Row],[niño]],BD.niños[[Código]:[sexo]],6,FALSE)</f>
        <v>5 y 6</v>
      </c>
      <c r="H1878" s="1" t="str">
        <f>+VLOOKUP(bloque2_2[[#This Row],[niño]],BD.niños[[Código]:[sexo]],7,FALSE)</f>
        <v>M</v>
      </c>
      <c r="I1878" s="1">
        <v>2</v>
      </c>
    </row>
    <row r="1879" spans="1:9" x14ac:dyDescent="0.55000000000000004">
      <c r="A1879" s="1">
        <v>65</v>
      </c>
      <c r="B1879" t="s">
        <v>524</v>
      </c>
      <c r="C1879" s="1" t="s">
        <v>1</v>
      </c>
      <c r="D1879">
        <v>2</v>
      </c>
      <c r="E1879" s="1" t="s">
        <v>290</v>
      </c>
      <c r="F1879" s="1">
        <v>2</v>
      </c>
      <c r="G1879" s="1" t="str">
        <f>+VLOOKUP(bloque2_2[[#This Row],[niño]],BD.niños[[Código]:[sexo]],6,FALSE)</f>
        <v>5 y 6</v>
      </c>
      <c r="H1879" s="1" t="str">
        <f>+VLOOKUP(bloque2_2[[#This Row],[niño]],BD.niños[[Código]:[sexo]],7,FALSE)</f>
        <v>M</v>
      </c>
      <c r="I1879" s="1">
        <v>2</v>
      </c>
    </row>
    <row r="1880" spans="1:9" x14ac:dyDescent="0.55000000000000004">
      <c r="A1880" s="1">
        <v>65</v>
      </c>
      <c r="B1880" t="s">
        <v>524</v>
      </c>
      <c r="C1880" s="1" t="s">
        <v>1</v>
      </c>
      <c r="D1880">
        <v>2</v>
      </c>
      <c r="E1880" s="1" t="s">
        <v>294</v>
      </c>
      <c r="F1880" s="1">
        <v>2</v>
      </c>
      <c r="G1880" s="1" t="str">
        <f>+VLOOKUP(bloque2_2[[#This Row],[niño]],BD.niños[[Código]:[sexo]],6,FALSE)</f>
        <v>7 y 8</v>
      </c>
      <c r="H1880" s="1" t="str">
        <f>+VLOOKUP(bloque2_2[[#This Row],[niño]],BD.niños[[Código]:[sexo]],7,FALSE)</f>
        <v>M</v>
      </c>
      <c r="I1880" s="1">
        <v>2</v>
      </c>
    </row>
    <row r="1881" spans="1:9" x14ac:dyDescent="0.55000000000000004">
      <c r="A1881" s="1">
        <v>65</v>
      </c>
      <c r="B1881" t="s">
        <v>524</v>
      </c>
      <c r="C1881" s="1" t="s">
        <v>1</v>
      </c>
      <c r="D1881">
        <v>2</v>
      </c>
      <c r="E1881" s="1" t="s">
        <v>295</v>
      </c>
      <c r="F1881" s="1">
        <v>2</v>
      </c>
      <c r="G1881" s="1" t="str">
        <f>+VLOOKUP(bloque2_2[[#This Row],[niño]],BD.niños[[Código]:[sexo]],6,FALSE)</f>
        <v>7 y 8</v>
      </c>
      <c r="H1881" s="1" t="str">
        <f>+VLOOKUP(bloque2_2[[#This Row],[niño]],BD.niños[[Código]:[sexo]],7,FALSE)</f>
        <v>M</v>
      </c>
      <c r="I1881" s="1">
        <v>2</v>
      </c>
    </row>
    <row r="1882" spans="1:9" x14ac:dyDescent="0.55000000000000004">
      <c r="A1882" s="1">
        <v>65</v>
      </c>
      <c r="B1882" t="s">
        <v>524</v>
      </c>
      <c r="C1882" s="1" t="s">
        <v>1</v>
      </c>
      <c r="D1882">
        <v>2</v>
      </c>
      <c r="E1882" s="1" t="s">
        <v>317</v>
      </c>
      <c r="F1882" s="1">
        <v>2</v>
      </c>
      <c r="G1882" s="1" t="str">
        <f>+VLOOKUP(bloque2_2[[#This Row],[niño]],BD.niños[[Código]:[sexo]],6,FALSE)</f>
        <v>9 y 10</v>
      </c>
      <c r="H1882" s="1" t="str">
        <f>+VLOOKUP(bloque2_2[[#This Row],[niño]],BD.niños[[Código]:[sexo]],7,FALSE)</f>
        <v>F</v>
      </c>
      <c r="I1882" s="1">
        <v>2</v>
      </c>
    </row>
    <row r="1883" spans="1:9" x14ac:dyDescent="0.55000000000000004">
      <c r="A1883" s="1">
        <v>65</v>
      </c>
      <c r="B1883" t="s">
        <v>524</v>
      </c>
      <c r="C1883" s="1" t="s">
        <v>1</v>
      </c>
      <c r="D1883">
        <v>2</v>
      </c>
      <c r="E1883" s="1" t="s">
        <v>320</v>
      </c>
      <c r="F1883" s="1">
        <v>2</v>
      </c>
      <c r="G1883" s="1" t="str">
        <f>+VLOOKUP(bloque2_2[[#This Row],[niño]],BD.niños[[Código]:[sexo]],6,FALSE)</f>
        <v>9 y 10</v>
      </c>
      <c r="H1883" s="1" t="str">
        <f>+VLOOKUP(bloque2_2[[#This Row],[niño]],BD.niños[[Código]:[sexo]],7,FALSE)</f>
        <v>M</v>
      </c>
      <c r="I1883" s="1">
        <v>2</v>
      </c>
    </row>
    <row r="1884" spans="1:9" x14ac:dyDescent="0.55000000000000004">
      <c r="A1884" s="1">
        <v>65</v>
      </c>
      <c r="B1884" t="s">
        <v>524</v>
      </c>
      <c r="C1884" s="1" t="s">
        <v>1</v>
      </c>
      <c r="D1884">
        <v>2</v>
      </c>
      <c r="E1884" s="1" t="s">
        <v>323</v>
      </c>
      <c r="F1884" s="1">
        <v>2</v>
      </c>
      <c r="G1884" s="1" t="str">
        <f>+VLOOKUP(bloque2_2[[#This Row],[niño]],BD.niños[[Código]:[sexo]],6,FALSE)</f>
        <v>7 y 8</v>
      </c>
      <c r="H1884" s="1" t="str">
        <f>+VLOOKUP(bloque2_2[[#This Row],[niño]],BD.niños[[Código]:[sexo]],7,FALSE)</f>
        <v>F</v>
      </c>
      <c r="I1884" s="1">
        <v>2</v>
      </c>
    </row>
    <row r="1885" spans="1:9" x14ac:dyDescent="0.55000000000000004">
      <c r="A1885" s="1">
        <v>65</v>
      </c>
      <c r="B1885" t="s">
        <v>524</v>
      </c>
      <c r="C1885" s="1" t="s">
        <v>1</v>
      </c>
      <c r="D1885">
        <v>2</v>
      </c>
      <c r="E1885" s="1" t="s">
        <v>327</v>
      </c>
      <c r="F1885" s="1">
        <v>2</v>
      </c>
      <c r="G1885" s="1" t="str">
        <f>+VLOOKUP(bloque2_2[[#This Row],[niño]],BD.niños[[Código]:[sexo]],6,FALSE)</f>
        <v>7 y 8</v>
      </c>
      <c r="H1885" s="1" t="str">
        <f>+VLOOKUP(bloque2_2[[#This Row],[niño]],BD.niños[[Código]:[sexo]],7,FALSE)</f>
        <v>F</v>
      </c>
      <c r="I1885" s="1">
        <v>2</v>
      </c>
    </row>
    <row r="1886" spans="1:9" x14ac:dyDescent="0.55000000000000004">
      <c r="A1886" s="1">
        <v>65</v>
      </c>
      <c r="B1886" t="s">
        <v>524</v>
      </c>
      <c r="C1886" s="1" t="s">
        <v>1</v>
      </c>
      <c r="D1886">
        <v>2</v>
      </c>
      <c r="E1886" s="1" t="s">
        <v>331</v>
      </c>
      <c r="F1886" s="1">
        <v>2</v>
      </c>
      <c r="G1886" s="1" t="str">
        <f>+VLOOKUP(bloque2_2[[#This Row],[niño]],BD.niños[[Código]:[sexo]],6,FALSE)</f>
        <v>7 y 8</v>
      </c>
      <c r="H1886" s="1" t="str">
        <f>+VLOOKUP(bloque2_2[[#This Row],[niño]],BD.niños[[Código]:[sexo]],7,FALSE)</f>
        <v>F</v>
      </c>
      <c r="I1886" s="1">
        <v>2</v>
      </c>
    </row>
    <row r="1887" spans="1:9" x14ac:dyDescent="0.55000000000000004">
      <c r="A1887" s="1">
        <v>66</v>
      </c>
      <c r="B1887" t="s">
        <v>525</v>
      </c>
      <c r="C1887" s="1" t="s">
        <v>3</v>
      </c>
      <c r="D1887">
        <v>4</v>
      </c>
      <c r="E1887" s="1" t="s">
        <v>105</v>
      </c>
      <c r="F1887" s="1">
        <v>4</v>
      </c>
      <c r="G1887" s="1" t="str">
        <f>+VLOOKUP(bloque2_2[[#This Row],[niño]],BD.niños[[Código]:[sexo]],6,FALSE)</f>
        <v>9 y 10</v>
      </c>
      <c r="H1887" s="1" t="str">
        <f>+VLOOKUP(bloque2_2[[#This Row],[niño]],BD.niños[[Código]:[sexo]],7,FALSE)</f>
        <v>F</v>
      </c>
      <c r="I1887" s="1">
        <v>2</v>
      </c>
    </row>
    <row r="1888" spans="1:9" x14ac:dyDescent="0.55000000000000004">
      <c r="A1888" s="1">
        <v>66</v>
      </c>
      <c r="B1888" t="s">
        <v>525</v>
      </c>
      <c r="C1888" s="1" t="s">
        <v>3</v>
      </c>
      <c r="D1888">
        <v>4</v>
      </c>
      <c r="E1888" s="1" t="s">
        <v>108</v>
      </c>
      <c r="F1888" s="1">
        <v>4</v>
      </c>
      <c r="G1888" s="1" t="str">
        <f>+VLOOKUP(bloque2_2[[#This Row],[niño]],BD.niños[[Código]:[sexo]],6,FALSE)</f>
        <v>9 y 10</v>
      </c>
      <c r="H1888" s="1" t="str">
        <f>+VLOOKUP(bloque2_2[[#This Row],[niño]],BD.niños[[Código]:[sexo]],7,FALSE)</f>
        <v>F</v>
      </c>
      <c r="I1888" s="1">
        <v>2</v>
      </c>
    </row>
    <row r="1889" spans="1:9" x14ac:dyDescent="0.55000000000000004">
      <c r="A1889" s="1">
        <v>66</v>
      </c>
      <c r="B1889" t="s">
        <v>525</v>
      </c>
      <c r="C1889" s="1" t="s">
        <v>3</v>
      </c>
      <c r="D1889">
        <v>4</v>
      </c>
      <c r="E1889" s="1" t="s">
        <v>112</v>
      </c>
      <c r="F1889" s="1">
        <v>4</v>
      </c>
      <c r="G1889" s="1" t="str">
        <f>+VLOOKUP(bloque2_2[[#This Row],[niño]],BD.niños[[Código]:[sexo]],6,FALSE)</f>
        <v>9 y 10</v>
      </c>
      <c r="H1889" s="1" t="str">
        <f>+VLOOKUP(bloque2_2[[#This Row],[niño]],BD.niños[[Código]:[sexo]],7,FALSE)</f>
        <v>F</v>
      </c>
      <c r="I1889" s="1">
        <v>2</v>
      </c>
    </row>
    <row r="1890" spans="1:9" x14ac:dyDescent="0.55000000000000004">
      <c r="A1890" s="1">
        <v>66</v>
      </c>
      <c r="B1890" t="s">
        <v>525</v>
      </c>
      <c r="C1890" s="1" t="s">
        <v>3</v>
      </c>
      <c r="D1890">
        <v>4</v>
      </c>
      <c r="E1890" s="1" t="s">
        <v>116</v>
      </c>
      <c r="F1890" s="1">
        <v>4</v>
      </c>
      <c r="G1890" s="1" t="str">
        <f>+VLOOKUP(bloque2_2[[#This Row],[niño]],BD.niños[[Código]:[sexo]],6,FALSE)</f>
        <v>9 y 10</v>
      </c>
      <c r="H1890" s="1" t="str">
        <f>+VLOOKUP(bloque2_2[[#This Row],[niño]],BD.niños[[Código]:[sexo]],7,FALSE)</f>
        <v>F</v>
      </c>
      <c r="I1890" s="1">
        <v>2</v>
      </c>
    </row>
    <row r="1891" spans="1:9" x14ac:dyDescent="0.55000000000000004">
      <c r="A1891" s="1">
        <v>66</v>
      </c>
      <c r="B1891" t="s">
        <v>525</v>
      </c>
      <c r="C1891" s="1" t="s">
        <v>3</v>
      </c>
      <c r="D1891">
        <v>4</v>
      </c>
      <c r="E1891" s="1" t="s">
        <v>120</v>
      </c>
      <c r="F1891" s="1">
        <v>4</v>
      </c>
      <c r="G1891" s="1" t="str">
        <f>+VLOOKUP(bloque2_2[[#This Row],[niño]],BD.niños[[Código]:[sexo]],6,FALSE)</f>
        <v>9 y 10</v>
      </c>
      <c r="H1891" s="1" t="str">
        <f>+VLOOKUP(bloque2_2[[#This Row],[niño]],BD.niños[[Código]:[sexo]],7,FALSE)</f>
        <v>M</v>
      </c>
      <c r="I1891" s="1">
        <v>2</v>
      </c>
    </row>
    <row r="1892" spans="1:9" x14ac:dyDescent="0.55000000000000004">
      <c r="A1892" s="1">
        <v>66</v>
      </c>
      <c r="B1892" t="s">
        <v>525</v>
      </c>
      <c r="C1892" s="1" t="s">
        <v>3</v>
      </c>
      <c r="D1892">
        <v>4</v>
      </c>
      <c r="E1892" s="1" t="s">
        <v>123</v>
      </c>
      <c r="F1892" s="1">
        <v>4</v>
      </c>
      <c r="G1892" s="1" t="str">
        <f>+VLOOKUP(bloque2_2[[#This Row],[niño]],BD.niños[[Código]:[sexo]],6,FALSE)</f>
        <v>7 y 8</v>
      </c>
      <c r="H1892" s="1" t="str">
        <f>+VLOOKUP(bloque2_2[[#This Row],[niño]],BD.niños[[Código]:[sexo]],7,FALSE)</f>
        <v>M</v>
      </c>
      <c r="I1892" s="1">
        <v>2</v>
      </c>
    </row>
    <row r="1893" spans="1:9" x14ac:dyDescent="0.55000000000000004">
      <c r="A1893" s="1">
        <v>66</v>
      </c>
      <c r="B1893" t="s">
        <v>525</v>
      </c>
      <c r="C1893" s="1" t="s">
        <v>3</v>
      </c>
      <c r="D1893">
        <v>4</v>
      </c>
      <c r="E1893" s="1" t="s">
        <v>127</v>
      </c>
      <c r="F1893" s="1">
        <v>4</v>
      </c>
      <c r="G1893" s="1" t="str">
        <f>+VLOOKUP(bloque2_2[[#This Row],[niño]],BD.niños[[Código]:[sexo]],6,FALSE)</f>
        <v>5 y 6</v>
      </c>
      <c r="H1893" s="1" t="str">
        <f>+VLOOKUP(bloque2_2[[#This Row],[niño]],BD.niños[[Código]:[sexo]],7,FALSE)</f>
        <v>M</v>
      </c>
      <c r="I1893" s="1">
        <v>2</v>
      </c>
    </row>
    <row r="1894" spans="1:9" x14ac:dyDescent="0.55000000000000004">
      <c r="A1894" s="1">
        <v>66</v>
      </c>
      <c r="B1894" t="s">
        <v>525</v>
      </c>
      <c r="C1894" s="1" t="s">
        <v>3</v>
      </c>
      <c r="D1894">
        <v>4</v>
      </c>
      <c r="E1894" s="1" t="s">
        <v>131</v>
      </c>
      <c r="F1894" s="1">
        <v>4</v>
      </c>
      <c r="G1894" s="1" t="str">
        <f>+VLOOKUP(bloque2_2[[#This Row],[niño]],BD.niños[[Código]:[sexo]],6,FALSE)</f>
        <v>5 y 6</v>
      </c>
      <c r="H1894" s="1" t="str">
        <f>+VLOOKUP(bloque2_2[[#This Row],[niño]],BD.niños[[Código]:[sexo]],7,FALSE)</f>
        <v>F</v>
      </c>
      <c r="I1894" s="1">
        <v>2</v>
      </c>
    </row>
    <row r="1895" spans="1:9" x14ac:dyDescent="0.55000000000000004">
      <c r="A1895" s="1">
        <v>66</v>
      </c>
      <c r="B1895" t="s">
        <v>525</v>
      </c>
      <c r="C1895" s="1" t="s">
        <v>3</v>
      </c>
      <c r="D1895">
        <v>4</v>
      </c>
      <c r="E1895" s="1" t="s">
        <v>135</v>
      </c>
      <c r="F1895" s="1">
        <v>4</v>
      </c>
      <c r="G1895" s="1" t="str">
        <f>+VLOOKUP(bloque2_2[[#This Row],[niño]],BD.niños[[Código]:[sexo]],6,FALSE)</f>
        <v>5 y 6</v>
      </c>
      <c r="H1895" s="1" t="str">
        <f>+VLOOKUP(bloque2_2[[#This Row],[niño]],BD.niños[[Código]:[sexo]],7,FALSE)</f>
        <v>M</v>
      </c>
      <c r="I1895" s="1">
        <v>2</v>
      </c>
    </row>
    <row r="1896" spans="1:9" x14ac:dyDescent="0.55000000000000004">
      <c r="A1896" s="1">
        <v>66</v>
      </c>
      <c r="B1896" t="s">
        <v>525</v>
      </c>
      <c r="C1896" s="1" t="s">
        <v>3</v>
      </c>
      <c r="D1896">
        <v>4</v>
      </c>
      <c r="E1896" s="1" t="s">
        <v>139</v>
      </c>
      <c r="F1896" s="1">
        <v>4</v>
      </c>
      <c r="G1896" s="1" t="str">
        <f>+VLOOKUP(bloque2_2[[#This Row],[niño]],BD.niños[[Código]:[sexo]],6,FALSE)</f>
        <v>7 y 8</v>
      </c>
      <c r="H1896" s="1" t="str">
        <f>+VLOOKUP(bloque2_2[[#This Row],[niño]],BD.niños[[Código]:[sexo]],7,FALSE)</f>
        <v>M</v>
      </c>
      <c r="I1896" s="1">
        <v>2</v>
      </c>
    </row>
    <row r="1897" spans="1:9" x14ac:dyDescent="0.55000000000000004">
      <c r="A1897" s="1">
        <v>66</v>
      </c>
      <c r="B1897" t="s">
        <v>525</v>
      </c>
      <c r="C1897" s="1" t="s">
        <v>3</v>
      </c>
      <c r="D1897">
        <v>4</v>
      </c>
      <c r="E1897" s="1" t="s">
        <v>141</v>
      </c>
      <c r="F1897" s="1">
        <v>4</v>
      </c>
      <c r="G1897" s="1" t="str">
        <f>+VLOOKUP(bloque2_2[[#This Row],[niño]],BD.niños[[Código]:[sexo]],6,FALSE)</f>
        <v>7 y 8</v>
      </c>
      <c r="H1897" s="1" t="str">
        <f>+VLOOKUP(bloque2_2[[#This Row],[niño]],BD.niños[[Código]:[sexo]],7,FALSE)</f>
        <v>F</v>
      </c>
      <c r="I1897" s="1">
        <v>2</v>
      </c>
    </row>
    <row r="1898" spans="1:9" x14ac:dyDescent="0.55000000000000004">
      <c r="A1898" s="1">
        <v>66</v>
      </c>
      <c r="B1898" t="s">
        <v>525</v>
      </c>
      <c r="C1898" s="1" t="s">
        <v>3</v>
      </c>
      <c r="D1898">
        <v>4</v>
      </c>
      <c r="E1898" s="1" t="s">
        <v>145</v>
      </c>
      <c r="F1898" s="1">
        <v>4</v>
      </c>
      <c r="G1898" s="1" t="str">
        <f>+VLOOKUP(bloque2_2[[#This Row],[niño]],BD.niños[[Código]:[sexo]],6,FALSE)</f>
        <v>7 y 8</v>
      </c>
      <c r="H1898" s="1" t="str">
        <f>+VLOOKUP(bloque2_2[[#This Row],[niño]],BD.niños[[Código]:[sexo]],7,FALSE)</f>
        <v>M</v>
      </c>
      <c r="I1898" s="1">
        <v>2</v>
      </c>
    </row>
    <row r="1899" spans="1:9" x14ac:dyDescent="0.55000000000000004">
      <c r="A1899" s="1">
        <v>66</v>
      </c>
      <c r="B1899" t="s">
        <v>525</v>
      </c>
      <c r="C1899" s="1" t="s">
        <v>3</v>
      </c>
      <c r="D1899">
        <v>4</v>
      </c>
      <c r="E1899" s="1" t="s">
        <v>147</v>
      </c>
      <c r="F1899" s="1">
        <v>3</v>
      </c>
      <c r="G1899" s="1" t="str">
        <f>+VLOOKUP(bloque2_2[[#This Row],[niño]],BD.niños[[Código]:[sexo]],6,FALSE)</f>
        <v>7 y 8</v>
      </c>
      <c r="H1899" s="1" t="str">
        <f>+VLOOKUP(bloque2_2[[#This Row],[niño]],BD.niños[[Código]:[sexo]],7,FALSE)</f>
        <v>M</v>
      </c>
      <c r="I1899" s="1">
        <v>2</v>
      </c>
    </row>
    <row r="1900" spans="1:9" x14ac:dyDescent="0.55000000000000004">
      <c r="A1900" s="1">
        <v>66</v>
      </c>
      <c r="B1900" t="s">
        <v>525</v>
      </c>
      <c r="C1900" s="1" t="s">
        <v>3</v>
      </c>
      <c r="D1900">
        <v>4</v>
      </c>
      <c r="E1900" s="1" t="s">
        <v>214</v>
      </c>
      <c r="F1900" s="1">
        <v>4</v>
      </c>
      <c r="G1900" s="1" t="str">
        <f>+VLOOKUP(bloque2_2[[#This Row],[niño]],BD.niños[[Código]:[sexo]],6,FALSE)</f>
        <v>9 y 10</v>
      </c>
      <c r="H1900" s="1" t="str">
        <f>+VLOOKUP(bloque2_2[[#This Row],[niño]],BD.niños[[Código]:[sexo]],7,FALSE)</f>
        <v>F</v>
      </c>
      <c r="I1900" s="1">
        <v>2</v>
      </c>
    </row>
    <row r="1901" spans="1:9" x14ac:dyDescent="0.55000000000000004">
      <c r="A1901" s="1">
        <v>66</v>
      </c>
      <c r="B1901" t="s">
        <v>525</v>
      </c>
      <c r="C1901" s="1" t="s">
        <v>3</v>
      </c>
      <c r="D1901">
        <v>4</v>
      </c>
      <c r="E1901" s="1" t="s">
        <v>217</v>
      </c>
      <c r="F1901" s="1">
        <v>4</v>
      </c>
      <c r="G1901" s="1" t="str">
        <f>+VLOOKUP(bloque2_2[[#This Row],[niño]],BD.niños[[Código]:[sexo]],6,FALSE)</f>
        <v>9 y 10</v>
      </c>
      <c r="H1901" s="1" t="str">
        <f>+VLOOKUP(bloque2_2[[#This Row],[niño]],BD.niños[[Código]:[sexo]],7,FALSE)</f>
        <v>F</v>
      </c>
      <c r="I1901" s="1">
        <v>2</v>
      </c>
    </row>
    <row r="1902" spans="1:9" x14ac:dyDescent="0.55000000000000004">
      <c r="A1902" s="1">
        <v>66</v>
      </c>
      <c r="B1902" t="s">
        <v>525</v>
      </c>
      <c r="C1902" s="1" t="s">
        <v>3</v>
      </c>
      <c r="D1902">
        <v>4</v>
      </c>
      <c r="E1902" s="1" t="s">
        <v>220</v>
      </c>
      <c r="F1902" s="1">
        <v>4</v>
      </c>
      <c r="G1902" s="1" t="str">
        <f>+VLOOKUP(bloque2_2[[#This Row],[niño]],BD.niños[[Código]:[sexo]],6,FALSE)</f>
        <v>9 y 10</v>
      </c>
      <c r="H1902" s="1" t="str">
        <f>+VLOOKUP(bloque2_2[[#This Row],[niño]],BD.niños[[Código]:[sexo]],7,FALSE)</f>
        <v>F</v>
      </c>
      <c r="I1902" s="1">
        <v>2</v>
      </c>
    </row>
    <row r="1903" spans="1:9" x14ac:dyDescent="0.55000000000000004">
      <c r="A1903" s="1">
        <v>66</v>
      </c>
      <c r="B1903" t="s">
        <v>525</v>
      </c>
      <c r="C1903" s="1" t="s">
        <v>3</v>
      </c>
      <c r="D1903">
        <v>4</v>
      </c>
      <c r="E1903" s="1" t="s">
        <v>223</v>
      </c>
      <c r="F1903" s="1">
        <v>4</v>
      </c>
      <c r="G1903" s="1" t="str">
        <f>+VLOOKUP(bloque2_2[[#This Row],[niño]],BD.niños[[Código]:[sexo]],6,FALSE)</f>
        <v>7 y 8</v>
      </c>
      <c r="H1903" s="1" t="str">
        <f>+VLOOKUP(bloque2_2[[#This Row],[niño]],BD.niños[[Código]:[sexo]],7,FALSE)</f>
        <v>F</v>
      </c>
      <c r="I1903" s="1">
        <v>2</v>
      </c>
    </row>
    <row r="1904" spans="1:9" x14ac:dyDescent="0.55000000000000004">
      <c r="A1904" s="1">
        <v>66</v>
      </c>
      <c r="B1904" t="s">
        <v>525</v>
      </c>
      <c r="C1904" s="1" t="s">
        <v>3</v>
      </c>
      <c r="D1904">
        <v>4</v>
      </c>
      <c r="E1904" s="1" t="s">
        <v>226</v>
      </c>
      <c r="F1904" s="1">
        <v>4</v>
      </c>
      <c r="G1904" s="1" t="str">
        <f>+VLOOKUP(bloque2_2[[#This Row],[niño]],BD.niños[[Código]:[sexo]],6,FALSE)</f>
        <v>9 y 10</v>
      </c>
      <c r="H1904" s="1" t="str">
        <f>+VLOOKUP(bloque2_2[[#This Row],[niño]],BD.niños[[Código]:[sexo]],7,FALSE)</f>
        <v>M</v>
      </c>
      <c r="I1904" s="1">
        <v>2</v>
      </c>
    </row>
    <row r="1905" spans="1:9" x14ac:dyDescent="0.55000000000000004">
      <c r="A1905" s="1">
        <v>66</v>
      </c>
      <c r="B1905" t="s">
        <v>525</v>
      </c>
      <c r="C1905" s="1" t="s">
        <v>3</v>
      </c>
      <c r="D1905">
        <v>4</v>
      </c>
      <c r="E1905" s="1" t="s">
        <v>229</v>
      </c>
      <c r="F1905" s="1">
        <v>4</v>
      </c>
      <c r="G1905" s="1" t="str">
        <f>+VLOOKUP(bloque2_2[[#This Row],[niño]],BD.niños[[Código]:[sexo]],6,FALSE)</f>
        <v>7 y 8</v>
      </c>
      <c r="H1905" s="1" t="str">
        <f>+VLOOKUP(bloque2_2[[#This Row],[niño]],BD.niños[[Código]:[sexo]],7,FALSE)</f>
        <v>M</v>
      </c>
      <c r="I1905" s="1">
        <v>2</v>
      </c>
    </row>
    <row r="1906" spans="1:9" x14ac:dyDescent="0.55000000000000004">
      <c r="A1906" s="1">
        <v>66</v>
      </c>
      <c r="B1906" t="s">
        <v>525</v>
      </c>
      <c r="C1906" s="1" t="s">
        <v>3</v>
      </c>
      <c r="D1906">
        <v>4</v>
      </c>
      <c r="E1906" s="1" t="s">
        <v>231</v>
      </c>
      <c r="F1906" s="1">
        <v>4</v>
      </c>
      <c r="G1906" s="1" t="str">
        <f>+VLOOKUP(bloque2_2[[#This Row],[niño]],BD.niños[[Código]:[sexo]],6,FALSE)</f>
        <v>5 y 6</v>
      </c>
      <c r="H1906" s="1" t="str">
        <f>+VLOOKUP(bloque2_2[[#This Row],[niño]],BD.niños[[Código]:[sexo]],7,FALSE)</f>
        <v>F</v>
      </c>
      <c r="I1906" s="1">
        <v>2</v>
      </c>
    </row>
    <row r="1907" spans="1:9" x14ac:dyDescent="0.55000000000000004">
      <c r="A1907" s="1">
        <v>66</v>
      </c>
      <c r="B1907" t="s">
        <v>525</v>
      </c>
      <c r="C1907" s="1" t="s">
        <v>3</v>
      </c>
      <c r="D1907">
        <v>4</v>
      </c>
      <c r="E1907" s="1" t="s">
        <v>286</v>
      </c>
      <c r="F1907" s="1">
        <v>4</v>
      </c>
      <c r="G1907" s="1" t="str">
        <f>+VLOOKUP(bloque2_2[[#This Row],[niño]],BD.niños[[Código]:[sexo]],6,FALSE)</f>
        <v>5 y 6</v>
      </c>
      <c r="H1907" s="1" t="str">
        <f>+VLOOKUP(bloque2_2[[#This Row],[niño]],BD.niños[[Código]:[sexo]],7,FALSE)</f>
        <v>M</v>
      </c>
      <c r="I1907" s="1">
        <v>2</v>
      </c>
    </row>
    <row r="1908" spans="1:9" x14ac:dyDescent="0.55000000000000004">
      <c r="A1908" s="1">
        <v>66</v>
      </c>
      <c r="B1908" t="s">
        <v>525</v>
      </c>
      <c r="C1908" s="1" t="s">
        <v>3</v>
      </c>
      <c r="D1908">
        <v>4</v>
      </c>
      <c r="E1908" s="1" t="s">
        <v>290</v>
      </c>
      <c r="F1908" s="1">
        <v>4</v>
      </c>
      <c r="G1908" s="1" t="str">
        <f>+VLOOKUP(bloque2_2[[#This Row],[niño]],BD.niños[[Código]:[sexo]],6,FALSE)</f>
        <v>5 y 6</v>
      </c>
      <c r="H1908" s="1" t="str">
        <f>+VLOOKUP(bloque2_2[[#This Row],[niño]],BD.niños[[Código]:[sexo]],7,FALSE)</f>
        <v>M</v>
      </c>
      <c r="I1908" s="1">
        <v>2</v>
      </c>
    </row>
    <row r="1909" spans="1:9" x14ac:dyDescent="0.55000000000000004">
      <c r="A1909" s="1">
        <v>66</v>
      </c>
      <c r="B1909" t="s">
        <v>525</v>
      </c>
      <c r="C1909" s="1" t="s">
        <v>3</v>
      </c>
      <c r="D1909">
        <v>4</v>
      </c>
      <c r="E1909" s="1" t="s">
        <v>294</v>
      </c>
      <c r="F1909" s="1">
        <v>4</v>
      </c>
      <c r="G1909" s="1" t="str">
        <f>+VLOOKUP(bloque2_2[[#This Row],[niño]],BD.niños[[Código]:[sexo]],6,FALSE)</f>
        <v>7 y 8</v>
      </c>
      <c r="H1909" s="1" t="str">
        <f>+VLOOKUP(bloque2_2[[#This Row],[niño]],BD.niños[[Código]:[sexo]],7,FALSE)</f>
        <v>M</v>
      </c>
      <c r="I1909" s="1">
        <v>2</v>
      </c>
    </row>
    <row r="1910" spans="1:9" x14ac:dyDescent="0.55000000000000004">
      <c r="A1910" s="1">
        <v>66</v>
      </c>
      <c r="B1910" t="s">
        <v>525</v>
      </c>
      <c r="C1910" s="1" t="s">
        <v>3</v>
      </c>
      <c r="D1910">
        <v>4</v>
      </c>
      <c r="E1910" s="1" t="s">
        <v>295</v>
      </c>
      <c r="F1910" s="1">
        <v>4</v>
      </c>
      <c r="G1910" s="1" t="str">
        <f>+VLOOKUP(bloque2_2[[#This Row],[niño]],BD.niños[[Código]:[sexo]],6,FALSE)</f>
        <v>7 y 8</v>
      </c>
      <c r="H1910" s="1" t="str">
        <f>+VLOOKUP(bloque2_2[[#This Row],[niño]],BD.niños[[Código]:[sexo]],7,FALSE)</f>
        <v>M</v>
      </c>
      <c r="I1910" s="1">
        <v>2</v>
      </c>
    </row>
    <row r="1911" spans="1:9" x14ac:dyDescent="0.55000000000000004">
      <c r="A1911" s="1">
        <v>66</v>
      </c>
      <c r="B1911" t="s">
        <v>525</v>
      </c>
      <c r="C1911" s="1" t="s">
        <v>3</v>
      </c>
      <c r="D1911">
        <v>4</v>
      </c>
      <c r="E1911" s="1" t="s">
        <v>317</v>
      </c>
      <c r="F1911" s="1">
        <v>4</v>
      </c>
      <c r="G1911" s="1" t="str">
        <f>+VLOOKUP(bloque2_2[[#This Row],[niño]],BD.niños[[Código]:[sexo]],6,FALSE)</f>
        <v>9 y 10</v>
      </c>
      <c r="H1911" s="1" t="str">
        <f>+VLOOKUP(bloque2_2[[#This Row],[niño]],BD.niños[[Código]:[sexo]],7,FALSE)</f>
        <v>F</v>
      </c>
      <c r="I1911" s="1">
        <v>2</v>
      </c>
    </row>
    <row r="1912" spans="1:9" x14ac:dyDescent="0.55000000000000004">
      <c r="A1912" s="1">
        <v>66</v>
      </c>
      <c r="B1912" t="s">
        <v>525</v>
      </c>
      <c r="C1912" s="1" t="s">
        <v>3</v>
      </c>
      <c r="D1912">
        <v>4</v>
      </c>
      <c r="E1912" s="1" t="s">
        <v>320</v>
      </c>
      <c r="F1912" s="1">
        <v>4</v>
      </c>
      <c r="G1912" s="1" t="str">
        <f>+VLOOKUP(bloque2_2[[#This Row],[niño]],BD.niños[[Código]:[sexo]],6,FALSE)</f>
        <v>9 y 10</v>
      </c>
      <c r="H1912" s="1" t="str">
        <f>+VLOOKUP(bloque2_2[[#This Row],[niño]],BD.niños[[Código]:[sexo]],7,FALSE)</f>
        <v>M</v>
      </c>
      <c r="I1912" s="1">
        <v>2</v>
      </c>
    </row>
    <row r="1913" spans="1:9" x14ac:dyDescent="0.55000000000000004">
      <c r="A1913" s="1">
        <v>66</v>
      </c>
      <c r="B1913" t="s">
        <v>525</v>
      </c>
      <c r="C1913" s="1" t="s">
        <v>3</v>
      </c>
      <c r="D1913">
        <v>4</v>
      </c>
      <c r="E1913" s="1" t="s">
        <v>323</v>
      </c>
      <c r="F1913" s="1">
        <v>4</v>
      </c>
      <c r="G1913" s="1" t="str">
        <f>+VLOOKUP(bloque2_2[[#This Row],[niño]],BD.niños[[Código]:[sexo]],6,FALSE)</f>
        <v>7 y 8</v>
      </c>
      <c r="H1913" s="1" t="str">
        <f>+VLOOKUP(bloque2_2[[#This Row],[niño]],BD.niños[[Código]:[sexo]],7,FALSE)</f>
        <v>F</v>
      </c>
      <c r="I1913" s="1">
        <v>2</v>
      </c>
    </row>
    <row r="1914" spans="1:9" x14ac:dyDescent="0.55000000000000004">
      <c r="A1914" s="1">
        <v>66</v>
      </c>
      <c r="B1914" t="s">
        <v>525</v>
      </c>
      <c r="C1914" s="1" t="s">
        <v>3</v>
      </c>
      <c r="D1914">
        <v>4</v>
      </c>
      <c r="E1914" s="1" t="s">
        <v>327</v>
      </c>
      <c r="F1914" s="1">
        <v>4</v>
      </c>
      <c r="G1914" s="1" t="str">
        <f>+VLOOKUP(bloque2_2[[#This Row],[niño]],BD.niños[[Código]:[sexo]],6,FALSE)</f>
        <v>7 y 8</v>
      </c>
      <c r="H1914" s="1" t="str">
        <f>+VLOOKUP(bloque2_2[[#This Row],[niño]],BD.niños[[Código]:[sexo]],7,FALSE)</f>
        <v>F</v>
      </c>
      <c r="I1914" s="1">
        <v>2</v>
      </c>
    </row>
    <row r="1915" spans="1:9" x14ac:dyDescent="0.55000000000000004">
      <c r="A1915" s="1">
        <v>66</v>
      </c>
      <c r="B1915" t="s">
        <v>525</v>
      </c>
      <c r="C1915" s="1" t="s">
        <v>3</v>
      </c>
      <c r="D1915">
        <v>4</v>
      </c>
      <c r="E1915" s="1" t="s">
        <v>331</v>
      </c>
      <c r="F1915" s="1">
        <v>4</v>
      </c>
      <c r="G1915" s="1" t="str">
        <f>+VLOOKUP(bloque2_2[[#This Row],[niño]],BD.niños[[Código]:[sexo]],6,FALSE)</f>
        <v>7 y 8</v>
      </c>
      <c r="H1915" s="1" t="str">
        <f>+VLOOKUP(bloque2_2[[#This Row],[niño]],BD.niños[[Código]:[sexo]],7,FALSE)</f>
        <v>F</v>
      </c>
      <c r="I1915" s="1">
        <v>2</v>
      </c>
    </row>
    <row r="1916" spans="1:9" x14ac:dyDescent="0.55000000000000004">
      <c r="A1916" s="1">
        <v>67</v>
      </c>
      <c r="B1916" t="s">
        <v>526</v>
      </c>
      <c r="C1916" s="1" t="s">
        <v>4</v>
      </c>
      <c r="D1916">
        <v>5</v>
      </c>
      <c r="E1916" s="1" t="s">
        <v>105</v>
      </c>
      <c r="F1916" s="1">
        <v>6</v>
      </c>
      <c r="G1916" s="1" t="str">
        <f>+VLOOKUP(bloque2_2[[#This Row],[niño]],BD.niños[[Código]:[sexo]],6,FALSE)</f>
        <v>9 y 10</v>
      </c>
      <c r="H1916" s="1" t="str">
        <f>+VLOOKUP(bloque2_2[[#This Row],[niño]],BD.niños[[Código]:[sexo]],7,FALSE)</f>
        <v>F</v>
      </c>
      <c r="I1916" s="1">
        <v>2</v>
      </c>
    </row>
    <row r="1917" spans="1:9" x14ac:dyDescent="0.55000000000000004">
      <c r="A1917" s="1">
        <v>67</v>
      </c>
      <c r="B1917" t="s">
        <v>526</v>
      </c>
      <c r="C1917" s="1" t="s">
        <v>4</v>
      </c>
      <c r="D1917">
        <v>5</v>
      </c>
      <c r="E1917" s="1" t="s">
        <v>108</v>
      </c>
      <c r="F1917" s="1">
        <v>1</v>
      </c>
      <c r="G1917" s="1" t="str">
        <f>+VLOOKUP(bloque2_2[[#This Row],[niño]],BD.niños[[Código]:[sexo]],6,FALSE)</f>
        <v>9 y 10</v>
      </c>
      <c r="H1917" s="1" t="str">
        <f>+VLOOKUP(bloque2_2[[#This Row],[niño]],BD.niños[[Código]:[sexo]],7,FALSE)</f>
        <v>F</v>
      </c>
      <c r="I1917" s="1">
        <v>2</v>
      </c>
    </row>
    <row r="1918" spans="1:9" x14ac:dyDescent="0.55000000000000004">
      <c r="A1918" s="1">
        <v>67</v>
      </c>
      <c r="B1918" t="s">
        <v>526</v>
      </c>
      <c r="C1918" s="1" t="s">
        <v>4</v>
      </c>
      <c r="D1918">
        <v>5</v>
      </c>
      <c r="E1918" s="1" t="s">
        <v>112</v>
      </c>
      <c r="F1918" s="1">
        <v>5</v>
      </c>
      <c r="G1918" s="1" t="str">
        <f>+VLOOKUP(bloque2_2[[#This Row],[niño]],BD.niños[[Código]:[sexo]],6,FALSE)</f>
        <v>9 y 10</v>
      </c>
      <c r="H1918" s="1" t="str">
        <f>+VLOOKUP(bloque2_2[[#This Row],[niño]],BD.niños[[Código]:[sexo]],7,FALSE)</f>
        <v>F</v>
      </c>
      <c r="I1918" s="1">
        <v>2</v>
      </c>
    </row>
    <row r="1919" spans="1:9" x14ac:dyDescent="0.55000000000000004">
      <c r="A1919" s="1">
        <v>67</v>
      </c>
      <c r="B1919" t="s">
        <v>526</v>
      </c>
      <c r="C1919" s="1" t="s">
        <v>4</v>
      </c>
      <c r="D1919">
        <v>5</v>
      </c>
      <c r="E1919" s="1" t="s">
        <v>116</v>
      </c>
      <c r="F1919" s="1">
        <v>6</v>
      </c>
      <c r="G1919" s="1" t="str">
        <f>+VLOOKUP(bloque2_2[[#This Row],[niño]],BD.niños[[Código]:[sexo]],6,FALSE)</f>
        <v>9 y 10</v>
      </c>
      <c r="H1919" s="1" t="str">
        <f>+VLOOKUP(bloque2_2[[#This Row],[niño]],BD.niños[[Código]:[sexo]],7,FALSE)</f>
        <v>F</v>
      </c>
      <c r="I1919" s="1">
        <v>2</v>
      </c>
    </row>
    <row r="1920" spans="1:9" x14ac:dyDescent="0.55000000000000004">
      <c r="A1920" s="1">
        <v>67</v>
      </c>
      <c r="B1920" t="s">
        <v>526</v>
      </c>
      <c r="C1920" s="1" t="s">
        <v>4</v>
      </c>
      <c r="D1920">
        <v>5</v>
      </c>
      <c r="E1920" s="1" t="s">
        <v>120</v>
      </c>
      <c r="F1920" s="1">
        <v>6</v>
      </c>
      <c r="G1920" s="1" t="str">
        <f>+VLOOKUP(bloque2_2[[#This Row],[niño]],BD.niños[[Código]:[sexo]],6,FALSE)</f>
        <v>9 y 10</v>
      </c>
      <c r="H1920" s="1" t="str">
        <f>+VLOOKUP(bloque2_2[[#This Row],[niño]],BD.niños[[Código]:[sexo]],7,FALSE)</f>
        <v>M</v>
      </c>
      <c r="I1920" s="1">
        <v>2</v>
      </c>
    </row>
    <row r="1921" spans="1:9" x14ac:dyDescent="0.55000000000000004">
      <c r="A1921" s="1">
        <v>67</v>
      </c>
      <c r="B1921" t="s">
        <v>526</v>
      </c>
      <c r="C1921" s="1" t="s">
        <v>4</v>
      </c>
      <c r="D1921">
        <v>5</v>
      </c>
      <c r="E1921" s="1" t="s">
        <v>123</v>
      </c>
      <c r="F1921" s="1">
        <v>6</v>
      </c>
      <c r="G1921" s="1" t="str">
        <f>+VLOOKUP(bloque2_2[[#This Row],[niño]],BD.niños[[Código]:[sexo]],6,FALSE)</f>
        <v>7 y 8</v>
      </c>
      <c r="H1921" s="1" t="str">
        <f>+VLOOKUP(bloque2_2[[#This Row],[niño]],BD.niños[[Código]:[sexo]],7,FALSE)</f>
        <v>M</v>
      </c>
      <c r="I1921" s="1">
        <v>2</v>
      </c>
    </row>
    <row r="1922" spans="1:9" x14ac:dyDescent="0.55000000000000004">
      <c r="A1922" s="1">
        <v>67</v>
      </c>
      <c r="B1922" t="s">
        <v>526</v>
      </c>
      <c r="C1922" s="1" t="s">
        <v>4</v>
      </c>
      <c r="D1922">
        <v>5</v>
      </c>
      <c r="E1922" s="1" t="s">
        <v>127</v>
      </c>
      <c r="F1922" s="1">
        <v>1</v>
      </c>
      <c r="G1922" s="1" t="str">
        <f>+VLOOKUP(bloque2_2[[#This Row],[niño]],BD.niños[[Código]:[sexo]],6,FALSE)</f>
        <v>5 y 6</v>
      </c>
      <c r="H1922" s="1" t="str">
        <f>+VLOOKUP(bloque2_2[[#This Row],[niño]],BD.niños[[Código]:[sexo]],7,FALSE)</f>
        <v>M</v>
      </c>
      <c r="I1922" s="1">
        <v>2</v>
      </c>
    </row>
    <row r="1923" spans="1:9" x14ac:dyDescent="0.55000000000000004">
      <c r="A1923" s="1">
        <v>67</v>
      </c>
      <c r="B1923" t="s">
        <v>526</v>
      </c>
      <c r="C1923" s="1" t="s">
        <v>4</v>
      </c>
      <c r="D1923">
        <v>5</v>
      </c>
      <c r="E1923" s="1" t="s">
        <v>131</v>
      </c>
      <c r="F1923" s="1">
        <v>5</v>
      </c>
      <c r="G1923" s="1" t="str">
        <f>+VLOOKUP(bloque2_2[[#This Row],[niño]],BD.niños[[Código]:[sexo]],6,FALSE)</f>
        <v>5 y 6</v>
      </c>
      <c r="H1923" s="1" t="str">
        <f>+VLOOKUP(bloque2_2[[#This Row],[niño]],BD.niños[[Código]:[sexo]],7,FALSE)</f>
        <v>F</v>
      </c>
      <c r="I1923" s="1">
        <v>2</v>
      </c>
    </row>
    <row r="1924" spans="1:9" x14ac:dyDescent="0.55000000000000004">
      <c r="A1924" s="1">
        <v>67</v>
      </c>
      <c r="B1924" t="s">
        <v>526</v>
      </c>
      <c r="C1924" s="1" t="s">
        <v>4</v>
      </c>
      <c r="D1924">
        <v>5</v>
      </c>
      <c r="E1924" s="1" t="s">
        <v>135</v>
      </c>
      <c r="F1924" s="1">
        <v>5</v>
      </c>
      <c r="G1924" s="1" t="str">
        <f>+VLOOKUP(bloque2_2[[#This Row],[niño]],BD.niños[[Código]:[sexo]],6,FALSE)</f>
        <v>5 y 6</v>
      </c>
      <c r="H1924" s="1" t="str">
        <f>+VLOOKUP(bloque2_2[[#This Row],[niño]],BD.niños[[Código]:[sexo]],7,FALSE)</f>
        <v>M</v>
      </c>
      <c r="I1924" s="1">
        <v>2</v>
      </c>
    </row>
    <row r="1925" spans="1:9" x14ac:dyDescent="0.55000000000000004">
      <c r="A1925" s="1">
        <v>67</v>
      </c>
      <c r="B1925" t="s">
        <v>526</v>
      </c>
      <c r="C1925" s="1" t="s">
        <v>4</v>
      </c>
      <c r="D1925">
        <v>5</v>
      </c>
      <c r="E1925" s="1" t="s">
        <v>139</v>
      </c>
      <c r="F1925" s="1">
        <v>5</v>
      </c>
      <c r="G1925" s="1" t="str">
        <f>+VLOOKUP(bloque2_2[[#This Row],[niño]],BD.niños[[Código]:[sexo]],6,FALSE)</f>
        <v>7 y 8</v>
      </c>
      <c r="H1925" s="1" t="str">
        <f>+VLOOKUP(bloque2_2[[#This Row],[niño]],BD.niños[[Código]:[sexo]],7,FALSE)</f>
        <v>M</v>
      </c>
      <c r="I1925" s="1">
        <v>2</v>
      </c>
    </row>
    <row r="1926" spans="1:9" x14ac:dyDescent="0.55000000000000004">
      <c r="A1926" s="1">
        <v>67</v>
      </c>
      <c r="B1926" t="s">
        <v>526</v>
      </c>
      <c r="C1926" s="1" t="s">
        <v>4</v>
      </c>
      <c r="D1926">
        <v>5</v>
      </c>
      <c r="E1926" s="1" t="s">
        <v>141</v>
      </c>
      <c r="F1926" s="1">
        <v>4</v>
      </c>
      <c r="G1926" s="1" t="str">
        <f>+VLOOKUP(bloque2_2[[#This Row],[niño]],BD.niños[[Código]:[sexo]],6,FALSE)</f>
        <v>7 y 8</v>
      </c>
      <c r="H1926" s="1" t="str">
        <f>+VLOOKUP(bloque2_2[[#This Row],[niño]],BD.niños[[Código]:[sexo]],7,FALSE)</f>
        <v>F</v>
      </c>
      <c r="I1926" s="1">
        <v>2</v>
      </c>
    </row>
    <row r="1927" spans="1:9" x14ac:dyDescent="0.55000000000000004">
      <c r="A1927" s="1">
        <v>67</v>
      </c>
      <c r="B1927" t="s">
        <v>526</v>
      </c>
      <c r="C1927" s="1" t="s">
        <v>4</v>
      </c>
      <c r="D1927">
        <v>5</v>
      </c>
      <c r="E1927" s="1" t="s">
        <v>145</v>
      </c>
      <c r="F1927" s="1">
        <v>5</v>
      </c>
      <c r="G1927" s="1" t="str">
        <f>+VLOOKUP(bloque2_2[[#This Row],[niño]],BD.niños[[Código]:[sexo]],6,FALSE)</f>
        <v>7 y 8</v>
      </c>
      <c r="H1927" s="1" t="str">
        <f>+VLOOKUP(bloque2_2[[#This Row],[niño]],BD.niños[[Código]:[sexo]],7,FALSE)</f>
        <v>M</v>
      </c>
      <c r="I1927" s="1">
        <v>2</v>
      </c>
    </row>
    <row r="1928" spans="1:9" x14ac:dyDescent="0.55000000000000004">
      <c r="A1928" s="1">
        <v>67</v>
      </c>
      <c r="B1928" t="s">
        <v>526</v>
      </c>
      <c r="C1928" s="1" t="s">
        <v>4</v>
      </c>
      <c r="D1928">
        <v>5</v>
      </c>
      <c r="E1928" s="1" t="s">
        <v>147</v>
      </c>
      <c r="F1928" s="1">
        <v>5</v>
      </c>
      <c r="G1928" s="1" t="str">
        <f>+VLOOKUP(bloque2_2[[#This Row],[niño]],BD.niños[[Código]:[sexo]],6,FALSE)</f>
        <v>7 y 8</v>
      </c>
      <c r="H1928" s="1" t="str">
        <f>+VLOOKUP(bloque2_2[[#This Row],[niño]],BD.niños[[Código]:[sexo]],7,FALSE)</f>
        <v>M</v>
      </c>
      <c r="I1928" s="1">
        <v>2</v>
      </c>
    </row>
    <row r="1929" spans="1:9" x14ac:dyDescent="0.55000000000000004">
      <c r="A1929" s="1">
        <v>67</v>
      </c>
      <c r="B1929" t="s">
        <v>526</v>
      </c>
      <c r="C1929" s="1" t="s">
        <v>4</v>
      </c>
      <c r="D1929">
        <v>5</v>
      </c>
      <c r="E1929" s="1" t="s">
        <v>214</v>
      </c>
      <c r="F1929" s="1">
        <v>1</v>
      </c>
      <c r="G1929" s="1" t="str">
        <f>+VLOOKUP(bloque2_2[[#This Row],[niño]],BD.niños[[Código]:[sexo]],6,FALSE)</f>
        <v>9 y 10</v>
      </c>
      <c r="H1929" s="1" t="str">
        <f>+VLOOKUP(bloque2_2[[#This Row],[niño]],BD.niños[[Código]:[sexo]],7,FALSE)</f>
        <v>F</v>
      </c>
      <c r="I1929" s="1">
        <v>2</v>
      </c>
    </row>
    <row r="1930" spans="1:9" x14ac:dyDescent="0.55000000000000004">
      <c r="A1930" s="1">
        <v>67</v>
      </c>
      <c r="B1930" t="s">
        <v>526</v>
      </c>
      <c r="C1930" s="1" t="s">
        <v>4</v>
      </c>
      <c r="D1930">
        <v>5</v>
      </c>
      <c r="E1930" s="1" t="s">
        <v>217</v>
      </c>
      <c r="F1930" s="1">
        <v>5</v>
      </c>
      <c r="G1930" s="1" t="str">
        <f>+VLOOKUP(bloque2_2[[#This Row],[niño]],BD.niños[[Código]:[sexo]],6,FALSE)</f>
        <v>9 y 10</v>
      </c>
      <c r="H1930" s="1" t="str">
        <f>+VLOOKUP(bloque2_2[[#This Row],[niño]],BD.niños[[Código]:[sexo]],7,FALSE)</f>
        <v>F</v>
      </c>
      <c r="I1930" s="1">
        <v>2</v>
      </c>
    </row>
    <row r="1931" spans="1:9" x14ac:dyDescent="0.55000000000000004">
      <c r="A1931" s="1">
        <v>67</v>
      </c>
      <c r="B1931" t="s">
        <v>526</v>
      </c>
      <c r="C1931" s="1" t="s">
        <v>4</v>
      </c>
      <c r="D1931">
        <v>5</v>
      </c>
      <c r="E1931" s="1" t="s">
        <v>220</v>
      </c>
      <c r="F1931" s="1">
        <v>5</v>
      </c>
      <c r="G1931" s="1" t="str">
        <f>+VLOOKUP(bloque2_2[[#This Row],[niño]],BD.niños[[Código]:[sexo]],6,FALSE)</f>
        <v>9 y 10</v>
      </c>
      <c r="H1931" s="1" t="str">
        <f>+VLOOKUP(bloque2_2[[#This Row],[niño]],BD.niños[[Código]:[sexo]],7,FALSE)</f>
        <v>F</v>
      </c>
      <c r="I1931" s="1">
        <v>2</v>
      </c>
    </row>
    <row r="1932" spans="1:9" x14ac:dyDescent="0.55000000000000004">
      <c r="A1932" s="1">
        <v>67</v>
      </c>
      <c r="B1932" t="s">
        <v>526</v>
      </c>
      <c r="C1932" s="1" t="s">
        <v>4</v>
      </c>
      <c r="D1932">
        <v>5</v>
      </c>
      <c r="E1932" s="1" t="s">
        <v>223</v>
      </c>
      <c r="F1932" s="1">
        <v>5</v>
      </c>
      <c r="G1932" s="1" t="str">
        <f>+VLOOKUP(bloque2_2[[#This Row],[niño]],BD.niños[[Código]:[sexo]],6,FALSE)</f>
        <v>7 y 8</v>
      </c>
      <c r="H1932" s="1" t="str">
        <f>+VLOOKUP(bloque2_2[[#This Row],[niño]],BD.niños[[Código]:[sexo]],7,FALSE)</f>
        <v>F</v>
      </c>
      <c r="I1932" s="1">
        <v>2</v>
      </c>
    </row>
    <row r="1933" spans="1:9" x14ac:dyDescent="0.55000000000000004">
      <c r="A1933" s="1">
        <v>67</v>
      </c>
      <c r="B1933" t="s">
        <v>526</v>
      </c>
      <c r="C1933" s="1" t="s">
        <v>4</v>
      </c>
      <c r="D1933">
        <v>5</v>
      </c>
      <c r="E1933" s="1" t="s">
        <v>226</v>
      </c>
      <c r="F1933" s="1">
        <v>7</v>
      </c>
      <c r="G1933" s="1" t="str">
        <f>+VLOOKUP(bloque2_2[[#This Row],[niño]],BD.niños[[Código]:[sexo]],6,FALSE)</f>
        <v>9 y 10</v>
      </c>
      <c r="H1933" s="1" t="str">
        <f>+VLOOKUP(bloque2_2[[#This Row],[niño]],BD.niños[[Código]:[sexo]],7,FALSE)</f>
        <v>M</v>
      </c>
      <c r="I1933" s="1">
        <v>2</v>
      </c>
    </row>
    <row r="1934" spans="1:9" x14ac:dyDescent="0.55000000000000004">
      <c r="A1934" s="1">
        <v>67</v>
      </c>
      <c r="B1934" t="s">
        <v>526</v>
      </c>
      <c r="C1934" s="1" t="s">
        <v>4</v>
      </c>
      <c r="D1934">
        <v>5</v>
      </c>
      <c r="E1934" s="1" t="s">
        <v>229</v>
      </c>
      <c r="F1934" s="1">
        <v>5</v>
      </c>
      <c r="G1934" s="1" t="str">
        <f>+VLOOKUP(bloque2_2[[#This Row],[niño]],BD.niños[[Código]:[sexo]],6,FALSE)</f>
        <v>7 y 8</v>
      </c>
      <c r="H1934" s="1" t="str">
        <f>+VLOOKUP(bloque2_2[[#This Row],[niño]],BD.niños[[Código]:[sexo]],7,FALSE)</f>
        <v>M</v>
      </c>
      <c r="I1934" s="1">
        <v>2</v>
      </c>
    </row>
    <row r="1935" spans="1:9" x14ac:dyDescent="0.55000000000000004">
      <c r="A1935" s="1">
        <v>67</v>
      </c>
      <c r="B1935" t="s">
        <v>526</v>
      </c>
      <c r="C1935" s="1" t="s">
        <v>4</v>
      </c>
      <c r="D1935">
        <v>5</v>
      </c>
      <c r="E1935" s="1" t="s">
        <v>231</v>
      </c>
      <c r="F1935" s="1">
        <v>1</v>
      </c>
      <c r="G1935" s="1" t="str">
        <f>+VLOOKUP(bloque2_2[[#This Row],[niño]],BD.niños[[Código]:[sexo]],6,FALSE)</f>
        <v>5 y 6</v>
      </c>
      <c r="H1935" s="1" t="str">
        <f>+VLOOKUP(bloque2_2[[#This Row],[niño]],BD.niños[[Código]:[sexo]],7,FALSE)</f>
        <v>F</v>
      </c>
      <c r="I1935" s="1">
        <v>2</v>
      </c>
    </row>
    <row r="1936" spans="1:9" x14ac:dyDescent="0.55000000000000004">
      <c r="A1936" s="1">
        <v>67</v>
      </c>
      <c r="B1936" t="s">
        <v>526</v>
      </c>
      <c r="C1936" s="1" t="s">
        <v>4</v>
      </c>
      <c r="D1936">
        <v>5</v>
      </c>
      <c r="E1936" s="1" t="s">
        <v>286</v>
      </c>
      <c r="F1936" s="1">
        <v>5</v>
      </c>
      <c r="G1936" s="1" t="str">
        <f>+VLOOKUP(bloque2_2[[#This Row],[niño]],BD.niños[[Código]:[sexo]],6,FALSE)</f>
        <v>5 y 6</v>
      </c>
      <c r="H1936" s="1" t="str">
        <f>+VLOOKUP(bloque2_2[[#This Row],[niño]],BD.niños[[Código]:[sexo]],7,FALSE)</f>
        <v>M</v>
      </c>
      <c r="I1936" s="1">
        <v>2</v>
      </c>
    </row>
    <row r="1937" spans="1:9" x14ac:dyDescent="0.55000000000000004">
      <c r="A1937" s="1">
        <v>67</v>
      </c>
      <c r="B1937" t="s">
        <v>526</v>
      </c>
      <c r="C1937" s="1" t="s">
        <v>4</v>
      </c>
      <c r="D1937">
        <v>5</v>
      </c>
      <c r="E1937" s="1" t="s">
        <v>290</v>
      </c>
      <c r="F1937" s="1">
        <v>3</v>
      </c>
      <c r="G1937" s="1" t="str">
        <f>+VLOOKUP(bloque2_2[[#This Row],[niño]],BD.niños[[Código]:[sexo]],6,FALSE)</f>
        <v>5 y 6</v>
      </c>
      <c r="H1937" s="1" t="str">
        <f>+VLOOKUP(bloque2_2[[#This Row],[niño]],BD.niños[[Código]:[sexo]],7,FALSE)</f>
        <v>M</v>
      </c>
      <c r="I1937" s="1">
        <v>2</v>
      </c>
    </row>
    <row r="1938" spans="1:9" x14ac:dyDescent="0.55000000000000004">
      <c r="A1938" s="1">
        <v>67</v>
      </c>
      <c r="B1938" t="s">
        <v>526</v>
      </c>
      <c r="C1938" s="1" t="s">
        <v>4</v>
      </c>
      <c r="D1938">
        <v>5</v>
      </c>
      <c r="E1938" s="1" t="s">
        <v>294</v>
      </c>
      <c r="F1938" s="1">
        <v>5</v>
      </c>
      <c r="G1938" s="1" t="str">
        <f>+VLOOKUP(bloque2_2[[#This Row],[niño]],BD.niños[[Código]:[sexo]],6,FALSE)</f>
        <v>7 y 8</v>
      </c>
      <c r="H1938" s="1" t="str">
        <f>+VLOOKUP(bloque2_2[[#This Row],[niño]],BD.niños[[Código]:[sexo]],7,FALSE)</f>
        <v>M</v>
      </c>
      <c r="I1938" s="1">
        <v>2</v>
      </c>
    </row>
    <row r="1939" spans="1:9" x14ac:dyDescent="0.55000000000000004">
      <c r="A1939" s="1">
        <v>67</v>
      </c>
      <c r="B1939" t="s">
        <v>526</v>
      </c>
      <c r="C1939" s="1" t="s">
        <v>4</v>
      </c>
      <c r="D1939">
        <v>5</v>
      </c>
      <c r="E1939" s="1" t="s">
        <v>295</v>
      </c>
      <c r="F1939" s="1">
        <v>5</v>
      </c>
      <c r="G1939" s="1" t="str">
        <f>+VLOOKUP(bloque2_2[[#This Row],[niño]],BD.niños[[Código]:[sexo]],6,FALSE)</f>
        <v>7 y 8</v>
      </c>
      <c r="H1939" s="1" t="str">
        <f>+VLOOKUP(bloque2_2[[#This Row],[niño]],BD.niños[[Código]:[sexo]],7,FALSE)</f>
        <v>M</v>
      </c>
      <c r="I1939" s="1">
        <v>2</v>
      </c>
    </row>
    <row r="1940" spans="1:9" x14ac:dyDescent="0.55000000000000004">
      <c r="A1940" s="1">
        <v>67</v>
      </c>
      <c r="B1940" t="s">
        <v>526</v>
      </c>
      <c r="C1940" s="1" t="s">
        <v>4</v>
      </c>
      <c r="D1940">
        <v>5</v>
      </c>
      <c r="E1940" s="1" t="s">
        <v>317</v>
      </c>
      <c r="F1940" s="1">
        <v>1</v>
      </c>
      <c r="G1940" s="1" t="str">
        <f>+VLOOKUP(bloque2_2[[#This Row],[niño]],BD.niños[[Código]:[sexo]],6,FALSE)</f>
        <v>9 y 10</v>
      </c>
      <c r="H1940" s="1" t="str">
        <f>+VLOOKUP(bloque2_2[[#This Row],[niño]],BD.niños[[Código]:[sexo]],7,FALSE)</f>
        <v>F</v>
      </c>
      <c r="I1940" s="1">
        <v>2</v>
      </c>
    </row>
    <row r="1941" spans="1:9" x14ac:dyDescent="0.55000000000000004">
      <c r="A1941" s="1">
        <v>67</v>
      </c>
      <c r="B1941" t="s">
        <v>526</v>
      </c>
      <c r="C1941" s="1" t="s">
        <v>4</v>
      </c>
      <c r="D1941">
        <v>5</v>
      </c>
      <c r="E1941" s="1" t="s">
        <v>320</v>
      </c>
      <c r="F1941" s="1">
        <v>5</v>
      </c>
      <c r="G1941" s="1" t="str">
        <f>+VLOOKUP(bloque2_2[[#This Row],[niño]],BD.niños[[Código]:[sexo]],6,FALSE)</f>
        <v>9 y 10</v>
      </c>
      <c r="H1941" s="1" t="str">
        <f>+VLOOKUP(bloque2_2[[#This Row],[niño]],BD.niños[[Código]:[sexo]],7,FALSE)</f>
        <v>M</v>
      </c>
      <c r="I1941" s="1">
        <v>2</v>
      </c>
    </row>
    <row r="1942" spans="1:9" x14ac:dyDescent="0.55000000000000004">
      <c r="A1942" s="1">
        <v>67</v>
      </c>
      <c r="B1942" t="s">
        <v>526</v>
      </c>
      <c r="C1942" s="1" t="s">
        <v>4</v>
      </c>
      <c r="D1942">
        <v>5</v>
      </c>
      <c r="E1942" s="1" t="s">
        <v>323</v>
      </c>
      <c r="F1942" s="1">
        <v>6</v>
      </c>
      <c r="G1942" s="1" t="str">
        <f>+VLOOKUP(bloque2_2[[#This Row],[niño]],BD.niños[[Código]:[sexo]],6,FALSE)</f>
        <v>7 y 8</v>
      </c>
      <c r="H1942" s="1" t="str">
        <f>+VLOOKUP(bloque2_2[[#This Row],[niño]],BD.niños[[Código]:[sexo]],7,FALSE)</f>
        <v>F</v>
      </c>
      <c r="I1942" s="1">
        <v>2</v>
      </c>
    </row>
    <row r="1943" spans="1:9" x14ac:dyDescent="0.55000000000000004">
      <c r="A1943" s="1">
        <v>67</v>
      </c>
      <c r="B1943" t="s">
        <v>526</v>
      </c>
      <c r="C1943" s="1" t="s">
        <v>4</v>
      </c>
      <c r="D1943">
        <v>5</v>
      </c>
      <c r="E1943" s="1" t="s">
        <v>327</v>
      </c>
      <c r="F1943" s="1">
        <v>5</v>
      </c>
      <c r="G1943" s="1" t="str">
        <f>+VLOOKUP(bloque2_2[[#This Row],[niño]],BD.niños[[Código]:[sexo]],6,FALSE)</f>
        <v>7 y 8</v>
      </c>
      <c r="H1943" s="1" t="str">
        <f>+VLOOKUP(bloque2_2[[#This Row],[niño]],BD.niños[[Código]:[sexo]],7,FALSE)</f>
        <v>F</v>
      </c>
      <c r="I1943" s="1">
        <v>2</v>
      </c>
    </row>
    <row r="1944" spans="1:9" x14ac:dyDescent="0.55000000000000004">
      <c r="A1944" s="1">
        <v>67</v>
      </c>
      <c r="B1944" t="s">
        <v>526</v>
      </c>
      <c r="C1944" s="1" t="s">
        <v>4</v>
      </c>
      <c r="D1944">
        <v>5</v>
      </c>
      <c r="E1944" s="1" t="s">
        <v>331</v>
      </c>
      <c r="F1944" s="1">
        <v>6</v>
      </c>
      <c r="G1944" s="1" t="str">
        <f>+VLOOKUP(bloque2_2[[#This Row],[niño]],BD.niños[[Código]:[sexo]],6,FALSE)</f>
        <v>7 y 8</v>
      </c>
      <c r="H1944" s="1" t="str">
        <f>+VLOOKUP(bloque2_2[[#This Row],[niño]],BD.niños[[Código]:[sexo]],7,FALSE)</f>
        <v>F</v>
      </c>
      <c r="I1944" s="1">
        <v>2</v>
      </c>
    </row>
    <row r="1945" spans="1:9" x14ac:dyDescent="0.55000000000000004">
      <c r="A1945" s="1">
        <v>68</v>
      </c>
      <c r="B1945" t="s">
        <v>527</v>
      </c>
      <c r="C1945" s="1" t="s">
        <v>2</v>
      </c>
      <c r="D1945">
        <v>1</v>
      </c>
      <c r="E1945" s="1" t="s">
        <v>105</v>
      </c>
      <c r="F1945" s="1">
        <v>1</v>
      </c>
      <c r="G1945" s="1" t="str">
        <f>+VLOOKUP(bloque2_2[[#This Row],[niño]],BD.niños[[Código]:[sexo]],6,FALSE)</f>
        <v>9 y 10</v>
      </c>
      <c r="H1945" s="1" t="str">
        <f>+VLOOKUP(bloque2_2[[#This Row],[niño]],BD.niños[[Código]:[sexo]],7,FALSE)</f>
        <v>F</v>
      </c>
      <c r="I1945" s="1">
        <v>2</v>
      </c>
    </row>
    <row r="1946" spans="1:9" x14ac:dyDescent="0.55000000000000004">
      <c r="A1946" s="1">
        <v>68</v>
      </c>
      <c r="B1946" t="s">
        <v>527</v>
      </c>
      <c r="C1946" s="1" t="s">
        <v>2</v>
      </c>
      <c r="D1946">
        <v>1</v>
      </c>
      <c r="E1946" s="1" t="s">
        <v>108</v>
      </c>
      <c r="F1946" s="1">
        <v>1</v>
      </c>
      <c r="G1946" s="1" t="str">
        <f>+VLOOKUP(bloque2_2[[#This Row],[niño]],BD.niños[[Código]:[sexo]],6,FALSE)</f>
        <v>9 y 10</v>
      </c>
      <c r="H1946" s="1" t="str">
        <f>+VLOOKUP(bloque2_2[[#This Row],[niño]],BD.niños[[Código]:[sexo]],7,FALSE)</f>
        <v>F</v>
      </c>
      <c r="I1946" s="1">
        <v>2</v>
      </c>
    </row>
    <row r="1947" spans="1:9" x14ac:dyDescent="0.55000000000000004">
      <c r="A1947" s="1">
        <v>68</v>
      </c>
      <c r="B1947" t="s">
        <v>527</v>
      </c>
      <c r="C1947" s="1" t="s">
        <v>2</v>
      </c>
      <c r="D1947">
        <v>1</v>
      </c>
      <c r="E1947" s="1" t="s">
        <v>112</v>
      </c>
      <c r="F1947" s="1">
        <v>1</v>
      </c>
      <c r="G1947" s="1" t="str">
        <f>+VLOOKUP(bloque2_2[[#This Row],[niño]],BD.niños[[Código]:[sexo]],6,FALSE)</f>
        <v>9 y 10</v>
      </c>
      <c r="H1947" s="1" t="str">
        <f>+VLOOKUP(bloque2_2[[#This Row],[niño]],BD.niños[[Código]:[sexo]],7,FALSE)</f>
        <v>F</v>
      </c>
      <c r="I1947" s="1">
        <v>2</v>
      </c>
    </row>
    <row r="1948" spans="1:9" x14ac:dyDescent="0.55000000000000004">
      <c r="A1948" s="1">
        <v>68</v>
      </c>
      <c r="B1948" t="s">
        <v>527</v>
      </c>
      <c r="C1948" s="1" t="s">
        <v>2</v>
      </c>
      <c r="D1948">
        <v>1</v>
      </c>
      <c r="E1948" s="1" t="s">
        <v>116</v>
      </c>
      <c r="F1948" s="1">
        <v>1</v>
      </c>
      <c r="G1948" s="1" t="str">
        <f>+VLOOKUP(bloque2_2[[#This Row],[niño]],BD.niños[[Código]:[sexo]],6,FALSE)</f>
        <v>9 y 10</v>
      </c>
      <c r="H1948" s="1" t="str">
        <f>+VLOOKUP(bloque2_2[[#This Row],[niño]],BD.niños[[Código]:[sexo]],7,FALSE)</f>
        <v>F</v>
      </c>
      <c r="I1948" s="1">
        <v>2</v>
      </c>
    </row>
    <row r="1949" spans="1:9" x14ac:dyDescent="0.55000000000000004">
      <c r="A1949" s="1">
        <v>68</v>
      </c>
      <c r="B1949" t="s">
        <v>527</v>
      </c>
      <c r="C1949" s="1" t="s">
        <v>2</v>
      </c>
      <c r="D1949">
        <v>1</v>
      </c>
      <c r="E1949" s="1" t="s">
        <v>120</v>
      </c>
      <c r="F1949" s="1">
        <v>1</v>
      </c>
      <c r="G1949" s="1" t="str">
        <f>+VLOOKUP(bloque2_2[[#This Row],[niño]],BD.niños[[Código]:[sexo]],6,FALSE)</f>
        <v>9 y 10</v>
      </c>
      <c r="H1949" s="1" t="str">
        <f>+VLOOKUP(bloque2_2[[#This Row],[niño]],BD.niños[[Código]:[sexo]],7,FALSE)</f>
        <v>M</v>
      </c>
      <c r="I1949" s="1">
        <v>2</v>
      </c>
    </row>
    <row r="1950" spans="1:9" x14ac:dyDescent="0.55000000000000004">
      <c r="A1950" s="1">
        <v>68</v>
      </c>
      <c r="B1950" t="s">
        <v>527</v>
      </c>
      <c r="C1950" s="1" t="s">
        <v>2</v>
      </c>
      <c r="D1950">
        <v>1</v>
      </c>
      <c r="E1950" s="1" t="s">
        <v>123</v>
      </c>
      <c r="F1950" s="1">
        <v>1</v>
      </c>
      <c r="G1950" s="1" t="str">
        <f>+VLOOKUP(bloque2_2[[#This Row],[niño]],BD.niños[[Código]:[sexo]],6,FALSE)</f>
        <v>7 y 8</v>
      </c>
      <c r="H1950" s="1" t="str">
        <f>+VLOOKUP(bloque2_2[[#This Row],[niño]],BD.niños[[Código]:[sexo]],7,FALSE)</f>
        <v>M</v>
      </c>
      <c r="I1950" s="1">
        <v>2</v>
      </c>
    </row>
    <row r="1951" spans="1:9" x14ac:dyDescent="0.55000000000000004">
      <c r="A1951" s="1">
        <v>68</v>
      </c>
      <c r="B1951" t="s">
        <v>527</v>
      </c>
      <c r="C1951" s="1" t="s">
        <v>2</v>
      </c>
      <c r="D1951">
        <v>1</v>
      </c>
      <c r="E1951" s="1" t="s">
        <v>127</v>
      </c>
      <c r="F1951" s="1">
        <v>3</v>
      </c>
      <c r="G1951" s="1" t="str">
        <f>+VLOOKUP(bloque2_2[[#This Row],[niño]],BD.niños[[Código]:[sexo]],6,FALSE)</f>
        <v>5 y 6</v>
      </c>
      <c r="H1951" s="1" t="str">
        <f>+VLOOKUP(bloque2_2[[#This Row],[niño]],BD.niños[[Código]:[sexo]],7,FALSE)</f>
        <v>M</v>
      </c>
      <c r="I1951" s="1">
        <v>2</v>
      </c>
    </row>
    <row r="1952" spans="1:9" x14ac:dyDescent="0.55000000000000004">
      <c r="A1952" s="1">
        <v>68</v>
      </c>
      <c r="B1952" t="s">
        <v>527</v>
      </c>
      <c r="C1952" s="1" t="s">
        <v>2</v>
      </c>
      <c r="D1952">
        <v>1</v>
      </c>
      <c r="E1952" s="1" t="s">
        <v>131</v>
      </c>
      <c r="F1952" s="1">
        <v>1</v>
      </c>
      <c r="G1952" s="1" t="str">
        <f>+VLOOKUP(bloque2_2[[#This Row],[niño]],BD.niños[[Código]:[sexo]],6,FALSE)</f>
        <v>5 y 6</v>
      </c>
      <c r="H1952" s="1" t="str">
        <f>+VLOOKUP(bloque2_2[[#This Row],[niño]],BD.niños[[Código]:[sexo]],7,FALSE)</f>
        <v>F</v>
      </c>
      <c r="I1952" s="1">
        <v>2</v>
      </c>
    </row>
    <row r="1953" spans="1:9" x14ac:dyDescent="0.55000000000000004">
      <c r="A1953" s="1">
        <v>68</v>
      </c>
      <c r="B1953" t="s">
        <v>527</v>
      </c>
      <c r="C1953" s="1" t="s">
        <v>2</v>
      </c>
      <c r="D1953">
        <v>1</v>
      </c>
      <c r="E1953" s="1" t="s">
        <v>135</v>
      </c>
      <c r="F1953" s="1">
        <v>1</v>
      </c>
      <c r="G1953" s="1" t="str">
        <f>+VLOOKUP(bloque2_2[[#This Row],[niño]],BD.niños[[Código]:[sexo]],6,FALSE)</f>
        <v>5 y 6</v>
      </c>
      <c r="H1953" s="1" t="str">
        <f>+VLOOKUP(bloque2_2[[#This Row],[niño]],BD.niños[[Código]:[sexo]],7,FALSE)</f>
        <v>M</v>
      </c>
      <c r="I1953" s="1">
        <v>2</v>
      </c>
    </row>
    <row r="1954" spans="1:9" x14ac:dyDescent="0.55000000000000004">
      <c r="A1954" s="1">
        <v>68</v>
      </c>
      <c r="B1954" t="s">
        <v>527</v>
      </c>
      <c r="C1954" s="1" t="s">
        <v>2</v>
      </c>
      <c r="D1954">
        <v>1</v>
      </c>
      <c r="E1954" s="1" t="s">
        <v>139</v>
      </c>
      <c r="F1954" s="1">
        <v>1</v>
      </c>
      <c r="G1954" s="1" t="str">
        <f>+VLOOKUP(bloque2_2[[#This Row],[niño]],BD.niños[[Código]:[sexo]],6,FALSE)</f>
        <v>7 y 8</v>
      </c>
      <c r="H1954" s="1" t="str">
        <f>+VLOOKUP(bloque2_2[[#This Row],[niño]],BD.niños[[Código]:[sexo]],7,FALSE)</f>
        <v>M</v>
      </c>
      <c r="I1954" s="1">
        <v>2</v>
      </c>
    </row>
    <row r="1955" spans="1:9" x14ac:dyDescent="0.55000000000000004">
      <c r="A1955" s="1">
        <v>68</v>
      </c>
      <c r="B1955" t="s">
        <v>527</v>
      </c>
      <c r="C1955" s="1" t="s">
        <v>2</v>
      </c>
      <c r="D1955">
        <v>1</v>
      </c>
      <c r="E1955" s="1" t="s">
        <v>141</v>
      </c>
      <c r="F1955" s="1">
        <v>1</v>
      </c>
      <c r="G1955" s="1" t="str">
        <f>+VLOOKUP(bloque2_2[[#This Row],[niño]],BD.niños[[Código]:[sexo]],6,FALSE)</f>
        <v>7 y 8</v>
      </c>
      <c r="H1955" s="1" t="str">
        <f>+VLOOKUP(bloque2_2[[#This Row],[niño]],BD.niños[[Código]:[sexo]],7,FALSE)</f>
        <v>F</v>
      </c>
      <c r="I1955" s="1">
        <v>2</v>
      </c>
    </row>
    <row r="1956" spans="1:9" x14ac:dyDescent="0.55000000000000004">
      <c r="A1956" s="1">
        <v>68</v>
      </c>
      <c r="B1956" t="s">
        <v>527</v>
      </c>
      <c r="C1956" s="1" t="s">
        <v>2</v>
      </c>
      <c r="D1956">
        <v>1</v>
      </c>
      <c r="E1956" s="1" t="s">
        <v>145</v>
      </c>
      <c r="F1956" s="1">
        <v>1</v>
      </c>
      <c r="G1956" s="1" t="str">
        <f>+VLOOKUP(bloque2_2[[#This Row],[niño]],BD.niños[[Código]:[sexo]],6,FALSE)</f>
        <v>7 y 8</v>
      </c>
      <c r="H1956" s="1" t="str">
        <f>+VLOOKUP(bloque2_2[[#This Row],[niño]],BD.niños[[Código]:[sexo]],7,FALSE)</f>
        <v>M</v>
      </c>
      <c r="I1956" s="1">
        <v>2</v>
      </c>
    </row>
    <row r="1957" spans="1:9" x14ac:dyDescent="0.55000000000000004">
      <c r="A1957" s="1">
        <v>68</v>
      </c>
      <c r="B1957" t="s">
        <v>527</v>
      </c>
      <c r="C1957" s="1" t="s">
        <v>2</v>
      </c>
      <c r="D1957">
        <v>1</v>
      </c>
      <c r="E1957" s="1" t="s">
        <v>147</v>
      </c>
      <c r="F1957" s="1">
        <v>1</v>
      </c>
      <c r="G1957" s="1" t="str">
        <f>+VLOOKUP(bloque2_2[[#This Row],[niño]],BD.niños[[Código]:[sexo]],6,FALSE)</f>
        <v>7 y 8</v>
      </c>
      <c r="H1957" s="1" t="str">
        <f>+VLOOKUP(bloque2_2[[#This Row],[niño]],BD.niños[[Código]:[sexo]],7,FALSE)</f>
        <v>M</v>
      </c>
      <c r="I1957" s="1">
        <v>2</v>
      </c>
    </row>
    <row r="1958" spans="1:9" x14ac:dyDescent="0.55000000000000004">
      <c r="A1958" s="1">
        <v>68</v>
      </c>
      <c r="B1958" t="s">
        <v>527</v>
      </c>
      <c r="C1958" s="1" t="s">
        <v>2</v>
      </c>
      <c r="D1958">
        <v>1</v>
      </c>
      <c r="E1958" s="1" t="s">
        <v>214</v>
      </c>
      <c r="F1958" s="1">
        <v>1</v>
      </c>
      <c r="G1958" s="1" t="str">
        <f>+VLOOKUP(bloque2_2[[#This Row],[niño]],BD.niños[[Código]:[sexo]],6,FALSE)</f>
        <v>9 y 10</v>
      </c>
      <c r="H1958" s="1" t="str">
        <f>+VLOOKUP(bloque2_2[[#This Row],[niño]],BD.niños[[Código]:[sexo]],7,FALSE)</f>
        <v>F</v>
      </c>
      <c r="I1958" s="1">
        <v>2</v>
      </c>
    </row>
    <row r="1959" spans="1:9" x14ac:dyDescent="0.55000000000000004">
      <c r="A1959" s="1">
        <v>68</v>
      </c>
      <c r="B1959" t="s">
        <v>527</v>
      </c>
      <c r="C1959" s="1" t="s">
        <v>2</v>
      </c>
      <c r="D1959">
        <v>1</v>
      </c>
      <c r="E1959" s="1" t="s">
        <v>217</v>
      </c>
      <c r="F1959" s="1">
        <v>1</v>
      </c>
      <c r="G1959" s="1" t="str">
        <f>+VLOOKUP(bloque2_2[[#This Row],[niño]],BD.niños[[Código]:[sexo]],6,FALSE)</f>
        <v>9 y 10</v>
      </c>
      <c r="H1959" s="1" t="str">
        <f>+VLOOKUP(bloque2_2[[#This Row],[niño]],BD.niños[[Código]:[sexo]],7,FALSE)</f>
        <v>F</v>
      </c>
      <c r="I1959" s="1">
        <v>2</v>
      </c>
    </row>
    <row r="1960" spans="1:9" x14ac:dyDescent="0.55000000000000004">
      <c r="A1960" s="1">
        <v>68</v>
      </c>
      <c r="B1960" t="s">
        <v>527</v>
      </c>
      <c r="C1960" s="1" t="s">
        <v>2</v>
      </c>
      <c r="D1960">
        <v>1</v>
      </c>
      <c r="E1960" s="1" t="s">
        <v>220</v>
      </c>
      <c r="F1960" s="1">
        <v>1</v>
      </c>
      <c r="G1960" s="1" t="str">
        <f>+VLOOKUP(bloque2_2[[#This Row],[niño]],BD.niños[[Código]:[sexo]],6,FALSE)</f>
        <v>9 y 10</v>
      </c>
      <c r="H1960" s="1" t="str">
        <f>+VLOOKUP(bloque2_2[[#This Row],[niño]],BD.niños[[Código]:[sexo]],7,FALSE)</f>
        <v>F</v>
      </c>
      <c r="I1960" s="1">
        <v>2</v>
      </c>
    </row>
    <row r="1961" spans="1:9" x14ac:dyDescent="0.55000000000000004">
      <c r="A1961" s="1">
        <v>68</v>
      </c>
      <c r="B1961" t="s">
        <v>527</v>
      </c>
      <c r="C1961" s="1" t="s">
        <v>2</v>
      </c>
      <c r="D1961">
        <v>1</v>
      </c>
      <c r="E1961" s="1" t="s">
        <v>223</v>
      </c>
      <c r="F1961" s="1">
        <v>1</v>
      </c>
      <c r="G1961" s="1" t="str">
        <f>+VLOOKUP(bloque2_2[[#This Row],[niño]],BD.niños[[Código]:[sexo]],6,FALSE)</f>
        <v>7 y 8</v>
      </c>
      <c r="H1961" s="1" t="str">
        <f>+VLOOKUP(bloque2_2[[#This Row],[niño]],BD.niños[[Código]:[sexo]],7,FALSE)</f>
        <v>F</v>
      </c>
      <c r="I1961" s="1">
        <v>2</v>
      </c>
    </row>
    <row r="1962" spans="1:9" x14ac:dyDescent="0.55000000000000004">
      <c r="A1962" s="1">
        <v>68</v>
      </c>
      <c r="B1962" t="s">
        <v>527</v>
      </c>
      <c r="C1962" s="1" t="s">
        <v>2</v>
      </c>
      <c r="D1962">
        <v>1</v>
      </c>
      <c r="E1962" s="1" t="s">
        <v>226</v>
      </c>
      <c r="F1962" s="1">
        <v>1</v>
      </c>
      <c r="G1962" s="1" t="str">
        <f>+VLOOKUP(bloque2_2[[#This Row],[niño]],BD.niños[[Código]:[sexo]],6,FALSE)</f>
        <v>9 y 10</v>
      </c>
      <c r="H1962" s="1" t="str">
        <f>+VLOOKUP(bloque2_2[[#This Row],[niño]],BD.niños[[Código]:[sexo]],7,FALSE)</f>
        <v>M</v>
      </c>
      <c r="I1962" s="1">
        <v>2</v>
      </c>
    </row>
    <row r="1963" spans="1:9" x14ac:dyDescent="0.55000000000000004">
      <c r="A1963" s="1">
        <v>68</v>
      </c>
      <c r="B1963" t="s">
        <v>527</v>
      </c>
      <c r="C1963" s="1" t="s">
        <v>2</v>
      </c>
      <c r="D1963">
        <v>1</v>
      </c>
      <c r="E1963" s="1" t="s">
        <v>229</v>
      </c>
      <c r="F1963" s="1">
        <v>1</v>
      </c>
      <c r="G1963" s="1" t="str">
        <f>+VLOOKUP(bloque2_2[[#This Row],[niño]],BD.niños[[Código]:[sexo]],6,FALSE)</f>
        <v>7 y 8</v>
      </c>
      <c r="H1963" s="1" t="str">
        <f>+VLOOKUP(bloque2_2[[#This Row],[niño]],BD.niños[[Código]:[sexo]],7,FALSE)</f>
        <v>M</v>
      </c>
      <c r="I1963" s="1">
        <v>2</v>
      </c>
    </row>
    <row r="1964" spans="1:9" x14ac:dyDescent="0.55000000000000004">
      <c r="A1964" s="1">
        <v>68</v>
      </c>
      <c r="B1964" t="s">
        <v>527</v>
      </c>
      <c r="C1964" s="1" t="s">
        <v>2</v>
      </c>
      <c r="D1964">
        <v>1</v>
      </c>
      <c r="E1964" s="1" t="s">
        <v>231</v>
      </c>
      <c r="F1964" s="1">
        <v>1</v>
      </c>
      <c r="G1964" s="1" t="str">
        <f>+VLOOKUP(bloque2_2[[#This Row],[niño]],BD.niños[[Código]:[sexo]],6,FALSE)</f>
        <v>5 y 6</v>
      </c>
      <c r="H1964" s="1" t="str">
        <f>+VLOOKUP(bloque2_2[[#This Row],[niño]],BD.niños[[Código]:[sexo]],7,FALSE)</f>
        <v>F</v>
      </c>
      <c r="I1964" s="1">
        <v>2</v>
      </c>
    </row>
    <row r="1965" spans="1:9" x14ac:dyDescent="0.55000000000000004">
      <c r="A1965" s="1">
        <v>68</v>
      </c>
      <c r="B1965" t="s">
        <v>527</v>
      </c>
      <c r="C1965" s="1" t="s">
        <v>2</v>
      </c>
      <c r="D1965">
        <v>1</v>
      </c>
      <c r="E1965" s="1" t="s">
        <v>286</v>
      </c>
      <c r="F1965" s="1">
        <v>1</v>
      </c>
      <c r="G1965" s="1" t="str">
        <f>+VLOOKUP(bloque2_2[[#This Row],[niño]],BD.niños[[Código]:[sexo]],6,FALSE)</f>
        <v>5 y 6</v>
      </c>
      <c r="H1965" s="1" t="str">
        <f>+VLOOKUP(bloque2_2[[#This Row],[niño]],BD.niños[[Código]:[sexo]],7,FALSE)</f>
        <v>M</v>
      </c>
      <c r="I1965" s="1">
        <v>2</v>
      </c>
    </row>
    <row r="1966" spans="1:9" x14ac:dyDescent="0.55000000000000004">
      <c r="A1966" s="1">
        <v>68</v>
      </c>
      <c r="B1966" t="s">
        <v>527</v>
      </c>
      <c r="C1966" s="1" t="s">
        <v>2</v>
      </c>
      <c r="D1966">
        <v>1</v>
      </c>
      <c r="E1966" s="1" t="s">
        <v>290</v>
      </c>
      <c r="F1966" s="1">
        <v>1</v>
      </c>
      <c r="G1966" s="1" t="str">
        <f>+VLOOKUP(bloque2_2[[#This Row],[niño]],BD.niños[[Código]:[sexo]],6,FALSE)</f>
        <v>5 y 6</v>
      </c>
      <c r="H1966" s="1" t="str">
        <f>+VLOOKUP(bloque2_2[[#This Row],[niño]],BD.niños[[Código]:[sexo]],7,FALSE)</f>
        <v>M</v>
      </c>
      <c r="I1966" s="1">
        <v>2</v>
      </c>
    </row>
    <row r="1967" spans="1:9" x14ac:dyDescent="0.55000000000000004">
      <c r="A1967" s="1">
        <v>68</v>
      </c>
      <c r="B1967" t="s">
        <v>527</v>
      </c>
      <c r="C1967" s="1" t="s">
        <v>2</v>
      </c>
      <c r="D1967">
        <v>1</v>
      </c>
      <c r="E1967" s="1" t="s">
        <v>294</v>
      </c>
      <c r="F1967" s="1">
        <v>1</v>
      </c>
      <c r="G1967" s="1" t="str">
        <f>+VLOOKUP(bloque2_2[[#This Row],[niño]],BD.niños[[Código]:[sexo]],6,FALSE)</f>
        <v>7 y 8</v>
      </c>
      <c r="H1967" s="1" t="str">
        <f>+VLOOKUP(bloque2_2[[#This Row],[niño]],BD.niños[[Código]:[sexo]],7,FALSE)</f>
        <v>M</v>
      </c>
      <c r="I1967" s="1">
        <v>2</v>
      </c>
    </row>
    <row r="1968" spans="1:9" x14ac:dyDescent="0.55000000000000004">
      <c r="A1968" s="1">
        <v>68</v>
      </c>
      <c r="B1968" t="s">
        <v>527</v>
      </c>
      <c r="C1968" s="1" t="s">
        <v>2</v>
      </c>
      <c r="D1968">
        <v>1</v>
      </c>
      <c r="E1968" s="1" t="s">
        <v>295</v>
      </c>
      <c r="F1968" s="1">
        <v>1</v>
      </c>
      <c r="G1968" s="1" t="str">
        <f>+VLOOKUP(bloque2_2[[#This Row],[niño]],BD.niños[[Código]:[sexo]],6,FALSE)</f>
        <v>7 y 8</v>
      </c>
      <c r="H1968" s="1" t="str">
        <f>+VLOOKUP(bloque2_2[[#This Row],[niño]],BD.niños[[Código]:[sexo]],7,FALSE)</f>
        <v>M</v>
      </c>
      <c r="I1968" s="1">
        <v>2</v>
      </c>
    </row>
    <row r="1969" spans="1:9" x14ac:dyDescent="0.55000000000000004">
      <c r="A1969" s="1">
        <v>68</v>
      </c>
      <c r="B1969" t="s">
        <v>527</v>
      </c>
      <c r="C1969" s="1" t="s">
        <v>2</v>
      </c>
      <c r="D1969">
        <v>1</v>
      </c>
      <c r="E1969" s="1" t="s">
        <v>317</v>
      </c>
      <c r="F1969" s="1">
        <v>1</v>
      </c>
      <c r="G1969" s="1" t="str">
        <f>+VLOOKUP(bloque2_2[[#This Row],[niño]],BD.niños[[Código]:[sexo]],6,FALSE)</f>
        <v>9 y 10</v>
      </c>
      <c r="H1969" s="1" t="str">
        <f>+VLOOKUP(bloque2_2[[#This Row],[niño]],BD.niños[[Código]:[sexo]],7,FALSE)</f>
        <v>F</v>
      </c>
      <c r="I1969" s="1">
        <v>2</v>
      </c>
    </row>
    <row r="1970" spans="1:9" x14ac:dyDescent="0.55000000000000004">
      <c r="A1970" s="1">
        <v>68</v>
      </c>
      <c r="B1970" t="s">
        <v>527</v>
      </c>
      <c r="C1970" s="1" t="s">
        <v>2</v>
      </c>
      <c r="D1970">
        <v>1</v>
      </c>
      <c r="E1970" s="1" t="s">
        <v>320</v>
      </c>
      <c r="F1970" s="1">
        <v>1</v>
      </c>
      <c r="G1970" s="1" t="str">
        <f>+VLOOKUP(bloque2_2[[#This Row],[niño]],BD.niños[[Código]:[sexo]],6,FALSE)</f>
        <v>9 y 10</v>
      </c>
      <c r="H1970" s="1" t="str">
        <f>+VLOOKUP(bloque2_2[[#This Row],[niño]],BD.niños[[Código]:[sexo]],7,FALSE)</f>
        <v>M</v>
      </c>
      <c r="I1970" s="1">
        <v>2</v>
      </c>
    </row>
    <row r="1971" spans="1:9" x14ac:dyDescent="0.55000000000000004">
      <c r="A1971" s="1">
        <v>68</v>
      </c>
      <c r="B1971" t="s">
        <v>527</v>
      </c>
      <c r="C1971" s="1" t="s">
        <v>2</v>
      </c>
      <c r="D1971">
        <v>1</v>
      </c>
      <c r="E1971" s="1" t="s">
        <v>323</v>
      </c>
      <c r="F1971" s="1">
        <v>1</v>
      </c>
      <c r="G1971" s="1" t="str">
        <f>+VLOOKUP(bloque2_2[[#This Row],[niño]],BD.niños[[Código]:[sexo]],6,FALSE)</f>
        <v>7 y 8</v>
      </c>
      <c r="H1971" s="1" t="str">
        <f>+VLOOKUP(bloque2_2[[#This Row],[niño]],BD.niños[[Código]:[sexo]],7,FALSE)</f>
        <v>F</v>
      </c>
      <c r="I1971" s="1">
        <v>2</v>
      </c>
    </row>
    <row r="1972" spans="1:9" x14ac:dyDescent="0.55000000000000004">
      <c r="A1972" s="1">
        <v>68</v>
      </c>
      <c r="B1972" t="s">
        <v>527</v>
      </c>
      <c r="C1972" s="1" t="s">
        <v>2</v>
      </c>
      <c r="D1972">
        <v>1</v>
      </c>
      <c r="E1972" s="1" t="s">
        <v>327</v>
      </c>
      <c r="F1972" s="1">
        <v>1</v>
      </c>
      <c r="G1972" s="1" t="str">
        <f>+VLOOKUP(bloque2_2[[#This Row],[niño]],BD.niños[[Código]:[sexo]],6,FALSE)</f>
        <v>7 y 8</v>
      </c>
      <c r="H1972" s="1" t="str">
        <f>+VLOOKUP(bloque2_2[[#This Row],[niño]],BD.niños[[Código]:[sexo]],7,FALSE)</f>
        <v>F</v>
      </c>
      <c r="I1972" s="1">
        <v>2</v>
      </c>
    </row>
    <row r="1973" spans="1:9" x14ac:dyDescent="0.55000000000000004">
      <c r="A1973" s="1">
        <v>68</v>
      </c>
      <c r="B1973" t="s">
        <v>527</v>
      </c>
      <c r="C1973" s="1" t="s">
        <v>2</v>
      </c>
      <c r="D1973">
        <v>1</v>
      </c>
      <c r="E1973" s="1" t="s">
        <v>331</v>
      </c>
      <c r="F1973" s="1">
        <v>1</v>
      </c>
      <c r="G1973" s="1" t="str">
        <f>+VLOOKUP(bloque2_2[[#This Row],[niño]],BD.niños[[Código]:[sexo]],6,FALSE)</f>
        <v>7 y 8</v>
      </c>
      <c r="H1973" s="1" t="str">
        <f>+VLOOKUP(bloque2_2[[#This Row],[niño]],BD.niños[[Código]:[sexo]],7,FALSE)</f>
        <v>F</v>
      </c>
      <c r="I1973" s="1">
        <v>2</v>
      </c>
    </row>
    <row r="1974" spans="1:9" x14ac:dyDescent="0.55000000000000004">
      <c r="A1974" s="1">
        <v>69</v>
      </c>
      <c r="B1974" t="s">
        <v>528</v>
      </c>
      <c r="C1974" s="1" t="s">
        <v>4</v>
      </c>
      <c r="D1974">
        <v>5</v>
      </c>
      <c r="E1974" s="1" t="s">
        <v>105</v>
      </c>
      <c r="F1974" s="1">
        <v>5</v>
      </c>
      <c r="G1974" s="1" t="str">
        <f>+VLOOKUP(bloque2_2[[#This Row],[niño]],BD.niños[[Código]:[sexo]],6,FALSE)</f>
        <v>9 y 10</v>
      </c>
      <c r="H1974" s="1" t="str">
        <f>+VLOOKUP(bloque2_2[[#This Row],[niño]],BD.niños[[Código]:[sexo]],7,FALSE)</f>
        <v>F</v>
      </c>
      <c r="I1974" s="1">
        <v>2</v>
      </c>
    </row>
    <row r="1975" spans="1:9" x14ac:dyDescent="0.55000000000000004">
      <c r="A1975" s="1">
        <v>69</v>
      </c>
      <c r="B1975" t="s">
        <v>528</v>
      </c>
      <c r="C1975" s="1" t="s">
        <v>4</v>
      </c>
      <c r="D1975">
        <v>5</v>
      </c>
      <c r="E1975" s="1" t="s">
        <v>108</v>
      </c>
      <c r="F1975" s="1">
        <v>5</v>
      </c>
      <c r="G1975" s="1" t="str">
        <f>+VLOOKUP(bloque2_2[[#This Row],[niño]],BD.niños[[Código]:[sexo]],6,FALSE)</f>
        <v>9 y 10</v>
      </c>
      <c r="H1975" s="1" t="str">
        <f>+VLOOKUP(bloque2_2[[#This Row],[niño]],BD.niños[[Código]:[sexo]],7,FALSE)</f>
        <v>F</v>
      </c>
      <c r="I1975" s="1">
        <v>2</v>
      </c>
    </row>
    <row r="1976" spans="1:9" x14ac:dyDescent="0.55000000000000004">
      <c r="A1976" s="1">
        <v>69</v>
      </c>
      <c r="B1976" t="s">
        <v>528</v>
      </c>
      <c r="C1976" s="1" t="s">
        <v>4</v>
      </c>
      <c r="D1976">
        <v>5</v>
      </c>
      <c r="E1976" s="1" t="s">
        <v>112</v>
      </c>
      <c r="F1976" s="1">
        <v>5</v>
      </c>
      <c r="G1976" s="1" t="str">
        <f>+VLOOKUP(bloque2_2[[#This Row],[niño]],BD.niños[[Código]:[sexo]],6,FALSE)</f>
        <v>9 y 10</v>
      </c>
      <c r="H1976" s="1" t="str">
        <f>+VLOOKUP(bloque2_2[[#This Row],[niño]],BD.niños[[Código]:[sexo]],7,FALSE)</f>
        <v>F</v>
      </c>
      <c r="I1976" s="1">
        <v>2</v>
      </c>
    </row>
    <row r="1977" spans="1:9" x14ac:dyDescent="0.55000000000000004">
      <c r="A1977" s="1">
        <v>69</v>
      </c>
      <c r="B1977" t="s">
        <v>528</v>
      </c>
      <c r="C1977" s="1" t="s">
        <v>4</v>
      </c>
      <c r="D1977">
        <v>5</v>
      </c>
      <c r="E1977" s="1" t="s">
        <v>116</v>
      </c>
      <c r="F1977" s="1">
        <v>5</v>
      </c>
      <c r="G1977" s="1" t="str">
        <f>+VLOOKUP(bloque2_2[[#This Row],[niño]],BD.niños[[Código]:[sexo]],6,FALSE)</f>
        <v>9 y 10</v>
      </c>
      <c r="H1977" s="1" t="str">
        <f>+VLOOKUP(bloque2_2[[#This Row],[niño]],BD.niños[[Código]:[sexo]],7,FALSE)</f>
        <v>F</v>
      </c>
      <c r="I1977" s="1">
        <v>2</v>
      </c>
    </row>
    <row r="1978" spans="1:9" x14ac:dyDescent="0.55000000000000004">
      <c r="A1978" s="1">
        <v>69</v>
      </c>
      <c r="B1978" t="s">
        <v>528</v>
      </c>
      <c r="C1978" s="1" t="s">
        <v>4</v>
      </c>
      <c r="D1978">
        <v>5</v>
      </c>
      <c r="E1978" s="1" t="s">
        <v>120</v>
      </c>
      <c r="F1978" s="1">
        <v>5</v>
      </c>
      <c r="G1978" s="1" t="str">
        <f>+VLOOKUP(bloque2_2[[#This Row],[niño]],BD.niños[[Código]:[sexo]],6,FALSE)</f>
        <v>9 y 10</v>
      </c>
      <c r="H1978" s="1" t="str">
        <f>+VLOOKUP(bloque2_2[[#This Row],[niño]],BD.niños[[Código]:[sexo]],7,FALSE)</f>
        <v>M</v>
      </c>
      <c r="I1978" s="1">
        <v>2</v>
      </c>
    </row>
    <row r="1979" spans="1:9" x14ac:dyDescent="0.55000000000000004">
      <c r="A1979" s="1">
        <v>69</v>
      </c>
      <c r="B1979" t="s">
        <v>528</v>
      </c>
      <c r="C1979" s="1" t="s">
        <v>4</v>
      </c>
      <c r="D1979">
        <v>5</v>
      </c>
      <c r="E1979" s="1" t="s">
        <v>123</v>
      </c>
      <c r="F1979" s="1">
        <v>6</v>
      </c>
      <c r="G1979" s="1" t="str">
        <f>+VLOOKUP(bloque2_2[[#This Row],[niño]],BD.niños[[Código]:[sexo]],6,FALSE)</f>
        <v>7 y 8</v>
      </c>
      <c r="H1979" s="1" t="str">
        <f>+VLOOKUP(bloque2_2[[#This Row],[niño]],BD.niños[[Código]:[sexo]],7,FALSE)</f>
        <v>M</v>
      </c>
      <c r="I1979" s="1">
        <v>2</v>
      </c>
    </row>
    <row r="1980" spans="1:9" x14ac:dyDescent="0.55000000000000004">
      <c r="A1980" s="1">
        <v>69</v>
      </c>
      <c r="B1980" t="s">
        <v>528</v>
      </c>
      <c r="C1980" s="1" t="s">
        <v>4</v>
      </c>
      <c r="D1980">
        <v>5</v>
      </c>
      <c r="E1980" s="1" t="s">
        <v>127</v>
      </c>
      <c r="F1980" s="1">
        <v>5</v>
      </c>
      <c r="G1980" s="1" t="str">
        <f>+VLOOKUP(bloque2_2[[#This Row],[niño]],BD.niños[[Código]:[sexo]],6,FALSE)</f>
        <v>5 y 6</v>
      </c>
      <c r="H1980" s="1" t="str">
        <f>+VLOOKUP(bloque2_2[[#This Row],[niño]],BD.niños[[Código]:[sexo]],7,FALSE)</f>
        <v>M</v>
      </c>
      <c r="I1980" s="1">
        <v>2</v>
      </c>
    </row>
    <row r="1981" spans="1:9" x14ac:dyDescent="0.55000000000000004">
      <c r="A1981" s="1">
        <v>69</v>
      </c>
      <c r="B1981" t="s">
        <v>528</v>
      </c>
      <c r="C1981" s="1" t="s">
        <v>4</v>
      </c>
      <c r="D1981">
        <v>5</v>
      </c>
      <c r="E1981" s="1" t="s">
        <v>131</v>
      </c>
      <c r="F1981" s="1">
        <v>5</v>
      </c>
      <c r="G1981" s="1" t="str">
        <f>+VLOOKUP(bloque2_2[[#This Row],[niño]],BD.niños[[Código]:[sexo]],6,FALSE)</f>
        <v>5 y 6</v>
      </c>
      <c r="H1981" s="1" t="str">
        <f>+VLOOKUP(bloque2_2[[#This Row],[niño]],BD.niños[[Código]:[sexo]],7,FALSE)</f>
        <v>F</v>
      </c>
      <c r="I1981" s="1">
        <v>2</v>
      </c>
    </row>
    <row r="1982" spans="1:9" x14ac:dyDescent="0.55000000000000004">
      <c r="A1982" s="1">
        <v>69</v>
      </c>
      <c r="B1982" t="s">
        <v>528</v>
      </c>
      <c r="C1982" s="1" t="s">
        <v>4</v>
      </c>
      <c r="D1982">
        <v>5</v>
      </c>
      <c r="E1982" s="1" t="s">
        <v>135</v>
      </c>
      <c r="F1982" s="1">
        <v>6</v>
      </c>
      <c r="G1982" s="1" t="str">
        <f>+VLOOKUP(bloque2_2[[#This Row],[niño]],BD.niños[[Código]:[sexo]],6,FALSE)</f>
        <v>5 y 6</v>
      </c>
      <c r="H1982" s="1" t="str">
        <f>+VLOOKUP(bloque2_2[[#This Row],[niño]],BD.niños[[Código]:[sexo]],7,FALSE)</f>
        <v>M</v>
      </c>
      <c r="I1982" s="1">
        <v>2</v>
      </c>
    </row>
    <row r="1983" spans="1:9" x14ac:dyDescent="0.55000000000000004">
      <c r="A1983" s="1">
        <v>69</v>
      </c>
      <c r="B1983" t="s">
        <v>528</v>
      </c>
      <c r="C1983" s="1" t="s">
        <v>4</v>
      </c>
      <c r="D1983">
        <v>5</v>
      </c>
      <c r="E1983" s="1" t="s">
        <v>139</v>
      </c>
      <c r="F1983" s="1">
        <v>5</v>
      </c>
      <c r="G1983" s="1" t="str">
        <f>+VLOOKUP(bloque2_2[[#This Row],[niño]],BD.niños[[Código]:[sexo]],6,FALSE)</f>
        <v>7 y 8</v>
      </c>
      <c r="H1983" s="1" t="str">
        <f>+VLOOKUP(bloque2_2[[#This Row],[niño]],BD.niños[[Código]:[sexo]],7,FALSE)</f>
        <v>M</v>
      </c>
      <c r="I1983" s="1">
        <v>2</v>
      </c>
    </row>
    <row r="1984" spans="1:9" x14ac:dyDescent="0.55000000000000004">
      <c r="A1984" s="1">
        <v>69</v>
      </c>
      <c r="B1984" t="s">
        <v>528</v>
      </c>
      <c r="C1984" s="1" t="s">
        <v>4</v>
      </c>
      <c r="D1984">
        <v>5</v>
      </c>
      <c r="E1984" s="1" t="s">
        <v>141</v>
      </c>
      <c r="F1984" s="1">
        <v>5</v>
      </c>
      <c r="G1984" s="1" t="str">
        <f>+VLOOKUP(bloque2_2[[#This Row],[niño]],BD.niños[[Código]:[sexo]],6,FALSE)</f>
        <v>7 y 8</v>
      </c>
      <c r="H1984" s="1" t="str">
        <f>+VLOOKUP(bloque2_2[[#This Row],[niño]],BD.niños[[Código]:[sexo]],7,FALSE)</f>
        <v>F</v>
      </c>
      <c r="I1984" s="1">
        <v>2</v>
      </c>
    </row>
    <row r="1985" spans="1:9" x14ac:dyDescent="0.55000000000000004">
      <c r="A1985" s="1">
        <v>69</v>
      </c>
      <c r="B1985" t="s">
        <v>528</v>
      </c>
      <c r="C1985" s="1" t="s">
        <v>4</v>
      </c>
      <c r="D1985">
        <v>5</v>
      </c>
      <c r="E1985" s="1" t="s">
        <v>145</v>
      </c>
      <c r="F1985" s="1">
        <v>5</v>
      </c>
      <c r="G1985" s="1" t="str">
        <f>+VLOOKUP(bloque2_2[[#This Row],[niño]],BD.niños[[Código]:[sexo]],6,FALSE)</f>
        <v>7 y 8</v>
      </c>
      <c r="H1985" s="1" t="str">
        <f>+VLOOKUP(bloque2_2[[#This Row],[niño]],BD.niños[[Código]:[sexo]],7,FALSE)</f>
        <v>M</v>
      </c>
      <c r="I1985" s="1">
        <v>2</v>
      </c>
    </row>
    <row r="1986" spans="1:9" x14ac:dyDescent="0.55000000000000004">
      <c r="A1986" s="1">
        <v>69</v>
      </c>
      <c r="B1986" t="s">
        <v>528</v>
      </c>
      <c r="C1986" s="1" t="s">
        <v>4</v>
      </c>
      <c r="D1986">
        <v>5</v>
      </c>
      <c r="E1986" s="1" t="s">
        <v>147</v>
      </c>
      <c r="F1986" s="1">
        <v>5</v>
      </c>
      <c r="G1986" s="1" t="str">
        <f>+VLOOKUP(bloque2_2[[#This Row],[niño]],BD.niños[[Código]:[sexo]],6,FALSE)</f>
        <v>7 y 8</v>
      </c>
      <c r="H1986" s="1" t="str">
        <f>+VLOOKUP(bloque2_2[[#This Row],[niño]],BD.niños[[Código]:[sexo]],7,FALSE)</f>
        <v>M</v>
      </c>
      <c r="I1986" s="1">
        <v>2</v>
      </c>
    </row>
    <row r="1987" spans="1:9" x14ac:dyDescent="0.55000000000000004">
      <c r="A1987" s="1">
        <v>69</v>
      </c>
      <c r="B1987" t="s">
        <v>528</v>
      </c>
      <c r="C1987" s="1" t="s">
        <v>4</v>
      </c>
      <c r="D1987">
        <v>5</v>
      </c>
      <c r="E1987" s="1" t="s">
        <v>214</v>
      </c>
      <c r="F1987" s="1">
        <v>5</v>
      </c>
      <c r="G1987" s="1" t="str">
        <f>+VLOOKUP(bloque2_2[[#This Row],[niño]],BD.niños[[Código]:[sexo]],6,FALSE)</f>
        <v>9 y 10</v>
      </c>
      <c r="H1987" s="1" t="str">
        <f>+VLOOKUP(bloque2_2[[#This Row],[niño]],BD.niños[[Código]:[sexo]],7,FALSE)</f>
        <v>F</v>
      </c>
      <c r="I1987" s="1">
        <v>2</v>
      </c>
    </row>
    <row r="1988" spans="1:9" x14ac:dyDescent="0.55000000000000004">
      <c r="A1988" s="1">
        <v>69</v>
      </c>
      <c r="B1988" t="s">
        <v>528</v>
      </c>
      <c r="C1988" s="1" t="s">
        <v>4</v>
      </c>
      <c r="D1988">
        <v>5</v>
      </c>
      <c r="E1988" s="1" t="s">
        <v>217</v>
      </c>
      <c r="F1988" s="1">
        <v>6</v>
      </c>
      <c r="G1988" s="1" t="str">
        <f>+VLOOKUP(bloque2_2[[#This Row],[niño]],BD.niños[[Código]:[sexo]],6,FALSE)</f>
        <v>9 y 10</v>
      </c>
      <c r="H1988" s="1" t="str">
        <f>+VLOOKUP(bloque2_2[[#This Row],[niño]],BD.niños[[Código]:[sexo]],7,FALSE)</f>
        <v>F</v>
      </c>
      <c r="I1988" s="1">
        <v>2</v>
      </c>
    </row>
    <row r="1989" spans="1:9" x14ac:dyDescent="0.55000000000000004">
      <c r="A1989" s="1">
        <v>69</v>
      </c>
      <c r="B1989" t="s">
        <v>528</v>
      </c>
      <c r="C1989" s="1" t="s">
        <v>4</v>
      </c>
      <c r="D1989">
        <v>5</v>
      </c>
      <c r="E1989" s="1" t="s">
        <v>220</v>
      </c>
      <c r="F1989" s="1">
        <v>7</v>
      </c>
      <c r="G1989" s="1" t="str">
        <f>+VLOOKUP(bloque2_2[[#This Row],[niño]],BD.niños[[Código]:[sexo]],6,FALSE)</f>
        <v>9 y 10</v>
      </c>
      <c r="H1989" s="1" t="str">
        <f>+VLOOKUP(bloque2_2[[#This Row],[niño]],BD.niños[[Código]:[sexo]],7,FALSE)</f>
        <v>F</v>
      </c>
      <c r="I1989" s="1">
        <v>2</v>
      </c>
    </row>
    <row r="1990" spans="1:9" x14ac:dyDescent="0.55000000000000004">
      <c r="A1990" s="1">
        <v>69</v>
      </c>
      <c r="B1990" t="s">
        <v>528</v>
      </c>
      <c r="C1990" s="1" t="s">
        <v>4</v>
      </c>
      <c r="D1990">
        <v>5</v>
      </c>
      <c r="E1990" s="1" t="s">
        <v>223</v>
      </c>
      <c r="F1990" s="1">
        <v>5</v>
      </c>
      <c r="G1990" s="1" t="str">
        <f>+VLOOKUP(bloque2_2[[#This Row],[niño]],BD.niños[[Código]:[sexo]],6,FALSE)</f>
        <v>7 y 8</v>
      </c>
      <c r="H1990" s="1" t="str">
        <f>+VLOOKUP(bloque2_2[[#This Row],[niño]],BD.niños[[Código]:[sexo]],7,FALSE)</f>
        <v>F</v>
      </c>
      <c r="I1990" s="1">
        <v>2</v>
      </c>
    </row>
    <row r="1991" spans="1:9" x14ac:dyDescent="0.55000000000000004">
      <c r="A1991" s="1">
        <v>69</v>
      </c>
      <c r="B1991" t="s">
        <v>528</v>
      </c>
      <c r="C1991" s="1" t="s">
        <v>4</v>
      </c>
      <c r="D1991">
        <v>5</v>
      </c>
      <c r="E1991" s="1" t="s">
        <v>226</v>
      </c>
      <c r="F1991" s="1">
        <v>7</v>
      </c>
      <c r="G1991" s="1" t="str">
        <f>+VLOOKUP(bloque2_2[[#This Row],[niño]],BD.niños[[Código]:[sexo]],6,FALSE)</f>
        <v>9 y 10</v>
      </c>
      <c r="H1991" s="1" t="str">
        <f>+VLOOKUP(bloque2_2[[#This Row],[niño]],BD.niños[[Código]:[sexo]],7,FALSE)</f>
        <v>M</v>
      </c>
      <c r="I1991" s="1">
        <v>2</v>
      </c>
    </row>
    <row r="1992" spans="1:9" x14ac:dyDescent="0.55000000000000004">
      <c r="A1992" s="1">
        <v>69</v>
      </c>
      <c r="B1992" t="s">
        <v>528</v>
      </c>
      <c r="C1992" s="1" t="s">
        <v>4</v>
      </c>
      <c r="D1992">
        <v>5</v>
      </c>
      <c r="E1992" s="1" t="s">
        <v>229</v>
      </c>
      <c r="F1992" s="1">
        <v>5</v>
      </c>
      <c r="G1992" s="1" t="str">
        <f>+VLOOKUP(bloque2_2[[#This Row],[niño]],BD.niños[[Código]:[sexo]],6,FALSE)</f>
        <v>7 y 8</v>
      </c>
      <c r="H1992" s="1" t="str">
        <f>+VLOOKUP(bloque2_2[[#This Row],[niño]],BD.niños[[Código]:[sexo]],7,FALSE)</f>
        <v>M</v>
      </c>
      <c r="I1992" s="1">
        <v>2</v>
      </c>
    </row>
    <row r="1993" spans="1:9" x14ac:dyDescent="0.55000000000000004">
      <c r="A1993" s="1">
        <v>69</v>
      </c>
      <c r="B1993" t="s">
        <v>528</v>
      </c>
      <c r="C1993" s="1" t="s">
        <v>4</v>
      </c>
      <c r="D1993">
        <v>5</v>
      </c>
      <c r="E1993" s="1" t="s">
        <v>231</v>
      </c>
      <c r="F1993" s="1">
        <v>1</v>
      </c>
      <c r="G1993" s="1" t="str">
        <f>+VLOOKUP(bloque2_2[[#This Row],[niño]],BD.niños[[Código]:[sexo]],6,FALSE)</f>
        <v>5 y 6</v>
      </c>
      <c r="H1993" s="1" t="str">
        <f>+VLOOKUP(bloque2_2[[#This Row],[niño]],BD.niños[[Código]:[sexo]],7,FALSE)</f>
        <v>F</v>
      </c>
      <c r="I1993" s="1">
        <v>2</v>
      </c>
    </row>
    <row r="1994" spans="1:9" x14ac:dyDescent="0.55000000000000004">
      <c r="A1994" s="1">
        <v>69</v>
      </c>
      <c r="B1994" t="s">
        <v>528</v>
      </c>
      <c r="C1994" s="1" t="s">
        <v>4</v>
      </c>
      <c r="D1994">
        <v>5</v>
      </c>
      <c r="E1994" s="1" t="s">
        <v>286</v>
      </c>
      <c r="F1994" s="1">
        <v>5</v>
      </c>
      <c r="G1994" s="1" t="str">
        <f>+VLOOKUP(bloque2_2[[#This Row],[niño]],BD.niños[[Código]:[sexo]],6,FALSE)</f>
        <v>5 y 6</v>
      </c>
      <c r="H1994" s="1" t="str">
        <f>+VLOOKUP(bloque2_2[[#This Row],[niño]],BD.niños[[Código]:[sexo]],7,FALSE)</f>
        <v>M</v>
      </c>
      <c r="I1994" s="1">
        <v>2</v>
      </c>
    </row>
    <row r="1995" spans="1:9" x14ac:dyDescent="0.55000000000000004">
      <c r="A1995" s="1">
        <v>69</v>
      </c>
      <c r="B1995" t="s">
        <v>528</v>
      </c>
      <c r="C1995" s="1" t="s">
        <v>4</v>
      </c>
      <c r="D1995">
        <v>5</v>
      </c>
      <c r="E1995" s="1" t="s">
        <v>290</v>
      </c>
      <c r="F1995" s="1">
        <v>1</v>
      </c>
      <c r="G1995" s="1" t="str">
        <f>+VLOOKUP(bloque2_2[[#This Row],[niño]],BD.niños[[Código]:[sexo]],6,FALSE)</f>
        <v>5 y 6</v>
      </c>
      <c r="H1995" s="1" t="str">
        <f>+VLOOKUP(bloque2_2[[#This Row],[niño]],BD.niños[[Código]:[sexo]],7,FALSE)</f>
        <v>M</v>
      </c>
      <c r="I1995" s="1">
        <v>2</v>
      </c>
    </row>
    <row r="1996" spans="1:9" x14ac:dyDescent="0.55000000000000004">
      <c r="A1996" s="1">
        <v>69</v>
      </c>
      <c r="B1996" t="s">
        <v>528</v>
      </c>
      <c r="C1996" s="1" t="s">
        <v>4</v>
      </c>
      <c r="D1996">
        <v>5</v>
      </c>
      <c r="E1996" s="1" t="s">
        <v>294</v>
      </c>
      <c r="F1996" s="1">
        <v>5</v>
      </c>
      <c r="G1996" s="1" t="str">
        <f>+VLOOKUP(bloque2_2[[#This Row],[niño]],BD.niños[[Código]:[sexo]],6,FALSE)</f>
        <v>7 y 8</v>
      </c>
      <c r="H1996" s="1" t="str">
        <f>+VLOOKUP(bloque2_2[[#This Row],[niño]],BD.niños[[Código]:[sexo]],7,FALSE)</f>
        <v>M</v>
      </c>
      <c r="I1996" s="1">
        <v>2</v>
      </c>
    </row>
    <row r="1997" spans="1:9" x14ac:dyDescent="0.55000000000000004">
      <c r="A1997" s="1">
        <v>69</v>
      </c>
      <c r="B1997" t="s">
        <v>528</v>
      </c>
      <c r="C1997" s="1" t="s">
        <v>4</v>
      </c>
      <c r="D1997">
        <v>5</v>
      </c>
      <c r="E1997" s="1" t="s">
        <v>295</v>
      </c>
      <c r="F1997" s="1">
        <v>5</v>
      </c>
      <c r="G1997" s="1" t="str">
        <f>+VLOOKUP(bloque2_2[[#This Row],[niño]],BD.niños[[Código]:[sexo]],6,FALSE)</f>
        <v>7 y 8</v>
      </c>
      <c r="H1997" s="1" t="str">
        <f>+VLOOKUP(bloque2_2[[#This Row],[niño]],BD.niños[[Código]:[sexo]],7,FALSE)</f>
        <v>M</v>
      </c>
      <c r="I1997" s="1">
        <v>2</v>
      </c>
    </row>
    <row r="1998" spans="1:9" x14ac:dyDescent="0.55000000000000004">
      <c r="A1998" s="1">
        <v>69</v>
      </c>
      <c r="B1998" t="s">
        <v>528</v>
      </c>
      <c r="C1998" s="1" t="s">
        <v>4</v>
      </c>
      <c r="D1998">
        <v>5</v>
      </c>
      <c r="E1998" s="1" t="s">
        <v>317</v>
      </c>
      <c r="F1998" s="1">
        <v>5</v>
      </c>
      <c r="G1998" s="1" t="str">
        <f>+VLOOKUP(bloque2_2[[#This Row],[niño]],BD.niños[[Código]:[sexo]],6,FALSE)</f>
        <v>9 y 10</v>
      </c>
      <c r="H1998" s="1" t="str">
        <f>+VLOOKUP(bloque2_2[[#This Row],[niño]],BD.niños[[Código]:[sexo]],7,FALSE)</f>
        <v>F</v>
      </c>
      <c r="I1998" s="1">
        <v>2</v>
      </c>
    </row>
    <row r="1999" spans="1:9" x14ac:dyDescent="0.55000000000000004">
      <c r="A1999" s="1">
        <v>69</v>
      </c>
      <c r="B1999" t="s">
        <v>528</v>
      </c>
      <c r="C1999" s="1" t="s">
        <v>4</v>
      </c>
      <c r="D1999">
        <v>5</v>
      </c>
      <c r="E1999" s="1" t="s">
        <v>320</v>
      </c>
      <c r="F1999" s="1">
        <v>6</v>
      </c>
      <c r="G1999" s="1" t="str">
        <f>+VLOOKUP(bloque2_2[[#This Row],[niño]],BD.niños[[Código]:[sexo]],6,FALSE)</f>
        <v>9 y 10</v>
      </c>
      <c r="H1999" s="1" t="str">
        <f>+VLOOKUP(bloque2_2[[#This Row],[niño]],BD.niños[[Código]:[sexo]],7,FALSE)</f>
        <v>M</v>
      </c>
      <c r="I1999" s="1">
        <v>2</v>
      </c>
    </row>
    <row r="2000" spans="1:9" x14ac:dyDescent="0.55000000000000004">
      <c r="A2000" s="1">
        <v>69</v>
      </c>
      <c r="B2000" t="s">
        <v>528</v>
      </c>
      <c r="C2000" s="1" t="s">
        <v>4</v>
      </c>
      <c r="D2000">
        <v>5</v>
      </c>
      <c r="E2000" s="1" t="s">
        <v>323</v>
      </c>
      <c r="F2000" s="1">
        <v>6</v>
      </c>
      <c r="G2000" s="1" t="str">
        <f>+VLOOKUP(bloque2_2[[#This Row],[niño]],BD.niños[[Código]:[sexo]],6,FALSE)</f>
        <v>7 y 8</v>
      </c>
      <c r="H2000" s="1" t="str">
        <f>+VLOOKUP(bloque2_2[[#This Row],[niño]],BD.niños[[Código]:[sexo]],7,FALSE)</f>
        <v>F</v>
      </c>
      <c r="I2000" s="1">
        <v>2</v>
      </c>
    </row>
    <row r="2001" spans="1:9" x14ac:dyDescent="0.55000000000000004">
      <c r="A2001" s="1">
        <v>69</v>
      </c>
      <c r="B2001" t="s">
        <v>528</v>
      </c>
      <c r="C2001" s="1" t="s">
        <v>4</v>
      </c>
      <c r="D2001">
        <v>5</v>
      </c>
      <c r="E2001" s="1" t="s">
        <v>327</v>
      </c>
      <c r="F2001" s="1">
        <v>5</v>
      </c>
      <c r="G2001" s="1" t="str">
        <f>+VLOOKUP(bloque2_2[[#This Row],[niño]],BD.niños[[Código]:[sexo]],6,FALSE)</f>
        <v>7 y 8</v>
      </c>
      <c r="H2001" s="1" t="str">
        <f>+VLOOKUP(bloque2_2[[#This Row],[niño]],BD.niños[[Código]:[sexo]],7,FALSE)</f>
        <v>F</v>
      </c>
      <c r="I2001" s="1">
        <v>2</v>
      </c>
    </row>
    <row r="2002" spans="1:9" x14ac:dyDescent="0.55000000000000004">
      <c r="A2002" s="1">
        <v>69</v>
      </c>
      <c r="B2002" t="s">
        <v>528</v>
      </c>
      <c r="C2002" s="1" t="s">
        <v>4</v>
      </c>
      <c r="D2002">
        <v>5</v>
      </c>
      <c r="E2002" s="1" t="s">
        <v>331</v>
      </c>
      <c r="F2002" s="1">
        <v>5</v>
      </c>
      <c r="G2002" s="1" t="str">
        <f>+VLOOKUP(bloque2_2[[#This Row],[niño]],BD.niños[[Código]:[sexo]],6,FALSE)</f>
        <v>7 y 8</v>
      </c>
      <c r="H2002" s="1" t="str">
        <f>+VLOOKUP(bloque2_2[[#This Row],[niño]],BD.niños[[Código]:[sexo]],7,FALSE)</f>
        <v>F</v>
      </c>
      <c r="I2002" s="1">
        <v>2</v>
      </c>
    </row>
    <row r="2003" spans="1:9" x14ac:dyDescent="0.55000000000000004">
      <c r="A2003" s="1">
        <v>70</v>
      </c>
      <c r="B2003" t="s">
        <v>529</v>
      </c>
      <c r="C2003" s="1" t="s">
        <v>2</v>
      </c>
      <c r="D2003">
        <v>1</v>
      </c>
      <c r="E2003" s="1" t="s">
        <v>105</v>
      </c>
      <c r="F2003" s="1">
        <v>1</v>
      </c>
      <c r="G2003" s="1" t="str">
        <f>+VLOOKUP(bloque2_2[[#This Row],[niño]],BD.niños[[Código]:[sexo]],6,FALSE)</f>
        <v>9 y 10</v>
      </c>
      <c r="H2003" s="1" t="str">
        <f>+VLOOKUP(bloque2_2[[#This Row],[niño]],BD.niños[[Código]:[sexo]],7,FALSE)</f>
        <v>F</v>
      </c>
      <c r="I2003" s="1">
        <v>2</v>
      </c>
    </row>
    <row r="2004" spans="1:9" x14ac:dyDescent="0.55000000000000004">
      <c r="A2004" s="1">
        <v>70</v>
      </c>
      <c r="B2004" t="s">
        <v>529</v>
      </c>
      <c r="C2004" s="1" t="s">
        <v>2</v>
      </c>
      <c r="D2004">
        <v>1</v>
      </c>
      <c r="E2004" s="1" t="s">
        <v>108</v>
      </c>
      <c r="F2004" s="1">
        <v>6</v>
      </c>
      <c r="G2004" s="1" t="str">
        <f>+VLOOKUP(bloque2_2[[#This Row],[niño]],BD.niños[[Código]:[sexo]],6,FALSE)</f>
        <v>9 y 10</v>
      </c>
      <c r="H2004" s="1" t="str">
        <f>+VLOOKUP(bloque2_2[[#This Row],[niño]],BD.niños[[Código]:[sexo]],7,FALSE)</f>
        <v>F</v>
      </c>
      <c r="I2004" s="1">
        <v>2</v>
      </c>
    </row>
    <row r="2005" spans="1:9" x14ac:dyDescent="0.55000000000000004">
      <c r="A2005" s="1">
        <v>70</v>
      </c>
      <c r="B2005" t="s">
        <v>529</v>
      </c>
      <c r="C2005" s="1" t="s">
        <v>2</v>
      </c>
      <c r="D2005">
        <v>1</v>
      </c>
      <c r="E2005" s="1" t="s">
        <v>112</v>
      </c>
      <c r="F2005" s="1">
        <v>1</v>
      </c>
      <c r="G2005" s="1" t="str">
        <f>+VLOOKUP(bloque2_2[[#This Row],[niño]],BD.niños[[Código]:[sexo]],6,FALSE)</f>
        <v>9 y 10</v>
      </c>
      <c r="H2005" s="1" t="str">
        <f>+VLOOKUP(bloque2_2[[#This Row],[niño]],BD.niños[[Código]:[sexo]],7,FALSE)</f>
        <v>F</v>
      </c>
      <c r="I2005" s="1">
        <v>2</v>
      </c>
    </row>
    <row r="2006" spans="1:9" x14ac:dyDescent="0.55000000000000004">
      <c r="A2006" s="1">
        <v>70</v>
      </c>
      <c r="B2006" t="s">
        <v>529</v>
      </c>
      <c r="C2006" s="1" t="s">
        <v>2</v>
      </c>
      <c r="D2006">
        <v>1</v>
      </c>
      <c r="E2006" s="1" t="s">
        <v>116</v>
      </c>
      <c r="F2006" s="1">
        <v>1</v>
      </c>
      <c r="G2006" s="1" t="str">
        <f>+VLOOKUP(bloque2_2[[#This Row],[niño]],BD.niños[[Código]:[sexo]],6,FALSE)</f>
        <v>9 y 10</v>
      </c>
      <c r="H2006" s="1" t="str">
        <f>+VLOOKUP(bloque2_2[[#This Row],[niño]],BD.niños[[Código]:[sexo]],7,FALSE)</f>
        <v>F</v>
      </c>
      <c r="I2006" s="1">
        <v>2</v>
      </c>
    </row>
    <row r="2007" spans="1:9" x14ac:dyDescent="0.55000000000000004">
      <c r="A2007" s="1">
        <v>70</v>
      </c>
      <c r="B2007" t="s">
        <v>529</v>
      </c>
      <c r="C2007" s="1" t="s">
        <v>2</v>
      </c>
      <c r="D2007">
        <v>1</v>
      </c>
      <c r="E2007" s="1" t="s">
        <v>120</v>
      </c>
      <c r="F2007" s="1">
        <v>1</v>
      </c>
      <c r="G2007" s="1" t="str">
        <f>+VLOOKUP(bloque2_2[[#This Row],[niño]],BD.niños[[Código]:[sexo]],6,FALSE)</f>
        <v>9 y 10</v>
      </c>
      <c r="H2007" s="1" t="str">
        <f>+VLOOKUP(bloque2_2[[#This Row],[niño]],BD.niños[[Código]:[sexo]],7,FALSE)</f>
        <v>M</v>
      </c>
      <c r="I2007" s="1">
        <v>2</v>
      </c>
    </row>
    <row r="2008" spans="1:9" x14ac:dyDescent="0.55000000000000004">
      <c r="A2008" s="1">
        <v>70</v>
      </c>
      <c r="B2008" t="s">
        <v>529</v>
      </c>
      <c r="C2008" s="1" t="s">
        <v>2</v>
      </c>
      <c r="D2008">
        <v>1</v>
      </c>
      <c r="E2008" s="1" t="s">
        <v>123</v>
      </c>
      <c r="F2008" s="1">
        <v>1</v>
      </c>
      <c r="G2008" s="1" t="str">
        <f>+VLOOKUP(bloque2_2[[#This Row],[niño]],BD.niños[[Código]:[sexo]],6,FALSE)</f>
        <v>7 y 8</v>
      </c>
      <c r="H2008" s="1" t="str">
        <f>+VLOOKUP(bloque2_2[[#This Row],[niño]],BD.niños[[Código]:[sexo]],7,FALSE)</f>
        <v>M</v>
      </c>
      <c r="I2008" s="1">
        <v>2</v>
      </c>
    </row>
    <row r="2009" spans="1:9" x14ac:dyDescent="0.55000000000000004">
      <c r="A2009" s="1">
        <v>70</v>
      </c>
      <c r="B2009" t="s">
        <v>529</v>
      </c>
      <c r="C2009" s="1" t="s">
        <v>2</v>
      </c>
      <c r="D2009">
        <v>1</v>
      </c>
      <c r="E2009" s="1" t="s">
        <v>127</v>
      </c>
      <c r="F2009" s="1">
        <v>3</v>
      </c>
      <c r="G2009" s="1" t="str">
        <f>+VLOOKUP(bloque2_2[[#This Row],[niño]],BD.niños[[Código]:[sexo]],6,FALSE)</f>
        <v>5 y 6</v>
      </c>
      <c r="H2009" s="1" t="str">
        <f>+VLOOKUP(bloque2_2[[#This Row],[niño]],BD.niños[[Código]:[sexo]],7,FALSE)</f>
        <v>M</v>
      </c>
      <c r="I2009" s="1">
        <v>2</v>
      </c>
    </row>
    <row r="2010" spans="1:9" x14ac:dyDescent="0.55000000000000004">
      <c r="A2010" s="1">
        <v>70</v>
      </c>
      <c r="B2010" t="s">
        <v>529</v>
      </c>
      <c r="C2010" s="1" t="s">
        <v>2</v>
      </c>
      <c r="D2010">
        <v>1</v>
      </c>
      <c r="E2010" s="1" t="s">
        <v>131</v>
      </c>
      <c r="F2010" s="1">
        <v>3</v>
      </c>
      <c r="G2010" s="1" t="str">
        <f>+VLOOKUP(bloque2_2[[#This Row],[niño]],BD.niños[[Código]:[sexo]],6,FALSE)</f>
        <v>5 y 6</v>
      </c>
      <c r="H2010" s="1" t="str">
        <f>+VLOOKUP(bloque2_2[[#This Row],[niño]],BD.niños[[Código]:[sexo]],7,FALSE)</f>
        <v>F</v>
      </c>
      <c r="I2010" s="1">
        <v>2</v>
      </c>
    </row>
    <row r="2011" spans="1:9" x14ac:dyDescent="0.55000000000000004">
      <c r="A2011" s="1">
        <v>70</v>
      </c>
      <c r="B2011" t="s">
        <v>529</v>
      </c>
      <c r="C2011" s="1" t="s">
        <v>2</v>
      </c>
      <c r="D2011">
        <v>1</v>
      </c>
      <c r="E2011" s="1" t="s">
        <v>135</v>
      </c>
      <c r="F2011" s="1">
        <v>1</v>
      </c>
      <c r="G2011" s="1" t="str">
        <f>+VLOOKUP(bloque2_2[[#This Row],[niño]],BD.niños[[Código]:[sexo]],6,FALSE)</f>
        <v>5 y 6</v>
      </c>
      <c r="H2011" s="1" t="str">
        <f>+VLOOKUP(bloque2_2[[#This Row],[niño]],BD.niños[[Código]:[sexo]],7,FALSE)</f>
        <v>M</v>
      </c>
      <c r="I2011" s="1">
        <v>2</v>
      </c>
    </row>
    <row r="2012" spans="1:9" x14ac:dyDescent="0.55000000000000004">
      <c r="A2012" s="1">
        <v>70</v>
      </c>
      <c r="B2012" t="s">
        <v>529</v>
      </c>
      <c r="C2012" s="1" t="s">
        <v>2</v>
      </c>
      <c r="D2012">
        <v>1</v>
      </c>
      <c r="E2012" s="1" t="s">
        <v>139</v>
      </c>
      <c r="F2012" s="1">
        <v>1</v>
      </c>
      <c r="G2012" s="1" t="str">
        <f>+VLOOKUP(bloque2_2[[#This Row],[niño]],BD.niños[[Código]:[sexo]],6,FALSE)</f>
        <v>7 y 8</v>
      </c>
      <c r="H2012" s="1" t="str">
        <f>+VLOOKUP(bloque2_2[[#This Row],[niño]],BD.niños[[Código]:[sexo]],7,FALSE)</f>
        <v>M</v>
      </c>
      <c r="I2012" s="1">
        <v>2</v>
      </c>
    </row>
    <row r="2013" spans="1:9" x14ac:dyDescent="0.55000000000000004">
      <c r="A2013" s="1">
        <v>70</v>
      </c>
      <c r="B2013" t="s">
        <v>529</v>
      </c>
      <c r="C2013" s="1" t="s">
        <v>2</v>
      </c>
      <c r="D2013">
        <v>1</v>
      </c>
      <c r="E2013" s="1" t="s">
        <v>141</v>
      </c>
      <c r="F2013" s="1">
        <v>1</v>
      </c>
      <c r="G2013" s="1" t="str">
        <f>+VLOOKUP(bloque2_2[[#This Row],[niño]],BD.niños[[Código]:[sexo]],6,FALSE)</f>
        <v>7 y 8</v>
      </c>
      <c r="H2013" s="1" t="str">
        <f>+VLOOKUP(bloque2_2[[#This Row],[niño]],BD.niños[[Código]:[sexo]],7,FALSE)</f>
        <v>F</v>
      </c>
      <c r="I2013" s="1">
        <v>2</v>
      </c>
    </row>
    <row r="2014" spans="1:9" x14ac:dyDescent="0.55000000000000004">
      <c r="A2014" s="1">
        <v>70</v>
      </c>
      <c r="B2014" t="s">
        <v>529</v>
      </c>
      <c r="C2014" s="1" t="s">
        <v>2</v>
      </c>
      <c r="D2014">
        <v>1</v>
      </c>
      <c r="E2014" s="1" t="s">
        <v>145</v>
      </c>
      <c r="F2014" s="1">
        <v>1</v>
      </c>
      <c r="G2014" s="1" t="str">
        <f>+VLOOKUP(bloque2_2[[#This Row],[niño]],BD.niños[[Código]:[sexo]],6,FALSE)</f>
        <v>7 y 8</v>
      </c>
      <c r="H2014" s="1" t="str">
        <f>+VLOOKUP(bloque2_2[[#This Row],[niño]],BD.niños[[Código]:[sexo]],7,FALSE)</f>
        <v>M</v>
      </c>
      <c r="I2014" s="1">
        <v>2</v>
      </c>
    </row>
    <row r="2015" spans="1:9" x14ac:dyDescent="0.55000000000000004">
      <c r="A2015" s="1">
        <v>70</v>
      </c>
      <c r="B2015" t="s">
        <v>529</v>
      </c>
      <c r="C2015" s="1" t="s">
        <v>2</v>
      </c>
      <c r="D2015">
        <v>1</v>
      </c>
      <c r="E2015" s="1" t="s">
        <v>147</v>
      </c>
      <c r="F2015" s="1">
        <v>1</v>
      </c>
      <c r="G2015" s="1" t="str">
        <f>+VLOOKUP(bloque2_2[[#This Row],[niño]],BD.niños[[Código]:[sexo]],6,FALSE)</f>
        <v>7 y 8</v>
      </c>
      <c r="H2015" s="1" t="str">
        <f>+VLOOKUP(bloque2_2[[#This Row],[niño]],BD.niños[[Código]:[sexo]],7,FALSE)</f>
        <v>M</v>
      </c>
      <c r="I2015" s="1">
        <v>2</v>
      </c>
    </row>
    <row r="2016" spans="1:9" x14ac:dyDescent="0.55000000000000004">
      <c r="A2016" s="1">
        <v>70</v>
      </c>
      <c r="B2016" t="s">
        <v>529</v>
      </c>
      <c r="C2016" s="1" t="s">
        <v>2</v>
      </c>
      <c r="D2016">
        <v>1</v>
      </c>
      <c r="E2016" s="1" t="s">
        <v>214</v>
      </c>
      <c r="F2016" s="1">
        <v>1</v>
      </c>
      <c r="G2016" s="1" t="str">
        <f>+VLOOKUP(bloque2_2[[#This Row],[niño]],BD.niños[[Código]:[sexo]],6,FALSE)</f>
        <v>9 y 10</v>
      </c>
      <c r="H2016" s="1" t="str">
        <f>+VLOOKUP(bloque2_2[[#This Row],[niño]],BD.niños[[Código]:[sexo]],7,FALSE)</f>
        <v>F</v>
      </c>
      <c r="I2016" s="1">
        <v>2</v>
      </c>
    </row>
    <row r="2017" spans="1:9" x14ac:dyDescent="0.55000000000000004">
      <c r="A2017" s="1">
        <v>70</v>
      </c>
      <c r="B2017" t="s">
        <v>529</v>
      </c>
      <c r="C2017" s="1" t="s">
        <v>2</v>
      </c>
      <c r="D2017">
        <v>1</v>
      </c>
      <c r="E2017" s="1" t="s">
        <v>217</v>
      </c>
      <c r="F2017" s="1">
        <v>1</v>
      </c>
      <c r="G2017" s="1" t="str">
        <f>+VLOOKUP(bloque2_2[[#This Row],[niño]],BD.niños[[Código]:[sexo]],6,FALSE)</f>
        <v>9 y 10</v>
      </c>
      <c r="H2017" s="1" t="str">
        <f>+VLOOKUP(bloque2_2[[#This Row],[niño]],BD.niños[[Código]:[sexo]],7,FALSE)</f>
        <v>F</v>
      </c>
      <c r="I2017" s="1">
        <v>2</v>
      </c>
    </row>
    <row r="2018" spans="1:9" x14ac:dyDescent="0.55000000000000004">
      <c r="A2018" s="1">
        <v>70</v>
      </c>
      <c r="B2018" t="s">
        <v>529</v>
      </c>
      <c r="C2018" s="1" t="s">
        <v>2</v>
      </c>
      <c r="D2018">
        <v>1</v>
      </c>
      <c r="E2018" s="1" t="s">
        <v>220</v>
      </c>
      <c r="F2018" s="1">
        <v>5</v>
      </c>
      <c r="G2018" s="1" t="str">
        <f>+VLOOKUP(bloque2_2[[#This Row],[niño]],BD.niños[[Código]:[sexo]],6,FALSE)</f>
        <v>9 y 10</v>
      </c>
      <c r="H2018" s="1" t="str">
        <f>+VLOOKUP(bloque2_2[[#This Row],[niño]],BD.niños[[Código]:[sexo]],7,FALSE)</f>
        <v>F</v>
      </c>
      <c r="I2018" s="1">
        <v>2</v>
      </c>
    </row>
    <row r="2019" spans="1:9" x14ac:dyDescent="0.55000000000000004">
      <c r="A2019" s="1">
        <v>70</v>
      </c>
      <c r="B2019" t="s">
        <v>529</v>
      </c>
      <c r="C2019" s="1" t="s">
        <v>2</v>
      </c>
      <c r="D2019">
        <v>1</v>
      </c>
      <c r="E2019" s="1" t="s">
        <v>223</v>
      </c>
      <c r="F2019" s="1">
        <v>5</v>
      </c>
      <c r="G2019" s="1" t="str">
        <f>+VLOOKUP(bloque2_2[[#This Row],[niño]],BD.niños[[Código]:[sexo]],6,FALSE)</f>
        <v>7 y 8</v>
      </c>
      <c r="H2019" s="1" t="str">
        <f>+VLOOKUP(bloque2_2[[#This Row],[niño]],BD.niños[[Código]:[sexo]],7,FALSE)</f>
        <v>F</v>
      </c>
      <c r="I2019" s="1">
        <v>2</v>
      </c>
    </row>
    <row r="2020" spans="1:9" x14ac:dyDescent="0.55000000000000004">
      <c r="A2020" s="1">
        <v>70</v>
      </c>
      <c r="B2020" t="s">
        <v>529</v>
      </c>
      <c r="C2020" s="1" t="s">
        <v>2</v>
      </c>
      <c r="D2020">
        <v>1</v>
      </c>
      <c r="E2020" s="1" t="s">
        <v>226</v>
      </c>
      <c r="F2020" s="1">
        <v>1</v>
      </c>
      <c r="G2020" s="1" t="str">
        <f>+VLOOKUP(bloque2_2[[#This Row],[niño]],BD.niños[[Código]:[sexo]],6,FALSE)</f>
        <v>9 y 10</v>
      </c>
      <c r="H2020" s="1" t="str">
        <f>+VLOOKUP(bloque2_2[[#This Row],[niño]],BD.niños[[Código]:[sexo]],7,FALSE)</f>
        <v>M</v>
      </c>
      <c r="I2020" s="1">
        <v>2</v>
      </c>
    </row>
    <row r="2021" spans="1:9" x14ac:dyDescent="0.55000000000000004">
      <c r="A2021" s="1">
        <v>70</v>
      </c>
      <c r="B2021" t="s">
        <v>529</v>
      </c>
      <c r="C2021" s="1" t="s">
        <v>2</v>
      </c>
      <c r="D2021">
        <v>1</v>
      </c>
      <c r="E2021" s="1" t="s">
        <v>229</v>
      </c>
      <c r="F2021" s="1">
        <v>1</v>
      </c>
      <c r="G2021" s="1" t="str">
        <f>+VLOOKUP(bloque2_2[[#This Row],[niño]],BD.niños[[Código]:[sexo]],6,FALSE)</f>
        <v>7 y 8</v>
      </c>
      <c r="H2021" s="1" t="str">
        <f>+VLOOKUP(bloque2_2[[#This Row],[niño]],BD.niños[[Código]:[sexo]],7,FALSE)</f>
        <v>M</v>
      </c>
      <c r="I2021" s="1">
        <v>2</v>
      </c>
    </row>
    <row r="2022" spans="1:9" x14ac:dyDescent="0.55000000000000004">
      <c r="A2022" s="1">
        <v>70</v>
      </c>
      <c r="B2022" t="s">
        <v>529</v>
      </c>
      <c r="C2022" s="1" t="s">
        <v>2</v>
      </c>
      <c r="D2022">
        <v>1</v>
      </c>
      <c r="E2022" s="1" t="s">
        <v>231</v>
      </c>
      <c r="F2022" s="1">
        <v>6</v>
      </c>
      <c r="G2022" s="1" t="str">
        <f>+VLOOKUP(bloque2_2[[#This Row],[niño]],BD.niños[[Código]:[sexo]],6,FALSE)</f>
        <v>5 y 6</v>
      </c>
      <c r="H2022" s="1" t="str">
        <f>+VLOOKUP(bloque2_2[[#This Row],[niño]],BD.niños[[Código]:[sexo]],7,FALSE)</f>
        <v>F</v>
      </c>
      <c r="I2022" s="1">
        <v>2</v>
      </c>
    </row>
    <row r="2023" spans="1:9" x14ac:dyDescent="0.55000000000000004">
      <c r="A2023" s="1">
        <v>70</v>
      </c>
      <c r="B2023" t="s">
        <v>529</v>
      </c>
      <c r="C2023" s="1" t="s">
        <v>2</v>
      </c>
      <c r="D2023">
        <v>1</v>
      </c>
      <c r="E2023" s="1" t="s">
        <v>286</v>
      </c>
      <c r="F2023" s="1">
        <v>2</v>
      </c>
      <c r="G2023" s="1" t="str">
        <f>+VLOOKUP(bloque2_2[[#This Row],[niño]],BD.niños[[Código]:[sexo]],6,FALSE)</f>
        <v>5 y 6</v>
      </c>
      <c r="H2023" s="1" t="str">
        <f>+VLOOKUP(bloque2_2[[#This Row],[niño]],BD.niños[[Código]:[sexo]],7,FALSE)</f>
        <v>M</v>
      </c>
      <c r="I2023" s="1">
        <v>2</v>
      </c>
    </row>
    <row r="2024" spans="1:9" x14ac:dyDescent="0.55000000000000004">
      <c r="A2024" s="1">
        <v>70</v>
      </c>
      <c r="B2024" t="s">
        <v>529</v>
      </c>
      <c r="C2024" s="1" t="s">
        <v>2</v>
      </c>
      <c r="D2024">
        <v>1</v>
      </c>
      <c r="E2024" s="1" t="s">
        <v>290</v>
      </c>
      <c r="F2024" s="1">
        <v>5</v>
      </c>
      <c r="G2024" s="1" t="str">
        <f>+VLOOKUP(bloque2_2[[#This Row],[niño]],BD.niños[[Código]:[sexo]],6,FALSE)</f>
        <v>5 y 6</v>
      </c>
      <c r="H2024" s="1" t="str">
        <f>+VLOOKUP(bloque2_2[[#This Row],[niño]],BD.niños[[Código]:[sexo]],7,FALSE)</f>
        <v>M</v>
      </c>
      <c r="I2024" s="1">
        <v>2</v>
      </c>
    </row>
    <row r="2025" spans="1:9" x14ac:dyDescent="0.55000000000000004">
      <c r="A2025" s="1">
        <v>70</v>
      </c>
      <c r="B2025" t="s">
        <v>529</v>
      </c>
      <c r="C2025" s="1" t="s">
        <v>2</v>
      </c>
      <c r="D2025">
        <v>1</v>
      </c>
      <c r="E2025" s="1" t="s">
        <v>294</v>
      </c>
      <c r="F2025" s="1">
        <v>1</v>
      </c>
      <c r="G2025" s="1" t="str">
        <f>+VLOOKUP(bloque2_2[[#This Row],[niño]],BD.niños[[Código]:[sexo]],6,FALSE)</f>
        <v>7 y 8</v>
      </c>
      <c r="H2025" s="1" t="str">
        <f>+VLOOKUP(bloque2_2[[#This Row],[niño]],BD.niños[[Código]:[sexo]],7,FALSE)</f>
        <v>M</v>
      </c>
      <c r="I2025" s="1">
        <v>2</v>
      </c>
    </row>
    <row r="2026" spans="1:9" x14ac:dyDescent="0.55000000000000004">
      <c r="A2026" s="1">
        <v>70</v>
      </c>
      <c r="B2026" t="s">
        <v>529</v>
      </c>
      <c r="C2026" s="1" t="s">
        <v>2</v>
      </c>
      <c r="D2026">
        <v>1</v>
      </c>
      <c r="E2026" s="1" t="s">
        <v>295</v>
      </c>
      <c r="F2026" s="1">
        <v>1</v>
      </c>
      <c r="G2026" s="1" t="str">
        <f>+VLOOKUP(bloque2_2[[#This Row],[niño]],BD.niños[[Código]:[sexo]],6,FALSE)</f>
        <v>7 y 8</v>
      </c>
      <c r="H2026" s="1" t="str">
        <f>+VLOOKUP(bloque2_2[[#This Row],[niño]],BD.niños[[Código]:[sexo]],7,FALSE)</f>
        <v>M</v>
      </c>
      <c r="I2026" s="1">
        <v>2</v>
      </c>
    </row>
    <row r="2027" spans="1:9" x14ac:dyDescent="0.55000000000000004">
      <c r="A2027" s="1">
        <v>70</v>
      </c>
      <c r="B2027" t="s">
        <v>529</v>
      </c>
      <c r="C2027" s="1" t="s">
        <v>2</v>
      </c>
      <c r="D2027">
        <v>1</v>
      </c>
      <c r="E2027" s="1" t="s">
        <v>317</v>
      </c>
      <c r="F2027" s="1">
        <v>1</v>
      </c>
      <c r="G2027" s="1" t="str">
        <f>+VLOOKUP(bloque2_2[[#This Row],[niño]],BD.niños[[Código]:[sexo]],6,FALSE)</f>
        <v>9 y 10</v>
      </c>
      <c r="H2027" s="1" t="str">
        <f>+VLOOKUP(bloque2_2[[#This Row],[niño]],BD.niños[[Código]:[sexo]],7,FALSE)</f>
        <v>F</v>
      </c>
      <c r="I2027" s="1">
        <v>2</v>
      </c>
    </row>
    <row r="2028" spans="1:9" x14ac:dyDescent="0.55000000000000004">
      <c r="A2028" s="1">
        <v>70</v>
      </c>
      <c r="B2028" t="s">
        <v>529</v>
      </c>
      <c r="C2028" s="1" t="s">
        <v>2</v>
      </c>
      <c r="D2028">
        <v>1</v>
      </c>
      <c r="E2028" s="1" t="s">
        <v>320</v>
      </c>
      <c r="F2028" s="1">
        <v>1</v>
      </c>
      <c r="G2028" s="1" t="str">
        <f>+VLOOKUP(bloque2_2[[#This Row],[niño]],BD.niños[[Código]:[sexo]],6,FALSE)</f>
        <v>9 y 10</v>
      </c>
      <c r="H2028" s="1" t="str">
        <f>+VLOOKUP(bloque2_2[[#This Row],[niño]],BD.niños[[Código]:[sexo]],7,FALSE)</f>
        <v>M</v>
      </c>
      <c r="I2028" s="1">
        <v>2</v>
      </c>
    </row>
    <row r="2029" spans="1:9" x14ac:dyDescent="0.55000000000000004">
      <c r="A2029" s="1">
        <v>70</v>
      </c>
      <c r="B2029" t="s">
        <v>529</v>
      </c>
      <c r="C2029" s="1" t="s">
        <v>2</v>
      </c>
      <c r="D2029">
        <v>1</v>
      </c>
      <c r="E2029" s="1" t="s">
        <v>323</v>
      </c>
      <c r="F2029" s="1">
        <v>1</v>
      </c>
      <c r="G2029" s="1" t="str">
        <f>+VLOOKUP(bloque2_2[[#This Row],[niño]],BD.niños[[Código]:[sexo]],6,FALSE)</f>
        <v>7 y 8</v>
      </c>
      <c r="H2029" s="1" t="str">
        <f>+VLOOKUP(bloque2_2[[#This Row],[niño]],BD.niños[[Código]:[sexo]],7,FALSE)</f>
        <v>F</v>
      </c>
      <c r="I2029" s="1">
        <v>2</v>
      </c>
    </row>
    <row r="2030" spans="1:9" x14ac:dyDescent="0.55000000000000004">
      <c r="A2030" s="1">
        <v>70</v>
      </c>
      <c r="B2030" t="s">
        <v>529</v>
      </c>
      <c r="C2030" s="1" t="s">
        <v>2</v>
      </c>
      <c r="D2030">
        <v>1</v>
      </c>
      <c r="E2030" s="1" t="s">
        <v>327</v>
      </c>
      <c r="F2030" s="1">
        <v>3</v>
      </c>
      <c r="G2030" s="1" t="str">
        <f>+VLOOKUP(bloque2_2[[#This Row],[niño]],BD.niños[[Código]:[sexo]],6,FALSE)</f>
        <v>7 y 8</v>
      </c>
      <c r="H2030" s="1" t="str">
        <f>+VLOOKUP(bloque2_2[[#This Row],[niño]],BD.niños[[Código]:[sexo]],7,FALSE)</f>
        <v>F</v>
      </c>
      <c r="I2030" s="1">
        <v>2</v>
      </c>
    </row>
    <row r="2031" spans="1:9" x14ac:dyDescent="0.55000000000000004">
      <c r="A2031" s="1">
        <v>70</v>
      </c>
      <c r="B2031" t="s">
        <v>529</v>
      </c>
      <c r="C2031" s="1" t="s">
        <v>2</v>
      </c>
      <c r="D2031">
        <v>1</v>
      </c>
      <c r="E2031" s="1" t="s">
        <v>331</v>
      </c>
      <c r="F2031" s="1">
        <v>6</v>
      </c>
      <c r="G2031" s="1" t="str">
        <f>+VLOOKUP(bloque2_2[[#This Row],[niño]],BD.niños[[Código]:[sexo]],6,FALSE)</f>
        <v>7 y 8</v>
      </c>
      <c r="H2031" s="1" t="str">
        <f>+VLOOKUP(bloque2_2[[#This Row],[niño]],BD.niños[[Código]:[sexo]],7,FALSE)</f>
        <v>F</v>
      </c>
      <c r="I2031" s="1">
        <v>2</v>
      </c>
    </row>
    <row r="2032" spans="1:9" x14ac:dyDescent="0.55000000000000004">
      <c r="A2032" s="1">
        <v>71</v>
      </c>
      <c r="B2032" t="s">
        <v>530</v>
      </c>
      <c r="C2032" s="1" t="s">
        <v>3</v>
      </c>
      <c r="D2032">
        <v>4</v>
      </c>
      <c r="E2032" s="1" t="s">
        <v>105</v>
      </c>
      <c r="F2032" s="1">
        <v>4</v>
      </c>
      <c r="G2032" s="1" t="str">
        <f>+VLOOKUP(bloque2_2[[#This Row],[niño]],BD.niños[[Código]:[sexo]],6,FALSE)</f>
        <v>9 y 10</v>
      </c>
      <c r="H2032" s="1" t="str">
        <f>+VLOOKUP(bloque2_2[[#This Row],[niño]],BD.niños[[Código]:[sexo]],7,FALSE)</f>
        <v>F</v>
      </c>
      <c r="I2032" s="1">
        <v>2</v>
      </c>
    </row>
    <row r="2033" spans="1:9" x14ac:dyDescent="0.55000000000000004">
      <c r="A2033" s="1">
        <v>71</v>
      </c>
      <c r="B2033" t="s">
        <v>530</v>
      </c>
      <c r="C2033" s="1" t="s">
        <v>3</v>
      </c>
      <c r="D2033">
        <v>4</v>
      </c>
      <c r="E2033" s="1" t="s">
        <v>108</v>
      </c>
      <c r="F2033" s="1">
        <v>1</v>
      </c>
      <c r="G2033" s="1" t="str">
        <f>+VLOOKUP(bloque2_2[[#This Row],[niño]],BD.niños[[Código]:[sexo]],6,FALSE)</f>
        <v>9 y 10</v>
      </c>
      <c r="H2033" s="1" t="str">
        <f>+VLOOKUP(bloque2_2[[#This Row],[niño]],BD.niños[[Código]:[sexo]],7,FALSE)</f>
        <v>F</v>
      </c>
      <c r="I2033" s="1">
        <v>2</v>
      </c>
    </row>
    <row r="2034" spans="1:9" x14ac:dyDescent="0.55000000000000004">
      <c r="A2034" s="1">
        <v>71</v>
      </c>
      <c r="B2034" t="s">
        <v>530</v>
      </c>
      <c r="C2034" s="1" t="s">
        <v>3</v>
      </c>
      <c r="D2034">
        <v>4</v>
      </c>
      <c r="E2034" s="1" t="s">
        <v>112</v>
      </c>
      <c r="F2034" s="1">
        <v>5</v>
      </c>
      <c r="G2034" s="1" t="str">
        <f>+VLOOKUP(bloque2_2[[#This Row],[niño]],BD.niños[[Código]:[sexo]],6,FALSE)</f>
        <v>9 y 10</v>
      </c>
      <c r="H2034" s="1" t="str">
        <f>+VLOOKUP(bloque2_2[[#This Row],[niño]],BD.niños[[Código]:[sexo]],7,FALSE)</f>
        <v>F</v>
      </c>
      <c r="I2034" s="1">
        <v>2</v>
      </c>
    </row>
    <row r="2035" spans="1:9" x14ac:dyDescent="0.55000000000000004">
      <c r="A2035" s="1">
        <v>71</v>
      </c>
      <c r="B2035" t="s">
        <v>530</v>
      </c>
      <c r="C2035" s="1" t="s">
        <v>3</v>
      </c>
      <c r="D2035">
        <v>4</v>
      </c>
      <c r="E2035" s="1" t="s">
        <v>116</v>
      </c>
      <c r="F2035" s="1">
        <v>4</v>
      </c>
      <c r="G2035" s="1" t="str">
        <f>+VLOOKUP(bloque2_2[[#This Row],[niño]],BD.niños[[Código]:[sexo]],6,FALSE)</f>
        <v>9 y 10</v>
      </c>
      <c r="H2035" s="1" t="str">
        <f>+VLOOKUP(bloque2_2[[#This Row],[niño]],BD.niños[[Código]:[sexo]],7,FALSE)</f>
        <v>F</v>
      </c>
      <c r="I2035" s="1">
        <v>2</v>
      </c>
    </row>
    <row r="2036" spans="1:9" x14ac:dyDescent="0.55000000000000004">
      <c r="A2036" s="1">
        <v>71</v>
      </c>
      <c r="B2036" t="s">
        <v>530</v>
      </c>
      <c r="C2036" s="1" t="s">
        <v>3</v>
      </c>
      <c r="D2036">
        <v>4</v>
      </c>
      <c r="E2036" s="1" t="s">
        <v>120</v>
      </c>
      <c r="F2036" s="1">
        <v>4</v>
      </c>
      <c r="G2036" s="1" t="str">
        <f>+VLOOKUP(bloque2_2[[#This Row],[niño]],BD.niños[[Código]:[sexo]],6,FALSE)</f>
        <v>9 y 10</v>
      </c>
      <c r="H2036" s="1" t="str">
        <f>+VLOOKUP(bloque2_2[[#This Row],[niño]],BD.niños[[Código]:[sexo]],7,FALSE)</f>
        <v>M</v>
      </c>
      <c r="I2036" s="1">
        <v>2</v>
      </c>
    </row>
    <row r="2037" spans="1:9" x14ac:dyDescent="0.55000000000000004">
      <c r="A2037" s="1">
        <v>71</v>
      </c>
      <c r="B2037" t="s">
        <v>530</v>
      </c>
      <c r="C2037" s="1" t="s">
        <v>3</v>
      </c>
      <c r="D2037">
        <v>4</v>
      </c>
      <c r="E2037" s="1" t="s">
        <v>123</v>
      </c>
      <c r="F2037" s="1">
        <v>4</v>
      </c>
      <c r="G2037" s="1" t="str">
        <f>+VLOOKUP(bloque2_2[[#This Row],[niño]],BD.niños[[Código]:[sexo]],6,FALSE)</f>
        <v>7 y 8</v>
      </c>
      <c r="H2037" s="1" t="str">
        <f>+VLOOKUP(bloque2_2[[#This Row],[niño]],BD.niños[[Código]:[sexo]],7,FALSE)</f>
        <v>M</v>
      </c>
      <c r="I2037" s="1">
        <v>2</v>
      </c>
    </row>
    <row r="2038" spans="1:9" x14ac:dyDescent="0.55000000000000004">
      <c r="A2038" s="1">
        <v>71</v>
      </c>
      <c r="B2038" t="s">
        <v>530</v>
      </c>
      <c r="C2038" s="1" t="s">
        <v>3</v>
      </c>
      <c r="D2038">
        <v>4</v>
      </c>
      <c r="E2038" s="1" t="s">
        <v>127</v>
      </c>
      <c r="F2038" s="1">
        <v>4</v>
      </c>
      <c r="G2038" s="1" t="str">
        <f>+VLOOKUP(bloque2_2[[#This Row],[niño]],BD.niños[[Código]:[sexo]],6,FALSE)</f>
        <v>5 y 6</v>
      </c>
      <c r="H2038" s="1" t="str">
        <f>+VLOOKUP(bloque2_2[[#This Row],[niño]],BD.niños[[Código]:[sexo]],7,FALSE)</f>
        <v>M</v>
      </c>
      <c r="I2038" s="1">
        <v>2</v>
      </c>
    </row>
    <row r="2039" spans="1:9" x14ac:dyDescent="0.55000000000000004">
      <c r="A2039" s="1">
        <v>71</v>
      </c>
      <c r="B2039" t="s">
        <v>530</v>
      </c>
      <c r="C2039" s="1" t="s">
        <v>3</v>
      </c>
      <c r="D2039">
        <v>4</v>
      </c>
      <c r="E2039" s="1" t="s">
        <v>131</v>
      </c>
      <c r="F2039" s="1">
        <v>5</v>
      </c>
      <c r="G2039" s="1" t="str">
        <f>+VLOOKUP(bloque2_2[[#This Row],[niño]],BD.niños[[Código]:[sexo]],6,FALSE)</f>
        <v>5 y 6</v>
      </c>
      <c r="H2039" s="1" t="str">
        <f>+VLOOKUP(bloque2_2[[#This Row],[niño]],BD.niños[[Código]:[sexo]],7,FALSE)</f>
        <v>F</v>
      </c>
      <c r="I2039" s="1">
        <v>2</v>
      </c>
    </row>
    <row r="2040" spans="1:9" x14ac:dyDescent="0.55000000000000004">
      <c r="A2040" s="1">
        <v>71</v>
      </c>
      <c r="B2040" t="s">
        <v>530</v>
      </c>
      <c r="C2040" s="1" t="s">
        <v>3</v>
      </c>
      <c r="D2040">
        <v>4</v>
      </c>
      <c r="E2040" s="1" t="s">
        <v>135</v>
      </c>
      <c r="F2040" s="1">
        <v>4</v>
      </c>
      <c r="G2040" s="1" t="str">
        <f>+VLOOKUP(bloque2_2[[#This Row],[niño]],BD.niños[[Código]:[sexo]],6,FALSE)</f>
        <v>5 y 6</v>
      </c>
      <c r="H2040" s="1" t="str">
        <f>+VLOOKUP(bloque2_2[[#This Row],[niño]],BD.niños[[Código]:[sexo]],7,FALSE)</f>
        <v>M</v>
      </c>
      <c r="I2040" s="1">
        <v>2</v>
      </c>
    </row>
    <row r="2041" spans="1:9" x14ac:dyDescent="0.55000000000000004">
      <c r="A2041" s="1">
        <v>71</v>
      </c>
      <c r="B2041" t="s">
        <v>530</v>
      </c>
      <c r="C2041" s="1" t="s">
        <v>3</v>
      </c>
      <c r="D2041">
        <v>4</v>
      </c>
      <c r="E2041" s="1" t="s">
        <v>139</v>
      </c>
      <c r="F2041" s="1">
        <v>4</v>
      </c>
      <c r="G2041" s="1" t="str">
        <f>+VLOOKUP(bloque2_2[[#This Row],[niño]],BD.niños[[Código]:[sexo]],6,FALSE)</f>
        <v>7 y 8</v>
      </c>
      <c r="H2041" s="1" t="str">
        <f>+VLOOKUP(bloque2_2[[#This Row],[niño]],BD.niños[[Código]:[sexo]],7,FALSE)</f>
        <v>M</v>
      </c>
      <c r="I2041" s="1">
        <v>2</v>
      </c>
    </row>
    <row r="2042" spans="1:9" x14ac:dyDescent="0.55000000000000004">
      <c r="A2042" s="1">
        <v>71</v>
      </c>
      <c r="B2042" t="s">
        <v>530</v>
      </c>
      <c r="C2042" s="1" t="s">
        <v>3</v>
      </c>
      <c r="D2042">
        <v>4</v>
      </c>
      <c r="E2042" s="1" t="s">
        <v>141</v>
      </c>
      <c r="F2042" s="1">
        <v>4</v>
      </c>
      <c r="G2042" s="1" t="str">
        <f>+VLOOKUP(bloque2_2[[#This Row],[niño]],BD.niños[[Código]:[sexo]],6,FALSE)</f>
        <v>7 y 8</v>
      </c>
      <c r="H2042" s="1" t="str">
        <f>+VLOOKUP(bloque2_2[[#This Row],[niño]],BD.niños[[Código]:[sexo]],7,FALSE)</f>
        <v>F</v>
      </c>
      <c r="I2042" s="1">
        <v>2</v>
      </c>
    </row>
    <row r="2043" spans="1:9" x14ac:dyDescent="0.55000000000000004">
      <c r="A2043" s="1">
        <v>71</v>
      </c>
      <c r="B2043" t="s">
        <v>530</v>
      </c>
      <c r="C2043" s="1" t="s">
        <v>3</v>
      </c>
      <c r="D2043">
        <v>4</v>
      </c>
      <c r="E2043" s="1" t="s">
        <v>145</v>
      </c>
      <c r="F2043" s="1">
        <v>4</v>
      </c>
      <c r="G2043" s="1" t="str">
        <f>+VLOOKUP(bloque2_2[[#This Row],[niño]],BD.niños[[Código]:[sexo]],6,FALSE)</f>
        <v>7 y 8</v>
      </c>
      <c r="H2043" s="1" t="str">
        <f>+VLOOKUP(bloque2_2[[#This Row],[niño]],BD.niños[[Código]:[sexo]],7,FALSE)</f>
        <v>M</v>
      </c>
      <c r="I2043" s="1">
        <v>2</v>
      </c>
    </row>
    <row r="2044" spans="1:9" x14ac:dyDescent="0.55000000000000004">
      <c r="A2044" s="1">
        <v>71</v>
      </c>
      <c r="B2044" t="s">
        <v>530</v>
      </c>
      <c r="C2044" s="1" t="s">
        <v>3</v>
      </c>
      <c r="D2044">
        <v>4</v>
      </c>
      <c r="E2044" s="1" t="s">
        <v>147</v>
      </c>
      <c r="F2044" s="1">
        <v>4</v>
      </c>
      <c r="G2044" s="1" t="str">
        <f>+VLOOKUP(bloque2_2[[#This Row],[niño]],BD.niños[[Código]:[sexo]],6,FALSE)</f>
        <v>7 y 8</v>
      </c>
      <c r="H2044" s="1" t="str">
        <f>+VLOOKUP(bloque2_2[[#This Row],[niño]],BD.niños[[Código]:[sexo]],7,FALSE)</f>
        <v>M</v>
      </c>
      <c r="I2044" s="1">
        <v>2</v>
      </c>
    </row>
    <row r="2045" spans="1:9" x14ac:dyDescent="0.55000000000000004">
      <c r="A2045" s="1">
        <v>71</v>
      </c>
      <c r="B2045" t="s">
        <v>530</v>
      </c>
      <c r="C2045" s="1" t="s">
        <v>3</v>
      </c>
      <c r="D2045">
        <v>4</v>
      </c>
      <c r="E2045" s="1" t="s">
        <v>214</v>
      </c>
      <c r="F2045" s="1">
        <v>4</v>
      </c>
      <c r="G2045" s="1" t="str">
        <f>+VLOOKUP(bloque2_2[[#This Row],[niño]],BD.niños[[Código]:[sexo]],6,FALSE)</f>
        <v>9 y 10</v>
      </c>
      <c r="H2045" s="1" t="str">
        <f>+VLOOKUP(bloque2_2[[#This Row],[niño]],BD.niños[[Código]:[sexo]],7,FALSE)</f>
        <v>F</v>
      </c>
      <c r="I2045" s="1">
        <v>2</v>
      </c>
    </row>
    <row r="2046" spans="1:9" x14ac:dyDescent="0.55000000000000004">
      <c r="A2046" s="1">
        <v>71</v>
      </c>
      <c r="B2046" t="s">
        <v>530</v>
      </c>
      <c r="C2046" s="1" t="s">
        <v>3</v>
      </c>
      <c r="D2046">
        <v>4</v>
      </c>
      <c r="E2046" s="1" t="s">
        <v>217</v>
      </c>
      <c r="F2046" s="1">
        <v>4</v>
      </c>
      <c r="G2046" s="1" t="str">
        <f>+VLOOKUP(bloque2_2[[#This Row],[niño]],BD.niños[[Código]:[sexo]],6,FALSE)</f>
        <v>9 y 10</v>
      </c>
      <c r="H2046" s="1" t="str">
        <f>+VLOOKUP(bloque2_2[[#This Row],[niño]],BD.niños[[Código]:[sexo]],7,FALSE)</f>
        <v>F</v>
      </c>
      <c r="I2046" s="1">
        <v>2</v>
      </c>
    </row>
    <row r="2047" spans="1:9" x14ac:dyDescent="0.55000000000000004">
      <c r="A2047" s="1">
        <v>71</v>
      </c>
      <c r="B2047" t="s">
        <v>530</v>
      </c>
      <c r="C2047" s="1" t="s">
        <v>3</v>
      </c>
      <c r="D2047">
        <v>4</v>
      </c>
      <c r="E2047" s="1" t="s">
        <v>220</v>
      </c>
      <c r="F2047" s="1">
        <v>4</v>
      </c>
      <c r="G2047" s="1" t="str">
        <f>+VLOOKUP(bloque2_2[[#This Row],[niño]],BD.niños[[Código]:[sexo]],6,FALSE)</f>
        <v>9 y 10</v>
      </c>
      <c r="H2047" s="1" t="str">
        <f>+VLOOKUP(bloque2_2[[#This Row],[niño]],BD.niños[[Código]:[sexo]],7,FALSE)</f>
        <v>F</v>
      </c>
      <c r="I2047" s="1">
        <v>2</v>
      </c>
    </row>
    <row r="2048" spans="1:9" x14ac:dyDescent="0.55000000000000004">
      <c r="A2048" s="1">
        <v>71</v>
      </c>
      <c r="B2048" t="s">
        <v>530</v>
      </c>
      <c r="C2048" s="1" t="s">
        <v>3</v>
      </c>
      <c r="D2048">
        <v>4</v>
      </c>
      <c r="E2048" s="1" t="s">
        <v>223</v>
      </c>
      <c r="F2048" s="1">
        <v>4</v>
      </c>
      <c r="G2048" s="1" t="str">
        <f>+VLOOKUP(bloque2_2[[#This Row],[niño]],BD.niños[[Código]:[sexo]],6,FALSE)</f>
        <v>7 y 8</v>
      </c>
      <c r="H2048" s="1" t="str">
        <f>+VLOOKUP(bloque2_2[[#This Row],[niño]],BD.niños[[Código]:[sexo]],7,FALSE)</f>
        <v>F</v>
      </c>
      <c r="I2048" s="1">
        <v>2</v>
      </c>
    </row>
    <row r="2049" spans="1:9" x14ac:dyDescent="0.55000000000000004">
      <c r="A2049" s="1">
        <v>71</v>
      </c>
      <c r="B2049" t="s">
        <v>530</v>
      </c>
      <c r="C2049" s="1" t="s">
        <v>3</v>
      </c>
      <c r="D2049">
        <v>4</v>
      </c>
      <c r="E2049" s="1" t="s">
        <v>226</v>
      </c>
      <c r="F2049" s="1">
        <v>4</v>
      </c>
      <c r="G2049" s="1" t="str">
        <f>+VLOOKUP(bloque2_2[[#This Row],[niño]],BD.niños[[Código]:[sexo]],6,FALSE)</f>
        <v>9 y 10</v>
      </c>
      <c r="H2049" s="1" t="str">
        <f>+VLOOKUP(bloque2_2[[#This Row],[niño]],BD.niños[[Código]:[sexo]],7,FALSE)</f>
        <v>M</v>
      </c>
      <c r="I2049" s="1">
        <v>2</v>
      </c>
    </row>
    <row r="2050" spans="1:9" x14ac:dyDescent="0.55000000000000004">
      <c r="A2050" s="1">
        <v>71</v>
      </c>
      <c r="B2050" t="s">
        <v>530</v>
      </c>
      <c r="C2050" s="1" t="s">
        <v>3</v>
      </c>
      <c r="D2050">
        <v>4</v>
      </c>
      <c r="E2050" s="1" t="s">
        <v>229</v>
      </c>
      <c r="F2050" s="1">
        <v>4</v>
      </c>
      <c r="G2050" s="1" t="str">
        <f>+VLOOKUP(bloque2_2[[#This Row],[niño]],BD.niños[[Código]:[sexo]],6,FALSE)</f>
        <v>7 y 8</v>
      </c>
      <c r="H2050" s="1" t="str">
        <f>+VLOOKUP(bloque2_2[[#This Row],[niño]],BD.niños[[Código]:[sexo]],7,FALSE)</f>
        <v>M</v>
      </c>
      <c r="I2050" s="1">
        <v>2</v>
      </c>
    </row>
    <row r="2051" spans="1:9" x14ac:dyDescent="0.55000000000000004">
      <c r="A2051" s="1">
        <v>71</v>
      </c>
      <c r="B2051" t="s">
        <v>530</v>
      </c>
      <c r="C2051" s="1" t="s">
        <v>3</v>
      </c>
      <c r="D2051">
        <v>4</v>
      </c>
      <c r="E2051" s="1" t="s">
        <v>231</v>
      </c>
      <c r="F2051" s="1">
        <v>4</v>
      </c>
      <c r="G2051" s="1" t="str">
        <f>+VLOOKUP(bloque2_2[[#This Row],[niño]],BD.niños[[Código]:[sexo]],6,FALSE)</f>
        <v>5 y 6</v>
      </c>
      <c r="H2051" s="1" t="str">
        <f>+VLOOKUP(bloque2_2[[#This Row],[niño]],BD.niños[[Código]:[sexo]],7,FALSE)</f>
        <v>F</v>
      </c>
      <c r="I2051" s="1">
        <v>2</v>
      </c>
    </row>
    <row r="2052" spans="1:9" x14ac:dyDescent="0.55000000000000004">
      <c r="A2052" s="1">
        <v>71</v>
      </c>
      <c r="B2052" t="s">
        <v>530</v>
      </c>
      <c r="C2052" s="1" t="s">
        <v>3</v>
      </c>
      <c r="D2052">
        <v>4</v>
      </c>
      <c r="E2052" s="1" t="s">
        <v>286</v>
      </c>
      <c r="F2052" s="1">
        <v>4</v>
      </c>
      <c r="G2052" s="1" t="str">
        <f>+VLOOKUP(bloque2_2[[#This Row],[niño]],BD.niños[[Código]:[sexo]],6,FALSE)</f>
        <v>5 y 6</v>
      </c>
      <c r="H2052" s="1" t="str">
        <f>+VLOOKUP(bloque2_2[[#This Row],[niño]],BD.niños[[Código]:[sexo]],7,FALSE)</f>
        <v>M</v>
      </c>
      <c r="I2052" s="1">
        <v>2</v>
      </c>
    </row>
    <row r="2053" spans="1:9" x14ac:dyDescent="0.55000000000000004">
      <c r="A2053" s="1">
        <v>71</v>
      </c>
      <c r="B2053" t="s">
        <v>530</v>
      </c>
      <c r="C2053" s="1" t="s">
        <v>3</v>
      </c>
      <c r="D2053">
        <v>4</v>
      </c>
      <c r="E2053" s="1" t="s">
        <v>290</v>
      </c>
      <c r="F2053" s="1">
        <v>4</v>
      </c>
      <c r="G2053" s="1" t="str">
        <f>+VLOOKUP(bloque2_2[[#This Row],[niño]],BD.niños[[Código]:[sexo]],6,FALSE)</f>
        <v>5 y 6</v>
      </c>
      <c r="H2053" s="1" t="str">
        <f>+VLOOKUP(bloque2_2[[#This Row],[niño]],BD.niños[[Código]:[sexo]],7,FALSE)</f>
        <v>M</v>
      </c>
      <c r="I2053" s="1">
        <v>2</v>
      </c>
    </row>
    <row r="2054" spans="1:9" x14ac:dyDescent="0.55000000000000004">
      <c r="A2054" s="1">
        <v>71</v>
      </c>
      <c r="B2054" t="s">
        <v>530</v>
      </c>
      <c r="C2054" s="1" t="s">
        <v>3</v>
      </c>
      <c r="D2054">
        <v>4</v>
      </c>
      <c r="E2054" s="1" t="s">
        <v>294</v>
      </c>
      <c r="F2054" s="1">
        <v>4</v>
      </c>
      <c r="G2054" s="1" t="str">
        <f>+VLOOKUP(bloque2_2[[#This Row],[niño]],BD.niños[[Código]:[sexo]],6,FALSE)</f>
        <v>7 y 8</v>
      </c>
      <c r="H2054" s="1" t="str">
        <f>+VLOOKUP(bloque2_2[[#This Row],[niño]],BD.niños[[Código]:[sexo]],7,FALSE)</f>
        <v>M</v>
      </c>
      <c r="I2054" s="1">
        <v>2</v>
      </c>
    </row>
    <row r="2055" spans="1:9" x14ac:dyDescent="0.55000000000000004">
      <c r="A2055" s="1">
        <v>71</v>
      </c>
      <c r="B2055" t="s">
        <v>530</v>
      </c>
      <c r="C2055" s="1" t="s">
        <v>3</v>
      </c>
      <c r="D2055">
        <v>4</v>
      </c>
      <c r="E2055" s="1" t="s">
        <v>295</v>
      </c>
      <c r="F2055" s="1">
        <v>4</v>
      </c>
      <c r="G2055" s="1" t="str">
        <f>+VLOOKUP(bloque2_2[[#This Row],[niño]],BD.niños[[Código]:[sexo]],6,FALSE)</f>
        <v>7 y 8</v>
      </c>
      <c r="H2055" s="1" t="str">
        <f>+VLOOKUP(bloque2_2[[#This Row],[niño]],BD.niños[[Código]:[sexo]],7,FALSE)</f>
        <v>M</v>
      </c>
      <c r="I2055" s="1">
        <v>2</v>
      </c>
    </row>
    <row r="2056" spans="1:9" x14ac:dyDescent="0.55000000000000004">
      <c r="A2056" s="1">
        <v>71</v>
      </c>
      <c r="B2056" t="s">
        <v>530</v>
      </c>
      <c r="C2056" s="1" t="s">
        <v>3</v>
      </c>
      <c r="D2056">
        <v>4</v>
      </c>
      <c r="E2056" s="1" t="s">
        <v>317</v>
      </c>
      <c r="F2056" s="1">
        <v>3</v>
      </c>
      <c r="G2056" s="1" t="str">
        <f>+VLOOKUP(bloque2_2[[#This Row],[niño]],BD.niños[[Código]:[sexo]],6,FALSE)</f>
        <v>9 y 10</v>
      </c>
      <c r="H2056" s="1" t="str">
        <f>+VLOOKUP(bloque2_2[[#This Row],[niño]],BD.niños[[Código]:[sexo]],7,FALSE)</f>
        <v>F</v>
      </c>
      <c r="I2056" s="1">
        <v>2</v>
      </c>
    </row>
    <row r="2057" spans="1:9" x14ac:dyDescent="0.55000000000000004">
      <c r="A2057" s="1">
        <v>71</v>
      </c>
      <c r="B2057" t="s">
        <v>530</v>
      </c>
      <c r="C2057" s="1" t="s">
        <v>3</v>
      </c>
      <c r="D2057">
        <v>4</v>
      </c>
      <c r="E2057" s="1" t="s">
        <v>320</v>
      </c>
      <c r="F2057" s="1">
        <v>4</v>
      </c>
      <c r="G2057" s="1" t="str">
        <f>+VLOOKUP(bloque2_2[[#This Row],[niño]],BD.niños[[Código]:[sexo]],6,FALSE)</f>
        <v>9 y 10</v>
      </c>
      <c r="H2057" s="1" t="str">
        <f>+VLOOKUP(bloque2_2[[#This Row],[niño]],BD.niños[[Código]:[sexo]],7,FALSE)</f>
        <v>M</v>
      </c>
      <c r="I2057" s="1">
        <v>2</v>
      </c>
    </row>
    <row r="2058" spans="1:9" x14ac:dyDescent="0.55000000000000004">
      <c r="A2058" s="1">
        <v>71</v>
      </c>
      <c r="B2058" t="s">
        <v>530</v>
      </c>
      <c r="C2058" s="1" t="s">
        <v>3</v>
      </c>
      <c r="D2058">
        <v>4</v>
      </c>
      <c r="E2058" s="1" t="s">
        <v>323</v>
      </c>
      <c r="F2058" s="1">
        <v>5</v>
      </c>
      <c r="G2058" s="1" t="str">
        <f>+VLOOKUP(bloque2_2[[#This Row],[niño]],BD.niños[[Código]:[sexo]],6,FALSE)</f>
        <v>7 y 8</v>
      </c>
      <c r="H2058" s="1" t="str">
        <f>+VLOOKUP(bloque2_2[[#This Row],[niño]],BD.niños[[Código]:[sexo]],7,FALSE)</f>
        <v>F</v>
      </c>
      <c r="I2058" s="1">
        <v>2</v>
      </c>
    </row>
    <row r="2059" spans="1:9" x14ac:dyDescent="0.55000000000000004">
      <c r="A2059" s="1">
        <v>71</v>
      </c>
      <c r="B2059" t="s">
        <v>530</v>
      </c>
      <c r="C2059" s="1" t="s">
        <v>3</v>
      </c>
      <c r="D2059">
        <v>4</v>
      </c>
      <c r="E2059" s="1" t="s">
        <v>327</v>
      </c>
      <c r="F2059" s="1">
        <v>4</v>
      </c>
      <c r="G2059" s="1" t="str">
        <f>+VLOOKUP(bloque2_2[[#This Row],[niño]],BD.niños[[Código]:[sexo]],6,FALSE)</f>
        <v>7 y 8</v>
      </c>
      <c r="H2059" s="1" t="str">
        <f>+VLOOKUP(bloque2_2[[#This Row],[niño]],BD.niños[[Código]:[sexo]],7,FALSE)</f>
        <v>F</v>
      </c>
      <c r="I2059" s="1">
        <v>2</v>
      </c>
    </row>
    <row r="2060" spans="1:9" x14ac:dyDescent="0.55000000000000004">
      <c r="A2060" s="1">
        <v>71</v>
      </c>
      <c r="B2060" t="s">
        <v>530</v>
      </c>
      <c r="C2060" s="1" t="s">
        <v>3</v>
      </c>
      <c r="D2060">
        <v>4</v>
      </c>
      <c r="E2060" s="1" t="s">
        <v>331</v>
      </c>
      <c r="F2060" s="1">
        <v>4</v>
      </c>
      <c r="G2060" s="1" t="str">
        <f>+VLOOKUP(bloque2_2[[#This Row],[niño]],BD.niños[[Código]:[sexo]],6,FALSE)</f>
        <v>7 y 8</v>
      </c>
      <c r="H2060" s="1" t="str">
        <f>+VLOOKUP(bloque2_2[[#This Row],[niño]],BD.niños[[Código]:[sexo]],7,FALSE)</f>
        <v>F</v>
      </c>
      <c r="I2060" s="1">
        <v>2</v>
      </c>
    </row>
    <row r="2061" spans="1:9" x14ac:dyDescent="0.55000000000000004">
      <c r="A2061" s="1">
        <v>72</v>
      </c>
      <c r="B2061" t="s">
        <v>531</v>
      </c>
      <c r="C2061" s="1" t="s">
        <v>4</v>
      </c>
      <c r="D2061">
        <v>5</v>
      </c>
      <c r="E2061" s="1" t="s">
        <v>105</v>
      </c>
      <c r="F2061" s="1">
        <v>5</v>
      </c>
      <c r="G2061" s="1" t="str">
        <f>+VLOOKUP(bloque2_2[[#This Row],[niño]],BD.niños[[Código]:[sexo]],6,FALSE)</f>
        <v>9 y 10</v>
      </c>
      <c r="H2061" s="1" t="str">
        <f>+VLOOKUP(bloque2_2[[#This Row],[niño]],BD.niños[[Código]:[sexo]],7,FALSE)</f>
        <v>F</v>
      </c>
      <c r="I2061" s="1">
        <v>2</v>
      </c>
    </row>
    <row r="2062" spans="1:9" x14ac:dyDescent="0.55000000000000004">
      <c r="A2062" s="1">
        <v>72</v>
      </c>
      <c r="B2062" t="s">
        <v>531</v>
      </c>
      <c r="C2062" s="1" t="s">
        <v>4</v>
      </c>
      <c r="D2062">
        <v>5</v>
      </c>
      <c r="E2062" s="1" t="s">
        <v>108</v>
      </c>
      <c r="F2062" s="1">
        <v>5</v>
      </c>
      <c r="G2062" s="1" t="str">
        <f>+VLOOKUP(bloque2_2[[#This Row],[niño]],BD.niños[[Código]:[sexo]],6,FALSE)</f>
        <v>9 y 10</v>
      </c>
      <c r="H2062" s="1" t="str">
        <f>+VLOOKUP(bloque2_2[[#This Row],[niño]],BD.niños[[Código]:[sexo]],7,FALSE)</f>
        <v>F</v>
      </c>
      <c r="I2062" s="1">
        <v>2</v>
      </c>
    </row>
    <row r="2063" spans="1:9" x14ac:dyDescent="0.55000000000000004">
      <c r="A2063" s="1">
        <v>72</v>
      </c>
      <c r="B2063" t="s">
        <v>531</v>
      </c>
      <c r="C2063" s="1" t="s">
        <v>4</v>
      </c>
      <c r="D2063">
        <v>5</v>
      </c>
      <c r="E2063" s="1" t="s">
        <v>112</v>
      </c>
      <c r="F2063" s="1">
        <v>5</v>
      </c>
      <c r="G2063" s="1" t="str">
        <f>+VLOOKUP(bloque2_2[[#This Row],[niño]],BD.niños[[Código]:[sexo]],6,FALSE)</f>
        <v>9 y 10</v>
      </c>
      <c r="H2063" s="1" t="str">
        <f>+VLOOKUP(bloque2_2[[#This Row],[niño]],BD.niños[[Código]:[sexo]],7,FALSE)</f>
        <v>F</v>
      </c>
      <c r="I2063" s="1">
        <v>2</v>
      </c>
    </row>
    <row r="2064" spans="1:9" x14ac:dyDescent="0.55000000000000004">
      <c r="A2064" s="1">
        <v>72</v>
      </c>
      <c r="B2064" t="s">
        <v>531</v>
      </c>
      <c r="C2064" s="1" t="s">
        <v>4</v>
      </c>
      <c r="D2064">
        <v>5</v>
      </c>
      <c r="E2064" s="1" t="s">
        <v>116</v>
      </c>
      <c r="F2064" s="1">
        <v>7</v>
      </c>
      <c r="G2064" s="1" t="str">
        <f>+VLOOKUP(bloque2_2[[#This Row],[niño]],BD.niños[[Código]:[sexo]],6,FALSE)</f>
        <v>9 y 10</v>
      </c>
      <c r="H2064" s="1" t="str">
        <f>+VLOOKUP(bloque2_2[[#This Row],[niño]],BD.niños[[Código]:[sexo]],7,FALSE)</f>
        <v>F</v>
      </c>
      <c r="I2064" s="1">
        <v>2</v>
      </c>
    </row>
    <row r="2065" spans="1:9" x14ac:dyDescent="0.55000000000000004">
      <c r="A2065" s="1">
        <v>72</v>
      </c>
      <c r="B2065" t="s">
        <v>531</v>
      </c>
      <c r="C2065" s="1" t="s">
        <v>4</v>
      </c>
      <c r="D2065">
        <v>5</v>
      </c>
      <c r="E2065" s="1" t="s">
        <v>120</v>
      </c>
      <c r="F2065" s="1">
        <v>3</v>
      </c>
      <c r="G2065" s="1" t="str">
        <f>+VLOOKUP(bloque2_2[[#This Row],[niño]],BD.niños[[Código]:[sexo]],6,FALSE)</f>
        <v>9 y 10</v>
      </c>
      <c r="H2065" s="1" t="str">
        <f>+VLOOKUP(bloque2_2[[#This Row],[niño]],BD.niños[[Código]:[sexo]],7,FALSE)</f>
        <v>M</v>
      </c>
      <c r="I2065" s="1">
        <v>2</v>
      </c>
    </row>
    <row r="2066" spans="1:9" x14ac:dyDescent="0.55000000000000004">
      <c r="A2066" s="1">
        <v>72</v>
      </c>
      <c r="B2066" t="s">
        <v>531</v>
      </c>
      <c r="C2066" s="1" t="s">
        <v>4</v>
      </c>
      <c r="D2066">
        <v>5</v>
      </c>
      <c r="E2066" s="1" t="s">
        <v>123</v>
      </c>
      <c r="F2066" s="1">
        <v>7</v>
      </c>
      <c r="G2066" s="1" t="str">
        <f>+VLOOKUP(bloque2_2[[#This Row],[niño]],BD.niños[[Código]:[sexo]],6,FALSE)</f>
        <v>7 y 8</v>
      </c>
      <c r="H2066" s="1" t="str">
        <f>+VLOOKUP(bloque2_2[[#This Row],[niño]],BD.niños[[Código]:[sexo]],7,FALSE)</f>
        <v>M</v>
      </c>
      <c r="I2066" s="1">
        <v>2</v>
      </c>
    </row>
    <row r="2067" spans="1:9" x14ac:dyDescent="0.55000000000000004">
      <c r="A2067" s="1">
        <v>72</v>
      </c>
      <c r="B2067" t="s">
        <v>531</v>
      </c>
      <c r="C2067" s="1" t="s">
        <v>4</v>
      </c>
      <c r="D2067">
        <v>5</v>
      </c>
      <c r="E2067" s="1" t="s">
        <v>127</v>
      </c>
      <c r="F2067" s="1">
        <v>5</v>
      </c>
      <c r="G2067" s="1" t="str">
        <f>+VLOOKUP(bloque2_2[[#This Row],[niño]],BD.niños[[Código]:[sexo]],6,FALSE)</f>
        <v>5 y 6</v>
      </c>
      <c r="H2067" s="1" t="str">
        <f>+VLOOKUP(bloque2_2[[#This Row],[niño]],BD.niños[[Código]:[sexo]],7,FALSE)</f>
        <v>M</v>
      </c>
      <c r="I2067" s="1">
        <v>2</v>
      </c>
    </row>
    <row r="2068" spans="1:9" x14ac:dyDescent="0.55000000000000004">
      <c r="A2068" s="1">
        <v>72</v>
      </c>
      <c r="B2068" t="s">
        <v>531</v>
      </c>
      <c r="C2068" s="1" t="s">
        <v>4</v>
      </c>
      <c r="D2068">
        <v>5</v>
      </c>
      <c r="E2068" s="1" t="s">
        <v>131</v>
      </c>
      <c r="F2068" s="1">
        <v>3</v>
      </c>
      <c r="G2068" s="1" t="str">
        <f>+VLOOKUP(bloque2_2[[#This Row],[niño]],BD.niños[[Código]:[sexo]],6,FALSE)</f>
        <v>5 y 6</v>
      </c>
      <c r="H2068" s="1" t="str">
        <f>+VLOOKUP(bloque2_2[[#This Row],[niño]],BD.niños[[Código]:[sexo]],7,FALSE)</f>
        <v>F</v>
      </c>
      <c r="I2068" s="1">
        <v>2</v>
      </c>
    </row>
    <row r="2069" spans="1:9" x14ac:dyDescent="0.55000000000000004">
      <c r="A2069" s="1">
        <v>72</v>
      </c>
      <c r="B2069" t="s">
        <v>531</v>
      </c>
      <c r="C2069" s="1" t="s">
        <v>4</v>
      </c>
      <c r="D2069">
        <v>5</v>
      </c>
      <c r="E2069" s="1" t="s">
        <v>135</v>
      </c>
      <c r="F2069" s="1">
        <v>3</v>
      </c>
      <c r="G2069" s="1" t="str">
        <f>+VLOOKUP(bloque2_2[[#This Row],[niño]],BD.niños[[Código]:[sexo]],6,FALSE)</f>
        <v>5 y 6</v>
      </c>
      <c r="H2069" s="1" t="str">
        <f>+VLOOKUP(bloque2_2[[#This Row],[niño]],BD.niños[[Código]:[sexo]],7,FALSE)</f>
        <v>M</v>
      </c>
      <c r="I2069" s="1">
        <v>2</v>
      </c>
    </row>
    <row r="2070" spans="1:9" x14ac:dyDescent="0.55000000000000004">
      <c r="A2070" s="1">
        <v>72</v>
      </c>
      <c r="B2070" t="s">
        <v>531</v>
      </c>
      <c r="C2070" s="1" t="s">
        <v>4</v>
      </c>
      <c r="D2070">
        <v>5</v>
      </c>
      <c r="E2070" s="1" t="s">
        <v>139</v>
      </c>
      <c r="F2070" s="1">
        <v>5</v>
      </c>
      <c r="G2070" s="1" t="str">
        <f>+VLOOKUP(bloque2_2[[#This Row],[niño]],BD.niños[[Código]:[sexo]],6,FALSE)</f>
        <v>7 y 8</v>
      </c>
      <c r="H2070" s="1" t="str">
        <f>+VLOOKUP(bloque2_2[[#This Row],[niño]],BD.niños[[Código]:[sexo]],7,FALSE)</f>
        <v>M</v>
      </c>
      <c r="I2070" s="1">
        <v>2</v>
      </c>
    </row>
    <row r="2071" spans="1:9" x14ac:dyDescent="0.55000000000000004">
      <c r="A2071" s="1">
        <v>72</v>
      </c>
      <c r="B2071" t="s">
        <v>531</v>
      </c>
      <c r="C2071" s="1" t="s">
        <v>4</v>
      </c>
      <c r="D2071">
        <v>5</v>
      </c>
      <c r="E2071" s="1" t="s">
        <v>141</v>
      </c>
      <c r="F2071" s="1">
        <v>4</v>
      </c>
      <c r="G2071" s="1" t="str">
        <f>+VLOOKUP(bloque2_2[[#This Row],[niño]],BD.niños[[Código]:[sexo]],6,FALSE)</f>
        <v>7 y 8</v>
      </c>
      <c r="H2071" s="1" t="str">
        <f>+VLOOKUP(bloque2_2[[#This Row],[niño]],BD.niños[[Código]:[sexo]],7,FALSE)</f>
        <v>F</v>
      </c>
      <c r="I2071" s="1">
        <v>2</v>
      </c>
    </row>
    <row r="2072" spans="1:9" x14ac:dyDescent="0.55000000000000004">
      <c r="A2072" s="1">
        <v>72</v>
      </c>
      <c r="B2072" t="s">
        <v>531</v>
      </c>
      <c r="C2072" s="1" t="s">
        <v>4</v>
      </c>
      <c r="D2072">
        <v>5</v>
      </c>
      <c r="E2072" s="1" t="s">
        <v>145</v>
      </c>
      <c r="F2072" s="1">
        <v>7</v>
      </c>
      <c r="G2072" s="1" t="str">
        <f>+VLOOKUP(bloque2_2[[#This Row],[niño]],BD.niños[[Código]:[sexo]],6,FALSE)</f>
        <v>7 y 8</v>
      </c>
      <c r="H2072" s="1" t="str">
        <f>+VLOOKUP(bloque2_2[[#This Row],[niño]],BD.niños[[Código]:[sexo]],7,FALSE)</f>
        <v>M</v>
      </c>
      <c r="I2072" s="1">
        <v>2</v>
      </c>
    </row>
    <row r="2073" spans="1:9" x14ac:dyDescent="0.55000000000000004">
      <c r="A2073" s="1">
        <v>72</v>
      </c>
      <c r="B2073" t="s">
        <v>531</v>
      </c>
      <c r="C2073" s="1" t="s">
        <v>4</v>
      </c>
      <c r="D2073">
        <v>5</v>
      </c>
      <c r="E2073" s="1" t="s">
        <v>147</v>
      </c>
      <c r="F2073" s="1">
        <v>5</v>
      </c>
      <c r="G2073" s="1" t="str">
        <f>+VLOOKUP(bloque2_2[[#This Row],[niño]],BD.niños[[Código]:[sexo]],6,FALSE)</f>
        <v>7 y 8</v>
      </c>
      <c r="H2073" s="1" t="str">
        <f>+VLOOKUP(bloque2_2[[#This Row],[niño]],BD.niños[[Código]:[sexo]],7,FALSE)</f>
        <v>M</v>
      </c>
      <c r="I2073" s="1">
        <v>2</v>
      </c>
    </row>
    <row r="2074" spans="1:9" x14ac:dyDescent="0.55000000000000004">
      <c r="A2074" s="1">
        <v>72</v>
      </c>
      <c r="B2074" t="s">
        <v>531</v>
      </c>
      <c r="C2074" s="1" t="s">
        <v>4</v>
      </c>
      <c r="D2074">
        <v>5</v>
      </c>
      <c r="E2074" s="1" t="s">
        <v>214</v>
      </c>
      <c r="F2074" s="1">
        <v>5</v>
      </c>
      <c r="G2074" s="1" t="str">
        <f>+VLOOKUP(bloque2_2[[#This Row],[niño]],BD.niños[[Código]:[sexo]],6,FALSE)</f>
        <v>9 y 10</v>
      </c>
      <c r="H2074" s="1" t="str">
        <f>+VLOOKUP(bloque2_2[[#This Row],[niño]],BD.niños[[Código]:[sexo]],7,FALSE)</f>
        <v>F</v>
      </c>
      <c r="I2074" s="1">
        <v>2</v>
      </c>
    </row>
    <row r="2075" spans="1:9" x14ac:dyDescent="0.55000000000000004">
      <c r="A2075" s="1">
        <v>72</v>
      </c>
      <c r="B2075" t="s">
        <v>531</v>
      </c>
      <c r="C2075" s="1" t="s">
        <v>4</v>
      </c>
      <c r="D2075">
        <v>5</v>
      </c>
      <c r="E2075" s="1" t="s">
        <v>217</v>
      </c>
      <c r="F2075" s="1">
        <v>5</v>
      </c>
      <c r="G2075" s="1" t="str">
        <f>+VLOOKUP(bloque2_2[[#This Row],[niño]],BD.niños[[Código]:[sexo]],6,FALSE)</f>
        <v>9 y 10</v>
      </c>
      <c r="H2075" s="1" t="str">
        <f>+VLOOKUP(bloque2_2[[#This Row],[niño]],BD.niños[[Código]:[sexo]],7,FALSE)</f>
        <v>F</v>
      </c>
      <c r="I2075" s="1">
        <v>2</v>
      </c>
    </row>
    <row r="2076" spans="1:9" x14ac:dyDescent="0.55000000000000004">
      <c r="A2076" s="1">
        <v>72</v>
      </c>
      <c r="B2076" t="s">
        <v>531</v>
      </c>
      <c r="C2076" s="1" t="s">
        <v>4</v>
      </c>
      <c r="D2076">
        <v>5</v>
      </c>
      <c r="E2076" s="1" t="s">
        <v>220</v>
      </c>
      <c r="F2076" s="1">
        <v>7</v>
      </c>
      <c r="G2076" s="1" t="str">
        <f>+VLOOKUP(bloque2_2[[#This Row],[niño]],BD.niños[[Código]:[sexo]],6,FALSE)</f>
        <v>9 y 10</v>
      </c>
      <c r="H2076" s="1" t="str">
        <f>+VLOOKUP(bloque2_2[[#This Row],[niño]],BD.niños[[Código]:[sexo]],7,FALSE)</f>
        <v>F</v>
      </c>
      <c r="I2076" s="1">
        <v>2</v>
      </c>
    </row>
    <row r="2077" spans="1:9" x14ac:dyDescent="0.55000000000000004">
      <c r="A2077" s="1">
        <v>72</v>
      </c>
      <c r="B2077" t="s">
        <v>531</v>
      </c>
      <c r="C2077" s="1" t="s">
        <v>4</v>
      </c>
      <c r="D2077">
        <v>5</v>
      </c>
      <c r="E2077" s="1" t="s">
        <v>223</v>
      </c>
      <c r="F2077" s="1">
        <v>5</v>
      </c>
      <c r="G2077" s="1" t="str">
        <f>+VLOOKUP(bloque2_2[[#This Row],[niño]],BD.niños[[Código]:[sexo]],6,FALSE)</f>
        <v>7 y 8</v>
      </c>
      <c r="H2077" s="1" t="str">
        <f>+VLOOKUP(bloque2_2[[#This Row],[niño]],BD.niños[[Código]:[sexo]],7,FALSE)</f>
        <v>F</v>
      </c>
      <c r="I2077" s="1">
        <v>2</v>
      </c>
    </row>
    <row r="2078" spans="1:9" x14ac:dyDescent="0.55000000000000004">
      <c r="A2078" s="1">
        <v>72</v>
      </c>
      <c r="B2078" t="s">
        <v>531</v>
      </c>
      <c r="C2078" s="1" t="s">
        <v>4</v>
      </c>
      <c r="D2078">
        <v>5</v>
      </c>
      <c r="E2078" s="1" t="s">
        <v>226</v>
      </c>
      <c r="F2078" s="1">
        <v>7</v>
      </c>
      <c r="G2078" s="1" t="str">
        <f>+VLOOKUP(bloque2_2[[#This Row],[niño]],BD.niños[[Código]:[sexo]],6,FALSE)</f>
        <v>9 y 10</v>
      </c>
      <c r="H2078" s="1" t="str">
        <f>+VLOOKUP(bloque2_2[[#This Row],[niño]],BD.niños[[Código]:[sexo]],7,FALSE)</f>
        <v>M</v>
      </c>
      <c r="I2078" s="1">
        <v>2</v>
      </c>
    </row>
    <row r="2079" spans="1:9" x14ac:dyDescent="0.55000000000000004">
      <c r="A2079" s="1">
        <v>72</v>
      </c>
      <c r="B2079" t="s">
        <v>531</v>
      </c>
      <c r="C2079" s="1" t="s">
        <v>4</v>
      </c>
      <c r="D2079">
        <v>5</v>
      </c>
      <c r="E2079" s="1" t="s">
        <v>229</v>
      </c>
      <c r="F2079" s="1">
        <v>5</v>
      </c>
      <c r="G2079" s="1" t="str">
        <f>+VLOOKUP(bloque2_2[[#This Row],[niño]],BD.niños[[Código]:[sexo]],6,FALSE)</f>
        <v>7 y 8</v>
      </c>
      <c r="H2079" s="1" t="str">
        <f>+VLOOKUP(bloque2_2[[#This Row],[niño]],BD.niños[[Código]:[sexo]],7,FALSE)</f>
        <v>M</v>
      </c>
      <c r="I2079" s="1">
        <v>2</v>
      </c>
    </row>
    <row r="2080" spans="1:9" x14ac:dyDescent="0.55000000000000004">
      <c r="A2080" s="1">
        <v>72</v>
      </c>
      <c r="B2080" t="s">
        <v>531</v>
      </c>
      <c r="C2080" s="1" t="s">
        <v>4</v>
      </c>
      <c r="D2080">
        <v>5</v>
      </c>
      <c r="E2080" s="1" t="s">
        <v>231</v>
      </c>
      <c r="F2080" s="1">
        <v>3</v>
      </c>
      <c r="G2080" s="1" t="str">
        <f>+VLOOKUP(bloque2_2[[#This Row],[niño]],BD.niños[[Código]:[sexo]],6,FALSE)</f>
        <v>5 y 6</v>
      </c>
      <c r="H2080" s="1" t="str">
        <f>+VLOOKUP(bloque2_2[[#This Row],[niño]],BD.niños[[Código]:[sexo]],7,FALSE)</f>
        <v>F</v>
      </c>
      <c r="I2080" s="1">
        <v>2</v>
      </c>
    </row>
    <row r="2081" spans="1:9" x14ac:dyDescent="0.55000000000000004">
      <c r="A2081" s="1">
        <v>72</v>
      </c>
      <c r="B2081" t="s">
        <v>531</v>
      </c>
      <c r="C2081" s="1" t="s">
        <v>4</v>
      </c>
      <c r="D2081">
        <v>5</v>
      </c>
      <c r="E2081" s="1" t="s">
        <v>286</v>
      </c>
      <c r="F2081" s="1">
        <v>3</v>
      </c>
      <c r="G2081" s="1" t="str">
        <f>+VLOOKUP(bloque2_2[[#This Row],[niño]],BD.niños[[Código]:[sexo]],6,FALSE)</f>
        <v>5 y 6</v>
      </c>
      <c r="H2081" s="1" t="str">
        <f>+VLOOKUP(bloque2_2[[#This Row],[niño]],BD.niños[[Código]:[sexo]],7,FALSE)</f>
        <v>M</v>
      </c>
      <c r="I2081" s="1">
        <v>2</v>
      </c>
    </row>
    <row r="2082" spans="1:9" x14ac:dyDescent="0.55000000000000004">
      <c r="A2082" s="1">
        <v>72</v>
      </c>
      <c r="B2082" t="s">
        <v>531</v>
      </c>
      <c r="C2082" s="1" t="s">
        <v>4</v>
      </c>
      <c r="D2082">
        <v>5</v>
      </c>
      <c r="E2082" s="1" t="s">
        <v>290</v>
      </c>
      <c r="F2082" s="1">
        <v>3</v>
      </c>
      <c r="G2082" s="1" t="str">
        <f>+VLOOKUP(bloque2_2[[#This Row],[niño]],BD.niños[[Código]:[sexo]],6,FALSE)</f>
        <v>5 y 6</v>
      </c>
      <c r="H2082" s="1" t="str">
        <f>+VLOOKUP(bloque2_2[[#This Row],[niño]],BD.niños[[Código]:[sexo]],7,FALSE)</f>
        <v>M</v>
      </c>
      <c r="I2082" s="1">
        <v>2</v>
      </c>
    </row>
    <row r="2083" spans="1:9" x14ac:dyDescent="0.55000000000000004">
      <c r="A2083" s="1">
        <v>72</v>
      </c>
      <c r="B2083" t="s">
        <v>531</v>
      </c>
      <c r="C2083" s="1" t="s">
        <v>4</v>
      </c>
      <c r="D2083">
        <v>5</v>
      </c>
      <c r="E2083" s="1" t="s">
        <v>294</v>
      </c>
      <c r="F2083" s="1">
        <v>5</v>
      </c>
      <c r="G2083" s="1" t="str">
        <f>+VLOOKUP(bloque2_2[[#This Row],[niño]],BD.niños[[Código]:[sexo]],6,FALSE)</f>
        <v>7 y 8</v>
      </c>
      <c r="H2083" s="1" t="str">
        <f>+VLOOKUP(bloque2_2[[#This Row],[niño]],BD.niños[[Código]:[sexo]],7,FALSE)</f>
        <v>M</v>
      </c>
      <c r="I2083" s="1">
        <v>2</v>
      </c>
    </row>
    <row r="2084" spans="1:9" x14ac:dyDescent="0.55000000000000004">
      <c r="A2084" s="1">
        <v>72</v>
      </c>
      <c r="B2084" t="s">
        <v>531</v>
      </c>
      <c r="C2084" s="1" t="s">
        <v>4</v>
      </c>
      <c r="D2084">
        <v>5</v>
      </c>
      <c r="E2084" s="1" t="s">
        <v>295</v>
      </c>
      <c r="F2084" s="1">
        <v>5</v>
      </c>
      <c r="G2084" s="1" t="str">
        <f>+VLOOKUP(bloque2_2[[#This Row],[niño]],BD.niños[[Código]:[sexo]],6,FALSE)</f>
        <v>7 y 8</v>
      </c>
      <c r="H2084" s="1" t="str">
        <f>+VLOOKUP(bloque2_2[[#This Row],[niño]],BD.niños[[Código]:[sexo]],7,FALSE)</f>
        <v>M</v>
      </c>
      <c r="I2084" s="1">
        <v>2</v>
      </c>
    </row>
    <row r="2085" spans="1:9" x14ac:dyDescent="0.55000000000000004">
      <c r="A2085" s="1">
        <v>72</v>
      </c>
      <c r="B2085" t="s">
        <v>531</v>
      </c>
      <c r="C2085" s="1" t="s">
        <v>4</v>
      </c>
      <c r="D2085">
        <v>5</v>
      </c>
      <c r="E2085" s="1" t="s">
        <v>317</v>
      </c>
      <c r="F2085" s="1">
        <v>4</v>
      </c>
      <c r="G2085" s="1" t="str">
        <f>+VLOOKUP(bloque2_2[[#This Row],[niño]],BD.niños[[Código]:[sexo]],6,FALSE)</f>
        <v>9 y 10</v>
      </c>
      <c r="H2085" s="1" t="str">
        <f>+VLOOKUP(bloque2_2[[#This Row],[niño]],BD.niños[[Código]:[sexo]],7,FALSE)</f>
        <v>F</v>
      </c>
      <c r="I2085" s="1">
        <v>2</v>
      </c>
    </row>
    <row r="2086" spans="1:9" x14ac:dyDescent="0.55000000000000004">
      <c r="A2086" s="1">
        <v>72</v>
      </c>
      <c r="B2086" t="s">
        <v>531</v>
      </c>
      <c r="C2086" s="1" t="s">
        <v>4</v>
      </c>
      <c r="D2086">
        <v>5</v>
      </c>
      <c r="E2086" s="1" t="s">
        <v>320</v>
      </c>
      <c r="F2086" s="1">
        <v>3</v>
      </c>
      <c r="G2086" s="1" t="str">
        <f>+VLOOKUP(bloque2_2[[#This Row],[niño]],BD.niños[[Código]:[sexo]],6,FALSE)</f>
        <v>9 y 10</v>
      </c>
      <c r="H2086" s="1" t="str">
        <f>+VLOOKUP(bloque2_2[[#This Row],[niño]],BD.niños[[Código]:[sexo]],7,FALSE)</f>
        <v>M</v>
      </c>
      <c r="I2086" s="1">
        <v>2</v>
      </c>
    </row>
    <row r="2087" spans="1:9" x14ac:dyDescent="0.55000000000000004">
      <c r="A2087" s="1">
        <v>72</v>
      </c>
      <c r="B2087" t="s">
        <v>531</v>
      </c>
      <c r="C2087" s="1" t="s">
        <v>4</v>
      </c>
      <c r="D2087">
        <v>5</v>
      </c>
      <c r="E2087" s="1" t="s">
        <v>323</v>
      </c>
      <c r="F2087" s="1">
        <v>1</v>
      </c>
      <c r="G2087" s="1" t="str">
        <f>+VLOOKUP(bloque2_2[[#This Row],[niño]],BD.niños[[Código]:[sexo]],6,FALSE)</f>
        <v>7 y 8</v>
      </c>
      <c r="H2087" s="1" t="str">
        <f>+VLOOKUP(bloque2_2[[#This Row],[niño]],BD.niños[[Código]:[sexo]],7,FALSE)</f>
        <v>F</v>
      </c>
      <c r="I2087" s="1">
        <v>2</v>
      </c>
    </row>
    <row r="2088" spans="1:9" x14ac:dyDescent="0.55000000000000004">
      <c r="A2088" s="1">
        <v>72</v>
      </c>
      <c r="B2088" t="s">
        <v>531</v>
      </c>
      <c r="C2088" s="1" t="s">
        <v>4</v>
      </c>
      <c r="D2088">
        <v>5</v>
      </c>
      <c r="E2088" s="1" t="s">
        <v>327</v>
      </c>
      <c r="F2088" s="1">
        <v>1</v>
      </c>
      <c r="G2088" s="1" t="str">
        <f>+VLOOKUP(bloque2_2[[#This Row],[niño]],BD.niños[[Código]:[sexo]],6,FALSE)</f>
        <v>7 y 8</v>
      </c>
      <c r="H2088" s="1" t="str">
        <f>+VLOOKUP(bloque2_2[[#This Row],[niño]],BD.niños[[Código]:[sexo]],7,FALSE)</f>
        <v>F</v>
      </c>
      <c r="I2088" s="1">
        <v>2</v>
      </c>
    </row>
    <row r="2089" spans="1:9" x14ac:dyDescent="0.55000000000000004">
      <c r="A2089" s="1">
        <v>72</v>
      </c>
      <c r="B2089" t="s">
        <v>531</v>
      </c>
      <c r="C2089" s="1" t="s">
        <v>4</v>
      </c>
      <c r="D2089">
        <v>5</v>
      </c>
      <c r="E2089" s="1" t="s">
        <v>331</v>
      </c>
      <c r="F2089" s="1">
        <v>3</v>
      </c>
      <c r="G2089" s="1" t="str">
        <f>+VLOOKUP(bloque2_2[[#This Row],[niño]],BD.niños[[Código]:[sexo]],6,FALSE)</f>
        <v>7 y 8</v>
      </c>
      <c r="H2089" s="1" t="str">
        <f>+VLOOKUP(bloque2_2[[#This Row],[niño]],BD.niños[[Código]:[sexo]],7,FALSE)</f>
        <v>F</v>
      </c>
      <c r="I2089" s="1">
        <v>2</v>
      </c>
    </row>
    <row r="2090" spans="1:9" x14ac:dyDescent="0.55000000000000004">
      <c r="A2090" s="1">
        <v>73</v>
      </c>
      <c r="B2090" t="s">
        <v>532</v>
      </c>
      <c r="C2090" s="1" t="s">
        <v>6</v>
      </c>
      <c r="D2090">
        <v>3</v>
      </c>
      <c r="E2090" s="1" t="s">
        <v>105</v>
      </c>
      <c r="F2090" s="1">
        <v>3</v>
      </c>
      <c r="G2090" s="1" t="str">
        <f>+VLOOKUP(bloque2_2[[#This Row],[niño]],BD.niños[[Código]:[sexo]],6,FALSE)</f>
        <v>9 y 10</v>
      </c>
      <c r="H2090" s="1" t="str">
        <f>+VLOOKUP(bloque2_2[[#This Row],[niño]],BD.niños[[Código]:[sexo]],7,FALSE)</f>
        <v>F</v>
      </c>
      <c r="I2090" s="1">
        <v>2</v>
      </c>
    </row>
    <row r="2091" spans="1:9" x14ac:dyDescent="0.55000000000000004">
      <c r="A2091" s="1">
        <v>73</v>
      </c>
      <c r="B2091" t="s">
        <v>532</v>
      </c>
      <c r="C2091" s="1" t="s">
        <v>6</v>
      </c>
      <c r="D2091">
        <v>3</v>
      </c>
      <c r="E2091" s="1" t="s">
        <v>108</v>
      </c>
      <c r="F2091" s="1">
        <v>1</v>
      </c>
      <c r="G2091" s="1" t="str">
        <f>+VLOOKUP(bloque2_2[[#This Row],[niño]],BD.niños[[Código]:[sexo]],6,FALSE)</f>
        <v>9 y 10</v>
      </c>
      <c r="H2091" s="1" t="str">
        <f>+VLOOKUP(bloque2_2[[#This Row],[niño]],BD.niños[[Código]:[sexo]],7,FALSE)</f>
        <v>F</v>
      </c>
      <c r="I2091" s="1">
        <v>2</v>
      </c>
    </row>
    <row r="2092" spans="1:9" x14ac:dyDescent="0.55000000000000004">
      <c r="A2092" s="1">
        <v>73</v>
      </c>
      <c r="B2092" t="s">
        <v>532</v>
      </c>
      <c r="C2092" s="1" t="s">
        <v>6</v>
      </c>
      <c r="D2092">
        <v>3</v>
      </c>
      <c r="E2092" s="1" t="s">
        <v>112</v>
      </c>
      <c r="F2092" s="1">
        <v>3</v>
      </c>
      <c r="G2092" s="1" t="str">
        <f>+VLOOKUP(bloque2_2[[#This Row],[niño]],BD.niños[[Código]:[sexo]],6,FALSE)</f>
        <v>9 y 10</v>
      </c>
      <c r="H2092" s="1" t="str">
        <f>+VLOOKUP(bloque2_2[[#This Row],[niño]],BD.niños[[Código]:[sexo]],7,FALSE)</f>
        <v>F</v>
      </c>
      <c r="I2092" s="1">
        <v>2</v>
      </c>
    </row>
    <row r="2093" spans="1:9" x14ac:dyDescent="0.55000000000000004">
      <c r="A2093" s="1">
        <v>73</v>
      </c>
      <c r="B2093" t="s">
        <v>532</v>
      </c>
      <c r="C2093" s="1" t="s">
        <v>6</v>
      </c>
      <c r="D2093">
        <v>3</v>
      </c>
      <c r="E2093" s="1" t="s">
        <v>116</v>
      </c>
      <c r="F2093" s="1">
        <v>3</v>
      </c>
      <c r="G2093" s="1" t="str">
        <f>+VLOOKUP(bloque2_2[[#This Row],[niño]],BD.niños[[Código]:[sexo]],6,FALSE)</f>
        <v>9 y 10</v>
      </c>
      <c r="H2093" s="1" t="str">
        <f>+VLOOKUP(bloque2_2[[#This Row],[niño]],BD.niños[[Código]:[sexo]],7,FALSE)</f>
        <v>F</v>
      </c>
      <c r="I2093" s="1">
        <v>2</v>
      </c>
    </row>
    <row r="2094" spans="1:9" x14ac:dyDescent="0.55000000000000004">
      <c r="A2094" s="1">
        <v>73</v>
      </c>
      <c r="B2094" t="s">
        <v>532</v>
      </c>
      <c r="C2094" s="1" t="s">
        <v>6</v>
      </c>
      <c r="D2094">
        <v>3</v>
      </c>
      <c r="E2094" s="1" t="s">
        <v>120</v>
      </c>
      <c r="F2094" s="1">
        <v>3</v>
      </c>
      <c r="G2094" s="1" t="str">
        <f>+VLOOKUP(bloque2_2[[#This Row],[niño]],BD.niños[[Código]:[sexo]],6,FALSE)</f>
        <v>9 y 10</v>
      </c>
      <c r="H2094" s="1" t="str">
        <f>+VLOOKUP(bloque2_2[[#This Row],[niño]],BD.niños[[Código]:[sexo]],7,FALSE)</f>
        <v>M</v>
      </c>
      <c r="I2094" s="1">
        <v>2</v>
      </c>
    </row>
    <row r="2095" spans="1:9" x14ac:dyDescent="0.55000000000000004">
      <c r="A2095" s="1">
        <v>73</v>
      </c>
      <c r="B2095" t="s">
        <v>532</v>
      </c>
      <c r="C2095" s="1" t="s">
        <v>6</v>
      </c>
      <c r="D2095">
        <v>3</v>
      </c>
      <c r="E2095" s="1" t="s">
        <v>123</v>
      </c>
      <c r="F2095" s="1">
        <v>3</v>
      </c>
      <c r="G2095" s="1" t="str">
        <f>+VLOOKUP(bloque2_2[[#This Row],[niño]],BD.niños[[Código]:[sexo]],6,FALSE)</f>
        <v>7 y 8</v>
      </c>
      <c r="H2095" s="1" t="str">
        <f>+VLOOKUP(bloque2_2[[#This Row],[niño]],BD.niños[[Código]:[sexo]],7,FALSE)</f>
        <v>M</v>
      </c>
      <c r="I2095" s="1">
        <v>2</v>
      </c>
    </row>
    <row r="2096" spans="1:9" x14ac:dyDescent="0.55000000000000004">
      <c r="A2096" s="1">
        <v>73</v>
      </c>
      <c r="B2096" t="s">
        <v>532</v>
      </c>
      <c r="C2096" s="1" t="s">
        <v>6</v>
      </c>
      <c r="D2096">
        <v>3</v>
      </c>
      <c r="E2096" s="1" t="s">
        <v>127</v>
      </c>
      <c r="F2096" s="1">
        <v>3</v>
      </c>
      <c r="G2096" s="1" t="str">
        <f>+VLOOKUP(bloque2_2[[#This Row],[niño]],BD.niños[[Código]:[sexo]],6,FALSE)</f>
        <v>5 y 6</v>
      </c>
      <c r="H2096" s="1" t="str">
        <f>+VLOOKUP(bloque2_2[[#This Row],[niño]],BD.niños[[Código]:[sexo]],7,FALSE)</f>
        <v>M</v>
      </c>
      <c r="I2096" s="1">
        <v>2</v>
      </c>
    </row>
    <row r="2097" spans="1:9" x14ac:dyDescent="0.55000000000000004">
      <c r="A2097" s="1">
        <v>73</v>
      </c>
      <c r="B2097" t="s">
        <v>532</v>
      </c>
      <c r="C2097" s="1" t="s">
        <v>6</v>
      </c>
      <c r="D2097">
        <v>3</v>
      </c>
      <c r="E2097" s="1" t="s">
        <v>131</v>
      </c>
      <c r="F2097" s="1">
        <v>3</v>
      </c>
      <c r="G2097" s="1" t="str">
        <f>+VLOOKUP(bloque2_2[[#This Row],[niño]],BD.niños[[Código]:[sexo]],6,FALSE)</f>
        <v>5 y 6</v>
      </c>
      <c r="H2097" s="1" t="str">
        <f>+VLOOKUP(bloque2_2[[#This Row],[niño]],BD.niños[[Código]:[sexo]],7,FALSE)</f>
        <v>F</v>
      </c>
      <c r="I2097" s="1">
        <v>2</v>
      </c>
    </row>
    <row r="2098" spans="1:9" x14ac:dyDescent="0.55000000000000004">
      <c r="A2098" s="1">
        <v>73</v>
      </c>
      <c r="B2098" t="s">
        <v>532</v>
      </c>
      <c r="C2098" s="1" t="s">
        <v>6</v>
      </c>
      <c r="D2098">
        <v>3</v>
      </c>
      <c r="E2098" s="1" t="s">
        <v>135</v>
      </c>
      <c r="F2098" s="1">
        <v>2</v>
      </c>
      <c r="G2098" s="1" t="str">
        <f>+VLOOKUP(bloque2_2[[#This Row],[niño]],BD.niños[[Código]:[sexo]],6,FALSE)</f>
        <v>5 y 6</v>
      </c>
      <c r="H2098" s="1" t="str">
        <f>+VLOOKUP(bloque2_2[[#This Row],[niño]],BD.niños[[Código]:[sexo]],7,FALSE)</f>
        <v>M</v>
      </c>
      <c r="I2098" s="1">
        <v>2</v>
      </c>
    </row>
    <row r="2099" spans="1:9" x14ac:dyDescent="0.55000000000000004">
      <c r="A2099" s="1">
        <v>73</v>
      </c>
      <c r="B2099" t="s">
        <v>532</v>
      </c>
      <c r="C2099" s="1" t="s">
        <v>6</v>
      </c>
      <c r="D2099">
        <v>3</v>
      </c>
      <c r="E2099" s="1" t="s">
        <v>139</v>
      </c>
      <c r="F2099" s="1">
        <v>7</v>
      </c>
      <c r="G2099" s="1" t="str">
        <f>+VLOOKUP(bloque2_2[[#This Row],[niño]],BD.niños[[Código]:[sexo]],6,FALSE)</f>
        <v>7 y 8</v>
      </c>
      <c r="H2099" s="1" t="str">
        <f>+VLOOKUP(bloque2_2[[#This Row],[niño]],BD.niños[[Código]:[sexo]],7,FALSE)</f>
        <v>M</v>
      </c>
      <c r="I2099" s="1">
        <v>2</v>
      </c>
    </row>
    <row r="2100" spans="1:9" x14ac:dyDescent="0.55000000000000004">
      <c r="A2100" s="1">
        <v>73</v>
      </c>
      <c r="B2100" t="s">
        <v>532</v>
      </c>
      <c r="C2100" s="1" t="s">
        <v>6</v>
      </c>
      <c r="D2100">
        <v>3</v>
      </c>
      <c r="E2100" s="1" t="s">
        <v>141</v>
      </c>
      <c r="F2100" s="1">
        <v>2</v>
      </c>
      <c r="G2100" s="1" t="str">
        <f>+VLOOKUP(bloque2_2[[#This Row],[niño]],BD.niños[[Código]:[sexo]],6,FALSE)</f>
        <v>7 y 8</v>
      </c>
      <c r="H2100" s="1" t="str">
        <f>+VLOOKUP(bloque2_2[[#This Row],[niño]],BD.niños[[Código]:[sexo]],7,FALSE)</f>
        <v>F</v>
      </c>
      <c r="I2100" s="1">
        <v>2</v>
      </c>
    </row>
    <row r="2101" spans="1:9" x14ac:dyDescent="0.55000000000000004">
      <c r="A2101" s="1">
        <v>73</v>
      </c>
      <c r="B2101" t="s">
        <v>532</v>
      </c>
      <c r="C2101" s="1" t="s">
        <v>6</v>
      </c>
      <c r="D2101">
        <v>3</v>
      </c>
      <c r="E2101" s="1" t="s">
        <v>145</v>
      </c>
      <c r="F2101" s="1">
        <v>3</v>
      </c>
      <c r="G2101" s="1" t="str">
        <f>+VLOOKUP(bloque2_2[[#This Row],[niño]],BD.niños[[Código]:[sexo]],6,FALSE)</f>
        <v>7 y 8</v>
      </c>
      <c r="H2101" s="1" t="str">
        <f>+VLOOKUP(bloque2_2[[#This Row],[niño]],BD.niños[[Código]:[sexo]],7,FALSE)</f>
        <v>M</v>
      </c>
      <c r="I2101" s="1">
        <v>2</v>
      </c>
    </row>
    <row r="2102" spans="1:9" x14ac:dyDescent="0.55000000000000004">
      <c r="A2102" s="1">
        <v>73</v>
      </c>
      <c r="B2102" t="s">
        <v>532</v>
      </c>
      <c r="C2102" s="1" t="s">
        <v>6</v>
      </c>
      <c r="D2102">
        <v>3</v>
      </c>
      <c r="E2102" s="1" t="s">
        <v>147</v>
      </c>
      <c r="F2102" s="1">
        <v>3</v>
      </c>
      <c r="G2102" s="1" t="str">
        <f>+VLOOKUP(bloque2_2[[#This Row],[niño]],BD.niños[[Código]:[sexo]],6,FALSE)</f>
        <v>7 y 8</v>
      </c>
      <c r="H2102" s="1" t="str">
        <f>+VLOOKUP(bloque2_2[[#This Row],[niño]],BD.niños[[Código]:[sexo]],7,FALSE)</f>
        <v>M</v>
      </c>
      <c r="I2102" s="1">
        <v>2</v>
      </c>
    </row>
    <row r="2103" spans="1:9" x14ac:dyDescent="0.55000000000000004">
      <c r="A2103" s="1">
        <v>73</v>
      </c>
      <c r="B2103" t="s">
        <v>532</v>
      </c>
      <c r="C2103" s="1" t="s">
        <v>6</v>
      </c>
      <c r="D2103">
        <v>3</v>
      </c>
      <c r="E2103" s="1" t="s">
        <v>214</v>
      </c>
      <c r="F2103" s="1">
        <v>3</v>
      </c>
      <c r="G2103" s="1" t="str">
        <f>+VLOOKUP(bloque2_2[[#This Row],[niño]],BD.niños[[Código]:[sexo]],6,FALSE)</f>
        <v>9 y 10</v>
      </c>
      <c r="H2103" s="1" t="str">
        <f>+VLOOKUP(bloque2_2[[#This Row],[niño]],BD.niños[[Código]:[sexo]],7,FALSE)</f>
        <v>F</v>
      </c>
      <c r="I2103" s="1">
        <v>2</v>
      </c>
    </row>
    <row r="2104" spans="1:9" x14ac:dyDescent="0.55000000000000004">
      <c r="A2104" s="1">
        <v>73</v>
      </c>
      <c r="B2104" t="s">
        <v>532</v>
      </c>
      <c r="C2104" s="1" t="s">
        <v>6</v>
      </c>
      <c r="D2104">
        <v>3</v>
      </c>
      <c r="E2104" s="1" t="s">
        <v>217</v>
      </c>
      <c r="F2104" s="1">
        <v>3</v>
      </c>
      <c r="G2104" s="1" t="str">
        <f>+VLOOKUP(bloque2_2[[#This Row],[niño]],BD.niños[[Código]:[sexo]],6,FALSE)</f>
        <v>9 y 10</v>
      </c>
      <c r="H2104" s="1" t="str">
        <f>+VLOOKUP(bloque2_2[[#This Row],[niño]],BD.niños[[Código]:[sexo]],7,FALSE)</f>
        <v>F</v>
      </c>
      <c r="I2104" s="1">
        <v>2</v>
      </c>
    </row>
    <row r="2105" spans="1:9" x14ac:dyDescent="0.55000000000000004">
      <c r="A2105" s="1">
        <v>73</v>
      </c>
      <c r="B2105" t="s">
        <v>532</v>
      </c>
      <c r="C2105" s="1" t="s">
        <v>6</v>
      </c>
      <c r="D2105">
        <v>3</v>
      </c>
      <c r="E2105" s="1" t="s">
        <v>220</v>
      </c>
      <c r="F2105" s="1">
        <v>3</v>
      </c>
      <c r="G2105" s="1" t="str">
        <f>+VLOOKUP(bloque2_2[[#This Row],[niño]],BD.niños[[Código]:[sexo]],6,FALSE)</f>
        <v>9 y 10</v>
      </c>
      <c r="H2105" s="1" t="str">
        <f>+VLOOKUP(bloque2_2[[#This Row],[niño]],BD.niños[[Código]:[sexo]],7,FALSE)</f>
        <v>F</v>
      </c>
      <c r="I2105" s="1">
        <v>2</v>
      </c>
    </row>
    <row r="2106" spans="1:9" x14ac:dyDescent="0.55000000000000004">
      <c r="A2106" s="1">
        <v>73</v>
      </c>
      <c r="B2106" t="s">
        <v>532</v>
      </c>
      <c r="C2106" s="1" t="s">
        <v>6</v>
      </c>
      <c r="D2106">
        <v>3</v>
      </c>
      <c r="E2106" s="1" t="s">
        <v>223</v>
      </c>
      <c r="F2106" s="1">
        <v>3</v>
      </c>
      <c r="G2106" s="1" t="str">
        <f>+VLOOKUP(bloque2_2[[#This Row],[niño]],BD.niños[[Código]:[sexo]],6,FALSE)</f>
        <v>7 y 8</v>
      </c>
      <c r="H2106" s="1" t="str">
        <f>+VLOOKUP(bloque2_2[[#This Row],[niño]],BD.niños[[Código]:[sexo]],7,FALSE)</f>
        <v>F</v>
      </c>
      <c r="I2106" s="1">
        <v>2</v>
      </c>
    </row>
    <row r="2107" spans="1:9" x14ac:dyDescent="0.55000000000000004">
      <c r="A2107" s="1">
        <v>73</v>
      </c>
      <c r="B2107" t="s">
        <v>532</v>
      </c>
      <c r="C2107" s="1" t="s">
        <v>6</v>
      </c>
      <c r="D2107">
        <v>3</v>
      </c>
      <c r="E2107" s="1" t="s">
        <v>226</v>
      </c>
      <c r="F2107" s="1">
        <v>3</v>
      </c>
      <c r="G2107" s="1" t="str">
        <f>+VLOOKUP(bloque2_2[[#This Row],[niño]],BD.niños[[Código]:[sexo]],6,FALSE)</f>
        <v>9 y 10</v>
      </c>
      <c r="H2107" s="1" t="str">
        <f>+VLOOKUP(bloque2_2[[#This Row],[niño]],BD.niños[[Código]:[sexo]],7,FALSE)</f>
        <v>M</v>
      </c>
      <c r="I2107" s="1">
        <v>2</v>
      </c>
    </row>
    <row r="2108" spans="1:9" x14ac:dyDescent="0.55000000000000004">
      <c r="A2108" s="1">
        <v>73</v>
      </c>
      <c r="B2108" t="s">
        <v>532</v>
      </c>
      <c r="C2108" s="1" t="s">
        <v>6</v>
      </c>
      <c r="D2108">
        <v>3</v>
      </c>
      <c r="E2108" s="1" t="s">
        <v>229</v>
      </c>
      <c r="F2108" s="1">
        <v>3</v>
      </c>
      <c r="G2108" s="1" t="str">
        <f>+VLOOKUP(bloque2_2[[#This Row],[niño]],BD.niños[[Código]:[sexo]],6,FALSE)</f>
        <v>7 y 8</v>
      </c>
      <c r="H2108" s="1" t="str">
        <f>+VLOOKUP(bloque2_2[[#This Row],[niño]],BD.niños[[Código]:[sexo]],7,FALSE)</f>
        <v>M</v>
      </c>
      <c r="I2108" s="1">
        <v>2</v>
      </c>
    </row>
    <row r="2109" spans="1:9" x14ac:dyDescent="0.55000000000000004">
      <c r="A2109" s="1">
        <v>73</v>
      </c>
      <c r="B2109" t="s">
        <v>532</v>
      </c>
      <c r="C2109" s="1" t="s">
        <v>6</v>
      </c>
      <c r="D2109">
        <v>3</v>
      </c>
      <c r="E2109" s="1" t="s">
        <v>231</v>
      </c>
      <c r="F2109" s="1">
        <v>3</v>
      </c>
      <c r="G2109" s="1" t="str">
        <f>+VLOOKUP(bloque2_2[[#This Row],[niño]],BD.niños[[Código]:[sexo]],6,FALSE)</f>
        <v>5 y 6</v>
      </c>
      <c r="H2109" s="1" t="str">
        <f>+VLOOKUP(bloque2_2[[#This Row],[niño]],BD.niños[[Código]:[sexo]],7,FALSE)</f>
        <v>F</v>
      </c>
      <c r="I2109" s="1">
        <v>2</v>
      </c>
    </row>
    <row r="2110" spans="1:9" x14ac:dyDescent="0.55000000000000004">
      <c r="A2110" s="1">
        <v>73</v>
      </c>
      <c r="B2110" t="s">
        <v>532</v>
      </c>
      <c r="C2110" s="1" t="s">
        <v>6</v>
      </c>
      <c r="D2110">
        <v>3</v>
      </c>
      <c r="E2110" s="1" t="s">
        <v>286</v>
      </c>
      <c r="F2110" s="1">
        <v>3</v>
      </c>
      <c r="G2110" s="1" t="str">
        <f>+VLOOKUP(bloque2_2[[#This Row],[niño]],BD.niños[[Código]:[sexo]],6,FALSE)</f>
        <v>5 y 6</v>
      </c>
      <c r="H2110" s="1" t="str">
        <f>+VLOOKUP(bloque2_2[[#This Row],[niño]],BD.niños[[Código]:[sexo]],7,FALSE)</f>
        <v>M</v>
      </c>
      <c r="I2110" s="1">
        <v>2</v>
      </c>
    </row>
    <row r="2111" spans="1:9" x14ac:dyDescent="0.55000000000000004">
      <c r="A2111" s="1">
        <v>73</v>
      </c>
      <c r="B2111" t="s">
        <v>532</v>
      </c>
      <c r="C2111" s="1" t="s">
        <v>6</v>
      </c>
      <c r="D2111">
        <v>3</v>
      </c>
      <c r="E2111" s="1" t="s">
        <v>290</v>
      </c>
      <c r="F2111" s="1">
        <v>3</v>
      </c>
      <c r="G2111" s="1" t="str">
        <f>+VLOOKUP(bloque2_2[[#This Row],[niño]],BD.niños[[Código]:[sexo]],6,FALSE)</f>
        <v>5 y 6</v>
      </c>
      <c r="H2111" s="1" t="str">
        <f>+VLOOKUP(bloque2_2[[#This Row],[niño]],BD.niños[[Código]:[sexo]],7,FALSE)</f>
        <v>M</v>
      </c>
      <c r="I2111" s="1">
        <v>2</v>
      </c>
    </row>
    <row r="2112" spans="1:9" x14ac:dyDescent="0.55000000000000004">
      <c r="A2112" s="1">
        <v>73</v>
      </c>
      <c r="B2112" t="s">
        <v>532</v>
      </c>
      <c r="C2112" s="1" t="s">
        <v>6</v>
      </c>
      <c r="D2112">
        <v>3</v>
      </c>
      <c r="E2112" s="1" t="s">
        <v>294</v>
      </c>
      <c r="F2112" s="1">
        <v>3</v>
      </c>
      <c r="G2112" s="1" t="str">
        <f>+VLOOKUP(bloque2_2[[#This Row],[niño]],BD.niños[[Código]:[sexo]],6,FALSE)</f>
        <v>7 y 8</v>
      </c>
      <c r="H2112" s="1" t="str">
        <f>+VLOOKUP(bloque2_2[[#This Row],[niño]],BD.niños[[Código]:[sexo]],7,FALSE)</f>
        <v>M</v>
      </c>
      <c r="I2112" s="1">
        <v>2</v>
      </c>
    </row>
    <row r="2113" spans="1:9" x14ac:dyDescent="0.55000000000000004">
      <c r="A2113" s="1">
        <v>73</v>
      </c>
      <c r="B2113" t="s">
        <v>532</v>
      </c>
      <c r="C2113" s="1" t="s">
        <v>6</v>
      </c>
      <c r="D2113">
        <v>3</v>
      </c>
      <c r="E2113" s="1" t="s">
        <v>295</v>
      </c>
      <c r="F2113" s="1">
        <v>3</v>
      </c>
      <c r="G2113" s="1" t="str">
        <f>+VLOOKUP(bloque2_2[[#This Row],[niño]],BD.niños[[Código]:[sexo]],6,FALSE)</f>
        <v>7 y 8</v>
      </c>
      <c r="H2113" s="1" t="str">
        <f>+VLOOKUP(bloque2_2[[#This Row],[niño]],BD.niños[[Código]:[sexo]],7,FALSE)</f>
        <v>M</v>
      </c>
      <c r="I2113" s="1">
        <v>2</v>
      </c>
    </row>
    <row r="2114" spans="1:9" x14ac:dyDescent="0.55000000000000004">
      <c r="A2114" s="1">
        <v>73</v>
      </c>
      <c r="B2114" t="s">
        <v>532</v>
      </c>
      <c r="C2114" s="1" t="s">
        <v>6</v>
      </c>
      <c r="D2114">
        <v>3</v>
      </c>
      <c r="E2114" s="1" t="s">
        <v>317</v>
      </c>
      <c r="F2114" s="1">
        <v>3</v>
      </c>
      <c r="G2114" s="1" t="str">
        <f>+VLOOKUP(bloque2_2[[#This Row],[niño]],BD.niños[[Código]:[sexo]],6,FALSE)</f>
        <v>9 y 10</v>
      </c>
      <c r="H2114" s="1" t="str">
        <f>+VLOOKUP(bloque2_2[[#This Row],[niño]],BD.niños[[Código]:[sexo]],7,FALSE)</f>
        <v>F</v>
      </c>
      <c r="I2114" s="1">
        <v>2</v>
      </c>
    </row>
    <row r="2115" spans="1:9" x14ac:dyDescent="0.55000000000000004">
      <c r="A2115" s="1">
        <v>73</v>
      </c>
      <c r="B2115" t="s">
        <v>532</v>
      </c>
      <c r="C2115" s="1" t="s">
        <v>6</v>
      </c>
      <c r="D2115">
        <v>3</v>
      </c>
      <c r="E2115" s="1" t="s">
        <v>320</v>
      </c>
      <c r="F2115" s="1">
        <v>3</v>
      </c>
      <c r="G2115" s="1" t="str">
        <f>+VLOOKUP(bloque2_2[[#This Row],[niño]],BD.niños[[Código]:[sexo]],6,FALSE)</f>
        <v>9 y 10</v>
      </c>
      <c r="H2115" s="1" t="str">
        <f>+VLOOKUP(bloque2_2[[#This Row],[niño]],BD.niños[[Código]:[sexo]],7,FALSE)</f>
        <v>M</v>
      </c>
      <c r="I2115" s="1">
        <v>2</v>
      </c>
    </row>
    <row r="2116" spans="1:9" x14ac:dyDescent="0.55000000000000004">
      <c r="A2116" s="1">
        <v>73</v>
      </c>
      <c r="B2116" t="s">
        <v>532</v>
      </c>
      <c r="C2116" s="1" t="s">
        <v>6</v>
      </c>
      <c r="D2116">
        <v>3</v>
      </c>
      <c r="E2116" s="1" t="s">
        <v>323</v>
      </c>
      <c r="F2116" s="1">
        <v>3</v>
      </c>
      <c r="G2116" s="1" t="str">
        <f>+VLOOKUP(bloque2_2[[#This Row],[niño]],BD.niños[[Código]:[sexo]],6,FALSE)</f>
        <v>7 y 8</v>
      </c>
      <c r="H2116" s="1" t="str">
        <f>+VLOOKUP(bloque2_2[[#This Row],[niño]],BD.niños[[Código]:[sexo]],7,FALSE)</f>
        <v>F</v>
      </c>
      <c r="I2116" s="1">
        <v>2</v>
      </c>
    </row>
    <row r="2117" spans="1:9" x14ac:dyDescent="0.55000000000000004">
      <c r="A2117" s="1">
        <v>73</v>
      </c>
      <c r="B2117" t="s">
        <v>532</v>
      </c>
      <c r="C2117" s="1" t="s">
        <v>6</v>
      </c>
      <c r="D2117">
        <v>3</v>
      </c>
      <c r="E2117" s="1" t="s">
        <v>327</v>
      </c>
      <c r="F2117" s="1">
        <v>3</v>
      </c>
      <c r="G2117" s="1" t="str">
        <f>+VLOOKUP(bloque2_2[[#This Row],[niño]],BD.niños[[Código]:[sexo]],6,FALSE)</f>
        <v>7 y 8</v>
      </c>
      <c r="H2117" s="1" t="str">
        <f>+VLOOKUP(bloque2_2[[#This Row],[niño]],BD.niños[[Código]:[sexo]],7,FALSE)</f>
        <v>F</v>
      </c>
      <c r="I2117" s="1">
        <v>2</v>
      </c>
    </row>
    <row r="2118" spans="1:9" x14ac:dyDescent="0.55000000000000004">
      <c r="A2118" s="1">
        <v>73</v>
      </c>
      <c r="B2118" t="s">
        <v>532</v>
      </c>
      <c r="C2118" s="1" t="s">
        <v>6</v>
      </c>
      <c r="D2118">
        <v>3</v>
      </c>
      <c r="E2118" s="1" t="s">
        <v>331</v>
      </c>
      <c r="F2118" s="1">
        <v>3</v>
      </c>
      <c r="G2118" s="1" t="str">
        <f>+VLOOKUP(bloque2_2[[#This Row],[niño]],BD.niños[[Código]:[sexo]],6,FALSE)</f>
        <v>7 y 8</v>
      </c>
      <c r="H2118" s="1" t="str">
        <f>+VLOOKUP(bloque2_2[[#This Row],[niño]],BD.niños[[Código]:[sexo]],7,FALSE)</f>
        <v>F</v>
      </c>
      <c r="I2118" s="1">
        <v>2</v>
      </c>
    </row>
    <row r="2119" spans="1:9" x14ac:dyDescent="0.55000000000000004">
      <c r="A2119" s="1">
        <v>74</v>
      </c>
      <c r="B2119" t="s">
        <v>533</v>
      </c>
      <c r="C2119" s="1" t="s">
        <v>3</v>
      </c>
      <c r="D2119">
        <v>4</v>
      </c>
      <c r="E2119" s="1" t="s">
        <v>105</v>
      </c>
      <c r="F2119" s="1">
        <v>7</v>
      </c>
      <c r="G2119" s="1" t="str">
        <f>+VLOOKUP(bloque2_2[[#This Row],[niño]],BD.niños[[Código]:[sexo]],6,FALSE)</f>
        <v>9 y 10</v>
      </c>
      <c r="H2119" s="1" t="str">
        <f>+VLOOKUP(bloque2_2[[#This Row],[niño]],BD.niños[[Código]:[sexo]],7,FALSE)</f>
        <v>F</v>
      </c>
      <c r="I2119" s="1">
        <v>2</v>
      </c>
    </row>
    <row r="2120" spans="1:9" x14ac:dyDescent="0.55000000000000004">
      <c r="A2120" s="1">
        <v>74</v>
      </c>
      <c r="B2120" t="s">
        <v>533</v>
      </c>
      <c r="C2120" s="1" t="s">
        <v>3</v>
      </c>
      <c r="D2120">
        <v>4</v>
      </c>
      <c r="E2120" s="1" t="s">
        <v>108</v>
      </c>
      <c r="F2120" s="1">
        <v>6</v>
      </c>
      <c r="G2120" s="1" t="str">
        <f>+VLOOKUP(bloque2_2[[#This Row],[niño]],BD.niños[[Código]:[sexo]],6,FALSE)</f>
        <v>9 y 10</v>
      </c>
      <c r="H2120" s="1" t="str">
        <f>+VLOOKUP(bloque2_2[[#This Row],[niño]],BD.niños[[Código]:[sexo]],7,FALSE)</f>
        <v>F</v>
      </c>
      <c r="I2120" s="1">
        <v>2</v>
      </c>
    </row>
    <row r="2121" spans="1:9" x14ac:dyDescent="0.55000000000000004">
      <c r="A2121" s="1">
        <v>74</v>
      </c>
      <c r="B2121" t="s">
        <v>533</v>
      </c>
      <c r="C2121" s="1" t="s">
        <v>3</v>
      </c>
      <c r="D2121">
        <v>4</v>
      </c>
      <c r="E2121" s="1" t="s">
        <v>112</v>
      </c>
      <c r="F2121" s="1">
        <v>7</v>
      </c>
      <c r="G2121" s="1" t="str">
        <f>+VLOOKUP(bloque2_2[[#This Row],[niño]],BD.niños[[Código]:[sexo]],6,FALSE)</f>
        <v>9 y 10</v>
      </c>
      <c r="H2121" s="1" t="str">
        <f>+VLOOKUP(bloque2_2[[#This Row],[niño]],BD.niños[[Código]:[sexo]],7,FALSE)</f>
        <v>F</v>
      </c>
      <c r="I2121" s="1">
        <v>2</v>
      </c>
    </row>
    <row r="2122" spans="1:9" x14ac:dyDescent="0.55000000000000004">
      <c r="A2122" s="1">
        <v>74</v>
      </c>
      <c r="B2122" t="s">
        <v>533</v>
      </c>
      <c r="C2122" s="1" t="s">
        <v>3</v>
      </c>
      <c r="D2122">
        <v>4</v>
      </c>
      <c r="E2122" s="1" t="s">
        <v>116</v>
      </c>
      <c r="F2122" s="1">
        <v>3</v>
      </c>
      <c r="G2122" s="1" t="str">
        <f>+VLOOKUP(bloque2_2[[#This Row],[niño]],BD.niños[[Código]:[sexo]],6,FALSE)</f>
        <v>9 y 10</v>
      </c>
      <c r="H2122" s="1" t="str">
        <f>+VLOOKUP(bloque2_2[[#This Row],[niño]],BD.niños[[Código]:[sexo]],7,FALSE)</f>
        <v>F</v>
      </c>
      <c r="I2122" s="1">
        <v>2</v>
      </c>
    </row>
    <row r="2123" spans="1:9" x14ac:dyDescent="0.55000000000000004">
      <c r="A2123" s="1">
        <v>74</v>
      </c>
      <c r="B2123" t="s">
        <v>533</v>
      </c>
      <c r="C2123" s="1" t="s">
        <v>3</v>
      </c>
      <c r="D2123">
        <v>4</v>
      </c>
      <c r="E2123" s="1" t="s">
        <v>120</v>
      </c>
      <c r="F2123" s="1">
        <v>1</v>
      </c>
      <c r="G2123" s="1" t="str">
        <f>+VLOOKUP(bloque2_2[[#This Row],[niño]],BD.niños[[Código]:[sexo]],6,FALSE)</f>
        <v>9 y 10</v>
      </c>
      <c r="H2123" s="1" t="str">
        <f>+VLOOKUP(bloque2_2[[#This Row],[niño]],BD.niños[[Código]:[sexo]],7,FALSE)</f>
        <v>M</v>
      </c>
      <c r="I2123" s="1">
        <v>2</v>
      </c>
    </row>
    <row r="2124" spans="1:9" x14ac:dyDescent="0.55000000000000004">
      <c r="A2124" s="1">
        <v>74</v>
      </c>
      <c r="B2124" t="s">
        <v>533</v>
      </c>
      <c r="C2124" s="1" t="s">
        <v>3</v>
      </c>
      <c r="D2124">
        <v>4</v>
      </c>
      <c r="E2124" s="1" t="s">
        <v>123</v>
      </c>
      <c r="F2124" s="1">
        <v>1</v>
      </c>
      <c r="G2124" s="1" t="str">
        <f>+VLOOKUP(bloque2_2[[#This Row],[niño]],BD.niños[[Código]:[sexo]],6,FALSE)</f>
        <v>7 y 8</v>
      </c>
      <c r="H2124" s="1" t="str">
        <f>+VLOOKUP(bloque2_2[[#This Row],[niño]],BD.niños[[Código]:[sexo]],7,FALSE)</f>
        <v>M</v>
      </c>
      <c r="I2124" s="1">
        <v>2</v>
      </c>
    </row>
    <row r="2125" spans="1:9" x14ac:dyDescent="0.55000000000000004">
      <c r="A2125" s="1">
        <v>74</v>
      </c>
      <c r="B2125" t="s">
        <v>533</v>
      </c>
      <c r="C2125" s="1" t="s">
        <v>3</v>
      </c>
      <c r="D2125">
        <v>4</v>
      </c>
      <c r="E2125" s="1" t="s">
        <v>127</v>
      </c>
      <c r="F2125" s="1">
        <v>1</v>
      </c>
      <c r="G2125" s="1" t="str">
        <f>+VLOOKUP(bloque2_2[[#This Row],[niño]],BD.niños[[Código]:[sexo]],6,FALSE)</f>
        <v>5 y 6</v>
      </c>
      <c r="H2125" s="1" t="str">
        <f>+VLOOKUP(bloque2_2[[#This Row],[niño]],BD.niños[[Código]:[sexo]],7,FALSE)</f>
        <v>M</v>
      </c>
      <c r="I2125" s="1">
        <v>2</v>
      </c>
    </row>
    <row r="2126" spans="1:9" x14ac:dyDescent="0.55000000000000004">
      <c r="A2126" s="1">
        <v>74</v>
      </c>
      <c r="B2126" t="s">
        <v>533</v>
      </c>
      <c r="C2126" s="1" t="s">
        <v>3</v>
      </c>
      <c r="D2126">
        <v>4</v>
      </c>
      <c r="E2126" s="1" t="s">
        <v>131</v>
      </c>
      <c r="F2126" s="1">
        <v>1</v>
      </c>
      <c r="G2126" s="1" t="str">
        <f>+VLOOKUP(bloque2_2[[#This Row],[niño]],BD.niños[[Código]:[sexo]],6,FALSE)</f>
        <v>5 y 6</v>
      </c>
      <c r="H2126" s="1" t="str">
        <f>+VLOOKUP(bloque2_2[[#This Row],[niño]],BD.niños[[Código]:[sexo]],7,FALSE)</f>
        <v>F</v>
      </c>
      <c r="I2126" s="1">
        <v>2</v>
      </c>
    </row>
    <row r="2127" spans="1:9" x14ac:dyDescent="0.55000000000000004">
      <c r="A2127" s="1">
        <v>74</v>
      </c>
      <c r="B2127" t="s">
        <v>533</v>
      </c>
      <c r="C2127" s="1" t="s">
        <v>3</v>
      </c>
      <c r="D2127">
        <v>4</v>
      </c>
      <c r="E2127" s="1" t="s">
        <v>135</v>
      </c>
      <c r="F2127" s="1">
        <v>7</v>
      </c>
      <c r="G2127" s="1" t="str">
        <f>+VLOOKUP(bloque2_2[[#This Row],[niño]],BD.niños[[Código]:[sexo]],6,FALSE)</f>
        <v>5 y 6</v>
      </c>
      <c r="H2127" s="1" t="str">
        <f>+VLOOKUP(bloque2_2[[#This Row],[niño]],BD.niños[[Código]:[sexo]],7,FALSE)</f>
        <v>M</v>
      </c>
      <c r="I2127" s="1">
        <v>2</v>
      </c>
    </row>
    <row r="2128" spans="1:9" x14ac:dyDescent="0.55000000000000004">
      <c r="A2128" s="1">
        <v>74</v>
      </c>
      <c r="B2128" t="s">
        <v>533</v>
      </c>
      <c r="C2128" s="1" t="s">
        <v>3</v>
      </c>
      <c r="D2128">
        <v>4</v>
      </c>
      <c r="E2128" s="1" t="s">
        <v>139</v>
      </c>
      <c r="F2128" s="1">
        <v>7</v>
      </c>
      <c r="G2128" s="1" t="str">
        <f>+VLOOKUP(bloque2_2[[#This Row],[niño]],BD.niños[[Código]:[sexo]],6,FALSE)</f>
        <v>7 y 8</v>
      </c>
      <c r="H2128" s="1" t="str">
        <f>+VLOOKUP(bloque2_2[[#This Row],[niño]],BD.niños[[Código]:[sexo]],7,FALSE)</f>
        <v>M</v>
      </c>
      <c r="I2128" s="1">
        <v>2</v>
      </c>
    </row>
    <row r="2129" spans="1:9" x14ac:dyDescent="0.55000000000000004">
      <c r="A2129" s="1">
        <v>74</v>
      </c>
      <c r="B2129" t="s">
        <v>533</v>
      </c>
      <c r="C2129" s="1" t="s">
        <v>3</v>
      </c>
      <c r="D2129">
        <v>4</v>
      </c>
      <c r="E2129" s="1" t="s">
        <v>141</v>
      </c>
      <c r="F2129" s="1">
        <v>2</v>
      </c>
      <c r="G2129" s="1" t="str">
        <f>+VLOOKUP(bloque2_2[[#This Row],[niño]],BD.niños[[Código]:[sexo]],6,FALSE)</f>
        <v>7 y 8</v>
      </c>
      <c r="H2129" s="1" t="str">
        <f>+VLOOKUP(bloque2_2[[#This Row],[niño]],BD.niños[[Código]:[sexo]],7,FALSE)</f>
        <v>F</v>
      </c>
      <c r="I2129" s="1">
        <v>2</v>
      </c>
    </row>
    <row r="2130" spans="1:9" x14ac:dyDescent="0.55000000000000004">
      <c r="A2130" s="1">
        <v>74</v>
      </c>
      <c r="B2130" t="s">
        <v>533</v>
      </c>
      <c r="C2130" s="1" t="s">
        <v>3</v>
      </c>
      <c r="D2130">
        <v>4</v>
      </c>
      <c r="E2130" s="1" t="s">
        <v>145</v>
      </c>
      <c r="F2130" s="1">
        <v>3</v>
      </c>
      <c r="G2130" s="1" t="str">
        <f>+VLOOKUP(bloque2_2[[#This Row],[niño]],BD.niños[[Código]:[sexo]],6,FALSE)</f>
        <v>7 y 8</v>
      </c>
      <c r="H2130" s="1" t="str">
        <f>+VLOOKUP(bloque2_2[[#This Row],[niño]],BD.niños[[Código]:[sexo]],7,FALSE)</f>
        <v>M</v>
      </c>
      <c r="I2130" s="1">
        <v>2</v>
      </c>
    </row>
    <row r="2131" spans="1:9" x14ac:dyDescent="0.55000000000000004">
      <c r="A2131" s="1">
        <v>74</v>
      </c>
      <c r="B2131" t="s">
        <v>533</v>
      </c>
      <c r="C2131" s="1" t="s">
        <v>3</v>
      </c>
      <c r="D2131">
        <v>4</v>
      </c>
      <c r="E2131" s="1" t="s">
        <v>147</v>
      </c>
      <c r="F2131" s="1">
        <v>1</v>
      </c>
      <c r="G2131" s="1" t="str">
        <f>+VLOOKUP(bloque2_2[[#This Row],[niño]],BD.niños[[Código]:[sexo]],6,FALSE)</f>
        <v>7 y 8</v>
      </c>
      <c r="H2131" s="1" t="str">
        <f>+VLOOKUP(bloque2_2[[#This Row],[niño]],BD.niños[[Código]:[sexo]],7,FALSE)</f>
        <v>M</v>
      </c>
      <c r="I2131" s="1">
        <v>2</v>
      </c>
    </row>
    <row r="2132" spans="1:9" x14ac:dyDescent="0.55000000000000004">
      <c r="A2132" s="1">
        <v>74</v>
      </c>
      <c r="B2132" t="s">
        <v>533</v>
      </c>
      <c r="C2132" s="1" t="s">
        <v>3</v>
      </c>
      <c r="D2132">
        <v>4</v>
      </c>
      <c r="E2132" s="1" t="s">
        <v>214</v>
      </c>
      <c r="F2132" s="1">
        <v>5</v>
      </c>
      <c r="G2132" s="1" t="str">
        <f>+VLOOKUP(bloque2_2[[#This Row],[niño]],BD.niños[[Código]:[sexo]],6,FALSE)</f>
        <v>9 y 10</v>
      </c>
      <c r="H2132" s="1" t="str">
        <f>+VLOOKUP(bloque2_2[[#This Row],[niño]],BD.niños[[Código]:[sexo]],7,FALSE)</f>
        <v>F</v>
      </c>
      <c r="I2132" s="1">
        <v>2</v>
      </c>
    </row>
    <row r="2133" spans="1:9" x14ac:dyDescent="0.55000000000000004">
      <c r="A2133" s="1">
        <v>74</v>
      </c>
      <c r="B2133" t="s">
        <v>533</v>
      </c>
      <c r="C2133" s="1" t="s">
        <v>3</v>
      </c>
      <c r="D2133">
        <v>4</v>
      </c>
      <c r="E2133" s="1" t="s">
        <v>217</v>
      </c>
      <c r="F2133" s="1">
        <v>1</v>
      </c>
      <c r="G2133" s="1" t="str">
        <f>+VLOOKUP(bloque2_2[[#This Row],[niño]],BD.niños[[Código]:[sexo]],6,FALSE)</f>
        <v>9 y 10</v>
      </c>
      <c r="H2133" s="1" t="str">
        <f>+VLOOKUP(bloque2_2[[#This Row],[niño]],BD.niños[[Código]:[sexo]],7,FALSE)</f>
        <v>F</v>
      </c>
      <c r="I2133" s="1">
        <v>2</v>
      </c>
    </row>
    <row r="2134" spans="1:9" x14ac:dyDescent="0.55000000000000004">
      <c r="A2134" s="1">
        <v>74</v>
      </c>
      <c r="B2134" t="s">
        <v>533</v>
      </c>
      <c r="C2134" s="1" t="s">
        <v>3</v>
      </c>
      <c r="D2134">
        <v>4</v>
      </c>
      <c r="E2134" s="1" t="s">
        <v>220</v>
      </c>
      <c r="F2134" s="1">
        <v>4</v>
      </c>
      <c r="G2134" s="1" t="str">
        <f>+VLOOKUP(bloque2_2[[#This Row],[niño]],BD.niños[[Código]:[sexo]],6,FALSE)</f>
        <v>9 y 10</v>
      </c>
      <c r="H2134" s="1" t="str">
        <f>+VLOOKUP(bloque2_2[[#This Row],[niño]],BD.niños[[Código]:[sexo]],7,FALSE)</f>
        <v>F</v>
      </c>
      <c r="I2134" s="1">
        <v>2</v>
      </c>
    </row>
    <row r="2135" spans="1:9" x14ac:dyDescent="0.55000000000000004">
      <c r="A2135" s="1">
        <v>74</v>
      </c>
      <c r="B2135" t="s">
        <v>533</v>
      </c>
      <c r="C2135" s="1" t="s">
        <v>3</v>
      </c>
      <c r="D2135">
        <v>4</v>
      </c>
      <c r="E2135" s="1" t="s">
        <v>223</v>
      </c>
      <c r="F2135" s="1">
        <v>1</v>
      </c>
      <c r="G2135" s="1" t="str">
        <f>+VLOOKUP(bloque2_2[[#This Row],[niño]],BD.niños[[Código]:[sexo]],6,FALSE)</f>
        <v>7 y 8</v>
      </c>
      <c r="H2135" s="1" t="str">
        <f>+VLOOKUP(bloque2_2[[#This Row],[niño]],BD.niños[[Código]:[sexo]],7,FALSE)</f>
        <v>F</v>
      </c>
      <c r="I2135" s="1">
        <v>2</v>
      </c>
    </row>
    <row r="2136" spans="1:9" x14ac:dyDescent="0.55000000000000004">
      <c r="A2136" s="1">
        <v>74</v>
      </c>
      <c r="B2136" t="s">
        <v>533</v>
      </c>
      <c r="C2136" s="1" t="s">
        <v>3</v>
      </c>
      <c r="D2136">
        <v>4</v>
      </c>
      <c r="E2136" s="1" t="s">
        <v>226</v>
      </c>
      <c r="F2136" s="1">
        <v>7</v>
      </c>
      <c r="G2136" s="1" t="str">
        <f>+VLOOKUP(bloque2_2[[#This Row],[niño]],BD.niños[[Código]:[sexo]],6,FALSE)</f>
        <v>9 y 10</v>
      </c>
      <c r="H2136" s="1" t="str">
        <f>+VLOOKUP(bloque2_2[[#This Row],[niño]],BD.niños[[Código]:[sexo]],7,FALSE)</f>
        <v>M</v>
      </c>
      <c r="I2136" s="1">
        <v>2</v>
      </c>
    </row>
    <row r="2137" spans="1:9" x14ac:dyDescent="0.55000000000000004">
      <c r="A2137" s="1">
        <v>74</v>
      </c>
      <c r="B2137" t="s">
        <v>533</v>
      </c>
      <c r="C2137" s="1" t="s">
        <v>3</v>
      </c>
      <c r="D2137">
        <v>4</v>
      </c>
      <c r="E2137" s="1" t="s">
        <v>229</v>
      </c>
      <c r="F2137" s="1">
        <v>1</v>
      </c>
      <c r="G2137" s="1" t="str">
        <f>+VLOOKUP(bloque2_2[[#This Row],[niño]],BD.niños[[Código]:[sexo]],6,FALSE)</f>
        <v>7 y 8</v>
      </c>
      <c r="H2137" s="1" t="str">
        <f>+VLOOKUP(bloque2_2[[#This Row],[niño]],BD.niños[[Código]:[sexo]],7,FALSE)</f>
        <v>M</v>
      </c>
      <c r="I2137" s="1">
        <v>2</v>
      </c>
    </row>
    <row r="2138" spans="1:9" x14ac:dyDescent="0.55000000000000004">
      <c r="A2138" s="1">
        <v>74</v>
      </c>
      <c r="B2138" t="s">
        <v>533</v>
      </c>
      <c r="C2138" s="1" t="s">
        <v>3</v>
      </c>
      <c r="D2138">
        <v>4</v>
      </c>
      <c r="E2138" s="1" t="s">
        <v>231</v>
      </c>
      <c r="F2138" s="1">
        <v>1</v>
      </c>
      <c r="G2138" s="1" t="str">
        <f>+VLOOKUP(bloque2_2[[#This Row],[niño]],BD.niños[[Código]:[sexo]],6,FALSE)</f>
        <v>5 y 6</v>
      </c>
      <c r="H2138" s="1" t="str">
        <f>+VLOOKUP(bloque2_2[[#This Row],[niño]],BD.niños[[Código]:[sexo]],7,FALSE)</f>
        <v>F</v>
      </c>
      <c r="I2138" s="1">
        <v>2</v>
      </c>
    </row>
    <row r="2139" spans="1:9" x14ac:dyDescent="0.55000000000000004">
      <c r="A2139" s="1">
        <v>74</v>
      </c>
      <c r="B2139" t="s">
        <v>533</v>
      </c>
      <c r="C2139" s="1" t="s">
        <v>3</v>
      </c>
      <c r="D2139">
        <v>4</v>
      </c>
      <c r="E2139" s="1" t="s">
        <v>286</v>
      </c>
      <c r="F2139" s="1">
        <v>1</v>
      </c>
      <c r="G2139" s="1" t="str">
        <f>+VLOOKUP(bloque2_2[[#This Row],[niño]],BD.niños[[Código]:[sexo]],6,FALSE)</f>
        <v>5 y 6</v>
      </c>
      <c r="H2139" s="1" t="str">
        <f>+VLOOKUP(bloque2_2[[#This Row],[niño]],BD.niños[[Código]:[sexo]],7,FALSE)</f>
        <v>M</v>
      </c>
      <c r="I2139" s="1">
        <v>2</v>
      </c>
    </row>
    <row r="2140" spans="1:9" x14ac:dyDescent="0.55000000000000004">
      <c r="A2140" s="1">
        <v>74</v>
      </c>
      <c r="B2140" t="s">
        <v>533</v>
      </c>
      <c r="C2140" s="1" t="s">
        <v>3</v>
      </c>
      <c r="D2140">
        <v>4</v>
      </c>
      <c r="E2140" s="1" t="s">
        <v>290</v>
      </c>
      <c r="F2140" s="1">
        <v>7</v>
      </c>
      <c r="G2140" s="1" t="str">
        <f>+VLOOKUP(bloque2_2[[#This Row],[niño]],BD.niños[[Código]:[sexo]],6,FALSE)</f>
        <v>5 y 6</v>
      </c>
      <c r="H2140" s="1" t="str">
        <f>+VLOOKUP(bloque2_2[[#This Row],[niño]],BD.niños[[Código]:[sexo]],7,FALSE)</f>
        <v>M</v>
      </c>
      <c r="I2140" s="1">
        <v>2</v>
      </c>
    </row>
    <row r="2141" spans="1:9" x14ac:dyDescent="0.55000000000000004">
      <c r="A2141" s="1">
        <v>74</v>
      </c>
      <c r="B2141" t="s">
        <v>533</v>
      </c>
      <c r="C2141" s="1" t="s">
        <v>3</v>
      </c>
      <c r="D2141">
        <v>4</v>
      </c>
      <c r="E2141" s="1" t="s">
        <v>294</v>
      </c>
      <c r="F2141" s="1">
        <v>7</v>
      </c>
      <c r="G2141" s="1" t="str">
        <f>+VLOOKUP(bloque2_2[[#This Row],[niño]],BD.niños[[Código]:[sexo]],6,FALSE)</f>
        <v>7 y 8</v>
      </c>
      <c r="H2141" s="1" t="str">
        <f>+VLOOKUP(bloque2_2[[#This Row],[niño]],BD.niños[[Código]:[sexo]],7,FALSE)</f>
        <v>M</v>
      </c>
      <c r="I2141" s="1">
        <v>2</v>
      </c>
    </row>
    <row r="2142" spans="1:9" x14ac:dyDescent="0.55000000000000004">
      <c r="A2142" s="1">
        <v>74</v>
      </c>
      <c r="B2142" t="s">
        <v>533</v>
      </c>
      <c r="C2142" s="1" t="s">
        <v>3</v>
      </c>
      <c r="D2142">
        <v>4</v>
      </c>
      <c r="E2142" s="1" t="s">
        <v>295</v>
      </c>
      <c r="F2142" s="1">
        <v>7</v>
      </c>
      <c r="G2142" s="1" t="str">
        <f>+VLOOKUP(bloque2_2[[#This Row],[niño]],BD.niños[[Código]:[sexo]],6,FALSE)</f>
        <v>7 y 8</v>
      </c>
      <c r="H2142" s="1" t="str">
        <f>+VLOOKUP(bloque2_2[[#This Row],[niño]],BD.niños[[Código]:[sexo]],7,FALSE)</f>
        <v>M</v>
      </c>
      <c r="I2142" s="1">
        <v>2</v>
      </c>
    </row>
    <row r="2143" spans="1:9" x14ac:dyDescent="0.55000000000000004">
      <c r="A2143" s="1">
        <v>74</v>
      </c>
      <c r="B2143" t="s">
        <v>533</v>
      </c>
      <c r="C2143" s="1" t="s">
        <v>3</v>
      </c>
      <c r="D2143">
        <v>4</v>
      </c>
      <c r="E2143" s="1" t="s">
        <v>317</v>
      </c>
      <c r="F2143" s="1">
        <v>7</v>
      </c>
      <c r="G2143" s="1" t="str">
        <f>+VLOOKUP(bloque2_2[[#This Row],[niño]],BD.niños[[Código]:[sexo]],6,FALSE)</f>
        <v>9 y 10</v>
      </c>
      <c r="H2143" s="1" t="str">
        <f>+VLOOKUP(bloque2_2[[#This Row],[niño]],BD.niños[[Código]:[sexo]],7,FALSE)</f>
        <v>F</v>
      </c>
      <c r="I2143" s="1">
        <v>2</v>
      </c>
    </row>
    <row r="2144" spans="1:9" x14ac:dyDescent="0.55000000000000004">
      <c r="A2144" s="1">
        <v>74</v>
      </c>
      <c r="B2144" t="s">
        <v>533</v>
      </c>
      <c r="C2144" s="1" t="s">
        <v>3</v>
      </c>
      <c r="D2144">
        <v>4</v>
      </c>
      <c r="E2144" s="1" t="s">
        <v>320</v>
      </c>
      <c r="F2144" s="1">
        <v>7</v>
      </c>
      <c r="G2144" s="1" t="str">
        <f>+VLOOKUP(bloque2_2[[#This Row],[niño]],BD.niños[[Código]:[sexo]],6,FALSE)</f>
        <v>9 y 10</v>
      </c>
      <c r="H2144" s="1" t="str">
        <f>+VLOOKUP(bloque2_2[[#This Row],[niño]],BD.niños[[Código]:[sexo]],7,FALSE)</f>
        <v>M</v>
      </c>
      <c r="I2144" s="1">
        <v>2</v>
      </c>
    </row>
    <row r="2145" spans="1:9" x14ac:dyDescent="0.55000000000000004">
      <c r="A2145" s="1">
        <v>74</v>
      </c>
      <c r="B2145" t="s">
        <v>533</v>
      </c>
      <c r="C2145" s="1" t="s">
        <v>3</v>
      </c>
      <c r="D2145">
        <v>4</v>
      </c>
      <c r="E2145" s="1" t="s">
        <v>323</v>
      </c>
      <c r="F2145" s="1">
        <v>3</v>
      </c>
      <c r="G2145" s="1" t="str">
        <f>+VLOOKUP(bloque2_2[[#This Row],[niño]],BD.niños[[Código]:[sexo]],6,FALSE)</f>
        <v>7 y 8</v>
      </c>
      <c r="H2145" s="1" t="str">
        <f>+VLOOKUP(bloque2_2[[#This Row],[niño]],BD.niños[[Código]:[sexo]],7,FALSE)</f>
        <v>F</v>
      </c>
      <c r="I2145" s="1">
        <v>2</v>
      </c>
    </row>
    <row r="2146" spans="1:9" x14ac:dyDescent="0.55000000000000004">
      <c r="A2146" s="1">
        <v>74</v>
      </c>
      <c r="B2146" t="s">
        <v>533</v>
      </c>
      <c r="C2146" s="1" t="s">
        <v>3</v>
      </c>
      <c r="D2146">
        <v>4</v>
      </c>
      <c r="E2146" s="1" t="s">
        <v>327</v>
      </c>
      <c r="F2146" s="1">
        <v>1</v>
      </c>
      <c r="G2146" s="1" t="str">
        <f>+VLOOKUP(bloque2_2[[#This Row],[niño]],BD.niños[[Código]:[sexo]],6,FALSE)</f>
        <v>7 y 8</v>
      </c>
      <c r="H2146" s="1" t="str">
        <f>+VLOOKUP(bloque2_2[[#This Row],[niño]],BD.niños[[Código]:[sexo]],7,FALSE)</f>
        <v>F</v>
      </c>
      <c r="I2146" s="1">
        <v>2</v>
      </c>
    </row>
    <row r="2147" spans="1:9" x14ac:dyDescent="0.55000000000000004">
      <c r="A2147" s="1">
        <v>74</v>
      </c>
      <c r="B2147" t="s">
        <v>533</v>
      </c>
      <c r="C2147" s="1" t="s">
        <v>3</v>
      </c>
      <c r="D2147">
        <v>4</v>
      </c>
      <c r="E2147" s="1" t="s">
        <v>331</v>
      </c>
      <c r="F2147" s="1">
        <v>7</v>
      </c>
      <c r="G2147" s="1" t="str">
        <f>+VLOOKUP(bloque2_2[[#This Row],[niño]],BD.niños[[Código]:[sexo]],6,FALSE)</f>
        <v>7 y 8</v>
      </c>
      <c r="H2147" s="1" t="str">
        <f>+VLOOKUP(bloque2_2[[#This Row],[niño]],BD.niños[[Código]:[sexo]],7,FALSE)</f>
        <v>F</v>
      </c>
      <c r="I2147" s="1">
        <v>2</v>
      </c>
    </row>
    <row r="2148" spans="1:9" x14ac:dyDescent="0.55000000000000004">
      <c r="A2148" s="1">
        <v>75</v>
      </c>
      <c r="B2148" t="s">
        <v>534</v>
      </c>
      <c r="C2148" s="1" t="s">
        <v>3</v>
      </c>
      <c r="D2148">
        <v>4</v>
      </c>
      <c r="E2148" s="1" t="s">
        <v>105</v>
      </c>
      <c r="F2148" s="1">
        <v>4</v>
      </c>
      <c r="G2148" s="1" t="str">
        <f>+VLOOKUP(bloque2_2[[#This Row],[niño]],BD.niños[[Código]:[sexo]],6,FALSE)</f>
        <v>9 y 10</v>
      </c>
      <c r="H2148" s="1" t="str">
        <f>+VLOOKUP(bloque2_2[[#This Row],[niño]],BD.niños[[Código]:[sexo]],7,FALSE)</f>
        <v>F</v>
      </c>
      <c r="I2148" s="1">
        <v>2</v>
      </c>
    </row>
    <row r="2149" spans="1:9" x14ac:dyDescent="0.55000000000000004">
      <c r="A2149" s="1">
        <v>75</v>
      </c>
      <c r="B2149" t="s">
        <v>534</v>
      </c>
      <c r="C2149" s="1" t="s">
        <v>3</v>
      </c>
      <c r="D2149">
        <v>4</v>
      </c>
      <c r="E2149" s="1" t="s">
        <v>108</v>
      </c>
      <c r="F2149" s="1">
        <v>4</v>
      </c>
      <c r="G2149" s="1" t="str">
        <f>+VLOOKUP(bloque2_2[[#This Row],[niño]],BD.niños[[Código]:[sexo]],6,FALSE)</f>
        <v>9 y 10</v>
      </c>
      <c r="H2149" s="1" t="str">
        <f>+VLOOKUP(bloque2_2[[#This Row],[niño]],BD.niños[[Código]:[sexo]],7,FALSE)</f>
        <v>F</v>
      </c>
      <c r="I2149" s="1">
        <v>2</v>
      </c>
    </row>
    <row r="2150" spans="1:9" x14ac:dyDescent="0.55000000000000004">
      <c r="A2150" s="1">
        <v>75</v>
      </c>
      <c r="B2150" t="s">
        <v>534</v>
      </c>
      <c r="C2150" s="1" t="s">
        <v>3</v>
      </c>
      <c r="D2150">
        <v>4</v>
      </c>
      <c r="E2150" s="1" t="s">
        <v>112</v>
      </c>
      <c r="F2150" s="1">
        <v>4</v>
      </c>
      <c r="G2150" s="1" t="str">
        <f>+VLOOKUP(bloque2_2[[#This Row],[niño]],BD.niños[[Código]:[sexo]],6,FALSE)</f>
        <v>9 y 10</v>
      </c>
      <c r="H2150" s="1" t="str">
        <f>+VLOOKUP(bloque2_2[[#This Row],[niño]],BD.niños[[Código]:[sexo]],7,FALSE)</f>
        <v>F</v>
      </c>
      <c r="I2150" s="1">
        <v>2</v>
      </c>
    </row>
    <row r="2151" spans="1:9" x14ac:dyDescent="0.55000000000000004">
      <c r="A2151" s="1">
        <v>75</v>
      </c>
      <c r="B2151" t="s">
        <v>534</v>
      </c>
      <c r="C2151" s="1" t="s">
        <v>3</v>
      </c>
      <c r="D2151">
        <v>4</v>
      </c>
      <c r="E2151" s="1" t="s">
        <v>116</v>
      </c>
      <c r="F2151" s="1">
        <v>4</v>
      </c>
      <c r="G2151" s="1" t="str">
        <f>+VLOOKUP(bloque2_2[[#This Row],[niño]],BD.niños[[Código]:[sexo]],6,FALSE)</f>
        <v>9 y 10</v>
      </c>
      <c r="H2151" s="1" t="str">
        <f>+VLOOKUP(bloque2_2[[#This Row],[niño]],BD.niños[[Código]:[sexo]],7,FALSE)</f>
        <v>F</v>
      </c>
      <c r="I2151" s="1">
        <v>2</v>
      </c>
    </row>
    <row r="2152" spans="1:9" x14ac:dyDescent="0.55000000000000004">
      <c r="A2152" s="1">
        <v>75</v>
      </c>
      <c r="B2152" t="s">
        <v>534</v>
      </c>
      <c r="C2152" s="1" t="s">
        <v>3</v>
      </c>
      <c r="D2152">
        <v>4</v>
      </c>
      <c r="E2152" s="1" t="s">
        <v>120</v>
      </c>
      <c r="F2152" s="1">
        <v>4</v>
      </c>
      <c r="G2152" s="1" t="str">
        <f>+VLOOKUP(bloque2_2[[#This Row],[niño]],BD.niños[[Código]:[sexo]],6,FALSE)</f>
        <v>9 y 10</v>
      </c>
      <c r="H2152" s="1" t="str">
        <f>+VLOOKUP(bloque2_2[[#This Row],[niño]],BD.niños[[Código]:[sexo]],7,FALSE)</f>
        <v>M</v>
      </c>
      <c r="I2152" s="1">
        <v>2</v>
      </c>
    </row>
    <row r="2153" spans="1:9" x14ac:dyDescent="0.55000000000000004">
      <c r="A2153" s="1">
        <v>75</v>
      </c>
      <c r="B2153" t="s">
        <v>534</v>
      </c>
      <c r="C2153" s="1" t="s">
        <v>3</v>
      </c>
      <c r="D2153">
        <v>4</v>
      </c>
      <c r="E2153" s="1" t="s">
        <v>123</v>
      </c>
      <c r="F2153" s="1">
        <v>4</v>
      </c>
      <c r="G2153" s="1" t="str">
        <f>+VLOOKUP(bloque2_2[[#This Row],[niño]],BD.niños[[Código]:[sexo]],6,FALSE)</f>
        <v>7 y 8</v>
      </c>
      <c r="H2153" s="1" t="str">
        <f>+VLOOKUP(bloque2_2[[#This Row],[niño]],BD.niños[[Código]:[sexo]],7,FALSE)</f>
        <v>M</v>
      </c>
      <c r="I2153" s="1">
        <v>2</v>
      </c>
    </row>
    <row r="2154" spans="1:9" x14ac:dyDescent="0.55000000000000004">
      <c r="A2154" s="1">
        <v>75</v>
      </c>
      <c r="B2154" t="s">
        <v>534</v>
      </c>
      <c r="C2154" s="1" t="s">
        <v>3</v>
      </c>
      <c r="D2154">
        <v>4</v>
      </c>
      <c r="E2154" s="1" t="s">
        <v>127</v>
      </c>
      <c r="F2154" s="1">
        <v>4</v>
      </c>
      <c r="G2154" s="1" t="str">
        <f>+VLOOKUP(bloque2_2[[#This Row],[niño]],BD.niños[[Código]:[sexo]],6,FALSE)</f>
        <v>5 y 6</v>
      </c>
      <c r="H2154" s="1" t="str">
        <f>+VLOOKUP(bloque2_2[[#This Row],[niño]],BD.niños[[Código]:[sexo]],7,FALSE)</f>
        <v>M</v>
      </c>
      <c r="I2154" s="1">
        <v>2</v>
      </c>
    </row>
    <row r="2155" spans="1:9" x14ac:dyDescent="0.55000000000000004">
      <c r="A2155" s="1">
        <v>75</v>
      </c>
      <c r="B2155" t="s">
        <v>534</v>
      </c>
      <c r="C2155" s="1" t="s">
        <v>3</v>
      </c>
      <c r="D2155">
        <v>4</v>
      </c>
      <c r="E2155" s="1" t="s">
        <v>131</v>
      </c>
      <c r="F2155" s="1">
        <v>4</v>
      </c>
      <c r="G2155" s="1" t="str">
        <f>+VLOOKUP(bloque2_2[[#This Row],[niño]],BD.niños[[Código]:[sexo]],6,FALSE)</f>
        <v>5 y 6</v>
      </c>
      <c r="H2155" s="1" t="str">
        <f>+VLOOKUP(bloque2_2[[#This Row],[niño]],BD.niños[[Código]:[sexo]],7,FALSE)</f>
        <v>F</v>
      </c>
      <c r="I2155" s="1">
        <v>2</v>
      </c>
    </row>
    <row r="2156" spans="1:9" x14ac:dyDescent="0.55000000000000004">
      <c r="A2156" s="1">
        <v>75</v>
      </c>
      <c r="B2156" t="s">
        <v>534</v>
      </c>
      <c r="C2156" s="1" t="s">
        <v>3</v>
      </c>
      <c r="D2156">
        <v>4</v>
      </c>
      <c r="E2156" s="1" t="s">
        <v>135</v>
      </c>
      <c r="F2156" s="1">
        <v>4</v>
      </c>
      <c r="G2156" s="1" t="str">
        <f>+VLOOKUP(bloque2_2[[#This Row],[niño]],BD.niños[[Código]:[sexo]],6,FALSE)</f>
        <v>5 y 6</v>
      </c>
      <c r="H2156" s="1" t="str">
        <f>+VLOOKUP(bloque2_2[[#This Row],[niño]],BD.niños[[Código]:[sexo]],7,FALSE)</f>
        <v>M</v>
      </c>
      <c r="I2156" s="1">
        <v>2</v>
      </c>
    </row>
    <row r="2157" spans="1:9" x14ac:dyDescent="0.55000000000000004">
      <c r="A2157" s="1">
        <v>75</v>
      </c>
      <c r="B2157" t="s">
        <v>534</v>
      </c>
      <c r="C2157" s="1" t="s">
        <v>3</v>
      </c>
      <c r="D2157">
        <v>4</v>
      </c>
      <c r="E2157" s="1" t="s">
        <v>139</v>
      </c>
      <c r="F2157" s="1">
        <v>4</v>
      </c>
      <c r="G2157" s="1" t="str">
        <f>+VLOOKUP(bloque2_2[[#This Row],[niño]],BD.niños[[Código]:[sexo]],6,FALSE)</f>
        <v>7 y 8</v>
      </c>
      <c r="H2157" s="1" t="str">
        <f>+VLOOKUP(bloque2_2[[#This Row],[niño]],BD.niños[[Código]:[sexo]],7,FALSE)</f>
        <v>M</v>
      </c>
      <c r="I2157" s="1">
        <v>2</v>
      </c>
    </row>
    <row r="2158" spans="1:9" x14ac:dyDescent="0.55000000000000004">
      <c r="A2158" s="1">
        <v>75</v>
      </c>
      <c r="B2158" t="s">
        <v>534</v>
      </c>
      <c r="C2158" s="1" t="s">
        <v>3</v>
      </c>
      <c r="D2158">
        <v>4</v>
      </c>
      <c r="E2158" s="1" t="s">
        <v>141</v>
      </c>
      <c r="F2158" s="1">
        <v>0</v>
      </c>
      <c r="G2158" s="1" t="str">
        <f>+VLOOKUP(bloque2_2[[#This Row],[niño]],BD.niños[[Código]:[sexo]],6,FALSE)</f>
        <v>7 y 8</v>
      </c>
      <c r="H2158" s="1" t="str">
        <f>+VLOOKUP(bloque2_2[[#This Row],[niño]],BD.niños[[Código]:[sexo]],7,FALSE)</f>
        <v>F</v>
      </c>
      <c r="I2158" s="1">
        <v>2</v>
      </c>
    </row>
    <row r="2159" spans="1:9" x14ac:dyDescent="0.55000000000000004">
      <c r="A2159" s="1">
        <v>75</v>
      </c>
      <c r="B2159" t="s">
        <v>534</v>
      </c>
      <c r="C2159" s="1" t="s">
        <v>3</v>
      </c>
      <c r="D2159">
        <v>4</v>
      </c>
      <c r="E2159" s="1" t="s">
        <v>145</v>
      </c>
      <c r="F2159" s="1">
        <v>4</v>
      </c>
      <c r="G2159" s="1" t="str">
        <f>+VLOOKUP(bloque2_2[[#This Row],[niño]],BD.niños[[Código]:[sexo]],6,FALSE)</f>
        <v>7 y 8</v>
      </c>
      <c r="H2159" s="1" t="str">
        <f>+VLOOKUP(bloque2_2[[#This Row],[niño]],BD.niños[[Código]:[sexo]],7,FALSE)</f>
        <v>M</v>
      </c>
      <c r="I2159" s="1">
        <v>2</v>
      </c>
    </row>
    <row r="2160" spans="1:9" x14ac:dyDescent="0.55000000000000004">
      <c r="A2160" s="1">
        <v>75</v>
      </c>
      <c r="B2160" t="s">
        <v>534</v>
      </c>
      <c r="C2160" s="1" t="s">
        <v>3</v>
      </c>
      <c r="D2160">
        <v>4</v>
      </c>
      <c r="E2160" s="1" t="s">
        <v>147</v>
      </c>
      <c r="F2160" s="1">
        <v>3</v>
      </c>
      <c r="G2160" s="1" t="str">
        <f>+VLOOKUP(bloque2_2[[#This Row],[niño]],BD.niños[[Código]:[sexo]],6,FALSE)</f>
        <v>7 y 8</v>
      </c>
      <c r="H2160" s="1" t="str">
        <f>+VLOOKUP(bloque2_2[[#This Row],[niño]],BD.niños[[Código]:[sexo]],7,FALSE)</f>
        <v>M</v>
      </c>
      <c r="I2160" s="1">
        <v>2</v>
      </c>
    </row>
    <row r="2161" spans="1:9" x14ac:dyDescent="0.55000000000000004">
      <c r="A2161" s="1">
        <v>75</v>
      </c>
      <c r="B2161" t="s">
        <v>534</v>
      </c>
      <c r="C2161" s="1" t="s">
        <v>3</v>
      </c>
      <c r="D2161">
        <v>4</v>
      </c>
      <c r="E2161" s="1" t="s">
        <v>214</v>
      </c>
      <c r="F2161" s="1">
        <v>5</v>
      </c>
      <c r="G2161" s="1" t="str">
        <f>+VLOOKUP(bloque2_2[[#This Row],[niño]],BD.niños[[Código]:[sexo]],6,FALSE)</f>
        <v>9 y 10</v>
      </c>
      <c r="H2161" s="1" t="str">
        <f>+VLOOKUP(bloque2_2[[#This Row],[niño]],BD.niños[[Código]:[sexo]],7,FALSE)</f>
        <v>F</v>
      </c>
      <c r="I2161" s="1">
        <v>2</v>
      </c>
    </row>
    <row r="2162" spans="1:9" x14ac:dyDescent="0.55000000000000004">
      <c r="A2162" s="1">
        <v>75</v>
      </c>
      <c r="B2162" t="s">
        <v>534</v>
      </c>
      <c r="C2162" s="1" t="s">
        <v>3</v>
      </c>
      <c r="D2162">
        <v>4</v>
      </c>
      <c r="E2162" s="1" t="s">
        <v>217</v>
      </c>
      <c r="F2162" s="1">
        <v>4</v>
      </c>
      <c r="G2162" s="1" t="str">
        <f>+VLOOKUP(bloque2_2[[#This Row],[niño]],BD.niños[[Código]:[sexo]],6,FALSE)</f>
        <v>9 y 10</v>
      </c>
      <c r="H2162" s="1" t="str">
        <f>+VLOOKUP(bloque2_2[[#This Row],[niño]],BD.niños[[Código]:[sexo]],7,FALSE)</f>
        <v>F</v>
      </c>
      <c r="I2162" s="1">
        <v>2</v>
      </c>
    </row>
    <row r="2163" spans="1:9" x14ac:dyDescent="0.55000000000000004">
      <c r="A2163" s="1">
        <v>75</v>
      </c>
      <c r="B2163" t="s">
        <v>534</v>
      </c>
      <c r="C2163" s="1" t="s">
        <v>3</v>
      </c>
      <c r="D2163">
        <v>4</v>
      </c>
      <c r="E2163" s="1" t="s">
        <v>220</v>
      </c>
      <c r="F2163" s="1">
        <v>4</v>
      </c>
      <c r="G2163" s="1" t="str">
        <f>+VLOOKUP(bloque2_2[[#This Row],[niño]],BD.niños[[Código]:[sexo]],6,FALSE)</f>
        <v>9 y 10</v>
      </c>
      <c r="H2163" s="1" t="str">
        <f>+VLOOKUP(bloque2_2[[#This Row],[niño]],BD.niños[[Código]:[sexo]],7,FALSE)</f>
        <v>F</v>
      </c>
      <c r="I2163" s="1">
        <v>2</v>
      </c>
    </row>
    <row r="2164" spans="1:9" x14ac:dyDescent="0.55000000000000004">
      <c r="A2164" s="1">
        <v>75</v>
      </c>
      <c r="B2164" t="s">
        <v>534</v>
      </c>
      <c r="C2164" s="1" t="s">
        <v>3</v>
      </c>
      <c r="D2164">
        <v>4</v>
      </c>
      <c r="E2164" s="1" t="s">
        <v>223</v>
      </c>
      <c r="F2164" s="1">
        <v>4</v>
      </c>
      <c r="G2164" s="1" t="str">
        <f>+VLOOKUP(bloque2_2[[#This Row],[niño]],BD.niños[[Código]:[sexo]],6,FALSE)</f>
        <v>7 y 8</v>
      </c>
      <c r="H2164" s="1" t="str">
        <f>+VLOOKUP(bloque2_2[[#This Row],[niño]],BD.niños[[Código]:[sexo]],7,FALSE)</f>
        <v>F</v>
      </c>
      <c r="I2164" s="1">
        <v>2</v>
      </c>
    </row>
    <row r="2165" spans="1:9" x14ac:dyDescent="0.55000000000000004">
      <c r="A2165" s="1">
        <v>75</v>
      </c>
      <c r="B2165" t="s">
        <v>534</v>
      </c>
      <c r="C2165" s="1" t="s">
        <v>3</v>
      </c>
      <c r="D2165">
        <v>4</v>
      </c>
      <c r="E2165" s="1" t="s">
        <v>226</v>
      </c>
      <c r="F2165" s="1">
        <v>7</v>
      </c>
      <c r="G2165" s="1" t="str">
        <f>+VLOOKUP(bloque2_2[[#This Row],[niño]],BD.niños[[Código]:[sexo]],6,FALSE)</f>
        <v>9 y 10</v>
      </c>
      <c r="H2165" s="1" t="str">
        <f>+VLOOKUP(bloque2_2[[#This Row],[niño]],BD.niños[[Código]:[sexo]],7,FALSE)</f>
        <v>M</v>
      </c>
      <c r="I2165" s="1">
        <v>2</v>
      </c>
    </row>
    <row r="2166" spans="1:9" x14ac:dyDescent="0.55000000000000004">
      <c r="A2166" s="1">
        <v>75</v>
      </c>
      <c r="B2166" t="s">
        <v>534</v>
      </c>
      <c r="C2166" s="1" t="s">
        <v>3</v>
      </c>
      <c r="D2166">
        <v>4</v>
      </c>
      <c r="E2166" s="1" t="s">
        <v>229</v>
      </c>
      <c r="F2166" s="1">
        <v>4</v>
      </c>
      <c r="G2166" s="1" t="str">
        <f>+VLOOKUP(bloque2_2[[#This Row],[niño]],BD.niños[[Código]:[sexo]],6,FALSE)</f>
        <v>7 y 8</v>
      </c>
      <c r="H2166" s="1" t="str">
        <f>+VLOOKUP(bloque2_2[[#This Row],[niño]],BD.niños[[Código]:[sexo]],7,FALSE)</f>
        <v>M</v>
      </c>
      <c r="I2166" s="1">
        <v>2</v>
      </c>
    </row>
    <row r="2167" spans="1:9" x14ac:dyDescent="0.55000000000000004">
      <c r="A2167" s="1">
        <v>75</v>
      </c>
      <c r="B2167" t="s">
        <v>534</v>
      </c>
      <c r="C2167" s="1" t="s">
        <v>3</v>
      </c>
      <c r="D2167">
        <v>4</v>
      </c>
      <c r="E2167" s="1" t="s">
        <v>231</v>
      </c>
      <c r="F2167" s="1">
        <v>4</v>
      </c>
      <c r="G2167" s="1" t="str">
        <f>+VLOOKUP(bloque2_2[[#This Row],[niño]],BD.niños[[Código]:[sexo]],6,FALSE)</f>
        <v>5 y 6</v>
      </c>
      <c r="H2167" s="1" t="str">
        <f>+VLOOKUP(bloque2_2[[#This Row],[niño]],BD.niños[[Código]:[sexo]],7,FALSE)</f>
        <v>F</v>
      </c>
      <c r="I2167" s="1">
        <v>2</v>
      </c>
    </row>
    <row r="2168" spans="1:9" x14ac:dyDescent="0.55000000000000004">
      <c r="A2168" s="1">
        <v>75</v>
      </c>
      <c r="B2168" t="s">
        <v>534</v>
      </c>
      <c r="C2168" s="1" t="s">
        <v>3</v>
      </c>
      <c r="D2168">
        <v>4</v>
      </c>
      <c r="E2168" s="1" t="s">
        <v>286</v>
      </c>
      <c r="F2168" s="1">
        <v>7</v>
      </c>
      <c r="G2168" s="1" t="str">
        <f>+VLOOKUP(bloque2_2[[#This Row],[niño]],BD.niños[[Código]:[sexo]],6,FALSE)</f>
        <v>5 y 6</v>
      </c>
      <c r="H2168" s="1" t="str">
        <f>+VLOOKUP(bloque2_2[[#This Row],[niño]],BD.niños[[Código]:[sexo]],7,FALSE)</f>
        <v>M</v>
      </c>
      <c r="I2168" s="1">
        <v>2</v>
      </c>
    </row>
    <row r="2169" spans="1:9" x14ac:dyDescent="0.55000000000000004">
      <c r="A2169" s="1">
        <v>75</v>
      </c>
      <c r="B2169" t="s">
        <v>534</v>
      </c>
      <c r="C2169" s="1" t="s">
        <v>3</v>
      </c>
      <c r="D2169">
        <v>4</v>
      </c>
      <c r="E2169" s="1" t="s">
        <v>290</v>
      </c>
      <c r="F2169" s="1">
        <v>3</v>
      </c>
      <c r="G2169" s="1" t="str">
        <f>+VLOOKUP(bloque2_2[[#This Row],[niño]],BD.niños[[Código]:[sexo]],6,FALSE)</f>
        <v>5 y 6</v>
      </c>
      <c r="H2169" s="1" t="str">
        <f>+VLOOKUP(bloque2_2[[#This Row],[niño]],BD.niños[[Código]:[sexo]],7,FALSE)</f>
        <v>M</v>
      </c>
      <c r="I2169" s="1">
        <v>2</v>
      </c>
    </row>
    <row r="2170" spans="1:9" x14ac:dyDescent="0.55000000000000004">
      <c r="A2170" s="1">
        <v>75</v>
      </c>
      <c r="B2170" t="s">
        <v>534</v>
      </c>
      <c r="C2170" s="1" t="s">
        <v>3</v>
      </c>
      <c r="D2170">
        <v>4</v>
      </c>
      <c r="E2170" s="1" t="s">
        <v>294</v>
      </c>
      <c r="F2170" s="1">
        <v>4</v>
      </c>
      <c r="G2170" s="1" t="str">
        <f>+VLOOKUP(bloque2_2[[#This Row],[niño]],BD.niños[[Código]:[sexo]],6,FALSE)</f>
        <v>7 y 8</v>
      </c>
      <c r="H2170" s="1" t="str">
        <f>+VLOOKUP(bloque2_2[[#This Row],[niño]],BD.niños[[Código]:[sexo]],7,FALSE)</f>
        <v>M</v>
      </c>
      <c r="I2170" s="1">
        <v>2</v>
      </c>
    </row>
    <row r="2171" spans="1:9" x14ac:dyDescent="0.55000000000000004">
      <c r="A2171" s="1">
        <v>75</v>
      </c>
      <c r="B2171" t="s">
        <v>534</v>
      </c>
      <c r="C2171" s="1" t="s">
        <v>3</v>
      </c>
      <c r="D2171">
        <v>4</v>
      </c>
      <c r="E2171" s="1" t="s">
        <v>295</v>
      </c>
      <c r="F2171" s="1">
        <v>4</v>
      </c>
      <c r="G2171" s="1" t="str">
        <f>+VLOOKUP(bloque2_2[[#This Row],[niño]],BD.niños[[Código]:[sexo]],6,FALSE)</f>
        <v>7 y 8</v>
      </c>
      <c r="H2171" s="1" t="str">
        <f>+VLOOKUP(bloque2_2[[#This Row],[niño]],BD.niños[[Código]:[sexo]],7,FALSE)</f>
        <v>M</v>
      </c>
      <c r="I2171" s="1">
        <v>2</v>
      </c>
    </row>
    <row r="2172" spans="1:9" x14ac:dyDescent="0.55000000000000004">
      <c r="A2172" s="1">
        <v>75</v>
      </c>
      <c r="B2172" t="s">
        <v>534</v>
      </c>
      <c r="C2172" s="1" t="s">
        <v>3</v>
      </c>
      <c r="D2172">
        <v>4</v>
      </c>
      <c r="E2172" s="1" t="s">
        <v>317</v>
      </c>
      <c r="F2172" s="1">
        <v>4</v>
      </c>
      <c r="G2172" s="1" t="str">
        <f>+VLOOKUP(bloque2_2[[#This Row],[niño]],BD.niños[[Código]:[sexo]],6,FALSE)</f>
        <v>9 y 10</v>
      </c>
      <c r="H2172" s="1" t="str">
        <f>+VLOOKUP(bloque2_2[[#This Row],[niño]],BD.niños[[Código]:[sexo]],7,FALSE)</f>
        <v>F</v>
      </c>
      <c r="I2172" s="1">
        <v>2</v>
      </c>
    </row>
    <row r="2173" spans="1:9" x14ac:dyDescent="0.55000000000000004">
      <c r="A2173" s="1">
        <v>75</v>
      </c>
      <c r="B2173" t="s">
        <v>534</v>
      </c>
      <c r="C2173" s="1" t="s">
        <v>3</v>
      </c>
      <c r="D2173">
        <v>4</v>
      </c>
      <c r="E2173" s="1" t="s">
        <v>320</v>
      </c>
      <c r="F2173" s="1">
        <v>4</v>
      </c>
      <c r="G2173" s="1" t="str">
        <f>+VLOOKUP(bloque2_2[[#This Row],[niño]],BD.niños[[Código]:[sexo]],6,FALSE)</f>
        <v>9 y 10</v>
      </c>
      <c r="H2173" s="1" t="str">
        <f>+VLOOKUP(bloque2_2[[#This Row],[niño]],BD.niños[[Código]:[sexo]],7,FALSE)</f>
        <v>M</v>
      </c>
      <c r="I2173" s="1">
        <v>2</v>
      </c>
    </row>
    <row r="2174" spans="1:9" x14ac:dyDescent="0.55000000000000004">
      <c r="A2174" s="1">
        <v>75</v>
      </c>
      <c r="B2174" t="s">
        <v>534</v>
      </c>
      <c r="C2174" s="1" t="s">
        <v>3</v>
      </c>
      <c r="D2174">
        <v>4</v>
      </c>
      <c r="E2174" s="1" t="s">
        <v>323</v>
      </c>
      <c r="F2174" s="1">
        <v>6</v>
      </c>
      <c r="G2174" s="1" t="str">
        <f>+VLOOKUP(bloque2_2[[#This Row],[niño]],BD.niños[[Código]:[sexo]],6,FALSE)</f>
        <v>7 y 8</v>
      </c>
      <c r="H2174" s="1" t="str">
        <f>+VLOOKUP(bloque2_2[[#This Row],[niño]],BD.niños[[Código]:[sexo]],7,FALSE)</f>
        <v>F</v>
      </c>
      <c r="I2174" s="1">
        <v>2</v>
      </c>
    </row>
    <row r="2175" spans="1:9" x14ac:dyDescent="0.55000000000000004">
      <c r="A2175" s="1">
        <v>75</v>
      </c>
      <c r="B2175" t="s">
        <v>534</v>
      </c>
      <c r="C2175" s="1" t="s">
        <v>3</v>
      </c>
      <c r="D2175">
        <v>4</v>
      </c>
      <c r="E2175" s="1" t="s">
        <v>327</v>
      </c>
      <c r="F2175" s="1">
        <v>4</v>
      </c>
      <c r="G2175" s="1" t="str">
        <f>+VLOOKUP(bloque2_2[[#This Row],[niño]],BD.niños[[Código]:[sexo]],6,FALSE)</f>
        <v>7 y 8</v>
      </c>
      <c r="H2175" s="1" t="str">
        <f>+VLOOKUP(bloque2_2[[#This Row],[niño]],BD.niños[[Código]:[sexo]],7,FALSE)</f>
        <v>F</v>
      </c>
      <c r="I2175" s="1">
        <v>2</v>
      </c>
    </row>
    <row r="2176" spans="1:9" x14ac:dyDescent="0.55000000000000004">
      <c r="A2176" s="1">
        <v>75</v>
      </c>
      <c r="B2176" t="s">
        <v>534</v>
      </c>
      <c r="C2176" s="1" t="s">
        <v>3</v>
      </c>
      <c r="D2176">
        <v>4</v>
      </c>
      <c r="E2176" s="1" t="s">
        <v>331</v>
      </c>
      <c r="F2176" s="1">
        <v>4</v>
      </c>
      <c r="G2176" s="1" t="str">
        <f>+VLOOKUP(bloque2_2[[#This Row],[niño]],BD.niños[[Código]:[sexo]],6,FALSE)</f>
        <v>7 y 8</v>
      </c>
      <c r="H2176" s="1" t="str">
        <f>+VLOOKUP(bloque2_2[[#This Row],[niño]],BD.niños[[Código]:[sexo]],7,FALSE)</f>
        <v>F</v>
      </c>
      <c r="I2176" s="1">
        <v>2</v>
      </c>
    </row>
    <row r="2177" spans="1:9" x14ac:dyDescent="0.55000000000000004">
      <c r="A2177" s="1">
        <v>76</v>
      </c>
      <c r="B2177" t="s">
        <v>535</v>
      </c>
      <c r="C2177" s="1" t="s">
        <v>1</v>
      </c>
      <c r="D2177">
        <v>2</v>
      </c>
      <c r="E2177" s="1" t="s">
        <v>105</v>
      </c>
      <c r="F2177" s="1">
        <v>2</v>
      </c>
      <c r="G2177" s="1" t="str">
        <f>+VLOOKUP(bloque2_2[[#This Row],[niño]],BD.niños[[Código]:[sexo]],6,FALSE)</f>
        <v>9 y 10</v>
      </c>
      <c r="H2177" s="1" t="str">
        <f>+VLOOKUP(bloque2_2[[#This Row],[niño]],BD.niños[[Código]:[sexo]],7,FALSE)</f>
        <v>F</v>
      </c>
      <c r="I2177" s="1">
        <v>2</v>
      </c>
    </row>
    <row r="2178" spans="1:9" x14ac:dyDescent="0.55000000000000004">
      <c r="A2178" s="1">
        <v>76</v>
      </c>
      <c r="B2178" t="s">
        <v>535</v>
      </c>
      <c r="C2178" s="1" t="s">
        <v>1</v>
      </c>
      <c r="D2178">
        <v>2</v>
      </c>
      <c r="E2178" s="1" t="s">
        <v>108</v>
      </c>
      <c r="F2178" s="1">
        <v>2</v>
      </c>
      <c r="G2178" s="1" t="str">
        <f>+VLOOKUP(bloque2_2[[#This Row],[niño]],BD.niños[[Código]:[sexo]],6,FALSE)</f>
        <v>9 y 10</v>
      </c>
      <c r="H2178" s="1" t="str">
        <f>+VLOOKUP(bloque2_2[[#This Row],[niño]],BD.niños[[Código]:[sexo]],7,FALSE)</f>
        <v>F</v>
      </c>
      <c r="I2178" s="1">
        <v>2</v>
      </c>
    </row>
    <row r="2179" spans="1:9" x14ac:dyDescent="0.55000000000000004">
      <c r="A2179" s="1">
        <v>76</v>
      </c>
      <c r="B2179" t="s">
        <v>535</v>
      </c>
      <c r="C2179" s="1" t="s">
        <v>1</v>
      </c>
      <c r="D2179">
        <v>2</v>
      </c>
      <c r="E2179" s="1" t="s">
        <v>112</v>
      </c>
      <c r="F2179" s="1">
        <v>2</v>
      </c>
      <c r="G2179" s="1" t="str">
        <f>+VLOOKUP(bloque2_2[[#This Row],[niño]],BD.niños[[Código]:[sexo]],6,FALSE)</f>
        <v>9 y 10</v>
      </c>
      <c r="H2179" s="1" t="str">
        <f>+VLOOKUP(bloque2_2[[#This Row],[niño]],BD.niños[[Código]:[sexo]],7,FALSE)</f>
        <v>F</v>
      </c>
      <c r="I2179" s="1">
        <v>2</v>
      </c>
    </row>
    <row r="2180" spans="1:9" x14ac:dyDescent="0.55000000000000004">
      <c r="A2180" s="1">
        <v>76</v>
      </c>
      <c r="B2180" t="s">
        <v>535</v>
      </c>
      <c r="C2180" s="1" t="s">
        <v>1</v>
      </c>
      <c r="D2180">
        <v>2</v>
      </c>
      <c r="E2180" s="1" t="s">
        <v>116</v>
      </c>
      <c r="F2180" s="1">
        <v>2</v>
      </c>
      <c r="G2180" s="1" t="str">
        <f>+VLOOKUP(bloque2_2[[#This Row],[niño]],BD.niños[[Código]:[sexo]],6,FALSE)</f>
        <v>9 y 10</v>
      </c>
      <c r="H2180" s="1" t="str">
        <f>+VLOOKUP(bloque2_2[[#This Row],[niño]],BD.niños[[Código]:[sexo]],7,FALSE)</f>
        <v>F</v>
      </c>
      <c r="I2180" s="1">
        <v>2</v>
      </c>
    </row>
    <row r="2181" spans="1:9" x14ac:dyDescent="0.55000000000000004">
      <c r="A2181" s="1">
        <v>76</v>
      </c>
      <c r="B2181" t="s">
        <v>535</v>
      </c>
      <c r="C2181" s="1" t="s">
        <v>1</v>
      </c>
      <c r="D2181">
        <v>2</v>
      </c>
      <c r="E2181" s="1" t="s">
        <v>120</v>
      </c>
      <c r="F2181" s="1">
        <v>2</v>
      </c>
      <c r="G2181" s="1" t="str">
        <f>+VLOOKUP(bloque2_2[[#This Row],[niño]],BD.niños[[Código]:[sexo]],6,FALSE)</f>
        <v>9 y 10</v>
      </c>
      <c r="H2181" s="1" t="str">
        <f>+VLOOKUP(bloque2_2[[#This Row],[niño]],BD.niños[[Código]:[sexo]],7,FALSE)</f>
        <v>M</v>
      </c>
      <c r="I2181" s="1">
        <v>2</v>
      </c>
    </row>
    <row r="2182" spans="1:9" x14ac:dyDescent="0.55000000000000004">
      <c r="A2182" s="1">
        <v>76</v>
      </c>
      <c r="B2182" t="s">
        <v>535</v>
      </c>
      <c r="C2182" s="1" t="s">
        <v>1</v>
      </c>
      <c r="D2182">
        <v>2</v>
      </c>
      <c r="E2182" s="1" t="s">
        <v>123</v>
      </c>
      <c r="F2182" s="1">
        <v>2</v>
      </c>
      <c r="G2182" s="1" t="str">
        <f>+VLOOKUP(bloque2_2[[#This Row],[niño]],BD.niños[[Código]:[sexo]],6,FALSE)</f>
        <v>7 y 8</v>
      </c>
      <c r="H2182" s="1" t="str">
        <f>+VLOOKUP(bloque2_2[[#This Row],[niño]],BD.niños[[Código]:[sexo]],7,FALSE)</f>
        <v>M</v>
      </c>
      <c r="I2182" s="1">
        <v>2</v>
      </c>
    </row>
    <row r="2183" spans="1:9" x14ac:dyDescent="0.55000000000000004">
      <c r="A2183" s="1">
        <v>76</v>
      </c>
      <c r="B2183" t="s">
        <v>535</v>
      </c>
      <c r="C2183" s="1" t="s">
        <v>1</v>
      </c>
      <c r="D2183">
        <v>2</v>
      </c>
      <c r="E2183" s="1" t="s">
        <v>127</v>
      </c>
      <c r="F2183" s="1">
        <v>2</v>
      </c>
      <c r="G2183" s="1" t="str">
        <f>+VLOOKUP(bloque2_2[[#This Row],[niño]],BD.niños[[Código]:[sexo]],6,FALSE)</f>
        <v>5 y 6</v>
      </c>
      <c r="H2183" s="1" t="str">
        <f>+VLOOKUP(bloque2_2[[#This Row],[niño]],BD.niños[[Código]:[sexo]],7,FALSE)</f>
        <v>M</v>
      </c>
      <c r="I2183" s="1">
        <v>2</v>
      </c>
    </row>
    <row r="2184" spans="1:9" x14ac:dyDescent="0.55000000000000004">
      <c r="A2184" s="1">
        <v>76</v>
      </c>
      <c r="B2184" t="s">
        <v>535</v>
      </c>
      <c r="C2184" s="1" t="s">
        <v>1</v>
      </c>
      <c r="D2184">
        <v>2</v>
      </c>
      <c r="E2184" s="1" t="s">
        <v>131</v>
      </c>
      <c r="F2184" s="1">
        <v>2</v>
      </c>
      <c r="G2184" s="1" t="str">
        <f>+VLOOKUP(bloque2_2[[#This Row],[niño]],BD.niños[[Código]:[sexo]],6,FALSE)</f>
        <v>5 y 6</v>
      </c>
      <c r="H2184" s="1" t="str">
        <f>+VLOOKUP(bloque2_2[[#This Row],[niño]],BD.niños[[Código]:[sexo]],7,FALSE)</f>
        <v>F</v>
      </c>
      <c r="I2184" s="1">
        <v>2</v>
      </c>
    </row>
    <row r="2185" spans="1:9" x14ac:dyDescent="0.55000000000000004">
      <c r="A2185" s="1">
        <v>76</v>
      </c>
      <c r="B2185" t="s">
        <v>535</v>
      </c>
      <c r="C2185" s="1" t="s">
        <v>1</v>
      </c>
      <c r="D2185">
        <v>2</v>
      </c>
      <c r="E2185" s="1" t="s">
        <v>135</v>
      </c>
      <c r="F2185" s="1">
        <v>2</v>
      </c>
      <c r="G2185" s="1" t="str">
        <f>+VLOOKUP(bloque2_2[[#This Row],[niño]],BD.niños[[Código]:[sexo]],6,FALSE)</f>
        <v>5 y 6</v>
      </c>
      <c r="H2185" s="1" t="str">
        <f>+VLOOKUP(bloque2_2[[#This Row],[niño]],BD.niños[[Código]:[sexo]],7,FALSE)</f>
        <v>M</v>
      </c>
      <c r="I2185" s="1">
        <v>2</v>
      </c>
    </row>
    <row r="2186" spans="1:9" x14ac:dyDescent="0.55000000000000004">
      <c r="A2186" s="1">
        <v>76</v>
      </c>
      <c r="B2186" t="s">
        <v>535</v>
      </c>
      <c r="C2186" s="1" t="s">
        <v>1</v>
      </c>
      <c r="D2186">
        <v>2</v>
      </c>
      <c r="E2186" s="1" t="s">
        <v>139</v>
      </c>
      <c r="F2186" s="1">
        <v>2</v>
      </c>
      <c r="G2186" s="1" t="str">
        <f>+VLOOKUP(bloque2_2[[#This Row],[niño]],BD.niños[[Código]:[sexo]],6,FALSE)</f>
        <v>7 y 8</v>
      </c>
      <c r="H2186" s="1" t="str">
        <f>+VLOOKUP(bloque2_2[[#This Row],[niño]],BD.niños[[Código]:[sexo]],7,FALSE)</f>
        <v>M</v>
      </c>
      <c r="I2186" s="1">
        <v>2</v>
      </c>
    </row>
    <row r="2187" spans="1:9" x14ac:dyDescent="0.55000000000000004">
      <c r="A2187" s="1">
        <v>76</v>
      </c>
      <c r="B2187" t="s">
        <v>535</v>
      </c>
      <c r="C2187" s="1" t="s">
        <v>1</v>
      </c>
      <c r="D2187">
        <v>2</v>
      </c>
      <c r="E2187" s="1" t="s">
        <v>141</v>
      </c>
      <c r="F2187" s="1">
        <v>2</v>
      </c>
      <c r="G2187" s="1" t="str">
        <f>+VLOOKUP(bloque2_2[[#This Row],[niño]],BD.niños[[Código]:[sexo]],6,FALSE)</f>
        <v>7 y 8</v>
      </c>
      <c r="H2187" s="1" t="str">
        <f>+VLOOKUP(bloque2_2[[#This Row],[niño]],BD.niños[[Código]:[sexo]],7,FALSE)</f>
        <v>F</v>
      </c>
      <c r="I2187" s="1">
        <v>2</v>
      </c>
    </row>
    <row r="2188" spans="1:9" x14ac:dyDescent="0.55000000000000004">
      <c r="A2188" s="1">
        <v>76</v>
      </c>
      <c r="B2188" t="s">
        <v>535</v>
      </c>
      <c r="C2188" s="1" t="s">
        <v>1</v>
      </c>
      <c r="D2188">
        <v>2</v>
      </c>
      <c r="E2188" s="1" t="s">
        <v>145</v>
      </c>
      <c r="F2188" s="1">
        <v>2</v>
      </c>
      <c r="G2188" s="1" t="str">
        <f>+VLOOKUP(bloque2_2[[#This Row],[niño]],BD.niños[[Código]:[sexo]],6,FALSE)</f>
        <v>7 y 8</v>
      </c>
      <c r="H2188" s="1" t="str">
        <f>+VLOOKUP(bloque2_2[[#This Row],[niño]],BD.niños[[Código]:[sexo]],7,FALSE)</f>
        <v>M</v>
      </c>
      <c r="I2188" s="1">
        <v>2</v>
      </c>
    </row>
    <row r="2189" spans="1:9" x14ac:dyDescent="0.55000000000000004">
      <c r="A2189" s="1">
        <v>76</v>
      </c>
      <c r="B2189" t="s">
        <v>535</v>
      </c>
      <c r="C2189" s="1" t="s">
        <v>1</v>
      </c>
      <c r="D2189">
        <v>2</v>
      </c>
      <c r="E2189" s="1" t="s">
        <v>147</v>
      </c>
      <c r="F2189" s="1">
        <v>2</v>
      </c>
      <c r="G2189" s="1" t="str">
        <f>+VLOOKUP(bloque2_2[[#This Row],[niño]],BD.niños[[Código]:[sexo]],6,FALSE)</f>
        <v>7 y 8</v>
      </c>
      <c r="H2189" s="1" t="str">
        <f>+VLOOKUP(bloque2_2[[#This Row],[niño]],BD.niños[[Código]:[sexo]],7,FALSE)</f>
        <v>M</v>
      </c>
      <c r="I2189" s="1">
        <v>2</v>
      </c>
    </row>
    <row r="2190" spans="1:9" x14ac:dyDescent="0.55000000000000004">
      <c r="A2190" s="1">
        <v>76</v>
      </c>
      <c r="B2190" t="s">
        <v>535</v>
      </c>
      <c r="C2190" s="1" t="s">
        <v>1</v>
      </c>
      <c r="D2190">
        <v>2</v>
      </c>
      <c r="E2190" s="1" t="s">
        <v>214</v>
      </c>
      <c r="F2190" s="1">
        <v>2</v>
      </c>
      <c r="G2190" s="1" t="str">
        <f>+VLOOKUP(bloque2_2[[#This Row],[niño]],BD.niños[[Código]:[sexo]],6,FALSE)</f>
        <v>9 y 10</v>
      </c>
      <c r="H2190" s="1" t="str">
        <f>+VLOOKUP(bloque2_2[[#This Row],[niño]],BD.niños[[Código]:[sexo]],7,FALSE)</f>
        <v>F</v>
      </c>
      <c r="I2190" s="1">
        <v>2</v>
      </c>
    </row>
    <row r="2191" spans="1:9" x14ac:dyDescent="0.55000000000000004">
      <c r="A2191" s="1">
        <v>76</v>
      </c>
      <c r="B2191" t="s">
        <v>535</v>
      </c>
      <c r="C2191" s="1" t="s">
        <v>1</v>
      </c>
      <c r="D2191">
        <v>2</v>
      </c>
      <c r="E2191" s="1" t="s">
        <v>217</v>
      </c>
      <c r="F2191" s="1">
        <v>2</v>
      </c>
      <c r="G2191" s="1" t="str">
        <f>+VLOOKUP(bloque2_2[[#This Row],[niño]],BD.niños[[Código]:[sexo]],6,FALSE)</f>
        <v>9 y 10</v>
      </c>
      <c r="H2191" s="1" t="str">
        <f>+VLOOKUP(bloque2_2[[#This Row],[niño]],BD.niños[[Código]:[sexo]],7,FALSE)</f>
        <v>F</v>
      </c>
      <c r="I2191" s="1">
        <v>2</v>
      </c>
    </row>
    <row r="2192" spans="1:9" x14ac:dyDescent="0.55000000000000004">
      <c r="A2192" s="1">
        <v>76</v>
      </c>
      <c r="B2192" t="s">
        <v>535</v>
      </c>
      <c r="C2192" s="1" t="s">
        <v>1</v>
      </c>
      <c r="D2192">
        <v>2</v>
      </c>
      <c r="E2192" s="1" t="s">
        <v>220</v>
      </c>
      <c r="F2192" s="1">
        <v>2</v>
      </c>
      <c r="G2192" s="1" t="str">
        <f>+VLOOKUP(bloque2_2[[#This Row],[niño]],BD.niños[[Código]:[sexo]],6,FALSE)</f>
        <v>9 y 10</v>
      </c>
      <c r="H2192" s="1" t="str">
        <f>+VLOOKUP(bloque2_2[[#This Row],[niño]],BD.niños[[Código]:[sexo]],7,FALSE)</f>
        <v>F</v>
      </c>
      <c r="I2192" s="1">
        <v>2</v>
      </c>
    </row>
    <row r="2193" spans="1:9" x14ac:dyDescent="0.55000000000000004">
      <c r="A2193" s="1">
        <v>76</v>
      </c>
      <c r="B2193" t="s">
        <v>535</v>
      </c>
      <c r="C2193" s="1" t="s">
        <v>1</v>
      </c>
      <c r="D2193">
        <v>2</v>
      </c>
      <c r="E2193" s="1" t="s">
        <v>223</v>
      </c>
      <c r="F2193" s="1">
        <v>2</v>
      </c>
      <c r="G2193" s="1" t="str">
        <f>+VLOOKUP(bloque2_2[[#This Row],[niño]],BD.niños[[Código]:[sexo]],6,FALSE)</f>
        <v>7 y 8</v>
      </c>
      <c r="H2193" s="1" t="str">
        <f>+VLOOKUP(bloque2_2[[#This Row],[niño]],BD.niños[[Código]:[sexo]],7,FALSE)</f>
        <v>F</v>
      </c>
      <c r="I2193" s="1">
        <v>2</v>
      </c>
    </row>
    <row r="2194" spans="1:9" x14ac:dyDescent="0.55000000000000004">
      <c r="A2194" s="1">
        <v>76</v>
      </c>
      <c r="B2194" t="s">
        <v>535</v>
      </c>
      <c r="C2194" s="1" t="s">
        <v>1</v>
      </c>
      <c r="D2194">
        <v>2</v>
      </c>
      <c r="E2194" s="1" t="s">
        <v>226</v>
      </c>
      <c r="F2194" s="1">
        <v>2</v>
      </c>
      <c r="G2194" s="1" t="str">
        <f>+VLOOKUP(bloque2_2[[#This Row],[niño]],BD.niños[[Código]:[sexo]],6,FALSE)</f>
        <v>9 y 10</v>
      </c>
      <c r="H2194" s="1" t="str">
        <f>+VLOOKUP(bloque2_2[[#This Row],[niño]],BD.niños[[Código]:[sexo]],7,FALSE)</f>
        <v>M</v>
      </c>
      <c r="I2194" s="1">
        <v>2</v>
      </c>
    </row>
    <row r="2195" spans="1:9" x14ac:dyDescent="0.55000000000000004">
      <c r="A2195" s="1">
        <v>76</v>
      </c>
      <c r="B2195" t="s">
        <v>535</v>
      </c>
      <c r="C2195" s="1" t="s">
        <v>1</v>
      </c>
      <c r="D2195">
        <v>2</v>
      </c>
      <c r="E2195" s="1" t="s">
        <v>229</v>
      </c>
      <c r="F2195" s="1">
        <v>2</v>
      </c>
      <c r="G2195" s="1" t="str">
        <f>+VLOOKUP(bloque2_2[[#This Row],[niño]],BD.niños[[Código]:[sexo]],6,FALSE)</f>
        <v>7 y 8</v>
      </c>
      <c r="H2195" s="1" t="str">
        <f>+VLOOKUP(bloque2_2[[#This Row],[niño]],BD.niños[[Código]:[sexo]],7,FALSE)</f>
        <v>M</v>
      </c>
      <c r="I2195" s="1">
        <v>2</v>
      </c>
    </row>
    <row r="2196" spans="1:9" x14ac:dyDescent="0.55000000000000004">
      <c r="A2196" s="1">
        <v>76</v>
      </c>
      <c r="B2196" t="s">
        <v>535</v>
      </c>
      <c r="C2196" s="1" t="s">
        <v>1</v>
      </c>
      <c r="D2196">
        <v>2</v>
      </c>
      <c r="E2196" s="1" t="s">
        <v>231</v>
      </c>
      <c r="F2196" s="1">
        <v>2</v>
      </c>
      <c r="G2196" s="1" t="str">
        <f>+VLOOKUP(bloque2_2[[#This Row],[niño]],BD.niños[[Código]:[sexo]],6,FALSE)</f>
        <v>5 y 6</v>
      </c>
      <c r="H2196" s="1" t="str">
        <f>+VLOOKUP(bloque2_2[[#This Row],[niño]],BD.niños[[Código]:[sexo]],7,FALSE)</f>
        <v>F</v>
      </c>
      <c r="I2196" s="1">
        <v>2</v>
      </c>
    </row>
    <row r="2197" spans="1:9" x14ac:dyDescent="0.55000000000000004">
      <c r="A2197" s="1">
        <v>76</v>
      </c>
      <c r="B2197" t="s">
        <v>535</v>
      </c>
      <c r="C2197" s="1" t="s">
        <v>1</v>
      </c>
      <c r="D2197">
        <v>2</v>
      </c>
      <c r="E2197" s="1" t="s">
        <v>286</v>
      </c>
      <c r="F2197" s="1">
        <v>2</v>
      </c>
      <c r="G2197" s="1" t="str">
        <f>+VLOOKUP(bloque2_2[[#This Row],[niño]],BD.niños[[Código]:[sexo]],6,FALSE)</f>
        <v>5 y 6</v>
      </c>
      <c r="H2197" s="1" t="str">
        <f>+VLOOKUP(bloque2_2[[#This Row],[niño]],BD.niños[[Código]:[sexo]],7,FALSE)</f>
        <v>M</v>
      </c>
      <c r="I2197" s="1">
        <v>2</v>
      </c>
    </row>
    <row r="2198" spans="1:9" x14ac:dyDescent="0.55000000000000004">
      <c r="A2198" s="1">
        <v>76</v>
      </c>
      <c r="B2198" t="s">
        <v>535</v>
      </c>
      <c r="C2198" s="1" t="s">
        <v>1</v>
      </c>
      <c r="D2198">
        <v>2</v>
      </c>
      <c r="E2198" s="1" t="s">
        <v>290</v>
      </c>
      <c r="F2198" s="1">
        <v>3</v>
      </c>
      <c r="G2198" s="1" t="str">
        <f>+VLOOKUP(bloque2_2[[#This Row],[niño]],BD.niños[[Código]:[sexo]],6,FALSE)</f>
        <v>5 y 6</v>
      </c>
      <c r="H2198" s="1" t="str">
        <f>+VLOOKUP(bloque2_2[[#This Row],[niño]],BD.niños[[Código]:[sexo]],7,FALSE)</f>
        <v>M</v>
      </c>
      <c r="I2198" s="1">
        <v>2</v>
      </c>
    </row>
    <row r="2199" spans="1:9" x14ac:dyDescent="0.55000000000000004">
      <c r="A2199" s="1">
        <v>76</v>
      </c>
      <c r="B2199" t="s">
        <v>535</v>
      </c>
      <c r="C2199" s="1" t="s">
        <v>1</v>
      </c>
      <c r="D2199">
        <v>2</v>
      </c>
      <c r="E2199" s="1" t="s">
        <v>294</v>
      </c>
      <c r="F2199" s="1">
        <v>2</v>
      </c>
      <c r="G2199" s="1" t="str">
        <f>+VLOOKUP(bloque2_2[[#This Row],[niño]],BD.niños[[Código]:[sexo]],6,FALSE)</f>
        <v>7 y 8</v>
      </c>
      <c r="H2199" s="1" t="str">
        <f>+VLOOKUP(bloque2_2[[#This Row],[niño]],BD.niños[[Código]:[sexo]],7,FALSE)</f>
        <v>M</v>
      </c>
      <c r="I2199" s="1">
        <v>2</v>
      </c>
    </row>
    <row r="2200" spans="1:9" x14ac:dyDescent="0.55000000000000004">
      <c r="A2200" s="1">
        <v>76</v>
      </c>
      <c r="B2200" t="s">
        <v>535</v>
      </c>
      <c r="C2200" s="1" t="s">
        <v>1</v>
      </c>
      <c r="D2200">
        <v>2</v>
      </c>
      <c r="E2200" s="1" t="s">
        <v>295</v>
      </c>
      <c r="F2200" s="1">
        <v>2</v>
      </c>
      <c r="G2200" s="1" t="str">
        <f>+VLOOKUP(bloque2_2[[#This Row],[niño]],BD.niños[[Código]:[sexo]],6,FALSE)</f>
        <v>7 y 8</v>
      </c>
      <c r="H2200" s="1" t="str">
        <f>+VLOOKUP(bloque2_2[[#This Row],[niño]],BD.niños[[Código]:[sexo]],7,FALSE)</f>
        <v>M</v>
      </c>
      <c r="I2200" s="1">
        <v>2</v>
      </c>
    </row>
    <row r="2201" spans="1:9" x14ac:dyDescent="0.55000000000000004">
      <c r="A2201" s="1">
        <v>76</v>
      </c>
      <c r="B2201" t="s">
        <v>535</v>
      </c>
      <c r="C2201" s="1" t="s">
        <v>1</v>
      </c>
      <c r="D2201">
        <v>2</v>
      </c>
      <c r="E2201" s="1" t="s">
        <v>317</v>
      </c>
      <c r="F2201" s="1">
        <v>2</v>
      </c>
      <c r="G2201" s="1" t="str">
        <f>+VLOOKUP(bloque2_2[[#This Row],[niño]],BD.niños[[Código]:[sexo]],6,FALSE)</f>
        <v>9 y 10</v>
      </c>
      <c r="H2201" s="1" t="str">
        <f>+VLOOKUP(bloque2_2[[#This Row],[niño]],BD.niños[[Código]:[sexo]],7,FALSE)</f>
        <v>F</v>
      </c>
      <c r="I2201" s="1">
        <v>2</v>
      </c>
    </row>
    <row r="2202" spans="1:9" x14ac:dyDescent="0.55000000000000004">
      <c r="A2202" s="1">
        <v>76</v>
      </c>
      <c r="B2202" t="s">
        <v>535</v>
      </c>
      <c r="C2202" s="1" t="s">
        <v>1</v>
      </c>
      <c r="D2202">
        <v>2</v>
      </c>
      <c r="E2202" s="1" t="s">
        <v>320</v>
      </c>
      <c r="F2202" s="1">
        <v>2</v>
      </c>
      <c r="G2202" s="1" t="str">
        <f>+VLOOKUP(bloque2_2[[#This Row],[niño]],BD.niños[[Código]:[sexo]],6,FALSE)</f>
        <v>9 y 10</v>
      </c>
      <c r="H2202" s="1" t="str">
        <f>+VLOOKUP(bloque2_2[[#This Row],[niño]],BD.niños[[Código]:[sexo]],7,FALSE)</f>
        <v>M</v>
      </c>
      <c r="I2202" s="1">
        <v>2</v>
      </c>
    </row>
    <row r="2203" spans="1:9" x14ac:dyDescent="0.55000000000000004">
      <c r="A2203" s="1">
        <v>76</v>
      </c>
      <c r="B2203" t="s">
        <v>535</v>
      </c>
      <c r="C2203" s="1" t="s">
        <v>1</v>
      </c>
      <c r="D2203">
        <v>2</v>
      </c>
      <c r="E2203" s="1" t="s">
        <v>323</v>
      </c>
      <c r="F2203" s="1">
        <v>2</v>
      </c>
      <c r="G2203" s="1" t="str">
        <f>+VLOOKUP(bloque2_2[[#This Row],[niño]],BD.niños[[Código]:[sexo]],6,FALSE)</f>
        <v>7 y 8</v>
      </c>
      <c r="H2203" s="1" t="str">
        <f>+VLOOKUP(bloque2_2[[#This Row],[niño]],BD.niños[[Código]:[sexo]],7,FALSE)</f>
        <v>F</v>
      </c>
      <c r="I2203" s="1">
        <v>2</v>
      </c>
    </row>
    <row r="2204" spans="1:9" x14ac:dyDescent="0.55000000000000004">
      <c r="A2204" s="1">
        <v>76</v>
      </c>
      <c r="B2204" t="s">
        <v>535</v>
      </c>
      <c r="C2204" s="1" t="s">
        <v>1</v>
      </c>
      <c r="D2204">
        <v>2</v>
      </c>
      <c r="E2204" s="1" t="s">
        <v>327</v>
      </c>
      <c r="F2204" s="1">
        <v>2</v>
      </c>
      <c r="G2204" s="1" t="str">
        <f>+VLOOKUP(bloque2_2[[#This Row],[niño]],BD.niños[[Código]:[sexo]],6,FALSE)</f>
        <v>7 y 8</v>
      </c>
      <c r="H2204" s="1" t="str">
        <f>+VLOOKUP(bloque2_2[[#This Row],[niño]],BD.niños[[Código]:[sexo]],7,FALSE)</f>
        <v>F</v>
      </c>
      <c r="I2204" s="1">
        <v>2</v>
      </c>
    </row>
    <row r="2205" spans="1:9" x14ac:dyDescent="0.55000000000000004">
      <c r="A2205" s="1">
        <v>76</v>
      </c>
      <c r="B2205" t="s">
        <v>535</v>
      </c>
      <c r="C2205" s="1" t="s">
        <v>1</v>
      </c>
      <c r="D2205">
        <v>2</v>
      </c>
      <c r="E2205" s="1" t="s">
        <v>331</v>
      </c>
      <c r="F2205" s="1">
        <v>2</v>
      </c>
      <c r="G2205" s="1" t="str">
        <f>+VLOOKUP(bloque2_2[[#This Row],[niño]],BD.niños[[Código]:[sexo]],6,FALSE)</f>
        <v>7 y 8</v>
      </c>
      <c r="H2205" s="1" t="str">
        <f>+VLOOKUP(bloque2_2[[#This Row],[niño]],BD.niños[[Código]:[sexo]],7,FALSE)</f>
        <v>F</v>
      </c>
      <c r="I2205" s="1">
        <v>2</v>
      </c>
    </row>
    <row r="2206" spans="1:9" x14ac:dyDescent="0.55000000000000004">
      <c r="A2206" s="1">
        <v>77</v>
      </c>
      <c r="B2206" t="s">
        <v>536</v>
      </c>
      <c r="C2206" s="1" t="s">
        <v>0</v>
      </c>
      <c r="D2206">
        <v>7</v>
      </c>
      <c r="E2206" s="1" t="s">
        <v>105</v>
      </c>
      <c r="F2206" s="1">
        <v>7</v>
      </c>
      <c r="G2206" s="1" t="str">
        <f>+VLOOKUP(bloque2_2[[#This Row],[niño]],BD.niños[[Código]:[sexo]],6,FALSE)</f>
        <v>9 y 10</v>
      </c>
      <c r="H2206" s="1" t="str">
        <f>+VLOOKUP(bloque2_2[[#This Row],[niño]],BD.niños[[Código]:[sexo]],7,FALSE)</f>
        <v>F</v>
      </c>
      <c r="I2206" s="1">
        <v>2</v>
      </c>
    </row>
    <row r="2207" spans="1:9" x14ac:dyDescent="0.55000000000000004">
      <c r="A2207" s="1">
        <v>77</v>
      </c>
      <c r="B2207" t="s">
        <v>536</v>
      </c>
      <c r="C2207" s="1" t="s">
        <v>0</v>
      </c>
      <c r="D2207">
        <v>7</v>
      </c>
      <c r="E2207" s="1" t="s">
        <v>108</v>
      </c>
      <c r="F2207" s="1">
        <v>7</v>
      </c>
      <c r="G2207" s="1" t="str">
        <f>+VLOOKUP(bloque2_2[[#This Row],[niño]],BD.niños[[Código]:[sexo]],6,FALSE)</f>
        <v>9 y 10</v>
      </c>
      <c r="H2207" s="1" t="str">
        <f>+VLOOKUP(bloque2_2[[#This Row],[niño]],BD.niños[[Código]:[sexo]],7,FALSE)</f>
        <v>F</v>
      </c>
      <c r="I2207" s="1">
        <v>2</v>
      </c>
    </row>
    <row r="2208" spans="1:9" x14ac:dyDescent="0.55000000000000004">
      <c r="A2208" s="1">
        <v>77</v>
      </c>
      <c r="B2208" t="s">
        <v>536</v>
      </c>
      <c r="C2208" s="1" t="s">
        <v>0</v>
      </c>
      <c r="D2208">
        <v>7</v>
      </c>
      <c r="E2208" s="1" t="s">
        <v>112</v>
      </c>
      <c r="F2208" s="1">
        <v>7</v>
      </c>
      <c r="G2208" s="1" t="str">
        <f>+VLOOKUP(bloque2_2[[#This Row],[niño]],BD.niños[[Código]:[sexo]],6,FALSE)</f>
        <v>9 y 10</v>
      </c>
      <c r="H2208" s="1" t="str">
        <f>+VLOOKUP(bloque2_2[[#This Row],[niño]],BD.niños[[Código]:[sexo]],7,FALSE)</f>
        <v>F</v>
      </c>
      <c r="I2208" s="1">
        <v>2</v>
      </c>
    </row>
    <row r="2209" spans="1:9" x14ac:dyDescent="0.55000000000000004">
      <c r="A2209" s="1">
        <v>77</v>
      </c>
      <c r="B2209" t="s">
        <v>536</v>
      </c>
      <c r="C2209" s="1" t="s">
        <v>0</v>
      </c>
      <c r="D2209">
        <v>7</v>
      </c>
      <c r="E2209" s="1" t="s">
        <v>116</v>
      </c>
      <c r="F2209" s="1">
        <v>7</v>
      </c>
      <c r="G2209" s="1" t="str">
        <f>+VLOOKUP(bloque2_2[[#This Row],[niño]],BD.niños[[Código]:[sexo]],6,FALSE)</f>
        <v>9 y 10</v>
      </c>
      <c r="H2209" s="1" t="str">
        <f>+VLOOKUP(bloque2_2[[#This Row],[niño]],BD.niños[[Código]:[sexo]],7,FALSE)</f>
        <v>F</v>
      </c>
      <c r="I2209" s="1">
        <v>2</v>
      </c>
    </row>
    <row r="2210" spans="1:9" x14ac:dyDescent="0.55000000000000004">
      <c r="A2210" s="1">
        <v>77</v>
      </c>
      <c r="B2210" t="s">
        <v>536</v>
      </c>
      <c r="C2210" s="1" t="s">
        <v>0</v>
      </c>
      <c r="D2210">
        <v>7</v>
      </c>
      <c r="E2210" s="1" t="s">
        <v>120</v>
      </c>
      <c r="F2210" s="1">
        <v>7</v>
      </c>
      <c r="G2210" s="1" t="str">
        <f>+VLOOKUP(bloque2_2[[#This Row],[niño]],BD.niños[[Código]:[sexo]],6,FALSE)</f>
        <v>9 y 10</v>
      </c>
      <c r="H2210" s="1" t="str">
        <f>+VLOOKUP(bloque2_2[[#This Row],[niño]],BD.niños[[Código]:[sexo]],7,FALSE)</f>
        <v>M</v>
      </c>
      <c r="I2210" s="1">
        <v>2</v>
      </c>
    </row>
    <row r="2211" spans="1:9" x14ac:dyDescent="0.55000000000000004">
      <c r="A2211" s="1">
        <v>77</v>
      </c>
      <c r="B2211" t="s">
        <v>536</v>
      </c>
      <c r="C2211" s="1" t="s">
        <v>0</v>
      </c>
      <c r="D2211">
        <v>7</v>
      </c>
      <c r="E2211" s="1" t="s">
        <v>123</v>
      </c>
      <c r="F2211" s="1">
        <v>7</v>
      </c>
      <c r="G2211" s="1" t="str">
        <f>+VLOOKUP(bloque2_2[[#This Row],[niño]],BD.niños[[Código]:[sexo]],6,FALSE)</f>
        <v>7 y 8</v>
      </c>
      <c r="H2211" s="1" t="str">
        <f>+VLOOKUP(bloque2_2[[#This Row],[niño]],BD.niños[[Código]:[sexo]],7,FALSE)</f>
        <v>M</v>
      </c>
      <c r="I2211" s="1">
        <v>2</v>
      </c>
    </row>
    <row r="2212" spans="1:9" x14ac:dyDescent="0.55000000000000004">
      <c r="A2212" s="1">
        <v>77</v>
      </c>
      <c r="B2212" t="s">
        <v>536</v>
      </c>
      <c r="C2212" s="1" t="s">
        <v>0</v>
      </c>
      <c r="D2212">
        <v>7</v>
      </c>
      <c r="E2212" s="1" t="s">
        <v>127</v>
      </c>
      <c r="F2212" s="1">
        <v>4</v>
      </c>
      <c r="G2212" s="1" t="str">
        <f>+VLOOKUP(bloque2_2[[#This Row],[niño]],BD.niños[[Código]:[sexo]],6,FALSE)</f>
        <v>5 y 6</v>
      </c>
      <c r="H2212" s="1" t="str">
        <f>+VLOOKUP(bloque2_2[[#This Row],[niño]],BD.niños[[Código]:[sexo]],7,FALSE)</f>
        <v>M</v>
      </c>
      <c r="I2212" s="1">
        <v>2</v>
      </c>
    </row>
    <row r="2213" spans="1:9" x14ac:dyDescent="0.55000000000000004">
      <c r="A2213" s="1">
        <v>77</v>
      </c>
      <c r="B2213" t="s">
        <v>536</v>
      </c>
      <c r="C2213" s="1" t="s">
        <v>0</v>
      </c>
      <c r="D2213">
        <v>7</v>
      </c>
      <c r="E2213" s="1" t="s">
        <v>131</v>
      </c>
      <c r="F2213" s="1">
        <v>7</v>
      </c>
      <c r="G2213" s="1" t="str">
        <f>+VLOOKUP(bloque2_2[[#This Row],[niño]],BD.niños[[Código]:[sexo]],6,FALSE)</f>
        <v>5 y 6</v>
      </c>
      <c r="H2213" s="1" t="str">
        <f>+VLOOKUP(bloque2_2[[#This Row],[niño]],BD.niños[[Código]:[sexo]],7,FALSE)</f>
        <v>F</v>
      </c>
      <c r="I2213" s="1">
        <v>2</v>
      </c>
    </row>
    <row r="2214" spans="1:9" x14ac:dyDescent="0.55000000000000004">
      <c r="A2214" s="1">
        <v>77</v>
      </c>
      <c r="B2214" t="s">
        <v>536</v>
      </c>
      <c r="C2214" s="1" t="s">
        <v>0</v>
      </c>
      <c r="D2214">
        <v>7</v>
      </c>
      <c r="E2214" s="1" t="s">
        <v>135</v>
      </c>
      <c r="F2214" s="1">
        <v>4</v>
      </c>
      <c r="G2214" s="1" t="str">
        <f>+VLOOKUP(bloque2_2[[#This Row],[niño]],BD.niños[[Código]:[sexo]],6,FALSE)</f>
        <v>5 y 6</v>
      </c>
      <c r="H2214" s="1" t="str">
        <f>+VLOOKUP(bloque2_2[[#This Row],[niño]],BD.niños[[Código]:[sexo]],7,FALSE)</f>
        <v>M</v>
      </c>
      <c r="I2214" s="1">
        <v>2</v>
      </c>
    </row>
    <row r="2215" spans="1:9" x14ac:dyDescent="0.55000000000000004">
      <c r="A2215" s="1">
        <v>77</v>
      </c>
      <c r="B2215" t="s">
        <v>536</v>
      </c>
      <c r="C2215" s="1" t="s">
        <v>0</v>
      </c>
      <c r="D2215">
        <v>7</v>
      </c>
      <c r="E2215" s="1" t="s">
        <v>139</v>
      </c>
      <c r="F2215" s="1">
        <v>4</v>
      </c>
      <c r="G2215" s="1" t="str">
        <f>+VLOOKUP(bloque2_2[[#This Row],[niño]],BD.niños[[Código]:[sexo]],6,FALSE)</f>
        <v>7 y 8</v>
      </c>
      <c r="H2215" s="1" t="str">
        <f>+VLOOKUP(bloque2_2[[#This Row],[niño]],BD.niños[[Código]:[sexo]],7,FALSE)</f>
        <v>M</v>
      </c>
      <c r="I2215" s="1">
        <v>2</v>
      </c>
    </row>
    <row r="2216" spans="1:9" x14ac:dyDescent="0.55000000000000004">
      <c r="A2216" s="1">
        <v>77</v>
      </c>
      <c r="B2216" t="s">
        <v>536</v>
      </c>
      <c r="C2216" s="1" t="s">
        <v>0</v>
      </c>
      <c r="D2216">
        <v>7</v>
      </c>
      <c r="E2216" s="1" t="s">
        <v>141</v>
      </c>
      <c r="F2216" s="1">
        <v>7</v>
      </c>
      <c r="G2216" s="1" t="str">
        <f>+VLOOKUP(bloque2_2[[#This Row],[niño]],BD.niños[[Código]:[sexo]],6,FALSE)</f>
        <v>7 y 8</v>
      </c>
      <c r="H2216" s="1" t="str">
        <f>+VLOOKUP(bloque2_2[[#This Row],[niño]],BD.niños[[Código]:[sexo]],7,FALSE)</f>
        <v>F</v>
      </c>
      <c r="I2216" s="1">
        <v>2</v>
      </c>
    </row>
    <row r="2217" spans="1:9" x14ac:dyDescent="0.55000000000000004">
      <c r="A2217" s="1">
        <v>77</v>
      </c>
      <c r="B2217" t="s">
        <v>536</v>
      </c>
      <c r="C2217" s="1" t="s">
        <v>0</v>
      </c>
      <c r="D2217">
        <v>7</v>
      </c>
      <c r="E2217" s="1" t="s">
        <v>145</v>
      </c>
      <c r="F2217" s="1">
        <v>7</v>
      </c>
      <c r="G2217" s="1" t="str">
        <f>+VLOOKUP(bloque2_2[[#This Row],[niño]],BD.niños[[Código]:[sexo]],6,FALSE)</f>
        <v>7 y 8</v>
      </c>
      <c r="H2217" s="1" t="str">
        <f>+VLOOKUP(bloque2_2[[#This Row],[niño]],BD.niños[[Código]:[sexo]],7,FALSE)</f>
        <v>M</v>
      </c>
      <c r="I2217" s="1">
        <v>2</v>
      </c>
    </row>
    <row r="2218" spans="1:9" x14ac:dyDescent="0.55000000000000004">
      <c r="A2218" s="1">
        <v>77</v>
      </c>
      <c r="B2218" t="s">
        <v>536</v>
      </c>
      <c r="C2218" s="1" t="s">
        <v>0</v>
      </c>
      <c r="D2218">
        <v>7</v>
      </c>
      <c r="E2218" s="1" t="s">
        <v>147</v>
      </c>
      <c r="F2218" s="1">
        <v>7</v>
      </c>
      <c r="G2218" s="1" t="str">
        <f>+VLOOKUP(bloque2_2[[#This Row],[niño]],BD.niños[[Código]:[sexo]],6,FALSE)</f>
        <v>7 y 8</v>
      </c>
      <c r="H2218" s="1" t="str">
        <f>+VLOOKUP(bloque2_2[[#This Row],[niño]],BD.niños[[Código]:[sexo]],7,FALSE)</f>
        <v>M</v>
      </c>
      <c r="I2218" s="1">
        <v>2</v>
      </c>
    </row>
    <row r="2219" spans="1:9" x14ac:dyDescent="0.55000000000000004">
      <c r="A2219" s="1">
        <v>77</v>
      </c>
      <c r="B2219" t="s">
        <v>536</v>
      </c>
      <c r="C2219" s="1" t="s">
        <v>0</v>
      </c>
      <c r="D2219">
        <v>7</v>
      </c>
      <c r="E2219" s="1" t="s">
        <v>214</v>
      </c>
      <c r="F2219" s="1">
        <v>7</v>
      </c>
      <c r="G2219" s="1" t="str">
        <f>+VLOOKUP(bloque2_2[[#This Row],[niño]],BD.niños[[Código]:[sexo]],6,FALSE)</f>
        <v>9 y 10</v>
      </c>
      <c r="H2219" s="1" t="str">
        <f>+VLOOKUP(bloque2_2[[#This Row],[niño]],BD.niños[[Código]:[sexo]],7,FALSE)</f>
        <v>F</v>
      </c>
      <c r="I2219" s="1">
        <v>2</v>
      </c>
    </row>
    <row r="2220" spans="1:9" x14ac:dyDescent="0.55000000000000004">
      <c r="A2220" s="1">
        <v>77</v>
      </c>
      <c r="B2220" t="s">
        <v>536</v>
      </c>
      <c r="C2220" s="1" t="s">
        <v>0</v>
      </c>
      <c r="D2220">
        <v>7</v>
      </c>
      <c r="E2220" s="1" t="s">
        <v>217</v>
      </c>
      <c r="F2220" s="1">
        <v>7</v>
      </c>
      <c r="G2220" s="1" t="str">
        <f>+VLOOKUP(bloque2_2[[#This Row],[niño]],BD.niños[[Código]:[sexo]],6,FALSE)</f>
        <v>9 y 10</v>
      </c>
      <c r="H2220" s="1" t="str">
        <f>+VLOOKUP(bloque2_2[[#This Row],[niño]],BD.niños[[Código]:[sexo]],7,FALSE)</f>
        <v>F</v>
      </c>
      <c r="I2220" s="1">
        <v>2</v>
      </c>
    </row>
    <row r="2221" spans="1:9" x14ac:dyDescent="0.55000000000000004">
      <c r="A2221" s="1">
        <v>77</v>
      </c>
      <c r="B2221" t="s">
        <v>536</v>
      </c>
      <c r="C2221" s="1" t="s">
        <v>0</v>
      </c>
      <c r="D2221">
        <v>7</v>
      </c>
      <c r="E2221" s="1" t="s">
        <v>220</v>
      </c>
      <c r="F2221" s="1">
        <v>7</v>
      </c>
      <c r="G2221" s="1" t="str">
        <f>+VLOOKUP(bloque2_2[[#This Row],[niño]],BD.niños[[Código]:[sexo]],6,FALSE)</f>
        <v>9 y 10</v>
      </c>
      <c r="H2221" s="1" t="str">
        <f>+VLOOKUP(bloque2_2[[#This Row],[niño]],BD.niños[[Código]:[sexo]],7,FALSE)</f>
        <v>F</v>
      </c>
      <c r="I2221" s="1">
        <v>2</v>
      </c>
    </row>
    <row r="2222" spans="1:9" x14ac:dyDescent="0.55000000000000004">
      <c r="A2222" s="1">
        <v>77</v>
      </c>
      <c r="B2222" t="s">
        <v>536</v>
      </c>
      <c r="C2222" s="1" t="s">
        <v>0</v>
      </c>
      <c r="D2222">
        <v>7</v>
      </c>
      <c r="E2222" s="1" t="s">
        <v>223</v>
      </c>
      <c r="F2222" s="1">
        <v>7</v>
      </c>
      <c r="G2222" s="1" t="str">
        <f>+VLOOKUP(bloque2_2[[#This Row],[niño]],BD.niños[[Código]:[sexo]],6,FALSE)</f>
        <v>7 y 8</v>
      </c>
      <c r="H2222" s="1" t="str">
        <f>+VLOOKUP(bloque2_2[[#This Row],[niño]],BD.niños[[Código]:[sexo]],7,FALSE)</f>
        <v>F</v>
      </c>
      <c r="I2222" s="1">
        <v>2</v>
      </c>
    </row>
    <row r="2223" spans="1:9" x14ac:dyDescent="0.55000000000000004">
      <c r="A2223" s="1">
        <v>77</v>
      </c>
      <c r="B2223" t="s">
        <v>536</v>
      </c>
      <c r="C2223" s="1" t="s">
        <v>0</v>
      </c>
      <c r="D2223">
        <v>7</v>
      </c>
      <c r="E2223" s="1" t="s">
        <v>226</v>
      </c>
      <c r="F2223" s="1">
        <v>2</v>
      </c>
      <c r="G2223" s="1" t="str">
        <f>+VLOOKUP(bloque2_2[[#This Row],[niño]],BD.niños[[Código]:[sexo]],6,FALSE)</f>
        <v>9 y 10</v>
      </c>
      <c r="H2223" s="1" t="str">
        <f>+VLOOKUP(bloque2_2[[#This Row],[niño]],BD.niños[[Código]:[sexo]],7,FALSE)</f>
        <v>M</v>
      </c>
      <c r="I2223" s="1">
        <v>2</v>
      </c>
    </row>
    <row r="2224" spans="1:9" x14ac:dyDescent="0.55000000000000004">
      <c r="A2224" s="1">
        <v>77</v>
      </c>
      <c r="B2224" t="s">
        <v>536</v>
      </c>
      <c r="C2224" s="1" t="s">
        <v>0</v>
      </c>
      <c r="D2224">
        <v>7</v>
      </c>
      <c r="E2224" s="1" t="s">
        <v>229</v>
      </c>
      <c r="F2224" s="1">
        <v>7</v>
      </c>
      <c r="G2224" s="1" t="str">
        <f>+VLOOKUP(bloque2_2[[#This Row],[niño]],BD.niños[[Código]:[sexo]],6,FALSE)</f>
        <v>7 y 8</v>
      </c>
      <c r="H2224" s="1" t="str">
        <f>+VLOOKUP(bloque2_2[[#This Row],[niño]],BD.niños[[Código]:[sexo]],7,FALSE)</f>
        <v>M</v>
      </c>
      <c r="I2224" s="1">
        <v>2</v>
      </c>
    </row>
    <row r="2225" spans="1:9" x14ac:dyDescent="0.55000000000000004">
      <c r="A2225" s="1">
        <v>77</v>
      </c>
      <c r="B2225" t="s">
        <v>536</v>
      </c>
      <c r="C2225" s="1" t="s">
        <v>0</v>
      </c>
      <c r="D2225">
        <v>7</v>
      </c>
      <c r="E2225" s="1" t="s">
        <v>231</v>
      </c>
      <c r="F2225" s="1">
        <v>7</v>
      </c>
      <c r="G2225" s="1" t="str">
        <f>+VLOOKUP(bloque2_2[[#This Row],[niño]],BD.niños[[Código]:[sexo]],6,FALSE)</f>
        <v>5 y 6</v>
      </c>
      <c r="H2225" s="1" t="str">
        <f>+VLOOKUP(bloque2_2[[#This Row],[niño]],BD.niños[[Código]:[sexo]],7,FALSE)</f>
        <v>F</v>
      </c>
      <c r="I2225" s="1">
        <v>2</v>
      </c>
    </row>
    <row r="2226" spans="1:9" x14ac:dyDescent="0.55000000000000004">
      <c r="A2226" s="1">
        <v>77</v>
      </c>
      <c r="B2226" t="s">
        <v>536</v>
      </c>
      <c r="C2226" s="1" t="s">
        <v>0</v>
      </c>
      <c r="D2226">
        <v>7</v>
      </c>
      <c r="E2226" s="1" t="s">
        <v>286</v>
      </c>
      <c r="F2226" s="1">
        <v>7</v>
      </c>
      <c r="G2226" s="1" t="str">
        <f>+VLOOKUP(bloque2_2[[#This Row],[niño]],BD.niños[[Código]:[sexo]],6,FALSE)</f>
        <v>5 y 6</v>
      </c>
      <c r="H2226" s="1" t="str">
        <f>+VLOOKUP(bloque2_2[[#This Row],[niño]],BD.niños[[Código]:[sexo]],7,FALSE)</f>
        <v>M</v>
      </c>
      <c r="I2226" s="1">
        <v>2</v>
      </c>
    </row>
    <row r="2227" spans="1:9" x14ac:dyDescent="0.55000000000000004">
      <c r="A2227" s="1">
        <v>77</v>
      </c>
      <c r="B2227" t="s">
        <v>536</v>
      </c>
      <c r="C2227" s="1" t="s">
        <v>0</v>
      </c>
      <c r="D2227">
        <v>7</v>
      </c>
      <c r="E2227" s="1" t="s">
        <v>290</v>
      </c>
      <c r="F2227" s="1">
        <v>7</v>
      </c>
      <c r="G2227" s="1" t="str">
        <f>+VLOOKUP(bloque2_2[[#This Row],[niño]],BD.niños[[Código]:[sexo]],6,FALSE)</f>
        <v>5 y 6</v>
      </c>
      <c r="H2227" s="1" t="str">
        <f>+VLOOKUP(bloque2_2[[#This Row],[niño]],BD.niños[[Código]:[sexo]],7,FALSE)</f>
        <v>M</v>
      </c>
      <c r="I2227" s="1">
        <v>2</v>
      </c>
    </row>
    <row r="2228" spans="1:9" x14ac:dyDescent="0.55000000000000004">
      <c r="A2228" s="1">
        <v>77</v>
      </c>
      <c r="B2228" t="s">
        <v>536</v>
      </c>
      <c r="C2228" s="1" t="s">
        <v>0</v>
      </c>
      <c r="D2228">
        <v>7</v>
      </c>
      <c r="E2228" s="1" t="s">
        <v>294</v>
      </c>
      <c r="F2228" s="1">
        <v>4</v>
      </c>
      <c r="G2228" s="1" t="str">
        <f>+VLOOKUP(bloque2_2[[#This Row],[niño]],BD.niños[[Código]:[sexo]],6,FALSE)</f>
        <v>7 y 8</v>
      </c>
      <c r="H2228" s="1" t="str">
        <f>+VLOOKUP(bloque2_2[[#This Row],[niño]],BD.niños[[Código]:[sexo]],7,FALSE)</f>
        <v>M</v>
      </c>
      <c r="I2228" s="1">
        <v>2</v>
      </c>
    </row>
    <row r="2229" spans="1:9" x14ac:dyDescent="0.55000000000000004">
      <c r="A2229" s="1">
        <v>77</v>
      </c>
      <c r="B2229" t="s">
        <v>536</v>
      </c>
      <c r="C2229" s="1" t="s">
        <v>0</v>
      </c>
      <c r="D2229">
        <v>7</v>
      </c>
      <c r="E2229" s="1" t="s">
        <v>295</v>
      </c>
      <c r="F2229" s="1">
        <v>4</v>
      </c>
      <c r="G2229" s="1" t="str">
        <f>+VLOOKUP(bloque2_2[[#This Row],[niño]],BD.niños[[Código]:[sexo]],6,FALSE)</f>
        <v>7 y 8</v>
      </c>
      <c r="H2229" s="1" t="str">
        <f>+VLOOKUP(bloque2_2[[#This Row],[niño]],BD.niños[[Código]:[sexo]],7,FALSE)</f>
        <v>M</v>
      </c>
      <c r="I2229" s="1">
        <v>2</v>
      </c>
    </row>
    <row r="2230" spans="1:9" x14ac:dyDescent="0.55000000000000004">
      <c r="A2230" s="1">
        <v>77</v>
      </c>
      <c r="B2230" t="s">
        <v>536</v>
      </c>
      <c r="C2230" s="1" t="s">
        <v>0</v>
      </c>
      <c r="D2230">
        <v>7</v>
      </c>
      <c r="E2230" s="1" t="s">
        <v>317</v>
      </c>
      <c r="F2230" s="1">
        <v>7</v>
      </c>
      <c r="G2230" s="1" t="str">
        <f>+VLOOKUP(bloque2_2[[#This Row],[niño]],BD.niños[[Código]:[sexo]],6,FALSE)</f>
        <v>9 y 10</v>
      </c>
      <c r="H2230" s="1" t="str">
        <f>+VLOOKUP(bloque2_2[[#This Row],[niño]],BD.niños[[Código]:[sexo]],7,FALSE)</f>
        <v>F</v>
      </c>
      <c r="I2230" s="1">
        <v>2</v>
      </c>
    </row>
    <row r="2231" spans="1:9" x14ac:dyDescent="0.55000000000000004">
      <c r="A2231" s="1">
        <v>77</v>
      </c>
      <c r="B2231" t="s">
        <v>536</v>
      </c>
      <c r="C2231" s="1" t="s">
        <v>0</v>
      </c>
      <c r="D2231">
        <v>7</v>
      </c>
      <c r="E2231" s="1" t="s">
        <v>320</v>
      </c>
      <c r="F2231" s="1">
        <v>7</v>
      </c>
      <c r="G2231" s="1" t="str">
        <f>+VLOOKUP(bloque2_2[[#This Row],[niño]],BD.niños[[Código]:[sexo]],6,FALSE)</f>
        <v>9 y 10</v>
      </c>
      <c r="H2231" s="1" t="str">
        <f>+VLOOKUP(bloque2_2[[#This Row],[niño]],BD.niños[[Código]:[sexo]],7,FALSE)</f>
        <v>M</v>
      </c>
      <c r="I2231" s="1">
        <v>2</v>
      </c>
    </row>
    <row r="2232" spans="1:9" x14ac:dyDescent="0.55000000000000004">
      <c r="A2232" s="1">
        <v>77</v>
      </c>
      <c r="B2232" t="s">
        <v>536</v>
      </c>
      <c r="C2232" s="1" t="s">
        <v>0</v>
      </c>
      <c r="D2232">
        <v>7</v>
      </c>
      <c r="E2232" s="1" t="s">
        <v>323</v>
      </c>
      <c r="F2232" s="1">
        <v>7</v>
      </c>
      <c r="G2232" s="1" t="str">
        <f>+VLOOKUP(bloque2_2[[#This Row],[niño]],BD.niños[[Código]:[sexo]],6,FALSE)</f>
        <v>7 y 8</v>
      </c>
      <c r="H2232" s="1" t="str">
        <f>+VLOOKUP(bloque2_2[[#This Row],[niño]],BD.niños[[Código]:[sexo]],7,FALSE)</f>
        <v>F</v>
      </c>
      <c r="I2232" s="1">
        <v>2</v>
      </c>
    </row>
    <row r="2233" spans="1:9" x14ac:dyDescent="0.55000000000000004">
      <c r="A2233" s="1">
        <v>77</v>
      </c>
      <c r="B2233" t="s">
        <v>536</v>
      </c>
      <c r="C2233" s="1" t="s">
        <v>0</v>
      </c>
      <c r="D2233">
        <v>7</v>
      </c>
      <c r="E2233" s="1" t="s">
        <v>327</v>
      </c>
      <c r="F2233" s="1">
        <v>4</v>
      </c>
      <c r="G2233" s="1" t="str">
        <f>+VLOOKUP(bloque2_2[[#This Row],[niño]],BD.niños[[Código]:[sexo]],6,FALSE)</f>
        <v>7 y 8</v>
      </c>
      <c r="H2233" s="1" t="str">
        <f>+VLOOKUP(bloque2_2[[#This Row],[niño]],BD.niños[[Código]:[sexo]],7,FALSE)</f>
        <v>F</v>
      </c>
      <c r="I2233" s="1">
        <v>2</v>
      </c>
    </row>
    <row r="2234" spans="1:9" x14ac:dyDescent="0.55000000000000004">
      <c r="A2234" s="1">
        <v>77</v>
      </c>
      <c r="B2234" t="s">
        <v>536</v>
      </c>
      <c r="C2234" s="1" t="s">
        <v>0</v>
      </c>
      <c r="D2234">
        <v>7</v>
      </c>
      <c r="E2234" s="1" t="s">
        <v>331</v>
      </c>
      <c r="F2234" s="1">
        <v>4</v>
      </c>
      <c r="G2234" s="1" t="str">
        <f>+VLOOKUP(bloque2_2[[#This Row],[niño]],BD.niños[[Código]:[sexo]],6,FALSE)</f>
        <v>7 y 8</v>
      </c>
      <c r="H2234" s="1" t="str">
        <f>+VLOOKUP(bloque2_2[[#This Row],[niño]],BD.niños[[Código]:[sexo]],7,FALSE)</f>
        <v>F</v>
      </c>
      <c r="I2234" s="1">
        <v>2</v>
      </c>
    </row>
    <row r="2235" spans="1:9" x14ac:dyDescent="0.55000000000000004">
      <c r="A2235" s="1">
        <v>78</v>
      </c>
      <c r="B2235" t="s">
        <v>537</v>
      </c>
      <c r="C2235" s="1" t="s">
        <v>1</v>
      </c>
      <c r="D2235">
        <v>2</v>
      </c>
      <c r="E2235" s="1" t="s">
        <v>105</v>
      </c>
      <c r="F2235" s="1">
        <v>2</v>
      </c>
      <c r="G2235" s="1" t="str">
        <f>+VLOOKUP(bloque2_2[[#This Row],[niño]],BD.niños[[Código]:[sexo]],6,FALSE)</f>
        <v>9 y 10</v>
      </c>
      <c r="H2235" s="1" t="str">
        <f>+VLOOKUP(bloque2_2[[#This Row],[niño]],BD.niños[[Código]:[sexo]],7,FALSE)</f>
        <v>F</v>
      </c>
      <c r="I2235" s="1">
        <v>2</v>
      </c>
    </row>
    <row r="2236" spans="1:9" x14ac:dyDescent="0.55000000000000004">
      <c r="A2236" s="1">
        <v>78</v>
      </c>
      <c r="B2236" t="s">
        <v>537</v>
      </c>
      <c r="C2236" s="1" t="s">
        <v>1</v>
      </c>
      <c r="D2236">
        <v>2</v>
      </c>
      <c r="E2236" s="1" t="s">
        <v>108</v>
      </c>
      <c r="F2236" s="1">
        <v>2</v>
      </c>
      <c r="G2236" s="1" t="str">
        <f>+VLOOKUP(bloque2_2[[#This Row],[niño]],BD.niños[[Código]:[sexo]],6,FALSE)</f>
        <v>9 y 10</v>
      </c>
      <c r="H2236" s="1" t="str">
        <f>+VLOOKUP(bloque2_2[[#This Row],[niño]],BD.niños[[Código]:[sexo]],7,FALSE)</f>
        <v>F</v>
      </c>
      <c r="I2236" s="1">
        <v>2</v>
      </c>
    </row>
    <row r="2237" spans="1:9" x14ac:dyDescent="0.55000000000000004">
      <c r="A2237" s="1">
        <v>78</v>
      </c>
      <c r="B2237" t="s">
        <v>537</v>
      </c>
      <c r="C2237" s="1" t="s">
        <v>1</v>
      </c>
      <c r="D2237">
        <v>2</v>
      </c>
      <c r="E2237" s="1" t="s">
        <v>112</v>
      </c>
      <c r="F2237" s="1">
        <v>2</v>
      </c>
      <c r="G2237" s="1" t="str">
        <f>+VLOOKUP(bloque2_2[[#This Row],[niño]],BD.niños[[Código]:[sexo]],6,FALSE)</f>
        <v>9 y 10</v>
      </c>
      <c r="H2237" s="1" t="str">
        <f>+VLOOKUP(bloque2_2[[#This Row],[niño]],BD.niños[[Código]:[sexo]],7,FALSE)</f>
        <v>F</v>
      </c>
      <c r="I2237" s="1">
        <v>2</v>
      </c>
    </row>
    <row r="2238" spans="1:9" x14ac:dyDescent="0.55000000000000004">
      <c r="A2238" s="1">
        <v>78</v>
      </c>
      <c r="B2238" t="s">
        <v>537</v>
      </c>
      <c r="C2238" s="1" t="s">
        <v>1</v>
      </c>
      <c r="D2238">
        <v>2</v>
      </c>
      <c r="E2238" s="1" t="s">
        <v>116</v>
      </c>
      <c r="F2238" s="1">
        <v>2</v>
      </c>
      <c r="G2238" s="1" t="str">
        <f>+VLOOKUP(bloque2_2[[#This Row],[niño]],BD.niños[[Código]:[sexo]],6,FALSE)</f>
        <v>9 y 10</v>
      </c>
      <c r="H2238" s="1" t="str">
        <f>+VLOOKUP(bloque2_2[[#This Row],[niño]],BD.niños[[Código]:[sexo]],7,FALSE)</f>
        <v>F</v>
      </c>
      <c r="I2238" s="1">
        <v>2</v>
      </c>
    </row>
    <row r="2239" spans="1:9" x14ac:dyDescent="0.55000000000000004">
      <c r="A2239" s="1">
        <v>78</v>
      </c>
      <c r="B2239" t="s">
        <v>537</v>
      </c>
      <c r="C2239" s="1" t="s">
        <v>1</v>
      </c>
      <c r="D2239">
        <v>2</v>
      </c>
      <c r="E2239" s="1" t="s">
        <v>120</v>
      </c>
      <c r="F2239" s="1">
        <v>2</v>
      </c>
      <c r="G2239" s="1" t="str">
        <f>+VLOOKUP(bloque2_2[[#This Row],[niño]],BD.niños[[Código]:[sexo]],6,FALSE)</f>
        <v>9 y 10</v>
      </c>
      <c r="H2239" s="1" t="str">
        <f>+VLOOKUP(bloque2_2[[#This Row],[niño]],BD.niños[[Código]:[sexo]],7,FALSE)</f>
        <v>M</v>
      </c>
      <c r="I2239" s="1">
        <v>2</v>
      </c>
    </row>
    <row r="2240" spans="1:9" x14ac:dyDescent="0.55000000000000004">
      <c r="A2240" s="1">
        <v>78</v>
      </c>
      <c r="B2240" t="s">
        <v>537</v>
      </c>
      <c r="C2240" s="1" t="s">
        <v>1</v>
      </c>
      <c r="D2240">
        <v>2</v>
      </c>
      <c r="E2240" s="1" t="s">
        <v>123</v>
      </c>
      <c r="F2240" s="1">
        <v>2</v>
      </c>
      <c r="G2240" s="1" t="str">
        <f>+VLOOKUP(bloque2_2[[#This Row],[niño]],BD.niños[[Código]:[sexo]],6,FALSE)</f>
        <v>7 y 8</v>
      </c>
      <c r="H2240" s="1" t="str">
        <f>+VLOOKUP(bloque2_2[[#This Row],[niño]],BD.niños[[Código]:[sexo]],7,FALSE)</f>
        <v>M</v>
      </c>
      <c r="I2240" s="1">
        <v>2</v>
      </c>
    </row>
    <row r="2241" spans="1:9" x14ac:dyDescent="0.55000000000000004">
      <c r="A2241" s="1">
        <v>78</v>
      </c>
      <c r="B2241" t="s">
        <v>537</v>
      </c>
      <c r="C2241" s="1" t="s">
        <v>1</v>
      </c>
      <c r="D2241">
        <v>2</v>
      </c>
      <c r="E2241" s="1" t="s">
        <v>127</v>
      </c>
      <c r="F2241" s="1">
        <v>2</v>
      </c>
      <c r="G2241" s="1" t="str">
        <f>+VLOOKUP(bloque2_2[[#This Row],[niño]],BD.niños[[Código]:[sexo]],6,FALSE)</f>
        <v>5 y 6</v>
      </c>
      <c r="H2241" s="1" t="str">
        <f>+VLOOKUP(bloque2_2[[#This Row],[niño]],BD.niños[[Código]:[sexo]],7,FALSE)</f>
        <v>M</v>
      </c>
      <c r="I2241" s="1">
        <v>2</v>
      </c>
    </row>
    <row r="2242" spans="1:9" x14ac:dyDescent="0.55000000000000004">
      <c r="A2242" s="1">
        <v>78</v>
      </c>
      <c r="B2242" t="s">
        <v>537</v>
      </c>
      <c r="C2242" s="1" t="s">
        <v>1</v>
      </c>
      <c r="D2242">
        <v>2</v>
      </c>
      <c r="E2242" s="1" t="s">
        <v>131</v>
      </c>
      <c r="F2242" s="1">
        <v>2</v>
      </c>
      <c r="G2242" s="1" t="str">
        <f>+VLOOKUP(bloque2_2[[#This Row],[niño]],BD.niños[[Código]:[sexo]],6,FALSE)</f>
        <v>5 y 6</v>
      </c>
      <c r="H2242" s="1" t="str">
        <f>+VLOOKUP(bloque2_2[[#This Row],[niño]],BD.niños[[Código]:[sexo]],7,FALSE)</f>
        <v>F</v>
      </c>
      <c r="I2242" s="1">
        <v>2</v>
      </c>
    </row>
    <row r="2243" spans="1:9" x14ac:dyDescent="0.55000000000000004">
      <c r="A2243" s="1">
        <v>78</v>
      </c>
      <c r="B2243" t="s">
        <v>537</v>
      </c>
      <c r="C2243" s="1" t="s">
        <v>1</v>
      </c>
      <c r="D2243">
        <v>2</v>
      </c>
      <c r="E2243" s="1" t="s">
        <v>135</v>
      </c>
      <c r="F2243" s="1">
        <v>2</v>
      </c>
      <c r="G2243" s="1" t="str">
        <f>+VLOOKUP(bloque2_2[[#This Row],[niño]],BD.niños[[Código]:[sexo]],6,FALSE)</f>
        <v>5 y 6</v>
      </c>
      <c r="H2243" s="1" t="str">
        <f>+VLOOKUP(bloque2_2[[#This Row],[niño]],BD.niños[[Código]:[sexo]],7,FALSE)</f>
        <v>M</v>
      </c>
      <c r="I2243" s="1">
        <v>2</v>
      </c>
    </row>
    <row r="2244" spans="1:9" x14ac:dyDescent="0.55000000000000004">
      <c r="A2244" s="1">
        <v>78</v>
      </c>
      <c r="B2244" t="s">
        <v>537</v>
      </c>
      <c r="C2244" s="1" t="s">
        <v>1</v>
      </c>
      <c r="D2244">
        <v>2</v>
      </c>
      <c r="E2244" s="1" t="s">
        <v>139</v>
      </c>
      <c r="F2244" s="1">
        <v>2</v>
      </c>
      <c r="G2244" s="1" t="str">
        <f>+VLOOKUP(bloque2_2[[#This Row],[niño]],BD.niños[[Código]:[sexo]],6,FALSE)</f>
        <v>7 y 8</v>
      </c>
      <c r="H2244" s="1" t="str">
        <f>+VLOOKUP(bloque2_2[[#This Row],[niño]],BD.niños[[Código]:[sexo]],7,FALSE)</f>
        <v>M</v>
      </c>
      <c r="I2244" s="1">
        <v>2</v>
      </c>
    </row>
    <row r="2245" spans="1:9" x14ac:dyDescent="0.55000000000000004">
      <c r="A2245" s="1">
        <v>78</v>
      </c>
      <c r="B2245" t="s">
        <v>537</v>
      </c>
      <c r="C2245" s="1" t="s">
        <v>1</v>
      </c>
      <c r="D2245">
        <v>2</v>
      </c>
      <c r="E2245" s="1" t="s">
        <v>141</v>
      </c>
      <c r="F2245" s="1">
        <v>1</v>
      </c>
      <c r="G2245" s="1" t="str">
        <f>+VLOOKUP(bloque2_2[[#This Row],[niño]],BD.niños[[Código]:[sexo]],6,FALSE)</f>
        <v>7 y 8</v>
      </c>
      <c r="H2245" s="1" t="str">
        <f>+VLOOKUP(bloque2_2[[#This Row],[niño]],BD.niños[[Código]:[sexo]],7,FALSE)</f>
        <v>F</v>
      </c>
      <c r="I2245" s="1">
        <v>2</v>
      </c>
    </row>
    <row r="2246" spans="1:9" x14ac:dyDescent="0.55000000000000004">
      <c r="A2246" s="1">
        <v>78</v>
      </c>
      <c r="B2246" t="s">
        <v>537</v>
      </c>
      <c r="C2246" s="1" t="s">
        <v>1</v>
      </c>
      <c r="D2246">
        <v>2</v>
      </c>
      <c r="E2246" s="1" t="s">
        <v>145</v>
      </c>
      <c r="F2246" s="1">
        <v>2</v>
      </c>
      <c r="G2246" s="1" t="str">
        <f>+VLOOKUP(bloque2_2[[#This Row],[niño]],BD.niños[[Código]:[sexo]],6,FALSE)</f>
        <v>7 y 8</v>
      </c>
      <c r="H2246" s="1" t="str">
        <f>+VLOOKUP(bloque2_2[[#This Row],[niño]],BD.niños[[Código]:[sexo]],7,FALSE)</f>
        <v>M</v>
      </c>
      <c r="I2246" s="1">
        <v>2</v>
      </c>
    </row>
    <row r="2247" spans="1:9" x14ac:dyDescent="0.55000000000000004">
      <c r="A2247" s="1">
        <v>78</v>
      </c>
      <c r="B2247" t="s">
        <v>537</v>
      </c>
      <c r="C2247" s="1" t="s">
        <v>1</v>
      </c>
      <c r="D2247">
        <v>2</v>
      </c>
      <c r="E2247" s="1" t="s">
        <v>147</v>
      </c>
      <c r="F2247" s="1">
        <v>2</v>
      </c>
      <c r="G2247" s="1" t="str">
        <f>+VLOOKUP(bloque2_2[[#This Row],[niño]],BD.niños[[Código]:[sexo]],6,FALSE)</f>
        <v>7 y 8</v>
      </c>
      <c r="H2247" s="1" t="str">
        <f>+VLOOKUP(bloque2_2[[#This Row],[niño]],BD.niños[[Código]:[sexo]],7,FALSE)</f>
        <v>M</v>
      </c>
      <c r="I2247" s="1">
        <v>2</v>
      </c>
    </row>
    <row r="2248" spans="1:9" x14ac:dyDescent="0.55000000000000004">
      <c r="A2248" s="1">
        <v>78</v>
      </c>
      <c r="B2248" t="s">
        <v>537</v>
      </c>
      <c r="C2248" s="1" t="s">
        <v>1</v>
      </c>
      <c r="D2248">
        <v>2</v>
      </c>
      <c r="E2248" s="1" t="s">
        <v>214</v>
      </c>
      <c r="F2248" s="1">
        <v>2</v>
      </c>
      <c r="G2248" s="1" t="str">
        <f>+VLOOKUP(bloque2_2[[#This Row],[niño]],BD.niños[[Código]:[sexo]],6,FALSE)</f>
        <v>9 y 10</v>
      </c>
      <c r="H2248" s="1" t="str">
        <f>+VLOOKUP(bloque2_2[[#This Row],[niño]],BD.niños[[Código]:[sexo]],7,FALSE)</f>
        <v>F</v>
      </c>
      <c r="I2248" s="1">
        <v>2</v>
      </c>
    </row>
    <row r="2249" spans="1:9" x14ac:dyDescent="0.55000000000000004">
      <c r="A2249" s="1">
        <v>78</v>
      </c>
      <c r="B2249" t="s">
        <v>537</v>
      </c>
      <c r="C2249" s="1" t="s">
        <v>1</v>
      </c>
      <c r="D2249">
        <v>2</v>
      </c>
      <c r="E2249" s="1" t="s">
        <v>217</v>
      </c>
      <c r="F2249" s="1">
        <v>2</v>
      </c>
      <c r="G2249" s="1" t="str">
        <f>+VLOOKUP(bloque2_2[[#This Row],[niño]],BD.niños[[Código]:[sexo]],6,FALSE)</f>
        <v>9 y 10</v>
      </c>
      <c r="H2249" s="1" t="str">
        <f>+VLOOKUP(bloque2_2[[#This Row],[niño]],BD.niños[[Código]:[sexo]],7,FALSE)</f>
        <v>F</v>
      </c>
      <c r="I2249" s="1">
        <v>2</v>
      </c>
    </row>
    <row r="2250" spans="1:9" x14ac:dyDescent="0.55000000000000004">
      <c r="A2250" s="1">
        <v>78</v>
      </c>
      <c r="B2250" t="s">
        <v>537</v>
      </c>
      <c r="C2250" s="1" t="s">
        <v>1</v>
      </c>
      <c r="D2250">
        <v>2</v>
      </c>
      <c r="E2250" s="1" t="s">
        <v>220</v>
      </c>
      <c r="F2250" s="1">
        <v>2</v>
      </c>
      <c r="G2250" s="1" t="str">
        <f>+VLOOKUP(bloque2_2[[#This Row],[niño]],BD.niños[[Código]:[sexo]],6,FALSE)</f>
        <v>9 y 10</v>
      </c>
      <c r="H2250" s="1" t="str">
        <f>+VLOOKUP(bloque2_2[[#This Row],[niño]],BD.niños[[Código]:[sexo]],7,FALSE)</f>
        <v>F</v>
      </c>
      <c r="I2250" s="1">
        <v>2</v>
      </c>
    </row>
    <row r="2251" spans="1:9" x14ac:dyDescent="0.55000000000000004">
      <c r="A2251" s="1">
        <v>78</v>
      </c>
      <c r="B2251" t="s">
        <v>537</v>
      </c>
      <c r="C2251" s="1" t="s">
        <v>1</v>
      </c>
      <c r="D2251">
        <v>2</v>
      </c>
      <c r="E2251" s="1" t="s">
        <v>223</v>
      </c>
      <c r="F2251" s="1">
        <v>1</v>
      </c>
      <c r="G2251" s="1" t="str">
        <f>+VLOOKUP(bloque2_2[[#This Row],[niño]],BD.niños[[Código]:[sexo]],6,FALSE)</f>
        <v>7 y 8</v>
      </c>
      <c r="H2251" s="1" t="str">
        <f>+VLOOKUP(bloque2_2[[#This Row],[niño]],BD.niños[[Código]:[sexo]],7,FALSE)</f>
        <v>F</v>
      </c>
      <c r="I2251" s="1">
        <v>2</v>
      </c>
    </row>
    <row r="2252" spans="1:9" x14ac:dyDescent="0.55000000000000004">
      <c r="A2252" s="1">
        <v>78</v>
      </c>
      <c r="B2252" t="s">
        <v>537</v>
      </c>
      <c r="C2252" s="1" t="s">
        <v>1</v>
      </c>
      <c r="D2252">
        <v>2</v>
      </c>
      <c r="E2252" s="1" t="s">
        <v>226</v>
      </c>
      <c r="F2252" s="1">
        <v>2</v>
      </c>
      <c r="G2252" s="1" t="str">
        <f>+VLOOKUP(bloque2_2[[#This Row],[niño]],BD.niños[[Código]:[sexo]],6,FALSE)</f>
        <v>9 y 10</v>
      </c>
      <c r="H2252" s="1" t="str">
        <f>+VLOOKUP(bloque2_2[[#This Row],[niño]],BD.niños[[Código]:[sexo]],7,FALSE)</f>
        <v>M</v>
      </c>
      <c r="I2252" s="1">
        <v>2</v>
      </c>
    </row>
    <row r="2253" spans="1:9" x14ac:dyDescent="0.55000000000000004">
      <c r="A2253" s="1">
        <v>78</v>
      </c>
      <c r="B2253" t="s">
        <v>537</v>
      </c>
      <c r="C2253" s="1" t="s">
        <v>1</v>
      </c>
      <c r="D2253">
        <v>2</v>
      </c>
      <c r="E2253" s="1" t="s">
        <v>229</v>
      </c>
      <c r="F2253" s="1">
        <v>2</v>
      </c>
      <c r="G2253" s="1" t="str">
        <f>+VLOOKUP(bloque2_2[[#This Row],[niño]],BD.niños[[Código]:[sexo]],6,FALSE)</f>
        <v>7 y 8</v>
      </c>
      <c r="H2253" s="1" t="str">
        <f>+VLOOKUP(bloque2_2[[#This Row],[niño]],BD.niños[[Código]:[sexo]],7,FALSE)</f>
        <v>M</v>
      </c>
      <c r="I2253" s="1">
        <v>2</v>
      </c>
    </row>
    <row r="2254" spans="1:9" x14ac:dyDescent="0.55000000000000004">
      <c r="A2254" s="1">
        <v>78</v>
      </c>
      <c r="B2254" t="s">
        <v>537</v>
      </c>
      <c r="C2254" s="1" t="s">
        <v>1</v>
      </c>
      <c r="D2254">
        <v>2</v>
      </c>
      <c r="E2254" s="1" t="s">
        <v>231</v>
      </c>
      <c r="F2254" s="1">
        <v>2</v>
      </c>
      <c r="G2254" s="1" t="str">
        <f>+VLOOKUP(bloque2_2[[#This Row],[niño]],BD.niños[[Código]:[sexo]],6,FALSE)</f>
        <v>5 y 6</v>
      </c>
      <c r="H2254" s="1" t="str">
        <f>+VLOOKUP(bloque2_2[[#This Row],[niño]],BD.niños[[Código]:[sexo]],7,FALSE)</f>
        <v>F</v>
      </c>
      <c r="I2254" s="1">
        <v>2</v>
      </c>
    </row>
    <row r="2255" spans="1:9" x14ac:dyDescent="0.55000000000000004">
      <c r="A2255" s="1">
        <v>78</v>
      </c>
      <c r="B2255" t="s">
        <v>537</v>
      </c>
      <c r="C2255" s="1" t="s">
        <v>1</v>
      </c>
      <c r="D2255">
        <v>2</v>
      </c>
      <c r="E2255" s="1" t="s">
        <v>286</v>
      </c>
      <c r="F2255" s="1">
        <v>2</v>
      </c>
      <c r="G2255" s="1" t="str">
        <f>+VLOOKUP(bloque2_2[[#This Row],[niño]],BD.niños[[Código]:[sexo]],6,FALSE)</f>
        <v>5 y 6</v>
      </c>
      <c r="H2255" s="1" t="str">
        <f>+VLOOKUP(bloque2_2[[#This Row],[niño]],BD.niños[[Código]:[sexo]],7,FALSE)</f>
        <v>M</v>
      </c>
      <c r="I2255" s="1">
        <v>2</v>
      </c>
    </row>
    <row r="2256" spans="1:9" x14ac:dyDescent="0.55000000000000004">
      <c r="A2256" s="1">
        <v>78</v>
      </c>
      <c r="B2256" t="s">
        <v>537</v>
      </c>
      <c r="C2256" s="1" t="s">
        <v>1</v>
      </c>
      <c r="D2256">
        <v>2</v>
      </c>
      <c r="E2256" s="1" t="s">
        <v>290</v>
      </c>
      <c r="F2256" s="1">
        <v>2</v>
      </c>
      <c r="G2256" s="1" t="str">
        <f>+VLOOKUP(bloque2_2[[#This Row],[niño]],BD.niños[[Código]:[sexo]],6,FALSE)</f>
        <v>5 y 6</v>
      </c>
      <c r="H2256" s="1" t="str">
        <f>+VLOOKUP(bloque2_2[[#This Row],[niño]],BD.niños[[Código]:[sexo]],7,FALSE)</f>
        <v>M</v>
      </c>
      <c r="I2256" s="1">
        <v>2</v>
      </c>
    </row>
    <row r="2257" spans="1:9" x14ac:dyDescent="0.55000000000000004">
      <c r="A2257" s="1">
        <v>78</v>
      </c>
      <c r="B2257" t="s">
        <v>537</v>
      </c>
      <c r="C2257" s="1" t="s">
        <v>1</v>
      </c>
      <c r="D2257">
        <v>2</v>
      </c>
      <c r="E2257" s="1" t="s">
        <v>294</v>
      </c>
      <c r="F2257" s="1">
        <v>2</v>
      </c>
      <c r="G2257" s="1" t="str">
        <f>+VLOOKUP(bloque2_2[[#This Row],[niño]],BD.niños[[Código]:[sexo]],6,FALSE)</f>
        <v>7 y 8</v>
      </c>
      <c r="H2257" s="1" t="str">
        <f>+VLOOKUP(bloque2_2[[#This Row],[niño]],BD.niños[[Código]:[sexo]],7,FALSE)</f>
        <v>M</v>
      </c>
      <c r="I2257" s="1">
        <v>2</v>
      </c>
    </row>
    <row r="2258" spans="1:9" x14ac:dyDescent="0.55000000000000004">
      <c r="A2258" s="1">
        <v>78</v>
      </c>
      <c r="B2258" t="s">
        <v>537</v>
      </c>
      <c r="C2258" s="1" t="s">
        <v>1</v>
      </c>
      <c r="D2258">
        <v>2</v>
      </c>
      <c r="E2258" s="1" t="s">
        <v>295</v>
      </c>
      <c r="F2258" s="1">
        <v>2</v>
      </c>
      <c r="G2258" s="1" t="str">
        <f>+VLOOKUP(bloque2_2[[#This Row],[niño]],BD.niños[[Código]:[sexo]],6,FALSE)</f>
        <v>7 y 8</v>
      </c>
      <c r="H2258" s="1" t="str">
        <f>+VLOOKUP(bloque2_2[[#This Row],[niño]],BD.niños[[Código]:[sexo]],7,FALSE)</f>
        <v>M</v>
      </c>
      <c r="I2258" s="1">
        <v>2</v>
      </c>
    </row>
    <row r="2259" spans="1:9" x14ac:dyDescent="0.55000000000000004">
      <c r="A2259" s="1">
        <v>78</v>
      </c>
      <c r="B2259" t="s">
        <v>537</v>
      </c>
      <c r="C2259" s="1" t="s">
        <v>1</v>
      </c>
      <c r="D2259">
        <v>2</v>
      </c>
      <c r="E2259" s="1" t="s">
        <v>317</v>
      </c>
      <c r="F2259" s="1">
        <v>2</v>
      </c>
      <c r="G2259" s="1" t="str">
        <f>+VLOOKUP(bloque2_2[[#This Row],[niño]],BD.niños[[Código]:[sexo]],6,FALSE)</f>
        <v>9 y 10</v>
      </c>
      <c r="H2259" s="1" t="str">
        <f>+VLOOKUP(bloque2_2[[#This Row],[niño]],BD.niños[[Código]:[sexo]],7,FALSE)</f>
        <v>F</v>
      </c>
      <c r="I2259" s="1">
        <v>2</v>
      </c>
    </row>
    <row r="2260" spans="1:9" x14ac:dyDescent="0.55000000000000004">
      <c r="A2260" s="1">
        <v>78</v>
      </c>
      <c r="B2260" t="s">
        <v>537</v>
      </c>
      <c r="C2260" s="1" t="s">
        <v>1</v>
      </c>
      <c r="D2260">
        <v>2</v>
      </c>
      <c r="E2260" s="1" t="s">
        <v>320</v>
      </c>
      <c r="F2260" s="1">
        <v>2</v>
      </c>
      <c r="G2260" s="1" t="str">
        <f>+VLOOKUP(bloque2_2[[#This Row],[niño]],BD.niños[[Código]:[sexo]],6,FALSE)</f>
        <v>9 y 10</v>
      </c>
      <c r="H2260" s="1" t="str">
        <f>+VLOOKUP(bloque2_2[[#This Row],[niño]],BD.niños[[Código]:[sexo]],7,FALSE)</f>
        <v>M</v>
      </c>
      <c r="I2260" s="1">
        <v>2</v>
      </c>
    </row>
    <row r="2261" spans="1:9" x14ac:dyDescent="0.55000000000000004">
      <c r="A2261" s="1">
        <v>78</v>
      </c>
      <c r="B2261" t="s">
        <v>537</v>
      </c>
      <c r="C2261" s="1" t="s">
        <v>1</v>
      </c>
      <c r="D2261">
        <v>2</v>
      </c>
      <c r="E2261" s="1" t="s">
        <v>323</v>
      </c>
      <c r="F2261" s="1">
        <v>2</v>
      </c>
      <c r="G2261" s="1" t="str">
        <f>+VLOOKUP(bloque2_2[[#This Row],[niño]],BD.niños[[Código]:[sexo]],6,FALSE)</f>
        <v>7 y 8</v>
      </c>
      <c r="H2261" s="1" t="str">
        <f>+VLOOKUP(bloque2_2[[#This Row],[niño]],BD.niños[[Código]:[sexo]],7,FALSE)</f>
        <v>F</v>
      </c>
      <c r="I2261" s="1">
        <v>2</v>
      </c>
    </row>
    <row r="2262" spans="1:9" x14ac:dyDescent="0.55000000000000004">
      <c r="A2262" s="1">
        <v>78</v>
      </c>
      <c r="B2262" t="s">
        <v>537</v>
      </c>
      <c r="C2262" s="1" t="s">
        <v>1</v>
      </c>
      <c r="D2262">
        <v>2</v>
      </c>
      <c r="E2262" s="1" t="s">
        <v>327</v>
      </c>
      <c r="F2262" s="1">
        <v>2</v>
      </c>
      <c r="G2262" s="1" t="str">
        <f>+VLOOKUP(bloque2_2[[#This Row],[niño]],BD.niños[[Código]:[sexo]],6,FALSE)</f>
        <v>7 y 8</v>
      </c>
      <c r="H2262" s="1" t="str">
        <f>+VLOOKUP(bloque2_2[[#This Row],[niño]],BD.niños[[Código]:[sexo]],7,FALSE)</f>
        <v>F</v>
      </c>
      <c r="I2262" s="1">
        <v>2</v>
      </c>
    </row>
    <row r="2263" spans="1:9" x14ac:dyDescent="0.55000000000000004">
      <c r="A2263" s="1">
        <v>78</v>
      </c>
      <c r="B2263" t="s">
        <v>537</v>
      </c>
      <c r="C2263" s="1" t="s">
        <v>1</v>
      </c>
      <c r="D2263">
        <v>2</v>
      </c>
      <c r="E2263" s="1" t="s">
        <v>331</v>
      </c>
      <c r="F2263" s="1">
        <v>2</v>
      </c>
      <c r="G2263" s="1" t="str">
        <f>+VLOOKUP(bloque2_2[[#This Row],[niño]],BD.niños[[Código]:[sexo]],6,FALSE)</f>
        <v>7 y 8</v>
      </c>
      <c r="H2263" s="1" t="str">
        <f>+VLOOKUP(bloque2_2[[#This Row],[niño]],BD.niños[[Código]:[sexo]],7,FALSE)</f>
        <v>F</v>
      </c>
      <c r="I2263" s="1">
        <v>2</v>
      </c>
    </row>
    <row r="2264" spans="1:9" x14ac:dyDescent="0.55000000000000004">
      <c r="A2264" s="1">
        <v>79</v>
      </c>
      <c r="B2264" t="s">
        <v>538</v>
      </c>
      <c r="C2264" s="1" t="s">
        <v>3</v>
      </c>
      <c r="D2264">
        <v>4</v>
      </c>
      <c r="E2264" s="1" t="s">
        <v>105</v>
      </c>
      <c r="F2264" s="1">
        <v>1</v>
      </c>
      <c r="G2264" s="1" t="str">
        <f>+VLOOKUP(bloque2_2[[#This Row],[niño]],BD.niños[[Código]:[sexo]],6,FALSE)</f>
        <v>9 y 10</v>
      </c>
      <c r="H2264" s="1" t="str">
        <f>+VLOOKUP(bloque2_2[[#This Row],[niño]],BD.niños[[Código]:[sexo]],7,FALSE)</f>
        <v>F</v>
      </c>
      <c r="I2264" s="1">
        <v>2</v>
      </c>
    </row>
    <row r="2265" spans="1:9" x14ac:dyDescent="0.55000000000000004">
      <c r="A2265" s="1">
        <v>79</v>
      </c>
      <c r="B2265" t="s">
        <v>538</v>
      </c>
      <c r="C2265" s="1" t="s">
        <v>3</v>
      </c>
      <c r="D2265">
        <v>4</v>
      </c>
      <c r="E2265" s="1" t="s">
        <v>108</v>
      </c>
      <c r="F2265" s="1">
        <v>1</v>
      </c>
      <c r="G2265" s="1" t="str">
        <f>+VLOOKUP(bloque2_2[[#This Row],[niño]],BD.niños[[Código]:[sexo]],6,FALSE)</f>
        <v>9 y 10</v>
      </c>
      <c r="H2265" s="1" t="str">
        <f>+VLOOKUP(bloque2_2[[#This Row],[niño]],BD.niños[[Código]:[sexo]],7,FALSE)</f>
        <v>F</v>
      </c>
      <c r="I2265" s="1">
        <v>2</v>
      </c>
    </row>
    <row r="2266" spans="1:9" x14ac:dyDescent="0.55000000000000004">
      <c r="A2266" s="1">
        <v>79</v>
      </c>
      <c r="B2266" t="s">
        <v>538</v>
      </c>
      <c r="C2266" s="1" t="s">
        <v>3</v>
      </c>
      <c r="D2266">
        <v>4</v>
      </c>
      <c r="E2266" s="1" t="s">
        <v>112</v>
      </c>
      <c r="F2266" s="1">
        <v>1</v>
      </c>
      <c r="G2266" s="1" t="str">
        <f>+VLOOKUP(bloque2_2[[#This Row],[niño]],BD.niños[[Código]:[sexo]],6,FALSE)</f>
        <v>9 y 10</v>
      </c>
      <c r="H2266" s="1" t="str">
        <f>+VLOOKUP(bloque2_2[[#This Row],[niño]],BD.niños[[Código]:[sexo]],7,FALSE)</f>
        <v>F</v>
      </c>
      <c r="I2266" s="1">
        <v>2</v>
      </c>
    </row>
    <row r="2267" spans="1:9" x14ac:dyDescent="0.55000000000000004">
      <c r="A2267" s="1">
        <v>79</v>
      </c>
      <c r="B2267" t="s">
        <v>538</v>
      </c>
      <c r="C2267" s="1" t="s">
        <v>3</v>
      </c>
      <c r="D2267">
        <v>4</v>
      </c>
      <c r="E2267" s="1" t="s">
        <v>116</v>
      </c>
      <c r="F2267" s="1">
        <v>1</v>
      </c>
      <c r="G2267" s="1" t="str">
        <f>+VLOOKUP(bloque2_2[[#This Row],[niño]],BD.niños[[Código]:[sexo]],6,FALSE)</f>
        <v>9 y 10</v>
      </c>
      <c r="H2267" s="1" t="str">
        <f>+VLOOKUP(bloque2_2[[#This Row],[niño]],BD.niños[[Código]:[sexo]],7,FALSE)</f>
        <v>F</v>
      </c>
      <c r="I2267" s="1">
        <v>2</v>
      </c>
    </row>
    <row r="2268" spans="1:9" x14ac:dyDescent="0.55000000000000004">
      <c r="A2268" s="1">
        <v>79</v>
      </c>
      <c r="B2268" t="s">
        <v>538</v>
      </c>
      <c r="C2268" s="1" t="s">
        <v>3</v>
      </c>
      <c r="D2268">
        <v>4</v>
      </c>
      <c r="E2268" s="1" t="s">
        <v>120</v>
      </c>
      <c r="F2268" s="1">
        <v>1</v>
      </c>
      <c r="G2268" s="1" t="str">
        <f>+VLOOKUP(bloque2_2[[#This Row],[niño]],BD.niños[[Código]:[sexo]],6,FALSE)</f>
        <v>9 y 10</v>
      </c>
      <c r="H2268" s="1" t="str">
        <f>+VLOOKUP(bloque2_2[[#This Row],[niño]],BD.niños[[Código]:[sexo]],7,FALSE)</f>
        <v>M</v>
      </c>
      <c r="I2268" s="1">
        <v>2</v>
      </c>
    </row>
    <row r="2269" spans="1:9" x14ac:dyDescent="0.55000000000000004">
      <c r="A2269" s="1">
        <v>79</v>
      </c>
      <c r="B2269" t="s">
        <v>538</v>
      </c>
      <c r="C2269" s="1" t="s">
        <v>3</v>
      </c>
      <c r="D2269">
        <v>4</v>
      </c>
      <c r="E2269" s="1" t="s">
        <v>123</v>
      </c>
      <c r="F2269" s="1">
        <v>1</v>
      </c>
      <c r="G2269" s="1" t="str">
        <f>+VLOOKUP(bloque2_2[[#This Row],[niño]],BD.niños[[Código]:[sexo]],6,FALSE)</f>
        <v>7 y 8</v>
      </c>
      <c r="H2269" s="1" t="str">
        <f>+VLOOKUP(bloque2_2[[#This Row],[niño]],BD.niños[[Código]:[sexo]],7,FALSE)</f>
        <v>M</v>
      </c>
      <c r="I2269" s="1">
        <v>2</v>
      </c>
    </row>
    <row r="2270" spans="1:9" x14ac:dyDescent="0.55000000000000004">
      <c r="A2270" s="1">
        <v>79</v>
      </c>
      <c r="B2270" t="s">
        <v>538</v>
      </c>
      <c r="C2270" s="1" t="s">
        <v>3</v>
      </c>
      <c r="D2270">
        <v>4</v>
      </c>
      <c r="E2270" s="1" t="s">
        <v>127</v>
      </c>
      <c r="F2270" s="1">
        <v>3</v>
      </c>
      <c r="G2270" s="1" t="str">
        <f>+VLOOKUP(bloque2_2[[#This Row],[niño]],BD.niños[[Código]:[sexo]],6,FALSE)</f>
        <v>5 y 6</v>
      </c>
      <c r="H2270" s="1" t="str">
        <f>+VLOOKUP(bloque2_2[[#This Row],[niño]],BD.niños[[Código]:[sexo]],7,FALSE)</f>
        <v>M</v>
      </c>
      <c r="I2270" s="1">
        <v>2</v>
      </c>
    </row>
    <row r="2271" spans="1:9" x14ac:dyDescent="0.55000000000000004">
      <c r="A2271" s="1">
        <v>79</v>
      </c>
      <c r="B2271" t="s">
        <v>538</v>
      </c>
      <c r="C2271" s="1" t="s">
        <v>3</v>
      </c>
      <c r="D2271">
        <v>4</v>
      </c>
      <c r="E2271" s="1" t="s">
        <v>131</v>
      </c>
      <c r="F2271" s="1">
        <v>1</v>
      </c>
      <c r="G2271" s="1" t="str">
        <f>+VLOOKUP(bloque2_2[[#This Row],[niño]],BD.niños[[Código]:[sexo]],6,FALSE)</f>
        <v>5 y 6</v>
      </c>
      <c r="H2271" s="1" t="str">
        <f>+VLOOKUP(bloque2_2[[#This Row],[niño]],BD.niños[[Código]:[sexo]],7,FALSE)</f>
        <v>F</v>
      </c>
      <c r="I2271" s="1">
        <v>2</v>
      </c>
    </row>
    <row r="2272" spans="1:9" x14ac:dyDescent="0.55000000000000004">
      <c r="A2272" s="1">
        <v>79</v>
      </c>
      <c r="B2272" t="s">
        <v>538</v>
      </c>
      <c r="C2272" s="1" t="s">
        <v>3</v>
      </c>
      <c r="D2272">
        <v>4</v>
      </c>
      <c r="E2272" s="1" t="s">
        <v>135</v>
      </c>
      <c r="F2272" s="1">
        <v>3</v>
      </c>
      <c r="G2272" s="1" t="str">
        <f>+VLOOKUP(bloque2_2[[#This Row],[niño]],BD.niños[[Código]:[sexo]],6,FALSE)</f>
        <v>5 y 6</v>
      </c>
      <c r="H2272" s="1" t="str">
        <f>+VLOOKUP(bloque2_2[[#This Row],[niño]],BD.niños[[Código]:[sexo]],7,FALSE)</f>
        <v>M</v>
      </c>
      <c r="I2272" s="1">
        <v>2</v>
      </c>
    </row>
    <row r="2273" spans="1:9" x14ac:dyDescent="0.55000000000000004">
      <c r="A2273" s="1">
        <v>79</v>
      </c>
      <c r="B2273" t="s">
        <v>538</v>
      </c>
      <c r="C2273" s="1" t="s">
        <v>3</v>
      </c>
      <c r="D2273">
        <v>4</v>
      </c>
      <c r="E2273" s="1" t="s">
        <v>139</v>
      </c>
      <c r="F2273" s="1">
        <v>1</v>
      </c>
      <c r="G2273" s="1" t="str">
        <f>+VLOOKUP(bloque2_2[[#This Row],[niño]],BD.niños[[Código]:[sexo]],6,FALSE)</f>
        <v>7 y 8</v>
      </c>
      <c r="H2273" s="1" t="str">
        <f>+VLOOKUP(bloque2_2[[#This Row],[niño]],BD.niños[[Código]:[sexo]],7,FALSE)</f>
        <v>M</v>
      </c>
      <c r="I2273" s="1">
        <v>2</v>
      </c>
    </row>
    <row r="2274" spans="1:9" x14ac:dyDescent="0.55000000000000004">
      <c r="A2274" s="1">
        <v>79</v>
      </c>
      <c r="B2274" t="s">
        <v>538</v>
      </c>
      <c r="C2274" s="1" t="s">
        <v>3</v>
      </c>
      <c r="D2274">
        <v>4</v>
      </c>
      <c r="E2274" s="1" t="s">
        <v>141</v>
      </c>
      <c r="F2274" s="1">
        <v>1</v>
      </c>
      <c r="G2274" s="1" t="str">
        <f>+VLOOKUP(bloque2_2[[#This Row],[niño]],BD.niños[[Código]:[sexo]],6,FALSE)</f>
        <v>7 y 8</v>
      </c>
      <c r="H2274" s="1" t="str">
        <f>+VLOOKUP(bloque2_2[[#This Row],[niño]],BD.niños[[Código]:[sexo]],7,FALSE)</f>
        <v>F</v>
      </c>
      <c r="I2274" s="1">
        <v>2</v>
      </c>
    </row>
    <row r="2275" spans="1:9" x14ac:dyDescent="0.55000000000000004">
      <c r="A2275" s="1">
        <v>79</v>
      </c>
      <c r="B2275" t="s">
        <v>538</v>
      </c>
      <c r="C2275" s="1" t="s">
        <v>3</v>
      </c>
      <c r="D2275">
        <v>4</v>
      </c>
      <c r="E2275" s="1" t="s">
        <v>145</v>
      </c>
      <c r="F2275" s="1">
        <v>1</v>
      </c>
      <c r="G2275" s="1" t="str">
        <f>+VLOOKUP(bloque2_2[[#This Row],[niño]],BD.niños[[Código]:[sexo]],6,FALSE)</f>
        <v>7 y 8</v>
      </c>
      <c r="H2275" s="1" t="str">
        <f>+VLOOKUP(bloque2_2[[#This Row],[niño]],BD.niños[[Código]:[sexo]],7,FALSE)</f>
        <v>M</v>
      </c>
      <c r="I2275" s="1">
        <v>2</v>
      </c>
    </row>
    <row r="2276" spans="1:9" x14ac:dyDescent="0.55000000000000004">
      <c r="A2276" s="1">
        <v>79</v>
      </c>
      <c r="B2276" t="s">
        <v>538</v>
      </c>
      <c r="C2276" s="1" t="s">
        <v>3</v>
      </c>
      <c r="D2276">
        <v>4</v>
      </c>
      <c r="E2276" s="1" t="s">
        <v>147</v>
      </c>
      <c r="F2276" s="1">
        <v>1</v>
      </c>
      <c r="G2276" s="1" t="str">
        <f>+VLOOKUP(bloque2_2[[#This Row],[niño]],BD.niños[[Código]:[sexo]],6,FALSE)</f>
        <v>7 y 8</v>
      </c>
      <c r="H2276" s="1" t="str">
        <f>+VLOOKUP(bloque2_2[[#This Row],[niño]],BD.niños[[Código]:[sexo]],7,FALSE)</f>
        <v>M</v>
      </c>
      <c r="I2276" s="1">
        <v>2</v>
      </c>
    </row>
    <row r="2277" spans="1:9" x14ac:dyDescent="0.55000000000000004">
      <c r="A2277" s="1">
        <v>79</v>
      </c>
      <c r="B2277" t="s">
        <v>538</v>
      </c>
      <c r="C2277" s="1" t="s">
        <v>3</v>
      </c>
      <c r="D2277">
        <v>4</v>
      </c>
      <c r="E2277" s="1" t="s">
        <v>214</v>
      </c>
      <c r="F2277" s="1">
        <v>7</v>
      </c>
      <c r="G2277" s="1" t="str">
        <f>+VLOOKUP(bloque2_2[[#This Row],[niño]],BD.niños[[Código]:[sexo]],6,FALSE)</f>
        <v>9 y 10</v>
      </c>
      <c r="H2277" s="1" t="str">
        <f>+VLOOKUP(bloque2_2[[#This Row],[niño]],BD.niños[[Código]:[sexo]],7,FALSE)</f>
        <v>F</v>
      </c>
      <c r="I2277" s="1">
        <v>2</v>
      </c>
    </row>
    <row r="2278" spans="1:9" x14ac:dyDescent="0.55000000000000004">
      <c r="A2278" s="1">
        <v>79</v>
      </c>
      <c r="B2278" t="s">
        <v>538</v>
      </c>
      <c r="C2278" s="1" t="s">
        <v>3</v>
      </c>
      <c r="D2278">
        <v>4</v>
      </c>
      <c r="E2278" s="1" t="s">
        <v>217</v>
      </c>
      <c r="F2278" s="1">
        <v>1</v>
      </c>
      <c r="G2278" s="1" t="str">
        <f>+VLOOKUP(bloque2_2[[#This Row],[niño]],BD.niños[[Código]:[sexo]],6,FALSE)</f>
        <v>9 y 10</v>
      </c>
      <c r="H2278" s="1" t="str">
        <f>+VLOOKUP(bloque2_2[[#This Row],[niño]],BD.niños[[Código]:[sexo]],7,FALSE)</f>
        <v>F</v>
      </c>
      <c r="I2278" s="1">
        <v>2</v>
      </c>
    </row>
    <row r="2279" spans="1:9" x14ac:dyDescent="0.55000000000000004">
      <c r="A2279" s="1">
        <v>79</v>
      </c>
      <c r="B2279" t="s">
        <v>538</v>
      </c>
      <c r="C2279" s="1" t="s">
        <v>3</v>
      </c>
      <c r="D2279">
        <v>4</v>
      </c>
      <c r="E2279" s="1" t="s">
        <v>220</v>
      </c>
      <c r="F2279" s="1">
        <v>1</v>
      </c>
      <c r="G2279" s="1" t="str">
        <f>+VLOOKUP(bloque2_2[[#This Row],[niño]],BD.niños[[Código]:[sexo]],6,FALSE)</f>
        <v>9 y 10</v>
      </c>
      <c r="H2279" s="1" t="str">
        <f>+VLOOKUP(bloque2_2[[#This Row],[niño]],BD.niños[[Código]:[sexo]],7,FALSE)</f>
        <v>F</v>
      </c>
      <c r="I2279" s="1">
        <v>2</v>
      </c>
    </row>
    <row r="2280" spans="1:9" x14ac:dyDescent="0.55000000000000004">
      <c r="A2280" s="1">
        <v>79</v>
      </c>
      <c r="B2280" t="s">
        <v>538</v>
      </c>
      <c r="C2280" s="1" t="s">
        <v>3</v>
      </c>
      <c r="D2280">
        <v>4</v>
      </c>
      <c r="E2280" s="1" t="s">
        <v>223</v>
      </c>
      <c r="F2280" s="1">
        <v>1</v>
      </c>
      <c r="G2280" s="1" t="str">
        <f>+VLOOKUP(bloque2_2[[#This Row],[niño]],BD.niños[[Código]:[sexo]],6,FALSE)</f>
        <v>7 y 8</v>
      </c>
      <c r="H2280" s="1" t="str">
        <f>+VLOOKUP(bloque2_2[[#This Row],[niño]],BD.niños[[Código]:[sexo]],7,FALSE)</f>
        <v>F</v>
      </c>
      <c r="I2280" s="1">
        <v>2</v>
      </c>
    </row>
    <row r="2281" spans="1:9" x14ac:dyDescent="0.55000000000000004">
      <c r="A2281" s="1">
        <v>79</v>
      </c>
      <c r="B2281" t="s">
        <v>538</v>
      </c>
      <c r="C2281" s="1" t="s">
        <v>3</v>
      </c>
      <c r="D2281">
        <v>4</v>
      </c>
      <c r="E2281" s="1" t="s">
        <v>226</v>
      </c>
      <c r="F2281" s="1">
        <v>1</v>
      </c>
      <c r="G2281" s="1" t="str">
        <f>+VLOOKUP(bloque2_2[[#This Row],[niño]],BD.niños[[Código]:[sexo]],6,FALSE)</f>
        <v>9 y 10</v>
      </c>
      <c r="H2281" s="1" t="str">
        <f>+VLOOKUP(bloque2_2[[#This Row],[niño]],BD.niños[[Código]:[sexo]],7,FALSE)</f>
        <v>M</v>
      </c>
      <c r="I2281" s="1">
        <v>2</v>
      </c>
    </row>
    <row r="2282" spans="1:9" x14ac:dyDescent="0.55000000000000004">
      <c r="A2282" s="1">
        <v>79</v>
      </c>
      <c r="B2282" t="s">
        <v>538</v>
      </c>
      <c r="C2282" s="1" t="s">
        <v>3</v>
      </c>
      <c r="D2282">
        <v>4</v>
      </c>
      <c r="E2282" s="1" t="s">
        <v>229</v>
      </c>
      <c r="F2282" s="1">
        <v>1</v>
      </c>
      <c r="G2282" s="1" t="str">
        <f>+VLOOKUP(bloque2_2[[#This Row],[niño]],BD.niños[[Código]:[sexo]],6,FALSE)</f>
        <v>7 y 8</v>
      </c>
      <c r="H2282" s="1" t="str">
        <f>+VLOOKUP(bloque2_2[[#This Row],[niño]],BD.niños[[Código]:[sexo]],7,FALSE)</f>
        <v>M</v>
      </c>
      <c r="I2282" s="1">
        <v>2</v>
      </c>
    </row>
    <row r="2283" spans="1:9" x14ac:dyDescent="0.55000000000000004">
      <c r="A2283" s="1">
        <v>79</v>
      </c>
      <c r="B2283" t="s">
        <v>538</v>
      </c>
      <c r="C2283" s="1" t="s">
        <v>3</v>
      </c>
      <c r="D2283">
        <v>4</v>
      </c>
      <c r="E2283" s="1" t="s">
        <v>231</v>
      </c>
      <c r="F2283" s="1">
        <v>1</v>
      </c>
      <c r="G2283" s="1" t="str">
        <f>+VLOOKUP(bloque2_2[[#This Row],[niño]],BD.niños[[Código]:[sexo]],6,FALSE)</f>
        <v>5 y 6</v>
      </c>
      <c r="H2283" s="1" t="str">
        <f>+VLOOKUP(bloque2_2[[#This Row],[niño]],BD.niños[[Código]:[sexo]],7,FALSE)</f>
        <v>F</v>
      </c>
      <c r="I2283" s="1">
        <v>2</v>
      </c>
    </row>
    <row r="2284" spans="1:9" x14ac:dyDescent="0.55000000000000004">
      <c r="A2284" s="1">
        <v>79</v>
      </c>
      <c r="B2284" t="s">
        <v>538</v>
      </c>
      <c r="C2284" s="1" t="s">
        <v>3</v>
      </c>
      <c r="D2284">
        <v>4</v>
      </c>
      <c r="E2284" s="1" t="s">
        <v>286</v>
      </c>
      <c r="F2284" s="1">
        <v>1</v>
      </c>
      <c r="G2284" s="1" t="str">
        <f>+VLOOKUP(bloque2_2[[#This Row],[niño]],BD.niños[[Código]:[sexo]],6,FALSE)</f>
        <v>5 y 6</v>
      </c>
      <c r="H2284" s="1" t="str">
        <f>+VLOOKUP(bloque2_2[[#This Row],[niño]],BD.niños[[Código]:[sexo]],7,FALSE)</f>
        <v>M</v>
      </c>
      <c r="I2284" s="1">
        <v>2</v>
      </c>
    </row>
    <row r="2285" spans="1:9" x14ac:dyDescent="0.55000000000000004">
      <c r="A2285" s="1">
        <v>79</v>
      </c>
      <c r="B2285" t="s">
        <v>538</v>
      </c>
      <c r="C2285" s="1" t="s">
        <v>3</v>
      </c>
      <c r="D2285">
        <v>4</v>
      </c>
      <c r="E2285" s="1" t="s">
        <v>290</v>
      </c>
      <c r="F2285" s="1">
        <v>1</v>
      </c>
      <c r="G2285" s="1" t="str">
        <f>+VLOOKUP(bloque2_2[[#This Row],[niño]],BD.niños[[Código]:[sexo]],6,FALSE)</f>
        <v>5 y 6</v>
      </c>
      <c r="H2285" s="1" t="str">
        <f>+VLOOKUP(bloque2_2[[#This Row],[niño]],BD.niños[[Código]:[sexo]],7,FALSE)</f>
        <v>M</v>
      </c>
      <c r="I2285" s="1">
        <v>2</v>
      </c>
    </row>
    <row r="2286" spans="1:9" x14ac:dyDescent="0.55000000000000004">
      <c r="A2286" s="1">
        <v>79</v>
      </c>
      <c r="B2286" t="s">
        <v>538</v>
      </c>
      <c r="C2286" s="1" t="s">
        <v>3</v>
      </c>
      <c r="D2286">
        <v>4</v>
      </c>
      <c r="E2286" s="1" t="s">
        <v>294</v>
      </c>
      <c r="F2286" s="1">
        <v>1</v>
      </c>
      <c r="G2286" s="1" t="str">
        <f>+VLOOKUP(bloque2_2[[#This Row],[niño]],BD.niños[[Código]:[sexo]],6,FALSE)</f>
        <v>7 y 8</v>
      </c>
      <c r="H2286" s="1" t="str">
        <f>+VLOOKUP(bloque2_2[[#This Row],[niño]],BD.niños[[Código]:[sexo]],7,FALSE)</f>
        <v>M</v>
      </c>
      <c r="I2286" s="1">
        <v>2</v>
      </c>
    </row>
    <row r="2287" spans="1:9" x14ac:dyDescent="0.55000000000000004">
      <c r="A2287" s="1">
        <v>79</v>
      </c>
      <c r="B2287" t="s">
        <v>538</v>
      </c>
      <c r="C2287" s="1" t="s">
        <v>3</v>
      </c>
      <c r="D2287">
        <v>4</v>
      </c>
      <c r="E2287" s="1" t="s">
        <v>295</v>
      </c>
      <c r="F2287" s="1">
        <v>1</v>
      </c>
      <c r="G2287" s="1" t="str">
        <f>+VLOOKUP(bloque2_2[[#This Row],[niño]],BD.niños[[Código]:[sexo]],6,FALSE)</f>
        <v>7 y 8</v>
      </c>
      <c r="H2287" s="1" t="str">
        <f>+VLOOKUP(bloque2_2[[#This Row],[niño]],BD.niños[[Código]:[sexo]],7,FALSE)</f>
        <v>M</v>
      </c>
      <c r="I2287" s="1">
        <v>2</v>
      </c>
    </row>
    <row r="2288" spans="1:9" x14ac:dyDescent="0.55000000000000004">
      <c r="A2288" s="1">
        <v>79</v>
      </c>
      <c r="B2288" t="s">
        <v>538</v>
      </c>
      <c r="C2288" s="1" t="s">
        <v>3</v>
      </c>
      <c r="D2288">
        <v>4</v>
      </c>
      <c r="E2288" s="1" t="s">
        <v>317</v>
      </c>
      <c r="F2288" s="1">
        <v>5</v>
      </c>
      <c r="G2288" s="1" t="str">
        <f>+VLOOKUP(bloque2_2[[#This Row],[niño]],BD.niños[[Código]:[sexo]],6,FALSE)</f>
        <v>9 y 10</v>
      </c>
      <c r="H2288" s="1" t="str">
        <f>+VLOOKUP(bloque2_2[[#This Row],[niño]],BD.niños[[Código]:[sexo]],7,FALSE)</f>
        <v>F</v>
      </c>
      <c r="I2288" s="1">
        <v>2</v>
      </c>
    </row>
    <row r="2289" spans="1:9" x14ac:dyDescent="0.55000000000000004">
      <c r="A2289" s="1">
        <v>79</v>
      </c>
      <c r="B2289" t="s">
        <v>538</v>
      </c>
      <c r="C2289" s="1" t="s">
        <v>3</v>
      </c>
      <c r="D2289">
        <v>4</v>
      </c>
      <c r="E2289" s="1" t="s">
        <v>320</v>
      </c>
      <c r="F2289" s="1">
        <v>1</v>
      </c>
      <c r="G2289" s="1" t="str">
        <f>+VLOOKUP(bloque2_2[[#This Row],[niño]],BD.niños[[Código]:[sexo]],6,FALSE)</f>
        <v>9 y 10</v>
      </c>
      <c r="H2289" s="1" t="str">
        <f>+VLOOKUP(bloque2_2[[#This Row],[niño]],BD.niños[[Código]:[sexo]],7,FALSE)</f>
        <v>M</v>
      </c>
      <c r="I2289" s="1">
        <v>2</v>
      </c>
    </row>
    <row r="2290" spans="1:9" x14ac:dyDescent="0.55000000000000004">
      <c r="A2290" s="1">
        <v>79</v>
      </c>
      <c r="B2290" t="s">
        <v>538</v>
      </c>
      <c r="C2290" s="1" t="s">
        <v>3</v>
      </c>
      <c r="D2290">
        <v>4</v>
      </c>
      <c r="E2290" s="1" t="s">
        <v>323</v>
      </c>
      <c r="F2290" s="1">
        <v>6</v>
      </c>
      <c r="G2290" s="1" t="str">
        <f>+VLOOKUP(bloque2_2[[#This Row],[niño]],BD.niños[[Código]:[sexo]],6,FALSE)</f>
        <v>7 y 8</v>
      </c>
      <c r="H2290" s="1" t="str">
        <f>+VLOOKUP(bloque2_2[[#This Row],[niño]],BD.niños[[Código]:[sexo]],7,FALSE)</f>
        <v>F</v>
      </c>
      <c r="I2290" s="1">
        <v>2</v>
      </c>
    </row>
    <row r="2291" spans="1:9" x14ac:dyDescent="0.55000000000000004">
      <c r="A2291" s="1">
        <v>79</v>
      </c>
      <c r="B2291" t="s">
        <v>538</v>
      </c>
      <c r="C2291" s="1" t="s">
        <v>3</v>
      </c>
      <c r="D2291">
        <v>4</v>
      </c>
      <c r="E2291" s="1" t="s">
        <v>327</v>
      </c>
      <c r="F2291" s="1">
        <v>1</v>
      </c>
      <c r="G2291" s="1" t="str">
        <f>+VLOOKUP(bloque2_2[[#This Row],[niño]],BD.niños[[Código]:[sexo]],6,FALSE)</f>
        <v>7 y 8</v>
      </c>
      <c r="H2291" s="1" t="str">
        <f>+VLOOKUP(bloque2_2[[#This Row],[niño]],BD.niños[[Código]:[sexo]],7,FALSE)</f>
        <v>F</v>
      </c>
      <c r="I2291" s="1">
        <v>2</v>
      </c>
    </row>
    <row r="2292" spans="1:9" x14ac:dyDescent="0.55000000000000004">
      <c r="A2292" s="1">
        <v>79</v>
      </c>
      <c r="B2292" t="s">
        <v>538</v>
      </c>
      <c r="C2292" s="1" t="s">
        <v>3</v>
      </c>
      <c r="D2292">
        <v>4</v>
      </c>
      <c r="E2292" s="1" t="s">
        <v>331</v>
      </c>
      <c r="F2292" s="1">
        <v>1</v>
      </c>
      <c r="G2292" s="1" t="str">
        <f>+VLOOKUP(bloque2_2[[#This Row],[niño]],BD.niños[[Código]:[sexo]],6,FALSE)</f>
        <v>7 y 8</v>
      </c>
      <c r="H2292" s="1" t="str">
        <f>+VLOOKUP(bloque2_2[[#This Row],[niño]],BD.niños[[Código]:[sexo]],7,FALSE)</f>
        <v>F</v>
      </c>
      <c r="I2292" s="1">
        <v>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435F3-A2B0-4825-80A0-AFF84E834BF7}">
  <dimension ref="A2:AG90"/>
  <sheetViews>
    <sheetView zoomScale="130" zoomScaleNormal="130" workbookViewId="0">
      <pane xSplit="4" ySplit="2" topLeftCell="E3" activePane="bottomRight" state="frozen"/>
      <selection pane="topRight" activeCell="D1" sqref="D1"/>
      <selection pane="bottomLeft" activeCell="A3" sqref="A3"/>
      <selection pane="bottomRight" activeCell="I22" sqref="I22"/>
    </sheetView>
  </sheetViews>
  <sheetFormatPr baseColWidth="10" defaultRowHeight="14.4" x14ac:dyDescent="0.55000000000000004"/>
  <cols>
    <col min="1" max="2" width="11.15625" customWidth="1"/>
  </cols>
  <sheetData>
    <row r="2" spans="1:33" x14ac:dyDescent="0.55000000000000004">
      <c r="A2" t="s">
        <v>31</v>
      </c>
      <c r="B2" t="s">
        <v>380</v>
      </c>
      <c r="C2" t="s">
        <v>15</v>
      </c>
      <c r="D2" t="s">
        <v>14</v>
      </c>
      <c r="E2" s="1" t="s">
        <v>105</v>
      </c>
      <c r="F2" s="1" t="s">
        <v>108</v>
      </c>
      <c r="G2" s="1" t="s">
        <v>112</v>
      </c>
      <c r="H2" s="1" t="s">
        <v>116</v>
      </c>
      <c r="I2" s="1" t="s">
        <v>120</v>
      </c>
      <c r="J2" s="1" t="s">
        <v>123</v>
      </c>
      <c r="K2" s="1" t="s">
        <v>127</v>
      </c>
      <c r="L2" s="1" t="s">
        <v>131</v>
      </c>
      <c r="M2" s="1" t="s">
        <v>135</v>
      </c>
      <c r="N2" s="1" t="s">
        <v>139</v>
      </c>
      <c r="O2" s="1" t="s">
        <v>141</v>
      </c>
      <c r="P2" s="1" t="s">
        <v>145</v>
      </c>
      <c r="Q2" s="1" t="s">
        <v>147</v>
      </c>
      <c r="R2" s="1" t="s">
        <v>214</v>
      </c>
      <c r="S2" s="1" t="s">
        <v>217</v>
      </c>
      <c r="T2" s="1" t="s">
        <v>220</v>
      </c>
      <c r="U2" s="1" t="s">
        <v>223</v>
      </c>
      <c r="V2" s="1" t="s">
        <v>226</v>
      </c>
      <c r="W2" s="1" t="s">
        <v>229</v>
      </c>
      <c r="X2" s="1" t="s">
        <v>231</v>
      </c>
      <c r="Y2" s="1" t="s">
        <v>286</v>
      </c>
      <c r="Z2" s="1" t="s">
        <v>290</v>
      </c>
      <c r="AA2" s="1" t="s">
        <v>294</v>
      </c>
      <c r="AB2" s="1" t="s">
        <v>295</v>
      </c>
      <c r="AC2" s="1" t="s">
        <v>317</v>
      </c>
      <c r="AD2" s="1" t="s">
        <v>320</v>
      </c>
      <c r="AE2" s="1" t="s">
        <v>323</v>
      </c>
      <c r="AF2" s="1" t="s">
        <v>327</v>
      </c>
      <c r="AG2" s="1" t="s">
        <v>331</v>
      </c>
    </row>
    <row r="3" spans="1:33" x14ac:dyDescent="0.55000000000000004">
      <c r="A3" s="6">
        <v>1</v>
      </c>
      <c r="B3" s="6" t="s">
        <v>460</v>
      </c>
      <c r="C3" s="6" t="s">
        <v>2</v>
      </c>
      <c r="D3" s="6">
        <f>+VLOOKUP(bloque2[[#This Row],[emoción]],$C$83:$D$89,2,0)</f>
        <v>1</v>
      </c>
      <c r="E3">
        <v>1</v>
      </c>
      <c r="F3">
        <v>6</v>
      </c>
      <c r="G3">
        <v>1</v>
      </c>
      <c r="H3">
        <v>1</v>
      </c>
      <c r="I3">
        <v>6</v>
      </c>
      <c r="J3">
        <v>6</v>
      </c>
      <c r="K3">
        <v>7</v>
      </c>
      <c r="L3">
        <v>1</v>
      </c>
      <c r="M3">
        <v>3</v>
      </c>
      <c r="N3">
        <v>6</v>
      </c>
      <c r="O3">
        <v>1</v>
      </c>
      <c r="P3">
        <v>5</v>
      </c>
      <c r="Q3">
        <v>1</v>
      </c>
      <c r="R3">
        <v>5</v>
      </c>
      <c r="S3">
        <v>1</v>
      </c>
      <c r="T3">
        <v>6</v>
      </c>
      <c r="U3">
        <v>6</v>
      </c>
      <c r="V3">
        <v>1</v>
      </c>
      <c r="W3">
        <v>6</v>
      </c>
      <c r="X3">
        <v>6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6</v>
      </c>
      <c r="AG3">
        <v>1</v>
      </c>
    </row>
    <row r="4" spans="1:33" x14ac:dyDescent="0.55000000000000004">
      <c r="A4" s="6">
        <v>2</v>
      </c>
      <c r="B4" s="6" t="s">
        <v>461</v>
      </c>
      <c r="C4" s="6" t="s">
        <v>6</v>
      </c>
      <c r="D4" s="6">
        <f>+VLOOKUP(bloque2[[#This Row],[emoción]],$C$83:$D$89,2,0)</f>
        <v>3</v>
      </c>
      <c r="E4">
        <v>3</v>
      </c>
      <c r="F4">
        <v>3</v>
      </c>
      <c r="G4">
        <v>3</v>
      </c>
      <c r="H4">
        <v>6</v>
      </c>
      <c r="I4">
        <v>3</v>
      </c>
      <c r="J4">
        <v>3</v>
      </c>
      <c r="K4">
        <v>5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</row>
    <row r="5" spans="1:33" x14ac:dyDescent="0.55000000000000004">
      <c r="A5" s="6">
        <v>3</v>
      </c>
      <c r="B5" s="6" t="s">
        <v>462</v>
      </c>
      <c r="C5" s="6" t="s">
        <v>4</v>
      </c>
      <c r="D5" s="6">
        <f>+VLOOKUP(bloque2[[#This Row],[emoción]],$C$83:$D$89,2,0)</f>
        <v>5</v>
      </c>
      <c r="E5">
        <v>6</v>
      </c>
      <c r="F5">
        <v>1</v>
      </c>
      <c r="G5">
        <v>5</v>
      </c>
      <c r="H5">
        <v>5</v>
      </c>
      <c r="I5">
        <v>1</v>
      </c>
      <c r="J5">
        <v>7</v>
      </c>
      <c r="K5">
        <v>1</v>
      </c>
      <c r="L5">
        <v>7</v>
      </c>
      <c r="M5">
        <v>6</v>
      </c>
      <c r="N5">
        <v>7</v>
      </c>
      <c r="O5">
        <v>4</v>
      </c>
      <c r="P5">
        <v>5</v>
      </c>
      <c r="Q5">
        <v>5</v>
      </c>
      <c r="R5">
        <v>1</v>
      </c>
      <c r="S5">
        <v>6</v>
      </c>
      <c r="T5">
        <v>7</v>
      </c>
      <c r="U5">
        <v>7</v>
      </c>
      <c r="V5">
        <v>6</v>
      </c>
      <c r="W5">
        <v>5</v>
      </c>
      <c r="X5">
        <v>1</v>
      </c>
      <c r="Y5">
        <v>5</v>
      </c>
      <c r="Z5">
        <v>4</v>
      </c>
      <c r="AA5">
        <v>5</v>
      </c>
      <c r="AB5">
        <v>5</v>
      </c>
      <c r="AC5">
        <v>5</v>
      </c>
      <c r="AD5">
        <v>5</v>
      </c>
      <c r="AE5">
        <v>5</v>
      </c>
      <c r="AF5">
        <v>1</v>
      </c>
      <c r="AG5">
        <v>7</v>
      </c>
    </row>
    <row r="6" spans="1:33" x14ac:dyDescent="0.55000000000000004">
      <c r="A6" s="6">
        <v>4</v>
      </c>
      <c r="B6" s="6" t="s">
        <v>463</v>
      </c>
      <c r="C6" s="6" t="s">
        <v>1</v>
      </c>
      <c r="D6" s="6">
        <f>+VLOOKUP(bloque2[[#This Row],[emoción]],$C$83:$D$89,2,0)</f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6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D6">
        <v>3</v>
      </c>
      <c r="AE6">
        <v>7</v>
      </c>
      <c r="AF6">
        <v>2</v>
      </c>
      <c r="AG6">
        <v>2</v>
      </c>
    </row>
    <row r="7" spans="1:33" x14ac:dyDescent="0.55000000000000004">
      <c r="A7" s="6">
        <v>5</v>
      </c>
      <c r="B7" s="6" t="s">
        <v>464</v>
      </c>
      <c r="C7" s="6" t="s">
        <v>6</v>
      </c>
      <c r="D7" s="6">
        <f>+VLOOKUP(bloque2[[#This Row],[emoción]],$C$83:$D$89,2,0)</f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4</v>
      </c>
      <c r="M7">
        <v>4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6</v>
      </c>
      <c r="AA7">
        <v>5</v>
      </c>
      <c r="AB7">
        <v>3</v>
      </c>
      <c r="AC7">
        <v>5</v>
      </c>
      <c r="AD7">
        <v>3</v>
      </c>
      <c r="AE7">
        <v>3</v>
      </c>
      <c r="AF7">
        <v>3</v>
      </c>
      <c r="AG7">
        <v>3</v>
      </c>
    </row>
    <row r="8" spans="1:33" x14ac:dyDescent="0.55000000000000004">
      <c r="A8" s="6">
        <v>6</v>
      </c>
      <c r="B8" s="6" t="s">
        <v>465</v>
      </c>
      <c r="C8" s="6" t="s">
        <v>3</v>
      </c>
      <c r="D8" s="6">
        <f>+VLOOKUP(bloque2[[#This Row],[emoción]],$C$83:$D$89,2,0)</f>
        <v>4</v>
      </c>
      <c r="E8">
        <v>4</v>
      </c>
      <c r="F8">
        <v>5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6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1</v>
      </c>
      <c r="AD8">
        <v>4</v>
      </c>
      <c r="AE8">
        <v>4</v>
      </c>
      <c r="AF8">
        <v>4</v>
      </c>
      <c r="AG8">
        <v>4</v>
      </c>
    </row>
    <row r="9" spans="1:33" x14ac:dyDescent="0.55000000000000004">
      <c r="A9" s="6">
        <v>7</v>
      </c>
      <c r="B9" s="6" t="s">
        <v>466</v>
      </c>
      <c r="C9" s="6" t="s">
        <v>3</v>
      </c>
      <c r="D9" s="6">
        <f>+VLOOKUP(bloque2[[#This Row],[emoción]],$C$83:$D$89,2,0)</f>
        <v>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4</v>
      </c>
      <c r="M9">
        <v>7</v>
      </c>
      <c r="N9">
        <v>4</v>
      </c>
      <c r="O9">
        <v>4</v>
      </c>
      <c r="P9">
        <v>4</v>
      </c>
      <c r="Q9">
        <v>4</v>
      </c>
      <c r="R9">
        <v>2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7</v>
      </c>
      <c r="AF9">
        <v>4</v>
      </c>
      <c r="AG9">
        <v>4</v>
      </c>
    </row>
    <row r="10" spans="1:33" x14ac:dyDescent="0.55000000000000004">
      <c r="A10" s="6">
        <v>8</v>
      </c>
      <c r="B10" s="6" t="s">
        <v>467</v>
      </c>
      <c r="C10" s="6" t="s">
        <v>3</v>
      </c>
      <c r="D10" s="6">
        <f>+VLOOKUP(bloque2[[#This Row],[emoción]],$C$83:$D$89,2,0)</f>
        <v>4</v>
      </c>
      <c r="E10">
        <v>1</v>
      </c>
      <c r="F10">
        <v>6</v>
      </c>
      <c r="G10">
        <v>3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7</v>
      </c>
      <c r="Q10">
        <v>5</v>
      </c>
      <c r="R10">
        <v>2</v>
      </c>
      <c r="S10">
        <v>1</v>
      </c>
      <c r="T10">
        <v>1</v>
      </c>
      <c r="U10">
        <v>1</v>
      </c>
      <c r="V10">
        <v>1</v>
      </c>
      <c r="W10">
        <v>1</v>
      </c>
      <c r="X10">
        <v>5</v>
      </c>
      <c r="Y10">
        <v>1</v>
      </c>
      <c r="Z10">
        <v>5</v>
      </c>
      <c r="AA10">
        <v>2</v>
      </c>
      <c r="AB10">
        <v>3</v>
      </c>
      <c r="AC10">
        <v>1</v>
      </c>
      <c r="AD10">
        <v>1</v>
      </c>
      <c r="AE10">
        <v>1</v>
      </c>
      <c r="AF10">
        <v>1</v>
      </c>
      <c r="AG10">
        <v>1</v>
      </c>
    </row>
    <row r="11" spans="1:33" x14ac:dyDescent="0.55000000000000004">
      <c r="A11" s="6">
        <v>9</v>
      </c>
      <c r="B11" s="6" t="s">
        <v>468</v>
      </c>
      <c r="C11" s="6" t="s">
        <v>4</v>
      </c>
      <c r="D11" s="6">
        <f>+VLOOKUP(bloque2[[#This Row],[emoción]],$C$83:$D$89,2,0)</f>
        <v>5</v>
      </c>
      <c r="E11">
        <v>6</v>
      </c>
      <c r="F11">
        <v>5</v>
      </c>
      <c r="G11">
        <v>6</v>
      </c>
      <c r="H11">
        <v>6</v>
      </c>
      <c r="I11">
        <v>6</v>
      </c>
      <c r="J11">
        <v>6</v>
      </c>
      <c r="K11">
        <v>5</v>
      </c>
      <c r="L11">
        <v>2</v>
      </c>
      <c r="M11">
        <v>5</v>
      </c>
      <c r="N11">
        <v>6</v>
      </c>
      <c r="O11">
        <v>2</v>
      </c>
      <c r="P11">
        <v>6</v>
      </c>
      <c r="Q11">
        <v>6</v>
      </c>
      <c r="R11">
        <v>6</v>
      </c>
      <c r="S11">
        <v>2</v>
      </c>
      <c r="T11">
        <v>6</v>
      </c>
      <c r="U11">
        <v>5</v>
      </c>
      <c r="V11">
        <v>6</v>
      </c>
      <c r="W11">
        <v>6</v>
      </c>
      <c r="X11">
        <v>2</v>
      </c>
      <c r="Y11">
        <v>2</v>
      </c>
      <c r="Z11">
        <v>6</v>
      </c>
      <c r="AA11">
        <v>2</v>
      </c>
      <c r="AB11">
        <v>2</v>
      </c>
      <c r="AC11">
        <v>6</v>
      </c>
      <c r="AD11">
        <v>2</v>
      </c>
      <c r="AE11">
        <v>6</v>
      </c>
      <c r="AF11">
        <v>2</v>
      </c>
      <c r="AG11">
        <v>6</v>
      </c>
    </row>
    <row r="12" spans="1:33" x14ac:dyDescent="0.55000000000000004">
      <c r="A12" s="6">
        <v>10</v>
      </c>
      <c r="B12" s="6" t="s">
        <v>469</v>
      </c>
      <c r="C12" s="6" t="s">
        <v>2</v>
      </c>
      <c r="D12" s="6">
        <f>+VLOOKUP(bloque2[[#This Row],[emoción]],$C$83:$D$89,2,0)</f>
        <v>1</v>
      </c>
      <c r="E12">
        <v>1</v>
      </c>
      <c r="F12">
        <v>7</v>
      </c>
      <c r="G12">
        <v>1</v>
      </c>
      <c r="H12">
        <v>1</v>
      </c>
      <c r="I12">
        <v>1</v>
      </c>
      <c r="J12">
        <v>6</v>
      </c>
      <c r="K12">
        <v>5</v>
      </c>
      <c r="L12">
        <v>7</v>
      </c>
      <c r="M12">
        <v>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6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5</v>
      </c>
      <c r="AF12">
        <v>2</v>
      </c>
      <c r="AG12">
        <v>5</v>
      </c>
    </row>
    <row r="13" spans="1:33" x14ac:dyDescent="0.55000000000000004">
      <c r="A13" s="6">
        <v>11</v>
      </c>
      <c r="B13" s="6" t="s">
        <v>470</v>
      </c>
      <c r="C13" s="6" t="s">
        <v>2</v>
      </c>
      <c r="D13" s="6">
        <f>+VLOOKUP(bloque2[[#This Row],[emoción]],$C$83:$D$89,2,0)</f>
        <v>1</v>
      </c>
      <c r="E13">
        <v>1</v>
      </c>
      <c r="F13">
        <v>5</v>
      </c>
      <c r="G13">
        <v>1</v>
      </c>
      <c r="H13">
        <v>0</v>
      </c>
      <c r="I13">
        <v>1</v>
      </c>
      <c r="J13">
        <v>1</v>
      </c>
      <c r="K13">
        <v>1</v>
      </c>
      <c r="L13">
        <v>3</v>
      </c>
      <c r="M13">
        <v>1</v>
      </c>
      <c r="N13">
        <v>1</v>
      </c>
      <c r="O13">
        <v>1</v>
      </c>
      <c r="P13">
        <v>7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2</v>
      </c>
      <c r="AG13">
        <v>5</v>
      </c>
    </row>
    <row r="14" spans="1:33" x14ac:dyDescent="0.55000000000000004">
      <c r="A14" s="6">
        <v>12</v>
      </c>
      <c r="B14" s="6" t="s">
        <v>471</v>
      </c>
      <c r="C14" s="6" t="s">
        <v>3</v>
      </c>
      <c r="D14" s="6">
        <f>+VLOOKUP(bloque2[[#This Row],[emoción]],$C$83:$D$89,2,0)</f>
        <v>4</v>
      </c>
      <c r="E14">
        <v>3</v>
      </c>
      <c r="F14">
        <v>7</v>
      </c>
      <c r="G14">
        <v>4</v>
      </c>
      <c r="H14">
        <v>7</v>
      </c>
      <c r="I14">
        <v>4</v>
      </c>
      <c r="J14">
        <v>4</v>
      </c>
      <c r="K14">
        <v>7</v>
      </c>
      <c r="L14">
        <v>4</v>
      </c>
      <c r="M14">
        <v>3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3</v>
      </c>
      <c r="Z14">
        <v>5</v>
      </c>
      <c r="AA14">
        <v>1</v>
      </c>
      <c r="AB14">
        <v>4</v>
      </c>
      <c r="AC14">
        <v>4</v>
      </c>
      <c r="AD14">
        <v>4</v>
      </c>
      <c r="AE14">
        <v>4</v>
      </c>
      <c r="AF14">
        <v>5</v>
      </c>
      <c r="AG14">
        <v>3</v>
      </c>
    </row>
    <row r="15" spans="1:33" x14ac:dyDescent="0.55000000000000004">
      <c r="A15" s="6">
        <v>13</v>
      </c>
      <c r="B15" s="6" t="s">
        <v>472</v>
      </c>
      <c r="C15" s="6" t="s">
        <v>2</v>
      </c>
      <c r="D15" s="6">
        <f>+VLOOKUP(bloque2[[#This Row],[emoción]],$C$83:$D$89,2,0)</f>
        <v>1</v>
      </c>
      <c r="E15">
        <v>1</v>
      </c>
      <c r="F15">
        <v>1</v>
      </c>
      <c r="G15">
        <v>1</v>
      </c>
      <c r="H15">
        <v>4</v>
      </c>
      <c r="I15">
        <v>1</v>
      </c>
      <c r="J15">
        <v>1</v>
      </c>
      <c r="K15">
        <v>1</v>
      </c>
      <c r="L15">
        <v>1</v>
      </c>
      <c r="M15">
        <v>5</v>
      </c>
      <c r="N15">
        <v>1</v>
      </c>
      <c r="O15">
        <v>1</v>
      </c>
      <c r="P15">
        <v>1</v>
      </c>
      <c r="Q15">
        <v>3</v>
      </c>
      <c r="R15">
        <v>1</v>
      </c>
      <c r="S15">
        <v>1</v>
      </c>
      <c r="T15">
        <v>1</v>
      </c>
      <c r="U15">
        <v>5</v>
      </c>
      <c r="V15">
        <v>1</v>
      </c>
      <c r="W15">
        <v>2</v>
      </c>
      <c r="X15">
        <v>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6</v>
      </c>
    </row>
    <row r="16" spans="1:33" x14ac:dyDescent="0.55000000000000004">
      <c r="A16" s="6">
        <v>14</v>
      </c>
      <c r="B16" s="6" t="s">
        <v>473</v>
      </c>
      <c r="C16" s="6" t="s">
        <v>1</v>
      </c>
      <c r="D16" s="6">
        <f>+VLOOKUP(bloque2[[#This Row],[emoción]],$C$83:$D$89,2,0)</f>
        <v>2</v>
      </c>
      <c r="E16">
        <v>2</v>
      </c>
      <c r="F16">
        <v>2</v>
      </c>
      <c r="G16">
        <v>2</v>
      </c>
      <c r="H16">
        <v>1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6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</row>
    <row r="17" spans="1:33" x14ac:dyDescent="0.55000000000000004">
      <c r="A17" s="6">
        <v>15</v>
      </c>
      <c r="B17" s="6" t="s">
        <v>474</v>
      </c>
      <c r="C17" s="6" t="s">
        <v>6</v>
      </c>
      <c r="D17" s="6">
        <f>+VLOOKUP(bloque2[[#This Row],[emoción]],$C$83:$D$89,2,0)</f>
        <v>3</v>
      </c>
      <c r="E17">
        <v>3</v>
      </c>
      <c r="F17">
        <v>3</v>
      </c>
      <c r="G17">
        <v>3</v>
      </c>
      <c r="H17">
        <v>7</v>
      </c>
      <c r="I17">
        <v>4</v>
      </c>
      <c r="J17">
        <v>5</v>
      </c>
      <c r="K17">
        <v>3</v>
      </c>
      <c r="L17">
        <v>4</v>
      </c>
      <c r="M17">
        <v>3</v>
      </c>
      <c r="N17">
        <v>3</v>
      </c>
      <c r="O17">
        <v>3</v>
      </c>
      <c r="P17">
        <v>3</v>
      </c>
      <c r="Q17">
        <v>3</v>
      </c>
      <c r="R17">
        <v>2</v>
      </c>
      <c r="S17">
        <v>3</v>
      </c>
      <c r="T17">
        <v>3</v>
      </c>
      <c r="U17">
        <v>3</v>
      </c>
      <c r="V17">
        <v>3</v>
      </c>
      <c r="W17">
        <v>3</v>
      </c>
      <c r="X17">
        <v>3</v>
      </c>
      <c r="Y17">
        <v>3</v>
      </c>
      <c r="Z17">
        <v>4</v>
      </c>
      <c r="AA17">
        <v>1</v>
      </c>
      <c r="AB17">
        <v>4</v>
      </c>
      <c r="AC17">
        <v>3</v>
      </c>
      <c r="AD17">
        <v>7</v>
      </c>
      <c r="AE17">
        <v>7</v>
      </c>
      <c r="AF17">
        <v>3</v>
      </c>
      <c r="AG17">
        <v>4</v>
      </c>
    </row>
    <row r="18" spans="1:33" x14ac:dyDescent="0.55000000000000004">
      <c r="A18" s="6">
        <v>16</v>
      </c>
      <c r="B18" s="6" t="s">
        <v>475</v>
      </c>
      <c r="C18" s="6" t="s">
        <v>0</v>
      </c>
      <c r="D18" s="6">
        <f>+VLOOKUP(bloque2[[#This Row],[emoción]],$C$83:$D$89,2,0)</f>
        <v>7</v>
      </c>
      <c r="E18">
        <v>6</v>
      </c>
      <c r="F18">
        <v>7</v>
      </c>
      <c r="G18">
        <v>5</v>
      </c>
      <c r="H18">
        <v>5</v>
      </c>
      <c r="I18">
        <v>6</v>
      </c>
      <c r="J18">
        <v>7</v>
      </c>
      <c r="K18">
        <v>6</v>
      </c>
      <c r="L18">
        <v>6</v>
      </c>
      <c r="M18">
        <v>7</v>
      </c>
      <c r="N18">
        <v>6</v>
      </c>
      <c r="O18">
        <v>7</v>
      </c>
      <c r="P18">
        <v>7</v>
      </c>
      <c r="Q18">
        <v>7</v>
      </c>
      <c r="R18">
        <v>2</v>
      </c>
      <c r="S18">
        <v>7</v>
      </c>
      <c r="T18">
        <v>5</v>
      </c>
      <c r="U18">
        <v>5</v>
      </c>
      <c r="V18">
        <v>6</v>
      </c>
      <c r="W18">
        <v>6</v>
      </c>
      <c r="X18">
        <v>6</v>
      </c>
      <c r="Y18">
        <v>6</v>
      </c>
      <c r="Z18">
        <v>6</v>
      </c>
      <c r="AA18">
        <v>7</v>
      </c>
      <c r="AB18">
        <v>6</v>
      </c>
      <c r="AC18">
        <v>6</v>
      </c>
      <c r="AD18">
        <v>7</v>
      </c>
      <c r="AE18">
        <v>6</v>
      </c>
      <c r="AF18">
        <v>6</v>
      </c>
      <c r="AG18">
        <v>6</v>
      </c>
    </row>
    <row r="19" spans="1:33" x14ac:dyDescent="0.55000000000000004">
      <c r="A19" s="6">
        <v>17</v>
      </c>
      <c r="B19" s="6" t="s">
        <v>476</v>
      </c>
      <c r="C19" s="6" t="s">
        <v>5</v>
      </c>
      <c r="D19" s="6">
        <f>+VLOOKUP(bloque2[[#This Row],[emoción]],$C$83:$D$89,2,0)</f>
        <v>6</v>
      </c>
      <c r="E19">
        <v>6</v>
      </c>
      <c r="F19">
        <v>6</v>
      </c>
      <c r="G19">
        <v>6</v>
      </c>
      <c r="H19">
        <v>6</v>
      </c>
      <c r="I19">
        <v>6</v>
      </c>
      <c r="J19">
        <v>6</v>
      </c>
      <c r="K19">
        <v>6</v>
      </c>
      <c r="L19">
        <v>6</v>
      </c>
      <c r="M19">
        <v>6</v>
      </c>
      <c r="N19">
        <v>6</v>
      </c>
      <c r="O19">
        <v>6</v>
      </c>
      <c r="P19">
        <v>6</v>
      </c>
      <c r="Q19">
        <v>0</v>
      </c>
      <c r="R19">
        <v>2</v>
      </c>
      <c r="S19">
        <v>6</v>
      </c>
      <c r="T19">
        <v>6</v>
      </c>
      <c r="U19">
        <v>6</v>
      </c>
      <c r="V19">
        <v>6</v>
      </c>
      <c r="W19">
        <v>6</v>
      </c>
      <c r="X19">
        <v>2</v>
      </c>
      <c r="Y19">
        <v>2</v>
      </c>
      <c r="Z19">
        <v>6</v>
      </c>
      <c r="AA19">
        <v>6</v>
      </c>
      <c r="AB19">
        <v>6</v>
      </c>
      <c r="AC19">
        <v>6</v>
      </c>
      <c r="AD19">
        <v>6</v>
      </c>
      <c r="AE19">
        <v>6</v>
      </c>
      <c r="AF19">
        <v>6</v>
      </c>
      <c r="AG19">
        <v>6</v>
      </c>
    </row>
    <row r="20" spans="1:33" x14ac:dyDescent="0.55000000000000004">
      <c r="A20" s="6">
        <v>18</v>
      </c>
      <c r="B20" s="6" t="s">
        <v>477</v>
      </c>
      <c r="C20" s="6" t="s">
        <v>0</v>
      </c>
      <c r="D20" s="6">
        <f>+VLOOKUP(bloque2[[#This Row],[emoción]],$C$83:$D$89,2,0)</f>
        <v>7</v>
      </c>
      <c r="E20">
        <v>7</v>
      </c>
      <c r="F20">
        <v>7</v>
      </c>
      <c r="G20">
        <v>7</v>
      </c>
      <c r="H20">
        <v>7</v>
      </c>
      <c r="I20">
        <v>7</v>
      </c>
      <c r="J20">
        <v>7</v>
      </c>
      <c r="K20">
        <v>7</v>
      </c>
      <c r="L20">
        <v>7</v>
      </c>
      <c r="M20">
        <v>7</v>
      </c>
      <c r="N20">
        <v>7</v>
      </c>
      <c r="O20">
        <v>7</v>
      </c>
      <c r="P20">
        <v>7</v>
      </c>
      <c r="Q20">
        <v>6</v>
      </c>
      <c r="R20">
        <v>1</v>
      </c>
      <c r="S20">
        <v>7</v>
      </c>
      <c r="T20">
        <v>7</v>
      </c>
      <c r="U20">
        <v>5</v>
      </c>
      <c r="V20">
        <v>7</v>
      </c>
      <c r="W20">
        <v>7</v>
      </c>
      <c r="X20">
        <v>7</v>
      </c>
      <c r="Y20">
        <v>7</v>
      </c>
      <c r="Z20">
        <v>7</v>
      </c>
      <c r="AA20">
        <v>7</v>
      </c>
      <c r="AB20">
        <v>4</v>
      </c>
      <c r="AC20">
        <v>7</v>
      </c>
      <c r="AD20">
        <v>7</v>
      </c>
      <c r="AE20">
        <v>5</v>
      </c>
      <c r="AF20">
        <v>7</v>
      </c>
      <c r="AG20">
        <v>7</v>
      </c>
    </row>
    <row r="21" spans="1:33" x14ac:dyDescent="0.55000000000000004">
      <c r="A21" s="6">
        <v>19</v>
      </c>
      <c r="B21" s="6" t="s">
        <v>478</v>
      </c>
      <c r="C21" s="6" t="s">
        <v>5</v>
      </c>
      <c r="D21" s="6">
        <f>+VLOOKUP(bloque2[[#This Row],[emoción]],$C$83:$D$89,2,0)</f>
        <v>6</v>
      </c>
      <c r="E21">
        <v>6</v>
      </c>
      <c r="F21">
        <v>6</v>
      </c>
      <c r="G21">
        <v>6</v>
      </c>
      <c r="H21">
        <v>6</v>
      </c>
      <c r="I21">
        <v>6</v>
      </c>
      <c r="J21">
        <v>6</v>
      </c>
      <c r="K21">
        <v>5</v>
      </c>
      <c r="L21">
        <v>6</v>
      </c>
      <c r="M21">
        <v>6</v>
      </c>
      <c r="N21">
        <v>6</v>
      </c>
      <c r="O21">
        <v>6</v>
      </c>
      <c r="P21">
        <v>6</v>
      </c>
      <c r="Q21">
        <v>5</v>
      </c>
      <c r="R21">
        <v>1</v>
      </c>
      <c r="S21">
        <v>6</v>
      </c>
      <c r="T21">
        <v>5</v>
      </c>
      <c r="U21">
        <v>6</v>
      </c>
      <c r="V21">
        <v>6</v>
      </c>
      <c r="W21">
        <v>5</v>
      </c>
      <c r="X21">
        <v>6</v>
      </c>
      <c r="Y21">
        <v>6</v>
      </c>
      <c r="Z21">
        <v>6</v>
      </c>
      <c r="AA21">
        <v>6</v>
      </c>
      <c r="AB21">
        <v>5</v>
      </c>
      <c r="AC21">
        <v>6</v>
      </c>
      <c r="AD21">
        <v>6</v>
      </c>
      <c r="AE21">
        <v>6</v>
      </c>
      <c r="AF21">
        <v>6</v>
      </c>
      <c r="AG21">
        <v>6</v>
      </c>
    </row>
    <row r="22" spans="1:33" x14ac:dyDescent="0.55000000000000004">
      <c r="A22" s="6">
        <v>20</v>
      </c>
      <c r="B22" s="6" t="s">
        <v>479</v>
      </c>
      <c r="C22" s="6" t="s">
        <v>2</v>
      </c>
      <c r="D22" s="6">
        <f>+VLOOKUP(bloque2[[#This Row],[emoción]],$C$83:$D$89,2,0)</f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3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5</v>
      </c>
      <c r="V22">
        <v>1</v>
      </c>
      <c r="W22">
        <v>5</v>
      </c>
      <c r="X22">
        <v>1</v>
      </c>
      <c r="Y22">
        <v>1</v>
      </c>
      <c r="Z22">
        <v>6</v>
      </c>
      <c r="AA22">
        <v>1</v>
      </c>
      <c r="AB22">
        <v>1</v>
      </c>
      <c r="AC22">
        <v>1</v>
      </c>
      <c r="AD22">
        <v>1</v>
      </c>
      <c r="AE22">
        <v>5</v>
      </c>
      <c r="AF22">
        <v>1</v>
      </c>
      <c r="AG22">
        <v>7</v>
      </c>
    </row>
    <row r="23" spans="1:33" x14ac:dyDescent="0.55000000000000004">
      <c r="A23" s="6">
        <v>21</v>
      </c>
      <c r="B23" s="6" t="s">
        <v>480</v>
      </c>
      <c r="C23" s="6" t="s">
        <v>2</v>
      </c>
      <c r="D23" s="6">
        <f>+VLOOKUP(bloque2[[#This Row],[emoción]],$C$83:$D$89,2,0)</f>
        <v>1</v>
      </c>
      <c r="E23">
        <v>1</v>
      </c>
      <c r="F23">
        <v>6</v>
      </c>
      <c r="G23">
        <v>1</v>
      </c>
      <c r="H23">
        <v>1</v>
      </c>
      <c r="I23">
        <v>1</v>
      </c>
      <c r="J23">
        <v>3</v>
      </c>
      <c r="K23">
        <v>3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5</v>
      </c>
      <c r="AF23">
        <v>1</v>
      </c>
      <c r="AG23">
        <v>1</v>
      </c>
    </row>
    <row r="24" spans="1:33" x14ac:dyDescent="0.55000000000000004">
      <c r="A24" s="6">
        <v>22</v>
      </c>
      <c r="B24" s="6" t="s">
        <v>481</v>
      </c>
      <c r="C24" s="6" t="s">
        <v>1</v>
      </c>
      <c r="D24" s="6">
        <f>+VLOOKUP(bloque2[[#This Row],[emoción]],$C$83:$D$89,2,0)</f>
        <v>2</v>
      </c>
      <c r="E24">
        <v>2</v>
      </c>
      <c r="F24">
        <v>2</v>
      </c>
      <c r="G24">
        <v>2</v>
      </c>
      <c r="H24">
        <v>2</v>
      </c>
      <c r="I24">
        <v>2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</row>
    <row r="25" spans="1:33" x14ac:dyDescent="0.55000000000000004">
      <c r="A25" s="6">
        <v>23</v>
      </c>
      <c r="B25" s="6" t="s">
        <v>482</v>
      </c>
      <c r="C25" s="6" t="s">
        <v>2</v>
      </c>
      <c r="D25" s="6">
        <f>+VLOOKUP(bloque2[[#This Row],[emoción]],$C$83:$D$89,2,0)</f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3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3</v>
      </c>
    </row>
    <row r="26" spans="1:33" x14ac:dyDescent="0.55000000000000004">
      <c r="A26" s="6">
        <v>24</v>
      </c>
      <c r="B26" s="6" t="s">
        <v>483</v>
      </c>
      <c r="C26" s="6" t="s">
        <v>3</v>
      </c>
      <c r="D26" s="6">
        <f>+VLOOKUP(bloque2[[#This Row],[emoción]],$C$83:$D$89,2,0)</f>
        <v>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2</v>
      </c>
      <c r="S26">
        <v>4</v>
      </c>
      <c r="T26">
        <v>4</v>
      </c>
      <c r="U26">
        <v>4</v>
      </c>
      <c r="V26">
        <v>4</v>
      </c>
      <c r="W26">
        <v>2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</row>
    <row r="27" spans="1:33" x14ac:dyDescent="0.55000000000000004">
      <c r="A27" s="6">
        <v>25</v>
      </c>
      <c r="B27" s="6" t="s">
        <v>484</v>
      </c>
      <c r="C27" s="6" t="s">
        <v>3</v>
      </c>
      <c r="D27" s="6">
        <f>+VLOOKUP(bloque2[[#This Row],[emoción]],$C$83:$D$89,2,0)</f>
        <v>4</v>
      </c>
      <c r="E27">
        <v>4</v>
      </c>
      <c r="F27">
        <v>7</v>
      </c>
      <c r="G27">
        <v>4</v>
      </c>
      <c r="H27">
        <v>4</v>
      </c>
      <c r="I27">
        <v>4</v>
      </c>
      <c r="J27">
        <v>7</v>
      </c>
      <c r="K27">
        <v>4</v>
      </c>
      <c r="L27">
        <v>4</v>
      </c>
      <c r="M27">
        <v>5</v>
      </c>
      <c r="N27">
        <v>4</v>
      </c>
      <c r="O27">
        <v>4</v>
      </c>
      <c r="P27">
        <v>4</v>
      </c>
      <c r="Q27">
        <v>4</v>
      </c>
      <c r="R27">
        <v>2</v>
      </c>
      <c r="S27">
        <v>4</v>
      </c>
      <c r="T27">
        <v>4</v>
      </c>
      <c r="U27">
        <v>4</v>
      </c>
      <c r="V27">
        <v>7</v>
      </c>
      <c r="W27">
        <v>2</v>
      </c>
      <c r="X27">
        <v>4</v>
      </c>
      <c r="Y27">
        <v>4</v>
      </c>
      <c r="Z27">
        <v>4</v>
      </c>
      <c r="AA27">
        <v>5</v>
      </c>
      <c r="AB27">
        <v>4</v>
      </c>
      <c r="AC27">
        <v>4</v>
      </c>
      <c r="AD27">
        <v>4</v>
      </c>
      <c r="AE27">
        <v>7</v>
      </c>
      <c r="AF27">
        <v>4</v>
      </c>
      <c r="AG27">
        <v>4</v>
      </c>
    </row>
    <row r="28" spans="1:33" x14ac:dyDescent="0.55000000000000004">
      <c r="A28" s="6">
        <v>26</v>
      </c>
      <c r="B28" s="6" t="s">
        <v>485</v>
      </c>
      <c r="C28" s="6" t="s">
        <v>3</v>
      </c>
      <c r="D28" s="6">
        <f>+VLOOKUP(bloque2[[#This Row],[emoción]],$C$83:$D$89,2,0)</f>
        <v>4</v>
      </c>
      <c r="E28">
        <v>6</v>
      </c>
      <c r="F28">
        <v>1</v>
      </c>
      <c r="G28">
        <v>7</v>
      </c>
      <c r="H28">
        <v>7</v>
      </c>
      <c r="I28">
        <v>6</v>
      </c>
      <c r="J28">
        <v>7</v>
      </c>
      <c r="K28">
        <v>5</v>
      </c>
      <c r="L28">
        <v>4</v>
      </c>
      <c r="M28">
        <v>5</v>
      </c>
      <c r="N28">
        <v>7</v>
      </c>
      <c r="O28">
        <v>4</v>
      </c>
      <c r="P28">
        <v>4</v>
      </c>
      <c r="Q28">
        <v>7</v>
      </c>
      <c r="R28">
        <v>2</v>
      </c>
      <c r="S28">
        <v>5</v>
      </c>
      <c r="T28">
        <v>7</v>
      </c>
      <c r="U28">
        <v>5</v>
      </c>
      <c r="V28">
        <v>7</v>
      </c>
      <c r="W28">
        <v>7</v>
      </c>
      <c r="X28">
        <v>4</v>
      </c>
      <c r="Y28">
        <v>5</v>
      </c>
      <c r="Z28">
        <v>4</v>
      </c>
      <c r="AA28">
        <v>5</v>
      </c>
      <c r="AB28">
        <v>5</v>
      </c>
      <c r="AC28">
        <v>7</v>
      </c>
      <c r="AD28">
        <v>5</v>
      </c>
      <c r="AE28">
        <v>5</v>
      </c>
      <c r="AF28">
        <v>4</v>
      </c>
      <c r="AG28">
        <v>4</v>
      </c>
    </row>
    <row r="29" spans="1:33" x14ac:dyDescent="0.55000000000000004">
      <c r="A29" s="6">
        <v>27</v>
      </c>
      <c r="B29" s="6" t="s">
        <v>486</v>
      </c>
      <c r="C29" s="6" t="s">
        <v>6</v>
      </c>
      <c r="D29" s="6">
        <f>+VLOOKUP(bloque2[[#This Row],[emoción]],$C$83:$D$89,2,0)</f>
        <v>3</v>
      </c>
      <c r="E29">
        <v>3</v>
      </c>
      <c r="F29">
        <v>3</v>
      </c>
      <c r="G29">
        <v>5</v>
      </c>
      <c r="H29">
        <v>3</v>
      </c>
      <c r="I29">
        <v>3</v>
      </c>
      <c r="J29">
        <v>3</v>
      </c>
      <c r="K29">
        <v>3</v>
      </c>
      <c r="L29">
        <v>4</v>
      </c>
      <c r="M29">
        <v>3</v>
      </c>
      <c r="N29">
        <v>3</v>
      </c>
      <c r="O29">
        <v>2</v>
      </c>
      <c r="P29">
        <v>3</v>
      </c>
      <c r="Q29">
        <v>3</v>
      </c>
      <c r="R29">
        <v>2</v>
      </c>
      <c r="S29">
        <v>3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</row>
    <row r="30" spans="1:33" x14ac:dyDescent="0.55000000000000004">
      <c r="A30" s="6">
        <v>28</v>
      </c>
      <c r="B30" s="6" t="s">
        <v>487</v>
      </c>
      <c r="C30" s="6" t="s">
        <v>5</v>
      </c>
      <c r="D30" s="6">
        <f>+VLOOKUP(bloque2[[#This Row],[emoción]],$C$83:$D$89,2,0)</f>
        <v>6</v>
      </c>
      <c r="E30">
        <v>6</v>
      </c>
      <c r="F30">
        <v>6</v>
      </c>
      <c r="G30">
        <v>6</v>
      </c>
      <c r="H30">
        <v>6</v>
      </c>
      <c r="I30">
        <v>6</v>
      </c>
      <c r="J30">
        <v>6</v>
      </c>
      <c r="K30">
        <v>6</v>
      </c>
      <c r="L30">
        <v>6</v>
      </c>
      <c r="M30">
        <v>6</v>
      </c>
      <c r="N30">
        <v>6</v>
      </c>
      <c r="O30">
        <v>0</v>
      </c>
      <c r="P30">
        <v>6</v>
      </c>
      <c r="Q30">
        <v>6</v>
      </c>
      <c r="R30">
        <v>2</v>
      </c>
      <c r="S30">
        <v>6</v>
      </c>
      <c r="T30">
        <v>6</v>
      </c>
      <c r="U30">
        <v>6</v>
      </c>
      <c r="V30">
        <v>6</v>
      </c>
      <c r="W30">
        <v>6</v>
      </c>
      <c r="X30">
        <v>6</v>
      </c>
      <c r="Y30">
        <v>6</v>
      </c>
      <c r="Z30">
        <v>4</v>
      </c>
      <c r="AA30">
        <v>6</v>
      </c>
      <c r="AB30">
        <v>6</v>
      </c>
      <c r="AC30">
        <v>6</v>
      </c>
      <c r="AD30">
        <v>6</v>
      </c>
      <c r="AE30">
        <v>6</v>
      </c>
      <c r="AF30">
        <v>6</v>
      </c>
      <c r="AG30">
        <v>6</v>
      </c>
    </row>
    <row r="31" spans="1:33" x14ac:dyDescent="0.55000000000000004">
      <c r="A31" s="6">
        <v>29</v>
      </c>
      <c r="B31" s="6" t="s">
        <v>488</v>
      </c>
      <c r="C31" s="6" t="s">
        <v>3</v>
      </c>
      <c r="D31" s="6">
        <f>+VLOOKUP(bloque2[[#This Row],[emoción]],$C$83:$D$89,2,0)</f>
        <v>4</v>
      </c>
      <c r="E31">
        <v>4</v>
      </c>
      <c r="F31">
        <v>7</v>
      </c>
      <c r="G31">
        <v>4</v>
      </c>
      <c r="H31">
        <v>5</v>
      </c>
      <c r="I31">
        <v>4</v>
      </c>
      <c r="J31">
        <v>3</v>
      </c>
      <c r="K31">
        <v>3</v>
      </c>
      <c r="L31">
        <v>4</v>
      </c>
      <c r="M31">
        <v>3</v>
      </c>
      <c r="N31">
        <v>3</v>
      </c>
      <c r="O31">
        <v>4</v>
      </c>
      <c r="P31">
        <v>7</v>
      </c>
      <c r="Q31">
        <v>3</v>
      </c>
      <c r="R31">
        <v>2</v>
      </c>
      <c r="S31">
        <v>4</v>
      </c>
      <c r="T31">
        <v>4</v>
      </c>
      <c r="U31">
        <v>4</v>
      </c>
      <c r="V31">
        <v>3</v>
      </c>
      <c r="W31">
        <v>4</v>
      </c>
      <c r="X31">
        <v>4</v>
      </c>
      <c r="Y31">
        <v>3</v>
      </c>
      <c r="Z31">
        <v>3</v>
      </c>
      <c r="AA31">
        <v>4</v>
      </c>
      <c r="AB31">
        <v>3</v>
      </c>
      <c r="AC31">
        <v>3</v>
      </c>
      <c r="AD31">
        <v>4</v>
      </c>
      <c r="AE31">
        <v>7</v>
      </c>
      <c r="AF31">
        <v>7</v>
      </c>
      <c r="AG31">
        <v>4</v>
      </c>
    </row>
    <row r="32" spans="1:33" x14ac:dyDescent="0.55000000000000004">
      <c r="A32" s="6">
        <v>30</v>
      </c>
      <c r="B32" s="6" t="s">
        <v>489</v>
      </c>
      <c r="C32" s="6" t="s">
        <v>2</v>
      </c>
      <c r="D32" s="6">
        <f>+VLOOKUP(bloque2[[#This Row],[emoción]],$C$83:$D$89,2,0)</f>
        <v>1</v>
      </c>
      <c r="E32">
        <v>1</v>
      </c>
      <c r="F32">
        <v>5</v>
      </c>
      <c r="G32">
        <v>1</v>
      </c>
      <c r="H32">
        <v>7</v>
      </c>
      <c r="I32">
        <v>1</v>
      </c>
      <c r="J32">
        <v>1</v>
      </c>
      <c r="K32">
        <v>3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5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4</v>
      </c>
      <c r="AF32">
        <v>1</v>
      </c>
      <c r="AG32">
        <v>1</v>
      </c>
    </row>
    <row r="33" spans="1:33" x14ac:dyDescent="0.55000000000000004">
      <c r="A33" s="6">
        <v>31</v>
      </c>
      <c r="B33" s="6" t="s">
        <v>490</v>
      </c>
      <c r="C33" s="6" t="s">
        <v>2</v>
      </c>
      <c r="D33" s="6">
        <f>+VLOOKUP(bloque2[[#This Row],[emoción]],$C$83:$D$89,2,0)</f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3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2</v>
      </c>
      <c r="S33">
        <v>1</v>
      </c>
      <c r="T33">
        <v>1</v>
      </c>
      <c r="U33">
        <v>1</v>
      </c>
      <c r="V33">
        <v>1</v>
      </c>
      <c r="W33">
        <v>4</v>
      </c>
      <c r="X33">
        <v>1</v>
      </c>
      <c r="Y33">
        <v>7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</row>
    <row r="34" spans="1:33" x14ac:dyDescent="0.55000000000000004">
      <c r="A34" s="6">
        <v>32</v>
      </c>
      <c r="B34" s="6" t="s">
        <v>491</v>
      </c>
      <c r="C34" s="6" t="s">
        <v>4</v>
      </c>
      <c r="D34" s="6">
        <f>+VLOOKUP(bloque2[[#This Row],[emoción]],$C$83:$D$89,2,0)</f>
        <v>5</v>
      </c>
      <c r="E34">
        <v>6</v>
      </c>
      <c r="F34">
        <v>6</v>
      </c>
      <c r="G34">
        <v>6</v>
      </c>
      <c r="H34">
        <v>6</v>
      </c>
      <c r="I34">
        <v>6</v>
      </c>
      <c r="J34">
        <v>6</v>
      </c>
      <c r="K34">
        <v>5</v>
      </c>
      <c r="L34">
        <v>3</v>
      </c>
      <c r="M34">
        <v>5</v>
      </c>
      <c r="N34">
        <v>6</v>
      </c>
      <c r="O34">
        <v>6</v>
      </c>
      <c r="P34">
        <v>5</v>
      </c>
      <c r="Q34">
        <v>6</v>
      </c>
      <c r="R34">
        <v>2</v>
      </c>
      <c r="S34">
        <v>6</v>
      </c>
      <c r="T34">
        <v>5</v>
      </c>
      <c r="U34">
        <v>5</v>
      </c>
      <c r="V34">
        <v>7</v>
      </c>
      <c r="W34">
        <v>6</v>
      </c>
      <c r="X34">
        <v>6</v>
      </c>
      <c r="Y34">
        <v>5</v>
      </c>
      <c r="Z34">
        <v>6</v>
      </c>
      <c r="AA34">
        <v>6</v>
      </c>
      <c r="AB34">
        <v>5</v>
      </c>
      <c r="AC34">
        <v>1</v>
      </c>
      <c r="AD34">
        <v>7</v>
      </c>
      <c r="AE34">
        <v>5</v>
      </c>
      <c r="AF34">
        <v>5</v>
      </c>
      <c r="AG34">
        <v>6</v>
      </c>
    </row>
    <row r="35" spans="1:33" x14ac:dyDescent="0.55000000000000004">
      <c r="A35" s="6">
        <v>33</v>
      </c>
      <c r="B35" s="6" t="s">
        <v>492</v>
      </c>
      <c r="C35" s="6" t="s">
        <v>2</v>
      </c>
      <c r="D35" s="6">
        <f>+VLOOKUP(bloque2[[#This Row],[emoción]],$C$83:$D$89,2,0)</f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3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6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</row>
    <row r="36" spans="1:33" x14ac:dyDescent="0.55000000000000004">
      <c r="A36" s="6">
        <v>34</v>
      </c>
      <c r="B36" s="6" t="s">
        <v>493</v>
      </c>
      <c r="C36" s="6" t="s">
        <v>2</v>
      </c>
      <c r="D36" s="6">
        <f>+VLOOKUP(bloque2[[#This Row],[emoción]],$C$83:$D$89,2,0)</f>
        <v>1</v>
      </c>
      <c r="E36">
        <v>1</v>
      </c>
      <c r="F36">
        <v>1</v>
      </c>
      <c r="G36">
        <v>1</v>
      </c>
      <c r="H36">
        <v>5</v>
      </c>
      <c r="I36">
        <v>1</v>
      </c>
      <c r="J36">
        <v>1</v>
      </c>
      <c r="K36">
        <v>3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2</v>
      </c>
      <c r="S36">
        <v>1</v>
      </c>
      <c r="T36">
        <v>5</v>
      </c>
      <c r="U36">
        <v>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6</v>
      </c>
      <c r="AE36">
        <v>0</v>
      </c>
      <c r="AF36">
        <v>1</v>
      </c>
      <c r="AG36">
        <v>3</v>
      </c>
    </row>
    <row r="37" spans="1:33" x14ac:dyDescent="0.55000000000000004">
      <c r="A37" s="6">
        <v>35</v>
      </c>
      <c r="B37" s="6" t="s">
        <v>494</v>
      </c>
      <c r="C37" s="6" t="s">
        <v>5</v>
      </c>
      <c r="D37" s="6">
        <f>+VLOOKUP(bloque2[[#This Row],[emoción]],$C$83:$D$89,2,0)</f>
        <v>6</v>
      </c>
      <c r="E37">
        <v>6</v>
      </c>
      <c r="F37">
        <v>6</v>
      </c>
      <c r="G37">
        <v>5</v>
      </c>
      <c r="H37">
        <v>6</v>
      </c>
      <c r="I37">
        <v>6</v>
      </c>
      <c r="J37">
        <v>6</v>
      </c>
      <c r="K37">
        <v>6</v>
      </c>
      <c r="L37">
        <v>6</v>
      </c>
      <c r="M37">
        <v>6</v>
      </c>
      <c r="N37">
        <v>6</v>
      </c>
      <c r="O37">
        <v>6</v>
      </c>
      <c r="P37">
        <v>6</v>
      </c>
      <c r="Q37">
        <v>6</v>
      </c>
      <c r="R37">
        <v>2</v>
      </c>
      <c r="S37">
        <v>6</v>
      </c>
      <c r="T37">
        <v>6</v>
      </c>
      <c r="U37">
        <v>4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</row>
    <row r="38" spans="1:33" x14ac:dyDescent="0.55000000000000004">
      <c r="A38" s="6">
        <v>36</v>
      </c>
      <c r="B38" s="6" t="s">
        <v>495</v>
      </c>
      <c r="C38" s="6" t="s">
        <v>5</v>
      </c>
      <c r="D38" s="6">
        <f>+VLOOKUP(bloque2[[#This Row],[emoción]],$C$83:$D$89,2,0)</f>
        <v>6</v>
      </c>
      <c r="E38">
        <v>6</v>
      </c>
      <c r="F38">
        <v>6</v>
      </c>
      <c r="G38">
        <v>6</v>
      </c>
      <c r="H38">
        <v>6</v>
      </c>
      <c r="I38">
        <v>6</v>
      </c>
      <c r="J38">
        <v>6</v>
      </c>
      <c r="K38">
        <v>6</v>
      </c>
      <c r="L38">
        <v>6</v>
      </c>
      <c r="M38">
        <v>6</v>
      </c>
      <c r="N38">
        <v>6</v>
      </c>
      <c r="O38">
        <v>6</v>
      </c>
      <c r="P38">
        <v>6</v>
      </c>
      <c r="Q38">
        <v>6</v>
      </c>
      <c r="R38">
        <v>1</v>
      </c>
      <c r="S38">
        <v>1</v>
      </c>
      <c r="T38">
        <v>6</v>
      </c>
      <c r="U38">
        <v>6</v>
      </c>
      <c r="V38">
        <v>6</v>
      </c>
      <c r="W38">
        <v>6</v>
      </c>
      <c r="X38">
        <v>6</v>
      </c>
      <c r="Y38">
        <v>6</v>
      </c>
      <c r="Z38">
        <v>6</v>
      </c>
      <c r="AA38">
        <v>6</v>
      </c>
      <c r="AB38">
        <v>6</v>
      </c>
      <c r="AC38">
        <v>6</v>
      </c>
      <c r="AD38">
        <v>6</v>
      </c>
      <c r="AE38">
        <v>6</v>
      </c>
      <c r="AF38">
        <v>6</v>
      </c>
      <c r="AG38">
        <v>6</v>
      </c>
    </row>
    <row r="39" spans="1:33" x14ac:dyDescent="0.55000000000000004">
      <c r="A39" s="6">
        <v>37</v>
      </c>
      <c r="B39" s="6" t="s">
        <v>496</v>
      </c>
      <c r="C39" s="6" t="s">
        <v>4</v>
      </c>
      <c r="D39" s="6">
        <f>+VLOOKUP(bloque2[[#This Row],[emoción]],$C$83:$D$89,2,0)</f>
        <v>5</v>
      </c>
      <c r="E39">
        <v>7</v>
      </c>
      <c r="F39">
        <v>1</v>
      </c>
      <c r="G39">
        <v>5</v>
      </c>
      <c r="H39">
        <v>5</v>
      </c>
      <c r="I39">
        <v>5</v>
      </c>
      <c r="J39">
        <v>7</v>
      </c>
      <c r="K39">
        <v>5</v>
      </c>
      <c r="L39">
        <v>7</v>
      </c>
      <c r="M39">
        <v>5</v>
      </c>
      <c r="N39">
        <v>7</v>
      </c>
      <c r="O39">
        <v>7</v>
      </c>
      <c r="P39">
        <v>7</v>
      </c>
      <c r="Q39">
        <v>5</v>
      </c>
      <c r="R39">
        <v>2</v>
      </c>
      <c r="S39">
        <v>6</v>
      </c>
      <c r="T39">
        <v>5</v>
      </c>
      <c r="U39">
        <v>5</v>
      </c>
      <c r="V39">
        <v>7</v>
      </c>
      <c r="W39">
        <v>4</v>
      </c>
      <c r="X39">
        <v>6</v>
      </c>
      <c r="Y39">
        <v>6</v>
      </c>
      <c r="Z39">
        <v>7</v>
      </c>
      <c r="AA39">
        <v>5</v>
      </c>
      <c r="AB39">
        <v>5</v>
      </c>
      <c r="AC39">
        <v>1</v>
      </c>
      <c r="AD39">
        <v>5</v>
      </c>
      <c r="AE39">
        <v>5</v>
      </c>
      <c r="AF39">
        <v>5</v>
      </c>
      <c r="AG39">
        <v>5</v>
      </c>
    </row>
    <row r="40" spans="1:33" x14ac:dyDescent="0.55000000000000004">
      <c r="A40" s="6">
        <v>38</v>
      </c>
      <c r="B40" s="6" t="s">
        <v>497</v>
      </c>
      <c r="C40" s="6" t="s">
        <v>0</v>
      </c>
      <c r="D40" s="6">
        <f>+VLOOKUP(bloque2[[#This Row],[emoción]],$C$83:$D$89,2,0)</f>
        <v>7</v>
      </c>
      <c r="E40">
        <v>7</v>
      </c>
      <c r="F40">
        <v>7</v>
      </c>
      <c r="G40">
        <v>7</v>
      </c>
      <c r="H40">
        <v>7</v>
      </c>
      <c r="I40">
        <v>7</v>
      </c>
      <c r="J40">
        <v>5</v>
      </c>
      <c r="K40">
        <v>3</v>
      </c>
      <c r="L40">
        <v>7</v>
      </c>
      <c r="M40">
        <v>7</v>
      </c>
      <c r="N40">
        <v>7</v>
      </c>
      <c r="O40">
        <v>7</v>
      </c>
      <c r="P40">
        <v>7</v>
      </c>
      <c r="Q40">
        <v>7</v>
      </c>
      <c r="R40">
        <v>2</v>
      </c>
      <c r="S40">
        <v>7</v>
      </c>
      <c r="T40">
        <v>7</v>
      </c>
      <c r="U40">
        <v>7</v>
      </c>
      <c r="V40">
        <v>7</v>
      </c>
      <c r="W40">
        <v>4</v>
      </c>
      <c r="X40">
        <v>4</v>
      </c>
      <c r="Y40">
        <v>7</v>
      </c>
      <c r="Z40">
        <v>7</v>
      </c>
      <c r="AA40">
        <v>7</v>
      </c>
      <c r="AB40">
        <v>4</v>
      </c>
      <c r="AC40">
        <v>7</v>
      </c>
      <c r="AD40">
        <v>7</v>
      </c>
      <c r="AE40">
        <v>7</v>
      </c>
      <c r="AF40">
        <v>7</v>
      </c>
      <c r="AG40">
        <v>7</v>
      </c>
    </row>
    <row r="41" spans="1:33" x14ac:dyDescent="0.55000000000000004">
      <c r="A41" s="6">
        <v>39</v>
      </c>
      <c r="B41" s="6" t="s">
        <v>498</v>
      </c>
      <c r="C41" s="6" t="s">
        <v>0</v>
      </c>
      <c r="D41" s="6">
        <f>+VLOOKUP(bloque2[[#This Row],[emoción]],$C$83:$D$89,2,0)</f>
        <v>7</v>
      </c>
      <c r="E41">
        <v>7</v>
      </c>
      <c r="F41">
        <v>7</v>
      </c>
      <c r="G41">
        <v>7</v>
      </c>
      <c r="H41">
        <v>7</v>
      </c>
      <c r="I41">
        <v>7</v>
      </c>
      <c r="J41">
        <v>7</v>
      </c>
      <c r="K41">
        <v>7</v>
      </c>
      <c r="L41">
        <v>7</v>
      </c>
      <c r="M41">
        <v>7</v>
      </c>
      <c r="N41">
        <v>7</v>
      </c>
      <c r="O41">
        <v>7</v>
      </c>
      <c r="P41">
        <v>7</v>
      </c>
      <c r="Q41">
        <v>7</v>
      </c>
      <c r="R41">
        <v>2</v>
      </c>
      <c r="S41">
        <v>7</v>
      </c>
      <c r="T41">
        <v>7</v>
      </c>
      <c r="U41">
        <v>7</v>
      </c>
      <c r="V41">
        <v>7</v>
      </c>
      <c r="W41">
        <v>7</v>
      </c>
      <c r="X41">
        <v>7</v>
      </c>
      <c r="Y41">
        <v>6</v>
      </c>
      <c r="Z41">
        <v>7</v>
      </c>
      <c r="AA41">
        <v>7</v>
      </c>
      <c r="AB41">
        <v>3</v>
      </c>
      <c r="AC41">
        <v>7</v>
      </c>
      <c r="AD41">
        <v>7</v>
      </c>
      <c r="AE41">
        <v>7</v>
      </c>
      <c r="AF41">
        <v>7</v>
      </c>
      <c r="AG41">
        <v>7</v>
      </c>
    </row>
    <row r="42" spans="1:33" x14ac:dyDescent="0.55000000000000004">
      <c r="A42" s="6">
        <v>40</v>
      </c>
      <c r="B42" s="6" t="s">
        <v>499</v>
      </c>
      <c r="C42" s="6" t="s">
        <v>3</v>
      </c>
      <c r="D42" s="6">
        <f>+VLOOKUP(bloque2[[#This Row],[emoción]],$C$83:$D$89,2,0)</f>
        <v>4</v>
      </c>
      <c r="E42">
        <v>4</v>
      </c>
      <c r="F42">
        <v>5</v>
      </c>
      <c r="G42">
        <v>4</v>
      </c>
      <c r="H42">
        <v>4</v>
      </c>
      <c r="I42">
        <v>7</v>
      </c>
      <c r="J42">
        <v>7</v>
      </c>
      <c r="K42">
        <v>5</v>
      </c>
      <c r="L42">
        <v>4</v>
      </c>
      <c r="M42">
        <v>4</v>
      </c>
      <c r="N42">
        <v>7</v>
      </c>
      <c r="O42">
        <v>0</v>
      </c>
      <c r="P42">
        <v>3</v>
      </c>
      <c r="Q42">
        <v>3</v>
      </c>
      <c r="R42">
        <v>2</v>
      </c>
      <c r="S42">
        <v>4</v>
      </c>
      <c r="T42">
        <v>4</v>
      </c>
      <c r="U42">
        <v>7</v>
      </c>
      <c r="V42">
        <v>7</v>
      </c>
      <c r="W42">
        <v>4</v>
      </c>
      <c r="X42">
        <v>3</v>
      </c>
      <c r="Y42">
        <v>3</v>
      </c>
      <c r="Z42">
        <v>5</v>
      </c>
      <c r="AA42">
        <v>7</v>
      </c>
      <c r="AB42">
        <v>5</v>
      </c>
      <c r="AC42">
        <v>7</v>
      </c>
      <c r="AD42">
        <v>5</v>
      </c>
      <c r="AE42">
        <v>4</v>
      </c>
      <c r="AF42">
        <v>5</v>
      </c>
      <c r="AG42">
        <v>4</v>
      </c>
    </row>
    <row r="43" spans="1:33" x14ac:dyDescent="0.55000000000000004">
      <c r="A43" s="6">
        <v>41</v>
      </c>
      <c r="B43" s="6" t="s">
        <v>500</v>
      </c>
      <c r="C43" s="6" t="s">
        <v>5</v>
      </c>
      <c r="D43" s="6">
        <f>+VLOOKUP(bloque2[[#This Row],[emoción]],$C$83:$D$89,2,0)</f>
        <v>6</v>
      </c>
      <c r="E43">
        <v>6</v>
      </c>
      <c r="F43">
        <v>6</v>
      </c>
      <c r="G43">
        <v>6</v>
      </c>
      <c r="H43">
        <v>6</v>
      </c>
      <c r="I43">
        <v>6</v>
      </c>
      <c r="J43">
        <v>6</v>
      </c>
      <c r="K43">
        <v>6</v>
      </c>
      <c r="L43">
        <v>6</v>
      </c>
      <c r="M43">
        <v>6</v>
      </c>
      <c r="N43">
        <v>6</v>
      </c>
      <c r="O43">
        <v>6</v>
      </c>
      <c r="P43">
        <v>6</v>
      </c>
      <c r="Q43">
        <v>3</v>
      </c>
      <c r="R43">
        <v>6</v>
      </c>
      <c r="S43">
        <v>1</v>
      </c>
      <c r="T43">
        <v>6</v>
      </c>
      <c r="U43">
        <v>6</v>
      </c>
      <c r="V43">
        <v>6</v>
      </c>
      <c r="W43">
        <v>6</v>
      </c>
      <c r="X43">
        <v>6</v>
      </c>
      <c r="Y43">
        <v>6</v>
      </c>
      <c r="Z43">
        <v>5</v>
      </c>
      <c r="AA43">
        <v>6</v>
      </c>
      <c r="AB43">
        <v>6</v>
      </c>
      <c r="AC43">
        <v>6</v>
      </c>
      <c r="AD43">
        <v>6</v>
      </c>
      <c r="AE43">
        <v>6</v>
      </c>
      <c r="AF43">
        <v>6</v>
      </c>
      <c r="AG43">
        <v>6</v>
      </c>
    </row>
    <row r="44" spans="1:33" x14ac:dyDescent="0.55000000000000004">
      <c r="A44" s="6">
        <v>42</v>
      </c>
      <c r="B44" s="6" t="s">
        <v>501</v>
      </c>
      <c r="C44" s="6" t="s">
        <v>2</v>
      </c>
      <c r="D44" s="6">
        <f>+VLOOKUP(bloque2[[#This Row],[emoción]],$C$83:$D$89,2,0)</f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5</v>
      </c>
      <c r="L44">
        <v>1</v>
      </c>
      <c r="M44">
        <v>1</v>
      </c>
      <c r="N44">
        <v>1</v>
      </c>
      <c r="O44">
        <v>3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7</v>
      </c>
      <c r="X44">
        <v>1</v>
      </c>
      <c r="Y44">
        <v>1</v>
      </c>
      <c r="Z44">
        <v>1</v>
      </c>
      <c r="AA44">
        <v>1</v>
      </c>
      <c r="AB44">
        <v>5</v>
      </c>
      <c r="AC44">
        <v>1</v>
      </c>
      <c r="AD44">
        <v>1</v>
      </c>
      <c r="AE44">
        <v>5</v>
      </c>
      <c r="AF44">
        <v>1</v>
      </c>
      <c r="AG44">
        <v>1</v>
      </c>
    </row>
    <row r="45" spans="1:33" x14ac:dyDescent="0.55000000000000004">
      <c r="A45" s="6">
        <v>43</v>
      </c>
      <c r="B45" s="6" t="s">
        <v>502</v>
      </c>
      <c r="C45" s="6" t="s">
        <v>6</v>
      </c>
      <c r="D45" s="6">
        <f>+VLOOKUP(bloque2[[#This Row],[emoción]],$C$83:$D$89,2,0)</f>
        <v>3</v>
      </c>
      <c r="E45">
        <v>3</v>
      </c>
      <c r="F45">
        <v>3</v>
      </c>
      <c r="G45">
        <v>3</v>
      </c>
      <c r="H45">
        <v>3</v>
      </c>
      <c r="I45">
        <v>3</v>
      </c>
      <c r="J45">
        <v>0</v>
      </c>
      <c r="K45">
        <v>3</v>
      </c>
      <c r="L45">
        <v>3</v>
      </c>
      <c r="M45">
        <v>3</v>
      </c>
      <c r="N45">
        <v>3</v>
      </c>
      <c r="O45">
        <v>3</v>
      </c>
      <c r="P45">
        <v>3</v>
      </c>
      <c r="Q45">
        <v>2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</row>
    <row r="46" spans="1:33" x14ac:dyDescent="0.55000000000000004">
      <c r="A46" s="6">
        <v>44</v>
      </c>
      <c r="B46" s="6" t="s">
        <v>503</v>
      </c>
      <c r="C46" s="6" t="s">
        <v>3</v>
      </c>
      <c r="D46" s="6">
        <f>+VLOOKUP(bloque2[[#This Row],[emoción]],$C$83:$D$89,2,0)</f>
        <v>4</v>
      </c>
      <c r="E46">
        <v>4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3</v>
      </c>
      <c r="M46">
        <v>4</v>
      </c>
      <c r="N46">
        <v>4</v>
      </c>
      <c r="O46">
        <v>4</v>
      </c>
      <c r="P46">
        <v>4</v>
      </c>
      <c r="Q46">
        <v>4</v>
      </c>
      <c r="R46">
        <v>0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7</v>
      </c>
      <c r="AF46">
        <v>4</v>
      </c>
      <c r="AG46">
        <v>4</v>
      </c>
    </row>
    <row r="47" spans="1:33" x14ac:dyDescent="0.55000000000000004">
      <c r="A47" s="6">
        <v>45</v>
      </c>
      <c r="B47" s="6" t="s">
        <v>504</v>
      </c>
      <c r="C47" s="6" t="s">
        <v>0</v>
      </c>
      <c r="D47" s="6">
        <f>+VLOOKUP(bloque2[[#This Row],[emoción]],$C$83:$D$89,2,0)</f>
        <v>7</v>
      </c>
      <c r="E47">
        <v>7</v>
      </c>
      <c r="F47">
        <v>7</v>
      </c>
      <c r="G47">
        <v>7</v>
      </c>
      <c r="H47">
        <v>7</v>
      </c>
      <c r="I47">
        <v>7</v>
      </c>
      <c r="J47">
        <v>7</v>
      </c>
      <c r="K47">
        <v>4</v>
      </c>
      <c r="L47">
        <v>4</v>
      </c>
      <c r="M47">
        <v>7</v>
      </c>
      <c r="N47">
        <v>7</v>
      </c>
      <c r="O47">
        <v>7</v>
      </c>
      <c r="P47">
        <v>7</v>
      </c>
      <c r="Q47">
        <v>7</v>
      </c>
      <c r="R47">
        <v>4</v>
      </c>
      <c r="S47">
        <v>7</v>
      </c>
      <c r="T47">
        <v>7</v>
      </c>
      <c r="U47">
        <v>7</v>
      </c>
      <c r="V47">
        <v>7</v>
      </c>
      <c r="W47">
        <v>7</v>
      </c>
      <c r="X47">
        <v>3</v>
      </c>
      <c r="Y47">
        <v>7</v>
      </c>
      <c r="Z47">
        <v>7</v>
      </c>
      <c r="AA47">
        <v>7</v>
      </c>
      <c r="AB47">
        <v>4</v>
      </c>
      <c r="AC47">
        <v>7</v>
      </c>
      <c r="AD47">
        <v>7</v>
      </c>
      <c r="AE47">
        <v>7</v>
      </c>
      <c r="AF47">
        <v>7</v>
      </c>
      <c r="AG47">
        <v>7</v>
      </c>
    </row>
    <row r="48" spans="1:33" x14ac:dyDescent="0.55000000000000004">
      <c r="A48" s="6">
        <v>46</v>
      </c>
      <c r="B48" s="6" t="s">
        <v>505</v>
      </c>
      <c r="C48" s="6" t="s">
        <v>5</v>
      </c>
      <c r="D48" s="6">
        <f>+VLOOKUP(bloque2[[#This Row],[emoción]],$C$83:$D$89,2,0)</f>
        <v>6</v>
      </c>
      <c r="E48">
        <v>6</v>
      </c>
      <c r="F48">
        <v>6</v>
      </c>
      <c r="G48">
        <v>6</v>
      </c>
      <c r="H48">
        <v>6</v>
      </c>
      <c r="I48">
        <v>6</v>
      </c>
      <c r="J48">
        <v>6</v>
      </c>
      <c r="K48">
        <v>6</v>
      </c>
      <c r="L48">
        <v>6</v>
      </c>
      <c r="M48">
        <v>6</v>
      </c>
      <c r="N48">
        <v>6</v>
      </c>
      <c r="O48">
        <v>6</v>
      </c>
      <c r="P48">
        <v>6</v>
      </c>
      <c r="Q48">
        <v>6</v>
      </c>
      <c r="R48">
        <v>4</v>
      </c>
      <c r="S48">
        <v>6</v>
      </c>
      <c r="T48">
        <v>6</v>
      </c>
      <c r="U48">
        <v>5</v>
      </c>
      <c r="V48">
        <v>6</v>
      </c>
      <c r="W48">
        <v>5</v>
      </c>
      <c r="X48">
        <v>6</v>
      </c>
      <c r="Y48">
        <v>6</v>
      </c>
      <c r="Z48">
        <v>6</v>
      </c>
      <c r="AA48">
        <v>6</v>
      </c>
      <c r="AB48">
        <v>6</v>
      </c>
      <c r="AC48">
        <v>5</v>
      </c>
      <c r="AD48">
        <v>6</v>
      </c>
      <c r="AE48">
        <v>6</v>
      </c>
      <c r="AF48">
        <v>6</v>
      </c>
      <c r="AG48">
        <v>6</v>
      </c>
    </row>
    <row r="49" spans="1:33" x14ac:dyDescent="0.55000000000000004">
      <c r="A49" s="6">
        <v>47</v>
      </c>
      <c r="B49" s="6" t="s">
        <v>506</v>
      </c>
      <c r="C49" s="6" t="s">
        <v>6</v>
      </c>
      <c r="D49" s="6">
        <f>+VLOOKUP(bloque2[[#This Row],[emoción]],$C$83:$D$89,2,0)</f>
        <v>3</v>
      </c>
      <c r="E49">
        <v>3</v>
      </c>
      <c r="F49">
        <v>1</v>
      </c>
      <c r="G49">
        <v>1</v>
      </c>
      <c r="H49">
        <v>3</v>
      </c>
      <c r="I49">
        <v>1</v>
      </c>
      <c r="J49">
        <v>3</v>
      </c>
      <c r="K49">
        <v>5</v>
      </c>
      <c r="L49">
        <v>3</v>
      </c>
      <c r="M49">
        <v>1</v>
      </c>
      <c r="N49">
        <v>1</v>
      </c>
      <c r="O49">
        <v>1</v>
      </c>
      <c r="P49">
        <v>3</v>
      </c>
      <c r="Q49">
        <v>3</v>
      </c>
      <c r="R49">
        <v>4</v>
      </c>
      <c r="S49">
        <v>3</v>
      </c>
      <c r="T49">
        <v>3</v>
      </c>
      <c r="U49">
        <v>3</v>
      </c>
      <c r="V49">
        <v>3</v>
      </c>
      <c r="W49">
        <v>5</v>
      </c>
      <c r="X49">
        <v>3</v>
      </c>
      <c r="Y49">
        <v>3</v>
      </c>
      <c r="Z49">
        <v>7</v>
      </c>
      <c r="AA49">
        <v>3</v>
      </c>
      <c r="AB49">
        <v>3</v>
      </c>
      <c r="AC49">
        <v>3</v>
      </c>
      <c r="AD49">
        <v>3</v>
      </c>
      <c r="AE49">
        <v>1</v>
      </c>
      <c r="AF49">
        <v>3</v>
      </c>
      <c r="AG49">
        <v>3</v>
      </c>
    </row>
    <row r="50" spans="1:33" x14ac:dyDescent="0.55000000000000004">
      <c r="A50" s="6">
        <v>48</v>
      </c>
      <c r="B50" s="6" t="s">
        <v>507</v>
      </c>
      <c r="C50" s="6" t="s">
        <v>3</v>
      </c>
      <c r="D50" s="6">
        <f>+VLOOKUP(bloque2[[#This Row],[emoción]],$C$83:$D$89,2,0)</f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6</v>
      </c>
      <c r="S50">
        <v>4</v>
      </c>
      <c r="T50">
        <v>4</v>
      </c>
      <c r="U50">
        <v>4</v>
      </c>
      <c r="V50">
        <v>5</v>
      </c>
      <c r="W50">
        <v>4</v>
      </c>
      <c r="X50">
        <v>4</v>
      </c>
      <c r="Y50">
        <v>4</v>
      </c>
      <c r="Z50">
        <v>3</v>
      </c>
      <c r="AA50">
        <v>4</v>
      </c>
      <c r="AB50">
        <v>4</v>
      </c>
      <c r="AC50">
        <v>4</v>
      </c>
      <c r="AD50">
        <v>4</v>
      </c>
      <c r="AE50">
        <v>5</v>
      </c>
      <c r="AF50">
        <v>4</v>
      </c>
      <c r="AG50">
        <v>4</v>
      </c>
    </row>
    <row r="51" spans="1:33" x14ac:dyDescent="0.55000000000000004">
      <c r="A51" s="6">
        <v>49</v>
      </c>
      <c r="B51" s="6" t="s">
        <v>508</v>
      </c>
      <c r="C51" s="6" t="s">
        <v>0</v>
      </c>
      <c r="D51" s="6">
        <f>+VLOOKUP(bloque2[[#This Row],[emoción]],$C$83:$D$89,2,0)</f>
        <v>7</v>
      </c>
      <c r="E51">
        <v>7</v>
      </c>
      <c r="F51">
        <v>7</v>
      </c>
      <c r="G51">
        <v>7</v>
      </c>
      <c r="H51">
        <v>7</v>
      </c>
      <c r="I51">
        <v>7</v>
      </c>
      <c r="J51">
        <v>7</v>
      </c>
      <c r="K51">
        <v>7</v>
      </c>
      <c r="L51">
        <v>7</v>
      </c>
      <c r="M51">
        <v>7</v>
      </c>
      <c r="N51">
        <v>7</v>
      </c>
      <c r="O51">
        <v>7</v>
      </c>
      <c r="P51">
        <v>7</v>
      </c>
      <c r="Q51">
        <v>5</v>
      </c>
      <c r="R51">
        <v>7</v>
      </c>
      <c r="S51">
        <v>7</v>
      </c>
      <c r="T51">
        <v>7</v>
      </c>
      <c r="U51">
        <v>7</v>
      </c>
      <c r="V51">
        <v>7</v>
      </c>
      <c r="W51">
        <v>7</v>
      </c>
      <c r="X51">
        <v>7</v>
      </c>
      <c r="Y51">
        <v>5</v>
      </c>
      <c r="Z51">
        <v>6</v>
      </c>
      <c r="AA51">
        <v>7</v>
      </c>
      <c r="AB51">
        <v>7</v>
      </c>
      <c r="AC51">
        <v>7</v>
      </c>
      <c r="AD51">
        <v>7</v>
      </c>
      <c r="AE51">
        <v>0</v>
      </c>
      <c r="AF51">
        <v>7</v>
      </c>
      <c r="AG51">
        <v>7</v>
      </c>
    </row>
    <row r="52" spans="1:33" x14ac:dyDescent="0.55000000000000004">
      <c r="A52" s="6">
        <v>50</v>
      </c>
      <c r="B52" s="6" t="s">
        <v>509</v>
      </c>
      <c r="C52" s="6" t="s">
        <v>0</v>
      </c>
      <c r="D52" s="6">
        <f>+VLOOKUP(bloque2[[#This Row],[emoción]],$C$83:$D$89,2,0)</f>
        <v>7</v>
      </c>
      <c r="E52">
        <v>7</v>
      </c>
      <c r="F52">
        <v>7</v>
      </c>
      <c r="G52">
        <v>7</v>
      </c>
      <c r="H52">
        <v>7</v>
      </c>
      <c r="I52">
        <v>7</v>
      </c>
      <c r="J52">
        <v>7</v>
      </c>
      <c r="K52">
        <v>7</v>
      </c>
      <c r="L52">
        <v>7</v>
      </c>
      <c r="M52">
        <v>7</v>
      </c>
      <c r="N52">
        <v>7</v>
      </c>
      <c r="O52">
        <v>7</v>
      </c>
      <c r="P52">
        <v>7</v>
      </c>
      <c r="Q52">
        <v>7</v>
      </c>
      <c r="R52">
        <v>7</v>
      </c>
      <c r="S52">
        <v>7</v>
      </c>
      <c r="T52">
        <v>7</v>
      </c>
      <c r="U52">
        <v>7</v>
      </c>
      <c r="V52">
        <v>7</v>
      </c>
      <c r="W52">
        <v>7</v>
      </c>
      <c r="X52">
        <v>7</v>
      </c>
      <c r="Y52">
        <v>7</v>
      </c>
      <c r="Z52">
        <v>7</v>
      </c>
      <c r="AA52">
        <v>7</v>
      </c>
      <c r="AB52">
        <v>7</v>
      </c>
      <c r="AC52">
        <v>7</v>
      </c>
      <c r="AD52">
        <v>7</v>
      </c>
      <c r="AE52">
        <v>3</v>
      </c>
      <c r="AF52">
        <v>7</v>
      </c>
      <c r="AG52">
        <v>7</v>
      </c>
    </row>
    <row r="53" spans="1:33" x14ac:dyDescent="0.55000000000000004">
      <c r="A53" s="6">
        <v>51</v>
      </c>
      <c r="B53" s="6" t="s">
        <v>510</v>
      </c>
      <c r="C53" s="6" t="s">
        <v>4</v>
      </c>
      <c r="D53" s="6">
        <f>+VLOOKUP(bloque2[[#This Row],[emoción]],$C$83:$D$89,2,0)</f>
        <v>5</v>
      </c>
      <c r="E53">
        <v>6</v>
      </c>
      <c r="F53">
        <v>5</v>
      </c>
      <c r="G53">
        <v>5</v>
      </c>
      <c r="H53">
        <v>1</v>
      </c>
      <c r="I53">
        <v>6</v>
      </c>
      <c r="J53">
        <v>6</v>
      </c>
      <c r="K53">
        <v>5</v>
      </c>
      <c r="L53">
        <v>5</v>
      </c>
      <c r="M53">
        <v>6</v>
      </c>
      <c r="N53">
        <v>6</v>
      </c>
      <c r="O53">
        <v>5</v>
      </c>
      <c r="P53">
        <v>5</v>
      </c>
      <c r="Q53">
        <v>4</v>
      </c>
      <c r="R53">
        <v>6</v>
      </c>
      <c r="S53">
        <v>6</v>
      </c>
      <c r="T53">
        <v>5</v>
      </c>
      <c r="U53">
        <v>5</v>
      </c>
      <c r="V53">
        <v>6</v>
      </c>
      <c r="W53">
        <v>5</v>
      </c>
      <c r="X53">
        <v>6</v>
      </c>
      <c r="Y53">
        <v>5</v>
      </c>
      <c r="Z53">
        <v>6</v>
      </c>
      <c r="AA53">
        <v>5</v>
      </c>
      <c r="AB53">
        <v>5</v>
      </c>
      <c r="AC53">
        <v>1</v>
      </c>
      <c r="AD53">
        <v>6</v>
      </c>
      <c r="AE53">
        <v>1</v>
      </c>
      <c r="AF53">
        <v>5</v>
      </c>
      <c r="AG53">
        <v>6</v>
      </c>
    </row>
    <row r="54" spans="1:33" x14ac:dyDescent="0.55000000000000004">
      <c r="A54" s="6">
        <v>52</v>
      </c>
      <c r="B54" s="6" t="s">
        <v>511</v>
      </c>
      <c r="C54" s="6" t="s">
        <v>2</v>
      </c>
      <c r="D54" s="6">
        <f>+VLOOKUP(bloque2[[#This Row],[emoción]],$C$83:$D$89,2,0)</f>
        <v>1</v>
      </c>
      <c r="E54">
        <v>1</v>
      </c>
      <c r="F54">
        <v>1</v>
      </c>
      <c r="G54">
        <v>1</v>
      </c>
      <c r="H54">
        <v>2</v>
      </c>
      <c r="I54">
        <v>1</v>
      </c>
      <c r="J54">
        <v>1</v>
      </c>
      <c r="K54">
        <v>4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4</v>
      </c>
      <c r="AF54">
        <v>1</v>
      </c>
      <c r="AG54">
        <v>1</v>
      </c>
    </row>
    <row r="55" spans="1:33" x14ac:dyDescent="0.55000000000000004">
      <c r="A55" s="6">
        <v>53</v>
      </c>
      <c r="B55" s="6" t="s">
        <v>512</v>
      </c>
      <c r="C55" s="6" t="s">
        <v>5</v>
      </c>
      <c r="D55" s="6">
        <f>+VLOOKUP(bloque2[[#This Row],[emoción]],$C$83:$D$89,2,0)</f>
        <v>6</v>
      </c>
      <c r="E55">
        <v>6</v>
      </c>
      <c r="F55">
        <v>6</v>
      </c>
      <c r="G55">
        <v>6</v>
      </c>
      <c r="H55">
        <v>6</v>
      </c>
      <c r="I55">
        <v>6</v>
      </c>
      <c r="J55">
        <v>6</v>
      </c>
      <c r="K55">
        <v>6</v>
      </c>
      <c r="L55">
        <v>6</v>
      </c>
      <c r="M55">
        <v>5</v>
      </c>
      <c r="N55">
        <v>6</v>
      </c>
      <c r="O55">
        <v>6</v>
      </c>
      <c r="P55">
        <v>6</v>
      </c>
      <c r="Q55">
        <v>3</v>
      </c>
      <c r="R55">
        <v>6</v>
      </c>
      <c r="S55">
        <v>6</v>
      </c>
      <c r="T55">
        <v>6</v>
      </c>
      <c r="U55">
        <v>6</v>
      </c>
      <c r="V55">
        <v>6</v>
      </c>
      <c r="W55">
        <v>6</v>
      </c>
      <c r="X55">
        <v>6</v>
      </c>
      <c r="Y55">
        <v>6</v>
      </c>
      <c r="Z55">
        <v>6</v>
      </c>
      <c r="AA55">
        <v>6</v>
      </c>
      <c r="AB55">
        <v>6</v>
      </c>
      <c r="AC55">
        <v>6</v>
      </c>
      <c r="AD55">
        <v>6</v>
      </c>
      <c r="AE55">
        <v>6</v>
      </c>
      <c r="AF55">
        <v>6</v>
      </c>
      <c r="AG55">
        <v>6</v>
      </c>
    </row>
    <row r="56" spans="1:33" x14ac:dyDescent="0.55000000000000004">
      <c r="A56" s="6">
        <v>54</v>
      </c>
      <c r="B56" s="6" t="s">
        <v>513</v>
      </c>
      <c r="C56" s="6" t="s">
        <v>3</v>
      </c>
      <c r="D56" s="6">
        <f>+VLOOKUP(bloque2[[#This Row],[emoción]],$C$83:$D$89,2,0)</f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3</v>
      </c>
      <c r="AA56">
        <v>4</v>
      </c>
      <c r="AB56">
        <v>5</v>
      </c>
      <c r="AC56">
        <v>4</v>
      </c>
      <c r="AD56">
        <v>7</v>
      </c>
      <c r="AE56">
        <v>4</v>
      </c>
      <c r="AF56">
        <v>4</v>
      </c>
      <c r="AG56">
        <v>4</v>
      </c>
    </row>
    <row r="57" spans="1:33" x14ac:dyDescent="0.55000000000000004">
      <c r="A57" s="6">
        <v>55</v>
      </c>
      <c r="B57" s="6" t="s">
        <v>514</v>
      </c>
      <c r="C57" s="6" t="s">
        <v>1</v>
      </c>
      <c r="D57" s="6">
        <f>+VLOOKUP(bloque2[[#This Row],[emoción]],$C$83:$D$89,2,0)</f>
        <v>2</v>
      </c>
      <c r="E57">
        <v>2</v>
      </c>
      <c r="F57">
        <v>2</v>
      </c>
      <c r="G57">
        <v>2</v>
      </c>
      <c r="H57">
        <v>2</v>
      </c>
      <c r="I57">
        <v>2</v>
      </c>
      <c r="J57">
        <v>2</v>
      </c>
      <c r="K57">
        <v>2</v>
      </c>
      <c r="L57">
        <v>2</v>
      </c>
      <c r="M57">
        <v>5</v>
      </c>
      <c r="N57">
        <v>2</v>
      </c>
      <c r="O57">
        <v>2</v>
      </c>
      <c r="P57">
        <v>1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7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</row>
    <row r="58" spans="1:33" x14ac:dyDescent="0.55000000000000004">
      <c r="A58" s="6">
        <v>56</v>
      </c>
      <c r="B58" s="6" t="s">
        <v>515</v>
      </c>
      <c r="C58" s="6" t="s">
        <v>3</v>
      </c>
      <c r="D58" s="6">
        <f>+VLOOKUP(bloque2[[#This Row],[emoción]],$C$83:$D$89,2,0)</f>
        <v>4</v>
      </c>
      <c r="E58">
        <v>5</v>
      </c>
      <c r="F58">
        <v>3</v>
      </c>
      <c r="G58">
        <v>4</v>
      </c>
      <c r="H58">
        <v>0</v>
      </c>
      <c r="I58">
        <v>3</v>
      </c>
      <c r="J58">
        <v>1</v>
      </c>
      <c r="K58">
        <v>3</v>
      </c>
      <c r="L58">
        <v>3</v>
      </c>
      <c r="M58">
        <v>3</v>
      </c>
      <c r="N58">
        <v>4</v>
      </c>
      <c r="O58">
        <v>4</v>
      </c>
      <c r="P58">
        <v>4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6</v>
      </c>
      <c r="AF58">
        <v>3</v>
      </c>
      <c r="AG58">
        <v>3</v>
      </c>
    </row>
    <row r="59" spans="1:33" x14ac:dyDescent="0.55000000000000004">
      <c r="A59" s="6">
        <v>57</v>
      </c>
      <c r="B59" s="6" t="s">
        <v>516</v>
      </c>
      <c r="C59" s="6" t="s">
        <v>0</v>
      </c>
      <c r="D59" s="6">
        <f>+VLOOKUP(bloque2[[#This Row],[emoción]],$C$83:$D$89,2,0)</f>
        <v>7</v>
      </c>
      <c r="E59">
        <v>7</v>
      </c>
      <c r="F59">
        <v>7</v>
      </c>
      <c r="G59">
        <v>7</v>
      </c>
      <c r="H59">
        <v>4</v>
      </c>
      <c r="I59">
        <v>7</v>
      </c>
      <c r="J59">
        <v>7</v>
      </c>
      <c r="K59">
        <v>7</v>
      </c>
      <c r="L59">
        <v>7</v>
      </c>
      <c r="M59">
        <v>7</v>
      </c>
      <c r="N59">
        <v>7</v>
      </c>
      <c r="O59">
        <v>7</v>
      </c>
      <c r="P59">
        <v>7</v>
      </c>
      <c r="Q59">
        <v>1</v>
      </c>
      <c r="R59">
        <v>7</v>
      </c>
      <c r="S59">
        <v>7</v>
      </c>
      <c r="T59">
        <v>7</v>
      </c>
      <c r="U59">
        <v>7</v>
      </c>
      <c r="V59">
        <v>7</v>
      </c>
      <c r="W59">
        <v>7</v>
      </c>
      <c r="X59">
        <v>7</v>
      </c>
      <c r="Y59">
        <v>7</v>
      </c>
      <c r="Z59">
        <v>7</v>
      </c>
      <c r="AA59">
        <v>7</v>
      </c>
      <c r="AB59">
        <v>7</v>
      </c>
      <c r="AC59">
        <v>7</v>
      </c>
      <c r="AD59">
        <v>7</v>
      </c>
      <c r="AE59">
        <v>5</v>
      </c>
      <c r="AF59">
        <v>7</v>
      </c>
      <c r="AG59">
        <v>7</v>
      </c>
    </row>
    <row r="60" spans="1:33" x14ac:dyDescent="0.55000000000000004">
      <c r="A60" s="6">
        <v>58</v>
      </c>
      <c r="B60" s="6" t="s">
        <v>517</v>
      </c>
      <c r="C60" s="6" t="s">
        <v>2</v>
      </c>
      <c r="D60" s="6">
        <f>+VLOOKUP(bloque2[[#This Row],[emoción]],$C$83:$D$89,2,0)</f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4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7</v>
      </c>
      <c r="X60">
        <v>1</v>
      </c>
      <c r="Y60">
        <v>1</v>
      </c>
      <c r="Z60">
        <v>6</v>
      </c>
      <c r="AA60">
        <v>1</v>
      </c>
      <c r="AB60">
        <v>1</v>
      </c>
      <c r="AC60">
        <v>1</v>
      </c>
      <c r="AD60">
        <v>1</v>
      </c>
      <c r="AE60">
        <v>7</v>
      </c>
      <c r="AF60">
        <v>1</v>
      </c>
      <c r="AG60">
        <v>1</v>
      </c>
    </row>
    <row r="61" spans="1:33" x14ac:dyDescent="0.55000000000000004">
      <c r="A61" s="6">
        <v>59</v>
      </c>
      <c r="B61" s="6" t="s">
        <v>518</v>
      </c>
      <c r="C61" s="6" t="s">
        <v>2</v>
      </c>
      <c r="D61" s="6">
        <f>+VLOOKUP(bloque2[[#This Row],[emoción]],$C$83:$D$89,2,0)</f>
        <v>1</v>
      </c>
      <c r="E61">
        <v>1</v>
      </c>
      <c r="F61">
        <v>5</v>
      </c>
      <c r="G61">
        <v>1</v>
      </c>
      <c r="H61">
        <v>1</v>
      </c>
      <c r="I61">
        <v>1</v>
      </c>
      <c r="J61">
        <v>3</v>
      </c>
      <c r="K61">
        <v>3</v>
      </c>
      <c r="L61">
        <v>1</v>
      </c>
      <c r="M61">
        <v>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</row>
    <row r="62" spans="1:33" x14ac:dyDescent="0.55000000000000004">
      <c r="A62" s="6">
        <v>60</v>
      </c>
      <c r="B62" s="6" t="s">
        <v>519</v>
      </c>
      <c r="C62" s="6" t="s">
        <v>2</v>
      </c>
      <c r="D62" s="6">
        <f>+VLOOKUP(bloque2[[#This Row],[emoción]],$C$83:$D$89,2,0)</f>
        <v>1</v>
      </c>
      <c r="E62">
        <v>1</v>
      </c>
      <c r="F62">
        <v>5</v>
      </c>
      <c r="G62">
        <v>1</v>
      </c>
      <c r="H62">
        <v>1</v>
      </c>
      <c r="I62">
        <v>1</v>
      </c>
      <c r="J62">
        <v>1</v>
      </c>
      <c r="K62">
        <v>3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5</v>
      </c>
      <c r="V62">
        <v>1</v>
      </c>
      <c r="W62">
        <v>3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</row>
    <row r="63" spans="1:33" x14ac:dyDescent="0.55000000000000004">
      <c r="A63" s="6">
        <v>61</v>
      </c>
      <c r="B63" s="6" t="s">
        <v>520</v>
      </c>
      <c r="C63" s="6" t="s">
        <v>6</v>
      </c>
      <c r="D63" s="6">
        <f>+VLOOKUP(bloque2[[#This Row],[emoción]],$C$83:$D$89,2,0)</f>
        <v>3</v>
      </c>
      <c r="E63">
        <v>3</v>
      </c>
      <c r="F63">
        <v>3</v>
      </c>
      <c r="G63">
        <v>3</v>
      </c>
      <c r="H63">
        <v>3</v>
      </c>
      <c r="I63">
        <v>3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  <c r="S63">
        <v>3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6</v>
      </c>
      <c r="AF63">
        <v>3</v>
      </c>
      <c r="AG63">
        <v>3</v>
      </c>
    </row>
    <row r="64" spans="1:33" x14ac:dyDescent="0.55000000000000004">
      <c r="A64" s="6">
        <v>62</v>
      </c>
      <c r="B64" s="6" t="s">
        <v>521</v>
      </c>
      <c r="C64" s="6" t="s">
        <v>5</v>
      </c>
      <c r="D64" s="6">
        <f>+VLOOKUP(bloque2[[#This Row],[emoción]],$C$83:$D$89,2,0)</f>
        <v>6</v>
      </c>
      <c r="E64">
        <v>6</v>
      </c>
      <c r="F64">
        <v>6</v>
      </c>
      <c r="G64">
        <v>6</v>
      </c>
      <c r="H64">
        <v>6</v>
      </c>
      <c r="I64">
        <v>6</v>
      </c>
      <c r="J64">
        <v>6</v>
      </c>
      <c r="K64">
        <v>5</v>
      </c>
      <c r="L64">
        <v>2</v>
      </c>
      <c r="M64">
        <v>6</v>
      </c>
      <c r="N64">
        <v>6</v>
      </c>
      <c r="O64">
        <v>6</v>
      </c>
      <c r="P64">
        <v>6</v>
      </c>
      <c r="Q64">
        <v>3</v>
      </c>
      <c r="R64">
        <v>6</v>
      </c>
      <c r="S64">
        <v>6</v>
      </c>
      <c r="T64">
        <v>6</v>
      </c>
      <c r="U64">
        <v>6</v>
      </c>
      <c r="V64">
        <v>6</v>
      </c>
      <c r="W64">
        <v>6</v>
      </c>
      <c r="X64">
        <v>6</v>
      </c>
      <c r="Y64">
        <v>6</v>
      </c>
      <c r="Z64">
        <v>6</v>
      </c>
      <c r="AA64">
        <v>2</v>
      </c>
      <c r="AB64">
        <v>6</v>
      </c>
      <c r="AC64">
        <v>6</v>
      </c>
      <c r="AD64">
        <v>6</v>
      </c>
      <c r="AE64">
        <v>3</v>
      </c>
      <c r="AF64">
        <v>6</v>
      </c>
      <c r="AG64">
        <v>6</v>
      </c>
    </row>
    <row r="65" spans="1:33" x14ac:dyDescent="0.55000000000000004">
      <c r="A65" s="6">
        <v>63</v>
      </c>
      <c r="B65" s="6" t="s">
        <v>522</v>
      </c>
      <c r="C65" s="6" t="s">
        <v>4</v>
      </c>
      <c r="D65" s="6">
        <f>+VLOOKUP(bloque2[[#This Row],[emoción]],$C$83:$D$89,2,0)</f>
        <v>5</v>
      </c>
      <c r="E65">
        <v>5</v>
      </c>
      <c r="F65">
        <v>5</v>
      </c>
      <c r="G65">
        <v>5</v>
      </c>
      <c r="H65">
        <v>0</v>
      </c>
      <c r="I65">
        <v>5</v>
      </c>
      <c r="J65">
        <v>6</v>
      </c>
      <c r="K65">
        <v>5</v>
      </c>
      <c r="L65">
        <v>7</v>
      </c>
      <c r="M65">
        <v>5</v>
      </c>
      <c r="N65">
        <v>7</v>
      </c>
      <c r="O65">
        <v>7</v>
      </c>
      <c r="P65">
        <v>7</v>
      </c>
      <c r="Q65">
        <v>5</v>
      </c>
      <c r="R65">
        <v>5</v>
      </c>
      <c r="S65">
        <v>6</v>
      </c>
      <c r="T65">
        <v>5</v>
      </c>
      <c r="U65">
        <v>5</v>
      </c>
      <c r="V65">
        <v>7</v>
      </c>
      <c r="W65">
        <v>5</v>
      </c>
      <c r="X65">
        <v>6</v>
      </c>
      <c r="Y65">
        <v>5</v>
      </c>
      <c r="Z65">
        <v>7</v>
      </c>
      <c r="AA65">
        <v>5</v>
      </c>
      <c r="AB65">
        <v>5</v>
      </c>
      <c r="AC65">
        <v>4</v>
      </c>
      <c r="AD65">
        <v>7</v>
      </c>
      <c r="AE65">
        <v>4</v>
      </c>
      <c r="AF65">
        <v>5</v>
      </c>
      <c r="AG65">
        <v>5</v>
      </c>
    </row>
    <row r="66" spans="1:33" x14ac:dyDescent="0.55000000000000004">
      <c r="A66" s="6">
        <v>64</v>
      </c>
      <c r="B66" s="6" t="s">
        <v>523</v>
      </c>
      <c r="C66" s="6" t="s">
        <v>1</v>
      </c>
      <c r="D66" s="6">
        <f>+VLOOKUP(bloque2[[#This Row],[emoción]],$C$83:$D$89,2,0)</f>
        <v>2</v>
      </c>
      <c r="E66">
        <v>2</v>
      </c>
      <c r="F66">
        <v>2</v>
      </c>
      <c r="G66">
        <v>2</v>
      </c>
      <c r="H66">
        <v>2</v>
      </c>
      <c r="I66">
        <v>2</v>
      </c>
      <c r="J66">
        <v>1</v>
      </c>
      <c r="K66">
        <v>1</v>
      </c>
      <c r="L66">
        <v>2</v>
      </c>
      <c r="M66">
        <v>1</v>
      </c>
      <c r="N66">
        <v>2</v>
      </c>
      <c r="O66">
        <v>2</v>
      </c>
      <c r="P66">
        <v>2</v>
      </c>
      <c r="Q66">
        <v>1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</row>
    <row r="67" spans="1:33" x14ac:dyDescent="0.55000000000000004">
      <c r="A67" s="6">
        <v>65</v>
      </c>
      <c r="B67" s="6" t="s">
        <v>524</v>
      </c>
      <c r="C67" s="6" t="s">
        <v>1</v>
      </c>
      <c r="D67" s="6">
        <f>+VLOOKUP(bloque2[[#This Row],[emoción]],$C$83:$D$89,2,0)</f>
        <v>2</v>
      </c>
      <c r="E67">
        <v>2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</row>
    <row r="68" spans="1:33" x14ac:dyDescent="0.55000000000000004">
      <c r="A68" s="6">
        <v>66</v>
      </c>
      <c r="B68" s="6" t="s">
        <v>525</v>
      </c>
      <c r="C68" s="6" t="s">
        <v>3</v>
      </c>
      <c r="D68" s="6">
        <f>+VLOOKUP(bloque2[[#This Row],[emoción]],$C$83:$D$89,2,0)</f>
        <v>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3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</row>
    <row r="69" spans="1:33" x14ac:dyDescent="0.55000000000000004">
      <c r="A69" s="6">
        <v>67</v>
      </c>
      <c r="B69" s="6" t="s">
        <v>526</v>
      </c>
      <c r="C69" s="6" t="s">
        <v>4</v>
      </c>
      <c r="D69" s="6">
        <f>+VLOOKUP(bloque2[[#This Row],[emoción]],$C$83:$D$89,2,0)</f>
        <v>5</v>
      </c>
      <c r="E69">
        <v>6</v>
      </c>
      <c r="F69">
        <v>1</v>
      </c>
      <c r="G69">
        <v>5</v>
      </c>
      <c r="H69">
        <v>6</v>
      </c>
      <c r="I69">
        <v>6</v>
      </c>
      <c r="J69">
        <v>6</v>
      </c>
      <c r="K69">
        <v>1</v>
      </c>
      <c r="L69">
        <v>5</v>
      </c>
      <c r="M69">
        <v>5</v>
      </c>
      <c r="N69">
        <v>5</v>
      </c>
      <c r="O69">
        <v>4</v>
      </c>
      <c r="P69">
        <v>5</v>
      </c>
      <c r="Q69">
        <v>5</v>
      </c>
      <c r="R69">
        <v>1</v>
      </c>
      <c r="S69">
        <v>5</v>
      </c>
      <c r="T69">
        <v>5</v>
      </c>
      <c r="U69">
        <v>5</v>
      </c>
      <c r="V69">
        <v>7</v>
      </c>
      <c r="W69">
        <v>5</v>
      </c>
      <c r="X69">
        <v>1</v>
      </c>
      <c r="Y69">
        <v>5</v>
      </c>
      <c r="Z69">
        <v>3</v>
      </c>
      <c r="AA69">
        <v>5</v>
      </c>
      <c r="AB69">
        <v>5</v>
      </c>
      <c r="AC69">
        <v>1</v>
      </c>
      <c r="AD69">
        <v>5</v>
      </c>
      <c r="AE69">
        <v>6</v>
      </c>
      <c r="AF69">
        <v>5</v>
      </c>
      <c r="AG69">
        <v>6</v>
      </c>
    </row>
    <row r="70" spans="1:33" x14ac:dyDescent="0.55000000000000004">
      <c r="A70" s="6">
        <v>68</v>
      </c>
      <c r="B70" s="6" t="s">
        <v>527</v>
      </c>
      <c r="C70" s="6" t="s">
        <v>2</v>
      </c>
      <c r="D70" s="6">
        <f>+VLOOKUP(bloque2[[#This Row],[emoción]],$C$83:$D$89,2,0)</f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3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</row>
    <row r="71" spans="1:33" x14ac:dyDescent="0.55000000000000004">
      <c r="A71" s="6">
        <v>69</v>
      </c>
      <c r="B71" s="6" t="s">
        <v>528</v>
      </c>
      <c r="C71" s="6" t="s">
        <v>4</v>
      </c>
      <c r="D71" s="6">
        <f>+VLOOKUP(bloque2[[#This Row],[emoción]],$C$83:$D$89,2,0)</f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6</v>
      </c>
      <c r="K71">
        <v>5</v>
      </c>
      <c r="L71">
        <v>5</v>
      </c>
      <c r="M71">
        <v>6</v>
      </c>
      <c r="N71">
        <v>5</v>
      </c>
      <c r="O71">
        <v>5</v>
      </c>
      <c r="P71">
        <v>5</v>
      </c>
      <c r="Q71">
        <v>5</v>
      </c>
      <c r="R71">
        <v>5</v>
      </c>
      <c r="S71">
        <v>6</v>
      </c>
      <c r="T71">
        <v>7</v>
      </c>
      <c r="U71">
        <v>5</v>
      </c>
      <c r="V71">
        <v>7</v>
      </c>
      <c r="W71">
        <v>5</v>
      </c>
      <c r="X71">
        <v>1</v>
      </c>
      <c r="Y71">
        <v>5</v>
      </c>
      <c r="Z71">
        <v>1</v>
      </c>
      <c r="AA71">
        <v>5</v>
      </c>
      <c r="AB71">
        <v>5</v>
      </c>
      <c r="AC71">
        <v>5</v>
      </c>
      <c r="AD71">
        <v>6</v>
      </c>
      <c r="AE71">
        <v>6</v>
      </c>
      <c r="AF71">
        <v>5</v>
      </c>
      <c r="AG71">
        <v>5</v>
      </c>
    </row>
    <row r="72" spans="1:33" x14ac:dyDescent="0.55000000000000004">
      <c r="A72" s="6">
        <v>70</v>
      </c>
      <c r="B72" s="6" t="s">
        <v>529</v>
      </c>
      <c r="C72" s="6" t="s">
        <v>2</v>
      </c>
      <c r="D72" s="6">
        <f>+VLOOKUP(bloque2[[#This Row],[emoción]],$C$83:$D$89,2,0)</f>
        <v>1</v>
      </c>
      <c r="E72">
        <v>1</v>
      </c>
      <c r="F72">
        <v>6</v>
      </c>
      <c r="G72">
        <v>1</v>
      </c>
      <c r="H72">
        <v>1</v>
      </c>
      <c r="I72">
        <v>1</v>
      </c>
      <c r="J72">
        <v>1</v>
      </c>
      <c r="K72">
        <v>3</v>
      </c>
      <c r="L72">
        <v>3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5</v>
      </c>
      <c r="U72">
        <v>5</v>
      </c>
      <c r="V72">
        <v>1</v>
      </c>
      <c r="W72">
        <v>1</v>
      </c>
      <c r="X72">
        <v>6</v>
      </c>
      <c r="Y72">
        <v>2</v>
      </c>
      <c r="Z72">
        <v>5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3</v>
      </c>
      <c r="AG72">
        <v>6</v>
      </c>
    </row>
    <row r="73" spans="1:33" x14ac:dyDescent="0.55000000000000004">
      <c r="A73" s="6">
        <v>71</v>
      </c>
      <c r="B73" s="6" t="s">
        <v>530</v>
      </c>
      <c r="C73" s="6" t="s">
        <v>3</v>
      </c>
      <c r="D73" s="6">
        <f>+VLOOKUP(bloque2[[#This Row],[emoción]],$C$83:$D$89,2,0)</f>
        <v>4</v>
      </c>
      <c r="E73">
        <v>4</v>
      </c>
      <c r="F73">
        <v>1</v>
      </c>
      <c r="G73">
        <v>5</v>
      </c>
      <c r="H73">
        <v>4</v>
      </c>
      <c r="I73">
        <v>4</v>
      </c>
      <c r="J73">
        <v>4</v>
      </c>
      <c r="K73">
        <v>4</v>
      </c>
      <c r="L73">
        <v>5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4</v>
      </c>
      <c r="AC73">
        <v>3</v>
      </c>
      <c r="AD73">
        <v>4</v>
      </c>
      <c r="AE73">
        <v>5</v>
      </c>
      <c r="AF73">
        <v>4</v>
      </c>
      <c r="AG73">
        <v>4</v>
      </c>
    </row>
    <row r="74" spans="1:33" x14ac:dyDescent="0.55000000000000004">
      <c r="A74" s="6">
        <v>72</v>
      </c>
      <c r="B74" s="6" t="s">
        <v>531</v>
      </c>
      <c r="C74" s="6" t="s">
        <v>4</v>
      </c>
      <c r="D74" s="6">
        <f>+VLOOKUP(bloque2[[#This Row],[emoción]],$C$83:$D$89,2,0)</f>
        <v>5</v>
      </c>
      <c r="E74">
        <v>5</v>
      </c>
      <c r="F74">
        <v>5</v>
      </c>
      <c r="G74">
        <v>5</v>
      </c>
      <c r="H74">
        <v>7</v>
      </c>
      <c r="I74">
        <v>3</v>
      </c>
      <c r="J74">
        <v>7</v>
      </c>
      <c r="K74">
        <v>5</v>
      </c>
      <c r="L74">
        <v>3</v>
      </c>
      <c r="M74">
        <v>3</v>
      </c>
      <c r="N74">
        <v>5</v>
      </c>
      <c r="O74">
        <v>4</v>
      </c>
      <c r="P74">
        <v>7</v>
      </c>
      <c r="Q74">
        <v>5</v>
      </c>
      <c r="R74">
        <v>5</v>
      </c>
      <c r="S74">
        <v>5</v>
      </c>
      <c r="T74">
        <v>7</v>
      </c>
      <c r="U74">
        <v>5</v>
      </c>
      <c r="V74">
        <v>7</v>
      </c>
      <c r="W74">
        <v>5</v>
      </c>
      <c r="X74">
        <v>3</v>
      </c>
      <c r="Y74">
        <v>3</v>
      </c>
      <c r="Z74">
        <v>3</v>
      </c>
      <c r="AA74">
        <v>5</v>
      </c>
      <c r="AB74">
        <v>5</v>
      </c>
      <c r="AC74">
        <v>4</v>
      </c>
      <c r="AD74">
        <v>3</v>
      </c>
      <c r="AE74">
        <v>1</v>
      </c>
      <c r="AF74">
        <v>1</v>
      </c>
      <c r="AG74">
        <v>3</v>
      </c>
    </row>
    <row r="75" spans="1:33" x14ac:dyDescent="0.55000000000000004">
      <c r="A75" s="6">
        <v>73</v>
      </c>
      <c r="B75" s="6" t="s">
        <v>532</v>
      </c>
      <c r="C75" s="6" t="s">
        <v>6</v>
      </c>
      <c r="D75" s="6">
        <f>+VLOOKUP(bloque2[[#This Row],[emoción]],$C$83:$D$89,2,0)</f>
        <v>3</v>
      </c>
      <c r="E75">
        <v>3</v>
      </c>
      <c r="F75">
        <v>1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2</v>
      </c>
      <c r="N75">
        <v>7</v>
      </c>
      <c r="O75">
        <v>2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3</v>
      </c>
      <c r="W75">
        <v>3</v>
      </c>
      <c r="X75">
        <v>3</v>
      </c>
      <c r="Y75">
        <v>3</v>
      </c>
      <c r="Z75">
        <v>3</v>
      </c>
      <c r="AA75">
        <v>3</v>
      </c>
      <c r="AB75">
        <v>3</v>
      </c>
      <c r="AC75">
        <v>3</v>
      </c>
      <c r="AD75">
        <v>3</v>
      </c>
      <c r="AE75">
        <v>3</v>
      </c>
      <c r="AF75">
        <v>3</v>
      </c>
      <c r="AG75">
        <v>3</v>
      </c>
    </row>
    <row r="76" spans="1:33" x14ac:dyDescent="0.55000000000000004">
      <c r="A76" s="6">
        <v>74</v>
      </c>
      <c r="B76" s="6" t="s">
        <v>533</v>
      </c>
      <c r="C76" s="6" t="s">
        <v>3</v>
      </c>
      <c r="D76" s="6">
        <f>+VLOOKUP(bloque2[[#This Row],[emoción]],$C$83:$D$89,2,0)</f>
        <v>4</v>
      </c>
      <c r="E76">
        <v>7</v>
      </c>
      <c r="F76">
        <v>6</v>
      </c>
      <c r="G76">
        <v>7</v>
      </c>
      <c r="H76">
        <v>3</v>
      </c>
      <c r="I76">
        <v>1</v>
      </c>
      <c r="J76">
        <v>1</v>
      </c>
      <c r="K76">
        <v>1</v>
      </c>
      <c r="L76">
        <v>1</v>
      </c>
      <c r="M76">
        <v>7</v>
      </c>
      <c r="N76">
        <v>7</v>
      </c>
      <c r="O76">
        <v>2</v>
      </c>
      <c r="P76">
        <v>3</v>
      </c>
      <c r="Q76">
        <v>1</v>
      </c>
      <c r="R76">
        <v>5</v>
      </c>
      <c r="S76">
        <v>1</v>
      </c>
      <c r="T76">
        <v>4</v>
      </c>
      <c r="U76">
        <v>1</v>
      </c>
      <c r="V76">
        <v>7</v>
      </c>
      <c r="W76">
        <v>1</v>
      </c>
      <c r="X76">
        <v>1</v>
      </c>
      <c r="Y76">
        <v>1</v>
      </c>
      <c r="Z76">
        <v>7</v>
      </c>
      <c r="AA76">
        <v>7</v>
      </c>
      <c r="AB76">
        <v>7</v>
      </c>
      <c r="AC76">
        <v>7</v>
      </c>
      <c r="AD76">
        <v>7</v>
      </c>
      <c r="AE76">
        <v>3</v>
      </c>
      <c r="AF76">
        <v>1</v>
      </c>
      <c r="AG76">
        <v>7</v>
      </c>
    </row>
    <row r="77" spans="1:33" x14ac:dyDescent="0.55000000000000004">
      <c r="A77" s="6">
        <v>75</v>
      </c>
      <c r="B77" s="6" t="s">
        <v>534</v>
      </c>
      <c r="C77" s="6" t="s">
        <v>3</v>
      </c>
      <c r="D77" s="6">
        <f>+VLOOKUP(bloque2[[#This Row],[emoción]],$C$83:$D$89,2,0)</f>
        <v>4</v>
      </c>
      <c r="E77">
        <v>4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0</v>
      </c>
      <c r="P77">
        <v>4</v>
      </c>
      <c r="Q77">
        <v>3</v>
      </c>
      <c r="R77">
        <v>5</v>
      </c>
      <c r="S77">
        <v>4</v>
      </c>
      <c r="T77">
        <v>4</v>
      </c>
      <c r="U77">
        <v>4</v>
      </c>
      <c r="V77">
        <v>7</v>
      </c>
      <c r="W77">
        <v>4</v>
      </c>
      <c r="X77">
        <v>4</v>
      </c>
      <c r="Y77">
        <v>7</v>
      </c>
      <c r="Z77">
        <v>3</v>
      </c>
      <c r="AA77">
        <v>4</v>
      </c>
      <c r="AB77">
        <v>4</v>
      </c>
      <c r="AC77">
        <v>4</v>
      </c>
      <c r="AD77">
        <v>4</v>
      </c>
      <c r="AE77">
        <v>6</v>
      </c>
      <c r="AF77">
        <v>4</v>
      </c>
      <c r="AG77">
        <v>4</v>
      </c>
    </row>
    <row r="78" spans="1:33" x14ac:dyDescent="0.55000000000000004">
      <c r="A78" s="6">
        <v>76</v>
      </c>
      <c r="B78" s="6" t="s">
        <v>535</v>
      </c>
      <c r="C78" s="6" t="s">
        <v>1</v>
      </c>
      <c r="D78" s="6">
        <f>+VLOOKUP(bloque2[[#This Row],[emoción]],$C$83:$D$89,2,0)</f>
        <v>2</v>
      </c>
      <c r="E78">
        <v>2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3</v>
      </c>
      <c r="AA78">
        <v>2</v>
      </c>
      <c r="AB78">
        <v>2</v>
      </c>
      <c r="AC78">
        <v>2</v>
      </c>
      <c r="AD78">
        <v>2</v>
      </c>
      <c r="AE78">
        <v>2</v>
      </c>
      <c r="AF78">
        <v>2</v>
      </c>
      <c r="AG78">
        <v>2</v>
      </c>
    </row>
    <row r="79" spans="1:33" x14ac:dyDescent="0.55000000000000004">
      <c r="A79" s="6">
        <v>77</v>
      </c>
      <c r="B79" s="6" t="s">
        <v>536</v>
      </c>
      <c r="C79" s="6" t="s">
        <v>0</v>
      </c>
      <c r="D79" s="6">
        <f>+VLOOKUP(bloque2[[#This Row],[emoción]],$C$83:$D$89,2,0)</f>
        <v>7</v>
      </c>
      <c r="E79">
        <v>7</v>
      </c>
      <c r="F79">
        <v>7</v>
      </c>
      <c r="G79">
        <v>7</v>
      </c>
      <c r="H79">
        <v>7</v>
      </c>
      <c r="I79">
        <v>7</v>
      </c>
      <c r="J79">
        <v>7</v>
      </c>
      <c r="K79">
        <v>4</v>
      </c>
      <c r="L79">
        <v>7</v>
      </c>
      <c r="M79">
        <v>4</v>
      </c>
      <c r="N79">
        <v>4</v>
      </c>
      <c r="O79">
        <v>7</v>
      </c>
      <c r="P79">
        <v>7</v>
      </c>
      <c r="Q79">
        <v>7</v>
      </c>
      <c r="R79">
        <v>7</v>
      </c>
      <c r="S79">
        <v>7</v>
      </c>
      <c r="T79">
        <v>7</v>
      </c>
      <c r="U79">
        <v>7</v>
      </c>
      <c r="V79">
        <v>2</v>
      </c>
      <c r="W79">
        <v>7</v>
      </c>
      <c r="X79">
        <v>7</v>
      </c>
      <c r="Y79">
        <v>7</v>
      </c>
      <c r="Z79">
        <v>7</v>
      </c>
      <c r="AA79">
        <v>4</v>
      </c>
      <c r="AB79">
        <v>4</v>
      </c>
      <c r="AC79">
        <v>7</v>
      </c>
      <c r="AD79">
        <v>7</v>
      </c>
      <c r="AE79">
        <v>7</v>
      </c>
      <c r="AF79">
        <v>4</v>
      </c>
      <c r="AG79">
        <v>4</v>
      </c>
    </row>
    <row r="80" spans="1:33" x14ac:dyDescent="0.55000000000000004">
      <c r="A80" s="6">
        <v>78</v>
      </c>
      <c r="B80" s="6" t="s">
        <v>537</v>
      </c>
      <c r="C80" s="6" t="s">
        <v>1</v>
      </c>
      <c r="D80" s="6">
        <f>+VLOOKUP(bloque2[[#This Row],[emoción]],$C$83:$D$89,2,0)</f>
        <v>2</v>
      </c>
      <c r="E80">
        <v>2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1</v>
      </c>
      <c r="P80">
        <v>2</v>
      </c>
      <c r="Q80">
        <v>2</v>
      </c>
      <c r="R80">
        <v>2</v>
      </c>
      <c r="S80">
        <v>2</v>
      </c>
      <c r="T80">
        <v>2</v>
      </c>
      <c r="U80">
        <v>1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</row>
    <row r="81" spans="1:33" x14ac:dyDescent="0.55000000000000004">
      <c r="A81" s="6">
        <v>79</v>
      </c>
      <c r="B81" s="6" t="s">
        <v>538</v>
      </c>
      <c r="C81" s="6" t="s">
        <v>3</v>
      </c>
      <c r="D81" s="6">
        <f>+VLOOKUP(bloque2[[#This Row],[emoción]],$C$83:$D$89,2,0)</f>
        <v>4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3</v>
      </c>
      <c r="L81">
        <v>1</v>
      </c>
      <c r="M81">
        <v>3</v>
      </c>
      <c r="N81">
        <v>1</v>
      </c>
      <c r="O81">
        <v>1</v>
      </c>
      <c r="P81">
        <v>1</v>
      </c>
      <c r="Q81">
        <v>1</v>
      </c>
      <c r="R81">
        <v>7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5</v>
      </c>
      <c r="AD81">
        <v>1</v>
      </c>
      <c r="AE81">
        <v>6</v>
      </c>
      <c r="AF81">
        <v>1</v>
      </c>
      <c r="AG81">
        <v>1</v>
      </c>
    </row>
    <row r="83" spans="1:33" x14ac:dyDescent="0.55000000000000004">
      <c r="C83" t="s">
        <v>2</v>
      </c>
      <c r="D83">
        <v>1</v>
      </c>
    </row>
    <row r="84" spans="1:33" x14ac:dyDescent="0.55000000000000004">
      <c r="C84" t="s">
        <v>1</v>
      </c>
      <c r="D84">
        <v>2</v>
      </c>
    </row>
    <row r="85" spans="1:33" x14ac:dyDescent="0.55000000000000004">
      <c r="C85" t="s">
        <v>6</v>
      </c>
      <c r="D85">
        <v>3</v>
      </c>
    </row>
    <row r="86" spans="1:33" x14ac:dyDescent="0.55000000000000004">
      <c r="C86" t="s">
        <v>3</v>
      </c>
      <c r="D86">
        <v>4</v>
      </c>
    </row>
    <row r="87" spans="1:33" x14ac:dyDescent="0.55000000000000004">
      <c r="C87" t="s">
        <v>4</v>
      </c>
      <c r="D87">
        <v>5</v>
      </c>
    </row>
    <row r="88" spans="1:33" x14ac:dyDescent="0.55000000000000004">
      <c r="C88" t="s">
        <v>5</v>
      </c>
      <c r="D88">
        <v>6</v>
      </c>
    </row>
    <row r="89" spans="1:33" x14ac:dyDescent="0.55000000000000004">
      <c r="C89" t="s">
        <v>0</v>
      </c>
      <c r="D89">
        <v>7</v>
      </c>
    </row>
    <row r="90" spans="1:33" x14ac:dyDescent="0.55000000000000004">
      <c r="C90" t="s">
        <v>8</v>
      </c>
    </row>
  </sheetData>
  <conditionalFormatting sqref="R2">
    <cfRule type="containsBlanks" priority="31" stopIfTrue="1">
      <formula>LEN(TRIM(R2))=0</formula>
    </cfRule>
    <cfRule type="duplicateValues" dxfId="479" priority="32"/>
  </conditionalFormatting>
  <conditionalFormatting sqref="S2">
    <cfRule type="containsBlanks" priority="29" stopIfTrue="1">
      <formula>LEN(TRIM(S2))=0</formula>
    </cfRule>
    <cfRule type="duplicateValues" dxfId="478" priority="30"/>
  </conditionalFormatting>
  <conditionalFormatting sqref="T2">
    <cfRule type="containsBlanks" priority="27" stopIfTrue="1">
      <formula>LEN(TRIM(T2))=0</formula>
    </cfRule>
    <cfRule type="duplicateValues" dxfId="477" priority="28"/>
  </conditionalFormatting>
  <conditionalFormatting sqref="U2">
    <cfRule type="containsBlanks" priority="25" stopIfTrue="1">
      <formula>LEN(TRIM(U2))=0</formula>
    </cfRule>
    <cfRule type="duplicateValues" dxfId="476" priority="26"/>
  </conditionalFormatting>
  <conditionalFormatting sqref="V2">
    <cfRule type="containsBlanks" priority="23" stopIfTrue="1">
      <formula>LEN(TRIM(V2))=0</formula>
    </cfRule>
    <cfRule type="duplicateValues" dxfId="475" priority="24"/>
  </conditionalFormatting>
  <conditionalFormatting sqref="W2">
    <cfRule type="containsBlanks" priority="21" stopIfTrue="1">
      <formula>LEN(TRIM(W2))=0</formula>
    </cfRule>
    <cfRule type="duplicateValues" dxfId="474" priority="22"/>
  </conditionalFormatting>
  <conditionalFormatting sqref="X2">
    <cfRule type="containsBlanks" priority="19" stopIfTrue="1">
      <formula>LEN(TRIM(X2))=0</formula>
    </cfRule>
    <cfRule type="duplicateValues" dxfId="473" priority="20"/>
  </conditionalFormatting>
  <conditionalFormatting sqref="Y2">
    <cfRule type="containsBlanks" priority="17" stopIfTrue="1">
      <formula>LEN(TRIM(Y2))=0</formula>
    </cfRule>
    <cfRule type="duplicateValues" dxfId="472" priority="18"/>
  </conditionalFormatting>
  <conditionalFormatting sqref="Z2">
    <cfRule type="containsBlanks" priority="15" stopIfTrue="1">
      <formula>LEN(TRIM(Z2))=0</formula>
    </cfRule>
    <cfRule type="duplicateValues" dxfId="471" priority="16"/>
  </conditionalFormatting>
  <conditionalFormatting sqref="AA2">
    <cfRule type="containsBlanks" priority="13" stopIfTrue="1">
      <formula>LEN(TRIM(AA2))=0</formula>
    </cfRule>
    <cfRule type="duplicateValues" dxfId="470" priority="14"/>
  </conditionalFormatting>
  <conditionalFormatting sqref="AB2">
    <cfRule type="containsBlanks" priority="11" stopIfTrue="1">
      <formula>LEN(TRIM(AB2))=0</formula>
    </cfRule>
    <cfRule type="duplicateValues" dxfId="469" priority="12"/>
  </conditionalFormatting>
  <conditionalFormatting sqref="AC2">
    <cfRule type="containsBlanks" priority="9" stopIfTrue="1">
      <formula>LEN(TRIM(AC2))=0</formula>
    </cfRule>
    <cfRule type="duplicateValues" dxfId="468" priority="10"/>
  </conditionalFormatting>
  <conditionalFormatting sqref="AD2">
    <cfRule type="containsBlanks" priority="7" stopIfTrue="1">
      <formula>LEN(TRIM(AD2))=0</formula>
    </cfRule>
    <cfRule type="duplicateValues" dxfId="467" priority="8"/>
  </conditionalFormatting>
  <conditionalFormatting sqref="AE2">
    <cfRule type="containsBlanks" priority="5" stopIfTrue="1">
      <formula>LEN(TRIM(AE2))=0</formula>
    </cfRule>
    <cfRule type="duplicateValues" dxfId="466" priority="6"/>
  </conditionalFormatting>
  <conditionalFormatting sqref="AF2">
    <cfRule type="containsBlanks" priority="3" stopIfTrue="1">
      <formula>LEN(TRIM(AF2))=0</formula>
    </cfRule>
    <cfRule type="duplicateValues" dxfId="465" priority="4"/>
  </conditionalFormatting>
  <conditionalFormatting sqref="AG2">
    <cfRule type="containsBlanks" priority="1" stopIfTrue="1">
      <formula>LEN(TRIM(AG2))=0</formula>
    </cfRule>
    <cfRule type="duplicateValues" dxfId="464" priority="2"/>
  </conditionalFormatting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38863-CEE5-4CBA-9E08-B60706DD4329}">
  <sheetPr>
    <tabColor rgb="FF00B0F0"/>
  </sheetPr>
  <dimension ref="A7:K88"/>
  <sheetViews>
    <sheetView topLeftCell="A2" zoomScale="120" zoomScaleNormal="120" workbookViewId="0">
      <pane xSplit="2" ySplit="7" topLeftCell="C9" activePane="bottomRight" state="frozen"/>
      <selection activeCell="G10" sqref="G10"/>
      <selection pane="topRight" activeCell="G10" sqref="G10"/>
      <selection pane="bottomLeft" activeCell="G10" sqref="G10"/>
      <selection pane="bottomRight" activeCell="G10" sqref="G10"/>
    </sheetView>
  </sheetViews>
  <sheetFormatPr baseColWidth="10" defaultRowHeight="14.4" x14ac:dyDescent="0.55000000000000004"/>
  <cols>
    <col min="1" max="1" width="7.41796875" customWidth="1"/>
    <col min="2" max="2" width="18.68359375" bestFit="1" customWidth="1"/>
    <col min="3" max="3" width="9.5234375" bestFit="1" customWidth="1"/>
    <col min="4" max="4" width="10.89453125" bestFit="1" customWidth="1"/>
    <col min="5" max="5" width="7.5234375" bestFit="1" customWidth="1"/>
    <col min="6" max="6" width="6.5234375" bestFit="1" customWidth="1"/>
    <col min="7" max="7" width="6.62890625" bestFit="1" customWidth="1"/>
    <col min="8" max="8" width="6.5234375" bestFit="1" customWidth="1"/>
    <col min="9" max="9" width="7.5234375" bestFit="1" customWidth="1"/>
    <col min="10" max="10" width="6.62890625" bestFit="1" customWidth="1"/>
    <col min="11" max="11" width="5.62890625" bestFit="1" customWidth="1"/>
    <col min="12" max="18" width="18.26171875" bestFit="1" customWidth="1"/>
    <col min="19" max="19" width="19.41796875" bestFit="1" customWidth="1"/>
    <col min="20" max="20" width="23.26171875" bestFit="1" customWidth="1"/>
  </cols>
  <sheetData>
    <row r="7" spans="1:11" x14ac:dyDescent="0.55000000000000004">
      <c r="A7" s="2" t="s">
        <v>13</v>
      </c>
      <c r="D7" s="2" t="s">
        <v>10</v>
      </c>
    </row>
    <row r="8" spans="1:11" x14ac:dyDescent="0.55000000000000004">
      <c r="A8" s="2" t="s">
        <v>31</v>
      </c>
      <c r="B8" s="2" t="s">
        <v>380</v>
      </c>
      <c r="C8" s="2" t="s">
        <v>14</v>
      </c>
      <c r="D8">
        <v>1</v>
      </c>
      <c r="E8">
        <v>2</v>
      </c>
      <c r="F8">
        <v>3</v>
      </c>
      <c r="G8">
        <v>4</v>
      </c>
      <c r="H8">
        <v>5</v>
      </c>
      <c r="I8">
        <v>6</v>
      </c>
      <c r="J8">
        <v>7</v>
      </c>
      <c r="K8">
        <v>0</v>
      </c>
    </row>
    <row r="9" spans="1:11" x14ac:dyDescent="0.55000000000000004">
      <c r="A9">
        <v>1</v>
      </c>
      <c r="B9" t="s">
        <v>539</v>
      </c>
      <c r="C9">
        <v>1</v>
      </c>
      <c r="D9" s="4">
        <v>0.70967741935483875</v>
      </c>
      <c r="E9" s="4">
        <v>0</v>
      </c>
      <c r="F9" s="4">
        <v>9.6774193548387094E-2</v>
      </c>
      <c r="G9" s="4">
        <v>3.2258064516129031E-2</v>
      </c>
      <c r="H9" s="4">
        <v>0.16129032258064516</v>
      </c>
      <c r="I9" s="4">
        <v>0</v>
      </c>
      <c r="J9" s="4">
        <v>0</v>
      </c>
      <c r="K9" s="4">
        <v>0</v>
      </c>
    </row>
    <row r="10" spans="1:11" x14ac:dyDescent="0.55000000000000004">
      <c r="A10">
        <v>2</v>
      </c>
      <c r="B10" t="s">
        <v>540</v>
      </c>
      <c r="C10">
        <v>7</v>
      </c>
      <c r="D10" s="4">
        <v>0</v>
      </c>
      <c r="E10" s="4">
        <v>0</v>
      </c>
      <c r="F10" s="4">
        <v>0</v>
      </c>
      <c r="G10" s="4">
        <v>0.19354838709677419</v>
      </c>
      <c r="H10" s="4">
        <v>3.2258064516129031E-2</v>
      </c>
      <c r="I10" s="4">
        <v>0</v>
      </c>
      <c r="J10" s="4">
        <v>0.77419354838709675</v>
      </c>
      <c r="K10" s="4">
        <v>0</v>
      </c>
    </row>
    <row r="11" spans="1:11" x14ac:dyDescent="0.55000000000000004">
      <c r="A11">
        <v>3</v>
      </c>
      <c r="B11" t="s">
        <v>541</v>
      </c>
      <c r="C11">
        <v>4</v>
      </c>
      <c r="D11" s="4">
        <v>0</v>
      </c>
      <c r="E11" s="4">
        <v>0</v>
      </c>
      <c r="F11" s="4">
        <v>3.2258064516129031E-2</v>
      </c>
      <c r="G11" s="4">
        <v>0.87096774193548387</v>
      </c>
      <c r="H11" s="4">
        <v>0</v>
      </c>
      <c r="I11" s="4">
        <v>0</v>
      </c>
      <c r="J11" s="4">
        <v>9.6774193548387094E-2</v>
      </c>
      <c r="K11" s="4">
        <v>0</v>
      </c>
    </row>
    <row r="12" spans="1:11" x14ac:dyDescent="0.55000000000000004">
      <c r="A12">
        <v>4</v>
      </c>
      <c r="B12" t="s">
        <v>542</v>
      </c>
      <c r="C12">
        <v>5</v>
      </c>
      <c r="D12" s="4">
        <v>0.12903225806451613</v>
      </c>
      <c r="E12" s="4">
        <v>3.2258064516129031E-2</v>
      </c>
      <c r="F12" s="4">
        <v>0</v>
      </c>
      <c r="G12" s="4">
        <v>0</v>
      </c>
      <c r="H12" s="4">
        <v>0.45161290322580644</v>
      </c>
      <c r="I12" s="4">
        <v>0.29032258064516131</v>
      </c>
      <c r="J12" s="4">
        <v>6.4516129032258063E-2</v>
      </c>
      <c r="K12" s="4">
        <v>3.2258064516129031E-2</v>
      </c>
    </row>
    <row r="13" spans="1:11" x14ac:dyDescent="0.55000000000000004">
      <c r="A13">
        <v>5</v>
      </c>
      <c r="B13" t="s">
        <v>543</v>
      </c>
      <c r="C13">
        <v>7</v>
      </c>
      <c r="D13" s="4">
        <v>6.4516129032258063E-2</v>
      </c>
      <c r="E13" s="4">
        <v>0</v>
      </c>
      <c r="F13" s="4">
        <v>9.6774193548387094E-2</v>
      </c>
      <c r="G13" s="4">
        <v>3.2258064516129031E-2</v>
      </c>
      <c r="H13" s="4">
        <v>3.2258064516129031E-2</v>
      </c>
      <c r="I13" s="4">
        <v>0.16129032258064516</v>
      </c>
      <c r="J13" s="4">
        <v>0.61290322580645162</v>
      </c>
      <c r="K13" s="4">
        <v>0</v>
      </c>
    </row>
    <row r="14" spans="1:11" x14ac:dyDescent="0.55000000000000004">
      <c r="A14">
        <v>6</v>
      </c>
      <c r="B14" t="s">
        <v>544</v>
      </c>
      <c r="C14">
        <v>3</v>
      </c>
      <c r="D14" s="4">
        <v>6.4516129032258063E-2</v>
      </c>
      <c r="E14" s="4">
        <v>0</v>
      </c>
      <c r="F14" s="4">
        <v>0.83870967741935487</v>
      </c>
      <c r="G14" s="4">
        <v>6.4516129032258063E-2</v>
      </c>
      <c r="H14" s="4">
        <v>0</v>
      </c>
      <c r="I14" s="4">
        <v>0</v>
      </c>
      <c r="J14" s="4">
        <v>3.2258064516129031E-2</v>
      </c>
      <c r="K14" s="4">
        <v>0</v>
      </c>
    </row>
    <row r="15" spans="1:11" x14ac:dyDescent="0.55000000000000004">
      <c r="A15">
        <v>7</v>
      </c>
      <c r="B15" t="s">
        <v>545</v>
      </c>
      <c r="C15">
        <v>3</v>
      </c>
      <c r="D15" s="4">
        <v>0.29032258064516131</v>
      </c>
      <c r="E15" s="4">
        <v>6.4516129032258063E-2</v>
      </c>
      <c r="F15" s="4">
        <v>0.35483870967741937</v>
      </c>
      <c r="G15" s="4">
        <v>6.4516129032258063E-2</v>
      </c>
      <c r="H15" s="4">
        <v>3.2258064516129031E-2</v>
      </c>
      <c r="I15" s="4">
        <v>6.4516129032258063E-2</v>
      </c>
      <c r="J15" s="4">
        <v>0.12903225806451613</v>
      </c>
      <c r="K15" s="4">
        <v>0</v>
      </c>
    </row>
    <row r="16" spans="1:11" x14ac:dyDescent="0.55000000000000004">
      <c r="A16">
        <v>8</v>
      </c>
      <c r="B16" t="s">
        <v>546</v>
      </c>
      <c r="C16">
        <v>3</v>
      </c>
      <c r="D16" s="4">
        <v>0.77419354838709675</v>
      </c>
      <c r="E16" s="4">
        <v>0</v>
      </c>
      <c r="F16" s="4">
        <v>0.19354838709677419</v>
      </c>
      <c r="G16" s="4">
        <v>0</v>
      </c>
      <c r="H16" s="4">
        <v>3.2258064516129031E-2</v>
      </c>
      <c r="I16" s="4">
        <v>0</v>
      </c>
      <c r="J16" s="4">
        <v>0</v>
      </c>
      <c r="K16" s="4">
        <v>0</v>
      </c>
    </row>
    <row r="17" spans="1:11" x14ac:dyDescent="0.55000000000000004">
      <c r="A17">
        <v>9</v>
      </c>
      <c r="B17" t="s">
        <v>547</v>
      </c>
      <c r="C17">
        <v>4</v>
      </c>
      <c r="D17" s="4">
        <v>3.2258064516129031E-2</v>
      </c>
      <c r="E17" s="4">
        <v>0</v>
      </c>
      <c r="F17" s="4">
        <v>0</v>
      </c>
      <c r="G17" s="4">
        <v>0.90322580645161288</v>
      </c>
      <c r="H17" s="4">
        <v>3.2258064516129031E-2</v>
      </c>
      <c r="I17" s="4">
        <v>3.2258064516129031E-2</v>
      </c>
      <c r="J17" s="4">
        <v>0</v>
      </c>
      <c r="K17" s="4">
        <v>0</v>
      </c>
    </row>
    <row r="18" spans="1:11" x14ac:dyDescent="0.55000000000000004">
      <c r="A18">
        <v>10</v>
      </c>
      <c r="B18" t="s">
        <v>548</v>
      </c>
      <c r="C18">
        <v>5</v>
      </c>
      <c r="D18" s="4">
        <v>9.6774193548387094E-2</v>
      </c>
      <c r="E18" s="4">
        <v>3.2258064516129031E-2</v>
      </c>
      <c r="F18" s="4">
        <v>0</v>
      </c>
      <c r="G18" s="4">
        <v>6.4516129032258063E-2</v>
      </c>
      <c r="H18" s="4">
        <v>0.16129032258064516</v>
      </c>
      <c r="I18" s="4">
        <v>0.54838709677419351</v>
      </c>
      <c r="J18" s="4">
        <v>9.6774193548387094E-2</v>
      </c>
      <c r="K18" s="4">
        <v>0</v>
      </c>
    </row>
    <row r="19" spans="1:11" x14ac:dyDescent="0.55000000000000004">
      <c r="A19">
        <v>11</v>
      </c>
      <c r="B19" t="s">
        <v>549</v>
      </c>
      <c r="C19">
        <v>2</v>
      </c>
      <c r="D19" s="4">
        <v>0</v>
      </c>
      <c r="E19" s="4">
        <v>0.967741935483871</v>
      </c>
      <c r="F19" s="4">
        <v>0</v>
      </c>
      <c r="G19" s="4">
        <v>0</v>
      </c>
      <c r="H19" s="4">
        <v>0</v>
      </c>
      <c r="I19" s="4">
        <v>0</v>
      </c>
      <c r="J19" s="4">
        <v>3.2258064516129031E-2</v>
      </c>
      <c r="K19" s="4">
        <v>0</v>
      </c>
    </row>
    <row r="20" spans="1:11" x14ac:dyDescent="0.55000000000000004">
      <c r="A20">
        <v>12</v>
      </c>
      <c r="B20" t="s">
        <v>550</v>
      </c>
      <c r="C20">
        <v>2</v>
      </c>
      <c r="D20" s="4">
        <v>0</v>
      </c>
      <c r="E20" s="4">
        <v>0.83870967741935487</v>
      </c>
      <c r="F20" s="4">
        <v>3.2258064516129031E-2</v>
      </c>
      <c r="G20" s="4">
        <v>3.2258064516129031E-2</v>
      </c>
      <c r="H20" s="4">
        <v>6.4516129032258063E-2</v>
      </c>
      <c r="I20" s="4">
        <v>3.2258064516129031E-2</v>
      </c>
      <c r="J20" s="4">
        <v>0</v>
      </c>
      <c r="K20" s="4">
        <v>0</v>
      </c>
    </row>
    <row r="21" spans="1:11" x14ac:dyDescent="0.55000000000000004">
      <c r="A21">
        <v>13</v>
      </c>
      <c r="B21" t="s">
        <v>551</v>
      </c>
      <c r="C21">
        <v>4</v>
      </c>
      <c r="D21" s="4">
        <v>0</v>
      </c>
      <c r="E21" s="4">
        <v>0</v>
      </c>
      <c r="F21" s="4">
        <v>6.4516129032258063E-2</v>
      </c>
      <c r="G21" s="4">
        <v>0.90322580645161288</v>
      </c>
      <c r="H21" s="4">
        <v>0</v>
      </c>
      <c r="I21" s="4">
        <v>3.2258064516129031E-2</v>
      </c>
      <c r="J21" s="4">
        <v>0</v>
      </c>
      <c r="K21" s="4">
        <v>0</v>
      </c>
    </row>
    <row r="22" spans="1:11" x14ac:dyDescent="0.55000000000000004">
      <c r="A22">
        <v>14</v>
      </c>
      <c r="B22" t="s">
        <v>552</v>
      </c>
      <c r="C22">
        <v>1</v>
      </c>
      <c r="D22" s="4">
        <v>0.67741935483870963</v>
      </c>
      <c r="E22" s="4">
        <v>0</v>
      </c>
      <c r="F22" s="4">
        <v>0</v>
      </c>
      <c r="G22" s="4">
        <v>3.2258064516129031E-2</v>
      </c>
      <c r="H22" s="4">
        <v>0.12903225806451613</v>
      </c>
      <c r="I22" s="4">
        <v>9.6774193548387094E-2</v>
      </c>
      <c r="J22" s="4">
        <v>6.4516129032258063E-2</v>
      </c>
      <c r="K22" s="4">
        <v>0</v>
      </c>
    </row>
    <row r="23" spans="1:11" x14ac:dyDescent="0.55000000000000004">
      <c r="A23">
        <v>15</v>
      </c>
      <c r="B23" t="s">
        <v>551</v>
      </c>
      <c r="C23">
        <v>4</v>
      </c>
      <c r="D23" s="4">
        <v>0</v>
      </c>
      <c r="E23" s="4">
        <v>0</v>
      </c>
      <c r="F23" s="4">
        <v>0</v>
      </c>
      <c r="G23" s="4">
        <v>0.967741935483871</v>
      </c>
      <c r="H23" s="4">
        <v>3.2258064516129031E-2</v>
      </c>
      <c r="I23" s="4">
        <v>0</v>
      </c>
      <c r="J23" s="4">
        <v>0</v>
      </c>
      <c r="K23" s="4">
        <v>0</v>
      </c>
    </row>
    <row r="24" spans="1:11" x14ac:dyDescent="0.55000000000000004">
      <c r="A24">
        <v>16</v>
      </c>
      <c r="B24" t="s">
        <v>553</v>
      </c>
      <c r="C24">
        <v>5</v>
      </c>
      <c r="D24" s="4">
        <v>0.19354838709677419</v>
      </c>
      <c r="E24" s="4">
        <v>3.2258064516129031E-2</v>
      </c>
      <c r="F24" s="4">
        <v>0</v>
      </c>
      <c r="G24" s="4">
        <v>0</v>
      </c>
      <c r="H24" s="4">
        <v>0.22580645161290322</v>
      </c>
      <c r="I24" s="4">
        <v>0.54838709677419351</v>
      </c>
      <c r="J24" s="4">
        <v>0</v>
      </c>
      <c r="K24" s="4">
        <v>0</v>
      </c>
    </row>
    <row r="25" spans="1:11" x14ac:dyDescent="0.55000000000000004">
      <c r="A25">
        <v>17</v>
      </c>
      <c r="B25" t="s">
        <v>554</v>
      </c>
      <c r="C25">
        <v>6</v>
      </c>
      <c r="D25" s="4">
        <v>0</v>
      </c>
      <c r="E25" s="4">
        <v>0</v>
      </c>
      <c r="F25" s="4">
        <v>0</v>
      </c>
      <c r="G25" s="4">
        <v>0</v>
      </c>
      <c r="H25" s="4">
        <v>3.2258064516129031E-2</v>
      </c>
      <c r="I25" s="4">
        <v>0.967741935483871</v>
      </c>
      <c r="J25" s="4">
        <v>0</v>
      </c>
      <c r="K25" s="4">
        <v>0</v>
      </c>
    </row>
    <row r="26" spans="1:11" x14ac:dyDescent="0.55000000000000004">
      <c r="A26">
        <v>18</v>
      </c>
      <c r="B26" t="s">
        <v>555</v>
      </c>
      <c r="C26">
        <v>6</v>
      </c>
      <c r="D26" s="4">
        <v>3.2258064516129031E-2</v>
      </c>
      <c r="E26" s="4">
        <v>0</v>
      </c>
      <c r="F26" s="4">
        <v>0</v>
      </c>
      <c r="G26" s="4">
        <v>0</v>
      </c>
      <c r="H26" s="4">
        <v>0.25806451612903225</v>
      </c>
      <c r="I26" s="4">
        <v>0.67741935483870963</v>
      </c>
      <c r="J26" s="4">
        <v>3.2258064516129031E-2</v>
      </c>
      <c r="K26" s="4">
        <v>0</v>
      </c>
    </row>
    <row r="27" spans="1:11" x14ac:dyDescent="0.55000000000000004">
      <c r="A27">
        <v>19</v>
      </c>
      <c r="B27" t="s">
        <v>556</v>
      </c>
      <c r="C27">
        <v>4</v>
      </c>
      <c r="D27" s="4">
        <v>0.22580645161290322</v>
      </c>
      <c r="E27" s="4">
        <v>0</v>
      </c>
      <c r="F27" s="4">
        <v>6.4516129032258063E-2</v>
      </c>
      <c r="G27" s="4">
        <v>0.67741935483870963</v>
      </c>
      <c r="H27" s="4">
        <v>0</v>
      </c>
      <c r="I27" s="4">
        <v>0</v>
      </c>
      <c r="J27" s="4">
        <v>3.2258064516129031E-2</v>
      </c>
      <c r="K27" s="4">
        <v>0</v>
      </c>
    </row>
    <row r="28" spans="1:11" x14ac:dyDescent="0.55000000000000004">
      <c r="A28">
        <v>20</v>
      </c>
      <c r="B28" t="s">
        <v>557</v>
      </c>
      <c r="C28">
        <v>4</v>
      </c>
      <c r="D28" s="4">
        <v>0</v>
      </c>
      <c r="E28" s="4">
        <v>0</v>
      </c>
      <c r="F28" s="4">
        <v>3.2258064516129031E-2</v>
      </c>
      <c r="G28" s="4">
        <v>0.70967741935483875</v>
      </c>
      <c r="H28" s="4">
        <v>9.6774193548387094E-2</v>
      </c>
      <c r="I28" s="4">
        <v>0</v>
      </c>
      <c r="J28" s="4">
        <v>0.16129032258064516</v>
      </c>
      <c r="K28" s="4">
        <v>0</v>
      </c>
    </row>
    <row r="29" spans="1:11" x14ac:dyDescent="0.55000000000000004">
      <c r="A29">
        <v>21</v>
      </c>
      <c r="B29" t="s">
        <v>558</v>
      </c>
      <c r="C29">
        <v>4</v>
      </c>
      <c r="D29" s="4">
        <v>0.38709677419354838</v>
      </c>
      <c r="E29" s="4">
        <v>0</v>
      </c>
      <c r="F29" s="4">
        <v>9.6774193548387094E-2</v>
      </c>
      <c r="G29" s="4">
        <v>0.45161290322580644</v>
      </c>
      <c r="H29" s="4">
        <v>0</v>
      </c>
      <c r="I29" s="4">
        <v>3.2258064516129031E-2</v>
      </c>
      <c r="J29" s="4">
        <v>3.2258064516129031E-2</v>
      </c>
      <c r="K29" s="4">
        <v>0</v>
      </c>
    </row>
    <row r="30" spans="1:11" x14ac:dyDescent="0.55000000000000004">
      <c r="A30">
        <v>22</v>
      </c>
      <c r="B30" t="s">
        <v>559</v>
      </c>
      <c r="C30">
        <v>1</v>
      </c>
      <c r="D30" s="4">
        <v>0.5161290322580645</v>
      </c>
      <c r="E30" s="4">
        <v>3.2258064516129031E-2</v>
      </c>
      <c r="F30" s="4">
        <v>0</v>
      </c>
      <c r="G30" s="4">
        <v>6.4516129032258063E-2</v>
      </c>
      <c r="H30" s="4">
        <v>0.12903225806451613</v>
      </c>
      <c r="I30" s="4">
        <v>0.25806451612903225</v>
      </c>
      <c r="J30" s="4">
        <v>0</v>
      </c>
      <c r="K30" s="4">
        <v>0</v>
      </c>
    </row>
    <row r="31" spans="1:11" x14ac:dyDescent="0.55000000000000004">
      <c r="A31">
        <v>23</v>
      </c>
      <c r="B31" t="s">
        <v>560</v>
      </c>
      <c r="C31">
        <v>4</v>
      </c>
      <c r="D31" s="4">
        <v>0</v>
      </c>
      <c r="E31" s="4">
        <v>0</v>
      </c>
      <c r="F31" s="4">
        <v>3.2258064516129031E-2</v>
      </c>
      <c r="G31" s="4">
        <v>0.967741935483871</v>
      </c>
      <c r="H31" s="4">
        <v>0</v>
      </c>
      <c r="I31" s="4">
        <v>0</v>
      </c>
      <c r="J31" s="4">
        <v>0</v>
      </c>
      <c r="K31" s="4">
        <v>0</v>
      </c>
    </row>
    <row r="32" spans="1:11" x14ac:dyDescent="0.55000000000000004">
      <c r="A32">
        <v>24</v>
      </c>
      <c r="B32" t="s">
        <v>561</v>
      </c>
      <c r="C32">
        <v>1</v>
      </c>
      <c r="D32" s="4">
        <v>0.87096774193548387</v>
      </c>
      <c r="E32" s="4">
        <v>0</v>
      </c>
      <c r="F32" s="4">
        <v>0</v>
      </c>
      <c r="G32" s="4">
        <v>3.2258064516129031E-2</v>
      </c>
      <c r="H32" s="4">
        <v>6.4516129032258063E-2</v>
      </c>
      <c r="I32" s="4">
        <v>3.2258064516129031E-2</v>
      </c>
      <c r="J32" s="4">
        <v>0</v>
      </c>
      <c r="K32" s="4">
        <v>0</v>
      </c>
    </row>
    <row r="33" spans="1:11" x14ac:dyDescent="0.55000000000000004">
      <c r="A33">
        <v>25</v>
      </c>
      <c r="B33" t="s">
        <v>562</v>
      </c>
      <c r="C33">
        <v>7</v>
      </c>
      <c r="D33" s="4">
        <v>0</v>
      </c>
      <c r="E33" s="4">
        <v>0</v>
      </c>
      <c r="F33" s="4">
        <v>0.16129032258064516</v>
      </c>
      <c r="G33" s="4">
        <v>6.4516129032258063E-2</v>
      </c>
      <c r="H33" s="4">
        <v>3.2258064516129031E-2</v>
      </c>
      <c r="I33" s="4">
        <v>0</v>
      </c>
      <c r="J33" s="4">
        <v>0.74193548387096775</v>
      </c>
      <c r="K33" s="4">
        <v>0</v>
      </c>
    </row>
    <row r="34" spans="1:11" x14ac:dyDescent="0.55000000000000004">
      <c r="A34">
        <v>26</v>
      </c>
      <c r="B34" t="s">
        <v>563</v>
      </c>
      <c r="C34">
        <v>7</v>
      </c>
      <c r="D34" s="4">
        <v>0</v>
      </c>
      <c r="E34" s="4">
        <v>0</v>
      </c>
      <c r="F34" s="4">
        <v>6.4516129032258063E-2</v>
      </c>
      <c r="G34" s="4">
        <v>3.2258064516129031E-2</v>
      </c>
      <c r="H34" s="4">
        <v>0</v>
      </c>
      <c r="I34" s="4">
        <v>3.2258064516129031E-2</v>
      </c>
      <c r="J34" s="4">
        <v>0.87096774193548387</v>
      </c>
      <c r="K34" s="4">
        <v>0</v>
      </c>
    </row>
    <row r="35" spans="1:11" x14ac:dyDescent="0.55000000000000004">
      <c r="A35">
        <v>27</v>
      </c>
      <c r="B35" t="s">
        <v>564</v>
      </c>
      <c r="C35">
        <v>7</v>
      </c>
      <c r="D35" s="4">
        <v>0</v>
      </c>
      <c r="E35" s="4">
        <v>0</v>
      </c>
      <c r="F35" s="4">
        <v>0</v>
      </c>
      <c r="G35" s="4">
        <v>6.4516129032258063E-2</v>
      </c>
      <c r="H35" s="4">
        <v>0</v>
      </c>
      <c r="I35" s="4">
        <v>0</v>
      </c>
      <c r="J35" s="4">
        <v>0.93548387096774188</v>
      </c>
      <c r="K35" s="4">
        <v>0</v>
      </c>
    </row>
    <row r="36" spans="1:11" x14ac:dyDescent="0.55000000000000004">
      <c r="A36">
        <v>28</v>
      </c>
      <c r="B36" t="s">
        <v>565</v>
      </c>
      <c r="C36">
        <v>5</v>
      </c>
      <c r="D36" s="4">
        <v>0</v>
      </c>
      <c r="E36" s="4">
        <v>0</v>
      </c>
      <c r="F36" s="4">
        <v>0.16129032258064516</v>
      </c>
      <c r="G36" s="4">
        <v>0</v>
      </c>
      <c r="H36" s="4">
        <v>0.67741935483870963</v>
      </c>
      <c r="I36" s="4">
        <v>9.6774193548387094E-2</v>
      </c>
      <c r="J36" s="4">
        <v>6.4516129032258063E-2</v>
      </c>
      <c r="K36" s="4">
        <v>0</v>
      </c>
    </row>
    <row r="37" spans="1:11" x14ac:dyDescent="0.55000000000000004">
      <c r="A37">
        <v>29</v>
      </c>
      <c r="B37" t="s">
        <v>566</v>
      </c>
      <c r="C37">
        <v>1</v>
      </c>
      <c r="D37" s="4">
        <v>0.93548387096774188</v>
      </c>
      <c r="E37" s="4">
        <v>3.2258064516129031E-2</v>
      </c>
      <c r="F37" s="4">
        <v>3.2258064516129031E-2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</row>
    <row r="38" spans="1:11" x14ac:dyDescent="0.55000000000000004">
      <c r="A38">
        <v>30</v>
      </c>
      <c r="B38" t="s">
        <v>567</v>
      </c>
      <c r="C38">
        <v>3</v>
      </c>
      <c r="D38" s="4">
        <v>0.61290322580645162</v>
      </c>
      <c r="E38" s="4">
        <v>3.2258064516129031E-2</v>
      </c>
      <c r="F38" s="4">
        <v>0.32258064516129031</v>
      </c>
      <c r="G38" s="4">
        <v>3.2258064516129031E-2</v>
      </c>
      <c r="H38" s="4">
        <v>0</v>
      </c>
      <c r="I38" s="4">
        <v>0</v>
      </c>
      <c r="J38" s="4">
        <v>0</v>
      </c>
      <c r="K38" s="4">
        <v>0</v>
      </c>
    </row>
    <row r="39" spans="1:11" x14ac:dyDescent="0.55000000000000004">
      <c r="A39">
        <v>31</v>
      </c>
      <c r="B39" t="s">
        <v>568</v>
      </c>
      <c r="C39">
        <v>1</v>
      </c>
      <c r="D39" s="4">
        <v>0.61290322580645162</v>
      </c>
      <c r="E39" s="4">
        <v>3.2258064516129031E-2</v>
      </c>
      <c r="F39" s="4">
        <v>6.4516129032258063E-2</v>
      </c>
      <c r="G39" s="4">
        <v>3.2258064516129031E-2</v>
      </c>
      <c r="H39" s="4">
        <v>0.19354838709677419</v>
      </c>
      <c r="I39" s="4">
        <v>6.4516129032258063E-2</v>
      </c>
      <c r="J39" s="4">
        <v>0</v>
      </c>
      <c r="K39" s="4">
        <v>0</v>
      </c>
    </row>
    <row r="40" spans="1:11" x14ac:dyDescent="0.55000000000000004">
      <c r="A40">
        <v>32</v>
      </c>
      <c r="B40" t="s">
        <v>569</v>
      </c>
      <c r="C40">
        <v>1</v>
      </c>
      <c r="D40" s="4">
        <v>0.70967741935483875</v>
      </c>
      <c r="E40" s="4">
        <v>3.2258064516129031E-2</v>
      </c>
      <c r="F40" s="4">
        <v>9.6774193548387094E-2</v>
      </c>
      <c r="G40" s="4">
        <v>6.4516129032258063E-2</v>
      </c>
      <c r="H40" s="4">
        <v>3.2258064516129031E-2</v>
      </c>
      <c r="I40" s="4">
        <v>0</v>
      </c>
      <c r="J40" s="4">
        <v>6.4516129032258063E-2</v>
      </c>
      <c r="K40" s="4">
        <v>0</v>
      </c>
    </row>
    <row r="41" spans="1:11" x14ac:dyDescent="0.55000000000000004">
      <c r="A41">
        <v>33</v>
      </c>
      <c r="B41" t="s">
        <v>570</v>
      </c>
      <c r="C41">
        <v>4</v>
      </c>
      <c r="D41" s="4">
        <v>0.22580645161290322</v>
      </c>
      <c r="E41" s="4">
        <v>0</v>
      </c>
      <c r="F41" s="4">
        <v>0</v>
      </c>
      <c r="G41" s="4">
        <v>0.67741935483870963</v>
      </c>
      <c r="H41" s="4">
        <v>9.6774193548387094E-2</v>
      </c>
      <c r="I41" s="4">
        <v>0</v>
      </c>
      <c r="J41" s="4">
        <v>0</v>
      </c>
      <c r="K41" s="4">
        <v>0</v>
      </c>
    </row>
    <row r="42" spans="1:11" x14ac:dyDescent="0.55000000000000004">
      <c r="A42">
        <v>34</v>
      </c>
      <c r="B42" t="s">
        <v>571</v>
      </c>
      <c r="C42">
        <v>5</v>
      </c>
      <c r="D42" s="4">
        <v>6.4516129032258063E-2</v>
      </c>
      <c r="E42" s="4">
        <v>0</v>
      </c>
      <c r="F42" s="4">
        <v>6.4516129032258063E-2</v>
      </c>
      <c r="G42" s="4">
        <v>0</v>
      </c>
      <c r="H42" s="4">
        <v>0.32258064516129031</v>
      </c>
      <c r="I42" s="4">
        <v>0.5161290322580645</v>
      </c>
      <c r="J42" s="4">
        <v>3.2258064516129031E-2</v>
      </c>
      <c r="K42" s="4">
        <v>0</v>
      </c>
    </row>
    <row r="43" spans="1:11" x14ac:dyDescent="0.55000000000000004">
      <c r="A43">
        <v>35</v>
      </c>
      <c r="B43" t="s">
        <v>572</v>
      </c>
      <c r="C43">
        <v>1</v>
      </c>
      <c r="D43" s="4">
        <v>0.967741935483871</v>
      </c>
      <c r="E43" s="4">
        <v>0</v>
      </c>
      <c r="F43" s="4">
        <v>0</v>
      </c>
      <c r="G43" s="4">
        <v>3.2258064516129031E-2</v>
      </c>
      <c r="H43" s="4">
        <v>0</v>
      </c>
      <c r="I43" s="4">
        <v>0</v>
      </c>
      <c r="J43" s="4">
        <v>0</v>
      </c>
      <c r="K43" s="4">
        <v>0</v>
      </c>
    </row>
    <row r="44" spans="1:11" x14ac:dyDescent="0.55000000000000004">
      <c r="A44">
        <v>36</v>
      </c>
      <c r="B44" t="s">
        <v>573</v>
      </c>
      <c r="C44">
        <v>3</v>
      </c>
      <c r="D44" s="4">
        <v>0.67741935483870963</v>
      </c>
      <c r="E44" s="4">
        <v>0</v>
      </c>
      <c r="F44" s="4">
        <v>0.32258064516129031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</row>
    <row r="45" spans="1:11" x14ac:dyDescent="0.55000000000000004">
      <c r="A45">
        <v>37</v>
      </c>
      <c r="B45" t="s">
        <v>574</v>
      </c>
      <c r="C45">
        <v>1</v>
      </c>
      <c r="D45" s="4">
        <v>0.61290322580645162</v>
      </c>
      <c r="E45" s="4">
        <v>0</v>
      </c>
      <c r="F45" s="4">
        <v>3.2258064516129031E-2</v>
      </c>
      <c r="G45" s="4">
        <v>0</v>
      </c>
      <c r="H45" s="4">
        <v>6.4516129032258063E-2</v>
      </c>
      <c r="I45" s="4">
        <v>0.12903225806451613</v>
      </c>
      <c r="J45" s="4">
        <v>0.16129032258064516</v>
      </c>
      <c r="K45" s="4">
        <v>0</v>
      </c>
    </row>
    <row r="46" spans="1:11" x14ac:dyDescent="0.55000000000000004">
      <c r="A46">
        <v>38</v>
      </c>
      <c r="B46" t="s">
        <v>575</v>
      </c>
      <c r="C46">
        <v>6</v>
      </c>
      <c r="D46" s="4">
        <v>0</v>
      </c>
      <c r="E46" s="4">
        <v>0</v>
      </c>
      <c r="F46" s="4">
        <v>0</v>
      </c>
      <c r="G46" s="4">
        <v>0</v>
      </c>
      <c r="H46" s="4">
        <v>6.4516129032258063E-2</v>
      </c>
      <c r="I46" s="4">
        <v>0.90322580645161288</v>
      </c>
      <c r="J46" s="4">
        <v>3.2258064516129031E-2</v>
      </c>
      <c r="K46" s="4">
        <v>0</v>
      </c>
    </row>
    <row r="47" spans="1:11" x14ac:dyDescent="0.55000000000000004">
      <c r="A47">
        <v>39</v>
      </c>
      <c r="B47" t="s">
        <v>576</v>
      </c>
      <c r="C47">
        <v>4</v>
      </c>
      <c r="D47" s="4">
        <v>0</v>
      </c>
      <c r="E47" s="4">
        <v>0</v>
      </c>
      <c r="F47" s="4">
        <v>0</v>
      </c>
      <c r="G47" s="4">
        <v>0.80645161290322576</v>
      </c>
      <c r="H47" s="4">
        <v>3.2258064516129031E-2</v>
      </c>
      <c r="I47" s="4">
        <v>0</v>
      </c>
      <c r="J47" s="4">
        <v>0.16129032258064516</v>
      </c>
      <c r="K47" s="4">
        <v>0</v>
      </c>
    </row>
    <row r="48" spans="1:11" x14ac:dyDescent="0.55000000000000004">
      <c r="A48">
        <v>40</v>
      </c>
      <c r="B48" t="s">
        <v>577</v>
      </c>
      <c r="C48">
        <v>7</v>
      </c>
      <c r="D48" s="4">
        <v>0</v>
      </c>
      <c r="E48" s="4">
        <v>0</v>
      </c>
      <c r="F48" s="4">
        <v>3.2258064516129031E-2</v>
      </c>
      <c r="G48" s="4">
        <v>0.19354838709677419</v>
      </c>
      <c r="H48" s="4">
        <v>0</v>
      </c>
      <c r="I48" s="4">
        <v>3.2258064516129031E-2</v>
      </c>
      <c r="J48" s="4">
        <v>0.74193548387096775</v>
      </c>
      <c r="K48" s="4">
        <v>0</v>
      </c>
    </row>
    <row r="49" spans="1:11" x14ac:dyDescent="0.55000000000000004">
      <c r="A49">
        <v>41</v>
      </c>
      <c r="B49" t="s">
        <v>578</v>
      </c>
      <c r="C49">
        <v>1</v>
      </c>
      <c r="D49" s="4">
        <v>0.87096774193548387</v>
      </c>
      <c r="E49" s="4">
        <v>0</v>
      </c>
      <c r="F49" s="4">
        <v>6.4516129032258063E-2</v>
      </c>
      <c r="G49" s="4">
        <v>3.2258064516129031E-2</v>
      </c>
      <c r="H49" s="4">
        <v>3.2258064516129031E-2</v>
      </c>
      <c r="I49" s="4">
        <v>0</v>
      </c>
      <c r="J49" s="4">
        <v>0</v>
      </c>
      <c r="K49" s="4">
        <v>0</v>
      </c>
    </row>
    <row r="50" spans="1:11" x14ac:dyDescent="0.55000000000000004">
      <c r="A50">
        <v>42</v>
      </c>
      <c r="B50" t="s">
        <v>579</v>
      </c>
      <c r="C50">
        <v>2</v>
      </c>
      <c r="D50" s="4">
        <v>0</v>
      </c>
      <c r="E50" s="4">
        <v>1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</row>
    <row r="51" spans="1:11" x14ac:dyDescent="0.55000000000000004">
      <c r="A51">
        <v>43</v>
      </c>
      <c r="B51" t="s">
        <v>580</v>
      </c>
      <c r="C51">
        <v>5</v>
      </c>
      <c r="D51" s="4">
        <v>0</v>
      </c>
      <c r="E51" s="4">
        <v>3.2258064516129031E-2</v>
      </c>
      <c r="F51" s="4">
        <v>3.2258064516129031E-2</v>
      </c>
      <c r="G51" s="4">
        <v>0</v>
      </c>
      <c r="H51" s="4">
        <v>0.70967741935483875</v>
      </c>
      <c r="I51" s="4">
        <v>9.6774193548387094E-2</v>
      </c>
      <c r="J51" s="4">
        <v>0.12903225806451613</v>
      </c>
      <c r="K51" s="4">
        <v>0</v>
      </c>
    </row>
    <row r="52" spans="1:11" x14ac:dyDescent="0.55000000000000004">
      <c r="A52">
        <v>44</v>
      </c>
      <c r="B52" t="s">
        <v>581</v>
      </c>
      <c r="C52">
        <v>2</v>
      </c>
      <c r="D52" s="4">
        <v>0</v>
      </c>
      <c r="E52" s="4">
        <v>1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</row>
    <row r="53" spans="1:11" x14ac:dyDescent="0.55000000000000004">
      <c r="A53">
        <v>45</v>
      </c>
      <c r="B53" t="s">
        <v>582</v>
      </c>
      <c r="C53">
        <v>3</v>
      </c>
      <c r="D53" s="4">
        <v>3.2258064516129031E-2</v>
      </c>
      <c r="E53" s="4">
        <v>0</v>
      </c>
      <c r="F53" s="4">
        <v>0.74193548387096775</v>
      </c>
      <c r="G53" s="4">
        <v>6.4516129032258063E-2</v>
      </c>
      <c r="H53" s="4">
        <v>6.4516129032258063E-2</v>
      </c>
      <c r="I53" s="4">
        <v>0</v>
      </c>
      <c r="J53" s="4">
        <v>9.6774193548387094E-2</v>
      </c>
      <c r="K53" s="4">
        <v>0</v>
      </c>
    </row>
    <row r="54" spans="1:11" x14ac:dyDescent="0.55000000000000004">
      <c r="A54">
        <v>46</v>
      </c>
      <c r="B54" t="s">
        <v>583</v>
      </c>
      <c r="C54">
        <v>1</v>
      </c>
      <c r="D54" s="4">
        <v>0.93548387096774188</v>
      </c>
      <c r="E54" s="4">
        <v>0</v>
      </c>
      <c r="F54" s="4">
        <v>0</v>
      </c>
      <c r="G54" s="4">
        <v>3.2258064516129031E-2</v>
      </c>
      <c r="H54" s="4">
        <v>0</v>
      </c>
      <c r="I54" s="4">
        <v>3.2258064516129031E-2</v>
      </c>
      <c r="J54" s="4">
        <v>0</v>
      </c>
      <c r="K54" s="4">
        <v>0</v>
      </c>
    </row>
    <row r="55" spans="1:11" x14ac:dyDescent="0.55000000000000004">
      <c r="A55">
        <v>47</v>
      </c>
      <c r="B55" t="s">
        <v>584</v>
      </c>
      <c r="C55">
        <v>4</v>
      </c>
      <c r="D55" s="4">
        <v>0.41935483870967744</v>
      </c>
      <c r="E55" s="4">
        <v>0</v>
      </c>
      <c r="F55" s="4">
        <v>3.2258064516129031E-2</v>
      </c>
      <c r="G55" s="4">
        <v>0.54838709677419351</v>
      </c>
      <c r="H55" s="4">
        <v>0</v>
      </c>
      <c r="I55" s="4">
        <v>0</v>
      </c>
      <c r="J55" s="4">
        <v>0</v>
      </c>
      <c r="K55" s="4">
        <v>0</v>
      </c>
    </row>
    <row r="56" spans="1:11" x14ac:dyDescent="0.55000000000000004">
      <c r="A56">
        <v>48</v>
      </c>
      <c r="B56" t="s">
        <v>585</v>
      </c>
      <c r="C56">
        <v>6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1</v>
      </c>
      <c r="J56" s="4">
        <v>0</v>
      </c>
      <c r="K56" s="4">
        <v>0</v>
      </c>
    </row>
    <row r="57" spans="1:11" x14ac:dyDescent="0.55000000000000004">
      <c r="A57">
        <v>49</v>
      </c>
      <c r="B57" t="s">
        <v>586</v>
      </c>
      <c r="C57">
        <v>1</v>
      </c>
      <c r="D57" s="4">
        <v>0.87096774193548387</v>
      </c>
      <c r="E57" s="4">
        <v>0</v>
      </c>
      <c r="F57" s="4">
        <v>6.4516129032258063E-2</v>
      </c>
      <c r="G57" s="4">
        <v>0</v>
      </c>
      <c r="H57" s="4">
        <v>3.2258064516129031E-2</v>
      </c>
      <c r="I57" s="4">
        <v>0</v>
      </c>
      <c r="J57" s="4">
        <v>3.2258064516129031E-2</v>
      </c>
      <c r="K57" s="4">
        <v>0</v>
      </c>
    </row>
    <row r="58" spans="1:11" x14ac:dyDescent="0.55000000000000004">
      <c r="A58">
        <v>50</v>
      </c>
      <c r="B58" t="s">
        <v>587</v>
      </c>
      <c r="C58">
        <v>1</v>
      </c>
      <c r="D58" s="4">
        <v>0.93548387096774188</v>
      </c>
      <c r="E58" s="4">
        <v>0</v>
      </c>
      <c r="F58" s="4">
        <v>3.2258064516129031E-2</v>
      </c>
      <c r="G58" s="4">
        <v>3.2258064516129031E-2</v>
      </c>
      <c r="H58" s="4">
        <v>0</v>
      </c>
      <c r="I58" s="4">
        <v>0</v>
      </c>
      <c r="J58" s="4">
        <v>0</v>
      </c>
      <c r="K58" s="4">
        <v>0</v>
      </c>
    </row>
    <row r="59" spans="1:11" x14ac:dyDescent="0.55000000000000004">
      <c r="A59">
        <v>51</v>
      </c>
      <c r="B59" t="s">
        <v>588</v>
      </c>
      <c r="C59">
        <v>4</v>
      </c>
      <c r="D59" s="4">
        <v>0</v>
      </c>
      <c r="E59" s="4">
        <v>0</v>
      </c>
      <c r="F59" s="4">
        <v>0.12903225806451613</v>
      </c>
      <c r="G59" s="4">
        <v>0.74193548387096775</v>
      </c>
      <c r="H59" s="4">
        <v>0</v>
      </c>
      <c r="I59" s="4">
        <v>0</v>
      </c>
      <c r="J59" s="4">
        <v>0.12903225806451613</v>
      </c>
      <c r="K59" s="4">
        <v>0</v>
      </c>
    </row>
    <row r="60" spans="1:11" x14ac:dyDescent="0.55000000000000004">
      <c r="A60">
        <v>52</v>
      </c>
      <c r="B60" t="s">
        <v>589</v>
      </c>
      <c r="C60">
        <v>2</v>
      </c>
      <c r="D60" s="4">
        <v>0.12903225806451613</v>
      </c>
      <c r="E60" s="4">
        <v>0.87096774193548387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</row>
    <row r="61" spans="1:11" x14ac:dyDescent="0.55000000000000004">
      <c r="A61">
        <v>53</v>
      </c>
      <c r="B61" t="s">
        <v>590</v>
      </c>
      <c r="C61">
        <v>3</v>
      </c>
      <c r="D61" s="4">
        <v>0</v>
      </c>
      <c r="E61" s="4">
        <v>6.4516129032258063E-2</v>
      </c>
      <c r="F61" s="4">
        <v>0.90322580645161288</v>
      </c>
      <c r="G61" s="4">
        <v>3.2258064516129031E-2</v>
      </c>
      <c r="H61" s="4">
        <v>0</v>
      </c>
      <c r="I61" s="4">
        <v>0</v>
      </c>
      <c r="J61" s="4">
        <v>0</v>
      </c>
      <c r="K61" s="4">
        <v>0</v>
      </c>
    </row>
    <row r="62" spans="1:11" x14ac:dyDescent="0.55000000000000004">
      <c r="A62">
        <v>54</v>
      </c>
      <c r="B62" t="s">
        <v>591</v>
      </c>
      <c r="C62">
        <v>1</v>
      </c>
      <c r="D62" s="4">
        <v>0.80645161290322576</v>
      </c>
      <c r="E62" s="4">
        <v>0</v>
      </c>
      <c r="F62" s="4">
        <v>0.12903225806451613</v>
      </c>
      <c r="G62" s="4">
        <v>3.2258064516129031E-2</v>
      </c>
      <c r="H62" s="4">
        <v>3.2258064516129031E-2</v>
      </c>
      <c r="I62" s="4">
        <v>0</v>
      </c>
      <c r="J62" s="4">
        <v>0</v>
      </c>
      <c r="K62" s="4">
        <v>0</v>
      </c>
    </row>
    <row r="63" spans="1:11" x14ac:dyDescent="0.55000000000000004">
      <c r="A63">
        <v>55</v>
      </c>
      <c r="B63" t="s">
        <v>592</v>
      </c>
      <c r="C63">
        <v>4</v>
      </c>
      <c r="D63" s="4">
        <v>3.2258064516129031E-2</v>
      </c>
      <c r="E63" s="4">
        <v>0</v>
      </c>
      <c r="F63" s="4">
        <v>6.4516129032258063E-2</v>
      </c>
      <c r="G63" s="4">
        <v>0.90322580645161288</v>
      </c>
      <c r="H63" s="4">
        <v>0</v>
      </c>
      <c r="I63" s="4">
        <v>0</v>
      </c>
      <c r="J63" s="4">
        <v>0</v>
      </c>
      <c r="K63" s="4">
        <v>0</v>
      </c>
    </row>
    <row r="64" spans="1:11" x14ac:dyDescent="0.55000000000000004">
      <c r="A64">
        <v>56</v>
      </c>
      <c r="B64" t="s">
        <v>593</v>
      </c>
      <c r="C64">
        <v>3</v>
      </c>
      <c r="D64" s="4">
        <v>3.2258064516129031E-2</v>
      </c>
      <c r="E64" s="4">
        <v>3.2258064516129031E-2</v>
      </c>
      <c r="F64" s="4">
        <v>0.83870967741935487</v>
      </c>
      <c r="G64" s="4">
        <v>6.4516129032258063E-2</v>
      </c>
      <c r="H64" s="4">
        <v>3.2258064516129031E-2</v>
      </c>
      <c r="I64" s="4">
        <v>0</v>
      </c>
      <c r="J64" s="4">
        <v>0</v>
      </c>
      <c r="K64" s="4">
        <v>0</v>
      </c>
    </row>
    <row r="65" spans="1:11" x14ac:dyDescent="0.55000000000000004">
      <c r="A65">
        <v>57</v>
      </c>
      <c r="B65" t="s">
        <v>594</v>
      </c>
      <c r="C65">
        <v>1</v>
      </c>
      <c r="D65" s="4">
        <v>0.80645161290322576</v>
      </c>
      <c r="E65" s="4">
        <v>3.2258064516129031E-2</v>
      </c>
      <c r="F65" s="4">
        <v>3.2258064516129031E-2</v>
      </c>
      <c r="G65" s="4">
        <v>0</v>
      </c>
      <c r="H65" s="4">
        <v>0</v>
      </c>
      <c r="I65" s="4">
        <v>0.12903225806451613</v>
      </c>
      <c r="J65" s="4">
        <v>0</v>
      </c>
      <c r="K65" s="4">
        <v>0</v>
      </c>
    </row>
    <row r="66" spans="1:11" x14ac:dyDescent="0.55000000000000004">
      <c r="A66">
        <v>58</v>
      </c>
      <c r="B66" t="s">
        <v>595</v>
      </c>
      <c r="C66">
        <v>4</v>
      </c>
      <c r="D66" s="4">
        <v>0</v>
      </c>
      <c r="E66" s="4">
        <v>0</v>
      </c>
      <c r="F66" s="4">
        <v>6.4516129032258063E-2</v>
      </c>
      <c r="G66" s="4">
        <v>0.83870967741935487</v>
      </c>
      <c r="H66" s="4">
        <v>0</v>
      </c>
      <c r="I66" s="4">
        <v>0</v>
      </c>
      <c r="J66" s="4">
        <v>9.6774193548387094E-2</v>
      </c>
      <c r="K66" s="4">
        <v>0</v>
      </c>
    </row>
    <row r="67" spans="1:11" x14ac:dyDescent="0.55000000000000004">
      <c r="A67">
        <v>59</v>
      </c>
      <c r="B67" t="s">
        <v>596</v>
      </c>
      <c r="C67">
        <v>2</v>
      </c>
      <c r="D67" s="4">
        <v>3.2258064516129031E-2</v>
      </c>
      <c r="E67" s="4">
        <v>0.967741935483871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</row>
    <row r="68" spans="1:11" x14ac:dyDescent="0.55000000000000004">
      <c r="A68">
        <v>60</v>
      </c>
      <c r="B68" t="s">
        <v>597</v>
      </c>
      <c r="C68">
        <v>2</v>
      </c>
      <c r="D68" s="4">
        <v>3.2258064516129031E-2</v>
      </c>
      <c r="E68" s="4">
        <v>0.967741935483871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</row>
    <row r="69" spans="1:11" x14ac:dyDescent="0.55000000000000004">
      <c r="A69">
        <v>61</v>
      </c>
      <c r="B69" t="s">
        <v>598</v>
      </c>
      <c r="C69">
        <v>6</v>
      </c>
      <c r="D69" s="4">
        <v>3.2258064516129031E-2</v>
      </c>
      <c r="E69" s="4">
        <v>6.4516129032258063E-2</v>
      </c>
      <c r="F69" s="4">
        <v>0</v>
      </c>
      <c r="G69" s="4">
        <v>0</v>
      </c>
      <c r="H69" s="4">
        <v>0</v>
      </c>
      <c r="I69" s="4">
        <v>0.90322580645161288</v>
      </c>
      <c r="J69" s="4">
        <v>0</v>
      </c>
      <c r="K69" s="4">
        <v>0</v>
      </c>
    </row>
    <row r="70" spans="1:11" x14ac:dyDescent="0.55000000000000004">
      <c r="A70">
        <v>62</v>
      </c>
      <c r="B70" t="s">
        <v>599</v>
      </c>
      <c r="C70">
        <v>1</v>
      </c>
      <c r="D70" s="4">
        <v>0.93548387096774188</v>
      </c>
      <c r="E70" s="4">
        <v>3.2258064516129031E-2</v>
      </c>
      <c r="F70" s="4">
        <v>0</v>
      </c>
      <c r="G70" s="4">
        <v>3.2258064516129031E-2</v>
      </c>
      <c r="H70" s="4">
        <v>0</v>
      </c>
      <c r="I70" s="4">
        <v>0</v>
      </c>
      <c r="J70" s="4">
        <v>0</v>
      </c>
      <c r="K70" s="4">
        <v>0</v>
      </c>
    </row>
    <row r="71" spans="1:11" x14ac:dyDescent="0.55000000000000004">
      <c r="A71">
        <v>63</v>
      </c>
      <c r="B71" t="s">
        <v>600</v>
      </c>
      <c r="C71">
        <v>2</v>
      </c>
      <c r="D71" s="4">
        <v>3.2258064516129031E-2</v>
      </c>
      <c r="E71" s="4">
        <v>0.967741935483871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</row>
    <row r="72" spans="1:11" x14ac:dyDescent="0.55000000000000004">
      <c r="A72">
        <v>64</v>
      </c>
      <c r="B72" t="s">
        <v>601</v>
      </c>
      <c r="C72">
        <v>4</v>
      </c>
      <c r="D72" s="4">
        <v>0</v>
      </c>
      <c r="E72" s="4">
        <v>0</v>
      </c>
      <c r="F72" s="4">
        <v>6.4516129032258063E-2</v>
      </c>
      <c r="G72" s="4">
        <v>0.87096774193548387</v>
      </c>
      <c r="H72" s="4">
        <v>6.4516129032258063E-2</v>
      </c>
      <c r="I72" s="4">
        <v>0</v>
      </c>
      <c r="J72" s="4">
        <v>0</v>
      </c>
      <c r="K72" s="4">
        <v>0</v>
      </c>
    </row>
    <row r="73" spans="1:11" x14ac:dyDescent="0.55000000000000004">
      <c r="A73">
        <v>65</v>
      </c>
      <c r="B73" t="s">
        <v>602</v>
      </c>
      <c r="C73">
        <v>1</v>
      </c>
      <c r="D73" s="4">
        <v>0.77419354838709675</v>
      </c>
      <c r="E73" s="4">
        <v>0</v>
      </c>
      <c r="F73" s="4">
        <v>0.12903225806451613</v>
      </c>
      <c r="G73" s="4">
        <v>0</v>
      </c>
      <c r="H73" s="4">
        <v>6.4516129032258063E-2</v>
      </c>
      <c r="I73" s="4">
        <v>3.2258064516129031E-2</v>
      </c>
      <c r="J73" s="4">
        <v>0</v>
      </c>
      <c r="K73" s="4">
        <v>0</v>
      </c>
    </row>
    <row r="74" spans="1:11" x14ac:dyDescent="0.55000000000000004">
      <c r="A74">
        <v>66</v>
      </c>
      <c r="B74" t="s">
        <v>603</v>
      </c>
      <c r="C74">
        <v>6</v>
      </c>
      <c r="D74" s="4">
        <v>0</v>
      </c>
      <c r="E74" s="4">
        <v>0</v>
      </c>
      <c r="F74" s="4">
        <v>0</v>
      </c>
      <c r="G74" s="4">
        <v>0</v>
      </c>
      <c r="H74" s="4">
        <v>6.4516129032258063E-2</v>
      </c>
      <c r="I74" s="4">
        <v>0.93548387096774188</v>
      </c>
      <c r="J74" s="4">
        <v>0</v>
      </c>
      <c r="K74" s="4">
        <v>0</v>
      </c>
    </row>
    <row r="75" spans="1:11" x14ac:dyDescent="0.55000000000000004">
      <c r="A75">
        <v>67</v>
      </c>
      <c r="B75" t="s">
        <v>604</v>
      </c>
      <c r="C75">
        <v>6</v>
      </c>
      <c r="D75" s="4">
        <v>0</v>
      </c>
      <c r="E75" s="4">
        <v>0</v>
      </c>
      <c r="F75" s="4">
        <v>0</v>
      </c>
      <c r="G75" s="4">
        <v>0</v>
      </c>
      <c r="H75" s="4">
        <v>9.6774193548387094E-2</v>
      </c>
      <c r="I75" s="4">
        <v>0.87096774193548387</v>
      </c>
      <c r="J75" s="4">
        <v>3.2258064516129031E-2</v>
      </c>
      <c r="K75" s="4">
        <v>0</v>
      </c>
    </row>
    <row r="76" spans="1:11" x14ac:dyDescent="0.55000000000000004">
      <c r="A76">
        <v>68</v>
      </c>
      <c r="B76" t="s">
        <v>605</v>
      </c>
      <c r="C76">
        <v>4</v>
      </c>
      <c r="D76" s="4">
        <v>0</v>
      </c>
      <c r="E76" s="4">
        <v>3.2258064516129031E-2</v>
      </c>
      <c r="F76" s="4">
        <v>6.4516129032258063E-2</v>
      </c>
      <c r="G76" s="4">
        <v>0.77419354838709675</v>
      </c>
      <c r="H76" s="4">
        <v>6.4516129032258063E-2</v>
      </c>
      <c r="I76" s="4">
        <v>6.4516129032258063E-2</v>
      </c>
      <c r="J76" s="4">
        <v>0</v>
      </c>
      <c r="K76" s="4">
        <v>0</v>
      </c>
    </row>
    <row r="77" spans="1:11" x14ac:dyDescent="0.55000000000000004">
      <c r="A77">
        <v>69</v>
      </c>
      <c r="B77" t="s">
        <v>606</v>
      </c>
      <c r="C77">
        <v>5</v>
      </c>
      <c r="D77" s="4">
        <v>3.2258064516129031E-2</v>
      </c>
      <c r="E77" s="4">
        <v>3.2258064516129031E-2</v>
      </c>
      <c r="F77" s="4">
        <v>3.2258064516129031E-2</v>
      </c>
      <c r="G77" s="4">
        <v>0</v>
      </c>
      <c r="H77" s="4">
        <v>0.61290322580645162</v>
      </c>
      <c r="I77" s="4">
        <v>0.16129032258064516</v>
      </c>
      <c r="J77" s="4">
        <v>0.12903225806451613</v>
      </c>
      <c r="K77" s="4">
        <v>0</v>
      </c>
    </row>
    <row r="78" spans="1:11" x14ac:dyDescent="0.55000000000000004">
      <c r="A78">
        <v>70</v>
      </c>
      <c r="B78" t="s">
        <v>607</v>
      </c>
      <c r="C78">
        <v>2</v>
      </c>
      <c r="D78" s="4">
        <v>3.2258064516129031E-2</v>
      </c>
      <c r="E78" s="4">
        <v>0.90322580645161288</v>
      </c>
      <c r="F78" s="4">
        <v>3.2258064516129031E-2</v>
      </c>
      <c r="G78" s="4">
        <v>0</v>
      </c>
      <c r="H78" s="4">
        <v>0</v>
      </c>
      <c r="I78" s="4">
        <v>3.2258064516129031E-2</v>
      </c>
      <c r="J78" s="4">
        <v>0</v>
      </c>
      <c r="K78" s="4">
        <v>0</v>
      </c>
    </row>
    <row r="79" spans="1:11" x14ac:dyDescent="0.55000000000000004">
      <c r="A79">
        <v>71</v>
      </c>
      <c r="B79" t="s">
        <v>608</v>
      </c>
      <c r="C79">
        <v>6</v>
      </c>
      <c r="D79" s="4">
        <v>3.2258064516129031E-2</v>
      </c>
      <c r="E79" s="4">
        <v>3.2258064516129031E-2</v>
      </c>
      <c r="F79" s="4">
        <v>0</v>
      </c>
      <c r="G79" s="4">
        <v>0</v>
      </c>
      <c r="H79" s="4">
        <v>3.2258064516129031E-2</v>
      </c>
      <c r="I79" s="4">
        <v>0.90322580645161288</v>
      </c>
      <c r="J79" s="4">
        <v>0</v>
      </c>
      <c r="K79" s="4">
        <v>0</v>
      </c>
    </row>
    <row r="80" spans="1:11" x14ac:dyDescent="0.55000000000000004">
      <c r="A80">
        <v>72</v>
      </c>
      <c r="B80" t="s">
        <v>609</v>
      </c>
      <c r="C80">
        <v>5</v>
      </c>
      <c r="D80" s="4">
        <v>9.6774193548387094E-2</v>
      </c>
      <c r="E80" s="4">
        <v>3.2258064516129031E-2</v>
      </c>
      <c r="F80" s="4">
        <v>6.4516129032258063E-2</v>
      </c>
      <c r="G80" s="4">
        <v>0</v>
      </c>
      <c r="H80" s="4">
        <v>0.58064516129032262</v>
      </c>
      <c r="I80" s="4">
        <v>9.6774193548387094E-2</v>
      </c>
      <c r="J80" s="4">
        <v>0.12903225806451613</v>
      </c>
      <c r="K80" s="4">
        <v>0</v>
      </c>
    </row>
    <row r="81" spans="1:11" x14ac:dyDescent="0.55000000000000004">
      <c r="A81">
        <v>73</v>
      </c>
      <c r="B81" t="s">
        <v>610</v>
      </c>
      <c r="C81">
        <v>1</v>
      </c>
      <c r="D81" s="4">
        <v>0.87096774193548387</v>
      </c>
      <c r="E81" s="4">
        <v>0</v>
      </c>
      <c r="F81" s="4">
        <v>3.2258064516129031E-2</v>
      </c>
      <c r="G81" s="4">
        <v>3.2258064516129031E-2</v>
      </c>
      <c r="H81" s="4">
        <v>3.2258064516129031E-2</v>
      </c>
      <c r="I81" s="4">
        <v>0</v>
      </c>
      <c r="J81" s="4">
        <v>3.2258064516129031E-2</v>
      </c>
      <c r="K81" s="4">
        <v>0</v>
      </c>
    </row>
    <row r="82" spans="1:11" x14ac:dyDescent="0.55000000000000004">
      <c r="A82">
        <v>74</v>
      </c>
      <c r="B82" t="s">
        <v>611</v>
      </c>
      <c r="C82">
        <v>7</v>
      </c>
      <c r="D82" s="4">
        <v>3.2258064516129031E-2</v>
      </c>
      <c r="E82" s="4">
        <v>0</v>
      </c>
      <c r="F82" s="4">
        <v>0</v>
      </c>
      <c r="G82" s="4">
        <v>0.12903225806451613</v>
      </c>
      <c r="H82" s="4">
        <v>3.2258064516129031E-2</v>
      </c>
      <c r="I82" s="4">
        <v>0</v>
      </c>
      <c r="J82" s="4">
        <v>0.80645161290322576</v>
      </c>
      <c r="K82" s="4">
        <v>0</v>
      </c>
    </row>
    <row r="83" spans="1:11" x14ac:dyDescent="0.55000000000000004">
      <c r="A83">
        <v>75</v>
      </c>
      <c r="B83" t="s">
        <v>612</v>
      </c>
      <c r="C83">
        <v>7</v>
      </c>
      <c r="D83" s="4">
        <v>3.2258064516129031E-2</v>
      </c>
      <c r="E83" s="4">
        <v>0</v>
      </c>
      <c r="F83" s="4">
        <v>3.2258064516129031E-2</v>
      </c>
      <c r="G83" s="4">
        <v>3.2258064516129031E-2</v>
      </c>
      <c r="H83" s="4">
        <v>3.2258064516129031E-2</v>
      </c>
      <c r="I83" s="4">
        <v>0</v>
      </c>
      <c r="J83" s="4">
        <v>0.87096774193548387</v>
      </c>
      <c r="K83" s="4">
        <v>0</v>
      </c>
    </row>
    <row r="84" spans="1:11" x14ac:dyDescent="0.55000000000000004">
      <c r="A84">
        <v>76</v>
      </c>
      <c r="B84" t="s">
        <v>613</v>
      </c>
      <c r="C84">
        <v>4</v>
      </c>
      <c r="D84" s="4">
        <v>0.12903225806451613</v>
      </c>
      <c r="E84" s="4">
        <v>3.2258064516129031E-2</v>
      </c>
      <c r="F84" s="4">
        <v>9.6774193548387094E-2</v>
      </c>
      <c r="G84" s="4">
        <v>0.67741935483870963</v>
      </c>
      <c r="H84" s="4">
        <v>0</v>
      </c>
      <c r="I84" s="4">
        <v>0</v>
      </c>
      <c r="J84" s="4">
        <v>6.4516129032258063E-2</v>
      </c>
      <c r="K84" s="4">
        <v>0</v>
      </c>
    </row>
    <row r="85" spans="1:11" x14ac:dyDescent="0.55000000000000004">
      <c r="A85">
        <v>77</v>
      </c>
      <c r="B85" t="s">
        <v>614</v>
      </c>
      <c r="C85">
        <v>5</v>
      </c>
      <c r="D85" s="4">
        <v>3.2258064516129031E-2</v>
      </c>
      <c r="E85" s="4">
        <v>0</v>
      </c>
      <c r="F85" s="4">
        <v>0</v>
      </c>
      <c r="G85" s="4">
        <v>3.2258064516129031E-2</v>
      </c>
      <c r="H85" s="4">
        <v>0.61290322580645162</v>
      </c>
      <c r="I85" s="4">
        <v>0.32258064516129031</v>
      </c>
      <c r="J85" s="4">
        <v>0</v>
      </c>
      <c r="K85" s="4">
        <v>0</v>
      </c>
    </row>
    <row r="86" spans="1:11" x14ac:dyDescent="0.55000000000000004">
      <c r="A86">
        <v>78</v>
      </c>
      <c r="B86" t="s">
        <v>615</v>
      </c>
      <c r="C86">
        <v>6</v>
      </c>
      <c r="D86" s="4">
        <v>3.2258064516129031E-2</v>
      </c>
      <c r="E86" s="4">
        <v>0</v>
      </c>
      <c r="F86" s="4">
        <v>0</v>
      </c>
      <c r="G86" s="4">
        <v>0</v>
      </c>
      <c r="H86" s="4">
        <v>9.6774193548387094E-2</v>
      </c>
      <c r="I86" s="4">
        <v>0.83870967741935487</v>
      </c>
      <c r="J86" s="4">
        <v>3.2258064516129031E-2</v>
      </c>
      <c r="K86" s="4">
        <v>0</v>
      </c>
    </row>
    <row r="87" spans="1:11" x14ac:dyDescent="0.55000000000000004">
      <c r="A87">
        <v>79</v>
      </c>
      <c r="B87" t="s">
        <v>616</v>
      </c>
      <c r="C87">
        <v>4</v>
      </c>
      <c r="D87" s="4">
        <v>0</v>
      </c>
      <c r="E87" s="4">
        <v>0</v>
      </c>
      <c r="F87" s="4">
        <v>9.6774193548387094E-2</v>
      </c>
      <c r="G87" s="4">
        <v>0.90322580645161288</v>
      </c>
      <c r="H87" s="4">
        <v>0</v>
      </c>
      <c r="I87" s="4">
        <v>0</v>
      </c>
      <c r="J87" s="4">
        <v>0</v>
      </c>
      <c r="K87" s="4">
        <v>0</v>
      </c>
    </row>
    <row r="88" spans="1:11" x14ac:dyDescent="0.55000000000000004">
      <c r="A88" t="s">
        <v>12</v>
      </c>
      <c r="D88" s="4">
        <v>0.24703960800326663</v>
      </c>
      <c r="E88" s="4">
        <v>0.11678236014699878</v>
      </c>
      <c r="F88" s="4">
        <v>8.942425479787669E-2</v>
      </c>
      <c r="G88" s="4">
        <v>0.20089832584728459</v>
      </c>
      <c r="H88" s="4">
        <v>8.5749285422621474E-2</v>
      </c>
      <c r="I88" s="4">
        <v>0.15149040424663127</v>
      </c>
      <c r="J88" s="4">
        <v>0.10820743160473663</v>
      </c>
      <c r="K88" s="4">
        <v>4.0832993058391182E-4</v>
      </c>
    </row>
  </sheetData>
  <conditionalFormatting pivot="1" sqref="D9:K87">
    <cfRule type="expression" dxfId="458" priority="1">
      <formula>D$8=$B9</formula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F8A5-2B92-40A8-B576-5EE726396C33}">
  <dimension ref="A1:I2450"/>
  <sheetViews>
    <sheetView workbookViewId="0">
      <selection activeCell="G9" sqref="G9"/>
    </sheetView>
  </sheetViews>
  <sheetFormatPr baseColWidth="10" defaultRowHeight="14.4" x14ac:dyDescent="0.55000000000000004"/>
  <cols>
    <col min="1" max="1" width="8.89453125" bestFit="1" customWidth="1"/>
    <col min="2" max="2" width="15.734375" bestFit="1" customWidth="1"/>
    <col min="3" max="3" width="9.89453125" bestFit="1" customWidth="1"/>
    <col min="4" max="4" width="9.5234375" bestFit="1" customWidth="1"/>
    <col min="5" max="5" width="8.9453125" bestFit="1" customWidth="1"/>
    <col min="6" max="6" width="10.89453125" bestFit="1" customWidth="1"/>
    <col min="7" max="7" width="6.89453125" bestFit="1" customWidth="1"/>
    <col min="8" max="8" width="6.734375" bestFit="1" customWidth="1"/>
    <col min="9" max="9" width="8.578125" bestFit="1" customWidth="1"/>
  </cols>
  <sheetData>
    <row r="1" spans="1:9" x14ac:dyDescent="0.55000000000000004">
      <c r="A1" t="s">
        <v>31</v>
      </c>
      <c r="B1" t="s">
        <v>380</v>
      </c>
      <c r="C1" t="s">
        <v>15</v>
      </c>
      <c r="D1" t="s">
        <v>14</v>
      </c>
      <c r="E1" t="s">
        <v>9</v>
      </c>
      <c r="F1" t="s">
        <v>10</v>
      </c>
      <c r="G1" t="s">
        <v>373</v>
      </c>
      <c r="H1" t="s">
        <v>379</v>
      </c>
      <c r="I1" t="s">
        <v>19</v>
      </c>
    </row>
    <row r="2" spans="1:9" x14ac:dyDescent="0.55000000000000004">
      <c r="A2">
        <v>1</v>
      </c>
      <c r="B2" s="1" t="s">
        <v>539</v>
      </c>
      <c r="C2" s="1" t="s">
        <v>2</v>
      </c>
      <c r="D2">
        <v>1</v>
      </c>
      <c r="E2" s="1" t="s">
        <v>89</v>
      </c>
      <c r="F2">
        <v>1</v>
      </c>
      <c r="G2" s="1" t="s">
        <v>377</v>
      </c>
      <c r="H2" s="1" t="s">
        <v>29</v>
      </c>
      <c r="I2">
        <v>3</v>
      </c>
    </row>
    <row r="3" spans="1:9" x14ac:dyDescent="0.55000000000000004">
      <c r="A3">
        <v>1</v>
      </c>
      <c r="B3" s="1" t="s">
        <v>539</v>
      </c>
      <c r="C3" s="1" t="s">
        <v>2</v>
      </c>
      <c r="D3">
        <v>1</v>
      </c>
      <c r="E3" s="1" t="s">
        <v>93</v>
      </c>
      <c r="F3">
        <v>5</v>
      </c>
      <c r="G3" s="1" t="s">
        <v>377</v>
      </c>
      <c r="H3" s="1" t="s">
        <v>29</v>
      </c>
      <c r="I3">
        <v>3</v>
      </c>
    </row>
    <row r="4" spans="1:9" x14ac:dyDescent="0.55000000000000004">
      <c r="A4">
        <v>1</v>
      </c>
      <c r="B4" s="1" t="s">
        <v>539</v>
      </c>
      <c r="C4" s="1" t="s">
        <v>2</v>
      </c>
      <c r="D4">
        <v>1</v>
      </c>
      <c r="E4" s="1" t="s">
        <v>97</v>
      </c>
      <c r="F4">
        <v>1</v>
      </c>
      <c r="G4" s="1" t="s">
        <v>377</v>
      </c>
      <c r="H4" s="1" t="s">
        <v>29</v>
      </c>
      <c r="I4">
        <v>3</v>
      </c>
    </row>
    <row r="5" spans="1:9" x14ac:dyDescent="0.55000000000000004">
      <c r="A5">
        <v>1</v>
      </c>
      <c r="B5" s="1" t="s">
        <v>539</v>
      </c>
      <c r="C5" s="1" t="s">
        <v>2</v>
      </c>
      <c r="D5">
        <v>1</v>
      </c>
      <c r="E5" s="1" t="s">
        <v>101</v>
      </c>
      <c r="F5">
        <v>1</v>
      </c>
      <c r="G5" s="1" t="s">
        <v>377</v>
      </c>
      <c r="H5" s="1" t="s">
        <v>29</v>
      </c>
      <c r="I5">
        <v>3</v>
      </c>
    </row>
    <row r="6" spans="1:9" x14ac:dyDescent="0.55000000000000004">
      <c r="A6">
        <v>1</v>
      </c>
      <c r="B6" s="1" t="s">
        <v>539</v>
      </c>
      <c r="C6" s="1" t="s">
        <v>2</v>
      </c>
      <c r="D6">
        <v>1</v>
      </c>
      <c r="E6" s="1" t="s">
        <v>150</v>
      </c>
      <c r="F6">
        <v>1</v>
      </c>
      <c r="G6" s="1" t="s">
        <v>375</v>
      </c>
      <c r="H6" s="1" t="s">
        <v>29</v>
      </c>
      <c r="I6">
        <v>3</v>
      </c>
    </row>
    <row r="7" spans="1:9" x14ac:dyDescent="0.55000000000000004">
      <c r="A7">
        <v>1</v>
      </c>
      <c r="B7" s="1" t="s">
        <v>539</v>
      </c>
      <c r="C7" s="1" t="s">
        <v>2</v>
      </c>
      <c r="D7">
        <v>1</v>
      </c>
      <c r="E7" s="1" t="s">
        <v>153</v>
      </c>
      <c r="F7">
        <v>1</v>
      </c>
      <c r="G7" s="1" t="s">
        <v>376</v>
      </c>
      <c r="H7" s="1" t="s">
        <v>28</v>
      </c>
      <c r="I7">
        <v>3</v>
      </c>
    </row>
    <row r="8" spans="1:9" x14ac:dyDescent="0.55000000000000004">
      <c r="A8">
        <v>1</v>
      </c>
      <c r="B8" s="1" t="s">
        <v>539</v>
      </c>
      <c r="C8" s="1" t="s">
        <v>2</v>
      </c>
      <c r="D8">
        <v>1</v>
      </c>
      <c r="E8" s="1" t="s">
        <v>157</v>
      </c>
      <c r="F8">
        <v>1</v>
      </c>
      <c r="G8" s="1" t="s">
        <v>376</v>
      </c>
      <c r="H8" s="1" t="s">
        <v>28</v>
      </c>
      <c r="I8">
        <v>3</v>
      </c>
    </row>
    <row r="9" spans="1:9" x14ac:dyDescent="0.55000000000000004">
      <c r="A9">
        <v>1</v>
      </c>
      <c r="B9" s="1" t="s">
        <v>539</v>
      </c>
      <c r="C9" s="1" t="s">
        <v>2</v>
      </c>
      <c r="D9">
        <v>1</v>
      </c>
      <c r="E9" s="1" t="s">
        <v>164</v>
      </c>
      <c r="F9">
        <v>1</v>
      </c>
      <c r="G9" s="1" t="s">
        <v>375</v>
      </c>
      <c r="H9" s="1" t="s">
        <v>28</v>
      </c>
      <c r="I9">
        <v>3</v>
      </c>
    </row>
    <row r="10" spans="1:9" x14ac:dyDescent="0.55000000000000004">
      <c r="A10">
        <v>1</v>
      </c>
      <c r="B10" s="1" t="s">
        <v>539</v>
      </c>
      <c r="C10" s="1" t="s">
        <v>2</v>
      </c>
      <c r="D10">
        <v>1</v>
      </c>
      <c r="E10" s="1" t="s">
        <v>165</v>
      </c>
      <c r="F10">
        <v>5</v>
      </c>
      <c r="G10" s="1" t="s">
        <v>375</v>
      </c>
      <c r="H10" s="1" t="s">
        <v>28</v>
      </c>
      <c r="I10">
        <v>3</v>
      </c>
    </row>
    <row r="11" spans="1:9" x14ac:dyDescent="0.55000000000000004">
      <c r="A11">
        <v>1</v>
      </c>
      <c r="B11" s="1" t="s">
        <v>539</v>
      </c>
      <c r="C11" s="1" t="s">
        <v>2</v>
      </c>
      <c r="D11">
        <v>1</v>
      </c>
      <c r="E11" s="1" t="s">
        <v>168</v>
      </c>
      <c r="F11">
        <v>1</v>
      </c>
      <c r="G11" s="1" t="s">
        <v>376</v>
      </c>
      <c r="H11" s="1" t="s">
        <v>29</v>
      </c>
      <c r="I11">
        <v>3</v>
      </c>
    </row>
    <row r="12" spans="1:9" x14ac:dyDescent="0.55000000000000004">
      <c r="A12">
        <v>1</v>
      </c>
      <c r="B12" s="1" t="s">
        <v>539</v>
      </c>
      <c r="C12" s="1" t="s">
        <v>2</v>
      </c>
      <c r="D12">
        <v>1</v>
      </c>
      <c r="E12" s="1" t="s">
        <v>172</v>
      </c>
      <c r="F12">
        <v>1</v>
      </c>
      <c r="G12" s="1" t="s">
        <v>376</v>
      </c>
      <c r="H12" s="1" t="s">
        <v>29</v>
      </c>
      <c r="I12">
        <v>3</v>
      </c>
    </row>
    <row r="13" spans="1:9" x14ac:dyDescent="0.55000000000000004">
      <c r="A13">
        <v>1</v>
      </c>
      <c r="B13" s="1" t="s">
        <v>539</v>
      </c>
      <c r="C13" s="1" t="s">
        <v>2</v>
      </c>
      <c r="D13">
        <v>1</v>
      </c>
      <c r="E13" s="1" t="s">
        <v>176</v>
      </c>
      <c r="F13">
        <v>1</v>
      </c>
      <c r="G13" s="1" t="s">
        <v>375</v>
      </c>
      <c r="H13" s="1" t="s">
        <v>29</v>
      </c>
      <c r="I13">
        <v>3</v>
      </c>
    </row>
    <row r="14" spans="1:9" x14ac:dyDescent="0.55000000000000004">
      <c r="A14">
        <v>1</v>
      </c>
      <c r="B14" s="1" t="s">
        <v>539</v>
      </c>
      <c r="C14" s="1" t="s">
        <v>2</v>
      </c>
      <c r="D14">
        <v>1</v>
      </c>
      <c r="E14" s="1" t="s">
        <v>180</v>
      </c>
      <c r="F14">
        <v>5</v>
      </c>
      <c r="G14" s="1" t="s">
        <v>376</v>
      </c>
      <c r="H14" s="1" t="s">
        <v>29</v>
      </c>
      <c r="I14">
        <v>3</v>
      </c>
    </row>
    <row r="15" spans="1:9" x14ac:dyDescent="0.55000000000000004">
      <c r="A15">
        <v>1</v>
      </c>
      <c r="B15" s="1" t="s">
        <v>539</v>
      </c>
      <c r="C15" s="1" t="s">
        <v>2</v>
      </c>
      <c r="D15">
        <v>1</v>
      </c>
      <c r="E15" s="1" t="s">
        <v>234</v>
      </c>
      <c r="F15">
        <v>3</v>
      </c>
      <c r="G15" s="1" t="s">
        <v>377</v>
      </c>
      <c r="H15" s="1" t="s">
        <v>28</v>
      </c>
      <c r="I15">
        <v>3</v>
      </c>
    </row>
    <row r="16" spans="1:9" x14ac:dyDescent="0.55000000000000004">
      <c r="A16">
        <v>1</v>
      </c>
      <c r="B16" s="1" t="s">
        <v>539</v>
      </c>
      <c r="C16" s="1" t="s">
        <v>2</v>
      </c>
      <c r="D16">
        <v>1</v>
      </c>
      <c r="E16" s="1" t="s">
        <v>238</v>
      </c>
      <c r="F16">
        <v>1</v>
      </c>
      <c r="G16" s="1" t="s">
        <v>377</v>
      </c>
      <c r="H16" s="1" t="s">
        <v>28</v>
      </c>
      <c r="I16">
        <v>3</v>
      </c>
    </row>
    <row r="17" spans="1:9" x14ac:dyDescent="0.55000000000000004">
      <c r="A17">
        <v>1</v>
      </c>
      <c r="B17" s="1" t="s">
        <v>539</v>
      </c>
      <c r="C17" s="1" t="s">
        <v>2</v>
      </c>
      <c r="D17">
        <v>1</v>
      </c>
      <c r="E17" s="1" t="s">
        <v>241</v>
      </c>
      <c r="F17">
        <v>1</v>
      </c>
      <c r="G17" s="1" t="s">
        <v>377</v>
      </c>
      <c r="H17" s="1" t="s">
        <v>29</v>
      </c>
      <c r="I17">
        <v>3</v>
      </c>
    </row>
    <row r="18" spans="1:9" x14ac:dyDescent="0.55000000000000004">
      <c r="A18">
        <v>1</v>
      </c>
      <c r="B18" s="1" t="s">
        <v>539</v>
      </c>
      <c r="C18" s="1" t="s">
        <v>2</v>
      </c>
      <c r="D18">
        <v>1</v>
      </c>
      <c r="E18" s="1" t="s">
        <v>245</v>
      </c>
      <c r="F18">
        <v>1</v>
      </c>
      <c r="G18" s="1" t="s">
        <v>376</v>
      </c>
      <c r="H18" s="1" t="s">
        <v>28</v>
      </c>
      <c r="I18">
        <v>3</v>
      </c>
    </row>
    <row r="19" spans="1:9" x14ac:dyDescent="0.55000000000000004">
      <c r="A19">
        <v>1</v>
      </c>
      <c r="B19" s="1" t="s">
        <v>539</v>
      </c>
      <c r="C19" s="1" t="s">
        <v>2</v>
      </c>
      <c r="D19">
        <v>1</v>
      </c>
      <c r="E19" s="1" t="s">
        <v>249</v>
      </c>
      <c r="F19">
        <v>1</v>
      </c>
      <c r="G19" s="1" t="s">
        <v>375</v>
      </c>
      <c r="H19" s="1" t="s">
        <v>28</v>
      </c>
      <c r="I19">
        <v>3</v>
      </c>
    </row>
    <row r="20" spans="1:9" x14ac:dyDescent="0.55000000000000004">
      <c r="A20">
        <v>1</v>
      </c>
      <c r="B20" s="1" t="s">
        <v>539</v>
      </c>
      <c r="C20" s="1" t="s">
        <v>2</v>
      </c>
      <c r="D20">
        <v>1</v>
      </c>
      <c r="E20" s="1" t="s">
        <v>253</v>
      </c>
      <c r="F20">
        <v>1</v>
      </c>
      <c r="G20" s="1" t="s">
        <v>376</v>
      </c>
      <c r="H20" s="1" t="s">
        <v>28</v>
      </c>
      <c r="I20">
        <v>3</v>
      </c>
    </row>
    <row r="21" spans="1:9" x14ac:dyDescent="0.55000000000000004">
      <c r="A21">
        <v>1</v>
      </c>
      <c r="B21" s="1" t="s">
        <v>539</v>
      </c>
      <c r="C21" s="1" t="s">
        <v>2</v>
      </c>
      <c r="D21">
        <v>1</v>
      </c>
      <c r="E21" s="1" t="s">
        <v>257</v>
      </c>
      <c r="F21">
        <v>1</v>
      </c>
      <c r="G21" s="1" t="s">
        <v>376</v>
      </c>
      <c r="H21" s="1" t="s">
        <v>28</v>
      </c>
      <c r="I21">
        <v>3</v>
      </c>
    </row>
    <row r="22" spans="1:9" x14ac:dyDescent="0.55000000000000004">
      <c r="A22">
        <v>1</v>
      </c>
      <c r="B22" s="1" t="s">
        <v>539</v>
      </c>
      <c r="C22" s="1" t="s">
        <v>2</v>
      </c>
      <c r="D22">
        <v>1</v>
      </c>
      <c r="E22" s="1" t="s">
        <v>299</v>
      </c>
      <c r="F22">
        <v>1</v>
      </c>
      <c r="G22" s="1" t="s">
        <v>376</v>
      </c>
      <c r="H22" s="1" t="s">
        <v>28</v>
      </c>
      <c r="I22">
        <v>3</v>
      </c>
    </row>
    <row r="23" spans="1:9" x14ac:dyDescent="0.55000000000000004">
      <c r="A23">
        <v>1</v>
      </c>
      <c r="B23" s="1" t="s">
        <v>539</v>
      </c>
      <c r="C23" s="1" t="s">
        <v>2</v>
      </c>
      <c r="D23">
        <v>1</v>
      </c>
      <c r="E23" s="1" t="s">
        <v>301</v>
      </c>
      <c r="F23">
        <v>5</v>
      </c>
      <c r="G23" s="1" t="s">
        <v>375</v>
      </c>
      <c r="H23" s="1" t="s">
        <v>28</v>
      </c>
      <c r="I23">
        <v>3</v>
      </c>
    </row>
    <row r="24" spans="1:9" x14ac:dyDescent="0.55000000000000004">
      <c r="A24">
        <v>1</v>
      </c>
      <c r="B24" s="1" t="s">
        <v>539</v>
      </c>
      <c r="C24" s="1" t="s">
        <v>2</v>
      </c>
      <c r="D24">
        <v>1</v>
      </c>
      <c r="E24" s="1" t="s">
        <v>305</v>
      </c>
      <c r="F24">
        <v>1</v>
      </c>
      <c r="G24" s="1" t="s">
        <v>376</v>
      </c>
      <c r="H24" s="1" t="s">
        <v>28</v>
      </c>
      <c r="I24">
        <v>3</v>
      </c>
    </row>
    <row r="25" spans="1:9" x14ac:dyDescent="0.55000000000000004">
      <c r="A25">
        <v>1</v>
      </c>
      <c r="B25" s="1" t="s">
        <v>539</v>
      </c>
      <c r="C25" s="1" t="s">
        <v>2</v>
      </c>
      <c r="D25">
        <v>1</v>
      </c>
      <c r="E25" s="1" t="s">
        <v>308</v>
      </c>
      <c r="F25">
        <v>1</v>
      </c>
      <c r="G25" s="1" t="s">
        <v>377</v>
      </c>
      <c r="H25" s="1" t="s">
        <v>28</v>
      </c>
      <c r="I25">
        <v>3</v>
      </c>
    </row>
    <row r="26" spans="1:9" x14ac:dyDescent="0.55000000000000004">
      <c r="A26">
        <v>1</v>
      </c>
      <c r="B26" s="1" t="s">
        <v>539</v>
      </c>
      <c r="C26" s="1" t="s">
        <v>2</v>
      </c>
      <c r="D26">
        <v>1</v>
      </c>
      <c r="E26" s="1" t="s">
        <v>311</v>
      </c>
      <c r="F26">
        <v>1</v>
      </c>
      <c r="G26" s="1" t="s">
        <v>377</v>
      </c>
      <c r="H26" s="1" t="s">
        <v>28</v>
      </c>
      <c r="I26">
        <v>3</v>
      </c>
    </row>
    <row r="27" spans="1:9" x14ac:dyDescent="0.55000000000000004">
      <c r="A27">
        <v>1</v>
      </c>
      <c r="B27" s="1" t="s">
        <v>539</v>
      </c>
      <c r="C27" s="1" t="s">
        <v>2</v>
      </c>
      <c r="D27">
        <v>1</v>
      </c>
      <c r="E27" s="1" t="s">
        <v>314</v>
      </c>
      <c r="F27">
        <v>4</v>
      </c>
      <c r="G27" s="1" t="s">
        <v>377</v>
      </c>
      <c r="H27" s="1" t="s">
        <v>28</v>
      </c>
      <c r="I27">
        <v>3</v>
      </c>
    </row>
    <row r="28" spans="1:9" x14ac:dyDescent="0.55000000000000004">
      <c r="A28">
        <v>1</v>
      </c>
      <c r="B28" s="1" t="s">
        <v>539</v>
      </c>
      <c r="C28" s="1" t="s">
        <v>2</v>
      </c>
      <c r="D28">
        <v>1</v>
      </c>
      <c r="E28" s="1" t="s">
        <v>372</v>
      </c>
      <c r="F28">
        <v>1</v>
      </c>
      <c r="G28" s="1" t="s">
        <v>377</v>
      </c>
      <c r="H28" s="1" t="s">
        <v>28</v>
      </c>
      <c r="I28">
        <v>3</v>
      </c>
    </row>
    <row r="29" spans="1:9" x14ac:dyDescent="0.55000000000000004">
      <c r="A29">
        <v>1</v>
      </c>
      <c r="B29" s="1" t="s">
        <v>539</v>
      </c>
      <c r="C29" s="1" t="s">
        <v>2</v>
      </c>
      <c r="D29">
        <v>1</v>
      </c>
      <c r="E29" s="1" t="s">
        <v>337</v>
      </c>
      <c r="F29">
        <v>5</v>
      </c>
      <c r="G29" s="1" t="s">
        <v>376</v>
      </c>
      <c r="H29" s="1" t="s">
        <v>28</v>
      </c>
      <c r="I29">
        <v>3</v>
      </c>
    </row>
    <row r="30" spans="1:9" x14ac:dyDescent="0.55000000000000004">
      <c r="A30">
        <v>1</v>
      </c>
      <c r="B30" s="1" t="s">
        <v>539</v>
      </c>
      <c r="C30" s="1" t="s">
        <v>2</v>
      </c>
      <c r="D30">
        <v>1</v>
      </c>
      <c r="E30" s="1" t="s">
        <v>341</v>
      </c>
      <c r="F30">
        <v>3</v>
      </c>
      <c r="G30" s="1" t="s">
        <v>376</v>
      </c>
      <c r="H30" s="1" t="s">
        <v>29</v>
      </c>
      <c r="I30">
        <v>3</v>
      </c>
    </row>
    <row r="31" spans="1:9" x14ac:dyDescent="0.55000000000000004">
      <c r="A31">
        <v>1</v>
      </c>
      <c r="B31" s="1" t="s">
        <v>539</v>
      </c>
      <c r="C31" s="1" t="s">
        <v>2</v>
      </c>
      <c r="D31">
        <v>1</v>
      </c>
      <c r="E31" s="1" t="s">
        <v>344</v>
      </c>
      <c r="F31">
        <v>1</v>
      </c>
      <c r="G31" s="1" t="s">
        <v>375</v>
      </c>
      <c r="H31" s="1" t="s">
        <v>29</v>
      </c>
      <c r="I31">
        <v>3</v>
      </c>
    </row>
    <row r="32" spans="1:9" x14ac:dyDescent="0.55000000000000004">
      <c r="A32">
        <v>1</v>
      </c>
      <c r="B32" s="1" t="s">
        <v>539</v>
      </c>
      <c r="C32" s="1" t="s">
        <v>2</v>
      </c>
      <c r="D32">
        <v>1</v>
      </c>
      <c r="E32" s="1" t="s">
        <v>348</v>
      </c>
      <c r="F32">
        <v>3</v>
      </c>
      <c r="G32" s="1" t="s">
        <v>375</v>
      </c>
      <c r="H32" s="1" t="s">
        <v>28</v>
      </c>
      <c r="I32">
        <v>3</v>
      </c>
    </row>
    <row r="33" spans="1:9" x14ac:dyDescent="0.55000000000000004">
      <c r="A33">
        <v>2</v>
      </c>
      <c r="B33" s="1" t="s">
        <v>540</v>
      </c>
      <c r="C33" s="1" t="s">
        <v>0</v>
      </c>
      <c r="D33">
        <v>7</v>
      </c>
      <c r="E33" s="1" t="s">
        <v>89</v>
      </c>
      <c r="F33">
        <v>7</v>
      </c>
      <c r="G33" s="1" t="s">
        <v>377</v>
      </c>
      <c r="H33" s="1" t="s">
        <v>29</v>
      </c>
      <c r="I33">
        <v>3</v>
      </c>
    </row>
    <row r="34" spans="1:9" x14ac:dyDescent="0.55000000000000004">
      <c r="A34">
        <v>2</v>
      </c>
      <c r="B34" s="1" t="s">
        <v>540</v>
      </c>
      <c r="C34" s="1" t="s">
        <v>0</v>
      </c>
      <c r="D34">
        <v>7</v>
      </c>
      <c r="E34" s="1" t="s">
        <v>93</v>
      </c>
      <c r="F34">
        <v>7</v>
      </c>
      <c r="G34" s="1" t="s">
        <v>377</v>
      </c>
      <c r="H34" s="1" t="s">
        <v>29</v>
      </c>
      <c r="I34">
        <v>3</v>
      </c>
    </row>
    <row r="35" spans="1:9" x14ac:dyDescent="0.55000000000000004">
      <c r="A35">
        <v>2</v>
      </c>
      <c r="B35" s="1" t="s">
        <v>540</v>
      </c>
      <c r="C35" s="1" t="s">
        <v>0</v>
      </c>
      <c r="D35">
        <v>7</v>
      </c>
      <c r="E35" s="1" t="s">
        <v>97</v>
      </c>
      <c r="F35">
        <v>7</v>
      </c>
      <c r="G35" s="1" t="s">
        <v>377</v>
      </c>
      <c r="H35" s="1" t="s">
        <v>29</v>
      </c>
      <c r="I35">
        <v>3</v>
      </c>
    </row>
    <row r="36" spans="1:9" x14ac:dyDescent="0.55000000000000004">
      <c r="A36">
        <v>2</v>
      </c>
      <c r="B36" s="1" t="s">
        <v>540</v>
      </c>
      <c r="C36" s="1" t="s">
        <v>0</v>
      </c>
      <c r="D36">
        <v>7</v>
      </c>
      <c r="E36" s="1" t="s">
        <v>101</v>
      </c>
      <c r="F36">
        <v>7</v>
      </c>
      <c r="G36" s="1" t="s">
        <v>377</v>
      </c>
      <c r="H36" s="1" t="s">
        <v>29</v>
      </c>
      <c r="I36">
        <v>3</v>
      </c>
    </row>
    <row r="37" spans="1:9" x14ac:dyDescent="0.55000000000000004">
      <c r="A37">
        <v>2</v>
      </c>
      <c r="B37" s="1" t="s">
        <v>540</v>
      </c>
      <c r="C37" s="1" t="s">
        <v>0</v>
      </c>
      <c r="D37">
        <v>7</v>
      </c>
      <c r="E37" s="1" t="s">
        <v>150</v>
      </c>
      <c r="F37">
        <v>7</v>
      </c>
      <c r="G37" s="1" t="s">
        <v>375</v>
      </c>
      <c r="H37" s="1" t="s">
        <v>29</v>
      </c>
      <c r="I37">
        <v>3</v>
      </c>
    </row>
    <row r="38" spans="1:9" x14ac:dyDescent="0.55000000000000004">
      <c r="A38">
        <v>2</v>
      </c>
      <c r="B38" s="1" t="s">
        <v>540</v>
      </c>
      <c r="C38" s="1" t="s">
        <v>0</v>
      </c>
      <c r="D38">
        <v>7</v>
      </c>
      <c r="E38" s="1" t="s">
        <v>153</v>
      </c>
      <c r="F38">
        <v>7</v>
      </c>
      <c r="G38" s="1" t="s">
        <v>376</v>
      </c>
      <c r="H38" s="1" t="s">
        <v>28</v>
      </c>
      <c r="I38">
        <v>3</v>
      </c>
    </row>
    <row r="39" spans="1:9" x14ac:dyDescent="0.55000000000000004">
      <c r="A39">
        <v>2</v>
      </c>
      <c r="B39" s="1" t="s">
        <v>540</v>
      </c>
      <c r="C39" s="1" t="s">
        <v>0</v>
      </c>
      <c r="D39">
        <v>7</v>
      </c>
      <c r="E39" s="1" t="s">
        <v>157</v>
      </c>
      <c r="F39">
        <v>4</v>
      </c>
      <c r="G39" s="1" t="s">
        <v>376</v>
      </c>
      <c r="H39" s="1" t="s">
        <v>28</v>
      </c>
      <c r="I39">
        <v>3</v>
      </c>
    </row>
    <row r="40" spans="1:9" x14ac:dyDescent="0.55000000000000004">
      <c r="A40">
        <v>2</v>
      </c>
      <c r="B40" s="1" t="s">
        <v>540</v>
      </c>
      <c r="C40" s="1" t="s">
        <v>0</v>
      </c>
      <c r="D40">
        <v>7</v>
      </c>
      <c r="E40" s="1" t="s">
        <v>164</v>
      </c>
      <c r="F40">
        <v>7</v>
      </c>
      <c r="G40" s="1" t="s">
        <v>375</v>
      </c>
      <c r="H40" s="1" t="s">
        <v>28</v>
      </c>
      <c r="I40">
        <v>3</v>
      </c>
    </row>
    <row r="41" spans="1:9" x14ac:dyDescent="0.55000000000000004">
      <c r="A41">
        <v>2</v>
      </c>
      <c r="B41" s="1" t="s">
        <v>540</v>
      </c>
      <c r="C41" s="1" t="s">
        <v>0</v>
      </c>
      <c r="D41">
        <v>7</v>
      </c>
      <c r="E41" s="1" t="s">
        <v>165</v>
      </c>
      <c r="F41">
        <v>4</v>
      </c>
      <c r="G41" s="1" t="s">
        <v>375</v>
      </c>
      <c r="H41" s="1" t="s">
        <v>28</v>
      </c>
      <c r="I41">
        <v>3</v>
      </c>
    </row>
    <row r="42" spans="1:9" x14ac:dyDescent="0.55000000000000004">
      <c r="A42">
        <v>2</v>
      </c>
      <c r="B42" s="1" t="s">
        <v>540</v>
      </c>
      <c r="C42" s="1" t="s">
        <v>0</v>
      </c>
      <c r="D42">
        <v>7</v>
      </c>
      <c r="E42" s="1" t="s">
        <v>168</v>
      </c>
      <c r="F42">
        <v>4</v>
      </c>
      <c r="G42" s="1" t="s">
        <v>376</v>
      </c>
      <c r="H42" s="1" t="s">
        <v>29</v>
      </c>
      <c r="I42">
        <v>3</v>
      </c>
    </row>
    <row r="43" spans="1:9" x14ac:dyDescent="0.55000000000000004">
      <c r="A43">
        <v>2</v>
      </c>
      <c r="B43" s="1" t="s">
        <v>540</v>
      </c>
      <c r="C43" s="1" t="s">
        <v>0</v>
      </c>
      <c r="D43">
        <v>7</v>
      </c>
      <c r="E43" s="1" t="s">
        <v>172</v>
      </c>
      <c r="F43">
        <v>7</v>
      </c>
      <c r="G43" s="1" t="s">
        <v>376</v>
      </c>
      <c r="H43" s="1" t="s">
        <v>29</v>
      </c>
      <c r="I43">
        <v>3</v>
      </c>
    </row>
    <row r="44" spans="1:9" x14ac:dyDescent="0.55000000000000004">
      <c r="A44">
        <v>2</v>
      </c>
      <c r="B44" s="1" t="s">
        <v>540</v>
      </c>
      <c r="C44" s="1" t="s">
        <v>0</v>
      </c>
      <c r="D44">
        <v>7</v>
      </c>
      <c r="E44" s="1" t="s">
        <v>176</v>
      </c>
      <c r="F44">
        <v>7</v>
      </c>
      <c r="G44" s="1" t="s">
        <v>375</v>
      </c>
      <c r="H44" s="1" t="s">
        <v>29</v>
      </c>
      <c r="I44">
        <v>3</v>
      </c>
    </row>
    <row r="45" spans="1:9" x14ac:dyDescent="0.55000000000000004">
      <c r="A45">
        <v>2</v>
      </c>
      <c r="B45" s="1" t="s">
        <v>540</v>
      </c>
      <c r="C45" s="1" t="s">
        <v>0</v>
      </c>
      <c r="D45">
        <v>7</v>
      </c>
      <c r="E45" s="1" t="s">
        <v>180</v>
      </c>
      <c r="F45">
        <v>4</v>
      </c>
      <c r="G45" s="1" t="s">
        <v>376</v>
      </c>
      <c r="H45" s="1" t="s">
        <v>29</v>
      </c>
      <c r="I45">
        <v>3</v>
      </c>
    </row>
    <row r="46" spans="1:9" x14ac:dyDescent="0.55000000000000004">
      <c r="A46">
        <v>2</v>
      </c>
      <c r="B46" s="1" t="s">
        <v>540</v>
      </c>
      <c r="C46" s="1" t="s">
        <v>0</v>
      </c>
      <c r="D46">
        <v>7</v>
      </c>
      <c r="E46" s="1" t="s">
        <v>234</v>
      </c>
      <c r="F46">
        <v>4</v>
      </c>
      <c r="G46" s="1" t="s">
        <v>377</v>
      </c>
      <c r="H46" s="1" t="s">
        <v>28</v>
      </c>
      <c r="I46">
        <v>3</v>
      </c>
    </row>
    <row r="47" spans="1:9" x14ac:dyDescent="0.55000000000000004">
      <c r="A47">
        <v>2</v>
      </c>
      <c r="B47" s="1" t="s">
        <v>540</v>
      </c>
      <c r="C47" s="1" t="s">
        <v>0</v>
      </c>
      <c r="D47">
        <v>7</v>
      </c>
      <c r="E47" s="1" t="s">
        <v>238</v>
      </c>
      <c r="F47">
        <v>7</v>
      </c>
      <c r="G47" s="1" t="s">
        <v>377</v>
      </c>
      <c r="H47" s="1" t="s">
        <v>28</v>
      </c>
      <c r="I47">
        <v>3</v>
      </c>
    </row>
    <row r="48" spans="1:9" x14ac:dyDescent="0.55000000000000004">
      <c r="A48">
        <v>2</v>
      </c>
      <c r="B48" s="1" t="s">
        <v>540</v>
      </c>
      <c r="C48" s="1" t="s">
        <v>0</v>
      </c>
      <c r="D48">
        <v>7</v>
      </c>
      <c r="E48" s="1" t="s">
        <v>241</v>
      </c>
      <c r="F48">
        <v>7</v>
      </c>
      <c r="G48" s="1" t="s">
        <v>377</v>
      </c>
      <c r="H48" s="1" t="s">
        <v>29</v>
      </c>
      <c r="I48">
        <v>3</v>
      </c>
    </row>
    <row r="49" spans="1:9" x14ac:dyDescent="0.55000000000000004">
      <c r="A49">
        <v>2</v>
      </c>
      <c r="B49" s="1" t="s">
        <v>540</v>
      </c>
      <c r="C49" s="1" t="s">
        <v>0</v>
      </c>
      <c r="D49">
        <v>7</v>
      </c>
      <c r="E49" s="1" t="s">
        <v>245</v>
      </c>
      <c r="F49">
        <v>7</v>
      </c>
      <c r="G49" s="1" t="s">
        <v>376</v>
      </c>
      <c r="H49" s="1" t="s">
        <v>28</v>
      </c>
      <c r="I49">
        <v>3</v>
      </c>
    </row>
    <row r="50" spans="1:9" x14ac:dyDescent="0.55000000000000004">
      <c r="A50">
        <v>2</v>
      </c>
      <c r="B50" s="1" t="s">
        <v>540</v>
      </c>
      <c r="C50" s="1" t="s">
        <v>0</v>
      </c>
      <c r="D50">
        <v>7</v>
      </c>
      <c r="E50" s="1" t="s">
        <v>249</v>
      </c>
      <c r="F50">
        <v>7</v>
      </c>
      <c r="G50" s="1" t="s">
        <v>375</v>
      </c>
      <c r="H50" s="1" t="s">
        <v>28</v>
      </c>
      <c r="I50">
        <v>3</v>
      </c>
    </row>
    <row r="51" spans="1:9" x14ac:dyDescent="0.55000000000000004">
      <c r="A51">
        <v>2</v>
      </c>
      <c r="B51" s="1" t="s">
        <v>540</v>
      </c>
      <c r="C51" s="1" t="s">
        <v>0</v>
      </c>
      <c r="D51">
        <v>7</v>
      </c>
      <c r="E51" s="1" t="s">
        <v>253</v>
      </c>
      <c r="F51">
        <v>7</v>
      </c>
      <c r="G51" s="1" t="s">
        <v>376</v>
      </c>
      <c r="H51" s="1" t="s">
        <v>28</v>
      </c>
      <c r="I51">
        <v>3</v>
      </c>
    </row>
    <row r="52" spans="1:9" x14ac:dyDescent="0.55000000000000004">
      <c r="A52">
        <v>2</v>
      </c>
      <c r="B52" s="1" t="s">
        <v>540</v>
      </c>
      <c r="C52" s="1" t="s">
        <v>0</v>
      </c>
      <c r="D52">
        <v>7</v>
      </c>
      <c r="E52" s="1" t="s">
        <v>257</v>
      </c>
      <c r="F52">
        <v>7</v>
      </c>
      <c r="G52" s="1" t="s">
        <v>376</v>
      </c>
      <c r="H52" s="1" t="s">
        <v>28</v>
      </c>
      <c r="I52">
        <v>3</v>
      </c>
    </row>
    <row r="53" spans="1:9" x14ac:dyDescent="0.55000000000000004">
      <c r="A53">
        <v>2</v>
      </c>
      <c r="B53" s="1" t="s">
        <v>540</v>
      </c>
      <c r="C53" s="1" t="s">
        <v>0</v>
      </c>
      <c r="D53">
        <v>7</v>
      </c>
      <c r="E53" s="1" t="s">
        <v>299</v>
      </c>
      <c r="F53">
        <v>7</v>
      </c>
      <c r="G53" s="1" t="s">
        <v>376</v>
      </c>
      <c r="H53" s="1" t="s">
        <v>28</v>
      </c>
      <c r="I53">
        <v>3</v>
      </c>
    </row>
    <row r="54" spans="1:9" x14ac:dyDescent="0.55000000000000004">
      <c r="A54">
        <v>2</v>
      </c>
      <c r="B54" s="1" t="s">
        <v>540</v>
      </c>
      <c r="C54" s="1" t="s">
        <v>0</v>
      </c>
      <c r="D54">
        <v>7</v>
      </c>
      <c r="E54" s="1" t="s">
        <v>301</v>
      </c>
      <c r="F54">
        <v>7</v>
      </c>
      <c r="G54" s="1" t="s">
        <v>375</v>
      </c>
      <c r="H54" s="1" t="s">
        <v>28</v>
      </c>
      <c r="I54">
        <v>3</v>
      </c>
    </row>
    <row r="55" spans="1:9" x14ac:dyDescent="0.55000000000000004">
      <c r="A55">
        <v>2</v>
      </c>
      <c r="B55" s="1" t="s">
        <v>540</v>
      </c>
      <c r="C55" s="1" t="s">
        <v>0</v>
      </c>
      <c r="D55">
        <v>7</v>
      </c>
      <c r="E55" s="1" t="s">
        <v>305</v>
      </c>
      <c r="F55">
        <v>7</v>
      </c>
      <c r="G55" s="1" t="s">
        <v>376</v>
      </c>
      <c r="H55" s="1" t="s">
        <v>28</v>
      </c>
      <c r="I55">
        <v>3</v>
      </c>
    </row>
    <row r="56" spans="1:9" x14ac:dyDescent="0.55000000000000004">
      <c r="A56">
        <v>2</v>
      </c>
      <c r="B56" s="1" t="s">
        <v>540</v>
      </c>
      <c r="C56" s="1" t="s">
        <v>0</v>
      </c>
      <c r="D56">
        <v>7</v>
      </c>
      <c r="E56" s="1" t="s">
        <v>308</v>
      </c>
      <c r="F56">
        <v>7</v>
      </c>
      <c r="G56" s="1" t="s">
        <v>377</v>
      </c>
      <c r="H56" s="1" t="s">
        <v>28</v>
      </c>
      <c r="I56">
        <v>3</v>
      </c>
    </row>
    <row r="57" spans="1:9" x14ac:dyDescent="0.55000000000000004">
      <c r="A57">
        <v>2</v>
      </c>
      <c r="B57" s="1" t="s">
        <v>540</v>
      </c>
      <c r="C57" s="1" t="s">
        <v>0</v>
      </c>
      <c r="D57">
        <v>7</v>
      </c>
      <c r="E57" s="1" t="s">
        <v>311</v>
      </c>
      <c r="F57">
        <v>7</v>
      </c>
      <c r="G57" s="1" t="s">
        <v>377</v>
      </c>
      <c r="H57" s="1" t="s">
        <v>28</v>
      </c>
      <c r="I57">
        <v>3</v>
      </c>
    </row>
    <row r="58" spans="1:9" x14ac:dyDescent="0.55000000000000004">
      <c r="A58">
        <v>2</v>
      </c>
      <c r="B58" s="1" t="s">
        <v>540</v>
      </c>
      <c r="C58" s="1" t="s">
        <v>0</v>
      </c>
      <c r="D58">
        <v>7</v>
      </c>
      <c r="E58" s="1" t="s">
        <v>314</v>
      </c>
      <c r="F58">
        <v>5</v>
      </c>
      <c r="G58" s="1" t="s">
        <v>377</v>
      </c>
      <c r="H58" s="1" t="s">
        <v>28</v>
      </c>
      <c r="I58">
        <v>3</v>
      </c>
    </row>
    <row r="59" spans="1:9" x14ac:dyDescent="0.55000000000000004">
      <c r="A59">
        <v>2</v>
      </c>
      <c r="B59" s="1" t="s">
        <v>540</v>
      </c>
      <c r="C59" s="1" t="s">
        <v>0</v>
      </c>
      <c r="D59">
        <v>7</v>
      </c>
      <c r="E59" s="1" t="s">
        <v>372</v>
      </c>
      <c r="F59">
        <v>7</v>
      </c>
      <c r="G59" s="1" t="s">
        <v>377</v>
      </c>
      <c r="H59" s="1" t="s">
        <v>28</v>
      </c>
      <c r="I59">
        <v>3</v>
      </c>
    </row>
    <row r="60" spans="1:9" x14ac:dyDescent="0.55000000000000004">
      <c r="A60">
        <v>2</v>
      </c>
      <c r="B60" s="1" t="s">
        <v>540</v>
      </c>
      <c r="C60" s="1" t="s">
        <v>0</v>
      </c>
      <c r="D60">
        <v>7</v>
      </c>
      <c r="E60" s="1" t="s">
        <v>337</v>
      </c>
      <c r="F60">
        <v>7</v>
      </c>
      <c r="G60" s="1" t="s">
        <v>376</v>
      </c>
      <c r="H60" s="1" t="s">
        <v>28</v>
      </c>
      <c r="I60">
        <v>3</v>
      </c>
    </row>
    <row r="61" spans="1:9" x14ac:dyDescent="0.55000000000000004">
      <c r="A61">
        <v>2</v>
      </c>
      <c r="B61" s="1" t="s">
        <v>540</v>
      </c>
      <c r="C61" s="1" t="s">
        <v>0</v>
      </c>
      <c r="D61">
        <v>7</v>
      </c>
      <c r="E61" s="1" t="s">
        <v>341</v>
      </c>
      <c r="F61">
        <v>7</v>
      </c>
      <c r="G61" s="1" t="s">
        <v>376</v>
      </c>
      <c r="H61" s="1" t="s">
        <v>29</v>
      </c>
      <c r="I61">
        <v>3</v>
      </c>
    </row>
    <row r="62" spans="1:9" x14ac:dyDescent="0.55000000000000004">
      <c r="A62">
        <v>2</v>
      </c>
      <c r="B62" s="1" t="s">
        <v>540</v>
      </c>
      <c r="C62" s="1" t="s">
        <v>0</v>
      </c>
      <c r="D62">
        <v>7</v>
      </c>
      <c r="E62" s="1" t="s">
        <v>344</v>
      </c>
      <c r="F62">
        <v>7</v>
      </c>
      <c r="G62" s="1" t="s">
        <v>375</v>
      </c>
      <c r="H62" s="1" t="s">
        <v>29</v>
      </c>
      <c r="I62">
        <v>3</v>
      </c>
    </row>
    <row r="63" spans="1:9" x14ac:dyDescent="0.55000000000000004">
      <c r="A63">
        <v>2</v>
      </c>
      <c r="B63" s="1" t="s">
        <v>540</v>
      </c>
      <c r="C63" s="1" t="s">
        <v>0</v>
      </c>
      <c r="D63">
        <v>7</v>
      </c>
      <c r="E63" s="1" t="s">
        <v>348</v>
      </c>
      <c r="F63">
        <v>4</v>
      </c>
      <c r="G63" s="1" t="s">
        <v>375</v>
      </c>
      <c r="H63" s="1" t="s">
        <v>28</v>
      </c>
      <c r="I63">
        <v>3</v>
      </c>
    </row>
    <row r="64" spans="1:9" x14ac:dyDescent="0.55000000000000004">
      <c r="A64">
        <v>3</v>
      </c>
      <c r="B64" s="1" t="s">
        <v>541</v>
      </c>
      <c r="C64" s="1" t="s">
        <v>3</v>
      </c>
      <c r="D64">
        <v>4</v>
      </c>
      <c r="E64" s="1" t="s">
        <v>89</v>
      </c>
      <c r="F64">
        <v>4</v>
      </c>
      <c r="G64" s="1" t="s">
        <v>377</v>
      </c>
      <c r="H64" s="1" t="s">
        <v>29</v>
      </c>
      <c r="I64">
        <v>3</v>
      </c>
    </row>
    <row r="65" spans="1:9" x14ac:dyDescent="0.55000000000000004">
      <c r="A65">
        <v>3</v>
      </c>
      <c r="B65" s="1" t="s">
        <v>541</v>
      </c>
      <c r="C65" s="1" t="s">
        <v>3</v>
      </c>
      <c r="D65">
        <v>4</v>
      </c>
      <c r="E65" s="1" t="s">
        <v>93</v>
      </c>
      <c r="F65">
        <v>4</v>
      </c>
      <c r="G65" s="1" t="s">
        <v>377</v>
      </c>
      <c r="H65" s="1" t="s">
        <v>29</v>
      </c>
      <c r="I65">
        <v>3</v>
      </c>
    </row>
    <row r="66" spans="1:9" x14ac:dyDescent="0.55000000000000004">
      <c r="A66">
        <v>3</v>
      </c>
      <c r="B66" s="1" t="s">
        <v>541</v>
      </c>
      <c r="C66" s="1" t="s">
        <v>3</v>
      </c>
      <c r="D66">
        <v>4</v>
      </c>
      <c r="E66" s="1" t="s">
        <v>97</v>
      </c>
      <c r="F66">
        <v>4</v>
      </c>
      <c r="G66" s="1" t="s">
        <v>377</v>
      </c>
      <c r="H66" s="1" t="s">
        <v>29</v>
      </c>
      <c r="I66">
        <v>3</v>
      </c>
    </row>
    <row r="67" spans="1:9" x14ac:dyDescent="0.55000000000000004">
      <c r="A67">
        <v>3</v>
      </c>
      <c r="B67" s="1" t="s">
        <v>541</v>
      </c>
      <c r="C67" s="1" t="s">
        <v>3</v>
      </c>
      <c r="D67">
        <v>4</v>
      </c>
      <c r="E67" s="1" t="s">
        <v>101</v>
      </c>
      <c r="F67">
        <v>4</v>
      </c>
      <c r="G67" s="1" t="s">
        <v>377</v>
      </c>
      <c r="H67" s="1" t="s">
        <v>29</v>
      </c>
      <c r="I67">
        <v>3</v>
      </c>
    </row>
    <row r="68" spans="1:9" x14ac:dyDescent="0.55000000000000004">
      <c r="A68">
        <v>3</v>
      </c>
      <c r="B68" s="1" t="s">
        <v>541</v>
      </c>
      <c r="C68" s="1" t="s">
        <v>3</v>
      </c>
      <c r="D68">
        <v>4</v>
      </c>
      <c r="E68" s="1" t="s">
        <v>150</v>
      </c>
      <c r="F68">
        <v>4</v>
      </c>
      <c r="G68" s="1" t="s">
        <v>375</v>
      </c>
      <c r="H68" s="1" t="s">
        <v>29</v>
      </c>
      <c r="I68">
        <v>3</v>
      </c>
    </row>
    <row r="69" spans="1:9" x14ac:dyDescent="0.55000000000000004">
      <c r="A69">
        <v>3</v>
      </c>
      <c r="B69" s="1" t="s">
        <v>541</v>
      </c>
      <c r="C69" s="1" t="s">
        <v>3</v>
      </c>
      <c r="D69">
        <v>4</v>
      </c>
      <c r="E69" s="1" t="s">
        <v>153</v>
      </c>
      <c r="F69">
        <v>7</v>
      </c>
      <c r="G69" s="1" t="s">
        <v>376</v>
      </c>
      <c r="H69" s="1" t="s">
        <v>28</v>
      </c>
      <c r="I69">
        <v>3</v>
      </c>
    </row>
    <row r="70" spans="1:9" x14ac:dyDescent="0.55000000000000004">
      <c r="A70">
        <v>3</v>
      </c>
      <c r="B70" s="1" t="s">
        <v>541</v>
      </c>
      <c r="C70" s="1" t="s">
        <v>3</v>
      </c>
      <c r="D70">
        <v>4</v>
      </c>
      <c r="E70" s="1" t="s">
        <v>157</v>
      </c>
      <c r="F70">
        <v>4</v>
      </c>
      <c r="G70" s="1" t="s">
        <v>376</v>
      </c>
      <c r="H70" s="1" t="s">
        <v>28</v>
      </c>
      <c r="I70">
        <v>3</v>
      </c>
    </row>
    <row r="71" spans="1:9" x14ac:dyDescent="0.55000000000000004">
      <c r="A71">
        <v>3</v>
      </c>
      <c r="B71" s="1" t="s">
        <v>541</v>
      </c>
      <c r="C71" s="1" t="s">
        <v>3</v>
      </c>
      <c r="D71">
        <v>4</v>
      </c>
      <c r="E71" s="1" t="s">
        <v>164</v>
      </c>
      <c r="F71">
        <v>4</v>
      </c>
      <c r="G71" s="1" t="s">
        <v>375</v>
      </c>
      <c r="H71" s="1" t="s">
        <v>28</v>
      </c>
      <c r="I71">
        <v>3</v>
      </c>
    </row>
    <row r="72" spans="1:9" x14ac:dyDescent="0.55000000000000004">
      <c r="A72">
        <v>3</v>
      </c>
      <c r="B72" s="1" t="s">
        <v>541</v>
      </c>
      <c r="C72" s="1" t="s">
        <v>3</v>
      </c>
      <c r="D72">
        <v>4</v>
      </c>
      <c r="E72" s="1" t="s">
        <v>165</v>
      </c>
      <c r="F72">
        <v>4</v>
      </c>
      <c r="G72" s="1" t="s">
        <v>375</v>
      </c>
      <c r="H72" s="1" t="s">
        <v>28</v>
      </c>
      <c r="I72">
        <v>3</v>
      </c>
    </row>
    <row r="73" spans="1:9" x14ac:dyDescent="0.55000000000000004">
      <c r="A73">
        <v>3</v>
      </c>
      <c r="B73" s="1" t="s">
        <v>541</v>
      </c>
      <c r="C73" s="1" t="s">
        <v>3</v>
      </c>
      <c r="D73">
        <v>4</v>
      </c>
      <c r="E73" s="1" t="s">
        <v>168</v>
      </c>
      <c r="F73">
        <v>4</v>
      </c>
      <c r="G73" s="1" t="s">
        <v>376</v>
      </c>
      <c r="H73" s="1" t="s">
        <v>29</v>
      </c>
      <c r="I73">
        <v>3</v>
      </c>
    </row>
    <row r="74" spans="1:9" x14ac:dyDescent="0.55000000000000004">
      <c r="A74">
        <v>3</v>
      </c>
      <c r="B74" s="1" t="s">
        <v>541</v>
      </c>
      <c r="C74" s="1" t="s">
        <v>3</v>
      </c>
      <c r="D74">
        <v>4</v>
      </c>
      <c r="E74" s="1" t="s">
        <v>172</v>
      </c>
      <c r="F74">
        <v>4</v>
      </c>
      <c r="G74" s="1" t="s">
        <v>376</v>
      </c>
      <c r="H74" s="1" t="s">
        <v>29</v>
      </c>
      <c r="I74">
        <v>3</v>
      </c>
    </row>
    <row r="75" spans="1:9" x14ac:dyDescent="0.55000000000000004">
      <c r="A75">
        <v>3</v>
      </c>
      <c r="B75" s="1" t="s">
        <v>541</v>
      </c>
      <c r="C75" s="1" t="s">
        <v>3</v>
      </c>
      <c r="D75">
        <v>4</v>
      </c>
      <c r="E75" s="1" t="s">
        <v>176</v>
      </c>
      <c r="F75">
        <v>4</v>
      </c>
      <c r="G75" s="1" t="s">
        <v>375</v>
      </c>
      <c r="H75" s="1" t="s">
        <v>29</v>
      </c>
      <c r="I75">
        <v>3</v>
      </c>
    </row>
    <row r="76" spans="1:9" x14ac:dyDescent="0.55000000000000004">
      <c r="A76">
        <v>3</v>
      </c>
      <c r="B76" s="1" t="s">
        <v>541</v>
      </c>
      <c r="C76" s="1" t="s">
        <v>3</v>
      </c>
      <c r="D76">
        <v>4</v>
      </c>
      <c r="E76" s="1" t="s">
        <v>180</v>
      </c>
      <c r="F76">
        <v>7</v>
      </c>
      <c r="G76" s="1" t="s">
        <v>376</v>
      </c>
      <c r="H76" s="1" t="s">
        <v>29</v>
      </c>
      <c r="I76">
        <v>3</v>
      </c>
    </row>
    <row r="77" spans="1:9" x14ac:dyDescent="0.55000000000000004">
      <c r="A77">
        <v>3</v>
      </c>
      <c r="B77" s="1" t="s">
        <v>541</v>
      </c>
      <c r="C77" s="1" t="s">
        <v>3</v>
      </c>
      <c r="D77">
        <v>4</v>
      </c>
      <c r="E77" s="1" t="s">
        <v>234</v>
      </c>
      <c r="F77">
        <v>7</v>
      </c>
      <c r="G77" s="1" t="s">
        <v>377</v>
      </c>
      <c r="H77" s="1" t="s">
        <v>28</v>
      </c>
      <c r="I77">
        <v>3</v>
      </c>
    </row>
    <row r="78" spans="1:9" x14ac:dyDescent="0.55000000000000004">
      <c r="A78">
        <v>3</v>
      </c>
      <c r="B78" s="1" t="s">
        <v>541</v>
      </c>
      <c r="C78" s="1" t="s">
        <v>3</v>
      </c>
      <c r="D78">
        <v>4</v>
      </c>
      <c r="E78" s="1" t="s">
        <v>238</v>
      </c>
      <c r="F78">
        <v>4</v>
      </c>
      <c r="G78" s="1" t="s">
        <v>377</v>
      </c>
      <c r="H78" s="1" t="s">
        <v>28</v>
      </c>
      <c r="I78">
        <v>3</v>
      </c>
    </row>
    <row r="79" spans="1:9" x14ac:dyDescent="0.55000000000000004">
      <c r="A79">
        <v>3</v>
      </c>
      <c r="B79" s="1" t="s">
        <v>541</v>
      </c>
      <c r="C79" s="1" t="s">
        <v>3</v>
      </c>
      <c r="D79">
        <v>4</v>
      </c>
      <c r="E79" s="1" t="s">
        <v>241</v>
      </c>
      <c r="F79">
        <v>4</v>
      </c>
      <c r="G79" s="1" t="s">
        <v>377</v>
      </c>
      <c r="H79" s="1" t="s">
        <v>29</v>
      </c>
      <c r="I79">
        <v>3</v>
      </c>
    </row>
    <row r="80" spans="1:9" x14ac:dyDescent="0.55000000000000004">
      <c r="A80">
        <v>3</v>
      </c>
      <c r="B80" s="1" t="s">
        <v>541</v>
      </c>
      <c r="C80" s="1" t="s">
        <v>3</v>
      </c>
      <c r="D80">
        <v>4</v>
      </c>
      <c r="E80" s="1" t="s">
        <v>245</v>
      </c>
      <c r="F80">
        <v>4</v>
      </c>
      <c r="G80" s="1" t="s">
        <v>376</v>
      </c>
      <c r="H80" s="1" t="s">
        <v>28</v>
      </c>
      <c r="I80">
        <v>3</v>
      </c>
    </row>
    <row r="81" spans="1:9" x14ac:dyDescent="0.55000000000000004">
      <c r="A81">
        <v>3</v>
      </c>
      <c r="B81" s="1" t="s">
        <v>541</v>
      </c>
      <c r="C81" s="1" t="s">
        <v>3</v>
      </c>
      <c r="D81">
        <v>4</v>
      </c>
      <c r="E81" s="1" t="s">
        <v>249</v>
      </c>
      <c r="F81">
        <v>4</v>
      </c>
      <c r="G81" s="1" t="s">
        <v>375</v>
      </c>
      <c r="H81" s="1" t="s">
        <v>28</v>
      </c>
      <c r="I81">
        <v>3</v>
      </c>
    </row>
    <row r="82" spans="1:9" x14ac:dyDescent="0.55000000000000004">
      <c r="A82">
        <v>3</v>
      </c>
      <c r="B82" s="1" t="s">
        <v>541</v>
      </c>
      <c r="C82" s="1" t="s">
        <v>3</v>
      </c>
      <c r="D82">
        <v>4</v>
      </c>
      <c r="E82" s="1" t="s">
        <v>253</v>
      </c>
      <c r="F82">
        <v>4</v>
      </c>
      <c r="G82" s="1" t="s">
        <v>376</v>
      </c>
      <c r="H82" s="1" t="s">
        <v>28</v>
      </c>
      <c r="I82">
        <v>3</v>
      </c>
    </row>
    <row r="83" spans="1:9" x14ac:dyDescent="0.55000000000000004">
      <c r="A83">
        <v>3</v>
      </c>
      <c r="B83" s="1" t="s">
        <v>541</v>
      </c>
      <c r="C83" s="1" t="s">
        <v>3</v>
      </c>
      <c r="D83">
        <v>4</v>
      </c>
      <c r="E83" s="1" t="s">
        <v>257</v>
      </c>
      <c r="F83">
        <v>4</v>
      </c>
      <c r="G83" s="1" t="s">
        <v>376</v>
      </c>
      <c r="H83" s="1" t="s">
        <v>28</v>
      </c>
      <c r="I83">
        <v>3</v>
      </c>
    </row>
    <row r="84" spans="1:9" x14ac:dyDescent="0.55000000000000004">
      <c r="A84">
        <v>3</v>
      </c>
      <c r="B84" s="1" t="s">
        <v>541</v>
      </c>
      <c r="C84" s="1" t="s">
        <v>3</v>
      </c>
      <c r="D84">
        <v>4</v>
      </c>
      <c r="E84" s="1" t="s">
        <v>299</v>
      </c>
      <c r="F84">
        <v>4</v>
      </c>
      <c r="G84" s="1" t="s">
        <v>376</v>
      </c>
      <c r="H84" s="1" t="s">
        <v>28</v>
      </c>
      <c r="I84">
        <v>3</v>
      </c>
    </row>
    <row r="85" spans="1:9" x14ac:dyDescent="0.55000000000000004">
      <c r="A85">
        <v>3</v>
      </c>
      <c r="B85" s="1" t="s">
        <v>541</v>
      </c>
      <c r="C85" s="1" t="s">
        <v>3</v>
      </c>
      <c r="D85">
        <v>4</v>
      </c>
      <c r="E85" s="1" t="s">
        <v>301</v>
      </c>
      <c r="F85">
        <v>4</v>
      </c>
      <c r="G85" s="1" t="s">
        <v>375</v>
      </c>
      <c r="H85" s="1" t="s">
        <v>28</v>
      </c>
      <c r="I85">
        <v>3</v>
      </c>
    </row>
    <row r="86" spans="1:9" x14ac:dyDescent="0.55000000000000004">
      <c r="A86">
        <v>3</v>
      </c>
      <c r="B86" s="1" t="s">
        <v>541</v>
      </c>
      <c r="C86" s="1" t="s">
        <v>3</v>
      </c>
      <c r="D86">
        <v>4</v>
      </c>
      <c r="E86" s="1" t="s">
        <v>305</v>
      </c>
      <c r="F86">
        <v>4</v>
      </c>
      <c r="G86" s="1" t="s">
        <v>376</v>
      </c>
      <c r="H86" s="1" t="s">
        <v>28</v>
      </c>
      <c r="I86">
        <v>3</v>
      </c>
    </row>
    <row r="87" spans="1:9" x14ac:dyDescent="0.55000000000000004">
      <c r="A87">
        <v>3</v>
      </c>
      <c r="B87" s="1" t="s">
        <v>541</v>
      </c>
      <c r="C87" s="1" t="s">
        <v>3</v>
      </c>
      <c r="D87">
        <v>4</v>
      </c>
      <c r="E87" s="1" t="s">
        <v>308</v>
      </c>
      <c r="F87">
        <v>4</v>
      </c>
      <c r="G87" s="1" t="s">
        <v>377</v>
      </c>
      <c r="H87" s="1" t="s">
        <v>28</v>
      </c>
      <c r="I87">
        <v>3</v>
      </c>
    </row>
    <row r="88" spans="1:9" x14ac:dyDescent="0.55000000000000004">
      <c r="A88">
        <v>3</v>
      </c>
      <c r="B88" s="1" t="s">
        <v>541</v>
      </c>
      <c r="C88" s="1" t="s">
        <v>3</v>
      </c>
      <c r="D88">
        <v>4</v>
      </c>
      <c r="E88" s="1" t="s">
        <v>311</v>
      </c>
      <c r="F88">
        <v>4</v>
      </c>
      <c r="G88" s="1" t="s">
        <v>377</v>
      </c>
      <c r="H88" s="1" t="s">
        <v>28</v>
      </c>
      <c r="I88">
        <v>3</v>
      </c>
    </row>
    <row r="89" spans="1:9" x14ac:dyDescent="0.55000000000000004">
      <c r="A89">
        <v>3</v>
      </c>
      <c r="B89" s="1" t="s">
        <v>541</v>
      </c>
      <c r="C89" s="1" t="s">
        <v>3</v>
      </c>
      <c r="D89">
        <v>4</v>
      </c>
      <c r="E89" s="1" t="s">
        <v>314</v>
      </c>
      <c r="F89">
        <v>4</v>
      </c>
      <c r="G89" s="1" t="s">
        <v>377</v>
      </c>
      <c r="H89" s="1" t="s">
        <v>28</v>
      </c>
      <c r="I89">
        <v>3</v>
      </c>
    </row>
    <row r="90" spans="1:9" x14ac:dyDescent="0.55000000000000004">
      <c r="A90">
        <v>3</v>
      </c>
      <c r="B90" s="1" t="s">
        <v>541</v>
      </c>
      <c r="C90" s="1" t="s">
        <v>3</v>
      </c>
      <c r="D90">
        <v>4</v>
      </c>
      <c r="E90" s="1" t="s">
        <v>372</v>
      </c>
      <c r="F90">
        <v>4</v>
      </c>
      <c r="G90" s="1" t="s">
        <v>377</v>
      </c>
      <c r="H90" s="1" t="s">
        <v>28</v>
      </c>
      <c r="I90">
        <v>3</v>
      </c>
    </row>
    <row r="91" spans="1:9" x14ac:dyDescent="0.55000000000000004">
      <c r="A91">
        <v>3</v>
      </c>
      <c r="B91" s="1" t="s">
        <v>541</v>
      </c>
      <c r="C91" s="1" t="s">
        <v>3</v>
      </c>
      <c r="D91">
        <v>4</v>
      </c>
      <c r="E91" s="1" t="s">
        <v>337</v>
      </c>
      <c r="F91">
        <v>4</v>
      </c>
      <c r="G91" s="1" t="s">
        <v>376</v>
      </c>
      <c r="H91" s="1" t="s">
        <v>28</v>
      </c>
      <c r="I91">
        <v>3</v>
      </c>
    </row>
    <row r="92" spans="1:9" x14ac:dyDescent="0.55000000000000004">
      <c r="A92">
        <v>3</v>
      </c>
      <c r="B92" s="1" t="s">
        <v>541</v>
      </c>
      <c r="C92" s="1" t="s">
        <v>3</v>
      </c>
      <c r="D92">
        <v>4</v>
      </c>
      <c r="E92" s="1" t="s">
        <v>341</v>
      </c>
      <c r="F92">
        <v>4</v>
      </c>
      <c r="G92" s="1" t="s">
        <v>376</v>
      </c>
      <c r="H92" s="1" t="s">
        <v>29</v>
      </c>
      <c r="I92">
        <v>3</v>
      </c>
    </row>
    <row r="93" spans="1:9" x14ac:dyDescent="0.55000000000000004">
      <c r="A93">
        <v>3</v>
      </c>
      <c r="B93" s="1" t="s">
        <v>541</v>
      </c>
      <c r="C93" s="1" t="s">
        <v>3</v>
      </c>
      <c r="D93">
        <v>4</v>
      </c>
      <c r="E93" s="1" t="s">
        <v>344</v>
      </c>
      <c r="F93">
        <v>3</v>
      </c>
      <c r="G93" s="1" t="s">
        <v>375</v>
      </c>
      <c r="H93" s="1" t="s">
        <v>29</v>
      </c>
      <c r="I93">
        <v>3</v>
      </c>
    </row>
    <row r="94" spans="1:9" x14ac:dyDescent="0.55000000000000004">
      <c r="A94">
        <v>3</v>
      </c>
      <c r="B94" s="1" t="s">
        <v>541</v>
      </c>
      <c r="C94" s="1" t="s">
        <v>3</v>
      </c>
      <c r="D94">
        <v>4</v>
      </c>
      <c r="E94" s="1" t="s">
        <v>348</v>
      </c>
      <c r="F94">
        <v>4</v>
      </c>
      <c r="G94" s="1" t="s">
        <v>375</v>
      </c>
      <c r="H94" s="1" t="s">
        <v>28</v>
      </c>
      <c r="I94">
        <v>3</v>
      </c>
    </row>
    <row r="95" spans="1:9" x14ac:dyDescent="0.55000000000000004">
      <c r="A95">
        <v>4</v>
      </c>
      <c r="B95" s="1" t="s">
        <v>542</v>
      </c>
      <c r="C95" s="1" t="s">
        <v>4</v>
      </c>
      <c r="D95">
        <v>5</v>
      </c>
      <c r="E95" s="1" t="s">
        <v>89</v>
      </c>
      <c r="F95">
        <v>1</v>
      </c>
      <c r="G95" s="1" t="s">
        <v>377</v>
      </c>
      <c r="H95" s="1" t="s">
        <v>29</v>
      </c>
      <c r="I95">
        <v>3</v>
      </c>
    </row>
    <row r="96" spans="1:9" x14ac:dyDescent="0.55000000000000004">
      <c r="A96">
        <v>4</v>
      </c>
      <c r="B96" s="1" t="s">
        <v>542</v>
      </c>
      <c r="C96" s="1" t="s">
        <v>4</v>
      </c>
      <c r="D96">
        <v>5</v>
      </c>
      <c r="E96" s="1" t="s">
        <v>93</v>
      </c>
      <c r="F96">
        <v>7</v>
      </c>
      <c r="G96" s="1" t="s">
        <v>377</v>
      </c>
      <c r="H96" s="1" t="s">
        <v>29</v>
      </c>
      <c r="I96">
        <v>3</v>
      </c>
    </row>
    <row r="97" spans="1:9" x14ac:dyDescent="0.55000000000000004">
      <c r="A97">
        <v>4</v>
      </c>
      <c r="B97" s="1" t="s">
        <v>542</v>
      </c>
      <c r="C97" s="1" t="s">
        <v>4</v>
      </c>
      <c r="D97">
        <v>5</v>
      </c>
      <c r="E97" s="1" t="s">
        <v>97</v>
      </c>
      <c r="F97">
        <v>5</v>
      </c>
      <c r="G97" s="1" t="s">
        <v>377</v>
      </c>
      <c r="H97" s="1" t="s">
        <v>29</v>
      </c>
      <c r="I97">
        <v>3</v>
      </c>
    </row>
    <row r="98" spans="1:9" x14ac:dyDescent="0.55000000000000004">
      <c r="A98">
        <v>4</v>
      </c>
      <c r="B98" s="1" t="s">
        <v>542</v>
      </c>
      <c r="C98" s="1" t="s">
        <v>4</v>
      </c>
      <c r="D98">
        <v>5</v>
      </c>
      <c r="E98" s="1" t="s">
        <v>101</v>
      </c>
      <c r="F98">
        <v>1</v>
      </c>
      <c r="G98" s="1" t="s">
        <v>377</v>
      </c>
      <c r="H98" s="1" t="s">
        <v>29</v>
      </c>
      <c r="I98">
        <v>3</v>
      </c>
    </row>
    <row r="99" spans="1:9" x14ac:dyDescent="0.55000000000000004">
      <c r="A99">
        <v>4</v>
      </c>
      <c r="B99" s="1" t="s">
        <v>542</v>
      </c>
      <c r="C99" s="1" t="s">
        <v>4</v>
      </c>
      <c r="D99">
        <v>5</v>
      </c>
      <c r="E99" s="1" t="s">
        <v>150</v>
      </c>
      <c r="F99">
        <v>5</v>
      </c>
      <c r="G99" s="1" t="s">
        <v>375</v>
      </c>
      <c r="H99" s="1" t="s">
        <v>29</v>
      </c>
      <c r="I99">
        <v>3</v>
      </c>
    </row>
    <row r="100" spans="1:9" x14ac:dyDescent="0.55000000000000004">
      <c r="A100">
        <v>4</v>
      </c>
      <c r="B100" s="1" t="s">
        <v>542</v>
      </c>
      <c r="C100" s="1" t="s">
        <v>4</v>
      </c>
      <c r="D100">
        <v>5</v>
      </c>
      <c r="E100" s="1" t="s">
        <v>153</v>
      </c>
      <c r="F100">
        <v>5</v>
      </c>
      <c r="G100" s="1" t="s">
        <v>376</v>
      </c>
      <c r="H100" s="1" t="s">
        <v>28</v>
      </c>
      <c r="I100">
        <v>3</v>
      </c>
    </row>
    <row r="101" spans="1:9" x14ac:dyDescent="0.55000000000000004">
      <c r="A101">
        <v>4</v>
      </c>
      <c r="B101" s="1" t="s">
        <v>542</v>
      </c>
      <c r="C101" s="1" t="s">
        <v>4</v>
      </c>
      <c r="D101">
        <v>5</v>
      </c>
      <c r="E101" s="1" t="s">
        <v>157</v>
      </c>
      <c r="F101">
        <v>2</v>
      </c>
      <c r="G101" s="1" t="s">
        <v>376</v>
      </c>
      <c r="H101" s="1" t="s">
        <v>28</v>
      </c>
      <c r="I101">
        <v>3</v>
      </c>
    </row>
    <row r="102" spans="1:9" x14ac:dyDescent="0.55000000000000004">
      <c r="A102">
        <v>4</v>
      </c>
      <c r="B102" s="1" t="s">
        <v>542</v>
      </c>
      <c r="C102" s="1" t="s">
        <v>4</v>
      </c>
      <c r="D102">
        <v>5</v>
      </c>
      <c r="E102" s="1" t="s">
        <v>164</v>
      </c>
      <c r="F102">
        <v>6</v>
      </c>
      <c r="G102" s="1" t="s">
        <v>375</v>
      </c>
      <c r="H102" s="1" t="s">
        <v>28</v>
      </c>
      <c r="I102">
        <v>3</v>
      </c>
    </row>
    <row r="103" spans="1:9" x14ac:dyDescent="0.55000000000000004">
      <c r="A103">
        <v>4</v>
      </c>
      <c r="B103" s="1" t="s">
        <v>542</v>
      </c>
      <c r="C103" s="1" t="s">
        <v>4</v>
      </c>
      <c r="D103">
        <v>5</v>
      </c>
      <c r="E103" s="1" t="s">
        <v>165</v>
      </c>
      <c r="F103">
        <v>6</v>
      </c>
      <c r="G103" s="1" t="s">
        <v>375</v>
      </c>
      <c r="H103" s="1" t="s">
        <v>28</v>
      </c>
      <c r="I103">
        <v>3</v>
      </c>
    </row>
    <row r="104" spans="1:9" x14ac:dyDescent="0.55000000000000004">
      <c r="A104">
        <v>4</v>
      </c>
      <c r="B104" s="1" t="s">
        <v>542</v>
      </c>
      <c r="C104" s="1" t="s">
        <v>4</v>
      </c>
      <c r="D104">
        <v>5</v>
      </c>
      <c r="E104" s="1" t="s">
        <v>168</v>
      </c>
      <c r="F104">
        <v>1</v>
      </c>
      <c r="G104" s="1" t="s">
        <v>376</v>
      </c>
      <c r="H104" s="1" t="s">
        <v>29</v>
      </c>
      <c r="I104">
        <v>3</v>
      </c>
    </row>
    <row r="105" spans="1:9" x14ac:dyDescent="0.55000000000000004">
      <c r="A105">
        <v>4</v>
      </c>
      <c r="B105" s="1" t="s">
        <v>542</v>
      </c>
      <c r="C105" s="1" t="s">
        <v>4</v>
      </c>
      <c r="D105">
        <v>5</v>
      </c>
      <c r="E105" s="1" t="s">
        <v>172</v>
      </c>
      <c r="F105">
        <v>5</v>
      </c>
      <c r="G105" s="1" t="s">
        <v>376</v>
      </c>
      <c r="H105" s="1" t="s">
        <v>29</v>
      </c>
      <c r="I105">
        <v>3</v>
      </c>
    </row>
    <row r="106" spans="1:9" x14ac:dyDescent="0.55000000000000004">
      <c r="A106">
        <v>4</v>
      </c>
      <c r="B106" s="1" t="s">
        <v>542</v>
      </c>
      <c r="C106" s="1" t="s">
        <v>4</v>
      </c>
      <c r="D106">
        <v>5</v>
      </c>
      <c r="E106" s="1" t="s">
        <v>176</v>
      </c>
      <c r="F106">
        <v>0</v>
      </c>
      <c r="G106" s="1" t="s">
        <v>375</v>
      </c>
      <c r="H106" s="1" t="s">
        <v>29</v>
      </c>
      <c r="I106">
        <v>3</v>
      </c>
    </row>
    <row r="107" spans="1:9" x14ac:dyDescent="0.55000000000000004">
      <c r="A107">
        <v>4</v>
      </c>
      <c r="B107" s="1" t="s">
        <v>542</v>
      </c>
      <c r="C107" s="1" t="s">
        <v>4</v>
      </c>
      <c r="D107">
        <v>5</v>
      </c>
      <c r="E107" s="1" t="s">
        <v>180</v>
      </c>
      <c r="F107">
        <v>1</v>
      </c>
      <c r="G107" s="1" t="s">
        <v>376</v>
      </c>
      <c r="H107" s="1" t="s">
        <v>29</v>
      </c>
      <c r="I107">
        <v>3</v>
      </c>
    </row>
    <row r="108" spans="1:9" x14ac:dyDescent="0.55000000000000004">
      <c r="A108">
        <v>4</v>
      </c>
      <c r="B108" s="1" t="s">
        <v>542</v>
      </c>
      <c r="C108" s="1" t="s">
        <v>4</v>
      </c>
      <c r="D108">
        <v>5</v>
      </c>
      <c r="E108" s="1" t="s">
        <v>234</v>
      </c>
      <c r="F108">
        <v>5</v>
      </c>
      <c r="G108" s="1" t="s">
        <v>377</v>
      </c>
      <c r="H108" s="1" t="s">
        <v>28</v>
      </c>
      <c r="I108">
        <v>3</v>
      </c>
    </row>
    <row r="109" spans="1:9" x14ac:dyDescent="0.55000000000000004">
      <c r="A109">
        <v>4</v>
      </c>
      <c r="B109" s="1" t="s">
        <v>542</v>
      </c>
      <c r="C109" s="1" t="s">
        <v>4</v>
      </c>
      <c r="D109">
        <v>5</v>
      </c>
      <c r="E109" s="1" t="s">
        <v>238</v>
      </c>
      <c r="F109">
        <v>5</v>
      </c>
      <c r="G109" s="1" t="s">
        <v>377</v>
      </c>
      <c r="H109" s="1" t="s">
        <v>28</v>
      </c>
      <c r="I109">
        <v>3</v>
      </c>
    </row>
    <row r="110" spans="1:9" x14ac:dyDescent="0.55000000000000004">
      <c r="A110">
        <v>4</v>
      </c>
      <c r="B110" s="1" t="s">
        <v>542</v>
      </c>
      <c r="C110" s="1" t="s">
        <v>4</v>
      </c>
      <c r="D110">
        <v>5</v>
      </c>
      <c r="E110" s="1" t="s">
        <v>241</v>
      </c>
      <c r="F110">
        <v>7</v>
      </c>
      <c r="G110" s="1" t="s">
        <v>377</v>
      </c>
      <c r="H110" s="1" t="s">
        <v>29</v>
      </c>
      <c r="I110">
        <v>3</v>
      </c>
    </row>
    <row r="111" spans="1:9" x14ac:dyDescent="0.55000000000000004">
      <c r="A111">
        <v>4</v>
      </c>
      <c r="B111" s="1" t="s">
        <v>542</v>
      </c>
      <c r="C111" s="1" t="s">
        <v>4</v>
      </c>
      <c r="D111">
        <v>5</v>
      </c>
      <c r="E111" s="1" t="s">
        <v>245</v>
      </c>
      <c r="F111">
        <v>6</v>
      </c>
      <c r="G111" s="1" t="s">
        <v>376</v>
      </c>
      <c r="H111" s="1" t="s">
        <v>28</v>
      </c>
      <c r="I111">
        <v>3</v>
      </c>
    </row>
    <row r="112" spans="1:9" x14ac:dyDescent="0.55000000000000004">
      <c r="A112">
        <v>4</v>
      </c>
      <c r="B112" s="1" t="s">
        <v>542</v>
      </c>
      <c r="C112" s="1" t="s">
        <v>4</v>
      </c>
      <c r="D112">
        <v>5</v>
      </c>
      <c r="E112" s="1" t="s">
        <v>249</v>
      </c>
      <c r="F112">
        <v>6</v>
      </c>
      <c r="G112" s="1" t="s">
        <v>375</v>
      </c>
      <c r="H112" s="1" t="s">
        <v>28</v>
      </c>
      <c r="I112">
        <v>3</v>
      </c>
    </row>
    <row r="113" spans="1:9" x14ac:dyDescent="0.55000000000000004">
      <c r="A113">
        <v>4</v>
      </c>
      <c r="B113" s="1" t="s">
        <v>542</v>
      </c>
      <c r="C113" s="1" t="s">
        <v>4</v>
      </c>
      <c r="D113">
        <v>5</v>
      </c>
      <c r="E113" s="1" t="s">
        <v>253</v>
      </c>
      <c r="F113">
        <v>5</v>
      </c>
      <c r="G113" s="1" t="s">
        <v>376</v>
      </c>
      <c r="H113" s="1" t="s">
        <v>28</v>
      </c>
      <c r="I113">
        <v>3</v>
      </c>
    </row>
    <row r="114" spans="1:9" x14ac:dyDescent="0.55000000000000004">
      <c r="A114">
        <v>4</v>
      </c>
      <c r="B114" s="1" t="s">
        <v>542</v>
      </c>
      <c r="C114" s="1" t="s">
        <v>4</v>
      </c>
      <c r="D114">
        <v>5</v>
      </c>
      <c r="E114" s="1" t="s">
        <v>257</v>
      </c>
      <c r="F114">
        <v>5</v>
      </c>
      <c r="G114" s="1" t="s">
        <v>376</v>
      </c>
      <c r="H114" s="1" t="s">
        <v>28</v>
      </c>
      <c r="I114">
        <v>3</v>
      </c>
    </row>
    <row r="115" spans="1:9" x14ac:dyDescent="0.55000000000000004">
      <c r="A115">
        <v>4</v>
      </c>
      <c r="B115" s="1" t="s">
        <v>542</v>
      </c>
      <c r="C115" s="1" t="s">
        <v>4</v>
      </c>
      <c r="D115">
        <v>5</v>
      </c>
      <c r="E115" s="1" t="s">
        <v>299</v>
      </c>
      <c r="F115">
        <v>5</v>
      </c>
      <c r="G115" s="1" t="s">
        <v>376</v>
      </c>
      <c r="H115" s="1" t="s">
        <v>28</v>
      </c>
      <c r="I115">
        <v>3</v>
      </c>
    </row>
    <row r="116" spans="1:9" x14ac:dyDescent="0.55000000000000004">
      <c r="A116">
        <v>4</v>
      </c>
      <c r="B116" s="1" t="s">
        <v>542</v>
      </c>
      <c r="C116" s="1" t="s">
        <v>4</v>
      </c>
      <c r="D116">
        <v>5</v>
      </c>
      <c r="E116" s="1" t="s">
        <v>301</v>
      </c>
      <c r="F116">
        <v>6</v>
      </c>
      <c r="G116" s="1" t="s">
        <v>375</v>
      </c>
      <c r="H116" s="1" t="s">
        <v>28</v>
      </c>
      <c r="I116">
        <v>3</v>
      </c>
    </row>
    <row r="117" spans="1:9" x14ac:dyDescent="0.55000000000000004">
      <c r="A117">
        <v>4</v>
      </c>
      <c r="B117" s="1" t="s">
        <v>542</v>
      </c>
      <c r="C117" s="1" t="s">
        <v>4</v>
      </c>
      <c r="D117">
        <v>5</v>
      </c>
      <c r="E117" s="1" t="s">
        <v>305</v>
      </c>
      <c r="F117">
        <v>5</v>
      </c>
      <c r="G117" s="1" t="s">
        <v>376</v>
      </c>
      <c r="H117" s="1" t="s">
        <v>28</v>
      </c>
      <c r="I117">
        <v>3</v>
      </c>
    </row>
    <row r="118" spans="1:9" x14ac:dyDescent="0.55000000000000004">
      <c r="A118">
        <v>4</v>
      </c>
      <c r="B118" s="1" t="s">
        <v>542</v>
      </c>
      <c r="C118" s="1" t="s">
        <v>4</v>
      </c>
      <c r="D118">
        <v>5</v>
      </c>
      <c r="E118" s="1" t="s">
        <v>308</v>
      </c>
      <c r="F118">
        <v>5</v>
      </c>
      <c r="G118" s="1" t="s">
        <v>377</v>
      </c>
      <c r="H118" s="1" t="s">
        <v>28</v>
      </c>
      <c r="I118">
        <v>3</v>
      </c>
    </row>
    <row r="119" spans="1:9" x14ac:dyDescent="0.55000000000000004">
      <c r="A119">
        <v>4</v>
      </c>
      <c r="B119" s="1" t="s">
        <v>542</v>
      </c>
      <c r="C119" s="1" t="s">
        <v>4</v>
      </c>
      <c r="D119">
        <v>5</v>
      </c>
      <c r="E119" s="1" t="s">
        <v>311</v>
      </c>
      <c r="F119">
        <v>5</v>
      </c>
      <c r="G119" s="1" t="s">
        <v>377</v>
      </c>
      <c r="H119" s="1" t="s">
        <v>28</v>
      </c>
      <c r="I119">
        <v>3</v>
      </c>
    </row>
    <row r="120" spans="1:9" x14ac:dyDescent="0.55000000000000004">
      <c r="A120">
        <v>4</v>
      </c>
      <c r="B120" s="1" t="s">
        <v>542</v>
      </c>
      <c r="C120" s="1" t="s">
        <v>4</v>
      </c>
      <c r="D120">
        <v>5</v>
      </c>
      <c r="E120" s="1" t="s">
        <v>314</v>
      </c>
      <c r="F120">
        <v>5</v>
      </c>
      <c r="G120" s="1" t="s">
        <v>377</v>
      </c>
      <c r="H120" s="1" t="s">
        <v>28</v>
      </c>
      <c r="I120">
        <v>3</v>
      </c>
    </row>
    <row r="121" spans="1:9" x14ac:dyDescent="0.55000000000000004">
      <c r="A121">
        <v>4</v>
      </c>
      <c r="B121" s="1" t="s">
        <v>542</v>
      </c>
      <c r="C121" s="1" t="s">
        <v>4</v>
      </c>
      <c r="D121">
        <v>5</v>
      </c>
      <c r="E121" s="1" t="s">
        <v>372</v>
      </c>
      <c r="F121">
        <v>6</v>
      </c>
      <c r="G121" s="1" t="s">
        <v>377</v>
      </c>
      <c r="H121" s="1" t="s">
        <v>28</v>
      </c>
      <c r="I121">
        <v>3</v>
      </c>
    </row>
    <row r="122" spans="1:9" x14ac:dyDescent="0.55000000000000004">
      <c r="A122">
        <v>4</v>
      </c>
      <c r="B122" s="1" t="s">
        <v>542</v>
      </c>
      <c r="C122" s="1" t="s">
        <v>4</v>
      </c>
      <c r="D122">
        <v>5</v>
      </c>
      <c r="E122" s="1" t="s">
        <v>337</v>
      </c>
      <c r="F122">
        <v>6</v>
      </c>
      <c r="G122" s="1" t="s">
        <v>376</v>
      </c>
      <c r="H122" s="1" t="s">
        <v>28</v>
      </c>
      <c r="I122">
        <v>3</v>
      </c>
    </row>
    <row r="123" spans="1:9" x14ac:dyDescent="0.55000000000000004">
      <c r="A123">
        <v>4</v>
      </c>
      <c r="B123" s="1" t="s">
        <v>542</v>
      </c>
      <c r="C123" s="1" t="s">
        <v>4</v>
      </c>
      <c r="D123">
        <v>5</v>
      </c>
      <c r="E123" s="1" t="s">
        <v>341</v>
      </c>
      <c r="F123">
        <v>6</v>
      </c>
      <c r="G123" s="1" t="s">
        <v>376</v>
      </c>
      <c r="H123" s="1" t="s">
        <v>29</v>
      </c>
      <c r="I123">
        <v>3</v>
      </c>
    </row>
    <row r="124" spans="1:9" x14ac:dyDescent="0.55000000000000004">
      <c r="A124">
        <v>4</v>
      </c>
      <c r="B124" s="1" t="s">
        <v>542</v>
      </c>
      <c r="C124" s="1" t="s">
        <v>4</v>
      </c>
      <c r="D124">
        <v>5</v>
      </c>
      <c r="E124" s="1" t="s">
        <v>344</v>
      </c>
      <c r="F124">
        <v>5</v>
      </c>
      <c r="G124" s="1" t="s">
        <v>375</v>
      </c>
      <c r="H124" s="1" t="s">
        <v>29</v>
      </c>
      <c r="I124">
        <v>3</v>
      </c>
    </row>
    <row r="125" spans="1:9" x14ac:dyDescent="0.55000000000000004">
      <c r="A125">
        <v>4</v>
      </c>
      <c r="B125" s="1" t="s">
        <v>542</v>
      </c>
      <c r="C125" s="1" t="s">
        <v>4</v>
      </c>
      <c r="D125">
        <v>5</v>
      </c>
      <c r="E125" s="1" t="s">
        <v>348</v>
      </c>
      <c r="F125">
        <v>6</v>
      </c>
      <c r="G125" s="1" t="s">
        <v>375</v>
      </c>
      <c r="H125" s="1" t="s">
        <v>28</v>
      </c>
      <c r="I125">
        <v>3</v>
      </c>
    </row>
    <row r="126" spans="1:9" x14ac:dyDescent="0.55000000000000004">
      <c r="A126">
        <v>5</v>
      </c>
      <c r="B126" s="1" t="s">
        <v>543</v>
      </c>
      <c r="C126" s="1" t="s">
        <v>0</v>
      </c>
      <c r="D126">
        <v>7</v>
      </c>
      <c r="E126" s="1" t="s">
        <v>89</v>
      </c>
      <c r="F126">
        <v>7</v>
      </c>
      <c r="G126" s="1" t="s">
        <v>377</v>
      </c>
      <c r="H126" s="1" t="s">
        <v>29</v>
      </c>
      <c r="I126">
        <v>3</v>
      </c>
    </row>
    <row r="127" spans="1:9" x14ac:dyDescent="0.55000000000000004">
      <c r="A127">
        <v>5</v>
      </c>
      <c r="B127" s="1" t="s">
        <v>543</v>
      </c>
      <c r="C127" s="1" t="s">
        <v>0</v>
      </c>
      <c r="D127">
        <v>7</v>
      </c>
      <c r="E127" s="1" t="s">
        <v>93</v>
      </c>
      <c r="F127">
        <v>7</v>
      </c>
      <c r="G127" s="1" t="s">
        <v>377</v>
      </c>
      <c r="H127" s="1" t="s">
        <v>29</v>
      </c>
      <c r="I127">
        <v>3</v>
      </c>
    </row>
    <row r="128" spans="1:9" x14ac:dyDescent="0.55000000000000004">
      <c r="A128">
        <v>5</v>
      </c>
      <c r="B128" s="1" t="s">
        <v>543</v>
      </c>
      <c r="C128" s="1" t="s">
        <v>0</v>
      </c>
      <c r="D128">
        <v>7</v>
      </c>
      <c r="E128" s="1" t="s">
        <v>97</v>
      </c>
      <c r="F128">
        <v>7</v>
      </c>
      <c r="G128" s="1" t="s">
        <v>377</v>
      </c>
      <c r="H128" s="1" t="s">
        <v>29</v>
      </c>
      <c r="I128">
        <v>3</v>
      </c>
    </row>
    <row r="129" spans="1:9" x14ac:dyDescent="0.55000000000000004">
      <c r="A129">
        <v>5</v>
      </c>
      <c r="B129" s="1" t="s">
        <v>543</v>
      </c>
      <c r="C129" s="1" t="s">
        <v>0</v>
      </c>
      <c r="D129">
        <v>7</v>
      </c>
      <c r="E129" s="1" t="s">
        <v>101</v>
      </c>
      <c r="F129">
        <v>1</v>
      </c>
      <c r="G129" s="1" t="s">
        <v>377</v>
      </c>
      <c r="H129" s="1" t="s">
        <v>29</v>
      </c>
      <c r="I129">
        <v>3</v>
      </c>
    </row>
    <row r="130" spans="1:9" x14ac:dyDescent="0.55000000000000004">
      <c r="A130">
        <v>5</v>
      </c>
      <c r="B130" s="1" t="s">
        <v>543</v>
      </c>
      <c r="C130" s="1" t="s">
        <v>0</v>
      </c>
      <c r="D130">
        <v>7</v>
      </c>
      <c r="E130" s="1" t="s">
        <v>150</v>
      </c>
      <c r="F130">
        <v>6</v>
      </c>
      <c r="G130" s="1" t="s">
        <v>375</v>
      </c>
      <c r="H130" s="1" t="s">
        <v>29</v>
      </c>
      <c r="I130">
        <v>3</v>
      </c>
    </row>
    <row r="131" spans="1:9" x14ac:dyDescent="0.55000000000000004">
      <c r="A131">
        <v>5</v>
      </c>
      <c r="B131" s="1" t="s">
        <v>543</v>
      </c>
      <c r="C131" s="1" t="s">
        <v>0</v>
      </c>
      <c r="D131">
        <v>7</v>
      </c>
      <c r="E131" s="1" t="s">
        <v>153</v>
      </c>
      <c r="F131">
        <v>7</v>
      </c>
      <c r="G131" s="1" t="s">
        <v>376</v>
      </c>
      <c r="H131" s="1" t="s">
        <v>28</v>
      </c>
      <c r="I131">
        <v>3</v>
      </c>
    </row>
    <row r="132" spans="1:9" x14ac:dyDescent="0.55000000000000004">
      <c r="A132">
        <v>5</v>
      </c>
      <c r="B132" s="1" t="s">
        <v>543</v>
      </c>
      <c r="C132" s="1" t="s">
        <v>0</v>
      </c>
      <c r="D132">
        <v>7</v>
      </c>
      <c r="E132" s="1" t="s">
        <v>157</v>
      </c>
      <c r="F132">
        <v>7</v>
      </c>
      <c r="G132" s="1" t="s">
        <v>376</v>
      </c>
      <c r="H132" s="1" t="s">
        <v>28</v>
      </c>
      <c r="I132">
        <v>3</v>
      </c>
    </row>
    <row r="133" spans="1:9" x14ac:dyDescent="0.55000000000000004">
      <c r="A133">
        <v>5</v>
      </c>
      <c r="B133" s="1" t="s">
        <v>543</v>
      </c>
      <c r="C133" s="1" t="s">
        <v>0</v>
      </c>
      <c r="D133">
        <v>7</v>
      </c>
      <c r="E133" s="1" t="s">
        <v>164</v>
      </c>
      <c r="F133">
        <v>7</v>
      </c>
      <c r="G133" s="1" t="s">
        <v>375</v>
      </c>
      <c r="H133" s="1" t="s">
        <v>28</v>
      </c>
      <c r="I133">
        <v>3</v>
      </c>
    </row>
    <row r="134" spans="1:9" x14ac:dyDescent="0.55000000000000004">
      <c r="A134">
        <v>5</v>
      </c>
      <c r="B134" s="1" t="s">
        <v>543</v>
      </c>
      <c r="C134" s="1" t="s">
        <v>0</v>
      </c>
      <c r="D134">
        <v>7</v>
      </c>
      <c r="E134" s="1" t="s">
        <v>165</v>
      </c>
      <c r="F134">
        <v>7</v>
      </c>
      <c r="G134" s="1" t="s">
        <v>375</v>
      </c>
      <c r="H134" s="1" t="s">
        <v>28</v>
      </c>
      <c r="I134">
        <v>3</v>
      </c>
    </row>
    <row r="135" spans="1:9" x14ac:dyDescent="0.55000000000000004">
      <c r="A135">
        <v>5</v>
      </c>
      <c r="B135" s="1" t="s">
        <v>543</v>
      </c>
      <c r="C135" s="1" t="s">
        <v>0</v>
      </c>
      <c r="D135">
        <v>7</v>
      </c>
      <c r="E135" s="1" t="s">
        <v>168</v>
      </c>
      <c r="F135">
        <v>6</v>
      </c>
      <c r="G135" s="1" t="s">
        <v>376</v>
      </c>
      <c r="H135" s="1" t="s">
        <v>29</v>
      </c>
      <c r="I135">
        <v>3</v>
      </c>
    </row>
    <row r="136" spans="1:9" x14ac:dyDescent="0.55000000000000004">
      <c r="A136">
        <v>5</v>
      </c>
      <c r="B136" s="1" t="s">
        <v>543</v>
      </c>
      <c r="C136" s="1" t="s">
        <v>0</v>
      </c>
      <c r="D136">
        <v>7</v>
      </c>
      <c r="E136" s="1" t="s">
        <v>172</v>
      </c>
      <c r="F136">
        <v>3</v>
      </c>
      <c r="G136" s="1" t="s">
        <v>376</v>
      </c>
      <c r="H136" s="1" t="s">
        <v>29</v>
      </c>
      <c r="I136">
        <v>3</v>
      </c>
    </row>
    <row r="137" spans="1:9" x14ac:dyDescent="0.55000000000000004">
      <c r="A137">
        <v>5</v>
      </c>
      <c r="B137" s="1" t="s">
        <v>543</v>
      </c>
      <c r="C137" s="1" t="s">
        <v>0</v>
      </c>
      <c r="D137">
        <v>7</v>
      </c>
      <c r="E137" s="1" t="s">
        <v>176</v>
      </c>
      <c r="F137">
        <v>7</v>
      </c>
      <c r="G137" s="1" t="s">
        <v>375</v>
      </c>
      <c r="H137" s="1" t="s">
        <v>29</v>
      </c>
      <c r="I137">
        <v>3</v>
      </c>
    </row>
    <row r="138" spans="1:9" x14ac:dyDescent="0.55000000000000004">
      <c r="A138">
        <v>5</v>
      </c>
      <c r="B138" s="1" t="s">
        <v>543</v>
      </c>
      <c r="C138" s="1" t="s">
        <v>0</v>
      </c>
      <c r="D138">
        <v>7</v>
      </c>
      <c r="E138" s="1" t="s">
        <v>180</v>
      </c>
      <c r="F138">
        <v>6</v>
      </c>
      <c r="G138" s="1" t="s">
        <v>376</v>
      </c>
      <c r="H138" s="1" t="s">
        <v>29</v>
      </c>
      <c r="I138">
        <v>3</v>
      </c>
    </row>
    <row r="139" spans="1:9" x14ac:dyDescent="0.55000000000000004">
      <c r="A139">
        <v>5</v>
      </c>
      <c r="B139" s="1" t="s">
        <v>543</v>
      </c>
      <c r="C139" s="1" t="s">
        <v>0</v>
      </c>
      <c r="D139">
        <v>7</v>
      </c>
      <c r="E139" s="1" t="s">
        <v>234</v>
      </c>
      <c r="F139">
        <v>6</v>
      </c>
      <c r="G139" s="1" t="s">
        <v>377</v>
      </c>
      <c r="H139" s="1" t="s">
        <v>28</v>
      </c>
      <c r="I139">
        <v>3</v>
      </c>
    </row>
    <row r="140" spans="1:9" x14ac:dyDescent="0.55000000000000004">
      <c r="A140">
        <v>5</v>
      </c>
      <c r="B140" s="1" t="s">
        <v>543</v>
      </c>
      <c r="C140" s="1" t="s">
        <v>0</v>
      </c>
      <c r="D140">
        <v>7</v>
      </c>
      <c r="E140" s="1" t="s">
        <v>238</v>
      </c>
      <c r="F140">
        <v>7</v>
      </c>
      <c r="G140" s="1" t="s">
        <v>377</v>
      </c>
      <c r="H140" s="1" t="s">
        <v>28</v>
      </c>
      <c r="I140">
        <v>3</v>
      </c>
    </row>
    <row r="141" spans="1:9" x14ac:dyDescent="0.55000000000000004">
      <c r="A141">
        <v>5</v>
      </c>
      <c r="B141" s="1" t="s">
        <v>543</v>
      </c>
      <c r="C141" s="1" t="s">
        <v>0</v>
      </c>
      <c r="D141">
        <v>7</v>
      </c>
      <c r="E141" s="1" t="s">
        <v>241</v>
      </c>
      <c r="F141">
        <v>7</v>
      </c>
      <c r="G141" s="1" t="s">
        <v>377</v>
      </c>
      <c r="H141" s="1" t="s">
        <v>29</v>
      </c>
      <c r="I141">
        <v>3</v>
      </c>
    </row>
    <row r="142" spans="1:9" x14ac:dyDescent="0.55000000000000004">
      <c r="A142">
        <v>5</v>
      </c>
      <c r="B142" s="1" t="s">
        <v>543</v>
      </c>
      <c r="C142" s="1" t="s">
        <v>0</v>
      </c>
      <c r="D142">
        <v>7</v>
      </c>
      <c r="E142" s="1" t="s">
        <v>245</v>
      </c>
      <c r="F142">
        <v>5</v>
      </c>
      <c r="G142" s="1" t="s">
        <v>376</v>
      </c>
      <c r="H142" s="1" t="s">
        <v>28</v>
      </c>
      <c r="I142">
        <v>3</v>
      </c>
    </row>
    <row r="143" spans="1:9" x14ac:dyDescent="0.55000000000000004">
      <c r="A143">
        <v>5</v>
      </c>
      <c r="B143" s="1" t="s">
        <v>543</v>
      </c>
      <c r="C143" s="1" t="s">
        <v>0</v>
      </c>
      <c r="D143">
        <v>7</v>
      </c>
      <c r="E143" s="1" t="s">
        <v>249</v>
      </c>
      <c r="F143">
        <v>3</v>
      </c>
      <c r="G143" s="1" t="s">
        <v>375</v>
      </c>
      <c r="H143" s="1" t="s">
        <v>28</v>
      </c>
      <c r="I143">
        <v>3</v>
      </c>
    </row>
    <row r="144" spans="1:9" x14ac:dyDescent="0.55000000000000004">
      <c r="A144">
        <v>5</v>
      </c>
      <c r="B144" s="1" t="s">
        <v>543</v>
      </c>
      <c r="C144" s="1" t="s">
        <v>0</v>
      </c>
      <c r="D144">
        <v>7</v>
      </c>
      <c r="E144" s="1" t="s">
        <v>253</v>
      </c>
      <c r="F144">
        <v>7</v>
      </c>
      <c r="G144" s="1" t="s">
        <v>376</v>
      </c>
      <c r="H144" s="1" t="s">
        <v>28</v>
      </c>
      <c r="I144">
        <v>3</v>
      </c>
    </row>
    <row r="145" spans="1:9" x14ac:dyDescent="0.55000000000000004">
      <c r="A145">
        <v>5</v>
      </c>
      <c r="B145" s="1" t="s">
        <v>543</v>
      </c>
      <c r="C145" s="1" t="s">
        <v>0</v>
      </c>
      <c r="D145">
        <v>7</v>
      </c>
      <c r="E145" s="1" t="s">
        <v>257</v>
      </c>
      <c r="F145">
        <v>7</v>
      </c>
      <c r="G145" s="1" t="s">
        <v>376</v>
      </c>
      <c r="H145" s="1" t="s">
        <v>28</v>
      </c>
      <c r="I145">
        <v>3</v>
      </c>
    </row>
    <row r="146" spans="1:9" x14ac:dyDescent="0.55000000000000004">
      <c r="A146">
        <v>5</v>
      </c>
      <c r="B146" s="1" t="s">
        <v>543</v>
      </c>
      <c r="C146" s="1" t="s">
        <v>0</v>
      </c>
      <c r="D146">
        <v>7</v>
      </c>
      <c r="E146" s="1" t="s">
        <v>299</v>
      </c>
      <c r="F146">
        <v>7</v>
      </c>
      <c r="G146" s="1" t="s">
        <v>376</v>
      </c>
      <c r="H146" s="1" t="s">
        <v>28</v>
      </c>
      <c r="I146">
        <v>3</v>
      </c>
    </row>
    <row r="147" spans="1:9" x14ac:dyDescent="0.55000000000000004">
      <c r="A147">
        <v>5</v>
      </c>
      <c r="B147" s="1" t="s">
        <v>543</v>
      </c>
      <c r="C147" s="1" t="s">
        <v>0</v>
      </c>
      <c r="D147">
        <v>7</v>
      </c>
      <c r="E147" s="1" t="s">
        <v>301</v>
      </c>
      <c r="F147">
        <v>7</v>
      </c>
      <c r="G147" s="1" t="s">
        <v>375</v>
      </c>
      <c r="H147" s="1" t="s">
        <v>28</v>
      </c>
      <c r="I147">
        <v>3</v>
      </c>
    </row>
    <row r="148" spans="1:9" x14ac:dyDescent="0.55000000000000004">
      <c r="A148">
        <v>5</v>
      </c>
      <c r="B148" s="1" t="s">
        <v>543</v>
      </c>
      <c r="C148" s="1" t="s">
        <v>0</v>
      </c>
      <c r="D148">
        <v>7</v>
      </c>
      <c r="E148" s="1" t="s">
        <v>305</v>
      </c>
      <c r="F148">
        <v>7</v>
      </c>
      <c r="G148" s="1" t="s">
        <v>376</v>
      </c>
      <c r="H148" s="1" t="s">
        <v>28</v>
      </c>
      <c r="I148">
        <v>3</v>
      </c>
    </row>
    <row r="149" spans="1:9" x14ac:dyDescent="0.55000000000000004">
      <c r="A149">
        <v>5</v>
      </c>
      <c r="B149" s="1" t="s">
        <v>543</v>
      </c>
      <c r="C149" s="1" t="s">
        <v>0</v>
      </c>
      <c r="D149">
        <v>7</v>
      </c>
      <c r="E149" s="1" t="s">
        <v>308</v>
      </c>
      <c r="F149">
        <v>7</v>
      </c>
      <c r="G149" s="1" t="s">
        <v>377</v>
      </c>
      <c r="H149" s="1" t="s">
        <v>28</v>
      </c>
      <c r="I149">
        <v>3</v>
      </c>
    </row>
    <row r="150" spans="1:9" x14ac:dyDescent="0.55000000000000004">
      <c r="A150">
        <v>5</v>
      </c>
      <c r="B150" s="1" t="s">
        <v>543</v>
      </c>
      <c r="C150" s="1" t="s">
        <v>0</v>
      </c>
      <c r="D150">
        <v>7</v>
      </c>
      <c r="E150" s="1" t="s">
        <v>311</v>
      </c>
      <c r="F150">
        <v>7</v>
      </c>
      <c r="G150" s="1" t="s">
        <v>377</v>
      </c>
      <c r="H150" s="1" t="s">
        <v>28</v>
      </c>
      <c r="I150">
        <v>3</v>
      </c>
    </row>
    <row r="151" spans="1:9" x14ac:dyDescent="0.55000000000000004">
      <c r="A151">
        <v>5</v>
      </c>
      <c r="B151" s="1" t="s">
        <v>543</v>
      </c>
      <c r="C151" s="1" t="s">
        <v>0</v>
      </c>
      <c r="D151">
        <v>7</v>
      </c>
      <c r="E151" s="1" t="s">
        <v>314</v>
      </c>
      <c r="F151">
        <v>7</v>
      </c>
      <c r="G151" s="1" t="s">
        <v>377</v>
      </c>
      <c r="H151" s="1" t="s">
        <v>28</v>
      </c>
      <c r="I151">
        <v>3</v>
      </c>
    </row>
    <row r="152" spans="1:9" x14ac:dyDescent="0.55000000000000004">
      <c r="A152">
        <v>5</v>
      </c>
      <c r="B152" s="1" t="s">
        <v>543</v>
      </c>
      <c r="C152" s="1" t="s">
        <v>0</v>
      </c>
      <c r="D152">
        <v>7</v>
      </c>
      <c r="E152" s="1" t="s">
        <v>372</v>
      </c>
      <c r="F152">
        <v>3</v>
      </c>
      <c r="G152" s="1" t="s">
        <v>377</v>
      </c>
      <c r="H152" s="1" t="s">
        <v>28</v>
      </c>
      <c r="I152">
        <v>3</v>
      </c>
    </row>
    <row r="153" spans="1:9" x14ac:dyDescent="0.55000000000000004">
      <c r="A153">
        <v>5</v>
      </c>
      <c r="B153" s="1" t="s">
        <v>543</v>
      </c>
      <c r="C153" s="1" t="s">
        <v>0</v>
      </c>
      <c r="D153">
        <v>7</v>
      </c>
      <c r="E153" s="1" t="s">
        <v>337</v>
      </c>
      <c r="F153">
        <v>7</v>
      </c>
      <c r="G153" s="1" t="s">
        <v>376</v>
      </c>
      <c r="H153" s="1" t="s">
        <v>28</v>
      </c>
      <c r="I153">
        <v>3</v>
      </c>
    </row>
    <row r="154" spans="1:9" x14ac:dyDescent="0.55000000000000004">
      <c r="A154">
        <v>5</v>
      </c>
      <c r="B154" s="1" t="s">
        <v>543</v>
      </c>
      <c r="C154" s="1" t="s">
        <v>0</v>
      </c>
      <c r="D154">
        <v>7</v>
      </c>
      <c r="E154" s="1" t="s">
        <v>341</v>
      </c>
      <c r="F154">
        <v>1</v>
      </c>
      <c r="G154" s="1" t="s">
        <v>376</v>
      </c>
      <c r="H154" s="1" t="s">
        <v>29</v>
      </c>
      <c r="I154">
        <v>3</v>
      </c>
    </row>
    <row r="155" spans="1:9" x14ac:dyDescent="0.55000000000000004">
      <c r="A155">
        <v>5</v>
      </c>
      <c r="B155" s="1" t="s">
        <v>543</v>
      </c>
      <c r="C155" s="1" t="s">
        <v>0</v>
      </c>
      <c r="D155">
        <v>7</v>
      </c>
      <c r="E155" s="1" t="s">
        <v>344</v>
      </c>
      <c r="F155">
        <v>6</v>
      </c>
      <c r="G155" s="1" t="s">
        <v>375</v>
      </c>
      <c r="H155" s="1" t="s">
        <v>29</v>
      </c>
      <c r="I155">
        <v>3</v>
      </c>
    </row>
    <row r="156" spans="1:9" x14ac:dyDescent="0.55000000000000004">
      <c r="A156">
        <v>5</v>
      </c>
      <c r="B156" s="1" t="s">
        <v>543</v>
      </c>
      <c r="C156" s="1" t="s">
        <v>0</v>
      </c>
      <c r="D156">
        <v>7</v>
      </c>
      <c r="E156" s="1" t="s">
        <v>348</v>
      </c>
      <c r="F156">
        <v>4</v>
      </c>
      <c r="G156" s="1" t="s">
        <v>375</v>
      </c>
      <c r="H156" s="1" t="s">
        <v>28</v>
      </c>
      <c r="I156">
        <v>3</v>
      </c>
    </row>
    <row r="157" spans="1:9" x14ac:dyDescent="0.55000000000000004">
      <c r="A157">
        <v>6</v>
      </c>
      <c r="B157" s="1" t="s">
        <v>544</v>
      </c>
      <c r="C157" s="1" t="s">
        <v>6</v>
      </c>
      <c r="D157">
        <v>3</v>
      </c>
      <c r="E157" s="1" t="s">
        <v>89</v>
      </c>
      <c r="F157">
        <v>3</v>
      </c>
      <c r="G157" s="1" t="s">
        <v>377</v>
      </c>
      <c r="H157" s="1" t="s">
        <v>29</v>
      </c>
      <c r="I157">
        <v>3</v>
      </c>
    </row>
    <row r="158" spans="1:9" x14ac:dyDescent="0.55000000000000004">
      <c r="A158">
        <v>6</v>
      </c>
      <c r="B158" s="1" t="s">
        <v>544</v>
      </c>
      <c r="C158" s="1" t="s">
        <v>6</v>
      </c>
      <c r="D158">
        <v>3</v>
      </c>
      <c r="E158" s="1" t="s">
        <v>93</v>
      </c>
      <c r="F158">
        <v>3</v>
      </c>
      <c r="G158" s="1" t="s">
        <v>377</v>
      </c>
      <c r="H158" s="1" t="s">
        <v>29</v>
      </c>
      <c r="I158">
        <v>3</v>
      </c>
    </row>
    <row r="159" spans="1:9" x14ac:dyDescent="0.55000000000000004">
      <c r="A159">
        <v>6</v>
      </c>
      <c r="B159" s="1" t="s">
        <v>544</v>
      </c>
      <c r="C159" s="1" t="s">
        <v>6</v>
      </c>
      <c r="D159">
        <v>3</v>
      </c>
      <c r="E159" s="1" t="s">
        <v>97</v>
      </c>
      <c r="F159">
        <v>3</v>
      </c>
      <c r="G159" s="1" t="s">
        <v>377</v>
      </c>
      <c r="H159" s="1" t="s">
        <v>29</v>
      </c>
      <c r="I159">
        <v>3</v>
      </c>
    </row>
    <row r="160" spans="1:9" x14ac:dyDescent="0.55000000000000004">
      <c r="A160">
        <v>6</v>
      </c>
      <c r="B160" s="1" t="s">
        <v>544</v>
      </c>
      <c r="C160" s="1" t="s">
        <v>6</v>
      </c>
      <c r="D160">
        <v>3</v>
      </c>
      <c r="E160" s="1" t="s">
        <v>101</v>
      </c>
      <c r="F160">
        <v>3</v>
      </c>
      <c r="G160" s="1" t="s">
        <v>377</v>
      </c>
      <c r="H160" s="1" t="s">
        <v>29</v>
      </c>
      <c r="I160">
        <v>3</v>
      </c>
    </row>
    <row r="161" spans="1:9" x14ac:dyDescent="0.55000000000000004">
      <c r="A161">
        <v>6</v>
      </c>
      <c r="B161" s="1" t="s">
        <v>544</v>
      </c>
      <c r="C161" s="1" t="s">
        <v>6</v>
      </c>
      <c r="D161">
        <v>3</v>
      </c>
      <c r="E161" s="1" t="s">
        <v>150</v>
      </c>
      <c r="F161">
        <v>3</v>
      </c>
      <c r="G161" s="1" t="s">
        <v>375</v>
      </c>
      <c r="H161" s="1" t="s">
        <v>29</v>
      </c>
      <c r="I161">
        <v>3</v>
      </c>
    </row>
    <row r="162" spans="1:9" x14ac:dyDescent="0.55000000000000004">
      <c r="A162">
        <v>6</v>
      </c>
      <c r="B162" s="1" t="s">
        <v>544</v>
      </c>
      <c r="C162" s="1" t="s">
        <v>6</v>
      </c>
      <c r="D162">
        <v>3</v>
      </c>
      <c r="E162" s="1" t="s">
        <v>153</v>
      </c>
      <c r="F162">
        <v>3</v>
      </c>
      <c r="G162" s="1" t="s">
        <v>376</v>
      </c>
      <c r="H162" s="1" t="s">
        <v>28</v>
      </c>
      <c r="I162">
        <v>3</v>
      </c>
    </row>
    <row r="163" spans="1:9" x14ac:dyDescent="0.55000000000000004">
      <c r="A163">
        <v>6</v>
      </c>
      <c r="B163" s="1" t="s">
        <v>544</v>
      </c>
      <c r="C163" s="1" t="s">
        <v>6</v>
      </c>
      <c r="D163">
        <v>3</v>
      </c>
      <c r="E163" s="1" t="s">
        <v>157</v>
      </c>
      <c r="F163">
        <v>3</v>
      </c>
      <c r="G163" s="1" t="s">
        <v>376</v>
      </c>
      <c r="H163" s="1" t="s">
        <v>28</v>
      </c>
      <c r="I163">
        <v>3</v>
      </c>
    </row>
    <row r="164" spans="1:9" x14ac:dyDescent="0.55000000000000004">
      <c r="A164">
        <v>6</v>
      </c>
      <c r="B164" s="1" t="s">
        <v>544</v>
      </c>
      <c r="C164" s="1" t="s">
        <v>6</v>
      </c>
      <c r="D164">
        <v>3</v>
      </c>
      <c r="E164" s="1" t="s">
        <v>164</v>
      </c>
      <c r="F164">
        <v>3</v>
      </c>
      <c r="G164" s="1" t="s">
        <v>375</v>
      </c>
      <c r="H164" s="1" t="s">
        <v>28</v>
      </c>
      <c r="I164">
        <v>3</v>
      </c>
    </row>
    <row r="165" spans="1:9" x14ac:dyDescent="0.55000000000000004">
      <c r="A165">
        <v>6</v>
      </c>
      <c r="B165" s="1" t="s">
        <v>544</v>
      </c>
      <c r="C165" s="1" t="s">
        <v>6</v>
      </c>
      <c r="D165">
        <v>3</v>
      </c>
      <c r="E165" s="1" t="s">
        <v>165</v>
      </c>
      <c r="F165">
        <v>3</v>
      </c>
      <c r="G165" s="1" t="s">
        <v>375</v>
      </c>
      <c r="H165" s="1" t="s">
        <v>28</v>
      </c>
      <c r="I165">
        <v>3</v>
      </c>
    </row>
    <row r="166" spans="1:9" x14ac:dyDescent="0.55000000000000004">
      <c r="A166">
        <v>6</v>
      </c>
      <c r="B166" s="1" t="s">
        <v>544</v>
      </c>
      <c r="C166" s="1" t="s">
        <v>6</v>
      </c>
      <c r="D166">
        <v>3</v>
      </c>
      <c r="E166" s="1" t="s">
        <v>168</v>
      </c>
      <c r="F166">
        <v>4</v>
      </c>
      <c r="G166" s="1" t="s">
        <v>376</v>
      </c>
      <c r="H166" s="1" t="s">
        <v>29</v>
      </c>
      <c r="I166">
        <v>3</v>
      </c>
    </row>
    <row r="167" spans="1:9" x14ac:dyDescent="0.55000000000000004">
      <c r="A167">
        <v>6</v>
      </c>
      <c r="B167" s="1" t="s">
        <v>544</v>
      </c>
      <c r="C167" s="1" t="s">
        <v>6</v>
      </c>
      <c r="D167">
        <v>3</v>
      </c>
      <c r="E167" s="1" t="s">
        <v>172</v>
      </c>
      <c r="F167">
        <v>3</v>
      </c>
      <c r="G167" s="1" t="s">
        <v>376</v>
      </c>
      <c r="H167" s="1" t="s">
        <v>29</v>
      </c>
      <c r="I167">
        <v>3</v>
      </c>
    </row>
    <row r="168" spans="1:9" x14ac:dyDescent="0.55000000000000004">
      <c r="A168">
        <v>6</v>
      </c>
      <c r="B168" s="1" t="s">
        <v>544</v>
      </c>
      <c r="C168" s="1" t="s">
        <v>6</v>
      </c>
      <c r="D168">
        <v>3</v>
      </c>
      <c r="E168" s="1" t="s">
        <v>176</v>
      </c>
      <c r="F168">
        <v>3</v>
      </c>
      <c r="G168" s="1" t="s">
        <v>375</v>
      </c>
      <c r="H168" s="1" t="s">
        <v>29</v>
      </c>
      <c r="I168">
        <v>3</v>
      </c>
    </row>
    <row r="169" spans="1:9" x14ac:dyDescent="0.55000000000000004">
      <c r="A169">
        <v>6</v>
      </c>
      <c r="B169" s="1" t="s">
        <v>544</v>
      </c>
      <c r="C169" s="1" t="s">
        <v>6</v>
      </c>
      <c r="D169">
        <v>3</v>
      </c>
      <c r="E169" s="1" t="s">
        <v>180</v>
      </c>
      <c r="F169">
        <v>3</v>
      </c>
      <c r="G169" s="1" t="s">
        <v>376</v>
      </c>
      <c r="H169" s="1" t="s">
        <v>29</v>
      </c>
      <c r="I169">
        <v>3</v>
      </c>
    </row>
    <row r="170" spans="1:9" x14ac:dyDescent="0.55000000000000004">
      <c r="A170">
        <v>6</v>
      </c>
      <c r="B170" s="1" t="s">
        <v>544</v>
      </c>
      <c r="C170" s="1" t="s">
        <v>6</v>
      </c>
      <c r="D170">
        <v>3</v>
      </c>
      <c r="E170" s="1" t="s">
        <v>234</v>
      </c>
      <c r="F170">
        <v>1</v>
      </c>
      <c r="G170" s="1" t="s">
        <v>377</v>
      </c>
      <c r="H170" s="1" t="s">
        <v>28</v>
      </c>
      <c r="I170">
        <v>3</v>
      </c>
    </row>
    <row r="171" spans="1:9" x14ac:dyDescent="0.55000000000000004">
      <c r="A171">
        <v>6</v>
      </c>
      <c r="B171" s="1" t="s">
        <v>544</v>
      </c>
      <c r="C171" s="1" t="s">
        <v>6</v>
      </c>
      <c r="D171">
        <v>3</v>
      </c>
      <c r="E171" s="1" t="s">
        <v>238</v>
      </c>
      <c r="F171">
        <v>7</v>
      </c>
      <c r="G171" s="1" t="s">
        <v>377</v>
      </c>
      <c r="H171" s="1" t="s">
        <v>28</v>
      </c>
      <c r="I171">
        <v>3</v>
      </c>
    </row>
    <row r="172" spans="1:9" x14ac:dyDescent="0.55000000000000004">
      <c r="A172">
        <v>6</v>
      </c>
      <c r="B172" s="1" t="s">
        <v>544</v>
      </c>
      <c r="C172" s="1" t="s">
        <v>6</v>
      </c>
      <c r="D172">
        <v>3</v>
      </c>
      <c r="E172" s="1" t="s">
        <v>241</v>
      </c>
      <c r="F172">
        <v>3</v>
      </c>
      <c r="G172" s="1" t="s">
        <v>377</v>
      </c>
      <c r="H172" s="1" t="s">
        <v>29</v>
      </c>
      <c r="I172">
        <v>3</v>
      </c>
    </row>
    <row r="173" spans="1:9" x14ac:dyDescent="0.55000000000000004">
      <c r="A173">
        <v>6</v>
      </c>
      <c r="B173" s="1" t="s">
        <v>544</v>
      </c>
      <c r="C173" s="1" t="s">
        <v>6</v>
      </c>
      <c r="D173">
        <v>3</v>
      </c>
      <c r="E173" s="1" t="s">
        <v>245</v>
      </c>
      <c r="F173">
        <v>3</v>
      </c>
      <c r="G173" s="1" t="s">
        <v>376</v>
      </c>
      <c r="H173" s="1" t="s">
        <v>28</v>
      </c>
      <c r="I173">
        <v>3</v>
      </c>
    </row>
    <row r="174" spans="1:9" x14ac:dyDescent="0.55000000000000004">
      <c r="A174">
        <v>6</v>
      </c>
      <c r="B174" s="1" t="s">
        <v>544</v>
      </c>
      <c r="C174" s="1" t="s">
        <v>6</v>
      </c>
      <c r="D174">
        <v>3</v>
      </c>
      <c r="E174" s="1" t="s">
        <v>249</v>
      </c>
      <c r="F174">
        <v>3</v>
      </c>
      <c r="G174" s="1" t="s">
        <v>375</v>
      </c>
      <c r="H174" s="1" t="s">
        <v>28</v>
      </c>
      <c r="I174">
        <v>3</v>
      </c>
    </row>
    <row r="175" spans="1:9" x14ac:dyDescent="0.55000000000000004">
      <c r="A175">
        <v>6</v>
      </c>
      <c r="B175" s="1" t="s">
        <v>544</v>
      </c>
      <c r="C175" s="1" t="s">
        <v>6</v>
      </c>
      <c r="D175">
        <v>3</v>
      </c>
      <c r="E175" s="1" t="s">
        <v>253</v>
      </c>
      <c r="F175">
        <v>3</v>
      </c>
      <c r="G175" s="1" t="s">
        <v>376</v>
      </c>
      <c r="H175" s="1" t="s">
        <v>28</v>
      </c>
      <c r="I175">
        <v>3</v>
      </c>
    </row>
    <row r="176" spans="1:9" x14ac:dyDescent="0.55000000000000004">
      <c r="A176">
        <v>6</v>
      </c>
      <c r="B176" s="1" t="s">
        <v>544</v>
      </c>
      <c r="C176" s="1" t="s">
        <v>6</v>
      </c>
      <c r="D176">
        <v>3</v>
      </c>
      <c r="E176" s="1" t="s">
        <v>257</v>
      </c>
      <c r="F176">
        <v>3</v>
      </c>
      <c r="G176" s="1" t="s">
        <v>376</v>
      </c>
      <c r="H176" s="1" t="s">
        <v>28</v>
      </c>
      <c r="I176">
        <v>3</v>
      </c>
    </row>
    <row r="177" spans="1:9" x14ac:dyDescent="0.55000000000000004">
      <c r="A177">
        <v>6</v>
      </c>
      <c r="B177" s="1" t="s">
        <v>544</v>
      </c>
      <c r="C177" s="1" t="s">
        <v>6</v>
      </c>
      <c r="D177">
        <v>3</v>
      </c>
      <c r="E177" s="1" t="s">
        <v>299</v>
      </c>
      <c r="F177">
        <v>3</v>
      </c>
      <c r="G177" s="1" t="s">
        <v>376</v>
      </c>
      <c r="H177" s="1" t="s">
        <v>28</v>
      </c>
      <c r="I177">
        <v>3</v>
      </c>
    </row>
    <row r="178" spans="1:9" x14ac:dyDescent="0.55000000000000004">
      <c r="A178">
        <v>6</v>
      </c>
      <c r="B178" s="1" t="s">
        <v>544</v>
      </c>
      <c r="C178" s="1" t="s">
        <v>6</v>
      </c>
      <c r="D178">
        <v>3</v>
      </c>
      <c r="E178" s="1" t="s">
        <v>301</v>
      </c>
      <c r="F178">
        <v>3</v>
      </c>
      <c r="G178" s="1" t="s">
        <v>375</v>
      </c>
      <c r="H178" s="1" t="s">
        <v>28</v>
      </c>
      <c r="I178">
        <v>3</v>
      </c>
    </row>
    <row r="179" spans="1:9" x14ac:dyDescent="0.55000000000000004">
      <c r="A179">
        <v>6</v>
      </c>
      <c r="B179" s="1" t="s">
        <v>544</v>
      </c>
      <c r="C179" s="1" t="s">
        <v>6</v>
      </c>
      <c r="D179">
        <v>3</v>
      </c>
      <c r="E179" s="1" t="s">
        <v>305</v>
      </c>
      <c r="F179">
        <v>1</v>
      </c>
      <c r="G179" s="1" t="s">
        <v>376</v>
      </c>
      <c r="H179" s="1" t="s">
        <v>28</v>
      </c>
      <c r="I179">
        <v>3</v>
      </c>
    </row>
    <row r="180" spans="1:9" x14ac:dyDescent="0.55000000000000004">
      <c r="A180">
        <v>6</v>
      </c>
      <c r="B180" s="1" t="s">
        <v>544</v>
      </c>
      <c r="C180" s="1" t="s">
        <v>6</v>
      </c>
      <c r="D180">
        <v>3</v>
      </c>
      <c r="E180" s="1" t="s">
        <v>308</v>
      </c>
      <c r="F180">
        <v>3</v>
      </c>
      <c r="G180" s="1" t="s">
        <v>377</v>
      </c>
      <c r="H180" s="1" t="s">
        <v>28</v>
      </c>
      <c r="I180">
        <v>3</v>
      </c>
    </row>
    <row r="181" spans="1:9" x14ac:dyDescent="0.55000000000000004">
      <c r="A181">
        <v>6</v>
      </c>
      <c r="B181" s="1" t="s">
        <v>544</v>
      </c>
      <c r="C181" s="1" t="s">
        <v>6</v>
      </c>
      <c r="D181">
        <v>3</v>
      </c>
      <c r="E181" s="1" t="s">
        <v>311</v>
      </c>
      <c r="F181">
        <v>3</v>
      </c>
      <c r="G181" s="1" t="s">
        <v>377</v>
      </c>
      <c r="H181" s="1" t="s">
        <v>28</v>
      </c>
      <c r="I181">
        <v>3</v>
      </c>
    </row>
    <row r="182" spans="1:9" x14ac:dyDescent="0.55000000000000004">
      <c r="A182">
        <v>6</v>
      </c>
      <c r="B182" s="1" t="s">
        <v>544</v>
      </c>
      <c r="C182" s="1" t="s">
        <v>6</v>
      </c>
      <c r="D182">
        <v>3</v>
      </c>
      <c r="E182" s="1" t="s">
        <v>314</v>
      </c>
      <c r="F182">
        <v>3</v>
      </c>
      <c r="G182" s="1" t="s">
        <v>377</v>
      </c>
      <c r="H182" s="1" t="s">
        <v>28</v>
      </c>
      <c r="I182">
        <v>3</v>
      </c>
    </row>
    <row r="183" spans="1:9" x14ac:dyDescent="0.55000000000000004">
      <c r="A183">
        <v>6</v>
      </c>
      <c r="B183" s="1" t="s">
        <v>544</v>
      </c>
      <c r="C183" s="1" t="s">
        <v>6</v>
      </c>
      <c r="D183">
        <v>3</v>
      </c>
      <c r="E183" s="1" t="s">
        <v>372</v>
      </c>
      <c r="F183">
        <v>3</v>
      </c>
      <c r="G183" s="1" t="s">
        <v>377</v>
      </c>
      <c r="H183" s="1" t="s">
        <v>28</v>
      </c>
      <c r="I183">
        <v>3</v>
      </c>
    </row>
    <row r="184" spans="1:9" x14ac:dyDescent="0.55000000000000004">
      <c r="A184">
        <v>6</v>
      </c>
      <c r="B184" s="1" t="s">
        <v>544</v>
      </c>
      <c r="C184" s="1" t="s">
        <v>6</v>
      </c>
      <c r="D184">
        <v>3</v>
      </c>
      <c r="E184" s="1" t="s">
        <v>337</v>
      </c>
      <c r="F184">
        <v>3</v>
      </c>
      <c r="G184" s="1" t="s">
        <v>376</v>
      </c>
      <c r="H184" s="1" t="s">
        <v>28</v>
      </c>
      <c r="I184">
        <v>3</v>
      </c>
    </row>
    <row r="185" spans="1:9" x14ac:dyDescent="0.55000000000000004">
      <c r="A185">
        <v>6</v>
      </c>
      <c r="B185" s="1" t="s">
        <v>544</v>
      </c>
      <c r="C185" s="1" t="s">
        <v>6</v>
      </c>
      <c r="D185">
        <v>3</v>
      </c>
      <c r="E185" s="1" t="s">
        <v>341</v>
      </c>
      <c r="F185">
        <v>3</v>
      </c>
      <c r="G185" s="1" t="s">
        <v>376</v>
      </c>
      <c r="H185" s="1" t="s">
        <v>29</v>
      </c>
      <c r="I185">
        <v>3</v>
      </c>
    </row>
    <row r="186" spans="1:9" x14ac:dyDescent="0.55000000000000004">
      <c r="A186">
        <v>6</v>
      </c>
      <c r="B186" s="1" t="s">
        <v>544</v>
      </c>
      <c r="C186" s="1" t="s">
        <v>6</v>
      </c>
      <c r="D186">
        <v>3</v>
      </c>
      <c r="E186" s="1" t="s">
        <v>344</v>
      </c>
      <c r="F186">
        <v>4</v>
      </c>
      <c r="G186" s="1" t="s">
        <v>375</v>
      </c>
      <c r="H186" s="1" t="s">
        <v>29</v>
      </c>
      <c r="I186">
        <v>3</v>
      </c>
    </row>
    <row r="187" spans="1:9" x14ac:dyDescent="0.55000000000000004">
      <c r="A187">
        <v>6</v>
      </c>
      <c r="B187" s="1" t="s">
        <v>544</v>
      </c>
      <c r="C187" s="1" t="s">
        <v>6</v>
      </c>
      <c r="D187">
        <v>3</v>
      </c>
      <c r="E187" s="1" t="s">
        <v>348</v>
      </c>
      <c r="F187">
        <v>3</v>
      </c>
      <c r="G187" s="1" t="s">
        <v>375</v>
      </c>
      <c r="H187" s="1" t="s">
        <v>28</v>
      </c>
      <c r="I187">
        <v>3</v>
      </c>
    </row>
    <row r="188" spans="1:9" x14ac:dyDescent="0.55000000000000004">
      <c r="A188">
        <v>7</v>
      </c>
      <c r="B188" s="1" t="s">
        <v>545</v>
      </c>
      <c r="C188" s="1" t="s">
        <v>6</v>
      </c>
      <c r="D188">
        <v>3</v>
      </c>
      <c r="E188" s="1" t="s">
        <v>89</v>
      </c>
      <c r="F188">
        <v>3</v>
      </c>
      <c r="G188" s="1" t="s">
        <v>377</v>
      </c>
      <c r="H188" s="1" t="s">
        <v>29</v>
      </c>
      <c r="I188">
        <v>3</v>
      </c>
    </row>
    <row r="189" spans="1:9" x14ac:dyDescent="0.55000000000000004">
      <c r="A189">
        <v>7</v>
      </c>
      <c r="B189" s="1" t="s">
        <v>545</v>
      </c>
      <c r="C189" s="1" t="s">
        <v>6</v>
      </c>
      <c r="D189">
        <v>3</v>
      </c>
      <c r="E189" s="1" t="s">
        <v>93</v>
      </c>
      <c r="F189">
        <v>1</v>
      </c>
      <c r="G189" s="1" t="s">
        <v>377</v>
      </c>
      <c r="H189" s="1" t="s">
        <v>29</v>
      </c>
      <c r="I189">
        <v>3</v>
      </c>
    </row>
    <row r="190" spans="1:9" x14ac:dyDescent="0.55000000000000004">
      <c r="A190">
        <v>7</v>
      </c>
      <c r="B190" s="1" t="s">
        <v>545</v>
      </c>
      <c r="C190" s="1" t="s">
        <v>6</v>
      </c>
      <c r="D190">
        <v>3</v>
      </c>
      <c r="E190" s="1" t="s">
        <v>97</v>
      </c>
      <c r="F190">
        <v>3</v>
      </c>
      <c r="G190" s="1" t="s">
        <v>377</v>
      </c>
      <c r="H190" s="1" t="s">
        <v>29</v>
      </c>
      <c r="I190">
        <v>3</v>
      </c>
    </row>
    <row r="191" spans="1:9" x14ac:dyDescent="0.55000000000000004">
      <c r="A191">
        <v>7</v>
      </c>
      <c r="B191" s="1" t="s">
        <v>545</v>
      </c>
      <c r="C191" s="1" t="s">
        <v>6</v>
      </c>
      <c r="D191">
        <v>3</v>
      </c>
      <c r="E191" s="1" t="s">
        <v>101</v>
      </c>
      <c r="F191">
        <v>7</v>
      </c>
      <c r="G191" s="1" t="s">
        <v>377</v>
      </c>
      <c r="H191" s="1" t="s">
        <v>29</v>
      </c>
      <c r="I191">
        <v>3</v>
      </c>
    </row>
    <row r="192" spans="1:9" x14ac:dyDescent="0.55000000000000004">
      <c r="A192">
        <v>7</v>
      </c>
      <c r="B192" s="1" t="s">
        <v>545</v>
      </c>
      <c r="C192" s="1" t="s">
        <v>6</v>
      </c>
      <c r="D192">
        <v>3</v>
      </c>
      <c r="E192" s="1" t="s">
        <v>150</v>
      </c>
      <c r="F192">
        <v>2</v>
      </c>
      <c r="G192" s="1" t="s">
        <v>375</v>
      </c>
      <c r="H192" s="1" t="s">
        <v>29</v>
      </c>
      <c r="I192">
        <v>3</v>
      </c>
    </row>
    <row r="193" spans="1:9" x14ac:dyDescent="0.55000000000000004">
      <c r="A193">
        <v>7</v>
      </c>
      <c r="B193" s="1" t="s">
        <v>545</v>
      </c>
      <c r="C193" s="1" t="s">
        <v>6</v>
      </c>
      <c r="D193">
        <v>3</v>
      </c>
      <c r="E193" s="1" t="s">
        <v>153</v>
      </c>
      <c r="F193">
        <v>3</v>
      </c>
      <c r="G193" s="1" t="s">
        <v>376</v>
      </c>
      <c r="H193" s="1" t="s">
        <v>28</v>
      </c>
      <c r="I193">
        <v>3</v>
      </c>
    </row>
    <row r="194" spans="1:9" x14ac:dyDescent="0.55000000000000004">
      <c r="A194">
        <v>7</v>
      </c>
      <c r="B194" s="1" t="s">
        <v>545</v>
      </c>
      <c r="C194" s="1" t="s">
        <v>6</v>
      </c>
      <c r="D194">
        <v>3</v>
      </c>
      <c r="E194" s="1" t="s">
        <v>157</v>
      </c>
      <c r="F194">
        <v>1</v>
      </c>
      <c r="G194" s="1" t="s">
        <v>376</v>
      </c>
      <c r="H194" s="1" t="s">
        <v>28</v>
      </c>
      <c r="I194">
        <v>3</v>
      </c>
    </row>
    <row r="195" spans="1:9" x14ac:dyDescent="0.55000000000000004">
      <c r="A195">
        <v>7</v>
      </c>
      <c r="B195" s="1" t="s">
        <v>545</v>
      </c>
      <c r="C195" s="1" t="s">
        <v>6</v>
      </c>
      <c r="D195">
        <v>3</v>
      </c>
      <c r="E195" s="1" t="s">
        <v>164</v>
      </c>
      <c r="F195">
        <v>3</v>
      </c>
      <c r="G195" s="1" t="s">
        <v>375</v>
      </c>
      <c r="H195" s="1" t="s">
        <v>28</v>
      </c>
      <c r="I195">
        <v>3</v>
      </c>
    </row>
    <row r="196" spans="1:9" x14ac:dyDescent="0.55000000000000004">
      <c r="A196">
        <v>7</v>
      </c>
      <c r="B196" s="1" t="s">
        <v>545</v>
      </c>
      <c r="C196" s="1" t="s">
        <v>6</v>
      </c>
      <c r="D196">
        <v>3</v>
      </c>
      <c r="E196" s="1" t="s">
        <v>165</v>
      </c>
      <c r="F196">
        <v>3</v>
      </c>
      <c r="G196" s="1" t="s">
        <v>375</v>
      </c>
      <c r="H196" s="1" t="s">
        <v>28</v>
      </c>
      <c r="I196">
        <v>3</v>
      </c>
    </row>
    <row r="197" spans="1:9" x14ac:dyDescent="0.55000000000000004">
      <c r="A197">
        <v>7</v>
      </c>
      <c r="B197" s="1" t="s">
        <v>545</v>
      </c>
      <c r="C197" s="1" t="s">
        <v>6</v>
      </c>
      <c r="D197">
        <v>3</v>
      </c>
      <c r="E197" s="1" t="s">
        <v>168</v>
      </c>
      <c r="F197">
        <v>3</v>
      </c>
      <c r="G197" s="1" t="s">
        <v>376</v>
      </c>
      <c r="H197" s="1" t="s">
        <v>29</v>
      </c>
      <c r="I197">
        <v>3</v>
      </c>
    </row>
    <row r="198" spans="1:9" x14ac:dyDescent="0.55000000000000004">
      <c r="A198">
        <v>7</v>
      </c>
      <c r="B198" s="1" t="s">
        <v>545</v>
      </c>
      <c r="C198" s="1" t="s">
        <v>6</v>
      </c>
      <c r="D198">
        <v>3</v>
      </c>
      <c r="E198" s="1" t="s">
        <v>172</v>
      </c>
      <c r="F198">
        <v>3</v>
      </c>
      <c r="G198" s="1" t="s">
        <v>376</v>
      </c>
      <c r="H198" s="1" t="s">
        <v>29</v>
      </c>
      <c r="I198">
        <v>3</v>
      </c>
    </row>
    <row r="199" spans="1:9" x14ac:dyDescent="0.55000000000000004">
      <c r="A199">
        <v>7</v>
      </c>
      <c r="B199" s="1" t="s">
        <v>545</v>
      </c>
      <c r="C199" s="1" t="s">
        <v>6</v>
      </c>
      <c r="D199">
        <v>3</v>
      </c>
      <c r="E199" s="1" t="s">
        <v>176</v>
      </c>
      <c r="F199">
        <v>3</v>
      </c>
      <c r="G199" s="1" t="s">
        <v>375</v>
      </c>
      <c r="H199" s="1" t="s">
        <v>29</v>
      </c>
      <c r="I199">
        <v>3</v>
      </c>
    </row>
    <row r="200" spans="1:9" x14ac:dyDescent="0.55000000000000004">
      <c r="A200">
        <v>7</v>
      </c>
      <c r="B200" s="1" t="s">
        <v>545</v>
      </c>
      <c r="C200" s="1" t="s">
        <v>6</v>
      </c>
      <c r="D200">
        <v>3</v>
      </c>
      <c r="E200" s="1" t="s">
        <v>180</v>
      </c>
      <c r="F200">
        <v>4</v>
      </c>
      <c r="G200" s="1" t="s">
        <v>376</v>
      </c>
      <c r="H200" s="1" t="s">
        <v>29</v>
      </c>
      <c r="I200">
        <v>3</v>
      </c>
    </row>
    <row r="201" spans="1:9" x14ac:dyDescent="0.55000000000000004">
      <c r="A201">
        <v>7</v>
      </c>
      <c r="B201" s="1" t="s">
        <v>545</v>
      </c>
      <c r="C201" s="1" t="s">
        <v>6</v>
      </c>
      <c r="D201">
        <v>3</v>
      </c>
      <c r="E201" s="1" t="s">
        <v>234</v>
      </c>
      <c r="F201">
        <v>7</v>
      </c>
      <c r="G201" s="1" t="s">
        <v>377</v>
      </c>
      <c r="H201" s="1" t="s">
        <v>28</v>
      </c>
      <c r="I201">
        <v>3</v>
      </c>
    </row>
    <row r="202" spans="1:9" x14ac:dyDescent="0.55000000000000004">
      <c r="A202">
        <v>7</v>
      </c>
      <c r="B202" s="1" t="s">
        <v>545</v>
      </c>
      <c r="C202" s="1" t="s">
        <v>6</v>
      </c>
      <c r="D202">
        <v>3</v>
      </c>
      <c r="E202" s="1" t="s">
        <v>238</v>
      </c>
      <c r="F202">
        <v>1</v>
      </c>
      <c r="G202" s="1" t="s">
        <v>377</v>
      </c>
      <c r="H202" s="1" t="s">
        <v>28</v>
      </c>
      <c r="I202">
        <v>3</v>
      </c>
    </row>
    <row r="203" spans="1:9" x14ac:dyDescent="0.55000000000000004">
      <c r="A203">
        <v>7</v>
      </c>
      <c r="B203" s="1" t="s">
        <v>545</v>
      </c>
      <c r="C203" s="1" t="s">
        <v>6</v>
      </c>
      <c r="D203">
        <v>3</v>
      </c>
      <c r="E203" s="1" t="s">
        <v>241</v>
      </c>
      <c r="F203">
        <v>7</v>
      </c>
      <c r="G203" s="1" t="s">
        <v>377</v>
      </c>
      <c r="H203" s="1" t="s">
        <v>29</v>
      </c>
      <c r="I203">
        <v>3</v>
      </c>
    </row>
    <row r="204" spans="1:9" x14ac:dyDescent="0.55000000000000004">
      <c r="A204">
        <v>7</v>
      </c>
      <c r="B204" s="1" t="s">
        <v>545</v>
      </c>
      <c r="C204" s="1" t="s">
        <v>6</v>
      </c>
      <c r="D204">
        <v>3</v>
      </c>
      <c r="E204" s="1" t="s">
        <v>245</v>
      </c>
      <c r="F204">
        <v>1</v>
      </c>
      <c r="G204" s="1" t="s">
        <v>376</v>
      </c>
      <c r="H204" s="1" t="s">
        <v>28</v>
      </c>
      <c r="I204">
        <v>3</v>
      </c>
    </row>
    <row r="205" spans="1:9" x14ac:dyDescent="0.55000000000000004">
      <c r="A205">
        <v>7</v>
      </c>
      <c r="B205" s="1" t="s">
        <v>545</v>
      </c>
      <c r="C205" s="1" t="s">
        <v>6</v>
      </c>
      <c r="D205">
        <v>3</v>
      </c>
      <c r="E205" s="1" t="s">
        <v>249</v>
      </c>
      <c r="F205">
        <v>1</v>
      </c>
      <c r="G205" s="1" t="s">
        <v>375</v>
      </c>
      <c r="H205" s="1" t="s">
        <v>28</v>
      </c>
      <c r="I205">
        <v>3</v>
      </c>
    </row>
    <row r="206" spans="1:9" x14ac:dyDescent="0.55000000000000004">
      <c r="A206">
        <v>7</v>
      </c>
      <c r="B206" s="1" t="s">
        <v>545</v>
      </c>
      <c r="C206" s="1" t="s">
        <v>6</v>
      </c>
      <c r="D206">
        <v>3</v>
      </c>
      <c r="E206" s="1" t="s">
        <v>253</v>
      </c>
      <c r="F206">
        <v>7</v>
      </c>
      <c r="G206" s="1" t="s">
        <v>376</v>
      </c>
      <c r="H206" s="1" t="s">
        <v>28</v>
      </c>
      <c r="I206">
        <v>3</v>
      </c>
    </row>
    <row r="207" spans="1:9" x14ac:dyDescent="0.55000000000000004">
      <c r="A207">
        <v>7</v>
      </c>
      <c r="B207" s="1" t="s">
        <v>545</v>
      </c>
      <c r="C207" s="1" t="s">
        <v>6</v>
      </c>
      <c r="D207">
        <v>3</v>
      </c>
      <c r="E207" s="1" t="s">
        <v>257</v>
      </c>
      <c r="F207">
        <v>6</v>
      </c>
      <c r="G207" s="1" t="s">
        <v>376</v>
      </c>
      <c r="H207" s="1" t="s">
        <v>28</v>
      </c>
      <c r="I207">
        <v>3</v>
      </c>
    </row>
    <row r="208" spans="1:9" x14ac:dyDescent="0.55000000000000004">
      <c r="A208">
        <v>7</v>
      </c>
      <c r="B208" s="1" t="s">
        <v>545</v>
      </c>
      <c r="C208" s="1" t="s">
        <v>6</v>
      </c>
      <c r="D208">
        <v>3</v>
      </c>
      <c r="E208" s="1" t="s">
        <v>299</v>
      </c>
      <c r="F208">
        <v>4</v>
      </c>
      <c r="G208" s="1" t="s">
        <v>376</v>
      </c>
      <c r="H208" s="1" t="s">
        <v>28</v>
      </c>
      <c r="I208">
        <v>3</v>
      </c>
    </row>
    <row r="209" spans="1:9" x14ac:dyDescent="0.55000000000000004">
      <c r="A209">
        <v>7</v>
      </c>
      <c r="B209" s="1" t="s">
        <v>545</v>
      </c>
      <c r="C209" s="1" t="s">
        <v>6</v>
      </c>
      <c r="D209">
        <v>3</v>
      </c>
      <c r="E209" s="1" t="s">
        <v>301</v>
      </c>
      <c r="F209">
        <v>1</v>
      </c>
      <c r="G209" s="1" t="s">
        <v>375</v>
      </c>
      <c r="H209" s="1" t="s">
        <v>28</v>
      </c>
      <c r="I209">
        <v>3</v>
      </c>
    </row>
    <row r="210" spans="1:9" x14ac:dyDescent="0.55000000000000004">
      <c r="A210">
        <v>7</v>
      </c>
      <c r="B210" s="1" t="s">
        <v>545</v>
      </c>
      <c r="C210" s="1" t="s">
        <v>6</v>
      </c>
      <c r="D210">
        <v>3</v>
      </c>
      <c r="E210" s="1" t="s">
        <v>305</v>
      </c>
      <c r="F210">
        <v>1</v>
      </c>
      <c r="G210" s="1" t="s">
        <v>376</v>
      </c>
      <c r="H210" s="1" t="s">
        <v>28</v>
      </c>
      <c r="I210">
        <v>3</v>
      </c>
    </row>
    <row r="211" spans="1:9" x14ac:dyDescent="0.55000000000000004">
      <c r="A211">
        <v>7</v>
      </c>
      <c r="B211" s="1" t="s">
        <v>545</v>
      </c>
      <c r="C211" s="1" t="s">
        <v>6</v>
      </c>
      <c r="D211">
        <v>3</v>
      </c>
      <c r="E211" s="1" t="s">
        <v>308</v>
      </c>
      <c r="F211">
        <v>3</v>
      </c>
      <c r="G211" s="1" t="s">
        <v>377</v>
      </c>
      <c r="H211" s="1" t="s">
        <v>28</v>
      </c>
      <c r="I211">
        <v>3</v>
      </c>
    </row>
    <row r="212" spans="1:9" x14ac:dyDescent="0.55000000000000004">
      <c r="A212">
        <v>7</v>
      </c>
      <c r="B212" s="1" t="s">
        <v>545</v>
      </c>
      <c r="C212" s="1" t="s">
        <v>6</v>
      </c>
      <c r="D212">
        <v>3</v>
      </c>
      <c r="E212" s="1" t="s">
        <v>311</v>
      </c>
      <c r="F212">
        <v>6</v>
      </c>
      <c r="G212" s="1" t="s">
        <v>377</v>
      </c>
      <c r="H212" s="1" t="s">
        <v>28</v>
      </c>
      <c r="I212">
        <v>3</v>
      </c>
    </row>
    <row r="213" spans="1:9" x14ac:dyDescent="0.55000000000000004">
      <c r="A213">
        <v>7</v>
      </c>
      <c r="B213" s="1" t="s">
        <v>545</v>
      </c>
      <c r="C213" s="1" t="s">
        <v>6</v>
      </c>
      <c r="D213">
        <v>3</v>
      </c>
      <c r="E213" s="1" t="s">
        <v>314</v>
      </c>
      <c r="F213">
        <v>1</v>
      </c>
      <c r="G213" s="1" t="s">
        <v>377</v>
      </c>
      <c r="H213" s="1" t="s">
        <v>28</v>
      </c>
      <c r="I213">
        <v>3</v>
      </c>
    </row>
    <row r="214" spans="1:9" x14ac:dyDescent="0.55000000000000004">
      <c r="A214">
        <v>7</v>
      </c>
      <c r="B214" s="1" t="s">
        <v>545</v>
      </c>
      <c r="C214" s="1" t="s">
        <v>6</v>
      </c>
      <c r="D214">
        <v>3</v>
      </c>
      <c r="E214" s="1" t="s">
        <v>372</v>
      </c>
      <c r="F214">
        <v>3</v>
      </c>
      <c r="G214" s="1" t="s">
        <v>377</v>
      </c>
      <c r="H214" s="1" t="s">
        <v>28</v>
      </c>
      <c r="I214">
        <v>3</v>
      </c>
    </row>
    <row r="215" spans="1:9" x14ac:dyDescent="0.55000000000000004">
      <c r="A215">
        <v>7</v>
      </c>
      <c r="B215" s="1" t="s">
        <v>545</v>
      </c>
      <c r="C215" s="1" t="s">
        <v>6</v>
      </c>
      <c r="D215">
        <v>3</v>
      </c>
      <c r="E215" s="1" t="s">
        <v>337</v>
      </c>
      <c r="F215">
        <v>5</v>
      </c>
      <c r="G215" s="1" t="s">
        <v>376</v>
      </c>
      <c r="H215" s="1" t="s">
        <v>28</v>
      </c>
      <c r="I215">
        <v>3</v>
      </c>
    </row>
    <row r="216" spans="1:9" x14ac:dyDescent="0.55000000000000004">
      <c r="A216">
        <v>7</v>
      </c>
      <c r="B216" s="1" t="s">
        <v>545</v>
      </c>
      <c r="C216" s="1" t="s">
        <v>6</v>
      </c>
      <c r="D216">
        <v>3</v>
      </c>
      <c r="E216" s="1" t="s">
        <v>341</v>
      </c>
      <c r="F216">
        <v>1</v>
      </c>
      <c r="G216" s="1" t="s">
        <v>376</v>
      </c>
      <c r="H216" s="1" t="s">
        <v>29</v>
      </c>
      <c r="I216">
        <v>3</v>
      </c>
    </row>
    <row r="217" spans="1:9" x14ac:dyDescent="0.55000000000000004">
      <c r="A217">
        <v>7</v>
      </c>
      <c r="B217" s="1" t="s">
        <v>545</v>
      </c>
      <c r="C217" s="1" t="s">
        <v>6</v>
      </c>
      <c r="D217">
        <v>3</v>
      </c>
      <c r="E217" s="1" t="s">
        <v>344</v>
      </c>
      <c r="F217">
        <v>2</v>
      </c>
      <c r="G217" s="1" t="s">
        <v>375</v>
      </c>
      <c r="H217" s="1" t="s">
        <v>29</v>
      </c>
      <c r="I217">
        <v>3</v>
      </c>
    </row>
    <row r="218" spans="1:9" x14ac:dyDescent="0.55000000000000004">
      <c r="A218">
        <v>7</v>
      </c>
      <c r="B218" s="1" t="s">
        <v>545</v>
      </c>
      <c r="C218" s="1" t="s">
        <v>6</v>
      </c>
      <c r="D218">
        <v>3</v>
      </c>
      <c r="E218" s="1" t="s">
        <v>348</v>
      </c>
      <c r="F218">
        <v>3</v>
      </c>
      <c r="G218" s="1" t="s">
        <v>375</v>
      </c>
      <c r="H218" s="1" t="s">
        <v>28</v>
      </c>
      <c r="I218">
        <v>3</v>
      </c>
    </row>
    <row r="219" spans="1:9" x14ac:dyDescent="0.55000000000000004">
      <c r="A219">
        <v>8</v>
      </c>
      <c r="B219" s="1" t="s">
        <v>546</v>
      </c>
      <c r="C219" s="1" t="s">
        <v>6</v>
      </c>
      <c r="D219">
        <v>3</v>
      </c>
      <c r="E219" s="1" t="s">
        <v>89</v>
      </c>
      <c r="F219">
        <v>1</v>
      </c>
      <c r="G219" s="1" t="s">
        <v>377</v>
      </c>
      <c r="H219" s="1" t="s">
        <v>29</v>
      </c>
      <c r="I219">
        <v>3</v>
      </c>
    </row>
    <row r="220" spans="1:9" x14ac:dyDescent="0.55000000000000004">
      <c r="A220">
        <v>8</v>
      </c>
      <c r="B220" s="1" t="s">
        <v>546</v>
      </c>
      <c r="C220" s="1" t="s">
        <v>6</v>
      </c>
      <c r="D220">
        <v>3</v>
      </c>
      <c r="E220" s="1" t="s">
        <v>93</v>
      </c>
      <c r="F220">
        <v>1</v>
      </c>
      <c r="G220" s="1" t="s">
        <v>377</v>
      </c>
      <c r="H220" s="1" t="s">
        <v>29</v>
      </c>
      <c r="I220">
        <v>3</v>
      </c>
    </row>
    <row r="221" spans="1:9" x14ac:dyDescent="0.55000000000000004">
      <c r="A221">
        <v>8</v>
      </c>
      <c r="B221" s="1" t="s">
        <v>546</v>
      </c>
      <c r="C221" s="1" t="s">
        <v>6</v>
      </c>
      <c r="D221">
        <v>3</v>
      </c>
      <c r="E221" s="1" t="s">
        <v>97</v>
      </c>
      <c r="F221">
        <v>1</v>
      </c>
      <c r="G221" s="1" t="s">
        <v>377</v>
      </c>
      <c r="H221" s="1" t="s">
        <v>29</v>
      </c>
      <c r="I221">
        <v>3</v>
      </c>
    </row>
    <row r="222" spans="1:9" x14ac:dyDescent="0.55000000000000004">
      <c r="A222">
        <v>8</v>
      </c>
      <c r="B222" s="1" t="s">
        <v>546</v>
      </c>
      <c r="C222" s="1" t="s">
        <v>6</v>
      </c>
      <c r="D222">
        <v>3</v>
      </c>
      <c r="E222" s="1" t="s">
        <v>101</v>
      </c>
      <c r="F222">
        <v>1</v>
      </c>
      <c r="G222" s="1" t="s">
        <v>377</v>
      </c>
      <c r="H222" s="1" t="s">
        <v>29</v>
      </c>
      <c r="I222">
        <v>3</v>
      </c>
    </row>
    <row r="223" spans="1:9" x14ac:dyDescent="0.55000000000000004">
      <c r="A223">
        <v>8</v>
      </c>
      <c r="B223" s="1" t="s">
        <v>546</v>
      </c>
      <c r="C223" s="1" t="s">
        <v>6</v>
      </c>
      <c r="D223">
        <v>3</v>
      </c>
      <c r="E223" s="1" t="s">
        <v>150</v>
      </c>
      <c r="F223">
        <v>1</v>
      </c>
      <c r="G223" s="1" t="s">
        <v>375</v>
      </c>
      <c r="H223" s="1" t="s">
        <v>29</v>
      </c>
      <c r="I223">
        <v>3</v>
      </c>
    </row>
    <row r="224" spans="1:9" x14ac:dyDescent="0.55000000000000004">
      <c r="A224">
        <v>8</v>
      </c>
      <c r="B224" s="1" t="s">
        <v>546</v>
      </c>
      <c r="C224" s="1" t="s">
        <v>6</v>
      </c>
      <c r="D224">
        <v>3</v>
      </c>
      <c r="E224" s="1" t="s">
        <v>153</v>
      </c>
      <c r="F224">
        <v>1</v>
      </c>
      <c r="G224" s="1" t="s">
        <v>376</v>
      </c>
      <c r="H224" s="1" t="s">
        <v>28</v>
      </c>
      <c r="I224">
        <v>3</v>
      </c>
    </row>
    <row r="225" spans="1:9" x14ac:dyDescent="0.55000000000000004">
      <c r="A225">
        <v>8</v>
      </c>
      <c r="B225" s="1" t="s">
        <v>546</v>
      </c>
      <c r="C225" s="1" t="s">
        <v>6</v>
      </c>
      <c r="D225">
        <v>3</v>
      </c>
      <c r="E225" s="1" t="s">
        <v>157</v>
      </c>
      <c r="F225">
        <v>3</v>
      </c>
      <c r="G225" s="1" t="s">
        <v>376</v>
      </c>
      <c r="H225" s="1" t="s">
        <v>28</v>
      </c>
      <c r="I225">
        <v>3</v>
      </c>
    </row>
    <row r="226" spans="1:9" x14ac:dyDescent="0.55000000000000004">
      <c r="A226">
        <v>8</v>
      </c>
      <c r="B226" s="1" t="s">
        <v>546</v>
      </c>
      <c r="C226" s="1" t="s">
        <v>6</v>
      </c>
      <c r="D226">
        <v>3</v>
      </c>
      <c r="E226" s="1" t="s">
        <v>164</v>
      </c>
      <c r="F226">
        <v>3</v>
      </c>
      <c r="G226" s="1" t="s">
        <v>375</v>
      </c>
      <c r="H226" s="1" t="s">
        <v>28</v>
      </c>
      <c r="I226">
        <v>3</v>
      </c>
    </row>
    <row r="227" spans="1:9" x14ac:dyDescent="0.55000000000000004">
      <c r="A227">
        <v>8</v>
      </c>
      <c r="B227" s="1" t="s">
        <v>546</v>
      </c>
      <c r="C227" s="1" t="s">
        <v>6</v>
      </c>
      <c r="D227">
        <v>3</v>
      </c>
      <c r="E227" s="1" t="s">
        <v>165</v>
      </c>
      <c r="F227">
        <v>3</v>
      </c>
      <c r="G227" s="1" t="s">
        <v>375</v>
      </c>
      <c r="H227" s="1" t="s">
        <v>28</v>
      </c>
      <c r="I227">
        <v>3</v>
      </c>
    </row>
    <row r="228" spans="1:9" x14ac:dyDescent="0.55000000000000004">
      <c r="A228">
        <v>8</v>
      </c>
      <c r="B228" s="1" t="s">
        <v>546</v>
      </c>
      <c r="C228" s="1" t="s">
        <v>6</v>
      </c>
      <c r="D228">
        <v>3</v>
      </c>
      <c r="E228" s="1" t="s">
        <v>168</v>
      </c>
      <c r="F228">
        <v>1</v>
      </c>
      <c r="G228" s="1" t="s">
        <v>376</v>
      </c>
      <c r="H228" s="1" t="s">
        <v>29</v>
      </c>
      <c r="I228">
        <v>3</v>
      </c>
    </row>
    <row r="229" spans="1:9" x14ac:dyDescent="0.55000000000000004">
      <c r="A229">
        <v>8</v>
      </c>
      <c r="B229" s="1" t="s">
        <v>546</v>
      </c>
      <c r="C229" s="1" t="s">
        <v>6</v>
      </c>
      <c r="D229">
        <v>3</v>
      </c>
      <c r="E229" s="1" t="s">
        <v>172</v>
      </c>
      <c r="F229">
        <v>1</v>
      </c>
      <c r="G229" s="1" t="s">
        <v>376</v>
      </c>
      <c r="H229" s="1" t="s">
        <v>29</v>
      </c>
      <c r="I229">
        <v>3</v>
      </c>
    </row>
    <row r="230" spans="1:9" x14ac:dyDescent="0.55000000000000004">
      <c r="A230">
        <v>8</v>
      </c>
      <c r="B230" s="1" t="s">
        <v>546</v>
      </c>
      <c r="C230" s="1" t="s">
        <v>6</v>
      </c>
      <c r="D230">
        <v>3</v>
      </c>
      <c r="E230" s="1" t="s">
        <v>176</v>
      </c>
      <c r="F230">
        <v>1</v>
      </c>
      <c r="G230" s="1" t="s">
        <v>375</v>
      </c>
      <c r="H230" s="1" t="s">
        <v>29</v>
      </c>
      <c r="I230">
        <v>3</v>
      </c>
    </row>
    <row r="231" spans="1:9" x14ac:dyDescent="0.55000000000000004">
      <c r="A231">
        <v>8</v>
      </c>
      <c r="B231" s="1" t="s">
        <v>546</v>
      </c>
      <c r="C231" s="1" t="s">
        <v>6</v>
      </c>
      <c r="D231">
        <v>3</v>
      </c>
      <c r="E231" s="1" t="s">
        <v>180</v>
      </c>
      <c r="F231">
        <v>1</v>
      </c>
      <c r="G231" s="1" t="s">
        <v>376</v>
      </c>
      <c r="H231" s="1" t="s">
        <v>29</v>
      </c>
      <c r="I231">
        <v>3</v>
      </c>
    </row>
    <row r="232" spans="1:9" x14ac:dyDescent="0.55000000000000004">
      <c r="A232">
        <v>8</v>
      </c>
      <c r="B232" s="1" t="s">
        <v>546</v>
      </c>
      <c r="C232" s="1" t="s">
        <v>6</v>
      </c>
      <c r="D232">
        <v>3</v>
      </c>
      <c r="E232" s="1" t="s">
        <v>234</v>
      </c>
      <c r="F232">
        <v>1</v>
      </c>
      <c r="G232" s="1" t="s">
        <v>377</v>
      </c>
      <c r="H232" s="1" t="s">
        <v>28</v>
      </c>
      <c r="I232">
        <v>3</v>
      </c>
    </row>
    <row r="233" spans="1:9" x14ac:dyDescent="0.55000000000000004">
      <c r="A233">
        <v>8</v>
      </c>
      <c r="B233" s="1" t="s">
        <v>546</v>
      </c>
      <c r="C233" s="1" t="s">
        <v>6</v>
      </c>
      <c r="D233">
        <v>3</v>
      </c>
      <c r="E233" s="1" t="s">
        <v>238</v>
      </c>
      <c r="F233">
        <v>1</v>
      </c>
      <c r="G233" s="1" t="s">
        <v>377</v>
      </c>
      <c r="H233" s="1" t="s">
        <v>28</v>
      </c>
      <c r="I233">
        <v>3</v>
      </c>
    </row>
    <row r="234" spans="1:9" x14ac:dyDescent="0.55000000000000004">
      <c r="A234">
        <v>8</v>
      </c>
      <c r="B234" s="1" t="s">
        <v>546</v>
      </c>
      <c r="C234" s="1" t="s">
        <v>6</v>
      </c>
      <c r="D234">
        <v>3</v>
      </c>
      <c r="E234" s="1" t="s">
        <v>241</v>
      </c>
      <c r="F234">
        <v>1</v>
      </c>
      <c r="G234" s="1" t="s">
        <v>377</v>
      </c>
      <c r="H234" s="1" t="s">
        <v>29</v>
      </c>
      <c r="I234">
        <v>3</v>
      </c>
    </row>
    <row r="235" spans="1:9" x14ac:dyDescent="0.55000000000000004">
      <c r="A235">
        <v>8</v>
      </c>
      <c r="B235" s="1" t="s">
        <v>546</v>
      </c>
      <c r="C235" s="1" t="s">
        <v>6</v>
      </c>
      <c r="D235">
        <v>3</v>
      </c>
      <c r="E235" s="1" t="s">
        <v>245</v>
      </c>
      <c r="F235">
        <v>5</v>
      </c>
      <c r="G235" s="1" t="s">
        <v>376</v>
      </c>
      <c r="H235" s="1" t="s">
        <v>28</v>
      </c>
      <c r="I235">
        <v>3</v>
      </c>
    </row>
    <row r="236" spans="1:9" x14ac:dyDescent="0.55000000000000004">
      <c r="A236">
        <v>8</v>
      </c>
      <c r="B236" s="1" t="s">
        <v>546</v>
      </c>
      <c r="C236" s="1" t="s">
        <v>6</v>
      </c>
      <c r="D236">
        <v>3</v>
      </c>
      <c r="E236" s="1" t="s">
        <v>249</v>
      </c>
      <c r="F236">
        <v>1</v>
      </c>
      <c r="G236" s="1" t="s">
        <v>375</v>
      </c>
      <c r="H236" s="1" t="s">
        <v>28</v>
      </c>
      <c r="I236">
        <v>3</v>
      </c>
    </row>
    <row r="237" spans="1:9" x14ac:dyDescent="0.55000000000000004">
      <c r="A237">
        <v>8</v>
      </c>
      <c r="B237" s="1" t="s">
        <v>546</v>
      </c>
      <c r="C237" s="1" t="s">
        <v>6</v>
      </c>
      <c r="D237">
        <v>3</v>
      </c>
      <c r="E237" s="1" t="s">
        <v>253</v>
      </c>
      <c r="F237">
        <v>1</v>
      </c>
      <c r="G237" s="1" t="s">
        <v>376</v>
      </c>
      <c r="H237" s="1" t="s">
        <v>28</v>
      </c>
      <c r="I237">
        <v>3</v>
      </c>
    </row>
    <row r="238" spans="1:9" x14ac:dyDescent="0.55000000000000004">
      <c r="A238">
        <v>8</v>
      </c>
      <c r="B238" s="1" t="s">
        <v>546</v>
      </c>
      <c r="C238" s="1" t="s">
        <v>6</v>
      </c>
      <c r="D238">
        <v>3</v>
      </c>
      <c r="E238" s="1" t="s">
        <v>257</v>
      </c>
      <c r="F238">
        <v>1</v>
      </c>
      <c r="G238" s="1" t="s">
        <v>376</v>
      </c>
      <c r="H238" s="1" t="s">
        <v>28</v>
      </c>
      <c r="I238">
        <v>3</v>
      </c>
    </row>
    <row r="239" spans="1:9" x14ac:dyDescent="0.55000000000000004">
      <c r="A239">
        <v>8</v>
      </c>
      <c r="B239" s="1" t="s">
        <v>546</v>
      </c>
      <c r="C239" s="1" t="s">
        <v>6</v>
      </c>
      <c r="D239">
        <v>3</v>
      </c>
      <c r="E239" s="1" t="s">
        <v>299</v>
      </c>
      <c r="F239">
        <v>1</v>
      </c>
      <c r="G239" s="1" t="s">
        <v>376</v>
      </c>
      <c r="H239" s="1" t="s">
        <v>28</v>
      </c>
      <c r="I239">
        <v>3</v>
      </c>
    </row>
    <row r="240" spans="1:9" x14ac:dyDescent="0.55000000000000004">
      <c r="A240">
        <v>8</v>
      </c>
      <c r="B240" s="1" t="s">
        <v>546</v>
      </c>
      <c r="C240" s="1" t="s">
        <v>6</v>
      </c>
      <c r="D240">
        <v>3</v>
      </c>
      <c r="E240" s="1" t="s">
        <v>301</v>
      </c>
      <c r="F240">
        <v>1</v>
      </c>
      <c r="G240" s="1" t="s">
        <v>375</v>
      </c>
      <c r="H240" s="1" t="s">
        <v>28</v>
      </c>
      <c r="I240">
        <v>3</v>
      </c>
    </row>
    <row r="241" spans="1:9" x14ac:dyDescent="0.55000000000000004">
      <c r="A241">
        <v>8</v>
      </c>
      <c r="B241" s="1" t="s">
        <v>546</v>
      </c>
      <c r="C241" s="1" t="s">
        <v>6</v>
      </c>
      <c r="D241">
        <v>3</v>
      </c>
      <c r="E241" s="1" t="s">
        <v>305</v>
      </c>
      <c r="F241">
        <v>1</v>
      </c>
      <c r="G241" s="1" t="s">
        <v>376</v>
      </c>
      <c r="H241" s="1" t="s">
        <v>28</v>
      </c>
      <c r="I241">
        <v>3</v>
      </c>
    </row>
    <row r="242" spans="1:9" x14ac:dyDescent="0.55000000000000004">
      <c r="A242">
        <v>8</v>
      </c>
      <c r="B242" s="1" t="s">
        <v>546</v>
      </c>
      <c r="C242" s="1" t="s">
        <v>6</v>
      </c>
      <c r="D242">
        <v>3</v>
      </c>
      <c r="E242" s="1" t="s">
        <v>308</v>
      </c>
      <c r="F242">
        <v>3</v>
      </c>
      <c r="G242" s="1" t="s">
        <v>377</v>
      </c>
      <c r="H242" s="1" t="s">
        <v>28</v>
      </c>
      <c r="I242">
        <v>3</v>
      </c>
    </row>
    <row r="243" spans="1:9" x14ac:dyDescent="0.55000000000000004">
      <c r="A243">
        <v>8</v>
      </c>
      <c r="B243" s="1" t="s">
        <v>546</v>
      </c>
      <c r="C243" s="1" t="s">
        <v>6</v>
      </c>
      <c r="D243">
        <v>3</v>
      </c>
      <c r="E243" s="1" t="s">
        <v>311</v>
      </c>
      <c r="F243">
        <v>1</v>
      </c>
      <c r="G243" s="1" t="s">
        <v>377</v>
      </c>
      <c r="H243" s="1" t="s">
        <v>28</v>
      </c>
      <c r="I243">
        <v>3</v>
      </c>
    </row>
    <row r="244" spans="1:9" x14ac:dyDescent="0.55000000000000004">
      <c r="A244">
        <v>8</v>
      </c>
      <c r="B244" s="1" t="s">
        <v>546</v>
      </c>
      <c r="C244" s="1" t="s">
        <v>6</v>
      </c>
      <c r="D244">
        <v>3</v>
      </c>
      <c r="E244" s="1" t="s">
        <v>314</v>
      </c>
      <c r="F244">
        <v>1</v>
      </c>
      <c r="G244" s="1" t="s">
        <v>377</v>
      </c>
      <c r="H244" s="1" t="s">
        <v>28</v>
      </c>
      <c r="I244">
        <v>3</v>
      </c>
    </row>
    <row r="245" spans="1:9" x14ac:dyDescent="0.55000000000000004">
      <c r="A245">
        <v>8</v>
      </c>
      <c r="B245" s="1" t="s">
        <v>546</v>
      </c>
      <c r="C245" s="1" t="s">
        <v>6</v>
      </c>
      <c r="D245">
        <v>3</v>
      </c>
      <c r="E245" s="1" t="s">
        <v>372</v>
      </c>
      <c r="F245">
        <v>1</v>
      </c>
      <c r="G245" s="1" t="s">
        <v>377</v>
      </c>
      <c r="H245" s="1" t="s">
        <v>28</v>
      </c>
      <c r="I245">
        <v>3</v>
      </c>
    </row>
    <row r="246" spans="1:9" x14ac:dyDescent="0.55000000000000004">
      <c r="A246">
        <v>8</v>
      </c>
      <c r="B246" s="1" t="s">
        <v>546</v>
      </c>
      <c r="C246" s="1" t="s">
        <v>6</v>
      </c>
      <c r="D246">
        <v>3</v>
      </c>
      <c r="E246" s="1" t="s">
        <v>337</v>
      </c>
      <c r="F246">
        <v>1</v>
      </c>
      <c r="G246" s="1" t="s">
        <v>376</v>
      </c>
      <c r="H246" s="1" t="s">
        <v>28</v>
      </c>
      <c r="I246">
        <v>3</v>
      </c>
    </row>
    <row r="247" spans="1:9" x14ac:dyDescent="0.55000000000000004">
      <c r="A247">
        <v>8</v>
      </c>
      <c r="B247" s="1" t="s">
        <v>546</v>
      </c>
      <c r="C247" s="1" t="s">
        <v>6</v>
      </c>
      <c r="D247">
        <v>3</v>
      </c>
      <c r="E247" s="1" t="s">
        <v>341</v>
      </c>
      <c r="F247">
        <v>3</v>
      </c>
      <c r="G247" s="1" t="s">
        <v>376</v>
      </c>
      <c r="H247" s="1" t="s">
        <v>29</v>
      </c>
      <c r="I247">
        <v>3</v>
      </c>
    </row>
    <row r="248" spans="1:9" x14ac:dyDescent="0.55000000000000004">
      <c r="A248">
        <v>8</v>
      </c>
      <c r="B248" s="1" t="s">
        <v>546</v>
      </c>
      <c r="C248" s="1" t="s">
        <v>6</v>
      </c>
      <c r="D248">
        <v>3</v>
      </c>
      <c r="E248" s="1" t="s">
        <v>344</v>
      </c>
      <c r="F248">
        <v>1</v>
      </c>
      <c r="G248" s="1" t="s">
        <v>375</v>
      </c>
      <c r="H248" s="1" t="s">
        <v>29</v>
      </c>
      <c r="I248">
        <v>3</v>
      </c>
    </row>
    <row r="249" spans="1:9" x14ac:dyDescent="0.55000000000000004">
      <c r="A249">
        <v>8</v>
      </c>
      <c r="B249" s="1" t="s">
        <v>546</v>
      </c>
      <c r="C249" s="1" t="s">
        <v>6</v>
      </c>
      <c r="D249">
        <v>3</v>
      </c>
      <c r="E249" s="1" t="s">
        <v>348</v>
      </c>
      <c r="F249">
        <v>3</v>
      </c>
      <c r="G249" s="1" t="s">
        <v>375</v>
      </c>
      <c r="H249" s="1" t="s">
        <v>28</v>
      </c>
      <c r="I249">
        <v>3</v>
      </c>
    </row>
    <row r="250" spans="1:9" x14ac:dyDescent="0.55000000000000004">
      <c r="A250">
        <v>9</v>
      </c>
      <c r="B250" s="1" t="s">
        <v>547</v>
      </c>
      <c r="C250" s="1" t="s">
        <v>3</v>
      </c>
      <c r="D250">
        <v>4</v>
      </c>
      <c r="E250" s="1" t="s">
        <v>89</v>
      </c>
      <c r="F250">
        <v>6</v>
      </c>
      <c r="G250" s="1" t="s">
        <v>377</v>
      </c>
      <c r="H250" s="1" t="s">
        <v>29</v>
      </c>
      <c r="I250">
        <v>3</v>
      </c>
    </row>
    <row r="251" spans="1:9" x14ac:dyDescent="0.55000000000000004">
      <c r="A251">
        <v>9</v>
      </c>
      <c r="B251" s="1" t="s">
        <v>547</v>
      </c>
      <c r="C251" s="1" t="s">
        <v>3</v>
      </c>
      <c r="D251">
        <v>4</v>
      </c>
      <c r="E251" s="1" t="s">
        <v>93</v>
      </c>
      <c r="F251">
        <v>4</v>
      </c>
      <c r="G251" s="1" t="s">
        <v>377</v>
      </c>
      <c r="H251" s="1" t="s">
        <v>29</v>
      </c>
      <c r="I251">
        <v>3</v>
      </c>
    </row>
    <row r="252" spans="1:9" x14ac:dyDescent="0.55000000000000004">
      <c r="A252">
        <v>9</v>
      </c>
      <c r="B252" s="1" t="s">
        <v>547</v>
      </c>
      <c r="C252" s="1" t="s">
        <v>3</v>
      </c>
      <c r="D252">
        <v>4</v>
      </c>
      <c r="E252" s="1" t="s">
        <v>97</v>
      </c>
      <c r="F252">
        <v>4</v>
      </c>
      <c r="G252" s="1" t="s">
        <v>377</v>
      </c>
      <c r="H252" s="1" t="s">
        <v>29</v>
      </c>
      <c r="I252">
        <v>3</v>
      </c>
    </row>
    <row r="253" spans="1:9" x14ac:dyDescent="0.55000000000000004">
      <c r="A253">
        <v>9</v>
      </c>
      <c r="B253" s="1" t="s">
        <v>547</v>
      </c>
      <c r="C253" s="1" t="s">
        <v>3</v>
      </c>
      <c r="D253">
        <v>4</v>
      </c>
      <c r="E253" s="1" t="s">
        <v>101</v>
      </c>
      <c r="F253">
        <v>4</v>
      </c>
      <c r="G253" s="1" t="s">
        <v>377</v>
      </c>
      <c r="H253" s="1" t="s">
        <v>29</v>
      </c>
      <c r="I253">
        <v>3</v>
      </c>
    </row>
    <row r="254" spans="1:9" x14ac:dyDescent="0.55000000000000004">
      <c r="A254">
        <v>9</v>
      </c>
      <c r="B254" s="1" t="s">
        <v>547</v>
      </c>
      <c r="C254" s="1" t="s">
        <v>3</v>
      </c>
      <c r="D254">
        <v>4</v>
      </c>
      <c r="E254" s="1" t="s">
        <v>150</v>
      </c>
      <c r="F254">
        <v>4</v>
      </c>
      <c r="G254" s="1" t="s">
        <v>375</v>
      </c>
      <c r="H254" s="1" t="s">
        <v>29</v>
      </c>
      <c r="I254">
        <v>3</v>
      </c>
    </row>
    <row r="255" spans="1:9" x14ac:dyDescent="0.55000000000000004">
      <c r="A255">
        <v>9</v>
      </c>
      <c r="B255" s="1" t="s">
        <v>547</v>
      </c>
      <c r="C255" s="1" t="s">
        <v>3</v>
      </c>
      <c r="D255">
        <v>4</v>
      </c>
      <c r="E255" s="1" t="s">
        <v>153</v>
      </c>
      <c r="F255">
        <v>4</v>
      </c>
      <c r="G255" s="1" t="s">
        <v>376</v>
      </c>
      <c r="H255" s="1" t="s">
        <v>28</v>
      </c>
      <c r="I255">
        <v>3</v>
      </c>
    </row>
    <row r="256" spans="1:9" x14ac:dyDescent="0.55000000000000004">
      <c r="A256">
        <v>9</v>
      </c>
      <c r="B256" s="1" t="s">
        <v>547</v>
      </c>
      <c r="C256" s="1" t="s">
        <v>3</v>
      </c>
      <c r="D256">
        <v>4</v>
      </c>
      <c r="E256" s="1" t="s">
        <v>157</v>
      </c>
      <c r="F256">
        <v>4</v>
      </c>
      <c r="G256" s="1" t="s">
        <v>376</v>
      </c>
      <c r="H256" s="1" t="s">
        <v>28</v>
      </c>
      <c r="I256">
        <v>3</v>
      </c>
    </row>
    <row r="257" spans="1:9" x14ac:dyDescent="0.55000000000000004">
      <c r="A257">
        <v>9</v>
      </c>
      <c r="B257" s="1" t="s">
        <v>547</v>
      </c>
      <c r="C257" s="1" t="s">
        <v>3</v>
      </c>
      <c r="D257">
        <v>4</v>
      </c>
      <c r="E257" s="1" t="s">
        <v>164</v>
      </c>
      <c r="F257">
        <v>4</v>
      </c>
      <c r="G257" s="1" t="s">
        <v>375</v>
      </c>
      <c r="H257" s="1" t="s">
        <v>28</v>
      </c>
      <c r="I257">
        <v>3</v>
      </c>
    </row>
    <row r="258" spans="1:9" x14ac:dyDescent="0.55000000000000004">
      <c r="A258">
        <v>9</v>
      </c>
      <c r="B258" s="1" t="s">
        <v>547</v>
      </c>
      <c r="C258" s="1" t="s">
        <v>3</v>
      </c>
      <c r="D258">
        <v>4</v>
      </c>
      <c r="E258" s="1" t="s">
        <v>165</v>
      </c>
      <c r="F258">
        <v>4</v>
      </c>
      <c r="G258" s="1" t="s">
        <v>375</v>
      </c>
      <c r="H258" s="1" t="s">
        <v>28</v>
      </c>
      <c r="I258">
        <v>3</v>
      </c>
    </row>
    <row r="259" spans="1:9" x14ac:dyDescent="0.55000000000000004">
      <c r="A259">
        <v>9</v>
      </c>
      <c r="B259" s="1" t="s">
        <v>547</v>
      </c>
      <c r="C259" s="1" t="s">
        <v>3</v>
      </c>
      <c r="D259">
        <v>4</v>
      </c>
      <c r="E259" s="1" t="s">
        <v>168</v>
      </c>
      <c r="F259">
        <v>4</v>
      </c>
      <c r="G259" s="1" t="s">
        <v>376</v>
      </c>
      <c r="H259" s="1" t="s">
        <v>29</v>
      </c>
      <c r="I259">
        <v>3</v>
      </c>
    </row>
    <row r="260" spans="1:9" x14ac:dyDescent="0.55000000000000004">
      <c r="A260">
        <v>9</v>
      </c>
      <c r="B260" s="1" t="s">
        <v>547</v>
      </c>
      <c r="C260" s="1" t="s">
        <v>3</v>
      </c>
      <c r="D260">
        <v>4</v>
      </c>
      <c r="E260" s="1" t="s">
        <v>172</v>
      </c>
      <c r="F260">
        <v>4</v>
      </c>
      <c r="G260" s="1" t="s">
        <v>376</v>
      </c>
      <c r="H260" s="1" t="s">
        <v>29</v>
      </c>
      <c r="I260">
        <v>3</v>
      </c>
    </row>
    <row r="261" spans="1:9" x14ac:dyDescent="0.55000000000000004">
      <c r="A261">
        <v>9</v>
      </c>
      <c r="B261" s="1" t="s">
        <v>547</v>
      </c>
      <c r="C261" s="1" t="s">
        <v>3</v>
      </c>
      <c r="D261">
        <v>4</v>
      </c>
      <c r="E261" s="1" t="s">
        <v>176</v>
      </c>
      <c r="F261">
        <v>4</v>
      </c>
      <c r="G261" s="1" t="s">
        <v>375</v>
      </c>
      <c r="H261" s="1" t="s">
        <v>29</v>
      </c>
      <c r="I261">
        <v>3</v>
      </c>
    </row>
    <row r="262" spans="1:9" x14ac:dyDescent="0.55000000000000004">
      <c r="A262">
        <v>9</v>
      </c>
      <c r="B262" s="1" t="s">
        <v>547</v>
      </c>
      <c r="C262" s="1" t="s">
        <v>3</v>
      </c>
      <c r="D262">
        <v>4</v>
      </c>
      <c r="E262" s="1" t="s">
        <v>180</v>
      </c>
      <c r="F262">
        <v>4</v>
      </c>
      <c r="G262" s="1" t="s">
        <v>376</v>
      </c>
      <c r="H262" s="1" t="s">
        <v>29</v>
      </c>
      <c r="I262">
        <v>3</v>
      </c>
    </row>
    <row r="263" spans="1:9" x14ac:dyDescent="0.55000000000000004">
      <c r="A263">
        <v>9</v>
      </c>
      <c r="B263" s="1" t="s">
        <v>547</v>
      </c>
      <c r="C263" s="1" t="s">
        <v>3</v>
      </c>
      <c r="D263">
        <v>4</v>
      </c>
      <c r="E263" s="1" t="s">
        <v>234</v>
      </c>
      <c r="F263">
        <v>4</v>
      </c>
      <c r="G263" s="1" t="s">
        <v>377</v>
      </c>
      <c r="H263" s="1" t="s">
        <v>28</v>
      </c>
      <c r="I263">
        <v>3</v>
      </c>
    </row>
    <row r="264" spans="1:9" x14ac:dyDescent="0.55000000000000004">
      <c r="A264">
        <v>9</v>
      </c>
      <c r="B264" s="1" t="s">
        <v>547</v>
      </c>
      <c r="C264" s="1" t="s">
        <v>3</v>
      </c>
      <c r="D264">
        <v>4</v>
      </c>
      <c r="E264" s="1" t="s">
        <v>238</v>
      </c>
      <c r="F264">
        <v>4</v>
      </c>
      <c r="G264" s="1" t="s">
        <v>377</v>
      </c>
      <c r="H264" s="1" t="s">
        <v>28</v>
      </c>
      <c r="I264">
        <v>3</v>
      </c>
    </row>
    <row r="265" spans="1:9" x14ac:dyDescent="0.55000000000000004">
      <c r="A265">
        <v>9</v>
      </c>
      <c r="B265" s="1" t="s">
        <v>547</v>
      </c>
      <c r="C265" s="1" t="s">
        <v>3</v>
      </c>
      <c r="D265">
        <v>4</v>
      </c>
      <c r="E265" s="1" t="s">
        <v>241</v>
      </c>
      <c r="F265">
        <v>4</v>
      </c>
      <c r="G265" s="1" t="s">
        <v>377</v>
      </c>
      <c r="H265" s="1" t="s">
        <v>29</v>
      </c>
      <c r="I265">
        <v>3</v>
      </c>
    </row>
    <row r="266" spans="1:9" x14ac:dyDescent="0.55000000000000004">
      <c r="A266">
        <v>9</v>
      </c>
      <c r="B266" s="1" t="s">
        <v>547</v>
      </c>
      <c r="C266" s="1" t="s">
        <v>3</v>
      </c>
      <c r="D266">
        <v>4</v>
      </c>
      <c r="E266" s="1" t="s">
        <v>245</v>
      </c>
      <c r="F266">
        <v>4</v>
      </c>
      <c r="G266" s="1" t="s">
        <v>376</v>
      </c>
      <c r="H266" s="1" t="s">
        <v>28</v>
      </c>
      <c r="I266">
        <v>3</v>
      </c>
    </row>
    <row r="267" spans="1:9" x14ac:dyDescent="0.55000000000000004">
      <c r="A267">
        <v>9</v>
      </c>
      <c r="B267" s="1" t="s">
        <v>547</v>
      </c>
      <c r="C267" s="1" t="s">
        <v>3</v>
      </c>
      <c r="D267">
        <v>4</v>
      </c>
      <c r="E267" s="1" t="s">
        <v>249</v>
      </c>
      <c r="F267">
        <v>4</v>
      </c>
      <c r="G267" s="1" t="s">
        <v>375</v>
      </c>
      <c r="H267" s="1" t="s">
        <v>28</v>
      </c>
      <c r="I267">
        <v>3</v>
      </c>
    </row>
    <row r="268" spans="1:9" x14ac:dyDescent="0.55000000000000004">
      <c r="A268">
        <v>9</v>
      </c>
      <c r="B268" s="1" t="s">
        <v>547</v>
      </c>
      <c r="C268" s="1" t="s">
        <v>3</v>
      </c>
      <c r="D268">
        <v>4</v>
      </c>
      <c r="E268" s="1" t="s">
        <v>253</v>
      </c>
      <c r="F268">
        <v>4</v>
      </c>
      <c r="G268" s="1" t="s">
        <v>376</v>
      </c>
      <c r="H268" s="1" t="s">
        <v>28</v>
      </c>
      <c r="I268">
        <v>3</v>
      </c>
    </row>
    <row r="269" spans="1:9" x14ac:dyDescent="0.55000000000000004">
      <c r="A269">
        <v>9</v>
      </c>
      <c r="B269" s="1" t="s">
        <v>547</v>
      </c>
      <c r="C269" s="1" t="s">
        <v>3</v>
      </c>
      <c r="D269">
        <v>4</v>
      </c>
      <c r="E269" s="1" t="s">
        <v>257</v>
      </c>
      <c r="F269">
        <v>4</v>
      </c>
      <c r="G269" s="1" t="s">
        <v>376</v>
      </c>
      <c r="H269" s="1" t="s">
        <v>28</v>
      </c>
      <c r="I269">
        <v>3</v>
      </c>
    </row>
    <row r="270" spans="1:9" x14ac:dyDescent="0.55000000000000004">
      <c r="A270">
        <v>9</v>
      </c>
      <c r="B270" s="1" t="s">
        <v>547</v>
      </c>
      <c r="C270" s="1" t="s">
        <v>3</v>
      </c>
      <c r="D270">
        <v>4</v>
      </c>
      <c r="E270" s="1" t="s">
        <v>299</v>
      </c>
      <c r="F270">
        <v>4</v>
      </c>
      <c r="G270" s="1" t="s">
        <v>376</v>
      </c>
      <c r="H270" s="1" t="s">
        <v>28</v>
      </c>
      <c r="I270">
        <v>3</v>
      </c>
    </row>
    <row r="271" spans="1:9" x14ac:dyDescent="0.55000000000000004">
      <c r="A271">
        <v>9</v>
      </c>
      <c r="B271" s="1" t="s">
        <v>547</v>
      </c>
      <c r="C271" s="1" t="s">
        <v>3</v>
      </c>
      <c r="D271">
        <v>4</v>
      </c>
      <c r="E271" s="1" t="s">
        <v>301</v>
      </c>
      <c r="F271">
        <v>4</v>
      </c>
      <c r="G271" s="1" t="s">
        <v>375</v>
      </c>
      <c r="H271" s="1" t="s">
        <v>28</v>
      </c>
      <c r="I271">
        <v>3</v>
      </c>
    </row>
    <row r="272" spans="1:9" x14ac:dyDescent="0.55000000000000004">
      <c r="A272">
        <v>9</v>
      </c>
      <c r="B272" s="1" t="s">
        <v>547</v>
      </c>
      <c r="C272" s="1" t="s">
        <v>3</v>
      </c>
      <c r="D272">
        <v>4</v>
      </c>
      <c r="E272" s="1" t="s">
        <v>305</v>
      </c>
      <c r="F272">
        <v>4</v>
      </c>
      <c r="G272" s="1" t="s">
        <v>376</v>
      </c>
      <c r="H272" s="1" t="s">
        <v>28</v>
      </c>
      <c r="I272">
        <v>3</v>
      </c>
    </row>
    <row r="273" spans="1:9" x14ac:dyDescent="0.55000000000000004">
      <c r="A273">
        <v>9</v>
      </c>
      <c r="B273" s="1" t="s">
        <v>547</v>
      </c>
      <c r="C273" s="1" t="s">
        <v>3</v>
      </c>
      <c r="D273">
        <v>4</v>
      </c>
      <c r="E273" s="1" t="s">
        <v>308</v>
      </c>
      <c r="F273">
        <v>4</v>
      </c>
      <c r="G273" s="1" t="s">
        <v>377</v>
      </c>
      <c r="H273" s="1" t="s">
        <v>28</v>
      </c>
      <c r="I273">
        <v>3</v>
      </c>
    </row>
    <row r="274" spans="1:9" x14ac:dyDescent="0.55000000000000004">
      <c r="A274">
        <v>9</v>
      </c>
      <c r="B274" s="1" t="s">
        <v>547</v>
      </c>
      <c r="C274" s="1" t="s">
        <v>3</v>
      </c>
      <c r="D274">
        <v>4</v>
      </c>
      <c r="E274" s="1" t="s">
        <v>311</v>
      </c>
      <c r="F274">
        <v>4</v>
      </c>
      <c r="G274" s="1" t="s">
        <v>377</v>
      </c>
      <c r="H274" s="1" t="s">
        <v>28</v>
      </c>
      <c r="I274">
        <v>3</v>
      </c>
    </row>
    <row r="275" spans="1:9" x14ac:dyDescent="0.55000000000000004">
      <c r="A275">
        <v>9</v>
      </c>
      <c r="B275" s="1" t="s">
        <v>547</v>
      </c>
      <c r="C275" s="1" t="s">
        <v>3</v>
      </c>
      <c r="D275">
        <v>4</v>
      </c>
      <c r="E275" s="1" t="s">
        <v>314</v>
      </c>
      <c r="F275">
        <v>4</v>
      </c>
      <c r="G275" s="1" t="s">
        <v>377</v>
      </c>
      <c r="H275" s="1" t="s">
        <v>28</v>
      </c>
      <c r="I275">
        <v>3</v>
      </c>
    </row>
    <row r="276" spans="1:9" x14ac:dyDescent="0.55000000000000004">
      <c r="A276">
        <v>9</v>
      </c>
      <c r="B276" s="1" t="s">
        <v>547</v>
      </c>
      <c r="C276" s="1" t="s">
        <v>3</v>
      </c>
      <c r="D276">
        <v>4</v>
      </c>
      <c r="E276" s="1" t="s">
        <v>372</v>
      </c>
      <c r="F276">
        <v>1</v>
      </c>
      <c r="G276" s="1" t="s">
        <v>377</v>
      </c>
      <c r="H276" s="1" t="s">
        <v>28</v>
      </c>
      <c r="I276">
        <v>3</v>
      </c>
    </row>
    <row r="277" spans="1:9" x14ac:dyDescent="0.55000000000000004">
      <c r="A277">
        <v>9</v>
      </c>
      <c r="B277" s="1" t="s">
        <v>547</v>
      </c>
      <c r="C277" s="1" t="s">
        <v>3</v>
      </c>
      <c r="D277">
        <v>4</v>
      </c>
      <c r="E277" s="1" t="s">
        <v>337</v>
      </c>
      <c r="F277">
        <v>4</v>
      </c>
      <c r="G277" s="1" t="s">
        <v>376</v>
      </c>
      <c r="H277" s="1" t="s">
        <v>28</v>
      </c>
      <c r="I277">
        <v>3</v>
      </c>
    </row>
    <row r="278" spans="1:9" x14ac:dyDescent="0.55000000000000004">
      <c r="A278">
        <v>9</v>
      </c>
      <c r="B278" s="1" t="s">
        <v>547</v>
      </c>
      <c r="C278" s="1" t="s">
        <v>3</v>
      </c>
      <c r="D278">
        <v>4</v>
      </c>
      <c r="E278" s="1" t="s">
        <v>341</v>
      </c>
      <c r="F278">
        <v>4</v>
      </c>
      <c r="G278" s="1" t="s">
        <v>376</v>
      </c>
      <c r="H278" s="1" t="s">
        <v>29</v>
      </c>
      <c r="I278">
        <v>3</v>
      </c>
    </row>
    <row r="279" spans="1:9" x14ac:dyDescent="0.55000000000000004">
      <c r="A279">
        <v>9</v>
      </c>
      <c r="B279" s="1" t="s">
        <v>547</v>
      </c>
      <c r="C279" s="1" t="s">
        <v>3</v>
      </c>
      <c r="D279">
        <v>4</v>
      </c>
      <c r="E279" s="1" t="s">
        <v>344</v>
      </c>
      <c r="F279">
        <v>5</v>
      </c>
      <c r="G279" s="1" t="s">
        <v>375</v>
      </c>
      <c r="H279" s="1" t="s">
        <v>29</v>
      </c>
      <c r="I279">
        <v>3</v>
      </c>
    </row>
    <row r="280" spans="1:9" x14ac:dyDescent="0.55000000000000004">
      <c r="A280">
        <v>9</v>
      </c>
      <c r="B280" s="1" t="s">
        <v>547</v>
      </c>
      <c r="C280" s="1" t="s">
        <v>3</v>
      </c>
      <c r="D280">
        <v>4</v>
      </c>
      <c r="E280" s="1" t="s">
        <v>348</v>
      </c>
      <c r="F280">
        <v>4</v>
      </c>
      <c r="G280" s="1" t="s">
        <v>375</v>
      </c>
      <c r="H280" s="1" t="s">
        <v>28</v>
      </c>
      <c r="I280">
        <v>3</v>
      </c>
    </row>
    <row r="281" spans="1:9" x14ac:dyDescent="0.55000000000000004">
      <c r="A281">
        <v>10</v>
      </c>
      <c r="B281" s="1" t="s">
        <v>548</v>
      </c>
      <c r="C281" s="1" t="s">
        <v>4</v>
      </c>
      <c r="D281">
        <v>5</v>
      </c>
      <c r="E281" s="1" t="s">
        <v>89</v>
      </c>
      <c r="F281">
        <v>6</v>
      </c>
      <c r="G281" s="1" t="s">
        <v>377</v>
      </c>
      <c r="H281" s="1" t="s">
        <v>29</v>
      </c>
      <c r="I281">
        <v>3</v>
      </c>
    </row>
    <row r="282" spans="1:9" x14ac:dyDescent="0.55000000000000004">
      <c r="A282">
        <v>10</v>
      </c>
      <c r="B282" s="1" t="s">
        <v>548</v>
      </c>
      <c r="C282" s="1" t="s">
        <v>4</v>
      </c>
      <c r="D282">
        <v>5</v>
      </c>
      <c r="E282" s="1" t="s">
        <v>93</v>
      </c>
      <c r="F282">
        <v>6</v>
      </c>
      <c r="G282" s="1" t="s">
        <v>377</v>
      </c>
      <c r="H282" s="1" t="s">
        <v>29</v>
      </c>
      <c r="I282">
        <v>3</v>
      </c>
    </row>
    <row r="283" spans="1:9" x14ac:dyDescent="0.55000000000000004">
      <c r="A283">
        <v>10</v>
      </c>
      <c r="B283" s="1" t="s">
        <v>548</v>
      </c>
      <c r="C283" s="1" t="s">
        <v>4</v>
      </c>
      <c r="D283">
        <v>5</v>
      </c>
      <c r="E283" s="1" t="s">
        <v>97</v>
      </c>
      <c r="F283">
        <v>6</v>
      </c>
      <c r="G283" s="1" t="s">
        <v>377</v>
      </c>
      <c r="H283" s="1" t="s">
        <v>29</v>
      </c>
      <c r="I283">
        <v>3</v>
      </c>
    </row>
    <row r="284" spans="1:9" x14ac:dyDescent="0.55000000000000004">
      <c r="A284">
        <v>10</v>
      </c>
      <c r="B284" s="1" t="s">
        <v>548</v>
      </c>
      <c r="C284" s="1" t="s">
        <v>4</v>
      </c>
      <c r="D284">
        <v>5</v>
      </c>
      <c r="E284" s="1" t="s">
        <v>101</v>
      </c>
      <c r="F284">
        <v>6</v>
      </c>
      <c r="G284" s="1" t="s">
        <v>377</v>
      </c>
      <c r="H284" s="1" t="s">
        <v>29</v>
      </c>
      <c r="I284">
        <v>3</v>
      </c>
    </row>
    <row r="285" spans="1:9" x14ac:dyDescent="0.55000000000000004">
      <c r="A285">
        <v>10</v>
      </c>
      <c r="B285" s="1" t="s">
        <v>548</v>
      </c>
      <c r="C285" s="1" t="s">
        <v>4</v>
      </c>
      <c r="D285">
        <v>5</v>
      </c>
      <c r="E285" s="1" t="s">
        <v>150</v>
      </c>
      <c r="F285">
        <v>6</v>
      </c>
      <c r="G285" s="1" t="s">
        <v>375</v>
      </c>
      <c r="H285" s="1" t="s">
        <v>29</v>
      </c>
      <c r="I285">
        <v>3</v>
      </c>
    </row>
    <row r="286" spans="1:9" x14ac:dyDescent="0.55000000000000004">
      <c r="A286">
        <v>10</v>
      </c>
      <c r="B286" s="1" t="s">
        <v>548</v>
      </c>
      <c r="C286" s="1" t="s">
        <v>4</v>
      </c>
      <c r="D286">
        <v>5</v>
      </c>
      <c r="E286" s="1" t="s">
        <v>153</v>
      </c>
      <c r="F286">
        <v>6</v>
      </c>
      <c r="G286" s="1" t="s">
        <v>376</v>
      </c>
      <c r="H286" s="1" t="s">
        <v>28</v>
      </c>
      <c r="I286">
        <v>3</v>
      </c>
    </row>
    <row r="287" spans="1:9" x14ac:dyDescent="0.55000000000000004">
      <c r="A287">
        <v>10</v>
      </c>
      <c r="B287" s="1" t="s">
        <v>548</v>
      </c>
      <c r="C287" s="1" t="s">
        <v>4</v>
      </c>
      <c r="D287">
        <v>5</v>
      </c>
      <c r="E287" s="1" t="s">
        <v>157</v>
      </c>
      <c r="F287">
        <v>5</v>
      </c>
      <c r="G287" s="1" t="s">
        <v>376</v>
      </c>
      <c r="H287" s="1" t="s">
        <v>28</v>
      </c>
      <c r="I287">
        <v>3</v>
      </c>
    </row>
    <row r="288" spans="1:9" x14ac:dyDescent="0.55000000000000004">
      <c r="A288">
        <v>10</v>
      </c>
      <c r="B288" s="1" t="s">
        <v>548</v>
      </c>
      <c r="C288" s="1" t="s">
        <v>4</v>
      </c>
      <c r="D288">
        <v>5</v>
      </c>
      <c r="E288" s="1" t="s">
        <v>164</v>
      </c>
      <c r="F288">
        <v>7</v>
      </c>
      <c r="G288" s="1" t="s">
        <v>375</v>
      </c>
      <c r="H288" s="1" t="s">
        <v>28</v>
      </c>
      <c r="I288">
        <v>3</v>
      </c>
    </row>
    <row r="289" spans="1:9" x14ac:dyDescent="0.55000000000000004">
      <c r="A289">
        <v>10</v>
      </c>
      <c r="B289" s="1" t="s">
        <v>548</v>
      </c>
      <c r="C289" s="1" t="s">
        <v>4</v>
      </c>
      <c r="D289">
        <v>5</v>
      </c>
      <c r="E289" s="1" t="s">
        <v>165</v>
      </c>
      <c r="F289">
        <v>6</v>
      </c>
      <c r="G289" s="1" t="s">
        <v>375</v>
      </c>
      <c r="H289" s="1" t="s">
        <v>28</v>
      </c>
      <c r="I289">
        <v>3</v>
      </c>
    </row>
    <row r="290" spans="1:9" x14ac:dyDescent="0.55000000000000004">
      <c r="A290">
        <v>10</v>
      </c>
      <c r="B290" s="1" t="s">
        <v>548</v>
      </c>
      <c r="C290" s="1" t="s">
        <v>4</v>
      </c>
      <c r="D290">
        <v>5</v>
      </c>
      <c r="E290" s="1" t="s">
        <v>168</v>
      </c>
      <c r="F290">
        <v>4</v>
      </c>
      <c r="G290" s="1" t="s">
        <v>376</v>
      </c>
      <c r="H290" s="1" t="s">
        <v>29</v>
      </c>
      <c r="I290">
        <v>3</v>
      </c>
    </row>
    <row r="291" spans="1:9" x14ac:dyDescent="0.55000000000000004">
      <c r="A291">
        <v>10</v>
      </c>
      <c r="B291" s="1" t="s">
        <v>548</v>
      </c>
      <c r="C291" s="1" t="s">
        <v>4</v>
      </c>
      <c r="D291">
        <v>5</v>
      </c>
      <c r="E291" s="1" t="s">
        <v>172</v>
      </c>
      <c r="F291">
        <v>5</v>
      </c>
      <c r="G291" s="1" t="s">
        <v>376</v>
      </c>
      <c r="H291" s="1" t="s">
        <v>29</v>
      </c>
      <c r="I291">
        <v>3</v>
      </c>
    </row>
    <row r="292" spans="1:9" x14ac:dyDescent="0.55000000000000004">
      <c r="A292">
        <v>10</v>
      </c>
      <c r="B292" s="1" t="s">
        <v>548</v>
      </c>
      <c r="C292" s="1" t="s">
        <v>4</v>
      </c>
      <c r="D292">
        <v>5</v>
      </c>
      <c r="E292" s="1" t="s">
        <v>176</v>
      </c>
      <c r="F292">
        <v>1</v>
      </c>
      <c r="G292" s="1" t="s">
        <v>375</v>
      </c>
      <c r="H292" s="1" t="s">
        <v>29</v>
      </c>
      <c r="I292">
        <v>3</v>
      </c>
    </row>
    <row r="293" spans="1:9" x14ac:dyDescent="0.55000000000000004">
      <c r="A293">
        <v>10</v>
      </c>
      <c r="B293" s="1" t="s">
        <v>548</v>
      </c>
      <c r="C293" s="1" t="s">
        <v>4</v>
      </c>
      <c r="D293">
        <v>5</v>
      </c>
      <c r="E293" s="1" t="s">
        <v>180</v>
      </c>
      <c r="F293">
        <v>7</v>
      </c>
      <c r="G293" s="1" t="s">
        <v>376</v>
      </c>
      <c r="H293" s="1" t="s">
        <v>29</v>
      </c>
      <c r="I293">
        <v>3</v>
      </c>
    </row>
    <row r="294" spans="1:9" x14ac:dyDescent="0.55000000000000004">
      <c r="A294">
        <v>10</v>
      </c>
      <c r="B294" s="1" t="s">
        <v>548</v>
      </c>
      <c r="C294" s="1" t="s">
        <v>4</v>
      </c>
      <c r="D294">
        <v>5</v>
      </c>
      <c r="E294" s="1" t="s">
        <v>234</v>
      </c>
      <c r="F294">
        <v>4</v>
      </c>
      <c r="G294" s="1" t="s">
        <v>377</v>
      </c>
      <c r="H294" s="1" t="s">
        <v>28</v>
      </c>
      <c r="I294">
        <v>3</v>
      </c>
    </row>
    <row r="295" spans="1:9" x14ac:dyDescent="0.55000000000000004">
      <c r="A295">
        <v>10</v>
      </c>
      <c r="B295" s="1" t="s">
        <v>548</v>
      </c>
      <c r="C295" s="1" t="s">
        <v>4</v>
      </c>
      <c r="D295">
        <v>5</v>
      </c>
      <c r="E295" s="1" t="s">
        <v>238</v>
      </c>
      <c r="F295">
        <v>6</v>
      </c>
      <c r="G295" s="1" t="s">
        <v>377</v>
      </c>
      <c r="H295" s="1" t="s">
        <v>28</v>
      </c>
      <c r="I295">
        <v>3</v>
      </c>
    </row>
    <row r="296" spans="1:9" x14ac:dyDescent="0.55000000000000004">
      <c r="A296">
        <v>10</v>
      </c>
      <c r="B296" s="1" t="s">
        <v>548</v>
      </c>
      <c r="C296" s="1" t="s">
        <v>4</v>
      </c>
      <c r="D296">
        <v>5</v>
      </c>
      <c r="E296" s="1" t="s">
        <v>241</v>
      </c>
      <c r="F296">
        <v>5</v>
      </c>
      <c r="G296" s="1" t="s">
        <v>377</v>
      </c>
      <c r="H296" s="1" t="s">
        <v>29</v>
      </c>
      <c r="I296">
        <v>3</v>
      </c>
    </row>
    <row r="297" spans="1:9" x14ac:dyDescent="0.55000000000000004">
      <c r="A297">
        <v>10</v>
      </c>
      <c r="B297" s="1" t="s">
        <v>548</v>
      </c>
      <c r="C297" s="1" t="s">
        <v>4</v>
      </c>
      <c r="D297">
        <v>5</v>
      </c>
      <c r="E297" s="1" t="s">
        <v>245</v>
      </c>
      <c r="F297">
        <v>6</v>
      </c>
      <c r="G297" s="1" t="s">
        <v>376</v>
      </c>
      <c r="H297" s="1" t="s">
        <v>28</v>
      </c>
      <c r="I297">
        <v>3</v>
      </c>
    </row>
    <row r="298" spans="1:9" x14ac:dyDescent="0.55000000000000004">
      <c r="A298">
        <v>10</v>
      </c>
      <c r="B298" s="1" t="s">
        <v>548</v>
      </c>
      <c r="C298" s="1" t="s">
        <v>4</v>
      </c>
      <c r="D298">
        <v>5</v>
      </c>
      <c r="E298" s="1" t="s">
        <v>249</v>
      </c>
      <c r="F298">
        <v>6</v>
      </c>
      <c r="G298" s="1" t="s">
        <v>375</v>
      </c>
      <c r="H298" s="1" t="s">
        <v>28</v>
      </c>
      <c r="I298">
        <v>3</v>
      </c>
    </row>
    <row r="299" spans="1:9" x14ac:dyDescent="0.55000000000000004">
      <c r="A299">
        <v>10</v>
      </c>
      <c r="B299" s="1" t="s">
        <v>548</v>
      </c>
      <c r="C299" s="1" t="s">
        <v>4</v>
      </c>
      <c r="D299">
        <v>5</v>
      </c>
      <c r="E299" s="1" t="s">
        <v>253</v>
      </c>
      <c r="F299">
        <v>6</v>
      </c>
      <c r="G299" s="1" t="s">
        <v>376</v>
      </c>
      <c r="H299" s="1" t="s">
        <v>28</v>
      </c>
      <c r="I299">
        <v>3</v>
      </c>
    </row>
    <row r="300" spans="1:9" x14ac:dyDescent="0.55000000000000004">
      <c r="A300">
        <v>10</v>
      </c>
      <c r="B300" s="1" t="s">
        <v>548</v>
      </c>
      <c r="C300" s="1" t="s">
        <v>4</v>
      </c>
      <c r="D300">
        <v>5</v>
      </c>
      <c r="E300" s="1" t="s">
        <v>257</v>
      </c>
      <c r="F300">
        <v>6</v>
      </c>
      <c r="G300" s="1" t="s">
        <v>376</v>
      </c>
      <c r="H300" s="1" t="s">
        <v>28</v>
      </c>
      <c r="I300">
        <v>3</v>
      </c>
    </row>
    <row r="301" spans="1:9" x14ac:dyDescent="0.55000000000000004">
      <c r="A301">
        <v>10</v>
      </c>
      <c r="B301" s="1" t="s">
        <v>548</v>
      </c>
      <c r="C301" s="1" t="s">
        <v>4</v>
      </c>
      <c r="D301">
        <v>5</v>
      </c>
      <c r="E301" s="1" t="s">
        <v>299</v>
      </c>
      <c r="F301">
        <v>7</v>
      </c>
      <c r="G301" s="1" t="s">
        <v>376</v>
      </c>
      <c r="H301" s="1" t="s">
        <v>28</v>
      </c>
      <c r="I301">
        <v>3</v>
      </c>
    </row>
    <row r="302" spans="1:9" x14ac:dyDescent="0.55000000000000004">
      <c r="A302">
        <v>10</v>
      </c>
      <c r="B302" s="1" t="s">
        <v>548</v>
      </c>
      <c r="C302" s="1" t="s">
        <v>4</v>
      </c>
      <c r="D302">
        <v>5</v>
      </c>
      <c r="E302" s="1" t="s">
        <v>301</v>
      </c>
      <c r="F302">
        <v>6</v>
      </c>
      <c r="G302" s="1" t="s">
        <v>375</v>
      </c>
      <c r="H302" s="1" t="s">
        <v>28</v>
      </c>
      <c r="I302">
        <v>3</v>
      </c>
    </row>
    <row r="303" spans="1:9" x14ac:dyDescent="0.55000000000000004">
      <c r="A303">
        <v>10</v>
      </c>
      <c r="B303" s="1" t="s">
        <v>548</v>
      </c>
      <c r="C303" s="1" t="s">
        <v>4</v>
      </c>
      <c r="D303">
        <v>5</v>
      </c>
      <c r="E303" s="1" t="s">
        <v>305</v>
      </c>
      <c r="F303">
        <v>6</v>
      </c>
      <c r="G303" s="1" t="s">
        <v>376</v>
      </c>
      <c r="H303" s="1" t="s">
        <v>28</v>
      </c>
      <c r="I303">
        <v>3</v>
      </c>
    </row>
    <row r="304" spans="1:9" x14ac:dyDescent="0.55000000000000004">
      <c r="A304">
        <v>10</v>
      </c>
      <c r="B304" s="1" t="s">
        <v>548</v>
      </c>
      <c r="C304" s="1" t="s">
        <v>4</v>
      </c>
      <c r="D304">
        <v>5</v>
      </c>
      <c r="E304" s="1" t="s">
        <v>308</v>
      </c>
      <c r="F304">
        <v>5</v>
      </c>
      <c r="G304" s="1" t="s">
        <v>377</v>
      </c>
      <c r="H304" s="1" t="s">
        <v>28</v>
      </c>
      <c r="I304">
        <v>3</v>
      </c>
    </row>
    <row r="305" spans="1:9" x14ac:dyDescent="0.55000000000000004">
      <c r="A305">
        <v>10</v>
      </c>
      <c r="B305" s="1" t="s">
        <v>548</v>
      </c>
      <c r="C305" s="1" t="s">
        <v>4</v>
      </c>
      <c r="D305">
        <v>5</v>
      </c>
      <c r="E305" s="1" t="s">
        <v>311</v>
      </c>
      <c r="F305">
        <v>1</v>
      </c>
      <c r="G305" s="1" t="s">
        <v>377</v>
      </c>
      <c r="H305" s="1" t="s">
        <v>28</v>
      </c>
      <c r="I305">
        <v>3</v>
      </c>
    </row>
    <row r="306" spans="1:9" x14ac:dyDescent="0.55000000000000004">
      <c r="A306">
        <v>10</v>
      </c>
      <c r="B306" s="1" t="s">
        <v>548</v>
      </c>
      <c r="C306" s="1" t="s">
        <v>4</v>
      </c>
      <c r="D306">
        <v>5</v>
      </c>
      <c r="E306" s="1" t="s">
        <v>314</v>
      </c>
      <c r="F306">
        <v>5</v>
      </c>
      <c r="G306" s="1" t="s">
        <v>377</v>
      </c>
      <c r="H306" s="1" t="s">
        <v>28</v>
      </c>
      <c r="I306">
        <v>3</v>
      </c>
    </row>
    <row r="307" spans="1:9" x14ac:dyDescent="0.55000000000000004">
      <c r="A307">
        <v>10</v>
      </c>
      <c r="B307" s="1" t="s">
        <v>548</v>
      </c>
      <c r="C307" s="1" t="s">
        <v>4</v>
      </c>
      <c r="D307">
        <v>5</v>
      </c>
      <c r="E307" s="1" t="s">
        <v>372</v>
      </c>
      <c r="F307">
        <v>1</v>
      </c>
      <c r="G307" s="1" t="s">
        <v>377</v>
      </c>
      <c r="H307" s="1" t="s">
        <v>28</v>
      </c>
      <c r="I307">
        <v>3</v>
      </c>
    </row>
    <row r="308" spans="1:9" x14ac:dyDescent="0.55000000000000004">
      <c r="A308">
        <v>10</v>
      </c>
      <c r="B308" s="1" t="s">
        <v>548</v>
      </c>
      <c r="C308" s="1" t="s">
        <v>4</v>
      </c>
      <c r="D308">
        <v>5</v>
      </c>
      <c r="E308" s="1" t="s">
        <v>337</v>
      </c>
      <c r="F308">
        <v>6</v>
      </c>
      <c r="G308" s="1" t="s">
        <v>376</v>
      </c>
      <c r="H308" s="1" t="s">
        <v>28</v>
      </c>
      <c r="I308">
        <v>3</v>
      </c>
    </row>
    <row r="309" spans="1:9" x14ac:dyDescent="0.55000000000000004">
      <c r="A309">
        <v>10</v>
      </c>
      <c r="B309" s="1" t="s">
        <v>548</v>
      </c>
      <c r="C309" s="1" t="s">
        <v>4</v>
      </c>
      <c r="D309">
        <v>5</v>
      </c>
      <c r="E309" s="1" t="s">
        <v>341</v>
      </c>
      <c r="F309">
        <v>6</v>
      </c>
      <c r="G309" s="1" t="s">
        <v>376</v>
      </c>
      <c r="H309" s="1" t="s">
        <v>29</v>
      </c>
      <c r="I309">
        <v>3</v>
      </c>
    </row>
    <row r="310" spans="1:9" x14ac:dyDescent="0.55000000000000004">
      <c r="A310">
        <v>10</v>
      </c>
      <c r="B310" s="1" t="s">
        <v>548</v>
      </c>
      <c r="C310" s="1" t="s">
        <v>4</v>
      </c>
      <c r="D310">
        <v>5</v>
      </c>
      <c r="E310" s="1" t="s">
        <v>344</v>
      </c>
      <c r="F310">
        <v>6</v>
      </c>
      <c r="G310" s="1" t="s">
        <v>375</v>
      </c>
      <c r="H310" s="1" t="s">
        <v>29</v>
      </c>
      <c r="I310">
        <v>3</v>
      </c>
    </row>
    <row r="311" spans="1:9" x14ac:dyDescent="0.55000000000000004">
      <c r="A311">
        <v>10</v>
      </c>
      <c r="B311" s="1" t="s">
        <v>548</v>
      </c>
      <c r="C311" s="1" t="s">
        <v>4</v>
      </c>
      <c r="D311">
        <v>5</v>
      </c>
      <c r="E311" s="1" t="s">
        <v>348</v>
      </c>
      <c r="F311">
        <v>2</v>
      </c>
      <c r="G311" s="1" t="s">
        <v>375</v>
      </c>
      <c r="H311" s="1" t="s">
        <v>28</v>
      </c>
      <c r="I311">
        <v>3</v>
      </c>
    </row>
    <row r="312" spans="1:9" x14ac:dyDescent="0.55000000000000004">
      <c r="A312">
        <v>11</v>
      </c>
      <c r="B312" s="1" t="s">
        <v>549</v>
      </c>
      <c r="C312" s="1" t="s">
        <v>1</v>
      </c>
      <c r="D312">
        <v>2</v>
      </c>
      <c r="E312" s="1" t="s">
        <v>89</v>
      </c>
      <c r="F312">
        <v>7</v>
      </c>
      <c r="G312" s="1" t="s">
        <v>377</v>
      </c>
      <c r="H312" s="1" t="s">
        <v>29</v>
      </c>
      <c r="I312">
        <v>3</v>
      </c>
    </row>
    <row r="313" spans="1:9" x14ac:dyDescent="0.55000000000000004">
      <c r="A313">
        <v>11</v>
      </c>
      <c r="B313" s="1" t="s">
        <v>549</v>
      </c>
      <c r="C313" s="1" t="s">
        <v>1</v>
      </c>
      <c r="D313">
        <v>2</v>
      </c>
      <c r="E313" s="1" t="s">
        <v>93</v>
      </c>
      <c r="F313">
        <v>2</v>
      </c>
      <c r="G313" s="1" t="s">
        <v>377</v>
      </c>
      <c r="H313" s="1" t="s">
        <v>29</v>
      </c>
      <c r="I313">
        <v>3</v>
      </c>
    </row>
    <row r="314" spans="1:9" x14ac:dyDescent="0.55000000000000004">
      <c r="A314">
        <v>11</v>
      </c>
      <c r="B314" s="1" t="s">
        <v>549</v>
      </c>
      <c r="C314" s="1" t="s">
        <v>1</v>
      </c>
      <c r="D314">
        <v>2</v>
      </c>
      <c r="E314" s="1" t="s">
        <v>97</v>
      </c>
      <c r="F314">
        <v>2</v>
      </c>
      <c r="G314" s="1" t="s">
        <v>377</v>
      </c>
      <c r="H314" s="1" t="s">
        <v>29</v>
      </c>
      <c r="I314">
        <v>3</v>
      </c>
    </row>
    <row r="315" spans="1:9" x14ac:dyDescent="0.55000000000000004">
      <c r="A315">
        <v>11</v>
      </c>
      <c r="B315" s="1" t="s">
        <v>549</v>
      </c>
      <c r="C315" s="1" t="s">
        <v>1</v>
      </c>
      <c r="D315">
        <v>2</v>
      </c>
      <c r="E315" s="1" t="s">
        <v>101</v>
      </c>
      <c r="F315">
        <v>2</v>
      </c>
      <c r="G315" s="1" t="s">
        <v>377</v>
      </c>
      <c r="H315" s="1" t="s">
        <v>29</v>
      </c>
      <c r="I315">
        <v>3</v>
      </c>
    </row>
    <row r="316" spans="1:9" x14ac:dyDescent="0.55000000000000004">
      <c r="A316">
        <v>11</v>
      </c>
      <c r="B316" s="1" t="s">
        <v>549</v>
      </c>
      <c r="C316" s="1" t="s">
        <v>1</v>
      </c>
      <c r="D316">
        <v>2</v>
      </c>
      <c r="E316" s="1" t="s">
        <v>150</v>
      </c>
      <c r="F316">
        <v>2</v>
      </c>
      <c r="G316" s="1" t="s">
        <v>375</v>
      </c>
      <c r="H316" s="1" t="s">
        <v>29</v>
      </c>
      <c r="I316">
        <v>3</v>
      </c>
    </row>
    <row r="317" spans="1:9" x14ac:dyDescent="0.55000000000000004">
      <c r="A317">
        <v>11</v>
      </c>
      <c r="B317" s="1" t="s">
        <v>549</v>
      </c>
      <c r="C317" s="1" t="s">
        <v>1</v>
      </c>
      <c r="D317">
        <v>2</v>
      </c>
      <c r="E317" s="1" t="s">
        <v>153</v>
      </c>
      <c r="F317">
        <v>2</v>
      </c>
      <c r="G317" s="1" t="s">
        <v>376</v>
      </c>
      <c r="H317" s="1" t="s">
        <v>28</v>
      </c>
      <c r="I317">
        <v>3</v>
      </c>
    </row>
    <row r="318" spans="1:9" x14ac:dyDescent="0.55000000000000004">
      <c r="A318">
        <v>11</v>
      </c>
      <c r="B318" s="1" t="s">
        <v>549</v>
      </c>
      <c r="C318" s="1" t="s">
        <v>1</v>
      </c>
      <c r="D318">
        <v>2</v>
      </c>
      <c r="E318" s="1" t="s">
        <v>157</v>
      </c>
      <c r="F318">
        <v>2</v>
      </c>
      <c r="G318" s="1" t="s">
        <v>376</v>
      </c>
      <c r="H318" s="1" t="s">
        <v>28</v>
      </c>
      <c r="I318">
        <v>3</v>
      </c>
    </row>
    <row r="319" spans="1:9" x14ac:dyDescent="0.55000000000000004">
      <c r="A319">
        <v>11</v>
      </c>
      <c r="B319" s="1" t="s">
        <v>549</v>
      </c>
      <c r="C319" s="1" t="s">
        <v>1</v>
      </c>
      <c r="D319">
        <v>2</v>
      </c>
      <c r="E319" s="1" t="s">
        <v>164</v>
      </c>
      <c r="F319">
        <v>2</v>
      </c>
      <c r="G319" s="1" t="s">
        <v>375</v>
      </c>
      <c r="H319" s="1" t="s">
        <v>28</v>
      </c>
      <c r="I319">
        <v>3</v>
      </c>
    </row>
    <row r="320" spans="1:9" x14ac:dyDescent="0.55000000000000004">
      <c r="A320">
        <v>11</v>
      </c>
      <c r="B320" s="1" t="s">
        <v>549</v>
      </c>
      <c r="C320" s="1" t="s">
        <v>1</v>
      </c>
      <c r="D320">
        <v>2</v>
      </c>
      <c r="E320" s="1" t="s">
        <v>165</v>
      </c>
      <c r="F320">
        <v>2</v>
      </c>
      <c r="G320" s="1" t="s">
        <v>375</v>
      </c>
      <c r="H320" s="1" t="s">
        <v>28</v>
      </c>
      <c r="I320">
        <v>3</v>
      </c>
    </row>
    <row r="321" spans="1:9" x14ac:dyDescent="0.55000000000000004">
      <c r="A321">
        <v>11</v>
      </c>
      <c r="B321" s="1" t="s">
        <v>549</v>
      </c>
      <c r="C321" s="1" t="s">
        <v>1</v>
      </c>
      <c r="D321">
        <v>2</v>
      </c>
      <c r="E321" s="1" t="s">
        <v>168</v>
      </c>
      <c r="F321">
        <v>2</v>
      </c>
      <c r="G321" s="1" t="s">
        <v>376</v>
      </c>
      <c r="H321" s="1" t="s">
        <v>29</v>
      </c>
      <c r="I321">
        <v>3</v>
      </c>
    </row>
    <row r="322" spans="1:9" x14ac:dyDescent="0.55000000000000004">
      <c r="A322">
        <v>11</v>
      </c>
      <c r="B322" s="1" t="s">
        <v>549</v>
      </c>
      <c r="C322" s="1" t="s">
        <v>1</v>
      </c>
      <c r="D322">
        <v>2</v>
      </c>
      <c r="E322" s="1" t="s">
        <v>172</v>
      </c>
      <c r="F322">
        <v>2</v>
      </c>
      <c r="G322" s="1" t="s">
        <v>376</v>
      </c>
      <c r="H322" s="1" t="s">
        <v>29</v>
      </c>
      <c r="I322">
        <v>3</v>
      </c>
    </row>
    <row r="323" spans="1:9" x14ac:dyDescent="0.55000000000000004">
      <c r="A323">
        <v>11</v>
      </c>
      <c r="B323" s="1" t="s">
        <v>549</v>
      </c>
      <c r="C323" s="1" t="s">
        <v>1</v>
      </c>
      <c r="D323">
        <v>2</v>
      </c>
      <c r="E323" s="1" t="s">
        <v>176</v>
      </c>
      <c r="F323">
        <v>2</v>
      </c>
      <c r="G323" s="1" t="s">
        <v>375</v>
      </c>
      <c r="H323" s="1" t="s">
        <v>29</v>
      </c>
      <c r="I323">
        <v>3</v>
      </c>
    </row>
    <row r="324" spans="1:9" x14ac:dyDescent="0.55000000000000004">
      <c r="A324">
        <v>11</v>
      </c>
      <c r="B324" s="1" t="s">
        <v>549</v>
      </c>
      <c r="C324" s="1" t="s">
        <v>1</v>
      </c>
      <c r="D324">
        <v>2</v>
      </c>
      <c r="E324" s="1" t="s">
        <v>180</v>
      </c>
      <c r="F324">
        <v>2</v>
      </c>
      <c r="G324" s="1" t="s">
        <v>376</v>
      </c>
      <c r="H324" s="1" t="s">
        <v>29</v>
      </c>
      <c r="I324">
        <v>3</v>
      </c>
    </row>
    <row r="325" spans="1:9" x14ac:dyDescent="0.55000000000000004">
      <c r="A325">
        <v>11</v>
      </c>
      <c r="B325" s="1" t="s">
        <v>549</v>
      </c>
      <c r="C325" s="1" t="s">
        <v>1</v>
      </c>
      <c r="D325">
        <v>2</v>
      </c>
      <c r="E325" s="1" t="s">
        <v>234</v>
      </c>
      <c r="F325">
        <v>2</v>
      </c>
      <c r="G325" s="1" t="s">
        <v>377</v>
      </c>
      <c r="H325" s="1" t="s">
        <v>28</v>
      </c>
      <c r="I325">
        <v>3</v>
      </c>
    </row>
    <row r="326" spans="1:9" x14ac:dyDescent="0.55000000000000004">
      <c r="A326">
        <v>11</v>
      </c>
      <c r="B326" s="1" t="s">
        <v>549</v>
      </c>
      <c r="C326" s="1" t="s">
        <v>1</v>
      </c>
      <c r="D326">
        <v>2</v>
      </c>
      <c r="E326" s="1" t="s">
        <v>238</v>
      </c>
      <c r="F326">
        <v>2</v>
      </c>
      <c r="G326" s="1" t="s">
        <v>377</v>
      </c>
      <c r="H326" s="1" t="s">
        <v>28</v>
      </c>
      <c r="I326">
        <v>3</v>
      </c>
    </row>
    <row r="327" spans="1:9" x14ac:dyDescent="0.55000000000000004">
      <c r="A327">
        <v>11</v>
      </c>
      <c r="B327" s="1" t="s">
        <v>549</v>
      </c>
      <c r="C327" s="1" t="s">
        <v>1</v>
      </c>
      <c r="D327">
        <v>2</v>
      </c>
      <c r="E327" s="1" t="s">
        <v>241</v>
      </c>
      <c r="F327">
        <v>2</v>
      </c>
      <c r="G327" s="1" t="s">
        <v>377</v>
      </c>
      <c r="H327" s="1" t="s">
        <v>29</v>
      </c>
      <c r="I327">
        <v>3</v>
      </c>
    </row>
    <row r="328" spans="1:9" x14ac:dyDescent="0.55000000000000004">
      <c r="A328">
        <v>11</v>
      </c>
      <c r="B328" s="1" t="s">
        <v>549</v>
      </c>
      <c r="C328" s="1" t="s">
        <v>1</v>
      </c>
      <c r="D328">
        <v>2</v>
      </c>
      <c r="E328" s="1" t="s">
        <v>245</v>
      </c>
      <c r="F328">
        <v>2</v>
      </c>
      <c r="G328" s="1" t="s">
        <v>376</v>
      </c>
      <c r="H328" s="1" t="s">
        <v>28</v>
      </c>
      <c r="I328">
        <v>3</v>
      </c>
    </row>
    <row r="329" spans="1:9" x14ac:dyDescent="0.55000000000000004">
      <c r="A329">
        <v>11</v>
      </c>
      <c r="B329" s="1" t="s">
        <v>549</v>
      </c>
      <c r="C329" s="1" t="s">
        <v>1</v>
      </c>
      <c r="D329">
        <v>2</v>
      </c>
      <c r="E329" s="1" t="s">
        <v>249</v>
      </c>
      <c r="F329">
        <v>2</v>
      </c>
      <c r="G329" s="1" t="s">
        <v>375</v>
      </c>
      <c r="H329" s="1" t="s">
        <v>28</v>
      </c>
      <c r="I329">
        <v>3</v>
      </c>
    </row>
    <row r="330" spans="1:9" x14ac:dyDescent="0.55000000000000004">
      <c r="A330">
        <v>11</v>
      </c>
      <c r="B330" s="1" t="s">
        <v>549</v>
      </c>
      <c r="C330" s="1" t="s">
        <v>1</v>
      </c>
      <c r="D330">
        <v>2</v>
      </c>
      <c r="E330" s="1" t="s">
        <v>253</v>
      </c>
      <c r="F330">
        <v>2</v>
      </c>
      <c r="G330" s="1" t="s">
        <v>376</v>
      </c>
      <c r="H330" s="1" t="s">
        <v>28</v>
      </c>
      <c r="I330">
        <v>3</v>
      </c>
    </row>
    <row r="331" spans="1:9" x14ac:dyDescent="0.55000000000000004">
      <c r="A331">
        <v>11</v>
      </c>
      <c r="B331" s="1" t="s">
        <v>549</v>
      </c>
      <c r="C331" s="1" t="s">
        <v>1</v>
      </c>
      <c r="D331">
        <v>2</v>
      </c>
      <c r="E331" s="1" t="s">
        <v>257</v>
      </c>
      <c r="F331">
        <v>2</v>
      </c>
      <c r="G331" s="1" t="s">
        <v>376</v>
      </c>
      <c r="H331" s="1" t="s">
        <v>28</v>
      </c>
      <c r="I331">
        <v>3</v>
      </c>
    </row>
    <row r="332" spans="1:9" x14ac:dyDescent="0.55000000000000004">
      <c r="A332">
        <v>11</v>
      </c>
      <c r="B332" s="1" t="s">
        <v>549</v>
      </c>
      <c r="C332" s="1" t="s">
        <v>1</v>
      </c>
      <c r="D332">
        <v>2</v>
      </c>
      <c r="E332" s="1" t="s">
        <v>299</v>
      </c>
      <c r="F332">
        <v>2</v>
      </c>
      <c r="G332" s="1" t="s">
        <v>376</v>
      </c>
      <c r="H332" s="1" t="s">
        <v>28</v>
      </c>
      <c r="I332">
        <v>3</v>
      </c>
    </row>
    <row r="333" spans="1:9" x14ac:dyDescent="0.55000000000000004">
      <c r="A333">
        <v>11</v>
      </c>
      <c r="B333" s="1" t="s">
        <v>549</v>
      </c>
      <c r="C333" s="1" t="s">
        <v>1</v>
      </c>
      <c r="D333">
        <v>2</v>
      </c>
      <c r="E333" s="1" t="s">
        <v>301</v>
      </c>
      <c r="F333">
        <v>2</v>
      </c>
      <c r="G333" s="1" t="s">
        <v>375</v>
      </c>
      <c r="H333" s="1" t="s">
        <v>28</v>
      </c>
      <c r="I333">
        <v>3</v>
      </c>
    </row>
    <row r="334" spans="1:9" x14ac:dyDescent="0.55000000000000004">
      <c r="A334">
        <v>11</v>
      </c>
      <c r="B334" s="1" t="s">
        <v>549</v>
      </c>
      <c r="C334" s="1" t="s">
        <v>1</v>
      </c>
      <c r="D334">
        <v>2</v>
      </c>
      <c r="E334" s="1" t="s">
        <v>305</v>
      </c>
      <c r="F334">
        <v>2</v>
      </c>
      <c r="G334" s="1" t="s">
        <v>376</v>
      </c>
      <c r="H334" s="1" t="s">
        <v>28</v>
      </c>
      <c r="I334">
        <v>3</v>
      </c>
    </row>
    <row r="335" spans="1:9" x14ac:dyDescent="0.55000000000000004">
      <c r="A335">
        <v>11</v>
      </c>
      <c r="B335" s="1" t="s">
        <v>549</v>
      </c>
      <c r="C335" s="1" t="s">
        <v>1</v>
      </c>
      <c r="D335">
        <v>2</v>
      </c>
      <c r="E335" s="1" t="s">
        <v>308</v>
      </c>
      <c r="F335">
        <v>2</v>
      </c>
      <c r="G335" s="1" t="s">
        <v>377</v>
      </c>
      <c r="H335" s="1" t="s">
        <v>28</v>
      </c>
      <c r="I335">
        <v>3</v>
      </c>
    </row>
    <row r="336" spans="1:9" x14ac:dyDescent="0.55000000000000004">
      <c r="A336">
        <v>11</v>
      </c>
      <c r="B336" s="1" t="s">
        <v>549</v>
      </c>
      <c r="C336" s="1" t="s">
        <v>1</v>
      </c>
      <c r="D336">
        <v>2</v>
      </c>
      <c r="E336" s="1" t="s">
        <v>311</v>
      </c>
      <c r="F336">
        <v>2</v>
      </c>
      <c r="G336" s="1" t="s">
        <v>377</v>
      </c>
      <c r="H336" s="1" t="s">
        <v>28</v>
      </c>
      <c r="I336">
        <v>3</v>
      </c>
    </row>
    <row r="337" spans="1:9" x14ac:dyDescent="0.55000000000000004">
      <c r="A337">
        <v>11</v>
      </c>
      <c r="B337" s="1" t="s">
        <v>549</v>
      </c>
      <c r="C337" s="1" t="s">
        <v>1</v>
      </c>
      <c r="D337">
        <v>2</v>
      </c>
      <c r="E337" s="1" t="s">
        <v>314</v>
      </c>
      <c r="F337">
        <v>2</v>
      </c>
      <c r="G337" s="1" t="s">
        <v>377</v>
      </c>
      <c r="H337" s="1" t="s">
        <v>28</v>
      </c>
      <c r="I337">
        <v>3</v>
      </c>
    </row>
    <row r="338" spans="1:9" x14ac:dyDescent="0.55000000000000004">
      <c r="A338">
        <v>11</v>
      </c>
      <c r="B338" s="1" t="s">
        <v>549</v>
      </c>
      <c r="C338" s="1" t="s">
        <v>1</v>
      </c>
      <c r="D338">
        <v>2</v>
      </c>
      <c r="E338" s="1" t="s">
        <v>372</v>
      </c>
      <c r="F338">
        <v>2</v>
      </c>
      <c r="G338" s="1" t="s">
        <v>377</v>
      </c>
      <c r="H338" s="1" t="s">
        <v>28</v>
      </c>
      <c r="I338">
        <v>3</v>
      </c>
    </row>
    <row r="339" spans="1:9" x14ac:dyDescent="0.55000000000000004">
      <c r="A339">
        <v>11</v>
      </c>
      <c r="B339" s="1" t="s">
        <v>549</v>
      </c>
      <c r="C339" s="1" t="s">
        <v>1</v>
      </c>
      <c r="D339">
        <v>2</v>
      </c>
      <c r="E339" s="1" t="s">
        <v>337</v>
      </c>
      <c r="F339">
        <v>2</v>
      </c>
      <c r="G339" s="1" t="s">
        <v>376</v>
      </c>
      <c r="H339" s="1" t="s">
        <v>28</v>
      </c>
      <c r="I339">
        <v>3</v>
      </c>
    </row>
    <row r="340" spans="1:9" x14ac:dyDescent="0.55000000000000004">
      <c r="A340">
        <v>11</v>
      </c>
      <c r="B340" s="1" t="s">
        <v>549</v>
      </c>
      <c r="C340" s="1" t="s">
        <v>1</v>
      </c>
      <c r="D340">
        <v>2</v>
      </c>
      <c r="E340" s="1" t="s">
        <v>341</v>
      </c>
      <c r="F340">
        <v>2</v>
      </c>
      <c r="G340" s="1" t="s">
        <v>376</v>
      </c>
      <c r="H340" s="1" t="s">
        <v>29</v>
      </c>
      <c r="I340">
        <v>3</v>
      </c>
    </row>
    <row r="341" spans="1:9" x14ac:dyDescent="0.55000000000000004">
      <c r="A341">
        <v>11</v>
      </c>
      <c r="B341" s="1" t="s">
        <v>549</v>
      </c>
      <c r="C341" s="1" t="s">
        <v>1</v>
      </c>
      <c r="D341">
        <v>2</v>
      </c>
      <c r="E341" s="1" t="s">
        <v>344</v>
      </c>
      <c r="F341">
        <v>2</v>
      </c>
      <c r="G341" s="1" t="s">
        <v>375</v>
      </c>
      <c r="H341" s="1" t="s">
        <v>29</v>
      </c>
      <c r="I341">
        <v>3</v>
      </c>
    </row>
    <row r="342" spans="1:9" x14ac:dyDescent="0.55000000000000004">
      <c r="A342">
        <v>11</v>
      </c>
      <c r="B342" s="1" t="s">
        <v>549</v>
      </c>
      <c r="C342" s="1" t="s">
        <v>1</v>
      </c>
      <c r="D342">
        <v>2</v>
      </c>
      <c r="E342" s="1" t="s">
        <v>348</v>
      </c>
      <c r="F342">
        <v>2</v>
      </c>
      <c r="G342" s="1" t="s">
        <v>375</v>
      </c>
      <c r="H342" s="1" t="s">
        <v>28</v>
      </c>
      <c r="I342">
        <v>3</v>
      </c>
    </row>
    <row r="343" spans="1:9" x14ac:dyDescent="0.55000000000000004">
      <c r="A343">
        <v>12</v>
      </c>
      <c r="B343" s="1" t="s">
        <v>550</v>
      </c>
      <c r="C343" s="1" t="s">
        <v>1</v>
      </c>
      <c r="D343">
        <v>2</v>
      </c>
      <c r="E343" s="1" t="s">
        <v>89</v>
      </c>
      <c r="F343">
        <v>2</v>
      </c>
      <c r="G343" s="1" t="s">
        <v>377</v>
      </c>
      <c r="H343" s="1" t="s">
        <v>29</v>
      </c>
      <c r="I343">
        <v>3</v>
      </c>
    </row>
    <row r="344" spans="1:9" x14ac:dyDescent="0.55000000000000004">
      <c r="A344">
        <v>12</v>
      </c>
      <c r="B344" s="1" t="s">
        <v>550</v>
      </c>
      <c r="C344" s="1" t="s">
        <v>1</v>
      </c>
      <c r="D344">
        <v>2</v>
      </c>
      <c r="E344" s="1" t="s">
        <v>93</v>
      </c>
      <c r="F344">
        <v>2</v>
      </c>
      <c r="G344" s="1" t="s">
        <v>377</v>
      </c>
      <c r="H344" s="1" t="s">
        <v>29</v>
      </c>
      <c r="I344">
        <v>3</v>
      </c>
    </row>
    <row r="345" spans="1:9" x14ac:dyDescent="0.55000000000000004">
      <c r="A345">
        <v>12</v>
      </c>
      <c r="B345" s="1" t="s">
        <v>550</v>
      </c>
      <c r="C345" s="1" t="s">
        <v>1</v>
      </c>
      <c r="D345">
        <v>2</v>
      </c>
      <c r="E345" s="1" t="s">
        <v>97</v>
      </c>
      <c r="F345">
        <v>5</v>
      </c>
      <c r="G345" s="1" t="s">
        <v>377</v>
      </c>
      <c r="H345" s="1" t="s">
        <v>29</v>
      </c>
      <c r="I345">
        <v>3</v>
      </c>
    </row>
    <row r="346" spans="1:9" x14ac:dyDescent="0.55000000000000004">
      <c r="A346">
        <v>12</v>
      </c>
      <c r="B346" s="1" t="s">
        <v>550</v>
      </c>
      <c r="C346" s="1" t="s">
        <v>1</v>
      </c>
      <c r="D346">
        <v>2</v>
      </c>
      <c r="E346" s="1" t="s">
        <v>101</v>
      </c>
      <c r="F346">
        <v>2</v>
      </c>
      <c r="G346" s="1" t="s">
        <v>377</v>
      </c>
      <c r="H346" s="1" t="s">
        <v>29</v>
      </c>
      <c r="I346">
        <v>3</v>
      </c>
    </row>
    <row r="347" spans="1:9" x14ac:dyDescent="0.55000000000000004">
      <c r="A347">
        <v>12</v>
      </c>
      <c r="B347" s="1" t="s">
        <v>550</v>
      </c>
      <c r="C347" s="1" t="s">
        <v>1</v>
      </c>
      <c r="D347">
        <v>2</v>
      </c>
      <c r="E347" s="1" t="s">
        <v>150</v>
      </c>
      <c r="F347">
        <v>2</v>
      </c>
      <c r="G347" s="1" t="s">
        <v>375</v>
      </c>
      <c r="H347" s="1" t="s">
        <v>29</v>
      </c>
      <c r="I347">
        <v>3</v>
      </c>
    </row>
    <row r="348" spans="1:9" x14ac:dyDescent="0.55000000000000004">
      <c r="A348">
        <v>12</v>
      </c>
      <c r="B348" s="1" t="s">
        <v>550</v>
      </c>
      <c r="C348" s="1" t="s">
        <v>1</v>
      </c>
      <c r="D348">
        <v>2</v>
      </c>
      <c r="E348" s="1" t="s">
        <v>153</v>
      </c>
      <c r="F348">
        <v>2</v>
      </c>
      <c r="G348" s="1" t="s">
        <v>376</v>
      </c>
      <c r="H348" s="1" t="s">
        <v>28</v>
      </c>
      <c r="I348">
        <v>3</v>
      </c>
    </row>
    <row r="349" spans="1:9" x14ac:dyDescent="0.55000000000000004">
      <c r="A349">
        <v>12</v>
      </c>
      <c r="B349" s="1" t="s">
        <v>550</v>
      </c>
      <c r="C349" s="1" t="s">
        <v>1</v>
      </c>
      <c r="D349">
        <v>2</v>
      </c>
      <c r="E349" s="1" t="s">
        <v>157</v>
      </c>
      <c r="F349">
        <v>2</v>
      </c>
      <c r="G349" s="1" t="s">
        <v>376</v>
      </c>
      <c r="H349" s="1" t="s">
        <v>28</v>
      </c>
      <c r="I349">
        <v>3</v>
      </c>
    </row>
    <row r="350" spans="1:9" x14ac:dyDescent="0.55000000000000004">
      <c r="A350">
        <v>12</v>
      </c>
      <c r="B350" s="1" t="s">
        <v>550</v>
      </c>
      <c r="C350" s="1" t="s">
        <v>1</v>
      </c>
      <c r="D350">
        <v>2</v>
      </c>
      <c r="E350" s="1" t="s">
        <v>164</v>
      </c>
      <c r="F350">
        <v>2</v>
      </c>
      <c r="G350" s="1" t="s">
        <v>375</v>
      </c>
      <c r="H350" s="1" t="s">
        <v>28</v>
      </c>
      <c r="I350">
        <v>3</v>
      </c>
    </row>
    <row r="351" spans="1:9" x14ac:dyDescent="0.55000000000000004">
      <c r="A351">
        <v>12</v>
      </c>
      <c r="B351" s="1" t="s">
        <v>550</v>
      </c>
      <c r="C351" s="1" t="s">
        <v>1</v>
      </c>
      <c r="D351">
        <v>2</v>
      </c>
      <c r="E351" s="1" t="s">
        <v>165</v>
      </c>
      <c r="F351">
        <v>2</v>
      </c>
      <c r="G351" s="1" t="s">
        <v>375</v>
      </c>
      <c r="H351" s="1" t="s">
        <v>28</v>
      </c>
      <c r="I351">
        <v>3</v>
      </c>
    </row>
    <row r="352" spans="1:9" x14ac:dyDescent="0.55000000000000004">
      <c r="A352">
        <v>12</v>
      </c>
      <c r="B352" s="1" t="s">
        <v>550</v>
      </c>
      <c r="C352" s="1" t="s">
        <v>1</v>
      </c>
      <c r="D352">
        <v>2</v>
      </c>
      <c r="E352" s="1" t="s">
        <v>168</v>
      </c>
      <c r="F352">
        <v>2</v>
      </c>
      <c r="G352" s="1" t="s">
        <v>376</v>
      </c>
      <c r="H352" s="1" t="s">
        <v>29</v>
      </c>
      <c r="I352">
        <v>3</v>
      </c>
    </row>
    <row r="353" spans="1:9" x14ac:dyDescent="0.55000000000000004">
      <c r="A353">
        <v>12</v>
      </c>
      <c r="B353" s="1" t="s">
        <v>550</v>
      </c>
      <c r="C353" s="1" t="s">
        <v>1</v>
      </c>
      <c r="D353">
        <v>2</v>
      </c>
      <c r="E353" s="1" t="s">
        <v>172</v>
      </c>
      <c r="F353">
        <v>2</v>
      </c>
      <c r="G353" s="1" t="s">
        <v>376</v>
      </c>
      <c r="H353" s="1" t="s">
        <v>29</v>
      </c>
      <c r="I353">
        <v>3</v>
      </c>
    </row>
    <row r="354" spans="1:9" x14ac:dyDescent="0.55000000000000004">
      <c r="A354">
        <v>12</v>
      </c>
      <c r="B354" s="1" t="s">
        <v>550</v>
      </c>
      <c r="C354" s="1" t="s">
        <v>1</v>
      </c>
      <c r="D354">
        <v>2</v>
      </c>
      <c r="E354" s="1" t="s">
        <v>176</v>
      </c>
      <c r="F354">
        <v>2</v>
      </c>
      <c r="G354" s="1" t="s">
        <v>375</v>
      </c>
      <c r="H354" s="1" t="s">
        <v>29</v>
      </c>
      <c r="I354">
        <v>3</v>
      </c>
    </row>
    <row r="355" spans="1:9" x14ac:dyDescent="0.55000000000000004">
      <c r="A355">
        <v>12</v>
      </c>
      <c r="B355" s="1" t="s">
        <v>550</v>
      </c>
      <c r="C355" s="1" t="s">
        <v>1</v>
      </c>
      <c r="D355">
        <v>2</v>
      </c>
      <c r="E355" s="1" t="s">
        <v>180</v>
      </c>
      <c r="F355">
        <v>5</v>
      </c>
      <c r="G355" s="1" t="s">
        <v>376</v>
      </c>
      <c r="H355" s="1" t="s">
        <v>29</v>
      </c>
      <c r="I355">
        <v>3</v>
      </c>
    </row>
    <row r="356" spans="1:9" x14ac:dyDescent="0.55000000000000004">
      <c r="A356">
        <v>12</v>
      </c>
      <c r="B356" s="1" t="s">
        <v>550</v>
      </c>
      <c r="C356" s="1" t="s">
        <v>1</v>
      </c>
      <c r="D356">
        <v>2</v>
      </c>
      <c r="E356" s="1" t="s">
        <v>234</v>
      </c>
      <c r="F356">
        <v>2</v>
      </c>
      <c r="G356" s="1" t="s">
        <v>377</v>
      </c>
      <c r="H356" s="1" t="s">
        <v>28</v>
      </c>
      <c r="I356">
        <v>3</v>
      </c>
    </row>
    <row r="357" spans="1:9" x14ac:dyDescent="0.55000000000000004">
      <c r="A357">
        <v>12</v>
      </c>
      <c r="B357" s="1" t="s">
        <v>550</v>
      </c>
      <c r="C357" s="1" t="s">
        <v>1</v>
      </c>
      <c r="D357">
        <v>2</v>
      </c>
      <c r="E357" s="1" t="s">
        <v>238</v>
      </c>
      <c r="F357">
        <v>2</v>
      </c>
      <c r="G357" s="1" t="s">
        <v>377</v>
      </c>
      <c r="H357" s="1" t="s">
        <v>28</v>
      </c>
      <c r="I357">
        <v>3</v>
      </c>
    </row>
    <row r="358" spans="1:9" x14ac:dyDescent="0.55000000000000004">
      <c r="A358">
        <v>12</v>
      </c>
      <c r="B358" s="1" t="s">
        <v>550</v>
      </c>
      <c r="C358" s="1" t="s">
        <v>1</v>
      </c>
      <c r="D358">
        <v>2</v>
      </c>
      <c r="E358" s="1" t="s">
        <v>241</v>
      </c>
      <c r="F358">
        <v>2</v>
      </c>
      <c r="G358" s="1" t="s">
        <v>377</v>
      </c>
      <c r="H358" s="1" t="s">
        <v>29</v>
      </c>
      <c r="I358">
        <v>3</v>
      </c>
    </row>
    <row r="359" spans="1:9" x14ac:dyDescent="0.55000000000000004">
      <c r="A359">
        <v>12</v>
      </c>
      <c r="B359" s="1" t="s">
        <v>550</v>
      </c>
      <c r="C359" s="1" t="s">
        <v>1</v>
      </c>
      <c r="D359">
        <v>2</v>
      </c>
      <c r="E359" s="1" t="s">
        <v>245</v>
      </c>
      <c r="F359">
        <v>6</v>
      </c>
      <c r="G359" s="1" t="s">
        <v>376</v>
      </c>
      <c r="H359" s="1" t="s">
        <v>28</v>
      </c>
      <c r="I359">
        <v>3</v>
      </c>
    </row>
    <row r="360" spans="1:9" x14ac:dyDescent="0.55000000000000004">
      <c r="A360">
        <v>12</v>
      </c>
      <c r="B360" s="1" t="s">
        <v>550</v>
      </c>
      <c r="C360" s="1" t="s">
        <v>1</v>
      </c>
      <c r="D360">
        <v>2</v>
      </c>
      <c r="E360" s="1" t="s">
        <v>249</v>
      </c>
      <c r="F360">
        <v>2</v>
      </c>
      <c r="G360" s="1" t="s">
        <v>375</v>
      </c>
      <c r="H360" s="1" t="s">
        <v>28</v>
      </c>
      <c r="I360">
        <v>3</v>
      </c>
    </row>
    <row r="361" spans="1:9" x14ac:dyDescent="0.55000000000000004">
      <c r="A361">
        <v>12</v>
      </c>
      <c r="B361" s="1" t="s">
        <v>550</v>
      </c>
      <c r="C361" s="1" t="s">
        <v>1</v>
      </c>
      <c r="D361">
        <v>2</v>
      </c>
      <c r="E361" s="1" t="s">
        <v>253</v>
      </c>
      <c r="F361">
        <v>2</v>
      </c>
      <c r="G361" s="1" t="s">
        <v>376</v>
      </c>
      <c r="H361" s="1" t="s">
        <v>28</v>
      </c>
      <c r="I361">
        <v>3</v>
      </c>
    </row>
    <row r="362" spans="1:9" x14ac:dyDescent="0.55000000000000004">
      <c r="A362">
        <v>12</v>
      </c>
      <c r="B362" s="1" t="s">
        <v>550</v>
      </c>
      <c r="C362" s="1" t="s">
        <v>1</v>
      </c>
      <c r="D362">
        <v>2</v>
      </c>
      <c r="E362" s="1" t="s">
        <v>257</v>
      </c>
      <c r="F362">
        <v>2</v>
      </c>
      <c r="G362" s="1" t="s">
        <v>376</v>
      </c>
      <c r="H362" s="1" t="s">
        <v>28</v>
      </c>
      <c r="I362">
        <v>3</v>
      </c>
    </row>
    <row r="363" spans="1:9" x14ac:dyDescent="0.55000000000000004">
      <c r="A363">
        <v>12</v>
      </c>
      <c r="B363" s="1" t="s">
        <v>550</v>
      </c>
      <c r="C363" s="1" t="s">
        <v>1</v>
      </c>
      <c r="D363">
        <v>2</v>
      </c>
      <c r="E363" s="1" t="s">
        <v>299</v>
      </c>
      <c r="F363">
        <v>2</v>
      </c>
      <c r="G363" s="1" t="s">
        <v>376</v>
      </c>
      <c r="H363" s="1" t="s">
        <v>28</v>
      </c>
      <c r="I363">
        <v>3</v>
      </c>
    </row>
    <row r="364" spans="1:9" x14ac:dyDescent="0.55000000000000004">
      <c r="A364">
        <v>12</v>
      </c>
      <c r="B364" s="1" t="s">
        <v>550</v>
      </c>
      <c r="C364" s="1" t="s">
        <v>1</v>
      </c>
      <c r="D364">
        <v>2</v>
      </c>
      <c r="E364" s="1" t="s">
        <v>301</v>
      </c>
      <c r="F364">
        <v>2</v>
      </c>
      <c r="G364" s="1" t="s">
        <v>375</v>
      </c>
      <c r="H364" s="1" t="s">
        <v>28</v>
      </c>
      <c r="I364">
        <v>3</v>
      </c>
    </row>
    <row r="365" spans="1:9" x14ac:dyDescent="0.55000000000000004">
      <c r="A365">
        <v>12</v>
      </c>
      <c r="B365" s="1" t="s">
        <v>550</v>
      </c>
      <c r="C365" s="1" t="s">
        <v>1</v>
      </c>
      <c r="D365">
        <v>2</v>
      </c>
      <c r="E365" s="1" t="s">
        <v>305</v>
      </c>
      <c r="F365">
        <v>4</v>
      </c>
      <c r="G365" s="1" t="s">
        <v>376</v>
      </c>
      <c r="H365" s="1" t="s">
        <v>28</v>
      </c>
      <c r="I365">
        <v>3</v>
      </c>
    </row>
    <row r="366" spans="1:9" x14ac:dyDescent="0.55000000000000004">
      <c r="A366">
        <v>12</v>
      </c>
      <c r="B366" s="1" t="s">
        <v>550</v>
      </c>
      <c r="C366" s="1" t="s">
        <v>1</v>
      </c>
      <c r="D366">
        <v>2</v>
      </c>
      <c r="E366" s="1" t="s">
        <v>308</v>
      </c>
      <c r="F366">
        <v>2</v>
      </c>
      <c r="G366" s="1" t="s">
        <v>377</v>
      </c>
      <c r="H366" s="1" t="s">
        <v>28</v>
      </c>
      <c r="I366">
        <v>3</v>
      </c>
    </row>
    <row r="367" spans="1:9" x14ac:dyDescent="0.55000000000000004">
      <c r="A367">
        <v>12</v>
      </c>
      <c r="B367" s="1" t="s">
        <v>550</v>
      </c>
      <c r="C367" s="1" t="s">
        <v>1</v>
      </c>
      <c r="D367">
        <v>2</v>
      </c>
      <c r="E367" s="1" t="s">
        <v>311</v>
      </c>
      <c r="F367">
        <v>2</v>
      </c>
      <c r="G367" s="1" t="s">
        <v>377</v>
      </c>
      <c r="H367" s="1" t="s">
        <v>28</v>
      </c>
      <c r="I367">
        <v>3</v>
      </c>
    </row>
    <row r="368" spans="1:9" x14ac:dyDescent="0.55000000000000004">
      <c r="A368">
        <v>12</v>
      </c>
      <c r="B368" s="1" t="s">
        <v>550</v>
      </c>
      <c r="C368" s="1" t="s">
        <v>1</v>
      </c>
      <c r="D368">
        <v>2</v>
      </c>
      <c r="E368" s="1" t="s">
        <v>314</v>
      </c>
      <c r="F368">
        <v>2</v>
      </c>
      <c r="G368" s="1" t="s">
        <v>377</v>
      </c>
      <c r="H368" s="1" t="s">
        <v>28</v>
      </c>
      <c r="I368">
        <v>3</v>
      </c>
    </row>
    <row r="369" spans="1:9" x14ac:dyDescent="0.55000000000000004">
      <c r="A369">
        <v>12</v>
      </c>
      <c r="B369" s="1" t="s">
        <v>550</v>
      </c>
      <c r="C369" s="1" t="s">
        <v>1</v>
      </c>
      <c r="D369">
        <v>2</v>
      </c>
      <c r="E369" s="1" t="s">
        <v>372</v>
      </c>
      <c r="F369">
        <v>2</v>
      </c>
      <c r="G369" s="1" t="s">
        <v>377</v>
      </c>
      <c r="H369" s="1" t="s">
        <v>28</v>
      </c>
      <c r="I369">
        <v>3</v>
      </c>
    </row>
    <row r="370" spans="1:9" x14ac:dyDescent="0.55000000000000004">
      <c r="A370">
        <v>12</v>
      </c>
      <c r="B370" s="1" t="s">
        <v>550</v>
      </c>
      <c r="C370" s="1" t="s">
        <v>1</v>
      </c>
      <c r="D370">
        <v>2</v>
      </c>
      <c r="E370" s="1" t="s">
        <v>337</v>
      </c>
      <c r="F370">
        <v>3</v>
      </c>
      <c r="G370" s="1" t="s">
        <v>376</v>
      </c>
      <c r="H370" s="1" t="s">
        <v>28</v>
      </c>
      <c r="I370">
        <v>3</v>
      </c>
    </row>
    <row r="371" spans="1:9" x14ac:dyDescent="0.55000000000000004">
      <c r="A371">
        <v>12</v>
      </c>
      <c r="B371" s="1" t="s">
        <v>550</v>
      </c>
      <c r="C371" s="1" t="s">
        <v>1</v>
      </c>
      <c r="D371">
        <v>2</v>
      </c>
      <c r="E371" s="1" t="s">
        <v>341</v>
      </c>
      <c r="F371">
        <v>2</v>
      </c>
      <c r="G371" s="1" t="s">
        <v>376</v>
      </c>
      <c r="H371" s="1" t="s">
        <v>29</v>
      </c>
      <c r="I371">
        <v>3</v>
      </c>
    </row>
    <row r="372" spans="1:9" x14ac:dyDescent="0.55000000000000004">
      <c r="A372">
        <v>12</v>
      </c>
      <c r="B372" s="1" t="s">
        <v>550</v>
      </c>
      <c r="C372" s="1" t="s">
        <v>1</v>
      </c>
      <c r="D372">
        <v>2</v>
      </c>
      <c r="E372" s="1" t="s">
        <v>344</v>
      </c>
      <c r="F372">
        <v>2</v>
      </c>
      <c r="G372" s="1" t="s">
        <v>375</v>
      </c>
      <c r="H372" s="1" t="s">
        <v>29</v>
      </c>
      <c r="I372">
        <v>3</v>
      </c>
    </row>
    <row r="373" spans="1:9" x14ac:dyDescent="0.55000000000000004">
      <c r="A373">
        <v>12</v>
      </c>
      <c r="B373" s="1" t="s">
        <v>550</v>
      </c>
      <c r="C373" s="1" t="s">
        <v>1</v>
      </c>
      <c r="D373">
        <v>2</v>
      </c>
      <c r="E373" s="1" t="s">
        <v>348</v>
      </c>
      <c r="F373">
        <v>2</v>
      </c>
      <c r="G373" s="1" t="s">
        <v>375</v>
      </c>
      <c r="H373" s="1" t="s">
        <v>28</v>
      </c>
      <c r="I373">
        <v>3</v>
      </c>
    </row>
    <row r="374" spans="1:9" x14ac:dyDescent="0.55000000000000004">
      <c r="A374">
        <v>13</v>
      </c>
      <c r="B374" s="1" t="s">
        <v>551</v>
      </c>
      <c r="C374" s="1" t="s">
        <v>3</v>
      </c>
      <c r="D374">
        <v>4</v>
      </c>
      <c r="E374" s="1" t="s">
        <v>89</v>
      </c>
      <c r="F374">
        <v>3</v>
      </c>
      <c r="G374" s="1" t="s">
        <v>377</v>
      </c>
      <c r="H374" s="1" t="s">
        <v>29</v>
      </c>
      <c r="I374">
        <v>3</v>
      </c>
    </row>
    <row r="375" spans="1:9" x14ac:dyDescent="0.55000000000000004">
      <c r="A375">
        <v>13</v>
      </c>
      <c r="B375" s="1" t="s">
        <v>551</v>
      </c>
      <c r="C375" s="1" t="s">
        <v>3</v>
      </c>
      <c r="D375">
        <v>4</v>
      </c>
      <c r="E375" s="1" t="s">
        <v>93</v>
      </c>
      <c r="F375">
        <v>4</v>
      </c>
      <c r="G375" s="1" t="s">
        <v>377</v>
      </c>
      <c r="H375" s="1" t="s">
        <v>29</v>
      </c>
      <c r="I375">
        <v>3</v>
      </c>
    </row>
    <row r="376" spans="1:9" x14ac:dyDescent="0.55000000000000004">
      <c r="A376">
        <v>13</v>
      </c>
      <c r="B376" s="1" t="s">
        <v>551</v>
      </c>
      <c r="C376" s="1" t="s">
        <v>3</v>
      </c>
      <c r="D376">
        <v>4</v>
      </c>
      <c r="E376" s="1" t="s">
        <v>97</v>
      </c>
      <c r="F376">
        <v>6</v>
      </c>
      <c r="G376" s="1" t="s">
        <v>377</v>
      </c>
      <c r="H376" s="1" t="s">
        <v>29</v>
      </c>
      <c r="I376">
        <v>3</v>
      </c>
    </row>
    <row r="377" spans="1:9" x14ac:dyDescent="0.55000000000000004">
      <c r="A377">
        <v>13</v>
      </c>
      <c r="B377" s="1" t="s">
        <v>551</v>
      </c>
      <c r="C377" s="1" t="s">
        <v>3</v>
      </c>
      <c r="D377">
        <v>4</v>
      </c>
      <c r="E377" s="1" t="s">
        <v>101</v>
      </c>
      <c r="F377">
        <v>4</v>
      </c>
      <c r="G377" s="1" t="s">
        <v>377</v>
      </c>
      <c r="H377" s="1" t="s">
        <v>29</v>
      </c>
      <c r="I377">
        <v>3</v>
      </c>
    </row>
    <row r="378" spans="1:9" x14ac:dyDescent="0.55000000000000004">
      <c r="A378">
        <v>13</v>
      </c>
      <c r="B378" s="1" t="s">
        <v>551</v>
      </c>
      <c r="C378" s="1" t="s">
        <v>3</v>
      </c>
      <c r="D378">
        <v>4</v>
      </c>
      <c r="E378" s="1" t="s">
        <v>150</v>
      </c>
      <c r="F378">
        <v>4</v>
      </c>
      <c r="G378" s="1" t="s">
        <v>375</v>
      </c>
      <c r="H378" s="1" t="s">
        <v>29</v>
      </c>
      <c r="I378">
        <v>3</v>
      </c>
    </row>
    <row r="379" spans="1:9" x14ac:dyDescent="0.55000000000000004">
      <c r="A379">
        <v>13</v>
      </c>
      <c r="B379" s="1" t="s">
        <v>551</v>
      </c>
      <c r="C379" s="1" t="s">
        <v>3</v>
      </c>
      <c r="D379">
        <v>4</v>
      </c>
      <c r="E379" s="1" t="s">
        <v>153</v>
      </c>
      <c r="F379">
        <v>4</v>
      </c>
      <c r="G379" s="1" t="s">
        <v>376</v>
      </c>
      <c r="H379" s="1" t="s">
        <v>28</v>
      </c>
      <c r="I379">
        <v>3</v>
      </c>
    </row>
    <row r="380" spans="1:9" x14ac:dyDescent="0.55000000000000004">
      <c r="A380">
        <v>13</v>
      </c>
      <c r="B380" s="1" t="s">
        <v>551</v>
      </c>
      <c r="C380" s="1" t="s">
        <v>3</v>
      </c>
      <c r="D380">
        <v>4</v>
      </c>
      <c r="E380" s="1" t="s">
        <v>157</v>
      </c>
      <c r="F380">
        <v>4</v>
      </c>
      <c r="G380" s="1" t="s">
        <v>376</v>
      </c>
      <c r="H380" s="1" t="s">
        <v>28</v>
      </c>
      <c r="I380">
        <v>3</v>
      </c>
    </row>
    <row r="381" spans="1:9" x14ac:dyDescent="0.55000000000000004">
      <c r="A381">
        <v>13</v>
      </c>
      <c r="B381" s="1" t="s">
        <v>551</v>
      </c>
      <c r="C381" s="1" t="s">
        <v>3</v>
      </c>
      <c r="D381">
        <v>4</v>
      </c>
      <c r="E381" s="1" t="s">
        <v>164</v>
      </c>
      <c r="F381">
        <v>4</v>
      </c>
      <c r="G381" s="1" t="s">
        <v>375</v>
      </c>
      <c r="H381" s="1" t="s">
        <v>28</v>
      </c>
      <c r="I381">
        <v>3</v>
      </c>
    </row>
    <row r="382" spans="1:9" x14ac:dyDescent="0.55000000000000004">
      <c r="A382">
        <v>13</v>
      </c>
      <c r="B382" s="1" t="s">
        <v>551</v>
      </c>
      <c r="C382" s="1" t="s">
        <v>3</v>
      </c>
      <c r="D382">
        <v>4</v>
      </c>
      <c r="E382" s="1" t="s">
        <v>165</v>
      </c>
      <c r="F382">
        <v>4</v>
      </c>
      <c r="G382" s="1" t="s">
        <v>375</v>
      </c>
      <c r="H382" s="1" t="s">
        <v>28</v>
      </c>
      <c r="I382">
        <v>3</v>
      </c>
    </row>
    <row r="383" spans="1:9" x14ac:dyDescent="0.55000000000000004">
      <c r="A383">
        <v>13</v>
      </c>
      <c r="B383" s="1" t="s">
        <v>551</v>
      </c>
      <c r="C383" s="1" t="s">
        <v>3</v>
      </c>
      <c r="D383">
        <v>4</v>
      </c>
      <c r="E383" s="1" t="s">
        <v>168</v>
      </c>
      <c r="F383">
        <v>4</v>
      </c>
      <c r="G383" s="1" t="s">
        <v>376</v>
      </c>
      <c r="H383" s="1" t="s">
        <v>29</v>
      </c>
      <c r="I383">
        <v>3</v>
      </c>
    </row>
    <row r="384" spans="1:9" x14ac:dyDescent="0.55000000000000004">
      <c r="A384">
        <v>13</v>
      </c>
      <c r="B384" s="1" t="s">
        <v>551</v>
      </c>
      <c r="C384" s="1" t="s">
        <v>3</v>
      </c>
      <c r="D384">
        <v>4</v>
      </c>
      <c r="E384" s="1" t="s">
        <v>172</v>
      </c>
      <c r="F384">
        <v>4</v>
      </c>
      <c r="G384" s="1" t="s">
        <v>376</v>
      </c>
      <c r="H384" s="1" t="s">
        <v>29</v>
      </c>
      <c r="I384">
        <v>3</v>
      </c>
    </row>
    <row r="385" spans="1:9" x14ac:dyDescent="0.55000000000000004">
      <c r="A385">
        <v>13</v>
      </c>
      <c r="B385" s="1" t="s">
        <v>551</v>
      </c>
      <c r="C385" s="1" t="s">
        <v>3</v>
      </c>
      <c r="D385">
        <v>4</v>
      </c>
      <c r="E385" s="1" t="s">
        <v>176</v>
      </c>
      <c r="F385">
        <v>4</v>
      </c>
      <c r="G385" s="1" t="s">
        <v>375</v>
      </c>
      <c r="H385" s="1" t="s">
        <v>29</v>
      </c>
      <c r="I385">
        <v>3</v>
      </c>
    </row>
    <row r="386" spans="1:9" x14ac:dyDescent="0.55000000000000004">
      <c r="A386">
        <v>13</v>
      </c>
      <c r="B386" s="1" t="s">
        <v>551</v>
      </c>
      <c r="C386" s="1" t="s">
        <v>3</v>
      </c>
      <c r="D386">
        <v>4</v>
      </c>
      <c r="E386" s="1" t="s">
        <v>180</v>
      </c>
      <c r="F386">
        <v>4</v>
      </c>
      <c r="G386" s="1" t="s">
        <v>376</v>
      </c>
      <c r="H386" s="1" t="s">
        <v>29</v>
      </c>
      <c r="I386">
        <v>3</v>
      </c>
    </row>
    <row r="387" spans="1:9" x14ac:dyDescent="0.55000000000000004">
      <c r="A387">
        <v>13</v>
      </c>
      <c r="B387" s="1" t="s">
        <v>551</v>
      </c>
      <c r="C387" s="1" t="s">
        <v>3</v>
      </c>
      <c r="D387">
        <v>4</v>
      </c>
      <c r="E387" s="1" t="s">
        <v>234</v>
      </c>
      <c r="F387">
        <v>4</v>
      </c>
      <c r="G387" s="1" t="s">
        <v>377</v>
      </c>
      <c r="H387" s="1" t="s">
        <v>28</v>
      </c>
      <c r="I387">
        <v>3</v>
      </c>
    </row>
    <row r="388" spans="1:9" x14ac:dyDescent="0.55000000000000004">
      <c r="A388">
        <v>13</v>
      </c>
      <c r="B388" s="1" t="s">
        <v>551</v>
      </c>
      <c r="C388" s="1" t="s">
        <v>3</v>
      </c>
      <c r="D388">
        <v>4</v>
      </c>
      <c r="E388" s="1" t="s">
        <v>238</v>
      </c>
      <c r="F388">
        <v>4</v>
      </c>
      <c r="G388" s="1" t="s">
        <v>377</v>
      </c>
      <c r="H388" s="1" t="s">
        <v>28</v>
      </c>
      <c r="I388">
        <v>3</v>
      </c>
    </row>
    <row r="389" spans="1:9" x14ac:dyDescent="0.55000000000000004">
      <c r="A389">
        <v>13</v>
      </c>
      <c r="B389" s="1" t="s">
        <v>551</v>
      </c>
      <c r="C389" s="1" t="s">
        <v>3</v>
      </c>
      <c r="D389">
        <v>4</v>
      </c>
      <c r="E389" s="1" t="s">
        <v>241</v>
      </c>
      <c r="F389">
        <v>4</v>
      </c>
      <c r="G389" s="1" t="s">
        <v>377</v>
      </c>
      <c r="H389" s="1" t="s">
        <v>29</v>
      </c>
      <c r="I389">
        <v>3</v>
      </c>
    </row>
    <row r="390" spans="1:9" x14ac:dyDescent="0.55000000000000004">
      <c r="A390">
        <v>13</v>
      </c>
      <c r="B390" s="1" t="s">
        <v>551</v>
      </c>
      <c r="C390" s="1" t="s">
        <v>3</v>
      </c>
      <c r="D390">
        <v>4</v>
      </c>
      <c r="E390" s="1" t="s">
        <v>245</v>
      </c>
      <c r="F390">
        <v>4</v>
      </c>
      <c r="G390" s="1" t="s">
        <v>376</v>
      </c>
      <c r="H390" s="1" t="s">
        <v>28</v>
      </c>
      <c r="I390">
        <v>3</v>
      </c>
    </row>
    <row r="391" spans="1:9" x14ac:dyDescent="0.55000000000000004">
      <c r="A391">
        <v>13</v>
      </c>
      <c r="B391" s="1" t="s">
        <v>551</v>
      </c>
      <c r="C391" s="1" t="s">
        <v>3</v>
      </c>
      <c r="D391">
        <v>4</v>
      </c>
      <c r="E391" s="1" t="s">
        <v>249</v>
      </c>
      <c r="F391">
        <v>4</v>
      </c>
      <c r="G391" s="1" t="s">
        <v>375</v>
      </c>
      <c r="H391" s="1" t="s">
        <v>28</v>
      </c>
      <c r="I391">
        <v>3</v>
      </c>
    </row>
    <row r="392" spans="1:9" x14ac:dyDescent="0.55000000000000004">
      <c r="A392">
        <v>13</v>
      </c>
      <c r="B392" s="1" t="s">
        <v>551</v>
      </c>
      <c r="C392" s="1" t="s">
        <v>3</v>
      </c>
      <c r="D392">
        <v>4</v>
      </c>
      <c r="E392" s="1" t="s">
        <v>253</v>
      </c>
      <c r="F392">
        <v>4</v>
      </c>
      <c r="G392" s="1" t="s">
        <v>376</v>
      </c>
      <c r="H392" s="1" t="s">
        <v>28</v>
      </c>
      <c r="I392">
        <v>3</v>
      </c>
    </row>
    <row r="393" spans="1:9" x14ac:dyDescent="0.55000000000000004">
      <c r="A393">
        <v>13</v>
      </c>
      <c r="B393" s="1" t="s">
        <v>551</v>
      </c>
      <c r="C393" s="1" t="s">
        <v>3</v>
      </c>
      <c r="D393">
        <v>4</v>
      </c>
      <c r="E393" s="1" t="s">
        <v>257</v>
      </c>
      <c r="F393">
        <v>4</v>
      </c>
      <c r="G393" s="1" t="s">
        <v>376</v>
      </c>
      <c r="H393" s="1" t="s">
        <v>28</v>
      </c>
      <c r="I393">
        <v>3</v>
      </c>
    </row>
    <row r="394" spans="1:9" x14ac:dyDescent="0.55000000000000004">
      <c r="A394">
        <v>13</v>
      </c>
      <c r="B394" s="1" t="s">
        <v>551</v>
      </c>
      <c r="C394" s="1" t="s">
        <v>3</v>
      </c>
      <c r="D394">
        <v>4</v>
      </c>
      <c r="E394" s="1" t="s">
        <v>299</v>
      </c>
      <c r="F394">
        <v>4</v>
      </c>
      <c r="G394" s="1" t="s">
        <v>376</v>
      </c>
      <c r="H394" s="1" t="s">
        <v>28</v>
      </c>
      <c r="I394">
        <v>3</v>
      </c>
    </row>
    <row r="395" spans="1:9" x14ac:dyDescent="0.55000000000000004">
      <c r="A395">
        <v>13</v>
      </c>
      <c r="B395" s="1" t="s">
        <v>551</v>
      </c>
      <c r="C395" s="1" t="s">
        <v>3</v>
      </c>
      <c r="D395">
        <v>4</v>
      </c>
      <c r="E395" s="1" t="s">
        <v>301</v>
      </c>
      <c r="F395">
        <v>4</v>
      </c>
      <c r="G395" s="1" t="s">
        <v>375</v>
      </c>
      <c r="H395" s="1" t="s">
        <v>28</v>
      </c>
      <c r="I395">
        <v>3</v>
      </c>
    </row>
    <row r="396" spans="1:9" x14ac:dyDescent="0.55000000000000004">
      <c r="A396">
        <v>13</v>
      </c>
      <c r="B396" s="1" t="s">
        <v>551</v>
      </c>
      <c r="C396" s="1" t="s">
        <v>3</v>
      </c>
      <c r="D396">
        <v>4</v>
      </c>
      <c r="E396" s="1" t="s">
        <v>305</v>
      </c>
      <c r="F396">
        <v>4</v>
      </c>
      <c r="G396" s="1" t="s">
        <v>376</v>
      </c>
      <c r="H396" s="1" t="s">
        <v>28</v>
      </c>
      <c r="I396">
        <v>3</v>
      </c>
    </row>
    <row r="397" spans="1:9" x14ac:dyDescent="0.55000000000000004">
      <c r="A397">
        <v>13</v>
      </c>
      <c r="B397" s="1" t="s">
        <v>551</v>
      </c>
      <c r="C397" s="1" t="s">
        <v>3</v>
      </c>
      <c r="D397">
        <v>4</v>
      </c>
      <c r="E397" s="1" t="s">
        <v>308</v>
      </c>
      <c r="F397">
        <v>4</v>
      </c>
      <c r="G397" s="1" t="s">
        <v>377</v>
      </c>
      <c r="H397" s="1" t="s">
        <v>28</v>
      </c>
      <c r="I397">
        <v>3</v>
      </c>
    </row>
    <row r="398" spans="1:9" x14ac:dyDescent="0.55000000000000004">
      <c r="A398">
        <v>13</v>
      </c>
      <c r="B398" s="1" t="s">
        <v>551</v>
      </c>
      <c r="C398" s="1" t="s">
        <v>3</v>
      </c>
      <c r="D398">
        <v>4</v>
      </c>
      <c r="E398" s="1" t="s">
        <v>311</v>
      </c>
      <c r="F398">
        <v>4</v>
      </c>
      <c r="G398" s="1" t="s">
        <v>377</v>
      </c>
      <c r="H398" s="1" t="s">
        <v>28</v>
      </c>
      <c r="I398">
        <v>3</v>
      </c>
    </row>
    <row r="399" spans="1:9" x14ac:dyDescent="0.55000000000000004">
      <c r="A399">
        <v>13</v>
      </c>
      <c r="B399" s="1" t="s">
        <v>551</v>
      </c>
      <c r="C399" s="1" t="s">
        <v>3</v>
      </c>
      <c r="D399">
        <v>4</v>
      </c>
      <c r="E399" s="1" t="s">
        <v>314</v>
      </c>
      <c r="F399">
        <v>4</v>
      </c>
      <c r="G399" s="1" t="s">
        <v>377</v>
      </c>
      <c r="H399" s="1" t="s">
        <v>28</v>
      </c>
      <c r="I399">
        <v>3</v>
      </c>
    </row>
    <row r="400" spans="1:9" x14ac:dyDescent="0.55000000000000004">
      <c r="A400">
        <v>13</v>
      </c>
      <c r="B400" s="1" t="s">
        <v>551</v>
      </c>
      <c r="C400" s="1" t="s">
        <v>3</v>
      </c>
      <c r="D400">
        <v>4</v>
      </c>
      <c r="E400" s="1" t="s">
        <v>372</v>
      </c>
      <c r="F400">
        <v>3</v>
      </c>
      <c r="G400" s="1" t="s">
        <v>377</v>
      </c>
      <c r="H400" s="1" t="s">
        <v>28</v>
      </c>
      <c r="I400">
        <v>3</v>
      </c>
    </row>
    <row r="401" spans="1:9" x14ac:dyDescent="0.55000000000000004">
      <c r="A401">
        <v>13</v>
      </c>
      <c r="B401" s="1" t="s">
        <v>551</v>
      </c>
      <c r="C401" s="1" t="s">
        <v>3</v>
      </c>
      <c r="D401">
        <v>4</v>
      </c>
      <c r="E401" s="1" t="s">
        <v>337</v>
      </c>
      <c r="F401">
        <v>4</v>
      </c>
      <c r="G401" s="1" t="s">
        <v>376</v>
      </c>
      <c r="H401" s="1" t="s">
        <v>28</v>
      </c>
      <c r="I401">
        <v>3</v>
      </c>
    </row>
    <row r="402" spans="1:9" x14ac:dyDescent="0.55000000000000004">
      <c r="A402">
        <v>13</v>
      </c>
      <c r="B402" s="1" t="s">
        <v>551</v>
      </c>
      <c r="C402" s="1" t="s">
        <v>3</v>
      </c>
      <c r="D402">
        <v>4</v>
      </c>
      <c r="E402" s="1" t="s">
        <v>341</v>
      </c>
      <c r="F402">
        <v>4</v>
      </c>
      <c r="G402" s="1" t="s">
        <v>376</v>
      </c>
      <c r="H402" s="1" t="s">
        <v>29</v>
      </c>
      <c r="I402">
        <v>3</v>
      </c>
    </row>
    <row r="403" spans="1:9" x14ac:dyDescent="0.55000000000000004">
      <c r="A403">
        <v>13</v>
      </c>
      <c r="B403" s="1" t="s">
        <v>551</v>
      </c>
      <c r="C403" s="1" t="s">
        <v>3</v>
      </c>
      <c r="D403">
        <v>4</v>
      </c>
      <c r="E403" s="1" t="s">
        <v>344</v>
      </c>
      <c r="F403">
        <v>4</v>
      </c>
      <c r="G403" s="1" t="s">
        <v>375</v>
      </c>
      <c r="H403" s="1" t="s">
        <v>29</v>
      </c>
      <c r="I403">
        <v>3</v>
      </c>
    </row>
    <row r="404" spans="1:9" x14ac:dyDescent="0.55000000000000004">
      <c r="A404">
        <v>13</v>
      </c>
      <c r="B404" s="1" t="s">
        <v>551</v>
      </c>
      <c r="C404" s="1" t="s">
        <v>3</v>
      </c>
      <c r="D404">
        <v>4</v>
      </c>
      <c r="E404" s="1" t="s">
        <v>348</v>
      </c>
      <c r="F404">
        <v>4</v>
      </c>
      <c r="G404" s="1" t="s">
        <v>375</v>
      </c>
      <c r="H404" s="1" t="s">
        <v>28</v>
      </c>
      <c r="I404">
        <v>3</v>
      </c>
    </row>
    <row r="405" spans="1:9" x14ac:dyDescent="0.55000000000000004">
      <c r="A405">
        <v>14</v>
      </c>
      <c r="B405" s="1" t="s">
        <v>552</v>
      </c>
      <c r="C405" s="1" t="s">
        <v>2</v>
      </c>
      <c r="D405">
        <v>1</v>
      </c>
      <c r="E405" s="1" t="s">
        <v>89</v>
      </c>
      <c r="F405">
        <v>1</v>
      </c>
      <c r="G405" s="1" t="s">
        <v>377</v>
      </c>
      <c r="H405" s="1" t="s">
        <v>29</v>
      </c>
      <c r="I405">
        <v>3</v>
      </c>
    </row>
    <row r="406" spans="1:9" x14ac:dyDescent="0.55000000000000004">
      <c r="A406">
        <v>14</v>
      </c>
      <c r="B406" s="1" t="s">
        <v>552</v>
      </c>
      <c r="C406" s="1" t="s">
        <v>2</v>
      </c>
      <c r="D406">
        <v>1</v>
      </c>
      <c r="E406" s="1" t="s">
        <v>93</v>
      </c>
      <c r="F406">
        <v>5</v>
      </c>
      <c r="G406" s="1" t="s">
        <v>377</v>
      </c>
      <c r="H406" s="1" t="s">
        <v>29</v>
      </c>
      <c r="I406">
        <v>3</v>
      </c>
    </row>
    <row r="407" spans="1:9" x14ac:dyDescent="0.55000000000000004">
      <c r="A407">
        <v>14</v>
      </c>
      <c r="B407" s="1" t="s">
        <v>552</v>
      </c>
      <c r="C407" s="1" t="s">
        <v>2</v>
      </c>
      <c r="D407">
        <v>1</v>
      </c>
      <c r="E407" s="1" t="s">
        <v>97</v>
      </c>
      <c r="F407">
        <v>1</v>
      </c>
      <c r="G407" s="1" t="s">
        <v>377</v>
      </c>
      <c r="H407" s="1" t="s">
        <v>29</v>
      </c>
      <c r="I407">
        <v>3</v>
      </c>
    </row>
    <row r="408" spans="1:9" x14ac:dyDescent="0.55000000000000004">
      <c r="A408">
        <v>14</v>
      </c>
      <c r="B408" s="1" t="s">
        <v>552</v>
      </c>
      <c r="C408" s="1" t="s">
        <v>2</v>
      </c>
      <c r="D408">
        <v>1</v>
      </c>
      <c r="E408" s="1" t="s">
        <v>101</v>
      </c>
      <c r="F408">
        <v>1</v>
      </c>
      <c r="G408" s="1" t="s">
        <v>377</v>
      </c>
      <c r="H408" s="1" t="s">
        <v>29</v>
      </c>
      <c r="I408">
        <v>3</v>
      </c>
    </row>
    <row r="409" spans="1:9" x14ac:dyDescent="0.55000000000000004">
      <c r="A409">
        <v>14</v>
      </c>
      <c r="B409" s="1" t="s">
        <v>552</v>
      </c>
      <c r="C409" s="1" t="s">
        <v>2</v>
      </c>
      <c r="D409">
        <v>1</v>
      </c>
      <c r="E409" s="1" t="s">
        <v>150</v>
      </c>
      <c r="F409">
        <v>1</v>
      </c>
      <c r="G409" s="1" t="s">
        <v>375</v>
      </c>
      <c r="H409" s="1" t="s">
        <v>29</v>
      </c>
      <c r="I409">
        <v>3</v>
      </c>
    </row>
    <row r="410" spans="1:9" x14ac:dyDescent="0.55000000000000004">
      <c r="A410">
        <v>14</v>
      </c>
      <c r="B410" s="1" t="s">
        <v>552</v>
      </c>
      <c r="C410" s="1" t="s">
        <v>2</v>
      </c>
      <c r="D410">
        <v>1</v>
      </c>
      <c r="E410" s="1" t="s">
        <v>153</v>
      </c>
      <c r="F410">
        <v>1</v>
      </c>
      <c r="G410" s="1" t="s">
        <v>376</v>
      </c>
      <c r="H410" s="1" t="s">
        <v>28</v>
      </c>
      <c r="I410">
        <v>3</v>
      </c>
    </row>
    <row r="411" spans="1:9" x14ac:dyDescent="0.55000000000000004">
      <c r="A411">
        <v>14</v>
      </c>
      <c r="B411" s="1" t="s">
        <v>552</v>
      </c>
      <c r="C411" s="1" t="s">
        <v>2</v>
      </c>
      <c r="D411">
        <v>1</v>
      </c>
      <c r="E411" s="1" t="s">
        <v>157</v>
      </c>
      <c r="F411">
        <v>6</v>
      </c>
      <c r="G411" s="1" t="s">
        <v>376</v>
      </c>
      <c r="H411" s="1" t="s">
        <v>28</v>
      </c>
      <c r="I411">
        <v>3</v>
      </c>
    </row>
    <row r="412" spans="1:9" x14ac:dyDescent="0.55000000000000004">
      <c r="A412">
        <v>14</v>
      </c>
      <c r="B412" s="1" t="s">
        <v>552</v>
      </c>
      <c r="C412" s="1" t="s">
        <v>2</v>
      </c>
      <c r="D412">
        <v>1</v>
      </c>
      <c r="E412" s="1" t="s">
        <v>164</v>
      </c>
      <c r="F412">
        <v>1</v>
      </c>
      <c r="G412" s="1" t="s">
        <v>375</v>
      </c>
      <c r="H412" s="1" t="s">
        <v>28</v>
      </c>
      <c r="I412">
        <v>3</v>
      </c>
    </row>
    <row r="413" spans="1:9" x14ac:dyDescent="0.55000000000000004">
      <c r="A413">
        <v>14</v>
      </c>
      <c r="B413" s="1" t="s">
        <v>552</v>
      </c>
      <c r="C413" s="1" t="s">
        <v>2</v>
      </c>
      <c r="D413">
        <v>1</v>
      </c>
      <c r="E413" s="1" t="s">
        <v>165</v>
      </c>
      <c r="F413">
        <v>6</v>
      </c>
      <c r="G413" s="1" t="s">
        <v>375</v>
      </c>
      <c r="H413" s="1" t="s">
        <v>28</v>
      </c>
      <c r="I413">
        <v>3</v>
      </c>
    </row>
    <row r="414" spans="1:9" x14ac:dyDescent="0.55000000000000004">
      <c r="A414">
        <v>14</v>
      </c>
      <c r="B414" s="1" t="s">
        <v>552</v>
      </c>
      <c r="C414" s="1" t="s">
        <v>2</v>
      </c>
      <c r="D414">
        <v>1</v>
      </c>
      <c r="E414" s="1" t="s">
        <v>168</v>
      </c>
      <c r="F414">
        <v>4</v>
      </c>
      <c r="G414" s="1" t="s">
        <v>376</v>
      </c>
      <c r="H414" s="1" t="s">
        <v>29</v>
      </c>
      <c r="I414">
        <v>3</v>
      </c>
    </row>
    <row r="415" spans="1:9" x14ac:dyDescent="0.55000000000000004">
      <c r="A415">
        <v>14</v>
      </c>
      <c r="B415" s="1" t="s">
        <v>552</v>
      </c>
      <c r="C415" s="1" t="s">
        <v>2</v>
      </c>
      <c r="D415">
        <v>1</v>
      </c>
      <c r="E415" s="1" t="s">
        <v>172</v>
      </c>
      <c r="F415">
        <v>1</v>
      </c>
      <c r="G415" s="1" t="s">
        <v>376</v>
      </c>
      <c r="H415" s="1" t="s">
        <v>29</v>
      </c>
      <c r="I415">
        <v>3</v>
      </c>
    </row>
    <row r="416" spans="1:9" x14ac:dyDescent="0.55000000000000004">
      <c r="A416">
        <v>14</v>
      </c>
      <c r="B416" s="1" t="s">
        <v>552</v>
      </c>
      <c r="C416" s="1" t="s">
        <v>2</v>
      </c>
      <c r="D416">
        <v>1</v>
      </c>
      <c r="E416" s="1" t="s">
        <v>176</v>
      </c>
      <c r="F416">
        <v>6</v>
      </c>
      <c r="G416" s="1" t="s">
        <v>375</v>
      </c>
      <c r="H416" s="1" t="s">
        <v>29</v>
      </c>
      <c r="I416">
        <v>3</v>
      </c>
    </row>
    <row r="417" spans="1:9" x14ac:dyDescent="0.55000000000000004">
      <c r="A417">
        <v>14</v>
      </c>
      <c r="B417" s="1" t="s">
        <v>552</v>
      </c>
      <c r="C417" s="1" t="s">
        <v>2</v>
      </c>
      <c r="D417">
        <v>1</v>
      </c>
      <c r="E417" s="1" t="s">
        <v>180</v>
      </c>
      <c r="F417">
        <v>5</v>
      </c>
      <c r="G417" s="1" t="s">
        <v>376</v>
      </c>
      <c r="H417" s="1" t="s">
        <v>29</v>
      </c>
      <c r="I417">
        <v>3</v>
      </c>
    </row>
    <row r="418" spans="1:9" x14ac:dyDescent="0.55000000000000004">
      <c r="A418">
        <v>14</v>
      </c>
      <c r="B418" s="1" t="s">
        <v>552</v>
      </c>
      <c r="C418" s="1" t="s">
        <v>2</v>
      </c>
      <c r="D418">
        <v>1</v>
      </c>
      <c r="E418" s="1" t="s">
        <v>234</v>
      </c>
      <c r="F418">
        <v>7</v>
      </c>
      <c r="G418" s="1" t="s">
        <v>377</v>
      </c>
      <c r="H418" s="1" t="s">
        <v>28</v>
      </c>
      <c r="I418">
        <v>3</v>
      </c>
    </row>
    <row r="419" spans="1:9" x14ac:dyDescent="0.55000000000000004">
      <c r="A419">
        <v>14</v>
      </c>
      <c r="B419" s="1" t="s">
        <v>552</v>
      </c>
      <c r="C419" s="1" t="s">
        <v>2</v>
      </c>
      <c r="D419">
        <v>1</v>
      </c>
      <c r="E419" s="1" t="s">
        <v>238</v>
      </c>
      <c r="F419">
        <v>1</v>
      </c>
      <c r="G419" s="1" t="s">
        <v>377</v>
      </c>
      <c r="H419" s="1" t="s">
        <v>28</v>
      </c>
      <c r="I419">
        <v>3</v>
      </c>
    </row>
    <row r="420" spans="1:9" x14ac:dyDescent="0.55000000000000004">
      <c r="A420">
        <v>14</v>
      </c>
      <c r="B420" s="1" t="s">
        <v>552</v>
      </c>
      <c r="C420" s="1" t="s">
        <v>2</v>
      </c>
      <c r="D420">
        <v>1</v>
      </c>
      <c r="E420" s="1" t="s">
        <v>241</v>
      </c>
      <c r="F420">
        <v>1</v>
      </c>
      <c r="G420" s="1" t="s">
        <v>377</v>
      </c>
      <c r="H420" s="1" t="s">
        <v>29</v>
      </c>
      <c r="I420">
        <v>3</v>
      </c>
    </row>
    <row r="421" spans="1:9" x14ac:dyDescent="0.55000000000000004">
      <c r="A421">
        <v>14</v>
      </c>
      <c r="B421" s="1" t="s">
        <v>552</v>
      </c>
      <c r="C421" s="1" t="s">
        <v>2</v>
      </c>
      <c r="D421">
        <v>1</v>
      </c>
      <c r="E421" s="1" t="s">
        <v>245</v>
      </c>
      <c r="F421">
        <v>1</v>
      </c>
      <c r="G421" s="1" t="s">
        <v>376</v>
      </c>
      <c r="H421" s="1" t="s">
        <v>28</v>
      </c>
      <c r="I421">
        <v>3</v>
      </c>
    </row>
    <row r="422" spans="1:9" x14ac:dyDescent="0.55000000000000004">
      <c r="A422">
        <v>14</v>
      </c>
      <c r="B422" s="1" t="s">
        <v>552</v>
      </c>
      <c r="C422" s="1" t="s">
        <v>2</v>
      </c>
      <c r="D422">
        <v>1</v>
      </c>
      <c r="E422" s="1" t="s">
        <v>249</v>
      </c>
      <c r="F422">
        <v>7</v>
      </c>
      <c r="G422" s="1" t="s">
        <v>375</v>
      </c>
      <c r="H422" s="1" t="s">
        <v>28</v>
      </c>
      <c r="I422">
        <v>3</v>
      </c>
    </row>
    <row r="423" spans="1:9" x14ac:dyDescent="0.55000000000000004">
      <c r="A423">
        <v>14</v>
      </c>
      <c r="B423" s="1" t="s">
        <v>552</v>
      </c>
      <c r="C423" s="1" t="s">
        <v>2</v>
      </c>
      <c r="D423">
        <v>1</v>
      </c>
      <c r="E423" s="1" t="s">
        <v>253</v>
      </c>
      <c r="F423">
        <v>1</v>
      </c>
      <c r="G423" s="1" t="s">
        <v>376</v>
      </c>
      <c r="H423" s="1" t="s">
        <v>28</v>
      </c>
      <c r="I423">
        <v>3</v>
      </c>
    </row>
    <row r="424" spans="1:9" x14ac:dyDescent="0.55000000000000004">
      <c r="A424">
        <v>14</v>
      </c>
      <c r="B424" s="1" t="s">
        <v>552</v>
      </c>
      <c r="C424" s="1" t="s">
        <v>2</v>
      </c>
      <c r="D424">
        <v>1</v>
      </c>
      <c r="E424" s="1" t="s">
        <v>257</v>
      </c>
      <c r="F424">
        <v>1</v>
      </c>
      <c r="G424" s="1" t="s">
        <v>376</v>
      </c>
      <c r="H424" s="1" t="s">
        <v>28</v>
      </c>
      <c r="I424">
        <v>3</v>
      </c>
    </row>
    <row r="425" spans="1:9" x14ac:dyDescent="0.55000000000000004">
      <c r="A425">
        <v>14</v>
      </c>
      <c r="B425" s="1" t="s">
        <v>552</v>
      </c>
      <c r="C425" s="1" t="s">
        <v>2</v>
      </c>
      <c r="D425">
        <v>1</v>
      </c>
      <c r="E425" s="1" t="s">
        <v>299</v>
      </c>
      <c r="F425">
        <v>1</v>
      </c>
      <c r="G425" s="1" t="s">
        <v>376</v>
      </c>
      <c r="H425" s="1" t="s">
        <v>28</v>
      </c>
      <c r="I425">
        <v>3</v>
      </c>
    </row>
    <row r="426" spans="1:9" x14ac:dyDescent="0.55000000000000004">
      <c r="A426">
        <v>14</v>
      </c>
      <c r="B426" s="1" t="s">
        <v>552</v>
      </c>
      <c r="C426" s="1" t="s">
        <v>2</v>
      </c>
      <c r="D426">
        <v>1</v>
      </c>
      <c r="E426" s="1" t="s">
        <v>301</v>
      </c>
      <c r="F426">
        <v>1</v>
      </c>
      <c r="G426" s="1" t="s">
        <v>375</v>
      </c>
      <c r="H426" s="1" t="s">
        <v>28</v>
      </c>
      <c r="I426">
        <v>3</v>
      </c>
    </row>
    <row r="427" spans="1:9" x14ac:dyDescent="0.55000000000000004">
      <c r="A427">
        <v>14</v>
      </c>
      <c r="B427" s="1" t="s">
        <v>552</v>
      </c>
      <c r="C427" s="1" t="s">
        <v>2</v>
      </c>
      <c r="D427">
        <v>1</v>
      </c>
      <c r="E427" s="1" t="s">
        <v>305</v>
      </c>
      <c r="F427">
        <v>1</v>
      </c>
      <c r="G427" s="1" t="s">
        <v>376</v>
      </c>
      <c r="H427" s="1" t="s">
        <v>28</v>
      </c>
      <c r="I427">
        <v>3</v>
      </c>
    </row>
    <row r="428" spans="1:9" x14ac:dyDescent="0.55000000000000004">
      <c r="A428">
        <v>14</v>
      </c>
      <c r="B428" s="1" t="s">
        <v>552</v>
      </c>
      <c r="C428" s="1" t="s">
        <v>2</v>
      </c>
      <c r="D428">
        <v>1</v>
      </c>
      <c r="E428" s="1" t="s">
        <v>308</v>
      </c>
      <c r="F428">
        <v>1</v>
      </c>
      <c r="G428" s="1" t="s">
        <v>377</v>
      </c>
      <c r="H428" s="1" t="s">
        <v>28</v>
      </c>
      <c r="I428">
        <v>3</v>
      </c>
    </row>
    <row r="429" spans="1:9" x14ac:dyDescent="0.55000000000000004">
      <c r="A429">
        <v>14</v>
      </c>
      <c r="B429" s="1" t="s">
        <v>552</v>
      </c>
      <c r="C429" s="1" t="s">
        <v>2</v>
      </c>
      <c r="D429">
        <v>1</v>
      </c>
      <c r="E429" s="1" t="s">
        <v>311</v>
      </c>
      <c r="F429">
        <v>1</v>
      </c>
      <c r="G429" s="1" t="s">
        <v>377</v>
      </c>
      <c r="H429" s="1" t="s">
        <v>28</v>
      </c>
      <c r="I429">
        <v>3</v>
      </c>
    </row>
    <row r="430" spans="1:9" x14ac:dyDescent="0.55000000000000004">
      <c r="A430">
        <v>14</v>
      </c>
      <c r="B430" s="1" t="s">
        <v>552</v>
      </c>
      <c r="C430" s="1" t="s">
        <v>2</v>
      </c>
      <c r="D430">
        <v>1</v>
      </c>
      <c r="E430" s="1" t="s">
        <v>314</v>
      </c>
      <c r="F430">
        <v>5</v>
      </c>
      <c r="G430" s="1" t="s">
        <v>377</v>
      </c>
      <c r="H430" s="1" t="s">
        <v>28</v>
      </c>
      <c r="I430">
        <v>3</v>
      </c>
    </row>
    <row r="431" spans="1:9" x14ac:dyDescent="0.55000000000000004">
      <c r="A431">
        <v>14</v>
      </c>
      <c r="B431" s="1" t="s">
        <v>552</v>
      </c>
      <c r="C431" s="1" t="s">
        <v>2</v>
      </c>
      <c r="D431">
        <v>1</v>
      </c>
      <c r="E431" s="1" t="s">
        <v>372</v>
      </c>
      <c r="F431">
        <v>1</v>
      </c>
      <c r="G431" s="1" t="s">
        <v>377</v>
      </c>
      <c r="H431" s="1" t="s">
        <v>28</v>
      </c>
      <c r="I431">
        <v>3</v>
      </c>
    </row>
    <row r="432" spans="1:9" x14ac:dyDescent="0.55000000000000004">
      <c r="A432">
        <v>14</v>
      </c>
      <c r="B432" s="1" t="s">
        <v>552</v>
      </c>
      <c r="C432" s="1" t="s">
        <v>2</v>
      </c>
      <c r="D432">
        <v>1</v>
      </c>
      <c r="E432" s="1" t="s">
        <v>337</v>
      </c>
      <c r="F432">
        <v>1</v>
      </c>
      <c r="G432" s="1" t="s">
        <v>376</v>
      </c>
      <c r="H432" s="1" t="s">
        <v>28</v>
      </c>
      <c r="I432">
        <v>3</v>
      </c>
    </row>
    <row r="433" spans="1:9" x14ac:dyDescent="0.55000000000000004">
      <c r="A433">
        <v>14</v>
      </c>
      <c r="B433" s="1" t="s">
        <v>552</v>
      </c>
      <c r="C433" s="1" t="s">
        <v>2</v>
      </c>
      <c r="D433">
        <v>1</v>
      </c>
      <c r="E433" s="1" t="s">
        <v>341</v>
      </c>
      <c r="F433">
        <v>1</v>
      </c>
      <c r="G433" s="1" t="s">
        <v>376</v>
      </c>
      <c r="H433" s="1" t="s">
        <v>29</v>
      </c>
      <c r="I433">
        <v>3</v>
      </c>
    </row>
    <row r="434" spans="1:9" x14ac:dyDescent="0.55000000000000004">
      <c r="A434">
        <v>14</v>
      </c>
      <c r="B434" s="1" t="s">
        <v>552</v>
      </c>
      <c r="C434" s="1" t="s">
        <v>2</v>
      </c>
      <c r="D434">
        <v>1</v>
      </c>
      <c r="E434" s="1" t="s">
        <v>344</v>
      </c>
      <c r="F434">
        <v>1</v>
      </c>
      <c r="G434" s="1" t="s">
        <v>375</v>
      </c>
      <c r="H434" s="1" t="s">
        <v>29</v>
      </c>
      <c r="I434">
        <v>3</v>
      </c>
    </row>
    <row r="435" spans="1:9" x14ac:dyDescent="0.55000000000000004">
      <c r="A435">
        <v>14</v>
      </c>
      <c r="B435" s="1" t="s">
        <v>552</v>
      </c>
      <c r="C435" s="1" t="s">
        <v>2</v>
      </c>
      <c r="D435">
        <v>1</v>
      </c>
      <c r="E435" s="1" t="s">
        <v>348</v>
      </c>
      <c r="F435">
        <v>5</v>
      </c>
      <c r="G435" s="1" t="s">
        <v>375</v>
      </c>
      <c r="H435" s="1" t="s">
        <v>28</v>
      </c>
      <c r="I435">
        <v>3</v>
      </c>
    </row>
    <row r="436" spans="1:9" x14ac:dyDescent="0.55000000000000004">
      <c r="A436">
        <v>15</v>
      </c>
      <c r="B436" s="1" t="s">
        <v>551</v>
      </c>
      <c r="C436" s="1" t="s">
        <v>3</v>
      </c>
      <c r="D436">
        <v>4</v>
      </c>
      <c r="E436" s="1" t="s">
        <v>89</v>
      </c>
      <c r="F436">
        <v>4</v>
      </c>
      <c r="G436" s="1" t="s">
        <v>377</v>
      </c>
      <c r="H436" s="1" t="s">
        <v>29</v>
      </c>
      <c r="I436">
        <v>3</v>
      </c>
    </row>
    <row r="437" spans="1:9" x14ac:dyDescent="0.55000000000000004">
      <c r="A437">
        <v>15</v>
      </c>
      <c r="B437" s="1" t="s">
        <v>551</v>
      </c>
      <c r="C437" s="1" t="s">
        <v>3</v>
      </c>
      <c r="D437">
        <v>4</v>
      </c>
      <c r="E437" s="1" t="s">
        <v>93</v>
      </c>
      <c r="F437">
        <v>4</v>
      </c>
      <c r="G437" s="1" t="s">
        <v>377</v>
      </c>
      <c r="H437" s="1" t="s">
        <v>29</v>
      </c>
      <c r="I437">
        <v>3</v>
      </c>
    </row>
    <row r="438" spans="1:9" x14ac:dyDescent="0.55000000000000004">
      <c r="A438">
        <v>15</v>
      </c>
      <c r="B438" s="1" t="s">
        <v>551</v>
      </c>
      <c r="C438" s="1" t="s">
        <v>3</v>
      </c>
      <c r="D438">
        <v>4</v>
      </c>
      <c r="E438" s="1" t="s">
        <v>97</v>
      </c>
      <c r="F438">
        <v>4</v>
      </c>
      <c r="G438" s="1" t="s">
        <v>377</v>
      </c>
      <c r="H438" s="1" t="s">
        <v>29</v>
      </c>
      <c r="I438">
        <v>3</v>
      </c>
    </row>
    <row r="439" spans="1:9" x14ac:dyDescent="0.55000000000000004">
      <c r="A439">
        <v>15</v>
      </c>
      <c r="B439" s="1" t="s">
        <v>551</v>
      </c>
      <c r="C439" s="1" t="s">
        <v>3</v>
      </c>
      <c r="D439">
        <v>4</v>
      </c>
      <c r="E439" s="1" t="s">
        <v>101</v>
      </c>
      <c r="F439">
        <v>4</v>
      </c>
      <c r="G439" s="1" t="s">
        <v>377</v>
      </c>
      <c r="H439" s="1" t="s">
        <v>29</v>
      </c>
      <c r="I439">
        <v>3</v>
      </c>
    </row>
    <row r="440" spans="1:9" x14ac:dyDescent="0.55000000000000004">
      <c r="A440">
        <v>15</v>
      </c>
      <c r="B440" s="1" t="s">
        <v>551</v>
      </c>
      <c r="C440" s="1" t="s">
        <v>3</v>
      </c>
      <c r="D440">
        <v>4</v>
      </c>
      <c r="E440" s="1" t="s">
        <v>150</v>
      </c>
      <c r="F440">
        <v>4</v>
      </c>
      <c r="G440" s="1" t="s">
        <v>375</v>
      </c>
      <c r="H440" s="1" t="s">
        <v>29</v>
      </c>
      <c r="I440">
        <v>3</v>
      </c>
    </row>
    <row r="441" spans="1:9" x14ac:dyDescent="0.55000000000000004">
      <c r="A441">
        <v>15</v>
      </c>
      <c r="B441" s="1" t="s">
        <v>551</v>
      </c>
      <c r="C441" s="1" t="s">
        <v>3</v>
      </c>
      <c r="D441">
        <v>4</v>
      </c>
      <c r="E441" s="1" t="s">
        <v>153</v>
      </c>
      <c r="F441">
        <v>4</v>
      </c>
      <c r="G441" s="1" t="s">
        <v>376</v>
      </c>
      <c r="H441" s="1" t="s">
        <v>28</v>
      </c>
      <c r="I441">
        <v>3</v>
      </c>
    </row>
    <row r="442" spans="1:9" x14ac:dyDescent="0.55000000000000004">
      <c r="A442">
        <v>15</v>
      </c>
      <c r="B442" s="1" t="s">
        <v>551</v>
      </c>
      <c r="C442" s="1" t="s">
        <v>3</v>
      </c>
      <c r="D442">
        <v>4</v>
      </c>
      <c r="E442" s="1" t="s">
        <v>157</v>
      </c>
      <c r="F442">
        <v>4</v>
      </c>
      <c r="G442" s="1" t="s">
        <v>376</v>
      </c>
      <c r="H442" s="1" t="s">
        <v>28</v>
      </c>
      <c r="I442">
        <v>3</v>
      </c>
    </row>
    <row r="443" spans="1:9" x14ac:dyDescent="0.55000000000000004">
      <c r="A443">
        <v>15</v>
      </c>
      <c r="B443" s="1" t="s">
        <v>551</v>
      </c>
      <c r="C443" s="1" t="s">
        <v>3</v>
      </c>
      <c r="D443">
        <v>4</v>
      </c>
      <c r="E443" s="1" t="s">
        <v>164</v>
      </c>
      <c r="F443">
        <v>4</v>
      </c>
      <c r="G443" s="1" t="s">
        <v>375</v>
      </c>
      <c r="H443" s="1" t="s">
        <v>28</v>
      </c>
      <c r="I443">
        <v>3</v>
      </c>
    </row>
    <row r="444" spans="1:9" x14ac:dyDescent="0.55000000000000004">
      <c r="A444">
        <v>15</v>
      </c>
      <c r="B444" s="1" t="s">
        <v>551</v>
      </c>
      <c r="C444" s="1" t="s">
        <v>3</v>
      </c>
      <c r="D444">
        <v>4</v>
      </c>
      <c r="E444" s="1" t="s">
        <v>165</v>
      </c>
      <c r="F444">
        <v>4</v>
      </c>
      <c r="G444" s="1" t="s">
        <v>375</v>
      </c>
      <c r="H444" s="1" t="s">
        <v>28</v>
      </c>
      <c r="I444">
        <v>3</v>
      </c>
    </row>
    <row r="445" spans="1:9" x14ac:dyDescent="0.55000000000000004">
      <c r="A445">
        <v>15</v>
      </c>
      <c r="B445" s="1" t="s">
        <v>551</v>
      </c>
      <c r="C445" s="1" t="s">
        <v>3</v>
      </c>
      <c r="D445">
        <v>4</v>
      </c>
      <c r="E445" s="1" t="s">
        <v>168</v>
      </c>
      <c r="F445">
        <v>4</v>
      </c>
      <c r="G445" s="1" t="s">
        <v>376</v>
      </c>
      <c r="H445" s="1" t="s">
        <v>29</v>
      </c>
      <c r="I445">
        <v>3</v>
      </c>
    </row>
    <row r="446" spans="1:9" x14ac:dyDescent="0.55000000000000004">
      <c r="A446">
        <v>15</v>
      </c>
      <c r="B446" s="1" t="s">
        <v>551</v>
      </c>
      <c r="C446" s="1" t="s">
        <v>3</v>
      </c>
      <c r="D446">
        <v>4</v>
      </c>
      <c r="E446" s="1" t="s">
        <v>172</v>
      </c>
      <c r="F446">
        <v>4</v>
      </c>
      <c r="G446" s="1" t="s">
        <v>376</v>
      </c>
      <c r="H446" s="1" t="s">
        <v>29</v>
      </c>
      <c r="I446">
        <v>3</v>
      </c>
    </row>
    <row r="447" spans="1:9" x14ac:dyDescent="0.55000000000000004">
      <c r="A447">
        <v>15</v>
      </c>
      <c r="B447" s="1" t="s">
        <v>551</v>
      </c>
      <c r="C447" s="1" t="s">
        <v>3</v>
      </c>
      <c r="D447">
        <v>4</v>
      </c>
      <c r="E447" s="1" t="s">
        <v>176</v>
      </c>
      <c r="F447">
        <v>4</v>
      </c>
      <c r="G447" s="1" t="s">
        <v>375</v>
      </c>
      <c r="H447" s="1" t="s">
        <v>29</v>
      </c>
      <c r="I447">
        <v>3</v>
      </c>
    </row>
    <row r="448" spans="1:9" x14ac:dyDescent="0.55000000000000004">
      <c r="A448">
        <v>15</v>
      </c>
      <c r="B448" s="1" t="s">
        <v>551</v>
      </c>
      <c r="C448" s="1" t="s">
        <v>3</v>
      </c>
      <c r="D448">
        <v>4</v>
      </c>
      <c r="E448" s="1" t="s">
        <v>180</v>
      </c>
      <c r="F448">
        <v>4</v>
      </c>
      <c r="G448" s="1" t="s">
        <v>376</v>
      </c>
      <c r="H448" s="1" t="s">
        <v>29</v>
      </c>
      <c r="I448">
        <v>3</v>
      </c>
    </row>
    <row r="449" spans="1:9" x14ac:dyDescent="0.55000000000000004">
      <c r="A449">
        <v>15</v>
      </c>
      <c r="B449" s="1" t="s">
        <v>551</v>
      </c>
      <c r="C449" s="1" t="s">
        <v>3</v>
      </c>
      <c r="D449">
        <v>4</v>
      </c>
      <c r="E449" s="1" t="s">
        <v>234</v>
      </c>
      <c r="F449">
        <v>4</v>
      </c>
      <c r="G449" s="1" t="s">
        <v>377</v>
      </c>
      <c r="H449" s="1" t="s">
        <v>28</v>
      </c>
      <c r="I449">
        <v>3</v>
      </c>
    </row>
    <row r="450" spans="1:9" x14ac:dyDescent="0.55000000000000004">
      <c r="A450">
        <v>15</v>
      </c>
      <c r="B450" s="1" t="s">
        <v>551</v>
      </c>
      <c r="C450" s="1" t="s">
        <v>3</v>
      </c>
      <c r="D450">
        <v>4</v>
      </c>
      <c r="E450" s="1" t="s">
        <v>238</v>
      </c>
      <c r="F450">
        <v>4</v>
      </c>
      <c r="G450" s="1" t="s">
        <v>377</v>
      </c>
      <c r="H450" s="1" t="s">
        <v>28</v>
      </c>
      <c r="I450">
        <v>3</v>
      </c>
    </row>
    <row r="451" spans="1:9" x14ac:dyDescent="0.55000000000000004">
      <c r="A451">
        <v>15</v>
      </c>
      <c r="B451" s="1" t="s">
        <v>551</v>
      </c>
      <c r="C451" s="1" t="s">
        <v>3</v>
      </c>
      <c r="D451">
        <v>4</v>
      </c>
      <c r="E451" s="1" t="s">
        <v>241</v>
      </c>
      <c r="F451">
        <v>4</v>
      </c>
      <c r="G451" s="1" t="s">
        <v>377</v>
      </c>
      <c r="H451" s="1" t="s">
        <v>29</v>
      </c>
      <c r="I451">
        <v>3</v>
      </c>
    </row>
    <row r="452" spans="1:9" x14ac:dyDescent="0.55000000000000004">
      <c r="A452">
        <v>15</v>
      </c>
      <c r="B452" s="1" t="s">
        <v>551</v>
      </c>
      <c r="C452" s="1" t="s">
        <v>3</v>
      </c>
      <c r="D452">
        <v>4</v>
      </c>
      <c r="E452" s="1" t="s">
        <v>245</v>
      </c>
      <c r="F452">
        <v>4</v>
      </c>
      <c r="G452" s="1" t="s">
        <v>376</v>
      </c>
      <c r="H452" s="1" t="s">
        <v>28</v>
      </c>
      <c r="I452">
        <v>3</v>
      </c>
    </row>
    <row r="453" spans="1:9" x14ac:dyDescent="0.55000000000000004">
      <c r="A453">
        <v>15</v>
      </c>
      <c r="B453" s="1" t="s">
        <v>551</v>
      </c>
      <c r="C453" s="1" t="s">
        <v>3</v>
      </c>
      <c r="D453">
        <v>4</v>
      </c>
      <c r="E453" s="1" t="s">
        <v>249</v>
      </c>
      <c r="F453">
        <v>4</v>
      </c>
      <c r="G453" s="1" t="s">
        <v>375</v>
      </c>
      <c r="H453" s="1" t="s">
        <v>28</v>
      </c>
      <c r="I453">
        <v>3</v>
      </c>
    </row>
    <row r="454" spans="1:9" x14ac:dyDescent="0.55000000000000004">
      <c r="A454">
        <v>15</v>
      </c>
      <c r="B454" s="1" t="s">
        <v>551</v>
      </c>
      <c r="C454" s="1" t="s">
        <v>3</v>
      </c>
      <c r="D454">
        <v>4</v>
      </c>
      <c r="E454" s="1" t="s">
        <v>253</v>
      </c>
      <c r="F454">
        <v>4</v>
      </c>
      <c r="G454" s="1" t="s">
        <v>376</v>
      </c>
      <c r="H454" s="1" t="s">
        <v>28</v>
      </c>
      <c r="I454">
        <v>3</v>
      </c>
    </row>
    <row r="455" spans="1:9" x14ac:dyDescent="0.55000000000000004">
      <c r="A455">
        <v>15</v>
      </c>
      <c r="B455" s="1" t="s">
        <v>551</v>
      </c>
      <c r="C455" s="1" t="s">
        <v>3</v>
      </c>
      <c r="D455">
        <v>4</v>
      </c>
      <c r="E455" s="1" t="s">
        <v>257</v>
      </c>
      <c r="F455">
        <v>4</v>
      </c>
      <c r="G455" s="1" t="s">
        <v>376</v>
      </c>
      <c r="H455" s="1" t="s">
        <v>28</v>
      </c>
      <c r="I455">
        <v>3</v>
      </c>
    </row>
    <row r="456" spans="1:9" x14ac:dyDescent="0.55000000000000004">
      <c r="A456">
        <v>15</v>
      </c>
      <c r="B456" s="1" t="s">
        <v>551</v>
      </c>
      <c r="C456" s="1" t="s">
        <v>3</v>
      </c>
      <c r="D456">
        <v>4</v>
      </c>
      <c r="E456" s="1" t="s">
        <v>299</v>
      </c>
      <c r="F456">
        <v>4</v>
      </c>
      <c r="G456" s="1" t="s">
        <v>376</v>
      </c>
      <c r="H456" s="1" t="s">
        <v>28</v>
      </c>
      <c r="I456">
        <v>3</v>
      </c>
    </row>
    <row r="457" spans="1:9" x14ac:dyDescent="0.55000000000000004">
      <c r="A457">
        <v>15</v>
      </c>
      <c r="B457" s="1" t="s">
        <v>551</v>
      </c>
      <c r="C457" s="1" t="s">
        <v>3</v>
      </c>
      <c r="D457">
        <v>4</v>
      </c>
      <c r="E457" s="1" t="s">
        <v>301</v>
      </c>
      <c r="F457">
        <v>4</v>
      </c>
      <c r="G457" s="1" t="s">
        <v>375</v>
      </c>
      <c r="H457" s="1" t="s">
        <v>28</v>
      </c>
      <c r="I457">
        <v>3</v>
      </c>
    </row>
    <row r="458" spans="1:9" x14ac:dyDescent="0.55000000000000004">
      <c r="A458">
        <v>15</v>
      </c>
      <c r="B458" s="1" t="s">
        <v>551</v>
      </c>
      <c r="C458" s="1" t="s">
        <v>3</v>
      </c>
      <c r="D458">
        <v>4</v>
      </c>
      <c r="E458" s="1" t="s">
        <v>305</v>
      </c>
      <c r="F458">
        <v>4</v>
      </c>
      <c r="G458" s="1" t="s">
        <v>376</v>
      </c>
      <c r="H458" s="1" t="s">
        <v>28</v>
      </c>
      <c r="I458">
        <v>3</v>
      </c>
    </row>
    <row r="459" spans="1:9" x14ac:dyDescent="0.55000000000000004">
      <c r="A459">
        <v>15</v>
      </c>
      <c r="B459" s="1" t="s">
        <v>551</v>
      </c>
      <c r="C459" s="1" t="s">
        <v>3</v>
      </c>
      <c r="D459">
        <v>4</v>
      </c>
      <c r="E459" s="1" t="s">
        <v>308</v>
      </c>
      <c r="F459">
        <v>4</v>
      </c>
      <c r="G459" s="1" t="s">
        <v>377</v>
      </c>
      <c r="H459" s="1" t="s">
        <v>28</v>
      </c>
      <c r="I459">
        <v>3</v>
      </c>
    </row>
    <row r="460" spans="1:9" x14ac:dyDescent="0.55000000000000004">
      <c r="A460">
        <v>15</v>
      </c>
      <c r="B460" s="1" t="s">
        <v>551</v>
      </c>
      <c r="C460" s="1" t="s">
        <v>3</v>
      </c>
      <c r="D460">
        <v>4</v>
      </c>
      <c r="E460" s="1" t="s">
        <v>311</v>
      </c>
      <c r="F460">
        <v>4</v>
      </c>
      <c r="G460" s="1" t="s">
        <v>377</v>
      </c>
      <c r="H460" s="1" t="s">
        <v>28</v>
      </c>
      <c r="I460">
        <v>3</v>
      </c>
    </row>
    <row r="461" spans="1:9" x14ac:dyDescent="0.55000000000000004">
      <c r="A461">
        <v>15</v>
      </c>
      <c r="B461" s="1" t="s">
        <v>551</v>
      </c>
      <c r="C461" s="1" t="s">
        <v>3</v>
      </c>
      <c r="D461">
        <v>4</v>
      </c>
      <c r="E461" s="1" t="s">
        <v>314</v>
      </c>
      <c r="F461">
        <v>4</v>
      </c>
      <c r="G461" s="1" t="s">
        <v>377</v>
      </c>
      <c r="H461" s="1" t="s">
        <v>28</v>
      </c>
      <c r="I461">
        <v>3</v>
      </c>
    </row>
    <row r="462" spans="1:9" x14ac:dyDescent="0.55000000000000004">
      <c r="A462">
        <v>15</v>
      </c>
      <c r="B462" s="1" t="s">
        <v>551</v>
      </c>
      <c r="C462" s="1" t="s">
        <v>3</v>
      </c>
      <c r="D462">
        <v>4</v>
      </c>
      <c r="E462" s="1" t="s">
        <v>372</v>
      </c>
      <c r="F462">
        <v>4</v>
      </c>
      <c r="G462" s="1" t="s">
        <v>377</v>
      </c>
      <c r="H462" s="1" t="s">
        <v>28</v>
      </c>
      <c r="I462">
        <v>3</v>
      </c>
    </row>
    <row r="463" spans="1:9" x14ac:dyDescent="0.55000000000000004">
      <c r="A463">
        <v>15</v>
      </c>
      <c r="B463" s="1" t="s">
        <v>551</v>
      </c>
      <c r="C463" s="1" t="s">
        <v>3</v>
      </c>
      <c r="D463">
        <v>4</v>
      </c>
      <c r="E463" s="1" t="s">
        <v>337</v>
      </c>
      <c r="F463">
        <v>4</v>
      </c>
      <c r="G463" s="1" t="s">
        <v>376</v>
      </c>
      <c r="H463" s="1" t="s">
        <v>28</v>
      </c>
      <c r="I463">
        <v>3</v>
      </c>
    </row>
    <row r="464" spans="1:9" x14ac:dyDescent="0.55000000000000004">
      <c r="A464">
        <v>15</v>
      </c>
      <c r="B464" s="1" t="s">
        <v>551</v>
      </c>
      <c r="C464" s="1" t="s">
        <v>3</v>
      </c>
      <c r="D464">
        <v>4</v>
      </c>
      <c r="E464" s="1" t="s">
        <v>341</v>
      </c>
      <c r="F464">
        <v>4</v>
      </c>
      <c r="G464" s="1" t="s">
        <v>376</v>
      </c>
      <c r="H464" s="1" t="s">
        <v>29</v>
      </c>
      <c r="I464">
        <v>3</v>
      </c>
    </row>
    <row r="465" spans="1:9" x14ac:dyDescent="0.55000000000000004">
      <c r="A465">
        <v>15</v>
      </c>
      <c r="B465" s="1" t="s">
        <v>551</v>
      </c>
      <c r="C465" s="1" t="s">
        <v>3</v>
      </c>
      <c r="D465">
        <v>4</v>
      </c>
      <c r="E465" s="1" t="s">
        <v>344</v>
      </c>
      <c r="F465">
        <v>5</v>
      </c>
      <c r="G465" s="1" t="s">
        <v>375</v>
      </c>
      <c r="H465" s="1" t="s">
        <v>29</v>
      </c>
      <c r="I465">
        <v>3</v>
      </c>
    </row>
    <row r="466" spans="1:9" x14ac:dyDescent="0.55000000000000004">
      <c r="A466">
        <v>15</v>
      </c>
      <c r="B466" s="1" t="s">
        <v>551</v>
      </c>
      <c r="C466" s="1" t="s">
        <v>3</v>
      </c>
      <c r="D466">
        <v>4</v>
      </c>
      <c r="E466" s="1" t="s">
        <v>348</v>
      </c>
      <c r="F466">
        <v>4</v>
      </c>
      <c r="G466" s="1" t="s">
        <v>375</v>
      </c>
      <c r="H466" s="1" t="s">
        <v>28</v>
      </c>
      <c r="I466">
        <v>3</v>
      </c>
    </row>
    <row r="467" spans="1:9" x14ac:dyDescent="0.55000000000000004">
      <c r="A467">
        <v>16</v>
      </c>
      <c r="B467" s="1" t="s">
        <v>553</v>
      </c>
      <c r="C467" s="1" t="s">
        <v>4</v>
      </c>
      <c r="D467">
        <v>5</v>
      </c>
      <c r="E467" s="1" t="s">
        <v>89</v>
      </c>
      <c r="F467">
        <v>6</v>
      </c>
      <c r="G467" s="1" t="s">
        <v>377</v>
      </c>
      <c r="H467" s="1" t="s">
        <v>29</v>
      </c>
      <c r="I467">
        <v>3</v>
      </c>
    </row>
    <row r="468" spans="1:9" x14ac:dyDescent="0.55000000000000004">
      <c r="A468">
        <v>16</v>
      </c>
      <c r="B468" s="1" t="s">
        <v>553</v>
      </c>
      <c r="C468" s="1" t="s">
        <v>4</v>
      </c>
      <c r="D468">
        <v>5</v>
      </c>
      <c r="E468" s="1" t="s">
        <v>93</v>
      </c>
      <c r="F468">
        <v>6</v>
      </c>
      <c r="G468" s="1" t="s">
        <v>377</v>
      </c>
      <c r="H468" s="1" t="s">
        <v>29</v>
      </c>
      <c r="I468">
        <v>3</v>
      </c>
    </row>
    <row r="469" spans="1:9" x14ac:dyDescent="0.55000000000000004">
      <c r="A469">
        <v>16</v>
      </c>
      <c r="B469" s="1" t="s">
        <v>553</v>
      </c>
      <c r="C469" s="1" t="s">
        <v>4</v>
      </c>
      <c r="D469">
        <v>5</v>
      </c>
      <c r="E469" s="1" t="s">
        <v>97</v>
      </c>
      <c r="F469">
        <v>5</v>
      </c>
      <c r="G469" s="1" t="s">
        <v>377</v>
      </c>
      <c r="H469" s="1" t="s">
        <v>29</v>
      </c>
      <c r="I469">
        <v>3</v>
      </c>
    </row>
    <row r="470" spans="1:9" x14ac:dyDescent="0.55000000000000004">
      <c r="A470">
        <v>16</v>
      </c>
      <c r="B470" s="1" t="s">
        <v>553</v>
      </c>
      <c r="C470" s="1" t="s">
        <v>4</v>
      </c>
      <c r="D470">
        <v>5</v>
      </c>
      <c r="E470" s="1" t="s">
        <v>101</v>
      </c>
      <c r="F470">
        <v>6</v>
      </c>
      <c r="G470" s="1" t="s">
        <v>377</v>
      </c>
      <c r="H470" s="1" t="s">
        <v>29</v>
      </c>
      <c r="I470">
        <v>3</v>
      </c>
    </row>
    <row r="471" spans="1:9" x14ac:dyDescent="0.55000000000000004">
      <c r="A471">
        <v>16</v>
      </c>
      <c r="B471" s="1" t="s">
        <v>553</v>
      </c>
      <c r="C471" s="1" t="s">
        <v>4</v>
      </c>
      <c r="D471">
        <v>5</v>
      </c>
      <c r="E471" s="1" t="s">
        <v>150</v>
      </c>
      <c r="F471">
        <v>6</v>
      </c>
      <c r="G471" s="1" t="s">
        <v>375</v>
      </c>
      <c r="H471" s="1" t="s">
        <v>29</v>
      </c>
      <c r="I471">
        <v>3</v>
      </c>
    </row>
    <row r="472" spans="1:9" x14ac:dyDescent="0.55000000000000004">
      <c r="A472">
        <v>16</v>
      </c>
      <c r="B472" s="1" t="s">
        <v>553</v>
      </c>
      <c r="C472" s="1" t="s">
        <v>4</v>
      </c>
      <c r="D472">
        <v>5</v>
      </c>
      <c r="E472" s="1" t="s">
        <v>153</v>
      </c>
      <c r="F472">
        <v>6</v>
      </c>
      <c r="G472" s="1" t="s">
        <v>376</v>
      </c>
      <c r="H472" s="1" t="s">
        <v>28</v>
      </c>
      <c r="I472">
        <v>3</v>
      </c>
    </row>
    <row r="473" spans="1:9" x14ac:dyDescent="0.55000000000000004">
      <c r="A473">
        <v>16</v>
      </c>
      <c r="B473" s="1" t="s">
        <v>553</v>
      </c>
      <c r="C473" s="1" t="s">
        <v>4</v>
      </c>
      <c r="D473">
        <v>5</v>
      </c>
      <c r="E473" s="1" t="s">
        <v>157</v>
      </c>
      <c r="F473">
        <v>5</v>
      </c>
      <c r="G473" s="1" t="s">
        <v>376</v>
      </c>
      <c r="H473" s="1" t="s">
        <v>28</v>
      </c>
      <c r="I473">
        <v>3</v>
      </c>
    </row>
    <row r="474" spans="1:9" x14ac:dyDescent="0.55000000000000004">
      <c r="A474">
        <v>16</v>
      </c>
      <c r="B474" s="1" t="s">
        <v>553</v>
      </c>
      <c r="C474" s="1" t="s">
        <v>4</v>
      </c>
      <c r="D474">
        <v>5</v>
      </c>
      <c r="E474" s="1" t="s">
        <v>164</v>
      </c>
      <c r="F474">
        <v>6</v>
      </c>
      <c r="G474" s="1" t="s">
        <v>375</v>
      </c>
      <c r="H474" s="1" t="s">
        <v>28</v>
      </c>
      <c r="I474">
        <v>3</v>
      </c>
    </row>
    <row r="475" spans="1:9" x14ac:dyDescent="0.55000000000000004">
      <c r="A475">
        <v>16</v>
      </c>
      <c r="B475" s="1" t="s">
        <v>553</v>
      </c>
      <c r="C475" s="1" t="s">
        <v>4</v>
      </c>
      <c r="D475">
        <v>5</v>
      </c>
      <c r="E475" s="1" t="s">
        <v>165</v>
      </c>
      <c r="F475">
        <v>6</v>
      </c>
      <c r="G475" s="1" t="s">
        <v>375</v>
      </c>
      <c r="H475" s="1" t="s">
        <v>28</v>
      </c>
      <c r="I475">
        <v>3</v>
      </c>
    </row>
    <row r="476" spans="1:9" x14ac:dyDescent="0.55000000000000004">
      <c r="A476">
        <v>16</v>
      </c>
      <c r="B476" s="1" t="s">
        <v>553</v>
      </c>
      <c r="C476" s="1" t="s">
        <v>4</v>
      </c>
      <c r="D476">
        <v>5</v>
      </c>
      <c r="E476" s="1" t="s">
        <v>168</v>
      </c>
      <c r="F476">
        <v>1</v>
      </c>
      <c r="G476" s="1" t="s">
        <v>376</v>
      </c>
      <c r="H476" s="1" t="s">
        <v>29</v>
      </c>
      <c r="I476">
        <v>3</v>
      </c>
    </row>
    <row r="477" spans="1:9" x14ac:dyDescent="0.55000000000000004">
      <c r="A477">
        <v>16</v>
      </c>
      <c r="B477" s="1" t="s">
        <v>553</v>
      </c>
      <c r="C477" s="1" t="s">
        <v>4</v>
      </c>
      <c r="D477">
        <v>5</v>
      </c>
      <c r="E477" s="1" t="s">
        <v>172</v>
      </c>
      <c r="F477">
        <v>5</v>
      </c>
      <c r="G477" s="1" t="s">
        <v>376</v>
      </c>
      <c r="H477" s="1" t="s">
        <v>29</v>
      </c>
      <c r="I477">
        <v>3</v>
      </c>
    </row>
    <row r="478" spans="1:9" x14ac:dyDescent="0.55000000000000004">
      <c r="A478">
        <v>16</v>
      </c>
      <c r="B478" s="1" t="s">
        <v>553</v>
      </c>
      <c r="C478" s="1" t="s">
        <v>4</v>
      </c>
      <c r="D478">
        <v>5</v>
      </c>
      <c r="E478" s="1" t="s">
        <v>176</v>
      </c>
      <c r="F478">
        <v>6</v>
      </c>
      <c r="G478" s="1" t="s">
        <v>375</v>
      </c>
      <c r="H478" s="1" t="s">
        <v>29</v>
      </c>
      <c r="I478">
        <v>3</v>
      </c>
    </row>
    <row r="479" spans="1:9" x14ac:dyDescent="0.55000000000000004">
      <c r="A479">
        <v>16</v>
      </c>
      <c r="B479" s="1" t="s">
        <v>553</v>
      </c>
      <c r="C479" s="1" t="s">
        <v>4</v>
      </c>
      <c r="D479">
        <v>5</v>
      </c>
      <c r="E479" s="1" t="s">
        <v>180</v>
      </c>
      <c r="F479">
        <v>6</v>
      </c>
      <c r="G479" s="1" t="s">
        <v>376</v>
      </c>
      <c r="H479" s="1" t="s">
        <v>29</v>
      </c>
      <c r="I479">
        <v>3</v>
      </c>
    </row>
    <row r="480" spans="1:9" x14ac:dyDescent="0.55000000000000004">
      <c r="A480">
        <v>16</v>
      </c>
      <c r="B480" s="1" t="s">
        <v>553</v>
      </c>
      <c r="C480" s="1" t="s">
        <v>4</v>
      </c>
      <c r="D480">
        <v>5</v>
      </c>
      <c r="E480" s="1" t="s">
        <v>234</v>
      </c>
      <c r="F480">
        <v>5</v>
      </c>
      <c r="G480" s="1" t="s">
        <v>377</v>
      </c>
      <c r="H480" s="1" t="s">
        <v>28</v>
      </c>
      <c r="I480">
        <v>3</v>
      </c>
    </row>
    <row r="481" spans="1:9" x14ac:dyDescent="0.55000000000000004">
      <c r="A481">
        <v>16</v>
      </c>
      <c r="B481" s="1" t="s">
        <v>553</v>
      </c>
      <c r="C481" s="1" t="s">
        <v>4</v>
      </c>
      <c r="D481">
        <v>5</v>
      </c>
      <c r="E481" s="1" t="s">
        <v>238</v>
      </c>
      <c r="F481">
        <v>5</v>
      </c>
      <c r="G481" s="1" t="s">
        <v>377</v>
      </c>
      <c r="H481" s="1" t="s">
        <v>28</v>
      </c>
      <c r="I481">
        <v>3</v>
      </c>
    </row>
    <row r="482" spans="1:9" x14ac:dyDescent="0.55000000000000004">
      <c r="A482">
        <v>16</v>
      </c>
      <c r="B482" s="1" t="s">
        <v>553</v>
      </c>
      <c r="C482" s="1" t="s">
        <v>4</v>
      </c>
      <c r="D482">
        <v>5</v>
      </c>
      <c r="E482" s="1" t="s">
        <v>241</v>
      </c>
      <c r="F482">
        <v>6</v>
      </c>
      <c r="G482" s="1" t="s">
        <v>377</v>
      </c>
      <c r="H482" s="1" t="s">
        <v>29</v>
      </c>
      <c r="I482">
        <v>3</v>
      </c>
    </row>
    <row r="483" spans="1:9" x14ac:dyDescent="0.55000000000000004">
      <c r="A483">
        <v>16</v>
      </c>
      <c r="B483" s="1" t="s">
        <v>553</v>
      </c>
      <c r="C483" s="1" t="s">
        <v>4</v>
      </c>
      <c r="D483">
        <v>5</v>
      </c>
      <c r="E483" s="1" t="s">
        <v>245</v>
      </c>
      <c r="F483">
        <v>6</v>
      </c>
      <c r="G483" s="1" t="s">
        <v>376</v>
      </c>
      <c r="H483" s="1" t="s">
        <v>28</v>
      </c>
      <c r="I483">
        <v>3</v>
      </c>
    </row>
    <row r="484" spans="1:9" x14ac:dyDescent="0.55000000000000004">
      <c r="A484">
        <v>16</v>
      </c>
      <c r="B484" s="1" t="s">
        <v>553</v>
      </c>
      <c r="C484" s="1" t="s">
        <v>4</v>
      </c>
      <c r="D484">
        <v>5</v>
      </c>
      <c r="E484" s="1" t="s">
        <v>249</v>
      </c>
      <c r="F484">
        <v>1</v>
      </c>
      <c r="G484" s="1" t="s">
        <v>375</v>
      </c>
      <c r="H484" s="1" t="s">
        <v>28</v>
      </c>
      <c r="I484">
        <v>3</v>
      </c>
    </row>
    <row r="485" spans="1:9" x14ac:dyDescent="0.55000000000000004">
      <c r="A485">
        <v>16</v>
      </c>
      <c r="B485" s="1" t="s">
        <v>553</v>
      </c>
      <c r="C485" s="1" t="s">
        <v>4</v>
      </c>
      <c r="D485">
        <v>5</v>
      </c>
      <c r="E485" s="1" t="s">
        <v>253</v>
      </c>
      <c r="F485">
        <v>6</v>
      </c>
      <c r="G485" s="1" t="s">
        <v>376</v>
      </c>
      <c r="H485" s="1" t="s">
        <v>28</v>
      </c>
      <c r="I485">
        <v>3</v>
      </c>
    </row>
    <row r="486" spans="1:9" x14ac:dyDescent="0.55000000000000004">
      <c r="A486">
        <v>16</v>
      </c>
      <c r="B486" s="1" t="s">
        <v>553</v>
      </c>
      <c r="C486" s="1" t="s">
        <v>4</v>
      </c>
      <c r="D486">
        <v>5</v>
      </c>
      <c r="E486" s="1" t="s">
        <v>257</v>
      </c>
      <c r="F486">
        <v>2</v>
      </c>
      <c r="G486" s="1" t="s">
        <v>376</v>
      </c>
      <c r="H486" s="1" t="s">
        <v>28</v>
      </c>
      <c r="I486">
        <v>3</v>
      </c>
    </row>
    <row r="487" spans="1:9" x14ac:dyDescent="0.55000000000000004">
      <c r="A487">
        <v>16</v>
      </c>
      <c r="B487" s="1" t="s">
        <v>553</v>
      </c>
      <c r="C487" s="1" t="s">
        <v>4</v>
      </c>
      <c r="D487">
        <v>5</v>
      </c>
      <c r="E487" s="1" t="s">
        <v>299</v>
      </c>
      <c r="F487">
        <v>5</v>
      </c>
      <c r="G487" s="1" t="s">
        <v>376</v>
      </c>
      <c r="H487" s="1" t="s">
        <v>28</v>
      </c>
      <c r="I487">
        <v>3</v>
      </c>
    </row>
    <row r="488" spans="1:9" x14ac:dyDescent="0.55000000000000004">
      <c r="A488">
        <v>16</v>
      </c>
      <c r="B488" s="1" t="s">
        <v>553</v>
      </c>
      <c r="C488" s="1" t="s">
        <v>4</v>
      </c>
      <c r="D488">
        <v>5</v>
      </c>
      <c r="E488" s="1" t="s">
        <v>301</v>
      </c>
      <c r="F488">
        <v>6</v>
      </c>
      <c r="G488" s="1" t="s">
        <v>375</v>
      </c>
      <c r="H488" s="1" t="s">
        <v>28</v>
      </c>
      <c r="I488">
        <v>3</v>
      </c>
    </row>
    <row r="489" spans="1:9" x14ac:dyDescent="0.55000000000000004">
      <c r="A489">
        <v>16</v>
      </c>
      <c r="B489" s="1" t="s">
        <v>553</v>
      </c>
      <c r="C489" s="1" t="s">
        <v>4</v>
      </c>
      <c r="D489">
        <v>5</v>
      </c>
      <c r="E489" s="1" t="s">
        <v>305</v>
      </c>
      <c r="F489">
        <v>6</v>
      </c>
      <c r="G489" s="1" t="s">
        <v>376</v>
      </c>
      <c r="H489" s="1" t="s">
        <v>28</v>
      </c>
      <c r="I489">
        <v>3</v>
      </c>
    </row>
    <row r="490" spans="1:9" x14ac:dyDescent="0.55000000000000004">
      <c r="A490">
        <v>16</v>
      </c>
      <c r="B490" s="1" t="s">
        <v>553</v>
      </c>
      <c r="C490" s="1" t="s">
        <v>4</v>
      </c>
      <c r="D490">
        <v>5</v>
      </c>
      <c r="E490" s="1" t="s">
        <v>308</v>
      </c>
      <c r="F490">
        <v>5</v>
      </c>
      <c r="G490" s="1" t="s">
        <v>377</v>
      </c>
      <c r="H490" s="1" t="s">
        <v>28</v>
      </c>
      <c r="I490">
        <v>3</v>
      </c>
    </row>
    <row r="491" spans="1:9" x14ac:dyDescent="0.55000000000000004">
      <c r="A491">
        <v>16</v>
      </c>
      <c r="B491" s="1" t="s">
        <v>553</v>
      </c>
      <c r="C491" s="1" t="s">
        <v>4</v>
      </c>
      <c r="D491">
        <v>5</v>
      </c>
      <c r="E491" s="1" t="s">
        <v>311</v>
      </c>
      <c r="F491">
        <v>1</v>
      </c>
      <c r="G491" s="1" t="s">
        <v>377</v>
      </c>
      <c r="H491" s="1" t="s">
        <v>28</v>
      </c>
      <c r="I491">
        <v>3</v>
      </c>
    </row>
    <row r="492" spans="1:9" x14ac:dyDescent="0.55000000000000004">
      <c r="A492">
        <v>16</v>
      </c>
      <c r="B492" s="1" t="s">
        <v>553</v>
      </c>
      <c r="C492" s="1" t="s">
        <v>4</v>
      </c>
      <c r="D492">
        <v>5</v>
      </c>
      <c r="E492" s="1" t="s">
        <v>314</v>
      </c>
      <c r="F492">
        <v>6</v>
      </c>
      <c r="G492" s="1" t="s">
        <v>377</v>
      </c>
      <c r="H492" s="1" t="s">
        <v>28</v>
      </c>
      <c r="I492">
        <v>3</v>
      </c>
    </row>
    <row r="493" spans="1:9" x14ac:dyDescent="0.55000000000000004">
      <c r="A493">
        <v>16</v>
      </c>
      <c r="B493" s="1" t="s">
        <v>553</v>
      </c>
      <c r="C493" s="1" t="s">
        <v>4</v>
      </c>
      <c r="D493">
        <v>5</v>
      </c>
      <c r="E493" s="1" t="s">
        <v>372</v>
      </c>
      <c r="F493">
        <v>1</v>
      </c>
      <c r="G493" s="1" t="s">
        <v>377</v>
      </c>
      <c r="H493" s="1" t="s">
        <v>28</v>
      </c>
      <c r="I493">
        <v>3</v>
      </c>
    </row>
    <row r="494" spans="1:9" x14ac:dyDescent="0.55000000000000004">
      <c r="A494">
        <v>16</v>
      </c>
      <c r="B494" s="1" t="s">
        <v>553</v>
      </c>
      <c r="C494" s="1" t="s">
        <v>4</v>
      </c>
      <c r="D494">
        <v>5</v>
      </c>
      <c r="E494" s="1" t="s">
        <v>337</v>
      </c>
      <c r="F494">
        <v>6</v>
      </c>
      <c r="G494" s="1" t="s">
        <v>376</v>
      </c>
      <c r="H494" s="1" t="s">
        <v>28</v>
      </c>
      <c r="I494">
        <v>3</v>
      </c>
    </row>
    <row r="495" spans="1:9" x14ac:dyDescent="0.55000000000000004">
      <c r="A495">
        <v>16</v>
      </c>
      <c r="B495" s="1" t="s">
        <v>553</v>
      </c>
      <c r="C495" s="1" t="s">
        <v>4</v>
      </c>
      <c r="D495">
        <v>5</v>
      </c>
      <c r="E495" s="1" t="s">
        <v>341</v>
      </c>
      <c r="F495">
        <v>6</v>
      </c>
      <c r="G495" s="1" t="s">
        <v>376</v>
      </c>
      <c r="H495" s="1" t="s">
        <v>29</v>
      </c>
      <c r="I495">
        <v>3</v>
      </c>
    </row>
    <row r="496" spans="1:9" x14ac:dyDescent="0.55000000000000004">
      <c r="A496">
        <v>16</v>
      </c>
      <c r="B496" s="1" t="s">
        <v>553</v>
      </c>
      <c r="C496" s="1" t="s">
        <v>4</v>
      </c>
      <c r="D496">
        <v>5</v>
      </c>
      <c r="E496" s="1" t="s">
        <v>344</v>
      </c>
      <c r="F496">
        <v>1</v>
      </c>
      <c r="G496" s="1" t="s">
        <v>375</v>
      </c>
      <c r="H496" s="1" t="s">
        <v>29</v>
      </c>
      <c r="I496">
        <v>3</v>
      </c>
    </row>
    <row r="497" spans="1:9" x14ac:dyDescent="0.55000000000000004">
      <c r="A497">
        <v>16</v>
      </c>
      <c r="B497" s="1" t="s">
        <v>553</v>
      </c>
      <c r="C497" s="1" t="s">
        <v>4</v>
      </c>
      <c r="D497">
        <v>5</v>
      </c>
      <c r="E497" s="1" t="s">
        <v>348</v>
      </c>
      <c r="F497">
        <v>1</v>
      </c>
      <c r="G497" s="1" t="s">
        <v>375</v>
      </c>
      <c r="H497" s="1" t="s">
        <v>28</v>
      </c>
      <c r="I497">
        <v>3</v>
      </c>
    </row>
    <row r="498" spans="1:9" x14ac:dyDescent="0.55000000000000004">
      <c r="A498">
        <v>17</v>
      </c>
      <c r="B498" s="1" t="s">
        <v>554</v>
      </c>
      <c r="C498" s="1" t="s">
        <v>5</v>
      </c>
      <c r="D498">
        <v>6</v>
      </c>
      <c r="E498" s="1" t="s">
        <v>89</v>
      </c>
      <c r="F498">
        <v>6</v>
      </c>
      <c r="G498" s="1" t="s">
        <v>377</v>
      </c>
      <c r="H498" s="1" t="s">
        <v>29</v>
      </c>
      <c r="I498">
        <v>3</v>
      </c>
    </row>
    <row r="499" spans="1:9" x14ac:dyDescent="0.55000000000000004">
      <c r="A499">
        <v>17</v>
      </c>
      <c r="B499" s="1" t="s">
        <v>554</v>
      </c>
      <c r="C499" s="1" t="s">
        <v>5</v>
      </c>
      <c r="D499">
        <v>6</v>
      </c>
      <c r="E499" s="1" t="s">
        <v>93</v>
      </c>
      <c r="F499">
        <v>6</v>
      </c>
      <c r="G499" s="1" t="s">
        <v>377</v>
      </c>
      <c r="H499" s="1" t="s">
        <v>29</v>
      </c>
      <c r="I499">
        <v>3</v>
      </c>
    </row>
    <row r="500" spans="1:9" x14ac:dyDescent="0.55000000000000004">
      <c r="A500">
        <v>17</v>
      </c>
      <c r="B500" s="1" t="s">
        <v>554</v>
      </c>
      <c r="C500" s="1" t="s">
        <v>5</v>
      </c>
      <c r="D500">
        <v>6</v>
      </c>
      <c r="E500" s="1" t="s">
        <v>97</v>
      </c>
      <c r="F500">
        <v>6</v>
      </c>
      <c r="G500" s="1" t="s">
        <v>377</v>
      </c>
      <c r="H500" s="1" t="s">
        <v>29</v>
      </c>
      <c r="I500">
        <v>3</v>
      </c>
    </row>
    <row r="501" spans="1:9" x14ac:dyDescent="0.55000000000000004">
      <c r="A501">
        <v>17</v>
      </c>
      <c r="B501" s="1" t="s">
        <v>554</v>
      </c>
      <c r="C501" s="1" t="s">
        <v>5</v>
      </c>
      <c r="D501">
        <v>6</v>
      </c>
      <c r="E501" s="1" t="s">
        <v>101</v>
      </c>
      <c r="F501">
        <v>6</v>
      </c>
      <c r="G501" s="1" t="s">
        <v>377</v>
      </c>
      <c r="H501" s="1" t="s">
        <v>29</v>
      </c>
      <c r="I501">
        <v>3</v>
      </c>
    </row>
    <row r="502" spans="1:9" x14ac:dyDescent="0.55000000000000004">
      <c r="A502">
        <v>17</v>
      </c>
      <c r="B502" s="1" t="s">
        <v>554</v>
      </c>
      <c r="C502" s="1" t="s">
        <v>5</v>
      </c>
      <c r="D502">
        <v>6</v>
      </c>
      <c r="E502" s="1" t="s">
        <v>150</v>
      </c>
      <c r="F502">
        <v>6</v>
      </c>
      <c r="G502" s="1" t="s">
        <v>375</v>
      </c>
      <c r="H502" s="1" t="s">
        <v>29</v>
      </c>
      <c r="I502">
        <v>3</v>
      </c>
    </row>
    <row r="503" spans="1:9" x14ac:dyDescent="0.55000000000000004">
      <c r="A503">
        <v>17</v>
      </c>
      <c r="B503" s="1" t="s">
        <v>554</v>
      </c>
      <c r="C503" s="1" t="s">
        <v>5</v>
      </c>
      <c r="D503">
        <v>6</v>
      </c>
      <c r="E503" s="1" t="s">
        <v>153</v>
      </c>
      <c r="F503">
        <v>6</v>
      </c>
      <c r="G503" s="1" t="s">
        <v>376</v>
      </c>
      <c r="H503" s="1" t="s">
        <v>28</v>
      </c>
      <c r="I503">
        <v>3</v>
      </c>
    </row>
    <row r="504" spans="1:9" x14ac:dyDescent="0.55000000000000004">
      <c r="A504">
        <v>17</v>
      </c>
      <c r="B504" s="1" t="s">
        <v>554</v>
      </c>
      <c r="C504" s="1" t="s">
        <v>5</v>
      </c>
      <c r="D504">
        <v>6</v>
      </c>
      <c r="E504" s="1" t="s">
        <v>157</v>
      </c>
      <c r="F504">
        <v>6</v>
      </c>
      <c r="G504" s="1" t="s">
        <v>376</v>
      </c>
      <c r="H504" s="1" t="s">
        <v>28</v>
      </c>
      <c r="I504">
        <v>3</v>
      </c>
    </row>
    <row r="505" spans="1:9" x14ac:dyDescent="0.55000000000000004">
      <c r="A505">
        <v>17</v>
      </c>
      <c r="B505" s="1" t="s">
        <v>554</v>
      </c>
      <c r="C505" s="1" t="s">
        <v>5</v>
      </c>
      <c r="D505">
        <v>6</v>
      </c>
      <c r="E505" s="1" t="s">
        <v>164</v>
      </c>
      <c r="F505">
        <v>6</v>
      </c>
      <c r="G505" s="1" t="s">
        <v>375</v>
      </c>
      <c r="H505" s="1" t="s">
        <v>28</v>
      </c>
      <c r="I505">
        <v>3</v>
      </c>
    </row>
    <row r="506" spans="1:9" x14ac:dyDescent="0.55000000000000004">
      <c r="A506">
        <v>17</v>
      </c>
      <c r="B506" s="1" t="s">
        <v>554</v>
      </c>
      <c r="C506" s="1" t="s">
        <v>5</v>
      </c>
      <c r="D506">
        <v>6</v>
      </c>
      <c r="E506" s="1" t="s">
        <v>165</v>
      </c>
      <c r="F506">
        <v>6</v>
      </c>
      <c r="G506" s="1" t="s">
        <v>375</v>
      </c>
      <c r="H506" s="1" t="s">
        <v>28</v>
      </c>
      <c r="I506">
        <v>3</v>
      </c>
    </row>
    <row r="507" spans="1:9" x14ac:dyDescent="0.55000000000000004">
      <c r="A507">
        <v>17</v>
      </c>
      <c r="B507" s="1" t="s">
        <v>554</v>
      </c>
      <c r="C507" s="1" t="s">
        <v>5</v>
      </c>
      <c r="D507">
        <v>6</v>
      </c>
      <c r="E507" s="1" t="s">
        <v>168</v>
      </c>
      <c r="F507">
        <v>6</v>
      </c>
      <c r="G507" s="1" t="s">
        <v>376</v>
      </c>
      <c r="H507" s="1" t="s">
        <v>29</v>
      </c>
      <c r="I507">
        <v>3</v>
      </c>
    </row>
    <row r="508" spans="1:9" x14ac:dyDescent="0.55000000000000004">
      <c r="A508">
        <v>17</v>
      </c>
      <c r="B508" s="1" t="s">
        <v>554</v>
      </c>
      <c r="C508" s="1" t="s">
        <v>5</v>
      </c>
      <c r="D508">
        <v>6</v>
      </c>
      <c r="E508" s="1" t="s">
        <v>172</v>
      </c>
      <c r="F508">
        <v>6</v>
      </c>
      <c r="G508" s="1" t="s">
        <v>376</v>
      </c>
      <c r="H508" s="1" t="s">
        <v>29</v>
      </c>
      <c r="I508">
        <v>3</v>
      </c>
    </row>
    <row r="509" spans="1:9" x14ac:dyDescent="0.55000000000000004">
      <c r="A509">
        <v>17</v>
      </c>
      <c r="B509" s="1" t="s">
        <v>554</v>
      </c>
      <c r="C509" s="1" t="s">
        <v>5</v>
      </c>
      <c r="D509">
        <v>6</v>
      </c>
      <c r="E509" s="1" t="s">
        <v>176</v>
      </c>
      <c r="F509">
        <v>6</v>
      </c>
      <c r="G509" s="1" t="s">
        <v>375</v>
      </c>
      <c r="H509" s="1" t="s">
        <v>29</v>
      </c>
      <c r="I509">
        <v>3</v>
      </c>
    </row>
    <row r="510" spans="1:9" x14ac:dyDescent="0.55000000000000004">
      <c r="A510">
        <v>17</v>
      </c>
      <c r="B510" s="1" t="s">
        <v>554</v>
      </c>
      <c r="C510" s="1" t="s">
        <v>5</v>
      </c>
      <c r="D510">
        <v>6</v>
      </c>
      <c r="E510" s="1" t="s">
        <v>180</v>
      </c>
      <c r="F510">
        <v>6</v>
      </c>
      <c r="G510" s="1" t="s">
        <v>376</v>
      </c>
      <c r="H510" s="1" t="s">
        <v>29</v>
      </c>
      <c r="I510">
        <v>3</v>
      </c>
    </row>
    <row r="511" spans="1:9" x14ac:dyDescent="0.55000000000000004">
      <c r="A511">
        <v>17</v>
      </c>
      <c r="B511" s="1" t="s">
        <v>554</v>
      </c>
      <c r="C511" s="1" t="s">
        <v>5</v>
      </c>
      <c r="D511">
        <v>6</v>
      </c>
      <c r="E511" s="1" t="s">
        <v>234</v>
      </c>
      <c r="F511">
        <v>6</v>
      </c>
      <c r="G511" s="1" t="s">
        <v>377</v>
      </c>
      <c r="H511" s="1" t="s">
        <v>28</v>
      </c>
      <c r="I511">
        <v>3</v>
      </c>
    </row>
    <row r="512" spans="1:9" x14ac:dyDescent="0.55000000000000004">
      <c r="A512">
        <v>17</v>
      </c>
      <c r="B512" s="1" t="s">
        <v>554</v>
      </c>
      <c r="C512" s="1" t="s">
        <v>5</v>
      </c>
      <c r="D512">
        <v>6</v>
      </c>
      <c r="E512" s="1" t="s">
        <v>238</v>
      </c>
      <c r="F512">
        <v>6</v>
      </c>
      <c r="G512" s="1" t="s">
        <v>377</v>
      </c>
      <c r="H512" s="1" t="s">
        <v>28</v>
      </c>
      <c r="I512">
        <v>3</v>
      </c>
    </row>
    <row r="513" spans="1:9" x14ac:dyDescent="0.55000000000000004">
      <c r="A513">
        <v>17</v>
      </c>
      <c r="B513" s="1" t="s">
        <v>554</v>
      </c>
      <c r="C513" s="1" t="s">
        <v>5</v>
      </c>
      <c r="D513">
        <v>6</v>
      </c>
      <c r="E513" s="1" t="s">
        <v>241</v>
      </c>
      <c r="F513">
        <v>6</v>
      </c>
      <c r="G513" s="1" t="s">
        <v>377</v>
      </c>
      <c r="H513" s="1" t="s">
        <v>29</v>
      </c>
      <c r="I513">
        <v>3</v>
      </c>
    </row>
    <row r="514" spans="1:9" x14ac:dyDescent="0.55000000000000004">
      <c r="A514">
        <v>17</v>
      </c>
      <c r="B514" s="1" t="s">
        <v>554</v>
      </c>
      <c r="C514" s="1" t="s">
        <v>5</v>
      </c>
      <c r="D514">
        <v>6</v>
      </c>
      <c r="E514" s="1" t="s">
        <v>245</v>
      </c>
      <c r="F514">
        <v>6</v>
      </c>
      <c r="G514" s="1" t="s">
        <v>376</v>
      </c>
      <c r="H514" s="1" t="s">
        <v>28</v>
      </c>
      <c r="I514">
        <v>3</v>
      </c>
    </row>
    <row r="515" spans="1:9" x14ac:dyDescent="0.55000000000000004">
      <c r="A515">
        <v>17</v>
      </c>
      <c r="B515" s="1" t="s">
        <v>554</v>
      </c>
      <c r="C515" s="1" t="s">
        <v>5</v>
      </c>
      <c r="D515">
        <v>6</v>
      </c>
      <c r="E515" s="1" t="s">
        <v>249</v>
      </c>
      <c r="F515">
        <v>6</v>
      </c>
      <c r="G515" s="1" t="s">
        <v>375</v>
      </c>
      <c r="H515" s="1" t="s">
        <v>28</v>
      </c>
      <c r="I515">
        <v>3</v>
      </c>
    </row>
    <row r="516" spans="1:9" x14ac:dyDescent="0.55000000000000004">
      <c r="A516">
        <v>17</v>
      </c>
      <c r="B516" s="1" t="s">
        <v>554</v>
      </c>
      <c r="C516" s="1" t="s">
        <v>5</v>
      </c>
      <c r="D516">
        <v>6</v>
      </c>
      <c r="E516" s="1" t="s">
        <v>253</v>
      </c>
      <c r="F516">
        <v>6</v>
      </c>
      <c r="G516" s="1" t="s">
        <v>376</v>
      </c>
      <c r="H516" s="1" t="s">
        <v>28</v>
      </c>
      <c r="I516">
        <v>3</v>
      </c>
    </row>
    <row r="517" spans="1:9" x14ac:dyDescent="0.55000000000000004">
      <c r="A517">
        <v>17</v>
      </c>
      <c r="B517" s="1" t="s">
        <v>554</v>
      </c>
      <c r="C517" s="1" t="s">
        <v>5</v>
      </c>
      <c r="D517">
        <v>6</v>
      </c>
      <c r="E517" s="1" t="s">
        <v>257</v>
      </c>
      <c r="F517">
        <v>6</v>
      </c>
      <c r="G517" s="1" t="s">
        <v>376</v>
      </c>
      <c r="H517" s="1" t="s">
        <v>28</v>
      </c>
      <c r="I517">
        <v>3</v>
      </c>
    </row>
    <row r="518" spans="1:9" x14ac:dyDescent="0.55000000000000004">
      <c r="A518">
        <v>17</v>
      </c>
      <c r="B518" s="1" t="s">
        <v>554</v>
      </c>
      <c r="C518" s="1" t="s">
        <v>5</v>
      </c>
      <c r="D518">
        <v>6</v>
      </c>
      <c r="E518" s="1" t="s">
        <v>299</v>
      </c>
      <c r="F518">
        <v>6</v>
      </c>
      <c r="G518" s="1" t="s">
        <v>376</v>
      </c>
      <c r="H518" s="1" t="s">
        <v>28</v>
      </c>
      <c r="I518">
        <v>3</v>
      </c>
    </row>
    <row r="519" spans="1:9" x14ac:dyDescent="0.55000000000000004">
      <c r="A519">
        <v>17</v>
      </c>
      <c r="B519" s="1" t="s">
        <v>554</v>
      </c>
      <c r="C519" s="1" t="s">
        <v>5</v>
      </c>
      <c r="D519">
        <v>6</v>
      </c>
      <c r="E519" s="1" t="s">
        <v>301</v>
      </c>
      <c r="F519">
        <v>6</v>
      </c>
      <c r="G519" s="1" t="s">
        <v>375</v>
      </c>
      <c r="H519" s="1" t="s">
        <v>28</v>
      </c>
      <c r="I519">
        <v>3</v>
      </c>
    </row>
    <row r="520" spans="1:9" x14ac:dyDescent="0.55000000000000004">
      <c r="A520">
        <v>17</v>
      </c>
      <c r="B520" s="1" t="s">
        <v>554</v>
      </c>
      <c r="C520" s="1" t="s">
        <v>5</v>
      </c>
      <c r="D520">
        <v>6</v>
      </c>
      <c r="E520" s="1" t="s">
        <v>305</v>
      </c>
      <c r="F520">
        <v>6</v>
      </c>
      <c r="G520" s="1" t="s">
        <v>376</v>
      </c>
      <c r="H520" s="1" t="s">
        <v>28</v>
      </c>
      <c r="I520">
        <v>3</v>
      </c>
    </row>
    <row r="521" spans="1:9" x14ac:dyDescent="0.55000000000000004">
      <c r="A521">
        <v>17</v>
      </c>
      <c r="B521" s="1" t="s">
        <v>554</v>
      </c>
      <c r="C521" s="1" t="s">
        <v>5</v>
      </c>
      <c r="D521">
        <v>6</v>
      </c>
      <c r="E521" s="1" t="s">
        <v>308</v>
      </c>
      <c r="F521">
        <v>6</v>
      </c>
      <c r="G521" s="1" t="s">
        <v>377</v>
      </c>
      <c r="H521" s="1" t="s">
        <v>28</v>
      </c>
      <c r="I521">
        <v>3</v>
      </c>
    </row>
    <row r="522" spans="1:9" x14ac:dyDescent="0.55000000000000004">
      <c r="A522">
        <v>17</v>
      </c>
      <c r="B522" s="1" t="s">
        <v>554</v>
      </c>
      <c r="C522" s="1" t="s">
        <v>5</v>
      </c>
      <c r="D522">
        <v>6</v>
      </c>
      <c r="E522" s="1" t="s">
        <v>311</v>
      </c>
      <c r="F522">
        <v>6</v>
      </c>
      <c r="G522" s="1" t="s">
        <v>377</v>
      </c>
      <c r="H522" s="1" t="s">
        <v>28</v>
      </c>
      <c r="I522">
        <v>3</v>
      </c>
    </row>
    <row r="523" spans="1:9" x14ac:dyDescent="0.55000000000000004">
      <c r="A523">
        <v>17</v>
      </c>
      <c r="B523" s="1" t="s">
        <v>554</v>
      </c>
      <c r="C523" s="1" t="s">
        <v>5</v>
      </c>
      <c r="D523">
        <v>6</v>
      </c>
      <c r="E523" s="1" t="s">
        <v>314</v>
      </c>
      <c r="F523">
        <v>6</v>
      </c>
      <c r="G523" s="1" t="s">
        <v>377</v>
      </c>
      <c r="H523" s="1" t="s">
        <v>28</v>
      </c>
      <c r="I523">
        <v>3</v>
      </c>
    </row>
    <row r="524" spans="1:9" x14ac:dyDescent="0.55000000000000004">
      <c r="A524">
        <v>17</v>
      </c>
      <c r="B524" s="1" t="s">
        <v>554</v>
      </c>
      <c r="C524" s="1" t="s">
        <v>5</v>
      </c>
      <c r="D524">
        <v>6</v>
      </c>
      <c r="E524" s="1" t="s">
        <v>372</v>
      </c>
      <c r="F524">
        <v>6</v>
      </c>
      <c r="G524" s="1" t="s">
        <v>377</v>
      </c>
      <c r="H524" s="1" t="s">
        <v>28</v>
      </c>
      <c r="I524">
        <v>3</v>
      </c>
    </row>
    <row r="525" spans="1:9" x14ac:dyDescent="0.55000000000000004">
      <c r="A525">
        <v>17</v>
      </c>
      <c r="B525" s="1" t="s">
        <v>554</v>
      </c>
      <c r="C525" s="1" t="s">
        <v>5</v>
      </c>
      <c r="D525">
        <v>6</v>
      </c>
      <c r="E525" s="1" t="s">
        <v>337</v>
      </c>
      <c r="F525">
        <v>6</v>
      </c>
      <c r="G525" s="1" t="s">
        <v>376</v>
      </c>
      <c r="H525" s="1" t="s">
        <v>28</v>
      </c>
      <c r="I525">
        <v>3</v>
      </c>
    </row>
    <row r="526" spans="1:9" x14ac:dyDescent="0.55000000000000004">
      <c r="A526">
        <v>17</v>
      </c>
      <c r="B526" s="1" t="s">
        <v>554</v>
      </c>
      <c r="C526" s="1" t="s">
        <v>5</v>
      </c>
      <c r="D526">
        <v>6</v>
      </c>
      <c r="E526" s="1" t="s">
        <v>341</v>
      </c>
      <c r="F526">
        <v>6</v>
      </c>
      <c r="G526" s="1" t="s">
        <v>376</v>
      </c>
      <c r="H526" s="1" t="s">
        <v>29</v>
      </c>
      <c r="I526">
        <v>3</v>
      </c>
    </row>
    <row r="527" spans="1:9" x14ac:dyDescent="0.55000000000000004">
      <c r="A527">
        <v>17</v>
      </c>
      <c r="B527" s="1" t="s">
        <v>554</v>
      </c>
      <c r="C527" s="1" t="s">
        <v>5</v>
      </c>
      <c r="D527">
        <v>6</v>
      </c>
      <c r="E527" s="1" t="s">
        <v>344</v>
      </c>
      <c r="F527">
        <v>6</v>
      </c>
      <c r="G527" s="1" t="s">
        <v>375</v>
      </c>
      <c r="H527" s="1" t="s">
        <v>29</v>
      </c>
      <c r="I527">
        <v>3</v>
      </c>
    </row>
    <row r="528" spans="1:9" x14ac:dyDescent="0.55000000000000004">
      <c r="A528">
        <v>17</v>
      </c>
      <c r="B528" s="1" t="s">
        <v>554</v>
      </c>
      <c r="C528" s="1" t="s">
        <v>5</v>
      </c>
      <c r="D528">
        <v>6</v>
      </c>
      <c r="E528" s="1" t="s">
        <v>348</v>
      </c>
      <c r="F528">
        <v>5</v>
      </c>
      <c r="G528" s="1" t="s">
        <v>375</v>
      </c>
      <c r="H528" s="1" t="s">
        <v>28</v>
      </c>
      <c r="I528">
        <v>3</v>
      </c>
    </row>
    <row r="529" spans="1:9" x14ac:dyDescent="0.55000000000000004">
      <c r="A529">
        <v>18</v>
      </c>
      <c r="B529" s="1" t="s">
        <v>555</v>
      </c>
      <c r="C529" s="1" t="s">
        <v>5</v>
      </c>
      <c r="D529">
        <v>6</v>
      </c>
      <c r="E529" s="1" t="s">
        <v>89</v>
      </c>
      <c r="F529">
        <v>5</v>
      </c>
      <c r="G529" s="1" t="s">
        <v>377</v>
      </c>
      <c r="H529" s="1" t="s">
        <v>29</v>
      </c>
      <c r="I529">
        <v>3</v>
      </c>
    </row>
    <row r="530" spans="1:9" x14ac:dyDescent="0.55000000000000004">
      <c r="A530">
        <v>18</v>
      </c>
      <c r="B530" s="1" t="s">
        <v>555</v>
      </c>
      <c r="C530" s="1" t="s">
        <v>5</v>
      </c>
      <c r="D530">
        <v>6</v>
      </c>
      <c r="E530" s="1" t="s">
        <v>93</v>
      </c>
      <c r="F530">
        <v>5</v>
      </c>
      <c r="G530" s="1" t="s">
        <v>377</v>
      </c>
      <c r="H530" s="1" t="s">
        <v>29</v>
      </c>
      <c r="I530">
        <v>3</v>
      </c>
    </row>
    <row r="531" spans="1:9" x14ac:dyDescent="0.55000000000000004">
      <c r="A531">
        <v>18</v>
      </c>
      <c r="B531" s="1" t="s">
        <v>555</v>
      </c>
      <c r="C531" s="1" t="s">
        <v>5</v>
      </c>
      <c r="D531">
        <v>6</v>
      </c>
      <c r="E531" s="1" t="s">
        <v>97</v>
      </c>
      <c r="F531">
        <v>5</v>
      </c>
      <c r="G531" s="1" t="s">
        <v>377</v>
      </c>
      <c r="H531" s="1" t="s">
        <v>29</v>
      </c>
      <c r="I531">
        <v>3</v>
      </c>
    </row>
    <row r="532" spans="1:9" x14ac:dyDescent="0.55000000000000004">
      <c r="A532">
        <v>18</v>
      </c>
      <c r="B532" s="1" t="s">
        <v>555</v>
      </c>
      <c r="C532" s="1" t="s">
        <v>5</v>
      </c>
      <c r="D532">
        <v>6</v>
      </c>
      <c r="E532" s="1" t="s">
        <v>101</v>
      </c>
      <c r="F532">
        <v>6</v>
      </c>
      <c r="G532" s="1" t="s">
        <v>377</v>
      </c>
      <c r="H532" s="1" t="s">
        <v>29</v>
      </c>
      <c r="I532">
        <v>3</v>
      </c>
    </row>
    <row r="533" spans="1:9" x14ac:dyDescent="0.55000000000000004">
      <c r="A533">
        <v>18</v>
      </c>
      <c r="B533" s="1" t="s">
        <v>555</v>
      </c>
      <c r="C533" s="1" t="s">
        <v>5</v>
      </c>
      <c r="D533">
        <v>6</v>
      </c>
      <c r="E533" s="1" t="s">
        <v>150</v>
      </c>
      <c r="F533">
        <v>6</v>
      </c>
      <c r="G533" s="1" t="s">
        <v>375</v>
      </c>
      <c r="H533" s="1" t="s">
        <v>29</v>
      </c>
      <c r="I533">
        <v>3</v>
      </c>
    </row>
    <row r="534" spans="1:9" x14ac:dyDescent="0.55000000000000004">
      <c r="A534">
        <v>18</v>
      </c>
      <c r="B534" s="1" t="s">
        <v>555</v>
      </c>
      <c r="C534" s="1" t="s">
        <v>5</v>
      </c>
      <c r="D534">
        <v>6</v>
      </c>
      <c r="E534" s="1" t="s">
        <v>153</v>
      </c>
      <c r="F534">
        <v>6</v>
      </c>
      <c r="G534" s="1" t="s">
        <v>376</v>
      </c>
      <c r="H534" s="1" t="s">
        <v>28</v>
      </c>
      <c r="I534">
        <v>3</v>
      </c>
    </row>
    <row r="535" spans="1:9" x14ac:dyDescent="0.55000000000000004">
      <c r="A535">
        <v>18</v>
      </c>
      <c r="B535" s="1" t="s">
        <v>555</v>
      </c>
      <c r="C535" s="1" t="s">
        <v>5</v>
      </c>
      <c r="D535">
        <v>6</v>
      </c>
      <c r="E535" s="1" t="s">
        <v>157</v>
      </c>
      <c r="F535">
        <v>6</v>
      </c>
      <c r="G535" s="1" t="s">
        <v>376</v>
      </c>
      <c r="H535" s="1" t="s">
        <v>28</v>
      </c>
      <c r="I535">
        <v>3</v>
      </c>
    </row>
    <row r="536" spans="1:9" x14ac:dyDescent="0.55000000000000004">
      <c r="A536">
        <v>18</v>
      </c>
      <c r="B536" s="1" t="s">
        <v>555</v>
      </c>
      <c r="C536" s="1" t="s">
        <v>5</v>
      </c>
      <c r="D536">
        <v>6</v>
      </c>
      <c r="E536" s="1" t="s">
        <v>164</v>
      </c>
      <c r="F536">
        <v>6</v>
      </c>
      <c r="G536" s="1" t="s">
        <v>375</v>
      </c>
      <c r="H536" s="1" t="s">
        <v>28</v>
      </c>
      <c r="I536">
        <v>3</v>
      </c>
    </row>
    <row r="537" spans="1:9" x14ac:dyDescent="0.55000000000000004">
      <c r="A537">
        <v>18</v>
      </c>
      <c r="B537" s="1" t="s">
        <v>555</v>
      </c>
      <c r="C537" s="1" t="s">
        <v>5</v>
      </c>
      <c r="D537">
        <v>6</v>
      </c>
      <c r="E537" s="1" t="s">
        <v>165</v>
      </c>
      <c r="F537">
        <v>6</v>
      </c>
      <c r="G537" s="1" t="s">
        <v>375</v>
      </c>
      <c r="H537" s="1" t="s">
        <v>28</v>
      </c>
      <c r="I537">
        <v>3</v>
      </c>
    </row>
    <row r="538" spans="1:9" x14ac:dyDescent="0.55000000000000004">
      <c r="A538">
        <v>18</v>
      </c>
      <c r="B538" s="1" t="s">
        <v>555</v>
      </c>
      <c r="C538" s="1" t="s">
        <v>5</v>
      </c>
      <c r="D538">
        <v>6</v>
      </c>
      <c r="E538" s="1" t="s">
        <v>168</v>
      </c>
      <c r="F538">
        <v>6</v>
      </c>
      <c r="G538" s="1" t="s">
        <v>376</v>
      </c>
      <c r="H538" s="1" t="s">
        <v>29</v>
      </c>
      <c r="I538">
        <v>3</v>
      </c>
    </row>
    <row r="539" spans="1:9" x14ac:dyDescent="0.55000000000000004">
      <c r="A539">
        <v>18</v>
      </c>
      <c r="B539" s="1" t="s">
        <v>555</v>
      </c>
      <c r="C539" s="1" t="s">
        <v>5</v>
      </c>
      <c r="D539">
        <v>6</v>
      </c>
      <c r="E539" s="1" t="s">
        <v>172</v>
      </c>
      <c r="F539">
        <v>5</v>
      </c>
      <c r="G539" s="1" t="s">
        <v>376</v>
      </c>
      <c r="H539" s="1" t="s">
        <v>29</v>
      </c>
      <c r="I539">
        <v>3</v>
      </c>
    </row>
    <row r="540" spans="1:9" x14ac:dyDescent="0.55000000000000004">
      <c r="A540">
        <v>18</v>
      </c>
      <c r="B540" s="1" t="s">
        <v>555</v>
      </c>
      <c r="C540" s="1" t="s">
        <v>5</v>
      </c>
      <c r="D540">
        <v>6</v>
      </c>
      <c r="E540" s="1" t="s">
        <v>176</v>
      </c>
      <c r="F540">
        <v>6</v>
      </c>
      <c r="G540" s="1" t="s">
        <v>375</v>
      </c>
      <c r="H540" s="1" t="s">
        <v>29</v>
      </c>
      <c r="I540">
        <v>3</v>
      </c>
    </row>
    <row r="541" spans="1:9" x14ac:dyDescent="0.55000000000000004">
      <c r="A541">
        <v>18</v>
      </c>
      <c r="B541" s="1" t="s">
        <v>555</v>
      </c>
      <c r="C541" s="1" t="s">
        <v>5</v>
      </c>
      <c r="D541">
        <v>6</v>
      </c>
      <c r="E541" s="1" t="s">
        <v>180</v>
      </c>
      <c r="F541">
        <v>6</v>
      </c>
      <c r="G541" s="1" t="s">
        <v>376</v>
      </c>
      <c r="H541" s="1" t="s">
        <v>29</v>
      </c>
      <c r="I541">
        <v>3</v>
      </c>
    </row>
    <row r="542" spans="1:9" x14ac:dyDescent="0.55000000000000004">
      <c r="A542">
        <v>18</v>
      </c>
      <c r="B542" s="1" t="s">
        <v>555</v>
      </c>
      <c r="C542" s="1" t="s">
        <v>5</v>
      </c>
      <c r="D542">
        <v>6</v>
      </c>
      <c r="E542" s="1" t="s">
        <v>234</v>
      </c>
      <c r="F542">
        <v>6</v>
      </c>
      <c r="G542" s="1" t="s">
        <v>377</v>
      </c>
      <c r="H542" s="1" t="s">
        <v>28</v>
      </c>
      <c r="I542">
        <v>3</v>
      </c>
    </row>
    <row r="543" spans="1:9" x14ac:dyDescent="0.55000000000000004">
      <c r="A543">
        <v>18</v>
      </c>
      <c r="B543" s="1" t="s">
        <v>555</v>
      </c>
      <c r="C543" s="1" t="s">
        <v>5</v>
      </c>
      <c r="D543">
        <v>6</v>
      </c>
      <c r="E543" s="1" t="s">
        <v>238</v>
      </c>
      <c r="F543">
        <v>5</v>
      </c>
      <c r="G543" s="1" t="s">
        <v>377</v>
      </c>
      <c r="H543" s="1" t="s">
        <v>28</v>
      </c>
      <c r="I543">
        <v>3</v>
      </c>
    </row>
    <row r="544" spans="1:9" x14ac:dyDescent="0.55000000000000004">
      <c r="A544">
        <v>18</v>
      </c>
      <c r="B544" s="1" t="s">
        <v>555</v>
      </c>
      <c r="C544" s="1" t="s">
        <v>5</v>
      </c>
      <c r="D544">
        <v>6</v>
      </c>
      <c r="E544" s="1" t="s">
        <v>241</v>
      </c>
      <c r="F544">
        <v>7</v>
      </c>
      <c r="G544" s="1" t="s">
        <v>377</v>
      </c>
      <c r="H544" s="1" t="s">
        <v>29</v>
      </c>
      <c r="I544">
        <v>3</v>
      </c>
    </row>
    <row r="545" spans="1:9" x14ac:dyDescent="0.55000000000000004">
      <c r="A545">
        <v>18</v>
      </c>
      <c r="B545" s="1" t="s">
        <v>555</v>
      </c>
      <c r="C545" s="1" t="s">
        <v>5</v>
      </c>
      <c r="D545">
        <v>6</v>
      </c>
      <c r="E545" s="1" t="s">
        <v>245</v>
      </c>
      <c r="F545">
        <v>6</v>
      </c>
      <c r="G545" s="1" t="s">
        <v>376</v>
      </c>
      <c r="H545" s="1" t="s">
        <v>28</v>
      </c>
      <c r="I545">
        <v>3</v>
      </c>
    </row>
    <row r="546" spans="1:9" x14ac:dyDescent="0.55000000000000004">
      <c r="A546">
        <v>18</v>
      </c>
      <c r="B546" s="1" t="s">
        <v>555</v>
      </c>
      <c r="C546" s="1" t="s">
        <v>5</v>
      </c>
      <c r="D546">
        <v>6</v>
      </c>
      <c r="E546" s="1" t="s">
        <v>249</v>
      </c>
      <c r="F546">
        <v>1</v>
      </c>
      <c r="G546" s="1" t="s">
        <v>375</v>
      </c>
      <c r="H546" s="1" t="s">
        <v>28</v>
      </c>
      <c r="I546">
        <v>3</v>
      </c>
    </row>
    <row r="547" spans="1:9" x14ac:dyDescent="0.55000000000000004">
      <c r="A547">
        <v>18</v>
      </c>
      <c r="B547" s="1" t="s">
        <v>555</v>
      </c>
      <c r="C547" s="1" t="s">
        <v>5</v>
      </c>
      <c r="D547">
        <v>6</v>
      </c>
      <c r="E547" s="1" t="s">
        <v>253</v>
      </c>
      <c r="F547">
        <v>5</v>
      </c>
      <c r="G547" s="1" t="s">
        <v>376</v>
      </c>
      <c r="H547" s="1" t="s">
        <v>28</v>
      </c>
      <c r="I547">
        <v>3</v>
      </c>
    </row>
    <row r="548" spans="1:9" x14ac:dyDescent="0.55000000000000004">
      <c r="A548">
        <v>18</v>
      </c>
      <c r="B548" s="1" t="s">
        <v>555</v>
      </c>
      <c r="C548" s="1" t="s">
        <v>5</v>
      </c>
      <c r="D548">
        <v>6</v>
      </c>
      <c r="E548" s="1" t="s">
        <v>257</v>
      </c>
      <c r="F548">
        <v>5</v>
      </c>
      <c r="G548" s="1" t="s">
        <v>376</v>
      </c>
      <c r="H548" s="1" t="s">
        <v>28</v>
      </c>
      <c r="I548">
        <v>3</v>
      </c>
    </row>
    <row r="549" spans="1:9" x14ac:dyDescent="0.55000000000000004">
      <c r="A549">
        <v>18</v>
      </c>
      <c r="B549" s="1" t="s">
        <v>555</v>
      </c>
      <c r="C549" s="1" t="s">
        <v>5</v>
      </c>
      <c r="D549">
        <v>6</v>
      </c>
      <c r="E549" s="1" t="s">
        <v>299</v>
      </c>
      <c r="F549">
        <v>6</v>
      </c>
      <c r="G549" s="1" t="s">
        <v>376</v>
      </c>
      <c r="H549" s="1" t="s">
        <v>28</v>
      </c>
      <c r="I549">
        <v>3</v>
      </c>
    </row>
    <row r="550" spans="1:9" x14ac:dyDescent="0.55000000000000004">
      <c r="A550">
        <v>18</v>
      </c>
      <c r="B550" s="1" t="s">
        <v>555</v>
      </c>
      <c r="C550" s="1" t="s">
        <v>5</v>
      </c>
      <c r="D550">
        <v>6</v>
      </c>
      <c r="E550" s="1" t="s">
        <v>301</v>
      </c>
      <c r="F550">
        <v>6</v>
      </c>
      <c r="G550" s="1" t="s">
        <v>375</v>
      </c>
      <c r="H550" s="1" t="s">
        <v>28</v>
      </c>
      <c r="I550">
        <v>3</v>
      </c>
    </row>
    <row r="551" spans="1:9" x14ac:dyDescent="0.55000000000000004">
      <c r="A551">
        <v>18</v>
      </c>
      <c r="B551" s="1" t="s">
        <v>555</v>
      </c>
      <c r="C551" s="1" t="s">
        <v>5</v>
      </c>
      <c r="D551">
        <v>6</v>
      </c>
      <c r="E551" s="1" t="s">
        <v>305</v>
      </c>
      <c r="F551">
        <v>6</v>
      </c>
      <c r="G551" s="1" t="s">
        <v>376</v>
      </c>
      <c r="H551" s="1" t="s">
        <v>28</v>
      </c>
      <c r="I551">
        <v>3</v>
      </c>
    </row>
    <row r="552" spans="1:9" x14ac:dyDescent="0.55000000000000004">
      <c r="A552">
        <v>18</v>
      </c>
      <c r="B552" s="1" t="s">
        <v>555</v>
      </c>
      <c r="C552" s="1" t="s">
        <v>5</v>
      </c>
      <c r="D552">
        <v>6</v>
      </c>
      <c r="E552" s="1" t="s">
        <v>308</v>
      </c>
      <c r="F552">
        <v>5</v>
      </c>
      <c r="G552" s="1" t="s">
        <v>377</v>
      </c>
      <c r="H552" s="1" t="s">
        <v>28</v>
      </c>
      <c r="I552">
        <v>3</v>
      </c>
    </row>
    <row r="553" spans="1:9" x14ac:dyDescent="0.55000000000000004">
      <c r="A553">
        <v>18</v>
      </c>
      <c r="B553" s="1" t="s">
        <v>555</v>
      </c>
      <c r="C553" s="1" t="s">
        <v>5</v>
      </c>
      <c r="D553">
        <v>6</v>
      </c>
      <c r="E553" s="1" t="s">
        <v>311</v>
      </c>
      <c r="F553">
        <v>6</v>
      </c>
      <c r="G553" s="1" t="s">
        <v>377</v>
      </c>
      <c r="H553" s="1" t="s">
        <v>28</v>
      </c>
      <c r="I553">
        <v>3</v>
      </c>
    </row>
    <row r="554" spans="1:9" x14ac:dyDescent="0.55000000000000004">
      <c r="A554">
        <v>18</v>
      </c>
      <c r="B554" s="1" t="s">
        <v>555</v>
      </c>
      <c r="C554" s="1" t="s">
        <v>5</v>
      </c>
      <c r="D554">
        <v>6</v>
      </c>
      <c r="E554" s="1" t="s">
        <v>314</v>
      </c>
      <c r="F554">
        <v>6</v>
      </c>
      <c r="G554" s="1" t="s">
        <v>377</v>
      </c>
      <c r="H554" s="1" t="s">
        <v>28</v>
      </c>
      <c r="I554">
        <v>3</v>
      </c>
    </row>
    <row r="555" spans="1:9" x14ac:dyDescent="0.55000000000000004">
      <c r="A555">
        <v>18</v>
      </c>
      <c r="B555" s="1" t="s">
        <v>555</v>
      </c>
      <c r="C555" s="1" t="s">
        <v>5</v>
      </c>
      <c r="D555">
        <v>6</v>
      </c>
      <c r="E555" s="1" t="s">
        <v>372</v>
      </c>
      <c r="F555">
        <v>6</v>
      </c>
      <c r="G555" s="1" t="s">
        <v>377</v>
      </c>
      <c r="H555" s="1" t="s">
        <v>28</v>
      </c>
      <c r="I555">
        <v>3</v>
      </c>
    </row>
    <row r="556" spans="1:9" x14ac:dyDescent="0.55000000000000004">
      <c r="A556">
        <v>18</v>
      </c>
      <c r="B556" s="1" t="s">
        <v>555</v>
      </c>
      <c r="C556" s="1" t="s">
        <v>5</v>
      </c>
      <c r="D556">
        <v>6</v>
      </c>
      <c r="E556" s="1" t="s">
        <v>337</v>
      </c>
      <c r="F556">
        <v>6</v>
      </c>
      <c r="G556" s="1" t="s">
        <v>376</v>
      </c>
      <c r="H556" s="1" t="s">
        <v>28</v>
      </c>
      <c r="I556">
        <v>3</v>
      </c>
    </row>
    <row r="557" spans="1:9" x14ac:dyDescent="0.55000000000000004">
      <c r="A557">
        <v>18</v>
      </c>
      <c r="B557" s="1" t="s">
        <v>555</v>
      </c>
      <c r="C557" s="1" t="s">
        <v>5</v>
      </c>
      <c r="D557">
        <v>6</v>
      </c>
      <c r="E557" s="1" t="s">
        <v>341</v>
      </c>
      <c r="F557">
        <v>6</v>
      </c>
      <c r="G557" s="1" t="s">
        <v>376</v>
      </c>
      <c r="H557" s="1" t="s">
        <v>29</v>
      </c>
      <c r="I557">
        <v>3</v>
      </c>
    </row>
    <row r="558" spans="1:9" x14ac:dyDescent="0.55000000000000004">
      <c r="A558">
        <v>18</v>
      </c>
      <c r="B558" s="1" t="s">
        <v>555</v>
      </c>
      <c r="C558" s="1" t="s">
        <v>5</v>
      </c>
      <c r="D558">
        <v>6</v>
      </c>
      <c r="E558" s="1" t="s">
        <v>344</v>
      </c>
      <c r="F558">
        <v>6</v>
      </c>
      <c r="G558" s="1" t="s">
        <v>375</v>
      </c>
      <c r="H558" s="1" t="s">
        <v>29</v>
      </c>
      <c r="I558">
        <v>3</v>
      </c>
    </row>
    <row r="559" spans="1:9" x14ac:dyDescent="0.55000000000000004">
      <c r="A559">
        <v>18</v>
      </c>
      <c r="B559" s="1" t="s">
        <v>555</v>
      </c>
      <c r="C559" s="1" t="s">
        <v>5</v>
      </c>
      <c r="D559">
        <v>6</v>
      </c>
      <c r="E559" s="1" t="s">
        <v>348</v>
      </c>
      <c r="F559">
        <v>6</v>
      </c>
      <c r="G559" s="1" t="s">
        <v>375</v>
      </c>
      <c r="H559" s="1" t="s">
        <v>28</v>
      </c>
      <c r="I559">
        <v>3</v>
      </c>
    </row>
    <row r="560" spans="1:9" x14ac:dyDescent="0.55000000000000004">
      <c r="A560">
        <v>19</v>
      </c>
      <c r="B560" s="1" t="s">
        <v>556</v>
      </c>
      <c r="C560" s="1" t="s">
        <v>3</v>
      </c>
      <c r="D560">
        <v>4</v>
      </c>
      <c r="E560" s="1" t="s">
        <v>89</v>
      </c>
      <c r="F560">
        <v>3</v>
      </c>
      <c r="G560" s="1" t="s">
        <v>377</v>
      </c>
      <c r="H560" s="1" t="s">
        <v>29</v>
      </c>
      <c r="I560">
        <v>3</v>
      </c>
    </row>
    <row r="561" spans="1:9" x14ac:dyDescent="0.55000000000000004">
      <c r="A561">
        <v>19</v>
      </c>
      <c r="B561" s="1" t="s">
        <v>556</v>
      </c>
      <c r="C561" s="1" t="s">
        <v>3</v>
      </c>
      <c r="D561">
        <v>4</v>
      </c>
      <c r="E561" s="1" t="s">
        <v>93</v>
      </c>
      <c r="F561">
        <v>7</v>
      </c>
      <c r="G561" s="1" t="s">
        <v>377</v>
      </c>
      <c r="H561" s="1" t="s">
        <v>29</v>
      </c>
      <c r="I561">
        <v>3</v>
      </c>
    </row>
    <row r="562" spans="1:9" x14ac:dyDescent="0.55000000000000004">
      <c r="A562">
        <v>19</v>
      </c>
      <c r="B562" s="1" t="s">
        <v>556</v>
      </c>
      <c r="C562" s="1" t="s">
        <v>3</v>
      </c>
      <c r="D562">
        <v>4</v>
      </c>
      <c r="E562" s="1" t="s">
        <v>97</v>
      </c>
      <c r="F562">
        <v>4</v>
      </c>
      <c r="G562" s="1" t="s">
        <v>377</v>
      </c>
      <c r="H562" s="1" t="s">
        <v>29</v>
      </c>
      <c r="I562">
        <v>3</v>
      </c>
    </row>
    <row r="563" spans="1:9" x14ac:dyDescent="0.55000000000000004">
      <c r="A563">
        <v>19</v>
      </c>
      <c r="B563" s="1" t="s">
        <v>556</v>
      </c>
      <c r="C563" s="1" t="s">
        <v>3</v>
      </c>
      <c r="D563">
        <v>4</v>
      </c>
      <c r="E563" s="1" t="s">
        <v>101</v>
      </c>
      <c r="F563">
        <v>4</v>
      </c>
      <c r="G563" s="1" t="s">
        <v>377</v>
      </c>
      <c r="H563" s="1" t="s">
        <v>29</v>
      </c>
      <c r="I563">
        <v>3</v>
      </c>
    </row>
    <row r="564" spans="1:9" x14ac:dyDescent="0.55000000000000004">
      <c r="A564">
        <v>19</v>
      </c>
      <c r="B564" s="1" t="s">
        <v>556</v>
      </c>
      <c r="C564" s="1" t="s">
        <v>3</v>
      </c>
      <c r="D564">
        <v>4</v>
      </c>
      <c r="E564" s="1" t="s">
        <v>150</v>
      </c>
      <c r="F564">
        <v>4</v>
      </c>
      <c r="G564" s="1" t="s">
        <v>375</v>
      </c>
      <c r="H564" s="1" t="s">
        <v>29</v>
      </c>
      <c r="I564">
        <v>3</v>
      </c>
    </row>
    <row r="565" spans="1:9" x14ac:dyDescent="0.55000000000000004">
      <c r="A565">
        <v>19</v>
      </c>
      <c r="B565" s="1" t="s">
        <v>556</v>
      </c>
      <c r="C565" s="1" t="s">
        <v>3</v>
      </c>
      <c r="D565">
        <v>4</v>
      </c>
      <c r="E565" s="1" t="s">
        <v>153</v>
      </c>
      <c r="F565">
        <v>4</v>
      </c>
      <c r="G565" s="1" t="s">
        <v>376</v>
      </c>
      <c r="H565" s="1" t="s">
        <v>28</v>
      </c>
      <c r="I565">
        <v>3</v>
      </c>
    </row>
    <row r="566" spans="1:9" x14ac:dyDescent="0.55000000000000004">
      <c r="A566">
        <v>19</v>
      </c>
      <c r="B566" s="1" t="s">
        <v>556</v>
      </c>
      <c r="C566" s="1" t="s">
        <v>3</v>
      </c>
      <c r="D566">
        <v>4</v>
      </c>
      <c r="E566" s="1" t="s">
        <v>157</v>
      </c>
      <c r="F566">
        <v>4</v>
      </c>
      <c r="G566" s="1" t="s">
        <v>376</v>
      </c>
      <c r="H566" s="1" t="s">
        <v>28</v>
      </c>
      <c r="I566">
        <v>3</v>
      </c>
    </row>
    <row r="567" spans="1:9" x14ac:dyDescent="0.55000000000000004">
      <c r="A567">
        <v>19</v>
      </c>
      <c r="B567" s="1" t="s">
        <v>556</v>
      </c>
      <c r="C567" s="1" t="s">
        <v>3</v>
      </c>
      <c r="D567">
        <v>4</v>
      </c>
      <c r="E567" s="1" t="s">
        <v>164</v>
      </c>
      <c r="F567">
        <v>4</v>
      </c>
      <c r="G567" s="1" t="s">
        <v>375</v>
      </c>
      <c r="H567" s="1" t="s">
        <v>28</v>
      </c>
      <c r="I567">
        <v>3</v>
      </c>
    </row>
    <row r="568" spans="1:9" x14ac:dyDescent="0.55000000000000004">
      <c r="A568">
        <v>19</v>
      </c>
      <c r="B568" s="1" t="s">
        <v>556</v>
      </c>
      <c r="C568" s="1" t="s">
        <v>3</v>
      </c>
      <c r="D568">
        <v>4</v>
      </c>
      <c r="E568" s="1" t="s">
        <v>165</v>
      </c>
      <c r="F568">
        <v>4</v>
      </c>
      <c r="G568" s="1" t="s">
        <v>375</v>
      </c>
      <c r="H568" s="1" t="s">
        <v>28</v>
      </c>
      <c r="I568">
        <v>3</v>
      </c>
    </row>
    <row r="569" spans="1:9" x14ac:dyDescent="0.55000000000000004">
      <c r="A569">
        <v>19</v>
      </c>
      <c r="B569" s="1" t="s">
        <v>556</v>
      </c>
      <c r="C569" s="1" t="s">
        <v>3</v>
      </c>
      <c r="D569">
        <v>4</v>
      </c>
      <c r="E569" s="1" t="s">
        <v>168</v>
      </c>
      <c r="F569">
        <v>4</v>
      </c>
      <c r="G569" s="1" t="s">
        <v>376</v>
      </c>
      <c r="H569" s="1" t="s">
        <v>29</v>
      </c>
      <c r="I569">
        <v>3</v>
      </c>
    </row>
    <row r="570" spans="1:9" x14ac:dyDescent="0.55000000000000004">
      <c r="A570">
        <v>19</v>
      </c>
      <c r="B570" s="1" t="s">
        <v>556</v>
      </c>
      <c r="C570" s="1" t="s">
        <v>3</v>
      </c>
      <c r="D570">
        <v>4</v>
      </c>
      <c r="E570" s="1" t="s">
        <v>172</v>
      </c>
      <c r="F570">
        <v>1</v>
      </c>
      <c r="G570" s="1" t="s">
        <v>376</v>
      </c>
      <c r="H570" s="1" t="s">
        <v>29</v>
      </c>
      <c r="I570">
        <v>3</v>
      </c>
    </row>
    <row r="571" spans="1:9" x14ac:dyDescent="0.55000000000000004">
      <c r="A571">
        <v>19</v>
      </c>
      <c r="B571" s="1" t="s">
        <v>556</v>
      </c>
      <c r="C571" s="1" t="s">
        <v>3</v>
      </c>
      <c r="D571">
        <v>4</v>
      </c>
      <c r="E571" s="1" t="s">
        <v>176</v>
      </c>
      <c r="F571">
        <v>4</v>
      </c>
      <c r="G571" s="1" t="s">
        <v>375</v>
      </c>
      <c r="H571" s="1" t="s">
        <v>29</v>
      </c>
      <c r="I571">
        <v>3</v>
      </c>
    </row>
    <row r="572" spans="1:9" x14ac:dyDescent="0.55000000000000004">
      <c r="A572">
        <v>19</v>
      </c>
      <c r="B572" s="1" t="s">
        <v>556</v>
      </c>
      <c r="C572" s="1" t="s">
        <v>3</v>
      </c>
      <c r="D572">
        <v>4</v>
      </c>
      <c r="E572" s="1" t="s">
        <v>180</v>
      </c>
      <c r="F572">
        <v>4</v>
      </c>
      <c r="G572" s="1" t="s">
        <v>376</v>
      </c>
      <c r="H572" s="1" t="s">
        <v>29</v>
      </c>
      <c r="I572">
        <v>3</v>
      </c>
    </row>
    <row r="573" spans="1:9" x14ac:dyDescent="0.55000000000000004">
      <c r="A573">
        <v>19</v>
      </c>
      <c r="B573" s="1" t="s">
        <v>556</v>
      </c>
      <c r="C573" s="1" t="s">
        <v>3</v>
      </c>
      <c r="D573">
        <v>4</v>
      </c>
      <c r="E573" s="1" t="s">
        <v>234</v>
      </c>
      <c r="F573">
        <v>1</v>
      </c>
      <c r="G573" s="1" t="s">
        <v>377</v>
      </c>
      <c r="H573" s="1" t="s">
        <v>28</v>
      </c>
      <c r="I573">
        <v>3</v>
      </c>
    </row>
    <row r="574" spans="1:9" x14ac:dyDescent="0.55000000000000004">
      <c r="A574">
        <v>19</v>
      </c>
      <c r="B574" s="1" t="s">
        <v>556</v>
      </c>
      <c r="C574" s="1" t="s">
        <v>3</v>
      </c>
      <c r="D574">
        <v>4</v>
      </c>
      <c r="E574" s="1" t="s">
        <v>238</v>
      </c>
      <c r="F574">
        <v>4</v>
      </c>
      <c r="G574" s="1" t="s">
        <v>377</v>
      </c>
      <c r="H574" s="1" t="s">
        <v>28</v>
      </c>
      <c r="I574">
        <v>3</v>
      </c>
    </row>
    <row r="575" spans="1:9" x14ac:dyDescent="0.55000000000000004">
      <c r="A575">
        <v>19</v>
      </c>
      <c r="B575" s="1" t="s">
        <v>556</v>
      </c>
      <c r="C575" s="1" t="s">
        <v>3</v>
      </c>
      <c r="D575">
        <v>4</v>
      </c>
      <c r="E575" s="1" t="s">
        <v>241</v>
      </c>
      <c r="F575">
        <v>4</v>
      </c>
      <c r="G575" s="1" t="s">
        <v>377</v>
      </c>
      <c r="H575" s="1" t="s">
        <v>29</v>
      </c>
      <c r="I575">
        <v>3</v>
      </c>
    </row>
    <row r="576" spans="1:9" x14ac:dyDescent="0.55000000000000004">
      <c r="A576">
        <v>19</v>
      </c>
      <c r="B576" s="1" t="s">
        <v>556</v>
      </c>
      <c r="C576" s="1" t="s">
        <v>3</v>
      </c>
      <c r="D576">
        <v>4</v>
      </c>
      <c r="E576" s="1" t="s">
        <v>245</v>
      </c>
      <c r="F576">
        <v>1</v>
      </c>
      <c r="G576" s="1" t="s">
        <v>376</v>
      </c>
      <c r="H576" s="1" t="s">
        <v>28</v>
      </c>
      <c r="I576">
        <v>3</v>
      </c>
    </row>
    <row r="577" spans="1:9" x14ac:dyDescent="0.55000000000000004">
      <c r="A577">
        <v>19</v>
      </c>
      <c r="B577" s="1" t="s">
        <v>556</v>
      </c>
      <c r="C577" s="1" t="s">
        <v>3</v>
      </c>
      <c r="D577">
        <v>4</v>
      </c>
      <c r="E577" s="1" t="s">
        <v>249</v>
      </c>
      <c r="F577">
        <v>1</v>
      </c>
      <c r="G577" s="1" t="s">
        <v>375</v>
      </c>
      <c r="H577" s="1" t="s">
        <v>28</v>
      </c>
      <c r="I577">
        <v>3</v>
      </c>
    </row>
    <row r="578" spans="1:9" x14ac:dyDescent="0.55000000000000004">
      <c r="A578">
        <v>19</v>
      </c>
      <c r="B578" s="1" t="s">
        <v>556</v>
      </c>
      <c r="C578" s="1" t="s">
        <v>3</v>
      </c>
      <c r="D578">
        <v>4</v>
      </c>
      <c r="E578" s="1" t="s">
        <v>253</v>
      </c>
      <c r="F578">
        <v>4</v>
      </c>
      <c r="G578" s="1" t="s">
        <v>376</v>
      </c>
      <c r="H578" s="1" t="s">
        <v>28</v>
      </c>
      <c r="I578">
        <v>3</v>
      </c>
    </row>
    <row r="579" spans="1:9" x14ac:dyDescent="0.55000000000000004">
      <c r="A579">
        <v>19</v>
      </c>
      <c r="B579" s="1" t="s">
        <v>556</v>
      </c>
      <c r="C579" s="1" t="s">
        <v>3</v>
      </c>
      <c r="D579">
        <v>4</v>
      </c>
      <c r="E579" s="1" t="s">
        <v>257</v>
      </c>
      <c r="F579">
        <v>4</v>
      </c>
      <c r="G579" s="1" t="s">
        <v>376</v>
      </c>
      <c r="H579" s="1" t="s">
        <v>28</v>
      </c>
      <c r="I579">
        <v>3</v>
      </c>
    </row>
    <row r="580" spans="1:9" x14ac:dyDescent="0.55000000000000004">
      <c r="A580">
        <v>19</v>
      </c>
      <c r="B580" s="1" t="s">
        <v>556</v>
      </c>
      <c r="C580" s="1" t="s">
        <v>3</v>
      </c>
      <c r="D580">
        <v>4</v>
      </c>
      <c r="E580" s="1" t="s">
        <v>299</v>
      </c>
      <c r="F580">
        <v>4</v>
      </c>
      <c r="G580" s="1" t="s">
        <v>376</v>
      </c>
      <c r="H580" s="1" t="s">
        <v>28</v>
      </c>
      <c r="I580">
        <v>3</v>
      </c>
    </row>
    <row r="581" spans="1:9" x14ac:dyDescent="0.55000000000000004">
      <c r="A581">
        <v>19</v>
      </c>
      <c r="B581" s="1" t="s">
        <v>556</v>
      </c>
      <c r="C581" s="1" t="s">
        <v>3</v>
      </c>
      <c r="D581">
        <v>4</v>
      </c>
      <c r="E581" s="1" t="s">
        <v>301</v>
      </c>
      <c r="F581">
        <v>1</v>
      </c>
      <c r="G581" s="1" t="s">
        <v>375</v>
      </c>
      <c r="H581" s="1" t="s">
        <v>28</v>
      </c>
      <c r="I581">
        <v>3</v>
      </c>
    </row>
    <row r="582" spans="1:9" x14ac:dyDescent="0.55000000000000004">
      <c r="A582">
        <v>19</v>
      </c>
      <c r="B582" s="1" t="s">
        <v>556</v>
      </c>
      <c r="C582" s="1" t="s">
        <v>3</v>
      </c>
      <c r="D582">
        <v>4</v>
      </c>
      <c r="E582" s="1" t="s">
        <v>305</v>
      </c>
      <c r="F582">
        <v>1</v>
      </c>
      <c r="G582" s="1" t="s">
        <v>376</v>
      </c>
      <c r="H582" s="1" t="s">
        <v>28</v>
      </c>
      <c r="I582">
        <v>3</v>
      </c>
    </row>
    <row r="583" spans="1:9" x14ac:dyDescent="0.55000000000000004">
      <c r="A583">
        <v>19</v>
      </c>
      <c r="B583" s="1" t="s">
        <v>556</v>
      </c>
      <c r="C583" s="1" t="s">
        <v>3</v>
      </c>
      <c r="D583">
        <v>4</v>
      </c>
      <c r="E583" s="1" t="s">
        <v>308</v>
      </c>
      <c r="F583">
        <v>4</v>
      </c>
      <c r="G583" s="1" t="s">
        <v>377</v>
      </c>
      <c r="H583" s="1" t="s">
        <v>28</v>
      </c>
      <c r="I583">
        <v>3</v>
      </c>
    </row>
    <row r="584" spans="1:9" x14ac:dyDescent="0.55000000000000004">
      <c r="A584">
        <v>19</v>
      </c>
      <c r="B584" s="1" t="s">
        <v>556</v>
      </c>
      <c r="C584" s="1" t="s">
        <v>3</v>
      </c>
      <c r="D584">
        <v>4</v>
      </c>
      <c r="E584" s="1" t="s">
        <v>311</v>
      </c>
      <c r="F584">
        <v>4</v>
      </c>
      <c r="G584" s="1" t="s">
        <v>377</v>
      </c>
      <c r="H584" s="1" t="s">
        <v>28</v>
      </c>
      <c r="I584">
        <v>3</v>
      </c>
    </row>
    <row r="585" spans="1:9" x14ac:dyDescent="0.55000000000000004">
      <c r="A585">
        <v>19</v>
      </c>
      <c r="B585" s="1" t="s">
        <v>556</v>
      </c>
      <c r="C585" s="1" t="s">
        <v>3</v>
      </c>
      <c r="D585">
        <v>4</v>
      </c>
      <c r="E585" s="1" t="s">
        <v>314</v>
      </c>
      <c r="F585">
        <v>4</v>
      </c>
      <c r="G585" s="1" t="s">
        <v>377</v>
      </c>
      <c r="H585" s="1" t="s">
        <v>28</v>
      </c>
      <c r="I585">
        <v>3</v>
      </c>
    </row>
    <row r="586" spans="1:9" x14ac:dyDescent="0.55000000000000004">
      <c r="A586">
        <v>19</v>
      </c>
      <c r="B586" s="1" t="s">
        <v>556</v>
      </c>
      <c r="C586" s="1" t="s">
        <v>3</v>
      </c>
      <c r="D586">
        <v>4</v>
      </c>
      <c r="E586" s="1" t="s">
        <v>372</v>
      </c>
      <c r="F586">
        <v>1</v>
      </c>
      <c r="G586" s="1" t="s">
        <v>377</v>
      </c>
      <c r="H586" s="1" t="s">
        <v>28</v>
      </c>
      <c r="I586">
        <v>3</v>
      </c>
    </row>
    <row r="587" spans="1:9" x14ac:dyDescent="0.55000000000000004">
      <c r="A587">
        <v>19</v>
      </c>
      <c r="B587" s="1" t="s">
        <v>556</v>
      </c>
      <c r="C587" s="1" t="s">
        <v>3</v>
      </c>
      <c r="D587">
        <v>4</v>
      </c>
      <c r="E587" s="1" t="s">
        <v>337</v>
      </c>
      <c r="F587">
        <v>4</v>
      </c>
      <c r="G587" s="1" t="s">
        <v>376</v>
      </c>
      <c r="H587" s="1" t="s">
        <v>28</v>
      </c>
      <c r="I587">
        <v>3</v>
      </c>
    </row>
    <row r="588" spans="1:9" x14ac:dyDescent="0.55000000000000004">
      <c r="A588">
        <v>19</v>
      </c>
      <c r="B588" s="1" t="s">
        <v>556</v>
      </c>
      <c r="C588" s="1" t="s">
        <v>3</v>
      </c>
      <c r="D588">
        <v>4</v>
      </c>
      <c r="E588" s="1" t="s">
        <v>341</v>
      </c>
      <c r="F588">
        <v>4</v>
      </c>
      <c r="G588" s="1" t="s">
        <v>376</v>
      </c>
      <c r="H588" s="1" t="s">
        <v>29</v>
      </c>
      <c r="I588">
        <v>3</v>
      </c>
    </row>
    <row r="589" spans="1:9" x14ac:dyDescent="0.55000000000000004">
      <c r="A589">
        <v>19</v>
      </c>
      <c r="B589" s="1" t="s">
        <v>556</v>
      </c>
      <c r="C589" s="1" t="s">
        <v>3</v>
      </c>
      <c r="D589">
        <v>4</v>
      </c>
      <c r="E589" s="1" t="s">
        <v>344</v>
      </c>
      <c r="F589">
        <v>3</v>
      </c>
      <c r="G589" s="1" t="s">
        <v>375</v>
      </c>
      <c r="H589" s="1" t="s">
        <v>29</v>
      </c>
      <c r="I589">
        <v>3</v>
      </c>
    </row>
    <row r="590" spans="1:9" x14ac:dyDescent="0.55000000000000004">
      <c r="A590">
        <v>19</v>
      </c>
      <c r="B590" s="1" t="s">
        <v>556</v>
      </c>
      <c r="C590" s="1" t="s">
        <v>3</v>
      </c>
      <c r="D590">
        <v>4</v>
      </c>
      <c r="E590" s="1" t="s">
        <v>348</v>
      </c>
      <c r="F590">
        <v>4</v>
      </c>
      <c r="G590" s="1" t="s">
        <v>375</v>
      </c>
      <c r="H590" s="1" t="s">
        <v>28</v>
      </c>
      <c r="I590">
        <v>3</v>
      </c>
    </row>
    <row r="591" spans="1:9" x14ac:dyDescent="0.55000000000000004">
      <c r="A591">
        <v>20</v>
      </c>
      <c r="B591" s="1" t="s">
        <v>557</v>
      </c>
      <c r="C591" s="1" t="s">
        <v>3</v>
      </c>
      <c r="D591">
        <v>4</v>
      </c>
      <c r="E591" s="1" t="s">
        <v>89</v>
      </c>
      <c r="F591">
        <v>4</v>
      </c>
      <c r="G591" s="1" t="s">
        <v>377</v>
      </c>
      <c r="H591" s="1" t="s">
        <v>29</v>
      </c>
      <c r="I591">
        <v>3</v>
      </c>
    </row>
    <row r="592" spans="1:9" x14ac:dyDescent="0.55000000000000004">
      <c r="A592">
        <v>20</v>
      </c>
      <c r="B592" s="1" t="s">
        <v>557</v>
      </c>
      <c r="C592" s="1" t="s">
        <v>3</v>
      </c>
      <c r="D592">
        <v>4</v>
      </c>
      <c r="E592" s="1" t="s">
        <v>93</v>
      </c>
      <c r="F592">
        <v>4</v>
      </c>
      <c r="G592" s="1" t="s">
        <v>377</v>
      </c>
      <c r="H592" s="1" t="s">
        <v>29</v>
      </c>
      <c r="I592">
        <v>3</v>
      </c>
    </row>
    <row r="593" spans="1:9" x14ac:dyDescent="0.55000000000000004">
      <c r="A593">
        <v>20</v>
      </c>
      <c r="B593" s="1" t="s">
        <v>557</v>
      </c>
      <c r="C593" s="1" t="s">
        <v>3</v>
      </c>
      <c r="D593">
        <v>4</v>
      </c>
      <c r="E593" s="1" t="s">
        <v>97</v>
      </c>
      <c r="F593">
        <v>4</v>
      </c>
      <c r="G593" s="1" t="s">
        <v>377</v>
      </c>
      <c r="H593" s="1" t="s">
        <v>29</v>
      </c>
      <c r="I593">
        <v>3</v>
      </c>
    </row>
    <row r="594" spans="1:9" x14ac:dyDescent="0.55000000000000004">
      <c r="A594">
        <v>20</v>
      </c>
      <c r="B594" s="1" t="s">
        <v>557</v>
      </c>
      <c r="C594" s="1" t="s">
        <v>3</v>
      </c>
      <c r="D594">
        <v>4</v>
      </c>
      <c r="E594" s="1" t="s">
        <v>101</v>
      </c>
      <c r="F594">
        <v>7</v>
      </c>
      <c r="G594" s="1" t="s">
        <v>377</v>
      </c>
      <c r="H594" s="1" t="s">
        <v>29</v>
      </c>
      <c r="I594">
        <v>3</v>
      </c>
    </row>
    <row r="595" spans="1:9" x14ac:dyDescent="0.55000000000000004">
      <c r="A595">
        <v>20</v>
      </c>
      <c r="B595" s="1" t="s">
        <v>557</v>
      </c>
      <c r="C595" s="1" t="s">
        <v>3</v>
      </c>
      <c r="D595">
        <v>4</v>
      </c>
      <c r="E595" s="1" t="s">
        <v>150</v>
      </c>
      <c r="F595">
        <v>7</v>
      </c>
      <c r="G595" s="1" t="s">
        <v>375</v>
      </c>
      <c r="H595" s="1" t="s">
        <v>29</v>
      </c>
      <c r="I595">
        <v>3</v>
      </c>
    </row>
    <row r="596" spans="1:9" x14ac:dyDescent="0.55000000000000004">
      <c r="A596">
        <v>20</v>
      </c>
      <c r="B596" s="1" t="s">
        <v>557</v>
      </c>
      <c r="C596" s="1" t="s">
        <v>3</v>
      </c>
      <c r="D596">
        <v>4</v>
      </c>
      <c r="E596" s="1" t="s">
        <v>153</v>
      </c>
      <c r="F596">
        <v>7</v>
      </c>
      <c r="G596" s="1" t="s">
        <v>376</v>
      </c>
      <c r="H596" s="1" t="s">
        <v>28</v>
      </c>
      <c r="I596">
        <v>3</v>
      </c>
    </row>
    <row r="597" spans="1:9" x14ac:dyDescent="0.55000000000000004">
      <c r="A597">
        <v>20</v>
      </c>
      <c r="B597" s="1" t="s">
        <v>557</v>
      </c>
      <c r="C597" s="1" t="s">
        <v>3</v>
      </c>
      <c r="D597">
        <v>4</v>
      </c>
      <c r="E597" s="1" t="s">
        <v>157</v>
      </c>
      <c r="F597">
        <v>4</v>
      </c>
      <c r="G597" s="1" t="s">
        <v>376</v>
      </c>
      <c r="H597" s="1" t="s">
        <v>28</v>
      </c>
      <c r="I597">
        <v>3</v>
      </c>
    </row>
    <row r="598" spans="1:9" x14ac:dyDescent="0.55000000000000004">
      <c r="A598">
        <v>20</v>
      </c>
      <c r="B598" s="1" t="s">
        <v>557</v>
      </c>
      <c r="C598" s="1" t="s">
        <v>3</v>
      </c>
      <c r="D598">
        <v>4</v>
      </c>
      <c r="E598" s="1" t="s">
        <v>164</v>
      </c>
      <c r="F598">
        <v>4</v>
      </c>
      <c r="G598" s="1" t="s">
        <v>375</v>
      </c>
      <c r="H598" s="1" t="s">
        <v>28</v>
      </c>
      <c r="I598">
        <v>3</v>
      </c>
    </row>
    <row r="599" spans="1:9" x14ac:dyDescent="0.55000000000000004">
      <c r="A599">
        <v>20</v>
      </c>
      <c r="B599" s="1" t="s">
        <v>557</v>
      </c>
      <c r="C599" s="1" t="s">
        <v>3</v>
      </c>
      <c r="D599">
        <v>4</v>
      </c>
      <c r="E599" s="1" t="s">
        <v>165</v>
      </c>
      <c r="F599">
        <v>4</v>
      </c>
      <c r="G599" s="1" t="s">
        <v>375</v>
      </c>
      <c r="H599" s="1" t="s">
        <v>28</v>
      </c>
      <c r="I599">
        <v>3</v>
      </c>
    </row>
    <row r="600" spans="1:9" x14ac:dyDescent="0.55000000000000004">
      <c r="A600">
        <v>20</v>
      </c>
      <c r="B600" s="1" t="s">
        <v>557</v>
      </c>
      <c r="C600" s="1" t="s">
        <v>3</v>
      </c>
      <c r="D600">
        <v>4</v>
      </c>
      <c r="E600" s="1" t="s">
        <v>168</v>
      </c>
      <c r="F600">
        <v>3</v>
      </c>
      <c r="G600" s="1" t="s">
        <v>376</v>
      </c>
      <c r="H600" s="1" t="s">
        <v>29</v>
      </c>
      <c r="I600">
        <v>3</v>
      </c>
    </row>
    <row r="601" spans="1:9" x14ac:dyDescent="0.55000000000000004">
      <c r="A601">
        <v>20</v>
      </c>
      <c r="B601" s="1" t="s">
        <v>557</v>
      </c>
      <c r="C601" s="1" t="s">
        <v>3</v>
      </c>
      <c r="D601">
        <v>4</v>
      </c>
      <c r="E601" s="1" t="s">
        <v>172</v>
      </c>
      <c r="F601">
        <v>4</v>
      </c>
      <c r="G601" s="1" t="s">
        <v>376</v>
      </c>
      <c r="H601" s="1" t="s">
        <v>29</v>
      </c>
      <c r="I601">
        <v>3</v>
      </c>
    </row>
    <row r="602" spans="1:9" x14ac:dyDescent="0.55000000000000004">
      <c r="A602">
        <v>20</v>
      </c>
      <c r="B602" s="1" t="s">
        <v>557</v>
      </c>
      <c r="C602" s="1" t="s">
        <v>3</v>
      </c>
      <c r="D602">
        <v>4</v>
      </c>
      <c r="E602" s="1" t="s">
        <v>176</v>
      </c>
      <c r="F602">
        <v>4</v>
      </c>
      <c r="G602" s="1" t="s">
        <v>375</v>
      </c>
      <c r="H602" s="1" t="s">
        <v>29</v>
      </c>
      <c r="I602">
        <v>3</v>
      </c>
    </row>
    <row r="603" spans="1:9" x14ac:dyDescent="0.55000000000000004">
      <c r="A603">
        <v>20</v>
      </c>
      <c r="B603" s="1" t="s">
        <v>557</v>
      </c>
      <c r="C603" s="1" t="s">
        <v>3</v>
      </c>
      <c r="D603">
        <v>4</v>
      </c>
      <c r="E603" s="1" t="s">
        <v>180</v>
      </c>
      <c r="F603">
        <v>5</v>
      </c>
      <c r="G603" s="1" t="s">
        <v>376</v>
      </c>
      <c r="H603" s="1" t="s">
        <v>29</v>
      </c>
      <c r="I603">
        <v>3</v>
      </c>
    </row>
    <row r="604" spans="1:9" x14ac:dyDescent="0.55000000000000004">
      <c r="A604">
        <v>20</v>
      </c>
      <c r="B604" s="1" t="s">
        <v>557</v>
      </c>
      <c r="C604" s="1" t="s">
        <v>3</v>
      </c>
      <c r="D604">
        <v>4</v>
      </c>
      <c r="E604" s="1" t="s">
        <v>234</v>
      </c>
      <c r="F604">
        <v>5</v>
      </c>
      <c r="G604" s="1" t="s">
        <v>377</v>
      </c>
      <c r="H604" s="1" t="s">
        <v>28</v>
      </c>
      <c r="I604">
        <v>3</v>
      </c>
    </row>
    <row r="605" spans="1:9" x14ac:dyDescent="0.55000000000000004">
      <c r="A605">
        <v>20</v>
      </c>
      <c r="B605" s="1" t="s">
        <v>557</v>
      </c>
      <c r="C605" s="1" t="s">
        <v>3</v>
      </c>
      <c r="D605">
        <v>4</v>
      </c>
      <c r="E605" s="1" t="s">
        <v>238</v>
      </c>
      <c r="F605">
        <v>4</v>
      </c>
      <c r="G605" s="1" t="s">
        <v>377</v>
      </c>
      <c r="H605" s="1" t="s">
        <v>28</v>
      </c>
      <c r="I605">
        <v>3</v>
      </c>
    </row>
    <row r="606" spans="1:9" x14ac:dyDescent="0.55000000000000004">
      <c r="A606">
        <v>20</v>
      </c>
      <c r="B606" s="1" t="s">
        <v>557</v>
      </c>
      <c r="C606" s="1" t="s">
        <v>3</v>
      </c>
      <c r="D606">
        <v>4</v>
      </c>
      <c r="E606" s="1" t="s">
        <v>241</v>
      </c>
      <c r="F606">
        <v>4</v>
      </c>
      <c r="G606" s="1" t="s">
        <v>377</v>
      </c>
      <c r="H606" s="1" t="s">
        <v>29</v>
      </c>
      <c r="I606">
        <v>3</v>
      </c>
    </row>
    <row r="607" spans="1:9" x14ac:dyDescent="0.55000000000000004">
      <c r="A607">
        <v>20</v>
      </c>
      <c r="B607" s="1" t="s">
        <v>557</v>
      </c>
      <c r="C607" s="1" t="s">
        <v>3</v>
      </c>
      <c r="D607">
        <v>4</v>
      </c>
      <c r="E607" s="1" t="s">
        <v>245</v>
      </c>
      <c r="F607">
        <v>5</v>
      </c>
      <c r="G607" s="1" t="s">
        <v>376</v>
      </c>
      <c r="H607" s="1" t="s">
        <v>28</v>
      </c>
      <c r="I607">
        <v>3</v>
      </c>
    </row>
    <row r="608" spans="1:9" x14ac:dyDescent="0.55000000000000004">
      <c r="A608">
        <v>20</v>
      </c>
      <c r="B608" s="1" t="s">
        <v>557</v>
      </c>
      <c r="C608" s="1" t="s">
        <v>3</v>
      </c>
      <c r="D608">
        <v>4</v>
      </c>
      <c r="E608" s="1" t="s">
        <v>249</v>
      </c>
      <c r="F608">
        <v>4</v>
      </c>
      <c r="G608" s="1" t="s">
        <v>375</v>
      </c>
      <c r="H608" s="1" t="s">
        <v>28</v>
      </c>
      <c r="I608">
        <v>3</v>
      </c>
    </row>
    <row r="609" spans="1:9" x14ac:dyDescent="0.55000000000000004">
      <c r="A609">
        <v>20</v>
      </c>
      <c r="B609" s="1" t="s">
        <v>557</v>
      </c>
      <c r="C609" s="1" t="s">
        <v>3</v>
      </c>
      <c r="D609">
        <v>4</v>
      </c>
      <c r="E609" s="1" t="s">
        <v>253</v>
      </c>
      <c r="F609">
        <v>4</v>
      </c>
      <c r="G609" s="1" t="s">
        <v>376</v>
      </c>
      <c r="H609" s="1" t="s">
        <v>28</v>
      </c>
      <c r="I609">
        <v>3</v>
      </c>
    </row>
    <row r="610" spans="1:9" x14ac:dyDescent="0.55000000000000004">
      <c r="A610">
        <v>20</v>
      </c>
      <c r="B610" s="1" t="s">
        <v>557</v>
      </c>
      <c r="C610" s="1" t="s">
        <v>3</v>
      </c>
      <c r="D610">
        <v>4</v>
      </c>
      <c r="E610" s="1" t="s">
        <v>257</v>
      </c>
      <c r="F610">
        <v>4</v>
      </c>
      <c r="G610" s="1" t="s">
        <v>376</v>
      </c>
      <c r="H610" s="1" t="s">
        <v>28</v>
      </c>
      <c r="I610">
        <v>3</v>
      </c>
    </row>
    <row r="611" spans="1:9" x14ac:dyDescent="0.55000000000000004">
      <c r="A611">
        <v>20</v>
      </c>
      <c r="B611" s="1" t="s">
        <v>557</v>
      </c>
      <c r="C611" s="1" t="s">
        <v>3</v>
      </c>
      <c r="D611">
        <v>4</v>
      </c>
      <c r="E611" s="1" t="s">
        <v>299</v>
      </c>
      <c r="F611">
        <v>4</v>
      </c>
      <c r="G611" s="1" t="s">
        <v>376</v>
      </c>
      <c r="H611" s="1" t="s">
        <v>28</v>
      </c>
      <c r="I611">
        <v>3</v>
      </c>
    </row>
    <row r="612" spans="1:9" x14ac:dyDescent="0.55000000000000004">
      <c r="A612">
        <v>20</v>
      </c>
      <c r="B612" s="1" t="s">
        <v>557</v>
      </c>
      <c r="C612" s="1" t="s">
        <v>3</v>
      </c>
      <c r="D612">
        <v>4</v>
      </c>
      <c r="E612" s="1" t="s">
        <v>301</v>
      </c>
      <c r="F612">
        <v>4</v>
      </c>
      <c r="G612" s="1" t="s">
        <v>375</v>
      </c>
      <c r="H612" s="1" t="s">
        <v>28</v>
      </c>
      <c r="I612">
        <v>3</v>
      </c>
    </row>
    <row r="613" spans="1:9" x14ac:dyDescent="0.55000000000000004">
      <c r="A613">
        <v>20</v>
      </c>
      <c r="B613" s="1" t="s">
        <v>557</v>
      </c>
      <c r="C613" s="1" t="s">
        <v>3</v>
      </c>
      <c r="D613">
        <v>4</v>
      </c>
      <c r="E613" s="1" t="s">
        <v>305</v>
      </c>
      <c r="F613">
        <v>4</v>
      </c>
      <c r="G613" s="1" t="s">
        <v>376</v>
      </c>
      <c r="H613" s="1" t="s">
        <v>28</v>
      </c>
      <c r="I613">
        <v>3</v>
      </c>
    </row>
    <row r="614" spans="1:9" x14ac:dyDescent="0.55000000000000004">
      <c r="A614">
        <v>20</v>
      </c>
      <c r="B614" s="1" t="s">
        <v>557</v>
      </c>
      <c r="C614" s="1" t="s">
        <v>3</v>
      </c>
      <c r="D614">
        <v>4</v>
      </c>
      <c r="E614" s="1" t="s">
        <v>308</v>
      </c>
      <c r="F614">
        <v>4</v>
      </c>
      <c r="G614" s="1" t="s">
        <v>377</v>
      </c>
      <c r="H614" s="1" t="s">
        <v>28</v>
      </c>
      <c r="I614">
        <v>3</v>
      </c>
    </row>
    <row r="615" spans="1:9" x14ac:dyDescent="0.55000000000000004">
      <c r="A615">
        <v>20</v>
      </c>
      <c r="B615" s="1" t="s">
        <v>557</v>
      </c>
      <c r="C615" s="1" t="s">
        <v>3</v>
      </c>
      <c r="D615">
        <v>4</v>
      </c>
      <c r="E615" s="1" t="s">
        <v>311</v>
      </c>
      <c r="F615">
        <v>4</v>
      </c>
      <c r="G615" s="1" t="s">
        <v>377</v>
      </c>
      <c r="H615" s="1" t="s">
        <v>28</v>
      </c>
      <c r="I615">
        <v>3</v>
      </c>
    </row>
    <row r="616" spans="1:9" x14ac:dyDescent="0.55000000000000004">
      <c r="A616">
        <v>20</v>
      </c>
      <c r="B616" s="1" t="s">
        <v>557</v>
      </c>
      <c r="C616" s="1" t="s">
        <v>3</v>
      </c>
      <c r="D616">
        <v>4</v>
      </c>
      <c r="E616" s="1" t="s">
        <v>314</v>
      </c>
      <c r="F616">
        <v>4</v>
      </c>
      <c r="G616" s="1" t="s">
        <v>377</v>
      </c>
      <c r="H616" s="1" t="s">
        <v>28</v>
      </c>
      <c r="I616">
        <v>3</v>
      </c>
    </row>
    <row r="617" spans="1:9" x14ac:dyDescent="0.55000000000000004">
      <c r="A617">
        <v>20</v>
      </c>
      <c r="B617" s="1" t="s">
        <v>557</v>
      </c>
      <c r="C617" s="1" t="s">
        <v>3</v>
      </c>
      <c r="D617">
        <v>4</v>
      </c>
      <c r="E617" s="1" t="s">
        <v>372</v>
      </c>
      <c r="F617">
        <v>7</v>
      </c>
      <c r="G617" s="1" t="s">
        <v>377</v>
      </c>
      <c r="H617" s="1" t="s">
        <v>28</v>
      </c>
      <c r="I617">
        <v>3</v>
      </c>
    </row>
    <row r="618" spans="1:9" x14ac:dyDescent="0.55000000000000004">
      <c r="A618">
        <v>20</v>
      </c>
      <c r="B618" s="1" t="s">
        <v>557</v>
      </c>
      <c r="C618" s="1" t="s">
        <v>3</v>
      </c>
      <c r="D618">
        <v>4</v>
      </c>
      <c r="E618" s="1" t="s">
        <v>337</v>
      </c>
      <c r="F618">
        <v>7</v>
      </c>
      <c r="G618" s="1" t="s">
        <v>376</v>
      </c>
      <c r="H618" s="1" t="s">
        <v>28</v>
      </c>
      <c r="I618">
        <v>3</v>
      </c>
    </row>
    <row r="619" spans="1:9" x14ac:dyDescent="0.55000000000000004">
      <c r="A619">
        <v>20</v>
      </c>
      <c r="B619" s="1" t="s">
        <v>557</v>
      </c>
      <c r="C619" s="1" t="s">
        <v>3</v>
      </c>
      <c r="D619">
        <v>4</v>
      </c>
      <c r="E619" s="1" t="s">
        <v>341</v>
      </c>
      <c r="F619">
        <v>4</v>
      </c>
      <c r="G619" s="1" t="s">
        <v>376</v>
      </c>
      <c r="H619" s="1" t="s">
        <v>29</v>
      </c>
      <c r="I619">
        <v>3</v>
      </c>
    </row>
    <row r="620" spans="1:9" x14ac:dyDescent="0.55000000000000004">
      <c r="A620">
        <v>20</v>
      </c>
      <c r="B620" s="1" t="s">
        <v>557</v>
      </c>
      <c r="C620" s="1" t="s">
        <v>3</v>
      </c>
      <c r="D620">
        <v>4</v>
      </c>
      <c r="E620" s="1" t="s">
        <v>344</v>
      </c>
      <c r="F620">
        <v>4</v>
      </c>
      <c r="G620" s="1" t="s">
        <v>375</v>
      </c>
      <c r="H620" s="1" t="s">
        <v>29</v>
      </c>
      <c r="I620">
        <v>3</v>
      </c>
    </row>
    <row r="621" spans="1:9" x14ac:dyDescent="0.55000000000000004">
      <c r="A621">
        <v>20</v>
      </c>
      <c r="B621" s="1" t="s">
        <v>557</v>
      </c>
      <c r="C621" s="1" t="s">
        <v>3</v>
      </c>
      <c r="D621">
        <v>4</v>
      </c>
      <c r="E621" s="1" t="s">
        <v>348</v>
      </c>
      <c r="F621">
        <v>4</v>
      </c>
      <c r="G621" s="1" t="s">
        <v>375</v>
      </c>
      <c r="H621" s="1" t="s">
        <v>28</v>
      </c>
      <c r="I621">
        <v>3</v>
      </c>
    </row>
    <row r="622" spans="1:9" x14ac:dyDescent="0.55000000000000004">
      <c r="A622">
        <v>21</v>
      </c>
      <c r="B622" s="1" t="s">
        <v>558</v>
      </c>
      <c r="C622" s="1" t="s">
        <v>3</v>
      </c>
      <c r="D622">
        <v>4</v>
      </c>
      <c r="E622" s="1" t="s">
        <v>89</v>
      </c>
      <c r="F622">
        <v>4</v>
      </c>
      <c r="G622" s="1" t="s">
        <v>377</v>
      </c>
      <c r="H622" s="1" t="s">
        <v>29</v>
      </c>
      <c r="I622">
        <v>3</v>
      </c>
    </row>
    <row r="623" spans="1:9" x14ac:dyDescent="0.55000000000000004">
      <c r="A623">
        <v>21</v>
      </c>
      <c r="B623" s="1" t="s">
        <v>558</v>
      </c>
      <c r="C623" s="1" t="s">
        <v>3</v>
      </c>
      <c r="D623">
        <v>4</v>
      </c>
      <c r="E623" s="1" t="s">
        <v>93</v>
      </c>
      <c r="F623">
        <v>7</v>
      </c>
      <c r="G623" s="1" t="s">
        <v>377</v>
      </c>
      <c r="H623" s="1" t="s">
        <v>29</v>
      </c>
      <c r="I623">
        <v>3</v>
      </c>
    </row>
    <row r="624" spans="1:9" x14ac:dyDescent="0.55000000000000004">
      <c r="A624">
        <v>21</v>
      </c>
      <c r="B624" s="1" t="s">
        <v>558</v>
      </c>
      <c r="C624" s="1" t="s">
        <v>3</v>
      </c>
      <c r="D624">
        <v>4</v>
      </c>
      <c r="E624" s="1" t="s">
        <v>97</v>
      </c>
      <c r="F624">
        <v>4</v>
      </c>
      <c r="G624" s="1" t="s">
        <v>377</v>
      </c>
      <c r="H624" s="1" t="s">
        <v>29</v>
      </c>
      <c r="I624">
        <v>3</v>
      </c>
    </row>
    <row r="625" spans="1:9" x14ac:dyDescent="0.55000000000000004">
      <c r="A625">
        <v>21</v>
      </c>
      <c r="B625" s="1" t="s">
        <v>558</v>
      </c>
      <c r="C625" s="1" t="s">
        <v>3</v>
      </c>
      <c r="D625">
        <v>4</v>
      </c>
      <c r="E625" s="1" t="s">
        <v>101</v>
      </c>
      <c r="F625">
        <v>4</v>
      </c>
      <c r="G625" s="1" t="s">
        <v>377</v>
      </c>
      <c r="H625" s="1" t="s">
        <v>29</v>
      </c>
      <c r="I625">
        <v>3</v>
      </c>
    </row>
    <row r="626" spans="1:9" x14ac:dyDescent="0.55000000000000004">
      <c r="A626">
        <v>21</v>
      </c>
      <c r="B626" s="1" t="s">
        <v>558</v>
      </c>
      <c r="C626" s="1" t="s">
        <v>3</v>
      </c>
      <c r="D626">
        <v>4</v>
      </c>
      <c r="E626" s="1" t="s">
        <v>150</v>
      </c>
      <c r="F626">
        <v>1</v>
      </c>
      <c r="G626" s="1" t="s">
        <v>375</v>
      </c>
      <c r="H626" s="1" t="s">
        <v>29</v>
      </c>
      <c r="I626">
        <v>3</v>
      </c>
    </row>
    <row r="627" spans="1:9" x14ac:dyDescent="0.55000000000000004">
      <c r="A627">
        <v>21</v>
      </c>
      <c r="B627" s="1" t="s">
        <v>558</v>
      </c>
      <c r="C627" s="1" t="s">
        <v>3</v>
      </c>
      <c r="D627">
        <v>4</v>
      </c>
      <c r="E627" s="1" t="s">
        <v>153</v>
      </c>
      <c r="F627">
        <v>1</v>
      </c>
      <c r="G627" s="1" t="s">
        <v>376</v>
      </c>
      <c r="H627" s="1" t="s">
        <v>28</v>
      </c>
      <c r="I627">
        <v>3</v>
      </c>
    </row>
    <row r="628" spans="1:9" x14ac:dyDescent="0.55000000000000004">
      <c r="A628">
        <v>21</v>
      </c>
      <c r="B628" s="1" t="s">
        <v>558</v>
      </c>
      <c r="C628" s="1" t="s">
        <v>3</v>
      </c>
      <c r="D628">
        <v>4</v>
      </c>
      <c r="E628" s="1" t="s">
        <v>157</v>
      </c>
      <c r="F628">
        <v>4</v>
      </c>
      <c r="G628" s="1" t="s">
        <v>376</v>
      </c>
      <c r="H628" s="1" t="s">
        <v>28</v>
      </c>
      <c r="I628">
        <v>3</v>
      </c>
    </row>
    <row r="629" spans="1:9" x14ac:dyDescent="0.55000000000000004">
      <c r="A629">
        <v>21</v>
      </c>
      <c r="B629" s="1" t="s">
        <v>558</v>
      </c>
      <c r="C629" s="1" t="s">
        <v>3</v>
      </c>
      <c r="D629">
        <v>4</v>
      </c>
      <c r="E629" s="1" t="s">
        <v>164</v>
      </c>
      <c r="F629">
        <v>4</v>
      </c>
      <c r="G629" s="1" t="s">
        <v>375</v>
      </c>
      <c r="H629" s="1" t="s">
        <v>28</v>
      </c>
      <c r="I629">
        <v>3</v>
      </c>
    </row>
    <row r="630" spans="1:9" x14ac:dyDescent="0.55000000000000004">
      <c r="A630">
        <v>21</v>
      </c>
      <c r="B630" s="1" t="s">
        <v>558</v>
      </c>
      <c r="C630" s="1" t="s">
        <v>3</v>
      </c>
      <c r="D630">
        <v>4</v>
      </c>
      <c r="E630" s="1" t="s">
        <v>165</v>
      </c>
      <c r="F630">
        <v>6</v>
      </c>
      <c r="G630" s="1" t="s">
        <v>375</v>
      </c>
      <c r="H630" s="1" t="s">
        <v>28</v>
      </c>
      <c r="I630">
        <v>3</v>
      </c>
    </row>
    <row r="631" spans="1:9" x14ac:dyDescent="0.55000000000000004">
      <c r="A631">
        <v>21</v>
      </c>
      <c r="B631" s="1" t="s">
        <v>558</v>
      </c>
      <c r="C631" s="1" t="s">
        <v>3</v>
      </c>
      <c r="D631">
        <v>4</v>
      </c>
      <c r="E631" s="1" t="s">
        <v>168</v>
      </c>
      <c r="F631">
        <v>4</v>
      </c>
      <c r="G631" s="1" t="s">
        <v>376</v>
      </c>
      <c r="H631" s="1" t="s">
        <v>29</v>
      </c>
      <c r="I631">
        <v>3</v>
      </c>
    </row>
    <row r="632" spans="1:9" x14ac:dyDescent="0.55000000000000004">
      <c r="A632">
        <v>21</v>
      </c>
      <c r="B632" s="1" t="s">
        <v>558</v>
      </c>
      <c r="C632" s="1" t="s">
        <v>3</v>
      </c>
      <c r="D632">
        <v>4</v>
      </c>
      <c r="E632" s="1" t="s">
        <v>172</v>
      </c>
      <c r="F632">
        <v>1</v>
      </c>
      <c r="G632" s="1" t="s">
        <v>376</v>
      </c>
      <c r="H632" s="1" t="s">
        <v>29</v>
      </c>
      <c r="I632">
        <v>3</v>
      </c>
    </row>
    <row r="633" spans="1:9" x14ac:dyDescent="0.55000000000000004">
      <c r="A633">
        <v>21</v>
      </c>
      <c r="B633" s="1" t="s">
        <v>558</v>
      </c>
      <c r="C633" s="1" t="s">
        <v>3</v>
      </c>
      <c r="D633">
        <v>4</v>
      </c>
      <c r="E633" s="1" t="s">
        <v>176</v>
      </c>
      <c r="F633">
        <v>4</v>
      </c>
      <c r="G633" s="1" t="s">
        <v>375</v>
      </c>
      <c r="H633" s="1" t="s">
        <v>29</v>
      </c>
      <c r="I633">
        <v>3</v>
      </c>
    </row>
    <row r="634" spans="1:9" x14ac:dyDescent="0.55000000000000004">
      <c r="A634">
        <v>21</v>
      </c>
      <c r="B634" s="1" t="s">
        <v>558</v>
      </c>
      <c r="C634" s="1" t="s">
        <v>3</v>
      </c>
      <c r="D634">
        <v>4</v>
      </c>
      <c r="E634" s="1" t="s">
        <v>180</v>
      </c>
      <c r="F634">
        <v>4</v>
      </c>
      <c r="G634" s="1" t="s">
        <v>376</v>
      </c>
      <c r="H634" s="1" t="s">
        <v>29</v>
      </c>
      <c r="I634">
        <v>3</v>
      </c>
    </row>
    <row r="635" spans="1:9" x14ac:dyDescent="0.55000000000000004">
      <c r="A635">
        <v>21</v>
      </c>
      <c r="B635" s="1" t="s">
        <v>558</v>
      </c>
      <c r="C635" s="1" t="s">
        <v>3</v>
      </c>
      <c r="D635">
        <v>4</v>
      </c>
      <c r="E635" s="1" t="s">
        <v>234</v>
      </c>
      <c r="F635">
        <v>1</v>
      </c>
      <c r="G635" s="1" t="s">
        <v>377</v>
      </c>
      <c r="H635" s="1" t="s">
        <v>28</v>
      </c>
      <c r="I635">
        <v>3</v>
      </c>
    </row>
    <row r="636" spans="1:9" x14ac:dyDescent="0.55000000000000004">
      <c r="A636">
        <v>21</v>
      </c>
      <c r="B636" s="1" t="s">
        <v>558</v>
      </c>
      <c r="C636" s="1" t="s">
        <v>3</v>
      </c>
      <c r="D636">
        <v>4</v>
      </c>
      <c r="E636" s="1" t="s">
        <v>238</v>
      </c>
      <c r="F636">
        <v>4</v>
      </c>
      <c r="G636" s="1" t="s">
        <v>377</v>
      </c>
      <c r="H636" s="1" t="s">
        <v>28</v>
      </c>
      <c r="I636">
        <v>3</v>
      </c>
    </row>
    <row r="637" spans="1:9" x14ac:dyDescent="0.55000000000000004">
      <c r="A637">
        <v>21</v>
      </c>
      <c r="B637" s="1" t="s">
        <v>558</v>
      </c>
      <c r="C637" s="1" t="s">
        <v>3</v>
      </c>
      <c r="D637">
        <v>4</v>
      </c>
      <c r="E637" s="1" t="s">
        <v>241</v>
      </c>
      <c r="F637">
        <v>4</v>
      </c>
      <c r="G637" s="1" t="s">
        <v>377</v>
      </c>
      <c r="H637" s="1" t="s">
        <v>29</v>
      </c>
      <c r="I637">
        <v>3</v>
      </c>
    </row>
    <row r="638" spans="1:9" x14ac:dyDescent="0.55000000000000004">
      <c r="A638">
        <v>21</v>
      </c>
      <c r="B638" s="1" t="s">
        <v>558</v>
      </c>
      <c r="C638" s="1" t="s">
        <v>3</v>
      </c>
      <c r="D638">
        <v>4</v>
      </c>
      <c r="E638" s="1" t="s">
        <v>245</v>
      </c>
      <c r="F638">
        <v>1</v>
      </c>
      <c r="G638" s="1" t="s">
        <v>376</v>
      </c>
      <c r="H638" s="1" t="s">
        <v>28</v>
      </c>
      <c r="I638">
        <v>3</v>
      </c>
    </row>
    <row r="639" spans="1:9" x14ac:dyDescent="0.55000000000000004">
      <c r="A639">
        <v>21</v>
      </c>
      <c r="B639" s="1" t="s">
        <v>558</v>
      </c>
      <c r="C639" s="1" t="s">
        <v>3</v>
      </c>
      <c r="D639">
        <v>4</v>
      </c>
      <c r="E639" s="1" t="s">
        <v>249</v>
      </c>
      <c r="F639">
        <v>1</v>
      </c>
      <c r="G639" s="1" t="s">
        <v>375</v>
      </c>
      <c r="H639" s="1" t="s">
        <v>28</v>
      </c>
      <c r="I639">
        <v>3</v>
      </c>
    </row>
    <row r="640" spans="1:9" x14ac:dyDescent="0.55000000000000004">
      <c r="A640">
        <v>21</v>
      </c>
      <c r="B640" s="1" t="s">
        <v>558</v>
      </c>
      <c r="C640" s="1" t="s">
        <v>3</v>
      </c>
      <c r="D640">
        <v>4</v>
      </c>
      <c r="E640" s="1" t="s">
        <v>253</v>
      </c>
      <c r="F640">
        <v>3</v>
      </c>
      <c r="G640" s="1" t="s">
        <v>376</v>
      </c>
      <c r="H640" s="1" t="s">
        <v>28</v>
      </c>
      <c r="I640">
        <v>3</v>
      </c>
    </row>
    <row r="641" spans="1:9" x14ac:dyDescent="0.55000000000000004">
      <c r="A641">
        <v>21</v>
      </c>
      <c r="B641" s="1" t="s">
        <v>558</v>
      </c>
      <c r="C641" s="1" t="s">
        <v>3</v>
      </c>
      <c r="D641">
        <v>4</v>
      </c>
      <c r="E641" s="1" t="s">
        <v>257</v>
      </c>
      <c r="F641">
        <v>4</v>
      </c>
      <c r="G641" s="1" t="s">
        <v>376</v>
      </c>
      <c r="H641" s="1" t="s">
        <v>28</v>
      </c>
      <c r="I641">
        <v>3</v>
      </c>
    </row>
    <row r="642" spans="1:9" x14ac:dyDescent="0.55000000000000004">
      <c r="A642">
        <v>21</v>
      </c>
      <c r="B642" s="1" t="s">
        <v>558</v>
      </c>
      <c r="C642" s="1" t="s">
        <v>3</v>
      </c>
      <c r="D642">
        <v>4</v>
      </c>
      <c r="E642" s="1" t="s">
        <v>299</v>
      </c>
      <c r="F642">
        <v>1</v>
      </c>
      <c r="G642" s="1" t="s">
        <v>376</v>
      </c>
      <c r="H642" s="1" t="s">
        <v>28</v>
      </c>
      <c r="I642">
        <v>3</v>
      </c>
    </row>
    <row r="643" spans="1:9" x14ac:dyDescent="0.55000000000000004">
      <c r="A643">
        <v>21</v>
      </c>
      <c r="B643" s="1" t="s">
        <v>558</v>
      </c>
      <c r="C643" s="1" t="s">
        <v>3</v>
      </c>
      <c r="D643">
        <v>4</v>
      </c>
      <c r="E643" s="1" t="s">
        <v>301</v>
      </c>
      <c r="F643">
        <v>1</v>
      </c>
      <c r="G643" s="1" t="s">
        <v>375</v>
      </c>
      <c r="H643" s="1" t="s">
        <v>28</v>
      </c>
      <c r="I643">
        <v>3</v>
      </c>
    </row>
    <row r="644" spans="1:9" x14ac:dyDescent="0.55000000000000004">
      <c r="A644">
        <v>21</v>
      </c>
      <c r="B644" s="1" t="s">
        <v>558</v>
      </c>
      <c r="C644" s="1" t="s">
        <v>3</v>
      </c>
      <c r="D644">
        <v>4</v>
      </c>
      <c r="E644" s="1" t="s">
        <v>305</v>
      </c>
      <c r="F644">
        <v>1</v>
      </c>
      <c r="G644" s="1" t="s">
        <v>376</v>
      </c>
      <c r="H644" s="1" t="s">
        <v>28</v>
      </c>
      <c r="I644">
        <v>3</v>
      </c>
    </row>
    <row r="645" spans="1:9" x14ac:dyDescent="0.55000000000000004">
      <c r="A645">
        <v>21</v>
      </c>
      <c r="B645" s="1" t="s">
        <v>558</v>
      </c>
      <c r="C645" s="1" t="s">
        <v>3</v>
      </c>
      <c r="D645">
        <v>4</v>
      </c>
      <c r="E645" s="1" t="s">
        <v>308</v>
      </c>
      <c r="F645">
        <v>4</v>
      </c>
      <c r="G645" s="1" t="s">
        <v>377</v>
      </c>
      <c r="H645" s="1" t="s">
        <v>28</v>
      </c>
      <c r="I645">
        <v>3</v>
      </c>
    </row>
    <row r="646" spans="1:9" x14ac:dyDescent="0.55000000000000004">
      <c r="A646">
        <v>21</v>
      </c>
      <c r="B646" s="1" t="s">
        <v>558</v>
      </c>
      <c r="C646" s="1" t="s">
        <v>3</v>
      </c>
      <c r="D646">
        <v>4</v>
      </c>
      <c r="E646" s="1" t="s">
        <v>311</v>
      </c>
      <c r="F646">
        <v>4</v>
      </c>
      <c r="G646" s="1" t="s">
        <v>377</v>
      </c>
      <c r="H646" s="1" t="s">
        <v>28</v>
      </c>
      <c r="I646">
        <v>3</v>
      </c>
    </row>
    <row r="647" spans="1:9" x14ac:dyDescent="0.55000000000000004">
      <c r="A647">
        <v>21</v>
      </c>
      <c r="B647" s="1" t="s">
        <v>558</v>
      </c>
      <c r="C647" s="1" t="s">
        <v>3</v>
      </c>
      <c r="D647">
        <v>4</v>
      </c>
      <c r="E647" s="1" t="s">
        <v>314</v>
      </c>
      <c r="F647">
        <v>1</v>
      </c>
      <c r="G647" s="1" t="s">
        <v>377</v>
      </c>
      <c r="H647" s="1" t="s">
        <v>28</v>
      </c>
      <c r="I647">
        <v>3</v>
      </c>
    </row>
    <row r="648" spans="1:9" x14ac:dyDescent="0.55000000000000004">
      <c r="A648">
        <v>21</v>
      </c>
      <c r="B648" s="1" t="s">
        <v>558</v>
      </c>
      <c r="C648" s="1" t="s">
        <v>3</v>
      </c>
      <c r="D648">
        <v>4</v>
      </c>
      <c r="E648" s="1" t="s">
        <v>372</v>
      </c>
      <c r="F648">
        <v>1</v>
      </c>
      <c r="G648" s="1" t="s">
        <v>377</v>
      </c>
      <c r="H648" s="1" t="s">
        <v>28</v>
      </c>
      <c r="I648">
        <v>3</v>
      </c>
    </row>
    <row r="649" spans="1:9" x14ac:dyDescent="0.55000000000000004">
      <c r="A649">
        <v>21</v>
      </c>
      <c r="B649" s="1" t="s">
        <v>558</v>
      </c>
      <c r="C649" s="1" t="s">
        <v>3</v>
      </c>
      <c r="D649">
        <v>4</v>
      </c>
      <c r="E649" s="1" t="s">
        <v>337</v>
      </c>
      <c r="F649">
        <v>3</v>
      </c>
      <c r="G649" s="1" t="s">
        <v>376</v>
      </c>
      <c r="H649" s="1" t="s">
        <v>28</v>
      </c>
      <c r="I649">
        <v>3</v>
      </c>
    </row>
    <row r="650" spans="1:9" x14ac:dyDescent="0.55000000000000004">
      <c r="A650">
        <v>21</v>
      </c>
      <c r="B650" s="1" t="s">
        <v>558</v>
      </c>
      <c r="C650" s="1" t="s">
        <v>3</v>
      </c>
      <c r="D650">
        <v>4</v>
      </c>
      <c r="E650" s="1" t="s">
        <v>341</v>
      </c>
      <c r="F650">
        <v>4</v>
      </c>
      <c r="G650" s="1" t="s">
        <v>376</v>
      </c>
      <c r="H650" s="1" t="s">
        <v>29</v>
      </c>
      <c r="I650">
        <v>3</v>
      </c>
    </row>
    <row r="651" spans="1:9" x14ac:dyDescent="0.55000000000000004">
      <c r="A651">
        <v>21</v>
      </c>
      <c r="B651" s="1" t="s">
        <v>558</v>
      </c>
      <c r="C651" s="1" t="s">
        <v>3</v>
      </c>
      <c r="D651">
        <v>4</v>
      </c>
      <c r="E651" s="1" t="s">
        <v>344</v>
      </c>
      <c r="F651">
        <v>1</v>
      </c>
      <c r="G651" s="1" t="s">
        <v>375</v>
      </c>
      <c r="H651" s="1" t="s">
        <v>29</v>
      </c>
      <c r="I651">
        <v>3</v>
      </c>
    </row>
    <row r="652" spans="1:9" x14ac:dyDescent="0.55000000000000004">
      <c r="A652">
        <v>21</v>
      </c>
      <c r="B652" s="1" t="s">
        <v>558</v>
      </c>
      <c r="C652" s="1" t="s">
        <v>3</v>
      </c>
      <c r="D652">
        <v>4</v>
      </c>
      <c r="E652" s="1" t="s">
        <v>348</v>
      </c>
      <c r="F652">
        <v>3</v>
      </c>
      <c r="G652" s="1" t="s">
        <v>375</v>
      </c>
      <c r="H652" s="1" t="s">
        <v>28</v>
      </c>
      <c r="I652">
        <v>3</v>
      </c>
    </row>
    <row r="653" spans="1:9" x14ac:dyDescent="0.55000000000000004">
      <c r="A653">
        <v>22</v>
      </c>
      <c r="B653" s="1" t="s">
        <v>559</v>
      </c>
      <c r="C653" s="1" t="s">
        <v>2</v>
      </c>
      <c r="D653">
        <v>1</v>
      </c>
      <c r="E653" s="1" t="s">
        <v>89</v>
      </c>
      <c r="F653">
        <v>4</v>
      </c>
      <c r="G653" s="1" t="s">
        <v>377</v>
      </c>
      <c r="H653" s="1" t="s">
        <v>29</v>
      </c>
      <c r="I653">
        <v>3</v>
      </c>
    </row>
    <row r="654" spans="1:9" x14ac:dyDescent="0.55000000000000004">
      <c r="A654">
        <v>22</v>
      </c>
      <c r="B654" s="1" t="s">
        <v>559</v>
      </c>
      <c r="C654" s="1" t="s">
        <v>2</v>
      </c>
      <c r="D654">
        <v>1</v>
      </c>
      <c r="E654" s="1" t="s">
        <v>93</v>
      </c>
      <c r="F654">
        <v>6</v>
      </c>
      <c r="G654" s="1" t="s">
        <v>377</v>
      </c>
      <c r="H654" s="1" t="s">
        <v>29</v>
      </c>
      <c r="I654">
        <v>3</v>
      </c>
    </row>
    <row r="655" spans="1:9" x14ac:dyDescent="0.55000000000000004">
      <c r="A655">
        <v>22</v>
      </c>
      <c r="B655" s="1" t="s">
        <v>559</v>
      </c>
      <c r="C655" s="1" t="s">
        <v>2</v>
      </c>
      <c r="D655">
        <v>1</v>
      </c>
      <c r="E655" s="1" t="s">
        <v>97</v>
      </c>
      <c r="F655">
        <v>5</v>
      </c>
      <c r="G655" s="1" t="s">
        <v>377</v>
      </c>
      <c r="H655" s="1" t="s">
        <v>29</v>
      </c>
      <c r="I655">
        <v>3</v>
      </c>
    </row>
    <row r="656" spans="1:9" x14ac:dyDescent="0.55000000000000004">
      <c r="A656">
        <v>22</v>
      </c>
      <c r="B656" s="1" t="s">
        <v>559</v>
      </c>
      <c r="C656" s="1" t="s">
        <v>2</v>
      </c>
      <c r="D656">
        <v>1</v>
      </c>
      <c r="E656" s="1" t="s">
        <v>101</v>
      </c>
      <c r="F656">
        <v>1</v>
      </c>
      <c r="G656" s="1" t="s">
        <v>377</v>
      </c>
      <c r="H656" s="1" t="s">
        <v>29</v>
      </c>
      <c r="I656">
        <v>3</v>
      </c>
    </row>
    <row r="657" spans="1:9" x14ac:dyDescent="0.55000000000000004">
      <c r="A657">
        <v>22</v>
      </c>
      <c r="B657" s="1" t="s">
        <v>559</v>
      </c>
      <c r="C657" s="1" t="s">
        <v>2</v>
      </c>
      <c r="D657">
        <v>1</v>
      </c>
      <c r="E657" s="1" t="s">
        <v>150</v>
      </c>
      <c r="F657">
        <v>1</v>
      </c>
      <c r="G657" s="1" t="s">
        <v>375</v>
      </c>
      <c r="H657" s="1" t="s">
        <v>29</v>
      </c>
      <c r="I657">
        <v>3</v>
      </c>
    </row>
    <row r="658" spans="1:9" x14ac:dyDescent="0.55000000000000004">
      <c r="A658">
        <v>22</v>
      </c>
      <c r="B658" s="1" t="s">
        <v>559</v>
      </c>
      <c r="C658" s="1" t="s">
        <v>2</v>
      </c>
      <c r="D658">
        <v>1</v>
      </c>
      <c r="E658" s="1" t="s">
        <v>153</v>
      </c>
      <c r="F658">
        <v>1</v>
      </c>
      <c r="G658" s="1" t="s">
        <v>376</v>
      </c>
      <c r="H658" s="1" t="s">
        <v>28</v>
      </c>
      <c r="I658">
        <v>3</v>
      </c>
    </row>
    <row r="659" spans="1:9" x14ac:dyDescent="0.55000000000000004">
      <c r="A659">
        <v>22</v>
      </c>
      <c r="B659" s="1" t="s">
        <v>559</v>
      </c>
      <c r="C659" s="1" t="s">
        <v>2</v>
      </c>
      <c r="D659">
        <v>1</v>
      </c>
      <c r="E659" s="1" t="s">
        <v>157</v>
      </c>
      <c r="F659">
        <v>5</v>
      </c>
      <c r="G659" s="1" t="s">
        <v>376</v>
      </c>
      <c r="H659" s="1" t="s">
        <v>28</v>
      </c>
      <c r="I659">
        <v>3</v>
      </c>
    </row>
    <row r="660" spans="1:9" x14ac:dyDescent="0.55000000000000004">
      <c r="A660">
        <v>22</v>
      </c>
      <c r="B660" s="1" t="s">
        <v>559</v>
      </c>
      <c r="C660" s="1" t="s">
        <v>2</v>
      </c>
      <c r="D660">
        <v>1</v>
      </c>
      <c r="E660" s="1" t="s">
        <v>164</v>
      </c>
      <c r="F660">
        <v>1</v>
      </c>
      <c r="G660" s="1" t="s">
        <v>375</v>
      </c>
      <c r="H660" s="1" t="s">
        <v>28</v>
      </c>
      <c r="I660">
        <v>3</v>
      </c>
    </row>
    <row r="661" spans="1:9" x14ac:dyDescent="0.55000000000000004">
      <c r="A661">
        <v>22</v>
      </c>
      <c r="B661" s="1" t="s">
        <v>559</v>
      </c>
      <c r="C661" s="1" t="s">
        <v>2</v>
      </c>
      <c r="D661">
        <v>1</v>
      </c>
      <c r="E661" s="1" t="s">
        <v>165</v>
      </c>
      <c r="F661">
        <v>6</v>
      </c>
      <c r="G661" s="1" t="s">
        <v>375</v>
      </c>
      <c r="H661" s="1" t="s">
        <v>28</v>
      </c>
      <c r="I661">
        <v>3</v>
      </c>
    </row>
    <row r="662" spans="1:9" x14ac:dyDescent="0.55000000000000004">
      <c r="A662">
        <v>22</v>
      </c>
      <c r="B662" s="1" t="s">
        <v>559</v>
      </c>
      <c r="C662" s="1" t="s">
        <v>2</v>
      </c>
      <c r="D662">
        <v>1</v>
      </c>
      <c r="E662" s="1" t="s">
        <v>168</v>
      </c>
      <c r="F662">
        <v>6</v>
      </c>
      <c r="G662" s="1" t="s">
        <v>376</v>
      </c>
      <c r="H662" s="1" t="s">
        <v>29</v>
      </c>
      <c r="I662">
        <v>3</v>
      </c>
    </row>
    <row r="663" spans="1:9" x14ac:dyDescent="0.55000000000000004">
      <c r="A663">
        <v>22</v>
      </c>
      <c r="B663" s="1" t="s">
        <v>559</v>
      </c>
      <c r="C663" s="1" t="s">
        <v>2</v>
      </c>
      <c r="D663">
        <v>1</v>
      </c>
      <c r="E663" s="1" t="s">
        <v>172</v>
      </c>
      <c r="F663">
        <v>1</v>
      </c>
      <c r="G663" s="1" t="s">
        <v>376</v>
      </c>
      <c r="H663" s="1" t="s">
        <v>29</v>
      </c>
      <c r="I663">
        <v>3</v>
      </c>
    </row>
    <row r="664" spans="1:9" x14ac:dyDescent="0.55000000000000004">
      <c r="A664">
        <v>22</v>
      </c>
      <c r="B664" s="1" t="s">
        <v>559</v>
      </c>
      <c r="C664" s="1" t="s">
        <v>2</v>
      </c>
      <c r="D664">
        <v>1</v>
      </c>
      <c r="E664" s="1" t="s">
        <v>176</v>
      </c>
      <c r="F664">
        <v>6</v>
      </c>
      <c r="G664" s="1" t="s">
        <v>375</v>
      </c>
      <c r="H664" s="1" t="s">
        <v>29</v>
      </c>
      <c r="I664">
        <v>3</v>
      </c>
    </row>
    <row r="665" spans="1:9" x14ac:dyDescent="0.55000000000000004">
      <c r="A665">
        <v>22</v>
      </c>
      <c r="B665" s="1" t="s">
        <v>559</v>
      </c>
      <c r="C665" s="1" t="s">
        <v>2</v>
      </c>
      <c r="D665">
        <v>1</v>
      </c>
      <c r="E665" s="1" t="s">
        <v>180</v>
      </c>
      <c r="F665">
        <v>2</v>
      </c>
      <c r="G665" s="1" t="s">
        <v>376</v>
      </c>
      <c r="H665" s="1" t="s">
        <v>29</v>
      </c>
      <c r="I665">
        <v>3</v>
      </c>
    </row>
    <row r="666" spans="1:9" x14ac:dyDescent="0.55000000000000004">
      <c r="A666">
        <v>22</v>
      </c>
      <c r="B666" s="1" t="s">
        <v>559</v>
      </c>
      <c r="C666" s="1" t="s">
        <v>2</v>
      </c>
      <c r="D666">
        <v>1</v>
      </c>
      <c r="E666" s="1" t="s">
        <v>234</v>
      </c>
      <c r="F666">
        <v>1</v>
      </c>
      <c r="G666" s="1" t="s">
        <v>377</v>
      </c>
      <c r="H666" s="1" t="s">
        <v>28</v>
      </c>
      <c r="I666">
        <v>3</v>
      </c>
    </row>
    <row r="667" spans="1:9" x14ac:dyDescent="0.55000000000000004">
      <c r="A667">
        <v>22</v>
      </c>
      <c r="B667" s="1" t="s">
        <v>559</v>
      </c>
      <c r="C667" s="1" t="s">
        <v>2</v>
      </c>
      <c r="D667">
        <v>1</v>
      </c>
      <c r="E667" s="1" t="s">
        <v>238</v>
      </c>
      <c r="F667">
        <v>1</v>
      </c>
      <c r="G667" s="1" t="s">
        <v>377</v>
      </c>
      <c r="H667" s="1" t="s">
        <v>28</v>
      </c>
      <c r="I667">
        <v>3</v>
      </c>
    </row>
    <row r="668" spans="1:9" x14ac:dyDescent="0.55000000000000004">
      <c r="A668">
        <v>22</v>
      </c>
      <c r="B668" s="1" t="s">
        <v>559</v>
      </c>
      <c r="C668" s="1" t="s">
        <v>2</v>
      </c>
      <c r="D668">
        <v>1</v>
      </c>
      <c r="E668" s="1" t="s">
        <v>241</v>
      </c>
      <c r="F668">
        <v>6</v>
      </c>
      <c r="G668" s="1" t="s">
        <v>377</v>
      </c>
      <c r="H668" s="1" t="s">
        <v>29</v>
      </c>
      <c r="I668">
        <v>3</v>
      </c>
    </row>
    <row r="669" spans="1:9" x14ac:dyDescent="0.55000000000000004">
      <c r="A669">
        <v>22</v>
      </c>
      <c r="B669" s="1" t="s">
        <v>559</v>
      </c>
      <c r="C669" s="1" t="s">
        <v>2</v>
      </c>
      <c r="D669">
        <v>1</v>
      </c>
      <c r="E669" s="1" t="s">
        <v>245</v>
      </c>
      <c r="F669">
        <v>1</v>
      </c>
      <c r="G669" s="1" t="s">
        <v>376</v>
      </c>
      <c r="H669" s="1" t="s">
        <v>28</v>
      </c>
      <c r="I669">
        <v>3</v>
      </c>
    </row>
    <row r="670" spans="1:9" x14ac:dyDescent="0.55000000000000004">
      <c r="A670">
        <v>22</v>
      </c>
      <c r="B670" s="1" t="s">
        <v>559</v>
      </c>
      <c r="C670" s="1" t="s">
        <v>2</v>
      </c>
      <c r="D670">
        <v>1</v>
      </c>
      <c r="E670" s="1" t="s">
        <v>249</v>
      </c>
      <c r="F670">
        <v>1</v>
      </c>
      <c r="G670" s="1" t="s">
        <v>375</v>
      </c>
      <c r="H670" s="1" t="s">
        <v>28</v>
      </c>
      <c r="I670">
        <v>3</v>
      </c>
    </row>
    <row r="671" spans="1:9" x14ac:dyDescent="0.55000000000000004">
      <c r="A671">
        <v>22</v>
      </c>
      <c r="B671" s="1" t="s">
        <v>559</v>
      </c>
      <c r="C671" s="1" t="s">
        <v>2</v>
      </c>
      <c r="D671">
        <v>1</v>
      </c>
      <c r="E671" s="1" t="s">
        <v>253</v>
      </c>
      <c r="F671">
        <v>6</v>
      </c>
      <c r="G671" s="1" t="s">
        <v>376</v>
      </c>
      <c r="H671" s="1" t="s">
        <v>28</v>
      </c>
      <c r="I671">
        <v>3</v>
      </c>
    </row>
    <row r="672" spans="1:9" x14ac:dyDescent="0.55000000000000004">
      <c r="A672">
        <v>22</v>
      </c>
      <c r="B672" s="1" t="s">
        <v>559</v>
      </c>
      <c r="C672" s="1" t="s">
        <v>2</v>
      </c>
      <c r="D672">
        <v>1</v>
      </c>
      <c r="E672" s="1" t="s">
        <v>257</v>
      </c>
      <c r="F672">
        <v>6</v>
      </c>
      <c r="G672" s="1" t="s">
        <v>376</v>
      </c>
      <c r="H672" s="1" t="s">
        <v>28</v>
      </c>
      <c r="I672">
        <v>3</v>
      </c>
    </row>
    <row r="673" spans="1:9" x14ac:dyDescent="0.55000000000000004">
      <c r="A673">
        <v>22</v>
      </c>
      <c r="B673" s="1" t="s">
        <v>559</v>
      </c>
      <c r="C673" s="1" t="s">
        <v>2</v>
      </c>
      <c r="D673">
        <v>1</v>
      </c>
      <c r="E673" s="1" t="s">
        <v>299</v>
      </c>
      <c r="F673">
        <v>1</v>
      </c>
      <c r="G673" s="1" t="s">
        <v>376</v>
      </c>
      <c r="H673" s="1" t="s">
        <v>28</v>
      </c>
      <c r="I673">
        <v>3</v>
      </c>
    </row>
    <row r="674" spans="1:9" x14ac:dyDescent="0.55000000000000004">
      <c r="A674">
        <v>22</v>
      </c>
      <c r="B674" s="1" t="s">
        <v>559</v>
      </c>
      <c r="C674" s="1" t="s">
        <v>2</v>
      </c>
      <c r="D674">
        <v>1</v>
      </c>
      <c r="E674" s="1" t="s">
        <v>301</v>
      </c>
      <c r="F674">
        <v>1</v>
      </c>
      <c r="G674" s="1" t="s">
        <v>375</v>
      </c>
      <c r="H674" s="1" t="s">
        <v>28</v>
      </c>
      <c r="I674">
        <v>3</v>
      </c>
    </row>
    <row r="675" spans="1:9" x14ac:dyDescent="0.55000000000000004">
      <c r="A675">
        <v>22</v>
      </c>
      <c r="B675" s="1" t="s">
        <v>559</v>
      </c>
      <c r="C675" s="1" t="s">
        <v>2</v>
      </c>
      <c r="D675">
        <v>1</v>
      </c>
      <c r="E675" s="1" t="s">
        <v>305</v>
      </c>
      <c r="F675">
        <v>1</v>
      </c>
      <c r="G675" s="1" t="s">
        <v>376</v>
      </c>
      <c r="H675" s="1" t="s">
        <v>28</v>
      </c>
      <c r="I675">
        <v>3</v>
      </c>
    </row>
    <row r="676" spans="1:9" x14ac:dyDescent="0.55000000000000004">
      <c r="A676">
        <v>22</v>
      </c>
      <c r="B676" s="1" t="s">
        <v>559</v>
      </c>
      <c r="C676" s="1" t="s">
        <v>2</v>
      </c>
      <c r="D676">
        <v>1</v>
      </c>
      <c r="E676" s="1" t="s">
        <v>308</v>
      </c>
      <c r="F676">
        <v>1</v>
      </c>
      <c r="G676" s="1" t="s">
        <v>377</v>
      </c>
      <c r="H676" s="1" t="s">
        <v>28</v>
      </c>
      <c r="I676">
        <v>3</v>
      </c>
    </row>
    <row r="677" spans="1:9" x14ac:dyDescent="0.55000000000000004">
      <c r="A677">
        <v>22</v>
      </c>
      <c r="B677" s="1" t="s">
        <v>559</v>
      </c>
      <c r="C677" s="1" t="s">
        <v>2</v>
      </c>
      <c r="D677">
        <v>1</v>
      </c>
      <c r="E677" s="1" t="s">
        <v>311</v>
      </c>
      <c r="F677">
        <v>1</v>
      </c>
      <c r="G677" s="1" t="s">
        <v>377</v>
      </c>
      <c r="H677" s="1" t="s">
        <v>28</v>
      </c>
      <c r="I677">
        <v>3</v>
      </c>
    </row>
    <row r="678" spans="1:9" x14ac:dyDescent="0.55000000000000004">
      <c r="A678">
        <v>22</v>
      </c>
      <c r="B678" s="1" t="s">
        <v>559</v>
      </c>
      <c r="C678" s="1" t="s">
        <v>2</v>
      </c>
      <c r="D678">
        <v>1</v>
      </c>
      <c r="E678" s="1" t="s">
        <v>314</v>
      </c>
      <c r="F678">
        <v>5</v>
      </c>
      <c r="G678" s="1" t="s">
        <v>377</v>
      </c>
      <c r="H678" s="1" t="s">
        <v>28</v>
      </c>
      <c r="I678">
        <v>3</v>
      </c>
    </row>
    <row r="679" spans="1:9" x14ac:dyDescent="0.55000000000000004">
      <c r="A679">
        <v>22</v>
      </c>
      <c r="B679" s="1" t="s">
        <v>559</v>
      </c>
      <c r="C679" s="1" t="s">
        <v>2</v>
      </c>
      <c r="D679">
        <v>1</v>
      </c>
      <c r="E679" s="1" t="s">
        <v>372</v>
      </c>
      <c r="F679">
        <v>4</v>
      </c>
      <c r="G679" s="1" t="s">
        <v>377</v>
      </c>
      <c r="H679" s="1" t="s">
        <v>28</v>
      </c>
      <c r="I679">
        <v>3</v>
      </c>
    </row>
    <row r="680" spans="1:9" x14ac:dyDescent="0.55000000000000004">
      <c r="A680">
        <v>22</v>
      </c>
      <c r="B680" s="1" t="s">
        <v>559</v>
      </c>
      <c r="C680" s="1" t="s">
        <v>2</v>
      </c>
      <c r="D680">
        <v>1</v>
      </c>
      <c r="E680" s="1" t="s">
        <v>337</v>
      </c>
      <c r="F680">
        <v>6</v>
      </c>
      <c r="G680" s="1" t="s">
        <v>376</v>
      </c>
      <c r="H680" s="1" t="s">
        <v>28</v>
      </c>
      <c r="I680">
        <v>3</v>
      </c>
    </row>
    <row r="681" spans="1:9" x14ac:dyDescent="0.55000000000000004">
      <c r="A681">
        <v>22</v>
      </c>
      <c r="B681" s="1" t="s">
        <v>559</v>
      </c>
      <c r="C681" s="1" t="s">
        <v>2</v>
      </c>
      <c r="D681">
        <v>1</v>
      </c>
      <c r="E681" s="1" t="s">
        <v>341</v>
      </c>
      <c r="F681">
        <v>1</v>
      </c>
      <c r="G681" s="1" t="s">
        <v>376</v>
      </c>
      <c r="H681" s="1" t="s">
        <v>29</v>
      </c>
      <c r="I681">
        <v>3</v>
      </c>
    </row>
    <row r="682" spans="1:9" x14ac:dyDescent="0.55000000000000004">
      <c r="A682">
        <v>22</v>
      </c>
      <c r="B682" s="1" t="s">
        <v>559</v>
      </c>
      <c r="C682" s="1" t="s">
        <v>2</v>
      </c>
      <c r="D682">
        <v>1</v>
      </c>
      <c r="E682" s="1" t="s">
        <v>344</v>
      </c>
      <c r="F682">
        <v>1</v>
      </c>
      <c r="G682" s="1" t="s">
        <v>375</v>
      </c>
      <c r="H682" s="1" t="s">
        <v>29</v>
      </c>
      <c r="I682">
        <v>3</v>
      </c>
    </row>
    <row r="683" spans="1:9" x14ac:dyDescent="0.55000000000000004">
      <c r="A683">
        <v>22</v>
      </c>
      <c r="B683" s="1" t="s">
        <v>559</v>
      </c>
      <c r="C683" s="1" t="s">
        <v>2</v>
      </c>
      <c r="D683">
        <v>1</v>
      </c>
      <c r="E683" s="1" t="s">
        <v>348</v>
      </c>
      <c r="F683">
        <v>5</v>
      </c>
      <c r="G683" s="1" t="s">
        <v>375</v>
      </c>
      <c r="H683" s="1" t="s">
        <v>28</v>
      </c>
      <c r="I683">
        <v>3</v>
      </c>
    </row>
    <row r="684" spans="1:9" x14ac:dyDescent="0.55000000000000004">
      <c r="A684">
        <v>23</v>
      </c>
      <c r="B684" s="1" t="s">
        <v>560</v>
      </c>
      <c r="C684" s="1" t="s">
        <v>3</v>
      </c>
      <c r="D684">
        <v>4</v>
      </c>
      <c r="E684" s="1" t="s">
        <v>89</v>
      </c>
      <c r="F684">
        <v>4</v>
      </c>
      <c r="G684" s="1" t="s">
        <v>377</v>
      </c>
      <c r="H684" s="1" t="s">
        <v>29</v>
      </c>
      <c r="I684">
        <v>3</v>
      </c>
    </row>
    <row r="685" spans="1:9" x14ac:dyDescent="0.55000000000000004">
      <c r="A685">
        <v>23</v>
      </c>
      <c r="B685" s="1" t="s">
        <v>560</v>
      </c>
      <c r="C685" s="1" t="s">
        <v>3</v>
      </c>
      <c r="D685">
        <v>4</v>
      </c>
      <c r="E685" s="1" t="s">
        <v>93</v>
      </c>
      <c r="F685">
        <v>4</v>
      </c>
      <c r="G685" s="1" t="s">
        <v>377</v>
      </c>
      <c r="H685" s="1" t="s">
        <v>29</v>
      </c>
      <c r="I685">
        <v>3</v>
      </c>
    </row>
    <row r="686" spans="1:9" x14ac:dyDescent="0.55000000000000004">
      <c r="A686">
        <v>23</v>
      </c>
      <c r="B686" s="1" t="s">
        <v>560</v>
      </c>
      <c r="C686" s="1" t="s">
        <v>3</v>
      </c>
      <c r="D686">
        <v>4</v>
      </c>
      <c r="E686" s="1" t="s">
        <v>97</v>
      </c>
      <c r="F686">
        <v>4</v>
      </c>
      <c r="G686" s="1" t="s">
        <v>377</v>
      </c>
      <c r="H686" s="1" t="s">
        <v>29</v>
      </c>
      <c r="I686">
        <v>3</v>
      </c>
    </row>
    <row r="687" spans="1:9" x14ac:dyDescent="0.55000000000000004">
      <c r="A687">
        <v>23</v>
      </c>
      <c r="B687" s="1" t="s">
        <v>560</v>
      </c>
      <c r="C687" s="1" t="s">
        <v>3</v>
      </c>
      <c r="D687">
        <v>4</v>
      </c>
      <c r="E687" s="1" t="s">
        <v>101</v>
      </c>
      <c r="F687">
        <v>4</v>
      </c>
      <c r="G687" s="1" t="s">
        <v>377</v>
      </c>
      <c r="H687" s="1" t="s">
        <v>29</v>
      </c>
      <c r="I687">
        <v>3</v>
      </c>
    </row>
    <row r="688" spans="1:9" x14ac:dyDescent="0.55000000000000004">
      <c r="A688">
        <v>23</v>
      </c>
      <c r="B688" s="1" t="s">
        <v>560</v>
      </c>
      <c r="C688" s="1" t="s">
        <v>3</v>
      </c>
      <c r="D688">
        <v>4</v>
      </c>
      <c r="E688" s="1" t="s">
        <v>150</v>
      </c>
      <c r="F688">
        <v>4</v>
      </c>
      <c r="G688" s="1" t="s">
        <v>375</v>
      </c>
      <c r="H688" s="1" t="s">
        <v>29</v>
      </c>
      <c r="I688">
        <v>3</v>
      </c>
    </row>
    <row r="689" spans="1:9" x14ac:dyDescent="0.55000000000000004">
      <c r="A689">
        <v>23</v>
      </c>
      <c r="B689" s="1" t="s">
        <v>560</v>
      </c>
      <c r="C689" s="1" t="s">
        <v>3</v>
      </c>
      <c r="D689">
        <v>4</v>
      </c>
      <c r="E689" s="1" t="s">
        <v>153</v>
      </c>
      <c r="F689">
        <v>4</v>
      </c>
      <c r="G689" s="1" t="s">
        <v>376</v>
      </c>
      <c r="H689" s="1" t="s">
        <v>28</v>
      </c>
      <c r="I689">
        <v>3</v>
      </c>
    </row>
    <row r="690" spans="1:9" x14ac:dyDescent="0.55000000000000004">
      <c r="A690">
        <v>23</v>
      </c>
      <c r="B690" s="1" t="s">
        <v>560</v>
      </c>
      <c r="C690" s="1" t="s">
        <v>3</v>
      </c>
      <c r="D690">
        <v>4</v>
      </c>
      <c r="E690" s="1" t="s">
        <v>157</v>
      </c>
      <c r="F690">
        <v>4</v>
      </c>
      <c r="G690" s="1" t="s">
        <v>376</v>
      </c>
      <c r="H690" s="1" t="s">
        <v>28</v>
      </c>
      <c r="I690">
        <v>3</v>
      </c>
    </row>
    <row r="691" spans="1:9" x14ac:dyDescent="0.55000000000000004">
      <c r="A691">
        <v>23</v>
      </c>
      <c r="B691" s="1" t="s">
        <v>560</v>
      </c>
      <c r="C691" s="1" t="s">
        <v>3</v>
      </c>
      <c r="D691">
        <v>4</v>
      </c>
      <c r="E691" s="1" t="s">
        <v>164</v>
      </c>
      <c r="F691">
        <v>4</v>
      </c>
      <c r="G691" s="1" t="s">
        <v>375</v>
      </c>
      <c r="H691" s="1" t="s">
        <v>28</v>
      </c>
      <c r="I691">
        <v>3</v>
      </c>
    </row>
    <row r="692" spans="1:9" x14ac:dyDescent="0.55000000000000004">
      <c r="A692">
        <v>23</v>
      </c>
      <c r="B692" s="1" t="s">
        <v>560</v>
      </c>
      <c r="C692" s="1" t="s">
        <v>3</v>
      </c>
      <c r="D692">
        <v>4</v>
      </c>
      <c r="E692" s="1" t="s">
        <v>165</v>
      </c>
      <c r="F692">
        <v>4</v>
      </c>
      <c r="G692" s="1" t="s">
        <v>375</v>
      </c>
      <c r="H692" s="1" t="s">
        <v>28</v>
      </c>
      <c r="I692">
        <v>3</v>
      </c>
    </row>
    <row r="693" spans="1:9" x14ac:dyDescent="0.55000000000000004">
      <c r="A693">
        <v>23</v>
      </c>
      <c r="B693" s="1" t="s">
        <v>560</v>
      </c>
      <c r="C693" s="1" t="s">
        <v>3</v>
      </c>
      <c r="D693">
        <v>4</v>
      </c>
      <c r="E693" s="1" t="s">
        <v>168</v>
      </c>
      <c r="F693">
        <v>3</v>
      </c>
      <c r="G693" s="1" t="s">
        <v>376</v>
      </c>
      <c r="H693" s="1" t="s">
        <v>29</v>
      </c>
      <c r="I693">
        <v>3</v>
      </c>
    </row>
    <row r="694" spans="1:9" x14ac:dyDescent="0.55000000000000004">
      <c r="A694">
        <v>23</v>
      </c>
      <c r="B694" s="1" t="s">
        <v>560</v>
      </c>
      <c r="C694" s="1" t="s">
        <v>3</v>
      </c>
      <c r="D694">
        <v>4</v>
      </c>
      <c r="E694" s="1" t="s">
        <v>172</v>
      </c>
      <c r="F694">
        <v>4</v>
      </c>
      <c r="G694" s="1" t="s">
        <v>376</v>
      </c>
      <c r="H694" s="1" t="s">
        <v>29</v>
      </c>
      <c r="I694">
        <v>3</v>
      </c>
    </row>
    <row r="695" spans="1:9" x14ac:dyDescent="0.55000000000000004">
      <c r="A695">
        <v>23</v>
      </c>
      <c r="B695" s="1" t="s">
        <v>560</v>
      </c>
      <c r="C695" s="1" t="s">
        <v>3</v>
      </c>
      <c r="D695">
        <v>4</v>
      </c>
      <c r="E695" s="1" t="s">
        <v>176</v>
      </c>
      <c r="F695">
        <v>4</v>
      </c>
      <c r="G695" s="1" t="s">
        <v>375</v>
      </c>
      <c r="H695" s="1" t="s">
        <v>29</v>
      </c>
      <c r="I695">
        <v>3</v>
      </c>
    </row>
    <row r="696" spans="1:9" x14ac:dyDescent="0.55000000000000004">
      <c r="A696">
        <v>23</v>
      </c>
      <c r="B696" s="1" t="s">
        <v>560</v>
      </c>
      <c r="C696" s="1" t="s">
        <v>3</v>
      </c>
      <c r="D696">
        <v>4</v>
      </c>
      <c r="E696" s="1" t="s">
        <v>180</v>
      </c>
      <c r="F696">
        <v>4</v>
      </c>
      <c r="G696" s="1" t="s">
        <v>376</v>
      </c>
      <c r="H696" s="1" t="s">
        <v>29</v>
      </c>
      <c r="I696">
        <v>3</v>
      </c>
    </row>
    <row r="697" spans="1:9" x14ac:dyDescent="0.55000000000000004">
      <c r="A697">
        <v>23</v>
      </c>
      <c r="B697" s="1" t="s">
        <v>560</v>
      </c>
      <c r="C697" s="1" t="s">
        <v>3</v>
      </c>
      <c r="D697">
        <v>4</v>
      </c>
      <c r="E697" s="1" t="s">
        <v>234</v>
      </c>
      <c r="F697">
        <v>4</v>
      </c>
      <c r="G697" s="1" t="s">
        <v>377</v>
      </c>
      <c r="H697" s="1" t="s">
        <v>28</v>
      </c>
      <c r="I697">
        <v>3</v>
      </c>
    </row>
    <row r="698" spans="1:9" x14ac:dyDescent="0.55000000000000004">
      <c r="A698">
        <v>23</v>
      </c>
      <c r="B698" s="1" t="s">
        <v>560</v>
      </c>
      <c r="C698" s="1" t="s">
        <v>3</v>
      </c>
      <c r="D698">
        <v>4</v>
      </c>
      <c r="E698" s="1" t="s">
        <v>238</v>
      </c>
      <c r="F698">
        <v>4</v>
      </c>
      <c r="G698" s="1" t="s">
        <v>377</v>
      </c>
      <c r="H698" s="1" t="s">
        <v>28</v>
      </c>
      <c r="I698">
        <v>3</v>
      </c>
    </row>
    <row r="699" spans="1:9" x14ac:dyDescent="0.55000000000000004">
      <c r="A699">
        <v>23</v>
      </c>
      <c r="B699" s="1" t="s">
        <v>560</v>
      </c>
      <c r="C699" s="1" t="s">
        <v>3</v>
      </c>
      <c r="D699">
        <v>4</v>
      </c>
      <c r="E699" s="1" t="s">
        <v>241</v>
      </c>
      <c r="F699">
        <v>4</v>
      </c>
      <c r="G699" s="1" t="s">
        <v>377</v>
      </c>
      <c r="H699" s="1" t="s">
        <v>29</v>
      </c>
      <c r="I699">
        <v>3</v>
      </c>
    </row>
    <row r="700" spans="1:9" x14ac:dyDescent="0.55000000000000004">
      <c r="A700">
        <v>23</v>
      </c>
      <c r="B700" s="1" t="s">
        <v>560</v>
      </c>
      <c r="C700" s="1" t="s">
        <v>3</v>
      </c>
      <c r="D700">
        <v>4</v>
      </c>
      <c r="E700" s="1" t="s">
        <v>245</v>
      </c>
      <c r="F700">
        <v>4</v>
      </c>
      <c r="G700" s="1" t="s">
        <v>376</v>
      </c>
      <c r="H700" s="1" t="s">
        <v>28</v>
      </c>
      <c r="I700">
        <v>3</v>
      </c>
    </row>
    <row r="701" spans="1:9" x14ac:dyDescent="0.55000000000000004">
      <c r="A701">
        <v>23</v>
      </c>
      <c r="B701" s="1" t="s">
        <v>560</v>
      </c>
      <c r="C701" s="1" t="s">
        <v>3</v>
      </c>
      <c r="D701">
        <v>4</v>
      </c>
      <c r="E701" s="1" t="s">
        <v>249</v>
      </c>
      <c r="F701">
        <v>4</v>
      </c>
      <c r="G701" s="1" t="s">
        <v>375</v>
      </c>
      <c r="H701" s="1" t="s">
        <v>28</v>
      </c>
      <c r="I701">
        <v>3</v>
      </c>
    </row>
    <row r="702" spans="1:9" x14ac:dyDescent="0.55000000000000004">
      <c r="A702">
        <v>23</v>
      </c>
      <c r="B702" s="1" t="s">
        <v>560</v>
      </c>
      <c r="C702" s="1" t="s">
        <v>3</v>
      </c>
      <c r="D702">
        <v>4</v>
      </c>
      <c r="E702" s="1" t="s">
        <v>253</v>
      </c>
      <c r="F702">
        <v>4</v>
      </c>
      <c r="G702" s="1" t="s">
        <v>376</v>
      </c>
      <c r="H702" s="1" t="s">
        <v>28</v>
      </c>
      <c r="I702">
        <v>3</v>
      </c>
    </row>
    <row r="703" spans="1:9" x14ac:dyDescent="0.55000000000000004">
      <c r="A703">
        <v>23</v>
      </c>
      <c r="B703" s="1" t="s">
        <v>560</v>
      </c>
      <c r="C703" s="1" t="s">
        <v>3</v>
      </c>
      <c r="D703">
        <v>4</v>
      </c>
      <c r="E703" s="1" t="s">
        <v>257</v>
      </c>
      <c r="F703">
        <v>4</v>
      </c>
      <c r="G703" s="1" t="s">
        <v>376</v>
      </c>
      <c r="H703" s="1" t="s">
        <v>28</v>
      </c>
      <c r="I703">
        <v>3</v>
      </c>
    </row>
    <row r="704" spans="1:9" x14ac:dyDescent="0.55000000000000004">
      <c r="A704">
        <v>23</v>
      </c>
      <c r="B704" s="1" t="s">
        <v>560</v>
      </c>
      <c r="C704" s="1" t="s">
        <v>3</v>
      </c>
      <c r="D704">
        <v>4</v>
      </c>
      <c r="E704" s="1" t="s">
        <v>299</v>
      </c>
      <c r="F704">
        <v>4</v>
      </c>
      <c r="G704" s="1" t="s">
        <v>376</v>
      </c>
      <c r="H704" s="1" t="s">
        <v>28</v>
      </c>
      <c r="I704">
        <v>3</v>
      </c>
    </row>
    <row r="705" spans="1:9" x14ac:dyDescent="0.55000000000000004">
      <c r="A705">
        <v>23</v>
      </c>
      <c r="B705" s="1" t="s">
        <v>560</v>
      </c>
      <c r="C705" s="1" t="s">
        <v>3</v>
      </c>
      <c r="D705">
        <v>4</v>
      </c>
      <c r="E705" s="1" t="s">
        <v>301</v>
      </c>
      <c r="F705">
        <v>4</v>
      </c>
      <c r="G705" s="1" t="s">
        <v>375</v>
      </c>
      <c r="H705" s="1" t="s">
        <v>28</v>
      </c>
      <c r="I705">
        <v>3</v>
      </c>
    </row>
    <row r="706" spans="1:9" x14ac:dyDescent="0.55000000000000004">
      <c r="A706">
        <v>23</v>
      </c>
      <c r="B706" s="1" t="s">
        <v>560</v>
      </c>
      <c r="C706" s="1" t="s">
        <v>3</v>
      </c>
      <c r="D706">
        <v>4</v>
      </c>
      <c r="E706" s="1" t="s">
        <v>305</v>
      </c>
      <c r="F706">
        <v>4</v>
      </c>
      <c r="G706" s="1" t="s">
        <v>376</v>
      </c>
      <c r="H706" s="1" t="s">
        <v>28</v>
      </c>
      <c r="I706">
        <v>3</v>
      </c>
    </row>
    <row r="707" spans="1:9" x14ac:dyDescent="0.55000000000000004">
      <c r="A707">
        <v>23</v>
      </c>
      <c r="B707" s="1" t="s">
        <v>560</v>
      </c>
      <c r="C707" s="1" t="s">
        <v>3</v>
      </c>
      <c r="D707">
        <v>4</v>
      </c>
      <c r="E707" s="1" t="s">
        <v>308</v>
      </c>
      <c r="F707">
        <v>4</v>
      </c>
      <c r="G707" s="1" t="s">
        <v>377</v>
      </c>
      <c r="H707" s="1" t="s">
        <v>28</v>
      </c>
      <c r="I707">
        <v>3</v>
      </c>
    </row>
    <row r="708" spans="1:9" x14ac:dyDescent="0.55000000000000004">
      <c r="A708">
        <v>23</v>
      </c>
      <c r="B708" s="1" t="s">
        <v>560</v>
      </c>
      <c r="C708" s="1" t="s">
        <v>3</v>
      </c>
      <c r="D708">
        <v>4</v>
      </c>
      <c r="E708" s="1" t="s">
        <v>311</v>
      </c>
      <c r="F708">
        <v>4</v>
      </c>
      <c r="G708" s="1" t="s">
        <v>377</v>
      </c>
      <c r="H708" s="1" t="s">
        <v>28</v>
      </c>
      <c r="I708">
        <v>3</v>
      </c>
    </row>
    <row r="709" spans="1:9" x14ac:dyDescent="0.55000000000000004">
      <c r="A709">
        <v>23</v>
      </c>
      <c r="B709" s="1" t="s">
        <v>560</v>
      </c>
      <c r="C709" s="1" t="s">
        <v>3</v>
      </c>
      <c r="D709">
        <v>4</v>
      </c>
      <c r="E709" s="1" t="s">
        <v>314</v>
      </c>
      <c r="F709">
        <v>4</v>
      </c>
      <c r="G709" s="1" t="s">
        <v>377</v>
      </c>
      <c r="H709" s="1" t="s">
        <v>28</v>
      </c>
      <c r="I709">
        <v>3</v>
      </c>
    </row>
    <row r="710" spans="1:9" x14ac:dyDescent="0.55000000000000004">
      <c r="A710">
        <v>23</v>
      </c>
      <c r="B710" s="1" t="s">
        <v>560</v>
      </c>
      <c r="C710" s="1" t="s">
        <v>3</v>
      </c>
      <c r="D710">
        <v>4</v>
      </c>
      <c r="E710" s="1" t="s">
        <v>372</v>
      </c>
      <c r="F710">
        <v>4</v>
      </c>
      <c r="G710" s="1" t="s">
        <v>377</v>
      </c>
      <c r="H710" s="1" t="s">
        <v>28</v>
      </c>
      <c r="I710">
        <v>3</v>
      </c>
    </row>
    <row r="711" spans="1:9" x14ac:dyDescent="0.55000000000000004">
      <c r="A711">
        <v>23</v>
      </c>
      <c r="B711" s="1" t="s">
        <v>560</v>
      </c>
      <c r="C711" s="1" t="s">
        <v>3</v>
      </c>
      <c r="D711">
        <v>4</v>
      </c>
      <c r="E711" s="1" t="s">
        <v>337</v>
      </c>
      <c r="F711">
        <v>4</v>
      </c>
      <c r="G711" s="1" t="s">
        <v>376</v>
      </c>
      <c r="H711" s="1" t="s">
        <v>28</v>
      </c>
      <c r="I711">
        <v>3</v>
      </c>
    </row>
    <row r="712" spans="1:9" x14ac:dyDescent="0.55000000000000004">
      <c r="A712">
        <v>23</v>
      </c>
      <c r="B712" s="1" t="s">
        <v>560</v>
      </c>
      <c r="C712" s="1" t="s">
        <v>3</v>
      </c>
      <c r="D712">
        <v>4</v>
      </c>
      <c r="E712" s="1" t="s">
        <v>341</v>
      </c>
      <c r="F712">
        <v>4</v>
      </c>
      <c r="G712" s="1" t="s">
        <v>376</v>
      </c>
      <c r="H712" s="1" t="s">
        <v>29</v>
      </c>
      <c r="I712">
        <v>3</v>
      </c>
    </row>
    <row r="713" spans="1:9" x14ac:dyDescent="0.55000000000000004">
      <c r="A713">
        <v>23</v>
      </c>
      <c r="B713" s="1" t="s">
        <v>560</v>
      </c>
      <c r="C713" s="1" t="s">
        <v>3</v>
      </c>
      <c r="D713">
        <v>4</v>
      </c>
      <c r="E713" s="1" t="s">
        <v>344</v>
      </c>
      <c r="F713">
        <v>4</v>
      </c>
      <c r="G713" s="1" t="s">
        <v>375</v>
      </c>
      <c r="H713" s="1" t="s">
        <v>29</v>
      </c>
      <c r="I713">
        <v>3</v>
      </c>
    </row>
    <row r="714" spans="1:9" x14ac:dyDescent="0.55000000000000004">
      <c r="A714">
        <v>23</v>
      </c>
      <c r="B714" s="1" t="s">
        <v>560</v>
      </c>
      <c r="C714" s="1" t="s">
        <v>3</v>
      </c>
      <c r="D714">
        <v>4</v>
      </c>
      <c r="E714" s="1" t="s">
        <v>348</v>
      </c>
      <c r="F714">
        <v>4</v>
      </c>
      <c r="G714" s="1" t="s">
        <v>375</v>
      </c>
      <c r="H714" s="1" t="s">
        <v>28</v>
      </c>
      <c r="I714">
        <v>3</v>
      </c>
    </row>
    <row r="715" spans="1:9" x14ac:dyDescent="0.55000000000000004">
      <c r="A715">
        <v>24</v>
      </c>
      <c r="B715" s="1" t="s">
        <v>561</v>
      </c>
      <c r="C715" s="1" t="s">
        <v>2</v>
      </c>
      <c r="D715">
        <v>1</v>
      </c>
      <c r="E715" s="1" t="s">
        <v>89</v>
      </c>
      <c r="F715">
        <v>1</v>
      </c>
      <c r="G715" s="1" t="s">
        <v>377</v>
      </c>
      <c r="H715" s="1" t="s">
        <v>29</v>
      </c>
      <c r="I715">
        <v>3</v>
      </c>
    </row>
    <row r="716" spans="1:9" x14ac:dyDescent="0.55000000000000004">
      <c r="A716">
        <v>24</v>
      </c>
      <c r="B716" s="1" t="s">
        <v>561</v>
      </c>
      <c r="C716" s="1" t="s">
        <v>2</v>
      </c>
      <c r="D716">
        <v>1</v>
      </c>
      <c r="E716" s="1" t="s">
        <v>93</v>
      </c>
      <c r="F716">
        <v>1</v>
      </c>
      <c r="G716" s="1" t="s">
        <v>377</v>
      </c>
      <c r="H716" s="1" t="s">
        <v>29</v>
      </c>
      <c r="I716">
        <v>3</v>
      </c>
    </row>
    <row r="717" spans="1:9" x14ac:dyDescent="0.55000000000000004">
      <c r="A717">
        <v>24</v>
      </c>
      <c r="B717" s="1" t="s">
        <v>561</v>
      </c>
      <c r="C717" s="1" t="s">
        <v>2</v>
      </c>
      <c r="D717">
        <v>1</v>
      </c>
      <c r="E717" s="1" t="s">
        <v>97</v>
      </c>
      <c r="F717">
        <v>1</v>
      </c>
      <c r="G717" s="1" t="s">
        <v>377</v>
      </c>
      <c r="H717" s="1" t="s">
        <v>29</v>
      </c>
      <c r="I717">
        <v>3</v>
      </c>
    </row>
    <row r="718" spans="1:9" x14ac:dyDescent="0.55000000000000004">
      <c r="A718">
        <v>24</v>
      </c>
      <c r="B718" s="1" t="s">
        <v>561</v>
      </c>
      <c r="C718" s="1" t="s">
        <v>2</v>
      </c>
      <c r="D718">
        <v>1</v>
      </c>
      <c r="E718" s="1" t="s">
        <v>101</v>
      </c>
      <c r="F718">
        <v>1</v>
      </c>
      <c r="G718" s="1" t="s">
        <v>377</v>
      </c>
      <c r="H718" s="1" t="s">
        <v>29</v>
      </c>
      <c r="I718">
        <v>3</v>
      </c>
    </row>
    <row r="719" spans="1:9" x14ac:dyDescent="0.55000000000000004">
      <c r="A719">
        <v>24</v>
      </c>
      <c r="B719" s="1" t="s">
        <v>561</v>
      </c>
      <c r="C719" s="1" t="s">
        <v>2</v>
      </c>
      <c r="D719">
        <v>1</v>
      </c>
      <c r="E719" s="1" t="s">
        <v>150</v>
      </c>
      <c r="F719">
        <v>1</v>
      </c>
      <c r="G719" s="1" t="s">
        <v>375</v>
      </c>
      <c r="H719" s="1" t="s">
        <v>29</v>
      </c>
      <c r="I719">
        <v>3</v>
      </c>
    </row>
    <row r="720" spans="1:9" x14ac:dyDescent="0.55000000000000004">
      <c r="A720">
        <v>24</v>
      </c>
      <c r="B720" s="1" t="s">
        <v>561</v>
      </c>
      <c r="C720" s="1" t="s">
        <v>2</v>
      </c>
      <c r="D720">
        <v>1</v>
      </c>
      <c r="E720" s="1" t="s">
        <v>153</v>
      </c>
      <c r="F720">
        <v>1</v>
      </c>
      <c r="G720" s="1" t="s">
        <v>376</v>
      </c>
      <c r="H720" s="1" t="s">
        <v>28</v>
      </c>
      <c r="I720">
        <v>3</v>
      </c>
    </row>
    <row r="721" spans="1:9" x14ac:dyDescent="0.55000000000000004">
      <c r="A721">
        <v>24</v>
      </c>
      <c r="B721" s="1" t="s">
        <v>561</v>
      </c>
      <c r="C721" s="1" t="s">
        <v>2</v>
      </c>
      <c r="D721">
        <v>1</v>
      </c>
      <c r="E721" s="1" t="s">
        <v>157</v>
      </c>
      <c r="F721">
        <v>5</v>
      </c>
      <c r="G721" s="1" t="s">
        <v>376</v>
      </c>
      <c r="H721" s="1" t="s">
        <v>28</v>
      </c>
      <c r="I721">
        <v>3</v>
      </c>
    </row>
    <row r="722" spans="1:9" x14ac:dyDescent="0.55000000000000004">
      <c r="A722">
        <v>24</v>
      </c>
      <c r="B722" s="1" t="s">
        <v>561</v>
      </c>
      <c r="C722" s="1" t="s">
        <v>2</v>
      </c>
      <c r="D722">
        <v>1</v>
      </c>
      <c r="E722" s="1" t="s">
        <v>164</v>
      </c>
      <c r="F722">
        <v>1</v>
      </c>
      <c r="G722" s="1" t="s">
        <v>375</v>
      </c>
      <c r="H722" s="1" t="s">
        <v>28</v>
      </c>
      <c r="I722">
        <v>3</v>
      </c>
    </row>
    <row r="723" spans="1:9" x14ac:dyDescent="0.55000000000000004">
      <c r="A723">
        <v>24</v>
      </c>
      <c r="B723" s="1" t="s">
        <v>561</v>
      </c>
      <c r="C723" s="1" t="s">
        <v>2</v>
      </c>
      <c r="D723">
        <v>1</v>
      </c>
      <c r="E723" s="1" t="s">
        <v>165</v>
      </c>
      <c r="F723">
        <v>1</v>
      </c>
      <c r="G723" s="1" t="s">
        <v>375</v>
      </c>
      <c r="H723" s="1" t="s">
        <v>28</v>
      </c>
      <c r="I723">
        <v>3</v>
      </c>
    </row>
    <row r="724" spans="1:9" x14ac:dyDescent="0.55000000000000004">
      <c r="A724">
        <v>24</v>
      </c>
      <c r="B724" s="1" t="s">
        <v>561</v>
      </c>
      <c r="C724" s="1" t="s">
        <v>2</v>
      </c>
      <c r="D724">
        <v>1</v>
      </c>
      <c r="E724" s="1" t="s">
        <v>168</v>
      </c>
      <c r="F724">
        <v>1</v>
      </c>
      <c r="G724" s="1" t="s">
        <v>376</v>
      </c>
      <c r="H724" s="1" t="s">
        <v>29</v>
      </c>
      <c r="I724">
        <v>3</v>
      </c>
    </row>
    <row r="725" spans="1:9" x14ac:dyDescent="0.55000000000000004">
      <c r="A725">
        <v>24</v>
      </c>
      <c r="B725" s="1" t="s">
        <v>561</v>
      </c>
      <c r="C725" s="1" t="s">
        <v>2</v>
      </c>
      <c r="D725">
        <v>1</v>
      </c>
      <c r="E725" s="1" t="s">
        <v>172</v>
      </c>
      <c r="F725">
        <v>1</v>
      </c>
      <c r="G725" s="1" t="s">
        <v>376</v>
      </c>
      <c r="H725" s="1" t="s">
        <v>29</v>
      </c>
      <c r="I725">
        <v>3</v>
      </c>
    </row>
    <row r="726" spans="1:9" x14ac:dyDescent="0.55000000000000004">
      <c r="A726">
        <v>24</v>
      </c>
      <c r="B726" s="1" t="s">
        <v>561</v>
      </c>
      <c r="C726" s="1" t="s">
        <v>2</v>
      </c>
      <c r="D726">
        <v>1</v>
      </c>
      <c r="E726" s="1" t="s">
        <v>176</v>
      </c>
      <c r="F726">
        <v>1</v>
      </c>
      <c r="G726" s="1" t="s">
        <v>375</v>
      </c>
      <c r="H726" s="1" t="s">
        <v>29</v>
      </c>
      <c r="I726">
        <v>3</v>
      </c>
    </row>
    <row r="727" spans="1:9" x14ac:dyDescent="0.55000000000000004">
      <c r="A727">
        <v>24</v>
      </c>
      <c r="B727" s="1" t="s">
        <v>561</v>
      </c>
      <c r="C727" s="1" t="s">
        <v>2</v>
      </c>
      <c r="D727">
        <v>1</v>
      </c>
      <c r="E727" s="1" t="s">
        <v>180</v>
      </c>
      <c r="F727">
        <v>4</v>
      </c>
      <c r="G727" s="1" t="s">
        <v>376</v>
      </c>
      <c r="H727" s="1" t="s">
        <v>29</v>
      </c>
      <c r="I727">
        <v>3</v>
      </c>
    </row>
    <row r="728" spans="1:9" x14ac:dyDescent="0.55000000000000004">
      <c r="A728">
        <v>24</v>
      </c>
      <c r="B728" s="1" t="s">
        <v>561</v>
      </c>
      <c r="C728" s="1" t="s">
        <v>2</v>
      </c>
      <c r="D728">
        <v>1</v>
      </c>
      <c r="E728" s="1" t="s">
        <v>234</v>
      </c>
      <c r="F728">
        <v>1</v>
      </c>
      <c r="G728" s="1" t="s">
        <v>377</v>
      </c>
      <c r="H728" s="1" t="s">
        <v>28</v>
      </c>
      <c r="I728">
        <v>3</v>
      </c>
    </row>
    <row r="729" spans="1:9" x14ac:dyDescent="0.55000000000000004">
      <c r="A729">
        <v>24</v>
      </c>
      <c r="B729" s="1" t="s">
        <v>561</v>
      </c>
      <c r="C729" s="1" t="s">
        <v>2</v>
      </c>
      <c r="D729">
        <v>1</v>
      </c>
      <c r="E729" s="1" t="s">
        <v>238</v>
      </c>
      <c r="F729">
        <v>1</v>
      </c>
      <c r="G729" s="1" t="s">
        <v>377</v>
      </c>
      <c r="H729" s="1" t="s">
        <v>28</v>
      </c>
      <c r="I729">
        <v>3</v>
      </c>
    </row>
    <row r="730" spans="1:9" x14ac:dyDescent="0.55000000000000004">
      <c r="A730">
        <v>24</v>
      </c>
      <c r="B730" s="1" t="s">
        <v>561</v>
      </c>
      <c r="C730" s="1" t="s">
        <v>2</v>
      </c>
      <c r="D730">
        <v>1</v>
      </c>
      <c r="E730" s="1" t="s">
        <v>241</v>
      </c>
      <c r="F730">
        <v>1</v>
      </c>
      <c r="G730" s="1" t="s">
        <v>377</v>
      </c>
      <c r="H730" s="1" t="s">
        <v>29</v>
      </c>
      <c r="I730">
        <v>3</v>
      </c>
    </row>
    <row r="731" spans="1:9" x14ac:dyDescent="0.55000000000000004">
      <c r="A731">
        <v>24</v>
      </c>
      <c r="B731" s="1" t="s">
        <v>561</v>
      </c>
      <c r="C731" s="1" t="s">
        <v>2</v>
      </c>
      <c r="D731">
        <v>1</v>
      </c>
      <c r="E731" s="1" t="s">
        <v>245</v>
      </c>
      <c r="F731">
        <v>1</v>
      </c>
      <c r="G731" s="1" t="s">
        <v>376</v>
      </c>
      <c r="H731" s="1" t="s">
        <v>28</v>
      </c>
      <c r="I731">
        <v>3</v>
      </c>
    </row>
    <row r="732" spans="1:9" x14ac:dyDescent="0.55000000000000004">
      <c r="A732">
        <v>24</v>
      </c>
      <c r="B732" s="1" t="s">
        <v>561</v>
      </c>
      <c r="C732" s="1" t="s">
        <v>2</v>
      </c>
      <c r="D732">
        <v>1</v>
      </c>
      <c r="E732" s="1" t="s">
        <v>249</v>
      </c>
      <c r="F732">
        <v>1</v>
      </c>
      <c r="G732" s="1" t="s">
        <v>375</v>
      </c>
      <c r="H732" s="1" t="s">
        <v>28</v>
      </c>
      <c r="I732">
        <v>3</v>
      </c>
    </row>
    <row r="733" spans="1:9" x14ac:dyDescent="0.55000000000000004">
      <c r="A733">
        <v>24</v>
      </c>
      <c r="B733" s="1" t="s">
        <v>561</v>
      </c>
      <c r="C733" s="1" t="s">
        <v>2</v>
      </c>
      <c r="D733">
        <v>1</v>
      </c>
      <c r="E733" s="1" t="s">
        <v>253</v>
      </c>
      <c r="F733">
        <v>1</v>
      </c>
      <c r="G733" s="1" t="s">
        <v>376</v>
      </c>
      <c r="H733" s="1" t="s">
        <v>28</v>
      </c>
      <c r="I733">
        <v>3</v>
      </c>
    </row>
    <row r="734" spans="1:9" x14ac:dyDescent="0.55000000000000004">
      <c r="A734">
        <v>24</v>
      </c>
      <c r="B734" s="1" t="s">
        <v>561</v>
      </c>
      <c r="C734" s="1" t="s">
        <v>2</v>
      </c>
      <c r="D734">
        <v>1</v>
      </c>
      <c r="E734" s="1" t="s">
        <v>257</v>
      </c>
      <c r="F734">
        <v>1</v>
      </c>
      <c r="G734" s="1" t="s">
        <v>376</v>
      </c>
      <c r="H734" s="1" t="s">
        <v>28</v>
      </c>
      <c r="I734">
        <v>3</v>
      </c>
    </row>
    <row r="735" spans="1:9" x14ac:dyDescent="0.55000000000000004">
      <c r="A735">
        <v>24</v>
      </c>
      <c r="B735" s="1" t="s">
        <v>561</v>
      </c>
      <c r="C735" s="1" t="s">
        <v>2</v>
      </c>
      <c r="D735">
        <v>1</v>
      </c>
      <c r="E735" s="1" t="s">
        <v>299</v>
      </c>
      <c r="F735">
        <v>1</v>
      </c>
      <c r="G735" s="1" t="s">
        <v>376</v>
      </c>
      <c r="H735" s="1" t="s">
        <v>28</v>
      </c>
      <c r="I735">
        <v>3</v>
      </c>
    </row>
    <row r="736" spans="1:9" x14ac:dyDescent="0.55000000000000004">
      <c r="A736">
        <v>24</v>
      </c>
      <c r="B736" s="1" t="s">
        <v>561</v>
      </c>
      <c r="C736" s="1" t="s">
        <v>2</v>
      </c>
      <c r="D736">
        <v>1</v>
      </c>
      <c r="E736" s="1" t="s">
        <v>301</v>
      </c>
      <c r="F736">
        <v>1</v>
      </c>
      <c r="G736" s="1" t="s">
        <v>375</v>
      </c>
      <c r="H736" s="1" t="s">
        <v>28</v>
      </c>
      <c r="I736">
        <v>3</v>
      </c>
    </row>
    <row r="737" spans="1:9" x14ac:dyDescent="0.55000000000000004">
      <c r="A737">
        <v>24</v>
      </c>
      <c r="B737" s="1" t="s">
        <v>561</v>
      </c>
      <c r="C737" s="1" t="s">
        <v>2</v>
      </c>
      <c r="D737">
        <v>1</v>
      </c>
      <c r="E737" s="1" t="s">
        <v>305</v>
      </c>
      <c r="F737">
        <v>1</v>
      </c>
      <c r="G737" s="1" t="s">
        <v>376</v>
      </c>
      <c r="H737" s="1" t="s">
        <v>28</v>
      </c>
      <c r="I737">
        <v>3</v>
      </c>
    </row>
    <row r="738" spans="1:9" x14ac:dyDescent="0.55000000000000004">
      <c r="A738">
        <v>24</v>
      </c>
      <c r="B738" s="1" t="s">
        <v>561</v>
      </c>
      <c r="C738" s="1" t="s">
        <v>2</v>
      </c>
      <c r="D738">
        <v>1</v>
      </c>
      <c r="E738" s="1" t="s">
        <v>308</v>
      </c>
      <c r="F738">
        <v>1</v>
      </c>
      <c r="G738" s="1" t="s">
        <v>377</v>
      </c>
      <c r="H738" s="1" t="s">
        <v>28</v>
      </c>
      <c r="I738">
        <v>3</v>
      </c>
    </row>
    <row r="739" spans="1:9" x14ac:dyDescent="0.55000000000000004">
      <c r="A739">
        <v>24</v>
      </c>
      <c r="B739" s="1" t="s">
        <v>561</v>
      </c>
      <c r="C739" s="1" t="s">
        <v>2</v>
      </c>
      <c r="D739">
        <v>1</v>
      </c>
      <c r="E739" s="1" t="s">
        <v>311</v>
      </c>
      <c r="F739">
        <v>1</v>
      </c>
      <c r="G739" s="1" t="s">
        <v>377</v>
      </c>
      <c r="H739" s="1" t="s">
        <v>28</v>
      </c>
      <c r="I739">
        <v>3</v>
      </c>
    </row>
    <row r="740" spans="1:9" x14ac:dyDescent="0.55000000000000004">
      <c r="A740">
        <v>24</v>
      </c>
      <c r="B740" s="1" t="s">
        <v>561</v>
      </c>
      <c r="C740" s="1" t="s">
        <v>2</v>
      </c>
      <c r="D740">
        <v>1</v>
      </c>
      <c r="E740" s="1" t="s">
        <v>314</v>
      </c>
      <c r="F740">
        <v>1</v>
      </c>
      <c r="G740" s="1" t="s">
        <v>377</v>
      </c>
      <c r="H740" s="1" t="s">
        <v>28</v>
      </c>
      <c r="I740">
        <v>3</v>
      </c>
    </row>
    <row r="741" spans="1:9" x14ac:dyDescent="0.55000000000000004">
      <c r="A741">
        <v>24</v>
      </c>
      <c r="B741" s="1" t="s">
        <v>561</v>
      </c>
      <c r="C741" s="1" t="s">
        <v>2</v>
      </c>
      <c r="D741">
        <v>1</v>
      </c>
      <c r="E741" s="1" t="s">
        <v>372</v>
      </c>
      <c r="F741">
        <v>1</v>
      </c>
      <c r="G741" s="1" t="s">
        <v>377</v>
      </c>
      <c r="H741" s="1" t="s">
        <v>28</v>
      </c>
      <c r="I741">
        <v>3</v>
      </c>
    </row>
    <row r="742" spans="1:9" x14ac:dyDescent="0.55000000000000004">
      <c r="A742">
        <v>24</v>
      </c>
      <c r="B742" s="1" t="s">
        <v>561</v>
      </c>
      <c r="C742" s="1" t="s">
        <v>2</v>
      </c>
      <c r="D742">
        <v>1</v>
      </c>
      <c r="E742" s="1" t="s">
        <v>337</v>
      </c>
      <c r="F742">
        <v>6</v>
      </c>
      <c r="G742" s="1" t="s">
        <v>376</v>
      </c>
      <c r="H742" s="1" t="s">
        <v>28</v>
      </c>
      <c r="I742">
        <v>3</v>
      </c>
    </row>
    <row r="743" spans="1:9" x14ac:dyDescent="0.55000000000000004">
      <c r="A743">
        <v>24</v>
      </c>
      <c r="B743" s="1" t="s">
        <v>561</v>
      </c>
      <c r="C743" s="1" t="s">
        <v>2</v>
      </c>
      <c r="D743">
        <v>1</v>
      </c>
      <c r="E743" s="1" t="s">
        <v>341</v>
      </c>
      <c r="F743">
        <v>1</v>
      </c>
      <c r="G743" s="1" t="s">
        <v>376</v>
      </c>
      <c r="H743" s="1" t="s">
        <v>29</v>
      </c>
      <c r="I743">
        <v>3</v>
      </c>
    </row>
    <row r="744" spans="1:9" x14ac:dyDescent="0.55000000000000004">
      <c r="A744">
        <v>24</v>
      </c>
      <c r="B744" s="1" t="s">
        <v>561</v>
      </c>
      <c r="C744" s="1" t="s">
        <v>2</v>
      </c>
      <c r="D744">
        <v>1</v>
      </c>
      <c r="E744" s="1" t="s">
        <v>344</v>
      </c>
      <c r="F744">
        <v>1</v>
      </c>
      <c r="G744" s="1" t="s">
        <v>375</v>
      </c>
      <c r="H744" s="1" t="s">
        <v>29</v>
      </c>
      <c r="I744">
        <v>3</v>
      </c>
    </row>
    <row r="745" spans="1:9" x14ac:dyDescent="0.55000000000000004">
      <c r="A745">
        <v>24</v>
      </c>
      <c r="B745" s="1" t="s">
        <v>561</v>
      </c>
      <c r="C745" s="1" t="s">
        <v>2</v>
      </c>
      <c r="D745">
        <v>1</v>
      </c>
      <c r="E745" s="1" t="s">
        <v>348</v>
      </c>
      <c r="F745">
        <v>5</v>
      </c>
      <c r="G745" s="1" t="s">
        <v>375</v>
      </c>
      <c r="H745" s="1" t="s">
        <v>28</v>
      </c>
      <c r="I745">
        <v>3</v>
      </c>
    </row>
    <row r="746" spans="1:9" x14ac:dyDescent="0.55000000000000004">
      <c r="A746">
        <v>25</v>
      </c>
      <c r="B746" s="1" t="s">
        <v>562</v>
      </c>
      <c r="C746" s="1" t="s">
        <v>0</v>
      </c>
      <c r="D746">
        <v>7</v>
      </c>
      <c r="E746" s="1" t="s">
        <v>89</v>
      </c>
      <c r="F746">
        <v>7</v>
      </c>
      <c r="G746" s="1" t="s">
        <v>377</v>
      </c>
      <c r="H746" s="1" t="s">
        <v>29</v>
      </c>
      <c r="I746">
        <v>3</v>
      </c>
    </row>
    <row r="747" spans="1:9" x14ac:dyDescent="0.55000000000000004">
      <c r="A747">
        <v>25</v>
      </c>
      <c r="B747" s="1" t="s">
        <v>562</v>
      </c>
      <c r="C747" s="1" t="s">
        <v>0</v>
      </c>
      <c r="D747">
        <v>7</v>
      </c>
      <c r="E747" s="1" t="s">
        <v>93</v>
      </c>
      <c r="F747">
        <v>7</v>
      </c>
      <c r="G747" s="1" t="s">
        <v>377</v>
      </c>
      <c r="H747" s="1" t="s">
        <v>29</v>
      </c>
      <c r="I747">
        <v>3</v>
      </c>
    </row>
    <row r="748" spans="1:9" x14ac:dyDescent="0.55000000000000004">
      <c r="A748">
        <v>25</v>
      </c>
      <c r="B748" s="1" t="s">
        <v>562</v>
      </c>
      <c r="C748" s="1" t="s">
        <v>0</v>
      </c>
      <c r="D748">
        <v>7</v>
      </c>
      <c r="E748" s="1" t="s">
        <v>97</v>
      </c>
      <c r="F748">
        <v>7</v>
      </c>
      <c r="G748" s="1" t="s">
        <v>377</v>
      </c>
      <c r="H748" s="1" t="s">
        <v>29</v>
      </c>
      <c r="I748">
        <v>3</v>
      </c>
    </row>
    <row r="749" spans="1:9" x14ac:dyDescent="0.55000000000000004">
      <c r="A749">
        <v>25</v>
      </c>
      <c r="B749" s="1" t="s">
        <v>562</v>
      </c>
      <c r="C749" s="1" t="s">
        <v>0</v>
      </c>
      <c r="D749">
        <v>7</v>
      </c>
      <c r="E749" s="1" t="s">
        <v>101</v>
      </c>
      <c r="F749">
        <v>7</v>
      </c>
      <c r="G749" s="1" t="s">
        <v>377</v>
      </c>
      <c r="H749" s="1" t="s">
        <v>29</v>
      </c>
      <c r="I749">
        <v>3</v>
      </c>
    </row>
    <row r="750" spans="1:9" x14ac:dyDescent="0.55000000000000004">
      <c r="A750">
        <v>25</v>
      </c>
      <c r="B750" s="1" t="s">
        <v>562</v>
      </c>
      <c r="C750" s="1" t="s">
        <v>0</v>
      </c>
      <c r="D750">
        <v>7</v>
      </c>
      <c r="E750" s="1" t="s">
        <v>150</v>
      </c>
      <c r="F750">
        <v>7</v>
      </c>
      <c r="G750" s="1" t="s">
        <v>375</v>
      </c>
      <c r="H750" s="1" t="s">
        <v>29</v>
      </c>
      <c r="I750">
        <v>3</v>
      </c>
    </row>
    <row r="751" spans="1:9" x14ac:dyDescent="0.55000000000000004">
      <c r="A751">
        <v>25</v>
      </c>
      <c r="B751" s="1" t="s">
        <v>562</v>
      </c>
      <c r="C751" s="1" t="s">
        <v>0</v>
      </c>
      <c r="D751">
        <v>7</v>
      </c>
      <c r="E751" s="1" t="s">
        <v>153</v>
      </c>
      <c r="F751">
        <v>3</v>
      </c>
      <c r="G751" s="1" t="s">
        <v>376</v>
      </c>
      <c r="H751" s="1" t="s">
        <v>28</v>
      </c>
      <c r="I751">
        <v>3</v>
      </c>
    </row>
    <row r="752" spans="1:9" x14ac:dyDescent="0.55000000000000004">
      <c r="A752">
        <v>25</v>
      </c>
      <c r="B752" s="1" t="s">
        <v>562</v>
      </c>
      <c r="C752" s="1" t="s">
        <v>0</v>
      </c>
      <c r="D752">
        <v>7</v>
      </c>
      <c r="E752" s="1" t="s">
        <v>157</v>
      </c>
      <c r="F752">
        <v>3</v>
      </c>
      <c r="G752" s="1" t="s">
        <v>376</v>
      </c>
      <c r="H752" s="1" t="s">
        <v>28</v>
      </c>
      <c r="I752">
        <v>3</v>
      </c>
    </row>
    <row r="753" spans="1:9" x14ac:dyDescent="0.55000000000000004">
      <c r="A753">
        <v>25</v>
      </c>
      <c r="B753" s="1" t="s">
        <v>562</v>
      </c>
      <c r="C753" s="1" t="s">
        <v>0</v>
      </c>
      <c r="D753">
        <v>7</v>
      </c>
      <c r="E753" s="1" t="s">
        <v>164</v>
      </c>
      <c r="F753">
        <v>3</v>
      </c>
      <c r="G753" s="1" t="s">
        <v>375</v>
      </c>
      <c r="H753" s="1" t="s">
        <v>28</v>
      </c>
      <c r="I753">
        <v>3</v>
      </c>
    </row>
    <row r="754" spans="1:9" x14ac:dyDescent="0.55000000000000004">
      <c r="A754">
        <v>25</v>
      </c>
      <c r="B754" s="1" t="s">
        <v>562</v>
      </c>
      <c r="C754" s="1" t="s">
        <v>0</v>
      </c>
      <c r="D754">
        <v>7</v>
      </c>
      <c r="E754" s="1" t="s">
        <v>165</v>
      </c>
      <c r="F754">
        <v>7</v>
      </c>
      <c r="G754" s="1" t="s">
        <v>375</v>
      </c>
      <c r="H754" s="1" t="s">
        <v>28</v>
      </c>
      <c r="I754">
        <v>3</v>
      </c>
    </row>
    <row r="755" spans="1:9" x14ac:dyDescent="0.55000000000000004">
      <c r="A755">
        <v>25</v>
      </c>
      <c r="B755" s="1" t="s">
        <v>562</v>
      </c>
      <c r="C755" s="1" t="s">
        <v>0</v>
      </c>
      <c r="D755">
        <v>7</v>
      </c>
      <c r="E755" s="1" t="s">
        <v>168</v>
      </c>
      <c r="F755">
        <v>4</v>
      </c>
      <c r="G755" s="1" t="s">
        <v>376</v>
      </c>
      <c r="H755" s="1" t="s">
        <v>29</v>
      </c>
      <c r="I755">
        <v>3</v>
      </c>
    </row>
    <row r="756" spans="1:9" x14ac:dyDescent="0.55000000000000004">
      <c r="A756">
        <v>25</v>
      </c>
      <c r="B756" s="1" t="s">
        <v>562</v>
      </c>
      <c r="C756" s="1" t="s">
        <v>0</v>
      </c>
      <c r="D756">
        <v>7</v>
      </c>
      <c r="E756" s="1" t="s">
        <v>172</v>
      </c>
      <c r="F756">
        <v>7</v>
      </c>
      <c r="G756" s="1" t="s">
        <v>376</v>
      </c>
      <c r="H756" s="1" t="s">
        <v>29</v>
      </c>
      <c r="I756">
        <v>3</v>
      </c>
    </row>
    <row r="757" spans="1:9" x14ac:dyDescent="0.55000000000000004">
      <c r="A757">
        <v>25</v>
      </c>
      <c r="B757" s="1" t="s">
        <v>562</v>
      </c>
      <c r="C757" s="1" t="s">
        <v>0</v>
      </c>
      <c r="D757">
        <v>7</v>
      </c>
      <c r="E757" s="1" t="s">
        <v>176</v>
      </c>
      <c r="F757">
        <v>7</v>
      </c>
      <c r="G757" s="1" t="s">
        <v>375</v>
      </c>
      <c r="H757" s="1" t="s">
        <v>29</v>
      </c>
      <c r="I757">
        <v>3</v>
      </c>
    </row>
    <row r="758" spans="1:9" x14ac:dyDescent="0.55000000000000004">
      <c r="A758">
        <v>25</v>
      </c>
      <c r="B758" s="1" t="s">
        <v>562</v>
      </c>
      <c r="C758" s="1" t="s">
        <v>0</v>
      </c>
      <c r="D758">
        <v>7</v>
      </c>
      <c r="E758" s="1" t="s">
        <v>180</v>
      </c>
      <c r="F758">
        <v>7</v>
      </c>
      <c r="G758" s="1" t="s">
        <v>376</v>
      </c>
      <c r="H758" s="1" t="s">
        <v>29</v>
      </c>
      <c r="I758">
        <v>3</v>
      </c>
    </row>
    <row r="759" spans="1:9" x14ac:dyDescent="0.55000000000000004">
      <c r="A759">
        <v>25</v>
      </c>
      <c r="B759" s="1" t="s">
        <v>562</v>
      </c>
      <c r="C759" s="1" t="s">
        <v>0</v>
      </c>
      <c r="D759">
        <v>7</v>
      </c>
      <c r="E759" s="1" t="s">
        <v>234</v>
      </c>
      <c r="F759">
        <v>7</v>
      </c>
      <c r="G759" s="1" t="s">
        <v>377</v>
      </c>
      <c r="H759" s="1" t="s">
        <v>28</v>
      </c>
      <c r="I759">
        <v>3</v>
      </c>
    </row>
    <row r="760" spans="1:9" x14ac:dyDescent="0.55000000000000004">
      <c r="A760">
        <v>25</v>
      </c>
      <c r="B760" s="1" t="s">
        <v>562</v>
      </c>
      <c r="C760" s="1" t="s">
        <v>0</v>
      </c>
      <c r="D760">
        <v>7</v>
      </c>
      <c r="E760" s="1" t="s">
        <v>238</v>
      </c>
      <c r="F760">
        <v>7</v>
      </c>
      <c r="G760" s="1" t="s">
        <v>377</v>
      </c>
      <c r="H760" s="1" t="s">
        <v>28</v>
      </c>
      <c r="I760">
        <v>3</v>
      </c>
    </row>
    <row r="761" spans="1:9" x14ac:dyDescent="0.55000000000000004">
      <c r="A761">
        <v>25</v>
      </c>
      <c r="B761" s="1" t="s">
        <v>562</v>
      </c>
      <c r="C761" s="1" t="s">
        <v>0</v>
      </c>
      <c r="D761">
        <v>7</v>
      </c>
      <c r="E761" s="1" t="s">
        <v>241</v>
      </c>
      <c r="F761">
        <v>7</v>
      </c>
      <c r="G761" s="1" t="s">
        <v>377</v>
      </c>
      <c r="H761" s="1" t="s">
        <v>29</v>
      </c>
      <c r="I761">
        <v>3</v>
      </c>
    </row>
    <row r="762" spans="1:9" x14ac:dyDescent="0.55000000000000004">
      <c r="A762">
        <v>25</v>
      </c>
      <c r="B762" s="1" t="s">
        <v>562</v>
      </c>
      <c r="C762" s="1" t="s">
        <v>0</v>
      </c>
      <c r="D762">
        <v>7</v>
      </c>
      <c r="E762" s="1" t="s">
        <v>245</v>
      </c>
      <c r="F762">
        <v>7</v>
      </c>
      <c r="G762" s="1" t="s">
        <v>376</v>
      </c>
      <c r="H762" s="1" t="s">
        <v>28</v>
      </c>
      <c r="I762">
        <v>3</v>
      </c>
    </row>
    <row r="763" spans="1:9" x14ac:dyDescent="0.55000000000000004">
      <c r="A763">
        <v>25</v>
      </c>
      <c r="B763" s="1" t="s">
        <v>562</v>
      </c>
      <c r="C763" s="1" t="s">
        <v>0</v>
      </c>
      <c r="D763">
        <v>7</v>
      </c>
      <c r="E763" s="1" t="s">
        <v>249</v>
      </c>
      <c r="F763">
        <v>7</v>
      </c>
      <c r="G763" s="1" t="s">
        <v>375</v>
      </c>
      <c r="H763" s="1" t="s">
        <v>28</v>
      </c>
      <c r="I763">
        <v>3</v>
      </c>
    </row>
    <row r="764" spans="1:9" x14ac:dyDescent="0.55000000000000004">
      <c r="A764">
        <v>25</v>
      </c>
      <c r="B764" s="1" t="s">
        <v>562</v>
      </c>
      <c r="C764" s="1" t="s">
        <v>0</v>
      </c>
      <c r="D764">
        <v>7</v>
      </c>
      <c r="E764" s="1" t="s">
        <v>253</v>
      </c>
      <c r="F764">
        <v>7</v>
      </c>
      <c r="G764" s="1" t="s">
        <v>376</v>
      </c>
      <c r="H764" s="1" t="s">
        <v>28</v>
      </c>
      <c r="I764">
        <v>3</v>
      </c>
    </row>
    <row r="765" spans="1:9" x14ac:dyDescent="0.55000000000000004">
      <c r="A765">
        <v>25</v>
      </c>
      <c r="B765" s="1" t="s">
        <v>562</v>
      </c>
      <c r="C765" s="1" t="s">
        <v>0</v>
      </c>
      <c r="D765">
        <v>7</v>
      </c>
      <c r="E765" s="1" t="s">
        <v>257</v>
      </c>
      <c r="F765">
        <v>7</v>
      </c>
      <c r="G765" s="1" t="s">
        <v>376</v>
      </c>
      <c r="H765" s="1" t="s">
        <v>28</v>
      </c>
      <c r="I765">
        <v>3</v>
      </c>
    </row>
    <row r="766" spans="1:9" x14ac:dyDescent="0.55000000000000004">
      <c r="A766">
        <v>25</v>
      </c>
      <c r="B766" s="1" t="s">
        <v>562</v>
      </c>
      <c r="C766" s="1" t="s">
        <v>0</v>
      </c>
      <c r="D766">
        <v>7</v>
      </c>
      <c r="E766" s="1" t="s">
        <v>299</v>
      </c>
      <c r="F766">
        <v>7</v>
      </c>
      <c r="G766" s="1" t="s">
        <v>376</v>
      </c>
      <c r="H766" s="1" t="s">
        <v>28</v>
      </c>
      <c r="I766">
        <v>3</v>
      </c>
    </row>
    <row r="767" spans="1:9" x14ac:dyDescent="0.55000000000000004">
      <c r="A767">
        <v>25</v>
      </c>
      <c r="B767" s="1" t="s">
        <v>562</v>
      </c>
      <c r="C767" s="1" t="s">
        <v>0</v>
      </c>
      <c r="D767">
        <v>7</v>
      </c>
      <c r="E767" s="1" t="s">
        <v>301</v>
      </c>
      <c r="F767">
        <v>7</v>
      </c>
      <c r="G767" s="1" t="s">
        <v>375</v>
      </c>
      <c r="H767" s="1" t="s">
        <v>28</v>
      </c>
      <c r="I767">
        <v>3</v>
      </c>
    </row>
    <row r="768" spans="1:9" x14ac:dyDescent="0.55000000000000004">
      <c r="A768">
        <v>25</v>
      </c>
      <c r="B768" s="1" t="s">
        <v>562</v>
      </c>
      <c r="C768" s="1" t="s">
        <v>0</v>
      </c>
      <c r="D768">
        <v>7</v>
      </c>
      <c r="E768" s="1" t="s">
        <v>305</v>
      </c>
      <c r="F768">
        <v>7</v>
      </c>
      <c r="G768" s="1" t="s">
        <v>376</v>
      </c>
      <c r="H768" s="1" t="s">
        <v>28</v>
      </c>
      <c r="I768">
        <v>3</v>
      </c>
    </row>
    <row r="769" spans="1:9" x14ac:dyDescent="0.55000000000000004">
      <c r="A769">
        <v>25</v>
      </c>
      <c r="B769" s="1" t="s">
        <v>562</v>
      </c>
      <c r="C769" s="1" t="s">
        <v>0</v>
      </c>
      <c r="D769">
        <v>7</v>
      </c>
      <c r="E769" s="1" t="s">
        <v>308</v>
      </c>
      <c r="F769">
        <v>4</v>
      </c>
      <c r="G769" s="1" t="s">
        <v>377</v>
      </c>
      <c r="H769" s="1" t="s">
        <v>28</v>
      </c>
      <c r="I769">
        <v>3</v>
      </c>
    </row>
    <row r="770" spans="1:9" x14ac:dyDescent="0.55000000000000004">
      <c r="A770">
        <v>25</v>
      </c>
      <c r="B770" s="1" t="s">
        <v>562</v>
      </c>
      <c r="C770" s="1" t="s">
        <v>0</v>
      </c>
      <c r="D770">
        <v>7</v>
      </c>
      <c r="E770" s="1" t="s">
        <v>311</v>
      </c>
      <c r="F770">
        <v>3</v>
      </c>
      <c r="G770" s="1" t="s">
        <v>377</v>
      </c>
      <c r="H770" s="1" t="s">
        <v>28</v>
      </c>
      <c r="I770">
        <v>3</v>
      </c>
    </row>
    <row r="771" spans="1:9" x14ac:dyDescent="0.55000000000000004">
      <c r="A771">
        <v>25</v>
      </c>
      <c r="B771" s="1" t="s">
        <v>562</v>
      </c>
      <c r="C771" s="1" t="s">
        <v>0</v>
      </c>
      <c r="D771">
        <v>7</v>
      </c>
      <c r="E771" s="1" t="s">
        <v>314</v>
      </c>
      <c r="F771">
        <v>5</v>
      </c>
      <c r="G771" s="1" t="s">
        <v>377</v>
      </c>
      <c r="H771" s="1" t="s">
        <v>28</v>
      </c>
      <c r="I771">
        <v>3</v>
      </c>
    </row>
    <row r="772" spans="1:9" x14ac:dyDescent="0.55000000000000004">
      <c r="A772">
        <v>25</v>
      </c>
      <c r="B772" s="1" t="s">
        <v>562</v>
      </c>
      <c r="C772" s="1" t="s">
        <v>0</v>
      </c>
      <c r="D772">
        <v>7</v>
      </c>
      <c r="E772" s="1" t="s">
        <v>372</v>
      </c>
      <c r="F772">
        <v>7</v>
      </c>
      <c r="G772" s="1" t="s">
        <v>377</v>
      </c>
      <c r="H772" s="1" t="s">
        <v>28</v>
      </c>
      <c r="I772">
        <v>3</v>
      </c>
    </row>
    <row r="773" spans="1:9" x14ac:dyDescent="0.55000000000000004">
      <c r="A773">
        <v>25</v>
      </c>
      <c r="B773" s="1" t="s">
        <v>562</v>
      </c>
      <c r="C773" s="1" t="s">
        <v>0</v>
      </c>
      <c r="D773">
        <v>7</v>
      </c>
      <c r="E773" s="1" t="s">
        <v>337</v>
      </c>
      <c r="F773">
        <v>7</v>
      </c>
      <c r="G773" s="1" t="s">
        <v>376</v>
      </c>
      <c r="H773" s="1" t="s">
        <v>28</v>
      </c>
      <c r="I773">
        <v>3</v>
      </c>
    </row>
    <row r="774" spans="1:9" x14ac:dyDescent="0.55000000000000004">
      <c r="A774">
        <v>25</v>
      </c>
      <c r="B774" s="1" t="s">
        <v>562</v>
      </c>
      <c r="C774" s="1" t="s">
        <v>0</v>
      </c>
      <c r="D774">
        <v>7</v>
      </c>
      <c r="E774" s="1" t="s">
        <v>341</v>
      </c>
      <c r="F774">
        <v>7</v>
      </c>
      <c r="G774" s="1" t="s">
        <v>376</v>
      </c>
      <c r="H774" s="1" t="s">
        <v>29</v>
      </c>
      <c r="I774">
        <v>3</v>
      </c>
    </row>
    <row r="775" spans="1:9" x14ac:dyDescent="0.55000000000000004">
      <c r="A775">
        <v>25</v>
      </c>
      <c r="B775" s="1" t="s">
        <v>562</v>
      </c>
      <c r="C775" s="1" t="s">
        <v>0</v>
      </c>
      <c r="D775">
        <v>7</v>
      </c>
      <c r="E775" s="1" t="s">
        <v>344</v>
      </c>
      <c r="F775">
        <v>7</v>
      </c>
      <c r="G775" s="1" t="s">
        <v>375</v>
      </c>
      <c r="H775" s="1" t="s">
        <v>29</v>
      </c>
      <c r="I775">
        <v>3</v>
      </c>
    </row>
    <row r="776" spans="1:9" x14ac:dyDescent="0.55000000000000004">
      <c r="A776">
        <v>25</v>
      </c>
      <c r="B776" s="1" t="s">
        <v>562</v>
      </c>
      <c r="C776" s="1" t="s">
        <v>0</v>
      </c>
      <c r="D776">
        <v>7</v>
      </c>
      <c r="E776" s="1" t="s">
        <v>348</v>
      </c>
      <c r="F776">
        <v>3</v>
      </c>
      <c r="G776" s="1" t="s">
        <v>375</v>
      </c>
      <c r="H776" s="1" t="s">
        <v>28</v>
      </c>
      <c r="I776">
        <v>3</v>
      </c>
    </row>
    <row r="777" spans="1:9" x14ac:dyDescent="0.55000000000000004">
      <c r="A777">
        <v>26</v>
      </c>
      <c r="B777" s="1" t="s">
        <v>563</v>
      </c>
      <c r="C777" s="1" t="s">
        <v>0</v>
      </c>
      <c r="D777">
        <v>7</v>
      </c>
      <c r="E777" s="1" t="s">
        <v>89</v>
      </c>
      <c r="F777">
        <v>7</v>
      </c>
      <c r="G777" s="1" t="s">
        <v>377</v>
      </c>
      <c r="H777" s="1" t="s">
        <v>29</v>
      </c>
      <c r="I777">
        <v>3</v>
      </c>
    </row>
    <row r="778" spans="1:9" x14ac:dyDescent="0.55000000000000004">
      <c r="A778">
        <v>26</v>
      </c>
      <c r="B778" s="1" t="s">
        <v>563</v>
      </c>
      <c r="C778" s="1" t="s">
        <v>0</v>
      </c>
      <c r="D778">
        <v>7</v>
      </c>
      <c r="E778" s="1" t="s">
        <v>93</v>
      </c>
      <c r="F778">
        <v>7</v>
      </c>
      <c r="G778" s="1" t="s">
        <v>377</v>
      </c>
      <c r="H778" s="1" t="s">
        <v>29</v>
      </c>
      <c r="I778">
        <v>3</v>
      </c>
    </row>
    <row r="779" spans="1:9" x14ac:dyDescent="0.55000000000000004">
      <c r="A779">
        <v>26</v>
      </c>
      <c r="B779" s="1" t="s">
        <v>563</v>
      </c>
      <c r="C779" s="1" t="s">
        <v>0</v>
      </c>
      <c r="D779">
        <v>7</v>
      </c>
      <c r="E779" s="1" t="s">
        <v>97</v>
      </c>
      <c r="F779">
        <v>7</v>
      </c>
      <c r="G779" s="1" t="s">
        <v>377</v>
      </c>
      <c r="H779" s="1" t="s">
        <v>29</v>
      </c>
      <c r="I779">
        <v>3</v>
      </c>
    </row>
    <row r="780" spans="1:9" x14ac:dyDescent="0.55000000000000004">
      <c r="A780">
        <v>26</v>
      </c>
      <c r="B780" s="1" t="s">
        <v>563</v>
      </c>
      <c r="C780" s="1" t="s">
        <v>0</v>
      </c>
      <c r="D780">
        <v>7</v>
      </c>
      <c r="E780" s="1" t="s">
        <v>101</v>
      </c>
      <c r="F780">
        <v>7</v>
      </c>
      <c r="G780" s="1" t="s">
        <v>377</v>
      </c>
      <c r="H780" s="1" t="s">
        <v>29</v>
      </c>
      <c r="I780">
        <v>3</v>
      </c>
    </row>
    <row r="781" spans="1:9" x14ac:dyDescent="0.55000000000000004">
      <c r="A781">
        <v>26</v>
      </c>
      <c r="B781" s="1" t="s">
        <v>563</v>
      </c>
      <c r="C781" s="1" t="s">
        <v>0</v>
      </c>
      <c r="D781">
        <v>7</v>
      </c>
      <c r="E781" s="1" t="s">
        <v>150</v>
      </c>
      <c r="F781">
        <v>7</v>
      </c>
      <c r="G781" s="1" t="s">
        <v>375</v>
      </c>
      <c r="H781" s="1" t="s">
        <v>29</v>
      </c>
      <c r="I781">
        <v>3</v>
      </c>
    </row>
    <row r="782" spans="1:9" x14ac:dyDescent="0.55000000000000004">
      <c r="A782">
        <v>26</v>
      </c>
      <c r="B782" s="1" t="s">
        <v>563</v>
      </c>
      <c r="C782" s="1" t="s">
        <v>0</v>
      </c>
      <c r="D782">
        <v>7</v>
      </c>
      <c r="E782" s="1" t="s">
        <v>153</v>
      </c>
      <c r="F782">
        <v>7</v>
      </c>
      <c r="G782" s="1" t="s">
        <v>376</v>
      </c>
      <c r="H782" s="1" t="s">
        <v>28</v>
      </c>
      <c r="I782">
        <v>3</v>
      </c>
    </row>
    <row r="783" spans="1:9" x14ac:dyDescent="0.55000000000000004">
      <c r="A783">
        <v>26</v>
      </c>
      <c r="B783" s="1" t="s">
        <v>563</v>
      </c>
      <c r="C783" s="1" t="s">
        <v>0</v>
      </c>
      <c r="D783">
        <v>7</v>
      </c>
      <c r="E783" s="1" t="s">
        <v>157</v>
      </c>
      <c r="F783">
        <v>7</v>
      </c>
      <c r="G783" s="1" t="s">
        <v>376</v>
      </c>
      <c r="H783" s="1" t="s">
        <v>28</v>
      </c>
      <c r="I783">
        <v>3</v>
      </c>
    </row>
    <row r="784" spans="1:9" x14ac:dyDescent="0.55000000000000004">
      <c r="A784">
        <v>26</v>
      </c>
      <c r="B784" s="1" t="s">
        <v>563</v>
      </c>
      <c r="C784" s="1" t="s">
        <v>0</v>
      </c>
      <c r="D784">
        <v>7</v>
      </c>
      <c r="E784" s="1" t="s">
        <v>164</v>
      </c>
      <c r="F784">
        <v>4</v>
      </c>
      <c r="G784" s="1" t="s">
        <v>375</v>
      </c>
      <c r="H784" s="1" t="s">
        <v>28</v>
      </c>
      <c r="I784">
        <v>3</v>
      </c>
    </row>
    <row r="785" spans="1:9" x14ac:dyDescent="0.55000000000000004">
      <c r="A785">
        <v>26</v>
      </c>
      <c r="B785" s="1" t="s">
        <v>563</v>
      </c>
      <c r="C785" s="1" t="s">
        <v>0</v>
      </c>
      <c r="D785">
        <v>7</v>
      </c>
      <c r="E785" s="1" t="s">
        <v>165</v>
      </c>
      <c r="F785">
        <v>7</v>
      </c>
      <c r="G785" s="1" t="s">
        <v>375</v>
      </c>
      <c r="H785" s="1" t="s">
        <v>28</v>
      </c>
      <c r="I785">
        <v>3</v>
      </c>
    </row>
    <row r="786" spans="1:9" x14ac:dyDescent="0.55000000000000004">
      <c r="A786">
        <v>26</v>
      </c>
      <c r="B786" s="1" t="s">
        <v>563</v>
      </c>
      <c r="C786" s="1" t="s">
        <v>0</v>
      </c>
      <c r="D786">
        <v>7</v>
      </c>
      <c r="E786" s="1" t="s">
        <v>168</v>
      </c>
      <c r="F786">
        <v>3</v>
      </c>
      <c r="G786" s="1" t="s">
        <v>376</v>
      </c>
      <c r="H786" s="1" t="s">
        <v>29</v>
      </c>
      <c r="I786">
        <v>3</v>
      </c>
    </row>
    <row r="787" spans="1:9" x14ac:dyDescent="0.55000000000000004">
      <c r="A787">
        <v>26</v>
      </c>
      <c r="B787" s="1" t="s">
        <v>563</v>
      </c>
      <c r="C787" s="1" t="s">
        <v>0</v>
      </c>
      <c r="D787">
        <v>7</v>
      </c>
      <c r="E787" s="1" t="s">
        <v>172</v>
      </c>
      <c r="F787">
        <v>7</v>
      </c>
      <c r="G787" s="1" t="s">
        <v>376</v>
      </c>
      <c r="H787" s="1" t="s">
        <v>29</v>
      </c>
      <c r="I787">
        <v>3</v>
      </c>
    </row>
    <row r="788" spans="1:9" x14ac:dyDescent="0.55000000000000004">
      <c r="A788">
        <v>26</v>
      </c>
      <c r="B788" s="1" t="s">
        <v>563</v>
      </c>
      <c r="C788" s="1" t="s">
        <v>0</v>
      </c>
      <c r="D788">
        <v>7</v>
      </c>
      <c r="E788" s="1" t="s">
        <v>176</v>
      </c>
      <c r="F788">
        <v>7</v>
      </c>
      <c r="G788" s="1" t="s">
        <v>375</v>
      </c>
      <c r="H788" s="1" t="s">
        <v>29</v>
      </c>
      <c r="I788">
        <v>3</v>
      </c>
    </row>
    <row r="789" spans="1:9" x14ac:dyDescent="0.55000000000000004">
      <c r="A789">
        <v>26</v>
      </c>
      <c r="B789" s="1" t="s">
        <v>563</v>
      </c>
      <c r="C789" s="1" t="s">
        <v>0</v>
      </c>
      <c r="D789">
        <v>7</v>
      </c>
      <c r="E789" s="1" t="s">
        <v>180</v>
      </c>
      <c r="F789">
        <v>7</v>
      </c>
      <c r="G789" s="1" t="s">
        <v>376</v>
      </c>
      <c r="H789" s="1" t="s">
        <v>29</v>
      </c>
      <c r="I789">
        <v>3</v>
      </c>
    </row>
    <row r="790" spans="1:9" x14ac:dyDescent="0.55000000000000004">
      <c r="A790">
        <v>26</v>
      </c>
      <c r="B790" s="1" t="s">
        <v>563</v>
      </c>
      <c r="C790" s="1" t="s">
        <v>0</v>
      </c>
      <c r="D790">
        <v>7</v>
      </c>
      <c r="E790" s="1" t="s">
        <v>234</v>
      </c>
      <c r="F790">
        <v>7</v>
      </c>
      <c r="G790" s="1" t="s">
        <v>377</v>
      </c>
      <c r="H790" s="1" t="s">
        <v>28</v>
      </c>
      <c r="I790">
        <v>3</v>
      </c>
    </row>
    <row r="791" spans="1:9" x14ac:dyDescent="0.55000000000000004">
      <c r="A791">
        <v>26</v>
      </c>
      <c r="B791" s="1" t="s">
        <v>563</v>
      </c>
      <c r="C791" s="1" t="s">
        <v>0</v>
      </c>
      <c r="D791">
        <v>7</v>
      </c>
      <c r="E791" s="1" t="s">
        <v>238</v>
      </c>
      <c r="F791">
        <v>7</v>
      </c>
      <c r="G791" s="1" t="s">
        <v>377</v>
      </c>
      <c r="H791" s="1" t="s">
        <v>28</v>
      </c>
      <c r="I791">
        <v>3</v>
      </c>
    </row>
    <row r="792" spans="1:9" x14ac:dyDescent="0.55000000000000004">
      <c r="A792">
        <v>26</v>
      </c>
      <c r="B792" s="1" t="s">
        <v>563</v>
      </c>
      <c r="C792" s="1" t="s">
        <v>0</v>
      </c>
      <c r="D792">
        <v>7</v>
      </c>
      <c r="E792" s="1" t="s">
        <v>241</v>
      </c>
      <c r="F792">
        <v>7</v>
      </c>
      <c r="G792" s="1" t="s">
        <v>377</v>
      </c>
      <c r="H792" s="1" t="s">
        <v>29</v>
      </c>
      <c r="I792">
        <v>3</v>
      </c>
    </row>
    <row r="793" spans="1:9" x14ac:dyDescent="0.55000000000000004">
      <c r="A793">
        <v>26</v>
      </c>
      <c r="B793" s="1" t="s">
        <v>563</v>
      </c>
      <c r="C793" s="1" t="s">
        <v>0</v>
      </c>
      <c r="D793">
        <v>7</v>
      </c>
      <c r="E793" s="1" t="s">
        <v>245</v>
      </c>
      <c r="F793">
        <v>7</v>
      </c>
      <c r="G793" s="1" t="s">
        <v>376</v>
      </c>
      <c r="H793" s="1" t="s">
        <v>28</v>
      </c>
      <c r="I793">
        <v>3</v>
      </c>
    </row>
    <row r="794" spans="1:9" x14ac:dyDescent="0.55000000000000004">
      <c r="A794">
        <v>26</v>
      </c>
      <c r="B794" s="1" t="s">
        <v>563</v>
      </c>
      <c r="C794" s="1" t="s">
        <v>0</v>
      </c>
      <c r="D794">
        <v>7</v>
      </c>
      <c r="E794" s="1" t="s">
        <v>249</v>
      </c>
      <c r="F794">
        <v>7</v>
      </c>
      <c r="G794" s="1" t="s">
        <v>375</v>
      </c>
      <c r="H794" s="1" t="s">
        <v>28</v>
      </c>
      <c r="I794">
        <v>3</v>
      </c>
    </row>
    <row r="795" spans="1:9" x14ac:dyDescent="0.55000000000000004">
      <c r="A795">
        <v>26</v>
      </c>
      <c r="B795" s="1" t="s">
        <v>563</v>
      </c>
      <c r="C795" s="1" t="s">
        <v>0</v>
      </c>
      <c r="D795">
        <v>7</v>
      </c>
      <c r="E795" s="1" t="s">
        <v>253</v>
      </c>
      <c r="F795">
        <v>7</v>
      </c>
      <c r="G795" s="1" t="s">
        <v>376</v>
      </c>
      <c r="H795" s="1" t="s">
        <v>28</v>
      </c>
      <c r="I795">
        <v>3</v>
      </c>
    </row>
    <row r="796" spans="1:9" x14ac:dyDescent="0.55000000000000004">
      <c r="A796">
        <v>26</v>
      </c>
      <c r="B796" s="1" t="s">
        <v>563</v>
      </c>
      <c r="C796" s="1" t="s">
        <v>0</v>
      </c>
      <c r="D796">
        <v>7</v>
      </c>
      <c r="E796" s="1" t="s">
        <v>257</v>
      </c>
      <c r="F796">
        <v>7</v>
      </c>
      <c r="G796" s="1" t="s">
        <v>376</v>
      </c>
      <c r="H796" s="1" t="s">
        <v>28</v>
      </c>
      <c r="I796">
        <v>3</v>
      </c>
    </row>
    <row r="797" spans="1:9" x14ac:dyDescent="0.55000000000000004">
      <c r="A797">
        <v>26</v>
      </c>
      <c r="B797" s="1" t="s">
        <v>563</v>
      </c>
      <c r="C797" s="1" t="s">
        <v>0</v>
      </c>
      <c r="D797">
        <v>7</v>
      </c>
      <c r="E797" s="1" t="s">
        <v>299</v>
      </c>
      <c r="F797">
        <v>7</v>
      </c>
      <c r="G797" s="1" t="s">
        <v>376</v>
      </c>
      <c r="H797" s="1" t="s">
        <v>28</v>
      </c>
      <c r="I797">
        <v>3</v>
      </c>
    </row>
    <row r="798" spans="1:9" x14ac:dyDescent="0.55000000000000004">
      <c r="A798">
        <v>26</v>
      </c>
      <c r="B798" s="1" t="s">
        <v>563</v>
      </c>
      <c r="C798" s="1" t="s">
        <v>0</v>
      </c>
      <c r="D798">
        <v>7</v>
      </c>
      <c r="E798" s="1" t="s">
        <v>301</v>
      </c>
      <c r="F798">
        <v>7</v>
      </c>
      <c r="G798" s="1" t="s">
        <v>375</v>
      </c>
      <c r="H798" s="1" t="s">
        <v>28</v>
      </c>
      <c r="I798">
        <v>3</v>
      </c>
    </row>
    <row r="799" spans="1:9" x14ac:dyDescent="0.55000000000000004">
      <c r="A799">
        <v>26</v>
      </c>
      <c r="B799" s="1" t="s">
        <v>563</v>
      </c>
      <c r="C799" s="1" t="s">
        <v>0</v>
      </c>
      <c r="D799">
        <v>7</v>
      </c>
      <c r="E799" s="1" t="s">
        <v>305</v>
      </c>
      <c r="F799">
        <v>7</v>
      </c>
      <c r="G799" s="1" t="s">
        <v>376</v>
      </c>
      <c r="H799" s="1" t="s">
        <v>28</v>
      </c>
      <c r="I799">
        <v>3</v>
      </c>
    </row>
    <row r="800" spans="1:9" x14ac:dyDescent="0.55000000000000004">
      <c r="A800">
        <v>26</v>
      </c>
      <c r="B800" s="1" t="s">
        <v>563</v>
      </c>
      <c r="C800" s="1" t="s">
        <v>0</v>
      </c>
      <c r="D800">
        <v>7</v>
      </c>
      <c r="E800" s="1" t="s">
        <v>308</v>
      </c>
      <c r="F800">
        <v>7</v>
      </c>
      <c r="G800" s="1" t="s">
        <v>377</v>
      </c>
      <c r="H800" s="1" t="s">
        <v>28</v>
      </c>
      <c r="I800">
        <v>3</v>
      </c>
    </row>
    <row r="801" spans="1:9" x14ac:dyDescent="0.55000000000000004">
      <c r="A801">
        <v>26</v>
      </c>
      <c r="B801" s="1" t="s">
        <v>563</v>
      </c>
      <c r="C801" s="1" t="s">
        <v>0</v>
      </c>
      <c r="D801">
        <v>7</v>
      </c>
      <c r="E801" s="1" t="s">
        <v>311</v>
      </c>
      <c r="F801">
        <v>7</v>
      </c>
      <c r="G801" s="1" t="s">
        <v>377</v>
      </c>
      <c r="H801" s="1" t="s">
        <v>28</v>
      </c>
      <c r="I801">
        <v>3</v>
      </c>
    </row>
    <row r="802" spans="1:9" x14ac:dyDescent="0.55000000000000004">
      <c r="A802">
        <v>26</v>
      </c>
      <c r="B802" s="1" t="s">
        <v>563</v>
      </c>
      <c r="C802" s="1" t="s">
        <v>0</v>
      </c>
      <c r="D802">
        <v>7</v>
      </c>
      <c r="E802" s="1" t="s">
        <v>314</v>
      </c>
      <c r="F802">
        <v>7</v>
      </c>
      <c r="G802" s="1" t="s">
        <v>377</v>
      </c>
      <c r="H802" s="1" t="s">
        <v>28</v>
      </c>
      <c r="I802">
        <v>3</v>
      </c>
    </row>
    <row r="803" spans="1:9" x14ac:dyDescent="0.55000000000000004">
      <c r="A803">
        <v>26</v>
      </c>
      <c r="B803" s="1" t="s">
        <v>563</v>
      </c>
      <c r="C803" s="1" t="s">
        <v>0</v>
      </c>
      <c r="D803">
        <v>7</v>
      </c>
      <c r="E803" s="1" t="s">
        <v>372</v>
      </c>
      <c r="F803">
        <v>7</v>
      </c>
      <c r="G803" s="1" t="s">
        <v>377</v>
      </c>
      <c r="H803" s="1" t="s">
        <v>28</v>
      </c>
      <c r="I803">
        <v>3</v>
      </c>
    </row>
    <row r="804" spans="1:9" x14ac:dyDescent="0.55000000000000004">
      <c r="A804">
        <v>26</v>
      </c>
      <c r="B804" s="1" t="s">
        <v>563</v>
      </c>
      <c r="C804" s="1" t="s">
        <v>0</v>
      </c>
      <c r="D804">
        <v>7</v>
      </c>
      <c r="E804" s="1" t="s">
        <v>337</v>
      </c>
      <c r="F804">
        <v>7</v>
      </c>
      <c r="G804" s="1" t="s">
        <v>376</v>
      </c>
      <c r="H804" s="1" t="s">
        <v>28</v>
      </c>
      <c r="I804">
        <v>3</v>
      </c>
    </row>
    <row r="805" spans="1:9" x14ac:dyDescent="0.55000000000000004">
      <c r="A805">
        <v>26</v>
      </c>
      <c r="B805" s="1" t="s">
        <v>563</v>
      </c>
      <c r="C805" s="1" t="s">
        <v>0</v>
      </c>
      <c r="D805">
        <v>7</v>
      </c>
      <c r="E805" s="1" t="s">
        <v>341</v>
      </c>
      <c r="F805">
        <v>7</v>
      </c>
      <c r="G805" s="1" t="s">
        <v>376</v>
      </c>
      <c r="H805" s="1" t="s">
        <v>29</v>
      </c>
      <c r="I805">
        <v>3</v>
      </c>
    </row>
    <row r="806" spans="1:9" x14ac:dyDescent="0.55000000000000004">
      <c r="A806">
        <v>26</v>
      </c>
      <c r="B806" s="1" t="s">
        <v>563</v>
      </c>
      <c r="C806" s="1" t="s">
        <v>0</v>
      </c>
      <c r="D806">
        <v>7</v>
      </c>
      <c r="E806" s="1" t="s">
        <v>344</v>
      </c>
      <c r="F806">
        <v>6</v>
      </c>
      <c r="G806" s="1" t="s">
        <v>375</v>
      </c>
      <c r="H806" s="1" t="s">
        <v>29</v>
      </c>
      <c r="I806">
        <v>3</v>
      </c>
    </row>
    <row r="807" spans="1:9" x14ac:dyDescent="0.55000000000000004">
      <c r="A807">
        <v>26</v>
      </c>
      <c r="B807" s="1" t="s">
        <v>563</v>
      </c>
      <c r="C807" s="1" t="s">
        <v>0</v>
      </c>
      <c r="D807">
        <v>7</v>
      </c>
      <c r="E807" s="1" t="s">
        <v>348</v>
      </c>
      <c r="F807">
        <v>3</v>
      </c>
      <c r="G807" s="1" t="s">
        <v>375</v>
      </c>
      <c r="H807" s="1" t="s">
        <v>28</v>
      </c>
      <c r="I807">
        <v>3</v>
      </c>
    </row>
    <row r="808" spans="1:9" x14ac:dyDescent="0.55000000000000004">
      <c r="A808">
        <v>27</v>
      </c>
      <c r="B808" s="1" t="s">
        <v>564</v>
      </c>
      <c r="C808" s="1" t="s">
        <v>0</v>
      </c>
      <c r="D808">
        <v>7</v>
      </c>
      <c r="E808" s="1" t="s">
        <v>89</v>
      </c>
      <c r="F808">
        <v>7</v>
      </c>
      <c r="G808" s="1" t="s">
        <v>377</v>
      </c>
      <c r="H808" s="1" t="s">
        <v>29</v>
      </c>
      <c r="I808">
        <v>3</v>
      </c>
    </row>
    <row r="809" spans="1:9" x14ac:dyDescent="0.55000000000000004">
      <c r="A809">
        <v>27</v>
      </c>
      <c r="B809" s="1" t="s">
        <v>564</v>
      </c>
      <c r="C809" s="1" t="s">
        <v>0</v>
      </c>
      <c r="D809">
        <v>7</v>
      </c>
      <c r="E809" s="1" t="s">
        <v>93</v>
      </c>
      <c r="F809">
        <v>7</v>
      </c>
      <c r="G809" s="1" t="s">
        <v>377</v>
      </c>
      <c r="H809" s="1" t="s">
        <v>29</v>
      </c>
      <c r="I809">
        <v>3</v>
      </c>
    </row>
    <row r="810" spans="1:9" x14ac:dyDescent="0.55000000000000004">
      <c r="A810">
        <v>27</v>
      </c>
      <c r="B810" s="1" t="s">
        <v>564</v>
      </c>
      <c r="C810" s="1" t="s">
        <v>0</v>
      </c>
      <c r="D810">
        <v>7</v>
      </c>
      <c r="E810" s="1" t="s">
        <v>97</v>
      </c>
      <c r="F810">
        <v>7</v>
      </c>
      <c r="G810" s="1" t="s">
        <v>377</v>
      </c>
      <c r="H810" s="1" t="s">
        <v>29</v>
      </c>
      <c r="I810">
        <v>3</v>
      </c>
    </row>
    <row r="811" spans="1:9" x14ac:dyDescent="0.55000000000000004">
      <c r="A811">
        <v>27</v>
      </c>
      <c r="B811" s="1" t="s">
        <v>564</v>
      </c>
      <c r="C811" s="1" t="s">
        <v>0</v>
      </c>
      <c r="D811">
        <v>7</v>
      </c>
      <c r="E811" s="1" t="s">
        <v>101</v>
      </c>
      <c r="F811">
        <v>7</v>
      </c>
      <c r="G811" s="1" t="s">
        <v>377</v>
      </c>
      <c r="H811" s="1" t="s">
        <v>29</v>
      </c>
      <c r="I811">
        <v>3</v>
      </c>
    </row>
    <row r="812" spans="1:9" x14ac:dyDescent="0.55000000000000004">
      <c r="A812">
        <v>27</v>
      </c>
      <c r="B812" s="1" t="s">
        <v>564</v>
      </c>
      <c r="C812" s="1" t="s">
        <v>0</v>
      </c>
      <c r="D812">
        <v>7</v>
      </c>
      <c r="E812" s="1" t="s">
        <v>150</v>
      </c>
      <c r="F812">
        <v>7</v>
      </c>
      <c r="G812" s="1" t="s">
        <v>375</v>
      </c>
      <c r="H812" s="1" t="s">
        <v>29</v>
      </c>
      <c r="I812">
        <v>3</v>
      </c>
    </row>
    <row r="813" spans="1:9" x14ac:dyDescent="0.55000000000000004">
      <c r="A813">
        <v>27</v>
      </c>
      <c r="B813" s="1" t="s">
        <v>564</v>
      </c>
      <c r="C813" s="1" t="s">
        <v>0</v>
      </c>
      <c r="D813">
        <v>7</v>
      </c>
      <c r="E813" s="1" t="s">
        <v>153</v>
      </c>
      <c r="F813">
        <v>7</v>
      </c>
      <c r="G813" s="1" t="s">
        <v>376</v>
      </c>
      <c r="H813" s="1" t="s">
        <v>28</v>
      </c>
      <c r="I813">
        <v>3</v>
      </c>
    </row>
    <row r="814" spans="1:9" x14ac:dyDescent="0.55000000000000004">
      <c r="A814">
        <v>27</v>
      </c>
      <c r="B814" s="1" t="s">
        <v>564</v>
      </c>
      <c r="C814" s="1" t="s">
        <v>0</v>
      </c>
      <c r="D814">
        <v>7</v>
      </c>
      <c r="E814" s="1" t="s">
        <v>157</v>
      </c>
      <c r="F814">
        <v>7</v>
      </c>
      <c r="G814" s="1" t="s">
        <v>376</v>
      </c>
      <c r="H814" s="1" t="s">
        <v>28</v>
      </c>
      <c r="I814">
        <v>3</v>
      </c>
    </row>
    <row r="815" spans="1:9" x14ac:dyDescent="0.55000000000000004">
      <c r="A815">
        <v>27</v>
      </c>
      <c r="B815" s="1" t="s">
        <v>564</v>
      </c>
      <c r="C815" s="1" t="s">
        <v>0</v>
      </c>
      <c r="D815">
        <v>7</v>
      </c>
      <c r="E815" s="1" t="s">
        <v>164</v>
      </c>
      <c r="F815">
        <v>7</v>
      </c>
      <c r="G815" s="1" t="s">
        <v>375</v>
      </c>
      <c r="H815" s="1" t="s">
        <v>28</v>
      </c>
      <c r="I815">
        <v>3</v>
      </c>
    </row>
    <row r="816" spans="1:9" x14ac:dyDescent="0.55000000000000004">
      <c r="A816">
        <v>27</v>
      </c>
      <c r="B816" s="1" t="s">
        <v>564</v>
      </c>
      <c r="C816" s="1" t="s">
        <v>0</v>
      </c>
      <c r="D816">
        <v>7</v>
      </c>
      <c r="E816" s="1" t="s">
        <v>165</v>
      </c>
      <c r="F816">
        <v>7</v>
      </c>
      <c r="G816" s="1" t="s">
        <v>375</v>
      </c>
      <c r="H816" s="1" t="s">
        <v>28</v>
      </c>
      <c r="I816">
        <v>3</v>
      </c>
    </row>
    <row r="817" spans="1:9" x14ac:dyDescent="0.55000000000000004">
      <c r="A817">
        <v>27</v>
      </c>
      <c r="B817" s="1" t="s">
        <v>564</v>
      </c>
      <c r="C817" s="1" t="s">
        <v>0</v>
      </c>
      <c r="D817">
        <v>7</v>
      </c>
      <c r="E817" s="1" t="s">
        <v>168</v>
      </c>
      <c r="F817">
        <v>4</v>
      </c>
      <c r="G817" s="1" t="s">
        <v>376</v>
      </c>
      <c r="H817" s="1" t="s">
        <v>29</v>
      </c>
      <c r="I817">
        <v>3</v>
      </c>
    </row>
    <row r="818" spans="1:9" x14ac:dyDescent="0.55000000000000004">
      <c r="A818">
        <v>27</v>
      </c>
      <c r="B818" s="1" t="s">
        <v>564</v>
      </c>
      <c r="C818" s="1" t="s">
        <v>0</v>
      </c>
      <c r="D818">
        <v>7</v>
      </c>
      <c r="E818" s="1" t="s">
        <v>172</v>
      </c>
      <c r="F818">
        <v>7</v>
      </c>
      <c r="G818" s="1" t="s">
        <v>376</v>
      </c>
      <c r="H818" s="1" t="s">
        <v>29</v>
      </c>
      <c r="I818">
        <v>3</v>
      </c>
    </row>
    <row r="819" spans="1:9" x14ac:dyDescent="0.55000000000000004">
      <c r="A819">
        <v>27</v>
      </c>
      <c r="B819" s="1" t="s">
        <v>564</v>
      </c>
      <c r="C819" s="1" t="s">
        <v>0</v>
      </c>
      <c r="D819">
        <v>7</v>
      </c>
      <c r="E819" s="1" t="s">
        <v>176</v>
      </c>
      <c r="F819">
        <v>7</v>
      </c>
      <c r="G819" s="1" t="s">
        <v>375</v>
      </c>
      <c r="H819" s="1" t="s">
        <v>29</v>
      </c>
      <c r="I819">
        <v>3</v>
      </c>
    </row>
    <row r="820" spans="1:9" x14ac:dyDescent="0.55000000000000004">
      <c r="A820">
        <v>27</v>
      </c>
      <c r="B820" s="1" t="s">
        <v>564</v>
      </c>
      <c r="C820" s="1" t="s">
        <v>0</v>
      </c>
      <c r="D820">
        <v>7</v>
      </c>
      <c r="E820" s="1" t="s">
        <v>180</v>
      </c>
      <c r="F820">
        <v>7</v>
      </c>
      <c r="G820" s="1" t="s">
        <v>376</v>
      </c>
      <c r="H820" s="1" t="s">
        <v>29</v>
      </c>
      <c r="I820">
        <v>3</v>
      </c>
    </row>
    <row r="821" spans="1:9" x14ac:dyDescent="0.55000000000000004">
      <c r="A821">
        <v>27</v>
      </c>
      <c r="B821" s="1" t="s">
        <v>564</v>
      </c>
      <c r="C821" s="1" t="s">
        <v>0</v>
      </c>
      <c r="D821">
        <v>7</v>
      </c>
      <c r="E821" s="1" t="s">
        <v>234</v>
      </c>
      <c r="F821">
        <v>7</v>
      </c>
      <c r="G821" s="1" t="s">
        <v>377</v>
      </c>
      <c r="H821" s="1" t="s">
        <v>28</v>
      </c>
      <c r="I821">
        <v>3</v>
      </c>
    </row>
    <row r="822" spans="1:9" x14ac:dyDescent="0.55000000000000004">
      <c r="A822">
        <v>27</v>
      </c>
      <c r="B822" s="1" t="s">
        <v>564</v>
      </c>
      <c r="C822" s="1" t="s">
        <v>0</v>
      </c>
      <c r="D822">
        <v>7</v>
      </c>
      <c r="E822" s="1" t="s">
        <v>238</v>
      </c>
      <c r="F822">
        <v>7</v>
      </c>
      <c r="G822" s="1" t="s">
        <v>377</v>
      </c>
      <c r="H822" s="1" t="s">
        <v>28</v>
      </c>
      <c r="I822">
        <v>3</v>
      </c>
    </row>
    <row r="823" spans="1:9" x14ac:dyDescent="0.55000000000000004">
      <c r="A823">
        <v>27</v>
      </c>
      <c r="B823" s="1" t="s">
        <v>564</v>
      </c>
      <c r="C823" s="1" t="s">
        <v>0</v>
      </c>
      <c r="D823">
        <v>7</v>
      </c>
      <c r="E823" s="1" t="s">
        <v>241</v>
      </c>
      <c r="F823">
        <v>7</v>
      </c>
      <c r="G823" s="1" t="s">
        <v>377</v>
      </c>
      <c r="H823" s="1" t="s">
        <v>29</v>
      </c>
      <c r="I823">
        <v>3</v>
      </c>
    </row>
    <row r="824" spans="1:9" x14ac:dyDescent="0.55000000000000004">
      <c r="A824">
        <v>27</v>
      </c>
      <c r="B824" s="1" t="s">
        <v>564</v>
      </c>
      <c r="C824" s="1" t="s">
        <v>0</v>
      </c>
      <c r="D824">
        <v>7</v>
      </c>
      <c r="E824" s="1" t="s">
        <v>245</v>
      </c>
      <c r="F824">
        <v>7</v>
      </c>
      <c r="G824" s="1" t="s">
        <v>376</v>
      </c>
      <c r="H824" s="1" t="s">
        <v>28</v>
      </c>
      <c r="I824">
        <v>3</v>
      </c>
    </row>
    <row r="825" spans="1:9" x14ac:dyDescent="0.55000000000000004">
      <c r="A825">
        <v>27</v>
      </c>
      <c r="B825" s="1" t="s">
        <v>564</v>
      </c>
      <c r="C825" s="1" t="s">
        <v>0</v>
      </c>
      <c r="D825">
        <v>7</v>
      </c>
      <c r="E825" s="1" t="s">
        <v>249</v>
      </c>
      <c r="F825">
        <v>7</v>
      </c>
      <c r="G825" s="1" t="s">
        <v>375</v>
      </c>
      <c r="H825" s="1" t="s">
        <v>28</v>
      </c>
      <c r="I825">
        <v>3</v>
      </c>
    </row>
    <row r="826" spans="1:9" x14ac:dyDescent="0.55000000000000004">
      <c r="A826">
        <v>27</v>
      </c>
      <c r="B826" s="1" t="s">
        <v>564</v>
      </c>
      <c r="C826" s="1" t="s">
        <v>0</v>
      </c>
      <c r="D826">
        <v>7</v>
      </c>
      <c r="E826" s="1" t="s">
        <v>253</v>
      </c>
      <c r="F826">
        <v>7</v>
      </c>
      <c r="G826" s="1" t="s">
        <v>376</v>
      </c>
      <c r="H826" s="1" t="s">
        <v>28</v>
      </c>
      <c r="I826">
        <v>3</v>
      </c>
    </row>
    <row r="827" spans="1:9" x14ac:dyDescent="0.55000000000000004">
      <c r="A827">
        <v>27</v>
      </c>
      <c r="B827" s="1" t="s">
        <v>564</v>
      </c>
      <c r="C827" s="1" t="s">
        <v>0</v>
      </c>
      <c r="D827">
        <v>7</v>
      </c>
      <c r="E827" s="1" t="s">
        <v>257</v>
      </c>
      <c r="F827">
        <v>7</v>
      </c>
      <c r="G827" s="1" t="s">
        <v>376</v>
      </c>
      <c r="H827" s="1" t="s">
        <v>28</v>
      </c>
      <c r="I827">
        <v>3</v>
      </c>
    </row>
    <row r="828" spans="1:9" x14ac:dyDescent="0.55000000000000004">
      <c r="A828">
        <v>27</v>
      </c>
      <c r="B828" s="1" t="s">
        <v>564</v>
      </c>
      <c r="C828" s="1" t="s">
        <v>0</v>
      </c>
      <c r="D828">
        <v>7</v>
      </c>
      <c r="E828" s="1" t="s">
        <v>299</v>
      </c>
      <c r="F828">
        <v>7</v>
      </c>
      <c r="G828" s="1" t="s">
        <v>376</v>
      </c>
      <c r="H828" s="1" t="s">
        <v>28</v>
      </c>
      <c r="I828">
        <v>3</v>
      </c>
    </row>
    <row r="829" spans="1:9" x14ac:dyDescent="0.55000000000000004">
      <c r="A829">
        <v>27</v>
      </c>
      <c r="B829" s="1" t="s">
        <v>564</v>
      </c>
      <c r="C829" s="1" t="s">
        <v>0</v>
      </c>
      <c r="D829">
        <v>7</v>
      </c>
      <c r="E829" s="1" t="s">
        <v>301</v>
      </c>
      <c r="F829">
        <v>7</v>
      </c>
      <c r="G829" s="1" t="s">
        <v>375</v>
      </c>
      <c r="H829" s="1" t="s">
        <v>28</v>
      </c>
      <c r="I829">
        <v>3</v>
      </c>
    </row>
    <row r="830" spans="1:9" x14ac:dyDescent="0.55000000000000004">
      <c r="A830">
        <v>27</v>
      </c>
      <c r="B830" s="1" t="s">
        <v>564</v>
      </c>
      <c r="C830" s="1" t="s">
        <v>0</v>
      </c>
      <c r="D830">
        <v>7</v>
      </c>
      <c r="E830" s="1" t="s">
        <v>305</v>
      </c>
      <c r="F830">
        <v>7</v>
      </c>
      <c r="G830" s="1" t="s">
        <v>376</v>
      </c>
      <c r="H830" s="1" t="s">
        <v>28</v>
      </c>
      <c r="I830">
        <v>3</v>
      </c>
    </row>
    <row r="831" spans="1:9" x14ac:dyDescent="0.55000000000000004">
      <c r="A831">
        <v>27</v>
      </c>
      <c r="B831" s="1" t="s">
        <v>564</v>
      </c>
      <c r="C831" s="1" t="s">
        <v>0</v>
      </c>
      <c r="D831">
        <v>7</v>
      </c>
      <c r="E831" s="1" t="s">
        <v>308</v>
      </c>
      <c r="F831">
        <v>7</v>
      </c>
      <c r="G831" s="1" t="s">
        <v>377</v>
      </c>
      <c r="H831" s="1" t="s">
        <v>28</v>
      </c>
      <c r="I831">
        <v>3</v>
      </c>
    </row>
    <row r="832" spans="1:9" x14ac:dyDescent="0.55000000000000004">
      <c r="A832">
        <v>27</v>
      </c>
      <c r="B832" s="1" t="s">
        <v>564</v>
      </c>
      <c r="C832" s="1" t="s">
        <v>0</v>
      </c>
      <c r="D832">
        <v>7</v>
      </c>
      <c r="E832" s="1" t="s">
        <v>311</v>
      </c>
      <c r="F832">
        <v>7</v>
      </c>
      <c r="G832" s="1" t="s">
        <v>377</v>
      </c>
      <c r="H832" s="1" t="s">
        <v>28</v>
      </c>
      <c r="I832">
        <v>3</v>
      </c>
    </row>
    <row r="833" spans="1:9" x14ac:dyDescent="0.55000000000000004">
      <c r="A833">
        <v>27</v>
      </c>
      <c r="B833" s="1" t="s">
        <v>564</v>
      </c>
      <c r="C833" s="1" t="s">
        <v>0</v>
      </c>
      <c r="D833">
        <v>7</v>
      </c>
      <c r="E833" s="1" t="s">
        <v>314</v>
      </c>
      <c r="F833">
        <v>7</v>
      </c>
      <c r="G833" s="1" t="s">
        <v>377</v>
      </c>
      <c r="H833" s="1" t="s">
        <v>28</v>
      </c>
      <c r="I833">
        <v>3</v>
      </c>
    </row>
    <row r="834" spans="1:9" x14ac:dyDescent="0.55000000000000004">
      <c r="A834">
        <v>27</v>
      </c>
      <c r="B834" s="1" t="s">
        <v>564</v>
      </c>
      <c r="C834" s="1" t="s">
        <v>0</v>
      </c>
      <c r="D834">
        <v>7</v>
      </c>
      <c r="E834" s="1" t="s">
        <v>372</v>
      </c>
      <c r="F834">
        <v>7</v>
      </c>
      <c r="G834" s="1" t="s">
        <v>377</v>
      </c>
      <c r="H834" s="1" t="s">
        <v>28</v>
      </c>
      <c r="I834">
        <v>3</v>
      </c>
    </row>
    <row r="835" spans="1:9" x14ac:dyDescent="0.55000000000000004">
      <c r="A835">
        <v>27</v>
      </c>
      <c r="B835" s="1" t="s">
        <v>564</v>
      </c>
      <c r="C835" s="1" t="s">
        <v>0</v>
      </c>
      <c r="D835">
        <v>7</v>
      </c>
      <c r="E835" s="1" t="s">
        <v>337</v>
      </c>
      <c r="F835">
        <v>7</v>
      </c>
      <c r="G835" s="1" t="s">
        <v>376</v>
      </c>
      <c r="H835" s="1" t="s">
        <v>28</v>
      </c>
      <c r="I835">
        <v>3</v>
      </c>
    </row>
    <row r="836" spans="1:9" x14ac:dyDescent="0.55000000000000004">
      <c r="A836">
        <v>27</v>
      </c>
      <c r="B836" s="1" t="s">
        <v>564</v>
      </c>
      <c r="C836" s="1" t="s">
        <v>0</v>
      </c>
      <c r="D836">
        <v>7</v>
      </c>
      <c r="E836" s="1" t="s">
        <v>341</v>
      </c>
      <c r="F836">
        <v>7</v>
      </c>
      <c r="G836" s="1" t="s">
        <v>376</v>
      </c>
      <c r="H836" s="1" t="s">
        <v>29</v>
      </c>
      <c r="I836">
        <v>3</v>
      </c>
    </row>
    <row r="837" spans="1:9" x14ac:dyDescent="0.55000000000000004">
      <c r="A837">
        <v>27</v>
      </c>
      <c r="B837" s="1" t="s">
        <v>564</v>
      </c>
      <c r="C837" s="1" t="s">
        <v>0</v>
      </c>
      <c r="D837">
        <v>7</v>
      </c>
      <c r="E837" s="1" t="s">
        <v>344</v>
      </c>
      <c r="F837">
        <v>7</v>
      </c>
      <c r="G837" s="1" t="s">
        <v>375</v>
      </c>
      <c r="H837" s="1" t="s">
        <v>29</v>
      </c>
      <c r="I837">
        <v>3</v>
      </c>
    </row>
    <row r="838" spans="1:9" x14ac:dyDescent="0.55000000000000004">
      <c r="A838">
        <v>27</v>
      </c>
      <c r="B838" s="1" t="s">
        <v>564</v>
      </c>
      <c r="C838" s="1" t="s">
        <v>0</v>
      </c>
      <c r="D838">
        <v>7</v>
      </c>
      <c r="E838" s="1" t="s">
        <v>348</v>
      </c>
      <c r="F838">
        <v>4</v>
      </c>
      <c r="G838" s="1" t="s">
        <v>375</v>
      </c>
      <c r="H838" s="1" t="s">
        <v>28</v>
      </c>
      <c r="I838">
        <v>3</v>
      </c>
    </row>
    <row r="839" spans="1:9" x14ac:dyDescent="0.55000000000000004">
      <c r="A839">
        <v>28</v>
      </c>
      <c r="B839" s="1" t="s">
        <v>565</v>
      </c>
      <c r="C839" s="1" t="s">
        <v>4</v>
      </c>
      <c r="D839">
        <v>5</v>
      </c>
      <c r="E839" s="1" t="s">
        <v>89</v>
      </c>
      <c r="F839">
        <v>5</v>
      </c>
      <c r="G839" s="1" t="s">
        <v>377</v>
      </c>
      <c r="H839" s="1" t="s">
        <v>29</v>
      </c>
      <c r="I839">
        <v>3</v>
      </c>
    </row>
    <row r="840" spans="1:9" x14ac:dyDescent="0.55000000000000004">
      <c r="A840">
        <v>28</v>
      </c>
      <c r="B840" s="1" t="s">
        <v>565</v>
      </c>
      <c r="C840" s="1" t="s">
        <v>4</v>
      </c>
      <c r="D840">
        <v>5</v>
      </c>
      <c r="E840" s="1" t="s">
        <v>93</v>
      </c>
      <c r="F840">
        <v>5</v>
      </c>
      <c r="G840" s="1" t="s">
        <v>377</v>
      </c>
      <c r="H840" s="1" t="s">
        <v>29</v>
      </c>
      <c r="I840">
        <v>3</v>
      </c>
    </row>
    <row r="841" spans="1:9" x14ac:dyDescent="0.55000000000000004">
      <c r="A841">
        <v>28</v>
      </c>
      <c r="B841" s="1" t="s">
        <v>565</v>
      </c>
      <c r="C841" s="1" t="s">
        <v>4</v>
      </c>
      <c r="D841">
        <v>5</v>
      </c>
      <c r="E841" s="1" t="s">
        <v>97</v>
      </c>
      <c r="F841">
        <v>7</v>
      </c>
      <c r="G841" s="1" t="s">
        <v>377</v>
      </c>
      <c r="H841" s="1" t="s">
        <v>29</v>
      </c>
      <c r="I841">
        <v>3</v>
      </c>
    </row>
    <row r="842" spans="1:9" x14ac:dyDescent="0.55000000000000004">
      <c r="A842">
        <v>28</v>
      </c>
      <c r="B842" s="1" t="s">
        <v>565</v>
      </c>
      <c r="C842" s="1" t="s">
        <v>4</v>
      </c>
      <c r="D842">
        <v>5</v>
      </c>
      <c r="E842" s="1" t="s">
        <v>101</v>
      </c>
      <c r="F842">
        <v>5</v>
      </c>
      <c r="G842" s="1" t="s">
        <v>377</v>
      </c>
      <c r="H842" s="1" t="s">
        <v>29</v>
      </c>
      <c r="I842">
        <v>3</v>
      </c>
    </row>
    <row r="843" spans="1:9" x14ac:dyDescent="0.55000000000000004">
      <c r="A843">
        <v>28</v>
      </c>
      <c r="B843" s="1" t="s">
        <v>565</v>
      </c>
      <c r="C843" s="1" t="s">
        <v>4</v>
      </c>
      <c r="D843">
        <v>5</v>
      </c>
      <c r="E843" s="1" t="s">
        <v>150</v>
      </c>
      <c r="F843">
        <v>5</v>
      </c>
      <c r="G843" s="1" t="s">
        <v>375</v>
      </c>
      <c r="H843" s="1" t="s">
        <v>29</v>
      </c>
      <c r="I843">
        <v>3</v>
      </c>
    </row>
    <row r="844" spans="1:9" x14ac:dyDescent="0.55000000000000004">
      <c r="A844">
        <v>28</v>
      </c>
      <c r="B844" s="1" t="s">
        <v>565</v>
      </c>
      <c r="C844" s="1" t="s">
        <v>4</v>
      </c>
      <c r="D844">
        <v>5</v>
      </c>
      <c r="E844" s="1" t="s">
        <v>153</v>
      </c>
      <c r="F844">
        <v>5</v>
      </c>
      <c r="G844" s="1" t="s">
        <v>376</v>
      </c>
      <c r="H844" s="1" t="s">
        <v>28</v>
      </c>
      <c r="I844">
        <v>3</v>
      </c>
    </row>
    <row r="845" spans="1:9" x14ac:dyDescent="0.55000000000000004">
      <c r="A845">
        <v>28</v>
      </c>
      <c r="B845" s="1" t="s">
        <v>565</v>
      </c>
      <c r="C845" s="1" t="s">
        <v>4</v>
      </c>
      <c r="D845">
        <v>5</v>
      </c>
      <c r="E845" s="1" t="s">
        <v>157</v>
      </c>
      <c r="F845">
        <v>5</v>
      </c>
      <c r="G845" s="1" t="s">
        <v>376</v>
      </c>
      <c r="H845" s="1" t="s">
        <v>28</v>
      </c>
      <c r="I845">
        <v>3</v>
      </c>
    </row>
    <row r="846" spans="1:9" x14ac:dyDescent="0.55000000000000004">
      <c r="A846">
        <v>28</v>
      </c>
      <c r="B846" s="1" t="s">
        <v>565</v>
      </c>
      <c r="C846" s="1" t="s">
        <v>4</v>
      </c>
      <c r="D846">
        <v>5</v>
      </c>
      <c r="E846" s="1" t="s">
        <v>164</v>
      </c>
      <c r="F846">
        <v>5</v>
      </c>
      <c r="G846" s="1" t="s">
        <v>375</v>
      </c>
      <c r="H846" s="1" t="s">
        <v>28</v>
      </c>
      <c r="I846">
        <v>3</v>
      </c>
    </row>
    <row r="847" spans="1:9" x14ac:dyDescent="0.55000000000000004">
      <c r="A847">
        <v>28</v>
      </c>
      <c r="B847" s="1" t="s">
        <v>565</v>
      </c>
      <c r="C847" s="1" t="s">
        <v>4</v>
      </c>
      <c r="D847">
        <v>5</v>
      </c>
      <c r="E847" s="1" t="s">
        <v>165</v>
      </c>
      <c r="F847">
        <v>6</v>
      </c>
      <c r="G847" s="1" t="s">
        <v>375</v>
      </c>
      <c r="H847" s="1" t="s">
        <v>28</v>
      </c>
      <c r="I847">
        <v>3</v>
      </c>
    </row>
    <row r="848" spans="1:9" x14ac:dyDescent="0.55000000000000004">
      <c r="A848">
        <v>28</v>
      </c>
      <c r="B848" s="1" t="s">
        <v>565</v>
      </c>
      <c r="C848" s="1" t="s">
        <v>4</v>
      </c>
      <c r="D848">
        <v>5</v>
      </c>
      <c r="E848" s="1" t="s">
        <v>168</v>
      </c>
      <c r="F848">
        <v>3</v>
      </c>
      <c r="G848" s="1" t="s">
        <v>376</v>
      </c>
      <c r="H848" s="1" t="s">
        <v>29</v>
      </c>
      <c r="I848">
        <v>3</v>
      </c>
    </row>
    <row r="849" spans="1:9" x14ac:dyDescent="0.55000000000000004">
      <c r="A849">
        <v>28</v>
      </c>
      <c r="B849" s="1" t="s">
        <v>565</v>
      </c>
      <c r="C849" s="1" t="s">
        <v>4</v>
      </c>
      <c r="D849">
        <v>5</v>
      </c>
      <c r="E849" s="1" t="s">
        <v>172</v>
      </c>
      <c r="F849">
        <v>5</v>
      </c>
      <c r="G849" s="1" t="s">
        <v>376</v>
      </c>
      <c r="H849" s="1" t="s">
        <v>29</v>
      </c>
      <c r="I849">
        <v>3</v>
      </c>
    </row>
    <row r="850" spans="1:9" x14ac:dyDescent="0.55000000000000004">
      <c r="A850">
        <v>28</v>
      </c>
      <c r="B850" s="1" t="s">
        <v>565</v>
      </c>
      <c r="C850" s="1" t="s">
        <v>4</v>
      </c>
      <c r="D850">
        <v>5</v>
      </c>
      <c r="E850" s="1" t="s">
        <v>176</v>
      </c>
      <c r="F850">
        <v>3</v>
      </c>
      <c r="G850" s="1" t="s">
        <v>375</v>
      </c>
      <c r="H850" s="1" t="s">
        <v>29</v>
      </c>
      <c r="I850">
        <v>3</v>
      </c>
    </row>
    <row r="851" spans="1:9" x14ac:dyDescent="0.55000000000000004">
      <c r="A851">
        <v>28</v>
      </c>
      <c r="B851" s="1" t="s">
        <v>565</v>
      </c>
      <c r="C851" s="1" t="s">
        <v>4</v>
      </c>
      <c r="D851">
        <v>5</v>
      </c>
      <c r="E851" s="1" t="s">
        <v>180</v>
      </c>
      <c r="F851">
        <v>3</v>
      </c>
      <c r="G851" s="1" t="s">
        <v>376</v>
      </c>
      <c r="H851" s="1" t="s">
        <v>29</v>
      </c>
      <c r="I851">
        <v>3</v>
      </c>
    </row>
    <row r="852" spans="1:9" x14ac:dyDescent="0.55000000000000004">
      <c r="A852">
        <v>28</v>
      </c>
      <c r="B852" s="1" t="s">
        <v>565</v>
      </c>
      <c r="C852" s="1" t="s">
        <v>4</v>
      </c>
      <c r="D852">
        <v>5</v>
      </c>
      <c r="E852" s="1" t="s">
        <v>234</v>
      </c>
      <c r="F852">
        <v>5</v>
      </c>
      <c r="G852" s="1" t="s">
        <v>377</v>
      </c>
      <c r="H852" s="1" t="s">
        <v>28</v>
      </c>
      <c r="I852">
        <v>3</v>
      </c>
    </row>
    <row r="853" spans="1:9" x14ac:dyDescent="0.55000000000000004">
      <c r="A853">
        <v>28</v>
      </c>
      <c r="B853" s="1" t="s">
        <v>565</v>
      </c>
      <c r="C853" s="1" t="s">
        <v>4</v>
      </c>
      <c r="D853">
        <v>5</v>
      </c>
      <c r="E853" s="1" t="s">
        <v>238</v>
      </c>
      <c r="F853">
        <v>5</v>
      </c>
      <c r="G853" s="1" t="s">
        <v>377</v>
      </c>
      <c r="H853" s="1" t="s">
        <v>28</v>
      </c>
      <c r="I853">
        <v>3</v>
      </c>
    </row>
    <row r="854" spans="1:9" x14ac:dyDescent="0.55000000000000004">
      <c r="A854">
        <v>28</v>
      </c>
      <c r="B854" s="1" t="s">
        <v>565</v>
      </c>
      <c r="C854" s="1" t="s">
        <v>4</v>
      </c>
      <c r="D854">
        <v>5</v>
      </c>
      <c r="E854" s="1" t="s">
        <v>241</v>
      </c>
      <c r="F854">
        <v>7</v>
      </c>
      <c r="G854" s="1" t="s">
        <v>377</v>
      </c>
      <c r="H854" s="1" t="s">
        <v>29</v>
      </c>
      <c r="I854">
        <v>3</v>
      </c>
    </row>
    <row r="855" spans="1:9" x14ac:dyDescent="0.55000000000000004">
      <c r="A855">
        <v>28</v>
      </c>
      <c r="B855" s="1" t="s">
        <v>565</v>
      </c>
      <c r="C855" s="1" t="s">
        <v>4</v>
      </c>
      <c r="D855">
        <v>5</v>
      </c>
      <c r="E855" s="1" t="s">
        <v>245</v>
      </c>
      <c r="F855">
        <v>5</v>
      </c>
      <c r="G855" s="1" t="s">
        <v>376</v>
      </c>
      <c r="H855" s="1" t="s">
        <v>28</v>
      </c>
      <c r="I855">
        <v>3</v>
      </c>
    </row>
    <row r="856" spans="1:9" x14ac:dyDescent="0.55000000000000004">
      <c r="A856">
        <v>28</v>
      </c>
      <c r="B856" s="1" t="s">
        <v>565</v>
      </c>
      <c r="C856" s="1" t="s">
        <v>4</v>
      </c>
      <c r="D856">
        <v>5</v>
      </c>
      <c r="E856" s="1" t="s">
        <v>249</v>
      </c>
      <c r="F856">
        <v>5</v>
      </c>
      <c r="G856" s="1" t="s">
        <v>375</v>
      </c>
      <c r="H856" s="1" t="s">
        <v>28</v>
      </c>
      <c r="I856">
        <v>3</v>
      </c>
    </row>
    <row r="857" spans="1:9" x14ac:dyDescent="0.55000000000000004">
      <c r="A857">
        <v>28</v>
      </c>
      <c r="B857" s="1" t="s">
        <v>565</v>
      </c>
      <c r="C857" s="1" t="s">
        <v>4</v>
      </c>
      <c r="D857">
        <v>5</v>
      </c>
      <c r="E857" s="1" t="s">
        <v>253</v>
      </c>
      <c r="F857">
        <v>5</v>
      </c>
      <c r="G857" s="1" t="s">
        <v>376</v>
      </c>
      <c r="H857" s="1" t="s">
        <v>28</v>
      </c>
      <c r="I857">
        <v>3</v>
      </c>
    </row>
    <row r="858" spans="1:9" x14ac:dyDescent="0.55000000000000004">
      <c r="A858">
        <v>28</v>
      </c>
      <c r="B858" s="1" t="s">
        <v>565</v>
      </c>
      <c r="C858" s="1" t="s">
        <v>4</v>
      </c>
      <c r="D858">
        <v>5</v>
      </c>
      <c r="E858" s="1" t="s">
        <v>257</v>
      </c>
      <c r="F858">
        <v>5</v>
      </c>
      <c r="G858" s="1" t="s">
        <v>376</v>
      </c>
      <c r="H858" s="1" t="s">
        <v>28</v>
      </c>
      <c r="I858">
        <v>3</v>
      </c>
    </row>
    <row r="859" spans="1:9" x14ac:dyDescent="0.55000000000000004">
      <c r="A859">
        <v>28</v>
      </c>
      <c r="B859" s="1" t="s">
        <v>565</v>
      </c>
      <c r="C859" s="1" t="s">
        <v>4</v>
      </c>
      <c r="D859">
        <v>5</v>
      </c>
      <c r="E859" s="1" t="s">
        <v>299</v>
      </c>
      <c r="F859">
        <v>5</v>
      </c>
      <c r="G859" s="1" t="s">
        <v>376</v>
      </c>
      <c r="H859" s="1" t="s">
        <v>28</v>
      </c>
      <c r="I859">
        <v>3</v>
      </c>
    </row>
    <row r="860" spans="1:9" x14ac:dyDescent="0.55000000000000004">
      <c r="A860">
        <v>28</v>
      </c>
      <c r="B860" s="1" t="s">
        <v>565</v>
      </c>
      <c r="C860" s="1" t="s">
        <v>4</v>
      </c>
      <c r="D860">
        <v>5</v>
      </c>
      <c r="E860" s="1" t="s">
        <v>301</v>
      </c>
      <c r="F860">
        <v>6</v>
      </c>
      <c r="G860" s="1" t="s">
        <v>375</v>
      </c>
      <c r="H860" s="1" t="s">
        <v>28</v>
      </c>
      <c r="I860">
        <v>3</v>
      </c>
    </row>
    <row r="861" spans="1:9" x14ac:dyDescent="0.55000000000000004">
      <c r="A861">
        <v>28</v>
      </c>
      <c r="B861" s="1" t="s">
        <v>565</v>
      </c>
      <c r="C861" s="1" t="s">
        <v>4</v>
      </c>
      <c r="D861">
        <v>5</v>
      </c>
      <c r="E861" s="1" t="s">
        <v>305</v>
      </c>
      <c r="F861">
        <v>5</v>
      </c>
      <c r="G861" s="1" t="s">
        <v>376</v>
      </c>
      <c r="H861" s="1" t="s">
        <v>28</v>
      </c>
      <c r="I861">
        <v>3</v>
      </c>
    </row>
    <row r="862" spans="1:9" x14ac:dyDescent="0.55000000000000004">
      <c r="A862">
        <v>28</v>
      </c>
      <c r="B862" s="1" t="s">
        <v>565</v>
      </c>
      <c r="C862" s="1" t="s">
        <v>4</v>
      </c>
      <c r="D862">
        <v>5</v>
      </c>
      <c r="E862" s="1" t="s">
        <v>308</v>
      </c>
      <c r="F862">
        <v>5</v>
      </c>
      <c r="G862" s="1" t="s">
        <v>377</v>
      </c>
      <c r="H862" s="1" t="s">
        <v>28</v>
      </c>
      <c r="I862">
        <v>3</v>
      </c>
    </row>
    <row r="863" spans="1:9" x14ac:dyDescent="0.55000000000000004">
      <c r="A863">
        <v>28</v>
      </c>
      <c r="B863" s="1" t="s">
        <v>565</v>
      </c>
      <c r="C863" s="1" t="s">
        <v>4</v>
      </c>
      <c r="D863">
        <v>5</v>
      </c>
      <c r="E863" s="1" t="s">
        <v>311</v>
      </c>
      <c r="F863">
        <v>3</v>
      </c>
      <c r="G863" s="1" t="s">
        <v>377</v>
      </c>
      <c r="H863" s="1" t="s">
        <v>28</v>
      </c>
      <c r="I863">
        <v>3</v>
      </c>
    </row>
    <row r="864" spans="1:9" x14ac:dyDescent="0.55000000000000004">
      <c r="A864">
        <v>28</v>
      </c>
      <c r="B864" s="1" t="s">
        <v>565</v>
      </c>
      <c r="C864" s="1" t="s">
        <v>4</v>
      </c>
      <c r="D864">
        <v>5</v>
      </c>
      <c r="E864" s="1" t="s">
        <v>314</v>
      </c>
      <c r="F864">
        <v>5</v>
      </c>
      <c r="G864" s="1" t="s">
        <v>377</v>
      </c>
      <c r="H864" s="1" t="s">
        <v>28</v>
      </c>
      <c r="I864">
        <v>3</v>
      </c>
    </row>
    <row r="865" spans="1:9" x14ac:dyDescent="0.55000000000000004">
      <c r="A865">
        <v>28</v>
      </c>
      <c r="B865" s="1" t="s">
        <v>565</v>
      </c>
      <c r="C865" s="1" t="s">
        <v>4</v>
      </c>
      <c r="D865">
        <v>5</v>
      </c>
      <c r="E865" s="1" t="s">
        <v>372</v>
      </c>
      <c r="F865">
        <v>6</v>
      </c>
      <c r="G865" s="1" t="s">
        <v>377</v>
      </c>
      <c r="H865" s="1" t="s">
        <v>28</v>
      </c>
      <c r="I865">
        <v>3</v>
      </c>
    </row>
    <row r="866" spans="1:9" x14ac:dyDescent="0.55000000000000004">
      <c r="A866">
        <v>28</v>
      </c>
      <c r="B866" s="1" t="s">
        <v>565</v>
      </c>
      <c r="C866" s="1" t="s">
        <v>4</v>
      </c>
      <c r="D866">
        <v>5</v>
      </c>
      <c r="E866" s="1" t="s">
        <v>337</v>
      </c>
      <c r="F866">
        <v>5</v>
      </c>
      <c r="G866" s="1" t="s">
        <v>376</v>
      </c>
      <c r="H866" s="1" t="s">
        <v>28</v>
      </c>
      <c r="I866">
        <v>3</v>
      </c>
    </row>
    <row r="867" spans="1:9" x14ac:dyDescent="0.55000000000000004">
      <c r="A867">
        <v>28</v>
      </c>
      <c r="B867" s="1" t="s">
        <v>565</v>
      </c>
      <c r="C867" s="1" t="s">
        <v>4</v>
      </c>
      <c r="D867">
        <v>5</v>
      </c>
      <c r="E867" s="1" t="s">
        <v>341</v>
      </c>
      <c r="F867">
        <v>5</v>
      </c>
      <c r="G867" s="1" t="s">
        <v>376</v>
      </c>
      <c r="H867" s="1" t="s">
        <v>29</v>
      </c>
      <c r="I867">
        <v>3</v>
      </c>
    </row>
    <row r="868" spans="1:9" x14ac:dyDescent="0.55000000000000004">
      <c r="A868">
        <v>28</v>
      </c>
      <c r="B868" s="1" t="s">
        <v>565</v>
      </c>
      <c r="C868" s="1" t="s">
        <v>4</v>
      </c>
      <c r="D868">
        <v>5</v>
      </c>
      <c r="E868" s="1" t="s">
        <v>344</v>
      </c>
      <c r="F868">
        <v>5</v>
      </c>
      <c r="G868" s="1" t="s">
        <v>375</v>
      </c>
      <c r="H868" s="1" t="s">
        <v>29</v>
      </c>
      <c r="I868">
        <v>3</v>
      </c>
    </row>
    <row r="869" spans="1:9" x14ac:dyDescent="0.55000000000000004">
      <c r="A869">
        <v>28</v>
      </c>
      <c r="B869" s="1" t="s">
        <v>565</v>
      </c>
      <c r="C869" s="1" t="s">
        <v>4</v>
      </c>
      <c r="D869">
        <v>5</v>
      </c>
      <c r="E869" s="1" t="s">
        <v>348</v>
      </c>
      <c r="F869">
        <v>3</v>
      </c>
      <c r="G869" s="1" t="s">
        <v>375</v>
      </c>
      <c r="H869" s="1" t="s">
        <v>28</v>
      </c>
      <c r="I869">
        <v>3</v>
      </c>
    </row>
    <row r="870" spans="1:9" x14ac:dyDescent="0.55000000000000004">
      <c r="A870">
        <v>29</v>
      </c>
      <c r="B870" s="1" t="s">
        <v>566</v>
      </c>
      <c r="C870" s="1" t="s">
        <v>2</v>
      </c>
      <c r="D870">
        <v>1</v>
      </c>
      <c r="E870" s="1" t="s">
        <v>89</v>
      </c>
      <c r="F870">
        <v>1</v>
      </c>
      <c r="G870" s="1" t="s">
        <v>377</v>
      </c>
      <c r="H870" s="1" t="s">
        <v>29</v>
      </c>
      <c r="I870">
        <v>3</v>
      </c>
    </row>
    <row r="871" spans="1:9" x14ac:dyDescent="0.55000000000000004">
      <c r="A871">
        <v>29</v>
      </c>
      <c r="B871" s="1" t="s">
        <v>566</v>
      </c>
      <c r="C871" s="1" t="s">
        <v>2</v>
      </c>
      <c r="D871">
        <v>1</v>
      </c>
      <c r="E871" s="1" t="s">
        <v>93</v>
      </c>
      <c r="F871">
        <v>1</v>
      </c>
      <c r="G871" s="1" t="s">
        <v>377</v>
      </c>
      <c r="H871" s="1" t="s">
        <v>29</v>
      </c>
      <c r="I871">
        <v>3</v>
      </c>
    </row>
    <row r="872" spans="1:9" x14ac:dyDescent="0.55000000000000004">
      <c r="A872">
        <v>29</v>
      </c>
      <c r="B872" s="1" t="s">
        <v>566</v>
      </c>
      <c r="C872" s="1" t="s">
        <v>2</v>
      </c>
      <c r="D872">
        <v>1</v>
      </c>
      <c r="E872" s="1" t="s">
        <v>97</v>
      </c>
      <c r="F872">
        <v>1</v>
      </c>
      <c r="G872" s="1" t="s">
        <v>377</v>
      </c>
      <c r="H872" s="1" t="s">
        <v>29</v>
      </c>
      <c r="I872">
        <v>3</v>
      </c>
    </row>
    <row r="873" spans="1:9" x14ac:dyDescent="0.55000000000000004">
      <c r="A873">
        <v>29</v>
      </c>
      <c r="B873" s="1" t="s">
        <v>566</v>
      </c>
      <c r="C873" s="1" t="s">
        <v>2</v>
      </c>
      <c r="D873">
        <v>1</v>
      </c>
      <c r="E873" s="1" t="s">
        <v>101</v>
      </c>
      <c r="F873">
        <v>1</v>
      </c>
      <c r="G873" s="1" t="s">
        <v>377</v>
      </c>
      <c r="H873" s="1" t="s">
        <v>29</v>
      </c>
      <c r="I873">
        <v>3</v>
      </c>
    </row>
    <row r="874" spans="1:9" x14ac:dyDescent="0.55000000000000004">
      <c r="A874">
        <v>29</v>
      </c>
      <c r="B874" s="1" t="s">
        <v>566</v>
      </c>
      <c r="C874" s="1" t="s">
        <v>2</v>
      </c>
      <c r="D874">
        <v>1</v>
      </c>
      <c r="E874" s="1" t="s">
        <v>150</v>
      </c>
      <c r="F874">
        <v>1</v>
      </c>
      <c r="G874" s="1" t="s">
        <v>375</v>
      </c>
      <c r="H874" s="1" t="s">
        <v>29</v>
      </c>
      <c r="I874">
        <v>3</v>
      </c>
    </row>
    <row r="875" spans="1:9" x14ac:dyDescent="0.55000000000000004">
      <c r="A875">
        <v>29</v>
      </c>
      <c r="B875" s="1" t="s">
        <v>566</v>
      </c>
      <c r="C875" s="1" t="s">
        <v>2</v>
      </c>
      <c r="D875">
        <v>1</v>
      </c>
      <c r="E875" s="1" t="s">
        <v>153</v>
      </c>
      <c r="F875">
        <v>1</v>
      </c>
      <c r="G875" s="1" t="s">
        <v>376</v>
      </c>
      <c r="H875" s="1" t="s">
        <v>28</v>
      </c>
      <c r="I875">
        <v>3</v>
      </c>
    </row>
    <row r="876" spans="1:9" x14ac:dyDescent="0.55000000000000004">
      <c r="A876">
        <v>29</v>
      </c>
      <c r="B876" s="1" t="s">
        <v>566</v>
      </c>
      <c r="C876" s="1" t="s">
        <v>2</v>
      </c>
      <c r="D876">
        <v>1</v>
      </c>
      <c r="E876" s="1" t="s">
        <v>157</v>
      </c>
      <c r="F876">
        <v>1</v>
      </c>
      <c r="G876" s="1" t="s">
        <v>376</v>
      </c>
      <c r="H876" s="1" t="s">
        <v>28</v>
      </c>
      <c r="I876">
        <v>3</v>
      </c>
    </row>
    <row r="877" spans="1:9" x14ac:dyDescent="0.55000000000000004">
      <c r="A877">
        <v>29</v>
      </c>
      <c r="B877" s="1" t="s">
        <v>566</v>
      </c>
      <c r="C877" s="1" t="s">
        <v>2</v>
      </c>
      <c r="D877">
        <v>1</v>
      </c>
      <c r="E877" s="1" t="s">
        <v>164</v>
      </c>
      <c r="F877">
        <v>1</v>
      </c>
      <c r="G877" s="1" t="s">
        <v>375</v>
      </c>
      <c r="H877" s="1" t="s">
        <v>28</v>
      </c>
      <c r="I877">
        <v>3</v>
      </c>
    </row>
    <row r="878" spans="1:9" x14ac:dyDescent="0.55000000000000004">
      <c r="A878">
        <v>29</v>
      </c>
      <c r="B878" s="1" t="s">
        <v>566</v>
      </c>
      <c r="C878" s="1" t="s">
        <v>2</v>
      </c>
      <c r="D878">
        <v>1</v>
      </c>
      <c r="E878" s="1" t="s">
        <v>165</v>
      </c>
      <c r="F878">
        <v>1</v>
      </c>
      <c r="G878" s="1" t="s">
        <v>375</v>
      </c>
      <c r="H878" s="1" t="s">
        <v>28</v>
      </c>
      <c r="I878">
        <v>3</v>
      </c>
    </row>
    <row r="879" spans="1:9" x14ac:dyDescent="0.55000000000000004">
      <c r="A879">
        <v>29</v>
      </c>
      <c r="B879" s="1" t="s">
        <v>566</v>
      </c>
      <c r="C879" s="1" t="s">
        <v>2</v>
      </c>
      <c r="D879">
        <v>1</v>
      </c>
      <c r="E879" s="1" t="s">
        <v>168</v>
      </c>
      <c r="F879">
        <v>3</v>
      </c>
      <c r="G879" s="1" t="s">
        <v>376</v>
      </c>
      <c r="H879" s="1" t="s">
        <v>29</v>
      </c>
      <c r="I879">
        <v>3</v>
      </c>
    </row>
    <row r="880" spans="1:9" x14ac:dyDescent="0.55000000000000004">
      <c r="A880">
        <v>29</v>
      </c>
      <c r="B880" s="1" t="s">
        <v>566</v>
      </c>
      <c r="C880" s="1" t="s">
        <v>2</v>
      </c>
      <c r="D880">
        <v>1</v>
      </c>
      <c r="E880" s="1" t="s">
        <v>172</v>
      </c>
      <c r="F880">
        <v>1</v>
      </c>
      <c r="G880" s="1" t="s">
        <v>376</v>
      </c>
      <c r="H880" s="1" t="s">
        <v>29</v>
      </c>
      <c r="I880">
        <v>3</v>
      </c>
    </row>
    <row r="881" spans="1:9" x14ac:dyDescent="0.55000000000000004">
      <c r="A881">
        <v>29</v>
      </c>
      <c r="B881" s="1" t="s">
        <v>566</v>
      </c>
      <c r="C881" s="1" t="s">
        <v>2</v>
      </c>
      <c r="D881">
        <v>1</v>
      </c>
      <c r="E881" s="1" t="s">
        <v>176</v>
      </c>
      <c r="F881">
        <v>1</v>
      </c>
      <c r="G881" s="1" t="s">
        <v>375</v>
      </c>
      <c r="H881" s="1" t="s">
        <v>29</v>
      </c>
      <c r="I881">
        <v>3</v>
      </c>
    </row>
    <row r="882" spans="1:9" x14ac:dyDescent="0.55000000000000004">
      <c r="A882">
        <v>29</v>
      </c>
      <c r="B882" s="1" t="s">
        <v>566</v>
      </c>
      <c r="C882" s="1" t="s">
        <v>2</v>
      </c>
      <c r="D882">
        <v>1</v>
      </c>
      <c r="E882" s="1" t="s">
        <v>180</v>
      </c>
      <c r="F882">
        <v>1</v>
      </c>
      <c r="G882" s="1" t="s">
        <v>376</v>
      </c>
      <c r="H882" s="1" t="s">
        <v>29</v>
      </c>
      <c r="I882">
        <v>3</v>
      </c>
    </row>
    <row r="883" spans="1:9" x14ac:dyDescent="0.55000000000000004">
      <c r="A883">
        <v>29</v>
      </c>
      <c r="B883" s="1" t="s">
        <v>566</v>
      </c>
      <c r="C883" s="1" t="s">
        <v>2</v>
      </c>
      <c r="D883">
        <v>1</v>
      </c>
      <c r="E883" s="1" t="s">
        <v>234</v>
      </c>
      <c r="F883">
        <v>1</v>
      </c>
      <c r="G883" s="1" t="s">
        <v>377</v>
      </c>
      <c r="H883" s="1" t="s">
        <v>28</v>
      </c>
      <c r="I883">
        <v>3</v>
      </c>
    </row>
    <row r="884" spans="1:9" x14ac:dyDescent="0.55000000000000004">
      <c r="A884">
        <v>29</v>
      </c>
      <c r="B884" s="1" t="s">
        <v>566</v>
      </c>
      <c r="C884" s="1" t="s">
        <v>2</v>
      </c>
      <c r="D884">
        <v>1</v>
      </c>
      <c r="E884" s="1" t="s">
        <v>238</v>
      </c>
      <c r="F884">
        <v>1</v>
      </c>
      <c r="G884" s="1" t="s">
        <v>377</v>
      </c>
      <c r="H884" s="1" t="s">
        <v>28</v>
      </c>
      <c r="I884">
        <v>3</v>
      </c>
    </row>
    <row r="885" spans="1:9" x14ac:dyDescent="0.55000000000000004">
      <c r="A885">
        <v>29</v>
      </c>
      <c r="B885" s="1" t="s">
        <v>566</v>
      </c>
      <c r="C885" s="1" t="s">
        <v>2</v>
      </c>
      <c r="D885">
        <v>1</v>
      </c>
      <c r="E885" s="1" t="s">
        <v>241</v>
      </c>
      <c r="F885">
        <v>1</v>
      </c>
      <c r="G885" s="1" t="s">
        <v>377</v>
      </c>
      <c r="H885" s="1" t="s">
        <v>29</v>
      </c>
      <c r="I885">
        <v>3</v>
      </c>
    </row>
    <row r="886" spans="1:9" x14ac:dyDescent="0.55000000000000004">
      <c r="A886">
        <v>29</v>
      </c>
      <c r="B886" s="1" t="s">
        <v>566</v>
      </c>
      <c r="C886" s="1" t="s">
        <v>2</v>
      </c>
      <c r="D886">
        <v>1</v>
      </c>
      <c r="E886" s="1" t="s">
        <v>245</v>
      </c>
      <c r="F886">
        <v>1</v>
      </c>
      <c r="G886" s="1" t="s">
        <v>376</v>
      </c>
      <c r="H886" s="1" t="s">
        <v>28</v>
      </c>
      <c r="I886">
        <v>3</v>
      </c>
    </row>
    <row r="887" spans="1:9" x14ac:dyDescent="0.55000000000000004">
      <c r="A887">
        <v>29</v>
      </c>
      <c r="B887" s="1" t="s">
        <v>566</v>
      </c>
      <c r="C887" s="1" t="s">
        <v>2</v>
      </c>
      <c r="D887">
        <v>1</v>
      </c>
      <c r="E887" s="1" t="s">
        <v>249</v>
      </c>
      <c r="F887">
        <v>1</v>
      </c>
      <c r="G887" s="1" t="s">
        <v>375</v>
      </c>
      <c r="H887" s="1" t="s">
        <v>28</v>
      </c>
      <c r="I887">
        <v>3</v>
      </c>
    </row>
    <row r="888" spans="1:9" x14ac:dyDescent="0.55000000000000004">
      <c r="A888">
        <v>29</v>
      </c>
      <c r="B888" s="1" t="s">
        <v>566</v>
      </c>
      <c r="C888" s="1" t="s">
        <v>2</v>
      </c>
      <c r="D888">
        <v>1</v>
      </c>
      <c r="E888" s="1" t="s">
        <v>253</v>
      </c>
      <c r="F888">
        <v>1</v>
      </c>
      <c r="G888" s="1" t="s">
        <v>376</v>
      </c>
      <c r="H888" s="1" t="s">
        <v>28</v>
      </c>
      <c r="I888">
        <v>3</v>
      </c>
    </row>
    <row r="889" spans="1:9" x14ac:dyDescent="0.55000000000000004">
      <c r="A889">
        <v>29</v>
      </c>
      <c r="B889" s="1" t="s">
        <v>566</v>
      </c>
      <c r="C889" s="1" t="s">
        <v>2</v>
      </c>
      <c r="D889">
        <v>1</v>
      </c>
      <c r="E889" s="1" t="s">
        <v>257</v>
      </c>
      <c r="F889">
        <v>1</v>
      </c>
      <c r="G889" s="1" t="s">
        <v>376</v>
      </c>
      <c r="H889" s="1" t="s">
        <v>28</v>
      </c>
      <c r="I889">
        <v>3</v>
      </c>
    </row>
    <row r="890" spans="1:9" x14ac:dyDescent="0.55000000000000004">
      <c r="A890">
        <v>29</v>
      </c>
      <c r="B890" s="1" t="s">
        <v>566</v>
      </c>
      <c r="C890" s="1" t="s">
        <v>2</v>
      </c>
      <c r="D890">
        <v>1</v>
      </c>
      <c r="E890" s="1" t="s">
        <v>299</v>
      </c>
      <c r="F890">
        <v>1</v>
      </c>
      <c r="G890" s="1" t="s">
        <v>376</v>
      </c>
      <c r="H890" s="1" t="s">
        <v>28</v>
      </c>
      <c r="I890">
        <v>3</v>
      </c>
    </row>
    <row r="891" spans="1:9" x14ac:dyDescent="0.55000000000000004">
      <c r="A891">
        <v>29</v>
      </c>
      <c r="B891" s="1" t="s">
        <v>566</v>
      </c>
      <c r="C891" s="1" t="s">
        <v>2</v>
      </c>
      <c r="D891">
        <v>1</v>
      </c>
      <c r="E891" s="1" t="s">
        <v>301</v>
      </c>
      <c r="F891">
        <v>1</v>
      </c>
      <c r="G891" s="1" t="s">
        <v>375</v>
      </c>
      <c r="H891" s="1" t="s">
        <v>28</v>
      </c>
      <c r="I891">
        <v>3</v>
      </c>
    </row>
    <row r="892" spans="1:9" x14ac:dyDescent="0.55000000000000004">
      <c r="A892">
        <v>29</v>
      </c>
      <c r="B892" s="1" t="s">
        <v>566</v>
      </c>
      <c r="C892" s="1" t="s">
        <v>2</v>
      </c>
      <c r="D892">
        <v>1</v>
      </c>
      <c r="E892" s="1" t="s">
        <v>305</v>
      </c>
      <c r="F892">
        <v>1</v>
      </c>
      <c r="G892" s="1" t="s">
        <v>376</v>
      </c>
      <c r="H892" s="1" t="s">
        <v>28</v>
      </c>
      <c r="I892">
        <v>3</v>
      </c>
    </row>
    <row r="893" spans="1:9" x14ac:dyDescent="0.55000000000000004">
      <c r="A893">
        <v>29</v>
      </c>
      <c r="B893" s="1" t="s">
        <v>566</v>
      </c>
      <c r="C893" s="1" t="s">
        <v>2</v>
      </c>
      <c r="D893">
        <v>1</v>
      </c>
      <c r="E893" s="1" t="s">
        <v>308</v>
      </c>
      <c r="F893">
        <v>1</v>
      </c>
      <c r="G893" s="1" t="s">
        <v>377</v>
      </c>
      <c r="H893" s="1" t="s">
        <v>28</v>
      </c>
      <c r="I893">
        <v>3</v>
      </c>
    </row>
    <row r="894" spans="1:9" x14ac:dyDescent="0.55000000000000004">
      <c r="A894">
        <v>29</v>
      </c>
      <c r="B894" s="1" t="s">
        <v>566</v>
      </c>
      <c r="C894" s="1" t="s">
        <v>2</v>
      </c>
      <c r="D894">
        <v>1</v>
      </c>
      <c r="E894" s="1" t="s">
        <v>311</v>
      </c>
      <c r="F894">
        <v>1</v>
      </c>
      <c r="G894" s="1" t="s">
        <v>377</v>
      </c>
      <c r="H894" s="1" t="s">
        <v>28</v>
      </c>
      <c r="I894">
        <v>3</v>
      </c>
    </row>
    <row r="895" spans="1:9" x14ac:dyDescent="0.55000000000000004">
      <c r="A895">
        <v>29</v>
      </c>
      <c r="B895" s="1" t="s">
        <v>566</v>
      </c>
      <c r="C895" s="1" t="s">
        <v>2</v>
      </c>
      <c r="D895">
        <v>1</v>
      </c>
      <c r="E895" s="1" t="s">
        <v>314</v>
      </c>
      <c r="F895">
        <v>1</v>
      </c>
      <c r="G895" s="1" t="s">
        <v>377</v>
      </c>
      <c r="H895" s="1" t="s">
        <v>28</v>
      </c>
      <c r="I895">
        <v>3</v>
      </c>
    </row>
    <row r="896" spans="1:9" x14ac:dyDescent="0.55000000000000004">
      <c r="A896">
        <v>29</v>
      </c>
      <c r="B896" s="1" t="s">
        <v>566</v>
      </c>
      <c r="C896" s="1" t="s">
        <v>2</v>
      </c>
      <c r="D896">
        <v>1</v>
      </c>
      <c r="E896" s="1" t="s">
        <v>372</v>
      </c>
      <c r="F896">
        <v>1</v>
      </c>
      <c r="G896" s="1" t="s">
        <v>377</v>
      </c>
      <c r="H896" s="1" t="s">
        <v>28</v>
      </c>
      <c r="I896">
        <v>3</v>
      </c>
    </row>
    <row r="897" spans="1:9" x14ac:dyDescent="0.55000000000000004">
      <c r="A897">
        <v>29</v>
      </c>
      <c r="B897" s="1" t="s">
        <v>566</v>
      </c>
      <c r="C897" s="1" t="s">
        <v>2</v>
      </c>
      <c r="D897">
        <v>1</v>
      </c>
      <c r="E897" s="1" t="s">
        <v>337</v>
      </c>
      <c r="F897">
        <v>1</v>
      </c>
      <c r="G897" s="1" t="s">
        <v>376</v>
      </c>
      <c r="H897" s="1" t="s">
        <v>28</v>
      </c>
      <c r="I897">
        <v>3</v>
      </c>
    </row>
    <row r="898" spans="1:9" x14ac:dyDescent="0.55000000000000004">
      <c r="A898">
        <v>29</v>
      </c>
      <c r="B898" s="1" t="s">
        <v>566</v>
      </c>
      <c r="C898" s="1" t="s">
        <v>2</v>
      </c>
      <c r="D898">
        <v>1</v>
      </c>
      <c r="E898" s="1" t="s">
        <v>341</v>
      </c>
      <c r="F898">
        <v>1</v>
      </c>
      <c r="G898" s="1" t="s">
        <v>376</v>
      </c>
      <c r="H898" s="1" t="s">
        <v>29</v>
      </c>
      <c r="I898">
        <v>3</v>
      </c>
    </row>
    <row r="899" spans="1:9" x14ac:dyDescent="0.55000000000000004">
      <c r="A899">
        <v>29</v>
      </c>
      <c r="B899" s="1" t="s">
        <v>566</v>
      </c>
      <c r="C899" s="1" t="s">
        <v>2</v>
      </c>
      <c r="D899">
        <v>1</v>
      </c>
      <c r="E899" s="1" t="s">
        <v>344</v>
      </c>
      <c r="F899">
        <v>1</v>
      </c>
      <c r="G899" s="1" t="s">
        <v>375</v>
      </c>
      <c r="H899" s="1" t="s">
        <v>29</v>
      </c>
      <c r="I899">
        <v>3</v>
      </c>
    </row>
    <row r="900" spans="1:9" x14ac:dyDescent="0.55000000000000004">
      <c r="A900">
        <v>29</v>
      </c>
      <c r="B900" s="1" t="s">
        <v>566</v>
      </c>
      <c r="C900" s="1" t="s">
        <v>2</v>
      </c>
      <c r="D900">
        <v>1</v>
      </c>
      <c r="E900" s="1" t="s">
        <v>348</v>
      </c>
      <c r="F900">
        <v>2</v>
      </c>
      <c r="G900" s="1" t="s">
        <v>375</v>
      </c>
      <c r="H900" s="1" t="s">
        <v>28</v>
      </c>
      <c r="I900">
        <v>3</v>
      </c>
    </row>
    <row r="901" spans="1:9" x14ac:dyDescent="0.55000000000000004">
      <c r="A901">
        <v>30</v>
      </c>
      <c r="B901" s="1" t="s">
        <v>567</v>
      </c>
      <c r="C901" s="1" t="s">
        <v>6</v>
      </c>
      <c r="D901">
        <v>3</v>
      </c>
      <c r="E901" s="1" t="s">
        <v>89</v>
      </c>
      <c r="F901">
        <v>1</v>
      </c>
      <c r="G901" s="1" t="s">
        <v>377</v>
      </c>
      <c r="H901" s="1" t="s">
        <v>29</v>
      </c>
      <c r="I901">
        <v>3</v>
      </c>
    </row>
    <row r="902" spans="1:9" x14ac:dyDescent="0.55000000000000004">
      <c r="A902">
        <v>30</v>
      </c>
      <c r="B902" s="1" t="s">
        <v>567</v>
      </c>
      <c r="C902" s="1" t="s">
        <v>6</v>
      </c>
      <c r="D902">
        <v>3</v>
      </c>
      <c r="E902" s="1" t="s">
        <v>93</v>
      </c>
      <c r="F902">
        <v>3</v>
      </c>
      <c r="G902" s="1" t="s">
        <v>377</v>
      </c>
      <c r="H902" s="1" t="s">
        <v>29</v>
      </c>
      <c r="I902">
        <v>3</v>
      </c>
    </row>
    <row r="903" spans="1:9" x14ac:dyDescent="0.55000000000000004">
      <c r="A903">
        <v>30</v>
      </c>
      <c r="B903" s="1" t="s">
        <v>567</v>
      </c>
      <c r="C903" s="1" t="s">
        <v>6</v>
      </c>
      <c r="D903">
        <v>3</v>
      </c>
      <c r="E903" s="1" t="s">
        <v>97</v>
      </c>
      <c r="F903">
        <v>3</v>
      </c>
      <c r="G903" s="1" t="s">
        <v>377</v>
      </c>
      <c r="H903" s="1" t="s">
        <v>29</v>
      </c>
      <c r="I903">
        <v>3</v>
      </c>
    </row>
    <row r="904" spans="1:9" x14ac:dyDescent="0.55000000000000004">
      <c r="A904">
        <v>30</v>
      </c>
      <c r="B904" s="1" t="s">
        <v>567</v>
      </c>
      <c r="C904" s="1" t="s">
        <v>6</v>
      </c>
      <c r="D904">
        <v>3</v>
      </c>
      <c r="E904" s="1" t="s">
        <v>101</v>
      </c>
      <c r="F904">
        <v>2</v>
      </c>
      <c r="G904" s="1" t="s">
        <v>377</v>
      </c>
      <c r="H904" s="1" t="s">
        <v>29</v>
      </c>
      <c r="I904">
        <v>3</v>
      </c>
    </row>
    <row r="905" spans="1:9" x14ac:dyDescent="0.55000000000000004">
      <c r="A905">
        <v>30</v>
      </c>
      <c r="B905" s="1" t="s">
        <v>567</v>
      </c>
      <c r="C905" s="1" t="s">
        <v>6</v>
      </c>
      <c r="D905">
        <v>3</v>
      </c>
      <c r="E905" s="1" t="s">
        <v>150</v>
      </c>
      <c r="F905">
        <v>1</v>
      </c>
      <c r="G905" s="1" t="s">
        <v>375</v>
      </c>
      <c r="H905" s="1" t="s">
        <v>29</v>
      </c>
      <c r="I905">
        <v>3</v>
      </c>
    </row>
    <row r="906" spans="1:9" x14ac:dyDescent="0.55000000000000004">
      <c r="A906">
        <v>30</v>
      </c>
      <c r="B906" s="1" t="s">
        <v>567</v>
      </c>
      <c r="C906" s="1" t="s">
        <v>6</v>
      </c>
      <c r="D906">
        <v>3</v>
      </c>
      <c r="E906" s="1" t="s">
        <v>153</v>
      </c>
      <c r="F906">
        <v>3</v>
      </c>
      <c r="G906" s="1" t="s">
        <v>376</v>
      </c>
      <c r="H906" s="1" t="s">
        <v>28</v>
      </c>
      <c r="I906">
        <v>3</v>
      </c>
    </row>
    <row r="907" spans="1:9" x14ac:dyDescent="0.55000000000000004">
      <c r="A907">
        <v>30</v>
      </c>
      <c r="B907" s="1" t="s">
        <v>567</v>
      </c>
      <c r="C907" s="1" t="s">
        <v>6</v>
      </c>
      <c r="D907">
        <v>3</v>
      </c>
      <c r="E907" s="1" t="s">
        <v>157</v>
      </c>
      <c r="F907">
        <v>3</v>
      </c>
      <c r="G907" s="1" t="s">
        <v>376</v>
      </c>
      <c r="H907" s="1" t="s">
        <v>28</v>
      </c>
      <c r="I907">
        <v>3</v>
      </c>
    </row>
    <row r="908" spans="1:9" x14ac:dyDescent="0.55000000000000004">
      <c r="A908">
        <v>30</v>
      </c>
      <c r="B908" s="1" t="s">
        <v>567</v>
      </c>
      <c r="C908" s="1" t="s">
        <v>6</v>
      </c>
      <c r="D908">
        <v>3</v>
      </c>
      <c r="E908" s="1" t="s">
        <v>164</v>
      </c>
      <c r="F908">
        <v>1</v>
      </c>
      <c r="G908" s="1" t="s">
        <v>375</v>
      </c>
      <c r="H908" s="1" t="s">
        <v>28</v>
      </c>
      <c r="I908">
        <v>3</v>
      </c>
    </row>
    <row r="909" spans="1:9" x14ac:dyDescent="0.55000000000000004">
      <c r="A909">
        <v>30</v>
      </c>
      <c r="B909" s="1" t="s">
        <v>567</v>
      </c>
      <c r="C909" s="1" t="s">
        <v>6</v>
      </c>
      <c r="D909">
        <v>3</v>
      </c>
      <c r="E909" s="1" t="s">
        <v>165</v>
      </c>
      <c r="F909">
        <v>1</v>
      </c>
      <c r="G909" s="1" t="s">
        <v>375</v>
      </c>
      <c r="H909" s="1" t="s">
        <v>28</v>
      </c>
      <c r="I909">
        <v>3</v>
      </c>
    </row>
    <row r="910" spans="1:9" x14ac:dyDescent="0.55000000000000004">
      <c r="A910">
        <v>30</v>
      </c>
      <c r="B910" s="1" t="s">
        <v>567</v>
      </c>
      <c r="C910" s="1" t="s">
        <v>6</v>
      </c>
      <c r="D910">
        <v>3</v>
      </c>
      <c r="E910" s="1" t="s">
        <v>168</v>
      </c>
      <c r="F910">
        <v>4</v>
      </c>
      <c r="G910" s="1" t="s">
        <v>376</v>
      </c>
      <c r="H910" s="1" t="s">
        <v>29</v>
      </c>
      <c r="I910">
        <v>3</v>
      </c>
    </row>
    <row r="911" spans="1:9" x14ac:dyDescent="0.55000000000000004">
      <c r="A911">
        <v>30</v>
      </c>
      <c r="B911" s="1" t="s">
        <v>567</v>
      </c>
      <c r="C911" s="1" t="s">
        <v>6</v>
      </c>
      <c r="D911">
        <v>3</v>
      </c>
      <c r="E911" s="1" t="s">
        <v>172</v>
      </c>
      <c r="F911">
        <v>1</v>
      </c>
      <c r="G911" s="1" t="s">
        <v>376</v>
      </c>
      <c r="H911" s="1" t="s">
        <v>29</v>
      </c>
      <c r="I911">
        <v>3</v>
      </c>
    </row>
    <row r="912" spans="1:9" x14ac:dyDescent="0.55000000000000004">
      <c r="A912">
        <v>30</v>
      </c>
      <c r="B912" s="1" t="s">
        <v>567</v>
      </c>
      <c r="C912" s="1" t="s">
        <v>6</v>
      </c>
      <c r="D912">
        <v>3</v>
      </c>
      <c r="E912" s="1" t="s">
        <v>176</v>
      </c>
      <c r="F912">
        <v>1</v>
      </c>
      <c r="G912" s="1" t="s">
        <v>375</v>
      </c>
      <c r="H912" s="1" t="s">
        <v>29</v>
      </c>
      <c r="I912">
        <v>3</v>
      </c>
    </row>
    <row r="913" spans="1:9" x14ac:dyDescent="0.55000000000000004">
      <c r="A913">
        <v>30</v>
      </c>
      <c r="B913" s="1" t="s">
        <v>567</v>
      </c>
      <c r="C913" s="1" t="s">
        <v>6</v>
      </c>
      <c r="D913">
        <v>3</v>
      </c>
      <c r="E913" s="1" t="s">
        <v>180</v>
      </c>
      <c r="F913">
        <v>3</v>
      </c>
      <c r="G913" s="1" t="s">
        <v>376</v>
      </c>
      <c r="H913" s="1" t="s">
        <v>29</v>
      </c>
      <c r="I913">
        <v>3</v>
      </c>
    </row>
    <row r="914" spans="1:9" x14ac:dyDescent="0.55000000000000004">
      <c r="A914">
        <v>30</v>
      </c>
      <c r="B914" s="1" t="s">
        <v>567</v>
      </c>
      <c r="C914" s="1" t="s">
        <v>6</v>
      </c>
      <c r="D914">
        <v>3</v>
      </c>
      <c r="E914" s="1" t="s">
        <v>234</v>
      </c>
      <c r="F914">
        <v>3</v>
      </c>
      <c r="G914" s="1" t="s">
        <v>377</v>
      </c>
      <c r="H914" s="1" t="s">
        <v>28</v>
      </c>
      <c r="I914">
        <v>3</v>
      </c>
    </row>
    <row r="915" spans="1:9" x14ac:dyDescent="0.55000000000000004">
      <c r="A915">
        <v>30</v>
      </c>
      <c r="B915" s="1" t="s">
        <v>567</v>
      </c>
      <c r="C915" s="1" t="s">
        <v>6</v>
      </c>
      <c r="D915">
        <v>3</v>
      </c>
      <c r="E915" s="1" t="s">
        <v>238</v>
      </c>
      <c r="F915">
        <v>3</v>
      </c>
      <c r="G915" s="1" t="s">
        <v>377</v>
      </c>
      <c r="H915" s="1" t="s">
        <v>28</v>
      </c>
      <c r="I915">
        <v>3</v>
      </c>
    </row>
    <row r="916" spans="1:9" x14ac:dyDescent="0.55000000000000004">
      <c r="A916">
        <v>30</v>
      </c>
      <c r="B916" s="1" t="s">
        <v>567</v>
      </c>
      <c r="C916" s="1" t="s">
        <v>6</v>
      </c>
      <c r="D916">
        <v>3</v>
      </c>
      <c r="E916" s="1" t="s">
        <v>241</v>
      </c>
      <c r="F916">
        <v>3</v>
      </c>
      <c r="G916" s="1" t="s">
        <v>377</v>
      </c>
      <c r="H916" s="1" t="s">
        <v>29</v>
      </c>
      <c r="I916">
        <v>3</v>
      </c>
    </row>
    <row r="917" spans="1:9" x14ac:dyDescent="0.55000000000000004">
      <c r="A917">
        <v>30</v>
      </c>
      <c r="B917" s="1" t="s">
        <v>567</v>
      </c>
      <c r="C917" s="1" t="s">
        <v>6</v>
      </c>
      <c r="D917">
        <v>3</v>
      </c>
      <c r="E917" s="1" t="s">
        <v>245</v>
      </c>
      <c r="F917">
        <v>1</v>
      </c>
      <c r="G917" s="1" t="s">
        <v>376</v>
      </c>
      <c r="H917" s="1" t="s">
        <v>28</v>
      </c>
      <c r="I917">
        <v>3</v>
      </c>
    </row>
    <row r="918" spans="1:9" x14ac:dyDescent="0.55000000000000004">
      <c r="A918">
        <v>30</v>
      </c>
      <c r="B918" s="1" t="s">
        <v>567</v>
      </c>
      <c r="C918" s="1" t="s">
        <v>6</v>
      </c>
      <c r="D918">
        <v>3</v>
      </c>
      <c r="E918" s="1" t="s">
        <v>249</v>
      </c>
      <c r="F918">
        <v>1</v>
      </c>
      <c r="G918" s="1" t="s">
        <v>375</v>
      </c>
      <c r="H918" s="1" t="s">
        <v>28</v>
      </c>
      <c r="I918">
        <v>3</v>
      </c>
    </row>
    <row r="919" spans="1:9" x14ac:dyDescent="0.55000000000000004">
      <c r="A919">
        <v>30</v>
      </c>
      <c r="B919" s="1" t="s">
        <v>567</v>
      </c>
      <c r="C919" s="1" t="s">
        <v>6</v>
      </c>
      <c r="D919">
        <v>3</v>
      </c>
      <c r="E919" s="1" t="s">
        <v>253</v>
      </c>
      <c r="F919">
        <v>3</v>
      </c>
      <c r="G919" s="1" t="s">
        <v>376</v>
      </c>
      <c r="H919" s="1" t="s">
        <v>28</v>
      </c>
      <c r="I919">
        <v>3</v>
      </c>
    </row>
    <row r="920" spans="1:9" x14ac:dyDescent="0.55000000000000004">
      <c r="A920">
        <v>30</v>
      </c>
      <c r="B920" s="1" t="s">
        <v>567</v>
      </c>
      <c r="C920" s="1" t="s">
        <v>6</v>
      </c>
      <c r="D920">
        <v>3</v>
      </c>
      <c r="E920" s="1" t="s">
        <v>257</v>
      </c>
      <c r="F920">
        <v>1</v>
      </c>
      <c r="G920" s="1" t="s">
        <v>376</v>
      </c>
      <c r="H920" s="1" t="s">
        <v>28</v>
      </c>
      <c r="I920">
        <v>3</v>
      </c>
    </row>
    <row r="921" spans="1:9" x14ac:dyDescent="0.55000000000000004">
      <c r="A921">
        <v>30</v>
      </c>
      <c r="B921" s="1" t="s">
        <v>567</v>
      </c>
      <c r="C921" s="1" t="s">
        <v>6</v>
      </c>
      <c r="D921">
        <v>3</v>
      </c>
      <c r="E921" s="1" t="s">
        <v>299</v>
      </c>
      <c r="F921">
        <v>1</v>
      </c>
      <c r="G921" s="1" t="s">
        <v>376</v>
      </c>
      <c r="H921" s="1" t="s">
        <v>28</v>
      </c>
      <c r="I921">
        <v>3</v>
      </c>
    </row>
    <row r="922" spans="1:9" x14ac:dyDescent="0.55000000000000004">
      <c r="A922">
        <v>30</v>
      </c>
      <c r="B922" s="1" t="s">
        <v>567</v>
      </c>
      <c r="C922" s="1" t="s">
        <v>6</v>
      </c>
      <c r="D922">
        <v>3</v>
      </c>
      <c r="E922" s="1" t="s">
        <v>301</v>
      </c>
      <c r="F922">
        <v>1</v>
      </c>
      <c r="G922" s="1" t="s">
        <v>375</v>
      </c>
      <c r="H922" s="1" t="s">
        <v>28</v>
      </c>
      <c r="I922">
        <v>3</v>
      </c>
    </row>
    <row r="923" spans="1:9" x14ac:dyDescent="0.55000000000000004">
      <c r="A923">
        <v>30</v>
      </c>
      <c r="B923" s="1" t="s">
        <v>567</v>
      </c>
      <c r="C923" s="1" t="s">
        <v>6</v>
      </c>
      <c r="D923">
        <v>3</v>
      </c>
      <c r="E923" s="1" t="s">
        <v>305</v>
      </c>
      <c r="F923">
        <v>1</v>
      </c>
      <c r="G923" s="1" t="s">
        <v>376</v>
      </c>
      <c r="H923" s="1" t="s">
        <v>28</v>
      </c>
      <c r="I923">
        <v>3</v>
      </c>
    </row>
    <row r="924" spans="1:9" x14ac:dyDescent="0.55000000000000004">
      <c r="A924">
        <v>30</v>
      </c>
      <c r="B924" s="1" t="s">
        <v>567</v>
      </c>
      <c r="C924" s="1" t="s">
        <v>6</v>
      </c>
      <c r="D924">
        <v>3</v>
      </c>
      <c r="E924" s="1" t="s">
        <v>308</v>
      </c>
      <c r="F924">
        <v>1</v>
      </c>
      <c r="G924" s="1" t="s">
        <v>377</v>
      </c>
      <c r="H924" s="1" t="s">
        <v>28</v>
      </c>
      <c r="I924">
        <v>3</v>
      </c>
    </row>
    <row r="925" spans="1:9" x14ac:dyDescent="0.55000000000000004">
      <c r="A925">
        <v>30</v>
      </c>
      <c r="B925" s="1" t="s">
        <v>567</v>
      </c>
      <c r="C925" s="1" t="s">
        <v>6</v>
      </c>
      <c r="D925">
        <v>3</v>
      </c>
      <c r="E925" s="1" t="s">
        <v>311</v>
      </c>
      <c r="F925">
        <v>1</v>
      </c>
      <c r="G925" s="1" t="s">
        <v>377</v>
      </c>
      <c r="H925" s="1" t="s">
        <v>28</v>
      </c>
      <c r="I925">
        <v>3</v>
      </c>
    </row>
    <row r="926" spans="1:9" x14ac:dyDescent="0.55000000000000004">
      <c r="A926">
        <v>30</v>
      </c>
      <c r="B926" s="1" t="s">
        <v>567</v>
      </c>
      <c r="C926" s="1" t="s">
        <v>6</v>
      </c>
      <c r="D926">
        <v>3</v>
      </c>
      <c r="E926" s="1" t="s">
        <v>314</v>
      </c>
      <c r="F926">
        <v>1</v>
      </c>
      <c r="G926" s="1" t="s">
        <v>377</v>
      </c>
      <c r="H926" s="1" t="s">
        <v>28</v>
      </c>
      <c r="I926">
        <v>3</v>
      </c>
    </row>
    <row r="927" spans="1:9" x14ac:dyDescent="0.55000000000000004">
      <c r="A927">
        <v>30</v>
      </c>
      <c r="B927" s="1" t="s">
        <v>567</v>
      </c>
      <c r="C927" s="1" t="s">
        <v>6</v>
      </c>
      <c r="D927">
        <v>3</v>
      </c>
      <c r="E927" s="1" t="s">
        <v>372</v>
      </c>
      <c r="F927">
        <v>1</v>
      </c>
      <c r="G927" s="1" t="s">
        <v>377</v>
      </c>
      <c r="H927" s="1" t="s">
        <v>28</v>
      </c>
      <c r="I927">
        <v>3</v>
      </c>
    </row>
    <row r="928" spans="1:9" x14ac:dyDescent="0.55000000000000004">
      <c r="A928">
        <v>30</v>
      </c>
      <c r="B928" s="1" t="s">
        <v>567</v>
      </c>
      <c r="C928" s="1" t="s">
        <v>6</v>
      </c>
      <c r="D928">
        <v>3</v>
      </c>
      <c r="E928" s="1" t="s">
        <v>337</v>
      </c>
      <c r="F928">
        <v>1</v>
      </c>
      <c r="G928" s="1" t="s">
        <v>376</v>
      </c>
      <c r="H928" s="1" t="s">
        <v>28</v>
      </c>
      <c r="I928">
        <v>3</v>
      </c>
    </row>
    <row r="929" spans="1:9" x14ac:dyDescent="0.55000000000000004">
      <c r="A929">
        <v>30</v>
      </c>
      <c r="B929" s="1" t="s">
        <v>567</v>
      </c>
      <c r="C929" s="1" t="s">
        <v>6</v>
      </c>
      <c r="D929">
        <v>3</v>
      </c>
      <c r="E929" s="1" t="s">
        <v>341</v>
      </c>
      <c r="F929">
        <v>1</v>
      </c>
      <c r="G929" s="1" t="s">
        <v>376</v>
      </c>
      <c r="H929" s="1" t="s">
        <v>29</v>
      </c>
      <c r="I929">
        <v>3</v>
      </c>
    </row>
    <row r="930" spans="1:9" x14ac:dyDescent="0.55000000000000004">
      <c r="A930">
        <v>30</v>
      </c>
      <c r="B930" s="1" t="s">
        <v>567</v>
      </c>
      <c r="C930" s="1" t="s">
        <v>6</v>
      </c>
      <c r="D930">
        <v>3</v>
      </c>
      <c r="E930" s="1" t="s">
        <v>344</v>
      </c>
      <c r="F930">
        <v>1</v>
      </c>
      <c r="G930" s="1" t="s">
        <v>375</v>
      </c>
      <c r="H930" s="1" t="s">
        <v>29</v>
      </c>
      <c r="I930">
        <v>3</v>
      </c>
    </row>
    <row r="931" spans="1:9" x14ac:dyDescent="0.55000000000000004">
      <c r="A931">
        <v>30</v>
      </c>
      <c r="B931" s="1" t="s">
        <v>567</v>
      </c>
      <c r="C931" s="1" t="s">
        <v>6</v>
      </c>
      <c r="D931">
        <v>3</v>
      </c>
      <c r="E931" s="1" t="s">
        <v>348</v>
      </c>
      <c r="F931">
        <v>3</v>
      </c>
      <c r="G931" s="1" t="s">
        <v>375</v>
      </c>
      <c r="H931" s="1" t="s">
        <v>28</v>
      </c>
      <c r="I931">
        <v>3</v>
      </c>
    </row>
    <row r="932" spans="1:9" x14ac:dyDescent="0.55000000000000004">
      <c r="A932">
        <v>31</v>
      </c>
      <c r="B932" s="1" t="s">
        <v>568</v>
      </c>
      <c r="C932" s="1" t="s">
        <v>2</v>
      </c>
      <c r="D932">
        <v>1</v>
      </c>
      <c r="E932" s="1" t="s">
        <v>89</v>
      </c>
      <c r="F932">
        <v>1</v>
      </c>
      <c r="G932" s="1" t="s">
        <v>377</v>
      </c>
      <c r="H932" s="1" t="s">
        <v>29</v>
      </c>
      <c r="I932">
        <v>3</v>
      </c>
    </row>
    <row r="933" spans="1:9" x14ac:dyDescent="0.55000000000000004">
      <c r="A933">
        <v>31</v>
      </c>
      <c r="B933" s="1" t="s">
        <v>568</v>
      </c>
      <c r="C933" s="1" t="s">
        <v>2</v>
      </c>
      <c r="D933">
        <v>1</v>
      </c>
      <c r="E933" s="1" t="s">
        <v>93</v>
      </c>
      <c r="F933">
        <v>5</v>
      </c>
      <c r="G933" s="1" t="s">
        <v>377</v>
      </c>
      <c r="H933" s="1" t="s">
        <v>29</v>
      </c>
      <c r="I933">
        <v>3</v>
      </c>
    </row>
    <row r="934" spans="1:9" x14ac:dyDescent="0.55000000000000004">
      <c r="A934">
        <v>31</v>
      </c>
      <c r="B934" s="1" t="s">
        <v>568</v>
      </c>
      <c r="C934" s="1" t="s">
        <v>2</v>
      </c>
      <c r="D934">
        <v>1</v>
      </c>
      <c r="E934" s="1" t="s">
        <v>97</v>
      </c>
      <c r="F934">
        <v>3</v>
      </c>
      <c r="G934" s="1" t="s">
        <v>377</v>
      </c>
      <c r="H934" s="1" t="s">
        <v>29</v>
      </c>
      <c r="I934">
        <v>3</v>
      </c>
    </row>
    <row r="935" spans="1:9" x14ac:dyDescent="0.55000000000000004">
      <c r="A935">
        <v>31</v>
      </c>
      <c r="B935" s="1" t="s">
        <v>568</v>
      </c>
      <c r="C935" s="1" t="s">
        <v>2</v>
      </c>
      <c r="D935">
        <v>1</v>
      </c>
      <c r="E935" s="1" t="s">
        <v>101</v>
      </c>
      <c r="F935">
        <v>1</v>
      </c>
      <c r="G935" s="1" t="s">
        <v>377</v>
      </c>
      <c r="H935" s="1" t="s">
        <v>29</v>
      </c>
      <c r="I935">
        <v>3</v>
      </c>
    </row>
    <row r="936" spans="1:9" x14ac:dyDescent="0.55000000000000004">
      <c r="A936">
        <v>31</v>
      </c>
      <c r="B936" s="1" t="s">
        <v>568</v>
      </c>
      <c r="C936" s="1" t="s">
        <v>2</v>
      </c>
      <c r="D936">
        <v>1</v>
      </c>
      <c r="E936" s="1" t="s">
        <v>150</v>
      </c>
      <c r="F936">
        <v>1</v>
      </c>
      <c r="G936" s="1" t="s">
        <v>375</v>
      </c>
      <c r="H936" s="1" t="s">
        <v>29</v>
      </c>
      <c r="I936">
        <v>3</v>
      </c>
    </row>
    <row r="937" spans="1:9" x14ac:dyDescent="0.55000000000000004">
      <c r="A937">
        <v>31</v>
      </c>
      <c r="B937" s="1" t="s">
        <v>568</v>
      </c>
      <c r="C937" s="1" t="s">
        <v>2</v>
      </c>
      <c r="D937">
        <v>1</v>
      </c>
      <c r="E937" s="1" t="s">
        <v>153</v>
      </c>
      <c r="F937">
        <v>1</v>
      </c>
      <c r="G937" s="1" t="s">
        <v>376</v>
      </c>
      <c r="H937" s="1" t="s">
        <v>28</v>
      </c>
      <c r="I937">
        <v>3</v>
      </c>
    </row>
    <row r="938" spans="1:9" x14ac:dyDescent="0.55000000000000004">
      <c r="A938">
        <v>31</v>
      </c>
      <c r="B938" s="1" t="s">
        <v>568</v>
      </c>
      <c r="C938" s="1" t="s">
        <v>2</v>
      </c>
      <c r="D938">
        <v>1</v>
      </c>
      <c r="E938" s="1" t="s">
        <v>157</v>
      </c>
      <c r="F938">
        <v>5</v>
      </c>
      <c r="G938" s="1" t="s">
        <v>376</v>
      </c>
      <c r="H938" s="1" t="s">
        <v>28</v>
      </c>
      <c r="I938">
        <v>3</v>
      </c>
    </row>
    <row r="939" spans="1:9" x14ac:dyDescent="0.55000000000000004">
      <c r="A939">
        <v>31</v>
      </c>
      <c r="B939" s="1" t="s">
        <v>568</v>
      </c>
      <c r="C939" s="1" t="s">
        <v>2</v>
      </c>
      <c r="D939">
        <v>1</v>
      </c>
      <c r="E939" s="1" t="s">
        <v>164</v>
      </c>
      <c r="F939">
        <v>1</v>
      </c>
      <c r="G939" s="1" t="s">
        <v>375</v>
      </c>
      <c r="H939" s="1" t="s">
        <v>28</v>
      </c>
      <c r="I939">
        <v>3</v>
      </c>
    </row>
    <row r="940" spans="1:9" x14ac:dyDescent="0.55000000000000004">
      <c r="A940">
        <v>31</v>
      </c>
      <c r="B940" s="1" t="s">
        <v>568</v>
      </c>
      <c r="C940" s="1" t="s">
        <v>2</v>
      </c>
      <c r="D940">
        <v>1</v>
      </c>
      <c r="E940" s="1" t="s">
        <v>165</v>
      </c>
      <c r="F940">
        <v>1</v>
      </c>
      <c r="G940" s="1" t="s">
        <v>375</v>
      </c>
      <c r="H940" s="1" t="s">
        <v>28</v>
      </c>
      <c r="I940">
        <v>3</v>
      </c>
    </row>
    <row r="941" spans="1:9" x14ac:dyDescent="0.55000000000000004">
      <c r="A941">
        <v>31</v>
      </c>
      <c r="B941" s="1" t="s">
        <v>568</v>
      </c>
      <c r="C941" s="1" t="s">
        <v>2</v>
      </c>
      <c r="D941">
        <v>1</v>
      </c>
      <c r="E941" s="1" t="s">
        <v>168</v>
      </c>
      <c r="F941">
        <v>4</v>
      </c>
      <c r="G941" s="1" t="s">
        <v>376</v>
      </c>
      <c r="H941" s="1" t="s">
        <v>29</v>
      </c>
      <c r="I941">
        <v>3</v>
      </c>
    </row>
    <row r="942" spans="1:9" x14ac:dyDescent="0.55000000000000004">
      <c r="A942">
        <v>31</v>
      </c>
      <c r="B942" s="1" t="s">
        <v>568</v>
      </c>
      <c r="C942" s="1" t="s">
        <v>2</v>
      </c>
      <c r="D942">
        <v>1</v>
      </c>
      <c r="E942" s="1" t="s">
        <v>172</v>
      </c>
      <c r="F942">
        <v>1</v>
      </c>
      <c r="G942" s="1" t="s">
        <v>376</v>
      </c>
      <c r="H942" s="1" t="s">
        <v>29</v>
      </c>
      <c r="I942">
        <v>3</v>
      </c>
    </row>
    <row r="943" spans="1:9" x14ac:dyDescent="0.55000000000000004">
      <c r="A943">
        <v>31</v>
      </c>
      <c r="B943" s="1" t="s">
        <v>568</v>
      </c>
      <c r="C943" s="1" t="s">
        <v>2</v>
      </c>
      <c r="D943">
        <v>1</v>
      </c>
      <c r="E943" s="1" t="s">
        <v>176</v>
      </c>
      <c r="F943">
        <v>1</v>
      </c>
      <c r="G943" s="1" t="s">
        <v>375</v>
      </c>
      <c r="H943" s="1" t="s">
        <v>29</v>
      </c>
      <c r="I943">
        <v>3</v>
      </c>
    </row>
    <row r="944" spans="1:9" x14ac:dyDescent="0.55000000000000004">
      <c r="A944">
        <v>31</v>
      </c>
      <c r="B944" s="1" t="s">
        <v>568</v>
      </c>
      <c r="C944" s="1" t="s">
        <v>2</v>
      </c>
      <c r="D944">
        <v>1</v>
      </c>
      <c r="E944" s="1" t="s">
        <v>180</v>
      </c>
      <c r="F944">
        <v>1</v>
      </c>
      <c r="G944" s="1" t="s">
        <v>376</v>
      </c>
      <c r="H944" s="1" t="s">
        <v>29</v>
      </c>
      <c r="I944">
        <v>3</v>
      </c>
    </row>
    <row r="945" spans="1:9" x14ac:dyDescent="0.55000000000000004">
      <c r="A945">
        <v>31</v>
      </c>
      <c r="B945" s="1" t="s">
        <v>568</v>
      </c>
      <c r="C945" s="1" t="s">
        <v>2</v>
      </c>
      <c r="D945">
        <v>1</v>
      </c>
      <c r="E945" s="1" t="s">
        <v>234</v>
      </c>
      <c r="F945">
        <v>6</v>
      </c>
      <c r="G945" s="1" t="s">
        <v>377</v>
      </c>
      <c r="H945" s="1" t="s">
        <v>28</v>
      </c>
      <c r="I945">
        <v>3</v>
      </c>
    </row>
    <row r="946" spans="1:9" x14ac:dyDescent="0.55000000000000004">
      <c r="A946">
        <v>31</v>
      </c>
      <c r="B946" s="1" t="s">
        <v>568</v>
      </c>
      <c r="C946" s="1" t="s">
        <v>2</v>
      </c>
      <c r="D946">
        <v>1</v>
      </c>
      <c r="E946" s="1" t="s">
        <v>238</v>
      </c>
      <c r="F946">
        <v>1</v>
      </c>
      <c r="G946" s="1" t="s">
        <v>377</v>
      </c>
      <c r="H946" s="1" t="s">
        <v>28</v>
      </c>
      <c r="I946">
        <v>3</v>
      </c>
    </row>
    <row r="947" spans="1:9" x14ac:dyDescent="0.55000000000000004">
      <c r="A947">
        <v>31</v>
      </c>
      <c r="B947" s="1" t="s">
        <v>568</v>
      </c>
      <c r="C947" s="1" t="s">
        <v>2</v>
      </c>
      <c r="D947">
        <v>1</v>
      </c>
      <c r="E947" s="1" t="s">
        <v>241</v>
      </c>
      <c r="F947">
        <v>1</v>
      </c>
      <c r="G947" s="1" t="s">
        <v>377</v>
      </c>
      <c r="H947" s="1" t="s">
        <v>29</v>
      </c>
      <c r="I947">
        <v>3</v>
      </c>
    </row>
    <row r="948" spans="1:9" x14ac:dyDescent="0.55000000000000004">
      <c r="A948">
        <v>31</v>
      </c>
      <c r="B948" s="1" t="s">
        <v>568</v>
      </c>
      <c r="C948" s="1" t="s">
        <v>2</v>
      </c>
      <c r="D948">
        <v>1</v>
      </c>
      <c r="E948" s="1" t="s">
        <v>245</v>
      </c>
      <c r="F948">
        <v>3</v>
      </c>
      <c r="G948" s="1" t="s">
        <v>376</v>
      </c>
      <c r="H948" s="1" t="s">
        <v>28</v>
      </c>
      <c r="I948">
        <v>3</v>
      </c>
    </row>
    <row r="949" spans="1:9" x14ac:dyDescent="0.55000000000000004">
      <c r="A949">
        <v>31</v>
      </c>
      <c r="B949" s="1" t="s">
        <v>568</v>
      </c>
      <c r="C949" s="1" t="s">
        <v>2</v>
      </c>
      <c r="D949">
        <v>1</v>
      </c>
      <c r="E949" s="1" t="s">
        <v>249</v>
      </c>
      <c r="F949">
        <v>1</v>
      </c>
      <c r="G949" s="1" t="s">
        <v>375</v>
      </c>
      <c r="H949" s="1" t="s">
        <v>28</v>
      </c>
      <c r="I949">
        <v>3</v>
      </c>
    </row>
    <row r="950" spans="1:9" x14ac:dyDescent="0.55000000000000004">
      <c r="A950">
        <v>31</v>
      </c>
      <c r="B950" s="1" t="s">
        <v>568</v>
      </c>
      <c r="C950" s="1" t="s">
        <v>2</v>
      </c>
      <c r="D950">
        <v>1</v>
      </c>
      <c r="E950" s="1" t="s">
        <v>253</v>
      </c>
      <c r="F950">
        <v>5</v>
      </c>
      <c r="G950" s="1" t="s">
        <v>376</v>
      </c>
      <c r="H950" s="1" t="s">
        <v>28</v>
      </c>
      <c r="I950">
        <v>3</v>
      </c>
    </row>
    <row r="951" spans="1:9" x14ac:dyDescent="0.55000000000000004">
      <c r="A951">
        <v>31</v>
      </c>
      <c r="B951" s="1" t="s">
        <v>568</v>
      </c>
      <c r="C951" s="1" t="s">
        <v>2</v>
      </c>
      <c r="D951">
        <v>1</v>
      </c>
      <c r="E951" s="1" t="s">
        <v>257</v>
      </c>
      <c r="F951">
        <v>5</v>
      </c>
      <c r="G951" s="1" t="s">
        <v>376</v>
      </c>
      <c r="H951" s="1" t="s">
        <v>28</v>
      </c>
      <c r="I951">
        <v>3</v>
      </c>
    </row>
    <row r="952" spans="1:9" x14ac:dyDescent="0.55000000000000004">
      <c r="A952">
        <v>31</v>
      </c>
      <c r="B952" s="1" t="s">
        <v>568</v>
      </c>
      <c r="C952" s="1" t="s">
        <v>2</v>
      </c>
      <c r="D952">
        <v>1</v>
      </c>
      <c r="E952" s="1" t="s">
        <v>299</v>
      </c>
      <c r="F952">
        <v>1</v>
      </c>
      <c r="G952" s="1" t="s">
        <v>376</v>
      </c>
      <c r="H952" s="1" t="s">
        <v>28</v>
      </c>
      <c r="I952">
        <v>3</v>
      </c>
    </row>
    <row r="953" spans="1:9" x14ac:dyDescent="0.55000000000000004">
      <c r="A953">
        <v>31</v>
      </c>
      <c r="B953" s="1" t="s">
        <v>568</v>
      </c>
      <c r="C953" s="1" t="s">
        <v>2</v>
      </c>
      <c r="D953">
        <v>1</v>
      </c>
      <c r="E953" s="1" t="s">
        <v>301</v>
      </c>
      <c r="F953">
        <v>1</v>
      </c>
      <c r="G953" s="1" t="s">
        <v>375</v>
      </c>
      <c r="H953" s="1" t="s">
        <v>28</v>
      </c>
      <c r="I953">
        <v>3</v>
      </c>
    </row>
    <row r="954" spans="1:9" x14ac:dyDescent="0.55000000000000004">
      <c r="A954">
        <v>31</v>
      </c>
      <c r="B954" s="1" t="s">
        <v>568</v>
      </c>
      <c r="C954" s="1" t="s">
        <v>2</v>
      </c>
      <c r="D954">
        <v>1</v>
      </c>
      <c r="E954" s="1" t="s">
        <v>305</v>
      </c>
      <c r="F954">
        <v>1</v>
      </c>
      <c r="G954" s="1" t="s">
        <v>376</v>
      </c>
      <c r="H954" s="1" t="s">
        <v>28</v>
      </c>
      <c r="I954">
        <v>3</v>
      </c>
    </row>
    <row r="955" spans="1:9" x14ac:dyDescent="0.55000000000000004">
      <c r="A955">
        <v>31</v>
      </c>
      <c r="B955" s="1" t="s">
        <v>568</v>
      </c>
      <c r="C955" s="1" t="s">
        <v>2</v>
      </c>
      <c r="D955">
        <v>1</v>
      </c>
      <c r="E955" s="1" t="s">
        <v>308</v>
      </c>
      <c r="F955">
        <v>5</v>
      </c>
      <c r="G955" s="1" t="s">
        <v>377</v>
      </c>
      <c r="H955" s="1" t="s">
        <v>28</v>
      </c>
      <c r="I955">
        <v>3</v>
      </c>
    </row>
    <row r="956" spans="1:9" x14ac:dyDescent="0.55000000000000004">
      <c r="A956">
        <v>31</v>
      </c>
      <c r="B956" s="1" t="s">
        <v>568</v>
      </c>
      <c r="C956" s="1" t="s">
        <v>2</v>
      </c>
      <c r="D956">
        <v>1</v>
      </c>
      <c r="E956" s="1" t="s">
        <v>311</v>
      </c>
      <c r="F956">
        <v>1</v>
      </c>
      <c r="G956" s="1" t="s">
        <v>377</v>
      </c>
      <c r="H956" s="1" t="s">
        <v>28</v>
      </c>
      <c r="I956">
        <v>3</v>
      </c>
    </row>
    <row r="957" spans="1:9" x14ac:dyDescent="0.55000000000000004">
      <c r="A957">
        <v>31</v>
      </c>
      <c r="B957" s="1" t="s">
        <v>568</v>
      </c>
      <c r="C957" s="1" t="s">
        <v>2</v>
      </c>
      <c r="D957">
        <v>1</v>
      </c>
      <c r="E957" s="1" t="s">
        <v>314</v>
      </c>
      <c r="F957">
        <v>5</v>
      </c>
      <c r="G957" s="1" t="s">
        <v>377</v>
      </c>
      <c r="H957" s="1" t="s">
        <v>28</v>
      </c>
      <c r="I957">
        <v>3</v>
      </c>
    </row>
    <row r="958" spans="1:9" x14ac:dyDescent="0.55000000000000004">
      <c r="A958">
        <v>31</v>
      </c>
      <c r="B958" s="1" t="s">
        <v>568</v>
      </c>
      <c r="C958" s="1" t="s">
        <v>2</v>
      </c>
      <c r="D958">
        <v>1</v>
      </c>
      <c r="E958" s="1" t="s">
        <v>372</v>
      </c>
      <c r="F958">
        <v>1</v>
      </c>
      <c r="G958" s="1" t="s">
        <v>377</v>
      </c>
      <c r="H958" s="1" t="s">
        <v>28</v>
      </c>
      <c r="I958">
        <v>3</v>
      </c>
    </row>
    <row r="959" spans="1:9" x14ac:dyDescent="0.55000000000000004">
      <c r="A959">
        <v>31</v>
      </c>
      <c r="B959" s="1" t="s">
        <v>568</v>
      </c>
      <c r="C959" s="1" t="s">
        <v>2</v>
      </c>
      <c r="D959">
        <v>1</v>
      </c>
      <c r="E959" s="1" t="s">
        <v>337</v>
      </c>
      <c r="F959">
        <v>1</v>
      </c>
      <c r="G959" s="1" t="s">
        <v>376</v>
      </c>
      <c r="H959" s="1" t="s">
        <v>28</v>
      </c>
      <c r="I959">
        <v>3</v>
      </c>
    </row>
    <row r="960" spans="1:9" x14ac:dyDescent="0.55000000000000004">
      <c r="A960">
        <v>31</v>
      </c>
      <c r="B960" s="1" t="s">
        <v>568</v>
      </c>
      <c r="C960" s="1" t="s">
        <v>2</v>
      </c>
      <c r="D960">
        <v>1</v>
      </c>
      <c r="E960" s="1" t="s">
        <v>341</v>
      </c>
      <c r="F960">
        <v>6</v>
      </c>
      <c r="G960" s="1" t="s">
        <v>376</v>
      </c>
      <c r="H960" s="1" t="s">
        <v>29</v>
      </c>
      <c r="I960">
        <v>3</v>
      </c>
    </row>
    <row r="961" spans="1:9" x14ac:dyDescent="0.55000000000000004">
      <c r="A961">
        <v>31</v>
      </c>
      <c r="B961" s="1" t="s">
        <v>568</v>
      </c>
      <c r="C961" s="1" t="s">
        <v>2</v>
      </c>
      <c r="D961">
        <v>1</v>
      </c>
      <c r="E961" s="1" t="s">
        <v>344</v>
      </c>
      <c r="F961">
        <v>1</v>
      </c>
      <c r="G961" s="1" t="s">
        <v>375</v>
      </c>
      <c r="H961" s="1" t="s">
        <v>29</v>
      </c>
      <c r="I961">
        <v>3</v>
      </c>
    </row>
    <row r="962" spans="1:9" x14ac:dyDescent="0.55000000000000004">
      <c r="A962">
        <v>31</v>
      </c>
      <c r="B962" s="1" t="s">
        <v>568</v>
      </c>
      <c r="C962" s="1" t="s">
        <v>2</v>
      </c>
      <c r="D962">
        <v>1</v>
      </c>
      <c r="E962" s="1" t="s">
        <v>348</v>
      </c>
      <c r="F962">
        <v>2</v>
      </c>
      <c r="G962" s="1" t="s">
        <v>375</v>
      </c>
      <c r="H962" s="1" t="s">
        <v>28</v>
      </c>
      <c r="I962">
        <v>3</v>
      </c>
    </row>
    <row r="963" spans="1:9" x14ac:dyDescent="0.55000000000000004">
      <c r="A963">
        <v>32</v>
      </c>
      <c r="B963" s="1" t="s">
        <v>569</v>
      </c>
      <c r="C963" s="1" t="s">
        <v>2</v>
      </c>
      <c r="D963">
        <v>1</v>
      </c>
      <c r="E963" s="1" t="s">
        <v>89</v>
      </c>
      <c r="F963">
        <v>1</v>
      </c>
      <c r="G963" s="1" t="s">
        <v>377</v>
      </c>
      <c r="H963" s="1" t="s">
        <v>29</v>
      </c>
      <c r="I963">
        <v>3</v>
      </c>
    </row>
    <row r="964" spans="1:9" x14ac:dyDescent="0.55000000000000004">
      <c r="A964">
        <v>32</v>
      </c>
      <c r="B964" s="1" t="s">
        <v>569</v>
      </c>
      <c r="C964" s="1" t="s">
        <v>2</v>
      </c>
      <c r="D964">
        <v>1</v>
      </c>
      <c r="E964" s="1" t="s">
        <v>93</v>
      </c>
      <c r="F964">
        <v>1</v>
      </c>
      <c r="G964" s="1" t="s">
        <v>377</v>
      </c>
      <c r="H964" s="1" t="s">
        <v>29</v>
      </c>
      <c r="I964">
        <v>3</v>
      </c>
    </row>
    <row r="965" spans="1:9" x14ac:dyDescent="0.55000000000000004">
      <c r="A965">
        <v>32</v>
      </c>
      <c r="B965" s="1" t="s">
        <v>569</v>
      </c>
      <c r="C965" s="1" t="s">
        <v>2</v>
      </c>
      <c r="D965">
        <v>1</v>
      </c>
      <c r="E965" s="1" t="s">
        <v>97</v>
      </c>
      <c r="F965">
        <v>3</v>
      </c>
      <c r="G965" s="1" t="s">
        <v>377</v>
      </c>
      <c r="H965" s="1" t="s">
        <v>29</v>
      </c>
      <c r="I965">
        <v>3</v>
      </c>
    </row>
    <row r="966" spans="1:9" x14ac:dyDescent="0.55000000000000004">
      <c r="A966">
        <v>32</v>
      </c>
      <c r="B966" s="1" t="s">
        <v>569</v>
      </c>
      <c r="C966" s="1" t="s">
        <v>2</v>
      </c>
      <c r="D966">
        <v>1</v>
      </c>
      <c r="E966" s="1" t="s">
        <v>101</v>
      </c>
      <c r="F966">
        <v>1</v>
      </c>
      <c r="G966" s="1" t="s">
        <v>377</v>
      </c>
      <c r="H966" s="1" t="s">
        <v>29</v>
      </c>
      <c r="I966">
        <v>3</v>
      </c>
    </row>
    <row r="967" spans="1:9" x14ac:dyDescent="0.55000000000000004">
      <c r="A967">
        <v>32</v>
      </c>
      <c r="B967" s="1" t="s">
        <v>569</v>
      </c>
      <c r="C967" s="1" t="s">
        <v>2</v>
      </c>
      <c r="D967">
        <v>1</v>
      </c>
      <c r="E967" s="1" t="s">
        <v>150</v>
      </c>
      <c r="F967">
        <v>2</v>
      </c>
      <c r="G967" s="1" t="s">
        <v>375</v>
      </c>
      <c r="H967" s="1" t="s">
        <v>29</v>
      </c>
      <c r="I967">
        <v>3</v>
      </c>
    </row>
    <row r="968" spans="1:9" x14ac:dyDescent="0.55000000000000004">
      <c r="A968">
        <v>32</v>
      </c>
      <c r="B968" s="1" t="s">
        <v>569</v>
      </c>
      <c r="C968" s="1" t="s">
        <v>2</v>
      </c>
      <c r="D968">
        <v>1</v>
      </c>
      <c r="E968" s="1" t="s">
        <v>153</v>
      </c>
      <c r="F968">
        <v>1</v>
      </c>
      <c r="G968" s="1" t="s">
        <v>376</v>
      </c>
      <c r="H968" s="1" t="s">
        <v>28</v>
      </c>
      <c r="I968">
        <v>3</v>
      </c>
    </row>
    <row r="969" spans="1:9" x14ac:dyDescent="0.55000000000000004">
      <c r="A969">
        <v>32</v>
      </c>
      <c r="B969" s="1" t="s">
        <v>569</v>
      </c>
      <c r="C969" s="1" t="s">
        <v>2</v>
      </c>
      <c r="D969">
        <v>1</v>
      </c>
      <c r="E969" s="1" t="s">
        <v>157</v>
      </c>
      <c r="F969">
        <v>1</v>
      </c>
      <c r="G969" s="1" t="s">
        <v>376</v>
      </c>
      <c r="H969" s="1" t="s">
        <v>28</v>
      </c>
      <c r="I969">
        <v>3</v>
      </c>
    </row>
    <row r="970" spans="1:9" x14ac:dyDescent="0.55000000000000004">
      <c r="A970">
        <v>32</v>
      </c>
      <c r="B970" s="1" t="s">
        <v>569</v>
      </c>
      <c r="C970" s="1" t="s">
        <v>2</v>
      </c>
      <c r="D970">
        <v>1</v>
      </c>
      <c r="E970" s="1" t="s">
        <v>164</v>
      </c>
      <c r="F970">
        <v>1</v>
      </c>
      <c r="G970" s="1" t="s">
        <v>375</v>
      </c>
      <c r="H970" s="1" t="s">
        <v>28</v>
      </c>
      <c r="I970">
        <v>3</v>
      </c>
    </row>
    <row r="971" spans="1:9" x14ac:dyDescent="0.55000000000000004">
      <c r="A971">
        <v>32</v>
      </c>
      <c r="B971" s="1" t="s">
        <v>569</v>
      </c>
      <c r="C971" s="1" t="s">
        <v>2</v>
      </c>
      <c r="D971">
        <v>1</v>
      </c>
      <c r="E971" s="1" t="s">
        <v>165</v>
      </c>
      <c r="F971">
        <v>7</v>
      </c>
      <c r="G971" s="1" t="s">
        <v>375</v>
      </c>
      <c r="H971" s="1" t="s">
        <v>28</v>
      </c>
      <c r="I971">
        <v>3</v>
      </c>
    </row>
    <row r="972" spans="1:9" x14ac:dyDescent="0.55000000000000004">
      <c r="A972">
        <v>32</v>
      </c>
      <c r="B972" s="1" t="s">
        <v>569</v>
      </c>
      <c r="C972" s="1" t="s">
        <v>2</v>
      </c>
      <c r="D972">
        <v>1</v>
      </c>
      <c r="E972" s="1" t="s">
        <v>168</v>
      </c>
      <c r="F972">
        <v>3</v>
      </c>
      <c r="G972" s="1" t="s">
        <v>376</v>
      </c>
      <c r="H972" s="1" t="s">
        <v>29</v>
      </c>
      <c r="I972">
        <v>3</v>
      </c>
    </row>
    <row r="973" spans="1:9" x14ac:dyDescent="0.55000000000000004">
      <c r="A973">
        <v>32</v>
      </c>
      <c r="B973" s="1" t="s">
        <v>569</v>
      </c>
      <c r="C973" s="1" t="s">
        <v>2</v>
      </c>
      <c r="D973">
        <v>1</v>
      </c>
      <c r="E973" s="1" t="s">
        <v>172</v>
      </c>
      <c r="F973">
        <v>1</v>
      </c>
      <c r="G973" s="1" t="s">
        <v>376</v>
      </c>
      <c r="H973" s="1" t="s">
        <v>29</v>
      </c>
      <c r="I973">
        <v>3</v>
      </c>
    </row>
    <row r="974" spans="1:9" x14ac:dyDescent="0.55000000000000004">
      <c r="A974">
        <v>32</v>
      </c>
      <c r="B974" s="1" t="s">
        <v>569</v>
      </c>
      <c r="C974" s="1" t="s">
        <v>2</v>
      </c>
      <c r="D974">
        <v>1</v>
      </c>
      <c r="E974" s="1" t="s">
        <v>176</v>
      </c>
      <c r="F974">
        <v>1</v>
      </c>
      <c r="G974" s="1" t="s">
        <v>375</v>
      </c>
      <c r="H974" s="1" t="s">
        <v>29</v>
      </c>
      <c r="I974">
        <v>3</v>
      </c>
    </row>
    <row r="975" spans="1:9" x14ac:dyDescent="0.55000000000000004">
      <c r="A975">
        <v>32</v>
      </c>
      <c r="B975" s="1" t="s">
        <v>569</v>
      </c>
      <c r="C975" s="1" t="s">
        <v>2</v>
      </c>
      <c r="D975">
        <v>1</v>
      </c>
      <c r="E975" s="1" t="s">
        <v>180</v>
      </c>
      <c r="F975">
        <v>4</v>
      </c>
      <c r="G975" s="1" t="s">
        <v>376</v>
      </c>
      <c r="H975" s="1" t="s">
        <v>29</v>
      </c>
      <c r="I975">
        <v>3</v>
      </c>
    </row>
    <row r="976" spans="1:9" x14ac:dyDescent="0.55000000000000004">
      <c r="A976">
        <v>32</v>
      </c>
      <c r="B976" s="1" t="s">
        <v>569</v>
      </c>
      <c r="C976" s="1" t="s">
        <v>2</v>
      </c>
      <c r="D976">
        <v>1</v>
      </c>
      <c r="E976" s="1" t="s">
        <v>234</v>
      </c>
      <c r="F976">
        <v>7</v>
      </c>
      <c r="G976" s="1" t="s">
        <v>377</v>
      </c>
      <c r="H976" s="1" t="s">
        <v>28</v>
      </c>
      <c r="I976">
        <v>3</v>
      </c>
    </row>
    <row r="977" spans="1:9" x14ac:dyDescent="0.55000000000000004">
      <c r="A977">
        <v>32</v>
      </c>
      <c r="B977" s="1" t="s">
        <v>569</v>
      </c>
      <c r="C977" s="1" t="s">
        <v>2</v>
      </c>
      <c r="D977">
        <v>1</v>
      </c>
      <c r="E977" s="1" t="s">
        <v>238</v>
      </c>
      <c r="F977">
        <v>1</v>
      </c>
      <c r="G977" s="1" t="s">
        <v>377</v>
      </c>
      <c r="H977" s="1" t="s">
        <v>28</v>
      </c>
      <c r="I977">
        <v>3</v>
      </c>
    </row>
    <row r="978" spans="1:9" x14ac:dyDescent="0.55000000000000004">
      <c r="A978">
        <v>32</v>
      </c>
      <c r="B978" s="1" t="s">
        <v>569</v>
      </c>
      <c r="C978" s="1" t="s">
        <v>2</v>
      </c>
      <c r="D978">
        <v>1</v>
      </c>
      <c r="E978" s="1" t="s">
        <v>241</v>
      </c>
      <c r="F978">
        <v>1</v>
      </c>
      <c r="G978" s="1" t="s">
        <v>377</v>
      </c>
      <c r="H978" s="1" t="s">
        <v>29</v>
      </c>
      <c r="I978">
        <v>3</v>
      </c>
    </row>
    <row r="979" spans="1:9" x14ac:dyDescent="0.55000000000000004">
      <c r="A979">
        <v>32</v>
      </c>
      <c r="B979" s="1" t="s">
        <v>569</v>
      </c>
      <c r="C979" s="1" t="s">
        <v>2</v>
      </c>
      <c r="D979">
        <v>1</v>
      </c>
      <c r="E979" s="1" t="s">
        <v>245</v>
      </c>
      <c r="F979">
        <v>5</v>
      </c>
      <c r="G979" s="1" t="s">
        <v>376</v>
      </c>
      <c r="H979" s="1" t="s">
        <v>28</v>
      </c>
      <c r="I979">
        <v>3</v>
      </c>
    </row>
    <row r="980" spans="1:9" x14ac:dyDescent="0.55000000000000004">
      <c r="A980">
        <v>32</v>
      </c>
      <c r="B980" s="1" t="s">
        <v>569</v>
      </c>
      <c r="C980" s="1" t="s">
        <v>2</v>
      </c>
      <c r="D980">
        <v>1</v>
      </c>
      <c r="E980" s="1" t="s">
        <v>249</v>
      </c>
      <c r="F980">
        <v>1</v>
      </c>
      <c r="G980" s="1" t="s">
        <v>375</v>
      </c>
      <c r="H980" s="1" t="s">
        <v>28</v>
      </c>
      <c r="I980">
        <v>3</v>
      </c>
    </row>
    <row r="981" spans="1:9" x14ac:dyDescent="0.55000000000000004">
      <c r="A981">
        <v>32</v>
      </c>
      <c r="B981" s="1" t="s">
        <v>569</v>
      </c>
      <c r="C981" s="1" t="s">
        <v>2</v>
      </c>
      <c r="D981">
        <v>1</v>
      </c>
      <c r="E981" s="1" t="s">
        <v>253</v>
      </c>
      <c r="F981">
        <v>3</v>
      </c>
      <c r="G981" s="1" t="s">
        <v>376</v>
      </c>
      <c r="H981" s="1" t="s">
        <v>28</v>
      </c>
      <c r="I981">
        <v>3</v>
      </c>
    </row>
    <row r="982" spans="1:9" x14ac:dyDescent="0.55000000000000004">
      <c r="A982">
        <v>32</v>
      </c>
      <c r="B982" s="1" t="s">
        <v>569</v>
      </c>
      <c r="C982" s="1" t="s">
        <v>2</v>
      </c>
      <c r="D982">
        <v>1</v>
      </c>
      <c r="E982" s="1" t="s">
        <v>257</v>
      </c>
      <c r="F982">
        <v>1</v>
      </c>
      <c r="G982" s="1" t="s">
        <v>376</v>
      </c>
      <c r="H982" s="1" t="s">
        <v>28</v>
      </c>
      <c r="I982">
        <v>3</v>
      </c>
    </row>
    <row r="983" spans="1:9" x14ac:dyDescent="0.55000000000000004">
      <c r="A983">
        <v>32</v>
      </c>
      <c r="B983" s="1" t="s">
        <v>569</v>
      </c>
      <c r="C983" s="1" t="s">
        <v>2</v>
      </c>
      <c r="D983">
        <v>1</v>
      </c>
      <c r="E983" s="1" t="s">
        <v>299</v>
      </c>
      <c r="F983">
        <v>1</v>
      </c>
      <c r="G983" s="1" t="s">
        <v>376</v>
      </c>
      <c r="H983" s="1" t="s">
        <v>28</v>
      </c>
      <c r="I983">
        <v>3</v>
      </c>
    </row>
    <row r="984" spans="1:9" x14ac:dyDescent="0.55000000000000004">
      <c r="A984">
        <v>32</v>
      </c>
      <c r="B984" s="1" t="s">
        <v>569</v>
      </c>
      <c r="C984" s="1" t="s">
        <v>2</v>
      </c>
      <c r="D984">
        <v>1</v>
      </c>
      <c r="E984" s="1" t="s">
        <v>301</v>
      </c>
      <c r="F984">
        <v>1</v>
      </c>
      <c r="G984" s="1" t="s">
        <v>375</v>
      </c>
      <c r="H984" s="1" t="s">
        <v>28</v>
      </c>
      <c r="I984">
        <v>3</v>
      </c>
    </row>
    <row r="985" spans="1:9" x14ac:dyDescent="0.55000000000000004">
      <c r="A985">
        <v>32</v>
      </c>
      <c r="B985" s="1" t="s">
        <v>569</v>
      </c>
      <c r="C985" s="1" t="s">
        <v>2</v>
      </c>
      <c r="D985">
        <v>1</v>
      </c>
      <c r="E985" s="1" t="s">
        <v>305</v>
      </c>
      <c r="F985">
        <v>1</v>
      </c>
      <c r="G985" s="1" t="s">
        <v>376</v>
      </c>
      <c r="H985" s="1" t="s">
        <v>28</v>
      </c>
      <c r="I985">
        <v>3</v>
      </c>
    </row>
    <row r="986" spans="1:9" x14ac:dyDescent="0.55000000000000004">
      <c r="A986">
        <v>32</v>
      </c>
      <c r="B986" s="1" t="s">
        <v>569</v>
      </c>
      <c r="C986" s="1" t="s">
        <v>2</v>
      </c>
      <c r="D986">
        <v>1</v>
      </c>
      <c r="E986" s="1" t="s">
        <v>308</v>
      </c>
      <c r="F986">
        <v>1</v>
      </c>
      <c r="G986" s="1" t="s">
        <v>377</v>
      </c>
      <c r="H986" s="1" t="s">
        <v>28</v>
      </c>
      <c r="I986">
        <v>3</v>
      </c>
    </row>
    <row r="987" spans="1:9" x14ac:dyDescent="0.55000000000000004">
      <c r="A987">
        <v>32</v>
      </c>
      <c r="B987" s="1" t="s">
        <v>569</v>
      </c>
      <c r="C987" s="1" t="s">
        <v>2</v>
      </c>
      <c r="D987">
        <v>1</v>
      </c>
      <c r="E987" s="1" t="s">
        <v>311</v>
      </c>
      <c r="F987">
        <v>1</v>
      </c>
      <c r="G987" s="1" t="s">
        <v>377</v>
      </c>
      <c r="H987" s="1" t="s">
        <v>28</v>
      </c>
      <c r="I987">
        <v>3</v>
      </c>
    </row>
    <row r="988" spans="1:9" x14ac:dyDescent="0.55000000000000004">
      <c r="A988">
        <v>32</v>
      </c>
      <c r="B988" s="1" t="s">
        <v>569</v>
      </c>
      <c r="C988" s="1" t="s">
        <v>2</v>
      </c>
      <c r="D988">
        <v>1</v>
      </c>
      <c r="E988" s="1" t="s">
        <v>314</v>
      </c>
      <c r="F988">
        <v>1</v>
      </c>
      <c r="G988" s="1" t="s">
        <v>377</v>
      </c>
      <c r="H988" s="1" t="s">
        <v>28</v>
      </c>
      <c r="I988">
        <v>3</v>
      </c>
    </row>
    <row r="989" spans="1:9" x14ac:dyDescent="0.55000000000000004">
      <c r="A989">
        <v>32</v>
      </c>
      <c r="B989" s="1" t="s">
        <v>569</v>
      </c>
      <c r="C989" s="1" t="s">
        <v>2</v>
      </c>
      <c r="D989">
        <v>1</v>
      </c>
      <c r="E989" s="1" t="s">
        <v>372</v>
      </c>
      <c r="F989">
        <v>1</v>
      </c>
      <c r="G989" s="1" t="s">
        <v>377</v>
      </c>
      <c r="H989" s="1" t="s">
        <v>28</v>
      </c>
      <c r="I989">
        <v>3</v>
      </c>
    </row>
    <row r="990" spans="1:9" x14ac:dyDescent="0.55000000000000004">
      <c r="A990">
        <v>32</v>
      </c>
      <c r="B990" s="1" t="s">
        <v>569</v>
      </c>
      <c r="C990" s="1" t="s">
        <v>2</v>
      </c>
      <c r="D990">
        <v>1</v>
      </c>
      <c r="E990" s="1" t="s">
        <v>337</v>
      </c>
      <c r="F990">
        <v>1</v>
      </c>
      <c r="G990" s="1" t="s">
        <v>376</v>
      </c>
      <c r="H990" s="1" t="s">
        <v>28</v>
      </c>
      <c r="I990">
        <v>3</v>
      </c>
    </row>
    <row r="991" spans="1:9" x14ac:dyDescent="0.55000000000000004">
      <c r="A991">
        <v>32</v>
      </c>
      <c r="B991" s="1" t="s">
        <v>569</v>
      </c>
      <c r="C991" s="1" t="s">
        <v>2</v>
      </c>
      <c r="D991">
        <v>1</v>
      </c>
      <c r="E991" s="1" t="s">
        <v>341</v>
      </c>
      <c r="F991">
        <v>1</v>
      </c>
      <c r="G991" s="1" t="s">
        <v>376</v>
      </c>
      <c r="H991" s="1" t="s">
        <v>29</v>
      </c>
      <c r="I991">
        <v>3</v>
      </c>
    </row>
    <row r="992" spans="1:9" x14ac:dyDescent="0.55000000000000004">
      <c r="A992">
        <v>32</v>
      </c>
      <c r="B992" s="1" t="s">
        <v>569</v>
      </c>
      <c r="C992" s="1" t="s">
        <v>2</v>
      </c>
      <c r="D992">
        <v>1</v>
      </c>
      <c r="E992" s="1" t="s">
        <v>344</v>
      </c>
      <c r="F992">
        <v>1</v>
      </c>
      <c r="G992" s="1" t="s">
        <v>375</v>
      </c>
      <c r="H992" s="1" t="s">
        <v>29</v>
      </c>
      <c r="I992">
        <v>3</v>
      </c>
    </row>
    <row r="993" spans="1:9" x14ac:dyDescent="0.55000000000000004">
      <c r="A993">
        <v>32</v>
      </c>
      <c r="B993" s="1" t="s">
        <v>569</v>
      </c>
      <c r="C993" s="1" t="s">
        <v>2</v>
      </c>
      <c r="D993">
        <v>1</v>
      </c>
      <c r="E993" s="1" t="s">
        <v>348</v>
      </c>
      <c r="F993">
        <v>4</v>
      </c>
      <c r="G993" s="1" t="s">
        <v>375</v>
      </c>
      <c r="H993" s="1" t="s">
        <v>28</v>
      </c>
      <c r="I993">
        <v>3</v>
      </c>
    </row>
    <row r="994" spans="1:9" x14ac:dyDescent="0.55000000000000004">
      <c r="A994">
        <v>33</v>
      </c>
      <c r="B994" s="1" t="s">
        <v>570</v>
      </c>
      <c r="C994" s="1" t="s">
        <v>3</v>
      </c>
      <c r="D994">
        <v>4</v>
      </c>
      <c r="E994" s="1" t="s">
        <v>89</v>
      </c>
      <c r="F994">
        <v>4</v>
      </c>
      <c r="G994" s="1" t="s">
        <v>377</v>
      </c>
      <c r="H994" s="1" t="s">
        <v>29</v>
      </c>
      <c r="I994">
        <v>3</v>
      </c>
    </row>
    <row r="995" spans="1:9" x14ac:dyDescent="0.55000000000000004">
      <c r="A995">
        <v>33</v>
      </c>
      <c r="B995" s="1" t="s">
        <v>570</v>
      </c>
      <c r="C995" s="1" t="s">
        <v>3</v>
      </c>
      <c r="D995">
        <v>4</v>
      </c>
      <c r="E995" s="1" t="s">
        <v>93</v>
      </c>
      <c r="F995">
        <v>4</v>
      </c>
      <c r="G995" s="1" t="s">
        <v>377</v>
      </c>
      <c r="H995" s="1" t="s">
        <v>29</v>
      </c>
      <c r="I995">
        <v>3</v>
      </c>
    </row>
    <row r="996" spans="1:9" x14ac:dyDescent="0.55000000000000004">
      <c r="A996">
        <v>33</v>
      </c>
      <c r="B996" s="1" t="s">
        <v>570</v>
      </c>
      <c r="C996" s="1" t="s">
        <v>3</v>
      </c>
      <c r="D996">
        <v>4</v>
      </c>
      <c r="E996" s="1" t="s">
        <v>97</v>
      </c>
      <c r="F996">
        <v>5</v>
      </c>
      <c r="G996" s="1" t="s">
        <v>377</v>
      </c>
      <c r="H996" s="1" t="s">
        <v>29</v>
      </c>
      <c r="I996">
        <v>3</v>
      </c>
    </row>
    <row r="997" spans="1:9" x14ac:dyDescent="0.55000000000000004">
      <c r="A997">
        <v>33</v>
      </c>
      <c r="B997" s="1" t="s">
        <v>570</v>
      </c>
      <c r="C997" s="1" t="s">
        <v>3</v>
      </c>
      <c r="D997">
        <v>4</v>
      </c>
      <c r="E997" s="1" t="s">
        <v>101</v>
      </c>
      <c r="F997">
        <v>4</v>
      </c>
      <c r="G997" s="1" t="s">
        <v>377</v>
      </c>
      <c r="H997" s="1" t="s">
        <v>29</v>
      </c>
      <c r="I997">
        <v>3</v>
      </c>
    </row>
    <row r="998" spans="1:9" x14ac:dyDescent="0.55000000000000004">
      <c r="A998">
        <v>33</v>
      </c>
      <c r="B998" s="1" t="s">
        <v>570</v>
      </c>
      <c r="C998" s="1" t="s">
        <v>3</v>
      </c>
      <c r="D998">
        <v>4</v>
      </c>
      <c r="E998" s="1" t="s">
        <v>150</v>
      </c>
      <c r="F998">
        <v>4</v>
      </c>
      <c r="G998" s="1" t="s">
        <v>375</v>
      </c>
      <c r="H998" s="1" t="s">
        <v>29</v>
      </c>
      <c r="I998">
        <v>3</v>
      </c>
    </row>
    <row r="999" spans="1:9" x14ac:dyDescent="0.55000000000000004">
      <c r="A999">
        <v>33</v>
      </c>
      <c r="B999" s="1" t="s">
        <v>570</v>
      </c>
      <c r="C999" s="1" t="s">
        <v>3</v>
      </c>
      <c r="D999">
        <v>4</v>
      </c>
      <c r="E999" s="1" t="s">
        <v>153</v>
      </c>
      <c r="F999">
        <v>4</v>
      </c>
      <c r="G999" s="1" t="s">
        <v>376</v>
      </c>
      <c r="H999" s="1" t="s">
        <v>28</v>
      </c>
      <c r="I999">
        <v>3</v>
      </c>
    </row>
    <row r="1000" spans="1:9" x14ac:dyDescent="0.55000000000000004">
      <c r="A1000">
        <v>33</v>
      </c>
      <c r="B1000" s="1" t="s">
        <v>570</v>
      </c>
      <c r="C1000" s="1" t="s">
        <v>3</v>
      </c>
      <c r="D1000">
        <v>4</v>
      </c>
      <c r="E1000" s="1" t="s">
        <v>157</v>
      </c>
      <c r="F1000">
        <v>4</v>
      </c>
      <c r="G1000" s="1" t="s">
        <v>376</v>
      </c>
      <c r="H1000" s="1" t="s">
        <v>28</v>
      </c>
      <c r="I1000">
        <v>3</v>
      </c>
    </row>
    <row r="1001" spans="1:9" x14ac:dyDescent="0.55000000000000004">
      <c r="A1001">
        <v>33</v>
      </c>
      <c r="B1001" s="1" t="s">
        <v>570</v>
      </c>
      <c r="C1001" s="1" t="s">
        <v>3</v>
      </c>
      <c r="D1001">
        <v>4</v>
      </c>
      <c r="E1001" s="1" t="s">
        <v>164</v>
      </c>
      <c r="F1001">
        <v>4</v>
      </c>
      <c r="G1001" s="1" t="s">
        <v>375</v>
      </c>
      <c r="H1001" s="1" t="s">
        <v>28</v>
      </c>
      <c r="I1001">
        <v>3</v>
      </c>
    </row>
    <row r="1002" spans="1:9" x14ac:dyDescent="0.55000000000000004">
      <c r="A1002">
        <v>33</v>
      </c>
      <c r="B1002" s="1" t="s">
        <v>570</v>
      </c>
      <c r="C1002" s="1" t="s">
        <v>3</v>
      </c>
      <c r="D1002">
        <v>4</v>
      </c>
      <c r="E1002" s="1" t="s">
        <v>165</v>
      </c>
      <c r="F1002">
        <v>5</v>
      </c>
      <c r="G1002" s="1" t="s">
        <v>375</v>
      </c>
      <c r="H1002" s="1" t="s">
        <v>28</v>
      </c>
      <c r="I1002">
        <v>3</v>
      </c>
    </row>
    <row r="1003" spans="1:9" x14ac:dyDescent="0.55000000000000004">
      <c r="A1003">
        <v>33</v>
      </c>
      <c r="B1003" s="1" t="s">
        <v>570</v>
      </c>
      <c r="C1003" s="1" t="s">
        <v>3</v>
      </c>
      <c r="D1003">
        <v>4</v>
      </c>
      <c r="E1003" s="1" t="s">
        <v>168</v>
      </c>
      <c r="F1003">
        <v>4</v>
      </c>
      <c r="G1003" s="1" t="s">
        <v>376</v>
      </c>
      <c r="H1003" s="1" t="s">
        <v>29</v>
      </c>
      <c r="I1003">
        <v>3</v>
      </c>
    </row>
    <row r="1004" spans="1:9" x14ac:dyDescent="0.55000000000000004">
      <c r="A1004">
        <v>33</v>
      </c>
      <c r="B1004" s="1" t="s">
        <v>570</v>
      </c>
      <c r="C1004" s="1" t="s">
        <v>3</v>
      </c>
      <c r="D1004">
        <v>4</v>
      </c>
      <c r="E1004" s="1" t="s">
        <v>172</v>
      </c>
      <c r="F1004">
        <v>4</v>
      </c>
      <c r="G1004" s="1" t="s">
        <v>376</v>
      </c>
      <c r="H1004" s="1" t="s">
        <v>29</v>
      </c>
      <c r="I1004">
        <v>3</v>
      </c>
    </row>
    <row r="1005" spans="1:9" x14ac:dyDescent="0.55000000000000004">
      <c r="A1005">
        <v>33</v>
      </c>
      <c r="B1005" s="1" t="s">
        <v>570</v>
      </c>
      <c r="C1005" s="1" t="s">
        <v>3</v>
      </c>
      <c r="D1005">
        <v>4</v>
      </c>
      <c r="E1005" s="1" t="s">
        <v>176</v>
      </c>
      <c r="F1005">
        <v>4</v>
      </c>
      <c r="G1005" s="1" t="s">
        <v>375</v>
      </c>
      <c r="H1005" s="1" t="s">
        <v>29</v>
      </c>
      <c r="I1005">
        <v>3</v>
      </c>
    </row>
    <row r="1006" spans="1:9" x14ac:dyDescent="0.55000000000000004">
      <c r="A1006">
        <v>33</v>
      </c>
      <c r="B1006" s="1" t="s">
        <v>570</v>
      </c>
      <c r="C1006" s="1" t="s">
        <v>3</v>
      </c>
      <c r="D1006">
        <v>4</v>
      </c>
      <c r="E1006" s="1" t="s">
        <v>180</v>
      </c>
      <c r="F1006">
        <v>4</v>
      </c>
      <c r="G1006" s="1" t="s">
        <v>376</v>
      </c>
      <c r="H1006" s="1" t="s">
        <v>29</v>
      </c>
      <c r="I1006">
        <v>3</v>
      </c>
    </row>
    <row r="1007" spans="1:9" x14ac:dyDescent="0.55000000000000004">
      <c r="A1007">
        <v>33</v>
      </c>
      <c r="B1007" s="1" t="s">
        <v>570</v>
      </c>
      <c r="C1007" s="1" t="s">
        <v>3</v>
      </c>
      <c r="D1007">
        <v>4</v>
      </c>
      <c r="E1007" s="1" t="s">
        <v>234</v>
      </c>
      <c r="F1007">
        <v>5</v>
      </c>
      <c r="G1007" s="1" t="s">
        <v>377</v>
      </c>
      <c r="H1007" s="1" t="s">
        <v>28</v>
      </c>
      <c r="I1007">
        <v>3</v>
      </c>
    </row>
    <row r="1008" spans="1:9" x14ac:dyDescent="0.55000000000000004">
      <c r="A1008">
        <v>33</v>
      </c>
      <c r="B1008" s="1" t="s">
        <v>570</v>
      </c>
      <c r="C1008" s="1" t="s">
        <v>3</v>
      </c>
      <c r="D1008">
        <v>4</v>
      </c>
      <c r="E1008" s="1" t="s">
        <v>238</v>
      </c>
      <c r="F1008">
        <v>4</v>
      </c>
      <c r="G1008" s="1" t="s">
        <v>377</v>
      </c>
      <c r="H1008" s="1" t="s">
        <v>28</v>
      </c>
      <c r="I1008">
        <v>3</v>
      </c>
    </row>
    <row r="1009" spans="1:9" x14ac:dyDescent="0.55000000000000004">
      <c r="A1009">
        <v>33</v>
      </c>
      <c r="B1009" s="1" t="s">
        <v>570</v>
      </c>
      <c r="C1009" s="1" t="s">
        <v>3</v>
      </c>
      <c r="D1009">
        <v>4</v>
      </c>
      <c r="E1009" s="1" t="s">
        <v>241</v>
      </c>
      <c r="F1009">
        <v>4</v>
      </c>
      <c r="G1009" s="1" t="s">
        <v>377</v>
      </c>
      <c r="H1009" s="1" t="s">
        <v>29</v>
      </c>
      <c r="I1009">
        <v>3</v>
      </c>
    </row>
    <row r="1010" spans="1:9" x14ac:dyDescent="0.55000000000000004">
      <c r="A1010">
        <v>33</v>
      </c>
      <c r="B1010" s="1" t="s">
        <v>570</v>
      </c>
      <c r="C1010" s="1" t="s">
        <v>3</v>
      </c>
      <c r="D1010">
        <v>4</v>
      </c>
      <c r="E1010" s="1" t="s">
        <v>245</v>
      </c>
      <c r="F1010">
        <v>4</v>
      </c>
      <c r="G1010" s="1" t="s">
        <v>376</v>
      </c>
      <c r="H1010" s="1" t="s">
        <v>28</v>
      </c>
      <c r="I1010">
        <v>3</v>
      </c>
    </row>
    <row r="1011" spans="1:9" x14ac:dyDescent="0.55000000000000004">
      <c r="A1011">
        <v>33</v>
      </c>
      <c r="B1011" s="1" t="s">
        <v>570</v>
      </c>
      <c r="C1011" s="1" t="s">
        <v>3</v>
      </c>
      <c r="D1011">
        <v>4</v>
      </c>
      <c r="E1011" s="1" t="s">
        <v>249</v>
      </c>
      <c r="F1011">
        <v>4</v>
      </c>
      <c r="G1011" s="1" t="s">
        <v>375</v>
      </c>
      <c r="H1011" s="1" t="s">
        <v>28</v>
      </c>
      <c r="I1011">
        <v>3</v>
      </c>
    </row>
    <row r="1012" spans="1:9" x14ac:dyDescent="0.55000000000000004">
      <c r="A1012">
        <v>33</v>
      </c>
      <c r="B1012" s="1" t="s">
        <v>570</v>
      </c>
      <c r="C1012" s="1" t="s">
        <v>3</v>
      </c>
      <c r="D1012">
        <v>4</v>
      </c>
      <c r="E1012" s="1" t="s">
        <v>253</v>
      </c>
      <c r="F1012">
        <v>4</v>
      </c>
      <c r="G1012" s="1" t="s">
        <v>376</v>
      </c>
      <c r="H1012" s="1" t="s">
        <v>28</v>
      </c>
      <c r="I1012">
        <v>3</v>
      </c>
    </row>
    <row r="1013" spans="1:9" x14ac:dyDescent="0.55000000000000004">
      <c r="A1013">
        <v>33</v>
      </c>
      <c r="B1013" s="1" t="s">
        <v>570</v>
      </c>
      <c r="C1013" s="1" t="s">
        <v>3</v>
      </c>
      <c r="D1013">
        <v>4</v>
      </c>
      <c r="E1013" s="1" t="s">
        <v>257</v>
      </c>
      <c r="F1013">
        <v>4</v>
      </c>
      <c r="G1013" s="1" t="s">
        <v>376</v>
      </c>
      <c r="H1013" s="1" t="s">
        <v>28</v>
      </c>
      <c r="I1013">
        <v>3</v>
      </c>
    </row>
    <row r="1014" spans="1:9" x14ac:dyDescent="0.55000000000000004">
      <c r="A1014">
        <v>33</v>
      </c>
      <c r="B1014" s="1" t="s">
        <v>570</v>
      </c>
      <c r="C1014" s="1" t="s">
        <v>3</v>
      </c>
      <c r="D1014">
        <v>4</v>
      </c>
      <c r="E1014" s="1" t="s">
        <v>299</v>
      </c>
      <c r="F1014">
        <v>1</v>
      </c>
      <c r="G1014" s="1" t="s">
        <v>376</v>
      </c>
      <c r="H1014" s="1" t="s">
        <v>28</v>
      </c>
      <c r="I1014">
        <v>3</v>
      </c>
    </row>
    <row r="1015" spans="1:9" x14ac:dyDescent="0.55000000000000004">
      <c r="A1015">
        <v>33</v>
      </c>
      <c r="B1015" s="1" t="s">
        <v>570</v>
      </c>
      <c r="C1015" s="1" t="s">
        <v>3</v>
      </c>
      <c r="D1015">
        <v>4</v>
      </c>
      <c r="E1015" s="1" t="s">
        <v>301</v>
      </c>
      <c r="F1015">
        <v>1</v>
      </c>
      <c r="G1015" s="1" t="s">
        <v>375</v>
      </c>
      <c r="H1015" s="1" t="s">
        <v>28</v>
      </c>
      <c r="I1015">
        <v>3</v>
      </c>
    </row>
    <row r="1016" spans="1:9" x14ac:dyDescent="0.55000000000000004">
      <c r="A1016">
        <v>33</v>
      </c>
      <c r="B1016" s="1" t="s">
        <v>570</v>
      </c>
      <c r="C1016" s="1" t="s">
        <v>3</v>
      </c>
      <c r="D1016">
        <v>4</v>
      </c>
      <c r="E1016" s="1" t="s">
        <v>305</v>
      </c>
      <c r="F1016">
        <v>1</v>
      </c>
      <c r="G1016" s="1" t="s">
        <v>376</v>
      </c>
      <c r="H1016" s="1" t="s">
        <v>28</v>
      </c>
      <c r="I1016">
        <v>3</v>
      </c>
    </row>
    <row r="1017" spans="1:9" x14ac:dyDescent="0.55000000000000004">
      <c r="A1017">
        <v>33</v>
      </c>
      <c r="B1017" s="1" t="s">
        <v>570</v>
      </c>
      <c r="C1017" s="1" t="s">
        <v>3</v>
      </c>
      <c r="D1017">
        <v>4</v>
      </c>
      <c r="E1017" s="1" t="s">
        <v>308</v>
      </c>
      <c r="F1017">
        <v>4</v>
      </c>
      <c r="G1017" s="1" t="s">
        <v>377</v>
      </c>
      <c r="H1017" s="1" t="s">
        <v>28</v>
      </c>
      <c r="I1017">
        <v>3</v>
      </c>
    </row>
    <row r="1018" spans="1:9" x14ac:dyDescent="0.55000000000000004">
      <c r="A1018">
        <v>33</v>
      </c>
      <c r="B1018" s="1" t="s">
        <v>570</v>
      </c>
      <c r="C1018" s="1" t="s">
        <v>3</v>
      </c>
      <c r="D1018">
        <v>4</v>
      </c>
      <c r="E1018" s="1" t="s">
        <v>311</v>
      </c>
      <c r="F1018">
        <v>4</v>
      </c>
      <c r="G1018" s="1" t="s">
        <v>377</v>
      </c>
      <c r="H1018" s="1" t="s">
        <v>28</v>
      </c>
      <c r="I1018">
        <v>3</v>
      </c>
    </row>
    <row r="1019" spans="1:9" x14ac:dyDescent="0.55000000000000004">
      <c r="A1019">
        <v>33</v>
      </c>
      <c r="B1019" s="1" t="s">
        <v>570</v>
      </c>
      <c r="C1019" s="1" t="s">
        <v>3</v>
      </c>
      <c r="D1019">
        <v>4</v>
      </c>
      <c r="E1019" s="1" t="s">
        <v>314</v>
      </c>
      <c r="F1019">
        <v>1</v>
      </c>
      <c r="G1019" s="1" t="s">
        <v>377</v>
      </c>
      <c r="H1019" s="1" t="s">
        <v>28</v>
      </c>
      <c r="I1019">
        <v>3</v>
      </c>
    </row>
    <row r="1020" spans="1:9" x14ac:dyDescent="0.55000000000000004">
      <c r="A1020">
        <v>33</v>
      </c>
      <c r="B1020" s="1" t="s">
        <v>570</v>
      </c>
      <c r="C1020" s="1" t="s">
        <v>3</v>
      </c>
      <c r="D1020">
        <v>4</v>
      </c>
      <c r="E1020" s="1" t="s">
        <v>372</v>
      </c>
      <c r="F1020">
        <v>1</v>
      </c>
      <c r="G1020" s="1" t="s">
        <v>377</v>
      </c>
      <c r="H1020" s="1" t="s">
        <v>28</v>
      </c>
      <c r="I1020">
        <v>3</v>
      </c>
    </row>
    <row r="1021" spans="1:9" x14ac:dyDescent="0.55000000000000004">
      <c r="A1021">
        <v>33</v>
      </c>
      <c r="B1021" s="1" t="s">
        <v>570</v>
      </c>
      <c r="C1021" s="1" t="s">
        <v>3</v>
      </c>
      <c r="D1021">
        <v>4</v>
      </c>
      <c r="E1021" s="1" t="s">
        <v>337</v>
      </c>
      <c r="F1021">
        <v>1</v>
      </c>
      <c r="G1021" s="1" t="s">
        <v>376</v>
      </c>
      <c r="H1021" s="1" t="s">
        <v>28</v>
      </c>
      <c r="I1021">
        <v>3</v>
      </c>
    </row>
    <row r="1022" spans="1:9" x14ac:dyDescent="0.55000000000000004">
      <c r="A1022">
        <v>33</v>
      </c>
      <c r="B1022" s="1" t="s">
        <v>570</v>
      </c>
      <c r="C1022" s="1" t="s">
        <v>3</v>
      </c>
      <c r="D1022">
        <v>4</v>
      </c>
      <c r="E1022" s="1" t="s">
        <v>341</v>
      </c>
      <c r="F1022">
        <v>4</v>
      </c>
      <c r="G1022" s="1" t="s">
        <v>376</v>
      </c>
      <c r="H1022" s="1" t="s">
        <v>29</v>
      </c>
      <c r="I1022">
        <v>3</v>
      </c>
    </row>
    <row r="1023" spans="1:9" x14ac:dyDescent="0.55000000000000004">
      <c r="A1023">
        <v>33</v>
      </c>
      <c r="B1023" s="1" t="s">
        <v>570</v>
      </c>
      <c r="C1023" s="1" t="s">
        <v>3</v>
      </c>
      <c r="D1023">
        <v>4</v>
      </c>
      <c r="E1023" s="1" t="s">
        <v>344</v>
      </c>
      <c r="F1023">
        <v>1</v>
      </c>
      <c r="G1023" s="1" t="s">
        <v>375</v>
      </c>
      <c r="H1023" s="1" t="s">
        <v>29</v>
      </c>
      <c r="I1023">
        <v>3</v>
      </c>
    </row>
    <row r="1024" spans="1:9" x14ac:dyDescent="0.55000000000000004">
      <c r="A1024">
        <v>33</v>
      </c>
      <c r="B1024" s="1" t="s">
        <v>570</v>
      </c>
      <c r="C1024" s="1" t="s">
        <v>3</v>
      </c>
      <c r="D1024">
        <v>4</v>
      </c>
      <c r="E1024" s="1" t="s">
        <v>348</v>
      </c>
      <c r="F1024">
        <v>4</v>
      </c>
      <c r="G1024" s="1" t="s">
        <v>375</v>
      </c>
      <c r="H1024" s="1" t="s">
        <v>28</v>
      </c>
      <c r="I1024">
        <v>3</v>
      </c>
    </row>
    <row r="1025" spans="1:9" x14ac:dyDescent="0.55000000000000004">
      <c r="A1025">
        <v>34</v>
      </c>
      <c r="B1025" s="1" t="s">
        <v>571</v>
      </c>
      <c r="C1025" s="1" t="s">
        <v>4</v>
      </c>
      <c r="D1025">
        <v>5</v>
      </c>
      <c r="E1025" s="1" t="s">
        <v>89</v>
      </c>
      <c r="F1025">
        <v>6</v>
      </c>
      <c r="G1025" s="1" t="s">
        <v>377</v>
      </c>
      <c r="H1025" s="1" t="s">
        <v>29</v>
      </c>
      <c r="I1025">
        <v>3</v>
      </c>
    </row>
    <row r="1026" spans="1:9" x14ac:dyDescent="0.55000000000000004">
      <c r="A1026">
        <v>34</v>
      </c>
      <c r="B1026" s="1" t="s">
        <v>571</v>
      </c>
      <c r="C1026" s="1" t="s">
        <v>4</v>
      </c>
      <c r="D1026">
        <v>5</v>
      </c>
      <c r="E1026" s="1" t="s">
        <v>93</v>
      </c>
      <c r="F1026">
        <v>6</v>
      </c>
      <c r="G1026" s="1" t="s">
        <v>377</v>
      </c>
      <c r="H1026" s="1" t="s">
        <v>29</v>
      </c>
      <c r="I1026">
        <v>3</v>
      </c>
    </row>
    <row r="1027" spans="1:9" x14ac:dyDescent="0.55000000000000004">
      <c r="A1027">
        <v>34</v>
      </c>
      <c r="B1027" s="1" t="s">
        <v>571</v>
      </c>
      <c r="C1027" s="1" t="s">
        <v>4</v>
      </c>
      <c r="D1027">
        <v>5</v>
      </c>
      <c r="E1027" s="1" t="s">
        <v>97</v>
      </c>
      <c r="F1027">
        <v>5</v>
      </c>
      <c r="G1027" s="1" t="s">
        <v>377</v>
      </c>
      <c r="H1027" s="1" t="s">
        <v>29</v>
      </c>
      <c r="I1027">
        <v>3</v>
      </c>
    </row>
    <row r="1028" spans="1:9" x14ac:dyDescent="0.55000000000000004">
      <c r="A1028">
        <v>34</v>
      </c>
      <c r="B1028" s="1" t="s">
        <v>571</v>
      </c>
      <c r="C1028" s="1" t="s">
        <v>4</v>
      </c>
      <c r="D1028">
        <v>5</v>
      </c>
      <c r="E1028" s="1" t="s">
        <v>101</v>
      </c>
      <c r="F1028">
        <v>6</v>
      </c>
      <c r="G1028" s="1" t="s">
        <v>377</v>
      </c>
      <c r="H1028" s="1" t="s">
        <v>29</v>
      </c>
      <c r="I1028">
        <v>3</v>
      </c>
    </row>
    <row r="1029" spans="1:9" x14ac:dyDescent="0.55000000000000004">
      <c r="A1029">
        <v>34</v>
      </c>
      <c r="B1029" s="1" t="s">
        <v>571</v>
      </c>
      <c r="C1029" s="1" t="s">
        <v>4</v>
      </c>
      <c r="D1029">
        <v>5</v>
      </c>
      <c r="E1029" s="1" t="s">
        <v>150</v>
      </c>
      <c r="F1029">
        <v>6</v>
      </c>
      <c r="G1029" s="1" t="s">
        <v>375</v>
      </c>
      <c r="H1029" s="1" t="s">
        <v>29</v>
      </c>
      <c r="I1029">
        <v>3</v>
      </c>
    </row>
    <row r="1030" spans="1:9" x14ac:dyDescent="0.55000000000000004">
      <c r="A1030">
        <v>34</v>
      </c>
      <c r="B1030" s="1" t="s">
        <v>571</v>
      </c>
      <c r="C1030" s="1" t="s">
        <v>4</v>
      </c>
      <c r="D1030">
        <v>5</v>
      </c>
      <c r="E1030" s="1" t="s">
        <v>153</v>
      </c>
      <c r="F1030">
        <v>5</v>
      </c>
      <c r="G1030" s="1" t="s">
        <v>376</v>
      </c>
      <c r="H1030" s="1" t="s">
        <v>28</v>
      </c>
      <c r="I1030">
        <v>3</v>
      </c>
    </row>
    <row r="1031" spans="1:9" x14ac:dyDescent="0.55000000000000004">
      <c r="A1031">
        <v>34</v>
      </c>
      <c r="B1031" s="1" t="s">
        <v>571</v>
      </c>
      <c r="C1031" s="1" t="s">
        <v>4</v>
      </c>
      <c r="D1031">
        <v>5</v>
      </c>
      <c r="E1031" s="1" t="s">
        <v>157</v>
      </c>
      <c r="F1031">
        <v>5</v>
      </c>
      <c r="G1031" s="1" t="s">
        <v>376</v>
      </c>
      <c r="H1031" s="1" t="s">
        <v>28</v>
      </c>
      <c r="I1031">
        <v>3</v>
      </c>
    </row>
    <row r="1032" spans="1:9" x14ac:dyDescent="0.55000000000000004">
      <c r="A1032">
        <v>34</v>
      </c>
      <c r="B1032" s="1" t="s">
        <v>571</v>
      </c>
      <c r="C1032" s="1" t="s">
        <v>4</v>
      </c>
      <c r="D1032">
        <v>5</v>
      </c>
      <c r="E1032" s="1" t="s">
        <v>164</v>
      </c>
      <c r="F1032">
        <v>6</v>
      </c>
      <c r="G1032" s="1" t="s">
        <v>375</v>
      </c>
      <c r="H1032" s="1" t="s">
        <v>28</v>
      </c>
      <c r="I1032">
        <v>3</v>
      </c>
    </row>
    <row r="1033" spans="1:9" x14ac:dyDescent="0.55000000000000004">
      <c r="A1033">
        <v>34</v>
      </c>
      <c r="B1033" s="1" t="s">
        <v>571</v>
      </c>
      <c r="C1033" s="1" t="s">
        <v>4</v>
      </c>
      <c r="D1033">
        <v>5</v>
      </c>
      <c r="E1033" s="1" t="s">
        <v>165</v>
      </c>
      <c r="F1033">
        <v>6</v>
      </c>
      <c r="G1033" s="1" t="s">
        <v>375</v>
      </c>
      <c r="H1033" s="1" t="s">
        <v>28</v>
      </c>
      <c r="I1033">
        <v>3</v>
      </c>
    </row>
    <row r="1034" spans="1:9" x14ac:dyDescent="0.55000000000000004">
      <c r="A1034">
        <v>34</v>
      </c>
      <c r="B1034" s="1" t="s">
        <v>571</v>
      </c>
      <c r="C1034" s="1" t="s">
        <v>4</v>
      </c>
      <c r="D1034">
        <v>5</v>
      </c>
      <c r="E1034" s="1" t="s">
        <v>168</v>
      </c>
      <c r="F1034">
        <v>3</v>
      </c>
      <c r="G1034" s="1" t="s">
        <v>376</v>
      </c>
      <c r="H1034" s="1" t="s">
        <v>29</v>
      </c>
      <c r="I1034">
        <v>3</v>
      </c>
    </row>
    <row r="1035" spans="1:9" x14ac:dyDescent="0.55000000000000004">
      <c r="A1035">
        <v>34</v>
      </c>
      <c r="B1035" s="1" t="s">
        <v>571</v>
      </c>
      <c r="C1035" s="1" t="s">
        <v>4</v>
      </c>
      <c r="D1035">
        <v>5</v>
      </c>
      <c r="E1035" s="1" t="s">
        <v>172</v>
      </c>
      <c r="F1035">
        <v>5</v>
      </c>
      <c r="G1035" s="1" t="s">
        <v>376</v>
      </c>
      <c r="H1035" s="1" t="s">
        <v>29</v>
      </c>
      <c r="I1035">
        <v>3</v>
      </c>
    </row>
    <row r="1036" spans="1:9" x14ac:dyDescent="0.55000000000000004">
      <c r="A1036">
        <v>34</v>
      </c>
      <c r="B1036" s="1" t="s">
        <v>571</v>
      </c>
      <c r="C1036" s="1" t="s">
        <v>4</v>
      </c>
      <c r="D1036">
        <v>5</v>
      </c>
      <c r="E1036" s="1" t="s">
        <v>176</v>
      </c>
      <c r="F1036">
        <v>5</v>
      </c>
      <c r="G1036" s="1" t="s">
        <v>375</v>
      </c>
      <c r="H1036" s="1" t="s">
        <v>29</v>
      </c>
      <c r="I1036">
        <v>3</v>
      </c>
    </row>
    <row r="1037" spans="1:9" x14ac:dyDescent="0.55000000000000004">
      <c r="A1037">
        <v>34</v>
      </c>
      <c r="B1037" s="1" t="s">
        <v>571</v>
      </c>
      <c r="C1037" s="1" t="s">
        <v>4</v>
      </c>
      <c r="D1037">
        <v>5</v>
      </c>
      <c r="E1037" s="1" t="s">
        <v>180</v>
      </c>
      <c r="F1037">
        <v>1</v>
      </c>
      <c r="G1037" s="1" t="s">
        <v>376</v>
      </c>
      <c r="H1037" s="1" t="s">
        <v>29</v>
      </c>
      <c r="I1037">
        <v>3</v>
      </c>
    </row>
    <row r="1038" spans="1:9" x14ac:dyDescent="0.55000000000000004">
      <c r="A1038">
        <v>34</v>
      </c>
      <c r="B1038" s="1" t="s">
        <v>571</v>
      </c>
      <c r="C1038" s="1" t="s">
        <v>4</v>
      </c>
      <c r="D1038">
        <v>5</v>
      </c>
      <c r="E1038" s="1" t="s">
        <v>234</v>
      </c>
      <c r="F1038">
        <v>6</v>
      </c>
      <c r="G1038" s="1" t="s">
        <v>377</v>
      </c>
      <c r="H1038" s="1" t="s">
        <v>28</v>
      </c>
      <c r="I1038">
        <v>3</v>
      </c>
    </row>
    <row r="1039" spans="1:9" x14ac:dyDescent="0.55000000000000004">
      <c r="A1039">
        <v>34</v>
      </c>
      <c r="B1039" s="1" t="s">
        <v>571</v>
      </c>
      <c r="C1039" s="1" t="s">
        <v>4</v>
      </c>
      <c r="D1039">
        <v>5</v>
      </c>
      <c r="E1039" s="1" t="s">
        <v>238</v>
      </c>
      <c r="F1039">
        <v>5</v>
      </c>
      <c r="G1039" s="1" t="s">
        <v>377</v>
      </c>
      <c r="H1039" s="1" t="s">
        <v>28</v>
      </c>
      <c r="I1039">
        <v>3</v>
      </c>
    </row>
    <row r="1040" spans="1:9" x14ac:dyDescent="0.55000000000000004">
      <c r="A1040">
        <v>34</v>
      </c>
      <c r="B1040" s="1" t="s">
        <v>571</v>
      </c>
      <c r="C1040" s="1" t="s">
        <v>4</v>
      </c>
      <c r="D1040">
        <v>5</v>
      </c>
      <c r="E1040" s="1" t="s">
        <v>241</v>
      </c>
      <c r="F1040">
        <v>7</v>
      </c>
      <c r="G1040" s="1" t="s">
        <v>377</v>
      </c>
      <c r="H1040" s="1" t="s">
        <v>29</v>
      </c>
      <c r="I1040">
        <v>3</v>
      </c>
    </row>
    <row r="1041" spans="1:9" x14ac:dyDescent="0.55000000000000004">
      <c r="A1041">
        <v>34</v>
      </c>
      <c r="B1041" s="1" t="s">
        <v>571</v>
      </c>
      <c r="C1041" s="1" t="s">
        <v>4</v>
      </c>
      <c r="D1041">
        <v>5</v>
      </c>
      <c r="E1041" s="1" t="s">
        <v>245</v>
      </c>
      <c r="F1041">
        <v>6</v>
      </c>
      <c r="G1041" s="1" t="s">
        <v>376</v>
      </c>
      <c r="H1041" s="1" t="s">
        <v>28</v>
      </c>
      <c r="I1041">
        <v>3</v>
      </c>
    </row>
    <row r="1042" spans="1:9" x14ac:dyDescent="0.55000000000000004">
      <c r="A1042">
        <v>34</v>
      </c>
      <c r="B1042" s="1" t="s">
        <v>571</v>
      </c>
      <c r="C1042" s="1" t="s">
        <v>4</v>
      </c>
      <c r="D1042">
        <v>5</v>
      </c>
      <c r="E1042" s="1" t="s">
        <v>249</v>
      </c>
      <c r="F1042">
        <v>6</v>
      </c>
      <c r="G1042" s="1" t="s">
        <v>375</v>
      </c>
      <c r="H1042" s="1" t="s">
        <v>28</v>
      </c>
      <c r="I1042">
        <v>3</v>
      </c>
    </row>
    <row r="1043" spans="1:9" x14ac:dyDescent="0.55000000000000004">
      <c r="A1043">
        <v>34</v>
      </c>
      <c r="B1043" s="1" t="s">
        <v>571</v>
      </c>
      <c r="C1043" s="1" t="s">
        <v>4</v>
      </c>
      <c r="D1043">
        <v>5</v>
      </c>
      <c r="E1043" s="1" t="s">
        <v>253</v>
      </c>
      <c r="F1043">
        <v>6</v>
      </c>
      <c r="G1043" s="1" t="s">
        <v>376</v>
      </c>
      <c r="H1043" s="1" t="s">
        <v>28</v>
      </c>
      <c r="I1043">
        <v>3</v>
      </c>
    </row>
    <row r="1044" spans="1:9" x14ac:dyDescent="0.55000000000000004">
      <c r="A1044">
        <v>34</v>
      </c>
      <c r="B1044" s="1" t="s">
        <v>571</v>
      </c>
      <c r="C1044" s="1" t="s">
        <v>4</v>
      </c>
      <c r="D1044">
        <v>5</v>
      </c>
      <c r="E1044" s="1" t="s">
        <v>257</v>
      </c>
      <c r="F1044">
        <v>5</v>
      </c>
      <c r="G1044" s="1" t="s">
        <v>376</v>
      </c>
      <c r="H1044" s="1" t="s">
        <v>28</v>
      </c>
      <c r="I1044">
        <v>3</v>
      </c>
    </row>
    <row r="1045" spans="1:9" x14ac:dyDescent="0.55000000000000004">
      <c r="A1045">
        <v>34</v>
      </c>
      <c r="B1045" s="1" t="s">
        <v>571</v>
      </c>
      <c r="C1045" s="1" t="s">
        <v>4</v>
      </c>
      <c r="D1045">
        <v>5</v>
      </c>
      <c r="E1045" s="1" t="s">
        <v>299</v>
      </c>
      <c r="F1045">
        <v>6</v>
      </c>
      <c r="G1045" s="1" t="s">
        <v>376</v>
      </c>
      <c r="H1045" s="1" t="s">
        <v>28</v>
      </c>
      <c r="I1045">
        <v>3</v>
      </c>
    </row>
    <row r="1046" spans="1:9" x14ac:dyDescent="0.55000000000000004">
      <c r="A1046">
        <v>34</v>
      </c>
      <c r="B1046" s="1" t="s">
        <v>571</v>
      </c>
      <c r="C1046" s="1" t="s">
        <v>4</v>
      </c>
      <c r="D1046">
        <v>5</v>
      </c>
      <c r="E1046" s="1" t="s">
        <v>301</v>
      </c>
      <c r="F1046">
        <v>6</v>
      </c>
      <c r="G1046" s="1" t="s">
        <v>375</v>
      </c>
      <c r="H1046" s="1" t="s">
        <v>28</v>
      </c>
      <c r="I1046">
        <v>3</v>
      </c>
    </row>
    <row r="1047" spans="1:9" x14ac:dyDescent="0.55000000000000004">
      <c r="A1047">
        <v>34</v>
      </c>
      <c r="B1047" s="1" t="s">
        <v>571</v>
      </c>
      <c r="C1047" s="1" t="s">
        <v>4</v>
      </c>
      <c r="D1047">
        <v>5</v>
      </c>
      <c r="E1047" s="1" t="s">
        <v>305</v>
      </c>
      <c r="F1047">
        <v>5</v>
      </c>
      <c r="G1047" s="1" t="s">
        <v>376</v>
      </c>
      <c r="H1047" s="1" t="s">
        <v>28</v>
      </c>
      <c r="I1047">
        <v>3</v>
      </c>
    </row>
    <row r="1048" spans="1:9" x14ac:dyDescent="0.55000000000000004">
      <c r="A1048">
        <v>34</v>
      </c>
      <c r="B1048" s="1" t="s">
        <v>571</v>
      </c>
      <c r="C1048" s="1" t="s">
        <v>4</v>
      </c>
      <c r="D1048">
        <v>5</v>
      </c>
      <c r="E1048" s="1" t="s">
        <v>308</v>
      </c>
      <c r="F1048">
        <v>6</v>
      </c>
      <c r="G1048" s="1" t="s">
        <v>377</v>
      </c>
      <c r="H1048" s="1" t="s">
        <v>28</v>
      </c>
      <c r="I1048">
        <v>3</v>
      </c>
    </row>
    <row r="1049" spans="1:9" x14ac:dyDescent="0.55000000000000004">
      <c r="A1049">
        <v>34</v>
      </c>
      <c r="B1049" s="1" t="s">
        <v>571</v>
      </c>
      <c r="C1049" s="1" t="s">
        <v>4</v>
      </c>
      <c r="D1049">
        <v>5</v>
      </c>
      <c r="E1049" s="1" t="s">
        <v>311</v>
      </c>
      <c r="F1049">
        <v>5</v>
      </c>
      <c r="G1049" s="1" t="s">
        <v>377</v>
      </c>
      <c r="H1049" s="1" t="s">
        <v>28</v>
      </c>
      <c r="I1049">
        <v>3</v>
      </c>
    </row>
    <row r="1050" spans="1:9" x14ac:dyDescent="0.55000000000000004">
      <c r="A1050">
        <v>34</v>
      </c>
      <c r="B1050" s="1" t="s">
        <v>571</v>
      </c>
      <c r="C1050" s="1" t="s">
        <v>4</v>
      </c>
      <c r="D1050">
        <v>5</v>
      </c>
      <c r="E1050" s="1" t="s">
        <v>314</v>
      </c>
      <c r="F1050">
        <v>5</v>
      </c>
      <c r="G1050" s="1" t="s">
        <v>377</v>
      </c>
      <c r="H1050" s="1" t="s">
        <v>28</v>
      </c>
      <c r="I1050">
        <v>3</v>
      </c>
    </row>
    <row r="1051" spans="1:9" x14ac:dyDescent="0.55000000000000004">
      <c r="A1051">
        <v>34</v>
      </c>
      <c r="B1051" s="1" t="s">
        <v>571</v>
      </c>
      <c r="C1051" s="1" t="s">
        <v>4</v>
      </c>
      <c r="D1051">
        <v>5</v>
      </c>
      <c r="E1051" s="1" t="s">
        <v>372</v>
      </c>
      <c r="F1051">
        <v>6</v>
      </c>
      <c r="G1051" s="1" t="s">
        <v>377</v>
      </c>
      <c r="H1051" s="1" t="s">
        <v>28</v>
      </c>
      <c r="I1051">
        <v>3</v>
      </c>
    </row>
    <row r="1052" spans="1:9" x14ac:dyDescent="0.55000000000000004">
      <c r="A1052">
        <v>34</v>
      </c>
      <c r="B1052" s="1" t="s">
        <v>571</v>
      </c>
      <c r="C1052" s="1" t="s">
        <v>4</v>
      </c>
      <c r="D1052">
        <v>5</v>
      </c>
      <c r="E1052" s="1" t="s">
        <v>337</v>
      </c>
      <c r="F1052">
        <v>6</v>
      </c>
      <c r="G1052" s="1" t="s">
        <v>376</v>
      </c>
      <c r="H1052" s="1" t="s">
        <v>28</v>
      </c>
      <c r="I1052">
        <v>3</v>
      </c>
    </row>
    <row r="1053" spans="1:9" x14ac:dyDescent="0.55000000000000004">
      <c r="A1053">
        <v>34</v>
      </c>
      <c r="B1053" s="1" t="s">
        <v>571</v>
      </c>
      <c r="C1053" s="1" t="s">
        <v>4</v>
      </c>
      <c r="D1053">
        <v>5</v>
      </c>
      <c r="E1053" s="1" t="s">
        <v>341</v>
      </c>
      <c r="F1053">
        <v>6</v>
      </c>
      <c r="G1053" s="1" t="s">
        <v>376</v>
      </c>
      <c r="H1053" s="1" t="s">
        <v>29</v>
      </c>
      <c r="I1053">
        <v>3</v>
      </c>
    </row>
    <row r="1054" spans="1:9" x14ac:dyDescent="0.55000000000000004">
      <c r="A1054">
        <v>34</v>
      </c>
      <c r="B1054" s="1" t="s">
        <v>571</v>
      </c>
      <c r="C1054" s="1" t="s">
        <v>4</v>
      </c>
      <c r="D1054">
        <v>5</v>
      </c>
      <c r="E1054" s="1" t="s">
        <v>344</v>
      </c>
      <c r="F1054">
        <v>1</v>
      </c>
      <c r="G1054" s="1" t="s">
        <v>375</v>
      </c>
      <c r="H1054" s="1" t="s">
        <v>29</v>
      </c>
      <c r="I1054">
        <v>3</v>
      </c>
    </row>
    <row r="1055" spans="1:9" x14ac:dyDescent="0.55000000000000004">
      <c r="A1055">
        <v>34</v>
      </c>
      <c r="B1055" s="1" t="s">
        <v>571</v>
      </c>
      <c r="C1055" s="1" t="s">
        <v>4</v>
      </c>
      <c r="D1055">
        <v>5</v>
      </c>
      <c r="E1055" s="1" t="s">
        <v>348</v>
      </c>
      <c r="F1055">
        <v>3</v>
      </c>
      <c r="G1055" s="1" t="s">
        <v>375</v>
      </c>
      <c r="H1055" s="1" t="s">
        <v>28</v>
      </c>
      <c r="I1055">
        <v>3</v>
      </c>
    </row>
    <row r="1056" spans="1:9" x14ac:dyDescent="0.55000000000000004">
      <c r="A1056">
        <v>35</v>
      </c>
      <c r="B1056" s="1" t="s">
        <v>572</v>
      </c>
      <c r="C1056" s="1" t="s">
        <v>2</v>
      </c>
      <c r="D1056">
        <v>1</v>
      </c>
      <c r="E1056" s="1" t="s">
        <v>89</v>
      </c>
      <c r="F1056">
        <v>1</v>
      </c>
      <c r="G1056" s="1" t="s">
        <v>377</v>
      </c>
      <c r="H1056" s="1" t="s">
        <v>29</v>
      </c>
      <c r="I1056">
        <v>3</v>
      </c>
    </row>
    <row r="1057" spans="1:9" x14ac:dyDescent="0.55000000000000004">
      <c r="A1057">
        <v>35</v>
      </c>
      <c r="B1057" s="1" t="s">
        <v>572</v>
      </c>
      <c r="C1057" s="1" t="s">
        <v>2</v>
      </c>
      <c r="D1057">
        <v>1</v>
      </c>
      <c r="E1057" s="1" t="s">
        <v>93</v>
      </c>
      <c r="F1057">
        <v>1</v>
      </c>
      <c r="G1057" s="1" t="s">
        <v>377</v>
      </c>
      <c r="H1057" s="1" t="s">
        <v>29</v>
      </c>
      <c r="I1057">
        <v>3</v>
      </c>
    </row>
    <row r="1058" spans="1:9" x14ac:dyDescent="0.55000000000000004">
      <c r="A1058">
        <v>35</v>
      </c>
      <c r="B1058" s="1" t="s">
        <v>572</v>
      </c>
      <c r="C1058" s="1" t="s">
        <v>2</v>
      </c>
      <c r="D1058">
        <v>1</v>
      </c>
      <c r="E1058" s="1" t="s">
        <v>97</v>
      </c>
      <c r="F1058">
        <v>1</v>
      </c>
      <c r="G1058" s="1" t="s">
        <v>377</v>
      </c>
      <c r="H1058" s="1" t="s">
        <v>29</v>
      </c>
      <c r="I1058">
        <v>3</v>
      </c>
    </row>
    <row r="1059" spans="1:9" x14ac:dyDescent="0.55000000000000004">
      <c r="A1059">
        <v>35</v>
      </c>
      <c r="B1059" s="1" t="s">
        <v>572</v>
      </c>
      <c r="C1059" s="1" t="s">
        <v>2</v>
      </c>
      <c r="D1059">
        <v>1</v>
      </c>
      <c r="E1059" s="1" t="s">
        <v>101</v>
      </c>
      <c r="F1059">
        <v>1</v>
      </c>
      <c r="G1059" s="1" t="s">
        <v>377</v>
      </c>
      <c r="H1059" s="1" t="s">
        <v>29</v>
      </c>
      <c r="I1059">
        <v>3</v>
      </c>
    </row>
    <row r="1060" spans="1:9" x14ac:dyDescent="0.55000000000000004">
      <c r="A1060">
        <v>35</v>
      </c>
      <c r="B1060" s="1" t="s">
        <v>572</v>
      </c>
      <c r="C1060" s="1" t="s">
        <v>2</v>
      </c>
      <c r="D1060">
        <v>1</v>
      </c>
      <c r="E1060" s="1" t="s">
        <v>150</v>
      </c>
      <c r="F1060">
        <v>1</v>
      </c>
      <c r="G1060" s="1" t="s">
        <v>375</v>
      </c>
      <c r="H1060" s="1" t="s">
        <v>29</v>
      </c>
      <c r="I1060">
        <v>3</v>
      </c>
    </row>
    <row r="1061" spans="1:9" x14ac:dyDescent="0.55000000000000004">
      <c r="A1061">
        <v>35</v>
      </c>
      <c r="B1061" s="1" t="s">
        <v>572</v>
      </c>
      <c r="C1061" s="1" t="s">
        <v>2</v>
      </c>
      <c r="D1061">
        <v>1</v>
      </c>
      <c r="E1061" s="1" t="s">
        <v>153</v>
      </c>
      <c r="F1061">
        <v>1</v>
      </c>
      <c r="G1061" s="1" t="s">
        <v>376</v>
      </c>
      <c r="H1061" s="1" t="s">
        <v>28</v>
      </c>
      <c r="I1061">
        <v>3</v>
      </c>
    </row>
    <row r="1062" spans="1:9" x14ac:dyDescent="0.55000000000000004">
      <c r="A1062">
        <v>35</v>
      </c>
      <c r="B1062" s="1" t="s">
        <v>572</v>
      </c>
      <c r="C1062" s="1" t="s">
        <v>2</v>
      </c>
      <c r="D1062">
        <v>1</v>
      </c>
      <c r="E1062" s="1" t="s">
        <v>157</v>
      </c>
      <c r="F1062">
        <v>1</v>
      </c>
      <c r="G1062" s="1" t="s">
        <v>376</v>
      </c>
      <c r="H1062" s="1" t="s">
        <v>28</v>
      </c>
      <c r="I1062">
        <v>3</v>
      </c>
    </row>
    <row r="1063" spans="1:9" x14ac:dyDescent="0.55000000000000004">
      <c r="A1063">
        <v>35</v>
      </c>
      <c r="B1063" s="1" t="s">
        <v>572</v>
      </c>
      <c r="C1063" s="1" t="s">
        <v>2</v>
      </c>
      <c r="D1063">
        <v>1</v>
      </c>
      <c r="E1063" s="1" t="s">
        <v>164</v>
      </c>
      <c r="F1063">
        <v>1</v>
      </c>
      <c r="G1063" s="1" t="s">
        <v>375</v>
      </c>
      <c r="H1063" s="1" t="s">
        <v>28</v>
      </c>
      <c r="I1063">
        <v>3</v>
      </c>
    </row>
    <row r="1064" spans="1:9" x14ac:dyDescent="0.55000000000000004">
      <c r="A1064">
        <v>35</v>
      </c>
      <c r="B1064" s="1" t="s">
        <v>572</v>
      </c>
      <c r="C1064" s="1" t="s">
        <v>2</v>
      </c>
      <c r="D1064">
        <v>1</v>
      </c>
      <c r="E1064" s="1" t="s">
        <v>165</v>
      </c>
      <c r="F1064">
        <v>1</v>
      </c>
      <c r="G1064" s="1" t="s">
        <v>375</v>
      </c>
      <c r="H1064" s="1" t="s">
        <v>28</v>
      </c>
      <c r="I1064">
        <v>3</v>
      </c>
    </row>
    <row r="1065" spans="1:9" x14ac:dyDescent="0.55000000000000004">
      <c r="A1065">
        <v>35</v>
      </c>
      <c r="B1065" s="1" t="s">
        <v>572</v>
      </c>
      <c r="C1065" s="1" t="s">
        <v>2</v>
      </c>
      <c r="D1065">
        <v>1</v>
      </c>
      <c r="E1065" s="1" t="s">
        <v>168</v>
      </c>
      <c r="F1065">
        <v>1</v>
      </c>
      <c r="G1065" s="1" t="s">
        <v>376</v>
      </c>
      <c r="H1065" s="1" t="s">
        <v>29</v>
      </c>
      <c r="I1065">
        <v>3</v>
      </c>
    </row>
    <row r="1066" spans="1:9" x14ac:dyDescent="0.55000000000000004">
      <c r="A1066">
        <v>35</v>
      </c>
      <c r="B1066" s="1" t="s">
        <v>572</v>
      </c>
      <c r="C1066" s="1" t="s">
        <v>2</v>
      </c>
      <c r="D1066">
        <v>1</v>
      </c>
      <c r="E1066" s="1" t="s">
        <v>172</v>
      </c>
      <c r="F1066">
        <v>1</v>
      </c>
      <c r="G1066" s="1" t="s">
        <v>376</v>
      </c>
      <c r="H1066" s="1" t="s">
        <v>29</v>
      </c>
      <c r="I1066">
        <v>3</v>
      </c>
    </row>
    <row r="1067" spans="1:9" x14ac:dyDescent="0.55000000000000004">
      <c r="A1067">
        <v>35</v>
      </c>
      <c r="B1067" s="1" t="s">
        <v>572</v>
      </c>
      <c r="C1067" s="1" t="s">
        <v>2</v>
      </c>
      <c r="D1067">
        <v>1</v>
      </c>
      <c r="E1067" s="1" t="s">
        <v>176</v>
      </c>
      <c r="F1067">
        <v>1</v>
      </c>
      <c r="G1067" s="1" t="s">
        <v>375</v>
      </c>
      <c r="H1067" s="1" t="s">
        <v>29</v>
      </c>
      <c r="I1067">
        <v>3</v>
      </c>
    </row>
    <row r="1068" spans="1:9" x14ac:dyDescent="0.55000000000000004">
      <c r="A1068">
        <v>35</v>
      </c>
      <c r="B1068" s="1" t="s">
        <v>572</v>
      </c>
      <c r="C1068" s="1" t="s">
        <v>2</v>
      </c>
      <c r="D1068">
        <v>1</v>
      </c>
      <c r="E1068" s="1" t="s">
        <v>180</v>
      </c>
      <c r="F1068">
        <v>1</v>
      </c>
      <c r="G1068" s="1" t="s">
        <v>376</v>
      </c>
      <c r="H1068" s="1" t="s">
        <v>29</v>
      </c>
      <c r="I1068">
        <v>3</v>
      </c>
    </row>
    <row r="1069" spans="1:9" x14ac:dyDescent="0.55000000000000004">
      <c r="A1069">
        <v>35</v>
      </c>
      <c r="B1069" s="1" t="s">
        <v>572</v>
      </c>
      <c r="C1069" s="1" t="s">
        <v>2</v>
      </c>
      <c r="D1069">
        <v>1</v>
      </c>
      <c r="E1069" s="1" t="s">
        <v>234</v>
      </c>
      <c r="F1069">
        <v>1</v>
      </c>
      <c r="G1069" s="1" t="s">
        <v>377</v>
      </c>
      <c r="H1069" s="1" t="s">
        <v>28</v>
      </c>
      <c r="I1069">
        <v>3</v>
      </c>
    </row>
    <row r="1070" spans="1:9" x14ac:dyDescent="0.55000000000000004">
      <c r="A1070">
        <v>35</v>
      </c>
      <c r="B1070" s="1" t="s">
        <v>572</v>
      </c>
      <c r="C1070" s="1" t="s">
        <v>2</v>
      </c>
      <c r="D1070">
        <v>1</v>
      </c>
      <c r="E1070" s="1" t="s">
        <v>238</v>
      </c>
      <c r="F1070">
        <v>1</v>
      </c>
      <c r="G1070" s="1" t="s">
        <v>377</v>
      </c>
      <c r="H1070" s="1" t="s">
        <v>28</v>
      </c>
      <c r="I1070">
        <v>3</v>
      </c>
    </row>
    <row r="1071" spans="1:9" x14ac:dyDescent="0.55000000000000004">
      <c r="A1071">
        <v>35</v>
      </c>
      <c r="B1071" s="1" t="s">
        <v>572</v>
      </c>
      <c r="C1071" s="1" t="s">
        <v>2</v>
      </c>
      <c r="D1071">
        <v>1</v>
      </c>
      <c r="E1071" s="1" t="s">
        <v>241</v>
      </c>
      <c r="F1071">
        <v>1</v>
      </c>
      <c r="G1071" s="1" t="s">
        <v>377</v>
      </c>
      <c r="H1071" s="1" t="s">
        <v>29</v>
      </c>
      <c r="I1071">
        <v>3</v>
      </c>
    </row>
    <row r="1072" spans="1:9" x14ac:dyDescent="0.55000000000000004">
      <c r="A1072">
        <v>35</v>
      </c>
      <c r="B1072" s="1" t="s">
        <v>572</v>
      </c>
      <c r="C1072" s="1" t="s">
        <v>2</v>
      </c>
      <c r="D1072">
        <v>1</v>
      </c>
      <c r="E1072" s="1" t="s">
        <v>245</v>
      </c>
      <c r="F1072">
        <v>1</v>
      </c>
      <c r="G1072" s="1" t="s">
        <v>376</v>
      </c>
      <c r="H1072" s="1" t="s">
        <v>28</v>
      </c>
      <c r="I1072">
        <v>3</v>
      </c>
    </row>
    <row r="1073" spans="1:9" x14ac:dyDescent="0.55000000000000004">
      <c r="A1073">
        <v>35</v>
      </c>
      <c r="B1073" s="1" t="s">
        <v>572</v>
      </c>
      <c r="C1073" s="1" t="s">
        <v>2</v>
      </c>
      <c r="D1073">
        <v>1</v>
      </c>
      <c r="E1073" s="1" t="s">
        <v>249</v>
      </c>
      <c r="F1073">
        <v>1</v>
      </c>
      <c r="G1073" s="1" t="s">
        <v>375</v>
      </c>
      <c r="H1073" s="1" t="s">
        <v>28</v>
      </c>
      <c r="I1073">
        <v>3</v>
      </c>
    </row>
    <row r="1074" spans="1:9" x14ac:dyDescent="0.55000000000000004">
      <c r="A1074">
        <v>35</v>
      </c>
      <c r="B1074" s="1" t="s">
        <v>572</v>
      </c>
      <c r="C1074" s="1" t="s">
        <v>2</v>
      </c>
      <c r="D1074">
        <v>1</v>
      </c>
      <c r="E1074" s="1" t="s">
        <v>253</v>
      </c>
      <c r="F1074">
        <v>1</v>
      </c>
      <c r="G1074" s="1" t="s">
        <v>376</v>
      </c>
      <c r="H1074" s="1" t="s">
        <v>28</v>
      </c>
      <c r="I1074">
        <v>3</v>
      </c>
    </row>
    <row r="1075" spans="1:9" x14ac:dyDescent="0.55000000000000004">
      <c r="A1075">
        <v>35</v>
      </c>
      <c r="B1075" s="1" t="s">
        <v>572</v>
      </c>
      <c r="C1075" s="1" t="s">
        <v>2</v>
      </c>
      <c r="D1075">
        <v>1</v>
      </c>
      <c r="E1075" s="1" t="s">
        <v>257</v>
      </c>
      <c r="F1075">
        <v>1</v>
      </c>
      <c r="G1075" s="1" t="s">
        <v>376</v>
      </c>
      <c r="H1075" s="1" t="s">
        <v>28</v>
      </c>
      <c r="I1075">
        <v>3</v>
      </c>
    </row>
    <row r="1076" spans="1:9" x14ac:dyDescent="0.55000000000000004">
      <c r="A1076">
        <v>35</v>
      </c>
      <c r="B1076" s="1" t="s">
        <v>572</v>
      </c>
      <c r="C1076" s="1" t="s">
        <v>2</v>
      </c>
      <c r="D1076">
        <v>1</v>
      </c>
      <c r="E1076" s="1" t="s">
        <v>299</v>
      </c>
      <c r="F1076">
        <v>1</v>
      </c>
      <c r="G1076" s="1" t="s">
        <v>376</v>
      </c>
      <c r="H1076" s="1" t="s">
        <v>28</v>
      </c>
      <c r="I1076">
        <v>3</v>
      </c>
    </row>
    <row r="1077" spans="1:9" x14ac:dyDescent="0.55000000000000004">
      <c r="A1077">
        <v>35</v>
      </c>
      <c r="B1077" s="1" t="s">
        <v>572</v>
      </c>
      <c r="C1077" s="1" t="s">
        <v>2</v>
      </c>
      <c r="D1077">
        <v>1</v>
      </c>
      <c r="E1077" s="1" t="s">
        <v>301</v>
      </c>
      <c r="F1077">
        <v>1</v>
      </c>
      <c r="G1077" s="1" t="s">
        <v>375</v>
      </c>
      <c r="H1077" s="1" t="s">
        <v>28</v>
      </c>
      <c r="I1077">
        <v>3</v>
      </c>
    </row>
    <row r="1078" spans="1:9" x14ac:dyDescent="0.55000000000000004">
      <c r="A1078">
        <v>35</v>
      </c>
      <c r="B1078" s="1" t="s">
        <v>572</v>
      </c>
      <c r="C1078" s="1" t="s">
        <v>2</v>
      </c>
      <c r="D1078">
        <v>1</v>
      </c>
      <c r="E1078" s="1" t="s">
        <v>305</v>
      </c>
      <c r="F1078">
        <v>1</v>
      </c>
      <c r="G1078" s="1" t="s">
        <v>376</v>
      </c>
      <c r="H1078" s="1" t="s">
        <v>28</v>
      </c>
      <c r="I1078">
        <v>3</v>
      </c>
    </row>
    <row r="1079" spans="1:9" x14ac:dyDescent="0.55000000000000004">
      <c r="A1079">
        <v>35</v>
      </c>
      <c r="B1079" s="1" t="s">
        <v>572</v>
      </c>
      <c r="C1079" s="1" t="s">
        <v>2</v>
      </c>
      <c r="D1079">
        <v>1</v>
      </c>
      <c r="E1079" s="1" t="s">
        <v>308</v>
      </c>
      <c r="F1079">
        <v>1</v>
      </c>
      <c r="G1079" s="1" t="s">
        <v>377</v>
      </c>
      <c r="H1079" s="1" t="s">
        <v>28</v>
      </c>
      <c r="I1079">
        <v>3</v>
      </c>
    </row>
    <row r="1080" spans="1:9" x14ac:dyDescent="0.55000000000000004">
      <c r="A1080">
        <v>35</v>
      </c>
      <c r="B1080" s="1" t="s">
        <v>572</v>
      </c>
      <c r="C1080" s="1" t="s">
        <v>2</v>
      </c>
      <c r="D1080">
        <v>1</v>
      </c>
      <c r="E1080" s="1" t="s">
        <v>311</v>
      </c>
      <c r="F1080">
        <v>1</v>
      </c>
      <c r="G1080" s="1" t="s">
        <v>377</v>
      </c>
      <c r="H1080" s="1" t="s">
        <v>28</v>
      </c>
      <c r="I1080">
        <v>3</v>
      </c>
    </row>
    <row r="1081" spans="1:9" x14ac:dyDescent="0.55000000000000004">
      <c r="A1081">
        <v>35</v>
      </c>
      <c r="B1081" s="1" t="s">
        <v>572</v>
      </c>
      <c r="C1081" s="1" t="s">
        <v>2</v>
      </c>
      <c r="D1081">
        <v>1</v>
      </c>
      <c r="E1081" s="1" t="s">
        <v>314</v>
      </c>
      <c r="F1081">
        <v>1</v>
      </c>
      <c r="G1081" s="1" t="s">
        <v>377</v>
      </c>
      <c r="H1081" s="1" t="s">
        <v>28</v>
      </c>
      <c r="I1081">
        <v>3</v>
      </c>
    </row>
    <row r="1082" spans="1:9" x14ac:dyDescent="0.55000000000000004">
      <c r="A1082">
        <v>35</v>
      </c>
      <c r="B1082" s="1" t="s">
        <v>572</v>
      </c>
      <c r="C1082" s="1" t="s">
        <v>2</v>
      </c>
      <c r="D1082">
        <v>1</v>
      </c>
      <c r="E1082" s="1" t="s">
        <v>372</v>
      </c>
      <c r="F1082">
        <v>1</v>
      </c>
      <c r="G1082" s="1" t="s">
        <v>377</v>
      </c>
      <c r="H1082" s="1" t="s">
        <v>28</v>
      </c>
      <c r="I1082">
        <v>3</v>
      </c>
    </row>
    <row r="1083" spans="1:9" x14ac:dyDescent="0.55000000000000004">
      <c r="A1083">
        <v>35</v>
      </c>
      <c r="B1083" s="1" t="s">
        <v>572</v>
      </c>
      <c r="C1083" s="1" t="s">
        <v>2</v>
      </c>
      <c r="D1083">
        <v>1</v>
      </c>
      <c r="E1083" s="1" t="s">
        <v>337</v>
      </c>
      <c r="F1083">
        <v>1</v>
      </c>
      <c r="G1083" s="1" t="s">
        <v>376</v>
      </c>
      <c r="H1083" s="1" t="s">
        <v>28</v>
      </c>
      <c r="I1083">
        <v>3</v>
      </c>
    </row>
    <row r="1084" spans="1:9" x14ac:dyDescent="0.55000000000000004">
      <c r="A1084">
        <v>35</v>
      </c>
      <c r="B1084" s="1" t="s">
        <v>572</v>
      </c>
      <c r="C1084" s="1" t="s">
        <v>2</v>
      </c>
      <c r="D1084">
        <v>1</v>
      </c>
      <c r="E1084" s="1" t="s">
        <v>341</v>
      </c>
      <c r="F1084">
        <v>1</v>
      </c>
      <c r="G1084" s="1" t="s">
        <v>376</v>
      </c>
      <c r="H1084" s="1" t="s">
        <v>29</v>
      </c>
      <c r="I1084">
        <v>3</v>
      </c>
    </row>
    <row r="1085" spans="1:9" x14ac:dyDescent="0.55000000000000004">
      <c r="A1085">
        <v>35</v>
      </c>
      <c r="B1085" s="1" t="s">
        <v>572</v>
      </c>
      <c r="C1085" s="1" t="s">
        <v>2</v>
      </c>
      <c r="D1085">
        <v>1</v>
      </c>
      <c r="E1085" s="1" t="s">
        <v>344</v>
      </c>
      <c r="F1085">
        <v>1</v>
      </c>
      <c r="G1085" s="1" t="s">
        <v>375</v>
      </c>
      <c r="H1085" s="1" t="s">
        <v>29</v>
      </c>
      <c r="I1085">
        <v>3</v>
      </c>
    </row>
    <row r="1086" spans="1:9" x14ac:dyDescent="0.55000000000000004">
      <c r="A1086">
        <v>35</v>
      </c>
      <c r="B1086" s="1" t="s">
        <v>572</v>
      </c>
      <c r="C1086" s="1" t="s">
        <v>2</v>
      </c>
      <c r="D1086">
        <v>1</v>
      </c>
      <c r="E1086" s="1" t="s">
        <v>348</v>
      </c>
      <c r="F1086">
        <v>4</v>
      </c>
      <c r="G1086" s="1" t="s">
        <v>375</v>
      </c>
      <c r="H1086" s="1" t="s">
        <v>28</v>
      </c>
      <c r="I1086">
        <v>3</v>
      </c>
    </row>
    <row r="1087" spans="1:9" x14ac:dyDescent="0.55000000000000004">
      <c r="A1087">
        <v>36</v>
      </c>
      <c r="B1087" s="1" t="s">
        <v>573</v>
      </c>
      <c r="C1087" s="1" t="s">
        <v>6</v>
      </c>
      <c r="D1087">
        <v>3</v>
      </c>
      <c r="E1087" s="1" t="s">
        <v>89</v>
      </c>
      <c r="F1087">
        <v>1</v>
      </c>
      <c r="G1087" s="1" t="s">
        <v>377</v>
      </c>
      <c r="H1087" s="1" t="s">
        <v>29</v>
      </c>
      <c r="I1087">
        <v>3</v>
      </c>
    </row>
    <row r="1088" spans="1:9" x14ac:dyDescent="0.55000000000000004">
      <c r="A1088">
        <v>36</v>
      </c>
      <c r="B1088" s="1" t="s">
        <v>573</v>
      </c>
      <c r="C1088" s="1" t="s">
        <v>6</v>
      </c>
      <c r="D1088">
        <v>3</v>
      </c>
      <c r="E1088" s="1" t="s">
        <v>93</v>
      </c>
      <c r="F1088">
        <v>1</v>
      </c>
      <c r="G1088" s="1" t="s">
        <v>377</v>
      </c>
      <c r="H1088" s="1" t="s">
        <v>29</v>
      </c>
      <c r="I1088">
        <v>3</v>
      </c>
    </row>
    <row r="1089" spans="1:9" x14ac:dyDescent="0.55000000000000004">
      <c r="A1089">
        <v>36</v>
      </c>
      <c r="B1089" s="1" t="s">
        <v>573</v>
      </c>
      <c r="C1089" s="1" t="s">
        <v>6</v>
      </c>
      <c r="D1089">
        <v>3</v>
      </c>
      <c r="E1089" s="1" t="s">
        <v>97</v>
      </c>
      <c r="F1089">
        <v>3</v>
      </c>
      <c r="G1089" s="1" t="s">
        <v>377</v>
      </c>
      <c r="H1089" s="1" t="s">
        <v>29</v>
      </c>
      <c r="I1089">
        <v>3</v>
      </c>
    </row>
    <row r="1090" spans="1:9" x14ac:dyDescent="0.55000000000000004">
      <c r="A1090">
        <v>36</v>
      </c>
      <c r="B1090" s="1" t="s">
        <v>573</v>
      </c>
      <c r="C1090" s="1" t="s">
        <v>6</v>
      </c>
      <c r="D1090">
        <v>3</v>
      </c>
      <c r="E1090" s="1" t="s">
        <v>101</v>
      </c>
      <c r="F1090">
        <v>1</v>
      </c>
      <c r="G1090" s="1" t="s">
        <v>377</v>
      </c>
      <c r="H1090" s="1" t="s">
        <v>29</v>
      </c>
      <c r="I1090">
        <v>3</v>
      </c>
    </row>
    <row r="1091" spans="1:9" x14ac:dyDescent="0.55000000000000004">
      <c r="A1091">
        <v>36</v>
      </c>
      <c r="B1091" s="1" t="s">
        <v>573</v>
      </c>
      <c r="C1091" s="1" t="s">
        <v>6</v>
      </c>
      <c r="D1091">
        <v>3</v>
      </c>
      <c r="E1091" s="1" t="s">
        <v>150</v>
      </c>
      <c r="F1091">
        <v>1</v>
      </c>
      <c r="G1091" s="1" t="s">
        <v>375</v>
      </c>
      <c r="H1091" s="1" t="s">
        <v>29</v>
      </c>
      <c r="I1091">
        <v>3</v>
      </c>
    </row>
    <row r="1092" spans="1:9" x14ac:dyDescent="0.55000000000000004">
      <c r="A1092">
        <v>36</v>
      </c>
      <c r="B1092" s="1" t="s">
        <v>573</v>
      </c>
      <c r="C1092" s="1" t="s">
        <v>6</v>
      </c>
      <c r="D1092">
        <v>3</v>
      </c>
      <c r="E1092" s="1" t="s">
        <v>153</v>
      </c>
      <c r="F1092">
        <v>3</v>
      </c>
      <c r="G1092" s="1" t="s">
        <v>376</v>
      </c>
      <c r="H1092" s="1" t="s">
        <v>28</v>
      </c>
      <c r="I1092">
        <v>3</v>
      </c>
    </row>
    <row r="1093" spans="1:9" x14ac:dyDescent="0.55000000000000004">
      <c r="A1093">
        <v>36</v>
      </c>
      <c r="B1093" s="1" t="s">
        <v>573</v>
      </c>
      <c r="C1093" s="1" t="s">
        <v>6</v>
      </c>
      <c r="D1093">
        <v>3</v>
      </c>
      <c r="E1093" s="1" t="s">
        <v>157</v>
      </c>
      <c r="F1093">
        <v>1</v>
      </c>
      <c r="G1093" s="1" t="s">
        <v>376</v>
      </c>
      <c r="H1093" s="1" t="s">
        <v>28</v>
      </c>
      <c r="I1093">
        <v>3</v>
      </c>
    </row>
    <row r="1094" spans="1:9" x14ac:dyDescent="0.55000000000000004">
      <c r="A1094">
        <v>36</v>
      </c>
      <c r="B1094" s="1" t="s">
        <v>573</v>
      </c>
      <c r="C1094" s="1" t="s">
        <v>6</v>
      </c>
      <c r="D1094">
        <v>3</v>
      </c>
      <c r="E1094" s="1" t="s">
        <v>164</v>
      </c>
      <c r="F1094">
        <v>1</v>
      </c>
      <c r="G1094" s="1" t="s">
        <v>375</v>
      </c>
      <c r="H1094" s="1" t="s">
        <v>28</v>
      </c>
      <c r="I1094">
        <v>3</v>
      </c>
    </row>
    <row r="1095" spans="1:9" x14ac:dyDescent="0.55000000000000004">
      <c r="A1095">
        <v>36</v>
      </c>
      <c r="B1095" s="1" t="s">
        <v>573</v>
      </c>
      <c r="C1095" s="1" t="s">
        <v>6</v>
      </c>
      <c r="D1095">
        <v>3</v>
      </c>
      <c r="E1095" s="1" t="s">
        <v>165</v>
      </c>
      <c r="F1095">
        <v>1</v>
      </c>
      <c r="G1095" s="1" t="s">
        <v>375</v>
      </c>
      <c r="H1095" s="1" t="s">
        <v>28</v>
      </c>
      <c r="I1095">
        <v>3</v>
      </c>
    </row>
    <row r="1096" spans="1:9" x14ac:dyDescent="0.55000000000000004">
      <c r="A1096">
        <v>36</v>
      </c>
      <c r="B1096" s="1" t="s">
        <v>573</v>
      </c>
      <c r="C1096" s="1" t="s">
        <v>6</v>
      </c>
      <c r="D1096">
        <v>3</v>
      </c>
      <c r="E1096" s="1" t="s">
        <v>168</v>
      </c>
      <c r="F1096">
        <v>1</v>
      </c>
      <c r="G1096" s="1" t="s">
        <v>376</v>
      </c>
      <c r="H1096" s="1" t="s">
        <v>29</v>
      </c>
      <c r="I1096">
        <v>3</v>
      </c>
    </row>
    <row r="1097" spans="1:9" x14ac:dyDescent="0.55000000000000004">
      <c r="A1097">
        <v>36</v>
      </c>
      <c r="B1097" s="1" t="s">
        <v>573</v>
      </c>
      <c r="C1097" s="1" t="s">
        <v>6</v>
      </c>
      <c r="D1097">
        <v>3</v>
      </c>
      <c r="E1097" s="1" t="s">
        <v>172</v>
      </c>
      <c r="F1097">
        <v>3</v>
      </c>
      <c r="G1097" s="1" t="s">
        <v>376</v>
      </c>
      <c r="H1097" s="1" t="s">
        <v>29</v>
      </c>
      <c r="I1097">
        <v>3</v>
      </c>
    </row>
    <row r="1098" spans="1:9" x14ac:dyDescent="0.55000000000000004">
      <c r="A1098">
        <v>36</v>
      </c>
      <c r="B1098" s="1" t="s">
        <v>573</v>
      </c>
      <c r="C1098" s="1" t="s">
        <v>6</v>
      </c>
      <c r="D1098">
        <v>3</v>
      </c>
      <c r="E1098" s="1" t="s">
        <v>176</v>
      </c>
      <c r="F1098">
        <v>1</v>
      </c>
      <c r="G1098" s="1" t="s">
        <v>375</v>
      </c>
      <c r="H1098" s="1" t="s">
        <v>29</v>
      </c>
      <c r="I1098">
        <v>3</v>
      </c>
    </row>
    <row r="1099" spans="1:9" x14ac:dyDescent="0.55000000000000004">
      <c r="A1099">
        <v>36</v>
      </c>
      <c r="B1099" s="1" t="s">
        <v>573</v>
      </c>
      <c r="C1099" s="1" t="s">
        <v>6</v>
      </c>
      <c r="D1099">
        <v>3</v>
      </c>
      <c r="E1099" s="1" t="s">
        <v>180</v>
      </c>
      <c r="F1099">
        <v>1</v>
      </c>
      <c r="G1099" s="1" t="s">
        <v>376</v>
      </c>
      <c r="H1099" s="1" t="s">
        <v>29</v>
      </c>
      <c r="I1099">
        <v>3</v>
      </c>
    </row>
    <row r="1100" spans="1:9" x14ac:dyDescent="0.55000000000000004">
      <c r="A1100">
        <v>36</v>
      </c>
      <c r="B1100" s="1" t="s">
        <v>573</v>
      </c>
      <c r="C1100" s="1" t="s">
        <v>6</v>
      </c>
      <c r="D1100">
        <v>3</v>
      </c>
      <c r="E1100" s="1" t="s">
        <v>234</v>
      </c>
      <c r="F1100">
        <v>3</v>
      </c>
      <c r="G1100" s="1" t="s">
        <v>377</v>
      </c>
      <c r="H1100" s="1" t="s">
        <v>28</v>
      </c>
      <c r="I1100">
        <v>3</v>
      </c>
    </row>
    <row r="1101" spans="1:9" x14ac:dyDescent="0.55000000000000004">
      <c r="A1101">
        <v>36</v>
      </c>
      <c r="B1101" s="1" t="s">
        <v>573</v>
      </c>
      <c r="C1101" s="1" t="s">
        <v>6</v>
      </c>
      <c r="D1101">
        <v>3</v>
      </c>
      <c r="E1101" s="1" t="s">
        <v>238</v>
      </c>
      <c r="F1101">
        <v>3</v>
      </c>
      <c r="G1101" s="1" t="s">
        <v>377</v>
      </c>
      <c r="H1101" s="1" t="s">
        <v>28</v>
      </c>
      <c r="I1101">
        <v>3</v>
      </c>
    </row>
    <row r="1102" spans="1:9" x14ac:dyDescent="0.55000000000000004">
      <c r="A1102">
        <v>36</v>
      </c>
      <c r="B1102" s="1" t="s">
        <v>573</v>
      </c>
      <c r="C1102" s="1" t="s">
        <v>6</v>
      </c>
      <c r="D1102">
        <v>3</v>
      </c>
      <c r="E1102" s="1" t="s">
        <v>241</v>
      </c>
      <c r="F1102">
        <v>3</v>
      </c>
      <c r="G1102" s="1" t="s">
        <v>377</v>
      </c>
      <c r="H1102" s="1" t="s">
        <v>29</v>
      </c>
      <c r="I1102">
        <v>3</v>
      </c>
    </row>
    <row r="1103" spans="1:9" x14ac:dyDescent="0.55000000000000004">
      <c r="A1103">
        <v>36</v>
      </c>
      <c r="B1103" s="1" t="s">
        <v>573</v>
      </c>
      <c r="C1103" s="1" t="s">
        <v>6</v>
      </c>
      <c r="D1103">
        <v>3</v>
      </c>
      <c r="E1103" s="1" t="s">
        <v>245</v>
      </c>
      <c r="F1103">
        <v>3</v>
      </c>
      <c r="G1103" s="1" t="s">
        <v>376</v>
      </c>
      <c r="H1103" s="1" t="s">
        <v>28</v>
      </c>
      <c r="I1103">
        <v>3</v>
      </c>
    </row>
    <row r="1104" spans="1:9" x14ac:dyDescent="0.55000000000000004">
      <c r="A1104">
        <v>36</v>
      </c>
      <c r="B1104" s="1" t="s">
        <v>573</v>
      </c>
      <c r="C1104" s="1" t="s">
        <v>6</v>
      </c>
      <c r="D1104">
        <v>3</v>
      </c>
      <c r="E1104" s="1" t="s">
        <v>249</v>
      </c>
      <c r="F1104">
        <v>1</v>
      </c>
      <c r="G1104" s="1" t="s">
        <v>375</v>
      </c>
      <c r="H1104" s="1" t="s">
        <v>28</v>
      </c>
      <c r="I1104">
        <v>3</v>
      </c>
    </row>
    <row r="1105" spans="1:9" x14ac:dyDescent="0.55000000000000004">
      <c r="A1105">
        <v>36</v>
      </c>
      <c r="B1105" s="1" t="s">
        <v>573</v>
      </c>
      <c r="C1105" s="1" t="s">
        <v>6</v>
      </c>
      <c r="D1105">
        <v>3</v>
      </c>
      <c r="E1105" s="1" t="s">
        <v>253</v>
      </c>
      <c r="F1105">
        <v>3</v>
      </c>
      <c r="G1105" s="1" t="s">
        <v>376</v>
      </c>
      <c r="H1105" s="1" t="s">
        <v>28</v>
      </c>
      <c r="I1105">
        <v>3</v>
      </c>
    </row>
    <row r="1106" spans="1:9" x14ac:dyDescent="0.55000000000000004">
      <c r="A1106">
        <v>36</v>
      </c>
      <c r="B1106" s="1" t="s">
        <v>573</v>
      </c>
      <c r="C1106" s="1" t="s">
        <v>6</v>
      </c>
      <c r="D1106">
        <v>3</v>
      </c>
      <c r="E1106" s="1" t="s">
        <v>257</v>
      </c>
      <c r="F1106">
        <v>3</v>
      </c>
      <c r="G1106" s="1" t="s">
        <v>376</v>
      </c>
      <c r="H1106" s="1" t="s">
        <v>28</v>
      </c>
      <c r="I1106">
        <v>3</v>
      </c>
    </row>
    <row r="1107" spans="1:9" x14ac:dyDescent="0.55000000000000004">
      <c r="A1107">
        <v>36</v>
      </c>
      <c r="B1107" s="1" t="s">
        <v>573</v>
      </c>
      <c r="C1107" s="1" t="s">
        <v>6</v>
      </c>
      <c r="D1107">
        <v>3</v>
      </c>
      <c r="E1107" s="1" t="s">
        <v>299</v>
      </c>
      <c r="F1107">
        <v>1</v>
      </c>
      <c r="G1107" s="1" t="s">
        <v>376</v>
      </c>
      <c r="H1107" s="1" t="s">
        <v>28</v>
      </c>
      <c r="I1107">
        <v>3</v>
      </c>
    </row>
    <row r="1108" spans="1:9" x14ac:dyDescent="0.55000000000000004">
      <c r="A1108">
        <v>36</v>
      </c>
      <c r="B1108" s="1" t="s">
        <v>573</v>
      </c>
      <c r="C1108" s="1" t="s">
        <v>6</v>
      </c>
      <c r="D1108">
        <v>3</v>
      </c>
      <c r="E1108" s="1" t="s">
        <v>301</v>
      </c>
      <c r="F1108">
        <v>1</v>
      </c>
      <c r="G1108" s="1" t="s">
        <v>375</v>
      </c>
      <c r="H1108" s="1" t="s">
        <v>28</v>
      </c>
      <c r="I1108">
        <v>3</v>
      </c>
    </row>
    <row r="1109" spans="1:9" x14ac:dyDescent="0.55000000000000004">
      <c r="A1109">
        <v>36</v>
      </c>
      <c r="B1109" s="1" t="s">
        <v>573</v>
      </c>
      <c r="C1109" s="1" t="s">
        <v>6</v>
      </c>
      <c r="D1109">
        <v>3</v>
      </c>
      <c r="E1109" s="1" t="s">
        <v>305</v>
      </c>
      <c r="F1109">
        <v>1</v>
      </c>
      <c r="G1109" s="1" t="s">
        <v>376</v>
      </c>
      <c r="H1109" s="1" t="s">
        <v>28</v>
      </c>
      <c r="I1109">
        <v>3</v>
      </c>
    </row>
    <row r="1110" spans="1:9" x14ac:dyDescent="0.55000000000000004">
      <c r="A1110">
        <v>36</v>
      </c>
      <c r="B1110" s="1" t="s">
        <v>573</v>
      </c>
      <c r="C1110" s="1" t="s">
        <v>6</v>
      </c>
      <c r="D1110">
        <v>3</v>
      </c>
      <c r="E1110" s="1" t="s">
        <v>308</v>
      </c>
      <c r="F1110">
        <v>1</v>
      </c>
      <c r="G1110" s="1" t="s">
        <v>377</v>
      </c>
      <c r="H1110" s="1" t="s">
        <v>28</v>
      </c>
      <c r="I1110">
        <v>3</v>
      </c>
    </row>
    <row r="1111" spans="1:9" x14ac:dyDescent="0.55000000000000004">
      <c r="A1111">
        <v>36</v>
      </c>
      <c r="B1111" s="1" t="s">
        <v>573</v>
      </c>
      <c r="C1111" s="1" t="s">
        <v>6</v>
      </c>
      <c r="D1111">
        <v>3</v>
      </c>
      <c r="E1111" s="1" t="s">
        <v>311</v>
      </c>
      <c r="F1111">
        <v>3</v>
      </c>
      <c r="G1111" s="1" t="s">
        <v>377</v>
      </c>
      <c r="H1111" s="1" t="s">
        <v>28</v>
      </c>
      <c r="I1111">
        <v>3</v>
      </c>
    </row>
    <row r="1112" spans="1:9" x14ac:dyDescent="0.55000000000000004">
      <c r="A1112">
        <v>36</v>
      </c>
      <c r="B1112" s="1" t="s">
        <v>573</v>
      </c>
      <c r="C1112" s="1" t="s">
        <v>6</v>
      </c>
      <c r="D1112">
        <v>3</v>
      </c>
      <c r="E1112" s="1" t="s">
        <v>314</v>
      </c>
      <c r="F1112">
        <v>1</v>
      </c>
      <c r="G1112" s="1" t="s">
        <v>377</v>
      </c>
      <c r="H1112" s="1" t="s">
        <v>28</v>
      </c>
      <c r="I1112">
        <v>3</v>
      </c>
    </row>
    <row r="1113" spans="1:9" x14ac:dyDescent="0.55000000000000004">
      <c r="A1113">
        <v>36</v>
      </c>
      <c r="B1113" s="1" t="s">
        <v>573</v>
      </c>
      <c r="C1113" s="1" t="s">
        <v>6</v>
      </c>
      <c r="D1113">
        <v>3</v>
      </c>
      <c r="E1113" s="1" t="s">
        <v>372</v>
      </c>
      <c r="F1113">
        <v>1</v>
      </c>
      <c r="G1113" s="1" t="s">
        <v>377</v>
      </c>
      <c r="H1113" s="1" t="s">
        <v>28</v>
      </c>
      <c r="I1113">
        <v>3</v>
      </c>
    </row>
    <row r="1114" spans="1:9" x14ac:dyDescent="0.55000000000000004">
      <c r="A1114">
        <v>36</v>
      </c>
      <c r="B1114" s="1" t="s">
        <v>573</v>
      </c>
      <c r="C1114" s="1" t="s">
        <v>6</v>
      </c>
      <c r="D1114">
        <v>3</v>
      </c>
      <c r="E1114" s="1" t="s">
        <v>337</v>
      </c>
      <c r="F1114">
        <v>1</v>
      </c>
      <c r="G1114" s="1" t="s">
        <v>376</v>
      </c>
      <c r="H1114" s="1" t="s">
        <v>28</v>
      </c>
      <c r="I1114">
        <v>3</v>
      </c>
    </row>
    <row r="1115" spans="1:9" x14ac:dyDescent="0.55000000000000004">
      <c r="A1115">
        <v>36</v>
      </c>
      <c r="B1115" s="1" t="s">
        <v>573</v>
      </c>
      <c r="C1115" s="1" t="s">
        <v>6</v>
      </c>
      <c r="D1115">
        <v>3</v>
      </c>
      <c r="E1115" s="1" t="s">
        <v>341</v>
      </c>
      <c r="F1115">
        <v>1</v>
      </c>
      <c r="G1115" s="1" t="s">
        <v>376</v>
      </c>
      <c r="H1115" s="1" t="s">
        <v>29</v>
      </c>
      <c r="I1115">
        <v>3</v>
      </c>
    </row>
    <row r="1116" spans="1:9" x14ac:dyDescent="0.55000000000000004">
      <c r="A1116">
        <v>36</v>
      </c>
      <c r="B1116" s="1" t="s">
        <v>573</v>
      </c>
      <c r="C1116" s="1" t="s">
        <v>6</v>
      </c>
      <c r="D1116">
        <v>3</v>
      </c>
      <c r="E1116" s="1" t="s">
        <v>344</v>
      </c>
      <c r="F1116">
        <v>1</v>
      </c>
      <c r="G1116" s="1" t="s">
        <v>375</v>
      </c>
      <c r="H1116" s="1" t="s">
        <v>29</v>
      </c>
      <c r="I1116">
        <v>3</v>
      </c>
    </row>
    <row r="1117" spans="1:9" x14ac:dyDescent="0.55000000000000004">
      <c r="A1117">
        <v>36</v>
      </c>
      <c r="B1117" s="1" t="s">
        <v>573</v>
      </c>
      <c r="C1117" s="1" t="s">
        <v>6</v>
      </c>
      <c r="D1117">
        <v>3</v>
      </c>
      <c r="E1117" s="1" t="s">
        <v>348</v>
      </c>
      <c r="F1117">
        <v>1</v>
      </c>
      <c r="G1117" s="1" t="s">
        <v>375</v>
      </c>
      <c r="H1117" s="1" t="s">
        <v>28</v>
      </c>
      <c r="I1117">
        <v>3</v>
      </c>
    </row>
    <row r="1118" spans="1:9" x14ac:dyDescent="0.55000000000000004">
      <c r="A1118">
        <v>37</v>
      </c>
      <c r="B1118" s="1" t="s">
        <v>574</v>
      </c>
      <c r="C1118" s="1" t="s">
        <v>2</v>
      </c>
      <c r="D1118">
        <v>1</v>
      </c>
      <c r="E1118" s="1" t="s">
        <v>89</v>
      </c>
      <c r="F1118">
        <v>7</v>
      </c>
      <c r="G1118" s="1" t="s">
        <v>377</v>
      </c>
      <c r="H1118" s="1" t="s">
        <v>29</v>
      </c>
      <c r="I1118">
        <v>3</v>
      </c>
    </row>
    <row r="1119" spans="1:9" x14ac:dyDescent="0.55000000000000004">
      <c r="A1119">
        <v>37</v>
      </c>
      <c r="B1119" s="1" t="s">
        <v>574</v>
      </c>
      <c r="C1119" s="1" t="s">
        <v>2</v>
      </c>
      <c r="D1119">
        <v>1</v>
      </c>
      <c r="E1119" s="1" t="s">
        <v>93</v>
      </c>
      <c r="F1119">
        <v>7</v>
      </c>
      <c r="G1119" s="1" t="s">
        <v>377</v>
      </c>
      <c r="H1119" s="1" t="s">
        <v>29</v>
      </c>
      <c r="I1119">
        <v>3</v>
      </c>
    </row>
    <row r="1120" spans="1:9" x14ac:dyDescent="0.55000000000000004">
      <c r="A1120">
        <v>37</v>
      </c>
      <c r="B1120" s="1" t="s">
        <v>574</v>
      </c>
      <c r="C1120" s="1" t="s">
        <v>2</v>
      </c>
      <c r="D1120">
        <v>1</v>
      </c>
      <c r="E1120" s="1" t="s">
        <v>97</v>
      </c>
      <c r="F1120">
        <v>1</v>
      </c>
      <c r="G1120" s="1" t="s">
        <v>377</v>
      </c>
      <c r="H1120" s="1" t="s">
        <v>29</v>
      </c>
      <c r="I1120">
        <v>3</v>
      </c>
    </row>
    <row r="1121" spans="1:9" x14ac:dyDescent="0.55000000000000004">
      <c r="A1121">
        <v>37</v>
      </c>
      <c r="B1121" s="1" t="s">
        <v>574</v>
      </c>
      <c r="C1121" s="1" t="s">
        <v>2</v>
      </c>
      <c r="D1121">
        <v>1</v>
      </c>
      <c r="E1121" s="1" t="s">
        <v>101</v>
      </c>
      <c r="F1121">
        <v>1</v>
      </c>
      <c r="G1121" s="1" t="s">
        <v>377</v>
      </c>
      <c r="H1121" s="1" t="s">
        <v>29</v>
      </c>
      <c r="I1121">
        <v>3</v>
      </c>
    </row>
    <row r="1122" spans="1:9" x14ac:dyDescent="0.55000000000000004">
      <c r="A1122">
        <v>37</v>
      </c>
      <c r="B1122" s="1" t="s">
        <v>574</v>
      </c>
      <c r="C1122" s="1" t="s">
        <v>2</v>
      </c>
      <c r="D1122">
        <v>1</v>
      </c>
      <c r="E1122" s="1" t="s">
        <v>150</v>
      </c>
      <c r="F1122">
        <v>1</v>
      </c>
      <c r="G1122" s="1" t="s">
        <v>375</v>
      </c>
      <c r="H1122" s="1" t="s">
        <v>29</v>
      </c>
      <c r="I1122">
        <v>3</v>
      </c>
    </row>
    <row r="1123" spans="1:9" x14ac:dyDescent="0.55000000000000004">
      <c r="A1123">
        <v>37</v>
      </c>
      <c r="B1123" s="1" t="s">
        <v>574</v>
      </c>
      <c r="C1123" s="1" t="s">
        <v>2</v>
      </c>
      <c r="D1123">
        <v>1</v>
      </c>
      <c r="E1123" s="1" t="s">
        <v>153</v>
      </c>
      <c r="F1123">
        <v>1</v>
      </c>
      <c r="G1123" s="1" t="s">
        <v>376</v>
      </c>
      <c r="H1123" s="1" t="s">
        <v>28</v>
      </c>
      <c r="I1123">
        <v>3</v>
      </c>
    </row>
    <row r="1124" spans="1:9" x14ac:dyDescent="0.55000000000000004">
      <c r="A1124">
        <v>37</v>
      </c>
      <c r="B1124" s="1" t="s">
        <v>574</v>
      </c>
      <c r="C1124" s="1" t="s">
        <v>2</v>
      </c>
      <c r="D1124">
        <v>1</v>
      </c>
      <c r="E1124" s="1" t="s">
        <v>157</v>
      </c>
      <c r="F1124">
        <v>6</v>
      </c>
      <c r="G1124" s="1" t="s">
        <v>376</v>
      </c>
      <c r="H1124" s="1" t="s">
        <v>28</v>
      </c>
      <c r="I1124">
        <v>3</v>
      </c>
    </row>
    <row r="1125" spans="1:9" x14ac:dyDescent="0.55000000000000004">
      <c r="A1125">
        <v>37</v>
      </c>
      <c r="B1125" s="1" t="s">
        <v>574</v>
      </c>
      <c r="C1125" s="1" t="s">
        <v>2</v>
      </c>
      <c r="D1125">
        <v>1</v>
      </c>
      <c r="E1125" s="1" t="s">
        <v>164</v>
      </c>
      <c r="F1125">
        <v>1</v>
      </c>
      <c r="G1125" s="1" t="s">
        <v>375</v>
      </c>
      <c r="H1125" s="1" t="s">
        <v>28</v>
      </c>
      <c r="I1125">
        <v>3</v>
      </c>
    </row>
    <row r="1126" spans="1:9" x14ac:dyDescent="0.55000000000000004">
      <c r="A1126">
        <v>37</v>
      </c>
      <c r="B1126" s="1" t="s">
        <v>574</v>
      </c>
      <c r="C1126" s="1" t="s">
        <v>2</v>
      </c>
      <c r="D1126">
        <v>1</v>
      </c>
      <c r="E1126" s="1" t="s">
        <v>165</v>
      </c>
      <c r="F1126">
        <v>1</v>
      </c>
      <c r="G1126" s="1" t="s">
        <v>375</v>
      </c>
      <c r="H1126" s="1" t="s">
        <v>28</v>
      </c>
      <c r="I1126">
        <v>3</v>
      </c>
    </row>
    <row r="1127" spans="1:9" x14ac:dyDescent="0.55000000000000004">
      <c r="A1127">
        <v>37</v>
      </c>
      <c r="B1127" s="1" t="s">
        <v>574</v>
      </c>
      <c r="C1127" s="1" t="s">
        <v>2</v>
      </c>
      <c r="D1127">
        <v>1</v>
      </c>
      <c r="E1127" s="1" t="s">
        <v>168</v>
      </c>
      <c r="F1127">
        <v>3</v>
      </c>
      <c r="G1127" s="1" t="s">
        <v>376</v>
      </c>
      <c r="H1127" s="1" t="s">
        <v>29</v>
      </c>
      <c r="I1127">
        <v>3</v>
      </c>
    </row>
    <row r="1128" spans="1:9" x14ac:dyDescent="0.55000000000000004">
      <c r="A1128">
        <v>37</v>
      </c>
      <c r="B1128" s="1" t="s">
        <v>574</v>
      </c>
      <c r="C1128" s="1" t="s">
        <v>2</v>
      </c>
      <c r="D1128">
        <v>1</v>
      </c>
      <c r="E1128" s="1" t="s">
        <v>172</v>
      </c>
      <c r="F1128">
        <v>1</v>
      </c>
      <c r="G1128" s="1" t="s">
        <v>376</v>
      </c>
      <c r="H1128" s="1" t="s">
        <v>29</v>
      </c>
      <c r="I1128">
        <v>3</v>
      </c>
    </row>
    <row r="1129" spans="1:9" x14ac:dyDescent="0.55000000000000004">
      <c r="A1129">
        <v>37</v>
      </c>
      <c r="B1129" s="1" t="s">
        <v>574</v>
      </c>
      <c r="C1129" s="1" t="s">
        <v>2</v>
      </c>
      <c r="D1129">
        <v>1</v>
      </c>
      <c r="E1129" s="1" t="s">
        <v>176</v>
      </c>
      <c r="F1129">
        <v>1</v>
      </c>
      <c r="G1129" s="1" t="s">
        <v>375</v>
      </c>
      <c r="H1129" s="1" t="s">
        <v>29</v>
      </c>
      <c r="I1129">
        <v>3</v>
      </c>
    </row>
    <row r="1130" spans="1:9" x14ac:dyDescent="0.55000000000000004">
      <c r="A1130">
        <v>37</v>
      </c>
      <c r="B1130" s="1" t="s">
        <v>574</v>
      </c>
      <c r="C1130" s="1" t="s">
        <v>2</v>
      </c>
      <c r="D1130">
        <v>1</v>
      </c>
      <c r="E1130" s="1" t="s">
        <v>180</v>
      </c>
      <c r="F1130">
        <v>6</v>
      </c>
      <c r="G1130" s="1" t="s">
        <v>376</v>
      </c>
      <c r="H1130" s="1" t="s">
        <v>29</v>
      </c>
      <c r="I1130">
        <v>3</v>
      </c>
    </row>
    <row r="1131" spans="1:9" x14ac:dyDescent="0.55000000000000004">
      <c r="A1131">
        <v>37</v>
      </c>
      <c r="B1131" s="1" t="s">
        <v>574</v>
      </c>
      <c r="C1131" s="1" t="s">
        <v>2</v>
      </c>
      <c r="D1131">
        <v>1</v>
      </c>
      <c r="E1131" s="1" t="s">
        <v>234</v>
      </c>
      <c r="F1131">
        <v>5</v>
      </c>
      <c r="G1131" s="1" t="s">
        <v>377</v>
      </c>
      <c r="H1131" s="1" t="s">
        <v>28</v>
      </c>
      <c r="I1131">
        <v>3</v>
      </c>
    </row>
    <row r="1132" spans="1:9" x14ac:dyDescent="0.55000000000000004">
      <c r="A1132">
        <v>37</v>
      </c>
      <c r="B1132" s="1" t="s">
        <v>574</v>
      </c>
      <c r="C1132" s="1" t="s">
        <v>2</v>
      </c>
      <c r="D1132">
        <v>1</v>
      </c>
      <c r="E1132" s="1" t="s">
        <v>238</v>
      </c>
      <c r="F1132">
        <v>1</v>
      </c>
      <c r="G1132" s="1" t="s">
        <v>377</v>
      </c>
      <c r="H1132" s="1" t="s">
        <v>28</v>
      </c>
      <c r="I1132">
        <v>3</v>
      </c>
    </row>
    <row r="1133" spans="1:9" x14ac:dyDescent="0.55000000000000004">
      <c r="A1133">
        <v>37</v>
      </c>
      <c r="B1133" s="1" t="s">
        <v>574</v>
      </c>
      <c r="C1133" s="1" t="s">
        <v>2</v>
      </c>
      <c r="D1133">
        <v>1</v>
      </c>
      <c r="E1133" s="1" t="s">
        <v>241</v>
      </c>
      <c r="F1133">
        <v>1</v>
      </c>
      <c r="G1133" s="1" t="s">
        <v>377</v>
      </c>
      <c r="H1133" s="1" t="s">
        <v>29</v>
      </c>
      <c r="I1133">
        <v>3</v>
      </c>
    </row>
    <row r="1134" spans="1:9" x14ac:dyDescent="0.55000000000000004">
      <c r="A1134">
        <v>37</v>
      </c>
      <c r="B1134" s="1" t="s">
        <v>574</v>
      </c>
      <c r="C1134" s="1" t="s">
        <v>2</v>
      </c>
      <c r="D1134">
        <v>1</v>
      </c>
      <c r="E1134" s="1" t="s">
        <v>245</v>
      </c>
      <c r="F1134">
        <v>1</v>
      </c>
      <c r="G1134" s="1" t="s">
        <v>376</v>
      </c>
      <c r="H1134" s="1" t="s">
        <v>28</v>
      </c>
      <c r="I1134">
        <v>3</v>
      </c>
    </row>
    <row r="1135" spans="1:9" x14ac:dyDescent="0.55000000000000004">
      <c r="A1135">
        <v>37</v>
      </c>
      <c r="B1135" s="1" t="s">
        <v>574</v>
      </c>
      <c r="C1135" s="1" t="s">
        <v>2</v>
      </c>
      <c r="D1135">
        <v>1</v>
      </c>
      <c r="E1135" s="1" t="s">
        <v>249</v>
      </c>
      <c r="F1135">
        <v>1</v>
      </c>
      <c r="G1135" s="1" t="s">
        <v>375</v>
      </c>
      <c r="H1135" s="1" t="s">
        <v>28</v>
      </c>
      <c r="I1135">
        <v>3</v>
      </c>
    </row>
    <row r="1136" spans="1:9" x14ac:dyDescent="0.55000000000000004">
      <c r="A1136">
        <v>37</v>
      </c>
      <c r="B1136" s="1" t="s">
        <v>574</v>
      </c>
      <c r="C1136" s="1" t="s">
        <v>2</v>
      </c>
      <c r="D1136">
        <v>1</v>
      </c>
      <c r="E1136" s="1" t="s">
        <v>253</v>
      </c>
      <c r="F1136">
        <v>5</v>
      </c>
      <c r="G1136" s="1" t="s">
        <v>376</v>
      </c>
      <c r="H1136" s="1" t="s">
        <v>28</v>
      </c>
      <c r="I1136">
        <v>3</v>
      </c>
    </row>
    <row r="1137" spans="1:9" x14ac:dyDescent="0.55000000000000004">
      <c r="A1137">
        <v>37</v>
      </c>
      <c r="B1137" s="1" t="s">
        <v>574</v>
      </c>
      <c r="C1137" s="1" t="s">
        <v>2</v>
      </c>
      <c r="D1137">
        <v>1</v>
      </c>
      <c r="E1137" s="1" t="s">
        <v>257</v>
      </c>
      <c r="F1137">
        <v>7</v>
      </c>
      <c r="G1137" s="1" t="s">
        <v>376</v>
      </c>
      <c r="H1137" s="1" t="s">
        <v>28</v>
      </c>
      <c r="I1137">
        <v>3</v>
      </c>
    </row>
    <row r="1138" spans="1:9" x14ac:dyDescent="0.55000000000000004">
      <c r="A1138">
        <v>37</v>
      </c>
      <c r="B1138" s="1" t="s">
        <v>574</v>
      </c>
      <c r="C1138" s="1" t="s">
        <v>2</v>
      </c>
      <c r="D1138">
        <v>1</v>
      </c>
      <c r="E1138" s="1" t="s">
        <v>299</v>
      </c>
      <c r="F1138">
        <v>1</v>
      </c>
      <c r="G1138" s="1" t="s">
        <v>376</v>
      </c>
      <c r="H1138" s="1" t="s">
        <v>28</v>
      </c>
      <c r="I1138">
        <v>3</v>
      </c>
    </row>
    <row r="1139" spans="1:9" x14ac:dyDescent="0.55000000000000004">
      <c r="A1139">
        <v>37</v>
      </c>
      <c r="B1139" s="1" t="s">
        <v>574</v>
      </c>
      <c r="C1139" s="1" t="s">
        <v>2</v>
      </c>
      <c r="D1139">
        <v>1</v>
      </c>
      <c r="E1139" s="1" t="s">
        <v>301</v>
      </c>
      <c r="F1139">
        <v>1</v>
      </c>
      <c r="G1139" s="1" t="s">
        <v>375</v>
      </c>
      <c r="H1139" s="1" t="s">
        <v>28</v>
      </c>
      <c r="I1139">
        <v>3</v>
      </c>
    </row>
    <row r="1140" spans="1:9" x14ac:dyDescent="0.55000000000000004">
      <c r="A1140">
        <v>37</v>
      </c>
      <c r="B1140" s="1" t="s">
        <v>574</v>
      </c>
      <c r="C1140" s="1" t="s">
        <v>2</v>
      </c>
      <c r="D1140">
        <v>1</v>
      </c>
      <c r="E1140" s="1" t="s">
        <v>305</v>
      </c>
      <c r="F1140">
        <v>7</v>
      </c>
      <c r="G1140" s="1" t="s">
        <v>376</v>
      </c>
      <c r="H1140" s="1" t="s">
        <v>28</v>
      </c>
      <c r="I1140">
        <v>3</v>
      </c>
    </row>
    <row r="1141" spans="1:9" x14ac:dyDescent="0.55000000000000004">
      <c r="A1141">
        <v>37</v>
      </c>
      <c r="B1141" s="1" t="s">
        <v>574</v>
      </c>
      <c r="C1141" s="1" t="s">
        <v>2</v>
      </c>
      <c r="D1141">
        <v>1</v>
      </c>
      <c r="E1141" s="1" t="s">
        <v>308</v>
      </c>
      <c r="F1141">
        <v>7</v>
      </c>
      <c r="G1141" s="1" t="s">
        <v>377</v>
      </c>
      <c r="H1141" s="1" t="s">
        <v>28</v>
      </c>
      <c r="I1141">
        <v>3</v>
      </c>
    </row>
    <row r="1142" spans="1:9" x14ac:dyDescent="0.55000000000000004">
      <c r="A1142">
        <v>37</v>
      </c>
      <c r="B1142" s="1" t="s">
        <v>574</v>
      </c>
      <c r="C1142" s="1" t="s">
        <v>2</v>
      </c>
      <c r="D1142">
        <v>1</v>
      </c>
      <c r="E1142" s="1" t="s">
        <v>311</v>
      </c>
      <c r="F1142">
        <v>1</v>
      </c>
      <c r="G1142" s="1" t="s">
        <v>377</v>
      </c>
      <c r="H1142" s="1" t="s">
        <v>28</v>
      </c>
      <c r="I1142">
        <v>3</v>
      </c>
    </row>
    <row r="1143" spans="1:9" x14ac:dyDescent="0.55000000000000004">
      <c r="A1143">
        <v>37</v>
      </c>
      <c r="B1143" s="1" t="s">
        <v>574</v>
      </c>
      <c r="C1143" s="1" t="s">
        <v>2</v>
      </c>
      <c r="D1143">
        <v>1</v>
      </c>
      <c r="E1143" s="1" t="s">
        <v>314</v>
      </c>
      <c r="F1143">
        <v>6</v>
      </c>
      <c r="G1143" s="1" t="s">
        <v>377</v>
      </c>
      <c r="H1143" s="1" t="s">
        <v>28</v>
      </c>
      <c r="I1143">
        <v>3</v>
      </c>
    </row>
    <row r="1144" spans="1:9" x14ac:dyDescent="0.55000000000000004">
      <c r="A1144">
        <v>37</v>
      </c>
      <c r="B1144" s="1" t="s">
        <v>574</v>
      </c>
      <c r="C1144" s="1" t="s">
        <v>2</v>
      </c>
      <c r="D1144">
        <v>1</v>
      </c>
      <c r="E1144" s="1" t="s">
        <v>372</v>
      </c>
      <c r="F1144">
        <v>1</v>
      </c>
      <c r="G1144" s="1" t="s">
        <v>377</v>
      </c>
      <c r="H1144" s="1" t="s">
        <v>28</v>
      </c>
      <c r="I1144">
        <v>3</v>
      </c>
    </row>
    <row r="1145" spans="1:9" x14ac:dyDescent="0.55000000000000004">
      <c r="A1145">
        <v>37</v>
      </c>
      <c r="B1145" s="1" t="s">
        <v>574</v>
      </c>
      <c r="C1145" s="1" t="s">
        <v>2</v>
      </c>
      <c r="D1145">
        <v>1</v>
      </c>
      <c r="E1145" s="1" t="s">
        <v>337</v>
      </c>
      <c r="F1145">
        <v>6</v>
      </c>
      <c r="G1145" s="1" t="s">
        <v>376</v>
      </c>
      <c r="H1145" s="1" t="s">
        <v>28</v>
      </c>
      <c r="I1145">
        <v>3</v>
      </c>
    </row>
    <row r="1146" spans="1:9" x14ac:dyDescent="0.55000000000000004">
      <c r="A1146">
        <v>37</v>
      </c>
      <c r="B1146" s="1" t="s">
        <v>574</v>
      </c>
      <c r="C1146" s="1" t="s">
        <v>2</v>
      </c>
      <c r="D1146">
        <v>1</v>
      </c>
      <c r="E1146" s="1" t="s">
        <v>341</v>
      </c>
      <c r="F1146">
        <v>1</v>
      </c>
      <c r="G1146" s="1" t="s">
        <v>376</v>
      </c>
      <c r="H1146" s="1" t="s">
        <v>29</v>
      </c>
      <c r="I1146">
        <v>3</v>
      </c>
    </row>
    <row r="1147" spans="1:9" x14ac:dyDescent="0.55000000000000004">
      <c r="A1147">
        <v>37</v>
      </c>
      <c r="B1147" s="1" t="s">
        <v>574</v>
      </c>
      <c r="C1147" s="1" t="s">
        <v>2</v>
      </c>
      <c r="D1147">
        <v>1</v>
      </c>
      <c r="E1147" s="1" t="s">
        <v>344</v>
      </c>
      <c r="F1147">
        <v>1</v>
      </c>
      <c r="G1147" s="1" t="s">
        <v>375</v>
      </c>
      <c r="H1147" s="1" t="s">
        <v>29</v>
      </c>
      <c r="I1147">
        <v>3</v>
      </c>
    </row>
    <row r="1148" spans="1:9" x14ac:dyDescent="0.55000000000000004">
      <c r="A1148">
        <v>37</v>
      </c>
      <c r="B1148" s="1" t="s">
        <v>574</v>
      </c>
      <c r="C1148" s="1" t="s">
        <v>2</v>
      </c>
      <c r="D1148">
        <v>1</v>
      </c>
      <c r="E1148" s="1" t="s">
        <v>348</v>
      </c>
      <c r="F1148">
        <v>1</v>
      </c>
      <c r="G1148" s="1" t="s">
        <v>375</v>
      </c>
      <c r="H1148" s="1" t="s">
        <v>28</v>
      </c>
      <c r="I1148">
        <v>3</v>
      </c>
    </row>
    <row r="1149" spans="1:9" x14ac:dyDescent="0.55000000000000004">
      <c r="A1149">
        <v>38</v>
      </c>
      <c r="B1149" s="1" t="s">
        <v>575</v>
      </c>
      <c r="C1149" s="1" t="s">
        <v>5</v>
      </c>
      <c r="D1149">
        <v>6</v>
      </c>
      <c r="E1149" s="1" t="s">
        <v>89</v>
      </c>
      <c r="F1149">
        <v>6</v>
      </c>
      <c r="G1149" s="1" t="s">
        <v>377</v>
      </c>
      <c r="H1149" s="1" t="s">
        <v>29</v>
      </c>
      <c r="I1149">
        <v>3</v>
      </c>
    </row>
    <row r="1150" spans="1:9" x14ac:dyDescent="0.55000000000000004">
      <c r="A1150">
        <v>38</v>
      </c>
      <c r="B1150" s="1" t="s">
        <v>575</v>
      </c>
      <c r="C1150" s="1" t="s">
        <v>5</v>
      </c>
      <c r="D1150">
        <v>6</v>
      </c>
      <c r="E1150" s="1" t="s">
        <v>93</v>
      </c>
      <c r="F1150">
        <v>6</v>
      </c>
      <c r="G1150" s="1" t="s">
        <v>377</v>
      </c>
      <c r="H1150" s="1" t="s">
        <v>29</v>
      </c>
      <c r="I1150">
        <v>3</v>
      </c>
    </row>
    <row r="1151" spans="1:9" x14ac:dyDescent="0.55000000000000004">
      <c r="A1151">
        <v>38</v>
      </c>
      <c r="B1151" s="1" t="s">
        <v>575</v>
      </c>
      <c r="C1151" s="1" t="s">
        <v>5</v>
      </c>
      <c r="D1151">
        <v>6</v>
      </c>
      <c r="E1151" s="1" t="s">
        <v>97</v>
      </c>
      <c r="F1151">
        <v>5</v>
      </c>
      <c r="G1151" s="1" t="s">
        <v>377</v>
      </c>
      <c r="H1151" s="1" t="s">
        <v>29</v>
      </c>
      <c r="I1151">
        <v>3</v>
      </c>
    </row>
    <row r="1152" spans="1:9" x14ac:dyDescent="0.55000000000000004">
      <c r="A1152">
        <v>38</v>
      </c>
      <c r="B1152" s="1" t="s">
        <v>575</v>
      </c>
      <c r="C1152" s="1" t="s">
        <v>5</v>
      </c>
      <c r="D1152">
        <v>6</v>
      </c>
      <c r="E1152" s="1" t="s">
        <v>101</v>
      </c>
      <c r="F1152">
        <v>6</v>
      </c>
      <c r="G1152" s="1" t="s">
        <v>377</v>
      </c>
      <c r="H1152" s="1" t="s">
        <v>29</v>
      </c>
      <c r="I1152">
        <v>3</v>
      </c>
    </row>
    <row r="1153" spans="1:9" x14ac:dyDescent="0.55000000000000004">
      <c r="A1153">
        <v>38</v>
      </c>
      <c r="B1153" s="1" t="s">
        <v>575</v>
      </c>
      <c r="C1153" s="1" t="s">
        <v>5</v>
      </c>
      <c r="D1153">
        <v>6</v>
      </c>
      <c r="E1153" s="1" t="s">
        <v>150</v>
      </c>
      <c r="F1153">
        <v>6</v>
      </c>
      <c r="G1153" s="1" t="s">
        <v>375</v>
      </c>
      <c r="H1153" s="1" t="s">
        <v>29</v>
      </c>
      <c r="I1153">
        <v>3</v>
      </c>
    </row>
    <row r="1154" spans="1:9" x14ac:dyDescent="0.55000000000000004">
      <c r="A1154">
        <v>38</v>
      </c>
      <c r="B1154" s="1" t="s">
        <v>575</v>
      </c>
      <c r="C1154" s="1" t="s">
        <v>5</v>
      </c>
      <c r="D1154">
        <v>6</v>
      </c>
      <c r="E1154" s="1" t="s">
        <v>153</v>
      </c>
      <c r="F1154">
        <v>6</v>
      </c>
      <c r="G1154" s="1" t="s">
        <v>376</v>
      </c>
      <c r="H1154" s="1" t="s">
        <v>28</v>
      </c>
      <c r="I1154">
        <v>3</v>
      </c>
    </row>
    <row r="1155" spans="1:9" x14ac:dyDescent="0.55000000000000004">
      <c r="A1155">
        <v>38</v>
      </c>
      <c r="B1155" s="1" t="s">
        <v>575</v>
      </c>
      <c r="C1155" s="1" t="s">
        <v>5</v>
      </c>
      <c r="D1155">
        <v>6</v>
      </c>
      <c r="E1155" s="1" t="s">
        <v>157</v>
      </c>
      <c r="F1155">
        <v>5</v>
      </c>
      <c r="G1155" s="1" t="s">
        <v>376</v>
      </c>
      <c r="H1155" s="1" t="s">
        <v>28</v>
      </c>
      <c r="I1155">
        <v>3</v>
      </c>
    </row>
    <row r="1156" spans="1:9" x14ac:dyDescent="0.55000000000000004">
      <c r="A1156">
        <v>38</v>
      </c>
      <c r="B1156" s="1" t="s">
        <v>575</v>
      </c>
      <c r="C1156" s="1" t="s">
        <v>5</v>
      </c>
      <c r="D1156">
        <v>6</v>
      </c>
      <c r="E1156" s="1" t="s">
        <v>164</v>
      </c>
      <c r="F1156">
        <v>6</v>
      </c>
      <c r="G1156" s="1" t="s">
        <v>375</v>
      </c>
      <c r="H1156" s="1" t="s">
        <v>28</v>
      </c>
      <c r="I1156">
        <v>3</v>
      </c>
    </row>
    <row r="1157" spans="1:9" x14ac:dyDescent="0.55000000000000004">
      <c r="A1157">
        <v>38</v>
      </c>
      <c r="B1157" s="1" t="s">
        <v>575</v>
      </c>
      <c r="C1157" s="1" t="s">
        <v>5</v>
      </c>
      <c r="D1157">
        <v>6</v>
      </c>
      <c r="E1157" s="1" t="s">
        <v>165</v>
      </c>
      <c r="F1157">
        <v>6</v>
      </c>
      <c r="G1157" s="1" t="s">
        <v>375</v>
      </c>
      <c r="H1157" s="1" t="s">
        <v>28</v>
      </c>
      <c r="I1157">
        <v>3</v>
      </c>
    </row>
    <row r="1158" spans="1:9" x14ac:dyDescent="0.55000000000000004">
      <c r="A1158">
        <v>38</v>
      </c>
      <c r="B1158" s="1" t="s">
        <v>575</v>
      </c>
      <c r="C1158" s="1" t="s">
        <v>5</v>
      </c>
      <c r="D1158">
        <v>6</v>
      </c>
      <c r="E1158" s="1" t="s">
        <v>168</v>
      </c>
      <c r="F1158">
        <v>6</v>
      </c>
      <c r="G1158" s="1" t="s">
        <v>376</v>
      </c>
      <c r="H1158" s="1" t="s">
        <v>29</v>
      </c>
      <c r="I1158">
        <v>3</v>
      </c>
    </row>
    <row r="1159" spans="1:9" x14ac:dyDescent="0.55000000000000004">
      <c r="A1159">
        <v>38</v>
      </c>
      <c r="B1159" s="1" t="s">
        <v>575</v>
      </c>
      <c r="C1159" s="1" t="s">
        <v>5</v>
      </c>
      <c r="D1159">
        <v>6</v>
      </c>
      <c r="E1159" s="1" t="s">
        <v>172</v>
      </c>
      <c r="F1159">
        <v>6</v>
      </c>
      <c r="G1159" s="1" t="s">
        <v>376</v>
      </c>
      <c r="H1159" s="1" t="s">
        <v>29</v>
      </c>
      <c r="I1159">
        <v>3</v>
      </c>
    </row>
    <row r="1160" spans="1:9" x14ac:dyDescent="0.55000000000000004">
      <c r="A1160">
        <v>38</v>
      </c>
      <c r="B1160" s="1" t="s">
        <v>575</v>
      </c>
      <c r="C1160" s="1" t="s">
        <v>5</v>
      </c>
      <c r="D1160">
        <v>6</v>
      </c>
      <c r="E1160" s="1" t="s">
        <v>176</v>
      </c>
      <c r="F1160">
        <v>6</v>
      </c>
      <c r="G1160" s="1" t="s">
        <v>375</v>
      </c>
      <c r="H1160" s="1" t="s">
        <v>29</v>
      </c>
      <c r="I1160">
        <v>3</v>
      </c>
    </row>
    <row r="1161" spans="1:9" x14ac:dyDescent="0.55000000000000004">
      <c r="A1161">
        <v>38</v>
      </c>
      <c r="B1161" s="1" t="s">
        <v>575</v>
      </c>
      <c r="C1161" s="1" t="s">
        <v>5</v>
      </c>
      <c r="D1161">
        <v>6</v>
      </c>
      <c r="E1161" s="1" t="s">
        <v>180</v>
      </c>
      <c r="F1161">
        <v>6</v>
      </c>
      <c r="G1161" s="1" t="s">
        <v>376</v>
      </c>
      <c r="H1161" s="1" t="s">
        <v>29</v>
      </c>
      <c r="I1161">
        <v>3</v>
      </c>
    </row>
    <row r="1162" spans="1:9" x14ac:dyDescent="0.55000000000000004">
      <c r="A1162">
        <v>38</v>
      </c>
      <c r="B1162" s="1" t="s">
        <v>575</v>
      </c>
      <c r="C1162" s="1" t="s">
        <v>5</v>
      </c>
      <c r="D1162">
        <v>6</v>
      </c>
      <c r="E1162" s="1" t="s">
        <v>234</v>
      </c>
      <c r="F1162">
        <v>7</v>
      </c>
      <c r="G1162" s="1" t="s">
        <v>377</v>
      </c>
      <c r="H1162" s="1" t="s">
        <v>28</v>
      </c>
      <c r="I1162">
        <v>3</v>
      </c>
    </row>
    <row r="1163" spans="1:9" x14ac:dyDescent="0.55000000000000004">
      <c r="A1163">
        <v>38</v>
      </c>
      <c r="B1163" s="1" t="s">
        <v>575</v>
      </c>
      <c r="C1163" s="1" t="s">
        <v>5</v>
      </c>
      <c r="D1163">
        <v>6</v>
      </c>
      <c r="E1163" s="1" t="s">
        <v>238</v>
      </c>
      <c r="F1163">
        <v>6</v>
      </c>
      <c r="G1163" s="1" t="s">
        <v>377</v>
      </c>
      <c r="H1163" s="1" t="s">
        <v>28</v>
      </c>
      <c r="I1163">
        <v>3</v>
      </c>
    </row>
    <row r="1164" spans="1:9" x14ac:dyDescent="0.55000000000000004">
      <c r="A1164">
        <v>38</v>
      </c>
      <c r="B1164" s="1" t="s">
        <v>575</v>
      </c>
      <c r="C1164" s="1" t="s">
        <v>5</v>
      </c>
      <c r="D1164">
        <v>6</v>
      </c>
      <c r="E1164" s="1" t="s">
        <v>241</v>
      </c>
      <c r="F1164">
        <v>6</v>
      </c>
      <c r="G1164" s="1" t="s">
        <v>377</v>
      </c>
      <c r="H1164" s="1" t="s">
        <v>29</v>
      </c>
      <c r="I1164">
        <v>3</v>
      </c>
    </row>
    <row r="1165" spans="1:9" x14ac:dyDescent="0.55000000000000004">
      <c r="A1165">
        <v>38</v>
      </c>
      <c r="B1165" s="1" t="s">
        <v>575</v>
      </c>
      <c r="C1165" s="1" t="s">
        <v>5</v>
      </c>
      <c r="D1165">
        <v>6</v>
      </c>
      <c r="E1165" s="1" t="s">
        <v>245</v>
      </c>
      <c r="F1165">
        <v>6</v>
      </c>
      <c r="G1165" s="1" t="s">
        <v>376</v>
      </c>
      <c r="H1165" s="1" t="s">
        <v>28</v>
      </c>
      <c r="I1165">
        <v>3</v>
      </c>
    </row>
    <row r="1166" spans="1:9" x14ac:dyDescent="0.55000000000000004">
      <c r="A1166">
        <v>38</v>
      </c>
      <c r="B1166" s="1" t="s">
        <v>575</v>
      </c>
      <c r="C1166" s="1" t="s">
        <v>5</v>
      </c>
      <c r="D1166">
        <v>6</v>
      </c>
      <c r="E1166" s="1" t="s">
        <v>249</v>
      </c>
      <c r="F1166">
        <v>6</v>
      </c>
      <c r="G1166" s="1" t="s">
        <v>375</v>
      </c>
      <c r="H1166" s="1" t="s">
        <v>28</v>
      </c>
      <c r="I1166">
        <v>3</v>
      </c>
    </row>
    <row r="1167" spans="1:9" x14ac:dyDescent="0.55000000000000004">
      <c r="A1167">
        <v>38</v>
      </c>
      <c r="B1167" s="1" t="s">
        <v>575</v>
      </c>
      <c r="C1167" s="1" t="s">
        <v>5</v>
      </c>
      <c r="D1167">
        <v>6</v>
      </c>
      <c r="E1167" s="1" t="s">
        <v>253</v>
      </c>
      <c r="F1167">
        <v>6</v>
      </c>
      <c r="G1167" s="1" t="s">
        <v>376</v>
      </c>
      <c r="H1167" s="1" t="s">
        <v>28</v>
      </c>
      <c r="I1167">
        <v>3</v>
      </c>
    </row>
    <row r="1168" spans="1:9" x14ac:dyDescent="0.55000000000000004">
      <c r="A1168">
        <v>38</v>
      </c>
      <c r="B1168" s="1" t="s">
        <v>575</v>
      </c>
      <c r="C1168" s="1" t="s">
        <v>5</v>
      </c>
      <c r="D1168">
        <v>6</v>
      </c>
      <c r="E1168" s="1" t="s">
        <v>257</v>
      </c>
      <c r="F1168">
        <v>6</v>
      </c>
      <c r="G1168" s="1" t="s">
        <v>376</v>
      </c>
      <c r="H1168" s="1" t="s">
        <v>28</v>
      </c>
      <c r="I1168">
        <v>3</v>
      </c>
    </row>
    <row r="1169" spans="1:9" x14ac:dyDescent="0.55000000000000004">
      <c r="A1169">
        <v>38</v>
      </c>
      <c r="B1169" s="1" t="s">
        <v>575</v>
      </c>
      <c r="C1169" s="1" t="s">
        <v>5</v>
      </c>
      <c r="D1169">
        <v>6</v>
      </c>
      <c r="E1169" s="1" t="s">
        <v>299</v>
      </c>
      <c r="F1169">
        <v>6</v>
      </c>
      <c r="G1169" s="1" t="s">
        <v>376</v>
      </c>
      <c r="H1169" s="1" t="s">
        <v>28</v>
      </c>
      <c r="I1169">
        <v>3</v>
      </c>
    </row>
    <row r="1170" spans="1:9" x14ac:dyDescent="0.55000000000000004">
      <c r="A1170">
        <v>38</v>
      </c>
      <c r="B1170" s="1" t="s">
        <v>575</v>
      </c>
      <c r="C1170" s="1" t="s">
        <v>5</v>
      </c>
      <c r="D1170">
        <v>6</v>
      </c>
      <c r="E1170" s="1" t="s">
        <v>301</v>
      </c>
      <c r="F1170">
        <v>6</v>
      </c>
      <c r="G1170" s="1" t="s">
        <v>375</v>
      </c>
      <c r="H1170" s="1" t="s">
        <v>28</v>
      </c>
      <c r="I1170">
        <v>3</v>
      </c>
    </row>
    <row r="1171" spans="1:9" x14ac:dyDescent="0.55000000000000004">
      <c r="A1171">
        <v>38</v>
      </c>
      <c r="B1171" s="1" t="s">
        <v>575</v>
      </c>
      <c r="C1171" s="1" t="s">
        <v>5</v>
      </c>
      <c r="D1171">
        <v>6</v>
      </c>
      <c r="E1171" s="1" t="s">
        <v>305</v>
      </c>
      <c r="F1171">
        <v>6</v>
      </c>
      <c r="G1171" s="1" t="s">
        <v>376</v>
      </c>
      <c r="H1171" s="1" t="s">
        <v>28</v>
      </c>
      <c r="I1171">
        <v>3</v>
      </c>
    </row>
    <row r="1172" spans="1:9" x14ac:dyDescent="0.55000000000000004">
      <c r="A1172">
        <v>38</v>
      </c>
      <c r="B1172" s="1" t="s">
        <v>575</v>
      </c>
      <c r="C1172" s="1" t="s">
        <v>5</v>
      </c>
      <c r="D1172">
        <v>6</v>
      </c>
      <c r="E1172" s="1" t="s">
        <v>308</v>
      </c>
      <c r="F1172">
        <v>6</v>
      </c>
      <c r="G1172" s="1" t="s">
        <v>377</v>
      </c>
      <c r="H1172" s="1" t="s">
        <v>28</v>
      </c>
      <c r="I1172">
        <v>3</v>
      </c>
    </row>
    <row r="1173" spans="1:9" x14ac:dyDescent="0.55000000000000004">
      <c r="A1173">
        <v>38</v>
      </c>
      <c r="B1173" s="1" t="s">
        <v>575</v>
      </c>
      <c r="C1173" s="1" t="s">
        <v>5</v>
      </c>
      <c r="D1173">
        <v>6</v>
      </c>
      <c r="E1173" s="1" t="s">
        <v>311</v>
      </c>
      <c r="F1173">
        <v>6</v>
      </c>
      <c r="G1173" s="1" t="s">
        <v>377</v>
      </c>
      <c r="H1173" s="1" t="s">
        <v>28</v>
      </c>
      <c r="I1173">
        <v>3</v>
      </c>
    </row>
    <row r="1174" spans="1:9" x14ac:dyDescent="0.55000000000000004">
      <c r="A1174">
        <v>38</v>
      </c>
      <c r="B1174" s="1" t="s">
        <v>575</v>
      </c>
      <c r="C1174" s="1" t="s">
        <v>5</v>
      </c>
      <c r="D1174">
        <v>6</v>
      </c>
      <c r="E1174" s="1" t="s">
        <v>314</v>
      </c>
      <c r="F1174">
        <v>6</v>
      </c>
      <c r="G1174" s="1" t="s">
        <v>377</v>
      </c>
      <c r="H1174" s="1" t="s">
        <v>28</v>
      </c>
      <c r="I1174">
        <v>3</v>
      </c>
    </row>
    <row r="1175" spans="1:9" x14ac:dyDescent="0.55000000000000004">
      <c r="A1175">
        <v>38</v>
      </c>
      <c r="B1175" s="1" t="s">
        <v>575</v>
      </c>
      <c r="C1175" s="1" t="s">
        <v>5</v>
      </c>
      <c r="D1175">
        <v>6</v>
      </c>
      <c r="E1175" s="1" t="s">
        <v>372</v>
      </c>
      <c r="F1175">
        <v>6</v>
      </c>
      <c r="G1175" s="1" t="s">
        <v>377</v>
      </c>
      <c r="H1175" s="1" t="s">
        <v>28</v>
      </c>
      <c r="I1175">
        <v>3</v>
      </c>
    </row>
    <row r="1176" spans="1:9" x14ac:dyDescent="0.55000000000000004">
      <c r="A1176">
        <v>38</v>
      </c>
      <c r="B1176" s="1" t="s">
        <v>575</v>
      </c>
      <c r="C1176" s="1" t="s">
        <v>5</v>
      </c>
      <c r="D1176">
        <v>6</v>
      </c>
      <c r="E1176" s="1" t="s">
        <v>337</v>
      </c>
      <c r="F1176">
        <v>6</v>
      </c>
      <c r="G1176" s="1" t="s">
        <v>376</v>
      </c>
      <c r="H1176" s="1" t="s">
        <v>28</v>
      </c>
      <c r="I1176">
        <v>3</v>
      </c>
    </row>
    <row r="1177" spans="1:9" x14ac:dyDescent="0.55000000000000004">
      <c r="A1177">
        <v>38</v>
      </c>
      <c r="B1177" s="1" t="s">
        <v>575</v>
      </c>
      <c r="C1177" s="1" t="s">
        <v>5</v>
      </c>
      <c r="D1177">
        <v>6</v>
      </c>
      <c r="E1177" s="1" t="s">
        <v>341</v>
      </c>
      <c r="F1177">
        <v>6</v>
      </c>
      <c r="G1177" s="1" t="s">
        <v>376</v>
      </c>
      <c r="H1177" s="1" t="s">
        <v>29</v>
      </c>
      <c r="I1177">
        <v>3</v>
      </c>
    </row>
    <row r="1178" spans="1:9" x14ac:dyDescent="0.55000000000000004">
      <c r="A1178">
        <v>38</v>
      </c>
      <c r="B1178" s="1" t="s">
        <v>575</v>
      </c>
      <c r="C1178" s="1" t="s">
        <v>5</v>
      </c>
      <c r="D1178">
        <v>6</v>
      </c>
      <c r="E1178" s="1" t="s">
        <v>344</v>
      </c>
      <c r="F1178">
        <v>6</v>
      </c>
      <c r="G1178" s="1" t="s">
        <v>375</v>
      </c>
      <c r="H1178" s="1" t="s">
        <v>29</v>
      </c>
      <c r="I1178">
        <v>3</v>
      </c>
    </row>
    <row r="1179" spans="1:9" x14ac:dyDescent="0.55000000000000004">
      <c r="A1179">
        <v>38</v>
      </c>
      <c r="B1179" s="1" t="s">
        <v>575</v>
      </c>
      <c r="C1179" s="1" t="s">
        <v>5</v>
      </c>
      <c r="D1179">
        <v>6</v>
      </c>
      <c r="E1179" s="1" t="s">
        <v>348</v>
      </c>
      <c r="F1179">
        <v>6</v>
      </c>
      <c r="G1179" s="1" t="s">
        <v>375</v>
      </c>
      <c r="H1179" s="1" t="s">
        <v>28</v>
      </c>
      <c r="I1179">
        <v>3</v>
      </c>
    </row>
    <row r="1180" spans="1:9" x14ac:dyDescent="0.55000000000000004">
      <c r="A1180">
        <v>39</v>
      </c>
      <c r="B1180" s="1" t="s">
        <v>576</v>
      </c>
      <c r="C1180" s="1" t="s">
        <v>3</v>
      </c>
      <c r="D1180">
        <v>4</v>
      </c>
      <c r="E1180" s="1" t="s">
        <v>89</v>
      </c>
      <c r="F1180">
        <v>4</v>
      </c>
      <c r="G1180" s="1" t="s">
        <v>377</v>
      </c>
      <c r="H1180" s="1" t="s">
        <v>29</v>
      </c>
      <c r="I1180">
        <v>3</v>
      </c>
    </row>
    <row r="1181" spans="1:9" x14ac:dyDescent="0.55000000000000004">
      <c r="A1181">
        <v>39</v>
      </c>
      <c r="B1181" s="1" t="s">
        <v>576</v>
      </c>
      <c r="C1181" s="1" t="s">
        <v>3</v>
      </c>
      <c r="D1181">
        <v>4</v>
      </c>
      <c r="E1181" s="1" t="s">
        <v>93</v>
      </c>
      <c r="F1181">
        <v>4</v>
      </c>
      <c r="G1181" s="1" t="s">
        <v>377</v>
      </c>
      <c r="H1181" s="1" t="s">
        <v>29</v>
      </c>
      <c r="I1181">
        <v>3</v>
      </c>
    </row>
    <row r="1182" spans="1:9" x14ac:dyDescent="0.55000000000000004">
      <c r="A1182">
        <v>39</v>
      </c>
      <c r="B1182" s="1" t="s">
        <v>576</v>
      </c>
      <c r="C1182" s="1" t="s">
        <v>3</v>
      </c>
      <c r="D1182">
        <v>4</v>
      </c>
      <c r="E1182" s="1" t="s">
        <v>97</v>
      </c>
      <c r="F1182">
        <v>4</v>
      </c>
      <c r="G1182" s="1" t="s">
        <v>377</v>
      </c>
      <c r="H1182" s="1" t="s">
        <v>29</v>
      </c>
      <c r="I1182">
        <v>3</v>
      </c>
    </row>
    <row r="1183" spans="1:9" x14ac:dyDescent="0.55000000000000004">
      <c r="A1183">
        <v>39</v>
      </c>
      <c r="B1183" s="1" t="s">
        <v>576</v>
      </c>
      <c r="C1183" s="1" t="s">
        <v>3</v>
      </c>
      <c r="D1183">
        <v>4</v>
      </c>
      <c r="E1183" s="1" t="s">
        <v>101</v>
      </c>
      <c r="F1183">
        <v>4</v>
      </c>
      <c r="G1183" s="1" t="s">
        <v>377</v>
      </c>
      <c r="H1183" s="1" t="s">
        <v>29</v>
      </c>
      <c r="I1183">
        <v>3</v>
      </c>
    </row>
    <row r="1184" spans="1:9" x14ac:dyDescent="0.55000000000000004">
      <c r="A1184">
        <v>39</v>
      </c>
      <c r="B1184" s="1" t="s">
        <v>576</v>
      </c>
      <c r="C1184" s="1" t="s">
        <v>3</v>
      </c>
      <c r="D1184">
        <v>4</v>
      </c>
      <c r="E1184" s="1" t="s">
        <v>150</v>
      </c>
      <c r="F1184">
        <v>4</v>
      </c>
      <c r="G1184" s="1" t="s">
        <v>375</v>
      </c>
      <c r="H1184" s="1" t="s">
        <v>29</v>
      </c>
      <c r="I1184">
        <v>3</v>
      </c>
    </row>
    <row r="1185" spans="1:9" x14ac:dyDescent="0.55000000000000004">
      <c r="A1185">
        <v>39</v>
      </c>
      <c r="B1185" s="1" t="s">
        <v>576</v>
      </c>
      <c r="C1185" s="1" t="s">
        <v>3</v>
      </c>
      <c r="D1185">
        <v>4</v>
      </c>
      <c r="E1185" s="1" t="s">
        <v>153</v>
      </c>
      <c r="F1185">
        <v>4</v>
      </c>
      <c r="G1185" s="1" t="s">
        <v>376</v>
      </c>
      <c r="H1185" s="1" t="s">
        <v>28</v>
      </c>
      <c r="I1185">
        <v>3</v>
      </c>
    </row>
    <row r="1186" spans="1:9" x14ac:dyDescent="0.55000000000000004">
      <c r="A1186">
        <v>39</v>
      </c>
      <c r="B1186" s="1" t="s">
        <v>576</v>
      </c>
      <c r="C1186" s="1" t="s">
        <v>3</v>
      </c>
      <c r="D1186">
        <v>4</v>
      </c>
      <c r="E1186" s="1" t="s">
        <v>157</v>
      </c>
      <c r="F1186">
        <v>4</v>
      </c>
      <c r="G1186" s="1" t="s">
        <v>376</v>
      </c>
      <c r="H1186" s="1" t="s">
        <v>28</v>
      </c>
      <c r="I1186">
        <v>3</v>
      </c>
    </row>
    <row r="1187" spans="1:9" x14ac:dyDescent="0.55000000000000004">
      <c r="A1187">
        <v>39</v>
      </c>
      <c r="B1187" s="1" t="s">
        <v>576</v>
      </c>
      <c r="C1187" s="1" t="s">
        <v>3</v>
      </c>
      <c r="D1187">
        <v>4</v>
      </c>
      <c r="E1187" s="1" t="s">
        <v>164</v>
      </c>
      <c r="F1187">
        <v>4</v>
      </c>
      <c r="G1187" s="1" t="s">
        <v>375</v>
      </c>
      <c r="H1187" s="1" t="s">
        <v>28</v>
      </c>
      <c r="I1187">
        <v>3</v>
      </c>
    </row>
    <row r="1188" spans="1:9" x14ac:dyDescent="0.55000000000000004">
      <c r="A1188">
        <v>39</v>
      </c>
      <c r="B1188" s="1" t="s">
        <v>576</v>
      </c>
      <c r="C1188" s="1" t="s">
        <v>3</v>
      </c>
      <c r="D1188">
        <v>4</v>
      </c>
      <c r="E1188" s="1" t="s">
        <v>165</v>
      </c>
      <c r="F1188">
        <v>4</v>
      </c>
      <c r="G1188" s="1" t="s">
        <v>375</v>
      </c>
      <c r="H1188" s="1" t="s">
        <v>28</v>
      </c>
      <c r="I1188">
        <v>3</v>
      </c>
    </row>
    <row r="1189" spans="1:9" x14ac:dyDescent="0.55000000000000004">
      <c r="A1189">
        <v>39</v>
      </c>
      <c r="B1189" s="1" t="s">
        <v>576</v>
      </c>
      <c r="C1189" s="1" t="s">
        <v>3</v>
      </c>
      <c r="D1189">
        <v>4</v>
      </c>
      <c r="E1189" s="1" t="s">
        <v>168</v>
      </c>
      <c r="F1189">
        <v>4</v>
      </c>
      <c r="G1189" s="1" t="s">
        <v>376</v>
      </c>
      <c r="H1189" s="1" t="s">
        <v>29</v>
      </c>
      <c r="I1189">
        <v>3</v>
      </c>
    </row>
    <row r="1190" spans="1:9" x14ac:dyDescent="0.55000000000000004">
      <c r="A1190">
        <v>39</v>
      </c>
      <c r="B1190" s="1" t="s">
        <v>576</v>
      </c>
      <c r="C1190" s="1" t="s">
        <v>3</v>
      </c>
      <c r="D1190">
        <v>4</v>
      </c>
      <c r="E1190" s="1" t="s">
        <v>172</v>
      </c>
      <c r="F1190">
        <v>4</v>
      </c>
      <c r="G1190" s="1" t="s">
        <v>376</v>
      </c>
      <c r="H1190" s="1" t="s">
        <v>29</v>
      </c>
      <c r="I1190">
        <v>3</v>
      </c>
    </row>
    <row r="1191" spans="1:9" x14ac:dyDescent="0.55000000000000004">
      <c r="A1191">
        <v>39</v>
      </c>
      <c r="B1191" s="1" t="s">
        <v>576</v>
      </c>
      <c r="C1191" s="1" t="s">
        <v>3</v>
      </c>
      <c r="D1191">
        <v>4</v>
      </c>
      <c r="E1191" s="1" t="s">
        <v>176</v>
      </c>
      <c r="F1191">
        <v>7</v>
      </c>
      <c r="G1191" s="1" t="s">
        <v>375</v>
      </c>
      <c r="H1191" s="1" t="s">
        <v>29</v>
      </c>
      <c r="I1191">
        <v>3</v>
      </c>
    </row>
    <row r="1192" spans="1:9" x14ac:dyDescent="0.55000000000000004">
      <c r="A1192">
        <v>39</v>
      </c>
      <c r="B1192" s="1" t="s">
        <v>576</v>
      </c>
      <c r="C1192" s="1" t="s">
        <v>3</v>
      </c>
      <c r="D1192">
        <v>4</v>
      </c>
      <c r="E1192" s="1" t="s">
        <v>180</v>
      </c>
      <c r="F1192">
        <v>4</v>
      </c>
      <c r="G1192" s="1" t="s">
        <v>376</v>
      </c>
      <c r="H1192" s="1" t="s">
        <v>29</v>
      </c>
      <c r="I1192">
        <v>3</v>
      </c>
    </row>
    <row r="1193" spans="1:9" x14ac:dyDescent="0.55000000000000004">
      <c r="A1193">
        <v>39</v>
      </c>
      <c r="B1193" s="1" t="s">
        <v>576</v>
      </c>
      <c r="C1193" s="1" t="s">
        <v>3</v>
      </c>
      <c r="D1193">
        <v>4</v>
      </c>
      <c r="E1193" s="1" t="s">
        <v>234</v>
      </c>
      <c r="F1193">
        <v>4</v>
      </c>
      <c r="G1193" s="1" t="s">
        <v>377</v>
      </c>
      <c r="H1193" s="1" t="s">
        <v>28</v>
      </c>
      <c r="I1193">
        <v>3</v>
      </c>
    </row>
    <row r="1194" spans="1:9" x14ac:dyDescent="0.55000000000000004">
      <c r="A1194">
        <v>39</v>
      </c>
      <c r="B1194" s="1" t="s">
        <v>576</v>
      </c>
      <c r="C1194" s="1" t="s">
        <v>3</v>
      </c>
      <c r="D1194">
        <v>4</v>
      </c>
      <c r="E1194" s="1" t="s">
        <v>238</v>
      </c>
      <c r="F1194">
        <v>4</v>
      </c>
      <c r="G1194" s="1" t="s">
        <v>377</v>
      </c>
      <c r="H1194" s="1" t="s">
        <v>28</v>
      </c>
      <c r="I1194">
        <v>3</v>
      </c>
    </row>
    <row r="1195" spans="1:9" x14ac:dyDescent="0.55000000000000004">
      <c r="A1195">
        <v>39</v>
      </c>
      <c r="B1195" s="1" t="s">
        <v>576</v>
      </c>
      <c r="C1195" s="1" t="s">
        <v>3</v>
      </c>
      <c r="D1195">
        <v>4</v>
      </c>
      <c r="E1195" s="1" t="s">
        <v>241</v>
      </c>
      <c r="F1195">
        <v>7</v>
      </c>
      <c r="G1195" s="1" t="s">
        <v>377</v>
      </c>
      <c r="H1195" s="1" t="s">
        <v>29</v>
      </c>
      <c r="I1195">
        <v>3</v>
      </c>
    </row>
    <row r="1196" spans="1:9" x14ac:dyDescent="0.55000000000000004">
      <c r="A1196">
        <v>39</v>
      </c>
      <c r="B1196" s="1" t="s">
        <v>576</v>
      </c>
      <c r="C1196" s="1" t="s">
        <v>3</v>
      </c>
      <c r="D1196">
        <v>4</v>
      </c>
      <c r="E1196" s="1" t="s">
        <v>245</v>
      </c>
      <c r="F1196">
        <v>4</v>
      </c>
      <c r="G1196" s="1" t="s">
        <v>376</v>
      </c>
      <c r="H1196" s="1" t="s">
        <v>28</v>
      </c>
      <c r="I1196">
        <v>3</v>
      </c>
    </row>
    <row r="1197" spans="1:9" x14ac:dyDescent="0.55000000000000004">
      <c r="A1197">
        <v>39</v>
      </c>
      <c r="B1197" s="1" t="s">
        <v>576</v>
      </c>
      <c r="C1197" s="1" t="s">
        <v>3</v>
      </c>
      <c r="D1197">
        <v>4</v>
      </c>
      <c r="E1197" s="1" t="s">
        <v>249</v>
      </c>
      <c r="F1197">
        <v>7</v>
      </c>
      <c r="G1197" s="1" t="s">
        <v>375</v>
      </c>
      <c r="H1197" s="1" t="s">
        <v>28</v>
      </c>
      <c r="I1197">
        <v>3</v>
      </c>
    </row>
    <row r="1198" spans="1:9" x14ac:dyDescent="0.55000000000000004">
      <c r="A1198">
        <v>39</v>
      </c>
      <c r="B1198" s="1" t="s">
        <v>576</v>
      </c>
      <c r="C1198" s="1" t="s">
        <v>3</v>
      </c>
      <c r="D1198">
        <v>4</v>
      </c>
      <c r="E1198" s="1" t="s">
        <v>253</v>
      </c>
      <c r="F1198">
        <v>7</v>
      </c>
      <c r="G1198" s="1" t="s">
        <v>376</v>
      </c>
      <c r="H1198" s="1" t="s">
        <v>28</v>
      </c>
      <c r="I1198">
        <v>3</v>
      </c>
    </row>
    <row r="1199" spans="1:9" x14ac:dyDescent="0.55000000000000004">
      <c r="A1199">
        <v>39</v>
      </c>
      <c r="B1199" s="1" t="s">
        <v>576</v>
      </c>
      <c r="C1199" s="1" t="s">
        <v>3</v>
      </c>
      <c r="D1199">
        <v>4</v>
      </c>
      <c r="E1199" s="1" t="s">
        <v>257</v>
      </c>
      <c r="F1199">
        <v>4</v>
      </c>
      <c r="G1199" s="1" t="s">
        <v>376</v>
      </c>
      <c r="H1199" s="1" t="s">
        <v>28</v>
      </c>
      <c r="I1199">
        <v>3</v>
      </c>
    </row>
    <row r="1200" spans="1:9" x14ac:dyDescent="0.55000000000000004">
      <c r="A1200">
        <v>39</v>
      </c>
      <c r="B1200" s="1" t="s">
        <v>576</v>
      </c>
      <c r="C1200" s="1" t="s">
        <v>3</v>
      </c>
      <c r="D1200">
        <v>4</v>
      </c>
      <c r="E1200" s="1" t="s">
        <v>299</v>
      </c>
      <c r="F1200">
        <v>7</v>
      </c>
      <c r="G1200" s="1" t="s">
        <v>376</v>
      </c>
      <c r="H1200" s="1" t="s">
        <v>28</v>
      </c>
      <c r="I1200">
        <v>3</v>
      </c>
    </row>
    <row r="1201" spans="1:9" x14ac:dyDescent="0.55000000000000004">
      <c r="A1201">
        <v>39</v>
      </c>
      <c r="B1201" s="1" t="s">
        <v>576</v>
      </c>
      <c r="C1201" s="1" t="s">
        <v>3</v>
      </c>
      <c r="D1201">
        <v>4</v>
      </c>
      <c r="E1201" s="1" t="s">
        <v>301</v>
      </c>
      <c r="F1201">
        <v>5</v>
      </c>
      <c r="G1201" s="1" t="s">
        <v>375</v>
      </c>
      <c r="H1201" s="1" t="s">
        <v>28</v>
      </c>
      <c r="I1201">
        <v>3</v>
      </c>
    </row>
    <row r="1202" spans="1:9" x14ac:dyDescent="0.55000000000000004">
      <c r="A1202">
        <v>39</v>
      </c>
      <c r="B1202" s="1" t="s">
        <v>576</v>
      </c>
      <c r="C1202" s="1" t="s">
        <v>3</v>
      </c>
      <c r="D1202">
        <v>4</v>
      </c>
      <c r="E1202" s="1" t="s">
        <v>305</v>
      </c>
      <c r="F1202">
        <v>4</v>
      </c>
      <c r="G1202" s="1" t="s">
        <v>376</v>
      </c>
      <c r="H1202" s="1" t="s">
        <v>28</v>
      </c>
      <c r="I1202">
        <v>3</v>
      </c>
    </row>
    <row r="1203" spans="1:9" x14ac:dyDescent="0.55000000000000004">
      <c r="A1203">
        <v>39</v>
      </c>
      <c r="B1203" s="1" t="s">
        <v>576</v>
      </c>
      <c r="C1203" s="1" t="s">
        <v>3</v>
      </c>
      <c r="D1203">
        <v>4</v>
      </c>
      <c r="E1203" s="1" t="s">
        <v>308</v>
      </c>
      <c r="F1203">
        <v>4</v>
      </c>
      <c r="G1203" s="1" t="s">
        <v>377</v>
      </c>
      <c r="H1203" s="1" t="s">
        <v>28</v>
      </c>
      <c r="I1203">
        <v>3</v>
      </c>
    </row>
    <row r="1204" spans="1:9" x14ac:dyDescent="0.55000000000000004">
      <c r="A1204">
        <v>39</v>
      </c>
      <c r="B1204" s="1" t="s">
        <v>576</v>
      </c>
      <c r="C1204" s="1" t="s">
        <v>3</v>
      </c>
      <c r="D1204">
        <v>4</v>
      </c>
      <c r="E1204" s="1" t="s">
        <v>311</v>
      </c>
      <c r="F1204">
        <v>4</v>
      </c>
      <c r="G1204" s="1" t="s">
        <v>377</v>
      </c>
      <c r="H1204" s="1" t="s">
        <v>28</v>
      </c>
      <c r="I1204">
        <v>3</v>
      </c>
    </row>
    <row r="1205" spans="1:9" x14ac:dyDescent="0.55000000000000004">
      <c r="A1205">
        <v>39</v>
      </c>
      <c r="B1205" s="1" t="s">
        <v>576</v>
      </c>
      <c r="C1205" s="1" t="s">
        <v>3</v>
      </c>
      <c r="D1205">
        <v>4</v>
      </c>
      <c r="E1205" s="1" t="s">
        <v>314</v>
      </c>
      <c r="F1205">
        <v>4</v>
      </c>
      <c r="G1205" s="1" t="s">
        <v>377</v>
      </c>
      <c r="H1205" s="1" t="s">
        <v>28</v>
      </c>
      <c r="I1205">
        <v>3</v>
      </c>
    </row>
    <row r="1206" spans="1:9" x14ac:dyDescent="0.55000000000000004">
      <c r="A1206">
        <v>39</v>
      </c>
      <c r="B1206" s="1" t="s">
        <v>576</v>
      </c>
      <c r="C1206" s="1" t="s">
        <v>3</v>
      </c>
      <c r="D1206">
        <v>4</v>
      </c>
      <c r="E1206" s="1" t="s">
        <v>372</v>
      </c>
      <c r="F1206">
        <v>4</v>
      </c>
      <c r="G1206" s="1" t="s">
        <v>377</v>
      </c>
      <c r="H1206" s="1" t="s">
        <v>28</v>
      </c>
      <c r="I1206">
        <v>3</v>
      </c>
    </row>
    <row r="1207" spans="1:9" x14ac:dyDescent="0.55000000000000004">
      <c r="A1207">
        <v>39</v>
      </c>
      <c r="B1207" s="1" t="s">
        <v>576</v>
      </c>
      <c r="C1207" s="1" t="s">
        <v>3</v>
      </c>
      <c r="D1207">
        <v>4</v>
      </c>
      <c r="E1207" s="1" t="s">
        <v>337</v>
      </c>
      <c r="F1207">
        <v>4</v>
      </c>
      <c r="G1207" s="1" t="s">
        <v>376</v>
      </c>
      <c r="H1207" s="1" t="s">
        <v>28</v>
      </c>
      <c r="I1207">
        <v>3</v>
      </c>
    </row>
    <row r="1208" spans="1:9" x14ac:dyDescent="0.55000000000000004">
      <c r="A1208">
        <v>39</v>
      </c>
      <c r="B1208" s="1" t="s">
        <v>576</v>
      </c>
      <c r="C1208" s="1" t="s">
        <v>3</v>
      </c>
      <c r="D1208">
        <v>4</v>
      </c>
      <c r="E1208" s="1" t="s">
        <v>341</v>
      </c>
      <c r="F1208">
        <v>4</v>
      </c>
      <c r="G1208" s="1" t="s">
        <v>376</v>
      </c>
      <c r="H1208" s="1" t="s">
        <v>29</v>
      </c>
      <c r="I1208">
        <v>3</v>
      </c>
    </row>
    <row r="1209" spans="1:9" x14ac:dyDescent="0.55000000000000004">
      <c r="A1209">
        <v>39</v>
      </c>
      <c r="B1209" s="1" t="s">
        <v>576</v>
      </c>
      <c r="C1209" s="1" t="s">
        <v>3</v>
      </c>
      <c r="D1209">
        <v>4</v>
      </c>
      <c r="E1209" s="1" t="s">
        <v>344</v>
      </c>
      <c r="F1209">
        <v>4</v>
      </c>
      <c r="G1209" s="1" t="s">
        <v>375</v>
      </c>
      <c r="H1209" s="1" t="s">
        <v>29</v>
      </c>
      <c r="I1209">
        <v>3</v>
      </c>
    </row>
    <row r="1210" spans="1:9" x14ac:dyDescent="0.55000000000000004">
      <c r="A1210">
        <v>39</v>
      </c>
      <c r="B1210" s="1" t="s">
        <v>576</v>
      </c>
      <c r="C1210" s="1" t="s">
        <v>3</v>
      </c>
      <c r="D1210">
        <v>4</v>
      </c>
      <c r="E1210" s="1" t="s">
        <v>348</v>
      </c>
      <c r="F1210">
        <v>4</v>
      </c>
      <c r="G1210" s="1" t="s">
        <v>375</v>
      </c>
      <c r="H1210" s="1" t="s">
        <v>28</v>
      </c>
      <c r="I1210">
        <v>3</v>
      </c>
    </row>
    <row r="1211" spans="1:9" x14ac:dyDescent="0.55000000000000004">
      <c r="A1211">
        <v>40</v>
      </c>
      <c r="B1211" s="1" t="s">
        <v>577</v>
      </c>
      <c r="C1211" s="1" t="s">
        <v>0</v>
      </c>
      <c r="D1211">
        <v>7</v>
      </c>
      <c r="E1211" s="1" t="s">
        <v>89</v>
      </c>
      <c r="F1211">
        <v>7</v>
      </c>
      <c r="G1211" s="1" t="s">
        <v>377</v>
      </c>
      <c r="H1211" s="1" t="s">
        <v>29</v>
      </c>
      <c r="I1211">
        <v>3</v>
      </c>
    </row>
    <row r="1212" spans="1:9" x14ac:dyDescent="0.55000000000000004">
      <c r="A1212">
        <v>40</v>
      </c>
      <c r="B1212" s="1" t="s">
        <v>577</v>
      </c>
      <c r="C1212" s="1" t="s">
        <v>0</v>
      </c>
      <c r="D1212">
        <v>7</v>
      </c>
      <c r="E1212" s="1" t="s">
        <v>93</v>
      </c>
      <c r="F1212">
        <v>7</v>
      </c>
      <c r="G1212" s="1" t="s">
        <v>377</v>
      </c>
      <c r="H1212" s="1" t="s">
        <v>29</v>
      </c>
      <c r="I1212">
        <v>3</v>
      </c>
    </row>
    <row r="1213" spans="1:9" x14ac:dyDescent="0.55000000000000004">
      <c r="A1213">
        <v>40</v>
      </c>
      <c r="B1213" s="1" t="s">
        <v>577</v>
      </c>
      <c r="C1213" s="1" t="s">
        <v>0</v>
      </c>
      <c r="D1213">
        <v>7</v>
      </c>
      <c r="E1213" s="1" t="s">
        <v>97</v>
      </c>
      <c r="F1213">
        <v>7</v>
      </c>
      <c r="G1213" s="1" t="s">
        <v>377</v>
      </c>
      <c r="H1213" s="1" t="s">
        <v>29</v>
      </c>
      <c r="I1213">
        <v>3</v>
      </c>
    </row>
    <row r="1214" spans="1:9" x14ac:dyDescent="0.55000000000000004">
      <c r="A1214">
        <v>40</v>
      </c>
      <c r="B1214" s="1" t="s">
        <v>577</v>
      </c>
      <c r="C1214" s="1" t="s">
        <v>0</v>
      </c>
      <c r="D1214">
        <v>7</v>
      </c>
      <c r="E1214" s="1" t="s">
        <v>101</v>
      </c>
      <c r="F1214">
        <v>7</v>
      </c>
      <c r="G1214" s="1" t="s">
        <v>377</v>
      </c>
      <c r="H1214" s="1" t="s">
        <v>29</v>
      </c>
      <c r="I1214">
        <v>3</v>
      </c>
    </row>
    <row r="1215" spans="1:9" x14ac:dyDescent="0.55000000000000004">
      <c r="A1215">
        <v>40</v>
      </c>
      <c r="B1215" s="1" t="s">
        <v>577</v>
      </c>
      <c r="C1215" s="1" t="s">
        <v>0</v>
      </c>
      <c r="D1215">
        <v>7</v>
      </c>
      <c r="E1215" s="1" t="s">
        <v>150</v>
      </c>
      <c r="F1215">
        <v>7</v>
      </c>
      <c r="G1215" s="1" t="s">
        <v>375</v>
      </c>
      <c r="H1215" s="1" t="s">
        <v>29</v>
      </c>
      <c r="I1215">
        <v>3</v>
      </c>
    </row>
    <row r="1216" spans="1:9" x14ac:dyDescent="0.55000000000000004">
      <c r="A1216">
        <v>40</v>
      </c>
      <c r="B1216" s="1" t="s">
        <v>577</v>
      </c>
      <c r="C1216" s="1" t="s">
        <v>0</v>
      </c>
      <c r="D1216">
        <v>7</v>
      </c>
      <c r="E1216" s="1" t="s">
        <v>153</v>
      </c>
      <c r="F1216">
        <v>7</v>
      </c>
      <c r="G1216" s="1" t="s">
        <v>376</v>
      </c>
      <c r="H1216" s="1" t="s">
        <v>28</v>
      </c>
      <c r="I1216">
        <v>3</v>
      </c>
    </row>
    <row r="1217" spans="1:9" x14ac:dyDescent="0.55000000000000004">
      <c r="A1217">
        <v>40</v>
      </c>
      <c r="B1217" s="1" t="s">
        <v>577</v>
      </c>
      <c r="C1217" s="1" t="s">
        <v>0</v>
      </c>
      <c r="D1217">
        <v>7</v>
      </c>
      <c r="E1217" s="1" t="s">
        <v>157</v>
      </c>
      <c r="F1217">
        <v>7</v>
      </c>
      <c r="G1217" s="1" t="s">
        <v>376</v>
      </c>
      <c r="H1217" s="1" t="s">
        <v>28</v>
      </c>
      <c r="I1217">
        <v>3</v>
      </c>
    </row>
    <row r="1218" spans="1:9" x14ac:dyDescent="0.55000000000000004">
      <c r="A1218">
        <v>40</v>
      </c>
      <c r="B1218" s="1" t="s">
        <v>577</v>
      </c>
      <c r="C1218" s="1" t="s">
        <v>0</v>
      </c>
      <c r="D1218">
        <v>7</v>
      </c>
      <c r="E1218" s="1" t="s">
        <v>164</v>
      </c>
      <c r="F1218">
        <v>7</v>
      </c>
      <c r="G1218" s="1" t="s">
        <v>375</v>
      </c>
      <c r="H1218" s="1" t="s">
        <v>28</v>
      </c>
      <c r="I1218">
        <v>3</v>
      </c>
    </row>
    <row r="1219" spans="1:9" x14ac:dyDescent="0.55000000000000004">
      <c r="A1219">
        <v>40</v>
      </c>
      <c r="B1219" s="1" t="s">
        <v>577</v>
      </c>
      <c r="C1219" s="1" t="s">
        <v>0</v>
      </c>
      <c r="D1219">
        <v>7</v>
      </c>
      <c r="E1219" s="1" t="s">
        <v>165</v>
      </c>
      <c r="F1219">
        <v>4</v>
      </c>
      <c r="G1219" s="1" t="s">
        <v>375</v>
      </c>
      <c r="H1219" s="1" t="s">
        <v>28</v>
      </c>
      <c r="I1219">
        <v>3</v>
      </c>
    </row>
    <row r="1220" spans="1:9" x14ac:dyDescent="0.55000000000000004">
      <c r="A1220">
        <v>40</v>
      </c>
      <c r="B1220" s="1" t="s">
        <v>577</v>
      </c>
      <c r="C1220" s="1" t="s">
        <v>0</v>
      </c>
      <c r="D1220">
        <v>7</v>
      </c>
      <c r="E1220" s="1" t="s">
        <v>168</v>
      </c>
      <c r="F1220">
        <v>3</v>
      </c>
      <c r="G1220" s="1" t="s">
        <v>376</v>
      </c>
      <c r="H1220" s="1" t="s">
        <v>29</v>
      </c>
      <c r="I1220">
        <v>3</v>
      </c>
    </row>
    <row r="1221" spans="1:9" x14ac:dyDescent="0.55000000000000004">
      <c r="A1221">
        <v>40</v>
      </c>
      <c r="B1221" s="1" t="s">
        <v>577</v>
      </c>
      <c r="C1221" s="1" t="s">
        <v>0</v>
      </c>
      <c r="D1221">
        <v>7</v>
      </c>
      <c r="E1221" s="1" t="s">
        <v>172</v>
      </c>
      <c r="F1221">
        <v>7</v>
      </c>
      <c r="G1221" s="1" t="s">
        <v>376</v>
      </c>
      <c r="H1221" s="1" t="s">
        <v>29</v>
      </c>
      <c r="I1221">
        <v>3</v>
      </c>
    </row>
    <row r="1222" spans="1:9" x14ac:dyDescent="0.55000000000000004">
      <c r="A1222">
        <v>40</v>
      </c>
      <c r="B1222" s="1" t="s">
        <v>577</v>
      </c>
      <c r="C1222" s="1" t="s">
        <v>0</v>
      </c>
      <c r="D1222">
        <v>7</v>
      </c>
      <c r="E1222" s="1" t="s">
        <v>176</v>
      </c>
      <c r="F1222">
        <v>7</v>
      </c>
      <c r="G1222" s="1" t="s">
        <v>375</v>
      </c>
      <c r="H1222" s="1" t="s">
        <v>29</v>
      </c>
      <c r="I1222">
        <v>3</v>
      </c>
    </row>
    <row r="1223" spans="1:9" x14ac:dyDescent="0.55000000000000004">
      <c r="A1223">
        <v>40</v>
      </c>
      <c r="B1223" s="1" t="s">
        <v>577</v>
      </c>
      <c r="C1223" s="1" t="s">
        <v>0</v>
      </c>
      <c r="D1223">
        <v>7</v>
      </c>
      <c r="E1223" s="1" t="s">
        <v>180</v>
      </c>
      <c r="F1223">
        <v>4</v>
      </c>
      <c r="G1223" s="1" t="s">
        <v>376</v>
      </c>
      <c r="H1223" s="1" t="s">
        <v>29</v>
      </c>
      <c r="I1223">
        <v>3</v>
      </c>
    </row>
    <row r="1224" spans="1:9" x14ac:dyDescent="0.55000000000000004">
      <c r="A1224">
        <v>40</v>
      </c>
      <c r="B1224" s="1" t="s">
        <v>577</v>
      </c>
      <c r="C1224" s="1" t="s">
        <v>0</v>
      </c>
      <c r="D1224">
        <v>7</v>
      </c>
      <c r="E1224" s="1" t="s">
        <v>234</v>
      </c>
      <c r="F1224">
        <v>4</v>
      </c>
      <c r="G1224" s="1" t="s">
        <v>377</v>
      </c>
      <c r="H1224" s="1" t="s">
        <v>28</v>
      </c>
      <c r="I1224">
        <v>3</v>
      </c>
    </row>
    <row r="1225" spans="1:9" x14ac:dyDescent="0.55000000000000004">
      <c r="A1225">
        <v>40</v>
      </c>
      <c r="B1225" s="1" t="s">
        <v>577</v>
      </c>
      <c r="C1225" s="1" t="s">
        <v>0</v>
      </c>
      <c r="D1225">
        <v>7</v>
      </c>
      <c r="E1225" s="1" t="s">
        <v>238</v>
      </c>
      <c r="F1225">
        <v>7</v>
      </c>
      <c r="G1225" s="1" t="s">
        <v>377</v>
      </c>
      <c r="H1225" s="1" t="s">
        <v>28</v>
      </c>
      <c r="I1225">
        <v>3</v>
      </c>
    </row>
    <row r="1226" spans="1:9" x14ac:dyDescent="0.55000000000000004">
      <c r="A1226">
        <v>40</v>
      </c>
      <c r="B1226" s="1" t="s">
        <v>577</v>
      </c>
      <c r="C1226" s="1" t="s">
        <v>0</v>
      </c>
      <c r="D1226">
        <v>7</v>
      </c>
      <c r="E1226" s="1" t="s">
        <v>241</v>
      </c>
      <c r="F1226">
        <v>7</v>
      </c>
      <c r="G1226" s="1" t="s">
        <v>377</v>
      </c>
      <c r="H1226" s="1" t="s">
        <v>29</v>
      </c>
      <c r="I1226">
        <v>3</v>
      </c>
    </row>
    <row r="1227" spans="1:9" x14ac:dyDescent="0.55000000000000004">
      <c r="A1227">
        <v>40</v>
      </c>
      <c r="B1227" s="1" t="s">
        <v>577</v>
      </c>
      <c r="C1227" s="1" t="s">
        <v>0</v>
      </c>
      <c r="D1227">
        <v>7</v>
      </c>
      <c r="E1227" s="1" t="s">
        <v>245</v>
      </c>
      <c r="F1227">
        <v>7</v>
      </c>
      <c r="G1227" s="1" t="s">
        <v>376</v>
      </c>
      <c r="H1227" s="1" t="s">
        <v>28</v>
      </c>
      <c r="I1227">
        <v>3</v>
      </c>
    </row>
    <row r="1228" spans="1:9" x14ac:dyDescent="0.55000000000000004">
      <c r="A1228">
        <v>40</v>
      </c>
      <c r="B1228" s="1" t="s">
        <v>577</v>
      </c>
      <c r="C1228" s="1" t="s">
        <v>0</v>
      </c>
      <c r="D1228">
        <v>7</v>
      </c>
      <c r="E1228" s="1" t="s">
        <v>249</v>
      </c>
      <c r="F1228">
        <v>7</v>
      </c>
      <c r="G1228" s="1" t="s">
        <v>375</v>
      </c>
      <c r="H1228" s="1" t="s">
        <v>28</v>
      </c>
      <c r="I1228">
        <v>3</v>
      </c>
    </row>
    <row r="1229" spans="1:9" x14ac:dyDescent="0.55000000000000004">
      <c r="A1229">
        <v>40</v>
      </c>
      <c r="B1229" s="1" t="s">
        <v>577</v>
      </c>
      <c r="C1229" s="1" t="s">
        <v>0</v>
      </c>
      <c r="D1229">
        <v>7</v>
      </c>
      <c r="E1229" s="1" t="s">
        <v>253</v>
      </c>
      <c r="F1229">
        <v>7</v>
      </c>
      <c r="G1229" s="1" t="s">
        <v>376</v>
      </c>
      <c r="H1229" s="1" t="s">
        <v>28</v>
      </c>
      <c r="I1229">
        <v>3</v>
      </c>
    </row>
    <row r="1230" spans="1:9" x14ac:dyDescent="0.55000000000000004">
      <c r="A1230">
        <v>40</v>
      </c>
      <c r="B1230" s="1" t="s">
        <v>577</v>
      </c>
      <c r="C1230" s="1" t="s">
        <v>0</v>
      </c>
      <c r="D1230">
        <v>7</v>
      </c>
      <c r="E1230" s="1" t="s">
        <v>257</v>
      </c>
      <c r="F1230">
        <v>7</v>
      </c>
      <c r="G1230" s="1" t="s">
        <v>376</v>
      </c>
      <c r="H1230" s="1" t="s">
        <v>28</v>
      </c>
      <c r="I1230">
        <v>3</v>
      </c>
    </row>
    <row r="1231" spans="1:9" x14ac:dyDescent="0.55000000000000004">
      <c r="A1231">
        <v>40</v>
      </c>
      <c r="B1231" s="1" t="s">
        <v>577</v>
      </c>
      <c r="C1231" s="1" t="s">
        <v>0</v>
      </c>
      <c r="D1231">
        <v>7</v>
      </c>
      <c r="E1231" s="1" t="s">
        <v>299</v>
      </c>
      <c r="F1231">
        <v>7</v>
      </c>
      <c r="G1231" s="1" t="s">
        <v>376</v>
      </c>
      <c r="H1231" s="1" t="s">
        <v>28</v>
      </c>
      <c r="I1231">
        <v>3</v>
      </c>
    </row>
    <row r="1232" spans="1:9" x14ac:dyDescent="0.55000000000000004">
      <c r="A1232">
        <v>40</v>
      </c>
      <c r="B1232" s="1" t="s">
        <v>577</v>
      </c>
      <c r="C1232" s="1" t="s">
        <v>0</v>
      </c>
      <c r="D1232">
        <v>7</v>
      </c>
      <c r="E1232" s="1" t="s">
        <v>301</v>
      </c>
      <c r="F1232">
        <v>7</v>
      </c>
      <c r="G1232" s="1" t="s">
        <v>375</v>
      </c>
      <c r="H1232" s="1" t="s">
        <v>28</v>
      </c>
      <c r="I1232">
        <v>3</v>
      </c>
    </row>
    <row r="1233" spans="1:9" x14ac:dyDescent="0.55000000000000004">
      <c r="A1233">
        <v>40</v>
      </c>
      <c r="B1233" s="1" t="s">
        <v>577</v>
      </c>
      <c r="C1233" s="1" t="s">
        <v>0</v>
      </c>
      <c r="D1233">
        <v>7</v>
      </c>
      <c r="E1233" s="1" t="s">
        <v>305</v>
      </c>
      <c r="F1233">
        <v>7</v>
      </c>
      <c r="G1233" s="1" t="s">
        <v>376</v>
      </c>
      <c r="H1233" s="1" t="s">
        <v>28</v>
      </c>
      <c r="I1233">
        <v>3</v>
      </c>
    </row>
    <row r="1234" spans="1:9" x14ac:dyDescent="0.55000000000000004">
      <c r="A1234">
        <v>40</v>
      </c>
      <c r="B1234" s="1" t="s">
        <v>577</v>
      </c>
      <c r="C1234" s="1" t="s">
        <v>0</v>
      </c>
      <c r="D1234">
        <v>7</v>
      </c>
      <c r="E1234" s="1" t="s">
        <v>308</v>
      </c>
      <c r="F1234">
        <v>4</v>
      </c>
      <c r="G1234" s="1" t="s">
        <v>377</v>
      </c>
      <c r="H1234" s="1" t="s">
        <v>28</v>
      </c>
      <c r="I1234">
        <v>3</v>
      </c>
    </row>
    <row r="1235" spans="1:9" x14ac:dyDescent="0.55000000000000004">
      <c r="A1235">
        <v>40</v>
      </c>
      <c r="B1235" s="1" t="s">
        <v>577</v>
      </c>
      <c r="C1235" s="1" t="s">
        <v>0</v>
      </c>
      <c r="D1235">
        <v>7</v>
      </c>
      <c r="E1235" s="1" t="s">
        <v>311</v>
      </c>
      <c r="F1235">
        <v>7</v>
      </c>
      <c r="G1235" s="1" t="s">
        <v>377</v>
      </c>
      <c r="H1235" s="1" t="s">
        <v>28</v>
      </c>
      <c r="I1235">
        <v>3</v>
      </c>
    </row>
    <row r="1236" spans="1:9" x14ac:dyDescent="0.55000000000000004">
      <c r="A1236">
        <v>40</v>
      </c>
      <c r="B1236" s="1" t="s">
        <v>577</v>
      </c>
      <c r="C1236" s="1" t="s">
        <v>0</v>
      </c>
      <c r="D1236">
        <v>7</v>
      </c>
      <c r="E1236" s="1" t="s">
        <v>314</v>
      </c>
      <c r="F1236">
        <v>6</v>
      </c>
      <c r="G1236" s="1" t="s">
        <v>377</v>
      </c>
      <c r="H1236" s="1" t="s">
        <v>28</v>
      </c>
      <c r="I1236">
        <v>3</v>
      </c>
    </row>
    <row r="1237" spans="1:9" x14ac:dyDescent="0.55000000000000004">
      <c r="A1237">
        <v>40</v>
      </c>
      <c r="B1237" s="1" t="s">
        <v>577</v>
      </c>
      <c r="C1237" s="1" t="s">
        <v>0</v>
      </c>
      <c r="D1237">
        <v>7</v>
      </c>
      <c r="E1237" s="1" t="s">
        <v>372</v>
      </c>
      <c r="F1237">
        <v>4</v>
      </c>
      <c r="G1237" s="1" t="s">
        <v>377</v>
      </c>
      <c r="H1237" s="1" t="s">
        <v>28</v>
      </c>
      <c r="I1237">
        <v>3</v>
      </c>
    </row>
    <row r="1238" spans="1:9" x14ac:dyDescent="0.55000000000000004">
      <c r="A1238">
        <v>40</v>
      </c>
      <c r="B1238" s="1" t="s">
        <v>577</v>
      </c>
      <c r="C1238" s="1" t="s">
        <v>0</v>
      </c>
      <c r="D1238">
        <v>7</v>
      </c>
      <c r="E1238" s="1" t="s">
        <v>337</v>
      </c>
      <c r="F1238">
        <v>7</v>
      </c>
      <c r="G1238" s="1" t="s">
        <v>376</v>
      </c>
      <c r="H1238" s="1" t="s">
        <v>28</v>
      </c>
      <c r="I1238">
        <v>3</v>
      </c>
    </row>
    <row r="1239" spans="1:9" x14ac:dyDescent="0.55000000000000004">
      <c r="A1239">
        <v>40</v>
      </c>
      <c r="B1239" s="1" t="s">
        <v>577</v>
      </c>
      <c r="C1239" s="1" t="s">
        <v>0</v>
      </c>
      <c r="D1239">
        <v>7</v>
      </c>
      <c r="E1239" s="1" t="s">
        <v>341</v>
      </c>
      <c r="F1239">
        <v>7</v>
      </c>
      <c r="G1239" s="1" t="s">
        <v>376</v>
      </c>
      <c r="H1239" s="1" t="s">
        <v>29</v>
      </c>
      <c r="I1239">
        <v>3</v>
      </c>
    </row>
    <row r="1240" spans="1:9" x14ac:dyDescent="0.55000000000000004">
      <c r="A1240">
        <v>40</v>
      </c>
      <c r="B1240" s="1" t="s">
        <v>577</v>
      </c>
      <c r="C1240" s="1" t="s">
        <v>0</v>
      </c>
      <c r="D1240">
        <v>7</v>
      </c>
      <c r="E1240" s="1" t="s">
        <v>344</v>
      </c>
      <c r="F1240">
        <v>7</v>
      </c>
      <c r="G1240" s="1" t="s">
        <v>375</v>
      </c>
      <c r="H1240" s="1" t="s">
        <v>29</v>
      </c>
      <c r="I1240">
        <v>3</v>
      </c>
    </row>
    <row r="1241" spans="1:9" x14ac:dyDescent="0.55000000000000004">
      <c r="A1241">
        <v>40</v>
      </c>
      <c r="B1241" s="1" t="s">
        <v>577</v>
      </c>
      <c r="C1241" s="1" t="s">
        <v>0</v>
      </c>
      <c r="D1241">
        <v>7</v>
      </c>
      <c r="E1241" s="1" t="s">
        <v>348</v>
      </c>
      <c r="F1241">
        <v>4</v>
      </c>
      <c r="G1241" s="1" t="s">
        <v>375</v>
      </c>
      <c r="H1241" s="1" t="s">
        <v>28</v>
      </c>
      <c r="I1241">
        <v>3</v>
      </c>
    </row>
    <row r="1242" spans="1:9" x14ac:dyDescent="0.55000000000000004">
      <c r="A1242">
        <v>41</v>
      </c>
      <c r="B1242" s="1" t="s">
        <v>578</v>
      </c>
      <c r="C1242" s="1" t="s">
        <v>2</v>
      </c>
      <c r="D1242">
        <v>1</v>
      </c>
      <c r="E1242" s="1" t="s">
        <v>89</v>
      </c>
      <c r="F1242">
        <v>1</v>
      </c>
      <c r="G1242" s="1" t="s">
        <v>377</v>
      </c>
      <c r="H1242" s="1" t="s">
        <v>29</v>
      </c>
      <c r="I1242">
        <v>3</v>
      </c>
    </row>
    <row r="1243" spans="1:9" x14ac:dyDescent="0.55000000000000004">
      <c r="A1243">
        <v>41</v>
      </c>
      <c r="B1243" s="1" t="s">
        <v>578</v>
      </c>
      <c r="C1243" s="1" t="s">
        <v>2</v>
      </c>
      <c r="D1243">
        <v>1</v>
      </c>
      <c r="E1243" s="1" t="s">
        <v>93</v>
      </c>
      <c r="F1243">
        <v>1</v>
      </c>
      <c r="G1243" s="1" t="s">
        <v>377</v>
      </c>
      <c r="H1243" s="1" t="s">
        <v>29</v>
      </c>
      <c r="I1243">
        <v>3</v>
      </c>
    </row>
    <row r="1244" spans="1:9" x14ac:dyDescent="0.55000000000000004">
      <c r="A1244">
        <v>41</v>
      </c>
      <c r="B1244" s="1" t="s">
        <v>578</v>
      </c>
      <c r="C1244" s="1" t="s">
        <v>2</v>
      </c>
      <c r="D1244">
        <v>1</v>
      </c>
      <c r="E1244" s="1" t="s">
        <v>97</v>
      </c>
      <c r="F1244">
        <v>1</v>
      </c>
      <c r="G1244" s="1" t="s">
        <v>377</v>
      </c>
      <c r="H1244" s="1" t="s">
        <v>29</v>
      </c>
      <c r="I1244">
        <v>3</v>
      </c>
    </row>
    <row r="1245" spans="1:9" x14ac:dyDescent="0.55000000000000004">
      <c r="A1245">
        <v>41</v>
      </c>
      <c r="B1245" s="1" t="s">
        <v>578</v>
      </c>
      <c r="C1245" s="1" t="s">
        <v>2</v>
      </c>
      <c r="D1245">
        <v>1</v>
      </c>
      <c r="E1245" s="1" t="s">
        <v>101</v>
      </c>
      <c r="F1245">
        <v>1</v>
      </c>
      <c r="G1245" s="1" t="s">
        <v>377</v>
      </c>
      <c r="H1245" s="1" t="s">
        <v>29</v>
      </c>
      <c r="I1245">
        <v>3</v>
      </c>
    </row>
    <row r="1246" spans="1:9" x14ac:dyDescent="0.55000000000000004">
      <c r="A1246">
        <v>41</v>
      </c>
      <c r="B1246" s="1" t="s">
        <v>578</v>
      </c>
      <c r="C1246" s="1" t="s">
        <v>2</v>
      </c>
      <c r="D1246">
        <v>1</v>
      </c>
      <c r="E1246" s="1" t="s">
        <v>150</v>
      </c>
      <c r="F1246">
        <v>1</v>
      </c>
      <c r="G1246" s="1" t="s">
        <v>375</v>
      </c>
      <c r="H1246" s="1" t="s">
        <v>29</v>
      </c>
      <c r="I1246">
        <v>3</v>
      </c>
    </row>
    <row r="1247" spans="1:9" x14ac:dyDescent="0.55000000000000004">
      <c r="A1247">
        <v>41</v>
      </c>
      <c r="B1247" s="1" t="s">
        <v>578</v>
      </c>
      <c r="C1247" s="1" t="s">
        <v>2</v>
      </c>
      <c r="D1247">
        <v>1</v>
      </c>
      <c r="E1247" s="1" t="s">
        <v>153</v>
      </c>
      <c r="F1247">
        <v>1</v>
      </c>
      <c r="G1247" s="1" t="s">
        <v>376</v>
      </c>
      <c r="H1247" s="1" t="s">
        <v>28</v>
      </c>
      <c r="I1247">
        <v>3</v>
      </c>
    </row>
    <row r="1248" spans="1:9" x14ac:dyDescent="0.55000000000000004">
      <c r="A1248">
        <v>41</v>
      </c>
      <c r="B1248" s="1" t="s">
        <v>578</v>
      </c>
      <c r="C1248" s="1" t="s">
        <v>2</v>
      </c>
      <c r="D1248">
        <v>1</v>
      </c>
      <c r="E1248" s="1" t="s">
        <v>157</v>
      </c>
      <c r="F1248">
        <v>1</v>
      </c>
      <c r="G1248" s="1" t="s">
        <v>376</v>
      </c>
      <c r="H1248" s="1" t="s">
        <v>28</v>
      </c>
      <c r="I1248">
        <v>3</v>
      </c>
    </row>
    <row r="1249" spans="1:9" x14ac:dyDescent="0.55000000000000004">
      <c r="A1249">
        <v>41</v>
      </c>
      <c r="B1249" s="1" t="s">
        <v>578</v>
      </c>
      <c r="C1249" s="1" t="s">
        <v>2</v>
      </c>
      <c r="D1249">
        <v>1</v>
      </c>
      <c r="E1249" s="1" t="s">
        <v>164</v>
      </c>
      <c r="F1249">
        <v>1</v>
      </c>
      <c r="G1249" s="1" t="s">
        <v>375</v>
      </c>
      <c r="H1249" s="1" t="s">
        <v>28</v>
      </c>
      <c r="I1249">
        <v>3</v>
      </c>
    </row>
    <row r="1250" spans="1:9" x14ac:dyDescent="0.55000000000000004">
      <c r="A1250">
        <v>41</v>
      </c>
      <c r="B1250" s="1" t="s">
        <v>578</v>
      </c>
      <c r="C1250" s="1" t="s">
        <v>2</v>
      </c>
      <c r="D1250">
        <v>1</v>
      </c>
      <c r="E1250" s="1" t="s">
        <v>165</v>
      </c>
      <c r="F1250">
        <v>1</v>
      </c>
      <c r="G1250" s="1" t="s">
        <v>375</v>
      </c>
      <c r="H1250" s="1" t="s">
        <v>28</v>
      </c>
      <c r="I1250">
        <v>3</v>
      </c>
    </row>
    <row r="1251" spans="1:9" x14ac:dyDescent="0.55000000000000004">
      <c r="A1251">
        <v>41</v>
      </c>
      <c r="B1251" s="1" t="s">
        <v>578</v>
      </c>
      <c r="C1251" s="1" t="s">
        <v>2</v>
      </c>
      <c r="D1251">
        <v>1</v>
      </c>
      <c r="E1251" s="1" t="s">
        <v>168</v>
      </c>
      <c r="F1251">
        <v>4</v>
      </c>
      <c r="G1251" s="1" t="s">
        <v>376</v>
      </c>
      <c r="H1251" s="1" t="s">
        <v>29</v>
      </c>
      <c r="I1251">
        <v>3</v>
      </c>
    </row>
    <row r="1252" spans="1:9" x14ac:dyDescent="0.55000000000000004">
      <c r="A1252">
        <v>41</v>
      </c>
      <c r="B1252" s="1" t="s">
        <v>578</v>
      </c>
      <c r="C1252" s="1" t="s">
        <v>2</v>
      </c>
      <c r="D1252">
        <v>1</v>
      </c>
      <c r="E1252" s="1" t="s">
        <v>172</v>
      </c>
      <c r="F1252">
        <v>1</v>
      </c>
      <c r="G1252" s="1" t="s">
        <v>376</v>
      </c>
      <c r="H1252" s="1" t="s">
        <v>29</v>
      </c>
      <c r="I1252">
        <v>3</v>
      </c>
    </row>
    <row r="1253" spans="1:9" x14ac:dyDescent="0.55000000000000004">
      <c r="A1253">
        <v>41</v>
      </c>
      <c r="B1253" s="1" t="s">
        <v>578</v>
      </c>
      <c r="C1253" s="1" t="s">
        <v>2</v>
      </c>
      <c r="D1253">
        <v>1</v>
      </c>
      <c r="E1253" s="1" t="s">
        <v>176</v>
      </c>
      <c r="F1253">
        <v>1</v>
      </c>
      <c r="G1253" s="1" t="s">
        <v>375</v>
      </c>
      <c r="H1253" s="1" t="s">
        <v>29</v>
      </c>
      <c r="I1253">
        <v>3</v>
      </c>
    </row>
    <row r="1254" spans="1:9" x14ac:dyDescent="0.55000000000000004">
      <c r="A1254">
        <v>41</v>
      </c>
      <c r="B1254" s="1" t="s">
        <v>578</v>
      </c>
      <c r="C1254" s="1" t="s">
        <v>2</v>
      </c>
      <c r="D1254">
        <v>1</v>
      </c>
      <c r="E1254" s="1" t="s">
        <v>180</v>
      </c>
      <c r="F1254">
        <v>1</v>
      </c>
      <c r="G1254" s="1" t="s">
        <v>376</v>
      </c>
      <c r="H1254" s="1" t="s">
        <v>29</v>
      </c>
      <c r="I1254">
        <v>3</v>
      </c>
    </row>
    <row r="1255" spans="1:9" x14ac:dyDescent="0.55000000000000004">
      <c r="A1255">
        <v>41</v>
      </c>
      <c r="B1255" s="1" t="s">
        <v>578</v>
      </c>
      <c r="C1255" s="1" t="s">
        <v>2</v>
      </c>
      <c r="D1255">
        <v>1</v>
      </c>
      <c r="E1255" s="1" t="s">
        <v>234</v>
      </c>
      <c r="F1255">
        <v>3</v>
      </c>
      <c r="G1255" s="1" t="s">
        <v>377</v>
      </c>
      <c r="H1255" s="1" t="s">
        <v>28</v>
      </c>
      <c r="I1255">
        <v>3</v>
      </c>
    </row>
    <row r="1256" spans="1:9" x14ac:dyDescent="0.55000000000000004">
      <c r="A1256">
        <v>41</v>
      </c>
      <c r="B1256" s="1" t="s">
        <v>578</v>
      </c>
      <c r="C1256" s="1" t="s">
        <v>2</v>
      </c>
      <c r="D1256">
        <v>1</v>
      </c>
      <c r="E1256" s="1" t="s">
        <v>238</v>
      </c>
      <c r="F1256">
        <v>1</v>
      </c>
      <c r="G1256" s="1" t="s">
        <v>377</v>
      </c>
      <c r="H1256" s="1" t="s">
        <v>28</v>
      </c>
      <c r="I1256">
        <v>3</v>
      </c>
    </row>
    <row r="1257" spans="1:9" x14ac:dyDescent="0.55000000000000004">
      <c r="A1257">
        <v>41</v>
      </c>
      <c r="B1257" s="1" t="s">
        <v>578</v>
      </c>
      <c r="C1257" s="1" t="s">
        <v>2</v>
      </c>
      <c r="D1257">
        <v>1</v>
      </c>
      <c r="E1257" s="1" t="s">
        <v>241</v>
      </c>
      <c r="F1257">
        <v>1</v>
      </c>
      <c r="G1257" s="1" t="s">
        <v>377</v>
      </c>
      <c r="H1257" s="1" t="s">
        <v>29</v>
      </c>
      <c r="I1257">
        <v>3</v>
      </c>
    </row>
    <row r="1258" spans="1:9" x14ac:dyDescent="0.55000000000000004">
      <c r="A1258">
        <v>41</v>
      </c>
      <c r="B1258" s="1" t="s">
        <v>578</v>
      </c>
      <c r="C1258" s="1" t="s">
        <v>2</v>
      </c>
      <c r="D1258">
        <v>1</v>
      </c>
      <c r="E1258" s="1" t="s">
        <v>245</v>
      </c>
      <c r="F1258">
        <v>5</v>
      </c>
      <c r="G1258" s="1" t="s">
        <v>376</v>
      </c>
      <c r="H1258" s="1" t="s">
        <v>28</v>
      </c>
      <c r="I1258">
        <v>3</v>
      </c>
    </row>
    <row r="1259" spans="1:9" x14ac:dyDescent="0.55000000000000004">
      <c r="A1259">
        <v>41</v>
      </c>
      <c r="B1259" s="1" t="s">
        <v>578</v>
      </c>
      <c r="C1259" s="1" t="s">
        <v>2</v>
      </c>
      <c r="D1259">
        <v>1</v>
      </c>
      <c r="E1259" s="1" t="s">
        <v>249</v>
      </c>
      <c r="F1259">
        <v>1</v>
      </c>
      <c r="G1259" s="1" t="s">
        <v>375</v>
      </c>
      <c r="H1259" s="1" t="s">
        <v>28</v>
      </c>
      <c r="I1259">
        <v>3</v>
      </c>
    </row>
    <row r="1260" spans="1:9" x14ac:dyDescent="0.55000000000000004">
      <c r="A1260">
        <v>41</v>
      </c>
      <c r="B1260" s="1" t="s">
        <v>578</v>
      </c>
      <c r="C1260" s="1" t="s">
        <v>2</v>
      </c>
      <c r="D1260">
        <v>1</v>
      </c>
      <c r="E1260" s="1" t="s">
        <v>253</v>
      </c>
      <c r="F1260">
        <v>1</v>
      </c>
      <c r="G1260" s="1" t="s">
        <v>376</v>
      </c>
      <c r="H1260" s="1" t="s">
        <v>28</v>
      </c>
      <c r="I1260">
        <v>3</v>
      </c>
    </row>
    <row r="1261" spans="1:9" x14ac:dyDescent="0.55000000000000004">
      <c r="A1261">
        <v>41</v>
      </c>
      <c r="B1261" s="1" t="s">
        <v>578</v>
      </c>
      <c r="C1261" s="1" t="s">
        <v>2</v>
      </c>
      <c r="D1261">
        <v>1</v>
      </c>
      <c r="E1261" s="1" t="s">
        <v>257</v>
      </c>
      <c r="F1261">
        <v>1</v>
      </c>
      <c r="G1261" s="1" t="s">
        <v>376</v>
      </c>
      <c r="H1261" s="1" t="s">
        <v>28</v>
      </c>
      <c r="I1261">
        <v>3</v>
      </c>
    </row>
    <row r="1262" spans="1:9" x14ac:dyDescent="0.55000000000000004">
      <c r="A1262">
        <v>41</v>
      </c>
      <c r="B1262" s="1" t="s">
        <v>578</v>
      </c>
      <c r="C1262" s="1" t="s">
        <v>2</v>
      </c>
      <c r="D1262">
        <v>1</v>
      </c>
      <c r="E1262" s="1" t="s">
        <v>299</v>
      </c>
      <c r="F1262">
        <v>1</v>
      </c>
      <c r="G1262" s="1" t="s">
        <v>376</v>
      </c>
      <c r="H1262" s="1" t="s">
        <v>28</v>
      </c>
      <c r="I1262">
        <v>3</v>
      </c>
    </row>
    <row r="1263" spans="1:9" x14ac:dyDescent="0.55000000000000004">
      <c r="A1263">
        <v>41</v>
      </c>
      <c r="B1263" s="1" t="s">
        <v>578</v>
      </c>
      <c r="C1263" s="1" t="s">
        <v>2</v>
      </c>
      <c r="D1263">
        <v>1</v>
      </c>
      <c r="E1263" s="1" t="s">
        <v>301</v>
      </c>
      <c r="F1263">
        <v>1</v>
      </c>
      <c r="G1263" s="1" t="s">
        <v>375</v>
      </c>
      <c r="H1263" s="1" t="s">
        <v>28</v>
      </c>
      <c r="I1263">
        <v>3</v>
      </c>
    </row>
    <row r="1264" spans="1:9" x14ac:dyDescent="0.55000000000000004">
      <c r="A1264">
        <v>41</v>
      </c>
      <c r="B1264" s="1" t="s">
        <v>578</v>
      </c>
      <c r="C1264" s="1" t="s">
        <v>2</v>
      </c>
      <c r="D1264">
        <v>1</v>
      </c>
      <c r="E1264" s="1" t="s">
        <v>305</v>
      </c>
      <c r="F1264">
        <v>1</v>
      </c>
      <c r="G1264" s="1" t="s">
        <v>376</v>
      </c>
      <c r="H1264" s="1" t="s">
        <v>28</v>
      </c>
      <c r="I1264">
        <v>3</v>
      </c>
    </row>
    <row r="1265" spans="1:9" x14ac:dyDescent="0.55000000000000004">
      <c r="A1265">
        <v>41</v>
      </c>
      <c r="B1265" s="1" t="s">
        <v>578</v>
      </c>
      <c r="C1265" s="1" t="s">
        <v>2</v>
      </c>
      <c r="D1265">
        <v>1</v>
      </c>
      <c r="E1265" s="1" t="s">
        <v>308</v>
      </c>
      <c r="F1265">
        <v>1</v>
      </c>
      <c r="G1265" s="1" t="s">
        <v>377</v>
      </c>
      <c r="H1265" s="1" t="s">
        <v>28</v>
      </c>
      <c r="I1265">
        <v>3</v>
      </c>
    </row>
    <row r="1266" spans="1:9" x14ac:dyDescent="0.55000000000000004">
      <c r="A1266">
        <v>41</v>
      </c>
      <c r="B1266" s="1" t="s">
        <v>578</v>
      </c>
      <c r="C1266" s="1" t="s">
        <v>2</v>
      </c>
      <c r="D1266">
        <v>1</v>
      </c>
      <c r="E1266" s="1" t="s">
        <v>311</v>
      </c>
      <c r="F1266">
        <v>3</v>
      </c>
      <c r="G1266" s="1" t="s">
        <v>377</v>
      </c>
      <c r="H1266" s="1" t="s">
        <v>28</v>
      </c>
      <c r="I1266">
        <v>3</v>
      </c>
    </row>
    <row r="1267" spans="1:9" x14ac:dyDescent="0.55000000000000004">
      <c r="A1267">
        <v>41</v>
      </c>
      <c r="B1267" s="1" t="s">
        <v>578</v>
      </c>
      <c r="C1267" s="1" t="s">
        <v>2</v>
      </c>
      <c r="D1267">
        <v>1</v>
      </c>
      <c r="E1267" s="1" t="s">
        <v>314</v>
      </c>
      <c r="F1267">
        <v>1</v>
      </c>
      <c r="G1267" s="1" t="s">
        <v>377</v>
      </c>
      <c r="H1267" s="1" t="s">
        <v>28</v>
      </c>
      <c r="I1267">
        <v>3</v>
      </c>
    </row>
    <row r="1268" spans="1:9" x14ac:dyDescent="0.55000000000000004">
      <c r="A1268">
        <v>41</v>
      </c>
      <c r="B1268" s="1" t="s">
        <v>578</v>
      </c>
      <c r="C1268" s="1" t="s">
        <v>2</v>
      </c>
      <c r="D1268">
        <v>1</v>
      </c>
      <c r="E1268" s="1" t="s">
        <v>372</v>
      </c>
      <c r="F1268">
        <v>1</v>
      </c>
      <c r="G1268" s="1" t="s">
        <v>377</v>
      </c>
      <c r="H1268" s="1" t="s">
        <v>28</v>
      </c>
      <c r="I1268">
        <v>3</v>
      </c>
    </row>
    <row r="1269" spans="1:9" x14ac:dyDescent="0.55000000000000004">
      <c r="A1269">
        <v>41</v>
      </c>
      <c r="B1269" s="1" t="s">
        <v>578</v>
      </c>
      <c r="C1269" s="1" t="s">
        <v>2</v>
      </c>
      <c r="D1269">
        <v>1</v>
      </c>
      <c r="E1269" s="1" t="s">
        <v>337</v>
      </c>
      <c r="F1269">
        <v>1</v>
      </c>
      <c r="G1269" s="1" t="s">
        <v>376</v>
      </c>
      <c r="H1269" s="1" t="s">
        <v>28</v>
      </c>
      <c r="I1269">
        <v>3</v>
      </c>
    </row>
    <row r="1270" spans="1:9" x14ac:dyDescent="0.55000000000000004">
      <c r="A1270">
        <v>41</v>
      </c>
      <c r="B1270" s="1" t="s">
        <v>578</v>
      </c>
      <c r="C1270" s="1" t="s">
        <v>2</v>
      </c>
      <c r="D1270">
        <v>1</v>
      </c>
      <c r="E1270" s="1" t="s">
        <v>341</v>
      </c>
      <c r="F1270">
        <v>1</v>
      </c>
      <c r="G1270" s="1" t="s">
        <v>376</v>
      </c>
      <c r="H1270" s="1" t="s">
        <v>29</v>
      </c>
      <c r="I1270">
        <v>3</v>
      </c>
    </row>
    <row r="1271" spans="1:9" x14ac:dyDescent="0.55000000000000004">
      <c r="A1271">
        <v>41</v>
      </c>
      <c r="B1271" s="1" t="s">
        <v>578</v>
      </c>
      <c r="C1271" s="1" t="s">
        <v>2</v>
      </c>
      <c r="D1271">
        <v>1</v>
      </c>
      <c r="E1271" s="1" t="s">
        <v>344</v>
      </c>
      <c r="F1271">
        <v>1</v>
      </c>
      <c r="G1271" s="1" t="s">
        <v>375</v>
      </c>
      <c r="H1271" s="1" t="s">
        <v>29</v>
      </c>
      <c r="I1271">
        <v>3</v>
      </c>
    </row>
    <row r="1272" spans="1:9" x14ac:dyDescent="0.55000000000000004">
      <c r="A1272">
        <v>41</v>
      </c>
      <c r="B1272" s="1" t="s">
        <v>578</v>
      </c>
      <c r="C1272" s="1" t="s">
        <v>2</v>
      </c>
      <c r="D1272">
        <v>1</v>
      </c>
      <c r="E1272" s="1" t="s">
        <v>348</v>
      </c>
      <c r="F1272">
        <v>1</v>
      </c>
      <c r="G1272" s="1" t="s">
        <v>375</v>
      </c>
      <c r="H1272" s="1" t="s">
        <v>28</v>
      </c>
      <c r="I1272">
        <v>3</v>
      </c>
    </row>
    <row r="1273" spans="1:9" x14ac:dyDescent="0.55000000000000004">
      <c r="A1273">
        <v>42</v>
      </c>
      <c r="B1273" s="1" t="s">
        <v>579</v>
      </c>
      <c r="C1273" s="1" t="s">
        <v>1</v>
      </c>
      <c r="D1273">
        <v>2</v>
      </c>
      <c r="E1273" s="1" t="s">
        <v>89</v>
      </c>
      <c r="F1273">
        <v>2</v>
      </c>
      <c r="G1273" s="1" t="s">
        <v>377</v>
      </c>
      <c r="H1273" s="1" t="s">
        <v>29</v>
      </c>
      <c r="I1273">
        <v>3</v>
      </c>
    </row>
    <row r="1274" spans="1:9" x14ac:dyDescent="0.55000000000000004">
      <c r="A1274">
        <v>42</v>
      </c>
      <c r="B1274" s="1" t="s">
        <v>579</v>
      </c>
      <c r="C1274" s="1" t="s">
        <v>1</v>
      </c>
      <c r="D1274">
        <v>2</v>
      </c>
      <c r="E1274" s="1" t="s">
        <v>93</v>
      </c>
      <c r="F1274">
        <v>2</v>
      </c>
      <c r="G1274" s="1" t="s">
        <v>377</v>
      </c>
      <c r="H1274" s="1" t="s">
        <v>29</v>
      </c>
      <c r="I1274">
        <v>3</v>
      </c>
    </row>
    <row r="1275" spans="1:9" x14ac:dyDescent="0.55000000000000004">
      <c r="A1275">
        <v>42</v>
      </c>
      <c r="B1275" s="1" t="s">
        <v>579</v>
      </c>
      <c r="C1275" s="1" t="s">
        <v>1</v>
      </c>
      <c r="D1275">
        <v>2</v>
      </c>
      <c r="E1275" s="1" t="s">
        <v>97</v>
      </c>
      <c r="F1275">
        <v>2</v>
      </c>
      <c r="G1275" s="1" t="s">
        <v>377</v>
      </c>
      <c r="H1275" s="1" t="s">
        <v>29</v>
      </c>
      <c r="I1275">
        <v>3</v>
      </c>
    </row>
    <row r="1276" spans="1:9" x14ac:dyDescent="0.55000000000000004">
      <c r="A1276">
        <v>42</v>
      </c>
      <c r="B1276" s="1" t="s">
        <v>579</v>
      </c>
      <c r="C1276" s="1" t="s">
        <v>1</v>
      </c>
      <c r="D1276">
        <v>2</v>
      </c>
      <c r="E1276" s="1" t="s">
        <v>101</v>
      </c>
      <c r="F1276">
        <v>2</v>
      </c>
      <c r="G1276" s="1" t="s">
        <v>377</v>
      </c>
      <c r="H1276" s="1" t="s">
        <v>29</v>
      </c>
      <c r="I1276">
        <v>3</v>
      </c>
    </row>
    <row r="1277" spans="1:9" x14ac:dyDescent="0.55000000000000004">
      <c r="A1277">
        <v>42</v>
      </c>
      <c r="B1277" s="1" t="s">
        <v>579</v>
      </c>
      <c r="C1277" s="1" t="s">
        <v>1</v>
      </c>
      <c r="D1277">
        <v>2</v>
      </c>
      <c r="E1277" s="1" t="s">
        <v>150</v>
      </c>
      <c r="F1277">
        <v>2</v>
      </c>
      <c r="G1277" s="1" t="s">
        <v>375</v>
      </c>
      <c r="H1277" s="1" t="s">
        <v>29</v>
      </c>
      <c r="I1277">
        <v>3</v>
      </c>
    </row>
    <row r="1278" spans="1:9" x14ac:dyDescent="0.55000000000000004">
      <c r="A1278">
        <v>42</v>
      </c>
      <c r="B1278" s="1" t="s">
        <v>579</v>
      </c>
      <c r="C1278" s="1" t="s">
        <v>1</v>
      </c>
      <c r="D1278">
        <v>2</v>
      </c>
      <c r="E1278" s="1" t="s">
        <v>153</v>
      </c>
      <c r="F1278">
        <v>2</v>
      </c>
      <c r="G1278" s="1" t="s">
        <v>376</v>
      </c>
      <c r="H1278" s="1" t="s">
        <v>28</v>
      </c>
      <c r="I1278">
        <v>3</v>
      </c>
    </row>
    <row r="1279" spans="1:9" x14ac:dyDescent="0.55000000000000004">
      <c r="A1279">
        <v>42</v>
      </c>
      <c r="B1279" s="1" t="s">
        <v>579</v>
      </c>
      <c r="C1279" s="1" t="s">
        <v>1</v>
      </c>
      <c r="D1279">
        <v>2</v>
      </c>
      <c r="E1279" s="1" t="s">
        <v>157</v>
      </c>
      <c r="F1279">
        <v>2</v>
      </c>
      <c r="G1279" s="1" t="s">
        <v>376</v>
      </c>
      <c r="H1279" s="1" t="s">
        <v>28</v>
      </c>
      <c r="I1279">
        <v>3</v>
      </c>
    </row>
    <row r="1280" spans="1:9" x14ac:dyDescent="0.55000000000000004">
      <c r="A1280">
        <v>42</v>
      </c>
      <c r="B1280" s="1" t="s">
        <v>579</v>
      </c>
      <c r="C1280" s="1" t="s">
        <v>1</v>
      </c>
      <c r="D1280">
        <v>2</v>
      </c>
      <c r="E1280" s="1" t="s">
        <v>164</v>
      </c>
      <c r="F1280">
        <v>2</v>
      </c>
      <c r="G1280" s="1" t="s">
        <v>375</v>
      </c>
      <c r="H1280" s="1" t="s">
        <v>28</v>
      </c>
      <c r="I1280">
        <v>3</v>
      </c>
    </row>
    <row r="1281" spans="1:9" x14ac:dyDescent="0.55000000000000004">
      <c r="A1281">
        <v>42</v>
      </c>
      <c r="B1281" s="1" t="s">
        <v>579</v>
      </c>
      <c r="C1281" s="1" t="s">
        <v>1</v>
      </c>
      <c r="D1281">
        <v>2</v>
      </c>
      <c r="E1281" s="1" t="s">
        <v>165</v>
      </c>
      <c r="F1281">
        <v>2</v>
      </c>
      <c r="G1281" s="1" t="s">
        <v>375</v>
      </c>
      <c r="H1281" s="1" t="s">
        <v>28</v>
      </c>
      <c r="I1281">
        <v>3</v>
      </c>
    </row>
    <row r="1282" spans="1:9" x14ac:dyDescent="0.55000000000000004">
      <c r="A1282">
        <v>42</v>
      </c>
      <c r="B1282" s="1" t="s">
        <v>579</v>
      </c>
      <c r="C1282" s="1" t="s">
        <v>1</v>
      </c>
      <c r="D1282">
        <v>2</v>
      </c>
      <c r="E1282" s="1" t="s">
        <v>168</v>
      </c>
      <c r="F1282">
        <v>2</v>
      </c>
      <c r="G1282" s="1" t="s">
        <v>376</v>
      </c>
      <c r="H1282" s="1" t="s">
        <v>29</v>
      </c>
      <c r="I1282">
        <v>3</v>
      </c>
    </row>
    <row r="1283" spans="1:9" x14ac:dyDescent="0.55000000000000004">
      <c r="A1283">
        <v>42</v>
      </c>
      <c r="B1283" s="1" t="s">
        <v>579</v>
      </c>
      <c r="C1283" s="1" t="s">
        <v>1</v>
      </c>
      <c r="D1283">
        <v>2</v>
      </c>
      <c r="E1283" s="1" t="s">
        <v>172</v>
      </c>
      <c r="F1283">
        <v>2</v>
      </c>
      <c r="G1283" s="1" t="s">
        <v>376</v>
      </c>
      <c r="H1283" s="1" t="s">
        <v>29</v>
      </c>
      <c r="I1283">
        <v>3</v>
      </c>
    </row>
    <row r="1284" spans="1:9" x14ac:dyDescent="0.55000000000000004">
      <c r="A1284">
        <v>42</v>
      </c>
      <c r="B1284" s="1" t="s">
        <v>579</v>
      </c>
      <c r="C1284" s="1" t="s">
        <v>1</v>
      </c>
      <c r="D1284">
        <v>2</v>
      </c>
      <c r="E1284" s="1" t="s">
        <v>176</v>
      </c>
      <c r="F1284">
        <v>2</v>
      </c>
      <c r="G1284" s="1" t="s">
        <v>375</v>
      </c>
      <c r="H1284" s="1" t="s">
        <v>29</v>
      </c>
      <c r="I1284">
        <v>3</v>
      </c>
    </row>
    <row r="1285" spans="1:9" x14ac:dyDescent="0.55000000000000004">
      <c r="A1285">
        <v>42</v>
      </c>
      <c r="B1285" s="1" t="s">
        <v>579</v>
      </c>
      <c r="C1285" s="1" t="s">
        <v>1</v>
      </c>
      <c r="D1285">
        <v>2</v>
      </c>
      <c r="E1285" s="1" t="s">
        <v>180</v>
      </c>
      <c r="F1285">
        <v>2</v>
      </c>
      <c r="G1285" s="1" t="s">
        <v>376</v>
      </c>
      <c r="H1285" s="1" t="s">
        <v>29</v>
      </c>
      <c r="I1285">
        <v>3</v>
      </c>
    </row>
    <row r="1286" spans="1:9" x14ac:dyDescent="0.55000000000000004">
      <c r="A1286">
        <v>42</v>
      </c>
      <c r="B1286" s="1" t="s">
        <v>579</v>
      </c>
      <c r="C1286" s="1" t="s">
        <v>1</v>
      </c>
      <c r="D1286">
        <v>2</v>
      </c>
      <c r="E1286" s="1" t="s">
        <v>234</v>
      </c>
      <c r="F1286">
        <v>2</v>
      </c>
      <c r="G1286" s="1" t="s">
        <v>377</v>
      </c>
      <c r="H1286" s="1" t="s">
        <v>28</v>
      </c>
      <c r="I1286">
        <v>3</v>
      </c>
    </row>
    <row r="1287" spans="1:9" x14ac:dyDescent="0.55000000000000004">
      <c r="A1287">
        <v>42</v>
      </c>
      <c r="B1287" s="1" t="s">
        <v>579</v>
      </c>
      <c r="C1287" s="1" t="s">
        <v>1</v>
      </c>
      <c r="D1287">
        <v>2</v>
      </c>
      <c r="E1287" s="1" t="s">
        <v>238</v>
      </c>
      <c r="F1287">
        <v>2</v>
      </c>
      <c r="G1287" s="1" t="s">
        <v>377</v>
      </c>
      <c r="H1287" s="1" t="s">
        <v>28</v>
      </c>
      <c r="I1287">
        <v>3</v>
      </c>
    </row>
    <row r="1288" spans="1:9" x14ac:dyDescent="0.55000000000000004">
      <c r="A1288">
        <v>42</v>
      </c>
      <c r="B1288" s="1" t="s">
        <v>579</v>
      </c>
      <c r="C1288" s="1" t="s">
        <v>1</v>
      </c>
      <c r="D1288">
        <v>2</v>
      </c>
      <c r="E1288" s="1" t="s">
        <v>241</v>
      </c>
      <c r="F1288">
        <v>2</v>
      </c>
      <c r="G1288" s="1" t="s">
        <v>377</v>
      </c>
      <c r="H1288" s="1" t="s">
        <v>29</v>
      </c>
      <c r="I1288">
        <v>3</v>
      </c>
    </row>
    <row r="1289" spans="1:9" x14ac:dyDescent="0.55000000000000004">
      <c r="A1289">
        <v>42</v>
      </c>
      <c r="B1289" s="1" t="s">
        <v>579</v>
      </c>
      <c r="C1289" s="1" t="s">
        <v>1</v>
      </c>
      <c r="D1289">
        <v>2</v>
      </c>
      <c r="E1289" s="1" t="s">
        <v>245</v>
      </c>
      <c r="F1289">
        <v>2</v>
      </c>
      <c r="G1289" s="1" t="s">
        <v>376</v>
      </c>
      <c r="H1289" s="1" t="s">
        <v>28</v>
      </c>
      <c r="I1289">
        <v>3</v>
      </c>
    </row>
    <row r="1290" spans="1:9" x14ac:dyDescent="0.55000000000000004">
      <c r="A1290">
        <v>42</v>
      </c>
      <c r="B1290" s="1" t="s">
        <v>579</v>
      </c>
      <c r="C1290" s="1" t="s">
        <v>1</v>
      </c>
      <c r="D1290">
        <v>2</v>
      </c>
      <c r="E1290" s="1" t="s">
        <v>249</v>
      </c>
      <c r="F1290">
        <v>2</v>
      </c>
      <c r="G1290" s="1" t="s">
        <v>375</v>
      </c>
      <c r="H1290" s="1" t="s">
        <v>28</v>
      </c>
      <c r="I1290">
        <v>3</v>
      </c>
    </row>
    <row r="1291" spans="1:9" x14ac:dyDescent="0.55000000000000004">
      <c r="A1291">
        <v>42</v>
      </c>
      <c r="B1291" s="1" t="s">
        <v>579</v>
      </c>
      <c r="C1291" s="1" t="s">
        <v>1</v>
      </c>
      <c r="D1291">
        <v>2</v>
      </c>
      <c r="E1291" s="1" t="s">
        <v>253</v>
      </c>
      <c r="F1291">
        <v>2</v>
      </c>
      <c r="G1291" s="1" t="s">
        <v>376</v>
      </c>
      <c r="H1291" s="1" t="s">
        <v>28</v>
      </c>
      <c r="I1291">
        <v>3</v>
      </c>
    </row>
    <row r="1292" spans="1:9" x14ac:dyDescent="0.55000000000000004">
      <c r="A1292">
        <v>42</v>
      </c>
      <c r="B1292" s="1" t="s">
        <v>579</v>
      </c>
      <c r="C1292" s="1" t="s">
        <v>1</v>
      </c>
      <c r="D1292">
        <v>2</v>
      </c>
      <c r="E1292" s="1" t="s">
        <v>257</v>
      </c>
      <c r="F1292">
        <v>2</v>
      </c>
      <c r="G1292" s="1" t="s">
        <v>376</v>
      </c>
      <c r="H1292" s="1" t="s">
        <v>28</v>
      </c>
      <c r="I1292">
        <v>3</v>
      </c>
    </row>
    <row r="1293" spans="1:9" x14ac:dyDescent="0.55000000000000004">
      <c r="A1293">
        <v>42</v>
      </c>
      <c r="B1293" s="1" t="s">
        <v>579</v>
      </c>
      <c r="C1293" s="1" t="s">
        <v>1</v>
      </c>
      <c r="D1293">
        <v>2</v>
      </c>
      <c r="E1293" s="1" t="s">
        <v>299</v>
      </c>
      <c r="F1293">
        <v>2</v>
      </c>
      <c r="G1293" s="1" t="s">
        <v>376</v>
      </c>
      <c r="H1293" s="1" t="s">
        <v>28</v>
      </c>
      <c r="I1293">
        <v>3</v>
      </c>
    </row>
    <row r="1294" spans="1:9" x14ac:dyDescent="0.55000000000000004">
      <c r="A1294">
        <v>42</v>
      </c>
      <c r="B1294" s="1" t="s">
        <v>579</v>
      </c>
      <c r="C1294" s="1" t="s">
        <v>1</v>
      </c>
      <c r="D1294">
        <v>2</v>
      </c>
      <c r="E1294" s="1" t="s">
        <v>301</v>
      </c>
      <c r="F1294">
        <v>2</v>
      </c>
      <c r="G1294" s="1" t="s">
        <v>375</v>
      </c>
      <c r="H1294" s="1" t="s">
        <v>28</v>
      </c>
      <c r="I1294">
        <v>3</v>
      </c>
    </row>
    <row r="1295" spans="1:9" x14ac:dyDescent="0.55000000000000004">
      <c r="A1295">
        <v>42</v>
      </c>
      <c r="B1295" s="1" t="s">
        <v>579</v>
      </c>
      <c r="C1295" s="1" t="s">
        <v>1</v>
      </c>
      <c r="D1295">
        <v>2</v>
      </c>
      <c r="E1295" s="1" t="s">
        <v>305</v>
      </c>
      <c r="F1295">
        <v>2</v>
      </c>
      <c r="G1295" s="1" t="s">
        <v>376</v>
      </c>
      <c r="H1295" s="1" t="s">
        <v>28</v>
      </c>
      <c r="I1295">
        <v>3</v>
      </c>
    </row>
    <row r="1296" spans="1:9" x14ac:dyDescent="0.55000000000000004">
      <c r="A1296">
        <v>42</v>
      </c>
      <c r="B1296" s="1" t="s">
        <v>579</v>
      </c>
      <c r="C1296" s="1" t="s">
        <v>1</v>
      </c>
      <c r="D1296">
        <v>2</v>
      </c>
      <c r="E1296" s="1" t="s">
        <v>308</v>
      </c>
      <c r="F1296">
        <v>2</v>
      </c>
      <c r="G1296" s="1" t="s">
        <v>377</v>
      </c>
      <c r="H1296" s="1" t="s">
        <v>28</v>
      </c>
      <c r="I1296">
        <v>3</v>
      </c>
    </row>
    <row r="1297" spans="1:9" x14ac:dyDescent="0.55000000000000004">
      <c r="A1297">
        <v>42</v>
      </c>
      <c r="B1297" s="1" t="s">
        <v>579</v>
      </c>
      <c r="C1297" s="1" t="s">
        <v>1</v>
      </c>
      <c r="D1297">
        <v>2</v>
      </c>
      <c r="E1297" s="1" t="s">
        <v>311</v>
      </c>
      <c r="F1297">
        <v>2</v>
      </c>
      <c r="G1297" s="1" t="s">
        <v>377</v>
      </c>
      <c r="H1297" s="1" t="s">
        <v>28</v>
      </c>
      <c r="I1297">
        <v>3</v>
      </c>
    </row>
    <row r="1298" spans="1:9" x14ac:dyDescent="0.55000000000000004">
      <c r="A1298">
        <v>42</v>
      </c>
      <c r="B1298" s="1" t="s">
        <v>579</v>
      </c>
      <c r="C1298" s="1" t="s">
        <v>1</v>
      </c>
      <c r="D1298">
        <v>2</v>
      </c>
      <c r="E1298" s="1" t="s">
        <v>314</v>
      </c>
      <c r="F1298">
        <v>2</v>
      </c>
      <c r="G1298" s="1" t="s">
        <v>377</v>
      </c>
      <c r="H1298" s="1" t="s">
        <v>28</v>
      </c>
      <c r="I1298">
        <v>3</v>
      </c>
    </row>
    <row r="1299" spans="1:9" x14ac:dyDescent="0.55000000000000004">
      <c r="A1299">
        <v>42</v>
      </c>
      <c r="B1299" s="1" t="s">
        <v>579</v>
      </c>
      <c r="C1299" s="1" t="s">
        <v>1</v>
      </c>
      <c r="D1299">
        <v>2</v>
      </c>
      <c r="E1299" s="1" t="s">
        <v>372</v>
      </c>
      <c r="F1299">
        <v>2</v>
      </c>
      <c r="G1299" s="1" t="s">
        <v>377</v>
      </c>
      <c r="H1299" s="1" t="s">
        <v>28</v>
      </c>
      <c r="I1299">
        <v>3</v>
      </c>
    </row>
    <row r="1300" spans="1:9" x14ac:dyDescent="0.55000000000000004">
      <c r="A1300">
        <v>42</v>
      </c>
      <c r="B1300" s="1" t="s">
        <v>579</v>
      </c>
      <c r="C1300" s="1" t="s">
        <v>1</v>
      </c>
      <c r="D1300">
        <v>2</v>
      </c>
      <c r="E1300" s="1" t="s">
        <v>337</v>
      </c>
      <c r="F1300">
        <v>2</v>
      </c>
      <c r="G1300" s="1" t="s">
        <v>376</v>
      </c>
      <c r="H1300" s="1" t="s">
        <v>28</v>
      </c>
      <c r="I1300">
        <v>3</v>
      </c>
    </row>
    <row r="1301" spans="1:9" x14ac:dyDescent="0.55000000000000004">
      <c r="A1301">
        <v>42</v>
      </c>
      <c r="B1301" s="1" t="s">
        <v>579</v>
      </c>
      <c r="C1301" s="1" t="s">
        <v>1</v>
      </c>
      <c r="D1301">
        <v>2</v>
      </c>
      <c r="E1301" s="1" t="s">
        <v>341</v>
      </c>
      <c r="F1301">
        <v>2</v>
      </c>
      <c r="G1301" s="1" t="s">
        <v>376</v>
      </c>
      <c r="H1301" s="1" t="s">
        <v>29</v>
      </c>
      <c r="I1301">
        <v>3</v>
      </c>
    </row>
    <row r="1302" spans="1:9" x14ac:dyDescent="0.55000000000000004">
      <c r="A1302">
        <v>42</v>
      </c>
      <c r="B1302" s="1" t="s">
        <v>579</v>
      </c>
      <c r="C1302" s="1" t="s">
        <v>1</v>
      </c>
      <c r="D1302">
        <v>2</v>
      </c>
      <c r="E1302" s="1" t="s">
        <v>344</v>
      </c>
      <c r="F1302">
        <v>2</v>
      </c>
      <c r="G1302" s="1" t="s">
        <v>375</v>
      </c>
      <c r="H1302" s="1" t="s">
        <v>29</v>
      </c>
      <c r="I1302">
        <v>3</v>
      </c>
    </row>
    <row r="1303" spans="1:9" x14ac:dyDescent="0.55000000000000004">
      <c r="A1303">
        <v>42</v>
      </c>
      <c r="B1303" s="1" t="s">
        <v>579</v>
      </c>
      <c r="C1303" s="1" t="s">
        <v>1</v>
      </c>
      <c r="D1303">
        <v>2</v>
      </c>
      <c r="E1303" s="1" t="s">
        <v>348</v>
      </c>
      <c r="F1303">
        <v>2</v>
      </c>
      <c r="G1303" s="1" t="s">
        <v>375</v>
      </c>
      <c r="H1303" s="1" t="s">
        <v>28</v>
      </c>
      <c r="I1303">
        <v>3</v>
      </c>
    </row>
    <row r="1304" spans="1:9" x14ac:dyDescent="0.55000000000000004">
      <c r="A1304">
        <v>43</v>
      </c>
      <c r="B1304" s="1" t="s">
        <v>580</v>
      </c>
      <c r="C1304" s="1" t="s">
        <v>4</v>
      </c>
      <c r="D1304">
        <v>5</v>
      </c>
      <c r="E1304" s="1" t="s">
        <v>89</v>
      </c>
      <c r="F1304">
        <v>5</v>
      </c>
      <c r="G1304" s="1" t="s">
        <v>377</v>
      </c>
      <c r="H1304" s="1" t="s">
        <v>29</v>
      </c>
      <c r="I1304">
        <v>3</v>
      </c>
    </row>
    <row r="1305" spans="1:9" x14ac:dyDescent="0.55000000000000004">
      <c r="A1305">
        <v>43</v>
      </c>
      <c r="B1305" s="1" t="s">
        <v>580</v>
      </c>
      <c r="C1305" s="1" t="s">
        <v>4</v>
      </c>
      <c r="D1305">
        <v>5</v>
      </c>
      <c r="E1305" s="1" t="s">
        <v>93</v>
      </c>
      <c r="F1305">
        <v>5</v>
      </c>
      <c r="G1305" s="1" t="s">
        <v>377</v>
      </c>
      <c r="H1305" s="1" t="s">
        <v>29</v>
      </c>
      <c r="I1305">
        <v>3</v>
      </c>
    </row>
    <row r="1306" spans="1:9" x14ac:dyDescent="0.55000000000000004">
      <c r="A1306">
        <v>43</v>
      </c>
      <c r="B1306" s="1" t="s">
        <v>580</v>
      </c>
      <c r="C1306" s="1" t="s">
        <v>4</v>
      </c>
      <c r="D1306">
        <v>5</v>
      </c>
      <c r="E1306" s="1" t="s">
        <v>97</v>
      </c>
      <c r="F1306">
        <v>7</v>
      </c>
      <c r="G1306" s="1" t="s">
        <v>377</v>
      </c>
      <c r="H1306" s="1" t="s">
        <v>29</v>
      </c>
      <c r="I1306">
        <v>3</v>
      </c>
    </row>
    <row r="1307" spans="1:9" x14ac:dyDescent="0.55000000000000004">
      <c r="A1307">
        <v>43</v>
      </c>
      <c r="B1307" s="1" t="s">
        <v>580</v>
      </c>
      <c r="C1307" s="1" t="s">
        <v>4</v>
      </c>
      <c r="D1307">
        <v>5</v>
      </c>
      <c r="E1307" s="1" t="s">
        <v>101</v>
      </c>
      <c r="F1307">
        <v>5</v>
      </c>
      <c r="G1307" s="1" t="s">
        <v>377</v>
      </c>
      <c r="H1307" s="1" t="s">
        <v>29</v>
      </c>
      <c r="I1307">
        <v>3</v>
      </c>
    </row>
    <row r="1308" spans="1:9" x14ac:dyDescent="0.55000000000000004">
      <c r="A1308">
        <v>43</v>
      </c>
      <c r="B1308" s="1" t="s">
        <v>580</v>
      </c>
      <c r="C1308" s="1" t="s">
        <v>4</v>
      </c>
      <c r="D1308">
        <v>5</v>
      </c>
      <c r="E1308" s="1" t="s">
        <v>150</v>
      </c>
      <c r="F1308">
        <v>5</v>
      </c>
      <c r="G1308" s="1" t="s">
        <v>375</v>
      </c>
      <c r="H1308" s="1" t="s">
        <v>29</v>
      </c>
      <c r="I1308">
        <v>3</v>
      </c>
    </row>
    <row r="1309" spans="1:9" x14ac:dyDescent="0.55000000000000004">
      <c r="A1309">
        <v>43</v>
      </c>
      <c r="B1309" s="1" t="s">
        <v>580</v>
      </c>
      <c r="C1309" s="1" t="s">
        <v>4</v>
      </c>
      <c r="D1309">
        <v>5</v>
      </c>
      <c r="E1309" s="1" t="s">
        <v>153</v>
      </c>
      <c r="F1309">
        <v>5</v>
      </c>
      <c r="G1309" s="1" t="s">
        <v>376</v>
      </c>
      <c r="H1309" s="1" t="s">
        <v>28</v>
      </c>
      <c r="I1309">
        <v>3</v>
      </c>
    </row>
    <row r="1310" spans="1:9" x14ac:dyDescent="0.55000000000000004">
      <c r="A1310">
        <v>43</v>
      </c>
      <c r="B1310" s="1" t="s">
        <v>580</v>
      </c>
      <c r="C1310" s="1" t="s">
        <v>4</v>
      </c>
      <c r="D1310">
        <v>5</v>
      </c>
      <c r="E1310" s="1" t="s">
        <v>157</v>
      </c>
      <c r="F1310">
        <v>2</v>
      </c>
      <c r="G1310" s="1" t="s">
        <v>376</v>
      </c>
      <c r="H1310" s="1" t="s">
        <v>28</v>
      </c>
      <c r="I1310">
        <v>3</v>
      </c>
    </row>
    <row r="1311" spans="1:9" x14ac:dyDescent="0.55000000000000004">
      <c r="A1311">
        <v>43</v>
      </c>
      <c r="B1311" s="1" t="s">
        <v>580</v>
      </c>
      <c r="C1311" s="1" t="s">
        <v>4</v>
      </c>
      <c r="D1311">
        <v>5</v>
      </c>
      <c r="E1311" s="1" t="s">
        <v>164</v>
      </c>
      <c r="F1311">
        <v>5</v>
      </c>
      <c r="G1311" s="1" t="s">
        <v>375</v>
      </c>
      <c r="H1311" s="1" t="s">
        <v>28</v>
      </c>
      <c r="I1311">
        <v>3</v>
      </c>
    </row>
    <row r="1312" spans="1:9" x14ac:dyDescent="0.55000000000000004">
      <c r="A1312">
        <v>43</v>
      </c>
      <c r="B1312" s="1" t="s">
        <v>580</v>
      </c>
      <c r="C1312" s="1" t="s">
        <v>4</v>
      </c>
      <c r="D1312">
        <v>5</v>
      </c>
      <c r="E1312" s="1" t="s">
        <v>165</v>
      </c>
      <c r="F1312">
        <v>6</v>
      </c>
      <c r="G1312" s="1" t="s">
        <v>375</v>
      </c>
      <c r="H1312" s="1" t="s">
        <v>28</v>
      </c>
      <c r="I1312">
        <v>3</v>
      </c>
    </row>
    <row r="1313" spans="1:9" x14ac:dyDescent="0.55000000000000004">
      <c r="A1313">
        <v>43</v>
      </c>
      <c r="B1313" s="1" t="s">
        <v>580</v>
      </c>
      <c r="C1313" s="1" t="s">
        <v>4</v>
      </c>
      <c r="D1313">
        <v>5</v>
      </c>
      <c r="E1313" s="1" t="s">
        <v>168</v>
      </c>
      <c r="F1313">
        <v>5</v>
      </c>
      <c r="G1313" s="1" t="s">
        <v>376</v>
      </c>
      <c r="H1313" s="1" t="s">
        <v>29</v>
      </c>
      <c r="I1313">
        <v>3</v>
      </c>
    </row>
    <row r="1314" spans="1:9" x14ac:dyDescent="0.55000000000000004">
      <c r="A1314">
        <v>43</v>
      </c>
      <c r="B1314" s="1" t="s">
        <v>580</v>
      </c>
      <c r="C1314" s="1" t="s">
        <v>4</v>
      </c>
      <c r="D1314">
        <v>5</v>
      </c>
      <c r="E1314" s="1" t="s">
        <v>172</v>
      </c>
      <c r="F1314">
        <v>5</v>
      </c>
      <c r="G1314" s="1" t="s">
        <v>376</v>
      </c>
      <c r="H1314" s="1" t="s">
        <v>29</v>
      </c>
      <c r="I1314">
        <v>3</v>
      </c>
    </row>
    <row r="1315" spans="1:9" x14ac:dyDescent="0.55000000000000004">
      <c r="A1315">
        <v>43</v>
      </c>
      <c r="B1315" s="1" t="s">
        <v>580</v>
      </c>
      <c r="C1315" s="1" t="s">
        <v>4</v>
      </c>
      <c r="D1315">
        <v>5</v>
      </c>
      <c r="E1315" s="1" t="s">
        <v>176</v>
      </c>
      <c r="F1315">
        <v>5</v>
      </c>
      <c r="G1315" s="1" t="s">
        <v>375</v>
      </c>
      <c r="H1315" s="1" t="s">
        <v>29</v>
      </c>
      <c r="I1315">
        <v>3</v>
      </c>
    </row>
    <row r="1316" spans="1:9" x14ac:dyDescent="0.55000000000000004">
      <c r="A1316">
        <v>43</v>
      </c>
      <c r="B1316" s="1" t="s">
        <v>580</v>
      </c>
      <c r="C1316" s="1" t="s">
        <v>4</v>
      </c>
      <c r="D1316">
        <v>5</v>
      </c>
      <c r="E1316" s="1" t="s">
        <v>180</v>
      </c>
      <c r="F1316">
        <v>5</v>
      </c>
      <c r="G1316" s="1" t="s">
        <v>376</v>
      </c>
      <c r="H1316" s="1" t="s">
        <v>29</v>
      </c>
      <c r="I1316">
        <v>3</v>
      </c>
    </row>
    <row r="1317" spans="1:9" x14ac:dyDescent="0.55000000000000004">
      <c r="A1317">
        <v>43</v>
      </c>
      <c r="B1317" s="1" t="s">
        <v>580</v>
      </c>
      <c r="C1317" s="1" t="s">
        <v>4</v>
      </c>
      <c r="D1317">
        <v>5</v>
      </c>
      <c r="E1317" s="1" t="s">
        <v>234</v>
      </c>
      <c r="F1317">
        <v>5</v>
      </c>
      <c r="G1317" s="1" t="s">
        <v>377</v>
      </c>
      <c r="H1317" s="1" t="s">
        <v>28</v>
      </c>
      <c r="I1317">
        <v>3</v>
      </c>
    </row>
    <row r="1318" spans="1:9" x14ac:dyDescent="0.55000000000000004">
      <c r="A1318">
        <v>43</v>
      </c>
      <c r="B1318" s="1" t="s">
        <v>580</v>
      </c>
      <c r="C1318" s="1" t="s">
        <v>4</v>
      </c>
      <c r="D1318">
        <v>5</v>
      </c>
      <c r="E1318" s="1" t="s">
        <v>238</v>
      </c>
      <c r="F1318">
        <v>5</v>
      </c>
      <c r="G1318" s="1" t="s">
        <v>377</v>
      </c>
      <c r="H1318" s="1" t="s">
        <v>28</v>
      </c>
      <c r="I1318">
        <v>3</v>
      </c>
    </row>
    <row r="1319" spans="1:9" x14ac:dyDescent="0.55000000000000004">
      <c r="A1319">
        <v>43</v>
      </c>
      <c r="B1319" s="1" t="s">
        <v>580</v>
      </c>
      <c r="C1319" s="1" t="s">
        <v>4</v>
      </c>
      <c r="D1319">
        <v>5</v>
      </c>
      <c r="E1319" s="1" t="s">
        <v>241</v>
      </c>
      <c r="F1319">
        <v>7</v>
      </c>
      <c r="G1319" s="1" t="s">
        <v>377</v>
      </c>
      <c r="H1319" s="1" t="s">
        <v>29</v>
      </c>
      <c r="I1319">
        <v>3</v>
      </c>
    </row>
    <row r="1320" spans="1:9" x14ac:dyDescent="0.55000000000000004">
      <c r="A1320">
        <v>43</v>
      </c>
      <c r="B1320" s="1" t="s">
        <v>580</v>
      </c>
      <c r="C1320" s="1" t="s">
        <v>4</v>
      </c>
      <c r="D1320">
        <v>5</v>
      </c>
      <c r="E1320" s="1" t="s">
        <v>245</v>
      </c>
      <c r="F1320">
        <v>5</v>
      </c>
      <c r="G1320" s="1" t="s">
        <v>376</v>
      </c>
      <c r="H1320" s="1" t="s">
        <v>28</v>
      </c>
      <c r="I1320">
        <v>3</v>
      </c>
    </row>
    <row r="1321" spans="1:9" x14ac:dyDescent="0.55000000000000004">
      <c r="A1321">
        <v>43</v>
      </c>
      <c r="B1321" s="1" t="s">
        <v>580</v>
      </c>
      <c r="C1321" s="1" t="s">
        <v>4</v>
      </c>
      <c r="D1321">
        <v>5</v>
      </c>
      <c r="E1321" s="1" t="s">
        <v>249</v>
      </c>
      <c r="F1321">
        <v>5</v>
      </c>
      <c r="G1321" s="1" t="s">
        <v>375</v>
      </c>
      <c r="H1321" s="1" t="s">
        <v>28</v>
      </c>
      <c r="I1321">
        <v>3</v>
      </c>
    </row>
    <row r="1322" spans="1:9" x14ac:dyDescent="0.55000000000000004">
      <c r="A1322">
        <v>43</v>
      </c>
      <c r="B1322" s="1" t="s">
        <v>580</v>
      </c>
      <c r="C1322" s="1" t="s">
        <v>4</v>
      </c>
      <c r="D1322">
        <v>5</v>
      </c>
      <c r="E1322" s="1" t="s">
        <v>253</v>
      </c>
      <c r="F1322">
        <v>5</v>
      </c>
      <c r="G1322" s="1" t="s">
        <v>376</v>
      </c>
      <c r="H1322" s="1" t="s">
        <v>28</v>
      </c>
      <c r="I1322">
        <v>3</v>
      </c>
    </row>
    <row r="1323" spans="1:9" x14ac:dyDescent="0.55000000000000004">
      <c r="A1323">
        <v>43</v>
      </c>
      <c r="B1323" s="1" t="s">
        <v>580</v>
      </c>
      <c r="C1323" s="1" t="s">
        <v>4</v>
      </c>
      <c r="D1323">
        <v>5</v>
      </c>
      <c r="E1323" s="1" t="s">
        <v>257</v>
      </c>
      <c r="F1323">
        <v>7</v>
      </c>
      <c r="G1323" s="1" t="s">
        <v>376</v>
      </c>
      <c r="H1323" s="1" t="s">
        <v>28</v>
      </c>
      <c r="I1323">
        <v>3</v>
      </c>
    </row>
    <row r="1324" spans="1:9" x14ac:dyDescent="0.55000000000000004">
      <c r="A1324">
        <v>43</v>
      </c>
      <c r="B1324" s="1" t="s">
        <v>580</v>
      </c>
      <c r="C1324" s="1" t="s">
        <v>4</v>
      </c>
      <c r="D1324">
        <v>5</v>
      </c>
      <c r="E1324" s="1" t="s">
        <v>299</v>
      </c>
      <c r="F1324">
        <v>5</v>
      </c>
      <c r="G1324" s="1" t="s">
        <v>376</v>
      </c>
      <c r="H1324" s="1" t="s">
        <v>28</v>
      </c>
      <c r="I1324">
        <v>3</v>
      </c>
    </row>
    <row r="1325" spans="1:9" x14ac:dyDescent="0.55000000000000004">
      <c r="A1325">
        <v>43</v>
      </c>
      <c r="B1325" s="1" t="s">
        <v>580</v>
      </c>
      <c r="C1325" s="1" t="s">
        <v>4</v>
      </c>
      <c r="D1325">
        <v>5</v>
      </c>
      <c r="E1325" s="1" t="s">
        <v>301</v>
      </c>
      <c r="F1325">
        <v>6</v>
      </c>
      <c r="G1325" s="1" t="s">
        <v>375</v>
      </c>
      <c r="H1325" s="1" t="s">
        <v>28</v>
      </c>
      <c r="I1325">
        <v>3</v>
      </c>
    </row>
    <row r="1326" spans="1:9" x14ac:dyDescent="0.55000000000000004">
      <c r="A1326">
        <v>43</v>
      </c>
      <c r="B1326" s="1" t="s">
        <v>580</v>
      </c>
      <c r="C1326" s="1" t="s">
        <v>4</v>
      </c>
      <c r="D1326">
        <v>5</v>
      </c>
      <c r="E1326" s="1" t="s">
        <v>305</v>
      </c>
      <c r="F1326">
        <v>5</v>
      </c>
      <c r="G1326" s="1" t="s">
        <v>376</v>
      </c>
      <c r="H1326" s="1" t="s">
        <v>28</v>
      </c>
      <c r="I1326">
        <v>3</v>
      </c>
    </row>
    <row r="1327" spans="1:9" x14ac:dyDescent="0.55000000000000004">
      <c r="A1327">
        <v>43</v>
      </c>
      <c r="B1327" s="1" t="s">
        <v>580</v>
      </c>
      <c r="C1327" s="1" t="s">
        <v>4</v>
      </c>
      <c r="D1327">
        <v>5</v>
      </c>
      <c r="E1327" s="1" t="s">
        <v>308</v>
      </c>
      <c r="F1327">
        <v>5</v>
      </c>
      <c r="G1327" s="1" t="s">
        <v>377</v>
      </c>
      <c r="H1327" s="1" t="s">
        <v>28</v>
      </c>
      <c r="I1327">
        <v>3</v>
      </c>
    </row>
    <row r="1328" spans="1:9" x14ac:dyDescent="0.55000000000000004">
      <c r="A1328">
        <v>43</v>
      </c>
      <c r="B1328" s="1" t="s">
        <v>580</v>
      </c>
      <c r="C1328" s="1" t="s">
        <v>4</v>
      </c>
      <c r="D1328">
        <v>5</v>
      </c>
      <c r="E1328" s="1" t="s">
        <v>311</v>
      </c>
      <c r="F1328">
        <v>6</v>
      </c>
      <c r="G1328" s="1" t="s">
        <v>377</v>
      </c>
      <c r="H1328" s="1" t="s">
        <v>28</v>
      </c>
      <c r="I1328">
        <v>3</v>
      </c>
    </row>
    <row r="1329" spans="1:9" x14ac:dyDescent="0.55000000000000004">
      <c r="A1329">
        <v>43</v>
      </c>
      <c r="B1329" s="1" t="s">
        <v>580</v>
      </c>
      <c r="C1329" s="1" t="s">
        <v>4</v>
      </c>
      <c r="D1329">
        <v>5</v>
      </c>
      <c r="E1329" s="1" t="s">
        <v>314</v>
      </c>
      <c r="F1329">
        <v>5</v>
      </c>
      <c r="G1329" s="1" t="s">
        <v>377</v>
      </c>
      <c r="H1329" s="1" t="s">
        <v>28</v>
      </c>
      <c r="I1329">
        <v>3</v>
      </c>
    </row>
    <row r="1330" spans="1:9" x14ac:dyDescent="0.55000000000000004">
      <c r="A1330">
        <v>43</v>
      </c>
      <c r="B1330" s="1" t="s">
        <v>580</v>
      </c>
      <c r="C1330" s="1" t="s">
        <v>4</v>
      </c>
      <c r="D1330">
        <v>5</v>
      </c>
      <c r="E1330" s="1" t="s">
        <v>372</v>
      </c>
      <c r="F1330">
        <v>7</v>
      </c>
      <c r="G1330" s="1" t="s">
        <v>377</v>
      </c>
      <c r="H1330" s="1" t="s">
        <v>28</v>
      </c>
      <c r="I1330">
        <v>3</v>
      </c>
    </row>
    <row r="1331" spans="1:9" x14ac:dyDescent="0.55000000000000004">
      <c r="A1331">
        <v>43</v>
      </c>
      <c r="B1331" s="1" t="s">
        <v>580</v>
      </c>
      <c r="C1331" s="1" t="s">
        <v>4</v>
      </c>
      <c r="D1331">
        <v>5</v>
      </c>
      <c r="E1331" s="1" t="s">
        <v>337</v>
      </c>
      <c r="F1331">
        <v>5</v>
      </c>
      <c r="G1331" s="1" t="s">
        <v>376</v>
      </c>
      <c r="H1331" s="1" t="s">
        <v>28</v>
      </c>
      <c r="I1331">
        <v>3</v>
      </c>
    </row>
    <row r="1332" spans="1:9" x14ac:dyDescent="0.55000000000000004">
      <c r="A1332">
        <v>43</v>
      </c>
      <c r="B1332" s="1" t="s">
        <v>580</v>
      </c>
      <c r="C1332" s="1" t="s">
        <v>4</v>
      </c>
      <c r="D1332">
        <v>5</v>
      </c>
      <c r="E1332" s="1" t="s">
        <v>341</v>
      </c>
      <c r="F1332">
        <v>5</v>
      </c>
      <c r="G1332" s="1" t="s">
        <v>376</v>
      </c>
      <c r="H1332" s="1" t="s">
        <v>29</v>
      </c>
      <c r="I1332">
        <v>3</v>
      </c>
    </row>
    <row r="1333" spans="1:9" x14ac:dyDescent="0.55000000000000004">
      <c r="A1333">
        <v>43</v>
      </c>
      <c r="B1333" s="1" t="s">
        <v>580</v>
      </c>
      <c r="C1333" s="1" t="s">
        <v>4</v>
      </c>
      <c r="D1333">
        <v>5</v>
      </c>
      <c r="E1333" s="1" t="s">
        <v>344</v>
      </c>
      <c r="F1333">
        <v>5</v>
      </c>
      <c r="G1333" s="1" t="s">
        <v>375</v>
      </c>
      <c r="H1333" s="1" t="s">
        <v>29</v>
      </c>
      <c r="I1333">
        <v>3</v>
      </c>
    </row>
    <row r="1334" spans="1:9" x14ac:dyDescent="0.55000000000000004">
      <c r="A1334">
        <v>43</v>
      </c>
      <c r="B1334" s="1" t="s">
        <v>580</v>
      </c>
      <c r="C1334" s="1" t="s">
        <v>4</v>
      </c>
      <c r="D1334">
        <v>5</v>
      </c>
      <c r="E1334" s="1" t="s">
        <v>348</v>
      </c>
      <c r="F1334">
        <v>3</v>
      </c>
      <c r="G1334" s="1" t="s">
        <v>375</v>
      </c>
      <c r="H1334" s="1" t="s">
        <v>28</v>
      </c>
      <c r="I1334">
        <v>3</v>
      </c>
    </row>
    <row r="1335" spans="1:9" x14ac:dyDescent="0.55000000000000004">
      <c r="A1335">
        <v>44</v>
      </c>
      <c r="B1335" s="1" t="s">
        <v>581</v>
      </c>
      <c r="C1335" s="1" t="s">
        <v>1</v>
      </c>
      <c r="D1335">
        <v>2</v>
      </c>
      <c r="E1335" s="1" t="s">
        <v>89</v>
      </c>
      <c r="F1335">
        <v>2</v>
      </c>
      <c r="G1335" s="1" t="s">
        <v>377</v>
      </c>
      <c r="H1335" s="1" t="s">
        <v>29</v>
      </c>
      <c r="I1335">
        <v>3</v>
      </c>
    </row>
    <row r="1336" spans="1:9" x14ac:dyDescent="0.55000000000000004">
      <c r="A1336">
        <v>44</v>
      </c>
      <c r="B1336" s="1" t="s">
        <v>581</v>
      </c>
      <c r="C1336" s="1" t="s">
        <v>1</v>
      </c>
      <c r="D1336">
        <v>2</v>
      </c>
      <c r="E1336" s="1" t="s">
        <v>93</v>
      </c>
      <c r="F1336">
        <v>2</v>
      </c>
      <c r="G1336" s="1" t="s">
        <v>377</v>
      </c>
      <c r="H1336" s="1" t="s">
        <v>29</v>
      </c>
      <c r="I1336">
        <v>3</v>
      </c>
    </row>
    <row r="1337" spans="1:9" x14ac:dyDescent="0.55000000000000004">
      <c r="A1337">
        <v>44</v>
      </c>
      <c r="B1337" s="1" t="s">
        <v>581</v>
      </c>
      <c r="C1337" s="1" t="s">
        <v>1</v>
      </c>
      <c r="D1337">
        <v>2</v>
      </c>
      <c r="E1337" s="1" t="s">
        <v>97</v>
      </c>
      <c r="F1337">
        <v>2</v>
      </c>
      <c r="G1337" s="1" t="s">
        <v>377</v>
      </c>
      <c r="H1337" s="1" t="s">
        <v>29</v>
      </c>
      <c r="I1337">
        <v>3</v>
      </c>
    </row>
    <row r="1338" spans="1:9" x14ac:dyDescent="0.55000000000000004">
      <c r="A1338">
        <v>44</v>
      </c>
      <c r="B1338" s="1" t="s">
        <v>581</v>
      </c>
      <c r="C1338" s="1" t="s">
        <v>1</v>
      </c>
      <c r="D1338">
        <v>2</v>
      </c>
      <c r="E1338" s="1" t="s">
        <v>101</v>
      </c>
      <c r="F1338">
        <v>2</v>
      </c>
      <c r="G1338" s="1" t="s">
        <v>377</v>
      </c>
      <c r="H1338" s="1" t="s">
        <v>29</v>
      </c>
      <c r="I1338">
        <v>3</v>
      </c>
    </row>
    <row r="1339" spans="1:9" x14ac:dyDescent="0.55000000000000004">
      <c r="A1339">
        <v>44</v>
      </c>
      <c r="B1339" s="1" t="s">
        <v>581</v>
      </c>
      <c r="C1339" s="1" t="s">
        <v>1</v>
      </c>
      <c r="D1339">
        <v>2</v>
      </c>
      <c r="E1339" s="1" t="s">
        <v>150</v>
      </c>
      <c r="F1339">
        <v>2</v>
      </c>
      <c r="G1339" s="1" t="s">
        <v>375</v>
      </c>
      <c r="H1339" s="1" t="s">
        <v>29</v>
      </c>
      <c r="I1339">
        <v>3</v>
      </c>
    </row>
    <row r="1340" spans="1:9" x14ac:dyDescent="0.55000000000000004">
      <c r="A1340">
        <v>44</v>
      </c>
      <c r="B1340" s="1" t="s">
        <v>581</v>
      </c>
      <c r="C1340" s="1" t="s">
        <v>1</v>
      </c>
      <c r="D1340">
        <v>2</v>
      </c>
      <c r="E1340" s="1" t="s">
        <v>153</v>
      </c>
      <c r="F1340">
        <v>2</v>
      </c>
      <c r="G1340" s="1" t="s">
        <v>376</v>
      </c>
      <c r="H1340" s="1" t="s">
        <v>28</v>
      </c>
      <c r="I1340">
        <v>3</v>
      </c>
    </row>
    <row r="1341" spans="1:9" x14ac:dyDescent="0.55000000000000004">
      <c r="A1341">
        <v>44</v>
      </c>
      <c r="B1341" s="1" t="s">
        <v>581</v>
      </c>
      <c r="C1341" s="1" t="s">
        <v>1</v>
      </c>
      <c r="D1341">
        <v>2</v>
      </c>
      <c r="E1341" s="1" t="s">
        <v>157</v>
      </c>
      <c r="F1341">
        <v>2</v>
      </c>
      <c r="G1341" s="1" t="s">
        <v>376</v>
      </c>
      <c r="H1341" s="1" t="s">
        <v>28</v>
      </c>
      <c r="I1341">
        <v>3</v>
      </c>
    </row>
    <row r="1342" spans="1:9" x14ac:dyDescent="0.55000000000000004">
      <c r="A1342">
        <v>44</v>
      </c>
      <c r="B1342" s="1" t="s">
        <v>581</v>
      </c>
      <c r="C1342" s="1" t="s">
        <v>1</v>
      </c>
      <c r="D1342">
        <v>2</v>
      </c>
      <c r="E1342" s="1" t="s">
        <v>164</v>
      </c>
      <c r="F1342">
        <v>2</v>
      </c>
      <c r="G1342" s="1" t="s">
        <v>375</v>
      </c>
      <c r="H1342" s="1" t="s">
        <v>28</v>
      </c>
      <c r="I1342">
        <v>3</v>
      </c>
    </row>
    <row r="1343" spans="1:9" x14ac:dyDescent="0.55000000000000004">
      <c r="A1343">
        <v>44</v>
      </c>
      <c r="B1343" s="1" t="s">
        <v>581</v>
      </c>
      <c r="C1343" s="1" t="s">
        <v>1</v>
      </c>
      <c r="D1343">
        <v>2</v>
      </c>
      <c r="E1343" s="1" t="s">
        <v>165</v>
      </c>
      <c r="F1343">
        <v>2</v>
      </c>
      <c r="G1343" s="1" t="s">
        <v>375</v>
      </c>
      <c r="H1343" s="1" t="s">
        <v>28</v>
      </c>
      <c r="I1343">
        <v>3</v>
      </c>
    </row>
    <row r="1344" spans="1:9" x14ac:dyDescent="0.55000000000000004">
      <c r="A1344">
        <v>44</v>
      </c>
      <c r="B1344" s="1" t="s">
        <v>581</v>
      </c>
      <c r="C1344" s="1" t="s">
        <v>1</v>
      </c>
      <c r="D1344">
        <v>2</v>
      </c>
      <c r="E1344" s="1" t="s">
        <v>168</v>
      </c>
      <c r="F1344">
        <v>2</v>
      </c>
      <c r="G1344" s="1" t="s">
        <v>376</v>
      </c>
      <c r="H1344" s="1" t="s">
        <v>29</v>
      </c>
      <c r="I1344">
        <v>3</v>
      </c>
    </row>
    <row r="1345" spans="1:9" x14ac:dyDescent="0.55000000000000004">
      <c r="A1345">
        <v>44</v>
      </c>
      <c r="B1345" s="1" t="s">
        <v>581</v>
      </c>
      <c r="C1345" s="1" t="s">
        <v>1</v>
      </c>
      <c r="D1345">
        <v>2</v>
      </c>
      <c r="E1345" s="1" t="s">
        <v>172</v>
      </c>
      <c r="F1345">
        <v>2</v>
      </c>
      <c r="G1345" s="1" t="s">
        <v>376</v>
      </c>
      <c r="H1345" s="1" t="s">
        <v>29</v>
      </c>
      <c r="I1345">
        <v>3</v>
      </c>
    </row>
    <row r="1346" spans="1:9" x14ac:dyDescent="0.55000000000000004">
      <c r="A1346">
        <v>44</v>
      </c>
      <c r="B1346" s="1" t="s">
        <v>581</v>
      </c>
      <c r="C1346" s="1" t="s">
        <v>1</v>
      </c>
      <c r="D1346">
        <v>2</v>
      </c>
      <c r="E1346" s="1" t="s">
        <v>176</v>
      </c>
      <c r="F1346">
        <v>2</v>
      </c>
      <c r="G1346" s="1" t="s">
        <v>375</v>
      </c>
      <c r="H1346" s="1" t="s">
        <v>29</v>
      </c>
      <c r="I1346">
        <v>3</v>
      </c>
    </row>
    <row r="1347" spans="1:9" x14ac:dyDescent="0.55000000000000004">
      <c r="A1347">
        <v>44</v>
      </c>
      <c r="B1347" s="1" t="s">
        <v>581</v>
      </c>
      <c r="C1347" s="1" t="s">
        <v>1</v>
      </c>
      <c r="D1347">
        <v>2</v>
      </c>
      <c r="E1347" s="1" t="s">
        <v>180</v>
      </c>
      <c r="F1347">
        <v>2</v>
      </c>
      <c r="G1347" s="1" t="s">
        <v>376</v>
      </c>
      <c r="H1347" s="1" t="s">
        <v>29</v>
      </c>
      <c r="I1347">
        <v>3</v>
      </c>
    </row>
    <row r="1348" spans="1:9" x14ac:dyDescent="0.55000000000000004">
      <c r="A1348">
        <v>44</v>
      </c>
      <c r="B1348" s="1" t="s">
        <v>581</v>
      </c>
      <c r="C1348" s="1" t="s">
        <v>1</v>
      </c>
      <c r="D1348">
        <v>2</v>
      </c>
      <c r="E1348" s="1" t="s">
        <v>234</v>
      </c>
      <c r="F1348">
        <v>2</v>
      </c>
      <c r="G1348" s="1" t="s">
        <v>377</v>
      </c>
      <c r="H1348" s="1" t="s">
        <v>28</v>
      </c>
      <c r="I1348">
        <v>3</v>
      </c>
    </row>
    <row r="1349" spans="1:9" x14ac:dyDescent="0.55000000000000004">
      <c r="A1349">
        <v>44</v>
      </c>
      <c r="B1349" s="1" t="s">
        <v>581</v>
      </c>
      <c r="C1349" s="1" t="s">
        <v>1</v>
      </c>
      <c r="D1349">
        <v>2</v>
      </c>
      <c r="E1349" s="1" t="s">
        <v>238</v>
      </c>
      <c r="F1349">
        <v>2</v>
      </c>
      <c r="G1349" s="1" t="s">
        <v>377</v>
      </c>
      <c r="H1349" s="1" t="s">
        <v>28</v>
      </c>
      <c r="I1349">
        <v>3</v>
      </c>
    </row>
    <row r="1350" spans="1:9" x14ac:dyDescent="0.55000000000000004">
      <c r="A1350">
        <v>44</v>
      </c>
      <c r="B1350" s="1" t="s">
        <v>581</v>
      </c>
      <c r="C1350" s="1" t="s">
        <v>1</v>
      </c>
      <c r="D1350">
        <v>2</v>
      </c>
      <c r="E1350" s="1" t="s">
        <v>241</v>
      </c>
      <c r="F1350">
        <v>2</v>
      </c>
      <c r="G1350" s="1" t="s">
        <v>377</v>
      </c>
      <c r="H1350" s="1" t="s">
        <v>29</v>
      </c>
      <c r="I1350">
        <v>3</v>
      </c>
    </row>
    <row r="1351" spans="1:9" x14ac:dyDescent="0.55000000000000004">
      <c r="A1351">
        <v>44</v>
      </c>
      <c r="B1351" s="1" t="s">
        <v>581</v>
      </c>
      <c r="C1351" s="1" t="s">
        <v>1</v>
      </c>
      <c r="D1351">
        <v>2</v>
      </c>
      <c r="E1351" s="1" t="s">
        <v>245</v>
      </c>
      <c r="F1351">
        <v>2</v>
      </c>
      <c r="G1351" s="1" t="s">
        <v>376</v>
      </c>
      <c r="H1351" s="1" t="s">
        <v>28</v>
      </c>
      <c r="I1351">
        <v>3</v>
      </c>
    </row>
    <row r="1352" spans="1:9" x14ac:dyDescent="0.55000000000000004">
      <c r="A1352">
        <v>44</v>
      </c>
      <c r="B1352" s="1" t="s">
        <v>581</v>
      </c>
      <c r="C1352" s="1" t="s">
        <v>1</v>
      </c>
      <c r="D1352">
        <v>2</v>
      </c>
      <c r="E1352" s="1" t="s">
        <v>249</v>
      </c>
      <c r="F1352">
        <v>2</v>
      </c>
      <c r="G1352" s="1" t="s">
        <v>375</v>
      </c>
      <c r="H1352" s="1" t="s">
        <v>28</v>
      </c>
      <c r="I1352">
        <v>3</v>
      </c>
    </row>
    <row r="1353" spans="1:9" x14ac:dyDescent="0.55000000000000004">
      <c r="A1353">
        <v>44</v>
      </c>
      <c r="B1353" s="1" t="s">
        <v>581</v>
      </c>
      <c r="C1353" s="1" t="s">
        <v>1</v>
      </c>
      <c r="D1353">
        <v>2</v>
      </c>
      <c r="E1353" s="1" t="s">
        <v>253</v>
      </c>
      <c r="F1353">
        <v>2</v>
      </c>
      <c r="G1353" s="1" t="s">
        <v>376</v>
      </c>
      <c r="H1353" s="1" t="s">
        <v>28</v>
      </c>
      <c r="I1353">
        <v>3</v>
      </c>
    </row>
    <row r="1354" spans="1:9" x14ac:dyDescent="0.55000000000000004">
      <c r="A1354">
        <v>44</v>
      </c>
      <c r="B1354" s="1" t="s">
        <v>581</v>
      </c>
      <c r="C1354" s="1" t="s">
        <v>1</v>
      </c>
      <c r="D1354">
        <v>2</v>
      </c>
      <c r="E1354" s="1" t="s">
        <v>257</v>
      </c>
      <c r="F1354">
        <v>2</v>
      </c>
      <c r="G1354" s="1" t="s">
        <v>376</v>
      </c>
      <c r="H1354" s="1" t="s">
        <v>28</v>
      </c>
      <c r="I1354">
        <v>3</v>
      </c>
    </row>
    <row r="1355" spans="1:9" x14ac:dyDescent="0.55000000000000004">
      <c r="A1355">
        <v>44</v>
      </c>
      <c r="B1355" s="1" t="s">
        <v>581</v>
      </c>
      <c r="C1355" s="1" t="s">
        <v>1</v>
      </c>
      <c r="D1355">
        <v>2</v>
      </c>
      <c r="E1355" s="1" t="s">
        <v>299</v>
      </c>
      <c r="F1355">
        <v>2</v>
      </c>
      <c r="G1355" s="1" t="s">
        <v>376</v>
      </c>
      <c r="H1355" s="1" t="s">
        <v>28</v>
      </c>
      <c r="I1355">
        <v>3</v>
      </c>
    </row>
    <row r="1356" spans="1:9" x14ac:dyDescent="0.55000000000000004">
      <c r="A1356">
        <v>44</v>
      </c>
      <c r="B1356" s="1" t="s">
        <v>581</v>
      </c>
      <c r="C1356" s="1" t="s">
        <v>1</v>
      </c>
      <c r="D1356">
        <v>2</v>
      </c>
      <c r="E1356" s="1" t="s">
        <v>301</v>
      </c>
      <c r="F1356">
        <v>2</v>
      </c>
      <c r="G1356" s="1" t="s">
        <v>375</v>
      </c>
      <c r="H1356" s="1" t="s">
        <v>28</v>
      </c>
      <c r="I1356">
        <v>3</v>
      </c>
    </row>
    <row r="1357" spans="1:9" x14ac:dyDescent="0.55000000000000004">
      <c r="A1357">
        <v>44</v>
      </c>
      <c r="B1357" s="1" t="s">
        <v>581</v>
      </c>
      <c r="C1357" s="1" t="s">
        <v>1</v>
      </c>
      <c r="D1357">
        <v>2</v>
      </c>
      <c r="E1357" s="1" t="s">
        <v>305</v>
      </c>
      <c r="F1357">
        <v>2</v>
      </c>
      <c r="G1357" s="1" t="s">
        <v>376</v>
      </c>
      <c r="H1357" s="1" t="s">
        <v>28</v>
      </c>
      <c r="I1357">
        <v>3</v>
      </c>
    </row>
    <row r="1358" spans="1:9" x14ac:dyDescent="0.55000000000000004">
      <c r="A1358">
        <v>44</v>
      </c>
      <c r="B1358" s="1" t="s">
        <v>581</v>
      </c>
      <c r="C1358" s="1" t="s">
        <v>1</v>
      </c>
      <c r="D1358">
        <v>2</v>
      </c>
      <c r="E1358" s="1" t="s">
        <v>308</v>
      </c>
      <c r="F1358">
        <v>2</v>
      </c>
      <c r="G1358" s="1" t="s">
        <v>377</v>
      </c>
      <c r="H1358" s="1" t="s">
        <v>28</v>
      </c>
      <c r="I1358">
        <v>3</v>
      </c>
    </row>
    <row r="1359" spans="1:9" x14ac:dyDescent="0.55000000000000004">
      <c r="A1359">
        <v>44</v>
      </c>
      <c r="B1359" s="1" t="s">
        <v>581</v>
      </c>
      <c r="C1359" s="1" t="s">
        <v>1</v>
      </c>
      <c r="D1359">
        <v>2</v>
      </c>
      <c r="E1359" s="1" t="s">
        <v>311</v>
      </c>
      <c r="F1359">
        <v>2</v>
      </c>
      <c r="G1359" s="1" t="s">
        <v>377</v>
      </c>
      <c r="H1359" s="1" t="s">
        <v>28</v>
      </c>
      <c r="I1359">
        <v>3</v>
      </c>
    </row>
    <row r="1360" spans="1:9" x14ac:dyDescent="0.55000000000000004">
      <c r="A1360">
        <v>44</v>
      </c>
      <c r="B1360" s="1" t="s">
        <v>581</v>
      </c>
      <c r="C1360" s="1" t="s">
        <v>1</v>
      </c>
      <c r="D1360">
        <v>2</v>
      </c>
      <c r="E1360" s="1" t="s">
        <v>314</v>
      </c>
      <c r="F1360">
        <v>2</v>
      </c>
      <c r="G1360" s="1" t="s">
        <v>377</v>
      </c>
      <c r="H1360" s="1" t="s">
        <v>28</v>
      </c>
      <c r="I1360">
        <v>3</v>
      </c>
    </row>
    <row r="1361" spans="1:9" x14ac:dyDescent="0.55000000000000004">
      <c r="A1361">
        <v>44</v>
      </c>
      <c r="B1361" s="1" t="s">
        <v>581</v>
      </c>
      <c r="C1361" s="1" t="s">
        <v>1</v>
      </c>
      <c r="D1361">
        <v>2</v>
      </c>
      <c r="E1361" s="1" t="s">
        <v>372</v>
      </c>
      <c r="F1361">
        <v>2</v>
      </c>
      <c r="G1361" s="1" t="s">
        <v>377</v>
      </c>
      <c r="H1361" s="1" t="s">
        <v>28</v>
      </c>
      <c r="I1361">
        <v>3</v>
      </c>
    </row>
    <row r="1362" spans="1:9" x14ac:dyDescent="0.55000000000000004">
      <c r="A1362">
        <v>44</v>
      </c>
      <c r="B1362" s="1" t="s">
        <v>581</v>
      </c>
      <c r="C1362" s="1" t="s">
        <v>1</v>
      </c>
      <c r="D1362">
        <v>2</v>
      </c>
      <c r="E1362" s="1" t="s">
        <v>337</v>
      </c>
      <c r="F1362">
        <v>2</v>
      </c>
      <c r="G1362" s="1" t="s">
        <v>376</v>
      </c>
      <c r="H1362" s="1" t="s">
        <v>28</v>
      </c>
      <c r="I1362">
        <v>3</v>
      </c>
    </row>
    <row r="1363" spans="1:9" x14ac:dyDescent="0.55000000000000004">
      <c r="A1363">
        <v>44</v>
      </c>
      <c r="B1363" s="1" t="s">
        <v>581</v>
      </c>
      <c r="C1363" s="1" t="s">
        <v>1</v>
      </c>
      <c r="D1363">
        <v>2</v>
      </c>
      <c r="E1363" s="1" t="s">
        <v>341</v>
      </c>
      <c r="F1363">
        <v>2</v>
      </c>
      <c r="G1363" s="1" t="s">
        <v>376</v>
      </c>
      <c r="H1363" s="1" t="s">
        <v>29</v>
      </c>
      <c r="I1363">
        <v>3</v>
      </c>
    </row>
    <row r="1364" spans="1:9" x14ac:dyDescent="0.55000000000000004">
      <c r="A1364">
        <v>44</v>
      </c>
      <c r="B1364" s="1" t="s">
        <v>581</v>
      </c>
      <c r="C1364" s="1" t="s">
        <v>1</v>
      </c>
      <c r="D1364">
        <v>2</v>
      </c>
      <c r="E1364" s="1" t="s">
        <v>344</v>
      </c>
      <c r="F1364">
        <v>2</v>
      </c>
      <c r="G1364" s="1" t="s">
        <v>375</v>
      </c>
      <c r="H1364" s="1" t="s">
        <v>29</v>
      </c>
      <c r="I1364">
        <v>3</v>
      </c>
    </row>
    <row r="1365" spans="1:9" x14ac:dyDescent="0.55000000000000004">
      <c r="A1365">
        <v>44</v>
      </c>
      <c r="B1365" s="1" t="s">
        <v>581</v>
      </c>
      <c r="C1365" s="1" t="s">
        <v>1</v>
      </c>
      <c r="D1365">
        <v>2</v>
      </c>
      <c r="E1365" s="1" t="s">
        <v>348</v>
      </c>
      <c r="F1365">
        <v>2</v>
      </c>
      <c r="G1365" s="1" t="s">
        <v>375</v>
      </c>
      <c r="H1365" s="1" t="s">
        <v>28</v>
      </c>
      <c r="I1365">
        <v>3</v>
      </c>
    </row>
    <row r="1366" spans="1:9" x14ac:dyDescent="0.55000000000000004">
      <c r="A1366">
        <v>45</v>
      </c>
      <c r="B1366" s="1" t="s">
        <v>582</v>
      </c>
      <c r="C1366" s="1" t="s">
        <v>6</v>
      </c>
      <c r="D1366">
        <v>3</v>
      </c>
      <c r="E1366" s="1" t="s">
        <v>89</v>
      </c>
      <c r="F1366">
        <v>1</v>
      </c>
      <c r="G1366" s="1" t="s">
        <v>377</v>
      </c>
      <c r="H1366" s="1" t="s">
        <v>29</v>
      </c>
      <c r="I1366">
        <v>3</v>
      </c>
    </row>
    <row r="1367" spans="1:9" x14ac:dyDescent="0.55000000000000004">
      <c r="A1367">
        <v>45</v>
      </c>
      <c r="B1367" s="1" t="s">
        <v>582</v>
      </c>
      <c r="C1367" s="1" t="s">
        <v>6</v>
      </c>
      <c r="D1367">
        <v>3</v>
      </c>
      <c r="E1367" s="1" t="s">
        <v>93</v>
      </c>
      <c r="F1367">
        <v>3</v>
      </c>
      <c r="G1367" s="1" t="s">
        <v>377</v>
      </c>
      <c r="H1367" s="1" t="s">
        <v>29</v>
      </c>
      <c r="I1367">
        <v>3</v>
      </c>
    </row>
    <row r="1368" spans="1:9" x14ac:dyDescent="0.55000000000000004">
      <c r="A1368">
        <v>45</v>
      </c>
      <c r="B1368" s="1" t="s">
        <v>582</v>
      </c>
      <c r="C1368" s="1" t="s">
        <v>6</v>
      </c>
      <c r="D1368">
        <v>3</v>
      </c>
      <c r="E1368" s="1" t="s">
        <v>97</v>
      </c>
      <c r="F1368">
        <v>3</v>
      </c>
      <c r="G1368" s="1" t="s">
        <v>377</v>
      </c>
      <c r="H1368" s="1" t="s">
        <v>29</v>
      </c>
      <c r="I1368">
        <v>3</v>
      </c>
    </row>
    <row r="1369" spans="1:9" x14ac:dyDescent="0.55000000000000004">
      <c r="A1369">
        <v>45</v>
      </c>
      <c r="B1369" s="1" t="s">
        <v>582</v>
      </c>
      <c r="C1369" s="1" t="s">
        <v>6</v>
      </c>
      <c r="D1369">
        <v>3</v>
      </c>
      <c r="E1369" s="1" t="s">
        <v>101</v>
      </c>
      <c r="F1369">
        <v>5</v>
      </c>
      <c r="G1369" s="1" t="s">
        <v>377</v>
      </c>
      <c r="H1369" s="1" t="s">
        <v>29</v>
      </c>
      <c r="I1369">
        <v>3</v>
      </c>
    </row>
    <row r="1370" spans="1:9" x14ac:dyDescent="0.55000000000000004">
      <c r="A1370">
        <v>45</v>
      </c>
      <c r="B1370" s="1" t="s">
        <v>582</v>
      </c>
      <c r="C1370" s="1" t="s">
        <v>6</v>
      </c>
      <c r="D1370">
        <v>3</v>
      </c>
      <c r="E1370" s="1" t="s">
        <v>150</v>
      </c>
      <c r="F1370">
        <v>3</v>
      </c>
      <c r="G1370" s="1" t="s">
        <v>375</v>
      </c>
      <c r="H1370" s="1" t="s">
        <v>29</v>
      </c>
      <c r="I1370">
        <v>3</v>
      </c>
    </row>
    <row r="1371" spans="1:9" x14ac:dyDescent="0.55000000000000004">
      <c r="A1371">
        <v>45</v>
      </c>
      <c r="B1371" s="1" t="s">
        <v>582</v>
      </c>
      <c r="C1371" s="1" t="s">
        <v>6</v>
      </c>
      <c r="D1371">
        <v>3</v>
      </c>
      <c r="E1371" s="1" t="s">
        <v>153</v>
      </c>
      <c r="F1371">
        <v>3</v>
      </c>
      <c r="G1371" s="1" t="s">
        <v>376</v>
      </c>
      <c r="H1371" s="1" t="s">
        <v>28</v>
      </c>
      <c r="I1371">
        <v>3</v>
      </c>
    </row>
    <row r="1372" spans="1:9" x14ac:dyDescent="0.55000000000000004">
      <c r="A1372">
        <v>45</v>
      </c>
      <c r="B1372" s="1" t="s">
        <v>582</v>
      </c>
      <c r="C1372" s="1" t="s">
        <v>6</v>
      </c>
      <c r="D1372">
        <v>3</v>
      </c>
      <c r="E1372" s="1" t="s">
        <v>157</v>
      </c>
      <c r="F1372">
        <v>3</v>
      </c>
      <c r="G1372" s="1" t="s">
        <v>376</v>
      </c>
      <c r="H1372" s="1" t="s">
        <v>28</v>
      </c>
      <c r="I1372">
        <v>3</v>
      </c>
    </row>
    <row r="1373" spans="1:9" x14ac:dyDescent="0.55000000000000004">
      <c r="A1373">
        <v>45</v>
      </c>
      <c r="B1373" s="1" t="s">
        <v>582</v>
      </c>
      <c r="C1373" s="1" t="s">
        <v>6</v>
      </c>
      <c r="D1373">
        <v>3</v>
      </c>
      <c r="E1373" s="1" t="s">
        <v>164</v>
      </c>
      <c r="F1373">
        <v>3</v>
      </c>
      <c r="G1373" s="1" t="s">
        <v>375</v>
      </c>
      <c r="H1373" s="1" t="s">
        <v>28</v>
      </c>
      <c r="I1373">
        <v>3</v>
      </c>
    </row>
    <row r="1374" spans="1:9" x14ac:dyDescent="0.55000000000000004">
      <c r="A1374">
        <v>45</v>
      </c>
      <c r="B1374" s="1" t="s">
        <v>582</v>
      </c>
      <c r="C1374" s="1" t="s">
        <v>6</v>
      </c>
      <c r="D1374">
        <v>3</v>
      </c>
      <c r="E1374" s="1" t="s">
        <v>165</v>
      </c>
      <c r="F1374">
        <v>4</v>
      </c>
      <c r="G1374" s="1" t="s">
        <v>375</v>
      </c>
      <c r="H1374" s="1" t="s">
        <v>28</v>
      </c>
      <c r="I1374">
        <v>3</v>
      </c>
    </row>
    <row r="1375" spans="1:9" x14ac:dyDescent="0.55000000000000004">
      <c r="A1375">
        <v>45</v>
      </c>
      <c r="B1375" s="1" t="s">
        <v>582</v>
      </c>
      <c r="C1375" s="1" t="s">
        <v>6</v>
      </c>
      <c r="D1375">
        <v>3</v>
      </c>
      <c r="E1375" s="1" t="s">
        <v>168</v>
      </c>
      <c r="F1375">
        <v>4</v>
      </c>
      <c r="G1375" s="1" t="s">
        <v>376</v>
      </c>
      <c r="H1375" s="1" t="s">
        <v>29</v>
      </c>
      <c r="I1375">
        <v>3</v>
      </c>
    </row>
    <row r="1376" spans="1:9" x14ac:dyDescent="0.55000000000000004">
      <c r="A1376">
        <v>45</v>
      </c>
      <c r="B1376" s="1" t="s">
        <v>582</v>
      </c>
      <c r="C1376" s="1" t="s">
        <v>6</v>
      </c>
      <c r="D1376">
        <v>3</v>
      </c>
      <c r="E1376" s="1" t="s">
        <v>172</v>
      </c>
      <c r="F1376">
        <v>3</v>
      </c>
      <c r="G1376" s="1" t="s">
        <v>376</v>
      </c>
      <c r="H1376" s="1" t="s">
        <v>29</v>
      </c>
      <c r="I1376">
        <v>3</v>
      </c>
    </row>
    <row r="1377" spans="1:9" x14ac:dyDescent="0.55000000000000004">
      <c r="A1377">
        <v>45</v>
      </c>
      <c r="B1377" s="1" t="s">
        <v>582</v>
      </c>
      <c r="C1377" s="1" t="s">
        <v>6</v>
      </c>
      <c r="D1377">
        <v>3</v>
      </c>
      <c r="E1377" s="1" t="s">
        <v>176</v>
      </c>
      <c r="F1377">
        <v>3</v>
      </c>
      <c r="G1377" s="1" t="s">
        <v>375</v>
      </c>
      <c r="H1377" s="1" t="s">
        <v>29</v>
      </c>
      <c r="I1377">
        <v>3</v>
      </c>
    </row>
    <row r="1378" spans="1:9" x14ac:dyDescent="0.55000000000000004">
      <c r="A1378">
        <v>45</v>
      </c>
      <c r="B1378" s="1" t="s">
        <v>582</v>
      </c>
      <c r="C1378" s="1" t="s">
        <v>6</v>
      </c>
      <c r="D1378">
        <v>3</v>
      </c>
      <c r="E1378" s="1" t="s">
        <v>180</v>
      </c>
      <c r="F1378">
        <v>3</v>
      </c>
      <c r="G1378" s="1" t="s">
        <v>376</v>
      </c>
      <c r="H1378" s="1" t="s">
        <v>29</v>
      </c>
      <c r="I1378">
        <v>3</v>
      </c>
    </row>
    <row r="1379" spans="1:9" x14ac:dyDescent="0.55000000000000004">
      <c r="A1379">
        <v>45</v>
      </c>
      <c r="B1379" s="1" t="s">
        <v>582</v>
      </c>
      <c r="C1379" s="1" t="s">
        <v>6</v>
      </c>
      <c r="D1379">
        <v>3</v>
      </c>
      <c r="E1379" s="1" t="s">
        <v>234</v>
      </c>
      <c r="F1379">
        <v>3</v>
      </c>
      <c r="G1379" s="1" t="s">
        <v>377</v>
      </c>
      <c r="H1379" s="1" t="s">
        <v>28</v>
      </c>
      <c r="I1379">
        <v>3</v>
      </c>
    </row>
    <row r="1380" spans="1:9" x14ac:dyDescent="0.55000000000000004">
      <c r="A1380">
        <v>45</v>
      </c>
      <c r="B1380" s="1" t="s">
        <v>582</v>
      </c>
      <c r="C1380" s="1" t="s">
        <v>6</v>
      </c>
      <c r="D1380">
        <v>3</v>
      </c>
      <c r="E1380" s="1" t="s">
        <v>238</v>
      </c>
      <c r="F1380">
        <v>3</v>
      </c>
      <c r="G1380" s="1" t="s">
        <v>377</v>
      </c>
      <c r="H1380" s="1" t="s">
        <v>28</v>
      </c>
      <c r="I1380">
        <v>3</v>
      </c>
    </row>
    <row r="1381" spans="1:9" x14ac:dyDescent="0.55000000000000004">
      <c r="A1381">
        <v>45</v>
      </c>
      <c r="B1381" s="1" t="s">
        <v>582</v>
      </c>
      <c r="C1381" s="1" t="s">
        <v>6</v>
      </c>
      <c r="D1381">
        <v>3</v>
      </c>
      <c r="E1381" s="1" t="s">
        <v>241</v>
      </c>
      <c r="F1381">
        <v>3</v>
      </c>
      <c r="G1381" s="1" t="s">
        <v>377</v>
      </c>
      <c r="H1381" s="1" t="s">
        <v>29</v>
      </c>
      <c r="I1381">
        <v>3</v>
      </c>
    </row>
    <row r="1382" spans="1:9" x14ac:dyDescent="0.55000000000000004">
      <c r="A1382">
        <v>45</v>
      </c>
      <c r="B1382" s="1" t="s">
        <v>582</v>
      </c>
      <c r="C1382" s="1" t="s">
        <v>6</v>
      </c>
      <c r="D1382">
        <v>3</v>
      </c>
      <c r="E1382" s="1" t="s">
        <v>245</v>
      </c>
      <c r="F1382">
        <v>3</v>
      </c>
      <c r="G1382" s="1" t="s">
        <v>376</v>
      </c>
      <c r="H1382" s="1" t="s">
        <v>28</v>
      </c>
      <c r="I1382">
        <v>3</v>
      </c>
    </row>
    <row r="1383" spans="1:9" x14ac:dyDescent="0.55000000000000004">
      <c r="A1383">
        <v>45</v>
      </c>
      <c r="B1383" s="1" t="s">
        <v>582</v>
      </c>
      <c r="C1383" s="1" t="s">
        <v>6</v>
      </c>
      <c r="D1383">
        <v>3</v>
      </c>
      <c r="E1383" s="1" t="s">
        <v>249</v>
      </c>
      <c r="F1383">
        <v>5</v>
      </c>
      <c r="G1383" s="1" t="s">
        <v>375</v>
      </c>
      <c r="H1383" s="1" t="s">
        <v>28</v>
      </c>
      <c r="I1383">
        <v>3</v>
      </c>
    </row>
    <row r="1384" spans="1:9" x14ac:dyDescent="0.55000000000000004">
      <c r="A1384">
        <v>45</v>
      </c>
      <c r="B1384" s="1" t="s">
        <v>582</v>
      </c>
      <c r="C1384" s="1" t="s">
        <v>6</v>
      </c>
      <c r="D1384">
        <v>3</v>
      </c>
      <c r="E1384" s="1" t="s">
        <v>253</v>
      </c>
      <c r="F1384">
        <v>3</v>
      </c>
      <c r="G1384" s="1" t="s">
        <v>376</v>
      </c>
      <c r="H1384" s="1" t="s">
        <v>28</v>
      </c>
      <c r="I1384">
        <v>3</v>
      </c>
    </row>
    <row r="1385" spans="1:9" x14ac:dyDescent="0.55000000000000004">
      <c r="A1385">
        <v>45</v>
      </c>
      <c r="B1385" s="1" t="s">
        <v>582</v>
      </c>
      <c r="C1385" s="1" t="s">
        <v>6</v>
      </c>
      <c r="D1385">
        <v>3</v>
      </c>
      <c r="E1385" s="1" t="s">
        <v>257</v>
      </c>
      <c r="F1385">
        <v>7</v>
      </c>
      <c r="G1385" s="1" t="s">
        <v>376</v>
      </c>
      <c r="H1385" s="1" t="s">
        <v>28</v>
      </c>
      <c r="I1385">
        <v>3</v>
      </c>
    </row>
    <row r="1386" spans="1:9" x14ac:dyDescent="0.55000000000000004">
      <c r="A1386">
        <v>45</v>
      </c>
      <c r="B1386" s="1" t="s">
        <v>582</v>
      </c>
      <c r="C1386" s="1" t="s">
        <v>6</v>
      </c>
      <c r="D1386">
        <v>3</v>
      </c>
      <c r="E1386" s="1" t="s">
        <v>299</v>
      </c>
      <c r="F1386">
        <v>3</v>
      </c>
      <c r="G1386" s="1" t="s">
        <v>376</v>
      </c>
      <c r="H1386" s="1" t="s">
        <v>28</v>
      </c>
      <c r="I1386">
        <v>3</v>
      </c>
    </row>
    <row r="1387" spans="1:9" x14ac:dyDescent="0.55000000000000004">
      <c r="A1387">
        <v>45</v>
      </c>
      <c r="B1387" s="1" t="s">
        <v>582</v>
      </c>
      <c r="C1387" s="1" t="s">
        <v>6</v>
      </c>
      <c r="D1387">
        <v>3</v>
      </c>
      <c r="E1387" s="1" t="s">
        <v>301</v>
      </c>
      <c r="F1387">
        <v>7</v>
      </c>
      <c r="G1387" s="1" t="s">
        <v>375</v>
      </c>
      <c r="H1387" s="1" t="s">
        <v>28</v>
      </c>
      <c r="I1387">
        <v>3</v>
      </c>
    </row>
    <row r="1388" spans="1:9" x14ac:dyDescent="0.55000000000000004">
      <c r="A1388">
        <v>45</v>
      </c>
      <c r="B1388" s="1" t="s">
        <v>582</v>
      </c>
      <c r="C1388" s="1" t="s">
        <v>6</v>
      </c>
      <c r="D1388">
        <v>3</v>
      </c>
      <c r="E1388" s="1" t="s">
        <v>305</v>
      </c>
      <c r="F1388">
        <v>7</v>
      </c>
      <c r="G1388" s="1" t="s">
        <v>376</v>
      </c>
      <c r="H1388" s="1" t="s">
        <v>28</v>
      </c>
      <c r="I1388">
        <v>3</v>
      </c>
    </row>
    <row r="1389" spans="1:9" x14ac:dyDescent="0.55000000000000004">
      <c r="A1389">
        <v>45</v>
      </c>
      <c r="B1389" s="1" t="s">
        <v>582</v>
      </c>
      <c r="C1389" s="1" t="s">
        <v>6</v>
      </c>
      <c r="D1389">
        <v>3</v>
      </c>
      <c r="E1389" s="1" t="s">
        <v>308</v>
      </c>
      <c r="F1389">
        <v>3</v>
      </c>
      <c r="G1389" s="1" t="s">
        <v>377</v>
      </c>
      <c r="H1389" s="1" t="s">
        <v>28</v>
      </c>
      <c r="I1389">
        <v>3</v>
      </c>
    </row>
    <row r="1390" spans="1:9" x14ac:dyDescent="0.55000000000000004">
      <c r="A1390">
        <v>45</v>
      </c>
      <c r="B1390" s="1" t="s">
        <v>582</v>
      </c>
      <c r="C1390" s="1" t="s">
        <v>6</v>
      </c>
      <c r="D1390">
        <v>3</v>
      </c>
      <c r="E1390" s="1" t="s">
        <v>311</v>
      </c>
      <c r="F1390">
        <v>3</v>
      </c>
      <c r="G1390" s="1" t="s">
        <v>377</v>
      </c>
      <c r="H1390" s="1" t="s">
        <v>28</v>
      </c>
      <c r="I1390">
        <v>3</v>
      </c>
    </row>
    <row r="1391" spans="1:9" x14ac:dyDescent="0.55000000000000004">
      <c r="A1391">
        <v>45</v>
      </c>
      <c r="B1391" s="1" t="s">
        <v>582</v>
      </c>
      <c r="C1391" s="1" t="s">
        <v>6</v>
      </c>
      <c r="D1391">
        <v>3</v>
      </c>
      <c r="E1391" s="1" t="s">
        <v>314</v>
      </c>
      <c r="F1391">
        <v>3</v>
      </c>
      <c r="G1391" s="1" t="s">
        <v>377</v>
      </c>
      <c r="H1391" s="1" t="s">
        <v>28</v>
      </c>
      <c r="I1391">
        <v>3</v>
      </c>
    </row>
    <row r="1392" spans="1:9" x14ac:dyDescent="0.55000000000000004">
      <c r="A1392">
        <v>45</v>
      </c>
      <c r="B1392" s="1" t="s">
        <v>582</v>
      </c>
      <c r="C1392" s="1" t="s">
        <v>6</v>
      </c>
      <c r="D1392">
        <v>3</v>
      </c>
      <c r="E1392" s="1" t="s">
        <v>372</v>
      </c>
      <c r="F1392">
        <v>3</v>
      </c>
      <c r="G1392" s="1" t="s">
        <v>377</v>
      </c>
      <c r="H1392" s="1" t="s">
        <v>28</v>
      </c>
      <c r="I1392">
        <v>3</v>
      </c>
    </row>
    <row r="1393" spans="1:9" x14ac:dyDescent="0.55000000000000004">
      <c r="A1393">
        <v>45</v>
      </c>
      <c r="B1393" s="1" t="s">
        <v>582</v>
      </c>
      <c r="C1393" s="1" t="s">
        <v>6</v>
      </c>
      <c r="D1393">
        <v>3</v>
      </c>
      <c r="E1393" s="1" t="s">
        <v>337</v>
      </c>
      <c r="F1393">
        <v>3</v>
      </c>
      <c r="G1393" s="1" t="s">
        <v>376</v>
      </c>
      <c r="H1393" s="1" t="s">
        <v>28</v>
      </c>
      <c r="I1393">
        <v>3</v>
      </c>
    </row>
    <row r="1394" spans="1:9" x14ac:dyDescent="0.55000000000000004">
      <c r="A1394">
        <v>45</v>
      </c>
      <c r="B1394" s="1" t="s">
        <v>582</v>
      </c>
      <c r="C1394" s="1" t="s">
        <v>6</v>
      </c>
      <c r="D1394">
        <v>3</v>
      </c>
      <c r="E1394" s="1" t="s">
        <v>341</v>
      </c>
      <c r="F1394">
        <v>3</v>
      </c>
      <c r="G1394" s="1" t="s">
        <v>376</v>
      </c>
      <c r="H1394" s="1" t="s">
        <v>29</v>
      </c>
      <c r="I1394">
        <v>3</v>
      </c>
    </row>
    <row r="1395" spans="1:9" x14ac:dyDescent="0.55000000000000004">
      <c r="A1395">
        <v>45</v>
      </c>
      <c r="B1395" s="1" t="s">
        <v>582</v>
      </c>
      <c r="C1395" s="1" t="s">
        <v>6</v>
      </c>
      <c r="D1395">
        <v>3</v>
      </c>
      <c r="E1395" s="1" t="s">
        <v>344</v>
      </c>
      <c r="F1395">
        <v>3</v>
      </c>
      <c r="G1395" s="1" t="s">
        <v>375</v>
      </c>
      <c r="H1395" s="1" t="s">
        <v>29</v>
      </c>
      <c r="I1395">
        <v>3</v>
      </c>
    </row>
    <row r="1396" spans="1:9" x14ac:dyDescent="0.55000000000000004">
      <c r="A1396">
        <v>45</v>
      </c>
      <c r="B1396" s="1" t="s">
        <v>582</v>
      </c>
      <c r="C1396" s="1" t="s">
        <v>6</v>
      </c>
      <c r="D1396">
        <v>3</v>
      </c>
      <c r="E1396" s="1" t="s">
        <v>348</v>
      </c>
      <c r="F1396">
        <v>3</v>
      </c>
      <c r="G1396" s="1" t="s">
        <v>375</v>
      </c>
      <c r="H1396" s="1" t="s">
        <v>28</v>
      </c>
      <c r="I1396">
        <v>3</v>
      </c>
    </row>
    <row r="1397" spans="1:9" x14ac:dyDescent="0.55000000000000004">
      <c r="A1397">
        <v>46</v>
      </c>
      <c r="B1397" s="1" t="s">
        <v>583</v>
      </c>
      <c r="C1397" s="1" t="s">
        <v>2</v>
      </c>
      <c r="D1397">
        <v>1</v>
      </c>
      <c r="E1397" s="1" t="s">
        <v>89</v>
      </c>
      <c r="F1397">
        <v>1</v>
      </c>
      <c r="G1397" s="1" t="s">
        <v>377</v>
      </c>
      <c r="H1397" s="1" t="s">
        <v>29</v>
      </c>
      <c r="I1397">
        <v>3</v>
      </c>
    </row>
    <row r="1398" spans="1:9" x14ac:dyDescent="0.55000000000000004">
      <c r="A1398">
        <v>46</v>
      </c>
      <c r="B1398" s="1" t="s">
        <v>583</v>
      </c>
      <c r="C1398" s="1" t="s">
        <v>2</v>
      </c>
      <c r="D1398">
        <v>1</v>
      </c>
      <c r="E1398" s="1" t="s">
        <v>93</v>
      </c>
      <c r="F1398">
        <v>1</v>
      </c>
      <c r="G1398" s="1" t="s">
        <v>377</v>
      </c>
      <c r="H1398" s="1" t="s">
        <v>29</v>
      </c>
      <c r="I1398">
        <v>3</v>
      </c>
    </row>
    <row r="1399" spans="1:9" x14ac:dyDescent="0.55000000000000004">
      <c r="A1399">
        <v>46</v>
      </c>
      <c r="B1399" s="1" t="s">
        <v>583</v>
      </c>
      <c r="C1399" s="1" t="s">
        <v>2</v>
      </c>
      <c r="D1399">
        <v>1</v>
      </c>
      <c r="E1399" s="1" t="s">
        <v>97</v>
      </c>
      <c r="F1399">
        <v>1</v>
      </c>
      <c r="G1399" s="1" t="s">
        <v>377</v>
      </c>
      <c r="H1399" s="1" t="s">
        <v>29</v>
      </c>
      <c r="I1399">
        <v>3</v>
      </c>
    </row>
    <row r="1400" spans="1:9" x14ac:dyDescent="0.55000000000000004">
      <c r="A1400">
        <v>46</v>
      </c>
      <c r="B1400" s="1" t="s">
        <v>583</v>
      </c>
      <c r="C1400" s="1" t="s">
        <v>2</v>
      </c>
      <c r="D1400">
        <v>1</v>
      </c>
      <c r="E1400" s="1" t="s">
        <v>101</v>
      </c>
      <c r="F1400">
        <v>1</v>
      </c>
      <c r="G1400" s="1" t="s">
        <v>377</v>
      </c>
      <c r="H1400" s="1" t="s">
        <v>29</v>
      </c>
      <c r="I1400">
        <v>3</v>
      </c>
    </row>
    <row r="1401" spans="1:9" x14ac:dyDescent="0.55000000000000004">
      <c r="A1401">
        <v>46</v>
      </c>
      <c r="B1401" s="1" t="s">
        <v>583</v>
      </c>
      <c r="C1401" s="1" t="s">
        <v>2</v>
      </c>
      <c r="D1401">
        <v>1</v>
      </c>
      <c r="E1401" s="1" t="s">
        <v>150</v>
      </c>
      <c r="F1401">
        <v>1</v>
      </c>
      <c r="G1401" s="1" t="s">
        <v>375</v>
      </c>
      <c r="H1401" s="1" t="s">
        <v>29</v>
      </c>
      <c r="I1401">
        <v>3</v>
      </c>
    </row>
    <row r="1402" spans="1:9" x14ac:dyDescent="0.55000000000000004">
      <c r="A1402">
        <v>46</v>
      </c>
      <c r="B1402" s="1" t="s">
        <v>583</v>
      </c>
      <c r="C1402" s="1" t="s">
        <v>2</v>
      </c>
      <c r="D1402">
        <v>1</v>
      </c>
      <c r="E1402" s="1" t="s">
        <v>153</v>
      </c>
      <c r="F1402">
        <v>1</v>
      </c>
      <c r="G1402" s="1" t="s">
        <v>376</v>
      </c>
      <c r="H1402" s="1" t="s">
        <v>28</v>
      </c>
      <c r="I1402">
        <v>3</v>
      </c>
    </row>
    <row r="1403" spans="1:9" x14ac:dyDescent="0.55000000000000004">
      <c r="A1403">
        <v>46</v>
      </c>
      <c r="B1403" s="1" t="s">
        <v>583</v>
      </c>
      <c r="C1403" s="1" t="s">
        <v>2</v>
      </c>
      <c r="D1403">
        <v>1</v>
      </c>
      <c r="E1403" s="1" t="s">
        <v>157</v>
      </c>
      <c r="F1403">
        <v>1</v>
      </c>
      <c r="G1403" s="1" t="s">
        <v>376</v>
      </c>
      <c r="H1403" s="1" t="s">
        <v>28</v>
      </c>
      <c r="I1403">
        <v>3</v>
      </c>
    </row>
    <row r="1404" spans="1:9" x14ac:dyDescent="0.55000000000000004">
      <c r="A1404">
        <v>46</v>
      </c>
      <c r="B1404" s="1" t="s">
        <v>583</v>
      </c>
      <c r="C1404" s="1" t="s">
        <v>2</v>
      </c>
      <c r="D1404">
        <v>1</v>
      </c>
      <c r="E1404" s="1" t="s">
        <v>164</v>
      </c>
      <c r="F1404">
        <v>1</v>
      </c>
      <c r="G1404" s="1" t="s">
        <v>375</v>
      </c>
      <c r="H1404" s="1" t="s">
        <v>28</v>
      </c>
      <c r="I1404">
        <v>3</v>
      </c>
    </row>
    <row r="1405" spans="1:9" x14ac:dyDescent="0.55000000000000004">
      <c r="A1405">
        <v>46</v>
      </c>
      <c r="B1405" s="1" t="s">
        <v>583</v>
      </c>
      <c r="C1405" s="1" t="s">
        <v>2</v>
      </c>
      <c r="D1405">
        <v>1</v>
      </c>
      <c r="E1405" s="1" t="s">
        <v>165</v>
      </c>
      <c r="F1405">
        <v>1</v>
      </c>
      <c r="G1405" s="1" t="s">
        <v>375</v>
      </c>
      <c r="H1405" s="1" t="s">
        <v>28</v>
      </c>
      <c r="I1405">
        <v>3</v>
      </c>
    </row>
    <row r="1406" spans="1:9" x14ac:dyDescent="0.55000000000000004">
      <c r="A1406">
        <v>46</v>
      </c>
      <c r="B1406" s="1" t="s">
        <v>583</v>
      </c>
      <c r="C1406" s="1" t="s">
        <v>2</v>
      </c>
      <c r="D1406">
        <v>1</v>
      </c>
      <c r="E1406" s="1" t="s">
        <v>168</v>
      </c>
      <c r="F1406">
        <v>4</v>
      </c>
      <c r="G1406" s="1" t="s">
        <v>376</v>
      </c>
      <c r="H1406" s="1" t="s">
        <v>29</v>
      </c>
      <c r="I1406">
        <v>3</v>
      </c>
    </row>
    <row r="1407" spans="1:9" x14ac:dyDescent="0.55000000000000004">
      <c r="A1407">
        <v>46</v>
      </c>
      <c r="B1407" s="1" t="s">
        <v>583</v>
      </c>
      <c r="C1407" s="1" t="s">
        <v>2</v>
      </c>
      <c r="D1407">
        <v>1</v>
      </c>
      <c r="E1407" s="1" t="s">
        <v>172</v>
      </c>
      <c r="F1407">
        <v>1</v>
      </c>
      <c r="G1407" s="1" t="s">
        <v>376</v>
      </c>
      <c r="H1407" s="1" t="s">
        <v>29</v>
      </c>
      <c r="I1407">
        <v>3</v>
      </c>
    </row>
    <row r="1408" spans="1:9" x14ac:dyDescent="0.55000000000000004">
      <c r="A1408">
        <v>46</v>
      </c>
      <c r="B1408" s="1" t="s">
        <v>583</v>
      </c>
      <c r="C1408" s="1" t="s">
        <v>2</v>
      </c>
      <c r="D1408">
        <v>1</v>
      </c>
      <c r="E1408" s="1" t="s">
        <v>176</v>
      </c>
      <c r="F1408">
        <v>1</v>
      </c>
      <c r="G1408" s="1" t="s">
        <v>375</v>
      </c>
      <c r="H1408" s="1" t="s">
        <v>29</v>
      </c>
      <c r="I1408">
        <v>3</v>
      </c>
    </row>
    <row r="1409" spans="1:9" x14ac:dyDescent="0.55000000000000004">
      <c r="A1409">
        <v>46</v>
      </c>
      <c r="B1409" s="1" t="s">
        <v>583</v>
      </c>
      <c r="C1409" s="1" t="s">
        <v>2</v>
      </c>
      <c r="D1409">
        <v>1</v>
      </c>
      <c r="E1409" s="1" t="s">
        <v>180</v>
      </c>
      <c r="F1409">
        <v>1</v>
      </c>
      <c r="G1409" s="1" t="s">
        <v>376</v>
      </c>
      <c r="H1409" s="1" t="s">
        <v>29</v>
      </c>
      <c r="I1409">
        <v>3</v>
      </c>
    </row>
    <row r="1410" spans="1:9" x14ac:dyDescent="0.55000000000000004">
      <c r="A1410">
        <v>46</v>
      </c>
      <c r="B1410" s="1" t="s">
        <v>583</v>
      </c>
      <c r="C1410" s="1" t="s">
        <v>2</v>
      </c>
      <c r="D1410">
        <v>1</v>
      </c>
      <c r="E1410" s="1" t="s">
        <v>234</v>
      </c>
      <c r="F1410">
        <v>1</v>
      </c>
      <c r="G1410" s="1" t="s">
        <v>377</v>
      </c>
      <c r="H1410" s="1" t="s">
        <v>28</v>
      </c>
      <c r="I1410">
        <v>3</v>
      </c>
    </row>
    <row r="1411" spans="1:9" x14ac:dyDescent="0.55000000000000004">
      <c r="A1411">
        <v>46</v>
      </c>
      <c r="B1411" s="1" t="s">
        <v>583</v>
      </c>
      <c r="C1411" s="1" t="s">
        <v>2</v>
      </c>
      <c r="D1411">
        <v>1</v>
      </c>
      <c r="E1411" s="1" t="s">
        <v>238</v>
      </c>
      <c r="F1411">
        <v>1</v>
      </c>
      <c r="G1411" s="1" t="s">
        <v>377</v>
      </c>
      <c r="H1411" s="1" t="s">
        <v>28</v>
      </c>
      <c r="I1411">
        <v>3</v>
      </c>
    </row>
    <row r="1412" spans="1:9" x14ac:dyDescent="0.55000000000000004">
      <c r="A1412">
        <v>46</v>
      </c>
      <c r="B1412" s="1" t="s">
        <v>583</v>
      </c>
      <c r="C1412" s="1" t="s">
        <v>2</v>
      </c>
      <c r="D1412">
        <v>1</v>
      </c>
      <c r="E1412" s="1" t="s">
        <v>241</v>
      </c>
      <c r="F1412">
        <v>1</v>
      </c>
      <c r="G1412" s="1" t="s">
        <v>377</v>
      </c>
      <c r="H1412" s="1" t="s">
        <v>29</v>
      </c>
      <c r="I1412">
        <v>3</v>
      </c>
    </row>
    <row r="1413" spans="1:9" x14ac:dyDescent="0.55000000000000004">
      <c r="A1413">
        <v>46</v>
      </c>
      <c r="B1413" s="1" t="s">
        <v>583</v>
      </c>
      <c r="C1413" s="1" t="s">
        <v>2</v>
      </c>
      <c r="D1413">
        <v>1</v>
      </c>
      <c r="E1413" s="1" t="s">
        <v>245</v>
      </c>
      <c r="F1413">
        <v>1</v>
      </c>
      <c r="G1413" s="1" t="s">
        <v>376</v>
      </c>
      <c r="H1413" s="1" t="s">
        <v>28</v>
      </c>
      <c r="I1413">
        <v>3</v>
      </c>
    </row>
    <row r="1414" spans="1:9" x14ac:dyDescent="0.55000000000000004">
      <c r="A1414">
        <v>46</v>
      </c>
      <c r="B1414" s="1" t="s">
        <v>583</v>
      </c>
      <c r="C1414" s="1" t="s">
        <v>2</v>
      </c>
      <c r="D1414">
        <v>1</v>
      </c>
      <c r="E1414" s="1" t="s">
        <v>249</v>
      </c>
      <c r="F1414">
        <v>1</v>
      </c>
      <c r="G1414" s="1" t="s">
        <v>375</v>
      </c>
      <c r="H1414" s="1" t="s">
        <v>28</v>
      </c>
      <c r="I1414">
        <v>3</v>
      </c>
    </row>
    <row r="1415" spans="1:9" x14ac:dyDescent="0.55000000000000004">
      <c r="A1415">
        <v>46</v>
      </c>
      <c r="B1415" s="1" t="s">
        <v>583</v>
      </c>
      <c r="C1415" s="1" t="s">
        <v>2</v>
      </c>
      <c r="D1415">
        <v>1</v>
      </c>
      <c r="E1415" s="1" t="s">
        <v>253</v>
      </c>
      <c r="F1415">
        <v>1</v>
      </c>
      <c r="G1415" s="1" t="s">
        <v>376</v>
      </c>
      <c r="H1415" s="1" t="s">
        <v>28</v>
      </c>
      <c r="I1415">
        <v>3</v>
      </c>
    </row>
    <row r="1416" spans="1:9" x14ac:dyDescent="0.55000000000000004">
      <c r="A1416">
        <v>46</v>
      </c>
      <c r="B1416" s="1" t="s">
        <v>583</v>
      </c>
      <c r="C1416" s="1" t="s">
        <v>2</v>
      </c>
      <c r="D1416">
        <v>1</v>
      </c>
      <c r="E1416" s="1" t="s">
        <v>257</v>
      </c>
      <c r="F1416">
        <v>1</v>
      </c>
      <c r="G1416" s="1" t="s">
        <v>376</v>
      </c>
      <c r="H1416" s="1" t="s">
        <v>28</v>
      </c>
      <c r="I1416">
        <v>3</v>
      </c>
    </row>
    <row r="1417" spans="1:9" x14ac:dyDescent="0.55000000000000004">
      <c r="A1417">
        <v>46</v>
      </c>
      <c r="B1417" s="1" t="s">
        <v>583</v>
      </c>
      <c r="C1417" s="1" t="s">
        <v>2</v>
      </c>
      <c r="D1417">
        <v>1</v>
      </c>
      <c r="E1417" s="1" t="s">
        <v>299</v>
      </c>
      <c r="F1417">
        <v>1</v>
      </c>
      <c r="G1417" s="1" t="s">
        <v>376</v>
      </c>
      <c r="H1417" s="1" t="s">
        <v>28</v>
      </c>
      <c r="I1417">
        <v>3</v>
      </c>
    </row>
    <row r="1418" spans="1:9" x14ac:dyDescent="0.55000000000000004">
      <c r="A1418">
        <v>46</v>
      </c>
      <c r="B1418" s="1" t="s">
        <v>583</v>
      </c>
      <c r="C1418" s="1" t="s">
        <v>2</v>
      </c>
      <c r="D1418">
        <v>1</v>
      </c>
      <c r="E1418" s="1" t="s">
        <v>301</v>
      </c>
      <c r="F1418">
        <v>1</v>
      </c>
      <c r="G1418" s="1" t="s">
        <v>375</v>
      </c>
      <c r="H1418" s="1" t="s">
        <v>28</v>
      </c>
      <c r="I1418">
        <v>3</v>
      </c>
    </row>
    <row r="1419" spans="1:9" x14ac:dyDescent="0.55000000000000004">
      <c r="A1419">
        <v>46</v>
      </c>
      <c r="B1419" s="1" t="s">
        <v>583</v>
      </c>
      <c r="C1419" s="1" t="s">
        <v>2</v>
      </c>
      <c r="D1419">
        <v>1</v>
      </c>
      <c r="E1419" s="1" t="s">
        <v>305</v>
      </c>
      <c r="F1419">
        <v>1</v>
      </c>
      <c r="G1419" s="1" t="s">
        <v>376</v>
      </c>
      <c r="H1419" s="1" t="s">
        <v>28</v>
      </c>
      <c r="I1419">
        <v>3</v>
      </c>
    </row>
    <row r="1420" spans="1:9" x14ac:dyDescent="0.55000000000000004">
      <c r="A1420">
        <v>46</v>
      </c>
      <c r="B1420" s="1" t="s">
        <v>583</v>
      </c>
      <c r="C1420" s="1" t="s">
        <v>2</v>
      </c>
      <c r="D1420">
        <v>1</v>
      </c>
      <c r="E1420" s="1" t="s">
        <v>308</v>
      </c>
      <c r="F1420">
        <v>1</v>
      </c>
      <c r="G1420" s="1" t="s">
        <v>377</v>
      </c>
      <c r="H1420" s="1" t="s">
        <v>28</v>
      </c>
      <c r="I1420">
        <v>3</v>
      </c>
    </row>
    <row r="1421" spans="1:9" x14ac:dyDescent="0.55000000000000004">
      <c r="A1421">
        <v>46</v>
      </c>
      <c r="B1421" s="1" t="s">
        <v>583</v>
      </c>
      <c r="C1421" s="1" t="s">
        <v>2</v>
      </c>
      <c r="D1421">
        <v>1</v>
      </c>
      <c r="E1421" s="1" t="s">
        <v>311</v>
      </c>
      <c r="F1421">
        <v>1</v>
      </c>
      <c r="G1421" s="1" t="s">
        <v>377</v>
      </c>
      <c r="H1421" s="1" t="s">
        <v>28</v>
      </c>
      <c r="I1421">
        <v>3</v>
      </c>
    </row>
    <row r="1422" spans="1:9" x14ac:dyDescent="0.55000000000000004">
      <c r="A1422">
        <v>46</v>
      </c>
      <c r="B1422" s="1" t="s">
        <v>583</v>
      </c>
      <c r="C1422" s="1" t="s">
        <v>2</v>
      </c>
      <c r="D1422">
        <v>1</v>
      </c>
      <c r="E1422" s="1" t="s">
        <v>314</v>
      </c>
      <c r="F1422">
        <v>1</v>
      </c>
      <c r="G1422" s="1" t="s">
        <v>377</v>
      </c>
      <c r="H1422" s="1" t="s">
        <v>28</v>
      </c>
      <c r="I1422">
        <v>3</v>
      </c>
    </row>
    <row r="1423" spans="1:9" x14ac:dyDescent="0.55000000000000004">
      <c r="A1423">
        <v>46</v>
      </c>
      <c r="B1423" s="1" t="s">
        <v>583</v>
      </c>
      <c r="C1423" s="1" t="s">
        <v>2</v>
      </c>
      <c r="D1423">
        <v>1</v>
      </c>
      <c r="E1423" s="1" t="s">
        <v>372</v>
      </c>
      <c r="F1423">
        <v>1</v>
      </c>
      <c r="G1423" s="1" t="s">
        <v>377</v>
      </c>
      <c r="H1423" s="1" t="s">
        <v>28</v>
      </c>
      <c r="I1423">
        <v>3</v>
      </c>
    </row>
    <row r="1424" spans="1:9" x14ac:dyDescent="0.55000000000000004">
      <c r="A1424">
        <v>46</v>
      </c>
      <c r="B1424" s="1" t="s">
        <v>583</v>
      </c>
      <c r="C1424" s="1" t="s">
        <v>2</v>
      </c>
      <c r="D1424">
        <v>1</v>
      </c>
      <c r="E1424" s="1" t="s">
        <v>337</v>
      </c>
      <c r="F1424">
        <v>1</v>
      </c>
      <c r="G1424" s="1" t="s">
        <v>376</v>
      </c>
      <c r="H1424" s="1" t="s">
        <v>28</v>
      </c>
      <c r="I1424">
        <v>3</v>
      </c>
    </row>
    <row r="1425" spans="1:9" x14ac:dyDescent="0.55000000000000004">
      <c r="A1425">
        <v>46</v>
      </c>
      <c r="B1425" s="1" t="s">
        <v>583</v>
      </c>
      <c r="C1425" s="1" t="s">
        <v>2</v>
      </c>
      <c r="D1425">
        <v>1</v>
      </c>
      <c r="E1425" s="1" t="s">
        <v>341</v>
      </c>
      <c r="F1425">
        <v>1</v>
      </c>
      <c r="G1425" s="1" t="s">
        <v>376</v>
      </c>
      <c r="H1425" s="1" t="s">
        <v>29</v>
      </c>
      <c r="I1425">
        <v>3</v>
      </c>
    </row>
    <row r="1426" spans="1:9" x14ac:dyDescent="0.55000000000000004">
      <c r="A1426">
        <v>46</v>
      </c>
      <c r="B1426" s="1" t="s">
        <v>583</v>
      </c>
      <c r="C1426" s="1" t="s">
        <v>2</v>
      </c>
      <c r="D1426">
        <v>1</v>
      </c>
      <c r="E1426" s="1" t="s">
        <v>344</v>
      </c>
      <c r="F1426">
        <v>1</v>
      </c>
      <c r="G1426" s="1" t="s">
        <v>375</v>
      </c>
      <c r="H1426" s="1" t="s">
        <v>29</v>
      </c>
      <c r="I1426">
        <v>3</v>
      </c>
    </row>
    <row r="1427" spans="1:9" x14ac:dyDescent="0.55000000000000004">
      <c r="A1427">
        <v>46</v>
      </c>
      <c r="B1427" s="1" t="s">
        <v>583</v>
      </c>
      <c r="C1427" s="1" t="s">
        <v>2</v>
      </c>
      <c r="D1427">
        <v>1</v>
      </c>
      <c r="E1427" s="1" t="s">
        <v>348</v>
      </c>
      <c r="F1427">
        <v>6</v>
      </c>
      <c r="G1427" s="1" t="s">
        <v>375</v>
      </c>
      <c r="H1427" s="1" t="s">
        <v>28</v>
      </c>
      <c r="I1427">
        <v>3</v>
      </c>
    </row>
    <row r="1428" spans="1:9" x14ac:dyDescent="0.55000000000000004">
      <c r="A1428">
        <v>47</v>
      </c>
      <c r="B1428" s="1" t="s">
        <v>584</v>
      </c>
      <c r="C1428" s="1" t="s">
        <v>3</v>
      </c>
      <c r="D1428">
        <v>4</v>
      </c>
      <c r="E1428" s="1" t="s">
        <v>89</v>
      </c>
      <c r="F1428">
        <v>1</v>
      </c>
      <c r="G1428" s="1" t="s">
        <v>377</v>
      </c>
      <c r="H1428" s="1" t="s">
        <v>29</v>
      </c>
      <c r="I1428">
        <v>3</v>
      </c>
    </row>
    <row r="1429" spans="1:9" x14ac:dyDescent="0.55000000000000004">
      <c r="A1429">
        <v>47</v>
      </c>
      <c r="B1429" s="1" t="s">
        <v>584</v>
      </c>
      <c r="C1429" s="1" t="s">
        <v>3</v>
      </c>
      <c r="D1429">
        <v>4</v>
      </c>
      <c r="E1429" s="1" t="s">
        <v>93</v>
      </c>
      <c r="F1429">
        <v>1</v>
      </c>
      <c r="G1429" s="1" t="s">
        <v>377</v>
      </c>
      <c r="H1429" s="1" t="s">
        <v>29</v>
      </c>
      <c r="I1429">
        <v>3</v>
      </c>
    </row>
    <row r="1430" spans="1:9" x14ac:dyDescent="0.55000000000000004">
      <c r="A1430">
        <v>47</v>
      </c>
      <c r="B1430" s="1" t="s">
        <v>584</v>
      </c>
      <c r="C1430" s="1" t="s">
        <v>3</v>
      </c>
      <c r="D1430">
        <v>4</v>
      </c>
      <c r="E1430" s="1" t="s">
        <v>97</v>
      </c>
      <c r="F1430">
        <v>4</v>
      </c>
      <c r="G1430" s="1" t="s">
        <v>377</v>
      </c>
      <c r="H1430" s="1" t="s">
        <v>29</v>
      </c>
      <c r="I1430">
        <v>3</v>
      </c>
    </row>
    <row r="1431" spans="1:9" x14ac:dyDescent="0.55000000000000004">
      <c r="A1431">
        <v>47</v>
      </c>
      <c r="B1431" s="1" t="s">
        <v>584</v>
      </c>
      <c r="C1431" s="1" t="s">
        <v>3</v>
      </c>
      <c r="D1431">
        <v>4</v>
      </c>
      <c r="E1431" s="1" t="s">
        <v>101</v>
      </c>
      <c r="F1431">
        <v>4</v>
      </c>
      <c r="G1431" s="1" t="s">
        <v>377</v>
      </c>
      <c r="H1431" s="1" t="s">
        <v>29</v>
      </c>
      <c r="I1431">
        <v>3</v>
      </c>
    </row>
    <row r="1432" spans="1:9" x14ac:dyDescent="0.55000000000000004">
      <c r="A1432">
        <v>47</v>
      </c>
      <c r="B1432" s="1" t="s">
        <v>584</v>
      </c>
      <c r="C1432" s="1" t="s">
        <v>3</v>
      </c>
      <c r="D1432">
        <v>4</v>
      </c>
      <c r="E1432" s="1" t="s">
        <v>150</v>
      </c>
      <c r="F1432">
        <v>1</v>
      </c>
      <c r="G1432" s="1" t="s">
        <v>375</v>
      </c>
      <c r="H1432" s="1" t="s">
        <v>29</v>
      </c>
      <c r="I1432">
        <v>3</v>
      </c>
    </row>
    <row r="1433" spans="1:9" x14ac:dyDescent="0.55000000000000004">
      <c r="A1433">
        <v>47</v>
      </c>
      <c r="B1433" s="1" t="s">
        <v>584</v>
      </c>
      <c r="C1433" s="1" t="s">
        <v>3</v>
      </c>
      <c r="D1433">
        <v>4</v>
      </c>
      <c r="E1433" s="1" t="s">
        <v>153</v>
      </c>
      <c r="F1433">
        <v>4</v>
      </c>
      <c r="G1433" s="1" t="s">
        <v>376</v>
      </c>
      <c r="H1433" s="1" t="s">
        <v>28</v>
      </c>
      <c r="I1433">
        <v>3</v>
      </c>
    </row>
    <row r="1434" spans="1:9" x14ac:dyDescent="0.55000000000000004">
      <c r="A1434">
        <v>47</v>
      </c>
      <c r="B1434" s="1" t="s">
        <v>584</v>
      </c>
      <c r="C1434" s="1" t="s">
        <v>3</v>
      </c>
      <c r="D1434">
        <v>4</v>
      </c>
      <c r="E1434" s="1" t="s">
        <v>157</v>
      </c>
      <c r="F1434">
        <v>4</v>
      </c>
      <c r="G1434" s="1" t="s">
        <v>376</v>
      </c>
      <c r="H1434" s="1" t="s">
        <v>28</v>
      </c>
      <c r="I1434">
        <v>3</v>
      </c>
    </row>
    <row r="1435" spans="1:9" x14ac:dyDescent="0.55000000000000004">
      <c r="A1435">
        <v>47</v>
      </c>
      <c r="B1435" s="1" t="s">
        <v>584</v>
      </c>
      <c r="C1435" s="1" t="s">
        <v>3</v>
      </c>
      <c r="D1435">
        <v>4</v>
      </c>
      <c r="E1435" s="1" t="s">
        <v>164</v>
      </c>
      <c r="F1435">
        <v>4</v>
      </c>
      <c r="G1435" s="1" t="s">
        <v>375</v>
      </c>
      <c r="H1435" s="1" t="s">
        <v>28</v>
      </c>
      <c r="I1435">
        <v>3</v>
      </c>
    </row>
    <row r="1436" spans="1:9" x14ac:dyDescent="0.55000000000000004">
      <c r="A1436">
        <v>47</v>
      </c>
      <c r="B1436" s="1" t="s">
        <v>584</v>
      </c>
      <c r="C1436" s="1" t="s">
        <v>3</v>
      </c>
      <c r="D1436">
        <v>4</v>
      </c>
      <c r="E1436" s="1" t="s">
        <v>165</v>
      </c>
      <c r="F1436">
        <v>1</v>
      </c>
      <c r="G1436" s="1" t="s">
        <v>375</v>
      </c>
      <c r="H1436" s="1" t="s">
        <v>28</v>
      </c>
      <c r="I1436">
        <v>3</v>
      </c>
    </row>
    <row r="1437" spans="1:9" x14ac:dyDescent="0.55000000000000004">
      <c r="A1437">
        <v>47</v>
      </c>
      <c r="B1437" s="1" t="s">
        <v>584</v>
      </c>
      <c r="C1437" s="1" t="s">
        <v>3</v>
      </c>
      <c r="D1437">
        <v>4</v>
      </c>
      <c r="E1437" s="1" t="s">
        <v>168</v>
      </c>
      <c r="F1437">
        <v>3</v>
      </c>
      <c r="G1437" s="1" t="s">
        <v>376</v>
      </c>
      <c r="H1437" s="1" t="s">
        <v>29</v>
      </c>
      <c r="I1437">
        <v>3</v>
      </c>
    </row>
    <row r="1438" spans="1:9" x14ac:dyDescent="0.55000000000000004">
      <c r="A1438">
        <v>47</v>
      </c>
      <c r="B1438" s="1" t="s">
        <v>584</v>
      </c>
      <c r="C1438" s="1" t="s">
        <v>3</v>
      </c>
      <c r="D1438">
        <v>4</v>
      </c>
      <c r="E1438" s="1" t="s">
        <v>172</v>
      </c>
      <c r="F1438">
        <v>1</v>
      </c>
      <c r="G1438" s="1" t="s">
        <v>376</v>
      </c>
      <c r="H1438" s="1" t="s">
        <v>29</v>
      </c>
      <c r="I1438">
        <v>3</v>
      </c>
    </row>
    <row r="1439" spans="1:9" x14ac:dyDescent="0.55000000000000004">
      <c r="A1439">
        <v>47</v>
      </c>
      <c r="B1439" s="1" t="s">
        <v>584</v>
      </c>
      <c r="C1439" s="1" t="s">
        <v>3</v>
      </c>
      <c r="D1439">
        <v>4</v>
      </c>
      <c r="E1439" s="1" t="s">
        <v>176</v>
      </c>
      <c r="F1439">
        <v>1</v>
      </c>
      <c r="G1439" s="1" t="s">
        <v>375</v>
      </c>
      <c r="H1439" s="1" t="s">
        <v>29</v>
      </c>
      <c r="I1439">
        <v>3</v>
      </c>
    </row>
    <row r="1440" spans="1:9" x14ac:dyDescent="0.55000000000000004">
      <c r="A1440">
        <v>47</v>
      </c>
      <c r="B1440" s="1" t="s">
        <v>584</v>
      </c>
      <c r="C1440" s="1" t="s">
        <v>3</v>
      </c>
      <c r="D1440">
        <v>4</v>
      </c>
      <c r="E1440" s="1" t="s">
        <v>180</v>
      </c>
      <c r="F1440">
        <v>4</v>
      </c>
      <c r="G1440" s="1" t="s">
        <v>376</v>
      </c>
      <c r="H1440" s="1" t="s">
        <v>29</v>
      </c>
      <c r="I1440">
        <v>3</v>
      </c>
    </row>
    <row r="1441" spans="1:9" x14ac:dyDescent="0.55000000000000004">
      <c r="A1441">
        <v>47</v>
      </c>
      <c r="B1441" s="1" t="s">
        <v>584</v>
      </c>
      <c r="C1441" s="1" t="s">
        <v>3</v>
      </c>
      <c r="D1441">
        <v>4</v>
      </c>
      <c r="E1441" s="1" t="s">
        <v>234</v>
      </c>
      <c r="F1441">
        <v>4</v>
      </c>
      <c r="G1441" s="1" t="s">
        <v>377</v>
      </c>
      <c r="H1441" s="1" t="s">
        <v>28</v>
      </c>
      <c r="I1441">
        <v>3</v>
      </c>
    </row>
    <row r="1442" spans="1:9" x14ac:dyDescent="0.55000000000000004">
      <c r="A1442">
        <v>47</v>
      </c>
      <c r="B1442" s="1" t="s">
        <v>584</v>
      </c>
      <c r="C1442" s="1" t="s">
        <v>3</v>
      </c>
      <c r="D1442">
        <v>4</v>
      </c>
      <c r="E1442" s="1" t="s">
        <v>238</v>
      </c>
      <c r="F1442">
        <v>4</v>
      </c>
      <c r="G1442" s="1" t="s">
        <v>377</v>
      </c>
      <c r="H1442" s="1" t="s">
        <v>28</v>
      </c>
      <c r="I1442">
        <v>3</v>
      </c>
    </row>
    <row r="1443" spans="1:9" x14ac:dyDescent="0.55000000000000004">
      <c r="A1443">
        <v>47</v>
      </c>
      <c r="B1443" s="1" t="s">
        <v>584</v>
      </c>
      <c r="C1443" s="1" t="s">
        <v>3</v>
      </c>
      <c r="D1443">
        <v>4</v>
      </c>
      <c r="E1443" s="1" t="s">
        <v>241</v>
      </c>
      <c r="F1443">
        <v>4</v>
      </c>
      <c r="G1443" s="1" t="s">
        <v>377</v>
      </c>
      <c r="H1443" s="1" t="s">
        <v>29</v>
      </c>
      <c r="I1443">
        <v>3</v>
      </c>
    </row>
    <row r="1444" spans="1:9" x14ac:dyDescent="0.55000000000000004">
      <c r="A1444">
        <v>47</v>
      </c>
      <c r="B1444" s="1" t="s">
        <v>584</v>
      </c>
      <c r="C1444" s="1" t="s">
        <v>3</v>
      </c>
      <c r="D1444">
        <v>4</v>
      </c>
      <c r="E1444" s="1" t="s">
        <v>245</v>
      </c>
      <c r="F1444">
        <v>1</v>
      </c>
      <c r="G1444" s="1" t="s">
        <v>376</v>
      </c>
      <c r="H1444" s="1" t="s">
        <v>28</v>
      </c>
      <c r="I1444">
        <v>3</v>
      </c>
    </row>
    <row r="1445" spans="1:9" x14ac:dyDescent="0.55000000000000004">
      <c r="A1445">
        <v>47</v>
      </c>
      <c r="B1445" s="1" t="s">
        <v>584</v>
      </c>
      <c r="C1445" s="1" t="s">
        <v>3</v>
      </c>
      <c r="D1445">
        <v>4</v>
      </c>
      <c r="E1445" s="1" t="s">
        <v>249</v>
      </c>
      <c r="F1445">
        <v>1</v>
      </c>
      <c r="G1445" s="1" t="s">
        <v>375</v>
      </c>
      <c r="H1445" s="1" t="s">
        <v>28</v>
      </c>
      <c r="I1445">
        <v>3</v>
      </c>
    </row>
    <row r="1446" spans="1:9" x14ac:dyDescent="0.55000000000000004">
      <c r="A1446">
        <v>47</v>
      </c>
      <c r="B1446" s="1" t="s">
        <v>584</v>
      </c>
      <c r="C1446" s="1" t="s">
        <v>3</v>
      </c>
      <c r="D1446">
        <v>4</v>
      </c>
      <c r="E1446" s="1" t="s">
        <v>253</v>
      </c>
      <c r="F1446">
        <v>4</v>
      </c>
      <c r="G1446" s="1" t="s">
        <v>376</v>
      </c>
      <c r="H1446" s="1" t="s">
        <v>28</v>
      </c>
      <c r="I1446">
        <v>3</v>
      </c>
    </row>
    <row r="1447" spans="1:9" x14ac:dyDescent="0.55000000000000004">
      <c r="A1447">
        <v>47</v>
      </c>
      <c r="B1447" s="1" t="s">
        <v>584</v>
      </c>
      <c r="C1447" s="1" t="s">
        <v>3</v>
      </c>
      <c r="D1447">
        <v>4</v>
      </c>
      <c r="E1447" s="1" t="s">
        <v>257</v>
      </c>
      <c r="F1447">
        <v>4</v>
      </c>
      <c r="G1447" s="1" t="s">
        <v>376</v>
      </c>
      <c r="H1447" s="1" t="s">
        <v>28</v>
      </c>
      <c r="I1447">
        <v>3</v>
      </c>
    </row>
    <row r="1448" spans="1:9" x14ac:dyDescent="0.55000000000000004">
      <c r="A1448">
        <v>47</v>
      </c>
      <c r="B1448" s="1" t="s">
        <v>584</v>
      </c>
      <c r="C1448" s="1" t="s">
        <v>3</v>
      </c>
      <c r="D1448">
        <v>4</v>
      </c>
      <c r="E1448" s="1" t="s">
        <v>299</v>
      </c>
      <c r="F1448">
        <v>1</v>
      </c>
      <c r="G1448" s="1" t="s">
        <v>376</v>
      </c>
      <c r="H1448" s="1" t="s">
        <v>28</v>
      </c>
      <c r="I1448">
        <v>3</v>
      </c>
    </row>
    <row r="1449" spans="1:9" x14ac:dyDescent="0.55000000000000004">
      <c r="A1449">
        <v>47</v>
      </c>
      <c r="B1449" s="1" t="s">
        <v>584</v>
      </c>
      <c r="C1449" s="1" t="s">
        <v>3</v>
      </c>
      <c r="D1449">
        <v>4</v>
      </c>
      <c r="E1449" s="1" t="s">
        <v>301</v>
      </c>
      <c r="F1449">
        <v>1</v>
      </c>
      <c r="G1449" s="1" t="s">
        <v>375</v>
      </c>
      <c r="H1449" s="1" t="s">
        <v>28</v>
      </c>
      <c r="I1449">
        <v>3</v>
      </c>
    </row>
    <row r="1450" spans="1:9" x14ac:dyDescent="0.55000000000000004">
      <c r="A1450">
        <v>47</v>
      </c>
      <c r="B1450" s="1" t="s">
        <v>584</v>
      </c>
      <c r="C1450" s="1" t="s">
        <v>3</v>
      </c>
      <c r="D1450">
        <v>4</v>
      </c>
      <c r="E1450" s="1" t="s">
        <v>305</v>
      </c>
      <c r="F1450">
        <v>1</v>
      </c>
      <c r="G1450" s="1" t="s">
        <v>376</v>
      </c>
      <c r="H1450" s="1" t="s">
        <v>28</v>
      </c>
      <c r="I1450">
        <v>3</v>
      </c>
    </row>
    <row r="1451" spans="1:9" x14ac:dyDescent="0.55000000000000004">
      <c r="A1451">
        <v>47</v>
      </c>
      <c r="B1451" s="1" t="s">
        <v>584</v>
      </c>
      <c r="C1451" s="1" t="s">
        <v>3</v>
      </c>
      <c r="D1451">
        <v>4</v>
      </c>
      <c r="E1451" s="1" t="s">
        <v>308</v>
      </c>
      <c r="F1451">
        <v>4</v>
      </c>
      <c r="G1451" s="1" t="s">
        <v>377</v>
      </c>
      <c r="H1451" s="1" t="s">
        <v>28</v>
      </c>
      <c r="I1451">
        <v>3</v>
      </c>
    </row>
    <row r="1452" spans="1:9" x14ac:dyDescent="0.55000000000000004">
      <c r="A1452">
        <v>47</v>
      </c>
      <c r="B1452" s="1" t="s">
        <v>584</v>
      </c>
      <c r="C1452" s="1" t="s">
        <v>3</v>
      </c>
      <c r="D1452">
        <v>4</v>
      </c>
      <c r="E1452" s="1" t="s">
        <v>311</v>
      </c>
      <c r="F1452">
        <v>4</v>
      </c>
      <c r="G1452" s="1" t="s">
        <v>377</v>
      </c>
      <c r="H1452" s="1" t="s">
        <v>28</v>
      </c>
      <c r="I1452">
        <v>3</v>
      </c>
    </row>
    <row r="1453" spans="1:9" x14ac:dyDescent="0.55000000000000004">
      <c r="A1453">
        <v>47</v>
      </c>
      <c r="B1453" s="1" t="s">
        <v>584</v>
      </c>
      <c r="C1453" s="1" t="s">
        <v>3</v>
      </c>
      <c r="D1453">
        <v>4</v>
      </c>
      <c r="E1453" s="1" t="s">
        <v>314</v>
      </c>
      <c r="F1453">
        <v>4</v>
      </c>
      <c r="G1453" s="1" t="s">
        <v>377</v>
      </c>
      <c r="H1453" s="1" t="s">
        <v>28</v>
      </c>
      <c r="I1453">
        <v>3</v>
      </c>
    </row>
    <row r="1454" spans="1:9" x14ac:dyDescent="0.55000000000000004">
      <c r="A1454">
        <v>47</v>
      </c>
      <c r="B1454" s="1" t="s">
        <v>584</v>
      </c>
      <c r="C1454" s="1" t="s">
        <v>3</v>
      </c>
      <c r="D1454">
        <v>4</v>
      </c>
      <c r="E1454" s="1" t="s">
        <v>372</v>
      </c>
      <c r="F1454">
        <v>1</v>
      </c>
      <c r="G1454" s="1" t="s">
        <v>377</v>
      </c>
      <c r="H1454" s="1" t="s">
        <v>28</v>
      </c>
      <c r="I1454">
        <v>3</v>
      </c>
    </row>
    <row r="1455" spans="1:9" x14ac:dyDescent="0.55000000000000004">
      <c r="A1455">
        <v>47</v>
      </c>
      <c r="B1455" s="1" t="s">
        <v>584</v>
      </c>
      <c r="C1455" s="1" t="s">
        <v>3</v>
      </c>
      <c r="D1455">
        <v>4</v>
      </c>
      <c r="E1455" s="1" t="s">
        <v>337</v>
      </c>
      <c r="F1455">
        <v>4</v>
      </c>
      <c r="G1455" s="1" t="s">
        <v>376</v>
      </c>
      <c r="H1455" s="1" t="s">
        <v>28</v>
      </c>
      <c r="I1455">
        <v>3</v>
      </c>
    </row>
    <row r="1456" spans="1:9" x14ac:dyDescent="0.55000000000000004">
      <c r="A1456">
        <v>47</v>
      </c>
      <c r="B1456" s="1" t="s">
        <v>584</v>
      </c>
      <c r="C1456" s="1" t="s">
        <v>3</v>
      </c>
      <c r="D1456">
        <v>4</v>
      </c>
      <c r="E1456" s="1" t="s">
        <v>341</v>
      </c>
      <c r="F1456">
        <v>4</v>
      </c>
      <c r="G1456" s="1" t="s">
        <v>376</v>
      </c>
      <c r="H1456" s="1" t="s">
        <v>29</v>
      </c>
      <c r="I1456">
        <v>3</v>
      </c>
    </row>
    <row r="1457" spans="1:9" x14ac:dyDescent="0.55000000000000004">
      <c r="A1457">
        <v>47</v>
      </c>
      <c r="B1457" s="1" t="s">
        <v>584</v>
      </c>
      <c r="C1457" s="1" t="s">
        <v>3</v>
      </c>
      <c r="D1457">
        <v>4</v>
      </c>
      <c r="E1457" s="1" t="s">
        <v>344</v>
      </c>
      <c r="F1457">
        <v>1</v>
      </c>
      <c r="G1457" s="1" t="s">
        <v>375</v>
      </c>
      <c r="H1457" s="1" t="s">
        <v>29</v>
      </c>
      <c r="I1457">
        <v>3</v>
      </c>
    </row>
    <row r="1458" spans="1:9" x14ac:dyDescent="0.55000000000000004">
      <c r="A1458">
        <v>47</v>
      </c>
      <c r="B1458" s="1" t="s">
        <v>584</v>
      </c>
      <c r="C1458" s="1" t="s">
        <v>3</v>
      </c>
      <c r="D1458">
        <v>4</v>
      </c>
      <c r="E1458" s="1" t="s">
        <v>348</v>
      </c>
      <c r="F1458">
        <v>4</v>
      </c>
      <c r="G1458" s="1" t="s">
        <v>375</v>
      </c>
      <c r="H1458" s="1" t="s">
        <v>28</v>
      </c>
      <c r="I1458">
        <v>3</v>
      </c>
    </row>
    <row r="1459" spans="1:9" x14ac:dyDescent="0.55000000000000004">
      <c r="A1459">
        <v>48</v>
      </c>
      <c r="B1459" s="1" t="s">
        <v>585</v>
      </c>
      <c r="C1459" s="1" t="s">
        <v>5</v>
      </c>
      <c r="D1459">
        <v>6</v>
      </c>
      <c r="E1459" s="1" t="s">
        <v>89</v>
      </c>
      <c r="F1459">
        <v>6</v>
      </c>
      <c r="G1459" s="1" t="s">
        <v>377</v>
      </c>
      <c r="H1459" s="1" t="s">
        <v>29</v>
      </c>
      <c r="I1459">
        <v>3</v>
      </c>
    </row>
    <row r="1460" spans="1:9" x14ac:dyDescent="0.55000000000000004">
      <c r="A1460">
        <v>48</v>
      </c>
      <c r="B1460" s="1" t="s">
        <v>585</v>
      </c>
      <c r="C1460" s="1" t="s">
        <v>5</v>
      </c>
      <c r="D1460">
        <v>6</v>
      </c>
      <c r="E1460" s="1" t="s">
        <v>93</v>
      </c>
      <c r="F1460">
        <v>6</v>
      </c>
      <c r="G1460" s="1" t="s">
        <v>377</v>
      </c>
      <c r="H1460" s="1" t="s">
        <v>29</v>
      </c>
      <c r="I1460">
        <v>3</v>
      </c>
    </row>
    <row r="1461" spans="1:9" x14ac:dyDescent="0.55000000000000004">
      <c r="A1461">
        <v>48</v>
      </c>
      <c r="B1461" s="1" t="s">
        <v>585</v>
      </c>
      <c r="C1461" s="1" t="s">
        <v>5</v>
      </c>
      <c r="D1461">
        <v>6</v>
      </c>
      <c r="E1461" s="1" t="s">
        <v>97</v>
      </c>
      <c r="F1461">
        <v>6</v>
      </c>
      <c r="G1461" s="1" t="s">
        <v>377</v>
      </c>
      <c r="H1461" s="1" t="s">
        <v>29</v>
      </c>
      <c r="I1461">
        <v>3</v>
      </c>
    </row>
    <row r="1462" spans="1:9" x14ac:dyDescent="0.55000000000000004">
      <c r="A1462">
        <v>48</v>
      </c>
      <c r="B1462" s="1" t="s">
        <v>585</v>
      </c>
      <c r="C1462" s="1" t="s">
        <v>5</v>
      </c>
      <c r="D1462">
        <v>6</v>
      </c>
      <c r="E1462" s="1" t="s">
        <v>101</v>
      </c>
      <c r="F1462">
        <v>6</v>
      </c>
      <c r="G1462" s="1" t="s">
        <v>377</v>
      </c>
      <c r="H1462" s="1" t="s">
        <v>29</v>
      </c>
      <c r="I1462">
        <v>3</v>
      </c>
    </row>
    <row r="1463" spans="1:9" x14ac:dyDescent="0.55000000000000004">
      <c r="A1463">
        <v>48</v>
      </c>
      <c r="B1463" s="1" t="s">
        <v>585</v>
      </c>
      <c r="C1463" s="1" t="s">
        <v>5</v>
      </c>
      <c r="D1463">
        <v>6</v>
      </c>
      <c r="E1463" s="1" t="s">
        <v>150</v>
      </c>
      <c r="F1463">
        <v>6</v>
      </c>
      <c r="G1463" s="1" t="s">
        <v>375</v>
      </c>
      <c r="H1463" s="1" t="s">
        <v>29</v>
      </c>
      <c r="I1463">
        <v>3</v>
      </c>
    </row>
    <row r="1464" spans="1:9" x14ac:dyDescent="0.55000000000000004">
      <c r="A1464">
        <v>48</v>
      </c>
      <c r="B1464" s="1" t="s">
        <v>585</v>
      </c>
      <c r="C1464" s="1" t="s">
        <v>5</v>
      </c>
      <c r="D1464">
        <v>6</v>
      </c>
      <c r="E1464" s="1" t="s">
        <v>153</v>
      </c>
      <c r="F1464">
        <v>6</v>
      </c>
      <c r="G1464" s="1" t="s">
        <v>376</v>
      </c>
      <c r="H1464" s="1" t="s">
        <v>28</v>
      </c>
      <c r="I1464">
        <v>3</v>
      </c>
    </row>
    <row r="1465" spans="1:9" x14ac:dyDescent="0.55000000000000004">
      <c r="A1465">
        <v>48</v>
      </c>
      <c r="B1465" s="1" t="s">
        <v>585</v>
      </c>
      <c r="C1465" s="1" t="s">
        <v>5</v>
      </c>
      <c r="D1465">
        <v>6</v>
      </c>
      <c r="E1465" s="1" t="s">
        <v>157</v>
      </c>
      <c r="F1465">
        <v>6</v>
      </c>
      <c r="G1465" s="1" t="s">
        <v>376</v>
      </c>
      <c r="H1465" s="1" t="s">
        <v>28</v>
      </c>
      <c r="I1465">
        <v>3</v>
      </c>
    </row>
    <row r="1466" spans="1:9" x14ac:dyDescent="0.55000000000000004">
      <c r="A1466">
        <v>48</v>
      </c>
      <c r="B1466" s="1" t="s">
        <v>585</v>
      </c>
      <c r="C1466" s="1" t="s">
        <v>5</v>
      </c>
      <c r="D1466">
        <v>6</v>
      </c>
      <c r="E1466" s="1" t="s">
        <v>164</v>
      </c>
      <c r="F1466">
        <v>6</v>
      </c>
      <c r="G1466" s="1" t="s">
        <v>375</v>
      </c>
      <c r="H1466" s="1" t="s">
        <v>28</v>
      </c>
      <c r="I1466">
        <v>3</v>
      </c>
    </row>
    <row r="1467" spans="1:9" x14ac:dyDescent="0.55000000000000004">
      <c r="A1467">
        <v>48</v>
      </c>
      <c r="B1467" s="1" t="s">
        <v>585</v>
      </c>
      <c r="C1467" s="1" t="s">
        <v>5</v>
      </c>
      <c r="D1467">
        <v>6</v>
      </c>
      <c r="E1467" s="1" t="s">
        <v>165</v>
      </c>
      <c r="F1467">
        <v>6</v>
      </c>
      <c r="G1467" s="1" t="s">
        <v>375</v>
      </c>
      <c r="H1467" s="1" t="s">
        <v>28</v>
      </c>
      <c r="I1467">
        <v>3</v>
      </c>
    </row>
    <row r="1468" spans="1:9" x14ac:dyDescent="0.55000000000000004">
      <c r="A1468">
        <v>48</v>
      </c>
      <c r="B1468" s="1" t="s">
        <v>585</v>
      </c>
      <c r="C1468" s="1" t="s">
        <v>5</v>
      </c>
      <c r="D1468">
        <v>6</v>
      </c>
      <c r="E1468" s="1" t="s">
        <v>168</v>
      </c>
      <c r="F1468">
        <v>6</v>
      </c>
      <c r="G1468" s="1" t="s">
        <v>376</v>
      </c>
      <c r="H1468" s="1" t="s">
        <v>29</v>
      </c>
      <c r="I1468">
        <v>3</v>
      </c>
    </row>
    <row r="1469" spans="1:9" x14ac:dyDescent="0.55000000000000004">
      <c r="A1469">
        <v>48</v>
      </c>
      <c r="B1469" s="1" t="s">
        <v>585</v>
      </c>
      <c r="C1469" s="1" t="s">
        <v>5</v>
      </c>
      <c r="D1469">
        <v>6</v>
      </c>
      <c r="E1469" s="1" t="s">
        <v>172</v>
      </c>
      <c r="F1469">
        <v>6</v>
      </c>
      <c r="G1469" s="1" t="s">
        <v>376</v>
      </c>
      <c r="H1469" s="1" t="s">
        <v>29</v>
      </c>
      <c r="I1469">
        <v>3</v>
      </c>
    </row>
    <row r="1470" spans="1:9" x14ac:dyDescent="0.55000000000000004">
      <c r="A1470">
        <v>48</v>
      </c>
      <c r="B1470" s="1" t="s">
        <v>585</v>
      </c>
      <c r="C1470" s="1" t="s">
        <v>5</v>
      </c>
      <c r="D1470">
        <v>6</v>
      </c>
      <c r="E1470" s="1" t="s">
        <v>176</v>
      </c>
      <c r="F1470">
        <v>6</v>
      </c>
      <c r="G1470" s="1" t="s">
        <v>375</v>
      </c>
      <c r="H1470" s="1" t="s">
        <v>29</v>
      </c>
      <c r="I1470">
        <v>3</v>
      </c>
    </row>
    <row r="1471" spans="1:9" x14ac:dyDescent="0.55000000000000004">
      <c r="A1471">
        <v>48</v>
      </c>
      <c r="B1471" s="1" t="s">
        <v>585</v>
      </c>
      <c r="C1471" s="1" t="s">
        <v>5</v>
      </c>
      <c r="D1471">
        <v>6</v>
      </c>
      <c r="E1471" s="1" t="s">
        <v>180</v>
      </c>
      <c r="F1471">
        <v>6</v>
      </c>
      <c r="G1471" s="1" t="s">
        <v>376</v>
      </c>
      <c r="H1471" s="1" t="s">
        <v>29</v>
      </c>
      <c r="I1471">
        <v>3</v>
      </c>
    </row>
    <row r="1472" spans="1:9" x14ac:dyDescent="0.55000000000000004">
      <c r="A1472">
        <v>48</v>
      </c>
      <c r="B1472" s="1" t="s">
        <v>585</v>
      </c>
      <c r="C1472" s="1" t="s">
        <v>5</v>
      </c>
      <c r="D1472">
        <v>6</v>
      </c>
      <c r="E1472" s="1" t="s">
        <v>234</v>
      </c>
      <c r="F1472">
        <v>6</v>
      </c>
      <c r="G1472" s="1" t="s">
        <v>377</v>
      </c>
      <c r="H1472" s="1" t="s">
        <v>28</v>
      </c>
      <c r="I1472">
        <v>3</v>
      </c>
    </row>
    <row r="1473" spans="1:9" x14ac:dyDescent="0.55000000000000004">
      <c r="A1473">
        <v>48</v>
      </c>
      <c r="B1473" s="1" t="s">
        <v>585</v>
      </c>
      <c r="C1473" s="1" t="s">
        <v>5</v>
      </c>
      <c r="D1473">
        <v>6</v>
      </c>
      <c r="E1473" s="1" t="s">
        <v>238</v>
      </c>
      <c r="F1473">
        <v>6</v>
      </c>
      <c r="G1473" s="1" t="s">
        <v>377</v>
      </c>
      <c r="H1473" s="1" t="s">
        <v>28</v>
      </c>
      <c r="I1473">
        <v>3</v>
      </c>
    </row>
    <row r="1474" spans="1:9" x14ac:dyDescent="0.55000000000000004">
      <c r="A1474">
        <v>48</v>
      </c>
      <c r="B1474" s="1" t="s">
        <v>585</v>
      </c>
      <c r="C1474" s="1" t="s">
        <v>5</v>
      </c>
      <c r="D1474">
        <v>6</v>
      </c>
      <c r="E1474" s="1" t="s">
        <v>241</v>
      </c>
      <c r="F1474">
        <v>6</v>
      </c>
      <c r="G1474" s="1" t="s">
        <v>377</v>
      </c>
      <c r="H1474" s="1" t="s">
        <v>29</v>
      </c>
      <c r="I1474">
        <v>3</v>
      </c>
    </row>
    <row r="1475" spans="1:9" x14ac:dyDescent="0.55000000000000004">
      <c r="A1475">
        <v>48</v>
      </c>
      <c r="B1475" s="1" t="s">
        <v>585</v>
      </c>
      <c r="C1475" s="1" t="s">
        <v>5</v>
      </c>
      <c r="D1475">
        <v>6</v>
      </c>
      <c r="E1475" s="1" t="s">
        <v>245</v>
      </c>
      <c r="F1475">
        <v>6</v>
      </c>
      <c r="G1475" s="1" t="s">
        <v>376</v>
      </c>
      <c r="H1475" s="1" t="s">
        <v>28</v>
      </c>
      <c r="I1475">
        <v>3</v>
      </c>
    </row>
    <row r="1476" spans="1:9" x14ac:dyDescent="0.55000000000000004">
      <c r="A1476">
        <v>48</v>
      </c>
      <c r="B1476" s="1" t="s">
        <v>585</v>
      </c>
      <c r="C1476" s="1" t="s">
        <v>5</v>
      </c>
      <c r="D1476">
        <v>6</v>
      </c>
      <c r="E1476" s="1" t="s">
        <v>249</v>
      </c>
      <c r="F1476">
        <v>6</v>
      </c>
      <c r="G1476" s="1" t="s">
        <v>375</v>
      </c>
      <c r="H1476" s="1" t="s">
        <v>28</v>
      </c>
      <c r="I1476">
        <v>3</v>
      </c>
    </row>
    <row r="1477" spans="1:9" x14ac:dyDescent="0.55000000000000004">
      <c r="A1477">
        <v>48</v>
      </c>
      <c r="B1477" s="1" t="s">
        <v>585</v>
      </c>
      <c r="C1477" s="1" t="s">
        <v>5</v>
      </c>
      <c r="D1477">
        <v>6</v>
      </c>
      <c r="E1477" s="1" t="s">
        <v>253</v>
      </c>
      <c r="F1477">
        <v>6</v>
      </c>
      <c r="G1477" s="1" t="s">
        <v>376</v>
      </c>
      <c r="H1477" s="1" t="s">
        <v>28</v>
      </c>
      <c r="I1477">
        <v>3</v>
      </c>
    </row>
    <row r="1478" spans="1:9" x14ac:dyDescent="0.55000000000000004">
      <c r="A1478">
        <v>48</v>
      </c>
      <c r="B1478" s="1" t="s">
        <v>585</v>
      </c>
      <c r="C1478" s="1" t="s">
        <v>5</v>
      </c>
      <c r="D1478">
        <v>6</v>
      </c>
      <c r="E1478" s="1" t="s">
        <v>257</v>
      </c>
      <c r="F1478">
        <v>6</v>
      </c>
      <c r="G1478" s="1" t="s">
        <v>376</v>
      </c>
      <c r="H1478" s="1" t="s">
        <v>28</v>
      </c>
      <c r="I1478">
        <v>3</v>
      </c>
    </row>
    <row r="1479" spans="1:9" x14ac:dyDescent="0.55000000000000004">
      <c r="A1479">
        <v>48</v>
      </c>
      <c r="B1479" s="1" t="s">
        <v>585</v>
      </c>
      <c r="C1479" s="1" t="s">
        <v>5</v>
      </c>
      <c r="D1479">
        <v>6</v>
      </c>
      <c r="E1479" s="1" t="s">
        <v>299</v>
      </c>
      <c r="F1479">
        <v>6</v>
      </c>
      <c r="G1479" s="1" t="s">
        <v>376</v>
      </c>
      <c r="H1479" s="1" t="s">
        <v>28</v>
      </c>
      <c r="I1479">
        <v>3</v>
      </c>
    </row>
    <row r="1480" spans="1:9" x14ac:dyDescent="0.55000000000000004">
      <c r="A1480">
        <v>48</v>
      </c>
      <c r="B1480" s="1" t="s">
        <v>585</v>
      </c>
      <c r="C1480" s="1" t="s">
        <v>5</v>
      </c>
      <c r="D1480">
        <v>6</v>
      </c>
      <c r="E1480" s="1" t="s">
        <v>301</v>
      </c>
      <c r="F1480">
        <v>6</v>
      </c>
      <c r="G1480" s="1" t="s">
        <v>375</v>
      </c>
      <c r="H1480" s="1" t="s">
        <v>28</v>
      </c>
      <c r="I1480">
        <v>3</v>
      </c>
    </row>
    <row r="1481" spans="1:9" x14ac:dyDescent="0.55000000000000004">
      <c r="A1481">
        <v>48</v>
      </c>
      <c r="B1481" s="1" t="s">
        <v>585</v>
      </c>
      <c r="C1481" s="1" t="s">
        <v>5</v>
      </c>
      <c r="D1481">
        <v>6</v>
      </c>
      <c r="E1481" s="1" t="s">
        <v>305</v>
      </c>
      <c r="F1481">
        <v>6</v>
      </c>
      <c r="G1481" s="1" t="s">
        <v>376</v>
      </c>
      <c r="H1481" s="1" t="s">
        <v>28</v>
      </c>
      <c r="I1481">
        <v>3</v>
      </c>
    </row>
    <row r="1482" spans="1:9" x14ac:dyDescent="0.55000000000000004">
      <c r="A1482">
        <v>48</v>
      </c>
      <c r="B1482" s="1" t="s">
        <v>585</v>
      </c>
      <c r="C1482" s="1" t="s">
        <v>5</v>
      </c>
      <c r="D1482">
        <v>6</v>
      </c>
      <c r="E1482" s="1" t="s">
        <v>308</v>
      </c>
      <c r="F1482">
        <v>6</v>
      </c>
      <c r="G1482" s="1" t="s">
        <v>377</v>
      </c>
      <c r="H1482" s="1" t="s">
        <v>28</v>
      </c>
      <c r="I1482">
        <v>3</v>
      </c>
    </row>
    <row r="1483" spans="1:9" x14ac:dyDescent="0.55000000000000004">
      <c r="A1483">
        <v>48</v>
      </c>
      <c r="B1483" s="1" t="s">
        <v>585</v>
      </c>
      <c r="C1483" s="1" t="s">
        <v>5</v>
      </c>
      <c r="D1483">
        <v>6</v>
      </c>
      <c r="E1483" s="1" t="s">
        <v>311</v>
      </c>
      <c r="F1483">
        <v>6</v>
      </c>
      <c r="G1483" s="1" t="s">
        <v>377</v>
      </c>
      <c r="H1483" s="1" t="s">
        <v>28</v>
      </c>
      <c r="I1483">
        <v>3</v>
      </c>
    </row>
    <row r="1484" spans="1:9" x14ac:dyDescent="0.55000000000000004">
      <c r="A1484">
        <v>48</v>
      </c>
      <c r="B1484" s="1" t="s">
        <v>585</v>
      </c>
      <c r="C1484" s="1" t="s">
        <v>5</v>
      </c>
      <c r="D1484">
        <v>6</v>
      </c>
      <c r="E1484" s="1" t="s">
        <v>314</v>
      </c>
      <c r="F1484">
        <v>6</v>
      </c>
      <c r="G1484" s="1" t="s">
        <v>377</v>
      </c>
      <c r="H1484" s="1" t="s">
        <v>28</v>
      </c>
      <c r="I1484">
        <v>3</v>
      </c>
    </row>
    <row r="1485" spans="1:9" x14ac:dyDescent="0.55000000000000004">
      <c r="A1485">
        <v>48</v>
      </c>
      <c r="B1485" s="1" t="s">
        <v>585</v>
      </c>
      <c r="C1485" s="1" t="s">
        <v>5</v>
      </c>
      <c r="D1485">
        <v>6</v>
      </c>
      <c r="E1485" s="1" t="s">
        <v>372</v>
      </c>
      <c r="F1485">
        <v>6</v>
      </c>
      <c r="G1485" s="1" t="s">
        <v>377</v>
      </c>
      <c r="H1485" s="1" t="s">
        <v>28</v>
      </c>
      <c r="I1485">
        <v>3</v>
      </c>
    </row>
    <row r="1486" spans="1:9" x14ac:dyDescent="0.55000000000000004">
      <c r="A1486">
        <v>48</v>
      </c>
      <c r="B1486" s="1" t="s">
        <v>585</v>
      </c>
      <c r="C1486" s="1" t="s">
        <v>5</v>
      </c>
      <c r="D1486">
        <v>6</v>
      </c>
      <c r="E1486" s="1" t="s">
        <v>337</v>
      </c>
      <c r="F1486">
        <v>6</v>
      </c>
      <c r="G1486" s="1" t="s">
        <v>376</v>
      </c>
      <c r="H1486" s="1" t="s">
        <v>28</v>
      </c>
      <c r="I1486">
        <v>3</v>
      </c>
    </row>
    <row r="1487" spans="1:9" x14ac:dyDescent="0.55000000000000004">
      <c r="A1487">
        <v>48</v>
      </c>
      <c r="B1487" s="1" t="s">
        <v>585</v>
      </c>
      <c r="C1487" s="1" t="s">
        <v>5</v>
      </c>
      <c r="D1487">
        <v>6</v>
      </c>
      <c r="E1487" s="1" t="s">
        <v>341</v>
      </c>
      <c r="F1487">
        <v>6</v>
      </c>
      <c r="G1487" s="1" t="s">
        <v>376</v>
      </c>
      <c r="H1487" s="1" t="s">
        <v>29</v>
      </c>
      <c r="I1487">
        <v>3</v>
      </c>
    </row>
    <row r="1488" spans="1:9" x14ac:dyDescent="0.55000000000000004">
      <c r="A1488">
        <v>48</v>
      </c>
      <c r="B1488" s="1" t="s">
        <v>585</v>
      </c>
      <c r="C1488" s="1" t="s">
        <v>5</v>
      </c>
      <c r="D1488">
        <v>6</v>
      </c>
      <c r="E1488" s="1" t="s">
        <v>344</v>
      </c>
      <c r="F1488">
        <v>6</v>
      </c>
      <c r="G1488" s="1" t="s">
        <v>375</v>
      </c>
      <c r="H1488" s="1" t="s">
        <v>29</v>
      </c>
      <c r="I1488">
        <v>3</v>
      </c>
    </row>
    <row r="1489" spans="1:9" x14ac:dyDescent="0.55000000000000004">
      <c r="A1489">
        <v>48</v>
      </c>
      <c r="B1489" s="1" t="s">
        <v>585</v>
      </c>
      <c r="C1489" s="1" t="s">
        <v>5</v>
      </c>
      <c r="D1489">
        <v>6</v>
      </c>
      <c r="E1489" s="1" t="s">
        <v>348</v>
      </c>
      <c r="F1489">
        <v>6</v>
      </c>
      <c r="G1489" s="1" t="s">
        <v>375</v>
      </c>
      <c r="H1489" s="1" t="s">
        <v>28</v>
      </c>
      <c r="I1489">
        <v>3</v>
      </c>
    </row>
    <row r="1490" spans="1:9" x14ac:dyDescent="0.55000000000000004">
      <c r="A1490">
        <v>49</v>
      </c>
      <c r="B1490" s="1" t="s">
        <v>586</v>
      </c>
      <c r="C1490" s="1" t="s">
        <v>2</v>
      </c>
      <c r="D1490">
        <v>1</v>
      </c>
      <c r="E1490" s="1" t="s">
        <v>89</v>
      </c>
      <c r="F1490">
        <v>1</v>
      </c>
      <c r="G1490" s="1" t="s">
        <v>377</v>
      </c>
      <c r="H1490" s="1" t="s">
        <v>29</v>
      </c>
      <c r="I1490">
        <v>3</v>
      </c>
    </row>
    <row r="1491" spans="1:9" x14ac:dyDescent="0.55000000000000004">
      <c r="A1491">
        <v>49</v>
      </c>
      <c r="B1491" s="1" t="s">
        <v>586</v>
      </c>
      <c r="C1491" s="1" t="s">
        <v>2</v>
      </c>
      <c r="D1491">
        <v>1</v>
      </c>
      <c r="E1491" s="1" t="s">
        <v>93</v>
      </c>
      <c r="F1491">
        <v>7</v>
      </c>
      <c r="G1491" s="1" t="s">
        <v>377</v>
      </c>
      <c r="H1491" s="1" t="s">
        <v>29</v>
      </c>
      <c r="I1491">
        <v>3</v>
      </c>
    </row>
    <row r="1492" spans="1:9" x14ac:dyDescent="0.55000000000000004">
      <c r="A1492">
        <v>49</v>
      </c>
      <c r="B1492" s="1" t="s">
        <v>586</v>
      </c>
      <c r="C1492" s="1" t="s">
        <v>2</v>
      </c>
      <c r="D1492">
        <v>1</v>
      </c>
      <c r="E1492" s="1" t="s">
        <v>97</v>
      </c>
      <c r="F1492">
        <v>1</v>
      </c>
      <c r="G1492" s="1" t="s">
        <v>377</v>
      </c>
      <c r="H1492" s="1" t="s">
        <v>29</v>
      </c>
      <c r="I1492">
        <v>3</v>
      </c>
    </row>
    <row r="1493" spans="1:9" x14ac:dyDescent="0.55000000000000004">
      <c r="A1493">
        <v>49</v>
      </c>
      <c r="B1493" s="1" t="s">
        <v>586</v>
      </c>
      <c r="C1493" s="1" t="s">
        <v>2</v>
      </c>
      <c r="D1493">
        <v>1</v>
      </c>
      <c r="E1493" s="1" t="s">
        <v>101</v>
      </c>
      <c r="F1493">
        <v>1</v>
      </c>
      <c r="G1493" s="1" t="s">
        <v>377</v>
      </c>
      <c r="H1493" s="1" t="s">
        <v>29</v>
      </c>
      <c r="I1493">
        <v>3</v>
      </c>
    </row>
    <row r="1494" spans="1:9" x14ac:dyDescent="0.55000000000000004">
      <c r="A1494">
        <v>49</v>
      </c>
      <c r="B1494" s="1" t="s">
        <v>586</v>
      </c>
      <c r="C1494" s="1" t="s">
        <v>2</v>
      </c>
      <c r="D1494">
        <v>1</v>
      </c>
      <c r="E1494" s="1" t="s">
        <v>150</v>
      </c>
      <c r="F1494">
        <v>1</v>
      </c>
      <c r="G1494" s="1" t="s">
        <v>375</v>
      </c>
      <c r="H1494" s="1" t="s">
        <v>29</v>
      </c>
      <c r="I1494">
        <v>3</v>
      </c>
    </row>
    <row r="1495" spans="1:9" x14ac:dyDescent="0.55000000000000004">
      <c r="A1495">
        <v>49</v>
      </c>
      <c r="B1495" s="1" t="s">
        <v>586</v>
      </c>
      <c r="C1495" s="1" t="s">
        <v>2</v>
      </c>
      <c r="D1495">
        <v>1</v>
      </c>
      <c r="E1495" s="1" t="s">
        <v>153</v>
      </c>
      <c r="F1495">
        <v>1</v>
      </c>
      <c r="G1495" s="1" t="s">
        <v>376</v>
      </c>
      <c r="H1495" s="1" t="s">
        <v>28</v>
      </c>
      <c r="I1495">
        <v>3</v>
      </c>
    </row>
    <row r="1496" spans="1:9" x14ac:dyDescent="0.55000000000000004">
      <c r="A1496">
        <v>49</v>
      </c>
      <c r="B1496" s="1" t="s">
        <v>586</v>
      </c>
      <c r="C1496" s="1" t="s">
        <v>2</v>
      </c>
      <c r="D1496">
        <v>1</v>
      </c>
      <c r="E1496" s="1" t="s">
        <v>157</v>
      </c>
      <c r="F1496">
        <v>1</v>
      </c>
      <c r="G1496" s="1" t="s">
        <v>376</v>
      </c>
      <c r="H1496" s="1" t="s">
        <v>28</v>
      </c>
      <c r="I1496">
        <v>3</v>
      </c>
    </row>
    <row r="1497" spans="1:9" x14ac:dyDescent="0.55000000000000004">
      <c r="A1497">
        <v>49</v>
      </c>
      <c r="B1497" s="1" t="s">
        <v>586</v>
      </c>
      <c r="C1497" s="1" t="s">
        <v>2</v>
      </c>
      <c r="D1497">
        <v>1</v>
      </c>
      <c r="E1497" s="1" t="s">
        <v>164</v>
      </c>
      <c r="F1497">
        <v>1</v>
      </c>
      <c r="G1497" s="1" t="s">
        <v>375</v>
      </c>
      <c r="H1497" s="1" t="s">
        <v>28</v>
      </c>
      <c r="I1497">
        <v>3</v>
      </c>
    </row>
    <row r="1498" spans="1:9" x14ac:dyDescent="0.55000000000000004">
      <c r="A1498">
        <v>49</v>
      </c>
      <c r="B1498" s="1" t="s">
        <v>586</v>
      </c>
      <c r="C1498" s="1" t="s">
        <v>2</v>
      </c>
      <c r="D1498">
        <v>1</v>
      </c>
      <c r="E1498" s="1" t="s">
        <v>165</v>
      </c>
      <c r="F1498">
        <v>1</v>
      </c>
      <c r="G1498" s="1" t="s">
        <v>375</v>
      </c>
      <c r="H1498" s="1" t="s">
        <v>28</v>
      </c>
      <c r="I1498">
        <v>3</v>
      </c>
    </row>
    <row r="1499" spans="1:9" x14ac:dyDescent="0.55000000000000004">
      <c r="A1499">
        <v>49</v>
      </c>
      <c r="B1499" s="1" t="s">
        <v>586</v>
      </c>
      <c r="C1499" s="1" t="s">
        <v>2</v>
      </c>
      <c r="D1499">
        <v>1</v>
      </c>
      <c r="E1499" s="1" t="s">
        <v>168</v>
      </c>
      <c r="F1499">
        <v>5</v>
      </c>
      <c r="G1499" s="1" t="s">
        <v>376</v>
      </c>
      <c r="H1499" s="1" t="s">
        <v>29</v>
      </c>
      <c r="I1499">
        <v>3</v>
      </c>
    </row>
    <row r="1500" spans="1:9" x14ac:dyDescent="0.55000000000000004">
      <c r="A1500">
        <v>49</v>
      </c>
      <c r="B1500" s="1" t="s">
        <v>586</v>
      </c>
      <c r="C1500" s="1" t="s">
        <v>2</v>
      </c>
      <c r="D1500">
        <v>1</v>
      </c>
      <c r="E1500" s="1" t="s">
        <v>172</v>
      </c>
      <c r="F1500">
        <v>1</v>
      </c>
      <c r="G1500" s="1" t="s">
        <v>376</v>
      </c>
      <c r="H1500" s="1" t="s">
        <v>29</v>
      </c>
      <c r="I1500">
        <v>3</v>
      </c>
    </row>
    <row r="1501" spans="1:9" x14ac:dyDescent="0.55000000000000004">
      <c r="A1501">
        <v>49</v>
      </c>
      <c r="B1501" s="1" t="s">
        <v>586</v>
      </c>
      <c r="C1501" s="1" t="s">
        <v>2</v>
      </c>
      <c r="D1501">
        <v>1</v>
      </c>
      <c r="E1501" s="1" t="s">
        <v>176</v>
      </c>
      <c r="F1501">
        <v>1</v>
      </c>
      <c r="G1501" s="1" t="s">
        <v>375</v>
      </c>
      <c r="H1501" s="1" t="s">
        <v>29</v>
      </c>
      <c r="I1501">
        <v>3</v>
      </c>
    </row>
    <row r="1502" spans="1:9" x14ac:dyDescent="0.55000000000000004">
      <c r="A1502">
        <v>49</v>
      </c>
      <c r="B1502" s="1" t="s">
        <v>586</v>
      </c>
      <c r="C1502" s="1" t="s">
        <v>2</v>
      </c>
      <c r="D1502">
        <v>1</v>
      </c>
      <c r="E1502" s="1" t="s">
        <v>180</v>
      </c>
      <c r="F1502">
        <v>3</v>
      </c>
      <c r="G1502" s="1" t="s">
        <v>376</v>
      </c>
      <c r="H1502" s="1" t="s">
        <v>29</v>
      </c>
      <c r="I1502">
        <v>3</v>
      </c>
    </row>
    <row r="1503" spans="1:9" x14ac:dyDescent="0.55000000000000004">
      <c r="A1503">
        <v>49</v>
      </c>
      <c r="B1503" s="1" t="s">
        <v>586</v>
      </c>
      <c r="C1503" s="1" t="s">
        <v>2</v>
      </c>
      <c r="D1503">
        <v>1</v>
      </c>
      <c r="E1503" s="1" t="s">
        <v>234</v>
      </c>
      <c r="F1503">
        <v>1</v>
      </c>
      <c r="G1503" s="1" t="s">
        <v>377</v>
      </c>
      <c r="H1503" s="1" t="s">
        <v>28</v>
      </c>
      <c r="I1503">
        <v>3</v>
      </c>
    </row>
    <row r="1504" spans="1:9" x14ac:dyDescent="0.55000000000000004">
      <c r="A1504">
        <v>49</v>
      </c>
      <c r="B1504" s="1" t="s">
        <v>586</v>
      </c>
      <c r="C1504" s="1" t="s">
        <v>2</v>
      </c>
      <c r="D1504">
        <v>1</v>
      </c>
      <c r="E1504" s="1" t="s">
        <v>238</v>
      </c>
      <c r="F1504">
        <v>1</v>
      </c>
      <c r="G1504" s="1" t="s">
        <v>377</v>
      </c>
      <c r="H1504" s="1" t="s">
        <v>28</v>
      </c>
      <c r="I1504">
        <v>3</v>
      </c>
    </row>
    <row r="1505" spans="1:9" x14ac:dyDescent="0.55000000000000004">
      <c r="A1505">
        <v>49</v>
      </c>
      <c r="B1505" s="1" t="s">
        <v>586</v>
      </c>
      <c r="C1505" s="1" t="s">
        <v>2</v>
      </c>
      <c r="D1505">
        <v>1</v>
      </c>
      <c r="E1505" s="1" t="s">
        <v>241</v>
      </c>
      <c r="F1505">
        <v>1</v>
      </c>
      <c r="G1505" s="1" t="s">
        <v>377</v>
      </c>
      <c r="H1505" s="1" t="s">
        <v>29</v>
      </c>
      <c r="I1505">
        <v>3</v>
      </c>
    </row>
    <row r="1506" spans="1:9" x14ac:dyDescent="0.55000000000000004">
      <c r="A1506">
        <v>49</v>
      </c>
      <c r="B1506" s="1" t="s">
        <v>586</v>
      </c>
      <c r="C1506" s="1" t="s">
        <v>2</v>
      </c>
      <c r="D1506">
        <v>1</v>
      </c>
      <c r="E1506" s="1" t="s">
        <v>245</v>
      </c>
      <c r="F1506">
        <v>1</v>
      </c>
      <c r="G1506" s="1" t="s">
        <v>376</v>
      </c>
      <c r="H1506" s="1" t="s">
        <v>28</v>
      </c>
      <c r="I1506">
        <v>3</v>
      </c>
    </row>
    <row r="1507" spans="1:9" x14ac:dyDescent="0.55000000000000004">
      <c r="A1507">
        <v>49</v>
      </c>
      <c r="B1507" s="1" t="s">
        <v>586</v>
      </c>
      <c r="C1507" s="1" t="s">
        <v>2</v>
      </c>
      <c r="D1507">
        <v>1</v>
      </c>
      <c r="E1507" s="1" t="s">
        <v>249</v>
      </c>
      <c r="F1507">
        <v>1</v>
      </c>
      <c r="G1507" s="1" t="s">
        <v>375</v>
      </c>
      <c r="H1507" s="1" t="s">
        <v>28</v>
      </c>
      <c r="I1507">
        <v>3</v>
      </c>
    </row>
    <row r="1508" spans="1:9" x14ac:dyDescent="0.55000000000000004">
      <c r="A1508">
        <v>49</v>
      </c>
      <c r="B1508" s="1" t="s">
        <v>586</v>
      </c>
      <c r="C1508" s="1" t="s">
        <v>2</v>
      </c>
      <c r="D1508">
        <v>1</v>
      </c>
      <c r="E1508" s="1" t="s">
        <v>253</v>
      </c>
      <c r="F1508">
        <v>1</v>
      </c>
      <c r="G1508" s="1" t="s">
        <v>376</v>
      </c>
      <c r="H1508" s="1" t="s">
        <v>28</v>
      </c>
      <c r="I1508">
        <v>3</v>
      </c>
    </row>
    <row r="1509" spans="1:9" x14ac:dyDescent="0.55000000000000004">
      <c r="A1509">
        <v>49</v>
      </c>
      <c r="B1509" s="1" t="s">
        <v>586</v>
      </c>
      <c r="C1509" s="1" t="s">
        <v>2</v>
      </c>
      <c r="D1509">
        <v>1</v>
      </c>
      <c r="E1509" s="1" t="s">
        <v>257</v>
      </c>
      <c r="F1509">
        <v>1</v>
      </c>
      <c r="G1509" s="1" t="s">
        <v>376</v>
      </c>
      <c r="H1509" s="1" t="s">
        <v>28</v>
      </c>
      <c r="I1509">
        <v>3</v>
      </c>
    </row>
    <row r="1510" spans="1:9" x14ac:dyDescent="0.55000000000000004">
      <c r="A1510">
        <v>49</v>
      </c>
      <c r="B1510" s="1" t="s">
        <v>586</v>
      </c>
      <c r="C1510" s="1" t="s">
        <v>2</v>
      </c>
      <c r="D1510">
        <v>1</v>
      </c>
      <c r="E1510" s="1" t="s">
        <v>299</v>
      </c>
      <c r="F1510">
        <v>1</v>
      </c>
      <c r="G1510" s="1" t="s">
        <v>376</v>
      </c>
      <c r="H1510" s="1" t="s">
        <v>28</v>
      </c>
      <c r="I1510">
        <v>3</v>
      </c>
    </row>
    <row r="1511" spans="1:9" x14ac:dyDescent="0.55000000000000004">
      <c r="A1511">
        <v>49</v>
      </c>
      <c r="B1511" s="1" t="s">
        <v>586</v>
      </c>
      <c r="C1511" s="1" t="s">
        <v>2</v>
      </c>
      <c r="D1511">
        <v>1</v>
      </c>
      <c r="E1511" s="1" t="s">
        <v>301</v>
      </c>
      <c r="F1511">
        <v>1</v>
      </c>
      <c r="G1511" s="1" t="s">
        <v>375</v>
      </c>
      <c r="H1511" s="1" t="s">
        <v>28</v>
      </c>
      <c r="I1511">
        <v>3</v>
      </c>
    </row>
    <row r="1512" spans="1:9" x14ac:dyDescent="0.55000000000000004">
      <c r="A1512">
        <v>49</v>
      </c>
      <c r="B1512" s="1" t="s">
        <v>586</v>
      </c>
      <c r="C1512" s="1" t="s">
        <v>2</v>
      </c>
      <c r="D1512">
        <v>1</v>
      </c>
      <c r="E1512" s="1" t="s">
        <v>305</v>
      </c>
      <c r="F1512">
        <v>1</v>
      </c>
      <c r="G1512" s="1" t="s">
        <v>376</v>
      </c>
      <c r="H1512" s="1" t="s">
        <v>28</v>
      </c>
      <c r="I1512">
        <v>3</v>
      </c>
    </row>
    <row r="1513" spans="1:9" x14ac:dyDescent="0.55000000000000004">
      <c r="A1513">
        <v>49</v>
      </c>
      <c r="B1513" s="1" t="s">
        <v>586</v>
      </c>
      <c r="C1513" s="1" t="s">
        <v>2</v>
      </c>
      <c r="D1513">
        <v>1</v>
      </c>
      <c r="E1513" s="1" t="s">
        <v>308</v>
      </c>
      <c r="F1513">
        <v>3</v>
      </c>
      <c r="G1513" s="1" t="s">
        <v>377</v>
      </c>
      <c r="H1513" s="1" t="s">
        <v>28</v>
      </c>
      <c r="I1513">
        <v>3</v>
      </c>
    </row>
    <row r="1514" spans="1:9" x14ac:dyDescent="0.55000000000000004">
      <c r="A1514">
        <v>49</v>
      </c>
      <c r="B1514" s="1" t="s">
        <v>586</v>
      </c>
      <c r="C1514" s="1" t="s">
        <v>2</v>
      </c>
      <c r="D1514">
        <v>1</v>
      </c>
      <c r="E1514" s="1" t="s">
        <v>311</v>
      </c>
      <c r="F1514">
        <v>1</v>
      </c>
      <c r="G1514" s="1" t="s">
        <v>377</v>
      </c>
      <c r="H1514" s="1" t="s">
        <v>28</v>
      </c>
      <c r="I1514">
        <v>3</v>
      </c>
    </row>
    <row r="1515" spans="1:9" x14ac:dyDescent="0.55000000000000004">
      <c r="A1515">
        <v>49</v>
      </c>
      <c r="B1515" s="1" t="s">
        <v>586</v>
      </c>
      <c r="C1515" s="1" t="s">
        <v>2</v>
      </c>
      <c r="D1515">
        <v>1</v>
      </c>
      <c r="E1515" s="1" t="s">
        <v>314</v>
      </c>
      <c r="F1515">
        <v>1</v>
      </c>
      <c r="G1515" s="1" t="s">
        <v>377</v>
      </c>
      <c r="H1515" s="1" t="s">
        <v>28</v>
      </c>
      <c r="I1515">
        <v>3</v>
      </c>
    </row>
    <row r="1516" spans="1:9" x14ac:dyDescent="0.55000000000000004">
      <c r="A1516">
        <v>49</v>
      </c>
      <c r="B1516" s="1" t="s">
        <v>586</v>
      </c>
      <c r="C1516" s="1" t="s">
        <v>2</v>
      </c>
      <c r="D1516">
        <v>1</v>
      </c>
      <c r="E1516" s="1" t="s">
        <v>372</v>
      </c>
      <c r="F1516">
        <v>1</v>
      </c>
      <c r="G1516" s="1" t="s">
        <v>377</v>
      </c>
      <c r="H1516" s="1" t="s">
        <v>28</v>
      </c>
      <c r="I1516">
        <v>3</v>
      </c>
    </row>
    <row r="1517" spans="1:9" x14ac:dyDescent="0.55000000000000004">
      <c r="A1517">
        <v>49</v>
      </c>
      <c r="B1517" s="1" t="s">
        <v>586</v>
      </c>
      <c r="C1517" s="1" t="s">
        <v>2</v>
      </c>
      <c r="D1517">
        <v>1</v>
      </c>
      <c r="E1517" s="1" t="s">
        <v>337</v>
      </c>
      <c r="F1517">
        <v>1</v>
      </c>
      <c r="G1517" s="1" t="s">
        <v>376</v>
      </c>
      <c r="H1517" s="1" t="s">
        <v>28</v>
      </c>
      <c r="I1517">
        <v>3</v>
      </c>
    </row>
    <row r="1518" spans="1:9" x14ac:dyDescent="0.55000000000000004">
      <c r="A1518">
        <v>49</v>
      </c>
      <c r="B1518" s="1" t="s">
        <v>586</v>
      </c>
      <c r="C1518" s="1" t="s">
        <v>2</v>
      </c>
      <c r="D1518">
        <v>1</v>
      </c>
      <c r="E1518" s="1" t="s">
        <v>341</v>
      </c>
      <c r="F1518">
        <v>1</v>
      </c>
      <c r="G1518" s="1" t="s">
        <v>376</v>
      </c>
      <c r="H1518" s="1" t="s">
        <v>29</v>
      </c>
      <c r="I1518">
        <v>3</v>
      </c>
    </row>
    <row r="1519" spans="1:9" x14ac:dyDescent="0.55000000000000004">
      <c r="A1519">
        <v>49</v>
      </c>
      <c r="B1519" s="1" t="s">
        <v>586</v>
      </c>
      <c r="C1519" s="1" t="s">
        <v>2</v>
      </c>
      <c r="D1519">
        <v>1</v>
      </c>
      <c r="E1519" s="1" t="s">
        <v>344</v>
      </c>
      <c r="F1519">
        <v>1</v>
      </c>
      <c r="G1519" s="1" t="s">
        <v>375</v>
      </c>
      <c r="H1519" s="1" t="s">
        <v>29</v>
      </c>
      <c r="I1519">
        <v>3</v>
      </c>
    </row>
    <row r="1520" spans="1:9" x14ac:dyDescent="0.55000000000000004">
      <c r="A1520">
        <v>49</v>
      </c>
      <c r="B1520" s="1" t="s">
        <v>586</v>
      </c>
      <c r="C1520" s="1" t="s">
        <v>2</v>
      </c>
      <c r="D1520">
        <v>1</v>
      </c>
      <c r="E1520" s="1" t="s">
        <v>348</v>
      </c>
      <c r="F1520">
        <v>1</v>
      </c>
      <c r="G1520" s="1" t="s">
        <v>375</v>
      </c>
      <c r="H1520" s="1" t="s">
        <v>28</v>
      </c>
      <c r="I1520">
        <v>3</v>
      </c>
    </row>
    <row r="1521" spans="1:9" x14ac:dyDescent="0.55000000000000004">
      <c r="A1521">
        <v>50</v>
      </c>
      <c r="B1521" s="1" t="s">
        <v>587</v>
      </c>
      <c r="C1521" s="1" t="s">
        <v>2</v>
      </c>
      <c r="D1521">
        <v>1</v>
      </c>
      <c r="E1521" s="1" t="s">
        <v>89</v>
      </c>
      <c r="F1521">
        <v>1</v>
      </c>
      <c r="G1521" s="1" t="s">
        <v>377</v>
      </c>
      <c r="H1521" s="1" t="s">
        <v>29</v>
      </c>
      <c r="I1521">
        <v>3</v>
      </c>
    </row>
    <row r="1522" spans="1:9" x14ac:dyDescent="0.55000000000000004">
      <c r="A1522">
        <v>50</v>
      </c>
      <c r="B1522" s="1" t="s">
        <v>587</v>
      </c>
      <c r="C1522" s="1" t="s">
        <v>2</v>
      </c>
      <c r="D1522">
        <v>1</v>
      </c>
      <c r="E1522" s="1" t="s">
        <v>93</v>
      </c>
      <c r="F1522">
        <v>1</v>
      </c>
      <c r="G1522" s="1" t="s">
        <v>377</v>
      </c>
      <c r="H1522" s="1" t="s">
        <v>29</v>
      </c>
      <c r="I1522">
        <v>3</v>
      </c>
    </row>
    <row r="1523" spans="1:9" x14ac:dyDescent="0.55000000000000004">
      <c r="A1523">
        <v>50</v>
      </c>
      <c r="B1523" s="1" t="s">
        <v>587</v>
      </c>
      <c r="C1523" s="1" t="s">
        <v>2</v>
      </c>
      <c r="D1523">
        <v>1</v>
      </c>
      <c r="E1523" s="1" t="s">
        <v>97</v>
      </c>
      <c r="F1523">
        <v>1</v>
      </c>
      <c r="G1523" s="1" t="s">
        <v>377</v>
      </c>
      <c r="H1523" s="1" t="s">
        <v>29</v>
      </c>
      <c r="I1523">
        <v>3</v>
      </c>
    </row>
    <row r="1524" spans="1:9" x14ac:dyDescent="0.55000000000000004">
      <c r="A1524">
        <v>50</v>
      </c>
      <c r="B1524" s="1" t="s">
        <v>587</v>
      </c>
      <c r="C1524" s="1" t="s">
        <v>2</v>
      </c>
      <c r="D1524">
        <v>1</v>
      </c>
      <c r="E1524" s="1" t="s">
        <v>101</v>
      </c>
      <c r="F1524">
        <v>1</v>
      </c>
      <c r="G1524" s="1" t="s">
        <v>377</v>
      </c>
      <c r="H1524" s="1" t="s">
        <v>29</v>
      </c>
      <c r="I1524">
        <v>3</v>
      </c>
    </row>
    <row r="1525" spans="1:9" x14ac:dyDescent="0.55000000000000004">
      <c r="A1525">
        <v>50</v>
      </c>
      <c r="B1525" s="1" t="s">
        <v>587</v>
      </c>
      <c r="C1525" s="1" t="s">
        <v>2</v>
      </c>
      <c r="D1525">
        <v>1</v>
      </c>
      <c r="E1525" s="1" t="s">
        <v>150</v>
      </c>
      <c r="F1525">
        <v>1</v>
      </c>
      <c r="G1525" s="1" t="s">
        <v>375</v>
      </c>
      <c r="H1525" s="1" t="s">
        <v>29</v>
      </c>
      <c r="I1525">
        <v>3</v>
      </c>
    </row>
    <row r="1526" spans="1:9" x14ac:dyDescent="0.55000000000000004">
      <c r="A1526">
        <v>50</v>
      </c>
      <c r="B1526" s="1" t="s">
        <v>587</v>
      </c>
      <c r="C1526" s="1" t="s">
        <v>2</v>
      </c>
      <c r="D1526">
        <v>1</v>
      </c>
      <c r="E1526" s="1" t="s">
        <v>153</v>
      </c>
      <c r="F1526">
        <v>1</v>
      </c>
      <c r="G1526" s="1" t="s">
        <v>376</v>
      </c>
      <c r="H1526" s="1" t="s">
        <v>28</v>
      </c>
      <c r="I1526">
        <v>3</v>
      </c>
    </row>
    <row r="1527" spans="1:9" x14ac:dyDescent="0.55000000000000004">
      <c r="A1527">
        <v>50</v>
      </c>
      <c r="B1527" s="1" t="s">
        <v>587</v>
      </c>
      <c r="C1527" s="1" t="s">
        <v>2</v>
      </c>
      <c r="D1527">
        <v>1</v>
      </c>
      <c r="E1527" s="1" t="s">
        <v>157</v>
      </c>
      <c r="F1527">
        <v>1</v>
      </c>
      <c r="G1527" s="1" t="s">
        <v>376</v>
      </c>
      <c r="H1527" s="1" t="s">
        <v>28</v>
      </c>
      <c r="I1527">
        <v>3</v>
      </c>
    </row>
    <row r="1528" spans="1:9" x14ac:dyDescent="0.55000000000000004">
      <c r="A1528">
        <v>50</v>
      </c>
      <c r="B1528" s="1" t="s">
        <v>587</v>
      </c>
      <c r="C1528" s="1" t="s">
        <v>2</v>
      </c>
      <c r="D1528">
        <v>1</v>
      </c>
      <c r="E1528" s="1" t="s">
        <v>164</v>
      </c>
      <c r="F1528">
        <v>1</v>
      </c>
      <c r="G1528" s="1" t="s">
        <v>375</v>
      </c>
      <c r="H1528" s="1" t="s">
        <v>28</v>
      </c>
      <c r="I1528">
        <v>3</v>
      </c>
    </row>
    <row r="1529" spans="1:9" x14ac:dyDescent="0.55000000000000004">
      <c r="A1529">
        <v>50</v>
      </c>
      <c r="B1529" s="1" t="s">
        <v>587</v>
      </c>
      <c r="C1529" s="1" t="s">
        <v>2</v>
      </c>
      <c r="D1529">
        <v>1</v>
      </c>
      <c r="E1529" s="1" t="s">
        <v>165</v>
      </c>
      <c r="F1529">
        <v>1</v>
      </c>
      <c r="G1529" s="1" t="s">
        <v>375</v>
      </c>
      <c r="H1529" s="1" t="s">
        <v>28</v>
      </c>
      <c r="I1529">
        <v>3</v>
      </c>
    </row>
    <row r="1530" spans="1:9" x14ac:dyDescent="0.55000000000000004">
      <c r="A1530">
        <v>50</v>
      </c>
      <c r="B1530" s="1" t="s">
        <v>587</v>
      </c>
      <c r="C1530" s="1" t="s">
        <v>2</v>
      </c>
      <c r="D1530">
        <v>1</v>
      </c>
      <c r="E1530" s="1" t="s">
        <v>168</v>
      </c>
      <c r="F1530">
        <v>4</v>
      </c>
      <c r="G1530" s="1" t="s">
        <v>376</v>
      </c>
      <c r="H1530" s="1" t="s">
        <v>29</v>
      </c>
      <c r="I1530">
        <v>3</v>
      </c>
    </row>
    <row r="1531" spans="1:9" x14ac:dyDescent="0.55000000000000004">
      <c r="A1531">
        <v>50</v>
      </c>
      <c r="B1531" s="1" t="s">
        <v>587</v>
      </c>
      <c r="C1531" s="1" t="s">
        <v>2</v>
      </c>
      <c r="D1531">
        <v>1</v>
      </c>
      <c r="E1531" s="1" t="s">
        <v>172</v>
      </c>
      <c r="F1531">
        <v>1</v>
      </c>
      <c r="G1531" s="1" t="s">
        <v>376</v>
      </c>
      <c r="H1531" s="1" t="s">
        <v>29</v>
      </c>
      <c r="I1531">
        <v>3</v>
      </c>
    </row>
    <row r="1532" spans="1:9" x14ac:dyDescent="0.55000000000000004">
      <c r="A1532">
        <v>50</v>
      </c>
      <c r="B1532" s="1" t="s">
        <v>587</v>
      </c>
      <c r="C1532" s="1" t="s">
        <v>2</v>
      </c>
      <c r="D1532">
        <v>1</v>
      </c>
      <c r="E1532" s="1" t="s">
        <v>176</v>
      </c>
      <c r="F1532">
        <v>1</v>
      </c>
      <c r="G1532" s="1" t="s">
        <v>375</v>
      </c>
      <c r="H1532" s="1" t="s">
        <v>29</v>
      </c>
      <c r="I1532">
        <v>3</v>
      </c>
    </row>
    <row r="1533" spans="1:9" x14ac:dyDescent="0.55000000000000004">
      <c r="A1533">
        <v>50</v>
      </c>
      <c r="B1533" s="1" t="s">
        <v>587</v>
      </c>
      <c r="C1533" s="1" t="s">
        <v>2</v>
      </c>
      <c r="D1533">
        <v>1</v>
      </c>
      <c r="E1533" s="1" t="s">
        <v>180</v>
      </c>
      <c r="F1533">
        <v>1</v>
      </c>
      <c r="G1533" s="1" t="s">
        <v>376</v>
      </c>
      <c r="H1533" s="1" t="s">
        <v>29</v>
      </c>
      <c r="I1533">
        <v>3</v>
      </c>
    </row>
    <row r="1534" spans="1:9" x14ac:dyDescent="0.55000000000000004">
      <c r="A1534">
        <v>50</v>
      </c>
      <c r="B1534" s="1" t="s">
        <v>587</v>
      </c>
      <c r="C1534" s="1" t="s">
        <v>2</v>
      </c>
      <c r="D1534">
        <v>1</v>
      </c>
      <c r="E1534" s="1" t="s">
        <v>234</v>
      </c>
      <c r="F1534">
        <v>1</v>
      </c>
      <c r="G1534" s="1" t="s">
        <v>377</v>
      </c>
      <c r="H1534" s="1" t="s">
        <v>28</v>
      </c>
      <c r="I1534">
        <v>3</v>
      </c>
    </row>
    <row r="1535" spans="1:9" x14ac:dyDescent="0.55000000000000004">
      <c r="A1535">
        <v>50</v>
      </c>
      <c r="B1535" s="1" t="s">
        <v>587</v>
      </c>
      <c r="C1535" s="1" t="s">
        <v>2</v>
      </c>
      <c r="D1535">
        <v>1</v>
      </c>
      <c r="E1535" s="1" t="s">
        <v>238</v>
      </c>
      <c r="F1535">
        <v>1</v>
      </c>
      <c r="G1535" s="1" t="s">
        <v>377</v>
      </c>
      <c r="H1535" s="1" t="s">
        <v>28</v>
      </c>
      <c r="I1535">
        <v>3</v>
      </c>
    </row>
    <row r="1536" spans="1:9" x14ac:dyDescent="0.55000000000000004">
      <c r="A1536">
        <v>50</v>
      </c>
      <c r="B1536" s="1" t="s">
        <v>587</v>
      </c>
      <c r="C1536" s="1" t="s">
        <v>2</v>
      </c>
      <c r="D1536">
        <v>1</v>
      </c>
      <c r="E1536" s="1" t="s">
        <v>241</v>
      </c>
      <c r="F1536">
        <v>1</v>
      </c>
      <c r="G1536" s="1" t="s">
        <v>377</v>
      </c>
      <c r="H1536" s="1" t="s">
        <v>29</v>
      </c>
      <c r="I1536">
        <v>3</v>
      </c>
    </row>
    <row r="1537" spans="1:9" x14ac:dyDescent="0.55000000000000004">
      <c r="A1537">
        <v>50</v>
      </c>
      <c r="B1537" s="1" t="s">
        <v>587</v>
      </c>
      <c r="C1537" s="1" t="s">
        <v>2</v>
      </c>
      <c r="D1537">
        <v>1</v>
      </c>
      <c r="E1537" s="1" t="s">
        <v>245</v>
      </c>
      <c r="F1537">
        <v>1</v>
      </c>
      <c r="G1537" s="1" t="s">
        <v>376</v>
      </c>
      <c r="H1537" s="1" t="s">
        <v>28</v>
      </c>
      <c r="I1537">
        <v>3</v>
      </c>
    </row>
    <row r="1538" spans="1:9" x14ac:dyDescent="0.55000000000000004">
      <c r="A1538">
        <v>50</v>
      </c>
      <c r="B1538" s="1" t="s">
        <v>587</v>
      </c>
      <c r="C1538" s="1" t="s">
        <v>2</v>
      </c>
      <c r="D1538">
        <v>1</v>
      </c>
      <c r="E1538" s="1" t="s">
        <v>249</v>
      </c>
      <c r="F1538">
        <v>1</v>
      </c>
      <c r="G1538" s="1" t="s">
        <v>375</v>
      </c>
      <c r="H1538" s="1" t="s">
        <v>28</v>
      </c>
      <c r="I1538">
        <v>3</v>
      </c>
    </row>
    <row r="1539" spans="1:9" x14ac:dyDescent="0.55000000000000004">
      <c r="A1539">
        <v>50</v>
      </c>
      <c r="B1539" s="1" t="s">
        <v>587</v>
      </c>
      <c r="C1539" s="1" t="s">
        <v>2</v>
      </c>
      <c r="D1539">
        <v>1</v>
      </c>
      <c r="E1539" s="1" t="s">
        <v>253</v>
      </c>
      <c r="F1539">
        <v>1</v>
      </c>
      <c r="G1539" s="1" t="s">
        <v>376</v>
      </c>
      <c r="H1539" s="1" t="s">
        <v>28</v>
      </c>
      <c r="I1539">
        <v>3</v>
      </c>
    </row>
    <row r="1540" spans="1:9" x14ac:dyDescent="0.55000000000000004">
      <c r="A1540">
        <v>50</v>
      </c>
      <c r="B1540" s="1" t="s">
        <v>587</v>
      </c>
      <c r="C1540" s="1" t="s">
        <v>2</v>
      </c>
      <c r="D1540">
        <v>1</v>
      </c>
      <c r="E1540" s="1" t="s">
        <v>257</v>
      </c>
      <c r="F1540">
        <v>1</v>
      </c>
      <c r="G1540" s="1" t="s">
        <v>376</v>
      </c>
      <c r="H1540" s="1" t="s">
        <v>28</v>
      </c>
      <c r="I1540">
        <v>3</v>
      </c>
    </row>
    <row r="1541" spans="1:9" x14ac:dyDescent="0.55000000000000004">
      <c r="A1541">
        <v>50</v>
      </c>
      <c r="B1541" s="1" t="s">
        <v>587</v>
      </c>
      <c r="C1541" s="1" t="s">
        <v>2</v>
      </c>
      <c r="D1541">
        <v>1</v>
      </c>
      <c r="E1541" s="1" t="s">
        <v>299</v>
      </c>
      <c r="F1541">
        <v>1</v>
      </c>
      <c r="G1541" s="1" t="s">
        <v>376</v>
      </c>
      <c r="H1541" s="1" t="s">
        <v>28</v>
      </c>
      <c r="I1541">
        <v>3</v>
      </c>
    </row>
    <row r="1542" spans="1:9" x14ac:dyDescent="0.55000000000000004">
      <c r="A1542">
        <v>50</v>
      </c>
      <c r="B1542" s="1" t="s">
        <v>587</v>
      </c>
      <c r="C1542" s="1" t="s">
        <v>2</v>
      </c>
      <c r="D1542">
        <v>1</v>
      </c>
      <c r="E1542" s="1" t="s">
        <v>301</v>
      </c>
      <c r="F1542">
        <v>1</v>
      </c>
      <c r="G1542" s="1" t="s">
        <v>375</v>
      </c>
      <c r="H1542" s="1" t="s">
        <v>28</v>
      </c>
      <c r="I1542">
        <v>3</v>
      </c>
    </row>
    <row r="1543" spans="1:9" x14ac:dyDescent="0.55000000000000004">
      <c r="A1543">
        <v>50</v>
      </c>
      <c r="B1543" s="1" t="s">
        <v>587</v>
      </c>
      <c r="C1543" s="1" t="s">
        <v>2</v>
      </c>
      <c r="D1543">
        <v>1</v>
      </c>
      <c r="E1543" s="1" t="s">
        <v>305</v>
      </c>
      <c r="F1543">
        <v>1</v>
      </c>
      <c r="G1543" s="1" t="s">
        <v>376</v>
      </c>
      <c r="H1543" s="1" t="s">
        <v>28</v>
      </c>
      <c r="I1543">
        <v>3</v>
      </c>
    </row>
    <row r="1544" spans="1:9" x14ac:dyDescent="0.55000000000000004">
      <c r="A1544">
        <v>50</v>
      </c>
      <c r="B1544" s="1" t="s">
        <v>587</v>
      </c>
      <c r="C1544" s="1" t="s">
        <v>2</v>
      </c>
      <c r="D1544">
        <v>1</v>
      </c>
      <c r="E1544" s="1" t="s">
        <v>308</v>
      </c>
      <c r="F1544">
        <v>1</v>
      </c>
      <c r="G1544" s="1" t="s">
        <v>377</v>
      </c>
      <c r="H1544" s="1" t="s">
        <v>28</v>
      </c>
      <c r="I1544">
        <v>3</v>
      </c>
    </row>
    <row r="1545" spans="1:9" x14ac:dyDescent="0.55000000000000004">
      <c r="A1545">
        <v>50</v>
      </c>
      <c r="B1545" s="1" t="s">
        <v>587</v>
      </c>
      <c r="C1545" s="1" t="s">
        <v>2</v>
      </c>
      <c r="D1545">
        <v>1</v>
      </c>
      <c r="E1545" s="1" t="s">
        <v>311</v>
      </c>
      <c r="F1545">
        <v>1</v>
      </c>
      <c r="G1545" s="1" t="s">
        <v>377</v>
      </c>
      <c r="H1545" s="1" t="s">
        <v>28</v>
      </c>
      <c r="I1545">
        <v>3</v>
      </c>
    </row>
    <row r="1546" spans="1:9" x14ac:dyDescent="0.55000000000000004">
      <c r="A1546">
        <v>50</v>
      </c>
      <c r="B1546" s="1" t="s">
        <v>587</v>
      </c>
      <c r="C1546" s="1" t="s">
        <v>2</v>
      </c>
      <c r="D1546">
        <v>1</v>
      </c>
      <c r="E1546" s="1" t="s">
        <v>314</v>
      </c>
      <c r="F1546">
        <v>1</v>
      </c>
      <c r="G1546" s="1" t="s">
        <v>377</v>
      </c>
      <c r="H1546" s="1" t="s">
        <v>28</v>
      </c>
      <c r="I1546">
        <v>3</v>
      </c>
    </row>
    <row r="1547" spans="1:9" x14ac:dyDescent="0.55000000000000004">
      <c r="A1547">
        <v>50</v>
      </c>
      <c r="B1547" s="1" t="s">
        <v>587</v>
      </c>
      <c r="C1547" s="1" t="s">
        <v>2</v>
      </c>
      <c r="D1547">
        <v>1</v>
      </c>
      <c r="E1547" s="1" t="s">
        <v>372</v>
      </c>
      <c r="F1547">
        <v>1</v>
      </c>
      <c r="G1547" s="1" t="s">
        <v>377</v>
      </c>
      <c r="H1547" s="1" t="s">
        <v>28</v>
      </c>
      <c r="I1547">
        <v>3</v>
      </c>
    </row>
    <row r="1548" spans="1:9" x14ac:dyDescent="0.55000000000000004">
      <c r="A1548">
        <v>50</v>
      </c>
      <c r="B1548" s="1" t="s">
        <v>587</v>
      </c>
      <c r="C1548" s="1" t="s">
        <v>2</v>
      </c>
      <c r="D1548">
        <v>1</v>
      </c>
      <c r="E1548" s="1" t="s">
        <v>337</v>
      </c>
      <c r="F1548">
        <v>1</v>
      </c>
      <c r="G1548" s="1" t="s">
        <v>376</v>
      </c>
      <c r="H1548" s="1" t="s">
        <v>28</v>
      </c>
      <c r="I1548">
        <v>3</v>
      </c>
    </row>
    <row r="1549" spans="1:9" x14ac:dyDescent="0.55000000000000004">
      <c r="A1549">
        <v>50</v>
      </c>
      <c r="B1549" s="1" t="s">
        <v>587</v>
      </c>
      <c r="C1549" s="1" t="s">
        <v>2</v>
      </c>
      <c r="D1549">
        <v>1</v>
      </c>
      <c r="E1549" s="1" t="s">
        <v>341</v>
      </c>
      <c r="F1549">
        <v>1</v>
      </c>
      <c r="G1549" s="1" t="s">
        <v>376</v>
      </c>
      <c r="H1549" s="1" t="s">
        <v>29</v>
      </c>
      <c r="I1549">
        <v>3</v>
      </c>
    </row>
    <row r="1550" spans="1:9" x14ac:dyDescent="0.55000000000000004">
      <c r="A1550">
        <v>50</v>
      </c>
      <c r="B1550" s="1" t="s">
        <v>587</v>
      </c>
      <c r="C1550" s="1" t="s">
        <v>2</v>
      </c>
      <c r="D1550">
        <v>1</v>
      </c>
      <c r="E1550" s="1" t="s">
        <v>344</v>
      </c>
      <c r="F1550">
        <v>1</v>
      </c>
      <c r="G1550" s="1" t="s">
        <v>375</v>
      </c>
      <c r="H1550" s="1" t="s">
        <v>29</v>
      </c>
      <c r="I1550">
        <v>3</v>
      </c>
    </row>
    <row r="1551" spans="1:9" x14ac:dyDescent="0.55000000000000004">
      <c r="A1551">
        <v>50</v>
      </c>
      <c r="B1551" s="1" t="s">
        <v>587</v>
      </c>
      <c r="C1551" s="1" t="s">
        <v>2</v>
      </c>
      <c r="D1551">
        <v>1</v>
      </c>
      <c r="E1551" s="1" t="s">
        <v>348</v>
      </c>
      <c r="F1551">
        <v>3</v>
      </c>
      <c r="G1551" s="1" t="s">
        <v>375</v>
      </c>
      <c r="H1551" s="1" t="s">
        <v>28</v>
      </c>
      <c r="I1551">
        <v>3</v>
      </c>
    </row>
    <row r="1552" spans="1:9" x14ac:dyDescent="0.55000000000000004">
      <c r="A1552">
        <v>51</v>
      </c>
      <c r="B1552" s="1" t="s">
        <v>588</v>
      </c>
      <c r="C1552" s="1" t="s">
        <v>3</v>
      </c>
      <c r="D1552">
        <v>4</v>
      </c>
      <c r="E1552" s="1" t="s">
        <v>89</v>
      </c>
      <c r="F1552">
        <v>3</v>
      </c>
      <c r="G1552" s="1" t="s">
        <v>377</v>
      </c>
      <c r="H1552" s="1" t="s">
        <v>29</v>
      </c>
      <c r="I1552">
        <v>3</v>
      </c>
    </row>
    <row r="1553" spans="1:9" x14ac:dyDescent="0.55000000000000004">
      <c r="A1553">
        <v>51</v>
      </c>
      <c r="B1553" s="1" t="s">
        <v>588</v>
      </c>
      <c r="C1553" s="1" t="s">
        <v>3</v>
      </c>
      <c r="D1553">
        <v>4</v>
      </c>
      <c r="E1553" s="1" t="s">
        <v>93</v>
      </c>
      <c r="F1553">
        <v>4</v>
      </c>
      <c r="G1553" s="1" t="s">
        <v>377</v>
      </c>
      <c r="H1553" s="1" t="s">
        <v>29</v>
      </c>
      <c r="I1553">
        <v>3</v>
      </c>
    </row>
    <row r="1554" spans="1:9" x14ac:dyDescent="0.55000000000000004">
      <c r="A1554">
        <v>51</v>
      </c>
      <c r="B1554" s="1" t="s">
        <v>588</v>
      </c>
      <c r="C1554" s="1" t="s">
        <v>3</v>
      </c>
      <c r="D1554">
        <v>4</v>
      </c>
      <c r="E1554" s="1" t="s">
        <v>97</v>
      </c>
      <c r="F1554">
        <v>4</v>
      </c>
      <c r="G1554" s="1" t="s">
        <v>377</v>
      </c>
      <c r="H1554" s="1" t="s">
        <v>29</v>
      </c>
      <c r="I1554">
        <v>3</v>
      </c>
    </row>
    <row r="1555" spans="1:9" x14ac:dyDescent="0.55000000000000004">
      <c r="A1555">
        <v>51</v>
      </c>
      <c r="B1555" s="1" t="s">
        <v>588</v>
      </c>
      <c r="C1555" s="1" t="s">
        <v>3</v>
      </c>
      <c r="D1555">
        <v>4</v>
      </c>
      <c r="E1555" s="1" t="s">
        <v>101</v>
      </c>
      <c r="F1555">
        <v>4</v>
      </c>
      <c r="G1555" s="1" t="s">
        <v>377</v>
      </c>
      <c r="H1555" s="1" t="s">
        <v>29</v>
      </c>
      <c r="I1555">
        <v>3</v>
      </c>
    </row>
    <row r="1556" spans="1:9" x14ac:dyDescent="0.55000000000000004">
      <c r="A1556">
        <v>51</v>
      </c>
      <c r="B1556" s="1" t="s">
        <v>588</v>
      </c>
      <c r="C1556" s="1" t="s">
        <v>3</v>
      </c>
      <c r="D1556">
        <v>4</v>
      </c>
      <c r="E1556" s="1" t="s">
        <v>150</v>
      </c>
      <c r="F1556">
        <v>4</v>
      </c>
      <c r="G1556" s="1" t="s">
        <v>375</v>
      </c>
      <c r="H1556" s="1" t="s">
        <v>29</v>
      </c>
      <c r="I1556">
        <v>3</v>
      </c>
    </row>
    <row r="1557" spans="1:9" x14ac:dyDescent="0.55000000000000004">
      <c r="A1557">
        <v>51</v>
      </c>
      <c r="B1557" s="1" t="s">
        <v>588</v>
      </c>
      <c r="C1557" s="1" t="s">
        <v>3</v>
      </c>
      <c r="D1557">
        <v>4</v>
      </c>
      <c r="E1557" s="1" t="s">
        <v>153</v>
      </c>
      <c r="F1557">
        <v>4</v>
      </c>
      <c r="G1557" s="1" t="s">
        <v>376</v>
      </c>
      <c r="H1557" s="1" t="s">
        <v>28</v>
      </c>
      <c r="I1557">
        <v>3</v>
      </c>
    </row>
    <row r="1558" spans="1:9" x14ac:dyDescent="0.55000000000000004">
      <c r="A1558">
        <v>51</v>
      </c>
      <c r="B1558" s="1" t="s">
        <v>588</v>
      </c>
      <c r="C1558" s="1" t="s">
        <v>3</v>
      </c>
      <c r="D1558">
        <v>4</v>
      </c>
      <c r="E1558" s="1" t="s">
        <v>157</v>
      </c>
      <c r="F1558">
        <v>4</v>
      </c>
      <c r="G1558" s="1" t="s">
        <v>376</v>
      </c>
      <c r="H1558" s="1" t="s">
        <v>28</v>
      </c>
      <c r="I1558">
        <v>3</v>
      </c>
    </row>
    <row r="1559" spans="1:9" x14ac:dyDescent="0.55000000000000004">
      <c r="A1559">
        <v>51</v>
      </c>
      <c r="B1559" s="1" t="s">
        <v>588</v>
      </c>
      <c r="C1559" s="1" t="s">
        <v>3</v>
      </c>
      <c r="D1559">
        <v>4</v>
      </c>
      <c r="E1559" s="1" t="s">
        <v>164</v>
      </c>
      <c r="F1559">
        <v>4</v>
      </c>
      <c r="G1559" s="1" t="s">
        <v>375</v>
      </c>
      <c r="H1559" s="1" t="s">
        <v>28</v>
      </c>
      <c r="I1559">
        <v>3</v>
      </c>
    </row>
    <row r="1560" spans="1:9" x14ac:dyDescent="0.55000000000000004">
      <c r="A1560">
        <v>51</v>
      </c>
      <c r="B1560" s="1" t="s">
        <v>588</v>
      </c>
      <c r="C1560" s="1" t="s">
        <v>3</v>
      </c>
      <c r="D1560">
        <v>4</v>
      </c>
      <c r="E1560" s="1" t="s">
        <v>165</v>
      </c>
      <c r="F1560">
        <v>4</v>
      </c>
      <c r="G1560" s="1" t="s">
        <v>375</v>
      </c>
      <c r="H1560" s="1" t="s">
        <v>28</v>
      </c>
      <c r="I1560">
        <v>3</v>
      </c>
    </row>
    <row r="1561" spans="1:9" x14ac:dyDescent="0.55000000000000004">
      <c r="A1561">
        <v>51</v>
      </c>
      <c r="B1561" s="1" t="s">
        <v>588</v>
      </c>
      <c r="C1561" s="1" t="s">
        <v>3</v>
      </c>
      <c r="D1561">
        <v>4</v>
      </c>
      <c r="E1561" s="1" t="s">
        <v>168</v>
      </c>
      <c r="F1561">
        <v>3</v>
      </c>
      <c r="G1561" s="1" t="s">
        <v>376</v>
      </c>
      <c r="H1561" s="1" t="s">
        <v>29</v>
      </c>
      <c r="I1561">
        <v>3</v>
      </c>
    </row>
    <row r="1562" spans="1:9" x14ac:dyDescent="0.55000000000000004">
      <c r="A1562">
        <v>51</v>
      </c>
      <c r="B1562" s="1" t="s">
        <v>588</v>
      </c>
      <c r="C1562" s="1" t="s">
        <v>3</v>
      </c>
      <c r="D1562">
        <v>4</v>
      </c>
      <c r="E1562" s="1" t="s">
        <v>172</v>
      </c>
      <c r="F1562">
        <v>4</v>
      </c>
      <c r="G1562" s="1" t="s">
        <v>376</v>
      </c>
      <c r="H1562" s="1" t="s">
        <v>29</v>
      </c>
      <c r="I1562">
        <v>3</v>
      </c>
    </row>
    <row r="1563" spans="1:9" x14ac:dyDescent="0.55000000000000004">
      <c r="A1563">
        <v>51</v>
      </c>
      <c r="B1563" s="1" t="s">
        <v>588</v>
      </c>
      <c r="C1563" s="1" t="s">
        <v>3</v>
      </c>
      <c r="D1563">
        <v>4</v>
      </c>
      <c r="E1563" s="1" t="s">
        <v>176</v>
      </c>
      <c r="F1563">
        <v>4</v>
      </c>
      <c r="G1563" s="1" t="s">
        <v>375</v>
      </c>
      <c r="H1563" s="1" t="s">
        <v>29</v>
      </c>
      <c r="I1563">
        <v>3</v>
      </c>
    </row>
    <row r="1564" spans="1:9" x14ac:dyDescent="0.55000000000000004">
      <c r="A1564">
        <v>51</v>
      </c>
      <c r="B1564" s="1" t="s">
        <v>588</v>
      </c>
      <c r="C1564" s="1" t="s">
        <v>3</v>
      </c>
      <c r="D1564">
        <v>4</v>
      </c>
      <c r="E1564" s="1" t="s">
        <v>180</v>
      </c>
      <c r="F1564">
        <v>4</v>
      </c>
      <c r="G1564" s="1" t="s">
        <v>376</v>
      </c>
      <c r="H1564" s="1" t="s">
        <v>29</v>
      </c>
      <c r="I1564">
        <v>3</v>
      </c>
    </row>
    <row r="1565" spans="1:9" x14ac:dyDescent="0.55000000000000004">
      <c r="A1565">
        <v>51</v>
      </c>
      <c r="B1565" s="1" t="s">
        <v>588</v>
      </c>
      <c r="C1565" s="1" t="s">
        <v>3</v>
      </c>
      <c r="D1565">
        <v>4</v>
      </c>
      <c r="E1565" s="1" t="s">
        <v>234</v>
      </c>
      <c r="F1565">
        <v>4</v>
      </c>
      <c r="G1565" s="1" t="s">
        <v>377</v>
      </c>
      <c r="H1565" s="1" t="s">
        <v>28</v>
      </c>
      <c r="I1565">
        <v>3</v>
      </c>
    </row>
    <row r="1566" spans="1:9" x14ac:dyDescent="0.55000000000000004">
      <c r="A1566">
        <v>51</v>
      </c>
      <c r="B1566" s="1" t="s">
        <v>588</v>
      </c>
      <c r="C1566" s="1" t="s">
        <v>3</v>
      </c>
      <c r="D1566">
        <v>4</v>
      </c>
      <c r="E1566" s="1" t="s">
        <v>238</v>
      </c>
      <c r="F1566">
        <v>3</v>
      </c>
      <c r="G1566" s="1" t="s">
        <v>377</v>
      </c>
      <c r="H1566" s="1" t="s">
        <v>28</v>
      </c>
      <c r="I1566">
        <v>3</v>
      </c>
    </row>
    <row r="1567" spans="1:9" x14ac:dyDescent="0.55000000000000004">
      <c r="A1567">
        <v>51</v>
      </c>
      <c r="B1567" s="1" t="s">
        <v>588</v>
      </c>
      <c r="C1567" s="1" t="s">
        <v>3</v>
      </c>
      <c r="D1567">
        <v>4</v>
      </c>
      <c r="E1567" s="1" t="s">
        <v>241</v>
      </c>
      <c r="F1567">
        <v>4</v>
      </c>
      <c r="G1567" s="1" t="s">
        <v>377</v>
      </c>
      <c r="H1567" s="1" t="s">
        <v>29</v>
      </c>
      <c r="I1567">
        <v>3</v>
      </c>
    </row>
    <row r="1568" spans="1:9" x14ac:dyDescent="0.55000000000000004">
      <c r="A1568">
        <v>51</v>
      </c>
      <c r="B1568" s="1" t="s">
        <v>588</v>
      </c>
      <c r="C1568" s="1" t="s">
        <v>3</v>
      </c>
      <c r="D1568">
        <v>4</v>
      </c>
      <c r="E1568" s="1" t="s">
        <v>245</v>
      </c>
      <c r="F1568">
        <v>4</v>
      </c>
      <c r="G1568" s="1" t="s">
        <v>376</v>
      </c>
      <c r="H1568" s="1" t="s">
        <v>28</v>
      </c>
      <c r="I1568">
        <v>3</v>
      </c>
    </row>
    <row r="1569" spans="1:9" x14ac:dyDescent="0.55000000000000004">
      <c r="A1569">
        <v>51</v>
      </c>
      <c r="B1569" s="1" t="s">
        <v>588</v>
      </c>
      <c r="C1569" s="1" t="s">
        <v>3</v>
      </c>
      <c r="D1569">
        <v>4</v>
      </c>
      <c r="E1569" s="1" t="s">
        <v>249</v>
      </c>
      <c r="F1569">
        <v>7</v>
      </c>
      <c r="G1569" s="1" t="s">
        <v>375</v>
      </c>
      <c r="H1569" s="1" t="s">
        <v>28</v>
      </c>
      <c r="I1569">
        <v>3</v>
      </c>
    </row>
    <row r="1570" spans="1:9" x14ac:dyDescent="0.55000000000000004">
      <c r="A1570">
        <v>51</v>
      </c>
      <c r="B1570" s="1" t="s">
        <v>588</v>
      </c>
      <c r="C1570" s="1" t="s">
        <v>3</v>
      </c>
      <c r="D1570">
        <v>4</v>
      </c>
      <c r="E1570" s="1" t="s">
        <v>253</v>
      </c>
      <c r="F1570">
        <v>4</v>
      </c>
      <c r="G1570" s="1" t="s">
        <v>376</v>
      </c>
      <c r="H1570" s="1" t="s">
        <v>28</v>
      </c>
      <c r="I1570">
        <v>3</v>
      </c>
    </row>
    <row r="1571" spans="1:9" x14ac:dyDescent="0.55000000000000004">
      <c r="A1571">
        <v>51</v>
      </c>
      <c r="B1571" s="1" t="s">
        <v>588</v>
      </c>
      <c r="C1571" s="1" t="s">
        <v>3</v>
      </c>
      <c r="D1571">
        <v>4</v>
      </c>
      <c r="E1571" s="1" t="s">
        <v>257</v>
      </c>
      <c r="F1571">
        <v>4</v>
      </c>
      <c r="G1571" s="1" t="s">
        <v>376</v>
      </c>
      <c r="H1571" s="1" t="s">
        <v>28</v>
      </c>
      <c r="I1571">
        <v>3</v>
      </c>
    </row>
    <row r="1572" spans="1:9" x14ac:dyDescent="0.55000000000000004">
      <c r="A1572">
        <v>51</v>
      </c>
      <c r="B1572" s="1" t="s">
        <v>588</v>
      </c>
      <c r="C1572" s="1" t="s">
        <v>3</v>
      </c>
      <c r="D1572">
        <v>4</v>
      </c>
      <c r="E1572" s="1" t="s">
        <v>299</v>
      </c>
      <c r="F1572">
        <v>7</v>
      </c>
      <c r="G1572" s="1" t="s">
        <v>376</v>
      </c>
      <c r="H1572" s="1" t="s">
        <v>28</v>
      </c>
      <c r="I1572">
        <v>3</v>
      </c>
    </row>
    <row r="1573" spans="1:9" x14ac:dyDescent="0.55000000000000004">
      <c r="A1573">
        <v>51</v>
      </c>
      <c r="B1573" s="1" t="s">
        <v>588</v>
      </c>
      <c r="C1573" s="1" t="s">
        <v>3</v>
      </c>
      <c r="D1573">
        <v>4</v>
      </c>
      <c r="E1573" s="1" t="s">
        <v>301</v>
      </c>
      <c r="F1573">
        <v>7</v>
      </c>
      <c r="G1573" s="1" t="s">
        <v>375</v>
      </c>
      <c r="H1573" s="1" t="s">
        <v>28</v>
      </c>
      <c r="I1573">
        <v>3</v>
      </c>
    </row>
    <row r="1574" spans="1:9" x14ac:dyDescent="0.55000000000000004">
      <c r="A1574">
        <v>51</v>
      </c>
      <c r="B1574" s="1" t="s">
        <v>588</v>
      </c>
      <c r="C1574" s="1" t="s">
        <v>3</v>
      </c>
      <c r="D1574">
        <v>4</v>
      </c>
      <c r="E1574" s="1" t="s">
        <v>305</v>
      </c>
      <c r="F1574">
        <v>4</v>
      </c>
      <c r="G1574" s="1" t="s">
        <v>376</v>
      </c>
      <c r="H1574" s="1" t="s">
        <v>28</v>
      </c>
      <c r="I1574">
        <v>3</v>
      </c>
    </row>
    <row r="1575" spans="1:9" x14ac:dyDescent="0.55000000000000004">
      <c r="A1575">
        <v>51</v>
      </c>
      <c r="B1575" s="1" t="s">
        <v>588</v>
      </c>
      <c r="C1575" s="1" t="s">
        <v>3</v>
      </c>
      <c r="D1575">
        <v>4</v>
      </c>
      <c r="E1575" s="1" t="s">
        <v>308</v>
      </c>
      <c r="F1575">
        <v>4</v>
      </c>
      <c r="G1575" s="1" t="s">
        <v>377</v>
      </c>
      <c r="H1575" s="1" t="s">
        <v>28</v>
      </c>
      <c r="I1575">
        <v>3</v>
      </c>
    </row>
    <row r="1576" spans="1:9" x14ac:dyDescent="0.55000000000000004">
      <c r="A1576">
        <v>51</v>
      </c>
      <c r="B1576" s="1" t="s">
        <v>588</v>
      </c>
      <c r="C1576" s="1" t="s">
        <v>3</v>
      </c>
      <c r="D1576">
        <v>4</v>
      </c>
      <c r="E1576" s="1" t="s">
        <v>311</v>
      </c>
      <c r="F1576">
        <v>4</v>
      </c>
      <c r="G1576" s="1" t="s">
        <v>377</v>
      </c>
      <c r="H1576" s="1" t="s">
        <v>28</v>
      </c>
      <c r="I1576">
        <v>3</v>
      </c>
    </row>
    <row r="1577" spans="1:9" x14ac:dyDescent="0.55000000000000004">
      <c r="A1577">
        <v>51</v>
      </c>
      <c r="B1577" s="1" t="s">
        <v>588</v>
      </c>
      <c r="C1577" s="1" t="s">
        <v>3</v>
      </c>
      <c r="D1577">
        <v>4</v>
      </c>
      <c r="E1577" s="1" t="s">
        <v>314</v>
      </c>
      <c r="F1577">
        <v>4</v>
      </c>
      <c r="G1577" s="1" t="s">
        <v>377</v>
      </c>
      <c r="H1577" s="1" t="s">
        <v>28</v>
      </c>
      <c r="I1577">
        <v>3</v>
      </c>
    </row>
    <row r="1578" spans="1:9" x14ac:dyDescent="0.55000000000000004">
      <c r="A1578">
        <v>51</v>
      </c>
      <c r="B1578" s="1" t="s">
        <v>588</v>
      </c>
      <c r="C1578" s="1" t="s">
        <v>3</v>
      </c>
      <c r="D1578">
        <v>4</v>
      </c>
      <c r="E1578" s="1" t="s">
        <v>372</v>
      </c>
      <c r="F1578">
        <v>4</v>
      </c>
      <c r="G1578" s="1" t="s">
        <v>377</v>
      </c>
      <c r="H1578" s="1" t="s">
        <v>28</v>
      </c>
      <c r="I1578">
        <v>3</v>
      </c>
    </row>
    <row r="1579" spans="1:9" x14ac:dyDescent="0.55000000000000004">
      <c r="A1579">
        <v>51</v>
      </c>
      <c r="B1579" s="1" t="s">
        <v>588</v>
      </c>
      <c r="C1579" s="1" t="s">
        <v>3</v>
      </c>
      <c r="D1579">
        <v>4</v>
      </c>
      <c r="E1579" s="1" t="s">
        <v>337</v>
      </c>
      <c r="F1579">
        <v>7</v>
      </c>
      <c r="G1579" s="1" t="s">
        <v>376</v>
      </c>
      <c r="H1579" s="1" t="s">
        <v>28</v>
      </c>
      <c r="I1579">
        <v>3</v>
      </c>
    </row>
    <row r="1580" spans="1:9" x14ac:dyDescent="0.55000000000000004">
      <c r="A1580">
        <v>51</v>
      </c>
      <c r="B1580" s="1" t="s">
        <v>588</v>
      </c>
      <c r="C1580" s="1" t="s">
        <v>3</v>
      </c>
      <c r="D1580">
        <v>4</v>
      </c>
      <c r="E1580" s="1" t="s">
        <v>341</v>
      </c>
      <c r="F1580">
        <v>4</v>
      </c>
      <c r="G1580" s="1" t="s">
        <v>376</v>
      </c>
      <c r="H1580" s="1" t="s">
        <v>29</v>
      </c>
      <c r="I1580">
        <v>3</v>
      </c>
    </row>
    <row r="1581" spans="1:9" x14ac:dyDescent="0.55000000000000004">
      <c r="A1581">
        <v>51</v>
      </c>
      <c r="B1581" s="1" t="s">
        <v>588</v>
      </c>
      <c r="C1581" s="1" t="s">
        <v>3</v>
      </c>
      <c r="D1581">
        <v>4</v>
      </c>
      <c r="E1581" s="1" t="s">
        <v>344</v>
      </c>
      <c r="F1581">
        <v>3</v>
      </c>
      <c r="G1581" s="1" t="s">
        <v>375</v>
      </c>
      <c r="H1581" s="1" t="s">
        <v>29</v>
      </c>
      <c r="I1581">
        <v>3</v>
      </c>
    </row>
    <row r="1582" spans="1:9" x14ac:dyDescent="0.55000000000000004">
      <c r="A1582">
        <v>51</v>
      </c>
      <c r="B1582" s="1" t="s">
        <v>588</v>
      </c>
      <c r="C1582" s="1" t="s">
        <v>3</v>
      </c>
      <c r="D1582">
        <v>4</v>
      </c>
      <c r="E1582" s="1" t="s">
        <v>348</v>
      </c>
      <c r="F1582">
        <v>4</v>
      </c>
      <c r="G1582" s="1" t="s">
        <v>375</v>
      </c>
      <c r="H1582" s="1" t="s">
        <v>28</v>
      </c>
      <c r="I1582">
        <v>3</v>
      </c>
    </row>
    <row r="1583" spans="1:9" x14ac:dyDescent="0.55000000000000004">
      <c r="A1583">
        <v>52</v>
      </c>
      <c r="B1583" s="1" t="s">
        <v>589</v>
      </c>
      <c r="C1583" s="1" t="s">
        <v>1</v>
      </c>
      <c r="D1583">
        <v>2</v>
      </c>
      <c r="E1583" s="1" t="s">
        <v>89</v>
      </c>
      <c r="F1583">
        <v>2</v>
      </c>
      <c r="G1583" s="1" t="s">
        <v>377</v>
      </c>
      <c r="H1583" s="1" t="s">
        <v>29</v>
      </c>
      <c r="I1583">
        <v>3</v>
      </c>
    </row>
    <row r="1584" spans="1:9" x14ac:dyDescent="0.55000000000000004">
      <c r="A1584">
        <v>52</v>
      </c>
      <c r="B1584" s="1" t="s">
        <v>589</v>
      </c>
      <c r="C1584" s="1" t="s">
        <v>1</v>
      </c>
      <c r="D1584">
        <v>2</v>
      </c>
      <c r="E1584" s="1" t="s">
        <v>93</v>
      </c>
      <c r="F1584">
        <v>2</v>
      </c>
      <c r="G1584" s="1" t="s">
        <v>377</v>
      </c>
      <c r="H1584" s="1" t="s">
        <v>29</v>
      </c>
      <c r="I1584">
        <v>3</v>
      </c>
    </row>
    <row r="1585" spans="1:9" x14ac:dyDescent="0.55000000000000004">
      <c r="A1585">
        <v>52</v>
      </c>
      <c r="B1585" s="1" t="s">
        <v>589</v>
      </c>
      <c r="C1585" s="1" t="s">
        <v>1</v>
      </c>
      <c r="D1585">
        <v>2</v>
      </c>
      <c r="E1585" s="1" t="s">
        <v>97</v>
      </c>
      <c r="F1585">
        <v>2</v>
      </c>
      <c r="G1585" s="1" t="s">
        <v>377</v>
      </c>
      <c r="H1585" s="1" t="s">
        <v>29</v>
      </c>
      <c r="I1585">
        <v>3</v>
      </c>
    </row>
    <row r="1586" spans="1:9" x14ac:dyDescent="0.55000000000000004">
      <c r="A1586">
        <v>52</v>
      </c>
      <c r="B1586" s="1" t="s">
        <v>589</v>
      </c>
      <c r="C1586" s="1" t="s">
        <v>1</v>
      </c>
      <c r="D1586">
        <v>2</v>
      </c>
      <c r="E1586" s="1" t="s">
        <v>101</v>
      </c>
      <c r="F1586">
        <v>2</v>
      </c>
      <c r="G1586" s="1" t="s">
        <v>377</v>
      </c>
      <c r="H1586" s="1" t="s">
        <v>29</v>
      </c>
      <c r="I1586">
        <v>3</v>
      </c>
    </row>
    <row r="1587" spans="1:9" x14ac:dyDescent="0.55000000000000004">
      <c r="A1587">
        <v>52</v>
      </c>
      <c r="B1587" s="1" t="s">
        <v>589</v>
      </c>
      <c r="C1587" s="1" t="s">
        <v>1</v>
      </c>
      <c r="D1587">
        <v>2</v>
      </c>
      <c r="E1587" s="1" t="s">
        <v>150</v>
      </c>
      <c r="F1587">
        <v>2</v>
      </c>
      <c r="G1587" s="1" t="s">
        <v>375</v>
      </c>
      <c r="H1587" s="1" t="s">
        <v>29</v>
      </c>
      <c r="I1587">
        <v>3</v>
      </c>
    </row>
    <row r="1588" spans="1:9" x14ac:dyDescent="0.55000000000000004">
      <c r="A1588">
        <v>52</v>
      </c>
      <c r="B1588" s="1" t="s">
        <v>589</v>
      </c>
      <c r="C1588" s="1" t="s">
        <v>1</v>
      </c>
      <c r="D1588">
        <v>2</v>
      </c>
      <c r="E1588" s="1" t="s">
        <v>153</v>
      </c>
      <c r="F1588">
        <v>2</v>
      </c>
      <c r="G1588" s="1" t="s">
        <v>376</v>
      </c>
      <c r="H1588" s="1" t="s">
        <v>28</v>
      </c>
      <c r="I1588">
        <v>3</v>
      </c>
    </row>
    <row r="1589" spans="1:9" x14ac:dyDescent="0.55000000000000004">
      <c r="A1589">
        <v>52</v>
      </c>
      <c r="B1589" s="1" t="s">
        <v>589</v>
      </c>
      <c r="C1589" s="1" t="s">
        <v>1</v>
      </c>
      <c r="D1589">
        <v>2</v>
      </c>
      <c r="E1589" s="1" t="s">
        <v>157</v>
      </c>
      <c r="F1589">
        <v>2</v>
      </c>
      <c r="G1589" s="1" t="s">
        <v>376</v>
      </c>
      <c r="H1589" s="1" t="s">
        <v>28</v>
      </c>
      <c r="I1589">
        <v>3</v>
      </c>
    </row>
    <row r="1590" spans="1:9" x14ac:dyDescent="0.55000000000000004">
      <c r="A1590">
        <v>52</v>
      </c>
      <c r="B1590" s="1" t="s">
        <v>589</v>
      </c>
      <c r="C1590" s="1" t="s">
        <v>1</v>
      </c>
      <c r="D1590">
        <v>2</v>
      </c>
      <c r="E1590" s="1" t="s">
        <v>164</v>
      </c>
      <c r="F1590">
        <v>2</v>
      </c>
      <c r="G1590" s="1" t="s">
        <v>375</v>
      </c>
      <c r="H1590" s="1" t="s">
        <v>28</v>
      </c>
      <c r="I1590">
        <v>3</v>
      </c>
    </row>
    <row r="1591" spans="1:9" x14ac:dyDescent="0.55000000000000004">
      <c r="A1591">
        <v>52</v>
      </c>
      <c r="B1591" s="1" t="s">
        <v>589</v>
      </c>
      <c r="C1591" s="1" t="s">
        <v>1</v>
      </c>
      <c r="D1591">
        <v>2</v>
      </c>
      <c r="E1591" s="1" t="s">
        <v>165</v>
      </c>
      <c r="F1591">
        <v>1</v>
      </c>
      <c r="G1591" s="1" t="s">
        <v>375</v>
      </c>
      <c r="H1591" s="1" t="s">
        <v>28</v>
      </c>
      <c r="I1591">
        <v>3</v>
      </c>
    </row>
    <row r="1592" spans="1:9" x14ac:dyDescent="0.55000000000000004">
      <c r="A1592">
        <v>52</v>
      </c>
      <c r="B1592" s="1" t="s">
        <v>589</v>
      </c>
      <c r="C1592" s="1" t="s">
        <v>1</v>
      </c>
      <c r="D1592">
        <v>2</v>
      </c>
      <c r="E1592" s="1" t="s">
        <v>168</v>
      </c>
      <c r="F1592">
        <v>2</v>
      </c>
      <c r="G1592" s="1" t="s">
        <v>376</v>
      </c>
      <c r="H1592" s="1" t="s">
        <v>29</v>
      </c>
      <c r="I1592">
        <v>3</v>
      </c>
    </row>
    <row r="1593" spans="1:9" x14ac:dyDescent="0.55000000000000004">
      <c r="A1593">
        <v>52</v>
      </c>
      <c r="B1593" s="1" t="s">
        <v>589</v>
      </c>
      <c r="C1593" s="1" t="s">
        <v>1</v>
      </c>
      <c r="D1593">
        <v>2</v>
      </c>
      <c r="E1593" s="1" t="s">
        <v>172</v>
      </c>
      <c r="F1593">
        <v>2</v>
      </c>
      <c r="G1593" s="1" t="s">
        <v>376</v>
      </c>
      <c r="H1593" s="1" t="s">
        <v>29</v>
      </c>
      <c r="I1593">
        <v>3</v>
      </c>
    </row>
    <row r="1594" spans="1:9" x14ac:dyDescent="0.55000000000000004">
      <c r="A1594">
        <v>52</v>
      </c>
      <c r="B1594" s="1" t="s">
        <v>589</v>
      </c>
      <c r="C1594" s="1" t="s">
        <v>1</v>
      </c>
      <c r="D1594">
        <v>2</v>
      </c>
      <c r="E1594" s="1" t="s">
        <v>176</v>
      </c>
      <c r="F1594">
        <v>2</v>
      </c>
      <c r="G1594" s="1" t="s">
        <v>375</v>
      </c>
      <c r="H1594" s="1" t="s">
        <v>29</v>
      </c>
      <c r="I1594">
        <v>3</v>
      </c>
    </row>
    <row r="1595" spans="1:9" x14ac:dyDescent="0.55000000000000004">
      <c r="A1595">
        <v>52</v>
      </c>
      <c r="B1595" s="1" t="s">
        <v>589</v>
      </c>
      <c r="C1595" s="1" t="s">
        <v>1</v>
      </c>
      <c r="D1595">
        <v>2</v>
      </c>
      <c r="E1595" s="1" t="s">
        <v>180</v>
      </c>
      <c r="F1595">
        <v>2</v>
      </c>
      <c r="G1595" s="1" t="s">
        <v>376</v>
      </c>
      <c r="H1595" s="1" t="s">
        <v>29</v>
      </c>
      <c r="I1595">
        <v>3</v>
      </c>
    </row>
    <row r="1596" spans="1:9" x14ac:dyDescent="0.55000000000000004">
      <c r="A1596">
        <v>52</v>
      </c>
      <c r="B1596" s="1" t="s">
        <v>589</v>
      </c>
      <c r="C1596" s="1" t="s">
        <v>1</v>
      </c>
      <c r="D1596">
        <v>2</v>
      </c>
      <c r="E1596" s="1" t="s">
        <v>234</v>
      </c>
      <c r="F1596">
        <v>2</v>
      </c>
      <c r="G1596" s="1" t="s">
        <v>377</v>
      </c>
      <c r="H1596" s="1" t="s">
        <v>28</v>
      </c>
      <c r="I1596">
        <v>3</v>
      </c>
    </row>
    <row r="1597" spans="1:9" x14ac:dyDescent="0.55000000000000004">
      <c r="A1597">
        <v>52</v>
      </c>
      <c r="B1597" s="1" t="s">
        <v>589</v>
      </c>
      <c r="C1597" s="1" t="s">
        <v>1</v>
      </c>
      <c r="D1597">
        <v>2</v>
      </c>
      <c r="E1597" s="1" t="s">
        <v>238</v>
      </c>
      <c r="F1597">
        <v>2</v>
      </c>
      <c r="G1597" s="1" t="s">
        <v>377</v>
      </c>
      <c r="H1597" s="1" t="s">
        <v>28</v>
      </c>
      <c r="I1597">
        <v>3</v>
      </c>
    </row>
    <row r="1598" spans="1:9" x14ac:dyDescent="0.55000000000000004">
      <c r="A1598">
        <v>52</v>
      </c>
      <c r="B1598" s="1" t="s">
        <v>589</v>
      </c>
      <c r="C1598" s="1" t="s">
        <v>1</v>
      </c>
      <c r="D1598">
        <v>2</v>
      </c>
      <c r="E1598" s="1" t="s">
        <v>241</v>
      </c>
      <c r="F1598">
        <v>2</v>
      </c>
      <c r="G1598" s="1" t="s">
        <v>377</v>
      </c>
      <c r="H1598" s="1" t="s">
        <v>29</v>
      </c>
      <c r="I1598">
        <v>3</v>
      </c>
    </row>
    <row r="1599" spans="1:9" x14ac:dyDescent="0.55000000000000004">
      <c r="A1599">
        <v>52</v>
      </c>
      <c r="B1599" s="1" t="s">
        <v>589</v>
      </c>
      <c r="C1599" s="1" t="s">
        <v>1</v>
      </c>
      <c r="D1599">
        <v>2</v>
      </c>
      <c r="E1599" s="1" t="s">
        <v>245</v>
      </c>
      <c r="F1599">
        <v>2</v>
      </c>
      <c r="G1599" s="1" t="s">
        <v>376</v>
      </c>
      <c r="H1599" s="1" t="s">
        <v>28</v>
      </c>
      <c r="I1599">
        <v>3</v>
      </c>
    </row>
    <row r="1600" spans="1:9" x14ac:dyDescent="0.55000000000000004">
      <c r="A1600">
        <v>52</v>
      </c>
      <c r="B1600" s="1" t="s">
        <v>589</v>
      </c>
      <c r="C1600" s="1" t="s">
        <v>1</v>
      </c>
      <c r="D1600">
        <v>2</v>
      </c>
      <c r="E1600" s="1" t="s">
        <v>249</v>
      </c>
      <c r="F1600">
        <v>2</v>
      </c>
      <c r="G1600" s="1" t="s">
        <v>375</v>
      </c>
      <c r="H1600" s="1" t="s">
        <v>28</v>
      </c>
      <c r="I1600">
        <v>3</v>
      </c>
    </row>
    <row r="1601" spans="1:9" x14ac:dyDescent="0.55000000000000004">
      <c r="A1601">
        <v>52</v>
      </c>
      <c r="B1601" s="1" t="s">
        <v>589</v>
      </c>
      <c r="C1601" s="1" t="s">
        <v>1</v>
      </c>
      <c r="D1601">
        <v>2</v>
      </c>
      <c r="E1601" s="1" t="s">
        <v>253</v>
      </c>
      <c r="F1601">
        <v>2</v>
      </c>
      <c r="G1601" s="1" t="s">
        <v>376</v>
      </c>
      <c r="H1601" s="1" t="s">
        <v>28</v>
      </c>
      <c r="I1601">
        <v>3</v>
      </c>
    </row>
    <row r="1602" spans="1:9" x14ac:dyDescent="0.55000000000000004">
      <c r="A1602">
        <v>52</v>
      </c>
      <c r="B1602" s="1" t="s">
        <v>589</v>
      </c>
      <c r="C1602" s="1" t="s">
        <v>1</v>
      </c>
      <c r="D1602">
        <v>2</v>
      </c>
      <c r="E1602" s="1" t="s">
        <v>257</v>
      </c>
      <c r="F1602">
        <v>1</v>
      </c>
      <c r="G1602" s="1" t="s">
        <v>376</v>
      </c>
      <c r="H1602" s="1" t="s">
        <v>28</v>
      </c>
      <c r="I1602">
        <v>3</v>
      </c>
    </row>
    <row r="1603" spans="1:9" x14ac:dyDescent="0.55000000000000004">
      <c r="A1603">
        <v>52</v>
      </c>
      <c r="B1603" s="1" t="s">
        <v>589</v>
      </c>
      <c r="C1603" s="1" t="s">
        <v>1</v>
      </c>
      <c r="D1603">
        <v>2</v>
      </c>
      <c r="E1603" s="1" t="s">
        <v>299</v>
      </c>
      <c r="F1603">
        <v>2</v>
      </c>
      <c r="G1603" s="1" t="s">
        <v>376</v>
      </c>
      <c r="H1603" s="1" t="s">
        <v>28</v>
      </c>
      <c r="I1603">
        <v>3</v>
      </c>
    </row>
    <row r="1604" spans="1:9" x14ac:dyDescent="0.55000000000000004">
      <c r="A1604">
        <v>52</v>
      </c>
      <c r="B1604" s="1" t="s">
        <v>589</v>
      </c>
      <c r="C1604" s="1" t="s">
        <v>1</v>
      </c>
      <c r="D1604">
        <v>2</v>
      </c>
      <c r="E1604" s="1" t="s">
        <v>301</v>
      </c>
      <c r="F1604">
        <v>1</v>
      </c>
      <c r="G1604" s="1" t="s">
        <v>375</v>
      </c>
      <c r="H1604" s="1" t="s">
        <v>28</v>
      </c>
      <c r="I1604">
        <v>3</v>
      </c>
    </row>
    <row r="1605" spans="1:9" x14ac:dyDescent="0.55000000000000004">
      <c r="A1605">
        <v>52</v>
      </c>
      <c r="B1605" s="1" t="s">
        <v>589</v>
      </c>
      <c r="C1605" s="1" t="s">
        <v>1</v>
      </c>
      <c r="D1605">
        <v>2</v>
      </c>
      <c r="E1605" s="1" t="s">
        <v>305</v>
      </c>
      <c r="F1605">
        <v>1</v>
      </c>
      <c r="G1605" s="1" t="s">
        <v>376</v>
      </c>
      <c r="H1605" s="1" t="s">
        <v>28</v>
      </c>
      <c r="I1605">
        <v>3</v>
      </c>
    </row>
    <row r="1606" spans="1:9" x14ac:dyDescent="0.55000000000000004">
      <c r="A1606">
        <v>52</v>
      </c>
      <c r="B1606" s="1" t="s">
        <v>589</v>
      </c>
      <c r="C1606" s="1" t="s">
        <v>1</v>
      </c>
      <c r="D1606">
        <v>2</v>
      </c>
      <c r="E1606" s="1" t="s">
        <v>308</v>
      </c>
      <c r="F1606">
        <v>2</v>
      </c>
      <c r="G1606" s="1" t="s">
        <v>377</v>
      </c>
      <c r="H1606" s="1" t="s">
        <v>28</v>
      </c>
      <c r="I1606">
        <v>3</v>
      </c>
    </row>
    <row r="1607" spans="1:9" x14ac:dyDescent="0.55000000000000004">
      <c r="A1607">
        <v>52</v>
      </c>
      <c r="B1607" s="1" t="s">
        <v>589</v>
      </c>
      <c r="C1607" s="1" t="s">
        <v>1</v>
      </c>
      <c r="D1607">
        <v>2</v>
      </c>
      <c r="E1607" s="1" t="s">
        <v>311</v>
      </c>
      <c r="F1607">
        <v>2</v>
      </c>
      <c r="G1607" s="1" t="s">
        <v>377</v>
      </c>
      <c r="H1607" s="1" t="s">
        <v>28</v>
      </c>
      <c r="I1607">
        <v>3</v>
      </c>
    </row>
    <row r="1608" spans="1:9" x14ac:dyDescent="0.55000000000000004">
      <c r="A1608">
        <v>52</v>
      </c>
      <c r="B1608" s="1" t="s">
        <v>589</v>
      </c>
      <c r="C1608" s="1" t="s">
        <v>1</v>
      </c>
      <c r="D1608">
        <v>2</v>
      </c>
      <c r="E1608" s="1" t="s">
        <v>314</v>
      </c>
      <c r="F1608">
        <v>2</v>
      </c>
      <c r="G1608" s="1" t="s">
        <v>377</v>
      </c>
      <c r="H1608" s="1" t="s">
        <v>28</v>
      </c>
      <c r="I1608">
        <v>3</v>
      </c>
    </row>
    <row r="1609" spans="1:9" x14ac:dyDescent="0.55000000000000004">
      <c r="A1609">
        <v>52</v>
      </c>
      <c r="B1609" s="1" t="s">
        <v>589</v>
      </c>
      <c r="C1609" s="1" t="s">
        <v>1</v>
      </c>
      <c r="D1609">
        <v>2</v>
      </c>
      <c r="E1609" s="1" t="s">
        <v>372</v>
      </c>
      <c r="F1609">
        <v>2</v>
      </c>
      <c r="G1609" s="1" t="s">
        <v>377</v>
      </c>
      <c r="H1609" s="1" t="s">
        <v>28</v>
      </c>
      <c r="I1609">
        <v>3</v>
      </c>
    </row>
    <row r="1610" spans="1:9" x14ac:dyDescent="0.55000000000000004">
      <c r="A1610">
        <v>52</v>
      </c>
      <c r="B1610" s="1" t="s">
        <v>589</v>
      </c>
      <c r="C1610" s="1" t="s">
        <v>1</v>
      </c>
      <c r="D1610">
        <v>2</v>
      </c>
      <c r="E1610" s="1" t="s">
        <v>337</v>
      </c>
      <c r="F1610">
        <v>2</v>
      </c>
      <c r="G1610" s="1" t="s">
        <v>376</v>
      </c>
      <c r="H1610" s="1" t="s">
        <v>28</v>
      </c>
      <c r="I1610">
        <v>3</v>
      </c>
    </row>
    <row r="1611" spans="1:9" x14ac:dyDescent="0.55000000000000004">
      <c r="A1611">
        <v>52</v>
      </c>
      <c r="B1611" s="1" t="s">
        <v>589</v>
      </c>
      <c r="C1611" s="1" t="s">
        <v>1</v>
      </c>
      <c r="D1611">
        <v>2</v>
      </c>
      <c r="E1611" s="1" t="s">
        <v>341</v>
      </c>
      <c r="F1611">
        <v>2</v>
      </c>
      <c r="G1611" s="1" t="s">
        <v>376</v>
      </c>
      <c r="H1611" s="1" t="s">
        <v>29</v>
      </c>
      <c r="I1611">
        <v>3</v>
      </c>
    </row>
    <row r="1612" spans="1:9" x14ac:dyDescent="0.55000000000000004">
      <c r="A1612">
        <v>52</v>
      </c>
      <c r="B1612" s="1" t="s">
        <v>589</v>
      </c>
      <c r="C1612" s="1" t="s">
        <v>1</v>
      </c>
      <c r="D1612">
        <v>2</v>
      </c>
      <c r="E1612" s="1" t="s">
        <v>344</v>
      </c>
      <c r="F1612">
        <v>2</v>
      </c>
      <c r="G1612" s="1" t="s">
        <v>375</v>
      </c>
      <c r="H1612" s="1" t="s">
        <v>29</v>
      </c>
      <c r="I1612">
        <v>3</v>
      </c>
    </row>
    <row r="1613" spans="1:9" x14ac:dyDescent="0.55000000000000004">
      <c r="A1613">
        <v>52</v>
      </c>
      <c r="B1613" s="1" t="s">
        <v>589</v>
      </c>
      <c r="C1613" s="1" t="s">
        <v>1</v>
      </c>
      <c r="D1613">
        <v>2</v>
      </c>
      <c r="E1613" s="1" t="s">
        <v>348</v>
      </c>
      <c r="F1613">
        <v>2</v>
      </c>
      <c r="G1613" s="1" t="s">
        <v>375</v>
      </c>
      <c r="H1613" s="1" t="s">
        <v>28</v>
      </c>
      <c r="I1613">
        <v>3</v>
      </c>
    </row>
    <row r="1614" spans="1:9" x14ac:dyDescent="0.55000000000000004">
      <c r="A1614">
        <v>53</v>
      </c>
      <c r="B1614" s="1" t="s">
        <v>590</v>
      </c>
      <c r="C1614" s="1" t="s">
        <v>6</v>
      </c>
      <c r="D1614">
        <v>3</v>
      </c>
      <c r="E1614" s="1" t="s">
        <v>89</v>
      </c>
      <c r="F1614">
        <v>3</v>
      </c>
      <c r="G1614" s="1" t="s">
        <v>377</v>
      </c>
      <c r="H1614" s="1" t="s">
        <v>29</v>
      </c>
      <c r="I1614">
        <v>3</v>
      </c>
    </row>
    <row r="1615" spans="1:9" x14ac:dyDescent="0.55000000000000004">
      <c r="A1615">
        <v>53</v>
      </c>
      <c r="B1615" s="1" t="s">
        <v>590</v>
      </c>
      <c r="C1615" s="1" t="s">
        <v>6</v>
      </c>
      <c r="D1615">
        <v>3</v>
      </c>
      <c r="E1615" s="1" t="s">
        <v>93</v>
      </c>
      <c r="F1615">
        <v>3</v>
      </c>
      <c r="G1615" s="1" t="s">
        <v>377</v>
      </c>
      <c r="H1615" s="1" t="s">
        <v>29</v>
      </c>
      <c r="I1615">
        <v>3</v>
      </c>
    </row>
    <row r="1616" spans="1:9" x14ac:dyDescent="0.55000000000000004">
      <c r="A1616">
        <v>53</v>
      </c>
      <c r="B1616" s="1" t="s">
        <v>590</v>
      </c>
      <c r="C1616" s="1" t="s">
        <v>6</v>
      </c>
      <c r="D1616">
        <v>3</v>
      </c>
      <c r="E1616" s="1" t="s">
        <v>97</v>
      </c>
      <c r="F1616">
        <v>3</v>
      </c>
      <c r="G1616" s="1" t="s">
        <v>377</v>
      </c>
      <c r="H1616" s="1" t="s">
        <v>29</v>
      </c>
      <c r="I1616">
        <v>3</v>
      </c>
    </row>
    <row r="1617" spans="1:9" x14ac:dyDescent="0.55000000000000004">
      <c r="A1617">
        <v>53</v>
      </c>
      <c r="B1617" s="1" t="s">
        <v>590</v>
      </c>
      <c r="C1617" s="1" t="s">
        <v>6</v>
      </c>
      <c r="D1617">
        <v>3</v>
      </c>
      <c r="E1617" s="1" t="s">
        <v>101</v>
      </c>
      <c r="F1617">
        <v>3</v>
      </c>
      <c r="G1617" s="1" t="s">
        <v>377</v>
      </c>
      <c r="H1617" s="1" t="s">
        <v>29</v>
      </c>
      <c r="I1617">
        <v>3</v>
      </c>
    </row>
    <row r="1618" spans="1:9" x14ac:dyDescent="0.55000000000000004">
      <c r="A1618">
        <v>53</v>
      </c>
      <c r="B1618" s="1" t="s">
        <v>590</v>
      </c>
      <c r="C1618" s="1" t="s">
        <v>6</v>
      </c>
      <c r="D1618">
        <v>3</v>
      </c>
      <c r="E1618" s="1" t="s">
        <v>150</v>
      </c>
      <c r="F1618">
        <v>3</v>
      </c>
      <c r="G1618" s="1" t="s">
        <v>375</v>
      </c>
      <c r="H1618" s="1" t="s">
        <v>29</v>
      </c>
      <c r="I1618">
        <v>3</v>
      </c>
    </row>
    <row r="1619" spans="1:9" x14ac:dyDescent="0.55000000000000004">
      <c r="A1619">
        <v>53</v>
      </c>
      <c r="B1619" s="1" t="s">
        <v>590</v>
      </c>
      <c r="C1619" s="1" t="s">
        <v>6</v>
      </c>
      <c r="D1619">
        <v>3</v>
      </c>
      <c r="E1619" s="1" t="s">
        <v>153</v>
      </c>
      <c r="F1619">
        <v>3</v>
      </c>
      <c r="G1619" s="1" t="s">
        <v>376</v>
      </c>
      <c r="H1619" s="1" t="s">
        <v>28</v>
      </c>
      <c r="I1619">
        <v>3</v>
      </c>
    </row>
    <row r="1620" spans="1:9" x14ac:dyDescent="0.55000000000000004">
      <c r="A1620">
        <v>53</v>
      </c>
      <c r="B1620" s="1" t="s">
        <v>590</v>
      </c>
      <c r="C1620" s="1" t="s">
        <v>6</v>
      </c>
      <c r="D1620">
        <v>3</v>
      </c>
      <c r="E1620" s="1" t="s">
        <v>157</v>
      </c>
      <c r="F1620">
        <v>3</v>
      </c>
      <c r="G1620" s="1" t="s">
        <v>376</v>
      </c>
      <c r="H1620" s="1" t="s">
        <v>28</v>
      </c>
      <c r="I1620">
        <v>3</v>
      </c>
    </row>
    <row r="1621" spans="1:9" x14ac:dyDescent="0.55000000000000004">
      <c r="A1621">
        <v>53</v>
      </c>
      <c r="B1621" s="1" t="s">
        <v>590</v>
      </c>
      <c r="C1621" s="1" t="s">
        <v>6</v>
      </c>
      <c r="D1621">
        <v>3</v>
      </c>
      <c r="E1621" s="1" t="s">
        <v>164</v>
      </c>
      <c r="F1621">
        <v>2</v>
      </c>
      <c r="G1621" s="1" t="s">
        <v>375</v>
      </c>
      <c r="H1621" s="1" t="s">
        <v>28</v>
      </c>
      <c r="I1621">
        <v>3</v>
      </c>
    </row>
    <row r="1622" spans="1:9" x14ac:dyDescent="0.55000000000000004">
      <c r="A1622">
        <v>53</v>
      </c>
      <c r="B1622" s="1" t="s">
        <v>590</v>
      </c>
      <c r="C1622" s="1" t="s">
        <v>6</v>
      </c>
      <c r="D1622">
        <v>3</v>
      </c>
      <c r="E1622" s="1" t="s">
        <v>165</v>
      </c>
      <c r="F1622">
        <v>3</v>
      </c>
      <c r="G1622" s="1" t="s">
        <v>375</v>
      </c>
      <c r="H1622" s="1" t="s">
        <v>28</v>
      </c>
      <c r="I1622">
        <v>3</v>
      </c>
    </row>
    <row r="1623" spans="1:9" x14ac:dyDescent="0.55000000000000004">
      <c r="A1623">
        <v>53</v>
      </c>
      <c r="B1623" s="1" t="s">
        <v>590</v>
      </c>
      <c r="C1623" s="1" t="s">
        <v>6</v>
      </c>
      <c r="D1623">
        <v>3</v>
      </c>
      <c r="E1623" s="1" t="s">
        <v>168</v>
      </c>
      <c r="F1623">
        <v>4</v>
      </c>
      <c r="G1623" s="1" t="s">
        <v>376</v>
      </c>
      <c r="H1623" s="1" t="s">
        <v>29</v>
      </c>
      <c r="I1623">
        <v>3</v>
      </c>
    </row>
    <row r="1624" spans="1:9" x14ac:dyDescent="0.55000000000000004">
      <c r="A1624">
        <v>53</v>
      </c>
      <c r="B1624" s="1" t="s">
        <v>590</v>
      </c>
      <c r="C1624" s="1" t="s">
        <v>6</v>
      </c>
      <c r="D1624">
        <v>3</v>
      </c>
      <c r="E1624" s="1" t="s">
        <v>172</v>
      </c>
      <c r="F1624">
        <v>3</v>
      </c>
      <c r="G1624" s="1" t="s">
        <v>376</v>
      </c>
      <c r="H1624" s="1" t="s">
        <v>29</v>
      </c>
      <c r="I1624">
        <v>3</v>
      </c>
    </row>
    <row r="1625" spans="1:9" x14ac:dyDescent="0.55000000000000004">
      <c r="A1625">
        <v>53</v>
      </c>
      <c r="B1625" s="1" t="s">
        <v>590</v>
      </c>
      <c r="C1625" s="1" t="s">
        <v>6</v>
      </c>
      <c r="D1625">
        <v>3</v>
      </c>
      <c r="E1625" s="1" t="s">
        <v>176</v>
      </c>
      <c r="F1625">
        <v>3</v>
      </c>
      <c r="G1625" s="1" t="s">
        <v>375</v>
      </c>
      <c r="H1625" s="1" t="s">
        <v>29</v>
      </c>
      <c r="I1625">
        <v>3</v>
      </c>
    </row>
    <row r="1626" spans="1:9" x14ac:dyDescent="0.55000000000000004">
      <c r="A1626">
        <v>53</v>
      </c>
      <c r="B1626" s="1" t="s">
        <v>590</v>
      </c>
      <c r="C1626" s="1" t="s">
        <v>6</v>
      </c>
      <c r="D1626">
        <v>3</v>
      </c>
      <c r="E1626" s="1" t="s">
        <v>180</v>
      </c>
      <c r="F1626">
        <v>2</v>
      </c>
      <c r="G1626" s="1" t="s">
        <v>376</v>
      </c>
      <c r="H1626" s="1" t="s">
        <v>29</v>
      </c>
      <c r="I1626">
        <v>3</v>
      </c>
    </row>
    <row r="1627" spans="1:9" x14ac:dyDescent="0.55000000000000004">
      <c r="A1627">
        <v>53</v>
      </c>
      <c r="B1627" s="1" t="s">
        <v>590</v>
      </c>
      <c r="C1627" s="1" t="s">
        <v>6</v>
      </c>
      <c r="D1627">
        <v>3</v>
      </c>
      <c r="E1627" s="1" t="s">
        <v>234</v>
      </c>
      <c r="F1627">
        <v>3</v>
      </c>
      <c r="G1627" s="1" t="s">
        <v>377</v>
      </c>
      <c r="H1627" s="1" t="s">
        <v>28</v>
      </c>
      <c r="I1627">
        <v>3</v>
      </c>
    </row>
    <row r="1628" spans="1:9" x14ac:dyDescent="0.55000000000000004">
      <c r="A1628">
        <v>53</v>
      </c>
      <c r="B1628" s="1" t="s">
        <v>590</v>
      </c>
      <c r="C1628" s="1" t="s">
        <v>6</v>
      </c>
      <c r="D1628">
        <v>3</v>
      </c>
      <c r="E1628" s="1" t="s">
        <v>238</v>
      </c>
      <c r="F1628">
        <v>3</v>
      </c>
      <c r="G1628" s="1" t="s">
        <v>377</v>
      </c>
      <c r="H1628" s="1" t="s">
        <v>28</v>
      </c>
      <c r="I1628">
        <v>3</v>
      </c>
    </row>
    <row r="1629" spans="1:9" x14ac:dyDescent="0.55000000000000004">
      <c r="A1629">
        <v>53</v>
      </c>
      <c r="B1629" s="1" t="s">
        <v>590</v>
      </c>
      <c r="C1629" s="1" t="s">
        <v>6</v>
      </c>
      <c r="D1629">
        <v>3</v>
      </c>
      <c r="E1629" s="1" t="s">
        <v>241</v>
      </c>
      <c r="F1629">
        <v>3</v>
      </c>
      <c r="G1629" s="1" t="s">
        <v>377</v>
      </c>
      <c r="H1629" s="1" t="s">
        <v>29</v>
      </c>
      <c r="I1629">
        <v>3</v>
      </c>
    </row>
    <row r="1630" spans="1:9" x14ac:dyDescent="0.55000000000000004">
      <c r="A1630">
        <v>53</v>
      </c>
      <c r="B1630" s="1" t="s">
        <v>590</v>
      </c>
      <c r="C1630" s="1" t="s">
        <v>6</v>
      </c>
      <c r="D1630">
        <v>3</v>
      </c>
      <c r="E1630" s="1" t="s">
        <v>245</v>
      </c>
      <c r="F1630">
        <v>3</v>
      </c>
      <c r="G1630" s="1" t="s">
        <v>376</v>
      </c>
      <c r="H1630" s="1" t="s">
        <v>28</v>
      </c>
      <c r="I1630">
        <v>3</v>
      </c>
    </row>
    <row r="1631" spans="1:9" x14ac:dyDescent="0.55000000000000004">
      <c r="A1631">
        <v>53</v>
      </c>
      <c r="B1631" s="1" t="s">
        <v>590</v>
      </c>
      <c r="C1631" s="1" t="s">
        <v>6</v>
      </c>
      <c r="D1631">
        <v>3</v>
      </c>
      <c r="E1631" s="1" t="s">
        <v>249</v>
      </c>
      <c r="F1631">
        <v>3</v>
      </c>
      <c r="G1631" s="1" t="s">
        <v>375</v>
      </c>
      <c r="H1631" s="1" t="s">
        <v>28</v>
      </c>
      <c r="I1631">
        <v>3</v>
      </c>
    </row>
    <row r="1632" spans="1:9" x14ac:dyDescent="0.55000000000000004">
      <c r="A1632">
        <v>53</v>
      </c>
      <c r="B1632" s="1" t="s">
        <v>590</v>
      </c>
      <c r="C1632" s="1" t="s">
        <v>6</v>
      </c>
      <c r="D1632">
        <v>3</v>
      </c>
      <c r="E1632" s="1" t="s">
        <v>253</v>
      </c>
      <c r="F1632">
        <v>3</v>
      </c>
      <c r="G1632" s="1" t="s">
        <v>376</v>
      </c>
      <c r="H1632" s="1" t="s">
        <v>28</v>
      </c>
      <c r="I1632">
        <v>3</v>
      </c>
    </row>
    <row r="1633" spans="1:9" x14ac:dyDescent="0.55000000000000004">
      <c r="A1633">
        <v>53</v>
      </c>
      <c r="B1633" s="1" t="s">
        <v>590</v>
      </c>
      <c r="C1633" s="1" t="s">
        <v>6</v>
      </c>
      <c r="D1633">
        <v>3</v>
      </c>
      <c r="E1633" s="1" t="s">
        <v>257</v>
      </c>
      <c r="F1633">
        <v>3</v>
      </c>
      <c r="G1633" s="1" t="s">
        <v>376</v>
      </c>
      <c r="H1633" s="1" t="s">
        <v>28</v>
      </c>
      <c r="I1633">
        <v>3</v>
      </c>
    </row>
    <row r="1634" spans="1:9" x14ac:dyDescent="0.55000000000000004">
      <c r="A1634">
        <v>53</v>
      </c>
      <c r="B1634" s="1" t="s">
        <v>590</v>
      </c>
      <c r="C1634" s="1" t="s">
        <v>6</v>
      </c>
      <c r="D1634">
        <v>3</v>
      </c>
      <c r="E1634" s="1" t="s">
        <v>299</v>
      </c>
      <c r="F1634">
        <v>3</v>
      </c>
      <c r="G1634" s="1" t="s">
        <v>376</v>
      </c>
      <c r="H1634" s="1" t="s">
        <v>28</v>
      </c>
      <c r="I1634">
        <v>3</v>
      </c>
    </row>
    <row r="1635" spans="1:9" x14ac:dyDescent="0.55000000000000004">
      <c r="A1635">
        <v>53</v>
      </c>
      <c r="B1635" s="1" t="s">
        <v>590</v>
      </c>
      <c r="C1635" s="1" t="s">
        <v>6</v>
      </c>
      <c r="D1635">
        <v>3</v>
      </c>
      <c r="E1635" s="1" t="s">
        <v>301</v>
      </c>
      <c r="F1635">
        <v>3</v>
      </c>
      <c r="G1635" s="1" t="s">
        <v>375</v>
      </c>
      <c r="H1635" s="1" t="s">
        <v>28</v>
      </c>
      <c r="I1635">
        <v>3</v>
      </c>
    </row>
    <row r="1636" spans="1:9" x14ac:dyDescent="0.55000000000000004">
      <c r="A1636">
        <v>53</v>
      </c>
      <c r="B1636" s="1" t="s">
        <v>590</v>
      </c>
      <c r="C1636" s="1" t="s">
        <v>6</v>
      </c>
      <c r="D1636">
        <v>3</v>
      </c>
      <c r="E1636" s="1" t="s">
        <v>305</v>
      </c>
      <c r="F1636">
        <v>3</v>
      </c>
      <c r="G1636" s="1" t="s">
        <v>376</v>
      </c>
      <c r="H1636" s="1" t="s">
        <v>28</v>
      </c>
      <c r="I1636">
        <v>3</v>
      </c>
    </row>
    <row r="1637" spans="1:9" x14ac:dyDescent="0.55000000000000004">
      <c r="A1637">
        <v>53</v>
      </c>
      <c r="B1637" s="1" t="s">
        <v>590</v>
      </c>
      <c r="C1637" s="1" t="s">
        <v>6</v>
      </c>
      <c r="D1637">
        <v>3</v>
      </c>
      <c r="E1637" s="1" t="s">
        <v>308</v>
      </c>
      <c r="F1637">
        <v>3</v>
      </c>
      <c r="G1637" s="1" t="s">
        <v>377</v>
      </c>
      <c r="H1637" s="1" t="s">
        <v>28</v>
      </c>
      <c r="I1637">
        <v>3</v>
      </c>
    </row>
    <row r="1638" spans="1:9" x14ac:dyDescent="0.55000000000000004">
      <c r="A1638">
        <v>53</v>
      </c>
      <c r="B1638" s="1" t="s">
        <v>590</v>
      </c>
      <c r="C1638" s="1" t="s">
        <v>6</v>
      </c>
      <c r="D1638">
        <v>3</v>
      </c>
      <c r="E1638" s="1" t="s">
        <v>311</v>
      </c>
      <c r="F1638">
        <v>3</v>
      </c>
      <c r="G1638" s="1" t="s">
        <v>377</v>
      </c>
      <c r="H1638" s="1" t="s">
        <v>28</v>
      </c>
      <c r="I1638">
        <v>3</v>
      </c>
    </row>
    <row r="1639" spans="1:9" x14ac:dyDescent="0.55000000000000004">
      <c r="A1639">
        <v>53</v>
      </c>
      <c r="B1639" s="1" t="s">
        <v>590</v>
      </c>
      <c r="C1639" s="1" t="s">
        <v>6</v>
      </c>
      <c r="D1639">
        <v>3</v>
      </c>
      <c r="E1639" s="1" t="s">
        <v>314</v>
      </c>
      <c r="F1639">
        <v>3</v>
      </c>
      <c r="G1639" s="1" t="s">
        <v>377</v>
      </c>
      <c r="H1639" s="1" t="s">
        <v>28</v>
      </c>
      <c r="I1639">
        <v>3</v>
      </c>
    </row>
    <row r="1640" spans="1:9" x14ac:dyDescent="0.55000000000000004">
      <c r="A1640">
        <v>53</v>
      </c>
      <c r="B1640" s="1" t="s">
        <v>590</v>
      </c>
      <c r="C1640" s="1" t="s">
        <v>6</v>
      </c>
      <c r="D1640">
        <v>3</v>
      </c>
      <c r="E1640" s="1" t="s">
        <v>372</v>
      </c>
      <c r="F1640">
        <v>3</v>
      </c>
      <c r="G1640" s="1" t="s">
        <v>377</v>
      </c>
      <c r="H1640" s="1" t="s">
        <v>28</v>
      </c>
      <c r="I1640">
        <v>3</v>
      </c>
    </row>
    <row r="1641" spans="1:9" x14ac:dyDescent="0.55000000000000004">
      <c r="A1641">
        <v>53</v>
      </c>
      <c r="B1641" s="1" t="s">
        <v>590</v>
      </c>
      <c r="C1641" s="1" t="s">
        <v>6</v>
      </c>
      <c r="D1641">
        <v>3</v>
      </c>
      <c r="E1641" s="1" t="s">
        <v>337</v>
      </c>
      <c r="F1641">
        <v>3</v>
      </c>
      <c r="G1641" s="1" t="s">
        <v>376</v>
      </c>
      <c r="H1641" s="1" t="s">
        <v>28</v>
      </c>
      <c r="I1641">
        <v>3</v>
      </c>
    </row>
    <row r="1642" spans="1:9" x14ac:dyDescent="0.55000000000000004">
      <c r="A1642">
        <v>53</v>
      </c>
      <c r="B1642" s="1" t="s">
        <v>590</v>
      </c>
      <c r="C1642" s="1" t="s">
        <v>6</v>
      </c>
      <c r="D1642">
        <v>3</v>
      </c>
      <c r="E1642" s="1" t="s">
        <v>341</v>
      </c>
      <c r="F1642">
        <v>3</v>
      </c>
      <c r="G1642" s="1" t="s">
        <v>376</v>
      </c>
      <c r="H1642" s="1" t="s">
        <v>29</v>
      </c>
      <c r="I1642">
        <v>3</v>
      </c>
    </row>
    <row r="1643" spans="1:9" x14ac:dyDescent="0.55000000000000004">
      <c r="A1643">
        <v>53</v>
      </c>
      <c r="B1643" s="1" t="s">
        <v>590</v>
      </c>
      <c r="C1643" s="1" t="s">
        <v>6</v>
      </c>
      <c r="D1643">
        <v>3</v>
      </c>
      <c r="E1643" s="1" t="s">
        <v>344</v>
      </c>
      <c r="F1643">
        <v>3</v>
      </c>
      <c r="G1643" s="1" t="s">
        <v>375</v>
      </c>
      <c r="H1643" s="1" t="s">
        <v>29</v>
      </c>
      <c r="I1643">
        <v>3</v>
      </c>
    </row>
    <row r="1644" spans="1:9" x14ac:dyDescent="0.55000000000000004">
      <c r="A1644">
        <v>53</v>
      </c>
      <c r="B1644" s="1" t="s">
        <v>590</v>
      </c>
      <c r="C1644" s="1" t="s">
        <v>6</v>
      </c>
      <c r="D1644">
        <v>3</v>
      </c>
      <c r="E1644" s="1" t="s">
        <v>348</v>
      </c>
      <c r="F1644">
        <v>3</v>
      </c>
      <c r="G1644" s="1" t="s">
        <v>375</v>
      </c>
      <c r="H1644" s="1" t="s">
        <v>28</v>
      </c>
      <c r="I1644">
        <v>3</v>
      </c>
    </row>
    <row r="1645" spans="1:9" x14ac:dyDescent="0.55000000000000004">
      <c r="A1645">
        <v>54</v>
      </c>
      <c r="B1645" s="1" t="s">
        <v>591</v>
      </c>
      <c r="C1645" s="1" t="s">
        <v>2</v>
      </c>
      <c r="D1645">
        <v>1</v>
      </c>
      <c r="E1645" s="1" t="s">
        <v>89</v>
      </c>
      <c r="F1645">
        <v>1</v>
      </c>
      <c r="G1645" s="1" t="s">
        <v>377</v>
      </c>
      <c r="H1645" s="1" t="s">
        <v>29</v>
      </c>
      <c r="I1645">
        <v>3</v>
      </c>
    </row>
    <row r="1646" spans="1:9" x14ac:dyDescent="0.55000000000000004">
      <c r="A1646">
        <v>54</v>
      </c>
      <c r="B1646" s="1" t="s">
        <v>591</v>
      </c>
      <c r="C1646" s="1" t="s">
        <v>2</v>
      </c>
      <c r="D1646">
        <v>1</v>
      </c>
      <c r="E1646" s="1" t="s">
        <v>93</v>
      </c>
      <c r="F1646">
        <v>1</v>
      </c>
      <c r="G1646" s="1" t="s">
        <v>377</v>
      </c>
      <c r="H1646" s="1" t="s">
        <v>29</v>
      </c>
      <c r="I1646">
        <v>3</v>
      </c>
    </row>
    <row r="1647" spans="1:9" x14ac:dyDescent="0.55000000000000004">
      <c r="A1647">
        <v>54</v>
      </c>
      <c r="B1647" s="1" t="s">
        <v>591</v>
      </c>
      <c r="C1647" s="1" t="s">
        <v>2</v>
      </c>
      <c r="D1647">
        <v>1</v>
      </c>
      <c r="E1647" s="1" t="s">
        <v>97</v>
      </c>
      <c r="F1647">
        <v>3</v>
      </c>
      <c r="G1647" s="1" t="s">
        <v>377</v>
      </c>
      <c r="H1647" s="1" t="s">
        <v>29</v>
      </c>
      <c r="I1647">
        <v>3</v>
      </c>
    </row>
    <row r="1648" spans="1:9" x14ac:dyDescent="0.55000000000000004">
      <c r="A1648">
        <v>54</v>
      </c>
      <c r="B1648" s="1" t="s">
        <v>591</v>
      </c>
      <c r="C1648" s="1" t="s">
        <v>2</v>
      </c>
      <c r="D1648">
        <v>1</v>
      </c>
      <c r="E1648" s="1" t="s">
        <v>101</v>
      </c>
      <c r="F1648">
        <v>1</v>
      </c>
      <c r="G1648" s="1" t="s">
        <v>377</v>
      </c>
      <c r="H1648" s="1" t="s">
        <v>29</v>
      </c>
      <c r="I1648">
        <v>3</v>
      </c>
    </row>
    <row r="1649" spans="1:9" x14ac:dyDescent="0.55000000000000004">
      <c r="A1649">
        <v>54</v>
      </c>
      <c r="B1649" s="1" t="s">
        <v>591</v>
      </c>
      <c r="C1649" s="1" t="s">
        <v>2</v>
      </c>
      <c r="D1649">
        <v>1</v>
      </c>
      <c r="E1649" s="1" t="s">
        <v>150</v>
      </c>
      <c r="F1649">
        <v>1</v>
      </c>
      <c r="G1649" s="1" t="s">
        <v>375</v>
      </c>
      <c r="H1649" s="1" t="s">
        <v>29</v>
      </c>
      <c r="I1649">
        <v>3</v>
      </c>
    </row>
    <row r="1650" spans="1:9" x14ac:dyDescent="0.55000000000000004">
      <c r="A1650">
        <v>54</v>
      </c>
      <c r="B1650" s="1" t="s">
        <v>591</v>
      </c>
      <c r="C1650" s="1" t="s">
        <v>2</v>
      </c>
      <c r="D1650">
        <v>1</v>
      </c>
      <c r="E1650" s="1" t="s">
        <v>153</v>
      </c>
      <c r="F1650">
        <v>1</v>
      </c>
      <c r="G1650" s="1" t="s">
        <v>376</v>
      </c>
      <c r="H1650" s="1" t="s">
        <v>28</v>
      </c>
      <c r="I1650">
        <v>3</v>
      </c>
    </row>
    <row r="1651" spans="1:9" x14ac:dyDescent="0.55000000000000004">
      <c r="A1651">
        <v>54</v>
      </c>
      <c r="B1651" s="1" t="s">
        <v>591</v>
      </c>
      <c r="C1651" s="1" t="s">
        <v>2</v>
      </c>
      <c r="D1651">
        <v>1</v>
      </c>
      <c r="E1651" s="1" t="s">
        <v>157</v>
      </c>
      <c r="F1651">
        <v>1</v>
      </c>
      <c r="G1651" s="1" t="s">
        <v>376</v>
      </c>
      <c r="H1651" s="1" t="s">
        <v>28</v>
      </c>
      <c r="I1651">
        <v>3</v>
      </c>
    </row>
    <row r="1652" spans="1:9" x14ac:dyDescent="0.55000000000000004">
      <c r="A1652">
        <v>54</v>
      </c>
      <c r="B1652" s="1" t="s">
        <v>591</v>
      </c>
      <c r="C1652" s="1" t="s">
        <v>2</v>
      </c>
      <c r="D1652">
        <v>1</v>
      </c>
      <c r="E1652" s="1" t="s">
        <v>164</v>
      </c>
      <c r="F1652">
        <v>3</v>
      </c>
      <c r="G1652" s="1" t="s">
        <v>375</v>
      </c>
      <c r="H1652" s="1" t="s">
        <v>28</v>
      </c>
      <c r="I1652">
        <v>3</v>
      </c>
    </row>
    <row r="1653" spans="1:9" x14ac:dyDescent="0.55000000000000004">
      <c r="A1653">
        <v>54</v>
      </c>
      <c r="B1653" s="1" t="s">
        <v>591</v>
      </c>
      <c r="C1653" s="1" t="s">
        <v>2</v>
      </c>
      <c r="D1653">
        <v>1</v>
      </c>
      <c r="E1653" s="1" t="s">
        <v>165</v>
      </c>
      <c r="F1653">
        <v>1</v>
      </c>
      <c r="G1653" s="1" t="s">
        <v>375</v>
      </c>
      <c r="H1653" s="1" t="s">
        <v>28</v>
      </c>
      <c r="I1653">
        <v>3</v>
      </c>
    </row>
    <row r="1654" spans="1:9" x14ac:dyDescent="0.55000000000000004">
      <c r="A1654">
        <v>54</v>
      </c>
      <c r="B1654" s="1" t="s">
        <v>591</v>
      </c>
      <c r="C1654" s="1" t="s">
        <v>2</v>
      </c>
      <c r="D1654">
        <v>1</v>
      </c>
      <c r="E1654" s="1" t="s">
        <v>168</v>
      </c>
      <c r="F1654">
        <v>4</v>
      </c>
      <c r="G1654" s="1" t="s">
        <v>376</v>
      </c>
      <c r="H1654" s="1" t="s">
        <v>29</v>
      </c>
      <c r="I1654">
        <v>3</v>
      </c>
    </row>
    <row r="1655" spans="1:9" x14ac:dyDescent="0.55000000000000004">
      <c r="A1655">
        <v>54</v>
      </c>
      <c r="B1655" s="1" t="s">
        <v>591</v>
      </c>
      <c r="C1655" s="1" t="s">
        <v>2</v>
      </c>
      <c r="D1655">
        <v>1</v>
      </c>
      <c r="E1655" s="1" t="s">
        <v>172</v>
      </c>
      <c r="F1655">
        <v>1</v>
      </c>
      <c r="G1655" s="1" t="s">
        <v>376</v>
      </c>
      <c r="H1655" s="1" t="s">
        <v>29</v>
      </c>
      <c r="I1655">
        <v>3</v>
      </c>
    </row>
    <row r="1656" spans="1:9" x14ac:dyDescent="0.55000000000000004">
      <c r="A1656">
        <v>54</v>
      </c>
      <c r="B1656" s="1" t="s">
        <v>591</v>
      </c>
      <c r="C1656" s="1" t="s">
        <v>2</v>
      </c>
      <c r="D1656">
        <v>1</v>
      </c>
      <c r="E1656" s="1" t="s">
        <v>176</v>
      </c>
      <c r="F1656">
        <v>1</v>
      </c>
      <c r="G1656" s="1" t="s">
        <v>375</v>
      </c>
      <c r="H1656" s="1" t="s">
        <v>29</v>
      </c>
      <c r="I1656">
        <v>3</v>
      </c>
    </row>
    <row r="1657" spans="1:9" x14ac:dyDescent="0.55000000000000004">
      <c r="A1657">
        <v>54</v>
      </c>
      <c r="B1657" s="1" t="s">
        <v>591</v>
      </c>
      <c r="C1657" s="1" t="s">
        <v>2</v>
      </c>
      <c r="D1657">
        <v>1</v>
      </c>
      <c r="E1657" s="1" t="s">
        <v>180</v>
      </c>
      <c r="F1657">
        <v>1</v>
      </c>
      <c r="G1657" s="1" t="s">
        <v>376</v>
      </c>
      <c r="H1657" s="1" t="s">
        <v>29</v>
      </c>
      <c r="I1657">
        <v>3</v>
      </c>
    </row>
    <row r="1658" spans="1:9" x14ac:dyDescent="0.55000000000000004">
      <c r="A1658">
        <v>54</v>
      </c>
      <c r="B1658" s="1" t="s">
        <v>591</v>
      </c>
      <c r="C1658" s="1" t="s">
        <v>2</v>
      </c>
      <c r="D1658">
        <v>1</v>
      </c>
      <c r="E1658" s="1" t="s">
        <v>234</v>
      </c>
      <c r="F1658">
        <v>1</v>
      </c>
      <c r="G1658" s="1" t="s">
        <v>377</v>
      </c>
      <c r="H1658" s="1" t="s">
        <v>28</v>
      </c>
      <c r="I1658">
        <v>3</v>
      </c>
    </row>
    <row r="1659" spans="1:9" x14ac:dyDescent="0.55000000000000004">
      <c r="A1659">
        <v>54</v>
      </c>
      <c r="B1659" s="1" t="s">
        <v>591</v>
      </c>
      <c r="C1659" s="1" t="s">
        <v>2</v>
      </c>
      <c r="D1659">
        <v>1</v>
      </c>
      <c r="E1659" s="1" t="s">
        <v>238</v>
      </c>
      <c r="F1659">
        <v>1</v>
      </c>
      <c r="G1659" s="1" t="s">
        <v>377</v>
      </c>
      <c r="H1659" s="1" t="s">
        <v>28</v>
      </c>
      <c r="I1659">
        <v>3</v>
      </c>
    </row>
    <row r="1660" spans="1:9" x14ac:dyDescent="0.55000000000000004">
      <c r="A1660">
        <v>54</v>
      </c>
      <c r="B1660" s="1" t="s">
        <v>591</v>
      </c>
      <c r="C1660" s="1" t="s">
        <v>2</v>
      </c>
      <c r="D1660">
        <v>1</v>
      </c>
      <c r="E1660" s="1" t="s">
        <v>241</v>
      </c>
      <c r="F1660">
        <v>1</v>
      </c>
      <c r="G1660" s="1" t="s">
        <v>377</v>
      </c>
      <c r="H1660" s="1" t="s">
        <v>29</v>
      </c>
      <c r="I1660">
        <v>3</v>
      </c>
    </row>
    <row r="1661" spans="1:9" x14ac:dyDescent="0.55000000000000004">
      <c r="A1661">
        <v>54</v>
      </c>
      <c r="B1661" s="1" t="s">
        <v>591</v>
      </c>
      <c r="C1661" s="1" t="s">
        <v>2</v>
      </c>
      <c r="D1661">
        <v>1</v>
      </c>
      <c r="E1661" s="1" t="s">
        <v>245</v>
      </c>
      <c r="F1661">
        <v>1</v>
      </c>
      <c r="G1661" s="1" t="s">
        <v>376</v>
      </c>
      <c r="H1661" s="1" t="s">
        <v>28</v>
      </c>
      <c r="I1661">
        <v>3</v>
      </c>
    </row>
    <row r="1662" spans="1:9" x14ac:dyDescent="0.55000000000000004">
      <c r="A1662">
        <v>54</v>
      </c>
      <c r="B1662" s="1" t="s">
        <v>591</v>
      </c>
      <c r="C1662" s="1" t="s">
        <v>2</v>
      </c>
      <c r="D1662">
        <v>1</v>
      </c>
      <c r="E1662" s="1" t="s">
        <v>249</v>
      </c>
      <c r="F1662">
        <v>1</v>
      </c>
      <c r="G1662" s="1" t="s">
        <v>375</v>
      </c>
      <c r="H1662" s="1" t="s">
        <v>28</v>
      </c>
      <c r="I1662">
        <v>3</v>
      </c>
    </row>
    <row r="1663" spans="1:9" x14ac:dyDescent="0.55000000000000004">
      <c r="A1663">
        <v>54</v>
      </c>
      <c r="B1663" s="1" t="s">
        <v>591</v>
      </c>
      <c r="C1663" s="1" t="s">
        <v>2</v>
      </c>
      <c r="D1663">
        <v>1</v>
      </c>
      <c r="E1663" s="1" t="s">
        <v>253</v>
      </c>
      <c r="F1663">
        <v>3</v>
      </c>
      <c r="G1663" s="1" t="s">
        <v>376</v>
      </c>
      <c r="H1663" s="1" t="s">
        <v>28</v>
      </c>
      <c r="I1663">
        <v>3</v>
      </c>
    </row>
    <row r="1664" spans="1:9" x14ac:dyDescent="0.55000000000000004">
      <c r="A1664">
        <v>54</v>
      </c>
      <c r="B1664" s="1" t="s">
        <v>591</v>
      </c>
      <c r="C1664" s="1" t="s">
        <v>2</v>
      </c>
      <c r="D1664">
        <v>1</v>
      </c>
      <c r="E1664" s="1" t="s">
        <v>257</v>
      </c>
      <c r="F1664">
        <v>1</v>
      </c>
      <c r="G1664" s="1" t="s">
        <v>376</v>
      </c>
      <c r="H1664" s="1" t="s">
        <v>28</v>
      </c>
      <c r="I1664">
        <v>3</v>
      </c>
    </row>
    <row r="1665" spans="1:9" x14ac:dyDescent="0.55000000000000004">
      <c r="A1665">
        <v>54</v>
      </c>
      <c r="B1665" s="1" t="s">
        <v>591</v>
      </c>
      <c r="C1665" s="1" t="s">
        <v>2</v>
      </c>
      <c r="D1665">
        <v>1</v>
      </c>
      <c r="E1665" s="1" t="s">
        <v>299</v>
      </c>
      <c r="F1665">
        <v>1</v>
      </c>
      <c r="G1665" s="1" t="s">
        <v>376</v>
      </c>
      <c r="H1665" s="1" t="s">
        <v>28</v>
      </c>
      <c r="I1665">
        <v>3</v>
      </c>
    </row>
    <row r="1666" spans="1:9" x14ac:dyDescent="0.55000000000000004">
      <c r="A1666">
        <v>54</v>
      </c>
      <c r="B1666" s="1" t="s">
        <v>591</v>
      </c>
      <c r="C1666" s="1" t="s">
        <v>2</v>
      </c>
      <c r="D1666">
        <v>1</v>
      </c>
      <c r="E1666" s="1" t="s">
        <v>301</v>
      </c>
      <c r="F1666">
        <v>1</v>
      </c>
      <c r="G1666" s="1" t="s">
        <v>375</v>
      </c>
      <c r="H1666" s="1" t="s">
        <v>28</v>
      </c>
      <c r="I1666">
        <v>3</v>
      </c>
    </row>
    <row r="1667" spans="1:9" x14ac:dyDescent="0.55000000000000004">
      <c r="A1667">
        <v>54</v>
      </c>
      <c r="B1667" s="1" t="s">
        <v>591</v>
      </c>
      <c r="C1667" s="1" t="s">
        <v>2</v>
      </c>
      <c r="D1667">
        <v>1</v>
      </c>
      <c r="E1667" s="1" t="s">
        <v>305</v>
      </c>
      <c r="F1667">
        <v>1</v>
      </c>
      <c r="G1667" s="1" t="s">
        <v>376</v>
      </c>
      <c r="H1667" s="1" t="s">
        <v>28</v>
      </c>
      <c r="I1667">
        <v>3</v>
      </c>
    </row>
    <row r="1668" spans="1:9" x14ac:dyDescent="0.55000000000000004">
      <c r="A1668">
        <v>54</v>
      </c>
      <c r="B1668" s="1" t="s">
        <v>591</v>
      </c>
      <c r="C1668" s="1" t="s">
        <v>2</v>
      </c>
      <c r="D1668">
        <v>1</v>
      </c>
      <c r="E1668" s="1" t="s">
        <v>308</v>
      </c>
      <c r="F1668">
        <v>1</v>
      </c>
      <c r="G1668" s="1" t="s">
        <v>377</v>
      </c>
      <c r="H1668" s="1" t="s">
        <v>28</v>
      </c>
      <c r="I1668">
        <v>3</v>
      </c>
    </row>
    <row r="1669" spans="1:9" x14ac:dyDescent="0.55000000000000004">
      <c r="A1669">
        <v>54</v>
      </c>
      <c r="B1669" s="1" t="s">
        <v>591</v>
      </c>
      <c r="C1669" s="1" t="s">
        <v>2</v>
      </c>
      <c r="D1669">
        <v>1</v>
      </c>
      <c r="E1669" s="1" t="s">
        <v>311</v>
      </c>
      <c r="F1669">
        <v>1</v>
      </c>
      <c r="G1669" s="1" t="s">
        <v>377</v>
      </c>
      <c r="H1669" s="1" t="s">
        <v>28</v>
      </c>
      <c r="I1669">
        <v>3</v>
      </c>
    </row>
    <row r="1670" spans="1:9" x14ac:dyDescent="0.55000000000000004">
      <c r="A1670">
        <v>54</v>
      </c>
      <c r="B1670" s="1" t="s">
        <v>591</v>
      </c>
      <c r="C1670" s="1" t="s">
        <v>2</v>
      </c>
      <c r="D1670">
        <v>1</v>
      </c>
      <c r="E1670" s="1" t="s">
        <v>314</v>
      </c>
      <c r="F1670">
        <v>1</v>
      </c>
      <c r="G1670" s="1" t="s">
        <v>377</v>
      </c>
      <c r="H1670" s="1" t="s">
        <v>28</v>
      </c>
      <c r="I1670">
        <v>3</v>
      </c>
    </row>
    <row r="1671" spans="1:9" x14ac:dyDescent="0.55000000000000004">
      <c r="A1671">
        <v>54</v>
      </c>
      <c r="B1671" s="1" t="s">
        <v>591</v>
      </c>
      <c r="C1671" s="1" t="s">
        <v>2</v>
      </c>
      <c r="D1671">
        <v>1</v>
      </c>
      <c r="E1671" s="1" t="s">
        <v>372</v>
      </c>
      <c r="F1671">
        <v>1</v>
      </c>
      <c r="G1671" s="1" t="s">
        <v>377</v>
      </c>
      <c r="H1671" s="1" t="s">
        <v>28</v>
      </c>
      <c r="I1671">
        <v>3</v>
      </c>
    </row>
    <row r="1672" spans="1:9" x14ac:dyDescent="0.55000000000000004">
      <c r="A1672">
        <v>54</v>
      </c>
      <c r="B1672" s="1" t="s">
        <v>591</v>
      </c>
      <c r="C1672" s="1" t="s">
        <v>2</v>
      </c>
      <c r="D1672">
        <v>1</v>
      </c>
      <c r="E1672" s="1" t="s">
        <v>337</v>
      </c>
      <c r="F1672">
        <v>3</v>
      </c>
      <c r="G1672" s="1" t="s">
        <v>376</v>
      </c>
      <c r="H1672" s="1" t="s">
        <v>28</v>
      </c>
      <c r="I1672">
        <v>3</v>
      </c>
    </row>
    <row r="1673" spans="1:9" x14ac:dyDescent="0.55000000000000004">
      <c r="A1673">
        <v>54</v>
      </c>
      <c r="B1673" s="1" t="s">
        <v>591</v>
      </c>
      <c r="C1673" s="1" t="s">
        <v>2</v>
      </c>
      <c r="D1673">
        <v>1</v>
      </c>
      <c r="E1673" s="1" t="s">
        <v>341</v>
      </c>
      <c r="F1673">
        <v>1</v>
      </c>
      <c r="G1673" s="1" t="s">
        <v>376</v>
      </c>
      <c r="H1673" s="1" t="s">
        <v>29</v>
      </c>
      <c r="I1673">
        <v>3</v>
      </c>
    </row>
    <row r="1674" spans="1:9" x14ac:dyDescent="0.55000000000000004">
      <c r="A1674">
        <v>54</v>
      </c>
      <c r="B1674" s="1" t="s">
        <v>591</v>
      </c>
      <c r="C1674" s="1" t="s">
        <v>2</v>
      </c>
      <c r="D1674">
        <v>1</v>
      </c>
      <c r="E1674" s="1" t="s">
        <v>344</v>
      </c>
      <c r="F1674">
        <v>1</v>
      </c>
      <c r="G1674" s="1" t="s">
        <v>375</v>
      </c>
      <c r="H1674" s="1" t="s">
        <v>29</v>
      </c>
      <c r="I1674">
        <v>3</v>
      </c>
    </row>
    <row r="1675" spans="1:9" x14ac:dyDescent="0.55000000000000004">
      <c r="A1675">
        <v>54</v>
      </c>
      <c r="B1675" s="1" t="s">
        <v>591</v>
      </c>
      <c r="C1675" s="1" t="s">
        <v>2</v>
      </c>
      <c r="D1675">
        <v>1</v>
      </c>
      <c r="E1675" s="1" t="s">
        <v>348</v>
      </c>
      <c r="F1675">
        <v>5</v>
      </c>
      <c r="G1675" s="1" t="s">
        <v>375</v>
      </c>
      <c r="H1675" s="1" t="s">
        <v>28</v>
      </c>
      <c r="I1675">
        <v>3</v>
      </c>
    </row>
    <row r="1676" spans="1:9" x14ac:dyDescent="0.55000000000000004">
      <c r="A1676">
        <v>55</v>
      </c>
      <c r="B1676" s="1" t="s">
        <v>592</v>
      </c>
      <c r="C1676" s="1" t="s">
        <v>3</v>
      </c>
      <c r="D1676">
        <v>4</v>
      </c>
      <c r="E1676" s="1" t="s">
        <v>89</v>
      </c>
      <c r="F1676">
        <v>3</v>
      </c>
      <c r="G1676" s="1" t="s">
        <v>377</v>
      </c>
      <c r="H1676" s="1" t="s">
        <v>29</v>
      </c>
      <c r="I1676">
        <v>3</v>
      </c>
    </row>
    <row r="1677" spans="1:9" x14ac:dyDescent="0.55000000000000004">
      <c r="A1677">
        <v>55</v>
      </c>
      <c r="B1677" s="1" t="s">
        <v>592</v>
      </c>
      <c r="C1677" s="1" t="s">
        <v>3</v>
      </c>
      <c r="D1677">
        <v>4</v>
      </c>
      <c r="E1677" s="1" t="s">
        <v>93</v>
      </c>
      <c r="F1677">
        <v>4</v>
      </c>
      <c r="G1677" s="1" t="s">
        <v>377</v>
      </c>
      <c r="H1677" s="1" t="s">
        <v>29</v>
      </c>
      <c r="I1677">
        <v>3</v>
      </c>
    </row>
    <row r="1678" spans="1:9" x14ac:dyDescent="0.55000000000000004">
      <c r="A1678">
        <v>55</v>
      </c>
      <c r="B1678" s="1" t="s">
        <v>592</v>
      </c>
      <c r="C1678" s="1" t="s">
        <v>3</v>
      </c>
      <c r="D1678">
        <v>4</v>
      </c>
      <c r="E1678" s="1" t="s">
        <v>97</v>
      </c>
      <c r="F1678">
        <v>4</v>
      </c>
      <c r="G1678" s="1" t="s">
        <v>377</v>
      </c>
      <c r="H1678" s="1" t="s">
        <v>29</v>
      </c>
      <c r="I1678">
        <v>3</v>
      </c>
    </row>
    <row r="1679" spans="1:9" x14ac:dyDescent="0.55000000000000004">
      <c r="A1679">
        <v>55</v>
      </c>
      <c r="B1679" s="1" t="s">
        <v>592</v>
      </c>
      <c r="C1679" s="1" t="s">
        <v>3</v>
      </c>
      <c r="D1679">
        <v>4</v>
      </c>
      <c r="E1679" s="1" t="s">
        <v>101</v>
      </c>
      <c r="F1679">
        <v>4</v>
      </c>
      <c r="G1679" s="1" t="s">
        <v>377</v>
      </c>
      <c r="H1679" s="1" t="s">
        <v>29</v>
      </c>
      <c r="I1679">
        <v>3</v>
      </c>
    </row>
    <row r="1680" spans="1:9" x14ac:dyDescent="0.55000000000000004">
      <c r="A1680">
        <v>55</v>
      </c>
      <c r="B1680" s="1" t="s">
        <v>592</v>
      </c>
      <c r="C1680" s="1" t="s">
        <v>3</v>
      </c>
      <c r="D1680">
        <v>4</v>
      </c>
      <c r="E1680" s="1" t="s">
        <v>150</v>
      </c>
      <c r="F1680">
        <v>4</v>
      </c>
      <c r="G1680" s="1" t="s">
        <v>375</v>
      </c>
      <c r="H1680" s="1" t="s">
        <v>29</v>
      </c>
      <c r="I1680">
        <v>3</v>
      </c>
    </row>
    <row r="1681" spans="1:9" x14ac:dyDescent="0.55000000000000004">
      <c r="A1681">
        <v>55</v>
      </c>
      <c r="B1681" s="1" t="s">
        <v>592</v>
      </c>
      <c r="C1681" s="1" t="s">
        <v>3</v>
      </c>
      <c r="D1681">
        <v>4</v>
      </c>
      <c r="E1681" s="1" t="s">
        <v>153</v>
      </c>
      <c r="F1681">
        <v>4</v>
      </c>
      <c r="G1681" s="1" t="s">
        <v>376</v>
      </c>
      <c r="H1681" s="1" t="s">
        <v>28</v>
      </c>
      <c r="I1681">
        <v>3</v>
      </c>
    </row>
    <row r="1682" spans="1:9" x14ac:dyDescent="0.55000000000000004">
      <c r="A1682">
        <v>55</v>
      </c>
      <c r="B1682" s="1" t="s">
        <v>592</v>
      </c>
      <c r="C1682" s="1" t="s">
        <v>3</v>
      </c>
      <c r="D1682">
        <v>4</v>
      </c>
      <c r="E1682" s="1" t="s">
        <v>157</v>
      </c>
      <c r="F1682">
        <v>4</v>
      </c>
      <c r="G1682" s="1" t="s">
        <v>376</v>
      </c>
      <c r="H1682" s="1" t="s">
        <v>28</v>
      </c>
      <c r="I1682">
        <v>3</v>
      </c>
    </row>
    <row r="1683" spans="1:9" x14ac:dyDescent="0.55000000000000004">
      <c r="A1683">
        <v>55</v>
      </c>
      <c r="B1683" s="1" t="s">
        <v>592</v>
      </c>
      <c r="C1683" s="1" t="s">
        <v>3</v>
      </c>
      <c r="D1683">
        <v>4</v>
      </c>
      <c r="E1683" s="1" t="s">
        <v>164</v>
      </c>
      <c r="F1683">
        <v>4</v>
      </c>
      <c r="G1683" s="1" t="s">
        <v>375</v>
      </c>
      <c r="H1683" s="1" t="s">
        <v>28</v>
      </c>
      <c r="I1683">
        <v>3</v>
      </c>
    </row>
    <row r="1684" spans="1:9" x14ac:dyDescent="0.55000000000000004">
      <c r="A1684">
        <v>55</v>
      </c>
      <c r="B1684" s="1" t="s">
        <v>592</v>
      </c>
      <c r="C1684" s="1" t="s">
        <v>3</v>
      </c>
      <c r="D1684">
        <v>4</v>
      </c>
      <c r="E1684" s="1" t="s">
        <v>165</v>
      </c>
      <c r="F1684">
        <v>4</v>
      </c>
      <c r="G1684" s="1" t="s">
        <v>375</v>
      </c>
      <c r="H1684" s="1" t="s">
        <v>28</v>
      </c>
      <c r="I1684">
        <v>3</v>
      </c>
    </row>
    <row r="1685" spans="1:9" x14ac:dyDescent="0.55000000000000004">
      <c r="A1685">
        <v>55</v>
      </c>
      <c r="B1685" s="1" t="s">
        <v>592</v>
      </c>
      <c r="C1685" s="1" t="s">
        <v>3</v>
      </c>
      <c r="D1685">
        <v>4</v>
      </c>
      <c r="E1685" s="1" t="s">
        <v>168</v>
      </c>
      <c r="F1685">
        <v>1</v>
      </c>
      <c r="G1685" s="1" t="s">
        <v>376</v>
      </c>
      <c r="H1685" s="1" t="s">
        <v>29</v>
      </c>
      <c r="I1685">
        <v>3</v>
      </c>
    </row>
    <row r="1686" spans="1:9" x14ac:dyDescent="0.55000000000000004">
      <c r="A1686">
        <v>55</v>
      </c>
      <c r="B1686" s="1" t="s">
        <v>592</v>
      </c>
      <c r="C1686" s="1" t="s">
        <v>3</v>
      </c>
      <c r="D1686">
        <v>4</v>
      </c>
      <c r="E1686" s="1" t="s">
        <v>172</v>
      </c>
      <c r="F1686">
        <v>4</v>
      </c>
      <c r="G1686" s="1" t="s">
        <v>376</v>
      </c>
      <c r="H1686" s="1" t="s">
        <v>29</v>
      </c>
      <c r="I1686">
        <v>3</v>
      </c>
    </row>
    <row r="1687" spans="1:9" x14ac:dyDescent="0.55000000000000004">
      <c r="A1687">
        <v>55</v>
      </c>
      <c r="B1687" s="1" t="s">
        <v>592</v>
      </c>
      <c r="C1687" s="1" t="s">
        <v>3</v>
      </c>
      <c r="D1687">
        <v>4</v>
      </c>
      <c r="E1687" s="1" t="s">
        <v>176</v>
      </c>
      <c r="F1687">
        <v>4</v>
      </c>
      <c r="G1687" s="1" t="s">
        <v>375</v>
      </c>
      <c r="H1687" s="1" t="s">
        <v>29</v>
      </c>
      <c r="I1687">
        <v>3</v>
      </c>
    </row>
    <row r="1688" spans="1:9" x14ac:dyDescent="0.55000000000000004">
      <c r="A1688">
        <v>55</v>
      </c>
      <c r="B1688" s="1" t="s">
        <v>592</v>
      </c>
      <c r="C1688" s="1" t="s">
        <v>3</v>
      </c>
      <c r="D1688">
        <v>4</v>
      </c>
      <c r="E1688" s="1" t="s">
        <v>180</v>
      </c>
      <c r="F1688">
        <v>4</v>
      </c>
      <c r="G1688" s="1" t="s">
        <v>376</v>
      </c>
      <c r="H1688" s="1" t="s">
        <v>29</v>
      </c>
      <c r="I1688">
        <v>3</v>
      </c>
    </row>
    <row r="1689" spans="1:9" x14ac:dyDescent="0.55000000000000004">
      <c r="A1689">
        <v>55</v>
      </c>
      <c r="B1689" s="1" t="s">
        <v>592</v>
      </c>
      <c r="C1689" s="1" t="s">
        <v>3</v>
      </c>
      <c r="D1689">
        <v>4</v>
      </c>
      <c r="E1689" s="1" t="s">
        <v>234</v>
      </c>
      <c r="F1689">
        <v>4</v>
      </c>
      <c r="G1689" s="1" t="s">
        <v>377</v>
      </c>
      <c r="H1689" s="1" t="s">
        <v>28</v>
      </c>
      <c r="I1689">
        <v>3</v>
      </c>
    </row>
    <row r="1690" spans="1:9" x14ac:dyDescent="0.55000000000000004">
      <c r="A1690">
        <v>55</v>
      </c>
      <c r="B1690" s="1" t="s">
        <v>592</v>
      </c>
      <c r="C1690" s="1" t="s">
        <v>3</v>
      </c>
      <c r="D1690">
        <v>4</v>
      </c>
      <c r="E1690" s="1" t="s">
        <v>238</v>
      </c>
      <c r="F1690">
        <v>4</v>
      </c>
      <c r="G1690" s="1" t="s">
        <v>377</v>
      </c>
      <c r="H1690" s="1" t="s">
        <v>28</v>
      </c>
      <c r="I1690">
        <v>3</v>
      </c>
    </row>
    <row r="1691" spans="1:9" x14ac:dyDescent="0.55000000000000004">
      <c r="A1691">
        <v>55</v>
      </c>
      <c r="B1691" s="1" t="s">
        <v>592</v>
      </c>
      <c r="C1691" s="1" t="s">
        <v>3</v>
      </c>
      <c r="D1691">
        <v>4</v>
      </c>
      <c r="E1691" s="1" t="s">
        <v>241</v>
      </c>
      <c r="F1691">
        <v>3</v>
      </c>
      <c r="G1691" s="1" t="s">
        <v>377</v>
      </c>
      <c r="H1691" s="1" t="s">
        <v>29</v>
      </c>
      <c r="I1691">
        <v>3</v>
      </c>
    </row>
    <row r="1692" spans="1:9" x14ac:dyDescent="0.55000000000000004">
      <c r="A1692">
        <v>55</v>
      </c>
      <c r="B1692" s="1" t="s">
        <v>592</v>
      </c>
      <c r="C1692" s="1" t="s">
        <v>3</v>
      </c>
      <c r="D1692">
        <v>4</v>
      </c>
      <c r="E1692" s="1" t="s">
        <v>245</v>
      </c>
      <c r="F1692">
        <v>4</v>
      </c>
      <c r="G1692" s="1" t="s">
        <v>376</v>
      </c>
      <c r="H1692" s="1" t="s">
        <v>28</v>
      </c>
      <c r="I1692">
        <v>3</v>
      </c>
    </row>
    <row r="1693" spans="1:9" x14ac:dyDescent="0.55000000000000004">
      <c r="A1693">
        <v>55</v>
      </c>
      <c r="B1693" s="1" t="s">
        <v>592</v>
      </c>
      <c r="C1693" s="1" t="s">
        <v>3</v>
      </c>
      <c r="D1693">
        <v>4</v>
      </c>
      <c r="E1693" s="1" t="s">
        <v>249</v>
      </c>
      <c r="F1693">
        <v>4</v>
      </c>
      <c r="G1693" s="1" t="s">
        <v>375</v>
      </c>
      <c r="H1693" s="1" t="s">
        <v>28</v>
      </c>
      <c r="I1693">
        <v>3</v>
      </c>
    </row>
    <row r="1694" spans="1:9" x14ac:dyDescent="0.55000000000000004">
      <c r="A1694">
        <v>55</v>
      </c>
      <c r="B1694" s="1" t="s">
        <v>592</v>
      </c>
      <c r="C1694" s="1" t="s">
        <v>3</v>
      </c>
      <c r="D1694">
        <v>4</v>
      </c>
      <c r="E1694" s="1" t="s">
        <v>253</v>
      </c>
      <c r="F1694">
        <v>4</v>
      </c>
      <c r="G1694" s="1" t="s">
        <v>376</v>
      </c>
      <c r="H1694" s="1" t="s">
        <v>28</v>
      </c>
      <c r="I1694">
        <v>3</v>
      </c>
    </row>
    <row r="1695" spans="1:9" x14ac:dyDescent="0.55000000000000004">
      <c r="A1695">
        <v>55</v>
      </c>
      <c r="B1695" s="1" t="s">
        <v>592</v>
      </c>
      <c r="C1695" s="1" t="s">
        <v>3</v>
      </c>
      <c r="D1695">
        <v>4</v>
      </c>
      <c r="E1695" s="1" t="s">
        <v>257</v>
      </c>
      <c r="F1695">
        <v>4</v>
      </c>
      <c r="G1695" s="1" t="s">
        <v>376</v>
      </c>
      <c r="H1695" s="1" t="s">
        <v>28</v>
      </c>
      <c r="I1695">
        <v>3</v>
      </c>
    </row>
    <row r="1696" spans="1:9" x14ac:dyDescent="0.55000000000000004">
      <c r="A1696">
        <v>55</v>
      </c>
      <c r="B1696" s="1" t="s">
        <v>592</v>
      </c>
      <c r="C1696" s="1" t="s">
        <v>3</v>
      </c>
      <c r="D1696">
        <v>4</v>
      </c>
      <c r="E1696" s="1" t="s">
        <v>299</v>
      </c>
      <c r="F1696">
        <v>4</v>
      </c>
      <c r="G1696" s="1" t="s">
        <v>376</v>
      </c>
      <c r="H1696" s="1" t="s">
        <v>28</v>
      </c>
      <c r="I1696">
        <v>3</v>
      </c>
    </row>
    <row r="1697" spans="1:9" x14ac:dyDescent="0.55000000000000004">
      <c r="A1697">
        <v>55</v>
      </c>
      <c r="B1697" s="1" t="s">
        <v>592</v>
      </c>
      <c r="C1697" s="1" t="s">
        <v>3</v>
      </c>
      <c r="D1697">
        <v>4</v>
      </c>
      <c r="E1697" s="1" t="s">
        <v>301</v>
      </c>
      <c r="F1697">
        <v>4</v>
      </c>
      <c r="G1697" s="1" t="s">
        <v>375</v>
      </c>
      <c r="H1697" s="1" t="s">
        <v>28</v>
      </c>
      <c r="I1697">
        <v>3</v>
      </c>
    </row>
    <row r="1698" spans="1:9" x14ac:dyDescent="0.55000000000000004">
      <c r="A1698">
        <v>55</v>
      </c>
      <c r="B1698" s="1" t="s">
        <v>592</v>
      </c>
      <c r="C1698" s="1" t="s">
        <v>3</v>
      </c>
      <c r="D1698">
        <v>4</v>
      </c>
      <c r="E1698" s="1" t="s">
        <v>305</v>
      </c>
      <c r="F1698">
        <v>4</v>
      </c>
      <c r="G1698" s="1" t="s">
        <v>376</v>
      </c>
      <c r="H1698" s="1" t="s">
        <v>28</v>
      </c>
      <c r="I1698">
        <v>3</v>
      </c>
    </row>
    <row r="1699" spans="1:9" x14ac:dyDescent="0.55000000000000004">
      <c r="A1699">
        <v>55</v>
      </c>
      <c r="B1699" s="1" t="s">
        <v>592</v>
      </c>
      <c r="C1699" s="1" t="s">
        <v>3</v>
      </c>
      <c r="D1699">
        <v>4</v>
      </c>
      <c r="E1699" s="1" t="s">
        <v>308</v>
      </c>
      <c r="F1699">
        <v>4</v>
      </c>
      <c r="G1699" s="1" t="s">
        <v>377</v>
      </c>
      <c r="H1699" s="1" t="s">
        <v>28</v>
      </c>
      <c r="I1699">
        <v>3</v>
      </c>
    </row>
    <row r="1700" spans="1:9" x14ac:dyDescent="0.55000000000000004">
      <c r="A1700">
        <v>55</v>
      </c>
      <c r="B1700" s="1" t="s">
        <v>592</v>
      </c>
      <c r="C1700" s="1" t="s">
        <v>3</v>
      </c>
      <c r="D1700">
        <v>4</v>
      </c>
      <c r="E1700" s="1" t="s">
        <v>311</v>
      </c>
      <c r="F1700">
        <v>4</v>
      </c>
      <c r="G1700" s="1" t="s">
        <v>377</v>
      </c>
      <c r="H1700" s="1" t="s">
        <v>28</v>
      </c>
      <c r="I1700">
        <v>3</v>
      </c>
    </row>
    <row r="1701" spans="1:9" x14ac:dyDescent="0.55000000000000004">
      <c r="A1701">
        <v>55</v>
      </c>
      <c r="B1701" s="1" t="s">
        <v>592</v>
      </c>
      <c r="C1701" s="1" t="s">
        <v>3</v>
      </c>
      <c r="D1701">
        <v>4</v>
      </c>
      <c r="E1701" s="1" t="s">
        <v>314</v>
      </c>
      <c r="F1701">
        <v>4</v>
      </c>
      <c r="G1701" s="1" t="s">
        <v>377</v>
      </c>
      <c r="H1701" s="1" t="s">
        <v>28</v>
      </c>
      <c r="I1701">
        <v>3</v>
      </c>
    </row>
    <row r="1702" spans="1:9" x14ac:dyDescent="0.55000000000000004">
      <c r="A1702">
        <v>55</v>
      </c>
      <c r="B1702" s="1" t="s">
        <v>592</v>
      </c>
      <c r="C1702" s="1" t="s">
        <v>3</v>
      </c>
      <c r="D1702">
        <v>4</v>
      </c>
      <c r="E1702" s="1" t="s">
        <v>372</v>
      </c>
      <c r="F1702">
        <v>4</v>
      </c>
      <c r="G1702" s="1" t="s">
        <v>377</v>
      </c>
      <c r="H1702" s="1" t="s">
        <v>28</v>
      </c>
      <c r="I1702">
        <v>3</v>
      </c>
    </row>
    <row r="1703" spans="1:9" x14ac:dyDescent="0.55000000000000004">
      <c r="A1703">
        <v>55</v>
      </c>
      <c r="B1703" s="1" t="s">
        <v>592</v>
      </c>
      <c r="C1703" s="1" t="s">
        <v>3</v>
      </c>
      <c r="D1703">
        <v>4</v>
      </c>
      <c r="E1703" s="1" t="s">
        <v>337</v>
      </c>
      <c r="F1703">
        <v>4</v>
      </c>
      <c r="G1703" s="1" t="s">
        <v>376</v>
      </c>
      <c r="H1703" s="1" t="s">
        <v>28</v>
      </c>
      <c r="I1703">
        <v>3</v>
      </c>
    </row>
    <row r="1704" spans="1:9" x14ac:dyDescent="0.55000000000000004">
      <c r="A1704">
        <v>55</v>
      </c>
      <c r="B1704" s="1" t="s">
        <v>592</v>
      </c>
      <c r="C1704" s="1" t="s">
        <v>3</v>
      </c>
      <c r="D1704">
        <v>4</v>
      </c>
      <c r="E1704" s="1" t="s">
        <v>341</v>
      </c>
      <c r="F1704">
        <v>4</v>
      </c>
      <c r="G1704" s="1" t="s">
        <v>376</v>
      </c>
      <c r="H1704" s="1" t="s">
        <v>29</v>
      </c>
      <c r="I1704">
        <v>3</v>
      </c>
    </row>
    <row r="1705" spans="1:9" x14ac:dyDescent="0.55000000000000004">
      <c r="A1705">
        <v>55</v>
      </c>
      <c r="B1705" s="1" t="s">
        <v>592</v>
      </c>
      <c r="C1705" s="1" t="s">
        <v>3</v>
      </c>
      <c r="D1705">
        <v>4</v>
      </c>
      <c r="E1705" s="1" t="s">
        <v>344</v>
      </c>
      <c r="F1705">
        <v>4</v>
      </c>
      <c r="G1705" s="1" t="s">
        <v>375</v>
      </c>
      <c r="H1705" s="1" t="s">
        <v>29</v>
      </c>
      <c r="I1705">
        <v>3</v>
      </c>
    </row>
    <row r="1706" spans="1:9" x14ac:dyDescent="0.55000000000000004">
      <c r="A1706">
        <v>55</v>
      </c>
      <c r="B1706" s="1" t="s">
        <v>592</v>
      </c>
      <c r="C1706" s="1" t="s">
        <v>3</v>
      </c>
      <c r="D1706">
        <v>4</v>
      </c>
      <c r="E1706" s="1" t="s">
        <v>348</v>
      </c>
      <c r="F1706">
        <v>4</v>
      </c>
      <c r="G1706" s="1" t="s">
        <v>375</v>
      </c>
      <c r="H1706" s="1" t="s">
        <v>28</v>
      </c>
      <c r="I1706">
        <v>3</v>
      </c>
    </row>
    <row r="1707" spans="1:9" x14ac:dyDescent="0.55000000000000004">
      <c r="A1707">
        <v>56</v>
      </c>
      <c r="B1707" s="1" t="s">
        <v>593</v>
      </c>
      <c r="C1707" s="1" t="s">
        <v>6</v>
      </c>
      <c r="D1707">
        <v>3</v>
      </c>
      <c r="E1707" s="1" t="s">
        <v>89</v>
      </c>
      <c r="F1707">
        <v>3</v>
      </c>
      <c r="G1707" s="1" t="s">
        <v>377</v>
      </c>
      <c r="H1707" s="1" t="s">
        <v>29</v>
      </c>
      <c r="I1707">
        <v>3</v>
      </c>
    </row>
    <row r="1708" spans="1:9" x14ac:dyDescent="0.55000000000000004">
      <c r="A1708">
        <v>56</v>
      </c>
      <c r="B1708" s="1" t="s">
        <v>593</v>
      </c>
      <c r="C1708" s="1" t="s">
        <v>6</v>
      </c>
      <c r="D1708">
        <v>3</v>
      </c>
      <c r="E1708" s="1" t="s">
        <v>93</v>
      </c>
      <c r="F1708">
        <v>3</v>
      </c>
      <c r="G1708" s="1" t="s">
        <v>377</v>
      </c>
      <c r="H1708" s="1" t="s">
        <v>29</v>
      </c>
      <c r="I1708">
        <v>3</v>
      </c>
    </row>
    <row r="1709" spans="1:9" x14ac:dyDescent="0.55000000000000004">
      <c r="A1709">
        <v>56</v>
      </c>
      <c r="B1709" s="1" t="s">
        <v>593</v>
      </c>
      <c r="C1709" s="1" t="s">
        <v>6</v>
      </c>
      <c r="D1709">
        <v>3</v>
      </c>
      <c r="E1709" s="1" t="s">
        <v>97</v>
      </c>
      <c r="F1709">
        <v>3</v>
      </c>
      <c r="G1709" s="1" t="s">
        <v>377</v>
      </c>
      <c r="H1709" s="1" t="s">
        <v>29</v>
      </c>
      <c r="I1709">
        <v>3</v>
      </c>
    </row>
    <row r="1710" spans="1:9" x14ac:dyDescent="0.55000000000000004">
      <c r="A1710">
        <v>56</v>
      </c>
      <c r="B1710" s="1" t="s">
        <v>593</v>
      </c>
      <c r="C1710" s="1" t="s">
        <v>6</v>
      </c>
      <c r="D1710">
        <v>3</v>
      </c>
      <c r="E1710" s="1" t="s">
        <v>101</v>
      </c>
      <c r="F1710">
        <v>2</v>
      </c>
      <c r="G1710" s="1" t="s">
        <v>377</v>
      </c>
      <c r="H1710" s="1" t="s">
        <v>29</v>
      </c>
      <c r="I1710">
        <v>3</v>
      </c>
    </row>
    <row r="1711" spans="1:9" x14ac:dyDescent="0.55000000000000004">
      <c r="A1711">
        <v>56</v>
      </c>
      <c r="B1711" s="1" t="s">
        <v>593</v>
      </c>
      <c r="C1711" s="1" t="s">
        <v>6</v>
      </c>
      <c r="D1711">
        <v>3</v>
      </c>
      <c r="E1711" s="1" t="s">
        <v>150</v>
      </c>
      <c r="F1711">
        <v>3</v>
      </c>
      <c r="G1711" s="1" t="s">
        <v>375</v>
      </c>
      <c r="H1711" s="1" t="s">
        <v>29</v>
      </c>
      <c r="I1711">
        <v>3</v>
      </c>
    </row>
    <row r="1712" spans="1:9" x14ac:dyDescent="0.55000000000000004">
      <c r="A1712">
        <v>56</v>
      </c>
      <c r="B1712" s="1" t="s">
        <v>593</v>
      </c>
      <c r="C1712" s="1" t="s">
        <v>6</v>
      </c>
      <c r="D1712">
        <v>3</v>
      </c>
      <c r="E1712" s="1" t="s">
        <v>153</v>
      </c>
      <c r="F1712">
        <v>3</v>
      </c>
      <c r="G1712" s="1" t="s">
        <v>376</v>
      </c>
      <c r="H1712" s="1" t="s">
        <v>28</v>
      </c>
      <c r="I1712">
        <v>3</v>
      </c>
    </row>
    <row r="1713" spans="1:9" x14ac:dyDescent="0.55000000000000004">
      <c r="A1713">
        <v>56</v>
      </c>
      <c r="B1713" s="1" t="s">
        <v>593</v>
      </c>
      <c r="C1713" s="1" t="s">
        <v>6</v>
      </c>
      <c r="D1713">
        <v>3</v>
      </c>
      <c r="E1713" s="1" t="s">
        <v>157</v>
      </c>
      <c r="F1713">
        <v>3</v>
      </c>
      <c r="G1713" s="1" t="s">
        <v>376</v>
      </c>
      <c r="H1713" s="1" t="s">
        <v>28</v>
      </c>
      <c r="I1713">
        <v>3</v>
      </c>
    </row>
    <row r="1714" spans="1:9" x14ac:dyDescent="0.55000000000000004">
      <c r="A1714">
        <v>56</v>
      </c>
      <c r="B1714" s="1" t="s">
        <v>593</v>
      </c>
      <c r="C1714" s="1" t="s">
        <v>6</v>
      </c>
      <c r="D1714">
        <v>3</v>
      </c>
      <c r="E1714" s="1" t="s">
        <v>164</v>
      </c>
      <c r="F1714">
        <v>5</v>
      </c>
      <c r="G1714" s="1" t="s">
        <v>375</v>
      </c>
      <c r="H1714" s="1" t="s">
        <v>28</v>
      </c>
      <c r="I1714">
        <v>3</v>
      </c>
    </row>
    <row r="1715" spans="1:9" x14ac:dyDescent="0.55000000000000004">
      <c r="A1715">
        <v>56</v>
      </c>
      <c r="B1715" s="1" t="s">
        <v>593</v>
      </c>
      <c r="C1715" s="1" t="s">
        <v>6</v>
      </c>
      <c r="D1715">
        <v>3</v>
      </c>
      <c r="E1715" s="1" t="s">
        <v>165</v>
      </c>
      <c r="F1715">
        <v>3</v>
      </c>
      <c r="G1715" s="1" t="s">
        <v>375</v>
      </c>
      <c r="H1715" s="1" t="s">
        <v>28</v>
      </c>
      <c r="I1715">
        <v>3</v>
      </c>
    </row>
    <row r="1716" spans="1:9" x14ac:dyDescent="0.55000000000000004">
      <c r="A1716">
        <v>56</v>
      </c>
      <c r="B1716" s="1" t="s">
        <v>593</v>
      </c>
      <c r="C1716" s="1" t="s">
        <v>6</v>
      </c>
      <c r="D1716">
        <v>3</v>
      </c>
      <c r="E1716" s="1" t="s">
        <v>168</v>
      </c>
      <c r="F1716">
        <v>4</v>
      </c>
      <c r="G1716" s="1" t="s">
        <v>376</v>
      </c>
      <c r="H1716" s="1" t="s">
        <v>29</v>
      </c>
      <c r="I1716">
        <v>3</v>
      </c>
    </row>
    <row r="1717" spans="1:9" x14ac:dyDescent="0.55000000000000004">
      <c r="A1717">
        <v>56</v>
      </c>
      <c r="B1717" s="1" t="s">
        <v>593</v>
      </c>
      <c r="C1717" s="1" t="s">
        <v>6</v>
      </c>
      <c r="D1717">
        <v>3</v>
      </c>
      <c r="E1717" s="1" t="s">
        <v>172</v>
      </c>
      <c r="F1717">
        <v>3</v>
      </c>
      <c r="G1717" s="1" t="s">
        <v>376</v>
      </c>
      <c r="H1717" s="1" t="s">
        <v>29</v>
      </c>
      <c r="I1717">
        <v>3</v>
      </c>
    </row>
    <row r="1718" spans="1:9" x14ac:dyDescent="0.55000000000000004">
      <c r="A1718">
        <v>56</v>
      </c>
      <c r="B1718" s="1" t="s">
        <v>593</v>
      </c>
      <c r="C1718" s="1" t="s">
        <v>6</v>
      </c>
      <c r="D1718">
        <v>3</v>
      </c>
      <c r="E1718" s="1" t="s">
        <v>176</v>
      </c>
      <c r="F1718">
        <v>3</v>
      </c>
      <c r="G1718" s="1" t="s">
        <v>375</v>
      </c>
      <c r="H1718" s="1" t="s">
        <v>29</v>
      </c>
      <c r="I1718">
        <v>3</v>
      </c>
    </row>
    <row r="1719" spans="1:9" x14ac:dyDescent="0.55000000000000004">
      <c r="A1719">
        <v>56</v>
      </c>
      <c r="B1719" s="1" t="s">
        <v>593</v>
      </c>
      <c r="C1719" s="1" t="s">
        <v>6</v>
      </c>
      <c r="D1719">
        <v>3</v>
      </c>
      <c r="E1719" s="1" t="s">
        <v>180</v>
      </c>
      <c r="F1719">
        <v>3</v>
      </c>
      <c r="G1719" s="1" t="s">
        <v>376</v>
      </c>
      <c r="H1719" s="1" t="s">
        <v>29</v>
      </c>
      <c r="I1719">
        <v>3</v>
      </c>
    </row>
    <row r="1720" spans="1:9" x14ac:dyDescent="0.55000000000000004">
      <c r="A1720">
        <v>56</v>
      </c>
      <c r="B1720" s="1" t="s">
        <v>593</v>
      </c>
      <c r="C1720" s="1" t="s">
        <v>6</v>
      </c>
      <c r="D1720">
        <v>3</v>
      </c>
      <c r="E1720" s="1" t="s">
        <v>234</v>
      </c>
      <c r="F1720">
        <v>3</v>
      </c>
      <c r="G1720" s="1" t="s">
        <v>377</v>
      </c>
      <c r="H1720" s="1" t="s">
        <v>28</v>
      </c>
      <c r="I1720">
        <v>3</v>
      </c>
    </row>
    <row r="1721" spans="1:9" x14ac:dyDescent="0.55000000000000004">
      <c r="A1721">
        <v>56</v>
      </c>
      <c r="B1721" s="1" t="s">
        <v>593</v>
      </c>
      <c r="C1721" s="1" t="s">
        <v>6</v>
      </c>
      <c r="D1721">
        <v>3</v>
      </c>
      <c r="E1721" s="1" t="s">
        <v>238</v>
      </c>
      <c r="F1721">
        <v>3</v>
      </c>
      <c r="G1721" s="1" t="s">
        <v>377</v>
      </c>
      <c r="H1721" s="1" t="s">
        <v>28</v>
      </c>
      <c r="I1721">
        <v>3</v>
      </c>
    </row>
    <row r="1722" spans="1:9" x14ac:dyDescent="0.55000000000000004">
      <c r="A1722">
        <v>56</v>
      </c>
      <c r="B1722" s="1" t="s">
        <v>593</v>
      </c>
      <c r="C1722" s="1" t="s">
        <v>6</v>
      </c>
      <c r="D1722">
        <v>3</v>
      </c>
      <c r="E1722" s="1" t="s">
        <v>241</v>
      </c>
      <c r="F1722">
        <v>3</v>
      </c>
      <c r="G1722" s="1" t="s">
        <v>377</v>
      </c>
      <c r="H1722" s="1" t="s">
        <v>29</v>
      </c>
      <c r="I1722">
        <v>3</v>
      </c>
    </row>
    <row r="1723" spans="1:9" x14ac:dyDescent="0.55000000000000004">
      <c r="A1723">
        <v>56</v>
      </c>
      <c r="B1723" s="1" t="s">
        <v>593</v>
      </c>
      <c r="C1723" s="1" t="s">
        <v>6</v>
      </c>
      <c r="D1723">
        <v>3</v>
      </c>
      <c r="E1723" s="1" t="s">
        <v>245</v>
      </c>
      <c r="F1723">
        <v>3</v>
      </c>
      <c r="G1723" s="1" t="s">
        <v>376</v>
      </c>
      <c r="H1723" s="1" t="s">
        <v>28</v>
      </c>
      <c r="I1723">
        <v>3</v>
      </c>
    </row>
    <row r="1724" spans="1:9" x14ac:dyDescent="0.55000000000000004">
      <c r="A1724">
        <v>56</v>
      </c>
      <c r="B1724" s="1" t="s">
        <v>593</v>
      </c>
      <c r="C1724" s="1" t="s">
        <v>6</v>
      </c>
      <c r="D1724">
        <v>3</v>
      </c>
      <c r="E1724" s="1" t="s">
        <v>249</v>
      </c>
      <c r="F1724">
        <v>3</v>
      </c>
      <c r="G1724" s="1" t="s">
        <v>375</v>
      </c>
      <c r="H1724" s="1" t="s">
        <v>28</v>
      </c>
      <c r="I1724">
        <v>3</v>
      </c>
    </row>
    <row r="1725" spans="1:9" x14ac:dyDescent="0.55000000000000004">
      <c r="A1725">
        <v>56</v>
      </c>
      <c r="B1725" s="1" t="s">
        <v>593</v>
      </c>
      <c r="C1725" s="1" t="s">
        <v>6</v>
      </c>
      <c r="D1725">
        <v>3</v>
      </c>
      <c r="E1725" s="1" t="s">
        <v>253</v>
      </c>
      <c r="F1725">
        <v>3</v>
      </c>
      <c r="G1725" s="1" t="s">
        <v>376</v>
      </c>
      <c r="H1725" s="1" t="s">
        <v>28</v>
      </c>
      <c r="I1725">
        <v>3</v>
      </c>
    </row>
    <row r="1726" spans="1:9" x14ac:dyDescent="0.55000000000000004">
      <c r="A1726">
        <v>56</v>
      </c>
      <c r="B1726" s="1" t="s">
        <v>593</v>
      </c>
      <c r="C1726" s="1" t="s">
        <v>6</v>
      </c>
      <c r="D1726">
        <v>3</v>
      </c>
      <c r="E1726" s="1" t="s">
        <v>257</v>
      </c>
      <c r="F1726">
        <v>3</v>
      </c>
      <c r="G1726" s="1" t="s">
        <v>376</v>
      </c>
      <c r="H1726" s="1" t="s">
        <v>28</v>
      </c>
      <c r="I1726">
        <v>3</v>
      </c>
    </row>
    <row r="1727" spans="1:9" x14ac:dyDescent="0.55000000000000004">
      <c r="A1727">
        <v>56</v>
      </c>
      <c r="B1727" s="1" t="s">
        <v>593</v>
      </c>
      <c r="C1727" s="1" t="s">
        <v>6</v>
      </c>
      <c r="D1727">
        <v>3</v>
      </c>
      <c r="E1727" s="1" t="s">
        <v>299</v>
      </c>
      <c r="F1727">
        <v>3</v>
      </c>
      <c r="G1727" s="1" t="s">
        <v>376</v>
      </c>
      <c r="H1727" s="1" t="s">
        <v>28</v>
      </c>
      <c r="I1727">
        <v>3</v>
      </c>
    </row>
    <row r="1728" spans="1:9" x14ac:dyDescent="0.55000000000000004">
      <c r="A1728">
        <v>56</v>
      </c>
      <c r="B1728" s="1" t="s">
        <v>593</v>
      </c>
      <c r="C1728" s="1" t="s">
        <v>6</v>
      </c>
      <c r="D1728">
        <v>3</v>
      </c>
      <c r="E1728" s="1" t="s">
        <v>301</v>
      </c>
      <c r="F1728">
        <v>3</v>
      </c>
      <c r="G1728" s="1" t="s">
        <v>375</v>
      </c>
      <c r="H1728" s="1" t="s">
        <v>28</v>
      </c>
      <c r="I1728">
        <v>3</v>
      </c>
    </row>
    <row r="1729" spans="1:9" x14ac:dyDescent="0.55000000000000004">
      <c r="A1729">
        <v>56</v>
      </c>
      <c r="B1729" s="1" t="s">
        <v>593</v>
      </c>
      <c r="C1729" s="1" t="s">
        <v>6</v>
      </c>
      <c r="D1729">
        <v>3</v>
      </c>
      <c r="E1729" s="1" t="s">
        <v>305</v>
      </c>
      <c r="F1729">
        <v>1</v>
      </c>
      <c r="G1729" s="1" t="s">
        <v>376</v>
      </c>
      <c r="H1729" s="1" t="s">
        <v>28</v>
      </c>
      <c r="I1729">
        <v>3</v>
      </c>
    </row>
    <row r="1730" spans="1:9" x14ac:dyDescent="0.55000000000000004">
      <c r="A1730">
        <v>56</v>
      </c>
      <c r="B1730" s="1" t="s">
        <v>593</v>
      </c>
      <c r="C1730" s="1" t="s">
        <v>6</v>
      </c>
      <c r="D1730">
        <v>3</v>
      </c>
      <c r="E1730" s="1" t="s">
        <v>308</v>
      </c>
      <c r="F1730">
        <v>4</v>
      </c>
      <c r="G1730" s="1" t="s">
        <v>377</v>
      </c>
      <c r="H1730" s="1" t="s">
        <v>28</v>
      </c>
      <c r="I1730">
        <v>3</v>
      </c>
    </row>
    <row r="1731" spans="1:9" x14ac:dyDescent="0.55000000000000004">
      <c r="A1731">
        <v>56</v>
      </c>
      <c r="B1731" s="1" t="s">
        <v>593</v>
      </c>
      <c r="C1731" s="1" t="s">
        <v>6</v>
      </c>
      <c r="D1731">
        <v>3</v>
      </c>
      <c r="E1731" s="1" t="s">
        <v>311</v>
      </c>
      <c r="F1731">
        <v>3</v>
      </c>
      <c r="G1731" s="1" t="s">
        <v>377</v>
      </c>
      <c r="H1731" s="1" t="s">
        <v>28</v>
      </c>
      <c r="I1731">
        <v>3</v>
      </c>
    </row>
    <row r="1732" spans="1:9" x14ac:dyDescent="0.55000000000000004">
      <c r="A1732">
        <v>56</v>
      </c>
      <c r="B1732" s="1" t="s">
        <v>593</v>
      </c>
      <c r="C1732" s="1" t="s">
        <v>6</v>
      </c>
      <c r="D1732">
        <v>3</v>
      </c>
      <c r="E1732" s="1" t="s">
        <v>314</v>
      </c>
      <c r="F1732">
        <v>3</v>
      </c>
      <c r="G1732" s="1" t="s">
        <v>377</v>
      </c>
      <c r="H1732" s="1" t="s">
        <v>28</v>
      </c>
      <c r="I1732">
        <v>3</v>
      </c>
    </row>
    <row r="1733" spans="1:9" x14ac:dyDescent="0.55000000000000004">
      <c r="A1733">
        <v>56</v>
      </c>
      <c r="B1733" s="1" t="s">
        <v>593</v>
      </c>
      <c r="C1733" s="1" t="s">
        <v>6</v>
      </c>
      <c r="D1733">
        <v>3</v>
      </c>
      <c r="E1733" s="1" t="s">
        <v>372</v>
      </c>
      <c r="F1733">
        <v>3</v>
      </c>
      <c r="G1733" s="1" t="s">
        <v>377</v>
      </c>
      <c r="H1733" s="1" t="s">
        <v>28</v>
      </c>
      <c r="I1733">
        <v>3</v>
      </c>
    </row>
    <row r="1734" spans="1:9" x14ac:dyDescent="0.55000000000000004">
      <c r="A1734">
        <v>56</v>
      </c>
      <c r="B1734" s="1" t="s">
        <v>593</v>
      </c>
      <c r="C1734" s="1" t="s">
        <v>6</v>
      </c>
      <c r="D1734">
        <v>3</v>
      </c>
      <c r="E1734" s="1" t="s">
        <v>337</v>
      </c>
      <c r="F1734">
        <v>3</v>
      </c>
      <c r="G1734" s="1" t="s">
        <v>376</v>
      </c>
      <c r="H1734" s="1" t="s">
        <v>28</v>
      </c>
      <c r="I1734">
        <v>3</v>
      </c>
    </row>
    <row r="1735" spans="1:9" x14ac:dyDescent="0.55000000000000004">
      <c r="A1735">
        <v>56</v>
      </c>
      <c r="B1735" s="1" t="s">
        <v>593</v>
      </c>
      <c r="C1735" s="1" t="s">
        <v>6</v>
      </c>
      <c r="D1735">
        <v>3</v>
      </c>
      <c r="E1735" s="1" t="s">
        <v>341</v>
      </c>
      <c r="F1735">
        <v>3</v>
      </c>
      <c r="G1735" s="1" t="s">
        <v>376</v>
      </c>
      <c r="H1735" s="1" t="s">
        <v>29</v>
      </c>
      <c r="I1735">
        <v>3</v>
      </c>
    </row>
    <row r="1736" spans="1:9" x14ac:dyDescent="0.55000000000000004">
      <c r="A1736">
        <v>56</v>
      </c>
      <c r="B1736" s="1" t="s">
        <v>593</v>
      </c>
      <c r="C1736" s="1" t="s">
        <v>6</v>
      </c>
      <c r="D1736">
        <v>3</v>
      </c>
      <c r="E1736" s="1" t="s">
        <v>344</v>
      </c>
      <c r="F1736">
        <v>3</v>
      </c>
      <c r="G1736" s="1" t="s">
        <v>375</v>
      </c>
      <c r="H1736" s="1" t="s">
        <v>29</v>
      </c>
      <c r="I1736">
        <v>3</v>
      </c>
    </row>
    <row r="1737" spans="1:9" x14ac:dyDescent="0.55000000000000004">
      <c r="A1737">
        <v>56</v>
      </c>
      <c r="B1737" s="1" t="s">
        <v>593</v>
      </c>
      <c r="C1737" s="1" t="s">
        <v>6</v>
      </c>
      <c r="D1737">
        <v>3</v>
      </c>
      <c r="E1737" s="1" t="s">
        <v>348</v>
      </c>
      <c r="F1737">
        <v>3</v>
      </c>
      <c r="G1737" s="1" t="s">
        <v>375</v>
      </c>
      <c r="H1737" s="1" t="s">
        <v>28</v>
      </c>
      <c r="I1737">
        <v>3</v>
      </c>
    </row>
    <row r="1738" spans="1:9" x14ac:dyDescent="0.55000000000000004">
      <c r="A1738">
        <v>57</v>
      </c>
      <c r="B1738" s="1" t="s">
        <v>594</v>
      </c>
      <c r="C1738" s="1" t="s">
        <v>2</v>
      </c>
      <c r="D1738">
        <v>1</v>
      </c>
      <c r="E1738" s="1" t="s">
        <v>89</v>
      </c>
      <c r="F1738">
        <v>1</v>
      </c>
      <c r="G1738" s="1" t="s">
        <v>377</v>
      </c>
      <c r="H1738" s="1" t="s">
        <v>29</v>
      </c>
      <c r="I1738">
        <v>3</v>
      </c>
    </row>
    <row r="1739" spans="1:9" x14ac:dyDescent="0.55000000000000004">
      <c r="A1739">
        <v>57</v>
      </c>
      <c r="B1739" s="1" t="s">
        <v>594</v>
      </c>
      <c r="C1739" s="1" t="s">
        <v>2</v>
      </c>
      <c r="D1739">
        <v>1</v>
      </c>
      <c r="E1739" s="1" t="s">
        <v>93</v>
      </c>
      <c r="F1739">
        <v>1</v>
      </c>
      <c r="G1739" s="1" t="s">
        <v>377</v>
      </c>
      <c r="H1739" s="1" t="s">
        <v>29</v>
      </c>
      <c r="I1739">
        <v>3</v>
      </c>
    </row>
    <row r="1740" spans="1:9" x14ac:dyDescent="0.55000000000000004">
      <c r="A1740">
        <v>57</v>
      </c>
      <c r="B1740" s="1" t="s">
        <v>594</v>
      </c>
      <c r="C1740" s="1" t="s">
        <v>2</v>
      </c>
      <c r="D1740">
        <v>1</v>
      </c>
      <c r="E1740" s="1" t="s">
        <v>97</v>
      </c>
      <c r="F1740">
        <v>1</v>
      </c>
      <c r="G1740" s="1" t="s">
        <v>377</v>
      </c>
      <c r="H1740" s="1" t="s">
        <v>29</v>
      </c>
      <c r="I1740">
        <v>3</v>
      </c>
    </row>
    <row r="1741" spans="1:9" x14ac:dyDescent="0.55000000000000004">
      <c r="A1741">
        <v>57</v>
      </c>
      <c r="B1741" s="1" t="s">
        <v>594</v>
      </c>
      <c r="C1741" s="1" t="s">
        <v>2</v>
      </c>
      <c r="D1741">
        <v>1</v>
      </c>
      <c r="E1741" s="1" t="s">
        <v>101</v>
      </c>
      <c r="F1741">
        <v>1</v>
      </c>
      <c r="G1741" s="1" t="s">
        <v>377</v>
      </c>
      <c r="H1741" s="1" t="s">
        <v>29</v>
      </c>
      <c r="I1741">
        <v>3</v>
      </c>
    </row>
    <row r="1742" spans="1:9" x14ac:dyDescent="0.55000000000000004">
      <c r="A1742">
        <v>57</v>
      </c>
      <c r="B1742" s="1" t="s">
        <v>594</v>
      </c>
      <c r="C1742" s="1" t="s">
        <v>2</v>
      </c>
      <c r="D1742">
        <v>1</v>
      </c>
      <c r="E1742" s="1" t="s">
        <v>150</v>
      </c>
      <c r="F1742">
        <v>1</v>
      </c>
      <c r="G1742" s="1" t="s">
        <v>375</v>
      </c>
      <c r="H1742" s="1" t="s">
        <v>29</v>
      </c>
      <c r="I1742">
        <v>3</v>
      </c>
    </row>
    <row r="1743" spans="1:9" x14ac:dyDescent="0.55000000000000004">
      <c r="A1743">
        <v>57</v>
      </c>
      <c r="B1743" s="1" t="s">
        <v>594</v>
      </c>
      <c r="C1743" s="1" t="s">
        <v>2</v>
      </c>
      <c r="D1743">
        <v>1</v>
      </c>
      <c r="E1743" s="1" t="s">
        <v>153</v>
      </c>
      <c r="F1743">
        <v>1</v>
      </c>
      <c r="G1743" s="1" t="s">
        <v>376</v>
      </c>
      <c r="H1743" s="1" t="s">
        <v>28</v>
      </c>
      <c r="I1743">
        <v>3</v>
      </c>
    </row>
    <row r="1744" spans="1:9" x14ac:dyDescent="0.55000000000000004">
      <c r="A1744">
        <v>57</v>
      </c>
      <c r="B1744" s="1" t="s">
        <v>594</v>
      </c>
      <c r="C1744" s="1" t="s">
        <v>2</v>
      </c>
      <c r="D1744">
        <v>1</v>
      </c>
      <c r="E1744" s="1" t="s">
        <v>157</v>
      </c>
      <c r="F1744">
        <v>6</v>
      </c>
      <c r="G1744" s="1" t="s">
        <v>376</v>
      </c>
      <c r="H1744" s="1" t="s">
        <v>28</v>
      </c>
      <c r="I1744">
        <v>3</v>
      </c>
    </row>
    <row r="1745" spans="1:9" x14ac:dyDescent="0.55000000000000004">
      <c r="A1745">
        <v>57</v>
      </c>
      <c r="B1745" s="1" t="s">
        <v>594</v>
      </c>
      <c r="C1745" s="1" t="s">
        <v>2</v>
      </c>
      <c r="D1745">
        <v>1</v>
      </c>
      <c r="E1745" s="1" t="s">
        <v>164</v>
      </c>
      <c r="F1745">
        <v>1</v>
      </c>
      <c r="G1745" s="1" t="s">
        <v>375</v>
      </c>
      <c r="H1745" s="1" t="s">
        <v>28</v>
      </c>
      <c r="I1745">
        <v>3</v>
      </c>
    </row>
    <row r="1746" spans="1:9" x14ac:dyDescent="0.55000000000000004">
      <c r="A1746">
        <v>57</v>
      </c>
      <c r="B1746" s="1" t="s">
        <v>594</v>
      </c>
      <c r="C1746" s="1" t="s">
        <v>2</v>
      </c>
      <c r="D1746">
        <v>1</v>
      </c>
      <c r="E1746" s="1" t="s">
        <v>165</v>
      </c>
      <c r="F1746">
        <v>1</v>
      </c>
      <c r="G1746" s="1" t="s">
        <v>375</v>
      </c>
      <c r="H1746" s="1" t="s">
        <v>28</v>
      </c>
      <c r="I1746">
        <v>3</v>
      </c>
    </row>
    <row r="1747" spans="1:9" x14ac:dyDescent="0.55000000000000004">
      <c r="A1747">
        <v>57</v>
      </c>
      <c r="B1747" s="1" t="s">
        <v>594</v>
      </c>
      <c r="C1747" s="1" t="s">
        <v>2</v>
      </c>
      <c r="D1747">
        <v>1</v>
      </c>
      <c r="E1747" s="1" t="s">
        <v>168</v>
      </c>
      <c r="F1747">
        <v>3</v>
      </c>
      <c r="G1747" s="1" t="s">
        <v>376</v>
      </c>
      <c r="H1747" s="1" t="s">
        <v>29</v>
      </c>
      <c r="I1747">
        <v>3</v>
      </c>
    </row>
    <row r="1748" spans="1:9" x14ac:dyDescent="0.55000000000000004">
      <c r="A1748">
        <v>57</v>
      </c>
      <c r="B1748" s="1" t="s">
        <v>594</v>
      </c>
      <c r="C1748" s="1" t="s">
        <v>2</v>
      </c>
      <c r="D1748">
        <v>1</v>
      </c>
      <c r="E1748" s="1" t="s">
        <v>172</v>
      </c>
      <c r="F1748">
        <v>1</v>
      </c>
      <c r="G1748" s="1" t="s">
        <v>376</v>
      </c>
      <c r="H1748" s="1" t="s">
        <v>29</v>
      </c>
      <c r="I1748">
        <v>3</v>
      </c>
    </row>
    <row r="1749" spans="1:9" x14ac:dyDescent="0.55000000000000004">
      <c r="A1749">
        <v>57</v>
      </c>
      <c r="B1749" s="1" t="s">
        <v>594</v>
      </c>
      <c r="C1749" s="1" t="s">
        <v>2</v>
      </c>
      <c r="D1749">
        <v>1</v>
      </c>
      <c r="E1749" s="1" t="s">
        <v>176</v>
      </c>
      <c r="F1749">
        <v>1</v>
      </c>
      <c r="G1749" s="1" t="s">
        <v>375</v>
      </c>
      <c r="H1749" s="1" t="s">
        <v>29</v>
      </c>
      <c r="I1749">
        <v>3</v>
      </c>
    </row>
    <row r="1750" spans="1:9" x14ac:dyDescent="0.55000000000000004">
      <c r="A1750">
        <v>57</v>
      </c>
      <c r="B1750" s="1" t="s">
        <v>594</v>
      </c>
      <c r="C1750" s="1" t="s">
        <v>2</v>
      </c>
      <c r="D1750">
        <v>1</v>
      </c>
      <c r="E1750" s="1" t="s">
        <v>180</v>
      </c>
      <c r="F1750">
        <v>2</v>
      </c>
      <c r="G1750" s="1" t="s">
        <v>376</v>
      </c>
      <c r="H1750" s="1" t="s">
        <v>29</v>
      </c>
      <c r="I1750">
        <v>3</v>
      </c>
    </row>
    <row r="1751" spans="1:9" x14ac:dyDescent="0.55000000000000004">
      <c r="A1751">
        <v>57</v>
      </c>
      <c r="B1751" s="1" t="s">
        <v>594</v>
      </c>
      <c r="C1751" s="1" t="s">
        <v>2</v>
      </c>
      <c r="D1751">
        <v>1</v>
      </c>
      <c r="E1751" s="1" t="s">
        <v>234</v>
      </c>
      <c r="F1751">
        <v>6</v>
      </c>
      <c r="G1751" s="1" t="s">
        <v>377</v>
      </c>
      <c r="H1751" s="1" t="s">
        <v>28</v>
      </c>
      <c r="I1751">
        <v>3</v>
      </c>
    </row>
    <row r="1752" spans="1:9" x14ac:dyDescent="0.55000000000000004">
      <c r="A1752">
        <v>57</v>
      </c>
      <c r="B1752" s="1" t="s">
        <v>594</v>
      </c>
      <c r="C1752" s="1" t="s">
        <v>2</v>
      </c>
      <c r="D1752">
        <v>1</v>
      </c>
      <c r="E1752" s="1" t="s">
        <v>238</v>
      </c>
      <c r="F1752">
        <v>1</v>
      </c>
      <c r="G1752" s="1" t="s">
        <v>377</v>
      </c>
      <c r="H1752" s="1" t="s">
        <v>28</v>
      </c>
      <c r="I1752">
        <v>3</v>
      </c>
    </row>
    <row r="1753" spans="1:9" x14ac:dyDescent="0.55000000000000004">
      <c r="A1753">
        <v>57</v>
      </c>
      <c r="B1753" s="1" t="s">
        <v>594</v>
      </c>
      <c r="C1753" s="1" t="s">
        <v>2</v>
      </c>
      <c r="D1753">
        <v>1</v>
      </c>
      <c r="E1753" s="1" t="s">
        <v>241</v>
      </c>
      <c r="F1753">
        <v>1</v>
      </c>
      <c r="G1753" s="1" t="s">
        <v>377</v>
      </c>
      <c r="H1753" s="1" t="s">
        <v>29</v>
      </c>
      <c r="I1753">
        <v>3</v>
      </c>
    </row>
    <row r="1754" spans="1:9" x14ac:dyDescent="0.55000000000000004">
      <c r="A1754">
        <v>57</v>
      </c>
      <c r="B1754" s="1" t="s">
        <v>594</v>
      </c>
      <c r="C1754" s="1" t="s">
        <v>2</v>
      </c>
      <c r="D1754">
        <v>1</v>
      </c>
      <c r="E1754" s="1" t="s">
        <v>245</v>
      </c>
      <c r="F1754">
        <v>1</v>
      </c>
      <c r="G1754" s="1" t="s">
        <v>376</v>
      </c>
      <c r="H1754" s="1" t="s">
        <v>28</v>
      </c>
      <c r="I1754">
        <v>3</v>
      </c>
    </row>
    <row r="1755" spans="1:9" x14ac:dyDescent="0.55000000000000004">
      <c r="A1755">
        <v>57</v>
      </c>
      <c r="B1755" s="1" t="s">
        <v>594</v>
      </c>
      <c r="C1755" s="1" t="s">
        <v>2</v>
      </c>
      <c r="D1755">
        <v>1</v>
      </c>
      <c r="E1755" s="1" t="s">
        <v>249</v>
      </c>
      <c r="F1755">
        <v>1</v>
      </c>
      <c r="G1755" s="1" t="s">
        <v>375</v>
      </c>
      <c r="H1755" s="1" t="s">
        <v>28</v>
      </c>
      <c r="I1755">
        <v>3</v>
      </c>
    </row>
    <row r="1756" spans="1:9" x14ac:dyDescent="0.55000000000000004">
      <c r="A1756">
        <v>57</v>
      </c>
      <c r="B1756" s="1" t="s">
        <v>594</v>
      </c>
      <c r="C1756" s="1" t="s">
        <v>2</v>
      </c>
      <c r="D1756">
        <v>1</v>
      </c>
      <c r="E1756" s="1" t="s">
        <v>253</v>
      </c>
      <c r="F1756">
        <v>1</v>
      </c>
      <c r="G1756" s="1" t="s">
        <v>376</v>
      </c>
      <c r="H1756" s="1" t="s">
        <v>28</v>
      </c>
      <c r="I1756">
        <v>3</v>
      </c>
    </row>
    <row r="1757" spans="1:9" x14ac:dyDescent="0.55000000000000004">
      <c r="A1757">
        <v>57</v>
      </c>
      <c r="B1757" s="1" t="s">
        <v>594</v>
      </c>
      <c r="C1757" s="1" t="s">
        <v>2</v>
      </c>
      <c r="D1757">
        <v>1</v>
      </c>
      <c r="E1757" s="1" t="s">
        <v>257</v>
      </c>
      <c r="F1757">
        <v>1</v>
      </c>
      <c r="G1757" s="1" t="s">
        <v>376</v>
      </c>
      <c r="H1757" s="1" t="s">
        <v>28</v>
      </c>
      <c r="I1757">
        <v>3</v>
      </c>
    </row>
    <row r="1758" spans="1:9" x14ac:dyDescent="0.55000000000000004">
      <c r="A1758">
        <v>57</v>
      </c>
      <c r="B1758" s="1" t="s">
        <v>594</v>
      </c>
      <c r="C1758" s="1" t="s">
        <v>2</v>
      </c>
      <c r="D1758">
        <v>1</v>
      </c>
      <c r="E1758" s="1" t="s">
        <v>299</v>
      </c>
      <c r="F1758">
        <v>1</v>
      </c>
      <c r="G1758" s="1" t="s">
        <v>376</v>
      </c>
      <c r="H1758" s="1" t="s">
        <v>28</v>
      </c>
      <c r="I1758">
        <v>3</v>
      </c>
    </row>
    <row r="1759" spans="1:9" x14ac:dyDescent="0.55000000000000004">
      <c r="A1759">
        <v>57</v>
      </c>
      <c r="B1759" s="1" t="s">
        <v>594</v>
      </c>
      <c r="C1759" s="1" t="s">
        <v>2</v>
      </c>
      <c r="D1759">
        <v>1</v>
      </c>
      <c r="E1759" s="1" t="s">
        <v>301</v>
      </c>
      <c r="F1759">
        <v>1</v>
      </c>
      <c r="G1759" s="1" t="s">
        <v>375</v>
      </c>
      <c r="H1759" s="1" t="s">
        <v>28</v>
      </c>
      <c r="I1759">
        <v>3</v>
      </c>
    </row>
    <row r="1760" spans="1:9" x14ac:dyDescent="0.55000000000000004">
      <c r="A1760">
        <v>57</v>
      </c>
      <c r="B1760" s="1" t="s">
        <v>594</v>
      </c>
      <c r="C1760" s="1" t="s">
        <v>2</v>
      </c>
      <c r="D1760">
        <v>1</v>
      </c>
      <c r="E1760" s="1" t="s">
        <v>305</v>
      </c>
      <c r="F1760">
        <v>1</v>
      </c>
      <c r="G1760" s="1" t="s">
        <v>376</v>
      </c>
      <c r="H1760" s="1" t="s">
        <v>28</v>
      </c>
      <c r="I1760">
        <v>3</v>
      </c>
    </row>
    <row r="1761" spans="1:9" x14ac:dyDescent="0.55000000000000004">
      <c r="A1761">
        <v>57</v>
      </c>
      <c r="B1761" s="1" t="s">
        <v>594</v>
      </c>
      <c r="C1761" s="1" t="s">
        <v>2</v>
      </c>
      <c r="D1761">
        <v>1</v>
      </c>
      <c r="E1761" s="1" t="s">
        <v>308</v>
      </c>
      <c r="F1761">
        <v>6</v>
      </c>
      <c r="G1761" s="1" t="s">
        <v>377</v>
      </c>
      <c r="H1761" s="1" t="s">
        <v>28</v>
      </c>
      <c r="I1761">
        <v>3</v>
      </c>
    </row>
    <row r="1762" spans="1:9" x14ac:dyDescent="0.55000000000000004">
      <c r="A1762">
        <v>57</v>
      </c>
      <c r="B1762" s="1" t="s">
        <v>594</v>
      </c>
      <c r="C1762" s="1" t="s">
        <v>2</v>
      </c>
      <c r="D1762">
        <v>1</v>
      </c>
      <c r="E1762" s="1" t="s">
        <v>311</v>
      </c>
      <c r="F1762">
        <v>1</v>
      </c>
      <c r="G1762" s="1" t="s">
        <v>377</v>
      </c>
      <c r="H1762" s="1" t="s">
        <v>28</v>
      </c>
      <c r="I1762">
        <v>3</v>
      </c>
    </row>
    <row r="1763" spans="1:9" x14ac:dyDescent="0.55000000000000004">
      <c r="A1763">
        <v>57</v>
      </c>
      <c r="B1763" s="1" t="s">
        <v>594</v>
      </c>
      <c r="C1763" s="1" t="s">
        <v>2</v>
      </c>
      <c r="D1763">
        <v>1</v>
      </c>
      <c r="E1763" s="1" t="s">
        <v>314</v>
      </c>
      <c r="F1763">
        <v>1</v>
      </c>
      <c r="G1763" s="1" t="s">
        <v>377</v>
      </c>
      <c r="H1763" s="1" t="s">
        <v>28</v>
      </c>
      <c r="I1763">
        <v>3</v>
      </c>
    </row>
    <row r="1764" spans="1:9" x14ac:dyDescent="0.55000000000000004">
      <c r="A1764">
        <v>57</v>
      </c>
      <c r="B1764" s="1" t="s">
        <v>594</v>
      </c>
      <c r="C1764" s="1" t="s">
        <v>2</v>
      </c>
      <c r="D1764">
        <v>1</v>
      </c>
      <c r="E1764" s="1" t="s">
        <v>372</v>
      </c>
      <c r="F1764">
        <v>1</v>
      </c>
      <c r="G1764" s="1" t="s">
        <v>377</v>
      </c>
      <c r="H1764" s="1" t="s">
        <v>28</v>
      </c>
      <c r="I1764">
        <v>3</v>
      </c>
    </row>
    <row r="1765" spans="1:9" x14ac:dyDescent="0.55000000000000004">
      <c r="A1765">
        <v>57</v>
      </c>
      <c r="B1765" s="1" t="s">
        <v>594</v>
      </c>
      <c r="C1765" s="1" t="s">
        <v>2</v>
      </c>
      <c r="D1765">
        <v>1</v>
      </c>
      <c r="E1765" s="1" t="s">
        <v>337</v>
      </c>
      <c r="F1765">
        <v>1</v>
      </c>
      <c r="G1765" s="1" t="s">
        <v>376</v>
      </c>
      <c r="H1765" s="1" t="s">
        <v>28</v>
      </c>
      <c r="I1765">
        <v>3</v>
      </c>
    </row>
    <row r="1766" spans="1:9" x14ac:dyDescent="0.55000000000000004">
      <c r="A1766">
        <v>57</v>
      </c>
      <c r="B1766" s="1" t="s">
        <v>594</v>
      </c>
      <c r="C1766" s="1" t="s">
        <v>2</v>
      </c>
      <c r="D1766">
        <v>1</v>
      </c>
      <c r="E1766" s="1" t="s">
        <v>341</v>
      </c>
      <c r="F1766">
        <v>6</v>
      </c>
      <c r="G1766" s="1" t="s">
        <v>376</v>
      </c>
      <c r="H1766" s="1" t="s">
        <v>29</v>
      </c>
      <c r="I1766">
        <v>3</v>
      </c>
    </row>
    <row r="1767" spans="1:9" x14ac:dyDescent="0.55000000000000004">
      <c r="A1767">
        <v>57</v>
      </c>
      <c r="B1767" s="1" t="s">
        <v>594</v>
      </c>
      <c r="C1767" s="1" t="s">
        <v>2</v>
      </c>
      <c r="D1767">
        <v>1</v>
      </c>
      <c r="E1767" s="1" t="s">
        <v>344</v>
      </c>
      <c r="F1767">
        <v>1</v>
      </c>
      <c r="G1767" s="1" t="s">
        <v>375</v>
      </c>
      <c r="H1767" s="1" t="s">
        <v>29</v>
      </c>
      <c r="I1767">
        <v>3</v>
      </c>
    </row>
    <row r="1768" spans="1:9" x14ac:dyDescent="0.55000000000000004">
      <c r="A1768">
        <v>57</v>
      </c>
      <c r="B1768" s="1" t="s">
        <v>594</v>
      </c>
      <c r="C1768" s="1" t="s">
        <v>2</v>
      </c>
      <c r="D1768">
        <v>1</v>
      </c>
      <c r="E1768" s="1" t="s">
        <v>348</v>
      </c>
      <c r="F1768">
        <v>1</v>
      </c>
      <c r="G1768" s="1" t="s">
        <v>375</v>
      </c>
      <c r="H1768" s="1" t="s">
        <v>28</v>
      </c>
      <c r="I1768">
        <v>3</v>
      </c>
    </row>
    <row r="1769" spans="1:9" x14ac:dyDescent="0.55000000000000004">
      <c r="A1769">
        <v>58</v>
      </c>
      <c r="B1769" s="1" t="s">
        <v>595</v>
      </c>
      <c r="C1769" s="1" t="s">
        <v>3</v>
      </c>
      <c r="D1769">
        <v>4</v>
      </c>
      <c r="E1769" s="1" t="s">
        <v>89</v>
      </c>
      <c r="F1769">
        <v>4</v>
      </c>
      <c r="G1769" s="1" t="s">
        <v>377</v>
      </c>
      <c r="H1769" s="1" t="s">
        <v>29</v>
      </c>
      <c r="I1769">
        <v>3</v>
      </c>
    </row>
    <row r="1770" spans="1:9" x14ac:dyDescent="0.55000000000000004">
      <c r="A1770">
        <v>58</v>
      </c>
      <c r="B1770" s="1" t="s">
        <v>595</v>
      </c>
      <c r="C1770" s="1" t="s">
        <v>3</v>
      </c>
      <c r="D1770">
        <v>4</v>
      </c>
      <c r="E1770" s="1" t="s">
        <v>93</v>
      </c>
      <c r="F1770">
        <v>7</v>
      </c>
      <c r="G1770" s="1" t="s">
        <v>377</v>
      </c>
      <c r="H1770" s="1" t="s">
        <v>29</v>
      </c>
      <c r="I1770">
        <v>3</v>
      </c>
    </row>
    <row r="1771" spans="1:9" x14ac:dyDescent="0.55000000000000004">
      <c r="A1771">
        <v>58</v>
      </c>
      <c r="B1771" s="1" t="s">
        <v>595</v>
      </c>
      <c r="C1771" s="1" t="s">
        <v>3</v>
      </c>
      <c r="D1771">
        <v>4</v>
      </c>
      <c r="E1771" s="1" t="s">
        <v>97</v>
      </c>
      <c r="F1771">
        <v>4</v>
      </c>
      <c r="G1771" s="1" t="s">
        <v>377</v>
      </c>
      <c r="H1771" s="1" t="s">
        <v>29</v>
      </c>
      <c r="I1771">
        <v>3</v>
      </c>
    </row>
    <row r="1772" spans="1:9" x14ac:dyDescent="0.55000000000000004">
      <c r="A1772">
        <v>58</v>
      </c>
      <c r="B1772" s="1" t="s">
        <v>595</v>
      </c>
      <c r="C1772" s="1" t="s">
        <v>3</v>
      </c>
      <c r="D1772">
        <v>4</v>
      </c>
      <c r="E1772" s="1" t="s">
        <v>101</v>
      </c>
      <c r="F1772">
        <v>4</v>
      </c>
      <c r="G1772" s="1" t="s">
        <v>377</v>
      </c>
      <c r="H1772" s="1" t="s">
        <v>29</v>
      </c>
      <c r="I1772">
        <v>3</v>
      </c>
    </row>
    <row r="1773" spans="1:9" x14ac:dyDescent="0.55000000000000004">
      <c r="A1773">
        <v>58</v>
      </c>
      <c r="B1773" s="1" t="s">
        <v>595</v>
      </c>
      <c r="C1773" s="1" t="s">
        <v>3</v>
      </c>
      <c r="D1773">
        <v>4</v>
      </c>
      <c r="E1773" s="1" t="s">
        <v>150</v>
      </c>
      <c r="F1773">
        <v>4</v>
      </c>
      <c r="G1773" s="1" t="s">
        <v>375</v>
      </c>
      <c r="H1773" s="1" t="s">
        <v>29</v>
      </c>
      <c r="I1773">
        <v>3</v>
      </c>
    </row>
    <row r="1774" spans="1:9" x14ac:dyDescent="0.55000000000000004">
      <c r="A1774">
        <v>58</v>
      </c>
      <c r="B1774" s="1" t="s">
        <v>595</v>
      </c>
      <c r="C1774" s="1" t="s">
        <v>3</v>
      </c>
      <c r="D1774">
        <v>4</v>
      </c>
      <c r="E1774" s="1" t="s">
        <v>153</v>
      </c>
      <c r="F1774">
        <v>4</v>
      </c>
      <c r="G1774" s="1" t="s">
        <v>376</v>
      </c>
      <c r="H1774" s="1" t="s">
        <v>28</v>
      </c>
      <c r="I1774">
        <v>3</v>
      </c>
    </row>
    <row r="1775" spans="1:9" x14ac:dyDescent="0.55000000000000004">
      <c r="A1775">
        <v>58</v>
      </c>
      <c r="B1775" s="1" t="s">
        <v>595</v>
      </c>
      <c r="C1775" s="1" t="s">
        <v>3</v>
      </c>
      <c r="D1775">
        <v>4</v>
      </c>
      <c r="E1775" s="1" t="s">
        <v>157</v>
      </c>
      <c r="F1775">
        <v>4</v>
      </c>
      <c r="G1775" s="1" t="s">
        <v>376</v>
      </c>
      <c r="H1775" s="1" t="s">
        <v>28</v>
      </c>
      <c r="I1775">
        <v>3</v>
      </c>
    </row>
    <row r="1776" spans="1:9" x14ac:dyDescent="0.55000000000000004">
      <c r="A1776">
        <v>58</v>
      </c>
      <c r="B1776" s="1" t="s">
        <v>595</v>
      </c>
      <c r="C1776" s="1" t="s">
        <v>3</v>
      </c>
      <c r="D1776">
        <v>4</v>
      </c>
      <c r="E1776" s="1" t="s">
        <v>164</v>
      </c>
      <c r="F1776">
        <v>4</v>
      </c>
      <c r="G1776" s="1" t="s">
        <v>375</v>
      </c>
      <c r="H1776" s="1" t="s">
        <v>28</v>
      </c>
      <c r="I1776">
        <v>3</v>
      </c>
    </row>
    <row r="1777" spans="1:9" x14ac:dyDescent="0.55000000000000004">
      <c r="A1777">
        <v>58</v>
      </c>
      <c r="B1777" s="1" t="s">
        <v>595</v>
      </c>
      <c r="C1777" s="1" t="s">
        <v>3</v>
      </c>
      <c r="D1777">
        <v>4</v>
      </c>
      <c r="E1777" s="1" t="s">
        <v>165</v>
      </c>
      <c r="F1777">
        <v>4</v>
      </c>
      <c r="G1777" s="1" t="s">
        <v>375</v>
      </c>
      <c r="H1777" s="1" t="s">
        <v>28</v>
      </c>
      <c r="I1777">
        <v>3</v>
      </c>
    </row>
    <row r="1778" spans="1:9" x14ac:dyDescent="0.55000000000000004">
      <c r="A1778">
        <v>58</v>
      </c>
      <c r="B1778" s="1" t="s">
        <v>595</v>
      </c>
      <c r="C1778" s="1" t="s">
        <v>3</v>
      </c>
      <c r="D1778">
        <v>4</v>
      </c>
      <c r="E1778" s="1" t="s">
        <v>168</v>
      </c>
      <c r="F1778">
        <v>3</v>
      </c>
      <c r="G1778" s="1" t="s">
        <v>376</v>
      </c>
      <c r="H1778" s="1" t="s">
        <v>29</v>
      </c>
      <c r="I1778">
        <v>3</v>
      </c>
    </row>
    <row r="1779" spans="1:9" x14ac:dyDescent="0.55000000000000004">
      <c r="A1779">
        <v>58</v>
      </c>
      <c r="B1779" s="1" t="s">
        <v>595</v>
      </c>
      <c r="C1779" s="1" t="s">
        <v>3</v>
      </c>
      <c r="D1779">
        <v>4</v>
      </c>
      <c r="E1779" s="1" t="s">
        <v>172</v>
      </c>
      <c r="F1779">
        <v>4</v>
      </c>
      <c r="G1779" s="1" t="s">
        <v>376</v>
      </c>
      <c r="H1779" s="1" t="s">
        <v>29</v>
      </c>
      <c r="I1779">
        <v>3</v>
      </c>
    </row>
    <row r="1780" spans="1:9" x14ac:dyDescent="0.55000000000000004">
      <c r="A1780">
        <v>58</v>
      </c>
      <c r="B1780" s="1" t="s">
        <v>595</v>
      </c>
      <c r="C1780" s="1" t="s">
        <v>3</v>
      </c>
      <c r="D1780">
        <v>4</v>
      </c>
      <c r="E1780" s="1" t="s">
        <v>176</v>
      </c>
      <c r="F1780">
        <v>4</v>
      </c>
      <c r="G1780" s="1" t="s">
        <v>375</v>
      </c>
      <c r="H1780" s="1" t="s">
        <v>29</v>
      </c>
      <c r="I1780">
        <v>3</v>
      </c>
    </row>
    <row r="1781" spans="1:9" x14ac:dyDescent="0.55000000000000004">
      <c r="A1781">
        <v>58</v>
      </c>
      <c r="B1781" s="1" t="s">
        <v>595</v>
      </c>
      <c r="C1781" s="1" t="s">
        <v>3</v>
      </c>
      <c r="D1781">
        <v>4</v>
      </c>
      <c r="E1781" s="1" t="s">
        <v>180</v>
      </c>
      <c r="F1781">
        <v>4</v>
      </c>
      <c r="G1781" s="1" t="s">
        <v>376</v>
      </c>
      <c r="H1781" s="1" t="s">
        <v>29</v>
      </c>
      <c r="I1781">
        <v>3</v>
      </c>
    </row>
    <row r="1782" spans="1:9" x14ac:dyDescent="0.55000000000000004">
      <c r="A1782">
        <v>58</v>
      </c>
      <c r="B1782" s="1" t="s">
        <v>595</v>
      </c>
      <c r="C1782" s="1" t="s">
        <v>3</v>
      </c>
      <c r="D1782">
        <v>4</v>
      </c>
      <c r="E1782" s="1" t="s">
        <v>234</v>
      </c>
      <c r="F1782">
        <v>4</v>
      </c>
      <c r="G1782" s="1" t="s">
        <v>377</v>
      </c>
      <c r="H1782" s="1" t="s">
        <v>28</v>
      </c>
      <c r="I1782">
        <v>3</v>
      </c>
    </row>
    <row r="1783" spans="1:9" x14ac:dyDescent="0.55000000000000004">
      <c r="A1783">
        <v>58</v>
      </c>
      <c r="B1783" s="1" t="s">
        <v>595</v>
      </c>
      <c r="C1783" s="1" t="s">
        <v>3</v>
      </c>
      <c r="D1783">
        <v>4</v>
      </c>
      <c r="E1783" s="1" t="s">
        <v>238</v>
      </c>
      <c r="F1783">
        <v>4</v>
      </c>
      <c r="G1783" s="1" t="s">
        <v>377</v>
      </c>
      <c r="H1783" s="1" t="s">
        <v>28</v>
      </c>
      <c r="I1783">
        <v>3</v>
      </c>
    </row>
    <row r="1784" spans="1:9" x14ac:dyDescent="0.55000000000000004">
      <c r="A1784">
        <v>58</v>
      </c>
      <c r="B1784" s="1" t="s">
        <v>595</v>
      </c>
      <c r="C1784" s="1" t="s">
        <v>3</v>
      </c>
      <c r="D1784">
        <v>4</v>
      </c>
      <c r="E1784" s="1" t="s">
        <v>241</v>
      </c>
      <c r="F1784">
        <v>4</v>
      </c>
      <c r="G1784" s="1" t="s">
        <v>377</v>
      </c>
      <c r="H1784" s="1" t="s">
        <v>29</v>
      </c>
      <c r="I1784">
        <v>3</v>
      </c>
    </row>
    <row r="1785" spans="1:9" x14ac:dyDescent="0.55000000000000004">
      <c r="A1785">
        <v>58</v>
      </c>
      <c r="B1785" s="1" t="s">
        <v>595</v>
      </c>
      <c r="C1785" s="1" t="s">
        <v>3</v>
      </c>
      <c r="D1785">
        <v>4</v>
      </c>
      <c r="E1785" s="1" t="s">
        <v>245</v>
      </c>
      <c r="F1785">
        <v>4</v>
      </c>
      <c r="G1785" s="1" t="s">
        <v>376</v>
      </c>
      <c r="H1785" s="1" t="s">
        <v>28</v>
      </c>
      <c r="I1785">
        <v>3</v>
      </c>
    </row>
    <row r="1786" spans="1:9" x14ac:dyDescent="0.55000000000000004">
      <c r="A1786">
        <v>58</v>
      </c>
      <c r="B1786" s="1" t="s">
        <v>595</v>
      </c>
      <c r="C1786" s="1" t="s">
        <v>3</v>
      </c>
      <c r="D1786">
        <v>4</v>
      </c>
      <c r="E1786" s="1" t="s">
        <v>249</v>
      </c>
      <c r="F1786">
        <v>4</v>
      </c>
      <c r="G1786" s="1" t="s">
        <v>375</v>
      </c>
      <c r="H1786" s="1" t="s">
        <v>28</v>
      </c>
      <c r="I1786">
        <v>3</v>
      </c>
    </row>
    <row r="1787" spans="1:9" x14ac:dyDescent="0.55000000000000004">
      <c r="A1787">
        <v>58</v>
      </c>
      <c r="B1787" s="1" t="s">
        <v>595</v>
      </c>
      <c r="C1787" s="1" t="s">
        <v>3</v>
      </c>
      <c r="D1787">
        <v>4</v>
      </c>
      <c r="E1787" s="1" t="s">
        <v>253</v>
      </c>
      <c r="F1787">
        <v>4</v>
      </c>
      <c r="G1787" s="1" t="s">
        <v>376</v>
      </c>
      <c r="H1787" s="1" t="s">
        <v>28</v>
      </c>
      <c r="I1787">
        <v>3</v>
      </c>
    </row>
    <row r="1788" spans="1:9" x14ac:dyDescent="0.55000000000000004">
      <c r="A1788">
        <v>58</v>
      </c>
      <c r="B1788" s="1" t="s">
        <v>595</v>
      </c>
      <c r="C1788" s="1" t="s">
        <v>3</v>
      </c>
      <c r="D1788">
        <v>4</v>
      </c>
      <c r="E1788" s="1" t="s">
        <v>257</v>
      </c>
      <c r="F1788">
        <v>4</v>
      </c>
      <c r="G1788" s="1" t="s">
        <v>376</v>
      </c>
      <c r="H1788" s="1" t="s">
        <v>28</v>
      </c>
      <c r="I1788">
        <v>3</v>
      </c>
    </row>
    <row r="1789" spans="1:9" x14ac:dyDescent="0.55000000000000004">
      <c r="A1789">
        <v>58</v>
      </c>
      <c r="B1789" s="1" t="s">
        <v>595</v>
      </c>
      <c r="C1789" s="1" t="s">
        <v>3</v>
      </c>
      <c r="D1789">
        <v>4</v>
      </c>
      <c r="E1789" s="1" t="s">
        <v>299</v>
      </c>
      <c r="F1789">
        <v>4</v>
      </c>
      <c r="G1789" s="1" t="s">
        <v>376</v>
      </c>
      <c r="H1789" s="1" t="s">
        <v>28</v>
      </c>
      <c r="I1789">
        <v>3</v>
      </c>
    </row>
    <row r="1790" spans="1:9" x14ac:dyDescent="0.55000000000000004">
      <c r="A1790">
        <v>58</v>
      </c>
      <c r="B1790" s="1" t="s">
        <v>595</v>
      </c>
      <c r="C1790" s="1" t="s">
        <v>3</v>
      </c>
      <c r="D1790">
        <v>4</v>
      </c>
      <c r="E1790" s="1" t="s">
        <v>301</v>
      </c>
      <c r="F1790">
        <v>4</v>
      </c>
      <c r="G1790" s="1" t="s">
        <v>375</v>
      </c>
      <c r="H1790" s="1" t="s">
        <v>28</v>
      </c>
      <c r="I1790">
        <v>3</v>
      </c>
    </row>
    <row r="1791" spans="1:9" x14ac:dyDescent="0.55000000000000004">
      <c r="A1791">
        <v>58</v>
      </c>
      <c r="B1791" s="1" t="s">
        <v>595</v>
      </c>
      <c r="C1791" s="1" t="s">
        <v>3</v>
      </c>
      <c r="D1791">
        <v>4</v>
      </c>
      <c r="E1791" s="1" t="s">
        <v>305</v>
      </c>
      <c r="F1791">
        <v>4</v>
      </c>
      <c r="G1791" s="1" t="s">
        <v>376</v>
      </c>
      <c r="H1791" s="1" t="s">
        <v>28</v>
      </c>
      <c r="I1791">
        <v>3</v>
      </c>
    </row>
    <row r="1792" spans="1:9" x14ac:dyDescent="0.55000000000000004">
      <c r="A1792">
        <v>58</v>
      </c>
      <c r="B1792" s="1" t="s">
        <v>595</v>
      </c>
      <c r="C1792" s="1" t="s">
        <v>3</v>
      </c>
      <c r="D1792">
        <v>4</v>
      </c>
      <c r="E1792" s="1" t="s">
        <v>308</v>
      </c>
      <c r="F1792">
        <v>4</v>
      </c>
      <c r="G1792" s="1" t="s">
        <v>377</v>
      </c>
      <c r="H1792" s="1" t="s">
        <v>28</v>
      </c>
      <c r="I1792">
        <v>3</v>
      </c>
    </row>
    <row r="1793" spans="1:9" x14ac:dyDescent="0.55000000000000004">
      <c r="A1793">
        <v>58</v>
      </c>
      <c r="B1793" s="1" t="s">
        <v>595</v>
      </c>
      <c r="C1793" s="1" t="s">
        <v>3</v>
      </c>
      <c r="D1793">
        <v>4</v>
      </c>
      <c r="E1793" s="1" t="s">
        <v>311</v>
      </c>
      <c r="F1793">
        <v>7</v>
      </c>
      <c r="G1793" s="1" t="s">
        <v>377</v>
      </c>
      <c r="H1793" s="1" t="s">
        <v>28</v>
      </c>
      <c r="I1793">
        <v>3</v>
      </c>
    </row>
    <row r="1794" spans="1:9" x14ac:dyDescent="0.55000000000000004">
      <c r="A1794">
        <v>58</v>
      </c>
      <c r="B1794" s="1" t="s">
        <v>595</v>
      </c>
      <c r="C1794" s="1" t="s">
        <v>3</v>
      </c>
      <c r="D1794">
        <v>4</v>
      </c>
      <c r="E1794" s="1" t="s">
        <v>314</v>
      </c>
      <c r="F1794">
        <v>4</v>
      </c>
      <c r="G1794" s="1" t="s">
        <v>377</v>
      </c>
      <c r="H1794" s="1" t="s">
        <v>28</v>
      </c>
      <c r="I1794">
        <v>3</v>
      </c>
    </row>
    <row r="1795" spans="1:9" x14ac:dyDescent="0.55000000000000004">
      <c r="A1795">
        <v>58</v>
      </c>
      <c r="B1795" s="1" t="s">
        <v>595</v>
      </c>
      <c r="C1795" s="1" t="s">
        <v>3</v>
      </c>
      <c r="D1795">
        <v>4</v>
      </c>
      <c r="E1795" s="1" t="s">
        <v>372</v>
      </c>
      <c r="F1795">
        <v>7</v>
      </c>
      <c r="G1795" s="1" t="s">
        <v>377</v>
      </c>
      <c r="H1795" s="1" t="s">
        <v>28</v>
      </c>
      <c r="I1795">
        <v>3</v>
      </c>
    </row>
    <row r="1796" spans="1:9" x14ac:dyDescent="0.55000000000000004">
      <c r="A1796">
        <v>58</v>
      </c>
      <c r="B1796" s="1" t="s">
        <v>595</v>
      </c>
      <c r="C1796" s="1" t="s">
        <v>3</v>
      </c>
      <c r="D1796">
        <v>4</v>
      </c>
      <c r="E1796" s="1" t="s">
        <v>337</v>
      </c>
      <c r="F1796">
        <v>4</v>
      </c>
      <c r="G1796" s="1" t="s">
        <v>376</v>
      </c>
      <c r="H1796" s="1" t="s">
        <v>28</v>
      </c>
      <c r="I1796">
        <v>3</v>
      </c>
    </row>
    <row r="1797" spans="1:9" x14ac:dyDescent="0.55000000000000004">
      <c r="A1797">
        <v>58</v>
      </c>
      <c r="B1797" s="1" t="s">
        <v>595</v>
      </c>
      <c r="C1797" s="1" t="s">
        <v>3</v>
      </c>
      <c r="D1797">
        <v>4</v>
      </c>
      <c r="E1797" s="1" t="s">
        <v>341</v>
      </c>
      <c r="F1797">
        <v>4</v>
      </c>
      <c r="G1797" s="1" t="s">
        <v>376</v>
      </c>
      <c r="H1797" s="1" t="s">
        <v>29</v>
      </c>
      <c r="I1797">
        <v>3</v>
      </c>
    </row>
    <row r="1798" spans="1:9" x14ac:dyDescent="0.55000000000000004">
      <c r="A1798">
        <v>58</v>
      </c>
      <c r="B1798" s="1" t="s">
        <v>595</v>
      </c>
      <c r="C1798" s="1" t="s">
        <v>3</v>
      </c>
      <c r="D1798">
        <v>4</v>
      </c>
      <c r="E1798" s="1" t="s">
        <v>344</v>
      </c>
      <c r="F1798">
        <v>3</v>
      </c>
      <c r="G1798" s="1" t="s">
        <v>375</v>
      </c>
      <c r="H1798" s="1" t="s">
        <v>29</v>
      </c>
      <c r="I1798">
        <v>3</v>
      </c>
    </row>
    <row r="1799" spans="1:9" x14ac:dyDescent="0.55000000000000004">
      <c r="A1799">
        <v>58</v>
      </c>
      <c r="B1799" s="1" t="s">
        <v>595</v>
      </c>
      <c r="C1799" s="1" t="s">
        <v>3</v>
      </c>
      <c r="D1799">
        <v>4</v>
      </c>
      <c r="E1799" s="1" t="s">
        <v>348</v>
      </c>
      <c r="F1799">
        <v>4</v>
      </c>
      <c r="G1799" s="1" t="s">
        <v>375</v>
      </c>
      <c r="H1799" s="1" t="s">
        <v>28</v>
      </c>
      <c r="I1799">
        <v>3</v>
      </c>
    </row>
    <row r="1800" spans="1:9" x14ac:dyDescent="0.55000000000000004">
      <c r="A1800">
        <v>59</v>
      </c>
      <c r="B1800" s="1" t="s">
        <v>596</v>
      </c>
      <c r="C1800" s="1" t="s">
        <v>1</v>
      </c>
      <c r="D1800">
        <v>2</v>
      </c>
      <c r="E1800" s="1" t="s">
        <v>89</v>
      </c>
      <c r="F1800">
        <v>2</v>
      </c>
      <c r="G1800" s="1" t="s">
        <v>377</v>
      </c>
      <c r="H1800" s="1" t="s">
        <v>29</v>
      </c>
      <c r="I1800">
        <v>3</v>
      </c>
    </row>
    <row r="1801" spans="1:9" x14ac:dyDescent="0.55000000000000004">
      <c r="A1801">
        <v>59</v>
      </c>
      <c r="B1801" s="1" t="s">
        <v>596</v>
      </c>
      <c r="C1801" s="1" t="s">
        <v>1</v>
      </c>
      <c r="D1801">
        <v>2</v>
      </c>
      <c r="E1801" s="1" t="s">
        <v>93</v>
      </c>
      <c r="F1801">
        <v>2</v>
      </c>
      <c r="G1801" s="1" t="s">
        <v>377</v>
      </c>
      <c r="H1801" s="1" t="s">
        <v>29</v>
      </c>
      <c r="I1801">
        <v>3</v>
      </c>
    </row>
    <row r="1802" spans="1:9" x14ac:dyDescent="0.55000000000000004">
      <c r="A1802">
        <v>59</v>
      </c>
      <c r="B1802" s="1" t="s">
        <v>596</v>
      </c>
      <c r="C1802" s="1" t="s">
        <v>1</v>
      </c>
      <c r="D1802">
        <v>2</v>
      </c>
      <c r="E1802" s="1" t="s">
        <v>97</v>
      </c>
      <c r="F1802">
        <v>2</v>
      </c>
      <c r="G1802" s="1" t="s">
        <v>377</v>
      </c>
      <c r="H1802" s="1" t="s">
        <v>29</v>
      </c>
      <c r="I1802">
        <v>3</v>
      </c>
    </row>
    <row r="1803" spans="1:9" x14ac:dyDescent="0.55000000000000004">
      <c r="A1803">
        <v>59</v>
      </c>
      <c r="B1803" s="1" t="s">
        <v>596</v>
      </c>
      <c r="C1803" s="1" t="s">
        <v>1</v>
      </c>
      <c r="D1803">
        <v>2</v>
      </c>
      <c r="E1803" s="1" t="s">
        <v>101</v>
      </c>
      <c r="F1803">
        <v>2</v>
      </c>
      <c r="G1803" s="1" t="s">
        <v>377</v>
      </c>
      <c r="H1803" s="1" t="s">
        <v>29</v>
      </c>
      <c r="I1803">
        <v>3</v>
      </c>
    </row>
    <row r="1804" spans="1:9" x14ac:dyDescent="0.55000000000000004">
      <c r="A1804">
        <v>59</v>
      </c>
      <c r="B1804" s="1" t="s">
        <v>596</v>
      </c>
      <c r="C1804" s="1" t="s">
        <v>1</v>
      </c>
      <c r="D1804">
        <v>2</v>
      </c>
      <c r="E1804" s="1" t="s">
        <v>150</v>
      </c>
      <c r="F1804">
        <v>2</v>
      </c>
      <c r="G1804" s="1" t="s">
        <v>375</v>
      </c>
      <c r="H1804" s="1" t="s">
        <v>29</v>
      </c>
      <c r="I1804">
        <v>3</v>
      </c>
    </row>
    <row r="1805" spans="1:9" x14ac:dyDescent="0.55000000000000004">
      <c r="A1805">
        <v>59</v>
      </c>
      <c r="B1805" s="1" t="s">
        <v>596</v>
      </c>
      <c r="C1805" s="1" t="s">
        <v>1</v>
      </c>
      <c r="D1805">
        <v>2</v>
      </c>
      <c r="E1805" s="1" t="s">
        <v>153</v>
      </c>
      <c r="F1805">
        <v>2</v>
      </c>
      <c r="G1805" s="1" t="s">
        <v>376</v>
      </c>
      <c r="H1805" s="1" t="s">
        <v>28</v>
      </c>
      <c r="I1805">
        <v>3</v>
      </c>
    </row>
    <row r="1806" spans="1:9" x14ac:dyDescent="0.55000000000000004">
      <c r="A1806">
        <v>59</v>
      </c>
      <c r="B1806" s="1" t="s">
        <v>596</v>
      </c>
      <c r="C1806" s="1" t="s">
        <v>1</v>
      </c>
      <c r="D1806">
        <v>2</v>
      </c>
      <c r="E1806" s="1" t="s">
        <v>157</v>
      </c>
      <c r="F1806">
        <v>1</v>
      </c>
      <c r="G1806" s="1" t="s">
        <v>376</v>
      </c>
      <c r="H1806" s="1" t="s">
        <v>28</v>
      </c>
      <c r="I1806">
        <v>3</v>
      </c>
    </row>
    <row r="1807" spans="1:9" x14ac:dyDescent="0.55000000000000004">
      <c r="A1807">
        <v>59</v>
      </c>
      <c r="B1807" s="1" t="s">
        <v>596</v>
      </c>
      <c r="C1807" s="1" t="s">
        <v>1</v>
      </c>
      <c r="D1807">
        <v>2</v>
      </c>
      <c r="E1807" s="1" t="s">
        <v>164</v>
      </c>
      <c r="F1807">
        <v>2</v>
      </c>
      <c r="G1807" s="1" t="s">
        <v>375</v>
      </c>
      <c r="H1807" s="1" t="s">
        <v>28</v>
      </c>
      <c r="I1807">
        <v>3</v>
      </c>
    </row>
    <row r="1808" spans="1:9" x14ac:dyDescent="0.55000000000000004">
      <c r="A1808">
        <v>59</v>
      </c>
      <c r="B1808" s="1" t="s">
        <v>596</v>
      </c>
      <c r="C1808" s="1" t="s">
        <v>1</v>
      </c>
      <c r="D1808">
        <v>2</v>
      </c>
      <c r="E1808" s="1" t="s">
        <v>165</v>
      </c>
      <c r="F1808">
        <v>2</v>
      </c>
      <c r="G1808" s="1" t="s">
        <v>375</v>
      </c>
      <c r="H1808" s="1" t="s">
        <v>28</v>
      </c>
      <c r="I1808">
        <v>3</v>
      </c>
    </row>
    <row r="1809" spans="1:9" x14ac:dyDescent="0.55000000000000004">
      <c r="A1809">
        <v>59</v>
      </c>
      <c r="B1809" s="1" t="s">
        <v>596</v>
      </c>
      <c r="C1809" s="1" t="s">
        <v>1</v>
      </c>
      <c r="D1809">
        <v>2</v>
      </c>
      <c r="E1809" s="1" t="s">
        <v>168</v>
      </c>
      <c r="F1809">
        <v>2</v>
      </c>
      <c r="G1809" s="1" t="s">
        <v>376</v>
      </c>
      <c r="H1809" s="1" t="s">
        <v>29</v>
      </c>
      <c r="I1809">
        <v>3</v>
      </c>
    </row>
    <row r="1810" spans="1:9" x14ac:dyDescent="0.55000000000000004">
      <c r="A1810">
        <v>59</v>
      </c>
      <c r="B1810" s="1" t="s">
        <v>596</v>
      </c>
      <c r="C1810" s="1" t="s">
        <v>1</v>
      </c>
      <c r="D1810">
        <v>2</v>
      </c>
      <c r="E1810" s="1" t="s">
        <v>172</v>
      </c>
      <c r="F1810">
        <v>2</v>
      </c>
      <c r="G1810" s="1" t="s">
        <v>376</v>
      </c>
      <c r="H1810" s="1" t="s">
        <v>29</v>
      </c>
      <c r="I1810">
        <v>3</v>
      </c>
    </row>
    <row r="1811" spans="1:9" x14ac:dyDescent="0.55000000000000004">
      <c r="A1811">
        <v>59</v>
      </c>
      <c r="B1811" s="1" t="s">
        <v>596</v>
      </c>
      <c r="C1811" s="1" t="s">
        <v>1</v>
      </c>
      <c r="D1811">
        <v>2</v>
      </c>
      <c r="E1811" s="1" t="s">
        <v>176</v>
      </c>
      <c r="F1811">
        <v>2</v>
      </c>
      <c r="G1811" s="1" t="s">
        <v>375</v>
      </c>
      <c r="H1811" s="1" t="s">
        <v>29</v>
      </c>
      <c r="I1811">
        <v>3</v>
      </c>
    </row>
    <row r="1812" spans="1:9" x14ac:dyDescent="0.55000000000000004">
      <c r="A1812">
        <v>59</v>
      </c>
      <c r="B1812" s="1" t="s">
        <v>596</v>
      </c>
      <c r="C1812" s="1" t="s">
        <v>1</v>
      </c>
      <c r="D1812">
        <v>2</v>
      </c>
      <c r="E1812" s="1" t="s">
        <v>180</v>
      </c>
      <c r="F1812">
        <v>2</v>
      </c>
      <c r="G1812" s="1" t="s">
        <v>376</v>
      </c>
      <c r="H1812" s="1" t="s">
        <v>29</v>
      </c>
      <c r="I1812">
        <v>3</v>
      </c>
    </row>
    <row r="1813" spans="1:9" x14ac:dyDescent="0.55000000000000004">
      <c r="A1813">
        <v>59</v>
      </c>
      <c r="B1813" s="1" t="s">
        <v>596</v>
      </c>
      <c r="C1813" s="1" t="s">
        <v>1</v>
      </c>
      <c r="D1813">
        <v>2</v>
      </c>
      <c r="E1813" s="1" t="s">
        <v>234</v>
      </c>
      <c r="F1813">
        <v>2</v>
      </c>
      <c r="G1813" s="1" t="s">
        <v>377</v>
      </c>
      <c r="H1813" s="1" t="s">
        <v>28</v>
      </c>
      <c r="I1813">
        <v>3</v>
      </c>
    </row>
    <row r="1814" spans="1:9" x14ac:dyDescent="0.55000000000000004">
      <c r="A1814">
        <v>59</v>
      </c>
      <c r="B1814" s="1" t="s">
        <v>596</v>
      </c>
      <c r="C1814" s="1" t="s">
        <v>1</v>
      </c>
      <c r="D1814">
        <v>2</v>
      </c>
      <c r="E1814" s="1" t="s">
        <v>238</v>
      </c>
      <c r="F1814">
        <v>2</v>
      </c>
      <c r="G1814" s="1" t="s">
        <v>377</v>
      </c>
      <c r="H1814" s="1" t="s">
        <v>28</v>
      </c>
      <c r="I1814">
        <v>3</v>
      </c>
    </row>
    <row r="1815" spans="1:9" x14ac:dyDescent="0.55000000000000004">
      <c r="A1815">
        <v>59</v>
      </c>
      <c r="B1815" s="1" t="s">
        <v>596</v>
      </c>
      <c r="C1815" s="1" t="s">
        <v>1</v>
      </c>
      <c r="D1815">
        <v>2</v>
      </c>
      <c r="E1815" s="1" t="s">
        <v>241</v>
      </c>
      <c r="F1815">
        <v>2</v>
      </c>
      <c r="G1815" s="1" t="s">
        <v>377</v>
      </c>
      <c r="H1815" s="1" t="s">
        <v>29</v>
      </c>
      <c r="I1815">
        <v>3</v>
      </c>
    </row>
    <row r="1816" spans="1:9" x14ac:dyDescent="0.55000000000000004">
      <c r="A1816">
        <v>59</v>
      </c>
      <c r="B1816" s="1" t="s">
        <v>596</v>
      </c>
      <c r="C1816" s="1" t="s">
        <v>1</v>
      </c>
      <c r="D1816">
        <v>2</v>
      </c>
      <c r="E1816" s="1" t="s">
        <v>245</v>
      </c>
      <c r="F1816">
        <v>2</v>
      </c>
      <c r="G1816" s="1" t="s">
        <v>376</v>
      </c>
      <c r="H1816" s="1" t="s">
        <v>28</v>
      </c>
      <c r="I1816">
        <v>3</v>
      </c>
    </row>
    <row r="1817" spans="1:9" x14ac:dyDescent="0.55000000000000004">
      <c r="A1817">
        <v>59</v>
      </c>
      <c r="B1817" s="1" t="s">
        <v>596</v>
      </c>
      <c r="C1817" s="1" t="s">
        <v>1</v>
      </c>
      <c r="D1817">
        <v>2</v>
      </c>
      <c r="E1817" s="1" t="s">
        <v>249</v>
      </c>
      <c r="F1817">
        <v>2</v>
      </c>
      <c r="G1817" s="1" t="s">
        <v>375</v>
      </c>
      <c r="H1817" s="1" t="s">
        <v>28</v>
      </c>
      <c r="I1817">
        <v>3</v>
      </c>
    </row>
    <row r="1818" spans="1:9" x14ac:dyDescent="0.55000000000000004">
      <c r="A1818">
        <v>59</v>
      </c>
      <c r="B1818" s="1" t="s">
        <v>596</v>
      </c>
      <c r="C1818" s="1" t="s">
        <v>1</v>
      </c>
      <c r="D1818">
        <v>2</v>
      </c>
      <c r="E1818" s="1" t="s">
        <v>253</v>
      </c>
      <c r="F1818">
        <v>2</v>
      </c>
      <c r="G1818" s="1" t="s">
        <v>376</v>
      </c>
      <c r="H1818" s="1" t="s">
        <v>28</v>
      </c>
      <c r="I1818">
        <v>3</v>
      </c>
    </row>
    <row r="1819" spans="1:9" x14ac:dyDescent="0.55000000000000004">
      <c r="A1819">
        <v>59</v>
      </c>
      <c r="B1819" s="1" t="s">
        <v>596</v>
      </c>
      <c r="C1819" s="1" t="s">
        <v>1</v>
      </c>
      <c r="D1819">
        <v>2</v>
      </c>
      <c r="E1819" s="1" t="s">
        <v>257</v>
      </c>
      <c r="F1819">
        <v>2</v>
      </c>
      <c r="G1819" s="1" t="s">
        <v>376</v>
      </c>
      <c r="H1819" s="1" t="s">
        <v>28</v>
      </c>
      <c r="I1819">
        <v>3</v>
      </c>
    </row>
    <row r="1820" spans="1:9" x14ac:dyDescent="0.55000000000000004">
      <c r="A1820">
        <v>59</v>
      </c>
      <c r="B1820" s="1" t="s">
        <v>596</v>
      </c>
      <c r="C1820" s="1" t="s">
        <v>1</v>
      </c>
      <c r="D1820">
        <v>2</v>
      </c>
      <c r="E1820" s="1" t="s">
        <v>299</v>
      </c>
      <c r="F1820">
        <v>2</v>
      </c>
      <c r="G1820" s="1" t="s">
        <v>376</v>
      </c>
      <c r="H1820" s="1" t="s">
        <v>28</v>
      </c>
      <c r="I1820">
        <v>3</v>
      </c>
    </row>
    <row r="1821" spans="1:9" x14ac:dyDescent="0.55000000000000004">
      <c r="A1821">
        <v>59</v>
      </c>
      <c r="B1821" s="1" t="s">
        <v>596</v>
      </c>
      <c r="C1821" s="1" t="s">
        <v>1</v>
      </c>
      <c r="D1821">
        <v>2</v>
      </c>
      <c r="E1821" s="1" t="s">
        <v>301</v>
      </c>
      <c r="F1821">
        <v>2</v>
      </c>
      <c r="G1821" s="1" t="s">
        <v>375</v>
      </c>
      <c r="H1821" s="1" t="s">
        <v>28</v>
      </c>
      <c r="I1821">
        <v>3</v>
      </c>
    </row>
    <row r="1822" spans="1:9" x14ac:dyDescent="0.55000000000000004">
      <c r="A1822">
        <v>59</v>
      </c>
      <c r="B1822" s="1" t="s">
        <v>596</v>
      </c>
      <c r="C1822" s="1" t="s">
        <v>1</v>
      </c>
      <c r="D1822">
        <v>2</v>
      </c>
      <c r="E1822" s="1" t="s">
        <v>305</v>
      </c>
      <c r="F1822">
        <v>2</v>
      </c>
      <c r="G1822" s="1" t="s">
        <v>376</v>
      </c>
      <c r="H1822" s="1" t="s">
        <v>28</v>
      </c>
      <c r="I1822">
        <v>3</v>
      </c>
    </row>
    <row r="1823" spans="1:9" x14ac:dyDescent="0.55000000000000004">
      <c r="A1823">
        <v>59</v>
      </c>
      <c r="B1823" s="1" t="s">
        <v>596</v>
      </c>
      <c r="C1823" s="1" t="s">
        <v>1</v>
      </c>
      <c r="D1823">
        <v>2</v>
      </c>
      <c r="E1823" s="1" t="s">
        <v>308</v>
      </c>
      <c r="F1823">
        <v>2</v>
      </c>
      <c r="G1823" s="1" t="s">
        <v>377</v>
      </c>
      <c r="H1823" s="1" t="s">
        <v>28</v>
      </c>
      <c r="I1823">
        <v>3</v>
      </c>
    </row>
    <row r="1824" spans="1:9" x14ac:dyDescent="0.55000000000000004">
      <c r="A1824">
        <v>59</v>
      </c>
      <c r="B1824" s="1" t="s">
        <v>596</v>
      </c>
      <c r="C1824" s="1" t="s">
        <v>1</v>
      </c>
      <c r="D1824">
        <v>2</v>
      </c>
      <c r="E1824" s="1" t="s">
        <v>311</v>
      </c>
      <c r="F1824">
        <v>2</v>
      </c>
      <c r="G1824" s="1" t="s">
        <v>377</v>
      </c>
      <c r="H1824" s="1" t="s">
        <v>28</v>
      </c>
      <c r="I1824">
        <v>3</v>
      </c>
    </row>
    <row r="1825" spans="1:9" x14ac:dyDescent="0.55000000000000004">
      <c r="A1825">
        <v>59</v>
      </c>
      <c r="B1825" s="1" t="s">
        <v>596</v>
      </c>
      <c r="C1825" s="1" t="s">
        <v>1</v>
      </c>
      <c r="D1825">
        <v>2</v>
      </c>
      <c r="E1825" s="1" t="s">
        <v>314</v>
      </c>
      <c r="F1825">
        <v>2</v>
      </c>
      <c r="G1825" s="1" t="s">
        <v>377</v>
      </c>
      <c r="H1825" s="1" t="s">
        <v>28</v>
      </c>
      <c r="I1825">
        <v>3</v>
      </c>
    </row>
    <row r="1826" spans="1:9" x14ac:dyDescent="0.55000000000000004">
      <c r="A1826">
        <v>59</v>
      </c>
      <c r="B1826" s="1" t="s">
        <v>596</v>
      </c>
      <c r="C1826" s="1" t="s">
        <v>1</v>
      </c>
      <c r="D1826">
        <v>2</v>
      </c>
      <c r="E1826" s="1" t="s">
        <v>372</v>
      </c>
      <c r="F1826">
        <v>2</v>
      </c>
      <c r="G1826" s="1" t="s">
        <v>377</v>
      </c>
      <c r="H1826" s="1" t="s">
        <v>28</v>
      </c>
      <c r="I1826">
        <v>3</v>
      </c>
    </row>
    <row r="1827" spans="1:9" x14ac:dyDescent="0.55000000000000004">
      <c r="A1827">
        <v>59</v>
      </c>
      <c r="B1827" s="1" t="s">
        <v>596</v>
      </c>
      <c r="C1827" s="1" t="s">
        <v>1</v>
      </c>
      <c r="D1827">
        <v>2</v>
      </c>
      <c r="E1827" s="1" t="s">
        <v>337</v>
      </c>
      <c r="F1827">
        <v>2</v>
      </c>
      <c r="G1827" s="1" t="s">
        <v>376</v>
      </c>
      <c r="H1827" s="1" t="s">
        <v>28</v>
      </c>
      <c r="I1827">
        <v>3</v>
      </c>
    </row>
    <row r="1828" spans="1:9" x14ac:dyDescent="0.55000000000000004">
      <c r="A1828">
        <v>59</v>
      </c>
      <c r="B1828" s="1" t="s">
        <v>596</v>
      </c>
      <c r="C1828" s="1" t="s">
        <v>1</v>
      </c>
      <c r="D1828">
        <v>2</v>
      </c>
      <c r="E1828" s="1" t="s">
        <v>341</v>
      </c>
      <c r="F1828">
        <v>2</v>
      </c>
      <c r="G1828" s="1" t="s">
        <v>376</v>
      </c>
      <c r="H1828" s="1" t="s">
        <v>29</v>
      </c>
      <c r="I1828">
        <v>3</v>
      </c>
    </row>
    <row r="1829" spans="1:9" x14ac:dyDescent="0.55000000000000004">
      <c r="A1829">
        <v>59</v>
      </c>
      <c r="B1829" s="1" t="s">
        <v>596</v>
      </c>
      <c r="C1829" s="1" t="s">
        <v>1</v>
      </c>
      <c r="D1829">
        <v>2</v>
      </c>
      <c r="E1829" s="1" t="s">
        <v>344</v>
      </c>
      <c r="F1829">
        <v>2</v>
      </c>
      <c r="G1829" s="1" t="s">
        <v>375</v>
      </c>
      <c r="H1829" s="1" t="s">
        <v>29</v>
      </c>
      <c r="I1829">
        <v>3</v>
      </c>
    </row>
    <row r="1830" spans="1:9" x14ac:dyDescent="0.55000000000000004">
      <c r="A1830">
        <v>59</v>
      </c>
      <c r="B1830" s="1" t="s">
        <v>596</v>
      </c>
      <c r="C1830" s="1" t="s">
        <v>1</v>
      </c>
      <c r="D1830">
        <v>2</v>
      </c>
      <c r="E1830" s="1" t="s">
        <v>348</v>
      </c>
      <c r="F1830">
        <v>2</v>
      </c>
      <c r="G1830" s="1" t="s">
        <v>375</v>
      </c>
      <c r="H1830" s="1" t="s">
        <v>28</v>
      </c>
      <c r="I1830">
        <v>3</v>
      </c>
    </row>
    <row r="1831" spans="1:9" x14ac:dyDescent="0.55000000000000004">
      <c r="A1831">
        <v>60</v>
      </c>
      <c r="B1831" s="1" t="s">
        <v>597</v>
      </c>
      <c r="C1831" s="1" t="s">
        <v>1</v>
      </c>
      <c r="D1831">
        <v>2</v>
      </c>
      <c r="E1831" s="1" t="s">
        <v>89</v>
      </c>
      <c r="F1831">
        <v>2</v>
      </c>
      <c r="G1831" s="1" t="s">
        <v>377</v>
      </c>
      <c r="H1831" s="1" t="s">
        <v>29</v>
      </c>
      <c r="I1831">
        <v>3</v>
      </c>
    </row>
    <row r="1832" spans="1:9" x14ac:dyDescent="0.55000000000000004">
      <c r="A1832">
        <v>60</v>
      </c>
      <c r="B1832" s="1" t="s">
        <v>597</v>
      </c>
      <c r="C1832" s="1" t="s">
        <v>1</v>
      </c>
      <c r="D1832">
        <v>2</v>
      </c>
      <c r="E1832" s="1" t="s">
        <v>93</v>
      </c>
      <c r="F1832">
        <v>2</v>
      </c>
      <c r="G1832" s="1" t="s">
        <v>377</v>
      </c>
      <c r="H1832" s="1" t="s">
        <v>29</v>
      </c>
      <c r="I1832">
        <v>3</v>
      </c>
    </row>
    <row r="1833" spans="1:9" x14ac:dyDescent="0.55000000000000004">
      <c r="A1833">
        <v>60</v>
      </c>
      <c r="B1833" s="1" t="s">
        <v>597</v>
      </c>
      <c r="C1833" s="1" t="s">
        <v>1</v>
      </c>
      <c r="D1833">
        <v>2</v>
      </c>
      <c r="E1833" s="1" t="s">
        <v>97</v>
      </c>
      <c r="F1833">
        <v>2</v>
      </c>
      <c r="G1833" s="1" t="s">
        <v>377</v>
      </c>
      <c r="H1833" s="1" t="s">
        <v>29</v>
      </c>
      <c r="I1833">
        <v>3</v>
      </c>
    </row>
    <row r="1834" spans="1:9" x14ac:dyDescent="0.55000000000000004">
      <c r="A1834">
        <v>60</v>
      </c>
      <c r="B1834" s="1" t="s">
        <v>597</v>
      </c>
      <c r="C1834" s="1" t="s">
        <v>1</v>
      </c>
      <c r="D1834">
        <v>2</v>
      </c>
      <c r="E1834" s="1" t="s">
        <v>101</v>
      </c>
      <c r="F1834">
        <v>2</v>
      </c>
      <c r="G1834" s="1" t="s">
        <v>377</v>
      </c>
      <c r="H1834" s="1" t="s">
        <v>29</v>
      </c>
      <c r="I1834">
        <v>3</v>
      </c>
    </row>
    <row r="1835" spans="1:9" x14ac:dyDescent="0.55000000000000004">
      <c r="A1835">
        <v>60</v>
      </c>
      <c r="B1835" s="1" t="s">
        <v>597</v>
      </c>
      <c r="C1835" s="1" t="s">
        <v>1</v>
      </c>
      <c r="D1835">
        <v>2</v>
      </c>
      <c r="E1835" s="1" t="s">
        <v>150</v>
      </c>
      <c r="F1835">
        <v>2</v>
      </c>
      <c r="G1835" s="1" t="s">
        <v>375</v>
      </c>
      <c r="H1835" s="1" t="s">
        <v>29</v>
      </c>
      <c r="I1835">
        <v>3</v>
      </c>
    </row>
    <row r="1836" spans="1:9" x14ac:dyDescent="0.55000000000000004">
      <c r="A1836">
        <v>60</v>
      </c>
      <c r="B1836" s="1" t="s">
        <v>597</v>
      </c>
      <c r="C1836" s="1" t="s">
        <v>1</v>
      </c>
      <c r="D1836">
        <v>2</v>
      </c>
      <c r="E1836" s="1" t="s">
        <v>153</v>
      </c>
      <c r="F1836">
        <v>2</v>
      </c>
      <c r="G1836" s="1" t="s">
        <v>376</v>
      </c>
      <c r="H1836" s="1" t="s">
        <v>28</v>
      </c>
      <c r="I1836">
        <v>3</v>
      </c>
    </row>
    <row r="1837" spans="1:9" x14ac:dyDescent="0.55000000000000004">
      <c r="A1837">
        <v>60</v>
      </c>
      <c r="B1837" s="1" t="s">
        <v>597</v>
      </c>
      <c r="C1837" s="1" t="s">
        <v>1</v>
      </c>
      <c r="D1837">
        <v>2</v>
      </c>
      <c r="E1837" s="1" t="s">
        <v>157</v>
      </c>
      <c r="F1837">
        <v>1</v>
      </c>
      <c r="G1837" s="1" t="s">
        <v>376</v>
      </c>
      <c r="H1837" s="1" t="s">
        <v>28</v>
      </c>
      <c r="I1837">
        <v>3</v>
      </c>
    </row>
    <row r="1838" spans="1:9" x14ac:dyDescent="0.55000000000000004">
      <c r="A1838">
        <v>60</v>
      </c>
      <c r="B1838" s="1" t="s">
        <v>597</v>
      </c>
      <c r="C1838" s="1" t="s">
        <v>1</v>
      </c>
      <c r="D1838">
        <v>2</v>
      </c>
      <c r="E1838" s="1" t="s">
        <v>164</v>
      </c>
      <c r="F1838">
        <v>2</v>
      </c>
      <c r="G1838" s="1" t="s">
        <v>375</v>
      </c>
      <c r="H1838" s="1" t="s">
        <v>28</v>
      </c>
      <c r="I1838">
        <v>3</v>
      </c>
    </row>
    <row r="1839" spans="1:9" x14ac:dyDescent="0.55000000000000004">
      <c r="A1839">
        <v>60</v>
      </c>
      <c r="B1839" s="1" t="s">
        <v>597</v>
      </c>
      <c r="C1839" s="1" t="s">
        <v>1</v>
      </c>
      <c r="D1839">
        <v>2</v>
      </c>
      <c r="E1839" s="1" t="s">
        <v>165</v>
      </c>
      <c r="F1839">
        <v>2</v>
      </c>
      <c r="G1839" s="1" t="s">
        <v>375</v>
      </c>
      <c r="H1839" s="1" t="s">
        <v>28</v>
      </c>
      <c r="I1839">
        <v>3</v>
      </c>
    </row>
    <row r="1840" spans="1:9" x14ac:dyDescent="0.55000000000000004">
      <c r="A1840">
        <v>60</v>
      </c>
      <c r="B1840" s="1" t="s">
        <v>597</v>
      </c>
      <c r="C1840" s="1" t="s">
        <v>1</v>
      </c>
      <c r="D1840">
        <v>2</v>
      </c>
      <c r="E1840" s="1" t="s">
        <v>168</v>
      </c>
      <c r="F1840">
        <v>2</v>
      </c>
      <c r="G1840" s="1" t="s">
        <v>376</v>
      </c>
      <c r="H1840" s="1" t="s">
        <v>29</v>
      </c>
      <c r="I1840">
        <v>3</v>
      </c>
    </row>
    <row r="1841" spans="1:9" x14ac:dyDescent="0.55000000000000004">
      <c r="A1841">
        <v>60</v>
      </c>
      <c r="B1841" s="1" t="s">
        <v>597</v>
      </c>
      <c r="C1841" s="1" t="s">
        <v>1</v>
      </c>
      <c r="D1841">
        <v>2</v>
      </c>
      <c r="E1841" s="1" t="s">
        <v>172</v>
      </c>
      <c r="F1841">
        <v>2</v>
      </c>
      <c r="G1841" s="1" t="s">
        <v>376</v>
      </c>
      <c r="H1841" s="1" t="s">
        <v>29</v>
      </c>
      <c r="I1841">
        <v>3</v>
      </c>
    </row>
    <row r="1842" spans="1:9" x14ac:dyDescent="0.55000000000000004">
      <c r="A1842">
        <v>60</v>
      </c>
      <c r="B1842" s="1" t="s">
        <v>597</v>
      </c>
      <c r="C1842" s="1" t="s">
        <v>1</v>
      </c>
      <c r="D1842">
        <v>2</v>
      </c>
      <c r="E1842" s="1" t="s">
        <v>176</v>
      </c>
      <c r="F1842">
        <v>2</v>
      </c>
      <c r="G1842" s="1" t="s">
        <v>375</v>
      </c>
      <c r="H1842" s="1" t="s">
        <v>29</v>
      </c>
      <c r="I1842">
        <v>3</v>
      </c>
    </row>
    <row r="1843" spans="1:9" x14ac:dyDescent="0.55000000000000004">
      <c r="A1843">
        <v>60</v>
      </c>
      <c r="B1843" s="1" t="s">
        <v>597</v>
      </c>
      <c r="C1843" s="1" t="s">
        <v>1</v>
      </c>
      <c r="D1843">
        <v>2</v>
      </c>
      <c r="E1843" s="1" t="s">
        <v>180</v>
      </c>
      <c r="F1843">
        <v>2</v>
      </c>
      <c r="G1843" s="1" t="s">
        <v>376</v>
      </c>
      <c r="H1843" s="1" t="s">
        <v>29</v>
      </c>
      <c r="I1843">
        <v>3</v>
      </c>
    </row>
    <row r="1844" spans="1:9" x14ac:dyDescent="0.55000000000000004">
      <c r="A1844">
        <v>60</v>
      </c>
      <c r="B1844" s="1" t="s">
        <v>597</v>
      </c>
      <c r="C1844" s="1" t="s">
        <v>1</v>
      </c>
      <c r="D1844">
        <v>2</v>
      </c>
      <c r="E1844" s="1" t="s">
        <v>234</v>
      </c>
      <c r="F1844">
        <v>2</v>
      </c>
      <c r="G1844" s="1" t="s">
        <v>377</v>
      </c>
      <c r="H1844" s="1" t="s">
        <v>28</v>
      </c>
      <c r="I1844">
        <v>3</v>
      </c>
    </row>
    <row r="1845" spans="1:9" x14ac:dyDescent="0.55000000000000004">
      <c r="A1845">
        <v>60</v>
      </c>
      <c r="B1845" s="1" t="s">
        <v>597</v>
      </c>
      <c r="C1845" s="1" t="s">
        <v>1</v>
      </c>
      <c r="D1845">
        <v>2</v>
      </c>
      <c r="E1845" s="1" t="s">
        <v>238</v>
      </c>
      <c r="F1845">
        <v>2</v>
      </c>
      <c r="G1845" s="1" t="s">
        <v>377</v>
      </c>
      <c r="H1845" s="1" t="s">
        <v>28</v>
      </c>
      <c r="I1845">
        <v>3</v>
      </c>
    </row>
    <row r="1846" spans="1:9" x14ac:dyDescent="0.55000000000000004">
      <c r="A1846">
        <v>60</v>
      </c>
      <c r="B1846" s="1" t="s">
        <v>597</v>
      </c>
      <c r="C1846" s="1" t="s">
        <v>1</v>
      </c>
      <c r="D1846">
        <v>2</v>
      </c>
      <c r="E1846" s="1" t="s">
        <v>241</v>
      </c>
      <c r="F1846">
        <v>2</v>
      </c>
      <c r="G1846" s="1" t="s">
        <v>377</v>
      </c>
      <c r="H1846" s="1" t="s">
        <v>29</v>
      </c>
      <c r="I1846">
        <v>3</v>
      </c>
    </row>
    <row r="1847" spans="1:9" x14ac:dyDescent="0.55000000000000004">
      <c r="A1847">
        <v>60</v>
      </c>
      <c r="B1847" s="1" t="s">
        <v>597</v>
      </c>
      <c r="C1847" s="1" t="s">
        <v>1</v>
      </c>
      <c r="D1847">
        <v>2</v>
      </c>
      <c r="E1847" s="1" t="s">
        <v>245</v>
      </c>
      <c r="F1847">
        <v>2</v>
      </c>
      <c r="G1847" s="1" t="s">
        <v>376</v>
      </c>
      <c r="H1847" s="1" t="s">
        <v>28</v>
      </c>
      <c r="I1847">
        <v>3</v>
      </c>
    </row>
    <row r="1848" spans="1:9" x14ac:dyDescent="0.55000000000000004">
      <c r="A1848">
        <v>60</v>
      </c>
      <c r="B1848" s="1" t="s">
        <v>597</v>
      </c>
      <c r="C1848" s="1" t="s">
        <v>1</v>
      </c>
      <c r="D1848">
        <v>2</v>
      </c>
      <c r="E1848" s="1" t="s">
        <v>249</v>
      </c>
      <c r="F1848">
        <v>2</v>
      </c>
      <c r="G1848" s="1" t="s">
        <v>375</v>
      </c>
      <c r="H1848" s="1" t="s">
        <v>28</v>
      </c>
      <c r="I1848">
        <v>3</v>
      </c>
    </row>
    <row r="1849" spans="1:9" x14ac:dyDescent="0.55000000000000004">
      <c r="A1849">
        <v>60</v>
      </c>
      <c r="B1849" s="1" t="s">
        <v>597</v>
      </c>
      <c r="C1849" s="1" t="s">
        <v>1</v>
      </c>
      <c r="D1849">
        <v>2</v>
      </c>
      <c r="E1849" s="1" t="s">
        <v>253</v>
      </c>
      <c r="F1849">
        <v>2</v>
      </c>
      <c r="G1849" s="1" t="s">
        <v>376</v>
      </c>
      <c r="H1849" s="1" t="s">
        <v>28</v>
      </c>
      <c r="I1849">
        <v>3</v>
      </c>
    </row>
    <row r="1850" spans="1:9" x14ac:dyDescent="0.55000000000000004">
      <c r="A1850">
        <v>60</v>
      </c>
      <c r="B1850" s="1" t="s">
        <v>597</v>
      </c>
      <c r="C1850" s="1" t="s">
        <v>1</v>
      </c>
      <c r="D1850">
        <v>2</v>
      </c>
      <c r="E1850" s="1" t="s">
        <v>257</v>
      </c>
      <c r="F1850">
        <v>2</v>
      </c>
      <c r="G1850" s="1" t="s">
        <v>376</v>
      </c>
      <c r="H1850" s="1" t="s">
        <v>28</v>
      </c>
      <c r="I1850">
        <v>3</v>
      </c>
    </row>
    <row r="1851" spans="1:9" x14ac:dyDescent="0.55000000000000004">
      <c r="A1851">
        <v>60</v>
      </c>
      <c r="B1851" s="1" t="s">
        <v>597</v>
      </c>
      <c r="C1851" s="1" t="s">
        <v>1</v>
      </c>
      <c r="D1851">
        <v>2</v>
      </c>
      <c r="E1851" s="1" t="s">
        <v>299</v>
      </c>
      <c r="F1851">
        <v>2</v>
      </c>
      <c r="G1851" s="1" t="s">
        <v>376</v>
      </c>
      <c r="H1851" s="1" t="s">
        <v>28</v>
      </c>
      <c r="I1851">
        <v>3</v>
      </c>
    </row>
    <row r="1852" spans="1:9" x14ac:dyDescent="0.55000000000000004">
      <c r="A1852">
        <v>60</v>
      </c>
      <c r="B1852" s="1" t="s">
        <v>597</v>
      </c>
      <c r="C1852" s="1" t="s">
        <v>1</v>
      </c>
      <c r="D1852">
        <v>2</v>
      </c>
      <c r="E1852" s="1" t="s">
        <v>301</v>
      </c>
      <c r="F1852">
        <v>2</v>
      </c>
      <c r="G1852" s="1" t="s">
        <v>375</v>
      </c>
      <c r="H1852" s="1" t="s">
        <v>28</v>
      </c>
      <c r="I1852">
        <v>3</v>
      </c>
    </row>
    <row r="1853" spans="1:9" x14ac:dyDescent="0.55000000000000004">
      <c r="A1853">
        <v>60</v>
      </c>
      <c r="B1853" s="1" t="s">
        <v>597</v>
      </c>
      <c r="C1853" s="1" t="s">
        <v>1</v>
      </c>
      <c r="D1853">
        <v>2</v>
      </c>
      <c r="E1853" s="1" t="s">
        <v>305</v>
      </c>
      <c r="F1853">
        <v>2</v>
      </c>
      <c r="G1853" s="1" t="s">
        <v>376</v>
      </c>
      <c r="H1853" s="1" t="s">
        <v>28</v>
      </c>
      <c r="I1853">
        <v>3</v>
      </c>
    </row>
    <row r="1854" spans="1:9" x14ac:dyDescent="0.55000000000000004">
      <c r="A1854">
        <v>60</v>
      </c>
      <c r="B1854" s="1" t="s">
        <v>597</v>
      </c>
      <c r="C1854" s="1" t="s">
        <v>1</v>
      </c>
      <c r="D1854">
        <v>2</v>
      </c>
      <c r="E1854" s="1" t="s">
        <v>308</v>
      </c>
      <c r="F1854">
        <v>2</v>
      </c>
      <c r="G1854" s="1" t="s">
        <v>377</v>
      </c>
      <c r="H1854" s="1" t="s">
        <v>28</v>
      </c>
      <c r="I1854">
        <v>3</v>
      </c>
    </row>
    <row r="1855" spans="1:9" x14ac:dyDescent="0.55000000000000004">
      <c r="A1855">
        <v>60</v>
      </c>
      <c r="B1855" s="1" t="s">
        <v>597</v>
      </c>
      <c r="C1855" s="1" t="s">
        <v>1</v>
      </c>
      <c r="D1855">
        <v>2</v>
      </c>
      <c r="E1855" s="1" t="s">
        <v>311</v>
      </c>
      <c r="F1855">
        <v>2</v>
      </c>
      <c r="G1855" s="1" t="s">
        <v>377</v>
      </c>
      <c r="H1855" s="1" t="s">
        <v>28</v>
      </c>
      <c r="I1855">
        <v>3</v>
      </c>
    </row>
    <row r="1856" spans="1:9" x14ac:dyDescent="0.55000000000000004">
      <c r="A1856">
        <v>60</v>
      </c>
      <c r="B1856" s="1" t="s">
        <v>597</v>
      </c>
      <c r="C1856" s="1" t="s">
        <v>1</v>
      </c>
      <c r="D1856">
        <v>2</v>
      </c>
      <c r="E1856" s="1" t="s">
        <v>314</v>
      </c>
      <c r="F1856">
        <v>2</v>
      </c>
      <c r="G1856" s="1" t="s">
        <v>377</v>
      </c>
      <c r="H1856" s="1" t="s">
        <v>28</v>
      </c>
      <c r="I1856">
        <v>3</v>
      </c>
    </row>
    <row r="1857" spans="1:9" x14ac:dyDescent="0.55000000000000004">
      <c r="A1857">
        <v>60</v>
      </c>
      <c r="B1857" s="1" t="s">
        <v>597</v>
      </c>
      <c r="C1857" s="1" t="s">
        <v>1</v>
      </c>
      <c r="D1857">
        <v>2</v>
      </c>
      <c r="E1857" s="1" t="s">
        <v>372</v>
      </c>
      <c r="F1857">
        <v>2</v>
      </c>
      <c r="G1857" s="1" t="s">
        <v>377</v>
      </c>
      <c r="H1857" s="1" t="s">
        <v>28</v>
      </c>
      <c r="I1857">
        <v>3</v>
      </c>
    </row>
    <row r="1858" spans="1:9" x14ac:dyDescent="0.55000000000000004">
      <c r="A1858">
        <v>60</v>
      </c>
      <c r="B1858" s="1" t="s">
        <v>597</v>
      </c>
      <c r="C1858" s="1" t="s">
        <v>1</v>
      </c>
      <c r="D1858">
        <v>2</v>
      </c>
      <c r="E1858" s="1" t="s">
        <v>337</v>
      </c>
      <c r="F1858">
        <v>2</v>
      </c>
      <c r="G1858" s="1" t="s">
        <v>376</v>
      </c>
      <c r="H1858" s="1" t="s">
        <v>28</v>
      </c>
      <c r="I1858">
        <v>3</v>
      </c>
    </row>
    <row r="1859" spans="1:9" x14ac:dyDescent="0.55000000000000004">
      <c r="A1859">
        <v>60</v>
      </c>
      <c r="B1859" s="1" t="s">
        <v>597</v>
      </c>
      <c r="C1859" s="1" t="s">
        <v>1</v>
      </c>
      <c r="D1859">
        <v>2</v>
      </c>
      <c r="E1859" s="1" t="s">
        <v>341</v>
      </c>
      <c r="F1859">
        <v>2</v>
      </c>
      <c r="G1859" s="1" t="s">
        <v>376</v>
      </c>
      <c r="H1859" s="1" t="s">
        <v>29</v>
      </c>
      <c r="I1859">
        <v>3</v>
      </c>
    </row>
    <row r="1860" spans="1:9" x14ac:dyDescent="0.55000000000000004">
      <c r="A1860">
        <v>60</v>
      </c>
      <c r="B1860" s="1" t="s">
        <v>597</v>
      </c>
      <c r="C1860" s="1" t="s">
        <v>1</v>
      </c>
      <c r="D1860">
        <v>2</v>
      </c>
      <c r="E1860" s="1" t="s">
        <v>344</v>
      </c>
      <c r="F1860">
        <v>2</v>
      </c>
      <c r="G1860" s="1" t="s">
        <v>375</v>
      </c>
      <c r="H1860" s="1" t="s">
        <v>29</v>
      </c>
      <c r="I1860">
        <v>3</v>
      </c>
    </row>
    <row r="1861" spans="1:9" x14ac:dyDescent="0.55000000000000004">
      <c r="A1861">
        <v>60</v>
      </c>
      <c r="B1861" s="1" t="s">
        <v>597</v>
      </c>
      <c r="C1861" s="1" t="s">
        <v>1</v>
      </c>
      <c r="D1861">
        <v>2</v>
      </c>
      <c r="E1861" s="1" t="s">
        <v>348</v>
      </c>
      <c r="F1861">
        <v>2</v>
      </c>
      <c r="G1861" s="1" t="s">
        <v>375</v>
      </c>
      <c r="H1861" s="1" t="s">
        <v>28</v>
      </c>
      <c r="I1861">
        <v>3</v>
      </c>
    </row>
    <row r="1862" spans="1:9" x14ac:dyDescent="0.55000000000000004">
      <c r="A1862">
        <v>61</v>
      </c>
      <c r="B1862" s="1" t="s">
        <v>598</v>
      </c>
      <c r="C1862" s="1" t="s">
        <v>5</v>
      </c>
      <c r="D1862">
        <v>6</v>
      </c>
      <c r="E1862" s="1" t="s">
        <v>89</v>
      </c>
      <c r="F1862">
        <v>6</v>
      </c>
      <c r="G1862" s="1" t="s">
        <v>377</v>
      </c>
      <c r="H1862" s="1" t="s">
        <v>29</v>
      </c>
      <c r="I1862">
        <v>3</v>
      </c>
    </row>
    <row r="1863" spans="1:9" x14ac:dyDescent="0.55000000000000004">
      <c r="A1863">
        <v>61</v>
      </c>
      <c r="B1863" s="1" t="s">
        <v>598</v>
      </c>
      <c r="C1863" s="1" t="s">
        <v>5</v>
      </c>
      <c r="D1863">
        <v>6</v>
      </c>
      <c r="E1863" s="1" t="s">
        <v>93</v>
      </c>
      <c r="F1863">
        <v>6</v>
      </c>
      <c r="G1863" s="1" t="s">
        <v>377</v>
      </c>
      <c r="H1863" s="1" t="s">
        <v>29</v>
      </c>
      <c r="I1863">
        <v>3</v>
      </c>
    </row>
    <row r="1864" spans="1:9" x14ac:dyDescent="0.55000000000000004">
      <c r="A1864">
        <v>61</v>
      </c>
      <c r="B1864" s="1" t="s">
        <v>598</v>
      </c>
      <c r="C1864" s="1" t="s">
        <v>5</v>
      </c>
      <c r="D1864">
        <v>6</v>
      </c>
      <c r="E1864" s="1" t="s">
        <v>97</v>
      </c>
      <c r="F1864">
        <v>6</v>
      </c>
      <c r="G1864" s="1" t="s">
        <v>377</v>
      </c>
      <c r="H1864" s="1" t="s">
        <v>29</v>
      </c>
      <c r="I1864">
        <v>3</v>
      </c>
    </row>
    <row r="1865" spans="1:9" x14ac:dyDescent="0.55000000000000004">
      <c r="A1865">
        <v>61</v>
      </c>
      <c r="B1865" s="1" t="s">
        <v>598</v>
      </c>
      <c r="C1865" s="1" t="s">
        <v>5</v>
      </c>
      <c r="D1865">
        <v>6</v>
      </c>
      <c r="E1865" s="1" t="s">
        <v>101</v>
      </c>
      <c r="F1865">
        <v>6</v>
      </c>
      <c r="G1865" s="1" t="s">
        <v>377</v>
      </c>
      <c r="H1865" s="1" t="s">
        <v>29</v>
      </c>
      <c r="I1865">
        <v>3</v>
      </c>
    </row>
    <row r="1866" spans="1:9" x14ac:dyDescent="0.55000000000000004">
      <c r="A1866">
        <v>61</v>
      </c>
      <c r="B1866" s="1" t="s">
        <v>598</v>
      </c>
      <c r="C1866" s="1" t="s">
        <v>5</v>
      </c>
      <c r="D1866">
        <v>6</v>
      </c>
      <c r="E1866" s="1" t="s">
        <v>150</v>
      </c>
      <c r="F1866">
        <v>6</v>
      </c>
      <c r="G1866" s="1" t="s">
        <v>375</v>
      </c>
      <c r="H1866" s="1" t="s">
        <v>29</v>
      </c>
      <c r="I1866">
        <v>3</v>
      </c>
    </row>
    <row r="1867" spans="1:9" x14ac:dyDescent="0.55000000000000004">
      <c r="A1867">
        <v>61</v>
      </c>
      <c r="B1867" s="1" t="s">
        <v>598</v>
      </c>
      <c r="C1867" s="1" t="s">
        <v>5</v>
      </c>
      <c r="D1867">
        <v>6</v>
      </c>
      <c r="E1867" s="1" t="s">
        <v>153</v>
      </c>
      <c r="F1867">
        <v>6</v>
      </c>
      <c r="G1867" s="1" t="s">
        <v>376</v>
      </c>
      <c r="H1867" s="1" t="s">
        <v>28</v>
      </c>
      <c r="I1867">
        <v>3</v>
      </c>
    </row>
    <row r="1868" spans="1:9" x14ac:dyDescent="0.55000000000000004">
      <c r="A1868">
        <v>61</v>
      </c>
      <c r="B1868" s="1" t="s">
        <v>598</v>
      </c>
      <c r="C1868" s="1" t="s">
        <v>5</v>
      </c>
      <c r="D1868">
        <v>6</v>
      </c>
      <c r="E1868" s="1" t="s">
        <v>157</v>
      </c>
      <c r="F1868">
        <v>6</v>
      </c>
      <c r="G1868" s="1" t="s">
        <v>376</v>
      </c>
      <c r="H1868" s="1" t="s">
        <v>28</v>
      </c>
      <c r="I1868">
        <v>3</v>
      </c>
    </row>
    <row r="1869" spans="1:9" x14ac:dyDescent="0.55000000000000004">
      <c r="A1869">
        <v>61</v>
      </c>
      <c r="B1869" s="1" t="s">
        <v>598</v>
      </c>
      <c r="C1869" s="1" t="s">
        <v>5</v>
      </c>
      <c r="D1869">
        <v>6</v>
      </c>
      <c r="E1869" s="1" t="s">
        <v>164</v>
      </c>
      <c r="F1869">
        <v>6</v>
      </c>
      <c r="G1869" s="1" t="s">
        <v>375</v>
      </c>
      <c r="H1869" s="1" t="s">
        <v>28</v>
      </c>
      <c r="I1869">
        <v>3</v>
      </c>
    </row>
    <row r="1870" spans="1:9" x14ac:dyDescent="0.55000000000000004">
      <c r="A1870">
        <v>61</v>
      </c>
      <c r="B1870" s="1" t="s">
        <v>598</v>
      </c>
      <c r="C1870" s="1" t="s">
        <v>5</v>
      </c>
      <c r="D1870">
        <v>6</v>
      </c>
      <c r="E1870" s="1" t="s">
        <v>165</v>
      </c>
      <c r="F1870">
        <v>6</v>
      </c>
      <c r="G1870" s="1" t="s">
        <v>375</v>
      </c>
      <c r="H1870" s="1" t="s">
        <v>28</v>
      </c>
      <c r="I1870">
        <v>3</v>
      </c>
    </row>
    <row r="1871" spans="1:9" x14ac:dyDescent="0.55000000000000004">
      <c r="A1871">
        <v>61</v>
      </c>
      <c r="B1871" s="1" t="s">
        <v>598</v>
      </c>
      <c r="C1871" s="1" t="s">
        <v>5</v>
      </c>
      <c r="D1871">
        <v>6</v>
      </c>
      <c r="E1871" s="1" t="s">
        <v>168</v>
      </c>
      <c r="F1871">
        <v>6</v>
      </c>
      <c r="G1871" s="1" t="s">
        <v>376</v>
      </c>
      <c r="H1871" s="1" t="s">
        <v>29</v>
      </c>
      <c r="I1871">
        <v>3</v>
      </c>
    </row>
    <row r="1872" spans="1:9" x14ac:dyDescent="0.55000000000000004">
      <c r="A1872">
        <v>61</v>
      </c>
      <c r="B1872" s="1" t="s">
        <v>598</v>
      </c>
      <c r="C1872" s="1" t="s">
        <v>5</v>
      </c>
      <c r="D1872">
        <v>6</v>
      </c>
      <c r="E1872" s="1" t="s">
        <v>172</v>
      </c>
      <c r="F1872">
        <v>6</v>
      </c>
      <c r="G1872" s="1" t="s">
        <v>376</v>
      </c>
      <c r="H1872" s="1" t="s">
        <v>29</v>
      </c>
      <c r="I1872">
        <v>3</v>
      </c>
    </row>
    <row r="1873" spans="1:9" x14ac:dyDescent="0.55000000000000004">
      <c r="A1873">
        <v>61</v>
      </c>
      <c r="B1873" s="1" t="s">
        <v>598</v>
      </c>
      <c r="C1873" s="1" t="s">
        <v>5</v>
      </c>
      <c r="D1873">
        <v>6</v>
      </c>
      <c r="E1873" s="1" t="s">
        <v>176</v>
      </c>
      <c r="F1873">
        <v>6</v>
      </c>
      <c r="G1873" s="1" t="s">
        <v>375</v>
      </c>
      <c r="H1873" s="1" t="s">
        <v>29</v>
      </c>
      <c r="I1873">
        <v>3</v>
      </c>
    </row>
    <row r="1874" spans="1:9" x14ac:dyDescent="0.55000000000000004">
      <c r="A1874">
        <v>61</v>
      </c>
      <c r="B1874" s="1" t="s">
        <v>598</v>
      </c>
      <c r="C1874" s="1" t="s">
        <v>5</v>
      </c>
      <c r="D1874">
        <v>6</v>
      </c>
      <c r="E1874" s="1" t="s">
        <v>180</v>
      </c>
      <c r="F1874">
        <v>6</v>
      </c>
      <c r="G1874" s="1" t="s">
        <v>376</v>
      </c>
      <c r="H1874" s="1" t="s">
        <v>29</v>
      </c>
      <c r="I1874">
        <v>3</v>
      </c>
    </row>
    <row r="1875" spans="1:9" x14ac:dyDescent="0.55000000000000004">
      <c r="A1875">
        <v>61</v>
      </c>
      <c r="B1875" s="1" t="s">
        <v>598</v>
      </c>
      <c r="C1875" s="1" t="s">
        <v>5</v>
      </c>
      <c r="D1875">
        <v>6</v>
      </c>
      <c r="E1875" s="1" t="s">
        <v>234</v>
      </c>
      <c r="F1875">
        <v>6</v>
      </c>
      <c r="G1875" s="1" t="s">
        <v>377</v>
      </c>
      <c r="H1875" s="1" t="s">
        <v>28</v>
      </c>
      <c r="I1875">
        <v>3</v>
      </c>
    </row>
    <row r="1876" spans="1:9" x14ac:dyDescent="0.55000000000000004">
      <c r="A1876">
        <v>61</v>
      </c>
      <c r="B1876" s="1" t="s">
        <v>598</v>
      </c>
      <c r="C1876" s="1" t="s">
        <v>5</v>
      </c>
      <c r="D1876">
        <v>6</v>
      </c>
      <c r="E1876" s="1" t="s">
        <v>238</v>
      </c>
      <c r="F1876">
        <v>6</v>
      </c>
      <c r="G1876" s="1" t="s">
        <v>377</v>
      </c>
      <c r="H1876" s="1" t="s">
        <v>28</v>
      </c>
      <c r="I1876">
        <v>3</v>
      </c>
    </row>
    <row r="1877" spans="1:9" x14ac:dyDescent="0.55000000000000004">
      <c r="A1877">
        <v>61</v>
      </c>
      <c r="B1877" s="1" t="s">
        <v>598</v>
      </c>
      <c r="C1877" s="1" t="s">
        <v>5</v>
      </c>
      <c r="D1877">
        <v>6</v>
      </c>
      <c r="E1877" s="1" t="s">
        <v>241</v>
      </c>
      <c r="F1877">
        <v>6</v>
      </c>
      <c r="G1877" s="1" t="s">
        <v>377</v>
      </c>
      <c r="H1877" s="1" t="s">
        <v>29</v>
      </c>
      <c r="I1877">
        <v>3</v>
      </c>
    </row>
    <row r="1878" spans="1:9" x14ac:dyDescent="0.55000000000000004">
      <c r="A1878">
        <v>61</v>
      </c>
      <c r="B1878" s="1" t="s">
        <v>598</v>
      </c>
      <c r="C1878" s="1" t="s">
        <v>5</v>
      </c>
      <c r="D1878">
        <v>6</v>
      </c>
      <c r="E1878" s="1" t="s">
        <v>245</v>
      </c>
      <c r="F1878">
        <v>6</v>
      </c>
      <c r="G1878" s="1" t="s">
        <v>376</v>
      </c>
      <c r="H1878" s="1" t="s">
        <v>28</v>
      </c>
      <c r="I1878">
        <v>3</v>
      </c>
    </row>
    <row r="1879" spans="1:9" x14ac:dyDescent="0.55000000000000004">
      <c r="A1879">
        <v>61</v>
      </c>
      <c r="B1879" s="1" t="s">
        <v>598</v>
      </c>
      <c r="C1879" s="1" t="s">
        <v>5</v>
      </c>
      <c r="D1879">
        <v>6</v>
      </c>
      <c r="E1879" s="1" t="s">
        <v>249</v>
      </c>
      <c r="F1879">
        <v>6</v>
      </c>
      <c r="G1879" s="1" t="s">
        <v>375</v>
      </c>
      <c r="H1879" s="1" t="s">
        <v>28</v>
      </c>
      <c r="I1879">
        <v>3</v>
      </c>
    </row>
    <row r="1880" spans="1:9" x14ac:dyDescent="0.55000000000000004">
      <c r="A1880">
        <v>61</v>
      </c>
      <c r="B1880" s="1" t="s">
        <v>598</v>
      </c>
      <c r="C1880" s="1" t="s">
        <v>5</v>
      </c>
      <c r="D1880">
        <v>6</v>
      </c>
      <c r="E1880" s="1" t="s">
        <v>253</v>
      </c>
      <c r="F1880">
        <v>6</v>
      </c>
      <c r="G1880" s="1" t="s">
        <v>376</v>
      </c>
      <c r="H1880" s="1" t="s">
        <v>28</v>
      </c>
      <c r="I1880">
        <v>3</v>
      </c>
    </row>
    <row r="1881" spans="1:9" x14ac:dyDescent="0.55000000000000004">
      <c r="A1881">
        <v>61</v>
      </c>
      <c r="B1881" s="1" t="s">
        <v>598</v>
      </c>
      <c r="C1881" s="1" t="s">
        <v>5</v>
      </c>
      <c r="D1881">
        <v>6</v>
      </c>
      <c r="E1881" s="1" t="s">
        <v>257</v>
      </c>
      <c r="F1881">
        <v>6</v>
      </c>
      <c r="G1881" s="1" t="s">
        <v>376</v>
      </c>
      <c r="H1881" s="1" t="s">
        <v>28</v>
      </c>
      <c r="I1881">
        <v>3</v>
      </c>
    </row>
    <row r="1882" spans="1:9" x14ac:dyDescent="0.55000000000000004">
      <c r="A1882">
        <v>61</v>
      </c>
      <c r="B1882" s="1" t="s">
        <v>598</v>
      </c>
      <c r="C1882" s="1" t="s">
        <v>5</v>
      </c>
      <c r="D1882">
        <v>6</v>
      </c>
      <c r="E1882" s="1" t="s">
        <v>299</v>
      </c>
      <c r="F1882">
        <v>6</v>
      </c>
      <c r="G1882" s="1" t="s">
        <v>376</v>
      </c>
      <c r="H1882" s="1" t="s">
        <v>28</v>
      </c>
      <c r="I1882">
        <v>3</v>
      </c>
    </row>
    <row r="1883" spans="1:9" x14ac:dyDescent="0.55000000000000004">
      <c r="A1883">
        <v>61</v>
      </c>
      <c r="B1883" s="1" t="s">
        <v>598</v>
      </c>
      <c r="C1883" s="1" t="s">
        <v>5</v>
      </c>
      <c r="D1883">
        <v>6</v>
      </c>
      <c r="E1883" s="1" t="s">
        <v>301</v>
      </c>
      <c r="F1883">
        <v>6</v>
      </c>
      <c r="G1883" s="1" t="s">
        <v>375</v>
      </c>
      <c r="H1883" s="1" t="s">
        <v>28</v>
      </c>
      <c r="I1883">
        <v>3</v>
      </c>
    </row>
    <row r="1884" spans="1:9" x14ac:dyDescent="0.55000000000000004">
      <c r="A1884">
        <v>61</v>
      </c>
      <c r="B1884" s="1" t="s">
        <v>598</v>
      </c>
      <c r="C1884" s="1" t="s">
        <v>5</v>
      </c>
      <c r="D1884">
        <v>6</v>
      </c>
      <c r="E1884" s="1" t="s">
        <v>305</v>
      </c>
      <c r="F1884">
        <v>6</v>
      </c>
      <c r="G1884" s="1" t="s">
        <v>376</v>
      </c>
      <c r="H1884" s="1" t="s">
        <v>28</v>
      </c>
      <c r="I1884">
        <v>3</v>
      </c>
    </row>
    <row r="1885" spans="1:9" x14ac:dyDescent="0.55000000000000004">
      <c r="A1885">
        <v>61</v>
      </c>
      <c r="B1885" s="1" t="s">
        <v>598</v>
      </c>
      <c r="C1885" s="1" t="s">
        <v>5</v>
      </c>
      <c r="D1885">
        <v>6</v>
      </c>
      <c r="E1885" s="1" t="s">
        <v>308</v>
      </c>
      <c r="F1885">
        <v>2</v>
      </c>
      <c r="G1885" s="1" t="s">
        <v>377</v>
      </c>
      <c r="H1885" s="1" t="s">
        <v>28</v>
      </c>
      <c r="I1885">
        <v>3</v>
      </c>
    </row>
    <row r="1886" spans="1:9" x14ac:dyDescent="0.55000000000000004">
      <c r="A1886">
        <v>61</v>
      </c>
      <c r="B1886" s="1" t="s">
        <v>598</v>
      </c>
      <c r="C1886" s="1" t="s">
        <v>5</v>
      </c>
      <c r="D1886">
        <v>6</v>
      </c>
      <c r="E1886" s="1" t="s">
        <v>311</v>
      </c>
      <c r="F1886">
        <v>6</v>
      </c>
      <c r="G1886" s="1" t="s">
        <v>377</v>
      </c>
      <c r="H1886" s="1" t="s">
        <v>28</v>
      </c>
      <c r="I1886">
        <v>3</v>
      </c>
    </row>
    <row r="1887" spans="1:9" x14ac:dyDescent="0.55000000000000004">
      <c r="A1887">
        <v>61</v>
      </c>
      <c r="B1887" s="1" t="s">
        <v>598</v>
      </c>
      <c r="C1887" s="1" t="s">
        <v>5</v>
      </c>
      <c r="D1887">
        <v>6</v>
      </c>
      <c r="E1887" s="1" t="s">
        <v>314</v>
      </c>
      <c r="F1887">
        <v>6</v>
      </c>
      <c r="G1887" s="1" t="s">
        <v>377</v>
      </c>
      <c r="H1887" s="1" t="s">
        <v>28</v>
      </c>
      <c r="I1887">
        <v>3</v>
      </c>
    </row>
    <row r="1888" spans="1:9" x14ac:dyDescent="0.55000000000000004">
      <c r="A1888">
        <v>61</v>
      </c>
      <c r="B1888" s="1" t="s">
        <v>598</v>
      </c>
      <c r="C1888" s="1" t="s">
        <v>5</v>
      </c>
      <c r="D1888">
        <v>6</v>
      </c>
      <c r="E1888" s="1" t="s">
        <v>372</v>
      </c>
      <c r="F1888">
        <v>6</v>
      </c>
      <c r="G1888" s="1" t="s">
        <v>377</v>
      </c>
      <c r="H1888" s="1" t="s">
        <v>28</v>
      </c>
      <c r="I1888">
        <v>3</v>
      </c>
    </row>
    <row r="1889" spans="1:9" x14ac:dyDescent="0.55000000000000004">
      <c r="A1889">
        <v>61</v>
      </c>
      <c r="B1889" s="1" t="s">
        <v>598</v>
      </c>
      <c r="C1889" s="1" t="s">
        <v>5</v>
      </c>
      <c r="D1889">
        <v>6</v>
      </c>
      <c r="E1889" s="1" t="s">
        <v>337</v>
      </c>
      <c r="F1889">
        <v>6</v>
      </c>
      <c r="G1889" s="1" t="s">
        <v>376</v>
      </c>
      <c r="H1889" s="1" t="s">
        <v>28</v>
      </c>
      <c r="I1889">
        <v>3</v>
      </c>
    </row>
    <row r="1890" spans="1:9" x14ac:dyDescent="0.55000000000000004">
      <c r="A1890">
        <v>61</v>
      </c>
      <c r="B1890" s="1" t="s">
        <v>598</v>
      </c>
      <c r="C1890" s="1" t="s">
        <v>5</v>
      </c>
      <c r="D1890">
        <v>6</v>
      </c>
      <c r="E1890" s="1" t="s">
        <v>341</v>
      </c>
      <c r="F1890">
        <v>6</v>
      </c>
      <c r="G1890" s="1" t="s">
        <v>376</v>
      </c>
      <c r="H1890" s="1" t="s">
        <v>29</v>
      </c>
      <c r="I1890">
        <v>3</v>
      </c>
    </row>
    <row r="1891" spans="1:9" x14ac:dyDescent="0.55000000000000004">
      <c r="A1891">
        <v>61</v>
      </c>
      <c r="B1891" s="1" t="s">
        <v>598</v>
      </c>
      <c r="C1891" s="1" t="s">
        <v>5</v>
      </c>
      <c r="D1891">
        <v>6</v>
      </c>
      <c r="E1891" s="1" t="s">
        <v>344</v>
      </c>
      <c r="F1891">
        <v>1</v>
      </c>
      <c r="G1891" s="1" t="s">
        <v>375</v>
      </c>
      <c r="H1891" s="1" t="s">
        <v>29</v>
      </c>
      <c r="I1891">
        <v>3</v>
      </c>
    </row>
    <row r="1892" spans="1:9" x14ac:dyDescent="0.55000000000000004">
      <c r="A1892">
        <v>61</v>
      </c>
      <c r="B1892" s="1" t="s">
        <v>598</v>
      </c>
      <c r="C1892" s="1" t="s">
        <v>5</v>
      </c>
      <c r="D1892">
        <v>6</v>
      </c>
      <c r="E1892" s="1" t="s">
        <v>348</v>
      </c>
      <c r="F1892">
        <v>2</v>
      </c>
      <c r="G1892" s="1" t="s">
        <v>375</v>
      </c>
      <c r="H1892" s="1" t="s">
        <v>28</v>
      </c>
      <c r="I1892">
        <v>3</v>
      </c>
    </row>
    <row r="1893" spans="1:9" x14ac:dyDescent="0.55000000000000004">
      <c r="A1893">
        <v>62</v>
      </c>
      <c r="B1893" s="1" t="s">
        <v>599</v>
      </c>
      <c r="C1893" s="1" t="s">
        <v>2</v>
      </c>
      <c r="D1893">
        <v>1</v>
      </c>
      <c r="E1893" s="1" t="s">
        <v>89</v>
      </c>
      <c r="F1893">
        <v>1</v>
      </c>
      <c r="G1893" s="1" t="s">
        <v>377</v>
      </c>
      <c r="H1893" s="1" t="s">
        <v>29</v>
      </c>
      <c r="I1893">
        <v>3</v>
      </c>
    </row>
    <row r="1894" spans="1:9" x14ac:dyDescent="0.55000000000000004">
      <c r="A1894">
        <v>62</v>
      </c>
      <c r="B1894" s="1" t="s">
        <v>599</v>
      </c>
      <c r="C1894" s="1" t="s">
        <v>2</v>
      </c>
      <c r="D1894">
        <v>1</v>
      </c>
      <c r="E1894" s="1" t="s">
        <v>93</v>
      </c>
      <c r="F1894">
        <v>1</v>
      </c>
      <c r="G1894" s="1" t="s">
        <v>377</v>
      </c>
      <c r="H1894" s="1" t="s">
        <v>29</v>
      </c>
      <c r="I1894">
        <v>3</v>
      </c>
    </row>
    <row r="1895" spans="1:9" x14ac:dyDescent="0.55000000000000004">
      <c r="A1895">
        <v>62</v>
      </c>
      <c r="B1895" s="1" t="s">
        <v>599</v>
      </c>
      <c r="C1895" s="1" t="s">
        <v>2</v>
      </c>
      <c r="D1895">
        <v>1</v>
      </c>
      <c r="E1895" s="1" t="s">
        <v>97</v>
      </c>
      <c r="F1895">
        <v>1</v>
      </c>
      <c r="G1895" s="1" t="s">
        <v>377</v>
      </c>
      <c r="H1895" s="1" t="s">
        <v>29</v>
      </c>
      <c r="I1895">
        <v>3</v>
      </c>
    </row>
    <row r="1896" spans="1:9" x14ac:dyDescent="0.55000000000000004">
      <c r="A1896">
        <v>62</v>
      </c>
      <c r="B1896" s="1" t="s">
        <v>599</v>
      </c>
      <c r="C1896" s="1" t="s">
        <v>2</v>
      </c>
      <c r="D1896">
        <v>1</v>
      </c>
      <c r="E1896" s="1" t="s">
        <v>101</v>
      </c>
      <c r="F1896">
        <v>1</v>
      </c>
      <c r="G1896" s="1" t="s">
        <v>377</v>
      </c>
      <c r="H1896" s="1" t="s">
        <v>29</v>
      </c>
      <c r="I1896">
        <v>3</v>
      </c>
    </row>
    <row r="1897" spans="1:9" x14ac:dyDescent="0.55000000000000004">
      <c r="A1897">
        <v>62</v>
      </c>
      <c r="B1897" s="1" t="s">
        <v>599</v>
      </c>
      <c r="C1897" s="1" t="s">
        <v>2</v>
      </c>
      <c r="D1897">
        <v>1</v>
      </c>
      <c r="E1897" s="1" t="s">
        <v>150</v>
      </c>
      <c r="F1897">
        <v>1</v>
      </c>
      <c r="G1897" s="1" t="s">
        <v>375</v>
      </c>
      <c r="H1897" s="1" t="s">
        <v>29</v>
      </c>
      <c r="I1897">
        <v>3</v>
      </c>
    </row>
    <row r="1898" spans="1:9" x14ac:dyDescent="0.55000000000000004">
      <c r="A1898">
        <v>62</v>
      </c>
      <c r="B1898" s="1" t="s">
        <v>599</v>
      </c>
      <c r="C1898" s="1" t="s">
        <v>2</v>
      </c>
      <c r="D1898">
        <v>1</v>
      </c>
      <c r="E1898" s="1" t="s">
        <v>153</v>
      </c>
      <c r="F1898">
        <v>1</v>
      </c>
      <c r="G1898" s="1" t="s">
        <v>376</v>
      </c>
      <c r="H1898" s="1" t="s">
        <v>28</v>
      </c>
      <c r="I1898">
        <v>3</v>
      </c>
    </row>
    <row r="1899" spans="1:9" x14ac:dyDescent="0.55000000000000004">
      <c r="A1899">
        <v>62</v>
      </c>
      <c r="B1899" s="1" t="s">
        <v>599</v>
      </c>
      <c r="C1899" s="1" t="s">
        <v>2</v>
      </c>
      <c r="D1899">
        <v>1</v>
      </c>
      <c r="E1899" s="1" t="s">
        <v>157</v>
      </c>
      <c r="F1899">
        <v>1</v>
      </c>
      <c r="G1899" s="1" t="s">
        <v>376</v>
      </c>
      <c r="H1899" s="1" t="s">
        <v>28</v>
      </c>
      <c r="I1899">
        <v>3</v>
      </c>
    </row>
    <row r="1900" spans="1:9" x14ac:dyDescent="0.55000000000000004">
      <c r="A1900">
        <v>62</v>
      </c>
      <c r="B1900" s="1" t="s">
        <v>599</v>
      </c>
      <c r="C1900" s="1" t="s">
        <v>2</v>
      </c>
      <c r="D1900">
        <v>1</v>
      </c>
      <c r="E1900" s="1" t="s">
        <v>164</v>
      </c>
      <c r="F1900">
        <v>1</v>
      </c>
      <c r="G1900" s="1" t="s">
        <v>375</v>
      </c>
      <c r="H1900" s="1" t="s">
        <v>28</v>
      </c>
      <c r="I1900">
        <v>3</v>
      </c>
    </row>
    <row r="1901" spans="1:9" x14ac:dyDescent="0.55000000000000004">
      <c r="A1901">
        <v>62</v>
      </c>
      <c r="B1901" s="1" t="s">
        <v>599</v>
      </c>
      <c r="C1901" s="1" t="s">
        <v>2</v>
      </c>
      <c r="D1901">
        <v>1</v>
      </c>
      <c r="E1901" s="1" t="s">
        <v>165</v>
      </c>
      <c r="F1901">
        <v>1</v>
      </c>
      <c r="G1901" s="1" t="s">
        <v>375</v>
      </c>
      <c r="H1901" s="1" t="s">
        <v>28</v>
      </c>
      <c r="I1901">
        <v>3</v>
      </c>
    </row>
    <row r="1902" spans="1:9" x14ac:dyDescent="0.55000000000000004">
      <c r="A1902">
        <v>62</v>
      </c>
      <c r="B1902" s="1" t="s">
        <v>599</v>
      </c>
      <c r="C1902" s="1" t="s">
        <v>2</v>
      </c>
      <c r="D1902">
        <v>1</v>
      </c>
      <c r="E1902" s="1" t="s">
        <v>168</v>
      </c>
      <c r="F1902">
        <v>4</v>
      </c>
      <c r="G1902" s="1" t="s">
        <v>376</v>
      </c>
      <c r="H1902" s="1" t="s">
        <v>29</v>
      </c>
      <c r="I1902">
        <v>3</v>
      </c>
    </row>
    <row r="1903" spans="1:9" x14ac:dyDescent="0.55000000000000004">
      <c r="A1903">
        <v>62</v>
      </c>
      <c r="B1903" s="1" t="s">
        <v>599</v>
      </c>
      <c r="C1903" s="1" t="s">
        <v>2</v>
      </c>
      <c r="D1903">
        <v>1</v>
      </c>
      <c r="E1903" s="1" t="s">
        <v>172</v>
      </c>
      <c r="F1903">
        <v>1</v>
      </c>
      <c r="G1903" s="1" t="s">
        <v>376</v>
      </c>
      <c r="H1903" s="1" t="s">
        <v>29</v>
      </c>
      <c r="I1903">
        <v>3</v>
      </c>
    </row>
    <row r="1904" spans="1:9" x14ac:dyDescent="0.55000000000000004">
      <c r="A1904">
        <v>62</v>
      </c>
      <c r="B1904" s="1" t="s">
        <v>599</v>
      </c>
      <c r="C1904" s="1" t="s">
        <v>2</v>
      </c>
      <c r="D1904">
        <v>1</v>
      </c>
      <c r="E1904" s="1" t="s">
        <v>176</v>
      </c>
      <c r="F1904">
        <v>1</v>
      </c>
      <c r="G1904" s="1" t="s">
        <v>375</v>
      </c>
      <c r="H1904" s="1" t="s">
        <v>29</v>
      </c>
      <c r="I1904">
        <v>3</v>
      </c>
    </row>
    <row r="1905" spans="1:9" x14ac:dyDescent="0.55000000000000004">
      <c r="A1905">
        <v>62</v>
      </c>
      <c r="B1905" s="1" t="s">
        <v>599</v>
      </c>
      <c r="C1905" s="1" t="s">
        <v>2</v>
      </c>
      <c r="D1905">
        <v>1</v>
      </c>
      <c r="E1905" s="1" t="s">
        <v>180</v>
      </c>
      <c r="F1905">
        <v>2</v>
      </c>
      <c r="G1905" s="1" t="s">
        <v>376</v>
      </c>
      <c r="H1905" s="1" t="s">
        <v>29</v>
      </c>
      <c r="I1905">
        <v>3</v>
      </c>
    </row>
    <row r="1906" spans="1:9" x14ac:dyDescent="0.55000000000000004">
      <c r="A1906">
        <v>62</v>
      </c>
      <c r="B1906" s="1" t="s">
        <v>599</v>
      </c>
      <c r="C1906" s="1" t="s">
        <v>2</v>
      </c>
      <c r="D1906">
        <v>1</v>
      </c>
      <c r="E1906" s="1" t="s">
        <v>234</v>
      </c>
      <c r="F1906">
        <v>1</v>
      </c>
      <c r="G1906" s="1" t="s">
        <v>377</v>
      </c>
      <c r="H1906" s="1" t="s">
        <v>28</v>
      </c>
      <c r="I1906">
        <v>3</v>
      </c>
    </row>
    <row r="1907" spans="1:9" x14ac:dyDescent="0.55000000000000004">
      <c r="A1907">
        <v>62</v>
      </c>
      <c r="B1907" s="1" t="s">
        <v>599</v>
      </c>
      <c r="C1907" s="1" t="s">
        <v>2</v>
      </c>
      <c r="D1907">
        <v>1</v>
      </c>
      <c r="E1907" s="1" t="s">
        <v>238</v>
      </c>
      <c r="F1907">
        <v>1</v>
      </c>
      <c r="G1907" s="1" t="s">
        <v>377</v>
      </c>
      <c r="H1907" s="1" t="s">
        <v>28</v>
      </c>
      <c r="I1907">
        <v>3</v>
      </c>
    </row>
    <row r="1908" spans="1:9" x14ac:dyDescent="0.55000000000000004">
      <c r="A1908">
        <v>62</v>
      </c>
      <c r="B1908" s="1" t="s">
        <v>599</v>
      </c>
      <c r="C1908" s="1" t="s">
        <v>2</v>
      </c>
      <c r="D1908">
        <v>1</v>
      </c>
      <c r="E1908" s="1" t="s">
        <v>241</v>
      </c>
      <c r="F1908">
        <v>1</v>
      </c>
      <c r="G1908" s="1" t="s">
        <v>377</v>
      </c>
      <c r="H1908" s="1" t="s">
        <v>29</v>
      </c>
      <c r="I1908">
        <v>3</v>
      </c>
    </row>
    <row r="1909" spans="1:9" x14ac:dyDescent="0.55000000000000004">
      <c r="A1909">
        <v>62</v>
      </c>
      <c r="B1909" s="1" t="s">
        <v>599</v>
      </c>
      <c r="C1909" s="1" t="s">
        <v>2</v>
      </c>
      <c r="D1909">
        <v>1</v>
      </c>
      <c r="E1909" s="1" t="s">
        <v>245</v>
      </c>
      <c r="F1909">
        <v>1</v>
      </c>
      <c r="G1909" s="1" t="s">
        <v>376</v>
      </c>
      <c r="H1909" s="1" t="s">
        <v>28</v>
      </c>
      <c r="I1909">
        <v>3</v>
      </c>
    </row>
    <row r="1910" spans="1:9" x14ac:dyDescent="0.55000000000000004">
      <c r="A1910">
        <v>62</v>
      </c>
      <c r="B1910" s="1" t="s">
        <v>599</v>
      </c>
      <c r="C1910" s="1" t="s">
        <v>2</v>
      </c>
      <c r="D1910">
        <v>1</v>
      </c>
      <c r="E1910" s="1" t="s">
        <v>249</v>
      </c>
      <c r="F1910">
        <v>1</v>
      </c>
      <c r="G1910" s="1" t="s">
        <v>375</v>
      </c>
      <c r="H1910" s="1" t="s">
        <v>28</v>
      </c>
      <c r="I1910">
        <v>3</v>
      </c>
    </row>
    <row r="1911" spans="1:9" x14ac:dyDescent="0.55000000000000004">
      <c r="A1911">
        <v>62</v>
      </c>
      <c r="B1911" s="1" t="s">
        <v>599</v>
      </c>
      <c r="C1911" s="1" t="s">
        <v>2</v>
      </c>
      <c r="D1911">
        <v>1</v>
      </c>
      <c r="E1911" s="1" t="s">
        <v>253</v>
      </c>
      <c r="F1911">
        <v>1</v>
      </c>
      <c r="G1911" s="1" t="s">
        <v>376</v>
      </c>
      <c r="H1911" s="1" t="s">
        <v>28</v>
      </c>
      <c r="I1911">
        <v>3</v>
      </c>
    </row>
    <row r="1912" spans="1:9" x14ac:dyDescent="0.55000000000000004">
      <c r="A1912">
        <v>62</v>
      </c>
      <c r="B1912" s="1" t="s">
        <v>599</v>
      </c>
      <c r="C1912" s="1" t="s">
        <v>2</v>
      </c>
      <c r="D1912">
        <v>1</v>
      </c>
      <c r="E1912" s="1" t="s">
        <v>257</v>
      </c>
      <c r="F1912">
        <v>1</v>
      </c>
      <c r="G1912" s="1" t="s">
        <v>376</v>
      </c>
      <c r="H1912" s="1" t="s">
        <v>28</v>
      </c>
      <c r="I1912">
        <v>3</v>
      </c>
    </row>
    <row r="1913" spans="1:9" x14ac:dyDescent="0.55000000000000004">
      <c r="A1913">
        <v>62</v>
      </c>
      <c r="B1913" s="1" t="s">
        <v>599</v>
      </c>
      <c r="C1913" s="1" t="s">
        <v>2</v>
      </c>
      <c r="D1913">
        <v>1</v>
      </c>
      <c r="E1913" s="1" t="s">
        <v>299</v>
      </c>
      <c r="F1913">
        <v>1</v>
      </c>
      <c r="G1913" s="1" t="s">
        <v>376</v>
      </c>
      <c r="H1913" s="1" t="s">
        <v>28</v>
      </c>
      <c r="I1913">
        <v>3</v>
      </c>
    </row>
    <row r="1914" spans="1:9" x14ac:dyDescent="0.55000000000000004">
      <c r="A1914">
        <v>62</v>
      </c>
      <c r="B1914" s="1" t="s">
        <v>599</v>
      </c>
      <c r="C1914" s="1" t="s">
        <v>2</v>
      </c>
      <c r="D1914">
        <v>1</v>
      </c>
      <c r="E1914" s="1" t="s">
        <v>301</v>
      </c>
      <c r="F1914">
        <v>1</v>
      </c>
      <c r="G1914" s="1" t="s">
        <v>375</v>
      </c>
      <c r="H1914" s="1" t="s">
        <v>28</v>
      </c>
      <c r="I1914">
        <v>3</v>
      </c>
    </row>
    <row r="1915" spans="1:9" x14ac:dyDescent="0.55000000000000004">
      <c r="A1915">
        <v>62</v>
      </c>
      <c r="B1915" s="1" t="s">
        <v>599</v>
      </c>
      <c r="C1915" s="1" t="s">
        <v>2</v>
      </c>
      <c r="D1915">
        <v>1</v>
      </c>
      <c r="E1915" s="1" t="s">
        <v>305</v>
      </c>
      <c r="F1915">
        <v>1</v>
      </c>
      <c r="G1915" s="1" t="s">
        <v>376</v>
      </c>
      <c r="H1915" s="1" t="s">
        <v>28</v>
      </c>
      <c r="I1915">
        <v>3</v>
      </c>
    </row>
    <row r="1916" spans="1:9" x14ac:dyDescent="0.55000000000000004">
      <c r="A1916">
        <v>62</v>
      </c>
      <c r="B1916" s="1" t="s">
        <v>599</v>
      </c>
      <c r="C1916" s="1" t="s">
        <v>2</v>
      </c>
      <c r="D1916">
        <v>1</v>
      </c>
      <c r="E1916" s="1" t="s">
        <v>308</v>
      </c>
      <c r="F1916">
        <v>1</v>
      </c>
      <c r="G1916" s="1" t="s">
        <v>377</v>
      </c>
      <c r="H1916" s="1" t="s">
        <v>28</v>
      </c>
      <c r="I1916">
        <v>3</v>
      </c>
    </row>
    <row r="1917" spans="1:9" x14ac:dyDescent="0.55000000000000004">
      <c r="A1917">
        <v>62</v>
      </c>
      <c r="B1917" s="1" t="s">
        <v>599</v>
      </c>
      <c r="C1917" s="1" t="s">
        <v>2</v>
      </c>
      <c r="D1917">
        <v>1</v>
      </c>
      <c r="E1917" s="1" t="s">
        <v>311</v>
      </c>
      <c r="F1917">
        <v>1</v>
      </c>
      <c r="G1917" s="1" t="s">
        <v>377</v>
      </c>
      <c r="H1917" s="1" t="s">
        <v>28</v>
      </c>
      <c r="I1917">
        <v>3</v>
      </c>
    </row>
    <row r="1918" spans="1:9" x14ac:dyDescent="0.55000000000000004">
      <c r="A1918">
        <v>62</v>
      </c>
      <c r="B1918" s="1" t="s">
        <v>599</v>
      </c>
      <c r="C1918" s="1" t="s">
        <v>2</v>
      </c>
      <c r="D1918">
        <v>1</v>
      </c>
      <c r="E1918" s="1" t="s">
        <v>314</v>
      </c>
      <c r="F1918">
        <v>1</v>
      </c>
      <c r="G1918" s="1" t="s">
        <v>377</v>
      </c>
      <c r="H1918" s="1" t="s">
        <v>28</v>
      </c>
      <c r="I1918">
        <v>3</v>
      </c>
    </row>
    <row r="1919" spans="1:9" x14ac:dyDescent="0.55000000000000004">
      <c r="A1919">
        <v>62</v>
      </c>
      <c r="B1919" s="1" t="s">
        <v>599</v>
      </c>
      <c r="C1919" s="1" t="s">
        <v>2</v>
      </c>
      <c r="D1919">
        <v>1</v>
      </c>
      <c r="E1919" s="1" t="s">
        <v>372</v>
      </c>
      <c r="F1919">
        <v>1</v>
      </c>
      <c r="G1919" s="1" t="s">
        <v>377</v>
      </c>
      <c r="H1919" s="1" t="s">
        <v>28</v>
      </c>
      <c r="I1919">
        <v>3</v>
      </c>
    </row>
    <row r="1920" spans="1:9" x14ac:dyDescent="0.55000000000000004">
      <c r="A1920">
        <v>62</v>
      </c>
      <c r="B1920" s="1" t="s">
        <v>599</v>
      </c>
      <c r="C1920" s="1" t="s">
        <v>2</v>
      </c>
      <c r="D1920">
        <v>1</v>
      </c>
      <c r="E1920" s="1" t="s">
        <v>337</v>
      </c>
      <c r="F1920">
        <v>1</v>
      </c>
      <c r="G1920" s="1" t="s">
        <v>376</v>
      </c>
      <c r="H1920" s="1" t="s">
        <v>28</v>
      </c>
      <c r="I1920">
        <v>3</v>
      </c>
    </row>
    <row r="1921" spans="1:9" x14ac:dyDescent="0.55000000000000004">
      <c r="A1921">
        <v>62</v>
      </c>
      <c r="B1921" s="1" t="s">
        <v>599</v>
      </c>
      <c r="C1921" s="1" t="s">
        <v>2</v>
      </c>
      <c r="D1921">
        <v>1</v>
      </c>
      <c r="E1921" s="1" t="s">
        <v>341</v>
      </c>
      <c r="F1921">
        <v>1</v>
      </c>
      <c r="G1921" s="1" t="s">
        <v>376</v>
      </c>
      <c r="H1921" s="1" t="s">
        <v>29</v>
      </c>
      <c r="I1921">
        <v>3</v>
      </c>
    </row>
    <row r="1922" spans="1:9" x14ac:dyDescent="0.55000000000000004">
      <c r="A1922">
        <v>62</v>
      </c>
      <c r="B1922" s="1" t="s">
        <v>599</v>
      </c>
      <c r="C1922" s="1" t="s">
        <v>2</v>
      </c>
      <c r="D1922">
        <v>1</v>
      </c>
      <c r="E1922" s="1" t="s">
        <v>344</v>
      </c>
      <c r="F1922">
        <v>1</v>
      </c>
      <c r="G1922" s="1" t="s">
        <v>375</v>
      </c>
      <c r="H1922" s="1" t="s">
        <v>29</v>
      </c>
      <c r="I1922">
        <v>3</v>
      </c>
    </row>
    <row r="1923" spans="1:9" x14ac:dyDescent="0.55000000000000004">
      <c r="A1923">
        <v>62</v>
      </c>
      <c r="B1923" s="1" t="s">
        <v>599</v>
      </c>
      <c r="C1923" s="1" t="s">
        <v>2</v>
      </c>
      <c r="D1923">
        <v>1</v>
      </c>
      <c r="E1923" s="1" t="s">
        <v>348</v>
      </c>
      <c r="F1923">
        <v>1</v>
      </c>
      <c r="G1923" s="1" t="s">
        <v>375</v>
      </c>
      <c r="H1923" s="1" t="s">
        <v>28</v>
      </c>
      <c r="I1923">
        <v>3</v>
      </c>
    </row>
    <row r="1924" spans="1:9" x14ac:dyDescent="0.55000000000000004">
      <c r="A1924">
        <v>63</v>
      </c>
      <c r="B1924" s="1" t="s">
        <v>600</v>
      </c>
      <c r="C1924" s="1" t="s">
        <v>1</v>
      </c>
      <c r="D1924">
        <v>2</v>
      </c>
      <c r="E1924" s="1" t="s">
        <v>89</v>
      </c>
      <c r="F1924">
        <v>2</v>
      </c>
      <c r="G1924" s="1" t="s">
        <v>377</v>
      </c>
      <c r="H1924" s="1" t="s">
        <v>29</v>
      </c>
      <c r="I1924">
        <v>3</v>
      </c>
    </row>
    <row r="1925" spans="1:9" x14ac:dyDescent="0.55000000000000004">
      <c r="A1925">
        <v>63</v>
      </c>
      <c r="B1925" s="1" t="s">
        <v>600</v>
      </c>
      <c r="C1925" s="1" t="s">
        <v>1</v>
      </c>
      <c r="D1925">
        <v>2</v>
      </c>
      <c r="E1925" s="1" t="s">
        <v>93</v>
      </c>
      <c r="F1925">
        <v>2</v>
      </c>
      <c r="G1925" s="1" t="s">
        <v>377</v>
      </c>
      <c r="H1925" s="1" t="s">
        <v>29</v>
      </c>
      <c r="I1925">
        <v>3</v>
      </c>
    </row>
    <row r="1926" spans="1:9" x14ac:dyDescent="0.55000000000000004">
      <c r="A1926">
        <v>63</v>
      </c>
      <c r="B1926" s="1" t="s">
        <v>600</v>
      </c>
      <c r="C1926" s="1" t="s">
        <v>1</v>
      </c>
      <c r="D1926">
        <v>2</v>
      </c>
      <c r="E1926" s="1" t="s">
        <v>97</v>
      </c>
      <c r="F1926">
        <v>2</v>
      </c>
      <c r="G1926" s="1" t="s">
        <v>377</v>
      </c>
      <c r="H1926" s="1" t="s">
        <v>29</v>
      </c>
      <c r="I1926">
        <v>3</v>
      </c>
    </row>
    <row r="1927" spans="1:9" x14ac:dyDescent="0.55000000000000004">
      <c r="A1927">
        <v>63</v>
      </c>
      <c r="B1927" s="1" t="s">
        <v>600</v>
      </c>
      <c r="C1927" s="1" t="s">
        <v>1</v>
      </c>
      <c r="D1927">
        <v>2</v>
      </c>
      <c r="E1927" s="1" t="s">
        <v>101</v>
      </c>
      <c r="F1927">
        <v>2</v>
      </c>
      <c r="G1927" s="1" t="s">
        <v>377</v>
      </c>
      <c r="H1927" s="1" t="s">
        <v>29</v>
      </c>
      <c r="I1927">
        <v>3</v>
      </c>
    </row>
    <row r="1928" spans="1:9" x14ac:dyDescent="0.55000000000000004">
      <c r="A1928">
        <v>63</v>
      </c>
      <c r="B1928" s="1" t="s">
        <v>600</v>
      </c>
      <c r="C1928" s="1" t="s">
        <v>1</v>
      </c>
      <c r="D1928">
        <v>2</v>
      </c>
      <c r="E1928" s="1" t="s">
        <v>150</v>
      </c>
      <c r="F1928">
        <v>2</v>
      </c>
      <c r="G1928" s="1" t="s">
        <v>375</v>
      </c>
      <c r="H1928" s="1" t="s">
        <v>29</v>
      </c>
      <c r="I1928">
        <v>3</v>
      </c>
    </row>
    <row r="1929" spans="1:9" x14ac:dyDescent="0.55000000000000004">
      <c r="A1929">
        <v>63</v>
      </c>
      <c r="B1929" s="1" t="s">
        <v>600</v>
      </c>
      <c r="C1929" s="1" t="s">
        <v>1</v>
      </c>
      <c r="D1929">
        <v>2</v>
      </c>
      <c r="E1929" s="1" t="s">
        <v>153</v>
      </c>
      <c r="F1929">
        <v>2</v>
      </c>
      <c r="G1929" s="1" t="s">
        <v>376</v>
      </c>
      <c r="H1929" s="1" t="s">
        <v>28</v>
      </c>
      <c r="I1929">
        <v>3</v>
      </c>
    </row>
    <row r="1930" spans="1:9" x14ac:dyDescent="0.55000000000000004">
      <c r="A1930">
        <v>63</v>
      </c>
      <c r="B1930" s="1" t="s">
        <v>600</v>
      </c>
      <c r="C1930" s="1" t="s">
        <v>1</v>
      </c>
      <c r="D1930">
        <v>2</v>
      </c>
      <c r="E1930" s="1" t="s">
        <v>157</v>
      </c>
      <c r="F1930">
        <v>2</v>
      </c>
      <c r="G1930" s="1" t="s">
        <v>376</v>
      </c>
      <c r="H1930" s="1" t="s">
        <v>28</v>
      </c>
      <c r="I1930">
        <v>3</v>
      </c>
    </row>
    <row r="1931" spans="1:9" x14ac:dyDescent="0.55000000000000004">
      <c r="A1931">
        <v>63</v>
      </c>
      <c r="B1931" s="1" t="s">
        <v>600</v>
      </c>
      <c r="C1931" s="1" t="s">
        <v>1</v>
      </c>
      <c r="D1931">
        <v>2</v>
      </c>
      <c r="E1931" s="1" t="s">
        <v>164</v>
      </c>
      <c r="F1931">
        <v>2</v>
      </c>
      <c r="G1931" s="1" t="s">
        <v>375</v>
      </c>
      <c r="H1931" s="1" t="s">
        <v>28</v>
      </c>
      <c r="I1931">
        <v>3</v>
      </c>
    </row>
    <row r="1932" spans="1:9" x14ac:dyDescent="0.55000000000000004">
      <c r="A1932">
        <v>63</v>
      </c>
      <c r="B1932" s="1" t="s">
        <v>600</v>
      </c>
      <c r="C1932" s="1" t="s">
        <v>1</v>
      </c>
      <c r="D1932">
        <v>2</v>
      </c>
      <c r="E1932" s="1" t="s">
        <v>165</v>
      </c>
      <c r="F1932">
        <v>2</v>
      </c>
      <c r="G1932" s="1" t="s">
        <v>375</v>
      </c>
      <c r="H1932" s="1" t="s">
        <v>28</v>
      </c>
      <c r="I1932">
        <v>3</v>
      </c>
    </row>
    <row r="1933" spans="1:9" x14ac:dyDescent="0.55000000000000004">
      <c r="A1933">
        <v>63</v>
      </c>
      <c r="B1933" s="1" t="s">
        <v>600</v>
      </c>
      <c r="C1933" s="1" t="s">
        <v>1</v>
      </c>
      <c r="D1933">
        <v>2</v>
      </c>
      <c r="E1933" s="1" t="s">
        <v>168</v>
      </c>
      <c r="F1933">
        <v>2</v>
      </c>
      <c r="G1933" s="1" t="s">
        <v>376</v>
      </c>
      <c r="H1933" s="1" t="s">
        <v>29</v>
      </c>
      <c r="I1933">
        <v>3</v>
      </c>
    </row>
    <row r="1934" spans="1:9" x14ac:dyDescent="0.55000000000000004">
      <c r="A1934">
        <v>63</v>
      </c>
      <c r="B1934" s="1" t="s">
        <v>600</v>
      </c>
      <c r="C1934" s="1" t="s">
        <v>1</v>
      </c>
      <c r="D1934">
        <v>2</v>
      </c>
      <c r="E1934" s="1" t="s">
        <v>172</v>
      </c>
      <c r="F1934">
        <v>2</v>
      </c>
      <c r="G1934" s="1" t="s">
        <v>376</v>
      </c>
      <c r="H1934" s="1" t="s">
        <v>29</v>
      </c>
      <c r="I1934">
        <v>3</v>
      </c>
    </row>
    <row r="1935" spans="1:9" x14ac:dyDescent="0.55000000000000004">
      <c r="A1935">
        <v>63</v>
      </c>
      <c r="B1935" s="1" t="s">
        <v>600</v>
      </c>
      <c r="C1935" s="1" t="s">
        <v>1</v>
      </c>
      <c r="D1935">
        <v>2</v>
      </c>
      <c r="E1935" s="1" t="s">
        <v>176</v>
      </c>
      <c r="F1935">
        <v>2</v>
      </c>
      <c r="G1935" s="1" t="s">
        <v>375</v>
      </c>
      <c r="H1935" s="1" t="s">
        <v>29</v>
      </c>
      <c r="I1935">
        <v>3</v>
      </c>
    </row>
    <row r="1936" spans="1:9" x14ac:dyDescent="0.55000000000000004">
      <c r="A1936">
        <v>63</v>
      </c>
      <c r="B1936" s="1" t="s">
        <v>600</v>
      </c>
      <c r="C1936" s="1" t="s">
        <v>1</v>
      </c>
      <c r="D1936">
        <v>2</v>
      </c>
      <c r="E1936" s="1" t="s">
        <v>180</v>
      </c>
      <c r="F1936">
        <v>2</v>
      </c>
      <c r="G1936" s="1" t="s">
        <v>376</v>
      </c>
      <c r="H1936" s="1" t="s">
        <v>29</v>
      </c>
      <c r="I1936">
        <v>3</v>
      </c>
    </row>
    <row r="1937" spans="1:9" x14ac:dyDescent="0.55000000000000004">
      <c r="A1937">
        <v>63</v>
      </c>
      <c r="B1937" s="1" t="s">
        <v>600</v>
      </c>
      <c r="C1937" s="1" t="s">
        <v>1</v>
      </c>
      <c r="D1937">
        <v>2</v>
      </c>
      <c r="E1937" s="1" t="s">
        <v>234</v>
      </c>
      <c r="F1937">
        <v>2</v>
      </c>
      <c r="G1937" s="1" t="s">
        <v>377</v>
      </c>
      <c r="H1937" s="1" t="s">
        <v>28</v>
      </c>
      <c r="I1937">
        <v>3</v>
      </c>
    </row>
    <row r="1938" spans="1:9" x14ac:dyDescent="0.55000000000000004">
      <c r="A1938">
        <v>63</v>
      </c>
      <c r="B1938" s="1" t="s">
        <v>600</v>
      </c>
      <c r="C1938" s="1" t="s">
        <v>1</v>
      </c>
      <c r="D1938">
        <v>2</v>
      </c>
      <c r="E1938" s="1" t="s">
        <v>238</v>
      </c>
      <c r="F1938">
        <v>2</v>
      </c>
      <c r="G1938" s="1" t="s">
        <v>377</v>
      </c>
      <c r="H1938" s="1" t="s">
        <v>28</v>
      </c>
      <c r="I1938">
        <v>3</v>
      </c>
    </row>
    <row r="1939" spans="1:9" x14ac:dyDescent="0.55000000000000004">
      <c r="A1939">
        <v>63</v>
      </c>
      <c r="B1939" s="1" t="s">
        <v>600</v>
      </c>
      <c r="C1939" s="1" t="s">
        <v>1</v>
      </c>
      <c r="D1939">
        <v>2</v>
      </c>
      <c r="E1939" s="1" t="s">
        <v>241</v>
      </c>
      <c r="F1939">
        <v>2</v>
      </c>
      <c r="G1939" s="1" t="s">
        <v>377</v>
      </c>
      <c r="H1939" s="1" t="s">
        <v>29</v>
      </c>
      <c r="I1939">
        <v>3</v>
      </c>
    </row>
    <row r="1940" spans="1:9" x14ac:dyDescent="0.55000000000000004">
      <c r="A1940">
        <v>63</v>
      </c>
      <c r="B1940" s="1" t="s">
        <v>600</v>
      </c>
      <c r="C1940" s="1" t="s">
        <v>1</v>
      </c>
      <c r="D1940">
        <v>2</v>
      </c>
      <c r="E1940" s="1" t="s">
        <v>245</v>
      </c>
      <c r="F1940">
        <v>2</v>
      </c>
      <c r="G1940" s="1" t="s">
        <v>376</v>
      </c>
      <c r="H1940" s="1" t="s">
        <v>28</v>
      </c>
      <c r="I1940">
        <v>3</v>
      </c>
    </row>
    <row r="1941" spans="1:9" x14ac:dyDescent="0.55000000000000004">
      <c r="A1941">
        <v>63</v>
      </c>
      <c r="B1941" s="1" t="s">
        <v>600</v>
      </c>
      <c r="C1941" s="1" t="s">
        <v>1</v>
      </c>
      <c r="D1941">
        <v>2</v>
      </c>
      <c r="E1941" s="1" t="s">
        <v>249</v>
      </c>
      <c r="F1941">
        <v>2</v>
      </c>
      <c r="G1941" s="1" t="s">
        <v>375</v>
      </c>
      <c r="H1941" s="1" t="s">
        <v>28</v>
      </c>
      <c r="I1941">
        <v>3</v>
      </c>
    </row>
    <row r="1942" spans="1:9" x14ac:dyDescent="0.55000000000000004">
      <c r="A1942">
        <v>63</v>
      </c>
      <c r="B1942" s="1" t="s">
        <v>600</v>
      </c>
      <c r="C1942" s="1" t="s">
        <v>1</v>
      </c>
      <c r="D1942">
        <v>2</v>
      </c>
      <c r="E1942" s="1" t="s">
        <v>253</v>
      </c>
      <c r="F1942">
        <v>2</v>
      </c>
      <c r="G1942" s="1" t="s">
        <v>376</v>
      </c>
      <c r="H1942" s="1" t="s">
        <v>28</v>
      </c>
      <c r="I1942">
        <v>3</v>
      </c>
    </row>
    <row r="1943" spans="1:9" x14ac:dyDescent="0.55000000000000004">
      <c r="A1943">
        <v>63</v>
      </c>
      <c r="B1943" s="1" t="s">
        <v>600</v>
      </c>
      <c r="C1943" s="1" t="s">
        <v>1</v>
      </c>
      <c r="D1943">
        <v>2</v>
      </c>
      <c r="E1943" s="1" t="s">
        <v>257</v>
      </c>
      <c r="F1943">
        <v>2</v>
      </c>
      <c r="G1943" s="1" t="s">
        <v>376</v>
      </c>
      <c r="H1943" s="1" t="s">
        <v>28</v>
      </c>
      <c r="I1943">
        <v>3</v>
      </c>
    </row>
    <row r="1944" spans="1:9" x14ac:dyDescent="0.55000000000000004">
      <c r="A1944">
        <v>63</v>
      </c>
      <c r="B1944" s="1" t="s">
        <v>600</v>
      </c>
      <c r="C1944" s="1" t="s">
        <v>1</v>
      </c>
      <c r="D1944">
        <v>2</v>
      </c>
      <c r="E1944" s="1" t="s">
        <v>299</v>
      </c>
      <c r="F1944">
        <v>2</v>
      </c>
      <c r="G1944" s="1" t="s">
        <v>376</v>
      </c>
      <c r="H1944" s="1" t="s">
        <v>28</v>
      </c>
      <c r="I1944">
        <v>3</v>
      </c>
    </row>
    <row r="1945" spans="1:9" x14ac:dyDescent="0.55000000000000004">
      <c r="A1945">
        <v>63</v>
      </c>
      <c r="B1945" s="1" t="s">
        <v>600</v>
      </c>
      <c r="C1945" s="1" t="s">
        <v>1</v>
      </c>
      <c r="D1945">
        <v>2</v>
      </c>
      <c r="E1945" s="1" t="s">
        <v>301</v>
      </c>
      <c r="F1945">
        <v>2</v>
      </c>
      <c r="G1945" s="1" t="s">
        <v>375</v>
      </c>
      <c r="H1945" s="1" t="s">
        <v>28</v>
      </c>
      <c r="I1945">
        <v>3</v>
      </c>
    </row>
    <row r="1946" spans="1:9" x14ac:dyDescent="0.55000000000000004">
      <c r="A1946">
        <v>63</v>
      </c>
      <c r="B1946" s="1" t="s">
        <v>600</v>
      </c>
      <c r="C1946" s="1" t="s">
        <v>1</v>
      </c>
      <c r="D1946">
        <v>2</v>
      </c>
      <c r="E1946" s="1" t="s">
        <v>305</v>
      </c>
      <c r="F1946">
        <v>2</v>
      </c>
      <c r="G1946" s="1" t="s">
        <v>376</v>
      </c>
      <c r="H1946" s="1" t="s">
        <v>28</v>
      </c>
      <c r="I1946">
        <v>3</v>
      </c>
    </row>
    <row r="1947" spans="1:9" x14ac:dyDescent="0.55000000000000004">
      <c r="A1947">
        <v>63</v>
      </c>
      <c r="B1947" s="1" t="s">
        <v>600</v>
      </c>
      <c r="C1947" s="1" t="s">
        <v>1</v>
      </c>
      <c r="D1947">
        <v>2</v>
      </c>
      <c r="E1947" s="1" t="s">
        <v>308</v>
      </c>
      <c r="F1947">
        <v>2</v>
      </c>
      <c r="G1947" s="1" t="s">
        <v>377</v>
      </c>
      <c r="H1947" s="1" t="s">
        <v>28</v>
      </c>
      <c r="I1947">
        <v>3</v>
      </c>
    </row>
    <row r="1948" spans="1:9" x14ac:dyDescent="0.55000000000000004">
      <c r="A1948">
        <v>63</v>
      </c>
      <c r="B1948" s="1" t="s">
        <v>600</v>
      </c>
      <c r="C1948" s="1" t="s">
        <v>1</v>
      </c>
      <c r="D1948">
        <v>2</v>
      </c>
      <c r="E1948" s="1" t="s">
        <v>311</v>
      </c>
      <c r="F1948">
        <v>2</v>
      </c>
      <c r="G1948" s="1" t="s">
        <v>377</v>
      </c>
      <c r="H1948" s="1" t="s">
        <v>28</v>
      </c>
      <c r="I1948">
        <v>3</v>
      </c>
    </row>
    <row r="1949" spans="1:9" x14ac:dyDescent="0.55000000000000004">
      <c r="A1949">
        <v>63</v>
      </c>
      <c r="B1949" s="1" t="s">
        <v>600</v>
      </c>
      <c r="C1949" s="1" t="s">
        <v>1</v>
      </c>
      <c r="D1949">
        <v>2</v>
      </c>
      <c r="E1949" s="1" t="s">
        <v>314</v>
      </c>
      <c r="F1949">
        <v>2</v>
      </c>
      <c r="G1949" s="1" t="s">
        <v>377</v>
      </c>
      <c r="H1949" s="1" t="s">
        <v>28</v>
      </c>
      <c r="I1949">
        <v>3</v>
      </c>
    </row>
    <row r="1950" spans="1:9" x14ac:dyDescent="0.55000000000000004">
      <c r="A1950">
        <v>63</v>
      </c>
      <c r="B1950" s="1" t="s">
        <v>600</v>
      </c>
      <c r="C1950" s="1" t="s">
        <v>1</v>
      </c>
      <c r="D1950">
        <v>2</v>
      </c>
      <c r="E1950" s="1" t="s">
        <v>372</v>
      </c>
      <c r="F1950">
        <v>2</v>
      </c>
      <c r="G1950" s="1" t="s">
        <v>377</v>
      </c>
      <c r="H1950" s="1" t="s">
        <v>28</v>
      </c>
      <c r="I1950">
        <v>3</v>
      </c>
    </row>
    <row r="1951" spans="1:9" x14ac:dyDescent="0.55000000000000004">
      <c r="A1951">
        <v>63</v>
      </c>
      <c r="B1951" s="1" t="s">
        <v>600</v>
      </c>
      <c r="C1951" s="1" t="s">
        <v>1</v>
      </c>
      <c r="D1951">
        <v>2</v>
      </c>
      <c r="E1951" s="1" t="s">
        <v>337</v>
      </c>
      <c r="F1951">
        <v>2</v>
      </c>
      <c r="G1951" s="1" t="s">
        <v>376</v>
      </c>
      <c r="H1951" s="1" t="s">
        <v>28</v>
      </c>
      <c r="I1951">
        <v>3</v>
      </c>
    </row>
    <row r="1952" spans="1:9" x14ac:dyDescent="0.55000000000000004">
      <c r="A1952">
        <v>63</v>
      </c>
      <c r="B1952" s="1" t="s">
        <v>600</v>
      </c>
      <c r="C1952" s="1" t="s">
        <v>1</v>
      </c>
      <c r="D1952">
        <v>2</v>
      </c>
      <c r="E1952" s="1" t="s">
        <v>341</v>
      </c>
      <c r="F1952">
        <v>2</v>
      </c>
      <c r="G1952" s="1" t="s">
        <v>376</v>
      </c>
      <c r="H1952" s="1" t="s">
        <v>29</v>
      </c>
      <c r="I1952">
        <v>3</v>
      </c>
    </row>
    <row r="1953" spans="1:9" x14ac:dyDescent="0.55000000000000004">
      <c r="A1953">
        <v>63</v>
      </c>
      <c r="B1953" s="1" t="s">
        <v>600</v>
      </c>
      <c r="C1953" s="1" t="s">
        <v>1</v>
      </c>
      <c r="D1953">
        <v>2</v>
      </c>
      <c r="E1953" s="1" t="s">
        <v>344</v>
      </c>
      <c r="F1953">
        <v>2</v>
      </c>
      <c r="G1953" s="1" t="s">
        <v>375</v>
      </c>
      <c r="H1953" s="1" t="s">
        <v>29</v>
      </c>
      <c r="I1953">
        <v>3</v>
      </c>
    </row>
    <row r="1954" spans="1:9" x14ac:dyDescent="0.55000000000000004">
      <c r="A1954">
        <v>63</v>
      </c>
      <c r="B1954" s="1" t="s">
        <v>600</v>
      </c>
      <c r="C1954" s="1" t="s">
        <v>1</v>
      </c>
      <c r="D1954">
        <v>2</v>
      </c>
      <c r="E1954" s="1" t="s">
        <v>348</v>
      </c>
      <c r="F1954">
        <v>1</v>
      </c>
      <c r="G1954" s="1" t="s">
        <v>375</v>
      </c>
      <c r="H1954" s="1" t="s">
        <v>28</v>
      </c>
      <c r="I1954">
        <v>3</v>
      </c>
    </row>
    <row r="1955" spans="1:9" x14ac:dyDescent="0.55000000000000004">
      <c r="A1955">
        <v>64</v>
      </c>
      <c r="B1955" s="1" t="s">
        <v>601</v>
      </c>
      <c r="C1955" s="1" t="s">
        <v>3</v>
      </c>
      <c r="D1955">
        <v>4</v>
      </c>
      <c r="E1955" s="1" t="s">
        <v>89</v>
      </c>
      <c r="F1955">
        <v>5</v>
      </c>
      <c r="G1955" s="1" t="s">
        <v>377</v>
      </c>
      <c r="H1955" s="1" t="s">
        <v>29</v>
      </c>
      <c r="I1955">
        <v>3</v>
      </c>
    </row>
    <row r="1956" spans="1:9" x14ac:dyDescent="0.55000000000000004">
      <c r="A1956">
        <v>64</v>
      </c>
      <c r="B1956" s="1" t="s">
        <v>601</v>
      </c>
      <c r="C1956" s="1" t="s">
        <v>3</v>
      </c>
      <c r="D1956">
        <v>4</v>
      </c>
      <c r="E1956" s="1" t="s">
        <v>93</v>
      </c>
      <c r="F1956">
        <v>4</v>
      </c>
      <c r="G1956" s="1" t="s">
        <v>377</v>
      </c>
      <c r="H1956" s="1" t="s">
        <v>29</v>
      </c>
      <c r="I1956">
        <v>3</v>
      </c>
    </row>
    <row r="1957" spans="1:9" x14ac:dyDescent="0.55000000000000004">
      <c r="A1957">
        <v>64</v>
      </c>
      <c r="B1957" s="1" t="s">
        <v>601</v>
      </c>
      <c r="C1957" s="1" t="s">
        <v>3</v>
      </c>
      <c r="D1957">
        <v>4</v>
      </c>
      <c r="E1957" s="1" t="s">
        <v>97</v>
      </c>
      <c r="F1957">
        <v>4</v>
      </c>
      <c r="G1957" s="1" t="s">
        <v>377</v>
      </c>
      <c r="H1957" s="1" t="s">
        <v>29</v>
      </c>
      <c r="I1957">
        <v>3</v>
      </c>
    </row>
    <row r="1958" spans="1:9" x14ac:dyDescent="0.55000000000000004">
      <c r="A1958">
        <v>64</v>
      </c>
      <c r="B1958" s="1" t="s">
        <v>601</v>
      </c>
      <c r="C1958" s="1" t="s">
        <v>3</v>
      </c>
      <c r="D1958">
        <v>4</v>
      </c>
      <c r="E1958" s="1" t="s">
        <v>101</v>
      </c>
      <c r="F1958">
        <v>4</v>
      </c>
      <c r="G1958" s="1" t="s">
        <v>377</v>
      </c>
      <c r="H1958" s="1" t="s">
        <v>29</v>
      </c>
      <c r="I1958">
        <v>3</v>
      </c>
    </row>
    <row r="1959" spans="1:9" x14ac:dyDescent="0.55000000000000004">
      <c r="A1959">
        <v>64</v>
      </c>
      <c r="B1959" s="1" t="s">
        <v>601</v>
      </c>
      <c r="C1959" s="1" t="s">
        <v>3</v>
      </c>
      <c r="D1959">
        <v>4</v>
      </c>
      <c r="E1959" s="1" t="s">
        <v>150</v>
      </c>
      <c r="F1959">
        <v>5</v>
      </c>
      <c r="G1959" s="1" t="s">
        <v>375</v>
      </c>
      <c r="H1959" s="1" t="s">
        <v>29</v>
      </c>
      <c r="I1959">
        <v>3</v>
      </c>
    </row>
    <row r="1960" spans="1:9" x14ac:dyDescent="0.55000000000000004">
      <c r="A1960">
        <v>64</v>
      </c>
      <c r="B1960" s="1" t="s">
        <v>601</v>
      </c>
      <c r="C1960" s="1" t="s">
        <v>3</v>
      </c>
      <c r="D1960">
        <v>4</v>
      </c>
      <c r="E1960" s="1" t="s">
        <v>153</v>
      </c>
      <c r="F1960">
        <v>4</v>
      </c>
      <c r="G1960" s="1" t="s">
        <v>376</v>
      </c>
      <c r="H1960" s="1" t="s">
        <v>28</v>
      </c>
      <c r="I1960">
        <v>3</v>
      </c>
    </row>
    <row r="1961" spans="1:9" x14ac:dyDescent="0.55000000000000004">
      <c r="A1961">
        <v>64</v>
      </c>
      <c r="B1961" s="1" t="s">
        <v>601</v>
      </c>
      <c r="C1961" s="1" t="s">
        <v>3</v>
      </c>
      <c r="D1961">
        <v>4</v>
      </c>
      <c r="E1961" s="1" t="s">
        <v>157</v>
      </c>
      <c r="F1961">
        <v>4</v>
      </c>
      <c r="G1961" s="1" t="s">
        <v>376</v>
      </c>
      <c r="H1961" s="1" t="s">
        <v>28</v>
      </c>
      <c r="I1961">
        <v>3</v>
      </c>
    </row>
    <row r="1962" spans="1:9" x14ac:dyDescent="0.55000000000000004">
      <c r="A1962">
        <v>64</v>
      </c>
      <c r="B1962" s="1" t="s">
        <v>601</v>
      </c>
      <c r="C1962" s="1" t="s">
        <v>3</v>
      </c>
      <c r="D1962">
        <v>4</v>
      </c>
      <c r="E1962" s="1" t="s">
        <v>164</v>
      </c>
      <c r="F1962">
        <v>4</v>
      </c>
      <c r="G1962" s="1" t="s">
        <v>375</v>
      </c>
      <c r="H1962" s="1" t="s">
        <v>28</v>
      </c>
      <c r="I1962">
        <v>3</v>
      </c>
    </row>
    <row r="1963" spans="1:9" x14ac:dyDescent="0.55000000000000004">
      <c r="A1963">
        <v>64</v>
      </c>
      <c r="B1963" s="1" t="s">
        <v>601</v>
      </c>
      <c r="C1963" s="1" t="s">
        <v>3</v>
      </c>
      <c r="D1963">
        <v>4</v>
      </c>
      <c r="E1963" s="1" t="s">
        <v>165</v>
      </c>
      <c r="F1963">
        <v>4</v>
      </c>
      <c r="G1963" s="1" t="s">
        <v>375</v>
      </c>
      <c r="H1963" s="1" t="s">
        <v>28</v>
      </c>
      <c r="I1963">
        <v>3</v>
      </c>
    </row>
    <row r="1964" spans="1:9" x14ac:dyDescent="0.55000000000000004">
      <c r="A1964">
        <v>64</v>
      </c>
      <c r="B1964" s="1" t="s">
        <v>601</v>
      </c>
      <c r="C1964" s="1" t="s">
        <v>3</v>
      </c>
      <c r="D1964">
        <v>4</v>
      </c>
      <c r="E1964" s="1" t="s">
        <v>168</v>
      </c>
      <c r="F1964">
        <v>3</v>
      </c>
      <c r="G1964" s="1" t="s">
        <v>376</v>
      </c>
      <c r="H1964" s="1" t="s">
        <v>29</v>
      </c>
      <c r="I1964">
        <v>3</v>
      </c>
    </row>
    <row r="1965" spans="1:9" x14ac:dyDescent="0.55000000000000004">
      <c r="A1965">
        <v>64</v>
      </c>
      <c r="B1965" s="1" t="s">
        <v>601</v>
      </c>
      <c r="C1965" s="1" t="s">
        <v>3</v>
      </c>
      <c r="D1965">
        <v>4</v>
      </c>
      <c r="E1965" s="1" t="s">
        <v>172</v>
      </c>
      <c r="F1965">
        <v>4</v>
      </c>
      <c r="G1965" s="1" t="s">
        <v>376</v>
      </c>
      <c r="H1965" s="1" t="s">
        <v>29</v>
      </c>
      <c r="I1965">
        <v>3</v>
      </c>
    </row>
    <row r="1966" spans="1:9" x14ac:dyDescent="0.55000000000000004">
      <c r="A1966">
        <v>64</v>
      </c>
      <c r="B1966" s="1" t="s">
        <v>601</v>
      </c>
      <c r="C1966" s="1" t="s">
        <v>3</v>
      </c>
      <c r="D1966">
        <v>4</v>
      </c>
      <c r="E1966" s="1" t="s">
        <v>176</v>
      </c>
      <c r="F1966">
        <v>4</v>
      </c>
      <c r="G1966" s="1" t="s">
        <v>375</v>
      </c>
      <c r="H1966" s="1" t="s">
        <v>29</v>
      </c>
      <c r="I1966">
        <v>3</v>
      </c>
    </row>
    <row r="1967" spans="1:9" x14ac:dyDescent="0.55000000000000004">
      <c r="A1967">
        <v>64</v>
      </c>
      <c r="B1967" s="1" t="s">
        <v>601</v>
      </c>
      <c r="C1967" s="1" t="s">
        <v>3</v>
      </c>
      <c r="D1967">
        <v>4</v>
      </c>
      <c r="E1967" s="1" t="s">
        <v>180</v>
      </c>
      <c r="F1967">
        <v>4</v>
      </c>
      <c r="G1967" s="1" t="s">
        <v>376</v>
      </c>
      <c r="H1967" s="1" t="s">
        <v>29</v>
      </c>
      <c r="I1967">
        <v>3</v>
      </c>
    </row>
    <row r="1968" spans="1:9" x14ac:dyDescent="0.55000000000000004">
      <c r="A1968">
        <v>64</v>
      </c>
      <c r="B1968" s="1" t="s">
        <v>601</v>
      </c>
      <c r="C1968" s="1" t="s">
        <v>3</v>
      </c>
      <c r="D1968">
        <v>4</v>
      </c>
      <c r="E1968" s="1" t="s">
        <v>234</v>
      </c>
      <c r="F1968">
        <v>4</v>
      </c>
      <c r="G1968" s="1" t="s">
        <v>377</v>
      </c>
      <c r="H1968" s="1" t="s">
        <v>28</v>
      </c>
      <c r="I1968">
        <v>3</v>
      </c>
    </row>
    <row r="1969" spans="1:9" x14ac:dyDescent="0.55000000000000004">
      <c r="A1969">
        <v>64</v>
      </c>
      <c r="B1969" s="1" t="s">
        <v>601</v>
      </c>
      <c r="C1969" s="1" t="s">
        <v>3</v>
      </c>
      <c r="D1969">
        <v>4</v>
      </c>
      <c r="E1969" s="1" t="s">
        <v>238</v>
      </c>
      <c r="F1969">
        <v>4</v>
      </c>
      <c r="G1969" s="1" t="s">
        <v>377</v>
      </c>
      <c r="H1969" s="1" t="s">
        <v>28</v>
      </c>
      <c r="I1969">
        <v>3</v>
      </c>
    </row>
    <row r="1970" spans="1:9" x14ac:dyDescent="0.55000000000000004">
      <c r="A1970">
        <v>64</v>
      </c>
      <c r="B1970" s="1" t="s">
        <v>601</v>
      </c>
      <c r="C1970" s="1" t="s">
        <v>3</v>
      </c>
      <c r="D1970">
        <v>4</v>
      </c>
      <c r="E1970" s="1" t="s">
        <v>241</v>
      </c>
      <c r="F1970">
        <v>3</v>
      </c>
      <c r="G1970" s="1" t="s">
        <v>377</v>
      </c>
      <c r="H1970" s="1" t="s">
        <v>29</v>
      </c>
      <c r="I1970">
        <v>3</v>
      </c>
    </row>
    <row r="1971" spans="1:9" x14ac:dyDescent="0.55000000000000004">
      <c r="A1971">
        <v>64</v>
      </c>
      <c r="B1971" s="1" t="s">
        <v>601</v>
      </c>
      <c r="C1971" s="1" t="s">
        <v>3</v>
      </c>
      <c r="D1971">
        <v>4</v>
      </c>
      <c r="E1971" s="1" t="s">
        <v>245</v>
      </c>
      <c r="F1971">
        <v>4</v>
      </c>
      <c r="G1971" s="1" t="s">
        <v>376</v>
      </c>
      <c r="H1971" s="1" t="s">
        <v>28</v>
      </c>
      <c r="I1971">
        <v>3</v>
      </c>
    </row>
    <row r="1972" spans="1:9" x14ac:dyDescent="0.55000000000000004">
      <c r="A1972">
        <v>64</v>
      </c>
      <c r="B1972" s="1" t="s">
        <v>601</v>
      </c>
      <c r="C1972" s="1" t="s">
        <v>3</v>
      </c>
      <c r="D1972">
        <v>4</v>
      </c>
      <c r="E1972" s="1" t="s">
        <v>249</v>
      </c>
      <c r="F1972">
        <v>4</v>
      </c>
      <c r="G1972" s="1" t="s">
        <v>375</v>
      </c>
      <c r="H1972" s="1" t="s">
        <v>28</v>
      </c>
      <c r="I1972">
        <v>3</v>
      </c>
    </row>
    <row r="1973" spans="1:9" x14ac:dyDescent="0.55000000000000004">
      <c r="A1973">
        <v>64</v>
      </c>
      <c r="B1973" s="1" t="s">
        <v>601</v>
      </c>
      <c r="C1973" s="1" t="s">
        <v>3</v>
      </c>
      <c r="D1973">
        <v>4</v>
      </c>
      <c r="E1973" s="1" t="s">
        <v>253</v>
      </c>
      <c r="F1973">
        <v>4</v>
      </c>
      <c r="G1973" s="1" t="s">
        <v>376</v>
      </c>
      <c r="H1973" s="1" t="s">
        <v>28</v>
      </c>
      <c r="I1973">
        <v>3</v>
      </c>
    </row>
    <row r="1974" spans="1:9" x14ac:dyDescent="0.55000000000000004">
      <c r="A1974">
        <v>64</v>
      </c>
      <c r="B1974" s="1" t="s">
        <v>601</v>
      </c>
      <c r="C1974" s="1" t="s">
        <v>3</v>
      </c>
      <c r="D1974">
        <v>4</v>
      </c>
      <c r="E1974" s="1" t="s">
        <v>257</v>
      </c>
      <c r="F1974">
        <v>4</v>
      </c>
      <c r="G1974" s="1" t="s">
        <v>376</v>
      </c>
      <c r="H1974" s="1" t="s">
        <v>28</v>
      </c>
      <c r="I1974">
        <v>3</v>
      </c>
    </row>
    <row r="1975" spans="1:9" x14ac:dyDescent="0.55000000000000004">
      <c r="A1975">
        <v>64</v>
      </c>
      <c r="B1975" s="1" t="s">
        <v>601</v>
      </c>
      <c r="C1975" s="1" t="s">
        <v>3</v>
      </c>
      <c r="D1975">
        <v>4</v>
      </c>
      <c r="E1975" s="1" t="s">
        <v>299</v>
      </c>
      <c r="F1975">
        <v>4</v>
      </c>
      <c r="G1975" s="1" t="s">
        <v>376</v>
      </c>
      <c r="H1975" s="1" t="s">
        <v>28</v>
      </c>
      <c r="I1975">
        <v>3</v>
      </c>
    </row>
    <row r="1976" spans="1:9" x14ac:dyDescent="0.55000000000000004">
      <c r="A1976">
        <v>64</v>
      </c>
      <c r="B1976" s="1" t="s">
        <v>601</v>
      </c>
      <c r="C1976" s="1" t="s">
        <v>3</v>
      </c>
      <c r="D1976">
        <v>4</v>
      </c>
      <c r="E1976" s="1" t="s">
        <v>301</v>
      </c>
      <c r="F1976">
        <v>4</v>
      </c>
      <c r="G1976" s="1" t="s">
        <v>375</v>
      </c>
      <c r="H1976" s="1" t="s">
        <v>28</v>
      </c>
      <c r="I1976">
        <v>3</v>
      </c>
    </row>
    <row r="1977" spans="1:9" x14ac:dyDescent="0.55000000000000004">
      <c r="A1977">
        <v>64</v>
      </c>
      <c r="B1977" s="1" t="s">
        <v>601</v>
      </c>
      <c r="C1977" s="1" t="s">
        <v>3</v>
      </c>
      <c r="D1977">
        <v>4</v>
      </c>
      <c r="E1977" s="1" t="s">
        <v>305</v>
      </c>
      <c r="F1977">
        <v>4</v>
      </c>
      <c r="G1977" s="1" t="s">
        <v>376</v>
      </c>
      <c r="H1977" s="1" t="s">
        <v>28</v>
      </c>
      <c r="I1977">
        <v>3</v>
      </c>
    </row>
    <row r="1978" spans="1:9" x14ac:dyDescent="0.55000000000000004">
      <c r="A1978">
        <v>64</v>
      </c>
      <c r="B1978" s="1" t="s">
        <v>601</v>
      </c>
      <c r="C1978" s="1" t="s">
        <v>3</v>
      </c>
      <c r="D1978">
        <v>4</v>
      </c>
      <c r="E1978" s="1" t="s">
        <v>308</v>
      </c>
      <c r="F1978">
        <v>4</v>
      </c>
      <c r="G1978" s="1" t="s">
        <v>377</v>
      </c>
      <c r="H1978" s="1" t="s">
        <v>28</v>
      </c>
      <c r="I1978">
        <v>3</v>
      </c>
    </row>
    <row r="1979" spans="1:9" x14ac:dyDescent="0.55000000000000004">
      <c r="A1979">
        <v>64</v>
      </c>
      <c r="B1979" s="1" t="s">
        <v>601</v>
      </c>
      <c r="C1979" s="1" t="s">
        <v>3</v>
      </c>
      <c r="D1979">
        <v>4</v>
      </c>
      <c r="E1979" s="1" t="s">
        <v>311</v>
      </c>
      <c r="F1979">
        <v>4</v>
      </c>
      <c r="G1979" s="1" t="s">
        <v>377</v>
      </c>
      <c r="H1979" s="1" t="s">
        <v>28</v>
      </c>
      <c r="I1979">
        <v>3</v>
      </c>
    </row>
    <row r="1980" spans="1:9" x14ac:dyDescent="0.55000000000000004">
      <c r="A1980">
        <v>64</v>
      </c>
      <c r="B1980" s="1" t="s">
        <v>601</v>
      </c>
      <c r="C1980" s="1" t="s">
        <v>3</v>
      </c>
      <c r="D1980">
        <v>4</v>
      </c>
      <c r="E1980" s="1" t="s">
        <v>314</v>
      </c>
      <c r="F1980">
        <v>4</v>
      </c>
      <c r="G1980" s="1" t="s">
        <v>377</v>
      </c>
      <c r="H1980" s="1" t="s">
        <v>28</v>
      </c>
      <c r="I1980">
        <v>3</v>
      </c>
    </row>
    <row r="1981" spans="1:9" x14ac:dyDescent="0.55000000000000004">
      <c r="A1981">
        <v>64</v>
      </c>
      <c r="B1981" s="1" t="s">
        <v>601</v>
      </c>
      <c r="C1981" s="1" t="s">
        <v>3</v>
      </c>
      <c r="D1981">
        <v>4</v>
      </c>
      <c r="E1981" s="1" t="s">
        <v>372</v>
      </c>
      <c r="F1981">
        <v>4</v>
      </c>
      <c r="G1981" s="1" t="s">
        <v>377</v>
      </c>
      <c r="H1981" s="1" t="s">
        <v>28</v>
      </c>
      <c r="I1981">
        <v>3</v>
      </c>
    </row>
    <row r="1982" spans="1:9" x14ac:dyDescent="0.55000000000000004">
      <c r="A1982">
        <v>64</v>
      </c>
      <c r="B1982" s="1" t="s">
        <v>601</v>
      </c>
      <c r="C1982" s="1" t="s">
        <v>3</v>
      </c>
      <c r="D1982">
        <v>4</v>
      </c>
      <c r="E1982" s="1" t="s">
        <v>337</v>
      </c>
      <c r="F1982">
        <v>4</v>
      </c>
      <c r="G1982" s="1" t="s">
        <v>376</v>
      </c>
      <c r="H1982" s="1" t="s">
        <v>28</v>
      </c>
      <c r="I1982">
        <v>3</v>
      </c>
    </row>
    <row r="1983" spans="1:9" x14ac:dyDescent="0.55000000000000004">
      <c r="A1983">
        <v>64</v>
      </c>
      <c r="B1983" s="1" t="s">
        <v>601</v>
      </c>
      <c r="C1983" s="1" t="s">
        <v>3</v>
      </c>
      <c r="D1983">
        <v>4</v>
      </c>
      <c r="E1983" s="1" t="s">
        <v>341</v>
      </c>
      <c r="F1983">
        <v>4</v>
      </c>
      <c r="G1983" s="1" t="s">
        <v>376</v>
      </c>
      <c r="H1983" s="1" t="s">
        <v>29</v>
      </c>
      <c r="I1983">
        <v>3</v>
      </c>
    </row>
    <row r="1984" spans="1:9" x14ac:dyDescent="0.55000000000000004">
      <c r="A1984">
        <v>64</v>
      </c>
      <c r="B1984" s="1" t="s">
        <v>601</v>
      </c>
      <c r="C1984" s="1" t="s">
        <v>3</v>
      </c>
      <c r="D1984">
        <v>4</v>
      </c>
      <c r="E1984" s="1" t="s">
        <v>344</v>
      </c>
      <c r="F1984">
        <v>4</v>
      </c>
      <c r="G1984" s="1" t="s">
        <v>375</v>
      </c>
      <c r="H1984" s="1" t="s">
        <v>29</v>
      </c>
      <c r="I1984">
        <v>3</v>
      </c>
    </row>
    <row r="1985" spans="1:9" x14ac:dyDescent="0.55000000000000004">
      <c r="A1985">
        <v>64</v>
      </c>
      <c r="B1985" s="1" t="s">
        <v>601</v>
      </c>
      <c r="C1985" s="1" t="s">
        <v>3</v>
      </c>
      <c r="D1985">
        <v>4</v>
      </c>
      <c r="E1985" s="1" t="s">
        <v>348</v>
      </c>
      <c r="F1985">
        <v>4</v>
      </c>
      <c r="G1985" s="1" t="s">
        <v>375</v>
      </c>
      <c r="H1985" s="1" t="s">
        <v>28</v>
      </c>
      <c r="I1985">
        <v>3</v>
      </c>
    </row>
    <row r="1986" spans="1:9" x14ac:dyDescent="0.55000000000000004">
      <c r="A1986">
        <v>65</v>
      </c>
      <c r="B1986" s="1" t="s">
        <v>602</v>
      </c>
      <c r="C1986" s="1" t="s">
        <v>2</v>
      </c>
      <c r="D1986">
        <v>1</v>
      </c>
      <c r="E1986" s="1" t="s">
        <v>89</v>
      </c>
      <c r="F1986">
        <v>1</v>
      </c>
      <c r="G1986" s="1" t="s">
        <v>377</v>
      </c>
      <c r="H1986" s="1" t="s">
        <v>29</v>
      </c>
      <c r="I1986">
        <v>3</v>
      </c>
    </row>
    <row r="1987" spans="1:9" x14ac:dyDescent="0.55000000000000004">
      <c r="A1987">
        <v>65</v>
      </c>
      <c r="B1987" s="1" t="s">
        <v>602</v>
      </c>
      <c r="C1987" s="1" t="s">
        <v>2</v>
      </c>
      <c r="D1987">
        <v>1</v>
      </c>
      <c r="E1987" s="1" t="s">
        <v>93</v>
      </c>
      <c r="F1987">
        <v>1</v>
      </c>
      <c r="G1987" s="1" t="s">
        <v>377</v>
      </c>
      <c r="H1987" s="1" t="s">
        <v>29</v>
      </c>
      <c r="I1987">
        <v>3</v>
      </c>
    </row>
    <row r="1988" spans="1:9" x14ac:dyDescent="0.55000000000000004">
      <c r="A1988">
        <v>65</v>
      </c>
      <c r="B1988" s="1" t="s">
        <v>602</v>
      </c>
      <c r="C1988" s="1" t="s">
        <v>2</v>
      </c>
      <c r="D1988">
        <v>1</v>
      </c>
      <c r="E1988" s="1" t="s">
        <v>97</v>
      </c>
      <c r="F1988">
        <v>1</v>
      </c>
      <c r="G1988" s="1" t="s">
        <v>377</v>
      </c>
      <c r="H1988" s="1" t="s">
        <v>29</v>
      </c>
      <c r="I1988">
        <v>3</v>
      </c>
    </row>
    <row r="1989" spans="1:9" x14ac:dyDescent="0.55000000000000004">
      <c r="A1989">
        <v>65</v>
      </c>
      <c r="B1989" s="1" t="s">
        <v>602</v>
      </c>
      <c r="C1989" s="1" t="s">
        <v>2</v>
      </c>
      <c r="D1989">
        <v>1</v>
      </c>
      <c r="E1989" s="1" t="s">
        <v>101</v>
      </c>
      <c r="F1989">
        <v>1</v>
      </c>
      <c r="G1989" s="1" t="s">
        <v>377</v>
      </c>
      <c r="H1989" s="1" t="s">
        <v>29</v>
      </c>
      <c r="I1989">
        <v>3</v>
      </c>
    </row>
    <row r="1990" spans="1:9" x14ac:dyDescent="0.55000000000000004">
      <c r="A1990">
        <v>65</v>
      </c>
      <c r="B1990" s="1" t="s">
        <v>602</v>
      </c>
      <c r="C1990" s="1" t="s">
        <v>2</v>
      </c>
      <c r="D1990">
        <v>1</v>
      </c>
      <c r="E1990" s="1" t="s">
        <v>150</v>
      </c>
      <c r="F1990">
        <v>1</v>
      </c>
      <c r="G1990" s="1" t="s">
        <v>375</v>
      </c>
      <c r="H1990" s="1" t="s">
        <v>29</v>
      </c>
      <c r="I1990">
        <v>3</v>
      </c>
    </row>
    <row r="1991" spans="1:9" x14ac:dyDescent="0.55000000000000004">
      <c r="A1991">
        <v>65</v>
      </c>
      <c r="B1991" s="1" t="s">
        <v>602</v>
      </c>
      <c r="C1991" s="1" t="s">
        <v>2</v>
      </c>
      <c r="D1991">
        <v>1</v>
      </c>
      <c r="E1991" s="1" t="s">
        <v>153</v>
      </c>
      <c r="F1991">
        <v>1</v>
      </c>
      <c r="G1991" s="1" t="s">
        <v>376</v>
      </c>
      <c r="H1991" s="1" t="s">
        <v>28</v>
      </c>
      <c r="I1991">
        <v>3</v>
      </c>
    </row>
    <row r="1992" spans="1:9" x14ac:dyDescent="0.55000000000000004">
      <c r="A1992">
        <v>65</v>
      </c>
      <c r="B1992" s="1" t="s">
        <v>602</v>
      </c>
      <c r="C1992" s="1" t="s">
        <v>2</v>
      </c>
      <c r="D1992">
        <v>1</v>
      </c>
      <c r="E1992" s="1" t="s">
        <v>157</v>
      </c>
      <c r="F1992">
        <v>1</v>
      </c>
      <c r="G1992" s="1" t="s">
        <v>376</v>
      </c>
      <c r="H1992" s="1" t="s">
        <v>28</v>
      </c>
      <c r="I1992">
        <v>3</v>
      </c>
    </row>
    <row r="1993" spans="1:9" x14ac:dyDescent="0.55000000000000004">
      <c r="A1993">
        <v>65</v>
      </c>
      <c r="B1993" s="1" t="s">
        <v>602</v>
      </c>
      <c r="C1993" s="1" t="s">
        <v>2</v>
      </c>
      <c r="D1993">
        <v>1</v>
      </c>
      <c r="E1993" s="1" t="s">
        <v>164</v>
      </c>
      <c r="F1993">
        <v>1</v>
      </c>
      <c r="G1993" s="1" t="s">
        <v>375</v>
      </c>
      <c r="H1993" s="1" t="s">
        <v>28</v>
      </c>
      <c r="I1993">
        <v>3</v>
      </c>
    </row>
    <row r="1994" spans="1:9" x14ac:dyDescent="0.55000000000000004">
      <c r="A1994">
        <v>65</v>
      </c>
      <c r="B1994" s="1" t="s">
        <v>602</v>
      </c>
      <c r="C1994" s="1" t="s">
        <v>2</v>
      </c>
      <c r="D1994">
        <v>1</v>
      </c>
      <c r="E1994" s="1" t="s">
        <v>165</v>
      </c>
      <c r="F1994">
        <v>6</v>
      </c>
      <c r="G1994" s="1" t="s">
        <v>375</v>
      </c>
      <c r="H1994" s="1" t="s">
        <v>28</v>
      </c>
      <c r="I1994">
        <v>3</v>
      </c>
    </row>
    <row r="1995" spans="1:9" x14ac:dyDescent="0.55000000000000004">
      <c r="A1995">
        <v>65</v>
      </c>
      <c r="B1995" s="1" t="s">
        <v>602</v>
      </c>
      <c r="C1995" s="1" t="s">
        <v>2</v>
      </c>
      <c r="D1995">
        <v>1</v>
      </c>
      <c r="E1995" s="1" t="s">
        <v>168</v>
      </c>
      <c r="F1995">
        <v>5</v>
      </c>
      <c r="G1995" s="1" t="s">
        <v>376</v>
      </c>
      <c r="H1995" s="1" t="s">
        <v>29</v>
      </c>
      <c r="I1995">
        <v>3</v>
      </c>
    </row>
    <row r="1996" spans="1:9" x14ac:dyDescent="0.55000000000000004">
      <c r="A1996">
        <v>65</v>
      </c>
      <c r="B1996" s="1" t="s">
        <v>602</v>
      </c>
      <c r="C1996" s="1" t="s">
        <v>2</v>
      </c>
      <c r="D1996">
        <v>1</v>
      </c>
      <c r="E1996" s="1" t="s">
        <v>172</v>
      </c>
      <c r="F1996">
        <v>1</v>
      </c>
      <c r="G1996" s="1" t="s">
        <v>376</v>
      </c>
      <c r="H1996" s="1" t="s">
        <v>29</v>
      </c>
      <c r="I1996">
        <v>3</v>
      </c>
    </row>
    <row r="1997" spans="1:9" x14ac:dyDescent="0.55000000000000004">
      <c r="A1997">
        <v>65</v>
      </c>
      <c r="B1997" s="1" t="s">
        <v>602</v>
      </c>
      <c r="C1997" s="1" t="s">
        <v>2</v>
      </c>
      <c r="D1997">
        <v>1</v>
      </c>
      <c r="E1997" s="1" t="s">
        <v>176</v>
      </c>
      <c r="F1997">
        <v>1</v>
      </c>
      <c r="G1997" s="1" t="s">
        <v>375</v>
      </c>
      <c r="H1997" s="1" t="s">
        <v>29</v>
      </c>
      <c r="I1997">
        <v>3</v>
      </c>
    </row>
    <row r="1998" spans="1:9" x14ac:dyDescent="0.55000000000000004">
      <c r="A1998">
        <v>65</v>
      </c>
      <c r="B1998" s="1" t="s">
        <v>602</v>
      </c>
      <c r="C1998" s="1" t="s">
        <v>2</v>
      </c>
      <c r="D1998">
        <v>1</v>
      </c>
      <c r="E1998" s="1" t="s">
        <v>180</v>
      </c>
      <c r="F1998">
        <v>1</v>
      </c>
      <c r="G1998" s="1" t="s">
        <v>376</v>
      </c>
      <c r="H1998" s="1" t="s">
        <v>29</v>
      </c>
      <c r="I1998">
        <v>3</v>
      </c>
    </row>
    <row r="1999" spans="1:9" x14ac:dyDescent="0.55000000000000004">
      <c r="A1999">
        <v>65</v>
      </c>
      <c r="B1999" s="1" t="s">
        <v>602</v>
      </c>
      <c r="C1999" s="1" t="s">
        <v>2</v>
      </c>
      <c r="D1999">
        <v>1</v>
      </c>
      <c r="E1999" s="1" t="s">
        <v>234</v>
      </c>
      <c r="F1999">
        <v>5</v>
      </c>
      <c r="G1999" s="1" t="s">
        <v>377</v>
      </c>
      <c r="H1999" s="1" t="s">
        <v>28</v>
      </c>
      <c r="I1999">
        <v>3</v>
      </c>
    </row>
    <row r="2000" spans="1:9" x14ac:dyDescent="0.55000000000000004">
      <c r="A2000">
        <v>65</v>
      </c>
      <c r="B2000" s="1" t="s">
        <v>602</v>
      </c>
      <c r="C2000" s="1" t="s">
        <v>2</v>
      </c>
      <c r="D2000">
        <v>1</v>
      </c>
      <c r="E2000" s="1" t="s">
        <v>238</v>
      </c>
      <c r="F2000">
        <v>1</v>
      </c>
      <c r="G2000" s="1" t="s">
        <v>377</v>
      </c>
      <c r="H2000" s="1" t="s">
        <v>28</v>
      </c>
      <c r="I2000">
        <v>3</v>
      </c>
    </row>
    <row r="2001" spans="1:9" x14ac:dyDescent="0.55000000000000004">
      <c r="A2001">
        <v>65</v>
      </c>
      <c r="B2001" s="1" t="s">
        <v>602</v>
      </c>
      <c r="C2001" s="1" t="s">
        <v>2</v>
      </c>
      <c r="D2001">
        <v>1</v>
      </c>
      <c r="E2001" s="1" t="s">
        <v>241</v>
      </c>
      <c r="F2001">
        <v>1</v>
      </c>
      <c r="G2001" s="1" t="s">
        <v>377</v>
      </c>
      <c r="H2001" s="1" t="s">
        <v>29</v>
      </c>
      <c r="I2001">
        <v>3</v>
      </c>
    </row>
    <row r="2002" spans="1:9" x14ac:dyDescent="0.55000000000000004">
      <c r="A2002">
        <v>65</v>
      </c>
      <c r="B2002" s="1" t="s">
        <v>602</v>
      </c>
      <c r="C2002" s="1" t="s">
        <v>2</v>
      </c>
      <c r="D2002">
        <v>1</v>
      </c>
      <c r="E2002" s="1" t="s">
        <v>245</v>
      </c>
      <c r="F2002">
        <v>1</v>
      </c>
      <c r="G2002" s="1" t="s">
        <v>376</v>
      </c>
      <c r="H2002" s="1" t="s">
        <v>28</v>
      </c>
      <c r="I2002">
        <v>3</v>
      </c>
    </row>
    <row r="2003" spans="1:9" x14ac:dyDescent="0.55000000000000004">
      <c r="A2003">
        <v>65</v>
      </c>
      <c r="B2003" s="1" t="s">
        <v>602</v>
      </c>
      <c r="C2003" s="1" t="s">
        <v>2</v>
      </c>
      <c r="D2003">
        <v>1</v>
      </c>
      <c r="E2003" s="1" t="s">
        <v>249</v>
      </c>
      <c r="F2003">
        <v>1</v>
      </c>
      <c r="G2003" s="1" t="s">
        <v>375</v>
      </c>
      <c r="H2003" s="1" t="s">
        <v>28</v>
      </c>
      <c r="I2003">
        <v>3</v>
      </c>
    </row>
    <row r="2004" spans="1:9" x14ac:dyDescent="0.55000000000000004">
      <c r="A2004">
        <v>65</v>
      </c>
      <c r="B2004" s="1" t="s">
        <v>602</v>
      </c>
      <c r="C2004" s="1" t="s">
        <v>2</v>
      </c>
      <c r="D2004">
        <v>1</v>
      </c>
      <c r="E2004" s="1" t="s">
        <v>253</v>
      </c>
      <c r="F2004">
        <v>3</v>
      </c>
      <c r="G2004" s="1" t="s">
        <v>376</v>
      </c>
      <c r="H2004" s="1" t="s">
        <v>28</v>
      </c>
      <c r="I2004">
        <v>3</v>
      </c>
    </row>
    <row r="2005" spans="1:9" x14ac:dyDescent="0.55000000000000004">
      <c r="A2005">
        <v>65</v>
      </c>
      <c r="B2005" s="1" t="s">
        <v>602</v>
      </c>
      <c r="C2005" s="1" t="s">
        <v>2</v>
      </c>
      <c r="D2005">
        <v>1</v>
      </c>
      <c r="E2005" s="1" t="s">
        <v>257</v>
      </c>
      <c r="F2005">
        <v>1</v>
      </c>
      <c r="G2005" s="1" t="s">
        <v>376</v>
      </c>
      <c r="H2005" s="1" t="s">
        <v>28</v>
      </c>
      <c r="I2005">
        <v>3</v>
      </c>
    </row>
    <row r="2006" spans="1:9" x14ac:dyDescent="0.55000000000000004">
      <c r="A2006">
        <v>65</v>
      </c>
      <c r="B2006" s="1" t="s">
        <v>602</v>
      </c>
      <c r="C2006" s="1" t="s">
        <v>2</v>
      </c>
      <c r="D2006">
        <v>1</v>
      </c>
      <c r="E2006" s="1" t="s">
        <v>299</v>
      </c>
      <c r="F2006">
        <v>1</v>
      </c>
      <c r="G2006" s="1" t="s">
        <v>376</v>
      </c>
      <c r="H2006" s="1" t="s">
        <v>28</v>
      </c>
      <c r="I2006">
        <v>3</v>
      </c>
    </row>
    <row r="2007" spans="1:9" x14ac:dyDescent="0.55000000000000004">
      <c r="A2007">
        <v>65</v>
      </c>
      <c r="B2007" s="1" t="s">
        <v>602</v>
      </c>
      <c r="C2007" s="1" t="s">
        <v>2</v>
      </c>
      <c r="D2007">
        <v>1</v>
      </c>
      <c r="E2007" s="1" t="s">
        <v>301</v>
      </c>
      <c r="F2007">
        <v>1</v>
      </c>
      <c r="G2007" s="1" t="s">
        <v>375</v>
      </c>
      <c r="H2007" s="1" t="s">
        <v>28</v>
      </c>
      <c r="I2007">
        <v>3</v>
      </c>
    </row>
    <row r="2008" spans="1:9" x14ac:dyDescent="0.55000000000000004">
      <c r="A2008">
        <v>65</v>
      </c>
      <c r="B2008" s="1" t="s">
        <v>602</v>
      </c>
      <c r="C2008" s="1" t="s">
        <v>2</v>
      </c>
      <c r="D2008">
        <v>1</v>
      </c>
      <c r="E2008" s="1" t="s">
        <v>305</v>
      </c>
      <c r="F2008">
        <v>1</v>
      </c>
      <c r="G2008" s="1" t="s">
        <v>376</v>
      </c>
      <c r="H2008" s="1" t="s">
        <v>28</v>
      </c>
      <c r="I2008">
        <v>3</v>
      </c>
    </row>
    <row r="2009" spans="1:9" x14ac:dyDescent="0.55000000000000004">
      <c r="A2009">
        <v>65</v>
      </c>
      <c r="B2009" s="1" t="s">
        <v>602</v>
      </c>
      <c r="C2009" s="1" t="s">
        <v>2</v>
      </c>
      <c r="D2009">
        <v>1</v>
      </c>
      <c r="E2009" s="1" t="s">
        <v>308</v>
      </c>
      <c r="F2009">
        <v>3</v>
      </c>
      <c r="G2009" s="1" t="s">
        <v>377</v>
      </c>
      <c r="H2009" s="1" t="s">
        <v>28</v>
      </c>
      <c r="I2009">
        <v>3</v>
      </c>
    </row>
    <row r="2010" spans="1:9" x14ac:dyDescent="0.55000000000000004">
      <c r="A2010">
        <v>65</v>
      </c>
      <c r="B2010" s="1" t="s">
        <v>602</v>
      </c>
      <c r="C2010" s="1" t="s">
        <v>2</v>
      </c>
      <c r="D2010">
        <v>1</v>
      </c>
      <c r="E2010" s="1" t="s">
        <v>311</v>
      </c>
      <c r="F2010">
        <v>3</v>
      </c>
      <c r="G2010" s="1" t="s">
        <v>377</v>
      </c>
      <c r="H2010" s="1" t="s">
        <v>28</v>
      </c>
      <c r="I2010">
        <v>3</v>
      </c>
    </row>
    <row r="2011" spans="1:9" x14ac:dyDescent="0.55000000000000004">
      <c r="A2011">
        <v>65</v>
      </c>
      <c r="B2011" s="1" t="s">
        <v>602</v>
      </c>
      <c r="C2011" s="1" t="s">
        <v>2</v>
      </c>
      <c r="D2011">
        <v>1</v>
      </c>
      <c r="E2011" s="1" t="s">
        <v>314</v>
      </c>
      <c r="F2011">
        <v>1</v>
      </c>
      <c r="G2011" s="1" t="s">
        <v>377</v>
      </c>
      <c r="H2011" s="1" t="s">
        <v>28</v>
      </c>
      <c r="I2011">
        <v>3</v>
      </c>
    </row>
    <row r="2012" spans="1:9" x14ac:dyDescent="0.55000000000000004">
      <c r="A2012">
        <v>65</v>
      </c>
      <c r="B2012" s="1" t="s">
        <v>602</v>
      </c>
      <c r="C2012" s="1" t="s">
        <v>2</v>
      </c>
      <c r="D2012">
        <v>1</v>
      </c>
      <c r="E2012" s="1" t="s">
        <v>372</v>
      </c>
      <c r="F2012">
        <v>1</v>
      </c>
      <c r="G2012" s="1" t="s">
        <v>377</v>
      </c>
      <c r="H2012" s="1" t="s">
        <v>28</v>
      </c>
      <c r="I2012">
        <v>3</v>
      </c>
    </row>
    <row r="2013" spans="1:9" x14ac:dyDescent="0.55000000000000004">
      <c r="A2013">
        <v>65</v>
      </c>
      <c r="B2013" s="1" t="s">
        <v>602</v>
      </c>
      <c r="C2013" s="1" t="s">
        <v>2</v>
      </c>
      <c r="D2013">
        <v>1</v>
      </c>
      <c r="E2013" s="1" t="s">
        <v>337</v>
      </c>
      <c r="F2013">
        <v>1</v>
      </c>
      <c r="G2013" s="1" t="s">
        <v>376</v>
      </c>
      <c r="H2013" s="1" t="s">
        <v>28</v>
      </c>
      <c r="I2013">
        <v>3</v>
      </c>
    </row>
    <row r="2014" spans="1:9" x14ac:dyDescent="0.55000000000000004">
      <c r="A2014">
        <v>65</v>
      </c>
      <c r="B2014" s="1" t="s">
        <v>602</v>
      </c>
      <c r="C2014" s="1" t="s">
        <v>2</v>
      </c>
      <c r="D2014">
        <v>1</v>
      </c>
      <c r="E2014" s="1" t="s">
        <v>341</v>
      </c>
      <c r="F2014">
        <v>3</v>
      </c>
      <c r="G2014" s="1" t="s">
        <v>376</v>
      </c>
      <c r="H2014" s="1" t="s">
        <v>29</v>
      </c>
      <c r="I2014">
        <v>3</v>
      </c>
    </row>
    <row r="2015" spans="1:9" x14ac:dyDescent="0.55000000000000004">
      <c r="A2015">
        <v>65</v>
      </c>
      <c r="B2015" s="1" t="s">
        <v>602</v>
      </c>
      <c r="C2015" s="1" t="s">
        <v>2</v>
      </c>
      <c r="D2015">
        <v>1</v>
      </c>
      <c r="E2015" s="1" t="s">
        <v>344</v>
      </c>
      <c r="F2015">
        <v>1</v>
      </c>
      <c r="G2015" s="1" t="s">
        <v>375</v>
      </c>
      <c r="H2015" s="1" t="s">
        <v>29</v>
      </c>
      <c r="I2015">
        <v>3</v>
      </c>
    </row>
    <row r="2016" spans="1:9" x14ac:dyDescent="0.55000000000000004">
      <c r="A2016">
        <v>65</v>
      </c>
      <c r="B2016" s="1" t="s">
        <v>602</v>
      </c>
      <c r="C2016" s="1" t="s">
        <v>2</v>
      </c>
      <c r="D2016">
        <v>1</v>
      </c>
      <c r="E2016" s="1" t="s">
        <v>348</v>
      </c>
      <c r="F2016">
        <v>1</v>
      </c>
      <c r="G2016" s="1" t="s">
        <v>375</v>
      </c>
      <c r="H2016" s="1" t="s">
        <v>28</v>
      </c>
      <c r="I2016">
        <v>3</v>
      </c>
    </row>
    <row r="2017" spans="1:9" x14ac:dyDescent="0.55000000000000004">
      <c r="A2017">
        <v>66</v>
      </c>
      <c r="B2017" s="1" t="s">
        <v>603</v>
      </c>
      <c r="C2017" s="1" t="s">
        <v>5</v>
      </c>
      <c r="D2017">
        <v>6</v>
      </c>
      <c r="E2017" s="1" t="s">
        <v>89</v>
      </c>
      <c r="F2017">
        <v>5</v>
      </c>
      <c r="G2017" s="1" t="s">
        <v>377</v>
      </c>
      <c r="H2017" s="1" t="s">
        <v>29</v>
      </c>
      <c r="I2017">
        <v>3</v>
      </c>
    </row>
    <row r="2018" spans="1:9" x14ac:dyDescent="0.55000000000000004">
      <c r="A2018">
        <v>66</v>
      </c>
      <c r="B2018" s="1" t="s">
        <v>603</v>
      </c>
      <c r="C2018" s="1" t="s">
        <v>5</v>
      </c>
      <c r="D2018">
        <v>6</v>
      </c>
      <c r="E2018" s="1" t="s">
        <v>93</v>
      </c>
      <c r="F2018">
        <v>6</v>
      </c>
      <c r="G2018" s="1" t="s">
        <v>377</v>
      </c>
      <c r="H2018" s="1" t="s">
        <v>29</v>
      </c>
      <c r="I2018">
        <v>3</v>
      </c>
    </row>
    <row r="2019" spans="1:9" x14ac:dyDescent="0.55000000000000004">
      <c r="A2019">
        <v>66</v>
      </c>
      <c r="B2019" s="1" t="s">
        <v>603</v>
      </c>
      <c r="C2019" s="1" t="s">
        <v>5</v>
      </c>
      <c r="D2019">
        <v>6</v>
      </c>
      <c r="E2019" s="1" t="s">
        <v>97</v>
      </c>
      <c r="F2019">
        <v>6</v>
      </c>
      <c r="G2019" s="1" t="s">
        <v>377</v>
      </c>
      <c r="H2019" s="1" t="s">
        <v>29</v>
      </c>
      <c r="I2019">
        <v>3</v>
      </c>
    </row>
    <row r="2020" spans="1:9" x14ac:dyDescent="0.55000000000000004">
      <c r="A2020">
        <v>66</v>
      </c>
      <c r="B2020" s="1" t="s">
        <v>603</v>
      </c>
      <c r="C2020" s="1" t="s">
        <v>5</v>
      </c>
      <c r="D2020">
        <v>6</v>
      </c>
      <c r="E2020" s="1" t="s">
        <v>101</v>
      </c>
      <c r="F2020">
        <v>6</v>
      </c>
      <c r="G2020" s="1" t="s">
        <v>377</v>
      </c>
      <c r="H2020" s="1" t="s">
        <v>29</v>
      </c>
      <c r="I2020">
        <v>3</v>
      </c>
    </row>
    <row r="2021" spans="1:9" x14ac:dyDescent="0.55000000000000004">
      <c r="A2021">
        <v>66</v>
      </c>
      <c r="B2021" s="1" t="s">
        <v>603</v>
      </c>
      <c r="C2021" s="1" t="s">
        <v>5</v>
      </c>
      <c r="D2021">
        <v>6</v>
      </c>
      <c r="E2021" s="1" t="s">
        <v>150</v>
      </c>
      <c r="F2021">
        <v>6</v>
      </c>
      <c r="G2021" s="1" t="s">
        <v>375</v>
      </c>
      <c r="H2021" s="1" t="s">
        <v>29</v>
      </c>
      <c r="I2021">
        <v>3</v>
      </c>
    </row>
    <row r="2022" spans="1:9" x14ac:dyDescent="0.55000000000000004">
      <c r="A2022">
        <v>66</v>
      </c>
      <c r="B2022" s="1" t="s">
        <v>603</v>
      </c>
      <c r="C2022" s="1" t="s">
        <v>5</v>
      </c>
      <c r="D2022">
        <v>6</v>
      </c>
      <c r="E2022" s="1" t="s">
        <v>153</v>
      </c>
      <c r="F2022">
        <v>5</v>
      </c>
      <c r="G2022" s="1" t="s">
        <v>376</v>
      </c>
      <c r="H2022" s="1" t="s">
        <v>28</v>
      </c>
      <c r="I2022">
        <v>3</v>
      </c>
    </row>
    <row r="2023" spans="1:9" x14ac:dyDescent="0.55000000000000004">
      <c r="A2023">
        <v>66</v>
      </c>
      <c r="B2023" s="1" t="s">
        <v>603</v>
      </c>
      <c r="C2023" s="1" t="s">
        <v>5</v>
      </c>
      <c r="D2023">
        <v>6</v>
      </c>
      <c r="E2023" s="1" t="s">
        <v>157</v>
      </c>
      <c r="F2023">
        <v>6</v>
      </c>
      <c r="G2023" s="1" t="s">
        <v>376</v>
      </c>
      <c r="H2023" s="1" t="s">
        <v>28</v>
      </c>
      <c r="I2023">
        <v>3</v>
      </c>
    </row>
    <row r="2024" spans="1:9" x14ac:dyDescent="0.55000000000000004">
      <c r="A2024">
        <v>66</v>
      </c>
      <c r="B2024" s="1" t="s">
        <v>603</v>
      </c>
      <c r="C2024" s="1" t="s">
        <v>5</v>
      </c>
      <c r="D2024">
        <v>6</v>
      </c>
      <c r="E2024" s="1" t="s">
        <v>164</v>
      </c>
      <c r="F2024">
        <v>6</v>
      </c>
      <c r="G2024" s="1" t="s">
        <v>375</v>
      </c>
      <c r="H2024" s="1" t="s">
        <v>28</v>
      </c>
      <c r="I2024">
        <v>3</v>
      </c>
    </row>
    <row r="2025" spans="1:9" x14ac:dyDescent="0.55000000000000004">
      <c r="A2025">
        <v>66</v>
      </c>
      <c r="B2025" s="1" t="s">
        <v>603</v>
      </c>
      <c r="C2025" s="1" t="s">
        <v>5</v>
      </c>
      <c r="D2025">
        <v>6</v>
      </c>
      <c r="E2025" s="1" t="s">
        <v>165</v>
      </c>
      <c r="F2025">
        <v>6</v>
      </c>
      <c r="G2025" s="1" t="s">
        <v>375</v>
      </c>
      <c r="H2025" s="1" t="s">
        <v>28</v>
      </c>
      <c r="I2025">
        <v>3</v>
      </c>
    </row>
    <row r="2026" spans="1:9" x14ac:dyDescent="0.55000000000000004">
      <c r="A2026">
        <v>66</v>
      </c>
      <c r="B2026" s="1" t="s">
        <v>603</v>
      </c>
      <c r="C2026" s="1" t="s">
        <v>5</v>
      </c>
      <c r="D2026">
        <v>6</v>
      </c>
      <c r="E2026" s="1" t="s">
        <v>168</v>
      </c>
      <c r="F2026">
        <v>6</v>
      </c>
      <c r="G2026" s="1" t="s">
        <v>376</v>
      </c>
      <c r="H2026" s="1" t="s">
        <v>29</v>
      </c>
      <c r="I2026">
        <v>3</v>
      </c>
    </row>
    <row r="2027" spans="1:9" x14ac:dyDescent="0.55000000000000004">
      <c r="A2027">
        <v>66</v>
      </c>
      <c r="B2027" s="1" t="s">
        <v>603</v>
      </c>
      <c r="C2027" s="1" t="s">
        <v>5</v>
      </c>
      <c r="D2027">
        <v>6</v>
      </c>
      <c r="E2027" s="1" t="s">
        <v>172</v>
      </c>
      <c r="F2027">
        <v>6</v>
      </c>
      <c r="G2027" s="1" t="s">
        <v>376</v>
      </c>
      <c r="H2027" s="1" t="s">
        <v>29</v>
      </c>
      <c r="I2027">
        <v>3</v>
      </c>
    </row>
    <row r="2028" spans="1:9" x14ac:dyDescent="0.55000000000000004">
      <c r="A2028">
        <v>66</v>
      </c>
      <c r="B2028" s="1" t="s">
        <v>603</v>
      </c>
      <c r="C2028" s="1" t="s">
        <v>5</v>
      </c>
      <c r="D2028">
        <v>6</v>
      </c>
      <c r="E2028" s="1" t="s">
        <v>176</v>
      </c>
      <c r="F2028">
        <v>6</v>
      </c>
      <c r="G2028" s="1" t="s">
        <v>375</v>
      </c>
      <c r="H2028" s="1" t="s">
        <v>29</v>
      </c>
      <c r="I2028">
        <v>3</v>
      </c>
    </row>
    <row r="2029" spans="1:9" x14ac:dyDescent="0.55000000000000004">
      <c r="A2029">
        <v>66</v>
      </c>
      <c r="B2029" s="1" t="s">
        <v>603</v>
      </c>
      <c r="C2029" s="1" t="s">
        <v>5</v>
      </c>
      <c r="D2029">
        <v>6</v>
      </c>
      <c r="E2029" s="1" t="s">
        <v>180</v>
      </c>
      <c r="F2029">
        <v>6</v>
      </c>
      <c r="G2029" s="1" t="s">
        <v>376</v>
      </c>
      <c r="H2029" s="1" t="s">
        <v>29</v>
      </c>
      <c r="I2029">
        <v>3</v>
      </c>
    </row>
    <row r="2030" spans="1:9" x14ac:dyDescent="0.55000000000000004">
      <c r="A2030">
        <v>66</v>
      </c>
      <c r="B2030" s="1" t="s">
        <v>603</v>
      </c>
      <c r="C2030" s="1" t="s">
        <v>5</v>
      </c>
      <c r="D2030">
        <v>6</v>
      </c>
      <c r="E2030" s="1" t="s">
        <v>234</v>
      </c>
      <c r="F2030">
        <v>6</v>
      </c>
      <c r="G2030" s="1" t="s">
        <v>377</v>
      </c>
      <c r="H2030" s="1" t="s">
        <v>28</v>
      </c>
      <c r="I2030">
        <v>3</v>
      </c>
    </row>
    <row r="2031" spans="1:9" x14ac:dyDescent="0.55000000000000004">
      <c r="A2031">
        <v>66</v>
      </c>
      <c r="B2031" s="1" t="s">
        <v>603</v>
      </c>
      <c r="C2031" s="1" t="s">
        <v>5</v>
      </c>
      <c r="D2031">
        <v>6</v>
      </c>
      <c r="E2031" s="1" t="s">
        <v>238</v>
      </c>
      <c r="F2031">
        <v>6</v>
      </c>
      <c r="G2031" s="1" t="s">
        <v>377</v>
      </c>
      <c r="H2031" s="1" t="s">
        <v>28</v>
      </c>
      <c r="I2031">
        <v>3</v>
      </c>
    </row>
    <row r="2032" spans="1:9" x14ac:dyDescent="0.55000000000000004">
      <c r="A2032">
        <v>66</v>
      </c>
      <c r="B2032" s="1" t="s">
        <v>603</v>
      </c>
      <c r="C2032" s="1" t="s">
        <v>5</v>
      </c>
      <c r="D2032">
        <v>6</v>
      </c>
      <c r="E2032" s="1" t="s">
        <v>241</v>
      </c>
      <c r="F2032">
        <v>6</v>
      </c>
      <c r="G2032" s="1" t="s">
        <v>377</v>
      </c>
      <c r="H2032" s="1" t="s">
        <v>29</v>
      </c>
      <c r="I2032">
        <v>3</v>
      </c>
    </row>
    <row r="2033" spans="1:9" x14ac:dyDescent="0.55000000000000004">
      <c r="A2033">
        <v>66</v>
      </c>
      <c r="B2033" s="1" t="s">
        <v>603</v>
      </c>
      <c r="C2033" s="1" t="s">
        <v>5</v>
      </c>
      <c r="D2033">
        <v>6</v>
      </c>
      <c r="E2033" s="1" t="s">
        <v>245</v>
      </c>
      <c r="F2033">
        <v>6</v>
      </c>
      <c r="G2033" s="1" t="s">
        <v>376</v>
      </c>
      <c r="H2033" s="1" t="s">
        <v>28</v>
      </c>
      <c r="I2033">
        <v>3</v>
      </c>
    </row>
    <row r="2034" spans="1:9" x14ac:dyDescent="0.55000000000000004">
      <c r="A2034">
        <v>66</v>
      </c>
      <c r="B2034" s="1" t="s">
        <v>603</v>
      </c>
      <c r="C2034" s="1" t="s">
        <v>5</v>
      </c>
      <c r="D2034">
        <v>6</v>
      </c>
      <c r="E2034" s="1" t="s">
        <v>249</v>
      </c>
      <c r="F2034">
        <v>6</v>
      </c>
      <c r="G2034" s="1" t="s">
        <v>375</v>
      </c>
      <c r="H2034" s="1" t="s">
        <v>28</v>
      </c>
      <c r="I2034">
        <v>3</v>
      </c>
    </row>
    <row r="2035" spans="1:9" x14ac:dyDescent="0.55000000000000004">
      <c r="A2035">
        <v>66</v>
      </c>
      <c r="B2035" s="1" t="s">
        <v>603</v>
      </c>
      <c r="C2035" s="1" t="s">
        <v>5</v>
      </c>
      <c r="D2035">
        <v>6</v>
      </c>
      <c r="E2035" s="1" t="s">
        <v>253</v>
      </c>
      <c r="F2035">
        <v>6</v>
      </c>
      <c r="G2035" s="1" t="s">
        <v>376</v>
      </c>
      <c r="H2035" s="1" t="s">
        <v>28</v>
      </c>
      <c r="I2035">
        <v>3</v>
      </c>
    </row>
    <row r="2036" spans="1:9" x14ac:dyDescent="0.55000000000000004">
      <c r="A2036">
        <v>66</v>
      </c>
      <c r="B2036" s="1" t="s">
        <v>603</v>
      </c>
      <c r="C2036" s="1" t="s">
        <v>5</v>
      </c>
      <c r="D2036">
        <v>6</v>
      </c>
      <c r="E2036" s="1" t="s">
        <v>257</v>
      </c>
      <c r="F2036">
        <v>6</v>
      </c>
      <c r="G2036" s="1" t="s">
        <v>376</v>
      </c>
      <c r="H2036" s="1" t="s">
        <v>28</v>
      </c>
      <c r="I2036">
        <v>3</v>
      </c>
    </row>
    <row r="2037" spans="1:9" x14ac:dyDescent="0.55000000000000004">
      <c r="A2037">
        <v>66</v>
      </c>
      <c r="B2037" s="1" t="s">
        <v>603</v>
      </c>
      <c r="C2037" s="1" t="s">
        <v>5</v>
      </c>
      <c r="D2037">
        <v>6</v>
      </c>
      <c r="E2037" s="1" t="s">
        <v>299</v>
      </c>
      <c r="F2037">
        <v>6</v>
      </c>
      <c r="G2037" s="1" t="s">
        <v>376</v>
      </c>
      <c r="H2037" s="1" t="s">
        <v>28</v>
      </c>
      <c r="I2037">
        <v>3</v>
      </c>
    </row>
    <row r="2038" spans="1:9" x14ac:dyDescent="0.55000000000000004">
      <c r="A2038">
        <v>66</v>
      </c>
      <c r="B2038" s="1" t="s">
        <v>603</v>
      </c>
      <c r="C2038" s="1" t="s">
        <v>5</v>
      </c>
      <c r="D2038">
        <v>6</v>
      </c>
      <c r="E2038" s="1" t="s">
        <v>301</v>
      </c>
      <c r="F2038">
        <v>6</v>
      </c>
      <c r="G2038" s="1" t="s">
        <v>375</v>
      </c>
      <c r="H2038" s="1" t="s">
        <v>28</v>
      </c>
      <c r="I2038">
        <v>3</v>
      </c>
    </row>
    <row r="2039" spans="1:9" x14ac:dyDescent="0.55000000000000004">
      <c r="A2039">
        <v>66</v>
      </c>
      <c r="B2039" s="1" t="s">
        <v>603</v>
      </c>
      <c r="C2039" s="1" t="s">
        <v>5</v>
      </c>
      <c r="D2039">
        <v>6</v>
      </c>
      <c r="E2039" s="1" t="s">
        <v>305</v>
      </c>
      <c r="F2039">
        <v>6</v>
      </c>
      <c r="G2039" s="1" t="s">
        <v>376</v>
      </c>
      <c r="H2039" s="1" t="s">
        <v>28</v>
      </c>
      <c r="I2039">
        <v>3</v>
      </c>
    </row>
    <row r="2040" spans="1:9" x14ac:dyDescent="0.55000000000000004">
      <c r="A2040">
        <v>66</v>
      </c>
      <c r="B2040" s="1" t="s">
        <v>603</v>
      </c>
      <c r="C2040" s="1" t="s">
        <v>5</v>
      </c>
      <c r="D2040">
        <v>6</v>
      </c>
      <c r="E2040" s="1" t="s">
        <v>308</v>
      </c>
      <c r="F2040">
        <v>6</v>
      </c>
      <c r="G2040" s="1" t="s">
        <v>377</v>
      </c>
      <c r="H2040" s="1" t="s">
        <v>28</v>
      </c>
      <c r="I2040">
        <v>3</v>
      </c>
    </row>
    <row r="2041" spans="1:9" x14ac:dyDescent="0.55000000000000004">
      <c r="A2041">
        <v>66</v>
      </c>
      <c r="B2041" s="1" t="s">
        <v>603</v>
      </c>
      <c r="C2041" s="1" t="s">
        <v>5</v>
      </c>
      <c r="D2041">
        <v>6</v>
      </c>
      <c r="E2041" s="1" t="s">
        <v>311</v>
      </c>
      <c r="F2041">
        <v>6</v>
      </c>
      <c r="G2041" s="1" t="s">
        <v>377</v>
      </c>
      <c r="H2041" s="1" t="s">
        <v>28</v>
      </c>
      <c r="I2041">
        <v>3</v>
      </c>
    </row>
    <row r="2042" spans="1:9" x14ac:dyDescent="0.55000000000000004">
      <c r="A2042">
        <v>66</v>
      </c>
      <c r="B2042" s="1" t="s">
        <v>603</v>
      </c>
      <c r="C2042" s="1" t="s">
        <v>5</v>
      </c>
      <c r="D2042">
        <v>6</v>
      </c>
      <c r="E2042" s="1" t="s">
        <v>314</v>
      </c>
      <c r="F2042">
        <v>6</v>
      </c>
      <c r="G2042" s="1" t="s">
        <v>377</v>
      </c>
      <c r="H2042" s="1" t="s">
        <v>28</v>
      </c>
      <c r="I2042">
        <v>3</v>
      </c>
    </row>
    <row r="2043" spans="1:9" x14ac:dyDescent="0.55000000000000004">
      <c r="A2043">
        <v>66</v>
      </c>
      <c r="B2043" s="1" t="s">
        <v>603</v>
      </c>
      <c r="C2043" s="1" t="s">
        <v>5</v>
      </c>
      <c r="D2043">
        <v>6</v>
      </c>
      <c r="E2043" s="1" t="s">
        <v>372</v>
      </c>
      <c r="F2043">
        <v>6</v>
      </c>
      <c r="G2043" s="1" t="s">
        <v>377</v>
      </c>
      <c r="H2043" s="1" t="s">
        <v>28</v>
      </c>
      <c r="I2043">
        <v>3</v>
      </c>
    </row>
    <row r="2044" spans="1:9" x14ac:dyDescent="0.55000000000000004">
      <c r="A2044">
        <v>66</v>
      </c>
      <c r="B2044" s="1" t="s">
        <v>603</v>
      </c>
      <c r="C2044" s="1" t="s">
        <v>5</v>
      </c>
      <c r="D2044">
        <v>6</v>
      </c>
      <c r="E2044" s="1" t="s">
        <v>337</v>
      </c>
      <c r="F2044">
        <v>6</v>
      </c>
      <c r="G2044" s="1" t="s">
        <v>376</v>
      </c>
      <c r="H2044" s="1" t="s">
        <v>28</v>
      </c>
      <c r="I2044">
        <v>3</v>
      </c>
    </row>
    <row r="2045" spans="1:9" x14ac:dyDescent="0.55000000000000004">
      <c r="A2045">
        <v>66</v>
      </c>
      <c r="B2045" s="1" t="s">
        <v>603</v>
      </c>
      <c r="C2045" s="1" t="s">
        <v>5</v>
      </c>
      <c r="D2045">
        <v>6</v>
      </c>
      <c r="E2045" s="1" t="s">
        <v>341</v>
      </c>
      <c r="F2045">
        <v>6</v>
      </c>
      <c r="G2045" s="1" t="s">
        <v>376</v>
      </c>
      <c r="H2045" s="1" t="s">
        <v>29</v>
      </c>
      <c r="I2045">
        <v>3</v>
      </c>
    </row>
    <row r="2046" spans="1:9" x14ac:dyDescent="0.55000000000000004">
      <c r="A2046">
        <v>66</v>
      </c>
      <c r="B2046" s="1" t="s">
        <v>603</v>
      </c>
      <c r="C2046" s="1" t="s">
        <v>5</v>
      </c>
      <c r="D2046">
        <v>6</v>
      </c>
      <c r="E2046" s="1" t="s">
        <v>344</v>
      </c>
      <c r="F2046">
        <v>6</v>
      </c>
      <c r="G2046" s="1" t="s">
        <v>375</v>
      </c>
      <c r="H2046" s="1" t="s">
        <v>29</v>
      </c>
      <c r="I2046">
        <v>3</v>
      </c>
    </row>
    <row r="2047" spans="1:9" x14ac:dyDescent="0.55000000000000004">
      <c r="A2047">
        <v>66</v>
      </c>
      <c r="B2047" s="1" t="s">
        <v>603</v>
      </c>
      <c r="C2047" s="1" t="s">
        <v>5</v>
      </c>
      <c r="D2047">
        <v>6</v>
      </c>
      <c r="E2047" s="1" t="s">
        <v>348</v>
      </c>
      <c r="F2047">
        <v>6</v>
      </c>
      <c r="G2047" s="1" t="s">
        <v>375</v>
      </c>
      <c r="H2047" s="1" t="s">
        <v>28</v>
      </c>
      <c r="I2047">
        <v>3</v>
      </c>
    </row>
    <row r="2048" spans="1:9" x14ac:dyDescent="0.55000000000000004">
      <c r="A2048">
        <v>67</v>
      </c>
      <c r="B2048" s="1" t="s">
        <v>604</v>
      </c>
      <c r="C2048" s="1" t="s">
        <v>5</v>
      </c>
      <c r="D2048">
        <v>6</v>
      </c>
      <c r="E2048" s="1" t="s">
        <v>89</v>
      </c>
      <c r="F2048">
        <v>6</v>
      </c>
      <c r="G2048" s="1" t="s">
        <v>377</v>
      </c>
      <c r="H2048" s="1" t="s">
        <v>29</v>
      </c>
      <c r="I2048">
        <v>3</v>
      </c>
    </row>
    <row r="2049" spans="1:9" x14ac:dyDescent="0.55000000000000004">
      <c r="A2049">
        <v>67</v>
      </c>
      <c r="B2049" s="1" t="s">
        <v>604</v>
      </c>
      <c r="C2049" s="1" t="s">
        <v>5</v>
      </c>
      <c r="D2049">
        <v>6</v>
      </c>
      <c r="E2049" s="1" t="s">
        <v>93</v>
      </c>
      <c r="F2049">
        <v>5</v>
      </c>
      <c r="G2049" s="1" t="s">
        <v>377</v>
      </c>
      <c r="H2049" s="1" t="s">
        <v>29</v>
      </c>
      <c r="I2049">
        <v>3</v>
      </c>
    </row>
    <row r="2050" spans="1:9" x14ac:dyDescent="0.55000000000000004">
      <c r="A2050">
        <v>67</v>
      </c>
      <c r="B2050" s="1" t="s">
        <v>604</v>
      </c>
      <c r="C2050" s="1" t="s">
        <v>5</v>
      </c>
      <c r="D2050">
        <v>6</v>
      </c>
      <c r="E2050" s="1" t="s">
        <v>97</v>
      </c>
      <c r="F2050">
        <v>6</v>
      </c>
      <c r="G2050" s="1" t="s">
        <v>377</v>
      </c>
      <c r="H2050" s="1" t="s">
        <v>29</v>
      </c>
      <c r="I2050">
        <v>3</v>
      </c>
    </row>
    <row r="2051" spans="1:9" x14ac:dyDescent="0.55000000000000004">
      <c r="A2051">
        <v>67</v>
      </c>
      <c r="B2051" s="1" t="s">
        <v>604</v>
      </c>
      <c r="C2051" s="1" t="s">
        <v>5</v>
      </c>
      <c r="D2051">
        <v>6</v>
      </c>
      <c r="E2051" s="1" t="s">
        <v>101</v>
      </c>
      <c r="F2051">
        <v>6</v>
      </c>
      <c r="G2051" s="1" t="s">
        <v>377</v>
      </c>
      <c r="H2051" s="1" t="s">
        <v>29</v>
      </c>
      <c r="I2051">
        <v>3</v>
      </c>
    </row>
    <row r="2052" spans="1:9" x14ac:dyDescent="0.55000000000000004">
      <c r="A2052">
        <v>67</v>
      </c>
      <c r="B2052" s="1" t="s">
        <v>604</v>
      </c>
      <c r="C2052" s="1" t="s">
        <v>5</v>
      </c>
      <c r="D2052">
        <v>6</v>
      </c>
      <c r="E2052" s="1" t="s">
        <v>150</v>
      </c>
      <c r="F2052">
        <v>6</v>
      </c>
      <c r="G2052" s="1" t="s">
        <v>375</v>
      </c>
      <c r="H2052" s="1" t="s">
        <v>29</v>
      </c>
      <c r="I2052">
        <v>3</v>
      </c>
    </row>
    <row r="2053" spans="1:9" x14ac:dyDescent="0.55000000000000004">
      <c r="A2053">
        <v>67</v>
      </c>
      <c r="B2053" s="1" t="s">
        <v>604</v>
      </c>
      <c r="C2053" s="1" t="s">
        <v>5</v>
      </c>
      <c r="D2053">
        <v>6</v>
      </c>
      <c r="E2053" s="1" t="s">
        <v>153</v>
      </c>
      <c r="F2053">
        <v>5</v>
      </c>
      <c r="G2053" s="1" t="s">
        <v>376</v>
      </c>
      <c r="H2053" s="1" t="s">
        <v>28</v>
      </c>
      <c r="I2053">
        <v>3</v>
      </c>
    </row>
    <row r="2054" spans="1:9" x14ac:dyDescent="0.55000000000000004">
      <c r="A2054">
        <v>67</v>
      </c>
      <c r="B2054" s="1" t="s">
        <v>604</v>
      </c>
      <c r="C2054" s="1" t="s">
        <v>5</v>
      </c>
      <c r="D2054">
        <v>6</v>
      </c>
      <c r="E2054" s="1" t="s">
        <v>157</v>
      </c>
      <c r="F2054">
        <v>6</v>
      </c>
      <c r="G2054" s="1" t="s">
        <v>376</v>
      </c>
      <c r="H2054" s="1" t="s">
        <v>28</v>
      </c>
      <c r="I2054">
        <v>3</v>
      </c>
    </row>
    <row r="2055" spans="1:9" x14ac:dyDescent="0.55000000000000004">
      <c r="A2055">
        <v>67</v>
      </c>
      <c r="B2055" s="1" t="s">
        <v>604</v>
      </c>
      <c r="C2055" s="1" t="s">
        <v>5</v>
      </c>
      <c r="D2055">
        <v>6</v>
      </c>
      <c r="E2055" s="1" t="s">
        <v>164</v>
      </c>
      <c r="F2055">
        <v>6</v>
      </c>
      <c r="G2055" s="1" t="s">
        <v>375</v>
      </c>
      <c r="H2055" s="1" t="s">
        <v>28</v>
      </c>
      <c r="I2055">
        <v>3</v>
      </c>
    </row>
    <row r="2056" spans="1:9" x14ac:dyDescent="0.55000000000000004">
      <c r="A2056">
        <v>67</v>
      </c>
      <c r="B2056" s="1" t="s">
        <v>604</v>
      </c>
      <c r="C2056" s="1" t="s">
        <v>5</v>
      </c>
      <c r="D2056">
        <v>6</v>
      </c>
      <c r="E2056" s="1" t="s">
        <v>165</v>
      </c>
      <c r="F2056">
        <v>6</v>
      </c>
      <c r="G2056" s="1" t="s">
        <v>375</v>
      </c>
      <c r="H2056" s="1" t="s">
        <v>28</v>
      </c>
      <c r="I2056">
        <v>3</v>
      </c>
    </row>
    <row r="2057" spans="1:9" x14ac:dyDescent="0.55000000000000004">
      <c r="A2057">
        <v>67</v>
      </c>
      <c r="B2057" s="1" t="s">
        <v>604</v>
      </c>
      <c r="C2057" s="1" t="s">
        <v>5</v>
      </c>
      <c r="D2057">
        <v>6</v>
      </c>
      <c r="E2057" s="1" t="s">
        <v>168</v>
      </c>
      <c r="F2057">
        <v>6</v>
      </c>
      <c r="G2057" s="1" t="s">
        <v>376</v>
      </c>
      <c r="H2057" s="1" t="s">
        <v>29</v>
      </c>
      <c r="I2057">
        <v>3</v>
      </c>
    </row>
    <row r="2058" spans="1:9" x14ac:dyDescent="0.55000000000000004">
      <c r="A2058">
        <v>67</v>
      </c>
      <c r="B2058" s="1" t="s">
        <v>604</v>
      </c>
      <c r="C2058" s="1" t="s">
        <v>5</v>
      </c>
      <c r="D2058">
        <v>6</v>
      </c>
      <c r="E2058" s="1" t="s">
        <v>172</v>
      </c>
      <c r="F2058">
        <v>5</v>
      </c>
      <c r="G2058" s="1" t="s">
        <v>376</v>
      </c>
      <c r="H2058" s="1" t="s">
        <v>29</v>
      </c>
      <c r="I2058">
        <v>3</v>
      </c>
    </row>
    <row r="2059" spans="1:9" x14ac:dyDescent="0.55000000000000004">
      <c r="A2059">
        <v>67</v>
      </c>
      <c r="B2059" s="1" t="s">
        <v>604</v>
      </c>
      <c r="C2059" s="1" t="s">
        <v>5</v>
      </c>
      <c r="D2059">
        <v>6</v>
      </c>
      <c r="E2059" s="1" t="s">
        <v>176</v>
      </c>
      <c r="F2059">
        <v>6</v>
      </c>
      <c r="G2059" s="1" t="s">
        <v>375</v>
      </c>
      <c r="H2059" s="1" t="s">
        <v>29</v>
      </c>
      <c r="I2059">
        <v>3</v>
      </c>
    </row>
    <row r="2060" spans="1:9" x14ac:dyDescent="0.55000000000000004">
      <c r="A2060">
        <v>67</v>
      </c>
      <c r="B2060" s="1" t="s">
        <v>604</v>
      </c>
      <c r="C2060" s="1" t="s">
        <v>5</v>
      </c>
      <c r="D2060">
        <v>6</v>
      </c>
      <c r="E2060" s="1" t="s">
        <v>180</v>
      </c>
      <c r="F2060">
        <v>6</v>
      </c>
      <c r="G2060" s="1" t="s">
        <v>376</v>
      </c>
      <c r="H2060" s="1" t="s">
        <v>29</v>
      </c>
      <c r="I2060">
        <v>3</v>
      </c>
    </row>
    <row r="2061" spans="1:9" x14ac:dyDescent="0.55000000000000004">
      <c r="A2061">
        <v>67</v>
      </c>
      <c r="B2061" s="1" t="s">
        <v>604</v>
      </c>
      <c r="C2061" s="1" t="s">
        <v>5</v>
      </c>
      <c r="D2061">
        <v>6</v>
      </c>
      <c r="E2061" s="1" t="s">
        <v>234</v>
      </c>
      <c r="F2061">
        <v>6</v>
      </c>
      <c r="G2061" s="1" t="s">
        <v>377</v>
      </c>
      <c r="H2061" s="1" t="s">
        <v>28</v>
      </c>
      <c r="I2061">
        <v>3</v>
      </c>
    </row>
    <row r="2062" spans="1:9" x14ac:dyDescent="0.55000000000000004">
      <c r="A2062">
        <v>67</v>
      </c>
      <c r="B2062" s="1" t="s">
        <v>604</v>
      </c>
      <c r="C2062" s="1" t="s">
        <v>5</v>
      </c>
      <c r="D2062">
        <v>6</v>
      </c>
      <c r="E2062" s="1" t="s">
        <v>238</v>
      </c>
      <c r="F2062">
        <v>6</v>
      </c>
      <c r="G2062" s="1" t="s">
        <v>377</v>
      </c>
      <c r="H2062" s="1" t="s">
        <v>28</v>
      </c>
      <c r="I2062">
        <v>3</v>
      </c>
    </row>
    <row r="2063" spans="1:9" x14ac:dyDescent="0.55000000000000004">
      <c r="A2063">
        <v>67</v>
      </c>
      <c r="B2063" s="1" t="s">
        <v>604</v>
      </c>
      <c r="C2063" s="1" t="s">
        <v>5</v>
      </c>
      <c r="D2063">
        <v>6</v>
      </c>
      <c r="E2063" s="1" t="s">
        <v>241</v>
      </c>
      <c r="F2063">
        <v>6</v>
      </c>
      <c r="G2063" s="1" t="s">
        <v>377</v>
      </c>
      <c r="H2063" s="1" t="s">
        <v>29</v>
      </c>
      <c r="I2063">
        <v>3</v>
      </c>
    </row>
    <row r="2064" spans="1:9" x14ac:dyDescent="0.55000000000000004">
      <c r="A2064">
        <v>67</v>
      </c>
      <c r="B2064" s="1" t="s">
        <v>604</v>
      </c>
      <c r="C2064" s="1" t="s">
        <v>5</v>
      </c>
      <c r="D2064">
        <v>6</v>
      </c>
      <c r="E2064" s="1" t="s">
        <v>245</v>
      </c>
      <c r="F2064">
        <v>6</v>
      </c>
      <c r="G2064" s="1" t="s">
        <v>376</v>
      </c>
      <c r="H2064" s="1" t="s">
        <v>28</v>
      </c>
      <c r="I2064">
        <v>3</v>
      </c>
    </row>
    <row r="2065" spans="1:9" x14ac:dyDescent="0.55000000000000004">
      <c r="A2065">
        <v>67</v>
      </c>
      <c r="B2065" s="1" t="s">
        <v>604</v>
      </c>
      <c r="C2065" s="1" t="s">
        <v>5</v>
      </c>
      <c r="D2065">
        <v>6</v>
      </c>
      <c r="E2065" s="1" t="s">
        <v>249</v>
      </c>
      <c r="F2065">
        <v>6</v>
      </c>
      <c r="G2065" s="1" t="s">
        <v>375</v>
      </c>
      <c r="H2065" s="1" t="s">
        <v>28</v>
      </c>
      <c r="I2065">
        <v>3</v>
      </c>
    </row>
    <row r="2066" spans="1:9" x14ac:dyDescent="0.55000000000000004">
      <c r="A2066">
        <v>67</v>
      </c>
      <c r="B2066" s="1" t="s">
        <v>604</v>
      </c>
      <c r="C2066" s="1" t="s">
        <v>5</v>
      </c>
      <c r="D2066">
        <v>6</v>
      </c>
      <c r="E2066" s="1" t="s">
        <v>253</v>
      </c>
      <c r="F2066">
        <v>6</v>
      </c>
      <c r="G2066" s="1" t="s">
        <v>376</v>
      </c>
      <c r="H2066" s="1" t="s">
        <v>28</v>
      </c>
      <c r="I2066">
        <v>3</v>
      </c>
    </row>
    <row r="2067" spans="1:9" x14ac:dyDescent="0.55000000000000004">
      <c r="A2067">
        <v>67</v>
      </c>
      <c r="B2067" s="1" t="s">
        <v>604</v>
      </c>
      <c r="C2067" s="1" t="s">
        <v>5</v>
      </c>
      <c r="D2067">
        <v>6</v>
      </c>
      <c r="E2067" s="1" t="s">
        <v>257</v>
      </c>
      <c r="F2067">
        <v>6</v>
      </c>
      <c r="G2067" s="1" t="s">
        <v>376</v>
      </c>
      <c r="H2067" s="1" t="s">
        <v>28</v>
      </c>
      <c r="I2067">
        <v>3</v>
      </c>
    </row>
    <row r="2068" spans="1:9" x14ac:dyDescent="0.55000000000000004">
      <c r="A2068">
        <v>67</v>
      </c>
      <c r="B2068" s="1" t="s">
        <v>604</v>
      </c>
      <c r="C2068" s="1" t="s">
        <v>5</v>
      </c>
      <c r="D2068">
        <v>6</v>
      </c>
      <c r="E2068" s="1" t="s">
        <v>299</v>
      </c>
      <c r="F2068">
        <v>6</v>
      </c>
      <c r="G2068" s="1" t="s">
        <v>376</v>
      </c>
      <c r="H2068" s="1" t="s">
        <v>28</v>
      </c>
      <c r="I2068">
        <v>3</v>
      </c>
    </row>
    <row r="2069" spans="1:9" x14ac:dyDescent="0.55000000000000004">
      <c r="A2069">
        <v>67</v>
      </c>
      <c r="B2069" s="1" t="s">
        <v>604</v>
      </c>
      <c r="C2069" s="1" t="s">
        <v>5</v>
      </c>
      <c r="D2069">
        <v>6</v>
      </c>
      <c r="E2069" s="1" t="s">
        <v>301</v>
      </c>
      <c r="F2069">
        <v>6</v>
      </c>
      <c r="G2069" s="1" t="s">
        <v>375</v>
      </c>
      <c r="H2069" s="1" t="s">
        <v>28</v>
      </c>
      <c r="I2069">
        <v>3</v>
      </c>
    </row>
    <row r="2070" spans="1:9" x14ac:dyDescent="0.55000000000000004">
      <c r="A2070">
        <v>67</v>
      </c>
      <c r="B2070" s="1" t="s">
        <v>604</v>
      </c>
      <c r="C2070" s="1" t="s">
        <v>5</v>
      </c>
      <c r="D2070">
        <v>6</v>
      </c>
      <c r="E2070" s="1" t="s">
        <v>305</v>
      </c>
      <c r="F2070">
        <v>6</v>
      </c>
      <c r="G2070" s="1" t="s">
        <v>376</v>
      </c>
      <c r="H2070" s="1" t="s">
        <v>28</v>
      </c>
      <c r="I2070">
        <v>3</v>
      </c>
    </row>
    <row r="2071" spans="1:9" x14ac:dyDescent="0.55000000000000004">
      <c r="A2071">
        <v>67</v>
      </c>
      <c r="B2071" s="1" t="s">
        <v>604</v>
      </c>
      <c r="C2071" s="1" t="s">
        <v>5</v>
      </c>
      <c r="D2071">
        <v>6</v>
      </c>
      <c r="E2071" s="1" t="s">
        <v>308</v>
      </c>
      <c r="F2071">
        <v>6</v>
      </c>
      <c r="G2071" s="1" t="s">
        <v>377</v>
      </c>
      <c r="H2071" s="1" t="s">
        <v>28</v>
      </c>
      <c r="I2071">
        <v>3</v>
      </c>
    </row>
    <row r="2072" spans="1:9" x14ac:dyDescent="0.55000000000000004">
      <c r="A2072">
        <v>67</v>
      </c>
      <c r="B2072" s="1" t="s">
        <v>604</v>
      </c>
      <c r="C2072" s="1" t="s">
        <v>5</v>
      </c>
      <c r="D2072">
        <v>6</v>
      </c>
      <c r="E2072" s="1" t="s">
        <v>311</v>
      </c>
      <c r="F2072">
        <v>6</v>
      </c>
      <c r="G2072" s="1" t="s">
        <v>377</v>
      </c>
      <c r="H2072" s="1" t="s">
        <v>28</v>
      </c>
      <c r="I2072">
        <v>3</v>
      </c>
    </row>
    <row r="2073" spans="1:9" x14ac:dyDescent="0.55000000000000004">
      <c r="A2073">
        <v>67</v>
      </c>
      <c r="B2073" s="1" t="s">
        <v>604</v>
      </c>
      <c r="C2073" s="1" t="s">
        <v>5</v>
      </c>
      <c r="D2073">
        <v>6</v>
      </c>
      <c r="E2073" s="1" t="s">
        <v>314</v>
      </c>
      <c r="F2073">
        <v>6</v>
      </c>
      <c r="G2073" s="1" t="s">
        <v>377</v>
      </c>
      <c r="H2073" s="1" t="s">
        <v>28</v>
      </c>
      <c r="I2073">
        <v>3</v>
      </c>
    </row>
    <row r="2074" spans="1:9" x14ac:dyDescent="0.55000000000000004">
      <c r="A2074">
        <v>67</v>
      </c>
      <c r="B2074" s="1" t="s">
        <v>604</v>
      </c>
      <c r="C2074" s="1" t="s">
        <v>5</v>
      </c>
      <c r="D2074">
        <v>6</v>
      </c>
      <c r="E2074" s="1" t="s">
        <v>372</v>
      </c>
      <c r="F2074">
        <v>6</v>
      </c>
      <c r="G2074" s="1" t="s">
        <v>377</v>
      </c>
      <c r="H2074" s="1" t="s">
        <v>28</v>
      </c>
      <c r="I2074">
        <v>3</v>
      </c>
    </row>
    <row r="2075" spans="1:9" x14ac:dyDescent="0.55000000000000004">
      <c r="A2075">
        <v>67</v>
      </c>
      <c r="B2075" s="1" t="s">
        <v>604</v>
      </c>
      <c r="C2075" s="1" t="s">
        <v>5</v>
      </c>
      <c r="D2075">
        <v>6</v>
      </c>
      <c r="E2075" s="1" t="s">
        <v>337</v>
      </c>
      <c r="F2075">
        <v>6</v>
      </c>
      <c r="G2075" s="1" t="s">
        <v>376</v>
      </c>
      <c r="H2075" s="1" t="s">
        <v>28</v>
      </c>
      <c r="I2075">
        <v>3</v>
      </c>
    </row>
    <row r="2076" spans="1:9" x14ac:dyDescent="0.55000000000000004">
      <c r="A2076">
        <v>67</v>
      </c>
      <c r="B2076" s="1" t="s">
        <v>604</v>
      </c>
      <c r="C2076" s="1" t="s">
        <v>5</v>
      </c>
      <c r="D2076">
        <v>6</v>
      </c>
      <c r="E2076" s="1" t="s">
        <v>341</v>
      </c>
      <c r="F2076">
        <v>6</v>
      </c>
      <c r="G2076" s="1" t="s">
        <v>376</v>
      </c>
      <c r="H2076" s="1" t="s">
        <v>29</v>
      </c>
      <c r="I2076">
        <v>3</v>
      </c>
    </row>
    <row r="2077" spans="1:9" x14ac:dyDescent="0.55000000000000004">
      <c r="A2077">
        <v>67</v>
      </c>
      <c r="B2077" s="1" t="s">
        <v>604</v>
      </c>
      <c r="C2077" s="1" t="s">
        <v>5</v>
      </c>
      <c r="D2077">
        <v>6</v>
      </c>
      <c r="E2077" s="1" t="s">
        <v>344</v>
      </c>
      <c r="F2077">
        <v>6</v>
      </c>
      <c r="G2077" s="1" t="s">
        <v>375</v>
      </c>
      <c r="H2077" s="1" t="s">
        <v>29</v>
      </c>
      <c r="I2077">
        <v>3</v>
      </c>
    </row>
    <row r="2078" spans="1:9" x14ac:dyDescent="0.55000000000000004">
      <c r="A2078">
        <v>67</v>
      </c>
      <c r="B2078" s="1" t="s">
        <v>604</v>
      </c>
      <c r="C2078" s="1" t="s">
        <v>5</v>
      </c>
      <c r="D2078">
        <v>6</v>
      </c>
      <c r="E2078" s="1" t="s">
        <v>348</v>
      </c>
      <c r="F2078">
        <v>7</v>
      </c>
      <c r="G2078" s="1" t="s">
        <v>375</v>
      </c>
      <c r="H2078" s="1" t="s">
        <v>28</v>
      </c>
      <c r="I2078">
        <v>3</v>
      </c>
    </row>
    <row r="2079" spans="1:9" x14ac:dyDescent="0.55000000000000004">
      <c r="A2079">
        <v>68</v>
      </c>
      <c r="B2079" s="1" t="s">
        <v>605</v>
      </c>
      <c r="C2079" s="1" t="s">
        <v>3</v>
      </c>
      <c r="D2079">
        <v>4</v>
      </c>
      <c r="E2079" s="1" t="s">
        <v>89</v>
      </c>
      <c r="F2079">
        <v>3</v>
      </c>
      <c r="G2079" s="1" t="s">
        <v>377</v>
      </c>
      <c r="H2079" s="1" t="s">
        <v>29</v>
      </c>
      <c r="I2079">
        <v>3</v>
      </c>
    </row>
    <row r="2080" spans="1:9" x14ac:dyDescent="0.55000000000000004">
      <c r="A2080">
        <v>68</v>
      </c>
      <c r="B2080" s="1" t="s">
        <v>605</v>
      </c>
      <c r="C2080" s="1" t="s">
        <v>3</v>
      </c>
      <c r="D2080">
        <v>4</v>
      </c>
      <c r="E2080" s="1" t="s">
        <v>93</v>
      </c>
      <c r="F2080">
        <v>4</v>
      </c>
      <c r="G2080" s="1" t="s">
        <v>377</v>
      </c>
      <c r="H2080" s="1" t="s">
        <v>29</v>
      </c>
      <c r="I2080">
        <v>3</v>
      </c>
    </row>
    <row r="2081" spans="1:9" x14ac:dyDescent="0.55000000000000004">
      <c r="A2081">
        <v>68</v>
      </c>
      <c r="B2081" s="1" t="s">
        <v>605</v>
      </c>
      <c r="C2081" s="1" t="s">
        <v>3</v>
      </c>
      <c r="D2081">
        <v>4</v>
      </c>
      <c r="E2081" s="1" t="s">
        <v>97</v>
      </c>
      <c r="F2081">
        <v>4</v>
      </c>
      <c r="G2081" s="1" t="s">
        <v>377</v>
      </c>
      <c r="H2081" s="1" t="s">
        <v>29</v>
      </c>
      <c r="I2081">
        <v>3</v>
      </c>
    </row>
    <row r="2082" spans="1:9" x14ac:dyDescent="0.55000000000000004">
      <c r="A2082">
        <v>68</v>
      </c>
      <c r="B2082" s="1" t="s">
        <v>605</v>
      </c>
      <c r="C2082" s="1" t="s">
        <v>3</v>
      </c>
      <c r="D2082">
        <v>4</v>
      </c>
      <c r="E2082" s="1" t="s">
        <v>101</v>
      </c>
      <c r="F2082">
        <v>6</v>
      </c>
      <c r="G2082" s="1" t="s">
        <v>377</v>
      </c>
      <c r="H2082" s="1" t="s">
        <v>29</v>
      </c>
      <c r="I2082">
        <v>3</v>
      </c>
    </row>
    <row r="2083" spans="1:9" x14ac:dyDescent="0.55000000000000004">
      <c r="A2083">
        <v>68</v>
      </c>
      <c r="B2083" s="1" t="s">
        <v>605</v>
      </c>
      <c r="C2083" s="1" t="s">
        <v>3</v>
      </c>
      <c r="D2083">
        <v>4</v>
      </c>
      <c r="E2083" s="1" t="s">
        <v>150</v>
      </c>
      <c r="F2083">
        <v>4</v>
      </c>
      <c r="G2083" s="1" t="s">
        <v>375</v>
      </c>
      <c r="H2083" s="1" t="s">
        <v>29</v>
      </c>
      <c r="I2083">
        <v>3</v>
      </c>
    </row>
    <row r="2084" spans="1:9" x14ac:dyDescent="0.55000000000000004">
      <c r="A2084">
        <v>68</v>
      </c>
      <c r="B2084" s="1" t="s">
        <v>605</v>
      </c>
      <c r="C2084" s="1" t="s">
        <v>3</v>
      </c>
      <c r="D2084">
        <v>4</v>
      </c>
      <c r="E2084" s="1" t="s">
        <v>153</v>
      </c>
      <c r="F2084">
        <v>4</v>
      </c>
      <c r="G2084" s="1" t="s">
        <v>376</v>
      </c>
      <c r="H2084" s="1" t="s">
        <v>28</v>
      </c>
      <c r="I2084">
        <v>3</v>
      </c>
    </row>
    <row r="2085" spans="1:9" x14ac:dyDescent="0.55000000000000004">
      <c r="A2085">
        <v>68</v>
      </c>
      <c r="B2085" s="1" t="s">
        <v>605</v>
      </c>
      <c r="C2085" s="1" t="s">
        <v>3</v>
      </c>
      <c r="D2085">
        <v>4</v>
      </c>
      <c r="E2085" s="1" t="s">
        <v>157</v>
      </c>
      <c r="F2085">
        <v>4</v>
      </c>
      <c r="G2085" s="1" t="s">
        <v>376</v>
      </c>
      <c r="H2085" s="1" t="s">
        <v>28</v>
      </c>
      <c r="I2085">
        <v>3</v>
      </c>
    </row>
    <row r="2086" spans="1:9" x14ac:dyDescent="0.55000000000000004">
      <c r="A2086">
        <v>68</v>
      </c>
      <c r="B2086" s="1" t="s">
        <v>605</v>
      </c>
      <c r="C2086" s="1" t="s">
        <v>3</v>
      </c>
      <c r="D2086">
        <v>4</v>
      </c>
      <c r="E2086" s="1" t="s">
        <v>164</v>
      </c>
      <c r="F2086">
        <v>4</v>
      </c>
      <c r="G2086" s="1" t="s">
        <v>375</v>
      </c>
      <c r="H2086" s="1" t="s">
        <v>28</v>
      </c>
      <c r="I2086">
        <v>3</v>
      </c>
    </row>
    <row r="2087" spans="1:9" x14ac:dyDescent="0.55000000000000004">
      <c r="A2087">
        <v>68</v>
      </c>
      <c r="B2087" s="1" t="s">
        <v>605</v>
      </c>
      <c r="C2087" s="1" t="s">
        <v>3</v>
      </c>
      <c r="D2087">
        <v>4</v>
      </c>
      <c r="E2087" s="1" t="s">
        <v>165</v>
      </c>
      <c r="F2087">
        <v>4</v>
      </c>
      <c r="G2087" s="1" t="s">
        <v>375</v>
      </c>
      <c r="H2087" s="1" t="s">
        <v>28</v>
      </c>
      <c r="I2087">
        <v>3</v>
      </c>
    </row>
    <row r="2088" spans="1:9" x14ac:dyDescent="0.55000000000000004">
      <c r="A2088">
        <v>68</v>
      </c>
      <c r="B2088" s="1" t="s">
        <v>605</v>
      </c>
      <c r="C2088" s="1" t="s">
        <v>3</v>
      </c>
      <c r="D2088">
        <v>4</v>
      </c>
      <c r="E2088" s="1" t="s">
        <v>168</v>
      </c>
      <c r="F2088">
        <v>4</v>
      </c>
      <c r="G2088" s="1" t="s">
        <v>376</v>
      </c>
      <c r="H2088" s="1" t="s">
        <v>29</v>
      </c>
      <c r="I2088">
        <v>3</v>
      </c>
    </row>
    <row r="2089" spans="1:9" x14ac:dyDescent="0.55000000000000004">
      <c r="A2089">
        <v>68</v>
      </c>
      <c r="B2089" s="1" t="s">
        <v>605</v>
      </c>
      <c r="C2089" s="1" t="s">
        <v>3</v>
      </c>
      <c r="D2089">
        <v>4</v>
      </c>
      <c r="E2089" s="1" t="s">
        <v>172</v>
      </c>
      <c r="F2089">
        <v>4</v>
      </c>
      <c r="G2089" s="1" t="s">
        <v>376</v>
      </c>
      <c r="H2089" s="1" t="s">
        <v>29</v>
      </c>
      <c r="I2089">
        <v>3</v>
      </c>
    </row>
    <row r="2090" spans="1:9" x14ac:dyDescent="0.55000000000000004">
      <c r="A2090">
        <v>68</v>
      </c>
      <c r="B2090" s="1" t="s">
        <v>605</v>
      </c>
      <c r="C2090" s="1" t="s">
        <v>3</v>
      </c>
      <c r="D2090">
        <v>4</v>
      </c>
      <c r="E2090" s="1" t="s">
        <v>176</v>
      </c>
      <c r="F2090">
        <v>4</v>
      </c>
      <c r="G2090" s="1" t="s">
        <v>375</v>
      </c>
      <c r="H2090" s="1" t="s">
        <v>29</v>
      </c>
      <c r="I2090">
        <v>3</v>
      </c>
    </row>
    <row r="2091" spans="1:9" x14ac:dyDescent="0.55000000000000004">
      <c r="A2091">
        <v>68</v>
      </c>
      <c r="B2091" s="1" t="s">
        <v>605</v>
      </c>
      <c r="C2091" s="1" t="s">
        <v>3</v>
      </c>
      <c r="D2091">
        <v>4</v>
      </c>
      <c r="E2091" s="1" t="s">
        <v>180</v>
      </c>
      <c r="F2091">
        <v>4</v>
      </c>
      <c r="G2091" s="1" t="s">
        <v>376</v>
      </c>
      <c r="H2091" s="1" t="s">
        <v>29</v>
      </c>
      <c r="I2091">
        <v>3</v>
      </c>
    </row>
    <row r="2092" spans="1:9" x14ac:dyDescent="0.55000000000000004">
      <c r="A2092">
        <v>68</v>
      </c>
      <c r="B2092" s="1" t="s">
        <v>605</v>
      </c>
      <c r="C2092" s="1" t="s">
        <v>3</v>
      </c>
      <c r="D2092">
        <v>4</v>
      </c>
      <c r="E2092" s="1" t="s">
        <v>234</v>
      </c>
      <c r="F2092">
        <v>4</v>
      </c>
      <c r="G2092" s="1" t="s">
        <v>377</v>
      </c>
      <c r="H2092" s="1" t="s">
        <v>28</v>
      </c>
      <c r="I2092">
        <v>3</v>
      </c>
    </row>
    <row r="2093" spans="1:9" x14ac:dyDescent="0.55000000000000004">
      <c r="A2093">
        <v>68</v>
      </c>
      <c r="B2093" s="1" t="s">
        <v>605</v>
      </c>
      <c r="C2093" s="1" t="s">
        <v>3</v>
      </c>
      <c r="D2093">
        <v>4</v>
      </c>
      <c r="E2093" s="1" t="s">
        <v>238</v>
      </c>
      <c r="F2093">
        <v>2</v>
      </c>
      <c r="G2093" s="1" t="s">
        <v>377</v>
      </c>
      <c r="H2093" s="1" t="s">
        <v>28</v>
      </c>
      <c r="I2093">
        <v>3</v>
      </c>
    </row>
    <row r="2094" spans="1:9" x14ac:dyDescent="0.55000000000000004">
      <c r="A2094">
        <v>68</v>
      </c>
      <c r="B2094" s="1" t="s">
        <v>605</v>
      </c>
      <c r="C2094" s="1" t="s">
        <v>3</v>
      </c>
      <c r="D2094">
        <v>4</v>
      </c>
      <c r="E2094" s="1" t="s">
        <v>241</v>
      </c>
      <c r="F2094">
        <v>4</v>
      </c>
      <c r="G2094" s="1" t="s">
        <v>377</v>
      </c>
      <c r="H2094" s="1" t="s">
        <v>29</v>
      </c>
      <c r="I2094">
        <v>3</v>
      </c>
    </row>
    <row r="2095" spans="1:9" x14ac:dyDescent="0.55000000000000004">
      <c r="A2095">
        <v>68</v>
      </c>
      <c r="B2095" s="1" t="s">
        <v>605</v>
      </c>
      <c r="C2095" s="1" t="s">
        <v>3</v>
      </c>
      <c r="D2095">
        <v>4</v>
      </c>
      <c r="E2095" s="1" t="s">
        <v>245</v>
      </c>
      <c r="F2095">
        <v>5</v>
      </c>
      <c r="G2095" s="1" t="s">
        <v>376</v>
      </c>
      <c r="H2095" s="1" t="s">
        <v>28</v>
      </c>
      <c r="I2095">
        <v>3</v>
      </c>
    </row>
    <row r="2096" spans="1:9" x14ac:dyDescent="0.55000000000000004">
      <c r="A2096">
        <v>68</v>
      </c>
      <c r="B2096" s="1" t="s">
        <v>605</v>
      </c>
      <c r="C2096" s="1" t="s">
        <v>3</v>
      </c>
      <c r="D2096">
        <v>4</v>
      </c>
      <c r="E2096" s="1" t="s">
        <v>249</v>
      </c>
      <c r="F2096">
        <v>3</v>
      </c>
      <c r="G2096" s="1" t="s">
        <v>375</v>
      </c>
      <c r="H2096" s="1" t="s">
        <v>28</v>
      </c>
      <c r="I2096">
        <v>3</v>
      </c>
    </row>
    <row r="2097" spans="1:9" x14ac:dyDescent="0.55000000000000004">
      <c r="A2097">
        <v>68</v>
      </c>
      <c r="B2097" s="1" t="s">
        <v>605</v>
      </c>
      <c r="C2097" s="1" t="s">
        <v>3</v>
      </c>
      <c r="D2097">
        <v>4</v>
      </c>
      <c r="E2097" s="1" t="s">
        <v>253</v>
      </c>
      <c r="F2097">
        <v>4</v>
      </c>
      <c r="G2097" s="1" t="s">
        <v>376</v>
      </c>
      <c r="H2097" s="1" t="s">
        <v>28</v>
      </c>
      <c r="I2097">
        <v>3</v>
      </c>
    </row>
    <row r="2098" spans="1:9" x14ac:dyDescent="0.55000000000000004">
      <c r="A2098">
        <v>68</v>
      </c>
      <c r="B2098" s="1" t="s">
        <v>605</v>
      </c>
      <c r="C2098" s="1" t="s">
        <v>3</v>
      </c>
      <c r="D2098">
        <v>4</v>
      </c>
      <c r="E2098" s="1" t="s">
        <v>257</v>
      </c>
      <c r="F2098">
        <v>4</v>
      </c>
      <c r="G2098" s="1" t="s">
        <v>376</v>
      </c>
      <c r="H2098" s="1" t="s">
        <v>28</v>
      </c>
      <c r="I2098">
        <v>3</v>
      </c>
    </row>
    <row r="2099" spans="1:9" x14ac:dyDescent="0.55000000000000004">
      <c r="A2099">
        <v>68</v>
      </c>
      <c r="B2099" s="1" t="s">
        <v>605</v>
      </c>
      <c r="C2099" s="1" t="s">
        <v>3</v>
      </c>
      <c r="D2099">
        <v>4</v>
      </c>
      <c r="E2099" s="1" t="s">
        <v>299</v>
      </c>
      <c r="F2099">
        <v>4</v>
      </c>
      <c r="G2099" s="1" t="s">
        <v>376</v>
      </c>
      <c r="H2099" s="1" t="s">
        <v>28</v>
      </c>
      <c r="I2099">
        <v>3</v>
      </c>
    </row>
    <row r="2100" spans="1:9" x14ac:dyDescent="0.55000000000000004">
      <c r="A2100">
        <v>68</v>
      </c>
      <c r="B2100" s="1" t="s">
        <v>605</v>
      </c>
      <c r="C2100" s="1" t="s">
        <v>3</v>
      </c>
      <c r="D2100">
        <v>4</v>
      </c>
      <c r="E2100" s="1" t="s">
        <v>301</v>
      </c>
      <c r="F2100">
        <v>4</v>
      </c>
      <c r="G2100" s="1" t="s">
        <v>375</v>
      </c>
      <c r="H2100" s="1" t="s">
        <v>28</v>
      </c>
      <c r="I2100">
        <v>3</v>
      </c>
    </row>
    <row r="2101" spans="1:9" x14ac:dyDescent="0.55000000000000004">
      <c r="A2101">
        <v>68</v>
      </c>
      <c r="B2101" s="1" t="s">
        <v>605</v>
      </c>
      <c r="C2101" s="1" t="s">
        <v>3</v>
      </c>
      <c r="D2101">
        <v>4</v>
      </c>
      <c r="E2101" s="1" t="s">
        <v>305</v>
      </c>
      <c r="F2101">
        <v>6</v>
      </c>
      <c r="G2101" s="1" t="s">
        <v>376</v>
      </c>
      <c r="H2101" s="1" t="s">
        <v>28</v>
      </c>
      <c r="I2101">
        <v>3</v>
      </c>
    </row>
    <row r="2102" spans="1:9" x14ac:dyDescent="0.55000000000000004">
      <c r="A2102">
        <v>68</v>
      </c>
      <c r="B2102" s="1" t="s">
        <v>605</v>
      </c>
      <c r="C2102" s="1" t="s">
        <v>3</v>
      </c>
      <c r="D2102">
        <v>4</v>
      </c>
      <c r="E2102" s="1" t="s">
        <v>308</v>
      </c>
      <c r="F2102">
        <v>4</v>
      </c>
      <c r="G2102" s="1" t="s">
        <v>377</v>
      </c>
      <c r="H2102" s="1" t="s">
        <v>28</v>
      </c>
      <c r="I2102">
        <v>3</v>
      </c>
    </row>
    <row r="2103" spans="1:9" x14ac:dyDescent="0.55000000000000004">
      <c r="A2103">
        <v>68</v>
      </c>
      <c r="B2103" s="1" t="s">
        <v>605</v>
      </c>
      <c r="C2103" s="1" t="s">
        <v>3</v>
      </c>
      <c r="D2103">
        <v>4</v>
      </c>
      <c r="E2103" s="1" t="s">
        <v>311</v>
      </c>
      <c r="F2103">
        <v>4</v>
      </c>
      <c r="G2103" s="1" t="s">
        <v>377</v>
      </c>
      <c r="H2103" s="1" t="s">
        <v>28</v>
      </c>
      <c r="I2103">
        <v>3</v>
      </c>
    </row>
    <row r="2104" spans="1:9" x14ac:dyDescent="0.55000000000000004">
      <c r="A2104">
        <v>68</v>
      </c>
      <c r="B2104" s="1" t="s">
        <v>605</v>
      </c>
      <c r="C2104" s="1" t="s">
        <v>3</v>
      </c>
      <c r="D2104">
        <v>4</v>
      </c>
      <c r="E2104" s="1" t="s">
        <v>314</v>
      </c>
      <c r="F2104">
        <v>4</v>
      </c>
      <c r="G2104" s="1" t="s">
        <v>377</v>
      </c>
      <c r="H2104" s="1" t="s">
        <v>28</v>
      </c>
      <c r="I2104">
        <v>3</v>
      </c>
    </row>
    <row r="2105" spans="1:9" x14ac:dyDescent="0.55000000000000004">
      <c r="A2105">
        <v>68</v>
      </c>
      <c r="B2105" s="1" t="s">
        <v>605</v>
      </c>
      <c r="C2105" s="1" t="s">
        <v>3</v>
      </c>
      <c r="D2105">
        <v>4</v>
      </c>
      <c r="E2105" s="1" t="s">
        <v>372</v>
      </c>
      <c r="F2105">
        <v>4</v>
      </c>
      <c r="G2105" s="1" t="s">
        <v>377</v>
      </c>
      <c r="H2105" s="1" t="s">
        <v>28</v>
      </c>
      <c r="I2105">
        <v>3</v>
      </c>
    </row>
    <row r="2106" spans="1:9" x14ac:dyDescent="0.55000000000000004">
      <c r="A2106">
        <v>68</v>
      </c>
      <c r="B2106" s="1" t="s">
        <v>605</v>
      </c>
      <c r="C2106" s="1" t="s">
        <v>3</v>
      </c>
      <c r="D2106">
        <v>4</v>
      </c>
      <c r="E2106" s="1" t="s">
        <v>337</v>
      </c>
      <c r="F2106">
        <v>5</v>
      </c>
      <c r="G2106" s="1" t="s">
        <v>376</v>
      </c>
      <c r="H2106" s="1" t="s">
        <v>28</v>
      </c>
      <c r="I2106">
        <v>3</v>
      </c>
    </row>
    <row r="2107" spans="1:9" x14ac:dyDescent="0.55000000000000004">
      <c r="A2107">
        <v>68</v>
      </c>
      <c r="B2107" s="1" t="s">
        <v>605</v>
      </c>
      <c r="C2107" s="1" t="s">
        <v>3</v>
      </c>
      <c r="D2107">
        <v>4</v>
      </c>
      <c r="E2107" s="1" t="s">
        <v>341</v>
      </c>
      <c r="F2107">
        <v>4</v>
      </c>
      <c r="G2107" s="1" t="s">
        <v>376</v>
      </c>
      <c r="H2107" s="1" t="s">
        <v>29</v>
      </c>
      <c r="I2107">
        <v>3</v>
      </c>
    </row>
    <row r="2108" spans="1:9" x14ac:dyDescent="0.55000000000000004">
      <c r="A2108">
        <v>68</v>
      </c>
      <c r="B2108" s="1" t="s">
        <v>605</v>
      </c>
      <c r="C2108" s="1" t="s">
        <v>3</v>
      </c>
      <c r="D2108">
        <v>4</v>
      </c>
      <c r="E2108" s="1" t="s">
        <v>344</v>
      </c>
      <c r="F2108">
        <v>4</v>
      </c>
      <c r="G2108" s="1" t="s">
        <v>375</v>
      </c>
      <c r="H2108" s="1" t="s">
        <v>29</v>
      </c>
      <c r="I2108">
        <v>3</v>
      </c>
    </row>
    <row r="2109" spans="1:9" x14ac:dyDescent="0.55000000000000004">
      <c r="A2109">
        <v>68</v>
      </c>
      <c r="B2109" s="1" t="s">
        <v>605</v>
      </c>
      <c r="C2109" s="1" t="s">
        <v>3</v>
      </c>
      <c r="D2109">
        <v>4</v>
      </c>
      <c r="E2109" s="1" t="s">
        <v>348</v>
      </c>
      <c r="F2109">
        <v>4</v>
      </c>
      <c r="G2109" s="1" t="s">
        <v>375</v>
      </c>
      <c r="H2109" s="1" t="s">
        <v>28</v>
      </c>
      <c r="I2109">
        <v>3</v>
      </c>
    </row>
    <row r="2110" spans="1:9" x14ac:dyDescent="0.55000000000000004">
      <c r="A2110">
        <v>69</v>
      </c>
      <c r="B2110" s="1" t="s">
        <v>606</v>
      </c>
      <c r="C2110" s="1" t="s">
        <v>4</v>
      </c>
      <c r="D2110">
        <v>5</v>
      </c>
      <c r="E2110" s="1" t="s">
        <v>89</v>
      </c>
      <c r="F2110">
        <v>5</v>
      </c>
      <c r="G2110" s="1" t="s">
        <v>377</v>
      </c>
      <c r="H2110" s="1" t="s">
        <v>29</v>
      </c>
      <c r="I2110">
        <v>3</v>
      </c>
    </row>
    <row r="2111" spans="1:9" x14ac:dyDescent="0.55000000000000004">
      <c r="A2111">
        <v>69</v>
      </c>
      <c r="B2111" s="1" t="s">
        <v>606</v>
      </c>
      <c r="C2111" s="1" t="s">
        <v>4</v>
      </c>
      <c r="D2111">
        <v>5</v>
      </c>
      <c r="E2111" s="1" t="s">
        <v>93</v>
      </c>
      <c r="F2111">
        <v>5</v>
      </c>
      <c r="G2111" s="1" t="s">
        <v>377</v>
      </c>
      <c r="H2111" s="1" t="s">
        <v>29</v>
      </c>
      <c r="I2111">
        <v>3</v>
      </c>
    </row>
    <row r="2112" spans="1:9" x14ac:dyDescent="0.55000000000000004">
      <c r="A2112">
        <v>69</v>
      </c>
      <c r="B2112" s="1" t="s">
        <v>606</v>
      </c>
      <c r="C2112" s="1" t="s">
        <v>4</v>
      </c>
      <c r="D2112">
        <v>5</v>
      </c>
      <c r="E2112" s="1" t="s">
        <v>97</v>
      </c>
      <c r="F2112">
        <v>7</v>
      </c>
      <c r="G2112" s="1" t="s">
        <v>377</v>
      </c>
      <c r="H2112" s="1" t="s">
        <v>29</v>
      </c>
      <c r="I2112">
        <v>3</v>
      </c>
    </row>
    <row r="2113" spans="1:9" x14ac:dyDescent="0.55000000000000004">
      <c r="A2113">
        <v>69</v>
      </c>
      <c r="B2113" s="1" t="s">
        <v>606</v>
      </c>
      <c r="C2113" s="1" t="s">
        <v>4</v>
      </c>
      <c r="D2113">
        <v>5</v>
      </c>
      <c r="E2113" s="1" t="s">
        <v>101</v>
      </c>
      <c r="F2113">
        <v>5</v>
      </c>
      <c r="G2113" s="1" t="s">
        <v>377</v>
      </c>
      <c r="H2113" s="1" t="s">
        <v>29</v>
      </c>
      <c r="I2113">
        <v>3</v>
      </c>
    </row>
    <row r="2114" spans="1:9" x14ac:dyDescent="0.55000000000000004">
      <c r="A2114">
        <v>69</v>
      </c>
      <c r="B2114" s="1" t="s">
        <v>606</v>
      </c>
      <c r="C2114" s="1" t="s">
        <v>4</v>
      </c>
      <c r="D2114">
        <v>5</v>
      </c>
      <c r="E2114" s="1" t="s">
        <v>150</v>
      </c>
      <c r="F2114">
        <v>5</v>
      </c>
      <c r="G2114" s="1" t="s">
        <v>375</v>
      </c>
      <c r="H2114" s="1" t="s">
        <v>29</v>
      </c>
      <c r="I2114">
        <v>3</v>
      </c>
    </row>
    <row r="2115" spans="1:9" x14ac:dyDescent="0.55000000000000004">
      <c r="A2115">
        <v>69</v>
      </c>
      <c r="B2115" s="1" t="s">
        <v>606</v>
      </c>
      <c r="C2115" s="1" t="s">
        <v>4</v>
      </c>
      <c r="D2115">
        <v>5</v>
      </c>
      <c r="E2115" s="1" t="s">
        <v>153</v>
      </c>
      <c r="F2115">
        <v>5</v>
      </c>
      <c r="G2115" s="1" t="s">
        <v>376</v>
      </c>
      <c r="H2115" s="1" t="s">
        <v>28</v>
      </c>
      <c r="I2115">
        <v>3</v>
      </c>
    </row>
    <row r="2116" spans="1:9" x14ac:dyDescent="0.55000000000000004">
      <c r="A2116">
        <v>69</v>
      </c>
      <c r="B2116" s="1" t="s">
        <v>606</v>
      </c>
      <c r="C2116" s="1" t="s">
        <v>4</v>
      </c>
      <c r="D2116">
        <v>5</v>
      </c>
      <c r="E2116" s="1" t="s">
        <v>157</v>
      </c>
      <c r="F2116">
        <v>5</v>
      </c>
      <c r="G2116" s="1" t="s">
        <v>376</v>
      </c>
      <c r="H2116" s="1" t="s">
        <v>28</v>
      </c>
      <c r="I2116">
        <v>3</v>
      </c>
    </row>
    <row r="2117" spans="1:9" x14ac:dyDescent="0.55000000000000004">
      <c r="A2117">
        <v>69</v>
      </c>
      <c r="B2117" s="1" t="s">
        <v>606</v>
      </c>
      <c r="C2117" s="1" t="s">
        <v>4</v>
      </c>
      <c r="D2117">
        <v>5</v>
      </c>
      <c r="E2117" s="1" t="s">
        <v>164</v>
      </c>
      <c r="F2117">
        <v>7</v>
      </c>
      <c r="G2117" s="1" t="s">
        <v>375</v>
      </c>
      <c r="H2117" s="1" t="s">
        <v>28</v>
      </c>
      <c r="I2117">
        <v>3</v>
      </c>
    </row>
    <row r="2118" spans="1:9" x14ac:dyDescent="0.55000000000000004">
      <c r="A2118">
        <v>69</v>
      </c>
      <c r="B2118" s="1" t="s">
        <v>606</v>
      </c>
      <c r="C2118" s="1" t="s">
        <v>4</v>
      </c>
      <c r="D2118">
        <v>5</v>
      </c>
      <c r="E2118" s="1" t="s">
        <v>165</v>
      </c>
      <c r="F2118">
        <v>3</v>
      </c>
      <c r="G2118" s="1" t="s">
        <v>375</v>
      </c>
      <c r="H2118" s="1" t="s">
        <v>28</v>
      </c>
      <c r="I2118">
        <v>3</v>
      </c>
    </row>
    <row r="2119" spans="1:9" x14ac:dyDescent="0.55000000000000004">
      <c r="A2119">
        <v>69</v>
      </c>
      <c r="B2119" s="1" t="s">
        <v>606</v>
      </c>
      <c r="C2119" s="1" t="s">
        <v>4</v>
      </c>
      <c r="D2119">
        <v>5</v>
      </c>
      <c r="E2119" s="1" t="s">
        <v>168</v>
      </c>
      <c r="F2119">
        <v>5</v>
      </c>
      <c r="G2119" s="1" t="s">
        <v>376</v>
      </c>
      <c r="H2119" s="1" t="s">
        <v>29</v>
      </c>
      <c r="I2119">
        <v>3</v>
      </c>
    </row>
    <row r="2120" spans="1:9" x14ac:dyDescent="0.55000000000000004">
      <c r="A2120">
        <v>69</v>
      </c>
      <c r="B2120" s="1" t="s">
        <v>606</v>
      </c>
      <c r="C2120" s="1" t="s">
        <v>4</v>
      </c>
      <c r="D2120">
        <v>5</v>
      </c>
      <c r="E2120" s="1" t="s">
        <v>172</v>
      </c>
      <c r="F2120">
        <v>5</v>
      </c>
      <c r="G2120" s="1" t="s">
        <v>376</v>
      </c>
      <c r="H2120" s="1" t="s">
        <v>29</v>
      </c>
      <c r="I2120">
        <v>3</v>
      </c>
    </row>
    <row r="2121" spans="1:9" x14ac:dyDescent="0.55000000000000004">
      <c r="A2121">
        <v>69</v>
      </c>
      <c r="B2121" s="1" t="s">
        <v>606</v>
      </c>
      <c r="C2121" s="1" t="s">
        <v>4</v>
      </c>
      <c r="D2121">
        <v>5</v>
      </c>
      <c r="E2121" s="1" t="s">
        <v>176</v>
      </c>
      <c r="F2121">
        <v>5</v>
      </c>
      <c r="G2121" s="1" t="s">
        <v>375</v>
      </c>
      <c r="H2121" s="1" t="s">
        <v>29</v>
      </c>
      <c r="I2121">
        <v>3</v>
      </c>
    </row>
    <row r="2122" spans="1:9" x14ac:dyDescent="0.55000000000000004">
      <c r="A2122">
        <v>69</v>
      </c>
      <c r="B2122" s="1" t="s">
        <v>606</v>
      </c>
      <c r="C2122" s="1" t="s">
        <v>4</v>
      </c>
      <c r="D2122">
        <v>5</v>
      </c>
      <c r="E2122" s="1" t="s">
        <v>180</v>
      </c>
      <c r="F2122">
        <v>7</v>
      </c>
      <c r="G2122" s="1" t="s">
        <v>376</v>
      </c>
      <c r="H2122" s="1" t="s">
        <v>29</v>
      </c>
      <c r="I2122">
        <v>3</v>
      </c>
    </row>
    <row r="2123" spans="1:9" x14ac:dyDescent="0.55000000000000004">
      <c r="A2123">
        <v>69</v>
      </c>
      <c r="B2123" s="1" t="s">
        <v>606</v>
      </c>
      <c r="C2123" s="1" t="s">
        <v>4</v>
      </c>
      <c r="D2123">
        <v>5</v>
      </c>
      <c r="E2123" s="1" t="s">
        <v>234</v>
      </c>
      <c r="F2123">
        <v>6</v>
      </c>
      <c r="G2123" s="1" t="s">
        <v>377</v>
      </c>
      <c r="H2123" s="1" t="s">
        <v>28</v>
      </c>
      <c r="I2123">
        <v>3</v>
      </c>
    </row>
    <row r="2124" spans="1:9" x14ac:dyDescent="0.55000000000000004">
      <c r="A2124">
        <v>69</v>
      </c>
      <c r="B2124" s="1" t="s">
        <v>606</v>
      </c>
      <c r="C2124" s="1" t="s">
        <v>4</v>
      </c>
      <c r="D2124">
        <v>5</v>
      </c>
      <c r="E2124" s="1" t="s">
        <v>238</v>
      </c>
      <c r="F2124">
        <v>5</v>
      </c>
      <c r="G2124" s="1" t="s">
        <v>377</v>
      </c>
      <c r="H2124" s="1" t="s">
        <v>28</v>
      </c>
      <c r="I2124">
        <v>3</v>
      </c>
    </row>
    <row r="2125" spans="1:9" x14ac:dyDescent="0.55000000000000004">
      <c r="A2125">
        <v>69</v>
      </c>
      <c r="B2125" s="1" t="s">
        <v>606</v>
      </c>
      <c r="C2125" s="1" t="s">
        <v>4</v>
      </c>
      <c r="D2125">
        <v>5</v>
      </c>
      <c r="E2125" s="1" t="s">
        <v>241</v>
      </c>
      <c r="F2125">
        <v>6</v>
      </c>
      <c r="G2125" s="1" t="s">
        <v>377</v>
      </c>
      <c r="H2125" s="1" t="s">
        <v>29</v>
      </c>
      <c r="I2125">
        <v>3</v>
      </c>
    </row>
    <row r="2126" spans="1:9" x14ac:dyDescent="0.55000000000000004">
      <c r="A2126">
        <v>69</v>
      </c>
      <c r="B2126" s="1" t="s">
        <v>606</v>
      </c>
      <c r="C2126" s="1" t="s">
        <v>4</v>
      </c>
      <c r="D2126">
        <v>5</v>
      </c>
      <c r="E2126" s="1" t="s">
        <v>245</v>
      </c>
      <c r="F2126">
        <v>5</v>
      </c>
      <c r="G2126" s="1" t="s">
        <v>376</v>
      </c>
      <c r="H2126" s="1" t="s">
        <v>28</v>
      </c>
      <c r="I2126">
        <v>3</v>
      </c>
    </row>
    <row r="2127" spans="1:9" x14ac:dyDescent="0.55000000000000004">
      <c r="A2127">
        <v>69</v>
      </c>
      <c r="B2127" s="1" t="s">
        <v>606</v>
      </c>
      <c r="C2127" s="1" t="s">
        <v>4</v>
      </c>
      <c r="D2127">
        <v>5</v>
      </c>
      <c r="E2127" s="1" t="s">
        <v>249</v>
      </c>
      <c r="F2127">
        <v>6</v>
      </c>
      <c r="G2127" s="1" t="s">
        <v>375</v>
      </c>
      <c r="H2127" s="1" t="s">
        <v>28</v>
      </c>
      <c r="I2127">
        <v>3</v>
      </c>
    </row>
    <row r="2128" spans="1:9" x14ac:dyDescent="0.55000000000000004">
      <c r="A2128">
        <v>69</v>
      </c>
      <c r="B2128" s="1" t="s">
        <v>606</v>
      </c>
      <c r="C2128" s="1" t="s">
        <v>4</v>
      </c>
      <c r="D2128">
        <v>5</v>
      </c>
      <c r="E2128" s="1" t="s">
        <v>253</v>
      </c>
      <c r="F2128">
        <v>5</v>
      </c>
      <c r="G2128" s="1" t="s">
        <v>376</v>
      </c>
      <c r="H2128" s="1" t="s">
        <v>28</v>
      </c>
      <c r="I2128">
        <v>3</v>
      </c>
    </row>
    <row r="2129" spans="1:9" x14ac:dyDescent="0.55000000000000004">
      <c r="A2129">
        <v>69</v>
      </c>
      <c r="B2129" s="1" t="s">
        <v>606</v>
      </c>
      <c r="C2129" s="1" t="s">
        <v>4</v>
      </c>
      <c r="D2129">
        <v>5</v>
      </c>
      <c r="E2129" s="1" t="s">
        <v>257</v>
      </c>
      <c r="F2129">
        <v>5</v>
      </c>
      <c r="G2129" s="1" t="s">
        <v>376</v>
      </c>
      <c r="H2129" s="1" t="s">
        <v>28</v>
      </c>
      <c r="I2129">
        <v>3</v>
      </c>
    </row>
    <row r="2130" spans="1:9" x14ac:dyDescent="0.55000000000000004">
      <c r="A2130">
        <v>69</v>
      </c>
      <c r="B2130" s="1" t="s">
        <v>606</v>
      </c>
      <c r="C2130" s="1" t="s">
        <v>4</v>
      </c>
      <c r="D2130">
        <v>5</v>
      </c>
      <c r="E2130" s="1" t="s">
        <v>299</v>
      </c>
      <c r="F2130">
        <v>5</v>
      </c>
      <c r="G2130" s="1" t="s">
        <v>376</v>
      </c>
      <c r="H2130" s="1" t="s">
        <v>28</v>
      </c>
      <c r="I2130">
        <v>3</v>
      </c>
    </row>
    <row r="2131" spans="1:9" x14ac:dyDescent="0.55000000000000004">
      <c r="A2131">
        <v>69</v>
      </c>
      <c r="B2131" s="1" t="s">
        <v>606</v>
      </c>
      <c r="C2131" s="1" t="s">
        <v>4</v>
      </c>
      <c r="D2131">
        <v>5</v>
      </c>
      <c r="E2131" s="1" t="s">
        <v>301</v>
      </c>
      <c r="F2131">
        <v>5</v>
      </c>
      <c r="G2131" s="1" t="s">
        <v>375</v>
      </c>
      <c r="H2131" s="1" t="s">
        <v>28</v>
      </c>
      <c r="I2131">
        <v>3</v>
      </c>
    </row>
    <row r="2132" spans="1:9" x14ac:dyDescent="0.55000000000000004">
      <c r="A2132">
        <v>69</v>
      </c>
      <c r="B2132" s="1" t="s">
        <v>606</v>
      </c>
      <c r="C2132" s="1" t="s">
        <v>4</v>
      </c>
      <c r="D2132">
        <v>5</v>
      </c>
      <c r="E2132" s="1" t="s">
        <v>305</v>
      </c>
      <c r="F2132">
        <v>5</v>
      </c>
      <c r="G2132" s="1" t="s">
        <v>376</v>
      </c>
      <c r="H2132" s="1" t="s">
        <v>28</v>
      </c>
      <c r="I2132">
        <v>3</v>
      </c>
    </row>
    <row r="2133" spans="1:9" x14ac:dyDescent="0.55000000000000004">
      <c r="A2133">
        <v>69</v>
      </c>
      <c r="B2133" s="1" t="s">
        <v>606</v>
      </c>
      <c r="C2133" s="1" t="s">
        <v>4</v>
      </c>
      <c r="D2133">
        <v>5</v>
      </c>
      <c r="E2133" s="1" t="s">
        <v>308</v>
      </c>
      <c r="F2133">
        <v>5</v>
      </c>
      <c r="G2133" s="1" t="s">
        <v>377</v>
      </c>
      <c r="H2133" s="1" t="s">
        <v>28</v>
      </c>
      <c r="I2133">
        <v>3</v>
      </c>
    </row>
    <row r="2134" spans="1:9" x14ac:dyDescent="0.55000000000000004">
      <c r="A2134">
        <v>69</v>
      </c>
      <c r="B2134" s="1" t="s">
        <v>606</v>
      </c>
      <c r="C2134" s="1" t="s">
        <v>4</v>
      </c>
      <c r="D2134">
        <v>5</v>
      </c>
      <c r="E2134" s="1" t="s">
        <v>311</v>
      </c>
      <c r="F2134">
        <v>7</v>
      </c>
      <c r="G2134" s="1" t="s">
        <v>377</v>
      </c>
      <c r="H2134" s="1" t="s">
        <v>28</v>
      </c>
      <c r="I2134">
        <v>3</v>
      </c>
    </row>
    <row r="2135" spans="1:9" x14ac:dyDescent="0.55000000000000004">
      <c r="A2135">
        <v>69</v>
      </c>
      <c r="B2135" s="1" t="s">
        <v>606</v>
      </c>
      <c r="C2135" s="1" t="s">
        <v>4</v>
      </c>
      <c r="D2135">
        <v>5</v>
      </c>
      <c r="E2135" s="1" t="s">
        <v>314</v>
      </c>
      <c r="F2135">
        <v>5</v>
      </c>
      <c r="G2135" s="1" t="s">
        <v>377</v>
      </c>
      <c r="H2135" s="1" t="s">
        <v>28</v>
      </c>
      <c r="I2135">
        <v>3</v>
      </c>
    </row>
    <row r="2136" spans="1:9" x14ac:dyDescent="0.55000000000000004">
      <c r="A2136">
        <v>69</v>
      </c>
      <c r="B2136" s="1" t="s">
        <v>606</v>
      </c>
      <c r="C2136" s="1" t="s">
        <v>4</v>
      </c>
      <c r="D2136">
        <v>5</v>
      </c>
      <c r="E2136" s="1" t="s">
        <v>372</v>
      </c>
      <c r="F2136">
        <v>5</v>
      </c>
      <c r="G2136" s="1" t="s">
        <v>377</v>
      </c>
      <c r="H2136" s="1" t="s">
        <v>28</v>
      </c>
      <c r="I2136">
        <v>3</v>
      </c>
    </row>
    <row r="2137" spans="1:9" x14ac:dyDescent="0.55000000000000004">
      <c r="A2137">
        <v>69</v>
      </c>
      <c r="B2137" s="1" t="s">
        <v>606</v>
      </c>
      <c r="C2137" s="1" t="s">
        <v>4</v>
      </c>
      <c r="D2137">
        <v>5</v>
      </c>
      <c r="E2137" s="1" t="s">
        <v>337</v>
      </c>
      <c r="F2137">
        <v>6</v>
      </c>
      <c r="G2137" s="1" t="s">
        <v>376</v>
      </c>
      <c r="H2137" s="1" t="s">
        <v>28</v>
      </c>
      <c r="I2137">
        <v>3</v>
      </c>
    </row>
    <row r="2138" spans="1:9" x14ac:dyDescent="0.55000000000000004">
      <c r="A2138">
        <v>69</v>
      </c>
      <c r="B2138" s="1" t="s">
        <v>606</v>
      </c>
      <c r="C2138" s="1" t="s">
        <v>4</v>
      </c>
      <c r="D2138">
        <v>5</v>
      </c>
      <c r="E2138" s="1" t="s">
        <v>341</v>
      </c>
      <c r="F2138">
        <v>6</v>
      </c>
      <c r="G2138" s="1" t="s">
        <v>376</v>
      </c>
      <c r="H2138" s="1" t="s">
        <v>29</v>
      </c>
      <c r="I2138">
        <v>3</v>
      </c>
    </row>
    <row r="2139" spans="1:9" x14ac:dyDescent="0.55000000000000004">
      <c r="A2139">
        <v>69</v>
      </c>
      <c r="B2139" s="1" t="s">
        <v>606</v>
      </c>
      <c r="C2139" s="1" t="s">
        <v>4</v>
      </c>
      <c r="D2139">
        <v>5</v>
      </c>
      <c r="E2139" s="1" t="s">
        <v>344</v>
      </c>
      <c r="F2139">
        <v>2</v>
      </c>
      <c r="G2139" s="1" t="s">
        <v>375</v>
      </c>
      <c r="H2139" s="1" t="s">
        <v>29</v>
      </c>
      <c r="I2139">
        <v>3</v>
      </c>
    </row>
    <row r="2140" spans="1:9" x14ac:dyDescent="0.55000000000000004">
      <c r="A2140">
        <v>69</v>
      </c>
      <c r="B2140" s="1" t="s">
        <v>606</v>
      </c>
      <c r="C2140" s="1" t="s">
        <v>4</v>
      </c>
      <c r="D2140">
        <v>5</v>
      </c>
      <c r="E2140" s="1" t="s">
        <v>348</v>
      </c>
      <c r="F2140">
        <v>1</v>
      </c>
      <c r="G2140" s="1" t="s">
        <v>375</v>
      </c>
      <c r="H2140" s="1" t="s">
        <v>28</v>
      </c>
      <c r="I2140">
        <v>3</v>
      </c>
    </row>
    <row r="2141" spans="1:9" x14ac:dyDescent="0.55000000000000004">
      <c r="A2141">
        <v>70</v>
      </c>
      <c r="B2141" s="1" t="s">
        <v>607</v>
      </c>
      <c r="C2141" s="1" t="s">
        <v>1</v>
      </c>
      <c r="D2141">
        <v>2</v>
      </c>
      <c r="E2141" s="1" t="s">
        <v>89</v>
      </c>
      <c r="F2141">
        <v>2</v>
      </c>
      <c r="G2141" s="1" t="s">
        <v>377</v>
      </c>
      <c r="H2141" s="1" t="s">
        <v>29</v>
      </c>
      <c r="I2141">
        <v>3</v>
      </c>
    </row>
    <row r="2142" spans="1:9" x14ac:dyDescent="0.55000000000000004">
      <c r="A2142">
        <v>70</v>
      </c>
      <c r="B2142" s="1" t="s">
        <v>607</v>
      </c>
      <c r="C2142" s="1" t="s">
        <v>1</v>
      </c>
      <c r="D2142">
        <v>2</v>
      </c>
      <c r="E2142" s="1" t="s">
        <v>93</v>
      </c>
      <c r="F2142">
        <v>2</v>
      </c>
      <c r="G2142" s="1" t="s">
        <v>377</v>
      </c>
      <c r="H2142" s="1" t="s">
        <v>29</v>
      </c>
      <c r="I2142">
        <v>3</v>
      </c>
    </row>
    <row r="2143" spans="1:9" x14ac:dyDescent="0.55000000000000004">
      <c r="A2143">
        <v>70</v>
      </c>
      <c r="B2143" s="1" t="s">
        <v>607</v>
      </c>
      <c r="C2143" s="1" t="s">
        <v>1</v>
      </c>
      <c r="D2143">
        <v>2</v>
      </c>
      <c r="E2143" s="1" t="s">
        <v>97</v>
      </c>
      <c r="F2143">
        <v>2</v>
      </c>
      <c r="G2143" s="1" t="s">
        <v>377</v>
      </c>
      <c r="H2143" s="1" t="s">
        <v>29</v>
      </c>
      <c r="I2143">
        <v>3</v>
      </c>
    </row>
    <row r="2144" spans="1:9" x14ac:dyDescent="0.55000000000000004">
      <c r="A2144">
        <v>70</v>
      </c>
      <c r="B2144" s="1" t="s">
        <v>607</v>
      </c>
      <c r="C2144" s="1" t="s">
        <v>1</v>
      </c>
      <c r="D2144">
        <v>2</v>
      </c>
      <c r="E2144" s="1" t="s">
        <v>101</v>
      </c>
      <c r="F2144">
        <v>2</v>
      </c>
      <c r="G2144" s="1" t="s">
        <v>377</v>
      </c>
      <c r="H2144" s="1" t="s">
        <v>29</v>
      </c>
      <c r="I2144">
        <v>3</v>
      </c>
    </row>
    <row r="2145" spans="1:9" x14ac:dyDescent="0.55000000000000004">
      <c r="A2145">
        <v>70</v>
      </c>
      <c r="B2145" s="1" t="s">
        <v>607</v>
      </c>
      <c r="C2145" s="1" t="s">
        <v>1</v>
      </c>
      <c r="D2145">
        <v>2</v>
      </c>
      <c r="E2145" s="1" t="s">
        <v>150</v>
      </c>
      <c r="F2145">
        <v>2</v>
      </c>
      <c r="G2145" s="1" t="s">
        <v>375</v>
      </c>
      <c r="H2145" s="1" t="s">
        <v>29</v>
      </c>
      <c r="I2145">
        <v>3</v>
      </c>
    </row>
    <row r="2146" spans="1:9" x14ac:dyDescent="0.55000000000000004">
      <c r="A2146">
        <v>70</v>
      </c>
      <c r="B2146" s="1" t="s">
        <v>607</v>
      </c>
      <c r="C2146" s="1" t="s">
        <v>1</v>
      </c>
      <c r="D2146">
        <v>2</v>
      </c>
      <c r="E2146" s="1" t="s">
        <v>153</v>
      </c>
      <c r="F2146">
        <v>2</v>
      </c>
      <c r="G2146" s="1" t="s">
        <v>376</v>
      </c>
      <c r="H2146" s="1" t="s">
        <v>28</v>
      </c>
      <c r="I2146">
        <v>3</v>
      </c>
    </row>
    <row r="2147" spans="1:9" x14ac:dyDescent="0.55000000000000004">
      <c r="A2147">
        <v>70</v>
      </c>
      <c r="B2147" s="1" t="s">
        <v>607</v>
      </c>
      <c r="C2147" s="1" t="s">
        <v>1</v>
      </c>
      <c r="D2147">
        <v>2</v>
      </c>
      <c r="E2147" s="1" t="s">
        <v>157</v>
      </c>
      <c r="F2147">
        <v>2</v>
      </c>
      <c r="G2147" s="1" t="s">
        <v>376</v>
      </c>
      <c r="H2147" s="1" t="s">
        <v>28</v>
      </c>
      <c r="I2147">
        <v>3</v>
      </c>
    </row>
    <row r="2148" spans="1:9" x14ac:dyDescent="0.55000000000000004">
      <c r="A2148">
        <v>70</v>
      </c>
      <c r="B2148" s="1" t="s">
        <v>607</v>
      </c>
      <c r="C2148" s="1" t="s">
        <v>1</v>
      </c>
      <c r="D2148">
        <v>2</v>
      </c>
      <c r="E2148" s="1" t="s">
        <v>164</v>
      </c>
      <c r="F2148">
        <v>2</v>
      </c>
      <c r="G2148" s="1" t="s">
        <v>375</v>
      </c>
      <c r="H2148" s="1" t="s">
        <v>28</v>
      </c>
      <c r="I2148">
        <v>3</v>
      </c>
    </row>
    <row r="2149" spans="1:9" x14ac:dyDescent="0.55000000000000004">
      <c r="A2149">
        <v>70</v>
      </c>
      <c r="B2149" s="1" t="s">
        <v>607</v>
      </c>
      <c r="C2149" s="1" t="s">
        <v>1</v>
      </c>
      <c r="D2149">
        <v>2</v>
      </c>
      <c r="E2149" s="1" t="s">
        <v>165</v>
      </c>
      <c r="F2149">
        <v>2</v>
      </c>
      <c r="G2149" s="1" t="s">
        <v>375</v>
      </c>
      <c r="H2149" s="1" t="s">
        <v>28</v>
      </c>
      <c r="I2149">
        <v>3</v>
      </c>
    </row>
    <row r="2150" spans="1:9" x14ac:dyDescent="0.55000000000000004">
      <c r="A2150">
        <v>70</v>
      </c>
      <c r="B2150" s="1" t="s">
        <v>607</v>
      </c>
      <c r="C2150" s="1" t="s">
        <v>1</v>
      </c>
      <c r="D2150">
        <v>2</v>
      </c>
      <c r="E2150" s="1" t="s">
        <v>168</v>
      </c>
      <c r="F2150">
        <v>6</v>
      </c>
      <c r="G2150" s="1" t="s">
        <v>376</v>
      </c>
      <c r="H2150" s="1" t="s">
        <v>29</v>
      </c>
      <c r="I2150">
        <v>3</v>
      </c>
    </row>
    <row r="2151" spans="1:9" x14ac:dyDescent="0.55000000000000004">
      <c r="A2151">
        <v>70</v>
      </c>
      <c r="B2151" s="1" t="s">
        <v>607</v>
      </c>
      <c r="C2151" s="1" t="s">
        <v>1</v>
      </c>
      <c r="D2151">
        <v>2</v>
      </c>
      <c r="E2151" s="1" t="s">
        <v>172</v>
      </c>
      <c r="F2151">
        <v>2</v>
      </c>
      <c r="G2151" s="1" t="s">
        <v>376</v>
      </c>
      <c r="H2151" s="1" t="s">
        <v>29</v>
      </c>
      <c r="I2151">
        <v>3</v>
      </c>
    </row>
    <row r="2152" spans="1:9" x14ac:dyDescent="0.55000000000000004">
      <c r="A2152">
        <v>70</v>
      </c>
      <c r="B2152" s="1" t="s">
        <v>607</v>
      </c>
      <c r="C2152" s="1" t="s">
        <v>1</v>
      </c>
      <c r="D2152">
        <v>2</v>
      </c>
      <c r="E2152" s="1" t="s">
        <v>176</v>
      </c>
      <c r="F2152">
        <v>2</v>
      </c>
      <c r="G2152" s="1" t="s">
        <v>375</v>
      </c>
      <c r="H2152" s="1" t="s">
        <v>29</v>
      </c>
      <c r="I2152">
        <v>3</v>
      </c>
    </row>
    <row r="2153" spans="1:9" x14ac:dyDescent="0.55000000000000004">
      <c r="A2153">
        <v>70</v>
      </c>
      <c r="B2153" s="1" t="s">
        <v>607</v>
      </c>
      <c r="C2153" s="1" t="s">
        <v>1</v>
      </c>
      <c r="D2153">
        <v>2</v>
      </c>
      <c r="E2153" s="1" t="s">
        <v>180</v>
      </c>
      <c r="F2153">
        <v>2</v>
      </c>
      <c r="G2153" s="1" t="s">
        <v>376</v>
      </c>
      <c r="H2153" s="1" t="s">
        <v>29</v>
      </c>
      <c r="I2153">
        <v>3</v>
      </c>
    </row>
    <row r="2154" spans="1:9" x14ac:dyDescent="0.55000000000000004">
      <c r="A2154">
        <v>70</v>
      </c>
      <c r="B2154" s="1" t="s">
        <v>607</v>
      </c>
      <c r="C2154" s="1" t="s">
        <v>1</v>
      </c>
      <c r="D2154">
        <v>2</v>
      </c>
      <c r="E2154" s="1" t="s">
        <v>234</v>
      </c>
      <c r="F2154">
        <v>2</v>
      </c>
      <c r="G2154" s="1" t="s">
        <v>377</v>
      </c>
      <c r="H2154" s="1" t="s">
        <v>28</v>
      </c>
      <c r="I2154">
        <v>3</v>
      </c>
    </row>
    <row r="2155" spans="1:9" x14ac:dyDescent="0.55000000000000004">
      <c r="A2155">
        <v>70</v>
      </c>
      <c r="B2155" s="1" t="s">
        <v>607</v>
      </c>
      <c r="C2155" s="1" t="s">
        <v>1</v>
      </c>
      <c r="D2155">
        <v>2</v>
      </c>
      <c r="E2155" s="1" t="s">
        <v>238</v>
      </c>
      <c r="F2155">
        <v>2</v>
      </c>
      <c r="G2155" s="1" t="s">
        <v>377</v>
      </c>
      <c r="H2155" s="1" t="s">
        <v>28</v>
      </c>
      <c r="I2155">
        <v>3</v>
      </c>
    </row>
    <row r="2156" spans="1:9" x14ac:dyDescent="0.55000000000000004">
      <c r="A2156">
        <v>70</v>
      </c>
      <c r="B2156" s="1" t="s">
        <v>607</v>
      </c>
      <c r="C2156" s="1" t="s">
        <v>1</v>
      </c>
      <c r="D2156">
        <v>2</v>
      </c>
      <c r="E2156" s="1" t="s">
        <v>241</v>
      </c>
      <c r="F2156">
        <v>2</v>
      </c>
      <c r="G2156" s="1" t="s">
        <v>377</v>
      </c>
      <c r="H2156" s="1" t="s">
        <v>29</v>
      </c>
      <c r="I2156">
        <v>3</v>
      </c>
    </row>
    <row r="2157" spans="1:9" x14ac:dyDescent="0.55000000000000004">
      <c r="A2157">
        <v>70</v>
      </c>
      <c r="B2157" s="1" t="s">
        <v>607</v>
      </c>
      <c r="C2157" s="1" t="s">
        <v>1</v>
      </c>
      <c r="D2157">
        <v>2</v>
      </c>
      <c r="E2157" s="1" t="s">
        <v>245</v>
      </c>
      <c r="F2157">
        <v>2</v>
      </c>
      <c r="G2157" s="1" t="s">
        <v>376</v>
      </c>
      <c r="H2157" s="1" t="s">
        <v>28</v>
      </c>
      <c r="I2157">
        <v>3</v>
      </c>
    </row>
    <row r="2158" spans="1:9" x14ac:dyDescent="0.55000000000000004">
      <c r="A2158">
        <v>70</v>
      </c>
      <c r="B2158" s="1" t="s">
        <v>607</v>
      </c>
      <c r="C2158" s="1" t="s">
        <v>1</v>
      </c>
      <c r="D2158">
        <v>2</v>
      </c>
      <c r="E2158" s="1" t="s">
        <v>249</v>
      </c>
      <c r="F2158">
        <v>2</v>
      </c>
      <c r="G2158" s="1" t="s">
        <v>375</v>
      </c>
      <c r="H2158" s="1" t="s">
        <v>28</v>
      </c>
      <c r="I2158">
        <v>3</v>
      </c>
    </row>
    <row r="2159" spans="1:9" x14ac:dyDescent="0.55000000000000004">
      <c r="A2159">
        <v>70</v>
      </c>
      <c r="B2159" s="1" t="s">
        <v>607</v>
      </c>
      <c r="C2159" s="1" t="s">
        <v>1</v>
      </c>
      <c r="D2159">
        <v>2</v>
      </c>
      <c r="E2159" s="1" t="s">
        <v>253</v>
      </c>
      <c r="F2159">
        <v>2</v>
      </c>
      <c r="G2159" s="1" t="s">
        <v>376</v>
      </c>
      <c r="H2159" s="1" t="s">
        <v>28</v>
      </c>
      <c r="I2159">
        <v>3</v>
      </c>
    </row>
    <row r="2160" spans="1:9" x14ac:dyDescent="0.55000000000000004">
      <c r="A2160">
        <v>70</v>
      </c>
      <c r="B2160" s="1" t="s">
        <v>607</v>
      </c>
      <c r="C2160" s="1" t="s">
        <v>1</v>
      </c>
      <c r="D2160">
        <v>2</v>
      </c>
      <c r="E2160" s="1" t="s">
        <v>257</v>
      </c>
      <c r="F2160">
        <v>2</v>
      </c>
      <c r="G2160" s="1" t="s">
        <v>376</v>
      </c>
      <c r="H2160" s="1" t="s">
        <v>28</v>
      </c>
      <c r="I2160">
        <v>3</v>
      </c>
    </row>
    <row r="2161" spans="1:9" x14ac:dyDescent="0.55000000000000004">
      <c r="A2161">
        <v>70</v>
      </c>
      <c r="B2161" s="1" t="s">
        <v>607</v>
      </c>
      <c r="C2161" s="1" t="s">
        <v>1</v>
      </c>
      <c r="D2161">
        <v>2</v>
      </c>
      <c r="E2161" s="1" t="s">
        <v>299</v>
      </c>
      <c r="F2161">
        <v>3</v>
      </c>
      <c r="G2161" s="1" t="s">
        <v>376</v>
      </c>
      <c r="H2161" s="1" t="s">
        <v>28</v>
      </c>
      <c r="I2161">
        <v>3</v>
      </c>
    </row>
    <row r="2162" spans="1:9" x14ac:dyDescent="0.55000000000000004">
      <c r="A2162">
        <v>70</v>
      </c>
      <c r="B2162" s="1" t="s">
        <v>607</v>
      </c>
      <c r="C2162" s="1" t="s">
        <v>1</v>
      </c>
      <c r="D2162">
        <v>2</v>
      </c>
      <c r="E2162" s="1" t="s">
        <v>301</v>
      </c>
      <c r="F2162">
        <v>2</v>
      </c>
      <c r="G2162" s="1" t="s">
        <v>375</v>
      </c>
      <c r="H2162" s="1" t="s">
        <v>28</v>
      </c>
      <c r="I2162">
        <v>3</v>
      </c>
    </row>
    <row r="2163" spans="1:9" x14ac:dyDescent="0.55000000000000004">
      <c r="A2163">
        <v>70</v>
      </c>
      <c r="B2163" s="1" t="s">
        <v>607</v>
      </c>
      <c r="C2163" s="1" t="s">
        <v>1</v>
      </c>
      <c r="D2163">
        <v>2</v>
      </c>
      <c r="E2163" s="1" t="s">
        <v>305</v>
      </c>
      <c r="F2163">
        <v>2</v>
      </c>
      <c r="G2163" s="1" t="s">
        <v>376</v>
      </c>
      <c r="H2163" s="1" t="s">
        <v>28</v>
      </c>
      <c r="I2163">
        <v>3</v>
      </c>
    </row>
    <row r="2164" spans="1:9" x14ac:dyDescent="0.55000000000000004">
      <c r="A2164">
        <v>70</v>
      </c>
      <c r="B2164" s="1" t="s">
        <v>607</v>
      </c>
      <c r="C2164" s="1" t="s">
        <v>1</v>
      </c>
      <c r="D2164">
        <v>2</v>
      </c>
      <c r="E2164" s="1" t="s">
        <v>308</v>
      </c>
      <c r="F2164">
        <v>2</v>
      </c>
      <c r="G2164" s="1" t="s">
        <v>377</v>
      </c>
      <c r="H2164" s="1" t="s">
        <v>28</v>
      </c>
      <c r="I2164">
        <v>3</v>
      </c>
    </row>
    <row r="2165" spans="1:9" x14ac:dyDescent="0.55000000000000004">
      <c r="A2165">
        <v>70</v>
      </c>
      <c r="B2165" s="1" t="s">
        <v>607</v>
      </c>
      <c r="C2165" s="1" t="s">
        <v>1</v>
      </c>
      <c r="D2165">
        <v>2</v>
      </c>
      <c r="E2165" s="1" t="s">
        <v>311</v>
      </c>
      <c r="F2165">
        <v>2</v>
      </c>
      <c r="G2165" s="1" t="s">
        <v>377</v>
      </c>
      <c r="H2165" s="1" t="s">
        <v>28</v>
      </c>
      <c r="I2165">
        <v>3</v>
      </c>
    </row>
    <row r="2166" spans="1:9" x14ac:dyDescent="0.55000000000000004">
      <c r="A2166">
        <v>70</v>
      </c>
      <c r="B2166" s="1" t="s">
        <v>607</v>
      </c>
      <c r="C2166" s="1" t="s">
        <v>1</v>
      </c>
      <c r="D2166">
        <v>2</v>
      </c>
      <c r="E2166" s="1" t="s">
        <v>314</v>
      </c>
      <c r="F2166">
        <v>2</v>
      </c>
      <c r="G2166" s="1" t="s">
        <v>377</v>
      </c>
      <c r="H2166" s="1" t="s">
        <v>28</v>
      </c>
      <c r="I2166">
        <v>3</v>
      </c>
    </row>
    <row r="2167" spans="1:9" x14ac:dyDescent="0.55000000000000004">
      <c r="A2167">
        <v>70</v>
      </c>
      <c r="B2167" s="1" t="s">
        <v>607</v>
      </c>
      <c r="C2167" s="1" t="s">
        <v>1</v>
      </c>
      <c r="D2167">
        <v>2</v>
      </c>
      <c r="E2167" s="1" t="s">
        <v>372</v>
      </c>
      <c r="F2167">
        <v>2</v>
      </c>
      <c r="G2167" s="1" t="s">
        <v>377</v>
      </c>
      <c r="H2167" s="1" t="s">
        <v>28</v>
      </c>
      <c r="I2167">
        <v>3</v>
      </c>
    </row>
    <row r="2168" spans="1:9" x14ac:dyDescent="0.55000000000000004">
      <c r="A2168">
        <v>70</v>
      </c>
      <c r="B2168" s="1" t="s">
        <v>607</v>
      </c>
      <c r="C2168" s="1" t="s">
        <v>1</v>
      </c>
      <c r="D2168">
        <v>2</v>
      </c>
      <c r="E2168" s="1" t="s">
        <v>337</v>
      </c>
      <c r="F2168">
        <v>2</v>
      </c>
      <c r="G2168" s="1" t="s">
        <v>376</v>
      </c>
      <c r="H2168" s="1" t="s">
        <v>28</v>
      </c>
      <c r="I2168">
        <v>3</v>
      </c>
    </row>
    <row r="2169" spans="1:9" x14ac:dyDescent="0.55000000000000004">
      <c r="A2169">
        <v>70</v>
      </c>
      <c r="B2169" s="1" t="s">
        <v>607</v>
      </c>
      <c r="C2169" s="1" t="s">
        <v>1</v>
      </c>
      <c r="D2169">
        <v>2</v>
      </c>
      <c r="E2169" s="1" t="s">
        <v>341</v>
      </c>
      <c r="F2169">
        <v>2</v>
      </c>
      <c r="G2169" s="1" t="s">
        <v>376</v>
      </c>
      <c r="H2169" s="1" t="s">
        <v>29</v>
      </c>
      <c r="I2169">
        <v>3</v>
      </c>
    </row>
    <row r="2170" spans="1:9" x14ac:dyDescent="0.55000000000000004">
      <c r="A2170">
        <v>70</v>
      </c>
      <c r="B2170" s="1" t="s">
        <v>607</v>
      </c>
      <c r="C2170" s="1" t="s">
        <v>1</v>
      </c>
      <c r="D2170">
        <v>2</v>
      </c>
      <c r="E2170" s="1" t="s">
        <v>344</v>
      </c>
      <c r="F2170">
        <v>2</v>
      </c>
      <c r="G2170" s="1" t="s">
        <v>375</v>
      </c>
      <c r="H2170" s="1" t="s">
        <v>29</v>
      </c>
      <c r="I2170">
        <v>3</v>
      </c>
    </row>
    <row r="2171" spans="1:9" x14ac:dyDescent="0.55000000000000004">
      <c r="A2171">
        <v>70</v>
      </c>
      <c r="B2171" s="1" t="s">
        <v>607</v>
      </c>
      <c r="C2171" s="1" t="s">
        <v>1</v>
      </c>
      <c r="D2171">
        <v>2</v>
      </c>
      <c r="E2171" s="1" t="s">
        <v>348</v>
      </c>
      <c r="F2171">
        <v>1</v>
      </c>
      <c r="G2171" s="1" t="s">
        <v>375</v>
      </c>
      <c r="H2171" s="1" t="s">
        <v>28</v>
      </c>
      <c r="I2171">
        <v>3</v>
      </c>
    </row>
    <row r="2172" spans="1:9" x14ac:dyDescent="0.55000000000000004">
      <c r="A2172">
        <v>71</v>
      </c>
      <c r="B2172" s="1" t="s">
        <v>608</v>
      </c>
      <c r="C2172" s="1" t="s">
        <v>5</v>
      </c>
      <c r="D2172">
        <v>6</v>
      </c>
      <c r="E2172" s="1" t="s">
        <v>89</v>
      </c>
      <c r="F2172">
        <v>6</v>
      </c>
      <c r="G2172" s="1" t="s">
        <v>377</v>
      </c>
      <c r="H2172" s="1" t="s">
        <v>29</v>
      </c>
      <c r="I2172">
        <v>3</v>
      </c>
    </row>
    <row r="2173" spans="1:9" x14ac:dyDescent="0.55000000000000004">
      <c r="A2173">
        <v>71</v>
      </c>
      <c r="B2173" s="1" t="s">
        <v>608</v>
      </c>
      <c r="C2173" s="1" t="s">
        <v>5</v>
      </c>
      <c r="D2173">
        <v>6</v>
      </c>
      <c r="E2173" s="1" t="s">
        <v>93</v>
      </c>
      <c r="F2173">
        <v>6</v>
      </c>
      <c r="G2173" s="1" t="s">
        <v>377</v>
      </c>
      <c r="H2173" s="1" t="s">
        <v>29</v>
      </c>
      <c r="I2173">
        <v>3</v>
      </c>
    </row>
    <row r="2174" spans="1:9" x14ac:dyDescent="0.55000000000000004">
      <c r="A2174">
        <v>71</v>
      </c>
      <c r="B2174" s="1" t="s">
        <v>608</v>
      </c>
      <c r="C2174" s="1" t="s">
        <v>5</v>
      </c>
      <c r="D2174">
        <v>6</v>
      </c>
      <c r="E2174" s="1" t="s">
        <v>97</v>
      </c>
      <c r="F2174">
        <v>6</v>
      </c>
      <c r="G2174" s="1" t="s">
        <v>377</v>
      </c>
      <c r="H2174" s="1" t="s">
        <v>29</v>
      </c>
      <c r="I2174">
        <v>3</v>
      </c>
    </row>
    <row r="2175" spans="1:9" x14ac:dyDescent="0.55000000000000004">
      <c r="A2175">
        <v>71</v>
      </c>
      <c r="B2175" s="1" t="s">
        <v>608</v>
      </c>
      <c r="C2175" s="1" t="s">
        <v>5</v>
      </c>
      <c r="D2175">
        <v>6</v>
      </c>
      <c r="E2175" s="1" t="s">
        <v>101</v>
      </c>
      <c r="F2175">
        <v>6</v>
      </c>
      <c r="G2175" s="1" t="s">
        <v>377</v>
      </c>
      <c r="H2175" s="1" t="s">
        <v>29</v>
      </c>
      <c r="I2175">
        <v>3</v>
      </c>
    </row>
    <row r="2176" spans="1:9" x14ac:dyDescent="0.55000000000000004">
      <c r="A2176">
        <v>71</v>
      </c>
      <c r="B2176" s="1" t="s">
        <v>608</v>
      </c>
      <c r="C2176" s="1" t="s">
        <v>5</v>
      </c>
      <c r="D2176">
        <v>6</v>
      </c>
      <c r="E2176" s="1" t="s">
        <v>150</v>
      </c>
      <c r="F2176">
        <v>6</v>
      </c>
      <c r="G2176" s="1" t="s">
        <v>375</v>
      </c>
      <c r="H2176" s="1" t="s">
        <v>29</v>
      </c>
      <c r="I2176">
        <v>3</v>
      </c>
    </row>
    <row r="2177" spans="1:9" x14ac:dyDescent="0.55000000000000004">
      <c r="A2177">
        <v>71</v>
      </c>
      <c r="B2177" s="1" t="s">
        <v>608</v>
      </c>
      <c r="C2177" s="1" t="s">
        <v>5</v>
      </c>
      <c r="D2177">
        <v>6</v>
      </c>
      <c r="E2177" s="1" t="s">
        <v>153</v>
      </c>
      <c r="F2177">
        <v>6</v>
      </c>
      <c r="G2177" s="1" t="s">
        <v>376</v>
      </c>
      <c r="H2177" s="1" t="s">
        <v>28</v>
      </c>
      <c r="I2177">
        <v>3</v>
      </c>
    </row>
    <row r="2178" spans="1:9" x14ac:dyDescent="0.55000000000000004">
      <c r="A2178">
        <v>71</v>
      </c>
      <c r="B2178" s="1" t="s">
        <v>608</v>
      </c>
      <c r="C2178" s="1" t="s">
        <v>5</v>
      </c>
      <c r="D2178">
        <v>6</v>
      </c>
      <c r="E2178" s="1" t="s">
        <v>157</v>
      </c>
      <c r="F2178">
        <v>6</v>
      </c>
      <c r="G2178" s="1" t="s">
        <v>376</v>
      </c>
      <c r="H2178" s="1" t="s">
        <v>28</v>
      </c>
      <c r="I2178">
        <v>3</v>
      </c>
    </row>
    <row r="2179" spans="1:9" x14ac:dyDescent="0.55000000000000004">
      <c r="A2179">
        <v>71</v>
      </c>
      <c r="B2179" s="1" t="s">
        <v>608</v>
      </c>
      <c r="C2179" s="1" t="s">
        <v>5</v>
      </c>
      <c r="D2179">
        <v>6</v>
      </c>
      <c r="E2179" s="1" t="s">
        <v>164</v>
      </c>
      <c r="F2179">
        <v>6</v>
      </c>
      <c r="G2179" s="1" t="s">
        <v>375</v>
      </c>
      <c r="H2179" s="1" t="s">
        <v>28</v>
      </c>
      <c r="I2179">
        <v>3</v>
      </c>
    </row>
    <row r="2180" spans="1:9" x14ac:dyDescent="0.55000000000000004">
      <c r="A2180">
        <v>71</v>
      </c>
      <c r="B2180" s="1" t="s">
        <v>608</v>
      </c>
      <c r="C2180" s="1" t="s">
        <v>5</v>
      </c>
      <c r="D2180">
        <v>6</v>
      </c>
      <c r="E2180" s="1" t="s">
        <v>165</v>
      </c>
      <c r="F2180">
        <v>6</v>
      </c>
      <c r="G2180" s="1" t="s">
        <v>375</v>
      </c>
      <c r="H2180" s="1" t="s">
        <v>28</v>
      </c>
      <c r="I2180">
        <v>3</v>
      </c>
    </row>
    <row r="2181" spans="1:9" x14ac:dyDescent="0.55000000000000004">
      <c r="A2181">
        <v>71</v>
      </c>
      <c r="B2181" s="1" t="s">
        <v>608</v>
      </c>
      <c r="C2181" s="1" t="s">
        <v>5</v>
      </c>
      <c r="D2181">
        <v>6</v>
      </c>
      <c r="E2181" s="1" t="s">
        <v>168</v>
      </c>
      <c r="F2181">
        <v>2</v>
      </c>
      <c r="G2181" s="1" t="s">
        <v>376</v>
      </c>
      <c r="H2181" s="1" t="s">
        <v>29</v>
      </c>
      <c r="I2181">
        <v>3</v>
      </c>
    </row>
    <row r="2182" spans="1:9" x14ac:dyDescent="0.55000000000000004">
      <c r="A2182">
        <v>71</v>
      </c>
      <c r="B2182" s="1" t="s">
        <v>608</v>
      </c>
      <c r="C2182" s="1" t="s">
        <v>5</v>
      </c>
      <c r="D2182">
        <v>6</v>
      </c>
      <c r="E2182" s="1" t="s">
        <v>172</v>
      </c>
      <c r="F2182">
        <v>6</v>
      </c>
      <c r="G2182" s="1" t="s">
        <v>376</v>
      </c>
      <c r="H2182" s="1" t="s">
        <v>29</v>
      </c>
      <c r="I2182">
        <v>3</v>
      </c>
    </row>
    <row r="2183" spans="1:9" x14ac:dyDescent="0.55000000000000004">
      <c r="A2183">
        <v>71</v>
      </c>
      <c r="B2183" s="1" t="s">
        <v>608</v>
      </c>
      <c r="C2183" s="1" t="s">
        <v>5</v>
      </c>
      <c r="D2183">
        <v>6</v>
      </c>
      <c r="E2183" s="1" t="s">
        <v>176</v>
      </c>
      <c r="F2183">
        <v>6</v>
      </c>
      <c r="G2183" s="1" t="s">
        <v>375</v>
      </c>
      <c r="H2183" s="1" t="s">
        <v>29</v>
      </c>
      <c r="I2183">
        <v>3</v>
      </c>
    </row>
    <row r="2184" spans="1:9" x14ac:dyDescent="0.55000000000000004">
      <c r="A2184">
        <v>71</v>
      </c>
      <c r="B2184" s="1" t="s">
        <v>608</v>
      </c>
      <c r="C2184" s="1" t="s">
        <v>5</v>
      </c>
      <c r="D2184">
        <v>6</v>
      </c>
      <c r="E2184" s="1" t="s">
        <v>180</v>
      </c>
      <c r="F2184">
        <v>6</v>
      </c>
      <c r="G2184" s="1" t="s">
        <v>376</v>
      </c>
      <c r="H2184" s="1" t="s">
        <v>29</v>
      </c>
      <c r="I2184">
        <v>3</v>
      </c>
    </row>
    <row r="2185" spans="1:9" x14ac:dyDescent="0.55000000000000004">
      <c r="A2185">
        <v>71</v>
      </c>
      <c r="B2185" s="1" t="s">
        <v>608</v>
      </c>
      <c r="C2185" s="1" t="s">
        <v>5</v>
      </c>
      <c r="D2185">
        <v>6</v>
      </c>
      <c r="E2185" s="1" t="s">
        <v>234</v>
      </c>
      <c r="F2185">
        <v>6</v>
      </c>
      <c r="G2185" s="1" t="s">
        <v>377</v>
      </c>
      <c r="H2185" s="1" t="s">
        <v>28</v>
      </c>
      <c r="I2185">
        <v>3</v>
      </c>
    </row>
    <row r="2186" spans="1:9" x14ac:dyDescent="0.55000000000000004">
      <c r="A2186">
        <v>71</v>
      </c>
      <c r="B2186" s="1" t="s">
        <v>608</v>
      </c>
      <c r="C2186" s="1" t="s">
        <v>5</v>
      </c>
      <c r="D2186">
        <v>6</v>
      </c>
      <c r="E2186" s="1" t="s">
        <v>238</v>
      </c>
      <c r="F2186">
        <v>6</v>
      </c>
      <c r="G2186" s="1" t="s">
        <v>377</v>
      </c>
      <c r="H2186" s="1" t="s">
        <v>28</v>
      </c>
      <c r="I2186">
        <v>3</v>
      </c>
    </row>
    <row r="2187" spans="1:9" x14ac:dyDescent="0.55000000000000004">
      <c r="A2187">
        <v>71</v>
      </c>
      <c r="B2187" s="1" t="s">
        <v>608</v>
      </c>
      <c r="C2187" s="1" t="s">
        <v>5</v>
      </c>
      <c r="D2187">
        <v>6</v>
      </c>
      <c r="E2187" s="1" t="s">
        <v>241</v>
      </c>
      <c r="F2187">
        <v>6</v>
      </c>
      <c r="G2187" s="1" t="s">
        <v>377</v>
      </c>
      <c r="H2187" s="1" t="s">
        <v>29</v>
      </c>
      <c r="I2187">
        <v>3</v>
      </c>
    </row>
    <row r="2188" spans="1:9" x14ac:dyDescent="0.55000000000000004">
      <c r="A2188">
        <v>71</v>
      </c>
      <c r="B2188" s="1" t="s">
        <v>608</v>
      </c>
      <c r="C2188" s="1" t="s">
        <v>5</v>
      </c>
      <c r="D2188">
        <v>6</v>
      </c>
      <c r="E2188" s="1" t="s">
        <v>245</v>
      </c>
      <c r="F2188">
        <v>6</v>
      </c>
      <c r="G2188" s="1" t="s">
        <v>376</v>
      </c>
      <c r="H2188" s="1" t="s">
        <v>28</v>
      </c>
      <c r="I2188">
        <v>3</v>
      </c>
    </row>
    <row r="2189" spans="1:9" x14ac:dyDescent="0.55000000000000004">
      <c r="A2189">
        <v>71</v>
      </c>
      <c r="B2189" s="1" t="s">
        <v>608</v>
      </c>
      <c r="C2189" s="1" t="s">
        <v>5</v>
      </c>
      <c r="D2189">
        <v>6</v>
      </c>
      <c r="E2189" s="1" t="s">
        <v>249</v>
      </c>
      <c r="F2189">
        <v>6</v>
      </c>
      <c r="G2189" s="1" t="s">
        <v>375</v>
      </c>
      <c r="H2189" s="1" t="s">
        <v>28</v>
      </c>
      <c r="I2189">
        <v>3</v>
      </c>
    </row>
    <row r="2190" spans="1:9" x14ac:dyDescent="0.55000000000000004">
      <c r="A2190">
        <v>71</v>
      </c>
      <c r="B2190" s="1" t="s">
        <v>608</v>
      </c>
      <c r="C2190" s="1" t="s">
        <v>5</v>
      </c>
      <c r="D2190">
        <v>6</v>
      </c>
      <c r="E2190" s="1" t="s">
        <v>253</v>
      </c>
      <c r="F2190">
        <v>6</v>
      </c>
      <c r="G2190" s="1" t="s">
        <v>376</v>
      </c>
      <c r="H2190" s="1" t="s">
        <v>28</v>
      </c>
      <c r="I2190">
        <v>3</v>
      </c>
    </row>
    <row r="2191" spans="1:9" x14ac:dyDescent="0.55000000000000004">
      <c r="A2191">
        <v>71</v>
      </c>
      <c r="B2191" s="1" t="s">
        <v>608</v>
      </c>
      <c r="C2191" s="1" t="s">
        <v>5</v>
      </c>
      <c r="D2191">
        <v>6</v>
      </c>
      <c r="E2191" s="1" t="s">
        <v>257</v>
      </c>
      <c r="F2191">
        <v>6</v>
      </c>
      <c r="G2191" s="1" t="s">
        <v>376</v>
      </c>
      <c r="H2191" s="1" t="s">
        <v>28</v>
      </c>
      <c r="I2191">
        <v>3</v>
      </c>
    </row>
    <row r="2192" spans="1:9" x14ac:dyDescent="0.55000000000000004">
      <c r="A2192">
        <v>71</v>
      </c>
      <c r="B2192" s="1" t="s">
        <v>608</v>
      </c>
      <c r="C2192" s="1" t="s">
        <v>5</v>
      </c>
      <c r="D2192">
        <v>6</v>
      </c>
      <c r="E2192" s="1" t="s">
        <v>299</v>
      </c>
      <c r="F2192">
        <v>6</v>
      </c>
      <c r="G2192" s="1" t="s">
        <v>376</v>
      </c>
      <c r="H2192" s="1" t="s">
        <v>28</v>
      </c>
      <c r="I2192">
        <v>3</v>
      </c>
    </row>
    <row r="2193" spans="1:9" x14ac:dyDescent="0.55000000000000004">
      <c r="A2193">
        <v>71</v>
      </c>
      <c r="B2193" s="1" t="s">
        <v>608</v>
      </c>
      <c r="C2193" s="1" t="s">
        <v>5</v>
      </c>
      <c r="D2193">
        <v>6</v>
      </c>
      <c r="E2193" s="1" t="s">
        <v>301</v>
      </c>
      <c r="F2193">
        <v>5</v>
      </c>
      <c r="G2193" s="1" t="s">
        <v>375</v>
      </c>
      <c r="H2193" s="1" t="s">
        <v>28</v>
      </c>
      <c r="I2193">
        <v>3</v>
      </c>
    </row>
    <row r="2194" spans="1:9" x14ac:dyDescent="0.55000000000000004">
      <c r="A2194">
        <v>71</v>
      </c>
      <c r="B2194" s="1" t="s">
        <v>608</v>
      </c>
      <c r="C2194" s="1" t="s">
        <v>5</v>
      </c>
      <c r="D2194">
        <v>6</v>
      </c>
      <c r="E2194" s="1" t="s">
        <v>305</v>
      </c>
      <c r="F2194">
        <v>6</v>
      </c>
      <c r="G2194" s="1" t="s">
        <v>376</v>
      </c>
      <c r="H2194" s="1" t="s">
        <v>28</v>
      </c>
      <c r="I2194">
        <v>3</v>
      </c>
    </row>
    <row r="2195" spans="1:9" x14ac:dyDescent="0.55000000000000004">
      <c r="A2195">
        <v>71</v>
      </c>
      <c r="B2195" s="1" t="s">
        <v>608</v>
      </c>
      <c r="C2195" s="1" t="s">
        <v>5</v>
      </c>
      <c r="D2195">
        <v>6</v>
      </c>
      <c r="E2195" s="1" t="s">
        <v>308</v>
      </c>
      <c r="F2195">
        <v>6</v>
      </c>
      <c r="G2195" s="1" t="s">
        <v>377</v>
      </c>
      <c r="H2195" s="1" t="s">
        <v>28</v>
      </c>
      <c r="I2195">
        <v>3</v>
      </c>
    </row>
    <row r="2196" spans="1:9" x14ac:dyDescent="0.55000000000000004">
      <c r="A2196">
        <v>71</v>
      </c>
      <c r="B2196" s="1" t="s">
        <v>608</v>
      </c>
      <c r="C2196" s="1" t="s">
        <v>5</v>
      </c>
      <c r="D2196">
        <v>6</v>
      </c>
      <c r="E2196" s="1" t="s">
        <v>311</v>
      </c>
      <c r="F2196">
        <v>6</v>
      </c>
      <c r="G2196" s="1" t="s">
        <v>377</v>
      </c>
      <c r="H2196" s="1" t="s">
        <v>28</v>
      </c>
      <c r="I2196">
        <v>3</v>
      </c>
    </row>
    <row r="2197" spans="1:9" x14ac:dyDescent="0.55000000000000004">
      <c r="A2197">
        <v>71</v>
      </c>
      <c r="B2197" s="1" t="s">
        <v>608</v>
      </c>
      <c r="C2197" s="1" t="s">
        <v>5</v>
      </c>
      <c r="D2197">
        <v>6</v>
      </c>
      <c r="E2197" s="1" t="s">
        <v>314</v>
      </c>
      <c r="F2197">
        <v>6</v>
      </c>
      <c r="G2197" s="1" t="s">
        <v>377</v>
      </c>
      <c r="H2197" s="1" t="s">
        <v>28</v>
      </c>
      <c r="I2197">
        <v>3</v>
      </c>
    </row>
    <row r="2198" spans="1:9" x14ac:dyDescent="0.55000000000000004">
      <c r="A2198">
        <v>71</v>
      </c>
      <c r="B2198" s="1" t="s">
        <v>608</v>
      </c>
      <c r="C2198" s="1" t="s">
        <v>5</v>
      </c>
      <c r="D2198">
        <v>6</v>
      </c>
      <c r="E2198" s="1" t="s">
        <v>372</v>
      </c>
      <c r="F2198">
        <v>6</v>
      </c>
      <c r="G2198" s="1" t="s">
        <v>377</v>
      </c>
      <c r="H2198" s="1" t="s">
        <v>28</v>
      </c>
      <c r="I2198">
        <v>3</v>
      </c>
    </row>
    <row r="2199" spans="1:9" x14ac:dyDescent="0.55000000000000004">
      <c r="A2199">
        <v>71</v>
      </c>
      <c r="B2199" s="1" t="s">
        <v>608</v>
      </c>
      <c r="C2199" s="1" t="s">
        <v>5</v>
      </c>
      <c r="D2199">
        <v>6</v>
      </c>
      <c r="E2199" s="1" t="s">
        <v>337</v>
      </c>
      <c r="F2199">
        <v>6</v>
      </c>
      <c r="G2199" s="1" t="s">
        <v>376</v>
      </c>
      <c r="H2199" s="1" t="s">
        <v>28</v>
      </c>
      <c r="I2199">
        <v>3</v>
      </c>
    </row>
    <row r="2200" spans="1:9" x14ac:dyDescent="0.55000000000000004">
      <c r="A2200">
        <v>71</v>
      </c>
      <c r="B2200" s="1" t="s">
        <v>608</v>
      </c>
      <c r="C2200" s="1" t="s">
        <v>5</v>
      </c>
      <c r="D2200">
        <v>6</v>
      </c>
      <c r="E2200" s="1" t="s">
        <v>341</v>
      </c>
      <c r="F2200">
        <v>6</v>
      </c>
      <c r="G2200" s="1" t="s">
        <v>376</v>
      </c>
      <c r="H2200" s="1" t="s">
        <v>29</v>
      </c>
      <c r="I2200">
        <v>3</v>
      </c>
    </row>
    <row r="2201" spans="1:9" x14ac:dyDescent="0.55000000000000004">
      <c r="A2201">
        <v>71</v>
      </c>
      <c r="B2201" s="1" t="s">
        <v>608</v>
      </c>
      <c r="C2201" s="1" t="s">
        <v>5</v>
      </c>
      <c r="D2201">
        <v>6</v>
      </c>
      <c r="E2201" s="1" t="s">
        <v>344</v>
      </c>
      <c r="F2201">
        <v>1</v>
      </c>
      <c r="G2201" s="1" t="s">
        <v>375</v>
      </c>
      <c r="H2201" s="1" t="s">
        <v>29</v>
      </c>
      <c r="I2201">
        <v>3</v>
      </c>
    </row>
    <row r="2202" spans="1:9" x14ac:dyDescent="0.55000000000000004">
      <c r="A2202">
        <v>71</v>
      </c>
      <c r="B2202" s="1" t="s">
        <v>608</v>
      </c>
      <c r="C2202" s="1" t="s">
        <v>5</v>
      </c>
      <c r="D2202">
        <v>6</v>
      </c>
      <c r="E2202" s="1" t="s">
        <v>348</v>
      </c>
      <c r="F2202">
        <v>6</v>
      </c>
      <c r="G2202" s="1" t="s">
        <v>375</v>
      </c>
      <c r="H2202" s="1" t="s">
        <v>28</v>
      </c>
      <c r="I2202">
        <v>3</v>
      </c>
    </row>
    <row r="2203" spans="1:9" x14ac:dyDescent="0.55000000000000004">
      <c r="A2203">
        <v>72</v>
      </c>
      <c r="B2203" s="1" t="s">
        <v>609</v>
      </c>
      <c r="C2203" s="1" t="s">
        <v>4</v>
      </c>
      <c r="D2203">
        <v>5</v>
      </c>
      <c r="E2203" s="1" t="s">
        <v>89</v>
      </c>
      <c r="F2203">
        <v>6</v>
      </c>
      <c r="G2203" s="1" t="s">
        <v>377</v>
      </c>
      <c r="H2203" s="1" t="s">
        <v>29</v>
      </c>
      <c r="I2203">
        <v>3</v>
      </c>
    </row>
    <row r="2204" spans="1:9" x14ac:dyDescent="0.55000000000000004">
      <c r="A2204">
        <v>72</v>
      </c>
      <c r="B2204" s="1" t="s">
        <v>609</v>
      </c>
      <c r="C2204" s="1" t="s">
        <v>4</v>
      </c>
      <c r="D2204">
        <v>5</v>
      </c>
      <c r="E2204" s="1" t="s">
        <v>93</v>
      </c>
      <c r="F2204">
        <v>3</v>
      </c>
      <c r="G2204" s="1" t="s">
        <v>377</v>
      </c>
      <c r="H2204" s="1" t="s">
        <v>29</v>
      </c>
      <c r="I2204">
        <v>3</v>
      </c>
    </row>
    <row r="2205" spans="1:9" x14ac:dyDescent="0.55000000000000004">
      <c r="A2205">
        <v>72</v>
      </c>
      <c r="B2205" s="1" t="s">
        <v>609</v>
      </c>
      <c r="C2205" s="1" t="s">
        <v>4</v>
      </c>
      <c r="D2205">
        <v>5</v>
      </c>
      <c r="E2205" s="1" t="s">
        <v>97</v>
      </c>
      <c r="F2205">
        <v>7</v>
      </c>
      <c r="G2205" s="1" t="s">
        <v>377</v>
      </c>
      <c r="H2205" s="1" t="s">
        <v>29</v>
      </c>
      <c r="I2205">
        <v>3</v>
      </c>
    </row>
    <row r="2206" spans="1:9" x14ac:dyDescent="0.55000000000000004">
      <c r="A2206">
        <v>72</v>
      </c>
      <c r="B2206" s="1" t="s">
        <v>609</v>
      </c>
      <c r="C2206" s="1" t="s">
        <v>4</v>
      </c>
      <c r="D2206">
        <v>5</v>
      </c>
      <c r="E2206" s="1" t="s">
        <v>101</v>
      </c>
      <c r="F2206">
        <v>5</v>
      </c>
      <c r="G2206" s="1" t="s">
        <v>377</v>
      </c>
      <c r="H2206" s="1" t="s">
        <v>29</v>
      </c>
      <c r="I2206">
        <v>3</v>
      </c>
    </row>
    <row r="2207" spans="1:9" x14ac:dyDescent="0.55000000000000004">
      <c r="A2207">
        <v>72</v>
      </c>
      <c r="B2207" s="1" t="s">
        <v>609</v>
      </c>
      <c r="C2207" s="1" t="s">
        <v>4</v>
      </c>
      <c r="D2207">
        <v>5</v>
      </c>
      <c r="E2207" s="1" t="s">
        <v>150</v>
      </c>
      <c r="F2207">
        <v>1</v>
      </c>
      <c r="G2207" s="1" t="s">
        <v>375</v>
      </c>
      <c r="H2207" s="1" t="s">
        <v>29</v>
      </c>
      <c r="I2207">
        <v>3</v>
      </c>
    </row>
    <row r="2208" spans="1:9" x14ac:dyDescent="0.55000000000000004">
      <c r="A2208">
        <v>72</v>
      </c>
      <c r="B2208" s="1" t="s">
        <v>609</v>
      </c>
      <c r="C2208" s="1" t="s">
        <v>4</v>
      </c>
      <c r="D2208">
        <v>5</v>
      </c>
      <c r="E2208" s="1" t="s">
        <v>153</v>
      </c>
      <c r="F2208">
        <v>5</v>
      </c>
      <c r="G2208" s="1" t="s">
        <v>376</v>
      </c>
      <c r="H2208" s="1" t="s">
        <v>28</v>
      </c>
      <c r="I2208">
        <v>3</v>
      </c>
    </row>
    <row r="2209" spans="1:9" x14ac:dyDescent="0.55000000000000004">
      <c r="A2209">
        <v>72</v>
      </c>
      <c r="B2209" s="1" t="s">
        <v>609</v>
      </c>
      <c r="C2209" s="1" t="s">
        <v>4</v>
      </c>
      <c r="D2209">
        <v>5</v>
      </c>
      <c r="E2209" s="1" t="s">
        <v>157</v>
      </c>
      <c r="F2209">
        <v>3</v>
      </c>
      <c r="G2209" s="1" t="s">
        <v>376</v>
      </c>
      <c r="H2209" s="1" t="s">
        <v>28</v>
      </c>
      <c r="I2209">
        <v>3</v>
      </c>
    </row>
    <row r="2210" spans="1:9" x14ac:dyDescent="0.55000000000000004">
      <c r="A2210">
        <v>72</v>
      </c>
      <c r="B2210" s="1" t="s">
        <v>609</v>
      </c>
      <c r="C2210" s="1" t="s">
        <v>4</v>
      </c>
      <c r="D2210">
        <v>5</v>
      </c>
      <c r="E2210" s="1" t="s">
        <v>164</v>
      </c>
      <c r="F2210">
        <v>5</v>
      </c>
      <c r="G2210" s="1" t="s">
        <v>375</v>
      </c>
      <c r="H2210" s="1" t="s">
        <v>28</v>
      </c>
      <c r="I2210">
        <v>3</v>
      </c>
    </row>
    <row r="2211" spans="1:9" x14ac:dyDescent="0.55000000000000004">
      <c r="A2211">
        <v>72</v>
      </c>
      <c r="B2211" s="1" t="s">
        <v>609</v>
      </c>
      <c r="C2211" s="1" t="s">
        <v>4</v>
      </c>
      <c r="D2211">
        <v>5</v>
      </c>
      <c r="E2211" s="1" t="s">
        <v>165</v>
      </c>
      <c r="F2211">
        <v>6</v>
      </c>
      <c r="G2211" s="1" t="s">
        <v>375</v>
      </c>
      <c r="H2211" s="1" t="s">
        <v>28</v>
      </c>
      <c r="I2211">
        <v>3</v>
      </c>
    </row>
    <row r="2212" spans="1:9" x14ac:dyDescent="0.55000000000000004">
      <c r="A2212">
        <v>72</v>
      </c>
      <c r="B2212" s="1" t="s">
        <v>609</v>
      </c>
      <c r="C2212" s="1" t="s">
        <v>4</v>
      </c>
      <c r="D2212">
        <v>5</v>
      </c>
      <c r="E2212" s="1" t="s">
        <v>168</v>
      </c>
      <c r="F2212">
        <v>5</v>
      </c>
      <c r="G2212" s="1" t="s">
        <v>376</v>
      </c>
      <c r="H2212" s="1" t="s">
        <v>29</v>
      </c>
      <c r="I2212">
        <v>3</v>
      </c>
    </row>
    <row r="2213" spans="1:9" x14ac:dyDescent="0.55000000000000004">
      <c r="A2213">
        <v>72</v>
      </c>
      <c r="B2213" s="1" t="s">
        <v>609</v>
      </c>
      <c r="C2213" s="1" t="s">
        <v>4</v>
      </c>
      <c r="D2213">
        <v>5</v>
      </c>
      <c r="E2213" s="1" t="s">
        <v>172</v>
      </c>
      <c r="F2213">
        <v>5</v>
      </c>
      <c r="G2213" s="1" t="s">
        <v>376</v>
      </c>
      <c r="H2213" s="1" t="s">
        <v>29</v>
      </c>
      <c r="I2213">
        <v>3</v>
      </c>
    </row>
    <row r="2214" spans="1:9" x14ac:dyDescent="0.55000000000000004">
      <c r="A2214">
        <v>72</v>
      </c>
      <c r="B2214" s="1" t="s">
        <v>609</v>
      </c>
      <c r="C2214" s="1" t="s">
        <v>4</v>
      </c>
      <c r="D2214">
        <v>5</v>
      </c>
      <c r="E2214" s="1" t="s">
        <v>176</v>
      </c>
      <c r="F2214">
        <v>5</v>
      </c>
      <c r="G2214" s="1" t="s">
        <v>375</v>
      </c>
      <c r="H2214" s="1" t="s">
        <v>29</v>
      </c>
      <c r="I2214">
        <v>3</v>
      </c>
    </row>
    <row r="2215" spans="1:9" x14ac:dyDescent="0.55000000000000004">
      <c r="A2215">
        <v>72</v>
      </c>
      <c r="B2215" s="1" t="s">
        <v>609</v>
      </c>
      <c r="C2215" s="1" t="s">
        <v>4</v>
      </c>
      <c r="D2215">
        <v>5</v>
      </c>
      <c r="E2215" s="1" t="s">
        <v>180</v>
      </c>
      <c r="F2215">
        <v>1</v>
      </c>
      <c r="G2215" s="1" t="s">
        <v>376</v>
      </c>
      <c r="H2215" s="1" t="s">
        <v>29</v>
      </c>
      <c r="I2215">
        <v>3</v>
      </c>
    </row>
    <row r="2216" spans="1:9" x14ac:dyDescent="0.55000000000000004">
      <c r="A2216">
        <v>72</v>
      </c>
      <c r="B2216" s="1" t="s">
        <v>609</v>
      </c>
      <c r="C2216" s="1" t="s">
        <v>4</v>
      </c>
      <c r="D2216">
        <v>5</v>
      </c>
      <c r="E2216" s="1" t="s">
        <v>234</v>
      </c>
      <c r="F2216">
        <v>5</v>
      </c>
      <c r="G2216" s="1" t="s">
        <v>377</v>
      </c>
      <c r="H2216" s="1" t="s">
        <v>28</v>
      </c>
      <c r="I2216">
        <v>3</v>
      </c>
    </row>
    <row r="2217" spans="1:9" x14ac:dyDescent="0.55000000000000004">
      <c r="A2217">
        <v>72</v>
      </c>
      <c r="B2217" s="1" t="s">
        <v>609</v>
      </c>
      <c r="C2217" s="1" t="s">
        <v>4</v>
      </c>
      <c r="D2217">
        <v>5</v>
      </c>
      <c r="E2217" s="1" t="s">
        <v>238</v>
      </c>
      <c r="F2217">
        <v>5</v>
      </c>
      <c r="G2217" s="1" t="s">
        <v>377</v>
      </c>
      <c r="H2217" s="1" t="s">
        <v>28</v>
      </c>
      <c r="I2217">
        <v>3</v>
      </c>
    </row>
    <row r="2218" spans="1:9" x14ac:dyDescent="0.55000000000000004">
      <c r="A2218">
        <v>72</v>
      </c>
      <c r="B2218" s="1" t="s">
        <v>609</v>
      </c>
      <c r="C2218" s="1" t="s">
        <v>4</v>
      </c>
      <c r="D2218">
        <v>5</v>
      </c>
      <c r="E2218" s="1" t="s">
        <v>241</v>
      </c>
      <c r="F2218">
        <v>6</v>
      </c>
      <c r="G2218" s="1" t="s">
        <v>377</v>
      </c>
      <c r="H2218" s="1" t="s">
        <v>29</v>
      </c>
      <c r="I2218">
        <v>3</v>
      </c>
    </row>
    <row r="2219" spans="1:9" x14ac:dyDescent="0.55000000000000004">
      <c r="A2219">
        <v>72</v>
      </c>
      <c r="B2219" s="1" t="s">
        <v>609</v>
      </c>
      <c r="C2219" s="1" t="s">
        <v>4</v>
      </c>
      <c r="D2219">
        <v>5</v>
      </c>
      <c r="E2219" s="1" t="s">
        <v>245</v>
      </c>
      <c r="F2219">
        <v>5</v>
      </c>
      <c r="G2219" s="1" t="s">
        <v>376</v>
      </c>
      <c r="H2219" s="1" t="s">
        <v>28</v>
      </c>
      <c r="I2219">
        <v>3</v>
      </c>
    </row>
    <row r="2220" spans="1:9" x14ac:dyDescent="0.55000000000000004">
      <c r="A2220">
        <v>72</v>
      </c>
      <c r="B2220" s="1" t="s">
        <v>609</v>
      </c>
      <c r="C2220" s="1" t="s">
        <v>4</v>
      </c>
      <c r="D2220">
        <v>5</v>
      </c>
      <c r="E2220" s="1" t="s">
        <v>249</v>
      </c>
      <c r="F2220">
        <v>7</v>
      </c>
      <c r="G2220" s="1" t="s">
        <v>375</v>
      </c>
      <c r="H2220" s="1" t="s">
        <v>28</v>
      </c>
      <c r="I2220">
        <v>3</v>
      </c>
    </row>
    <row r="2221" spans="1:9" x14ac:dyDescent="0.55000000000000004">
      <c r="A2221">
        <v>72</v>
      </c>
      <c r="B2221" s="1" t="s">
        <v>609</v>
      </c>
      <c r="C2221" s="1" t="s">
        <v>4</v>
      </c>
      <c r="D2221">
        <v>5</v>
      </c>
      <c r="E2221" s="1" t="s">
        <v>253</v>
      </c>
      <c r="F2221">
        <v>5</v>
      </c>
      <c r="G2221" s="1" t="s">
        <v>376</v>
      </c>
      <c r="H2221" s="1" t="s">
        <v>28</v>
      </c>
      <c r="I2221">
        <v>3</v>
      </c>
    </row>
    <row r="2222" spans="1:9" x14ac:dyDescent="0.55000000000000004">
      <c r="A2222">
        <v>72</v>
      </c>
      <c r="B2222" s="1" t="s">
        <v>609</v>
      </c>
      <c r="C2222" s="1" t="s">
        <v>4</v>
      </c>
      <c r="D2222">
        <v>5</v>
      </c>
      <c r="E2222" s="1" t="s">
        <v>257</v>
      </c>
      <c r="F2222">
        <v>5</v>
      </c>
      <c r="G2222" s="1" t="s">
        <v>376</v>
      </c>
      <c r="H2222" s="1" t="s">
        <v>28</v>
      </c>
      <c r="I2222">
        <v>3</v>
      </c>
    </row>
    <row r="2223" spans="1:9" x14ac:dyDescent="0.55000000000000004">
      <c r="A2223">
        <v>72</v>
      </c>
      <c r="B2223" s="1" t="s">
        <v>609</v>
      </c>
      <c r="C2223" s="1" t="s">
        <v>4</v>
      </c>
      <c r="D2223">
        <v>5</v>
      </c>
      <c r="E2223" s="1" t="s">
        <v>299</v>
      </c>
      <c r="F2223">
        <v>5</v>
      </c>
      <c r="G2223" s="1" t="s">
        <v>376</v>
      </c>
      <c r="H2223" s="1" t="s">
        <v>28</v>
      </c>
      <c r="I2223">
        <v>3</v>
      </c>
    </row>
    <row r="2224" spans="1:9" x14ac:dyDescent="0.55000000000000004">
      <c r="A2224">
        <v>72</v>
      </c>
      <c r="B2224" s="1" t="s">
        <v>609</v>
      </c>
      <c r="C2224" s="1" t="s">
        <v>4</v>
      </c>
      <c r="D2224">
        <v>5</v>
      </c>
      <c r="E2224" s="1" t="s">
        <v>301</v>
      </c>
      <c r="F2224">
        <v>7</v>
      </c>
      <c r="G2224" s="1" t="s">
        <v>375</v>
      </c>
      <c r="H2224" s="1" t="s">
        <v>28</v>
      </c>
      <c r="I2224">
        <v>3</v>
      </c>
    </row>
    <row r="2225" spans="1:9" x14ac:dyDescent="0.55000000000000004">
      <c r="A2225">
        <v>72</v>
      </c>
      <c r="B2225" s="1" t="s">
        <v>609</v>
      </c>
      <c r="C2225" s="1" t="s">
        <v>4</v>
      </c>
      <c r="D2225">
        <v>5</v>
      </c>
      <c r="E2225" s="1" t="s">
        <v>305</v>
      </c>
      <c r="F2225">
        <v>5</v>
      </c>
      <c r="G2225" s="1" t="s">
        <v>376</v>
      </c>
      <c r="H2225" s="1" t="s">
        <v>28</v>
      </c>
      <c r="I2225">
        <v>3</v>
      </c>
    </row>
    <row r="2226" spans="1:9" x14ac:dyDescent="0.55000000000000004">
      <c r="A2226">
        <v>72</v>
      </c>
      <c r="B2226" s="1" t="s">
        <v>609</v>
      </c>
      <c r="C2226" s="1" t="s">
        <v>4</v>
      </c>
      <c r="D2226">
        <v>5</v>
      </c>
      <c r="E2226" s="1" t="s">
        <v>308</v>
      </c>
      <c r="F2226">
        <v>5</v>
      </c>
      <c r="G2226" s="1" t="s">
        <v>377</v>
      </c>
      <c r="H2226" s="1" t="s">
        <v>28</v>
      </c>
      <c r="I2226">
        <v>3</v>
      </c>
    </row>
    <row r="2227" spans="1:9" x14ac:dyDescent="0.55000000000000004">
      <c r="A2227">
        <v>72</v>
      </c>
      <c r="B2227" s="1" t="s">
        <v>609</v>
      </c>
      <c r="C2227" s="1" t="s">
        <v>4</v>
      </c>
      <c r="D2227">
        <v>5</v>
      </c>
      <c r="E2227" s="1" t="s">
        <v>311</v>
      </c>
      <c r="F2227">
        <v>5</v>
      </c>
      <c r="G2227" s="1" t="s">
        <v>377</v>
      </c>
      <c r="H2227" s="1" t="s">
        <v>28</v>
      </c>
      <c r="I2227">
        <v>3</v>
      </c>
    </row>
    <row r="2228" spans="1:9" x14ac:dyDescent="0.55000000000000004">
      <c r="A2228">
        <v>72</v>
      </c>
      <c r="B2228" s="1" t="s">
        <v>609</v>
      </c>
      <c r="C2228" s="1" t="s">
        <v>4</v>
      </c>
      <c r="D2228">
        <v>5</v>
      </c>
      <c r="E2228" s="1" t="s">
        <v>314</v>
      </c>
      <c r="F2228">
        <v>5</v>
      </c>
      <c r="G2228" s="1" t="s">
        <v>377</v>
      </c>
      <c r="H2228" s="1" t="s">
        <v>28</v>
      </c>
      <c r="I2228">
        <v>3</v>
      </c>
    </row>
    <row r="2229" spans="1:9" x14ac:dyDescent="0.55000000000000004">
      <c r="A2229">
        <v>72</v>
      </c>
      <c r="B2229" s="1" t="s">
        <v>609</v>
      </c>
      <c r="C2229" s="1" t="s">
        <v>4</v>
      </c>
      <c r="D2229">
        <v>5</v>
      </c>
      <c r="E2229" s="1" t="s">
        <v>372</v>
      </c>
      <c r="F2229">
        <v>7</v>
      </c>
      <c r="G2229" s="1" t="s">
        <v>377</v>
      </c>
      <c r="H2229" s="1" t="s">
        <v>28</v>
      </c>
      <c r="I2229">
        <v>3</v>
      </c>
    </row>
    <row r="2230" spans="1:9" x14ac:dyDescent="0.55000000000000004">
      <c r="A2230">
        <v>72</v>
      </c>
      <c r="B2230" s="1" t="s">
        <v>609</v>
      </c>
      <c r="C2230" s="1" t="s">
        <v>4</v>
      </c>
      <c r="D2230">
        <v>5</v>
      </c>
      <c r="E2230" s="1" t="s">
        <v>337</v>
      </c>
      <c r="F2230">
        <v>5</v>
      </c>
      <c r="G2230" s="1" t="s">
        <v>376</v>
      </c>
      <c r="H2230" s="1" t="s">
        <v>28</v>
      </c>
      <c r="I2230">
        <v>3</v>
      </c>
    </row>
    <row r="2231" spans="1:9" x14ac:dyDescent="0.55000000000000004">
      <c r="A2231">
        <v>72</v>
      </c>
      <c r="B2231" s="1" t="s">
        <v>609</v>
      </c>
      <c r="C2231" s="1" t="s">
        <v>4</v>
      </c>
      <c r="D2231">
        <v>5</v>
      </c>
      <c r="E2231" s="1" t="s">
        <v>341</v>
      </c>
      <c r="F2231">
        <v>5</v>
      </c>
      <c r="G2231" s="1" t="s">
        <v>376</v>
      </c>
      <c r="H2231" s="1" t="s">
        <v>29</v>
      </c>
      <c r="I2231">
        <v>3</v>
      </c>
    </row>
    <row r="2232" spans="1:9" x14ac:dyDescent="0.55000000000000004">
      <c r="A2232">
        <v>72</v>
      </c>
      <c r="B2232" s="1" t="s">
        <v>609</v>
      </c>
      <c r="C2232" s="1" t="s">
        <v>4</v>
      </c>
      <c r="D2232">
        <v>5</v>
      </c>
      <c r="E2232" s="1" t="s">
        <v>344</v>
      </c>
      <c r="F2232">
        <v>2</v>
      </c>
      <c r="G2232" s="1" t="s">
        <v>375</v>
      </c>
      <c r="H2232" s="1" t="s">
        <v>29</v>
      </c>
      <c r="I2232">
        <v>3</v>
      </c>
    </row>
    <row r="2233" spans="1:9" x14ac:dyDescent="0.55000000000000004">
      <c r="A2233">
        <v>72</v>
      </c>
      <c r="B2233" s="1" t="s">
        <v>609</v>
      </c>
      <c r="C2233" s="1" t="s">
        <v>4</v>
      </c>
      <c r="D2233">
        <v>5</v>
      </c>
      <c r="E2233" s="1" t="s">
        <v>348</v>
      </c>
      <c r="F2233">
        <v>1</v>
      </c>
      <c r="G2233" s="1" t="s">
        <v>375</v>
      </c>
      <c r="H2233" s="1" t="s">
        <v>28</v>
      </c>
      <c r="I2233">
        <v>3</v>
      </c>
    </row>
    <row r="2234" spans="1:9" x14ac:dyDescent="0.55000000000000004">
      <c r="A2234">
        <v>73</v>
      </c>
      <c r="B2234" s="1" t="s">
        <v>610</v>
      </c>
      <c r="C2234" s="1" t="s">
        <v>2</v>
      </c>
      <c r="D2234">
        <v>1</v>
      </c>
      <c r="E2234" s="1" t="s">
        <v>89</v>
      </c>
      <c r="F2234">
        <v>1</v>
      </c>
      <c r="G2234" s="1" t="s">
        <v>377</v>
      </c>
      <c r="H2234" s="1" t="s">
        <v>29</v>
      </c>
      <c r="I2234">
        <v>3</v>
      </c>
    </row>
    <row r="2235" spans="1:9" x14ac:dyDescent="0.55000000000000004">
      <c r="A2235">
        <v>73</v>
      </c>
      <c r="B2235" s="1" t="s">
        <v>610</v>
      </c>
      <c r="C2235" s="1" t="s">
        <v>2</v>
      </c>
      <c r="D2235">
        <v>1</v>
      </c>
      <c r="E2235" s="1" t="s">
        <v>93</v>
      </c>
      <c r="F2235">
        <v>1</v>
      </c>
      <c r="G2235" s="1" t="s">
        <v>377</v>
      </c>
      <c r="H2235" s="1" t="s">
        <v>29</v>
      </c>
      <c r="I2235">
        <v>3</v>
      </c>
    </row>
    <row r="2236" spans="1:9" x14ac:dyDescent="0.55000000000000004">
      <c r="A2236">
        <v>73</v>
      </c>
      <c r="B2236" s="1" t="s">
        <v>610</v>
      </c>
      <c r="C2236" s="1" t="s">
        <v>2</v>
      </c>
      <c r="D2236">
        <v>1</v>
      </c>
      <c r="E2236" s="1" t="s">
        <v>97</v>
      </c>
      <c r="F2236">
        <v>1</v>
      </c>
      <c r="G2236" s="1" t="s">
        <v>377</v>
      </c>
      <c r="H2236" s="1" t="s">
        <v>29</v>
      </c>
      <c r="I2236">
        <v>3</v>
      </c>
    </row>
    <row r="2237" spans="1:9" x14ac:dyDescent="0.55000000000000004">
      <c r="A2237">
        <v>73</v>
      </c>
      <c r="B2237" s="1" t="s">
        <v>610</v>
      </c>
      <c r="C2237" s="1" t="s">
        <v>2</v>
      </c>
      <c r="D2237">
        <v>1</v>
      </c>
      <c r="E2237" s="1" t="s">
        <v>101</v>
      </c>
      <c r="F2237">
        <v>1</v>
      </c>
      <c r="G2237" s="1" t="s">
        <v>377</v>
      </c>
      <c r="H2237" s="1" t="s">
        <v>29</v>
      </c>
      <c r="I2237">
        <v>3</v>
      </c>
    </row>
    <row r="2238" spans="1:9" x14ac:dyDescent="0.55000000000000004">
      <c r="A2238">
        <v>73</v>
      </c>
      <c r="B2238" s="1" t="s">
        <v>610</v>
      </c>
      <c r="C2238" s="1" t="s">
        <v>2</v>
      </c>
      <c r="D2238">
        <v>1</v>
      </c>
      <c r="E2238" s="1" t="s">
        <v>150</v>
      </c>
      <c r="F2238">
        <v>1</v>
      </c>
      <c r="G2238" s="1" t="s">
        <v>375</v>
      </c>
      <c r="H2238" s="1" t="s">
        <v>29</v>
      </c>
      <c r="I2238">
        <v>3</v>
      </c>
    </row>
    <row r="2239" spans="1:9" x14ac:dyDescent="0.55000000000000004">
      <c r="A2239">
        <v>73</v>
      </c>
      <c r="B2239" s="1" t="s">
        <v>610</v>
      </c>
      <c r="C2239" s="1" t="s">
        <v>2</v>
      </c>
      <c r="D2239">
        <v>1</v>
      </c>
      <c r="E2239" s="1" t="s">
        <v>153</v>
      </c>
      <c r="F2239">
        <v>1</v>
      </c>
      <c r="G2239" s="1" t="s">
        <v>376</v>
      </c>
      <c r="H2239" s="1" t="s">
        <v>28</v>
      </c>
      <c r="I2239">
        <v>3</v>
      </c>
    </row>
    <row r="2240" spans="1:9" x14ac:dyDescent="0.55000000000000004">
      <c r="A2240">
        <v>73</v>
      </c>
      <c r="B2240" s="1" t="s">
        <v>610</v>
      </c>
      <c r="C2240" s="1" t="s">
        <v>2</v>
      </c>
      <c r="D2240">
        <v>1</v>
      </c>
      <c r="E2240" s="1" t="s">
        <v>157</v>
      </c>
      <c r="F2240">
        <v>1</v>
      </c>
      <c r="G2240" s="1" t="s">
        <v>376</v>
      </c>
      <c r="H2240" s="1" t="s">
        <v>28</v>
      </c>
      <c r="I2240">
        <v>3</v>
      </c>
    </row>
    <row r="2241" spans="1:9" x14ac:dyDescent="0.55000000000000004">
      <c r="A2241">
        <v>73</v>
      </c>
      <c r="B2241" s="1" t="s">
        <v>610</v>
      </c>
      <c r="C2241" s="1" t="s">
        <v>2</v>
      </c>
      <c r="D2241">
        <v>1</v>
      </c>
      <c r="E2241" s="1" t="s">
        <v>164</v>
      </c>
      <c r="F2241">
        <v>1</v>
      </c>
      <c r="G2241" s="1" t="s">
        <v>375</v>
      </c>
      <c r="H2241" s="1" t="s">
        <v>28</v>
      </c>
      <c r="I2241">
        <v>3</v>
      </c>
    </row>
    <row r="2242" spans="1:9" x14ac:dyDescent="0.55000000000000004">
      <c r="A2242">
        <v>73</v>
      </c>
      <c r="B2242" s="1" t="s">
        <v>610</v>
      </c>
      <c r="C2242" s="1" t="s">
        <v>2</v>
      </c>
      <c r="D2242">
        <v>1</v>
      </c>
      <c r="E2242" s="1" t="s">
        <v>165</v>
      </c>
      <c r="F2242">
        <v>1</v>
      </c>
      <c r="G2242" s="1" t="s">
        <v>375</v>
      </c>
      <c r="H2242" s="1" t="s">
        <v>28</v>
      </c>
      <c r="I2242">
        <v>3</v>
      </c>
    </row>
    <row r="2243" spans="1:9" x14ac:dyDescent="0.55000000000000004">
      <c r="A2243">
        <v>73</v>
      </c>
      <c r="B2243" s="1" t="s">
        <v>610</v>
      </c>
      <c r="C2243" s="1" t="s">
        <v>2</v>
      </c>
      <c r="D2243">
        <v>1</v>
      </c>
      <c r="E2243" s="1" t="s">
        <v>168</v>
      </c>
      <c r="F2243">
        <v>5</v>
      </c>
      <c r="G2243" s="1" t="s">
        <v>376</v>
      </c>
      <c r="H2243" s="1" t="s">
        <v>29</v>
      </c>
      <c r="I2243">
        <v>3</v>
      </c>
    </row>
    <row r="2244" spans="1:9" x14ac:dyDescent="0.55000000000000004">
      <c r="A2244">
        <v>73</v>
      </c>
      <c r="B2244" s="1" t="s">
        <v>610</v>
      </c>
      <c r="C2244" s="1" t="s">
        <v>2</v>
      </c>
      <c r="D2244">
        <v>1</v>
      </c>
      <c r="E2244" s="1" t="s">
        <v>172</v>
      </c>
      <c r="F2244">
        <v>1</v>
      </c>
      <c r="G2244" s="1" t="s">
        <v>376</v>
      </c>
      <c r="H2244" s="1" t="s">
        <v>29</v>
      </c>
      <c r="I2244">
        <v>3</v>
      </c>
    </row>
    <row r="2245" spans="1:9" x14ac:dyDescent="0.55000000000000004">
      <c r="A2245">
        <v>73</v>
      </c>
      <c r="B2245" s="1" t="s">
        <v>610</v>
      </c>
      <c r="C2245" s="1" t="s">
        <v>2</v>
      </c>
      <c r="D2245">
        <v>1</v>
      </c>
      <c r="E2245" s="1" t="s">
        <v>176</v>
      </c>
      <c r="F2245">
        <v>1</v>
      </c>
      <c r="G2245" s="1" t="s">
        <v>375</v>
      </c>
      <c r="H2245" s="1" t="s">
        <v>29</v>
      </c>
      <c r="I2245">
        <v>3</v>
      </c>
    </row>
    <row r="2246" spans="1:9" x14ac:dyDescent="0.55000000000000004">
      <c r="A2246">
        <v>73</v>
      </c>
      <c r="B2246" s="1" t="s">
        <v>610</v>
      </c>
      <c r="C2246" s="1" t="s">
        <v>2</v>
      </c>
      <c r="D2246">
        <v>1</v>
      </c>
      <c r="E2246" s="1" t="s">
        <v>180</v>
      </c>
      <c r="F2246">
        <v>1</v>
      </c>
      <c r="G2246" s="1" t="s">
        <v>376</v>
      </c>
      <c r="H2246" s="1" t="s">
        <v>29</v>
      </c>
      <c r="I2246">
        <v>3</v>
      </c>
    </row>
    <row r="2247" spans="1:9" x14ac:dyDescent="0.55000000000000004">
      <c r="A2247">
        <v>73</v>
      </c>
      <c r="B2247" s="1" t="s">
        <v>610</v>
      </c>
      <c r="C2247" s="1" t="s">
        <v>2</v>
      </c>
      <c r="D2247">
        <v>1</v>
      </c>
      <c r="E2247" s="1" t="s">
        <v>234</v>
      </c>
      <c r="F2247">
        <v>1</v>
      </c>
      <c r="G2247" s="1" t="s">
        <v>377</v>
      </c>
      <c r="H2247" s="1" t="s">
        <v>28</v>
      </c>
      <c r="I2247">
        <v>3</v>
      </c>
    </row>
    <row r="2248" spans="1:9" x14ac:dyDescent="0.55000000000000004">
      <c r="A2248">
        <v>73</v>
      </c>
      <c r="B2248" s="1" t="s">
        <v>610</v>
      </c>
      <c r="C2248" s="1" t="s">
        <v>2</v>
      </c>
      <c r="D2248">
        <v>1</v>
      </c>
      <c r="E2248" s="1" t="s">
        <v>238</v>
      </c>
      <c r="F2248">
        <v>1</v>
      </c>
      <c r="G2248" s="1" t="s">
        <v>377</v>
      </c>
      <c r="H2248" s="1" t="s">
        <v>28</v>
      </c>
      <c r="I2248">
        <v>3</v>
      </c>
    </row>
    <row r="2249" spans="1:9" x14ac:dyDescent="0.55000000000000004">
      <c r="A2249">
        <v>73</v>
      </c>
      <c r="B2249" s="1" t="s">
        <v>610</v>
      </c>
      <c r="C2249" s="1" t="s">
        <v>2</v>
      </c>
      <c r="D2249">
        <v>1</v>
      </c>
      <c r="E2249" s="1" t="s">
        <v>241</v>
      </c>
      <c r="F2249">
        <v>1</v>
      </c>
      <c r="G2249" s="1" t="s">
        <v>377</v>
      </c>
      <c r="H2249" s="1" t="s">
        <v>29</v>
      </c>
      <c r="I2249">
        <v>3</v>
      </c>
    </row>
    <row r="2250" spans="1:9" x14ac:dyDescent="0.55000000000000004">
      <c r="A2250">
        <v>73</v>
      </c>
      <c r="B2250" s="1" t="s">
        <v>610</v>
      </c>
      <c r="C2250" s="1" t="s">
        <v>2</v>
      </c>
      <c r="D2250">
        <v>1</v>
      </c>
      <c r="E2250" s="1" t="s">
        <v>245</v>
      </c>
      <c r="F2250">
        <v>1</v>
      </c>
      <c r="G2250" s="1" t="s">
        <v>376</v>
      </c>
      <c r="H2250" s="1" t="s">
        <v>28</v>
      </c>
      <c r="I2250">
        <v>3</v>
      </c>
    </row>
    <row r="2251" spans="1:9" x14ac:dyDescent="0.55000000000000004">
      <c r="A2251">
        <v>73</v>
      </c>
      <c r="B2251" s="1" t="s">
        <v>610</v>
      </c>
      <c r="C2251" s="1" t="s">
        <v>2</v>
      </c>
      <c r="D2251">
        <v>1</v>
      </c>
      <c r="E2251" s="1" t="s">
        <v>249</v>
      </c>
      <c r="F2251">
        <v>1</v>
      </c>
      <c r="G2251" s="1" t="s">
        <v>375</v>
      </c>
      <c r="H2251" s="1" t="s">
        <v>28</v>
      </c>
      <c r="I2251">
        <v>3</v>
      </c>
    </row>
    <row r="2252" spans="1:9" x14ac:dyDescent="0.55000000000000004">
      <c r="A2252">
        <v>73</v>
      </c>
      <c r="B2252" s="1" t="s">
        <v>610</v>
      </c>
      <c r="C2252" s="1" t="s">
        <v>2</v>
      </c>
      <c r="D2252">
        <v>1</v>
      </c>
      <c r="E2252" s="1" t="s">
        <v>253</v>
      </c>
      <c r="F2252">
        <v>3</v>
      </c>
      <c r="G2252" s="1" t="s">
        <v>376</v>
      </c>
      <c r="H2252" s="1" t="s">
        <v>28</v>
      </c>
      <c r="I2252">
        <v>3</v>
      </c>
    </row>
    <row r="2253" spans="1:9" x14ac:dyDescent="0.55000000000000004">
      <c r="A2253">
        <v>73</v>
      </c>
      <c r="B2253" s="1" t="s">
        <v>610</v>
      </c>
      <c r="C2253" s="1" t="s">
        <v>2</v>
      </c>
      <c r="D2253">
        <v>1</v>
      </c>
      <c r="E2253" s="1" t="s">
        <v>257</v>
      </c>
      <c r="F2253">
        <v>1</v>
      </c>
      <c r="G2253" s="1" t="s">
        <v>376</v>
      </c>
      <c r="H2253" s="1" t="s">
        <v>28</v>
      </c>
      <c r="I2253">
        <v>3</v>
      </c>
    </row>
    <row r="2254" spans="1:9" x14ac:dyDescent="0.55000000000000004">
      <c r="A2254">
        <v>73</v>
      </c>
      <c r="B2254" s="1" t="s">
        <v>610</v>
      </c>
      <c r="C2254" s="1" t="s">
        <v>2</v>
      </c>
      <c r="D2254">
        <v>1</v>
      </c>
      <c r="E2254" s="1" t="s">
        <v>299</v>
      </c>
      <c r="F2254">
        <v>1</v>
      </c>
      <c r="G2254" s="1" t="s">
        <v>376</v>
      </c>
      <c r="H2254" s="1" t="s">
        <v>28</v>
      </c>
      <c r="I2254">
        <v>3</v>
      </c>
    </row>
    <row r="2255" spans="1:9" x14ac:dyDescent="0.55000000000000004">
      <c r="A2255">
        <v>73</v>
      </c>
      <c r="B2255" s="1" t="s">
        <v>610</v>
      </c>
      <c r="C2255" s="1" t="s">
        <v>2</v>
      </c>
      <c r="D2255">
        <v>1</v>
      </c>
      <c r="E2255" s="1" t="s">
        <v>301</v>
      </c>
      <c r="F2255">
        <v>1</v>
      </c>
      <c r="G2255" s="1" t="s">
        <v>375</v>
      </c>
      <c r="H2255" s="1" t="s">
        <v>28</v>
      </c>
      <c r="I2255">
        <v>3</v>
      </c>
    </row>
    <row r="2256" spans="1:9" x14ac:dyDescent="0.55000000000000004">
      <c r="A2256">
        <v>73</v>
      </c>
      <c r="B2256" s="1" t="s">
        <v>610</v>
      </c>
      <c r="C2256" s="1" t="s">
        <v>2</v>
      </c>
      <c r="D2256">
        <v>1</v>
      </c>
      <c r="E2256" s="1" t="s">
        <v>305</v>
      </c>
      <c r="F2256">
        <v>1</v>
      </c>
      <c r="G2256" s="1" t="s">
        <v>376</v>
      </c>
      <c r="H2256" s="1" t="s">
        <v>28</v>
      </c>
      <c r="I2256">
        <v>3</v>
      </c>
    </row>
    <row r="2257" spans="1:9" x14ac:dyDescent="0.55000000000000004">
      <c r="A2257">
        <v>73</v>
      </c>
      <c r="B2257" s="1" t="s">
        <v>610</v>
      </c>
      <c r="C2257" s="1" t="s">
        <v>2</v>
      </c>
      <c r="D2257">
        <v>1</v>
      </c>
      <c r="E2257" s="1" t="s">
        <v>308</v>
      </c>
      <c r="F2257">
        <v>1</v>
      </c>
      <c r="G2257" s="1" t="s">
        <v>377</v>
      </c>
      <c r="H2257" s="1" t="s">
        <v>28</v>
      </c>
      <c r="I2257">
        <v>3</v>
      </c>
    </row>
    <row r="2258" spans="1:9" x14ac:dyDescent="0.55000000000000004">
      <c r="A2258">
        <v>73</v>
      </c>
      <c r="B2258" s="1" t="s">
        <v>610</v>
      </c>
      <c r="C2258" s="1" t="s">
        <v>2</v>
      </c>
      <c r="D2258">
        <v>1</v>
      </c>
      <c r="E2258" s="1" t="s">
        <v>311</v>
      </c>
      <c r="F2258">
        <v>4</v>
      </c>
      <c r="G2258" s="1" t="s">
        <v>377</v>
      </c>
      <c r="H2258" s="1" t="s">
        <v>28</v>
      </c>
      <c r="I2258">
        <v>3</v>
      </c>
    </row>
    <row r="2259" spans="1:9" x14ac:dyDescent="0.55000000000000004">
      <c r="A2259">
        <v>73</v>
      </c>
      <c r="B2259" s="1" t="s">
        <v>610</v>
      </c>
      <c r="C2259" s="1" t="s">
        <v>2</v>
      </c>
      <c r="D2259">
        <v>1</v>
      </c>
      <c r="E2259" s="1" t="s">
        <v>314</v>
      </c>
      <c r="F2259">
        <v>1</v>
      </c>
      <c r="G2259" s="1" t="s">
        <v>377</v>
      </c>
      <c r="H2259" s="1" t="s">
        <v>28</v>
      </c>
      <c r="I2259">
        <v>3</v>
      </c>
    </row>
    <row r="2260" spans="1:9" x14ac:dyDescent="0.55000000000000004">
      <c r="A2260">
        <v>73</v>
      </c>
      <c r="B2260" s="1" t="s">
        <v>610</v>
      </c>
      <c r="C2260" s="1" t="s">
        <v>2</v>
      </c>
      <c r="D2260">
        <v>1</v>
      </c>
      <c r="E2260" s="1" t="s">
        <v>372</v>
      </c>
      <c r="F2260">
        <v>1</v>
      </c>
      <c r="G2260" s="1" t="s">
        <v>377</v>
      </c>
      <c r="H2260" s="1" t="s">
        <v>28</v>
      </c>
      <c r="I2260">
        <v>3</v>
      </c>
    </row>
    <row r="2261" spans="1:9" x14ac:dyDescent="0.55000000000000004">
      <c r="A2261">
        <v>73</v>
      </c>
      <c r="B2261" s="1" t="s">
        <v>610</v>
      </c>
      <c r="C2261" s="1" t="s">
        <v>2</v>
      </c>
      <c r="D2261">
        <v>1</v>
      </c>
      <c r="E2261" s="1" t="s">
        <v>337</v>
      </c>
      <c r="F2261">
        <v>1</v>
      </c>
      <c r="G2261" s="1" t="s">
        <v>376</v>
      </c>
      <c r="H2261" s="1" t="s">
        <v>28</v>
      </c>
      <c r="I2261">
        <v>3</v>
      </c>
    </row>
    <row r="2262" spans="1:9" x14ac:dyDescent="0.55000000000000004">
      <c r="A2262">
        <v>73</v>
      </c>
      <c r="B2262" s="1" t="s">
        <v>610</v>
      </c>
      <c r="C2262" s="1" t="s">
        <v>2</v>
      </c>
      <c r="D2262">
        <v>1</v>
      </c>
      <c r="E2262" s="1" t="s">
        <v>341</v>
      </c>
      <c r="F2262">
        <v>1</v>
      </c>
      <c r="G2262" s="1" t="s">
        <v>376</v>
      </c>
      <c r="H2262" s="1" t="s">
        <v>29</v>
      </c>
      <c r="I2262">
        <v>3</v>
      </c>
    </row>
    <row r="2263" spans="1:9" x14ac:dyDescent="0.55000000000000004">
      <c r="A2263">
        <v>73</v>
      </c>
      <c r="B2263" s="1" t="s">
        <v>610</v>
      </c>
      <c r="C2263" s="1" t="s">
        <v>2</v>
      </c>
      <c r="D2263">
        <v>1</v>
      </c>
      <c r="E2263" s="1" t="s">
        <v>344</v>
      </c>
      <c r="F2263">
        <v>1</v>
      </c>
      <c r="G2263" s="1" t="s">
        <v>375</v>
      </c>
      <c r="H2263" s="1" t="s">
        <v>29</v>
      </c>
      <c r="I2263">
        <v>3</v>
      </c>
    </row>
    <row r="2264" spans="1:9" x14ac:dyDescent="0.55000000000000004">
      <c r="A2264">
        <v>73</v>
      </c>
      <c r="B2264" s="1" t="s">
        <v>610</v>
      </c>
      <c r="C2264" s="1" t="s">
        <v>2</v>
      </c>
      <c r="D2264">
        <v>1</v>
      </c>
      <c r="E2264" s="1" t="s">
        <v>348</v>
      </c>
      <c r="F2264">
        <v>7</v>
      </c>
      <c r="G2264" s="1" t="s">
        <v>375</v>
      </c>
      <c r="H2264" s="1" t="s">
        <v>28</v>
      </c>
      <c r="I2264">
        <v>3</v>
      </c>
    </row>
    <row r="2265" spans="1:9" x14ac:dyDescent="0.55000000000000004">
      <c r="A2265">
        <v>74</v>
      </c>
      <c r="B2265" s="1" t="s">
        <v>611</v>
      </c>
      <c r="C2265" s="1" t="s">
        <v>0</v>
      </c>
      <c r="D2265">
        <v>7</v>
      </c>
      <c r="E2265" s="1" t="s">
        <v>89</v>
      </c>
      <c r="F2265">
        <v>7</v>
      </c>
      <c r="G2265" s="1" t="s">
        <v>377</v>
      </c>
      <c r="H2265" s="1" t="s">
        <v>29</v>
      </c>
      <c r="I2265">
        <v>3</v>
      </c>
    </row>
    <row r="2266" spans="1:9" x14ac:dyDescent="0.55000000000000004">
      <c r="A2266">
        <v>74</v>
      </c>
      <c r="B2266" s="1" t="s">
        <v>611</v>
      </c>
      <c r="C2266" s="1" t="s">
        <v>0</v>
      </c>
      <c r="D2266">
        <v>7</v>
      </c>
      <c r="E2266" s="1" t="s">
        <v>93</v>
      </c>
      <c r="F2266">
        <v>7</v>
      </c>
      <c r="G2266" s="1" t="s">
        <v>377</v>
      </c>
      <c r="H2266" s="1" t="s">
        <v>29</v>
      </c>
      <c r="I2266">
        <v>3</v>
      </c>
    </row>
    <row r="2267" spans="1:9" x14ac:dyDescent="0.55000000000000004">
      <c r="A2267">
        <v>74</v>
      </c>
      <c r="B2267" s="1" t="s">
        <v>611</v>
      </c>
      <c r="C2267" s="1" t="s">
        <v>0</v>
      </c>
      <c r="D2267">
        <v>7</v>
      </c>
      <c r="E2267" s="1" t="s">
        <v>97</v>
      </c>
      <c r="F2267">
        <v>7</v>
      </c>
      <c r="G2267" s="1" t="s">
        <v>377</v>
      </c>
      <c r="H2267" s="1" t="s">
        <v>29</v>
      </c>
      <c r="I2267">
        <v>3</v>
      </c>
    </row>
    <row r="2268" spans="1:9" x14ac:dyDescent="0.55000000000000004">
      <c r="A2268">
        <v>74</v>
      </c>
      <c r="B2268" s="1" t="s">
        <v>611</v>
      </c>
      <c r="C2268" s="1" t="s">
        <v>0</v>
      </c>
      <c r="D2268">
        <v>7</v>
      </c>
      <c r="E2268" s="1" t="s">
        <v>101</v>
      </c>
      <c r="F2268">
        <v>7</v>
      </c>
      <c r="G2268" s="1" t="s">
        <v>377</v>
      </c>
      <c r="H2268" s="1" t="s">
        <v>29</v>
      </c>
      <c r="I2268">
        <v>3</v>
      </c>
    </row>
    <row r="2269" spans="1:9" x14ac:dyDescent="0.55000000000000004">
      <c r="A2269">
        <v>74</v>
      </c>
      <c r="B2269" s="1" t="s">
        <v>611</v>
      </c>
      <c r="C2269" s="1" t="s">
        <v>0</v>
      </c>
      <c r="D2269">
        <v>7</v>
      </c>
      <c r="E2269" s="1" t="s">
        <v>150</v>
      </c>
      <c r="F2269">
        <v>7</v>
      </c>
      <c r="G2269" s="1" t="s">
        <v>375</v>
      </c>
      <c r="H2269" s="1" t="s">
        <v>29</v>
      </c>
      <c r="I2269">
        <v>3</v>
      </c>
    </row>
    <row r="2270" spans="1:9" x14ac:dyDescent="0.55000000000000004">
      <c r="A2270">
        <v>74</v>
      </c>
      <c r="B2270" s="1" t="s">
        <v>611</v>
      </c>
      <c r="C2270" s="1" t="s">
        <v>0</v>
      </c>
      <c r="D2270">
        <v>7</v>
      </c>
      <c r="E2270" s="1" t="s">
        <v>153</v>
      </c>
      <c r="F2270">
        <v>7</v>
      </c>
      <c r="G2270" s="1" t="s">
        <v>376</v>
      </c>
      <c r="H2270" s="1" t="s">
        <v>28</v>
      </c>
      <c r="I2270">
        <v>3</v>
      </c>
    </row>
    <row r="2271" spans="1:9" x14ac:dyDescent="0.55000000000000004">
      <c r="A2271">
        <v>74</v>
      </c>
      <c r="B2271" s="1" t="s">
        <v>611</v>
      </c>
      <c r="C2271" s="1" t="s">
        <v>0</v>
      </c>
      <c r="D2271">
        <v>7</v>
      </c>
      <c r="E2271" s="1" t="s">
        <v>157</v>
      </c>
      <c r="F2271">
        <v>7</v>
      </c>
      <c r="G2271" s="1" t="s">
        <v>376</v>
      </c>
      <c r="H2271" s="1" t="s">
        <v>28</v>
      </c>
      <c r="I2271">
        <v>3</v>
      </c>
    </row>
    <row r="2272" spans="1:9" x14ac:dyDescent="0.55000000000000004">
      <c r="A2272">
        <v>74</v>
      </c>
      <c r="B2272" s="1" t="s">
        <v>611</v>
      </c>
      <c r="C2272" s="1" t="s">
        <v>0</v>
      </c>
      <c r="D2272">
        <v>7</v>
      </c>
      <c r="E2272" s="1" t="s">
        <v>164</v>
      </c>
      <c r="F2272">
        <v>7</v>
      </c>
      <c r="G2272" s="1" t="s">
        <v>375</v>
      </c>
      <c r="H2272" s="1" t="s">
        <v>28</v>
      </c>
      <c r="I2272">
        <v>3</v>
      </c>
    </row>
    <row r="2273" spans="1:9" x14ac:dyDescent="0.55000000000000004">
      <c r="A2273">
        <v>74</v>
      </c>
      <c r="B2273" s="1" t="s">
        <v>611</v>
      </c>
      <c r="C2273" s="1" t="s">
        <v>0</v>
      </c>
      <c r="D2273">
        <v>7</v>
      </c>
      <c r="E2273" s="1" t="s">
        <v>165</v>
      </c>
      <c r="F2273">
        <v>7</v>
      </c>
      <c r="G2273" s="1" t="s">
        <v>375</v>
      </c>
      <c r="H2273" s="1" t="s">
        <v>28</v>
      </c>
      <c r="I2273">
        <v>3</v>
      </c>
    </row>
    <row r="2274" spans="1:9" x14ac:dyDescent="0.55000000000000004">
      <c r="A2274">
        <v>74</v>
      </c>
      <c r="B2274" s="1" t="s">
        <v>611</v>
      </c>
      <c r="C2274" s="1" t="s">
        <v>0</v>
      </c>
      <c r="D2274">
        <v>7</v>
      </c>
      <c r="E2274" s="1" t="s">
        <v>168</v>
      </c>
      <c r="F2274">
        <v>4</v>
      </c>
      <c r="G2274" s="1" t="s">
        <v>376</v>
      </c>
      <c r="H2274" s="1" t="s">
        <v>29</v>
      </c>
      <c r="I2274">
        <v>3</v>
      </c>
    </row>
    <row r="2275" spans="1:9" x14ac:dyDescent="0.55000000000000004">
      <c r="A2275">
        <v>74</v>
      </c>
      <c r="B2275" s="1" t="s">
        <v>611</v>
      </c>
      <c r="C2275" s="1" t="s">
        <v>0</v>
      </c>
      <c r="D2275">
        <v>7</v>
      </c>
      <c r="E2275" s="1" t="s">
        <v>172</v>
      </c>
      <c r="F2275">
        <v>7</v>
      </c>
      <c r="G2275" s="1" t="s">
        <v>376</v>
      </c>
      <c r="H2275" s="1" t="s">
        <v>29</v>
      </c>
      <c r="I2275">
        <v>3</v>
      </c>
    </row>
    <row r="2276" spans="1:9" x14ac:dyDescent="0.55000000000000004">
      <c r="A2276">
        <v>74</v>
      </c>
      <c r="B2276" s="1" t="s">
        <v>611</v>
      </c>
      <c r="C2276" s="1" t="s">
        <v>0</v>
      </c>
      <c r="D2276">
        <v>7</v>
      </c>
      <c r="E2276" s="1" t="s">
        <v>176</v>
      </c>
      <c r="F2276">
        <v>7</v>
      </c>
      <c r="G2276" s="1" t="s">
        <v>375</v>
      </c>
      <c r="H2276" s="1" t="s">
        <v>29</v>
      </c>
      <c r="I2276">
        <v>3</v>
      </c>
    </row>
    <row r="2277" spans="1:9" x14ac:dyDescent="0.55000000000000004">
      <c r="A2277">
        <v>74</v>
      </c>
      <c r="B2277" s="1" t="s">
        <v>611</v>
      </c>
      <c r="C2277" s="1" t="s">
        <v>0</v>
      </c>
      <c r="D2277">
        <v>7</v>
      </c>
      <c r="E2277" s="1" t="s">
        <v>180</v>
      </c>
      <c r="F2277">
        <v>7</v>
      </c>
      <c r="G2277" s="1" t="s">
        <v>376</v>
      </c>
      <c r="H2277" s="1" t="s">
        <v>29</v>
      </c>
      <c r="I2277">
        <v>3</v>
      </c>
    </row>
    <row r="2278" spans="1:9" x14ac:dyDescent="0.55000000000000004">
      <c r="A2278">
        <v>74</v>
      </c>
      <c r="B2278" s="1" t="s">
        <v>611</v>
      </c>
      <c r="C2278" s="1" t="s">
        <v>0</v>
      </c>
      <c r="D2278">
        <v>7</v>
      </c>
      <c r="E2278" s="1" t="s">
        <v>234</v>
      </c>
      <c r="F2278">
        <v>7</v>
      </c>
      <c r="G2278" s="1" t="s">
        <v>377</v>
      </c>
      <c r="H2278" s="1" t="s">
        <v>28</v>
      </c>
      <c r="I2278">
        <v>3</v>
      </c>
    </row>
    <row r="2279" spans="1:9" x14ac:dyDescent="0.55000000000000004">
      <c r="A2279">
        <v>74</v>
      </c>
      <c r="B2279" s="1" t="s">
        <v>611</v>
      </c>
      <c r="C2279" s="1" t="s">
        <v>0</v>
      </c>
      <c r="D2279">
        <v>7</v>
      </c>
      <c r="E2279" s="1" t="s">
        <v>238</v>
      </c>
      <c r="F2279">
        <v>7</v>
      </c>
      <c r="G2279" s="1" t="s">
        <v>377</v>
      </c>
      <c r="H2279" s="1" t="s">
        <v>28</v>
      </c>
      <c r="I2279">
        <v>3</v>
      </c>
    </row>
    <row r="2280" spans="1:9" x14ac:dyDescent="0.55000000000000004">
      <c r="A2280">
        <v>74</v>
      </c>
      <c r="B2280" s="1" t="s">
        <v>611</v>
      </c>
      <c r="C2280" s="1" t="s">
        <v>0</v>
      </c>
      <c r="D2280">
        <v>7</v>
      </c>
      <c r="E2280" s="1" t="s">
        <v>241</v>
      </c>
      <c r="F2280">
        <v>7</v>
      </c>
      <c r="G2280" s="1" t="s">
        <v>377</v>
      </c>
      <c r="H2280" s="1" t="s">
        <v>29</v>
      </c>
      <c r="I2280">
        <v>3</v>
      </c>
    </row>
    <row r="2281" spans="1:9" x14ac:dyDescent="0.55000000000000004">
      <c r="A2281">
        <v>74</v>
      </c>
      <c r="B2281" s="1" t="s">
        <v>611</v>
      </c>
      <c r="C2281" s="1" t="s">
        <v>0</v>
      </c>
      <c r="D2281">
        <v>7</v>
      </c>
      <c r="E2281" s="1" t="s">
        <v>245</v>
      </c>
      <c r="F2281">
        <v>7</v>
      </c>
      <c r="G2281" s="1" t="s">
        <v>376</v>
      </c>
      <c r="H2281" s="1" t="s">
        <v>28</v>
      </c>
      <c r="I2281">
        <v>3</v>
      </c>
    </row>
    <row r="2282" spans="1:9" x14ac:dyDescent="0.55000000000000004">
      <c r="A2282">
        <v>74</v>
      </c>
      <c r="B2282" s="1" t="s">
        <v>611</v>
      </c>
      <c r="C2282" s="1" t="s">
        <v>0</v>
      </c>
      <c r="D2282">
        <v>7</v>
      </c>
      <c r="E2282" s="1" t="s">
        <v>249</v>
      </c>
      <c r="F2282">
        <v>7</v>
      </c>
      <c r="G2282" s="1" t="s">
        <v>375</v>
      </c>
      <c r="H2282" s="1" t="s">
        <v>28</v>
      </c>
      <c r="I2282">
        <v>3</v>
      </c>
    </row>
    <row r="2283" spans="1:9" x14ac:dyDescent="0.55000000000000004">
      <c r="A2283">
        <v>74</v>
      </c>
      <c r="B2283" s="1" t="s">
        <v>611</v>
      </c>
      <c r="C2283" s="1" t="s">
        <v>0</v>
      </c>
      <c r="D2283">
        <v>7</v>
      </c>
      <c r="E2283" s="1" t="s">
        <v>253</v>
      </c>
      <c r="F2283">
        <v>7</v>
      </c>
      <c r="G2283" s="1" t="s">
        <v>376</v>
      </c>
      <c r="H2283" s="1" t="s">
        <v>28</v>
      </c>
      <c r="I2283">
        <v>3</v>
      </c>
    </row>
    <row r="2284" spans="1:9" x14ac:dyDescent="0.55000000000000004">
      <c r="A2284">
        <v>74</v>
      </c>
      <c r="B2284" s="1" t="s">
        <v>611</v>
      </c>
      <c r="C2284" s="1" t="s">
        <v>0</v>
      </c>
      <c r="D2284">
        <v>7</v>
      </c>
      <c r="E2284" s="1" t="s">
        <v>257</v>
      </c>
      <c r="F2284">
        <v>7</v>
      </c>
      <c r="G2284" s="1" t="s">
        <v>376</v>
      </c>
      <c r="H2284" s="1" t="s">
        <v>28</v>
      </c>
      <c r="I2284">
        <v>3</v>
      </c>
    </row>
    <row r="2285" spans="1:9" x14ac:dyDescent="0.55000000000000004">
      <c r="A2285">
        <v>74</v>
      </c>
      <c r="B2285" s="1" t="s">
        <v>611</v>
      </c>
      <c r="C2285" s="1" t="s">
        <v>0</v>
      </c>
      <c r="D2285">
        <v>7</v>
      </c>
      <c r="E2285" s="1" t="s">
        <v>299</v>
      </c>
      <c r="F2285">
        <v>7</v>
      </c>
      <c r="G2285" s="1" t="s">
        <v>376</v>
      </c>
      <c r="H2285" s="1" t="s">
        <v>28</v>
      </c>
      <c r="I2285">
        <v>3</v>
      </c>
    </row>
    <row r="2286" spans="1:9" x14ac:dyDescent="0.55000000000000004">
      <c r="A2286">
        <v>74</v>
      </c>
      <c r="B2286" s="1" t="s">
        <v>611</v>
      </c>
      <c r="C2286" s="1" t="s">
        <v>0</v>
      </c>
      <c r="D2286">
        <v>7</v>
      </c>
      <c r="E2286" s="1" t="s">
        <v>301</v>
      </c>
      <c r="F2286">
        <v>5</v>
      </c>
      <c r="G2286" s="1" t="s">
        <v>375</v>
      </c>
      <c r="H2286" s="1" t="s">
        <v>28</v>
      </c>
      <c r="I2286">
        <v>3</v>
      </c>
    </row>
    <row r="2287" spans="1:9" x14ac:dyDescent="0.55000000000000004">
      <c r="A2287">
        <v>74</v>
      </c>
      <c r="B2287" s="1" t="s">
        <v>611</v>
      </c>
      <c r="C2287" s="1" t="s">
        <v>0</v>
      </c>
      <c r="D2287">
        <v>7</v>
      </c>
      <c r="E2287" s="1" t="s">
        <v>305</v>
      </c>
      <c r="F2287">
        <v>7</v>
      </c>
      <c r="G2287" s="1" t="s">
        <v>376</v>
      </c>
      <c r="H2287" s="1" t="s">
        <v>28</v>
      </c>
      <c r="I2287">
        <v>3</v>
      </c>
    </row>
    <row r="2288" spans="1:9" x14ac:dyDescent="0.55000000000000004">
      <c r="A2288">
        <v>74</v>
      </c>
      <c r="B2288" s="1" t="s">
        <v>611</v>
      </c>
      <c r="C2288" s="1" t="s">
        <v>0</v>
      </c>
      <c r="D2288">
        <v>7</v>
      </c>
      <c r="E2288" s="1" t="s">
        <v>308</v>
      </c>
      <c r="F2288">
        <v>4</v>
      </c>
      <c r="G2288" s="1" t="s">
        <v>377</v>
      </c>
      <c r="H2288" s="1" t="s">
        <v>28</v>
      </c>
      <c r="I2288">
        <v>3</v>
      </c>
    </row>
    <row r="2289" spans="1:9" x14ac:dyDescent="0.55000000000000004">
      <c r="A2289">
        <v>74</v>
      </c>
      <c r="B2289" s="1" t="s">
        <v>611</v>
      </c>
      <c r="C2289" s="1" t="s">
        <v>0</v>
      </c>
      <c r="D2289">
        <v>7</v>
      </c>
      <c r="E2289" s="1" t="s">
        <v>311</v>
      </c>
      <c r="F2289">
        <v>4</v>
      </c>
      <c r="G2289" s="1" t="s">
        <v>377</v>
      </c>
      <c r="H2289" s="1" t="s">
        <v>28</v>
      </c>
      <c r="I2289">
        <v>3</v>
      </c>
    </row>
    <row r="2290" spans="1:9" x14ac:dyDescent="0.55000000000000004">
      <c r="A2290">
        <v>74</v>
      </c>
      <c r="B2290" s="1" t="s">
        <v>611</v>
      </c>
      <c r="C2290" s="1" t="s">
        <v>0</v>
      </c>
      <c r="D2290">
        <v>7</v>
      </c>
      <c r="E2290" s="1" t="s">
        <v>314</v>
      </c>
      <c r="F2290">
        <v>7</v>
      </c>
      <c r="G2290" s="1" t="s">
        <v>377</v>
      </c>
      <c r="H2290" s="1" t="s">
        <v>28</v>
      </c>
      <c r="I2290">
        <v>3</v>
      </c>
    </row>
    <row r="2291" spans="1:9" x14ac:dyDescent="0.55000000000000004">
      <c r="A2291">
        <v>74</v>
      </c>
      <c r="B2291" s="1" t="s">
        <v>611</v>
      </c>
      <c r="C2291" s="1" t="s">
        <v>0</v>
      </c>
      <c r="D2291">
        <v>7</v>
      </c>
      <c r="E2291" s="1" t="s">
        <v>372</v>
      </c>
      <c r="F2291">
        <v>7</v>
      </c>
      <c r="G2291" s="1" t="s">
        <v>377</v>
      </c>
      <c r="H2291" s="1" t="s">
        <v>28</v>
      </c>
      <c r="I2291">
        <v>3</v>
      </c>
    </row>
    <row r="2292" spans="1:9" x14ac:dyDescent="0.55000000000000004">
      <c r="A2292">
        <v>74</v>
      </c>
      <c r="B2292" s="1" t="s">
        <v>611</v>
      </c>
      <c r="C2292" s="1" t="s">
        <v>0</v>
      </c>
      <c r="D2292">
        <v>7</v>
      </c>
      <c r="E2292" s="1" t="s">
        <v>337</v>
      </c>
      <c r="F2292">
        <v>7</v>
      </c>
      <c r="G2292" s="1" t="s">
        <v>376</v>
      </c>
      <c r="H2292" s="1" t="s">
        <v>28</v>
      </c>
      <c r="I2292">
        <v>3</v>
      </c>
    </row>
    <row r="2293" spans="1:9" x14ac:dyDescent="0.55000000000000004">
      <c r="A2293">
        <v>74</v>
      </c>
      <c r="B2293" s="1" t="s">
        <v>611</v>
      </c>
      <c r="C2293" s="1" t="s">
        <v>0</v>
      </c>
      <c r="D2293">
        <v>7</v>
      </c>
      <c r="E2293" s="1" t="s">
        <v>341</v>
      </c>
      <c r="F2293">
        <v>4</v>
      </c>
      <c r="G2293" s="1" t="s">
        <v>376</v>
      </c>
      <c r="H2293" s="1" t="s">
        <v>29</v>
      </c>
      <c r="I2293">
        <v>3</v>
      </c>
    </row>
    <row r="2294" spans="1:9" x14ac:dyDescent="0.55000000000000004">
      <c r="A2294">
        <v>74</v>
      </c>
      <c r="B2294" s="1" t="s">
        <v>611</v>
      </c>
      <c r="C2294" s="1" t="s">
        <v>0</v>
      </c>
      <c r="D2294">
        <v>7</v>
      </c>
      <c r="E2294" s="1" t="s">
        <v>344</v>
      </c>
      <c r="F2294">
        <v>7</v>
      </c>
      <c r="G2294" s="1" t="s">
        <v>375</v>
      </c>
      <c r="H2294" s="1" t="s">
        <v>29</v>
      </c>
      <c r="I2294">
        <v>3</v>
      </c>
    </row>
    <row r="2295" spans="1:9" x14ac:dyDescent="0.55000000000000004">
      <c r="A2295">
        <v>74</v>
      </c>
      <c r="B2295" s="1" t="s">
        <v>611</v>
      </c>
      <c r="C2295" s="1" t="s">
        <v>0</v>
      </c>
      <c r="D2295">
        <v>7</v>
      </c>
      <c r="E2295" s="1" t="s">
        <v>348</v>
      </c>
      <c r="F2295">
        <v>1</v>
      </c>
      <c r="G2295" s="1" t="s">
        <v>375</v>
      </c>
      <c r="H2295" s="1" t="s">
        <v>28</v>
      </c>
      <c r="I2295">
        <v>3</v>
      </c>
    </row>
    <row r="2296" spans="1:9" x14ac:dyDescent="0.55000000000000004">
      <c r="A2296">
        <v>75</v>
      </c>
      <c r="B2296" s="1" t="s">
        <v>612</v>
      </c>
      <c r="C2296" s="1" t="s">
        <v>0</v>
      </c>
      <c r="D2296">
        <v>7</v>
      </c>
      <c r="E2296" s="1" t="s">
        <v>89</v>
      </c>
      <c r="F2296">
        <v>7</v>
      </c>
      <c r="G2296" s="1" t="s">
        <v>377</v>
      </c>
      <c r="H2296" s="1" t="s">
        <v>29</v>
      </c>
      <c r="I2296">
        <v>3</v>
      </c>
    </row>
    <row r="2297" spans="1:9" x14ac:dyDescent="0.55000000000000004">
      <c r="A2297">
        <v>75</v>
      </c>
      <c r="B2297" s="1" t="s">
        <v>612</v>
      </c>
      <c r="C2297" s="1" t="s">
        <v>0</v>
      </c>
      <c r="D2297">
        <v>7</v>
      </c>
      <c r="E2297" s="1" t="s">
        <v>93</v>
      </c>
      <c r="F2297">
        <v>7</v>
      </c>
      <c r="G2297" s="1" t="s">
        <v>377</v>
      </c>
      <c r="H2297" s="1" t="s">
        <v>29</v>
      </c>
      <c r="I2297">
        <v>3</v>
      </c>
    </row>
    <row r="2298" spans="1:9" x14ac:dyDescent="0.55000000000000004">
      <c r="A2298">
        <v>75</v>
      </c>
      <c r="B2298" s="1" t="s">
        <v>612</v>
      </c>
      <c r="C2298" s="1" t="s">
        <v>0</v>
      </c>
      <c r="D2298">
        <v>7</v>
      </c>
      <c r="E2298" s="1" t="s">
        <v>97</v>
      </c>
      <c r="F2298">
        <v>7</v>
      </c>
      <c r="G2298" s="1" t="s">
        <v>377</v>
      </c>
      <c r="H2298" s="1" t="s">
        <v>29</v>
      </c>
      <c r="I2298">
        <v>3</v>
      </c>
    </row>
    <row r="2299" spans="1:9" x14ac:dyDescent="0.55000000000000004">
      <c r="A2299">
        <v>75</v>
      </c>
      <c r="B2299" s="1" t="s">
        <v>612</v>
      </c>
      <c r="C2299" s="1" t="s">
        <v>0</v>
      </c>
      <c r="D2299">
        <v>7</v>
      </c>
      <c r="E2299" s="1" t="s">
        <v>101</v>
      </c>
      <c r="F2299">
        <v>7</v>
      </c>
      <c r="G2299" s="1" t="s">
        <v>377</v>
      </c>
      <c r="H2299" s="1" t="s">
        <v>29</v>
      </c>
      <c r="I2299">
        <v>3</v>
      </c>
    </row>
    <row r="2300" spans="1:9" x14ac:dyDescent="0.55000000000000004">
      <c r="A2300">
        <v>75</v>
      </c>
      <c r="B2300" s="1" t="s">
        <v>612</v>
      </c>
      <c r="C2300" s="1" t="s">
        <v>0</v>
      </c>
      <c r="D2300">
        <v>7</v>
      </c>
      <c r="E2300" s="1" t="s">
        <v>150</v>
      </c>
      <c r="F2300">
        <v>7</v>
      </c>
      <c r="G2300" s="1" t="s">
        <v>375</v>
      </c>
      <c r="H2300" s="1" t="s">
        <v>29</v>
      </c>
      <c r="I2300">
        <v>3</v>
      </c>
    </row>
    <row r="2301" spans="1:9" x14ac:dyDescent="0.55000000000000004">
      <c r="A2301">
        <v>75</v>
      </c>
      <c r="B2301" s="1" t="s">
        <v>612</v>
      </c>
      <c r="C2301" s="1" t="s">
        <v>0</v>
      </c>
      <c r="D2301">
        <v>7</v>
      </c>
      <c r="E2301" s="1" t="s">
        <v>153</v>
      </c>
      <c r="F2301">
        <v>7</v>
      </c>
      <c r="G2301" s="1" t="s">
        <v>376</v>
      </c>
      <c r="H2301" s="1" t="s">
        <v>28</v>
      </c>
      <c r="I2301">
        <v>3</v>
      </c>
    </row>
    <row r="2302" spans="1:9" x14ac:dyDescent="0.55000000000000004">
      <c r="A2302">
        <v>75</v>
      </c>
      <c r="B2302" s="1" t="s">
        <v>612</v>
      </c>
      <c r="C2302" s="1" t="s">
        <v>0</v>
      </c>
      <c r="D2302">
        <v>7</v>
      </c>
      <c r="E2302" s="1" t="s">
        <v>157</v>
      </c>
      <c r="F2302">
        <v>7</v>
      </c>
      <c r="G2302" s="1" t="s">
        <v>376</v>
      </c>
      <c r="H2302" s="1" t="s">
        <v>28</v>
      </c>
      <c r="I2302">
        <v>3</v>
      </c>
    </row>
    <row r="2303" spans="1:9" x14ac:dyDescent="0.55000000000000004">
      <c r="A2303">
        <v>75</v>
      </c>
      <c r="B2303" s="1" t="s">
        <v>612</v>
      </c>
      <c r="C2303" s="1" t="s">
        <v>0</v>
      </c>
      <c r="D2303">
        <v>7</v>
      </c>
      <c r="E2303" s="1" t="s">
        <v>164</v>
      </c>
      <c r="F2303">
        <v>7</v>
      </c>
      <c r="G2303" s="1" t="s">
        <v>375</v>
      </c>
      <c r="H2303" s="1" t="s">
        <v>28</v>
      </c>
      <c r="I2303">
        <v>3</v>
      </c>
    </row>
    <row r="2304" spans="1:9" x14ac:dyDescent="0.55000000000000004">
      <c r="A2304">
        <v>75</v>
      </c>
      <c r="B2304" s="1" t="s">
        <v>612</v>
      </c>
      <c r="C2304" s="1" t="s">
        <v>0</v>
      </c>
      <c r="D2304">
        <v>7</v>
      </c>
      <c r="E2304" s="1" t="s">
        <v>165</v>
      </c>
      <c r="F2304">
        <v>7</v>
      </c>
      <c r="G2304" s="1" t="s">
        <v>375</v>
      </c>
      <c r="H2304" s="1" t="s">
        <v>28</v>
      </c>
      <c r="I2304">
        <v>3</v>
      </c>
    </row>
    <row r="2305" spans="1:9" x14ac:dyDescent="0.55000000000000004">
      <c r="A2305">
        <v>75</v>
      </c>
      <c r="B2305" s="1" t="s">
        <v>612</v>
      </c>
      <c r="C2305" s="1" t="s">
        <v>0</v>
      </c>
      <c r="D2305">
        <v>7</v>
      </c>
      <c r="E2305" s="1" t="s">
        <v>168</v>
      </c>
      <c r="F2305">
        <v>4</v>
      </c>
      <c r="G2305" s="1" t="s">
        <v>376</v>
      </c>
      <c r="H2305" s="1" t="s">
        <v>29</v>
      </c>
      <c r="I2305">
        <v>3</v>
      </c>
    </row>
    <row r="2306" spans="1:9" x14ac:dyDescent="0.55000000000000004">
      <c r="A2306">
        <v>75</v>
      </c>
      <c r="B2306" s="1" t="s">
        <v>612</v>
      </c>
      <c r="C2306" s="1" t="s">
        <v>0</v>
      </c>
      <c r="D2306">
        <v>7</v>
      </c>
      <c r="E2306" s="1" t="s">
        <v>172</v>
      </c>
      <c r="F2306">
        <v>7</v>
      </c>
      <c r="G2306" s="1" t="s">
        <v>376</v>
      </c>
      <c r="H2306" s="1" t="s">
        <v>29</v>
      </c>
      <c r="I2306">
        <v>3</v>
      </c>
    </row>
    <row r="2307" spans="1:9" x14ac:dyDescent="0.55000000000000004">
      <c r="A2307">
        <v>75</v>
      </c>
      <c r="B2307" s="1" t="s">
        <v>612</v>
      </c>
      <c r="C2307" s="1" t="s">
        <v>0</v>
      </c>
      <c r="D2307">
        <v>7</v>
      </c>
      <c r="E2307" s="1" t="s">
        <v>176</v>
      </c>
      <c r="F2307">
        <v>7</v>
      </c>
      <c r="G2307" s="1" t="s">
        <v>375</v>
      </c>
      <c r="H2307" s="1" t="s">
        <v>29</v>
      </c>
      <c r="I2307">
        <v>3</v>
      </c>
    </row>
    <row r="2308" spans="1:9" x14ac:dyDescent="0.55000000000000004">
      <c r="A2308">
        <v>75</v>
      </c>
      <c r="B2308" s="1" t="s">
        <v>612</v>
      </c>
      <c r="C2308" s="1" t="s">
        <v>0</v>
      </c>
      <c r="D2308">
        <v>7</v>
      </c>
      <c r="E2308" s="1" t="s">
        <v>180</v>
      </c>
      <c r="F2308">
        <v>7</v>
      </c>
      <c r="G2308" s="1" t="s">
        <v>376</v>
      </c>
      <c r="H2308" s="1" t="s">
        <v>29</v>
      </c>
      <c r="I2308">
        <v>3</v>
      </c>
    </row>
    <row r="2309" spans="1:9" x14ac:dyDescent="0.55000000000000004">
      <c r="A2309">
        <v>75</v>
      </c>
      <c r="B2309" s="1" t="s">
        <v>612</v>
      </c>
      <c r="C2309" s="1" t="s">
        <v>0</v>
      </c>
      <c r="D2309">
        <v>7</v>
      </c>
      <c r="E2309" s="1" t="s">
        <v>234</v>
      </c>
      <c r="F2309">
        <v>7</v>
      </c>
      <c r="G2309" s="1" t="s">
        <v>377</v>
      </c>
      <c r="H2309" s="1" t="s">
        <v>28</v>
      </c>
      <c r="I2309">
        <v>3</v>
      </c>
    </row>
    <row r="2310" spans="1:9" x14ac:dyDescent="0.55000000000000004">
      <c r="A2310">
        <v>75</v>
      </c>
      <c r="B2310" s="1" t="s">
        <v>612</v>
      </c>
      <c r="C2310" s="1" t="s">
        <v>0</v>
      </c>
      <c r="D2310">
        <v>7</v>
      </c>
      <c r="E2310" s="1" t="s">
        <v>238</v>
      </c>
      <c r="F2310">
        <v>7</v>
      </c>
      <c r="G2310" s="1" t="s">
        <v>377</v>
      </c>
      <c r="H2310" s="1" t="s">
        <v>28</v>
      </c>
      <c r="I2310">
        <v>3</v>
      </c>
    </row>
    <row r="2311" spans="1:9" x14ac:dyDescent="0.55000000000000004">
      <c r="A2311">
        <v>75</v>
      </c>
      <c r="B2311" s="1" t="s">
        <v>612</v>
      </c>
      <c r="C2311" s="1" t="s">
        <v>0</v>
      </c>
      <c r="D2311">
        <v>7</v>
      </c>
      <c r="E2311" s="1" t="s">
        <v>241</v>
      </c>
      <c r="F2311">
        <v>7</v>
      </c>
      <c r="G2311" s="1" t="s">
        <v>377</v>
      </c>
      <c r="H2311" s="1" t="s">
        <v>29</v>
      </c>
      <c r="I2311">
        <v>3</v>
      </c>
    </row>
    <row r="2312" spans="1:9" x14ac:dyDescent="0.55000000000000004">
      <c r="A2312">
        <v>75</v>
      </c>
      <c r="B2312" s="1" t="s">
        <v>612</v>
      </c>
      <c r="C2312" s="1" t="s">
        <v>0</v>
      </c>
      <c r="D2312">
        <v>7</v>
      </c>
      <c r="E2312" s="1" t="s">
        <v>245</v>
      </c>
      <c r="F2312">
        <v>3</v>
      </c>
      <c r="G2312" s="1" t="s">
        <v>376</v>
      </c>
      <c r="H2312" s="1" t="s">
        <v>28</v>
      </c>
      <c r="I2312">
        <v>3</v>
      </c>
    </row>
    <row r="2313" spans="1:9" x14ac:dyDescent="0.55000000000000004">
      <c r="A2313">
        <v>75</v>
      </c>
      <c r="B2313" s="1" t="s">
        <v>612</v>
      </c>
      <c r="C2313" s="1" t="s">
        <v>0</v>
      </c>
      <c r="D2313">
        <v>7</v>
      </c>
      <c r="E2313" s="1" t="s">
        <v>249</v>
      </c>
      <c r="F2313">
        <v>7</v>
      </c>
      <c r="G2313" s="1" t="s">
        <v>375</v>
      </c>
      <c r="H2313" s="1" t="s">
        <v>28</v>
      </c>
      <c r="I2313">
        <v>3</v>
      </c>
    </row>
    <row r="2314" spans="1:9" x14ac:dyDescent="0.55000000000000004">
      <c r="A2314">
        <v>75</v>
      </c>
      <c r="B2314" s="1" t="s">
        <v>612</v>
      </c>
      <c r="C2314" s="1" t="s">
        <v>0</v>
      </c>
      <c r="D2314">
        <v>7</v>
      </c>
      <c r="E2314" s="1" t="s">
        <v>253</v>
      </c>
      <c r="F2314">
        <v>7</v>
      </c>
      <c r="G2314" s="1" t="s">
        <v>376</v>
      </c>
      <c r="H2314" s="1" t="s">
        <v>28</v>
      </c>
      <c r="I2314">
        <v>3</v>
      </c>
    </row>
    <row r="2315" spans="1:9" x14ac:dyDescent="0.55000000000000004">
      <c r="A2315">
        <v>75</v>
      </c>
      <c r="B2315" s="1" t="s">
        <v>612</v>
      </c>
      <c r="C2315" s="1" t="s">
        <v>0</v>
      </c>
      <c r="D2315">
        <v>7</v>
      </c>
      <c r="E2315" s="1" t="s">
        <v>257</v>
      </c>
      <c r="F2315">
        <v>7</v>
      </c>
      <c r="G2315" s="1" t="s">
        <v>376</v>
      </c>
      <c r="H2315" s="1" t="s">
        <v>28</v>
      </c>
      <c r="I2315">
        <v>3</v>
      </c>
    </row>
    <row r="2316" spans="1:9" x14ac:dyDescent="0.55000000000000004">
      <c r="A2316">
        <v>75</v>
      </c>
      <c r="B2316" s="1" t="s">
        <v>612</v>
      </c>
      <c r="C2316" s="1" t="s">
        <v>0</v>
      </c>
      <c r="D2316">
        <v>7</v>
      </c>
      <c r="E2316" s="1" t="s">
        <v>299</v>
      </c>
      <c r="F2316">
        <v>7</v>
      </c>
      <c r="G2316" s="1" t="s">
        <v>376</v>
      </c>
      <c r="H2316" s="1" t="s">
        <v>28</v>
      </c>
      <c r="I2316">
        <v>3</v>
      </c>
    </row>
    <row r="2317" spans="1:9" x14ac:dyDescent="0.55000000000000004">
      <c r="A2317">
        <v>75</v>
      </c>
      <c r="B2317" s="1" t="s">
        <v>612</v>
      </c>
      <c r="C2317" s="1" t="s">
        <v>0</v>
      </c>
      <c r="D2317">
        <v>7</v>
      </c>
      <c r="E2317" s="1" t="s">
        <v>301</v>
      </c>
      <c r="F2317">
        <v>7</v>
      </c>
      <c r="G2317" s="1" t="s">
        <v>375</v>
      </c>
      <c r="H2317" s="1" t="s">
        <v>28</v>
      </c>
      <c r="I2317">
        <v>3</v>
      </c>
    </row>
    <row r="2318" spans="1:9" x14ac:dyDescent="0.55000000000000004">
      <c r="A2318">
        <v>75</v>
      </c>
      <c r="B2318" s="1" t="s">
        <v>612</v>
      </c>
      <c r="C2318" s="1" t="s">
        <v>0</v>
      </c>
      <c r="D2318">
        <v>7</v>
      </c>
      <c r="E2318" s="1" t="s">
        <v>305</v>
      </c>
      <c r="F2318">
        <v>7</v>
      </c>
      <c r="G2318" s="1" t="s">
        <v>376</v>
      </c>
      <c r="H2318" s="1" t="s">
        <v>28</v>
      </c>
      <c r="I2318">
        <v>3</v>
      </c>
    </row>
    <row r="2319" spans="1:9" x14ac:dyDescent="0.55000000000000004">
      <c r="A2319">
        <v>75</v>
      </c>
      <c r="B2319" s="1" t="s">
        <v>612</v>
      </c>
      <c r="C2319" s="1" t="s">
        <v>0</v>
      </c>
      <c r="D2319">
        <v>7</v>
      </c>
      <c r="E2319" s="1" t="s">
        <v>308</v>
      </c>
      <c r="F2319">
        <v>7</v>
      </c>
      <c r="G2319" s="1" t="s">
        <v>377</v>
      </c>
      <c r="H2319" s="1" t="s">
        <v>28</v>
      </c>
      <c r="I2319">
        <v>3</v>
      </c>
    </row>
    <row r="2320" spans="1:9" x14ac:dyDescent="0.55000000000000004">
      <c r="A2320">
        <v>75</v>
      </c>
      <c r="B2320" s="1" t="s">
        <v>612</v>
      </c>
      <c r="C2320" s="1" t="s">
        <v>0</v>
      </c>
      <c r="D2320">
        <v>7</v>
      </c>
      <c r="E2320" s="1" t="s">
        <v>311</v>
      </c>
      <c r="F2320">
        <v>7</v>
      </c>
      <c r="G2320" s="1" t="s">
        <v>377</v>
      </c>
      <c r="H2320" s="1" t="s">
        <v>28</v>
      </c>
      <c r="I2320">
        <v>3</v>
      </c>
    </row>
    <row r="2321" spans="1:9" x14ac:dyDescent="0.55000000000000004">
      <c r="A2321">
        <v>75</v>
      </c>
      <c r="B2321" s="1" t="s">
        <v>612</v>
      </c>
      <c r="C2321" s="1" t="s">
        <v>0</v>
      </c>
      <c r="D2321">
        <v>7</v>
      </c>
      <c r="E2321" s="1" t="s">
        <v>314</v>
      </c>
      <c r="F2321">
        <v>5</v>
      </c>
      <c r="G2321" s="1" t="s">
        <v>377</v>
      </c>
      <c r="H2321" s="1" t="s">
        <v>28</v>
      </c>
      <c r="I2321">
        <v>3</v>
      </c>
    </row>
    <row r="2322" spans="1:9" x14ac:dyDescent="0.55000000000000004">
      <c r="A2322">
        <v>75</v>
      </c>
      <c r="B2322" s="1" t="s">
        <v>612</v>
      </c>
      <c r="C2322" s="1" t="s">
        <v>0</v>
      </c>
      <c r="D2322">
        <v>7</v>
      </c>
      <c r="E2322" s="1" t="s">
        <v>372</v>
      </c>
      <c r="F2322">
        <v>7</v>
      </c>
      <c r="G2322" s="1" t="s">
        <v>377</v>
      </c>
      <c r="H2322" s="1" t="s">
        <v>28</v>
      </c>
      <c r="I2322">
        <v>3</v>
      </c>
    </row>
    <row r="2323" spans="1:9" x14ac:dyDescent="0.55000000000000004">
      <c r="A2323">
        <v>75</v>
      </c>
      <c r="B2323" s="1" t="s">
        <v>612</v>
      </c>
      <c r="C2323" s="1" t="s">
        <v>0</v>
      </c>
      <c r="D2323">
        <v>7</v>
      </c>
      <c r="E2323" s="1" t="s">
        <v>337</v>
      </c>
      <c r="F2323">
        <v>7</v>
      </c>
      <c r="G2323" s="1" t="s">
        <v>376</v>
      </c>
      <c r="H2323" s="1" t="s">
        <v>28</v>
      </c>
      <c r="I2323">
        <v>3</v>
      </c>
    </row>
    <row r="2324" spans="1:9" x14ac:dyDescent="0.55000000000000004">
      <c r="A2324">
        <v>75</v>
      </c>
      <c r="B2324" s="1" t="s">
        <v>612</v>
      </c>
      <c r="C2324" s="1" t="s">
        <v>0</v>
      </c>
      <c r="D2324">
        <v>7</v>
      </c>
      <c r="E2324" s="1" t="s">
        <v>341</v>
      </c>
      <c r="F2324">
        <v>7</v>
      </c>
      <c r="G2324" s="1" t="s">
        <v>376</v>
      </c>
      <c r="H2324" s="1" t="s">
        <v>29</v>
      </c>
      <c r="I2324">
        <v>3</v>
      </c>
    </row>
    <row r="2325" spans="1:9" x14ac:dyDescent="0.55000000000000004">
      <c r="A2325">
        <v>75</v>
      </c>
      <c r="B2325" s="1" t="s">
        <v>612</v>
      </c>
      <c r="C2325" s="1" t="s">
        <v>0</v>
      </c>
      <c r="D2325">
        <v>7</v>
      </c>
      <c r="E2325" s="1" t="s">
        <v>344</v>
      </c>
      <c r="F2325">
        <v>7</v>
      </c>
      <c r="G2325" s="1" t="s">
        <v>375</v>
      </c>
      <c r="H2325" s="1" t="s">
        <v>29</v>
      </c>
      <c r="I2325">
        <v>3</v>
      </c>
    </row>
    <row r="2326" spans="1:9" x14ac:dyDescent="0.55000000000000004">
      <c r="A2326">
        <v>75</v>
      </c>
      <c r="B2326" s="1" t="s">
        <v>612</v>
      </c>
      <c r="C2326" s="1" t="s">
        <v>0</v>
      </c>
      <c r="D2326">
        <v>7</v>
      </c>
      <c r="E2326" s="1" t="s">
        <v>348</v>
      </c>
      <c r="F2326">
        <v>1</v>
      </c>
      <c r="G2326" s="1" t="s">
        <v>375</v>
      </c>
      <c r="H2326" s="1" t="s">
        <v>28</v>
      </c>
      <c r="I2326">
        <v>3</v>
      </c>
    </row>
    <row r="2327" spans="1:9" x14ac:dyDescent="0.55000000000000004">
      <c r="A2327">
        <v>76</v>
      </c>
      <c r="B2327" s="1" t="s">
        <v>613</v>
      </c>
      <c r="C2327" s="1" t="s">
        <v>3</v>
      </c>
      <c r="D2327">
        <v>4</v>
      </c>
      <c r="E2327" s="1" t="s">
        <v>89</v>
      </c>
      <c r="F2327">
        <v>4</v>
      </c>
      <c r="G2327" s="1" t="s">
        <v>377</v>
      </c>
      <c r="H2327" s="1" t="s">
        <v>29</v>
      </c>
      <c r="I2327">
        <v>3</v>
      </c>
    </row>
    <row r="2328" spans="1:9" x14ac:dyDescent="0.55000000000000004">
      <c r="A2328">
        <v>76</v>
      </c>
      <c r="B2328" s="1" t="s">
        <v>613</v>
      </c>
      <c r="C2328" s="1" t="s">
        <v>3</v>
      </c>
      <c r="D2328">
        <v>4</v>
      </c>
      <c r="E2328" s="1" t="s">
        <v>93</v>
      </c>
      <c r="F2328">
        <v>4</v>
      </c>
      <c r="G2328" s="1" t="s">
        <v>377</v>
      </c>
      <c r="H2328" s="1" t="s">
        <v>29</v>
      </c>
      <c r="I2328">
        <v>3</v>
      </c>
    </row>
    <row r="2329" spans="1:9" x14ac:dyDescent="0.55000000000000004">
      <c r="A2329">
        <v>76</v>
      </c>
      <c r="B2329" s="1" t="s">
        <v>613</v>
      </c>
      <c r="C2329" s="1" t="s">
        <v>3</v>
      </c>
      <c r="D2329">
        <v>4</v>
      </c>
      <c r="E2329" s="1" t="s">
        <v>97</v>
      </c>
      <c r="F2329">
        <v>4</v>
      </c>
      <c r="G2329" s="1" t="s">
        <v>377</v>
      </c>
      <c r="H2329" s="1" t="s">
        <v>29</v>
      </c>
      <c r="I2329">
        <v>3</v>
      </c>
    </row>
    <row r="2330" spans="1:9" x14ac:dyDescent="0.55000000000000004">
      <c r="A2330">
        <v>76</v>
      </c>
      <c r="B2330" s="1" t="s">
        <v>613</v>
      </c>
      <c r="C2330" s="1" t="s">
        <v>3</v>
      </c>
      <c r="D2330">
        <v>4</v>
      </c>
      <c r="E2330" s="1" t="s">
        <v>101</v>
      </c>
      <c r="F2330">
        <v>4</v>
      </c>
      <c r="G2330" s="1" t="s">
        <v>377</v>
      </c>
      <c r="H2330" s="1" t="s">
        <v>29</v>
      </c>
      <c r="I2330">
        <v>3</v>
      </c>
    </row>
    <row r="2331" spans="1:9" x14ac:dyDescent="0.55000000000000004">
      <c r="A2331">
        <v>76</v>
      </c>
      <c r="B2331" s="1" t="s">
        <v>613</v>
      </c>
      <c r="C2331" s="1" t="s">
        <v>3</v>
      </c>
      <c r="D2331">
        <v>4</v>
      </c>
      <c r="E2331" s="1" t="s">
        <v>150</v>
      </c>
      <c r="F2331">
        <v>4</v>
      </c>
      <c r="G2331" s="1" t="s">
        <v>375</v>
      </c>
      <c r="H2331" s="1" t="s">
        <v>29</v>
      </c>
      <c r="I2331">
        <v>3</v>
      </c>
    </row>
    <row r="2332" spans="1:9" x14ac:dyDescent="0.55000000000000004">
      <c r="A2332">
        <v>76</v>
      </c>
      <c r="B2332" s="1" t="s">
        <v>613</v>
      </c>
      <c r="C2332" s="1" t="s">
        <v>3</v>
      </c>
      <c r="D2332">
        <v>4</v>
      </c>
      <c r="E2332" s="1" t="s">
        <v>153</v>
      </c>
      <c r="F2332">
        <v>4</v>
      </c>
      <c r="G2332" s="1" t="s">
        <v>376</v>
      </c>
      <c r="H2332" s="1" t="s">
        <v>28</v>
      </c>
      <c r="I2332">
        <v>3</v>
      </c>
    </row>
    <row r="2333" spans="1:9" x14ac:dyDescent="0.55000000000000004">
      <c r="A2333">
        <v>76</v>
      </c>
      <c r="B2333" s="1" t="s">
        <v>613</v>
      </c>
      <c r="C2333" s="1" t="s">
        <v>3</v>
      </c>
      <c r="D2333">
        <v>4</v>
      </c>
      <c r="E2333" s="1" t="s">
        <v>157</v>
      </c>
      <c r="F2333">
        <v>4</v>
      </c>
      <c r="G2333" s="1" t="s">
        <v>376</v>
      </c>
      <c r="H2333" s="1" t="s">
        <v>28</v>
      </c>
      <c r="I2333">
        <v>3</v>
      </c>
    </row>
    <row r="2334" spans="1:9" x14ac:dyDescent="0.55000000000000004">
      <c r="A2334">
        <v>76</v>
      </c>
      <c r="B2334" s="1" t="s">
        <v>613</v>
      </c>
      <c r="C2334" s="1" t="s">
        <v>3</v>
      </c>
      <c r="D2334">
        <v>4</v>
      </c>
      <c r="E2334" s="1" t="s">
        <v>164</v>
      </c>
      <c r="F2334">
        <v>4</v>
      </c>
      <c r="G2334" s="1" t="s">
        <v>375</v>
      </c>
      <c r="H2334" s="1" t="s">
        <v>28</v>
      </c>
      <c r="I2334">
        <v>3</v>
      </c>
    </row>
    <row r="2335" spans="1:9" x14ac:dyDescent="0.55000000000000004">
      <c r="A2335">
        <v>76</v>
      </c>
      <c r="B2335" s="1" t="s">
        <v>613</v>
      </c>
      <c r="C2335" s="1" t="s">
        <v>3</v>
      </c>
      <c r="D2335">
        <v>4</v>
      </c>
      <c r="E2335" s="1" t="s">
        <v>165</v>
      </c>
      <c r="F2335">
        <v>2</v>
      </c>
      <c r="G2335" s="1" t="s">
        <v>375</v>
      </c>
      <c r="H2335" s="1" t="s">
        <v>28</v>
      </c>
      <c r="I2335">
        <v>3</v>
      </c>
    </row>
    <row r="2336" spans="1:9" x14ac:dyDescent="0.55000000000000004">
      <c r="A2336">
        <v>76</v>
      </c>
      <c r="B2336" s="1" t="s">
        <v>613</v>
      </c>
      <c r="C2336" s="1" t="s">
        <v>3</v>
      </c>
      <c r="D2336">
        <v>4</v>
      </c>
      <c r="E2336" s="1" t="s">
        <v>168</v>
      </c>
      <c r="F2336">
        <v>3</v>
      </c>
      <c r="G2336" s="1" t="s">
        <v>376</v>
      </c>
      <c r="H2336" s="1" t="s">
        <v>29</v>
      </c>
      <c r="I2336">
        <v>3</v>
      </c>
    </row>
    <row r="2337" spans="1:9" x14ac:dyDescent="0.55000000000000004">
      <c r="A2337">
        <v>76</v>
      </c>
      <c r="B2337" s="1" t="s">
        <v>613</v>
      </c>
      <c r="C2337" s="1" t="s">
        <v>3</v>
      </c>
      <c r="D2337">
        <v>4</v>
      </c>
      <c r="E2337" s="1" t="s">
        <v>172</v>
      </c>
      <c r="F2337">
        <v>3</v>
      </c>
      <c r="G2337" s="1" t="s">
        <v>376</v>
      </c>
      <c r="H2337" s="1" t="s">
        <v>29</v>
      </c>
      <c r="I2337">
        <v>3</v>
      </c>
    </row>
    <row r="2338" spans="1:9" x14ac:dyDescent="0.55000000000000004">
      <c r="A2338">
        <v>76</v>
      </c>
      <c r="B2338" s="1" t="s">
        <v>613</v>
      </c>
      <c r="C2338" s="1" t="s">
        <v>3</v>
      </c>
      <c r="D2338">
        <v>4</v>
      </c>
      <c r="E2338" s="1" t="s">
        <v>176</v>
      </c>
      <c r="F2338">
        <v>4</v>
      </c>
      <c r="G2338" s="1" t="s">
        <v>375</v>
      </c>
      <c r="H2338" s="1" t="s">
        <v>29</v>
      </c>
      <c r="I2338">
        <v>3</v>
      </c>
    </row>
    <row r="2339" spans="1:9" x14ac:dyDescent="0.55000000000000004">
      <c r="A2339">
        <v>76</v>
      </c>
      <c r="B2339" s="1" t="s">
        <v>613</v>
      </c>
      <c r="C2339" s="1" t="s">
        <v>3</v>
      </c>
      <c r="D2339">
        <v>4</v>
      </c>
      <c r="E2339" s="1" t="s">
        <v>180</v>
      </c>
      <c r="F2339">
        <v>4</v>
      </c>
      <c r="G2339" s="1" t="s">
        <v>376</v>
      </c>
      <c r="H2339" s="1" t="s">
        <v>29</v>
      </c>
      <c r="I2339">
        <v>3</v>
      </c>
    </row>
    <row r="2340" spans="1:9" x14ac:dyDescent="0.55000000000000004">
      <c r="A2340">
        <v>76</v>
      </c>
      <c r="B2340" s="1" t="s">
        <v>613</v>
      </c>
      <c r="C2340" s="1" t="s">
        <v>3</v>
      </c>
      <c r="D2340">
        <v>4</v>
      </c>
      <c r="E2340" s="1" t="s">
        <v>234</v>
      </c>
      <c r="F2340">
        <v>1</v>
      </c>
      <c r="G2340" s="1" t="s">
        <v>377</v>
      </c>
      <c r="H2340" s="1" t="s">
        <v>28</v>
      </c>
      <c r="I2340">
        <v>3</v>
      </c>
    </row>
    <row r="2341" spans="1:9" x14ac:dyDescent="0.55000000000000004">
      <c r="A2341">
        <v>76</v>
      </c>
      <c r="B2341" s="1" t="s">
        <v>613</v>
      </c>
      <c r="C2341" s="1" t="s">
        <v>3</v>
      </c>
      <c r="D2341">
        <v>4</v>
      </c>
      <c r="E2341" s="1" t="s">
        <v>238</v>
      </c>
      <c r="F2341">
        <v>4</v>
      </c>
      <c r="G2341" s="1" t="s">
        <v>377</v>
      </c>
      <c r="H2341" s="1" t="s">
        <v>28</v>
      </c>
      <c r="I2341">
        <v>3</v>
      </c>
    </row>
    <row r="2342" spans="1:9" x14ac:dyDescent="0.55000000000000004">
      <c r="A2342">
        <v>76</v>
      </c>
      <c r="B2342" s="1" t="s">
        <v>613</v>
      </c>
      <c r="C2342" s="1" t="s">
        <v>3</v>
      </c>
      <c r="D2342">
        <v>4</v>
      </c>
      <c r="E2342" s="1" t="s">
        <v>241</v>
      </c>
      <c r="F2342">
        <v>7</v>
      </c>
      <c r="G2342" s="1" t="s">
        <v>377</v>
      </c>
      <c r="H2342" s="1" t="s">
        <v>29</v>
      </c>
      <c r="I2342">
        <v>3</v>
      </c>
    </row>
    <row r="2343" spans="1:9" x14ac:dyDescent="0.55000000000000004">
      <c r="A2343">
        <v>76</v>
      </c>
      <c r="B2343" s="1" t="s">
        <v>613</v>
      </c>
      <c r="C2343" s="1" t="s">
        <v>3</v>
      </c>
      <c r="D2343">
        <v>4</v>
      </c>
      <c r="E2343" s="1" t="s">
        <v>245</v>
      </c>
      <c r="F2343">
        <v>7</v>
      </c>
      <c r="G2343" s="1" t="s">
        <v>376</v>
      </c>
      <c r="H2343" s="1" t="s">
        <v>28</v>
      </c>
      <c r="I2343">
        <v>3</v>
      </c>
    </row>
    <row r="2344" spans="1:9" x14ac:dyDescent="0.55000000000000004">
      <c r="A2344">
        <v>76</v>
      </c>
      <c r="B2344" s="1" t="s">
        <v>613</v>
      </c>
      <c r="C2344" s="1" t="s">
        <v>3</v>
      </c>
      <c r="D2344">
        <v>4</v>
      </c>
      <c r="E2344" s="1" t="s">
        <v>249</v>
      </c>
      <c r="F2344">
        <v>4</v>
      </c>
      <c r="G2344" s="1" t="s">
        <v>375</v>
      </c>
      <c r="H2344" s="1" t="s">
        <v>28</v>
      </c>
      <c r="I2344">
        <v>3</v>
      </c>
    </row>
    <row r="2345" spans="1:9" x14ac:dyDescent="0.55000000000000004">
      <c r="A2345">
        <v>76</v>
      </c>
      <c r="B2345" s="1" t="s">
        <v>613</v>
      </c>
      <c r="C2345" s="1" t="s">
        <v>3</v>
      </c>
      <c r="D2345">
        <v>4</v>
      </c>
      <c r="E2345" s="1" t="s">
        <v>253</v>
      </c>
      <c r="F2345">
        <v>4</v>
      </c>
      <c r="G2345" s="1" t="s">
        <v>376</v>
      </c>
      <c r="H2345" s="1" t="s">
        <v>28</v>
      </c>
      <c r="I2345">
        <v>3</v>
      </c>
    </row>
    <row r="2346" spans="1:9" x14ac:dyDescent="0.55000000000000004">
      <c r="A2346">
        <v>76</v>
      </c>
      <c r="B2346" s="1" t="s">
        <v>613</v>
      </c>
      <c r="C2346" s="1" t="s">
        <v>3</v>
      </c>
      <c r="D2346">
        <v>4</v>
      </c>
      <c r="E2346" s="1" t="s">
        <v>257</v>
      </c>
      <c r="F2346">
        <v>4</v>
      </c>
      <c r="G2346" s="1" t="s">
        <v>376</v>
      </c>
      <c r="H2346" s="1" t="s">
        <v>28</v>
      </c>
      <c r="I2346">
        <v>3</v>
      </c>
    </row>
    <row r="2347" spans="1:9" x14ac:dyDescent="0.55000000000000004">
      <c r="A2347">
        <v>76</v>
      </c>
      <c r="B2347" s="1" t="s">
        <v>613</v>
      </c>
      <c r="C2347" s="1" t="s">
        <v>3</v>
      </c>
      <c r="D2347">
        <v>4</v>
      </c>
      <c r="E2347" s="1" t="s">
        <v>299</v>
      </c>
      <c r="F2347">
        <v>4</v>
      </c>
      <c r="G2347" s="1" t="s">
        <v>376</v>
      </c>
      <c r="H2347" s="1" t="s">
        <v>28</v>
      </c>
      <c r="I2347">
        <v>3</v>
      </c>
    </row>
    <row r="2348" spans="1:9" x14ac:dyDescent="0.55000000000000004">
      <c r="A2348">
        <v>76</v>
      </c>
      <c r="B2348" s="1" t="s">
        <v>613</v>
      </c>
      <c r="C2348" s="1" t="s">
        <v>3</v>
      </c>
      <c r="D2348">
        <v>4</v>
      </c>
      <c r="E2348" s="1" t="s">
        <v>301</v>
      </c>
      <c r="F2348">
        <v>1</v>
      </c>
      <c r="G2348" s="1" t="s">
        <v>375</v>
      </c>
      <c r="H2348" s="1" t="s">
        <v>28</v>
      </c>
      <c r="I2348">
        <v>3</v>
      </c>
    </row>
    <row r="2349" spans="1:9" x14ac:dyDescent="0.55000000000000004">
      <c r="A2349">
        <v>76</v>
      </c>
      <c r="B2349" s="1" t="s">
        <v>613</v>
      </c>
      <c r="C2349" s="1" t="s">
        <v>3</v>
      </c>
      <c r="D2349">
        <v>4</v>
      </c>
      <c r="E2349" s="1" t="s">
        <v>305</v>
      </c>
      <c r="F2349">
        <v>3</v>
      </c>
      <c r="G2349" s="1" t="s">
        <v>376</v>
      </c>
      <c r="H2349" s="1" t="s">
        <v>28</v>
      </c>
      <c r="I2349">
        <v>3</v>
      </c>
    </row>
    <row r="2350" spans="1:9" x14ac:dyDescent="0.55000000000000004">
      <c r="A2350">
        <v>76</v>
      </c>
      <c r="B2350" s="1" t="s">
        <v>613</v>
      </c>
      <c r="C2350" s="1" t="s">
        <v>3</v>
      </c>
      <c r="D2350">
        <v>4</v>
      </c>
      <c r="E2350" s="1" t="s">
        <v>308</v>
      </c>
      <c r="F2350">
        <v>4</v>
      </c>
      <c r="G2350" s="1" t="s">
        <v>377</v>
      </c>
      <c r="H2350" s="1" t="s">
        <v>28</v>
      </c>
      <c r="I2350">
        <v>3</v>
      </c>
    </row>
    <row r="2351" spans="1:9" x14ac:dyDescent="0.55000000000000004">
      <c r="A2351">
        <v>76</v>
      </c>
      <c r="B2351" s="1" t="s">
        <v>613</v>
      </c>
      <c r="C2351" s="1" t="s">
        <v>3</v>
      </c>
      <c r="D2351">
        <v>4</v>
      </c>
      <c r="E2351" s="1" t="s">
        <v>311</v>
      </c>
      <c r="F2351">
        <v>4</v>
      </c>
      <c r="G2351" s="1" t="s">
        <v>377</v>
      </c>
      <c r="H2351" s="1" t="s">
        <v>28</v>
      </c>
      <c r="I2351">
        <v>3</v>
      </c>
    </row>
    <row r="2352" spans="1:9" x14ac:dyDescent="0.55000000000000004">
      <c r="A2352">
        <v>76</v>
      </c>
      <c r="B2352" s="1" t="s">
        <v>613</v>
      </c>
      <c r="C2352" s="1" t="s">
        <v>3</v>
      </c>
      <c r="D2352">
        <v>4</v>
      </c>
      <c r="E2352" s="1" t="s">
        <v>314</v>
      </c>
      <c r="F2352">
        <v>1</v>
      </c>
      <c r="G2352" s="1" t="s">
        <v>377</v>
      </c>
      <c r="H2352" s="1" t="s">
        <v>28</v>
      </c>
      <c r="I2352">
        <v>3</v>
      </c>
    </row>
    <row r="2353" spans="1:9" x14ac:dyDescent="0.55000000000000004">
      <c r="A2353">
        <v>76</v>
      </c>
      <c r="B2353" s="1" t="s">
        <v>613</v>
      </c>
      <c r="C2353" s="1" t="s">
        <v>3</v>
      </c>
      <c r="D2353">
        <v>4</v>
      </c>
      <c r="E2353" s="1" t="s">
        <v>372</v>
      </c>
      <c r="F2353">
        <v>1</v>
      </c>
      <c r="G2353" s="1" t="s">
        <v>377</v>
      </c>
      <c r="H2353" s="1" t="s">
        <v>28</v>
      </c>
      <c r="I2353">
        <v>3</v>
      </c>
    </row>
    <row r="2354" spans="1:9" x14ac:dyDescent="0.55000000000000004">
      <c r="A2354">
        <v>76</v>
      </c>
      <c r="B2354" s="1" t="s">
        <v>613</v>
      </c>
      <c r="C2354" s="1" t="s">
        <v>3</v>
      </c>
      <c r="D2354">
        <v>4</v>
      </c>
      <c r="E2354" s="1" t="s">
        <v>337</v>
      </c>
      <c r="F2354">
        <v>4</v>
      </c>
      <c r="G2354" s="1" t="s">
        <v>376</v>
      </c>
      <c r="H2354" s="1" t="s">
        <v>28</v>
      </c>
      <c r="I2354">
        <v>3</v>
      </c>
    </row>
    <row r="2355" spans="1:9" x14ac:dyDescent="0.55000000000000004">
      <c r="A2355">
        <v>76</v>
      </c>
      <c r="B2355" s="1" t="s">
        <v>613</v>
      </c>
      <c r="C2355" s="1" t="s">
        <v>3</v>
      </c>
      <c r="D2355">
        <v>4</v>
      </c>
      <c r="E2355" s="1" t="s">
        <v>341</v>
      </c>
      <c r="F2355">
        <v>4</v>
      </c>
      <c r="G2355" s="1" t="s">
        <v>376</v>
      </c>
      <c r="H2355" s="1" t="s">
        <v>29</v>
      </c>
      <c r="I2355">
        <v>3</v>
      </c>
    </row>
    <row r="2356" spans="1:9" x14ac:dyDescent="0.55000000000000004">
      <c r="A2356">
        <v>76</v>
      </c>
      <c r="B2356" s="1" t="s">
        <v>613</v>
      </c>
      <c r="C2356" s="1" t="s">
        <v>3</v>
      </c>
      <c r="D2356">
        <v>4</v>
      </c>
      <c r="E2356" s="1" t="s">
        <v>344</v>
      </c>
      <c r="F2356">
        <v>4</v>
      </c>
      <c r="G2356" s="1" t="s">
        <v>375</v>
      </c>
      <c r="H2356" s="1" t="s">
        <v>29</v>
      </c>
      <c r="I2356">
        <v>3</v>
      </c>
    </row>
    <row r="2357" spans="1:9" x14ac:dyDescent="0.55000000000000004">
      <c r="A2357">
        <v>76</v>
      </c>
      <c r="B2357" s="1" t="s">
        <v>613</v>
      </c>
      <c r="C2357" s="1" t="s">
        <v>3</v>
      </c>
      <c r="D2357">
        <v>4</v>
      </c>
      <c r="E2357" s="1" t="s">
        <v>348</v>
      </c>
      <c r="F2357">
        <v>4</v>
      </c>
      <c r="G2357" s="1" t="s">
        <v>375</v>
      </c>
      <c r="H2357" s="1" t="s">
        <v>28</v>
      </c>
      <c r="I2357">
        <v>3</v>
      </c>
    </row>
    <row r="2358" spans="1:9" x14ac:dyDescent="0.55000000000000004">
      <c r="A2358">
        <v>77</v>
      </c>
      <c r="B2358" s="1" t="s">
        <v>614</v>
      </c>
      <c r="C2358" s="1" t="s">
        <v>4</v>
      </c>
      <c r="D2358">
        <v>5</v>
      </c>
      <c r="E2358" s="1" t="s">
        <v>89</v>
      </c>
      <c r="F2358">
        <v>5</v>
      </c>
      <c r="G2358" s="1" t="s">
        <v>377</v>
      </c>
      <c r="H2358" s="1" t="s">
        <v>29</v>
      </c>
      <c r="I2358">
        <v>3</v>
      </c>
    </row>
    <row r="2359" spans="1:9" x14ac:dyDescent="0.55000000000000004">
      <c r="A2359">
        <v>77</v>
      </c>
      <c r="B2359" s="1" t="s">
        <v>614</v>
      </c>
      <c r="C2359" s="1" t="s">
        <v>4</v>
      </c>
      <c r="D2359">
        <v>5</v>
      </c>
      <c r="E2359" s="1" t="s">
        <v>93</v>
      </c>
      <c r="F2359">
        <v>5</v>
      </c>
      <c r="G2359" s="1" t="s">
        <v>377</v>
      </c>
      <c r="H2359" s="1" t="s">
        <v>29</v>
      </c>
      <c r="I2359">
        <v>3</v>
      </c>
    </row>
    <row r="2360" spans="1:9" x14ac:dyDescent="0.55000000000000004">
      <c r="A2360">
        <v>77</v>
      </c>
      <c r="B2360" s="1" t="s">
        <v>614</v>
      </c>
      <c r="C2360" s="1" t="s">
        <v>4</v>
      </c>
      <c r="D2360">
        <v>5</v>
      </c>
      <c r="E2360" s="1" t="s">
        <v>97</v>
      </c>
      <c r="F2360">
        <v>6</v>
      </c>
      <c r="G2360" s="1" t="s">
        <v>377</v>
      </c>
      <c r="H2360" s="1" t="s">
        <v>29</v>
      </c>
      <c r="I2360">
        <v>3</v>
      </c>
    </row>
    <row r="2361" spans="1:9" x14ac:dyDescent="0.55000000000000004">
      <c r="A2361">
        <v>77</v>
      </c>
      <c r="B2361" s="1" t="s">
        <v>614</v>
      </c>
      <c r="C2361" s="1" t="s">
        <v>4</v>
      </c>
      <c r="D2361">
        <v>5</v>
      </c>
      <c r="E2361" s="1" t="s">
        <v>101</v>
      </c>
      <c r="F2361">
        <v>5</v>
      </c>
      <c r="G2361" s="1" t="s">
        <v>377</v>
      </c>
      <c r="H2361" s="1" t="s">
        <v>29</v>
      </c>
      <c r="I2361">
        <v>3</v>
      </c>
    </row>
    <row r="2362" spans="1:9" x14ac:dyDescent="0.55000000000000004">
      <c r="A2362">
        <v>77</v>
      </c>
      <c r="B2362" s="1" t="s">
        <v>614</v>
      </c>
      <c r="C2362" s="1" t="s">
        <v>4</v>
      </c>
      <c r="D2362">
        <v>5</v>
      </c>
      <c r="E2362" s="1" t="s">
        <v>150</v>
      </c>
      <c r="F2362">
        <v>5</v>
      </c>
      <c r="G2362" s="1" t="s">
        <v>375</v>
      </c>
      <c r="H2362" s="1" t="s">
        <v>29</v>
      </c>
      <c r="I2362">
        <v>3</v>
      </c>
    </row>
    <row r="2363" spans="1:9" x14ac:dyDescent="0.55000000000000004">
      <c r="A2363">
        <v>77</v>
      </c>
      <c r="B2363" s="1" t="s">
        <v>614</v>
      </c>
      <c r="C2363" s="1" t="s">
        <v>4</v>
      </c>
      <c r="D2363">
        <v>5</v>
      </c>
      <c r="E2363" s="1" t="s">
        <v>153</v>
      </c>
      <c r="F2363">
        <v>5</v>
      </c>
      <c r="G2363" s="1" t="s">
        <v>376</v>
      </c>
      <c r="H2363" s="1" t="s">
        <v>28</v>
      </c>
      <c r="I2363">
        <v>3</v>
      </c>
    </row>
    <row r="2364" spans="1:9" x14ac:dyDescent="0.55000000000000004">
      <c r="A2364">
        <v>77</v>
      </c>
      <c r="B2364" s="1" t="s">
        <v>614</v>
      </c>
      <c r="C2364" s="1" t="s">
        <v>4</v>
      </c>
      <c r="D2364">
        <v>5</v>
      </c>
      <c r="E2364" s="1" t="s">
        <v>157</v>
      </c>
      <c r="F2364">
        <v>5</v>
      </c>
      <c r="G2364" s="1" t="s">
        <v>376</v>
      </c>
      <c r="H2364" s="1" t="s">
        <v>28</v>
      </c>
      <c r="I2364">
        <v>3</v>
      </c>
    </row>
    <row r="2365" spans="1:9" x14ac:dyDescent="0.55000000000000004">
      <c r="A2365">
        <v>77</v>
      </c>
      <c r="B2365" s="1" t="s">
        <v>614</v>
      </c>
      <c r="C2365" s="1" t="s">
        <v>4</v>
      </c>
      <c r="D2365">
        <v>5</v>
      </c>
      <c r="E2365" s="1" t="s">
        <v>164</v>
      </c>
      <c r="F2365">
        <v>5</v>
      </c>
      <c r="G2365" s="1" t="s">
        <v>375</v>
      </c>
      <c r="H2365" s="1" t="s">
        <v>28</v>
      </c>
      <c r="I2365">
        <v>3</v>
      </c>
    </row>
    <row r="2366" spans="1:9" x14ac:dyDescent="0.55000000000000004">
      <c r="A2366">
        <v>77</v>
      </c>
      <c r="B2366" s="1" t="s">
        <v>614</v>
      </c>
      <c r="C2366" s="1" t="s">
        <v>4</v>
      </c>
      <c r="D2366">
        <v>5</v>
      </c>
      <c r="E2366" s="1" t="s">
        <v>165</v>
      </c>
      <c r="F2366">
        <v>6</v>
      </c>
      <c r="G2366" s="1" t="s">
        <v>375</v>
      </c>
      <c r="H2366" s="1" t="s">
        <v>28</v>
      </c>
      <c r="I2366">
        <v>3</v>
      </c>
    </row>
    <row r="2367" spans="1:9" x14ac:dyDescent="0.55000000000000004">
      <c r="A2367">
        <v>77</v>
      </c>
      <c r="B2367" s="1" t="s">
        <v>614</v>
      </c>
      <c r="C2367" s="1" t="s">
        <v>4</v>
      </c>
      <c r="D2367">
        <v>5</v>
      </c>
      <c r="E2367" s="1" t="s">
        <v>168</v>
      </c>
      <c r="F2367">
        <v>5</v>
      </c>
      <c r="G2367" s="1" t="s">
        <v>376</v>
      </c>
      <c r="H2367" s="1" t="s">
        <v>29</v>
      </c>
      <c r="I2367">
        <v>3</v>
      </c>
    </row>
    <row r="2368" spans="1:9" x14ac:dyDescent="0.55000000000000004">
      <c r="A2368">
        <v>77</v>
      </c>
      <c r="B2368" s="1" t="s">
        <v>614</v>
      </c>
      <c r="C2368" s="1" t="s">
        <v>4</v>
      </c>
      <c r="D2368">
        <v>5</v>
      </c>
      <c r="E2368" s="1" t="s">
        <v>172</v>
      </c>
      <c r="F2368">
        <v>4</v>
      </c>
      <c r="G2368" s="1" t="s">
        <v>376</v>
      </c>
      <c r="H2368" s="1" t="s">
        <v>29</v>
      </c>
      <c r="I2368">
        <v>3</v>
      </c>
    </row>
    <row r="2369" spans="1:9" x14ac:dyDescent="0.55000000000000004">
      <c r="A2369">
        <v>77</v>
      </c>
      <c r="B2369" s="1" t="s">
        <v>614</v>
      </c>
      <c r="C2369" s="1" t="s">
        <v>4</v>
      </c>
      <c r="D2369">
        <v>5</v>
      </c>
      <c r="E2369" s="1" t="s">
        <v>176</v>
      </c>
      <c r="F2369">
        <v>6</v>
      </c>
      <c r="G2369" s="1" t="s">
        <v>375</v>
      </c>
      <c r="H2369" s="1" t="s">
        <v>29</v>
      </c>
      <c r="I2369">
        <v>3</v>
      </c>
    </row>
    <row r="2370" spans="1:9" x14ac:dyDescent="0.55000000000000004">
      <c r="A2370">
        <v>77</v>
      </c>
      <c r="B2370" s="1" t="s">
        <v>614</v>
      </c>
      <c r="C2370" s="1" t="s">
        <v>4</v>
      </c>
      <c r="D2370">
        <v>5</v>
      </c>
      <c r="E2370" s="1" t="s">
        <v>180</v>
      </c>
      <c r="F2370">
        <v>6</v>
      </c>
      <c r="G2370" s="1" t="s">
        <v>376</v>
      </c>
      <c r="H2370" s="1" t="s">
        <v>29</v>
      </c>
      <c r="I2370">
        <v>3</v>
      </c>
    </row>
    <row r="2371" spans="1:9" x14ac:dyDescent="0.55000000000000004">
      <c r="A2371">
        <v>77</v>
      </c>
      <c r="B2371" s="1" t="s">
        <v>614</v>
      </c>
      <c r="C2371" s="1" t="s">
        <v>4</v>
      </c>
      <c r="D2371">
        <v>5</v>
      </c>
      <c r="E2371" s="1" t="s">
        <v>234</v>
      </c>
      <c r="F2371">
        <v>6</v>
      </c>
      <c r="G2371" s="1" t="s">
        <v>377</v>
      </c>
      <c r="H2371" s="1" t="s">
        <v>28</v>
      </c>
      <c r="I2371">
        <v>3</v>
      </c>
    </row>
    <row r="2372" spans="1:9" x14ac:dyDescent="0.55000000000000004">
      <c r="A2372">
        <v>77</v>
      </c>
      <c r="B2372" s="1" t="s">
        <v>614</v>
      </c>
      <c r="C2372" s="1" t="s">
        <v>4</v>
      </c>
      <c r="D2372">
        <v>5</v>
      </c>
      <c r="E2372" s="1" t="s">
        <v>238</v>
      </c>
      <c r="F2372">
        <v>5</v>
      </c>
      <c r="G2372" s="1" t="s">
        <v>377</v>
      </c>
      <c r="H2372" s="1" t="s">
        <v>28</v>
      </c>
      <c r="I2372">
        <v>3</v>
      </c>
    </row>
    <row r="2373" spans="1:9" x14ac:dyDescent="0.55000000000000004">
      <c r="A2373">
        <v>77</v>
      </c>
      <c r="B2373" s="1" t="s">
        <v>614</v>
      </c>
      <c r="C2373" s="1" t="s">
        <v>4</v>
      </c>
      <c r="D2373">
        <v>5</v>
      </c>
      <c r="E2373" s="1" t="s">
        <v>241</v>
      </c>
      <c r="F2373">
        <v>6</v>
      </c>
      <c r="G2373" s="1" t="s">
        <v>377</v>
      </c>
      <c r="H2373" s="1" t="s">
        <v>29</v>
      </c>
      <c r="I2373">
        <v>3</v>
      </c>
    </row>
    <row r="2374" spans="1:9" x14ac:dyDescent="0.55000000000000004">
      <c r="A2374">
        <v>77</v>
      </c>
      <c r="B2374" s="1" t="s">
        <v>614</v>
      </c>
      <c r="C2374" s="1" t="s">
        <v>4</v>
      </c>
      <c r="D2374">
        <v>5</v>
      </c>
      <c r="E2374" s="1" t="s">
        <v>245</v>
      </c>
      <c r="F2374">
        <v>6</v>
      </c>
      <c r="G2374" s="1" t="s">
        <v>376</v>
      </c>
      <c r="H2374" s="1" t="s">
        <v>28</v>
      </c>
      <c r="I2374">
        <v>3</v>
      </c>
    </row>
    <row r="2375" spans="1:9" x14ac:dyDescent="0.55000000000000004">
      <c r="A2375">
        <v>77</v>
      </c>
      <c r="B2375" s="1" t="s">
        <v>614</v>
      </c>
      <c r="C2375" s="1" t="s">
        <v>4</v>
      </c>
      <c r="D2375">
        <v>5</v>
      </c>
      <c r="E2375" s="1" t="s">
        <v>249</v>
      </c>
      <c r="F2375">
        <v>5</v>
      </c>
      <c r="G2375" s="1" t="s">
        <v>375</v>
      </c>
      <c r="H2375" s="1" t="s">
        <v>28</v>
      </c>
      <c r="I2375">
        <v>3</v>
      </c>
    </row>
    <row r="2376" spans="1:9" x14ac:dyDescent="0.55000000000000004">
      <c r="A2376">
        <v>77</v>
      </c>
      <c r="B2376" s="1" t="s">
        <v>614</v>
      </c>
      <c r="C2376" s="1" t="s">
        <v>4</v>
      </c>
      <c r="D2376">
        <v>5</v>
      </c>
      <c r="E2376" s="1" t="s">
        <v>253</v>
      </c>
      <c r="F2376">
        <v>5</v>
      </c>
      <c r="G2376" s="1" t="s">
        <v>376</v>
      </c>
      <c r="H2376" s="1" t="s">
        <v>28</v>
      </c>
      <c r="I2376">
        <v>3</v>
      </c>
    </row>
    <row r="2377" spans="1:9" x14ac:dyDescent="0.55000000000000004">
      <c r="A2377">
        <v>77</v>
      </c>
      <c r="B2377" s="1" t="s">
        <v>614</v>
      </c>
      <c r="C2377" s="1" t="s">
        <v>4</v>
      </c>
      <c r="D2377">
        <v>5</v>
      </c>
      <c r="E2377" s="1" t="s">
        <v>257</v>
      </c>
      <c r="F2377">
        <v>5</v>
      </c>
      <c r="G2377" s="1" t="s">
        <v>376</v>
      </c>
      <c r="H2377" s="1" t="s">
        <v>28</v>
      </c>
      <c r="I2377">
        <v>3</v>
      </c>
    </row>
    <row r="2378" spans="1:9" x14ac:dyDescent="0.55000000000000004">
      <c r="A2378">
        <v>77</v>
      </c>
      <c r="B2378" s="1" t="s">
        <v>614</v>
      </c>
      <c r="C2378" s="1" t="s">
        <v>4</v>
      </c>
      <c r="D2378">
        <v>5</v>
      </c>
      <c r="E2378" s="1" t="s">
        <v>299</v>
      </c>
      <c r="F2378">
        <v>5</v>
      </c>
      <c r="G2378" s="1" t="s">
        <v>376</v>
      </c>
      <c r="H2378" s="1" t="s">
        <v>28</v>
      </c>
      <c r="I2378">
        <v>3</v>
      </c>
    </row>
    <row r="2379" spans="1:9" x14ac:dyDescent="0.55000000000000004">
      <c r="A2379">
        <v>77</v>
      </c>
      <c r="B2379" s="1" t="s">
        <v>614</v>
      </c>
      <c r="C2379" s="1" t="s">
        <v>4</v>
      </c>
      <c r="D2379">
        <v>5</v>
      </c>
      <c r="E2379" s="1" t="s">
        <v>301</v>
      </c>
      <c r="F2379">
        <v>5</v>
      </c>
      <c r="G2379" s="1" t="s">
        <v>375</v>
      </c>
      <c r="H2379" s="1" t="s">
        <v>28</v>
      </c>
      <c r="I2379">
        <v>3</v>
      </c>
    </row>
    <row r="2380" spans="1:9" x14ac:dyDescent="0.55000000000000004">
      <c r="A2380">
        <v>77</v>
      </c>
      <c r="B2380" s="1" t="s">
        <v>614</v>
      </c>
      <c r="C2380" s="1" t="s">
        <v>4</v>
      </c>
      <c r="D2380">
        <v>5</v>
      </c>
      <c r="E2380" s="1" t="s">
        <v>305</v>
      </c>
      <c r="F2380">
        <v>6</v>
      </c>
      <c r="G2380" s="1" t="s">
        <v>376</v>
      </c>
      <c r="H2380" s="1" t="s">
        <v>28</v>
      </c>
      <c r="I2380">
        <v>3</v>
      </c>
    </row>
    <row r="2381" spans="1:9" x14ac:dyDescent="0.55000000000000004">
      <c r="A2381">
        <v>77</v>
      </c>
      <c r="B2381" s="1" t="s">
        <v>614</v>
      </c>
      <c r="C2381" s="1" t="s">
        <v>4</v>
      </c>
      <c r="D2381">
        <v>5</v>
      </c>
      <c r="E2381" s="1" t="s">
        <v>308</v>
      </c>
      <c r="F2381">
        <v>5</v>
      </c>
      <c r="G2381" s="1" t="s">
        <v>377</v>
      </c>
      <c r="H2381" s="1" t="s">
        <v>28</v>
      </c>
      <c r="I2381">
        <v>3</v>
      </c>
    </row>
    <row r="2382" spans="1:9" x14ac:dyDescent="0.55000000000000004">
      <c r="A2382">
        <v>77</v>
      </c>
      <c r="B2382" s="1" t="s">
        <v>614</v>
      </c>
      <c r="C2382" s="1" t="s">
        <v>4</v>
      </c>
      <c r="D2382">
        <v>5</v>
      </c>
      <c r="E2382" s="1" t="s">
        <v>311</v>
      </c>
      <c r="F2382">
        <v>6</v>
      </c>
      <c r="G2382" s="1" t="s">
        <v>377</v>
      </c>
      <c r="H2382" s="1" t="s">
        <v>28</v>
      </c>
      <c r="I2382">
        <v>3</v>
      </c>
    </row>
    <row r="2383" spans="1:9" x14ac:dyDescent="0.55000000000000004">
      <c r="A2383">
        <v>77</v>
      </c>
      <c r="B2383" s="1" t="s">
        <v>614</v>
      </c>
      <c r="C2383" s="1" t="s">
        <v>4</v>
      </c>
      <c r="D2383">
        <v>5</v>
      </c>
      <c r="E2383" s="1" t="s">
        <v>314</v>
      </c>
      <c r="F2383">
        <v>5</v>
      </c>
      <c r="G2383" s="1" t="s">
        <v>377</v>
      </c>
      <c r="H2383" s="1" t="s">
        <v>28</v>
      </c>
      <c r="I2383">
        <v>3</v>
      </c>
    </row>
    <row r="2384" spans="1:9" x14ac:dyDescent="0.55000000000000004">
      <c r="A2384">
        <v>77</v>
      </c>
      <c r="B2384" s="1" t="s">
        <v>614</v>
      </c>
      <c r="C2384" s="1" t="s">
        <v>4</v>
      </c>
      <c r="D2384">
        <v>5</v>
      </c>
      <c r="E2384" s="1" t="s">
        <v>372</v>
      </c>
      <c r="F2384">
        <v>5</v>
      </c>
      <c r="G2384" s="1" t="s">
        <v>377</v>
      </c>
      <c r="H2384" s="1" t="s">
        <v>28</v>
      </c>
      <c r="I2384">
        <v>3</v>
      </c>
    </row>
    <row r="2385" spans="1:9" x14ac:dyDescent="0.55000000000000004">
      <c r="A2385">
        <v>77</v>
      </c>
      <c r="B2385" s="1" t="s">
        <v>614</v>
      </c>
      <c r="C2385" s="1" t="s">
        <v>4</v>
      </c>
      <c r="D2385">
        <v>5</v>
      </c>
      <c r="E2385" s="1" t="s">
        <v>337</v>
      </c>
      <c r="F2385">
        <v>5</v>
      </c>
      <c r="G2385" s="1" t="s">
        <v>376</v>
      </c>
      <c r="H2385" s="1" t="s">
        <v>28</v>
      </c>
      <c r="I2385">
        <v>3</v>
      </c>
    </row>
    <row r="2386" spans="1:9" x14ac:dyDescent="0.55000000000000004">
      <c r="A2386">
        <v>77</v>
      </c>
      <c r="B2386" s="1" t="s">
        <v>614</v>
      </c>
      <c r="C2386" s="1" t="s">
        <v>4</v>
      </c>
      <c r="D2386">
        <v>5</v>
      </c>
      <c r="E2386" s="1" t="s">
        <v>341</v>
      </c>
      <c r="F2386">
        <v>6</v>
      </c>
      <c r="G2386" s="1" t="s">
        <v>376</v>
      </c>
      <c r="H2386" s="1" t="s">
        <v>29</v>
      </c>
      <c r="I2386">
        <v>3</v>
      </c>
    </row>
    <row r="2387" spans="1:9" x14ac:dyDescent="0.55000000000000004">
      <c r="A2387">
        <v>77</v>
      </c>
      <c r="B2387" s="1" t="s">
        <v>614</v>
      </c>
      <c r="C2387" s="1" t="s">
        <v>4</v>
      </c>
      <c r="D2387">
        <v>5</v>
      </c>
      <c r="E2387" s="1" t="s">
        <v>344</v>
      </c>
      <c r="F2387">
        <v>1</v>
      </c>
      <c r="G2387" s="1" t="s">
        <v>375</v>
      </c>
      <c r="H2387" s="1" t="s">
        <v>29</v>
      </c>
      <c r="I2387">
        <v>3</v>
      </c>
    </row>
    <row r="2388" spans="1:9" x14ac:dyDescent="0.55000000000000004">
      <c r="A2388">
        <v>77</v>
      </c>
      <c r="B2388" s="1" t="s">
        <v>614</v>
      </c>
      <c r="C2388" s="1" t="s">
        <v>4</v>
      </c>
      <c r="D2388">
        <v>5</v>
      </c>
      <c r="E2388" s="1" t="s">
        <v>348</v>
      </c>
      <c r="F2388">
        <v>5</v>
      </c>
      <c r="G2388" s="1" t="s">
        <v>375</v>
      </c>
      <c r="H2388" s="1" t="s">
        <v>28</v>
      </c>
      <c r="I2388">
        <v>3</v>
      </c>
    </row>
    <row r="2389" spans="1:9" x14ac:dyDescent="0.55000000000000004">
      <c r="A2389">
        <v>78</v>
      </c>
      <c r="B2389" s="1" t="s">
        <v>615</v>
      </c>
      <c r="C2389" s="1" t="s">
        <v>5</v>
      </c>
      <c r="D2389">
        <v>6</v>
      </c>
      <c r="E2389" s="1" t="s">
        <v>89</v>
      </c>
      <c r="F2389">
        <v>6</v>
      </c>
      <c r="G2389" s="1" t="s">
        <v>377</v>
      </c>
      <c r="H2389" s="1" t="s">
        <v>29</v>
      </c>
      <c r="I2389">
        <v>3</v>
      </c>
    </row>
    <row r="2390" spans="1:9" x14ac:dyDescent="0.55000000000000004">
      <c r="A2390">
        <v>78</v>
      </c>
      <c r="B2390" s="1" t="s">
        <v>615</v>
      </c>
      <c r="C2390" s="1" t="s">
        <v>5</v>
      </c>
      <c r="D2390">
        <v>6</v>
      </c>
      <c r="E2390" s="1" t="s">
        <v>93</v>
      </c>
      <c r="F2390">
        <v>6</v>
      </c>
      <c r="G2390" s="1" t="s">
        <v>377</v>
      </c>
      <c r="H2390" s="1" t="s">
        <v>29</v>
      </c>
      <c r="I2390">
        <v>3</v>
      </c>
    </row>
    <row r="2391" spans="1:9" x14ac:dyDescent="0.55000000000000004">
      <c r="A2391">
        <v>78</v>
      </c>
      <c r="B2391" s="1" t="s">
        <v>615</v>
      </c>
      <c r="C2391" s="1" t="s">
        <v>5</v>
      </c>
      <c r="D2391">
        <v>6</v>
      </c>
      <c r="E2391" s="1" t="s">
        <v>97</v>
      </c>
      <c r="F2391">
        <v>6</v>
      </c>
      <c r="G2391" s="1" t="s">
        <v>377</v>
      </c>
      <c r="H2391" s="1" t="s">
        <v>29</v>
      </c>
      <c r="I2391">
        <v>3</v>
      </c>
    </row>
    <row r="2392" spans="1:9" x14ac:dyDescent="0.55000000000000004">
      <c r="A2392">
        <v>78</v>
      </c>
      <c r="B2392" s="1" t="s">
        <v>615</v>
      </c>
      <c r="C2392" s="1" t="s">
        <v>5</v>
      </c>
      <c r="D2392">
        <v>6</v>
      </c>
      <c r="E2392" s="1" t="s">
        <v>101</v>
      </c>
      <c r="F2392">
        <v>6</v>
      </c>
      <c r="G2392" s="1" t="s">
        <v>377</v>
      </c>
      <c r="H2392" s="1" t="s">
        <v>29</v>
      </c>
      <c r="I2392">
        <v>3</v>
      </c>
    </row>
    <row r="2393" spans="1:9" x14ac:dyDescent="0.55000000000000004">
      <c r="A2393">
        <v>78</v>
      </c>
      <c r="B2393" s="1" t="s">
        <v>615</v>
      </c>
      <c r="C2393" s="1" t="s">
        <v>5</v>
      </c>
      <c r="D2393">
        <v>6</v>
      </c>
      <c r="E2393" s="1" t="s">
        <v>150</v>
      </c>
      <c r="F2393">
        <v>6</v>
      </c>
      <c r="G2393" s="1" t="s">
        <v>375</v>
      </c>
      <c r="H2393" s="1" t="s">
        <v>29</v>
      </c>
      <c r="I2393">
        <v>3</v>
      </c>
    </row>
    <row r="2394" spans="1:9" x14ac:dyDescent="0.55000000000000004">
      <c r="A2394">
        <v>78</v>
      </c>
      <c r="B2394" s="1" t="s">
        <v>615</v>
      </c>
      <c r="C2394" s="1" t="s">
        <v>5</v>
      </c>
      <c r="D2394">
        <v>6</v>
      </c>
      <c r="E2394" s="1" t="s">
        <v>153</v>
      </c>
      <c r="F2394">
        <v>5</v>
      </c>
      <c r="G2394" s="1" t="s">
        <v>376</v>
      </c>
      <c r="H2394" s="1" t="s">
        <v>28</v>
      </c>
      <c r="I2394">
        <v>3</v>
      </c>
    </row>
    <row r="2395" spans="1:9" x14ac:dyDescent="0.55000000000000004">
      <c r="A2395">
        <v>78</v>
      </c>
      <c r="B2395" s="1" t="s">
        <v>615</v>
      </c>
      <c r="C2395" s="1" t="s">
        <v>5</v>
      </c>
      <c r="D2395">
        <v>6</v>
      </c>
      <c r="E2395" s="1" t="s">
        <v>157</v>
      </c>
      <c r="F2395">
        <v>6</v>
      </c>
      <c r="G2395" s="1" t="s">
        <v>376</v>
      </c>
      <c r="H2395" s="1" t="s">
        <v>28</v>
      </c>
      <c r="I2395">
        <v>3</v>
      </c>
    </row>
    <row r="2396" spans="1:9" x14ac:dyDescent="0.55000000000000004">
      <c r="A2396">
        <v>78</v>
      </c>
      <c r="B2396" s="1" t="s">
        <v>615</v>
      </c>
      <c r="C2396" s="1" t="s">
        <v>5</v>
      </c>
      <c r="D2396">
        <v>6</v>
      </c>
      <c r="E2396" s="1" t="s">
        <v>164</v>
      </c>
      <c r="F2396">
        <v>6</v>
      </c>
      <c r="G2396" s="1" t="s">
        <v>375</v>
      </c>
      <c r="H2396" s="1" t="s">
        <v>28</v>
      </c>
      <c r="I2396">
        <v>3</v>
      </c>
    </row>
    <row r="2397" spans="1:9" x14ac:dyDescent="0.55000000000000004">
      <c r="A2397">
        <v>78</v>
      </c>
      <c r="B2397" s="1" t="s">
        <v>615</v>
      </c>
      <c r="C2397" s="1" t="s">
        <v>5</v>
      </c>
      <c r="D2397">
        <v>6</v>
      </c>
      <c r="E2397" s="1" t="s">
        <v>165</v>
      </c>
      <c r="F2397">
        <v>6</v>
      </c>
      <c r="G2397" s="1" t="s">
        <v>375</v>
      </c>
      <c r="H2397" s="1" t="s">
        <v>28</v>
      </c>
      <c r="I2397">
        <v>3</v>
      </c>
    </row>
    <row r="2398" spans="1:9" x14ac:dyDescent="0.55000000000000004">
      <c r="A2398">
        <v>78</v>
      </c>
      <c r="B2398" s="1" t="s">
        <v>615</v>
      </c>
      <c r="C2398" s="1" t="s">
        <v>5</v>
      </c>
      <c r="D2398">
        <v>6</v>
      </c>
      <c r="E2398" s="1" t="s">
        <v>168</v>
      </c>
      <c r="F2398">
        <v>6</v>
      </c>
      <c r="G2398" s="1" t="s">
        <v>376</v>
      </c>
      <c r="H2398" s="1" t="s">
        <v>29</v>
      </c>
      <c r="I2398">
        <v>3</v>
      </c>
    </row>
    <row r="2399" spans="1:9" x14ac:dyDescent="0.55000000000000004">
      <c r="A2399">
        <v>78</v>
      </c>
      <c r="B2399" s="1" t="s">
        <v>615</v>
      </c>
      <c r="C2399" s="1" t="s">
        <v>5</v>
      </c>
      <c r="D2399">
        <v>6</v>
      </c>
      <c r="E2399" s="1" t="s">
        <v>172</v>
      </c>
      <c r="F2399">
        <v>5</v>
      </c>
      <c r="G2399" s="1" t="s">
        <v>376</v>
      </c>
      <c r="H2399" s="1" t="s">
        <v>29</v>
      </c>
      <c r="I2399">
        <v>3</v>
      </c>
    </row>
    <row r="2400" spans="1:9" x14ac:dyDescent="0.55000000000000004">
      <c r="A2400">
        <v>78</v>
      </c>
      <c r="B2400" s="1" t="s">
        <v>615</v>
      </c>
      <c r="C2400" s="1" t="s">
        <v>5</v>
      </c>
      <c r="D2400">
        <v>6</v>
      </c>
      <c r="E2400" s="1" t="s">
        <v>176</v>
      </c>
      <c r="F2400">
        <v>6</v>
      </c>
      <c r="G2400" s="1" t="s">
        <v>375</v>
      </c>
      <c r="H2400" s="1" t="s">
        <v>29</v>
      </c>
      <c r="I2400">
        <v>3</v>
      </c>
    </row>
    <row r="2401" spans="1:9" x14ac:dyDescent="0.55000000000000004">
      <c r="A2401">
        <v>78</v>
      </c>
      <c r="B2401" s="1" t="s">
        <v>615</v>
      </c>
      <c r="C2401" s="1" t="s">
        <v>5</v>
      </c>
      <c r="D2401">
        <v>6</v>
      </c>
      <c r="E2401" s="1" t="s">
        <v>180</v>
      </c>
      <c r="F2401">
        <v>6</v>
      </c>
      <c r="G2401" s="1" t="s">
        <v>376</v>
      </c>
      <c r="H2401" s="1" t="s">
        <v>29</v>
      </c>
      <c r="I2401">
        <v>3</v>
      </c>
    </row>
    <row r="2402" spans="1:9" x14ac:dyDescent="0.55000000000000004">
      <c r="A2402">
        <v>78</v>
      </c>
      <c r="B2402" s="1" t="s">
        <v>615</v>
      </c>
      <c r="C2402" s="1" t="s">
        <v>5</v>
      </c>
      <c r="D2402">
        <v>6</v>
      </c>
      <c r="E2402" s="1" t="s">
        <v>234</v>
      </c>
      <c r="F2402">
        <v>6</v>
      </c>
      <c r="G2402" s="1" t="s">
        <v>377</v>
      </c>
      <c r="H2402" s="1" t="s">
        <v>28</v>
      </c>
      <c r="I2402">
        <v>3</v>
      </c>
    </row>
    <row r="2403" spans="1:9" x14ac:dyDescent="0.55000000000000004">
      <c r="A2403">
        <v>78</v>
      </c>
      <c r="B2403" s="1" t="s">
        <v>615</v>
      </c>
      <c r="C2403" s="1" t="s">
        <v>5</v>
      </c>
      <c r="D2403">
        <v>6</v>
      </c>
      <c r="E2403" s="1" t="s">
        <v>238</v>
      </c>
      <c r="F2403">
        <v>6</v>
      </c>
      <c r="G2403" s="1" t="s">
        <v>377</v>
      </c>
      <c r="H2403" s="1" t="s">
        <v>28</v>
      </c>
      <c r="I2403">
        <v>3</v>
      </c>
    </row>
    <row r="2404" spans="1:9" x14ac:dyDescent="0.55000000000000004">
      <c r="A2404">
        <v>78</v>
      </c>
      <c r="B2404" s="1" t="s">
        <v>615</v>
      </c>
      <c r="C2404" s="1" t="s">
        <v>5</v>
      </c>
      <c r="D2404">
        <v>6</v>
      </c>
      <c r="E2404" s="1" t="s">
        <v>241</v>
      </c>
      <c r="F2404">
        <v>7</v>
      </c>
      <c r="G2404" s="1" t="s">
        <v>377</v>
      </c>
      <c r="H2404" s="1" t="s">
        <v>29</v>
      </c>
      <c r="I2404">
        <v>3</v>
      </c>
    </row>
    <row r="2405" spans="1:9" x14ac:dyDescent="0.55000000000000004">
      <c r="A2405">
        <v>78</v>
      </c>
      <c r="B2405" s="1" t="s">
        <v>615</v>
      </c>
      <c r="C2405" s="1" t="s">
        <v>5</v>
      </c>
      <c r="D2405">
        <v>6</v>
      </c>
      <c r="E2405" s="1" t="s">
        <v>245</v>
      </c>
      <c r="F2405">
        <v>6</v>
      </c>
      <c r="G2405" s="1" t="s">
        <v>376</v>
      </c>
      <c r="H2405" s="1" t="s">
        <v>28</v>
      </c>
      <c r="I2405">
        <v>3</v>
      </c>
    </row>
    <row r="2406" spans="1:9" x14ac:dyDescent="0.55000000000000004">
      <c r="A2406">
        <v>78</v>
      </c>
      <c r="B2406" s="1" t="s">
        <v>615</v>
      </c>
      <c r="C2406" s="1" t="s">
        <v>5</v>
      </c>
      <c r="D2406">
        <v>6</v>
      </c>
      <c r="E2406" s="1" t="s">
        <v>249</v>
      </c>
      <c r="F2406">
        <v>6</v>
      </c>
      <c r="G2406" s="1" t="s">
        <v>375</v>
      </c>
      <c r="H2406" s="1" t="s">
        <v>28</v>
      </c>
      <c r="I2406">
        <v>3</v>
      </c>
    </row>
    <row r="2407" spans="1:9" x14ac:dyDescent="0.55000000000000004">
      <c r="A2407">
        <v>78</v>
      </c>
      <c r="B2407" s="1" t="s">
        <v>615</v>
      </c>
      <c r="C2407" s="1" t="s">
        <v>5</v>
      </c>
      <c r="D2407">
        <v>6</v>
      </c>
      <c r="E2407" s="1" t="s">
        <v>253</v>
      </c>
      <c r="F2407">
        <v>6</v>
      </c>
      <c r="G2407" s="1" t="s">
        <v>376</v>
      </c>
      <c r="H2407" s="1" t="s">
        <v>28</v>
      </c>
      <c r="I2407">
        <v>3</v>
      </c>
    </row>
    <row r="2408" spans="1:9" x14ac:dyDescent="0.55000000000000004">
      <c r="A2408">
        <v>78</v>
      </c>
      <c r="B2408" s="1" t="s">
        <v>615</v>
      </c>
      <c r="C2408" s="1" t="s">
        <v>5</v>
      </c>
      <c r="D2408">
        <v>6</v>
      </c>
      <c r="E2408" s="1" t="s">
        <v>257</v>
      </c>
      <c r="F2408">
        <v>5</v>
      </c>
      <c r="G2408" s="1" t="s">
        <v>376</v>
      </c>
      <c r="H2408" s="1" t="s">
        <v>28</v>
      </c>
      <c r="I2408">
        <v>3</v>
      </c>
    </row>
    <row r="2409" spans="1:9" x14ac:dyDescent="0.55000000000000004">
      <c r="A2409">
        <v>78</v>
      </c>
      <c r="B2409" s="1" t="s">
        <v>615</v>
      </c>
      <c r="C2409" s="1" t="s">
        <v>5</v>
      </c>
      <c r="D2409">
        <v>6</v>
      </c>
      <c r="E2409" s="1" t="s">
        <v>299</v>
      </c>
      <c r="F2409">
        <v>6</v>
      </c>
      <c r="G2409" s="1" t="s">
        <v>376</v>
      </c>
      <c r="H2409" s="1" t="s">
        <v>28</v>
      </c>
      <c r="I2409">
        <v>3</v>
      </c>
    </row>
    <row r="2410" spans="1:9" x14ac:dyDescent="0.55000000000000004">
      <c r="A2410">
        <v>78</v>
      </c>
      <c r="B2410" s="1" t="s">
        <v>615</v>
      </c>
      <c r="C2410" s="1" t="s">
        <v>5</v>
      </c>
      <c r="D2410">
        <v>6</v>
      </c>
      <c r="E2410" s="1" t="s">
        <v>301</v>
      </c>
      <c r="F2410">
        <v>6</v>
      </c>
      <c r="G2410" s="1" t="s">
        <v>375</v>
      </c>
      <c r="H2410" s="1" t="s">
        <v>28</v>
      </c>
      <c r="I2410">
        <v>3</v>
      </c>
    </row>
    <row r="2411" spans="1:9" x14ac:dyDescent="0.55000000000000004">
      <c r="A2411">
        <v>78</v>
      </c>
      <c r="B2411" s="1" t="s">
        <v>615</v>
      </c>
      <c r="C2411" s="1" t="s">
        <v>5</v>
      </c>
      <c r="D2411">
        <v>6</v>
      </c>
      <c r="E2411" s="1" t="s">
        <v>305</v>
      </c>
      <c r="F2411">
        <v>6</v>
      </c>
      <c r="G2411" s="1" t="s">
        <v>376</v>
      </c>
      <c r="H2411" s="1" t="s">
        <v>28</v>
      </c>
      <c r="I2411">
        <v>3</v>
      </c>
    </row>
    <row r="2412" spans="1:9" x14ac:dyDescent="0.55000000000000004">
      <c r="A2412">
        <v>78</v>
      </c>
      <c r="B2412" s="1" t="s">
        <v>615</v>
      </c>
      <c r="C2412" s="1" t="s">
        <v>5</v>
      </c>
      <c r="D2412">
        <v>6</v>
      </c>
      <c r="E2412" s="1" t="s">
        <v>308</v>
      </c>
      <c r="F2412">
        <v>6</v>
      </c>
      <c r="G2412" s="1" t="s">
        <v>377</v>
      </c>
      <c r="H2412" s="1" t="s">
        <v>28</v>
      </c>
      <c r="I2412">
        <v>3</v>
      </c>
    </row>
    <row r="2413" spans="1:9" x14ac:dyDescent="0.55000000000000004">
      <c r="A2413">
        <v>78</v>
      </c>
      <c r="B2413" s="1" t="s">
        <v>615</v>
      </c>
      <c r="C2413" s="1" t="s">
        <v>5</v>
      </c>
      <c r="D2413">
        <v>6</v>
      </c>
      <c r="E2413" s="1" t="s">
        <v>311</v>
      </c>
      <c r="F2413">
        <v>6</v>
      </c>
      <c r="G2413" s="1" t="s">
        <v>377</v>
      </c>
      <c r="H2413" s="1" t="s">
        <v>28</v>
      </c>
      <c r="I2413">
        <v>3</v>
      </c>
    </row>
    <row r="2414" spans="1:9" x14ac:dyDescent="0.55000000000000004">
      <c r="A2414">
        <v>78</v>
      </c>
      <c r="B2414" s="1" t="s">
        <v>615</v>
      </c>
      <c r="C2414" s="1" t="s">
        <v>5</v>
      </c>
      <c r="D2414">
        <v>6</v>
      </c>
      <c r="E2414" s="1" t="s">
        <v>314</v>
      </c>
      <c r="F2414">
        <v>6</v>
      </c>
      <c r="G2414" s="1" t="s">
        <v>377</v>
      </c>
      <c r="H2414" s="1" t="s">
        <v>28</v>
      </c>
      <c r="I2414">
        <v>3</v>
      </c>
    </row>
    <row r="2415" spans="1:9" x14ac:dyDescent="0.55000000000000004">
      <c r="A2415">
        <v>78</v>
      </c>
      <c r="B2415" s="1" t="s">
        <v>615</v>
      </c>
      <c r="C2415" s="1" t="s">
        <v>5</v>
      </c>
      <c r="D2415">
        <v>6</v>
      </c>
      <c r="E2415" s="1" t="s">
        <v>372</v>
      </c>
      <c r="F2415">
        <v>6</v>
      </c>
      <c r="G2415" s="1" t="s">
        <v>377</v>
      </c>
      <c r="H2415" s="1" t="s">
        <v>28</v>
      </c>
      <c r="I2415">
        <v>3</v>
      </c>
    </row>
    <row r="2416" spans="1:9" x14ac:dyDescent="0.55000000000000004">
      <c r="A2416">
        <v>78</v>
      </c>
      <c r="B2416" s="1" t="s">
        <v>615</v>
      </c>
      <c r="C2416" s="1" t="s">
        <v>5</v>
      </c>
      <c r="D2416">
        <v>6</v>
      </c>
      <c r="E2416" s="1" t="s">
        <v>337</v>
      </c>
      <c r="F2416">
        <v>6</v>
      </c>
      <c r="G2416" s="1" t="s">
        <v>376</v>
      </c>
      <c r="H2416" s="1" t="s">
        <v>28</v>
      </c>
      <c r="I2416">
        <v>3</v>
      </c>
    </row>
    <row r="2417" spans="1:9" x14ac:dyDescent="0.55000000000000004">
      <c r="A2417">
        <v>78</v>
      </c>
      <c r="B2417" s="1" t="s">
        <v>615</v>
      </c>
      <c r="C2417" s="1" t="s">
        <v>5</v>
      </c>
      <c r="D2417">
        <v>6</v>
      </c>
      <c r="E2417" s="1" t="s">
        <v>341</v>
      </c>
      <c r="F2417">
        <v>6</v>
      </c>
      <c r="G2417" s="1" t="s">
        <v>376</v>
      </c>
      <c r="H2417" s="1" t="s">
        <v>29</v>
      </c>
      <c r="I2417">
        <v>3</v>
      </c>
    </row>
    <row r="2418" spans="1:9" x14ac:dyDescent="0.55000000000000004">
      <c r="A2418">
        <v>78</v>
      </c>
      <c r="B2418" s="1" t="s">
        <v>615</v>
      </c>
      <c r="C2418" s="1" t="s">
        <v>5</v>
      </c>
      <c r="D2418">
        <v>6</v>
      </c>
      <c r="E2418" s="1" t="s">
        <v>344</v>
      </c>
      <c r="F2418">
        <v>1</v>
      </c>
      <c r="G2418" s="1" t="s">
        <v>375</v>
      </c>
      <c r="H2418" s="1" t="s">
        <v>29</v>
      </c>
      <c r="I2418">
        <v>3</v>
      </c>
    </row>
    <row r="2419" spans="1:9" x14ac:dyDescent="0.55000000000000004">
      <c r="A2419">
        <v>78</v>
      </c>
      <c r="B2419" s="1" t="s">
        <v>615</v>
      </c>
      <c r="C2419" s="1" t="s">
        <v>5</v>
      </c>
      <c r="D2419">
        <v>6</v>
      </c>
      <c r="E2419" s="1" t="s">
        <v>348</v>
      </c>
      <c r="F2419">
        <v>6</v>
      </c>
      <c r="G2419" s="1" t="s">
        <v>375</v>
      </c>
      <c r="H2419" s="1" t="s">
        <v>28</v>
      </c>
      <c r="I2419">
        <v>3</v>
      </c>
    </row>
    <row r="2420" spans="1:9" x14ac:dyDescent="0.55000000000000004">
      <c r="A2420">
        <v>79</v>
      </c>
      <c r="B2420" s="1" t="s">
        <v>616</v>
      </c>
      <c r="C2420" s="1" t="s">
        <v>3</v>
      </c>
      <c r="D2420">
        <v>4</v>
      </c>
      <c r="E2420" s="1" t="s">
        <v>89</v>
      </c>
      <c r="F2420">
        <v>4</v>
      </c>
      <c r="G2420" s="1" t="s">
        <v>377</v>
      </c>
      <c r="H2420" s="1" t="s">
        <v>29</v>
      </c>
      <c r="I2420">
        <v>3</v>
      </c>
    </row>
    <row r="2421" spans="1:9" x14ac:dyDescent="0.55000000000000004">
      <c r="A2421">
        <v>79</v>
      </c>
      <c r="B2421" s="1" t="s">
        <v>616</v>
      </c>
      <c r="C2421" s="1" t="s">
        <v>3</v>
      </c>
      <c r="D2421">
        <v>4</v>
      </c>
      <c r="E2421" s="1" t="s">
        <v>93</v>
      </c>
      <c r="F2421">
        <v>3</v>
      </c>
      <c r="G2421" s="1" t="s">
        <v>377</v>
      </c>
      <c r="H2421" s="1" t="s">
        <v>29</v>
      </c>
      <c r="I2421">
        <v>3</v>
      </c>
    </row>
    <row r="2422" spans="1:9" x14ac:dyDescent="0.55000000000000004">
      <c r="A2422">
        <v>79</v>
      </c>
      <c r="B2422" s="1" t="s">
        <v>616</v>
      </c>
      <c r="C2422" s="1" t="s">
        <v>3</v>
      </c>
      <c r="D2422">
        <v>4</v>
      </c>
      <c r="E2422" s="1" t="s">
        <v>97</v>
      </c>
      <c r="F2422">
        <v>4</v>
      </c>
      <c r="G2422" s="1" t="s">
        <v>377</v>
      </c>
      <c r="H2422" s="1" t="s">
        <v>29</v>
      </c>
      <c r="I2422">
        <v>3</v>
      </c>
    </row>
    <row r="2423" spans="1:9" x14ac:dyDescent="0.55000000000000004">
      <c r="A2423">
        <v>79</v>
      </c>
      <c r="B2423" s="1" t="s">
        <v>616</v>
      </c>
      <c r="C2423" s="1" t="s">
        <v>3</v>
      </c>
      <c r="D2423">
        <v>4</v>
      </c>
      <c r="E2423" s="1" t="s">
        <v>101</v>
      </c>
      <c r="F2423">
        <v>4</v>
      </c>
      <c r="G2423" s="1" t="s">
        <v>377</v>
      </c>
      <c r="H2423" s="1" t="s">
        <v>29</v>
      </c>
      <c r="I2423">
        <v>3</v>
      </c>
    </row>
    <row r="2424" spans="1:9" x14ac:dyDescent="0.55000000000000004">
      <c r="A2424">
        <v>79</v>
      </c>
      <c r="B2424" s="1" t="s">
        <v>616</v>
      </c>
      <c r="C2424" s="1" t="s">
        <v>3</v>
      </c>
      <c r="D2424">
        <v>4</v>
      </c>
      <c r="E2424" s="1" t="s">
        <v>150</v>
      </c>
      <c r="F2424">
        <v>4</v>
      </c>
      <c r="G2424" s="1" t="s">
        <v>375</v>
      </c>
      <c r="H2424" s="1" t="s">
        <v>29</v>
      </c>
      <c r="I2424">
        <v>3</v>
      </c>
    </row>
    <row r="2425" spans="1:9" x14ac:dyDescent="0.55000000000000004">
      <c r="A2425">
        <v>79</v>
      </c>
      <c r="B2425" s="1" t="s">
        <v>616</v>
      </c>
      <c r="C2425" s="1" t="s">
        <v>3</v>
      </c>
      <c r="D2425">
        <v>4</v>
      </c>
      <c r="E2425" s="1" t="s">
        <v>153</v>
      </c>
      <c r="F2425">
        <v>4</v>
      </c>
      <c r="G2425" s="1" t="s">
        <v>376</v>
      </c>
      <c r="H2425" s="1" t="s">
        <v>28</v>
      </c>
      <c r="I2425">
        <v>3</v>
      </c>
    </row>
    <row r="2426" spans="1:9" x14ac:dyDescent="0.55000000000000004">
      <c r="A2426">
        <v>79</v>
      </c>
      <c r="B2426" s="1" t="s">
        <v>616</v>
      </c>
      <c r="C2426" s="1" t="s">
        <v>3</v>
      </c>
      <c r="D2426">
        <v>4</v>
      </c>
      <c r="E2426" s="1" t="s">
        <v>157</v>
      </c>
      <c r="F2426">
        <v>4</v>
      </c>
      <c r="G2426" s="1" t="s">
        <v>376</v>
      </c>
      <c r="H2426" s="1" t="s">
        <v>28</v>
      </c>
      <c r="I2426">
        <v>3</v>
      </c>
    </row>
    <row r="2427" spans="1:9" x14ac:dyDescent="0.55000000000000004">
      <c r="A2427">
        <v>79</v>
      </c>
      <c r="B2427" s="1" t="s">
        <v>616</v>
      </c>
      <c r="C2427" s="1" t="s">
        <v>3</v>
      </c>
      <c r="D2427">
        <v>4</v>
      </c>
      <c r="E2427" s="1" t="s">
        <v>164</v>
      </c>
      <c r="F2427">
        <v>4</v>
      </c>
      <c r="G2427" s="1" t="s">
        <v>375</v>
      </c>
      <c r="H2427" s="1" t="s">
        <v>28</v>
      </c>
      <c r="I2427">
        <v>3</v>
      </c>
    </row>
    <row r="2428" spans="1:9" x14ac:dyDescent="0.55000000000000004">
      <c r="A2428">
        <v>79</v>
      </c>
      <c r="B2428" s="1" t="s">
        <v>616</v>
      </c>
      <c r="C2428" s="1" t="s">
        <v>3</v>
      </c>
      <c r="D2428">
        <v>4</v>
      </c>
      <c r="E2428" s="1" t="s">
        <v>165</v>
      </c>
      <c r="F2428">
        <v>4</v>
      </c>
      <c r="G2428" s="1" t="s">
        <v>375</v>
      </c>
      <c r="H2428" s="1" t="s">
        <v>28</v>
      </c>
      <c r="I2428">
        <v>3</v>
      </c>
    </row>
    <row r="2429" spans="1:9" x14ac:dyDescent="0.55000000000000004">
      <c r="A2429">
        <v>79</v>
      </c>
      <c r="B2429" s="1" t="s">
        <v>616</v>
      </c>
      <c r="C2429" s="1" t="s">
        <v>3</v>
      </c>
      <c r="D2429">
        <v>4</v>
      </c>
      <c r="E2429" s="1" t="s">
        <v>168</v>
      </c>
      <c r="F2429">
        <v>4</v>
      </c>
      <c r="G2429" s="1" t="s">
        <v>376</v>
      </c>
      <c r="H2429" s="1" t="s">
        <v>29</v>
      </c>
      <c r="I2429">
        <v>3</v>
      </c>
    </row>
    <row r="2430" spans="1:9" x14ac:dyDescent="0.55000000000000004">
      <c r="A2430">
        <v>79</v>
      </c>
      <c r="B2430" s="1" t="s">
        <v>616</v>
      </c>
      <c r="C2430" s="1" t="s">
        <v>3</v>
      </c>
      <c r="D2430">
        <v>4</v>
      </c>
      <c r="E2430" s="1" t="s">
        <v>172</v>
      </c>
      <c r="F2430">
        <v>4</v>
      </c>
      <c r="G2430" s="1" t="s">
        <v>376</v>
      </c>
      <c r="H2430" s="1" t="s">
        <v>29</v>
      </c>
      <c r="I2430">
        <v>3</v>
      </c>
    </row>
    <row r="2431" spans="1:9" x14ac:dyDescent="0.55000000000000004">
      <c r="A2431">
        <v>79</v>
      </c>
      <c r="B2431" s="1" t="s">
        <v>616</v>
      </c>
      <c r="C2431" s="1" t="s">
        <v>3</v>
      </c>
      <c r="D2431">
        <v>4</v>
      </c>
      <c r="E2431" s="1" t="s">
        <v>176</v>
      </c>
      <c r="F2431">
        <v>4</v>
      </c>
      <c r="G2431" s="1" t="s">
        <v>375</v>
      </c>
      <c r="H2431" s="1" t="s">
        <v>29</v>
      </c>
      <c r="I2431">
        <v>3</v>
      </c>
    </row>
    <row r="2432" spans="1:9" x14ac:dyDescent="0.55000000000000004">
      <c r="A2432">
        <v>79</v>
      </c>
      <c r="B2432" s="1" t="s">
        <v>616</v>
      </c>
      <c r="C2432" s="1" t="s">
        <v>3</v>
      </c>
      <c r="D2432">
        <v>4</v>
      </c>
      <c r="E2432" s="1" t="s">
        <v>180</v>
      </c>
      <c r="F2432">
        <v>4</v>
      </c>
      <c r="G2432" s="1" t="s">
        <v>376</v>
      </c>
      <c r="H2432" s="1" t="s">
        <v>29</v>
      </c>
      <c r="I2432">
        <v>3</v>
      </c>
    </row>
    <row r="2433" spans="1:9" x14ac:dyDescent="0.55000000000000004">
      <c r="A2433">
        <v>79</v>
      </c>
      <c r="B2433" s="1" t="s">
        <v>616</v>
      </c>
      <c r="C2433" s="1" t="s">
        <v>3</v>
      </c>
      <c r="D2433">
        <v>4</v>
      </c>
      <c r="E2433" s="1" t="s">
        <v>234</v>
      </c>
      <c r="F2433">
        <v>4</v>
      </c>
      <c r="G2433" s="1" t="s">
        <v>377</v>
      </c>
      <c r="H2433" s="1" t="s">
        <v>28</v>
      </c>
      <c r="I2433">
        <v>3</v>
      </c>
    </row>
    <row r="2434" spans="1:9" x14ac:dyDescent="0.55000000000000004">
      <c r="A2434">
        <v>79</v>
      </c>
      <c r="B2434" s="1" t="s">
        <v>616</v>
      </c>
      <c r="C2434" s="1" t="s">
        <v>3</v>
      </c>
      <c r="D2434">
        <v>4</v>
      </c>
      <c r="E2434" s="1" t="s">
        <v>238</v>
      </c>
      <c r="F2434">
        <v>4</v>
      </c>
      <c r="G2434" s="1" t="s">
        <v>377</v>
      </c>
      <c r="H2434" s="1" t="s">
        <v>28</v>
      </c>
      <c r="I2434">
        <v>3</v>
      </c>
    </row>
    <row r="2435" spans="1:9" x14ac:dyDescent="0.55000000000000004">
      <c r="A2435">
        <v>79</v>
      </c>
      <c r="B2435" s="1" t="s">
        <v>616</v>
      </c>
      <c r="C2435" s="1" t="s">
        <v>3</v>
      </c>
      <c r="D2435">
        <v>4</v>
      </c>
      <c r="E2435" s="1" t="s">
        <v>241</v>
      </c>
      <c r="F2435">
        <v>3</v>
      </c>
      <c r="G2435" s="1" t="s">
        <v>377</v>
      </c>
      <c r="H2435" s="1" t="s">
        <v>29</v>
      </c>
      <c r="I2435">
        <v>3</v>
      </c>
    </row>
    <row r="2436" spans="1:9" x14ac:dyDescent="0.55000000000000004">
      <c r="A2436">
        <v>79</v>
      </c>
      <c r="B2436" s="1" t="s">
        <v>616</v>
      </c>
      <c r="C2436" s="1" t="s">
        <v>3</v>
      </c>
      <c r="D2436">
        <v>4</v>
      </c>
      <c r="E2436" s="1" t="s">
        <v>245</v>
      </c>
      <c r="F2436">
        <v>3</v>
      </c>
      <c r="G2436" s="1" t="s">
        <v>376</v>
      </c>
      <c r="H2436" s="1" t="s">
        <v>28</v>
      </c>
      <c r="I2436">
        <v>3</v>
      </c>
    </row>
    <row r="2437" spans="1:9" x14ac:dyDescent="0.55000000000000004">
      <c r="A2437">
        <v>79</v>
      </c>
      <c r="B2437" s="1" t="s">
        <v>616</v>
      </c>
      <c r="C2437" s="1" t="s">
        <v>3</v>
      </c>
      <c r="D2437">
        <v>4</v>
      </c>
      <c r="E2437" s="1" t="s">
        <v>249</v>
      </c>
      <c r="F2437">
        <v>4</v>
      </c>
      <c r="G2437" s="1" t="s">
        <v>375</v>
      </c>
      <c r="H2437" s="1" t="s">
        <v>28</v>
      </c>
      <c r="I2437">
        <v>3</v>
      </c>
    </row>
    <row r="2438" spans="1:9" x14ac:dyDescent="0.55000000000000004">
      <c r="A2438">
        <v>79</v>
      </c>
      <c r="B2438" s="1" t="s">
        <v>616</v>
      </c>
      <c r="C2438" s="1" t="s">
        <v>3</v>
      </c>
      <c r="D2438">
        <v>4</v>
      </c>
      <c r="E2438" s="1" t="s">
        <v>253</v>
      </c>
      <c r="F2438">
        <v>4</v>
      </c>
      <c r="G2438" s="1" t="s">
        <v>376</v>
      </c>
      <c r="H2438" s="1" t="s">
        <v>28</v>
      </c>
      <c r="I2438">
        <v>3</v>
      </c>
    </row>
    <row r="2439" spans="1:9" x14ac:dyDescent="0.55000000000000004">
      <c r="A2439">
        <v>79</v>
      </c>
      <c r="B2439" s="1" t="s">
        <v>616</v>
      </c>
      <c r="C2439" s="1" t="s">
        <v>3</v>
      </c>
      <c r="D2439">
        <v>4</v>
      </c>
      <c r="E2439" s="1" t="s">
        <v>257</v>
      </c>
      <c r="F2439">
        <v>4</v>
      </c>
      <c r="G2439" s="1" t="s">
        <v>376</v>
      </c>
      <c r="H2439" s="1" t="s">
        <v>28</v>
      </c>
      <c r="I2439">
        <v>3</v>
      </c>
    </row>
    <row r="2440" spans="1:9" x14ac:dyDescent="0.55000000000000004">
      <c r="A2440">
        <v>79</v>
      </c>
      <c r="B2440" s="1" t="s">
        <v>616</v>
      </c>
      <c r="C2440" s="1" t="s">
        <v>3</v>
      </c>
      <c r="D2440">
        <v>4</v>
      </c>
      <c r="E2440" s="1" t="s">
        <v>299</v>
      </c>
      <c r="F2440">
        <v>4</v>
      </c>
      <c r="G2440" s="1" t="s">
        <v>376</v>
      </c>
      <c r="H2440" s="1" t="s">
        <v>28</v>
      </c>
      <c r="I2440">
        <v>3</v>
      </c>
    </row>
    <row r="2441" spans="1:9" x14ac:dyDescent="0.55000000000000004">
      <c r="A2441">
        <v>79</v>
      </c>
      <c r="B2441" s="1" t="s">
        <v>616</v>
      </c>
      <c r="C2441" s="1" t="s">
        <v>3</v>
      </c>
      <c r="D2441">
        <v>4</v>
      </c>
      <c r="E2441" s="1" t="s">
        <v>301</v>
      </c>
      <c r="F2441">
        <v>4</v>
      </c>
      <c r="G2441" s="1" t="s">
        <v>375</v>
      </c>
      <c r="H2441" s="1" t="s">
        <v>28</v>
      </c>
      <c r="I2441">
        <v>3</v>
      </c>
    </row>
    <row r="2442" spans="1:9" x14ac:dyDescent="0.55000000000000004">
      <c r="A2442">
        <v>79</v>
      </c>
      <c r="B2442" s="1" t="s">
        <v>616</v>
      </c>
      <c r="C2442" s="1" t="s">
        <v>3</v>
      </c>
      <c r="D2442">
        <v>4</v>
      </c>
      <c r="E2442" s="1" t="s">
        <v>305</v>
      </c>
      <c r="F2442">
        <v>4</v>
      </c>
      <c r="G2442" s="1" t="s">
        <v>376</v>
      </c>
      <c r="H2442" s="1" t="s">
        <v>28</v>
      </c>
      <c r="I2442">
        <v>3</v>
      </c>
    </row>
    <row r="2443" spans="1:9" x14ac:dyDescent="0.55000000000000004">
      <c r="A2443">
        <v>79</v>
      </c>
      <c r="B2443" s="1" t="s">
        <v>616</v>
      </c>
      <c r="C2443" s="1" t="s">
        <v>3</v>
      </c>
      <c r="D2443">
        <v>4</v>
      </c>
      <c r="E2443" s="1" t="s">
        <v>308</v>
      </c>
      <c r="F2443">
        <v>4</v>
      </c>
      <c r="G2443" s="1" t="s">
        <v>377</v>
      </c>
      <c r="H2443" s="1" t="s">
        <v>28</v>
      </c>
      <c r="I2443">
        <v>3</v>
      </c>
    </row>
    <row r="2444" spans="1:9" x14ac:dyDescent="0.55000000000000004">
      <c r="A2444">
        <v>79</v>
      </c>
      <c r="B2444" s="1" t="s">
        <v>616</v>
      </c>
      <c r="C2444" s="1" t="s">
        <v>3</v>
      </c>
      <c r="D2444">
        <v>4</v>
      </c>
      <c r="E2444" s="1" t="s">
        <v>311</v>
      </c>
      <c r="F2444">
        <v>4</v>
      </c>
      <c r="G2444" s="1" t="s">
        <v>377</v>
      </c>
      <c r="H2444" s="1" t="s">
        <v>28</v>
      </c>
      <c r="I2444">
        <v>3</v>
      </c>
    </row>
    <row r="2445" spans="1:9" x14ac:dyDescent="0.55000000000000004">
      <c r="A2445">
        <v>79</v>
      </c>
      <c r="B2445" s="1" t="s">
        <v>616</v>
      </c>
      <c r="C2445" s="1" t="s">
        <v>3</v>
      </c>
      <c r="D2445">
        <v>4</v>
      </c>
      <c r="E2445" s="1" t="s">
        <v>314</v>
      </c>
      <c r="F2445">
        <v>4</v>
      </c>
      <c r="G2445" s="1" t="s">
        <v>377</v>
      </c>
      <c r="H2445" s="1" t="s">
        <v>28</v>
      </c>
      <c r="I2445">
        <v>3</v>
      </c>
    </row>
    <row r="2446" spans="1:9" x14ac:dyDescent="0.55000000000000004">
      <c r="A2446">
        <v>79</v>
      </c>
      <c r="B2446" s="1" t="s">
        <v>616</v>
      </c>
      <c r="C2446" s="1" t="s">
        <v>3</v>
      </c>
      <c r="D2446">
        <v>4</v>
      </c>
      <c r="E2446" s="1" t="s">
        <v>372</v>
      </c>
      <c r="F2446">
        <v>4</v>
      </c>
      <c r="G2446" s="1" t="s">
        <v>377</v>
      </c>
      <c r="H2446" s="1" t="s">
        <v>28</v>
      </c>
      <c r="I2446">
        <v>3</v>
      </c>
    </row>
    <row r="2447" spans="1:9" x14ac:dyDescent="0.55000000000000004">
      <c r="A2447">
        <v>79</v>
      </c>
      <c r="B2447" s="1" t="s">
        <v>616</v>
      </c>
      <c r="C2447" s="1" t="s">
        <v>3</v>
      </c>
      <c r="D2447">
        <v>4</v>
      </c>
      <c r="E2447" s="1" t="s">
        <v>337</v>
      </c>
      <c r="F2447">
        <v>4</v>
      </c>
      <c r="G2447" s="1" t="s">
        <v>376</v>
      </c>
      <c r="H2447" s="1" t="s">
        <v>28</v>
      </c>
      <c r="I2447">
        <v>3</v>
      </c>
    </row>
    <row r="2448" spans="1:9" x14ac:dyDescent="0.55000000000000004">
      <c r="A2448">
        <v>79</v>
      </c>
      <c r="B2448" s="1" t="s">
        <v>616</v>
      </c>
      <c r="C2448" s="1" t="s">
        <v>3</v>
      </c>
      <c r="D2448">
        <v>4</v>
      </c>
      <c r="E2448" s="1" t="s">
        <v>341</v>
      </c>
      <c r="F2448">
        <v>4</v>
      </c>
      <c r="G2448" s="1" t="s">
        <v>376</v>
      </c>
      <c r="H2448" s="1" t="s">
        <v>29</v>
      </c>
      <c r="I2448">
        <v>3</v>
      </c>
    </row>
    <row r="2449" spans="1:9" x14ac:dyDescent="0.55000000000000004">
      <c r="A2449">
        <v>79</v>
      </c>
      <c r="B2449" s="1" t="s">
        <v>616</v>
      </c>
      <c r="C2449" s="1" t="s">
        <v>3</v>
      </c>
      <c r="D2449">
        <v>4</v>
      </c>
      <c r="E2449" s="1" t="s">
        <v>344</v>
      </c>
      <c r="F2449">
        <v>4</v>
      </c>
      <c r="G2449" s="1" t="s">
        <v>375</v>
      </c>
      <c r="H2449" s="1" t="s">
        <v>29</v>
      </c>
      <c r="I2449">
        <v>3</v>
      </c>
    </row>
    <row r="2450" spans="1:9" x14ac:dyDescent="0.55000000000000004">
      <c r="A2450">
        <v>79</v>
      </c>
      <c r="B2450" s="1" t="s">
        <v>616</v>
      </c>
      <c r="C2450" s="1" t="s">
        <v>3</v>
      </c>
      <c r="D2450">
        <v>4</v>
      </c>
      <c r="E2450" s="1" t="s">
        <v>348</v>
      </c>
      <c r="F2450">
        <v>4</v>
      </c>
      <c r="G2450" s="1" t="s">
        <v>375</v>
      </c>
      <c r="H2450" s="1" t="s">
        <v>28</v>
      </c>
      <c r="I2450">
        <v>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D36E-F106-4466-8E8E-B8F962C27FB8}">
  <dimension ref="A1:I2450"/>
  <sheetViews>
    <sheetView workbookViewId="0">
      <selection activeCell="H2" sqref="H2"/>
    </sheetView>
  </sheetViews>
  <sheetFormatPr baseColWidth="10" defaultRowHeight="14.4" x14ac:dyDescent="0.55000000000000004"/>
  <cols>
    <col min="1" max="1" width="8.89453125" bestFit="1" customWidth="1"/>
    <col min="2" max="2" width="15.734375" bestFit="1" customWidth="1"/>
    <col min="3" max="3" width="9.89453125" bestFit="1" customWidth="1"/>
    <col min="4" max="4" width="9.5234375" bestFit="1" customWidth="1"/>
    <col min="5" max="5" width="8.9453125" bestFit="1" customWidth="1"/>
    <col min="6" max="6" width="10.89453125" bestFit="1" customWidth="1"/>
    <col min="7" max="7" width="6.89453125" bestFit="1" customWidth="1"/>
    <col min="8" max="8" width="6.734375" bestFit="1" customWidth="1"/>
    <col min="9" max="9" width="8.578125" bestFit="1" customWidth="1"/>
  </cols>
  <sheetData>
    <row r="1" spans="1:9" x14ac:dyDescent="0.55000000000000004">
      <c r="A1" t="s">
        <v>31</v>
      </c>
      <c r="B1" t="s">
        <v>380</v>
      </c>
      <c r="C1" t="s">
        <v>15</v>
      </c>
      <c r="D1" t="s">
        <v>14</v>
      </c>
      <c r="E1" t="s">
        <v>9</v>
      </c>
      <c r="F1" t="s">
        <v>10</v>
      </c>
      <c r="G1" t="s">
        <v>373</v>
      </c>
      <c r="H1" t="s">
        <v>379</v>
      </c>
      <c r="I1" t="s">
        <v>19</v>
      </c>
    </row>
    <row r="2" spans="1:9" x14ac:dyDescent="0.55000000000000004">
      <c r="A2" s="1">
        <v>1</v>
      </c>
      <c r="B2" t="s">
        <v>539</v>
      </c>
      <c r="C2" s="1" t="s">
        <v>2</v>
      </c>
      <c r="D2" s="1">
        <v>1</v>
      </c>
      <c r="E2" s="1" t="s">
        <v>89</v>
      </c>
      <c r="F2">
        <v>1</v>
      </c>
      <c r="G2" s="1" t="str">
        <f>+VLOOKUP(bloque3_2[[#This Row],[niño]],BD.niños[[Código]:[sexo]],6,FALSE)</f>
        <v>9 y 10</v>
      </c>
      <c r="H2" s="1" t="str">
        <f>+VLOOKUP(bloque3_2[[#This Row],[niño]],BD.niños[[Código]:[sexo]],7,FALSE)</f>
        <v>F</v>
      </c>
      <c r="I2" s="1">
        <v>3</v>
      </c>
    </row>
    <row r="3" spans="1:9" x14ac:dyDescent="0.55000000000000004">
      <c r="A3" s="1">
        <v>1</v>
      </c>
      <c r="B3" t="s">
        <v>539</v>
      </c>
      <c r="C3" s="1" t="s">
        <v>2</v>
      </c>
      <c r="D3" s="1">
        <v>1</v>
      </c>
      <c r="E3" s="1" t="s">
        <v>93</v>
      </c>
      <c r="F3">
        <v>5</v>
      </c>
      <c r="G3" t="str">
        <f>+VLOOKUP(bloque3_2[[#This Row],[niño]],BD.niños[[Código]:[sexo]],6,FALSE)</f>
        <v>9 y 10</v>
      </c>
      <c r="H3" t="str">
        <f>+VLOOKUP(bloque3_2[[#This Row],[niño]],BD.niños[[Código]:[sexo]],7,FALSE)</f>
        <v>F</v>
      </c>
      <c r="I3" s="1">
        <v>3</v>
      </c>
    </row>
    <row r="4" spans="1:9" x14ac:dyDescent="0.55000000000000004">
      <c r="A4" s="1">
        <v>1</v>
      </c>
      <c r="B4" t="s">
        <v>539</v>
      </c>
      <c r="C4" s="1" t="s">
        <v>2</v>
      </c>
      <c r="D4" s="1">
        <v>1</v>
      </c>
      <c r="E4" s="1" t="s">
        <v>97</v>
      </c>
      <c r="F4">
        <v>1</v>
      </c>
      <c r="G4" t="str">
        <f>+VLOOKUP(bloque3_2[[#This Row],[niño]],BD.niños[[Código]:[sexo]],6,FALSE)</f>
        <v>9 y 10</v>
      </c>
      <c r="H4" t="str">
        <f>+VLOOKUP(bloque3_2[[#This Row],[niño]],BD.niños[[Código]:[sexo]],7,FALSE)</f>
        <v>F</v>
      </c>
      <c r="I4" s="1">
        <v>3</v>
      </c>
    </row>
    <row r="5" spans="1:9" x14ac:dyDescent="0.55000000000000004">
      <c r="A5" s="1">
        <v>1</v>
      </c>
      <c r="B5" t="s">
        <v>539</v>
      </c>
      <c r="C5" s="1" t="s">
        <v>2</v>
      </c>
      <c r="D5" s="1">
        <v>1</v>
      </c>
      <c r="E5" s="1" t="s">
        <v>101</v>
      </c>
      <c r="F5">
        <v>1</v>
      </c>
      <c r="G5" t="str">
        <f>+VLOOKUP(bloque3_2[[#This Row],[niño]],BD.niños[[Código]:[sexo]],6,FALSE)</f>
        <v>9 y 10</v>
      </c>
      <c r="H5" t="str">
        <f>+VLOOKUP(bloque3_2[[#This Row],[niño]],BD.niños[[Código]:[sexo]],7,FALSE)</f>
        <v>F</v>
      </c>
      <c r="I5" s="1">
        <v>3</v>
      </c>
    </row>
    <row r="6" spans="1:9" x14ac:dyDescent="0.55000000000000004">
      <c r="A6" s="1">
        <v>1</v>
      </c>
      <c r="B6" t="s">
        <v>539</v>
      </c>
      <c r="C6" s="1" t="s">
        <v>2</v>
      </c>
      <c r="D6" s="1">
        <v>1</v>
      </c>
      <c r="E6" s="1" t="s">
        <v>150</v>
      </c>
      <c r="F6">
        <v>1</v>
      </c>
      <c r="G6" t="str">
        <f>+VLOOKUP(bloque3_2[[#This Row],[niño]],BD.niños[[Código]:[sexo]],6,FALSE)</f>
        <v>5 y 6</v>
      </c>
      <c r="H6" t="str">
        <f>+VLOOKUP(bloque3_2[[#This Row],[niño]],BD.niños[[Código]:[sexo]],7,FALSE)</f>
        <v>F</v>
      </c>
      <c r="I6" s="1">
        <v>3</v>
      </c>
    </row>
    <row r="7" spans="1:9" x14ac:dyDescent="0.55000000000000004">
      <c r="A7" s="1">
        <v>1</v>
      </c>
      <c r="B7" t="s">
        <v>539</v>
      </c>
      <c r="C7" s="1" t="s">
        <v>2</v>
      </c>
      <c r="D7" s="1">
        <v>1</v>
      </c>
      <c r="E7" s="1" t="s">
        <v>153</v>
      </c>
      <c r="F7">
        <v>1</v>
      </c>
      <c r="G7" t="str">
        <f>+VLOOKUP(bloque3_2[[#This Row],[niño]],BD.niños[[Código]:[sexo]],6,FALSE)</f>
        <v>7 y 8</v>
      </c>
      <c r="H7" t="str">
        <f>+VLOOKUP(bloque3_2[[#This Row],[niño]],BD.niños[[Código]:[sexo]],7,FALSE)</f>
        <v>M</v>
      </c>
      <c r="I7" s="1">
        <v>3</v>
      </c>
    </row>
    <row r="8" spans="1:9" x14ac:dyDescent="0.55000000000000004">
      <c r="A8" s="1">
        <v>1</v>
      </c>
      <c r="B8" t="s">
        <v>539</v>
      </c>
      <c r="C8" s="1" t="s">
        <v>2</v>
      </c>
      <c r="D8" s="1">
        <v>1</v>
      </c>
      <c r="E8" s="1" t="s">
        <v>157</v>
      </c>
      <c r="F8">
        <v>1</v>
      </c>
      <c r="G8" t="str">
        <f>+VLOOKUP(bloque3_2[[#This Row],[niño]],BD.niños[[Código]:[sexo]],6,FALSE)</f>
        <v>7 y 8</v>
      </c>
      <c r="H8" t="str">
        <f>+VLOOKUP(bloque3_2[[#This Row],[niño]],BD.niños[[Código]:[sexo]],7,FALSE)</f>
        <v>M</v>
      </c>
      <c r="I8" s="1">
        <v>3</v>
      </c>
    </row>
    <row r="9" spans="1:9" x14ac:dyDescent="0.55000000000000004">
      <c r="A9" s="1">
        <v>1</v>
      </c>
      <c r="B9" t="s">
        <v>539</v>
      </c>
      <c r="C9" s="1" t="s">
        <v>2</v>
      </c>
      <c r="D9" s="1">
        <v>1</v>
      </c>
      <c r="E9" s="1" t="s">
        <v>164</v>
      </c>
      <c r="F9">
        <v>1</v>
      </c>
      <c r="G9" t="str">
        <f>+VLOOKUP(bloque3_2[[#This Row],[niño]],BD.niños[[Código]:[sexo]],6,FALSE)</f>
        <v>5 y 6</v>
      </c>
      <c r="H9" t="str">
        <f>+VLOOKUP(bloque3_2[[#This Row],[niño]],BD.niños[[Código]:[sexo]],7,FALSE)</f>
        <v>M</v>
      </c>
      <c r="I9" s="1">
        <v>3</v>
      </c>
    </row>
    <row r="10" spans="1:9" x14ac:dyDescent="0.55000000000000004">
      <c r="A10" s="1">
        <v>1</v>
      </c>
      <c r="B10" t="s">
        <v>539</v>
      </c>
      <c r="C10" s="1" t="s">
        <v>2</v>
      </c>
      <c r="D10" s="1">
        <v>1</v>
      </c>
      <c r="E10" s="1" t="s">
        <v>165</v>
      </c>
      <c r="F10">
        <v>5</v>
      </c>
      <c r="G10" t="str">
        <f>+VLOOKUP(bloque3_2[[#This Row],[niño]],BD.niños[[Código]:[sexo]],6,FALSE)</f>
        <v>5 y 6</v>
      </c>
      <c r="H10" t="str">
        <f>+VLOOKUP(bloque3_2[[#This Row],[niño]],BD.niños[[Código]:[sexo]],7,FALSE)</f>
        <v>M</v>
      </c>
      <c r="I10" s="1">
        <v>3</v>
      </c>
    </row>
    <row r="11" spans="1:9" x14ac:dyDescent="0.55000000000000004">
      <c r="A11" s="1">
        <v>1</v>
      </c>
      <c r="B11" t="s">
        <v>539</v>
      </c>
      <c r="C11" s="1" t="s">
        <v>2</v>
      </c>
      <c r="D11" s="1">
        <v>1</v>
      </c>
      <c r="E11" s="1" t="s">
        <v>168</v>
      </c>
      <c r="F11">
        <v>1</v>
      </c>
      <c r="G11" t="str">
        <f>+VLOOKUP(bloque3_2[[#This Row],[niño]],BD.niños[[Código]:[sexo]],6,FALSE)</f>
        <v>7 y 8</v>
      </c>
      <c r="H11" t="str">
        <f>+VLOOKUP(bloque3_2[[#This Row],[niño]],BD.niños[[Código]:[sexo]],7,FALSE)</f>
        <v>F</v>
      </c>
      <c r="I11" s="1">
        <v>3</v>
      </c>
    </row>
    <row r="12" spans="1:9" x14ac:dyDescent="0.55000000000000004">
      <c r="A12" s="1">
        <v>1</v>
      </c>
      <c r="B12" t="s">
        <v>539</v>
      </c>
      <c r="C12" s="1" t="s">
        <v>2</v>
      </c>
      <c r="D12" s="1">
        <v>1</v>
      </c>
      <c r="E12" s="1" t="s">
        <v>172</v>
      </c>
      <c r="F12">
        <v>1</v>
      </c>
      <c r="G12" t="str">
        <f>+VLOOKUP(bloque3_2[[#This Row],[niño]],BD.niños[[Código]:[sexo]],6,FALSE)</f>
        <v>7 y 8</v>
      </c>
      <c r="H12" t="str">
        <f>+VLOOKUP(bloque3_2[[#This Row],[niño]],BD.niños[[Código]:[sexo]],7,FALSE)</f>
        <v>F</v>
      </c>
      <c r="I12" s="1">
        <v>3</v>
      </c>
    </row>
    <row r="13" spans="1:9" x14ac:dyDescent="0.55000000000000004">
      <c r="A13" s="1">
        <v>1</v>
      </c>
      <c r="B13" t="s">
        <v>539</v>
      </c>
      <c r="C13" s="1" t="s">
        <v>2</v>
      </c>
      <c r="D13" s="1">
        <v>1</v>
      </c>
      <c r="E13" s="1" t="s">
        <v>176</v>
      </c>
      <c r="F13">
        <v>1</v>
      </c>
      <c r="G13" t="str">
        <f>+VLOOKUP(bloque3_2[[#This Row],[niño]],BD.niños[[Código]:[sexo]],6,FALSE)</f>
        <v>5 y 6</v>
      </c>
      <c r="H13" t="str">
        <f>+VLOOKUP(bloque3_2[[#This Row],[niño]],BD.niños[[Código]:[sexo]],7,FALSE)</f>
        <v>F</v>
      </c>
      <c r="I13" s="1">
        <v>3</v>
      </c>
    </row>
    <row r="14" spans="1:9" x14ac:dyDescent="0.55000000000000004">
      <c r="A14" s="1">
        <v>1</v>
      </c>
      <c r="B14" t="s">
        <v>539</v>
      </c>
      <c r="C14" s="1" t="s">
        <v>2</v>
      </c>
      <c r="D14" s="1">
        <v>1</v>
      </c>
      <c r="E14" s="1" t="s">
        <v>180</v>
      </c>
      <c r="F14">
        <v>5</v>
      </c>
      <c r="G14" t="str">
        <f>+VLOOKUP(bloque3_2[[#This Row],[niño]],BD.niños[[Código]:[sexo]],6,FALSE)</f>
        <v>7 y 8</v>
      </c>
      <c r="H14" t="str">
        <f>+VLOOKUP(bloque3_2[[#This Row],[niño]],BD.niños[[Código]:[sexo]],7,FALSE)</f>
        <v>F</v>
      </c>
      <c r="I14" s="1">
        <v>3</v>
      </c>
    </row>
    <row r="15" spans="1:9" x14ac:dyDescent="0.55000000000000004">
      <c r="A15" s="1">
        <v>1</v>
      </c>
      <c r="B15" t="s">
        <v>539</v>
      </c>
      <c r="C15" s="1" t="s">
        <v>2</v>
      </c>
      <c r="D15" s="1">
        <v>1</v>
      </c>
      <c r="E15" s="1" t="s">
        <v>234</v>
      </c>
      <c r="F15">
        <v>3</v>
      </c>
      <c r="G15" t="str">
        <f>+VLOOKUP(bloque3_2[[#This Row],[niño]],BD.niños[[Código]:[sexo]],6,FALSE)</f>
        <v>9 y 10</v>
      </c>
      <c r="H15" t="str">
        <f>+VLOOKUP(bloque3_2[[#This Row],[niño]],BD.niños[[Código]:[sexo]],7,FALSE)</f>
        <v>M</v>
      </c>
      <c r="I15" s="1">
        <v>3</v>
      </c>
    </row>
    <row r="16" spans="1:9" x14ac:dyDescent="0.55000000000000004">
      <c r="A16" s="1">
        <v>1</v>
      </c>
      <c r="B16" t="s">
        <v>539</v>
      </c>
      <c r="C16" s="1" t="s">
        <v>2</v>
      </c>
      <c r="D16" s="1">
        <v>1</v>
      </c>
      <c r="E16" s="1" t="s">
        <v>238</v>
      </c>
      <c r="F16">
        <v>1</v>
      </c>
      <c r="G16" t="str">
        <f>+VLOOKUP(bloque3_2[[#This Row],[niño]],BD.niños[[Código]:[sexo]],6,FALSE)</f>
        <v>9 y 10</v>
      </c>
      <c r="H16" t="str">
        <f>+VLOOKUP(bloque3_2[[#This Row],[niño]],BD.niños[[Código]:[sexo]],7,FALSE)</f>
        <v>M</v>
      </c>
      <c r="I16" s="1">
        <v>3</v>
      </c>
    </row>
    <row r="17" spans="1:9" x14ac:dyDescent="0.55000000000000004">
      <c r="A17" s="1">
        <v>1</v>
      </c>
      <c r="B17" t="s">
        <v>539</v>
      </c>
      <c r="C17" s="1" t="s">
        <v>2</v>
      </c>
      <c r="D17" s="1">
        <v>1</v>
      </c>
      <c r="E17" s="1" t="s">
        <v>241</v>
      </c>
      <c r="F17">
        <v>1</v>
      </c>
      <c r="G17" t="str">
        <f>+VLOOKUP(bloque3_2[[#This Row],[niño]],BD.niños[[Código]:[sexo]],6,FALSE)</f>
        <v>9 y 10</v>
      </c>
      <c r="H17" t="str">
        <f>+VLOOKUP(bloque3_2[[#This Row],[niño]],BD.niños[[Código]:[sexo]],7,FALSE)</f>
        <v>F</v>
      </c>
      <c r="I17" s="1">
        <v>3</v>
      </c>
    </row>
    <row r="18" spans="1:9" x14ac:dyDescent="0.55000000000000004">
      <c r="A18" s="1">
        <v>1</v>
      </c>
      <c r="B18" t="s">
        <v>539</v>
      </c>
      <c r="C18" s="1" t="s">
        <v>2</v>
      </c>
      <c r="D18" s="1">
        <v>1</v>
      </c>
      <c r="E18" s="1" t="s">
        <v>245</v>
      </c>
      <c r="F18">
        <v>1</v>
      </c>
      <c r="G18" t="str">
        <f>+VLOOKUP(bloque3_2[[#This Row],[niño]],BD.niños[[Código]:[sexo]],6,FALSE)</f>
        <v>7 y 8</v>
      </c>
      <c r="H18" t="str">
        <f>+VLOOKUP(bloque3_2[[#This Row],[niño]],BD.niños[[Código]:[sexo]],7,FALSE)</f>
        <v>M</v>
      </c>
      <c r="I18" s="1">
        <v>3</v>
      </c>
    </row>
    <row r="19" spans="1:9" x14ac:dyDescent="0.55000000000000004">
      <c r="A19" s="1">
        <v>1</v>
      </c>
      <c r="B19" t="s">
        <v>539</v>
      </c>
      <c r="C19" s="1" t="s">
        <v>2</v>
      </c>
      <c r="D19" s="1">
        <v>1</v>
      </c>
      <c r="E19" s="1" t="s">
        <v>249</v>
      </c>
      <c r="F19">
        <v>1</v>
      </c>
      <c r="G19" t="str">
        <f>+VLOOKUP(bloque3_2[[#This Row],[niño]],BD.niños[[Código]:[sexo]],6,FALSE)</f>
        <v>5 y 6</v>
      </c>
      <c r="H19" t="str">
        <f>+VLOOKUP(bloque3_2[[#This Row],[niño]],BD.niños[[Código]:[sexo]],7,FALSE)</f>
        <v>M</v>
      </c>
      <c r="I19" s="1">
        <v>3</v>
      </c>
    </row>
    <row r="20" spans="1:9" x14ac:dyDescent="0.55000000000000004">
      <c r="A20" s="1">
        <v>1</v>
      </c>
      <c r="B20" t="s">
        <v>539</v>
      </c>
      <c r="C20" s="1" t="s">
        <v>2</v>
      </c>
      <c r="D20" s="1">
        <v>1</v>
      </c>
      <c r="E20" s="1" t="s">
        <v>253</v>
      </c>
      <c r="F20">
        <v>1</v>
      </c>
      <c r="G20" t="str">
        <f>+VLOOKUP(bloque3_2[[#This Row],[niño]],BD.niños[[Código]:[sexo]],6,FALSE)</f>
        <v>7 y 8</v>
      </c>
      <c r="H20" t="str">
        <f>+VLOOKUP(bloque3_2[[#This Row],[niño]],BD.niños[[Código]:[sexo]],7,FALSE)</f>
        <v>M</v>
      </c>
      <c r="I20" s="1">
        <v>3</v>
      </c>
    </row>
    <row r="21" spans="1:9" x14ac:dyDescent="0.55000000000000004">
      <c r="A21" s="1">
        <v>1</v>
      </c>
      <c r="B21" t="s">
        <v>539</v>
      </c>
      <c r="C21" s="1" t="s">
        <v>2</v>
      </c>
      <c r="D21" s="1">
        <v>1</v>
      </c>
      <c r="E21" s="1" t="s">
        <v>257</v>
      </c>
      <c r="F21">
        <v>1</v>
      </c>
      <c r="G21" t="str">
        <f>+VLOOKUP(bloque3_2[[#This Row],[niño]],BD.niños[[Código]:[sexo]],6,FALSE)</f>
        <v>7 y 8</v>
      </c>
      <c r="H21" t="str">
        <f>+VLOOKUP(bloque3_2[[#This Row],[niño]],BD.niños[[Código]:[sexo]],7,FALSE)</f>
        <v>M</v>
      </c>
      <c r="I21" s="1">
        <v>3</v>
      </c>
    </row>
    <row r="22" spans="1:9" x14ac:dyDescent="0.55000000000000004">
      <c r="A22" s="1">
        <v>1</v>
      </c>
      <c r="B22" t="s">
        <v>539</v>
      </c>
      <c r="C22" s="1" t="s">
        <v>2</v>
      </c>
      <c r="D22" s="1">
        <v>1</v>
      </c>
      <c r="E22" s="1" t="s">
        <v>299</v>
      </c>
      <c r="F22">
        <v>1</v>
      </c>
      <c r="G22" t="str">
        <f>+VLOOKUP(bloque3_2[[#This Row],[niño]],BD.niños[[Código]:[sexo]],6,FALSE)</f>
        <v>7 y 8</v>
      </c>
      <c r="H22" t="str">
        <f>+VLOOKUP(bloque3_2[[#This Row],[niño]],BD.niños[[Código]:[sexo]],7,FALSE)</f>
        <v>M</v>
      </c>
      <c r="I22" s="1">
        <v>3</v>
      </c>
    </row>
    <row r="23" spans="1:9" x14ac:dyDescent="0.55000000000000004">
      <c r="A23" s="1">
        <v>1</v>
      </c>
      <c r="B23" t="s">
        <v>539</v>
      </c>
      <c r="C23" s="1" t="s">
        <v>2</v>
      </c>
      <c r="D23" s="1">
        <v>1</v>
      </c>
      <c r="E23" s="1" t="s">
        <v>301</v>
      </c>
      <c r="F23">
        <v>5</v>
      </c>
      <c r="G23" t="str">
        <f>+VLOOKUP(bloque3_2[[#This Row],[niño]],BD.niños[[Código]:[sexo]],6,FALSE)</f>
        <v>5 y 6</v>
      </c>
      <c r="H23" t="str">
        <f>+VLOOKUP(bloque3_2[[#This Row],[niño]],BD.niños[[Código]:[sexo]],7,FALSE)</f>
        <v>M</v>
      </c>
      <c r="I23" s="1">
        <v>3</v>
      </c>
    </row>
    <row r="24" spans="1:9" x14ac:dyDescent="0.55000000000000004">
      <c r="A24" s="1">
        <v>1</v>
      </c>
      <c r="B24" t="s">
        <v>539</v>
      </c>
      <c r="C24" s="1" t="s">
        <v>2</v>
      </c>
      <c r="D24" s="1">
        <v>1</v>
      </c>
      <c r="E24" s="1" t="s">
        <v>305</v>
      </c>
      <c r="F24">
        <v>1</v>
      </c>
      <c r="G24" t="str">
        <f>+VLOOKUP(bloque3_2[[#This Row],[niño]],BD.niños[[Código]:[sexo]],6,FALSE)</f>
        <v>7 y 8</v>
      </c>
      <c r="H24" t="str">
        <f>+VLOOKUP(bloque3_2[[#This Row],[niño]],BD.niños[[Código]:[sexo]],7,FALSE)</f>
        <v>M</v>
      </c>
      <c r="I24" s="1">
        <v>3</v>
      </c>
    </row>
    <row r="25" spans="1:9" x14ac:dyDescent="0.55000000000000004">
      <c r="A25" s="1">
        <v>1</v>
      </c>
      <c r="B25" t="s">
        <v>539</v>
      </c>
      <c r="C25" s="1" t="s">
        <v>2</v>
      </c>
      <c r="D25" s="1">
        <v>1</v>
      </c>
      <c r="E25" s="1" t="s">
        <v>308</v>
      </c>
      <c r="F25">
        <v>1</v>
      </c>
      <c r="G25" t="str">
        <f>+VLOOKUP(bloque3_2[[#This Row],[niño]],BD.niños[[Código]:[sexo]],6,FALSE)</f>
        <v>9 y 10</v>
      </c>
      <c r="H25" t="str">
        <f>+VLOOKUP(bloque3_2[[#This Row],[niño]],BD.niños[[Código]:[sexo]],7,FALSE)</f>
        <v>M</v>
      </c>
      <c r="I25" s="1">
        <v>3</v>
      </c>
    </row>
    <row r="26" spans="1:9" x14ac:dyDescent="0.55000000000000004">
      <c r="A26" s="1">
        <v>1</v>
      </c>
      <c r="B26" t="s">
        <v>539</v>
      </c>
      <c r="C26" s="1" t="s">
        <v>2</v>
      </c>
      <c r="D26" s="1">
        <v>1</v>
      </c>
      <c r="E26" s="1" t="s">
        <v>311</v>
      </c>
      <c r="F26">
        <v>1</v>
      </c>
      <c r="G26" t="str">
        <f>+VLOOKUP(bloque3_2[[#This Row],[niño]],BD.niños[[Código]:[sexo]],6,FALSE)</f>
        <v>9 y 10</v>
      </c>
      <c r="H26" t="str">
        <f>+VLOOKUP(bloque3_2[[#This Row],[niño]],BD.niños[[Código]:[sexo]],7,FALSE)</f>
        <v>M</v>
      </c>
      <c r="I26" s="1">
        <v>3</v>
      </c>
    </row>
    <row r="27" spans="1:9" x14ac:dyDescent="0.55000000000000004">
      <c r="A27" s="1">
        <v>1</v>
      </c>
      <c r="B27" t="s">
        <v>539</v>
      </c>
      <c r="C27" s="1" t="s">
        <v>2</v>
      </c>
      <c r="D27" s="1">
        <v>1</v>
      </c>
      <c r="E27" s="1" t="s">
        <v>314</v>
      </c>
      <c r="F27">
        <v>4</v>
      </c>
      <c r="G27" t="str">
        <f>+VLOOKUP(bloque3_2[[#This Row],[niño]],BD.niños[[Código]:[sexo]],6,FALSE)</f>
        <v>9 y 10</v>
      </c>
      <c r="H27" t="str">
        <f>+VLOOKUP(bloque3_2[[#This Row],[niño]],BD.niños[[Código]:[sexo]],7,FALSE)</f>
        <v>M</v>
      </c>
      <c r="I27" s="1">
        <v>3</v>
      </c>
    </row>
    <row r="28" spans="1:9" x14ac:dyDescent="0.55000000000000004">
      <c r="A28" s="1">
        <v>1</v>
      </c>
      <c r="B28" t="s">
        <v>539</v>
      </c>
      <c r="C28" s="1" t="s">
        <v>2</v>
      </c>
      <c r="D28" s="1">
        <v>1</v>
      </c>
      <c r="E28" s="1" t="s">
        <v>372</v>
      </c>
      <c r="F28">
        <v>1</v>
      </c>
      <c r="G28" t="str">
        <f>+VLOOKUP(bloque3_2[[#This Row],[niño]],BD.niños[[Código]:[sexo]],6,FALSE)</f>
        <v>9 y 10</v>
      </c>
      <c r="H28" t="str">
        <f>+VLOOKUP(bloque3_2[[#This Row],[niño]],BD.niños[[Código]:[sexo]],7,FALSE)</f>
        <v>M</v>
      </c>
      <c r="I28" s="1">
        <v>3</v>
      </c>
    </row>
    <row r="29" spans="1:9" x14ac:dyDescent="0.55000000000000004">
      <c r="A29" s="1">
        <v>1</v>
      </c>
      <c r="B29" t="s">
        <v>539</v>
      </c>
      <c r="C29" s="1" t="s">
        <v>2</v>
      </c>
      <c r="D29" s="1">
        <v>1</v>
      </c>
      <c r="E29" s="1" t="s">
        <v>337</v>
      </c>
      <c r="F29">
        <v>5</v>
      </c>
      <c r="G29" t="str">
        <f>+VLOOKUP(bloque3_2[[#This Row],[niño]],BD.niños[[Código]:[sexo]],6,FALSE)</f>
        <v>7 y 8</v>
      </c>
      <c r="H29" t="str">
        <f>+VLOOKUP(bloque3_2[[#This Row],[niño]],BD.niños[[Código]:[sexo]],7,FALSE)</f>
        <v>M</v>
      </c>
      <c r="I29" s="1">
        <v>3</v>
      </c>
    </row>
    <row r="30" spans="1:9" x14ac:dyDescent="0.55000000000000004">
      <c r="A30" s="1">
        <v>1</v>
      </c>
      <c r="B30" t="s">
        <v>539</v>
      </c>
      <c r="C30" s="1" t="s">
        <v>2</v>
      </c>
      <c r="D30" s="1">
        <v>1</v>
      </c>
      <c r="E30" s="1" t="s">
        <v>341</v>
      </c>
      <c r="F30">
        <v>3</v>
      </c>
      <c r="G30" t="str">
        <f>+VLOOKUP(bloque3_2[[#This Row],[niño]],BD.niños[[Código]:[sexo]],6,FALSE)</f>
        <v>7 y 8</v>
      </c>
      <c r="H30" t="str">
        <f>+VLOOKUP(bloque3_2[[#This Row],[niño]],BD.niños[[Código]:[sexo]],7,FALSE)</f>
        <v>F</v>
      </c>
      <c r="I30" s="1">
        <v>3</v>
      </c>
    </row>
    <row r="31" spans="1:9" x14ac:dyDescent="0.55000000000000004">
      <c r="A31" s="1">
        <v>1</v>
      </c>
      <c r="B31" t="s">
        <v>539</v>
      </c>
      <c r="C31" s="1" t="s">
        <v>2</v>
      </c>
      <c r="D31" s="1">
        <v>1</v>
      </c>
      <c r="E31" s="1" t="s">
        <v>344</v>
      </c>
      <c r="F31">
        <v>1</v>
      </c>
      <c r="G31" t="str">
        <f>+VLOOKUP(bloque3_2[[#This Row],[niño]],BD.niños[[Código]:[sexo]],6,FALSE)</f>
        <v>5 y 6</v>
      </c>
      <c r="H31" t="str">
        <f>+VLOOKUP(bloque3_2[[#This Row],[niño]],BD.niños[[Código]:[sexo]],7,FALSE)</f>
        <v>F</v>
      </c>
      <c r="I31" s="1">
        <v>3</v>
      </c>
    </row>
    <row r="32" spans="1:9" x14ac:dyDescent="0.55000000000000004">
      <c r="A32" s="1">
        <v>1</v>
      </c>
      <c r="B32" t="s">
        <v>539</v>
      </c>
      <c r="C32" s="1" t="s">
        <v>2</v>
      </c>
      <c r="D32" s="1">
        <v>1</v>
      </c>
      <c r="E32" s="1" t="s">
        <v>348</v>
      </c>
      <c r="F32">
        <v>3</v>
      </c>
      <c r="G32" t="str">
        <f>+VLOOKUP(bloque3_2[[#This Row],[niño]],BD.niños[[Código]:[sexo]],6,FALSE)</f>
        <v>5 y 6</v>
      </c>
      <c r="H32" t="str">
        <f>+VLOOKUP(bloque3_2[[#This Row],[niño]],BD.niños[[Código]:[sexo]],7,FALSE)</f>
        <v>M</v>
      </c>
      <c r="I32" s="1">
        <v>3</v>
      </c>
    </row>
    <row r="33" spans="1:9" x14ac:dyDescent="0.55000000000000004">
      <c r="A33" s="1">
        <v>2</v>
      </c>
      <c r="B33" t="s">
        <v>540</v>
      </c>
      <c r="C33" s="1" t="s">
        <v>0</v>
      </c>
      <c r="D33" s="1">
        <v>7</v>
      </c>
      <c r="E33" s="1" t="s">
        <v>89</v>
      </c>
      <c r="F33">
        <v>7</v>
      </c>
      <c r="G33" t="str">
        <f>+VLOOKUP(bloque3_2[[#This Row],[niño]],BD.niños[[Código]:[sexo]],6,FALSE)</f>
        <v>9 y 10</v>
      </c>
      <c r="H33" t="str">
        <f>+VLOOKUP(bloque3_2[[#This Row],[niño]],BD.niños[[Código]:[sexo]],7,FALSE)</f>
        <v>F</v>
      </c>
      <c r="I33" s="1">
        <v>3</v>
      </c>
    </row>
    <row r="34" spans="1:9" x14ac:dyDescent="0.55000000000000004">
      <c r="A34" s="1">
        <v>2</v>
      </c>
      <c r="B34" t="s">
        <v>540</v>
      </c>
      <c r="C34" s="1" t="s">
        <v>0</v>
      </c>
      <c r="D34" s="1">
        <v>7</v>
      </c>
      <c r="E34" s="1" t="s">
        <v>93</v>
      </c>
      <c r="F34">
        <v>7</v>
      </c>
      <c r="G34" t="str">
        <f>+VLOOKUP(bloque3_2[[#This Row],[niño]],BD.niños[[Código]:[sexo]],6,FALSE)</f>
        <v>9 y 10</v>
      </c>
      <c r="H34" t="str">
        <f>+VLOOKUP(bloque3_2[[#This Row],[niño]],BD.niños[[Código]:[sexo]],7,FALSE)</f>
        <v>F</v>
      </c>
      <c r="I34" s="1">
        <v>3</v>
      </c>
    </row>
    <row r="35" spans="1:9" x14ac:dyDescent="0.55000000000000004">
      <c r="A35" s="1">
        <v>2</v>
      </c>
      <c r="B35" t="s">
        <v>540</v>
      </c>
      <c r="C35" s="1" t="s">
        <v>0</v>
      </c>
      <c r="D35" s="1">
        <v>7</v>
      </c>
      <c r="E35" s="1" t="s">
        <v>97</v>
      </c>
      <c r="F35">
        <v>7</v>
      </c>
      <c r="G35" t="str">
        <f>+VLOOKUP(bloque3_2[[#This Row],[niño]],BD.niños[[Código]:[sexo]],6,FALSE)</f>
        <v>9 y 10</v>
      </c>
      <c r="H35" t="str">
        <f>+VLOOKUP(bloque3_2[[#This Row],[niño]],BD.niños[[Código]:[sexo]],7,FALSE)</f>
        <v>F</v>
      </c>
      <c r="I35" s="1">
        <v>3</v>
      </c>
    </row>
    <row r="36" spans="1:9" x14ac:dyDescent="0.55000000000000004">
      <c r="A36" s="1">
        <v>2</v>
      </c>
      <c r="B36" t="s">
        <v>540</v>
      </c>
      <c r="C36" s="1" t="s">
        <v>0</v>
      </c>
      <c r="D36" s="1">
        <v>7</v>
      </c>
      <c r="E36" s="1" t="s">
        <v>101</v>
      </c>
      <c r="F36">
        <v>7</v>
      </c>
      <c r="G36" t="str">
        <f>+VLOOKUP(bloque3_2[[#This Row],[niño]],BD.niños[[Código]:[sexo]],6,FALSE)</f>
        <v>9 y 10</v>
      </c>
      <c r="H36" t="str">
        <f>+VLOOKUP(bloque3_2[[#This Row],[niño]],BD.niños[[Código]:[sexo]],7,FALSE)</f>
        <v>F</v>
      </c>
      <c r="I36" s="1">
        <v>3</v>
      </c>
    </row>
    <row r="37" spans="1:9" x14ac:dyDescent="0.55000000000000004">
      <c r="A37" s="1">
        <v>2</v>
      </c>
      <c r="B37" t="s">
        <v>540</v>
      </c>
      <c r="C37" s="1" t="s">
        <v>0</v>
      </c>
      <c r="D37" s="1">
        <v>7</v>
      </c>
      <c r="E37" s="1" t="s">
        <v>150</v>
      </c>
      <c r="F37">
        <v>7</v>
      </c>
      <c r="G37" t="str">
        <f>+VLOOKUP(bloque3_2[[#This Row],[niño]],BD.niños[[Código]:[sexo]],6,FALSE)</f>
        <v>5 y 6</v>
      </c>
      <c r="H37" t="str">
        <f>+VLOOKUP(bloque3_2[[#This Row],[niño]],BD.niños[[Código]:[sexo]],7,FALSE)</f>
        <v>F</v>
      </c>
      <c r="I37" s="1">
        <v>3</v>
      </c>
    </row>
    <row r="38" spans="1:9" x14ac:dyDescent="0.55000000000000004">
      <c r="A38" s="1">
        <v>2</v>
      </c>
      <c r="B38" t="s">
        <v>540</v>
      </c>
      <c r="C38" s="1" t="s">
        <v>0</v>
      </c>
      <c r="D38" s="1">
        <v>7</v>
      </c>
      <c r="E38" s="1" t="s">
        <v>153</v>
      </c>
      <c r="F38">
        <v>7</v>
      </c>
      <c r="G38" t="str">
        <f>+VLOOKUP(bloque3_2[[#This Row],[niño]],BD.niños[[Código]:[sexo]],6,FALSE)</f>
        <v>7 y 8</v>
      </c>
      <c r="H38" t="str">
        <f>+VLOOKUP(bloque3_2[[#This Row],[niño]],BD.niños[[Código]:[sexo]],7,FALSE)</f>
        <v>M</v>
      </c>
      <c r="I38" s="1">
        <v>3</v>
      </c>
    </row>
    <row r="39" spans="1:9" x14ac:dyDescent="0.55000000000000004">
      <c r="A39" s="1">
        <v>2</v>
      </c>
      <c r="B39" t="s">
        <v>540</v>
      </c>
      <c r="C39" s="1" t="s">
        <v>0</v>
      </c>
      <c r="D39" s="1">
        <v>7</v>
      </c>
      <c r="E39" s="1" t="s">
        <v>157</v>
      </c>
      <c r="F39">
        <v>4</v>
      </c>
      <c r="G39" t="str">
        <f>+VLOOKUP(bloque3_2[[#This Row],[niño]],BD.niños[[Código]:[sexo]],6,FALSE)</f>
        <v>7 y 8</v>
      </c>
      <c r="H39" t="str">
        <f>+VLOOKUP(bloque3_2[[#This Row],[niño]],BD.niños[[Código]:[sexo]],7,FALSE)</f>
        <v>M</v>
      </c>
      <c r="I39" s="1">
        <v>3</v>
      </c>
    </row>
    <row r="40" spans="1:9" x14ac:dyDescent="0.55000000000000004">
      <c r="A40" s="1">
        <v>2</v>
      </c>
      <c r="B40" t="s">
        <v>540</v>
      </c>
      <c r="C40" s="1" t="s">
        <v>0</v>
      </c>
      <c r="D40" s="1">
        <v>7</v>
      </c>
      <c r="E40" s="1" t="s">
        <v>164</v>
      </c>
      <c r="F40">
        <v>7</v>
      </c>
      <c r="G40" t="str">
        <f>+VLOOKUP(bloque3_2[[#This Row],[niño]],BD.niños[[Código]:[sexo]],6,FALSE)</f>
        <v>5 y 6</v>
      </c>
      <c r="H40" t="str">
        <f>+VLOOKUP(bloque3_2[[#This Row],[niño]],BD.niños[[Código]:[sexo]],7,FALSE)</f>
        <v>M</v>
      </c>
      <c r="I40" s="1">
        <v>3</v>
      </c>
    </row>
    <row r="41" spans="1:9" x14ac:dyDescent="0.55000000000000004">
      <c r="A41" s="1">
        <v>2</v>
      </c>
      <c r="B41" t="s">
        <v>540</v>
      </c>
      <c r="C41" s="1" t="s">
        <v>0</v>
      </c>
      <c r="D41" s="1">
        <v>7</v>
      </c>
      <c r="E41" s="1" t="s">
        <v>165</v>
      </c>
      <c r="F41">
        <v>4</v>
      </c>
      <c r="G41" t="str">
        <f>+VLOOKUP(bloque3_2[[#This Row],[niño]],BD.niños[[Código]:[sexo]],6,FALSE)</f>
        <v>5 y 6</v>
      </c>
      <c r="H41" t="str">
        <f>+VLOOKUP(bloque3_2[[#This Row],[niño]],BD.niños[[Código]:[sexo]],7,FALSE)</f>
        <v>M</v>
      </c>
      <c r="I41" s="1">
        <v>3</v>
      </c>
    </row>
    <row r="42" spans="1:9" x14ac:dyDescent="0.55000000000000004">
      <c r="A42" s="1">
        <v>2</v>
      </c>
      <c r="B42" t="s">
        <v>540</v>
      </c>
      <c r="C42" s="1" t="s">
        <v>0</v>
      </c>
      <c r="D42" s="1">
        <v>7</v>
      </c>
      <c r="E42" s="1" t="s">
        <v>168</v>
      </c>
      <c r="F42">
        <v>4</v>
      </c>
      <c r="G42" t="str">
        <f>+VLOOKUP(bloque3_2[[#This Row],[niño]],BD.niños[[Código]:[sexo]],6,FALSE)</f>
        <v>7 y 8</v>
      </c>
      <c r="H42" t="str">
        <f>+VLOOKUP(bloque3_2[[#This Row],[niño]],BD.niños[[Código]:[sexo]],7,FALSE)</f>
        <v>F</v>
      </c>
      <c r="I42" s="1">
        <v>3</v>
      </c>
    </row>
    <row r="43" spans="1:9" x14ac:dyDescent="0.55000000000000004">
      <c r="A43" s="1">
        <v>2</v>
      </c>
      <c r="B43" t="s">
        <v>540</v>
      </c>
      <c r="C43" s="1" t="s">
        <v>0</v>
      </c>
      <c r="D43" s="1">
        <v>7</v>
      </c>
      <c r="E43" s="1" t="s">
        <v>172</v>
      </c>
      <c r="F43">
        <v>7</v>
      </c>
      <c r="G43" t="str">
        <f>+VLOOKUP(bloque3_2[[#This Row],[niño]],BD.niños[[Código]:[sexo]],6,FALSE)</f>
        <v>7 y 8</v>
      </c>
      <c r="H43" t="str">
        <f>+VLOOKUP(bloque3_2[[#This Row],[niño]],BD.niños[[Código]:[sexo]],7,FALSE)</f>
        <v>F</v>
      </c>
      <c r="I43" s="1">
        <v>3</v>
      </c>
    </row>
    <row r="44" spans="1:9" x14ac:dyDescent="0.55000000000000004">
      <c r="A44" s="1">
        <v>2</v>
      </c>
      <c r="B44" t="s">
        <v>540</v>
      </c>
      <c r="C44" s="1" t="s">
        <v>0</v>
      </c>
      <c r="D44" s="1">
        <v>7</v>
      </c>
      <c r="E44" s="1" t="s">
        <v>176</v>
      </c>
      <c r="F44">
        <v>7</v>
      </c>
      <c r="G44" t="str">
        <f>+VLOOKUP(bloque3_2[[#This Row],[niño]],BD.niños[[Código]:[sexo]],6,FALSE)</f>
        <v>5 y 6</v>
      </c>
      <c r="H44" t="str">
        <f>+VLOOKUP(bloque3_2[[#This Row],[niño]],BD.niños[[Código]:[sexo]],7,FALSE)</f>
        <v>F</v>
      </c>
      <c r="I44" s="1">
        <v>3</v>
      </c>
    </row>
    <row r="45" spans="1:9" x14ac:dyDescent="0.55000000000000004">
      <c r="A45" s="1">
        <v>2</v>
      </c>
      <c r="B45" t="s">
        <v>540</v>
      </c>
      <c r="C45" s="1" t="s">
        <v>0</v>
      </c>
      <c r="D45" s="1">
        <v>7</v>
      </c>
      <c r="E45" s="1" t="s">
        <v>180</v>
      </c>
      <c r="F45">
        <v>4</v>
      </c>
      <c r="G45" t="str">
        <f>+VLOOKUP(bloque3_2[[#This Row],[niño]],BD.niños[[Código]:[sexo]],6,FALSE)</f>
        <v>7 y 8</v>
      </c>
      <c r="H45" t="str">
        <f>+VLOOKUP(bloque3_2[[#This Row],[niño]],BD.niños[[Código]:[sexo]],7,FALSE)</f>
        <v>F</v>
      </c>
      <c r="I45" s="1">
        <v>3</v>
      </c>
    </row>
    <row r="46" spans="1:9" x14ac:dyDescent="0.55000000000000004">
      <c r="A46" s="1">
        <v>2</v>
      </c>
      <c r="B46" t="s">
        <v>540</v>
      </c>
      <c r="C46" s="1" t="s">
        <v>0</v>
      </c>
      <c r="D46" s="1">
        <v>7</v>
      </c>
      <c r="E46" s="1" t="s">
        <v>234</v>
      </c>
      <c r="F46">
        <v>4</v>
      </c>
      <c r="G46" t="str">
        <f>+VLOOKUP(bloque3_2[[#This Row],[niño]],BD.niños[[Código]:[sexo]],6,FALSE)</f>
        <v>9 y 10</v>
      </c>
      <c r="H46" t="str">
        <f>+VLOOKUP(bloque3_2[[#This Row],[niño]],BD.niños[[Código]:[sexo]],7,FALSE)</f>
        <v>M</v>
      </c>
      <c r="I46" s="1">
        <v>3</v>
      </c>
    </row>
    <row r="47" spans="1:9" x14ac:dyDescent="0.55000000000000004">
      <c r="A47" s="1">
        <v>2</v>
      </c>
      <c r="B47" t="s">
        <v>540</v>
      </c>
      <c r="C47" s="1" t="s">
        <v>0</v>
      </c>
      <c r="D47" s="1">
        <v>7</v>
      </c>
      <c r="E47" s="1" t="s">
        <v>238</v>
      </c>
      <c r="F47">
        <v>7</v>
      </c>
      <c r="G47" t="str">
        <f>+VLOOKUP(bloque3_2[[#This Row],[niño]],BD.niños[[Código]:[sexo]],6,FALSE)</f>
        <v>9 y 10</v>
      </c>
      <c r="H47" t="str">
        <f>+VLOOKUP(bloque3_2[[#This Row],[niño]],BD.niños[[Código]:[sexo]],7,FALSE)</f>
        <v>M</v>
      </c>
      <c r="I47" s="1">
        <v>3</v>
      </c>
    </row>
    <row r="48" spans="1:9" x14ac:dyDescent="0.55000000000000004">
      <c r="A48" s="1">
        <v>2</v>
      </c>
      <c r="B48" t="s">
        <v>540</v>
      </c>
      <c r="C48" s="1" t="s">
        <v>0</v>
      </c>
      <c r="D48" s="1">
        <v>7</v>
      </c>
      <c r="E48" s="1" t="s">
        <v>241</v>
      </c>
      <c r="F48">
        <v>7</v>
      </c>
      <c r="G48" t="str">
        <f>+VLOOKUP(bloque3_2[[#This Row],[niño]],BD.niños[[Código]:[sexo]],6,FALSE)</f>
        <v>9 y 10</v>
      </c>
      <c r="H48" t="str">
        <f>+VLOOKUP(bloque3_2[[#This Row],[niño]],BD.niños[[Código]:[sexo]],7,FALSE)</f>
        <v>F</v>
      </c>
      <c r="I48" s="1">
        <v>3</v>
      </c>
    </row>
    <row r="49" spans="1:9" x14ac:dyDescent="0.55000000000000004">
      <c r="A49" s="1">
        <v>2</v>
      </c>
      <c r="B49" t="s">
        <v>540</v>
      </c>
      <c r="C49" s="1" t="s">
        <v>0</v>
      </c>
      <c r="D49" s="1">
        <v>7</v>
      </c>
      <c r="E49" s="1" t="s">
        <v>245</v>
      </c>
      <c r="F49">
        <v>7</v>
      </c>
      <c r="G49" t="str">
        <f>+VLOOKUP(bloque3_2[[#This Row],[niño]],BD.niños[[Código]:[sexo]],6,FALSE)</f>
        <v>7 y 8</v>
      </c>
      <c r="H49" t="str">
        <f>+VLOOKUP(bloque3_2[[#This Row],[niño]],BD.niños[[Código]:[sexo]],7,FALSE)</f>
        <v>M</v>
      </c>
      <c r="I49" s="1">
        <v>3</v>
      </c>
    </row>
    <row r="50" spans="1:9" x14ac:dyDescent="0.55000000000000004">
      <c r="A50" s="1">
        <v>2</v>
      </c>
      <c r="B50" t="s">
        <v>540</v>
      </c>
      <c r="C50" s="1" t="s">
        <v>0</v>
      </c>
      <c r="D50" s="1">
        <v>7</v>
      </c>
      <c r="E50" s="1" t="s">
        <v>249</v>
      </c>
      <c r="F50">
        <v>7</v>
      </c>
      <c r="G50" t="str">
        <f>+VLOOKUP(bloque3_2[[#This Row],[niño]],BD.niños[[Código]:[sexo]],6,FALSE)</f>
        <v>5 y 6</v>
      </c>
      <c r="H50" t="str">
        <f>+VLOOKUP(bloque3_2[[#This Row],[niño]],BD.niños[[Código]:[sexo]],7,FALSE)</f>
        <v>M</v>
      </c>
      <c r="I50" s="1">
        <v>3</v>
      </c>
    </row>
    <row r="51" spans="1:9" x14ac:dyDescent="0.55000000000000004">
      <c r="A51" s="1">
        <v>2</v>
      </c>
      <c r="B51" t="s">
        <v>540</v>
      </c>
      <c r="C51" s="1" t="s">
        <v>0</v>
      </c>
      <c r="D51" s="1">
        <v>7</v>
      </c>
      <c r="E51" s="1" t="s">
        <v>253</v>
      </c>
      <c r="F51">
        <v>7</v>
      </c>
      <c r="G51" t="str">
        <f>+VLOOKUP(bloque3_2[[#This Row],[niño]],BD.niños[[Código]:[sexo]],6,FALSE)</f>
        <v>7 y 8</v>
      </c>
      <c r="H51" t="str">
        <f>+VLOOKUP(bloque3_2[[#This Row],[niño]],BD.niños[[Código]:[sexo]],7,FALSE)</f>
        <v>M</v>
      </c>
      <c r="I51" s="1">
        <v>3</v>
      </c>
    </row>
    <row r="52" spans="1:9" x14ac:dyDescent="0.55000000000000004">
      <c r="A52" s="1">
        <v>2</v>
      </c>
      <c r="B52" t="s">
        <v>540</v>
      </c>
      <c r="C52" s="1" t="s">
        <v>0</v>
      </c>
      <c r="D52" s="1">
        <v>7</v>
      </c>
      <c r="E52" s="1" t="s">
        <v>257</v>
      </c>
      <c r="F52">
        <v>7</v>
      </c>
      <c r="G52" t="str">
        <f>+VLOOKUP(bloque3_2[[#This Row],[niño]],BD.niños[[Código]:[sexo]],6,FALSE)</f>
        <v>7 y 8</v>
      </c>
      <c r="H52" t="str">
        <f>+VLOOKUP(bloque3_2[[#This Row],[niño]],BD.niños[[Código]:[sexo]],7,FALSE)</f>
        <v>M</v>
      </c>
      <c r="I52" s="1">
        <v>3</v>
      </c>
    </row>
    <row r="53" spans="1:9" x14ac:dyDescent="0.55000000000000004">
      <c r="A53" s="1">
        <v>2</v>
      </c>
      <c r="B53" t="s">
        <v>540</v>
      </c>
      <c r="C53" s="1" t="s">
        <v>0</v>
      </c>
      <c r="D53" s="1">
        <v>7</v>
      </c>
      <c r="E53" s="1" t="s">
        <v>299</v>
      </c>
      <c r="F53">
        <v>7</v>
      </c>
      <c r="G53" t="str">
        <f>+VLOOKUP(bloque3_2[[#This Row],[niño]],BD.niños[[Código]:[sexo]],6,FALSE)</f>
        <v>7 y 8</v>
      </c>
      <c r="H53" t="str">
        <f>+VLOOKUP(bloque3_2[[#This Row],[niño]],BD.niños[[Código]:[sexo]],7,FALSE)</f>
        <v>M</v>
      </c>
      <c r="I53" s="1">
        <v>3</v>
      </c>
    </row>
    <row r="54" spans="1:9" x14ac:dyDescent="0.55000000000000004">
      <c r="A54" s="1">
        <v>2</v>
      </c>
      <c r="B54" t="s">
        <v>540</v>
      </c>
      <c r="C54" s="1" t="s">
        <v>0</v>
      </c>
      <c r="D54" s="1">
        <v>7</v>
      </c>
      <c r="E54" s="1" t="s">
        <v>301</v>
      </c>
      <c r="F54">
        <v>7</v>
      </c>
      <c r="G54" t="str">
        <f>+VLOOKUP(bloque3_2[[#This Row],[niño]],BD.niños[[Código]:[sexo]],6,FALSE)</f>
        <v>5 y 6</v>
      </c>
      <c r="H54" t="str">
        <f>+VLOOKUP(bloque3_2[[#This Row],[niño]],BD.niños[[Código]:[sexo]],7,FALSE)</f>
        <v>M</v>
      </c>
      <c r="I54" s="1">
        <v>3</v>
      </c>
    </row>
    <row r="55" spans="1:9" x14ac:dyDescent="0.55000000000000004">
      <c r="A55" s="1">
        <v>2</v>
      </c>
      <c r="B55" t="s">
        <v>540</v>
      </c>
      <c r="C55" s="1" t="s">
        <v>0</v>
      </c>
      <c r="D55" s="1">
        <v>7</v>
      </c>
      <c r="E55" s="1" t="s">
        <v>305</v>
      </c>
      <c r="F55">
        <v>7</v>
      </c>
      <c r="G55" t="str">
        <f>+VLOOKUP(bloque3_2[[#This Row],[niño]],BD.niños[[Código]:[sexo]],6,FALSE)</f>
        <v>7 y 8</v>
      </c>
      <c r="H55" t="str">
        <f>+VLOOKUP(bloque3_2[[#This Row],[niño]],BD.niños[[Código]:[sexo]],7,FALSE)</f>
        <v>M</v>
      </c>
      <c r="I55" s="1">
        <v>3</v>
      </c>
    </row>
    <row r="56" spans="1:9" x14ac:dyDescent="0.55000000000000004">
      <c r="A56" s="1">
        <v>2</v>
      </c>
      <c r="B56" t="s">
        <v>540</v>
      </c>
      <c r="C56" s="1" t="s">
        <v>0</v>
      </c>
      <c r="D56" s="1">
        <v>7</v>
      </c>
      <c r="E56" s="1" t="s">
        <v>308</v>
      </c>
      <c r="F56">
        <v>7</v>
      </c>
      <c r="G56" t="str">
        <f>+VLOOKUP(bloque3_2[[#This Row],[niño]],BD.niños[[Código]:[sexo]],6,FALSE)</f>
        <v>9 y 10</v>
      </c>
      <c r="H56" t="str">
        <f>+VLOOKUP(bloque3_2[[#This Row],[niño]],BD.niños[[Código]:[sexo]],7,FALSE)</f>
        <v>M</v>
      </c>
      <c r="I56" s="1">
        <v>3</v>
      </c>
    </row>
    <row r="57" spans="1:9" x14ac:dyDescent="0.55000000000000004">
      <c r="A57" s="1">
        <v>2</v>
      </c>
      <c r="B57" t="s">
        <v>540</v>
      </c>
      <c r="C57" s="1" t="s">
        <v>0</v>
      </c>
      <c r="D57" s="1">
        <v>7</v>
      </c>
      <c r="E57" s="1" t="s">
        <v>311</v>
      </c>
      <c r="F57">
        <v>7</v>
      </c>
      <c r="G57" t="str">
        <f>+VLOOKUP(bloque3_2[[#This Row],[niño]],BD.niños[[Código]:[sexo]],6,FALSE)</f>
        <v>9 y 10</v>
      </c>
      <c r="H57" t="str">
        <f>+VLOOKUP(bloque3_2[[#This Row],[niño]],BD.niños[[Código]:[sexo]],7,FALSE)</f>
        <v>M</v>
      </c>
      <c r="I57" s="1">
        <v>3</v>
      </c>
    </row>
    <row r="58" spans="1:9" x14ac:dyDescent="0.55000000000000004">
      <c r="A58" s="1">
        <v>2</v>
      </c>
      <c r="B58" t="s">
        <v>540</v>
      </c>
      <c r="C58" s="1" t="s">
        <v>0</v>
      </c>
      <c r="D58" s="1">
        <v>7</v>
      </c>
      <c r="E58" s="1" t="s">
        <v>314</v>
      </c>
      <c r="F58">
        <v>5</v>
      </c>
      <c r="G58" t="str">
        <f>+VLOOKUP(bloque3_2[[#This Row],[niño]],BD.niños[[Código]:[sexo]],6,FALSE)</f>
        <v>9 y 10</v>
      </c>
      <c r="H58" t="str">
        <f>+VLOOKUP(bloque3_2[[#This Row],[niño]],BD.niños[[Código]:[sexo]],7,FALSE)</f>
        <v>M</v>
      </c>
      <c r="I58" s="1">
        <v>3</v>
      </c>
    </row>
    <row r="59" spans="1:9" x14ac:dyDescent="0.55000000000000004">
      <c r="A59" s="1">
        <v>2</v>
      </c>
      <c r="B59" t="s">
        <v>540</v>
      </c>
      <c r="C59" s="1" t="s">
        <v>0</v>
      </c>
      <c r="D59" s="1">
        <v>7</v>
      </c>
      <c r="E59" s="1" t="s">
        <v>372</v>
      </c>
      <c r="F59">
        <v>7</v>
      </c>
      <c r="G59" t="str">
        <f>+VLOOKUP(bloque3_2[[#This Row],[niño]],BD.niños[[Código]:[sexo]],6,FALSE)</f>
        <v>9 y 10</v>
      </c>
      <c r="H59" t="str">
        <f>+VLOOKUP(bloque3_2[[#This Row],[niño]],BD.niños[[Código]:[sexo]],7,FALSE)</f>
        <v>M</v>
      </c>
      <c r="I59" s="1">
        <v>3</v>
      </c>
    </row>
    <row r="60" spans="1:9" x14ac:dyDescent="0.55000000000000004">
      <c r="A60" s="1">
        <v>2</v>
      </c>
      <c r="B60" t="s">
        <v>540</v>
      </c>
      <c r="C60" s="1" t="s">
        <v>0</v>
      </c>
      <c r="D60" s="1">
        <v>7</v>
      </c>
      <c r="E60" s="1" t="s">
        <v>337</v>
      </c>
      <c r="F60">
        <v>7</v>
      </c>
      <c r="G60" t="str">
        <f>+VLOOKUP(bloque3_2[[#This Row],[niño]],BD.niños[[Código]:[sexo]],6,FALSE)</f>
        <v>7 y 8</v>
      </c>
      <c r="H60" t="str">
        <f>+VLOOKUP(bloque3_2[[#This Row],[niño]],BD.niños[[Código]:[sexo]],7,FALSE)</f>
        <v>M</v>
      </c>
      <c r="I60" s="1">
        <v>3</v>
      </c>
    </row>
    <row r="61" spans="1:9" x14ac:dyDescent="0.55000000000000004">
      <c r="A61" s="1">
        <v>2</v>
      </c>
      <c r="B61" t="s">
        <v>540</v>
      </c>
      <c r="C61" s="1" t="s">
        <v>0</v>
      </c>
      <c r="D61" s="1">
        <v>7</v>
      </c>
      <c r="E61" s="1" t="s">
        <v>341</v>
      </c>
      <c r="F61">
        <v>7</v>
      </c>
      <c r="G61" t="str">
        <f>+VLOOKUP(bloque3_2[[#This Row],[niño]],BD.niños[[Código]:[sexo]],6,FALSE)</f>
        <v>7 y 8</v>
      </c>
      <c r="H61" t="str">
        <f>+VLOOKUP(bloque3_2[[#This Row],[niño]],BD.niños[[Código]:[sexo]],7,FALSE)</f>
        <v>F</v>
      </c>
      <c r="I61" s="1">
        <v>3</v>
      </c>
    </row>
    <row r="62" spans="1:9" x14ac:dyDescent="0.55000000000000004">
      <c r="A62" s="1">
        <v>2</v>
      </c>
      <c r="B62" t="s">
        <v>540</v>
      </c>
      <c r="C62" s="1" t="s">
        <v>0</v>
      </c>
      <c r="D62" s="1">
        <v>7</v>
      </c>
      <c r="E62" s="1" t="s">
        <v>344</v>
      </c>
      <c r="F62">
        <v>7</v>
      </c>
      <c r="G62" t="str">
        <f>+VLOOKUP(bloque3_2[[#This Row],[niño]],BD.niños[[Código]:[sexo]],6,FALSE)</f>
        <v>5 y 6</v>
      </c>
      <c r="H62" t="str">
        <f>+VLOOKUP(bloque3_2[[#This Row],[niño]],BD.niños[[Código]:[sexo]],7,FALSE)</f>
        <v>F</v>
      </c>
      <c r="I62" s="1">
        <v>3</v>
      </c>
    </row>
    <row r="63" spans="1:9" x14ac:dyDescent="0.55000000000000004">
      <c r="A63" s="1">
        <v>2</v>
      </c>
      <c r="B63" t="s">
        <v>540</v>
      </c>
      <c r="C63" s="1" t="s">
        <v>0</v>
      </c>
      <c r="D63" s="1">
        <v>7</v>
      </c>
      <c r="E63" s="1" t="s">
        <v>348</v>
      </c>
      <c r="F63">
        <v>4</v>
      </c>
      <c r="G63" t="str">
        <f>+VLOOKUP(bloque3_2[[#This Row],[niño]],BD.niños[[Código]:[sexo]],6,FALSE)</f>
        <v>5 y 6</v>
      </c>
      <c r="H63" t="str">
        <f>+VLOOKUP(bloque3_2[[#This Row],[niño]],BD.niños[[Código]:[sexo]],7,FALSE)</f>
        <v>M</v>
      </c>
      <c r="I63" s="1">
        <v>3</v>
      </c>
    </row>
    <row r="64" spans="1:9" x14ac:dyDescent="0.55000000000000004">
      <c r="A64" s="1">
        <v>3</v>
      </c>
      <c r="B64" t="s">
        <v>541</v>
      </c>
      <c r="C64" s="1" t="s">
        <v>3</v>
      </c>
      <c r="D64" s="1">
        <v>4</v>
      </c>
      <c r="E64" s="1" t="s">
        <v>89</v>
      </c>
      <c r="F64">
        <v>4</v>
      </c>
      <c r="G64" t="str">
        <f>+VLOOKUP(bloque3_2[[#This Row],[niño]],BD.niños[[Código]:[sexo]],6,FALSE)</f>
        <v>9 y 10</v>
      </c>
      <c r="H64" t="str">
        <f>+VLOOKUP(bloque3_2[[#This Row],[niño]],BD.niños[[Código]:[sexo]],7,FALSE)</f>
        <v>F</v>
      </c>
      <c r="I64" s="1">
        <v>3</v>
      </c>
    </row>
    <row r="65" spans="1:9" x14ac:dyDescent="0.55000000000000004">
      <c r="A65" s="1">
        <v>3</v>
      </c>
      <c r="B65" t="s">
        <v>541</v>
      </c>
      <c r="C65" s="1" t="s">
        <v>3</v>
      </c>
      <c r="D65" s="1">
        <v>4</v>
      </c>
      <c r="E65" s="1" t="s">
        <v>93</v>
      </c>
      <c r="F65">
        <v>4</v>
      </c>
      <c r="G65" t="str">
        <f>+VLOOKUP(bloque3_2[[#This Row],[niño]],BD.niños[[Código]:[sexo]],6,FALSE)</f>
        <v>9 y 10</v>
      </c>
      <c r="H65" t="str">
        <f>+VLOOKUP(bloque3_2[[#This Row],[niño]],BD.niños[[Código]:[sexo]],7,FALSE)</f>
        <v>F</v>
      </c>
      <c r="I65" s="1">
        <v>3</v>
      </c>
    </row>
    <row r="66" spans="1:9" x14ac:dyDescent="0.55000000000000004">
      <c r="A66" s="1">
        <v>3</v>
      </c>
      <c r="B66" t="s">
        <v>541</v>
      </c>
      <c r="C66" s="1" t="s">
        <v>3</v>
      </c>
      <c r="D66" s="1">
        <v>4</v>
      </c>
      <c r="E66" s="1" t="s">
        <v>97</v>
      </c>
      <c r="F66">
        <v>4</v>
      </c>
      <c r="G66" t="str">
        <f>+VLOOKUP(bloque3_2[[#This Row],[niño]],BD.niños[[Código]:[sexo]],6,FALSE)</f>
        <v>9 y 10</v>
      </c>
      <c r="H66" t="str">
        <f>+VLOOKUP(bloque3_2[[#This Row],[niño]],BD.niños[[Código]:[sexo]],7,FALSE)</f>
        <v>F</v>
      </c>
      <c r="I66" s="1">
        <v>3</v>
      </c>
    </row>
    <row r="67" spans="1:9" x14ac:dyDescent="0.55000000000000004">
      <c r="A67" s="1">
        <v>3</v>
      </c>
      <c r="B67" t="s">
        <v>541</v>
      </c>
      <c r="C67" s="1" t="s">
        <v>3</v>
      </c>
      <c r="D67" s="1">
        <v>4</v>
      </c>
      <c r="E67" s="1" t="s">
        <v>101</v>
      </c>
      <c r="F67">
        <v>4</v>
      </c>
      <c r="G67" t="str">
        <f>+VLOOKUP(bloque3_2[[#This Row],[niño]],BD.niños[[Código]:[sexo]],6,FALSE)</f>
        <v>9 y 10</v>
      </c>
      <c r="H67" t="str">
        <f>+VLOOKUP(bloque3_2[[#This Row],[niño]],BD.niños[[Código]:[sexo]],7,FALSE)</f>
        <v>F</v>
      </c>
      <c r="I67" s="1">
        <v>3</v>
      </c>
    </row>
    <row r="68" spans="1:9" x14ac:dyDescent="0.55000000000000004">
      <c r="A68" s="1">
        <v>3</v>
      </c>
      <c r="B68" t="s">
        <v>541</v>
      </c>
      <c r="C68" s="1" t="s">
        <v>3</v>
      </c>
      <c r="D68" s="1">
        <v>4</v>
      </c>
      <c r="E68" s="1" t="s">
        <v>150</v>
      </c>
      <c r="F68">
        <v>4</v>
      </c>
      <c r="G68" t="str">
        <f>+VLOOKUP(bloque3_2[[#This Row],[niño]],BD.niños[[Código]:[sexo]],6,FALSE)</f>
        <v>5 y 6</v>
      </c>
      <c r="H68" t="str">
        <f>+VLOOKUP(bloque3_2[[#This Row],[niño]],BD.niños[[Código]:[sexo]],7,FALSE)</f>
        <v>F</v>
      </c>
      <c r="I68" s="1">
        <v>3</v>
      </c>
    </row>
    <row r="69" spans="1:9" x14ac:dyDescent="0.55000000000000004">
      <c r="A69" s="1">
        <v>3</v>
      </c>
      <c r="B69" t="s">
        <v>541</v>
      </c>
      <c r="C69" s="1" t="s">
        <v>3</v>
      </c>
      <c r="D69" s="1">
        <v>4</v>
      </c>
      <c r="E69" s="1" t="s">
        <v>153</v>
      </c>
      <c r="F69">
        <v>7</v>
      </c>
      <c r="G69" t="str">
        <f>+VLOOKUP(bloque3_2[[#This Row],[niño]],BD.niños[[Código]:[sexo]],6,FALSE)</f>
        <v>7 y 8</v>
      </c>
      <c r="H69" t="str">
        <f>+VLOOKUP(bloque3_2[[#This Row],[niño]],BD.niños[[Código]:[sexo]],7,FALSE)</f>
        <v>M</v>
      </c>
      <c r="I69" s="1">
        <v>3</v>
      </c>
    </row>
    <row r="70" spans="1:9" x14ac:dyDescent="0.55000000000000004">
      <c r="A70" s="1">
        <v>3</v>
      </c>
      <c r="B70" t="s">
        <v>541</v>
      </c>
      <c r="C70" s="1" t="s">
        <v>3</v>
      </c>
      <c r="D70" s="1">
        <v>4</v>
      </c>
      <c r="E70" s="1" t="s">
        <v>157</v>
      </c>
      <c r="F70">
        <v>4</v>
      </c>
      <c r="G70" t="str">
        <f>+VLOOKUP(bloque3_2[[#This Row],[niño]],BD.niños[[Código]:[sexo]],6,FALSE)</f>
        <v>7 y 8</v>
      </c>
      <c r="H70" t="str">
        <f>+VLOOKUP(bloque3_2[[#This Row],[niño]],BD.niños[[Código]:[sexo]],7,FALSE)</f>
        <v>M</v>
      </c>
      <c r="I70" s="1">
        <v>3</v>
      </c>
    </row>
    <row r="71" spans="1:9" x14ac:dyDescent="0.55000000000000004">
      <c r="A71" s="1">
        <v>3</v>
      </c>
      <c r="B71" t="s">
        <v>541</v>
      </c>
      <c r="C71" s="1" t="s">
        <v>3</v>
      </c>
      <c r="D71" s="1">
        <v>4</v>
      </c>
      <c r="E71" s="1" t="s">
        <v>164</v>
      </c>
      <c r="F71">
        <v>4</v>
      </c>
      <c r="G71" t="str">
        <f>+VLOOKUP(bloque3_2[[#This Row],[niño]],BD.niños[[Código]:[sexo]],6,FALSE)</f>
        <v>5 y 6</v>
      </c>
      <c r="H71" t="str">
        <f>+VLOOKUP(bloque3_2[[#This Row],[niño]],BD.niños[[Código]:[sexo]],7,FALSE)</f>
        <v>M</v>
      </c>
      <c r="I71" s="1">
        <v>3</v>
      </c>
    </row>
    <row r="72" spans="1:9" x14ac:dyDescent="0.55000000000000004">
      <c r="A72" s="1">
        <v>3</v>
      </c>
      <c r="B72" t="s">
        <v>541</v>
      </c>
      <c r="C72" s="1" t="s">
        <v>3</v>
      </c>
      <c r="D72" s="1">
        <v>4</v>
      </c>
      <c r="E72" s="1" t="s">
        <v>165</v>
      </c>
      <c r="F72">
        <v>4</v>
      </c>
      <c r="G72" t="str">
        <f>+VLOOKUP(bloque3_2[[#This Row],[niño]],BD.niños[[Código]:[sexo]],6,FALSE)</f>
        <v>5 y 6</v>
      </c>
      <c r="H72" t="str">
        <f>+VLOOKUP(bloque3_2[[#This Row],[niño]],BD.niños[[Código]:[sexo]],7,FALSE)</f>
        <v>M</v>
      </c>
      <c r="I72" s="1">
        <v>3</v>
      </c>
    </row>
    <row r="73" spans="1:9" x14ac:dyDescent="0.55000000000000004">
      <c r="A73" s="1">
        <v>3</v>
      </c>
      <c r="B73" t="s">
        <v>541</v>
      </c>
      <c r="C73" s="1" t="s">
        <v>3</v>
      </c>
      <c r="D73" s="1">
        <v>4</v>
      </c>
      <c r="E73" s="1" t="s">
        <v>168</v>
      </c>
      <c r="F73">
        <v>4</v>
      </c>
      <c r="G73" t="str">
        <f>+VLOOKUP(bloque3_2[[#This Row],[niño]],BD.niños[[Código]:[sexo]],6,FALSE)</f>
        <v>7 y 8</v>
      </c>
      <c r="H73" t="str">
        <f>+VLOOKUP(bloque3_2[[#This Row],[niño]],BD.niños[[Código]:[sexo]],7,FALSE)</f>
        <v>F</v>
      </c>
      <c r="I73" s="1">
        <v>3</v>
      </c>
    </row>
    <row r="74" spans="1:9" x14ac:dyDescent="0.55000000000000004">
      <c r="A74" s="1">
        <v>3</v>
      </c>
      <c r="B74" t="s">
        <v>541</v>
      </c>
      <c r="C74" s="1" t="s">
        <v>3</v>
      </c>
      <c r="D74" s="1">
        <v>4</v>
      </c>
      <c r="E74" s="1" t="s">
        <v>172</v>
      </c>
      <c r="F74">
        <v>4</v>
      </c>
      <c r="G74" t="str">
        <f>+VLOOKUP(bloque3_2[[#This Row],[niño]],BD.niños[[Código]:[sexo]],6,FALSE)</f>
        <v>7 y 8</v>
      </c>
      <c r="H74" t="str">
        <f>+VLOOKUP(bloque3_2[[#This Row],[niño]],BD.niños[[Código]:[sexo]],7,FALSE)</f>
        <v>F</v>
      </c>
      <c r="I74" s="1">
        <v>3</v>
      </c>
    </row>
    <row r="75" spans="1:9" x14ac:dyDescent="0.55000000000000004">
      <c r="A75" s="1">
        <v>3</v>
      </c>
      <c r="B75" t="s">
        <v>541</v>
      </c>
      <c r="C75" s="1" t="s">
        <v>3</v>
      </c>
      <c r="D75" s="1">
        <v>4</v>
      </c>
      <c r="E75" s="1" t="s">
        <v>176</v>
      </c>
      <c r="F75">
        <v>4</v>
      </c>
      <c r="G75" t="str">
        <f>+VLOOKUP(bloque3_2[[#This Row],[niño]],BD.niños[[Código]:[sexo]],6,FALSE)</f>
        <v>5 y 6</v>
      </c>
      <c r="H75" t="str">
        <f>+VLOOKUP(bloque3_2[[#This Row],[niño]],BD.niños[[Código]:[sexo]],7,FALSE)</f>
        <v>F</v>
      </c>
      <c r="I75" s="1">
        <v>3</v>
      </c>
    </row>
    <row r="76" spans="1:9" x14ac:dyDescent="0.55000000000000004">
      <c r="A76" s="1">
        <v>3</v>
      </c>
      <c r="B76" t="s">
        <v>541</v>
      </c>
      <c r="C76" s="1" t="s">
        <v>3</v>
      </c>
      <c r="D76" s="1">
        <v>4</v>
      </c>
      <c r="E76" s="1" t="s">
        <v>180</v>
      </c>
      <c r="F76">
        <v>7</v>
      </c>
      <c r="G76" t="str">
        <f>+VLOOKUP(bloque3_2[[#This Row],[niño]],BD.niños[[Código]:[sexo]],6,FALSE)</f>
        <v>7 y 8</v>
      </c>
      <c r="H76" t="str">
        <f>+VLOOKUP(bloque3_2[[#This Row],[niño]],BD.niños[[Código]:[sexo]],7,FALSE)</f>
        <v>F</v>
      </c>
      <c r="I76" s="1">
        <v>3</v>
      </c>
    </row>
    <row r="77" spans="1:9" x14ac:dyDescent="0.55000000000000004">
      <c r="A77" s="1">
        <v>3</v>
      </c>
      <c r="B77" t="s">
        <v>541</v>
      </c>
      <c r="C77" s="1" t="s">
        <v>3</v>
      </c>
      <c r="D77" s="1">
        <v>4</v>
      </c>
      <c r="E77" s="1" t="s">
        <v>234</v>
      </c>
      <c r="F77">
        <v>7</v>
      </c>
      <c r="G77" t="str">
        <f>+VLOOKUP(bloque3_2[[#This Row],[niño]],BD.niños[[Código]:[sexo]],6,FALSE)</f>
        <v>9 y 10</v>
      </c>
      <c r="H77" t="str">
        <f>+VLOOKUP(bloque3_2[[#This Row],[niño]],BD.niños[[Código]:[sexo]],7,FALSE)</f>
        <v>M</v>
      </c>
      <c r="I77" s="1">
        <v>3</v>
      </c>
    </row>
    <row r="78" spans="1:9" x14ac:dyDescent="0.55000000000000004">
      <c r="A78" s="1">
        <v>3</v>
      </c>
      <c r="B78" t="s">
        <v>541</v>
      </c>
      <c r="C78" s="1" t="s">
        <v>3</v>
      </c>
      <c r="D78" s="1">
        <v>4</v>
      </c>
      <c r="E78" s="1" t="s">
        <v>238</v>
      </c>
      <c r="F78">
        <v>4</v>
      </c>
      <c r="G78" t="str">
        <f>+VLOOKUP(bloque3_2[[#This Row],[niño]],BD.niños[[Código]:[sexo]],6,FALSE)</f>
        <v>9 y 10</v>
      </c>
      <c r="H78" t="str">
        <f>+VLOOKUP(bloque3_2[[#This Row],[niño]],BD.niños[[Código]:[sexo]],7,FALSE)</f>
        <v>M</v>
      </c>
      <c r="I78" s="1">
        <v>3</v>
      </c>
    </row>
    <row r="79" spans="1:9" x14ac:dyDescent="0.55000000000000004">
      <c r="A79" s="1">
        <v>3</v>
      </c>
      <c r="B79" t="s">
        <v>541</v>
      </c>
      <c r="C79" s="1" t="s">
        <v>3</v>
      </c>
      <c r="D79" s="1">
        <v>4</v>
      </c>
      <c r="E79" s="1" t="s">
        <v>241</v>
      </c>
      <c r="F79">
        <v>4</v>
      </c>
      <c r="G79" t="str">
        <f>+VLOOKUP(bloque3_2[[#This Row],[niño]],BD.niños[[Código]:[sexo]],6,FALSE)</f>
        <v>9 y 10</v>
      </c>
      <c r="H79" t="str">
        <f>+VLOOKUP(bloque3_2[[#This Row],[niño]],BD.niños[[Código]:[sexo]],7,FALSE)</f>
        <v>F</v>
      </c>
      <c r="I79" s="1">
        <v>3</v>
      </c>
    </row>
    <row r="80" spans="1:9" x14ac:dyDescent="0.55000000000000004">
      <c r="A80" s="1">
        <v>3</v>
      </c>
      <c r="B80" t="s">
        <v>541</v>
      </c>
      <c r="C80" s="1" t="s">
        <v>3</v>
      </c>
      <c r="D80" s="1">
        <v>4</v>
      </c>
      <c r="E80" s="1" t="s">
        <v>245</v>
      </c>
      <c r="F80">
        <v>4</v>
      </c>
      <c r="G80" t="str">
        <f>+VLOOKUP(bloque3_2[[#This Row],[niño]],BD.niños[[Código]:[sexo]],6,FALSE)</f>
        <v>7 y 8</v>
      </c>
      <c r="H80" t="str">
        <f>+VLOOKUP(bloque3_2[[#This Row],[niño]],BD.niños[[Código]:[sexo]],7,FALSE)</f>
        <v>M</v>
      </c>
      <c r="I80" s="1">
        <v>3</v>
      </c>
    </row>
    <row r="81" spans="1:9" x14ac:dyDescent="0.55000000000000004">
      <c r="A81" s="1">
        <v>3</v>
      </c>
      <c r="B81" t="s">
        <v>541</v>
      </c>
      <c r="C81" s="1" t="s">
        <v>3</v>
      </c>
      <c r="D81" s="1">
        <v>4</v>
      </c>
      <c r="E81" s="1" t="s">
        <v>249</v>
      </c>
      <c r="F81">
        <v>4</v>
      </c>
      <c r="G81" t="str">
        <f>+VLOOKUP(bloque3_2[[#This Row],[niño]],BD.niños[[Código]:[sexo]],6,FALSE)</f>
        <v>5 y 6</v>
      </c>
      <c r="H81" t="str">
        <f>+VLOOKUP(bloque3_2[[#This Row],[niño]],BD.niños[[Código]:[sexo]],7,FALSE)</f>
        <v>M</v>
      </c>
      <c r="I81" s="1">
        <v>3</v>
      </c>
    </row>
    <row r="82" spans="1:9" x14ac:dyDescent="0.55000000000000004">
      <c r="A82" s="1">
        <v>3</v>
      </c>
      <c r="B82" t="s">
        <v>541</v>
      </c>
      <c r="C82" s="1" t="s">
        <v>3</v>
      </c>
      <c r="D82" s="1">
        <v>4</v>
      </c>
      <c r="E82" s="1" t="s">
        <v>253</v>
      </c>
      <c r="F82">
        <v>4</v>
      </c>
      <c r="G82" t="str">
        <f>+VLOOKUP(bloque3_2[[#This Row],[niño]],BD.niños[[Código]:[sexo]],6,FALSE)</f>
        <v>7 y 8</v>
      </c>
      <c r="H82" t="str">
        <f>+VLOOKUP(bloque3_2[[#This Row],[niño]],BD.niños[[Código]:[sexo]],7,FALSE)</f>
        <v>M</v>
      </c>
      <c r="I82" s="1">
        <v>3</v>
      </c>
    </row>
    <row r="83" spans="1:9" x14ac:dyDescent="0.55000000000000004">
      <c r="A83" s="1">
        <v>3</v>
      </c>
      <c r="B83" t="s">
        <v>541</v>
      </c>
      <c r="C83" s="1" t="s">
        <v>3</v>
      </c>
      <c r="D83" s="1">
        <v>4</v>
      </c>
      <c r="E83" s="1" t="s">
        <v>257</v>
      </c>
      <c r="F83">
        <v>4</v>
      </c>
      <c r="G83" t="str">
        <f>+VLOOKUP(bloque3_2[[#This Row],[niño]],BD.niños[[Código]:[sexo]],6,FALSE)</f>
        <v>7 y 8</v>
      </c>
      <c r="H83" t="str">
        <f>+VLOOKUP(bloque3_2[[#This Row],[niño]],BD.niños[[Código]:[sexo]],7,FALSE)</f>
        <v>M</v>
      </c>
      <c r="I83" s="1">
        <v>3</v>
      </c>
    </row>
    <row r="84" spans="1:9" x14ac:dyDescent="0.55000000000000004">
      <c r="A84" s="1">
        <v>3</v>
      </c>
      <c r="B84" t="s">
        <v>541</v>
      </c>
      <c r="C84" s="1" t="s">
        <v>3</v>
      </c>
      <c r="D84" s="1">
        <v>4</v>
      </c>
      <c r="E84" s="1" t="s">
        <v>299</v>
      </c>
      <c r="F84">
        <v>4</v>
      </c>
      <c r="G84" t="str">
        <f>+VLOOKUP(bloque3_2[[#This Row],[niño]],BD.niños[[Código]:[sexo]],6,FALSE)</f>
        <v>7 y 8</v>
      </c>
      <c r="H84" t="str">
        <f>+VLOOKUP(bloque3_2[[#This Row],[niño]],BD.niños[[Código]:[sexo]],7,FALSE)</f>
        <v>M</v>
      </c>
      <c r="I84" s="1">
        <v>3</v>
      </c>
    </row>
    <row r="85" spans="1:9" x14ac:dyDescent="0.55000000000000004">
      <c r="A85" s="1">
        <v>3</v>
      </c>
      <c r="B85" t="s">
        <v>541</v>
      </c>
      <c r="C85" s="1" t="s">
        <v>3</v>
      </c>
      <c r="D85" s="1">
        <v>4</v>
      </c>
      <c r="E85" s="1" t="s">
        <v>301</v>
      </c>
      <c r="F85">
        <v>4</v>
      </c>
      <c r="G85" t="str">
        <f>+VLOOKUP(bloque3_2[[#This Row],[niño]],BD.niños[[Código]:[sexo]],6,FALSE)</f>
        <v>5 y 6</v>
      </c>
      <c r="H85" t="str">
        <f>+VLOOKUP(bloque3_2[[#This Row],[niño]],BD.niños[[Código]:[sexo]],7,FALSE)</f>
        <v>M</v>
      </c>
      <c r="I85" s="1">
        <v>3</v>
      </c>
    </row>
    <row r="86" spans="1:9" x14ac:dyDescent="0.55000000000000004">
      <c r="A86" s="1">
        <v>3</v>
      </c>
      <c r="B86" t="s">
        <v>541</v>
      </c>
      <c r="C86" s="1" t="s">
        <v>3</v>
      </c>
      <c r="D86" s="1">
        <v>4</v>
      </c>
      <c r="E86" s="1" t="s">
        <v>305</v>
      </c>
      <c r="F86">
        <v>4</v>
      </c>
      <c r="G86" t="str">
        <f>+VLOOKUP(bloque3_2[[#This Row],[niño]],BD.niños[[Código]:[sexo]],6,FALSE)</f>
        <v>7 y 8</v>
      </c>
      <c r="H86" t="str">
        <f>+VLOOKUP(bloque3_2[[#This Row],[niño]],BD.niños[[Código]:[sexo]],7,FALSE)</f>
        <v>M</v>
      </c>
      <c r="I86" s="1">
        <v>3</v>
      </c>
    </row>
    <row r="87" spans="1:9" x14ac:dyDescent="0.55000000000000004">
      <c r="A87" s="1">
        <v>3</v>
      </c>
      <c r="B87" t="s">
        <v>541</v>
      </c>
      <c r="C87" s="1" t="s">
        <v>3</v>
      </c>
      <c r="D87" s="1">
        <v>4</v>
      </c>
      <c r="E87" s="1" t="s">
        <v>308</v>
      </c>
      <c r="F87">
        <v>4</v>
      </c>
      <c r="G87" t="str">
        <f>+VLOOKUP(bloque3_2[[#This Row],[niño]],BD.niños[[Código]:[sexo]],6,FALSE)</f>
        <v>9 y 10</v>
      </c>
      <c r="H87" t="str">
        <f>+VLOOKUP(bloque3_2[[#This Row],[niño]],BD.niños[[Código]:[sexo]],7,FALSE)</f>
        <v>M</v>
      </c>
      <c r="I87" s="1">
        <v>3</v>
      </c>
    </row>
    <row r="88" spans="1:9" x14ac:dyDescent="0.55000000000000004">
      <c r="A88" s="1">
        <v>3</v>
      </c>
      <c r="B88" t="s">
        <v>541</v>
      </c>
      <c r="C88" s="1" t="s">
        <v>3</v>
      </c>
      <c r="D88" s="1">
        <v>4</v>
      </c>
      <c r="E88" s="1" t="s">
        <v>311</v>
      </c>
      <c r="F88">
        <v>4</v>
      </c>
      <c r="G88" t="str">
        <f>+VLOOKUP(bloque3_2[[#This Row],[niño]],BD.niños[[Código]:[sexo]],6,FALSE)</f>
        <v>9 y 10</v>
      </c>
      <c r="H88" t="str">
        <f>+VLOOKUP(bloque3_2[[#This Row],[niño]],BD.niños[[Código]:[sexo]],7,FALSE)</f>
        <v>M</v>
      </c>
      <c r="I88" s="1">
        <v>3</v>
      </c>
    </row>
    <row r="89" spans="1:9" x14ac:dyDescent="0.55000000000000004">
      <c r="A89" s="1">
        <v>3</v>
      </c>
      <c r="B89" t="s">
        <v>541</v>
      </c>
      <c r="C89" s="1" t="s">
        <v>3</v>
      </c>
      <c r="D89" s="1">
        <v>4</v>
      </c>
      <c r="E89" s="1" t="s">
        <v>314</v>
      </c>
      <c r="F89">
        <v>4</v>
      </c>
      <c r="G89" t="str">
        <f>+VLOOKUP(bloque3_2[[#This Row],[niño]],BD.niños[[Código]:[sexo]],6,FALSE)</f>
        <v>9 y 10</v>
      </c>
      <c r="H89" t="str">
        <f>+VLOOKUP(bloque3_2[[#This Row],[niño]],BD.niños[[Código]:[sexo]],7,FALSE)</f>
        <v>M</v>
      </c>
      <c r="I89" s="1">
        <v>3</v>
      </c>
    </row>
    <row r="90" spans="1:9" x14ac:dyDescent="0.55000000000000004">
      <c r="A90" s="1">
        <v>3</v>
      </c>
      <c r="B90" t="s">
        <v>541</v>
      </c>
      <c r="C90" s="1" t="s">
        <v>3</v>
      </c>
      <c r="D90" s="1">
        <v>4</v>
      </c>
      <c r="E90" s="1" t="s">
        <v>372</v>
      </c>
      <c r="F90">
        <v>4</v>
      </c>
      <c r="G90" t="str">
        <f>+VLOOKUP(bloque3_2[[#This Row],[niño]],BD.niños[[Código]:[sexo]],6,FALSE)</f>
        <v>9 y 10</v>
      </c>
      <c r="H90" t="str">
        <f>+VLOOKUP(bloque3_2[[#This Row],[niño]],BD.niños[[Código]:[sexo]],7,FALSE)</f>
        <v>M</v>
      </c>
      <c r="I90" s="1">
        <v>3</v>
      </c>
    </row>
    <row r="91" spans="1:9" x14ac:dyDescent="0.55000000000000004">
      <c r="A91" s="1">
        <v>3</v>
      </c>
      <c r="B91" t="s">
        <v>541</v>
      </c>
      <c r="C91" s="1" t="s">
        <v>3</v>
      </c>
      <c r="D91" s="1">
        <v>4</v>
      </c>
      <c r="E91" s="1" t="s">
        <v>337</v>
      </c>
      <c r="F91">
        <v>4</v>
      </c>
      <c r="G91" t="str">
        <f>+VLOOKUP(bloque3_2[[#This Row],[niño]],BD.niños[[Código]:[sexo]],6,FALSE)</f>
        <v>7 y 8</v>
      </c>
      <c r="H91" t="str">
        <f>+VLOOKUP(bloque3_2[[#This Row],[niño]],BD.niños[[Código]:[sexo]],7,FALSE)</f>
        <v>M</v>
      </c>
      <c r="I91" s="1">
        <v>3</v>
      </c>
    </row>
    <row r="92" spans="1:9" x14ac:dyDescent="0.55000000000000004">
      <c r="A92" s="1">
        <v>3</v>
      </c>
      <c r="B92" t="s">
        <v>541</v>
      </c>
      <c r="C92" s="1" t="s">
        <v>3</v>
      </c>
      <c r="D92" s="1">
        <v>4</v>
      </c>
      <c r="E92" s="1" t="s">
        <v>341</v>
      </c>
      <c r="F92">
        <v>4</v>
      </c>
      <c r="G92" t="str">
        <f>+VLOOKUP(bloque3_2[[#This Row],[niño]],BD.niños[[Código]:[sexo]],6,FALSE)</f>
        <v>7 y 8</v>
      </c>
      <c r="H92" t="str">
        <f>+VLOOKUP(bloque3_2[[#This Row],[niño]],BD.niños[[Código]:[sexo]],7,FALSE)</f>
        <v>F</v>
      </c>
      <c r="I92" s="1">
        <v>3</v>
      </c>
    </row>
    <row r="93" spans="1:9" x14ac:dyDescent="0.55000000000000004">
      <c r="A93" s="1">
        <v>3</v>
      </c>
      <c r="B93" t="s">
        <v>541</v>
      </c>
      <c r="C93" s="1" t="s">
        <v>3</v>
      </c>
      <c r="D93" s="1">
        <v>4</v>
      </c>
      <c r="E93" s="1" t="s">
        <v>344</v>
      </c>
      <c r="F93">
        <v>3</v>
      </c>
      <c r="G93" t="str">
        <f>+VLOOKUP(bloque3_2[[#This Row],[niño]],BD.niños[[Código]:[sexo]],6,FALSE)</f>
        <v>5 y 6</v>
      </c>
      <c r="H93" t="str">
        <f>+VLOOKUP(bloque3_2[[#This Row],[niño]],BD.niños[[Código]:[sexo]],7,FALSE)</f>
        <v>F</v>
      </c>
      <c r="I93" s="1">
        <v>3</v>
      </c>
    </row>
    <row r="94" spans="1:9" x14ac:dyDescent="0.55000000000000004">
      <c r="A94" s="1">
        <v>3</v>
      </c>
      <c r="B94" t="s">
        <v>541</v>
      </c>
      <c r="C94" s="1" t="s">
        <v>3</v>
      </c>
      <c r="D94" s="1">
        <v>4</v>
      </c>
      <c r="E94" s="1" t="s">
        <v>348</v>
      </c>
      <c r="F94">
        <v>4</v>
      </c>
      <c r="G94" t="str">
        <f>+VLOOKUP(bloque3_2[[#This Row],[niño]],BD.niños[[Código]:[sexo]],6,FALSE)</f>
        <v>5 y 6</v>
      </c>
      <c r="H94" t="str">
        <f>+VLOOKUP(bloque3_2[[#This Row],[niño]],BD.niños[[Código]:[sexo]],7,FALSE)</f>
        <v>M</v>
      </c>
      <c r="I94" s="1">
        <v>3</v>
      </c>
    </row>
    <row r="95" spans="1:9" x14ac:dyDescent="0.55000000000000004">
      <c r="A95" s="1">
        <v>4</v>
      </c>
      <c r="B95" t="s">
        <v>542</v>
      </c>
      <c r="C95" s="1" t="s">
        <v>4</v>
      </c>
      <c r="D95" s="1">
        <v>5</v>
      </c>
      <c r="E95" s="1" t="s">
        <v>89</v>
      </c>
      <c r="F95">
        <v>1</v>
      </c>
      <c r="G95" t="str">
        <f>+VLOOKUP(bloque3_2[[#This Row],[niño]],BD.niños[[Código]:[sexo]],6,FALSE)</f>
        <v>9 y 10</v>
      </c>
      <c r="H95" t="str">
        <f>+VLOOKUP(bloque3_2[[#This Row],[niño]],BD.niños[[Código]:[sexo]],7,FALSE)</f>
        <v>F</v>
      </c>
      <c r="I95" s="1">
        <v>3</v>
      </c>
    </row>
    <row r="96" spans="1:9" x14ac:dyDescent="0.55000000000000004">
      <c r="A96" s="1">
        <v>4</v>
      </c>
      <c r="B96" t="s">
        <v>542</v>
      </c>
      <c r="C96" s="1" t="s">
        <v>4</v>
      </c>
      <c r="D96" s="1">
        <v>5</v>
      </c>
      <c r="E96" s="1" t="s">
        <v>93</v>
      </c>
      <c r="F96">
        <v>7</v>
      </c>
      <c r="G96" t="str">
        <f>+VLOOKUP(bloque3_2[[#This Row],[niño]],BD.niños[[Código]:[sexo]],6,FALSE)</f>
        <v>9 y 10</v>
      </c>
      <c r="H96" t="str">
        <f>+VLOOKUP(bloque3_2[[#This Row],[niño]],BD.niños[[Código]:[sexo]],7,FALSE)</f>
        <v>F</v>
      </c>
      <c r="I96" s="1">
        <v>3</v>
      </c>
    </row>
    <row r="97" spans="1:9" x14ac:dyDescent="0.55000000000000004">
      <c r="A97" s="1">
        <v>4</v>
      </c>
      <c r="B97" t="s">
        <v>542</v>
      </c>
      <c r="C97" s="1" t="s">
        <v>4</v>
      </c>
      <c r="D97" s="1">
        <v>5</v>
      </c>
      <c r="E97" s="1" t="s">
        <v>97</v>
      </c>
      <c r="F97">
        <v>5</v>
      </c>
      <c r="G97" t="str">
        <f>+VLOOKUP(bloque3_2[[#This Row],[niño]],BD.niños[[Código]:[sexo]],6,FALSE)</f>
        <v>9 y 10</v>
      </c>
      <c r="H97" t="str">
        <f>+VLOOKUP(bloque3_2[[#This Row],[niño]],BD.niños[[Código]:[sexo]],7,FALSE)</f>
        <v>F</v>
      </c>
      <c r="I97" s="1">
        <v>3</v>
      </c>
    </row>
    <row r="98" spans="1:9" x14ac:dyDescent="0.55000000000000004">
      <c r="A98" s="1">
        <v>4</v>
      </c>
      <c r="B98" t="s">
        <v>542</v>
      </c>
      <c r="C98" s="1" t="s">
        <v>4</v>
      </c>
      <c r="D98" s="1">
        <v>5</v>
      </c>
      <c r="E98" s="1" t="s">
        <v>101</v>
      </c>
      <c r="F98">
        <v>1</v>
      </c>
      <c r="G98" t="str">
        <f>+VLOOKUP(bloque3_2[[#This Row],[niño]],BD.niños[[Código]:[sexo]],6,FALSE)</f>
        <v>9 y 10</v>
      </c>
      <c r="H98" t="str">
        <f>+VLOOKUP(bloque3_2[[#This Row],[niño]],BD.niños[[Código]:[sexo]],7,FALSE)</f>
        <v>F</v>
      </c>
      <c r="I98" s="1">
        <v>3</v>
      </c>
    </row>
    <row r="99" spans="1:9" x14ac:dyDescent="0.55000000000000004">
      <c r="A99" s="1">
        <v>4</v>
      </c>
      <c r="B99" t="s">
        <v>542</v>
      </c>
      <c r="C99" s="1" t="s">
        <v>4</v>
      </c>
      <c r="D99" s="1">
        <v>5</v>
      </c>
      <c r="E99" s="1" t="s">
        <v>150</v>
      </c>
      <c r="F99">
        <v>5</v>
      </c>
      <c r="G99" t="str">
        <f>+VLOOKUP(bloque3_2[[#This Row],[niño]],BD.niños[[Código]:[sexo]],6,FALSE)</f>
        <v>5 y 6</v>
      </c>
      <c r="H99" t="str">
        <f>+VLOOKUP(bloque3_2[[#This Row],[niño]],BD.niños[[Código]:[sexo]],7,FALSE)</f>
        <v>F</v>
      </c>
      <c r="I99" s="1">
        <v>3</v>
      </c>
    </row>
    <row r="100" spans="1:9" x14ac:dyDescent="0.55000000000000004">
      <c r="A100" s="1">
        <v>4</v>
      </c>
      <c r="B100" t="s">
        <v>542</v>
      </c>
      <c r="C100" s="1" t="s">
        <v>4</v>
      </c>
      <c r="D100" s="1">
        <v>5</v>
      </c>
      <c r="E100" s="1" t="s">
        <v>153</v>
      </c>
      <c r="F100">
        <v>5</v>
      </c>
      <c r="G100" t="str">
        <f>+VLOOKUP(bloque3_2[[#This Row],[niño]],BD.niños[[Código]:[sexo]],6,FALSE)</f>
        <v>7 y 8</v>
      </c>
      <c r="H100" t="str">
        <f>+VLOOKUP(bloque3_2[[#This Row],[niño]],BD.niños[[Código]:[sexo]],7,FALSE)</f>
        <v>M</v>
      </c>
      <c r="I100" s="1">
        <v>3</v>
      </c>
    </row>
    <row r="101" spans="1:9" x14ac:dyDescent="0.55000000000000004">
      <c r="A101" s="1">
        <v>4</v>
      </c>
      <c r="B101" t="s">
        <v>542</v>
      </c>
      <c r="C101" s="1" t="s">
        <v>4</v>
      </c>
      <c r="D101" s="1">
        <v>5</v>
      </c>
      <c r="E101" s="1" t="s">
        <v>157</v>
      </c>
      <c r="F101">
        <v>2</v>
      </c>
      <c r="G101" t="str">
        <f>+VLOOKUP(bloque3_2[[#This Row],[niño]],BD.niños[[Código]:[sexo]],6,FALSE)</f>
        <v>7 y 8</v>
      </c>
      <c r="H101" t="str">
        <f>+VLOOKUP(bloque3_2[[#This Row],[niño]],BD.niños[[Código]:[sexo]],7,FALSE)</f>
        <v>M</v>
      </c>
      <c r="I101" s="1">
        <v>3</v>
      </c>
    </row>
    <row r="102" spans="1:9" x14ac:dyDescent="0.55000000000000004">
      <c r="A102" s="1">
        <v>4</v>
      </c>
      <c r="B102" t="s">
        <v>542</v>
      </c>
      <c r="C102" s="1" t="s">
        <v>4</v>
      </c>
      <c r="D102" s="1">
        <v>5</v>
      </c>
      <c r="E102" s="1" t="s">
        <v>164</v>
      </c>
      <c r="F102">
        <v>6</v>
      </c>
      <c r="G102" t="str">
        <f>+VLOOKUP(bloque3_2[[#This Row],[niño]],BD.niños[[Código]:[sexo]],6,FALSE)</f>
        <v>5 y 6</v>
      </c>
      <c r="H102" t="str">
        <f>+VLOOKUP(bloque3_2[[#This Row],[niño]],BD.niños[[Código]:[sexo]],7,FALSE)</f>
        <v>M</v>
      </c>
      <c r="I102" s="1">
        <v>3</v>
      </c>
    </row>
    <row r="103" spans="1:9" x14ac:dyDescent="0.55000000000000004">
      <c r="A103" s="1">
        <v>4</v>
      </c>
      <c r="B103" t="s">
        <v>542</v>
      </c>
      <c r="C103" s="1" t="s">
        <v>4</v>
      </c>
      <c r="D103" s="1">
        <v>5</v>
      </c>
      <c r="E103" s="1" t="s">
        <v>165</v>
      </c>
      <c r="F103">
        <v>6</v>
      </c>
      <c r="G103" t="str">
        <f>+VLOOKUP(bloque3_2[[#This Row],[niño]],BD.niños[[Código]:[sexo]],6,FALSE)</f>
        <v>5 y 6</v>
      </c>
      <c r="H103" t="str">
        <f>+VLOOKUP(bloque3_2[[#This Row],[niño]],BD.niños[[Código]:[sexo]],7,FALSE)</f>
        <v>M</v>
      </c>
      <c r="I103" s="1">
        <v>3</v>
      </c>
    </row>
    <row r="104" spans="1:9" x14ac:dyDescent="0.55000000000000004">
      <c r="A104" s="1">
        <v>4</v>
      </c>
      <c r="B104" t="s">
        <v>542</v>
      </c>
      <c r="C104" s="1" t="s">
        <v>4</v>
      </c>
      <c r="D104" s="1">
        <v>5</v>
      </c>
      <c r="E104" s="1" t="s">
        <v>168</v>
      </c>
      <c r="F104">
        <v>1</v>
      </c>
      <c r="G104" t="str">
        <f>+VLOOKUP(bloque3_2[[#This Row],[niño]],BD.niños[[Código]:[sexo]],6,FALSE)</f>
        <v>7 y 8</v>
      </c>
      <c r="H104" t="str">
        <f>+VLOOKUP(bloque3_2[[#This Row],[niño]],BD.niños[[Código]:[sexo]],7,FALSE)</f>
        <v>F</v>
      </c>
      <c r="I104" s="1">
        <v>3</v>
      </c>
    </row>
    <row r="105" spans="1:9" x14ac:dyDescent="0.55000000000000004">
      <c r="A105" s="1">
        <v>4</v>
      </c>
      <c r="B105" t="s">
        <v>542</v>
      </c>
      <c r="C105" s="1" t="s">
        <v>4</v>
      </c>
      <c r="D105" s="1">
        <v>5</v>
      </c>
      <c r="E105" s="1" t="s">
        <v>172</v>
      </c>
      <c r="F105">
        <v>5</v>
      </c>
      <c r="G105" t="str">
        <f>+VLOOKUP(bloque3_2[[#This Row],[niño]],BD.niños[[Código]:[sexo]],6,FALSE)</f>
        <v>7 y 8</v>
      </c>
      <c r="H105" t="str">
        <f>+VLOOKUP(bloque3_2[[#This Row],[niño]],BD.niños[[Código]:[sexo]],7,FALSE)</f>
        <v>F</v>
      </c>
      <c r="I105" s="1">
        <v>3</v>
      </c>
    </row>
    <row r="106" spans="1:9" x14ac:dyDescent="0.55000000000000004">
      <c r="A106" s="1">
        <v>4</v>
      </c>
      <c r="B106" t="s">
        <v>542</v>
      </c>
      <c r="C106" s="1" t="s">
        <v>4</v>
      </c>
      <c r="D106" s="1">
        <v>5</v>
      </c>
      <c r="E106" s="1" t="s">
        <v>176</v>
      </c>
      <c r="F106">
        <v>0</v>
      </c>
      <c r="G106" t="str">
        <f>+VLOOKUP(bloque3_2[[#This Row],[niño]],BD.niños[[Código]:[sexo]],6,FALSE)</f>
        <v>5 y 6</v>
      </c>
      <c r="H106" t="str">
        <f>+VLOOKUP(bloque3_2[[#This Row],[niño]],BD.niños[[Código]:[sexo]],7,FALSE)</f>
        <v>F</v>
      </c>
      <c r="I106" s="1">
        <v>3</v>
      </c>
    </row>
    <row r="107" spans="1:9" x14ac:dyDescent="0.55000000000000004">
      <c r="A107" s="1">
        <v>4</v>
      </c>
      <c r="B107" t="s">
        <v>542</v>
      </c>
      <c r="C107" s="1" t="s">
        <v>4</v>
      </c>
      <c r="D107" s="1">
        <v>5</v>
      </c>
      <c r="E107" s="1" t="s">
        <v>180</v>
      </c>
      <c r="F107">
        <v>1</v>
      </c>
      <c r="G107" t="str">
        <f>+VLOOKUP(bloque3_2[[#This Row],[niño]],BD.niños[[Código]:[sexo]],6,FALSE)</f>
        <v>7 y 8</v>
      </c>
      <c r="H107" t="str">
        <f>+VLOOKUP(bloque3_2[[#This Row],[niño]],BD.niños[[Código]:[sexo]],7,FALSE)</f>
        <v>F</v>
      </c>
      <c r="I107" s="1">
        <v>3</v>
      </c>
    </row>
    <row r="108" spans="1:9" x14ac:dyDescent="0.55000000000000004">
      <c r="A108" s="1">
        <v>4</v>
      </c>
      <c r="B108" t="s">
        <v>542</v>
      </c>
      <c r="C108" s="1" t="s">
        <v>4</v>
      </c>
      <c r="D108" s="1">
        <v>5</v>
      </c>
      <c r="E108" s="1" t="s">
        <v>234</v>
      </c>
      <c r="F108">
        <v>5</v>
      </c>
      <c r="G108" t="str">
        <f>+VLOOKUP(bloque3_2[[#This Row],[niño]],BD.niños[[Código]:[sexo]],6,FALSE)</f>
        <v>9 y 10</v>
      </c>
      <c r="H108" t="str">
        <f>+VLOOKUP(bloque3_2[[#This Row],[niño]],BD.niños[[Código]:[sexo]],7,FALSE)</f>
        <v>M</v>
      </c>
      <c r="I108" s="1">
        <v>3</v>
      </c>
    </row>
    <row r="109" spans="1:9" x14ac:dyDescent="0.55000000000000004">
      <c r="A109" s="1">
        <v>4</v>
      </c>
      <c r="B109" t="s">
        <v>542</v>
      </c>
      <c r="C109" s="1" t="s">
        <v>4</v>
      </c>
      <c r="D109" s="1">
        <v>5</v>
      </c>
      <c r="E109" s="1" t="s">
        <v>238</v>
      </c>
      <c r="F109">
        <v>5</v>
      </c>
      <c r="G109" t="str">
        <f>+VLOOKUP(bloque3_2[[#This Row],[niño]],BD.niños[[Código]:[sexo]],6,FALSE)</f>
        <v>9 y 10</v>
      </c>
      <c r="H109" t="str">
        <f>+VLOOKUP(bloque3_2[[#This Row],[niño]],BD.niños[[Código]:[sexo]],7,FALSE)</f>
        <v>M</v>
      </c>
      <c r="I109" s="1">
        <v>3</v>
      </c>
    </row>
    <row r="110" spans="1:9" x14ac:dyDescent="0.55000000000000004">
      <c r="A110" s="1">
        <v>4</v>
      </c>
      <c r="B110" t="s">
        <v>542</v>
      </c>
      <c r="C110" s="1" t="s">
        <v>4</v>
      </c>
      <c r="D110" s="1">
        <v>5</v>
      </c>
      <c r="E110" s="1" t="s">
        <v>241</v>
      </c>
      <c r="F110">
        <v>7</v>
      </c>
      <c r="G110" t="str">
        <f>+VLOOKUP(bloque3_2[[#This Row],[niño]],BD.niños[[Código]:[sexo]],6,FALSE)</f>
        <v>9 y 10</v>
      </c>
      <c r="H110" t="str">
        <f>+VLOOKUP(bloque3_2[[#This Row],[niño]],BD.niños[[Código]:[sexo]],7,FALSE)</f>
        <v>F</v>
      </c>
      <c r="I110" s="1">
        <v>3</v>
      </c>
    </row>
    <row r="111" spans="1:9" x14ac:dyDescent="0.55000000000000004">
      <c r="A111" s="1">
        <v>4</v>
      </c>
      <c r="B111" t="s">
        <v>542</v>
      </c>
      <c r="C111" s="1" t="s">
        <v>4</v>
      </c>
      <c r="D111" s="1">
        <v>5</v>
      </c>
      <c r="E111" s="1" t="s">
        <v>245</v>
      </c>
      <c r="F111">
        <v>6</v>
      </c>
      <c r="G111" t="str">
        <f>+VLOOKUP(bloque3_2[[#This Row],[niño]],BD.niños[[Código]:[sexo]],6,FALSE)</f>
        <v>7 y 8</v>
      </c>
      <c r="H111" t="str">
        <f>+VLOOKUP(bloque3_2[[#This Row],[niño]],BD.niños[[Código]:[sexo]],7,FALSE)</f>
        <v>M</v>
      </c>
      <c r="I111" s="1">
        <v>3</v>
      </c>
    </row>
    <row r="112" spans="1:9" x14ac:dyDescent="0.55000000000000004">
      <c r="A112" s="1">
        <v>4</v>
      </c>
      <c r="B112" t="s">
        <v>542</v>
      </c>
      <c r="C112" s="1" t="s">
        <v>4</v>
      </c>
      <c r="D112" s="1">
        <v>5</v>
      </c>
      <c r="E112" s="1" t="s">
        <v>249</v>
      </c>
      <c r="F112">
        <v>6</v>
      </c>
      <c r="G112" t="str">
        <f>+VLOOKUP(bloque3_2[[#This Row],[niño]],BD.niños[[Código]:[sexo]],6,FALSE)</f>
        <v>5 y 6</v>
      </c>
      <c r="H112" t="str">
        <f>+VLOOKUP(bloque3_2[[#This Row],[niño]],BD.niños[[Código]:[sexo]],7,FALSE)</f>
        <v>M</v>
      </c>
      <c r="I112" s="1">
        <v>3</v>
      </c>
    </row>
    <row r="113" spans="1:9" x14ac:dyDescent="0.55000000000000004">
      <c r="A113" s="1">
        <v>4</v>
      </c>
      <c r="B113" t="s">
        <v>542</v>
      </c>
      <c r="C113" s="1" t="s">
        <v>4</v>
      </c>
      <c r="D113" s="1">
        <v>5</v>
      </c>
      <c r="E113" s="1" t="s">
        <v>253</v>
      </c>
      <c r="F113">
        <v>5</v>
      </c>
      <c r="G113" t="str">
        <f>+VLOOKUP(bloque3_2[[#This Row],[niño]],BD.niños[[Código]:[sexo]],6,FALSE)</f>
        <v>7 y 8</v>
      </c>
      <c r="H113" t="str">
        <f>+VLOOKUP(bloque3_2[[#This Row],[niño]],BD.niños[[Código]:[sexo]],7,FALSE)</f>
        <v>M</v>
      </c>
      <c r="I113" s="1">
        <v>3</v>
      </c>
    </row>
    <row r="114" spans="1:9" x14ac:dyDescent="0.55000000000000004">
      <c r="A114" s="1">
        <v>4</v>
      </c>
      <c r="B114" t="s">
        <v>542</v>
      </c>
      <c r="C114" s="1" t="s">
        <v>4</v>
      </c>
      <c r="D114" s="1">
        <v>5</v>
      </c>
      <c r="E114" s="1" t="s">
        <v>257</v>
      </c>
      <c r="F114">
        <v>5</v>
      </c>
      <c r="G114" t="str">
        <f>+VLOOKUP(bloque3_2[[#This Row],[niño]],BD.niños[[Código]:[sexo]],6,FALSE)</f>
        <v>7 y 8</v>
      </c>
      <c r="H114" t="str">
        <f>+VLOOKUP(bloque3_2[[#This Row],[niño]],BD.niños[[Código]:[sexo]],7,FALSE)</f>
        <v>M</v>
      </c>
      <c r="I114" s="1">
        <v>3</v>
      </c>
    </row>
    <row r="115" spans="1:9" x14ac:dyDescent="0.55000000000000004">
      <c r="A115" s="1">
        <v>4</v>
      </c>
      <c r="B115" t="s">
        <v>542</v>
      </c>
      <c r="C115" s="1" t="s">
        <v>4</v>
      </c>
      <c r="D115" s="1">
        <v>5</v>
      </c>
      <c r="E115" s="1" t="s">
        <v>299</v>
      </c>
      <c r="F115">
        <v>5</v>
      </c>
      <c r="G115" t="str">
        <f>+VLOOKUP(bloque3_2[[#This Row],[niño]],BD.niños[[Código]:[sexo]],6,FALSE)</f>
        <v>7 y 8</v>
      </c>
      <c r="H115" t="str">
        <f>+VLOOKUP(bloque3_2[[#This Row],[niño]],BD.niños[[Código]:[sexo]],7,FALSE)</f>
        <v>M</v>
      </c>
      <c r="I115" s="1">
        <v>3</v>
      </c>
    </row>
    <row r="116" spans="1:9" x14ac:dyDescent="0.55000000000000004">
      <c r="A116" s="1">
        <v>4</v>
      </c>
      <c r="B116" t="s">
        <v>542</v>
      </c>
      <c r="C116" s="1" t="s">
        <v>4</v>
      </c>
      <c r="D116" s="1">
        <v>5</v>
      </c>
      <c r="E116" s="1" t="s">
        <v>301</v>
      </c>
      <c r="F116">
        <v>6</v>
      </c>
      <c r="G116" t="str">
        <f>+VLOOKUP(bloque3_2[[#This Row],[niño]],BD.niños[[Código]:[sexo]],6,FALSE)</f>
        <v>5 y 6</v>
      </c>
      <c r="H116" t="str">
        <f>+VLOOKUP(bloque3_2[[#This Row],[niño]],BD.niños[[Código]:[sexo]],7,FALSE)</f>
        <v>M</v>
      </c>
      <c r="I116" s="1">
        <v>3</v>
      </c>
    </row>
    <row r="117" spans="1:9" x14ac:dyDescent="0.55000000000000004">
      <c r="A117" s="1">
        <v>4</v>
      </c>
      <c r="B117" t="s">
        <v>542</v>
      </c>
      <c r="C117" s="1" t="s">
        <v>4</v>
      </c>
      <c r="D117" s="1">
        <v>5</v>
      </c>
      <c r="E117" s="1" t="s">
        <v>305</v>
      </c>
      <c r="F117">
        <v>5</v>
      </c>
      <c r="G117" t="str">
        <f>+VLOOKUP(bloque3_2[[#This Row],[niño]],BD.niños[[Código]:[sexo]],6,FALSE)</f>
        <v>7 y 8</v>
      </c>
      <c r="H117" t="str">
        <f>+VLOOKUP(bloque3_2[[#This Row],[niño]],BD.niños[[Código]:[sexo]],7,FALSE)</f>
        <v>M</v>
      </c>
      <c r="I117" s="1">
        <v>3</v>
      </c>
    </row>
    <row r="118" spans="1:9" x14ac:dyDescent="0.55000000000000004">
      <c r="A118" s="1">
        <v>4</v>
      </c>
      <c r="B118" t="s">
        <v>542</v>
      </c>
      <c r="C118" s="1" t="s">
        <v>4</v>
      </c>
      <c r="D118" s="1">
        <v>5</v>
      </c>
      <c r="E118" s="1" t="s">
        <v>308</v>
      </c>
      <c r="F118">
        <v>5</v>
      </c>
      <c r="G118" t="str">
        <f>+VLOOKUP(bloque3_2[[#This Row],[niño]],BD.niños[[Código]:[sexo]],6,FALSE)</f>
        <v>9 y 10</v>
      </c>
      <c r="H118" t="str">
        <f>+VLOOKUP(bloque3_2[[#This Row],[niño]],BD.niños[[Código]:[sexo]],7,FALSE)</f>
        <v>M</v>
      </c>
      <c r="I118" s="1">
        <v>3</v>
      </c>
    </row>
    <row r="119" spans="1:9" x14ac:dyDescent="0.55000000000000004">
      <c r="A119" s="1">
        <v>4</v>
      </c>
      <c r="B119" t="s">
        <v>542</v>
      </c>
      <c r="C119" s="1" t="s">
        <v>4</v>
      </c>
      <c r="D119" s="1">
        <v>5</v>
      </c>
      <c r="E119" s="1" t="s">
        <v>311</v>
      </c>
      <c r="F119">
        <v>5</v>
      </c>
      <c r="G119" t="str">
        <f>+VLOOKUP(bloque3_2[[#This Row],[niño]],BD.niños[[Código]:[sexo]],6,FALSE)</f>
        <v>9 y 10</v>
      </c>
      <c r="H119" t="str">
        <f>+VLOOKUP(bloque3_2[[#This Row],[niño]],BD.niños[[Código]:[sexo]],7,FALSE)</f>
        <v>M</v>
      </c>
      <c r="I119" s="1">
        <v>3</v>
      </c>
    </row>
    <row r="120" spans="1:9" x14ac:dyDescent="0.55000000000000004">
      <c r="A120" s="1">
        <v>4</v>
      </c>
      <c r="B120" t="s">
        <v>542</v>
      </c>
      <c r="C120" s="1" t="s">
        <v>4</v>
      </c>
      <c r="D120" s="1">
        <v>5</v>
      </c>
      <c r="E120" s="1" t="s">
        <v>314</v>
      </c>
      <c r="F120">
        <v>5</v>
      </c>
      <c r="G120" t="str">
        <f>+VLOOKUP(bloque3_2[[#This Row],[niño]],BD.niños[[Código]:[sexo]],6,FALSE)</f>
        <v>9 y 10</v>
      </c>
      <c r="H120" t="str">
        <f>+VLOOKUP(bloque3_2[[#This Row],[niño]],BD.niños[[Código]:[sexo]],7,FALSE)</f>
        <v>M</v>
      </c>
      <c r="I120" s="1">
        <v>3</v>
      </c>
    </row>
    <row r="121" spans="1:9" x14ac:dyDescent="0.55000000000000004">
      <c r="A121" s="1">
        <v>4</v>
      </c>
      <c r="B121" t="s">
        <v>542</v>
      </c>
      <c r="C121" s="1" t="s">
        <v>4</v>
      </c>
      <c r="D121" s="1">
        <v>5</v>
      </c>
      <c r="E121" s="1" t="s">
        <v>372</v>
      </c>
      <c r="F121">
        <v>6</v>
      </c>
      <c r="G121" t="str">
        <f>+VLOOKUP(bloque3_2[[#This Row],[niño]],BD.niños[[Código]:[sexo]],6,FALSE)</f>
        <v>9 y 10</v>
      </c>
      <c r="H121" t="str">
        <f>+VLOOKUP(bloque3_2[[#This Row],[niño]],BD.niños[[Código]:[sexo]],7,FALSE)</f>
        <v>M</v>
      </c>
      <c r="I121" s="1">
        <v>3</v>
      </c>
    </row>
    <row r="122" spans="1:9" x14ac:dyDescent="0.55000000000000004">
      <c r="A122" s="1">
        <v>4</v>
      </c>
      <c r="B122" t="s">
        <v>542</v>
      </c>
      <c r="C122" s="1" t="s">
        <v>4</v>
      </c>
      <c r="D122" s="1">
        <v>5</v>
      </c>
      <c r="E122" s="1" t="s">
        <v>337</v>
      </c>
      <c r="F122">
        <v>6</v>
      </c>
      <c r="G122" t="str">
        <f>+VLOOKUP(bloque3_2[[#This Row],[niño]],BD.niños[[Código]:[sexo]],6,FALSE)</f>
        <v>7 y 8</v>
      </c>
      <c r="H122" t="str">
        <f>+VLOOKUP(bloque3_2[[#This Row],[niño]],BD.niños[[Código]:[sexo]],7,FALSE)</f>
        <v>M</v>
      </c>
      <c r="I122" s="1">
        <v>3</v>
      </c>
    </row>
    <row r="123" spans="1:9" x14ac:dyDescent="0.55000000000000004">
      <c r="A123" s="1">
        <v>4</v>
      </c>
      <c r="B123" t="s">
        <v>542</v>
      </c>
      <c r="C123" s="1" t="s">
        <v>4</v>
      </c>
      <c r="D123" s="1">
        <v>5</v>
      </c>
      <c r="E123" s="1" t="s">
        <v>341</v>
      </c>
      <c r="F123">
        <v>6</v>
      </c>
      <c r="G123" t="str">
        <f>+VLOOKUP(bloque3_2[[#This Row],[niño]],BD.niños[[Código]:[sexo]],6,FALSE)</f>
        <v>7 y 8</v>
      </c>
      <c r="H123" t="str">
        <f>+VLOOKUP(bloque3_2[[#This Row],[niño]],BD.niños[[Código]:[sexo]],7,FALSE)</f>
        <v>F</v>
      </c>
      <c r="I123" s="1">
        <v>3</v>
      </c>
    </row>
    <row r="124" spans="1:9" x14ac:dyDescent="0.55000000000000004">
      <c r="A124" s="1">
        <v>4</v>
      </c>
      <c r="B124" t="s">
        <v>542</v>
      </c>
      <c r="C124" s="1" t="s">
        <v>4</v>
      </c>
      <c r="D124" s="1">
        <v>5</v>
      </c>
      <c r="E124" s="1" t="s">
        <v>344</v>
      </c>
      <c r="F124">
        <v>5</v>
      </c>
      <c r="G124" t="str">
        <f>+VLOOKUP(bloque3_2[[#This Row],[niño]],BD.niños[[Código]:[sexo]],6,FALSE)</f>
        <v>5 y 6</v>
      </c>
      <c r="H124" t="str">
        <f>+VLOOKUP(bloque3_2[[#This Row],[niño]],BD.niños[[Código]:[sexo]],7,FALSE)</f>
        <v>F</v>
      </c>
      <c r="I124" s="1">
        <v>3</v>
      </c>
    </row>
    <row r="125" spans="1:9" x14ac:dyDescent="0.55000000000000004">
      <c r="A125" s="1">
        <v>4</v>
      </c>
      <c r="B125" t="s">
        <v>542</v>
      </c>
      <c r="C125" s="1" t="s">
        <v>4</v>
      </c>
      <c r="D125" s="1">
        <v>5</v>
      </c>
      <c r="E125" s="1" t="s">
        <v>348</v>
      </c>
      <c r="F125">
        <v>6</v>
      </c>
      <c r="G125" t="str">
        <f>+VLOOKUP(bloque3_2[[#This Row],[niño]],BD.niños[[Código]:[sexo]],6,FALSE)</f>
        <v>5 y 6</v>
      </c>
      <c r="H125" t="str">
        <f>+VLOOKUP(bloque3_2[[#This Row],[niño]],BD.niños[[Código]:[sexo]],7,FALSE)</f>
        <v>M</v>
      </c>
      <c r="I125" s="1">
        <v>3</v>
      </c>
    </row>
    <row r="126" spans="1:9" x14ac:dyDescent="0.55000000000000004">
      <c r="A126" s="1">
        <v>5</v>
      </c>
      <c r="B126" t="s">
        <v>543</v>
      </c>
      <c r="C126" s="1" t="s">
        <v>0</v>
      </c>
      <c r="D126" s="1">
        <v>7</v>
      </c>
      <c r="E126" s="1" t="s">
        <v>89</v>
      </c>
      <c r="F126">
        <v>7</v>
      </c>
      <c r="G126" t="str">
        <f>+VLOOKUP(bloque3_2[[#This Row],[niño]],BD.niños[[Código]:[sexo]],6,FALSE)</f>
        <v>9 y 10</v>
      </c>
      <c r="H126" t="str">
        <f>+VLOOKUP(bloque3_2[[#This Row],[niño]],BD.niños[[Código]:[sexo]],7,FALSE)</f>
        <v>F</v>
      </c>
      <c r="I126" s="1">
        <v>3</v>
      </c>
    </row>
    <row r="127" spans="1:9" x14ac:dyDescent="0.55000000000000004">
      <c r="A127" s="1">
        <v>5</v>
      </c>
      <c r="B127" t="s">
        <v>543</v>
      </c>
      <c r="C127" s="1" t="s">
        <v>0</v>
      </c>
      <c r="D127" s="1">
        <v>7</v>
      </c>
      <c r="E127" s="1" t="s">
        <v>93</v>
      </c>
      <c r="F127">
        <v>7</v>
      </c>
      <c r="G127" t="str">
        <f>+VLOOKUP(bloque3_2[[#This Row],[niño]],BD.niños[[Código]:[sexo]],6,FALSE)</f>
        <v>9 y 10</v>
      </c>
      <c r="H127" t="str">
        <f>+VLOOKUP(bloque3_2[[#This Row],[niño]],BD.niños[[Código]:[sexo]],7,FALSE)</f>
        <v>F</v>
      </c>
      <c r="I127" s="1">
        <v>3</v>
      </c>
    </row>
    <row r="128" spans="1:9" x14ac:dyDescent="0.55000000000000004">
      <c r="A128" s="1">
        <v>5</v>
      </c>
      <c r="B128" t="s">
        <v>543</v>
      </c>
      <c r="C128" s="1" t="s">
        <v>0</v>
      </c>
      <c r="D128" s="1">
        <v>7</v>
      </c>
      <c r="E128" s="1" t="s">
        <v>97</v>
      </c>
      <c r="F128">
        <v>7</v>
      </c>
      <c r="G128" t="str">
        <f>+VLOOKUP(bloque3_2[[#This Row],[niño]],BD.niños[[Código]:[sexo]],6,FALSE)</f>
        <v>9 y 10</v>
      </c>
      <c r="H128" t="str">
        <f>+VLOOKUP(bloque3_2[[#This Row],[niño]],BD.niños[[Código]:[sexo]],7,FALSE)</f>
        <v>F</v>
      </c>
      <c r="I128" s="1">
        <v>3</v>
      </c>
    </row>
    <row r="129" spans="1:9" x14ac:dyDescent="0.55000000000000004">
      <c r="A129" s="1">
        <v>5</v>
      </c>
      <c r="B129" t="s">
        <v>543</v>
      </c>
      <c r="C129" s="1" t="s">
        <v>0</v>
      </c>
      <c r="D129" s="1">
        <v>7</v>
      </c>
      <c r="E129" s="1" t="s">
        <v>101</v>
      </c>
      <c r="F129">
        <v>1</v>
      </c>
      <c r="G129" t="str">
        <f>+VLOOKUP(bloque3_2[[#This Row],[niño]],BD.niños[[Código]:[sexo]],6,FALSE)</f>
        <v>9 y 10</v>
      </c>
      <c r="H129" t="str">
        <f>+VLOOKUP(bloque3_2[[#This Row],[niño]],BD.niños[[Código]:[sexo]],7,FALSE)</f>
        <v>F</v>
      </c>
      <c r="I129" s="1">
        <v>3</v>
      </c>
    </row>
    <row r="130" spans="1:9" x14ac:dyDescent="0.55000000000000004">
      <c r="A130" s="1">
        <v>5</v>
      </c>
      <c r="B130" t="s">
        <v>543</v>
      </c>
      <c r="C130" s="1" t="s">
        <v>0</v>
      </c>
      <c r="D130" s="1">
        <v>7</v>
      </c>
      <c r="E130" s="1" t="s">
        <v>150</v>
      </c>
      <c r="F130">
        <v>6</v>
      </c>
      <c r="G130" t="str">
        <f>+VLOOKUP(bloque3_2[[#This Row],[niño]],BD.niños[[Código]:[sexo]],6,FALSE)</f>
        <v>5 y 6</v>
      </c>
      <c r="H130" t="str">
        <f>+VLOOKUP(bloque3_2[[#This Row],[niño]],BD.niños[[Código]:[sexo]],7,FALSE)</f>
        <v>F</v>
      </c>
      <c r="I130" s="1">
        <v>3</v>
      </c>
    </row>
    <row r="131" spans="1:9" x14ac:dyDescent="0.55000000000000004">
      <c r="A131" s="1">
        <v>5</v>
      </c>
      <c r="B131" t="s">
        <v>543</v>
      </c>
      <c r="C131" s="1" t="s">
        <v>0</v>
      </c>
      <c r="D131" s="1">
        <v>7</v>
      </c>
      <c r="E131" s="1" t="s">
        <v>153</v>
      </c>
      <c r="F131">
        <v>7</v>
      </c>
      <c r="G131" t="str">
        <f>+VLOOKUP(bloque3_2[[#This Row],[niño]],BD.niños[[Código]:[sexo]],6,FALSE)</f>
        <v>7 y 8</v>
      </c>
      <c r="H131" t="str">
        <f>+VLOOKUP(bloque3_2[[#This Row],[niño]],BD.niños[[Código]:[sexo]],7,FALSE)</f>
        <v>M</v>
      </c>
      <c r="I131" s="1">
        <v>3</v>
      </c>
    </row>
    <row r="132" spans="1:9" x14ac:dyDescent="0.55000000000000004">
      <c r="A132" s="1">
        <v>5</v>
      </c>
      <c r="B132" t="s">
        <v>543</v>
      </c>
      <c r="C132" s="1" t="s">
        <v>0</v>
      </c>
      <c r="D132" s="1">
        <v>7</v>
      </c>
      <c r="E132" s="1" t="s">
        <v>157</v>
      </c>
      <c r="F132">
        <v>7</v>
      </c>
      <c r="G132" t="str">
        <f>+VLOOKUP(bloque3_2[[#This Row],[niño]],BD.niños[[Código]:[sexo]],6,FALSE)</f>
        <v>7 y 8</v>
      </c>
      <c r="H132" t="str">
        <f>+VLOOKUP(bloque3_2[[#This Row],[niño]],BD.niños[[Código]:[sexo]],7,FALSE)</f>
        <v>M</v>
      </c>
      <c r="I132" s="1">
        <v>3</v>
      </c>
    </row>
    <row r="133" spans="1:9" x14ac:dyDescent="0.55000000000000004">
      <c r="A133" s="1">
        <v>5</v>
      </c>
      <c r="B133" t="s">
        <v>543</v>
      </c>
      <c r="C133" s="1" t="s">
        <v>0</v>
      </c>
      <c r="D133" s="1">
        <v>7</v>
      </c>
      <c r="E133" s="1" t="s">
        <v>164</v>
      </c>
      <c r="F133">
        <v>7</v>
      </c>
      <c r="G133" t="str">
        <f>+VLOOKUP(bloque3_2[[#This Row],[niño]],BD.niños[[Código]:[sexo]],6,FALSE)</f>
        <v>5 y 6</v>
      </c>
      <c r="H133" t="str">
        <f>+VLOOKUP(bloque3_2[[#This Row],[niño]],BD.niños[[Código]:[sexo]],7,FALSE)</f>
        <v>M</v>
      </c>
      <c r="I133" s="1">
        <v>3</v>
      </c>
    </row>
    <row r="134" spans="1:9" x14ac:dyDescent="0.55000000000000004">
      <c r="A134" s="1">
        <v>5</v>
      </c>
      <c r="B134" t="s">
        <v>543</v>
      </c>
      <c r="C134" s="1" t="s">
        <v>0</v>
      </c>
      <c r="D134" s="1">
        <v>7</v>
      </c>
      <c r="E134" s="1" t="s">
        <v>165</v>
      </c>
      <c r="F134">
        <v>7</v>
      </c>
      <c r="G134" t="str">
        <f>+VLOOKUP(bloque3_2[[#This Row],[niño]],BD.niños[[Código]:[sexo]],6,FALSE)</f>
        <v>5 y 6</v>
      </c>
      <c r="H134" t="str">
        <f>+VLOOKUP(bloque3_2[[#This Row],[niño]],BD.niños[[Código]:[sexo]],7,FALSE)</f>
        <v>M</v>
      </c>
      <c r="I134" s="1">
        <v>3</v>
      </c>
    </row>
    <row r="135" spans="1:9" x14ac:dyDescent="0.55000000000000004">
      <c r="A135" s="1">
        <v>5</v>
      </c>
      <c r="B135" t="s">
        <v>543</v>
      </c>
      <c r="C135" s="1" t="s">
        <v>0</v>
      </c>
      <c r="D135" s="1">
        <v>7</v>
      </c>
      <c r="E135" s="1" t="s">
        <v>168</v>
      </c>
      <c r="F135">
        <v>6</v>
      </c>
      <c r="G135" t="str">
        <f>+VLOOKUP(bloque3_2[[#This Row],[niño]],BD.niños[[Código]:[sexo]],6,FALSE)</f>
        <v>7 y 8</v>
      </c>
      <c r="H135" t="str">
        <f>+VLOOKUP(bloque3_2[[#This Row],[niño]],BD.niños[[Código]:[sexo]],7,FALSE)</f>
        <v>F</v>
      </c>
      <c r="I135" s="1">
        <v>3</v>
      </c>
    </row>
    <row r="136" spans="1:9" x14ac:dyDescent="0.55000000000000004">
      <c r="A136" s="1">
        <v>5</v>
      </c>
      <c r="B136" t="s">
        <v>543</v>
      </c>
      <c r="C136" s="1" t="s">
        <v>0</v>
      </c>
      <c r="D136" s="1">
        <v>7</v>
      </c>
      <c r="E136" s="1" t="s">
        <v>172</v>
      </c>
      <c r="F136">
        <v>3</v>
      </c>
      <c r="G136" t="str">
        <f>+VLOOKUP(bloque3_2[[#This Row],[niño]],BD.niños[[Código]:[sexo]],6,FALSE)</f>
        <v>7 y 8</v>
      </c>
      <c r="H136" t="str">
        <f>+VLOOKUP(bloque3_2[[#This Row],[niño]],BD.niños[[Código]:[sexo]],7,FALSE)</f>
        <v>F</v>
      </c>
      <c r="I136" s="1">
        <v>3</v>
      </c>
    </row>
    <row r="137" spans="1:9" x14ac:dyDescent="0.55000000000000004">
      <c r="A137" s="1">
        <v>5</v>
      </c>
      <c r="B137" t="s">
        <v>543</v>
      </c>
      <c r="C137" s="1" t="s">
        <v>0</v>
      </c>
      <c r="D137" s="1">
        <v>7</v>
      </c>
      <c r="E137" s="1" t="s">
        <v>176</v>
      </c>
      <c r="F137">
        <v>7</v>
      </c>
      <c r="G137" t="str">
        <f>+VLOOKUP(bloque3_2[[#This Row],[niño]],BD.niños[[Código]:[sexo]],6,FALSE)</f>
        <v>5 y 6</v>
      </c>
      <c r="H137" t="str">
        <f>+VLOOKUP(bloque3_2[[#This Row],[niño]],BD.niños[[Código]:[sexo]],7,FALSE)</f>
        <v>F</v>
      </c>
      <c r="I137" s="1">
        <v>3</v>
      </c>
    </row>
    <row r="138" spans="1:9" x14ac:dyDescent="0.55000000000000004">
      <c r="A138" s="1">
        <v>5</v>
      </c>
      <c r="B138" t="s">
        <v>543</v>
      </c>
      <c r="C138" s="1" t="s">
        <v>0</v>
      </c>
      <c r="D138" s="1">
        <v>7</v>
      </c>
      <c r="E138" s="1" t="s">
        <v>180</v>
      </c>
      <c r="F138">
        <v>6</v>
      </c>
      <c r="G138" t="str">
        <f>+VLOOKUP(bloque3_2[[#This Row],[niño]],BD.niños[[Código]:[sexo]],6,FALSE)</f>
        <v>7 y 8</v>
      </c>
      <c r="H138" t="str">
        <f>+VLOOKUP(bloque3_2[[#This Row],[niño]],BD.niños[[Código]:[sexo]],7,FALSE)</f>
        <v>F</v>
      </c>
      <c r="I138" s="1">
        <v>3</v>
      </c>
    </row>
    <row r="139" spans="1:9" x14ac:dyDescent="0.55000000000000004">
      <c r="A139" s="1">
        <v>5</v>
      </c>
      <c r="B139" t="s">
        <v>543</v>
      </c>
      <c r="C139" s="1" t="s">
        <v>0</v>
      </c>
      <c r="D139" s="1">
        <v>7</v>
      </c>
      <c r="E139" s="1" t="s">
        <v>234</v>
      </c>
      <c r="F139">
        <v>6</v>
      </c>
      <c r="G139" t="str">
        <f>+VLOOKUP(bloque3_2[[#This Row],[niño]],BD.niños[[Código]:[sexo]],6,FALSE)</f>
        <v>9 y 10</v>
      </c>
      <c r="H139" t="str">
        <f>+VLOOKUP(bloque3_2[[#This Row],[niño]],BD.niños[[Código]:[sexo]],7,FALSE)</f>
        <v>M</v>
      </c>
      <c r="I139" s="1">
        <v>3</v>
      </c>
    </row>
    <row r="140" spans="1:9" x14ac:dyDescent="0.55000000000000004">
      <c r="A140" s="1">
        <v>5</v>
      </c>
      <c r="B140" t="s">
        <v>543</v>
      </c>
      <c r="C140" s="1" t="s">
        <v>0</v>
      </c>
      <c r="D140" s="1">
        <v>7</v>
      </c>
      <c r="E140" s="1" t="s">
        <v>238</v>
      </c>
      <c r="F140">
        <v>7</v>
      </c>
      <c r="G140" t="str">
        <f>+VLOOKUP(bloque3_2[[#This Row],[niño]],BD.niños[[Código]:[sexo]],6,FALSE)</f>
        <v>9 y 10</v>
      </c>
      <c r="H140" t="str">
        <f>+VLOOKUP(bloque3_2[[#This Row],[niño]],BD.niños[[Código]:[sexo]],7,FALSE)</f>
        <v>M</v>
      </c>
      <c r="I140" s="1">
        <v>3</v>
      </c>
    </row>
    <row r="141" spans="1:9" x14ac:dyDescent="0.55000000000000004">
      <c r="A141" s="1">
        <v>5</v>
      </c>
      <c r="B141" t="s">
        <v>543</v>
      </c>
      <c r="C141" s="1" t="s">
        <v>0</v>
      </c>
      <c r="D141" s="1">
        <v>7</v>
      </c>
      <c r="E141" s="1" t="s">
        <v>241</v>
      </c>
      <c r="F141">
        <v>7</v>
      </c>
      <c r="G141" t="str">
        <f>+VLOOKUP(bloque3_2[[#This Row],[niño]],BD.niños[[Código]:[sexo]],6,FALSE)</f>
        <v>9 y 10</v>
      </c>
      <c r="H141" t="str">
        <f>+VLOOKUP(bloque3_2[[#This Row],[niño]],BD.niños[[Código]:[sexo]],7,FALSE)</f>
        <v>F</v>
      </c>
      <c r="I141" s="1">
        <v>3</v>
      </c>
    </row>
    <row r="142" spans="1:9" x14ac:dyDescent="0.55000000000000004">
      <c r="A142" s="1">
        <v>5</v>
      </c>
      <c r="B142" t="s">
        <v>543</v>
      </c>
      <c r="C142" s="1" t="s">
        <v>0</v>
      </c>
      <c r="D142" s="1">
        <v>7</v>
      </c>
      <c r="E142" s="1" t="s">
        <v>245</v>
      </c>
      <c r="F142">
        <v>5</v>
      </c>
      <c r="G142" t="str">
        <f>+VLOOKUP(bloque3_2[[#This Row],[niño]],BD.niños[[Código]:[sexo]],6,FALSE)</f>
        <v>7 y 8</v>
      </c>
      <c r="H142" t="str">
        <f>+VLOOKUP(bloque3_2[[#This Row],[niño]],BD.niños[[Código]:[sexo]],7,FALSE)</f>
        <v>M</v>
      </c>
      <c r="I142" s="1">
        <v>3</v>
      </c>
    </row>
    <row r="143" spans="1:9" x14ac:dyDescent="0.55000000000000004">
      <c r="A143" s="1">
        <v>5</v>
      </c>
      <c r="B143" t="s">
        <v>543</v>
      </c>
      <c r="C143" s="1" t="s">
        <v>0</v>
      </c>
      <c r="D143" s="1">
        <v>7</v>
      </c>
      <c r="E143" s="1" t="s">
        <v>249</v>
      </c>
      <c r="F143">
        <v>3</v>
      </c>
      <c r="G143" t="str">
        <f>+VLOOKUP(bloque3_2[[#This Row],[niño]],BD.niños[[Código]:[sexo]],6,FALSE)</f>
        <v>5 y 6</v>
      </c>
      <c r="H143" t="str">
        <f>+VLOOKUP(bloque3_2[[#This Row],[niño]],BD.niños[[Código]:[sexo]],7,FALSE)</f>
        <v>M</v>
      </c>
      <c r="I143" s="1">
        <v>3</v>
      </c>
    </row>
    <row r="144" spans="1:9" x14ac:dyDescent="0.55000000000000004">
      <c r="A144" s="1">
        <v>5</v>
      </c>
      <c r="B144" t="s">
        <v>543</v>
      </c>
      <c r="C144" s="1" t="s">
        <v>0</v>
      </c>
      <c r="D144" s="1">
        <v>7</v>
      </c>
      <c r="E144" s="1" t="s">
        <v>253</v>
      </c>
      <c r="F144">
        <v>7</v>
      </c>
      <c r="G144" t="str">
        <f>+VLOOKUP(bloque3_2[[#This Row],[niño]],BD.niños[[Código]:[sexo]],6,FALSE)</f>
        <v>7 y 8</v>
      </c>
      <c r="H144" t="str">
        <f>+VLOOKUP(bloque3_2[[#This Row],[niño]],BD.niños[[Código]:[sexo]],7,FALSE)</f>
        <v>M</v>
      </c>
      <c r="I144" s="1">
        <v>3</v>
      </c>
    </row>
    <row r="145" spans="1:9" x14ac:dyDescent="0.55000000000000004">
      <c r="A145" s="1">
        <v>5</v>
      </c>
      <c r="B145" t="s">
        <v>543</v>
      </c>
      <c r="C145" s="1" t="s">
        <v>0</v>
      </c>
      <c r="D145" s="1">
        <v>7</v>
      </c>
      <c r="E145" s="1" t="s">
        <v>257</v>
      </c>
      <c r="F145">
        <v>7</v>
      </c>
      <c r="G145" t="str">
        <f>+VLOOKUP(bloque3_2[[#This Row],[niño]],BD.niños[[Código]:[sexo]],6,FALSE)</f>
        <v>7 y 8</v>
      </c>
      <c r="H145" t="str">
        <f>+VLOOKUP(bloque3_2[[#This Row],[niño]],BD.niños[[Código]:[sexo]],7,FALSE)</f>
        <v>M</v>
      </c>
      <c r="I145" s="1">
        <v>3</v>
      </c>
    </row>
    <row r="146" spans="1:9" x14ac:dyDescent="0.55000000000000004">
      <c r="A146" s="1">
        <v>5</v>
      </c>
      <c r="B146" t="s">
        <v>543</v>
      </c>
      <c r="C146" s="1" t="s">
        <v>0</v>
      </c>
      <c r="D146" s="1">
        <v>7</v>
      </c>
      <c r="E146" s="1" t="s">
        <v>299</v>
      </c>
      <c r="F146">
        <v>7</v>
      </c>
      <c r="G146" t="str">
        <f>+VLOOKUP(bloque3_2[[#This Row],[niño]],BD.niños[[Código]:[sexo]],6,FALSE)</f>
        <v>7 y 8</v>
      </c>
      <c r="H146" t="str">
        <f>+VLOOKUP(bloque3_2[[#This Row],[niño]],BD.niños[[Código]:[sexo]],7,FALSE)</f>
        <v>M</v>
      </c>
      <c r="I146" s="1">
        <v>3</v>
      </c>
    </row>
    <row r="147" spans="1:9" x14ac:dyDescent="0.55000000000000004">
      <c r="A147" s="1">
        <v>5</v>
      </c>
      <c r="B147" t="s">
        <v>543</v>
      </c>
      <c r="C147" s="1" t="s">
        <v>0</v>
      </c>
      <c r="D147" s="1">
        <v>7</v>
      </c>
      <c r="E147" s="1" t="s">
        <v>301</v>
      </c>
      <c r="F147">
        <v>7</v>
      </c>
      <c r="G147" t="str">
        <f>+VLOOKUP(bloque3_2[[#This Row],[niño]],BD.niños[[Código]:[sexo]],6,FALSE)</f>
        <v>5 y 6</v>
      </c>
      <c r="H147" t="str">
        <f>+VLOOKUP(bloque3_2[[#This Row],[niño]],BD.niños[[Código]:[sexo]],7,FALSE)</f>
        <v>M</v>
      </c>
      <c r="I147" s="1">
        <v>3</v>
      </c>
    </row>
    <row r="148" spans="1:9" x14ac:dyDescent="0.55000000000000004">
      <c r="A148" s="1">
        <v>5</v>
      </c>
      <c r="B148" t="s">
        <v>543</v>
      </c>
      <c r="C148" s="1" t="s">
        <v>0</v>
      </c>
      <c r="D148" s="1">
        <v>7</v>
      </c>
      <c r="E148" s="1" t="s">
        <v>305</v>
      </c>
      <c r="F148">
        <v>7</v>
      </c>
      <c r="G148" t="str">
        <f>+VLOOKUP(bloque3_2[[#This Row],[niño]],BD.niños[[Código]:[sexo]],6,FALSE)</f>
        <v>7 y 8</v>
      </c>
      <c r="H148" t="str">
        <f>+VLOOKUP(bloque3_2[[#This Row],[niño]],BD.niños[[Código]:[sexo]],7,FALSE)</f>
        <v>M</v>
      </c>
      <c r="I148" s="1">
        <v>3</v>
      </c>
    </row>
    <row r="149" spans="1:9" x14ac:dyDescent="0.55000000000000004">
      <c r="A149" s="1">
        <v>5</v>
      </c>
      <c r="B149" t="s">
        <v>543</v>
      </c>
      <c r="C149" s="1" t="s">
        <v>0</v>
      </c>
      <c r="D149" s="1">
        <v>7</v>
      </c>
      <c r="E149" s="1" t="s">
        <v>308</v>
      </c>
      <c r="F149">
        <v>7</v>
      </c>
      <c r="G149" t="str">
        <f>+VLOOKUP(bloque3_2[[#This Row],[niño]],BD.niños[[Código]:[sexo]],6,FALSE)</f>
        <v>9 y 10</v>
      </c>
      <c r="H149" t="str">
        <f>+VLOOKUP(bloque3_2[[#This Row],[niño]],BD.niños[[Código]:[sexo]],7,FALSE)</f>
        <v>M</v>
      </c>
      <c r="I149" s="1">
        <v>3</v>
      </c>
    </row>
    <row r="150" spans="1:9" x14ac:dyDescent="0.55000000000000004">
      <c r="A150" s="1">
        <v>5</v>
      </c>
      <c r="B150" t="s">
        <v>543</v>
      </c>
      <c r="C150" s="1" t="s">
        <v>0</v>
      </c>
      <c r="D150" s="1">
        <v>7</v>
      </c>
      <c r="E150" s="1" t="s">
        <v>311</v>
      </c>
      <c r="F150">
        <v>7</v>
      </c>
      <c r="G150" t="str">
        <f>+VLOOKUP(bloque3_2[[#This Row],[niño]],BD.niños[[Código]:[sexo]],6,FALSE)</f>
        <v>9 y 10</v>
      </c>
      <c r="H150" t="str">
        <f>+VLOOKUP(bloque3_2[[#This Row],[niño]],BD.niños[[Código]:[sexo]],7,FALSE)</f>
        <v>M</v>
      </c>
      <c r="I150" s="1">
        <v>3</v>
      </c>
    </row>
    <row r="151" spans="1:9" x14ac:dyDescent="0.55000000000000004">
      <c r="A151" s="1">
        <v>5</v>
      </c>
      <c r="B151" t="s">
        <v>543</v>
      </c>
      <c r="C151" s="1" t="s">
        <v>0</v>
      </c>
      <c r="D151" s="1">
        <v>7</v>
      </c>
      <c r="E151" s="1" t="s">
        <v>314</v>
      </c>
      <c r="F151">
        <v>7</v>
      </c>
      <c r="G151" t="str">
        <f>+VLOOKUP(bloque3_2[[#This Row],[niño]],BD.niños[[Código]:[sexo]],6,FALSE)</f>
        <v>9 y 10</v>
      </c>
      <c r="H151" t="str">
        <f>+VLOOKUP(bloque3_2[[#This Row],[niño]],BD.niños[[Código]:[sexo]],7,FALSE)</f>
        <v>M</v>
      </c>
      <c r="I151" s="1">
        <v>3</v>
      </c>
    </row>
    <row r="152" spans="1:9" x14ac:dyDescent="0.55000000000000004">
      <c r="A152" s="1">
        <v>5</v>
      </c>
      <c r="B152" t="s">
        <v>543</v>
      </c>
      <c r="C152" s="1" t="s">
        <v>0</v>
      </c>
      <c r="D152" s="1">
        <v>7</v>
      </c>
      <c r="E152" s="1" t="s">
        <v>372</v>
      </c>
      <c r="F152">
        <v>3</v>
      </c>
      <c r="G152" t="str">
        <f>+VLOOKUP(bloque3_2[[#This Row],[niño]],BD.niños[[Código]:[sexo]],6,FALSE)</f>
        <v>9 y 10</v>
      </c>
      <c r="H152" t="str">
        <f>+VLOOKUP(bloque3_2[[#This Row],[niño]],BD.niños[[Código]:[sexo]],7,FALSE)</f>
        <v>M</v>
      </c>
      <c r="I152" s="1">
        <v>3</v>
      </c>
    </row>
    <row r="153" spans="1:9" x14ac:dyDescent="0.55000000000000004">
      <c r="A153" s="1">
        <v>5</v>
      </c>
      <c r="B153" t="s">
        <v>543</v>
      </c>
      <c r="C153" s="1" t="s">
        <v>0</v>
      </c>
      <c r="D153" s="1">
        <v>7</v>
      </c>
      <c r="E153" s="1" t="s">
        <v>337</v>
      </c>
      <c r="F153">
        <v>7</v>
      </c>
      <c r="G153" t="str">
        <f>+VLOOKUP(bloque3_2[[#This Row],[niño]],BD.niños[[Código]:[sexo]],6,FALSE)</f>
        <v>7 y 8</v>
      </c>
      <c r="H153" t="str">
        <f>+VLOOKUP(bloque3_2[[#This Row],[niño]],BD.niños[[Código]:[sexo]],7,FALSE)</f>
        <v>M</v>
      </c>
      <c r="I153" s="1">
        <v>3</v>
      </c>
    </row>
    <row r="154" spans="1:9" x14ac:dyDescent="0.55000000000000004">
      <c r="A154" s="1">
        <v>5</v>
      </c>
      <c r="B154" t="s">
        <v>543</v>
      </c>
      <c r="C154" s="1" t="s">
        <v>0</v>
      </c>
      <c r="D154" s="1">
        <v>7</v>
      </c>
      <c r="E154" s="1" t="s">
        <v>341</v>
      </c>
      <c r="F154">
        <v>1</v>
      </c>
      <c r="G154" t="str">
        <f>+VLOOKUP(bloque3_2[[#This Row],[niño]],BD.niños[[Código]:[sexo]],6,FALSE)</f>
        <v>7 y 8</v>
      </c>
      <c r="H154" t="str">
        <f>+VLOOKUP(bloque3_2[[#This Row],[niño]],BD.niños[[Código]:[sexo]],7,FALSE)</f>
        <v>F</v>
      </c>
      <c r="I154" s="1">
        <v>3</v>
      </c>
    </row>
    <row r="155" spans="1:9" x14ac:dyDescent="0.55000000000000004">
      <c r="A155" s="1">
        <v>5</v>
      </c>
      <c r="B155" t="s">
        <v>543</v>
      </c>
      <c r="C155" s="1" t="s">
        <v>0</v>
      </c>
      <c r="D155" s="1">
        <v>7</v>
      </c>
      <c r="E155" s="1" t="s">
        <v>344</v>
      </c>
      <c r="F155">
        <v>6</v>
      </c>
      <c r="G155" t="str">
        <f>+VLOOKUP(bloque3_2[[#This Row],[niño]],BD.niños[[Código]:[sexo]],6,FALSE)</f>
        <v>5 y 6</v>
      </c>
      <c r="H155" t="str">
        <f>+VLOOKUP(bloque3_2[[#This Row],[niño]],BD.niños[[Código]:[sexo]],7,FALSE)</f>
        <v>F</v>
      </c>
      <c r="I155" s="1">
        <v>3</v>
      </c>
    </row>
    <row r="156" spans="1:9" x14ac:dyDescent="0.55000000000000004">
      <c r="A156" s="1">
        <v>5</v>
      </c>
      <c r="B156" t="s">
        <v>543</v>
      </c>
      <c r="C156" s="1" t="s">
        <v>0</v>
      </c>
      <c r="D156" s="1">
        <v>7</v>
      </c>
      <c r="E156" s="1" t="s">
        <v>348</v>
      </c>
      <c r="F156">
        <v>4</v>
      </c>
      <c r="G156" t="str">
        <f>+VLOOKUP(bloque3_2[[#This Row],[niño]],BD.niños[[Código]:[sexo]],6,FALSE)</f>
        <v>5 y 6</v>
      </c>
      <c r="H156" t="str">
        <f>+VLOOKUP(bloque3_2[[#This Row],[niño]],BD.niños[[Código]:[sexo]],7,FALSE)</f>
        <v>M</v>
      </c>
      <c r="I156" s="1">
        <v>3</v>
      </c>
    </row>
    <row r="157" spans="1:9" x14ac:dyDescent="0.55000000000000004">
      <c r="A157" s="1">
        <v>6</v>
      </c>
      <c r="B157" t="s">
        <v>544</v>
      </c>
      <c r="C157" s="1" t="s">
        <v>6</v>
      </c>
      <c r="D157" s="1">
        <v>3</v>
      </c>
      <c r="E157" s="1" t="s">
        <v>89</v>
      </c>
      <c r="F157">
        <v>3</v>
      </c>
      <c r="G157" t="str">
        <f>+VLOOKUP(bloque3_2[[#This Row],[niño]],BD.niños[[Código]:[sexo]],6,FALSE)</f>
        <v>9 y 10</v>
      </c>
      <c r="H157" t="str">
        <f>+VLOOKUP(bloque3_2[[#This Row],[niño]],BD.niños[[Código]:[sexo]],7,FALSE)</f>
        <v>F</v>
      </c>
      <c r="I157" s="1">
        <v>3</v>
      </c>
    </row>
    <row r="158" spans="1:9" x14ac:dyDescent="0.55000000000000004">
      <c r="A158" s="1">
        <v>6</v>
      </c>
      <c r="B158" t="s">
        <v>544</v>
      </c>
      <c r="C158" s="1" t="s">
        <v>6</v>
      </c>
      <c r="D158" s="1">
        <v>3</v>
      </c>
      <c r="E158" s="1" t="s">
        <v>93</v>
      </c>
      <c r="F158">
        <v>3</v>
      </c>
      <c r="G158" t="str">
        <f>+VLOOKUP(bloque3_2[[#This Row],[niño]],BD.niños[[Código]:[sexo]],6,FALSE)</f>
        <v>9 y 10</v>
      </c>
      <c r="H158" t="str">
        <f>+VLOOKUP(bloque3_2[[#This Row],[niño]],BD.niños[[Código]:[sexo]],7,FALSE)</f>
        <v>F</v>
      </c>
      <c r="I158" s="1">
        <v>3</v>
      </c>
    </row>
    <row r="159" spans="1:9" x14ac:dyDescent="0.55000000000000004">
      <c r="A159" s="1">
        <v>6</v>
      </c>
      <c r="B159" t="s">
        <v>544</v>
      </c>
      <c r="C159" s="1" t="s">
        <v>6</v>
      </c>
      <c r="D159" s="1">
        <v>3</v>
      </c>
      <c r="E159" s="1" t="s">
        <v>97</v>
      </c>
      <c r="F159">
        <v>3</v>
      </c>
      <c r="G159" t="str">
        <f>+VLOOKUP(bloque3_2[[#This Row],[niño]],BD.niños[[Código]:[sexo]],6,FALSE)</f>
        <v>9 y 10</v>
      </c>
      <c r="H159" t="str">
        <f>+VLOOKUP(bloque3_2[[#This Row],[niño]],BD.niños[[Código]:[sexo]],7,FALSE)</f>
        <v>F</v>
      </c>
      <c r="I159" s="1">
        <v>3</v>
      </c>
    </row>
    <row r="160" spans="1:9" x14ac:dyDescent="0.55000000000000004">
      <c r="A160" s="1">
        <v>6</v>
      </c>
      <c r="B160" t="s">
        <v>544</v>
      </c>
      <c r="C160" s="1" t="s">
        <v>6</v>
      </c>
      <c r="D160" s="1">
        <v>3</v>
      </c>
      <c r="E160" s="1" t="s">
        <v>101</v>
      </c>
      <c r="F160">
        <v>3</v>
      </c>
      <c r="G160" t="str">
        <f>+VLOOKUP(bloque3_2[[#This Row],[niño]],BD.niños[[Código]:[sexo]],6,FALSE)</f>
        <v>9 y 10</v>
      </c>
      <c r="H160" t="str">
        <f>+VLOOKUP(bloque3_2[[#This Row],[niño]],BD.niños[[Código]:[sexo]],7,FALSE)</f>
        <v>F</v>
      </c>
      <c r="I160" s="1">
        <v>3</v>
      </c>
    </row>
    <row r="161" spans="1:9" x14ac:dyDescent="0.55000000000000004">
      <c r="A161" s="1">
        <v>6</v>
      </c>
      <c r="B161" t="s">
        <v>544</v>
      </c>
      <c r="C161" s="1" t="s">
        <v>6</v>
      </c>
      <c r="D161" s="1">
        <v>3</v>
      </c>
      <c r="E161" s="1" t="s">
        <v>150</v>
      </c>
      <c r="F161">
        <v>3</v>
      </c>
      <c r="G161" t="str">
        <f>+VLOOKUP(bloque3_2[[#This Row],[niño]],BD.niños[[Código]:[sexo]],6,FALSE)</f>
        <v>5 y 6</v>
      </c>
      <c r="H161" t="str">
        <f>+VLOOKUP(bloque3_2[[#This Row],[niño]],BD.niños[[Código]:[sexo]],7,FALSE)</f>
        <v>F</v>
      </c>
      <c r="I161" s="1">
        <v>3</v>
      </c>
    </row>
    <row r="162" spans="1:9" x14ac:dyDescent="0.55000000000000004">
      <c r="A162" s="1">
        <v>6</v>
      </c>
      <c r="B162" t="s">
        <v>544</v>
      </c>
      <c r="C162" s="1" t="s">
        <v>6</v>
      </c>
      <c r="D162" s="1">
        <v>3</v>
      </c>
      <c r="E162" s="1" t="s">
        <v>153</v>
      </c>
      <c r="F162">
        <v>3</v>
      </c>
      <c r="G162" t="str">
        <f>+VLOOKUP(bloque3_2[[#This Row],[niño]],BD.niños[[Código]:[sexo]],6,FALSE)</f>
        <v>7 y 8</v>
      </c>
      <c r="H162" t="str">
        <f>+VLOOKUP(bloque3_2[[#This Row],[niño]],BD.niños[[Código]:[sexo]],7,FALSE)</f>
        <v>M</v>
      </c>
      <c r="I162" s="1">
        <v>3</v>
      </c>
    </row>
    <row r="163" spans="1:9" x14ac:dyDescent="0.55000000000000004">
      <c r="A163" s="1">
        <v>6</v>
      </c>
      <c r="B163" t="s">
        <v>544</v>
      </c>
      <c r="C163" s="1" t="s">
        <v>6</v>
      </c>
      <c r="D163" s="1">
        <v>3</v>
      </c>
      <c r="E163" s="1" t="s">
        <v>157</v>
      </c>
      <c r="F163">
        <v>3</v>
      </c>
      <c r="G163" t="str">
        <f>+VLOOKUP(bloque3_2[[#This Row],[niño]],BD.niños[[Código]:[sexo]],6,FALSE)</f>
        <v>7 y 8</v>
      </c>
      <c r="H163" t="str">
        <f>+VLOOKUP(bloque3_2[[#This Row],[niño]],BD.niños[[Código]:[sexo]],7,FALSE)</f>
        <v>M</v>
      </c>
      <c r="I163" s="1">
        <v>3</v>
      </c>
    </row>
    <row r="164" spans="1:9" x14ac:dyDescent="0.55000000000000004">
      <c r="A164" s="1">
        <v>6</v>
      </c>
      <c r="B164" t="s">
        <v>544</v>
      </c>
      <c r="C164" s="1" t="s">
        <v>6</v>
      </c>
      <c r="D164" s="1">
        <v>3</v>
      </c>
      <c r="E164" s="1" t="s">
        <v>164</v>
      </c>
      <c r="F164">
        <v>3</v>
      </c>
      <c r="G164" t="str">
        <f>+VLOOKUP(bloque3_2[[#This Row],[niño]],BD.niños[[Código]:[sexo]],6,FALSE)</f>
        <v>5 y 6</v>
      </c>
      <c r="H164" t="str">
        <f>+VLOOKUP(bloque3_2[[#This Row],[niño]],BD.niños[[Código]:[sexo]],7,FALSE)</f>
        <v>M</v>
      </c>
      <c r="I164" s="1">
        <v>3</v>
      </c>
    </row>
    <row r="165" spans="1:9" x14ac:dyDescent="0.55000000000000004">
      <c r="A165" s="1">
        <v>6</v>
      </c>
      <c r="B165" t="s">
        <v>544</v>
      </c>
      <c r="C165" s="1" t="s">
        <v>6</v>
      </c>
      <c r="D165" s="1">
        <v>3</v>
      </c>
      <c r="E165" s="1" t="s">
        <v>165</v>
      </c>
      <c r="F165">
        <v>3</v>
      </c>
      <c r="G165" t="str">
        <f>+VLOOKUP(bloque3_2[[#This Row],[niño]],BD.niños[[Código]:[sexo]],6,FALSE)</f>
        <v>5 y 6</v>
      </c>
      <c r="H165" t="str">
        <f>+VLOOKUP(bloque3_2[[#This Row],[niño]],BD.niños[[Código]:[sexo]],7,FALSE)</f>
        <v>M</v>
      </c>
      <c r="I165" s="1">
        <v>3</v>
      </c>
    </row>
    <row r="166" spans="1:9" x14ac:dyDescent="0.55000000000000004">
      <c r="A166" s="1">
        <v>6</v>
      </c>
      <c r="B166" t="s">
        <v>544</v>
      </c>
      <c r="C166" s="1" t="s">
        <v>6</v>
      </c>
      <c r="D166" s="1">
        <v>3</v>
      </c>
      <c r="E166" s="1" t="s">
        <v>168</v>
      </c>
      <c r="F166">
        <v>4</v>
      </c>
      <c r="G166" t="str">
        <f>+VLOOKUP(bloque3_2[[#This Row],[niño]],BD.niños[[Código]:[sexo]],6,FALSE)</f>
        <v>7 y 8</v>
      </c>
      <c r="H166" t="str">
        <f>+VLOOKUP(bloque3_2[[#This Row],[niño]],BD.niños[[Código]:[sexo]],7,FALSE)</f>
        <v>F</v>
      </c>
      <c r="I166" s="1">
        <v>3</v>
      </c>
    </row>
    <row r="167" spans="1:9" x14ac:dyDescent="0.55000000000000004">
      <c r="A167" s="1">
        <v>6</v>
      </c>
      <c r="B167" t="s">
        <v>544</v>
      </c>
      <c r="C167" s="1" t="s">
        <v>6</v>
      </c>
      <c r="D167" s="1">
        <v>3</v>
      </c>
      <c r="E167" s="1" t="s">
        <v>172</v>
      </c>
      <c r="F167">
        <v>3</v>
      </c>
      <c r="G167" t="str">
        <f>+VLOOKUP(bloque3_2[[#This Row],[niño]],BD.niños[[Código]:[sexo]],6,FALSE)</f>
        <v>7 y 8</v>
      </c>
      <c r="H167" t="str">
        <f>+VLOOKUP(bloque3_2[[#This Row],[niño]],BD.niños[[Código]:[sexo]],7,FALSE)</f>
        <v>F</v>
      </c>
      <c r="I167" s="1">
        <v>3</v>
      </c>
    </row>
    <row r="168" spans="1:9" x14ac:dyDescent="0.55000000000000004">
      <c r="A168" s="1">
        <v>6</v>
      </c>
      <c r="B168" t="s">
        <v>544</v>
      </c>
      <c r="C168" s="1" t="s">
        <v>6</v>
      </c>
      <c r="D168" s="1">
        <v>3</v>
      </c>
      <c r="E168" s="1" t="s">
        <v>176</v>
      </c>
      <c r="F168">
        <v>3</v>
      </c>
      <c r="G168" t="str">
        <f>+VLOOKUP(bloque3_2[[#This Row],[niño]],BD.niños[[Código]:[sexo]],6,FALSE)</f>
        <v>5 y 6</v>
      </c>
      <c r="H168" t="str">
        <f>+VLOOKUP(bloque3_2[[#This Row],[niño]],BD.niños[[Código]:[sexo]],7,FALSE)</f>
        <v>F</v>
      </c>
      <c r="I168" s="1">
        <v>3</v>
      </c>
    </row>
    <row r="169" spans="1:9" x14ac:dyDescent="0.55000000000000004">
      <c r="A169" s="1">
        <v>6</v>
      </c>
      <c r="B169" t="s">
        <v>544</v>
      </c>
      <c r="C169" s="1" t="s">
        <v>6</v>
      </c>
      <c r="D169" s="1">
        <v>3</v>
      </c>
      <c r="E169" s="1" t="s">
        <v>180</v>
      </c>
      <c r="F169">
        <v>3</v>
      </c>
      <c r="G169" t="str">
        <f>+VLOOKUP(bloque3_2[[#This Row],[niño]],BD.niños[[Código]:[sexo]],6,FALSE)</f>
        <v>7 y 8</v>
      </c>
      <c r="H169" t="str">
        <f>+VLOOKUP(bloque3_2[[#This Row],[niño]],BD.niños[[Código]:[sexo]],7,FALSE)</f>
        <v>F</v>
      </c>
      <c r="I169" s="1">
        <v>3</v>
      </c>
    </row>
    <row r="170" spans="1:9" x14ac:dyDescent="0.55000000000000004">
      <c r="A170" s="1">
        <v>6</v>
      </c>
      <c r="B170" t="s">
        <v>544</v>
      </c>
      <c r="C170" s="1" t="s">
        <v>6</v>
      </c>
      <c r="D170" s="1">
        <v>3</v>
      </c>
      <c r="E170" s="1" t="s">
        <v>234</v>
      </c>
      <c r="F170">
        <v>1</v>
      </c>
      <c r="G170" t="str">
        <f>+VLOOKUP(bloque3_2[[#This Row],[niño]],BD.niños[[Código]:[sexo]],6,FALSE)</f>
        <v>9 y 10</v>
      </c>
      <c r="H170" t="str">
        <f>+VLOOKUP(bloque3_2[[#This Row],[niño]],BD.niños[[Código]:[sexo]],7,FALSE)</f>
        <v>M</v>
      </c>
      <c r="I170" s="1">
        <v>3</v>
      </c>
    </row>
    <row r="171" spans="1:9" x14ac:dyDescent="0.55000000000000004">
      <c r="A171" s="1">
        <v>6</v>
      </c>
      <c r="B171" t="s">
        <v>544</v>
      </c>
      <c r="C171" s="1" t="s">
        <v>6</v>
      </c>
      <c r="D171" s="1">
        <v>3</v>
      </c>
      <c r="E171" s="1" t="s">
        <v>238</v>
      </c>
      <c r="F171">
        <v>7</v>
      </c>
      <c r="G171" t="str">
        <f>+VLOOKUP(bloque3_2[[#This Row],[niño]],BD.niños[[Código]:[sexo]],6,FALSE)</f>
        <v>9 y 10</v>
      </c>
      <c r="H171" t="str">
        <f>+VLOOKUP(bloque3_2[[#This Row],[niño]],BD.niños[[Código]:[sexo]],7,FALSE)</f>
        <v>M</v>
      </c>
      <c r="I171" s="1">
        <v>3</v>
      </c>
    </row>
    <row r="172" spans="1:9" x14ac:dyDescent="0.55000000000000004">
      <c r="A172" s="1">
        <v>6</v>
      </c>
      <c r="B172" t="s">
        <v>544</v>
      </c>
      <c r="C172" s="1" t="s">
        <v>6</v>
      </c>
      <c r="D172" s="1">
        <v>3</v>
      </c>
      <c r="E172" s="1" t="s">
        <v>241</v>
      </c>
      <c r="F172">
        <v>3</v>
      </c>
      <c r="G172" t="str">
        <f>+VLOOKUP(bloque3_2[[#This Row],[niño]],BD.niños[[Código]:[sexo]],6,FALSE)</f>
        <v>9 y 10</v>
      </c>
      <c r="H172" t="str">
        <f>+VLOOKUP(bloque3_2[[#This Row],[niño]],BD.niños[[Código]:[sexo]],7,FALSE)</f>
        <v>F</v>
      </c>
      <c r="I172" s="1">
        <v>3</v>
      </c>
    </row>
    <row r="173" spans="1:9" x14ac:dyDescent="0.55000000000000004">
      <c r="A173" s="1">
        <v>6</v>
      </c>
      <c r="B173" t="s">
        <v>544</v>
      </c>
      <c r="C173" s="1" t="s">
        <v>6</v>
      </c>
      <c r="D173" s="1">
        <v>3</v>
      </c>
      <c r="E173" s="1" t="s">
        <v>245</v>
      </c>
      <c r="F173">
        <v>3</v>
      </c>
      <c r="G173" t="str">
        <f>+VLOOKUP(bloque3_2[[#This Row],[niño]],BD.niños[[Código]:[sexo]],6,FALSE)</f>
        <v>7 y 8</v>
      </c>
      <c r="H173" t="str">
        <f>+VLOOKUP(bloque3_2[[#This Row],[niño]],BD.niños[[Código]:[sexo]],7,FALSE)</f>
        <v>M</v>
      </c>
      <c r="I173" s="1">
        <v>3</v>
      </c>
    </row>
    <row r="174" spans="1:9" x14ac:dyDescent="0.55000000000000004">
      <c r="A174" s="1">
        <v>6</v>
      </c>
      <c r="B174" t="s">
        <v>544</v>
      </c>
      <c r="C174" s="1" t="s">
        <v>6</v>
      </c>
      <c r="D174" s="1">
        <v>3</v>
      </c>
      <c r="E174" s="1" t="s">
        <v>249</v>
      </c>
      <c r="F174">
        <v>3</v>
      </c>
      <c r="G174" t="str">
        <f>+VLOOKUP(bloque3_2[[#This Row],[niño]],BD.niños[[Código]:[sexo]],6,FALSE)</f>
        <v>5 y 6</v>
      </c>
      <c r="H174" t="str">
        <f>+VLOOKUP(bloque3_2[[#This Row],[niño]],BD.niños[[Código]:[sexo]],7,FALSE)</f>
        <v>M</v>
      </c>
      <c r="I174" s="1">
        <v>3</v>
      </c>
    </row>
    <row r="175" spans="1:9" x14ac:dyDescent="0.55000000000000004">
      <c r="A175" s="1">
        <v>6</v>
      </c>
      <c r="B175" t="s">
        <v>544</v>
      </c>
      <c r="C175" s="1" t="s">
        <v>6</v>
      </c>
      <c r="D175" s="1">
        <v>3</v>
      </c>
      <c r="E175" s="1" t="s">
        <v>253</v>
      </c>
      <c r="F175">
        <v>3</v>
      </c>
      <c r="G175" t="str">
        <f>+VLOOKUP(bloque3_2[[#This Row],[niño]],BD.niños[[Código]:[sexo]],6,FALSE)</f>
        <v>7 y 8</v>
      </c>
      <c r="H175" t="str">
        <f>+VLOOKUP(bloque3_2[[#This Row],[niño]],BD.niños[[Código]:[sexo]],7,FALSE)</f>
        <v>M</v>
      </c>
      <c r="I175" s="1">
        <v>3</v>
      </c>
    </row>
    <row r="176" spans="1:9" x14ac:dyDescent="0.55000000000000004">
      <c r="A176" s="1">
        <v>6</v>
      </c>
      <c r="B176" t="s">
        <v>544</v>
      </c>
      <c r="C176" s="1" t="s">
        <v>6</v>
      </c>
      <c r="D176" s="1">
        <v>3</v>
      </c>
      <c r="E176" s="1" t="s">
        <v>257</v>
      </c>
      <c r="F176">
        <v>3</v>
      </c>
      <c r="G176" t="str">
        <f>+VLOOKUP(bloque3_2[[#This Row],[niño]],BD.niños[[Código]:[sexo]],6,FALSE)</f>
        <v>7 y 8</v>
      </c>
      <c r="H176" t="str">
        <f>+VLOOKUP(bloque3_2[[#This Row],[niño]],BD.niños[[Código]:[sexo]],7,FALSE)</f>
        <v>M</v>
      </c>
      <c r="I176" s="1">
        <v>3</v>
      </c>
    </row>
    <row r="177" spans="1:9" x14ac:dyDescent="0.55000000000000004">
      <c r="A177" s="1">
        <v>6</v>
      </c>
      <c r="B177" t="s">
        <v>544</v>
      </c>
      <c r="C177" s="1" t="s">
        <v>6</v>
      </c>
      <c r="D177" s="1">
        <v>3</v>
      </c>
      <c r="E177" s="1" t="s">
        <v>299</v>
      </c>
      <c r="F177">
        <v>3</v>
      </c>
      <c r="G177" t="str">
        <f>+VLOOKUP(bloque3_2[[#This Row],[niño]],BD.niños[[Código]:[sexo]],6,FALSE)</f>
        <v>7 y 8</v>
      </c>
      <c r="H177" t="str">
        <f>+VLOOKUP(bloque3_2[[#This Row],[niño]],BD.niños[[Código]:[sexo]],7,FALSE)</f>
        <v>M</v>
      </c>
      <c r="I177" s="1">
        <v>3</v>
      </c>
    </row>
    <row r="178" spans="1:9" x14ac:dyDescent="0.55000000000000004">
      <c r="A178" s="1">
        <v>6</v>
      </c>
      <c r="B178" t="s">
        <v>544</v>
      </c>
      <c r="C178" s="1" t="s">
        <v>6</v>
      </c>
      <c r="D178" s="1">
        <v>3</v>
      </c>
      <c r="E178" s="1" t="s">
        <v>301</v>
      </c>
      <c r="F178">
        <v>3</v>
      </c>
      <c r="G178" t="str">
        <f>+VLOOKUP(bloque3_2[[#This Row],[niño]],BD.niños[[Código]:[sexo]],6,FALSE)</f>
        <v>5 y 6</v>
      </c>
      <c r="H178" t="str">
        <f>+VLOOKUP(bloque3_2[[#This Row],[niño]],BD.niños[[Código]:[sexo]],7,FALSE)</f>
        <v>M</v>
      </c>
      <c r="I178" s="1">
        <v>3</v>
      </c>
    </row>
    <row r="179" spans="1:9" x14ac:dyDescent="0.55000000000000004">
      <c r="A179" s="1">
        <v>6</v>
      </c>
      <c r="B179" t="s">
        <v>544</v>
      </c>
      <c r="C179" s="1" t="s">
        <v>6</v>
      </c>
      <c r="D179" s="1">
        <v>3</v>
      </c>
      <c r="E179" s="1" t="s">
        <v>305</v>
      </c>
      <c r="F179">
        <v>1</v>
      </c>
      <c r="G179" t="str">
        <f>+VLOOKUP(bloque3_2[[#This Row],[niño]],BD.niños[[Código]:[sexo]],6,FALSE)</f>
        <v>7 y 8</v>
      </c>
      <c r="H179" t="str">
        <f>+VLOOKUP(bloque3_2[[#This Row],[niño]],BD.niños[[Código]:[sexo]],7,FALSE)</f>
        <v>M</v>
      </c>
      <c r="I179" s="1">
        <v>3</v>
      </c>
    </row>
    <row r="180" spans="1:9" x14ac:dyDescent="0.55000000000000004">
      <c r="A180" s="1">
        <v>6</v>
      </c>
      <c r="B180" t="s">
        <v>544</v>
      </c>
      <c r="C180" s="1" t="s">
        <v>6</v>
      </c>
      <c r="D180" s="1">
        <v>3</v>
      </c>
      <c r="E180" s="1" t="s">
        <v>308</v>
      </c>
      <c r="F180">
        <v>3</v>
      </c>
      <c r="G180" t="str">
        <f>+VLOOKUP(bloque3_2[[#This Row],[niño]],BD.niños[[Código]:[sexo]],6,FALSE)</f>
        <v>9 y 10</v>
      </c>
      <c r="H180" t="str">
        <f>+VLOOKUP(bloque3_2[[#This Row],[niño]],BD.niños[[Código]:[sexo]],7,FALSE)</f>
        <v>M</v>
      </c>
      <c r="I180" s="1">
        <v>3</v>
      </c>
    </row>
    <row r="181" spans="1:9" x14ac:dyDescent="0.55000000000000004">
      <c r="A181" s="1">
        <v>6</v>
      </c>
      <c r="B181" t="s">
        <v>544</v>
      </c>
      <c r="C181" s="1" t="s">
        <v>6</v>
      </c>
      <c r="D181" s="1">
        <v>3</v>
      </c>
      <c r="E181" s="1" t="s">
        <v>311</v>
      </c>
      <c r="F181">
        <v>3</v>
      </c>
      <c r="G181" t="str">
        <f>+VLOOKUP(bloque3_2[[#This Row],[niño]],BD.niños[[Código]:[sexo]],6,FALSE)</f>
        <v>9 y 10</v>
      </c>
      <c r="H181" t="str">
        <f>+VLOOKUP(bloque3_2[[#This Row],[niño]],BD.niños[[Código]:[sexo]],7,FALSE)</f>
        <v>M</v>
      </c>
      <c r="I181" s="1">
        <v>3</v>
      </c>
    </row>
    <row r="182" spans="1:9" x14ac:dyDescent="0.55000000000000004">
      <c r="A182" s="1">
        <v>6</v>
      </c>
      <c r="B182" t="s">
        <v>544</v>
      </c>
      <c r="C182" s="1" t="s">
        <v>6</v>
      </c>
      <c r="D182" s="1">
        <v>3</v>
      </c>
      <c r="E182" s="1" t="s">
        <v>314</v>
      </c>
      <c r="F182">
        <v>3</v>
      </c>
      <c r="G182" t="str">
        <f>+VLOOKUP(bloque3_2[[#This Row],[niño]],BD.niños[[Código]:[sexo]],6,FALSE)</f>
        <v>9 y 10</v>
      </c>
      <c r="H182" t="str">
        <f>+VLOOKUP(bloque3_2[[#This Row],[niño]],BD.niños[[Código]:[sexo]],7,FALSE)</f>
        <v>M</v>
      </c>
      <c r="I182" s="1">
        <v>3</v>
      </c>
    </row>
    <row r="183" spans="1:9" x14ac:dyDescent="0.55000000000000004">
      <c r="A183" s="1">
        <v>6</v>
      </c>
      <c r="B183" t="s">
        <v>544</v>
      </c>
      <c r="C183" s="1" t="s">
        <v>6</v>
      </c>
      <c r="D183" s="1">
        <v>3</v>
      </c>
      <c r="E183" s="1" t="s">
        <v>372</v>
      </c>
      <c r="F183">
        <v>3</v>
      </c>
      <c r="G183" t="str">
        <f>+VLOOKUP(bloque3_2[[#This Row],[niño]],BD.niños[[Código]:[sexo]],6,FALSE)</f>
        <v>9 y 10</v>
      </c>
      <c r="H183" t="str">
        <f>+VLOOKUP(bloque3_2[[#This Row],[niño]],BD.niños[[Código]:[sexo]],7,FALSE)</f>
        <v>M</v>
      </c>
      <c r="I183" s="1">
        <v>3</v>
      </c>
    </row>
    <row r="184" spans="1:9" x14ac:dyDescent="0.55000000000000004">
      <c r="A184" s="1">
        <v>6</v>
      </c>
      <c r="B184" t="s">
        <v>544</v>
      </c>
      <c r="C184" s="1" t="s">
        <v>6</v>
      </c>
      <c r="D184" s="1">
        <v>3</v>
      </c>
      <c r="E184" s="1" t="s">
        <v>337</v>
      </c>
      <c r="F184">
        <v>3</v>
      </c>
      <c r="G184" t="str">
        <f>+VLOOKUP(bloque3_2[[#This Row],[niño]],BD.niños[[Código]:[sexo]],6,FALSE)</f>
        <v>7 y 8</v>
      </c>
      <c r="H184" t="str">
        <f>+VLOOKUP(bloque3_2[[#This Row],[niño]],BD.niños[[Código]:[sexo]],7,FALSE)</f>
        <v>M</v>
      </c>
      <c r="I184" s="1">
        <v>3</v>
      </c>
    </row>
    <row r="185" spans="1:9" x14ac:dyDescent="0.55000000000000004">
      <c r="A185" s="1">
        <v>6</v>
      </c>
      <c r="B185" t="s">
        <v>544</v>
      </c>
      <c r="C185" s="1" t="s">
        <v>6</v>
      </c>
      <c r="D185" s="1">
        <v>3</v>
      </c>
      <c r="E185" s="1" t="s">
        <v>341</v>
      </c>
      <c r="F185">
        <v>3</v>
      </c>
      <c r="G185" t="str">
        <f>+VLOOKUP(bloque3_2[[#This Row],[niño]],BD.niños[[Código]:[sexo]],6,FALSE)</f>
        <v>7 y 8</v>
      </c>
      <c r="H185" t="str">
        <f>+VLOOKUP(bloque3_2[[#This Row],[niño]],BD.niños[[Código]:[sexo]],7,FALSE)</f>
        <v>F</v>
      </c>
      <c r="I185" s="1">
        <v>3</v>
      </c>
    </row>
    <row r="186" spans="1:9" x14ac:dyDescent="0.55000000000000004">
      <c r="A186" s="1">
        <v>6</v>
      </c>
      <c r="B186" t="s">
        <v>544</v>
      </c>
      <c r="C186" s="1" t="s">
        <v>6</v>
      </c>
      <c r="D186" s="1">
        <v>3</v>
      </c>
      <c r="E186" s="1" t="s">
        <v>344</v>
      </c>
      <c r="F186">
        <v>4</v>
      </c>
      <c r="G186" t="str">
        <f>+VLOOKUP(bloque3_2[[#This Row],[niño]],BD.niños[[Código]:[sexo]],6,FALSE)</f>
        <v>5 y 6</v>
      </c>
      <c r="H186" t="str">
        <f>+VLOOKUP(bloque3_2[[#This Row],[niño]],BD.niños[[Código]:[sexo]],7,FALSE)</f>
        <v>F</v>
      </c>
      <c r="I186" s="1">
        <v>3</v>
      </c>
    </row>
    <row r="187" spans="1:9" x14ac:dyDescent="0.55000000000000004">
      <c r="A187" s="1">
        <v>6</v>
      </c>
      <c r="B187" t="s">
        <v>544</v>
      </c>
      <c r="C187" s="1" t="s">
        <v>6</v>
      </c>
      <c r="D187" s="1">
        <v>3</v>
      </c>
      <c r="E187" s="1" t="s">
        <v>348</v>
      </c>
      <c r="F187">
        <v>3</v>
      </c>
      <c r="G187" t="str">
        <f>+VLOOKUP(bloque3_2[[#This Row],[niño]],BD.niños[[Código]:[sexo]],6,FALSE)</f>
        <v>5 y 6</v>
      </c>
      <c r="H187" t="str">
        <f>+VLOOKUP(bloque3_2[[#This Row],[niño]],BD.niños[[Código]:[sexo]],7,FALSE)</f>
        <v>M</v>
      </c>
      <c r="I187" s="1">
        <v>3</v>
      </c>
    </row>
    <row r="188" spans="1:9" x14ac:dyDescent="0.55000000000000004">
      <c r="A188" s="1">
        <v>7</v>
      </c>
      <c r="B188" t="s">
        <v>545</v>
      </c>
      <c r="C188" s="1" t="s">
        <v>6</v>
      </c>
      <c r="D188" s="1">
        <v>3</v>
      </c>
      <c r="E188" s="1" t="s">
        <v>89</v>
      </c>
      <c r="F188">
        <v>3</v>
      </c>
      <c r="G188" t="str">
        <f>+VLOOKUP(bloque3_2[[#This Row],[niño]],BD.niños[[Código]:[sexo]],6,FALSE)</f>
        <v>9 y 10</v>
      </c>
      <c r="H188" t="str">
        <f>+VLOOKUP(bloque3_2[[#This Row],[niño]],BD.niños[[Código]:[sexo]],7,FALSE)</f>
        <v>F</v>
      </c>
      <c r="I188" s="1">
        <v>3</v>
      </c>
    </row>
    <row r="189" spans="1:9" x14ac:dyDescent="0.55000000000000004">
      <c r="A189" s="1">
        <v>7</v>
      </c>
      <c r="B189" t="s">
        <v>545</v>
      </c>
      <c r="C189" s="1" t="s">
        <v>6</v>
      </c>
      <c r="D189" s="1">
        <v>3</v>
      </c>
      <c r="E189" s="1" t="s">
        <v>93</v>
      </c>
      <c r="F189">
        <v>1</v>
      </c>
      <c r="G189" t="str">
        <f>+VLOOKUP(bloque3_2[[#This Row],[niño]],BD.niños[[Código]:[sexo]],6,FALSE)</f>
        <v>9 y 10</v>
      </c>
      <c r="H189" t="str">
        <f>+VLOOKUP(bloque3_2[[#This Row],[niño]],BD.niños[[Código]:[sexo]],7,FALSE)</f>
        <v>F</v>
      </c>
      <c r="I189" s="1">
        <v>3</v>
      </c>
    </row>
    <row r="190" spans="1:9" x14ac:dyDescent="0.55000000000000004">
      <c r="A190" s="1">
        <v>7</v>
      </c>
      <c r="B190" t="s">
        <v>545</v>
      </c>
      <c r="C190" s="1" t="s">
        <v>6</v>
      </c>
      <c r="D190" s="1">
        <v>3</v>
      </c>
      <c r="E190" s="1" t="s">
        <v>97</v>
      </c>
      <c r="F190">
        <v>3</v>
      </c>
      <c r="G190" t="str">
        <f>+VLOOKUP(bloque3_2[[#This Row],[niño]],BD.niños[[Código]:[sexo]],6,FALSE)</f>
        <v>9 y 10</v>
      </c>
      <c r="H190" t="str">
        <f>+VLOOKUP(bloque3_2[[#This Row],[niño]],BD.niños[[Código]:[sexo]],7,FALSE)</f>
        <v>F</v>
      </c>
      <c r="I190" s="1">
        <v>3</v>
      </c>
    </row>
    <row r="191" spans="1:9" x14ac:dyDescent="0.55000000000000004">
      <c r="A191" s="1">
        <v>7</v>
      </c>
      <c r="B191" t="s">
        <v>545</v>
      </c>
      <c r="C191" s="1" t="s">
        <v>6</v>
      </c>
      <c r="D191" s="1">
        <v>3</v>
      </c>
      <c r="E191" s="1" t="s">
        <v>101</v>
      </c>
      <c r="F191">
        <v>7</v>
      </c>
      <c r="G191" t="str">
        <f>+VLOOKUP(bloque3_2[[#This Row],[niño]],BD.niños[[Código]:[sexo]],6,FALSE)</f>
        <v>9 y 10</v>
      </c>
      <c r="H191" t="str">
        <f>+VLOOKUP(bloque3_2[[#This Row],[niño]],BD.niños[[Código]:[sexo]],7,FALSE)</f>
        <v>F</v>
      </c>
      <c r="I191" s="1">
        <v>3</v>
      </c>
    </row>
    <row r="192" spans="1:9" x14ac:dyDescent="0.55000000000000004">
      <c r="A192" s="1">
        <v>7</v>
      </c>
      <c r="B192" t="s">
        <v>545</v>
      </c>
      <c r="C192" s="1" t="s">
        <v>6</v>
      </c>
      <c r="D192" s="1">
        <v>3</v>
      </c>
      <c r="E192" s="1" t="s">
        <v>150</v>
      </c>
      <c r="F192">
        <v>2</v>
      </c>
      <c r="G192" t="str">
        <f>+VLOOKUP(bloque3_2[[#This Row],[niño]],BD.niños[[Código]:[sexo]],6,FALSE)</f>
        <v>5 y 6</v>
      </c>
      <c r="H192" t="str">
        <f>+VLOOKUP(bloque3_2[[#This Row],[niño]],BD.niños[[Código]:[sexo]],7,FALSE)</f>
        <v>F</v>
      </c>
      <c r="I192" s="1">
        <v>3</v>
      </c>
    </row>
    <row r="193" spans="1:9" x14ac:dyDescent="0.55000000000000004">
      <c r="A193" s="1">
        <v>7</v>
      </c>
      <c r="B193" t="s">
        <v>545</v>
      </c>
      <c r="C193" s="1" t="s">
        <v>6</v>
      </c>
      <c r="D193" s="1">
        <v>3</v>
      </c>
      <c r="E193" s="1" t="s">
        <v>153</v>
      </c>
      <c r="F193">
        <v>3</v>
      </c>
      <c r="G193" t="str">
        <f>+VLOOKUP(bloque3_2[[#This Row],[niño]],BD.niños[[Código]:[sexo]],6,FALSE)</f>
        <v>7 y 8</v>
      </c>
      <c r="H193" t="str">
        <f>+VLOOKUP(bloque3_2[[#This Row],[niño]],BD.niños[[Código]:[sexo]],7,FALSE)</f>
        <v>M</v>
      </c>
      <c r="I193" s="1">
        <v>3</v>
      </c>
    </row>
    <row r="194" spans="1:9" x14ac:dyDescent="0.55000000000000004">
      <c r="A194" s="1">
        <v>7</v>
      </c>
      <c r="B194" t="s">
        <v>545</v>
      </c>
      <c r="C194" s="1" t="s">
        <v>6</v>
      </c>
      <c r="D194" s="1">
        <v>3</v>
      </c>
      <c r="E194" s="1" t="s">
        <v>157</v>
      </c>
      <c r="F194">
        <v>1</v>
      </c>
      <c r="G194" t="str">
        <f>+VLOOKUP(bloque3_2[[#This Row],[niño]],BD.niños[[Código]:[sexo]],6,FALSE)</f>
        <v>7 y 8</v>
      </c>
      <c r="H194" t="str">
        <f>+VLOOKUP(bloque3_2[[#This Row],[niño]],BD.niños[[Código]:[sexo]],7,FALSE)</f>
        <v>M</v>
      </c>
      <c r="I194" s="1">
        <v>3</v>
      </c>
    </row>
    <row r="195" spans="1:9" x14ac:dyDescent="0.55000000000000004">
      <c r="A195" s="1">
        <v>7</v>
      </c>
      <c r="B195" t="s">
        <v>545</v>
      </c>
      <c r="C195" s="1" t="s">
        <v>6</v>
      </c>
      <c r="D195" s="1">
        <v>3</v>
      </c>
      <c r="E195" s="1" t="s">
        <v>164</v>
      </c>
      <c r="F195">
        <v>3</v>
      </c>
      <c r="G195" t="str">
        <f>+VLOOKUP(bloque3_2[[#This Row],[niño]],BD.niños[[Código]:[sexo]],6,FALSE)</f>
        <v>5 y 6</v>
      </c>
      <c r="H195" t="str">
        <f>+VLOOKUP(bloque3_2[[#This Row],[niño]],BD.niños[[Código]:[sexo]],7,FALSE)</f>
        <v>M</v>
      </c>
      <c r="I195" s="1">
        <v>3</v>
      </c>
    </row>
    <row r="196" spans="1:9" x14ac:dyDescent="0.55000000000000004">
      <c r="A196" s="1">
        <v>7</v>
      </c>
      <c r="B196" t="s">
        <v>545</v>
      </c>
      <c r="C196" s="1" t="s">
        <v>6</v>
      </c>
      <c r="D196" s="1">
        <v>3</v>
      </c>
      <c r="E196" s="1" t="s">
        <v>165</v>
      </c>
      <c r="F196">
        <v>3</v>
      </c>
      <c r="G196" t="str">
        <f>+VLOOKUP(bloque3_2[[#This Row],[niño]],BD.niños[[Código]:[sexo]],6,FALSE)</f>
        <v>5 y 6</v>
      </c>
      <c r="H196" t="str">
        <f>+VLOOKUP(bloque3_2[[#This Row],[niño]],BD.niños[[Código]:[sexo]],7,FALSE)</f>
        <v>M</v>
      </c>
      <c r="I196" s="1">
        <v>3</v>
      </c>
    </row>
    <row r="197" spans="1:9" x14ac:dyDescent="0.55000000000000004">
      <c r="A197" s="1">
        <v>7</v>
      </c>
      <c r="B197" t="s">
        <v>545</v>
      </c>
      <c r="C197" s="1" t="s">
        <v>6</v>
      </c>
      <c r="D197" s="1">
        <v>3</v>
      </c>
      <c r="E197" s="1" t="s">
        <v>168</v>
      </c>
      <c r="F197">
        <v>3</v>
      </c>
      <c r="G197" t="str">
        <f>+VLOOKUP(bloque3_2[[#This Row],[niño]],BD.niños[[Código]:[sexo]],6,FALSE)</f>
        <v>7 y 8</v>
      </c>
      <c r="H197" t="str">
        <f>+VLOOKUP(bloque3_2[[#This Row],[niño]],BD.niños[[Código]:[sexo]],7,FALSE)</f>
        <v>F</v>
      </c>
      <c r="I197" s="1">
        <v>3</v>
      </c>
    </row>
    <row r="198" spans="1:9" x14ac:dyDescent="0.55000000000000004">
      <c r="A198" s="1">
        <v>7</v>
      </c>
      <c r="B198" t="s">
        <v>545</v>
      </c>
      <c r="C198" s="1" t="s">
        <v>6</v>
      </c>
      <c r="D198" s="1">
        <v>3</v>
      </c>
      <c r="E198" s="1" t="s">
        <v>172</v>
      </c>
      <c r="F198">
        <v>3</v>
      </c>
      <c r="G198" t="str">
        <f>+VLOOKUP(bloque3_2[[#This Row],[niño]],BD.niños[[Código]:[sexo]],6,FALSE)</f>
        <v>7 y 8</v>
      </c>
      <c r="H198" t="str">
        <f>+VLOOKUP(bloque3_2[[#This Row],[niño]],BD.niños[[Código]:[sexo]],7,FALSE)</f>
        <v>F</v>
      </c>
      <c r="I198" s="1">
        <v>3</v>
      </c>
    </row>
    <row r="199" spans="1:9" x14ac:dyDescent="0.55000000000000004">
      <c r="A199" s="1">
        <v>7</v>
      </c>
      <c r="B199" t="s">
        <v>545</v>
      </c>
      <c r="C199" s="1" t="s">
        <v>6</v>
      </c>
      <c r="D199" s="1">
        <v>3</v>
      </c>
      <c r="E199" s="1" t="s">
        <v>176</v>
      </c>
      <c r="F199">
        <v>3</v>
      </c>
      <c r="G199" t="str">
        <f>+VLOOKUP(bloque3_2[[#This Row],[niño]],BD.niños[[Código]:[sexo]],6,FALSE)</f>
        <v>5 y 6</v>
      </c>
      <c r="H199" t="str">
        <f>+VLOOKUP(bloque3_2[[#This Row],[niño]],BD.niños[[Código]:[sexo]],7,FALSE)</f>
        <v>F</v>
      </c>
      <c r="I199" s="1">
        <v>3</v>
      </c>
    </row>
    <row r="200" spans="1:9" x14ac:dyDescent="0.55000000000000004">
      <c r="A200" s="1">
        <v>7</v>
      </c>
      <c r="B200" t="s">
        <v>545</v>
      </c>
      <c r="C200" s="1" t="s">
        <v>6</v>
      </c>
      <c r="D200" s="1">
        <v>3</v>
      </c>
      <c r="E200" s="1" t="s">
        <v>180</v>
      </c>
      <c r="F200">
        <v>4</v>
      </c>
      <c r="G200" t="str">
        <f>+VLOOKUP(bloque3_2[[#This Row],[niño]],BD.niños[[Código]:[sexo]],6,FALSE)</f>
        <v>7 y 8</v>
      </c>
      <c r="H200" t="str">
        <f>+VLOOKUP(bloque3_2[[#This Row],[niño]],BD.niños[[Código]:[sexo]],7,FALSE)</f>
        <v>F</v>
      </c>
      <c r="I200" s="1">
        <v>3</v>
      </c>
    </row>
    <row r="201" spans="1:9" x14ac:dyDescent="0.55000000000000004">
      <c r="A201" s="1">
        <v>7</v>
      </c>
      <c r="B201" t="s">
        <v>545</v>
      </c>
      <c r="C201" s="1" t="s">
        <v>6</v>
      </c>
      <c r="D201" s="1">
        <v>3</v>
      </c>
      <c r="E201" s="1" t="s">
        <v>234</v>
      </c>
      <c r="F201">
        <v>7</v>
      </c>
      <c r="G201" t="str">
        <f>+VLOOKUP(bloque3_2[[#This Row],[niño]],BD.niños[[Código]:[sexo]],6,FALSE)</f>
        <v>9 y 10</v>
      </c>
      <c r="H201" t="str">
        <f>+VLOOKUP(bloque3_2[[#This Row],[niño]],BD.niños[[Código]:[sexo]],7,FALSE)</f>
        <v>M</v>
      </c>
      <c r="I201" s="1">
        <v>3</v>
      </c>
    </row>
    <row r="202" spans="1:9" x14ac:dyDescent="0.55000000000000004">
      <c r="A202" s="1">
        <v>7</v>
      </c>
      <c r="B202" t="s">
        <v>545</v>
      </c>
      <c r="C202" s="1" t="s">
        <v>6</v>
      </c>
      <c r="D202" s="1">
        <v>3</v>
      </c>
      <c r="E202" s="1" t="s">
        <v>238</v>
      </c>
      <c r="F202">
        <v>1</v>
      </c>
      <c r="G202" t="str">
        <f>+VLOOKUP(bloque3_2[[#This Row],[niño]],BD.niños[[Código]:[sexo]],6,FALSE)</f>
        <v>9 y 10</v>
      </c>
      <c r="H202" t="str">
        <f>+VLOOKUP(bloque3_2[[#This Row],[niño]],BD.niños[[Código]:[sexo]],7,FALSE)</f>
        <v>M</v>
      </c>
      <c r="I202" s="1">
        <v>3</v>
      </c>
    </row>
    <row r="203" spans="1:9" x14ac:dyDescent="0.55000000000000004">
      <c r="A203" s="1">
        <v>7</v>
      </c>
      <c r="B203" t="s">
        <v>545</v>
      </c>
      <c r="C203" s="1" t="s">
        <v>6</v>
      </c>
      <c r="D203" s="1">
        <v>3</v>
      </c>
      <c r="E203" s="1" t="s">
        <v>241</v>
      </c>
      <c r="F203">
        <v>7</v>
      </c>
      <c r="G203" t="str">
        <f>+VLOOKUP(bloque3_2[[#This Row],[niño]],BD.niños[[Código]:[sexo]],6,FALSE)</f>
        <v>9 y 10</v>
      </c>
      <c r="H203" t="str">
        <f>+VLOOKUP(bloque3_2[[#This Row],[niño]],BD.niños[[Código]:[sexo]],7,FALSE)</f>
        <v>F</v>
      </c>
      <c r="I203" s="1">
        <v>3</v>
      </c>
    </row>
    <row r="204" spans="1:9" x14ac:dyDescent="0.55000000000000004">
      <c r="A204" s="1">
        <v>7</v>
      </c>
      <c r="B204" t="s">
        <v>545</v>
      </c>
      <c r="C204" s="1" t="s">
        <v>6</v>
      </c>
      <c r="D204" s="1">
        <v>3</v>
      </c>
      <c r="E204" s="1" t="s">
        <v>245</v>
      </c>
      <c r="F204">
        <v>1</v>
      </c>
      <c r="G204" t="str">
        <f>+VLOOKUP(bloque3_2[[#This Row],[niño]],BD.niños[[Código]:[sexo]],6,FALSE)</f>
        <v>7 y 8</v>
      </c>
      <c r="H204" t="str">
        <f>+VLOOKUP(bloque3_2[[#This Row],[niño]],BD.niños[[Código]:[sexo]],7,FALSE)</f>
        <v>M</v>
      </c>
      <c r="I204" s="1">
        <v>3</v>
      </c>
    </row>
    <row r="205" spans="1:9" x14ac:dyDescent="0.55000000000000004">
      <c r="A205" s="1">
        <v>7</v>
      </c>
      <c r="B205" t="s">
        <v>545</v>
      </c>
      <c r="C205" s="1" t="s">
        <v>6</v>
      </c>
      <c r="D205" s="1">
        <v>3</v>
      </c>
      <c r="E205" s="1" t="s">
        <v>249</v>
      </c>
      <c r="F205">
        <v>1</v>
      </c>
      <c r="G205" t="str">
        <f>+VLOOKUP(bloque3_2[[#This Row],[niño]],BD.niños[[Código]:[sexo]],6,FALSE)</f>
        <v>5 y 6</v>
      </c>
      <c r="H205" t="str">
        <f>+VLOOKUP(bloque3_2[[#This Row],[niño]],BD.niños[[Código]:[sexo]],7,FALSE)</f>
        <v>M</v>
      </c>
      <c r="I205" s="1">
        <v>3</v>
      </c>
    </row>
    <row r="206" spans="1:9" x14ac:dyDescent="0.55000000000000004">
      <c r="A206" s="1">
        <v>7</v>
      </c>
      <c r="B206" t="s">
        <v>545</v>
      </c>
      <c r="C206" s="1" t="s">
        <v>6</v>
      </c>
      <c r="D206" s="1">
        <v>3</v>
      </c>
      <c r="E206" s="1" t="s">
        <v>253</v>
      </c>
      <c r="F206">
        <v>7</v>
      </c>
      <c r="G206" t="str">
        <f>+VLOOKUP(bloque3_2[[#This Row],[niño]],BD.niños[[Código]:[sexo]],6,FALSE)</f>
        <v>7 y 8</v>
      </c>
      <c r="H206" t="str">
        <f>+VLOOKUP(bloque3_2[[#This Row],[niño]],BD.niños[[Código]:[sexo]],7,FALSE)</f>
        <v>M</v>
      </c>
      <c r="I206" s="1">
        <v>3</v>
      </c>
    </row>
    <row r="207" spans="1:9" x14ac:dyDescent="0.55000000000000004">
      <c r="A207" s="1">
        <v>7</v>
      </c>
      <c r="B207" t="s">
        <v>545</v>
      </c>
      <c r="C207" s="1" t="s">
        <v>6</v>
      </c>
      <c r="D207" s="1">
        <v>3</v>
      </c>
      <c r="E207" s="1" t="s">
        <v>257</v>
      </c>
      <c r="F207">
        <v>6</v>
      </c>
      <c r="G207" t="str">
        <f>+VLOOKUP(bloque3_2[[#This Row],[niño]],BD.niños[[Código]:[sexo]],6,FALSE)</f>
        <v>7 y 8</v>
      </c>
      <c r="H207" t="str">
        <f>+VLOOKUP(bloque3_2[[#This Row],[niño]],BD.niños[[Código]:[sexo]],7,FALSE)</f>
        <v>M</v>
      </c>
      <c r="I207" s="1">
        <v>3</v>
      </c>
    </row>
    <row r="208" spans="1:9" x14ac:dyDescent="0.55000000000000004">
      <c r="A208" s="1">
        <v>7</v>
      </c>
      <c r="B208" t="s">
        <v>545</v>
      </c>
      <c r="C208" s="1" t="s">
        <v>6</v>
      </c>
      <c r="D208" s="1">
        <v>3</v>
      </c>
      <c r="E208" s="1" t="s">
        <v>299</v>
      </c>
      <c r="F208">
        <v>4</v>
      </c>
      <c r="G208" t="str">
        <f>+VLOOKUP(bloque3_2[[#This Row],[niño]],BD.niños[[Código]:[sexo]],6,FALSE)</f>
        <v>7 y 8</v>
      </c>
      <c r="H208" t="str">
        <f>+VLOOKUP(bloque3_2[[#This Row],[niño]],BD.niños[[Código]:[sexo]],7,FALSE)</f>
        <v>M</v>
      </c>
      <c r="I208" s="1">
        <v>3</v>
      </c>
    </row>
    <row r="209" spans="1:9" x14ac:dyDescent="0.55000000000000004">
      <c r="A209" s="1">
        <v>7</v>
      </c>
      <c r="B209" t="s">
        <v>545</v>
      </c>
      <c r="C209" s="1" t="s">
        <v>6</v>
      </c>
      <c r="D209" s="1">
        <v>3</v>
      </c>
      <c r="E209" s="1" t="s">
        <v>301</v>
      </c>
      <c r="F209">
        <v>1</v>
      </c>
      <c r="G209" t="str">
        <f>+VLOOKUP(bloque3_2[[#This Row],[niño]],BD.niños[[Código]:[sexo]],6,FALSE)</f>
        <v>5 y 6</v>
      </c>
      <c r="H209" t="str">
        <f>+VLOOKUP(bloque3_2[[#This Row],[niño]],BD.niños[[Código]:[sexo]],7,FALSE)</f>
        <v>M</v>
      </c>
      <c r="I209" s="1">
        <v>3</v>
      </c>
    </row>
    <row r="210" spans="1:9" x14ac:dyDescent="0.55000000000000004">
      <c r="A210" s="1">
        <v>7</v>
      </c>
      <c r="B210" t="s">
        <v>545</v>
      </c>
      <c r="C210" s="1" t="s">
        <v>6</v>
      </c>
      <c r="D210" s="1">
        <v>3</v>
      </c>
      <c r="E210" s="1" t="s">
        <v>305</v>
      </c>
      <c r="F210">
        <v>1</v>
      </c>
      <c r="G210" t="str">
        <f>+VLOOKUP(bloque3_2[[#This Row],[niño]],BD.niños[[Código]:[sexo]],6,FALSE)</f>
        <v>7 y 8</v>
      </c>
      <c r="H210" t="str">
        <f>+VLOOKUP(bloque3_2[[#This Row],[niño]],BD.niños[[Código]:[sexo]],7,FALSE)</f>
        <v>M</v>
      </c>
      <c r="I210" s="1">
        <v>3</v>
      </c>
    </row>
    <row r="211" spans="1:9" x14ac:dyDescent="0.55000000000000004">
      <c r="A211" s="1">
        <v>7</v>
      </c>
      <c r="B211" t="s">
        <v>545</v>
      </c>
      <c r="C211" s="1" t="s">
        <v>6</v>
      </c>
      <c r="D211" s="1">
        <v>3</v>
      </c>
      <c r="E211" s="1" t="s">
        <v>308</v>
      </c>
      <c r="F211">
        <v>3</v>
      </c>
      <c r="G211" t="str">
        <f>+VLOOKUP(bloque3_2[[#This Row],[niño]],BD.niños[[Código]:[sexo]],6,FALSE)</f>
        <v>9 y 10</v>
      </c>
      <c r="H211" t="str">
        <f>+VLOOKUP(bloque3_2[[#This Row],[niño]],BD.niños[[Código]:[sexo]],7,FALSE)</f>
        <v>M</v>
      </c>
      <c r="I211" s="1">
        <v>3</v>
      </c>
    </row>
    <row r="212" spans="1:9" x14ac:dyDescent="0.55000000000000004">
      <c r="A212" s="1">
        <v>7</v>
      </c>
      <c r="B212" t="s">
        <v>545</v>
      </c>
      <c r="C212" s="1" t="s">
        <v>6</v>
      </c>
      <c r="D212" s="1">
        <v>3</v>
      </c>
      <c r="E212" s="1" t="s">
        <v>311</v>
      </c>
      <c r="F212">
        <v>6</v>
      </c>
      <c r="G212" t="str">
        <f>+VLOOKUP(bloque3_2[[#This Row],[niño]],BD.niños[[Código]:[sexo]],6,FALSE)</f>
        <v>9 y 10</v>
      </c>
      <c r="H212" t="str">
        <f>+VLOOKUP(bloque3_2[[#This Row],[niño]],BD.niños[[Código]:[sexo]],7,FALSE)</f>
        <v>M</v>
      </c>
      <c r="I212" s="1">
        <v>3</v>
      </c>
    </row>
    <row r="213" spans="1:9" x14ac:dyDescent="0.55000000000000004">
      <c r="A213" s="1">
        <v>7</v>
      </c>
      <c r="B213" t="s">
        <v>545</v>
      </c>
      <c r="C213" s="1" t="s">
        <v>6</v>
      </c>
      <c r="D213" s="1">
        <v>3</v>
      </c>
      <c r="E213" s="1" t="s">
        <v>314</v>
      </c>
      <c r="F213">
        <v>1</v>
      </c>
      <c r="G213" t="str">
        <f>+VLOOKUP(bloque3_2[[#This Row],[niño]],BD.niños[[Código]:[sexo]],6,FALSE)</f>
        <v>9 y 10</v>
      </c>
      <c r="H213" t="str">
        <f>+VLOOKUP(bloque3_2[[#This Row],[niño]],BD.niños[[Código]:[sexo]],7,FALSE)</f>
        <v>M</v>
      </c>
      <c r="I213" s="1">
        <v>3</v>
      </c>
    </row>
    <row r="214" spans="1:9" x14ac:dyDescent="0.55000000000000004">
      <c r="A214" s="1">
        <v>7</v>
      </c>
      <c r="B214" t="s">
        <v>545</v>
      </c>
      <c r="C214" s="1" t="s">
        <v>6</v>
      </c>
      <c r="D214" s="1">
        <v>3</v>
      </c>
      <c r="E214" s="1" t="s">
        <v>372</v>
      </c>
      <c r="F214">
        <v>3</v>
      </c>
      <c r="G214" t="str">
        <f>+VLOOKUP(bloque3_2[[#This Row],[niño]],BD.niños[[Código]:[sexo]],6,FALSE)</f>
        <v>9 y 10</v>
      </c>
      <c r="H214" t="str">
        <f>+VLOOKUP(bloque3_2[[#This Row],[niño]],BD.niños[[Código]:[sexo]],7,FALSE)</f>
        <v>M</v>
      </c>
      <c r="I214" s="1">
        <v>3</v>
      </c>
    </row>
    <row r="215" spans="1:9" x14ac:dyDescent="0.55000000000000004">
      <c r="A215" s="1">
        <v>7</v>
      </c>
      <c r="B215" t="s">
        <v>545</v>
      </c>
      <c r="C215" s="1" t="s">
        <v>6</v>
      </c>
      <c r="D215" s="1">
        <v>3</v>
      </c>
      <c r="E215" s="1" t="s">
        <v>337</v>
      </c>
      <c r="F215">
        <v>5</v>
      </c>
      <c r="G215" t="str">
        <f>+VLOOKUP(bloque3_2[[#This Row],[niño]],BD.niños[[Código]:[sexo]],6,FALSE)</f>
        <v>7 y 8</v>
      </c>
      <c r="H215" t="str">
        <f>+VLOOKUP(bloque3_2[[#This Row],[niño]],BD.niños[[Código]:[sexo]],7,FALSE)</f>
        <v>M</v>
      </c>
      <c r="I215" s="1">
        <v>3</v>
      </c>
    </row>
    <row r="216" spans="1:9" x14ac:dyDescent="0.55000000000000004">
      <c r="A216" s="1">
        <v>7</v>
      </c>
      <c r="B216" t="s">
        <v>545</v>
      </c>
      <c r="C216" s="1" t="s">
        <v>6</v>
      </c>
      <c r="D216" s="1">
        <v>3</v>
      </c>
      <c r="E216" s="1" t="s">
        <v>341</v>
      </c>
      <c r="F216">
        <v>1</v>
      </c>
      <c r="G216" t="str">
        <f>+VLOOKUP(bloque3_2[[#This Row],[niño]],BD.niños[[Código]:[sexo]],6,FALSE)</f>
        <v>7 y 8</v>
      </c>
      <c r="H216" t="str">
        <f>+VLOOKUP(bloque3_2[[#This Row],[niño]],BD.niños[[Código]:[sexo]],7,FALSE)</f>
        <v>F</v>
      </c>
      <c r="I216" s="1">
        <v>3</v>
      </c>
    </row>
    <row r="217" spans="1:9" x14ac:dyDescent="0.55000000000000004">
      <c r="A217" s="1">
        <v>7</v>
      </c>
      <c r="B217" t="s">
        <v>545</v>
      </c>
      <c r="C217" s="1" t="s">
        <v>6</v>
      </c>
      <c r="D217" s="1">
        <v>3</v>
      </c>
      <c r="E217" s="1" t="s">
        <v>344</v>
      </c>
      <c r="F217">
        <v>2</v>
      </c>
      <c r="G217" t="str">
        <f>+VLOOKUP(bloque3_2[[#This Row],[niño]],BD.niños[[Código]:[sexo]],6,FALSE)</f>
        <v>5 y 6</v>
      </c>
      <c r="H217" t="str">
        <f>+VLOOKUP(bloque3_2[[#This Row],[niño]],BD.niños[[Código]:[sexo]],7,FALSE)</f>
        <v>F</v>
      </c>
      <c r="I217" s="1">
        <v>3</v>
      </c>
    </row>
    <row r="218" spans="1:9" x14ac:dyDescent="0.55000000000000004">
      <c r="A218" s="1">
        <v>7</v>
      </c>
      <c r="B218" t="s">
        <v>545</v>
      </c>
      <c r="C218" s="1" t="s">
        <v>6</v>
      </c>
      <c r="D218" s="1">
        <v>3</v>
      </c>
      <c r="E218" s="1" t="s">
        <v>348</v>
      </c>
      <c r="F218">
        <v>3</v>
      </c>
      <c r="G218" t="str">
        <f>+VLOOKUP(bloque3_2[[#This Row],[niño]],BD.niños[[Código]:[sexo]],6,FALSE)</f>
        <v>5 y 6</v>
      </c>
      <c r="H218" t="str">
        <f>+VLOOKUP(bloque3_2[[#This Row],[niño]],BD.niños[[Código]:[sexo]],7,FALSE)</f>
        <v>M</v>
      </c>
      <c r="I218" s="1">
        <v>3</v>
      </c>
    </row>
    <row r="219" spans="1:9" x14ac:dyDescent="0.55000000000000004">
      <c r="A219" s="1">
        <v>8</v>
      </c>
      <c r="B219" t="s">
        <v>546</v>
      </c>
      <c r="C219" s="1" t="s">
        <v>6</v>
      </c>
      <c r="D219" s="1">
        <v>3</v>
      </c>
      <c r="E219" s="1" t="s">
        <v>89</v>
      </c>
      <c r="F219">
        <v>1</v>
      </c>
      <c r="G219" t="str">
        <f>+VLOOKUP(bloque3_2[[#This Row],[niño]],BD.niños[[Código]:[sexo]],6,FALSE)</f>
        <v>9 y 10</v>
      </c>
      <c r="H219" t="str">
        <f>+VLOOKUP(bloque3_2[[#This Row],[niño]],BD.niños[[Código]:[sexo]],7,FALSE)</f>
        <v>F</v>
      </c>
      <c r="I219" s="1">
        <v>3</v>
      </c>
    </row>
    <row r="220" spans="1:9" x14ac:dyDescent="0.55000000000000004">
      <c r="A220" s="1">
        <v>8</v>
      </c>
      <c r="B220" t="s">
        <v>546</v>
      </c>
      <c r="C220" s="1" t="s">
        <v>6</v>
      </c>
      <c r="D220" s="1">
        <v>3</v>
      </c>
      <c r="E220" s="1" t="s">
        <v>93</v>
      </c>
      <c r="F220">
        <v>1</v>
      </c>
      <c r="G220" t="str">
        <f>+VLOOKUP(bloque3_2[[#This Row],[niño]],BD.niños[[Código]:[sexo]],6,FALSE)</f>
        <v>9 y 10</v>
      </c>
      <c r="H220" t="str">
        <f>+VLOOKUP(bloque3_2[[#This Row],[niño]],BD.niños[[Código]:[sexo]],7,FALSE)</f>
        <v>F</v>
      </c>
      <c r="I220" s="1">
        <v>3</v>
      </c>
    </row>
    <row r="221" spans="1:9" x14ac:dyDescent="0.55000000000000004">
      <c r="A221" s="1">
        <v>8</v>
      </c>
      <c r="B221" t="s">
        <v>546</v>
      </c>
      <c r="C221" s="1" t="s">
        <v>6</v>
      </c>
      <c r="D221" s="1">
        <v>3</v>
      </c>
      <c r="E221" s="1" t="s">
        <v>97</v>
      </c>
      <c r="F221">
        <v>1</v>
      </c>
      <c r="G221" t="str">
        <f>+VLOOKUP(bloque3_2[[#This Row],[niño]],BD.niños[[Código]:[sexo]],6,FALSE)</f>
        <v>9 y 10</v>
      </c>
      <c r="H221" t="str">
        <f>+VLOOKUP(bloque3_2[[#This Row],[niño]],BD.niños[[Código]:[sexo]],7,FALSE)</f>
        <v>F</v>
      </c>
      <c r="I221" s="1">
        <v>3</v>
      </c>
    </row>
    <row r="222" spans="1:9" x14ac:dyDescent="0.55000000000000004">
      <c r="A222" s="1">
        <v>8</v>
      </c>
      <c r="B222" t="s">
        <v>546</v>
      </c>
      <c r="C222" s="1" t="s">
        <v>6</v>
      </c>
      <c r="D222" s="1">
        <v>3</v>
      </c>
      <c r="E222" s="1" t="s">
        <v>101</v>
      </c>
      <c r="F222">
        <v>1</v>
      </c>
      <c r="G222" t="str">
        <f>+VLOOKUP(bloque3_2[[#This Row],[niño]],BD.niños[[Código]:[sexo]],6,FALSE)</f>
        <v>9 y 10</v>
      </c>
      <c r="H222" t="str">
        <f>+VLOOKUP(bloque3_2[[#This Row],[niño]],BD.niños[[Código]:[sexo]],7,FALSE)</f>
        <v>F</v>
      </c>
      <c r="I222" s="1">
        <v>3</v>
      </c>
    </row>
    <row r="223" spans="1:9" x14ac:dyDescent="0.55000000000000004">
      <c r="A223" s="1">
        <v>8</v>
      </c>
      <c r="B223" t="s">
        <v>546</v>
      </c>
      <c r="C223" s="1" t="s">
        <v>6</v>
      </c>
      <c r="D223" s="1">
        <v>3</v>
      </c>
      <c r="E223" s="1" t="s">
        <v>150</v>
      </c>
      <c r="F223">
        <v>1</v>
      </c>
      <c r="G223" t="str">
        <f>+VLOOKUP(bloque3_2[[#This Row],[niño]],BD.niños[[Código]:[sexo]],6,FALSE)</f>
        <v>5 y 6</v>
      </c>
      <c r="H223" t="str">
        <f>+VLOOKUP(bloque3_2[[#This Row],[niño]],BD.niños[[Código]:[sexo]],7,FALSE)</f>
        <v>F</v>
      </c>
      <c r="I223" s="1">
        <v>3</v>
      </c>
    </row>
    <row r="224" spans="1:9" x14ac:dyDescent="0.55000000000000004">
      <c r="A224" s="1">
        <v>8</v>
      </c>
      <c r="B224" t="s">
        <v>546</v>
      </c>
      <c r="C224" s="1" t="s">
        <v>6</v>
      </c>
      <c r="D224" s="1">
        <v>3</v>
      </c>
      <c r="E224" s="1" t="s">
        <v>153</v>
      </c>
      <c r="F224">
        <v>1</v>
      </c>
      <c r="G224" t="str">
        <f>+VLOOKUP(bloque3_2[[#This Row],[niño]],BD.niños[[Código]:[sexo]],6,FALSE)</f>
        <v>7 y 8</v>
      </c>
      <c r="H224" t="str">
        <f>+VLOOKUP(bloque3_2[[#This Row],[niño]],BD.niños[[Código]:[sexo]],7,FALSE)</f>
        <v>M</v>
      </c>
      <c r="I224" s="1">
        <v>3</v>
      </c>
    </row>
    <row r="225" spans="1:9" x14ac:dyDescent="0.55000000000000004">
      <c r="A225" s="1">
        <v>8</v>
      </c>
      <c r="B225" t="s">
        <v>546</v>
      </c>
      <c r="C225" s="1" t="s">
        <v>6</v>
      </c>
      <c r="D225" s="1">
        <v>3</v>
      </c>
      <c r="E225" s="1" t="s">
        <v>157</v>
      </c>
      <c r="F225">
        <v>3</v>
      </c>
      <c r="G225" t="str">
        <f>+VLOOKUP(bloque3_2[[#This Row],[niño]],BD.niños[[Código]:[sexo]],6,FALSE)</f>
        <v>7 y 8</v>
      </c>
      <c r="H225" t="str">
        <f>+VLOOKUP(bloque3_2[[#This Row],[niño]],BD.niños[[Código]:[sexo]],7,FALSE)</f>
        <v>M</v>
      </c>
      <c r="I225" s="1">
        <v>3</v>
      </c>
    </row>
    <row r="226" spans="1:9" x14ac:dyDescent="0.55000000000000004">
      <c r="A226" s="1">
        <v>8</v>
      </c>
      <c r="B226" t="s">
        <v>546</v>
      </c>
      <c r="C226" s="1" t="s">
        <v>6</v>
      </c>
      <c r="D226" s="1">
        <v>3</v>
      </c>
      <c r="E226" s="1" t="s">
        <v>164</v>
      </c>
      <c r="F226">
        <v>3</v>
      </c>
      <c r="G226" t="str">
        <f>+VLOOKUP(bloque3_2[[#This Row],[niño]],BD.niños[[Código]:[sexo]],6,FALSE)</f>
        <v>5 y 6</v>
      </c>
      <c r="H226" t="str">
        <f>+VLOOKUP(bloque3_2[[#This Row],[niño]],BD.niños[[Código]:[sexo]],7,FALSE)</f>
        <v>M</v>
      </c>
      <c r="I226" s="1">
        <v>3</v>
      </c>
    </row>
    <row r="227" spans="1:9" x14ac:dyDescent="0.55000000000000004">
      <c r="A227" s="1">
        <v>8</v>
      </c>
      <c r="B227" t="s">
        <v>546</v>
      </c>
      <c r="C227" s="1" t="s">
        <v>6</v>
      </c>
      <c r="D227" s="1">
        <v>3</v>
      </c>
      <c r="E227" s="1" t="s">
        <v>165</v>
      </c>
      <c r="F227">
        <v>3</v>
      </c>
      <c r="G227" t="str">
        <f>+VLOOKUP(bloque3_2[[#This Row],[niño]],BD.niños[[Código]:[sexo]],6,FALSE)</f>
        <v>5 y 6</v>
      </c>
      <c r="H227" t="str">
        <f>+VLOOKUP(bloque3_2[[#This Row],[niño]],BD.niños[[Código]:[sexo]],7,FALSE)</f>
        <v>M</v>
      </c>
      <c r="I227" s="1">
        <v>3</v>
      </c>
    </row>
    <row r="228" spans="1:9" x14ac:dyDescent="0.55000000000000004">
      <c r="A228" s="1">
        <v>8</v>
      </c>
      <c r="B228" t="s">
        <v>546</v>
      </c>
      <c r="C228" s="1" t="s">
        <v>6</v>
      </c>
      <c r="D228" s="1">
        <v>3</v>
      </c>
      <c r="E228" s="1" t="s">
        <v>168</v>
      </c>
      <c r="F228">
        <v>1</v>
      </c>
      <c r="G228" t="str">
        <f>+VLOOKUP(bloque3_2[[#This Row],[niño]],BD.niños[[Código]:[sexo]],6,FALSE)</f>
        <v>7 y 8</v>
      </c>
      <c r="H228" t="str">
        <f>+VLOOKUP(bloque3_2[[#This Row],[niño]],BD.niños[[Código]:[sexo]],7,FALSE)</f>
        <v>F</v>
      </c>
      <c r="I228" s="1">
        <v>3</v>
      </c>
    </row>
    <row r="229" spans="1:9" x14ac:dyDescent="0.55000000000000004">
      <c r="A229" s="1">
        <v>8</v>
      </c>
      <c r="B229" t="s">
        <v>546</v>
      </c>
      <c r="C229" s="1" t="s">
        <v>6</v>
      </c>
      <c r="D229" s="1">
        <v>3</v>
      </c>
      <c r="E229" s="1" t="s">
        <v>172</v>
      </c>
      <c r="F229">
        <v>1</v>
      </c>
      <c r="G229" t="str">
        <f>+VLOOKUP(bloque3_2[[#This Row],[niño]],BD.niños[[Código]:[sexo]],6,FALSE)</f>
        <v>7 y 8</v>
      </c>
      <c r="H229" t="str">
        <f>+VLOOKUP(bloque3_2[[#This Row],[niño]],BD.niños[[Código]:[sexo]],7,FALSE)</f>
        <v>F</v>
      </c>
      <c r="I229" s="1">
        <v>3</v>
      </c>
    </row>
    <row r="230" spans="1:9" x14ac:dyDescent="0.55000000000000004">
      <c r="A230" s="1">
        <v>8</v>
      </c>
      <c r="B230" t="s">
        <v>546</v>
      </c>
      <c r="C230" s="1" t="s">
        <v>6</v>
      </c>
      <c r="D230" s="1">
        <v>3</v>
      </c>
      <c r="E230" s="1" t="s">
        <v>176</v>
      </c>
      <c r="F230">
        <v>1</v>
      </c>
      <c r="G230" t="str">
        <f>+VLOOKUP(bloque3_2[[#This Row],[niño]],BD.niños[[Código]:[sexo]],6,FALSE)</f>
        <v>5 y 6</v>
      </c>
      <c r="H230" t="str">
        <f>+VLOOKUP(bloque3_2[[#This Row],[niño]],BD.niños[[Código]:[sexo]],7,FALSE)</f>
        <v>F</v>
      </c>
      <c r="I230" s="1">
        <v>3</v>
      </c>
    </row>
    <row r="231" spans="1:9" x14ac:dyDescent="0.55000000000000004">
      <c r="A231" s="1">
        <v>8</v>
      </c>
      <c r="B231" t="s">
        <v>546</v>
      </c>
      <c r="C231" s="1" t="s">
        <v>6</v>
      </c>
      <c r="D231" s="1">
        <v>3</v>
      </c>
      <c r="E231" s="1" t="s">
        <v>180</v>
      </c>
      <c r="F231">
        <v>1</v>
      </c>
      <c r="G231" t="str">
        <f>+VLOOKUP(bloque3_2[[#This Row],[niño]],BD.niños[[Código]:[sexo]],6,FALSE)</f>
        <v>7 y 8</v>
      </c>
      <c r="H231" t="str">
        <f>+VLOOKUP(bloque3_2[[#This Row],[niño]],BD.niños[[Código]:[sexo]],7,FALSE)</f>
        <v>F</v>
      </c>
      <c r="I231" s="1">
        <v>3</v>
      </c>
    </row>
    <row r="232" spans="1:9" x14ac:dyDescent="0.55000000000000004">
      <c r="A232" s="1">
        <v>8</v>
      </c>
      <c r="B232" t="s">
        <v>546</v>
      </c>
      <c r="C232" s="1" t="s">
        <v>6</v>
      </c>
      <c r="D232" s="1">
        <v>3</v>
      </c>
      <c r="E232" s="1" t="s">
        <v>234</v>
      </c>
      <c r="F232">
        <v>1</v>
      </c>
      <c r="G232" t="str">
        <f>+VLOOKUP(bloque3_2[[#This Row],[niño]],BD.niños[[Código]:[sexo]],6,FALSE)</f>
        <v>9 y 10</v>
      </c>
      <c r="H232" t="str">
        <f>+VLOOKUP(bloque3_2[[#This Row],[niño]],BD.niños[[Código]:[sexo]],7,FALSE)</f>
        <v>M</v>
      </c>
      <c r="I232" s="1">
        <v>3</v>
      </c>
    </row>
    <row r="233" spans="1:9" x14ac:dyDescent="0.55000000000000004">
      <c r="A233" s="1">
        <v>8</v>
      </c>
      <c r="B233" t="s">
        <v>546</v>
      </c>
      <c r="C233" s="1" t="s">
        <v>6</v>
      </c>
      <c r="D233" s="1">
        <v>3</v>
      </c>
      <c r="E233" s="1" t="s">
        <v>238</v>
      </c>
      <c r="F233">
        <v>1</v>
      </c>
      <c r="G233" t="str">
        <f>+VLOOKUP(bloque3_2[[#This Row],[niño]],BD.niños[[Código]:[sexo]],6,FALSE)</f>
        <v>9 y 10</v>
      </c>
      <c r="H233" t="str">
        <f>+VLOOKUP(bloque3_2[[#This Row],[niño]],BD.niños[[Código]:[sexo]],7,FALSE)</f>
        <v>M</v>
      </c>
      <c r="I233" s="1">
        <v>3</v>
      </c>
    </row>
    <row r="234" spans="1:9" x14ac:dyDescent="0.55000000000000004">
      <c r="A234" s="1">
        <v>8</v>
      </c>
      <c r="B234" t="s">
        <v>546</v>
      </c>
      <c r="C234" s="1" t="s">
        <v>6</v>
      </c>
      <c r="D234" s="1">
        <v>3</v>
      </c>
      <c r="E234" s="1" t="s">
        <v>241</v>
      </c>
      <c r="F234">
        <v>1</v>
      </c>
      <c r="G234" t="str">
        <f>+VLOOKUP(bloque3_2[[#This Row],[niño]],BD.niños[[Código]:[sexo]],6,FALSE)</f>
        <v>9 y 10</v>
      </c>
      <c r="H234" t="str">
        <f>+VLOOKUP(bloque3_2[[#This Row],[niño]],BD.niños[[Código]:[sexo]],7,FALSE)</f>
        <v>F</v>
      </c>
      <c r="I234" s="1">
        <v>3</v>
      </c>
    </row>
    <row r="235" spans="1:9" x14ac:dyDescent="0.55000000000000004">
      <c r="A235" s="1">
        <v>8</v>
      </c>
      <c r="B235" t="s">
        <v>546</v>
      </c>
      <c r="C235" s="1" t="s">
        <v>6</v>
      </c>
      <c r="D235" s="1">
        <v>3</v>
      </c>
      <c r="E235" s="1" t="s">
        <v>245</v>
      </c>
      <c r="F235">
        <v>5</v>
      </c>
      <c r="G235" t="str">
        <f>+VLOOKUP(bloque3_2[[#This Row],[niño]],BD.niños[[Código]:[sexo]],6,FALSE)</f>
        <v>7 y 8</v>
      </c>
      <c r="H235" t="str">
        <f>+VLOOKUP(bloque3_2[[#This Row],[niño]],BD.niños[[Código]:[sexo]],7,FALSE)</f>
        <v>M</v>
      </c>
      <c r="I235" s="1">
        <v>3</v>
      </c>
    </row>
    <row r="236" spans="1:9" x14ac:dyDescent="0.55000000000000004">
      <c r="A236" s="1">
        <v>8</v>
      </c>
      <c r="B236" t="s">
        <v>546</v>
      </c>
      <c r="C236" s="1" t="s">
        <v>6</v>
      </c>
      <c r="D236" s="1">
        <v>3</v>
      </c>
      <c r="E236" s="1" t="s">
        <v>249</v>
      </c>
      <c r="F236">
        <v>1</v>
      </c>
      <c r="G236" t="str">
        <f>+VLOOKUP(bloque3_2[[#This Row],[niño]],BD.niños[[Código]:[sexo]],6,FALSE)</f>
        <v>5 y 6</v>
      </c>
      <c r="H236" t="str">
        <f>+VLOOKUP(bloque3_2[[#This Row],[niño]],BD.niños[[Código]:[sexo]],7,FALSE)</f>
        <v>M</v>
      </c>
      <c r="I236" s="1">
        <v>3</v>
      </c>
    </row>
    <row r="237" spans="1:9" x14ac:dyDescent="0.55000000000000004">
      <c r="A237" s="1">
        <v>8</v>
      </c>
      <c r="B237" t="s">
        <v>546</v>
      </c>
      <c r="C237" s="1" t="s">
        <v>6</v>
      </c>
      <c r="D237" s="1">
        <v>3</v>
      </c>
      <c r="E237" s="1" t="s">
        <v>253</v>
      </c>
      <c r="F237">
        <v>1</v>
      </c>
      <c r="G237" t="str">
        <f>+VLOOKUP(bloque3_2[[#This Row],[niño]],BD.niños[[Código]:[sexo]],6,FALSE)</f>
        <v>7 y 8</v>
      </c>
      <c r="H237" t="str">
        <f>+VLOOKUP(bloque3_2[[#This Row],[niño]],BD.niños[[Código]:[sexo]],7,FALSE)</f>
        <v>M</v>
      </c>
      <c r="I237" s="1">
        <v>3</v>
      </c>
    </row>
    <row r="238" spans="1:9" x14ac:dyDescent="0.55000000000000004">
      <c r="A238" s="1">
        <v>8</v>
      </c>
      <c r="B238" t="s">
        <v>546</v>
      </c>
      <c r="C238" s="1" t="s">
        <v>6</v>
      </c>
      <c r="D238" s="1">
        <v>3</v>
      </c>
      <c r="E238" s="1" t="s">
        <v>257</v>
      </c>
      <c r="F238">
        <v>1</v>
      </c>
      <c r="G238" t="str">
        <f>+VLOOKUP(bloque3_2[[#This Row],[niño]],BD.niños[[Código]:[sexo]],6,FALSE)</f>
        <v>7 y 8</v>
      </c>
      <c r="H238" t="str">
        <f>+VLOOKUP(bloque3_2[[#This Row],[niño]],BD.niños[[Código]:[sexo]],7,FALSE)</f>
        <v>M</v>
      </c>
      <c r="I238" s="1">
        <v>3</v>
      </c>
    </row>
    <row r="239" spans="1:9" x14ac:dyDescent="0.55000000000000004">
      <c r="A239" s="1">
        <v>8</v>
      </c>
      <c r="B239" t="s">
        <v>546</v>
      </c>
      <c r="C239" s="1" t="s">
        <v>6</v>
      </c>
      <c r="D239" s="1">
        <v>3</v>
      </c>
      <c r="E239" s="1" t="s">
        <v>299</v>
      </c>
      <c r="F239">
        <v>1</v>
      </c>
      <c r="G239" t="str">
        <f>+VLOOKUP(bloque3_2[[#This Row],[niño]],BD.niños[[Código]:[sexo]],6,FALSE)</f>
        <v>7 y 8</v>
      </c>
      <c r="H239" t="str">
        <f>+VLOOKUP(bloque3_2[[#This Row],[niño]],BD.niños[[Código]:[sexo]],7,FALSE)</f>
        <v>M</v>
      </c>
      <c r="I239" s="1">
        <v>3</v>
      </c>
    </row>
    <row r="240" spans="1:9" x14ac:dyDescent="0.55000000000000004">
      <c r="A240" s="1">
        <v>8</v>
      </c>
      <c r="B240" t="s">
        <v>546</v>
      </c>
      <c r="C240" s="1" t="s">
        <v>6</v>
      </c>
      <c r="D240" s="1">
        <v>3</v>
      </c>
      <c r="E240" s="1" t="s">
        <v>301</v>
      </c>
      <c r="F240">
        <v>1</v>
      </c>
      <c r="G240" t="str">
        <f>+VLOOKUP(bloque3_2[[#This Row],[niño]],BD.niños[[Código]:[sexo]],6,FALSE)</f>
        <v>5 y 6</v>
      </c>
      <c r="H240" t="str">
        <f>+VLOOKUP(bloque3_2[[#This Row],[niño]],BD.niños[[Código]:[sexo]],7,FALSE)</f>
        <v>M</v>
      </c>
      <c r="I240" s="1">
        <v>3</v>
      </c>
    </row>
    <row r="241" spans="1:9" x14ac:dyDescent="0.55000000000000004">
      <c r="A241" s="1">
        <v>8</v>
      </c>
      <c r="B241" t="s">
        <v>546</v>
      </c>
      <c r="C241" s="1" t="s">
        <v>6</v>
      </c>
      <c r="D241" s="1">
        <v>3</v>
      </c>
      <c r="E241" s="1" t="s">
        <v>305</v>
      </c>
      <c r="F241">
        <v>1</v>
      </c>
      <c r="G241" t="str">
        <f>+VLOOKUP(bloque3_2[[#This Row],[niño]],BD.niños[[Código]:[sexo]],6,FALSE)</f>
        <v>7 y 8</v>
      </c>
      <c r="H241" t="str">
        <f>+VLOOKUP(bloque3_2[[#This Row],[niño]],BD.niños[[Código]:[sexo]],7,FALSE)</f>
        <v>M</v>
      </c>
      <c r="I241" s="1">
        <v>3</v>
      </c>
    </row>
    <row r="242" spans="1:9" x14ac:dyDescent="0.55000000000000004">
      <c r="A242" s="1">
        <v>8</v>
      </c>
      <c r="B242" t="s">
        <v>546</v>
      </c>
      <c r="C242" s="1" t="s">
        <v>6</v>
      </c>
      <c r="D242" s="1">
        <v>3</v>
      </c>
      <c r="E242" s="1" t="s">
        <v>308</v>
      </c>
      <c r="F242">
        <v>3</v>
      </c>
      <c r="G242" t="str">
        <f>+VLOOKUP(bloque3_2[[#This Row],[niño]],BD.niños[[Código]:[sexo]],6,FALSE)</f>
        <v>9 y 10</v>
      </c>
      <c r="H242" t="str">
        <f>+VLOOKUP(bloque3_2[[#This Row],[niño]],BD.niños[[Código]:[sexo]],7,FALSE)</f>
        <v>M</v>
      </c>
      <c r="I242" s="1">
        <v>3</v>
      </c>
    </row>
    <row r="243" spans="1:9" x14ac:dyDescent="0.55000000000000004">
      <c r="A243" s="1">
        <v>8</v>
      </c>
      <c r="B243" t="s">
        <v>546</v>
      </c>
      <c r="C243" s="1" t="s">
        <v>6</v>
      </c>
      <c r="D243" s="1">
        <v>3</v>
      </c>
      <c r="E243" s="1" t="s">
        <v>311</v>
      </c>
      <c r="F243">
        <v>1</v>
      </c>
      <c r="G243" t="str">
        <f>+VLOOKUP(bloque3_2[[#This Row],[niño]],BD.niños[[Código]:[sexo]],6,FALSE)</f>
        <v>9 y 10</v>
      </c>
      <c r="H243" t="str">
        <f>+VLOOKUP(bloque3_2[[#This Row],[niño]],BD.niños[[Código]:[sexo]],7,FALSE)</f>
        <v>M</v>
      </c>
      <c r="I243" s="1">
        <v>3</v>
      </c>
    </row>
    <row r="244" spans="1:9" x14ac:dyDescent="0.55000000000000004">
      <c r="A244" s="1">
        <v>8</v>
      </c>
      <c r="B244" t="s">
        <v>546</v>
      </c>
      <c r="C244" s="1" t="s">
        <v>6</v>
      </c>
      <c r="D244" s="1">
        <v>3</v>
      </c>
      <c r="E244" s="1" t="s">
        <v>314</v>
      </c>
      <c r="F244">
        <v>1</v>
      </c>
      <c r="G244" t="str">
        <f>+VLOOKUP(bloque3_2[[#This Row],[niño]],BD.niños[[Código]:[sexo]],6,FALSE)</f>
        <v>9 y 10</v>
      </c>
      <c r="H244" t="str">
        <f>+VLOOKUP(bloque3_2[[#This Row],[niño]],BD.niños[[Código]:[sexo]],7,FALSE)</f>
        <v>M</v>
      </c>
      <c r="I244" s="1">
        <v>3</v>
      </c>
    </row>
    <row r="245" spans="1:9" x14ac:dyDescent="0.55000000000000004">
      <c r="A245" s="1">
        <v>8</v>
      </c>
      <c r="B245" t="s">
        <v>546</v>
      </c>
      <c r="C245" s="1" t="s">
        <v>6</v>
      </c>
      <c r="D245" s="1">
        <v>3</v>
      </c>
      <c r="E245" s="1" t="s">
        <v>372</v>
      </c>
      <c r="F245">
        <v>1</v>
      </c>
      <c r="G245" t="str">
        <f>+VLOOKUP(bloque3_2[[#This Row],[niño]],BD.niños[[Código]:[sexo]],6,FALSE)</f>
        <v>9 y 10</v>
      </c>
      <c r="H245" t="str">
        <f>+VLOOKUP(bloque3_2[[#This Row],[niño]],BD.niños[[Código]:[sexo]],7,FALSE)</f>
        <v>M</v>
      </c>
      <c r="I245" s="1">
        <v>3</v>
      </c>
    </row>
    <row r="246" spans="1:9" x14ac:dyDescent="0.55000000000000004">
      <c r="A246" s="1">
        <v>8</v>
      </c>
      <c r="B246" t="s">
        <v>546</v>
      </c>
      <c r="C246" s="1" t="s">
        <v>6</v>
      </c>
      <c r="D246" s="1">
        <v>3</v>
      </c>
      <c r="E246" s="1" t="s">
        <v>337</v>
      </c>
      <c r="F246">
        <v>1</v>
      </c>
      <c r="G246" t="str">
        <f>+VLOOKUP(bloque3_2[[#This Row],[niño]],BD.niños[[Código]:[sexo]],6,FALSE)</f>
        <v>7 y 8</v>
      </c>
      <c r="H246" t="str">
        <f>+VLOOKUP(bloque3_2[[#This Row],[niño]],BD.niños[[Código]:[sexo]],7,FALSE)</f>
        <v>M</v>
      </c>
      <c r="I246" s="1">
        <v>3</v>
      </c>
    </row>
    <row r="247" spans="1:9" x14ac:dyDescent="0.55000000000000004">
      <c r="A247" s="1">
        <v>8</v>
      </c>
      <c r="B247" t="s">
        <v>546</v>
      </c>
      <c r="C247" s="1" t="s">
        <v>6</v>
      </c>
      <c r="D247" s="1">
        <v>3</v>
      </c>
      <c r="E247" s="1" t="s">
        <v>341</v>
      </c>
      <c r="F247">
        <v>3</v>
      </c>
      <c r="G247" t="str">
        <f>+VLOOKUP(bloque3_2[[#This Row],[niño]],BD.niños[[Código]:[sexo]],6,FALSE)</f>
        <v>7 y 8</v>
      </c>
      <c r="H247" t="str">
        <f>+VLOOKUP(bloque3_2[[#This Row],[niño]],BD.niños[[Código]:[sexo]],7,FALSE)</f>
        <v>F</v>
      </c>
      <c r="I247" s="1">
        <v>3</v>
      </c>
    </row>
    <row r="248" spans="1:9" x14ac:dyDescent="0.55000000000000004">
      <c r="A248" s="1">
        <v>8</v>
      </c>
      <c r="B248" t="s">
        <v>546</v>
      </c>
      <c r="C248" s="1" t="s">
        <v>6</v>
      </c>
      <c r="D248" s="1">
        <v>3</v>
      </c>
      <c r="E248" s="1" t="s">
        <v>344</v>
      </c>
      <c r="F248">
        <v>1</v>
      </c>
      <c r="G248" t="str">
        <f>+VLOOKUP(bloque3_2[[#This Row],[niño]],BD.niños[[Código]:[sexo]],6,FALSE)</f>
        <v>5 y 6</v>
      </c>
      <c r="H248" t="str">
        <f>+VLOOKUP(bloque3_2[[#This Row],[niño]],BD.niños[[Código]:[sexo]],7,FALSE)</f>
        <v>F</v>
      </c>
      <c r="I248" s="1">
        <v>3</v>
      </c>
    </row>
    <row r="249" spans="1:9" x14ac:dyDescent="0.55000000000000004">
      <c r="A249" s="1">
        <v>8</v>
      </c>
      <c r="B249" t="s">
        <v>546</v>
      </c>
      <c r="C249" s="1" t="s">
        <v>6</v>
      </c>
      <c r="D249" s="1">
        <v>3</v>
      </c>
      <c r="E249" s="1" t="s">
        <v>348</v>
      </c>
      <c r="F249">
        <v>3</v>
      </c>
      <c r="G249" t="str">
        <f>+VLOOKUP(bloque3_2[[#This Row],[niño]],BD.niños[[Código]:[sexo]],6,FALSE)</f>
        <v>5 y 6</v>
      </c>
      <c r="H249" t="str">
        <f>+VLOOKUP(bloque3_2[[#This Row],[niño]],BD.niños[[Código]:[sexo]],7,FALSE)</f>
        <v>M</v>
      </c>
      <c r="I249" s="1">
        <v>3</v>
      </c>
    </row>
    <row r="250" spans="1:9" x14ac:dyDescent="0.55000000000000004">
      <c r="A250" s="1">
        <v>9</v>
      </c>
      <c r="B250" t="s">
        <v>547</v>
      </c>
      <c r="C250" s="1" t="s">
        <v>3</v>
      </c>
      <c r="D250" s="1">
        <v>4</v>
      </c>
      <c r="E250" s="1" t="s">
        <v>89</v>
      </c>
      <c r="F250">
        <v>6</v>
      </c>
      <c r="G250" t="str">
        <f>+VLOOKUP(bloque3_2[[#This Row],[niño]],BD.niños[[Código]:[sexo]],6,FALSE)</f>
        <v>9 y 10</v>
      </c>
      <c r="H250" t="str">
        <f>+VLOOKUP(bloque3_2[[#This Row],[niño]],BD.niños[[Código]:[sexo]],7,FALSE)</f>
        <v>F</v>
      </c>
      <c r="I250" s="1">
        <v>3</v>
      </c>
    </row>
    <row r="251" spans="1:9" x14ac:dyDescent="0.55000000000000004">
      <c r="A251" s="1">
        <v>9</v>
      </c>
      <c r="B251" t="s">
        <v>547</v>
      </c>
      <c r="C251" s="1" t="s">
        <v>3</v>
      </c>
      <c r="D251" s="1">
        <v>4</v>
      </c>
      <c r="E251" s="1" t="s">
        <v>93</v>
      </c>
      <c r="F251">
        <v>4</v>
      </c>
      <c r="G251" t="str">
        <f>+VLOOKUP(bloque3_2[[#This Row],[niño]],BD.niños[[Código]:[sexo]],6,FALSE)</f>
        <v>9 y 10</v>
      </c>
      <c r="H251" t="str">
        <f>+VLOOKUP(bloque3_2[[#This Row],[niño]],BD.niños[[Código]:[sexo]],7,FALSE)</f>
        <v>F</v>
      </c>
      <c r="I251" s="1">
        <v>3</v>
      </c>
    </row>
    <row r="252" spans="1:9" x14ac:dyDescent="0.55000000000000004">
      <c r="A252" s="1">
        <v>9</v>
      </c>
      <c r="B252" t="s">
        <v>547</v>
      </c>
      <c r="C252" s="1" t="s">
        <v>3</v>
      </c>
      <c r="D252" s="1">
        <v>4</v>
      </c>
      <c r="E252" s="1" t="s">
        <v>97</v>
      </c>
      <c r="F252">
        <v>4</v>
      </c>
      <c r="G252" t="str">
        <f>+VLOOKUP(bloque3_2[[#This Row],[niño]],BD.niños[[Código]:[sexo]],6,FALSE)</f>
        <v>9 y 10</v>
      </c>
      <c r="H252" t="str">
        <f>+VLOOKUP(bloque3_2[[#This Row],[niño]],BD.niños[[Código]:[sexo]],7,FALSE)</f>
        <v>F</v>
      </c>
      <c r="I252" s="1">
        <v>3</v>
      </c>
    </row>
    <row r="253" spans="1:9" x14ac:dyDescent="0.55000000000000004">
      <c r="A253" s="1">
        <v>9</v>
      </c>
      <c r="B253" t="s">
        <v>547</v>
      </c>
      <c r="C253" s="1" t="s">
        <v>3</v>
      </c>
      <c r="D253" s="1">
        <v>4</v>
      </c>
      <c r="E253" s="1" t="s">
        <v>101</v>
      </c>
      <c r="F253">
        <v>4</v>
      </c>
      <c r="G253" t="str">
        <f>+VLOOKUP(bloque3_2[[#This Row],[niño]],BD.niños[[Código]:[sexo]],6,FALSE)</f>
        <v>9 y 10</v>
      </c>
      <c r="H253" t="str">
        <f>+VLOOKUP(bloque3_2[[#This Row],[niño]],BD.niños[[Código]:[sexo]],7,FALSE)</f>
        <v>F</v>
      </c>
      <c r="I253" s="1">
        <v>3</v>
      </c>
    </row>
    <row r="254" spans="1:9" x14ac:dyDescent="0.55000000000000004">
      <c r="A254" s="1">
        <v>9</v>
      </c>
      <c r="B254" t="s">
        <v>547</v>
      </c>
      <c r="C254" s="1" t="s">
        <v>3</v>
      </c>
      <c r="D254" s="1">
        <v>4</v>
      </c>
      <c r="E254" s="1" t="s">
        <v>150</v>
      </c>
      <c r="F254">
        <v>4</v>
      </c>
      <c r="G254" t="str">
        <f>+VLOOKUP(bloque3_2[[#This Row],[niño]],BD.niños[[Código]:[sexo]],6,FALSE)</f>
        <v>5 y 6</v>
      </c>
      <c r="H254" t="str">
        <f>+VLOOKUP(bloque3_2[[#This Row],[niño]],BD.niños[[Código]:[sexo]],7,FALSE)</f>
        <v>F</v>
      </c>
      <c r="I254" s="1">
        <v>3</v>
      </c>
    </row>
    <row r="255" spans="1:9" x14ac:dyDescent="0.55000000000000004">
      <c r="A255" s="1">
        <v>9</v>
      </c>
      <c r="B255" t="s">
        <v>547</v>
      </c>
      <c r="C255" s="1" t="s">
        <v>3</v>
      </c>
      <c r="D255" s="1">
        <v>4</v>
      </c>
      <c r="E255" s="1" t="s">
        <v>153</v>
      </c>
      <c r="F255">
        <v>4</v>
      </c>
      <c r="G255" t="str">
        <f>+VLOOKUP(bloque3_2[[#This Row],[niño]],BD.niños[[Código]:[sexo]],6,FALSE)</f>
        <v>7 y 8</v>
      </c>
      <c r="H255" t="str">
        <f>+VLOOKUP(bloque3_2[[#This Row],[niño]],BD.niños[[Código]:[sexo]],7,FALSE)</f>
        <v>M</v>
      </c>
      <c r="I255" s="1">
        <v>3</v>
      </c>
    </row>
    <row r="256" spans="1:9" x14ac:dyDescent="0.55000000000000004">
      <c r="A256" s="1">
        <v>9</v>
      </c>
      <c r="B256" t="s">
        <v>547</v>
      </c>
      <c r="C256" s="1" t="s">
        <v>3</v>
      </c>
      <c r="D256" s="1">
        <v>4</v>
      </c>
      <c r="E256" s="1" t="s">
        <v>157</v>
      </c>
      <c r="F256">
        <v>4</v>
      </c>
      <c r="G256" t="str">
        <f>+VLOOKUP(bloque3_2[[#This Row],[niño]],BD.niños[[Código]:[sexo]],6,FALSE)</f>
        <v>7 y 8</v>
      </c>
      <c r="H256" t="str">
        <f>+VLOOKUP(bloque3_2[[#This Row],[niño]],BD.niños[[Código]:[sexo]],7,FALSE)</f>
        <v>M</v>
      </c>
      <c r="I256" s="1">
        <v>3</v>
      </c>
    </row>
    <row r="257" spans="1:9" x14ac:dyDescent="0.55000000000000004">
      <c r="A257" s="1">
        <v>9</v>
      </c>
      <c r="B257" t="s">
        <v>547</v>
      </c>
      <c r="C257" s="1" t="s">
        <v>3</v>
      </c>
      <c r="D257" s="1">
        <v>4</v>
      </c>
      <c r="E257" s="1" t="s">
        <v>164</v>
      </c>
      <c r="F257">
        <v>4</v>
      </c>
      <c r="G257" t="str">
        <f>+VLOOKUP(bloque3_2[[#This Row],[niño]],BD.niños[[Código]:[sexo]],6,FALSE)</f>
        <v>5 y 6</v>
      </c>
      <c r="H257" t="str">
        <f>+VLOOKUP(bloque3_2[[#This Row],[niño]],BD.niños[[Código]:[sexo]],7,FALSE)</f>
        <v>M</v>
      </c>
      <c r="I257" s="1">
        <v>3</v>
      </c>
    </row>
    <row r="258" spans="1:9" x14ac:dyDescent="0.55000000000000004">
      <c r="A258" s="1">
        <v>9</v>
      </c>
      <c r="B258" t="s">
        <v>547</v>
      </c>
      <c r="C258" s="1" t="s">
        <v>3</v>
      </c>
      <c r="D258" s="1">
        <v>4</v>
      </c>
      <c r="E258" s="1" t="s">
        <v>165</v>
      </c>
      <c r="F258">
        <v>4</v>
      </c>
      <c r="G258" t="str">
        <f>+VLOOKUP(bloque3_2[[#This Row],[niño]],BD.niños[[Código]:[sexo]],6,FALSE)</f>
        <v>5 y 6</v>
      </c>
      <c r="H258" t="str">
        <f>+VLOOKUP(bloque3_2[[#This Row],[niño]],BD.niños[[Código]:[sexo]],7,FALSE)</f>
        <v>M</v>
      </c>
      <c r="I258" s="1">
        <v>3</v>
      </c>
    </row>
    <row r="259" spans="1:9" x14ac:dyDescent="0.55000000000000004">
      <c r="A259" s="1">
        <v>9</v>
      </c>
      <c r="B259" t="s">
        <v>547</v>
      </c>
      <c r="C259" s="1" t="s">
        <v>3</v>
      </c>
      <c r="D259" s="1">
        <v>4</v>
      </c>
      <c r="E259" s="1" t="s">
        <v>168</v>
      </c>
      <c r="F259">
        <v>4</v>
      </c>
      <c r="G259" t="str">
        <f>+VLOOKUP(bloque3_2[[#This Row],[niño]],BD.niños[[Código]:[sexo]],6,FALSE)</f>
        <v>7 y 8</v>
      </c>
      <c r="H259" t="str">
        <f>+VLOOKUP(bloque3_2[[#This Row],[niño]],BD.niños[[Código]:[sexo]],7,FALSE)</f>
        <v>F</v>
      </c>
      <c r="I259" s="1">
        <v>3</v>
      </c>
    </row>
    <row r="260" spans="1:9" x14ac:dyDescent="0.55000000000000004">
      <c r="A260" s="1">
        <v>9</v>
      </c>
      <c r="B260" t="s">
        <v>547</v>
      </c>
      <c r="C260" s="1" t="s">
        <v>3</v>
      </c>
      <c r="D260" s="1">
        <v>4</v>
      </c>
      <c r="E260" s="1" t="s">
        <v>172</v>
      </c>
      <c r="F260">
        <v>4</v>
      </c>
      <c r="G260" t="str">
        <f>+VLOOKUP(bloque3_2[[#This Row],[niño]],BD.niños[[Código]:[sexo]],6,FALSE)</f>
        <v>7 y 8</v>
      </c>
      <c r="H260" t="str">
        <f>+VLOOKUP(bloque3_2[[#This Row],[niño]],BD.niños[[Código]:[sexo]],7,FALSE)</f>
        <v>F</v>
      </c>
      <c r="I260" s="1">
        <v>3</v>
      </c>
    </row>
    <row r="261" spans="1:9" x14ac:dyDescent="0.55000000000000004">
      <c r="A261" s="1">
        <v>9</v>
      </c>
      <c r="B261" t="s">
        <v>547</v>
      </c>
      <c r="C261" s="1" t="s">
        <v>3</v>
      </c>
      <c r="D261" s="1">
        <v>4</v>
      </c>
      <c r="E261" s="1" t="s">
        <v>176</v>
      </c>
      <c r="F261">
        <v>4</v>
      </c>
      <c r="G261" t="str">
        <f>+VLOOKUP(bloque3_2[[#This Row],[niño]],BD.niños[[Código]:[sexo]],6,FALSE)</f>
        <v>5 y 6</v>
      </c>
      <c r="H261" t="str">
        <f>+VLOOKUP(bloque3_2[[#This Row],[niño]],BD.niños[[Código]:[sexo]],7,FALSE)</f>
        <v>F</v>
      </c>
      <c r="I261" s="1">
        <v>3</v>
      </c>
    </row>
    <row r="262" spans="1:9" x14ac:dyDescent="0.55000000000000004">
      <c r="A262" s="1">
        <v>9</v>
      </c>
      <c r="B262" t="s">
        <v>547</v>
      </c>
      <c r="C262" s="1" t="s">
        <v>3</v>
      </c>
      <c r="D262" s="1">
        <v>4</v>
      </c>
      <c r="E262" s="1" t="s">
        <v>180</v>
      </c>
      <c r="F262">
        <v>4</v>
      </c>
      <c r="G262" t="str">
        <f>+VLOOKUP(bloque3_2[[#This Row],[niño]],BD.niños[[Código]:[sexo]],6,FALSE)</f>
        <v>7 y 8</v>
      </c>
      <c r="H262" t="str">
        <f>+VLOOKUP(bloque3_2[[#This Row],[niño]],BD.niños[[Código]:[sexo]],7,FALSE)</f>
        <v>F</v>
      </c>
      <c r="I262" s="1">
        <v>3</v>
      </c>
    </row>
    <row r="263" spans="1:9" x14ac:dyDescent="0.55000000000000004">
      <c r="A263" s="1">
        <v>9</v>
      </c>
      <c r="B263" t="s">
        <v>547</v>
      </c>
      <c r="C263" s="1" t="s">
        <v>3</v>
      </c>
      <c r="D263" s="1">
        <v>4</v>
      </c>
      <c r="E263" s="1" t="s">
        <v>234</v>
      </c>
      <c r="F263">
        <v>4</v>
      </c>
      <c r="G263" t="str">
        <f>+VLOOKUP(bloque3_2[[#This Row],[niño]],BD.niños[[Código]:[sexo]],6,FALSE)</f>
        <v>9 y 10</v>
      </c>
      <c r="H263" t="str">
        <f>+VLOOKUP(bloque3_2[[#This Row],[niño]],BD.niños[[Código]:[sexo]],7,FALSE)</f>
        <v>M</v>
      </c>
      <c r="I263" s="1">
        <v>3</v>
      </c>
    </row>
    <row r="264" spans="1:9" x14ac:dyDescent="0.55000000000000004">
      <c r="A264" s="1">
        <v>9</v>
      </c>
      <c r="B264" t="s">
        <v>547</v>
      </c>
      <c r="C264" s="1" t="s">
        <v>3</v>
      </c>
      <c r="D264" s="1">
        <v>4</v>
      </c>
      <c r="E264" s="1" t="s">
        <v>238</v>
      </c>
      <c r="F264">
        <v>4</v>
      </c>
      <c r="G264" t="str">
        <f>+VLOOKUP(bloque3_2[[#This Row],[niño]],BD.niños[[Código]:[sexo]],6,FALSE)</f>
        <v>9 y 10</v>
      </c>
      <c r="H264" t="str">
        <f>+VLOOKUP(bloque3_2[[#This Row],[niño]],BD.niños[[Código]:[sexo]],7,FALSE)</f>
        <v>M</v>
      </c>
      <c r="I264" s="1">
        <v>3</v>
      </c>
    </row>
    <row r="265" spans="1:9" x14ac:dyDescent="0.55000000000000004">
      <c r="A265" s="1">
        <v>9</v>
      </c>
      <c r="B265" t="s">
        <v>547</v>
      </c>
      <c r="C265" s="1" t="s">
        <v>3</v>
      </c>
      <c r="D265" s="1">
        <v>4</v>
      </c>
      <c r="E265" s="1" t="s">
        <v>241</v>
      </c>
      <c r="F265">
        <v>4</v>
      </c>
      <c r="G265" t="str">
        <f>+VLOOKUP(bloque3_2[[#This Row],[niño]],BD.niños[[Código]:[sexo]],6,FALSE)</f>
        <v>9 y 10</v>
      </c>
      <c r="H265" t="str">
        <f>+VLOOKUP(bloque3_2[[#This Row],[niño]],BD.niños[[Código]:[sexo]],7,FALSE)</f>
        <v>F</v>
      </c>
      <c r="I265" s="1">
        <v>3</v>
      </c>
    </row>
    <row r="266" spans="1:9" x14ac:dyDescent="0.55000000000000004">
      <c r="A266" s="1">
        <v>9</v>
      </c>
      <c r="B266" t="s">
        <v>547</v>
      </c>
      <c r="C266" s="1" t="s">
        <v>3</v>
      </c>
      <c r="D266" s="1">
        <v>4</v>
      </c>
      <c r="E266" s="1" t="s">
        <v>245</v>
      </c>
      <c r="F266">
        <v>4</v>
      </c>
      <c r="G266" t="str">
        <f>+VLOOKUP(bloque3_2[[#This Row],[niño]],BD.niños[[Código]:[sexo]],6,FALSE)</f>
        <v>7 y 8</v>
      </c>
      <c r="H266" t="str">
        <f>+VLOOKUP(bloque3_2[[#This Row],[niño]],BD.niños[[Código]:[sexo]],7,FALSE)</f>
        <v>M</v>
      </c>
      <c r="I266" s="1">
        <v>3</v>
      </c>
    </row>
    <row r="267" spans="1:9" x14ac:dyDescent="0.55000000000000004">
      <c r="A267" s="1">
        <v>9</v>
      </c>
      <c r="B267" t="s">
        <v>547</v>
      </c>
      <c r="C267" s="1" t="s">
        <v>3</v>
      </c>
      <c r="D267" s="1">
        <v>4</v>
      </c>
      <c r="E267" s="1" t="s">
        <v>249</v>
      </c>
      <c r="F267">
        <v>4</v>
      </c>
      <c r="G267" t="str">
        <f>+VLOOKUP(bloque3_2[[#This Row],[niño]],BD.niños[[Código]:[sexo]],6,FALSE)</f>
        <v>5 y 6</v>
      </c>
      <c r="H267" t="str">
        <f>+VLOOKUP(bloque3_2[[#This Row],[niño]],BD.niños[[Código]:[sexo]],7,FALSE)</f>
        <v>M</v>
      </c>
      <c r="I267" s="1">
        <v>3</v>
      </c>
    </row>
    <row r="268" spans="1:9" x14ac:dyDescent="0.55000000000000004">
      <c r="A268" s="1">
        <v>9</v>
      </c>
      <c r="B268" t="s">
        <v>547</v>
      </c>
      <c r="C268" s="1" t="s">
        <v>3</v>
      </c>
      <c r="D268" s="1">
        <v>4</v>
      </c>
      <c r="E268" s="1" t="s">
        <v>253</v>
      </c>
      <c r="F268">
        <v>4</v>
      </c>
      <c r="G268" t="str">
        <f>+VLOOKUP(bloque3_2[[#This Row],[niño]],BD.niños[[Código]:[sexo]],6,FALSE)</f>
        <v>7 y 8</v>
      </c>
      <c r="H268" t="str">
        <f>+VLOOKUP(bloque3_2[[#This Row],[niño]],BD.niños[[Código]:[sexo]],7,FALSE)</f>
        <v>M</v>
      </c>
      <c r="I268" s="1">
        <v>3</v>
      </c>
    </row>
    <row r="269" spans="1:9" x14ac:dyDescent="0.55000000000000004">
      <c r="A269" s="1">
        <v>9</v>
      </c>
      <c r="B269" t="s">
        <v>547</v>
      </c>
      <c r="C269" s="1" t="s">
        <v>3</v>
      </c>
      <c r="D269" s="1">
        <v>4</v>
      </c>
      <c r="E269" s="1" t="s">
        <v>257</v>
      </c>
      <c r="F269">
        <v>4</v>
      </c>
      <c r="G269" t="str">
        <f>+VLOOKUP(bloque3_2[[#This Row],[niño]],BD.niños[[Código]:[sexo]],6,FALSE)</f>
        <v>7 y 8</v>
      </c>
      <c r="H269" t="str">
        <f>+VLOOKUP(bloque3_2[[#This Row],[niño]],BD.niños[[Código]:[sexo]],7,FALSE)</f>
        <v>M</v>
      </c>
      <c r="I269" s="1">
        <v>3</v>
      </c>
    </row>
    <row r="270" spans="1:9" x14ac:dyDescent="0.55000000000000004">
      <c r="A270" s="1">
        <v>9</v>
      </c>
      <c r="B270" t="s">
        <v>547</v>
      </c>
      <c r="C270" s="1" t="s">
        <v>3</v>
      </c>
      <c r="D270" s="1">
        <v>4</v>
      </c>
      <c r="E270" s="1" t="s">
        <v>299</v>
      </c>
      <c r="F270">
        <v>4</v>
      </c>
      <c r="G270" t="str">
        <f>+VLOOKUP(bloque3_2[[#This Row],[niño]],BD.niños[[Código]:[sexo]],6,FALSE)</f>
        <v>7 y 8</v>
      </c>
      <c r="H270" t="str">
        <f>+VLOOKUP(bloque3_2[[#This Row],[niño]],BD.niños[[Código]:[sexo]],7,FALSE)</f>
        <v>M</v>
      </c>
      <c r="I270" s="1">
        <v>3</v>
      </c>
    </row>
    <row r="271" spans="1:9" x14ac:dyDescent="0.55000000000000004">
      <c r="A271" s="1">
        <v>9</v>
      </c>
      <c r="B271" t="s">
        <v>547</v>
      </c>
      <c r="C271" s="1" t="s">
        <v>3</v>
      </c>
      <c r="D271" s="1">
        <v>4</v>
      </c>
      <c r="E271" s="1" t="s">
        <v>301</v>
      </c>
      <c r="F271">
        <v>4</v>
      </c>
      <c r="G271" t="str">
        <f>+VLOOKUP(bloque3_2[[#This Row],[niño]],BD.niños[[Código]:[sexo]],6,FALSE)</f>
        <v>5 y 6</v>
      </c>
      <c r="H271" t="str">
        <f>+VLOOKUP(bloque3_2[[#This Row],[niño]],BD.niños[[Código]:[sexo]],7,FALSE)</f>
        <v>M</v>
      </c>
      <c r="I271" s="1">
        <v>3</v>
      </c>
    </row>
    <row r="272" spans="1:9" x14ac:dyDescent="0.55000000000000004">
      <c r="A272" s="1">
        <v>9</v>
      </c>
      <c r="B272" t="s">
        <v>547</v>
      </c>
      <c r="C272" s="1" t="s">
        <v>3</v>
      </c>
      <c r="D272" s="1">
        <v>4</v>
      </c>
      <c r="E272" s="1" t="s">
        <v>305</v>
      </c>
      <c r="F272">
        <v>4</v>
      </c>
      <c r="G272" t="str">
        <f>+VLOOKUP(bloque3_2[[#This Row],[niño]],BD.niños[[Código]:[sexo]],6,FALSE)</f>
        <v>7 y 8</v>
      </c>
      <c r="H272" t="str">
        <f>+VLOOKUP(bloque3_2[[#This Row],[niño]],BD.niños[[Código]:[sexo]],7,FALSE)</f>
        <v>M</v>
      </c>
      <c r="I272" s="1">
        <v>3</v>
      </c>
    </row>
    <row r="273" spans="1:9" x14ac:dyDescent="0.55000000000000004">
      <c r="A273" s="1">
        <v>9</v>
      </c>
      <c r="B273" t="s">
        <v>547</v>
      </c>
      <c r="C273" s="1" t="s">
        <v>3</v>
      </c>
      <c r="D273" s="1">
        <v>4</v>
      </c>
      <c r="E273" s="1" t="s">
        <v>308</v>
      </c>
      <c r="F273">
        <v>4</v>
      </c>
      <c r="G273" t="str">
        <f>+VLOOKUP(bloque3_2[[#This Row],[niño]],BD.niños[[Código]:[sexo]],6,FALSE)</f>
        <v>9 y 10</v>
      </c>
      <c r="H273" t="str">
        <f>+VLOOKUP(bloque3_2[[#This Row],[niño]],BD.niños[[Código]:[sexo]],7,FALSE)</f>
        <v>M</v>
      </c>
      <c r="I273" s="1">
        <v>3</v>
      </c>
    </row>
    <row r="274" spans="1:9" x14ac:dyDescent="0.55000000000000004">
      <c r="A274" s="1">
        <v>9</v>
      </c>
      <c r="B274" t="s">
        <v>547</v>
      </c>
      <c r="C274" s="1" t="s">
        <v>3</v>
      </c>
      <c r="D274" s="1">
        <v>4</v>
      </c>
      <c r="E274" s="1" t="s">
        <v>311</v>
      </c>
      <c r="F274">
        <v>4</v>
      </c>
      <c r="G274" t="str">
        <f>+VLOOKUP(bloque3_2[[#This Row],[niño]],BD.niños[[Código]:[sexo]],6,FALSE)</f>
        <v>9 y 10</v>
      </c>
      <c r="H274" t="str">
        <f>+VLOOKUP(bloque3_2[[#This Row],[niño]],BD.niños[[Código]:[sexo]],7,FALSE)</f>
        <v>M</v>
      </c>
      <c r="I274" s="1">
        <v>3</v>
      </c>
    </row>
    <row r="275" spans="1:9" x14ac:dyDescent="0.55000000000000004">
      <c r="A275" s="1">
        <v>9</v>
      </c>
      <c r="B275" t="s">
        <v>547</v>
      </c>
      <c r="C275" s="1" t="s">
        <v>3</v>
      </c>
      <c r="D275" s="1">
        <v>4</v>
      </c>
      <c r="E275" s="1" t="s">
        <v>314</v>
      </c>
      <c r="F275">
        <v>4</v>
      </c>
      <c r="G275" t="str">
        <f>+VLOOKUP(bloque3_2[[#This Row],[niño]],BD.niños[[Código]:[sexo]],6,FALSE)</f>
        <v>9 y 10</v>
      </c>
      <c r="H275" t="str">
        <f>+VLOOKUP(bloque3_2[[#This Row],[niño]],BD.niños[[Código]:[sexo]],7,FALSE)</f>
        <v>M</v>
      </c>
      <c r="I275" s="1">
        <v>3</v>
      </c>
    </row>
    <row r="276" spans="1:9" x14ac:dyDescent="0.55000000000000004">
      <c r="A276" s="1">
        <v>9</v>
      </c>
      <c r="B276" t="s">
        <v>547</v>
      </c>
      <c r="C276" s="1" t="s">
        <v>3</v>
      </c>
      <c r="D276" s="1">
        <v>4</v>
      </c>
      <c r="E276" s="1" t="s">
        <v>372</v>
      </c>
      <c r="F276">
        <v>1</v>
      </c>
      <c r="G276" t="str">
        <f>+VLOOKUP(bloque3_2[[#This Row],[niño]],BD.niños[[Código]:[sexo]],6,FALSE)</f>
        <v>9 y 10</v>
      </c>
      <c r="H276" t="str">
        <f>+VLOOKUP(bloque3_2[[#This Row],[niño]],BD.niños[[Código]:[sexo]],7,FALSE)</f>
        <v>M</v>
      </c>
      <c r="I276" s="1">
        <v>3</v>
      </c>
    </row>
    <row r="277" spans="1:9" x14ac:dyDescent="0.55000000000000004">
      <c r="A277" s="1">
        <v>9</v>
      </c>
      <c r="B277" t="s">
        <v>547</v>
      </c>
      <c r="C277" s="1" t="s">
        <v>3</v>
      </c>
      <c r="D277" s="1">
        <v>4</v>
      </c>
      <c r="E277" s="1" t="s">
        <v>337</v>
      </c>
      <c r="F277">
        <v>4</v>
      </c>
      <c r="G277" t="str">
        <f>+VLOOKUP(bloque3_2[[#This Row],[niño]],BD.niños[[Código]:[sexo]],6,FALSE)</f>
        <v>7 y 8</v>
      </c>
      <c r="H277" t="str">
        <f>+VLOOKUP(bloque3_2[[#This Row],[niño]],BD.niños[[Código]:[sexo]],7,FALSE)</f>
        <v>M</v>
      </c>
      <c r="I277" s="1">
        <v>3</v>
      </c>
    </row>
    <row r="278" spans="1:9" x14ac:dyDescent="0.55000000000000004">
      <c r="A278" s="1">
        <v>9</v>
      </c>
      <c r="B278" t="s">
        <v>547</v>
      </c>
      <c r="C278" s="1" t="s">
        <v>3</v>
      </c>
      <c r="D278" s="1">
        <v>4</v>
      </c>
      <c r="E278" s="1" t="s">
        <v>341</v>
      </c>
      <c r="F278">
        <v>4</v>
      </c>
      <c r="G278" t="str">
        <f>+VLOOKUP(bloque3_2[[#This Row],[niño]],BD.niños[[Código]:[sexo]],6,FALSE)</f>
        <v>7 y 8</v>
      </c>
      <c r="H278" t="str">
        <f>+VLOOKUP(bloque3_2[[#This Row],[niño]],BD.niños[[Código]:[sexo]],7,FALSE)</f>
        <v>F</v>
      </c>
      <c r="I278" s="1">
        <v>3</v>
      </c>
    </row>
    <row r="279" spans="1:9" x14ac:dyDescent="0.55000000000000004">
      <c r="A279" s="1">
        <v>9</v>
      </c>
      <c r="B279" t="s">
        <v>547</v>
      </c>
      <c r="C279" s="1" t="s">
        <v>3</v>
      </c>
      <c r="D279" s="1">
        <v>4</v>
      </c>
      <c r="E279" s="1" t="s">
        <v>344</v>
      </c>
      <c r="F279">
        <v>5</v>
      </c>
      <c r="G279" t="str">
        <f>+VLOOKUP(bloque3_2[[#This Row],[niño]],BD.niños[[Código]:[sexo]],6,FALSE)</f>
        <v>5 y 6</v>
      </c>
      <c r="H279" t="str">
        <f>+VLOOKUP(bloque3_2[[#This Row],[niño]],BD.niños[[Código]:[sexo]],7,FALSE)</f>
        <v>F</v>
      </c>
      <c r="I279" s="1">
        <v>3</v>
      </c>
    </row>
    <row r="280" spans="1:9" x14ac:dyDescent="0.55000000000000004">
      <c r="A280" s="1">
        <v>9</v>
      </c>
      <c r="B280" t="s">
        <v>547</v>
      </c>
      <c r="C280" s="1" t="s">
        <v>3</v>
      </c>
      <c r="D280" s="1">
        <v>4</v>
      </c>
      <c r="E280" s="1" t="s">
        <v>348</v>
      </c>
      <c r="F280">
        <v>4</v>
      </c>
      <c r="G280" t="str">
        <f>+VLOOKUP(bloque3_2[[#This Row],[niño]],BD.niños[[Código]:[sexo]],6,FALSE)</f>
        <v>5 y 6</v>
      </c>
      <c r="H280" t="str">
        <f>+VLOOKUP(bloque3_2[[#This Row],[niño]],BD.niños[[Código]:[sexo]],7,FALSE)</f>
        <v>M</v>
      </c>
      <c r="I280" s="1">
        <v>3</v>
      </c>
    </row>
    <row r="281" spans="1:9" x14ac:dyDescent="0.55000000000000004">
      <c r="A281" s="1">
        <v>10</v>
      </c>
      <c r="B281" t="s">
        <v>548</v>
      </c>
      <c r="C281" s="1" t="s">
        <v>4</v>
      </c>
      <c r="D281" s="1">
        <v>5</v>
      </c>
      <c r="E281" s="1" t="s">
        <v>89</v>
      </c>
      <c r="F281">
        <v>6</v>
      </c>
      <c r="G281" t="str">
        <f>+VLOOKUP(bloque3_2[[#This Row],[niño]],BD.niños[[Código]:[sexo]],6,FALSE)</f>
        <v>9 y 10</v>
      </c>
      <c r="H281" t="str">
        <f>+VLOOKUP(bloque3_2[[#This Row],[niño]],BD.niños[[Código]:[sexo]],7,FALSE)</f>
        <v>F</v>
      </c>
      <c r="I281" s="1">
        <v>3</v>
      </c>
    </row>
    <row r="282" spans="1:9" x14ac:dyDescent="0.55000000000000004">
      <c r="A282" s="1">
        <v>10</v>
      </c>
      <c r="B282" t="s">
        <v>548</v>
      </c>
      <c r="C282" s="1" t="s">
        <v>4</v>
      </c>
      <c r="D282" s="1">
        <v>5</v>
      </c>
      <c r="E282" s="1" t="s">
        <v>93</v>
      </c>
      <c r="F282">
        <v>6</v>
      </c>
      <c r="G282" t="str">
        <f>+VLOOKUP(bloque3_2[[#This Row],[niño]],BD.niños[[Código]:[sexo]],6,FALSE)</f>
        <v>9 y 10</v>
      </c>
      <c r="H282" t="str">
        <f>+VLOOKUP(bloque3_2[[#This Row],[niño]],BD.niños[[Código]:[sexo]],7,FALSE)</f>
        <v>F</v>
      </c>
      <c r="I282" s="1">
        <v>3</v>
      </c>
    </row>
    <row r="283" spans="1:9" x14ac:dyDescent="0.55000000000000004">
      <c r="A283" s="1">
        <v>10</v>
      </c>
      <c r="B283" t="s">
        <v>548</v>
      </c>
      <c r="C283" s="1" t="s">
        <v>4</v>
      </c>
      <c r="D283" s="1">
        <v>5</v>
      </c>
      <c r="E283" s="1" t="s">
        <v>97</v>
      </c>
      <c r="F283">
        <v>6</v>
      </c>
      <c r="G283" t="str">
        <f>+VLOOKUP(bloque3_2[[#This Row],[niño]],BD.niños[[Código]:[sexo]],6,FALSE)</f>
        <v>9 y 10</v>
      </c>
      <c r="H283" t="str">
        <f>+VLOOKUP(bloque3_2[[#This Row],[niño]],BD.niños[[Código]:[sexo]],7,FALSE)</f>
        <v>F</v>
      </c>
      <c r="I283" s="1">
        <v>3</v>
      </c>
    </row>
    <row r="284" spans="1:9" x14ac:dyDescent="0.55000000000000004">
      <c r="A284" s="1">
        <v>10</v>
      </c>
      <c r="B284" t="s">
        <v>548</v>
      </c>
      <c r="C284" s="1" t="s">
        <v>4</v>
      </c>
      <c r="D284" s="1">
        <v>5</v>
      </c>
      <c r="E284" s="1" t="s">
        <v>101</v>
      </c>
      <c r="F284">
        <v>6</v>
      </c>
      <c r="G284" t="str">
        <f>+VLOOKUP(bloque3_2[[#This Row],[niño]],BD.niños[[Código]:[sexo]],6,FALSE)</f>
        <v>9 y 10</v>
      </c>
      <c r="H284" t="str">
        <f>+VLOOKUP(bloque3_2[[#This Row],[niño]],BD.niños[[Código]:[sexo]],7,FALSE)</f>
        <v>F</v>
      </c>
      <c r="I284" s="1">
        <v>3</v>
      </c>
    </row>
    <row r="285" spans="1:9" x14ac:dyDescent="0.55000000000000004">
      <c r="A285" s="1">
        <v>10</v>
      </c>
      <c r="B285" t="s">
        <v>548</v>
      </c>
      <c r="C285" s="1" t="s">
        <v>4</v>
      </c>
      <c r="D285" s="1">
        <v>5</v>
      </c>
      <c r="E285" s="1" t="s">
        <v>150</v>
      </c>
      <c r="F285">
        <v>6</v>
      </c>
      <c r="G285" t="str">
        <f>+VLOOKUP(bloque3_2[[#This Row],[niño]],BD.niños[[Código]:[sexo]],6,FALSE)</f>
        <v>5 y 6</v>
      </c>
      <c r="H285" t="str">
        <f>+VLOOKUP(bloque3_2[[#This Row],[niño]],BD.niños[[Código]:[sexo]],7,FALSE)</f>
        <v>F</v>
      </c>
      <c r="I285" s="1">
        <v>3</v>
      </c>
    </row>
    <row r="286" spans="1:9" x14ac:dyDescent="0.55000000000000004">
      <c r="A286" s="1">
        <v>10</v>
      </c>
      <c r="B286" t="s">
        <v>548</v>
      </c>
      <c r="C286" s="1" t="s">
        <v>4</v>
      </c>
      <c r="D286" s="1">
        <v>5</v>
      </c>
      <c r="E286" s="1" t="s">
        <v>153</v>
      </c>
      <c r="F286">
        <v>6</v>
      </c>
      <c r="G286" t="str">
        <f>+VLOOKUP(bloque3_2[[#This Row],[niño]],BD.niños[[Código]:[sexo]],6,FALSE)</f>
        <v>7 y 8</v>
      </c>
      <c r="H286" t="str">
        <f>+VLOOKUP(bloque3_2[[#This Row],[niño]],BD.niños[[Código]:[sexo]],7,FALSE)</f>
        <v>M</v>
      </c>
      <c r="I286" s="1">
        <v>3</v>
      </c>
    </row>
    <row r="287" spans="1:9" x14ac:dyDescent="0.55000000000000004">
      <c r="A287" s="1">
        <v>10</v>
      </c>
      <c r="B287" t="s">
        <v>548</v>
      </c>
      <c r="C287" s="1" t="s">
        <v>4</v>
      </c>
      <c r="D287" s="1">
        <v>5</v>
      </c>
      <c r="E287" s="1" t="s">
        <v>157</v>
      </c>
      <c r="F287">
        <v>5</v>
      </c>
      <c r="G287" t="str">
        <f>+VLOOKUP(bloque3_2[[#This Row],[niño]],BD.niños[[Código]:[sexo]],6,FALSE)</f>
        <v>7 y 8</v>
      </c>
      <c r="H287" t="str">
        <f>+VLOOKUP(bloque3_2[[#This Row],[niño]],BD.niños[[Código]:[sexo]],7,FALSE)</f>
        <v>M</v>
      </c>
      <c r="I287" s="1">
        <v>3</v>
      </c>
    </row>
    <row r="288" spans="1:9" x14ac:dyDescent="0.55000000000000004">
      <c r="A288" s="1">
        <v>10</v>
      </c>
      <c r="B288" t="s">
        <v>548</v>
      </c>
      <c r="C288" s="1" t="s">
        <v>4</v>
      </c>
      <c r="D288" s="1">
        <v>5</v>
      </c>
      <c r="E288" s="1" t="s">
        <v>164</v>
      </c>
      <c r="F288">
        <v>7</v>
      </c>
      <c r="G288" t="str">
        <f>+VLOOKUP(bloque3_2[[#This Row],[niño]],BD.niños[[Código]:[sexo]],6,FALSE)</f>
        <v>5 y 6</v>
      </c>
      <c r="H288" t="str">
        <f>+VLOOKUP(bloque3_2[[#This Row],[niño]],BD.niños[[Código]:[sexo]],7,FALSE)</f>
        <v>M</v>
      </c>
      <c r="I288" s="1">
        <v>3</v>
      </c>
    </row>
    <row r="289" spans="1:9" x14ac:dyDescent="0.55000000000000004">
      <c r="A289" s="1">
        <v>10</v>
      </c>
      <c r="B289" t="s">
        <v>548</v>
      </c>
      <c r="C289" s="1" t="s">
        <v>4</v>
      </c>
      <c r="D289" s="1">
        <v>5</v>
      </c>
      <c r="E289" s="1" t="s">
        <v>165</v>
      </c>
      <c r="F289">
        <v>6</v>
      </c>
      <c r="G289" t="str">
        <f>+VLOOKUP(bloque3_2[[#This Row],[niño]],BD.niños[[Código]:[sexo]],6,FALSE)</f>
        <v>5 y 6</v>
      </c>
      <c r="H289" t="str">
        <f>+VLOOKUP(bloque3_2[[#This Row],[niño]],BD.niños[[Código]:[sexo]],7,FALSE)</f>
        <v>M</v>
      </c>
      <c r="I289" s="1">
        <v>3</v>
      </c>
    </row>
    <row r="290" spans="1:9" x14ac:dyDescent="0.55000000000000004">
      <c r="A290" s="1">
        <v>10</v>
      </c>
      <c r="B290" t="s">
        <v>548</v>
      </c>
      <c r="C290" s="1" t="s">
        <v>4</v>
      </c>
      <c r="D290" s="1">
        <v>5</v>
      </c>
      <c r="E290" s="1" t="s">
        <v>168</v>
      </c>
      <c r="F290">
        <v>4</v>
      </c>
      <c r="G290" t="str">
        <f>+VLOOKUP(bloque3_2[[#This Row],[niño]],BD.niños[[Código]:[sexo]],6,FALSE)</f>
        <v>7 y 8</v>
      </c>
      <c r="H290" t="str">
        <f>+VLOOKUP(bloque3_2[[#This Row],[niño]],BD.niños[[Código]:[sexo]],7,FALSE)</f>
        <v>F</v>
      </c>
      <c r="I290" s="1">
        <v>3</v>
      </c>
    </row>
    <row r="291" spans="1:9" x14ac:dyDescent="0.55000000000000004">
      <c r="A291" s="1">
        <v>10</v>
      </c>
      <c r="B291" t="s">
        <v>548</v>
      </c>
      <c r="C291" s="1" t="s">
        <v>4</v>
      </c>
      <c r="D291" s="1">
        <v>5</v>
      </c>
      <c r="E291" s="1" t="s">
        <v>172</v>
      </c>
      <c r="F291">
        <v>5</v>
      </c>
      <c r="G291" t="str">
        <f>+VLOOKUP(bloque3_2[[#This Row],[niño]],BD.niños[[Código]:[sexo]],6,FALSE)</f>
        <v>7 y 8</v>
      </c>
      <c r="H291" t="str">
        <f>+VLOOKUP(bloque3_2[[#This Row],[niño]],BD.niños[[Código]:[sexo]],7,FALSE)</f>
        <v>F</v>
      </c>
      <c r="I291" s="1">
        <v>3</v>
      </c>
    </row>
    <row r="292" spans="1:9" x14ac:dyDescent="0.55000000000000004">
      <c r="A292" s="1">
        <v>10</v>
      </c>
      <c r="B292" t="s">
        <v>548</v>
      </c>
      <c r="C292" s="1" t="s">
        <v>4</v>
      </c>
      <c r="D292" s="1">
        <v>5</v>
      </c>
      <c r="E292" s="1" t="s">
        <v>176</v>
      </c>
      <c r="F292">
        <v>1</v>
      </c>
      <c r="G292" t="str">
        <f>+VLOOKUP(bloque3_2[[#This Row],[niño]],BD.niños[[Código]:[sexo]],6,FALSE)</f>
        <v>5 y 6</v>
      </c>
      <c r="H292" t="str">
        <f>+VLOOKUP(bloque3_2[[#This Row],[niño]],BD.niños[[Código]:[sexo]],7,FALSE)</f>
        <v>F</v>
      </c>
      <c r="I292" s="1">
        <v>3</v>
      </c>
    </row>
    <row r="293" spans="1:9" x14ac:dyDescent="0.55000000000000004">
      <c r="A293" s="1">
        <v>10</v>
      </c>
      <c r="B293" t="s">
        <v>548</v>
      </c>
      <c r="C293" s="1" t="s">
        <v>4</v>
      </c>
      <c r="D293" s="1">
        <v>5</v>
      </c>
      <c r="E293" s="1" t="s">
        <v>180</v>
      </c>
      <c r="F293">
        <v>7</v>
      </c>
      <c r="G293" t="str">
        <f>+VLOOKUP(bloque3_2[[#This Row],[niño]],BD.niños[[Código]:[sexo]],6,FALSE)</f>
        <v>7 y 8</v>
      </c>
      <c r="H293" t="str">
        <f>+VLOOKUP(bloque3_2[[#This Row],[niño]],BD.niños[[Código]:[sexo]],7,FALSE)</f>
        <v>F</v>
      </c>
      <c r="I293" s="1">
        <v>3</v>
      </c>
    </row>
    <row r="294" spans="1:9" x14ac:dyDescent="0.55000000000000004">
      <c r="A294" s="1">
        <v>10</v>
      </c>
      <c r="B294" t="s">
        <v>548</v>
      </c>
      <c r="C294" s="1" t="s">
        <v>4</v>
      </c>
      <c r="D294" s="1">
        <v>5</v>
      </c>
      <c r="E294" s="1" t="s">
        <v>234</v>
      </c>
      <c r="F294">
        <v>4</v>
      </c>
      <c r="G294" t="str">
        <f>+VLOOKUP(bloque3_2[[#This Row],[niño]],BD.niños[[Código]:[sexo]],6,FALSE)</f>
        <v>9 y 10</v>
      </c>
      <c r="H294" t="str">
        <f>+VLOOKUP(bloque3_2[[#This Row],[niño]],BD.niños[[Código]:[sexo]],7,FALSE)</f>
        <v>M</v>
      </c>
      <c r="I294" s="1">
        <v>3</v>
      </c>
    </row>
    <row r="295" spans="1:9" x14ac:dyDescent="0.55000000000000004">
      <c r="A295" s="1">
        <v>10</v>
      </c>
      <c r="B295" t="s">
        <v>548</v>
      </c>
      <c r="C295" s="1" t="s">
        <v>4</v>
      </c>
      <c r="D295" s="1">
        <v>5</v>
      </c>
      <c r="E295" s="1" t="s">
        <v>238</v>
      </c>
      <c r="F295">
        <v>6</v>
      </c>
      <c r="G295" t="str">
        <f>+VLOOKUP(bloque3_2[[#This Row],[niño]],BD.niños[[Código]:[sexo]],6,FALSE)</f>
        <v>9 y 10</v>
      </c>
      <c r="H295" t="str">
        <f>+VLOOKUP(bloque3_2[[#This Row],[niño]],BD.niños[[Código]:[sexo]],7,FALSE)</f>
        <v>M</v>
      </c>
      <c r="I295" s="1">
        <v>3</v>
      </c>
    </row>
    <row r="296" spans="1:9" x14ac:dyDescent="0.55000000000000004">
      <c r="A296" s="1">
        <v>10</v>
      </c>
      <c r="B296" t="s">
        <v>548</v>
      </c>
      <c r="C296" s="1" t="s">
        <v>4</v>
      </c>
      <c r="D296" s="1">
        <v>5</v>
      </c>
      <c r="E296" s="1" t="s">
        <v>241</v>
      </c>
      <c r="F296">
        <v>5</v>
      </c>
      <c r="G296" t="str">
        <f>+VLOOKUP(bloque3_2[[#This Row],[niño]],BD.niños[[Código]:[sexo]],6,FALSE)</f>
        <v>9 y 10</v>
      </c>
      <c r="H296" t="str">
        <f>+VLOOKUP(bloque3_2[[#This Row],[niño]],BD.niños[[Código]:[sexo]],7,FALSE)</f>
        <v>F</v>
      </c>
      <c r="I296" s="1">
        <v>3</v>
      </c>
    </row>
    <row r="297" spans="1:9" x14ac:dyDescent="0.55000000000000004">
      <c r="A297" s="1">
        <v>10</v>
      </c>
      <c r="B297" t="s">
        <v>548</v>
      </c>
      <c r="C297" s="1" t="s">
        <v>4</v>
      </c>
      <c r="D297" s="1">
        <v>5</v>
      </c>
      <c r="E297" s="1" t="s">
        <v>245</v>
      </c>
      <c r="F297">
        <v>6</v>
      </c>
      <c r="G297" t="str">
        <f>+VLOOKUP(bloque3_2[[#This Row],[niño]],BD.niños[[Código]:[sexo]],6,FALSE)</f>
        <v>7 y 8</v>
      </c>
      <c r="H297" t="str">
        <f>+VLOOKUP(bloque3_2[[#This Row],[niño]],BD.niños[[Código]:[sexo]],7,FALSE)</f>
        <v>M</v>
      </c>
      <c r="I297" s="1">
        <v>3</v>
      </c>
    </row>
    <row r="298" spans="1:9" x14ac:dyDescent="0.55000000000000004">
      <c r="A298" s="1">
        <v>10</v>
      </c>
      <c r="B298" t="s">
        <v>548</v>
      </c>
      <c r="C298" s="1" t="s">
        <v>4</v>
      </c>
      <c r="D298" s="1">
        <v>5</v>
      </c>
      <c r="E298" s="1" t="s">
        <v>249</v>
      </c>
      <c r="F298">
        <v>6</v>
      </c>
      <c r="G298" t="str">
        <f>+VLOOKUP(bloque3_2[[#This Row],[niño]],BD.niños[[Código]:[sexo]],6,FALSE)</f>
        <v>5 y 6</v>
      </c>
      <c r="H298" t="str">
        <f>+VLOOKUP(bloque3_2[[#This Row],[niño]],BD.niños[[Código]:[sexo]],7,FALSE)</f>
        <v>M</v>
      </c>
      <c r="I298" s="1">
        <v>3</v>
      </c>
    </row>
    <row r="299" spans="1:9" x14ac:dyDescent="0.55000000000000004">
      <c r="A299" s="1">
        <v>10</v>
      </c>
      <c r="B299" t="s">
        <v>548</v>
      </c>
      <c r="C299" s="1" t="s">
        <v>4</v>
      </c>
      <c r="D299" s="1">
        <v>5</v>
      </c>
      <c r="E299" s="1" t="s">
        <v>253</v>
      </c>
      <c r="F299">
        <v>6</v>
      </c>
      <c r="G299" t="str">
        <f>+VLOOKUP(bloque3_2[[#This Row],[niño]],BD.niños[[Código]:[sexo]],6,FALSE)</f>
        <v>7 y 8</v>
      </c>
      <c r="H299" t="str">
        <f>+VLOOKUP(bloque3_2[[#This Row],[niño]],BD.niños[[Código]:[sexo]],7,FALSE)</f>
        <v>M</v>
      </c>
      <c r="I299" s="1">
        <v>3</v>
      </c>
    </row>
    <row r="300" spans="1:9" x14ac:dyDescent="0.55000000000000004">
      <c r="A300" s="1">
        <v>10</v>
      </c>
      <c r="B300" t="s">
        <v>548</v>
      </c>
      <c r="C300" s="1" t="s">
        <v>4</v>
      </c>
      <c r="D300" s="1">
        <v>5</v>
      </c>
      <c r="E300" s="1" t="s">
        <v>257</v>
      </c>
      <c r="F300">
        <v>6</v>
      </c>
      <c r="G300" t="str">
        <f>+VLOOKUP(bloque3_2[[#This Row],[niño]],BD.niños[[Código]:[sexo]],6,FALSE)</f>
        <v>7 y 8</v>
      </c>
      <c r="H300" t="str">
        <f>+VLOOKUP(bloque3_2[[#This Row],[niño]],BD.niños[[Código]:[sexo]],7,FALSE)</f>
        <v>M</v>
      </c>
      <c r="I300" s="1">
        <v>3</v>
      </c>
    </row>
    <row r="301" spans="1:9" x14ac:dyDescent="0.55000000000000004">
      <c r="A301" s="1">
        <v>10</v>
      </c>
      <c r="B301" t="s">
        <v>548</v>
      </c>
      <c r="C301" s="1" t="s">
        <v>4</v>
      </c>
      <c r="D301" s="1">
        <v>5</v>
      </c>
      <c r="E301" s="1" t="s">
        <v>299</v>
      </c>
      <c r="F301">
        <v>7</v>
      </c>
      <c r="G301" t="str">
        <f>+VLOOKUP(bloque3_2[[#This Row],[niño]],BD.niños[[Código]:[sexo]],6,FALSE)</f>
        <v>7 y 8</v>
      </c>
      <c r="H301" t="str">
        <f>+VLOOKUP(bloque3_2[[#This Row],[niño]],BD.niños[[Código]:[sexo]],7,FALSE)</f>
        <v>M</v>
      </c>
      <c r="I301" s="1">
        <v>3</v>
      </c>
    </row>
    <row r="302" spans="1:9" x14ac:dyDescent="0.55000000000000004">
      <c r="A302" s="1">
        <v>10</v>
      </c>
      <c r="B302" t="s">
        <v>548</v>
      </c>
      <c r="C302" s="1" t="s">
        <v>4</v>
      </c>
      <c r="D302" s="1">
        <v>5</v>
      </c>
      <c r="E302" s="1" t="s">
        <v>301</v>
      </c>
      <c r="F302">
        <v>6</v>
      </c>
      <c r="G302" t="str">
        <f>+VLOOKUP(bloque3_2[[#This Row],[niño]],BD.niños[[Código]:[sexo]],6,FALSE)</f>
        <v>5 y 6</v>
      </c>
      <c r="H302" t="str">
        <f>+VLOOKUP(bloque3_2[[#This Row],[niño]],BD.niños[[Código]:[sexo]],7,FALSE)</f>
        <v>M</v>
      </c>
      <c r="I302" s="1">
        <v>3</v>
      </c>
    </row>
    <row r="303" spans="1:9" x14ac:dyDescent="0.55000000000000004">
      <c r="A303" s="1">
        <v>10</v>
      </c>
      <c r="B303" t="s">
        <v>548</v>
      </c>
      <c r="C303" s="1" t="s">
        <v>4</v>
      </c>
      <c r="D303" s="1">
        <v>5</v>
      </c>
      <c r="E303" s="1" t="s">
        <v>305</v>
      </c>
      <c r="F303">
        <v>6</v>
      </c>
      <c r="G303" t="str">
        <f>+VLOOKUP(bloque3_2[[#This Row],[niño]],BD.niños[[Código]:[sexo]],6,FALSE)</f>
        <v>7 y 8</v>
      </c>
      <c r="H303" t="str">
        <f>+VLOOKUP(bloque3_2[[#This Row],[niño]],BD.niños[[Código]:[sexo]],7,FALSE)</f>
        <v>M</v>
      </c>
      <c r="I303" s="1">
        <v>3</v>
      </c>
    </row>
    <row r="304" spans="1:9" x14ac:dyDescent="0.55000000000000004">
      <c r="A304" s="1">
        <v>10</v>
      </c>
      <c r="B304" t="s">
        <v>548</v>
      </c>
      <c r="C304" s="1" t="s">
        <v>4</v>
      </c>
      <c r="D304" s="1">
        <v>5</v>
      </c>
      <c r="E304" s="1" t="s">
        <v>308</v>
      </c>
      <c r="F304">
        <v>5</v>
      </c>
      <c r="G304" t="str">
        <f>+VLOOKUP(bloque3_2[[#This Row],[niño]],BD.niños[[Código]:[sexo]],6,FALSE)</f>
        <v>9 y 10</v>
      </c>
      <c r="H304" t="str">
        <f>+VLOOKUP(bloque3_2[[#This Row],[niño]],BD.niños[[Código]:[sexo]],7,FALSE)</f>
        <v>M</v>
      </c>
      <c r="I304" s="1">
        <v>3</v>
      </c>
    </row>
    <row r="305" spans="1:9" x14ac:dyDescent="0.55000000000000004">
      <c r="A305" s="1">
        <v>10</v>
      </c>
      <c r="B305" t="s">
        <v>548</v>
      </c>
      <c r="C305" s="1" t="s">
        <v>4</v>
      </c>
      <c r="D305" s="1">
        <v>5</v>
      </c>
      <c r="E305" s="1" t="s">
        <v>311</v>
      </c>
      <c r="F305">
        <v>1</v>
      </c>
      <c r="G305" t="str">
        <f>+VLOOKUP(bloque3_2[[#This Row],[niño]],BD.niños[[Código]:[sexo]],6,FALSE)</f>
        <v>9 y 10</v>
      </c>
      <c r="H305" t="str">
        <f>+VLOOKUP(bloque3_2[[#This Row],[niño]],BD.niños[[Código]:[sexo]],7,FALSE)</f>
        <v>M</v>
      </c>
      <c r="I305" s="1">
        <v>3</v>
      </c>
    </row>
    <row r="306" spans="1:9" x14ac:dyDescent="0.55000000000000004">
      <c r="A306" s="1">
        <v>10</v>
      </c>
      <c r="B306" t="s">
        <v>548</v>
      </c>
      <c r="C306" s="1" t="s">
        <v>4</v>
      </c>
      <c r="D306" s="1">
        <v>5</v>
      </c>
      <c r="E306" s="1" t="s">
        <v>314</v>
      </c>
      <c r="F306">
        <v>5</v>
      </c>
      <c r="G306" t="str">
        <f>+VLOOKUP(bloque3_2[[#This Row],[niño]],BD.niños[[Código]:[sexo]],6,FALSE)</f>
        <v>9 y 10</v>
      </c>
      <c r="H306" t="str">
        <f>+VLOOKUP(bloque3_2[[#This Row],[niño]],BD.niños[[Código]:[sexo]],7,FALSE)</f>
        <v>M</v>
      </c>
      <c r="I306" s="1">
        <v>3</v>
      </c>
    </row>
    <row r="307" spans="1:9" x14ac:dyDescent="0.55000000000000004">
      <c r="A307" s="1">
        <v>10</v>
      </c>
      <c r="B307" t="s">
        <v>548</v>
      </c>
      <c r="C307" s="1" t="s">
        <v>4</v>
      </c>
      <c r="D307" s="1">
        <v>5</v>
      </c>
      <c r="E307" s="1" t="s">
        <v>372</v>
      </c>
      <c r="F307">
        <v>1</v>
      </c>
      <c r="G307" t="str">
        <f>+VLOOKUP(bloque3_2[[#This Row],[niño]],BD.niños[[Código]:[sexo]],6,FALSE)</f>
        <v>9 y 10</v>
      </c>
      <c r="H307" t="str">
        <f>+VLOOKUP(bloque3_2[[#This Row],[niño]],BD.niños[[Código]:[sexo]],7,FALSE)</f>
        <v>M</v>
      </c>
      <c r="I307" s="1">
        <v>3</v>
      </c>
    </row>
    <row r="308" spans="1:9" x14ac:dyDescent="0.55000000000000004">
      <c r="A308" s="1">
        <v>10</v>
      </c>
      <c r="B308" t="s">
        <v>548</v>
      </c>
      <c r="C308" s="1" t="s">
        <v>4</v>
      </c>
      <c r="D308" s="1">
        <v>5</v>
      </c>
      <c r="E308" s="1" t="s">
        <v>337</v>
      </c>
      <c r="F308">
        <v>6</v>
      </c>
      <c r="G308" t="str">
        <f>+VLOOKUP(bloque3_2[[#This Row],[niño]],BD.niños[[Código]:[sexo]],6,FALSE)</f>
        <v>7 y 8</v>
      </c>
      <c r="H308" t="str">
        <f>+VLOOKUP(bloque3_2[[#This Row],[niño]],BD.niños[[Código]:[sexo]],7,FALSE)</f>
        <v>M</v>
      </c>
      <c r="I308" s="1">
        <v>3</v>
      </c>
    </row>
    <row r="309" spans="1:9" x14ac:dyDescent="0.55000000000000004">
      <c r="A309" s="1">
        <v>10</v>
      </c>
      <c r="B309" t="s">
        <v>548</v>
      </c>
      <c r="C309" s="1" t="s">
        <v>4</v>
      </c>
      <c r="D309" s="1">
        <v>5</v>
      </c>
      <c r="E309" s="1" t="s">
        <v>341</v>
      </c>
      <c r="F309">
        <v>6</v>
      </c>
      <c r="G309" t="str">
        <f>+VLOOKUP(bloque3_2[[#This Row],[niño]],BD.niños[[Código]:[sexo]],6,FALSE)</f>
        <v>7 y 8</v>
      </c>
      <c r="H309" t="str">
        <f>+VLOOKUP(bloque3_2[[#This Row],[niño]],BD.niños[[Código]:[sexo]],7,FALSE)</f>
        <v>F</v>
      </c>
      <c r="I309" s="1">
        <v>3</v>
      </c>
    </row>
    <row r="310" spans="1:9" x14ac:dyDescent="0.55000000000000004">
      <c r="A310" s="1">
        <v>10</v>
      </c>
      <c r="B310" t="s">
        <v>548</v>
      </c>
      <c r="C310" s="1" t="s">
        <v>4</v>
      </c>
      <c r="D310" s="1">
        <v>5</v>
      </c>
      <c r="E310" s="1" t="s">
        <v>344</v>
      </c>
      <c r="F310">
        <v>6</v>
      </c>
      <c r="G310" t="str">
        <f>+VLOOKUP(bloque3_2[[#This Row],[niño]],BD.niños[[Código]:[sexo]],6,FALSE)</f>
        <v>5 y 6</v>
      </c>
      <c r="H310" t="str">
        <f>+VLOOKUP(bloque3_2[[#This Row],[niño]],BD.niños[[Código]:[sexo]],7,FALSE)</f>
        <v>F</v>
      </c>
      <c r="I310" s="1">
        <v>3</v>
      </c>
    </row>
    <row r="311" spans="1:9" x14ac:dyDescent="0.55000000000000004">
      <c r="A311" s="1">
        <v>10</v>
      </c>
      <c r="B311" t="s">
        <v>548</v>
      </c>
      <c r="C311" s="1" t="s">
        <v>4</v>
      </c>
      <c r="D311" s="1">
        <v>5</v>
      </c>
      <c r="E311" s="1" t="s">
        <v>348</v>
      </c>
      <c r="F311">
        <v>2</v>
      </c>
      <c r="G311" t="str">
        <f>+VLOOKUP(bloque3_2[[#This Row],[niño]],BD.niños[[Código]:[sexo]],6,FALSE)</f>
        <v>5 y 6</v>
      </c>
      <c r="H311" t="str">
        <f>+VLOOKUP(bloque3_2[[#This Row],[niño]],BD.niños[[Código]:[sexo]],7,FALSE)</f>
        <v>M</v>
      </c>
      <c r="I311" s="1">
        <v>3</v>
      </c>
    </row>
    <row r="312" spans="1:9" x14ac:dyDescent="0.55000000000000004">
      <c r="A312" s="1">
        <v>11</v>
      </c>
      <c r="B312" t="s">
        <v>549</v>
      </c>
      <c r="C312" s="1" t="s">
        <v>1</v>
      </c>
      <c r="D312" s="1">
        <v>2</v>
      </c>
      <c r="E312" s="1" t="s">
        <v>89</v>
      </c>
      <c r="F312">
        <v>7</v>
      </c>
      <c r="G312" t="str">
        <f>+VLOOKUP(bloque3_2[[#This Row],[niño]],BD.niños[[Código]:[sexo]],6,FALSE)</f>
        <v>9 y 10</v>
      </c>
      <c r="H312" t="str">
        <f>+VLOOKUP(bloque3_2[[#This Row],[niño]],BD.niños[[Código]:[sexo]],7,FALSE)</f>
        <v>F</v>
      </c>
      <c r="I312" s="1">
        <v>3</v>
      </c>
    </row>
    <row r="313" spans="1:9" x14ac:dyDescent="0.55000000000000004">
      <c r="A313" s="1">
        <v>11</v>
      </c>
      <c r="B313" t="s">
        <v>549</v>
      </c>
      <c r="C313" s="1" t="s">
        <v>1</v>
      </c>
      <c r="D313" s="1">
        <v>2</v>
      </c>
      <c r="E313" s="1" t="s">
        <v>93</v>
      </c>
      <c r="F313">
        <v>2</v>
      </c>
      <c r="G313" t="str">
        <f>+VLOOKUP(bloque3_2[[#This Row],[niño]],BD.niños[[Código]:[sexo]],6,FALSE)</f>
        <v>9 y 10</v>
      </c>
      <c r="H313" t="str">
        <f>+VLOOKUP(bloque3_2[[#This Row],[niño]],BD.niños[[Código]:[sexo]],7,FALSE)</f>
        <v>F</v>
      </c>
      <c r="I313" s="1">
        <v>3</v>
      </c>
    </row>
    <row r="314" spans="1:9" x14ac:dyDescent="0.55000000000000004">
      <c r="A314" s="1">
        <v>11</v>
      </c>
      <c r="B314" t="s">
        <v>549</v>
      </c>
      <c r="C314" s="1" t="s">
        <v>1</v>
      </c>
      <c r="D314" s="1">
        <v>2</v>
      </c>
      <c r="E314" s="1" t="s">
        <v>97</v>
      </c>
      <c r="F314">
        <v>2</v>
      </c>
      <c r="G314" t="str">
        <f>+VLOOKUP(bloque3_2[[#This Row],[niño]],BD.niños[[Código]:[sexo]],6,FALSE)</f>
        <v>9 y 10</v>
      </c>
      <c r="H314" t="str">
        <f>+VLOOKUP(bloque3_2[[#This Row],[niño]],BD.niños[[Código]:[sexo]],7,FALSE)</f>
        <v>F</v>
      </c>
      <c r="I314" s="1">
        <v>3</v>
      </c>
    </row>
    <row r="315" spans="1:9" x14ac:dyDescent="0.55000000000000004">
      <c r="A315" s="1">
        <v>11</v>
      </c>
      <c r="B315" t="s">
        <v>549</v>
      </c>
      <c r="C315" s="1" t="s">
        <v>1</v>
      </c>
      <c r="D315" s="1">
        <v>2</v>
      </c>
      <c r="E315" s="1" t="s">
        <v>101</v>
      </c>
      <c r="F315">
        <v>2</v>
      </c>
      <c r="G315" t="str">
        <f>+VLOOKUP(bloque3_2[[#This Row],[niño]],BD.niños[[Código]:[sexo]],6,FALSE)</f>
        <v>9 y 10</v>
      </c>
      <c r="H315" t="str">
        <f>+VLOOKUP(bloque3_2[[#This Row],[niño]],BD.niños[[Código]:[sexo]],7,FALSE)</f>
        <v>F</v>
      </c>
      <c r="I315" s="1">
        <v>3</v>
      </c>
    </row>
    <row r="316" spans="1:9" x14ac:dyDescent="0.55000000000000004">
      <c r="A316" s="1">
        <v>11</v>
      </c>
      <c r="B316" t="s">
        <v>549</v>
      </c>
      <c r="C316" s="1" t="s">
        <v>1</v>
      </c>
      <c r="D316" s="1">
        <v>2</v>
      </c>
      <c r="E316" s="1" t="s">
        <v>150</v>
      </c>
      <c r="F316">
        <v>2</v>
      </c>
      <c r="G316" t="str">
        <f>+VLOOKUP(bloque3_2[[#This Row],[niño]],BD.niños[[Código]:[sexo]],6,FALSE)</f>
        <v>5 y 6</v>
      </c>
      <c r="H316" t="str">
        <f>+VLOOKUP(bloque3_2[[#This Row],[niño]],BD.niños[[Código]:[sexo]],7,FALSE)</f>
        <v>F</v>
      </c>
      <c r="I316" s="1">
        <v>3</v>
      </c>
    </row>
    <row r="317" spans="1:9" x14ac:dyDescent="0.55000000000000004">
      <c r="A317" s="1">
        <v>11</v>
      </c>
      <c r="B317" t="s">
        <v>549</v>
      </c>
      <c r="C317" s="1" t="s">
        <v>1</v>
      </c>
      <c r="D317" s="1">
        <v>2</v>
      </c>
      <c r="E317" s="1" t="s">
        <v>153</v>
      </c>
      <c r="F317">
        <v>2</v>
      </c>
      <c r="G317" t="str">
        <f>+VLOOKUP(bloque3_2[[#This Row],[niño]],BD.niños[[Código]:[sexo]],6,FALSE)</f>
        <v>7 y 8</v>
      </c>
      <c r="H317" t="str">
        <f>+VLOOKUP(bloque3_2[[#This Row],[niño]],BD.niños[[Código]:[sexo]],7,FALSE)</f>
        <v>M</v>
      </c>
      <c r="I317" s="1">
        <v>3</v>
      </c>
    </row>
    <row r="318" spans="1:9" x14ac:dyDescent="0.55000000000000004">
      <c r="A318" s="1">
        <v>11</v>
      </c>
      <c r="B318" t="s">
        <v>549</v>
      </c>
      <c r="C318" s="1" t="s">
        <v>1</v>
      </c>
      <c r="D318" s="1">
        <v>2</v>
      </c>
      <c r="E318" s="1" t="s">
        <v>157</v>
      </c>
      <c r="F318">
        <v>2</v>
      </c>
      <c r="G318" t="str">
        <f>+VLOOKUP(bloque3_2[[#This Row],[niño]],BD.niños[[Código]:[sexo]],6,FALSE)</f>
        <v>7 y 8</v>
      </c>
      <c r="H318" t="str">
        <f>+VLOOKUP(bloque3_2[[#This Row],[niño]],BD.niños[[Código]:[sexo]],7,FALSE)</f>
        <v>M</v>
      </c>
      <c r="I318" s="1">
        <v>3</v>
      </c>
    </row>
    <row r="319" spans="1:9" x14ac:dyDescent="0.55000000000000004">
      <c r="A319" s="1">
        <v>11</v>
      </c>
      <c r="B319" t="s">
        <v>549</v>
      </c>
      <c r="C319" s="1" t="s">
        <v>1</v>
      </c>
      <c r="D319" s="1">
        <v>2</v>
      </c>
      <c r="E319" s="1" t="s">
        <v>164</v>
      </c>
      <c r="F319">
        <v>2</v>
      </c>
      <c r="G319" t="str">
        <f>+VLOOKUP(bloque3_2[[#This Row],[niño]],BD.niños[[Código]:[sexo]],6,FALSE)</f>
        <v>5 y 6</v>
      </c>
      <c r="H319" t="str">
        <f>+VLOOKUP(bloque3_2[[#This Row],[niño]],BD.niños[[Código]:[sexo]],7,FALSE)</f>
        <v>M</v>
      </c>
      <c r="I319" s="1">
        <v>3</v>
      </c>
    </row>
    <row r="320" spans="1:9" x14ac:dyDescent="0.55000000000000004">
      <c r="A320" s="1">
        <v>11</v>
      </c>
      <c r="B320" t="s">
        <v>549</v>
      </c>
      <c r="C320" s="1" t="s">
        <v>1</v>
      </c>
      <c r="D320" s="1">
        <v>2</v>
      </c>
      <c r="E320" s="1" t="s">
        <v>165</v>
      </c>
      <c r="F320">
        <v>2</v>
      </c>
      <c r="G320" t="str">
        <f>+VLOOKUP(bloque3_2[[#This Row],[niño]],BD.niños[[Código]:[sexo]],6,FALSE)</f>
        <v>5 y 6</v>
      </c>
      <c r="H320" t="str">
        <f>+VLOOKUP(bloque3_2[[#This Row],[niño]],BD.niños[[Código]:[sexo]],7,FALSE)</f>
        <v>M</v>
      </c>
      <c r="I320" s="1">
        <v>3</v>
      </c>
    </row>
    <row r="321" spans="1:9" x14ac:dyDescent="0.55000000000000004">
      <c r="A321" s="1">
        <v>11</v>
      </c>
      <c r="B321" t="s">
        <v>549</v>
      </c>
      <c r="C321" s="1" t="s">
        <v>1</v>
      </c>
      <c r="D321" s="1">
        <v>2</v>
      </c>
      <c r="E321" s="1" t="s">
        <v>168</v>
      </c>
      <c r="F321">
        <v>2</v>
      </c>
      <c r="G321" t="str">
        <f>+VLOOKUP(bloque3_2[[#This Row],[niño]],BD.niños[[Código]:[sexo]],6,FALSE)</f>
        <v>7 y 8</v>
      </c>
      <c r="H321" t="str">
        <f>+VLOOKUP(bloque3_2[[#This Row],[niño]],BD.niños[[Código]:[sexo]],7,FALSE)</f>
        <v>F</v>
      </c>
      <c r="I321" s="1">
        <v>3</v>
      </c>
    </row>
    <row r="322" spans="1:9" x14ac:dyDescent="0.55000000000000004">
      <c r="A322" s="1">
        <v>11</v>
      </c>
      <c r="B322" t="s">
        <v>549</v>
      </c>
      <c r="C322" s="1" t="s">
        <v>1</v>
      </c>
      <c r="D322" s="1">
        <v>2</v>
      </c>
      <c r="E322" s="1" t="s">
        <v>172</v>
      </c>
      <c r="F322">
        <v>2</v>
      </c>
      <c r="G322" t="str">
        <f>+VLOOKUP(bloque3_2[[#This Row],[niño]],BD.niños[[Código]:[sexo]],6,FALSE)</f>
        <v>7 y 8</v>
      </c>
      <c r="H322" t="str">
        <f>+VLOOKUP(bloque3_2[[#This Row],[niño]],BD.niños[[Código]:[sexo]],7,FALSE)</f>
        <v>F</v>
      </c>
      <c r="I322" s="1">
        <v>3</v>
      </c>
    </row>
    <row r="323" spans="1:9" x14ac:dyDescent="0.55000000000000004">
      <c r="A323" s="1">
        <v>11</v>
      </c>
      <c r="B323" t="s">
        <v>549</v>
      </c>
      <c r="C323" s="1" t="s">
        <v>1</v>
      </c>
      <c r="D323" s="1">
        <v>2</v>
      </c>
      <c r="E323" s="1" t="s">
        <v>176</v>
      </c>
      <c r="F323">
        <v>2</v>
      </c>
      <c r="G323" t="str">
        <f>+VLOOKUP(bloque3_2[[#This Row],[niño]],BD.niños[[Código]:[sexo]],6,FALSE)</f>
        <v>5 y 6</v>
      </c>
      <c r="H323" t="str">
        <f>+VLOOKUP(bloque3_2[[#This Row],[niño]],BD.niños[[Código]:[sexo]],7,FALSE)</f>
        <v>F</v>
      </c>
      <c r="I323" s="1">
        <v>3</v>
      </c>
    </row>
    <row r="324" spans="1:9" x14ac:dyDescent="0.55000000000000004">
      <c r="A324" s="1">
        <v>11</v>
      </c>
      <c r="B324" t="s">
        <v>549</v>
      </c>
      <c r="C324" s="1" t="s">
        <v>1</v>
      </c>
      <c r="D324" s="1">
        <v>2</v>
      </c>
      <c r="E324" s="1" t="s">
        <v>180</v>
      </c>
      <c r="F324">
        <v>2</v>
      </c>
      <c r="G324" t="str">
        <f>+VLOOKUP(bloque3_2[[#This Row],[niño]],BD.niños[[Código]:[sexo]],6,FALSE)</f>
        <v>7 y 8</v>
      </c>
      <c r="H324" t="str">
        <f>+VLOOKUP(bloque3_2[[#This Row],[niño]],BD.niños[[Código]:[sexo]],7,FALSE)</f>
        <v>F</v>
      </c>
      <c r="I324" s="1">
        <v>3</v>
      </c>
    </row>
    <row r="325" spans="1:9" x14ac:dyDescent="0.55000000000000004">
      <c r="A325" s="1">
        <v>11</v>
      </c>
      <c r="B325" t="s">
        <v>549</v>
      </c>
      <c r="C325" s="1" t="s">
        <v>1</v>
      </c>
      <c r="D325" s="1">
        <v>2</v>
      </c>
      <c r="E325" s="1" t="s">
        <v>234</v>
      </c>
      <c r="F325">
        <v>2</v>
      </c>
      <c r="G325" t="str">
        <f>+VLOOKUP(bloque3_2[[#This Row],[niño]],BD.niños[[Código]:[sexo]],6,FALSE)</f>
        <v>9 y 10</v>
      </c>
      <c r="H325" t="str">
        <f>+VLOOKUP(bloque3_2[[#This Row],[niño]],BD.niños[[Código]:[sexo]],7,FALSE)</f>
        <v>M</v>
      </c>
      <c r="I325" s="1">
        <v>3</v>
      </c>
    </row>
    <row r="326" spans="1:9" x14ac:dyDescent="0.55000000000000004">
      <c r="A326" s="1">
        <v>11</v>
      </c>
      <c r="B326" t="s">
        <v>549</v>
      </c>
      <c r="C326" s="1" t="s">
        <v>1</v>
      </c>
      <c r="D326" s="1">
        <v>2</v>
      </c>
      <c r="E326" s="1" t="s">
        <v>238</v>
      </c>
      <c r="F326">
        <v>2</v>
      </c>
      <c r="G326" t="str">
        <f>+VLOOKUP(bloque3_2[[#This Row],[niño]],BD.niños[[Código]:[sexo]],6,FALSE)</f>
        <v>9 y 10</v>
      </c>
      <c r="H326" t="str">
        <f>+VLOOKUP(bloque3_2[[#This Row],[niño]],BD.niños[[Código]:[sexo]],7,FALSE)</f>
        <v>M</v>
      </c>
      <c r="I326" s="1">
        <v>3</v>
      </c>
    </row>
    <row r="327" spans="1:9" x14ac:dyDescent="0.55000000000000004">
      <c r="A327" s="1">
        <v>11</v>
      </c>
      <c r="B327" t="s">
        <v>549</v>
      </c>
      <c r="C327" s="1" t="s">
        <v>1</v>
      </c>
      <c r="D327" s="1">
        <v>2</v>
      </c>
      <c r="E327" s="1" t="s">
        <v>241</v>
      </c>
      <c r="F327">
        <v>2</v>
      </c>
      <c r="G327" t="str">
        <f>+VLOOKUP(bloque3_2[[#This Row],[niño]],BD.niños[[Código]:[sexo]],6,FALSE)</f>
        <v>9 y 10</v>
      </c>
      <c r="H327" t="str">
        <f>+VLOOKUP(bloque3_2[[#This Row],[niño]],BD.niños[[Código]:[sexo]],7,FALSE)</f>
        <v>F</v>
      </c>
      <c r="I327" s="1">
        <v>3</v>
      </c>
    </row>
    <row r="328" spans="1:9" x14ac:dyDescent="0.55000000000000004">
      <c r="A328" s="1">
        <v>11</v>
      </c>
      <c r="B328" t="s">
        <v>549</v>
      </c>
      <c r="C328" s="1" t="s">
        <v>1</v>
      </c>
      <c r="D328" s="1">
        <v>2</v>
      </c>
      <c r="E328" s="1" t="s">
        <v>245</v>
      </c>
      <c r="F328">
        <v>2</v>
      </c>
      <c r="G328" t="str">
        <f>+VLOOKUP(bloque3_2[[#This Row],[niño]],BD.niños[[Código]:[sexo]],6,FALSE)</f>
        <v>7 y 8</v>
      </c>
      <c r="H328" t="str">
        <f>+VLOOKUP(bloque3_2[[#This Row],[niño]],BD.niños[[Código]:[sexo]],7,FALSE)</f>
        <v>M</v>
      </c>
      <c r="I328" s="1">
        <v>3</v>
      </c>
    </row>
    <row r="329" spans="1:9" x14ac:dyDescent="0.55000000000000004">
      <c r="A329" s="1">
        <v>11</v>
      </c>
      <c r="B329" t="s">
        <v>549</v>
      </c>
      <c r="C329" s="1" t="s">
        <v>1</v>
      </c>
      <c r="D329" s="1">
        <v>2</v>
      </c>
      <c r="E329" s="1" t="s">
        <v>249</v>
      </c>
      <c r="F329">
        <v>2</v>
      </c>
      <c r="G329" t="str">
        <f>+VLOOKUP(bloque3_2[[#This Row],[niño]],BD.niños[[Código]:[sexo]],6,FALSE)</f>
        <v>5 y 6</v>
      </c>
      <c r="H329" t="str">
        <f>+VLOOKUP(bloque3_2[[#This Row],[niño]],BD.niños[[Código]:[sexo]],7,FALSE)</f>
        <v>M</v>
      </c>
      <c r="I329" s="1">
        <v>3</v>
      </c>
    </row>
    <row r="330" spans="1:9" x14ac:dyDescent="0.55000000000000004">
      <c r="A330" s="1">
        <v>11</v>
      </c>
      <c r="B330" t="s">
        <v>549</v>
      </c>
      <c r="C330" s="1" t="s">
        <v>1</v>
      </c>
      <c r="D330" s="1">
        <v>2</v>
      </c>
      <c r="E330" s="1" t="s">
        <v>253</v>
      </c>
      <c r="F330">
        <v>2</v>
      </c>
      <c r="G330" t="str">
        <f>+VLOOKUP(bloque3_2[[#This Row],[niño]],BD.niños[[Código]:[sexo]],6,FALSE)</f>
        <v>7 y 8</v>
      </c>
      <c r="H330" t="str">
        <f>+VLOOKUP(bloque3_2[[#This Row],[niño]],BD.niños[[Código]:[sexo]],7,FALSE)</f>
        <v>M</v>
      </c>
      <c r="I330" s="1">
        <v>3</v>
      </c>
    </row>
    <row r="331" spans="1:9" x14ac:dyDescent="0.55000000000000004">
      <c r="A331" s="1">
        <v>11</v>
      </c>
      <c r="B331" t="s">
        <v>549</v>
      </c>
      <c r="C331" s="1" t="s">
        <v>1</v>
      </c>
      <c r="D331" s="1">
        <v>2</v>
      </c>
      <c r="E331" s="1" t="s">
        <v>257</v>
      </c>
      <c r="F331">
        <v>2</v>
      </c>
      <c r="G331" t="str">
        <f>+VLOOKUP(bloque3_2[[#This Row],[niño]],BD.niños[[Código]:[sexo]],6,FALSE)</f>
        <v>7 y 8</v>
      </c>
      <c r="H331" t="str">
        <f>+VLOOKUP(bloque3_2[[#This Row],[niño]],BD.niños[[Código]:[sexo]],7,FALSE)</f>
        <v>M</v>
      </c>
      <c r="I331" s="1">
        <v>3</v>
      </c>
    </row>
    <row r="332" spans="1:9" x14ac:dyDescent="0.55000000000000004">
      <c r="A332" s="1">
        <v>11</v>
      </c>
      <c r="B332" t="s">
        <v>549</v>
      </c>
      <c r="C332" s="1" t="s">
        <v>1</v>
      </c>
      <c r="D332" s="1">
        <v>2</v>
      </c>
      <c r="E332" s="1" t="s">
        <v>299</v>
      </c>
      <c r="F332">
        <v>2</v>
      </c>
      <c r="G332" t="str">
        <f>+VLOOKUP(bloque3_2[[#This Row],[niño]],BD.niños[[Código]:[sexo]],6,FALSE)</f>
        <v>7 y 8</v>
      </c>
      <c r="H332" t="str">
        <f>+VLOOKUP(bloque3_2[[#This Row],[niño]],BD.niños[[Código]:[sexo]],7,FALSE)</f>
        <v>M</v>
      </c>
      <c r="I332" s="1">
        <v>3</v>
      </c>
    </row>
    <row r="333" spans="1:9" x14ac:dyDescent="0.55000000000000004">
      <c r="A333" s="1">
        <v>11</v>
      </c>
      <c r="B333" t="s">
        <v>549</v>
      </c>
      <c r="C333" s="1" t="s">
        <v>1</v>
      </c>
      <c r="D333" s="1">
        <v>2</v>
      </c>
      <c r="E333" s="1" t="s">
        <v>301</v>
      </c>
      <c r="F333">
        <v>2</v>
      </c>
      <c r="G333" t="str">
        <f>+VLOOKUP(bloque3_2[[#This Row],[niño]],BD.niños[[Código]:[sexo]],6,FALSE)</f>
        <v>5 y 6</v>
      </c>
      <c r="H333" t="str">
        <f>+VLOOKUP(bloque3_2[[#This Row],[niño]],BD.niños[[Código]:[sexo]],7,FALSE)</f>
        <v>M</v>
      </c>
      <c r="I333" s="1">
        <v>3</v>
      </c>
    </row>
    <row r="334" spans="1:9" x14ac:dyDescent="0.55000000000000004">
      <c r="A334" s="1">
        <v>11</v>
      </c>
      <c r="B334" t="s">
        <v>549</v>
      </c>
      <c r="C334" s="1" t="s">
        <v>1</v>
      </c>
      <c r="D334" s="1">
        <v>2</v>
      </c>
      <c r="E334" s="1" t="s">
        <v>305</v>
      </c>
      <c r="F334">
        <v>2</v>
      </c>
      <c r="G334" t="str">
        <f>+VLOOKUP(bloque3_2[[#This Row],[niño]],BD.niños[[Código]:[sexo]],6,FALSE)</f>
        <v>7 y 8</v>
      </c>
      <c r="H334" t="str">
        <f>+VLOOKUP(bloque3_2[[#This Row],[niño]],BD.niños[[Código]:[sexo]],7,FALSE)</f>
        <v>M</v>
      </c>
      <c r="I334" s="1">
        <v>3</v>
      </c>
    </row>
    <row r="335" spans="1:9" x14ac:dyDescent="0.55000000000000004">
      <c r="A335" s="1">
        <v>11</v>
      </c>
      <c r="B335" t="s">
        <v>549</v>
      </c>
      <c r="C335" s="1" t="s">
        <v>1</v>
      </c>
      <c r="D335" s="1">
        <v>2</v>
      </c>
      <c r="E335" s="1" t="s">
        <v>308</v>
      </c>
      <c r="F335">
        <v>2</v>
      </c>
      <c r="G335" t="str">
        <f>+VLOOKUP(bloque3_2[[#This Row],[niño]],BD.niños[[Código]:[sexo]],6,FALSE)</f>
        <v>9 y 10</v>
      </c>
      <c r="H335" t="str">
        <f>+VLOOKUP(bloque3_2[[#This Row],[niño]],BD.niños[[Código]:[sexo]],7,FALSE)</f>
        <v>M</v>
      </c>
      <c r="I335" s="1">
        <v>3</v>
      </c>
    </row>
    <row r="336" spans="1:9" x14ac:dyDescent="0.55000000000000004">
      <c r="A336" s="1">
        <v>11</v>
      </c>
      <c r="B336" t="s">
        <v>549</v>
      </c>
      <c r="C336" s="1" t="s">
        <v>1</v>
      </c>
      <c r="D336" s="1">
        <v>2</v>
      </c>
      <c r="E336" s="1" t="s">
        <v>311</v>
      </c>
      <c r="F336">
        <v>2</v>
      </c>
      <c r="G336" t="str">
        <f>+VLOOKUP(bloque3_2[[#This Row],[niño]],BD.niños[[Código]:[sexo]],6,FALSE)</f>
        <v>9 y 10</v>
      </c>
      <c r="H336" t="str">
        <f>+VLOOKUP(bloque3_2[[#This Row],[niño]],BD.niños[[Código]:[sexo]],7,FALSE)</f>
        <v>M</v>
      </c>
      <c r="I336" s="1">
        <v>3</v>
      </c>
    </row>
    <row r="337" spans="1:9" x14ac:dyDescent="0.55000000000000004">
      <c r="A337" s="1">
        <v>11</v>
      </c>
      <c r="B337" t="s">
        <v>549</v>
      </c>
      <c r="C337" s="1" t="s">
        <v>1</v>
      </c>
      <c r="D337" s="1">
        <v>2</v>
      </c>
      <c r="E337" s="1" t="s">
        <v>314</v>
      </c>
      <c r="F337">
        <v>2</v>
      </c>
      <c r="G337" t="str">
        <f>+VLOOKUP(bloque3_2[[#This Row],[niño]],BD.niños[[Código]:[sexo]],6,FALSE)</f>
        <v>9 y 10</v>
      </c>
      <c r="H337" t="str">
        <f>+VLOOKUP(bloque3_2[[#This Row],[niño]],BD.niños[[Código]:[sexo]],7,FALSE)</f>
        <v>M</v>
      </c>
      <c r="I337" s="1">
        <v>3</v>
      </c>
    </row>
    <row r="338" spans="1:9" x14ac:dyDescent="0.55000000000000004">
      <c r="A338" s="1">
        <v>11</v>
      </c>
      <c r="B338" t="s">
        <v>549</v>
      </c>
      <c r="C338" s="1" t="s">
        <v>1</v>
      </c>
      <c r="D338" s="1">
        <v>2</v>
      </c>
      <c r="E338" s="1" t="s">
        <v>372</v>
      </c>
      <c r="F338">
        <v>2</v>
      </c>
      <c r="G338" t="str">
        <f>+VLOOKUP(bloque3_2[[#This Row],[niño]],BD.niños[[Código]:[sexo]],6,FALSE)</f>
        <v>9 y 10</v>
      </c>
      <c r="H338" t="str">
        <f>+VLOOKUP(bloque3_2[[#This Row],[niño]],BD.niños[[Código]:[sexo]],7,FALSE)</f>
        <v>M</v>
      </c>
      <c r="I338" s="1">
        <v>3</v>
      </c>
    </row>
    <row r="339" spans="1:9" x14ac:dyDescent="0.55000000000000004">
      <c r="A339" s="1">
        <v>11</v>
      </c>
      <c r="B339" t="s">
        <v>549</v>
      </c>
      <c r="C339" s="1" t="s">
        <v>1</v>
      </c>
      <c r="D339" s="1">
        <v>2</v>
      </c>
      <c r="E339" s="1" t="s">
        <v>337</v>
      </c>
      <c r="F339">
        <v>2</v>
      </c>
      <c r="G339" t="str">
        <f>+VLOOKUP(bloque3_2[[#This Row],[niño]],BD.niños[[Código]:[sexo]],6,FALSE)</f>
        <v>7 y 8</v>
      </c>
      <c r="H339" t="str">
        <f>+VLOOKUP(bloque3_2[[#This Row],[niño]],BD.niños[[Código]:[sexo]],7,FALSE)</f>
        <v>M</v>
      </c>
      <c r="I339" s="1">
        <v>3</v>
      </c>
    </row>
    <row r="340" spans="1:9" x14ac:dyDescent="0.55000000000000004">
      <c r="A340" s="1">
        <v>11</v>
      </c>
      <c r="B340" t="s">
        <v>549</v>
      </c>
      <c r="C340" s="1" t="s">
        <v>1</v>
      </c>
      <c r="D340" s="1">
        <v>2</v>
      </c>
      <c r="E340" s="1" t="s">
        <v>341</v>
      </c>
      <c r="F340">
        <v>2</v>
      </c>
      <c r="G340" t="str">
        <f>+VLOOKUP(bloque3_2[[#This Row],[niño]],BD.niños[[Código]:[sexo]],6,FALSE)</f>
        <v>7 y 8</v>
      </c>
      <c r="H340" t="str">
        <f>+VLOOKUP(bloque3_2[[#This Row],[niño]],BD.niños[[Código]:[sexo]],7,FALSE)</f>
        <v>F</v>
      </c>
      <c r="I340" s="1">
        <v>3</v>
      </c>
    </row>
    <row r="341" spans="1:9" x14ac:dyDescent="0.55000000000000004">
      <c r="A341" s="1">
        <v>11</v>
      </c>
      <c r="B341" t="s">
        <v>549</v>
      </c>
      <c r="C341" s="1" t="s">
        <v>1</v>
      </c>
      <c r="D341" s="1">
        <v>2</v>
      </c>
      <c r="E341" s="1" t="s">
        <v>344</v>
      </c>
      <c r="F341">
        <v>2</v>
      </c>
      <c r="G341" t="str">
        <f>+VLOOKUP(bloque3_2[[#This Row],[niño]],BD.niños[[Código]:[sexo]],6,FALSE)</f>
        <v>5 y 6</v>
      </c>
      <c r="H341" t="str">
        <f>+VLOOKUP(bloque3_2[[#This Row],[niño]],BD.niños[[Código]:[sexo]],7,FALSE)</f>
        <v>F</v>
      </c>
      <c r="I341" s="1">
        <v>3</v>
      </c>
    </row>
    <row r="342" spans="1:9" x14ac:dyDescent="0.55000000000000004">
      <c r="A342" s="1">
        <v>11</v>
      </c>
      <c r="B342" t="s">
        <v>549</v>
      </c>
      <c r="C342" s="1" t="s">
        <v>1</v>
      </c>
      <c r="D342" s="1">
        <v>2</v>
      </c>
      <c r="E342" s="1" t="s">
        <v>348</v>
      </c>
      <c r="F342">
        <v>2</v>
      </c>
      <c r="G342" t="str">
        <f>+VLOOKUP(bloque3_2[[#This Row],[niño]],BD.niños[[Código]:[sexo]],6,FALSE)</f>
        <v>5 y 6</v>
      </c>
      <c r="H342" t="str">
        <f>+VLOOKUP(bloque3_2[[#This Row],[niño]],BD.niños[[Código]:[sexo]],7,FALSE)</f>
        <v>M</v>
      </c>
      <c r="I342" s="1">
        <v>3</v>
      </c>
    </row>
    <row r="343" spans="1:9" x14ac:dyDescent="0.55000000000000004">
      <c r="A343" s="1">
        <v>12</v>
      </c>
      <c r="B343" t="s">
        <v>550</v>
      </c>
      <c r="C343" s="1" t="s">
        <v>1</v>
      </c>
      <c r="D343" s="1">
        <v>2</v>
      </c>
      <c r="E343" s="1" t="s">
        <v>89</v>
      </c>
      <c r="F343">
        <v>2</v>
      </c>
      <c r="G343" t="str">
        <f>+VLOOKUP(bloque3_2[[#This Row],[niño]],BD.niños[[Código]:[sexo]],6,FALSE)</f>
        <v>9 y 10</v>
      </c>
      <c r="H343" t="str">
        <f>+VLOOKUP(bloque3_2[[#This Row],[niño]],BD.niños[[Código]:[sexo]],7,FALSE)</f>
        <v>F</v>
      </c>
      <c r="I343" s="1">
        <v>3</v>
      </c>
    </row>
    <row r="344" spans="1:9" x14ac:dyDescent="0.55000000000000004">
      <c r="A344" s="1">
        <v>12</v>
      </c>
      <c r="B344" t="s">
        <v>550</v>
      </c>
      <c r="C344" s="1" t="s">
        <v>1</v>
      </c>
      <c r="D344" s="1">
        <v>2</v>
      </c>
      <c r="E344" s="1" t="s">
        <v>93</v>
      </c>
      <c r="F344">
        <v>2</v>
      </c>
      <c r="G344" t="str">
        <f>+VLOOKUP(bloque3_2[[#This Row],[niño]],BD.niños[[Código]:[sexo]],6,FALSE)</f>
        <v>9 y 10</v>
      </c>
      <c r="H344" t="str">
        <f>+VLOOKUP(bloque3_2[[#This Row],[niño]],BD.niños[[Código]:[sexo]],7,FALSE)</f>
        <v>F</v>
      </c>
      <c r="I344" s="1">
        <v>3</v>
      </c>
    </row>
    <row r="345" spans="1:9" x14ac:dyDescent="0.55000000000000004">
      <c r="A345" s="1">
        <v>12</v>
      </c>
      <c r="B345" t="s">
        <v>550</v>
      </c>
      <c r="C345" s="1" t="s">
        <v>1</v>
      </c>
      <c r="D345" s="1">
        <v>2</v>
      </c>
      <c r="E345" s="1" t="s">
        <v>97</v>
      </c>
      <c r="F345">
        <v>5</v>
      </c>
      <c r="G345" t="str">
        <f>+VLOOKUP(bloque3_2[[#This Row],[niño]],BD.niños[[Código]:[sexo]],6,FALSE)</f>
        <v>9 y 10</v>
      </c>
      <c r="H345" t="str">
        <f>+VLOOKUP(bloque3_2[[#This Row],[niño]],BD.niños[[Código]:[sexo]],7,FALSE)</f>
        <v>F</v>
      </c>
      <c r="I345" s="1">
        <v>3</v>
      </c>
    </row>
    <row r="346" spans="1:9" x14ac:dyDescent="0.55000000000000004">
      <c r="A346" s="1">
        <v>12</v>
      </c>
      <c r="B346" t="s">
        <v>550</v>
      </c>
      <c r="C346" s="1" t="s">
        <v>1</v>
      </c>
      <c r="D346" s="1">
        <v>2</v>
      </c>
      <c r="E346" s="1" t="s">
        <v>101</v>
      </c>
      <c r="F346">
        <v>2</v>
      </c>
      <c r="G346" t="str">
        <f>+VLOOKUP(bloque3_2[[#This Row],[niño]],BD.niños[[Código]:[sexo]],6,FALSE)</f>
        <v>9 y 10</v>
      </c>
      <c r="H346" t="str">
        <f>+VLOOKUP(bloque3_2[[#This Row],[niño]],BD.niños[[Código]:[sexo]],7,FALSE)</f>
        <v>F</v>
      </c>
      <c r="I346" s="1">
        <v>3</v>
      </c>
    </row>
    <row r="347" spans="1:9" x14ac:dyDescent="0.55000000000000004">
      <c r="A347" s="1">
        <v>12</v>
      </c>
      <c r="B347" t="s">
        <v>550</v>
      </c>
      <c r="C347" s="1" t="s">
        <v>1</v>
      </c>
      <c r="D347" s="1">
        <v>2</v>
      </c>
      <c r="E347" s="1" t="s">
        <v>150</v>
      </c>
      <c r="F347">
        <v>2</v>
      </c>
      <c r="G347" t="str">
        <f>+VLOOKUP(bloque3_2[[#This Row],[niño]],BD.niños[[Código]:[sexo]],6,FALSE)</f>
        <v>5 y 6</v>
      </c>
      <c r="H347" t="str">
        <f>+VLOOKUP(bloque3_2[[#This Row],[niño]],BD.niños[[Código]:[sexo]],7,FALSE)</f>
        <v>F</v>
      </c>
      <c r="I347" s="1">
        <v>3</v>
      </c>
    </row>
    <row r="348" spans="1:9" x14ac:dyDescent="0.55000000000000004">
      <c r="A348" s="1">
        <v>12</v>
      </c>
      <c r="B348" t="s">
        <v>550</v>
      </c>
      <c r="C348" s="1" t="s">
        <v>1</v>
      </c>
      <c r="D348" s="1">
        <v>2</v>
      </c>
      <c r="E348" s="1" t="s">
        <v>153</v>
      </c>
      <c r="F348">
        <v>2</v>
      </c>
      <c r="G348" t="str">
        <f>+VLOOKUP(bloque3_2[[#This Row],[niño]],BD.niños[[Código]:[sexo]],6,FALSE)</f>
        <v>7 y 8</v>
      </c>
      <c r="H348" t="str">
        <f>+VLOOKUP(bloque3_2[[#This Row],[niño]],BD.niños[[Código]:[sexo]],7,FALSE)</f>
        <v>M</v>
      </c>
      <c r="I348" s="1">
        <v>3</v>
      </c>
    </row>
    <row r="349" spans="1:9" x14ac:dyDescent="0.55000000000000004">
      <c r="A349" s="1">
        <v>12</v>
      </c>
      <c r="B349" t="s">
        <v>550</v>
      </c>
      <c r="C349" s="1" t="s">
        <v>1</v>
      </c>
      <c r="D349" s="1">
        <v>2</v>
      </c>
      <c r="E349" s="1" t="s">
        <v>157</v>
      </c>
      <c r="F349">
        <v>2</v>
      </c>
      <c r="G349" t="str">
        <f>+VLOOKUP(bloque3_2[[#This Row],[niño]],BD.niños[[Código]:[sexo]],6,FALSE)</f>
        <v>7 y 8</v>
      </c>
      <c r="H349" t="str">
        <f>+VLOOKUP(bloque3_2[[#This Row],[niño]],BD.niños[[Código]:[sexo]],7,FALSE)</f>
        <v>M</v>
      </c>
      <c r="I349" s="1">
        <v>3</v>
      </c>
    </row>
    <row r="350" spans="1:9" x14ac:dyDescent="0.55000000000000004">
      <c r="A350" s="1">
        <v>12</v>
      </c>
      <c r="B350" t="s">
        <v>550</v>
      </c>
      <c r="C350" s="1" t="s">
        <v>1</v>
      </c>
      <c r="D350" s="1">
        <v>2</v>
      </c>
      <c r="E350" s="1" t="s">
        <v>164</v>
      </c>
      <c r="F350">
        <v>2</v>
      </c>
      <c r="G350" t="str">
        <f>+VLOOKUP(bloque3_2[[#This Row],[niño]],BD.niños[[Código]:[sexo]],6,FALSE)</f>
        <v>5 y 6</v>
      </c>
      <c r="H350" t="str">
        <f>+VLOOKUP(bloque3_2[[#This Row],[niño]],BD.niños[[Código]:[sexo]],7,FALSE)</f>
        <v>M</v>
      </c>
      <c r="I350" s="1">
        <v>3</v>
      </c>
    </row>
    <row r="351" spans="1:9" x14ac:dyDescent="0.55000000000000004">
      <c r="A351" s="1">
        <v>12</v>
      </c>
      <c r="B351" t="s">
        <v>550</v>
      </c>
      <c r="C351" s="1" t="s">
        <v>1</v>
      </c>
      <c r="D351" s="1">
        <v>2</v>
      </c>
      <c r="E351" s="1" t="s">
        <v>165</v>
      </c>
      <c r="F351">
        <v>2</v>
      </c>
      <c r="G351" t="str">
        <f>+VLOOKUP(bloque3_2[[#This Row],[niño]],BD.niños[[Código]:[sexo]],6,FALSE)</f>
        <v>5 y 6</v>
      </c>
      <c r="H351" t="str">
        <f>+VLOOKUP(bloque3_2[[#This Row],[niño]],BD.niños[[Código]:[sexo]],7,FALSE)</f>
        <v>M</v>
      </c>
      <c r="I351" s="1">
        <v>3</v>
      </c>
    </row>
    <row r="352" spans="1:9" x14ac:dyDescent="0.55000000000000004">
      <c r="A352" s="1">
        <v>12</v>
      </c>
      <c r="B352" t="s">
        <v>550</v>
      </c>
      <c r="C352" s="1" t="s">
        <v>1</v>
      </c>
      <c r="D352" s="1">
        <v>2</v>
      </c>
      <c r="E352" s="1" t="s">
        <v>168</v>
      </c>
      <c r="F352">
        <v>2</v>
      </c>
      <c r="G352" t="str">
        <f>+VLOOKUP(bloque3_2[[#This Row],[niño]],BD.niños[[Código]:[sexo]],6,FALSE)</f>
        <v>7 y 8</v>
      </c>
      <c r="H352" t="str">
        <f>+VLOOKUP(bloque3_2[[#This Row],[niño]],BD.niños[[Código]:[sexo]],7,FALSE)</f>
        <v>F</v>
      </c>
      <c r="I352" s="1">
        <v>3</v>
      </c>
    </row>
    <row r="353" spans="1:9" x14ac:dyDescent="0.55000000000000004">
      <c r="A353" s="1">
        <v>12</v>
      </c>
      <c r="B353" t="s">
        <v>550</v>
      </c>
      <c r="C353" s="1" t="s">
        <v>1</v>
      </c>
      <c r="D353" s="1">
        <v>2</v>
      </c>
      <c r="E353" s="1" t="s">
        <v>172</v>
      </c>
      <c r="F353">
        <v>2</v>
      </c>
      <c r="G353" t="str">
        <f>+VLOOKUP(bloque3_2[[#This Row],[niño]],BD.niños[[Código]:[sexo]],6,FALSE)</f>
        <v>7 y 8</v>
      </c>
      <c r="H353" t="str">
        <f>+VLOOKUP(bloque3_2[[#This Row],[niño]],BD.niños[[Código]:[sexo]],7,FALSE)</f>
        <v>F</v>
      </c>
      <c r="I353" s="1">
        <v>3</v>
      </c>
    </row>
    <row r="354" spans="1:9" x14ac:dyDescent="0.55000000000000004">
      <c r="A354" s="1">
        <v>12</v>
      </c>
      <c r="B354" t="s">
        <v>550</v>
      </c>
      <c r="C354" s="1" t="s">
        <v>1</v>
      </c>
      <c r="D354" s="1">
        <v>2</v>
      </c>
      <c r="E354" s="1" t="s">
        <v>176</v>
      </c>
      <c r="F354">
        <v>2</v>
      </c>
      <c r="G354" t="str">
        <f>+VLOOKUP(bloque3_2[[#This Row],[niño]],BD.niños[[Código]:[sexo]],6,FALSE)</f>
        <v>5 y 6</v>
      </c>
      <c r="H354" t="str">
        <f>+VLOOKUP(bloque3_2[[#This Row],[niño]],BD.niños[[Código]:[sexo]],7,FALSE)</f>
        <v>F</v>
      </c>
      <c r="I354" s="1">
        <v>3</v>
      </c>
    </row>
    <row r="355" spans="1:9" x14ac:dyDescent="0.55000000000000004">
      <c r="A355" s="1">
        <v>12</v>
      </c>
      <c r="B355" t="s">
        <v>550</v>
      </c>
      <c r="C355" s="1" t="s">
        <v>1</v>
      </c>
      <c r="D355" s="1">
        <v>2</v>
      </c>
      <c r="E355" s="1" t="s">
        <v>180</v>
      </c>
      <c r="F355">
        <v>5</v>
      </c>
      <c r="G355" t="str">
        <f>+VLOOKUP(bloque3_2[[#This Row],[niño]],BD.niños[[Código]:[sexo]],6,FALSE)</f>
        <v>7 y 8</v>
      </c>
      <c r="H355" t="str">
        <f>+VLOOKUP(bloque3_2[[#This Row],[niño]],BD.niños[[Código]:[sexo]],7,FALSE)</f>
        <v>F</v>
      </c>
      <c r="I355" s="1">
        <v>3</v>
      </c>
    </row>
    <row r="356" spans="1:9" x14ac:dyDescent="0.55000000000000004">
      <c r="A356" s="1">
        <v>12</v>
      </c>
      <c r="B356" t="s">
        <v>550</v>
      </c>
      <c r="C356" s="1" t="s">
        <v>1</v>
      </c>
      <c r="D356" s="1">
        <v>2</v>
      </c>
      <c r="E356" s="1" t="s">
        <v>234</v>
      </c>
      <c r="F356">
        <v>2</v>
      </c>
      <c r="G356" t="str">
        <f>+VLOOKUP(bloque3_2[[#This Row],[niño]],BD.niños[[Código]:[sexo]],6,FALSE)</f>
        <v>9 y 10</v>
      </c>
      <c r="H356" t="str">
        <f>+VLOOKUP(bloque3_2[[#This Row],[niño]],BD.niños[[Código]:[sexo]],7,FALSE)</f>
        <v>M</v>
      </c>
      <c r="I356" s="1">
        <v>3</v>
      </c>
    </row>
    <row r="357" spans="1:9" x14ac:dyDescent="0.55000000000000004">
      <c r="A357" s="1">
        <v>12</v>
      </c>
      <c r="B357" t="s">
        <v>550</v>
      </c>
      <c r="C357" s="1" t="s">
        <v>1</v>
      </c>
      <c r="D357" s="1">
        <v>2</v>
      </c>
      <c r="E357" s="1" t="s">
        <v>238</v>
      </c>
      <c r="F357">
        <v>2</v>
      </c>
      <c r="G357" t="str">
        <f>+VLOOKUP(bloque3_2[[#This Row],[niño]],BD.niños[[Código]:[sexo]],6,FALSE)</f>
        <v>9 y 10</v>
      </c>
      <c r="H357" t="str">
        <f>+VLOOKUP(bloque3_2[[#This Row],[niño]],BD.niños[[Código]:[sexo]],7,FALSE)</f>
        <v>M</v>
      </c>
      <c r="I357" s="1">
        <v>3</v>
      </c>
    </row>
    <row r="358" spans="1:9" x14ac:dyDescent="0.55000000000000004">
      <c r="A358" s="1">
        <v>12</v>
      </c>
      <c r="B358" t="s">
        <v>550</v>
      </c>
      <c r="C358" s="1" t="s">
        <v>1</v>
      </c>
      <c r="D358" s="1">
        <v>2</v>
      </c>
      <c r="E358" s="1" t="s">
        <v>241</v>
      </c>
      <c r="F358">
        <v>2</v>
      </c>
      <c r="G358" t="str">
        <f>+VLOOKUP(bloque3_2[[#This Row],[niño]],BD.niños[[Código]:[sexo]],6,FALSE)</f>
        <v>9 y 10</v>
      </c>
      <c r="H358" t="str">
        <f>+VLOOKUP(bloque3_2[[#This Row],[niño]],BD.niños[[Código]:[sexo]],7,FALSE)</f>
        <v>F</v>
      </c>
      <c r="I358" s="1">
        <v>3</v>
      </c>
    </row>
    <row r="359" spans="1:9" x14ac:dyDescent="0.55000000000000004">
      <c r="A359" s="1">
        <v>12</v>
      </c>
      <c r="B359" t="s">
        <v>550</v>
      </c>
      <c r="C359" s="1" t="s">
        <v>1</v>
      </c>
      <c r="D359" s="1">
        <v>2</v>
      </c>
      <c r="E359" s="1" t="s">
        <v>245</v>
      </c>
      <c r="F359">
        <v>6</v>
      </c>
      <c r="G359" t="str">
        <f>+VLOOKUP(bloque3_2[[#This Row],[niño]],BD.niños[[Código]:[sexo]],6,FALSE)</f>
        <v>7 y 8</v>
      </c>
      <c r="H359" t="str">
        <f>+VLOOKUP(bloque3_2[[#This Row],[niño]],BD.niños[[Código]:[sexo]],7,FALSE)</f>
        <v>M</v>
      </c>
      <c r="I359" s="1">
        <v>3</v>
      </c>
    </row>
    <row r="360" spans="1:9" x14ac:dyDescent="0.55000000000000004">
      <c r="A360" s="1">
        <v>12</v>
      </c>
      <c r="B360" t="s">
        <v>550</v>
      </c>
      <c r="C360" s="1" t="s">
        <v>1</v>
      </c>
      <c r="D360" s="1">
        <v>2</v>
      </c>
      <c r="E360" s="1" t="s">
        <v>249</v>
      </c>
      <c r="F360">
        <v>2</v>
      </c>
      <c r="G360" t="str">
        <f>+VLOOKUP(bloque3_2[[#This Row],[niño]],BD.niños[[Código]:[sexo]],6,FALSE)</f>
        <v>5 y 6</v>
      </c>
      <c r="H360" t="str">
        <f>+VLOOKUP(bloque3_2[[#This Row],[niño]],BD.niños[[Código]:[sexo]],7,FALSE)</f>
        <v>M</v>
      </c>
      <c r="I360" s="1">
        <v>3</v>
      </c>
    </row>
    <row r="361" spans="1:9" x14ac:dyDescent="0.55000000000000004">
      <c r="A361" s="1">
        <v>12</v>
      </c>
      <c r="B361" t="s">
        <v>550</v>
      </c>
      <c r="C361" s="1" t="s">
        <v>1</v>
      </c>
      <c r="D361" s="1">
        <v>2</v>
      </c>
      <c r="E361" s="1" t="s">
        <v>253</v>
      </c>
      <c r="F361">
        <v>2</v>
      </c>
      <c r="G361" t="str">
        <f>+VLOOKUP(bloque3_2[[#This Row],[niño]],BD.niños[[Código]:[sexo]],6,FALSE)</f>
        <v>7 y 8</v>
      </c>
      <c r="H361" t="str">
        <f>+VLOOKUP(bloque3_2[[#This Row],[niño]],BD.niños[[Código]:[sexo]],7,FALSE)</f>
        <v>M</v>
      </c>
      <c r="I361" s="1">
        <v>3</v>
      </c>
    </row>
    <row r="362" spans="1:9" x14ac:dyDescent="0.55000000000000004">
      <c r="A362" s="1">
        <v>12</v>
      </c>
      <c r="B362" t="s">
        <v>550</v>
      </c>
      <c r="C362" s="1" t="s">
        <v>1</v>
      </c>
      <c r="D362" s="1">
        <v>2</v>
      </c>
      <c r="E362" s="1" t="s">
        <v>257</v>
      </c>
      <c r="F362">
        <v>2</v>
      </c>
      <c r="G362" t="str">
        <f>+VLOOKUP(bloque3_2[[#This Row],[niño]],BD.niños[[Código]:[sexo]],6,FALSE)</f>
        <v>7 y 8</v>
      </c>
      <c r="H362" t="str">
        <f>+VLOOKUP(bloque3_2[[#This Row],[niño]],BD.niños[[Código]:[sexo]],7,FALSE)</f>
        <v>M</v>
      </c>
      <c r="I362" s="1">
        <v>3</v>
      </c>
    </row>
    <row r="363" spans="1:9" x14ac:dyDescent="0.55000000000000004">
      <c r="A363" s="1">
        <v>12</v>
      </c>
      <c r="B363" t="s">
        <v>550</v>
      </c>
      <c r="C363" s="1" t="s">
        <v>1</v>
      </c>
      <c r="D363" s="1">
        <v>2</v>
      </c>
      <c r="E363" s="1" t="s">
        <v>299</v>
      </c>
      <c r="F363">
        <v>2</v>
      </c>
      <c r="G363" t="str">
        <f>+VLOOKUP(bloque3_2[[#This Row],[niño]],BD.niños[[Código]:[sexo]],6,FALSE)</f>
        <v>7 y 8</v>
      </c>
      <c r="H363" t="str">
        <f>+VLOOKUP(bloque3_2[[#This Row],[niño]],BD.niños[[Código]:[sexo]],7,FALSE)</f>
        <v>M</v>
      </c>
      <c r="I363" s="1">
        <v>3</v>
      </c>
    </row>
    <row r="364" spans="1:9" x14ac:dyDescent="0.55000000000000004">
      <c r="A364" s="1">
        <v>12</v>
      </c>
      <c r="B364" t="s">
        <v>550</v>
      </c>
      <c r="C364" s="1" t="s">
        <v>1</v>
      </c>
      <c r="D364" s="1">
        <v>2</v>
      </c>
      <c r="E364" s="1" t="s">
        <v>301</v>
      </c>
      <c r="F364">
        <v>2</v>
      </c>
      <c r="G364" t="str">
        <f>+VLOOKUP(bloque3_2[[#This Row],[niño]],BD.niños[[Código]:[sexo]],6,FALSE)</f>
        <v>5 y 6</v>
      </c>
      <c r="H364" t="str">
        <f>+VLOOKUP(bloque3_2[[#This Row],[niño]],BD.niños[[Código]:[sexo]],7,FALSE)</f>
        <v>M</v>
      </c>
      <c r="I364" s="1">
        <v>3</v>
      </c>
    </row>
    <row r="365" spans="1:9" x14ac:dyDescent="0.55000000000000004">
      <c r="A365" s="1">
        <v>12</v>
      </c>
      <c r="B365" t="s">
        <v>550</v>
      </c>
      <c r="C365" s="1" t="s">
        <v>1</v>
      </c>
      <c r="D365" s="1">
        <v>2</v>
      </c>
      <c r="E365" s="1" t="s">
        <v>305</v>
      </c>
      <c r="F365">
        <v>4</v>
      </c>
      <c r="G365" t="str">
        <f>+VLOOKUP(bloque3_2[[#This Row],[niño]],BD.niños[[Código]:[sexo]],6,FALSE)</f>
        <v>7 y 8</v>
      </c>
      <c r="H365" t="str">
        <f>+VLOOKUP(bloque3_2[[#This Row],[niño]],BD.niños[[Código]:[sexo]],7,FALSE)</f>
        <v>M</v>
      </c>
      <c r="I365" s="1">
        <v>3</v>
      </c>
    </row>
    <row r="366" spans="1:9" x14ac:dyDescent="0.55000000000000004">
      <c r="A366" s="1">
        <v>12</v>
      </c>
      <c r="B366" t="s">
        <v>550</v>
      </c>
      <c r="C366" s="1" t="s">
        <v>1</v>
      </c>
      <c r="D366" s="1">
        <v>2</v>
      </c>
      <c r="E366" s="1" t="s">
        <v>308</v>
      </c>
      <c r="F366">
        <v>2</v>
      </c>
      <c r="G366" t="str">
        <f>+VLOOKUP(bloque3_2[[#This Row],[niño]],BD.niños[[Código]:[sexo]],6,FALSE)</f>
        <v>9 y 10</v>
      </c>
      <c r="H366" t="str">
        <f>+VLOOKUP(bloque3_2[[#This Row],[niño]],BD.niños[[Código]:[sexo]],7,FALSE)</f>
        <v>M</v>
      </c>
      <c r="I366" s="1">
        <v>3</v>
      </c>
    </row>
    <row r="367" spans="1:9" x14ac:dyDescent="0.55000000000000004">
      <c r="A367" s="1">
        <v>12</v>
      </c>
      <c r="B367" t="s">
        <v>550</v>
      </c>
      <c r="C367" s="1" t="s">
        <v>1</v>
      </c>
      <c r="D367" s="1">
        <v>2</v>
      </c>
      <c r="E367" s="1" t="s">
        <v>311</v>
      </c>
      <c r="F367">
        <v>2</v>
      </c>
      <c r="G367" t="str">
        <f>+VLOOKUP(bloque3_2[[#This Row],[niño]],BD.niños[[Código]:[sexo]],6,FALSE)</f>
        <v>9 y 10</v>
      </c>
      <c r="H367" t="str">
        <f>+VLOOKUP(bloque3_2[[#This Row],[niño]],BD.niños[[Código]:[sexo]],7,FALSE)</f>
        <v>M</v>
      </c>
      <c r="I367" s="1">
        <v>3</v>
      </c>
    </row>
    <row r="368" spans="1:9" x14ac:dyDescent="0.55000000000000004">
      <c r="A368" s="1">
        <v>12</v>
      </c>
      <c r="B368" t="s">
        <v>550</v>
      </c>
      <c r="C368" s="1" t="s">
        <v>1</v>
      </c>
      <c r="D368" s="1">
        <v>2</v>
      </c>
      <c r="E368" s="1" t="s">
        <v>314</v>
      </c>
      <c r="F368">
        <v>2</v>
      </c>
      <c r="G368" t="str">
        <f>+VLOOKUP(bloque3_2[[#This Row],[niño]],BD.niños[[Código]:[sexo]],6,FALSE)</f>
        <v>9 y 10</v>
      </c>
      <c r="H368" t="str">
        <f>+VLOOKUP(bloque3_2[[#This Row],[niño]],BD.niños[[Código]:[sexo]],7,FALSE)</f>
        <v>M</v>
      </c>
      <c r="I368" s="1">
        <v>3</v>
      </c>
    </row>
    <row r="369" spans="1:9" x14ac:dyDescent="0.55000000000000004">
      <c r="A369" s="1">
        <v>12</v>
      </c>
      <c r="B369" t="s">
        <v>550</v>
      </c>
      <c r="C369" s="1" t="s">
        <v>1</v>
      </c>
      <c r="D369" s="1">
        <v>2</v>
      </c>
      <c r="E369" s="1" t="s">
        <v>372</v>
      </c>
      <c r="F369">
        <v>2</v>
      </c>
      <c r="G369" t="str">
        <f>+VLOOKUP(bloque3_2[[#This Row],[niño]],BD.niños[[Código]:[sexo]],6,FALSE)</f>
        <v>9 y 10</v>
      </c>
      <c r="H369" t="str">
        <f>+VLOOKUP(bloque3_2[[#This Row],[niño]],BD.niños[[Código]:[sexo]],7,FALSE)</f>
        <v>M</v>
      </c>
      <c r="I369" s="1">
        <v>3</v>
      </c>
    </row>
    <row r="370" spans="1:9" x14ac:dyDescent="0.55000000000000004">
      <c r="A370" s="1">
        <v>12</v>
      </c>
      <c r="B370" t="s">
        <v>550</v>
      </c>
      <c r="C370" s="1" t="s">
        <v>1</v>
      </c>
      <c r="D370" s="1">
        <v>2</v>
      </c>
      <c r="E370" s="1" t="s">
        <v>337</v>
      </c>
      <c r="F370">
        <v>3</v>
      </c>
      <c r="G370" t="str">
        <f>+VLOOKUP(bloque3_2[[#This Row],[niño]],BD.niños[[Código]:[sexo]],6,FALSE)</f>
        <v>7 y 8</v>
      </c>
      <c r="H370" t="str">
        <f>+VLOOKUP(bloque3_2[[#This Row],[niño]],BD.niños[[Código]:[sexo]],7,FALSE)</f>
        <v>M</v>
      </c>
      <c r="I370" s="1">
        <v>3</v>
      </c>
    </row>
    <row r="371" spans="1:9" x14ac:dyDescent="0.55000000000000004">
      <c r="A371" s="1">
        <v>12</v>
      </c>
      <c r="B371" t="s">
        <v>550</v>
      </c>
      <c r="C371" s="1" t="s">
        <v>1</v>
      </c>
      <c r="D371" s="1">
        <v>2</v>
      </c>
      <c r="E371" s="1" t="s">
        <v>341</v>
      </c>
      <c r="F371">
        <v>2</v>
      </c>
      <c r="G371" t="str">
        <f>+VLOOKUP(bloque3_2[[#This Row],[niño]],BD.niños[[Código]:[sexo]],6,FALSE)</f>
        <v>7 y 8</v>
      </c>
      <c r="H371" t="str">
        <f>+VLOOKUP(bloque3_2[[#This Row],[niño]],BD.niños[[Código]:[sexo]],7,FALSE)</f>
        <v>F</v>
      </c>
      <c r="I371" s="1">
        <v>3</v>
      </c>
    </row>
    <row r="372" spans="1:9" x14ac:dyDescent="0.55000000000000004">
      <c r="A372" s="1">
        <v>12</v>
      </c>
      <c r="B372" t="s">
        <v>550</v>
      </c>
      <c r="C372" s="1" t="s">
        <v>1</v>
      </c>
      <c r="D372" s="1">
        <v>2</v>
      </c>
      <c r="E372" s="1" t="s">
        <v>344</v>
      </c>
      <c r="F372">
        <v>2</v>
      </c>
      <c r="G372" t="str">
        <f>+VLOOKUP(bloque3_2[[#This Row],[niño]],BD.niños[[Código]:[sexo]],6,FALSE)</f>
        <v>5 y 6</v>
      </c>
      <c r="H372" t="str">
        <f>+VLOOKUP(bloque3_2[[#This Row],[niño]],BD.niños[[Código]:[sexo]],7,FALSE)</f>
        <v>F</v>
      </c>
      <c r="I372" s="1">
        <v>3</v>
      </c>
    </row>
    <row r="373" spans="1:9" x14ac:dyDescent="0.55000000000000004">
      <c r="A373" s="1">
        <v>12</v>
      </c>
      <c r="B373" t="s">
        <v>550</v>
      </c>
      <c r="C373" s="1" t="s">
        <v>1</v>
      </c>
      <c r="D373" s="1">
        <v>2</v>
      </c>
      <c r="E373" s="1" t="s">
        <v>348</v>
      </c>
      <c r="F373">
        <v>2</v>
      </c>
      <c r="G373" t="str">
        <f>+VLOOKUP(bloque3_2[[#This Row],[niño]],BD.niños[[Código]:[sexo]],6,FALSE)</f>
        <v>5 y 6</v>
      </c>
      <c r="H373" t="str">
        <f>+VLOOKUP(bloque3_2[[#This Row],[niño]],BD.niños[[Código]:[sexo]],7,FALSE)</f>
        <v>M</v>
      </c>
      <c r="I373" s="1">
        <v>3</v>
      </c>
    </row>
    <row r="374" spans="1:9" x14ac:dyDescent="0.55000000000000004">
      <c r="A374" s="1">
        <v>13</v>
      </c>
      <c r="B374" t="s">
        <v>551</v>
      </c>
      <c r="C374" s="1" t="s">
        <v>3</v>
      </c>
      <c r="D374" s="1">
        <v>4</v>
      </c>
      <c r="E374" s="1" t="s">
        <v>89</v>
      </c>
      <c r="F374">
        <v>3</v>
      </c>
      <c r="G374" t="str">
        <f>+VLOOKUP(bloque3_2[[#This Row],[niño]],BD.niños[[Código]:[sexo]],6,FALSE)</f>
        <v>9 y 10</v>
      </c>
      <c r="H374" t="str">
        <f>+VLOOKUP(bloque3_2[[#This Row],[niño]],BD.niños[[Código]:[sexo]],7,FALSE)</f>
        <v>F</v>
      </c>
      <c r="I374" s="1">
        <v>3</v>
      </c>
    </row>
    <row r="375" spans="1:9" x14ac:dyDescent="0.55000000000000004">
      <c r="A375" s="1">
        <v>13</v>
      </c>
      <c r="B375" t="s">
        <v>551</v>
      </c>
      <c r="C375" s="1" t="s">
        <v>3</v>
      </c>
      <c r="D375" s="1">
        <v>4</v>
      </c>
      <c r="E375" s="1" t="s">
        <v>93</v>
      </c>
      <c r="F375">
        <v>4</v>
      </c>
      <c r="G375" t="str">
        <f>+VLOOKUP(bloque3_2[[#This Row],[niño]],BD.niños[[Código]:[sexo]],6,FALSE)</f>
        <v>9 y 10</v>
      </c>
      <c r="H375" t="str">
        <f>+VLOOKUP(bloque3_2[[#This Row],[niño]],BD.niños[[Código]:[sexo]],7,FALSE)</f>
        <v>F</v>
      </c>
      <c r="I375" s="1">
        <v>3</v>
      </c>
    </row>
    <row r="376" spans="1:9" x14ac:dyDescent="0.55000000000000004">
      <c r="A376" s="1">
        <v>13</v>
      </c>
      <c r="B376" t="s">
        <v>551</v>
      </c>
      <c r="C376" s="1" t="s">
        <v>3</v>
      </c>
      <c r="D376" s="1">
        <v>4</v>
      </c>
      <c r="E376" s="1" t="s">
        <v>97</v>
      </c>
      <c r="F376">
        <v>6</v>
      </c>
      <c r="G376" t="str">
        <f>+VLOOKUP(bloque3_2[[#This Row],[niño]],BD.niños[[Código]:[sexo]],6,FALSE)</f>
        <v>9 y 10</v>
      </c>
      <c r="H376" t="str">
        <f>+VLOOKUP(bloque3_2[[#This Row],[niño]],BD.niños[[Código]:[sexo]],7,FALSE)</f>
        <v>F</v>
      </c>
      <c r="I376" s="1">
        <v>3</v>
      </c>
    </row>
    <row r="377" spans="1:9" x14ac:dyDescent="0.55000000000000004">
      <c r="A377" s="1">
        <v>13</v>
      </c>
      <c r="B377" t="s">
        <v>551</v>
      </c>
      <c r="C377" s="1" t="s">
        <v>3</v>
      </c>
      <c r="D377" s="1">
        <v>4</v>
      </c>
      <c r="E377" s="1" t="s">
        <v>101</v>
      </c>
      <c r="F377">
        <v>4</v>
      </c>
      <c r="G377" t="str">
        <f>+VLOOKUP(bloque3_2[[#This Row],[niño]],BD.niños[[Código]:[sexo]],6,FALSE)</f>
        <v>9 y 10</v>
      </c>
      <c r="H377" t="str">
        <f>+VLOOKUP(bloque3_2[[#This Row],[niño]],BD.niños[[Código]:[sexo]],7,FALSE)</f>
        <v>F</v>
      </c>
      <c r="I377" s="1">
        <v>3</v>
      </c>
    </row>
    <row r="378" spans="1:9" x14ac:dyDescent="0.55000000000000004">
      <c r="A378" s="1">
        <v>13</v>
      </c>
      <c r="B378" t="s">
        <v>551</v>
      </c>
      <c r="C378" s="1" t="s">
        <v>3</v>
      </c>
      <c r="D378" s="1">
        <v>4</v>
      </c>
      <c r="E378" s="1" t="s">
        <v>150</v>
      </c>
      <c r="F378">
        <v>4</v>
      </c>
      <c r="G378" t="str">
        <f>+VLOOKUP(bloque3_2[[#This Row],[niño]],BD.niños[[Código]:[sexo]],6,FALSE)</f>
        <v>5 y 6</v>
      </c>
      <c r="H378" t="str">
        <f>+VLOOKUP(bloque3_2[[#This Row],[niño]],BD.niños[[Código]:[sexo]],7,FALSE)</f>
        <v>F</v>
      </c>
      <c r="I378" s="1">
        <v>3</v>
      </c>
    </row>
    <row r="379" spans="1:9" x14ac:dyDescent="0.55000000000000004">
      <c r="A379" s="1">
        <v>13</v>
      </c>
      <c r="B379" t="s">
        <v>551</v>
      </c>
      <c r="C379" s="1" t="s">
        <v>3</v>
      </c>
      <c r="D379" s="1">
        <v>4</v>
      </c>
      <c r="E379" s="1" t="s">
        <v>153</v>
      </c>
      <c r="F379">
        <v>4</v>
      </c>
      <c r="G379" t="str">
        <f>+VLOOKUP(bloque3_2[[#This Row],[niño]],BD.niños[[Código]:[sexo]],6,FALSE)</f>
        <v>7 y 8</v>
      </c>
      <c r="H379" t="str">
        <f>+VLOOKUP(bloque3_2[[#This Row],[niño]],BD.niños[[Código]:[sexo]],7,FALSE)</f>
        <v>M</v>
      </c>
      <c r="I379" s="1">
        <v>3</v>
      </c>
    </row>
    <row r="380" spans="1:9" x14ac:dyDescent="0.55000000000000004">
      <c r="A380" s="1">
        <v>13</v>
      </c>
      <c r="B380" t="s">
        <v>551</v>
      </c>
      <c r="C380" s="1" t="s">
        <v>3</v>
      </c>
      <c r="D380" s="1">
        <v>4</v>
      </c>
      <c r="E380" s="1" t="s">
        <v>157</v>
      </c>
      <c r="F380">
        <v>4</v>
      </c>
      <c r="G380" t="str">
        <f>+VLOOKUP(bloque3_2[[#This Row],[niño]],BD.niños[[Código]:[sexo]],6,FALSE)</f>
        <v>7 y 8</v>
      </c>
      <c r="H380" t="str">
        <f>+VLOOKUP(bloque3_2[[#This Row],[niño]],BD.niños[[Código]:[sexo]],7,FALSE)</f>
        <v>M</v>
      </c>
      <c r="I380" s="1">
        <v>3</v>
      </c>
    </row>
    <row r="381" spans="1:9" x14ac:dyDescent="0.55000000000000004">
      <c r="A381" s="1">
        <v>13</v>
      </c>
      <c r="B381" t="s">
        <v>551</v>
      </c>
      <c r="C381" s="1" t="s">
        <v>3</v>
      </c>
      <c r="D381" s="1">
        <v>4</v>
      </c>
      <c r="E381" s="1" t="s">
        <v>164</v>
      </c>
      <c r="F381">
        <v>4</v>
      </c>
      <c r="G381" t="str">
        <f>+VLOOKUP(bloque3_2[[#This Row],[niño]],BD.niños[[Código]:[sexo]],6,FALSE)</f>
        <v>5 y 6</v>
      </c>
      <c r="H381" t="str">
        <f>+VLOOKUP(bloque3_2[[#This Row],[niño]],BD.niños[[Código]:[sexo]],7,FALSE)</f>
        <v>M</v>
      </c>
      <c r="I381" s="1">
        <v>3</v>
      </c>
    </row>
    <row r="382" spans="1:9" x14ac:dyDescent="0.55000000000000004">
      <c r="A382" s="1">
        <v>13</v>
      </c>
      <c r="B382" t="s">
        <v>551</v>
      </c>
      <c r="C382" s="1" t="s">
        <v>3</v>
      </c>
      <c r="D382" s="1">
        <v>4</v>
      </c>
      <c r="E382" s="1" t="s">
        <v>165</v>
      </c>
      <c r="F382">
        <v>4</v>
      </c>
      <c r="G382" t="str">
        <f>+VLOOKUP(bloque3_2[[#This Row],[niño]],BD.niños[[Código]:[sexo]],6,FALSE)</f>
        <v>5 y 6</v>
      </c>
      <c r="H382" t="str">
        <f>+VLOOKUP(bloque3_2[[#This Row],[niño]],BD.niños[[Código]:[sexo]],7,FALSE)</f>
        <v>M</v>
      </c>
      <c r="I382" s="1">
        <v>3</v>
      </c>
    </row>
    <row r="383" spans="1:9" x14ac:dyDescent="0.55000000000000004">
      <c r="A383" s="1">
        <v>13</v>
      </c>
      <c r="B383" t="s">
        <v>551</v>
      </c>
      <c r="C383" s="1" t="s">
        <v>3</v>
      </c>
      <c r="D383" s="1">
        <v>4</v>
      </c>
      <c r="E383" s="1" t="s">
        <v>168</v>
      </c>
      <c r="F383">
        <v>4</v>
      </c>
      <c r="G383" t="str">
        <f>+VLOOKUP(bloque3_2[[#This Row],[niño]],BD.niños[[Código]:[sexo]],6,FALSE)</f>
        <v>7 y 8</v>
      </c>
      <c r="H383" t="str">
        <f>+VLOOKUP(bloque3_2[[#This Row],[niño]],BD.niños[[Código]:[sexo]],7,FALSE)</f>
        <v>F</v>
      </c>
      <c r="I383" s="1">
        <v>3</v>
      </c>
    </row>
    <row r="384" spans="1:9" x14ac:dyDescent="0.55000000000000004">
      <c r="A384" s="1">
        <v>13</v>
      </c>
      <c r="B384" t="s">
        <v>551</v>
      </c>
      <c r="C384" s="1" t="s">
        <v>3</v>
      </c>
      <c r="D384" s="1">
        <v>4</v>
      </c>
      <c r="E384" s="1" t="s">
        <v>172</v>
      </c>
      <c r="F384">
        <v>4</v>
      </c>
      <c r="G384" t="str">
        <f>+VLOOKUP(bloque3_2[[#This Row],[niño]],BD.niños[[Código]:[sexo]],6,FALSE)</f>
        <v>7 y 8</v>
      </c>
      <c r="H384" t="str">
        <f>+VLOOKUP(bloque3_2[[#This Row],[niño]],BD.niños[[Código]:[sexo]],7,FALSE)</f>
        <v>F</v>
      </c>
      <c r="I384" s="1">
        <v>3</v>
      </c>
    </row>
    <row r="385" spans="1:9" x14ac:dyDescent="0.55000000000000004">
      <c r="A385" s="1">
        <v>13</v>
      </c>
      <c r="B385" t="s">
        <v>551</v>
      </c>
      <c r="C385" s="1" t="s">
        <v>3</v>
      </c>
      <c r="D385" s="1">
        <v>4</v>
      </c>
      <c r="E385" s="1" t="s">
        <v>176</v>
      </c>
      <c r="F385">
        <v>4</v>
      </c>
      <c r="G385" t="str">
        <f>+VLOOKUP(bloque3_2[[#This Row],[niño]],BD.niños[[Código]:[sexo]],6,FALSE)</f>
        <v>5 y 6</v>
      </c>
      <c r="H385" t="str">
        <f>+VLOOKUP(bloque3_2[[#This Row],[niño]],BD.niños[[Código]:[sexo]],7,FALSE)</f>
        <v>F</v>
      </c>
      <c r="I385" s="1">
        <v>3</v>
      </c>
    </row>
    <row r="386" spans="1:9" x14ac:dyDescent="0.55000000000000004">
      <c r="A386" s="1">
        <v>13</v>
      </c>
      <c r="B386" t="s">
        <v>551</v>
      </c>
      <c r="C386" s="1" t="s">
        <v>3</v>
      </c>
      <c r="D386" s="1">
        <v>4</v>
      </c>
      <c r="E386" s="1" t="s">
        <v>180</v>
      </c>
      <c r="F386">
        <v>4</v>
      </c>
      <c r="G386" t="str">
        <f>+VLOOKUP(bloque3_2[[#This Row],[niño]],BD.niños[[Código]:[sexo]],6,FALSE)</f>
        <v>7 y 8</v>
      </c>
      <c r="H386" t="str">
        <f>+VLOOKUP(bloque3_2[[#This Row],[niño]],BD.niños[[Código]:[sexo]],7,FALSE)</f>
        <v>F</v>
      </c>
      <c r="I386" s="1">
        <v>3</v>
      </c>
    </row>
    <row r="387" spans="1:9" x14ac:dyDescent="0.55000000000000004">
      <c r="A387" s="1">
        <v>13</v>
      </c>
      <c r="B387" t="s">
        <v>551</v>
      </c>
      <c r="C387" s="1" t="s">
        <v>3</v>
      </c>
      <c r="D387" s="1">
        <v>4</v>
      </c>
      <c r="E387" s="1" t="s">
        <v>234</v>
      </c>
      <c r="F387">
        <v>4</v>
      </c>
      <c r="G387" t="str">
        <f>+VLOOKUP(bloque3_2[[#This Row],[niño]],BD.niños[[Código]:[sexo]],6,FALSE)</f>
        <v>9 y 10</v>
      </c>
      <c r="H387" t="str">
        <f>+VLOOKUP(bloque3_2[[#This Row],[niño]],BD.niños[[Código]:[sexo]],7,FALSE)</f>
        <v>M</v>
      </c>
      <c r="I387" s="1">
        <v>3</v>
      </c>
    </row>
    <row r="388" spans="1:9" x14ac:dyDescent="0.55000000000000004">
      <c r="A388" s="1">
        <v>13</v>
      </c>
      <c r="B388" t="s">
        <v>551</v>
      </c>
      <c r="C388" s="1" t="s">
        <v>3</v>
      </c>
      <c r="D388" s="1">
        <v>4</v>
      </c>
      <c r="E388" s="1" t="s">
        <v>238</v>
      </c>
      <c r="F388">
        <v>4</v>
      </c>
      <c r="G388" t="str">
        <f>+VLOOKUP(bloque3_2[[#This Row],[niño]],BD.niños[[Código]:[sexo]],6,FALSE)</f>
        <v>9 y 10</v>
      </c>
      <c r="H388" t="str">
        <f>+VLOOKUP(bloque3_2[[#This Row],[niño]],BD.niños[[Código]:[sexo]],7,FALSE)</f>
        <v>M</v>
      </c>
      <c r="I388" s="1">
        <v>3</v>
      </c>
    </row>
    <row r="389" spans="1:9" x14ac:dyDescent="0.55000000000000004">
      <c r="A389" s="1">
        <v>13</v>
      </c>
      <c r="B389" t="s">
        <v>551</v>
      </c>
      <c r="C389" s="1" t="s">
        <v>3</v>
      </c>
      <c r="D389" s="1">
        <v>4</v>
      </c>
      <c r="E389" s="1" t="s">
        <v>241</v>
      </c>
      <c r="F389">
        <v>4</v>
      </c>
      <c r="G389" t="str">
        <f>+VLOOKUP(bloque3_2[[#This Row],[niño]],BD.niños[[Código]:[sexo]],6,FALSE)</f>
        <v>9 y 10</v>
      </c>
      <c r="H389" t="str">
        <f>+VLOOKUP(bloque3_2[[#This Row],[niño]],BD.niños[[Código]:[sexo]],7,FALSE)</f>
        <v>F</v>
      </c>
      <c r="I389" s="1">
        <v>3</v>
      </c>
    </row>
    <row r="390" spans="1:9" x14ac:dyDescent="0.55000000000000004">
      <c r="A390" s="1">
        <v>13</v>
      </c>
      <c r="B390" t="s">
        <v>551</v>
      </c>
      <c r="C390" s="1" t="s">
        <v>3</v>
      </c>
      <c r="D390" s="1">
        <v>4</v>
      </c>
      <c r="E390" s="1" t="s">
        <v>245</v>
      </c>
      <c r="F390">
        <v>4</v>
      </c>
      <c r="G390" t="str">
        <f>+VLOOKUP(bloque3_2[[#This Row],[niño]],BD.niños[[Código]:[sexo]],6,FALSE)</f>
        <v>7 y 8</v>
      </c>
      <c r="H390" t="str">
        <f>+VLOOKUP(bloque3_2[[#This Row],[niño]],BD.niños[[Código]:[sexo]],7,FALSE)</f>
        <v>M</v>
      </c>
      <c r="I390" s="1">
        <v>3</v>
      </c>
    </row>
    <row r="391" spans="1:9" x14ac:dyDescent="0.55000000000000004">
      <c r="A391" s="1">
        <v>13</v>
      </c>
      <c r="B391" t="s">
        <v>551</v>
      </c>
      <c r="C391" s="1" t="s">
        <v>3</v>
      </c>
      <c r="D391" s="1">
        <v>4</v>
      </c>
      <c r="E391" s="1" t="s">
        <v>249</v>
      </c>
      <c r="F391">
        <v>4</v>
      </c>
      <c r="G391" t="str">
        <f>+VLOOKUP(bloque3_2[[#This Row],[niño]],BD.niños[[Código]:[sexo]],6,FALSE)</f>
        <v>5 y 6</v>
      </c>
      <c r="H391" t="str">
        <f>+VLOOKUP(bloque3_2[[#This Row],[niño]],BD.niños[[Código]:[sexo]],7,FALSE)</f>
        <v>M</v>
      </c>
      <c r="I391" s="1">
        <v>3</v>
      </c>
    </row>
    <row r="392" spans="1:9" x14ac:dyDescent="0.55000000000000004">
      <c r="A392" s="1">
        <v>13</v>
      </c>
      <c r="B392" t="s">
        <v>551</v>
      </c>
      <c r="C392" s="1" t="s">
        <v>3</v>
      </c>
      <c r="D392" s="1">
        <v>4</v>
      </c>
      <c r="E392" s="1" t="s">
        <v>253</v>
      </c>
      <c r="F392">
        <v>4</v>
      </c>
      <c r="G392" t="str">
        <f>+VLOOKUP(bloque3_2[[#This Row],[niño]],BD.niños[[Código]:[sexo]],6,FALSE)</f>
        <v>7 y 8</v>
      </c>
      <c r="H392" t="str">
        <f>+VLOOKUP(bloque3_2[[#This Row],[niño]],BD.niños[[Código]:[sexo]],7,FALSE)</f>
        <v>M</v>
      </c>
      <c r="I392" s="1">
        <v>3</v>
      </c>
    </row>
    <row r="393" spans="1:9" x14ac:dyDescent="0.55000000000000004">
      <c r="A393" s="1">
        <v>13</v>
      </c>
      <c r="B393" t="s">
        <v>551</v>
      </c>
      <c r="C393" s="1" t="s">
        <v>3</v>
      </c>
      <c r="D393" s="1">
        <v>4</v>
      </c>
      <c r="E393" s="1" t="s">
        <v>257</v>
      </c>
      <c r="F393">
        <v>4</v>
      </c>
      <c r="G393" t="str">
        <f>+VLOOKUP(bloque3_2[[#This Row],[niño]],BD.niños[[Código]:[sexo]],6,FALSE)</f>
        <v>7 y 8</v>
      </c>
      <c r="H393" t="str">
        <f>+VLOOKUP(bloque3_2[[#This Row],[niño]],BD.niños[[Código]:[sexo]],7,FALSE)</f>
        <v>M</v>
      </c>
      <c r="I393" s="1">
        <v>3</v>
      </c>
    </row>
    <row r="394" spans="1:9" x14ac:dyDescent="0.55000000000000004">
      <c r="A394" s="1">
        <v>13</v>
      </c>
      <c r="B394" t="s">
        <v>551</v>
      </c>
      <c r="C394" s="1" t="s">
        <v>3</v>
      </c>
      <c r="D394" s="1">
        <v>4</v>
      </c>
      <c r="E394" s="1" t="s">
        <v>299</v>
      </c>
      <c r="F394">
        <v>4</v>
      </c>
      <c r="G394" t="str">
        <f>+VLOOKUP(bloque3_2[[#This Row],[niño]],BD.niños[[Código]:[sexo]],6,FALSE)</f>
        <v>7 y 8</v>
      </c>
      <c r="H394" t="str">
        <f>+VLOOKUP(bloque3_2[[#This Row],[niño]],BD.niños[[Código]:[sexo]],7,FALSE)</f>
        <v>M</v>
      </c>
      <c r="I394" s="1">
        <v>3</v>
      </c>
    </row>
    <row r="395" spans="1:9" x14ac:dyDescent="0.55000000000000004">
      <c r="A395" s="1">
        <v>13</v>
      </c>
      <c r="B395" t="s">
        <v>551</v>
      </c>
      <c r="C395" s="1" t="s">
        <v>3</v>
      </c>
      <c r="D395" s="1">
        <v>4</v>
      </c>
      <c r="E395" s="1" t="s">
        <v>301</v>
      </c>
      <c r="F395">
        <v>4</v>
      </c>
      <c r="G395" t="str">
        <f>+VLOOKUP(bloque3_2[[#This Row],[niño]],BD.niños[[Código]:[sexo]],6,FALSE)</f>
        <v>5 y 6</v>
      </c>
      <c r="H395" t="str">
        <f>+VLOOKUP(bloque3_2[[#This Row],[niño]],BD.niños[[Código]:[sexo]],7,FALSE)</f>
        <v>M</v>
      </c>
      <c r="I395" s="1">
        <v>3</v>
      </c>
    </row>
    <row r="396" spans="1:9" x14ac:dyDescent="0.55000000000000004">
      <c r="A396" s="1">
        <v>13</v>
      </c>
      <c r="B396" t="s">
        <v>551</v>
      </c>
      <c r="C396" s="1" t="s">
        <v>3</v>
      </c>
      <c r="D396" s="1">
        <v>4</v>
      </c>
      <c r="E396" s="1" t="s">
        <v>305</v>
      </c>
      <c r="F396">
        <v>4</v>
      </c>
      <c r="G396" t="str">
        <f>+VLOOKUP(bloque3_2[[#This Row],[niño]],BD.niños[[Código]:[sexo]],6,FALSE)</f>
        <v>7 y 8</v>
      </c>
      <c r="H396" t="str">
        <f>+VLOOKUP(bloque3_2[[#This Row],[niño]],BD.niños[[Código]:[sexo]],7,FALSE)</f>
        <v>M</v>
      </c>
      <c r="I396" s="1">
        <v>3</v>
      </c>
    </row>
    <row r="397" spans="1:9" x14ac:dyDescent="0.55000000000000004">
      <c r="A397" s="1">
        <v>13</v>
      </c>
      <c r="B397" t="s">
        <v>551</v>
      </c>
      <c r="C397" s="1" t="s">
        <v>3</v>
      </c>
      <c r="D397" s="1">
        <v>4</v>
      </c>
      <c r="E397" s="1" t="s">
        <v>308</v>
      </c>
      <c r="F397">
        <v>4</v>
      </c>
      <c r="G397" t="str">
        <f>+VLOOKUP(bloque3_2[[#This Row],[niño]],BD.niños[[Código]:[sexo]],6,FALSE)</f>
        <v>9 y 10</v>
      </c>
      <c r="H397" t="str">
        <f>+VLOOKUP(bloque3_2[[#This Row],[niño]],BD.niños[[Código]:[sexo]],7,FALSE)</f>
        <v>M</v>
      </c>
      <c r="I397" s="1">
        <v>3</v>
      </c>
    </row>
    <row r="398" spans="1:9" x14ac:dyDescent="0.55000000000000004">
      <c r="A398" s="1">
        <v>13</v>
      </c>
      <c r="B398" t="s">
        <v>551</v>
      </c>
      <c r="C398" s="1" t="s">
        <v>3</v>
      </c>
      <c r="D398" s="1">
        <v>4</v>
      </c>
      <c r="E398" s="1" t="s">
        <v>311</v>
      </c>
      <c r="F398">
        <v>4</v>
      </c>
      <c r="G398" t="str">
        <f>+VLOOKUP(bloque3_2[[#This Row],[niño]],BD.niños[[Código]:[sexo]],6,FALSE)</f>
        <v>9 y 10</v>
      </c>
      <c r="H398" t="str">
        <f>+VLOOKUP(bloque3_2[[#This Row],[niño]],BD.niños[[Código]:[sexo]],7,FALSE)</f>
        <v>M</v>
      </c>
      <c r="I398" s="1">
        <v>3</v>
      </c>
    </row>
    <row r="399" spans="1:9" x14ac:dyDescent="0.55000000000000004">
      <c r="A399" s="1">
        <v>13</v>
      </c>
      <c r="B399" t="s">
        <v>551</v>
      </c>
      <c r="C399" s="1" t="s">
        <v>3</v>
      </c>
      <c r="D399" s="1">
        <v>4</v>
      </c>
      <c r="E399" s="1" t="s">
        <v>314</v>
      </c>
      <c r="F399">
        <v>4</v>
      </c>
      <c r="G399" t="str">
        <f>+VLOOKUP(bloque3_2[[#This Row],[niño]],BD.niños[[Código]:[sexo]],6,FALSE)</f>
        <v>9 y 10</v>
      </c>
      <c r="H399" t="str">
        <f>+VLOOKUP(bloque3_2[[#This Row],[niño]],BD.niños[[Código]:[sexo]],7,FALSE)</f>
        <v>M</v>
      </c>
      <c r="I399" s="1">
        <v>3</v>
      </c>
    </row>
    <row r="400" spans="1:9" x14ac:dyDescent="0.55000000000000004">
      <c r="A400" s="1">
        <v>13</v>
      </c>
      <c r="B400" t="s">
        <v>551</v>
      </c>
      <c r="C400" s="1" t="s">
        <v>3</v>
      </c>
      <c r="D400" s="1">
        <v>4</v>
      </c>
      <c r="E400" s="1" t="s">
        <v>372</v>
      </c>
      <c r="F400">
        <v>3</v>
      </c>
      <c r="G400" t="str">
        <f>+VLOOKUP(bloque3_2[[#This Row],[niño]],BD.niños[[Código]:[sexo]],6,FALSE)</f>
        <v>9 y 10</v>
      </c>
      <c r="H400" t="str">
        <f>+VLOOKUP(bloque3_2[[#This Row],[niño]],BD.niños[[Código]:[sexo]],7,FALSE)</f>
        <v>M</v>
      </c>
      <c r="I400" s="1">
        <v>3</v>
      </c>
    </row>
    <row r="401" spans="1:9" x14ac:dyDescent="0.55000000000000004">
      <c r="A401" s="1">
        <v>13</v>
      </c>
      <c r="B401" t="s">
        <v>551</v>
      </c>
      <c r="C401" s="1" t="s">
        <v>3</v>
      </c>
      <c r="D401" s="1">
        <v>4</v>
      </c>
      <c r="E401" s="1" t="s">
        <v>337</v>
      </c>
      <c r="F401">
        <v>4</v>
      </c>
      <c r="G401" t="str">
        <f>+VLOOKUP(bloque3_2[[#This Row],[niño]],BD.niños[[Código]:[sexo]],6,FALSE)</f>
        <v>7 y 8</v>
      </c>
      <c r="H401" t="str">
        <f>+VLOOKUP(bloque3_2[[#This Row],[niño]],BD.niños[[Código]:[sexo]],7,FALSE)</f>
        <v>M</v>
      </c>
      <c r="I401" s="1">
        <v>3</v>
      </c>
    </row>
    <row r="402" spans="1:9" x14ac:dyDescent="0.55000000000000004">
      <c r="A402" s="1">
        <v>13</v>
      </c>
      <c r="B402" t="s">
        <v>551</v>
      </c>
      <c r="C402" s="1" t="s">
        <v>3</v>
      </c>
      <c r="D402" s="1">
        <v>4</v>
      </c>
      <c r="E402" s="1" t="s">
        <v>341</v>
      </c>
      <c r="F402">
        <v>4</v>
      </c>
      <c r="G402" t="str">
        <f>+VLOOKUP(bloque3_2[[#This Row],[niño]],BD.niños[[Código]:[sexo]],6,FALSE)</f>
        <v>7 y 8</v>
      </c>
      <c r="H402" t="str">
        <f>+VLOOKUP(bloque3_2[[#This Row],[niño]],BD.niños[[Código]:[sexo]],7,FALSE)</f>
        <v>F</v>
      </c>
      <c r="I402" s="1">
        <v>3</v>
      </c>
    </row>
    <row r="403" spans="1:9" x14ac:dyDescent="0.55000000000000004">
      <c r="A403" s="1">
        <v>13</v>
      </c>
      <c r="B403" t="s">
        <v>551</v>
      </c>
      <c r="C403" s="1" t="s">
        <v>3</v>
      </c>
      <c r="D403" s="1">
        <v>4</v>
      </c>
      <c r="E403" s="1" t="s">
        <v>344</v>
      </c>
      <c r="F403">
        <v>4</v>
      </c>
      <c r="G403" t="str">
        <f>+VLOOKUP(bloque3_2[[#This Row],[niño]],BD.niños[[Código]:[sexo]],6,FALSE)</f>
        <v>5 y 6</v>
      </c>
      <c r="H403" t="str">
        <f>+VLOOKUP(bloque3_2[[#This Row],[niño]],BD.niños[[Código]:[sexo]],7,FALSE)</f>
        <v>F</v>
      </c>
      <c r="I403" s="1">
        <v>3</v>
      </c>
    </row>
    <row r="404" spans="1:9" x14ac:dyDescent="0.55000000000000004">
      <c r="A404" s="1">
        <v>13</v>
      </c>
      <c r="B404" t="s">
        <v>551</v>
      </c>
      <c r="C404" s="1" t="s">
        <v>3</v>
      </c>
      <c r="D404" s="1">
        <v>4</v>
      </c>
      <c r="E404" s="1" t="s">
        <v>348</v>
      </c>
      <c r="F404">
        <v>4</v>
      </c>
      <c r="G404" t="str">
        <f>+VLOOKUP(bloque3_2[[#This Row],[niño]],BD.niños[[Código]:[sexo]],6,FALSE)</f>
        <v>5 y 6</v>
      </c>
      <c r="H404" t="str">
        <f>+VLOOKUP(bloque3_2[[#This Row],[niño]],BD.niños[[Código]:[sexo]],7,FALSE)</f>
        <v>M</v>
      </c>
      <c r="I404" s="1">
        <v>3</v>
      </c>
    </row>
    <row r="405" spans="1:9" x14ac:dyDescent="0.55000000000000004">
      <c r="A405" s="1">
        <v>14</v>
      </c>
      <c r="B405" t="s">
        <v>552</v>
      </c>
      <c r="C405" s="1" t="s">
        <v>2</v>
      </c>
      <c r="D405" s="1">
        <v>1</v>
      </c>
      <c r="E405" s="1" t="s">
        <v>89</v>
      </c>
      <c r="F405">
        <v>1</v>
      </c>
      <c r="G405" t="str">
        <f>+VLOOKUP(bloque3_2[[#This Row],[niño]],BD.niños[[Código]:[sexo]],6,FALSE)</f>
        <v>9 y 10</v>
      </c>
      <c r="H405" t="str">
        <f>+VLOOKUP(bloque3_2[[#This Row],[niño]],BD.niños[[Código]:[sexo]],7,FALSE)</f>
        <v>F</v>
      </c>
      <c r="I405" s="1">
        <v>3</v>
      </c>
    </row>
    <row r="406" spans="1:9" x14ac:dyDescent="0.55000000000000004">
      <c r="A406" s="1">
        <v>14</v>
      </c>
      <c r="B406" t="s">
        <v>552</v>
      </c>
      <c r="C406" s="1" t="s">
        <v>2</v>
      </c>
      <c r="D406" s="1">
        <v>1</v>
      </c>
      <c r="E406" s="1" t="s">
        <v>93</v>
      </c>
      <c r="F406">
        <v>5</v>
      </c>
      <c r="G406" t="str">
        <f>+VLOOKUP(bloque3_2[[#This Row],[niño]],BD.niños[[Código]:[sexo]],6,FALSE)</f>
        <v>9 y 10</v>
      </c>
      <c r="H406" t="str">
        <f>+VLOOKUP(bloque3_2[[#This Row],[niño]],BD.niños[[Código]:[sexo]],7,FALSE)</f>
        <v>F</v>
      </c>
      <c r="I406" s="1">
        <v>3</v>
      </c>
    </row>
    <row r="407" spans="1:9" x14ac:dyDescent="0.55000000000000004">
      <c r="A407" s="1">
        <v>14</v>
      </c>
      <c r="B407" t="s">
        <v>552</v>
      </c>
      <c r="C407" s="1" t="s">
        <v>2</v>
      </c>
      <c r="D407" s="1">
        <v>1</v>
      </c>
      <c r="E407" s="1" t="s">
        <v>97</v>
      </c>
      <c r="F407">
        <v>1</v>
      </c>
      <c r="G407" t="str">
        <f>+VLOOKUP(bloque3_2[[#This Row],[niño]],BD.niños[[Código]:[sexo]],6,FALSE)</f>
        <v>9 y 10</v>
      </c>
      <c r="H407" t="str">
        <f>+VLOOKUP(bloque3_2[[#This Row],[niño]],BD.niños[[Código]:[sexo]],7,FALSE)</f>
        <v>F</v>
      </c>
      <c r="I407" s="1">
        <v>3</v>
      </c>
    </row>
    <row r="408" spans="1:9" x14ac:dyDescent="0.55000000000000004">
      <c r="A408" s="1">
        <v>14</v>
      </c>
      <c r="B408" t="s">
        <v>552</v>
      </c>
      <c r="C408" s="1" t="s">
        <v>2</v>
      </c>
      <c r="D408" s="1">
        <v>1</v>
      </c>
      <c r="E408" s="1" t="s">
        <v>101</v>
      </c>
      <c r="F408">
        <v>1</v>
      </c>
      <c r="G408" t="str">
        <f>+VLOOKUP(bloque3_2[[#This Row],[niño]],BD.niños[[Código]:[sexo]],6,FALSE)</f>
        <v>9 y 10</v>
      </c>
      <c r="H408" t="str">
        <f>+VLOOKUP(bloque3_2[[#This Row],[niño]],BD.niños[[Código]:[sexo]],7,FALSE)</f>
        <v>F</v>
      </c>
      <c r="I408" s="1">
        <v>3</v>
      </c>
    </row>
    <row r="409" spans="1:9" x14ac:dyDescent="0.55000000000000004">
      <c r="A409" s="1">
        <v>14</v>
      </c>
      <c r="B409" t="s">
        <v>552</v>
      </c>
      <c r="C409" s="1" t="s">
        <v>2</v>
      </c>
      <c r="D409" s="1">
        <v>1</v>
      </c>
      <c r="E409" s="1" t="s">
        <v>150</v>
      </c>
      <c r="F409">
        <v>1</v>
      </c>
      <c r="G409" t="str">
        <f>+VLOOKUP(bloque3_2[[#This Row],[niño]],BD.niños[[Código]:[sexo]],6,FALSE)</f>
        <v>5 y 6</v>
      </c>
      <c r="H409" t="str">
        <f>+VLOOKUP(bloque3_2[[#This Row],[niño]],BD.niños[[Código]:[sexo]],7,FALSE)</f>
        <v>F</v>
      </c>
      <c r="I409" s="1">
        <v>3</v>
      </c>
    </row>
    <row r="410" spans="1:9" x14ac:dyDescent="0.55000000000000004">
      <c r="A410" s="1">
        <v>14</v>
      </c>
      <c r="B410" t="s">
        <v>552</v>
      </c>
      <c r="C410" s="1" t="s">
        <v>2</v>
      </c>
      <c r="D410" s="1">
        <v>1</v>
      </c>
      <c r="E410" s="1" t="s">
        <v>153</v>
      </c>
      <c r="F410">
        <v>1</v>
      </c>
      <c r="G410" t="str">
        <f>+VLOOKUP(bloque3_2[[#This Row],[niño]],BD.niños[[Código]:[sexo]],6,FALSE)</f>
        <v>7 y 8</v>
      </c>
      <c r="H410" t="str">
        <f>+VLOOKUP(bloque3_2[[#This Row],[niño]],BD.niños[[Código]:[sexo]],7,FALSE)</f>
        <v>M</v>
      </c>
      <c r="I410" s="1">
        <v>3</v>
      </c>
    </row>
    <row r="411" spans="1:9" x14ac:dyDescent="0.55000000000000004">
      <c r="A411" s="1">
        <v>14</v>
      </c>
      <c r="B411" t="s">
        <v>552</v>
      </c>
      <c r="C411" s="1" t="s">
        <v>2</v>
      </c>
      <c r="D411" s="1">
        <v>1</v>
      </c>
      <c r="E411" s="1" t="s">
        <v>157</v>
      </c>
      <c r="F411">
        <v>6</v>
      </c>
      <c r="G411" t="str">
        <f>+VLOOKUP(bloque3_2[[#This Row],[niño]],BD.niños[[Código]:[sexo]],6,FALSE)</f>
        <v>7 y 8</v>
      </c>
      <c r="H411" t="str">
        <f>+VLOOKUP(bloque3_2[[#This Row],[niño]],BD.niños[[Código]:[sexo]],7,FALSE)</f>
        <v>M</v>
      </c>
      <c r="I411" s="1">
        <v>3</v>
      </c>
    </row>
    <row r="412" spans="1:9" x14ac:dyDescent="0.55000000000000004">
      <c r="A412" s="1">
        <v>14</v>
      </c>
      <c r="B412" t="s">
        <v>552</v>
      </c>
      <c r="C412" s="1" t="s">
        <v>2</v>
      </c>
      <c r="D412" s="1">
        <v>1</v>
      </c>
      <c r="E412" s="1" t="s">
        <v>164</v>
      </c>
      <c r="F412">
        <v>1</v>
      </c>
      <c r="G412" t="str">
        <f>+VLOOKUP(bloque3_2[[#This Row],[niño]],BD.niños[[Código]:[sexo]],6,FALSE)</f>
        <v>5 y 6</v>
      </c>
      <c r="H412" t="str">
        <f>+VLOOKUP(bloque3_2[[#This Row],[niño]],BD.niños[[Código]:[sexo]],7,FALSE)</f>
        <v>M</v>
      </c>
      <c r="I412" s="1">
        <v>3</v>
      </c>
    </row>
    <row r="413" spans="1:9" x14ac:dyDescent="0.55000000000000004">
      <c r="A413" s="1">
        <v>14</v>
      </c>
      <c r="B413" t="s">
        <v>552</v>
      </c>
      <c r="C413" s="1" t="s">
        <v>2</v>
      </c>
      <c r="D413" s="1">
        <v>1</v>
      </c>
      <c r="E413" s="1" t="s">
        <v>165</v>
      </c>
      <c r="F413">
        <v>6</v>
      </c>
      <c r="G413" t="str">
        <f>+VLOOKUP(bloque3_2[[#This Row],[niño]],BD.niños[[Código]:[sexo]],6,FALSE)</f>
        <v>5 y 6</v>
      </c>
      <c r="H413" t="str">
        <f>+VLOOKUP(bloque3_2[[#This Row],[niño]],BD.niños[[Código]:[sexo]],7,FALSE)</f>
        <v>M</v>
      </c>
      <c r="I413" s="1">
        <v>3</v>
      </c>
    </row>
    <row r="414" spans="1:9" x14ac:dyDescent="0.55000000000000004">
      <c r="A414" s="1">
        <v>14</v>
      </c>
      <c r="B414" t="s">
        <v>552</v>
      </c>
      <c r="C414" s="1" t="s">
        <v>2</v>
      </c>
      <c r="D414" s="1">
        <v>1</v>
      </c>
      <c r="E414" s="1" t="s">
        <v>168</v>
      </c>
      <c r="F414">
        <v>4</v>
      </c>
      <c r="G414" t="str">
        <f>+VLOOKUP(bloque3_2[[#This Row],[niño]],BD.niños[[Código]:[sexo]],6,FALSE)</f>
        <v>7 y 8</v>
      </c>
      <c r="H414" t="str">
        <f>+VLOOKUP(bloque3_2[[#This Row],[niño]],BD.niños[[Código]:[sexo]],7,FALSE)</f>
        <v>F</v>
      </c>
      <c r="I414" s="1">
        <v>3</v>
      </c>
    </row>
    <row r="415" spans="1:9" x14ac:dyDescent="0.55000000000000004">
      <c r="A415" s="1">
        <v>14</v>
      </c>
      <c r="B415" t="s">
        <v>552</v>
      </c>
      <c r="C415" s="1" t="s">
        <v>2</v>
      </c>
      <c r="D415" s="1">
        <v>1</v>
      </c>
      <c r="E415" s="1" t="s">
        <v>172</v>
      </c>
      <c r="F415">
        <v>1</v>
      </c>
      <c r="G415" t="str">
        <f>+VLOOKUP(bloque3_2[[#This Row],[niño]],BD.niños[[Código]:[sexo]],6,FALSE)</f>
        <v>7 y 8</v>
      </c>
      <c r="H415" t="str">
        <f>+VLOOKUP(bloque3_2[[#This Row],[niño]],BD.niños[[Código]:[sexo]],7,FALSE)</f>
        <v>F</v>
      </c>
      <c r="I415" s="1">
        <v>3</v>
      </c>
    </row>
    <row r="416" spans="1:9" x14ac:dyDescent="0.55000000000000004">
      <c r="A416" s="1">
        <v>14</v>
      </c>
      <c r="B416" t="s">
        <v>552</v>
      </c>
      <c r="C416" s="1" t="s">
        <v>2</v>
      </c>
      <c r="D416" s="1">
        <v>1</v>
      </c>
      <c r="E416" s="1" t="s">
        <v>176</v>
      </c>
      <c r="F416">
        <v>6</v>
      </c>
      <c r="G416" t="str">
        <f>+VLOOKUP(bloque3_2[[#This Row],[niño]],BD.niños[[Código]:[sexo]],6,FALSE)</f>
        <v>5 y 6</v>
      </c>
      <c r="H416" t="str">
        <f>+VLOOKUP(bloque3_2[[#This Row],[niño]],BD.niños[[Código]:[sexo]],7,FALSE)</f>
        <v>F</v>
      </c>
      <c r="I416" s="1">
        <v>3</v>
      </c>
    </row>
    <row r="417" spans="1:9" x14ac:dyDescent="0.55000000000000004">
      <c r="A417" s="1">
        <v>14</v>
      </c>
      <c r="B417" t="s">
        <v>552</v>
      </c>
      <c r="C417" s="1" t="s">
        <v>2</v>
      </c>
      <c r="D417" s="1">
        <v>1</v>
      </c>
      <c r="E417" s="1" t="s">
        <v>180</v>
      </c>
      <c r="F417">
        <v>5</v>
      </c>
      <c r="G417" t="str">
        <f>+VLOOKUP(bloque3_2[[#This Row],[niño]],BD.niños[[Código]:[sexo]],6,FALSE)</f>
        <v>7 y 8</v>
      </c>
      <c r="H417" t="str">
        <f>+VLOOKUP(bloque3_2[[#This Row],[niño]],BD.niños[[Código]:[sexo]],7,FALSE)</f>
        <v>F</v>
      </c>
      <c r="I417" s="1">
        <v>3</v>
      </c>
    </row>
    <row r="418" spans="1:9" x14ac:dyDescent="0.55000000000000004">
      <c r="A418" s="1">
        <v>14</v>
      </c>
      <c r="B418" t="s">
        <v>552</v>
      </c>
      <c r="C418" s="1" t="s">
        <v>2</v>
      </c>
      <c r="D418" s="1">
        <v>1</v>
      </c>
      <c r="E418" s="1" t="s">
        <v>234</v>
      </c>
      <c r="F418">
        <v>7</v>
      </c>
      <c r="G418" t="str">
        <f>+VLOOKUP(bloque3_2[[#This Row],[niño]],BD.niños[[Código]:[sexo]],6,FALSE)</f>
        <v>9 y 10</v>
      </c>
      <c r="H418" t="str">
        <f>+VLOOKUP(bloque3_2[[#This Row],[niño]],BD.niños[[Código]:[sexo]],7,FALSE)</f>
        <v>M</v>
      </c>
      <c r="I418" s="1">
        <v>3</v>
      </c>
    </row>
    <row r="419" spans="1:9" x14ac:dyDescent="0.55000000000000004">
      <c r="A419" s="1">
        <v>14</v>
      </c>
      <c r="B419" t="s">
        <v>552</v>
      </c>
      <c r="C419" s="1" t="s">
        <v>2</v>
      </c>
      <c r="D419" s="1">
        <v>1</v>
      </c>
      <c r="E419" s="1" t="s">
        <v>238</v>
      </c>
      <c r="F419">
        <v>1</v>
      </c>
      <c r="G419" t="str">
        <f>+VLOOKUP(bloque3_2[[#This Row],[niño]],BD.niños[[Código]:[sexo]],6,FALSE)</f>
        <v>9 y 10</v>
      </c>
      <c r="H419" t="str">
        <f>+VLOOKUP(bloque3_2[[#This Row],[niño]],BD.niños[[Código]:[sexo]],7,FALSE)</f>
        <v>M</v>
      </c>
      <c r="I419" s="1">
        <v>3</v>
      </c>
    </row>
    <row r="420" spans="1:9" x14ac:dyDescent="0.55000000000000004">
      <c r="A420" s="1">
        <v>14</v>
      </c>
      <c r="B420" t="s">
        <v>552</v>
      </c>
      <c r="C420" s="1" t="s">
        <v>2</v>
      </c>
      <c r="D420" s="1">
        <v>1</v>
      </c>
      <c r="E420" s="1" t="s">
        <v>241</v>
      </c>
      <c r="F420">
        <v>1</v>
      </c>
      <c r="G420" t="str">
        <f>+VLOOKUP(bloque3_2[[#This Row],[niño]],BD.niños[[Código]:[sexo]],6,FALSE)</f>
        <v>9 y 10</v>
      </c>
      <c r="H420" t="str">
        <f>+VLOOKUP(bloque3_2[[#This Row],[niño]],BD.niños[[Código]:[sexo]],7,FALSE)</f>
        <v>F</v>
      </c>
      <c r="I420" s="1">
        <v>3</v>
      </c>
    </row>
    <row r="421" spans="1:9" x14ac:dyDescent="0.55000000000000004">
      <c r="A421" s="1">
        <v>14</v>
      </c>
      <c r="B421" t="s">
        <v>552</v>
      </c>
      <c r="C421" s="1" t="s">
        <v>2</v>
      </c>
      <c r="D421" s="1">
        <v>1</v>
      </c>
      <c r="E421" s="1" t="s">
        <v>245</v>
      </c>
      <c r="F421">
        <v>1</v>
      </c>
      <c r="G421" t="str">
        <f>+VLOOKUP(bloque3_2[[#This Row],[niño]],BD.niños[[Código]:[sexo]],6,FALSE)</f>
        <v>7 y 8</v>
      </c>
      <c r="H421" t="str">
        <f>+VLOOKUP(bloque3_2[[#This Row],[niño]],BD.niños[[Código]:[sexo]],7,FALSE)</f>
        <v>M</v>
      </c>
      <c r="I421" s="1">
        <v>3</v>
      </c>
    </row>
    <row r="422" spans="1:9" x14ac:dyDescent="0.55000000000000004">
      <c r="A422" s="1">
        <v>14</v>
      </c>
      <c r="B422" t="s">
        <v>552</v>
      </c>
      <c r="C422" s="1" t="s">
        <v>2</v>
      </c>
      <c r="D422" s="1">
        <v>1</v>
      </c>
      <c r="E422" s="1" t="s">
        <v>249</v>
      </c>
      <c r="F422">
        <v>7</v>
      </c>
      <c r="G422" t="str">
        <f>+VLOOKUP(bloque3_2[[#This Row],[niño]],BD.niños[[Código]:[sexo]],6,FALSE)</f>
        <v>5 y 6</v>
      </c>
      <c r="H422" t="str">
        <f>+VLOOKUP(bloque3_2[[#This Row],[niño]],BD.niños[[Código]:[sexo]],7,FALSE)</f>
        <v>M</v>
      </c>
      <c r="I422" s="1">
        <v>3</v>
      </c>
    </row>
    <row r="423" spans="1:9" x14ac:dyDescent="0.55000000000000004">
      <c r="A423" s="1">
        <v>14</v>
      </c>
      <c r="B423" t="s">
        <v>552</v>
      </c>
      <c r="C423" s="1" t="s">
        <v>2</v>
      </c>
      <c r="D423" s="1">
        <v>1</v>
      </c>
      <c r="E423" s="1" t="s">
        <v>253</v>
      </c>
      <c r="F423">
        <v>1</v>
      </c>
      <c r="G423" t="str">
        <f>+VLOOKUP(bloque3_2[[#This Row],[niño]],BD.niños[[Código]:[sexo]],6,FALSE)</f>
        <v>7 y 8</v>
      </c>
      <c r="H423" t="str">
        <f>+VLOOKUP(bloque3_2[[#This Row],[niño]],BD.niños[[Código]:[sexo]],7,FALSE)</f>
        <v>M</v>
      </c>
      <c r="I423" s="1">
        <v>3</v>
      </c>
    </row>
    <row r="424" spans="1:9" x14ac:dyDescent="0.55000000000000004">
      <c r="A424" s="1">
        <v>14</v>
      </c>
      <c r="B424" t="s">
        <v>552</v>
      </c>
      <c r="C424" s="1" t="s">
        <v>2</v>
      </c>
      <c r="D424" s="1">
        <v>1</v>
      </c>
      <c r="E424" s="1" t="s">
        <v>257</v>
      </c>
      <c r="F424">
        <v>1</v>
      </c>
      <c r="G424" t="str">
        <f>+VLOOKUP(bloque3_2[[#This Row],[niño]],BD.niños[[Código]:[sexo]],6,FALSE)</f>
        <v>7 y 8</v>
      </c>
      <c r="H424" t="str">
        <f>+VLOOKUP(bloque3_2[[#This Row],[niño]],BD.niños[[Código]:[sexo]],7,FALSE)</f>
        <v>M</v>
      </c>
      <c r="I424" s="1">
        <v>3</v>
      </c>
    </row>
    <row r="425" spans="1:9" x14ac:dyDescent="0.55000000000000004">
      <c r="A425" s="1">
        <v>14</v>
      </c>
      <c r="B425" t="s">
        <v>552</v>
      </c>
      <c r="C425" s="1" t="s">
        <v>2</v>
      </c>
      <c r="D425" s="1">
        <v>1</v>
      </c>
      <c r="E425" s="1" t="s">
        <v>299</v>
      </c>
      <c r="F425">
        <v>1</v>
      </c>
      <c r="G425" t="str">
        <f>+VLOOKUP(bloque3_2[[#This Row],[niño]],BD.niños[[Código]:[sexo]],6,FALSE)</f>
        <v>7 y 8</v>
      </c>
      <c r="H425" t="str">
        <f>+VLOOKUP(bloque3_2[[#This Row],[niño]],BD.niños[[Código]:[sexo]],7,FALSE)</f>
        <v>M</v>
      </c>
      <c r="I425" s="1">
        <v>3</v>
      </c>
    </row>
    <row r="426" spans="1:9" x14ac:dyDescent="0.55000000000000004">
      <c r="A426" s="1">
        <v>14</v>
      </c>
      <c r="B426" t="s">
        <v>552</v>
      </c>
      <c r="C426" s="1" t="s">
        <v>2</v>
      </c>
      <c r="D426" s="1">
        <v>1</v>
      </c>
      <c r="E426" s="1" t="s">
        <v>301</v>
      </c>
      <c r="F426">
        <v>1</v>
      </c>
      <c r="G426" t="str">
        <f>+VLOOKUP(bloque3_2[[#This Row],[niño]],BD.niños[[Código]:[sexo]],6,FALSE)</f>
        <v>5 y 6</v>
      </c>
      <c r="H426" t="str">
        <f>+VLOOKUP(bloque3_2[[#This Row],[niño]],BD.niños[[Código]:[sexo]],7,FALSE)</f>
        <v>M</v>
      </c>
      <c r="I426" s="1">
        <v>3</v>
      </c>
    </row>
    <row r="427" spans="1:9" x14ac:dyDescent="0.55000000000000004">
      <c r="A427" s="1">
        <v>14</v>
      </c>
      <c r="B427" t="s">
        <v>552</v>
      </c>
      <c r="C427" s="1" t="s">
        <v>2</v>
      </c>
      <c r="D427" s="1">
        <v>1</v>
      </c>
      <c r="E427" s="1" t="s">
        <v>305</v>
      </c>
      <c r="F427">
        <v>1</v>
      </c>
      <c r="G427" t="str">
        <f>+VLOOKUP(bloque3_2[[#This Row],[niño]],BD.niños[[Código]:[sexo]],6,FALSE)</f>
        <v>7 y 8</v>
      </c>
      <c r="H427" t="str">
        <f>+VLOOKUP(bloque3_2[[#This Row],[niño]],BD.niños[[Código]:[sexo]],7,FALSE)</f>
        <v>M</v>
      </c>
      <c r="I427" s="1">
        <v>3</v>
      </c>
    </row>
    <row r="428" spans="1:9" x14ac:dyDescent="0.55000000000000004">
      <c r="A428" s="1">
        <v>14</v>
      </c>
      <c r="B428" t="s">
        <v>552</v>
      </c>
      <c r="C428" s="1" t="s">
        <v>2</v>
      </c>
      <c r="D428" s="1">
        <v>1</v>
      </c>
      <c r="E428" s="1" t="s">
        <v>308</v>
      </c>
      <c r="F428">
        <v>1</v>
      </c>
      <c r="G428" t="str">
        <f>+VLOOKUP(bloque3_2[[#This Row],[niño]],BD.niños[[Código]:[sexo]],6,FALSE)</f>
        <v>9 y 10</v>
      </c>
      <c r="H428" t="str">
        <f>+VLOOKUP(bloque3_2[[#This Row],[niño]],BD.niños[[Código]:[sexo]],7,FALSE)</f>
        <v>M</v>
      </c>
      <c r="I428" s="1">
        <v>3</v>
      </c>
    </row>
    <row r="429" spans="1:9" x14ac:dyDescent="0.55000000000000004">
      <c r="A429" s="1">
        <v>14</v>
      </c>
      <c r="B429" t="s">
        <v>552</v>
      </c>
      <c r="C429" s="1" t="s">
        <v>2</v>
      </c>
      <c r="D429" s="1">
        <v>1</v>
      </c>
      <c r="E429" s="1" t="s">
        <v>311</v>
      </c>
      <c r="F429">
        <v>1</v>
      </c>
      <c r="G429" t="str">
        <f>+VLOOKUP(bloque3_2[[#This Row],[niño]],BD.niños[[Código]:[sexo]],6,FALSE)</f>
        <v>9 y 10</v>
      </c>
      <c r="H429" t="str">
        <f>+VLOOKUP(bloque3_2[[#This Row],[niño]],BD.niños[[Código]:[sexo]],7,FALSE)</f>
        <v>M</v>
      </c>
      <c r="I429" s="1">
        <v>3</v>
      </c>
    </row>
    <row r="430" spans="1:9" x14ac:dyDescent="0.55000000000000004">
      <c r="A430" s="1">
        <v>14</v>
      </c>
      <c r="B430" t="s">
        <v>552</v>
      </c>
      <c r="C430" s="1" t="s">
        <v>2</v>
      </c>
      <c r="D430" s="1">
        <v>1</v>
      </c>
      <c r="E430" s="1" t="s">
        <v>314</v>
      </c>
      <c r="F430">
        <v>5</v>
      </c>
      <c r="G430" t="str">
        <f>+VLOOKUP(bloque3_2[[#This Row],[niño]],BD.niños[[Código]:[sexo]],6,FALSE)</f>
        <v>9 y 10</v>
      </c>
      <c r="H430" t="str">
        <f>+VLOOKUP(bloque3_2[[#This Row],[niño]],BD.niños[[Código]:[sexo]],7,FALSE)</f>
        <v>M</v>
      </c>
      <c r="I430" s="1">
        <v>3</v>
      </c>
    </row>
    <row r="431" spans="1:9" x14ac:dyDescent="0.55000000000000004">
      <c r="A431" s="1">
        <v>14</v>
      </c>
      <c r="B431" t="s">
        <v>552</v>
      </c>
      <c r="C431" s="1" t="s">
        <v>2</v>
      </c>
      <c r="D431" s="1">
        <v>1</v>
      </c>
      <c r="E431" s="1" t="s">
        <v>372</v>
      </c>
      <c r="F431">
        <v>1</v>
      </c>
      <c r="G431" t="str">
        <f>+VLOOKUP(bloque3_2[[#This Row],[niño]],BD.niños[[Código]:[sexo]],6,FALSE)</f>
        <v>9 y 10</v>
      </c>
      <c r="H431" t="str">
        <f>+VLOOKUP(bloque3_2[[#This Row],[niño]],BD.niños[[Código]:[sexo]],7,FALSE)</f>
        <v>M</v>
      </c>
      <c r="I431" s="1">
        <v>3</v>
      </c>
    </row>
    <row r="432" spans="1:9" x14ac:dyDescent="0.55000000000000004">
      <c r="A432" s="1">
        <v>14</v>
      </c>
      <c r="B432" t="s">
        <v>552</v>
      </c>
      <c r="C432" s="1" t="s">
        <v>2</v>
      </c>
      <c r="D432" s="1">
        <v>1</v>
      </c>
      <c r="E432" s="1" t="s">
        <v>337</v>
      </c>
      <c r="F432">
        <v>1</v>
      </c>
      <c r="G432" t="str">
        <f>+VLOOKUP(bloque3_2[[#This Row],[niño]],BD.niños[[Código]:[sexo]],6,FALSE)</f>
        <v>7 y 8</v>
      </c>
      <c r="H432" t="str">
        <f>+VLOOKUP(bloque3_2[[#This Row],[niño]],BD.niños[[Código]:[sexo]],7,FALSE)</f>
        <v>M</v>
      </c>
      <c r="I432" s="1">
        <v>3</v>
      </c>
    </row>
    <row r="433" spans="1:9" x14ac:dyDescent="0.55000000000000004">
      <c r="A433" s="1">
        <v>14</v>
      </c>
      <c r="B433" t="s">
        <v>552</v>
      </c>
      <c r="C433" s="1" t="s">
        <v>2</v>
      </c>
      <c r="D433" s="1">
        <v>1</v>
      </c>
      <c r="E433" s="1" t="s">
        <v>341</v>
      </c>
      <c r="F433">
        <v>1</v>
      </c>
      <c r="G433" t="str">
        <f>+VLOOKUP(bloque3_2[[#This Row],[niño]],BD.niños[[Código]:[sexo]],6,FALSE)</f>
        <v>7 y 8</v>
      </c>
      <c r="H433" t="str">
        <f>+VLOOKUP(bloque3_2[[#This Row],[niño]],BD.niños[[Código]:[sexo]],7,FALSE)</f>
        <v>F</v>
      </c>
      <c r="I433" s="1">
        <v>3</v>
      </c>
    </row>
    <row r="434" spans="1:9" x14ac:dyDescent="0.55000000000000004">
      <c r="A434" s="1">
        <v>14</v>
      </c>
      <c r="B434" t="s">
        <v>552</v>
      </c>
      <c r="C434" s="1" t="s">
        <v>2</v>
      </c>
      <c r="D434" s="1">
        <v>1</v>
      </c>
      <c r="E434" s="1" t="s">
        <v>344</v>
      </c>
      <c r="F434">
        <v>1</v>
      </c>
      <c r="G434" t="str">
        <f>+VLOOKUP(bloque3_2[[#This Row],[niño]],BD.niños[[Código]:[sexo]],6,FALSE)</f>
        <v>5 y 6</v>
      </c>
      <c r="H434" t="str">
        <f>+VLOOKUP(bloque3_2[[#This Row],[niño]],BD.niños[[Código]:[sexo]],7,FALSE)</f>
        <v>F</v>
      </c>
      <c r="I434" s="1">
        <v>3</v>
      </c>
    </row>
    <row r="435" spans="1:9" x14ac:dyDescent="0.55000000000000004">
      <c r="A435" s="1">
        <v>14</v>
      </c>
      <c r="B435" t="s">
        <v>552</v>
      </c>
      <c r="C435" s="1" t="s">
        <v>2</v>
      </c>
      <c r="D435" s="1">
        <v>1</v>
      </c>
      <c r="E435" s="1" t="s">
        <v>348</v>
      </c>
      <c r="F435">
        <v>5</v>
      </c>
      <c r="G435" t="str">
        <f>+VLOOKUP(bloque3_2[[#This Row],[niño]],BD.niños[[Código]:[sexo]],6,FALSE)</f>
        <v>5 y 6</v>
      </c>
      <c r="H435" t="str">
        <f>+VLOOKUP(bloque3_2[[#This Row],[niño]],BD.niños[[Código]:[sexo]],7,FALSE)</f>
        <v>M</v>
      </c>
      <c r="I435" s="1">
        <v>3</v>
      </c>
    </row>
    <row r="436" spans="1:9" x14ac:dyDescent="0.55000000000000004">
      <c r="A436" s="1">
        <v>15</v>
      </c>
      <c r="B436" t="s">
        <v>551</v>
      </c>
      <c r="C436" s="1" t="s">
        <v>3</v>
      </c>
      <c r="D436" s="1">
        <v>4</v>
      </c>
      <c r="E436" s="1" t="s">
        <v>89</v>
      </c>
      <c r="F436">
        <v>4</v>
      </c>
      <c r="G436" t="str">
        <f>+VLOOKUP(bloque3_2[[#This Row],[niño]],BD.niños[[Código]:[sexo]],6,FALSE)</f>
        <v>9 y 10</v>
      </c>
      <c r="H436" t="str">
        <f>+VLOOKUP(bloque3_2[[#This Row],[niño]],BD.niños[[Código]:[sexo]],7,FALSE)</f>
        <v>F</v>
      </c>
      <c r="I436" s="1">
        <v>3</v>
      </c>
    </row>
    <row r="437" spans="1:9" x14ac:dyDescent="0.55000000000000004">
      <c r="A437" s="1">
        <v>15</v>
      </c>
      <c r="B437" t="s">
        <v>551</v>
      </c>
      <c r="C437" s="1" t="s">
        <v>3</v>
      </c>
      <c r="D437" s="1">
        <v>4</v>
      </c>
      <c r="E437" s="1" t="s">
        <v>93</v>
      </c>
      <c r="F437">
        <v>4</v>
      </c>
      <c r="G437" t="str">
        <f>+VLOOKUP(bloque3_2[[#This Row],[niño]],BD.niños[[Código]:[sexo]],6,FALSE)</f>
        <v>9 y 10</v>
      </c>
      <c r="H437" t="str">
        <f>+VLOOKUP(bloque3_2[[#This Row],[niño]],BD.niños[[Código]:[sexo]],7,FALSE)</f>
        <v>F</v>
      </c>
      <c r="I437" s="1">
        <v>3</v>
      </c>
    </row>
    <row r="438" spans="1:9" x14ac:dyDescent="0.55000000000000004">
      <c r="A438" s="1">
        <v>15</v>
      </c>
      <c r="B438" t="s">
        <v>551</v>
      </c>
      <c r="C438" s="1" t="s">
        <v>3</v>
      </c>
      <c r="D438" s="1">
        <v>4</v>
      </c>
      <c r="E438" s="1" t="s">
        <v>97</v>
      </c>
      <c r="F438">
        <v>4</v>
      </c>
      <c r="G438" t="str">
        <f>+VLOOKUP(bloque3_2[[#This Row],[niño]],BD.niños[[Código]:[sexo]],6,FALSE)</f>
        <v>9 y 10</v>
      </c>
      <c r="H438" t="str">
        <f>+VLOOKUP(bloque3_2[[#This Row],[niño]],BD.niños[[Código]:[sexo]],7,FALSE)</f>
        <v>F</v>
      </c>
      <c r="I438" s="1">
        <v>3</v>
      </c>
    </row>
    <row r="439" spans="1:9" x14ac:dyDescent="0.55000000000000004">
      <c r="A439" s="1">
        <v>15</v>
      </c>
      <c r="B439" t="s">
        <v>551</v>
      </c>
      <c r="C439" s="1" t="s">
        <v>3</v>
      </c>
      <c r="D439" s="1">
        <v>4</v>
      </c>
      <c r="E439" s="1" t="s">
        <v>101</v>
      </c>
      <c r="F439">
        <v>4</v>
      </c>
      <c r="G439" t="str">
        <f>+VLOOKUP(bloque3_2[[#This Row],[niño]],BD.niños[[Código]:[sexo]],6,FALSE)</f>
        <v>9 y 10</v>
      </c>
      <c r="H439" t="str">
        <f>+VLOOKUP(bloque3_2[[#This Row],[niño]],BD.niños[[Código]:[sexo]],7,FALSE)</f>
        <v>F</v>
      </c>
      <c r="I439" s="1">
        <v>3</v>
      </c>
    </row>
    <row r="440" spans="1:9" x14ac:dyDescent="0.55000000000000004">
      <c r="A440" s="1">
        <v>15</v>
      </c>
      <c r="B440" t="s">
        <v>551</v>
      </c>
      <c r="C440" s="1" t="s">
        <v>3</v>
      </c>
      <c r="D440" s="1">
        <v>4</v>
      </c>
      <c r="E440" s="1" t="s">
        <v>150</v>
      </c>
      <c r="F440">
        <v>4</v>
      </c>
      <c r="G440" t="str">
        <f>+VLOOKUP(bloque3_2[[#This Row],[niño]],BD.niños[[Código]:[sexo]],6,FALSE)</f>
        <v>5 y 6</v>
      </c>
      <c r="H440" t="str">
        <f>+VLOOKUP(bloque3_2[[#This Row],[niño]],BD.niños[[Código]:[sexo]],7,FALSE)</f>
        <v>F</v>
      </c>
      <c r="I440" s="1">
        <v>3</v>
      </c>
    </row>
    <row r="441" spans="1:9" x14ac:dyDescent="0.55000000000000004">
      <c r="A441" s="1">
        <v>15</v>
      </c>
      <c r="B441" t="s">
        <v>551</v>
      </c>
      <c r="C441" s="1" t="s">
        <v>3</v>
      </c>
      <c r="D441" s="1">
        <v>4</v>
      </c>
      <c r="E441" s="1" t="s">
        <v>153</v>
      </c>
      <c r="F441">
        <v>4</v>
      </c>
      <c r="G441" t="str">
        <f>+VLOOKUP(bloque3_2[[#This Row],[niño]],BD.niños[[Código]:[sexo]],6,FALSE)</f>
        <v>7 y 8</v>
      </c>
      <c r="H441" t="str">
        <f>+VLOOKUP(bloque3_2[[#This Row],[niño]],BD.niños[[Código]:[sexo]],7,FALSE)</f>
        <v>M</v>
      </c>
      <c r="I441" s="1">
        <v>3</v>
      </c>
    </row>
    <row r="442" spans="1:9" x14ac:dyDescent="0.55000000000000004">
      <c r="A442" s="1">
        <v>15</v>
      </c>
      <c r="B442" t="s">
        <v>551</v>
      </c>
      <c r="C442" s="1" t="s">
        <v>3</v>
      </c>
      <c r="D442" s="1">
        <v>4</v>
      </c>
      <c r="E442" s="1" t="s">
        <v>157</v>
      </c>
      <c r="F442">
        <v>4</v>
      </c>
      <c r="G442" t="str">
        <f>+VLOOKUP(bloque3_2[[#This Row],[niño]],BD.niños[[Código]:[sexo]],6,FALSE)</f>
        <v>7 y 8</v>
      </c>
      <c r="H442" t="str">
        <f>+VLOOKUP(bloque3_2[[#This Row],[niño]],BD.niños[[Código]:[sexo]],7,FALSE)</f>
        <v>M</v>
      </c>
      <c r="I442" s="1">
        <v>3</v>
      </c>
    </row>
    <row r="443" spans="1:9" x14ac:dyDescent="0.55000000000000004">
      <c r="A443" s="1">
        <v>15</v>
      </c>
      <c r="B443" t="s">
        <v>551</v>
      </c>
      <c r="C443" s="1" t="s">
        <v>3</v>
      </c>
      <c r="D443" s="1">
        <v>4</v>
      </c>
      <c r="E443" s="1" t="s">
        <v>164</v>
      </c>
      <c r="F443">
        <v>4</v>
      </c>
      <c r="G443" t="str">
        <f>+VLOOKUP(bloque3_2[[#This Row],[niño]],BD.niños[[Código]:[sexo]],6,FALSE)</f>
        <v>5 y 6</v>
      </c>
      <c r="H443" t="str">
        <f>+VLOOKUP(bloque3_2[[#This Row],[niño]],BD.niños[[Código]:[sexo]],7,FALSE)</f>
        <v>M</v>
      </c>
      <c r="I443" s="1">
        <v>3</v>
      </c>
    </row>
    <row r="444" spans="1:9" x14ac:dyDescent="0.55000000000000004">
      <c r="A444" s="1">
        <v>15</v>
      </c>
      <c r="B444" t="s">
        <v>551</v>
      </c>
      <c r="C444" s="1" t="s">
        <v>3</v>
      </c>
      <c r="D444" s="1">
        <v>4</v>
      </c>
      <c r="E444" s="1" t="s">
        <v>165</v>
      </c>
      <c r="F444">
        <v>4</v>
      </c>
      <c r="G444" t="str">
        <f>+VLOOKUP(bloque3_2[[#This Row],[niño]],BD.niños[[Código]:[sexo]],6,FALSE)</f>
        <v>5 y 6</v>
      </c>
      <c r="H444" t="str">
        <f>+VLOOKUP(bloque3_2[[#This Row],[niño]],BD.niños[[Código]:[sexo]],7,FALSE)</f>
        <v>M</v>
      </c>
      <c r="I444" s="1">
        <v>3</v>
      </c>
    </row>
    <row r="445" spans="1:9" x14ac:dyDescent="0.55000000000000004">
      <c r="A445" s="1">
        <v>15</v>
      </c>
      <c r="B445" t="s">
        <v>551</v>
      </c>
      <c r="C445" s="1" t="s">
        <v>3</v>
      </c>
      <c r="D445" s="1">
        <v>4</v>
      </c>
      <c r="E445" s="1" t="s">
        <v>168</v>
      </c>
      <c r="F445">
        <v>4</v>
      </c>
      <c r="G445" t="str">
        <f>+VLOOKUP(bloque3_2[[#This Row],[niño]],BD.niños[[Código]:[sexo]],6,FALSE)</f>
        <v>7 y 8</v>
      </c>
      <c r="H445" t="str">
        <f>+VLOOKUP(bloque3_2[[#This Row],[niño]],BD.niños[[Código]:[sexo]],7,FALSE)</f>
        <v>F</v>
      </c>
      <c r="I445" s="1">
        <v>3</v>
      </c>
    </row>
    <row r="446" spans="1:9" x14ac:dyDescent="0.55000000000000004">
      <c r="A446" s="1">
        <v>15</v>
      </c>
      <c r="B446" t="s">
        <v>551</v>
      </c>
      <c r="C446" s="1" t="s">
        <v>3</v>
      </c>
      <c r="D446" s="1">
        <v>4</v>
      </c>
      <c r="E446" s="1" t="s">
        <v>172</v>
      </c>
      <c r="F446">
        <v>4</v>
      </c>
      <c r="G446" t="str">
        <f>+VLOOKUP(bloque3_2[[#This Row],[niño]],BD.niños[[Código]:[sexo]],6,FALSE)</f>
        <v>7 y 8</v>
      </c>
      <c r="H446" t="str">
        <f>+VLOOKUP(bloque3_2[[#This Row],[niño]],BD.niños[[Código]:[sexo]],7,FALSE)</f>
        <v>F</v>
      </c>
      <c r="I446" s="1">
        <v>3</v>
      </c>
    </row>
    <row r="447" spans="1:9" x14ac:dyDescent="0.55000000000000004">
      <c r="A447" s="1">
        <v>15</v>
      </c>
      <c r="B447" t="s">
        <v>551</v>
      </c>
      <c r="C447" s="1" t="s">
        <v>3</v>
      </c>
      <c r="D447" s="1">
        <v>4</v>
      </c>
      <c r="E447" s="1" t="s">
        <v>176</v>
      </c>
      <c r="F447">
        <v>4</v>
      </c>
      <c r="G447" t="str">
        <f>+VLOOKUP(bloque3_2[[#This Row],[niño]],BD.niños[[Código]:[sexo]],6,FALSE)</f>
        <v>5 y 6</v>
      </c>
      <c r="H447" t="str">
        <f>+VLOOKUP(bloque3_2[[#This Row],[niño]],BD.niños[[Código]:[sexo]],7,FALSE)</f>
        <v>F</v>
      </c>
      <c r="I447" s="1">
        <v>3</v>
      </c>
    </row>
    <row r="448" spans="1:9" x14ac:dyDescent="0.55000000000000004">
      <c r="A448" s="1">
        <v>15</v>
      </c>
      <c r="B448" t="s">
        <v>551</v>
      </c>
      <c r="C448" s="1" t="s">
        <v>3</v>
      </c>
      <c r="D448" s="1">
        <v>4</v>
      </c>
      <c r="E448" s="1" t="s">
        <v>180</v>
      </c>
      <c r="F448">
        <v>4</v>
      </c>
      <c r="G448" t="str">
        <f>+VLOOKUP(bloque3_2[[#This Row],[niño]],BD.niños[[Código]:[sexo]],6,FALSE)</f>
        <v>7 y 8</v>
      </c>
      <c r="H448" t="str">
        <f>+VLOOKUP(bloque3_2[[#This Row],[niño]],BD.niños[[Código]:[sexo]],7,FALSE)</f>
        <v>F</v>
      </c>
      <c r="I448" s="1">
        <v>3</v>
      </c>
    </row>
    <row r="449" spans="1:9" x14ac:dyDescent="0.55000000000000004">
      <c r="A449" s="1">
        <v>15</v>
      </c>
      <c r="B449" t="s">
        <v>551</v>
      </c>
      <c r="C449" s="1" t="s">
        <v>3</v>
      </c>
      <c r="D449" s="1">
        <v>4</v>
      </c>
      <c r="E449" s="1" t="s">
        <v>234</v>
      </c>
      <c r="F449">
        <v>4</v>
      </c>
      <c r="G449" t="str">
        <f>+VLOOKUP(bloque3_2[[#This Row],[niño]],BD.niños[[Código]:[sexo]],6,FALSE)</f>
        <v>9 y 10</v>
      </c>
      <c r="H449" t="str">
        <f>+VLOOKUP(bloque3_2[[#This Row],[niño]],BD.niños[[Código]:[sexo]],7,FALSE)</f>
        <v>M</v>
      </c>
      <c r="I449" s="1">
        <v>3</v>
      </c>
    </row>
    <row r="450" spans="1:9" x14ac:dyDescent="0.55000000000000004">
      <c r="A450" s="1">
        <v>15</v>
      </c>
      <c r="B450" t="s">
        <v>551</v>
      </c>
      <c r="C450" s="1" t="s">
        <v>3</v>
      </c>
      <c r="D450" s="1">
        <v>4</v>
      </c>
      <c r="E450" s="1" t="s">
        <v>238</v>
      </c>
      <c r="F450">
        <v>4</v>
      </c>
      <c r="G450" t="str">
        <f>+VLOOKUP(bloque3_2[[#This Row],[niño]],BD.niños[[Código]:[sexo]],6,FALSE)</f>
        <v>9 y 10</v>
      </c>
      <c r="H450" t="str">
        <f>+VLOOKUP(bloque3_2[[#This Row],[niño]],BD.niños[[Código]:[sexo]],7,FALSE)</f>
        <v>M</v>
      </c>
      <c r="I450" s="1">
        <v>3</v>
      </c>
    </row>
    <row r="451" spans="1:9" x14ac:dyDescent="0.55000000000000004">
      <c r="A451" s="1">
        <v>15</v>
      </c>
      <c r="B451" t="s">
        <v>551</v>
      </c>
      <c r="C451" s="1" t="s">
        <v>3</v>
      </c>
      <c r="D451" s="1">
        <v>4</v>
      </c>
      <c r="E451" s="1" t="s">
        <v>241</v>
      </c>
      <c r="F451">
        <v>4</v>
      </c>
      <c r="G451" t="str">
        <f>+VLOOKUP(bloque3_2[[#This Row],[niño]],BD.niños[[Código]:[sexo]],6,FALSE)</f>
        <v>9 y 10</v>
      </c>
      <c r="H451" t="str">
        <f>+VLOOKUP(bloque3_2[[#This Row],[niño]],BD.niños[[Código]:[sexo]],7,FALSE)</f>
        <v>F</v>
      </c>
      <c r="I451" s="1">
        <v>3</v>
      </c>
    </row>
    <row r="452" spans="1:9" x14ac:dyDescent="0.55000000000000004">
      <c r="A452" s="1">
        <v>15</v>
      </c>
      <c r="B452" t="s">
        <v>551</v>
      </c>
      <c r="C452" s="1" t="s">
        <v>3</v>
      </c>
      <c r="D452" s="1">
        <v>4</v>
      </c>
      <c r="E452" s="1" t="s">
        <v>245</v>
      </c>
      <c r="F452">
        <v>4</v>
      </c>
      <c r="G452" t="str">
        <f>+VLOOKUP(bloque3_2[[#This Row],[niño]],BD.niños[[Código]:[sexo]],6,FALSE)</f>
        <v>7 y 8</v>
      </c>
      <c r="H452" t="str">
        <f>+VLOOKUP(bloque3_2[[#This Row],[niño]],BD.niños[[Código]:[sexo]],7,FALSE)</f>
        <v>M</v>
      </c>
      <c r="I452" s="1">
        <v>3</v>
      </c>
    </row>
    <row r="453" spans="1:9" x14ac:dyDescent="0.55000000000000004">
      <c r="A453" s="1">
        <v>15</v>
      </c>
      <c r="B453" t="s">
        <v>551</v>
      </c>
      <c r="C453" s="1" t="s">
        <v>3</v>
      </c>
      <c r="D453" s="1">
        <v>4</v>
      </c>
      <c r="E453" s="1" t="s">
        <v>249</v>
      </c>
      <c r="F453">
        <v>4</v>
      </c>
      <c r="G453" t="str">
        <f>+VLOOKUP(bloque3_2[[#This Row],[niño]],BD.niños[[Código]:[sexo]],6,FALSE)</f>
        <v>5 y 6</v>
      </c>
      <c r="H453" t="str">
        <f>+VLOOKUP(bloque3_2[[#This Row],[niño]],BD.niños[[Código]:[sexo]],7,FALSE)</f>
        <v>M</v>
      </c>
      <c r="I453" s="1">
        <v>3</v>
      </c>
    </row>
    <row r="454" spans="1:9" x14ac:dyDescent="0.55000000000000004">
      <c r="A454" s="1">
        <v>15</v>
      </c>
      <c r="B454" t="s">
        <v>551</v>
      </c>
      <c r="C454" s="1" t="s">
        <v>3</v>
      </c>
      <c r="D454" s="1">
        <v>4</v>
      </c>
      <c r="E454" s="1" t="s">
        <v>253</v>
      </c>
      <c r="F454">
        <v>4</v>
      </c>
      <c r="G454" t="str">
        <f>+VLOOKUP(bloque3_2[[#This Row],[niño]],BD.niños[[Código]:[sexo]],6,FALSE)</f>
        <v>7 y 8</v>
      </c>
      <c r="H454" t="str">
        <f>+VLOOKUP(bloque3_2[[#This Row],[niño]],BD.niños[[Código]:[sexo]],7,FALSE)</f>
        <v>M</v>
      </c>
      <c r="I454" s="1">
        <v>3</v>
      </c>
    </row>
    <row r="455" spans="1:9" x14ac:dyDescent="0.55000000000000004">
      <c r="A455" s="1">
        <v>15</v>
      </c>
      <c r="B455" t="s">
        <v>551</v>
      </c>
      <c r="C455" s="1" t="s">
        <v>3</v>
      </c>
      <c r="D455" s="1">
        <v>4</v>
      </c>
      <c r="E455" s="1" t="s">
        <v>257</v>
      </c>
      <c r="F455">
        <v>4</v>
      </c>
      <c r="G455" t="str">
        <f>+VLOOKUP(bloque3_2[[#This Row],[niño]],BD.niños[[Código]:[sexo]],6,FALSE)</f>
        <v>7 y 8</v>
      </c>
      <c r="H455" t="str">
        <f>+VLOOKUP(bloque3_2[[#This Row],[niño]],BD.niños[[Código]:[sexo]],7,FALSE)</f>
        <v>M</v>
      </c>
      <c r="I455" s="1">
        <v>3</v>
      </c>
    </row>
    <row r="456" spans="1:9" x14ac:dyDescent="0.55000000000000004">
      <c r="A456" s="1">
        <v>15</v>
      </c>
      <c r="B456" t="s">
        <v>551</v>
      </c>
      <c r="C456" s="1" t="s">
        <v>3</v>
      </c>
      <c r="D456" s="1">
        <v>4</v>
      </c>
      <c r="E456" s="1" t="s">
        <v>299</v>
      </c>
      <c r="F456">
        <v>4</v>
      </c>
      <c r="G456" t="str">
        <f>+VLOOKUP(bloque3_2[[#This Row],[niño]],BD.niños[[Código]:[sexo]],6,FALSE)</f>
        <v>7 y 8</v>
      </c>
      <c r="H456" t="str">
        <f>+VLOOKUP(bloque3_2[[#This Row],[niño]],BD.niños[[Código]:[sexo]],7,FALSE)</f>
        <v>M</v>
      </c>
      <c r="I456" s="1">
        <v>3</v>
      </c>
    </row>
    <row r="457" spans="1:9" x14ac:dyDescent="0.55000000000000004">
      <c r="A457" s="1">
        <v>15</v>
      </c>
      <c r="B457" t="s">
        <v>551</v>
      </c>
      <c r="C457" s="1" t="s">
        <v>3</v>
      </c>
      <c r="D457" s="1">
        <v>4</v>
      </c>
      <c r="E457" s="1" t="s">
        <v>301</v>
      </c>
      <c r="F457">
        <v>4</v>
      </c>
      <c r="G457" t="str">
        <f>+VLOOKUP(bloque3_2[[#This Row],[niño]],BD.niños[[Código]:[sexo]],6,FALSE)</f>
        <v>5 y 6</v>
      </c>
      <c r="H457" t="str">
        <f>+VLOOKUP(bloque3_2[[#This Row],[niño]],BD.niños[[Código]:[sexo]],7,FALSE)</f>
        <v>M</v>
      </c>
      <c r="I457" s="1">
        <v>3</v>
      </c>
    </row>
    <row r="458" spans="1:9" x14ac:dyDescent="0.55000000000000004">
      <c r="A458" s="1">
        <v>15</v>
      </c>
      <c r="B458" t="s">
        <v>551</v>
      </c>
      <c r="C458" s="1" t="s">
        <v>3</v>
      </c>
      <c r="D458" s="1">
        <v>4</v>
      </c>
      <c r="E458" s="1" t="s">
        <v>305</v>
      </c>
      <c r="F458">
        <v>4</v>
      </c>
      <c r="G458" t="str">
        <f>+VLOOKUP(bloque3_2[[#This Row],[niño]],BD.niños[[Código]:[sexo]],6,FALSE)</f>
        <v>7 y 8</v>
      </c>
      <c r="H458" t="str">
        <f>+VLOOKUP(bloque3_2[[#This Row],[niño]],BD.niños[[Código]:[sexo]],7,FALSE)</f>
        <v>M</v>
      </c>
      <c r="I458" s="1">
        <v>3</v>
      </c>
    </row>
    <row r="459" spans="1:9" x14ac:dyDescent="0.55000000000000004">
      <c r="A459" s="1">
        <v>15</v>
      </c>
      <c r="B459" t="s">
        <v>551</v>
      </c>
      <c r="C459" s="1" t="s">
        <v>3</v>
      </c>
      <c r="D459" s="1">
        <v>4</v>
      </c>
      <c r="E459" s="1" t="s">
        <v>308</v>
      </c>
      <c r="F459">
        <v>4</v>
      </c>
      <c r="G459" t="str">
        <f>+VLOOKUP(bloque3_2[[#This Row],[niño]],BD.niños[[Código]:[sexo]],6,FALSE)</f>
        <v>9 y 10</v>
      </c>
      <c r="H459" t="str">
        <f>+VLOOKUP(bloque3_2[[#This Row],[niño]],BD.niños[[Código]:[sexo]],7,FALSE)</f>
        <v>M</v>
      </c>
      <c r="I459" s="1">
        <v>3</v>
      </c>
    </row>
    <row r="460" spans="1:9" x14ac:dyDescent="0.55000000000000004">
      <c r="A460" s="1">
        <v>15</v>
      </c>
      <c r="B460" t="s">
        <v>551</v>
      </c>
      <c r="C460" s="1" t="s">
        <v>3</v>
      </c>
      <c r="D460" s="1">
        <v>4</v>
      </c>
      <c r="E460" s="1" t="s">
        <v>311</v>
      </c>
      <c r="F460">
        <v>4</v>
      </c>
      <c r="G460" t="str">
        <f>+VLOOKUP(bloque3_2[[#This Row],[niño]],BD.niños[[Código]:[sexo]],6,FALSE)</f>
        <v>9 y 10</v>
      </c>
      <c r="H460" t="str">
        <f>+VLOOKUP(bloque3_2[[#This Row],[niño]],BD.niños[[Código]:[sexo]],7,FALSE)</f>
        <v>M</v>
      </c>
      <c r="I460" s="1">
        <v>3</v>
      </c>
    </row>
    <row r="461" spans="1:9" x14ac:dyDescent="0.55000000000000004">
      <c r="A461" s="1">
        <v>15</v>
      </c>
      <c r="B461" t="s">
        <v>551</v>
      </c>
      <c r="C461" s="1" t="s">
        <v>3</v>
      </c>
      <c r="D461" s="1">
        <v>4</v>
      </c>
      <c r="E461" s="1" t="s">
        <v>314</v>
      </c>
      <c r="F461">
        <v>4</v>
      </c>
      <c r="G461" t="str">
        <f>+VLOOKUP(bloque3_2[[#This Row],[niño]],BD.niños[[Código]:[sexo]],6,FALSE)</f>
        <v>9 y 10</v>
      </c>
      <c r="H461" t="str">
        <f>+VLOOKUP(bloque3_2[[#This Row],[niño]],BD.niños[[Código]:[sexo]],7,FALSE)</f>
        <v>M</v>
      </c>
      <c r="I461" s="1">
        <v>3</v>
      </c>
    </row>
    <row r="462" spans="1:9" x14ac:dyDescent="0.55000000000000004">
      <c r="A462" s="1">
        <v>15</v>
      </c>
      <c r="B462" t="s">
        <v>551</v>
      </c>
      <c r="C462" s="1" t="s">
        <v>3</v>
      </c>
      <c r="D462" s="1">
        <v>4</v>
      </c>
      <c r="E462" s="1" t="s">
        <v>372</v>
      </c>
      <c r="F462">
        <v>4</v>
      </c>
      <c r="G462" t="str">
        <f>+VLOOKUP(bloque3_2[[#This Row],[niño]],BD.niños[[Código]:[sexo]],6,FALSE)</f>
        <v>9 y 10</v>
      </c>
      <c r="H462" t="str">
        <f>+VLOOKUP(bloque3_2[[#This Row],[niño]],BD.niños[[Código]:[sexo]],7,FALSE)</f>
        <v>M</v>
      </c>
      <c r="I462" s="1">
        <v>3</v>
      </c>
    </row>
    <row r="463" spans="1:9" x14ac:dyDescent="0.55000000000000004">
      <c r="A463" s="1">
        <v>15</v>
      </c>
      <c r="B463" t="s">
        <v>551</v>
      </c>
      <c r="C463" s="1" t="s">
        <v>3</v>
      </c>
      <c r="D463" s="1">
        <v>4</v>
      </c>
      <c r="E463" s="1" t="s">
        <v>337</v>
      </c>
      <c r="F463">
        <v>4</v>
      </c>
      <c r="G463" t="str">
        <f>+VLOOKUP(bloque3_2[[#This Row],[niño]],BD.niños[[Código]:[sexo]],6,FALSE)</f>
        <v>7 y 8</v>
      </c>
      <c r="H463" t="str">
        <f>+VLOOKUP(bloque3_2[[#This Row],[niño]],BD.niños[[Código]:[sexo]],7,FALSE)</f>
        <v>M</v>
      </c>
      <c r="I463" s="1">
        <v>3</v>
      </c>
    </row>
    <row r="464" spans="1:9" x14ac:dyDescent="0.55000000000000004">
      <c r="A464" s="1">
        <v>15</v>
      </c>
      <c r="B464" t="s">
        <v>551</v>
      </c>
      <c r="C464" s="1" t="s">
        <v>3</v>
      </c>
      <c r="D464" s="1">
        <v>4</v>
      </c>
      <c r="E464" s="1" t="s">
        <v>341</v>
      </c>
      <c r="F464">
        <v>4</v>
      </c>
      <c r="G464" t="str">
        <f>+VLOOKUP(bloque3_2[[#This Row],[niño]],BD.niños[[Código]:[sexo]],6,FALSE)</f>
        <v>7 y 8</v>
      </c>
      <c r="H464" t="str">
        <f>+VLOOKUP(bloque3_2[[#This Row],[niño]],BD.niños[[Código]:[sexo]],7,FALSE)</f>
        <v>F</v>
      </c>
      <c r="I464" s="1">
        <v>3</v>
      </c>
    </row>
    <row r="465" spans="1:9" x14ac:dyDescent="0.55000000000000004">
      <c r="A465" s="1">
        <v>15</v>
      </c>
      <c r="B465" t="s">
        <v>551</v>
      </c>
      <c r="C465" s="1" t="s">
        <v>3</v>
      </c>
      <c r="D465" s="1">
        <v>4</v>
      </c>
      <c r="E465" s="1" t="s">
        <v>344</v>
      </c>
      <c r="F465">
        <v>5</v>
      </c>
      <c r="G465" t="str">
        <f>+VLOOKUP(bloque3_2[[#This Row],[niño]],BD.niños[[Código]:[sexo]],6,FALSE)</f>
        <v>5 y 6</v>
      </c>
      <c r="H465" t="str">
        <f>+VLOOKUP(bloque3_2[[#This Row],[niño]],BD.niños[[Código]:[sexo]],7,FALSE)</f>
        <v>F</v>
      </c>
      <c r="I465" s="1">
        <v>3</v>
      </c>
    </row>
    <row r="466" spans="1:9" x14ac:dyDescent="0.55000000000000004">
      <c r="A466" s="1">
        <v>15</v>
      </c>
      <c r="B466" t="s">
        <v>551</v>
      </c>
      <c r="C466" s="1" t="s">
        <v>3</v>
      </c>
      <c r="D466" s="1">
        <v>4</v>
      </c>
      <c r="E466" s="1" t="s">
        <v>348</v>
      </c>
      <c r="F466">
        <v>4</v>
      </c>
      <c r="G466" t="str">
        <f>+VLOOKUP(bloque3_2[[#This Row],[niño]],BD.niños[[Código]:[sexo]],6,FALSE)</f>
        <v>5 y 6</v>
      </c>
      <c r="H466" t="str">
        <f>+VLOOKUP(bloque3_2[[#This Row],[niño]],BD.niños[[Código]:[sexo]],7,FALSE)</f>
        <v>M</v>
      </c>
      <c r="I466" s="1">
        <v>3</v>
      </c>
    </row>
    <row r="467" spans="1:9" x14ac:dyDescent="0.55000000000000004">
      <c r="A467" s="1">
        <v>16</v>
      </c>
      <c r="B467" t="s">
        <v>553</v>
      </c>
      <c r="C467" s="1" t="s">
        <v>4</v>
      </c>
      <c r="D467" s="1">
        <v>5</v>
      </c>
      <c r="E467" s="1" t="s">
        <v>89</v>
      </c>
      <c r="F467">
        <v>6</v>
      </c>
      <c r="G467" t="str">
        <f>+VLOOKUP(bloque3_2[[#This Row],[niño]],BD.niños[[Código]:[sexo]],6,FALSE)</f>
        <v>9 y 10</v>
      </c>
      <c r="H467" t="str">
        <f>+VLOOKUP(bloque3_2[[#This Row],[niño]],BD.niños[[Código]:[sexo]],7,FALSE)</f>
        <v>F</v>
      </c>
      <c r="I467" s="1">
        <v>3</v>
      </c>
    </row>
    <row r="468" spans="1:9" x14ac:dyDescent="0.55000000000000004">
      <c r="A468" s="1">
        <v>16</v>
      </c>
      <c r="B468" t="s">
        <v>553</v>
      </c>
      <c r="C468" s="1" t="s">
        <v>4</v>
      </c>
      <c r="D468" s="1">
        <v>5</v>
      </c>
      <c r="E468" s="1" t="s">
        <v>93</v>
      </c>
      <c r="F468">
        <v>6</v>
      </c>
      <c r="G468" t="str">
        <f>+VLOOKUP(bloque3_2[[#This Row],[niño]],BD.niños[[Código]:[sexo]],6,FALSE)</f>
        <v>9 y 10</v>
      </c>
      <c r="H468" t="str">
        <f>+VLOOKUP(bloque3_2[[#This Row],[niño]],BD.niños[[Código]:[sexo]],7,FALSE)</f>
        <v>F</v>
      </c>
      <c r="I468" s="1">
        <v>3</v>
      </c>
    </row>
    <row r="469" spans="1:9" x14ac:dyDescent="0.55000000000000004">
      <c r="A469" s="1">
        <v>16</v>
      </c>
      <c r="B469" t="s">
        <v>553</v>
      </c>
      <c r="C469" s="1" t="s">
        <v>4</v>
      </c>
      <c r="D469" s="1">
        <v>5</v>
      </c>
      <c r="E469" s="1" t="s">
        <v>97</v>
      </c>
      <c r="F469">
        <v>5</v>
      </c>
      <c r="G469" t="str">
        <f>+VLOOKUP(bloque3_2[[#This Row],[niño]],BD.niños[[Código]:[sexo]],6,FALSE)</f>
        <v>9 y 10</v>
      </c>
      <c r="H469" t="str">
        <f>+VLOOKUP(bloque3_2[[#This Row],[niño]],BD.niños[[Código]:[sexo]],7,FALSE)</f>
        <v>F</v>
      </c>
      <c r="I469" s="1">
        <v>3</v>
      </c>
    </row>
    <row r="470" spans="1:9" x14ac:dyDescent="0.55000000000000004">
      <c r="A470" s="1">
        <v>16</v>
      </c>
      <c r="B470" t="s">
        <v>553</v>
      </c>
      <c r="C470" s="1" t="s">
        <v>4</v>
      </c>
      <c r="D470" s="1">
        <v>5</v>
      </c>
      <c r="E470" s="1" t="s">
        <v>101</v>
      </c>
      <c r="F470">
        <v>6</v>
      </c>
      <c r="G470" t="str">
        <f>+VLOOKUP(bloque3_2[[#This Row],[niño]],BD.niños[[Código]:[sexo]],6,FALSE)</f>
        <v>9 y 10</v>
      </c>
      <c r="H470" t="str">
        <f>+VLOOKUP(bloque3_2[[#This Row],[niño]],BD.niños[[Código]:[sexo]],7,FALSE)</f>
        <v>F</v>
      </c>
      <c r="I470" s="1">
        <v>3</v>
      </c>
    </row>
    <row r="471" spans="1:9" x14ac:dyDescent="0.55000000000000004">
      <c r="A471" s="1">
        <v>16</v>
      </c>
      <c r="B471" t="s">
        <v>553</v>
      </c>
      <c r="C471" s="1" t="s">
        <v>4</v>
      </c>
      <c r="D471" s="1">
        <v>5</v>
      </c>
      <c r="E471" s="1" t="s">
        <v>150</v>
      </c>
      <c r="F471">
        <v>6</v>
      </c>
      <c r="G471" t="str">
        <f>+VLOOKUP(bloque3_2[[#This Row],[niño]],BD.niños[[Código]:[sexo]],6,FALSE)</f>
        <v>5 y 6</v>
      </c>
      <c r="H471" t="str">
        <f>+VLOOKUP(bloque3_2[[#This Row],[niño]],BD.niños[[Código]:[sexo]],7,FALSE)</f>
        <v>F</v>
      </c>
      <c r="I471" s="1">
        <v>3</v>
      </c>
    </row>
    <row r="472" spans="1:9" x14ac:dyDescent="0.55000000000000004">
      <c r="A472" s="1">
        <v>16</v>
      </c>
      <c r="B472" t="s">
        <v>553</v>
      </c>
      <c r="C472" s="1" t="s">
        <v>4</v>
      </c>
      <c r="D472" s="1">
        <v>5</v>
      </c>
      <c r="E472" s="1" t="s">
        <v>153</v>
      </c>
      <c r="F472">
        <v>6</v>
      </c>
      <c r="G472" t="str">
        <f>+VLOOKUP(bloque3_2[[#This Row],[niño]],BD.niños[[Código]:[sexo]],6,FALSE)</f>
        <v>7 y 8</v>
      </c>
      <c r="H472" t="str">
        <f>+VLOOKUP(bloque3_2[[#This Row],[niño]],BD.niños[[Código]:[sexo]],7,FALSE)</f>
        <v>M</v>
      </c>
      <c r="I472" s="1">
        <v>3</v>
      </c>
    </row>
    <row r="473" spans="1:9" x14ac:dyDescent="0.55000000000000004">
      <c r="A473" s="1">
        <v>16</v>
      </c>
      <c r="B473" t="s">
        <v>553</v>
      </c>
      <c r="C473" s="1" t="s">
        <v>4</v>
      </c>
      <c r="D473" s="1">
        <v>5</v>
      </c>
      <c r="E473" s="1" t="s">
        <v>157</v>
      </c>
      <c r="F473">
        <v>5</v>
      </c>
      <c r="G473" t="str">
        <f>+VLOOKUP(bloque3_2[[#This Row],[niño]],BD.niños[[Código]:[sexo]],6,FALSE)</f>
        <v>7 y 8</v>
      </c>
      <c r="H473" t="str">
        <f>+VLOOKUP(bloque3_2[[#This Row],[niño]],BD.niños[[Código]:[sexo]],7,FALSE)</f>
        <v>M</v>
      </c>
      <c r="I473" s="1">
        <v>3</v>
      </c>
    </row>
    <row r="474" spans="1:9" x14ac:dyDescent="0.55000000000000004">
      <c r="A474" s="1">
        <v>16</v>
      </c>
      <c r="B474" t="s">
        <v>553</v>
      </c>
      <c r="C474" s="1" t="s">
        <v>4</v>
      </c>
      <c r="D474" s="1">
        <v>5</v>
      </c>
      <c r="E474" s="1" t="s">
        <v>164</v>
      </c>
      <c r="F474">
        <v>6</v>
      </c>
      <c r="G474" t="str">
        <f>+VLOOKUP(bloque3_2[[#This Row],[niño]],BD.niños[[Código]:[sexo]],6,FALSE)</f>
        <v>5 y 6</v>
      </c>
      <c r="H474" t="str">
        <f>+VLOOKUP(bloque3_2[[#This Row],[niño]],BD.niños[[Código]:[sexo]],7,FALSE)</f>
        <v>M</v>
      </c>
      <c r="I474" s="1">
        <v>3</v>
      </c>
    </row>
    <row r="475" spans="1:9" x14ac:dyDescent="0.55000000000000004">
      <c r="A475" s="1">
        <v>16</v>
      </c>
      <c r="B475" t="s">
        <v>553</v>
      </c>
      <c r="C475" s="1" t="s">
        <v>4</v>
      </c>
      <c r="D475" s="1">
        <v>5</v>
      </c>
      <c r="E475" s="1" t="s">
        <v>165</v>
      </c>
      <c r="F475">
        <v>6</v>
      </c>
      <c r="G475" t="str">
        <f>+VLOOKUP(bloque3_2[[#This Row],[niño]],BD.niños[[Código]:[sexo]],6,FALSE)</f>
        <v>5 y 6</v>
      </c>
      <c r="H475" t="str">
        <f>+VLOOKUP(bloque3_2[[#This Row],[niño]],BD.niños[[Código]:[sexo]],7,FALSE)</f>
        <v>M</v>
      </c>
      <c r="I475" s="1">
        <v>3</v>
      </c>
    </row>
    <row r="476" spans="1:9" x14ac:dyDescent="0.55000000000000004">
      <c r="A476" s="1">
        <v>16</v>
      </c>
      <c r="B476" t="s">
        <v>553</v>
      </c>
      <c r="C476" s="1" t="s">
        <v>4</v>
      </c>
      <c r="D476" s="1">
        <v>5</v>
      </c>
      <c r="E476" s="1" t="s">
        <v>168</v>
      </c>
      <c r="F476">
        <v>1</v>
      </c>
      <c r="G476" t="str">
        <f>+VLOOKUP(bloque3_2[[#This Row],[niño]],BD.niños[[Código]:[sexo]],6,FALSE)</f>
        <v>7 y 8</v>
      </c>
      <c r="H476" t="str">
        <f>+VLOOKUP(bloque3_2[[#This Row],[niño]],BD.niños[[Código]:[sexo]],7,FALSE)</f>
        <v>F</v>
      </c>
      <c r="I476" s="1">
        <v>3</v>
      </c>
    </row>
    <row r="477" spans="1:9" x14ac:dyDescent="0.55000000000000004">
      <c r="A477" s="1">
        <v>16</v>
      </c>
      <c r="B477" t="s">
        <v>553</v>
      </c>
      <c r="C477" s="1" t="s">
        <v>4</v>
      </c>
      <c r="D477" s="1">
        <v>5</v>
      </c>
      <c r="E477" s="1" t="s">
        <v>172</v>
      </c>
      <c r="F477">
        <v>5</v>
      </c>
      <c r="G477" t="str">
        <f>+VLOOKUP(bloque3_2[[#This Row],[niño]],BD.niños[[Código]:[sexo]],6,FALSE)</f>
        <v>7 y 8</v>
      </c>
      <c r="H477" t="str">
        <f>+VLOOKUP(bloque3_2[[#This Row],[niño]],BD.niños[[Código]:[sexo]],7,FALSE)</f>
        <v>F</v>
      </c>
      <c r="I477" s="1">
        <v>3</v>
      </c>
    </row>
    <row r="478" spans="1:9" x14ac:dyDescent="0.55000000000000004">
      <c r="A478" s="1">
        <v>16</v>
      </c>
      <c r="B478" t="s">
        <v>553</v>
      </c>
      <c r="C478" s="1" t="s">
        <v>4</v>
      </c>
      <c r="D478" s="1">
        <v>5</v>
      </c>
      <c r="E478" s="1" t="s">
        <v>176</v>
      </c>
      <c r="F478">
        <v>6</v>
      </c>
      <c r="G478" t="str">
        <f>+VLOOKUP(bloque3_2[[#This Row],[niño]],BD.niños[[Código]:[sexo]],6,FALSE)</f>
        <v>5 y 6</v>
      </c>
      <c r="H478" t="str">
        <f>+VLOOKUP(bloque3_2[[#This Row],[niño]],BD.niños[[Código]:[sexo]],7,FALSE)</f>
        <v>F</v>
      </c>
      <c r="I478" s="1">
        <v>3</v>
      </c>
    </row>
    <row r="479" spans="1:9" x14ac:dyDescent="0.55000000000000004">
      <c r="A479" s="1">
        <v>16</v>
      </c>
      <c r="B479" t="s">
        <v>553</v>
      </c>
      <c r="C479" s="1" t="s">
        <v>4</v>
      </c>
      <c r="D479" s="1">
        <v>5</v>
      </c>
      <c r="E479" s="1" t="s">
        <v>180</v>
      </c>
      <c r="F479">
        <v>6</v>
      </c>
      <c r="G479" t="str">
        <f>+VLOOKUP(bloque3_2[[#This Row],[niño]],BD.niños[[Código]:[sexo]],6,FALSE)</f>
        <v>7 y 8</v>
      </c>
      <c r="H479" t="str">
        <f>+VLOOKUP(bloque3_2[[#This Row],[niño]],BD.niños[[Código]:[sexo]],7,FALSE)</f>
        <v>F</v>
      </c>
      <c r="I479" s="1">
        <v>3</v>
      </c>
    </row>
    <row r="480" spans="1:9" x14ac:dyDescent="0.55000000000000004">
      <c r="A480" s="1">
        <v>16</v>
      </c>
      <c r="B480" t="s">
        <v>553</v>
      </c>
      <c r="C480" s="1" t="s">
        <v>4</v>
      </c>
      <c r="D480" s="1">
        <v>5</v>
      </c>
      <c r="E480" s="1" t="s">
        <v>234</v>
      </c>
      <c r="F480">
        <v>5</v>
      </c>
      <c r="G480" t="str">
        <f>+VLOOKUP(bloque3_2[[#This Row],[niño]],BD.niños[[Código]:[sexo]],6,FALSE)</f>
        <v>9 y 10</v>
      </c>
      <c r="H480" t="str">
        <f>+VLOOKUP(bloque3_2[[#This Row],[niño]],BD.niños[[Código]:[sexo]],7,FALSE)</f>
        <v>M</v>
      </c>
      <c r="I480" s="1">
        <v>3</v>
      </c>
    </row>
    <row r="481" spans="1:9" x14ac:dyDescent="0.55000000000000004">
      <c r="A481" s="1">
        <v>16</v>
      </c>
      <c r="B481" t="s">
        <v>553</v>
      </c>
      <c r="C481" s="1" t="s">
        <v>4</v>
      </c>
      <c r="D481" s="1">
        <v>5</v>
      </c>
      <c r="E481" s="1" t="s">
        <v>238</v>
      </c>
      <c r="F481">
        <v>5</v>
      </c>
      <c r="G481" t="str">
        <f>+VLOOKUP(bloque3_2[[#This Row],[niño]],BD.niños[[Código]:[sexo]],6,FALSE)</f>
        <v>9 y 10</v>
      </c>
      <c r="H481" t="str">
        <f>+VLOOKUP(bloque3_2[[#This Row],[niño]],BD.niños[[Código]:[sexo]],7,FALSE)</f>
        <v>M</v>
      </c>
      <c r="I481" s="1">
        <v>3</v>
      </c>
    </row>
    <row r="482" spans="1:9" x14ac:dyDescent="0.55000000000000004">
      <c r="A482" s="1">
        <v>16</v>
      </c>
      <c r="B482" t="s">
        <v>553</v>
      </c>
      <c r="C482" s="1" t="s">
        <v>4</v>
      </c>
      <c r="D482" s="1">
        <v>5</v>
      </c>
      <c r="E482" s="1" t="s">
        <v>241</v>
      </c>
      <c r="F482">
        <v>6</v>
      </c>
      <c r="G482" t="str">
        <f>+VLOOKUP(bloque3_2[[#This Row],[niño]],BD.niños[[Código]:[sexo]],6,FALSE)</f>
        <v>9 y 10</v>
      </c>
      <c r="H482" t="str">
        <f>+VLOOKUP(bloque3_2[[#This Row],[niño]],BD.niños[[Código]:[sexo]],7,FALSE)</f>
        <v>F</v>
      </c>
      <c r="I482" s="1">
        <v>3</v>
      </c>
    </row>
    <row r="483" spans="1:9" x14ac:dyDescent="0.55000000000000004">
      <c r="A483" s="1">
        <v>16</v>
      </c>
      <c r="B483" t="s">
        <v>553</v>
      </c>
      <c r="C483" s="1" t="s">
        <v>4</v>
      </c>
      <c r="D483" s="1">
        <v>5</v>
      </c>
      <c r="E483" s="1" t="s">
        <v>245</v>
      </c>
      <c r="F483">
        <v>6</v>
      </c>
      <c r="G483" t="str">
        <f>+VLOOKUP(bloque3_2[[#This Row],[niño]],BD.niños[[Código]:[sexo]],6,FALSE)</f>
        <v>7 y 8</v>
      </c>
      <c r="H483" t="str">
        <f>+VLOOKUP(bloque3_2[[#This Row],[niño]],BD.niños[[Código]:[sexo]],7,FALSE)</f>
        <v>M</v>
      </c>
      <c r="I483" s="1">
        <v>3</v>
      </c>
    </row>
    <row r="484" spans="1:9" x14ac:dyDescent="0.55000000000000004">
      <c r="A484" s="1">
        <v>16</v>
      </c>
      <c r="B484" t="s">
        <v>553</v>
      </c>
      <c r="C484" s="1" t="s">
        <v>4</v>
      </c>
      <c r="D484" s="1">
        <v>5</v>
      </c>
      <c r="E484" s="1" t="s">
        <v>249</v>
      </c>
      <c r="F484">
        <v>1</v>
      </c>
      <c r="G484" t="str">
        <f>+VLOOKUP(bloque3_2[[#This Row],[niño]],BD.niños[[Código]:[sexo]],6,FALSE)</f>
        <v>5 y 6</v>
      </c>
      <c r="H484" t="str">
        <f>+VLOOKUP(bloque3_2[[#This Row],[niño]],BD.niños[[Código]:[sexo]],7,FALSE)</f>
        <v>M</v>
      </c>
      <c r="I484" s="1">
        <v>3</v>
      </c>
    </row>
    <row r="485" spans="1:9" x14ac:dyDescent="0.55000000000000004">
      <c r="A485" s="1">
        <v>16</v>
      </c>
      <c r="B485" t="s">
        <v>553</v>
      </c>
      <c r="C485" s="1" t="s">
        <v>4</v>
      </c>
      <c r="D485" s="1">
        <v>5</v>
      </c>
      <c r="E485" s="1" t="s">
        <v>253</v>
      </c>
      <c r="F485">
        <v>6</v>
      </c>
      <c r="G485" t="str">
        <f>+VLOOKUP(bloque3_2[[#This Row],[niño]],BD.niños[[Código]:[sexo]],6,FALSE)</f>
        <v>7 y 8</v>
      </c>
      <c r="H485" t="str">
        <f>+VLOOKUP(bloque3_2[[#This Row],[niño]],BD.niños[[Código]:[sexo]],7,FALSE)</f>
        <v>M</v>
      </c>
      <c r="I485" s="1">
        <v>3</v>
      </c>
    </row>
    <row r="486" spans="1:9" x14ac:dyDescent="0.55000000000000004">
      <c r="A486" s="1">
        <v>16</v>
      </c>
      <c r="B486" t="s">
        <v>553</v>
      </c>
      <c r="C486" s="1" t="s">
        <v>4</v>
      </c>
      <c r="D486" s="1">
        <v>5</v>
      </c>
      <c r="E486" s="1" t="s">
        <v>257</v>
      </c>
      <c r="F486">
        <v>2</v>
      </c>
      <c r="G486" t="str">
        <f>+VLOOKUP(bloque3_2[[#This Row],[niño]],BD.niños[[Código]:[sexo]],6,FALSE)</f>
        <v>7 y 8</v>
      </c>
      <c r="H486" t="str">
        <f>+VLOOKUP(bloque3_2[[#This Row],[niño]],BD.niños[[Código]:[sexo]],7,FALSE)</f>
        <v>M</v>
      </c>
      <c r="I486" s="1">
        <v>3</v>
      </c>
    </row>
    <row r="487" spans="1:9" x14ac:dyDescent="0.55000000000000004">
      <c r="A487" s="1">
        <v>16</v>
      </c>
      <c r="B487" t="s">
        <v>553</v>
      </c>
      <c r="C487" s="1" t="s">
        <v>4</v>
      </c>
      <c r="D487" s="1">
        <v>5</v>
      </c>
      <c r="E487" s="1" t="s">
        <v>299</v>
      </c>
      <c r="F487">
        <v>5</v>
      </c>
      <c r="G487" t="str">
        <f>+VLOOKUP(bloque3_2[[#This Row],[niño]],BD.niños[[Código]:[sexo]],6,FALSE)</f>
        <v>7 y 8</v>
      </c>
      <c r="H487" t="str">
        <f>+VLOOKUP(bloque3_2[[#This Row],[niño]],BD.niños[[Código]:[sexo]],7,FALSE)</f>
        <v>M</v>
      </c>
      <c r="I487" s="1">
        <v>3</v>
      </c>
    </row>
    <row r="488" spans="1:9" x14ac:dyDescent="0.55000000000000004">
      <c r="A488" s="1">
        <v>16</v>
      </c>
      <c r="B488" t="s">
        <v>553</v>
      </c>
      <c r="C488" s="1" t="s">
        <v>4</v>
      </c>
      <c r="D488" s="1">
        <v>5</v>
      </c>
      <c r="E488" s="1" t="s">
        <v>301</v>
      </c>
      <c r="F488">
        <v>6</v>
      </c>
      <c r="G488" t="str">
        <f>+VLOOKUP(bloque3_2[[#This Row],[niño]],BD.niños[[Código]:[sexo]],6,FALSE)</f>
        <v>5 y 6</v>
      </c>
      <c r="H488" t="str">
        <f>+VLOOKUP(bloque3_2[[#This Row],[niño]],BD.niños[[Código]:[sexo]],7,FALSE)</f>
        <v>M</v>
      </c>
      <c r="I488" s="1">
        <v>3</v>
      </c>
    </row>
    <row r="489" spans="1:9" x14ac:dyDescent="0.55000000000000004">
      <c r="A489" s="1">
        <v>16</v>
      </c>
      <c r="B489" t="s">
        <v>553</v>
      </c>
      <c r="C489" s="1" t="s">
        <v>4</v>
      </c>
      <c r="D489" s="1">
        <v>5</v>
      </c>
      <c r="E489" s="1" t="s">
        <v>305</v>
      </c>
      <c r="F489">
        <v>6</v>
      </c>
      <c r="G489" t="str">
        <f>+VLOOKUP(bloque3_2[[#This Row],[niño]],BD.niños[[Código]:[sexo]],6,FALSE)</f>
        <v>7 y 8</v>
      </c>
      <c r="H489" t="str">
        <f>+VLOOKUP(bloque3_2[[#This Row],[niño]],BD.niños[[Código]:[sexo]],7,FALSE)</f>
        <v>M</v>
      </c>
      <c r="I489" s="1">
        <v>3</v>
      </c>
    </row>
    <row r="490" spans="1:9" x14ac:dyDescent="0.55000000000000004">
      <c r="A490" s="1">
        <v>16</v>
      </c>
      <c r="B490" t="s">
        <v>553</v>
      </c>
      <c r="C490" s="1" t="s">
        <v>4</v>
      </c>
      <c r="D490" s="1">
        <v>5</v>
      </c>
      <c r="E490" s="1" t="s">
        <v>308</v>
      </c>
      <c r="F490">
        <v>5</v>
      </c>
      <c r="G490" t="str">
        <f>+VLOOKUP(bloque3_2[[#This Row],[niño]],BD.niños[[Código]:[sexo]],6,FALSE)</f>
        <v>9 y 10</v>
      </c>
      <c r="H490" t="str">
        <f>+VLOOKUP(bloque3_2[[#This Row],[niño]],BD.niños[[Código]:[sexo]],7,FALSE)</f>
        <v>M</v>
      </c>
      <c r="I490" s="1">
        <v>3</v>
      </c>
    </row>
    <row r="491" spans="1:9" x14ac:dyDescent="0.55000000000000004">
      <c r="A491" s="1">
        <v>16</v>
      </c>
      <c r="B491" t="s">
        <v>553</v>
      </c>
      <c r="C491" s="1" t="s">
        <v>4</v>
      </c>
      <c r="D491" s="1">
        <v>5</v>
      </c>
      <c r="E491" s="1" t="s">
        <v>311</v>
      </c>
      <c r="F491">
        <v>1</v>
      </c>
      <c r="G491" t="str">
        <f>+VLOOKUP(bloque3_2[[#This Row],[niño]],BD.niños[[Código]:[sexo]],6,FALSE)</f>
        <v>9 y 10</v>
      </c>
      <c r="H491" t="str">
        <f>+VLOOKUP(bloque3_2[[#This Row],[niño]],BD.niños[[Código]:[sexo]],7,FALSE)</f>
        <v>M</v>
      </c>
      <c r="I491" s="1">
        <v>3</v>
      </c>
    </row>
    <row r="492" spans="1:9" x14ac:dyDescent="0.55000000000000004">
      <c r="A492" s="1">
        <v>16</v>
      </c>
      <c r="B492" t="s">
        <v>553</v>
      </c>
      <c r="C492" s="1" t="s">
        <v>4</v>
      </c>
      <c r="D492" s="1">
        <v>5</v>
      </c>
      <c r="E492" s="1" t="s">
        <v>314</v>
      </c>
      <c r="F492">
        <v>6</v>
      </c>
      <c r="G492" t="str">
        <f>+VLOOKUP(bloque3_2[[#This Row],[niño]],BD.niños[[Código]:[sexo]],6,FALSE)</f>
        <v>9 y 10</v>
      </c>
      <c r="H492" t="str">
        <f>+VLOOKUP(bloque3_2[[#This Row],[niño]],BD.niños[[Código]:[sexo]],7,FALSE)</f>
        <v>M</v>
      </c>
      <c r="I492" s="1">
        <v>3</v>
      </c>
    </row>
    <row r="493" spans="1:9" x14ac:dyDescent="0.55000000000000004">
      <c r="A493" s="1">
        <v>16</v>
      </c>
      <c r="B493" t="s">
        <v>553</v>
      </c>
      <c r="C493" s="1" t="s">
        <v>4</v>
      </c>
      <c r="D493" s="1">
        <v>5</v>
      </c>
      <c r="E493" s="1" t="s">
        <v>372</v>
      </c>
      <c r="F493">
        <v>1</v>
      </c>
      <c r="G493" t="str">
        <f>+VLOOKUP(bloque3_2[[#This Row],[niño]],BD.niños[[Código]:[sexo]],6,FALSE)</f>
        <v>9 y 10</v>
      </c>
      <c r="H493" t="str">
        <f>+VLOOKUP(bloque3_2[[#This Row],[niño]],BD.niños[[Código]:[sexo]],7,FALSE)</f>
        <v>M</v>
      </c>
      <c r="I493" s="1">
        <v>3</v>
      </c>
    </row>
    <row r="494" spans="1:9" x14ac:dyDescent="0.55000000000000004">
      <c r="A494" s="1">
        <v>16</v>
      </c>
      <c r="B494" t="s">
        <v>553</v>
      </c>
      <c r="C494" s="1" t="s">
        <v>4</v>
      </c>
      <c r="D494" s="1">
        <v>5</v>
      </c>
      <c r="E494" s="1" t="s">
        <v>337</v>
      </c>
      <c r="F494">
        <v>6</v>
      </c>
      <c r="G494" t="str">
        <f>+VLOOKUP(bloque3_2[[#This Row],[niño]],BD.niños[[Código]:[sexo]],6,FALSE)</f>
        <v>7 y 8</v>
      </c>
      <c r="H494" t="str">
        <f>+VLOOKUP(bloque3_2[[#This Row],[niño]],BD.niños[[Código]:[sexo]],7,FALSE)</f>
        <v>M</v>
      </c>
      <c r="I494" s="1">
        <v>3</v>
      </c>
    </row>
    <row r="495" spans="1:9" x14ac:dyDescent="0.55000000000000004">
      <c r="A495" s="1">
        <v>16</v>
      </c>
      <c r="B495" t="s">
        <v>553</v>
      </c>
      <c r="C495" s="1" t="s">
        <v>4</v>
      </c>
      <c r="D495" s="1">
        <v>5</v>
      </c>
      <c r="E495" s="1" t="s">
        <v>341</v>
      </c>
      <c r="F495">
        <v>6</v>
      </c>
      <c r="G495" t="str">
        <f>+VLOOKUP(bloque3_2[[#This Row],[niño]],BD.niños[[Código]:[sexo]],6,FALSE)</f>
        <v>7 y 8</v>
      </c>
      <c r="H495" t="str">
        <f>+VLOOKUP(bloque3_2[[#This Row],[niño]],BD.niños[[Código]:[sexo]],7,FALSE)</f>
        <v>F</v>
      </c>
      <c r="I495" s="1">
        <v>3</v>
      </c>
    </row>
    <row r="496" spans="1:9" x14ac:dyDescent="0.55000000000000004">
      <c r="A496" s="1">
        <v>16</v>
      </c>
      <c r="B496" t="s">
        <v>553</v>
      </c>
      <c r="C496" s="1" t="s">
        <v>4</v>
      </c>
      <c r="D496" s="1">
        <v>5</v>
      </c>
      <c r="E496" s="1" t="s">
        <v>344</v>
      </c>
      <c r="F496">
        <v>1</v>
      </c>
      <c r="G496" t="str">
        <f>+VLOOKUP(bloque3_2[[#This Row],[niño]],BD.niños[[Código]:[sexo]],6,FALSE)</f>
        <v>5 y 6</v>
      </c>
      <c r="H496" t="str">
        <f>+VLOOKUP(bloque3_2[[#This Row],[niño]],BD.niños[[Código]:[sexo]],7,FALSE)</f>
        <v>F</v>
      </c>
      <c r="I496" s="1">
        <v>3</v>
      </c>
    </row>
    <row r="497" spans="1:9" x14ac:dyDescent="0.55000000000000004">
      <c r="A497" s="1">
        <v>16</v>
      </c>
      <c r="B497" t="s">
        <v>553</v>
      </c>
      <c r="C497" s="1" t="s">
        <v>4</v>
      </c>
      <c r="D497" s="1">
        <v>5</v>
      </c>
      <c r="E497" s="1" t="s">
        <v>348</v>
      </c>
      <c r="F497">
        <v>1</v>
      </c>
      <c r="G497" t="str">
        <f>+VLOOKUP(bloque3_2[[#This Row],[niño]],BD.niños[[Código]:[sexo]],6,FALSE)</f>
        <v>5 y 6</v>
      </c>
      <c r="H497" t="str">
        <f>+VLOOKUP(bloque3_2[[#This Row],[niño]],BD.niños[[Código]:[sexo]],7,FALSE)</f>
        <v>M</v>
      </c>
      <c r="I497" s="1">
        <v>3</v>
      </c>
    </row>
    <row r="498" spans="1:9" x14ac:dyDescent="0.55000000000000004">
      <c r="A498" s="1">
        <v>17</v>
      </c>
      <c r="B498" t="s">
        <v>554</v>
      </c>
      <c r="C498" s="1" t="s">
        <v>5</v>
      </c>
      <c r="D498" s="1">
        <v>6</v>
      </c>
      <c r="E498" s="1" t="s">
        <v>89</v>
      </c>
      <c r="F498">
        <v>6</v>
      </c>
      <c r="G498" t="str">
        <f>+VLOOKUP(bloque3_2[[#This Row],[niño]],BD.niños[[Código]:[sexo]],6,FALSE)</f>
        <v>9 y 10</v>
      </c>
      <c r="H498" t="str">
        <f>+VLOOKUP(bloque3_2[[#This Row],[niño]],BD.niños[[Código]:[sexo]],7,FALSE)</f>
        <v>F</v>
      </c>
      <c r="I498" s="1">
        <v>3</v>
      </c>
    </row>
    <row r="499" spans="1:9" x14ac:dyDescent="0.55000000000000004">
      <c r="A499" s="1">
        <v>17</v>
      </c>
      <c r="B499" t="s">
        <v>554</v>
      </c>
      <c r="C499" s="1" t="s">
        <v>5</v>
      </c>
      <c r="D499" s="1">
        <v>6</v>
      </c>
      <c r="E499" s="1" t="s">
        <v>93</v>
      </c>
      <c r="F499">
        <v>6</v>
      </c>
      <c r="G499" t="str">
        <f>+VLOOKUP(bloque3_2[[#This Row],[niño]],BD.niños[[Código]:[sexo]],6,FALSE)</f>
        <v>9 y 10</v>
      </c>
      <c r="H499" t="str">
        <f>+VLOOKUP(bloque3_2[[#This Row],[niño]],BD.niños[[Código]:[sexo]],7,FALSE)</f>
        <v>F</v>
      </c>
      <c r="I499" s="1">
        <v>3</v>
      </c>
    </row>
    <row r="500" spans="1:9" x14ac:dyDescent="0.55000000000000004">
      <c r="A500" s="1">
        <v>17</v>
      </c>
      <c r="B500" t="s">
        <v>554</v>
      </c>
      <c r="C500" s="1" t="s">
        <v>5</v>
      </c>
      <c r="D500" s="1">
        <v>6</v>
      </c>
      <c r="E500" s="1" t="s">
        <v>97</v>
      </c>
      <c r="F500">
        <v>6</v>
      </c>
      <c r="G500" t="str">
        <f>+VLOOKUP(bloque3_2[[#This Row],[niño]],BD.niños[[Código]:[sexo]],6,FALSE)</f>
        <v>9 y 10</v>
      </c>
      <c r="H500" t="str">
        <f>+VLOOKUP(bloque3_2[[#This Row],[niño]],BD.niños[[Código]:[sexo]],7,FALSE)</f>
        <v>F</v>
      </c>
      <c r="I500" s="1">
        <v>3</v>
      </c>
    </row>
    <row r="501" spans="1:9" x14ac:dyDescent="0.55000000000000004">
      <c r="A501" s="1">
        <v>17</v>
      </c>
      <c r="B501" t="s">
        <v>554</v>
      </c>
      <c r="C501" s="1" t="s">
        <v>5</v>
      </c>
      <c r="D501" s="1">
        <v>6</v>
      </c>
      <c r="E501" s="1" t="s">
        <v>101</v>
      </c>
      <c r="F501">
        <v>6</v>
      </c>
      <c r="G501" t="str">
        <f>+VLOOKUP(bloque3_2[[#This Row],[niño]],BD.niños[[Código]:[sexo]],6,FALSE)</f>
        <v>9 y 10</v>
      </c>
      <c r="H501" t="str">
        <f>+VLOOKUP(bloque3_2[[#This Row],[niño]],BD.niños[[Código]:[sexo]],7,FALSE)</f>
        <v>F</v>
      </c>
      <c r="I501" s="1">
        <v>3</v>
      </c>
    </row>
    <row r="502" spans="1:9" x14ac:dyDescent="0.55000000000000004">
      <c r="A502" s="1">
        <v>17</v>
      </c>
      <c r="B502" t="s">
        <v>554</v>
      </c>
      <c r="C502" s="1" t="s">
        <v>5</v>
      </c>
      <c r="D502" s="1">
        <v>6</v>
      </c>
      <c r="E502" s="1" t="s">
        <v>150</v>
      </c>
      <c r="F502">
        <v>6</v>
      </c>
      <c r="G502" t="str">
        <f>+VLOOKUP(bloque3_2[[#This Row],[niño]],BD.niños[[Código]:[sexo]],6,FALSE)</f>
        <v>5 y 6</v>
      </c>
      <c r="H502" t="str">
        <f>+VLOOKUP(bloque3_2[[#This Row],[niño]],BD.niños[[Código]:[sexo]],7,FALSE)</f>
        <v>F</v>
      </c>
      <c r="I502" s="1">
        <v>3</v>
      </c>
    </row>
    <row r="503" spans="1:9" x14ac:dyDescent="0.55000000000000004">
      <c r="A503" s="1">
        <v>17</v>
      </c>
      <c r="B503" t="s">
        <v>554</v>
      </c>
      <c r="C503" s="1" t="s">
        <v>5</v>
      </c>
      <c r="D503" s="1">
        <v>6</v>
      </c>
      <c r="E503" s="1" t="s">
        <v>153</v>
      </c>
      <c r="F503">
        <v>6</v>
      </c>
      <c r="G503" t="str">
        <f>+VLOOKUP(bloque3_2[[#This Row],[niño]],BD.niños[[Código]:[sexo]],6,FALSE)</f>
        <v>7 y 8</v>
      </c>
      <c r="H503" t="str">
        <f>+VLOOKUP(bloque3_2[[#This Row],[niño]],BD.niños[[Código]:[sexo]],7,FALSE)</f>
        <v>M</v>
      </c>
      <c r="I503" s="1">
        <v>3</v>
      </c>
    </row>
    <row r="504" spans="1:9" x14ac:dyDescent="0.55000000000000004">
      <c r="A504" s="1">
        <v>17</v>
      </c>
      <c r="B504" t="s">
        <v>554</v>
      </c>
      <c r="C504" s="1" t="s">
        <v>5</v>
      </c>
      <c r="D504" s="1">
        <v>6</v>
      </c>
      <c r="E504" s="1" t="s">
        <v>157</v>
      </c>
      <c r="F504">
        <v>6</v>
      </c>
      <c r="G504" t="str">
        <f>+VLOOKUP(bloque3_2[[#This Row],[niño]],BD.niños[[Código]:[sexo]],6,FALSE)</f>
        <v>7 y 8</v>
      </c>
      <c r="H504" t="str">
        <f>+VLOOKUP(bloque3_2[[#This Row],[niño]],BD.niños[[Código]:[sexo]],7,FALSE)</f>
        <v>M</v>
      </c>
      <c r="I504" s="1">
        <v>3</v>
      </c>
    </row>
    <row r="505" spans="1:9" x14ac:dyDescent="0.55000000000000004">
      <c r="A505" s="1">
        <v>17</v>
      </c>
      <c r="B505" t="s">
        <v>554</v>
      </c>
      <c r="C505" s="1" t="s">
        <v>5</v>
      </c>
      <c r="D505" s="1">
        <v>6</v>
      </c>
      <c r="E505" s="1" t="s">
        <v>164</v>
      </c>
      <c r="F505">
        <v>6</v>
      </c>
      <c r="G505" t="str">
        <f>+VLOOKUP(bloque3_2[[#This Row],[niño]],BD.niños[[Código]:[sexo]],6,FALSE)</f>
        <v>5 y 6</v>
      </c>
      <c r="H505" t="str">
        <f>+VLOOKUP(bloque3_2[[#This Row],[niño]],BD.niños[[Código]:[sexo]],7,FALSE)</f>
        <v>M</v>
      </c>
      <c r="I505" s="1">
        <v>3</v>
      </c>
    </row>
    <row r="506" spans="1:9" x14ac:dyDescent="0.55000000000000004">
      <c r="A506" s="1">
        <v>17</v>
      </c>
      <c r="B506" t="s">
        <v>554</v>
      </c>
      <c r="C506" s="1" t="s">
        <v>5</v>
      </c>
      <c r="D506" s="1">
        <v>6</v>
      </c>
      <c r="E506" s="1" t="s">
        <v>165</v>
      </c>
      <c r="F506">
        <v>6</v>
      </c>
      <c r="G506" t="str">
        <f>+VLOOKUP(bloque3_2[[#This Row],[niño]],BD.niños[[Código]:[sexo]],6,FALSE)</f>
        <v>5 y 6</v>
      </c>
      <c r="H506" t="str">
        <f>+VLOOKUP(bloque3_2[[#This Row],[niño]],BD.niños[[Código]:[sexo]],7,FALSE)</f>
        <v>M</v>
      </c>
      <c r="I506" s="1">
        <v>3</v>
      </c>
    </row>
    <row r="507" spans="1:9" x14ac:dyDescent="0.55000000000000004">
      <c r="A507" s="1">
        <v>17</v>
      </c>
      <c r="B507" t="s">
        <v>554</v>
      </c>
      <c r="C507" s="1" t="s">
        <v>5</v>
      </c>
      <c r="D507" s="1">
        <v>6</v>
      </c>
      <c r="E507" s="1" t="s">
        <v>168</v>
      </c>
      <c r="F507">
        <v>6</v>
      </c>
      <c r="G507" t="str">
        <f>+VLOOKUP(bloque3_2[[#This Row],[niño]],BD.niños[[Código]:[sexo]],6,FALSE)</f>
        <v>7 y 8</v>
      </c>
      <c r="H507" t="str">
        <f>+VLOOKUP(bloque3_2[[#This Row],[niño]],BD.niños[[Código]:[sexo]],7,FALSE)</f>
        <v>F</v>
      </c>
      <c r="I507" s="1">
        <v>3</v>
      </c>
    </row>
    <row r="508" spans="1:9" x14ac:dyDescent="0.55000000000000004">
      <c r="A508" s="1">
        <v>17</v>
      </c>
      <c r="B508" t="s">
        <v>554</v>
      </c>
      <c r="C508" s="1" t="s">
        <v>5</v>
      </c>
      <c r="D508" s="1">
        <v>6</v>
      </c>
      <c r="E508" s="1" t="s">
        <v>172</v>
      </c>
      <c r="F508">
        <v>6</v>
      </c>
      <c r="G508" t="str">
        <f>+VLOOKUP(bloque3_2[[#This Row],[niño]],BD.niños[[Código]:[sexo]],6,FALSE)</f>
        <v>7 y 8</v>
      </c>
      <c r="H508" t="str">
        <f>+VLOOKUP(bloque3_2[[#This Row],[niño]],BD.niños[[Código]:[sexo]],7,FALSE)</f>
        <v>F</v>
      </c>
      <c r="I508" s="1">
        <v>3</v>
      </c>
    </row>
    <row r="509" spans="1:9" x14ac:dyDescent="0.55000000000000004">
      <c r="A509" s="1">
        <v>17</v>
      </c>
      <c r="B509" t="s">
        <v>554</v>
      </c>
      <c r="C509" s="1" t="s">
        <v>5</v>
      </c>
      <c r="D509" s="1">
        <v>6</v>
      </c>
      <c r="E509" s="1" t="s">
        <v>176</v>
      </c>
      <c r="F509">
        <v>6</v>
      </c>
      <c r="G509" t="str">
        <f>+VLOOKUP(bloque3_2[[#This Row],[niño]],BD.niños[[Código]:[sexo]],6,FALSE)</f>
        <v>5 y 6</v>
      </c>
      <c r="H509" t="str">
        <f>+VLOOKUP(bloque3_2[[#This Row],[niño]],BD.niños[[Código]:[sexo]],7,FALSE)</f>
        <v>F</v>
      </c>
      <c r="I509" s="1">
        <v>3</v>
      </c>
    </row>
    <row r="510" spans="1:9" x14ac:dyDescent="0.55000000000000004">
      <c r="A510" s="1">
        <v>17</v>
      </c>
      <c r="B510" t="s">
        <v>554</v>
      </c>
      <c r="C510" s="1" t="s">
        <v>5</v>
      </c>
      <c r="D510" s="1">
        <v>6</v>
      </c>
      <c r="E510" s="1" t="s">
        <v>180</v>
      </c>
      <c r="F510">
        <v>6</v>
      </c>
      <c r="G510" t="str">
        <f>+VLOOKUP(bloque3_2[[#This Row],[niño]],BD.niños[[Código]:[sexo]],6,FALSE)</f>
        <v>7 y 8</v>
      </c>
      <c r="H510" t="str">
        <f>+VLOOKUP(bloque3_2[[#This Row],[niño]],BD.niños[[Código]:[sexo]],7,FALSE)</f>
        <v>F</v>
      </c>
      <c r="I510" s="1">
        <v>3</v>
      </c>
    </row>
    <row r="511" spans="1:9" x14ac:dyDescent="0.55000000000000004">
      <c r="A511" s="1">
        <v>17</v>
      </c>
      <c r="B511" t="s">
        <v>554</v>
      </c>
      <c r="C511" s="1" t="s">
        <v>5</v>
      </c>
      <c r="D511" s="1">
        <v>6</v>
      </c>
      <c r="E511" s="1" t="s">
        <v>234</v>
      </c>
      <c r="F511">
        <v>6</v>
      </c>
      <c r="G511" t="str">
        <f>+VLOOKUP(bloque3_2[[#This Row],[niño]],BD.niños[[Código]:[sexo]],6,FALSE)</f>
        <v>9 y 10</v>
      </c>
      <c r="H511" t="str">
        <f>+VLOOKUP(bloque3_2[[#This Row],[niño]],BD.niños[[Código]:[sexo]],7,FALSE)</f>
        <v>M</v>
      </c>
      <c r="I511" s="1">
        <v>3</v>
      </c>
    </row>
    <row r="512" spans="1:9" x14ac:dyDescent="0.55000000000000004">
      <c r="A512" s="1">
        <v>17</v>
      </c>
      <c r="B512" t="s">
        <v>554</v>
      </c>
      <c r="C512" s="1" t="s">
        <v>5</v>
      </c>
      <c r="D512" s="1">
        <v>6</v>
      </c>
      <c r="E512" s="1" t="s">
        <v>238</v>
      </c>
      <c r="F512">
        <v>6</v>
      </c>
      <c r="G512" t="str">
        <f>+VLOOKUP(bloque3_2[[#This Row],[niño]],BD.niños[[Código]:[sexo]],6,FALSE)</f>
        <v>9 y 10</v>
      </c>
      <c r="H512" t="str">
        <f>+VLOOKUP(bloque3_2[[#This Row],[niño]],BD.niños[[Código]:[sexo]],7,FALSE)</f>
        <v>M</v>
      </c>
      <c r="I512" s="1">
        <v>3</v>
      </c>
    </row>
    <row r="513" spans="1:9" x14ac:dyDescent="0.55000000000000004">
      <c r="A513" s="1">
        <v>17</v>
      </c>
      <c r="B513" t="s">
        <v>554</v>
      </c>
      <c r="C513" s="1" t="s">
        <v>5</v>
      </c>
      <c r="D513" s="1">
        <v>6</v>
      </c>
      <c r="E513" s="1" t="s">
        <v>241</v>
      </c>
      <c r="F513">
        <v>6</v>
      </c>
      <c r="G513" t="str">
        <f>+VLOOKUP(bloque3_2[[#This Row],[niño]],BD.niños[[Código]:[sexo]],6,FALSE)</f>
        <v>9 y 10</v>
      </c>
      <c r="H513" t="str">
        <f>+VLOOKUP(bloque3_2[[#This Row],[niño]],BD.niños[[Código]:[sexo]],7,FALSE)</f>
        <v>F</v>
      </c>
      <c r="I513" s="1">
        <v>3</v>
      </c>
    </row>
    <row r="514" spans="1:9" x14ac:dyDescent="0.55000000000000004">
      <c r="A514" s="1">
        <v>17</v>
      </c>
      <c r="B514" t="s">
        <v>554</v>
      </c>
      <c r="C514" s="1" t="s">
        <v>5</v>
      </c>
      <c r="D514" s="1">
        <v>6</v>
      </c>
      <c r="E514" s="1" t="s">
        <v>245</v>
      </c>
      <c r="F514">
        <v>6</v>
      </c>
      <c r="G514" t="str">
        <f>+VLOOKUP(bloque3_2[[#This Row],[niño]],BD.niños[[Código]:[sexo]],6,FALSE)</f>
        <v>7 y 8</v>
      </c>
      <c r="H514" t="str">
        <f>+VLOOKUP(bloque3_2[[#This Row],[niño]],BD.niños[[Código]:[sexo]],7,FALSE)</f>
        <v>M</v>
      </c>
      <c r="I514" s="1">
        <v>3</v>
      </c>
    </row>
    <row r="515" spans="1:9" x14ac:dyDescent="0.55000000000000004">
      <c r="A515" s="1">
        <v>17</v>
      </c>
      <c r="B515" t="s">
        <v>554</v>
      </c>
      <c r="C515" s="1" t="s">
        <v>5</v>
      </c>
      <c r="D515" s="1">
        <v>6</v>
      </c>
      <c r="E515" s="1" t="s">
        <v>249</v>
      </c>
      <c r="F515">
        <v>6</v>
      </c>
      <c r="G515" t="str">
        <f>+VLOOKUP(bloque3_2[[#This Row],[niño]],BD.niños[[Código]:[sexo]],6,FALSE)</f>
        <v>5 y 6</v>
      </c>
      <c r="H515" t="str">
        <f>+VLOOKUP(bloque3_2[[#This Row],[niño]],BD.niños[[Código]:[sexo]],7,FALSE)</f>
        <v>M</v>
      </c>
      <c r="I515" s="1">
        <v>3</v>
      </c>
    </row>
    <row r="516" spans="1:9" x14ac:dyDescent="0.55000000000000004">
      <c r="A516" s="1">
        <v>17</v>
      </c>
      <c r="B516" t="s">
        <v>554</v>
      </c>
      <c r="C516" s="1" t="s">
        <v>5</v>
      </c>
      <c r="D516" s="1">
        <v>6</v>
      </c>
      <c r="E516" s="1" t="s">
        <v>253</v>
      </c>
      <c r="F516">
        <v>6</v>
      </c>
      <c r="G516" t="str">
        <f>+VLOOKUP(bloque3_2[[#This Row],[niño]],BD.niños[[Código]:[sexo]],6,FALSE)</f>
        <v>7 y 8</v>
      </c>
      <c r="H516" t="str">
        <f>+VLOOKUP(bloque3_2[[#This Row],[niño]],BD.niños[[Código]:[sexo]],7,FALSE)</f>
        <v>M</v>
      </c>
      <c r="I516" s="1">
        <v>3</v>
      </c>
    </row>
    <row r="517" spans="1:9" x14ac:dyDescent="0.55000000000000004">
      <c r="A517" s="1">
        <v>17</v>
      </c>
      <c r="B517" t="s">
        <v>554</v>
      </c>
      <c r="C517" s="1" t="s">
        <v>5</v>
      </c>
      <c r="D517" s="1">
        <v>6</v>
      </c>
      <c r="E517" s="1" t="s">
        <v>257</v>
      </c>
      <c r="F517">
        <v>6</v>
      </c>
      <c r="G517" t="str">
        <f>+VLOOKUP(bloque3_2[[#This Row],[niño]],BD.niños[[Código]:[sexo]],6,FALSE)</f>
        <v>7 y 8</v>
      </c>
      <c r="H517" t="str">
        <f>+VLOOKUP(bloque3_2[[#This Row],[niño]],BD.niños[[Código]:[sexo]],7,FALSE)</f>
        <v>M</v>
      </c>
      <c r="I517" s="1">
        <v>3</v>
      </c>
    </row>
    <row r="518" spans="1:9" x14ac:dyDescent="0.55000000000000004">
      <c r="A518" s="1">
        <v>17</v>
      </c>
      <c r="B518" t="s">
        <v>554</v>
      </c>
      <c r="C518" s="1" t="s">
        <v>5</v>
      </c>
      <c r="D518" s="1">
        <v>6</v>
      </c>
      <c r="E518" s="1" t="s">
        <v>299</v>
      </c>
      <c r="F518">
        <v>6</v>
      </c>
      <c r="G518" t="str">
        <f>+VLOOKUP(bloque3_2[[#This Row],[niño]],BD.niños[[Código]:[sexo]],6,FALSE)</f>
        <v>7 y 8</v>
      </c>
      <c r="H518" t="str">
        <f>+VLOOKUP(bloque3_2[[#This Row],[niño]],BD.niños[[Código]:[sexo]],7,FALSE)</f>
        <v>M</v>
      </c>
      <c r="I518" s="1">
        <v>3</v>
      </c>
    </row>
    <row r="519" spans="1:9" x14ac:dyDescent="0.55000000000000004">
      <c r="A519" s="1">
        <v>17</v>
      </c>
      <c r="B519" t="s">
        <v>554</v>
      </c>
      <c r="C519" s="1" t="s">
        <v>5</v>
      </c>
      <c r="D519" s="1">
        <v>6</v>
      </c>
      <c r="E519" s="1" t="s">
        <v>301</v>
      </c>
      <c r="F519">
        <v>6</v>
      </c>
      <c r="G519" t="str">
        <f>+VLOOKUP(bloque3_2[[#This Row],[niño]],BD.niños[[Código]:[sexo]],6,FALSE)</f>
        <v>5 y 6</v>
      </c>
      <c r="H519" t="str">
        <f>+VLOOKUP(bloque3_2[[#This Row],[niño]],BD.niños[[Código]:[sexo]],7,FALSE)</f>
        <v>M</v>
      </c>
      <c r="I519" s="1">
        <v>3</v>
      </c>
    </row>
    <row r="520" spans="1:9" x14ac:dyDescent="0.55000000000000004">
      <c r="A520" s="1">
        <v>17</v>
      </c>
      <c r="B520" t="s">
        <v>554</v>
      </c>
      <c r="C520" s="1" t="s">
        <v>5</v>
      </c>
      <c r="D520" s="1">
        <v>6</v>
      </c>
      <c r="E520" s="1" t="s">
        <v>305</v>
      </c>
      <c r="F520">
        <v>6</v>
      </c>
      <c r="G520" t="str">
        <f>+VLOOKUP(bloque3_2[[#This Row],[niño]],BD.niños[[Código]:[sexo]],6,FALSE)</f>
        <v>7 y 8</v>
      </c>
      <c r="H520" t="str">
        <f>+VLOOKUP(bloque3_2[[#This Row],[niño]],BD.niños[[Código]:[sexo]],7,FALSE)</f>
        <v>M</v>
      </c>
      <c r="I520" s="1">
        <v>3</v>
      </c>
    </row>
    <row r="521" spans="1:9" x14ac:dyDescent="0.55000000000000004">
      <c r="A521" s="1">
        <v>17</v>
      </c>
      <c r="B521" t="s">
        <v>554</v>
      </c>
      <c r="C521" s="1" t="s">
        <v>5</v>
      </c>
      <c r="D521" s="1">
        <v>6</v>
      </c>
      <c r="E521" s="1" t="s">
        <v>308</v>
      </c>
      <c r="F521">
        <v>6</v>
      </c>
      <c r="G521" t="str">
        <f>+VLOOKUP(bloque3_2[[#This Row],[niño]],BD.niños[[Código]:[sexo]],6,FALSE)</f>
        <v>9 y 10</v>
      </c>
      <c r="H521" t="str">
        <f>+VLOOKUP(bloque3_2[[#This Row],[niño]],BD.niños[[Código]:[sexo]],7,FALSE)</f>
        <v>M</v>
      </c>
      <c r="I521" s="1">
        <v>3</v>
      </c>
    </row>
    <row r="522" spans="1:9" x14ac:dyDescent="0.55000000000000004">
      <c r="A522" s="1">
        <v>17</v>
      </c>
      <c r="B522" t="s">
        <v>554</v>
      </c>
      <c r="C522" s="1" t="s">
        <v>5</v>
      </c>
      <c r="D522" s="1">
        <v>6</v>
      </c>
      <c r="E522" s="1" t="s">
        <v>311</v>
      </c>
      <c r="F522">
        <v>6</v>
      </c>
      <c r="G522" t="str">
        <f>+VLOOKUP(bloque3_2[[#This Row],[niño]],BD.niños[[Código]:[sexo]],6,FALSE)</f>
        <v>9 y 10</v>
      </c>
      <c r="H522" t="str">
        <f>+VLOOKUP(bloque3_2[[#This Row],[niño]],BD.niños[[Código]:[sexo]],7,FALSE)</f>
        <v>M</v>
      </c>
      <c r="I522" s="1">
        <v>3</v>
      </c>
    </row>
    <row r="523" spans="1:9" x14ac:dyDescent="0.55000000000000004">
      <c r="A523" s="1">
        <v>17</v>
      </c>
      <c r="B523" t="s">
        <v>554</v>
      </c>
      <c r="C523" s="1" t="s">
        <v>5</v>
      </c>
      <c r="D523" s="1">
        <v>6</v>
      </c>
      <c r="E523" s="1" t="s">
        <v>314</v>
      </c>
      <c r="F523">
        <v>6</v>
      </c>
      <c r="G523" t="str">
        <f>+VLOOKUP(bloque3_2[[#This Row],[niño]],BD.niños[[Código]:[sexo]],6,FALSE)</f>
        <v>9 y 10</v>
      </c>
      <c r="H523" t="str">
        <f>+VLOOKUP(bloque3_2[[#This Row],[niño]],BD.niños[[Código]:[sexo]],7,FALSE)</f>
        <v>M</v>
      </c>
      <c r="I523" s="1">
        <v>3</v>
      </c>
    </row>
    <row r="524" spans="1:9" x14ac:dyDescent="0.55000000000000004">
      <c r="A524" s="1">
        <v>17</v>
      </c>
      <c r="B524" t="s">
        <v>554</v>
      </c>
      <c r="C524" s="1" t="s">
        <v>5</v>
      </c>
      <c r="D524" s="1">
        <v>6</v>
      </c>
      <c r="E524" s="1" t="s">
        <v>372</v>
      </c>
      <c r="F524">
        <v>6</v>
      </c>
      <c r="G524" t="str">
        <f>+VLOOKUP(bloque3_2[[#This Row],[niño]],BD.niños[[Código]:[sexo]],6,FALSE)</f>
        <v>9 y 10</v>
      </c>
      <c r="H524" t="str">
        <f>+VLOOKUP(bloque3_2[[#This Row],[niño]],BD.niños[[Código]:[sexo]],7,FALSE)</f>
        <v>M</v>
      </c>
      <c r="I524" s="1">
        <v>3</v>
      </c>
    </row>
    <row r="525" spans="1:9" x14ac:dyDescent="0.55000000000000004">
      <c r="A525" s="1">
        <v>17</v>
      </c>
      <c r="B525" t="s">
        <v>554</v>
      </c>
      <c r="C525" s="1" t="s">
        <v>5</v>
      </c>
      <c r="D525" s="1">
        <v>6</v>
      </c>
      <c r="E525" s="1" t="s">
        <v>337</v>
      </c>
      <c r="F525">
        <v>6</v>
      </c>
      <c r="G525" t="str">
        <f>+VLOOKUP(bloque3_2[[#This Row],[niño]],BD.niños[[Código]:[sexo]],6,FALSE)</f>
        <v>7 y 8</v>
      </c>
      <c r="H525" t="str">
        <f>+VLOOKUP(bloque3_2[[#This Row],[niño]],BD.niños[[Código]:[sexo]],7,FALSE)</f>
        <v>M</v>
      </c>
      <c r="I525" s="1">
        <v>3</v>
      </c>
    </row>
    <row r="526" spans="1:9" x14ac:dyDescent="0.55000000000000004">
      <c r="A526" s="1">
        <v>17</v>
      </c>
      <c r="B526" t="s">
        <v>554</v>
      </c>
      <c r="C526" s="1" t="s">
        <v>5</v>
      </c>
      <c r="D526" s="1">
        <v>6</v>
      </c>
      <c r="E526" s="1" t="s">
        <v>341</v>
      </c>
      <c r="F526">
        <v>6</v>
      </c>
      <c r="G526" t="str">
        <f>+VLOOKUP(bloque3_2[[#This Row],[niño]],BD.niños[[Código]:[sexo]],6,FALSE)</f>
        <v>7 y 8</v>
      </c>
      <c r="H526" t="str">
        <f>+VLOOKUP(bloque3_2[[#This Row],[niño]],BD.niños[[Código]:[sexo]],7,FALSE)</f>
        <v>F</v>
      </c>
      <c r="I526" s="1">
        <v>3</v>
      </c>
    </row>
    <row r="527" spans="1:9" x14ac:dyDescent="0.55000000000000004">
      <c r="A527" s="1">
        <v>17</v>
      </c>
      <c r="B527" t="s">
        <v>554</v>
      </c>
      <c r="C527" s="1" t="s">
        <v>5</v>
      </c>
      <c r="D527" s="1">
        <v>6</v>
      </c>
      <c r="E527" s="1" t="s">
        <v>344</v>
      </c>
      <c r="F527">
        <v>6</v>
      </c>
      <c r="G527" t="str">
        <f>+VLOOKUP(bloque3_2[[#This Row],[niño]],BD.niños[[Código]:[sexo]],6,FALSE)</f>
        <v>5 y 6</v>
      </c>
      <c r="H527" t="str">
        <f>+VLOOKUP(bloque3_2[[#This Row],[niño]],BD.niños[[Código]:[sexo]],7,FALSE)</f>
        <v>F</v>
      </c>
      <c r="I527" s="1">
        <v>3</v>
      </c>
    </row>
    <row r="528" spans="1:9" x14ac:dyDescent="0.55000000000000004">
      <c r="A528" s="1">
        <v>17</v>
      </c>
      <c r="B528" t="s">
        <v>554</v>
      </c>
      <c r="C528" s="1" t="s">
        <v>5</v>
      </c>
      <c r="D528" s="1">
        <v>6</v>
      </c>
      <c r="E528" s="1" t="s">
        <v>348</v>
      </c>
      <c r="F528">
        <v>5</v>
      </c>
      <c r="G528" t="str">
        <f>+VLOOKUP(bloque3_2[[#This Row],[niño]],BD.niños[[Código]:[sexo]],6,FALSE)</f>
        <v>5 y 6</v>
      </c>
      <c r="H528" t="str">
        <f>+VLOOKUP(bloque3_2[[#This Row],[niño]],BD.niños[[Código]:[sexo]],7,FALSE)</f>
        <v>M</v>
      </c>
      <c r="I528" s="1">
        <v>3</v>
      </c>
    </row>
    <row r="529" spans="1:9" x14ac:dyDescent="0.55000000000000004">
      <c r="A529" s="1">
        <v>18</v>
      </c>
      <c r="B529" t="s">
        <v>555</v>
      </c>
      <c r="C529" s="1" t="s">
        <v>5</v>
      </c>
      <c r="D529" s="1">
        <v>6</v>
      </c>
      <c r="E529" s="1" t="s">
        <v>89</v>
      </c>
      <c r="F529">
        <v>5</v>
      </c>
      <c r="G529" t="str">
        <f>+VLOOKUP(bloque3_2[[#This Row],[niño]],BD.niños[[Código]:[sexo]],6,FALSE)</f>
        <v>9 y 10</v>
      </c>
      <c r="H529" t="str">
        <f>+VLOOKUP(bloque3_2[[#This Row],[niño]],BD.niños[[Código]:[sexo]],7,FALSE)</f>
        <v>F</v>
      </c>
      <c r="I529" s="1">
        <v>3</v>
      </c>
    </row>
    <row r="530" spans="1:9" x14ac:dyDescent="0.55000000000000004">
      <c r="A530" s="1">
        <v>18</v>
      </c>
      <c r="B530" t="s">
        <v>555</v>
      </c>
      <c r="C530" s="1" t="s">
        <v>5</v>
      </c>
      <c r="D530" s="1">
        <v>6</v>
      </c>
      <c r="E530" s="1" t="s">
        <v>93</v>
      </c>
      <c r="F530">
        <v>5</v>
      </c>
      <c r="G530" t="str">
        <f>+VLOOKUP(bloque3_2[[#This Row],[niño]],BD.niños[[Código]:[sexo]],6,FALSE)</f>
        <v>9 y 10</v>
      </c>
      <c r="H530" t="str">
        <f>+VLOOKUP(bloque3_2[[#This Row],[niño]],BD.niños[[Código]:[sexo]],7,FALSE)</f>
        <v>F</v>
      </c>
      <c r="I530" s="1">
        <v>3</v>
      </c>
    </row>
    <row r="531" spans="1:9" x14ac:dyDescent="0.55000000000000004">
      <c r="A531" s="1">
        <v>18</v>
      </c>
      <c r="B531" t="s">
        <v>555</v>
      </c>
      <c r="C531" s="1" t="s">
        <v>5</v>
      </c>
      <c r="D531" s="1">
        <v>6</v>
      </c>
      <c r="E531" s="1" t="s">
        <v>97</v>
      </c>
      <c r="F531">
        <v>5</v>
      </c>
      <c r="G531" t="str">
        <f>+VLOOKUP(bloque3_2[[#This Row],[niño]],BD.niños[[Código]:[sexo]],6,FALSE)</f>
        <v>9 y 10</v>
      </c>
      <c r="H531" t="str">
        <f>+VLOOKUP(bloque3_2[[#This Row],[niño]],BD.niños[[Código]:[sexo]],7,FALSE)</f>
        <v>F</v>
      </c>
      <c r="I531" s="1">
        <v>3</v>
      </c>
    </row>
    <row r="532" spans="1:9" x14ac:dyDescent="0.55000000000000004">
      <c r="A532" s="1">
        <v>18</v>
      </c>
      <c r="B532" t="s">
        <v>555</v>
      </c>
      <c r="C532" s="1" t="s">
        <v>5</v>
      </c>
      <c r="D532" s="1">
        <v>6</v>
      </c>
      <c r="E532" s="1" t="s">
        <v>101</v>
      </c>
      <c r="F532">
        <v>6</v>
      </c>
      <c r="G532" t="str">
        <f>+VLOOKUP(bloque3_2[[#This Row],[niño]],BD.niños[[Código]:[sexo]],6,FALSE)</f>
        <v>9 y 10</v>
      </c>
      <c r="H532" t="str">
        <f>+VLOOKUP(bloque3_2[[#This Row],[niño]],BD.niños[[Código]:[sexo]],7,FALSE)</f>
        <v>F</v>
      </c>
      <c r="I532" s="1">
        <v>3</v>
      </c>
    </row>
    <row r="533" spans="1:9" x14ac:dyDescent="0.55000000000000004">
      <c r="A533" s="1">
        <v>18</v>
      </c>
      <c r="B533" t="s">
        <v>555</v>
      </c>
      <c r="C533" s="1" t="s">
        <v>5</v>
      </c>
      <c r="D533" s="1">
        <v>6</v>
      </c>
      <c r="E533" s="1" t="s">
        <v>150</v>
      </c>
      <c r="F533">
        <v>6</v>
      </c>
      <c r="G533" t="str">
        <f>+VLOOKUP(bloque3_2[[#This Row],[niño]],BD.niños[[Código]:[sexo]],6,FALSE)</f>
        <v>5 y 6</v>
      </c>
      <c r="H533" t="str">
        <f>+VLOOKUP(bloque3_2[[#This Row],[niño]],BD.niños[[Código]:[sexo]],7,FALSE)</f>
        <v>F</v>
      </c>
      <c r="I533" s="1">
        <v>3</v>
      </c>
    </row>
    <row r="534" spans="1:9" x14ac:dyDescent="0.55000000000000004">
      <c r="A534" s="1">
        <v>18</v>
      </c>
      <c r="B534" t="s">
        <v>555</v>
      </c>
      <c r="C534" s="1" t="s">
        <v>5</v>
      </c>
      <c r="D534" s="1">
        <v>6</v>
      </c>
      <c r="E534" s="1" t="s">
        <v>153</v>
      </c>
      <c r="F534">
        <v>6</v>
      </c>
      <c r="G534" t="str">
        <f>+VLOOKUP(bloque3_2[[#This Row],[niño]],BD.niños[[Código]:[sexo]],6,FALSE)</f>
        <v>7 y 8</v>
      </c>
      <c r="H534" t="str">
        <f>+VLOOKUP(bloque3_2[[#This Row],[niño]],BD.niños[[Código]:[sexo]],7,FALSE)</f>
        <v>M</v>
      </c>
      <c r="I534" s="1">
        <v>3</v>
      </c>
    </row>
    <row r="535" spans="1:9" x14ac:dyDescent="0.55000000000000004">
      <c r="A535" s="1">
        <v>18</v>
      </c>
      <c r="B535" t="s">
        <v>555</v>
      </c>
      <c r="C535" s="1" t="s">
        <v>5</v>
      </c>
      <c r="D535" s="1">
        <v>6</v>
      </c>
      <c r="E535" s="1" t="s">
        <v>157</v>
      </c>
      <c r="F535">
        <v>6</v>
      </c>
      <c r="G535" t="str">
        <f>+VLOOKUP(bloque3_2[[#This Row],[niño]],BD.niños[[Código]:[sexo]],6,FALSE)</f>
        <v>7 y 8</v>
      </c>
      <c r="H535" t="str">
        <f>+VLOOKUP(bloque3_2[[#This Row],[niño]],BD.niños[[Código]:[sexo]],7,FALSE)</f>
        <v>M</v>
      </c>
      <c r="I535" s="1">
        <v>3</v>
      </c>
    </row>
    <row r="536" spans="1:9" x14ac:dyDescent="0.55000000000000004">
      <c r="A536" s="1">
        <v>18</v>
      </c>
      <c r="B536" t="s">
        <v>555</v>
      </c>
      <c r="C536" s="1" t="s">
        <v>5</v>
      </c>
      <c r="D536" s="1">
        <v>6</v>
      </c>
      <c r="E536" s="1" t="s">
        <v>164</v>
      </c>
      <c r="F536">
        <v>6</v>
      </c>
      <c r="G536" t="str">
        <f>+VLOOKUP(bloque3_2[[#This Row],[niño]],BD.niños[[Código]:[sexo]],6,FALSE)</f>
        <v>5 y 6</v>
      </c>
      <c r="H536" t="str">
        <f>+VLOOKUP(bloque3_2[[#This Row],[niño]],BD.niños[[Código]:[sexo]],7,FALSE)</f>
        <v>M</v>
      </c>
      <c r="I536" s="1">
        <v>3</v>
      </c>
    </row>
    <row r="537" spans="1:9" x14ac:dyDescent="0.55000000000000004">
      <c r="A537" s="1">
        <v>18</v>
      </c>
      <c r="B537" t="s">
        <v>555</v>
      </c>
      <c r="C537" s="1" t="s">
        <v>5</v>
      </c>
      <c r="D537" s="1">
        <v>6</v>
      </c>
      <c r="E537" s="1" t="s">
        <v>165</v>
      </c>
      <c r="F537">
        <v>6</v>
      </c>
      <c r="G537" t="str">
        <f>+VLOOKUP(bloque3_2[[#This Row],[niño]],BD.niños[[Código]:[sexo]],6,FALSE)</f>
        <v>5 y 6</v>
      </c>
      <c r="H537" t="str">
        <f>+VLOOKUP(bloque3_2[[#This Row],[niño]],BD.niños[[Código]:[sexo]],7,FALSE)</f>
        <v>M</v>
      </c>
      <c r="I537" s="1">
        <v>3</v>
      </c>
    </row>
    <row r="538" spans="1:9" x14ac:dyDescent="0.55000000000000004">
      <c r="A538" s="1">
        <v>18</v>
      </c>
      <c r="B538" t="s">
        <v>555</v>
      </c>
      <c r="C538" s="1" t="s">
        <v>5</v>
      </c>
      <c r="D538" s="1">
        <v>6</v>
      </c>
      <c r="E538" s="1" t="s">
        <v>168</v>
      </c>
      <c r="F538">
        <v>6</v>
      </c>
      <c r="G538" t="str">
        <f>+VLOOKUP(bloque3_2[[#This Row],[niño]],BD.niños[[Código]:[sexo]],6,FALSE)</f>
        <v>7 y 8</v>
      </c>
      <c r="H538" t="str">
        <f>+VLOOKUP(bloque3_2[[#This Row],[niño]],BD.niños[[Código]:[sexo]],7,FALSE)</f>
        <v>F</v>
      </c>
      <c r="I538" s="1">
        <v>3</v>
      </c>
    </row>
    <row r="539" spans="1:9" x14ac:dyDescent="0.55000000000000004">
      <c r="A539" s="1">
        <v>18</v>
      </c>
      <c r="B539" t="s">
        <v>555</v>
      </c>
      <c r="C539" s="1" t="s">
        <v>5</v>
      </c>
      <c r="D539" s="1">
        <v>6</v>
      </c>
      <c r="E539" s="1" t="s">
        <v>172</v>
      </c>
      <c r="F539">
        <v>5</v>
      </c>
      <c r="G539" t="str">
        <f>+VLOOKUP(bloque3_2[[#This Row],[niño]],BD.niños[[Código]:[sexo]],6,FALSE)</f>
        <v>7 y 8</v>
      </c>
      <c r="H539" t="str">
        <f>+VLOOKUP(bloque3_2[[#This Row],[niño]],BD.niños[[Código]:[sexo]],7,FALSE)</f>
        <v>F</v>
      </c>
      <c r="I539" s="1">
        <v>3</v>
      </c>
    </row>
    <row r="540" spans="1:9" x14ac:dyDescent="0.55000000000000004">
      <c r="A540" s="1">
        <v>18</v>
      </c>
      <c r="B540" t="s">
        <v>555</v>
      </c>
      <c r="C540" s="1" t="s">
        <v>5</v>
      </c>
      <c r="D540" s="1">
        <v>6</v>
      </c>
      <c r="E540" s="1" t="s">
        <v>176</v>
      </c>
      <c r="F540">
        <v>6</v>
      </c>
      <c r="G540" t="str">
        <f>+VLOOKUP(bloque3_2[[#This Row],[niño]],BD.niños[[Código]:[sexo]],6,FALSE)</f>
        <v>5 y 6</v>
      </c>
      <c r="H540" t="str">
        <f>+VLOOKUP(bloque3_2[[#This Row],[niño]],BD.niños[[Código]:[sexo]],7,FALSE)</f>
        <v>F</v>
      </c>
      <c r="I540" s="1">
        <v>3</v>
      </c>
    </row>
    <row r="541" spans="1:9" x14ac:dyDescent="0.55000000000000004">
      <c r="A541" s="1">
        <v>18</v>
      </c>
      <c r="B541" t="s">
        <v>555</v>
      </c>
      <c r="C541" s="1" t="s">
        <v>5</v>
      </c>
      <c r="D541" s="1">
        <v>6</v>
      </c>
      <c r="E541" s="1" t="s">
        <v>180</v>
      </c>
      <c r="F541">
        <v>6</v>
      </c>
      <c r="G541" t="str">
        <f>+VLOOKUP(bloque3_2[[#This Row],[niño]],BD.niños[[Código]:[sexo]],6,FALSE)</f>
        <v>7 y 8</v>
      </c>
      <c r="H541" t="str">
        <f>+VLOOKUP(bloque3_2[[#This Row],[niño]],BD.niños[[Código]:[sexo]],7,FALSE)</f>
        <v>F</v>
      </c>
      <c r="I541" s="1">
        <v>3</v>
      </c>
    </row>
    <row r="542" spans="1:9" x14ac:dyDescent="0.55000000000000004">
      <c r="A542" s="1">
        <v>18</v>
      </c>
      <c r="B542" t="s">
        <v>555</v>
      </c>
      <c r="C542" s="1" t="s">
        <v>5</v>
      </c>
      <c r="D542" s="1">
        <v>6</v>
      </c>
      <c r="E542" s="1" t="s">
        <v>234</v>
      </c>
      <c r="F542">
        <v>6</v>
      </c>
      <c r="G542" t="str">
        <f>+VLOOKUP(bloque3_2[[#This Row],[niño]],BD.niños[[Código]:[sexo]],6,FALSE)</f>
        <v>9 y 10</v>
      </c>
      <c r="H542" t="str">
        <f>+VLOOKUP(bloque3_2[[#This Row],[niño]],BD.niños[[Código]:[sexo]],7,FALSE)</f>
        <v>M</v>
      </c>
      <c r="I542" s="1">
        <v>3</v>
      </c>
    </row>
    <row r="543" spans="1:9" x14ac:dyDescent="0.55000000000000004">
      <c r="A543" s="1">
        <v>18</v>
      </c>
      <c r="B543" t="s">
        <v>555</v>
      </c>
      <c r="C543" s="1" t="s">
        <v>5</v>
      </c>
      <c r="D543" s="1">
        <v>6</v>
      </c>
      <c r="E543" s="1" t="s">
        <v>238</v>
      </c>
      <c r="F543">
        <v>5</v>
      </c>
      <c r="G543" t="str">
        <f>+VLOOKUP(bloque3_2[[#This Row],[niño]],BD.niños[[Código]:[sexo]],6,FALSE)</f>
        <v>9 y 10</v>
      </c>
      <c r="H543" t="str">
        <f>+VLOOKUP(bloque3_2[[#This Row],[niño]],BD.niños[[Código]:[sexo]],7,FALSE)</f>
        <v>M</v>
      </c>
      <c r="I543" s="1">
        <v>3</v>
      </c>
    </row>
    <row r="544" spans="1:9" x14ac:dyDescent="0.55000000000000004">
      <c r="A544" s="1">
        <v>18</v>
      </c>
      <c r="B544" t="s">
        <v>555</v>
      </c>
      <c r="C544" s="1" t="s">
        <v>5</v>
      </c>
      <c r="D544" s="1">
        <v>6</v>
      </c>
      <c r="E544" s="1" t="s">
        <v>241</v>
      </c>
      <c r="F544">
        <v>7</v>
      </c>
      <c r="G544" t="str">
        <f>+VLOOKUP(bloque3_2[[#This Row],[niño]],BD.niños[[Código]:[sexo]],6,FALSE)</f>
        <v>9 y 10</v>
      </c>
      <c r="H544" t="str">
        <f>+VLOOKUP(bloque3_2[[#This Row],[niño]],BD.niños[[Código]:[sexo]],7,FALSE)</f>
        <v>F</v>
      </c>
      <c r="I544" s="1">
        <v>3</v>
      </c>
    </row>
    <row r="545" spans="1:9" x14ac:dyDescent="0.55000000000000004">
      <c r="A545" s="1">
        <v>18</v>
      </c>
      <c r="B545" t="s">
        <v>555</v>
      </c>
      <c r="C545" s="1" t="s">
        <v>5</v>
      </c>
      <c r="D545" s="1">
        <v>6</v>
      </c>
      <c r="E545" s="1" t="s">
        <v>245</v>
      </c>
      <c r="F545">
        <v>6</v>
      </c>
      <c r="G545" t="str">
        <f>+VLOOKUP(bloque3_2[[#This Row],[niño]],BD.niños[[Código]:[sexo]],6,FALSE)</f>
        <v>7 y 8</v>
      </c>
      <c r="H545" t="str">
        <f>+VLOOKUP(bloque3_2[[#This Row],[niño]],BD.niños[[Código]:[sexo]],7,FALSE)</f>
        <v>M</v>
      </c>
      <c r="I545" s="1">
        <v>3</v>
      </c>
    </row>
    <row r="546" spans="1:9" x14ac:dyDescent="0.55000000000000004">
      <c r="A546" s="1">
        <v>18</v>
      </c>
      <c r="B546" t="s">
        <v>555</v>
      </c>
      <c r="C546" s="1" t="s">
        <v>5</v>
      </c>
      <c r="D546" s="1">
        <v>6</v>
      </c>
      <c r="E546" s="1" t="s">
        <v>249</v>
      </c>
      <c r="F546">
        <v>1</v>
      </c>
      <c r="G546" t="str">
        <f>+VLOOKUP(bloque3_2[[#This Row],[niño]],BD.niños[[Código]:[sexo]],6,FALSE)</f>
        <v>5 y 6</v>
      </c>
      <c r="H546" t="str">
        <f>+VLOOKUP(bloque3_2[[#This Row],[niño]],BD.niños[[Código]:[sexo]],7,FALSE)</f>
        <v>M</v>
      </c>
      <c r="I546" s="1">
        <v>3</v>
      </c>
    </row>
    <row r="547" spans="1:9" x14ac:dyDescent="0.55000000000000004">
      <c r="A547" s="1">
        <v>18</v>
      </c>
      <c r="B547" t="s">
        <v>555</v>
      </c>
      <c r="C547" s="1" t="s">
        <v>5</v>
      </c>
      <c r="D547" s="1">
        <v>6</v>
      </c>
      <c r="E547" s="1" t="s">
        <v>253</v>
      </c>
      <c r="F547">
        <v>5</v>
      </c>
      <c r="G547" t="str">
        <f>+VLOOKUP(bloque3_2[[#This Row],[niño]],BD.niños[[Código]:[sexo]],6,FALSE)</f>
        <v>7 y 8</v>
      </c>
      <c r="H547" t="str">
        <f>+VLOOKUP(bloque3_2[[#This Row],[niño]],BD.niños[[Código]:[sexo]],7,FALSE)</f>
        <v>M</v>
      </c>
      <c r="I547" s="1">
        <v>3</v>
      </c>
    </row>
    <row r="548" spans="1:9" x14ac:dyDescent="0.55000000000000004">
      <c r="A548" s="1">
        <v>18</v>
      </c>
      <c r="B548" t="s">
        <v>555</v>
      </c>
      <c r="C548" s="1" t="s">
        <v>5</v>
      </c>
      <c r="D548" s="1">
        <v>6</v>
      </c>
      <c r="E548" s="1" t="s">
        <v>257</v>
      </c>
      <c r="F548">
        <v>5</v>
      </c>
      <c r="G548" t="str">
        <f>+VLOOKUP(bloque3_2[[#This Row],[niño]],BD.niños[[Código]:[sexo]],6,FALSE)</f>
        <v>7 y 8</v>
      </c>
      <c r="H548" t="str">
        <f>+VLOOKUP(bloque3_2[[#This Row],[niño]],BD.niños[[Código]:[sexo]],7,FALSE)</f>
        <v>M</v>
      </c>
      <c r="I548" s="1">
        <v>3</v>
      </c>
    </row>
    <row r="549" spans="1:9" x14ac:dyDescent="0.55000000000000004">
      <c r="A549" s="1">
        <v>18</v>
      </c>
      <c r="B549" t="s">
        <v>555</v>
      </c>
      <c r="C549" s="1" t="s">
        <v>5</v>
      </c>
      <c r="D549" s="1">
        <v>6</v>
      </c>
      <c r="E549" s="1" t="s">
        <v>299</v>
      </c>
      <c r="F549">
        <v>6</v>
      </c>
      <c r="G549" t="str">
        <f>+VLOOKUP(bloque3_2[[#This Row],[niño]],BD.niños[[Código]:[sexo]],6,FALSE)</f>
        <v>7 y 8</v>
      </c>
      <c r="H549" t="str">
        <f>+VLOOKUP(bloque3_2[[#This Row],[niño]],BD.niños[[Código]:[sexo]],7,FALSE)</f>
        <v>M</v>
      </c>
      <c r="I549" s="1">
        <v>3</v>
      </c>
    </row>
    <row r="550" spans="1:9" x14ac:dyDescent="0.55000000000000004">
      <c r="A550" s="1">
        <v>18</v>
      </c>
      <c r="B550" t="s">
        <v>555</v>
      </c>
      <c r="C550" s="1" t="s">
        <v>5</v>
      </c>
      <c r="D550" s="1">
        <v>6</v>
      </c>
      <c r="E550" s="1" t="s">
        <v>301</v>
      </c>
      <c r="F550">
        <v>6</v>
      </c>
      <c r="G550" t="str">
        <f>+VLOOKUP(bloque3_2[[#This Row],[niño]],BD.niños[[Código]:[sexo]],6,FALSE)</f>
        <v>5 y 6</v>
      </c>
      <c r="H550" t="str">
        <f>+VLOOKUP(bloque3_2[[#This Row],[niño]],BD.niños[[Código]:[sexo]],7,FALSE)</f>
        <v>M</v>
      </c>
      <c r="I550" s="1">
        <v>3</v>
      </c>
    </row>
    <row r="551" spans="1:9" x14ac:dyDescent="0.55000000000000004">
      <c r="A551" s="1">
        <v>18</v>
      </c>
      <c r="B551" t="s">
        <v>555</v>
      </c>
      <c r="C551" s="1" t="s">
        <v>5</v>
      </c>
      <c r="D551" s="1">
        <v>6</v>
      </c>
      <c r="E551" s="1" t="s">
        <v>305</v>
      </c>
      <c r="F551">
        <v>6</v>
      </c>
      <c r="G551" t="str">
        <f>+VLOOKUP(bloque3_2[[#This Row],[niño]],BD.niños[[Código]:[sexo]],6,FALSE)</f>
        <v>7 y 8</v>
      </c>
      <c r="H551" t="str">
        <f>+VLOOKUP(bloque3_2[[#This Row],[niño]],BD.niños[[Código]:[sexo]],7,FALSE)</f>
        <v>M</v>
      </c>
      <c r="I551" s="1">
        <v>3</v>
      </c>
    </row>
    <row r="552" spans="1:9" x14ac:dyDescent="0.55000000000000004">
      <c r="A552" s="1">
        <v>18</v>
      </c>
      <c r="B552" t="s">
        <v>555</v>
      </c>
      <c r="C552" s="1" t="s">
        <v>5</v>
      </c>
      <c r="D552" s="1">
        <v>6</v>
      </c>
      <c r="E552" s="1" t="s">
        <v>308</v>
      </c>
      <c r="F552">
        <v>5</v>
      </c>
      <c r="G552" t="str">
        <f>+VLOOKUP(bloque3_2[[#This Row],[niño]],BD.niños[[Código]:[sexo]],6,FALSE)</f>
        <v>9 y 10</v>
      </c>
      <c r="H552" t="str">
        <f>+VLOOKUP(bloque3_2[[#This Row],[niño]],BD.niños[[Código]:[sexo]],7,FALSE)</f>
        <v>M</v>
      </c>
      <c r="I552" s="1">
        <v>3</v>
      </c>
    </row>
    <row r="553" spans="1:9" x14ac:dyDescent="0.55000000000000004">
      <c r="A553" s="1">
        <v>18</v>
      </c>
      <c r="B553" t="s">
        <v>555</v>
      </c>
      <c r="C553" s="1" t="s">
        <v>5</v>
      </c>
      <c r="D553" s="1">
        <v>6</v>
      </c>
      <c r="E553" s="1" t="s">
        <v>311</v>
      </c>
      <c r="F553">
        <v>6</v>
      </c>
      <c r="G553" t="str">
        <f>+VLOOKUP(bloque3_2[[#This Row],[niño]],BD.niños[[Código]:[sexo]],6,FALSE)</f>
        <v>9 y 10</v>
      </c>
      <c r="H553" t="str">
        <f>+VLOOKUP(bloque3_2[[#This Row],[niño]],BD.niños[[Código]:[sexo]],7,FALSE)</f>
        <v>M</v>
      </c>
      <c r="I553" s="1">
        <v>3</v>
      </c>
    </row>
    <row r="554" spans="1:9" x14ac:dyDescent="0.55000000000000004">
      <c r="A554" s="1">
        <v>18</v>
      </c>
      <c r="B554" t="s">
        <v>555</v>
      </c>
      <c r="C554" s="1" t="s">
        <v>5</v>
      </c>
      <c r="D554" s="1">
        <v>6</v>
      </c>
      <c r="E554" s="1" t="s">
        <v>314</v>
      </c>
      <c r="F554">
        <v>6</v>
      </c>
      <c r="G554" t="str">
        <f>+VLOOKUP(bloque3_2[[#This Row],[niño]],BD.niños[[Código]:[sexo]],6,FALSE)</f>
        <v>9 y 10</v>
      </c>
      <c r="H554" t="str">
        <f>+VLOOKUP(bloque3_2[[#This Row],[niño]],BD.niños[[Código]:[sexo]],7,FALSE)</f>
        <v>M</v>
      </c>
      <c r="I554" s="1">
        <v>3</v>
      </c>
    </row>
    <row r="555" spans="1:9" x14ac:dyDescent="0.55000000000000004">
      <c r="A555" s="1">
        <v>18</v>
      </c>
      <c r="B555" t="s">
        <v>555</v>
      </c>
      <c r="C555" s="1" t="s">
        <v>5</v>
      </c>
      <c r="D555" s="1">
        <v>6</v>
      </c>
      <c r="E555" s="1" t="s">
        <v>372</v>
      </c>
      <c r="F555">
        <v>6</v>
      </c>
      <c r="G555" t="str">
        <f>+VLOOKUP(bloque3_2[[#This Row],[niño]],BD.niños[[Código]:[sexo]],6,FALSE)</f>
        <v>9 y 10</v>
      </c>
      <c r="H555" t="str">
        <f>+VLOOKUP(bloque3_2[[#This Row],[niño]],BD.niños[[Código]:[sexo]],7,FALSE)</f>
        <v>M</v>
      </c>
      <c r="I555" s="1">
        <v>3</v>
      </c>
    </row>
    <row r="556" spans="1:9" x14ac:dyDescent="0.55000000000000004">
      <c r="A556" s="1">
        <v>18</v>
      </c>
      <c r="B556" t="s">
        <v>555</v>
      </c>
      <c r="C556" s="1" t="s">
        <v>5</v>
      </c>
      <c r="D556" s="1">
        <v>6</v>
      </c>
      <c r="E556" s="1" t="s">
        <v>337</v>
      </c>
      <c r="F556">
        <v>6</v>
      </c>
      <c r="G556" t="str">
        <f>+VLOOKUP(bloque3_2[[#This Row],[niño]],BD.niños[[Código]:[sexo]],6,FALSE)</f>
        <v>7 y 8</v>
      </c>
      <c r="H556" t="str">
        <f>+VLOOKUP(bloque3_2[[#This Row],[niño]],BD.niños[[Código]:[sexo]],7,FALSE)</f>
        <v>M</v>
      </c>
      <c r="I556" s="1">
        <v>3</v>
      </c>
    </row>
    <row r="557" spans="1:9" x14ac:dyDescent="0.55000000000000004">
      <c r="A557" s="1">
        <v>18</v>
      </c>
      <c r="B557" t="s">
        <v>555</v>
      </c>
      <c r="C557" s="1" t="s">
        <v>5</v>
      </c>
      <c r="D557" s="1">
        <v>6</v>
      </c>
      <c r="E557" s="1" t="s">
        <v>341</v>
      </c>
      <c r="F557">
        <v>6</v>
      </c>
      <c r="G557" t="str">
        <f>+VLOOKUP(bloque3_2[[#This Row],[niño]],BD.niños[[Código]:[sexo]],6,FALSE)</f>
        <v>7 y 8</v>
      </c>
      <c r="H557" t="str">
        <f>+VLOOKUP(bloque3_2[[#This Row],[niño]],BD.niños[[Código]:[sexo]],7,FALSE)</f>
        <v>F</v>
      </c>
      <c r="I557" s="1">
        <v>3</v>
      </c>
    </row>
    <row r="558" spans="1:9" x14ac:dyDescent="0.55000000000000004">
      <c r="A558" s="1">
        <v>18</v>
      </c>
      <c r="B558" t="s">
        <v>555</v>
      </c>
      <c r="C558" s="1" t="s">
        <v>5</v>
      </c>
      <c r="D558" s="1">
        <v>6</v>
      </c>
      <c r="E558" s="1" t="s">
        <v>344</v>
      </c>
      <c r="F558">
        <v>6</v>
      </c>
      <c r="G558" t="str">
        <f>+VLOOKUP(bloque3_2[[#This Row],[niño]],BD.niños[[Código]:[sexo]],6,FALSE)</f>
        <v>5 y 6</v>
      </c>
      <c r="H558" t="str">
        <f>+VLOOKUP(bloque3_2[[#This Row],[niño]],BD.niños[[Código]:[sexo]],7,FALSE)</f>
        <v>F</v>
      </c>
      <c r="I558" s="1">
        <v>3</v>
      </c>
    </row>
    <row r="559" spans="1:9" x14ac:dyDescent="0.55000000000000004">
      <c r="A559" s="1">
        <v>18</v>
      </c>
      <c r="B559" t="s">
        <v>555</v>
      </c>
      <c r="C559" s="1" t="s">
        <v>5</v>
      </c>
      <c r="D559" s="1">
        <v>6</v>
      </c>
      <c r="E559" s="1" t="s">
        <v>348</v>
      </c>
      <c r="F559">
        <v>6</v>
      </c>
      <c r="G559" t="str">
        <f>+VLOOKUP(bloque3_2[[#This Row],[niño]],BD.niños[[Código]:[sexo]],6,FALSE)</f>
        <v>5 y 6</v>
      </c>
      <c r="H559" t="str">
        <f>+VLOOKUP(bloque3_2[[#This Row],[niño]],BD.niños[[Código]:[sexo]],7,FALSE)</f>
        <v>M</v>
      </c>
      <c r="I559" s="1">
        <v>3</v>
      </c>
    </row>
    <row r="560" spans="1:9" x14ac:dyDescent="0.55000000000000004">
      <c r="A560" s="1">
        <v>19</v>
      </c>
      <c r="B560" t="s">
        <v>556</v>
      </c>
      <c r="C560" s="1" t="s">
        <v>3</v>
      </c>
      <c r="D560" s="1">
        <v>4</v>
      </c>
      <c r="E560" s="1" t="s">
        <v>89</v>
      </c>
      <c r="F560">
        <v>3</v>
      </c>
      <c r="G560" t="str">
        <f>+VLOOKUP(bloque3_2[[#This Row],[niño]],BD.niños[[Código]:[sexo]],6,FALSE)</f>
        <v>9 y 10</v>
      </c>
      <c r="H560" t="str">
        <f>+VLOOKUP(bloque3_2[[#This Row],[niño]],BD.niños[[Código]:[sexo]],7,FALSE)</f>
        <v>F</v>
      </c>
      <c r="I560" s="1">
        <v>3</v>
      </c>
    </row>
    <row r="561" spans="1:9" x14ac:dyDescent="0.55000000000000004">
      <c r="A561" s="1">
        <v>19</v>
      </c>
      <c r="B561" t="s">
        <v>556</v>
      </c>
      <c r="C561" s="1" t="s">
        <v>3</v>
      </c>
      <c r="D561" s="1">
        <v>4</v>
      </c>
      <c r="E561" s="1" t="s">
        <v>93</v>
      </c>
      <c r="F561">
        <v>7</v>
      </c>
      <c r="G561" t="str">
        <f>+VLOOKUP(bloque3_2[[#This Row],[niño]],BD.niños[[Código]:[sexo]],6,FALSE)</f>
        <v>9 y 10</v>
      </c>
      <c r="H561" t="str">
        <f>+VLOOKUP(bloque3_2[[#This Row],[niño]],BD.niños[[Código]:[sexo]],7,FALSE)</f>
        <v>F</v>
      </c>
      <c r="I561" s="1">
        <v>3</v>
      </c>
    </row>
    <row r="562" spans="1:9" x14ac:dyDescent="0.55000000000000004">
      <c r="A562" s="1">
        <v>19</v>
      </c>
      <c r="B562" t="s">
        <v>556</v>
      </c>
      <c r="C562" s="1" t="s">
        <v>3</v>
      </c>
      <c r="D562" s="1">
        <v>4</v>
      </c>
      <c r="E562" s="1" t="s">
        <v>97</v>
      </c>
      <c r="F562">
        <v>4</v>
      </c>
      <c r="G562" t="str">
        <f>+VLOOKUP(bloque3_2[[#This Row],[niño]],BD.niños[[Código]:[sexo]],6,FALSE)</f>
        <v>9 y 10</v>
      </c>
      <c r="H562" t="str">
        <f>+VLOOKUP(bloque3_2[[#This Row],[niño]],BD.niños[[Código]:[sexo]],7,FALSE)</f>
        <v>F</v>
      </c>
      <c r="I562" s="1">
        <v>3</v>
      </c>
    </row>
    <row r="563" spans="1:9" x14ac:dyDescent="0.55000000000000004">
      <c r="A563" s="1">
        <v>19</v>
      </c>
      <c r="B563" t="s">
        <v>556</v>
      </c>
      <c r="C563" s="1" t="s">
        <v>3</v>
      </c>
      <c r="D563" s="1">
        <v>4</v>
      </c>
      <c r="E563" s="1" t="s">
        <v>101</v>
      </c>
      <c r="F563">
        <v>4</v>
      </c>
      <c r="G563" t="str">
        <f>+VLOOKUP(bloque3_2[[#This Row],[niño]],BD.niños[[Código]:[sexo]],6,FALSE)</f>
        <v>9 y 10</v>
      </c>
      <c r="H563" t="str">
        <f>+VLOOKUP(bloque3_2[[#This Row],[niño]],BD.niños[[Código]:[sexo]],7,FALSE)</f>
        <v>F</v>
      </c>
      <c r="I563" s="1">
        <v>3</v>
      </c>
    </row>
    <row r="564" spans="1:9" x14ac:dyDescent="0.55000000000000004">
      <c r="A564" s="1">
        <v>19</v>
      </c>
      <c r="B564" t="s">
        <v>556</v>
      </c>
      <c r="C564" s="1" t="s">
        <v>3</v>
      </c>
      <c r="D564" s="1">
        <v>4</v>
      </c>
      <c r="E564" s="1" t="s">
        <v>150</v>
      </c>
      <c r="F564">
        <v>4</v>
      </c>
      <c r="G564" t="str">
        <f>+VLOOKUP(bloque3_2[[#This Row],[niño]],BD.niños[[Código]:[sexo]],6,FALSE)</f>
        <v>5 y 6</v>
      </c>
      <c r="H564" t="str">
        <f>+VLOOKUP(bloque3_2[[#This Row],[niño]],BD.niños[[Código]:[sexo]],7,FALSE)</f>
        <v>F</v>
      </c>
      <c r="I564" s="1">
        <v>3</v>
      </c>
    </row>
    <row r="565" spans="1:9" x14ac:dyDescent="0.55000000000000004">
      <c r="A565" s="1">
        <v>19</v>
      </c>
      <c r="B565" t="s">
        <v>556</v>
      </c>
      <c r="C565" s="1" t="s">
        <v>3</v>
      </c>
      <c r="D565" s="1">
        <v>4</v>
      </c>
      <c r="E565" s="1" t="s">
        <v>153</v>
      </c>
      <c r="F565">
        <v>4</v>
      </c>
      <c r="G565" t="str">
        <f>+VLOOKUP(bloque3_2[[#This Row],[niño]],BD.niños[[Código]:[sexo]],6,FALSE)</f>
        <v>7 y 8</v>
      </c>
      <c r="H565" t="str">
        <f>+VLOOKUP(bloque3_2[[#This Row],[niño]],BD.niños[[Código]:[sexo]],7,FALSE)</f>
        <v>M</v>
      </c>
      <c r="I565" s="1">
        <v>3</v>
      </c>
    </row>
    <row r="566" spans="1:9" x14ac:dyDescent="0.55000000000000004">
      <c r="A566" s="1">
        <v>19</v>
      </c>
      <c r="B566" t="s">
        <v>556</v>
      </c>
      <c r="C566" s="1" t="s">
        <v>3</v>
      </c>
      <c r="D566" s="1">
        <v>4</v>
      </c>
      <c r="E566" s="1" t="s">
        <v>157</v>
      </c>
      <c r="F566">
        <v>4</v>
      </c>
      <c r="G566" t="str">
        <f>+VLOOKUP(bloque3_2[[#This Row],[niño]],BD.niños[[Código]:[sexo]],6,FALSE)</f>
        <v>7 y 8</v>
      </c>
      <c r="H566" t="str">
        <f>+VLOOKUP(bloque3_2[[#This Row],[niño]],BD.niños[[Código]:[sexo]],7,FALSE)</f>
        <v>M</v>
      </c>
      <c r="I566" s="1">
        <v>3</v>
      </c>
    </row>
    <row r="567" spans="1:9" x14ac:dyDescent="0.55000000000000004">
      <c r="A567" s="1">
        <v>19</v>
      </c>
      <c r="B567" t="s">
        <v>556</v>
      </c>
      <c r="C567" s="1" t="s">
        <v>3</v>
      </c>
      <c r="D567" s="1">
        <v>4</v>
      </c>
      <c r="E567" s="1" t="s">
        <v>164</v>
      </c>
      <c r="F567">
        <v>4</v>
      </c>
      <c r="G567" t="str">
        <f>+VLOOKUP(bloque3_2[[#This Row],[niño]],BD.niños[[Código]:[sexo]],6,FALSE)</f>
        <v>5 y 6</v>
      </c>
      <c r="H567" t="str">
        <f>+VLOOKUP(bloque3_2[[#This Row],[niño]],BD.niños[[Código]:[sexo]],7,FALSE)</f>
        <v>M</v>
      </c>
      <c r="I567" s="1">
        <v>3</v>
      </c>
    </row>
    <row r="568" spans="1:9" x14ac:dyDescent="0.55000000000000004">
      <c r="A568" s="1">
        <v>19</v>
      </c>
      <c r="B568" t="s">
        <v>556</v>
      </c>
      <c r="C568" s="1" t="s">
        <v>3</v>
      </c>
      <c r="D568" s="1">
        <v>4</v>
      </c>
      <c r="E568" s="1" t="s">
        <v>165</v>
      </c>
      <c r="F568">
        <v>4</v>
      </c>
      <c r="G568" t="str">
        <f>+VLOOKUP(bloque3_2[[#This Row],[niño]],BD.niños[[Código]:[sexo]],6,FALSE)</f>
        <v>5 y 6</v>
      </c>
      <c r="H568" t="str">
        <f>+VLOOKUP(bloque3_2[[#This Row],[niño]],BD.niños[[Código]:[sexo]],7,FALSE)</f>
        <v>M</v>
      </c>
      <c r="I568" s="1">
        <v>3</v>
      </c>
    </row>
    <row r="569" spans="1:9" x14ac:dyDescent="0.55000000000000004">
      <c r="A569" s="1">
        <v>19</v>
      </c>
      <c r="B569" t="s">
        <v>556</v>
      </c>
      <c r="C569" s="1" t="s">
        <v>3</v>
      </c>
      <c r="D569" s="1">
        <v>4</v>
      </c>
      <c r="E569" s="1" t="s">
        <v>168</v>
      </c>
      <c r="F569">
        <v>4</v>
      </c>
      <c r="G569" t="str">
        <f>+VLOOKUP(bloque3_2[[#This Row],[niño]],BD.niños[[Código]:[sexo]],6,FALSE)</f>
        <v>7 y 8</v>
      </c>
      <c r="H569" t="str">
        <f>+VLOOKUP(bloque3_2[[#This Row],[niño]],BD.niños[[Código]:[sexo]],7,FALSE)</f>
        <v>F</v>
      </c>
      <c r="I569" s="1">
        <v>3</v>
      </c>
    </row>
    <row r="570" spans="1:9" x14ac:dyDescent="0.55000000000000004">
      <c r="A570" s="1">
        <v>19</v>
      </c>
      <c r="B570" t="s">
        <v>556</v>
      </c>
      <c r="C570" s="1" t="s">
        <v>3</v>
      </c>
      <c r="D570" s="1">
        <v>4</v>
      </c>
      <c r="E570" s="1" t="s">
        <v>172</v>
      </c>
      <c r="F570">
        <v>1</v>
      </c>
      <c r="G570" t="str">
        <f>+VLOOKUP(bloque3_2[[#This Row],[niño]],BD.niños[[Código]:[sexo]],6,FALSE)</f>
        <v>7 y 8</v>
      </c>
      <c r="H570" t="str">
        <f>+VLOOKUP(bloque3_2[[#This Row],[niño]],BD.niños[[Código]:[sexo]],7,FALSE)</f>
        <v>F</v>
      </c>
      <c r="I570" s="1">
        <v>3</v>
      </c>
    </row>
    <row r="571" spans="1:9" x14ac:dyDescent="0.55000000000000004">
      <c r="A571" s="1">
        <v>19</v>
      </c>
      <c r="B571" t="s">
        <v>556</v>
      </c>
      <c r="C571" s="1" t="s">
        <v>3</v>
      </c>
      <c r="D571" s="1">
        <v>4</v>
      </c>
      <c r="E571" s="1" t="s">
        <v>176</v>
      </c>
      <c r="F571">
        <v>4</v>
      </c>
      <c r="G571" t="str">
        <f>+VLOOKUP(bloque3_2[[#This Row],[niño]],BD.niños[[Código]:[sexo]],6,FALSE)</f>
        <v>5 y 6</v>
      </c>
      <c r="H571" t="str">
        <f>+VLOOKUP(bloque3_2[[#This Row],[niño]],BD.niños[[Código]:[sexo]],7,FALSE)</f>
        <v>F</v>
      </c>
      <c r="I571" s="1">
        <v>3</v>
      </c>
    </row>
    <row r="572" spans="1:9" x14ac:dyDescent="0.55000000000000004">
      <c r="A572" s="1">
        <v>19</v>
      </c>
      <c r="B572" t="s">
        <v>556</v>
      </c>
      <c r="C572" s="1" t="s">
        <v>3</v>
      </c>
      <c r="D572" s="1">
        <v>4</v>
      </c>
      <c r="E572" s="1" t="s">
        <v>180</v>
      </c>
      <c r="F572">
        <v>4</v>
      </c>
      <c r="G572" t="str">
        <f>+VLOOKUP(bloque3_2[[#This Row],[niño]],BD.niños[[Código]:[sexo]],6,FALSE)</f>
        <v>7 y 8</v>
      </c>
      <c r="H572" t="str">
        <f>+VLOOKUP(bloque3_2[[#This Row],[niño]],BD.niños[[Código]:[sexo]],7,FALSE)</f>
        <v>F</v>
      </c>
      <c r="I572" s="1">
        <v>3</v>
      </c>
    </row>
    <row r="573" spans="1:9" x14ac:dyDescent="0.55000000000000004">
      <c r="A573" s="1">
        <v>19</v>
      </c>
      <c r="B573" t="s">
        <v>556</v>
      </c>
      <c r="C573" s="1" t="s">
        <v>3</v>
      </c>
      <c r="D573" s="1">
        <v>4</v>
      </c>
      <c r="E573" s="1" t="s">
        <v>234</v>
      </c>
      <c r="F573">
        <v>1</v>
      </c>
      <c r="G573" t="str">
        <f>+VLOOKUP(bloque3_2[[#This Row],[niño]],BD.niños[[Código]:[sexo]],6,FALSE)</f>
        <v>9 y 10</v>
      </c>
      <c r="H573" t="str">
        <f>+VLOOKUP(bloque3_2[[#This Row],[niño]],BD.niños[[Código]:[sexo]],7,FALSE)</f>
        <v>M</v>
      </c>
      <c r="I573" s="1">
        <v>3</v>
      </c>
    </row>
    <row r="574" spans="1:9" x14ac:dyDescent="0.55000000000000004">
      <c r="A574" s="1">
        <v>19</v>
      </c>
      <c r="B574" t="s">
        <v>556</v>
      </c>
      <c r="C574" s="1" t="s">
        <v>3</v>
      </c>
      <c r="D574" s="1">
        <v>4</v>
      </c>
      <c r="E574" s="1" t="s">
        <v>238</v>
      </c>
      <c r="F574">
        <v>4</v>
      </c>
      <c r="G574" t="str">
        <f>+VLOOKUP(bloque3_2[[#This Row],[niño]],BD.niños[[Código]:[sexo]],6,FALSE)</f>
        <v>9 y 10</v>
      </c>
      <c r="H574" t="str">
        <f>+VLOOKUP(bloque3_2[[#This Row],[niño]],BD.niños[[Código]:[sexo]],7,FALSE)</f>
        <v>M</v>
      </c>
      <c r="I574" s="1">
        <v>3</v>
      </c>
    </row>
    <row r="575" spans="1:9" x14ac:dyDescent="0.55000000000000004">
      <c r="A575" s="1">
        <v>19</v>
      </c>
      <c r="B575" t="s">
        <v>556</v>
      </c>
      <c r="C575" s="1" t="s">
        <v>3</v>
      </c>
      <c r="D575" s="1">
        <v>4</v>
      </c>
      <c r="E575" s="1" t="s">
        <v>241</v>
      </c>
      <c r="F575">
        <v>4</v>
      </c>
      <c r="G575" t="str">
        <f>+VLOOKUP(bloque3_2[[#This Row],[niño]],BD.niños[[Código]:[sexo]],6,FALSE)</f>
        <v>9 y 10</v>
      </c>
      <c r="H575" t="str">
        <f>+VLOOKUP(bloque3_2[[#This Row],[niño]],BD.niños[[Código]:[sexo]],7,FALSE)</f>
        <v>F</v>
      </c>
      <c r="I575" s="1">
        <v>3</v>
      </c>
    </row>
    <row r="576" spans="1:9" x14ac:dyDescent="0.55000000000000004">
      <c r="A576" s="1">
        <v>19</v>
      </c>
      <c r="B576" t="s">
        <v>556</v>
      </c>
      <c r="C576" s="1" t="s">
        <v>3</v>
      </c>
      <c r="D576" s="1">
        <v>4</v>
      </c>
      <c r="E576" s="1" t="s">
        <v>245</v>
      </c>
      <c r="F576">
        <v>1</v>
      </c>
      <c r="G576" t="str">
        <f>+VLOOKUP(bloque3_2[[#This Row],[niño]],BD.niños[[Código]:[sexo]],6,FALSE)</f>
        <v>7 y 8</v>
      </c>
      <c r="H576" t="str">
        <f>+VLOOKUP(bloque3_2[[#This Row],[niño]],BD.niños[[Código]:[sexo]],7,FALSE)</f>
        <v>M</v>
      </c>
      <c r="I576" s="1">
        <v>3</v>
      </c>
    </row>
    <row r="577" spans="1:9" x14ac:dyDescent="0.55000000000000004">
      <c r="A577" s="1">
        <v>19</v>
      </c>
      <c r="B577" t="s">
        <v>556</v>
      </c>
      <c r="C577" s="1" t="s">
        <v>3</v>
      </c>
      <c r="D577" s="1">
        <v>4</v>
      </c>
      <c r="E577" s="1" t="s">
        <v>249</v>
      </c>
      <c r="F577">
        <v>1</v>
      </c>
      <c r="G577" t="str">
        <f>+VLOOKUP(bloque3_2[[#This Row],[niño]],BD.niños[[Código]:[sexo]],6,FALSE)</f>
        <v>5 y 6</v>
      </c>
      <c r="H577" t="str">
        <f>+VLOOKUP(bloque3_2[[#This Row],[niño]],BD.niños[[Código]:[sexo]],7,FALSE)</f>
        <v>M</v>
      </c>
      <c r="I577" s="1">
        <v>3</v>
      </c>
    </row>
    <row r="578" spans="1:9" x14ac:dyDescent="0.55000000000000004">
      <c r="A578" s="1">
        <v>19</v>
      </c>
      <c r="B578" t="s">
        <v>556</v>
      </c>
      <c r="C578" s="1" t="s">
        <v>3</v>
      </c>
      <c r="D578" s="1">
        <v>4</v>
      </c>
      <c r="E578" s="1" t="s">
        <v>253</v>
      </c>
      <c r="F578">
        <v>4</v>
      </c>
      <c r="G578" t="str">
        <f>+VLOOKUP(bloque3_2[[#This Row],[niño]],BD.niños[[Código]:[sexo]],6,FALSE)</f>
        <v>7 y 8</v>
      </c>
      <c r="H578" t="str">
        <f>+VLOOKUP(bloque3_2[[#This Row],[niño]],BD.niños[[Código]:[sexo]],7,FALSE)</f>
        <v>M</v>
      </c>
      <c r="I578" s="1">
        <v>3</v>
      </c>
    </row>
    <row r="579" spans="1:9" x14ac:dyDescent="0.55000000000000004">
      <c r="A579" s="1">
        <v>19</v>
      </c>
      <c r="B579" t="s">
        <v>556</v>
      </c>
      <c r="C579" s="1" t="s">
        <v>3</v>
      </c>
      <c r="D579" s="1">
        <v>4</v>
      </c>
      <c r="E579" s="1" t="s">
        <v>257</v>
      </c>
      <c r="F579">
        <v>4</v>
      </c>
      <c r="G579" t="str">
        <f>+VLOOKUP(bloque3_2[[#This Row],[niño]],BD.niños[[Código]:[sexo]],6,FALSE)</f>
        <v>7 y 8</v>
      </c>
      <c r="H579" t="str">
        <f>+VLOOKUP(bloque3_2[[#This Row],[niño]],BD.niños[[Código]:[sexo]],7,FALSE)</f>
        <v>M</v>
      </c>
      <c r="I579" s="1">
        <v>3</v>
      </c>
    </row>
    <row r="580" spans="1:9" x14ac:dyDescent="0.55000000000000004">
      <c r="A580" s="1">
        <v>19</v>
      </c>
      <c r="B580" t="s">
        <v>556</v>
      </c>
      <c r="C580" s="1" t="s">
        <v>3</v>
      </c>
      <c r="D580" s="1">
        <v>4</v>
      </c>
      <c r="E580" s="1" t="s">
        <v>299</v>
      </c>
      <c r="F580">
        <v>4</v>
      </c>
      <c r="G580" t="str">
        <f>+VLOOKUP(bloque3_2[[#This Row],[niño]],BD.niños[[Código]:[sexo]],6,FALSE)</f>
        <v>7 y 8</v>
      </c>
      <c r="H580" t="str">
        <f>+VLOOKUP(bloque3_2[[#This Row],[niño]],BD.niños[[Código]:[sexo]],7,FALSE)</f>
        <v>M</v>
      </c>
      <c r="I580" s="1">
        <v>3</v>
      </c>
    </row>
    <row r="581" spans="1:9" x14ac:dyDescent="0.55000000000000004">
      <c r="A581" s="1">
        <v>19</v>
      </c>
      <c r="B581" t="s">
        <v>556</v>
      </c>
      <c r="C581" s="1" t="s">
        <v>3</v>
      </c>
      <c r="D581" s="1">
        <v>4</v>
      </c>
      <c r="E581" s="1" t="s">
        <v>301</v>
      </c>
      <c r="F581">
        <v>1</v>
      </c>
      <c r="G581" t="str">
        <f>+VLOOKUP(bloque3_2[[#This Row],[niño]],BD.niños[[Código]:[sexo]],6,FALSE)</f>
        <v>5 y 6</v>
      </c>
      <c r="H581" t="str">
        <f>+VLOOKUP(bloque3_2[[#This Row],[niño]],BD.niños[[Código]:[sexo]],7,FALSE)</f>
        <v>M</v>
      </c>
      <c r="I581" s="1">
        <v>3</v>
      </c>
    </row>
    <row r="582" spans="1:9" x14ac:dyDescent="0.55000000000000004">
      <c r="A582" s="1">
        <v>19</v>
      </c>
      <c r="B582" t="s">
        <v>556</v>
      </c>
      <c r="C582" s="1" t="s">
        <v>3</v>
      </c>
      <c r="D582" s="1">
        <v>4</v>
      </c>
      <c r="E582" s="1" t="s">
        <v>305</v>
      </c>
      <c r="F582">
        <v>1</v>
      </c>
      <c r="G582" t="str">
        <f>+VLOOKUP(bloque3_2[[#This Row],[niño]],BD.niños[[Código]:[sexo]],6,FALSE)</f>
        <v>7 y 8</v>
      </c>
      <c r="H582" t="str">
        <f>+VLOOKUP(bloque3_2[[#This Row],[niño]],BD.niños[[Código]:[sexo]],7,FALSE)</f>
        <v>M</v>
      </c>
      <c r="I582" s="1">
        <v>3</v>
      </c>
    </row>
    <row r="583" spans="1:9" x14ac:dyDescent="0.55000000000000004">
      <c r="A583" s="1">
        <v>19</v>
      </c>
      <c r="B583" t="s">
        <v>556</v>
      </c>
      <c r="C583" s="1" t="s">
        <v>3</v>
      </c>
      <c r="D583" s="1">
        <v>4</v>
      </c>
      <c r="E583" s="1" t="s">
        <v>308</v>
      </c>
      <c r="F583">
        <v>4</v>
      </c>
      <c r="G583" t="str">
        <f>+VLOOKUP(bloque3_2[[#This Row],[niño]],BD.niños[[Código]:[sexo]],6,FALSE)</f>
        <v>9 y 10</v>
      </c>
      <c r="H583" t="str">
        <f>+VLOOKUP(bloque3_2[[#This Row],[niño]],BD.niños[[Código]:[sexo]],7,FALSE)</f>
        <v>M</v>
      </c>
      <c r="I583" s="1">
        <v>3</v>
      </c>
    </row>
    <row r="584" spans="1:9" x14ac:dyDescent="0.55000000000000004">
      <c r="A584" s="1">
        <v>19</v>
      </c>
      <c r="B584" t="s">
        <v>556</v>
      </c>
      <c r="C584" s="1" t="s">
        <v>3</v>
      </c>
      <c r="D584" s="1">
        <v>4</v>
      </c>
      <c r="E584" s="1" t="s">
        <v>311</v>
      </c>
      <c r="F584">
        <v>4</v>
      </c>
      <c r="G584" t="str">
        <f>+VLOOKUP(bloque3_2[[#This Row],[niño]],BD.niños[[Código]:[sexo]],6,FALSE)</f>
        <v>9 y 10</v>
      </c>
      <c r="H584" t="str">
        <f>+VLOOKUP(bloque3_2[[#This Row],[niño]],BD.niños[[Código]:[sexo]],7,FALSE)</f>
        <v>M</v>
      </c>
      <c r="I584" s="1">
        <v>3</v>
      </c>
    </row>
    <row r="585" spans="1:9" x14ac:dyDescent="0.55000000000000004">
      <c r="A585" s="1">
        <v>19</v>
      </c>
      <c r="B585" t="s">
        <v>556</v>
      </c>
      <c r="C585" s="1" t="s">
        <v>3</v>
      </c>
      <c r="D585" s="1">
        <v>4</v>
      </c>
      <c r="E585" s="1" t="s">
        <v>314</v>
      </c>
      <c r="F585">
        <v>4</v>
      </c>
      <c r="G585" t="str">
        <f>+VLOOKUP(bloque3_2[[#This Row],[niño]],BD.niños[[Código]:[sexo]],6,FALSE)</f>
        <v>9 y 10</v>
      </c>
      <c r="H585" t="str">
        <f>+VLOOKUP(bloque3_2[[#This Row],[niño]],BD.niños[[Código]:[sexo]],7,FALSE)</f>
        <v>M</v>
      </c>
      <c r="I585" s="1">
        <v>3</v>
      </c>
    </row>
    <row r="586" spans="1:9" x14ac:dyDescent="0.55000000000000004">
      <c r="A586" s="1">
        <v>19</v>
      </c>
      <c r="B586" t="s">
        <v>556</v>
      </c>
      <c r="C586" s="1" t="s">
        <v>3</v>
      </c>
      <c r="D586" s="1">
        <v>4</v>
      </c>
      <c r="E586" s="1" t="s">
        <v>372</v>
      </c>
      <c r="F586">
        <v>1</v>
      </c>
      <c r="G586" t="str">
        <f>+VLOOKUP(bloque3_2[[#This Row],[niño]],BD.niños[[Código]:[sexo]],6,FALSE)</f>
        <v>9 y 10</v>
      </c>
      <c r="H586" t="str">
        <f>+VLOOKUP(bloque3_2[[#This Row],[niño]],BD.niños[[Código]:[sexo]],7,FALSE)</f>
        <v>M</v>
      </c>
      <c r="I586" s="1">
        <v>3</v>
      </c>
    </row>
    <row r="587" spans="1:9" x14ac:dyDescent="0.55000000000000004">
      <c r="A587" s="1">
        <v>19</v>
      </c>
      <c r="B587" t="s">
        <v>556</v>
      </c>
      <c r="C587" s="1" t="s">
        <v>3</v>
      </c>
      <c r="D587" s="1">
        <v>4</v>
      </c>
      <c r="E587" s="1" t="s">
        <v>337</v>
      </c>
      <c r="F587">
        <v>4</v>
      </c>
      <c r="G587" t="str">
        <f>+VLOOKUP(bloque3_2[[#This Row],[niño]],BD.niños[[Código]:[sexo]],6,FALSE)</f>
        <v>7 y 8</v>
      </c>
      <c r="H587" t="str">
        <f>+VLOOKUP(bloque3_2[[#This Row],[niño]],BD.niños[[Código]:[sexo]],7,FALSE)</f>
        <v>M</v>
      </c>
      <c r="I587" s="1">
        <v>3</v>
      </c>
    </row>
    <row r="588" spans="1:9" x14ac:dyDescent="0.55000000000000004">
      <c r="A588" s="1">
        <v>19</v>
      </c>
      <c r="B588" t="s">
        <v>556</v>
      </c>
      <c r="C588" s="1" t="s">
        <v>3</v>
      </c>
      <c r="D588" s="1">
        <v>4</v>
      </c>
      <c r="E588" s="1" t="s">
        <v>341</v>
      </c>
      <c r="F588">
        <v>4</v>
      </c>
      <c r="G588" t="str">
        <f>+VLOOKUP(bloque3_2[[#This Row],[niño]],BD.niños[[Código]:[sexo]],6,FALSE)</f>
        <v>7 y 8</v>
      </c>
      <c r="H588" t="str">
        <f>+VLOOKUP(bloque3_2[[#This Row],[niño]],BD.niños[[Código]:[sexo]],7,FALSE)</f>
        <v>F</v>
      </c>
      <c r="I588" s="1">
        <v>3</v>
      </c>
    </row>
    <row r="589" spans="1:9" x14ac:dyDescent="0.55000000000000004">
      <c r="A589" s="1">
        <v>19</v>
      </c>
      <c r="B589" t="s">
        <v>556</v>
      </c>
      <c r="C589" s="1" t="s">
        <v>3</v>
      </c>
      <c r="D589" s="1">
        <v>4</v>
      </c>
      <c r="E589" s="1" t="s">
        <v>344</v>
      </c>
      <c r="F589">
        <v>3</v>
      </c>
      <c r="G589" t="str">
        <f>+VLOOKUP(bloque3_2[[#This Row],[niño]],BD.niños[[Código]:[sexo]],6,FALSE)</f>
        <v>5 y 6</v>
      </c>
      <c r="H589" t="str">
        <f>+VLOOKUP(bloque3_2[[#This Row],[niño]],BD.niños[[Código]:[sexo]],7,FALSE)</f>
        <v>F</v>
      </c>
      <c r="I589" s="1">
        <v>3</v>
      </c>
    </row>
    <row r="590" spans="1:9" x14ac:dyDescent="0.55000000000000004">
      <c r="A590" s="1">
        <v>19</v>
      </c>
      <c r="B590" t="s">
        <v>556</v>
      </c>
      <c r="C590" s="1" t="s">
        <v>3</v>
      </c>
      <c r="D590" s="1">
        <v>4</v>
      </c>
      <c r="E590" s="1" t="s">
        <v>348</v>
      </c>
      <c r="F590">
        <v>4</v>
      </c>
      <c r="G590" t="str">
        <f>+VLOOKUP(bloque3_2[[#This Row],[niño]],BD.niños[[Código]:[sexo]],6,FALSE)</f>
        <v>5 y 6</v>
      </c>
      <c r="H590" t="str">
        <f>+VLOOKUP(bloque3_2[[#This Row],[niño]],BD.niños[[Código]:[sexo]],7,FALSE)</f>
        <v>M</v>
      </c>
      <c r="I590" s="1">
        <v>3</v>
      </c>
    </row>
    <row r="591" spans="1:9" x14ac:dyDescent="0.55000000000000004">
      <c r="A591" s="1">
        <v>20</v>
      </c>
      <c r="B591" t="s">
        <v>557</v>
      </c>
      <c r="C591" s="1" t="s">
        <v>3</v>
      </c>
      <c r="D591" s="1">
        <v>4</v>
      </c>
      <c r="E591" s="1" t="s">
        <v>89</v>
      </c>
      <c r="F591">
        <v>4</v>
      </c>
      <c r="G591" t="str">
        <f>+VLOOKUP(bloque3_2[[#This Row],[niño]],BD.niños[[Código]:[sexo]],6,FALSE)</f>
        <v>9 y 10</v>
      </c>
      <c r="H591" t="str">
        <f>+VLOOKUP(bloque3_2[[#This Row],[niño]],BD.niños[[Código]:[sexo]],7,FALSE)</f>
        <v>F</v>
      </c>
      <c r="I591" s="1">
        <v>3</v>
      </c>
    </row>
    <row r="592" spans="1:9" x14ac:dyDescent="0.55000000000000004">
      <c r="A592" s="1">
        <v>20</v>
      </c>
      <c r="B592" t="s">
        <v>557</v>
      </c>
      <c r="C592" s="1" t="s">
        <v>3</v>
      </c>
      <c r="D592" s="1">
        <v>4</v>
      </c>
      <c r="E592" s="1" t="s">
        <v>93</v>
      </c>
      <c r="F592">
        <v>4</v>
      </c>
      <c r="G592" t="str">
        <f>+VLOOKUP(bloque3_2[[#This Row],[niño]],BD.niños[[Código]:[sexo]],6,FALSE)</f>
        <v>9 y 10</v>
      </c>
      <c r="H592" t="str">
        <f>+VLOOKUP(bloque3_2[[#This Row],[niño]],BD.niños[[Código]:[sexo]],7,FALSE)</f>
        <v>F</v>
      </c>
      <c r="I592" s="1">
        <v>3</v>
      </c>
    </row>
    <row r="593" spans="1:9" x14ac:dyDescent="0.55000000000000004">
      <c r="A593" s="1">
        <v>20</v>
      </c>
      <c r="B593" t="s">
        <v>557</v>
      </c>
      <c r="C593" s="1" t="s">
        <v>3</v>
      </c>
      <c r="D593" s="1">
        <v>4</v>
      </c>
      <c r="E593" s="1" t="s">
        <v>97</v>
      </c>
      <c r="F593">
        <v>4</v>
      </c>
      <c r="G593" t="str">
        <f>+VLOOKUP(bloque3_2[[#This Row],[niño]],BD.niños[[Código]:[sexo]],6,FALSE)</f>
        <v>9 y 10</v>
      </c>
      <c r="H593" t="str">
        <f>+VLOOKUP(bloque3_2[[#This Row],[niño]],BD.niños[[Código]:[sexo]],7,FALSE)</f>
        <v>F</v>
      </c>
      <c r="I593" s="1">
        <v>3</v>
      </c>
    </row>
    <row r="594" spans="1:9" x14ac:dyDescent="0.55000000000000004">
      <c r="A594" s="1">
        <v>20</v>
      </c>
      <c r="B594" t="s">
        <v>557</v>
      </c>
      <c r="C594" s="1" t="s">
        <v>3</v>
      </c>
      <c r="D594" s="1">
        <v>4</v>
      </c>
      <c r="E594" s="1" t="s">
        <v>101</v>
      </c>
      <c r="F594">
        <v>7</v>
      </c>
      <c r="G594" t="str">
        <f>+VLOOKUP(bloque3_2[[#This Row],[niño]],BD.niños[[Código]:[sexo]],6,FALSE)</f>
        <v>9 y 10</v>
      </c>
      <c r="H594" t="str">
        <f>+VLOOKUP(bloque3_2[[#This Row],[niño]],BD.niños[[Código]:[sexo]],7,FALSE)</f>
        <v>F</v>
      </c>
      <c r="I594" s="1">
        <v>3</v>
      </c>
    </row>
    <row r="595" spans="1:9" x14ac:dyDescent="0.55000000000000004">
      <c r="A595" s="1">
        <v>20</v>
      </c>
      <c r="B595" t="s">
        <v>557</v>
      </c>
      <c r="C595" s="1" t="s">
        <v>3</v>
      </c>
      <c r="D595" s="1">
        <v>4</v>
      </c>
      <c r="E595" s="1" t="s">
        <v>150</v>
      </c>
      <c r="F595">
        <v>7</v>
      </c>
      <c r="G595" t="str">
        <f>+VLOOKUP(bloque3_2[[#This Row],[niño]],BD.niños[[Código]:[sexo]],6,FALSE)</f>
        <v>5 y 6</v>
      </c>
      <c r="H595" t="str">
        <f>+VLOOKUP(bloque3_2[[#This Row],[niño]],BD.niños[[Código]:[sexo]],7,FALSE)</f>
        <v>F</v>
      </c>
      <c r="I595" s="1">
        <v>3</v>
      </c>
    </row>
    <row r="596" spans="1:9" x14ac:dyDescent="0.55000000000000004">
      <c r="A596" s="1">
        <v>20</v>
      </c>
      <c r="B596" t="s">
        <v>557</v>
      </c>
      <c r="C596" s="1" t="s">
        <v>3</v>
      </c>
      <c r="D596" s="1">
        <v>4</v>
      </c>
      <c r="E596" s="1" t="s">
        <v>153</v>
      </c>
      <c r="F596">
        <v>7</v>
      </c>
      <c r="G596" t="str">
        <f>+VLOOKUP(bloque3_2[[#This Row],[niño]],BD.niños[[Código]:[sexo]],6,FALSE)</f>
        <v>7 y 8</v>
      </c>
      <c r="H596" t="str">
        <f>+VLOOKUP(bloque3_2[[#This Row],[niño]],BD.niños[[Código]:[sexo]],7,FALSE)</f>
        <v>M</v>
      </c>
      <c r="I596" s="1">
        <v>3</v>
      </c>
    </row>
    <row r="597" spans="1:9" x14ac:dyDescent="0.55000000000000004">
      <c r="A597" s="1">
        <v>20</v>
      </c>
      <c r="B597" t="s">
        <v>557</v>
      </c>
      <c r="C597" s="1" t="s">
        <v>3</v>
      </c>
      <c r="D597" s="1">
        <v>4</v>
      </c>
      <c r="E597" s="1" t="s">
        <v>157</v>
      </c>
      <c r="F597">
        <v>4</v>
      </c>
      <c r="G597" t="str">
        <f>+VLOOKUP(bloque3_2[[#This Row],[niño]],BD.niños[[Código]:[sexo]],6,FALSE)</f>
        <v>7 y 8</v>
      </c>
      <c r="H597" t="str">
        <f>+VLOOKUP(bloque3_2[[#This Row],[niño]],BD.niños[[Código]:[sexo]],7,FALSE)</f>
        <v>M</v>
      </c>
      <c r="I597" s="1">
        <v>3</v>
      </c>
    </row>
    <row r="598" spans="1:9" x14ac:dyDescent="0.55000000000000004">
      <c r="A598" s="1">
        <v>20</v>
      </c>
      <c r="B598" t="s">
        <v>557</v>
      </c>
      <c r="C598" s="1" t="s">
        <v>3</v>
      </c>
      <c r="D598" s="1">
        <v>4</v>
      </c>
      <c r="E598" s="1" t="s">
        <v>164</v>
      </c>
      <c r="F598">
        <v>4</v>
      </c>
      <c r="G598" t="str">
        <f>+VLOOKUP(bloque3_2[[#This Row],[niño]],BD.niños[[Código]:[sexo]],6,FALSE)</f>
        <v>5 y 6</v>
      </c>
      <c r="H598" t="str">
        <f>+VLOOKUP(bloque3_2[[#This Row],[niño]],BD.niños[[Código]:[sexo]],7,FALSE)</f>
        <v>M</v>
      </c>
      <c r="I598" s="1">
        <v>3</v>
      </c>
    </row>
    <row r="599" spans="1:9" x14ac:dyDescent="0.55000000000000004">
      <c r="A599" s="1">
        <v>20</v>
      </c>
      <c r="B599" t="s">
        <v>557</v>
      </c>
      <c r="C599" s="1" t="s">
        <v>3</v>
      </c>
      <c r="D599" s="1">
        <v>4</v>
      </c>
      <c r="E599" s="1" t="s">
        <v>165</v>
      </c>
      <c r="F599">
        <v>4</v>
      </c>
      <c r="G599" t="str">
        <f>+VLOOKUP(bloque3_2[[#This Row],[niño]],BD.niños[[Código]:[sexo]],6,FALSE)</f>
        <v>5 y 6</v>
      </c>
      <c r="H599" t="str">
        <f>+VLOOKUP(bloque3_2[[#This Row],[niño]],BD.niños[[Código]:[sexo]],7,FALSE)</f>
        <v>M</v>
      </c>
      <c r="I599" s="1">
        <v>3</v>
      </c>
    </row>
    <row r="600" spans="1:9" x14ac:dyDescent="0.55000000000000004">
      <c r="A600" s="1">
        <v>20</v>
      </c>
      <c r="B600" t="s">
        <v>557</v>
      </c>
      <c r="C600" s="1" t="s">
        <v>3</v>
      </c>
      <c r="D600" s="1">
        <v>4</v>
      </c>
      <c r="E600" s="1" t="s">
        <v>168</v>
      </c>
      <c r="F600">
        <v>3</v>
      </c>
      <c r="G600" t="str">
        <f>+VLOOKUP(bloque3_2[[#This Row],[niño]],BD.niños[[Código]:[sexo]],6,FALSE)</f>
        <v>7 y 8</v>
      </c>
      <c r="H600" t="str">
        <f>+VLOOKUP(bloque3_2[[#This Row],[niño]],BD.niños[[Código]:[sexo]],7,FALSE)</f>
        <v>F</v>
      </c>
      <c r="I600" s="1">
        <v>3</v>
      </c>
    </row>
    <row r="601" spans="1:9" x14ac:dyDescent="0.55000000000000004">
      <c r="A601" s="1">
        <v>20</v>
      </c>
      <c r="B601" t="s">
        <v>557</v>
      </c>
      <c r="C601" s="1" t="s">
        <v>3</v>
      </c>
      <c r="D601" s="1">
        <v>4</v>
      </c>
      <c r="E601" s="1" t="s">
        <v>172</v>
      </c>
      <c r="F601">
        <v>4</v>
      </c>
      <c r="G601" t="str">
        <f>+VLOOKUP(bloque3_2[[#This Row],[niño]],BD.niños[[Código]:[sexo]],6,FALSE)</f>
        <v>7 y 8</v>
      </c>
      <c r="H601" t="str">
        <f>+VLOOKUP(bloque3_2[[#This Row],[niño]],BD.niños[[Código]:[sexo]],7,FALSE)</f>
        <v>F</v>
      </c>
      <c r="I601" s="1">
        <v>3</v>
      </c>
    </row>
    <row r="602" spans="1:9" x14ac:dyDescent="0.55000000000000004">
      <c r="A602" s="1">
        <v>20</v>
      </c>
      <c r="B602" t="s">
        <v>557</v>
      </c>
      <c r="C602" s="1" t="s">
        <v>3</v>
      </c>
      <c r="D602" s="1">
        <v>4</v>
      </c>
      <c r="E602" s="1" t="s">
        <v>176</v>
      </c>
      <c r="F602">
        <v>4</v>
      </c>
      <c r="G602" t="str">
        <f>+VLOOKUP(bloque3_2[[#This Row],[niño]],BD.niños[[Código]:[sexo]],6,FALSE)</f>
        <v>5 y 6</v>
      </c>
      <c r="H602" t="str">
        <f>+VLOOKUP(bloque3_2[[#This Row],[niño]],BD.niños[[Código]:[sexo]],7,FALSE)</f>
        <v>F</v>
      </c>
      <c r="I602" s="1">
        <v>3</v>
      </c>
    </row>
    <row r="603" spans="1:9" x14ac:dyDescent="0.55000000000000004">
      <c r="A603" s="1">
        <v>20</v>
      </c>
      <c r="B603" t="s">
        <v>557</v>
      </c>
      <c r="C603" s="1" t="s">
        <v>3</v>
      </c>
      <c r="D603" s="1">
        <v>4</v>
      </c>
      <c r="E603" s="1" t="s">
        <v>180</v>
      </c>
      <c r="F603">
        <v>5</v>
      </c>
      <c r="G603" t="str">
        <f>+VLOOKUP(bloque3_2[[#This Row],[niño]],BD.niños[[Código]:[sexo]],6,FALSE)</f>
        <v>7 y 8</v>
      </c>
      <c r="H603" t="str">
        <f>+VLOOKUP(bloque3_2[[#This Row],[niño]],BD.niños[[Código]:[sexo]],7,FALSE)</f>
        <v>F</v>
      </c>
      <c r="I603" s="1">
        <v>3</v>
      </c>
    </row>
    <row r="604" spans="1:9" x14ac:dyDescent="0.55000000000000004">
      <c r="A604" s="1">
        <v>20</v>
      </c>
      <c r="B604" t="s">
        <v>557</v>
      </c>
      <c r="C604" s="1" t="s">
        <v>3</v>
      </c>
      <c r="D604" s="1">
        <v>4</v>
      </c>
      <c r="E604" s="1" t="s">
        <v>234</v>
      </c>
      <c r="F604">
        <v>5</v>
      </c>
      <c r="G604" t="str">
        <f>+VLOOKUP(bloque3_2[[#This Row],[niño]],BD.niños[[Código]:[sexo]],6,FALSE)</f>
        <v>9 y 10</v>
      </c>
      <c r="H604" t="str">
        <f>+VLOOKUP(bloque3_2[[#This Row],[niño]],BD.niños[[Código]:[sexo]],7,FALSE)</f>
        <v>M</v>
      </c>
      <c r="I604" s="1">
        <v>3</v>
      </c>
    </row>
    <row r="605" spans="1:9" x14ac:dyDescent="0.55000000000000004">
      <c r="A605" s="1">
        <v>20</v>
      </c>
      <c r="B605" t="s">
        <v>557</v>
      </c>
      <c r="C605" s="1" t="s">
        <v>3</v>
      </c>
      <c r="D605" s="1">
        <v>4</v>
      </c>
      <c r="E605" s="1" t="s">
        <v>238</v>
      </c>
      <c r="F605">
        <v>4</v>
      </c>
      <c r="G605" t="str">
        <f>+VLOOKUP(bloque3_2[[#This Row],[niño]],BD.niños[[Código]:[sexo]],6,FALSE)</f>
        <v>9 y 10</v>
      </c>
      <c r="H605" t="str">
        <f>+VLOOKUP(bloque3_2[[#This Row],[niño]],BD.niños[[Código]:[sexo]],7,FALSE)</f>
        <v>M</v>
      </c>
      <c r="I605" s="1">
        <v>3</v>
      </c>
    </row>
    <row r="606" spans="1:9" x14ac:dyDescent="0.55000000000000004">
      <c r="A606" s="1">
        <v>20</v>
      </c>
      <c r="B606" t="s">
        <v>557</v>
      </c>
      <c r="C606" s="1" t="s">
        <v>3</v>
      </c>
      <c r="D606" s="1">
        <v>4</v>
      </c>
      <c r="E606" s="1" t="s">
        <v>241</v>
      </c>
      <c r="F606">
        <v>4</v>
      </c>
      <c r="G606" t="str">
        <f>+VLOOKUP(bloque3_2[[#This Row],[niño]],BD.niños[[Código]:[sexo]],6,FALSE)</f>
        <v>9 y 10</v>
      </c>
      <c r="H606" t="str">
        <f>+VLOOKUP(bloque3_2[[#This Row],[niño]],BD.niños[[Código]:[sexo]],7,FALSE)</f>
        <v>F</v>
      </c>
      <c r="I606" s="1">
        <v>3</v>
      </c>
    </row>
    <row r="607" spans="1:9" x14ac:dyDescent="0.55000000000000004">
      <c r="A607" s="1">
        <v>20</v>
      </c>
      <c r="B607" t="s">
        <v>557</v>
      </c>
      <c r="C607" s="1" t="s">
        <v>3</v>
      </c>
      <c r="D607" s="1">
        <v>4</v>
      </c>
      <c r="E607" s="1" t="s">
        <v>245</v>
      </c>
      <c r="F607">
        <v>5</v>
      </c>
      <c r="G607" t="str">
        <f>+VLOOKUP(bloque3_2[[#This Row],[niño]],BD.niños[[Código]:[sexo]],6,FALSE)</f>
        <v>7 y 8</v>
      </c>
      <c r="H607" t="str">
        <f>+VLOOKUP(bloque3_2[[#This Row],[niño]],BD.niños[[Código]:[sexo]],7,FALSE)</f>
        <v>M</v>
      </c>
      <c r="I607" s="1">
        <v>3</v>
      </c>
    </row>
    <row r="608" spans="1:9" x14ac:dyDescent="0.55000000000000004">
      <c r="A608" s="1">
        <v>20</v>
      </c>
      <c r="B608" t="s">
        <v>557</v>
      </c>
      <c r="C608" s="1" t="s">
        <v>3</v>
      </c>
      <c r="D608" s="1">
        <v>4</v>
      </c>
      <c r="E608" s="1" t="s">
        <v>249</v>
      </c>
      <c r="F608">
        <v>4</v>
      </c>
      <c r="G608" t="str">
        <f>+VLOOKUP(bloque3_2[[#This Row],[niño]],BD.niños[[Código]:[sexo]],6,FALSE)</f>
        <v>5 y 6</v>
      </c>
      <c r="H608" t="str">
        <f>+VLOOKUP(bloque3_2[[#This Row],[niño]],BD.niños[[Código]:[sexo]],7,FALSE)</f>
        <v>M</v>
      </c>
      <c r="I608" s="1">
        <v>3</v>
      </c>
    </row>
    <row r="609" spans="1:9" x14ac:dyDescent="0.55000000000000004">
      <c r="A609" s="1">
        <v>20</v>
      </c>
      <c r="B609" t="s">
        <v>557</v>
      </c>
      <c r="C609" s="1" t="s">
        <v>3</v>
      </c>
      <c r="D609" s="1">
        <v>4</v>
      </c>
      <c r="E609" s="1" t="s">
        <v>253</v>
      </c>
      <c r="F609">
        <v>4</v>
      </c>
      <c r="G609" t="str">
        <f>+VLOOKUP(bloque3_2[[#This Row],[niño]],BD.niños[[Código]:[sexo]],6,FALSE)</f>
        <v>7 y 8</v>
      </c>
      <c r="H609" t="str">
        <f>+VLOOKUP(bloque3_2[[#This Row],[niño]],BD.niños[[Código]:[sexo]],7,FALSE)</f>
        <v>M</v>
      </c>
      <c r="I609" s="1">
        <v>3</v>
      </c>
    </row>
    <row r="610" spans="1:9" x14ac:dyDescent="0.55000000000000004">
      <c r="A610" s="1">
        <v>20</v>
      </c>
      <c r="B610" t="s">
        <v>557</v>
      </c>
      <c r="C610" s="1" t="s">
        <v>3</v>
      </c>
      <c r="D610" s="1">
        <v>4</v>
      </c>
      <c r="E610" s="1" t="s">
        <v>257</v>
      </c>
      <c r="F610">
        <v>4</v>
      </c>
      <c r="G610" t="str">
        <f>+VLOOKUP(bloque3_2[[#This Row],[niño]],BD.niños[[Código]:[sexo]],6,FALSE)</f>
        <v>7 y 8</v>
      </c>
      <c r="H610" t="str">
        <f>+VLOOKUP(bloque3_2[[#This Row],[niño]],BD.niños[[Código]:[sexo]],7,FALSE)</f>
        <v>M</v>
      </c>
      <c r="I610" s="1">
        <v>3</v>
      </c>
    </row>
    <row r="611" spans="1:9" x14ac:dyDescent="0.55000000000000004">
      <c r="A611" s="1">
        <v>20</v>
      </c>
      <c r="B611" t="s">
        <v>557</v>
      </c>
      <c r="C611" s="1" t="s">
        <v>3</v>
      </c>
      <c r="D611" s="1">
        <v>4</v>
      </c>
      <c r="E611" s="1" t="s">
        <v>299</v>
      </c>
      <c r="F611">
        <v>4</v>
      </c>
      <c r="G611" t="str">
        <f>+VLOOKUP(bloque3_2[[#This Row],[niño]],BD.niños[[Código]:[sexo]],6,FALSE)</f>
        <v>7 y 8</v>
      </c>
      <c r="H611" t="str">
        <f>+VLOOKUP(bloque3_2[[#This Row],[niño]],BD.niños[[Código]:[sexo]],7,FALSE)</f>
        <v>M</v>
      </c>
      <c r="I611" s="1">
        <v>3</v>
      </c>
    </row>
    <row r="612" spans="1:9" x14ac:dyDescent="0.55000000000000004">
      <c r="A612" s="1">
        <v>20</v>
      </c>
      <c r="B612" t="s">
        <v>557</v>
      </c>
      <c r="C612" s="1" t="s">
        <v>3</v>
      </c>
      <c r="D612" s="1">
        <v>4</v>
      </c>
      <c r="E612" s="1" t="s">
        <v>301</v>
      </c>
      <c r="F612">
        <v>4</v>
      </c>
      <c r="G612" t="str">
        <f>+VLOOKUP(bloque3_2[[#This Row],[niño]],BD.niños[[Código]:[sexo]],6,FALSE)</f>
        <v>5 y 6</v>
      </c>
      <c r="H612" t="str">
        <f>+VLOOKUP(bloque3_2[[#This Row],[niño]],BD.niños[[Código]:[sexo]],7,FALSE)</f>
        <v>M</v>
      </c>
      <c r="I612" s="1">
        <v>3</v>
      </c>
    </row>
    <row r="613" spans="1:9" x14ac:dyDescent="0.55000000000000004">
      <c r="A613" s="1">
        <v>20</v>
      </c>
      <c r="B613" t="s">
        <v>557</v>
      </c>
      <c r="C613" s="1" t="s">
        <v>3</v>
      </c>
      <c r="D613" s="1">
        <v>4</v>
      </c>
      <c r="E613" s="1" t="s">
        <v>305</v>
      </c>
      <c r="F613">
        <v>4</v>
      </c>
      <c r="G613" t="str">
        <f>+VLOOKUP(bloque3_2[[#This Row],[niño]],BD.niños[[Código]:[sexo]],6,FALSE)</f>
        <v>7 y 8</v>
      </c>
      <c r="H613" t="str">
        <f>+VLOOKUP(bloque3_2[[#This Row],[niño]],BD.niños[[Código]:[sexo]],7,FALSE)</f>
        <v>M</v>
      </c>
      <c r="I613" s="1">
        <v>3</v>
      </c>
    </row>
    <row r="614" spans="1:9" x14ac:dyDescent="0.55000000000000004">
      <c r="A614" s="1">
        <v>20</v>
      </c>
      <c r="B614" t="s">
        <v>557</v>
      </c>
      <c r="C614" s="1" t="s">
        <v>3</v>
      </c>
      <c r="D614" s="1">
        <v>4</v>
      </c>
      <c r="E614" s="1" t="s">
        <v>308</v>
      </c>
      <c r="F614">
        <v>4</v>
      </c>
      <c r="G614" t="str">
        <f>+VLOOKUP(bloque3_2[[#This Row],[niño]],BD.niños[[Código]:[sexo]],6,FALSE)</f>
        <v>9 y 10</v>
      </c>
      <c r="H614" t="str">
        <f>+VLOOKUP(bloque3_2[[#This Row],[niño]],BD.niños[[Código]:[sexo]],7,FALSE)</f>
        <v>M</v>
      </c>
      <c r="I614" s="1">
        <v>3</v>
      </c>
    </row>
    <row r="615" spans="1:9" x14ac:dyDescent="0.55000000000000004">
      <c r="A615" s="1">
        <v>20</v>
      </c>
      <c r="B615" t="s">
        <v>557</v>
      </c>
      <c r="C615" s="1" t="s">
        <v>3</v>
      </c>
      <c r="D615" s="1">
        <v>4</v>
      </c>
      <c r="E615" s="1" t="s">
        <v>311</v>
      </c>
      <c r="F615">
        <v>4</v>
      </c>
      <c r="G615" t="str">
        <f>+VLOOKUP(bloque3_2[[#This Row],[niño]],BD.niños[[Código]:[sexo]],6,FALSE)</f>
        <v>9 y 10</v>
      </c>
      <c r="H615" t="str">
        <f>+VLOOKUP(bloque3_2[[#This Row],[niño]],BD.niños[[Código]:[sexo]],7,FALSE)</f>
        <v>M</v>
      </c>
      <c r="I615" s="1">
        <v>3</v>
      </c>
    </row>
    <row r="616" spans="1:9" x14ac:dyDescent="0.55000000000000004">
      <c r="A616" s="1">
        <v>20</v>
      </c>
      <c r="B616" t="s">
        <v>557</v>
      </c>
      <c r="C616" s="1" t="s">
        <v>3</v>
      </c>
      <c r="D616" s="1">
        <v>4</v>
      </c>
      <c r="E616" s="1" t="s">
        <v>314</v>
      </c>
      <c r="F616">
        <v>4</v>
      </c>
      <c r="G616" t="str">
        <f>+VLOOKUP(bloque3_2[[#This Row],[niño]],BD.niños[[Código]:[sexo]],6,FALSE)</f>
        <v>9 y 10</v>
      </c>
      <c r="H616" t="str">
        <f>+VLOOKUP(bloque3_2[[#This Row],[niño]],BD.niños[[Código]:[sexo]],7,FALSE)</f>
        <v>M</v>
      </c>
      <c r="I616" s="1">
        <v>3</v>
      </c>
    </row>
    <row r="617" spans="1:9" x14ac:dyDescent="0.55000000000000004">
      <c r="A617" s="1">
        <v>20</v>
      </c>
      <c r="B617" t="s">
        <v>557</v>
      </c>
      <c r="C617" s="1" t="s">
        <v>3</v>
      </c>
      <c r="D617" s="1">
        <v>4</v>
      </c>
      <c r="E617" s="1" t="s">
        <v>372</v>
      </c>
      <c r="F617">
        <v>7</v>
      </c>
      <c r="G617" t="str">
        <f>+VLOOKUP(bloque3_2[[#This Row],[niño]],BD.niños[[Código]:[sexo]],6,FALSE)</f>
        <v>9 y 10</v>
      </c>
      <c r="H617" t="str">
        <f>+VLOOKUP(bloque3_2[[#This Row],[niño]],BD.niños[[Código]:[sexo]],7,FALSE)</f>
        <v>M</v>
      </c>
      <c r="I617" s="1">
        <v>3</v>
      </c>
    </row>
    <row r="618" spans="1:9" x14ac:dyDescent="0.55000000000000004">
      <c r="A618" s="1">
        <v>20</v>
      </c>
      <c r="B618" t="s">
        <v>557</v>
      </c>
      <c r="C618" s="1" t="s">
        <v>3</v>
      </c>
      <c r="D618" s="1">
        <v>4</v>
      </c>
      <c r="E618" s="1" t="s">
        <v>337</v>
      </c>
      <c r="F618">
        <v>7</v>
      </c>
      <c r="G618" t="str">
        <f>+VLOOKUP(bloque3_2[[#This Row],[niño]],BD.niños[[Código]:[sexo]],6,FALSE)</f>
        <v>7 y 8</v>
      </c>
      <c r="H618" t="str">
        <f>+VLOOKUP(bloque3_2[[#This Row],[niño]],BD.niños[[Código]:[sexo]],7,FALSE)</f>
        <v>M</v>
      </c>
      <c r="I618" s="1">
        <v>3</v>
      </c>
    </row>
    <row r="619" spans="1:9" x14ac:dyDescent="0.55000000000000004">
      <c r="A619" s="1">
        <v>20</v>
      </c>
      <c r="B619" t="s">
        <v>557</v>
      </c>
      <c r="C619" s="1" t="s">
        <v>3</v>
      </c>
      <c r="D619" s="1">
        <v>4</v>
      </c>
      <c r="E619" s="1" t="s">
        <v>341</v>
      </c>
      <c r="F619">
        <v>4</v>
      </c>
      <c r="G619" t="str">
        <f>+VLOOKUP(bloque3_2[[#This Row],[niño]],BD.niños[[Código]:[sexo]],6,FALSE)</f>
        <v>7 y 8</v>
      </c>
      <c r="H619" t="str">
        <f>+VLOOKUP(bloque3_2[[#This Row],[niño]],BD.niños[[Código]:[sexo]],7,FALSE)</f>
        <v>F</v>
      </c>
      <c r="I619" s="1">
        <v>3</v>
      </c>
    </row>
    <row r="620" spans="1:9" x14ac:dyDescent="0.55000000000000004">
      <c r="A620" s="1">
        <v>20</v>
      </c>
      <c r="B620" t="s">
        <v>557</v>
      </c>
      <c r="C620" s="1" t="s">
        <v>3</v>
      </c>
      <c r="D620" s="1">
        <v>4</v>
      </c>
      <c r="E620" s="1" t="s">
        <v>344</v>
      </c>
      <c r="F620">
        <v>4</v>
      </c>
      <c r="G620" t="str">
        <f>+VLOOKUP(bloque3_2[[#This Row],[niño]],BD.niños[[Código]:[sexo]],6,FALSE)</f>
        <v>5 y 6</v>
      </c>
      <c r="H620" t="str">
        <f>+VLOOKUP(bloque3_2[[#This Row],[niño]],BD.niños[[Código]:[sexo]],7,FALSE)</f>
        <v>F</v>
      </c>
      <c r="I620" s="1">
        <v>3</v>
      </c>
    </row>
    <row r="621" spans="1:9" x14ac:dyDescent="0.55000000000000004">
      <c r="A621" s="1">
        <v>20</v>
      </c>
      <c r="B621" t="s">
        <v>557</v>
      </c>
      <c r="C621" s="1" t="s">
        <v>3</v>
      </c>
      <c r="D621" s="1">
        <v>4</v>
      </c>
      <c r="E621" s="1" t="s">
        <v>348</v>
      </c>
      <c r="F621">
        <v>4</v>
      </c>
      <c r="G621" t="str">
        <f>+VLOOKUP(bloque3_2[[#This Row],[niño]],BD.niños[[Código]:[sexo]],6,FALSE)</f>
        <v>5 y 6</v>
      </c>
      <c r="H621" t="str">
        <f>+VLOOKUP(bloque3_2[[#This Row],[niño]],BD.niños[[Código]:[sexo]],7,FALSE)</f>
        <v>M</v>
      </c>
      <c r="I621" s="1">
        <v>3</v>
      </c>
    </row>
    <row r="622" spans="1:9" x14ac:dyDescent="0.55000000000000004">
      <c r="A622" s="1">
        <v>21</v>
      </c>
      <c r="B622" t="s">
        <v>558</v>
      </c>
      <c r="C622" s="1" t="s">
        <v>3</v>
      </c>
      <c r="D622" s="1">
        <v>4</v>
      </c>
      <c r="E622" s="1" t="s">
        <v>89</v>
      </c>
      <c r="F622">
        <v>4</v>
      </c>
      <c r="G622" t="str">
        <f>+VLOOKUP(bloque3_2[[#This Row],[niño]],BD.niños[[Código]:[sexo]],6,FALSE)</f>
        <v>9 y 10</v>
      </c>
      <c r="H622" t="str">
        <f>+VLOOKUP(bloque3_2[[#This Row],[niño]],BD.niños[[Código]:[sexo]],7,FALSE)</f>
        <v>F</v>
      </c>
      <c r="I622" s="1">
        <v>3</v>
      </c>
    </row>
    <row r="623" spans="1:9" x14ac:dyDescent="0.55000000000000004">
      <c r="A623" s="1">
        <v>21</v>
      </c>
      <c r="B623" t="s">
        <v>558</v>
      </c>
      <c r="C623" s="1" t="s">
        <v>3</v>
      </c>
      <c r="D623" s="1">
        <v>4</v>
      </c>
      <c r="E623" s="1" t="s">
        <v>93</v>
      </c>
      <c r="F623">
        <v>7</v>
      </c>
      <c r="G623" t="str">
        <f>+VLOOKUP(bloque3_2[[#This Row],[niño]],BD.niños[[Código]:[sexo]],6,FALSE)</f>
        <v>9 y 10</v>
      </c>
      <c r="H623" t="str">
        <f>+VLOOKUP(bloque3_2[[#This Row],[niño]],BD.niños[[Código]:[sexo]],7,FALSE)</f>
        <v>F</v>
      </c>
      <c r="I623" s="1">
        <v>3</v>
      </c>
    </row>
    <row r="624" spans="1:9" x14ac:dyDescent="0.55000000000000004">
      <c r="A624" s="1">
        <v>21</v>
      </c>
      <c r="B624" t="s">
        <v>558</v>
      </c>
      <c r="C624" s="1" t="s">
        <v>3</v>
      </c>
      <c r="D624" s="1">
        <v>4</v>
      </c>
      <c r="E624" s="1" t="s">
        <v>97</v>
      </c>
      <c r="F624">
        <v>4</v>
      </c>
      <c r="G624" t="str">
        <f>+VLOOKUP(bloque3_2[[#This Row],[niño]],BD.niños[[Código]:[sexo]],6,FALSE)</f>
        <v>9 y 10</v>
      </c>
      <c r="H624" t="str">
        <f>+VLOOKUP(bloque3_2[[#This Row],[niño]],BD.niños[[Código]:[sexo]],7,FALSE)</f>
        <v>F</v>
      </c>
      <c r="I624" s="1">
        <v>3</v>
      </c>
    </row>
    <row r="625" spans="1:9" x14ac:dyDescent="0.55000000000000004">
      <c r="A625" s="1">
        <v>21</v>
      </c>
      <c r="B625" t="s">
        <v>558</v>
      </c>
      <c r="C625" s="1" t="s">
        <v>3</v>
      </c>
      <c r="D625" s="1">
        <v>4</v>
      </c>
      <c r="E625" s="1" t="s">
        <v>101</v>
      </c>
      <c r="F625">
        <v>4</v>
      </c>
      <c r="G625" t="str">
        <f>+VLOOKUP(bloque3_2[[#This Row],[niño]],BD.niños[[Código]:[sexo]],6,FALSE)</f>
        <v>9 y 10</v>
      </c>
      <c r="H625" t="str">
        <f>+VLOOKUP(bloque3_2[[#This Row],[niño]],BD.niños[[Código]:[sexo]],7,FALSE)</f>
        <v>F</v>
      </c>
      <c r="I625" s="1">
        <v>3</v>
      </c>
    </row>
    <row r="626" spans="1:9" x14ac:dyDescent="0.55000000000000004">
      <c r="A626" s="1">
        <v>21</v>
      </c>
      <c r="B626" t="s">
        <v>558</v>
      </c>
      <c r="C626" s="1" t="s">
        <v>3</v>
      </c>
      <c r="D626" s="1">
        <v>4</v>
      </c>
      <c r="E626" s="1" t="s">
        <v>150</v>
      </c>
      <c r="F626">
        <v>1</v>
      </c>
      <c r="G626" t="str">
        <f>+VLOOKUP(bloque3_2[[#This Row],[niño]],BD.niños[[Código]:[sexo]],6,FALSE)</f>
        <v>5 y 6</v>
      </c>
      <c r="H626" t="str">
        <f>+VLOOKUP(bloque3_2[[#This Row],[niño]],BD.niños[[Código]:[sexo]],7,FALSE)</f>
        <v>F</v>
      </c>
      <c r="I626" s="1">
        <v>3</v>
      </c>
    </row>
    <row r="627" spans="1:9" x14ac:dyDescent="0.55000000000000004">
      <c r="A627" s="1">
        <v>21</v>
      </c>
      <c r="B627" t="s">
        <v>558</v>
      </c>
      <c r="C627" s="1" t="s">
        <v>3</v>
      </c>
      <c r="D627" s="1">
        <v>4</v>
      </c>
      <c r="E627" s="1" t="s">
        <v>153</v>
      </c>
      <c r="F627">
        <v>1</v>
      </c>
      <c r="G627" t="str">
        <f>+VLOOKUP(bloque3_2[[#This Row],[niño]],BD.niños[[Código]:[sexo]],6,FALSE)</f>
        <v>7 y 8</v>
      </c>
      <c r="H627" t="str">
        <f>+VLOOKUP(bloque3_2[[#This Row],[niño]],BD.niños[[Código]:[sexo]],7,FALSE)</f>
        <v>M</v>
      </c>
      <c r="I627" s="1">
        <v>3</v>
      </c>
    </row>
    <row r="628" spans="1:9" x14ac:dyDescent="0.55000000000000004">
      <c r="A628" s="1">
        <v>21</v>
      </c>
      <c r="B628" t="s">
        <v>558</v>
      </c>
      <c r="C628" s="1" t="s">
        <v>3</v>
      </c>
      <c r="D628" s="1">
        <v>4</v>
      </c>
      <c r="E628" s="1" t="s">
        <v>157</v>
      </c>
      <c r="F628">
        <v>4</v>
      </c>
      <c r="G628" t="str">
        <f>+VLOOKUP(bloque3_2[[#This Row],[niño]],BD.niños[[Código]:[sexo]],6,FALSE)</f>
        <v>7 y 8</v>
      </c>
      <c r="H628" t="str">
        <f>+VLOOKUP(bloque3_2[[#This Row],[niño]],BD.niños[[Código]:[sexo]],7,FALSE)</f>
        <v>M</v>
      </c>
      <c r="I628" s="1">
        <v>3</v>
      </c>
    </row>
    <row r="629" spans="1:9" x14ac:dyDescent="0.55000000000000004">
      <c r="A629" s="1">
        <v>21</v>
      </c>
      <c r="B629" t="s">
        <v>558</v>
      </c>
      <c r="C629" s="1" t="s">
        <v>3</v>
      </c>
      <c r="D629" s="1">
        <v>4</v>
      </c>
      <c r="E629" s="1" t="s">
        <v>164</v>
      </c>
      <c r="F629">
        <v>4</v>
      </c>
      <c r="G629" t="str">
        <f>+VLOOKUP(bloque3_2[[#This Row],[niño]],BD.niños[[Código]:[sexo]],6,FALSE)</f>
        <v>5 y 6</v>
      </c>
      <c r="H629" t="str">
        <f>+VLOOKUP(bloque3_2[[#This Row],[niño]],BD.niños[[Código]:[sexo]],7,FALSE)</f>
        <v>M</v>
      </c>
      <c r="I629" s="1">
        <v>3</v>
      </c>
    </row>
    <row r="630" spans="1:9" x14ac:dyDescent="0.55000000000000004">
      <c r="A630" s="1">
        <v>21</v>
      </c>
      <c r="B630" t="s">
        <v>558</v>
      </c>
      <c r="C630" s="1" t="s">
        <v>3</v>
      </c>
      <c r="D630" s="1">
        <v>4</v>
      </c>
      <c r="E630" s="1" t="s">
        <v>165</v>
      </c>
      <c r="F630">
        <v>6</v>
      </c>
      <c r="G630" t="str">
        <f>+VLOOKUP(bloque3_2[[#This Row],[niño]],BD.niños[[Código]:[sexo]],6,FALSE)</f>
        <v>5 y 6</v>
      </c>
      <c r="H630" t="str">
        <f>+VLOOKUP(bloque3_2[[#This Row],[niño]],BD.niños[[Código]:[sexo]],7,FALSE)</f>
        <v>M</v>
      </c>
      <c r="I630" s="1">
        <v>3</v>
      </c>
    </row>
    <row r="631" spans="1:9" x14ac:dyDescent="0.55000000000000004">
      <c r="A631" s="1">
        <v>21</v>
      </c>
      <c r="B631" t="s">
        <v>558</v>
      </c>
      <c r="C631" s="1" t="s">
        <v>3</v>
      </c>
      <c r="D631" s="1">
        <v>4</v>
      </c>
      <c r="E631" s="1" t="s">
        <v>168</v>
      </c>
      <c r="F631">
        <v>4</v>
      </c>
      <c r="G631" t="str">
        <f>+VLOOKUP(bloque3_2[[#This Row],[niño]],BD.niños[[Código]:[sexo]],6,FALSE)</f>
        <v>7 y 8</v>
      </c>
      <c r="H631" t="str">
        <f>+VLOOKUP(bloque3_2[[#This Row],[niño]],BD.niños[[Código]:[sexo]],7,FALSE)</f>
        <v>F</v>
      </c>
      <c r="I631" s="1">
        <v>3</v>
      </c>
    </row>
    <row r="632" spans="1:9" x14ac:dyDescent="0.55000000000000004">
      <c r="A632" s="1">
        <v>21</v>
      </c>
      <c r="B632" t="s">
        <v>558</v>
      </c>
      <c r="C632" s="1" t="s">
        <v>3</v>
      </c>
      <c r="D632" s="1">
        <v>4</v>
      </c>
      <c r="E632" s="1" t="s">
        <v>172</v>
      </c>
      <c r="F632">
        <v>1</v>
      </c>
      <c r="G632" t="str">
        <f>+VLOOKUP(bloque3_2[[#This Row],[niño]],BD.niños[[Código]:[sexo]],6,FALSE)</f>
        <v>7 y 8</v>
      </c>
      <c r="H632" t="str">
        <f>+VLOOKUP(bloque3_2[[#This Row],[niño]],BD.niños[[Código]:[sexo]],7,FALSE)</f>
        <v>F</v>
      </c>
      <c r="I632" s="1">
        <v>3</v>
      </c>
    </row>
    <row r="633" spans="1:9" x14ac:dyDescent="0.55000000000000004">
      <c r="A633" s="1">
        <v>21</v>
      </c>
      <c r="B633" t="s">
        <v>558</v>
      </c>
      <c r="C633" s="1" t="s">
        <v>3</v>
      </c>
      <c r="D633" s="1">
        <v>4</v>
      </c>
      <c r="E633" s="1" t="s">
        <v>176</v>
      </c>
      <c r="F633">
        <v>4</v>
      </c>
      <c r="G633" t="str">
        <f>+VLOOKUP(bloque3_2[[#This Row],[niño]],BD.niños[[Código]:[sexo]],6,FALSE)</f>
        <v>5 y 6</v>
      </c>
      <c r="H633" t="str">
        <f>+VLOOKUP(bloque3_2[[#This Row],[niño]],BD.niños[[Código]:[sexo]],7,FALSE)</f>
        <v>F</v>
      </c>
      <c r="I633" s="1">
        <v>3</v>
      </c>
    </row>
    <row r="634" spans="1:9" x14ac:dyDescent="0.55000000000000004">
      <c r="A634" s="1">
        <v>21</v>
      </c>
      <c r="B634" t="s">
        <v>558</v>
      </c>
      <c r="C634" s="1" t="s">
        <v>3</v>
      </c>
      <c r="D634" s="1">
        <v>4</v>
      </c>
      <c r="E634" s="1" t="s">
        <v>180</v>
      </c>
      <c r="F634">
        <v>4</v>
      </c>
      <c r="G634" t="str">
        <f>+VLOOKUP(bloque3_2[[#This Row],[niño]],BD.niños[[Código]:[sexo]],6,FALSE)</f>
        <v>7 y 8</v>
      </c>
      <c r="H634" t="str">
        <f>+VLOOKUP(bloque3_2[[#This Row],[niño]],BD.niños[[Código]:[sexo]],7,FALSE)</f>
        <v>F</v>
      </c>
      <c r="I634" s="1">
        <v>3</v>
      </c>
    </row>
    <row r="635" spans="1:9" x14ac:dyDescent="0.55000000000000004">
      <c r="A635" s="1">
        <v>21</v>
      </c>
      <c r="B635" t="s">
        <v>558</v>
      </c>
      <c r="C635" s="1" t="s">
        <v>3</v>
      </c>
      <c r="D635" s="1">
        <v>4</v>
      </c>
      <c r="E635" s="1" t="s">
        <v>234</v>
      </c>
      <c r="F635">
        <v>1</v>
      </c>
      <c r="G635" t="str">
        <f>+VLOOKUP(bloque3_2[[#This Row],[niño]],BD.niños[[Código]:[sexo]],6,FALSE)</f>
        <v>9 y 10</v>
      </c>
      <c r="H635" t="str">
        <f>+VLOOKUP(bloque3_2[[#This Row],[niño]],BD.niños[[Código]:[sexo]],7,FALSE)</f>
        <v>M</v>
      </c>
      <c r="I635" s="1">
        <v>3</v>
      </c>
    </row>
    <row r="636" spans="1:9" x14ac:dyDescent="0.55000000000000004">
      <c r="A636" s="1">
        <v>21</v>
      </c>
      <c r="B636" t="s">
        <v>558</v>
      </c>
      <c r="C636" s="1" t="s">
        <v>3</v>
      </c>
      <c r="D636" s="1">
        <v>4</v>
      </c>
      <c r="E636" s="1" t="s">
        <v>238</v>
      </c>
      <c r="F636">
        <v>4</v>
      </c>
      <c r="G636" t="str">
        <f>+VLOOKUP(bloque3_2[[#This Row],[niño]],BD.niños[[Código]:[sexo]],6,FALSE)</f>
        <v>9 y 10</v>
      </c>
      <c r="H636" t="str">
        <f>+VLOOKUP(bloque3_2[[#This Row],[niño]],BD.niños[[Código]:[sexo]],7,FALSE)</f>
        <v>M</v>
      </c>
      <c r="I636" s="1">
        <v>3</v>
      </c>
    </row>
    <row r="637" spans="1:9" x14ac:dyDescent="0.55000000000000004">
      <c r="A637" s="1">
        <v>21</v>
      </c>
      <c r="B637" t="s">
        <v>558</v>
      </c>
      <c r="C637" s="1" t="s">
        <v>3</v>
      </c>
      <c r="D637" s="1">
        <v>4</v>
      </c>
      <c r="E637" s="1" t="s">
        <v>241</v>
      </c>
      <c r="F637">
        <v>4</v>
      </c>
      <c r="G637" t="str">
        <f>+VLOOKUP(bloque3_2[[#This Row],[niño]],BD.niños[[Código]:[sexo]],6,FALSE)</f>
        <v>9 y 10</v>
      </c>
      <c r="H637" t="str">
        <f>+VLOOKUP(bloque3_2[[#This Row],[niño]],BD.niños[[Código]:[sexo]],7,FALSE)</f>
        <v>F</v>
      </c>
      <c r="I637" s="1">
        <v>3</v>
      </c>
    </row>
    <row r="638" spans="1:9" x14ac:dyDescent="0.55000000000000004">
      <c r="A638" s="1">
        <v>21</v>
      </c>
      <c r="B638" t="s">
        <v>558</v>
      </c>
      <c r="C638" s="1" t="s">
        <v>3</v>
      </c>
      <c r="D638" s="1">
        <v>4</v>
      </c>
      <c r="E638" s="1" t="s">
        <v>245</v>
      </c>
      <c r="F638">
        <v>1</v>
      </c>
      <c r="G638" t="str">
        <f>+VLOOKUP(bloque3_2[[#This Row],[niño]],BD.niños[[Código]:[sexo]],6,FALSE)</f>
        <v>7 y 8</v>
      </c>
      <c r="H638" t="str">
        <f>+VLOOKUP(bloque3_2[[#This Row],[niño]],BD.niños[[Código]:[sexo]],7,FALSE)</f>
        <v>M</v>
      </c>
      <c r="I638" s="1">
        <v>3</v>
      </c>
    </row>
    <row r="639" spans="1:9" x14ac:dyDescent="0.55000000000000004">
      <c r="A639" s="1">
        <v>21</v>
      </c>
      <c r="B639" t="s">
        <v>558</v>
      </c>
      <c r="C639" s="1" t="s">
        <v>3</v>
      </c>
      <c r="D639" s="1">
        <v>4</v>
      </c>
      <c r="E639" s="1" t="s">
        <v>249</v>
      </c>
      <c r="F639">
        <v>1</v>
      </c>
      <c r="G639" t="str">
        <f>+VLOOKUP(bloque3_2[[#This Row],[niño]],BD.niños[[Código]:[sexo]],6,FALSE)</f>
        <v>5 y 6</v>
      </c>
      <c r="H639" t="str">
        <f>+VLOOKUP(bloque3_2[[#This Row],[niño]],BD.niños[[Código]:[sexo]],7,FALSE)</f>
        <v>M</v>
      </c>
      <c r="I639" s="1">
        <v>3</v>
      </c>
    </row>
    <row r="640" spans="1:9" x14ac:dyDescent="0.55000000000000004">
      <c r="A640" s="1">
        <v>21</v>
      </c>
      <c r="B640" t="s">
        <v>558</v>
      </c>
      <c r="C640" s="1" t="s">
        <v>3</v>
      </c>
      <c r="D640" s="1">
        <v>4</v>
      </c>
      <c r="E640" s="1" t="s">
        <v>253</v>
      </c>
      <c r="F640">
        <v>3</v>
      </c>
      <c r="G640" t="str">
        <f>+VLOOKUP(bloque3_2[[#This Row],[niño]],BD.niños[[Código]:[sexo]],6,FALSE)</f>
        <v>7 y 8</v>
      </c>
      <c r="H640" t="str">
        <f>+VLOOKUP(bloque3_2[[#This Row],[niño]],BD.niños[[Código]:[sexo]],7,FALSE)</f>
        <v>M</v>
      </c>
      <c r="I640" s="1">
        <v>3</v>
      </c>
    </row>
    <row r="641" spans="1:9" x14ac:dyDescent="0.55000000000000004">
      <c r="A641" s="1">
        <v>21</v>
      </c>
      <c r="B641" t="s">
        <v>558</v>
      </c>
      <c r="C641" s="1" t="s">
        <v>3</v>
      </c>
      <c r="D641" s="1">
        <v>4</v>
      </c>
      <c r="E641" s="1" t="s">
        <v>257</v>
      </c>
      <c r="F641">
        <v>4</v>
      </c>
      <c r="G641" t="str">
        <f>+VLOOKUP(bloque3_2[[#This Row],[niño]],BD.niños[[Código]:[sexo]],6,FALSE)</f>
        <v>7 y 8</v>
      </c>
      <c r="H641" t="str">
        <f>+VLOOKUP(bloque3_2[[#This Row],[niño]],BD.niños[[Código]:[sexo]],7,FALSE)</f>
        <v>M</v>
      </c>
      <c r="I641" s="1">
        <v>3</v>
      </c>
    </row>
    <row r="642" spans="1:9" x14ac:dyDescent="0.55000000000000004">
      <c r="A642" s="1">
        <v>21</v>
      </c>
      <c r="B642" t="s">
        <v>558</v>
      </c>
      <c r="C642" s="1" t="s">
        <v>3</v>
      </c>
      <c r="D642" s="1">
        <v>4</v>
      </c>
      <c r="E642" s="1" t="s">
        <v>299</v>
      </c>
      <c r="F642">
        <v>1</v>
      </c>
      <c r="G642" t="str">
        <f>+VLOOKUP(bloque3_2[[#This Row],[niño]],BD.niños[[Código]:[sexo]],6,FALSE)</f>
        <v>7 y 8</v>
      </c>
      <c r="H642" t="str">
        <f>+VLOOKUP(bloque3_2[[#This Row],[niño]],BD.niños[[Código]:[sexo]],7,FALSE)</f>
        <v>M</v>
      </c>
      <c r="I642" s="1">
        <v>3</v>
      </c>
    </row>
    <row r="643" spans="1:9" x14ac:dyDescent="0.55000000000000004">
      <c r="A643" s="1">
        <v>21</v>
      </c>
      <c r="B643" t="s">
        <v>558</v>
      </c>
      <c r="C643" s="1" t="s">
        <v>3</v>
      </c>
      <c r="D643" s="1">
        <v>4</v>
      </c>
      <c r="E643" s="1" t="s">
        <v>301</v>
      </c>
      <c r="F643">
        <v>1</v>
      </c>
      <c r="G643" t="str">
        <f>+VLOOKUP(bloque3_2[[#This Row],[niño]],BD.niños[[Código]:[sexo]],6,FALSE)</f>
        <v>5 y 6</v>
      </c>
      <c r="H643" t="str">
        <f>+VLOOKUP(bloque3_2[[#This Row],[niño]],BD.niños[[Código]:[sexo]],7,FALSE)</f>
        <v>M</v>
      </c>
      <c r="I643" s="1">
        <v>3</v>
      </c>
    </row>
    <row r="644" spans="1:9" x14ac:dyDescent="0.55000000000000004">
      <c r="A644" s="1">
        <v>21</v>
      </c>
      <c r="B644" t="s">
        <v>558</v>
      </c>
      <c r="C644" s="1" t="s">
        <v>3</v>
      </c>
      <c r="D644" s="1">
        <v>4</v>
      </c>
      <c r="E644" s="1" t="s">
        <v>305</v>
      </c>
      <c r="F644">
        <v>1</v>
      </c>
      <c r="G644" t="str">
        <f>+VLOOKUP(bloque3_2[[#This Row],[niño]],BD.niños[[Código]:[sexo]],6,FALSE)</f>
        <v>7 y 8</v>
      </c>
      <c r="H644" t="str">
        <f>+VLOOKUP(bloque3_2[[#This Row],[niño]],BD.niños[[Código]:[sexo]],7,FALSE)</f>
        <v>M</v>
      </c>
      <c r="I644" s="1">
        <v>3</v>
      </c>
    </row>
    <row r="645" spans="1:9" x14ac:dyDescent="0.55000000000000004">
      <c r="A645" s="1">
        <v>21</v>
      </c>
      <c r="B645" t="s">
        <v>558</v>
      </c>
      <c r="C645" s="1" t="s">
        <v>3</v>
      </c>
      <c r="D645" s="1">
        <v>4</v>
      </c>
      <c r="E645" s="1" t="s">
        <v>308</v>
      </c>
      <c r="F645">
        <v>4</v>
      </c>
      <c r="G645" t="str">
        <f>+VLOOKUP(bloque3_2[[#This Row],[niño]],BD.niños[[Código]:[sexo]],6,FALSE)</f>
        <v>9 y 10</v>
      </c>
      <c r="H645" t="str">
        <f>+VLOOKUP(bloque3_2[[#This Row],[niño]],BD.niños[[Código]:[sexo]],7,FALSE)</f>
        <v>M</v>
      </c>
      <c r="I645" s="1">
        <v>3</v>
      </c>
    </row>
    <row r="646" spans="1:9" x14ac:dyDescent="0.55000000000000004">
      <c r="A646" s="1">
        <v>21</v>
      </c>
      <c r="B646" t="s">
        <v>558</v>
      </c>
      <c r="C646" s="1" t="s">
        <v>3</v>
      </c>
      <c r="D646" s="1">
        <v>4</v>
      </c>
      <c r="E646" s="1" t="s">
        <v>311</v>
      </c>
      <c r="F646">
        <v>4</v>
      </c>
      <c r="G646" t="str">
        <f>+VLOOKUP(bloque3_2[[#This Row],[niño]],BD.niños[[Código]:[sexo]],6,FALSE)</f>
        <v>9 y 10</v>
      </c>
      <c r="H646" t="str">
        <f>+VLOOKUP(bloque3_2[[#This Row],[niño]],BD.niños[[Código]:[sexo]],7,FALSE)</f>
        <v>M</v>
      </c>
      <c r="I646" s="1">
        <v>3</v>
      </c>
    </row>
    <row r="647" spans="1:9" x14ac:dyDescent="0.55000000000000004">
      <c r="A647" s="1">
        <v>21</v>
      </c>
      <c r="B647" t="s">
        <v>558</v>
      </c>
      <c r="C647" s="1" t="s">
        <v>3</v>
      </c>
      <c r="D647" s="1">
        <v>4</v>
      </c>
      <c r="E647" s="1" t="s">
        <v>314</v>
      </c>
      <c r="F647">
        <v>1</v>
      </c>
      <c r="G647" t="str">
        <f>+VLOOKUP(bloque3_2[[#This Row],[niño]],BD.niños[[Código]:[sexo]],6,FALSE)</f>
        <v>9 y 10</v>
      </c>
      <c r="H647" t="str">
        <f>+VLOOKUP(bloque3_2[[#This Row],[niño]],BD.niños[[Código]:[sexo]],7,FALSE)</f>
        <v>M</v>
      </c>
      <c r="I647" s="1">
        <v>3</v>
      </c>
    </row>
    <row r="648" spans="1:9" x14ac:dyDescent="0.55000000000000004">
      <c r="A648" s="1">
        <v>21</v>
      </c>
      <c r="B648" t="s">
        <v>558</v>
      </c>
      <c r="C648" s="1" t="s">
        <v>3</v>
      </c>
      <c r="D648" s="1">
        <v>4</v>
      </c>
      <c r="E648" s="1" t="s">
        <v>372</v>
      </c>
      <c r="F648">
        <v>1</v>
      </c>
      <c r="G648" t="str">
        <f>+VLOOKUP(bloque3_2[[#This Row],[niño]],BD.niños[[Código]:[sexo]],6,FALSE)</f>
        <v>9 y 10</v>
      </c>
      <c r="H648" t="str">
        <f>+VLOOKUP(bloque3_2[[#This Row],[niño]],BD.niños[[Código]:[sexo]],7,FALSE)</f>
        <v>M</v>
      </c>
      <c r="I648" s="1">
        <v>3</v>
      </c>
    </row>
    <row r="649" spans="1:9" x14ac:dyDescent="0.55000000000000004">
      <c r="A649" s="1">
        <v>21</v>
      </c>
      <c r="B649" t="s">
        <v>558</v>
      </c>
      <c r="C649" s="1" t="s">
        <v>3</v>
      </c>
      <c r="D649" s="1">
        <v>4</v>
      </c>
      <c r="E649" s="1" t="s">
        <v>337</v>
      </c>
      <c r="F649">
        <v>3</v>
      </c>
      <c r="G649" t="str">
        <f>+VLOOKUP(bloque3_2[[#This Row],[niño]],BD.niños[[Código]:[sexo]],6,FALSE)</f>
        <v>7 y 8</v>
      </c>
      <c r="H649" t="str">
        <f>+VLOOKUP(bloque3_2[[#This Row],[niño]],BD.niños[[Código]:[sexo]],7,FALSE)</f>
        <v>M</v>
      </c>
      <c r="I649" s="1">
        <v>3</v>
      </c>
    </row>
    <row r="650" spans="1:9" x14ac:dyDescent="0.55000000000000004">
      <c r="A650" s="1">
        <v>21</v>
      </c>
      <c r="B650" t="s">
        <v>558</v>
      </c>
      <c r="C650" s="1" t="s">
        <v>3</v>
      </c>
      <c r="D650" s="1">
        <v>4</v>
      </c>
      <c r="E650" s="1" t="s">
        <v>341</v>
      </c>
      <c r="F650">
        <v>4</v>
      </c>
      <c r="G650" t="str">
        <f>+VLOOKUP(bloque3_2[[#This Row],[niño]],BD.niños[[Código]:[sexo]],6,FALSE)</f>
        <v>7 y 8</v>
      </c>
      <c r="H650" t="str">
        <f>+VLOOKUP(bloque3_2[[#This Row],[niño]],BD.niños[[Código]:[sexo]],7,FALSE)</f>
        <v>F</v>
      </c>
      <c r="I650" s="1">
        <v>3</v>
      </c>
    </row>
    <row r="651" spans="1:9" x14ac:dyDescent="0.55000000000000004">
      <c r="A651" s="1">
        <v>21</v>
      </c>
      <c r="B651" t="s">
        <v>558</v>
      </c>
      <c r="C651" s="1" t="s">
        <v>3</v>
      </c>
      <c r="D651" s="1">
        <v>4</v>
      </c>
      <c r="E651" s="1" t="s">
        <v>344</v>
      </c>
      <c r="F651">
        <v>1</v>
      </c>
      <c r="G651" t="str">
        <f>+VLOOKUP(bloque3_2[[#This Row],[niño]],BD.niños[[Código]:[sexo]],6,FALSE)</f>
        <v>5 y 6</v>
      </c>
      <c r="H651" t="str">
        <f>+VLOOKUP(bloque3_2[[#This Row],[niño]],BD.niños[[Código]:[sexo]],7,FALSE)</f>
        <v>F</v>
      </c>
      <c r="I651" s="1">
        <v>3</v>
      </c>
    </row>
    <row r="652" spans="1:9" x14ac:dyDescent="0.55000000000000004">
      <c r="A652" s="1">
        <v>21</v>
      </c>
      <c r="B652" t="s">
        <v>558</v>
      </c>
      <c r="C652" s="1" t="s">
        <v>3</v>
      </c>
      <c r="D652" s="1">
        <v>4</v>
      </c>
      <c r="E652" s="1" t="s">
        <v>348</v>
      </c>
      <c r="F652">
        <v>3</v>
      </c>
      <c r="G652" t="str">
        <f>+VLOOKUP(bloque3_2[[#This Row],[niño]],BD.niños[[Código]:[sexo]],6,FALSE)</f>
        <v>5 y 6</v>
      </c>
      <c r="H652" t="str">
        <f>+VLOOKUP(bloque3_2[[#This Row],[niño]],BD.niños[[Código]:[sexo]],7,FALSE)</f>
        <v>M</v>
      </c>
      <c r="I652" s="1">
        <v>3</v>
      </c>
    </row>
    <row r="653" spans="1:9" x14ac:dyDescent="0.55000000000000004">
      <c r="A653" s="1">
        <v>22</v>
      </c>
      <c r="B653" t="s">
        <v>559</v>
      </c>
      <c r="C653" s="1" t="s">
        <v>2</v>
      </c>
      <c r="D653" s="1">
        <v>1</v>
      </c>
      <c r="E653" s="1" t="s">
        <v>89</v>
      </c>
      <c r="F653">
        <v>4</v>
      </c>
      <c r="G653" t="str">
        <f>+VLOOKUP(bloque3_2[[#This Row],[niño]],BD.niños[[Código]:[sexo]],6,FALSE)</f>
        <v>9 y 10</v>
      </c>
      <c r="H653" t="str">
        <f>+VLOOKUP(bloque3_2[[#This Row],[niño]],BD.niños[[Código]:[sexo]],7,FALSE)</f>
        <v>F</v>
      </c>
      <c r="I653" s="1">
        <v>3</v>
      </c>
    </row>
    <row r="654" spans="1:9" x14ac:dyDescent="0.55000000000000004">
      <c r="A654" s="1">
        <v>22</v>
      </c>
      <c r="B654" t="s">
        <v>559</v>
      </c>
      <c r="C654" s="1" t="s">
        <v>2</v>
      </c>
      <c r="D654" s="1">
        <v>1</v>
      </c>
      <c r="E654" s="1" t="s">
        <v>93</v>
      </c>
      <c r="F654">
        <v>6</v>
      </c>
      <c r="G654" t="str">
        <f>+VLOOKUP(bloque3_2[[#This Row],[niño]],BD.niños[[Código]:[sexo]],6,FALSE)</f>
        <v>9 y 10</v>
      </c>
      <c r="H654" t="str">
        <f>+VLOOKUP(bloque3_2[[#This Row],[niño]],BD.niños[[Código]:[sexo]],7,FALSE)</f>
        <v>F</v>
      </c>
      <c r="I654" s="1">
        <v>3</v>
      </c>
    </row>
    <row r="655" spans="1:9" x14ac:dyDescent="0.55000000000000004">
      <c r="A655" s="1">
        <v>22</v>
      </c>
      <c r="B655" t="s">
        <v>559</v>
      </c>
      <c r="C655" s="1" t="s">
        <v>2</v>
      </c>
      <c r="D655" s="1">
        <v>1</v>
      </c>
      <c r="E655" s="1" t="s">
        <v>97</v>
      </c>
      <c r="F655">
        <v>5</v>
      </c>
      <c r="G655" t="str">
        <f>+VLOOKUP(bloque3_2[[#This Row],[niño]],BD.niños[[Código]:[sexo]],6,FALSE)</f>
        <v>9 y 10</v>
      </c>
      <c r="H655" t="str">
        <f>+VLOOKUP(bloque3_2[[#This Row],[niño]],BD.niños[[Código]:[sexo]],7,FALSE)</f>
        <v>F</v>
      </c>
      <c r="I655" s="1">
        <v>3</v>
      </c>
    </row>
    <row r="656" spans="1:9" x14ac:dyDescent="0.55000000000000004">
      <c r="A656" s="1">
        <v>22</v>
      </c>
      <c r="B656" t="s">
        <v>559</v>
      </c>
      <c r="C656" s="1" t="s">
        <v>2</v>
      </c>
      <c r="D656" s="1">
        <v>1</v>
      </c>
      <c r="E656" s="1" t="s">
        <v>101</v>
      </c>
      <c r="F656">
        <v>1</v>
      </c>
      <c r="G656" t="str">
        <f>+VLOOKUP(bloque3_2[[#This Row],[niño]],BD.niños[[Código]:[sexo]],6,FALSE)</f>
        <v>9 y 10</v>
      </c>
      <c r="H656" t="str">
        <f>+VLOOKUP(bloque3_2[[#This Row],[niño]],BD.niños[[Código]:[sexo]],7,FALSE)</f>
        <v>F</v>
      </c>
      <c r="I656" s="1">
        <v>3</v>
      </c>
    </row>
    <row r="657" spans="1:9" x14ac:dyDescent="0.55000000000000004">
      <c r="A657" s="1">
        <v>22</v>
      </c>
      <c r="B657" t="s">
        <v>559</v>
      </c>
      <c r="C657" s="1" t="s">
        <v>2</v>
      </c>
      <c r="D657" s="1">
        <v>1</v>
      </c>
      <c r="E657" s="1" t="s">
        <v>150</v>
      </c>
      <c r="F657">
        <v>1</v>
      </c>
      <c r="G657" t="str">
        <f>+VLOOKUP(bloque3_2[[#This Row],[niño]],BD.niños[[Código]:[sexo]],6,FALSE)</f>
        <v>5 y 6</v>
      </c>
      <c r="H657" t="str">
        <f>+VLOOKUP(bloque3_2[[#This Row],[niño]],BD.niños[[Código]:[sexo]],7,FALSE)</f>
        <v>F</v>
      </c>
      <c r="I657" s="1">
        <v>3</v>
      </c>
    </row>
    <row r="658" spans="1:9" x14ac:dyDescent="0.55000000000000004">
      <c r="A658" s="1">
        <v>22</v>
      </c>
      <c r="B658" t="s">
        <v>559</v>
      </c>
      <c r="C658" s="1" t="s">
        <v>2</v>
      </c>
      <c r="D658" s="1">
        <v>1</v>
      </c>
      <c r="E658" s="1" t="s">
        <v>153</v>
      </c>
      <c r="F658">
        <v>1</v>
      </c>
      <c r="G658" t="str">
        <f>+VLOOKUP(bloque3_2[[#This Row],[niño]],BD.niños[[Código]:[sexo]],6,FALSE)</f>
        <v>7 y 8</v>
      </c>
      <c r="H658" t="str">
        <f>+VLOOKUP(bloque3_2[[#This Row],[niño]],BD.niños[[Código]:[sexo]],7,FALSE)</f>
        <v>M</v>
      </c>
      <c r="I658" s="1">
        <v>3</v>
      </c>
    </row>
    <row r="659" spans="1:9" x14ac:dyDescent="0.55000000000000004">
      <c r="A659" s="1">
        <v>22</v>
      </c>
      <c r="B659" t="s">
        <v>559</v>
      </c>
      <c r="C659" s="1" t="s">
        <v>2</v>
      </c>
      <c r="D659" s="1">
        <v>1</v>
      </c>
      <c r="E659" s="1" t="s">
        <v>157</v>
      </c>
      <c r="F659">
        <v>5</v>
      </c>
      <c r="G659" t="str">
        <f>+VLOOKUP(bloque3_2[[#This Row],[niño]],BD.niños[[Código]:[sexo]],6,FALSE)</f>
        <v>7 y 8</v>
      </c>
      <c r="H659" t="str">
        <f>+VLOOKUP(bloque3_2[[#This Row],[niño]],BD.niños[[Código]:[sexo]],7,FALSE)</f>
        <v>M</v>
      </c>
      <c r="I659" s="1">
        <v>3</v>
      </c>
    </row>
    <row r="660" spans="1:9" x14ac:dyDescent="0.55000000000000004">
      <c r="A660" s="1">
        <v>22</v>
      </c>
      <c r="B660" t="s">
        <v>559</v>
      </c>
      <c r="C660" s="1" t="s">
        <v>2</v>
      </c>
      <c r="D660" s="1">
        <v>1</v>
      </c>
      <c r="E660" s="1" t="s">
        <v>164</v>
      </c>
      <c r="F660">
        <v>1</v>
      </c>
      <c r="G660" t="str">
        <f>+VLOOKUP(bloque3_2[[#This Row],[niño]],BD.niños[[Código]:[sexo]],6,FALSE)</f>
        <v>5 y 6</v>
      </c>
      <c r="H660" t="str">
        <f>+VLOOKUP(bloque3_2[[#This Row],[niño]],BD.niños[[Código]:[sexo]],7,FALSE)</f>
        <v>M</v>
      </c>
      <c r="I660" s="1">
        <v>3</v>
      </c>
    </row>
    <row r="661" spans="1:9" x14ac:dyDescent="0.55000000000000004">
      <c r="A661" s="1">
        <v>22</v>
      </c>
      <c r="B661" t="s">
        <v>559</v>
      </c>
      <c r="C661" s="1" t="s">
        <v>2</v>
      </c>
      <c r="D661" s="1">
        <v>1</v>
      </c>
      <c r="E661" s="1" t="s">
        <v>165</v>
      </c>
      <c r="F661">
        <v>6</v>
      </c>
      <c r="G661" t="str">
        <f>+VLOOKUP(bloque3_2[[#This Row],[niño]],BD.niños[[Código]:[sexo]],6,FALSE)</f>
        <v>5 y 6</v>
      </c>
      <c r="H661" t="str">
        <f>+VLOOKUP(bloque3_2[[#This Row],[niño]],BD.niños[[Código]:[sexo]],7,FALSE)</f>
        <v>M</v>
      </c>
      <c r="I661" s="1">
        <v>3</v>
      </c>
    </row>
    <row r="662" spans="1:9" x14ac:dyDescent="0.55000000000000004">
      <c r="A662" s="1">
        <v>22</v>
      </c>
      <c r="B662" t="s">
        <v>559</v>
      </c>
      <c r="C662" s="1" t="s">
        <v>2</v>
      </c>
      <c r="D662" s="1">
        <v>1</v>
      </c>
      <c r="E662" s="1" t="s">
        <v>168</v>
      </c>
      <c r="F662">
        <v>6</v>
      </c>
      <c r="G662" t="str">
        <f>+VLOOKUP(bloque3_2[[#This Row],[niño]],BD.niños[[Código]:[sexo]],6,FALSE)</f>
        <v>7 y 8</v>
      </c>
      <c r="H662" t="str">
        <f>+VLOOKUP(bloque3_2[[#This Row],[niño]],BD.niños[[Código]:[sexo]],7,FALSE)</f>
        <v>F</v>
      </c>
      <c r="I662" s="1">
        <v>3</v>
      </c>
    </row>
    <row r="663" spans="1:9" x14ac:dyDescent="0.55000000000000004">
      <c r="A663" s="1">
        <v>22</v>
      </c>
      <c r="B663" t="s">
        <v>559</v>
      </c>
      <c r="C663" s="1" t="s">
        <v>2</v>
      </c>
      <c r="D663" s="1">
        <v>1</v>
      </c>
      <c r="E663" s="1" t="s">
        <v>172</v>
      </c>
      <c r="F663">
        <v>1</v>
      </c>
      <c r="G663" t="str">
        <f>+VLOOKUP(bloque3_2[[#This Row],[niño]],BD.niños[[Código]:[sexo]],6,FALSE)</f>
        <v>7 y 8</v>
      </c>
      <c r="H663" t="str">
        <f>+VLOOKUP(bloque3_2[[#This Row],[niño]],BD.niños[[Código]:[sexo]],7,FALSE)</f>
        <v>F</v>
      </c>
      <c r="I663" s="1">
        <v>3</v>
      </c>
    </row>
    <row r="664" spans="1:9" x14ac:dyDescent="0.55000000000000004">
      <c r="A664" s="1">
        <v>22</v>
      </c>
      <c r="B664" t="s">
        <v>559</v>
      </c>
      <c r="C664" s="1" t="s">
        <v>2</v>
      </c>
      <c r="D664" s="1">
        <v>1</v>
      </c>
      <c r="E664" s="1" t="s">
        <v>176</v>
      </c>
      <c r="F664">
        <v>6</v>
      </c>
      <c r="G664" t="str">
        <f>+VLOOKUP(bloque3_2[[#This Row],[niño]],BD.niños[[Código]:[sexo]],6,FALSE)</f>
        <v>5 y 6</v>
      </c>
      <c r="H664" t="str">
        <f>+VLOOKUP(bloque3_2[[#This Row],[niño]],BD.niños[[Código]:[sexo]],7,FALSE)</f>
        <v>F</v>
      </c>
      <c r="I664" s="1">
        <v>3</v>
      </c>
    </row>
    <row r="665" spans="1:9" x14ac:dyDescent="0.55000000000000004">
      <c r="A665" s="1">
        <v>22</v>
      </c>
      <c r="B665" t="s">
        <v>559</v>
      </c>
      <c r="C665" s="1" t="s">
        <v>2</v>
      </c>
      <c r="D665" s="1">
        <v>1</v>
      </c>
      <c r="E665" s="1" t="s">
        <v>180</v>
      </c>
      <c r="F665">
        <v>2</v>
      </c>
      <c r="G665" t="str">
        <f>+VLOOKUP(bloque3_2[[#This Row],[niño]],BD.niños[[Código]:[sexo]],6,FALSE)</f>
        <v>7 y 8</v>
      </c>
      <c r="H665" t="str">
        <f>+VLOOKUP(bloque3_2[[#This Row],[niño]],BD.niños[[Código]:[sexo]],7,FALSE)</f>
        <v>F</v>
      </c>
      <c r="I665" s="1">
        <v>3</v>
      </c>
    </row>
    <row r="666" spans="1:9" x14ac:dyDescent="0.55000000000000004">
      <c r="A666" s="1">
        <v>22</v>
      </c>
      <c r="B666" t="s">
        <v>559</v>
      </c>
      <c r="C666" s="1" t="s">
        <v>2</v>
      </c>
      <c r="D666" s="1">
        <v>1</v>
      </c>
      <c r="E666" s="1" t="s">
        <v>234</v>
      </c>
      <c r="F666">
        <v>1</v>
      </c>
      <c r="G666" t="str">
        <f>+VLOOKUP(bloque3_2[[#This Row],[niño]],BD.niños[[Código]:[sexo]],6,FALSE)</f>
        <v>9 y 10</v>
      </c>
      <c r="H666" t="str">
        <f>+VLOOKUP(bloque3_2[[#This Row],[niño]],BD.niños[[Código]:[sexo]],7,FALSE)</f>
        <v>M</v>
      </c>
      <c r="I666" s="1">
        <v>3</v>
      </c>
    </row>
    <row r="667" spans="1:9" x14ac:dyDescent="0.55000000000000004">
      <c r="A667" s="1">
        <v>22</v>
      </c>
      <c r="B667" t="s">
        <v>559</v>
      </c>
      <c r="C667" s="1" t="s">
        <v>2</v>
      </c>
      <c r="D667" s="1">
        <v>1</v>
      </c>
      <c r="E667" s="1" t="s">
        <v>238</v>
      </c>
      <c r="F667">
        <v>1</v>
      </c>
      <c r="G667" t="str">
        <f>+VLOOKUP(bloque3_2[[#This Row],[niño]],BD.niños[[Código]:[sexo]],6,FALSE)</f>
        <v>9 y 10</v>
      </c>
      <c r="H667" t="str">
        <f>+VLOOKUP(bloque3_2[[#This Row],[niño]],BD.niños[[Código]:[sexo]],7,FALSE)</f>
        <v>M</v>
      </c>
      <c r="I667" s="1">
        <v>3</v>
      </c>
    </row>
    <row r="668" spans="1:9" x14ac:dyDescent="0.55000000000000004">
      <c r="A668" s="1">
        <v>22</v>
      </c>
      <c r="B668" t="s">
        <v>559</v>
      </c>
      <c r="C668" s="1" t="s">
        <v>2</v>
      </c>
      <c r="D668" s="1">
        <v>1</v>
      </c>
      <c r="E668" s="1" t="s">
        <v>241</v>
      </c>
      <c r="F668">
        <v>6</v>
      </c>
      <c r="G668" t="str">
        <f>+VLOOKUP(bloque3_2[[#This Row],[niño]],BD.niños[[Código]:[sexo]],6,FALSE)</f>
        <v>9 y 10</v>
      </c>
      <c r="H668" t="str">
        <f>+VLOOKUP(bloque3_2[[#This Row],[niño]],BD.niños[[Código]:[sexo]],7,FALSE)</f>
        <v>F</v>
      </c>
      <c r="I668" s="1">
        <v>3</v>
      </c>
    </row>
    <row r="669" spans="1:9" x14ac:dyDescent="0.55000000000000004">
      <c r="A669" s="1">
        <v>22</v>
      </c>
      <c r="B669" t="s">
        <v>559</v>
      </c>
      <c r="C669" s="1" t="s">
        <v>2</v>
      </c>
      <c r="D669" s="1">
        <v>1</v>
      </c>
      <c r="E669" s="1" t="s">
        <v>245</v>
      </c>
      <c r="F669">
        <v>1</v>
      </c>
      <c r="G669" t="str">
        <f>+VLOOKUP(bloque3_2[[#This Row],[niño]],BD.niños[[Código]:[sexo]],6,FALSE)</f>
        <v>7 y 8</v>
      </c>
      <c r="H669" t="str">
        <f>+VLOOKUP(bloque3_2[[#This Row],[niño]],BD.niños[[Código]:[sexo]],7,FALSE)</f>
        <v>M</v>
      </c>
      <c r="I669" s="1">
        <v>3</v>
      </c>
    </row>
    <row r="670" spans="1:9" x14ac:dyDescent="0.55000000000000004">
      <c r="A670" s="1">
        <v>22</v>
      </c>
      <c r="B670" t="s">
        <v>559</v>
      </c>
      <c r="C670" s="1" t="s">
        <v>2</v>
      </c>
      <c r="D670" s="1">
        <v>1</v>
      </c>
      <c r="E670" s="1" t="s">
        <v>249</v>
      </c>
      <c r="F670">
        <v>1</v>
      </c>
      <c r="G670" t="str">
        <f>+VLOOKUP(bloque3_2[[#This Row],[niño]],BD.niños[[Código]:[sexo]],6,FALSE)</f>
        <v>5 y 6</v>
      </c>
      <c r="H670" t="str">
        <f>+VLOOKUP(bloque3_2[[#This Row],[niño]],BD.niños[[Código]:[sexo]],7,FALSE)</f>
        <v>M</v>
      </c>
      <c r="I670" s="1">
        <v>3</v>
      </c>
    </row>
    <row r="671" spans="1:9" x14ac:dyDescent="0.55000000000000004">
      <c r="A671" s="1">
        <v>22</v>
      </c>
      <c r="B671" t="s">
        <v>559</v>
      </c>
      <c r="C671" s="1" t="s">
        <v>2</v>
      </c>
      <c r="D671" s="1">
        <v>1</v>
      </c>
      <c r="E671" s="1" t="s">
        <v>253</v>
      </c>
      <c r="F671">
        <v>6</v>
      </c>
      <c r="G671" t="str">
        <f>+VLOOKUP(bloque3_2[[#This Row],[niño]],BD.niños[[Código]:[sexo]],6,FALSE)</f>
        <v>7 y 8</v>
      </c>
      <c r="H671" t="str">
        <f>+VLOOKUP(bloque3_2[[#This Row],[niño]],BD.niños[[Código]:[sexo]],7,FALSE)</f>
        <v>M</v>
      </c>
      <c r="I671" s="1">
        <v>3</v>
      </c>
    </row>
    <row r="672" spans="1:9" x14ac:dyDescent="0.55000000000000004">
      <c r="A672" s="1">
        <v>22</v>
      </c>
      <c r="B672" t="s">
        <v>559</v>
      </c>
      <c r="C672" s="1" t="s">
        <v>2</v>
      </c>
      <c r="D672" s="1">
        <v>1</v>
      </c>
      <c r="E672" s="1" t="s">
        <v>257</v>
      </c>
      <c r="F672">
        <v>6</v>
      </c>
      <c r="G672" t="str">
        <f>+VLOOKUP(bloque3_2[[#This Row],[niño]],BD.niños[[Código]:[sexo]],6,FALSE)</f>
        <v>7 y 8</v>
      </c>
      <c r="H672" t="str">
        <f>+VLOOKUP(bloque3_2[[#This Row],[niño]],BD.niños[[Código]:[sexo]],7,FALSE)</f>
        <v>M</v>
      </c>
      <c r="I672" s="1">
        <v>3</v>
      </c>
    </row>
    <row r="673" spans="1:9" x14ac:dyDescent="0.55000000000000004">
      <c r="A673" s="1">
        <v>22</v>
      </c>
      <c r="B673" t="s">
        <v>559</v>
      </c>
      <c r="C673" s="1" t="s">
        <v>2</v>
      </c>
      <c r="D673" s="1">
        <v>1</v>
      </c>
      <c r="E673" s="1" t="s">
        <v>299</v>
      </c>
      <c r="F673">
        <v>1</v>
      </c>
      <c r="G673" t="str">
        <f>+VLOOKUP(bloque3_2[[#This Row],[niño]],BD.niños[[Código]:[sexo]],6,FALSE)</f>
        <v>7 y 8</v>
      </c>
      <c r="H673" t="str">
        <f>+VLOOKUP(bloque3_2[[#This Row],[niño]],BD.niños[[Código]:[sexo]],7,FALSE)</f>
        <v>M</v>
      </c>
      <c r="I673" s="1">
        <v>3</v>
      </c>
    </row>
    <row r="674" spans="1:9" x14ac:dyDescent="0.55000000000000004">
      <c r="A674" s="1">
        <v>22</v>
      </c>
      <c r="B674" t="s">
        <v>559</v>
      </c>
      <c r="C674" s="1" t="s">
        <v>2</v>
      </c>
      <c r="D674" s="1">
        <v>1</v>
      </c>
      <c r="E674" s="1" t="s">
        <v>301</v>
      </c>
      <c r="F674">
        <v>1</v>
      </c>
      <c r="G674" t="str">
        <f>+VLOOKUP(bloque3_2[[#This Row],[niño]],BD.niños[[Código]:[sexo]],6,FALSE)</f>
        <v>5 y 6</v>
      </c>
      <c r="H674" t="str">
        <f>+VLOOKUP(bloque3_2[[#This Row],[niño]],BD.niños[[Código]:[sexo]],7,FALSE)</f>
        <v>M</v>
      </c>
      <c r="I674" s="1">
        <v>3</v>
      </c>
    </row>
    <row r="675" spans="1:9" x14ac:dyDescent="0.55000000000000004">
      <c r="A675" s="1">
        <v>22</v>
      </c>
      <c r="B675" t="s">
        <v>559</v>
      </c>
      <c r="C675" s="1" t="s">
        <v>2</v>
      </c>
      <c r="D675" s="1">
        <v>1</v>
      </c>
      <c r="E675" s="1" t="s">
        <v>305</v>
      </c>
      <c r="F675">
        <v>1</v>
      </c>
      <c r="G675" t="str">
        <f>+VLOOKUP(bloque3_2[[#This Row],[niño]],BD.niños[[Código]:[sexo]],6,FALSE)</f>
        <v>7 y 8</v>
      </c>
      <c r="H675" t="str">
        <f>+VLOOKUP(bloque3_2[[#This Row],[niño]],BD.niños[[Código]:[sexo]],7,FALSE)</f>
        <v>M</v>
      </c>
      <c r="I675" s="1">
        <v>3</v>
      </c>
    </row>
    <row r="676" spans="1:9" x14ac:dyDescent="0.55000000000000004">
      <c r="A676" s="1">
        <v>22</v>
      </c>
      <c r="B676" t="s">
        <v>559</v>
      </c>
      <c r="C676" s="1" t="s">
        <v>2</v>
      </c>
      <c r="D676" s="1">
        <v>1</v>
      </c>
      <c r="E676" s="1" t="s">
        <v>308</v>
      </c>
      <c r="F676">
        <v>1</v>
      </c>
      <c r="G676" t="str">
        <f>+VLOOKUP(bloque3_2[[#This Row],[niño]],BD.niños[[Código]:[sexo]],6,FALSE)</f>
        <v>9 y 10</v>
      </c>
      <c r="H676" t="str">
        <f>+VLOOKUP(bloque3_2[[#This Row],[niño]],BD.niños[[Código]:[sexo]],7,FALSE)</f>
        <v>M</v>
      </c>
      <c r="I676" s="1">
        <v>3</v>
      </c>
    </row>
    <row r="677" spans="1:9" x14ac:dyDescent="0.55000000000000004">
      <c r="A677" s="1">
        <v>22</v>
      </c>
      <c r="B677" t="s">
        <v>559</v>
      </c>
      <c r="C677" s="1" t="s">
        <v>2</v>
      </c>
      <c r="D677" s="1">
        <v>1</v>
      </c>
      <c r="E677" s="1" t="s">
        <v>311</v>
      </c>
      <c r="F677">
        <v>1</v>
      </c>
      <c r="G677" t="str">
        <f>+VLOOKUP(bloque3_2[[#This Row],[niño]],BD.niños[[Código]:[sexo]],6,FALSE)</f>
        <v>9 y 10</v>
      </c>
      <c r="H677" t="str">
        <f>+VLOOKUP(bloque3_2[[#This Row],[niño]],BD.niños[[Código]:[sexo]],7,FALSE)</f>
        <v>M</v>
      </c>
      <c r="I677" s="1">
        <v>3</v>
      </c>
    </row>
    <row r="678" spans="1:9" x14ac:dyDescent="0.55000000000000004">
      <c r="A678" s="1">
        <v>22</v>
      </c>
      <c r="B678" t="s">
        <v>559</v>
      </c>
      <c r="C678" s="1" t="s">
        <v>2</v>
      </c>
      <c r="D678" s="1">
        <v>1</v>
      </c>
      <c r="E678" s="1" t="s">
        <v>314</v>
      </c>
      <c r="F678">
        <v>5</v>
      </c>
      <c r="G678" t="str">
        <f>+VLOOKUP(bloque3_2[[#This Row],[niño]],BD.niños[[Código]:[sexo]],6,FALSE)</f>
        <v>9 y 10</v>
      </c>
      <c r="H678" t="str">
        <f>+VLOOKUP(bloque3_2[[#This Row],[niño]],BD.niños[[Código]:[sexo]],7,FALSE)</f>
        <v>M</v>
      </c>
      <c r="I678" s="1">
        <v>3</v>
      </c>
    </row>
    <row r="679" spans="1:9" x14ac:dyDescent="0.55000000000000004">
      <c r="A679" s="1">
        <v>22</v>
      </c>
      <c r="B679" t="s">
        <v>559</v>
      </c>
      <c r="C679" s="1" t="s">
        <v>2</v>
      </c>
      <c r="D679" s="1">
        <v>1</v>
      </c>
      <c r="E679" s="1" t="s">
        <v>372</v>
      </c>
      <c r="F679">
        <v>4</v>
      </c>
      <c r="G679" t="str">
        <f>+VLOOKUP(bloque3_2[[#This Row],[niño]],BD.niños[[Código]:[sexo]],6,FALSE)</f>
        <v>9 y 10</v>
      </c>
      <c r="H679" t="str">
        <f>+VLOOKUP(bloque3_2[[#This Row],[niño]],BD.niños[[Código]:[sexo]],7,FALSE)</f>
        <v>M</v>
      </c>
      <c r="I679" s="1">
        <v>3</v>
      </c>
    </row>
    <row r="680" spans="1:9" x14ac:dyDescent="0.55000000000000004">
      <c r="A680" s="1">
        <v>22</v>
      </c>
      <c r="B680" t="s">
        <v>559</v>
      </c>
      <c r="C680" s="1" t="s">
        <v>2</v>
      </c>
      <c r="D680" s="1">
        <v>1</v>
      </c>
      <c r="E680" s="1" t="s">
        <v>337</v>
      </c>
      <c r="F680">
        <v>6</v>
      </c>
      <c r="G680" t="str">
        <f>+VLOOKUP(bloque3_2[[#This Row],[niño]],BD.niños[[Código]:[sexo]],6,FALSE)</f>
        <v>7 y 8</v>
      </c>
      <c r="H680" t="str">
        <f>+VLOOKUP(bloque3_2[[#This Row],[niño]],BD.niños[[Código]:[sexo]],7,FALSE)</f>
        <v>M</v>
      </c>
      <c r="I680" s="1">
        <v>3</v>
      </c>
    </row>
    <row r="681" spans="1:9" x14ac:dyDescent="0.55000000000000004">
      <c r="A681" s="1">
        <v>22</v>
      </c>
      <c r="B681" t="s">
        <v>559</v>
      </c>
      <c r="C681" s="1" t="s">
        <v>2</v>
      </c>
      <c r="D681" s="1">
        <v>1</v>
      </c>
      <c r="E681" s="1" t="s">
        <v>341</v>
      </c>
      <c r="F681">
        <v>1</v>
      </c>
      <c r="G681" t="str">
        <f>+VLOOKUP(bloque3_2[[#This Row],[niño]],BD.niños[[Código]:[sexo]],6,FALSE)</f>
        <v>7 y 8</v>
      </c>
      <c r="H681" t="str">
        <f>+VLOOKUP(bloque3_2[[#This Row],[niño]],BD.niños[[Código]:[sexo]],7,FALSE)</f>
        <v>F</v>
      </c>
      <c r="I681" s="1">
        <v>3</v>
      </c>
    </row>
    <row r="682" spans="1:9" x14ac:dyDescent="0.55000000000000004">
      <c r="A682" s="1">
        <v>22</v>
      </c>
      <c r="B682" t="s">
        <v>559</v>
      </c>
      <c r="C682" s="1" t="s">
        <v>2</v>
      </c>
      <c r="D682" s="1">
        <v>1</v>
      </c>
      <c r="E682" s="1" t="s">
        <v>344</v>
      </c>
      <c r="F682">
        <v>1</v>
      </c>
      <c r="G682" t="str">
        <f>+VLOOKUP(bloque3_2[[#This Row],[niño]],BD.niños[[Código]:[sexo]],6,FALSE)</f>
        <v>5 y 6</v>
      </c>
      <c r="H682" t="str">
        <f>+VLOOKUP(bloque3_2[[#This Row],[niño]],BD.niños[[Código]:[sexo]],7,FALSE)</f>
        <v>F</v>
      </c>
      <c r="I682" s="1">
        <v>3</v>
      </c>
    </row>
    <row r="683" spans="1:9" x14ac:dyDescent="0.55000000000000004">
      <c r="A683" s="1">
        <v>22</v>
      </c>
      <c r="B683" t="s">
        <v>559</v>
      </c>
      <c r="C683" s="1" t="s">
        <v>2</v>
      </c>
      <c r="D683" s="1">
        <v>1</v>
      </c>
      <c r="E683" s="1" t="s">
        <v>348</v>
      </c>
      <c r="F683">
        <v>5</v>
      </c>
      <c r="G683" t="str">
        <f>+VLOOKUP(bloque3_2[[#This Row],[niño]],BD.niños[[Código]:[sexo]],6,FALSE)</f>
        <v>5 y 6</v>
      </c>
      <c r="H683" t="str">
        <f>+VLOOKUP(bloque3_2[[#This Row],[niño]],BD.niños[[Código]:[sexo]],7,FALSE)</f>
        <v>M</v>
      </c>
      <c r="I683" s="1">
        <v>3</v>
      </c>
    </row>
    <row r="684" spans="1:9" x14ac:dyDescent="0.55000000000000004">
      <c r="A684" s="1">
        <v>23</v>
      </c>
      <c r="B684" t="s">
        <v>560</v>
      </c>
      <c r="C684" s="1" t="s">
        <v>3</v>
      </c>
      <c r="D684" s="1">
        <v>4</v>
      </c>
      <c r="E684" s="1" t="s">
        <v>89</v>
      </c>
      <c r="F684">
        <v>4</v>
      </c>
      <c r="G684" t="str">
        <f>+VLOOKUP(bloque3_2[[#This Row],[niño]],BD.niños[[Código]:[sexo]],6,FALSE)</f>
        <v>9 y 10</v>
      </c>
      <c r="H684" t="str">
        <f>+VLOOKUP(bloque3_2[[#This Row],[niño]],BD.niños[[Código]:[sexo]],7,FALSE)</f>
        <v>F</v>
      </c>
      <c r="I684" s="1">
        <v>3</v>
      </c>
    </row>
    <row r="685" spans="1:9" x14ac:dyDescent="0.55000000000000004">
      <c r="A685" s="1">
        <v>23</v>
      </c>
      <c r="B685" t="s">
        <v>560</v>
      </c>
      <c r="C685" s="1" t="s">
        <v>3</v>
      </c>
      <c r="D685" s="1">
        <v>4</v>
      </c>
      <c r="E685" s="1" t="s">
        <v>93</v>
      </c>
      <c r="F685">
        <v>4</v>
      </c>
      <c r="G685" t="str">
        <f>+VLOOKUP(bloque3_2[[#This Row],[niño]],BD.niños[[Código]:[sexo]],6,FALSE)</f>
        <v>9 y 10</v>
      </c>
      <c r="H685" t="str">
        <f>+VLOOKUP(bloque3_2[[#This Row],[niño]],BD.niños[[Código]:[sexo]],7,FALSE)</f>
        <v>F</v>
      </c>
      <c r="I685" s="1">
        <v>3</v>
      </c>
    </row>
    <row r="686" spans="1:9" x14ac:dyDescent="0.55000000000000004">
      <c r="A686" s="1">
        <v>23</v>
      </c>
      <c r="B686" t="s">
        <v>560</v>
      </c>
      <c r="C686" s="1" t="s">
        <v>3</v>
      </c>
      <c r="D686" s="1">
        <v>4</v>
      </c>
      <c r="E686" s="1" t="s">
        <v>97</v>
      </c>
      <c r="F686">
        <v>4</v>
      </c>
      <c r="G686" t="str">
        <f>+VLOOKUP(bloque3_2[[#This Row],[niño]],BD.niños[[Código]:[sexo]],6,FALSE)</f>
        <v>9 y 10</v>
      </c>
      <c r="H686" t="str">
        <f>+VLOOKUP(bloque3_2[[#This Row],[niño]],BD.niños[[Código]:[sexo]],7,FALSE)</f>
        <v>F</v>
      </c>
      <c r="I686" s="1">
        <v>3</v>
      </c>
    </row>
    <row r="687" spans="1:9" x14ac:dyDescent="0.55000000000000004">
      <c r="A687" s="1">
        <v>23</v>
      </c>
      <c r="B687" t="s">
        <v>560</v>
      </c>
      <c r="C687" s="1" t="s">
        <v>3</v>
      </c>
      <c r="D687" s="1">
        <v>4</v>
      </c>
      <c r="E687" s="1" t="s">
        <v>101</v>
      </c>
      <c r="F687">
        <v>4</v>
      </c>
      <c r="G687" t="str">
        <f>+VLOOKUP(bloque3_2[[#This Row],[niño]],BD.niños[[Código]:[sexo]],6,FALSE)</f>
        <v>9 y 10</v>
      </c>
      <c r="H687" t="str">
        <f>+VLOOKUP(bloque3_2[[#This Row],[niño]],BD.niños[[Código]:[sexo]],7,FALSE)</f>
        <v>F</v>
      </c>
      <c r="I687" s="1">
        <v>3</v>
      </c>
    </row>
    <row r="688" spans="1:9" x14ac:dyDescent="0.55000000000000004">
      <c r="A688" s="1">
        <v>23</v>
      </c>
      <c r="B688" t="s">
        <v>560</v>
      </c>
      <c r="C688" s="1" t="s">
        <v>3</v>
      </c>
      <c r="D688" s="1">
        <v>4</v>
      </c>
      <c r="E688" s="1" t="s">
        <v>150</v>
      </c>
      <c r="F688">
        <v>4</v>
      </c>
      <c r="G688" t="str">
        <f>+VLOOKUP(bloque3_2[[#This Row],[niño]],BD.niños[[Código]:[sexo]],6,FALSE)</f>
        <v>5 y 6</v>
      </c>
      <c r="H688" t="str">
        <f>+VLOOKUP(bloque3_2[[#This Row],[niño]],BD.niños[[Código]:[sexo]],7,FALSE)</f>
        <v>F</v>
      </c>
      <c r="I688" s="1">
        <v>3</v>
      </c>
    </row>
    <row r="689" spans="1:9" x14ac:dyDescent="0.55000000000000004">
      <c r="A689" s="1">
        <v>23</v>
      </c>
      <c r="B689" t="s">
        <v>560</v>
      </c>
      <c r="C689" s="1" t="s">
        <v>3</v>
      </c>
      <c r="D689" s="1">
        <v>4</v>
      </c>
      <c r="E689" s="1" t="s">
        <v>153</v>
      </c>
      <c r="F689">
        <v>4</v>
      </c>
      <c r="G689" t="str">
        <f>+VLOOKUP(bloque3_2[[#This Row],[niño]],BD.niños[[Código]:[sexo]],6,FALSE)</f>
        <v>7 y 8</v>
      </c>
      <c r="H689" t="str">
        <f>+VLOOKUP(bloque3_2[[#This Row],[niño]],BD.niños[[Código]:[sexo]],7,FALSE)</f>
        <v>M</v>
      </c>
      <c r="I689" s="1">
        <v>3</v>
      </c>
    </row>
    <row r="690" spans="1:9" x14ac:dyDescent="0.55000000000000004">
      <c r="A690" s="1">
        <v>23</v>
      </c>
      <c r="B690" t="s">
        <v>560</v>
      </c>
      <c r="C690" s="1" t="s">
        <v>3</v>
      </c>
      <c r="D690" s="1">
        <v>4</v>
      </c>
      <c r="E690" s="1" t="s">
        <v>157</v>
      </c>
      <c r="F690">
        <v>4</v>
      </c>
      <c r="G690" t="str">
        <f>+VLOOKUP(bloque3_2[[#This Row],[niño]],BD.niños[[Código]:[sexo]],6,FALSE)</f>
        <v>7 y 8</v>
      </c>
      <c r="H690" t="str">
        <f>+VLOOKUP(bloque3_2[[#This Row],[niño]],BD.niños[[Código]:[sexo]],7,FALSE)</f>
        <v>M</v>
      </c>
      <c r="I690" s="1">
        <v>3</v>
      </c>
    </row>
    <row r="691" spans="1:9" x14ac:dyDescent="0.55000000000000004">
      <c r="A691" s="1">
        <v>23</v>
      </c>
      <c r="B691" t="s">
        <v>560</v>
      </c>
      <c r="C691" s="1" t="s">
        <v>3</v>
      </c>
      <c r="D691" s="1">
        <v>4</v>
      </c>
      <c r="E691" s="1" t="s">
        <v>164</v>
      </c>
      <c r="F691">
        <v>4</v>
      </c>
      <c r="G691" t="str">
        <f>+VLOOKUP(bloque3_2[[#This Row],[niño]],BD.niños[[Código]:[sexo]],6,FALSE)</f>
        <v>5 y 6</v>
      </c>
      <c r="H691" t="str">
        <f>+VLOOKUP(bloque3_2[[#This Row],[niño]],BD.niños[[Código]:[sexo]],7,FALSE)</f>
        <v>M</v>
      </c>
      <c r="I691" s="1">
        <v>3</v>
      </c>
    </row>
    <row r="692" spans="1:9" x14ac:dyDescent="0.55000000000000004">
      <c r="A692" s="1">
        <v>23</v>
      </c>
      <c r="B692" t="s">
        <v>560</v>
      </c>
      <c r="C692" s="1" t="s">
        <v>3</v>
      </c>
      <c r="D692" s="1">
        <v>4</v>
      </c>
      <c r="E692" s="1" t="s">
        <v>165</v>
      </c>
      <c r="F692">
        <v>4</v>
      </c>
      <c r="G692" t="str">
        <f>+VLOOKUP(bloque3_2[[#This Row],[niño]],BD.niños[[Código]:[sexo]],6,FALSE)</f>
        <v>5 y 6</v>
      </c>
      <c r="H692" t="str">
        <f>+VLOOKUP(bloque3_2[[#This Row],[niño]],BD.niños[[Código]:[sexo]],7,FALSE)</f>
        <v>M</v>
      </c>
      <c r="I692" s="1">
        <v>3</v>
      </c>
    </row>
    <row r="693" spans="1:9" x14ac:dyDescent="0.55000000000000004">
      <c r="A693" s="1">
        <v>23</v>
      </c>
      <c r="B693" t="s">
        <v>560</v>
      </c>
      <c r="C693" s="1" t="s">
        <v>3</v>
      </c>
      <c r="D693" s="1">
        <v>4</v>
      </c>
      <c r="E693" s="1" t="s">
        <v>168</v>
      </c>
      <c r="F693">
        <v>3</v>
      </c>
      <c r="G693" t="str">
        <f>+VLOOKUP(bloque3_2[[#This Row],[niño]],BD.niños[[Código]:[sexo]],6,FALSE)</f>
        <v>7 y 8</v>
      </c>
      <c r="H693" t="str">
        <f>+VLOOKUP(bloque3_2[[#This Row],[niño]],BD.niños[[Código]:[sexo]],7,FALSE)</f>
        <v>F</v>
      </c>
      <c r="I693" s="1">
        <v>3</v>
      </c>
    </row>
    <row r="694" spans="1:9" x14ac:dyDescent="0.55000000000000004">
      <c r="A694" s="1">
        <v>23</v>
      </c>
      <c r="B694" t="s">
        <v>560</v>
      </c>
      <c r="C694" s="1" t="s">
        <v>3</v>
      </c>
      <c r="D694" s="1">
        <v>4</v>
      </c>
      <c r="E694" s="1" t="s">
        <v>172</v>
      </c>
      <c r="F694">
        <v>4</v>
      </c>
      <c r="G694" t="str">
        <f>+VLOOKUP(bloque3_2[[#This Row],[niño]],BD.niños[[Código]:[sexo]],6,FALSE)</f>
        <v>7 y 8</v>
      </c>
      <c r="H694" t="str">
        <f>+VLOOKUP(bloque3_2[[#This Row],[niño]],BD.niños[[Código]:[sexo]],7,FALSE)</f>
        <v>F</v>
      </c>
      <c r="I694" s="1">
        <v>3</v>
      </c>
    </row>
    <row r="695" spans="1:9" x14ac:dyDescent="0.55000000000000004">
      <c r="A695" s="1">
        <v>23</v>
      </c>
      <c r="B695" t="s">
        <v>560</v>
      </c>
      <c r="C695" s="1" t="s">
        <v>3</v>
      </c>
      <c r="D695" s="1">
        <v>4</v>
      </c>
      <c r="E695" s="1" t="s">
        <v>176</v>
      </c>
      <c r="F695">
        <v>4</v>
      </c>
      <c r="G695" t="str">
        <f>+VLOOKUP(bloque3_2[[#This Row],[niño]],BD.niños[[Código]:[sexo]],6,FALSE)</f>
        <v>5 y 6</v>
      </c>
      <c r="H695" t="str">
        <f>+VLOOKUP(bloque3_2[[#This Row],[niño]],BD.niños[[Código]:[sexo]],7,FALSE)</f>
        <v>F</v>
      </c>
      <c r="I695" s="1">
        <v>3</v>
      </c>
    </row>
    <row r="696" spans="1:9" x14ac:dyDescent="0.55000000000000004">
      <c r="A696" s="1">
        <v>23</v>
      </c>
      <c r="B696" t="s">
        <v>560</v>
      </c>
      <c r="C696" s="1" t="s">
        <v>3</v>
      </c>
      <c r="D696" s="1">
        <v>4</v>
      </c>
      <c r="E696" s="1" t="s">
        <v>180</v>
      </c>
      <c r="F696">
        <v>4</v>
      </c>
      <c r="G696" t="str">
        <f>+VLOOKUP(bloque3_2[[#This Row],[niño]],BD.niños[[Código]:[sexo]],6,FALSE)</f>
        <v>7 y 8</v>
      </c>
      <c r="H696" t="str">
        <f>+VLOOKUP(bloque3_2[[#This Row],[niño]],BD.niños[[Código]:[sexo]],7,FALSE)</f>
        <v>F</v>
      </c>
      <c r="I696" s="1">
        <v>3</v>
      </c>
    </row>
    <row r="697" spans="1:9" x14ac:dyDescent="0.55000000000000004">
      <c r="A697" s="1">
        <v>23</v>
      </c>
      <c r="B697" t="s">
        <v>560</v>
      </c>
      <c r="C697" s="1" t="s">
        <v>3</v>
      </c>
      <c r="D697" s="1">
        <v>4</v>
      </c>
      <c r="E697" s="1" t="s">
        <v>234</v>
      </c>
      <c r="F697">
        <v>4</v>
      </c>
      <c r="G697" t="str">
        <f>+VLOOKUP(bloque3_2[[#This Row],[niño]],BD.niños[[Código]:[sexo]],6,FALSE)</f>
        <v>9 y 10</v>
      </c>
      <c r="H697" t="str">
        <f>+VLOOKUP(bloque3_2[[#This Row],[niño]],BD.niños[[Código]:[sexo]],7,FALSE)</f>
        <v>M</v>
      </c>
      <c r="I697" s="1">
        <v>3</v>
      </c>
    </row>
    <row r="698" spans="1:9" x14ac:dyDescent="0.55000000000000004">
      <c r="A698" s="1">
        <v>23</v>
      </c>
      <c r="B698" t="s">
        <v>560</v>
      </c>
      <c r="C698" s="1" t="s">
        <v>3</v>
      </c>
      <c r="D698" s="1">
        <v>4</v>
      </c>
      <c r="E698" s="1" t="s">
        <v>238</v>
      </c>
      <c r="F698">
        <v>4</v>
      </c>
      <c r="G698" t="str">
        <f>+VLOOKUP(bloque3_2[[#This Row],[niño]],BD.niños[[Código]:[sexo]],6,FALSE)</f>
        <v>9 y 10</v>
      </c>
      <c r="H698" t="str">
        <f>+VLOOKUP(bloque3_2[[#This Row],[niño]],BD.niños[[Código]:[sexo]],7,FALSE)</f>
        <v>M</v>
      </c>
      <c r="I698" s="1">
        <v>3</v>
      </c>
    </row>
    <row r="699" spans="1:9" x14ac:dyDescent="0.55000000000000004">
      <c r="A699" s="1">
        <v>23</v>
      </c>
      <c r="B699" t="s">
        <v>560</v>
      </c>
      <c r="C699" s="1" t="s">
        <v>3</v>
      </c>
      <c r="D699" s="1">
        <v>4</v>
      </c>
      <c r="E699" s="1" t="s">
        <v>241</v>
      </c>
      <c r="F699">
        <v>4</v>
      </c>
      <c r="G699" t="str">
        <f>+VLOOKUP(bloque3_2[[#This Row],[niño]],BD.niños[[Código]:[sexo]],6,FALSE)</f>
        <v>9 y 10</v>
      </c>
      <c r="H699" t="str">
        <f>+VLOOKUP(bloque3_2[[#This Row],[niño]],BD.niños[[Código]:[sexo]],7,FALSE)</f>
        <v>F</v>
      </c>
      <c r="I699" s="1">
        <v>3</v>
      </c>
    </row>
    <row r="700" spans="1:9" x14ac:dyDescent="0.55000000000000004">
      <c r="A700" s="1">
        <v>23</v>
      </c>
      <c r="B700" t="s">
        <v>560</v>
      </c>
      <c r="C700" s="1" t="s">
        <v>3</v>
      </c>
      <c r="D700" s="1">
        <v>4</v>
      </c>
      <c r="E700" s="1" t="s">
        <v>245</v>
      </c>
      <c r="F700">
        <v>4</v>
      </c>
      <c r="G700" t="str">
        <f>+VLOOKUP(bloque3_2[[#This Row],[niño]],BD.niños[[Código]:[sexo]],6,FALSE)</f>
        <v>7 y 8</v>
      </c>
      <c r="H700" t="str">
        <f>+VLOOKUP(bloque3_2[[#This Row],[niño]],BD.niños[[Código]:[sexo]],7,FALSE)</f>
        <v>M</v>
      </c>
      <c r="I700" s="1">
        <v>3</v>
      </c>
    </row>
    <row r="701" spans="1:9" x14ac:dyDescent="0.55000000000000004">
      <c r="A701" s="1">
        <v>23</v>
      </c>
      <c r="B701" t="s">
        <v>560</v>
      </c>
      <c r="C701" s="1" t="s">
        <v>3</v>
      </c>
      <c r="D701" s="1">
        <v>4</v>
      </c>
      <c r="E701" s="1" t="s">
        <v>249</v>
      </c>
      <c r="F701">
        <v>4</v>
      </c>
      <c r="G701" t="str">
        <f>+VLOOKUP(bloque3_2[[#This Row],[niño]],BD.niños[[Código]:[sexo]],6,FALSE)</f>
        <v>5 y 6</v>
      </c>
      <c r="H701" t="str">
        <f>+VLOOKUP(bloque3_2[[#This Row],[niño]],BD.niños[[Código]:[sexo]],7,FALSE)</f>
        <v>M</v>
      </c>
      <c r="I701" s="1">
        <v>3</v>
      </c>
    </row>
    <row r="702" spans="1:9" x14ac:dyDescent="0.55000000000000004">
      <c r="A702" s="1">
        <v>23</v>
      </c>
      <c r="B702" t="s">
        <v>560</v>
      </c>
      <c r="C702" s="1" t="s">
        <v>3</v>
      </c>
      <c r="D702" s="1">
        <v>4</v>
      </c>
      <c r="E702" s="1" t="s">
        <v>253</v>
      </c>
      <c r="F702">
        <v>4</v>
      </c>
      <c r="G702" t="str">
        <f>+VLOOKUP(bloque3_2[[#This Row],[niño]],BD.niños[[Código]:[sexo]],6,FALSE)</f>
        <v>7 y 8</v>
      </c>
      <c r="H702" t="str">
        <f>+VLOOKUP(bloque3_2[[#This Row],[niño]],BD.niños[[Código]:[sexo]],7,FALSE)</f>
        <v>M</v>
      </c>
      <c r="I702" s="1">
        <v>3</v>
      </c>
    </row>
    <row r="703" spans="1:9" x14ac:dyDescent="0.55000000000000004">
      <c r="A703" s="1">
        <v>23</v>
      </c>
      <c r="B703" t="s">
        <v>560</v>
      </c>
      <c r="C703" s="1" t="s">
        <v>3</v>
      </c>
      <c r="D703" s="1">
        <v>4</v>
      </c>
      <c r="E703" s="1" t="s">
        <v>257</v>
      </c>
      <c r="F703">
        <v>4</v>
      </c>
      <c r="G703" t="str">
        <f>+VLOOKUP(bloque3_2[[#This Row],[niño]],BD.niños[[Código]:[sexo]],6,FALSE)</f>
        <v>7 y 8</v>
      </c>
      <c r="H703" t="str">
        <f>+VLOOKUP(bloque3_2[[#This Row],[niño]],BD.niños[[Código]:[sexo]],7,FALSE)</f>
        <v>M</v>
      </c>
      <c r="I703" s="1">
        <v>3</v>
      </c>
    </row>
    <row r="704" spans="1:9" x14ac:dyDescent="0.55000000000000004">
      <c r="A704" s="1">
        <v>23</v>
      </c>
      <c r="B704" t="s">
        <v>560</v>
      </c>
      <c r="C704" s="1" t="s">
        <v>3</v>
      </c>
      <c r="D704" s="1">
        <v>4</v>
      </c>
      <c r="E704" s="1" t="s">
        <v>299</v>
      </c>
      <c r="F704">
        <v>4</v>
      </c>
      <c r="G704" t="str">
        <f>+VLOOKUP(bloque3_2[[#This Row],[niño]],BD.niños[[Código]:[sexo]],6,FALSE)</f>
        <v>7 y 8</v>
      </c>
      <c r="H704" t="str">
        <f>+VLOOKUP(bloque3_2[[#This Row],[niño]],BD.niños[[Código]:[sexo]],7,FALSE)</f>
        <v>M</v>
      </c>
      <c r="I704" s="1">
        <v>3</v>
      </c>
    </row>
    <row r="705" spans="1:9" x14ac:dyDescent="0.55000000000000004">
      <c r="A705" s="1">
        <v>23</v>
      </c>
      <c r="B705" t="s">
        <v>560</v>
      </c>
      <c r="C705" s="1" t="s">
        <v>3</v>
      </c>
      <c r="D705" s="1">
        <v>4</v>
      </c>
      <c r="E705" s="1" t="s">
        <v>301</v>
      </c>
      <c r="F705">
        <v>4</v>
      </c>
      <c r="G705" t="str">
        <f>+VLOOKUP(bloque3_2[[#This Row],[niño]],BD.niños[[Código]:[sexo]],6,FALSE)</f>
        <v>5 y 6</v>
      </c>
      <c r="H705" t="str">
        <f>+VLOOKUP(bloque3_2[[#This Row],[niño]],BD.niños[[Código]:[sexo]],7,FALSE)</f>
        <v>M</v>
      </c>
      <c r="I705" s="1">
        <v>3</v>
      </c>
    </row>
    <row r="706" spans="1:9" x14ac:dyDescent="0.55000000000000004">
      <c r="A706" s="1">
        <v>23</v>
      </c>
      <c r="B706" t="s">
        <v>560</v>
      </c>
      <c r="C706" s="1" t="s">
        <v>3</v>
      </c>
      <c r="D706" s="1">
        <v>4</v>
      </c>
      <c r="E706" s="1" t="s">
        <v>305</v>
      </c>
      <c r="F706">
        <v>4</v>
      </c>
      <c r="G706" t="str">
        <f>+VLOOKUP(bloque3_2[[#This Row],[niño]],BD.niños[[Código]:[sexo]],6,FALSE)</f>
        <v>7 y 8</v>
      </c>
      <c r="H706" t="str">
        <f>+VLOOKUP(bloque3_2[[#This Row],[niño]],BD.niños[[Código]:[sexo]],7,FALSE)</f>
        <v>M</v>
      </c>
      <c r="I706" s="1">
        <v>3</v>
      </c>
    </row>
    <row r="707" spans="1:9" x14ac:dyDescent="0.55000000000000004">
      <c r="A707" s="1">
        <v>23</v>
      </c>
      <c r="B707" t="s">
        <v>560</v>
      </c>
      <c r="C707" s="1" t="s">
        <v>3</v>
      </c>
      <c r="D707" s="1">
        <v>4</v>
      </c>
      <c r="E707" s="1" t="s">
        <v>308</v>
      </c>
      <c r="F707">
        <v>4</v>
      </c>
      <c r="G707" t="str">
        <f>+VLOOKUP(bloque3_2[[#This Row],[niño]],BD.niños[[Código]:[sexo]],6,FALSE)</f>
        <v>9 y 10</v>
      </c>
      <c r="H707" t="str">
        <f>+VLOOKUP(bloque3_2[[#This Row],[niño]],BD.niños[[Código]:[sexo]],7,FALSE)</f>
        <v>M</v>
      </c>
      <c r="I707" s="1">
        <v>3</v>
      </c>
    </row>
    <row r="708" spans="1:9" x14ac:dyDescent="0.55000000000000004">
      <c r="A708" s="1">
        <v>23</v>
      </c>
      <c r="B708" t="s">
        <v>560</v>
      </c>
      <c r="C708" s="1" t="s">
        <v>3</v>
      </c>
      <c r="D708" s="1">
        <v>4</v>
      </c>
      <c r="E708" s="1" t="s">
        <v>311</v>
      </c>
      <c r="F708">
        <v>4</v>
      </c>
      <c r="G708" t="str">
        <f>+VLOOKUP(bloque3_2[[#This Row],[niño]],BD.niños[[Código]:[sexo]],6,FALSE)</f>
        <v>9 y 10</v>
      </c>
      <c r="H708" t="str">
        <f>+VLOOKUP(bloque3_2[[#This Row],[niño]],BD.niños[[Código]:[sexo]],7,FALSE)</f>
        <v>M</v>
      </c>
      <c r="I708" s="1">
        <v>3</v>
      </c>
    </row>
    <row r="709" spans="1:9" x14ac:dyDescent="0.55000000000000004">
      <c r="A709" s="1">
        <v>23</v>
      </c>
      <c r="B709" t="s">
        <v>560</v>
      </c>
      <c r="C709" s="1" t="s">
        <v>3</v>
      </c>
      <c r="D709" s="1">
        <v>4</v>
      </c>
      <c r="E709" s="1" t="s">
        <v>314</v>
      </c>
      <c r="F709">
        <v>4</v>
      </c>
      <c r="G709" t="str">
        <f>+VLOOKUP(bloque3_2[[#This Row],[niño]],BD.niños[[Código]:[sexo]],6,FALSE)</f>
        <v>9 y 10</v>
      </c>
      <c r="H709" t="str">
        <f>+VLOOKUP(bloque3_2[[#This Row],[niño]],BD.niños[[Código]:[sexo]],7,FALSE)</f>
        <v>M</v>
      </c>
      <c r="I709" s="1">
        <v>3</v>
      </c>
    </row>
    <row r="710" spans="1:9" x14ac:dyDescent="0.55000000000000004">
      <c r="A710" s="1">
        <v>23</v>
      </c>
      <c r="B710" t="s">
        <v>560</v>
      </c>
      <c r="C710" s="1" t="s">
        <v>3</v>
      </c>
      <c r="D710" s="1">
        <v>4</v>
      </c>
      <c r="E710" s="1" t="s">
        <v>372</v>
      </c>
      <c r="F710">
        <v>4</v>
      </c>
      <c r="G710" t="str">
        <f>+VLOOKUP(bloque3_2[[#This Row],[niño]],BD.niños[[Código]:[sexo]],6,FALSE)</f>
        <v>9 y 10</v>
      </c>
      <c r="H710" t="str">
        <f>+VLOOKUP(bloque3_2[[#This Row],[niño]],BD.niños[[Código]:[sexo]],7,FALSE)</f>
        <v>M</v>
      </c>
      <c r="I710" s="1">
        <v>3</v>
      </c>
    </row>
    <row r="711" spans="1:9" x14ac:dyDescent="0.55000000000000004">
      <c r="A711" s="1">
        <v>23</v>
      </c>
      <c r="B711" t="s">
        <v>560</v>
      </c>
      <c r="C711" s="1" t="s">
        <v>3</v>
      </c>
      <c r="D711" s="1">
        <v>4</v>
      </c>
      <c r="E711" s="1" t="s">
        <v>337</v>
      </c>
      <c r="F711">
        <v>4</v>
      </c>
      <c r="G711" t="str">
        <f>+VLOOKUP(bloque3_2[[#This Row],[niño]],BD.niños[[Código]:[sexo]],6,FALSE)</f>
        <v>7 y 8</v>
      </c>
      <c r="H711" t="str">
        <f>+VLOOKUP(bloque3_2[[#This Row],[niño]],BD.niños[[Código]:[sexo]],7,FALSE)</f>
        <v>M</v>
      </c>
      <c r="I711" s="1">
        <v>3</v>
      </c>
    </row>
    <row r="712" spans="1:9" x14ac:dyDescent="0.55000000000000004">
      <c r="A712" s="1">
        <v>23</v>
      </c>
      <c r="B712" t="s">
        <v>560</v>
      </c>
      <c r="C712" s="1" t="s">
        <v>3</v>
      </c>
      <c r="D712" s="1">
        <v>4</v>
      </c>
      <c r="E712" s="1" t="s">
        <v>341</v>
      </c>
      <c r="F712">
        <v>4</v>
      </c>
      <c r="G712" t="str">
        <f>+VLOOKUP(bloque3_2[[#This Row],[niño]],BD.niños[[Código]:[sexo]],6,FALSE)</f>
        <v>7 y 8</v>
      </c>
      <c r="H712" t="str">
        <f>+VLOOKUP(bloque3_2[[#This Row],[niño]],BD.niños[[Código]:[sexo]],7,FALSE)</f>
        <v>F</v>
      </c>
      <c r="I712" s="1">
        <v>3</v>
      </c>
    </row>
    <row r="713" spans="1:9" x14ac:dyDescent="0.55000000000000004">
      <c r="A713" s="1">
        <v>23</v>
      </c>
      <c r="B713" t="s">
        <v>560</v>
      </c>
      <c r="C713" s="1" t="s">
        <v>3</v>
      </c>
      <c r="D713" s="1">
        <v>4</v>
      </c>
      <c r="E713" s="1" t="s">
        <v>344</v>
      </c>
      <c r="F713">
        <v>4</v>
      </c>
      <c r="G713" t="str">
        <f>+VLOOKUP(bloque3_2[[#This Row],[niño]],BD.niños[[Código]:[sexo]],6,FALSE)</f>
        <v>5 y 6</v>
      </c>
      <c r="H713" t="str">
        <f>+VLOOKUP(bloque3_2[[#This Row],[niño]],BD.niños[[Código]:[sexo]],7,FALSE)</f>
        <v>F</v>
      </c>
      <c r="I713" s="1">
        <v>3</v>
      </c>
    </row>
    <row r="714" spans="1:9" x14ac:dyDescent="0.55000000000000004">
      <c r="A714" s="1">
        <v>23</v>
      </c>
      <c r="B714" t="s">
        <v>560</v>
      </c>
      <c r="C714" s="1" t="s">
        <v>3</v>
      </c>
      <c r="D714" s="1">
        <v>4</v>
      </c>
      <c r="E714" s="1" t="s">
        <v>348</v>
      </c>
      <c r="F714">
        <v>4</v>
      </c>
      <c r="G714" t="str">
        <f>+VLOOKUP(bloque3_2[[#This Row],[niño]],BD.niños[[Código]:[sexo]],6,FALSE)</f>
        <v>5 y 6</v>
      </c>
      <c r="H714" t="str">
        <f>+VLOOKUP(bloque3_2[[#This Row],[niño]],BD.niños[[Código]:[sexo]],7,FALSE)</f>
        <v>M</v>
      </c>
      <c r="I714" s="1">
        <v>3</v>
      </c>
    </row>
    <row r="715" spans="1:9" x14ac:dyDescent="0.55000000000000004">
      <c r="A715" s="1">
        <v>24</v>
      </c>
      <c r="B715" t="s">
        <v>561</v>
      </c>
      <c r="C715" s="1" t="s">
        <v>2</v>
      </c>
      <c r="D715" s="1">
        <v>1</v>
      </c>
      <c r="E715" s="1" t="s">
        <v>89</v>
      </c>
      <c r="F715">
        <v>1</v>
      </c>
      <c r="G715" t="str">
        <f>+VLOOKUP(bloque3_2[[#This Row],[niño]],BD.niños[[Código]:[sexo]],6,FALSE)</f>
        <v>9 y 10</v>
      </c>
      <c r="H715" t="str">
        <f>+VLOOKUP(bloque3_2[[#This Row],[niño]],BD.niños[[Código]:[sexo]],7,FALSE)</f>
        <v>F</v>
      </c>
      <c r="I715" s="1">
        <v>3</v>
      </c>
    </row>
    <row r="716" spans="1:9" x14ac:dyDescent="0.55000000000000004">
      <c r="A716" s="1">
        <v>24</v>
      </c>
      <c r="B716" t="s">
        <v>561</v>
      </c>
      <c r="C716" s="1" t="s">
        <v>2</v>
      </c>
      <c r="D716" s="1">
        <v>1</v>
      </c>
      <c r="E716" s="1" t="s">
        <v>93</v>
      </c>
      <c r="F716">
        <v>1</v>
      </c>
      <c r="G716" t="str">
        <f>+VLOOKUP(bloque3_2[[#This Row],[niño]],BD.niños[[Código]:[sexo]],6,FALSE)</f>
        <v>9 y 10</v>
      </c>
      <c r="H716" t="str">
        <f>+VLOOKUP(bloque3_2[[#This Row],[niño]],BD.niños[[Código]:[sexo]],7,FALSE)</f>
        <v>F</v>
      </c>
      <c r="I716" s="1">
        <v>3</v>
      </c>
    </row>
    <row r="717" spans="1:9" x14ac:dyDescent="0.55000000000000004">
      <c r="A717" s="1">
        <v>24</v>
      </c>
      <c r="B717" t="s">
        <v>561</v>
      </c>
      <c r="C717" s="1" t="s">
        <v>2</v>
      </c>
      <c r="D717" s="1">
        <v>1</v>
      </c>
      <c r="E717" s="1" t="s">
        <v>97</v>
      </c>
      <c r="F717">
        <v>1</v>
      </c>
      <c r="G717" t="str">
        <f>+VLOOKUP(bloque3_2[[#This Row],[niño]],BD.niños[[Código]:[sexo]],6,FALSE)</f>
        <v>9 y 10</v>
      </c>
      <c r="H717" t="str">
        <f>+VLOOKUP(bloque3_2[[#This Row],[niño]],BD.niños[[Código]:[sexo]],7,FALSE)</f>
        <v>F</v>
      </c>
      <c r="I717" s="1">
        <v>3</v>
      </c>
    </row>
    <row r="718" spans="1:9" x14ac:dyDescent="0.55000000000000004">
      <c r="A718" s="1">
        <v>24</v>
      </c>
      <c r="B718" t="s">
        <v>561</v>
      </c>
      <c r="C718" s="1" t="s">
        <v>2</v>
      </c>
      <c r="D718" s="1">
        <v>1</v>
      </c>
      <c r="E718" s="1" t="s">
        <v>101</v>
      </c>
      <c r="F718">
        <v>1</v>
      </c>
      <c r="G718" t="str">
        <f>+VLOOKUP(bloque3_2[[#This Row],[niño]],BD.niños[[Código]:[sexo]],6,FALSE)</f>
        <v>9 y 10</v>
      </c>
      <c r="H718" t="str">
        <f>+VLOOKUP(bloque3_2[[#This Row],[niño]],BD.niños[[Código]:[sexo]],7,FALSE)</f>
        <v>F</v>
      </c>
      <c r="I718" s="1">
        <v>3</v>
      </c>
    </row>
    <row r="719" spans="1:9" x14ac:dyDescent="0.55000000000000004">
      <c r="A719" s="1">
        <v>24</v>
      </c>
      <c r="B719" t="s">
        <v>561</v>
      </c>
      <c r="C719" s="1" t="s">
        <v>2</v>
      </c>
      <c r="D719" s="1">
        <v>1</v>
      </c>
      <c r="E719" s="1" t="s">
        <v>150</v>
      </c>
      <c r="F719">
        <v>1</v>
      </c>
      <c r="G719" t="str">
        <f>+VLOOKUP(bloque3_2[[#This Row],[niño]],BD.niños[[Código]:[sexo]],6,FALSE)</f>
        <v>5 y 6</v>
      </c>
      <c r="H719" t="str">
        <f>+VLOOKUP(bloque3_2[[#This Row],[niño]],BD.niños[[Código]:[sexo]],7,FALSE)</f>
        <v>F</v>
      </c>
      <c r="I719" s="1">
        <v>3</v>
      </c>
    </row>
    <row r="720" spans="1:9" x14ac:dyDescent="0.55000000000000004">
      <c r="A720" s="1">
        <v>24</v>
      </c>
      <c r="B720" t="s">
        <v>561</v>
      </c>
      <c r="C720" s="1" t="s">
        <v>2</v>
      </c>
      <c r="D720" s="1">
        <v>1</v>
      </c>
      <c r="E720" s="1" t="s">
        <v>153</v>
      </c>
      <c r="F720">
        <v>1</v>
      </c>
      <c r="G720" t="str">
        <f>+VLOOKUP(bloque3_2[[#This Row],[niño]],BD.niños[[Código]:[sexo]],6,FALSE)</f>
        <v>7 y 8</v>
      </c>
      <c r="H720" t="str">
        <f>+VLOOKUP(bloque3_2[[#This Row],[niño]],BD.niños[[Código]:[sexo]],7,FALSE)</f>
        <v>M</v>
      </c>
      <c r="I720" s="1">
        <v>3</v>
      </c>
    </row>
    <row r="721" spans="1:9" x14ac:dyDescent="0.55000000000000004">
      <c r="A721" s="1">
        <v>24</v>
      </c>
      <c r="B721" t="s">
        <v>561</v>
      </c>
      <c r="C721" s="1" t="s">
        <v>2</v>
      </c>
      <c r="D721" s="1">
        <v>1</v>
      </c>
      <c r="E721" s="1" t="s">
        <v>157</v>
      </c>
      <c r="F721">
        <v>5</v>
      </c>
      <c r="G721" t="str">
        <f>+VLOOKUP(bloque3_2[[#This Row],[niño]],BD.niños[[Código]:[sexo]],6,FALSE)</f>
        <v>7 y 8</v>
      </c>
      <c r="H721" t="str">
        <f>+VLOOKUP(bloque3_2[[#This Row],[niño]],BD.niños[[Código]:[sexo]],7,FALSE)</f>
        <v>M</v>
      </c>
      <c r="I721" s="1">
        <v>3</v>
      </c>
    </row>
    <row r="722" spans="1:9" x14ac:dyDescent="0.55000000000000004">
      <c r="A722" s="1">
        <v>24</v>
      </c>
      <c r="B722" t="s">
        <v>561</v>
      </c>
      <c r="C722" s="1" t="s">
        <v>2</v>
      </c>
      <c r="D722" s="1">
        <v>1</v>
      </c>
      <c r="E722" s="1" t="s">
        <v>164</v>
      </c>
      <c r="F722">
        <v>1</v>
      </c>
      <c r="G722" t="str">
        <f>+VLOOKUP(bloque3_2[[#This Row],[niño]],BD.niños[[Código]:[sexo]],6,FALSE)</f>
        <v>5 y 6</v>
      </c>
      <c r="H722" t="str">
        <f>+VLOOKUP(bloque3_2[[#This Row],[niño]],BD.niños[[Código]:[sexo]],7,FALSE)</f>
        <v>M</v>
      </c>
      <c r="I722" s="1">
        <v>3</v>
      </c>
    </row>
    <row r="723" spans="1:9" x14ac:dyDescent="0.55000000000000004">
      <c r="A723" s="1">
        <v>24</v>
      </c>
      <c r="B723" t="s">
        <v>561</v>
      </c>
      <c r="C723" s="1" t="s">
        <v>2</v>
      </c>
      <c r="D723" s="1">
        <v>1</v>
      </c>
      <c r="E723" s="1" t="s">
        <v>165</v>
      </c>
      <c r="F723">
        <v>1</v>
      </c>
      <c r="G723" t="str">
        <f>+VLOOKUP(bloque3_2[[#This Row],[niño]],BD.niños[[Código]:[sexo]],6,FALSE)</f>
        <v>5 y 6</v>
      </c>
      <c r="H723" t="str">
        <f>+VLOOKUP(bloque3_2[[#This Row],[niño]],BD.niños[[Código]:[sexo]],7,FALSE)</f>
        <v>M</v>
      </c>
      <c r="I723" s="1">
        <v>3</v>
      </c>
    </row>
    <row r="724" spans="1:9" x14ac:dyDescent="0.55000000000000004">
      <c r="A724" s="1">
        <v>24</v>
      </c>
      <c r="B724" t="s">
        <v>561</v>
      </c>
      <c r="C724" s="1" t="s">
        <v>2</v>
      </c>
      <c r="D724" s="1">
        <v>1</v>
      </c>
      <c r="E724" s="1" t="s">
        <v>168</v>
      </c>
      <c r="F724">
        <v>1</v>
      </c>
      <c r="G724" t="str">
        <f>+VLOOKUP(bloque3_2[[#This Row],[niño]],BD.niños[[Código]:[sexo]],6,FALSE)</f>
        <v>7 y 8</v>
      </c>
      <c r="H724" t="str">
        <f>+VLOOKUP(bloque3_2[[#This Row],[niño]],BD.niños[[Código]:[sexo]],7,FALSE)</f>
        <v>F</v>
      </c>
      <c r="I724" s="1">
        <v>3</v>
      </c>
    </row>
    <row r="725" spans="1:9" x14ac:dyDescent="0.55000000000000004">
      <c r="A725" s="1">
        <v>24</v>
      </c>
      <c r="B725" t="s">
        <v>561</v>
      </c>
      <c r="C725" s="1" t="s">
        <v>2</v>
      </c>
      <c r="D725" s="1">
        <v>1</v>
      </c>
      <c r="E725" s="1" t="s">
        <v>172</v>
      </c>
      <c r="F725">
        <v>1</v>
      </c>
      <c r="G725" t="str">
        <f>+VLOOKUP(bloque3_2[[#This Row],[niño]],BD.niños[[Código]:[sexo]],6,FALSE)</f>
        <v>7 y 8</v>
      </c>
      <c r="H725" t="str">
        <f>+VLOOKUP(bloque3_2[[#This Row],[niño]],BD.niños[[Código]:[sexo]],7,FALSE)</f>
        <v>F</v>
      </c>
      <c r="I725" s="1">
        <v>3</v>
      </c>
    </row>
    <row r="726" spans="1:9" x14ac:dyDescent="0.55000000000000004">
      <c r="A726" s="1">
        <v>24</v>
      </c>
      <c r="B726" t="s">
        <v>561</v>
      </c>
      <c r="C726" s="1" t="s">
        <v>2</v>
      </c>
      <c r="D726" s="1">
        <v>1</v>
      </c>
      <c r="E726" s="1" t="s">
        <v>176</v>
      </c>
      <c r="F726">
        <v>1</v>
      </c>
      <c r="G726" t="str">
        <f>+VLOOKUP(bloque3_2[[#This Row],[niño]],BD.niños[[Código]:[sexo]],6,FALSE)</f>
        <v>5 y 6</v>
      </c>
      <c r="H726" t="str">
        <f>+VLOOKUP(bloque3_2[[#This Row],[niño]],BD.niños[[Código]:[sexo]],7,FALSE)</f>
        <v>F</v>
      </c>
      <c r="I726" s="1">
        <v>3</v>
      </c>
    </row>
    <row r="727" spans="1:9" x14ac:dyDescent="0.55000000000000004">
      <c r="A727" s="1">
        <v>24</v>
      </c>
      <c r="B727" t="s">
        <v>561</v>
      </c>
      <c r="C727" s="1" t="s">
        <v>2</v>
      </c>
      <c r="D727" s="1">
        <v>1</v>
      </c>
      <c r="E727" s="1" t="s">
        <v>180</v>
      </c>
      <c r="F727">
        <v>4</v>
      </c>
      <c r="G727" t="str">
        <f>+VLOOKUP(bloque3_2[[#This Row],[niño]],BD.niños[[Código]:[sexo]],6,FALSE)</f>
        <v>7 y 8</v>
      </c>
      <c r="H727" t="str">
        <f>+VLOOKUP(bloque3_2[[#This Row],[niño]],BD.niños[[Código]:[sexo]],7,FALSE)</f>
        <v>F</v>
      </c>
      <c r="I727" s="1">
        <v>3</v>
      </c>
    </row>
    <row r="728" spans="1:9" x14ac:dyDescent="0.55000000000000004">
      <c r="A728" s="1">
        <v>24</v>
      </c>
      <c r="B728" t="s">
        <v>561</v>
      </c>
      <c r="C728" s="1" t="s">
        <v>2</v>
      </c>
      <c r="D728" s="1">
        <v>1</v>
      </c>
      <c r="E728" s="1" t="s">
        <v>234</v>
      </c>
      <c r="F728">
        <v>1</v>
      </c>
      <c r="G728" t="str">
        <f>+VLOOKUP(bloque3_2[[#This Row],[niño]],BD.niños[[Código]:[sexo]],6,FALSE)</f>
        <v>9 y 10</v>
      </c>
      <c r="H728" t="str">
        <f>+VLOOKUP(bloque3_2[[#This Row],[niño]],BD.niños[[Código]:[sexo]],7,FALSE)</f>
        <v>M</v>
      </c>
      <c r="I728" s="1">
        <v>3</v>
      </c>
    </row>
    <row r="729" spans="1:9" x14ac:dyDescent="0.55000000000000004">
      <c r="A729" s="1">
        <v>24</v>
      </c>
      <c r="B729" t="s">
        <v>561</v>
      </c>
      <c r="C729" s="1" t="s">
        <v>2</v>
      </c>
      <c r="D729" s="1">
        <v>1</v>
      </c>
      <c r="E729" s="1" t="s">
        <v>238</v>
      </c>
      <c r="F729">
        <v>1</v>
      </c>
      <c r="G729" t="str">
        <f>+VLOOKUP(bloque3_2[[#This Row],[niño]],BD.niños[[Código]:[sexo]],6,FALSE)</f>
        <v>9 y 10</v>
      </c>
      <c r="H729" t="str">
        <f>+VLOOKUP(bloque3_2[[#This Row],[niño]],BD.niños[[Código]:[sexo]],7,FALSE)</f>
        <v>M</v>
      </c>
      <c r="I729" s="1">
        <v>3</v>
      </c>
    </row>
    <row r="730" spans="1:9" x14ac:dyDescent="0.55000000000000004">
      <c r="A730" s="1">
        <v>24</v>
      </c>
      <c r="B730" t="s">
        <v>561</v>
      </c>
      <c r="C730" s="1" t="s">
        <v>2</v>
      </c>
      <c r="D730" s="1">
        <v>1</v>
      </c>
      <c r="E730" s="1" t="s">
        <v>241</v>
      </c>
      <c r="F730">
        <v>1</v>
      </c>
      <c r="G730" t="str">
        <f>+VLOOKUP(bloque3_2[[#This Row],[niño]],BD.niños[[Código]:[sexo]],6,FALSE)</f>
        <v>9 y 10</v>
      </c>
      <c r="H730" t="str">
        <f>+VLOOKUP(bloque3_2[[#This Row],[niño]],BD.niños[[Código]:[sexo]],7,FALSE)</f>
        <v>F</v>
      </c>
      <c r="I730" s="1">
        <v>3</v>
      </c>
    </row>
    <row r="731" spans="1:9" x14ac:dyDescent="0.55000000000000004">
      <c r="A731" s="1">
        <v>24</v>
      </c>
      <c r="B731" t="s">
        <v>561</v>
      </c>
      <c r="C731" s="1" t="s">
        <v>2</v>
      </c>
      <c r="D731" s="1">
        <v>1</v>
      </c>
      <c r="E731" s="1" t="s">
        <v>245</v>
      </c>
      <c r="F731">
        <v>1</v>
      </c>
      <c r="G731" t="str">
        <f>+VLOOKUP(bloque3_2[[#This Row],[niño]],BD.niños[[Código]:[sexo]],6,FALSE)</f>
        <v>7 y 8</v>
      </c>
      <c r="H731" t="str">
        <f>+VLOOKUP(bloque3_2[[#This Row],[niño]],BD.niños[[Código]:[sexo]],7,FALSE)</f>
        <v>M</v>
      </c>
      <c r="I731" s="1">
        <v>3</v>
      </c>
    </row>
    <row r="732" spans="1:9" x14ac:dyDescent="0.55000000000000004">
      <c r="A732" s="1">
        <v>24</v>
      </c>
      <c r="B732" t="s">
        <v>561</v>
      </c>
      <c r="C732" s="1" t="s">
        <v>2</v>
      </c>
      <c r="D732" s="1">
        <v>1</v>
      </c>
      <c r="E732" s="1" t="s">
        <v>249</v>
      </c>
      <c r="F732">
        <v>1</v>
      </c>
      <c r="G732" t="str">
        <f>+VLOOKUP(bloque3_2[[#This Row],[niño]],BD.niños[[Código]:[sexo]],6,FALSE)</f>
        <v>5 y 6</v>
      </c>
      <c r="H732" t="str">
        <f>+VLOOKUP(bloque3_2[[#This Row],[niño]],BD.niños[[Código]:[sexo]],7,FALSE)</f>
        <v>M</v>
      </c>
      <c r="I732" s="1">
        <v>3</v>
      </c>
    </row>
    <row r="733" spans="1:9" x14ac:dyDescent="0.55000000000000004">
      <c r="A733" s="1">
        <v>24</v>
      </c>
      <c r="B733" t="s">
        <v>561</v>
      </c>
      <c r="C733" s="1" t="s">
        <v>2</v>
      </c>
      <c r="D733" s="1">
        <v>1</v>
      </c>
      <c r="E733" s="1" t="s">
        <v>253</v>
      </c>
      <c r="F733">
        <v>1</v>
      </c>
      <c r="G733" t="str">
        <f>+VLOOKUP(bloque3_2[[#This Row],[niño]],BD.niños[[Código]:[sexo]],6,FALSE)</f>
        <v>7 y 8</v>
      </c>
      <c r="H733" t="str">
        <f>+VLOOKUP(bloque3_2[[#This Row],[niño]],BD.niños[[Código]:[sexo]],7,FALSE)</f>
        <v>M</v>
      </c>
      <c r="I733" s="1">
        <v>3</v>
      </c>
    </row>
    <row r="734" spans="1:9" x14ac:dyDescent="0.55000000000000004">
      <c r="A734" s="1">
        <v>24</v>
      </c>
      <c r="B734" t="s">
        <v>561</v>
      </c>
      <c r="C734" s="1" t="s">
        <v>2</v>
      </c>
      <c r="D734" s="1">
        <v>1</v>
      </c>
      <c r="E734" s="1" t="s">
        <v>257</v>
      </c>
      <c r="F734">
        <v>1</v>
      </c>
      <c r="G734" t="str">
        <f>+VLOOKUP(bloque3_2[[#This Row],[niño]],BD.niños[[Código]:[sexo]],6,FALSE)</f>
        <v>7 y 8</v>
      </c>
      <c r="H734" t="str">
        <f>+VLOOKUP(bloque3_2[[#This Row],[niño]],BD.niños[[Código]:[sexo]],7,FALSE)</f>
        <v>M</v>
      </c>
      <c r="I734" s="1">
        <v>3</v>
      </c>
    </row>
    <row r="735" spans="1:9" x14ac:dyDescent="0.55000000000000004">
      <c r="A735" s="1">
        <v>24</v>
      </c>
      <c r="B735" t="s">
        <v>561</v>
      </c>
      <c r="C735" s="1" t="s">
        <v>2</v>
      </c>
      <c r="D735" s="1">
        <v>1</v>
      </c>
      <c r="E735" s="1" t="s">
        <v>299</v>
      </c>
      <c r="F735">
        <v>1</v>
      </c>
      <c r="G735" t="str">
        <f>+VLOOKUP(bloque3_2[[#This Row],[niño]],BD.niños[[Código]:[sexo]],6,FALSE)</f>
        <v>7 y 8</v>
      </c>
      <c r="H735" t="str">
        <f>+VLOOKUP(bloque3_2[[#This Row],[niño]],BD.niños[[Código]:[sexo]],7,FALSE)</f>
        <v>M</v>
      </c>
      <c r="I735" s="1">
        <v>3</v>
      </c>
    </row>
    <row r="736" spans="1:9" x14ac:dyDescent="0.55000000000000004">
      <c r="A736" s="1">
        <v>24</v>
      </c>
      <c r="B736" t="s">
        <v>561</v>
      </c>
      <c r="C736" s="1" t="s">
        <v>2</v>
      </c>
      <c r="D736" s="1">
        <v>1</v>
      </c>
      <c r="E736" s="1" t="s">
        <v>301</v>
      </c>
      <c r="F736">
        <v>1</v>
      </c>
      <c r="G736" t="str">
        <f>+VLOOKUP(bloque3_2[[#This Row],[niño]],BD.niños[[Código]:[sexo]],6,FALSE)</f>
        <v>5 y 6</v>
      </c>
      <c r="H736" t="str">
        <f>+VLOOKUP(bloque3_2[[#This Row],[niño]],BD.niños[[Código]:[sexo]],7,FALSE)</f>
        <v>M</v>
      </c>
      <c r="I736" s="1">
        <v>3</v>
      </c>
    </row>
    <row r="737" spans="1:9" x14ac:dyDescent="0.55000000000000004">
      <c r="A737" s="1">
        <v>24</v>
      </c>
      <c r="B737" t="s">
        <v>561</v>
      </c>
      <c r="C737" s="1" t="s">
        <v>2</v>
      </c>
      <c r="D737" s="1">
        <v>1</v>
      </c>
      <c r="E737" s="1" t="s">
        <v>305</v>
      </c>
      <c r="F737">
        <v>1</v>
      </c>
      <c r="G737" t="str">
        <f>+VLOOKUP(bloque3_2[[#This Row],[niño]],BD.niños[[Código]:[sexo]],6,FALSE)</f>
        <v>7 y 8</v>
      </c>
      <c r="H737" t="str">
        <f>+VLOOKUP(bloque3_2[[#This Row],[niño]],BD.niños[[Código]:[sexo]],7,FALSE)</f>
        <v>M</v>
      </c>
      <c r="I737" s="1">
        <v>3</v>
      </c>
    </row>
    <row r="738" spans="1:9" x14ac:dyDescent="0.55000000000000004">
      <c r="A738" s="1">
        <v>24</v>
      </c>
      <c r="B738" t="s">
        <v>561</v>
      </c>
      <c r="C738" s="1" t="s">
        <v>2</v>
      </c>
      <c r="D738" s="1">
        <v>1</v>
      </c>
      <c r="E738" s="1" t="s">
        <v>308</v>
      </c>
      <c r="F738">
        <v>1</v>
      </c>
      <c r="G738" t="str">
        <f>+VLOOKUP(bloque3_2[[#This Row],[niño]],BD.niños[[Código]:[sexo]],6,FALSE)</f>
        <v>9 y 10</v>
      </c>
      <c r="H738" t="str">
        <f>+VLOOKUP(bloque3_2[[#This Row],[niño]],BD.niños[[Código]:[sexo]],7,FALSE)</f>
        <v>M</v>
      </c>
      <c r="I738" s="1">
        <v>3</v>
      </c>
    </row>
    <row r="739" spans="1:9" x14ac:dyDescent="0.55000000000000004">
      <c r="A739" s="1">
        <v>24</v>
      </c>
      <c r="B739" t="s">
        <v>561</v>
      </c>
      <c r="C739" s="1" t="s">
        <v>2</v>
      </c>
      <c r="D739" s="1">
        <v>1</v>
      </c>
      <c r="E739" s="1" t="s">
        <v>311</v>
      </c>
      <c r="F739">
        <v>1</v>
      </c>
      <c r="G739" t="str">
        <f>+VLOOKUP(bloque3_2[[#This Row],[niño]],BD.niños[[Código]:[sexo]],6,FALSE)</f>
        <v>9 y 10</v>
      </c>
      <c r="H739" t="str">
        <f>+VLOOKUP(bloque3_2[[#This Row],[niño]],BD.niños[[Código]:[sexo]],7,FALSE)</f>
        <v>M</v>
      </c>
      <c r="I739" s="1">
        <v>3</v>
      </c>
    </row>
    <row r="740" spans="1:9" x14ac:dyDescent="0.55000000000000004">
      <c r="A740" s="1">
        <v>24</v>
      </c>
      <c r="B740" t="s">
        <v>561</v>
      </c>
      <c r="C740" s="1" t="s">
        <v>2</v>
      </c>
      <c r="D740" s="1">
        <v>1</v>
      </c>
      <c r="E740" s="1" t="s">
        <v>314</v>
      </c>
      <c r="F740">
        <v>1</v>
      </c>
      <c r="G740" t="str">
        <f>+VLOOKUP(bloque3_2[[#This Row],[niño]],BD.niños[[Código]:[sexo]],6,FALSE)</f>
        <v>9 y 10</v>
      </c>
      <c r="H740" t="str">
        <f>+VLOOKUP(bloque3_2[[#This Row],[niño]],BD.niños[[Código]:[sexo]],7,FALSE)</f>
        <v>M</v>
      </c>
      <c r="I740" s="1">
        <v>3</v>
      </c>
    </row>
    <row r="741" spans="1:9" x14ac:dyDescent="0.55000000000000004">
      <c r="A741" s="1">
        <v>24</v>
      </c>
      <c r="B741" t="s">
        <v>561</v>
      </c>
      <c r="C741" s="1" t="s">
        <v>2</v>
      </c>
      <c r="D741" s="1">
        <v>1</v>
      </c>
      <c r="E741" s="1" t="s">
        <v>372</v>
      </c>
      <c r="F741">
        <v>1</v>
      </c>
      <c r="G741" t="str">
        <f>+VLOOKUP(bloque3_2[[#This Row],[niño]],BD.niños[[Código]:[sexo]],6,FALSE)</f>
        <v>9 y 10</v>
      </c>
      <c r="H741" t="str">
        <f>+VLOOKUP(bloque3_2[[#This Row],[niño]],BD.niños[[Código]:[sexo]],7,FALSE)</f>
        <v>M</v>
      </c>
      <c r="I741" s="1">
        <v>3</v>
      </c>
    </row>
    <row r="742" spans="1:9" x14ac:dyDescent="0.55000000000000004">
      <c r="A742" s="1">
        <v>24</v>
      </c>
      <c r="B742" t="s">
        <v>561</v>
      </c>
      <c r="C742" s="1" t="s">
        <v>2</v>
      </c>
      <c r="D742" s="1">
        <v>1</v>
      </c>
      <c r="E742" s="1" t="s">
        <v>337</v>
      </c>
      <c r="F742">
        <v>6</v>
      </c>
      <c r="G742" t="str">
        <f>+VLOOKUP(bloque3_2[[#This Row],[niño]],BD.niños[[Código]:[sexo]],6,FALSE)</f>
        <v>7 y 8</v>
      </c>
      <c r="H742" t="str">
        <f>+VLOOKUP(bloque3_2[[#This Row],[niño]],BD.niños[[Código]:[sexo]],7,FALSE)</f>
        <v>M</v>
      </c>
      <c r="I742" s="1">
        <v>3</v>
      </c>
    </row>
    <row r="743" spans="1:9" x14ac:dyDescent="0.55000000000000004">
      <c r="A743" s="1">
        <v>24</v>
      </c>
      <c r="B743" t="s">
        <v>561</v>
      </c>
      <c r="C743" s="1" t="s">
        <v>2</v>
      </c>
      <c r="D743" s="1">
        <v>1</v>
      </c>
      <c r="E743" s="1" t="s">
        <v>341</v>
      </c>
      <c r="F743">
        <v>1</v>
      </c>
      <c r="G743" t="str">
        <f>+VLOOKUP(bloque3_2[[#This Row],[niño]],BD.niños[[Código]:[sexo]],6,FALSE)</f>
        <v>7 y 8</v>
      </c>
      <c r="H743" t="str">
        <f>+VLOOKUP(bloque3_2[[#This Row],[niño]],BD.niños[[Código]:[sexo]],7,FALSE)</f>
        <v>F</v>
      </c>
      <c r="I743" s="1">
        <v>3</v>
      </c>
    </row>
    <row r="744" spans="1:9" x14ac:dyDescent="0.55000000000000004">
      <c r="A744" s="1">
        <v>24</v>
      </c>
      <c r="B744" t="s">
        <v>561</v>
      </c>
      <c r="C744" s="1" t="s">
        <v>2</v>
      </c>
      <c r="D744" s="1">
        <v>1</v>
      </c>
      <c r="E744" s="1" t="s">
        <v>344</v>
      </c>
      <c r="F744">
        <v>1</v>
      </c>
      <c r="G744" t="str">
        <f>+VLOOKUP(bloque3_2[[#This Row],[niño]],BD.niños[[Código]:[sexo]],6,FALSE)</f>
        <v>5 y 6</v>
      </c>
      <c r="H744" t="str">
        <f>+VLOOKUP(bloque3_2[[#This Row],[niño]],BD.niños[[Código]:[sexo]],7,FALSE)</f>
        <v>F</v>
      </c>
      <c r="I744" s="1">
        <v>3</v>
      </c>
    </row>
    <row r="745" spans="1:9" x14ac:dyDescent="0.55000000000000004">
      <c r="A745" s="1">
        <v>24</v>
      </c>
      <c r="B745" t="s">
        <v>561</v>
      </c>
      <c r="C745" s="1" t="s">
        <v>2</v>
      </c>
      <c r="D745" s="1">
        <v>1</v>
      </c>
      <c r="E745" s="1" t="s">
        <v>348</v>
      </c>
      <c r="F745">
        <v>5</v>
      </c>
      <c r="G745" t="str">
        <f>+VLOOKUP(bloque3_2[[#This Row],[niño]],BD.niños[[Código]:[sexo]],6,FALSE)</f>
        <v>5 y 6</v>
      </c>
      <c r="H745" t="str">
        <f>+VLOOKUP(bloque3_2[[#This Row],[niño]],BD.niños[[Código]:[sexo]],7,FALSE)</f>
        <v>M</v>
      </c>
      <c r="I745" s="1">
        <v>3</v>
      </c>
    </row>
    <row r="746" spans="1:9" x14ac:dyDescent="0.55000000000000004">
      <c r="A746" s="1">
        <v>25</v>
      </c>
      <c r="B746" t="s">
        <v>562</v>
      </c>
      <c r="C746" s="1" t="s">
        <v>0</v>
      </c>
      <c r="D746" s="1">
        <v>7</v>
      </c>
      <c r="E746" s="1" t="s">
        <v>89</v>
      </c>
      <c r="F746">
        <v>7</v>
      </c>
      <c r="G746" t="str">
        <f>+VLOOKUP(bloque3_2[[#This Row],[niño]],BD.niños[[Código]:[sexo]],6,FALSE)</f>
        <v>9 y 10</v>
      </c>
      <c r="H746" t="str">
        <f>+VLOOKUP(bloque3_2[[#This Row],[niño]],BD.niños[[Código]:[sexo]],7,FALSE)</f>
        <v>F</v>
      </c>
      <c r="I746" s="1">
        <v>3</v>
      </c>
    </row>
    <row r="747" spans="1:9" x14ac:dyDescent="0.55000000000000004">
      <c r="A747" s="1">
        <v>25</v>
      </c>
      <c r="B747" t="s">
        <v>562</v>
      </c>
      <c r="C747" s="1" t="s">
        <v>0</v>
      </c>
      <c r="D747" s="1">
        <v>7</v>
      </c>
      <c r="E747" s="1" t="s">
        <v>93</v>
      </c>
      <c r="F747">
        <v>7</v>
      </c>
      <c r="G747" t="str">
        <f>+VLOOKUP(bloque3_2[[#This Row],[niño]],BD.niños[[Código]:[sexo]],6,FALSE)</f>
        <v>9 y 10</v>
      </c>
      <c r="H747" t="str">
        <f>+VLOOKUP(bloque3_2[[#This Row],[niño]],BD.niños[[Código]:[sexo]],7,FALSE)</f>
        <v>F</v>
      </c>
      <c r="I747" s="1">
        <v>3</v>
      </c>
    </row>
    <row r="748" spans="1:9" x14ac:dyDescent="0.55000000000000004">
      <c r="A748" s="1">
        <v>25</v>
      </c>
      <c r="B748" t="s">
        <v>562</v>
      </c>
      <c r="C748" s="1" t="s">
        <v>0</v>
      </c>
      <c r="D748" s="1">
        <v>7</v>
      </c>
      <c r="E748" s="1" t="s">
        <v>97</v>
      </c>
      <c r="F748">
        <v>7</v>
      </c>
      <c r="G748" t="str">
        <f>+VLOOKUP(bloque3_2[[#This Row],[niño]],BD.niños[[Código]:[sexo]],6,FALSE)</f>
        <v>9 y 10</v>
      </c>
      <c r="H748" t="str">
        <f>+VLOOKUP(bloque3_2[[#This Row],[niño]],BD.niños[[Código]:[sexo]],7,FALSE)</f>
        <v>F</v>
      </c>
      <c r="I748" s="1">
        <v>3</v>
      </c>
    </row>
    <row r="749" spans="1:9" x14ac:dyDescent="0.55000000000000004">
      <c r="A749" s="1">
        <v>25</v>
      </c>
      <c r="B749" t="s">
        <v>562</v>
      </c>
      <c r="C749" s="1" t="s">
        <v>0</v>
      </c>
      <c r="D749" s="1">
        <v>7</v>
      </c>
      <c r="E749" s="1" t="s">
        <v>101</v>
      </c>
      <c r="F749">
        <v>7</v>
      </c>
      <c r="G749" t="str">
        <f>+VLOOKUP(bloque3_2[[#This Row],[niño]],BD.niños[[Código]:[sexo]],6,FALSE)</f>
        <v>9 y 10</v>
      </c>
      <c r="H749" t="str">
        <f>+VLOOKUP(bloque3_2[[#This Row],[niño]],BD.niños[[Código]:[sexo]],7,FALSE)</f>
        <v>F</v>
      </c>
      <c r="I749" s="1">
        <v>3</v>
      </c>
    </row>
    <row r="750" spans="1:9" x14ac:dyDescent="0.55000000000000004">
      <c r="A750" s="1">
        <v>25</v>
      </c>
      <c r="B750" t="s">
        <v>562</v>
      </c>
      <c r="C750" s="1" t="s">
        <v>0</v>
      </c>
      <c r="D750" s="1">
        <v>7</v>
      </c>
      <c r="E750" s="1" t="s">
        <v>150</v>
      </c>
      <c r="F750">
        <v>7</v>
      </c>
      <c r="G750" t="str">
        <f>+VLOOKUP(bloque3_2[[#This Row],[niño]],BD.niños[[Código]:[sexo]],6,FALSE)</f>
        <v>5 y 6</v>
      </c>
      <c r="H750" t="str">
        <f>+VLOOKUP(bloque3_2[[#This Row],[niño]],BD.niños[[Código]:[sexo]],7,FALSE)</f>
        <v>F</v>
      </c>
      <c r="I750" s="1">
        <v>3</v>
      </c>
    </row>
    <row r="751" spans="1:9" x14ac:dyDescent="0.55000000000000004">
      <c r="A751" s="1">
        <v>25</v>
      </c>
      <c r="B751" t="s">
        <v>562</v>
      </c>
      <c r="C751" s="1" t="s">
        <v>0</v>
      </c>
      <c r="D751" s="1">
        <v>7</v>
      </c>
      <c r="E751" s="1" t="s">
        <v>153</v>
      </c>
      <c r="F751">
        <v>3</v>
      </c>
      <c r="G751" t="str">
        <f>+VLOOKUP(bloque3_2[[#This Row],[niño]],BD.niños[[Código]:[sexo]],6,FALSE)</f>
        <v>7 y 8</v>
      </c>
      <c r="H751" t="str">
        <f>+VLOOKUP(bloque3_2[[#This Row],[niño]],BD.niños[[Código]:[sexo]],7,FALSE)</f>
        <v>M</v>
      </c>
      <c r="I751" s="1">
        <v>3</v>
      </c>
    </row>
    <row r="752" spans="1:9" x14ac:dyDescent="0.55000000000000004">
      <c r="A752" s="1">
        <v>25</v>
      </c>
      <c r="B752" t="s">
        <v>562</v>
      </c>
      <c r="C752" s="1" t="s">
        <v>0</v>
      </c>
      <c r="D752" s="1">
        <v>7</v>
      </c>
      <c r="E752" s="1" t="s">
        <v>157</v>
      </c>
      <c r="F752">
        <v>3</v>
      </c>
      <c r="G752" t="str">
        <f>+VLOOKUP(bloque3_2[[#This Row],[niño]],BD.niños[[Código]:[sexo]],6,FALSE)</f>
        <v>7 y 8</v>
      </c>
      <c r="H752" t="str">
        <f>+VLOOKUP(bloque3_2[[#This Row],[niño]],BD.niños[[Código]:[sexo]],7,FALSE)</f>
        <v>M</v>
      </c>
      <c r="I752" s="1">
        <v>3</v>
      </c>
    </row>
    <row r="753" spans="1:9" x14ac:dyDescent="0.55000000000000004">
      <c r="A753" s="1">
        <v>25</v>
      </c>
      <c r="B753" t="s">
        <v>562</v>
      </c>
      <c r="C753" s="1" t="s">
        <v>0</v>
      </c>
      <c r="D753" s="1">
        <v>7</v>
      </c>
      <c r="E753" s="1" t="s">
        <v>164</v>
      </c>
      <c r="F753">
        <v>3</v>
      </c>
      <c r="G753" t="str">
        <f>+VLOOKUP(bloque3_2[[#This Row],[niño]],BD.niños[[Código]:[sexo]],6,FALSE)</f>
        <v>5 y 6</v>
      </c>
      <c r="H753" t="str">
        <f>+VLOOKUP(bloque3_2[[#This Row],[niño]],BD.niños[[Código]:[sexo]],7,FALSE)</f>
        <v>M</v>
      </c>
      <c r="I753" s="1">
        <v>3</v>
      </c>
    </row>
    <row r="754" spans="1:9" x14ac:dyDescent="0.55000000000000004">
      <c r="A754" s="1">
        <v>25</v>
      </c>
      <c r="B754" t="s">
        <v>562</v>
      </c>
      <c r="C754" s="1" t="s">
        <v>0</v>
      </c>
      <c r="D754" s="1">
        <v>7</v>
      </c>
      <c r="E754" s="1" t="s">
        <v>165</v>
      </c>
      <c r="F754">
        <v>7</v>
      </c>
      <c r="G754" t="str">
        <f>+VLOOKUP(bloque3_2[[#This Row],[niño]],BD.niños[[Código]:[sexo]],6,FALSE)</f>
        <v>5 y 6</v>
      </c>
      <c r="H754" t="str">
        <f>+VLOOKUP(bloque3_2[[#This Row],[niño]],BD.niños[[Código]:[sexo]],7,FALSE)</f>
        <v>M</v>
      </c>
      <c r="I754" s="1">
        <v>3</v>
      </c>
    </row>
    <row r="755" spans="1:9" x14ac:dyDescent="0.55000000000000004">
      <c r="A755" s="1">
        <v>25</v>
      </c>
      <c r="B755" t="s">
        <v>562</v>
      </c>
      <c r="C755" s="1" t="s">
        <v>0</v>
      </c>
      <c r="D755" s="1">
        <v>7</v>
      </c>
      <c r="E755" s="1" t="s">
        <v>168</v>
      </c>
      <c r="F755">
        <v>4</v>
      </c>
      <c r="G755" t="str">
        <f>+VLOOKUP(bloque3_2[[#This Row],[niño]],BD.niños[[Código]:[sexo]],6,FALSE)</f>
        <v>7 y 8</v>
      </c>
      <c r="H755" t="str">
        <f>+VLOOKUP(bloque3_2[[#This Row],[niño]],BD.niños[[Código]:[sexo]],7,FALSE)</f>
        <v>F</v>
      </c>
      <c r="I755" s="1">
        <v>3</v>
      </c>
    </row>
    <row r="756" spans="1:9" x14ac:dyDescent="0.55000000000000004">
      <c r="A756" s="1">
        <v>25</v>
      </c>
      <c r="B756" t="s">
        <v>562</v>
      </c>
      <c r="C756" s="1" t="s">
        <v>0</v>
      </c>
      <c r="D756" s="1">
        <v>7</v>
      </c>
      <c r="E756" s="1" t="s">
        <v>172</v>
      </c>
      <c r="F756">
        <v>7</v>
      </c>
      <c r="G756" t="str">
        <f>+VLOOKUP(bloque3_2[[#This Row],[niño]],BD.niños[[Código]:[sexo]],6,FALSE)</f>
        <v>7 y 8</v>
      </c>
      <c r="H756" t="str">
        <f>+VLOOKUP(bloque3_2[[#This Row],[niño]],BD.niños[[Código]:[sexo]],7,FALSE)</f>
        <v>F</v>
      </c>
      <c r="I756" s="1">
        <v>3</v>
      </c>
    </row>
    <row r="757" spans="1:9" x14ac:dyDescent="0.55000000000000004">
      <c r="A757" s="1">
        <v>25</v>
      </c>
      <c r="B757" t="s">
        <v>562</v>
      </c>
      <c r="C757" s="1" t="s">
        <v>0</v>
      </c>
      <c r="D757" s="1">
        <v>7</v>
      </c>
      <c r="E757" s="1" t="s">
        <v>176</v>
      </c>
      <c r="F757">
        <v>7</v>
      </c>
      <c r="G757" t="str">
        <f>+VLOOKUP(bloque3_2[[#This Row],[niño]],BD.niños[[Código]:[sexo]],6,FALSE)</f>
        <v>5 y 6</v>
      </c>
      <c r="H757" t="str">
        <f>+VLOOKUP(bloque3_2[[#This Row],[niño]],BD.niños[[Código]:[sexo]],7,FALSE)</f>
        <v>F</v>
      </c>
      <c r="I757" s="1">
        <v>3</v>
      </c>
    </row>
    <row r="758" spans="1:9" x14ac:dyDescent="0.55000000000000004">
      <c r="A758" s="1">
        <v>25</v>
      </c>
      <c r="B758" t="s">
        <v>562</v>
      </c>
      <c r="C758" s="1" t="s">
        <v>0</v>
      </c>
      <c r="D758" s="1">
        <v>7</v>
      </c>
      <c r="E758" s="1" t="s">
        <v>180</v>
      </c>
      <c r="F758">
        <v>7</v>
      </c>
      <c r="G758" t="str">
        <f>+VLOOKUP(bloque3_2[[#This Row],[niño]],BD.niños[[Código]:[sexo]],6,FALSE)</f>
        <v>7 y 8</v>
      </c>
      <c r="H758" t="str">
        <f>+VLOOKUP(bloque3_2[[#This Row],[niño]],BD.niños[[Código]:[sexo]],7,FALSE)</f>
        <v>F</v>
      </c>
      <c r="I758" s="1">
        <v>3</v>
      </c>
    </row>
    <row r="759" spans="1:9" x14ac:dyDescent="0.55000000000000004">
      <c r="A759" s="1">
        <v>25</v>
      </c>
      <c r="B759" t="s">
        <v>562</v>
      </c>
      <c r="C759" s="1" t="s">
        <v>0</v>
      </c>
      <c r="D759" s="1">
        <v>7</v>
      </c>
      <c r="E759" s="1" t="s">
        <v>234</v>
      </c>
      <c r="F759">
        <v>7</v>
      </c>
      <c r="G759" t="str">
        <f>+VLOOKUP(bloque3_2[[#This Row],[niño]],BD.niños[[Código]:[sexo]],6,FALSE)</f>
        <v>9 y 10</v>
      </c>
      <c r="H759" t="str">
        <f>+VLOOKUP(bloque3_2[[#This Row],[niño]],BD.niños[[Código]:[sexo]],7,FALSE)</f>
        <v>M</v>
      </c>
      <c r="I759" s="1">
        <v>3</v>
      </c>
    </row>
    <row r="760" spans="1:9" x14ac:dyDescent="0.55000000000000004">
      <c r="A760" s="1">
        <v>25</v>
      </c>
      <c r="B760" t="s">
        <v>562</v>
      </c>
      <c r="C760" s="1" t="s">
        <v>0</v>
      </c>
      <c r="D760" s="1">
        <v>7</v>
      </c>
      <c r="E760" s="1" t="s">
        <v>238</v>
      </c>
      <c r="F760">
        <v>7</v>
      </c>
      <c r="G760" t="str">
        <f>+VLOOKUP(bloque3_2[[#This Row],[niño]],BD.niños[[Código]:[sexo]],6,FALSE)</f>
        <v>9 y 10</v>
      </c>
      <c r="H760" t="str">
        <f>+VLOOKUP(bloque3_2[[#This Row],[niño]],BD.niños[[Código]:[sexo]],7,FALSE)</f>
        <v>M</v>
      </c>
      <c r="I760" s="1">
        <v>3</v>
      </c>
    </row>
    <row r="761" spans="1:9" x14ac:dyDescent="0.55000000000000004">
      <c r="A761" s="1">
        <v>25</v>
      </c>
      <c r="B761" t="s">
        <v>562</v>
      </c>
      <c r="C761" s="1" t="s">
        <v>0</v>
      </c>
      <c r="D761" s="1">
        <v>7</v>
      </c>
      <c r="E761" s="1" t="s">
        <v>241</v>
      </c>
      <c r="F761">
        <v>7</v>
      </c>
      <c r="G761" t="str">
        <f>+VLOOKUP(bloque3_2[[#This Row],[niño]],BD.niños[[Código]:[sexo]],6,FALSE)</f>
        <v>9 y 10</v>
      </c>
      <c r="H761" t="str">
        <f>+VLOOKUP(bloque3_2[[#This Row],[niño]],BD.niños[[Código]:[sexo]],7,FALSE)</f>
        <v>F</v>
      </c>
      <c r="I761" s="1">
        <v>3</v>
      </c>
    </row>
    <row r="762" spans="1:9" x14ac:dyDescent="0.55000000000000004">
      <c r="A762" s="1">
        <v>25</v>
      </c>
      <c r="B762" t="s">
        <v>562</v>
      </c>
      <c r="C762" s="1" t="s">
        <v>0</v>
      </c>
      <c r="D762" s="1">
        <v>7</v>
      </c>
      <c r="E762" s="1" t="s">
        <v>245</v>
      </c>
      <c r="F762">
        <v>7</v>
      </c>
      <c r="G762" t="str">
        <f>+VLOOKUP(bloque3_2[[#This Row],[niño]],BD.niños[[Código]:[sexo]],6,FALSE)</f>
        <v>7 y 8</v>
      </c>
      <c r="H762" t="str">
        <f>+VLOOKUP(bloque3_2[[#This Row],[niño]],BD.niños[[Código]:[sexo]],7,FALSE)</f>
        <v>M</v>
      </c>
      <c r="I762" s="1">
        <v>3</v>
      </c>
    </row>
    <row r="763" spans="1:9" x14ac:dyDescent="0.55000000000000004">
      <c r="A763" s="1">
        <v>25</v>
      </c>
      <c r="B763" t="s">
        <v>562</v>
      </c>
      <c r="C763" s="1" t="s">
        <v>0</v>
      </c>
      <c r="D763" s="1">
        <v>7</v>
      </c>
      <c r="E763" s="1" t="s">
        <v>249</v>
      </c>
      <c r="F763">
        <v>7</v>
      </c>
      <c r="G763" t="str">
        <f>+VLOOKUP(bloque3_2[[#This Row],[niño]],BD.niños[[Código]:[sexo]],6,FALSE)</f>
        <v>5 y 6</v>
      </c>
      <c r="H763" t="str">
        <f>+VLOOKUP(bloque3_2[[#This Row],[niño]],BD.niños[[Código]:[sexo]],7,FALSE)</f>
        <v>M</v>
      </c>
      <c r="I763" s="1">
        <v>3</v>
      </c>
    </row>
    <row r="764" spans="1:9" x14ac:dyDescent="0.55000000000000004">
      <c r="A764" s="1">
        <v>25</v>
      </c>
      <c r="B764" t="s">
        <v>562</v>
      </c>
      <c r="C764" s="1" t="s">
        <v>0</v>
      </c>
      <c r="D764" s="1">
        <v>7</v>
      </c>
      <c r="E764" s="1" t="s">
        <v>253</v>
      </c>
      <c r="F764">
        <v>7</v>
      </c>
      <c r="G764" t="str">
        <f>+VLOOKUP(bloque3_2[[#This Row],[niño]],BD.niños[[Código]:[sexo]],6,FALSE)</f>
        <v>7 y 8</v>
      </c>
      <c r="H764" t="str">
        <f>+VLOOKUP(bloque3_2[[#This Row],[niño]],BD.niños[[Código]:[sexo]],7,FALSE)</f>
        <v>M</v>
      </c>
      <c r="I764" s="1">
        <v>3</v>
      </c>
    </row>
    <row r="765" spans="1:9" x14ac:dyDescent="0.55000000000000004">
      <c r="A765" s="1">
        <v>25</v>
      </c>
      <c r="B765" t="s">
        <v>562</v>
      </c>
      <c r="C765" s="1" t="s">
        <v>0</v>
      </c>
      <c r="D765" s="1">
        <v>7</v>
      </c>
      <c r="E765" s="1" t="s">
        <v>257</v>
      </c>
      <c r="F765">
        <v>7</v>
      </c>
      <c r="G765" t="str">
        <f>+VLOOKUP(bloque3_2[[#This Row],[niño]],BD.niños[[Código]:[sexo]],6,FALSE)</f>
        <v>7 y 8</v>
      </c>
      <c r="H765" t="str">
        <f>+VLOOKUP(bloque3_2[[#This Row],[niño]],BD.niños[[Código]:[sexo]],7,FALSE)</f>
        <v>M</v>
      </c>
      <c r="I765" s="1">
        <v>3</v>
      </c>
    </row>
    <row r="766" spans="1:9" x14ac:dyDescent="0.55000000000000004">
      <c r="A766" s="1">
        <v>25</v>
      </c>
      <c r="B766" t="s">
        <v>562</v>
      </c>
      <c r="C766" s="1" t="s">
        <v>0</v>
      </c>
      <c r="D766" s="1">
        <v>7</v>
      </c>
      <c r="E766" s="1" t="s">
        <v>299</v>
      </c>
      <c r="F766">
        <v>7</v>
      </c>
      <c r="G766" t="str">
        <f>+VLOOKUP(bloque3_2[[#This Row],[niño]],BD.niños[[Código]:[sexo]],6,FALSE)</f>
        <v>7 y 8</v>
      </c>
      <c r="H766" t="str">
        <f>+VLOOKUP(bloque3_2[[#This Row],[niño]],BD.niños[[Código]:[sexo]],7,FALSE)</f>
        <v>M</v>
      </c>
      <c r="I766" s="1">
        <v>3</v>
      </c>
    </row>
    <row r="767" spans="1:9" x14ac:dyDescent="0.55000000000000004">
      <c r="A767" s="1">
        <v>25</v>
      </c>
      <c r="B767" t="s">
        <v>562</v>
      </c>
      <c r="C767" s="1" t="s">
        <v>0</v>
      </c>
      <c r="D767" s="1">
        <v>7</v>
      </c>
      <c r="E767" s="1" t="s">
        <v>301</v>
      </c>
      <c r="F767">
        <v>7</v>
      </c>
      <c r="G767" t="str">
        <f>+VLOOKUP(bloque3_2[[#This Row],[niño]],BD.niños[[Código]:[sexo]],6,FALSE)</f>
        <v>5 y 6</v>
      </c>
      <c r="H767" t="str">
        <f>+VLOOKUP(bloque3_2[[#This Row],[niño]],BD.niños[[Código]:[sexo]],7,FALSE)</f>
        <v>M</v>
      </c>
      <c r="I767" s="1">
        <v>3</v>
      </c>
    </row>
    <row r="768" spans="1:9" x14ac:dyDescent="0.55000000000000004">
      <c r="A768" s="1">
        <v>25</v>
      </c>
      <c r="B768" t="s">
        <v>562</v>
      </c>
      <c r="C768" s="1" t="s">
        <v>0</v>
      </c>
      <c r="D768" s="1">
        <v>7</v>
      </c>
      <c r="E768" s="1" t="s">
        <v>305</v>
      </c>
      <c r="F768">
        <v>7</v>
      </c>
      <c r="G768" t="str">
        <f>+VLOOKUP(bloque3_2[[#This Row],[niño]],BD.niños[[Código]:[sexo]],6,FALSE)</f>
        <v>7 y 8</v>
      </c>
      <c r="H768" t="str">
        <f>+VLOOKUP(bloque3_2[[#This Row],[niño]],BD.niños[[Código]:[sexo]],7,FALSE)</f>
        <v>M</v>
      </c>
      <c r="I768" s="1">
        <v>3</v>
      </c>
    </row>
    <row r="769" spans="1:9" x14ac:dyDescent="0.55000000000000004">
      <c r="A769" s="1">
        <v>25</v>
      </c>
      <c r="B769" t="s">
        <v>562</v>
      </c>
      <c r="C769" s="1" t="s">
        <v>0</v>
      </c>
      <c r="D769" s="1">
        <v>7</v>
      </c>
      <c r="E769" s="1" t="s">
        <v>308</v>
      </c>
      <c r="F769">
        <v>4</v>
      </c>
      <c r="G769" t="str">
        <f>+VLOOKUP(bloque3_2[[#This Row],[niño]],BD.niños[[Código]:[sexo]],6,FALSE)</f>
        <v>9 y 10</v>
      </c>
      <c r="H769" t="str">
        <f>+VLOOKUP(bloque3_2[[#This Row],[niño]],BD.niños[[Código]:[sexo]],7,FALSE)</f>
        <v>M</v>
      </c>
      <c r="I769" s="1">
        <v>3</v>
      </c>
    </row>
    <row r="770" spans="1:9" x14ac:dyDescent="0.55000000000000004">
      <c r="A770" s="1">
        <v>25</v>
      </c>
      <c r="B770" t="s">
        <v>562</v>
      </c>
      <c r="C770" s="1" t="s">
        <v>0</v>
      </c>
      <c r="D770" s="1">
        <v>7</v>
      </c>
      <c r="E770" s="1" t="s">
        <v>311</v>
      </c>
      <c r="F770">
        <v>3</v>
      </c>
      <c r="G770" t="str">
        <f>+VLOOKUP(bloque3_2[[#This Row],[niño]],BD.niños[[Código]:[sexo]],6,FALSE)</f>
        <v>9 y 10</v>
      </c>
      <c r="H770" t="str">
        <f>+VLOOKUP(bloque3_2[[#This Row],[niño]],BD.niños[[Código]:[sexo]],7,FALSE)</f>
        <v>M</v>
      </c>
      <c r="I770" s="1">
        <v>3</v>
      </c>
    </row>
    <row r="771" spans="1:9" x14ac:dyDescent="0.55000000000000004">
      <c r="A771" s="1">
        <v>25</v>
      </c>
      <c r="B771" t="s">
        <v>562</v>
      </c>
      <c r="C771" s="1" t="s">
        <v>0</v>
      </c>
      <c r="D771" s="1">
        <v>7</v>
      </c>
      <c r="E771" s="1" t="s">
        <v>314</v>
      </c>
      <c r="F771">
        <v>5</v>
      </c>
      <c r="G771" t="str">
        <f>+VLOOKUP(bloque3_2[[#This Row],[niño]],BD.niños[[Código]:[sexo]],6,FALSE)</f>
        <v>9 y 10</v>
      </c>
      <c r="H771" t="str">
        <f>+VLOOKUP(bloque3_2[[#This Row],[niño]],BD.niños[[Código]:[sexo]],7,FALSE)</f>
        <v>M</v>
      </c>
      <c r="I771" s="1">
        <v>3</v>
      </c>
    </row>
    <row r="772" spans="1:9" x14ac:dyDescent="0.55000000000000004">
      <c r="A772" s="1">
        <v>25</v>
      </c>
      <c r="B772" t="s">
        <v>562</v>
      </c>
      <c r="C772" s="1" t="s">
        <v>0</v>
      </c>
      <c r="D772" s="1">
        <v>7</v>
      </c>
      <c r="E772" s="1" t="s">
        <v>372</v>
      </c>
      <c r="F772">
        <v>7</v>
      </c>
      <c r="G772" t="str">
        <f>+VLOOKUP(bloque3_2[[#This Row],[niño]],BD.niños[[Código]:[sexo]],6,FALSE)</f>
        <v>9 y 10</v>
      </c>
      <c r="H772" t="str">
        <f>+VLOOKUP(bloque3_2[[#This Row],[niño]],BD.niños[[Código]:[sexo]],7,FALSE)</f>
        <v>M</v>
      </c>
      <c r="I772" s="1">
        <v>3</v>
      </c>
    </row>
    <row r="773" spans="1:9" x14ac:dyDescent="0.55000000000000004">
      <c r="A773" s="1">
        <v>25</v>
      </c>
      <c r="B773" t="s">
        <v>562</v>
      </c>
      <c r="C773" s="1" t="s">
        <v>0</v>
      </c>
      <c r="D773" s="1">
        <v>7</v>
      </c>
      <c r="E773" s="1" t="s">
        <v>337</v>
      </c>
      <c r="F773">
        <v>7</v>
      </c>
      <c r="G773" t="str">
        <f>+VLOOKUP(bloque3_2[[#This Row],[niño]],BD.niños[[Código]:[sexo]],6,FALSE)</f>
        <v>7 y 8</v>
      </c>
      <c r="H773" t="str">
        <f>+VLOOKUP(bloque3_2[[#This Row],[niño]],BD.niños[[Código]:[sexo]],7,FALSE)</f>
        <v>M</v>
      </c>
      <c r="I773" s="1">
        <v>3</v>
      </c>
    </row>
    <row r="774" spans="1:9" x14ac:dyDescent="0.55000000000000004">
      <c r="A774" s="1">
        <v>25</v>
      </c>
      <c r="B774" t="s">
        <v>562</v>
      </c>
      <c r="C774" s="1" t="s">
        <v>0</v>
      </c>
      <c r="D774" s="1">
        <v>7</v>
      </c>
      <c r="E774" s="1" t="s">
        <v>341</v>
      </c>
      <c r="F774">
        <v>7</v>
      </c>
      <c r="G774" t="str">
        <f>+VLOOKUP(bloque3_2[[#This Row],[niño]],BD.niños[[Código]:[sexo]],6,FALSE)</f>
        <v>7 y 8</v>
      </c>
      <c r="H774" t="str">
        <f>+VLOOKUP(bloque3_2[[#This Row],[niño]],BD.niños[[Código]:[sexo]],7,FALSE)</f>
        <v>F</v>
      </c>
      <c r="I774" s="1">
        <v>3</v>
      </c>
    </row>
    <row r="775" spans="1:9" x14ac:dyDescent="0.55000000000000004">
      <c r="A775" s="1">
        <v>25</v>
      </c>
      <c r="B775" t="s">
        <v>562</v>
      </c>
      <c r="C775" s="1" t="s">
        <v>0</v>
      </c>
      <c r="D775" s="1">
        <v>7</v>
      </c>
      <c r="E775" s="1" t="s">
        <v>344</v>
      </c>
      <c r="F775">
        <v>7</v>
      </c>
      <c r="G775" t="str">
        <f>+VLOOKUP(bloque3_2[[#This Row],[niño]],BD.niños[[Código]:[sexo]],6,FALSE)</f>
        <v>5 y 6</v>
      </c>
      <c r="H775" t="str">
        <f>+VLOOKUP(bloque3_2[[#This Row],[niño]],BD.niños[[Código]:[sexo]],7,FALSE)</f>
        <v>F</v>
      </c>
      <c r="I775" s="1">
        <v>3</v>
      </c>
    </row>
    <row r="776" spans="1:9" x14ac:dyDescent="0.55000000000000004">
      <c r="A776" s="1">
        <v>25</v>
      </c>
      <c r="B776" t="s">
        <v>562</v>
      </c>
      <c r="C776" s="1" t="s">
        <v>0</v>
      </c>
      <c r="D776" s="1">
        <v>7</v>
      </c>
      <c r="E776" s="1" t="s">
        <v>348</v>
      </c>
      <c r="F776">
        <v>3</v>
      </c>
      <c r="G776" t="str">
        <f>+VLOOKUP(bloque3_2[[#This Row],[niño]],BD.niños[[Código]:[sexo]],6,FALSE)</f>
        <v>5 y 6</v>
      </c>
      <c r="H776" t="str">
        <f>+VLOOKUP(bloque3_2[[#This Row],[niño]],BD.niños[[Código]:[sexo]],7,FALSE)</f>
        <v>M</v>
      </c>
      <c r="I776" s="1">
        <v>3</v>
      </c>
    </row>
    <row r="777" spans="1:9" x14ac:dyDescent="0.55000000000000004">
      <c r="A777" s="1">
        <v>26</v>
      </c>
      <c r="B777" t="s">
        <v>563</v>
      </c>
      <c r="C777" s="1" t="s">
        <v>0</v>
      </c>
      <c r="D777" s="1">
        <v>7</v>
      </c>
      <c r="E777" s="1" t="s">
        <v>89</v>
      </c>
      <c r="F777">
        <v>7</v>
      </c>
      <c r="G777" t="str">
        <f>+VLOOKUP(bloque3_2[[#This Row],[niño]],BD.niños[[Código]:[sexo]],6,FALSE)</f>
        <v>9 y 10</v>
      </c>
      <c r="H777" t="str">
        <f>+VLOOKUP(bloque3_2[[#This Row],[niño]],BD.niños[[Código]:[sexo]],7,FALSE)</f>
        <v>F</v>
      </c>
      <c r="I777" s="1">
        <v>3</v>
      </c>
    </row>
    <row r="778" spans="1:9" x14ac:dyDescent="0.55000000000000004">
      <c r="A778" s="1">
        <v>26</v>
      </c>
      <c r="B778" t="s">
        <v>563</v>
      </c>
      <c r="C778" s="1" t="s">
        <v>0</v>
      </c>
      <c r="D778" s="1">
        <v>7</v>
      </c>
      <c r="E778" s="1" t="s">
        <v>93</v>
      </c>
      <c r="F778">
        <v>7</v>
      </c>
      <c r="G778" t="str">
        <f>+VLOOKUP(bloque3_2[[#This Row],[niño]],BD.niños[[Código]:[sexo]],6,FALSE)</f>
        <v>9 y 10</v>
      </c>
      <c r="H778" t="str">
        <f>+VLOOKUP(bloque3_2[[#This Row],[niño]],BD.niños[[Código]:[sexo]],7,FALSE)</f>
        <v>F</v>
      </c>
      <c r="I778" s="1">
        <v>3</v>
      </c>
    </row>
    <row r="779" spans="1:9" x14ac:dyDescent="0.55000000000000004">
      <c r="A779" s="1">
        <v>26</v>
      </c>
      <c r="B779" t="s">
        <v>563</v>
      </c>
      <c r="C779" s="1" t="s">
        <v>0</v>
      </c>
      <c r="D779" s="1">
        <v>7</v>
      </c>
      <c r="E779" s="1" t="s">
        <v>97</v>
      </c>
      <c r="F779">
        <v>7</v>
      </c>
      <c r="G779" t="str">
        <f>+VLOOKUP(bloque3_2[[#This Row],[niño]],BD.niños[[Código]:[sexo]],6,FALSE)</f>
        <v>9 y 10</v>
      </c>
      <c r="H779" t="str">
        <f>+VLOOKUP(bloque3_2[[#This Row],[niño]],BD.niños[[Código]:[sexo]],7,FALSE)</f>
        <v>F</v>
      </c>
      <c r="I779" s="1">
        <v>3</v>
      </c>
    </row>
    <row r="780" spans="1:9" x14ac:dyDescent="0.55000000000000004">
      <c r="A780" s="1">
        <v>26</v>
      </c>
      <c r="B780" t="s">
        <v>563</v>
      </c>
      <c r="C780" s="1" t="s">
        <v>0</v>
      </c>
      <c r="D780" s="1">
        <v>7</v>
      </c>
      <c r="E780" s="1" t="s">
        <v>101</v>
      </c>
      <c r="F780">
        <v>7</v>
      </c>
      <c r="G780" t="str">
        <f>+VLOOKUP(bloque3_2[[#This Row],[niño]],BD.niños[[Código]:[sexo]],6,FALSE)</f>
        <v>9 y 10</v>
      </c>
      <c r="H780" t="str">
        <f>+VLOOKUP(bloque3_2[[#This Row],[niño]],BD.niños[[Código]:[sexo]],7,FALSE)</f>
        <v>F</v>
      </c>
      <c r="I780" s="1">
        <v>3</v>
      </c>
    </row>
    <row r="781" spans="1:9" x14ac:dyDescent="0.55000000000000004">
      <c r="A781" s="1">
        <v>26</v>
      </c>
      <c r="B781" t="s">
        <v>563</v>
      </c>
      <c r="C781" s="1" t="s">
        <v>0</v>
      </c>
      <c r="D781" s="1">
        <v>7</v>
      </c>
      <c r="E781" s="1" t="s">
        <v>150</v>
      </c>
      <c r="F781">
        <v>7</v>
      </c>
      <c r="G781" t="str">
        <f>+VLOOKUP(bloque3_2[[#This Row],[niño]],BD.niños[[Código]:[sexo]],6,FALSE)</f>
        <v>5 y 6</v>
      </c>
      <c r="H781" t="str">
        <f>+VLOOKUP(bloque3_2[[#This Row],[niño]],BD.niños[[Código]:[sexo]],7,FALSE)</f>
        <v>F</v>
      </c>
      <c r="I781" s="1">
        <v>3</v>
      </c>
    </row>
    <row r="782" spans="1:9" x14ac:dyDescent="0.55000000000000004">
      <c r="A782" s="1">
        <v>26</v>
      </c>
      <c r="B782" t="s">
        <v>563</v>
      </c>
      <c r="C782" s="1" t="s">
        <v>0</v>
      </c>
      <c r="D782" s="1">
        <v>7</v>
      </c>
      <c r="E782" s="1" t="s">
        <v>153</v>
      </c>
      <c r="F782">
        <v>7</v>
      </c>
      <c r="G782" t="str">
        <f>+VLOOKUP(bloque3_2[[#This Row],[niño]],BD.niños[[Código]:[sexo]],6,FALSE)</f>
        <v>7 y 8</v>
      </c>
      <c r="H782" t="str">
        <f>+VLOOKUP(bloque3_2[[#This Row],[niño]],BD.niños[[Código]:[sexo]],7,FALSE)</f>
        <v>M</v>
      </c>
      <c r="I782" s="1">
        <v>3</v>
      </c>
    </row>
    <row r="783" spans="1:9" x14ac:dyDescent="0.55000000000000004">
      <c r="A783" s="1">
        <v>26</v>
      </c>
      <c r="B783" t="s">
        <v>563</v>
      </c>
      <c r="C783" s="1" t="s">
        <v>0</v>
      </c>
      <c r="D783" s="1">
        <v>7</v>
      </c>
      <c r="E783" s="1" t="s">
        <v>157</v>
      </c>
      <c r="F783">
        <v>7</v>
      </c>
      <c r="G783" t="str">
        <f>+VLOOKUP(bloque3_2[[#This Row],[niño]],BD.niños[[Código]:[sexo]],6,FALSE)</f>
        <v>7 y 8</v>
      </c>
      <c r="H783" t="str">
        <f>+VLOOKUP(bloque3_2[[#This Row],[niño]],BD.niños[[Código]:[sexo]],7,FALSE)</f>
        <v>M</v>
      </c>
      <c r="I783" s="1">
        <v>3</v>
      </c>
    </row>
    <row r="784" spans="1:9" x14ac:dyDescent="0.55000000000000004">
      <c r="A784" s="1">
        <v>26</v>
      </c>
      <c r="B784" t="s">
        <v>563</v>
      </c>
      <c r="C784" s="1" t="s">
        <v>0</v>
      </c>
      <c r="D784" s="1">
        <v>7</v>
      </c>
      <c r="E784" s="1" t="s">
        <v>164</v>
      </c>
      <c r="F784">
        <v>4</v>
      </c>
      <c r="G784" t="str">
        <f>+VLOOKUP(bloque3_2[[#This Row],[niño]],BD.niños[[Código]:[sexo]],6,FALSE)</f>
        <v>5 y 6</v>
      </c>
      <c r="H784" t="str">
        <f>+VLOOKUP(bloque3_2[[#This Row],[niño]],BD.niños[[Código]:[sexo]],7,FALSE)</f>
        <v>M</v>
      </c>
      <c r="I784" s="1">
        <v>3</v>
      </c>
    </row>
    <row r="785" spans="1:9" x14ac:dyDescent="0.55000000000000004">
      <c r="A785" s="1">
        <v>26</v>
      </c>
      <c r="B785" t="s">
        <v>563</v>
      </c>
      <c r="C785" s="1" t="s">
        <v>0</v>
      </c>
      <c r="D785" s="1">
        <v>7</v>
      </c>
      <c r="E785" s="1" t="s">
        <v>165</v>
      </c>
      <c r="F785">
        <v>7</v>
      </c>
      <c r="G785" t="str">
        <f>+VLOOKUP(bloque3_2[[#This Row],[niño]],BD.niños[[Código]:[sexo]],6,FALSE)</f>
        <v>5 y 6</v>
      </c>
      <c r="H785" t="str">
        <f>+VLOOKUP(bloque3_2[[#This Row],[niño]],BD.niños[[Código]:[sexo]],7,FALSE)</f>
        <v>M</v>
      </c>
      <c r="I785" s="1">
        <v>3</v>
      </c>
    </row>
    <row r="786" spans="1:9" x14ac:dyDescent="0.55000000000000004">
      <c r="A786" s="1">
        <v>26</v>
      </c>
      <c r="B786" t="s">
        <v>563</v>
      </c>
      <c r="C786" s="1" t="s">
        <v>0</v>
      </c>
      <c r="D786" s="1">
        <v>7</v>
      </c>
      <c r="E786" s="1" t="s">
        <v>168</v>
      </c>
      <c r="F786">
        <v>3</v>
      </c>
      <c r="G786" t="str">
        <f>+VLOOKUP(bloque3_2[[#This Row],[niño]],BD.niños[[Código]:[sexo]],6,FALSE)</f>
        <v>7 y 8</v>
      </c>
      <c r="H786" t="str">
        <f>+VLOOKUP(bloque3_2[[#This Row],[niño]],BD.niños[[Código]:[sexo]],7,FALSE)</f>
        <v>F</v>
      </c>
      <c r="I786" s="1">
        <v>3</v>
      </c>
    </row>
    <row r="787" spans="1:9" x14ac:dyDescent="0.55000000000000004">
      <c r="A787" s="1">
        <v>26</v>
      </c>
      <c r="B787" t="s">
        <v>563</v>
      </c>
      <c r="C787" s="1" t="s">
        <v>0</v>
      </c>
      <c r="D787" s="1">
        <v>7</v>
      </c>
      <c r="E787" s="1" t="s">
        <v>172</v>
      </c>
      <c r="F787">
        <v>7</v>
      </c>
      <c r="G787" t="str">
        <f>+VLOOKUP(bloque3_2[[#This Row],[niño]],BD.niños[[Código]:[sexo]],6,FALSE)</f>
        <v>7 y 8</v>
      </c>
      <c r="H787" t="str">
        <f>+VLOOKUP(bloque3_2[[#This Row],[niño]],BD.niños[[Código]:[sexo]],7,FALSE)</f>
        <v>F</v>
      </c>
      <c r="I787" s="1">
        <v>3</v>
      </c>
    </row>
    <row r="788" spans="1:9" x14ac:dyDescent="0.55000000000000004">
      <c r="A788" s="1">
        <v>26</v>
      </c>
      <c r="B788" t="s">
        <v>563</v>
      </c>
      <c r="C788" s="1" t="s">
        <v>0</v>
      </c>
      <c r="D788" s="1">
        <v>7</v>
      </c>
      <c r="E788" s="1" t="s">
        <v>176</v>
      </c>
      <c r="F788">
        <v>7</v>
      </c>
      <c r="G788" t="str">
        <f>+VLOOKUP(bloque3_2[[#This Row],[niño]],BD.niños[[Código]:[sexo]],6,FALSE)</f>
        <v>5 y 6</v>
      </c>
      <c r="H788" t="str">
        <f>+VLOOKUP(bloque3_2[[#This Row],[niño]],BD.niños[[Código]:[sexo]],7,FALSE)</f>
        <v>F</v>
      </c>
      <c r="I788" s="1">
        <v>3</v>
      </c>
    </row>
    <row r="789" spans="1:9" x14ac:dyDescent="0.55000000000000004">
      <c r="A789" s="1">
        <v>26</v>
      </c>
      <c r="B789" t="s">
        <v>563</v>
      </c>
      <c r="C789" s="1" t="s">
        <v>0</v>
      </c>
      <c r="D789" s="1">
        <v>7</v>
      </c>
      <c r="E789" s="1" t="s">
        <v>180</v>
      </c>
      <c r="F789">
        <v>7</v>
      </c>
      <c r="G789" t="str">
        <f>+VLOOKUP(bloque3_2[[#This Row],[niño]],BD.niños[[Código]:[sexo]],6,FALSE)</f>
        <v>7 y 8</v>
      </c>
      <c r="H789" t="str">
        <f>+VLOOKUP(bloque3_2[[#This Row],[niño]],BD.niños[[Código]:[sexo]],7,FALSE)</f>
        <v>F</v>
      </c>
      <c r="I789" s="1">
        <v>3</v>
      </c>
    </row>
    <row r="790" spans="1:9" x14ac:dyDescent="0.55000000000000004">
      <c r="A790" s="1">
        <v>26</v>
      </c>
      <c r="B790" t="s">
        <v>563</v>
      </c>
      <c r="C790" s="1" t="s">
        <v>0</v>
      </c>
      <c r="D790" s="1">
        <v>7</v>
      </c>
      <c r="E790" s="1" t="s">
        <v>234</v>
      </c>
      <c r="F790">
        <v>7</v>
      </c>
      <c r="G790" t="str">
        <f>+VLOOKUP(bloque3_2[[#This Row],[niño]],BD.niños[[Código]:[sexo]],6,FALSE)</f>
        <v>9 y 10</v>
      </c>
      <c r="H790" t="str">
        <f>+VLOOKUP(bloque3_2[[#This Row],[niño]],BD.niños[[Código]:[sexo]],7,FALSE)</f>
        <v>M</v>
      </c>
      <c r="I790" s="1">
        <v>3</v>
      </c>
    </row>
    <row r="791" spans="1:9" x14ac:dyDescent="0.55000000000000004">
      <c r="A791" s="1">
        <v>26</v>
      </c>
      <c r="B791" t="s">
        <v>563</v>
      </c>
      <c r="C791" s="1" t="s">
        <v>0</v>
      </c>
      <c r="D791" s="1">
        <v>7</v>
      </c>
      <c r="E791" s="1" t="s">
        <v>238</v>
      </c>
      <c r="F791">
        <v>7</v>
      </c>
      <c r="G791" t="str">
        <f>+VLOOKUP(bloque3_2[[#This Row],[niño]],BD.niños[[Código]:[sexo]],6,FALSE)</f>
        <v>9 y 10</v>
      </c>
      <c r="H791" t="str">
        <f>+VLOOKUP(bloque3_2[[#This Row],[niño]],BD.niños[[Código]:[sexo]],7,FALSE)</f>
        <v>M</v>
      </c>
      <c r="I791" s="1">
        <v>3</v>
      </c>
    </row>
    <row r="792" spans="1:9" x14ac:dyDescent="0.55000000000000004">
      <c r="A792" s="1">
        <v>26</v>
      </c>
      <c r="B792" t="s">
        <v>563</v>
      </c>
      <c r="C792" s="1" t="s">
        <v>0</v>
      </c>
      <c r="D792" s="1">
        <v>7</v>
      </c>
      <c r="E792" s="1" t="s">
        <v>241</v>
      </c>
      <c r="F792">
        <v>7</v>
      </c>
      <c r="G792" t="str">
        <f>+VLOOKUP(bloque3_2[[#This Row],[niño]],BD.niños[[Código]:[sexo]],6,FALSE)</f>
        <v>9 y 10</v>
      </c>
      <c r="H792" t="str">
        <f>+VLOOKUP(bloque3_2[[#This Row],[niño]],BD.niños[[Código]:[sexo]],7,FALSE)</f>
        <v>F</v>
      </c>
      <c r="I792" s="1">
        <v>3</v>
      </c>
    </row>
    <row r="793" spans="1:9" x14ac:dyDescent="0.55000000000000004">
      <c r="A793" s="1">
        <v>26</v>
      </c>
      <c r="B793" t="s">
        <v>563</v>
      </c>
      <c r="C793" s="1" t="s">
        <v>0</v>
      </c>
      <c r="D793" s="1">
        <v>7</v>
      </c>
      <c r="E793" s="1" t="s">
        <v>245</v>
      </c>
      <c r="F793">
        <v>7</v>
      </c>
      <c r="G793" t="str">
        <f>+VLOOKUP(bloque3_2[[#This Row],[niño]],BD.niños[[Código]:[sexo]],6,FALSE)</f>
        <v>7 y 8</v>
      </c>
      <c r="H793" t="str">
        <f>+VLOOKUP(bloque3_2[[#This Row],[niño]],BD.niños[[Código]:[sexo]],7,FALSE)</f>
        <v>M</v>
      </c>
      <c r="I793" s="1">
        <v>3</v>
      </c>
    </row>
    <row r="794" spans="1:9" x14ac:dyDescent="0.55000000000000004">
      <c r="A794" s="1">
        <v>26</v>
      </c>
      <c r="B794" t="s">
        <v>563</v>
      </c>
      <c r="C794" s="1" t="s">
        <v>0</v>
      </c>
      <c r="D794" s="1">
        <v>7</v>
      </c>
      <c r="E794" s="1" t="s">
        <v>249</v>
      </c>
      <c r="F794">
        <v>7</v>
      </c>
      <c r="G794" t="str">
        <f>+VLOOKUP(bloque3_2[[#This Row],[niño]],BD.niños[[Código]:[sexo]],6,FALSE)</f>
        <v>5 y 6</v>
      </c>
      <c r="H794" t="str">
        <f>+VLOOKUP(bloque3_2[[#This Row],[niño]],BD.niños[[Código]:[sexo]],7,FALSE)</f>
        <v>M</v>
      </c>
      <c r="I794" s="1">
        <v>3</v>
      </c>
    </row>
    <row r="795" spans="1:9" x14ac:dyDescent="0.55000000000000004">
      <c r="A795" s="1">
        <v>26</v>
      </c>
      <c r="B795" t="s">
        <v>563</v>
      </c>
      <c r="C795" s="1" t="s">
        <v>0</v>
      </c>
      <c r="D795" s="1">
        <v>7</v>
      </c>
      <c r="E795" s="1" t="s">
        <v>253</v>
      </c>
      <c r="F795">
        <v>7</v>
      </c>
      <c r="G795" t="str">
        <f>+VLOOKUP(bloque3_2[[#This Row],[niño]],BD.niños[[Código]:[sexo]],6,FALSE)</f>
        <v>7 y 8</v>
      </c>
      <c r="H795" t="str">
        <f>+VLOOKUP(bloque3_2[[#This Row],[niño]],BD.niños[[Código]:[sexo]],7,FALSE)</f>
        <v>M</v>
      </c>
      <c r="I795" s="1">
        <v>3</v>
      </c>
    </row>
    <row r="796" spans="1:9" x14ac:dyDescent="0.55000000000000004">
      <c r="A796" s="1">
        <v>26</v>
      </c>
      <c r="B796" t="s">
        <v>563</v>
      </c>
      <c r="C796" s="1" t="s">
        <v>0</v>
      </c>
      <c r="D796" s="1">
        <v>7</v>
      </c>
      <c r="E796" s="1" t="s">
        <v>257</v>
      </c>
      <c r="F796">
        <v>7</v>
      </c>
      <c r="G796" t="str">
        <f>+VLOOKUP(bloque3_2[[#This Row],[niño]],BD.niños[[Código]:[sexo]],6,FALSE)</f>
        <v>7 y 8</v>
      </c>
      <c r="H796" t="str">
        <f>+VLOOKUP(bloque3_2[[#This Row],[niño]],BD.niños[[Código]:[sexo]],7,FALSE)</f>
        <v>M</v>
      </c>
      <c r="I796" s="1">
        <v>3</v>
      </c>
    </row>
    <row r="797" spans="1:9" x14ac:dyDescent="0.55000000000000004">
      <c r="A797" s="1">
        <v>26</v>
      </c>
      <c r="B797" t="s">
        <v>563</v>
      </c>
      <c r="C797" s="1" t="s">
        <v>0</v>
      </c>
      <c r="D797" s="1">
        <v>7</v>
      </c>
      <c r="E797" s="1" t="s">
        <v>299</v>
      </c>
      <c r="F797">
        <v>7</v>
      </c>
      <c r="G797" t="str">
        <f>+VLOOKUP(bloque3_2[[#This Row],[niño]],BD.niños[[Código]:[sexo]],6,FALSE)</f>
        <v>7 y 8</v>
      </c>
      <c r="H797" t="str">
        <f>+VLOOKUP(bloque3_2[[#This Row],[niño]],BD.niños[[Código]:[sexo]],7,FALSE)</f>
        <v>M</v>
      </c>
      <c r="I797" s="1">
        <v>3</v>
      </c>
    </row>
    <row r="798" spans="1:9" x14ac:dyDescent="0.55000000000000004">
      <c r="A798" s="1">
        <v>26</v>
      </c>
      <c r="B798" t="s">
        <v>563</v>
      </c>
      <c r="C798" s="1" t="s">
        <v>0</v>
      </c>
      <c r="D798" s="1">
        <v>7</v>
      </c>
      <c r="E798" s="1" t="s">
        <v>301</v>
      </c>
      <c r="F798">
        <v>7</v>
      </c>
      <c r="G798" t="str">
        <f>+VLOOKUP(bloque3_2[[#This Row],[niño]],BD.niños[[Código]:[sexo]],6,FALSE)</f>
        <v>5 y 6</v>
      </c>
      <c r="H798" t="str">
        <f>+VLOOKUP(bloque3_2[[#This Row],[niño]],BD.niños[[Código]:[sexo]],7,FALSE)</f>
        <v>M</v>
      </c>
      <c r="I798" s="1">
        <v>3</v>
      </c>
    </row>
    <row r="799" spans="1:9" x14ac:dyDescent="0.55000000000000004">
      <c r="A799" s="1">
        <v>26</v>
      </c>
      <c r="B799" t="s">
        <v>563</v>
      </c>
      <c r="C799" s="1" t="s">
        <v>0</v>
      </c>
      <c r="D799" s="1">
        <v>7</v>
      </c>
      <c r="E799" s="1" t="s">
        <v>305</v>
      </c>
      <c r="F799">
        <v>7</v>
      </c>
      <c r="G799" t="str">
        <f>+VLOOKUP(bloque3_2[[#This Row],[niño]],BD.niños[[Código]:[sexo]],6,FALSE)</f>
        <v>7 y 8</v>
      </c>
      <c r="H799" t="str">
        <f>+VLOOKUP(bloque3_2[[#This Row],[niño]],BD.niños[[Código]:[sexo]],7,FALSE)</f>
        <v>M</v>
      </c>
      <c r="I799" s="1">
        <v>3</v>
      </c>
    </row>
    <row r="800" spans="1:9" x14ac:dyDescent="0.55000000000000004">
      <c r="A800" s="1">
        <v>26</v>
      </c>
      <c r="B800" t="s">
        <v>563</v>
      </c>
      <c r="C800" s="1" t="s">
        <v>0</v>
      </c>
      <c r="D800" s="1">
        <v>7</v>
      </c>
      <c r="E800" s="1" t="s">
        <v>308</v>
      </c>
      <c r="F800">
        <v>7</v>
      </c>
      <c r="G800" t="str">
        <f>+VLOOKUP(bloque3_2[[#This Row],[niño]],BD.niños[[Código]:[sexo]],6,FALSE)</f>
        <v>9 y 10</v>
      </c>
      <c r="H800" t="str">
        <f>+VLOOKUP(bloque3_2[[#This Row],[niño]],BD.niños[[Código]:[sexo]],7,FALSE)</f>
        <v>M</v>
      </c>
      <c r="I800" s="1">
        <v>3</v>
      </c>
    </row>
    <row r="801" spans="1:9" x14ac:dyDescent="0.55000000000000004">
      <c r="A801" s="1">
        <v>26</v>
      </c>
      <c r="B801" t="s">
        <v>563</v>
      </c>
      <c r="C801" s="1" t="s">
        <v>0</v>
      </c>
      <c r="D801" s="1">
        <v>7</v>
      </c>
      <c r="E801" s="1" t="s">
        <v>311</v>
      </c>
      <c r="F801">
        <v>7</v>
      </c>
      <c r="G801" t="str">
        <f>+VLOOKUP(bloque3_2[[#This Row],[niño]],BD.niños[[Código]:[sexo]],6,FALSE)</f>
        <v>9 y 10</v>
      </c>
      <c r="H801" t="str">
        <f>+VLOOKUP(bloque3_2[[#This Row],[niño]],BD.niños[[Código]:[sexo]],7,FALSE)</f>
        <v>M</v>
      </c>
      <c r="I801" s="1">
        <v>3</v>
      </c>
    </row>
    <row r="802" spans="1:9" x14ac:dyDescent="0.55000000000000004">
      <c r="A802" s="1">
        <v>26</v>
      </c>
      <c r="B802" t="s">
        <v>563</v>
      </c>
      <c r="C802" s="1" t="s">
        <v>0</v>
      </c>
      <c r="D802" s="1">
        <v>7</v>
      </c>
      <c r="E802" s="1" t="s">
        <v>314</v>
      </c>
      <c r="F802">
        <v>7</v>
      </c>
      <c r="G802" t="str">
        <f>+VLOOKUP(bloque3_2[[#This Row],[niño]],BD.niños[[Código]:[sexo]],6,FALSE)</f>
        <v>9 y 10</v>
      </c>
      <c r="H802" t="str">
        <f>+VLOOKUP(bloque3_2[[#This Row],[niño]],BD.niños[[Código]:[sexo]],7,FALSE)</f>
        <v>M</v>
      </c>
      <c r="I802" s="1">
        <v>3</v>
      </c>
    </row>
    <row r="803" spans="1:9" x14ac:dyDescent="0.55000000000000004">
      <c r="A803" s="1">
        <v>26</v>
      </c>
      <c r="B803" t="s">
        <v>563</v>
      </c>
      <c r="C803" s="1" t="s">
        <v>0</v>
      </c>
      <c r="D803" s="1">
        <v>7</v>
      </c>
      <c r="E803" s="1" t="s">
        <v>372</v>
      </c>
      <c r="F803">
        <v>7</v>
      </c>
      <c r="G803" t="str">
        <f>+VLOOKUP(bloque3_2[[#This Row],[niño]],BD.niños[[Código]:[sexo]],6,FALSE)</f>
        <v>9 y 10</v>
      </c>
      <c r="H803" t="str">
        <f>+VLOOKUP(bloque3_2[[#This Row],[niño]],BD.niños[[Código]:[sexo]],7,FALSE)</f>
        <v>M</v>
      </c>
      <c r="I803" s="1">
        <v>3</v>
      </c>
    </row>
    <row r="804" spans="1:9" x14ac:dyDescent="0.55000000000000004">
      <c r="A804" s="1">
        <v>26</v>
      </c>
      <c r="B804" t="s">
        <v>563</v>
      </c>
      <c r="C804" s="1" t="s">
        <v>0</v>
      </c>
      <c r="D804" s="1">
        <v>7</v>
      </c>
      <c r="E804" s="1" t="s">
        <v>337</v>
      </c>
      <c r="F804">
        <v>7</v>
      </c>
      <c r="G804" t="str">
        <f>+VLOOKUP(bloque3_2[[#This Row],[niño]],BD.niños[[Código]:[sexo]],6,FALSE)</f>
        <v>7 y 8</v>
      </c>
      <c r="H804" t="str">
        <f>+VLOOKUP(bloque3_2[[#This Row],[niño]],BD.niños[[Código]:[sexo]],7,FALSE)</f>
        <v>M</v>
      </c>
      <c r="I804" s="1">
        <v>3</v>
      </c>
    </row>
    <row r="805" spans="1:9" x14ac:dyDescent="0.55000000000000004">
      <c r="A805" s="1">
        <v>26</v>
      </c>
      <c r="B805" t="s">
        <v>563</v>
      </c>
      <c r="C805" s="1" t="s">
        <v>0</v>
      </c>
      <c r="D805" s="1">
        <v>7</v>
      </c>
      <c r="E805" s="1" t="s">
        <v>341</v>
      </c>
      <c r="F805">
        <v>7</v>
      </c>
      <c r="G805" t="str">
        <f>+VLOOKUP(bloque3_2[[#This Row],[niño]],BD.niños[[Código]:[sexo]],6,FALSE)</f>
        <v>7 y 8</v>
      </c>
      <c r="H805" t="str">
        <f>+VLOOKUP(bloque3_2[[#This Row],[niño]],BD.niños[[Código]:[sexo]],7,FALSE)</f>
        <v>F</v>
      </c>
      <c r="I805" s="1">
        <v>3</v>
      </c>
    </row>
    <row r="806" spans="1:9" x14ac:dyDescent="0.55000000000000004">
      <c r="A806" s="1">
        <v>26</v>
      </c>
      <c r="B806" t="s">
        <v>563</v>
      </c>
      <c r="C806" s="1" t="s">
        <v>0</v>
      </c>
      <c r="D806" s="1">
        <v>7</v>
      </c>
      <c r="E806" s="1" t="s">
        <v>344</v>
      </c>
      <c r="F806">
        <v>6</v>
      </c>
      <c r="G806" t="str">
        <f>+VLOOKUP(bloque3_2[[#This Row],[niño]],BD.niños[[Código]:[sexo]],6,FALSE)</f>
        <v>5 y 6</v>
      </c>
      <c r="H806" t="str">
        <f>+VLOOKUP(bloque3_2[[#This Row],[niño]],BD.niños[[Código]:[sexo]],7,FALSE)</f>
        <v>F</v>
      </c>
      <c r="I806" s="1">
        <v>3</v>
      </c>
    </row>
    <row r="807" spans="1:9" x14ac:dyDescent="0.55000000000000004">
      <c r="A807" s="1">
        <v>26</v>
      </c>
      <c r="B807" t="s">
        <v>563</v>
      </c>
      <c r="C807" s="1" t="s">
        <v>0</v>
      </c>
      <c r="D807" s="1">
        <v>7</v>
      </c>
      <c r="E807" s="1" t="s">
        <v>348</v>
      </c>
      <c r="F807">
        <v>3</v>
      </c>
      <c r="G807" t="str">
        <f>+VLOOKUP(bloque3_2[[#This Row],[niño]],BD.niños[[Código]:[sexo]],6,FALSE)</f>
        <v>5 y 6</v>
      </c>
      <c r="H807" t="str">
        <f>+VLOOKUP(bloque3_2[[#This Row],[niño]],BD.niños[[Código]:[sexo]],7,FALSE)</f>
        <v>M</v>
      </c>
      <c r="I807" s="1">
        <v>3</v>
      </c>
    </row>
    <row r="808" spans="1:9" x14ac:dyDescent="0.55000000000000004">
      <c r="A808" s="1">
        <v>27</v>
      </c>
      <c r="B808" t="s">
        <v>564</v>
      </c>
      <c r="C808" s="1" t="s">
        <v>0</v>
      </c>
      <c r="D808" s="1">
        <v>7</v>
      </c>
      <c r="E808" s="1" t="s">
        <v>89</v>
      </c>
      <c r="F808">
        <v>7</v>
      </c>
      <c r="G808" t="str">
        <f>+VLOOKUP(bloque3_2[[#This Row],[niño]],BD.niños[[Código]:[sexo]],6,FALSE)</f>
        <v>9 y 10</v>
      </c>
      <c r="H808" t="str">
        <f>+VLOOKUP(bloque3_2[[#This Row],[niño]],BD.niños[[Código]:[sexo]],7,FALSE)</f>
        <v>F</v>
      </c>
      <c r="I808" s="1">
        <v>3</v>
      </c>
    </row>
    <row r="809" spans="1:9" x14ac:dyDescent="0.55000000000000004">
      <c r="A809" s="1">
        <v>27</v>
      </c>
      <c r="B809" t="s">
        <v>564</v>
      </c>
      <c r="C809" s="1" t="s">
        <v>0</v>
      </c>
      <c r="D809" s="1">
        <v>7</v>
      </c>
      <c r="E809" s="1" t="s">
        <v>93</v>
      </c>
      <c r="F809">
        <v>7</v>
      </c>
      <c r="G809" t="str">
        <f>+VLOOKUP(bloque3_2[[#This Row],[niño]],BD.niños[[Código]:[sexo]],6,FALSE)</f>
        <v>9 y 10</v>
      </c>
      <c r="H809" t="str">
        <f>+VLOOKUP(bloque3_2[[#This Row],[niño]],BD.niños[[Código]:[sexo]],7,FALSE)</f>
        <v>F</v>
      </c>
      <c r="I809" s="1">
        <v>3</v>
      </c>
    </row>
    <row r="810" spans="1:9" x14ac:dyDescent="0.55000000000000004">
      <c r="A810" s="1">
        <v>27</v>
      </c>
      <c r="B810" t="s">
        <v>564</v>
      </c>
      <c r="C810" s="1" t="s">
        <v>0</v>
      </c>
      <c r="D810" s="1">
        <v>7</v>
      </c>
      <c r="E810" s="1" t="s">
        <v>97</v>
      </c>
      <c r="F810">
        <v>7</v>
      </c>
      <c r="G810" t="str">
        <f>+VLOOKUP(bloque3_2[[#This Row],[niño]],BD.niños[[Código]:[sexo]],6,FALSE)</f>
        <v>9 y 10</v>
      </c>
      <c r="H810" t="str">
        <f>+VLOOKUP(bloque3_2[[#This Row],[niño]],BD.niños[[Código]:[sexo]],7,FALSE)</f>
        <v>F</v>
      </c>
      <c r="I810" s="1">
        <v>3</v>
      </c>
    </row>
    <row r="811" spans="1:9" x14ac:dyDescent="0.55000000000000004">
      <c r="A811" s="1">
        <v>27</v>
      </c>
      <c r="B811" t="s">
        <v>564</v>
      </c>
      <c r="C811" s="1" t="s">
        <v>0</v>
      </c>
      <c r="D811" s="1">
        <v>7</v>
      </c>
      <c r="E811" s="1" t="s">
        <v>101</v>
      </c>
      <c r="F811">
        <v>7</v>
      </c>
      <c r="G811" t="str">
        <f>+VLOOKUP(bloque3_2[[#This Row],[niño]],BD.niños[[Código]:[sexo]],6,FALSE)</f>
        <v>9 y 10</v>
      </c>
      <c r="H811" t="str">
        <f>+VLOOKUP(bloque3_2[[#This Row],[niño]],BD.niños[[Código]:[sexo]],7,FALSE)</f>
        <v>F</v>
      </c>
      <c r="I811" s="1">
        <v>3</v>
      </c>
    </row>
    <row r="812" spans="1:9" x14ac:dyDescent="0.55000000000000004">
      <c r="A812" s="1">
        <v>27</v>
      </c>
      <c r="B812" t="s">
        <v>564</v>
      </c>
      <c r="C812" s="1" t="s">
        <v>0</v>
      </c>
      <c r="D812" s="1">
        <v>7</v>
      </c>
      <c r="E812" s="1" t="s">
        <v>150</v>
      </c>
      <c r="F812">
        <v>7</v>
      </c>
      <c r="G812" t="str">
        <f>+VLOOKUP(bloque3_2[[#This Row],[niño]],BD.niños[[Código]:[sexo]],6,FALSE)</f>
        <v>5 y 6</v>
      </c>
      <c r="H812" t="str">
        <f>+VLOOKUP(bloque3_2[[#This Row],[niño]],BD.niños[[Código]:[sexo]],7,FALSE)</f>
        <v>F</v>
      </c>
      <c r="I812" s="1">
        <v>3</v>
      </c>
    </row>
    <row r="813" spans="1:9" x14ac:dyDescent="0.55000000000000004">
      <c r="A813" s="1">
        <v>27</v>
      </c>
      <c r="B813" t="s">
        <v>564</v>
      </c>
      <c r="C813" s="1" t="s">
        <v>0</v>
      </c>
      <c r="D813" s="1">
        <v>7</v>
      </c>
      <c r="E813" s="1" t="s">
        <v>153</v>
      </c>
      <c r="F813">
        <v>7</v>
      </c>
      <c r="G813" t="str">
        <f>+VLOOKUP(bloque3_2[[#This Row],[niño]],BD.niños[[Código]:[sexo]],6,FALSE)</f>
        <v>7 y 8</v>
      </c>
      <c r="H813" t="str">
        <f>+VLOOKUP(bloque3_2[[#This Row],[niño]],BD.niños[[Código]:[sexo]],7,FALSE)</f>
        <v>M</v>
      </c>
      <c r="I813" s="1">
        <v>3</v>
      </c>
    </row>
    <row r="814" spans="1:9" x14ac:dyDescent="0.55000000000000004">
      <c r="A814" s="1">
        <v>27</v>
      </c>
      <c r="B814" t="s">
        <v>564</v>
      </c>
      <c r="C814" s="1" t="s">
        <v>0</v>
      </c>
      <c r="D814" s="1">
        <v>7</v>
      </c>
      <c r="E814" s="1" t="s">
        <v>157</v>
      </c>
      <c r="F814">
        <v>7</v>
      </c>
      <c r="G814" t="str">
        <f>+VLOOKUP(bloque3_2[[#This Row],[niño]],BD.niños[[Código]:[sexo]],6,FALSE)</f>
        <v>7 y 8</v>
      </c>
      <c r="H814" t="str">
        <f>+VLOOKUP(bloque3_2[[#This Row],[niño]],BD.niños[[Código]:[sexo]],7,FALSE)</f>
        <v>M</v>
      </c>
      <c r="I814" s="1">
        <v>3</v>
      </c>
    </row>
    <row r="815" spans="1:9" x14ac:dyDescent="0.55000000000000004">
      <c r="A815" s="1">
        <v>27</v>
      </c>
      <c r="B815" t="s">
        <v>564</v>
      </c>
      <c r="C815" s="1" t="s">
        <v>0</v>
      </c>
      <c r="D815" s="1">
        <v>7</v>
      </c>
      <c r="E815" s="1" t="s">
        <v>164</v>
      </c>
      <c r="F815">
        <v>7</v>
      </c>
      <c r="G815" t="str">
        <f>+VLOOKUP(bloque3_2[[#This Row],[niño]],BD.niños[[Código]:[sexo]],6,FALSE)</f>
        <v>5 y 6</v>
      </c>
      <c r="H815" t="str">
        <f>+VLOOKUP(bloque3_2[[#This Row],[niño]],BD.niños[[Código]:[sexo]],7,FALSE)</f>
        <v>M</v>
      </c>
      <c r="I815" s="1">
        <v>3</v>
      </c>
    </row>
    <row r="816" spans="1:9" x14ac:dyDescent="0.55000000000000004">
      <c r="A816" s="1">
        <v>27</v>
      </c>
      <c r="B816" t="s">
        <v>564</v>
      </c>
      <c r="C816" s="1" t="s">
        <v>0</v>
      </c>
      <c r="D816" s="1">
        <v>7</v>
      </c>
      <c r="E816" s="1" t="s">
        <v>165</v>
      </c>
      <c r="F816">
        <v>7</v>
      </c>
      <c r="G816" t="str">
        <f>+VLOOKUP(bloque3_2[[#This Row],[niño]],BD.niños[[Código]:[sexo]],6,FALSE)</f>
        <v>5 y 6</v>
      </c>
      <c r="H816" t="str">
        <f>+VLOOKUP(bloque3_2[[#This Row],[niño]],BD.niños[[Código]:[sexo]],7,FALSE)</f>
        <v>M</v>
      </c>
      <c r="I816" s="1">
        <v>3</v>
      </c>
    </row>
    <row r="817" spans="1:9" x14ac:dyDescent="0.55000000000000004">
      <c r="A817" s="1">
        <v>27</v>
      </c>
      <c r="B817" t="s">
        <v>564</v>
      </c>
      <c r="C817" s="1" t="s">
        <v>0</v>
      </c>
      <c r="D817" s="1">
        <v>7</v>
      </c>
      <c r="E817" s="1" t="s">
        <v>168</v>
      </c>
      <c r="F817">
        <v>4</v>
      </c>
      <c r="G817" t="str">
        <f>+VLOOKUP(bloque3_2[[#This Row],[niño]],BD.niños[[Código]:[sexo]],6,FALSE)</f>
        <v>7 y 8</v>
      </c>
      <c r="H817" t="str">
        <f>+VLOOKUP(bloque3_2[[#This Row],[niño]],BD.niños[[Código]:[sexo]],7,FALSE)</f>
        <v>F</v>
      </c>
      <c r="I817" s="1">
        <v>3</v>
      </c>
    </row>
    <row r="818" spans="1:9" x14ac:dyDescent="0.55000000000000004">
      <c r="A818" s="1">
        <v>27</v>
      </c>
      <c r="B818" t="s">
        <v>564</v>
      </c>
      <c r="C818" s="1" t="s">
        <v>0</v>
      </c>
      <c r="D818" s="1">
        <v>7</v>
      </c>
      <c r="E818" s="1" t="s">
        <v>172</v>
      </c>
      <c r="F818">
        <v>7</v>
      </c>
      <c r="G818" t="str">
        <f>+VLOOKUP(bloque3_2[[#This Row],[niño]],BD.niños[[Código]:[sexo]],6,FALSE)</f>
        <v>7 y 8</v>
      </c>
      <c r="H818" t="str">
        <f>+VLOOKUP(bloque3_2[[#This Row],[niño]],BD.niños[[Código]:[sexo]],7,FALSE)</f>
        <v>F</v>
      </c>
      <c r="I818" s="1">
        <v>3</v>
      </c>
    </row>
    <row r="819" spans="1:9" x14ac:dyDescent="0.55000000000000004">
      <c r="A819" s="1">
        <v>27</v>
      </c>
      <c r="B819" t="s">
        <v>564</v>
      </c>
      <c r="C819" s="1" t="s">
        <v>0</v>
      </c>
      <c r="D819" s="1">
        <v>7</v>
      </c>
      <c r="E819" s="1" t="s">
        <v>176</v>
      </c>
      <c r="F819">
        <v>7</v>
      </c>
      <c r="G819" t="str">
        <f>+VLOOKUP(bloque3_2[[#This Row],[niño]],BD.niños[[Código]:[sexo]],6,FALSE)</f>
        <v>5 y 6</v>
      </c>
      <c r="H819" t="str">
        <f>+VLOOKUP(bloque3_2[[#This Row],[niño]],BD.niños[[Código]:[sexo]],7,FALSE)</f>
        <v>F</v>
      </c>
      <c r="I819" s="1">
        <v>3</v>
      </c>
    </row>
    <row r="820" spans="1:9" x14ac:dyDescent="0.55000000000000004">
      <c r="A820" s="1">
        <v>27</v>
      </c>
      <c r="B820" t="s">
        <v>564</v>
      </c>
      <c r="C820" s="1" t="s">
        <v>0</v>
      </c>
      <c r="D820" s="1">
        <v>7</v>
      </c>
      <c r="E820" s="1" t="s">
        <v>180</v>
      </c>
      <c r="F820">
        <v>7</v>
      </c>
      <c r="G820" t="str">
        <f>+VLOOKUP(bloque3_2[[#This Row],[niño]],BD.niños[[Código]:[sexo]],6,FALSE)</f>
        <v>7 y 8</v>
      </c>
      <c r="H820" t="str">
        <f>+VLOOKUP(bloque3_2[[#This Row],[niño]],BD.niños[[Código]:[sexo]],7,FALSE)</f>
        <v>F</v>
      </c>
      <c r="I820" s="1">
        <v>3</v>
      </c>
    </row>
    <row r="821" spans="1:9" x14ac:dyDescent="0.55000000000000004">
      <c r="A821" s="1">
        <v>27</v>
      </c>
      <c r="B821" t="s">
        <v>564</v>
      </c>
      <c r="C821" s="1" t="s">
        <v>0</v>
      </c>
      <c r="D821" s="1">
        <v>7</v>
      </c>
      <c r="E821" s="1" t="s">
        <v>234</v>
      </c>
      <c r="F821">
        <v>7</v>
      </c>
      <c r="G821" t="str">
        <f>+VLOOKUP(bloque3_2[[#This Row],[niño]],BD.niños[[Código]:[sexo]],6,FALSE)</f>
        <v>9 y 10</v>
      </c>
      <c r="H821" t="str">
        <f>+VLOOKUP(bloque3_2[[#This Row],[niño]],BD.niños[[Código]:[sexo]],7,FALSE)</f>
        <v>M</v>
      </c>
      <c r="I821" s="1">
        <v>3</v>
      </c>
    </row>
    <row r="822" spans="1:9" x14ac:dyDescent="0.55000000000000004">
      <c r="A822" s="1">
        <v>27</v>
      </c>
      <c r="B822" t="s">
        <v>564</v>
      </c>
      <c r="C822" s="1" t="s">
        <v>0</v>
      </c>
      <c r="D822" s="1">
        <v>7</v>
      </c>
      <c r="E822" s="1" t="s">
        <v>238</v>
      </c>
      <c r="F822">
        <v>7</v>
      </c>
      <c r="G822" t="str">
        <f>+VLOOKUP(bloque3_2[[#This Row],[niño]],BD.niños[[Código]:[sexo]],6,FALSE)</f>
        <v>9 y 10</v>
      </c>
      <c r="H822" t="str">
        <f>+VLOOKUP(bloque3_2[[#This Row],[niño]],BD.niños[[Código]:[sexo]],7,FALSE)</f>
        <v>M</v>
      </c>
      <c r="I822" s="1">
        <v>3</v>
      </c>
    </row>
    <row r="823" spans="1:9" x14ac:dyDescent="0.55000000000000004">
      <c r="A823" s="1">
        <v>27</v>
      </c>
      <c r="B823" t="s">
        <v>564</v>
      </c>
      <c r="C823" s="1" t="s">
        <v>0</v>
      </c>
      <c r="D823" s="1">
        <v>7</v>
      </c>
      <c r="E823" s="1" t="s">
        <v>241</v>
      </c>
      <c r="F823">
        <v>7</v>
      </c>
      <c r="G823" t="str">
        <f>+VLOOKUP(bloque3_2[[#This Row],[niño]],BD.niños[[Código]:[sexo]],6,FALSE)</f>
        <v>9 y 10</v>
      </c>
      <c r="H823" t="str">
        <f>+VLOOKUP(bloque3_2[[#This Row],[niño]],BD.niños[[Código]:[sexo]],7,FALSE)</f>
        <v>F</v>
      </c>
      <c r="I823" s="1">
        <v>3</v>
      </c>
    </row>
    <row r="824" spans="1:9" x14ac:dyDescent="0.55000000000000004">
      <c r="A824" s="1">
        <v>27</v>
      </c>
      <c r="B824" t="s">
        <v>564</v>
      </c>
      <c r="C824" s="1" t="s">
        <v>0</v>
      </c>
      <c r="D824" s="1">
        <v>7</v>
      </c>
      <c r="E824" s="1" t="s">
        <v>245</v>
      </c>
      <c r="F824">
        <v>7</v>
      </c>
      <c r="G824" t="str">
        <f>+VLOOKUP(bloque3_2[[#This Row],[niño]],BD.niños[[Código]:[sexo]],6,FALSE)</f>
        <v>7 y 8</v>
      </c>
      <c r="H824" t="str">
        <f>+VLOOKUP(bloque3_2[[#This Row],[niño]],BD.niños[[Código]:[sexo]],7,FALSE)</f>
        <v>M</v>
      </c>
      <c r="I824" s="1">
        <v>3</v>
      </c>
    </row>
    <row r="825" spans="1:9" x14ac:dyDescent="0.55000000000000004">
      <c r="A825" s="1">
        <v>27</v>
      </c>
      <c r="B825" t="s">
        <v>564</v>
      </c>
      <c r="C825" s="1" t="s">
        <v>0</v>
      </c>
      <c r="D825" s="1">
        <v>7</v>
      </c>
      <c r="E825" s="1" t="s">
        <v>249</v>
      </c>
      <c r="F825">
        <v>7</v>
      </c>
      <c r="G825" t="str">
        <f>+VLOOKUP(bloque3_2[[#This Row],[niño]],BD.niños[[Código]:[sexo]],6,FALSE)</f>
        <v>5 y 6</v>
      </c>
      <c r="H825" t="str">
        <f>+VLOOKUP(bloque3_2[[#This Row],[niño]],BD.niños[[Código]:[sexo]],7,FALSE)</f>
        <v>M</v>
      </c>
      <c r="I825" s="1">
        <v>3</v>
      </c>
    </row>
    <row r="826" spans="1:9" x14ac:dyDescent="0.55000000000000004">
      <c r="A826" s="1">
        <v>27</v>
      </c>
      <c r="B826" t="s">
        <v>564</v>
      </c>
      <c r="C826" s="1" t="s">
        <v>0</v>
      </c>
      <c r="D826" s="1">
        <v>7</v>
      </c>
      <c r="E826" s="1" t="s">
        <v>253</v>
      </c>
      <c r="F826">
        <v>7</v>
      </c>
      <c r="G826" t="str">
        <f>+VLOOKUP(bloque3_2[[#This Row],[niño]],BD.niños[[Código]:[sexo]],6,FALSE)</f>
        <v>7 y 8</v>
      </c>
      <c r="H826" t="str">
        <f>+VLOOKUP(bloque3_2[[#This Row],[niño]],BD.niños[[Código]:[sexo]],7,FALSE)</f>
        <v>M</v>
      </c>
      <c r="I826" s="1">
        <v>3</v>
      </c>
    </row>
    <row r="827" spans="1:9" x14ac:dyDescent="0.55000000000000004">
      <c r="A827" s="1">
        <v>27</v>
      </c>
      <c r="B827" t="s">
        <v>564</v>
      </c>
      <c r="C827" s="1" t="s">
        <v>0</v>
      </c>
      <c r="D827" s="1">
        <v>7</v>
      </c>
      <c r="E827" s="1" t="s">
        <v>257</v>
      </c>
      <c r="F827">
        <v>7</v>
      </c>
      <c r="G827" t="str">
        <f>+VLOOKUP(bloque3_2[[#This Row],[niño]],BD.niños[[Código]:[sexo]],6,FALSE)</f>
        <v>7 y 8</v>
      </c>
      <c r="H827" t="str">
        <f>+VLOOKUP(bloque3_2[[#This Row],[niño]],BD.niños[[Código]:[sexo]],7,FALSE)</f>
        <v>M</v>
      </c>
      <c r="I827" s="1">
        <v>3</v>
      </c>
    </row>
    <row r="828" spans="1:9" x14ac:dyDescent="0.55000000000000004">
      <c r="A828" s="1">
        <v>27</v>
      </c>
      <c r="B828" t="s">
        <v>564</v>
      </c>
      <c r="C828" s="1" t="s">
        <v>0</v>
      </c>
      <c r="D828" s="1">
        <v>7</v>
      </c>
      <c r="E828" s="1" t="s">
        <v>299</v>
      </c>
      <c r="F828">
        <v>7</v>
      </c>
      <c r="G828" t="str">
        <f>+VLOOKUP(bloque3_2[[#This Row],[niño]],BD.niños[[Código]:[sexo]],6,FALSE)</f>
        <v>7 y 8</v>
      </c>
      <c r="H828" t="str">
        <f>+VLOOKUP(bloque3_2[[#This Row],[niño]],BD.niños[[Código]:[sexo]],7,FALSE)</f>
        <v>M</v>
      </c>
      <c r="I828" s="1">
        <v>3</v>
      </c>
    </row>
    <row r="829" spans="1:9" x14ac:dyDescent="0.55000000000000004">
      <c r="A829" s="1">
        <v>27</v>
      </c>
      <c r="B829" t="s">
        <v>564</v>
      </c>
      <c r="C829" s="1" t="s">
        <v>0</v>
      </c>
      <c r="D829" s="1">
        <v>7</v>
      </c>
      <c r="E829" s="1" t="s">
        <v>301</v>
      </c>
      <c r="F829">
        <v>7</v>
      </c>
      <c r="G829" t="str">
        <f>+VLOOKUP(bloque3_2[[#This Row],[niño]],BD.niños[[Código]:[sexo]],6,FALSE)</f>
        <v>5 y 6</v>
      </c>
      <c r="H829" t="str">
        <f>+VLOOKUP(bloque3_2[[#This Row],[niño]],BD.niños[[Código]:[sexo]],7,FALSE)</f>
        <v>M</v>
      </c>
      <c r="I829" s="1">
        <v>3</v>
      </c>
    </row>
    <row r="830" spans="1:9" x14ac:dyDescent="0.55000000000000004">
      <c r="A830" s="1">
        <v>27</v>
      </c>
      <c r="B830" t="s">
        <v>564</v>
      </c>
      <c r="C830" s="1" t="s">
        <v>0</v>
      </c>
      <c r="D830" s="1">
        <v>7</v>
      </c>
      <c r="E830" s="1" t="s">
        <v>305</v>
      </c>
      <c r="F830">
        <v>7</v>
      </c>
      <c r="G830" t="str">
        <f>+VLOOKUP(bloque3_2[[#This Row],[niño]],BD.niños[[Código]:[sexo]],6,FALSE)</f>
        <v>7 y 8</v>
      </c>
      <c r="H830" t="str">
        <f>+VLOOKUP(bloque3_2[[#This Row],[niño]],BD.niños[[Código]:[sexo]],7,FALSE)</f>
        <v>M</v>
      </c>
      <c r="I830" s="1">
        <v>3</v>
      </c>
    </row>
    <row r="831" spans="1:9" x14ac:dyDescent="0.55000000000000004">
      <c r="A831" s="1">
        <v>27</v>
      </c>
      <c r="B831" t="s">
        <v>564</v>
      </c>
      <c r="C831" s="1" t="s">
        <v>0</v>
      </c>
      <c r="D831" s="1">
        <v>7</v>
      </c>
      <c r="E831" s="1" t="s">
        <v>308</v>
      </c>
      <c r="F831">
        <v>7</v>
      </c>
      <c r="G831" t="str">
        <f>+VLOOKUP(bloque3_2[[#This Row],[niño]],BD.niños[[Código]:[sexo]],6,FALSE)</f>
        <v>9 y 10</v>
      </c>
      <c r="H831" t="str">
        <f>+VLOOKUP(bloque3_2[[#This Row],[niño]],BD.niños[[Código]:[sexo]],7,FALSE)</f>
        <v>M</v>
      </c>
      <c r="I831" s="1">
        <v>3</v>
      </c>
    </row>
    <row r="832" spans="1:9" x14ac:dyDescent="0.55000000000000004">
      <c r="A832" s="1">
        <v>27</v>
      </c>
      <c r="B832" t="s">
        <v>564</v>
      </c>
      <c r="C832" s="1" t="s">
        <v>0</v>
      </c>
      <c r="D832" s="1">
        <v>7</v>
      </c>
      <c r="E832" s="1" t="s">
        <v>311</v>
      </c>
      <c r="F832">
        <v>7</v>
      </c>
      <c r="G832" t="str">
        <f>+VLOOKUP(bloque3_2[[#This Row],[niño]],BD.niños[[Código]:[sexo]],6,FALSE)</f>
        <v>9 y 10</v>
      </c>
      <c r="H832" t="str">
        <f>+VLOOKUP(bloque3_2[[#This Row],[niño]],BD.niños[[Código]:[sexo]],7,FALSE)</f>
        <v>M</v>
      </c>
      <c r="I832" s="1">
        <v>3</v>
      </c>
    </row>
    <row r="833" spans="1:9" x14ac:dyDescent="0.55000000000000004">
      <c r="A833" s="1">
        <v>27</v>
      </c>
      <c r="B833" t="s">
        <v>564</v>
      </c>
      <c r="C833" s="1" t="s">
        <v>0</v>
      </c>
      <c r="D833" s="1">
        <v>7</v>
      </c>
      <c r="E833" s="1" t="s">
        <v>314</v>
      </c>
      <c r="F833">
        <v>7</v>
      </c>
      <c r="G833" t="str">
        <f>+VLOOKUP(bloque3_2[[#This Row],[niño]],BD.niños[[Código]:[sexo]],6,FALSE)</f>
        <v>9 y 10</v>
      </c>
      <c r="H833" t="str">
        <f>+VLOOKUP(bloque3_2[[#This Row],[niño]],BD.niños[[Código]:[sexo]],7,FALSE)</f>
        <v>M</v>
      </c>
      <c r="I833" s="1">
        <v>3</v>
      </c>
    </row>
    <row r="834" spans="1:9" x14ac:dyDescent="0.55000000000000004">
      <c r="A834" s="1">
        <v>27</v>
      </c>
      <c r="B834" t="s">
        <v>564</v>
      </c>
      <c r="C834" s="1" t="s">
        <v>0</v>
      </c>
      <c r="D834" s="1">
        <v>7</v>
      </c>
      <c r="E834" s="1" t="s">
        <v>372</v>
      </c>
      <c r="F834">
        <v>7</v>
      </c>
      <c r="G834" t="str">
        <f>+VLOOKUP(bloque3_2[[#This Row],[niño]],BD.niños[[Código]:[sexo]],6,FALSE)</f>
        <v>9 y 10</v>
      </c>
      <c r="H834" t="str">
        <f>+VLOOKUP(bloque3_2[[#This Row],[niño]],BD.niños[[Código]:[sexo]],7,FALSE)</f>
        <v>M</v>
      </c>
      <c r="I834" s="1">
        <v>3</v>
      </c>
    </row>
    <row r="835" spans="1:9" x14ac:dyDescent="0.55000000000000004">
      <c r="A835" s="1">
        <v>27</v>
      </c>
      <c r="B835" t="s">
        <v>564</v>
      </c>
      <c r="C835" s="1" t="s">
        <v>0</v>
      </c>
      <c r="D835" s="1">
        <v>7</v>
      </c>
      <c r="E835" s="1" t="s">
        <v>337</v>
      </c>
      <c r="F835">
        <v>7</v>
      </c>
      <c r="G835" t="str">
        <f>+VLOOKUP(bloque3_2[[#This Row],[niño]],BD.niños[[Código]:[sexo]],6,FALSE)</f>
        <v>7 y 8</v>
      </c>
      <c r="H835" t="str">
        <f>+VLOOKUP(bloque3_2[[#This Row],[niño]],BD.niños[[Código]:[sexo]],7,FALSE)</f>
        <v>M</v>
      </c>
      <c r="I835" s="1">
        <v>3</v>
      </c>
    </row>
    <row r="836" spans="1:9" x14ac:dyDescent="0.55000000000000004">
      <c r="A836" s="1">
        <v>27</v>
      </c>
      <c r="B836" t="s">
        <v>564</v>
      </c>
      <c r="C836" s="1" t="s">
        <v>0</v>
      </c>
      <c r="D836" s="1">
        <v>7</v>
      </c>
      <c r="E836" s="1" t="s">
        <v>341</v>
      </c>
      <c r="F836">
        <v>7</v>
      </c>
      <c r="G836" t="str">
        <f>+VLOOKUP(bloque3_2[[#This Row],[niño]],BD.niños[[Código]:[sexo]],6,FALSE)</f>
        <v>7 y 8</v>
      </c>
      <c r="H836" t="str">
        <f>+VLOOKUP(bloque3_2[[#This Row],[niño]],BD.niños[[Código]:[sexo]],7,FALSE)</f>
        <v>F</v>
      </c>
      <c r="I836" s="1">
        <v>3</v>
      </c>
    </row>
    <row r="837" spans="1:9" x14ac:dyDescent="0.55000000000000004">
      <c r="A837" s="1">
        <v>27</v>
      </c>
      <c r="B837" t="s">
        <v>564</v>
      </c>
      <c r="C837" s="1" t="s">
        <v>0</v>
      </c>
      <c r="D837" s="1">
        <v>7</v>
      </c>
      <c r="E837" s="1" t="s">
        <v>344</v>
      </c>
      <c r="F837">
        <v>7</v>
      </c>
      <c r="G837" t="str">
        <f>+VLOOKUP(bloque3_2[[#This Row],[niño]],BD.niños[[Código]:[sexo]],6,FALSE)</f>
        <v>5 y 6</v>
      </c>
      <c r="H837" t="str">
        <f>+VLOOKUP(bloque3_2[[#This Row],[niño]],BD.niños[[Código]:[sexo]],7,FALSE)</f>
        <v>F</v>
      </c>
      <c r="I837" s="1">
        <v>3</v>
      </c>
    </row>
    <row r="838" spans="1:9" x14ac:dyDescent="0.55000000000000004">
      <c r="A838" s="1">
        <v>27</v>
      </c>
      <c r="B838" t="s">
        <v>564</v>
      </c>
      <c r="C838" s="1" t="s">
        <v>0</v>
      </c>
      <c r="D838" s="1">
        <v>7</v>
      </c>
      <c r="E838" s="1" t="s">
        <v>348</v>
      </c>
      <c r="F838">
        <v>4</v>
      </c>
      <c r="G838" t="str">
        <f>+VLOOKUP(bloque3_2[[#This Row],[niño]],BD.niños[[Código]:[sexo]],6,FALSE)</f>
        <v>5 y 6</v>
      </c>
      <c r="H838" t="str">
        <f>+VLOOKUP(bloque3_2[[#This Row],[niño]],BD.niños[[Código]:[sexo]],7,FALSE)</f>
        <v>M</v>
      </c>
      <c r="I838" s="1">
        <v>3</v>
      </c>
    </row>
    <row r="839" spans="1:9" x14ac:dyDescent="0.55000000000000004">
      <c r="A839" s="1">
        <v>28</v>
      </c>
      <c r="B839" t="s">
        <v>565</v>
      </c>
      <c r="C839" s="1" t="s">
        <v>4</v>
      </c>
      <c r="D839" s="1">
        <v>5</v>
      </c>
      <c r="E839" s="1" t="s">
        <v>89</v>
      </c>
      <c r="F839">
        <v>5</v>
      </c>
      <c r="G839" t="str">
        <f>+VLOOKUP(bloque3_2[[#This Row],[niño]],BD.niños[[Código]:[sexo]],6,FALSE)</f>
        <v>9 y 10</v>
      </c>
      <c r="H839" t="str">
        <f>+VLOOKUP(bloque3_2[[#This Row],[niño]],BD.niños[[Código]:[sexo]],7,FALSE)</f>
        <v>F</v>
      </c>
      <c r="I839" s="1">
        <v>3</v>
      </c>
    </row>
    <row r="840" spans="1:9" x14ac:dyDescent="0.55000000000000004">
      <c r="A840" s="1">
        <v>28</v>
      </c>
      <c r="B840" t="s">
        <v>565</v>
      </c>
      <c r="C840" s="1" t="s">
        <v>4</v>
      </c>
      <c r="D840" s="1">
        <v>5</v>
      </c>
      <c r="E840" s="1" t="s">
        <v>93</v>
      </c>
      <c r="F840">
        <v>5</v>
      </c>
      <c r="G840" t="str">
        <f>+VLOOKUP(bloque3_2[[#This Row],[niño]],BD.niños[[Código]:[sexo]],6,FALSE)</f>
        <v>9 y 10</v>
      </c>
      <c r="H840" t="str">
        <f>+VLOOKUP(bloque3_2[[#This Row],[niño]],BD.niños[[Código]:[sexo]],7,FALSE)</f>
        <v>F</v>
      </c>
      <c r="I840" s="1">
        <v>3</v>
      </c>
    </row>
    <row r="841" spans="1:9" x14ac:dyDescent="0.55000000000000004">
      <c r="A841" s="1">
        <v>28</v>
      </c>
      <c r="B841" t="s">
        <v>565</v>
      </c>
      <c r="C841" s="1" t="s">
        <v>4</v>
      </c>
      <c r="D841" s="1">
        <v>5</v>
      </c>
      <c r="E841" s="1" t="s">
        <v>97</v>
      </c>
      <c r="F841">
        <v>7</v>
      </c>
      <c r="G841" t="str">
        <f>+VLOOKUP(bloque3_2[[#This Row],[niño]],BD.niños[[Código]:[sexo]],6,FALSE)</f>
        <v>9 y 10</v>
      </c>
      <c r="H841" t="str">
        <f>+VLOOKUP(bloque3_2[[#This Row],[niño]],BD.niños[[Código]:[sexo]],7,FALSE)</f>
        <v>F</v>
      </c>
      <c r="I841" s="1">
        <v>3</v>
      </c>
    </row>
    <row r="842" spans="1:9" x14ac:dyDescent="0.55000000000000004">
      <c r="A842" s="1">
        <v>28</v>
      </c>
      <c r="B842" t="s">
        <v>565</v>
      </c>
      <c r="C842" s="1" t="s">
        <v>4</v>
      </c>
      <c r="D842" s="1">
        <v>5</v>
      </c>
      <c r="E842" s="1" t="s">
        <v>101</v>
      </c>
      <c r="F842">
        <v>5</v>
      </c>
      <c r="G842" t="str">
        <f>+VLOOKUP(bloque3_2[[#This Row],[niño]],BD.niños[[Código]:[sexo]],6,FALSE)</f>
        <v>9 y 10</v>
      </c>
      <c r="H842" t="str">
        <f>+VLOOKUP(bloque3_2[[#This Row],[niño]],BD.niños[[Código]:[sexo]],7,FALSE)</f>
        <v>F</v>
      </c>
      <c r="I842" s="1">
        <v>3</v>
      </c>
    </row>
    <row r="843" spans="1:9" x14ac:dyDescent="0.55000000000000004">
      <c r="A843" s="1">
        <v>28</v>
      </c>
      <c r="B843" t="s">
        <v>565</v>
      </c>
      <c r="C843" s="1" t="s">
        <v>4</v>
      </c>
      <c r="D843" s="1">
        <v>5</v>
      </c>
      <c r="E843" s="1" t="s">
        <v>150</v>
      </c>
      <c r="F843">
        <v>5</v>
      </c>
      <c r="G843" t="str">
        <f>+VLOOKUP(bloque3_2[[#This Row],[niño]],BD.niños[[Código]:[sexo]],6,FALSE)</f>
        <v>5 y 6</v>
      </c>
      <c r="H843" t="str">
        <f>+VLOOKUP(bloque3_2[[#This Row],[niño]],BD.niños[[Código]:[sexo]],7,FALSE)</f>
        <v>F</v>
      </c>
      <c r="I843" s="1">
        <v>3</v>
      </c>
    </row>
    <row r="844" spans="1:9" x14ac:dyDescent="0.55000000000000004">
      <c r="A844" s="1">
        <v>28</v>
      </c>
      <c r="B844" t="s">
        <v>565</v>
      </c>
      <c r="C844" s="1" t="s">
        <v>4</v>
      </c>
      <c r="D844" s="1">
        <v>5</v>
      </c>
      <c r="E844" s="1" t="s">
        <v>153</v>
      </c>
      <c r="F844">
        <v>5</v>
      </c>
      <c r="G844" t="str">
        <f>+VLOOKUP(bloque3_2[[#This Row],[niño]],BD.niños[[Código]:[sexo]],6,FALSE)</f>
        <v>7 y 8</v>
      </c>
      <c r="H844" t="str">
        <f>+VLOOKUP(bloque3_2[[#This Row],[niño]],BD.niños[[Código]:[sexo]],7,FALSE)</f>
        <v>M</v>
      </c>
      <c r="I844" s="1">
        <v>3</v>
      </c>
    </row>
    <row r="845" spans="1:9" x14ac:dyDescent="0.55000000000000004">
      <c r="A845" s="1">
        <v>28</v>
      </c>
      <c r="B845" t="s">
        <v>565</v>
      </c>
      <c r="C845" s="1" t="s">
        <v>4</v>
      </c>
      <c r="D845" s="1">
        <v>5</v>
      </c>
      <c r="E845" s="1" t="s">
        <v>157</v>
      </c>
      <c r="F845">
        <v>5</v>
      </c>
      <c r="G845" t="str">
        <f>+VLOOKUP(bloque3_2[[#This Row],[niño]],BD.niños[[Código]:[sexo]],6,FALSE)</f>
        <v>7 y 8</v>
      </c>
      <c r="H845" t="str">
        <f>+VLOOKUP(bloque3_2[[#This Row],[niño]],BD.niños[[Código]:[sexo]],7,FALSE)</f>
        <v>M</v>
      </c>
      <c r="I845" s="1">
        <v>3</v>
      </c>
    </row>
    <row r="846" spans="1:9" x14ac:dyDescent="0.55000000000000004">
      <c r="A846" s="1">
        <v>28</v>
      </c>
      <c r="B846" t="s">
        <v>565</v>
      </c>
      <c r="C846" s="1" t="s">
        <v>4</v>
      </c>
      <c r="D846" s="1">
        <v>5</v>
      </c>
      <c r="E846" s="1" t="s">
        <v>164</v>
      </c>
      <c r="F846">
        <v>5</v>
      </c>
      <c r="G846" t="str">
        <f>+VLOOKUP(bloque3_2[[#This Row],[niño]],BD.niños[[Código]:[sexo]],6,FALSE)</f>
        <v>5 y 6</v>
      </c>
      <c r="H846" t="str">
        <f>+VLOOKUP(bloque3_2[[#This Row],[niño]],BD.niños[[Código]:[sexo]],7,FALSE)</f>
        <v>M</v>
      </c>
      <c r="I846" s="1">
        <v>3</v>
      </c>
    </row>
    <row r="847" spans="1:9" x14ac:dyDescent="0.55000000000000004">
      <c r="A847" s="1">
        <v>28</v>
      </c>
      <c r="B847" t="s">
        <v>565</v>
      </c>
      <c r="C847" s="1" t="s">
        <v>4</v>
      </c>
      <c r="D847" s="1">
        <v>5</v>
      </c>
      <c r="E847" s="1" t="s">
        <v>165</v>
      </c>
      <c r="F847">
        <v>6</v>
      </c>
      <c r="G847" t="str">
        <f>+VLOOKUP(bloque3_2[[#This Row],[niño]],BD.niños[[Código]:[sexo]],6,FALSE)</f>
        <v>5 y 6</v>
      </c>
      <c r="H847" t="str">
        <f>+VLOOKUP(bloque3_2[[#This Row],[niño]],BD.niños[[Código]:[sexo]],7,FALSE)</f>
        <v>M</v>
      </c>
      <c r="I847" s="1">
        <v>3</v>
      </c>
    </row>
    <row r="848" spans="1:9" x14ac:dyDescent="0.55000000000000004">
      <c r="A848" s="1">
        <v>28</v>
      </c>
      <c r="B848" t="s">
        <v>565</v>
      </c>
      <c r="C848" s="1" t="s">
        <v>4</v>
      </c>
      <c r="D848" s="1">
        <v>5</v>
      </c>
      <c r="E848" s="1" t="s">
        <v>168</v>
      </c>
      <c r="F848">
        <v>3</v>
      </c>
      <c r="G848" t="str">
        <f>+VLOOKUP(bloque3_2[[#This Row],[niño]],BD.niños[[Código]:[sexo]],6,FALSE)</f>
        <v>7 y 8</v>
      </c>
      <c r="H848" t="str">
        <f>+VLOOKUP(bloque3_2[[#This Row],[niño]],BD.niños[[Código]:[sexo]],7,FALSE)</f>
        <v>F</v>
      </c>
      <c r="I848" s="1">
        <v>3</v>
      </c>
    </row>
    <row r="849" spans="1:9" x14ac:dyDescent="0.55000000000000004">
      <c r="A849" s="1">
        <v>28</v>
      </c>
      <c r="B849" t="s">
        <v>565</v>
      </c>
      <c r="C849" s="1" t="s">
        <v>4</v>
      </c>
      <c r="D849" s="1">
        <v>5</v>
      </c>
      <c r="E849" s="1" t="s">
        <v>172</v>
      </c>
      <c r="F849">
        <v>5</v>
      </c>
      <c r="G849" t="str">
        <f>+VLOOKUP(bloque3_2[[#This Row],[niño]],BD.niños[[Código]:[sexo]],6,FALSE)</f>
        <v>7 y 8</v>
      </c>
      <c r="H849" t="str">
        <f>+VLOOKUP(bloque3_2[[#This Row],[niño]],BD.niños[[Código]:[sexo]],7,FALSE)</f>
        <v>F</v>
      </c>
      <c r="I849" s="1">
        <v>3</v>
      </c>
    </row>
    <row r="850" spans="1:9" x14ac:dyDescent="0.55000000000000004">
      <c r="A850" s="1">
        <v>28</v>
      </c>
      <c r="B850" t="s">
        <v>565</v>
      </c>
      <c r="C850" s="1" t="s">
        <v>4</v>
      </c>
      <c r="D850" s="1">
        <v>5</v>
      </c>
      <c r="E850" s="1" t="s">
        <v>176</v>
      </c>
      <c r="F850">
        <v>3</v>
      </c>
      <c r="G850" t="str">
        <f>+VLOOKUP(bloque3_2[[#This Row],[niño]],BD.niños[[Código]:[sexo]],6,FALSE)</f>
        <v>5 y 6</v>
      </c>
      <c r="H850" t="str">
        <f>+VLOOKUP(bloque3_2[[#This Row],[niño]],BD.niños[[Código]:[sexo]],7,FALSE)</f>
        <v>F</v>
      </c>
      <c r="I850" s="1">
        <v>3</v>
      </c>
    </row>
    <row r="851" spans="1:9" x14ac:dyDescent="0.55000000000000004">
      <c r="A851" s="1">
        <v>28</v>
      </c>
      <c r="B851" t="s">
        <v>565</v>
      </c>
      <c r="C851" s="1" t="s">
        <v>4</v>
      </c>
      <c r="D851" s="1">
        <v>5</v>
      </c>
      <c r="E851" s="1" t="s">
        <v>180</v>
      </c>
      <c r="F851">
        <v>3</v>
      </c>
      <c r="G851" t="str">
        <f>+VLOOKUP(bloque3_2[[#This Row],[niño]],BD.niños[[Código]:[sexo]],6,FALSE)</f>
        <v>7 y 8</v>
      </c>
      <c r="H851" t="str">
        <f>+VLOOKUP(bloque3_2[[#This Row],[niño]],BD.niños[[Código]:[sexo]],7,FALSE)</f>
        <v>F</v>
      </c>
      <c r="I851" s="1">
        <v>3</v>
      </c>
    </row>
    <row r="852" spans="1:9" x14ac:dyDescent="0.55000000000000004">
      <c r="A852" s="1">
        <v>28</v>
      </c>
      <c r="B852" t="s">
        <v>565</v>
      </c>
      <c r="C852" s="1" t="s">
        <v>4</v>
      </c>
      <c r="D852" s="1">
        <v>5</v>
      </c>
      <c r="E852" s="1" t="s">
        <v>234</v>
      </c>
      <c r="F852">
        <v>5</v>
      </c>
      <c r="G852" t="str">
        <f>+VLOOKUP(bloque3_2[[#This Row],[niño]],BD.niños[[Código]:[sexo]],6,FALSE)</f>
        <v>9 y 10</v>
      </c>
      <c r="H852" t="str">
        <f>+VLOOKUP(bloque3_2[[#This Row],[niño]],BD.niños[[Código]:[sexo]],7,FALSE)</f>
        <v>M</v>
      </c>
      <c r="I852" s="1">
        <v>3</v>
      </c>
    </row>
    <row r="853" spans="1:9" x14ac:dyDescent="0.55000000000000004">
      <c r="A853" s="1">
        <v>28</v>
      </c>
      <c r="B853" t="s">
        <v>565</v>
      </c>
      <c r="C853" s="1" t="s">
        <v>4</v>
      </c>
      <c r="D853" s="1">
        <v>5</v>
      </c>
      <c r="E853" s="1" t="s">
        <v>238</v>
      </c>
      <c r="F853">
        <v>5</v>
      </c>
      <c r="G853" t="str">
        <f>+VLOOKUP(bloque3_2[[#This Row],[niño]],BD.niños[[Código]:[sexo]],6,FALSE)</f>
        <v>9 y 10</v>
      </c>
      <c r="H853" t="str">
        <f>+VLOOKUP(bloque3_2[[#This Row],[niño]],BD.niños[[Código]:[sexo]],7,FALSE)</f>
        <v>M</v>
      </c>
      <c r="I853" s="1">
        <v>3</v>
      </c>
    </row>
    <row r="854" spans="1:9" x14ac:dyDescent="0.55000000000000004">
      <c r="A854" s="1">
        <v>28</v>
      </c>
      <c r="B854" t="s">
        <v>565</v>
      </c>
      <c r="C854" s="1" t="s">
        <v>4</v>
      </c>
      <c r="D854" s="1">
        <v>5</v>
      </c>
      <c r="E854" s="1" t="s">
        <v>241</v>
      </c>
      <c r="F854">
        <v>7</v>
      </c>
      <c r="G854" t="str">
        <f>+VLOOKUP(bloque3_2[[#This Row],[niño]],BD.niños[[Código]:[sexo]],6,FALSE)</f>
        <v>9 y 10</v>
      </c>
      <c r="H854" t="str">
        <f>+VLOOKUP(bloque3_2[[#This Row],[niño]],BD.niños[[Código]:[sexo]],7,FALSE)</f>
        <v>F</v>
      </c>
      <c r="I854" s="1">
        <v>3</v>
      </c>
    </row>
    <row r="855" spans="1:9" x14ac:dyDescent="0.55000000000000004">
      <c r="A855" s="1">
        <v>28</v>
      </c>
      <c r="B855" t="s">
        <v>565</v>
      </c>
      <c r="C855" s="1" t="s">
        <v>4</v>
      </c>
      <c r="D855" s="1">
        <v>5</v>
      </c>
      <c r="E855" s="1" t="s">
        <v>245</v>
      </c>
      <c r="F855">
        <v>5</v>
      </c>
      <c r="G855" t="str">
        <f>+VLOOKUP(bloque3_2[[#This Row],[niño]],BD.niños[[Código]:[sexo]],6,FALSE)</f>
        <v>7 y 8</v>
      </c>
      <c r="H855" t="str">
        <f>+VLOOKUP(bloque3_2[[#This Row],[niño]],BD.niños[[Código]:[sexo]],7,FALSE)</f>
        <v>M</v>
      </c>
      <c r="I855" s="1">
        <v>3</v>
      </c>
    </row>
    <row r="856" spans="1:9" x14ac:dyDescent="0.55000000000000004">
      <c r="A856" s="1">
        <v>28</v>
      </c>
      <c r="B856" t="s">
        <v>565</v>
      </c>
      <c r="C856" s="1" t="s">
        <v>4</v>
      </c>
      <c r="D856" s="1">
        <v>5</v>
      </c>
      <c r="E856" s="1" t="s">
        <v>249</v>
      </c>
      <c r="F856">
        <v>5</v>
      </c>
      <c r="G856" t="str">
        <f>+VLOOKUP(bloque3_2[[#This Row],[niño]],BD.niños[[Código]:[sexo]],6,FALSE)</f>
        <v>5 y 6</v>
      </c>
      <c r="H856" t="str">
        <f>+VLOOKUP(bloque3_2[[#This Row],[niño]],BD.niños[[Código]:[sexo]],7,FALSE)</f>
        <v>M</v>
      </c>
      <c r="I856" s="1">
        <v>3</v>
      </c>
    </row>
    <row r="857" spans="1:9" x14ac:dyDescent="0.55000000000000004">
      <c r="A857" s="1">
        <v>28</v>
      </c>
      <c r="B857" t="s">
        <v>565</v>
      </c>
      <c r="C857" s="1" t="s">
        <v>4</v>
      </c>
      <c r="D857" s="1">
        <v>5</v>
      </c>
      <c r="E857" s="1" t="s">
        <v>253</v>
      </c>
      <c r="F857">
        <v>5</v>
      </c>
      <c r="G857" t="str">
        <f>+VLOOKUP(bloque3_2[[#This Row],[niño]],BD.niños[[Código]:[sexo]],6,FALSE)</f>
        <v>7 y 8</v>
      </c>
      <c r="H857" t="str">
        <f>+VLOOKUP(bloque3_2[[#This Row],[niño]],BD.niños[[Código]:[sexo]],7,FALSE)</f>
        <v>M</v>
      </c>
      <c r="I857" s="1">
        <v>3</v>
      </c>
    </row>
    <row r="858" spans="1:9" x14ac:dyDescent="0.55000000000000004">
      <c r="A858" s="1">
        <v>28</v>
      </c>
      <c r="B858" t="s">
        <v>565</v>
      </c>
      <c r="C858" s="1" t="s">
        <v>4</v>
      </c>
      <c r="D858" s="1">
        <v>5</v>
      </c>
      <c r="E858" s="1" t="s">
        <v>257</v>
      </c>
      <c r="F858">
        <v>5</v>
      </c>
      <c r="G858" t="str">
        <f>+VLOOKUP(bloque3_2[[#This Row],[niño]],BD.niños[[Código]:[sexo]],6,FALSE)</f>
        <v>7 y 8</v>
      </c>
      <c r="H858" t="str">
        <f>+VLOOKUP(bloque3_2[[#This Row],[niño]],BD.niños[[Código]:[sexo]],7,FALSE)</f>
        <v>M</v>
      </c>
      <c r="I858" s="1">
        <v>3</v>
      </c>
    </row>
    <row r="859" spans="1:9" x14ac:dyDescent="0.55000000000000004">
      <c r="A859" s="1">
        <v>28</v>
      </c>
      <c r="B859" t="s">
        <v>565</v>
      </c>
      <c r="C859" s="1" t="s">
        <v>4</v>
      </c>
      <c r="D859" s="1">
        <v>5</v>
      </c>
      <c r="E859" s="1" t="s">
        <v>299</v>
      </c>
      <c r="F859">
        <v>5</v>
      </c>
      <c r="G859" t="str">
        <f>+VLOOKUP(bloque3_2[[#This Row],[niño]],BD.niños[[Código]:[sexo]],6,FALSE)</f>
        <v>7 y 8</v>
      </c>
      <c r="H859" t="str">
        <f>+VLOOKUP(bloque3_2[[#This Row],[niño]],BD.niños[[Código]:[sexo]],7,FALSE)</f>
        <v>M</v>
      </c>
      <c r="I859" s="1">
        <v>3</v>
      </c>
    </row>
    <row r="860" spans="1:9" x14ac:dyDescent="0.55000000000000004">
      <c r="A860" s="1">
        <v>28</v>
      </c>
      <c r="B860" t="s">
        <v>565</v>
      </c>
      <c r="C860" s="1" t="s">
        <v>4</v>
      </c>
      <c r="D860" s="1">
        <v>5</v>
      </c>
      <c r="E860" s="1" t="s">
        <v>301</v>
      </c>
      <c r="F860">
        <v>6</v>
      </c>
      <c r="G860" t="str">
        <f>+VLOOKUP(bloque3_2[[#This Row],[niño]],BD.niños[[Código]:[sexo]],6,FALSE)</f>
        <v>5 y 6</v>
      </c>
      <c r="H860" t="str">
        <f>+VLOOKUP(bloque3_2[[#This Row],[niño]],BD.niños[[Código]:[sexo]],7,FALSE)</f>
        <v>M</v>
      </c>
      <c r="I860" s="1">
        <v>3</v>
      </c>
    </row>
    <row r="861" spans="1:9" x14ac:dyDescent="0.55000000000000004">
      <c r="A861" s="1">
        <v>28</v>
      </c>
      <c r="B861" t="s">
        <v>565</v>
      </c>
      <c r="C861" s="1" t="s">
        <v>4</v>
      </c>
      <c r="D861" s="1">
        <v>5</v>
      </c>
      <c r="E861" s="1" t="s">
        <v>305</v>
      </c>
      <c r="F861">
        <v>5</v>
      </c>
      <c r="G861" t="str">
        <f>+VLOOKUP(bloque3_2[[#This Row],[niño]],BD.niños[[Código]:[sexo]],6,FALSE)</f>
        <v>7 y 8</v>
      </c>
      <c r="H861" t="str">
        <f>+VLOOKUP(bloque3_2[[#This Row],[niño]],BD.niños[[Código]:[sexo]],7,FALSE)</f>
        <v>M</v>
      </c>
      <c r="I861" s="1">
        <v>3</v>
      </c>
    </row>
    <row r="862" spans="1:9" x14ac:dyDescent="0.55000000000000004">
      <c r="A862" s="1">
        <v>28</v>
      </c>
      <c r="B862" t="s">
        <v>565</v>
      </c>
      <c r="C862" s="1" t="s">
        <v>4</v>
      </c>
      <c r="D862" s="1">
        <v>5</v>
      </c>
      <c r="E862" s="1" t="s">
        <v>308</v>
      </c>
      <c r="F862">
        <v>5</v>
      </c>
      <c r="G862" t="str">
        <f>+VLOOKUP(bloque3_2[[#This Row],[niño]],BD.niños[[Código]:[sexo]],6,FALSE)</f>
        <v>9 y 10</v>
      </c>
      <c r="H862" t="str">
        <f>+VLOOKUP(bloque3_2[[#This Row],[niño]],BD.niños[[Código]:[sexo]],7,FALSE)</f>
        <v>M</v>
      </c>
      <c r="I862" s="1">
        <v>3</v>
      </c>
    </row>
    <row r="863" spans="1:9" x14ac:dyDescent="0.55000000000000004">
      <c r="A863" s="1">
        <v>28</v>
      </c>
      <c r="B863" t="s">
        <v>565</v>
      </c>
      <c r="C863" s="1" t="s">
        <v>4</v>
      </c>
      <c r="D863" s="1">
        <v>5</v>
      </c>
      <c r="E863" s="1" t="s">
        <v>311</v>
      </c>
      <c r="F863">
        <v>3</v>
      </c>
      <c r="G863" t="str">
        <f>+VLOOKUP(bloque3_2[[#This Row],[niño]],BD.niños[[Código]:[sexo]],6,FALSE)</f>
        <v>9 y 10</v>
      </c>
      <c r="H863" t="str">
        <f>+VLOOKUP(bloque3_2[[#This Row],[niño]],BD.niños[[Código]:[sexo]],7,FALSE)</f>
        <v>M</v>
      </c>
      <c r="I863" s="1">
        <v>3</v>
      </c>
    </row>
    <row r="864" spans="1:9" x14ac:dyDescent="0.55000000000000004">
      <c r="A864" s="1">
        <v>28</v>
      </c>
      <c r="B864" t="s">
        <v>565</v>
      </c>
      <c r="C864" s="1" t="s">
        <v>4</v>
      </c>
      <c r="D864" s="1">
        <v>5</v>
      </c>
      <c r="E864" s="1" t="s">
        <v>314</v>
      </c>
      <c r="F864">
        <v>5</v>
      </c>
      <c r="G864" t="str">
        <f>+VLOOKUP(bloque3_2[[#This Row],[niño]],BD.niños[[Código]:[sexo]],6,FALSE)</f>
        <v>9 y 10</v>
      </c>
      <c r="H864" t="str">
        <f>+VLOOKUP(bloque3_2[[#This Row],[niño]],BD.niños[[Código]:[sexo]],7,FALSE)</f>
        <v>M</v>
      </c>
      <c r="I864" s="1">
        <v>3</v>
      </c>
    </row>
    <row r="865" spans="1:9" x14ac:dyDescent="0.55000000000000004">
      <c r="A865" s="1">
        <v>28</v>
      </c>
      <c r="B865" t="s">
        <v>565</v>
      </c>
      <c r="C865" s="1" t="s">
        <v>4</v>
      </c>
      <c r="D865" s="1">
        <v>5</v>
      </c>
      <c r="E865" s="1" t="s">
        <v>372</v>
      </c>
      <c r="F865">
        <v>6</v>
      </c>
      <c r="G865" t="str">
        <f>+VLOOKUP(bloque3_2[[#This Row],[niño]],BD.niños[[Código]:[sexo]],6,FALSE)</f>
        <v>9 y 10</v>
      </c>
      <c r="H865" t="str">
        <f>+VLOOKUP(bloque3_2[[#This Row],[niño]],BD.niños[[Código]:[sexo]],7,FALSE)</f>
        <v>M</v>
      </c>
      <c r="I865" s="1">
        <v>3</v>
      </c>
    </row>
    <row r="866" spans="1:9" x14ac:dyDescent="0.55000000000000004">
      <c r="A866" s="1">
        <v>28</v>
      </c>
      <c r="B866" t="s">
        <v>565</v>
      </c>
      <c r="C866" s="1" t="s">
        <v>4</v>
      </c>
      <c r="D866" s="1">
        <v>5</v>
      </c>
      <c r="E866" s="1" t="s">
        <v>337</v>
      </c>
      <c r="F866">
        <v>5</v>
      </c>
      <c r="G866" t="str">
        <f>+VLOOKUP(bloque3_2[[#This Row],[niño]],BD.niños[[Código]:[sexo]],6,FALSE)</f>
        <v>7 y 8</v>
      </c>
      <c r="H866" t="str">
        <f>+VLOOKUP(bloque3_2[[#This Row],[niño]],BD.niños[[Código]:[sexo]],7,FALSE)</f>
        <v>M</v>
      </c>
      <c r="I866" s="1">
        <v>3</v>
      </c>
    </row>
    <row r="867" spans="1:9" x14ac:dyDescent="0.55000000000000004">
      <c r="A867" s="1">
        <v>28</v>
      </c>
      <c r="B867" t="s">
        <v>565</v>
      </c>
      <c r="C867" s="1" t="s">
        <v>4</v>
      </c>
      <c r="D867" s="1">
        <v>5</v>
      </c>
      <c r="E867" s="1" t="s">
        <v>341</v>
      </c>
      <c r="F867">
        <v>5</v>
      </c>
      <c r="G867" t="str">
        <f>+VLOOKUP(bloque3_2[[#This Row],[niño]],BD.niños[[Código]:[sexo]],6,FALSE)</f>
        <v>7 y 8</v>
      </c>
      <c r="H867" t="str">
        <f>+VLOOKUP(bloque3_2[[#This Row],[niño]],BD.niños[[Código]:[sexo]],7,FALSE)</f>
        <v>F</v>
      </c>
      <c r="I867" s="1">
        <v>3</v>
      </c>
    </row>
    <row r="868" spans="1:9" x14ac:dyDescent="0.55000000000000004">
      <c r="A868" s="1">
        <v>28</v>
      </c>
      <c r="B868" t="s">
        <v>565</v>
      </c>
      <c r="C868" s="1" t="s">
        <v>4</v>
      </c>
      <c r="D868" s="1">
        <v>5</v>
      </c>
      <c r="E868" s="1" t="s">
        <v>344</v>
      </c>
      <c r="F868">
        <v>5</v>
      </c>
      <c r="G868" t="str">
        <f>+VLOOKUP(bloque3_2[[#This Row],[niño]],BD.niños[[Código]:[sexo]],6,FALSE)</f>
        <v>5 y 6</v>
      </c>
      <c r="H868" t="str">
        <f>+VLOOKUP(bloque3_2[[#This Row],[niño]],BD.niños[[Código]:[sexo]],7,FALSE)</f>
        <v>F</v>
      </c>
      <c r="I868" s="1">
        <v>3</v>
      </c>
    </row>
    <row r="869" spans="1:9" x14ac:dyDescent="0.55000000000000004">
      <c r="A869" s="1">
        <v>28</v>
      </c>
      <c r="B869" t="s">
        <v>565</v>
      </c>
      <c r="C869" s="1" t="s">
        <v>4</v>
      </c>
      <c r="D869" s="1">
        <v>5</v>
      </c>
      <c r="E869" s="1" t="s">
        <v>348</v>
      </c>
      <c r="F869">
        <v>3</v>
      </c>
      <c r="G869" t="str">
        <f>+VLOOKUP(bloque3_2[[#This Row],[niño]],BD.niños[[Código]:[sexo]],6,FALSE)</f>
        <v>5 y 6</v>
      </c>
      <c r="H869" t="str">
        <f>+VLOOKUP(bloque3_2[[#This Row],[niño]],BD.niños[[Código]:[sexo]],7,FALSE)</f>
        <v>M</v>
      </c>
      <c r="I869" s="1">
        <v>3</v>
      </c>
    </row>
    <row r="870" spans="1:9" x14ac:dyDescent="0.55000000000000004">
      <c r="A870" s="1">
        <v>29</v>
      </c>
      <c r="B870" t="s">
        <v>566</v>
      </c>
      <c r="C870" s="1" t="s">
        <v>2</v>
      </c>
      <c r="D870" s="1">
        <v>1</v>
      </c>
      <c r="E870" s="1" t="s">
        <v>89</v>
      </c>
      <c r="F870">
        <v>1</v>
      </c>
      <c r="G870" t="str">
        <f>+VLOOKUP(bloque3_2[[#This Row],[niño]],BD.niños[[Código]:[sexo]],6,FALSE)</f>
        <v>9 y 10</v>
      </c>
      <c r="H870" t="str">
        <f>+VLOOKUP(bloque3_2[[#This Row],[niño]],BD.niños[[Código]:[sexo]],7,FALSE)</f>
        <v>F</v>
      </c>
      <c r="I870" s="1">
        <v>3</v>
      </c>
    </row>
    <row r="871" spans="1:9" x14ac:dyDescent="0.55000000000000004">
      <c r="A871" s="1">
        <v>29</v>
      </c>
      <c r="B871" t="s">
        <v>566</v>
      </c>
      <c r="C871" s="1" t="s">
        <v>2</v>
      </c>
      <c r="D871" s="1">
        <v>1</v>
      </c>
      <c r="E871" s="1" t="s">
        <v>93</v>
      </c>
      <c r="F871">
        <v>1</v>
      </c>
      <c r="G871" t="str">
        <f>+VLOOKUP(bloque3_2[[#This Row],[niño]],BD.niños[[Código]:[sexo]],6,FALSE)</f>
        <v>9 y 10</v>
      </c>
      <c r="H871" t="str">
        <f>+VLOOKUP(bloque3_2[[#This Row],[niño]],BD.niños[[Código]:[sexo]],7,FALSE)</f>
        <v>F</v>
      </c>
      <c r="I871" s="1">
        <v>3</v>
      </c>
    </row>
    <row r="872" spans="1:9" x14ac:dyDescent="0.55000000000000004">
      <c r="A872" s="1">
        <v>29</v>
      </c>
      <c r="B872" t="s">
        <v>566</v>
      </c>
      <c r="C872" s="1" t="s">
        <v>2</v>
      </c>
      <c r="D872" s="1">
        <v>1</v>
      </c>
      <c r="E872" s="1" t="s">
        <v>97</v>
      </c>
      <c r="F872">
        <v>1</v>
      </c>
      <c r="G872" t="str">
        <f>+VLOOKUP(bloque3_2[[#This Row],[niño]],BD.niños[[Código]:[sexo]],6,FALSE)</f>
        <v>9 y 10</v>
      </c>
      <c r="H872" t="str">
        <f>+VLOOKUP(bloque3_2[[#This Row],[niño]],BD.niños[[Código]:[sexo]],7,FALSE)</f>
        <v>F</v>
      </c>
      <c r="I872" s="1">
        <v>3</v>
      </c>
    </row>
    <row r="873" spans="1:9" x14ac:dyDescent="0.55000000000000004">
      <c r="A873" s="1">
        <v>29</v>
      </c>
      <c r="B873" t="s">
        <v>566</v>
      </c>
      <c r="C873" s="1" t="s">
        <v>2</v>
      </c>
      <c r="D873" s="1">
        <v>1</v>
      </c>
      <c r="E873" s="1" t="s">
        <v>101</v>
      </c>
      <c r="F873">
        <v>1</v>
      </c>
      <c r="G873" t="str">
        <f>+VLOOKUP(bloque3_2[[#This Row],[niño]],BD.niños[[Código]:[sexo]],6,FALSE)</f>
        <v>9 y 10</v>
      </c>
      <c r="H873" t="str">
        <f>+VLOOKUP(bloque3_2[[#This Row],[niño]],BD.niños[[Código]:[sexo]],7,FALSE)</f>
        <v>F</v>
      </c>
      <c r="I873" s="1">
        <v>3</v>
      </c>
    </row>
    <row r="874" spans="1:9" x14ac:dyDescent="0.55000000000000004">
      <c r="A874" s="1">
        <v>29</v>
      </c>
      <c r="B874" t="s">
        <v>566</v>
      </c>
      <c r="C874" s="1" t="s">
        <v>2</v>
      </c>
      <c r="D874" s="1">
        <v>1</v>
      </c>
      <c r="E874" s="1" t="s">
        <v>150</v>
      </c>
      <c r="F874">
        <v>1</v>
      </c>
      <c r="G874" t="str">
        <f>+VLOOKUP(bloque3_2[[#This Row],[niño]],BD.niños[[Código]:[sexo]],6,FALSE)</f>
        <v>5 y 6</v>
      </c>
      <c r="H874" t="str">
        <f>+VLOOKUP(bloque3_2[[#This Row],[niño]],BD.niños[[Código]:[sexo]],7,FALSE)</f>
        <v>F</v>
      </c>
      <c r="I874" s="1">
        <v>3</v>
      </c>
    </row>
    <row r="875" spans="1:9" x14ac:dyDescent="0.55000000000000004">
      <c r="A875" s="1">
        <v>29</v>
      </c>
      <c r="B875" t="s">
        <v>566</v>
      </c>
      <c r="C875" s="1" t="s">
        <v>2</v>
      </c>
      <c r="D875" s="1">
        <v>1</v>
      </c>
      <c r="E875" s="1" t="s">
        <v>153</v>
      </c>
      <c r="F875">
        <v>1</v>
      </c>
      <c r="G875" t="str">
        <f>+VLOOKUP(bloque3_2[[#This Row],[niño]],BD.niños[[Código]:[sexo]],6,FALSE)</f>
        <v>7 y 8</v>
      </c>
      <c r="H875" t="str">
        <f>+VLOOKUP(bloque3_2[[#This Row],[niño]],BD.niños[[Código]:[sexo]],7,FALSE)</f>
        <v>M</v>
      </c>
      <c r="I875" s="1">
        <v>3</v>
      </c>
    </row>
    <row r="876" spans="1:9" x14ac:dyDescent="0.55000000000000004">
      <c r="A876" s="1">
        <v>29</v>
      </c>
      <c r="B876" t="s">
        <v>566</v>
      </c>
      <c r="C876" s="1" t="s">
        <v>2</v>
      </c>
      <c r="D876" s="1">
        <v>1</v>
      </c>
      <c r="E876" s="1" t="s">
        <v>157</v>
      </c>
      <c r="F876">
        <v>1</v>
      </c>
      <c r="G876" t="str">
        <f>+VLOOKUP(bloque3_2[[#This Row],[niño]],BD.niños[[Código]:[sexo]],6,FALSE)</f>
        <v>7 y 8</v>
      </c>
      <c r="H876" t="str">
        <f>+VLOOKUP(bloque3_2[[#This Row],[niño]],BD.niños[[Código]:[sexo]],7,FALSE)</f>
        <v>M</v>
      </c>
      <c r="I876" s="1">
        <v>3</v>
      </c>
    </row>
    <row r="877" spans="1:9" x14ac:dyDescent="0.55000000000000004">
      <c r="A877" s="1">
        <v>29</v>
      </c>
      <c r="B877" t="s">
        <v>566</v>
      </c>
      <c r="C877" s="1" t="s">
        <v>2</v>
      </c>
      <c r="D877" s="1">
        <v>1</v>
      </c>
      <c r="E877" s="1" t="s">
        <v>164</v>
      </c>
      <c r="F877">
        <v>1</v>
      </c>
      <c r="G877" t="str">
        <f>+VLOOKUP(bloque3_2[[#This Row],[niño]],BD.niños[[Código]:[sexo]],6,FALSE)</f>
        <v>5 y 6</v>
      </c>
      <c r="H877" t="str">
        <f>+VLOOKUP(bloque3_2[[#This Row],[niño]],BD.niños[[Código]:[sexo]],7,FALSE)</f>
        <v>M</v>
      </c>
      <c r="I877" s="1">
        <v>3</v>
      </c>
    </row>
    <row r="878" spans="1:9" x14ac:dyDescent="0.55000000000000004">
      <c r="A878" s="1">
        <v>29</v>
      </c>
      <c r="B878" t="s">
        <v>566</v>
      </c>
      <c r="C878" s="1" t="s">
        <v>2</v>
      </c>
      <c r="D878" s="1">
        <v>1</v>
      </c>
      <c r="E878" s="1" t="s">
        <v>165</v>
      </c>
      <c r="F878">
        <v>1</v>
      </c>
      <c r="G878" t="str">
        <f>+VLOOKUP(bloque3_2[[#This Row],[niño]],BD.niños[[Código]:[sexo]],6,FALSE)</f>
        <v>5 y 6</v>
      </c>
      <c r="H878" t="str">
        <f>+VLOOKUP(bloque3_2[[#This Row],[niño]],BD.niños[[Código]:[sexo]],7,FALSE)</f>
        <v>M</v>
      </c>
      <c r="I878" s="1">
        <v>3</v>
      </c>
    </row>
    <row r="879" spans="1:9" x14ac:dyDescent="0.55000000000000004">
      <c r="A879" s="1">
        <v>29</v>
      </c>
      <c r="B879" t="s">
        <v>566</v>
      </c>
      <c r="C879" s="1" t="s">
        <v>2</v>
      </c>
      <c r="D879" s="1">
        <v>1</v>
      </c>
      <c r="E879" s="1" t="s">
        <v>168</v>
      </c>
      <c r="F879">
        <v>3</v>
      </c>
      <c r="G879" t="str">
        <f>+VLOOKUP(bloque3_2[[#This Row],[niño]],BD.niños[[Código]:[sexo]],6,FALSE)</f>
        <v>7 y 8</v>
      </c>
      <c r="H879" t="str">
        <f>+VLOOKUP(bloque3_2[[#This Row],[niño]],BD.niños[[Código]:[sexo]],7,FALSE)</f>
        <v>F</v>
      </c>
      <c r="I879" s="1">
        <v>3</v>
      </c>
    </row>
    <row r="880" spans="1:9" x14ac:dyDescent="0.55000000000000004">
      <c r="A880" s="1">
        <v>29</v>
      </c>
      <c r="B880" t="s">
        <v>566</v>
      </c>
      <c r="C880" s="1" t="s">
        <v>2</v>
      </c>
      <c r="D880" s="1">
        <v>1</v>
      </c>
      <c r="E880" s="1" t="s">
        <v>172</v>
      </c>
      <c r="F880">
        <v>1</v>
      </c>
      <c r="G880" t="str">
        <f>+VLOOKUP(bloque3_2[[#This Row],[niño]],BD.niños[[Código]:[sexo]],6,FALSE)</f>
        <v>7 y 8</v>
      </c>
      <c r="H880" t="str">
        <f>+VLOOKUP(bloque3_2[[#This Row],[niño]],BD.niños[[Código]:[sexo]],7,FALSE)</f>
        <v>F</v>
      </c>
      <c r="I880" s="1">
        <v>3</v>
      </c>
    </row>
    <row r="881" spans="1:9" x14ac:dyDescent="0.55000000000000004">
      <c r="A881" s="1">
        <v>29</v>
      </c>
      <c r="B881" t="s">
        <v>566</v>
      </c>
      <c r="C881" s="1" t="s">
        <v>2</v>
      </c>
      <c r="D881" s="1">
        <v>1</v>
      </c>
      <c r="E881" s="1" t="s">
        <v>176</v>
      </c>
      <c r="F881">
        <v>1</v>
      </c>
      <c r="G881" t="str">
        <f>+VLOOKUP(bloque3_2[[#This Row],[niño]],BD.niños[[Código]:[sexo]],6,FALSE)</f>
        <v>5 y 6</v>
      </c>
      <c r="H881" t="str">
        <f>+VLOOKUP(bloque3_2[[#This Row],[niño]],BD.niños[[Código]:[sexo]],7,FALSE)</f>
        <v>F</v>
      </c>
      <c r="I881" s="1">
        <v>3</v>
      </c>
    </row>
    <row r="882" spans="1:9" x14ac:dyDescent="0.55000000000000004">
      <c r="A882" s="1">
        <v>29</v>
      </c>
      <c r="B882" t="s">
        <v>566</v>
      </c>
      <c r="C882" s="1" t="s">
        <v>2</v>
      </c>
      <c r="D882" s="1">
        <v>1</v>
      </c>
      <c r="E882" s="1" t="s">
        <v>180</v>
      </c>
      <c r="F882">
        <v>1</v>
      </c>
      <c r="G882" t="str">
        <f>+VLOOKUP(bloque3_2[[#This Row],[niño]],BD.niños[[Código]:[sexo]],6,FALSE)</f>
        <v>7 y 8</v>
      </c>
      <c r="H882" t="str">
        <f>+VLOOKUP(bloque3_2[[#This Row],[niño]],BD.niños[[Código]:[sexo]],7,FALSE)</f>
        <v>F</v>
      </c>
      <c r="I882" s="1">
        <v>3</v>
      </c>
    </row>
    <row r="883" spans="1:9" x14ac:dyDescent="0.55000000000000004">
      <c r="A883" s="1">
        <v>29</v>
      </c>
      <c r="B883" t="s">
        <v>566</v>
      </c>
      <c r="C883" s="1" t="s">
        <v>2</v>
      </c>
      <c r="D883" s="1">
        <v>1</v>
      </c>
      <c r="E883" s="1" t="s">
        <v>234</v>
      </c>
      <c r="F883">
        <v>1</v>
      </c>
      <c r="G883" t="str">
        <f>+VLOOKUP(bloque3_2[[#This Row],[niño]],BD.niños[[Código]:[sexo]],6,FALSE)</f>
        <v>9 y 10</v>
      </c>
      <c r="H883" t="str">
        <f>+VLOOKUP(bloque3_2[[#This Row],[niño]],BD.niños[[Código]:[sexo]],7,FALSE)</f>
        <v>M</v>
      </c>
      <c r="I883" s="1">
        <v>3</v>
      </c>
    </row>
    <row r="884" spans="1:9" x14ac:dyDescent="0.55000000000000004">
      <c r="A884" s="1">
        <v>29</v>
      </c>
      <c r="B884" t="s">
        <v>566</v>
      </c>
      <c r="C884" s="1" t="s">
        <v>2</v>
      </c>
      <c r="D884" s="1">
        <v>1</v>
      </c>
      <c r="E884" s="1" t="s">
        <v>238</v>
      </c>
      <c r="F884">
        <v>1</v>
      </c>
      <c r="G884" t="str">
        <f>+VLOOKUP(bloque3_2[[#This Row],[niño]],BD.niños[[Código]:[sexo]],6,FALSE)</f>
        <v>9 y 10</v>
      </c>
      <c r="H884" t="str">
        <f>+VLOOKUP(bloque3_2[[#This Row],[niño]],BD.niños[[Código]:[sexo]],7,FALSE)</f>
        <v>M</v>
      </c>
      <c r="I884" s="1">
        <v>3</v>
      </c>
    </row>
    <row r="885" spans="1:9" x14ac:dyDescent="0.55000000000000004">
      <c r="A885" s="1">
        <v>29</v>
      </c>
      <c r="B885" t="s">
        <v>566</v>
      </c>
      <c r="C885" s="1" t="s">
        <v>2</v>
      </c>
      <c r="D885" s="1">
        <v>1</v>
      </c>
      <c r="E885" s="1" t="s">
        <v>241</v>
      </c>
      <c r="F885">
        <v>1</v>
      </c>
      <c r="G885" t="str">
        <f>+VLOOKUP(bloque3_2[[#This Row],[niño]],BD.niños[[Código]:[sexo]],6,FALSE)</f>
        <v>9 y 10</v>
      </c>
      <c r="H885" t="str">
        <f>+VLOOKUP(bloque3_2[[#This Row],[niño]],BD.niños[[Código]:[sexo]],7,FALSE)</f>
        <v>F</v>
      </c>
      <c r="I885" s="1">
        <v>3</v>
      </c>
    </row>
    <row r="886" spans="1:9" x14ac:dyDescent="0.55000000000000004">
      <c r="A886" s="1">
        <v>29</v>
      </c>
      <c r="B886" t="s">
        <v>566</v>
      </c>
      <c r="C886" s="1" t="s">
        <v>2</v>
      </c>
      <c r="D886" s="1">
        <v>1</v>
      </c>
      <c r="E886" s="1" t="s">
        <v>245</v>
      </c>
      <c r="F886">
        <v>1</v>
      </c>
      <c r="G886" t="str">
        <f>+VLOOKUP(bloque3_2[[#This Row],[niño]],BD.niños[[Código]:[sexo]],6,FALSE)</f>
        <v>7 y 8</v>
      </c>
      <c r="H886" t="str">
        <f>+VLOOKUP(bloque3_2[[#This Row],[niño]],BD.niños[[Código]:[sexo]],7,FALSE)</f>
        <v>M</v>
      </c>
      <c r="I886" s="1">
        <v>3</v>
      </c>
    </row>
    <row r="887" spans="1:9" x14ac:dyDescent="0.55000000000000004">
      <c r="A887" s="1">
        <v>29</v>
      </c>
      <c r="B887" t="s">
        <v>566</v>
      </c>
      <c r="C887" s="1" t="s">
        <v>2</v>
      </c>
      <c r="D887" s="1">
        <v>1</v>
      </c>
      <c r="E887" s="1" t="s">
        <v>249</v>
      </c>
      <c r="F887">
        <v>1</v>
      </c>
      <c r="G887" t="str">
        <f>+VLOOKUP(bloque3_2[[#This Row],[niño]],BD.niños[[Código]:[sexo]],6,FALSE)</f>
        <v>5 y 6</v>
      </c>
      <c r="H887" t="str">
        <f>+VLOOKUP(bloque3_2[[#This Row],[niño]],BD.niños[[Código]:[sexo]],7,FALSE)</f>
        <v>M</v>
      </c>
      <c r="I887" s="1">
        <v>3</v>
      </c>
    </row>
    <row r="888" spans="1:9" x14ac:dyDescent="0.55000000000000004">
      <c r="A888" s="1">
        <v>29</v>
      </c>
      <c r="B888" t="s">
        <v>566</v>
      </c>
      <c r="C888" s="1" t="s">
        <v>2</v>
      </c>
      <c r="D888" s="1">
        <v>1</v>
      </c>
      <c r="E888" s="1" t="s">
        <v>253</v>
      </c>
      <c r="F888">
        <v>1</v>
      </c>
      <c r="G888" t="str">
        <f>+VLOOKUP(bloque3_2[[#This Row],[niño]],BD.niños[[Código]:[sexo]],6,FALSE)</f>
        <v>7 y 8</v>
      </c>
      <c r="H888" t="str">
        <f>+VLOOKUP(bloque3_2[[#This Row],[niño]],BD.niños[[Código]:[sexo]],7,FALSE)</f>
        <v>M</v>
      </c>
      <c r="I888" s="1">
        <v>3</v>
      </c>
    </row>
    <row r="889" spans="1:9" x14ac:dyDescent="0.55000000000000004">
      <c r="A889" s="1">
        <v>29</v>
      </c>
      <c r="B889" t="s">
        <v>566</v>
      </c>
      <c r="C889" s="1" t="s">
        <v>2</v>
      </c>
      <c r="D889" s="1">
        <v>1</v>
      </c>
      <c r="E889" s="1" t="s">
        <v>257</v>
      </c>
      <c r="F889">
        <v>1</v>
      </c>
      <c r="G889" t="str">
        <f>+VLOOKUP(bloque3_2[[#This Row],[niño]],BD.niños[[Código]:[sexo]],6,FALSE)</f>
        <v>7 y 8</v>
      </c>
      <c r="H889" t="str">
        <f>+VLOOKUP(bloque3_2[[#This Row],[niño]],BD.niños[[Código]:[sexo]],7,FALSE)</f>
        <v>M</v>
      </c>
      <c r="I889" s="1">
        <v>3</v>
      </c>
    </row>
    <row r="890" spans="1:9" x14ac:dyDescent="0.55000000000000004">
      <c r="A890" s="1">
        <v>29</v>
      </c>
      <c r="B890" t="s">
        <v>566</v>
      </c>
      <c r="C890" s="1" t="s">
        <v>2</v>
      </c>
      <c r="D890" s="1">
        <v>1</v>
      </c>
      <c r="E890" s="1" t="s">
        <v>299</v>
      </c>
      <c r="F890">
        <v>1</v>
      </c>
      <c r="G890" t="str">
        <f>+VLOOKUP(bloque3_2[[#This Row],[niño]],BD.niños[[Código]:[sexo]],6,FALSE)</f>
        <v>7 y 8</v>
      </c>
      <c r="H890" t="str">
        <f>+VLOOKUP(bloque3_2[[#This Row],[niño]],BD.niños[[Código]:[sexo]],7,FALSE)</f>
        <v>M</v>
      </c>
      <c r="I890" s="1">
        <v>3</v>
      </c>
    </row>
    <row r="891" spans="1:9" x14ac:dyDescent="0.55000000000000004">
      <c r="A891" s="1">
        <v>29</v>
      </c>
      <c r="B891" t="s">
        <v>566</v>
      </c>
      <c r="C891" s="1" t="s">
        <v>2</v>
      </c>
      <c r="D891" s="1">
        <v>1</v>
      </c>
      <c r="E891" s="1" t="s">
        <v>301</v>
      </c>
      <c r="F891">
        <v>1</v>
      </c>
      <c r="G891" t="str">
        <f>+VLOOKUP(bloque3_2[[#This Row],[niño]],BD.niños[[Código]:[sexo]],6,FALSE)</f>
        <v>5 y 6</v>
      </c>
      <c r="H891" t="str">
        <f>+VLOOKUP(bloque3_2[[#This Row],[niño]],BD.niños[[Código]:[sexo]],7,FALSE)</f>
        <v>M</v>
      </c>
      <c r="I891" s="1">
        <v>3</v>
      </c>
    </row>
    <row r="892" spans="1:9" x14ac:dyDescent="0.55000000000000004">
      <c r="A892" s="1">
        <v>29</v>
      </c>
      <c r="B892" t="s">
        <v>566</v>
      </c>
      <c r="C892" s="1" t="s">
        <v>2</v>
      </c>
      <c r="D892" s="1">
        <v>1</v>
      </c>
      <c r="E892" s="1" t="s">
        <v>305</v>
      </c>
      <c r="F892">
        <v>1</v>
      </c>
      <c r="G892" t="str">
        <f>+VLOOKUP(bloque3_2[[#This Row],[niño]],BD.niños[[Código]:[sexo]],6,FALSE)</f>
        <v>7 y 8</v>
      </c>
      <c r="H892" t="str">
        <f>+VLOOKUP(bloque3_2[[#This Row],[niño]],BD.niños[[Código]:[sexo]],7,FALSE)</f>
        <v>M</v>
      </c>
      <c r="I892" s="1">
        <v>3</v>
      </c>
    </row>
    <row r="893" spans="1:9" x14ac:dyDescent="0.55000000000000004">
      <c r="A893" s="1">
        <v>29</v>
      </c>
      <c r="B893" t="s">
        <v>566</v>
      </c>
      <c r="C893" s="1" t="s">
        <v>2</v>
      </c>
      <c r="D893" s="1">
        <v>1</v>
      </c>
      <c r="E893" s="1" t="s">
        <v>308</v>
      </c>
      <c r="F893">
        <v>1</v>
      </c>
      <c r="G893" t="str">
        <f>+VLOOKUP(bloque3_2[[#This Row],[niño]],BD.niños[[Código]:[sexo]],6,FALSE)</f>
        <v>9 y 10</v>
      </c>
      <c r="H893" t="str">
        <f>+VLOOKUP(bloque3_2[[#This Row],[niño]],BD.niños[[Código]:[sexo]],7,FALSE)</f>
        <v>M</v>
      </c>
      <c r="I893" s="1">
        <v>3</v>
      </c>
    </row>
    <row r="894" spans="1:9" x14ac:dyDescent="0.55000000000000004">
      <c r="A894" s="1">
        <v>29</v>
      </c>
      <c r="B894" t="s">
        <v>566</v>
      </c>
      <c r="C894" s="1" t="s">
        <v>2</v>
      </c>
      <c r="D894" s="1">
        <v>1</v>
      </c>
      <c r="E894" s="1" t="s">
        <v>311</v>
      </c>
      <c r="F894">
        <v>1</v>
      </c>
      <c r="G894" t="str">
        <f>+VLOOKUP(bloque3_2[[#This Row],[niño]],BD.niños[[Código]:[sexo]],6,FALSE)</f>
        <v>9 y 10</v>
      </c>
      <c r="H894" t="str">
        <f>+VLOOKUP(bloque3_2[[#This Row],[niño]],BD.niños[[Código]:[sexo]],7,FALSE)</f>
        <v>M</v>
      </c>
      <c r="I894" s="1">
        <v>3</v>
      </c>
    </row>
    <row r="895" spans="1:9" x14ac:dyDescent="0.55000000000000004">
      <c r="A895" s="1">
        <v>29</v>
      </c>
      <c r="B895" t="s">
        <v>566</v>
      </c>
      <c r="C895" s="1" t="s">
        <v>2</v>
      </c>
      <c r="D895" s="1">
        <v>1</v>
      </c>
      <c r="E895" s="1" t="s">
        <v>314</v>
      </c>
      <c r="F895">
        <v>1</v>
      </c>
      <c r="G895" t="str">
        <f>+VLOOKUP(bloque3_2[[#This Row],[niño]],BD.niños[[Código]:[sexo]],6,FALSE)</f>
        <v>9 y 10</v>
      </c>
      <c r="H895" t="str">
        <f>+VLOOKUP(bloque3_2[[#This Row],[niño]],BD.niños[[Código]:[sexo]],7,FALSE)</f>
        <v>M</v>
      </c>
      <c r="I895" s="1">
        <v>3</v>
      </c>
    </row>
    <row r="896" spans="1:9" x14ac:dyDescent="0.55000000000000004">
      <c r="A896" s="1">
        <v>29</v>
      </c>
      <c r="B896" t="s">
        <v>566</v>
      </c>
      <c r="C896" s="1" t="s">
        <v>2</v>
      </c>
      <c r="D896" s="1">
        <v>1</v>
      </c>
      <c r="E896" s="1" t="s">
        <v>372</v>
      </c>
      <c r="F896">
        <v>1</v>
      </c>
      <c r="G896" t="str">
        <f>+VLOOKUP(bloque3_2[[#This Row],[niño]],BD.niños[[Código]:[sexo]],6,FALSE)</f>
        <v>9 y 10</v>
      </c>
      <c r="H896" t="str">
        <f>+VLOOKUP(bloque3_2[[#This Row],[niño]],BD.niños[[Código]:[sexo]],7,FALSE)</f>
        <v>M</v>
      </c>
      <c r="I896" s="1">
        <v>3</v>
      </c>
    </row>
    <row r="897" spans="1:9" x14ac:dyDescent="0.55000000000000004">
      <c r="A897" s="1">
        <v>29</v>
      </c>
      <c r="B897" t="s">
        <v>566</v>
      </c>
      <c r="C897" s="1" t="s">
        <v>2</v>
      </c>
      <c r="D897" s="1">
        <v>1</v>
      </c>
      <c r="E897" s="1" t="s">
        <v>337</v>
      </c>
      <c r="F897">
        <v>1</v>
      </c>
      <c r="G897" t="str">
        <f>+VLOOKUP(bloque3_2[[#This Row],[niño]],BD.niños[[Código]:[sexo]],6,FALSE)</f>
        <v>7 y 8</v>
      </c>
      <c r="H897" t="str">
        <f>+VLOOKUP(bloque3_2[[#This Row],[niño]],BD.niños[[Código]:[sexo]],7,FALSE)</f>
        <v>M</v>
      </c>
      <c r="I897" s="1">
        <v>3</v>
      </c>
    </row>
    <row r="898" spans="1:9" x14ac:dyDescent="0.55000000000000004">
      <c r="A898" s="1">
        <v>29</v>
      </c>
      <c r="B898" t="s">
        <v>566</v>
      </c>
      <c r="C898" s="1" t="s">
        <v>2</v>
      </c>
      <c r="D898" s="1">
        <v>1</v>
      </c>
      <c r="E898" s="1" t="s">
        <v>341</v>
      </c>
      <c r="F898">
        <v>1</v>
      </c>
      <c r="G898" t="str">
        <f>+VLOOKUP(bloque3_2[[#This Row],[niño]],BD.niños[[Código]:[sexo]],6,FALSE)</f>
        <v>7 y 8</v>
      </c>
      <c r="H898" t="str">
        <f>+VLOOKUP(bloque3_2[[#This Row],[niño]],BD.niños[[Código]:[sexo]],7,FALSE)</f>
        <v>F</v>
      </c>
      <c r="I898" s="1">
        <v>3</v>
      </c>
    </row>
    <row r="899" spans="1:9" x14ac:dyDescent="0.55000000000000004">
      <c r="A899" s="1">
        <v>29</v>
      </c>
      <c r="B899" t="s">
        <v>566</v>
      </c>
      <c r="C899" s="1" t="s">
        <v>2</v>
      </c>
      <c r="D899" s="1">
        <v>1</v>
      </c>
      <c r="E899" s="1" t="s">
        <v>344</v>
      </c>
      <c r="F899">
        <v>1</v>
      </c>
      <c r="G899" t="str">
        <f>+VLOOKUP(bloque3_2[[#This Row],[niño]],BD.niños[[Código]:[sexo]],6,FALSE)</f>
        <v>5 y 6</v>
      </c>
      <c r="H899" t="str">
        <f>+VLOOKUP(bloque3_2[[#This Row],[niño]],BD.niños[[Código]:[sexo]],7,FALSE)</f>
        <v>F</v>
      </c>
      <c r="I899" s="1">
        <v>3</v>
      </c>
    </row>
    <row r="900" spans="1:9" x14ac:dyDescent="0.55000000000000004">
      <c r="A900" s="1">
        <v>29</v>
      </c>
      <c r="B900" t="s">
        <v>566</v>
      </c>
      <c r="C900" s="1" t="s">
        <v>2</v>
      </c>
      <c r="D900" s="1">
        <v>1</v>
      </c>
      <c r="E900" s="1" t="s">
        <v>348</v>
      </c>
      <c r="F900">
        <v>2</v>
      </c>
      <c r="G900" t="str">
        <f>+VLOOKUP(bloque3_2[[#This Row],[niño]],BD.niños[[Código]:[sexo]],6,FALSE)</f>
        <v>5 y 6</v>
      </c>
      <c r="H900" t="str">
        <f>+VLOOKUP(bloque3_2[[#This Row],[niño]],BD.niños[[Código]:[sexo]],7,FALSE)</f>
        <v>M</v>
      </c>
      <c r="I900" s="1">
        <v>3</v>
      </c>
    </row>
    <row r="901" spans="1:9" x14ac:dyDescent="0.55000000000000004">
      <c r="A901" s="1">
        <v>30</v>
      </c>
      <c r="B901" t="s">
        <v>567</v>
      </c>
      <c r="C901" s="1" t="s">
        <v>6</v>
      </c>
      <c r="D901" s="1">
        <v>3</v>
      </c>
      <c r="E901" s="1" t="s">
        <v>89</v>
      </c>
      <c r="F901">
        <v>1</v>
      </c>
      <c r="G901" t="str">
        <f>+VLOOKUP(bloque3_2[[#This Row],[niño]],BD.niños[[Código]:[sexo]],6,FALSE)</f>
        <v>9 y 10</v>
      </c>
      <c r="H901" t="str">
        <f>+VLOOKUP(bloque3_2[[#This Row],[niño]],BD.niños[[Código]:[sexo]],7,FALSE)</f>
        <v>F</v>
      </c>
      <c r="I901" s="1">
        <v>3</v>
      </c>
    </row>
    <row r="902" spans="1:9" x14ac:dyDescent="0.55000000000000004">
      <c r="A902" s="1">
        <v>30</v>
      </c>
      <c r="B902" t="s">
        <v>567</v>
      </c>
      <c r="C902" s="1" t="s">
        <v>6</v>
      </c>
      <c r="D902" s="1">
        <v>3</v>
      </c>
      <c r="E902" s="1" t="s">
        <v>93</v>
      </c>
      <c r="F902">
        <v>3</v>
      </c>
      <c r="G902" t="str">
        <f>+VLOOKUP(bloque3_2[[#This Row],[niño]],BD.niños[[Código]:[sexo]],6,FALSE)</f>
        <v>9 y 10</v>
      </c>
      <c r="H902" t="str">
        <f>+VLOOKUP(bloque3_2[[#This Row],[niño]],BD.niños[[Código]:[sexo]],7,FALSE)</f>
        <v>F</v>
      </c>
      <c r="I902" s="1">
        <v>3</v>
      </c>
    </row>
    <row r="903" spans="1:9" x14ac:dyDescent="0.55000000000000004">
      <c r="A903" s="1">
        <v>30</v>
      </c>
      <c r="B903" t="s">
        <v>567</v>
      </c>
      <c r="C903" s="1" t="s">
        <v>6</v>
      </c>
      <c r="D903" s="1">
        <v>3</v>
      </c>
      <c r="E903" s="1" t="s">
        <v>97</v>
      </c>
      <c r="F903">
        <v>3</v>
      </c>
      <c r="G903" t="str">
        <f>+VLOOKUP(bloque3_2[[#This Row],[niño]],BD.niños[[Código]:[sexo]],6,FALSE)</f>
        <v>9 y 10</v>
      </c>
      <c r="H903" t="str">
        <f>+VLOOKUP(bloque3_2[[#This Row],[niño]],BD.niños[[Código]:[sexo]],7,FALSE)</f>
        <v>F</v>
      </c>
      <c r="I903" s="1">
        <v>3</v>
      </c>
    </row>
    <row r="904" spans="1:9" x14ac:dyDescent="0.55000000000000004">
      <c r="A904" s="1">
        <v>30</v>
      </c>
      <c r="B904" t="s">
        <v>567</v>
      </c>
      <c r="C904" s="1" t="s">
        <v>6</v>
      </c>
      <c r="D904" s="1">
        <v>3</v>
      </c>
      <c r="E904" s="1" t="s">
        <v>101</v>
      </c>
      <c r="F904">
        <v>2</v>
      </c>
      <c r="G904" t="str">
        <f>+VLOOKUP(bloque3_2[[#This Row],[niño]],BD.niños[[Código]:[sexo]],6,FALSE)</f>
        <v>9 y 10</v>
      </c>
      <c r="H904" t="str">
        <f>+VLOOKUP(bloque3_2[[#This Row],[niño]],BD.niños[[Código]:[sexo]],7,FALSE)</f>
        <v>F</v>
      </c>
      <c r="I904" s="1">
        <v>3</v>
      </c>
    </row>
    <row r="905" spans="1:9" x14ac:dyDescent="0.55000000000000004">
      <c r="A905" s="1">
        <v>30</v>
      </c>
      <c r="B905" t="s">
        <v>567</v>
      </c>
      <c r="C905" s="1" t="s">
        <v>6</v>
      </c>
      <c r="D905" s="1">
        <v>3</v>
      </c>
      <c r="E905" s="1" t="s">
        <v>150</v>
      </c>
      <c r="F905">
        <v>1</v>
      </c>
      <c r="G905" t="str">
        <f>+VLOOKUP(bloque3_2[[#This Row],[niño]],BD.niños[[Código]:[sexo]],6,FALSE)</f>
        <v>5 y 6</v>
      </c>
      <c r="H905" t="str">
        <f>+VLOOKUP(bloque3_2[[#This Row],[niño]],BD.niños[[Código]:[sexo]],7,FALSE)</f>
        <v>F</v>
      </c>
      <c r="I905" s="1">
        <v>3</v>
      </c>
    </row>
    <row r="906" spans="1:9" x14ac:dyDescent="0.55000000000000004">
      <c r="A906" s="1">
        <v>30</v>
      </c>
      <c r="B906" t="s">
        <v>567</v>
      </c>
      <c r="C906" s="1" t="s">
        <v>6</v>
      </c>
      <c r="D906" s="1">
        <v>3</v>
      </c>
      <c r="E906" s="1" t="s">
        <v>153</v>
      </c>
      <c r="F906">
        <v>3</v>
      </c>
      <c r="G906" t="str">
        <f>+VLOOKUP(bloque3_2[[#This Row],[niño]],BD.niños[[Código]:[sexo]],6,FALSE)</f>
        <v>7 y 8</v>
      </c>
      <c r="H906" t="str">
        <f>+VLOOKUP(bloque3_2[[#This Row],[niño]],BD.niños[[Código]:[sexo]],7,FALSE)</f>
        <v>M</v>
      </c>
      <c r="I906" s="1">
        <v>3</v>
      </c>
    </row>
    <row r="907" spans="1:9" x14ac:dyDescent="0.55000000000000004">
      <c r="A907" s="1">
        <v>30</v>
      </c>
      <c r="B907" t="s">
        <v>567</v>
      </c>
      <c r="C907" s="1" t="s">
        <v>6</v>
      </c>
      <c r="D907" s="1">
        <v>3</v>
      </c>
      <c r="E907" s="1" t="s">
        <v>157</v>
      </c>
      <c r="F907">
        <v>3</v>
      </c>
      <c r="G907" t="str">
        <f>+VLOOKUP(bloque3_2[[#This Row],[niño]],BD.niños[[Código]:[sexo]],6,FALSE)</f>
        <v>7 y 8</v>
      </c>
      <c r="H907" t="str">
        <f>+VLOOKUP(bloque3_2[[#This Row],[niño]],BD.niños[[Código]:[sexo]],7,FALSE)</f>
        <v>M</v>
      </c>
      <c r="I907" s="1">
        <v>3</v>
      </c>
    </row>
    <row r="908" spans="1:9" x14ac:dyDescent="0.55000000000000004">
      <c r="A908" s="1">
        <v>30</v>
      </c>
      <c r="B908" t="s">
        <v>567</v>
      </c>
      <c r="C908" s="1" t="s">
        <v>6</v>
      </c>
      <c r="D908" s="1">
        <v>3</v>
      </c>
      <c r="E908" s="1" t="s">
        <v>164</v>
      </c>
      <c r="F908">
        <v>1</v>
      </c>
      <c r="G908" t="str">
        <f>+VLOOKUP(bloque3_2[[#This Row],[niño]],BD.niños[[Código]:[sexo]],6,FALSE)</f>
        <v>5 y 6</v>
      </c>
      <c r="H908" t="str">
        <f>+VLOOKUP(bloque3_2[[#This Row],[niño]],BD.niños[[Código]:[sexo]],7,FALSE)</f>
        <v>M</v>
      </c>
      <c r="I908" s="1">
        <v>3</v>
      </c>
    </row>
    <row r="909" spans="1:9" x14ac:dyDescent="0.55000000000000004">
      <c r="A909" s="1">
        <v>30</v>
      </c>
      <c r="B909" t="s">
        <v>567</v>
      </c>
      <c r="C909" s="1" t="s">
        <v>6</v>
      </c>
      <c r="D909" s="1">
        <v>3</v>
      </c>
      <c r="E909" s="1" t="s">
        <v>165</v>
      </c>
      <c r="F909">
        <v>1</v>
      </c>
      <c r="G909" t="str">
        <f>+VLOOKUP(bloque3_2[[#This Row],[niño]],BD.niños[[Código]:[sexo]],6,FALSE)</f>
        <v>5 y 6</v>
      </c>
      <c r="H909" t="str">
        <f>+VLOOKUP(bloque3_2[[#This Row],[niño]],BD.niños[[Código]:[sexo]],7,FALSE)</f>
        <v>M</v>
      </c>
      <c r="I909" s="1">
        <v>3</v>
      </c>
    </row>
    <row r="910" spans="1:9" x14ac:dyDescent="0.55000000000000004">
      <c r="A910" s="1">
        <v>30</v>
      </c>
      <c r="B910" t="s">
        <v>567</v>
      </c>
      <c r="C910" s="1" t="s">
        <v>6</v>
      </c>
      <c r="D910" s="1">
        <v>3</v>
      </c>
      <c r="E910" s="1" t="s">
        <v>168</v>
      </c>
      <c r="F910">
        <v>4</v>
      </c>
      <c r="G910" t="str">
        <f>+VLOOKUP(bloque3_2[[#This Row],[niño]],BD.niños[[Código]:[sexo]],6,FALSE)</f>
        <v>7 y 8</v>
      </c>
      <c r="H910" t="str">
        <f>+VLOOKUP(bloque3_2[[#This Row],[niño]],BD.niños[[Código]:[sexo]],7,FALSE)</f>
        <v>F</v>
      </c>
      <c r="I910" s="1">
        <v>3</v>
      </c>
    </row>
    <row r="911" spans="1:9" x14ac:dyDescent="0.55000000000000004">
      <c r="A911" s="1">
        <v>30</v>
      </c>
      <c r="B911" t="s">
        <v>567</v>
      </c>
      <c r="C911" s="1" t="s">
        <v>6</v>
      </c>
      <c r="D911" s="1">
        <v>3</v>
      </c>
      <c r="E911" s="1" t="s">
        <v>172</v>
      </c>
      <c r="F911">
        <v>1</v>
      </c>
      <c r="G911" t="str">
        <f>+VLOOKUP(bloque3_2[[#This Row],[niño]],BD.niños[[Código]:[sexo]],6,FALSE)</f>
        <v>7 y 8</v>
      </c>
      <c r="H911" t="str">
        <f>+VLOOKUP(bloque3_2[[#This Row],[niño]],BD.niños[[Código]:[sexo]],7,FALSE)</f>
        <v>F</v>
      </c>
      <c r="I911" s="1">
        <v>3</v>
      </c>
    </row>
    <row r="912" spans="1:9" x14ac:dyDescent="0.55000000000000004">
      <c r="A912" s="1">
        <v>30</v>
      </c>
      <c r="B912" t="s">
        <v>567</v>
      </c>
      <c r="C912" s="1" t="s">
        <v>6</v>
      </c>
      <c r="D912" s="1">
        <v>3</v>
      </c>
      <c r="E912" s="1" t="s">
        <v>176</v>
      </c>
      <c r="F912">
        <v>1</v>
      </c>
      <c r="G912" t="str">
        <f>+VLOOKUP(bloque3_2[[#This Row],[niño]],BD.niños[[Código]:[sexo]],6,FALSE)</f>
        <v>5 y 6</v>
      </c>
      <c r="H912" t="str">
        <f>+VLOOKUP(bloque3_2[[#This Row],[niño]],BD.niños[[Código]:[sexo]],7,FALSE)</f>
        <v>F</v>
      </c>
      <c r="I912" s="1">
        <v>3</v>
      </c>
    </row>
    <row r="913" spans="1:9" x14ac:dyDescent="0.55000000000000004">
      <c r="A913" s="1">
        <v>30</v>
      </c>
      <c r="B913" t="s">
        <v>567</v>
      </c>
      <c r="C913" s="1" t="s">
        <v>6</v>
      </c>
      <c r="D913" s="1">
        <v>3</v>
      </c>
      <c r="E913" s="1" t="s">
        <v>180</v>
      </c>
      <c r="F913">
        <v>3</v>
      </c>
      <c r="G913" t="str">
        <f>+VLOOKUP(bloque3_2[[#This Row],[niño]],BD.niños[[Código]:[sexo]],6,FALSE)</f>
        <v>7 y 8</v>
      </c>
      <c r="H913" t="str">
        <f>+VLOOKUP(bloque3_2[[#This Row],[niño]],BD.niños[[Código]:[sexo]],7,FALSE)</f>
        <v>F</v>
      </c>
      <c r="I913" s="1">
        <v>3</v>
      </c>
    </row>
    <row r="914" spans="1:9" x14ac:dyDescent="0.55000000000000004">
      <c r="A914" s="1">
        <v>30</v>
      </c>
      <c r="B914" t="s">
        <v>567</v>
      </c>
      <c r="C914" s="1" t="s">
        <v>6</v>
      </c>
      <c r="D914" s="1">
        <v>3</v>
      </c>
      <c r="E914" s="1" t="s">
        <v>234</v>
      </c>
      <c r="F914">
        <v>3</v>
      </c>
      <c r="G914" t="str">
        <f>+VLOOKUP(bloque3_2[[#This Row],[niño]],BD.niños[[Código]:[sexo]],6,FALSE)</f>
        <v>9 y 10</v>
      </c>
      <c r="H914" t="str">
        <f>+VLOOKUP(bloque3_2[[#This Row],[niño]],BD.niños[[Código]:[sexo]],7,FALSE)</f>
        <v>M</v>
      </c>
      <c r="I914" s="1">
        <v>3</v>
      </c>
    </row>
    <row r="915" spans="1:9" x14ac:dyDescent="0.55000000000000004">
      <c r="A915" s="1">
        <v>30</v>
      </c>
      <c r="B915" t="s">
        <v>567</v>
      </c>
      <c r="C915" s="1" t="s">
        <v>6</v>
      </c>
      <c r="D915" s="1">
        <v>3</v>
      </c>
      <c r="E915" s="1" t="s">
        <v>238</v>
      </c>
      <c r="F915">
        <v>3</v>
      </c>
      <c r="G915" t="str">
        <f>+VLOOKUP(bloque3_2[[#This Row],[niño]],BD.niños[[Código]:[sexo]],6,FALSE)</f>
        <v>9 y 10</v>
      </c>
      <c r="H915" t="str">
        <f>+VLOOKUP(bloque3_2[[#This Row],[niño]],BD.niños[[Código]:[sexo]],7,FALSE)</f>
        <v>M</v>
      </c>
      <c r="I915" s="1">
        <v>3</v>
      </c>
    </row>
    <row r="916" spans="1:9" x14ac:dyDescent="0.55000000000000004">
      <c r="A916" s="1">
        <v>30</v>
      </c>
      <c r="B916" t="s">
        <v>567</v>
      </c>
      <c r="C916" s="1" t="s">
        <v>6</v>
      </c>
      <c r="D916" s="1">
        <v>3</v>
      </c>
      <c r="E916" s="1" t="s">
        <v>241</v>
      </c>
      <c r="F916">
        <v>3</v>
      </c>
      <c r="G916" t="str">
        <f>+VLOOKUP(bloque3_2[[#This Row],[niño]],BD.niños[[Código]:[sexo]],6,FALSE)</f>
        <v>9 y 10</v>
      </c>
      <c r="H916" t="str">
        <f>+VLOOKUP(bloque3_2[[#This Row],[niño]],BD.niños[[Código]:[sexo]],7,FALSE)</f>
        <v>F</v>
      </c>
      <c r="I916" s="1">
        <v>3</v>
      </c>
    </row>
    <row r="917" spans="1:9" x14ac:dyDescent="0.55000000000000004">
      <c r="A917" s="1">
        <v>30</v>
      </c>
      <c r="B917" t="s">
        <v>567</v>
      </c>
      <c r="C917" s="1" t="s">
        <v>6</v>
      </c>
      <c r="D917" s="1">
        <v>3</v>
      </c>
      <c r="E917" s="1" t="s">
        <v>245</v>
      </c>
      <c r="F917">
        <v>1</v>
      </c>
      <c r="G917" t="str">
        <f>+VLOOKUP(bloque3_2[[#This Row],[niño]],BD.niños[[Código]:[sexo]],6,FALSE)</f>
        <v>7 y 8</v>
      </c>
      <c r="H917" t="str">
        <f>+VLOOKUP(bloque3_2[[#This Row],[niño]],BD.niños[[Código]:[sexo]],7,FALSE)</f>
        <v>M</v>
      </c>
      <c r="I917" s="1">
        <v>3</v>
      </c>
    </row>
    <row r="918" spans="1:9" x14ac:dyDescent="0.55000000000000004">
      <c r="A918" s="1">
        <v>30</v>
      </c>
      <c r="B918" t="s">
        <v>567</v>
      </c>
      <c r="C918" s="1" t="s">
        <v>6</v>
      </c>
      <c r="D918" s="1">
        <v>3</v>
      </c>
      <c r="E918" s="1" t="s">
        <v>249</v>
      </c>
      <c r="F918">
        <v>1</v>
      </c>
      <c r="G918" t="str">
        <f>+VLOOKUP(bloque3_2[[#This Row],[niño]],BD.niños[[Código]:[sexo]],6,FALSE)</f>
        <v>5 y 6</v>
      </c>
      <c r="H918" t="str">
        <f>+VLOOKUP(bloque3_2[[#This Row],[niño]],BD.niños[[Código]:[sexo]],7,FALSE)</f>
        <v>M</v>
      </c>
      <c r="I918" s="1">
        <v>3</v>
      </c>
    </row>
    <row r="919" spans="1:9" x14ac:dyDescent="0.55000000000000004">
      <c r="A919" s="1">
        <v>30</v>
      </c>
      <c r="B919" t="s">
        <v>567</v>
      </c>
      <c r="C919" s="1" t="s">
        <v>6</v>
      </c>
      <c r="D919" s="1">
        <v>3</v>
      </c>
      <c r="E919" s="1" t="s">
        <v>253</v>
      </c>
      <c r="F919">
        <v>3</v>
      </c>
      <c r="G919" t="str">
        <f>+VLOOKUP(bloque3_2[[#This Row],[niño]],BD.niños[[Código]:[sexo]],6,FALSE)</f>
        <v>7 y 8</v>
      </c>
      <c r="H919" t="str">
        <f>+VLOOKUP(bloque3_2[[#This Row],[niño]],BD.niños[[Código]:[sexo]],7,FALSE)</f>
        <v>M</v>
      </c>
      <c r="I919" s="1">
        <v>3</v>
      </c>
    </row>
    <row r="920" spans="1:9" x14ac:dyDescent="0.55000000000000004">
      <c r="A920" s="1">
        <v>30</v>
      </c>
      <c r="B920" t="s">
        <v>567</v>
      </c>
      <c r="C920" s="1" t="s">
        <v>6</v>
      </c>
      <c r="D920" s="1">
        <v>3</v>
      </c>
      <c r="E920" s="1" t="s">
        <v>257</v>
      </c>
      <c r="F920">
        <v>1</v>
      </c>
      <c r="G920" t="str">
        <f>+VLOOKUP(bloque3_2[[#This Row],[niño]],BD.niños[[Código]:[sexo]],6,FALSE)</f>
        <v>7 y 8</v>
      </c>
      <c r="H920" t="str">
        <f>+VLOOKUP(bloque3_2[[#This Row],[niño]],BD.niños[[Código]:[sexo]],7,FALSE)</f>
        <v>M</v>
      </c>
      <c r="I920" s="1">
        <v>3</v>
      </c>
    </row>
    <row r="921" spans="1:9" x14ac:dyDescent="0.55000000000000004">
      <c r="A921" s="1">
        <v>30</v>
      </c>
      <c r="B921" t="s">
        <v>567</v>
      </c>
      <c r="C921" s="1" t="s">
        <v>6</v>
      </c>
      <c r="D921" s="1">
        <v>3</v>
      </c>
      <c r="E921" s="1" t="s">
        <v>299</v>
      </c>
      <c r="F921">
        <v>1</v>
      </c>
      <c r="G921" t="str">
        <f>+VLOOKUP(bloque3_2[[#This Row],[niño]],BD.niños[[Código]:[sexo]],6,FALSE)</f>
        <v>7 y 8</v>
      </c>
      <c r="H921" t="str">
        <f>+VLOOKUP(bloque3_2[[#This Row],[niño]],BD.niños[[Código]:[sexo]],7,FALSE)</f>
        <v>M</v>
      </c>
      <c r="I921" s="1">
        <v>3</v>
      </c>
    </row>
    <row r="922" spans="1:9" x14ac:dyDescent="0.55000000000000004">
      <c r="A922" s="1">
        <v>30</v>
      </c>
      <c r="B922" t="s">
        <v>567</v>
      </c>
      <c r="C922" s="1" t="s">
        <v>6</v>
      </c>
      <c r="D922" s="1">
        <v>3</v>
      </c>
      <c r="E922" s="1" t="s">
        <v>301</v>
      </c>
      <c r="F922">
        <v>1</v>
      </c>
      <c r="G922" t="str">
        <f>+VLOOKUP(bloque3_2[[#This Row],[niño]],BD.niños[[Código]:[sexo]],6,FALSE)</f>
        <v>5 y 6</v>
      </c>
      <c r="H922" t="str">
        <f>+VLOOKUP(bloque3_2[[#This Row],[niño]],BD.niños[[Código]:[sexo]],7,FALSE)</f>
        <v>M</v>
      </c>
      <c r="I922" s="1">
        <v>3</v>
      </c>
    </row>
    <row r="923" spans="1:9" x14ac:dyDescent="0.55000000000000004">
      <c r="A923" s="1">
        <v>30</v>
      </c>
      <c r="B923" t="s">
        <v>567</v>
      </c>
      <c r="C923" s="1" t="s">
        <v>6</v>
      </c>
      <c r="D923" s="1">
        <v>3</v>
      </c>
      <c r="E923" s="1" t="s">
        <v>305</v>
      </c>
      <c r="F923">
        <v>1</v>
      </c>
      <c r="G923" t="str">
        <f>+VLOOKUP(bloque3_2[[#This Row],[niño]],BD.niños[[Código]:[sexo]],6,FALSE)</f>
        <v>7 y 8</v>
      </c>
      <c r="H923" t="str">
        <f>+VLOOKUP(bloque3_2[[#This Row],[niño]],BD.niños[[Código]:[sexo]],7,FALSE)</f>
        <v>M</v>
      </c>
      <c r="I923" s="1">
        <v>3</v>
      </c>
    </row>
    <row r="924" spans="1:9" x14ac:dyDescent="0.55000000000000004">
      <c r="A924" s="1">
        <v>30</v>
      </c>
      <c r="B924" t="s">
        <v>567</v>
      </c>
      <c r="C924" s="1" t="s">
        <v>6</v>
      </c>
      <c r="D924" s="1">
        <v>3</v>
      </c>
      <c r="E924" s="1" t="s">
        <v>308</v>
      </c>
      <c r="F924">
        <v>1</v>
      </c>
      <c r="G924" t="str">
        <f>+VLOOKUP(bloque3_2[[#This Row],[niño]],BD.niños[[Código]:[sexo]],6,FALSE)</f>
        <v>9 y 10</v>
      </c>
      <c r="H924" t="str">
        <f>+VLOOKUP(bloque3_2[[#This Row],[niño]],BD.niños[[Código]:[sexo]],7,FALSE)</f>
        <v>M</v>
      </c>
      <c r="I924" s="1">
        <v>3</v>
      </c>
    </row>
    <row r="925" spans="1:9" x14ac:dyDescent="0.55000000000000004">
      <c r="A925" s="1">
        <v>30</v>
      </c>
      <c r="B925" t="s">
        <v>567</v>
      </c>
      <c r="C925" s="1" t="s">
        <v>6</v>
      </c>
      <c r="D925" s="1">
        <v>3</v>
      </c>
      <c r="E925" s="1" t="s">
        <v>311</v>
      </c>
      <c r="F925">
        <v>1</v>
      </c>
      <c r="G925" t="str">
        <f>+VLOOKUP(bloque3_2[[#This Row],[niño]],BD.niños[[Código]:[sexo]],6,FALSE)</f>
        <v>9 y 10</v>
      </c>
      <c r="H925" t="str">
        <f>+VLOOKUP(bloque3_2[[#This Row],[niño]],BD.niños[[Código]:[sexo]],7,FALSE)</f>
        <v>M</v>
      </c>
      <c r="I925" s="1">
        <v>3</v>
      </c>
    </row>
    <row r="926" spans="1:9" x14ac:dyDescent="0.55000000000000004">
      <c r="A926" s="1">
        <v>30</v>
      </c>
      <c r="B926" t="s">
        <v>567</v>
      </c>
      <c r="C926" s="1" t="s">
        <v>6</v>
      </c>
      <c r="D926" s="1">
        <v>3</v>
      </c>
      <c r="E926" s="1" t="s">
        <v>314</v>
      </c>
      <c r="F926">
        <v>1</v>
      </c>
      <c r="G926" t="str">
        <f>+VLOOKUP(bloque3_2[[#This Row],[niño]],BD.niños[[Código]:[sexo]],6,FALSE)</f>
        <v>9 y 10</v>
      </c>
      <c r="H926" t="str">
        <f>+VLOOKUP(bloque3_2[[#This Row],[niño]],BD.niños[[Código]:[sexo]],7,FALSE)</f>
        <v>M</v>
      </c>
      <c r="I926" s="1">
        <v>3</v>
      </c>
    </row>
    <row r="927" spans="1:9" x14ac:dyDescent="0.55000000000000004">
      <c r="A927" s="1">
        <v>30</v>
      </c>
      <c r="B927" t="s">
        <v>567</v>
      </c>
      <c r="C927" s="1" t="s">
        <v>6</v>
      </c>
      <c r="D927" s="1">
        <v>3</v>
      </c>
      <c r="E927" s="1" t="s">
        <v>372</v>
      </c>
      <c r="F927">
        <v>1</v>
      </c>
      <c r="G927" t="str">
        <f>+VLOOKUP(bloque3_2[[#This Row],[niño]],BD.niños[[Código]:[sexo]],6,FALSE)</f>
        <v>9 y 10</v>
      </c>
      <c r="H927" t="str">
        <f>+VLOOKUP(bloque3_2[[#This Row],[niño]],BD.niños[[Código]:[sexo]],7,FALSE)</f>
        <v>M</v>
      </c>
      <c r="I927" s="1">
        <v>3</v>
      </c>
    </row>
    <row r="928" spans="1:9" x14ac:dyDescent="0.55000000000000004">
      <c r="A928" s="1">
        <v>30</v>
      </c>
      <c r="B928" t="s">
        <v>567</v>
      </c>
      <c r="C928" s="1" t="s">
        <v>6</v>
      </c>
      <c r="D928" s="1">
        <v>3</v>
      </c>
      <c r="E928" s="1" t="s">
        <v>337</v>
      </c>
      <c r="F928">
        <v>1</v>
      </c>
      <c r="G928" t="str">
        <f>+VLOOKUP(bloque3_2[[#This Row],[niño]],BD.niños[[Código]:[sexo]],6,FALSE)</f>
        <v>7 y 8</v>
      </c>
      <c r="H928" t="str">
        <f>+VLOOKUP(bloque3_2[[#This Row],[niño]],BD.niños[[Código]:[sexo]],7,FALSE)</f>
        <v>M</v>
      </c>
      <c r="I928" s="1">
        <v>3</v>
      </c>
    </row>
    <row r="929" spans="1:9" x14ac:dyDescent="0.55000000000000004">
      <c r="A929" s="1">
        <v>30</v>
      </c>
      <c r="B929" t="s">
        <v>567</v>
      </c>
      <c r="C929" s="1" t="s">
        <v>6</v>
      </c>
      <c r="D929" s="1">
        <v>3</v>
      </c>
      <c r="E929" s="1" t="s">
        <v>341</v>
      </c>
      <c r="F929">
        <v>1</v>
      </c>
      <c r="G929" t="str">
        <f>+VLOOKUP(bloque3_2[[#This Row],[niño]],BD.niños[[Código]:[sexo]],6,FALSE)</f>
        <v>7 y 8</v>
      </c>
      <c r="H929" t="str">
        <f>+VLOOKUP(bloque3_2[[#This Row],[niño]],BD.niños[[Código]:[sexo]],7,FALSE)</f>
        <v>F</v>
      </c>
      <c r="I929" s="1">
        <v>3</v>
      </c>
    </row>
    <row r="930" spans="1:9" x14ac:dyDescent="0.55000000000000004">
      <c r="A930" s="1">
        <v>30</v>
      </c>
      <c r="B930" t="s">
        <v>567</v>
      </c>
      <c r="C930" s="1" t="s">
        <v>6</v>
      </c>
      <c r="D930" s="1">
        <v>3</v>
      </c>
      <c r="E930" s="1" t="s">
        <v>344</v>
      </c>
      <c r="F930">
        <v>1</v>
      </c>
      <c r="G930" t="str">
        <f>+VLOOKUP(bloque3_2[[#This Row],[niño]],BD.niños[[Código]:[sexo]],6,FALSE)</f>
        <v>5 y 6</v>
      </c>
      <c r="H930" t="str">
        <f>+VLOOKUP(bloque3_2[[#This Row],[niño]],BD.niños[[Código]:[sexo]],7,FALSE)</f>
        <v>F</v>
      </c>
      <c r="I930" s="1">
        <v>3</v>
      </c>
    </row>
    <row r="931" spans="1:9" x14ac:dyDescent="0.55000000000000004">
      <c r="A931" s="1">
        <v>30</v>
      </c>
      <c r="B931" t="s">
        <v>567</v>
      </c>
      <c r="C931" s="1" t="s">
        <v>6</v>
      </c>
      <c r="D931" s="1">
        <v>3</v>
      </c>
      <c r="E931" s="1" t="s">
        <v>348</v>
      </c>
      <c r="F931">
        <v>3</v>
      </c>
      <c r="G931" t="str">
        <f>+VLOOKUP(bloque3_2[[#This Row],[niño]],BD.niños[[Código]:[sexo]],6,FALSE)</f>
        <v>5 y 6</v>
      </c>
      <c r="H931" t="str">
        <f>+VLOOKUP(bloque3_2[[#This Row],[niño]],BD.niños[[Código]:[sexo]],7,FALSE)</f>
        <v>M</v>
      </c>
      <c r="I931" s="1">
        <v>3</v>
      </c>
    </row>
    <row r="932" spans="1:9" x14ac:dyDescent="0.55000000000000004">
      <c r="A932" s="1">
        <v>31</v>
      </c>
      <c r="B932" t="s">
        <v>568</v>
      </c>
      <c r="C932" s="1" t="s">
        <v>2</v>
      </c>
      <c r="D932" s="1">
        <v>1</v>
      </c>
      <c r="E932" s="1" t="s">
        <v>89</v>
      </c>
      <c r="F932">
        <v>1</v>
      </c>
      <c r="G932" t="str">
        <f>+VLOOKUP(bloque3_2[[#This Row],[niño]],BD.niños[[Código]:[sexo]],6,FALSE)</f>
        <v>9 y 10</v>
      </c>
      <c r="H932" t="str">
        <f>+VLOOKUP(bloque3_2[[#This Row],[niño]],BD.niños[[Código]:[sexo]],7,FALSE)</f>
        <v>F</v>
      </c>
      <c r="I932" s="1">
        <v>3</v>
      </c>
    </row>
    <row r="933" spans="1:9" x14ac:dyDescent="0.55000000000000004">
      <c r="A933" s="1">
        <v>31</v>
      </c>
      <c r="B933" t="s">
        <v>568</v>
      </c>
      <c r="C933" s="1" t="s">
        <v>2</v>
      </c>
      <c r="D933" s="1">
        <v>1</v>
      </c>
      <c r="E933" s="1" t="s">
        <v>93</v>
      </c>
      <c r="F933">
        <v>5</v>
      </c>
      <c r="G933" t="str">
        <f>+VLOOKUP(bloque3_2[[#This Row],[niño]],BD.niños[[Código]:[sexo]],6,FALSE)</f>
        <v>9 y 10</v>
      </c>
      <c r="H933" t="str">
        <f>+VLOOKUP(bloque3_2[[#This Row],[niño]],BD.niños[[Código]:[sexo]],7,FALSE)</f>
        <v>F</v>
      </c>
      <c r="I933" s="1">
        <v>3</v>
      </c>
    </row>
    <row r="934" spans="1:9" x14ac:dyDescent="0.55000000000000004">
      <c r="A934" s="1">
        <v>31</v>
      </c>
      <c r="B934" t="s">
        <v>568</v>
      </c>
      <c r="C934" s="1" t="s">
        <v>2</v>
      </c>
      <c r="D934" s="1">
        <v>1</v>
      </c>
      <c r="E934" s="1" t="s">
        <v>97</v>
      </c>
      <c r="F934">
        <v>3</v>
      </c>
      <c r="G934" t="str">
        <f>+VLOOKUP(bloque3_2[[#This Row],[niño]],BD.niños[[Código]:[sexo]],6,FALSE)</f>
        <v>9 y 10</v>
      </c>
      <c r="H934" t="str">
        <f>+VLOOKUP(bloque3_2[[#This Row],[niño]],BD.niños[[Código]:[sexo]],7,FALSE)</f>
        <v>F</v>
      </c>
      <c r="I934" s="1">
        <v>3</v>
      </c>
    </row>
    <row r="935" spans="1:9" x14ac:dyDescent="0.55000000000000004">
      <c r="A935" s="1">
        <v>31</v>
      </c>
      <c r="B935" t="s">
        <v>568</v>
      </c>
      <c r="C935" s="1" t="s">
        <v>2</v>
      </c>
      <c r="D935" s="1">
        <v>1</v>
      </c>
      <c r="E935" s="1" t="s">
        <v>101</v>
      </c>
      <c r="F935">
        <v>1</v>
      </c>
      <c r="G935" t="str">
        <f>+VLOOKUP(bloque3_2[[#This Row],[niño]],BD.niños[[Código]:[sexo]],6,FALSE)</f>
        <v>9 y 10</v>
      </c>
      <c r="H935" t="str">
        <f>+VLOOKUP(bloque3_2[[#This Row],[niño]],BD.niños[[Código]:[sexo]],7,FALSE)</f>
        <v>F</v>
      </c>
      <c r="I935" s="1">
        <v>3</v>
      </c>
    </row>
    <row r="936" spans="1:9" x14ac:dyDescent="0.55000000000000004">
      <c r="A936" s="1">
        <v>31</v>
      </c>
      <c r="B936" t="s">
        <v>568</v>
      </c>
      <c r="C936" s="1" t="s">
        <v>2</v>
      </c>
      <c r="D936" s="1">
        <v>1</v>
      </c>
      <c r="E936" s="1" t="s">
        <v>150</v>
      </c>
      <c r="F936">
        <v>1</v>
      </c>
      <c r="G936" t="str">
        <f>+VLOOKUP(bloque3_2[[#This Row],[niño]],BD.niños[[Código]:[sexo]],6,FALSE)</f>
        <v>5 y 6</v>
      </c>
      <c r="H936" t="str">
        <f>+VLOOKUP(bloque3_2[[#This Row],[niño]],BD.niños[[Código]:[sexo]],7,FALSE)</f>
        <v>F</v>
      </c>
      <c r="I936" s="1">
        <v>3</v>
      </c>
    </row>
    <row r="937" spans="1:9" x14ac:dyDescent="0.55000000000000004">
      <c r="A937" s="1">
        <v>31</v>
      </c>
      <c r="B937" t="s">
        <v>568</v>
      </c>
      <c r="C937" s="1" t="s">
        <v>2</v>
      </c>
      <c r="D937" s="1">
        <v>1</v>
      </c>
      <c r="E937" s="1" t="s">
        <v>153</v>
      </c>
      <c r="F937">
        <v>1</v>
      </c>
      <c r="G937" t="str">
        <f>+VLOOKUP(bloque3_2[[#This Row],[niño]],BD.niños[[Código]:[sexo]],6,FALSE)</f>
        <v>7 y 8</v>
      </c>
      <c r="H937" t="str">
        <f>+VLOOKUP(bloque3_2[[#This Row],[niño]],BD.niños[[Código]:[sexo]],7,FALSE)</f>
        <v>M</v>
      </c>
      <c r="I937" s="1">
        <v>3</v>
      </c>
    </row>
    <row r="938" spans="1:9" x14ac:dyDescent="0.55000000000000004">
      <c r="A938" s="1">
        <v>31</v>
      </c>
      <c r="B938" t="s">
        <v>568</v>
      </c>
      <c r="C938" s="1" t="s">
        <v>2</v>
      </c>
      <c r="D938" s="1">
        <v>1</v>
      </c>
      <c r="E938" s="1" t="s">
        <v>157</v>
      </c>
      <c r="F938">
        <v>5</v>
      </c>
      <c r="G938" t="str">
        <f>+VLOOKUP(bloque3_2[[#This Row],[niño]],BD.niños[[Código]:[sexo]],6,FALSE)</f>
        <v>7 y 8</v>
      </c>
      <c r="H938" t="str">
        <f>+VLOOKUP(bloque3_2[[#This Row],[niño]],BD.niños[[Código]:[sexo]],7,FALSE)</f>
        <v>M</v>
      </c>
      <c r="I938" s="1">
        <v>3</v>
      </c>
    </row>
    <row r="939" spans="1:9" x14ac:dyDescent="0.55000000000000004">
      <c r="A939" s="1">
        <v>31</v>
      </c>
      <c r="B939" t="s">
        <v>568</v>
      </c>
      <c r="C939" s="1" t="s">
        <v>2</v>
      </c>
      <c r="D939" s="1">
        <v>1</v>
      </c>
      <c r="E939" s="1" t="s">
        <v>164</v>
      </c>
      <c r="F939">
        <v>1</v>
      </c>
      <c r="G939" t="str">
        <f>+VLOOKUP(bloque3_2[[#This Row],[niño]],BD.niños[[Código]:[sexo]],6,FALSE)</f>
        <v>5 y 6</v>
      </c>
      <c r="H939" t="str">
        <f>+VLOOKUP(bloque3_2[[#This Row],[niño]],BD.niños[[Código]:[sexo]],7,FALSE)</f>
        <v>M</v>
      </c>
      <c r="I939" s="1">
        <v>3</v>
      </c>
    </row>
    <row r="940" spans="1:9" x14ac:dyDescent="0.55000000000000004">
      <c r="A940" s="1">
        <v>31</v>
      </c>
      <c r="B940" t="s">
        <v>568</v>
      </c>
      <c r="C940" s="1" t="s">
        <v>2</v>
      </c>
      <c r="D940" s="1">
        <v>1</v>
      </c>
      <c r="E940" s="1" t="s">
        <v>165</v>
      </c>
      <c r="F940">
        <v>1</v>
      </c>
      <c r="G940" t="str">
        <f>+VLOOKUP(bloque3_2[[#This Row],[niño]],BD.niños[[Código]:[sexo]],6,FALSE)</f>
        <v>5 y 6</v>
      </c>
      <c r="H940" t="str">
        <f>+VLOOKUP(bloque3_2[[#This Row],[niño]],BD.niños[[Código]:[sexo]],7,FALSE)</f>
        <v>M</v>
      </c>
      <c r="I940" s="1">
        <v>3</v>
      </c>
    </row>
    <row r="941" spans="1:9" x14ac:dyDescent="0.55000000000000004">
      <c r="A941" s="1">
        <v>31</v>
      </c>
      <c r="B941" t="s">
        <v>568</v>
      </c>
      <c r="C941" s="1" t="s">
        <v>2</v>
      </c>
      <c r="D941" s="1">
        <v>1</v>
      </c>
      <c r="E941" s="1" t="s">
        <v>168</v>
      </c>
      <c r="F941">
        <v>4</v>
      </c>
      <c r="G941" t="str">
        <f>+VLOOKUP(bloque3_2[[#This Row],[niño]],BD.niños[[Código]:[sexo]],6,FALSE)</f>
        <v>7 y 8</v>
      </c>
      <c r="H941" t="str">
        <f>+VLOOKUP(bloque3_2[[#This Row],[niño]],BD.niños[[Código]:[sexo]],7,FALSE)</f>
        <v>F</v>
      </c>
      <c r="I941" s="1">
        <v>3</v>
      </c>
    </row>
    <row r="942" spans="1:9" x14ac:dyDescent="0.55000000000000004">
      <c r="A942" s="1">
        <v>31</v>
      </c>
      <c r="B942" t="s">
        <v>568</v>
      </c>
      <c r="C942" s="1" t="s">
        <v>2</v>
      </c>
      <c r="D942" s="1">
        <v>1</v>
      </c>
      <c r="E942" s="1" t="s">
        <v>172</v>
      </c>
      <c r="F942">
        <v>1</v>
      </c>
      <c r="G942" t="str">
        <f>+VLOOKUP(bloque3_2[[#This Row],[niño]],BD.niños[[Código]:[sexo]],6,FALSE)</f>
        <v>7 y 8</v>
      </c>
      <c r="H942" t="str">
        <f>+VLOOKUP(bloque3_2[[#This Row],[niño]],BD.niños[[Código]:[sexo]],7,FALSE)</f>
        <v>F</v>
      </c>
      <c r="I942" s="1">
        <v>3</v>
      </c>
    </row>
    <row r="943" spans="1:9" x14ac:dyDescent="0.55000000000000004">
      <c r="A943" s="1">
        <v>31</v>
      </c>
      <c r="B943" t="s">
        <v>568</v>
      </c>
      <c r="C943" s="1" t="s">
        <v>2</v>
      </c>
      <c r="D943" s="1">
        <v>1</v>
      </c>
      <c r="E943" s="1" t="s">
        <v>176</v>
      </c>
      <c r="F943">
        <v>1</v>
      </c>
      <c r="G943" t="str">
        <f>+VLOOKUP(bloque3_2[[#This Row],[niño]],BD.niños[[Código]:[sexo]],6,FALSE)</f>
        <v>5 y 6</v>
      </c>
      <c r="H943" t="str">
        <f>+VLOOKUP(bloque3_2[[#This Row],[niño]],BD.niños[[Código]:[sexo]],7,FALSE)</f>
        <v>F</v>
      </c>
      <c r="I943" s="1">
        <v>3</v>
      </c>
    </row>
    <row r="944" spans="1:9" x14ac:dyDescent="0.55000000000000004">
      <c r="A944" s="1">
        <v>31</v>
      </c>
      <c r="B944" t="s">
        <v>568</v>
      </c>
      <c r="C944" s="1" t="s">
        <v>2</v>
      </c>
      <c r="D944" s="1">
        <v>1</v>
      </c>
      <c r="E944" s="1" t="s">
        <v>180</v>
      </c>
      <c r="F944">
        <v>1</v>
      </c>
      <c r="G944" t="str">
        <f>+VLOOKUP(bloque3_2[[#This Row],[niño]],BD.niños[[Código]:[sexo]],6,FALSE)</f>
        <v>7 y 8</v>
      </c>
      <c r="H944" t="str">
        <f>+VLOOKUP(bloque3_2[[#This Row],[niño]],BD.niños[[Código]:[sexo]],7,FALSE)</f>
        <v>F</v>
      </c>
      <c r="I944" s="1">
        <v>3</v>
      </c>
    </row>
    <row r="945" spans="1:9" x14ac:dyDescent="0.55000000000000004">
      <c r="A945" s="1">
        <v>31</v>
      </c>
      <c r="B945" t="s">
        <v>568</v>
      </c>
      <c r="C945" s="1" t="s">
        <v>2</v>
      </c>
      <c r="D945" s="1">
        <v>1</v>
      </c>
      <c r="E945" s="1" t="s">
        <v>234</v>
      </c>
      <c r="F945">
        <v>6</v>
      </c>
      <c r="G945" t="str">
        <f>+VLOOKUP(bloque3_2[[#This Row],[niño]],BD.niños[[Código]:[sexo]],6,FALSE)</f>
        <v>9 y 10</v>
      </c>
      <c r="H945" t="str">
        <f>+VLOOKUP(bloque3_2[[#This Row],[niño]],BD.niños[[Código]:[sexo]],7,FALSE)</f>
        <v>M</v>
      </c>
      <c r="I945" s="1">
        <v>3</v>
      </c>
    </row>
    <row r="946" spans="1:9" x14ac:dyDescent="0.55000000000000004">
      <c r="A946" s="1">
        <v>31</v>
      </c>
      <c r="B946" t="s">
        <v>568</v>
      </c>
      <c r="C946" s="1" t="s">
        <v>2</v>
      </c>
      <c r="D946" s="1">
        <v>1</v>
      </c>
      <c r="E946" s="1" t="s">
        <v>238</v>
      </c>
      <c r="F946">
        <v>1</v>
      </c>
      <c r="G946" t="str">
        <f>+VLOOKUP(bloque3_2[[#This Row],[niño]],BD.niños[[Código]:[sexo]],6,FALSE)</f>
        <v>9 y 10</v>
      </c>
      <c r="H946" t="str">
        <f>+VLOOKUP(bloque3_2[[#This Row],[niño]],BD.niños[[Código]:[sexo]],7,FALSE)</f>
        <v>M</v>
      </c>
      <c r="I946" s="1">
        <v>3</v>
      </c>
    </row>
    <row r="947" spans="1:9" x14ac:dyDescent="0.55000000000000004">
      <c r="A947" s="1">
        <v>31</v>
      </c>
      <c r="B947" t="s">
        <v>568</v>
      </c>
      <c r="C947" s="1" t="s">
        <v>2</v>
      </c>
      <c r="D947" s="1">
        <v>1</v>
      </c>
      <c r="E947" s="1" t="s">
        <v>241</v>
      </c>
      <c r="F947">
        <v>1</v>
      </c>
      <c r="G947" t="str">
        <f>+VLOOKUP(bloque3_2[[#This Row],[niño]],BD.niños[[Código]:[sexo]],6,FALSE)</f>
        <v>9 y 10</v>
      </c>
      <c r="H947" t="str">
        <f>+VLOOKUP(bloque3_2[[#This Row],[niño]],BD.niños[[Código]:[sexo]],7,FALSE)</f>
        <v>F</v>
      </c>
      <c r="I947" s="1">
        <v>3</v>
      </c>
    </row>
    <row r="948" spans="1:9" x14ac:dyDescent="0.55000000000000004">
      <c r="A948" s="1">
        <v>31</v>
      </c>
      <c r="B948" t="s">
        <v>568</v>
      </c>
      <c r="C948" s="1" t="s">
        <v>2</v>
      </c>
      <c r="D948" s="1">
        <v>1</v>
      </c>
      <c r="E948" s="1" t="s">
        <v>245</v>
      </c>
      <c r="F948">
        <v>3</v>
      </c>
      <c r="G948" t="str">
        <f>+VLOOKUP(bloque3_2[[#This Row],[niño]],BD.niños[[Código]:[sexo]],6,FALSE)</f>
        <v>7 y 8</v>
      </c>
      <c r="H948" t="str">
        <f>+VLOOKUP(bloque3_2[[#This Row],[niño]],BD.niños[[Código]:[sexo]],7,FALSE)</f>
        <v>M</v>
      </c>
      <c r="I948" s="1">
        <v>3</v>
      </c>
    </row>
    <row r="949" spans="1:9" x14ac:dyDescent="0.55000000000000004">
      <c r="A949" s="1">
        <v>31</v>
      </c>
      <c r="B949" t="s">
        <v>568</v>
      </c>
      <c r="C949" s="1" t="s">
        <v>2</v>
      </c>
      <c r="D949" s="1">
        <v>1</v>
      </c>
      <c r="E949" s="1" t="s">
        <v>249</v>
      </c>
      <c r="F949">
        <v>1</v>
      </c>
      <c r="G949" t="str">
        <f>+VLOOKUP(bloque3_2[[#This Row],[niño]],BD.niños[[Código]:[sexo]],6,FALSE)</f>
        <v>5 y 6</v>
      </c>
      <c r="H949" t="str">
        <f>+VLOOKUP(bloque3_2[[#This Row],[niño]],BD.niños[[Código]:[sexo]],7,FALSE)</f>
        <v>M</v>
      </c>
      <c r="I949" s="1">
        <v>3</v>
      </c>
    </row>
    <row r="950" spans="1:9" x14ac:dyDescent="0.55000000000000004">
      <c r="A950" s="1">
        <v>31</v>
      </c>
      <c r="B950" t="s">
        <v>568</v>
      </c>
      <c r="C950" s="1" t="s">
        <v>2</v>
      </c>
      <c r="D950" s="1">
        <v>1</v>
      </c>
      <c r="E950" s="1" t="s">
        <v>253</v>
      </c>
      <c r="F950">
        <v>5</v>
      </c>
      <c r="G950" t="str">
        <f>+VLOOKUP(bloque3_2[[#This Row],[niño]],BD.niños[[Código]:[sexo]],6,FALSE)</f>
        <v>7 y 8</v>
      </c>
      <c r="H950" t="str">
        <f>+VLOOKUP(bloque3_2[[#This Row],[niño]],BD.niños[[Código]:[sexo]],7,FALSE)</f>
        <v>M</v>
      </c>
      <c r="I950" s="1">
        <v>3</v>
      </c>
    </row>
    <row r="951" spans="1:9" x14ac:dyDescent="0.55000000000000004">
      <c r="A951" s="1">
        <v>31</v>
      </c>
      <c r="B951" t="s">
        <v>568</v>
      </c>
      <c r="C951" s="1" t="s">
        <v>2</v>
      </c>
      <c r="D951" s="1">
        <v>1</v>
      </c>
      <c r="E951" s="1" t="s">
        <v>257</v>
      </c>
      <c r="F951">
        <v>5</v>
      </c>
      <c r="G951" t="str">
        <f>+VLOOKUP(bloque3_2[[#This Row],[niño]],BD.niños[[Código]:[sexo]],6,FALSE)</f>
        <v>7 y 8</v>
      </c>
      <c r="H951" t="str">
        <f>+VLOOKUP(bloque3_2[[#This Row],[niño]],BD.niños[[Código]:[sexo]],7,FALSE)</f>
        <v>M</v>
      </c>
      <c r="I951" s="1">
        <v>3</v>
      </c>
    </row>
    <row r="952" spans="1:9" x14ac:dyDescent="0.55000000000000004">
      <c r="A952" s="1">
        <v>31</v>
      </c>
      <c r="B952" t="s">
        <v>568</v>
      </c>
      <c r="C952" s="1" t="s">
        <v>2</v>
      </c>
      <c r="D952" s="1">
        <v>1</v>
      </c>
      <c r="E952" s="1" t="s">
        <v>299</v>
      </c>
      <c r="F952">
        <v>1</v>
      </c>
      <c r="G952" t="str">
        <f>+VLOOKUP(bloque3_2[[#This Row],[niño]],BD.niños[[Código]:[sexo]],6,FALSE)</f>
        <v>7 y 8</v>
      </c>
      <c r="H952" t="str">
        <f>+VLOOKUP(bloque3_2[[#This Row],[niño]],BD.niños[[Código]:[sexo]],7,FALSE)</f>
        <v>M</v>
      </c>
      <c r="I952" s="1">
        <v>3</v>
      </c>
    </row>
    <row r="953" spans="1:9" x14ac:dyDescent="0.55000000000000004">
      <c r="A953" s="1">
        <v>31</v>
      </c>
      <c r="B953" t="s">
        <v>568</v>
      </c>
      <c r="C953" s="1" t="s">
        <v>2</v>
      </c>
      <c r="D953" s="1">
        <v>1</v>
      </c>
      <c r="E953" s="1" t="s">
        <v>301</v>
      </c>
      <c r="F953">
        <v>1</v>
      </c>
      <c r="G953" t="str">
        <f>+VLOOKUP(bloque3_2[[#This Row],[niño]],BD.niños[[Código]:[sexo]],6,FALSE)</f>
        <v>5 y 6</v>
      </c>
      <c r="H953" t="str">
        <f>+VLOOKUP(bloque3_2[[#This Row],[niño]],BD.niños[[Código]:[sexo]],7,FALSE)</f>
        <v>M</v>
      </c>
      <c r="I953" s="1">
        <v>3</v>
      </c>
    </row>
    <row r="954" spans="1:9" x14ac:dyDescent="0.55000000000000004">
      <c r="A954" s="1">
        <v>31</v>
      </c>
      <c r="B954" t="s">
        <v>568</v>
      </c>
      <c r="C954" s="1" t="s">
        <v>2</v>
      </c>
      <c r="D954" s="1">
        <v>1</v>
      </c>
      <c r="E954" s="1" t="s">
        <v>305</v>
      </c>
      <c r="F954">
        <v>1</v>
      </c>
      <c r="G954" t="str">
        <f>+VLOOKUP(bloque3_2[[#This Row],[niño]],BD.niños[[Código]:[sexo]],6,FALSE)</f>
        <v>7 y 8</v>
      </c>
      <c r="H954" t="str">
        <f>+VLOOKUP(bloque3_2[[#This Row],[niño]],BD.niños[[Código]:[sexo]],7,FALSE)</f>
        <v>M</v>
      </c>
      <c r="I954" s="1">
        <v>3</v>
      </c>
    </row>
    <row r="955" spans="1:9" x14ac:dyDescent="0.55000000000000004">
      <c r="A955" s="1">
        <v>31</v>
      </c>
      <c r="B955" t="s">
        <v>568</v>
      </c>
      <c r="C955" s="1" t="s">
        <v>2</v>
      </c>
      <c r="D955" s="1">
        <v>1</v>
      </c>
      <c r="E955" s="1" t="s">
        <v>308</v>
      </c>
      <c r="F955">
        <v>5</v>
      </c>
      <c r="G955" t="str">
        <f>+VLOOKUP(bloque3_2[[#This Row],[niño]],BD.niños[[Código]:[sexo]],6,FALSE)</f>
        <v>9 y 10</v>
      </c>
      <c r="H955" t="str">
        <f>+VLOOKUP(bloque3_2[[#This Row],[niño]],BD.niños[[Código]:[sexo]],7,FALSE)</f>
        <v>M</v>
      </c>
      <c r="I955" s="1">
        <v>3</v>
      </c>
    </row>
    <row r="956" spans="1:9" x14ac:dyDescent="0.55000000000000004">
      <c r="A956" s="1">
        <v>31</v>
      </c>
      <c r="B956" t="s">
        <v>568</v>
      </c>
      <c r="C956" s="1" t="s">
        <v>2</v>
      </c>
      <c r="D956" s="1">
        <v>1</v>
      </c>
      <c r="E956" s="1" t="s">
        <v>311</v>
      </c>
      <c r="F956">
        <v>1</v>
      </c>
      <c r="G956" t="str">
        <f>+VLOOKUP(bloque3_2[[#This Row],[niño]],BD.niños[[Código]:[sexo]],6,FALSE)</f>
        <v>9 y 10</v>
      </c>
      <c r="H956" t="str">
        <f>+VLOOKUP(bloque3_2[[#This Row],[niño]],BD.niños[[Código]:[sexo]],7,FALSE)</f>
        <v>M</v>
      </c>
      <c r="I956" s="1">
        <v>3</v>
      </c>
    </row>
    <row r="957" spans="1:9" x14ac:dyDescent="0.55000000000000004">
      <c r="A957" s="1">
        <v>31</v>
      </c>
      <c r="B957" t="s">
        <v>568</v>
      </c>
      <c r="C957" s="1" t="s">
        <v>2</v>
      </c>
      <c r="D957" s="1">
        <v>1</v>
      </c>
      <c r="E957" s="1" t="s">
        <v>314</v>
      </c>
      <c r="F957">
        <v>5</v>
      </c>
      <c r="G957" t="str">
        <f>+VLOOKUP(bloque3_2[[#This Row],[niño]],BD.niños[[Código]:[sexo]],6,FALSE)</f>
        <v>9 y 10</v>
      </c>
      <c r="H957" t="str">
        <f>+VLOOKUP(bloque3_2[[#This Row],[niño]],BD.niños[[Código]:[sexo]],7,FALSE)</f>
        <v>M</v>
      </c>
      <c r="I957" s="1">
        <v>3</v>
      </c>
    </row>
    <row r="958" spans="1:9" x14ac:dyDescent="0.55000000000000004">
      <c r="A958" s="1">
        <v>31</v>
      </c>
      <c r="B958" t="s">
        <v>568</v>
      </c>
      <c r="C958" s="1" t="s">
        <v>2</v>
      </c>
      <c r="D958" s="1">
        <v>1</v>
      </c>
      <c r="E958" s="1" t="s">
        <v>372</v>
      </c>
      <c r="F958">
        <v>1</v>
      </c>
      <c r="G958" t="str">
        <f>+VLOOKUP(bloque3_2[[#This Row],[niño]],BD.niños[[Código]:[sexo]],6,FALSE)</f>
        <v>9 y 10</v>
      </c>
      <c r="H958" t="str">
        <f>+VLOOKUP(bloque3_2[[#This Row],[niño]],BD.niños[[Código]:[sexo]],7,FALSE)</f>
        <v>M</v>
      </c>
      <c r="I958" s="1">
        <v>3</v>
      </c>
    </row>
    <row r="959" spans="1:9" x14ac:dyDescent="0.55000000000000004">
      <c r="A959" s="1">
        <v>31</v>
      </c>
      <c r="B959" t="s">
        <v>568</v>
      </c>
      <c r="C959" s="1" t="s">
        <v>2</v>
      </c>
      <c r="D959" s="1">
        <v>1</v>
      </c>
      <c r="E959" s="1" t="s">
        <v>337</v>
      </c>
      <c r="F959">
        <v>1</v>
      </c>
      <c r="G959" t="str">
        <f>+VLOOKUP(bloque3_2[[#This Row],[niño]],BD.niños[[Código]:[sexo]],6,FALSE)</f>
        <v>7 y 8</v>
      </c>
      <c r="H959" t="str">
        <f>+VLOOKUP(bloque3_2[[#This Row],[niño]],BD.niños[[Código]:[sexo]],7,FALSE)</f>
        <v>M</v>
      </c>
      <c r="I959" s="1">
        <v>3</v>
      </c>
    </row>
    <row r="960" spans="1:9" x14ac:dyDescent="0.55000000000000004">
      <c r="A960" s="1">
        <v>31</v>
      </c>
      <c r="B960" t="s">
        <v>568</v>
      </c>
      <c r="C960" s="1" t="s">
        <v>2</v>
      </c>
      <c r="D960" s="1">
        <v>1</v>
      </c>
      <c r="E960" s="1" t="s">
        <v>341</v>
      </c>
      <c r="F960">
        <v>6</v>
      </c>
      <c r="G960" t="str">
        <f>+VLOOKUP(bloque3_2[[#This Row],[niño]],BD.niños[[Código]:[sexo]],6,FALSE)</f>
        <v>7 y 8</v>
      </c>
      <c r="H960" t="str">
        <f>+VLOOKUP(bloque3_2[[#This Row],[niño]],BD.niños[[Código]:[sexo]],7,FALSE)</f>
        <v>F</v>
      </c>
      <c r="I960" s="1">
        <v>3</v>
      </c>
    </row>
    <row r="961" spans="1:9" x14ac:dyDescent="0.55000000000000004">
      <c r="A961" s="1">
        <v>31</v>
      </c>
      <c r="B961" t="s">
        <v>568</v>
      </c>
      <c r="C961" s="1" t="s">
        <v>2</v>
      </c>
      <c r="D961" s="1">
        <v>1</v>
      </c>
      <c r="E961" s="1" t="s">
        <v>344</v>
      </c>
      <c r="F961">
        <v>1</v>
      </c>
      <c r="G961" t="str">
        <f>+VLOOKUP(bloque3_2[[#This Row],[niño]],BD.niños[[Código]:[sexo]],6,FALSE)</f>
        <v>5 y 6</v>
      </c>
      <c r="H961" t="str">
        <f>+VLOOKUP(bloque3_2[[#This Row],[niño]],BD.niños[[Código]:[sexo]],7,FALSE)</f>
        <v>F</v>
      </c>
      <c r="I961" s="1">
        <v>3</v>
      </c>
    </row>
    <row r="962" spans="1:9" x14ac:dyDescent="0.55000000000000004">
      <c r="A962" s="1">
        <v>31</v>
      </c>
      <c r="B962" t="s">
        <v>568</v>
      </c>
      <c r="C962" s="1" t="s">
        <v>2</v>
      </c>
      <c r="D962" s="1">
        <v>1</v>
      </c>
      <c r="E962" s="1" t="s">
        <v>348</v>
      </c>
      <c r="F962">
        <v>2</v>
      </c>
      <c r="G962" t="str">
        <f>+VLOOKUP(bloque3_2[[#This Row],[niño]],BD.niños[[Código]:[sexo]],6,FALSE)</f>
        <v>5 y 6</v>
      </c>
      <c r="H962" t="str">
        <f>+VLOOKUP(bloque3_2[[#This Row],[niño]],BD.niños[[Código]:[sexo]],7,FALSE)</f>
        <v>M</v>
      </c>
      <c r="I962" s="1">
        <v>3</v>
      </c>
    </row>
    <row r="963" spans="1:9" x14ac:dyDescent="0.55000000000000004">
      <c r="A963" s="1">
        <v>32</v>
      </c>
      <c r="B963" t="s">
        <v>569</v>
      </c>
      <c r="C963" s="1" t="s">
        <v>2</v>
      </c>
      <c r="D963" s="1">
        <v>1</v>
      </c>
      <c r="E963" s="1" t="s">
        <v>89</v>
      </c>
      <c r="F963">
        <v>1</v>
      </c>
      <c r="G963" t="str">
        <f>+VLOOKUP(bloque3_2[[#This Row],[niño]],BD.niños[[Código]:[sexo]],6,FALSE)</f>
        <v>9 y 10</v>
      </c>
      <c r="H963" t="str">
        <f>+VLOOKUP(bloque3_2[[#This Row],[niño]],BD.niños[[Código]:[sexo]],7,FALSE)</f>
        <v>F</v>
      </c>
      <c r="I963" s="1">
        <v>3</v>
      </c>
    </row>
    <row r="964" spans="1:9" x14ac:dyDescent="0.55000000000000004">
      <c r="A964" s="1">
        <v>32</v>
      </c>
      <c r="B964" t="s">
        <v>569</v>
      </c>
      <c r="C964" s="1" t="s">
        <v>2</v>
      </c>
      <c r="D964" s="1">
        <v>1</v>
      </c>
      <c r="E964" s="1" t="s">
        <v>93</v>
      </c>
      <c r="F964">
        <v>1</v>
      </c>
      <c r="G964" t="str">
        <f>+VLOOKUP(bloque3_2[[#This Row],[niño]],BD.niños[[Código]:[sexo]],6,FALSE)</f>
        <v>9 y 10</v>
      </c>
      <c r="H964" t="str">
        <f>+VLOOKUP(bloque3_2[[#This Row],[niño]],BD.niños[[Código]:[sexo]],7,FALSE)</f>
        <v>F</v>
      </c>
      <c r="I964" s="1">
        <v>3</v>
      </c>
    </row>
    <row r="965" spans="1:9" x14ac:dyDescent="0.55000000000000004">
      <c r="A965" s="1">
        <v>32</v>
      </c>
      <c r="B965" t="s">
        <v>569</v>
      </c>
      <c r="C965" s="1" t="s">
        <v>2</v>
      </c>
      <c r="D965" s="1">
        <v>1</v>
      </c>
      <c r="E965" s="1" t="s">
        <v>97</v>
      </c>
      <c r="F965">
        <v>3</v>
      </c>
      <c r="G965" t="str">
        <f>+VLOOKUP(bloque3_2[[#This Row],[niño]],BD.niños[[Código]:[sexo]],6,FALSE)</f>
        <v>9 y 10</v>
      </c>
      <c r="H965" t="str">
        <f>+VLOOKUP(bloque3_2[[#This Row],[niño]],BD.niños[[Código]:[sexo]],7,FALSE)</f>
        <v>F</v>
      </c>
      <c r="I965" s="1">
        <v>3</v>
      </c>
    </row>
    <row r="966" spans="1:9" x14ac:dyDescent="0.55000000000000004">
      <c r="A966" s="1">
        <v>32</v>
      </c>
      <c r="B966" t="s">
        <v>569</v>
      </c>
      <c r="C966" s="1" t="s">
        <v>2</v>
      </c>
      <c r="D966" s="1">
        <v>1</v>
      </c>
      <c r="E966" s="1" t="s">
        <v>101</v>
      </c>
      <c r="F966">
        <v>1</v>
      </c>
      <c r="G966" t="str">
        <f>+VLOOKUP(bloque3_2[[#This Row],[niño]],BD.niños[[Código]:[sexo]],6,FALSE)</f>
        <v>9 y 10</v>
      </c>
      <c r="H966" t="str">
        <f>+VLOOKUP(bloque3_2[[#This Row],[niño]],BD.niños[[Código]:[sexo]],7,FALSE)</f>
        <v>F</v>
      </c>
      <c r="I966" s="1">
        <v>3</v>
      </c>
    </row>
    <row r="967" spans="1:9" x14ac:dyDescent="0.55000000000000004">
      <c r="A967" s="1">
        <v>32</v>
      </c>
      <c r="B967" t="s">
        <v>569</v>
      </c>
      <c r="C967" s="1" t="s">
        <v>2</v>
      </c>
      <c r="D967" s="1">
        <v>1</v>
      </c>
      <c r="E967" s="1" t="s">
        <v>150</v>
      </c>
      <c r="F967">
        <v>2</v>
      </c>
      <c r="G967" t="str">
        <f>+VLOOKUP(bloque3_2[[#This Row],[niño]],BD.niños[[Código]:[sexo]],6,FALSE)</f>
        <v>5 y 6</v>
      </c>
      <c r="H967" t="str">
        <f>+VLOOKUP(bloque3_2[[#This Row],[niño]],BD.niños[[Código]:[sexo]],7,FALSE)</f>
        <v>F</v>
      </c>
      <c r="I967" s="1">
        <v>3</v>
      </c>
    </row>
    <row r="968" spans="1:9" x14ac:dyDescent="0.55000000000000004">
      <c r="A968" s="1">
        <v>32</v>
      </c>
      <c r="B968" t="s">
        <v>569</v>
      </c>
      <c r="C968" s="1" t="s">
        <v>2</v>
      </c>
      <c r="D968" s="1">
        <v>1</v>
      </c>
      <c r="E968" s="1" t="s">
        <v>153</v>
      </c>
      <c r="F968">
        <v>1</v>
      </c>
      <c r="G968" t="str">
        <f>+VLOOKUP(bloque3_2[[#This Row],[niño]],BD.niños[[Código]:[sexo]],6,FALSE)</f>
        <v>7 y 8</v>
      </c>
      <c r="H968" t="str">
        <f>+VLOOKUP(bloque3_2[[#This Row],[niño]],BD.niños[[Código]:[sexo]],7,FALSE)</f>
        <v>M</v>
      </c>
      <c r="I968" s="1">
        <v>3</v>
      </c>
    </row>
    <row r="969" spans="1:9" x14ac:dyDescent="0.55000000000000004">
      <c r="A969" s="1">
        <v>32</v>
      </c>
      <c r="B969" t="s">
        <v>569</v>
      </c>
      <c r="C969" s="1" t="s">
        <v>2</v>
      </c>
      <c r="D969" s="1">
        <v>1</v>
      </c>
      <c r="E969" s="1" t="s">
        <v>157</v>
      </c>
      <c r="F969">
        <v>1</v>
      </c>
      <c r="G969" t="str">
        <f>+VLOOKUP(bloque3_2[[#This Row],[niño]],BD.niños[[Código]:[sexo]],6,FALSE)</f>
        <v>7 y 8</v>
      </c>
      <c r="H969" t="str">
        <f>+VLOOKUP(bloque3_2[[#This Row],[niño]],BD.niños[[Código]:[sexo]],7,FALSE)</f>
        <v>M</v>
      </c>
      <c r="I969" s="1">
        <v>3</v>
      </c>
    </row>
    <row r="970" spans="1:9" x14ac:dyDescent="0.55000000000000004">
      <c r="A970" s="1">
        <v>32</v>
      </c>
      <c r="B970" t="s">
        <v>569</v>
      </c>
      <c r="C970" s="1" t="s">
        <v>2</v>
      </c>
      <c r="D970" s="1">
        <v>1</v>
      </c>
      <c r="E970" s="1" t="s">
        <v>164</v>
      </c>
      <c r="F970">
        <v>1</v>
      </c>
      <c r="G970" t="str">
        <f>+VLOOKUP(bloque3_2[[#This Row],[niño]],BD.niños[[Código]:[sexo]],6,FALSE)</f>
        <v>5 y 6</v>
      </c>
      <c r="H970" t="str">
        <f>+VLOOKUP(bloque3_2[[#This Row],[niño]],BD.niños[[Código]:[sexo]],7,FALSE)</f>
        <v>M</v>
      </c>
      <c r="I970" s="1">
        <v>3</v>
      </c>
    </row>
    <row r="971" spans="1:9" x14ac:dyDescent="0.55000000000000004">
      <c r="A971" s="1">
        <v>32</v>
      </c>
      <c r="B971" t="s">
        <v>569</v>
      </c>
      <c r="C971" s="1" t="s">
        <v>2</v>
      </c>
      <c r="D971" s="1">
        <v>1</v>
      </c>
      <c r="E971" s="1" t="s">
        <v>165</v>
      </c>
      <c r="F971">
        <v>7</v>
      </c>
      <c r="G971" t="str">
        <f>+VLOOKUP(bloque3_2[[#This Row],[niño]],BD.niños[[Código]:[sexo]],6,FALSE)</f>
        <v>5 y 6</v>
      </c>
      <c r="H971" t="str">
        <f>+VLOOKUP(bloque3_2[[#This Row],[niño]],BD.niños[[Código]:[sexo]],7,FALSE)</f>
        <v>M</v>
      </c>
      <c r="I971" s="1">
        <v>3</v>
      </c>
    </row>
    <row r="972" spans="1:9" x14ac:dyDescent="0.55000000000000004">
      <c r="A972" s="1">
        <v>32</v>
      </c>
      <c r="B972" t="s">
        <v>569</v>
      </c>
      <c r="C972" s="1" t="s">
        <v>2</v>
      </c>
      <c r="D972" s="1">
        <v>1</v>
      </c>
      <c r="E972" s="1" t="s">
        <v>168</v>
      </c>
      <c r="F972">
        <v>3</v>
      </c>
      <c r="G972" t="str">
        <f>+VLOOKUP(bloque3_2[[#This Row],[niño]],BD.niños[[Código]:[sexo]],6,FALSE)</f>
        <v>7 y 8</v>
      </c>
      <c r="H972" t="str">
        <f>+VLOOKUP(bloque3_2[[#This Row],[niño]],BD.niños[[Código]:[sexo]],7,FALSE)</f>
        <v>F</v>
      </c>
      <c r="I972" s="1">
        <v>3</v>
      </c>
    </row>
    <row r="973" spans="1:9" x14ac:dyDescent="0.55000000000000004">
      <c r="A973" s="1">
        <v>32</v>
      </c>
      <c r="B973" t="s">
        <v>569</v>
      </c>
      <c r="C973" s="1" t="s">
        <v>2</v>
      </c>
      <c r="D973" s="1">
        <v>1</v>
      </c>
      <c r="E973" s="1" t="s">
        <v>172</v>
      </c>
      <c r="F973">
        <v>1</v>
      </c>
      <c r="G973" t="str">
        <f>+VLOOKUP(bloque3_2[[#This Row],[niño]],BD.niños[[Código]:[sexo]],6,FALSE)</f>
        <v>7 y 8</v>
      </c>
      <c r="H973" t="str">
        <f>+VLOOKUP(bloque3_2[[#This Row],[niño]],BD.niños[[Código]:[sexo]],7,FALSE)</f>
        <v>F</v>
      </c>
      <c r="I973" s="1">
        <v>3</v>
      </c>
    </row>
    <row r="974" spans="1:9" x14ac:dyDescent="0.55000000000000004">
      <c r="A974" s="1">
        <v>32</v>
      </c>
      <c r="B974" t="s">
        <v>569</v>
      </c>
      <c r="C974" s="1" t="s">
        <v>2</v>
      </c>
      <c r="D974" s="1">
        <v>1</v>
      </c>
      <c r="E974" s="1" t="s">
        <v>176</v>
      </c>
      <c r="F974">
        <v>1</v>
      </c>
      <c r="G974" t="str">
        <f>+VLOOKUP(bloque3_2[[#This Row],[niño]],BD.niños[[Código]:[sexo]],6,FALSE)</f>
        <v>5 y 6</v>
      </c>
      <c r="H974" t="str">
        <f>+VLOOKUP(bloque3_2[[#This Row],[niño]],BD.niños[[Código]:[sexo]],7,FALSE)</f>
        <v>F</v>
      </c>
      <c r="I974" s="1">
        <v>3</v>
      </c>
    </row>
    <row r="975" spans="1:9" x14ac:dyDescent="0.55000000000000004">
      <c r="A975" s="1">
        <v>32</v>
      </c>
      <c r="B975" t="s">
        <v>569</v>
      </c>
      <c r="C975" s="1" t="s">
        <v>2</v>
      </c>
      <c r="D975" s="1">
        <v>1</v>
      </c>
      <c r="E975" s="1" t="s">
        <v>180</v>
      </c>
      <c r="F975">
        <v>4</v>
      </c>
      <c r="G975" t="str">
        <f>+VLOOKUP(bloque3_2[[#This Row],[niño]],BD.niños[[Código]:[sexo]],6,FALSE)</f>
        <v>7 y 8</v>
      </c>
      <c r="H975" t="str">
        <f>+VLOOKUP(bloque3_2[[#This Row],[niño]],BD.niños[[Código]:[sexo]],7,FALSE)</f>
        <v>F</v>
      </c>
      <c r="I975" s="1">
        <v>3</v>
      </c>
    </row>
    <row r="976" spans="1:9" x14ac:dyDescent="0.55000000000000004">
      <c r="A976" s="1">
        <v>32</v>
      </c>
      <c r="B976" t="s">
        <v>569</v>
      </c>
      <c r="C976" s="1" t="s">
        <v>2</v>
      </c>
      <c r="D976" s="1">
        <v>1</v>
      </c>
      <c r="E976" s="1" t="s">
        <v>234</v>
      </c>
      <c r="F976">
        <v>7</v>
      </c>
      <c r="G976" t="str">
        <f>+VLOOKUP(bloque3_2[[#This Row],[niño]],BD.niños[[Código]:[sexo]],6,FALSE)</f>
        <v>9 y 10</v>
      </c>
      <c r="H976" t="str">
        <f>+VLOOKUP(bloque3_2[[#This Row],[niño]],BD.niños[[Código]:[sexo]],7,FALSE)</f>
        <v>M</v>
      </c>
      <c r="I976" s="1">
        <v>3</v>
      </c>
    </row>
    <row r="977" spans="1:9" x14ac:dyDescent="0.55000000000000004">
      <c r="A977" s="1">
        <v>32</v>
      </c>
      <c r="B977" t="s">
        <v>569</v>
      </c>
      <c r="C977" s="1" t="s">
        <v>2</v>
      </c>
      <c r="D977" s="1">
        <v>1</v>
      </c>
      <c r="E977" s="1" t="s">
        <v>238</v>
      </c>
      <c r="F977">
        <v>1</v>
      </c>
      <c r="G977" t="str">
        <f>+VLOOKUP(bloque3_2[[#This Row],[niño]],BD.niños[[Código]:[sexo]],6,FALSE)</f>
        <v>9 y 10</v>
      </c>
      <c r="H977" t="str">
        <f>+VLOOKUP(bloque3_2[[#This Row],[niño]],BD.niños[[Código]:[sexo]],7,FALSE)</f>
        <v>M</v>
      </c>
      <c r="I977" s="1">
        <v>3</v>
      </c>
    </row>
    <row r="978" spans="1:9" x14ac:dyDescent="0.55000000000000004">
      <c r="A978" s="1">
        <v>32</v>
      </c>
      <c r="B978" t="s">
        <v>569</v>
      </c>
      <c r="C978" s="1" t="s">
        <v>2</v>
      </c>
      <c r="D978" s="1">
        <v>1</v>
      </c>
      <c r="E978" s="1" t="s">
        <v>241</v>
      </c>
      <c r="F978">
        <v>1</v>
      </c>
      <c r="G978" t="str">
        <f>+VLOOKUP(bloque3_2[[#This Row],[niño]],BD.niños[[Código]:[sexo]],6,FALSE)</f>
        <v>9 y 10</v>
      </c>
      <c r="H978" t="str">
        <f>+VLOOKUP(bloque3_2[[#This Row],[niño]],BD.niños[[Código]:[sexo]],7,FALSE)</f>
        <v>F</v>
      </c>
      <c r="I978" s="1">
        <v>3</v>
      </c>
    </row>
    <row r="979" spans="1:9" x14ac:dyDescent="0.55000000000000004">
      <c r="A979" s="1">
        <v>32</v>
      </c>
      <c r="B979" t="s">
        <v>569</v>
      </c>
      <c r="C979" s="1" t="s">
        <v>2</v>
      </c>
      <c r="D979" s="1">
        <v>1</v>
      </c>
      <c r="E979" s="1" t="s">
        <v>245</v>
      </c>
      <c r="F979">
        <v>5</v>
      </c>
      <c r="G979" t="str">
        <f>+VLOOKUP(bloque3_2[[#This Row],[niño]],BD.niños[[Código]:[sexo]],6,FALSE)</f>
        <v>7 y 8</v>
      </c>
      <c r="H979" t="str">
        <f>+VLOOKUP(bloque3_2[[#This Row],[niño]],BD.niños[[Código]:[sexo]],7,FALSE)</f>
        <v>M</v>
      </c>
      <c r="I979" s="1">
        <v>3</v>
      </c>
    </row>
    <row r="980" spans="1:9" x14ac:dyDescent="0.55000000000000004">
      <c r="A980" s="1">
        <v>32</v>
      </c>
      <c r="B980" t="s">
        <v>569</v>
      </c>
      <c r="C980" s="1" t="s">
        <v>2</v>
      </c>
      <c r="D980" s="1">
        <v>1</v>
      </c>
      <c r="E980" s="1" t="s">
        <v>249</v>
      </c>
      <c r="F980">
        <v>1</v>
      </c>
      <c r="G980" t="str">
        <f>+VLOOKUP(bloque3_2[[#This Row],[niño]],BD.niños[[Código]:[sexo]],6,FALSE)</f>
        <v>5 y 6</v>
      </c>
      <c r="H980" t="str">
        <f>+VLOOKUP(bloque3_2[[#This Row],[niño]],BD.niños[[Código]:[sexo]],7,FALSE)</f>
        <v>M</v>
      </c>
      <c r="I980" s="1">
        <v>3</v>
      </c>
    </row>
    <row r="981" spans="1:9" x14ac:dyDescent="0.55000000000000004">
      <c r="A981" s="1">
        <v>32</v>
      </c>
      <c r="B981" t="s">
        <v>569</v>
      </c>
      <c r="C981" s="1" t="s">
        <v>2</v>
      </c>
      <c r="D981" s="1">
        <v>1</v>
      </c>
      <c r="E981" s="1" t="s">
        <v>253</v>
      </c>
      <c r="F981">
        <v>3</v>
      </c>
      <c r="G981" t="str">
        <f>+VLOOKUP(bloque3_2[[#This Row],[niño]],BD.niños[[Código]:[sexo]],6,FALSE)</f>
        <v>7 y 8</v>
      </c>
      <c r="H981" t="str">
        <f>+VLOOKUP(bloque3_2[[#This Row],[niño]],BD.niños[[Código]:[sexo]],7,FALSE)</f>
        <v>M</v>
      </c>
      <c r="I981" s="1">
        <v>3</v>
      </c>
    </row>
    <row r="982" spans="1:9" x14ac:dyDescent="0.55000000000000004">
      <c r="A982" s="1">
        <v>32</v>
      </c>
      <c r="B982" t="s">
        <v>569</v>
      </c>
      <c r="C982" s="1" t="s">
        <v>2</v>
      </c>
      <c r="D982" s="1">
        <v>1</v>
      </c>
      <c r="E982" s="1" t="s">
        <v>257</v>
      </c>
      <c r="F982">
        <v>1</v>
      </c>
      <c r="G982" t="str">
        <f>+VLOOKUP(bloque3_2[[#This Row],[niño]],BD.niños[[Código]:[sexo]],6,FALSE)</f>
        <v>7 y 8</v>
      </c>
      <c r="H982" t="str">
        <f>+VLOOKUP(bloque3_2[[#This Row],[niño]],BD.niños[[Código]:[sexo]],7,FALSE)</f>
        <v>M</v>
      </c>
      <c r="I982" s="1">
        <v>3</v>
      </c>
    </row>
    <row r="983" spans="1:9" x14ac:dyDescent="0.55000000000000004">
      <c r="A983" s="1">
        <v>32</v>
      </c>
      <c r="B983" t="s">
        <v>569</v>
      </c>
      <c r="C983" s="1" t="s">
        <v>2</v>
      </c>
      <c r="D983" s="1">
        <v>1</v>
      </c>
      <c r="E983" s="1" t="s">
        <v>299</v>
      </c>
      <c r="F983">
        <v>1</v>
      </c>
      <c r="G983" t="str">
        <f>+VLOOKUP(bloque3_2[[#This Row],[niño]],BD.niños[[Código]:[sexo]],6,FALSE)</f>
        <v>7 y 8</v>
      </c>
      <c r="H983" t="str">
        <f>+VLOOKUP(bloque3_2[[#This Row],[niño]],BD.niños[[Código]:[sexo]],7,FALSE)</f>
        <v>M</v>
      </c>
      <c r="I983" s="1">
        <v>3</v>
      </c>
    </row>
    <row r="984" spans="1:9" x14ac:dyDescent="0.55000000000000004">
      <c r="A984" s="1">
        <v>32</v>
      </c>
      <c r="B984" t="s">
        <v>569</v>
      </c>
      <c r="C984" s="1" t="s">
        <v>2</v>
      </c>
      <c r="D984" s="1">
        <v>1</v>
      </c>
      <c r="E984" s="1" t="s">
        <v>301</v>
      </c>
      <c r="F984">
        <v>1</v>
      </c>
      <c r="G984" t="str">
        <f>+VLOOKUP(bloque3_2[[#This Row],[niño]],BD.niños[[Código]:[sexo]],6,FALSE)</f>
        <v>5 y 6</v>
      </c>
      <c r="H984" t="str">
        <f>+VLOOKUP(bloque3_2[[#This Row],[niño]],BD.niños[[Código]:[sexo]],7,FALSE)</f>
        <v>M</v>
      </c>
      <c r="I984" s="1">
        <v>3</v>
      </c>
    </row>
    <row r="985" spans="1:9" x14ac:dyDescent="0.55000000000000004">
      <c r="A985" s="1">
        <v>32</v>
      </c>
      <c r="B985" t="s">
        <v>569</v>
      </c>
      <c r="C985" s="1" t="s">
        <v>2</v>
      </c>
      <c r="D985" s="1">
        <v>1</v>
      </c>
      <c r="E985" s="1" t="s">
        <v>305</v>
      </c>
      <c r="F985">
        <v>1</v>
      </c>
      <c r="G985" t="str">
        <f>+VLOOKUP(bloque3_2[[#This Row],[niño]],BD.niños[[Código]:[sexo]],6,FALSE)</f>
        <v>7 y 8</v>
      </c>
      <c r="H985" t="str">
        <f>+VLOOKUP(bloque3_2[[#This Row],[niño]],BD.niños[[Código]:[sexo]],7,FALSE)</f>
        <v>M</v>
      </c>
      <c r="I985" s="1">
        <v>3</v>
      </c>
    </row>
    <row r="986" spans="1:9" x14ac:dyDescent="0.55000000000000004">
      <c r="A986" s="1">
        <v>32</v>
      </c>
      <c r="B986" t="s">
        <v>569</v>
      </c>
      <c r="C986" s="1" t="s">
        <v>2</v>
      </c>
      <c r="D986" s="1">
        <v>1</v>
      </c>
      <c r="E986" s="1" t="s">
        <v>308</v>
      </c>
      <c r="F986">
        <v>1</v>
      </c>
      <c r="G986" t="str">
        <f>+VLOOKUP(bloque3_2[[#This Row],[niño]],BD.niños[[Código]:[sexo]],6,FALSE)</f>
        <v>9 y 10</v>
      </c>
      <c r="H986" t="str">
        <f>+VLOOKUP(bloque3_2[[#This Row],[niño]],BD.niños[[Código]:[sexo]],7,FALSE)</f>
        <v>M</v>
      </c>
      <c r="I986" s="1">
        <v>3</v>
      </c>
    </row>
    <row r="987" spans="1:9" x14ac:dyDescent="0.55000000000000004">
      <c r="A987" s="1">
        <v>32</v>
      </c>
      <c r="B987" t="s">
        <v>569</v>
      </c>
      <c r="C987" s="1" t="s">
        <v>2</v>
      </c>
      <c r="D987" s="1">
        <v>1</v>
      </c>
      <c r="E987" s="1" t="s">
        <v>311</v>
      </c>
      <c r="F987">
        <v>1</v>
      </c>
      <c r="G987" t="str">
        <f>+VLOOKUP(bloque3_2[[#This Row],[niño]],BD.niños[[Código]:[sexo]],6,FALSE)</f>
        <v>9 y 10</v>
      </c>
      <c r="H987" t="str">
        <f>+VLOOKUP(bloque3_2[[#This Row],[niño]],BD.niños[[Código]:[sexo]],7,FALSE)</f>
        <v>M</v>
      </c>
      <c r="I987" s="1">
        <v>3</v>
      </c>
    </row>
    <row r="988" spans="1:9" x14ac:dyDescent="0.55000000000000004">
      <c r="A988" s="1">
        <v>32</v>
      </c>
      <c r="B988" t="s">
        <v>569</v>
      </c>
      <c r="C988" s="1" t="s">
        <v>2</v>
      </c>
      <c r="D988" s="1">
        <v>1</v>
      </c>
      <c r="E988" s="1" t="s">
        <v>314</v>
      </c>
      <c r="F988">
        <v>1</v>
      </c>
      <c r="G988" t="str">
        <f>+VLOOKUP(bloque3_2[[#This Row],[niño]],BD.niños[[Código]:[sexo]],6,FALSE)</f>
        <v>9 y 10</v>
      </c>
      <c r="H988" t="str">
        <f>+VLOOKUP(bloque3_2[[#This Row],[niño]],BD.niños[[Código]:[sexo]],7,FALSE)</f>
        <v>M</v>
      </c>
      <c r="I988" s="1">
        <v>3</v>
      </c>
    </row>
    <row r="989" spans="1:9" x14ac:dyDescent="0.55000000000000004">
      <c r="A989" s="1">
        <v>32</v>
      </c>
      <c r="B989" t="s">
        <v>569</v>
      </c>
      <c r="C989" s="1" t="s">
        <v>2</v>
      </c>
      <c r="D989" s="1">
        <v>1</v>
      </c>
      <c r="E989" s="1" t="s">
        <v>372</v>
      </c>
      <c r="F989">
        <v>1</v>
      </c>
      <c r="G989" t="str">
        <f>+VLOOKUP(bloque3_2[[#This Row],[niño]],BD.niños[[Código]:[sexo]],6,FALSE)</f>
        <v>9 y 10</v>
      </c>
      <c r="H989" t="str">
        <f>+VLOOKUP(bloque3_2[[#This Row],[niño]],BD.niños[[Código]:[sexo]],7,FALSE)</f>
        <v>M</v>
      </c>
      <c r="I989" s="1">
        <v>3</v>
      </c>
    </row>
    <row r="990" spans="1:9" x14ac:dyDescent="0.55000000000000004">
      <c r="A990" s="1">
        <v>32</v>
      </c>
      <c r="B990" t="s">
        <v>569</v>
      </c>
      <c r="C990" s="1" t="s">
        <v>2</v>
      </c>
      <c r="D990" s="1">
        <v>1</v>
      </c>
      <c r="E990" s="1" t="s">
        <v>337</v>
      </c>
      <c r="F990">
        <v>1</v>
      </c>
      <c r="G990" t="str">
        <f>+VLOOKUP(bloque3_2[[#This Row],[niño]],BD.niños[[Código]:[sexo]],6,FALSE)</f>
        <v>7 y 8</v>
      </c>
      <c r="H990" t="str">
        <f>+VLOOKUP(bloque3_2[[#This Row],[niño]],BD.niños[[Código]:[sexo]],7,FALSE)</f>
        <v>M</v>
      </c>
      <c r="I990" s="1">
        <v>3</v>
      </c>
    </row>
    <row r="991" spans="1:9" x14ac:dyDescent="0.55000000000000004">
      <c r="A991" s="1">
        <v>32</v>
      </c>
      <c r="B991" t="s">
        <v>569</v>
      </c>
      <c r="C991" s="1" t="s">
        <v>2</v>
      </c>
      <c r="D991" s="1">
        <v>1</v>
      </c>
      <c r="E991" s="1" t="s">
        <v>341</v>
      </c>
      <c r="F991">
        <v>1</v>
      </c>
      <c r="G991" t="str">
        <f>+VLOOKUP(bloque3_2[[#This Row],[niño]],BD.niños[[Código]:[sexo]],6,FALSE)</f>
        <v>7 y 8</v>
      </c>
      <c r="H991" t="str">
        <f>+VLOOKUP(bloque3_2[[#This Row],[niño]],BD.niños[[Código]:[sexo]],7,FALSE)</f>
        <v>F</v>
      </c>
      <c r="I991" s="1">
        <v>3</v>
      </c>
    </row>
    <row r="992" spans="1:9" x14ac:dyDescent="0.55000000000000004">
      <c r="A992" s="1">
        <v>32</v>
      </c>
      <c r="B992" t="s">
        <v>569</v>
      </c>
      <c r="C992" s="1" t="s">
        <v>2</v>
      </c>
      <c r="D992" s="1">
        <v>1</v>
      </c>
      <c r="E992" s="1" t="s">
        <v>344</v>
      </c>
      <c r="F992">
        <v>1</v>
      </c>
      <c r="G992" t="str">
        <f>+VLOOKUP(bloque3_2[[#This Row],[niño]],BD.niños[[Código]:[sexo]],6,FALSE)</f>
        <v>5 y 6</v>
      </c>
      <c r="H992" t="str">
        <f>+VLOOKUP(bloque3_2[[#This Row],[niño]],BD.niños[[Código]:[sexo]],7,FALSE)</f>
        <v>F</v>
      </c>
      <c r="I992" s="1">
        <v>3</v>
      </c>
    </row>
    <row r="993" spans="1:9" x14ac:dyDescent="0.55000000000000004">
      <c r="A993" s="1">
        <v>32</v>
      </c>
      <c r="B993" t="s">
        <v>569</v>
      </c>
      <c r="C993" s="1" t="s">
        <v>2</v>
      </c>
      <c r="D993" s="1">
        <v>1</v>
      </c>
      <c r="E993" s="1" t="s">
        <v>348</v>
      </c>
      <c r="F993">
        <v>4</v>
      </c>
      <c r="G993" t="str">
        <f>+VLOOKUP(bloque3_2[[#This Row],[niño]],BD.niños[[Código]:[sexo]],6,FALSE)</f>
        <v>5 y 6</v>
      </c>
      <c r="H993" t="str">
        <f>+VLOOKUP(bloque3_2[[#This Row],[niño]],BD.niños[[Código]:[sexo]],7,FALSE)</f>
        <v>M</v>
      </c>
      <c r="I993" s="1">
        <v>3</v>
      </c>
    </row>
    <row r="994" spans="1:9" x14ac:dyDescent="0.55000000000000004">
      <c r="A994" s="1">
        <v>33</v>
      </c>
      <c r="B994" t="s">
        <v>570</v>
      </c>
      <c r="C994" s="1" t="s">
        <v>3</v>
      </c>
      <c r="D994" s="1">
        <v>4</v>
      </c>
      <c r="E994" s="1" t="s">
        <v>89</v>
      </c>
      <c r="F994">
        <v>4</v>
      </c>
      <c r="G994" t="str">
        <f>+VLOOKUP(bloque3_2[[#This Row],[niño]],BD.niños[[Código]:[sexo]],6,FALSE)</f>
        <v>9 y 10</v>
      </c>
      <c r="H994" t="str">
        <f>+VLOOKUP(bloque3_2[[#This Row],[niño]],BD.niños[[Código]:[sexo]],7,FALSE)</f>
        <v>F</v>
      </c>
      <c r="I994" s="1">
        <v>3</v>
      </c>
    </row>
    <row r="995" spans="1:9" x14ac:dyDescent="0.55000000000000004">
      <c r="A995" s="1">
        <v>33</v>
      </c>
      <c r="B995" t="s">
        <v>570</v>
      </c>
      <c r="C995" s="1" t="s">
        <v>3</v>
      </c>
      <c r="D995" s="1">
        <v>4</v>
      </c>
      <c r="E995" s="1" t="s">
        <v>93</v>
      </c>
      <c r="F995">
        <v>4</v>
      </c>
      <c r="G995" t="str">
        <f>+VLOOKUP(bloque3_2[[#This Row],[niño]],BD.niños[[Código]:[sexo]],6,FALSE)</f>
        <v>9 y 10</v>
      </c>
      <c r="H995" t="str">
        <f>+VLOOKUP(bloque3_2[[#This Row],[niño]],BD.niños[[Código]:[sexo]],7,FALSE)</f>
        <v>F</v>
      </c>
      <c r="I995" s="1">
        <v>3</v>
      </c>
    </row>
    <row r="996" spans="1:9" x14ac:dyDescent="0.55000000000000004">
      <c r="A996" s="1">
        <v>33</v>
      </c>
      <c r="B996" t="s">
        <v>570</v>
      </c>
      <c r="C996" s="1" t="s">
        <v>3</v>
      </c>
      <c r="D996" s="1">
        <v>4</v>
      </c>
      <c r="E996" s="1" t="s">
        <v>97</v>
      </c>
      <c r="F996">
        <v>5</v>
      </c>
      <c r="G996" t="str">
        <f>+VLOOKUP(bloque3_2[[#This Row],[niño]],BD.niños[[Código]:[sexo]],6,FALSE)</f>
        <v>9 y 10</v>
      </c>
      <c r="H996" t="str">
        <f>+VLOOKUP(bloque3_2[[#This Row],[niño]],BD.niños[[Código]:[sexo]],7,FALSE)</f>
        <v>F</v>
      </c>
      <c r="I996" s="1">
        <v>3</v>
      </c>
    </row>
    <row r="997" spans="1:9" x14ac:dyDescent="0.55000000000000004">
      <c r="A997" s="1">
        <v>33</v>
      </c>
      <c r="B997" t="s">
        <v>570</v>
      </c>
      <c r="C997" s="1" t="s">
        <v>3</v>
      </c>
      <c r="D997" s="1">
        <v>4</v>
      </c>
      <c r="E997" s="1" t="s">
        <v>101</v>
      </c>
      <c r="F997">
        <v>4</v>
      </c>
      <c r="G997" t="str">
        <f>+VLOOKUP(bloque3_2[[#This Row],[niño]],BD.niños[[Código]:[sexo]],6,FALSE)</f>
        <v>9 y 10</v>
      </c>
      <c r="H997" t="str">
        <f>+VLOOKUP(bloque3_2[[#This Row],[niño]],BD.niños[[Código]:[sexo]],7,FALSE)</f>
        <v>F</v>
      </c>
      <c r="I997" s="1">
        <v>3</v>
      </c>
    </row>
    <row r="998" spans="1:9" x14ac:dyDescent="0.55000000000000004">
      <c r="A998" s="1">
        <v>33</v>
      </c>
      <c r="B998" t="s">
        <v>570</v>
      </c>
      <c r="C998" s="1" t="s">
        <v>3</v>
      </c>
      <c r="D998" s="1">
        <v>4</v>
      </c>
      <c r="E998" s="1" t="s">
        <v>150</v>
      </c>
      <c r="F998">
        <v>4</v>
      </c>
      <c r="G998" t="str">
        <f>+VLOOKUP(bloque3_2[[#This Row],[niño]],BD.niños[[Código]:[sexo]],6,FALSE)</f>
        <v>5 y 6</v>
      </c>
      <c r="H998" t="str">
        <f>+VLOOKUP(bloque3_2[[#This Row],[niño]],BD.niños[[Código]:[sexo]],7,FALSE)</f>
        <v>F</v>
      </c>
      <c r="I998" s="1">
        <v>3</v>
      </c>
    </row>
    <row r="999" spans="1:9" x14ac:dyDescent="0.55000000000000004">
      <c r="A999" s="1">
        <v>33</v>
      </c>
      <c r="B999" t="s">
        <v>570</v>
      </c>
      <c r="C999" s="1" t="s">
        <v>3</v>
      </c>
      <c r="D999" s="1">
        <v>4</v>
      </c>
      <c r="E999" s="1" t="s">
        <v>153</v>
      </c>
      <c r="F999">
        <v>4</v>
      </c>
      <c r="G999" t="str">
        <f>+VLOOKUP(bloque3_2[[#This Row],[niño]],BD.niños[[Código]:[sexo]],6,FALSE)</f>
        <v>7 y 8</v>
      </c>
      <c r="H999" t="str">
        <f>+VLOOKUP(bloque3_2[[#This Row],[niño]],BD.niños[[Código]:[sexo]],7,FALSE)</f>
        <v>M</v>
      </c>
      <c r="I999" s="1">
        <v>3</v>
      </c>
    </row>
    <row r="1000" spans="1:9" x14ac:dyDescent="0.55000000000000004">
      <c r="A1000" s="1">
        <v>33</v>
      </c>
      <c r="B1000" t="s">
        <v>570</v>
      </c>
      <c r="C1000" s="1" t="s">
        <v>3</v>
      </c>
      <c r="D1000" s="1">
        <v>4</v>
      </c>
      <c r="E1000" s="1" t="s">
        <v>157</v>
      </c>
      <c r="F1000">
        <v>4</v>
      </c>
      <c r="G1000" t="str">
        <f>+VLOOKUP(bloque3_2[[#This Row],[niño]],BD.niños[[Código]:[sexo]],6,FALSE)</f>
        <v>7 y 8</v>
      </c>
      <c r="H1000" t="str">
        <f>+VLOOKUP(bloque3_2[[#This Row],[niño]],BD.niños[[Código]:[sexo]],7,FALSE)</f>
        <v>M</v>
      </c>
      <c r="I1000" s="1">
        <v>3</v>
      </c>
    </row>
    <row r="1001" spans="1:9" x14ac:dyDescent="0.55000000000000004">
      <c r="A1001" s="1">
        <v>33</v>
      </c>
      <c r="B1001" t="s">
        <v>570</v>
      </c>
      <c r="C1001" s="1" t="s">
        <v>3</v>
      </c>
      <c r="D1001" s="1">
        <v>4</v>
      </c>
      <c r="E1001" s="1" t="s">
        <v>164</v>
      </c>
      <c r="F1001">
        <v>4</v>
      </c>
      <c r="G1001" t="str">
        <f>+VLOOKUP(bloque3_2[[#This Row],[niño]],BD.niños[[Código]:[sexo]],6,FALSE)</f>
        <v>5 y 6</v>
      </c>
      <c r="H1001" t="str">
        <f>+VLOOKUP(bloque3_2[[#This Row],[niño]],BD.niños[[Código]:[sexo]],7,FALSE)</f>
        <v>M</v>
      </c>
      <c r="I1001" s="1">
        <v>3</v>
      </c>
    </row>
    <row r="1002" spans="1:9" x14ac:dyDescent="0.55000000000000004">
      <c r="A1002" s="1">
        <v>33</v>
      </c>
      <c r="B1002" t="s">
        <v>570</v>
      </c>
      <c r="C1002" s="1" t="s">
        <v>3</v>
      </c>
      <c r="D1002" s="1">
        <v>4</v>
      </c>
      <c r="E1002" s="1" t="s">
        <v>165</v>
      </c>
      <c r="F1002">
        <v>5</v>
      </c>
      <c r="G1002" t="str">
        <f>+VLOOKUP(bloque3_2[[#This Row],[niño]],BD.niños[[Código]:[sexo]],6,FALSE)</f>
        <v>5 y 6</v>
      </c>
      <c r="H1002" t="str">
        <f>+VLOOKUP(bloque3_2[[#This Row],[niño]],BD.niños[[Código]:[sexo]],7,FALSE)</f>
        <v>M</v>
      </c>
      <c r="I1002" s="1">
        <v>3</v>
      </c>
    </row>
    <row r="1003" spans="1:9" x14ac:dyDescent="0.55000000000000004">
      <c r="A1003" s="1">
        <v>33</v>
      </c>
      <c r="B1003" t="s">
        <v>570</v>
      </c>
      <c r="C1003" s="1" t="s">
        <v>3</v>
      </c>
      <c r="D1003" s="1">
        <v>4</v>
      </c>
      <c r="E1003" s="1" t="s">
        <v>168</v>
      </c>
      <c r="F1003">
        <v>4</v>
      </c>
      <c r="G1003" t="str">
        <f>+VLOOKUP(bloque3_2[[#This Row],[niño]],BD.niños[[Código]:[sexo]],6,FALSE)</f>
        <v>7 y 8</v>
      </c>
      <c r="H1003" t="str">
        <f>+VLOOKUP(bloque3_2[[#This Row],[niño]],BD.niños[[Código]:[sexo]],7,FALSE)</f>
        <v>F</v>
      </c>
      <c r="I1003" s="1">
        <v>3</v>
      </c>
    </row>
    <row r="1004" spans="1:9" x14ac:dyDescent="0.55000000000000004">
      <c r="A1004" s="1">
        <v>33</v>
      </c>
      <c r="B1004" t="s">
        <v>570</v>
      </c>
      <c r="C1004" s="1" t="s">
        <v>3</v>
      </c>
      <c r="D1004" s="1">
        <v>4</v>
      </c>
      <c r="E1004" s="1" t="s">
        <v>172</v>
      </c>
      <c r="F1004">
        <v>4</v>
      </c>
      <c r="G1004" t="str">
        <f>+VLOOKUP(bloque3_2[[#This Row],[niño]],BD.niños[[Código]:[sexo]],6,FALSE)</f>
        <v>7 y 8</v>
      </c>
      <c r="H1004" t="str">
        <f>+VLOOKUP(bloque3_2[[#This Row],[niño]],BD.niños[[Código]:[sexo]],7,FALSE)</f>
        <v>F</v>
      </c>
      <c r="I1004" s="1">
        <v>3</v>
      </c>
    </row>
    <row r="1005" spans="1:9" x14ac:dyDescent="0.55000000000000004">
      <c r="A1005" s="1">
        <v>33</v>
      </c>
      <c r="B1005" t="s">
        <v>570</v>
      </c>
      <c r="C1005" s="1" t="s">
        <v>3</v>
      </c>
      <c r="D1005" s="1">
        <v>4</v>
      </c>
      <c r="E1005" s="1" t="s">
        <v>176</v>
      </c>
      <c r="F1005">
        <v>4</v>
      </c>
      <c r="G1005" t="str">
        <f>+VLOOKUP(bloque3_2[[#This Row],[niño]],BD.niños[[Código]:[sexo]],6,FALSE)</f>
        <v>5 y 6</v>
      </c>
      <c r="H1005" t="str">
        <f>+VLOOKUP(bloque3_2[[#This Row],[niño]],BD.niños[[Código]:[sexo]],7,FALSE)</f>
        <v>F</v>
      </c>
      <c r="I1005" s="1">
        <v>3</v>
      </c>
    </row>
    <row r="1006" spans="1:9" x14ac:dyDescent="0.55000000000000004">
      <c r="A1006" s="1">
        <v>33</v>
      </c>
      <c r="B1006" t="s">
        <v>570</v>
      </c>
      <c r="C1006" s="1" t="s">
        <v>3</v>
      </c>
      <c r="D1006" s="1">
        <v>4</v>
      </c>
      <c r="E1006" s="1" t="s">
        <v>180</v>
      </c>
      <c r="F1006">
        <v>4</v>
      </c>
      <c r="G1006" t="str">
        <f>+VLOOKUP(bloque3_2[[#This Row],[niño]],BD.niños[[Código]:[sexo]],6,FALSE)</f>
        <v>7 y 8</v>
      </c>
      <c r="H1006" t="str">
        <f>+VLOOKUP(bloque3_2[[#This Row],[niño]],BD.niños[[Código]:[sexo]],7,FALSE)</f>
        <v>F</v>
      </c>
      <c r="I1006" s="1">
        <v>3</v>
      </c>
    </row>
    <row r="1007" spans="1:9" x14ac:dyDescent="0.55000000000000004">
      <c r="A1007" s="1">
        <v>33</v>
      </c>
      <c r="B1007" t="s">
        <v>570</v>
      </c>
      <c r="C1007" s="1" t="s">
        <v>3</v>
      </c>
      <c r="D1007" s="1">
        <v>4</v>
      </c>
      <c r="E1007" s="1" t="s">
        <v>234</v>
      </c>
      <c r="F1007">
        <v>5</v>
      </c>
      <c r="G1007" t="str">
        <f>+VLOOKUP(bloque3_2[[#This Row],[niño]],BD.niños[[Código]:[sexo]],6,FALSE)</f>
        <v>9 y 10</v>
      </c>
      <c r="H1007" t="str">
        <f>+VLOOKUP(bloque3_2[[#This Row],[niño]],BD.niños[[Código]:[sexo]],7,FALSE)</f>
        <v>M</v>
      </c>
      <c r="I1007" s="1">
        <v>3</v>
      </c>
    </row>
    <row r="1008" spans="1:9" x14ac:dyDescent="0.55000000000000004">
      <c r="A1008" s="1">
        <v>33</v>
      </c>
      <c r="B1008" t="s">
        <v>570</v>
      </c>
      <c r="C1008" s="1" t="s">
        <v>3</v>
      </c>
      <c r="D1008" s="1">
        <v>4</v>
      </c>
      <c r="E1008" s="1" t="s">
        <v>238</v>
      </c>
      <c r="F1008">
        <v>4</v>
      </c>
      <c r="G1008" t="str">
        <f>+VLOOKUP(bloque3_2[[#This Row],[niño]],BD.niños[[Código]:[sexo]],6,FALSE)</f>
        <v>9 y 10</v>
      </c>
      <c r="H1008" t="str">
        <f>+VLOOKUP(bloque3_2[[#This Row],[niño]],BD.niños[[Código]:[sexo]],7,FALSE)</f>
        <v>M</v>
      </c>
      <c r="I1008" s="1">
        <v>3</v>
      </c>
    </row>
    <row r="1009" spans="1:9" x14ac:dyDescent="0.55000000000000004">
      <c r="A1009" s="1">
        <v>33</v>
      </c>
      <c r="B1009" t="s">
        <v>570</v>
      </c>
      <c r="C1009" s="1" t="s">
        <v>3</v>
      </c>
      <c r="D1009" s="1">
        <v>4</v>
      </c>
      <c r="E1009" s="1" t="s">
        <v>241</v>
      </c>
      <c r="F1009">
        <v>4</v>
      </c>
      <c r="G1009" t="str">
        <f>+VLOOKUP(bloque3_2[[#This Row],[niño]],BD.niños[[Código]:[sexo]],6,FALSE)</f>
        <v>9 y 10</v>
      </c>
      <c r="H1009" t="str">
        <f>+VLOOKUP(bloque3_2[[#This Row],[niño]],BD.niños[[Código]:[sexo]],7,FALSE)</f>
        <v>F</v>
      </c>
      <c r="I1009" s="1">
        <v>3</v>
      </c>
    </row>
    <row r="1010" spans="1:9" x14ac:dyDescent="0.55000000000000004">
      <c r="A1010" s="1">
        <v>33</v>
      </c>
      <c r="B1010" t="s">
        <v>570</v>
      </c>
      <c r="C1010" s="1" t="s">
        <v>3</v>
      </c>
      <c r="D1010" s="1">
        <v>4</v>
      </c>
      <c r="E1010" s="1" t="s">
        <v>245</v>
      </c>
      <c r="F1010">
        <v>4</v>
      </c>
      <c r="G1010" t="str">
        <f>+VLOOKUP(bloque3_2[[#This Row],[niño]],BD.niños[[Código]:[sexo]],6,FALSE)</f>
        <v>7 y 8</v>
      </c>
      <c r="H1010" t="str">
        <f>+VLOOKUP(bloque3_2[[#This Row],[niño]],BD.niños[[Código]:[sexo]],7,FALSE)</f>
        <v>M</v>
      </c>
      <c r="I1010" s="1">
        <v>3</v>
      </c>
    </row>
    <row r="1011" spans="1:9" x14ac:dyDescent="0.55000000000000004">
      <c r="A1011" s="1">
        <v>33</v>
      </c>
      <c r="B1011" t="s">
        <v>570</v>
      </c>
      <c r="C1011" s="1" t="s">
        <v>3</v>
      </c>
      <c r="D1011" s="1">
        <v>4</v>
      </c>
      <c r="E1011" s="1" t="s">
        <v>249</v>
      </c>
      <c r="F1011">
        <v>4</v>
      </c>
      <c r="G1011" t="str">
        <f>+VLOOKUP(bloque3_2[[#This Row],[niño]],BD.niños[[Código]:[sexo]],6,FALSE)</f>
        <v>5 y 6</v>
      </c>
      <c r="H1011" t="str">
        <f>+VLOOKUP(bloque3_2[[#This Row],[niño]],BD.niños[[Código]:[sexo]],7,FALSE)</f>
        <v>M</v>
      </c>
      <c r="I1011" s="1">
        <v>3</v>
      </c>
    </row>
    <row r="1012" spans="1:9" x14ac:dyDescent="0.55000000000000004">
      <c r="A1012" s="1">
        <v>33</v>
      </c>
      <c r="B1012" t="s">
        <v>570</v>
      </c>
      <c r="C1012" s="1" t="s">
        <v>3</v>
      </c>
      <c r="D1012" s="1">
        <v>4</v>
      </c>
      <c r="E1012" s="1" t="s">
        <v>253</v>
      </c>
      <c r="F1012">
        <v>4</v>
      </c>
      <c r="G1012" t="str">
        <f>+VLOOKUP(bloque3_2[[#This Row],[niño]],BD.niños[[Código]:[sexo]],6,FALSE)</f>
        <v>7 y 8</v>
      </c>
      <c r="H1012" t="str">
        <f>+VLOOKUP(bloque3_2[[#This Row],[niño]],BD.niños[[Código]:[sexo]],7,FALSE)</f>
        <v>M</v>
      </c>
      <c r="I1012" s="1">
        <v>3</v>
      </c>
    </row>
    <row r="1013" spans="1:9" x14ac:dyDescent="0.55000000000000004">
      <c r="A1013" s="1">
        <v>33</v>
      </c>
      <c r="B1013" t="s">
        <v>570</v>
      </c>
      <c r="C1013" s="1" t="s">
        <v>3</v>
      </c>
      <c r="D1013" s="1">
        <v>4</v>
      </c>
      <c r="E1013" s="1" t="s">
        <v>257</v>
      </c>
      <c r="F1013">
        <v>4</v>
      </c>
      <c r="G1013" t="str">
        <f>+VLOOKUP(bloque3_2[[#This Row],[niño]],BD.niños[[Código]:[sexo]],6,FALSE)</f>
        <v>7 y 8</v>
      </c>
      <c r="H1013" t="str">
        <f>+VLOOKUP(bloque3_2[[#This Row],[niño]],BD.niños[[Código]:[sexo]],7,FALSE)</f>
        <v>M</v>
      </c>
      <c r="I1013" s="1">
        <v>3</v>
      </c>
    </row>
    <row r="1014" spans="1:9" x14ac:dyDescent="0.55000000000000004">
      <c r="A1014" s="1">
        <v>33</v>
      </c>
      <c r="B1014" t="s">
        <v>570</v>
      </c>
      <c r="C1014" s="1" t="s">
        <v>3</v>
      </c>
      <c r="D1014" s="1">
        <v>4</v>
      </c>
      <c r="E1014" s="1" t="s">
        <v>299</v>
      </c>
      <c r="F1014">
        <v>1</v>
      </c>
      <c r="G1014" t="str">
        <f>+VLOOKUP(bloque3_2[[#This Row],[niño]],BD.niños[[Código]:[sexo]],6,FALSE)</f>
        <v>7 y 8</v>
      </c>
      <c r="H1014" t="str">
        <f>+VLOOKUP(bloque3_2[[#This Row],[niño]],BD.niños[[Código]:[sexo]],7,FALSE)</f>
        <v>M</v>
      </c>
      <c r="I1014" s="1">
        <v>3</v>
      </c>
    </row>
    <row r="1015" spans="1:9" x14ac:dyDescent="0.55000000000000004">
      <c r="A1015" s="1">
        <v>33</v>
      </c>
      <c r="B1015" t="s">
        <v>570</v>
      </c>
      <c r="C1015" s="1" t="s">
        <v>3</v>
      </c>
      <c r="D1015" s="1">
        <v>4</v>
      </c>
      <c r="E1015" s="1" t="s">
        <v>301</v>
      </c>
      <c r="F1015">
        <v>1</v>
      </c>
      <c r="G1015" t="str">
        <f>+VLOOKUP(bloque3_2[[#This Row],[niño]],BD.niños[[Código]:[sexo]],6,FALSE)</f>
        <v>5 y 6</v>
      </c>
      <c r="H1015" t="str">
        <f>+VLOOKUP(bloque3_2[[#This Row],[niño]],BD.niños[[Código]:[sexo]],7,FALSE)</f>
        <v>M</v>
      </c>
      <c r="I1015" s="1">
        <v>3</v>
      </c>
    </row>
    <row r="1016" spans="1:9" x14ac:dyDescent="0.55000000000000004">
      <c r="A1016" s="1">
        <v>33</v>
      </c>
      <c r="B1016" t="s">
        <v>570</v>
      </c>
      <c r="C1016" s="1" t="s">
        <v>3</v>
      </c>
      <c r="D1016" s="1">
        <v>4</v>
      </c>
      <c r="E1016" s="1" t="s">
        <v>305</v>
      </c>
      <c r="F1016">
        <v>1</v>
      </c>
      <c r="G1016" t="str">
        <f>+VLOOKUP(bloque3_2[[#This Row],[niño]],BD.niños[[Código]:[sexo]],6,FALSE)</f>
        <v>7 y 8</v>
      </c>
      <c r="H1016" t="str">
        <f>+VLOOKUP(bloque3_2[[#This Row],[niño]],BD.niños[[Código]:[sexo]],7,FALSE)</f>
        <v>M</v>
      </c>
      <c r="I1016" s="1">
        <v>3</v>
      </c>
    </row>
    <row r="1017" spans="1:9" x14ac:dyDescent="0.55000000000000004">
      <c r="A1017" s="1">
        <v>33</v>
      </c>
      <c r="B1017" t="s">
        <v>570</v>
      </c>
      <c r="C1017" s="1" t="s">
        <v>3</v>
      </c>
      <c r="D1017" s="1">
        <v>4</v>
      </c>
      <c r="E1017" s="1" t="s">
        <v>308</v>
      </c>
      <c r="F1017">
        <v>4</v>
      </c>
      <c r="G1017" t="str">
        <f>+VLOOKUP(bloque3_2[[#This Row],[niño]],BD.niños[[Código]:[sexo]],6,FALSE)</f>
        <v>9 y 10</v>
      </c>
      <c r="H1017" t="str">
        <f>+VLOOKUP(bloque3_2[[#This Row],[niño]],BD.niños[[Código]:[sexo]],7,FALSE)</f>
        <v>M</v>
      </c>
      <c r="I1017" s="1">
        <v>3</v>
      </c>
    </row>
    <row r="1018" spans="1:9" x14ac:dyDescent="0.55000000000000004">
      <c r="A1018" s="1">
        <v>33</v>
      </c>
      <c r="B1018" t="s">
        <v>570</v>
      </c>
      <c r="C1018" s="1" t="s">
        <v>3</v>
      </c>
      <c r="D1018" s="1">
        <v>4</v>
      </c>
      <c r="E1018" s="1" t="s">
        <v>311</v>
      </c>
      <c r="F1018">
        <v>4</v>
      </c>
      <c r="G1018" t="str">
        <f>+VLOOKUP(bloque3_2[[#This Row],[niño]],BD.niños[[Código]:[sexo]],6,FALSE)</f>
        <v>9 y 10</v>
      </c>
      <c r="H1018" t="str">
        <f>+VLOOKUP(bloque3_2[[#This Row],[niño]],BD.niños[[Código]:[sexo]],7,FALSE)</f>
        <v>M</v>
      </c>
      <c r="I1018" s="1">
        <v>3</v>
      </c>
    </row>
    <row r="1019" spans="1:9" x14ac:dyDescent="0.55000000000000004">
      <c r="A1019" s="1">
        <v>33</v>
      </c>
      <c r="B1019" t="s">
        <v>570</v>
      </c>
      <c r="C1019" s="1" t="s">
        <v>3</v>
      </c>
      <c r="D1019" s="1">
        <v>4</v>
      </c>
      <c r="E1019" s="1" t="s">
        <v>314</v>
      </c>
      <c r="F1019">
        <v>1</v>
      </c>
      <c r="G1019" t="str">
        <f>+VLOOKUP(bloque3_2[[#This Row],[niño]],BD.niños[[Código]:[sexo]],6,FALSE)</f>
        <v>9 y 10</v>
      </c>
      <c r="H1019" t="str">
        <f>+VLOOKUP(bloque3_2[[#This Row],[niño]],BD.niños[[Código]:[sexo]],7,FALSE)</f>
        <v>M</v>
      </c>
      <c r="I1019" s="1">
        <v>3</v>
      </c>
    </row>
    <row r="1020" spans="1:9" x14ac:dyDescent="0.55000000000000004">
      <c r="A1020" s="1">
        <v>33</v>
      </c>
      <c r="B1020" t="s">
        <v>570</v>
      </c>
      <c r="C1020" s="1" t="s">
        <v>3</v>
      </c>
      <c r="D1020" s="1">
        <v>4</v>
      </c>
      <c r="E1020" s="1" t="s">
        <v>372</v>
      </c>
      <c r="F1020">
        <v>1</v>
      </c>
      <c r="G1020" t="str">
        <f>+VLOOKUP(bloque3_2[[#This Row],[niño]],BD.niños[[Código]:[sexo]],6,FALSE)</f>
        <v>9 y 10</v>
      </c>
      <c r="H1020" t="str">
        <f>+VLOOKUP(bloque3_2[[#This Row],[niño]],BD.niños[[Código]:[sexo]],7,FALSE)</f>
        <v>M</v>
      </c>
      <c r="I1020" s="1">
        <v>3</v>
      </c>
    </row>
    <row r="1021" spans="1:9" x14ac:dyDescent="0.55000000000000004">
      <c r="A1021" s="1">
        <v>33</v>
      </c>
      <c r="B1021" t="s">
        <v>570</v>
      </c>
      <c r="C1021" s="1" t="s">
        <v>3</v>
      </c>
      <c r="D1021" s="1">
        <v>4</v>
      </c>
      <c r="E1021" s="1" t="s">
        <v>337</v>
      </c>
      <c r="F1021">
        <v>1</v>
      </c>
      <c r="G1021" t="str">
        <f>+VLOOKUP(bloque3_2[[#This Row],[niño]],BD.niños[[Código]:[sexo]],6,FALSE)</f>
        <v>7 y 8</v>
      </c>
      <c r="H1021" t="str">
        <f>+VLOOKUP(bloque3_2[[#This Row],[niño]],BD.niños[[Código]:[sexo]],7,FALSE)</f>
        <v>M</v>
      </c>
      <c r="I1021" s="1">
        <v>3</v>
      </c>
    </row>
    <row r="1022" spans="1:9" x14ac:dyDescent="0.55000000000000004">
      <c r="A1022" s="1">
        <v>33</v>
      </c>
      <c r="B1022" t="s">
        <v>570</v>
      </c>
      <c r="C1022" s="1" t="s">
        <v>3</v>
      </c>
      <c r="D1022" s="1">
        <v>4</v>
      </c>
      <c r="E1022" s="1" t="s">
        <v>341</v>
      </c>
      <c r="F1022">
        <v>4</v>
      </c>
      <c r="G1022" t="str">
        <f>+VLOOKUP(bloque3_2[[#This Row],[niño]],BD.niños[[Código]:[sexo]],6,FALSE)</f>
        <v>7 y 8</v>
      </c>
      <c r="H1022" t="str">
        <f>+VLOOKUP(bloque3_2[[#This Row],[niño]],BD.niños[[Código]:[sexo]],7,FALSE)</f>
        <v>F</v>
      </c>
      <c r="I1022" s="1">
        <v>3</v>
      </c>
    </row>
    <row r="1023" spans="1:9" x14ac:dyDescent="0.55000000000000004">
      <c r="A1023" s="1">
        <v>33</v>
      </c>
      <c r="B1023" t="s">
        <v>570</v>
      </c>
      <c r="C1023" s="1" t="s">
        <v>3</v>
      </c>
      <c r="D1023" s="1">
        <v>4</v>
      </c>
      <c r="E1023" s="1" t="s">
        <v>344</v>
      </c>
      <c r="F1023">
        <v>1</v>
      </c>
      <c r="G1023" t="str">
        <f>+VLOOKUP(bloque3_2[[#This Row],[niño]],BD.niños[[Código]:[sexo]],6,FALSE)</f>
        <v>5 y 6</v>
      </c>
      <c r="H1023" t="str">
        <f>+VLOOKUP(bloque3_2[[#This Row],[niño]],BD.niños[[Código]:[sexo]],7,FALSE)</f>
        <v>F</v>
      </c>
      <c r="I1023" s="1">
        <v>3</v>
      </c>
    </row>
    <row r="1024" spans="1:9" x14ac:dyDescent="0.55000000000000004">
      <c r="A1024" s="1">
        <v>33</v>
      </c>
      <c r="B1024" t="s">
        <v>570</v>
      </c>
      <c r="C1024" s="1" t="s">
        <v>3</v>
      </c>
      <c r="D1024" s="1">
        <v>4</v>
      </c>
      <c r="E1024" s="1" t="s">
        <v>348</v>
      </c>
      <c r="F1024">
        <v>4</v>
      </c>
      <c r="G1024" t="str">
        <f>+VLOOKUP(bloque3_2[[#This Row],[niño]],BD.niños[[Código]:[sexo]],6,FALSE)</f>
        <v>5 y 6</v>
      </c>
      <c r="H1024" t="str">
        <f>+VLOOKUP(bloque3_2[[#This Row],[niño]],BD.niños[[Código]:[sexo]],7,FALSE)</f>
        <v>M</v>
      </c>
      <c r="I1024" s="1">
        <v>3</v>
      </c>
    </row>
    <row r="1025" spans="1:9" x14ac:dyDescent="0.55000000000000004">
      <c r="A1025" s="1">
        <v>34</v>
      </c>
      <c r="B1025" t="s">
        <v>571</v>
      </c>
      <c r="C1025" s="1" t="s">
        <v>4</v>
      </c>
      <c r="D1025" s="1">
        <v>5</v>
      </c>
      <c r="E1025" s="1" t="s">
        <v>89</v>
      </c>
      <c r="F1025">
        <v>6</v>
      </c>
      <c r="G1025" t="str">
        <f>+VLOOKUP(bloque3_2[[#This Row],[niño]],BD.niños[[Código]:[sexo]],6,FALSE)</f>
        <v>9 y 10</v>
      </c>
      <c r="H1025" t="str">
        <f>+VLOOKUP(bloque3_2[[#This Row],[niño]],BD.niños[[Código]:[sexo]],7,FALSE)</f>
        <v>F</v>
      </c>
      <c r="I1025" s="1">
        <v>3</v>
      </c>
    </row>
    <row r="1026" spans="1:9" x14ac:dyDescent="0.55000000000000004">
      <c r="A1026" s="1">
        <v>34</v>
      </c>
      <c r="B1026" t="s">
        <v>571</v>
      </c>
      <c r="C1026" s="1" t="s">
        <v>4</v>
      </c>
      <c r="D1026" s="1">
        <v>5</v>
      </c>
      <c r="E1026" s="1" t="s">
        <v>93</v>
      </c>
      <c r="F1026">
        <v>6</v>
      </c>
      <c r="G1026" t="str">
        <f>+VLOOKUP(bloque3_2[[#This Row],[niño]],BD.niños[[Código]:[sexo]],6,FALSE)</f>
        <v>9 y 10</v>
      </c>
      <c r="H1026" t="str">
        <f>+VLOOKUP(bloque3_2[[#This Row],[niño]],BD.niños[[Código]:[sexo]],7,FALSE)</f>
        <v>F</v>
      </c>
      <c r="I1026" s="1">
        <v>3</v>
      </c>
    </row>
    <row r="1027" spans="1:9" x14ac:dyDescent="0.55000000000000004">
      <c r="A1027" s="1">
        <v>34</v>
      </c>
      <c r="B1027" t="s">
        <v>571</v>
      </c>
      <c r="C1027" s="1" t="s">
        <v>4</v>
      </c>
      <c r="D1027" s="1">
        <v>5</v>
      </c>
      <c r="E1027" s="1" t="s">
        <v>97</v>
      </c>
      <c r="F1027">
        <v>5</v>
      </c>
      <c r="G1027" t="str">
        <f>+VLOOKUP(bloque3_2[[#This Row],[niño]],BD.niños[[Código]:[sexo]],6,FALSE)</f>
        <v>9 y 10</v>
      </c>
      <c r="H1027" t="str">
        <f>+VLOOKUP(bloque3_2[[#This Row],[niño]],BD.niños[[Código]:[sexo]],7,FALSE)</f>
        <v>F</v>
      </c>
      <c r="I1027" s="1">
        <v>3</v>
      </c>
    </row>
    <row r="1028" spans="1:9" x14ac:dyDescent="0.55000000000000004">
      <c r="A1028" s="1">
        <v>34</v>
      </c>
      <c r="B1028" t="s">
        <v>571</v>
      </c>
      <c r="C1028" s="1" t="s">
        <v>4</v>
      </c>
      <c r="D1028" s="1">
        <v>5</v>
      </c>
      <c r="E1028" s="1" t="s">
        <v>101</v>
      </c>
      <c r="F1028">
        <v>6</v>
      </c>
      <c r="G1028" t="str">
        <f>+VLOOKUP(bloque3_2[[#This Row],[niño]],BD.niños[[Código]:[sexo]],6,FALSE)</f>
        <v>9 y 10</v>
      </c>
      <c r="H1028" t="str">
        <f>+VLOOKUP(bloque3_2[[#This Row],[niño]],BD.niños[[Código]:[sexo]],7,FALSE)</f>
        <v>F</v>
      </c>
      <c r="I1028" s="1">
        <v>3</v>
      </c>
    </row>
    <row r="1029" spans="1:9" x14ac:dyDescent="0.55000000000000004">
      <c r="A1029" s="1">
        <v>34</v>
      </c>
      <c r="B1029" t="s">
        <v>571</v>
      </c>
      <c r="C1029" s="1" t="s">
        <v>4</v>
      </c>
      <c r="D1029" s="1">
        <v>5</v>
      </c>
      <c r="E1029" s="1" t="s">
        <v>150</v>
      </c>
      <c r="F1029">
        <v>6</v>
      </c>
      <c r="G1029" t="str">
        <f>+VLOOKUP(bloque3_2[[#This Row],[niño]],BD.niños[[Código]:[sexo]],6,FALSE)</f>
        <v>5 y 6</v>
      </c>
      <c r="H1029" t="str">
        <f>+VLOOKUP(bloque3_2[[#This Row],[niño]],BD.niños[[Código]:[sexo]],7,FALSE)</f>
        <v>F</v>
      </c>
      <c r="I1029" s="1">
        <v>3</v>
      </c>
    </row>
    <row r="1030" spans="1:9" x14ac:dyDescent="0.55000000000000004">
      <c r="A1030" s="1">
        <v>34</v>
      </c>
      <c r="B1030" t="s">
        <v>571</v>
      </c>
      <c r="C1030" s="1" t="s">
        <v>4</v>
      </c>
      <c r="D1030" s="1">
        <v>5</v>
      </c>
      <c r="E1030" s="1" t="s">
        <v>153</v>
      </c>
      <c r="F1030">
        <v>5</v>
      </c>
      <c r="G1030" t="str">
        <f>+VLOOKUP(bloque3_2[[#This Row],[niño]],BD.niños[[Código]:[sexo]],6,FALSE)</f>
        <v>7 y 8</v>
      </c>
      <c r="H1030" t="str">
        <f>+VLOOKUP(bloque3_2[[#This Row],[niño]],BD.niños[[Código]:[sexo]],7,FALSE)</f>
        <v>M</v>
      </c>
      <c r="I1030" s="1">
        <v>3</v>
      </c>
    </row>
    <row r="1031" spans="1:9" x14ac:dyDescent="0.55000000000000004">
      <c r="A1031" s="1">
        <v>34</v>
      </c>
      <c r="B1031" t="s">
        <v>571</v>
      </c>
      <c r="C1031" s="1" t="s">
        <v>4</v>
      </c>
      <c r="D1031" s="1">
        <v>5</v>
      </c>
      <c r="E1031" s="1" t="s">
        <v>157</v>
      </c>
      <c r="F1031">
        <v>5</v>
      </c>
      <c r="G1031" t="str">
        <f>+VLOOKUP(bloque3_2[[#This Row],[niño]],BD.niños[[Código]:[sexo]],6,FALSE)</f>
        <v>7 y 8</v>
      </c>
      <c r="H1031" t="str">
        <f>+VLOOKUP(bloque3_2[[#This Row],[niño]],BD.niños[[Código]:[sexo]],7,FALSE)</f>
        <v>M</v>
      </c>
      <c r="I1031" s="1">
        <v>3</v>
      </c>
    </row>
    <row r="1032" spans="1:9" x14ac:dyDescent="0.55000000000000004">
      <c r="A1032" s="1">
        <v>34</v>
      </c>
      <c r="B1032" t="s">
        <v>571</v>
      </c>
      <c r="C1032" s="1" t="s">
        <v>4</v>
      </c>
      <c r="D1032" s="1">
        <v>5</v>
      </c>
      <c r="E1032" s="1" t="s">
        <v>164</v>
      </c>
      <c r="F1032">
        <v>6</v>
      </c>
      <c r="G1032" t="str">
        <f>+VLOOKUP(bloque3_2[[#This Row],[niño]],BD.niños[[Código]:[sexo]],6,FALSE)</f>
        <v>5 y 6</v>
      </c>
      <c r="H1032" t="str">
        <f>+VLOOKUP(bloque3_2[[#This Row],[niño]],BD.niños[[Código]:[sexo]],7,FALSE)</f>
        <v>M</v>
      </c>
      <c r="I1032" s="1">
        <v>3</v>
      </c>
    </row>
    <row r="1033" spans="1:9" x14ac:dyDescent="0.55000000000000004">
      <c r="A1033" s="1">
        <v>34</v>
      </c>
      <c r="B1033" t="s">
        <v>571</v>
      </c>
      <c r="C1033" s="1" t="s">
        <v>4</v>
      </c>
      <c r="D1033" s="1">
        <v>5</v>
      </c>
      <c r="E1033" s="1" t="s">
        <v>165</v>
      </c>
      <c r="F1033">
        <v>6</v>
      </c>
      <c r="G1033" t="str">
        <f>+VLOOKUP(bloque3_2[[#This Row],[niño]],BD.niños[[Código]:[sexo]],6,FALSE)</f>
        <v>5 y 6</v>
      </c>
      <c r="H1033" t="str">
        <f>+VLOOKUP(bloque3_2[[#This Row],[niño]],BD.niños[[Código]:[sexo]],7,FALSE)</f>
        <v>M</v>
      </c>
      <c r="I1033" s="1">
        <v>3</v>
      </c>
    </row>
    <row r="1034" spans="1:9" x14ac:dyDescent="0.55000000000000004">
      <c r="A1034" s="1">
        <v>34</v>
      </c>
      <c r="B1034" t="s">
        <v>571</v>
      </c>
      <c r="C1034" s="1" t="s">
        <v>4</v>
      </c>
      <c r="D1034" s="1">
        <v>5</v>
      </c>
      <c r="E1034" s="1" t="s">
        <v>168</v>
      </c>
      <c r="F1034">
        <v>3</v>
      </c>
      <c r="G1034" t="str">
        <f>+VLOOKUP(bloque3_2[[#This Row],[niño]],BD.niños[[Código]:[sexo]],6,FALSE)</f>
        <v>7 y 8</v>
      </c>
      <c r="H1034" t="str">
        <f>+VLOOKUP(bloque3_2[[#This Row],[niño]],BD.niños[[Código]:[sexo]],7,FALSE)</f>
        <v>F</v>
      </c>
      <c r="I1034" s="1">
        <v>3</v>
      </c>
    </row>
    <row r="1035" spans="1:9" x14ac:dyDescent="0.55000000000000004">
      <c r="A1035" s="1">
        <v>34</v>
      </c>
      <c r="B1035" t="s">
        <v>571</v>
      </c>
      <c r="C1035" s="1" t="s">
        <v>4</v>
      </c>
      <c r="D1035" s="1">
        <v>5</v>
      </c>
      <c r="E1035" s="1" t="s">
        <v>172</v>
      </c>
      <c r="F1035">
        <v>5</v>
      </c>
      <c r="G1035" t="str">
        <f>+VLOOKUP(bloque3_2[[#This Row],[niño]],BD.niños[[Código]:[sexo]],6,FALSE)</f>
        <v>7 y 8</v>
      </c>
      <c r="H1035" t="str">
        <f>+VLOOKUP(bloque3_2[[#This Row],[niño]],BD.niños[[Código]:[sexo]],7,FALSE)</f>
        <v>F</v>
      </c>
      <c r="I1035" s="1">
        <v>3</v>
      </c>
    </row>
    <row r="1036" spans="1:9" x14ac:dyDescent="0.55000000000000004">
      <c r="A1036" s="1">
        <v>34</v>
      </c>
      <c r="B1036" t="s">
        <v>571</v>
      </c>
      <c r="C1036" s="1" t="s">
        <v>4</v>
      </c>
      <c r="D1036" s="1">
        <v>5</v>
      </c>
      <c r="E1036" s="1" t="s">
        <v>176</v>
      </c>
      <c r="F1036">
        <v>5</v>
      </c>
      <c r="G1036" t="str">
        <f>+VLOOKUP(bloque3_2[[#This Row],[niño]],BD.niños[[Código]:[sexo]],6,FALSE)</f>
        <v>5 y 6</v>
      </c>
      <c r="H1036" t="str">
        <f>+VLOOKUP(bloque3_2[[#This Row],[niño]],BD.niños[[Código]:[sexo]],7,FALSE)</f>
        <v>F</v>
      </c>
      <c r="I1036" s="1">
        <v>3</v>
      </c>
    </row>
    <row r="1037" spans="1:9" x14ac:dyDescent="0.55000000000000004">
      <c r="A1037" s="1">
        <v>34</v>
      </c>
      <c r="B1037" t="s">
        <v>571</v>
      </c>
      <c r="C1037" s="1" t="s">
        <v>4</v>
      </c>
      <c r="D1037" s="1">
        <v>5</v>
      </c>
      <c r="E1037" s="1" t="s">
        <v>180</v>
      </c>
      <c r="F1037">
        <v>1</v>
      </c>
      <c r="G1037" t="str">
        <f>+VLOOKUP(bloque3_2[[#This Row],[niño]],BD.niños[[Código]:[sexo]],6,FALSE)</f>
        <v>7 y 8</v>
      </c>
      <c r="H1037" t="str">
        <f>+VLOOKUP(bloque3_2[[#This Row],[niño]],BD.niños[[Código]:[sexo]],7,FALSE)</f>
        <v>F</v>
      </c>
      <c r="I1037" s="1">
        <v>3</v>
      </c>
    </row>
    <row r="1038" spans="1:9" x14ac:dyDescent="0.55000000000000004">
      <c r="A1038" s="1">
        <v>34</v>
      </c>
      <c r="B1038" t="s">
        <v>571</v>
      </c>
      <c r="C1038" s="1" t="s">
        <v>4</v>
      </c>
      <c r="D1038" s="1">
        <v>5</v>
      </c>
      <c r="E1038" s="1" t="s">
        <v>234</v>
      </c>
      <c r="F1038">
        <v>6</v>
      </c>
      <c r="G1038" t="str">
        <f>+VLOOKUP(bloque3_2[[#This Row],[niño]],BD.niños[[Código]:[sexo]],6,FALSE)</f>
        <v>9 y 10</v>
      </c>
      <c r="H1038" t="str">
        <f>+VLOOKUP(bloque3_2[[#This Row],[niño]],BD.niños[[Código]:[sexo]],7,FALSE)</f>
        <v>M</v>
      </c>
      <c r="I1038" s="1">
        <v>3</v>
      </c>
    </row>
    <row r="1039" spans="1:9" x14ac:dyDescent="0.55000000000000004">
      <c r="A1039" s="1">
        <v>34</v>
      </c>
      <c r="B1039" t="s">
        <v>571</v>
      </c>
      <c r="C1039" s="1" t="s">
        <v>4</v>
      </c>
      <c r="D1039" s="1">
        <v>5</v>
      </c>
      <c r="E1039" s="1" t="s">
        <v>238</v>
      </c>
      <c r="F1039">
        <v>5</v>
      </c>
      <c r="G1039" t="str">
        <f>+VLOOKUP(bloque3_2[[#This Row],[niño]],BD.niños[[Código]:[sexo]],6,FALSE)</f>
        <v>9 y 10</v>
      </c>
      <c r="H1039" t="str">
        <f>+VLOOKUP(bloque3_2[[#This Row],[niño]],BD.niños[[Código]:[sexo]],7,FALSE)</f>
        <v>M</v>
      </c>
      <c r="I1039" s="1">
        <v>3</v>
      </c>
    </row>
    <row r="1040" spans="1:9" x14ac:dyDescent="0.55000000000000004">
      <c r="A1040" s="1">
        <v>34</v>
      </c>
      <c r="B1040" t="s">
        <v>571</v>
      </c>
      <c r="C1040" s="1" t="s">
        <v>4</v>
      </c>
      <c r="D1040" s="1">
        <v>5</v>
      </c>
      <c r="E1040" s="1" t="s">
        <v>241</v>
      </c>
      <c r="F1040">
        <v>7</v>
      </c>
      <c r="G1040" t="str">
        <f>+VLOOKUP(bloque3_2[[#This Row],[niño]],BD.niños[[Código]:[sexo]],6,FALSE)</f>
        <v>9 y 10</v>
      </c>
      <c r="H1040" t="str">
        <f>+VLOOKUP(bloque3_2[[#This Row],[niño]],BD.niños[[Código]:[sexo]],7,FALSE)</f>
        <v>F</v>
      </c>
      <c r="I1040" s="1">
        <v>3</v>
      </c>
    </row>
    <row r="1041" spans="1:9" x14ac:dyDescent="0.55000000000000004">
      <c r="A1041" s="1">
        <v>34</v>
      </c>
      <c r="B1041" t="s">
        <v>571</v>
      </c>
      <c r="C1041" s="1" t="s">
        <v>4</v>
      </c>
      <c r="D1041" s="1">
        <v>5</v>
      </c>
      <c r="E1041" s="1" t="s">
        <v>245</v>
      </c>
      <c r="F1041">
        <v>6</v>
      </c>
      <c r="G1041" t="str">
        <f>+VLOOKUP(bloque3_2[[#This Row],[niño]],BD.niños[[Código]:[sexo]],6,FALSE)</f>
        <v>7 y 8</v>
      </c>
      <c r="H1041" t="str">
        <f>+VLOOKUP(bloque3_2[[#This Row],[niño]],BD.niños[[Código]:[sexo]],7,FALSE)</f>
        <v>M</v>
      </c>
      <c r="I1041" s="1">
        <v>3</v>
      </c>
    </row>
    <row r="1042" spans="1:9" x14ac:dyDescent="0.55000000000000004">
      <c r="A1042" s="1">
        <v>34</v>
      </c>
      <c r="B1042" t="s">
        <v>571</v>
      </c>
      <c r="C1042" s="1" t="s">
        <v>4</v>
      </c>
      <c r="D1042" s="1">
        <v>5</v>
      </c>
      <c r="E1042" s="1" t="s">
        <v>249</v>
      </c>
      <c r="F1042">
        <v>6</v>
      </c>
      <c r="G1042" t="str">
        <f>+VLOOKUP(bloque3_2[[#This Row],[niño]],BD.niños[[Código]:[sexo]],6,FALSE)</f>
        <v>5 y 6</v>
      </c>
      <c r="H1042" t="str">
        <f>+VLOOKUP(bloque3_2[[#This Row],[niño]],BD.niños[[Código]:[sexo]],7,FALSE)</f>
        <v>M</v>
      </c>
      <c r="I1042" s="1">
        <v>3</v>
      </c>
    </row>
    <row r="1043" spans="1:9" x14ac:dyDescent="0.55000000000000004">
      <c r="A1043" s="1">
        <v>34</v>
      </c>
      <c r="B1043" t="s">
        <v>571</v>
      </c>
      <c r="C1043" s="1" t="s">
        <v>4</v>
      </c>
      <c r="D1043" s="1">
        <v>5</v>
      </c>
      <c r="E1043" s="1" t="s">
        <v>253</v>
      </c>
      <c r="F1043">
        <v>6</v>
      </c>
      <c r="G1043" t="str">
        <f>+VLOOKUP(bloque3_2[[#This Row],[niño]],BD.niños[[Código]:[sexo]],6,FALSE)</f>
        <v>7 y 8</v>
      </c>
      <c r="H1043" t="str">
        <f>+VLOOKUP(bloque3_2[[#This Row],[niño]],BD.niños[[Código]:[sexo]],7,FALSE)</f>
        <v>M</v>
      </c>
      <c r="I1043" s="1">
        <v>3</v>
      </c>
    </row>
    <row r="1044" spans="1:9" x14ac:dyDescent="0.55000000000000004">
      <c r="A1044" s="1">
        <v>34</v>
      </c>
      <c r="B1044" t="s">
        <v>571</v>
      </c>
      <c r="C1044" s="1" t="s">
        <v>4</v>
      </c>
      <c r="D1044" s="1">
        <v>5</v>
      </c>
      <c r="E1044" s="1" t="s">
        <v>257</v>
      </c>
      <c r="F1044">
        <v>5</v>
      </c>
      <c r="G1044" t="str">
        <f>+VLOOKUP(bloque3_2[[#This Row],[niño]],BD.niños[[Código]:[sexo]],6,FALSE)</f>
        <v>7 y 8</v>
      </c>
      <c r="H1044" t="str">
        <f>+VLOOKUP(bloque3_2[[#This Row],[niño]],BD.niños[[Código]:[sexo]],7,FALSE)</f>
        <v>M</v>
      </c>
      <c r="I1044" s="1">
        <v>3</v>
      </c>
    </row>
    <row r="1045" spans="1:9" x14ac:dyDescent="0.55000000000000004">
      <c r="A1045" s="1">
        <v>34</v>
      </c>
      <c r="B1045" t="s">
        <v>571</v>
      </c>
      <c r="C1045" s="1" t="s">
        <v>4</v>
      </c>
      <c r="D1045" s="1">
        <v>5</v>
      </c>
      <c r="E1045" s="1" t="s">
        <v>299</v>
      </c>
      <c r="F1045">
        <v>6</v>
      </c>
      <c r="G1045" t="str">
        <f>+VLOOKUP(bloque3_2[[#This Row],[niño]],BD.niños[[Código]:[sexo]],6,FALSE)</f>
        <v>7 y 8</v>
      </c>
      <c r="H1045" t="str">
        <f>+VLOOKUP(bloque3_2[[#This Row],[niño]],BD.niños[[Código]:[sexo]],7,FALSE)</f>
        <v>M</v>
      </c>
      <c r="I1045" s="1">
        <v>3</v>
      </c>
    </row>
    <row r="1046" spans="1:9" x14ac:dyDescent="0.55000000000000004">
      <c r="A1046" s="1">
        <v>34</v>
      </c>
      <c r="B1046" t="s">
        <v>571</v>
      </c>
      <c r="C1046" s="1" t="s">
        <v>4</v>
      </c>
      <c r="D1046" s="1">
        <v>5</v>
      </c>
      <c r="E1046" s="1" t="s">
        <v>301</v>
      </c>
      <c r="F1046">
        <v>6</v>
      </c>
      <c r="G1046" t="str">
        <f>+VLOOKUP(bloque3_2[[#This Row],[niño]],BD.niños[[Código]:[sexo]],6,FALSE)</f>
        <v>5 y 6</v>
      </c>
      <c r="H1046" t="str">
        <f>+VLOOKUP(bloque3_2[[#This Row],[niño]],BD.niños[[Código]:[sexo]],7,FALSE)</f>
        <v>M</v>
      </c>
      <c r="I1046" s="1">
        <v>3</v>
      </c>
    </row>
    <row r="1047" spans="1:9" x14ac:dyDescent="0.55000000000000004">
      <c r="A1047" s="1">
        <v>34</v>
      </c>
      <c r="B1047" t="s">
        <v>571</v>
      </c>
      <c r="C1047" s="1" t="s">
        <v>4</v>
      </c>
      <c r="D1047" s="1">
        <v>5</v>
      </c>
      <c r="E1047" s="1" t="s">
        <v>305</v>
      </c>
      <c r="F1047">
        <v>5</v>
      </c>
      <c r="G1047" t="str">
        <f>+VLOOKUP(bloque3_2[[#This Row],[niño]],BD.niños[[Código]:[sexo]],6,FALSE)</f>
        <v>7 y 8</v>
      </c>
      <c r="H1047" t="str">
        <f>+VLOOKUP(bloque3_2[[#This Row],[niño]],BD.niños[[Código]:[sexo]],7,FALSE)</f>
        <v>M</v>
      </c>
      <c r="I1047" s="1">
        <v>3</v>
      </c>
    </row>
    <row r="1048" spans="1:9" x14ac:dyDescent="0.55000000000000004">
      <c r="A1048" s="1">
        <v>34</v>
      </c>
      <c r="B1048" t="s">
        <v>571</v>
      </c>
      <c r="C1048" s="1" t="s">
        <v>4</v>
      </c>
      <c r="D1048" s="1">
        <v>5</v>
      </c>
      <c r="E1048" s="1" t="s">
        <v>308</v>
      </c>
      <c r="F1048">
        <v>6</v>
      </c>
      <c r="G1048" t="str">
        <f>+VLOOKUP(bloque3_2[[#This Row],[niño]],BD.niños[[Código]:[sexo]],6,FALSE)</f>
        <v>9 y 10</v>
      </c>
      <c r="H1048" t="str">
        <f>+VLOOKUP(bloque3_2[[#This Row],[niño]],BD.niños[[Código]:[sexo]],7,FALSE)</f>
        <v>M</v>
      </c>
      <c r="I1048" s="1">
        <v>3</v>
      </c>
    </row>
    <row r="1049" spans="1:9" x14ac:dyDescent="0.55000000000000004">
      <c r="A1049" s="1">
        <v>34</v>
      </c>
      <c r="B1049" t="s">
        <v>571</v>
      </c>
      <c r="C1049" s="1" t="s">
        <v>4</v>
      </c>
      <c r="D1049" s="1">
        <v>5</v>
      </c>
      <c r="E1049" s="1" t="s">
        <v>311</v>
      </c>
      <c r="F1049">
        <v>5</v>
      </c>
      <c r="G1049" t="str">
        <f>+VLOOKUP(bloque3_2[[#This Row],[niño]],BD.niños[[Código]:[sexo]],6,FALSE)</f>
        <v>9 y 10</v>
      </c>
      <c r="H1049" t="str">
        <f>+VLOOKUP(bloque3_2[[#This Row],[niño]],BD.niños[[Código]:[sexo]],7,FALSE)</f>
        <v>M</v>
      </c>
      <c r="I1049" s="1">
        <v>3</v>
      </c>
    </row>
    <row r="1050" spans="1:9" x14ac:dyDescent="0.55000000000000004">
      <c r="A1050" s="1">
        <v>34</v>
      </c>
      <c r="B1050" t="s">
        <v>571</v>
      </c>
      <c r="C1050" s="1" t="s">
        <v>4</v>
      </c>
      <c r="D1050" s="1">
        <v>5</v>
      </c>
      <c r="E1050" s="1" t="s">
        <v>314</v>
      </c>
      <c r="F1050">
        <v>5</v>
      </c>
      <c r="G1050" t="str">
        <f>+VLOOKUP(bloque3_2[[#This Row],[niño]],BD.niños[[Código]:[sexo]],6,FALSE)</f>
        <v>9 y 10</v>
      </c>
      <c r="H1050" t="str">
        <f>+VLOOKUP(bloque3_2[[#This Row],[niño]],BD.niños[[Código]:[sexo]],7,FALSE)</f>
        <v>M</v>
      </c>
      <c r="I1050" s="1">
        <v>3</v>
      </c>
    </row>
    <row r="1051" spans="1:9" x14ac:dyDescent="0.55000000000000004">
      <c r="A1051" s="1">
        <v>34</v>
      </c>
      <c r="B1051" t="s">
        <v>571</v>
      </c>
      <c r="C1051" s="1" t="s">
        <v>4</v>
      </c>
      <c r="D1051" s="1">
        <v>5</v>
      </c>
      <c r="E1051" s="1" t="s">
        <v>372</v>
      </c>
      <c r="F1051">
        <v>6</v>
      </c>
      <c r="G1051" t="str">
        <f>+VLOOKUP(bloque3_2[[#This Row],[niño]],BD.niños[[Código]:[sexo]],6,FALSE)</f>
        <v>9 y 10</v>
      </c>
      <c r="H1051" t="str">
        <f>+VLOOKUP(bloque3_2[[#This Row],[niño]],BD.niños[[Código]:[sexo]],7,FALSE)</f>
        <v>M</v>
      </c>
      <c r="I1051" s="1">
        <v>3</v>
      </c>
    </row>
    <row r="1052" spans="1:9" x14ac:dyDescent="0.55000000000000004">
      <c r="A1052" s="1">
        <v>34</v>
      </c>
      <c r="B1052" t="s">
        <v>571</v>
      </c>
      <c r="C1052" s="1" t="s">
        <v>4</v>
      </c>
      <c r="D1052" s="1">
        <v>5</v>
      </c>
      <c r="E1052" s="1" t="s">
        <v>337</v>
      </c>
      <c r="F1052">
        <v>6</v>
      </c>
      <c r="G1052" t="str">
        <f>+VLOOKUP(bloque3_2[[#This Row],[niño]],BD.niños[[Código]:[sexo]],6,FALSE)</f>
        <v>7 y 8</v>
      </c>
      <c r="H1052" t="str">
        <f>+VLOOKUP(bloque3_2[[#This Row],[niño]],BD.niños[[Código]:[sexo]],7,FALSE)</f>
        <v>M</v>
      </c>
      <c r="I1052" s="1">
        <v>3</v>
      </c>
    </row>
    <row r="1053" spans="1:9" x14ac:dyDescent="0.55000000000000004">
      <c r="A1053" s="1">
        <v>34</v>
      </c>
      <c r="B1053" t="s">
        <v>571</v>
      </c>
      <c r="C1053" s="1" t="s">
        <v>4</v>
      </c>
      <c r="D1053" s="1">
        <v>5</v>
      </c>
      <c r="E1053" s="1" t="s">
        <v>341</v>
      </c>
      <c r="F1053">
        <v>6</v>
      </c>
      <c r="G1053" t="str">
        <f>+VLOOKUP(bloque3_2[[#This Row],[niño]],BD.niños[[Código]:[sexo]],6,FALSE)</f>
        <v>7 y 8</v>
      </c>
      <c r="H1053" t="str">
        <f>+VLOOKUP(bloque3_2[[#This Row],[niño]],BD.niños[[Código]:[sexo]],7,FALSE)</f>
        <v>F</v>
      </c>
      <c r="I1053" s="1">
        <v>3</v>
      </c>
    </row>
    <row r="1054" spans="1:9" x14ac:dyDescent="0.55000000000000004">
      <c r="A1054" s="1">
        <v>34</v>
      </c>
      <c r="B1054" t="s">
        <v>571</v>
      </c>
      <c r="C1054" s="1" t="s">
        <v>4</v>
      </c>
      <c r="D1054" s="1">
        <v>5</v>
      </c>
      <c r="E1054" s="1" t="s">
        <v>344</v>
      </c>
      <c r="F1054">
        <v>1</v>
      </c>
      <c r="G1054" t="str">
        <f>+VLOOKUP(bloque3_2[[#This Row],[niño]],BD.niños[[Código]:[sexo]],6,FALSE)</f>
        <v>5 y 6</v>
      </c>
      <c r="H1054" t="str">
        <f>+VLOOKUP(bloque3_2[[#This Row],[niño]],BD.niños[[Código]:[sexo]],7,FALSE)</f>
        <v>F</v>
      </c>
      <c r="I1054" s="1">
        <v>3</v>
      </c>
    </row>
    <row r="1055" spans="1:9" x14ac:dyDescent="0.55000000000000004">
      <c r="A1055" s="1">
        <v>34</v>
      </c>
      <c r="B1055" t="s">
        <v>571</v>
      </c>
      <c r="C1055" s="1" t="s">
        <v>4</v>
      </c>
      <c r="D1055" s="1">
        <v>5</v>
      </c>
      <c r="E1055" s="1" t="s">
        <v>348</v>
      </c>
      <c r="F1055">
        <v>3</v>
      </c>
      <c r="G1055" t="str">
        <f>+VLOOKUP(bloque3_2[[#This Row],[niño]],BD.niños[[Código]:[sexo]],6,FALSE)</f>
        <v>5 y 6</v>
      </c>
      <c r="H1055" t="str">
        <f>+VLOOKUP(bloque3_2[[#This Row],[niño]],BD.niños[[Código]:[sexo]],7,FALSE)</f>
        <v>M</v>
      </c>
      <c r="I1055" s="1">
        <v>3</v>
      </c>
    </row>
    <row r="1056" spans="1:9" x14ac:dyDescent="0.55000000000000004">
      <c r="A1056" s="1">
        <v>35</v>
      </c>
      <c r="B1056" t="s">
        <v>572</v>
      </c>
      <c r="C1056" s="1" t="s">
        <v>2</v>
      </c>
      <c r="D1056" s="1">
        <v>1</v>
      </c>
      <c r="E1056" s="1" t="s">
        <v>89</v>
      </c>
      <c r="F1056">
        <v>1</v>
      </c>
      <c r="G1056" t="str">
        <f>+VLOOKUP(bloque3_2[[#This Row],[niño]],BD.niños[[Código]:[sexo]],6,FALSE)</f>
        <v>9 y 10</v>
      </c>
      <c r="H1056" t="str">
        <f>+VLOOKUP(bloque3_2[[#This Row],[niño]],BD.niños[[Código]:[sexo]],7,FALSE)</f>
        <v>F</v>
      </c>
      <c r="I1056" s="1">
        <v>3</v>
      </c>
    </row>
    <row r="1057" spans="1:9" x14ac:dyDescent="0.55000000000000004">
      <c r="A1057" s="1">
        <v>35</v>
      </c>
      <c r="B1057" t="s">
        <v>572</v>
      </c>
      <c r="C1057" s="1" t="s">
        <v>2</v>
      </c>
      <c r="D1057" s="1">
        <v>1</v>
      </c>
      <c r="E1057" s="1" t="s">
        <v>93</v>
      </c>
      <c r="F1057">
        <v>1</v>
      </c>
      <c r="G1057" t="str">
        <f>+VLOOKUP(bloque3_2[[#This Row],[niño]],BD.niños[[Código]:[sexo]],6,FALSE)</f>
        <v>9 y 10</v>
      </c>
      <c r="H1057" t="str">
        <f>+VLOOKUP(bloque3_2[[#This Row],[niño]],BD.niños[[Código]:[sexo]],7,FALSE)</f>
        <v>F</v>
      </c>
      <c r="I1057" s="1">
        <v>3</v>
      </c>
    </row>
    <row r="1058" spans="1:9" x14ac:dyDescent="0.55000000000000004">
      <c r="A1058" s="1">
        <v>35</v>
      </c>
      <c r="B1058" t="s">
        <v>572</v>
      </c>
      <c r="C1058" s="1" t="s">
        <v>2</v>
      </c>
      <c r="D1058" s="1">
        <v>1</v>
      </c>
      <c r="E1058" s="1" t="s">
        <v>97</v>
      </c>
      <c r="F1058">
        <v>1</v>
      </c>
      <c r="G1058" t="str">
        <f>+VLOOKUP(bloque3_2[[#This Row],[niño]],BD.niños[[Código]:[sexo]],6,FALSE)</f>
        <v>9 y 10</v>
      </c>
      <c r="H1058" t="str">
        <f>+VLOOKUP(bloque3_2[[#This Row],[niño]],BD.niños[[Código]:[sexo]],7,FALSE)</f>
        <v>F</v>
      </c>
      <c r="I1058" s="1">
        <v>3</v>
      </c>
    </row>
    <row r="1059" spans="1:9" x14ac:dyDescent="0.55000000000000004">
      <c r="A1059" s="1">
        <v>35</v>
      </c>
      <c r="B1059" t="s">
        <v>572</v>
      </c>
      <c r="C1059" s="1" t="s">
        <v>2</v>
      </c>
      <c r="D1059" s="1">
        <v>1</v>
      </c>
      <c r="E1059" s="1" t="s">
        <v>101</v>
      </c>
      <c r="F1059">
        <v>1</v>
      </c>
      <c r="G1059" t="str">
        <f>+VLOOKUP(bloque3_2[[#This Row],[niño]],BD.niños[[Código]:[sexo]],6,FALSE)</f>
        <v>9 y 10</v>
      </c>
      <c r="H1059" t="str">
        <f>+VLOOKUP(bloque3_2[[#This Row],[niño]],BD.niños[[Código]:[sexo]],7,FALSE)</f>
        <v>F</v>
      </c>
      <c r="I1059" s="1">
        <v>3</v>
      </c>
    </row>
    <row r="1060" spans="1:9" x14ac:dyDescent="0.55000000000000004">
      <c r="A1060" s="1">
        <v>35</v>
      </c>
      <c r="B1060" t="s">
        <v>572</v>
      </c>
      <c r="C1060" s="1" t="s">
        <v>2</v>
      </c>
      <c r="D1060" s="1">
        <v>1</v>
      </c>
      <c r="E1060" s="1" t="s">
        <v>150</v>
      </c>
      <c r="F1060">
        <v>1</v>
      </c>
      <c r="G1060" t="str">
        <f>+VLOOKUP(bloque3_2[[#This Row],[niño]],BD.niños[[Código]:[sexo]],6,FALSE)</f>
        <v>5 y 6</v>
      </c>
      <c r="H1060" t="str">
        <f>+VLOOKUP(bloque3_2[[#This Row],[niño]],BD.niños[[Código]:[sexo]],7,FALSE)</f>
        <v>F</v>
      </c>
      <c r="I1060" s="1">
        <v>3</v>
      </c>
    </row>
    <row r="1061" spans="1:9" x14ac:dyDescent="0.55000000000000004">
      <c r="A1061" s="1">
        <v>35</v>
      </c>
      <c r="B1061" t="s">
        <v>572</v>
      </c>
      <c r="C1061" s="1" t="s">
        <v>2</v>
      </c>
      <c r="D1061" s="1">
        <v>1</v>
      </c>
      <c r="E1061" s="1" t="s">
        <v>153</v>
      </c>
      <c r="F1061">
        <v>1</v>
      </c>
      <c r="G1061" t="str">
        <f>+VLOOKUP(bloque3_2[[#This Row],[niño]],BD.niños[[Código]:[sexo]],6,FALSE)</f>
        <v>7 y 8</v>
      </c>
      <c r="H1061" t="str">
        <f>+VLOOKUP(bloque3_2[[#This Row],[niño]],BD.niños[[Código]:[sexo]],7,FALSE)</f>
        <v>M</v>
      </c>
      <c r="I1061" s="1">
        <v>3</v>
      </c>
    </row>
    <row r="1062" spans="1:9" x14ac:dyDescent="0.55000000000000004">
      <c r="A1062" s="1">
        <v>35</v>
      </c>
      <c r="B1062" t="s">
        <v>572</v>
      </c>
      <c r="C1062" s="1" t="s">
        <v>2</v>
      </c>
      <c r="D1062" s="1">
        <v>1</v>
      </c>
      <c r="E1062" s="1" t="s">
        <v>157</v>
      </c>
      <c r="F1062">
        <v>1</v>
      </c>
      <c r="G1062" t="str">
        <f>+VLOOKUP(bloque3_2[[#This Row],[niño]],BD.niños[[Código]:[sexo]],6,FALSE)</f>
        <v>7 y 8</v>
      </c>
      <c r="H1062" t="str">
        <f>+VLOOKUP(bloque3_2[[#This Row],[niño]],BD.niños[[Código]:[sexo]],7,FALSE)</f>
        <v>M</v>
      </c>
      <c r="I1062" s="1">
        <v>3</v>
      </c>
    </row>
    <row r="1063" spans="1:9" x14ac:dyDescent="0.55000000000000004">
      <c r="A1063" s="1">
        <v>35</v>
      </c>
      <c r="B1063" t="s">
        <v>572</v>
      </c>
      <c r="C1063" s="1" t="s">
        <v>2</v>
      </c>
      <c r="D1063" s="1">
        <v>1</v>
      </c>
      <c r="E1063" s="1" t="s">
        <v>164</v>
      </c>
      <c r="F1063">
        <v>1</v>
      </c>
      <c r="G1063" t="str">
        <f>+VLOOKUP(bloque3_2[[#This Row],[niño]],BD.niños[[Código]:[sexo]],6,FALSE)</f>
        <v>5 y 6</v>
      </c>
      <c r="H1063" t="str">
        <f>+VLOOKUP(bloque3_2[[#This Row],[niño]],BD.niños[[Código]:[sexo]],7,FALSE)</f>
        <v>M</v>
      </c>
      <c r="I1063" s="1">
        <v>3</v>
      </c>
    </row>
    <row r="1064" spans="1:9" x14ac:dyDescent="0.55000000000000004">
      <c r="A1064" s="1">
        <v>35</v>
      </c>
      <c r="B1064" t="s">
        <v>572</v>
      </c>
      <c r="C1064" s="1" t="s">
        <v>2</v>
      </c>
      <c r="D1064" s="1">
        <v>1</v>
      </c>
      <c r="E1064" s="1" t="s">
        <v>165</v>
      </c>
      <c r="F1064">
        <v>1</v>
      </c>
      <c r="G1064" t="str">
        <f>+VLOOKUP(bloque3_2[[#This Row],[niño]],BD.niños[[Código]:[sexo]],6,FALSE)</f>
        <v>5 y 6</v>
      </c>
      <c r="H1064" t="str">
        <f>+VLOOKUP(bloque3_2[[#This Row],[niño]],BD.niños[[Código]:[sexo]],7,FALSE)</f>
        <v>M</v>
      </c>
      <c r="I1064" s="1">
        <v>3</v>
      </c>
    </row>
    <row r="1065" spans="1:9" x14ac:dyDescent="0.55000000000000004">
      <c r="A1065" s="1">
        <v>35</v>
      </c>
      <c r="B1065" t="s">
        <v>572</v>
      </c>
      <c r="C1065" s="1" t="s">
        <v>2</v>
      </c>
      <c r="D1065" s="1">
        <v>1</v>
      </c>
      <c r="E1065" s="1" t="s">
        <v>168</v>
      </c>
      <c r="F1065">
        <v>1</v>
      </c>
      <c r="G1065" t="str">
        <f>+VLOOKUP(bloque3_2[[#This Row],[niño]],BD.niños[[Código]:[sexo]],6,FALSE)</f>
        <v>7 y 8</v>
      </c>
      <c r="H1065" t="str">
        <f>+VLOOKUP(bloque3_2[[#This Row],[niño]],BD.niños[[Código]:[sexo]],7,FALSE)</f>
        <v>F</v>
      </c>
      <c r="I1065" s="1">
        <v>3</v>
      </c>
    </row>
    <row r="1066" spans="1:9" x14ac:dyDescent="0.55000000000000004">
      <c r="A1066" s="1">
        <v>35</v>
      </c>
      <c r="B1066" t="s">
        <v>572</v>
      </c>
      <c r="C1066" s="1" t="s">
        <v>2</v>
      </c>
      <c r="D1066" s="1">
        <v>1</v>
      </c>
      <c r="E1066" s="1" t="s">
        <v>172</v>
      </c>
      <c r="F1066">
        <v>1</v>
      </c>
      <c r="G1066" t="str">
        <f>+VLOOKUP(bloque3_2[[#This Row],[niño]],BD.niños[[Código]:[sexo]],6,FALSE)</f>
        <v>7 y 8</v>
      </c>
      <c r="H1066" t="str">
        <f>+VLOOKUP(bloque3_2[[#This Row],[niño]],BD.niños[[Código]:[sexo]],7,FALSE)</f>
        <v>F</v>
      </c>
      <c r="I1066" s="1">
        <v>3</v>
      </c>
    </row>
    <row r="1067" spans="1:9" x14ac:dyDescent="0.55000000000000004">
      <c r="A1067" s="1">
        <v>35</v>
      </c>
      <c r="B1067" t="s">
        <v>572</v>
      </c>
      <c r="C1067" s="1" t="s">
        <v>2</v>
      </c>
      <c r="D1067" s="1">
        <v>1</v>
      </c>
      <c r="E1067" s="1" t="s">
        <v>176</v>
      </c>
      <c r="F1067">
        <v>1</v>
      </c>
      <c r="G1067" t="str">
        <f>+VLOOKUP(bloque3_2[[#This Row],[niño]],BD.niños[[Código]:[sexo]],6,FALSE)</f>
        <v>5 y 6</v>
      </c>
      <c r="H1067" t="str">
        <f>+VLOOKUP(bloque3_2[[#This Row],[niño]],BD.niños[[Código]:[sexo]],7,FALSE)</f>
        <v>F</v>
      </c>
      <c r="I1067" s="1">
        <v>3</v>
      </c>
    </row>
    <row r="1068" spans="1:9" x14ac:dyDescent="0.55000000000000004">
      <c r="A1068" s="1">
        <v>35</v>
      </c>
      <c r="B1068" t="s">
        <v>572</v>
      </c>
      <c r="C1068" s="1" t="s">
        <v>2</v>
      </c>
      <c r="D1068" s="1">
        <v>1</v>
      </c>
      <c r="E1068" s="1" t="s">
        <v>180</v>
      </c>
      <c r="F1068">
        <v>1</v>
      </c>
      <c r="G1068" t="str">
        <f>+VLOOKUP(bloque3_2[[#This Row],[niño]],BD.niños[[Código]:[sexo]],6,FALSE)</f>
        <v>7 y 8</v>
      </c>
      <c r="H1068" t="str">
        <f>+VLOOKUP(bloque3_2[[#This Row],[niño]],BD.niños[[Código]:[sexo]],7,FALSE)</f>
        <v>F</v>
      </c>
      <c r="I1068" s="1">
        <v>3</v>
      </c>
    </row>
    <row r="1069" spans="1:9" x14ac:dyDescent="0.55000000000000004">
      <c r="A1069" s="1">
        <v>35</v>
      </c>
      <c r="B1069" t="s">
        <v>572</v>
      </c>
      <c r="C1069" s="1" t="s">
        <v>2</v>
      </c>
      <c r="D1069" s="1">
        <v>1</v>
      </c>
      <c r="E1069" s="1" t="s">
        <v>234</v>
      </c>
      <c r="F1069">
        <v>1</v>
      </c>
      <c r="G1069" t="str">
        <f>+VLOOKUP(bloque3_2[[#This Row],[niño]],BD.niños[[Código]:[sexo]],6,FALSE)</f>
        <v>9 y 10</v>
      </c>
      <c r="H1069" t="str">
        <f>+VLOOKUP(bloque3_2[[#This Row],[niño]],BD.niños[[Código]:[sexo]],7,FALSE)</f>
        <v>M</v>
      </c>
      <c r="I1069" s="1">
        <v>3</v>
      </c>
    </row>
    <row r="1070" spans="1:9" x14ac:dyDescent="0.55000000000000004">
      <c r="A1070" s="1">
        <v>35</v>
      </c>
      <c r="B1070" t="s">
        <v>572</v>
      </c>
      <c r="C1070" s="1" t="s">
        <v>2</v>
      </c>
      <c r="D1070" s="1">
        <v>1</v>
      </c>
      <c r="E1070" s="1" t="s">
        <v>238</v>
      </c>
      <c r="F1070">
        <v>1</v>
      </c>
      <c r="G1070" t="str">
        <f>+VLOOKUP(bloque3_2[[#This Row],[niño]],BD.niños[[Código]:[sexo]],6,FALSE)</f>
        <v>9 y 10</v>
      </c>
      <c r="H1070" t="str">
        <f>+VLOOKUP(bloque3_2[[#This Row],[niño]],BD.niños[[Código]:[sexo]],7,FALSE)</f>
        <v>M</v>
      </c>
      <c r="I1070" s="1">
        <v>3</v>
      </c>
    </row>
    <row r="1071" spans="1:9" x14ac:dyDescent="0.55000000000000004">
      <c r="A1071" s="1">
        <v>35</v>
      </c>
      <c r="B1071" t="s">
        <v>572</v>
      </c>
      <c r="C1071" s="1" t="s">
        <v>2</v>
      </c>
      <c r="D1071" s="1">
        <v>1</v>
      </c>
      <c r="E1071" s="1" t="s">
        <v>241</v>
      </c>
      <c r="F1071">
        <v>1</v>
      </c>
      <c r="G1071" t="str">
        <f>+VLOOKUP(bloque3_2[[#This Row],[niño]],BD.niños[[Código]:[sexo]],6,FALSE)</f>
        <v>9 y 10</v>
      </c>
      <c r="H1071" t="str">
        <f>+VLOOKUP(bloque3_2[[#This Row],[niño]],BD.niños[[Código]:[sexo]],7,FALSE)</f>
        <v>F</v>
      </c>
      <c r="I1071" s="1">
        <v>3</v>
      </c>
    </row>
    <row r="1072" spans="1:9" x14ac:dyDescent="0.55000000000000004">
      <c r="A1072" s="1">
        <v>35</v>
      </c>
      <c r="B1072" t="s">
        <v>572</v>
      </c>
      <c r="C1072" s="1" t="s">
        <v>2</v>
      </c>
      <c r="D1072" s="1">
        <v>1</v>
      </c>
      <c r="E1072" s="1" t="s">
        <v>245</v>
      </c>
      <c r="F1072">
        <v>1</v>
      </c>
      <c r="G1072" t="str">
        <f>+VLOOKUP(bloque3_2[[#This Row],[niño]],BD.niños[[Código]:[sexo]],6,FALSE)</f>
        <v>7 y 8</v>
      </c>
      <c r="H1072" t="str">
        <f>+VLOOKUP(bloque3_2[[#This Row],[niño]],BD.niños[[Código]:[sexo]],7,FALSE)</f>
        <v>M</v>
      </c>
      <c r="I1072" s="1">
        <v>3</v>
      </c>
    </row>
    <row r="1073" spans="1:9" x14ac:dyDescent="0.55000000000000004">
      <c r="A1073" s="1">
        <v>35</v>
      </c>
      <c r="B1073" t="s">
        <v>572</v>
      </c>
      <c r="C1073" s="1" t="s">
        <v>2</v>
      </c>
      <c r="D1073" s="1">
        <v>1</v>
      </c>
      <c r="E1073" s="1" t="s">
        <v>249</v>
      </c>
      <c r="F1073">
        <v>1</v>
      </c>
      <c r="G1073" t="str">
        <f>+VLOOKUP(bloque3_2[[#This Row],[niño]],BD.niños[[Código]:[sexo]],6,FALSE)</f>
        <v>5 y 6</v>
      </c>
      <c r="H1073" t="str">
        <f>+VLOOKUP(bloque3_2[[#This Row],[niño]],BD.niños[[Código]:[sexo]],7,FALSE)</f>
        <v>M</v>
      </c>
      <c r="I1073" s="1">
        <v>3</v>
      </c>
    </row>
    <row r="1074" spans="1:9" x14ac:dyDescent="0.55000000000000004">
      <c r="A1074" s="1">
        <v>35</v>
      </c>
      <c r="B1074" t="s">
        <v>572</v>
      </c>
      <c r="C1074" s="1" t="s">
        <v>2</v>
      </c>
      <c r="D1074" s="1">
        <v>1</v>
      </c>
      <c r="E1074" s="1" t="s">
        <v>253</v>
      </c>
      <c r="F1074">
        <v>1</v>
      </c>
      <c r="G1074" t="str">
        <f>+VLOOKUP(bloque3_2[[#This Row],[niño]],BD.niños[[Código]:[sexo]],6,FALSE)</f>
        <v>7 y 8</v>
      </c>
      <c r="H1074" t="str">
        <f>+VLOOKUP(bloque3_2[[#This Row],[niño]],BD.niños[[Código]:[sexo]],7,FALSE)</f>
        <v>M</v>
      </c>
      <c r="I1074" s="1">
        <v>3</v>
      </c>
    </row>
    <row r="1075" spans="1:9" x14ac:dyDescent="0.55000000000000004">
      <c r="A1075" s="1">
        <v>35</v>
      </c>
      <c r="B1075" t="s">
        <v>572</v>
      </c>
      <c r="C1075" s="1" t="s">
        <v>2</v>
      </c>
      <c r="D1075" s="1">
        <v>1</v>
      </c>
      <c r="E1075" s="1" t="s">
        <v>257</v>
      </c>
      <c r="F1075">
        <v>1</v>
      </c>
      <c r="G1075" t="str">
        <f>+VLOOKUP(bloque3_2[[#This Row],[niño]],BD.niños[[Código]:[sexo]],6,FALSE)</f>
        <v>7 y 8</v>
      </c>
      <c r="H1075" t="str">
        <f>+VLOOKUP(bloque3_2[[#This Row],[niño]],BD.niños[[Código]:[sexo]],7,FALSE)</f>
        <v>M</v>
      </c>
      <c r="I1075" s="1">
        <v>3</v>
      </c>
    </row>
    <row r="1076" spans="1:9" x14ac:dyDescent="0.55000000000000004">
      <c r="A1076" s="1">
        <v>35</v>
      </c>
      <c r="B1076" t="s">
        <v>572</v>
      </c>
      <c r="C1076" s="1" t="s">
        <v>2</v>
      </c>
      <c r="D1076" s="1">
        <v>1</v>
      </c>
      <c r="E1076" s="1" t="s">
        <v>299</v>
      </c>
      <c r="F1076">
        <v>1</v>
      </c>
      <c r="G1076" t="str">
        <f>+VLOOKUP(bloque3_2[[#This Row],[niño]],BD.niños[[Código]:[sexo]],6,FALSE)</f>
        <v>7 y 8</v>
      </c>
      <c r="H1076" t="str">
        <f>+VLOOKUP(bloque3_2[[#This Row],[niño]],BD.niños[[Código]:[sexo]],7,FALSE)</f>
        <v>M</v>
      </c>
      <c r="I1076" s="1">
        <v>3</v>
      </c>
    </row>
    <row r="1077" spans="1:9" x14ac:dyDescent="0.55000000000000004">
      <c r="A1077" s="1">
        <v>35</v>
      </c>
      <c r="B1077" t="s">
        <v>572</v>
      </c>
      <c r="C1077" s="1" t="s">
        <v>2</v>
      </c>
      <c r="D1077" s="1">
        <v>1</v>
      </c>
      <c r="E1077" s="1" t="s">
        <v>301</v>
      </c>
      <c r="F1077">
        <v>1</v>
      </c>
      <c r="G1077" t="str">
        <f>+VLOOKUP(bloque3_2[[#This Row],[niño]],BD.niños[[Código]:[sexo]],6,FALSE)</f>
        <v>5 y 6</v>
      </c>
      <c r="H1077" t="str">
        <f>+VLOOKUP(bloque3_2[[#This Row],[niño]],BD.niños[[Código]:[sexo]],7,FALSE)</f>
        <v>M</v>
      </c>
      <c r="I1077" s="1">
        <v>3</v>
      </c>
    </row>
    <row r="1078" spans="1:9" x14ac:dyDescent="0.55000000000000004">
      <c r="A1078" s="1">
        <v>35</v>
      </c>
      <c r="B1078" t="s">
        <v>572</v>
      </c>
      <c r="C1078" s="1" t="s">
        <v>2</v>
      </c>
      <c r="D1078" s="1">
        <v>1</v>
      </c>
      <c r="E1078" s="1" t="s">
        <v>305</v>
      </c>
      <c r="F1078">
        <v>1</v>
      </c>
      <c r="G1078" t="str">
        <f>+VLOOKUP(bloque3_2[[#This Row],[niño]],BD.niños[[Código]:[sexo]],6,FALSE)</f>
        <v>7 y 8</v>
      </c>
      <c r="H1078" t="str">
        <f>+VLOOKUP(bloque3_2[[#This Row],[niño]],BD.niños[[Código]:[sexo]],7,FALSE)</f>
        <v>M</v>
      </c>
      <c r="I1078" s="1">
        <v>3</v>
      </c>
    </row>
    <row r="1079" spans="1:9" x14ac:dyDescent="0.55000000000000004">
      <c r="A1079" s="1">
        <v>35</v>
      </c>
      <c r="B1079" t="s">
        <v>572</v>
      </c>
      <c r="C1079" s="1" t="s">
        <v>2</v>
      </c>
      <c r="D1079" s="1">
        <v>1</v>
      </c>
      <c r="E1079" s="1" t="s">
        <v>308</v>
      </c>
      <c r="F1079">
        <v>1</v>
      </c>
      <c r="G1079" t="str">
        <f>+VLOOKUP(bloque3_2[[#This Row],[niño]],BD.niños[[Código]:[sexo]],6,FALSE)</f>
        <v>9 y 10</v>
      </c>
      <c r="H1079" t="str">
        <f>+VLOOKUP(bloque3_2[[#This Row],[niño]],BD.niños[[Código]:[sexo]],7,FALSE)</f>
        <v>M</v>
      </c>
      <c r="I1079" s="1">
        <v>3</v>
      </c>
    </row>
    <row r="1080" spans="1:9" x14ac:dyDescent="0.55000000000000004">
      <c r="A1080" s="1">
        <v>35</v>
      </c>
      <c r="B1080" t="s">
        <v>572</v>
      </c>
      <c r="C1080" s="1" t="s">
        <v>2</v>
      </c>
      <c r="D1080" s="1">
        <v>1</v>
      </c>
      <c r="E1080" s="1" t="s">
        <v>311</v>
      </c>
      <c r="F1080">
        <v>1</v>
      </c>
      <c r="G1080" t="str">
        <f>+VLOOKUP(bloque3_2[[#This Row],[niño]],BD.niños[[Código]:[sexo]],6,FALSE)</f>
        <v>9 y 10</v>
      </c>
      <c r="H1080" t="str">
        <f>+VLOOKUP(bloque3_2[[#This Row],[niño]],BD.niños[[Código]:[sexo]],7,FALSE)</f>
        <v>M</v>
      </c>
      <c r="I1080" s="1">
        <v>3</v>
      </c>
    </row>
    <row r="1081" spans="1:9" x14ac:dyDescent="0.55000000000000004">
      <c r="A1081" s="1">
        <v>35</v>
      </c>
      <c r="B1081" t="s">
        <v>572</v>
      </c>
      <c r="C1081" s="1" t="s">
        <v>2</v>
      </c>
      <c r="D1081" s="1">
        <v>1</v>
      </c>
      <c r="E1081" s="1" t="s">
        <v>314</v>
      </c>
      <c r="F1081">
        <v>1</v>
      </c>
      <c r="G1081" t="str">
        <f>+VLOOKUP(bloque3_2[[#This Row],[niño]],BD.niños[[Código]:[sexo]],6,FALSE)</f>
        <v>9 y 10</v>
      </c>
      <c r="H1081" t="str">
        <f>+VLOOKUP(bloque3_2[[#This Row],[niño]],BD.niños[[Código]:[sexo]],7,FALSE)</f>
        <v>M</v>
      </c>
      <c r="I1081" s="1">
        <v>3</v>
      </c>
    </row>
    <row r="1082" spans="1:9" x14ac:dyDescent="0.55000000000000004">
      <c r="A1082" s="1">
        <v>35</v>
      </c>
      <c r="B1082" t="s">
        <v>572</v>
      </c>
      <c r="C1082" s="1" t="s">
        <v>2</v>
      </c>
      <c r="D1082" s="1">
        <v>1</v>
      </c>
      <c r="E1082" s="1" t="s">
        <v>372</v>
      </c>
      <c r="F1082">
        <v>1</v>
      </c>
      <c r="G1082" t="str">
        <f>+VLOOKUP(bloque3_2[[#This Row],[niño]],BD.niños[[Código]:[sexo]],6,FALSE)</f>
        <v>9 y 10</v>
      </c>
      <c r="H1082" t="str">
        <f>+VLOOKUP(bloque3_2[[#This Row],[niño]],BD.niños[[Código]:[sexo]],7,FALSE)</f>
        <v>M</v>
      </c>
      <c r="I1082" s="1">
        <v>3</v>
      </c>
    </row>
    <row r="1083" spans="1:9" x14ac:dyDescent="0.55000000000000004">
      <c r="A1083" s="1">
        <v>35</v>
      </c>
      <c r="B1083" t="s">
        <v>572</v>
      </c>
      <c r="C1083" s="1" t="s">
        <v>2</v>
      </c>
      <c r="D1083" s="1">
        <v>1</v>
      </c>
      <c r="E1083" s="1" t="s">
        <v>337</v>
      </c>
      <c r="F1083">
        <v>1</v>
      </c>
      <c r="G1083" t="str">
        <f>+VLOOKUP(bloque3_2[[#This Row],[niño]],BD.niños[[Código]:[sexo]],6,FALSE)</f>
        <v>7 y 8</v>
      </c>
      <c r="H1083" t="str">
        <f>+VLOOKUP(bloque3_2[[#This Row],[niño]],BD.niños[[Código]:[sexo]],7,FALSE)</f>
        <v>M</v>
      </c>
      <c r="I1083" s="1">
        <v>3</v>
      </c>
    </row>
    <row r="1084" spans="1:9" x14ac:dyDescent="0.55000000000000004">
      <c r="A1084" s="1">
        <v>35</v>
      </c>
      <c r="B1084" t="s">
        <v>572</v>
      </c>
      <c r="C1084" s="1" t="s">
        <v>2</v>
      </c>
      <c r="D1084" s="1">
        <v>1</v>
      </c>
      <c r="E1084" s="1" t="s">
        <v>341</v>
      </c>
      <c r="F1084">
        <v>1</v>
      </c>
      <c r="G1084" t="str">
        <f>+VLOOKUP(bloque3_2[[#This Row],[niño]],BD.niños[[Código]:[sexo]],6,FALSE)</f>
        <v>7 y 8</v>
      </c>
      <c r="H1084" t="str">
        <f>+VLOOKUP(bloque3_2[[#This Row],[niño]],BD.niños[[Código]:[sexo]],7,FALSE)</f>
        <v>F</v>
      </c>
      <c r="I1084" s="1">
        <v>3</v>
      </c>
    </row>
    <row r="1085" spans="1:9" x14ac:dyDescent="0.55000000000000004">
      <c r="A1085" s="1">
        <v>35</v>
      </c>
      <c r="B1085" t="s">
        <v>572</v>
      </c>
      <c r="C1085" s="1" t="s">
        <v>2</v>
      </c>
      <c r="D1085" s="1">
        <v>1</v>
      </c>
      <c r="E1085" s="1" t="s">
        <v>344</v>
      </c>
      <c r="F1085">
        <v>1</v>
      </c>
      <c r="G1085" t="str">
        <f>+VLOOKUP(bloque3_2[[#This Row],[niño]],BD.niños[[Código]:[sexo]],6,FALSE)</f>
        <v>5 y 6</v>
      </c>
      <c r="H1085" t="str">
        <f>+VLOOKUP(bloque3_2[[#This Row],[niño]],BD.niños[[Código]:[sexo]],7,FALSE)</f>
        <v>F</v>
      </c>
      <c r="I1085" s="1">
        <v>3</v>
      </c>
    </row>
    <row r="1086" spans="1:9" x14ac:dyDescent="0.55000000000000004">
      <c r="A1086" s="1">
        <v>35</v>
      </c>
      <c r="B1086" t="s">
        <v>572</v>
      </c>
      <c r="C1086" s="1" t="s">
        <v>2</v>
      </c>
      <c r="D1086" s="1">
        <v>1</v>
      </c>
      <c r="E1086" s="1" t="s">
        <v>348</v>
      </c>
      <c r="F1086">
        <v>4</v>
      </c>
      <c r="G1086" t="str">
        <f>+VLOOKUP(bloque3_2[[#This Row],[niño]],BD.niños[[Código]:[sexo]],6,FALSE)</f>
        <v>5 y 6</v>
      </c>
      <c r="H1086" t="str">
        <f>+VLOOKUP(bloque3_2[[#This Row],[niño]],BD.niños[[Código]:[sexo]],7,FALSE)</f>
        <v>M</v>
      </c>
      <c r="I1086" s="1">
        <v>3</v>
      </c>
    </row>
    <row r="1087" spans="1:9" x14ac:dyDescent="0.55000000000000004">
      <c r="A1087" s="1">
        <v>36</v>
      </c>
      <c r="B1087" t="s">
        <v>573</v>
      </c>
      <c r="C1087" s="1" t="s">
        <v>6</v>
      </c>
      <c r="D1087" s="1">
        <v>3</v>
      </c>
      <c r="E1087" s="1" t="s">
        <v>89</v>
      </c>
      <c r="F1087">
        <v>1</v>
      </c>
      <c r="G1087" t="str">
        <f>+VLOOKUP(bloque3_2[[#This Row],[niño]],BD.niños[[Código]:[sexo]],6,FALSE)</f>
        <v>9 y 10</v>
      </c>
      <c r="H1087" t="str">
        <f>+VLOOKUP(bloque3_2[[#This Row],[niño]],BD.niños[[Código]:[sexo]],7,FALSE)</f>
        <v>F</v>
      </c>
      <c r="I1087" s="1">
        <v>3</v>
      </c>
    </row>
    <row r="1088" spans="1:9" x14ac:dyDescent="0.55000000000000004">
      <c r="A1088" s="1">
        <v>36</v>
      </c>
      <c r="B1088" t="s">
        <v>573</v>
      </c>
      <c r="C1088" s="1" t="s">
        <v>6</v>
      </c>
      <c r="D1088" s="1">
        <v>3</v>
      </c>
      <c r="E1088" s="1" t="s">
        <v>93</v>
      </c>
      <c r="F1088">
        <v>1</v>
      </c>
      <c r="G1088" t="str">
        <f>+VLOOKUP(bloque3_2[[#This Row],[niño]],BD.niños[[Código]:[sexo]],6,FALSE)</f>
        <v>9 y 10</v>
      </c>
      <c r="H1088" t="str">
        <f>+VLOOKUP(bloque3_2[[#This Row],[niño]],BD.niños[[Código]:[sexo]],7,FALSE)</f>
        <v>F</v>
      </c>
      <c r="I1088" s="1">
        <v>3</v>
      </c>
    </row>
    <row r="1089" spans="1:9" x14ac:dyDescent="0.55000000000000004">
      <c r="A1089" s="1">
        <v>36</v>
      </c>
      <c r="B1089" t="s">
        <v>573</v>
      </c>
      <c r="C1089" s="1" t="s">
        <v>6</v>
      </c>
      <c r="D1089" s="1">
        <v>3</v>
      </c>
      <c r="E1089" s="1" t="s">
        <v>97</v>
      </c>
      <c r="F1089">
        <v>3</v>
      </c>
      <c r="G1089" t="str">
        <f>+VLOOKUP(bloque3_2[[#This Row],[niño]],BD.niños[[Código]:[sexo]],6,FALSE)</f>
        <v>9 y 10</v>
      </c>
      <c r="H1089" t="str">
        <f>+VLOOKUP(bloque3_2[[#This Row],[niño]],BD.niños[[Código]:[sexo]],7,FALSE)</f>
        <v>F</v>
      </c>
      <c r="I1089" s="1">
        <v>3</v>
      </c>
    </row>
    <row r="1090" spans="1:9" x14ac:dyDescent="0.55000000000000004">
      <c r="A1090" s="1">
        <v>36</v>
      </c>
      <c r="B1090" t="s">
        <v>573</v>
      </c>
      <c r="C1090" s="1" t="s">
        <v>6</v>
      </c>
      <c r="D1090" s="1">
        <v>3</v>
      </c>
      <c r="E1090" s="1" t="s">
        <v>101</v>
      </c>
      <c r="F1090">
        <v>1</v>
      </c>
      <c r="G1090" t="str">
        <f>+VLOOKUP(bloque3_2[[#This Row],[niño]],BD.niños[[Código]:[sexo]],6,FALSE)</f>
        <v>9 y 10</v>
      </c>
      <c r="H1090" t="str">
        <f>+VLOOKUP(bloque3_2[[#This Row],[niño]],BD.niños[[Código]:[sexo]],7,FALSE)</f>
        <v>F</v>
      </c>
      <c r="I1090" s="1">
        <v>3</v>
      </c>
    </row>
    <row r="1091" spans="1:9" x14ac:dyDescent="0.55000000000000004">
      <c r="A1091" s="1">
        <v>36</v>
      </c>
      <c r="B1091" t="s">
        <v>573</v>
      </c>
      <c r="C1091" s="1" t="s">
        <v>6</v>
      </c>
      <c r="D1091" s="1">
        <v>3</v>
      </c>
      <c r="E1091" s="1" t="s">
        <v>150</v>
      </c>
      <c r="F1091">
        <v>1</v>
      </c>
      <c r="G1091" t="str">
        <f>+VLOOKUP(bloque3_2[[#This Row],[niño]],BD.niños[[Código]:[sexo]],6,FALSE)</f>
        <v>5 y 6</v>
      </c>
      <c r="H1091" t="str">
        <f>+VLOOKUP(bloque3_2[[#This Row],[niño]],BD.niños[[Código]:[sexo]],7,FALSE)</f>
        <v>F</v>
      </c>
      <c r="I1091" s="1">
        <v>3</v>
      </c>
    </row>
    <row r="1092" spans="1:9" x14ac:dyDescent="0.55000000000000004">
      <c r="A1092" s="1">
        <v>36</v>
      </c>
      <c r="B1092" t="s">
        <v>573</v>
      </c>
      <c r="C1092" s="1" t="s">
        <v>6</v>
      </c>
      <c r="D1092" s="1">
        <v>3</v>
      </c>
      <c r="E1092" s="1" t="s">
        <v>153</v>
      </c>
      <c r="F1092">
        <v>3</v>
      </c>
      <c r="G1092" t="str">
        <f>+VLOOKUP(bloque3_2[[#This Row],[niño]],BD.niños[[Código]:[sexo]],6,FALSE)</f>
        <v>7 y 8</v>
      </c>
      <c r="H1092" t="str">
        <f>+VLOOKUP(bloque3_2[[#This Row],[niño]],BD.niños[[Código]:[sexo]],7,FALSE)</f>
        <v>M</v>
      </c>
      <c r="I1092" s="1">
        <v>3</v>
      </c>
    </row>
    <row r="1093" spans="1:9" x14ac:dyDescent="0.55000000000000004">
      <c r="A1093" s="1">
        <v>36</v>
      </c>
      <c r="B1093" t="s">
        <v>573</v>
      </c>
      <c r="C1093" s="1" t="s">
        <v>6</v>
      </c>
      <c r="D1093" s="1">
        <v>3</v>
      </c>
      <c r="E1093" s="1" t="s">
        <v>157</v>
      </c>
      <c r="F1093">
        <v>1</v>
      </c>
      <c r="G1093" t="str">
        <f>+VLOOKUP(bloque3_2[[#This Row],[niño]],BD.niños[[Código]:[sexo]],6,FALSE)</f>
        <v>7 y 8</v>
      </c>
      <c r="H1093" t="str">
        <f>+VLOOKUP(bloque3_2[[#This Row],[niño]],BD.niños[[Código]:[sexo]],7,FALSE)</f>
        <v>M</v>
      </c>
      <c r="I1093" s="1">
        <v>3</v>
      </c>
    </row>
    <row r="1094" spans="1:9" x14ac:dyDescent="0.55000000000000004">
      <c r="A1094" s="1">
        <v>36</v>
      </c>
      <c r="B1094" t="s">
        <v>573</v>
      </c>
      <c r="C1094" s="1" t="s">
        <v>6</v>
      </c>
      <c r="D1094" s="1">
        <v>3</v>
      </c>
      <c r="E1094" s="1" t="s">
        <v>164</v>
      </c>
      <c r="F1094">
        <v>1</v>
      </c>
      <c r="G1094" t="str">
        <f>+VLOOKUP(bloque3_2[[#This Row],[niño]],BD.niños[[Código]:[sexo]],6,FALSE)</f>
        <v>5 y 6</v>
      </c>
      <c r="H1094" t="str">
        <f>+VLOOKUP(bloque3_2[[#This Row],[niño]],BD.niños[[Código]:[sexo]],7,FALSE)</f>
        <v>M</v>
      </c>
      <c r="I1094" s="1">
        <v>3</v>
      </c>
    </row>
    <row r="1095" spans="1:9" x14ac:dyDescent="0.55000000000000004">
      <c r="A1095" s="1">
        <v>36</v>
      </c>
      <c r="B1095" t="s">
        <v>573</v>
      </c>
      <c r="C1095" s="1" t="s">
        <v>6</v>
      </c>
      <c r="D1095" s="1">
        <v>3</v>
      </c>
      <c r="E1095" s="1" t="s">
        <v>165</v>
      </c>
      <c r="F1095">
        <v>1</v>
      </c>
      <c r="G1095" t="str">
        <f>+VLOOKUP(bloque3_2[[#This Row],[niño]],BD.niños[[Código]:[sexo]],6,FALSE)</f>
        <v>5 y 6</v>
      </c>
      <c r="H1095" t="str">
        <f>+VLOOKUP(bloque3_2[[#This Row],[niño]],BD.niños[[Código]:[sexo]],7,FALSE)</f>
        <v>M</v>
      </c>
      <c r="I1095" s="1">
        <v>3</v>
      </c>
    </row>
    <row r="1096" spans="1:9" x14ac:dyDescent="0.55000000000000004">
      <c r="A1096" s="1">
        <v>36</v>
      </c>
      <c r="B1096" t="s">
        <v>573</v>
      </c>
      <c r="C1096" s="1" t="s">
        <v>6</v>
      </c>
      <c r="D1096" s="1">
        <v>3</v>
      </c>
      <c r="E1096" s="1" t="s">
        <v>168</v>
      </c>
      <c r="F1096">
        <v>1</v>
      </c>
      <c r="G1096" t="str">
        <f>+VLOOKUP(bloque3_2[[#This Row],[niño]],BD.niños[[Código]:[sexo]],6,FALSE)</f>
        <v>7 y 8</v>
      </c>
      <c r="H1096" t="str">
        <f>+VLOOKUP(bloque3_2[[#This Row],[niño]],BD.niños[[Código]:[sexo]],7,FALSE)</f>
        <v>F</v>
      </c>
      <c r="I1096" s="1">
        <v>3</v>
      </c>
    </row>
    <row r="1097" spans="1:9" x14ac:dyDescent="0.55000000000000004">
      <c r="A1097" s="1">
        <v>36</v>
      </c>
      <c r="B1097" t="s">
        <v>573</v>
      </c>
      <c r="C1097" s="1" t="s">
        <v>6</v>
      </c>
      <c r="D1097" s="1">
        <v>3</v>
      </c>
      <c r="E1097" s="1" t="s">
        <v>172</v>
      </c>
      <c r="F1097">
        <v>3</v>
      </c>
      <c r="G1097" t="str">
        <f>+VLOOKUP(bloque3_2[[#This Row],[niño]],BD.niños[[Código]:[sexo]],6,FALSE)</f>
        <v>7 y 8</v>
      </c>
      <c r="H1097" t="str">
        <f>+VLOOKUP(bloque3_2[[#This Row],[niño]],BD.niños[[Código]:[sexo]],7,FALSE)</f>
        <v>F</v>
      </c>
      <c r="I1097" s="1">
        <v>3</v>
      </c>
    </row>
    <row r="1098" spans="1:9" x14ac:dyDescent="0.55000000000000004">
      <c r="A1098" s="1">
        <v>36</v>
      </c>
      <c r="B1098" t="s">
        <v>573</v>
      </c>
      <c r="C1098" s="1" t="s">
        <v>6</v>
      </c>
      <c r="D1098" s="1">
        <v>3</v>
      </c>
      <c r="E1098" s="1" t="s">
        <v>176</v>
      </c>
      <c r="F1098">
        <v>1</v>
      </c>
      <c r="G1098" t="str">
        <f>+VLOOKUP(bloque3_2[[#This Row],[niño]],BD.niños[[Código]:[sexo]],6,FALSE)</f>
        <v>5 y 6</v>
      </c>
      <c r="H1098" t="str">
        <f>+VLOOKUP(bloque3_2[[#This Row],[niño]],BD.niños[[Código]:[sexo]],7,FALSE)</f>
        <v>F</v>
      </c>
      <c r="I1098" s="1">
        <v>3</v>
      </c>
    </row>
    <row r="1099" spans="1:9" x14ac:dyDescent="0.55000000000000004">
      <c r="A1099" s="1">
        <v>36</v>
      </c>
      <c r="B1099" t="s">
        <v>573</v>
      </c>
      <c r="C1099" s="1" t="s">
        <v>6</v>
      </c>
      <c r="D1099" s="1">
        <v>3</v>
      </c>
      <c r="E1099" s="1" t="s">
        <v>180</v>
      </c>
      <c r="F1099">
        <v>1</v>
      </c>
      <c r="G1099" t="str">
        <f>+VLOOKUP(bloque3_2[[#This Row],[niño]],BD.niños[[Código]:[sexo]],6,FALSE)</f>
        <v>7 y 8</v>
      </c>
      <c r="H1099" t="str">
        <f>+VLOOKUP(bloque3_2[[#This Row],[niño]],BD.niños[[Código]:[sexo]],7,FALSE)</f>
        <v>F</v>
      </c>
      <c r="I1099" s="1">
        <v>3</v>
      </c>
    </row>
    <row r="1100" spans="1:9" x14ac:dyDescent="0.55000000000000004">
      <c r="A1100" s="1">
        <v>36</v>
      </c>
      <c r="B1100" t="s">
        <v>573</v>
      </c>
      <c r="C1100" s="1" t="s">
        <v>6</v>
      </c>
      <c r="D1100" s="1">
        <v>3</v>
      </c>
      <c r="E1100" s="1" t="s">
        <v>234</v>
      </c>
      <c r="F1100">
        <v>3</v>
      </c>
      <c r="G1100" t="str">
        <f>+VLOOKUP(bloque3_2[[#This Row],[niño]],BD.niños[[Código]:[sexo]],6,FALSE)</f>
        <v>9 y 10</v>
      </c>
      <c r="H1100" t="str">
        <f>+VLOOKUP(bloque3_2[[#This Row],[niño]],BD.niños[[Código]:[sexo]],7,FALSE)</f>
        <v>M</v>
      </c>
      <c r="I1100" s="1">
        <v>3</v>
      </c>
    </row>
    <row r="1101" spans="1:9" x14ac:dyDescent="0.55000000000000004">
      <c r="A1101" s="1">
        <v>36</v>
      </c>
      <c r="B1101" t="s">
        <v>573</v>
      </c>
      <c r="C1101" s="1" t="s">
        <v>6</v>
      </c>
      <c r="D1101" s="1">
        <v>3</v>
      </c>
      <c r="E1101" s="1" t="s">
        <v>238</v>
      </c>
      <c r="F1101">
        <v>3</v>
      </c>
      <c r="G1101" t="str">
        <f>+VLOOKUP(bloque3_2[[#This Row],[niño]],BD.niños[[Código]:[sexo]],6,FALSE)</f>
        <v>9 y 10</v>
      </c>
      <c r="H1101" t="str">
        <f>+VLOOKUP(bloque3_2[[#This Row],[niño]],BD.niños[[Código]:[sexo]],7,FALSE)</f>
        <v>M</v>
      </c>
      <c r="I1101" s="1">
        <v>3</v>
      </c>
    </row>
    <row r="1102" spans="1:9" x14ac:dyDescent="0.55000000000000004">
      <c r="A1102" s="1">
        <v>36</v>
      </c>
      <c r="B1102" t="s">
        <v>573</v>
      </c>
      <c r="C1102" s="1" t="s">
        <v>6</v>
      </c>
      <c r="D1102" s="1">
        <v>3</v>
      </c>
      <c r="E1102" s="1" t="s">
        <v>241</v>
      </c>
      <c r="F1102">
        <v>3</v>
      </c>
      <c r="G1102" t="str">
        <f>+VLOOKUP(bloque3_2[[#This Row],[niño]],BD.niños[[Código]:[sexo]],6,FALSE)</f>
        <v>9 y 10</v>
      </c>
      <c r="H1102" t="str">
        <f>+VLOOKUP(bloque3_2[[#This Row],[niño]],BD.niños[[Código]:[sexo]],7,FALSE)</f>
        <v>F</v>
      </c>
      <c r="I1102" s="1">
        <v>3</v>
      </c>
    </row>
    <row r="1103" spans="1:9" x14ac:dyDescent="0.55000000000000004">
      <c r="A1103" s="1">
        <v>36</v>
      </c>
      <c r="B1103" t="s">
        <v>573</v>
      </c>
      <c r="C1103" s="1" t="s">
        <v>6</v>
      </c>
      <c r="D1103" s="1">
        <v>3</v>
      </c>
      <c r="E1103" s="1" t="s">
        <v>245</v>
      </c>
      <c r="F1103">
        <v>3</v>
      </c>
      <c r="G1103" t="str">
        <f>+VLOOKUP(bloque3_2[[#This Row],[niño]],BD.niños[[Código]:[sexo]],6,FALSE)</f>
        <v>7 y 8</v>
      </c>
      <c r="H1103" t="str">
        <f>+VLOOKUP(bloque3_2[[#This Row],[niño]],BD.niños[[Código]:[sexo]],7,FALSE)</f>
        <v>M</v>
      </c>
      <c r="I1103" s="1">
        <v>3</v>
      </c>
    </row>
    <row r="1104" spans="1:9" x14ac:dyDescent="0.55000000000000004">
      <c r="A1104" s="1">
        <v>36</v>
      </c>
      <c r="B1104" t="s">
        <v>573</v>
      </c>
      <c r="C1104" s="1" t="s">
        <v>6</v>
      </c>
      <c r="D1104" s="1">
        <v>3</v>
      </c>
      <c r="E1104" s="1" t="s">
        <v>249</v>
      </c>
      <c r="F1104">
        <v>1</v>
      </c>
      <c r="G1104" t="str">
        <f>+VLOOKUP(bloque3_2[[#This Row],[niño]],BD.niños[[Código]:[sexo]],6,FALSE)</f>
        <v>5 y 6</v>
      </c>
      <c r="H1104" t="str">
        <f>+VLOOKUP(bloque3_2[[#This Row],[niño]],BD.niños[[Código]:[sexo]],7,FALSE)</f>
        <v>M</v>
      </c>
      <c r="I1104" s="1">
        <v>3</v>
      </c>
    </row>
    <row r="1105" spans="1:9" x14ac:dyDescent="0.55000000000000004">
      <c r="A1105" s="1">
        <v>36</v>
      </c>
      <c r="B1105" t="s">
        <v>573</v>
      </c>
      <c r="C1105" s="1" t="s">
        <v>6</v>
      </c>
      <c r="D1105" s="1">
        <v>3</v>
      </c>
      <c r="E1105" s="1" t="s">
        <v>253</v>
      </c>
      <c r="F1105">
        <v>3</v>
      </c>
      <c r="G1105" t="str">
        <f>+VLOOKUP(bloque3_2[[#This Row],[niño]],BD.niños[[Código]:[sexo]],6,FALSE)</f>
        <v>7 y 8</v>
      </c>
      <c r="H1105" t="str">
        <f>+VLOOKUP(bloque3_2[[#This Row],[niño]],BD.niños[[Código]:[sexo]],7,FALSE)</f>
        <v>M</v>
      </c>
      <c r="I1105" s="1">
        <v>3</v>
      </c>
    </row>
    <row r="1106" spans="1:9" x14ac:dyDescent="0.55000000000000004">
      <c r="A1106" s="1">
        <v>36</v>
      </c>
      <c r="B1106" t="s">
        <v>573</v>
      </c>
      <c r="C1106" s="1" t="s">
        <v>6</v>
      </c>
      <c r="D1106" s="1">
        <v>3</v>
      </c>
      <c r="E1106" s="1" t="s">
        <v>257</v>
      </c>
      <c r="F1106">
        <v>3</v>
      </c>
      <c r="G1106" t="str">
        <f>+VLOOKUP(bloque3_2[[#This Row],[niño]],BD.niños[[Código]:[sexo]],6,FALSE)</f>
        <v>7 y 8</v>
      </c>
      <c r="H1106" t="str">
        <f>+VLOOKUP(bloque3_2[[#This Row],[niño]],BD.niños[[Código]:[sexo]],7,FALSE)</f>
        <v>M</v>
      </c>
      <c r="I1106" s="1">
        <v>3</v>
      </c>
    </row>
    <row r="1107" spans="1:9" x14ac:dyDescent="0.55000000000000004">
      <c r="A1107" s="1">
        <v>36</v>
      </c>
      <c r="B1107" t="s">
        <v>573</v>
      </c>
      <c r="C1107" s="1" t="s">
        <v>6</v>
      </c>
      <c r="D1107" s="1">
        <v>3</v>
      </c>
      <c r="E1107" s="1" t="s">
        <v>299</v>
      </c>
      <c r="F1107">
        <v>1</v>
      </c>
      <c r="G1107" t="str">
        <f>+VLOOKUP(bloque3_2[[#This Row],[niño]],BD.niños[[Código]:[sexo]],6,FALSE)</f>
        <v>7 y 8</v>
      </c>
      <c r="H1107" t="str">
        <f>+VLOOKUP(bloque3_2[[#This Row],[niño]],BD.niños[[Código]:[sexo]],7,FALSE)</f>
        <v>M</v>
      </c>
      <c r="I1107" s="1">
        <v>3</v>
      </c>
    </row>
    <row r="1108" spans="1:9" x14ac:dyDescent="0.55000000000000004">
      <c r="A1108" s="1">
        <v>36</v>
      </c>
      <c r="B1108" t="s">
        <v>573</v>
      </c>
      <c r="C1108" s="1" t="s">
        <v>6</v>
      </c>
      <c r="D1108" s="1">
        <v>3</v>
      </c>
      <c r="E1108" s="1" t="s">
        <v>301</v>
      </c>
      <c r="F1108">
        <v>1</v>
      </c>
      <c r="G1108" t="str">
        <f>+VLOOKUP(bloque3_2[[#This Row],[niño]],BD.niños[[Código]:[sexo]],6,FALSE)</f>
        <v>5 y 6</v>
      </c>
      <c r="H1108" t="str">
        <f>+VLOOKUP(bloque3_2[[#This Row],[niño]],BD.niños[[Código]:[sexo]],7,FALSE)</f>
        <v>M</v>
      </c>
      <c r="I1108" s="1">
        <v>3</v>
      </c>
    </row>
    <row r="1109" spans="1:9" x14ac:dyDescent="0.55000000000000004">
      <c r="A1109" s="1">
        <v>36</v>
      </c>
      <c r="B1109" t="s">
        <v>573</v>
      </c>
      <c r="C1109" s="1" t="s">
        <v>6</v>
      </c>
      <c r="D1109" s="1">
        <v>3</v>
      </c>
      <c r="E1109" s="1" t="s">
        <v>305</v>
      </c>
      <c r="F1109">
        <v>1</v>
      </c>
      <c r="G1109" t="str">
        <f>+VLOOKUP(bloque3_2[[#This Row],[niño]],BD.niños[[Código]:[sexo]],6,FALSE)</f>
        <v>7 y 8</v>
      </c>
      <c r="H1109" t="str">
        <f>+VLOOKUP(bloque3_2[[#This Row],[niño]],BD.niños[[Código]:[sexo]],7,FALSE)</f>
        <v>M</v>
      </c>
      <c r="I1109" s="1">
        <v>3</v>
      </c>
    </row>
    <row r="1110" spans="1:9" x14ac:dyDescent="0.55000000000000004">
      <c r="A1110" s="1">
        <v>36</v>
      </c>
      <c r="B1110" t="s">
        <v>573</v>
      </c>
      <c r="C1110" s="1" t="s">
        <v>6</v>
      </c>
      <c r="D1110" s="1">
        <v>3</v>
      </c>
      <c r="E1110" s="1" t="s">
        <v>308</v>
      </c>
      <c r="F1110">
        <v>1</v>
      </c>
      <c r="G1110" t="str">
        <f>+VLOOKUP(bloque3_2[[#This Row],[niño]],BD.niños[[Código]:[sexo]],6,FALSE)</f>
        <v>9 y 10</v>
      </c>
      <c r="H1110" t="str">
        <f>+VLOOKUP(bloque3_2[[#This Row],[niño]],BD.niños[[Código]:[sexo]],7,FALSE)</f>
        <v>M</v>
      </c>
      <c r="I1110" s="1">
        <v>3</v>
      </c>
    </row>
    <row r="1111" spans="1:9" x14ac:dyDescent="0.55000000000000004">
      <c r="A1111" s="1">
        <v>36</v>
      </c>
      <c r="B1111" t="s">
        <v>573</v>
      </c>
      <c r="C1111" s="1" t="s">
        <v>6</v>
      </c>
      <c r="D1111" s="1">
        <v>3</v>
      </c>
      <c r="E1111" s="1" t="s">
        <v>311</v>
      </c>
      <c r="F1111">
        <v>3</v>
      </c>
      <c r="G1111" t="str">
        <f>+VLOOKUP(bloque3_2[[#This Row],[niño]],BD.niños[[Código]:[sexo]],6,FALSE)</f>
        <v>9 y 10</v>
      </c>
      <c r="H1111" t="str">
        <f>+VLOOKUP(bloque3_2[[#This Row],[niño]],BD.niños[[Código]:[sexo]],7,FALSE)</f>
        <v>M</v>
      </c>
      <c r="I1111" s="1">
        <v>3</v>
      </c>
    </row>
    <row r="1112" spans="1:9" x14ac:dyDescent="0.55000000000000004">
      <c r="A1112" s="1">
        <v>36</v>
      </c>
      <c r="B1112" t="s">
        <v>573</v>
      </c>
      <c r="C1112" s="1" t="s">
        <v>6</v>
      </c>
      <c r="D1112" s="1">
        <v>3</v>
      </c>
      <c r="E1112" s="1" t="s">
        <v>314</v>
      </c>
      <c r="F1112">
        <v>1</v>
      </c>
      <c r="G1112" t="str">
        <f>+VLOOKUP(bloque3_2[[#This Row],[niño]],BD.niños[[Código]:[sexo]],6,FALSE)</f>
        <v>9 y 10</v>
      </c>
      <c r="H1112" t="str">
        <f>+VLOOKUP(bloque3_2[[#This Row],[niño]],BD.niños[[Código]:[sexo]],7,FALSE)</f>
        <v>M</v>
      </c>
      <c r="I1112" s="1">
        <v>3</v>
      </c>
    </row>
    <row r="1113" spans="1:9" x14ac:dyDescent="0.55000000000000004">
      <c r="A1113" s="1">
        <v>36</v>
      </c>
      <c r="B1113" t="s">
        <v>573</v>
      </c>
      <c r="C1113" s="1" t="s">
        <v>6</v>
      </c>
      <c r="D1113" s="1">
        <v>3</v>
      </c>
      <c r="E1113" s="1" t="s">
        <v>372</v>
      </c>
      <c r="F1113">
        <v>1</v>
      </c>
      <c r="G1113" t="str">
        <f>+VLOOKUP(bloque3_2[[#This Row],[niño]],BD.niños[[Código]:[sexo]],6,FALSE)</f>
        <v>9 y 10</v>
      </c>
      <c r="H1113" t="str">
        <f>+VLOOKUP(bloque3_2[[#This Row],[niño]],BD.niños[[Código]:[sexo]],7,FALSE)</f>
        <v>M</v>
      </c>
      <c r="I1113" s="1">
        <v>3</v>
      </c>
    </row>
    <row r="1114" spans="1:9" x14ac:dyDescent="0.55000000000000004">
      <c r="A1114" s="1">
        <v>36</v>
      </c>
      <c r="B1114" t="s">
        <v>573</v>
      </c>
      <c r="C1114" s="1" t="s">
        <v>6</v>
      </c>
      <c r="D1114" s="1">
        <v>3</v>
      </c>
      <c r="E1114" s="1" t="s">
        <v>337</v>
      </c>
      <c r="F1114">
        <v>1</v>
      </c>
      <c r="G1114" t="str">
        <f>+VLOOKUP(bloque3_2[[#This Row],[niño]],BD.niños[[Código]:[sexo]],6,FALSE)</f>
        <v>7 y 8</v>
      </c>
      <c r="H1114" t="str">
        <f>+VLOOKUP(bloque3_2[[#This Row],[niño]],BD.niños[[Código]:[sexo]],7,FALSE)</f>
        <v>M</v>
      </c>
      <c r="I1114" s="1">
        <v>3</v>
      </c>
    </row>
    <row r="1115" spans="1:9" x14ac:dyDescent="0.55000000000000004">
      <c r="A1115" s="1">
        <v>36</v>
      </c>
      <c r="B1115" t="s">
        <v>573</v>
      </c>
      <c r="C1115" s="1" t="s">
        <v>6</v>
      </c>
      <c r="D1115" s="1">
        <v>3</v>
      </c>
      <c r="E1115" s="1" t="s">
        <v>341</v>
      </c>
      <c r="F1115">
        <v>1</v>
      </c>
      <c r="G1115" t="str">
        <f>+VLOOKUP(bloque3_2[[#This Row],[niño]],BD.niños[[Código]:[sexo]],6,FALSE)</f>
        <v>7 y 8</v>
      </c>
      <c r="H1115" t="str">
        <f>+VLOOKUP(bloque3_2[[#This Row],[niño]],BD.niños[[Código]:[sexo]],7,FALSE)</f>
        <v>F</v>
      </c>
      <c r="I1115" s="1">
        <v>3</v>
      </c>
    </row>
    <row r="1116" spans="1:9" x14ac:dyDescent="0.55000000000000004">
      <c r="A1116" s="1">
        <v>36</v>
      </c>
      <c r="B1116" t="s">
        <v>573</v>
      </c>
      <c r="C1116" s="1" t="s">
        <v>6</v>
      </c>
      <c r="D1116" s="1">
        <v>3</v>
      </c>
      <c r="E1116" s="1" t="s">
        <v>344</v>
      </c>
      <c r="F1116">
        <v>1</v>
      </c>
      <c r="G1116" t="str">
        <f>+VLOOKUP(bloque3_2[[#This Row],[niño]],BD.niños[[Código]:[sexo]],6,FALSE)</f>
        <v>5 y 6</v>
      </c>
      <c r="H1116" t="str">
        <f>+VLOOKUP(bloque3_2[[#This Row],[niño]],BD.niños[[Código]:[sexo]],7,FALSE)</f>
        <v>F</v>
      </c>
      <c r="I1116" s="1">
        <v>3</v>
      </c>
    </row>
    <row r="1117" spans="1:9" x14ac:dyDescent="0.55000000000000004">
      <c r="A1117" s="1">
        <v>36</v>
      </c>
      <c r="B1117" t="s">
        <v>573</v>
      </c>
      <c r="C1117" s="1" t="s">
        <v>6</v>
      </c>
      <c r="D1117" s="1">
        <v>3</v>
      </c>
      <c r="E1117" s="1" t="s">
        <v>348</v>
      </c>
      <c r="F1117">
        <v>1</v>
      </c>
      <c r="G1117" t="str">
        <f>+VLOOKUP(bloque3_2[[#This Row],[niño]],BD.niños[[Código]:[sexo]],6,FALSE)</f>
        <v>5 y 6</v>
      </c>
      <c r="H1117" t="str">
        <f>+VLOOKUP(bloque3_2[[#This Row],[niño]],BD.niños[[Código]:[sexo]],7,FALSE)</f>
        <v>M</v>
      </c>
      <c r="I1117" s="1">
        <v>3</v>
      </c>
    </row>
    <row r="1118" spans="1:9" x14ac:dyDescent="0.55000000000000004">
      <c r="A1118" s="1">
        <v>37</v>
      </c>
      <c r="B1118" t="s">
        <v>574</v>
      </c>
      <c r="C1118" s="1" t="s">
        <v>2</v>
      </c>
      <c r="D1118" s="1">
        <v>1</v>
      </c>
      <c r="E1118" s="1" t="s">
        <v>89</v>
      </c>
      <c r="F1118">
        <v>7</v>
      </c>
      <c r="G1118" t="str">
        <f>+VLOOKUP(bloque3_2[[#This Row],[niño]],BD.niños[[Código]:[sexo]],6,FALSE)</f>
        <v>9 y 10</v>
      </c>
      <c r="H1118" t="str">
        <f>+VLOOKUP(bloque3_2[[#This Row],[niño]],BD.niños[[Código]:[sexo]],7,FALSE)</f>
        <v>F</v>
      </c>
      <c r="I1118" s="1">
        <v>3</v>
      </c>
    </row>
    <row r="1119" spans="1:9" x14ac:dyDescent="0.55000000000000004">
      <c r="A1119" s="1">
        <v>37</v>
      </c>
      <c r="B1119" t="s">
        <v>574</v>
      </c>
      <c r="C1119" s="1" t="s">
        <v>2</v>
      </c>
      <c r="D1119" s="1">
        <v>1</v>
      </c>
      <c r="E1119" s="1" t="s">
        <v>93</v>
      </c>
      <c r="F1119">
        <v>7</v>
      </c>
      <c r="G1119" t="str">
        <f>+VLOOKUP(bloque3_2[[#This Row],[niño]],BD.niños[[Código]:[sexo]],6,FALSE)</f>
        <v>9 y 10</v>
      </c>
      <c r="H1119" t="str">
        <f>+VLOOKUP(bloque3_2[[#This Row],[niño]],BD.niños[[Código]:[sexo]],7,FALSE)</f>
        <v>F</v>
      </c>
      <c r="I1119" s="1">
        <v>3</v>
      </c>
    </row>
    <row r="1120" spans="1:9" x14ac:dyDescent="0.55000000000000004">
      <c r="A1120" s="1">
        <v>37</v>
      </c>
      <c r="B1120" t="s">
        <v>574</v>
      </c>
      <c r="C1120" s="1" t="s">
        <v>2</v>
      </c>
      <c r="D1120" s="1">
        <v>1</v>
      </c>
      <c r="E1120" s="1" t="s">
        <v>97</v>
      </c>
      <c r="F1120">
        <v>1</v>
      </c>
      <c r="G1120" t="str">
        <f>+VLOOKUP(bloque3_2[[#This Row],[niño]],BD.niños[[Código]:[sexo]],6,FALSE)</f>
        <v>9 y 10</v>
      </c>
      <c r="H1120" t="str">
        <f>+VLOOKUP(bloque3_2[[#This Row],[niño]],BD.niños[[Código]:[sexo]],7,FALSE)</f>
        <v>F</v>
      </c>
      <c r="I1120" s="1">
        <v>3</v>
      </c>
    </row>
    <row r="1121" spans="1:9" x14ac:dyDescent="0.55000000000000004">
      <c r="A1121" s="1">
        <v>37</v>
      </c>
      <c r="B1121" t="s">
        <v>574</v>
      </c>
      <c r="C1121" s="1" t="s">
        <v>2</v>
      </c>
      <c r="D1121" s="1">
        <v>1</v>
      </c>
      <c r="E1121" s="1" t="s">
        <v>101</v>
      </c>
      <c r="F1121">
        <v>1</v>
      </c>
      <c r="G1121" t="str">
        <f>+VLOOKUP(bloque3_2[[#This Row],[niño]],BD.niños[[Código]:[sexo]],6,FALSE)</f>
        <v>9 y 10</v>
      </c>
      <c r="H1121" t="str">
        <f>+VLOOKUP(bloque3_2[[#This Row],[niño]],BD.niños[[Código]:[sexo]],7,FALSE)</f>
        <v>F</v>
      </c>
      <c r="I1121" s="1">
        <v>3</v>
      </c>
    </row>
    <row r="1122" spans="1:9" x14ac:dyDescent="0.55000000000000004">
      <c r="A1122" s="1">
        <v>37</v>
      </c>
      <c r="B1122" t="s">
        <v>574</v>
      </c>
      <c r="C1122" s="1" t="s">
        <v>2</v>
      </c>
      <c r="D1122" s="1">
        <v>1</v>
      </c>
      <c r="E1122" s="1" t="s">
        <v>150</v>
      </c>
      <c r="F1122">
        <v>1</v>
      </c>
      <c r="G1122" t="str">
        <f>+VLOOKUP(bloque3_2[[#This Row],[niño]],BD.niños[[Código]:[sexo]],6,FALSE)</f>
        <v>5 y 6</v>
      </c>
      <c r="H1122" t="str">
        <f>+VLOOKUP(bloque3_2[[#This Row],[niño]],BD.niños[[Código]:[sexo]],7,FALSE)</f>
        <v>F</v>
      </c>
      <c r="I1122" s="1">
        <v>3</v>
      </c>
    </row>
    <row r="1123" spans="1:9" x14ac:dyDescent="0.55000000000000004">
      <c r="A1123" s="1">
        <v>37</v>
      </c>
      <c r="B1123" t="s">
        <v>574</v>
      </c>
      <c r="C1123" s="1" t="s">
        <v>2</v>
      </c>
      <c r="D1123" s="1">
        <v>1</v>
      </c>
      <c r="E1123" s="1" t="s">
        <v>153</v>
      </c>
      <c r="F1123">
        <v>1</v>
      </c>
      <c r="G1123" t="str">
        <f>+VLOOKUP(bloque3_2[[#This Row],[niño]],BD.niños[[Código]:[sexo]],6,FALSE)</f>
        <v>7 y 8</v>
      </c>
      <c r="H1123" t="str">
        <f>+VLOOKUP(bloque3_2[[#This Row],[niño]],BD.niños[[Código]:[sexo]],7,FALSE)</f>
        <v>M</v>
      </c>
      <c r="I1123" s="1">
        <v>3</v>
      </c>
    </row>
    <row r="1124" spans="1:9" x14ac:dyDescent="0.55000000000000004">
      <c r="A1124" s="1">
        <v>37</v>
      </c>
      <c r="B1124" t="s">
        <v>574</v>
      </c>
      <c r="C1124" s="1" t="s">
        <v>2</v>
      </c>
      <c r="D1124" s="1">
        <v>1</v>
      </c>
      <c r="E1124" s="1" t="s">
        <v>157</v>
      </c>
      <c r="F1124">
        <v>6</v>
      </c>
      <c r="G1124" t="str">
        <f>+VLOOKUP(bloque3_2[[#This Row],[niño]],BD.niños[[Código]:[sexo]],6,FALSE)</f>
        <v>7 y 8</v>
      </c>
      <c r="H1124" t="str">
        <f>+VLOOKUP(bloque3_2[[#This Row],[niño]],BD.niños[[Código]:[sexo]],7,FALSE)</f>
        <v>M</v>
      </c>
      <c r="I1124" s="1">
        <v>3</v>
      </c>
    </row>
    <row r="1125" spans="1:9" x14ac:dyDescent="0.55000000000000004">
      <c r="A1125" s="1">
        <v>37</v>
      </c>
      <c r="B1125" t="s">
        <v>574</v>
      </c>
      <c r="C1125" s="1" t="s">
        <v>2</v>
      </c>
      <c r="D1125" s="1">
        <v>1</v>
      </c>
      <c r="E1125" s="1" t="s">
        <v>164</v>
      </c>
      <c r="F1125">
        <v>1</v>
      </c>
      <c r="G1125" t="str">
        <f>+VLOOKUP(bloque3_2[[#This Row],[niño]],BD.niños[[Código]:[sexo]],6,FALSE)</f>
        <v>5 y 6</v>
      </c>
      <c r="H1125" t="str">
        <f>+VLOOKUP(bloque3_2[[#This Row],[niño]],BD.niños[[Código]:[sexo]],7,FALSE)</f>
        <v>M</v>
      </c>
      <c r="I1125" s="1">
        <v>3</v>
      </c>
    </row>
    <row r="1126" spans="1:9" x14ac:dyDescent="0.55000000000000004">
      <c r="A1126" s="1">
        <v>37</v>
      </c>
      <c r="B1126" t="s">
        <v>574</v>
      </c>
      <c r="C1126" s="1" t="s">
        <v>2</v>
      </c>
      <c r="D1126" s="1">
        <v>1</v>
      </c>
      <c r="E1126" s="1" t="s">
        <v>165</v>
      </c>
      <c r="F1126">
        <v>1</v>
      </c>
      <c r="G1126" t="str">
        <f>+VLOOKUP(bloque3_2[[#This Row],[niño]],BD.niños[[Código]:[sexo]],6,FALSE)</f>
        <v>5 y 6</v>
      </c>
      <c r="H1126" t="str">
        <f>+VLOOKUP(bloque3_2[[#This Row],[niño]],BD.niños[[Código]:[sexo]],7,FALSE)</f>
        <v>M</v>
      </c>
      <c r="I1126" s="1">
        <v>3</v>
      </c>
    </row>
    <row r="1127" spans="1:9" x14ac:dyDescent="0.55000000000000004">
      <c r="A1127" s="1">
        <v>37</v>
      </c>
      <c r="B1127" t="s">
        <v>574</v>
      </c>
      <c r="C1127" s="1" t="s">
        <v>2</v>
      </c>
      <c r="D1127" s="1">
        <v>1</v>
      </c>
      <c r="E1127" s="1" t="s">
        <v>168</v>
      </c>
      <c r="F1127">
        <v>3</v>
      </c>
      <c r="G1127" t="str">
        <f>+VLOOKUP(bloque3_2[[#This Row],[niño]],BD.niños[[Código]:[sexo]],6,FALSE)</f>
        <v>7 y 8</v>
      </c>
      <c r="H1127" t="str">
        <f>+VLOOKUP(bloque3_2[[#This Row],[niño]],BD.niños[[Código]:[sexo]],7,FALSE)</f>
        <v>F</v>
      </c>
      <c r="I1127" s="1">
        <v>3</v>
      </c>
    </row>
    <row r="1128" spans="1:9" x14ac:dyDescent="0.55000000000000004">
      <c r="A1128" s="1">
        <v>37</v>
      </c>
      <c r="B1128" t="s">
        <v>574</v>
      </c>
      <c r="C1128" s="1" t="s">
        <v>2</v>
      </c>
      <c r="D1128" s="1">
        <v>1</v>
      </c>
      <c r="E1128" s="1" t="s">
        <v>172</v>
      </c>
      <c r="F1128">
        <v>1</v>
      </c>
      <c r="G1128" t="str">
        <f>+VLOOKUP(bloque3_2[[#This Row],[niño]],BD.niños[[Código]:[sexo]],6,FALSE)</f>
        <v>7 y 8</v>
      </c>
      <c r="H1128" t="str">
        <f>+VLOOKUP(bloque3_2[[#This Row],[niño]],BD.niños[[Código]:[sexo]],7,FALSE)</f>
        <v>F</v>
      </c>
      <c r="I1128" s="1">
        <v>3</v>
      </c>
    </row>
    <row r="1129" spans="1:9" x14ac:dyDescent="0.55000000000000004">
      <c r="A1129" s="1">
        <v>37</v>
      </c>
      <c r="B1129" t="s">
        <v>574</v>
      </c>
      <c r="C1129" s="1" t="s">
        <v>2</v>
      </c>
      <c r="D1129" s="1">
        <v>1</v>
      </c>
      <c r="E1129" s="1" t="s">
        <v>176</v>
      </c>
      <c r="F1129">
        <v>1</v>
      </c>
      <c r="G1129" t="str">
        <f>+VLOOKUP(bloque3_2[[#This Row],[niño]],BD.niños[[Código]:[sexo]],6,FALSE)</f>
        <v>5 y 6</v>
      </c>
      <c r="H1129" t="str">
        <f>+VLOOKUP(bloque3_2[[#This Row],[niño]],BD.niños[[Código]:[sexo]],7,FALSE)</f>
        <v>F</v>
      </c>
      <c r="I1129" s="1">
        <v>3</v>
      </c>
    </row>
    <row r="1130" spans="1:9" x14ac:dyDescent="0.55000000000000004">
      <c r="A1130" s="1">
        <v>37</v>
      </c>
      <c r="B1130" t="s">
        <v>574</v>
      </c>
      <c r="C1130" s="1" t="s">
        <v>2</v>
      </c>
      <c r="D1130" s="1">
        <v>1</v>
      </c>
      <c r="E1130" s="1" t="s">
        <v>180</v>
      </c>
      <c r="F1130">
        <v>6</v>
      </c>
      <c r="G1130" t="str">
        <f>+VLOOKUP(bloque3_2[[#This Row],[niño]],BD.niños[[Código]:[sexo]],6,FALSE)</f>
        <v>7 y 8</v>
      </c>
      <c r="H1130" t="str">
        <f>+VLOOKUP(bloque3_2[[#This Row],[niño]],BD.niños[[Código]:[sexo]],7,FALSE)</f>
        <v>F</v>
      </c>
      <c r="I1130" s="1">
        <v>3</v>
      </c>
    </row>
    <row r="1131" spans="1:9" x14ac:dyDescent="0.55000000000000004">
      <c r="A1131" s="1">
        <v>37</v>
      </c>
      <c r="B1131" t="s">
        <v>574</v>
      </c>
      <c r="C1131" s="1" t="s">
        <v>2</v>
      </c>
      <c r="D1131" s="1">
        <v>1</v>
      </c>
      <c r="E1131" s="1" t="s">
        <v>234</v>
      </c>
      <c r="F1131">
        <v>5</v>
      </c>
      <c r="G1131" t="str">
        <f>+VLOOKUP(bloque3_2[[#This Row],[niño]],BD.niños[[Código]:[sexo]],6,FALSE)</f>
        <v>9 y 10</v>
      </c>
      <c r="H1131" t="str">
        <f>+VLOOKUP(bloque3_2[[#This Row],[niño]],BD.niños[[Código]:[sexo]],7,FALSE)</f>
        <v>M</v>
      </c>
      <c r="I1131" s="1">
        <v>3</v>
      </c>
    </row>
    <row r="1132" spans="1:9" x14ac:dyDescent="0.55000000000000004">
      <c r="A1132" s="1">
        <v>37</v>
      </c>
      <c r="B1132" t="s">
        <v>574</v>
      </c>
      <c r="C1132" s="1" t="s">
        <v>2</v>
      </c>
      <c r="D1132" s="1">
        <v>1</v>
      </c>
      <c r="E1132" s="1" t="s">
        <v>238</v>
      </c>
      <c r="F1132">
        <v>1</v>
      </c>
      <c r="G1132" t="str">
        <f>+VLOOKUP(bloque3_2[[#This Row],[niño]],BD.niños[[Código]:[sexo]],6,FALSE)</f>
        <v>9 y 10</v>
      </c>
      <c r="H1132" t="str">
        <f>+VLOOKUP(bloque3_2[[#This Row],[niño]],BD.niños[[Código]:[sexo]],7,FALSE)</f>
        <v>M</v>
      </c>
      <c r="I1132" s="1">
        <v>3</v>
      </c>
    </row>
    <row r="1133" spans="1:9" x14ac:dyDescent="0.55000000000000004">
      <c r="A1133" s="1">
        <v>37</v>
      </c>
      <c r="B1133" t="s">
        <v>574</v>
      </c>
      <c r="C1133" s="1" t="s">
        <v>2</v>
      </c>
      <c r="D1133" s="1">
        <v>1</v>
      </c>
      <c r="E1133" s="1" t="s">
        <v>241</v>
      </c>
      <c r="F1133">
        <v>1</v>
      </c>
      <c r="G1133" t="str">
        <f>+VLOOKUP(bloque3_2[[#This Row],[niño]],BD.niños[[Código]:[sexo]],6,FALSE)</f>
        <v>9 y 10</v>
      </c>
      <c r="H1133" t="str">
        <f>+VLOOKUP(bloque3_2[[#This Row],[niño]],BD.niños[[Código]:[sexo]],7,FALSE)</f>
        <v>F</v>
      </c>
      <c r="I1133" s="1">
        <v>3</v>
      </c>
    </row>
    <row r="1134" spans="1:9" x14ac:dyDescent="0.55000000000000004">
      <c r="A1134" s="1">
        <v>37</v>
      </c>
      <c r="B1134" t="s">
        <v>574</v>
      </c>
      <c r="C1134" s="1" t="s">
        <v>2</v>
      </c>
      <c r="D1134" s="1">
        <v>1</v>
      </c>
      <c r="E1134" s="1" t="s">
        <v>245</v>
      </c>
      <c r="F1134">
        <v>1</v>
      </c>
      <c r="G1134" t="str">
        <f>+VLOOKUP(bloque3_2[[#This Row],[niño]],BD.niños[[Código]:[sexo]],6,FALSE)</f>
        <v>7 y 8</v>
      </c>
      <c r="H1134" t="str">
        <f>+VLOOKUP(bloque3_2[[#This Row],[niño]],BD.niños[[Código]:[sexo]],7,FALSE)</f>
        <v>M</v>
      </c>
      <c r="I1134" s="1">
        <v>3</v>
      </c>
    </row>
    <row r="1135" spans="1:9" x14ac:dyDescent="0.55000000000000004">
      <c r="A1135" s="1">
        <v>37</v>
      </c>
      <c r="B1135" t="s">
        <v>574</v>
      </c>
      <c r="C1135" s="1" t="s">
        <v>2</v>
      </c>
      <c r="D1135" s="1">
        <v>1</v>
      </c>
      <c r="E1135" s="1" t="s">
        <v>249</v>
      </c>
      <c r="F1135">
        <v>1</v>
      </c>
      <c r="G1135" t="str">
        <f>+VLOOKUP(bloque3_2[[#This Row],[niño]],BD.niños[[Código]:[sexo]],6,FALSE)</f>
        <v>5 y 6</v>
      </c>
      <c r="H1135" t="str">
        <f>+VLOOKUP(bloque3_2[[#This Row],[niño]],BD.niños[[Código]:[sexo]],7,FALSE)</f>
        <v>M</v>
      </c>
      <c r="I1135" s="1">
        <v>3</v>
      </c>
    </row>
    <row r="1136" spans="1:9" x14ac:dyDescent="0.55000000000000004">
      <c r="A1136" s="1">
        <v>37</v>
      </c>
      <c r="B1136" t="s">
        <v>574</v>
      </c>
      <c r="C1136" s="1" t="s">
        <v>2</v>
      </c>
      <c r="D1136" s="1">
        <v>1</v>
      </c>
      <c r="E1136" s="1" t="s">
        <v>253</v>
      </c>
      <c r="F1136">
        <v>5</v>
      </c>
      <c r="G1136" t="str">
        <f>+VLOOKUP(bloque3_2[[#This Row],[niño]],BD.niños[[Código]:[sexo]],6,FALSE)</f>
        <v>7 y 8</v>
      </c>
      <c r="H1136" t="str">
        <f>+VLOOKUP(bloque3_2[[#This Row],[niño]],BD.niños[[Código]:[sexo]],7,FALSE)</f>
        <v>M</v>
      </c>
      <c r="I1136" s="1">
        <v>3</v>
      </c>
    </row>
    <row r="1137" spans="1:9" x14ac:dyDescent="0.55000000000000004">
      <c r="A1137" s="1">
        <v>37</v>
      </c>
      <c r="B1137" t="s">
        <v>574</v>
      </c>
      <c r="C1137" s="1" t="s">
        <v>2</v>
      </c>
      <c r="D1137" s="1">
        <v>1</v>
      </c>
      <c r="E1137" s="1" t="s">
        <v>257</v>
      </c>
      <c r="F1137">
        <v>7</v>
      </c>
      <c r="G1137" t="str">
        <f>+VLOOKUP(bloque3_2[[#This Row],[niño]],BD.niños[[Código]:[sexo]],6,FALSE)</f>
        <v>7 y 8</v>
      </c>
      <c r="H1137" t="str">
        <f>+VLOOKUP(bloque3_2[[#This Row],[niño]],BD.niños[[Código]:[sexo]],7,FALSE)</f>
        <v>M</v>
      </c>
      <c r="I1137" s="1">
        <v>3</v>
      </c>
    </row>
    <row r="1138" spans="1:9" x14ac:dyDescent="0.55000000000000004">
      <c r="A1138" s="1">
        <v>37</v>
      </c>
      <c r="B1138" t="s">
        <v>574</v>
      </c>
      <c r="C1138" s="1" t="s">
        <v>2</v>
      </c>
      <c r="D1138" s="1">
        <v>1</v>
      </c>
      <c r="E1138" s="1" t="s">
        <v>299</v>
      </c>
      <c r="F1138">
        <v>1</v>
      </c>
      <c r="G1138" t="str">
        <f>+VLOOKUP(bloque3_2[[#This Row],[niño]],BD.niños[[Código]:[sexo]],6,FALSE)</f>
        <v>7 y 8</v>
      </c>
      <c r="H1138" t="str">
        <f>+VLOOKUP(bloque3_2[[#This Row],[niño]],BD.niños[[Código]:[sexo]],7,FALSE)</f>
        <v>M</v>
      </c>
      <c r="I1138" s="1">
        <v>3</v>
      </c>
    </row>
    <row r="1139" spans="1:9" x14ac:dyDescent="0.55000000000000004">
      <c r="A1139" s="1">
        <v>37</v>
      </c>
      <c r="B1139" t="s">
        <v>574</v>
      </c>
      <c r="C1139" s="1" t="s">
        <v>2</v>
      </c>
      <c r="D1139" s="1">
        <v>1</v>
      </c>
      <c r="E1139" s="1" t="s">
        <v>301</v>
      </c>
      <c r="F1139">
        <v>1</v>
      </c>
      <c r="G1139" t="str">
        <f>+VLOOKUP(bloque3_2[[#This Row],[niño]],BD.niños[[Código]:[sexo]],6,FALSE)</f>
        <v>5 y 6</v>
      </c>
      <c r="H1139" t="str">
        <f>+VLOOKUP(bloque3_2[[#This Row],[niño]],BD.niños[[Código]:[sexo]],7,FALSE)</f>
        <v>M</v>
      </c>
      <c r="I1139" s="1">
        <v>3</v>
      </c>
    </row>
    <row r="1140" spans="1:9" x14ac:dyDescent="0.55000000000000004">
      <c r="A1140" s="1">
        <v>37</v>
      </c>
      <c r="B1140" t="s">
        <v>574</v>
      </c>
      <c r="C1140" s="1" t="s">
        <v>2</v>
      </c>
      <c r="D1140" s="1">
        <v>1</v>
      </c>
      <c r="E1140" s="1" t="s">
        <v>305</v>
      </c>
      <c r="F1140">
        <v>7</v>
      </c>
      <c r="G1140" t="str">
        <f>+VLOOKUP(bloque3_2[[#This Row],[niño]],BD.niños[[Código]:[sexo]],6,FALSE)</f>
        <v>7 y 8</v>
      </c>
      <c r="H1140" t="str">
        <f>+VLOOKUP(bloque3_2[[#This Row],[niño]],BD.niños[[Código]:[sexo]],7,FALSE)</f>
        <v>M</v>
      </c>
      <c r="I1140" s="1">
        <v>3</v>
      </c>
    </row>
    <row r="1141" spans="1:9" x14ac:dyDescent="0.55000000000000004">
      <c r="A1141" s="1">
        <v>37</v>
      </c>
      <c r="B1141" t="s">
        <v>574</v>
      </c>
      <c r="C1141" s="1" t="s">
        <v>2</v>
      </c>
      <c r="D1141" s="1">
        <v>1</v>
      </c>
      <c r="E1141" s="1" t="s">
        <v>308</v>
      </c>
      <c r="F1141">
        <v>7</v>
      </c>
      <c r="G1141" t="str">
        <f>+VLOOKUP(bloque3_2[[#This Row],[niño]],BD.niños[[Código]:[sexo]],6,FALSE)</f>
        <v>9 y 10</v>
      </c>
      <c r="H1141" t="str">
        <f>+VLOOKUP(bloque3_2[[#This Row],[niño]],BD.niños[[Código]:[sexo]],7,FALSE)</f>
        <v>M</v>
      </c>
      <c r="I1141" s="1">
        <v>3</v>
      </c>
    </row>
    <row r="1142" spans="1:9" x14ac:dyDescent="0.55000000000000004">
      <c r="A1142" s="1">
        <v>37</v>
      </c>
      <c r="B1142" t="s">
        <v>574</v>
      </c>
      <c r="C1142" s="1" t="s">
        <v>2</v>
      </c>
      <c r="D1142" s="1">
        <v>1</v>
      </c>
      <c r="E1142" s="1" t="s">
        <v>311</v>
      </c>
      <c r="F1142">
        <v>1</v>
      </c>
      <c r="G1142" t="str">
        <f>+VLOOKUP(bloque3_2[[#This Row],[niño]],BD.niños[[Código]:[sexo]],6,FALSE)</f>
        <v>9 y 10</v>
      </c>
      <c r="H1142" t="str">
        <f>+VLOOKUP(bloque3_2[[#This Row],[niño]],BD.niños[[Código]:[sexo]],7,FALSE)</f>
        <v>M</v>
      </c>
      <c r="I1142" s="1">
        <v>3</v>
      </c>
    </row>
    <row r="1143" spans="1:9" x14ac:dyDescent="0.55000000000000004">
      <c r="A1143" s="1">
        <v>37</v>
      </c>
      <c r="B1143" t="s">
        <v>574</v>
      </c>
      <c r="C1143" s="1" t="s">
        <v>2</v>
      </c>
      <c r="D1143" s="1">
        <v>1</v>
      </c>
      <c r="E1143" s="1" t="s">
        <v>314</v>
      </c>
      <c r="F1143">
        <v>6</v>
      </c>
      <c r="G1143" t="str">
        <f>+VLOOKUP(bloque3_2[[#This Row],[niño]],BD.niños[[Código]:[sexo]],6,FALSE)</f>
        <v>9 y 10</v>
      </c>
      <c r="H1143" t="str">
        <f>+VLOOKUP(bloque3_2[[#This Row],[niño]],BD.niños[[Código]:[sexo]],7,FALSE)</f>
        <v>M</v>
      </c>
      <c r="I1143" s="1">
        <v>3</v>
      </c>
    </row>
    <row r="1144" spans="1:9" x14ac:dyDescent="0.55000000000000004">
      <c r="A1144" s="1">
        <v>37</v>
      </c>
      <c r="B1144" t="s">
        <v>574</v>
      </c>
      <c r="C1144" s="1" t="s">
        <v>2</v>
      </c>
      <c r="D1144" s="1">
        <v>1</v>
      </c>
      <c r="E1144" s="1" t="s">
        <v>372</v>
      </c>
      <c r="F1144">
        <v>1</v>
      </c>
      <c r="G1144" t="str">
        <f>+VLOOKUP(bloque3_2[[#This Row],[niño]],BD.niños[[Código]:[sexo]],6,FALSE)</f>
        <v>9 y 10</v>
      </c>
      <c r="H1144" t="str">
        <f>+VLOOKUP(bloque3_2[[#This Row],[niño]],BD.niños[[Código]:[sexo]],7,FALSE)</f>
        <v>M</v>
      </c>
      <c r="I1144" s="1">
        <v>3</v>
      </c>
    </row>
    <row r="1145" spans="1:9" x14ac:dyDescent="0.55000000000000004">
      <c r="A1145" s="1">
        <v>37</v>
      </c>
      <c r="B1145" t="s">
        <v>574</v>
      </c>
      <c r="C1145" s="1" t="s">
        <v>2</v>
      </c>
      <c r="D1145" s="1">
        <v>1</v>
      </c>
      <c r="E1145" s="1" t="s">
        <v>337</v>
      </c>
      <c r="F1145">
        <v>6</v>
      </c>
      <c r="G1145" t="str">
        <f>+VLOOKUP(bloque3_2[[#This Row],[niño]],BD.niños[[Código]:[sexo]],6,FALSE)</f>
        <v>7 y 8</v>
      </c>
      <c r="H1145" t="str">
        <f>+VLOOKUP(bloque3_2[[#This Row],[niño]],BD.niños[[Código]:[sexo]],7,FALSE)</f>
        <v>M</v>
      </c>
      <c r="I1145" s="1">
        <v>3</v>
      </c>
    </row>
    <row r="1146" spans="1:9" x14ac:dyDescent="0.55000000000000004">
      <c r="A1146" s="1">
        <v>37</v>
      </c>
      <c r="B1146" t="s">
        <v>574</v>
      </c>
      <c r="C1146" s="1" t="s">
        <v>2</v>
      </c>
      <c r="D1146" s="1">
        <v>1</v>
      </c>
      <c r="E1146" s="1" t="s">
        <v>341</v>
      </c>
      <c r="F1146">
        <v>1</v>
      </c>
      <c r="G1146" t="str">
        <f>+VLOOKUP(bloque3_2[[#This Row],[niño]],BD.niños[[Código]:[sexo]],6,FALSE)</f>
        <v>7 y 8</v>
      </c>
      <c r="H1146" t="str">
        <f>+VLOOKUP(bloque3_2[[#This Row],[niño]],BD.niños[[Código]:[sexo]],7,FALSE)</f>
        <v>F</v>
      </c>
      <c r="I1146" s="1">
        <v>3</v>
      </c>
    </row>
    <row r="1147" spans="1:9" x14ac:dyDescent="0.55000000000000004">
      <c r="A1147" s="1">
        <v>37</v>
      </c>
      <c r="B1147" t="s">
        <v>574</v>
      </c>
      <c r="C1147" s="1" t="s">
        <v>2</v>
      </c>
      <c r="D1147" s="1">
        <v>1</v>
      </c>
      <c r="E1147" s="1" t="s">
        <v>344</v>
      </c>
      <c r="F1147">
        <v>1</v>
      </c>
      <c r="G1147" t="str">
        <f>+VLOOKUP(bloque3_2[[#This Row],[niño]],BD.niños[[Código]:[sexo]],6,FALSE)</f>
        <v>5 y 6</v>
      </c>
      <c r="H1147" t="str">
        <f>+VLOOKUP(bloque3_2[[#This Row],[niño]],BD.niños[[Código]:[sexo]],7,FALSE)</f>
        <v>F</v>
      </c>
      <c r="I1147" s="1">
        <v>3</v>
      </c>
    </row>
    <row r="1148" spans="1:9" x14ac:dyDescent="0.55000000000000004">
      <c r="A1148" s="1">
        <v>37</v>
      </c>
      <c r="B1148" t="s">
        <v>574</v>
      </c>
      <c r="C1148" s="1" t="s">
        <v>2</v>
      </c>
      <c r="D1148" s="1">
        <v>1</v>
      </c>
      <c r="E1148" s="1" t="s">
        <v>348</v>
      </c>
      <c r="F1148">
        <v>1</v>
      </c>
      <c r="G1148" t="str">
        <f>+VLOOKUP(bloque3_2[[#This Row],[niño]],BD.niños[[Código]:[sexo]],6,FALSE)</f>
        <v>5 y 6</v>
      </c>
      <c r="H1148" t="str">
        <f>+VLOOKUP(bloque3_2[[#This Row],[niño]],BD.niños[[Código]:[sexo]],7,FALSE)</f>
        <v>M</v>
      </c>
      <c r="I1148" s="1">
        <v>3</v>
      </c>
    </row>
    <row r="1149" spans="1:9" x14ac:dyDescent="0.55000000000000004">
      <c r="A1149" s="1">
        <v>38</v>
      </c>
      <c r="B1149" t="s">
        <v>575</v>
      </c>
      <c r="C1149" s="1" t="s">
        <v>5</v>
      </c>
      <c r="D1149" s="1">
        <v>6</v>
      </c>
      <c r="E1149" s="1" t="s">
        <v>89</v>
      </c>
      <c r="F1149">
        <v>6</v>
      </c>
      <c r="G1149" t="str">
        <f>+VLOOKUP(bloque3_2[[#This Row],[niño]],BD.niños[[Código]:[sexo]],6,FALSE)</f>
        <v>9 y 10</v>
      </c>
      <c r="H1149" t="str">
        <f>+VLOOKUP(bloque3_2[[#This Row],[niño]],BD.niños[[Código]:[sexo]],7,FALSE)</f>
        <v>F</v>
      </c>
      <c r="I1149" s="1">
        <v>3</v>
      </c>
    </row>
    <row r="1150" spans="1:9" x14ac:dyDescent="0.55000000000000004">
      <c r="A1150" s="1">
        <v>38</v>
      </c>
      <c r="B1150" t="s">
        <v>575</v>
      </c>
      <c r="C1150" s="1" t="s">
        <v>5</v>
      </c>
      <c r="D1150" s="1">
        <v>6</v>
      </c>
      <c r="E1150" s="1" t="s">
        <v>93</v>
      </c>
      <c r="F1150">
        <v>6</v>
      </c>
      <c r="G1150" t="str">
        <f>+VLOOKUP(bloque3_2[[#This Row],[niño]],BD.niños[[Código]:[sexo]],6,FALSE)</f>
        <v>9 y 10</v>
      </c>
      <c r="H1150" t="str">
        <f>+VLOOKUP(bloque3_2[[#This Row],[niño]],BD.niños[[Código]:[sexo]],7,FALSE)</f>
        <v>F</v>
      </c>
      <c r="I1150" s="1">
        <v>3</v>
      </c>
    </row>
    <row r="1151" spans="1:9" x14ac:dyDescent="0.55000000000000004">
      <c r="A1151" s="1">
        <v>38</v>
      </c>
      <c r="B1151" t="s">
        <v>575</v>
      </c>
      <c r="C1151" s="1" t="s">
        <v>5</v>
      </c>
      <c r="D1151" s="1">
        <v>6</v>
      </c>
      <c r="E1151" s="1" t="s">
        <v>97</v>
      </c>
      <c r="F1151">
        <v>5</v>
      </c>
      <c r="G1151" t="str">
        <f>+VLOOKUP(bloque3_2[[#This Row],[niño]],BD.niños[[Código]:[sexo]],6,FALSE)</f>
        <v>9 y 10</v>
      </c>
      <c r="H1151" t="str">
        <f>+VLOOKUP(bloque3_2[[#This Row],[niño]],BD.niños[[Código]:[sexo]],7,FALSE)</f>
        <v>F</v>
      </c>
      <c r="I1151" s="1">
        <v>3</v>
      </c>
    </row>
    <row r="1152" spans="1:9" x14ac:dyDescent="0.55000000000000004">
      <c r="A1152" s="1">
        <v>38</v>
      </c>
      <c r="B1152" t="s">
        <v>575</v>
      </c>
      <c r="C1152" s="1" t="s">
        <v>5</v>
      </c>
      <c r="D1152" s="1">
        <v>6</v>
      </c>
      <c r="E1152" s="1" t="s">
        <v>101</v>
      </c>
      <c r="F1152">
        <v>6</v>
      </c>
      <c r="G1152" t="str">
        <f>+VLOOKUP(bloque3_2[[#This Row],[niño]],BD.niños[[Código]:[sexo]],6,FALSE)</f>
        <v>9 y 10</v>
      </c>
      <c r="H1152" t="str">
        <f>+VLOOKUP(bloque3_2[[#This Row],[niño]],BD.niños[[Código]:[sexo]],7,FALSE)</f>
        <v>F</v>
      </c>
      <c r="I1152" s="1">
        <v>3</v>
      </c>
    </row>
    <row r="1153" spans="1:9" x14ac:dyDescent="0.55000000000000004">
      <c r="A1153" s="1">
        <v>38</v>
      </c>
      <c r="B1153" t="s">
        <v>575</v>
      </c>
      <c r="C1153" s="1" t="s">
        <v>5</v>
      </c>
      <c r="D1153" s="1">
        <v>6</v>
      </c>
      <c r="E1153" s="1" t="s">
        <v>150</v>
      </c>
      <c r="F1153">
        <v>6</v>
      </c>
      <c r="G1153" t="str">
        <f>+VLOOKUP(bloque3_2[[#This Row],[niño]],BD.niños[[Código]:[sexo]],6,FALSE)</f>
        <v>5 y 6</v>
      </c>
      <c r="H1153" t="str">
        <f>+VLOOKUP(bloque3_2[[#This Row],[niño]],BD.niños[[Código]:[sexo]],7,FALSE)</f>
        <v>F</v>
      </c>
      <c r="I1153" s="1">
        <v>3</v>
      </c>
    </row>
    <row r="1154" spans="1:9" x14ac:dyDescent="0.55000000000000004">
      <c r="A1154" s="1">
        <v>38</v>
      </c>
      <c r="B1154" t="s">
        <v>575</v>
      </c>
      <c r="C1154" s="1" t="s">
        <v>5</v>
      </c>
      <c r="D1154" s="1">
        <v>6</v>
      </c>
      <c r="E1154" s="1" t="s">
        <v>153</v>
      </c>
      <c r="F1154">
        <v>6</v>
      </c>
      <c r="G1154" t="str">
        <f>+VLOOKUP(bloque3_2[[#This Row],[niño]],BD.niños[[Código]:[sexo]],6,FALSE)</f>
        <v>7 y 8</v>
      </c>
      <c r="H1154" t="str">
        <f>+VLOOKUP(bloque3_2[[#This Row],[niño]],BD.niños[[Código]:[sexo]],7,FALSE)</f>
        <v>M</v>
      </c>
      <c r="I1154" s="1">
        <v>3</v>
      </c>
    </row>
    <row r="1155" spans="1:9" x14ac:dyDescent="0.55000000000000004">
      <c r="A1155" s="1">
        <v>38</v>
      </c>
      <c r="B1155" t="s">
        <v>575</v>
      </c>
      <c r="C1155" s="1" t="s">
        <v>5</v>
      </c>
      <c r="D1155" s="1">
        <v>6</v>
      </c>
      <c r="E1155" s="1" t="s">
        <v>157</v>
      </c>
      <c r="F1155">
        <v>5</v>
      </c>
      <c r="G1155" t="str">
        <f>+VLOOKUP(bloque3_2[[#This Row],[niño]],BD.niños[[Código]:[sexo]],6,FALSE)</f>
        <v>7 y 8</v>
      </c>
      <c r="H1155" t="str">
        <f>+VLOOKUP(bloque3_2[[#This Row],[niño]],BD.niños[[Código]:[sexo]],7,FALSE)</f>
        <v>M</v>
      </c>
      <c r="I1155" s="1">
        <v>3</v>
      </c>
    </row>
    <row r="1156" spans="1:9" x14ac:dyDescent="0.55000000000000004">
      <c r="A1156" s="1">
        <v>38</v>
      </c>
      <c r="B1156" t="s">
        <v>575</v>
      </c>
      <c r="C1156" s="1" t="s">
        <v>5</v>
      </c>
      <c r="D1156" s="1">
        <v>6</v>
      </c>
      <c r="E1156" s="1" t="s">
        <v>164</v>
      </c>
      <c r="F1156">
        <v>6</v>
      </c>
      <c r="G1156" t="str">
        <f>+VLOOKUP(bloque3_2[[#This Row],[niño]],BD.niños[[Código]:[sexo]],6,FALSE)</f>
        <v>5 y 6</v>
      </c>
      <c r="H1156" t="str">
        <f>+VLOOKUP(bloque3_2[[#This Row],[niño]],BD.niños[[Código]:[sexo]],7,FALSE)</f>
        <v>M</v>
      </c>
      <c r="I1156" s="1">
        <v>3</v>
      </c>
    </row>
    <row r="1157" spans="1:9" x14ac:dyDescent="0.55000000000000004">
      <c r="A1157" s="1">
        <v>38</v>
      </c>
      <c r="B1157" t="s">
        <v>575</v>
      </c>
      <c r="C1157" s="1" t="s">
        <v>5</v>
      </c>
      <c r="D1157" s="1">
        <v>6</v>
      </c>
      <c r="E1157" s="1" t="s">
        <v>165</v>
      </c>
      <c r="F1157">
        <v>6</v>
      </c>
      <c r="G1157" t="str">
        <f>+VLOOKUP(bloque3_2[[#This Row],[niño]],BD.niños[[Código]:[sexo]],6,FALSE)</f>
        <v>5 y 6</v>
      </c>
      <c r="H1157" t="str">
        <f>+VLOOKUP(bloque3_2[[#This Row],[niño]],BD.niños[[Código]:[sexo]],7,FALSE)</f>
        <v>M</v>
      </c>
      <c r="I1157" s="1">
        <v>3</v>
      </c>
    </row>
    <row r="1158" spans="1:9" x14ac:dyDescent="0.55000000000000004">
      <c r="A1158" s="1">
        <v>38</v>
      </c>
      <c r="B1158" t="s">
        <v>575</v>
      </c>
      <c r="C1158" s="1" t="s">
        <v>5</v>
      </c>
      <c r="D1158" s="1">
        <v>6</v>
      </c>
      <c r="E1158" s="1" t="s">
        <v>168</v>
      </c>
      <c r="F1158">
        <v>6</v>
      </c>
      <c r="G1158" t="str">
        <f>+VLOOKUP(bloque3_2[[#This Row],[niño]],BD.niños[[Código]:[sexo]],6,FALSE)</f>
        <v>7 y 8</v>
      </c>
      <c r="H1158" t="str">
        <f>+VLOOKUP(bloque3_2[[#This Row],[niño]],BD.niños[[Código]:[sexo]],7,FALSE)</f>
        <v>F</v>
      </c>
      <c r="I1158" s="1">
        <v>3</v>
      </c>
    </row>
    <row r="1159" spans="1:9" x14ac:dyDescent="0.55000000000000004">
      <c r="A1159" s="1">
        <v>38</v>
      </c>
      <c r="B1159" t="s">
        <v>575</v>
      </c>
      <c r="C1159" s="1" t="s">
        <v>5</v>
      </c>
      <c r="D1159" s="1">
        <v>6</v>
      </c>
      <c r="E1159" s="1" t="s">
        <v>172</v>
      </c>
      <c r="F1159">
        <v>6</v>
      </c>
      <c r="G1159" t="str">
        <f>+VLOOKUP(bloque3_2[[#This Row],[niño]],BD.niños[[Código]:[sexo]],6,FALSE)</f>
        <v>7 y 8</v>
      </c>
      <c r="H1159" t="str">
        <f>+VLOOKUP(bloque3_2[[#This Row],[niño]],BD.niños[[Código]:[sexo]],7,FALSE)</f>
        <v>F</v>
      </c>
      <c r="I1159" s="1">
        <v>3</v>
      </c>
    </row>
    <row r="1160" spans="1:9" x14ac:dyDescent="0.55000000000000004">
      <c r="A1160" s="1">
        <v>38</v>
      </c>
      <c r="B1160" t="s">
        <v>575</v>
      </c>
      <c r="C1160" s="1" t="s">
        <v>5</v>
      </c>
      <c r="D1160" s="1">
        <v>6</v>
      </c>
      <c r="E1160" s="1" t="s">
        <v>176</v>
      </c>
      <c r="F1160">
        <v>6</v>
      </c>
      <c r="G1160" t="str">
        <f>+VLOOKUP(bloque3_2[[#This Row],[niño]],BD.niños[[Código]:[sexo]],6,FALSE)</f>
        <v>5 y 6</v>
      </c>
      <c r="H1160" t="str">
        <f>+VLOOKUP(bloque3_2[[#This Row],[niño]],BD.niños[[Código]:[sexo]],7,FALSE)</f>
        <v>F</v>
      </c>
      <c r="I1160" s="1">
        <v>3</v>
      </c>
    </row>
    <row r="1161" spans="1:9" x14ac:dyDescent="0.55000000000000004">
      <c r="A1161" s="1">
        <v>38</v>
      </c>
      <c r="B1161" t="s">
        <v>575</v>
      </c>
      <c r="C1161" s="1" t="s">
        <v>5</v>
      </c>
      <c r="D1161" s="1">
        <v>6</v>
      </c>
      <c r="E1161" s="1" t="s">
        <v>180</v>
      </c>
      <c r="F1161">
        <v>6</v>
      </c>
      <c r="G1161" t="str">
        <f>+VLOOKUP(bloque3_2[[#This Row],[niño]],BD.niños[[Código]:[sexo]],6,FALSE)</f>
        <v>7 y 8</v>
      </c>
      <c r="H1161" t="str">
        <f>+VLOOKUP(bloque3_2[[#This Row],[niño]],BD.niños[[Código]:[sexo]],7,FALSE)</f>
        <v>F</v>
      </c>
      <c r="I1161" s="1">
        <v>3</v>
      </c>
    </row>
    <row r="1162" spans="1:9" x14ac:dyDescent="0.55000000000000004">
      <c r="A1162" s="1">
        <v>38</v>
      </c>
      <c r="B1162" t="s">
        <v>575</v>
      </c>
      <c r="C1162" s="1" t="s">
        <v>5</v>
      </c>
      <c r="D1162" s="1">
        <v>6</v>
      </c>
      <c r="E1162" s="1" t="s">
        <v>234</v>
      </c>
      <c r="F1162">
        <v>7</v>
      </c>
      <c r="G1162" t="str">
        <f>+VLOOKUP(bloque3_2[[#This Row],[niño]],BD.niños[[Código]:[sexo]],6,FALSE)</f>
        <v>9 y 10</v>
      </c>
      <c r="H1162" t="str">
        <f>+VLOOKUP(bloque3_2[[#This Row],[niño]],BD.niños[[Código]:[sexo]],7,FALSE)</f>
        <v>M</v>
      </c>
      <c r="I1162" s="1">
        <v>3</v>
      </c>
    </row>
    <row r="1163" spans="1:9" x14ac:dyDescent="0.55000000000000004">
      <c r="A1163" s="1">
        <v>38</v>
      </c>
      <c r="B1163" t="s">
        <v>575</v>
      </c>
      <c r="C1163" s="1" t="s">
        <v>5</v>
      </c>
      <c r="D1163" s="1">
        <v>6</v>
      </c>
      <c r="E1163" s="1" t="s">
        <v>238</v>
      </c>
      <c r="F1163">
        <v>6</v>
      </c>
      <c r="G1163" t="str">
        <f>+VLOOKUP(bloque3_2[[#This Row],[niño]],BD.niños[[Código]:[sexo]],6,FALSE)</f>
        <v>9 y 10</v>
      </c>
      <c r="H1163" t="str">
        <f>+VLOOKUP(bloque3_2[[#This Row],[niño]],BD.niños[[Código]:[sexo]],7,FALSE)</f>
        <v>M</v>
      </c>
      <c r="I1163" s="1">
        <v>3</v>
      </c>
    </row>
    <row r="1164" spans="1:9" x14ac:dyDescent="0.55000000000000004">
      <c r="A1164" s="1">
        <v>38</v>
      </c>
      <c r="B1164" t="s">
        <v>575</v>
      </c>
      <c r="C1164" s="1" t="s">
        <v>5</v>
      </c>
      <c r="D1164" s="1">
        <v>6</v>
      </c>
      <c r="E1164" s="1" t="s">
        <v>241</v>
      </c>
      <c r="F1164">
        <v>6</v>
      </c>
      <c r="G1164" t="str">
        <f>+VLOOKUP(bloque3_2[[#This Row],[niño]],BD.niños[[Código]:[sexo]],6,FALSE)</f>
        <v>9 y 10</v>
      </c>
      <c r="H1164" t="str">
        <f>+VLOOKUP(bloque3_2[[#This Row],[niño]],BD.niños[[Código]:[sexo]],7,FALSE)</f>
        <v>F</v>
      </c>
      <c r="I1164" s="1">
        <v>3</v>
      </c>
    </row>
    <row r="1165" spans="1:9" x14ac:dyDescent="0.55000000000000004">
      <c r="A1165" s="1">
        <v>38</v>
      </c>
      <c r="B1165" t="s">
        <v>575</v>
      </c>
      <c r="C1165" s="1" t="s">
        <v>5</v>
      </c>
      <c r="D1165" s="1">
        <v>6</v>
      </c>
      <c r="E1165" s="1" t="s">
        <v>245</v>
      </c>
      <c r="F1165">
        <v>6</v>
      </c>
      <c r="G1165" t="str">
        <f>+VLOOKUP(bloque3_2[[#This Row],[niño]],BD.niños[[Código]:[sexo]],6,FALSE)</f>
        <v>7 y 8</v>
      </c>
      <c r="H1165" t="str">
        <f>+VLOOKUP(bloque3_2[[#This Row],[niño]],BD.niños[[Código]:[sexo]],7,FALSE)</f>
        <v>M</v>
      </c>
      <c r="I1165" s="1">
        <v>3</v>
      </c>
    </row>
    <row r="1166" spans="1:9" x14ac:dyDescent="0.55000000000000004">
      <c r="A1166" s="1">
        <v>38</v>
      </c>
      <c r="B1166" t="s">
        <v>575</v>
      </c>
      <c r="C1166" s="1" t="s">
        <v>5</v>
      </c>
      <c r="D1166" s="1">
        <v>6</v>
      </c>
      <c r="E1166" s="1" t="s">
        <v>249</v>
      </c>
      <c r="F1166">
        <v>6</v>
      </c>
      <c r="G1166" t="str">
        <f>+VLOOKUP(bloque3_2[[#This Row],[niño]],BD.niños[[Código]:[sexo]],6,FALSE)</f>
        <v>5 y 6</v>
      </c>
      <c r="H1166" t="str">
        <f>+VLOOKUP(bloque3_2[[#This Row],[niño]],BD.niños[[Código]:[sexo]],7,FALSE)</f>
        <v>M</v>
      </c>
      <c r="I1166" s="1">
        <v>3</v>
      </c>
    </row>
    <row r="1167" spans="1:9" x14ac:dyDescent="0.55000000000000004">
      <c r="A1167" s="1">
        <v>38</v>
      </c>
      <c r="B1167" t="s">
        <v>575</v>
      </c>
      <c r="C1167" s="1" t="s">
        <v>5</v>
      </c>
      <c r="D1167" s="1">
        <v>6</v>
      </c>
      <c r="E1167" s="1" t="s">
        <v>253</v>
      </c>
      <c r="F1167">
        <v>6</v>
      </c>
      <c r="G1167" t="str">
        <f>+VLOOKUP(bloque3_2[[#This Row],[niño]],BD.niños[[Código]:[sexo]],6,FALSE)</f>
        <v>7 y 8</v>
      </c>
      <c r="H1167" t="str">
        <f>+VLOOKUP(bloque3_2[[#This Row],[niño]],BD.niños[[Código]:[sexo]],7,FALSE)</f>
        <v>M</v>
      </c>
      <c r="I1167" s="1">
        <v>3</v>
      </c>
    </row>
    <row r="1168" spans="1:9" x14ac:dyDescent="0.55000000000000004">
      <c r="A1168" s="1">
        <v>38</v>
      </c>
      <c r="B1168" t="s">
        <v>575</v>
      </c>
      <c r="C1168" s="1" t="s">
        <v>5</v>
      </c>
      <c r="D1168" s="1">
        <v>6</v>
      </c>
      <c r="E1168" s="1" t="s">
        <v>257</v>
      </c>
      <c r="F1168">
        <v>6</v>
      </c>
      <c r="G1168" t="str">
        <f>+VLOOKUP(bloque3_2[[#This Row],[niño]],BD.niños[[Código]:[sexo]],6,FALSE)</f>
        <v>7 y 8</v>
      </c>
      <c r="H1168" t="str">
        <f>+VLOOKUP(bloque3_2[[#This Row],[niño]],BD.niños[[Código]:[sexo]],7,FALSE)</f>
        <v>M</v>
      </c>
      <c r="I1168" s="1">
        <v>3</v>
      </c>
    </row>
    <row r="1169" spans="1:9" x14ac:dyDescent="0.55000000000000004">
      <c r="A1169" s="1">
        <v>38</v>
      </c>
      <c r="B1169" t="s">
        <v>575</v>
      </c>
      <c r="C1169" s="1" t="s">
        <v>5</v>
      </c>
      <c r="D1169" s="1">
        <v>6</v>
      </c>
      <c r="E1169" s="1" t="s">
        <v>299</v>
      </c>
      <c r="F1169">
        <v>6</v>
      </c>
      <c r="G1169" t="str">
        <f>+VLOOKUP(bloque3_2[[#This Row],[niño]],BD.niños[[Código]:[sexo]],6,FALSE)</f>
        <v>7 y 8</v>
      </c>
      <c r="H1169" t="str">
        <f>+VLOOKUP(bloque3_2[[#This Row],[niño]],BD.niños[[Código]:[sexo]],7,FALSE)</f>
        <v>M</v>
      </c>
      <c r="I1169" s="1">
        <v>3</v>
      </c>
    </row>
    <row r="1170" spans="1:9" x14ac:dyDescent="0.55000000000000004">
      <c r="A1170" s="1">
        <v>38</v>
      </c>
      <c r="B1170" t="s">
        <v>575</v>
      </c>
      <c r="C1170" s="1" t="s">
        <v>5</v>
      </c>
      <c r="D1170" s="1">
        <v>6</v>
      </c>
      <c r="E1170" s="1" t="s">
        <v>301</v>
      </c>
      <c r="F1170">
        <v>6</v>
      </c>
      <c r="G1170" t="str">
        <f>+VLOOKUP(bloque3_2[[#This Row],[niño]],BD.niños[[Código]:[sexo]],6,FALSE)</f>
        <v>5 y 6</v>
      </c>
      <c r="H1170" t="str">
        <f>+VLOOKUP(bloque3_2[[#This Row],[niño]],BD.niños[[Código]:[sexo]],7,FALSE)</f>
        <v>M</v>
      </c>
      <c r="I1170" s="1">
        <v>3</v>
      </c>
    </row>
    <row r="1171" spans="1:9" x14ac:dyDescent="0.55000000000000004">
      <c r="A1171" s="1">
        <v>38</v>
      </c>
      <c r="B1171" t="s">
        <v>575</v>
      </c>
      <c r="C1171" s="1" t="s">
        <v>5</v>
      </c>
      <c r="D1171" s="1">
        <v>6</v>
      </c>
      <c r="E1171" s="1" t="s">
        <v>305</v>
      </c>
      <c r="F1171">
        <v>6</v>
      </c>
      <c r="G1171" t="str">
        <f>+VLOOKUP(bloque3_2[[#This Row],[niño]],BD.niños[[Código]:[sexo]],6,FALSE)</f>
        <v>7 y 8</v>
      </c>
      <c r="H1171" t="str">
        <f>+VLOOKUP(bloque3_2[[#This Row],[niño]],BD.niños[[Código]:[sexo]],7,FALSE)</f>
        <v>M</v>
      </c>
      <c r="I1171" s="1">
        <v>3</v>
      </c>
    </row>
    <row r="1172" spans="1:9" x14ac:dyDescent="0.55000000000000004">
      <c r="A1172" s="1">
        <v>38</v>
      </c>
      <c r="B1172" t="s">
        <v>575</v>
      </c>
      <c r="C1172" s="1" t="s">
        <v>5</v>
      </c>
      <c r="D1172" s="1">
        <v>6</v>
      </c>
      <c r="E1172" s="1" t="s">
        <v>308</v>
      </c>
      <c r="F1172">
        <v>6</v>
      </c>
      <c r="G1172" t="str">
        <f>+VLOOKUP(bloque3_2[[#This Row],[niño]],BD.niños[[Código]:[sexo]],6,FALSE)</f>
        <v>9 y 10</v>
      </c>
      <c r="H1172" t="str">
        <f>+VLOOKUP(bloque3_2[[#This Row],[niño]],BD.niños[[Código]:[sexo]],7,FALSE)</f>
        <v>M</v>
      </c>
      <c r="I1172" s="1">
        <v>3</v>
      </c>
    </row>
    <row r="1173" spans="1:9" x14ac:dyDescent="0.55000000000000004">
      <c r="A1173" s="1">
        <v>38</v>
      </c>
      <c r="B1173" t="s">
        <v>575</v>
      </c>
      <c r="C1173" s="1" t="s">
        <v>5</v>
      </c>
      <c r="D1173" s="1">
        <v>6</v>
      </c>
      <c r="E1173" s="1" t="s">
        <v>311</v>
      </c>
      <c r="F1173">
        <v>6</v>
      </c>
      <c r="G1173" t="str">
        <f>+VLOOKUP(bloque3_2[[#This Row],[niño]],BD.niños[[Código]:[sexo]],6,FALSE)</f>
        <v>9 y 10</v>
      </c>
      <c r="H1173" t="str">
        <f>+VLOOKUP(bloque3_2[[#This Row],[niño]],BD.niños[[Código]:[sexo]],7,FALSE)</f>
        <v>M</v>
      </c>
      <c r="I1173" s="1">
        <v>3</v>
      </c>
    </row>
    <row r="1174" spans="1:9" x14ac:dyDescent="0.55000000000000004">
      <c r="A1174" s="1">
        <v>38</v>
      </c>
      <c r="B1174" t="s">
        <v>575</v>
      </c>
      <c r="C1174" s="1" t="s">
        <v>5</v>
      </c>
      <c r="D1174" s="1">
        <v>6</v>
      </c>
      <c r="E1174" s="1" t="s">
        <v>314</v>
      </c>
      <c r="F1174">
        <v>6</v>
      </c>
      <c r="G1174" t="str">
        <f>+VLOOKUP(bloque3_2[[#This Row],[niño]],BD.niños[[Código]:[sexo]],6,FALSE)</f>
        <v>9 y 10</v>
      </c>
      <c r="H1174" t="str">
        <f>+VLOOKUP(bloque3_2[[#This Row],[niño]],BD.niños[[Código]:[sexo]],7,FALSE)</f>
        <v>M</v>
      </c>
      <c r="I1174" s="1">
        <v>3</v>
      </c>
    </row>
    <row r="1175" spans="1:9" x14ac:dyDescent="0.55000000000000004">
      <c r="A1175" s="1">
        <v>38</v>
      </c>
      <c r="B1175" t="s">
        <v>575</v>
      </c>
      <c r="C1175" s="1" t="s">
        <v>5</v>
      </c>
      <c r="D1175" s="1">
        <v>6</v>
      </c>
      <c r="E1175" s="1" t="s">
        <v>372</v>
      </c>
      <c r="F1175">
        <v>6</v>
      </c>
      <c r="G1175" t="str">
        <f>+VLOOKUP(bloque3_2[[#This Row],[niño]],BD.niños[[Código]:[sexo]],6,FALSE)</f>
        <v>9 y 10</v>
      </c>
      <c r="H1175" t="str">
        <f>+VLOOKUP(bloque3_2[[#This Row],[niño]],BD.niños[[Código]:[sexo]],7,FALSE)</f>
        <v>M</v>
      </c>
      <c r="I1175" s="1">
        <v>3</v>
      </c>
    </row>
    <row r="1176" spans="1:9" x14ac:dyDescent="0.55000000000000004">
      <c r="A1176" s="1">
        <v>38</v>
      </c>
      <c r="B1176" t="s">
        <v>575</v>
      </c>
      <c r="C1176" s="1" t="s">
        <v>5</v>
      </c>
      <c r="D1176" s="1">
        <v>6</v>
      </c>
      <c r="E1176" s="1" t="s">
        <v>337</v>
      </c>
      <c r="F1176">
        <v>6</v>
      </c>
      <c r="G1176" t="str">
        <f>+VLOOKUP(bloque3_2[[#This Row],[niño]],BD.niños[[Código]:[sexo]],6,FALSE)</f>
        <v>7 y 8</v>
      </c>
      <c r="H1176" t="str">
        <f>+VLOOKUP(bloque3_2[[#This Row],[niño]],BD.niños[[Código]:[sexo]],7,FALSE)</f>
        <v>M</v>
      </c>
      <c r="I1176" s="1">
        <v>3</v>
      </c>
    </row>
    <row r="1177" spans="1:9" x14ac:dyDescent="0.55000000000000004">
      <c r="A1177" s="1">
        <v>38</v>
      </c>
      <c r="B1177" t="s">
        <v>575</v>
      </c>
      <c r="C1177" s="1" t="s">
        <v>5</v>
      </c>
      <c r="D1177" s="1">
        <v>6</v>
      </c>
      <c r="E1177" s="1" t="s">
        <v>341</v>
      </c>
      <c r="F1177">
        <v>6</v>
      </c>
      <c r="G1177" t="str">
        <f>+VLOOKUP(bloque3_2[[#This Row],[niño]],BD.niños[[Código]:[sexo]],6,FALSE)</f>
        <v>7 y 8</v>
      </c>
      <c r="H1177" t="str">
        <f>+VLOOKUP(bloque3_2[[#This Row],[niño]],BD.niños[[Código]:[sexo]],7,FALSE)</f>
        <v>F</v>
      </c>
      <c r="I1177" s="1">
        <v>3</v>
      </c>
    </row>
    <row r="1178" spans="1:9" x14ac:dyDescent="0.55000000000000004">
      <c r="A1178" s="1">
        <v>38</v>
      </c>
      <c r="B1178" t="s">
        <v>575</v>
      </c>
      <c r="C1178" s="1" t="s">
        <v>5</v>
      </c>
      <c r="D1178" s="1">
        <v>6</v>
      </c>
      <c r="E1178" s="1" t="s">
        <v>344</v>
      </c>
      <c r="F1178">
        <v>6</v>
      </c>
      <c r="G1178" t="str">
        <f>+VLOOKUP(bloque3_2[[#This Row],[niño]],BD.niños[[Código]:[sexo]],6,FALSE)</f>
        <v>5 y 6</v>
      </c>
      <c r="H1178" t="str">
        <f>+VLOOKUP(bloque3_2[[#This Row],[niño]],BD.niños[[Código]:[sexo]],7,FALSE)</f>
        <v>F</v>
      </c>
      <c r="I1178" s="1">
        <v>3</v>
      </c>
    </row>
    <row r="1179" spans="1:9" x14ac:dyDescent="0.55000000000000004">
      <c r="A1179" s="1">
        <v>38</v>
      </c>
      <c r="B1179" t="s">
        <v>575</v>
      </c>
      <c r="C1179" s="1" t="s">
        <v>5</v>
      </c>
      <c r="D1179" s="1">
        <v>6</v>
      </c>
      <c r="E1179" s="1" t="s">
        <v>348</v>
      </c>
      <c r="F1179">
        <v>6</v>
      </c>
      <c r="G1179" t="str">
        <f>+VLOOKUP(bloque3_2[[#This Row],[niño]],BD.niños[[Código]:[sexo]],6,FALSE)</f>
        <v>5 y 6</v>
      </c>
      <c r="H1179" t="str">
        <f>+VLOOKUP(bloque3_2[[#This Row],[niño]],BD.niños[[Código]:[sexo]],7,FALSE)</f>
        <v>M</v>
      </c>
      <c r="I1179" s="1">
        <v>3</v>
      </c>
    </row>
    <row r="1180" spans="1:9" x14ac:dyDescent="0.55000000000000004">
      <c r="A1180" s="1">
        <v>39</v>
      </c>
      <c r="B1180" t="s">
        <v>576</v>
      </c>
      <c r="C1180" s="1" t="s">
        <v>3</v>
      </c>
      <c r="D1180" s="1">
        <v>4</v>
      </c>
      <c r="E1180" s="1" t="s">
        <v>89</v>
      </c>
      <c r="F1180">
        <v>4</v>
      </c>
      <c r="G1180" t="str">
        <f>+VLOOKUP(bloque3_2[[#This Row],[niño]],BD.niños[[Código]:[sexo]],6,FALSE)</f>
        <v>9 y 10</v>
      </c>
      <c r="H1180" t="str">
        <f>+VLOOKUP(bloque3_2[[#This Row],[niño]],BD.niños[[Código]:[sexo]],7,FALSE)</f>
        <v>F</v>
      </c>
      <c r="I1180" s="1">
        <v>3</v>
      </c>
    </row>
    <row r="1181" spans="1:9" x14ac:dyDescent="0.55000000000000004">
      <c r="A1181" s="1">
        <v>39</v>
      </c>
      <c r="B1181" t="s">
        <v>576</v>
      </c>
      <c r="C1181" s="1" t="s">
        <v>3</v>
      </c>
      <c r="D1181" s="1">
        <v>4</v>
      </c>
      <c r="E1181" s="1" t="s">
        <v>93</v>
      </c>
      <c r="F1181">
        <v>4</v>
      </c>
      <c r="G1181" t="str">
        <f>+VLOOKUP(bloque3_2[[#This Row],[niño]],BD.niños[[Código]:[sexo]],6,FALSE)</f>
        <v>9 y 10</v>
      </c>
      <c r="H1181" t="str">
        <f>+VLOOKUP(bloque3_2[[#This Row],[niño]],BD.niños[[Código]:[sexo]],7,FALSE)</f>
        <v>F</v>
      </c>
      <c r="I1181" s="1">
        <v>3</v>
      </c>
    </row>
    <row r="1182" spans="1:9" x14ac:dyDescent="0.55000000000000004">
      <c r="A1182" s="1">
        <v>39</v>
      </c>
      <c r="B1182" t="s">
        <v>576</v>
      </c>
      <c r="C1182" s="1" t="s">
        <v>3</v>
      </c>
      <c r="D1182" s="1">
        <v>4</v>
      </c>
      <c r="E1182" s="1" t="s">
        <v>97</v>
      </c>
      <c r="F1182">
        <v>4</v>
      </c>
      <c r="G1182" t="str">
        <f>+VLOOKUP(bloque3_2[[#This Row],[niño]],BD.niños[[Código]:[sexo]],6,FALSE)</f>
        <v>9 y 10</v>
      </c>
      <c r="H1182" t="str">
        <f>+VLOOKUP(bloque3_2[[#This Row],[niño]],BD.niños[[Código]:[sexo]],7,FALSE)</f>
        <v>F</v>
      </c>
      <c r="I1182" s="1">
        <v>3</v>
      </c>
    </row>
    <row r="1183" spans="1:9" x14ac:dyDescent="0.55000000000000004">
      <c r="A1183" s="1">
        <v>39</v>
      </c>
      <c r="B1183" t="s">
        <v>576</v>
      </c>
      <c r="C1183" s="1" t="s">
        <v>3</v>
      </c>
      <c r="D1183" s="1">
        <v>4</v>
      </c>
      <c r="E1183" s="1" t="s">
        <v>101</v>
      </c>
      <c r="F1183">
        <v>4</v>
      </c>
      <c r="G1183" t="str">
        <f>+VLOOKUP(bloque3_2[[#This Row],[niño]],BD.niños[[Código]:[sexo]],6,FALSE)</f>
        <v>9 y 10</v>
      </c>
      <c r="H1183" t="str">
        <f>+VLOOKUP(bloque3_2[[#This Row],[niño]],BD.niños[[Código]:[sexo]],7,FALSE)</f>
        <v>F</v>
      </c>
      <c r="I1183" s="1">
        <v>3</v>
      </c>
    </row>
    <row r="1184" spans="1:9" x14ac:dyDescent="0.55000000000000004">
      <c r="A1184" s="1">
        <v>39</v>
      </c>
      <c r="B1184" t="s">
        <v>576</v>
      </c>
      <c r="C1184" s="1" t="s">
        <v>3</v>
      </c>
      <c r="D1184" s="1">
        <v>4</v>
      </c>
      <c r="E1184" s="1" t="s">
        <v>150</v>
      </c>
      <c r="F1184">
        <v>4</v>
      </c>
      <c r="G1184" t="str">
        <f>+VLOOKUP(bloque3_2[[#This Row],[niño]],BD.niños[[Código]:[sexo]],6,FALSE)</f>
        <v>5 y 6</v>
      </c>
      <c r="H1184" t="str">
        <f>+VLOOKUP(bloque3_2[[#This Row],[niño]],BD.niños[[Código]:[sexo]],7,FALSE)</f>
        <v>F</v>
      </c>
      <c r="I1184" s="1">
        <v>3</v>
      </c>
    </row>
    <row r="1185" spans="1:9" x14ac:dyDescent="0.55000000000000004">
      <c r="A1185" s="1">
        <v>39</v>
      </c>
      <c r="B1185" t="s">
        <v>576</v>
      </c>
      <c r="C1185" s="1" t="s">
        <v>3</v>
      </c>
      <c r="D1185" s="1">
        <v>4</v>
      </c>
      <c r="E1185" s="1" t="s">
        <v>153</v>
      </c>
      <c r="F1185">
        <v>4</v>
      </c>
      <c r="G1185" t="str">
        <f>+VLOOKUP(bloque3_2[[#This Row],[niño]],BD.niños[[Código]:[sexo]],6,FALSE)</f>
        <v>7 y 8</v>
      </c>
      <c r="H1185" t="str">
        <f>+VLOOKUP(bloque3_2[[#This Row],[niño]],BD.niños[[Código]:[sexo]],7,FALSE)</f>
        <v>M</v>
      </c>
      <c r="I1185" s="1">
        <v>3</v>
      </c>
    </row>
    <row r="1186" spans="1:9" x14ac:dyDescent="0.55000000000000004">
      <c r="A1186" s="1">
        <v>39</v>
      </c>
      <c r="B1186" t="s">
        <v>576</v>
      </c>
      <c r="C1186" s="1" t="s">
        <v>3</v>
      </c>
      <c r="D1186" s="1">
        <v>4</v>
      </c>
      <c r="E1186" s="1" t="s">
        <v>157</v>
      </c>
      <c r="F1186">
        <v>4</v>
      </c>
      <c r="G1186" t="str">
        <f>+VLOOKUP(bloque3_2[[#This Row],[niño]],BD.niños[[Código]:[sexo]],6,FALSE)</f>
        <v>7 y 8</v>
      </c>
      <c r="H1186" t="str">
        <f>+VLOOKUP(bloque3_2[[#This Row],[niño]],BD.niños[[Código]:[sexo]],7,FALSE)</f>
        <v>M</v>
      </c>
      <c r="I1186" s="1">
        <v>3</v>
      </c>
    </row>
    <row r="1187" spans="1:9" x14ac:dyDescent="0.55000000000000004">
      <c r="A1187" s="1">
        <v>39</v>
      </c>
      <c r="B1187" t="s">
        <v>576</v>
      </c>
      <c r="C1187" s="1" t="s">
        <v>3</v>
      </c>
      <c r="D1187" s="1">
        <v>4</v>
      </c>
      <c r="E1187" s="1" t="s">
        <v>164</v>
      </c>
      <c r="F1187">
        <v>4</v>
      </c>
      <c r="G1187" t="str">
        <f>+VLOOKUP(bloque3_2[[#This Row],[niño]],BD.niños[[Código]:[sexo]],6,FALSE)</f>
        <v>5 y 6</v>
      </c>
      <c r="H1187" t="str">
        <f>+VLOOKUP(bloque3_2[[#This Row],[niño]],BD.niños[[Código]:[sexo]],7,FALSE)</f>
        <v>M</v>
      </c>
      <c r="I1187" s="1">
        <v>3</v>
      </c>
    </row>
    <row r="1188" spans="1:9" x14ac:dyDescent="0.55000000000000004">
      <c r="A1188" s="1">
        <v>39</v>
      </c>
      <c r="B1188" t="s">
        <v>576</v>
      </c>
      <c r="C1188" s="1" t="s">
        <v>3</v>
      </c>
      <c r="D1188" s="1">
        <v>4</v>
      </c>
      <c r="E1188" s="1" t="s">
        <v>165</v>
      </c>
      <c r="F1188">
        <v>4</v>
      </c>
      <c r="G1188" t="str">
        <f>+VLOOKUP(bloque3_2[[#This Row],[niño]],BD.niños[[Código]:[sexo]],6,FALSE)</f>
        <v>5 y 6</v>
      </c>
      <c r="H1188" t="str">
        <f>+VLOOKUP(bloque3_2[[#This Row],[niño]],BD.niños[[Código]:[sexo]],7,FALSE)</f>
        <v>M</v>
      </c>
      <c r="I1188" s="1">
        <v>3</v>
      </c>
    </row>
    <row r="1189" spans="1:9" x14ac:dyDescent="0.55000000000000004">
      <c r="A1189" s="1">
        <v>39</v>
      </c>
      <c r="B1189" t="s">
        <v>576</v>
      </c>
      <c r="C1189" s="1" t="s">
        <v>3</v>
      </c>
      <c r="D1189" s="1">
        <v>4</v>
      </c>
      <c r="E1189" s="1" t="s">
        <v>168</v>
      </c>
      <c r="F1189">
        <v>4</v>
      </c>
      <c r="G1189" t="str">
        <f>+VLOOKUP(bloque3_2[[#This Row],[niño]],BD.niños[[Código]:[sexo]],6,FALSE)</f>
        <v>7 y 8</v>
      </c>
      <c r="H1189" t="str">
        <f>+VLOOKUP(bloque3_2[[#This Row],[niño]],BD.niños[[Código]:[sexo]],7,FALSE)</f>
        <v>F</v>
      </c>
      <c r="I1189" s="1">
        <v>3</v>
      </c>
    </row>
    <row r="1190" spans="1:9" x14ac:dyDescent="0.55000000000000004">
      <c r="A1190" s="1">
        <v>39</v>
      </c>
      <c r="B1190" t="s">
        <v>576</v>
      </c>
      <c r="C1190" s="1" t="s">
        <v>3</v>
      </c>
      <c r="D1190" s="1">
        <v>4</v>
      </c>
      <c r="E1190" s="1" t="s">
        <v>172</v>
      </c>
      <c r="F1190">
        <v>4</v>
      </c>
      <c r="G1190" t="str">
        <f>+VLOOKUP(bloque3_2[[#This Row],[niño]],BD.niños[[Código]:[sexo]],6,FALSE)</f>
        <v>7 y 8</v>
      </c>
      <c r="H1190" t="str">
        <f>+VLOOKUP(bloque3_2[[#This Row],[niño]],BD.niños[[Código]:[sexo]],7,FALSE)</f>
        <v>F</v>
      </c>
      <c r="I1190" s="1">
        <v>3</v>
      </c>
    </row>
    <row r="1191" spans="1:9" x14ac:dyDescent="0.55000000000000004">
      <c r="A1191" s="1">
        <v>39</v>
      </c>
      <c r="B1191" t="s">
        <v>576</v>
      </c>
      <c r="C1191" s="1" t="s">
        <v>3</v>
      </c>
      <c r="D1191" s="1">
        <v>4</v>
      </c>
      <c r="E1191" s="1" t="s">
        <v>176</v>
      </c>
      <c r="F1191">
        <v>7</v>
      </c>
      <c r="G1191" t="str">
        <f>+VLOOKUP(bloque3_2[[#This Row],[niño]],BD.niños[[Código]:[sexo]],6,FALSE)</f>
        <v>5 y 6</v>
      </c>
      <c r="H1191" t="str">
        <f>+VLOOKUP(bloque3_2[[#This Row],[niño]],BD.niños[[Código]:[sexo]],7,FALSE)</f>
        <v>F</v>
      </c>
      <c r="I1191" s="1">
        <v>3</v>
      </c>
    </row>
    <row r="1192" spans="1:9" x14ac:dyDescent="0.55000000000000004">
      <c r="A1192" s="1">
        <v>39</v>
      </c>
      <c r="B1192" t="s">
        <v>576</v>
      </c>
      <c r="C1192" s="1" t="s">
        <v>3</v>
      </c>
      <c r="D1192" s="1">
        <v>4</v>
      </c>
      <c r="E1192" s="1" t="s">
        <v>180</v>
      </c>
      <c r="F1192">
        <v>4</v>
      </c>
      <c r="G1192" t="str">
        <f>+VLOOKUP(bloque3_2[[#This Row],[niño]],BD.niños[[Código]:[sexo]],6,FALSE)</f>
        <v>7 y 8</v>
      </c>
      <c r="H1192" t="str">
        <f>+VLOOKUP(bloque3_2[[#This Row],[niño]],BD.niños[[Código]:[sexo]],7,FALSE)</f>
        <v>F</v>
      </c>
      <c r="I1192" s="1">
        <v>3</v>
      </c>
    </row>
    <row r="1193" spans="1:9" x14ac:dyDescent="0.55000000000000004">
      <c r="A1193" s="1">
        <v>39</v>
      </c>
      <c r="B1193" t="s">
        <v>576</v>
      </c>
      <c r="C1193" s="1" t="s">
        <v>3</v>
      </c>
      <c r="D1193" s="1">
        <v>4</v>
      </c>
      <c r="E1193" s="1" t="s">
        <v>234</v>
      </c>
      <c r="F1193">
        <v>4</v>
      </c>
      <c r="G1193" t="str">
        <f>+VLOOKUP(bloque3_2[[#This Row],[niño]],BD.niños[[Código]:[sexo]],6,FALSE)</f>
        <v>9 y 10</v>
      </c>
      <c r="H1193" t="str">
        <f>+VLOOKUP(bloque3_2[[#This Row],[niño]],BD.niños[[Código]:[sexo]],7,FALSE)</f>
        <v>M</v>
      </c>
      <c r="I1193" s="1">
        <v>3</v>
      </c>
    </row>
    <row r="1194" spans="1:9" x14ac:dyDescent="0.55000000000000004">
      <c r="A1194" s="1">
        <v>39</v>
      </c>
      <c r="B1194" t="s">
        <v>576</v>
      </c>
      <c r="C1194" s="1" t="s">
        <v>3</v>
      </c>
      <c r="D1194" s="1">
        <v>4</v>
      </c>
      <c r="E1194" s="1" t="s">
        <v>238</v>
      </c>
      <c r="F1194">
        <v>4</v>
      </c>
      <c r="G1194" t="str">
        <f>+VLOOKUP(bloque3_2[[#This Row],[niño]],BD.niños[[Código]:[sexo]],6,FALSE)</f>
        <v>9 y 10</v>
      </c>
      <c r="H1194" t="str">
        <f>+VLOOKUP(bloque3_2[[#This Row],[niño]],BD.niños[[Código]:[sexo]],7,FALSE)</f>
        <v>M</v>
      </c>
      <c r="I1194" s="1">
        <v>3</v>
      </c>
    </row>
    <row r="1195" spans="1:9" x14ac:dyDescent="0.55000000000000004">
      <c r="A1195" s="1">
        <v>39</v>
      </c>
      <c r="B1195" t="s">
        <v>576</v>
      </c>
      <c r="C1195" s="1" t="s">
        <v>3</v>
      </c>
      <c r="D1195" s="1">
        <v>4</v>
      </c>
      <c r="E1195" s="1" t="s">
        <v>241</v>
      </c>
      <c r="F1195">
        <v>7</v>
      </c>
      <c r="G1195" t="str">
        <f>+VLOOKUP(bloque3_2[[#This Row],[niño]],BD.niños[[Código]:[sexo]],6,FALSE)</f>
        <v>9 y 10</v>
      </c>
      <c r="H1195" t="str">
        <f>+VLOOKUP(bloque3_2[[#This Row],[niño]],BD.niños[[Código]:[sexo]],7,FALSE)</f>
        <v>F</v>
      </c>
      <c r="I1195" s="1">
        <v>3</v>
      </c>
    </row>
    <row r="1196" spans="1:9" x14ac:dyDescent="0.55000000000000004">
      <c r="A1196" s="1">
        <v>39</v>
      </c>
      <c r="B1196" t="s">
        <v>576</v>
      </c>
      <c r="C1196" s="1" t="s">
        <v>3</v>
      </c>
      <c r="D1196" s="1">
        <v>4</v>
      </c>
      <c r="E1196" s="1" t="s">
        <v>245</v>
      </c>
      <c r="F1196">
        <v>4</v>
      </c>
      <c r="G1196" t="str">
        <f>+VLOOKUP(bloque3_2[[#This Row],[niño]],BD.niños[[Código]:[sexo]],6,FALSE)</f>
        <v>7 y 8</v>
      </c>
      <c r="H1196" t="str">
        <f>+VLOOKUP(bloque3_2[[#This Row],[niño]],BD.niños[[Código]:[sexo]],7,FALSE)</f>
        <v>M</v>
      </c>
      <c r="I1196" s="1">
        <v>3</v>
      </c>
    </row>
    <row r="1197" spans="1:9" x14ac:dyDescent="0.55000000000000004">
      <c r="A1197" s="1">
        <v>39</v>
      </c>
      <c r="B1197" t="s">
        <v>576</v>
      </c>
      <c r="C1197" s="1" t="s">
        <v>3</v>
      </c>
      <c r="D1197" s="1">
        <v>4</v>
      </c>
      <c r="E1197" s="1" t="s">
        <v>249</v>
      </c>
      <c r="F1197">
        <v>7</v>
      </c>
      <c r="G1197" t="str">
        <f>+VLOOKUP(bloque3_2[[#This Row],[niño]],BD.niños[[Código]:[sexo]],6,FALSE)</f>
        <v>5 y 6</v>
      </c>
      <c r="H1197" t="str">
        <f>+VLOOKUP(bloque3_2[[#This Row],[niño]],BD.niños[[Código]:[sexo]],7,FALSE)</f>
        <v>M</v>
      </c>
      <c r="I1197" s="1">
        <v>3</v>
      </c>
    </row>
    <row r="1198" spans="1:9" x14ac:dyDescent="0.55000000000000004">
      <c r="A1198" s="1">
        <v>39</v>
      </c>
      <c r="B1198" t="s">
        <v>576</v>
      </c>
      <c r="C1198" s="1" t="s">
        <v>3</v>
      </c>
      <c r="D1198" s="1">
        <v>4</v>
      </c>
      <c r="E1198" s="1" t="s">
        <v>253</v>
      </c>
      <c r="F1198">
        <v>7</v>
      </c>
      <c r="G1198" t="str">
        <f>+VLOOKUP(bloque3_2[[#This Row],[niño]],BD.niños[[Código]:[sexo]],6,FALSE)</f>
        <v>7 y 8</v>
      </c>
      <c r="H1198" t="str">
        <f>+VLOOKUP(bloque3_2[[#This Row],[niño]],BD.niños[[Código]:[sexo]],7,FALSE)</f>
        <v>M</v>
      </c>
      <c r="I1198" s="1">
        <v>3</v>
      </c>
    </row>
    <row r="1199" spans="1:9" x14ac:dyDescent="0.55000000000000004">
      <c r="A1199" s="1">
        <v>39</v>
      </c>
      <c r="B1199" t="s">
        <v>576</v>
      </c>
      <c r="C1199" s="1" t="s">
        <v>3</v>
      </c>
      <c r="D1199" s="1">
        <v>4</v>
      </c>
      <c r="E1199" s="1" t="s">
        <v>257</v>
      </c>
      <c r="F1199">
        <v>4</v>
      </c>
      <c r="G1199" t="str">
        <f>+VLOOKUP(bloque3_2[[#This Row],[niño]],BD.niños[[Código]:[sexo]],6,FALSE)</f>
        <v>7 y 8</v>
      </c>
      <c r="H1199" t="str">
        <f>+VLOOKUP(bloque3_2[[#This Row],[niño]],BD.niños[[Código]:[sexo]],7,FALSE)</f>
        <v>M</v>
      </c>
      <c r="I1199" s="1">
        <v>3</v>
      </c>
    </row>
    <row r="1200" spans="1:9" x14ac:dyDescent="0.55000000000000004">
      <c r="A1200" s="1">
        <v>39</v>
      </c>
      <c r="B1200" t="s">
        <v>576</v>
      </c>
      <c r="C1200" s="1" t="s">
        <v>3</v>
      </c>
      <c r="D1200" s="1">
        <v>4</v>
      </c>
      <c r="E1200" s="1" t="s">
        <v>299</v>
      </c>
      <c r="F1200">
        <v>7</v>
      </c>
      <c r="G1200" t="str">
        <f>+VLOOKUP(bloque3_2[[#This Row],[niño]],BD.niños[[Código]:[sexo]],6,FALSE)</f>
        <v>7 y 8</v>
      </c>
      <c r="H1200" t="str">
        <f>+VLOOKUP(bloque3_2[[#This Row],[niño]],BD.niños[[Código]:[sexo]],7,FALSE)</f>
        <v>M</v>
      </c>
      <c r="I1200" s="1">
        <v>3</v>
      </c>
    </row>
    <row r="1201" spans="1:9" x14ac:dyDescent="0.55000000000000004">
      <c r="A1201" s="1">
        <v>39</v>
      </c>
      <c r="B1201" t="s">
        <v>576</v>
      </c>
      <c r="C1201" s="1" t="s">
        <v>3</v>
      </c>
      <c r="D1201" s="1">
        <v>4</v>
      </c>
      <c r="E1201" s="1" t="s">
        <v>301</v>
      </c>
      <c r="F1201">
        <v>5</v>
      </c>
      <c r="G1201" t="str">
        <f>+VLOOKUP(bloque3_2[[#This Row],[niño]],BD.niños[[Código]:[sexo]],6,FALSE)</f>
        <v>5 y 6</v>
      </c>
      <c r="H1201" t="str">
        <f>+VLOOKUP(bloque3_2[[#This Row],[niño]],BD.niños[[Código]:[sexo]],7,FALSE)</f>
        <v>M</v>
      </c>
      <c r="I1201" s="1">
        <v>3</v>
      </c>
    </row>
    <row r="1202" spans="1:9" x14ac:dyDescent="0.55000000000000004">
      <c r="A1202" s="1">
        <v>39</v>
      </c>
      <c r="B1202" t="s">
        <v>576</v>
      </c>
      <c r="C1202" s="1" t="s">
        <v>3</v>
      </c>
      <c r="D1202" s="1">
        <v>4</v>
      </c>
      <c r="E1202" s="1" t="s">
        <v>305</v>
      </c>
      <c r="F1202">
        <v>4</v>
      </c>
      <c r="G1202" t="str">
        <f>+VLOOKUP(bloque3_2[[#This Row],[niño]],BD.niños[[Código]:[sexo]],6,FALSE)</f>
        <v>7 y 8</v>
      </c>
      <c r="H1202" t="str">
        <f>+VLOOKUP(bloque3_2[[#This Row],[niño]],BD.niños[[Código]:[sexo]],7,FALSE)</f>
        <v>M</v>
      </c>
      <c r="I1202" s="1">
        <v>3</v>
      </c>
    </row>
    <row r="1203" spans="1:9" x14ac:dyDescent="0.55000000000000004">
      <c r="A1203" s="1">
        <v>39</v>
      </c>
      <c r="B1203" t="s">
        <v>576</v>
      </c>
      <c r="C1203" s="1" t="s">
        <v>3</v>
      </c>
      <c r="D1203" s="1">
        <v>4</v>
      </c>
      <c r="E1203" s="1" t="s">
        <v>308</v>
      </c>
      <c r="F1203">
        <v>4</v>
      </c>
      <c r="G1203" t="str">
        <f>+VLOOKUP(bloque3_2[[#This Row],[niño]],BD.niños[[Código]:[sexo]],6,FALSE)</f>
        <v>9 y 10</v>
      </c>
      <c r="H1203" t="str">
        <f>+VLOOKUP(bloque3_2[[#This Row],[niño]],BD.niños[[Código]:[sexo]],7,FALSE)</f>
        <v>M</v>
      </c>
      <c r="I1203" s="1">
        <v>3</v>
      </c>
    </row>
    <row r="1204" spans="1:9" x14ac:dyDescent="0.55000000000000004">
      <c r="A1204" s="1">
        <v>39</v>
      </c>
      <c r="B1204" t="s">
        <v>576</v>
      </c>
      <c r="C1204" s="1" t="s">
        <v>3</v>
      </c>
      <c r="D1204" s="1">
        <v>4</v>
      </c>
      <c r="E1204" s="1" t="s">
        <v>311</v>
      </c>
      <c r="F1204">
        <v>4</v>
      </c>
      <c r="G1204" t="str">
        <f>+VLOOKUP(bloque3_2[[#This Row],[niño]],BD.niños[[Código]:[sexo]],6,FALSE)</f>
        <v>9 y 10</v>
      </c>
      <c r="H1204" t="str">
        <f>+VLOOKUP(bloque3_2[[#This Row],[niño]],BD.niños[[Código]:[sexo]],7,FALSE)</f>
        <v>M</v>
      </c>
      <c r="I1204" s="1">
        <v>3</v>
      </c>
    </row>
    <row r="1205" spans="1:9" x14ac:dyDescent="0.55000000000000004">
      <c r="A1205" s="1">
        <v>39</v>
      </c>
      <c r="B1205" t="s">
        <v>576</v>
      </c>
      <c r="C1205" s="1" t="s">
        <v>3</v>
      </c>
      <c r="D1205" s="1">
        <v>4</v>
      </c>
      <c r="E1205" s="1" t="s">
        <v>314</v>
      </c>
      <c r="F1205">
        <v>4</v>
      </c>
      <c r="G1205" t="str">
        <f>+VLOOKUP(bloque3_2[[#This Row],[niño]],BD.niños[[Código]:[sexo]],6,FALSE)</f>
        <v>9 y 10</v>
      </c>
      <c r="H1205" t="str">
        <f>+VLOOKUP(bloque3_2[[#This Row],[niño]],BD.niños[[Código]:[sexo]],7,FALSE)</f>
        <v>M</v>
      </c>
      <c r="I1205" s="1">
        <v>3</v>
      </c>
    </row>
    <row r="1206" spans="1:9" x14ac:dyDescent="0.55000000000000004">
      <c r="A1206" s="1">
        <v>39</v>
      </c>
      <c r="B1206" t="s">
        <v>576</v>
      </c>
      <c r="C1206" s="1" t="s">
        <v>3</v>
      </c>
      <c r="D1206" s="1">
        <v>4</v>
      </c>
      <c r="E1206" s="1" t="s">
        <v>372</v>
      </c>
      <c r="F1206">
        <v>4</v>
      </c>
      <c r="G1206" t="str">
        <f>+VLOOKUP(bloque3_2[[#This Row],[niño]],BD.niños[[Código]:[sexo]],6,FALSE)</f>
        <v>9 y 10</v>
      </c>
      <c r="H1206" t="str">
        <f>+VLOOKUP(bloque3_2[[#This Row],[niño]],BD.niños[[Código]:[sexo]],7,FALSE)</f>
        <v>M</v>
      </c>
      <c r="I1206" s="1">
        <v>3</v>
      </c>
    </row>
    <row r="1207" spans="1:9" x14ac:dyDescent="0.55000000000000004">
      <c r="A1207" s="1">
        <v>39</v>
      </c>
      <c r="B1207" t="s">
        <v>576</v>
      </c>
      <c r="C1207" s="1" t="s">
        <v>3</v>
      </c>
      <c r="D1207" s="1">
        <v>4</v>
      </c>
      <c r="E1207" s="1" t="s">
        <v>337</v>
      </c>
      <c r="F1207">
        <v>4</v>
      </c>
      <c r="G1207" t="str">
        <f>+VLOOKUP(bloque3_2[[#This Row],[niño]],BD.niños[[Código]:[sexo]],6,FALSE)</f>
        <v>7 y 8</v>
      </c>
      <c r="H1207" t="str">
        <f>+VLOOKUP(bloque3_2[[#This Row],[niño]],BD.niños[[Código]:[sexo]],7,FALSE)</f>
        <v>M</v>
      </c>
      <c r="I1207" s="1">
        <v>3</v>
      </c>
    </row>
    <row r="1208" spans="1:9" x14ac:dyDescent="0.55000000000000004">
      <c r="A1208" s="1">
        <v>39</v>
      </c>
      <c r="B1208" t="s">
        <v>576</v>
      </c>
      <c r="C1208" s="1" t="s">
        <v>3</v>
      </c>
      <c r="D1208" s="1">
        <v>4</v>
      </c>
      <c r="E1208" s="1" t="s">
        <v>341</v>
      </c>
      <c r="F1208">
        <v>4</v>
      </c>
      <c r="G1208" t="str">
        <f>+VLOOKUP(bloque3_2[[#This Row],[niño]],BD.niños[[Código]:[sexo]],6,FALSE)</f>
        <v>7 y 8</v>
      </c>
      <c r="H1208" t="str">
        <f>+VLOOKUP(bloque3_2[[#This Row],[niño]],BD.niños[[Código]:[sexo]],7,FALSE)</f>
        <v>F</v>
      </c>
      <c r="I1208" s="1">
        <v>3</v>
      </c>
    </row>
    <row r="1209" spans="1:9" x14ac:dyDescent="0.55000000000000004">
      <c r="A1209" s="1">
        <v>39</v>
      </c>
      <c r="B1209" t="s">
        <v>576</v>
      </c>
      <c r="C1209" s="1" t="s">
        <v>3</v>
      </c>
      <c r="D1209" s="1">
        <v>4</v>
      </c>
      <c r="E1209" s="1" t="s">
        <v>344</v>
      </c>
      <c r="F1209">
        <v>4</v>
      </c>
      <c r="G1209" t="str">
        <f>+VLOOKUP(bloque3_2[[#This Row],[niño]],BD.niños[[Código]:[sexo]],6,FALSE)</f>
        <v>5 y 6</v>
      </c>
      <c r="H1209" t="str">
        <f>+VLOOKUP(bloque3_2[[#This Row],[niño]],BD.niños[[Código]:[sexo]],7,FALSE)</f>
        <v>F</v>
      </c>
      <c r="I1209" s="1">
        <v>3</v>
      </c>
    </row>
    <row r="1210" spans="1:9" x14ac:dyDescent="0.55000000000000004">
      <c r="A1210" s="1">
        <v>39</v>
      </c>
      <c r="B1210" t="s">
        <v>576</v>
      </c>
      <c r="C1210" s="1" t="s">
        <v>3</v>
      </c>
      <c r="D1210" s="1">
        <v>4</v>
      </c>
      <c r="E1210" s="1" t="s">
        <v>348</v>
      </c>
      <c r="F1210">
        <v>4</v>
      </c>
      <c r="G1210" t="str">
        <f>+VLOOKUP(bloque3_2[[#This Row],[niño]],BD.niños[[Código]:[sexo]],6,FALSE)</f>
        <v>5 y 6</v>
      </c>
      <c r="H1210" t="str">
        <f>+VLOOKUP(bloque3_2[[#This Row],[niño]],BD.niños[[Código]:[sexo]],7,FALSE)</f>
        <v>M</v>
      </c>
      <c r="I1210" s="1">
        <v>3</v>
      </c>
    </row>
    <row r="1211" spans="1:9" x14ac:dyDescent="0.55000000000000004">
      <c r="A1211" s="1">
        <v>40</v>
      </c>
      <c r="B1211" t="s">
        <v>577</v>
      </c>
      <c r="C1211" s="1" t="s">
        <v>0</v>
      </c>
      <c r="D1211" s="1">
        <v>7</v>
      </c>
      <c r="E1211" s="1" t="s">
        <v>89</v>
      </c>
      <c r="F1211">
        <v>7</v>
      </c>
      <c r="G1211" t="str">
        <f>+VLOOKUP(bloque3_2[[#This Row],[niño]],BD.niños[[Código]:[sexo]],6,FALSE)</f>
        <v>9 y 10</v>
      </c>
      <c r="H1211" t="str">
        <f>+VLOOKUP(bloque3_2[[#This Row],[niño]],BD.niños[[Código]:[sexo]],7,FALSE)</f>
        <v>F</v>
      </c>
      <c r="I1211" s="1">
        <v>3</v>
      </c>
    </row>
    <row r="1212" spans="1:9" x14ac:dyDescent="0.55000000000000004">
      <c r="A1212" s="1">
        <v>40</v>
      </c>
      <c r="B1212" t="s">
        <v>577</v>
      </c>
      <c r="C1212" s="1" t="s">
        <v>0</v>
      </c>
      <c r="D1212" s="1">
        <v>7</v>
      </c>
      <c r="E1212" s="1" t="s">
        <v>93</v>
      </c>
      <c r="F1212">
        <v>7</v>
      </c>
      <c r="G1212" t="str">
        <f>+VLOOKUP(bloque3_2[[#This Row],[niño]],BD.niños[[Código]:[sexo]],6,FALSE)</f>
        <v>9 y 10</v>
      </c>
      <c r="H1212" t="str">
        <f>+VLOOKUP(bloque3_2[[#This Row],[niño]],BD.niños[[Código]:[sexo]],7,FALSE)</f>
        <v>F</v>
      </c>
      <c r="I1212" s="1">
        <v>3</v>
      </c>
    </row>
    <row r="1213" spans="1:9" x14ac:dyDescent="0.55000000000000004">
      <c r="A1213" s="1">
        <v>40</v>
      </c>
      <c r="B1213" t="s">
        <v>577</v>
      </c>
      <c r="C1213" s="1" t="s">
        <v>0</v>
      </c>
      <c r="D1213" s="1">
        <v>7</v>
      </c>
      <c r="E1213" s="1" t="s">
        <v>97</v>
      </c>
      <c r="F1213">
        <v>7</v>
      </c>
      <c r="G1213" t="str">
        <f>+VLOOKUP(bloque3_2[[#This Row],[niño]],BD.niños[[Código]:[sexo]],6,FALSE)</f>
        <v>9 y 10</v>
      </c>
      <c r="H1213" t="str">
        <f>+VLOOKUP(bloque3_2[[#This Row],[niño]],BD.niños[[Código]:[sexo]],7,FALSE)</f>
        <v>F</v>
      </c>
      <c r="I1213" s="1">
        <v>3</v>
      </c>
    </row>
    <row r="1214" spans="1:9" x14ac:dyDescent="0.55000000000000004">
      <c r="A1214" s="1">
        <v>40</v>
      </c>
      <c r="B1214" t="s">
        <v>577</v>
      </c>
      <c r="C1214" s="1" t="s">
        <v>0</v>
      </c>
      <c r="D1214" s="1">
        <v>7</v>
      </c>
      <c r="E1214" s="1" t="s">
        <v>101</v>
      </c>
      <c r="F1214">
        <v>7</v>
      </c>
      <c r="G1214" t="str">
        <f>+VLOOKUP(bloque3_2[[#This Row],[niño]],BD.niños[[Código]:[sexo]],6,FALSE)</f>
        <v>9 y 10</v>
      </c>
      <c r="H1214" t="str">
        <f>+VLOOKUP(bloque3_2[[#This Row],[niño]],BD.niños[[Código]:[sexo]],7,FALSE)</f>
        <v>F</v>
      </c>
      <c r="I1214" s="1">
        <v>3</v>
      </c>
    </row>
    <row r="1215" spans="1:9" x14ac:dyDescent="0.55000000000000004">
      <c r="A1215" s="1">
        <v>40</v>
      </c>
      <c r="B1215" t="s">
        <v>577</v>
      </c>
      <c r="C1215" s="1" t="s">
        <v>0</v>
      </c>
      <c r="D1215" s="1">
        <v>7</v>
      </c>
      <c r="E1215" s="1" t="s">
        <v>150</v>
      </c>
      <c r="F1215">
        <v>7</v>
      </c>
      <c r="G1215" t="str">
        <f>+VLOOKUP(bloque3_2[[#This Row],[niño]],BD.niños[[Código]:[sexo]],6,FALSE)</f>
        <v>5 y 6</v>
      </c>
      <c r="H1215" t="str">
        <f>+VLOOKUP(bloque3_2[[#This Row],[niño]],BD.niños[[Código]:[sexo]],7,FALSE)</f>
        <v>F</v>
      </c>
      <c r="I1215" s="1">
        <v>3</v>
      </c>
    </row>
    <row r="1216" spans="1:9" x14ac:dyDescent="0.55000000000000004">
      <c r="A1216" s="1">
        <v>40</v>
      </c>
      <c r="B1216" t="s">
        <v>577</v>
      </c>
      <c r="C1216" s="1" t="s">
        <v>0</v>
      </c>
      <c r="D1216" s="1">
        <v>7</v>
      </c>
      <c r="E1216" s="1" t="s">
        <v>153</v>
      </c>
      <c r="F1216">
        <v>7</v>
      </c>
      <c r="G1216" t="str">
        <f>+VLOOKUP(bloque3_2[[#This Row],[niño]],BD.niños[[Código]:[sexo]],6,FALSE)</f>
        <v>7 y 8</v>
      </c>
      <c r="H1216" t="str">
        <f>+VLOOKUP(bloque3_2[[#This Row],[niño]],BD.niños[[Código]:[sexo]],7,FALSE)</f>
        <v>M</v>
      </c>
      <c r="I1216" s="1">
        <v>3</v>
      </c>
    </row>
    <row r="1217" spans="1:9" x14ac:dyDescent="0.55000000000000004">
      <c r="A1217" s="1">
        <v>40</v>
      </c>
      <c r="B1217" t="s">
        <v>577</v>
      </c>
      <c r="C1217" s="1" t="s">
        <v>0</v>
      </c>
      <c r="D1217" s="1">
        <v>7</v>
      </c>
      <c r="E1217" s="1" t="s">
        <v>157</v>
      </c>
      <c r="F1217">
        <v>7</v>
      </c>
      <c r="G1217" t="str">
        <f>+VLOOKUP(bloque3_2[[#This Row],[niño]],BD.niños[[Código]:[sexo]],6,FALSE)</f>
        <v>7 y 8</v>
      </c>
      <c r="H1217" t="str">
        <f>+VLOOKUP(bloque3_2[[#This Row],[niño]],BD.niños[[Código]:[sexo]],7,FALSE)</f>
        <v>M</v>
      </c>
      <c r="I1217" s="1">
        <v>3</v>
      </c>
    </row>
    <row r="1218" spans="1:9" x14ac:dyDescent="0.55000000000000004">
      <c r="A1218" s="1">
        <v>40</v>
      </c>
      <c r="B1218" t="s">
        <v>577</v>
      </c>
      <c r="C1218" s="1" t="s">
        <v>0</v>
      </c>
      <c r="D1218" s="1">
        <v>7</v>
      </c>
      <c r="E1218" s="1" t="s">
        <v>164</v>
      </c>
      <c r="F1218">
        <v>7</v>
      </c>
      <c r="G1218" t="str">
        <f>+VLOOKUP(bloque3_2[[#This Row],[niño]],BD.niños[[Código]:[sexo]],6,FALSE)</f>
        <v>5 y 6</v>
      </c>
      <c r="H1218" t="str">
        <f>+VLOOKUP(bloque3_2[[#This Row],[niño]],BD.niños[[Código]:[sexo]],7,FALSE)</f>
        <v>M</v>
      </c>
      <c r="I1218" s="1">
        <v>3</v>
      </c>
    </row>
    <row r="1219" spans="1:9" x14ac:dyDescent="0.55000000000000004">
      <c r="A1219" s="1">
        <v>40</v>
      </c>
      <c r="B1219" t="s">
        <v>577</v>
      </c>
      <c r="C1219" s="1" t="s">
        <v>0</v>
      </c>
      <c r="D1219" s="1">
        <v>7</v>
      </c>
      <c r="E1219" s="1" t="s">
        <v>165</v>
      </c>
      <c r="F1219">
        <v>4</v>
      </c>
      <c r="G1219" t="str">
        <f>+VLOOKUP(bloque3_2[[#This Row],[niño]],BD.niños[[Código]:[sexo]],6,FALSE)</f>
        <v>5 y 6</v>
      </c>
      <c r="H1219" t="str">
        <f>+VLOOKUP(bloque3_2[[#This Row],[niño]],BD.niños[[Código]:[sexo]],7,FALSE)</f>
        <v>M</v>
      </c>
      <c r="I1219" s="1">
        <v>3</v>
      </c>
    </row>
    <row r="1220" spans="1:9" x14ac:dyDescent="0.55000000000000004">
      <c r="A1220" s="1">
        <v>40</v>
      </c>
      <c r="B1220" t="s">
        <v>577</v>
      </c>
      <c r="C1220" s="1" t="s">
        <v>0</v>
      </c>
      <c r="D1220" s="1">
        <v>7</v>
      </c>
      <c r="E1220" s="1" t="s">
        <v>168</v>
      </c>
      <c r="F1220">
        <v>3</v>
      </c>
      <c r="G1220" t="str">
        <f>+VLOOKUP(bloque3_2[[#This Row],[niño]],BD.niños[[Código]:[sexo]],6,FALSE)</f>
        <v>7 y 8</v>
      </c>
      <c r="H1220" t="str">
        <f>+VLOOKUP(bloque3_2[[#This Row],[niño]],BD.niños[[Código]:[sexo]],7,FALSE)</f>
        <v>F</v>
      </c>
      <c r="I1220" s="1">
        <v>3</v>
      </c>
    </row>
    <row r="1221" spans="1:9" x14ac:dyDescent="0.55000000000000004">
      <c r="A1221" s="1">
        <v>40</v>
      </c>
      <c r="B1221" t="s">
        <v>577</v>
      </c>
      <c r="C1221" s="1" t="s">
        <v>0</v>
      </c>
      <c r="D1221" s="1">
        <v>7</v>
      </c>
      <c r="E1221" s="1" t="s">
        <v>172</v>
      </c>
      <c r="F1221">
        <v>7</v>
      </c>
      <c r="G1221" t="str">
        <f>+VLOOKUP(bloque3_2[[#This Row],[niño]],BD.niños[[Código]:[sexo]],6,FALSE)</f>
        <v>7 y 8</v>
      </c>
      <c r="H1221" t="str">
        <f>+VLOOKUP(bloque3_2[[#This Row],[niño]],BD.niños[[Código]:[sexo]],7,FALSE)</f>
        <v>F</v>
      </c>
      <c r="I1221" s="1">
        <v>3</v>
      </c>
    </row>
    <row r="1222" spans="1:9" x14ac:dyDescent="0.55000000000000004">
      <c r="A1222" s="1">
        <v>40</v>
      </c>
      <c r="B1222" t="s">
        <v>577</v>
      </c>
      <c r="C1222" s="1" t="s">
        <v>0</v>
      </c>
      <c r="D1222" s="1">
        <v>7</v>
      </c>
      <c r="E1222" s="1" t="s">
        <v>176</v>
      </c>
      <c r="F1222">
        <v>7</v>
      </c>
      <c r="G1222" t="str">
        <f>+VLOOKUP(bloque3_2[[#This Row],[niño]],BD.niños[[Código]:[sexo]],6,FALSE)</f>
        <v>5 y 6</v>
      </c>
      <c r="H1222" t="str">
        <f>+VLOOKUP(bloque3_2[[#This Row],[niño]],BD.niños[[Código]:[sexo]],7,FALSE)</f>
        <v>F</v>
      </c>
      <c r="I1222" s="1">
        <v>3</v>
      </c>
    </row>
    <row r="1223" spans="1:9" x14ac:dyDescent="0.55000000000000004">
      <c r="A1223" s="1">
        <v>40</v>
      </c>
      <c r="B1223" t="s">
        <v>577</v>
      </c>
      <c r="C1223" s="1" t="s">
        <v>0</v>
      </c>
      <c r="D1223" s="1">
        <v>7</v>
      </c>
      <c r="E1223" s="1" t="s">
        <v>180</v>
      </c>
      <c r="F1223">
        <v>4</v>
      </c>
      <c r="G1223" t="str">
        <f>+VLOOKUP(bloque3_2[[#This Row],[niño]],BD.niños[[Código]:[sexo]],6,FALSE)</f>
        <v>7 y 8</v>
      </c>
      <c r="H1223" t="str">
        <f>+VLOOKUP(bloque3_2[[#This Row],[niño]],BD.niños[[Código]:[sexo]],7,FALSE)</f>
        <v>F</v>
      </c>
      <c r="I1223" s="1">
        <v>3</v>
      </c>
    </row>
    <row r="1224" spans="1:9" x14ac:dyDescent="0.55000000000000004">
      <c r="A1224" s="1">
        <v>40</v>
      </c>
      <c r="B1224" t="s">
        <v>577</v>
      </c>
      <c r="C1224" s="1" t="s">
        <v>0</v>
      </c>
      <c r="D1224" s="1">
        <v>7</v>
      </c>
      <c r="E1224" s="1" t="s">
        <v>234</v>
      </c>
      <c r="F1224">
        <v>4</v>
      </c>
      <c r="G1224" t="str">
        <f>+VLOOKUP(bloque3_2[[#This Row],[niño]],BD.niños[[Código]:[sexo]],6,FALSE)</f>
        <v>9 y 10</v>
      </c>
      <c r="H1224" t="str">
        <f>+VLOOKUP(bloque3_2[[#This Row],[niño]],BD.niños[[Código]:[sexo]],7,FALSE)</f>
        <v>M</v>
      </c>
      <c r="I1224" s="1">
        <v>3</v>
      </c>
    </row>
    <row r="1225" spans="1:9" x14ac:dyDescent="0.55000000000000004">
      <c r="A1225" s="1">
        <v>40</v>
      </c>
      <c r="B1225" t="s">
        <v>577</v>
      </c>
      <c r="C1225" s="1" t="s">
        <v>0</v>
      </c>
      <c r="D1225" s="1">
        <v>7</v>
      </c>
      <c r="E1225" s="1" t="s">
        <v>238</v>
      </c>
      <c r="F1225">
        <v>7</v>
      </c>
      <c r="G1225" t="str">
        <f>+VLOOKUP(bloque3_2[[#This Row],[niño]],BD.niños[[Código]:[sexo]],6,FALSE)</f>
        <v>9 y 10</v>
      </c>
      <c r="H1225" t="str">
        <f>+VLOOKUP(bloque3_2[[#This Row],[niño]],BD.niños[[Código]:[sexo]],7,FALSE)</f>
        <v>M</v>
      </c>
      <c r="I1225" s="1">
        <v>3</v>
      </c>
    </row>
    <row r="1226" spans="1:9" x14ac:dyDescent="0.55000000000000004">
      <c r="A1226" s="1">
        <v>40</v>
      </c>
      <c r="B1226" t="s">
        <v>577</v>
      </c>
      <c r="C1226" s="1" t="s">
        <v>0</v>
      </c>
      <c r="D1226" s="1">
        <v>7</v>
      </c>
      <c r="E1226" s="1" t="s">
        <v>241</v>
      </c>
      <c r="F1226">
        <v>7</v>
      </c>
      <c r="G1226" t="str">
        <f>+VLOOKUP(bloque3_2[[#This Row],[niño]],BD.niños[[Código]:[sexo]],6,FALSE)</f>
        <v>9 y 10</v>
      </c>
      <c r="H1226" t="str">
        <f>+VLOOKUP(bloque3_2[[#This Row],[niño]],BD.niños[[Código]:[sexo]],7,FALSE)</f>
        <v>F</v>
      </c>
      <c r="I1226" s="1">
        <v>3</v>
      </c>
    </row>
    <row r="1227" spans="1:9" x14ac:dyDescent="0.55000000000000004">
      <c r="A1227" s="1">
        <v>40</v>
      </c>
      <c r="B1227" t="s">
        <v>577</v>
      </c>
      <c r="C1227" s="1" t="s">
        <v>0</v>
      </c>
      <c r="D1227" s="1">
        <v>7</v>
      </c>
      <c r="E1227" s="1" t="s">
        <v>245</v>
      </c>
      <c r="F1227">
        <v>7</v>
      </c>
      <c r="G1227" t="str">
        <f>+VLOOKUP(bloque3_2[[#This Row],[niño]],BD.niños[[Código]:[sexo]],6,FALSE)</f>
        <v>7 y 8</v>
      </c>
      <c r="H1227" t="str">
        <f>+VLOOKUP(bloque3_2[[#This Row],[niño]],BD.niños[[Código]:[sexo]],7,FALSE)</f>
        <v>M</v>
      </c>
      <c r="I1227" s="1">
        <v>3</v>
      </c>
    </row>
    <row r="1228" spans="1:9" x14ac:dyDescent="0.55000000000000004">
      <c r="A1228" s="1">
        <v>40</v>
      </c>
      <c r="B1228" t="s">
        <v>577</v>
      </c>
      <c r="C1228" s="1" t="s">
        <v>0</v>
      </c>
      <c r="D1228" s="1">
        <v>7</v>
      </c>
      <c r="E1228" s="1" t="s">
        <v>249</v>
      </c>
      <c r="F1228">
        <v>7</v>
      </c>
      <c r="G1228" t="str">
        <f>+VLOOKUP(bloque3_2[[#This Row],[niño]],BD.niños[[Código]:[sexo]],6,FALSE)</f>
        <v>5 y 6</v>
      </c>
      <c r="H1228" t="str">
        <f>+VLOOKUP(bloque3_2[[#This Row],[niño]],BD.niños[[Código]:[sexo]],7,FALSE)</f>
        <v>M</v>
      </c>
      <c r="I1228" s="1">
        <v>3</v>
      </c>
    </row>
    <row r="1229" spans="1:9" x14ac:dyDescent="0.55000000000000004">
      <c r="A1229" s="1">
        <v>40</v>
      </c>
      <c r="B1229" t="s">
        <v>577</v>
      </c>
      <c r="C1229" s="1" t="s">
        <v>0</v>
      </c>
      <c r="D1229" s="1">
        <v>7</v>
      </c>
      <c r="E1229" s="1" t="s">
        <v>253</v>
      </c>
      <c r="F1229">
        <v>7</v>
      </c>
      <c r="G1229" t="str">
        <f>+VLOOKUP(bloque3_2[[#This Row],[niño]],BD.niños[[Código]:[sexo]],6,FALSE)</f>
        <v>7 y 8</v>
      </c>
      <c r="H1229" t="str">
        <f>+VLOOKUP(bloque3_2[[#This Row],[niño]],BD.niños[[Código]:[sexo]],7,FALSE)</f>
        <v>M</v>
      </c>
      <c r="I1229" s="1">
        <v>3</v>
      </c>
    </row>
    <row r="1230" spans="1:9" x14ac:dyDescent="0.55000000000000004">
      <c r="A1230" s="1">
        <v>40</v>
      </c>
      <c r="B1230" t="s">
        <v>577</v>
      </c>
      <c r="C1230" s="1" t="s">
        <v>0</v>
      </c>
      <c r="D1230" s="1">
        <v>7</v>
      </c>
      <c r="E1230" s="1" t="s">
        <v>257</v>
      </c>
      <c r="F1230">
        <v>7</v>
      </c>
      <c r="G1230" t="str">
        <f>+VLOOKUP(bloque3_2[[#This Row],[niño]],BD.niños[[Código]:[sexo]],6,FALSE)</f>
        <v>7 y 8</v>
      </c>
      <c r="H1230" t="str">
        <f>+VLOOKUP(bloque3_2[[#This Row],[niño]],BD.niños[[Código]:[sexo]],7,FALSE)</f>
        <v>M</v>
      </c>
      <c r="I1230" s="1">
        <v>3</v>
      </c>
    </row>
    <row r="1231" spans="1:9" x14ac:dyDescent="0.55000000000000004">
      <c r="A1231" s="1">
        <v>40</v>
      </c>
      <c r="B1231" t="s">
        <v>577</v>
      </c>
      <c r="C1231" s="1" t="s">
        <v>0</v>
      </c>
      <c r="D1231" s="1">
        <v>7</v>
      </c>
      <c r="E1231" s="1" t="s">
        <v>299</v>
      </c>
      <c r="F1231">
        <v>7</v>
      </c>
      <c r="G1231" t="str">
        <f>+VLOOKUP(bloque3_2[[#This Row],[niño]],BD.niños[[Código]:[sexo]],6,FALSE)</f>
        <v>7 y 8</v>
      </c>
      <c r="H1231" t="str">
        <f>+VLOOKUP(bloque3_2[[#This Row],[niño]],BD.niños[[Código]:[sexo]],7,FALSE)</f>
        <v>M</v>
      </c>
      <c r="I1231" s="1">
        <v>3</v>
      </c>
    </row>
    <row r="1232" spans="1:9" x14ac:dyDescent="0.55000000000000004">
      <c r="A1232" s="1">
        <v>40</v>
      </c>
      <c r="B1232" t="s">
        <v>577</v>
      </c>
      <c r="C1232" s="1" t="s">
        <v>0</v>
      </c>
      <c r="D1232" s="1">
        <v>7</v>
      </c>
      <c r="E1232" s="1" t="s">
        <v>301</v>
      </c>
      <c r="F1232">
        <v>7</v>
      </c>
      <c r="G1232" t="str">
        <f>+VLOOKUP(bloque3_2[[#This Row],[niño]],BD.niños[[Código]:[sexo]],6,FALSE)</f>
        <v>5 y 6</v>
      </c>
      <c r="H1232" t="str">
        <f>+VLOOKUP(bloque3_2[[#This Row],[niño]],BD.niños[[Código]:[sexo]],7,FALSE)</f>
        <v>M</v>
      </c>
      <c r="I1232" s="1">
        <v>3</v>
      </c>
    </row>
    <row r="1233" spans="1:9" x14ac:dyDescent="0.55000000000000004">
      <c r="A1233" s="1">
        <v>40</v>
      </c>
      <c r="B1233" t="s">
        <v>577</v>
      </c>
      <c r="C1233" s="1" t="s">
        <v>0</v>
      </c>
      <c r="D1233" s="1">
        <v>7</v>
      </c>
      <c r="E1233" s="1" t="s">
        <v>305</v>
      </c>
      <c r="F1233">
        <v>7</v>
      </c>
      <c r="G1233" t="str">
        <f>+VLOOKUP(bloque3_2[[#This Row],[niño]],BD.niños[[Código]:[sexo]],6,FALSE)</f>
        <v>7 y 8</v>
      </c>
      <c r="H1233" t="str">
        <f>+VLOOKUP(bloque3_2[[#This Row],[niño]],BD.niños[[Código]:[sexo]],7,FALSE)</f>
        <v>M</v>
      </c>
      <c r="I1233" s="1">
        <v>3</v>
      </c>
    </row>
    <row r="1234" spans="1:9" x14ac:dyDescent="0.55000000000000004">
      <c r="A1234" s="1">
        <v>40</v>
      </c>
      <c r="B1234" t="s">
        <v>577</v>
      </c>
      <c r="C1234" s="1" t="s">
        <v>0</v>
      </c>
      <c r="D1234" s="1">
        <v>7</v>
      </c>
      <c r="E1234" s="1" t="s">
        <v>308</v>
      </c>
      <c r="F1234">
        <v>4</v>
      </c>
      <c r="G1234" t="str">
        <f>+VLOOKUP(bloque3_2[[#This Row],[niño]],BD.niños[[Código]:[sexo]],6,FALSE)</f>
        <v>9 y 10</v>
      </c>
      <c r="H1234" t="str">
        <f>+VLOOKUP(bloque3_2[[#This Row],[niño]],BD.niños[[Código]:[sexo]],7,FALSE)</f>
        <v>M</v>
      </c>
      <c r="I1234" s="1">
        <v>3</v>
      </c>
    </row>
    <row r="1235" spans="1:9" x14ac:dyDescent="0.55000000000000004">
      <c r="A1235" s="1">
        <v>40</v>
      </c>
      <c r="B1235" t="s">
        <v>577</v>
      </c>
      <c r="C1235" s="1" t="s">
        <v>0</v>
      </c>
      <c r="D1235" s="1">
        <v>7</v>
      </c>
      <c r="E1235" s="1" t="s">
        <v>311</v>
      </c>
      <c r="F1235">
        <v>7</v>
      </c>
      <c r="G1235" t="str">
        <f>+VLOOKUP(bloque3_2[[#This Row],[niño]],BD.niños[[Código]:[sexo]],6,FALSE)</f>
        <v>9 y 10</v>
      </c>
      <c r="H1235" t="str">
        <f>+VLOOKUP(bloque3_2[[#This Row],[niño]],BD.niños[[Código]:[sexo]],7,FALSE)</f>
        <v>M</v>
      </c>
      <c r="I1235" s="1">
        <v>3</v>
      </c>
    </row>
    <row r="1236" spans="1:9" x14ac:dyDescent="0.55000000000000004">
      <c r="A1236" s="1">
        <v>40</v>
      </c>
      <c r="B1236" t="s">
        <v>577</v>
      </c>
      <c r="C1236" s="1" t="s">
        <v>0</v>
      </c>
      <c r="D1236" s="1">
        <v>7</v>
      </c>
      <c r="E1236" s="1" t="s">
        <v>314</v>
      </c>
      <c r="F1236">
        <v>6</v>
      </c>
      <c r="G1236" t="str">
        <f>+VLOOKUP(bloque3_2[[#This Row],[niño]],BD.niños[[Código]:[sexo]],6,FALSE)</f>
        <v>9 y 10</v>
      </c>
      <c r="H1236" t="str">
        <f>+VLOOKUP(bloque3_2[[#This Row],[niño]],BD.niños[[Código]:[sexo]],7,FALSE)</f>
        <v>M</v>
      </c>
      <c r="I1236" s="1">
        <v>3</v>
      </c>
    </row>
    <row r="1237" spans="1:9" x14ac:dyDescent="0.55000000000000004">
      <c r="A1237" s="1">
        <v>40</v>
      </c>
      <c r="B1237" t="s">
        <v>577</v>
      </c>
      <c r="C1237" s="1" t="s">
        <v>0</v>
      </c>
      <c r="D1237" s="1">
        <v>7</v>
      </c>
      <c r="E1237" s="1" t="s">
        <v>372</v>
      </c>
      <c r="F1237">
        <v>4</v>
      </c>
      <c r="G1237" t="str">
        <f>+VLOOKUP(bloque3_2[[#This Row],[niño]],BD.niños[[Código]:[sexo]],6,FALSE)</f>
        <v>9 y 10</v>
      </c>
      <c r="H1237" t="str">
        <f>+VLOOKUP(bloque3_2[[#This Row],[niño]],BD.niños[[Código]:[sexo]],7,FALSE)</f>
        <v>M</v>
      </c>
      <c r="I1237" s="1">
        <v>3</v>
      </c>
    </row>
    <row r="1238" spans="1:9" x14ac:dyDescent="0.55000000000000004">
      <c r="A1238" s="1">
        <v>40</v>
      </c>
      <c r="B1238" t="s">
        <v>577</v>
      </c>
      <c r="C1238" s="1" t="s">
        <v>0</v>
      </c>
      <c r="D1238" s="1">
        <v>7</v>
      </c>
      <c r="E1238" s="1" t="s">
        <v>337</v>
      </c>
      <c r="F1238">
        <v>7</v>
      </c>
      <c r="G1238" t="str">
        <f>+VLOOKUP(bloque3_2[[#This Row],[niño]],BD.niños[[Código]:[sexo]],6,FALSE)</f>
        <v>7 y 8</v>
      </c>
      <c r="H1238" t="str">
        <f>+VLOOKUP(bloque3_2[[#This Row],[niño]],BD.niños[[Código]:[sexo]],7,FALSE)</f>
        <v>M</v>
      </c>
      <c r="I1238" s="1">
        <v>3</v>
      </c>
    </row>
    <row r="1239" spans="1:9" x14ac:dyDescent="0.55000000000000004">
      <c r="A1239" s="1">
        <v>40</v>
      </c>
      <c r="B1239" t="s">
        <v>577</v>
      </c>
      <c r="C1239" s="1" t="s">
        <v>0</v>
      </c>
      <c r="D1239" s="1">
        <v>7</v>
      </c>
      <c r="E1239" s="1" t="s">
        <v>341</v>
      </c>
      <c r="F1239">
        <v>7</v>
      </c>
      <c r="G1239" t="str">
        <f>+VLOOKUP(bloque3_2[[#This Row],[niño]],BD.niños[[Código]:[sexo]],6,FALSE)</f>
        <v>7 y 8</v>
      </c>
      <c r="H1239" t="str">
        <f>+VLOOKUP(bloque3_2[[#This Row],[niño]],BD.niños[[Código]:[sexo]],7,FALSE)</f>
        <v>F</v>
      </c>
      <c r="I1239" s="1">
        <v>3</v>
      </c>
    </row>
    <row r="1240" spans="1:9" x14ac:dyDescent="0.55000000000000004">
      <c r="A1240" s="1">
        <v>40</v>
      </c>
      <c r="B1240" t="s">
        <v>577</v>
      </c>
      <c r="C1240" s="1" t="s">
        <v>0</v>
      </c>
      <c r="D1240" s="1">
        <v>7</v>
      </c>
      <c r="E1240" s="1" t="s">
        <v>344</v>
      </c>
      <c r="F1240">
        <v>7</v>
      </c>
      <c r="G1240" t="str">
        <f>+VLOOKUP(bloque3_2[[#This Row],[niño]],BD.niños[[Código]:[sexo]],6,FALSE)</f>
        <v>5 y 6</v>
      </c>
      <c r="H1240" t="str">
        <f>+VLOOKUP(bloque3_2[[#This Row],[niño]],BD.niños[[Código]:[sexo]],7,FALSE)</f>
        <v>F</v>
      </c>
      <c r="I1240" s="1">
        <v>3</v>
      </c>
    </row>
    <row r="1241" spans="1:9" x14ac:dyDescent="0.55000000000000004">
      <c r="A1241" s="1">
        <v>40</v>
      </c>
      <c r="B1241" t="s">
        <v>577</v>
      </c>
      <c r="C1241" s="1" t="s">
        <v>0</v>
      </c>
      <c r="D1241" s="1">
        <v>7</v>
      </c>
      <c r="E1241" s="1" t="s">
        <v>348</v>
      </c>
      <c r="F1241">
        <v>4</v>
      </c>
      <c r="G1241" t="str">
        <f>+VLOOKUP(bloque3_2[[#This Row],[niño]],BD.niños[[Código]:[sexo]],6,FALSE)</f>
        <v>5 y 6</v>
      </c>
      <c r="H1241" t="str">
        <f>+VLOOKUP(bloque3_2[[#This Row],[niño]],BD.niños[[Código]:[sexo]],7,FALSE)</f>
        <v>M</v>
      </c>
      <c r="I1241" s="1">
        <v>3</v>
      </c>
    </row>
    <row r="1242" spans="1:9" x14ac:dyDescent="0.55000000000000004">
      <c r="A1242" s="1">
        <v>41</v>
      </c>
      <c r="B1242" t="s">
        <v>578</v>
      </c>
      <c r="C1242" s="1" t="s">
        <v>2</v>
      </c>
      <c r="D1242" s="1">
        <v>1</v>
      </c>
      <c r="E1242" s="1" t="s">
        <v>89</v>
      </c>
      <c r="F1242">
        <v>1</v>
      </c>
      <c r="G1242" t="str">
        <f>+VLOOKUP(bloque3_2[[#This Row],[niño]],BD.niños[[Código]:[sexo]],6,FALSE)</f>
        <v>9 y 10</v>
      </c>
      <c r="H1242" t="str">
        <f>+VLOOKUP(bloque3_2[[#This Row],[niño]],BD.niños[[Código]:[sexo]],7,FALSE)</f>
        <v>F</v>
      </c>
      <c r="I1242" s="1">
        <v>3</v>
      </c>
    </row>
    <row r="1243" spans="1:9" x14ac:dyDescent="0.55000000000000004">
      <c r="A1243" s="1">
        <v>41</v>
      </c>
      <c r="B1243" t="s">
        <v>578</v>
      </c>
      <c r="C1243" s="1" t="s">
        <v>2</v>
      </c>
      <c r="D1243" s="1">
        <v>1</v>
      </c>
      <c r="E1243" s="1" t="s">
        <v>93</v>
      </c>
      <c r="F1243">
        <v>1</v>
      </c>
      <c r="G1243" t="str">
        <f>+VLOOKUP(bloque3_2[[#This Row],[niño]],BD.niños[[Código]:[sexo]],6,FALSE)</f>
        <v>9 y 10</v>
      </c>
      <c r="H1243" t="str">
        <f>+VLOOKUP(bloque3_2[[#This Row],[niño]],BD.niños[[Código]:[sexo]],7,FALSE)</f>
        <v>F</v>
      </c>
      <c r="I1243" s="1">
        <v>3</v>
      </c>
    </row>
    <row r="1244" spans="1:9" x14ac:dyDescent="0.55000000000000004">
      <c r="A1244" s="1">
        <v>41</v>
      </c>
      <c r="B1244" t="s">
        <v>578</v>
      </c>
      <c r="C1244" s="1" t="s">
        <v>2</v>
      </c>
      <c r="D1244" s="1">
        <v>1</v>
      </c>
      <c r="E1244" s="1" t="s">
        <v>97</v>
      </c>
      <c r="F1244">
        <v>1</v>
      </c>
      <c r="G1244" t="str">
        <f>+VLOOKUP(bloque3_2[[#This Row],[niño]],BD.niños[[Código]:[sexo]],6,FALSE)</f>
        <v>9 y 10</v>
      </c>
      <c r="H1244" t="str">
        <f>+VLOOKUP(bloque3_2[[#This Row],[niño]],BD.niños[[Código]:[sexo]],7,FALSE)</f>
        <v>F</v>
      </c>
      <c r="I1244" s="1">
        <v>3</v>
      </c>
    </row>
    <row r="1245" spans="1:9" x14ac:dyDescent="0.55000000000000004">
      <c r="A1245" s="1">
        <v>41</v>
      </c>
      <c r="B1245" t="s">
        <v>578</v>
      </c>
      <c r="C1245" s="1" t="s">
        <v>2</v>
      </c>
      <c r="D1245" s="1">
        <v>1</v>
      </c>
      <c r="E1245" s="1" t="s">
        <v>101</v>
      </c>
      <c r="F1245">
        <v>1</v>
      </c>
      <c r="G1245" t="str">
        <f>+VLOOKUP(bloque3_2[[#This Row],[niño]],BD.niños[[Código]:[sexo]],6,FALSE)</f>
        <v>9 y 10</v>
      </c>
      <c r="H1245" t="str">
        <f>+VLOOKUP(bloque3_2[[#This Row],[niño]],BD.niños[[Código]:[sexo]],7,FALSE)</f>
        <v>F</v>
      </c>
      <c r="I1245" s="1">
        <v>3</v>
      </c>
    </row>
    <row r="1246" spans="1:9" x14ac:dyDescent="0.55000000000000004">
      <c r="A1246" s="1">
        <v>41</v>
      </c>
      <c r="B1246" t="s">
        <v>578</v>
      </c>
      <c r="C1246" s="1" t="s">
        <v>2</v>
      </c>
      <c r="D1246" s="1">
        <v>1</v>
      </c>
      <c r="E1246" s="1" t="s">
        <v>150</v>
      </c>
      <c r="F1246">
        <v>1</v>
      </c>
      <c r="G1246" t="str">
        <f>+VLOOKUP(bloque3_2[[#This Row],[niño]],BD.niños[[Código]:[sexo]],6,FALSE)</f>
        <v>5 y 6</v>
      </c>
      <c r="H1246" t="str">
        <f>+VLOOKUP(bloque3_2[[#This Row],[niño]],BD.niños[[Código]:[sexo]],7,FALSE)</f>
        <v>F</v>
      </c>
      <c r="I1246" s="1">
        <v>3</v>
      </c>
    </row>
    <row r="1247" spans="1:9" x14ac:dyDescent="0.55000000000000004">
      <c r="A1247" s="1">
        <v>41</v>
      </c>
      <c r="B1247" t="s">
        <v>578</v>
      </c>
      <c r="C1247" s="1" t="s">
        <v>2</v>
      </c>
      <c r="D1247" s="1">
        <v>1</v>
      </c>
      <c r="E1247" s="1" t="s">
        <v>153</v>
      </c>
      <c r="F1247">
        <v>1</v>
      </c>
      <c r="G1247" t="str">
        <f>+VLOOKUP(bloque3_2[[#This Row],[niño]],BD.niños[[Código]:[sexo]],6,FALSE)</f>
        <v>7 y 8</v>
      </c>
      <c r="H1247" t="str">
        <f>+VLOOKUP(bloque3_2[[#This Row],[niño]],BD.niños[[Código]:[sexo]],7,FALSE)</f>
        <v>M</v>
      </c>
      <c r="I1247" s="1">
        <v>3</v>
      </c>
    </row>
    <row r="1248" spans="1:9" x14ac:dyDescent="0.55000000000000004">
      <c r="A1248" s="1">
        <v>41</v>
      </c>
      <c r="B1248" t="s">
        <v>578</v>
      </c>
      <c r="C1248" s="1" t="s">
        <v>2</v>
      </c>
      <c r="D1248" s="1">
        <v>1</v>
      </c>
      <c r="E1248" s="1" t="s">
        <v>157</v>
      </c>
      <c r="F1248">
        <v>1</v>
      </c>
      <c r="G1248" t="str">
        <f>+VLOOKUP(bloque3_2[[#This Row],[niño]],BD.niños[[Código]:[sexo]],6,FALSE)</f>
        <v>7 y 8</v>
      </c>
      <c r="H1248" t="str">
        <f>+VLOOKUP(bloque3_2[[#This Row],[niño]],BD.niños[[Código]:[sexo]],7,FALSE)</f>
        <v>M</v>
      </c>
      <c r="I1248" s="1">
        <v>3</v>
      </c>
    </row>
    <row r="1249" spans="1:9" x14ac:dyDescent="0.55000000000000004">
      <c r="A1249" s="1">
        <v>41</v>
      </c>
      <c r="B1249" t="s">
        <v>578</v>
      </c>
      <c r="C1249" s="1" t="s">
        <v>2</v>
      </c>
      <c r="D1249" s="1">
        <v>1</v>
      </c>
      <c r="E1249" s="1" t="s">
        <v>164</v>
      </c>
      <c r="F1249">
        <v>1</v>
      </c>
      <c r="G1249" t="str">
        <f>+VLOOKUP(bloque3_2[[#This Row],[niño]],BD.niños[[Código]:[sexo]],6,FALSE)</f>
        <v>5 y 6</v>
      </c>
      <c r="H1249" t="str">
        <f>+VLOOKUP(bloque3_2[[#This Row],[niño]],BD.niños[[Código]:[sexo]],7,FALSE)</f>
        <v>M</v>
      </c>
      <c r="I1249" s="1">
        <v>3</v>
      </c>
    </row>
    <row r="1250" spans="1:9" x14ac:dyDescent="0.55000000000000004">
      <c r="A1250" s="1">
        <v>41</v>
      </c>
      <c r="B1250" t="s">
        <v>578</v>
      </c>
      <c r="C1250" s="1" t="s">
        <v>2</v>
      </c>
      <c r="D1250" s="1">
        <v>1</v>
      </c>
      <c r="E1250" s="1" t="s">
        <v>165</v>
      </c>
      <c r="F1250">
        <v>1</v>
      </c>
      <c r="G1250" t="str">
        <f>+VLOOKUP(bloque3_2[[#This Row],[niño]],BD.niños[[Código]:[sexo]],6,FALSE)</f>
        <v>5 y 6</v>
      </c>
      <c r="H1250" t="str">
        <f>+VLOOKUP(bloque3_2[[#This Row],[niño]],BD.niños[[Código]:[sexo]],7,FALSE)</f>
        <v>M</v>
      </c>
      <c r="I1250" s="1">
        <v>3</v>
      </c>
    </row>
    <row r="1251" spans="1:9" x14ac:dyDescent="0.55000000000000004">
      <c r="A1251" s="1">
        <v>41</v>
      </c>
      <c r="B1251" t="s">
        <v>578</v>
      </c>
      <c r="C1251" s="1" t="s">
        <v>2</v>
      </c>
      <c r="D1251" s="1">
        <v>1</v>
      </c>
      <c r="E1251" s="1" t="s">
        <v>168</v>
      </c>
      <c r="F1251">
        <v>4</v>
      </c>
      <c r="G1251" t="str">
        <f>+VLOOKUP(bloque3_2[[#This Row],[niño]],BD.niños[[Código]:[sexo]],6,FALSE)</f>
        <v>7 y 8</v>
      </c>
      <c r="H1251" t="str">
        <f>+VLOOKUP(bloque3_2[[#This Row],[niño]],BD.niños[[Código]:[sexo]],7,FALSE)</f>
        <v>F</v>
      </c>
      <c r="I1251" s="1">
        <v>3</v>
      </c>
    </row>
    <row r="1252" spans="1:9" x14ac:dyDescent="0.55000000000000004">
      <c r="A1252" s="1">
        <v>41</v>
      </c>
      <c r="B1252" t="s">
        <v>578</v>
      </c>
      <c r="C1252" s="1" t="s">
        <v>2</v>
      </c>
      <c r="D1252" s="1">
        <v>1</v>
      </c>
      <c r="E1252" s="1" t="s">
        <v>172</v>
      </c>
      <c r="F1252">
        <v>1</v>
      </c>
      <c r="G1252" t="str">
        <f>+VLOOKUP(bloque3_2[[#This Row],[niño]],BD.niños[[Código]:[sexo]],6,FALSE)</f>
        <v>7 y 8</v>
      </c>
      <c r="H1252" t="str">
        <f>+VLOOKUP(bloque3_2[[#This Row],[niño]],BD.niños[[Código]:[sexo]],7,FALSE)</f>
        <v>F</v>
      </c>
      <c r="I1252" s="1">
        <v>3</v>
      </c>
    </row>
    <row r="1253" spans="1:9" x14ac:dyDescent="0.55000000000000004">
      <c r="A1253" s="1">
        <v>41</v>
      </c>
      <c r="B1253" t="s">
        <v>578</v>
      </c>
      <c r="C1253" s="1" t="s">
        <v>2</v>
      </c>
      <c r="D1253" s="1">
        <v>1</v>
      </c>
      <c r="E1253" s="1" t="s">
        <v>176</v>
      </c>
      <c r="F1253">
        <v>1</v>
      </c>
      <c r="G1253" t="str">
        <f>+VLOOKUP(bloque3_2[[#This Row],[niño]],BD.niños[[Código]:[sexo]],6,FALSE)</f>
        <v>5 y 6</v>
      </c>
      <c r="H1253" t="str">
        <f>+VLOOKUP(bloque3_2[[#This Row],[niño]],BD.niños[[Código]:[sexo]],7,FALSE)</f>
        <v>F</v>
      </c>
      <c r="I1253" s="1">
        <v>3</v>
      </c>
    </row>
    <row r="1254" spans="1:9" x14ac:dyDescent="0.55000000000000004">
      <c r="A1254" s="1">
        <v>41</v>
      </c>
      <c r="B1254" t="s">
        <v>578</v>
      </c>
      <c r="C1254" s="1" t="s">
        <v>2</v>
      </c>
      <c r="D1254" s="1">
        <v>1</v>
      </c>
      <c r="E1254" s="1" t="s">
        <v>180</v>
      </c>
      <c r="F1254">
        <v>1</v>
      </c>
      <c r="G1254" t="str">
        <f>+VLOOKUP(bloque3_2[[#This Row],[niño]],BD.niños[[Código]:[sexo]],6,FALSE)</f>
        <v>7 y 8</v>
      </c>
      <c r="H1254" t="str">
        <f>+VLOOKUP(bloque3_2[[#This Row],[niño]],BD.niños[[Código]:[sexo]],7,FALSE)</f>
        <v>F</v>
      </c>
      <c r="I1254" s="1">
        <v>3</v>
      </c>
    </row>
    <row r="1255" spans="1:9" x14ac:dyDescent="0.55000000000000004">
      <c r="A1255" s="1">
        <v>41</v>
      </c>
      <c r="B1255" t="s">
        <v>578</v>
      </c>
      <c r="C1255" s="1" t="s">
        <v>2</v>
      </c>
      <c r="D1255" s="1">
        <v>1</v>
      </c>
      <c r="E1255" s="1" t="s">
        <v>234</v>
      </c>
      <c r="F1255">
        <v>3</v>
      </c>
      <c r="G1255" t="str">
        <f>+VLOOKUP(bloque3_2[[#This Row],[niño]],BD.niños[[Código]:[sexo]],6,FALSE)</f>
        <v>9 y 10</v>
      </c>
      <c r="H1255" t="str">
        <f>+VLOOKUP(bloque3_2[[#This Row],[niño]],BD.niños[[Código]:[sexo]],7,FALSE)</f>
        <v>M</v>
      </c>
      <c r="I1255" s="1">
        <v>3</v>
      </c>
    </row>
    <row r="1256" spans="1:9" x14ac:dyDescent="0.55000000000000004">
      <c r="A1256" s="1">
        <v>41</v>
      </c>
      <c r="B1256" t="s">
        <v>578</v>
      </c>
      <c r="C1256" s="1" t="s">
        <v>2</v>
      </c>
      <c r="D1256" s="1">
        <v>1</v>
      </c>
      <c r="E1256" s="1" t="s">
        <v>238</v>
      </c>
      <c r="F1256">
        <v>1</v>
      </c>
      <c r="G1256" t="str">
        <f>+VLOOKUP(bloque3_2[[#This Row],[niño]],BD.niños[[Código]:[sexo]],6,FALSE)</f>
        <v>9 y 10</v>
      </c>
      <c r="H1256" t="str">
        <f>+VLOOKUP(bloque3_2[[#This Row],[niño]],BD.niños[[Código]:[sexo]],7,FALSE)</f>
        <v>M</v>
      </c>
      <c r="I1256" s="1">
        <v>3</v>
      </c>
    </row>
    <row r="1257" spans="1:9" x14ac:dyDescent="0.55000000000000004">
      <c r="A1257" s="1">
        <v>41</v>
      </c>
      <c r="B1257" t="s">
        <v>578</v>
      </c>
      <c r="C1257" s="1" t="s">
        <v>2</v>
      </c>
      <c r="D1257" s="1">
        <v>1</v>
      </c>
      <c r="E1257" s="1" t="s">
        <v>241</v>
      </c>
      <c r="F1257">
        <v>1</v>
      </c>
      <c r="G1257" t="str">
        <f>+VLOOKUP(bloque3_2[[#This Row],[niño]],BD.niños[[Código]:[sexo]],6,FALSE)</f>
        <v>9 y 10</v>
      </c>
      <c r="H1257" t="str">
        <f>+VLOOKUP(bloque3_2[[#This Row],[niño]],BD.niños[[Código]:[sexo]],7,FALSE)</f>
        <v>F</v>
      </c>
      <c r="I1257" s="1">
        <v>3</v>
      </c>
    </row>
    <row r="1258" spans="1:9" x14ac:dyDescent="0.55000000000000004">
      <c r="A1258" s="1">
        <v>41</v>
      </c>
      <c r="B1258" t="s">
        <v>578</v>
      </c>
      <c r="C1258" s="1" t="s">
        <v>2</v>
      </c>
      <c r="D1258" s="1">
        <v>1</v>
      </c>
      <c r="E1258" s="1" t="s">
        <v>245</v>
      </c>
      <c r="F1258">
        <v>5</v>
      </c>
      <c r="G1258" t="str">
        <f>+VLOOKUP(bloque3_2[[#This Row],[niño]],BD.niños[[Código]:[sexo]],6,FALSE)</f>
        <v>7 y 8</v>
      </c>
      <c r="H1258" t="str">
        <f>+VLOOKUP(bloque3_2[[#This Row],[niño]],BD.niños[[Código]:[sexo]],7,FALSE)</f>
        <v>M</v>
      </c>
      <c r="I1258" s="1">
        <v>3</v>
      </c>
    </row>
    <row r="1259" spans="1:9" x14ac:dyDescent="0.55000000000000004">
      <c r="A1259" s="1">
        <v>41</v>
      </c>
      <c r="B1259" t="s">
        <v>578</v>
      </c>
      <c r="C1259" s="1" t="s">
        <v>2</v>
      </c>
      <c r="D1259" s="1">
        <v>1</v>
      </c>
      <c r="E1259" s="1" t="s">
        <v>249</v>
      </c>
      <c r="F1259">
        <v>1</v>
      </c>
      <c r="G1259" t="str">
        <f>+VLOOKUP(bloque3_2[[#This Row],[niño]],BD.niños[[Código]:[sexo]],6,FALSE)</f>
        <v>5 y 6</v>
      </c>
      <c r="H1259" t="str">
        <f>+VLOOKUP(bloque3_2[[#This Row],[niño]],BD.niños[[Código]:[sexo]],7,FALSE)</f>
        <v>M</v>
      </c>
      <c r="I1259" s="1">
        <v>3</v>
      </c>
    </row>
    <row r="1260" spans="1:9" x14ac:dyDescent="0.55000000000000004">
      <c r="A1260" s="1">
        <v>41</v>
      </c>
      <c r="B1260" t="s">
        <v>578</v>
      </c>
      <c r="C1260" s="1" t="s">
        <v>2</v>
      </c>
      <c r="D1260" s="1">
        <v>1</v>
      </c>
      <c r="E1260" s="1" t="s">
        <v>253</v>
      </c>
      <c r="F1260">
        <v>1</v>
      </c>
      <c r="G1260" t="str">
        <f>+VLOOKUP(bloque3_2[[#This Row],[niño]],BD.niños[[Código]:[sexo]],6,FALSE)</f>
        <v>7 y 8</v>
      </c>
      <c r="H1260" t="str">
        <f>+VLOOKUP(bloque3_2[[#This Row],[niño]],BD.niños[[Código]:[sexo]],7,FALSE)</f>
        <v>M</v>
      </c>
      <c r="I1260" s="1">
        <v>3</v>
      </c>
    </row>
    <row r="1261" spans="1:9" x14ac:dyDescent="0.55000000000000004">
      <c r="A1261" s="1">
        <v>41</v>
      </c>
      <c r="B1261" t="s">
        <v>578</v>
      </c>
      <c r="C1261" s="1" t="s">
        <v>2</v>
      </c>
      <c r="D1261" s="1">
        <v>1</v>
      </c>
      <c r="E1261" s="1" t="s">
        <v>257</v>
      </c>
      <c r="F1261">
        <v>1</v>
      </c>
      <c r="G1261" t="str">
        <f>+VLOOKUP(bloque3_2[[#This Row],[niño]],BD.niños[[Código]:[sexo]],6,FALSE)</f>
        <v>7 y 8</v>
      </c>
      <c r="H1261" t="str">
        <f>+VLOOKUP(bloque3_2[[#This Row],[niño]],BD.niños[[Código]:[sexo]],7,FALSE)</f>
        <v>M</v>
      </c>
      <c r="I1261" s="1">
        <v>3</v>
      </c>
    </row>
    <row r="1262" spans="1:9" x14ac:dyDescent="0.55000000000000004">
      <c r="A1262" s="1">
        <v>41</v>
      </c>
      <c r="B1262" t="s">
        <v>578</v>
      </c>
      <c r="C1262" s="1" t="s">
        <v>2</v>
      </c>
      <c r="D1262" s="1">
        <v>1</v>
      </c>
      <c r="E1262" s="1" t="s">
        <v>299</v>
      </c>
      <c r="F1262">
        <v>1</v>
      </c>
      <c r="G1262" t="str">
        <f>+VLOOKUP(bloque3_2[[#This Row],[niño]],BD.niños[[Código]:[sexo]],6,FALSE)</f>
        <v>7 y 8</v>
      </c>
      <c r="H1262" t="str">
        <f>+VLOOKUP(bloque3_2[[#This Row],[niño]],BD.niños[[Código]:[sexo]],7,FALSE)</f>
        <v>M</v>
      </c>
      <c r="I1262" s="1">
        <v>3</v>
      </c>
    </row>
    <row r="1263" spans="1:9" x14ac:dyDescent="0.55000000000000004">
      <c r="A1263" s="1">
        <v>41</v>
      </c>
      <c r="B1263" t="s">
        <v>578</v>
      </c>
      <c r="C1263" s="1" t="s">
        <v>2</v>
      </c>
      <c r="D1263" s="1">
        <v>1</v>
      </c>
      <c r="E1263" s="1" t="s">
        <v>301</v>
      </c>
      <c r="F1263">
        <v>1</v>
      </c>
      <c r="G1263" t="str">
        <f>+VLOOKUP(bloque3_2[[#This Row],[niño]],BD.niños[[Código]:[sexo]],6,FALSE)</f>
        <v>5 y 6</v>
      </c>
      <c r="H1263" t="str">
        <f>+VLOOKUP(bloque3_2[[#This Row],[niño]],BD.niños[[Código]:[sexo]],7,FALSE)</f>
        <v>M</v>
      </c>
      <c r="I1263" s="1">
        <v>3</v>
      </c>
    </row>
    <row r="1264" spans="1:9" x14ac:dyDescent="0.55000000000000004">
      <c r="A1264" s="1">
        <v>41</v>
      </c>
      <c r="B1264" t="s">
        <v>578</v>
      </c>
      <c r="C1264" s="1" t="s">
        <v>2</v>
      </c>
      <c r="D1264" s="1">
        <v>1</v>
      </c>
      <c r="E1264" s="1" t="s">
        <v>305</v>
      </c>
      <c r="F1264">
        <v>1</v>
      </c>
      <c r="G1264" t="str">
        <f>+VLOOKUP(bloque3_2[[#This Row],[niño]],BD.niños[[Código]:[sexo]],6,FALSE)</f>
        <v>7 y 8</v>
      </c>
      <c r="H1264" t="str">
        <f>+VLOOKUP(bloque3_2[[#This Row],[niño]],BD.niños[[Código]:[sexo]],7,FALSE)</f>
        <v>M</v>
      </c>
      <c r="I1264" s="1">
        <v>3</v>
      </c>
    </row>
    <row r="1265" spans="1:9" x14ac:dyDescent="0.55000000000000004">
      <c r="A1265" s="1">
        <v>41</v>
      </c>
      <c r="B1265" t="s">
        <v>578</v>
      </c>
      <c r="C1265" s="1" t="s">
        <v>2</v>
      </c>
      <c r="D1265" s="1">
        <v>1</v>
      </c>
      <c r="E1265" s="1" t="s">
        <v>308</v>
      </c>
      <c r="F1265">
        <v>1</v>
      </c>
      <c r="G1265" t="str">
        <f>+VLOOKUP(bloque3_2[[#This Row],[niño]],BD.niños[[Código]:[sexo]],6,FALSE)</f>
        <v>9 y 10</v>
      </c>
      <c r="H1265" t="str">
        <f>+VLOOKUP(bloque3_2[[#This Row],[niño]],BD.niños[[Código]:[sexo]],7,FALSE)</f>
        <v>M</v>
      </c>
      <c r="I1265" s="1">
        <v>3</v>
      </c>
    </row>
    <row r="1266" spans="1:9" x14ac:dyDescent="0.55000000000000004">
      <c r="A1266" s="1">
        <v>41</v>
      </c>
      <c r="B1266" t="s">
        <v>578</v>
      </c>
      <c r="C1266" s="1" t="s">
        <v>2</v>
      </c>
      <c r="D1266" s="1">
        <v>1</v>
      </c>
      <c r="E1266" s="1" t="s">
        <v>311</v>
      </c>
      <c r="F1266">
        <v>3</v>
      </c>
      <c r="G1266" t="str">
        <f>+VLOOKUP(bloque3_2[[#This Row],[niño]],BD.niños[[Código]:[sexo]],6,FALSE)</f>
        <v>9 y 10</v>
      </c>
      <c r="H1266" t="str">
        <f>+VLOOKUP(bloque3_2[[#This Row],[niño]],BD.niños[[Código]:[sexo]],7,FALSE)</f>
        <v>M</v>
      </c>
      <c r="I1266" s="1">
        <v>3</v>
      </c>
    </row>
    <row r="1267" spans="1:9" x14ac:dyDescent="0.55000000000000004">
      <c r="A1267" s="1">
        <v>41</v>
      </c>
      <c r="B1267" t="s">
        <v>578</v>
      </c>
      <c r="C1267" s="1" t="s">
        <v>2</v>
      </c>
      <c r="D1267" s="1">
        <v>1</v>
      </c>
      <c r="E1267" s="1" t="s">
        <v>314</v>
      </c>
      <c r="F1267">
        <v>1</v>
      </c>
      <c r="G1267" t="str">
        <f>+VLOOKUP(bloque3_2[[#This Row],[niño]],BD.niños[[Código]:[sexo]],6,FALSE)</f>
        <v>9 y 10</v>
      </c>
      <c r="H1267" t="str">
        <f>+VLOOKUP(bloque3_2[[#This Row],[niño]],BD.niños[[Código]:[sexo]],7,FALSE)</f>
        <v>M</v>
      </c>
      <c r="I1267" s="1">
        <v>3</v>
      </c>
    </row>
    <row r="1268" spans="1:9" x14ac:dyDescent="0.55000000000000004">
      <c r="A1268" s="1">
        <v>41</v>
      </c>
      <c r="B1268" t="s">
        <v>578</v>
      </c>
      <c r="C1268" s="1" t="s">
        <v>2</v>
      </c>
      <c r="D1268" s="1">
        <v>1</v>
      </c>
      <c r="E1268" s="1" t="s">
        <v>372</v>
      </c>
      <c r="F1268">
        <v>1</v>
      </c>
      <c r="G1268" t="str">
        <f>+VLOOKUP(bloque3_2[[#This Row],[niño]],BD.niños[[Código]:[sexo]],6,FALSE)</f>
        <v>9 y 10</v>
      </c>
      <c r="H1268" t="str">
        <f>+VLOOKUP(bloque3_2[[#This Row],[niño]],BD.niños[[Código]:[sexo]],7,FALSE)</f>
        <v>M</v>
      </c>
      <c r="I1268" s="1">
        <v>3</v>
      </c>
    </row>
    <row r="1269" spans="1:9" x14ac:dyDescent="0.55000000000000004">
      <c r="A1269" s="1">
        <v>41</v>
      </c>
      <c r="B1269" t="s">
        <v>578</v>
      </c>
      <c r="C1269" s="1" t="s">
        <v>2</v>
      </c>
      <c r="D1269" s="1">
        <v>1</v>
      </c>
      <c r="E1269" s="1" t="s">
        <v>337</v>
      </c>
      <c r="F1269">
        <v>1</v>
      </c>
      <c r="G1269" t="str">
        <f>+VLOOKUP(bloque3_2[[#This Row],[niño]],BD.niños[[Código]:[sexo]],6,FALSE)</f>
        <v>7 y 8</v>
      </c>
      <c r="H1269" t="str">
        <f>+VLOOKUP(bloque3_2[[#This Row],[niño]],BD.niños[[Código]:[sexo]],7,FALSE)</f>
        <v>M</v>
      </c>
      <c r="I1269" s="1">
        <v>3</v>
      </c>
    </row>
    <row r="1270" spans="1:9" x14ac:dyDescent="0.55000000000000004">
      <c r="A1270" s="1">
        <v>41</v>
      </c>
      <c r="B1270" t="s">
        <v>578</v>
      </c>
      <c r="C1270" s="1" t="s">
        <v>2</v>
      </c>
      <c r="D1270" s="1">
        <v>1</v>
      </c>
      <c r="E1270" s="1" t="s">
        <v>341</v>
      </c>
      <c r="F1270">
        <v>1</v>
      </c>
      <c r="G1270" t="str">
        <f>+VLOOKUP(bloque3_2[[#This Row],[niño]],BD.niños[[Código]:[sexo]],6,FALSE)</f>
        <v>7 y 8</v>
      </c>
      <c r="H1270" t="str">
        <f>+VLOOKUP(bloque3_2[[#This Row],[niño]],BD.niños[[Código]:[sexo]],7,FALSE)</f>
        <v>F</v>
      </c>
      <c r="I1270" s="1">
        <v>3</v>
      </c>
    </row>
    <row r="1271" spans="1:9" x14ac:dyDescent="0.55000000000000004">
      <c r="A1271" s="1">
        <v>41</v>
      </c>
      <c r="B1271" t="s">
        <v>578</v>
      </c>
      <c r="C1271" s="1" t="s">
        <v>2</v>
      </c>
      <c r="D1271" s="1">
        <v>1</v>
      </c>
      <c r="E1271" s="1" t="s">
        <v>344</v>
      </c>
      <c r="F1271">
        <v>1</v>
      </c>
      <c r="G1271" t="str">
        <f>+VLOOKUP(bloque3_2[[#This Row],[niño]],BD.niños[[Código]:[sexo]],6,FALSE)</f>
        <v>5 y 6</v>
      </c>
      <c r="H1271" t="str">
        <f>+VLOOKUP(bloque3_2[[#This Row],[niño]],BD.niños[[Código]:[sexo]],7,FALSE)</f>
        <v>F</v>
      </c>
      <c r="I1271" s="1">
        <v>3</v>
      </c>
    </row>
    <row r="1272" spans="1:9" x14ac:dyDescent="0.55000000000000004">
      <c r="A1272" s="1">
        <v>41</v>
      </c>
      <c r="B1272" t="s">
        <v>578</v>
      </c>
      <c r="C1272" s="1" t="s">
        <v>2</v>
      </c>
      <c r="D1272" s="1">
        <v>1</v>
      </c>
      <c r="E1272" s="1" t="s">
        <v>348</v>
      </c>
      <c r="F1272">
        <v>1</v>
      </c>
      <c r="G1272" t="str">
        <f>+VLOOKUP(bloque3_2[[#This Row],[niño]],BD.niños[[Código]:[sexo]],6,FALSE)</f>
        <v>5 y 6</v>
      </c>
      <c r="H1272" t="str">
        <f>+VLOOKUP(bloque3_2[[#This Row],[niño]],BD.niños[[Código]:[sexo]],7,FALSE)</f>
        <v>M</v>
      </c>
      <c r="I1272" s="1">
        <v>3</v>
      </c>
    </row>
    <row r="1273" spans="1:9" x14ac:dyDescent="0.55000000000000004">
      <c r="A1273" s="1">
        <v>42</v>
      </c>
      <c r="B1273" t="s">
        <v>579</v>
      </c>
      <c r="C1273" s="1" t="s">
        <v>1</v>
      </c>
      <c r="D1273" s="1">
        <v>2</v>
      </c>
      <c r="E1273" s="1" t="s">
        <v>89</v>
      </c>
      <c r="F1273">
        <v>2</v>
      </c>
      <c r="G1273" t="str">
        <f>+VLOOKUP(bloque3_2[[#This Row],[niño]],BD.niños[[Código]:[sexo]],6,FALSE)</f>
        <v>9 y 10</v>
      </c>
      <c r="H1273" t="str">
        <f>+VLOOKUP(bloque3_2[[#This Row],[niño]],BD.niños[[Código]:[sexo]],7,FALSE)</f>
        <v>F</v>
      </c>
      <c r="I1273" s="1">
        <v>3</v>
      </c>
    </row>
    <row r="1274" spans="1:9" x14ac:dyDescent="0.55000000000000004">
      <c r="A1274" s="1">
        <v>42</v>
      </c>
      <c r="B1274" t="s">
        <v>579</v>
      </c>
      <c r="C1274" s="1" t="s">
        <v>1</v>
      </c>
      <c r="D1274" s="1">
        <v>2</v>
      </c>
      <c r="E1274" s="1" t="s">
        <v>93</v>
      </c>
      <c r="F1274">
        <v>2</v>
      </c>
      <c r="G1274" t="str">
        <f>+VLOOKUP(bloque3_2[[#This Row],[niño]],BD.niños[[Código]:[sexo]],6,FALSE)</f>
        <v>9 y 10</v>
      </c>
      <c r="H1274" t="str">
        <f>+VLOOKUP(bloque3_2[[#This Row],[niño]],BD.niños[[Código]:[sexo]],7,FALSE)</f>
        <v>F</v>
      </c>
      <c r="I1274" s="1">
        <v>3</v>
      </c>
    </row>
    <row r="1275" spans="1:9" x14ac:dyDescent="0.55000000000000004">
      <c r="A1275" s="1">
        <v>42</v>
      </c>
      <c r="B1275" t="s">
        <v>579</v>
      </c>
      <c r="C1275" s="1" t="s">
        <v>1</v>
      </c>
      <c r="D1275" s="1">
        <v>2</v>
      </c>
      <c r="E1275" s="1" t="s">
        <v>97</v>
      </c>
      <c r="F1275">
        <v>2</v>
      </c>
      <c r="G1275" t="str">
        <f>+VLOOKUP(bloque3_2[[#This Row],[niño]],BD.niños[[Código]:[sexo]],6,FALSE)</f>
        <v>9 y 10</v>
      </c>
      <c r="H1275" t="str">
        <f>+VLOOKUP(bloque3_2[[#This Row],[niño]],BD.niños[[Código]:[sexo]],7,FALSE)</f>
        <v>F</v>
      </c>
      <c r="I1275" s="1">
        <v>3</v>
      </c>
    </row>
    <row r="1276" spans="1:9" x14ac:dyDescent="0.55000000000000004">
      <c r="A1276" s="1">
        <v>42</v>
      </c>
      <c r="B1276" t="s">
        <v>579</v>
      </c>
      <c r="C1276" s="1" t="s">
        <v>1</v>
      </c>
      <c r="D1276" s="1">
        <v>2</v>
      </c>
      <c r="E1276" s="1" t="s">
        <v>101</v>
      </c>
      <c r="F1276">
        <v>2</v>
      </c>
      <c r="G1276" t="str">
        <f>+VLOOKUP(bloque3_2[[#This Row],[niño]],BD.niños[[Código]:[sexo]],6,FALSE)</f>
        <v>9 y 10</v>
      </c>
      <c r="H1276" t="str">
        <f>+VLOOKUP(bloque3_2[[#This Row],[niño]],BD.niños[[Código]:[sexo]],7,FALSE)</f>
        <v>F</v>
      </c>
      <c r="I1276" s="1">
        <v>3</v>
      </c>
    </row>
    <row r="1277" spans="1:9" x14ac:dyDescent="0.55000000000000004">
      <c r="A1277" s="1">
        <v>42</v>
      </c>
      <c r="B1277" t="s">
        <v>579</v>
      </c>
      <c r="C1277" s="1" t="s">
        <v>1</v>
      </c>
      <c r="D1277" s="1">
        <v>2</v>
      </c>
      <c r="E1277" s="1" t="s">
        <v>150</v>
      </c>
      <c r="F1277">
        <v>2</v>
      </c>
      <c r="G1277" t="str">
        <f>+VLOOKUP(bloque3_2[[#This Row],[niño]],BD.niños[[Código]:[sexo]],6,FALSE)</f>
        <v>5 y 6</v>
      </c>
      <c r="H1277" t="str">
        <f>+VLOOKUP(bloque3_2[[#This Row],[niño]],BD.niños[[Código]:[sexo]],7,FALSE)</f>
        <v>F</v>
      </c>
      <c r="I1277" s="1">
        <v>3</v>
      </c>
    </row>
    <row r="1278" spans="1:9" x14ac:dyDescent="0.55000000000000004">
      <c r="A1278" s="1">
        <v>42</v>
      </c>
      <c r="B1278" t="s">
        <v>579</v>
      </c>
      <c r="C1278" s="1" t="s">
        <v>1</v>
      </c>
      <c r="D1278" s="1">
        <v>2</v>
      </c>
      <c r="E1278" s="1" t="s">
        <v>153</v>
      </c>
      <c r="F1278">
        <v>2</v>
      </c>
      <c r="G1278" t="str">
        <f>+VLOOKUP(bloque3_2[[#This Row],[niño]],BD.niños[[Código]:[sexo]],6,FALSE)</f>
        <v>7 y 8</v>
      </c>
      <c r="H1278" t="str">
        <f>+VLOOKUP(bloque3_2[[#This Row],[niño]],BD.niños[[Código]:[sexo]],7,FALSE)</f>
        <v>M</v>
      </c>
      <c r="I1278" s="1">
        <v>3</v>
      </c>
    </row>
    <row r="1279" spans="1:9" x14ac:dyDescent="0.55000000000000004">
      <c r="A1279" s="1">
        <v>42</v>
      </c>
      <c r="B1279" t="s">
        <v>579</v>
      </c>
      <c r="C1279" s="1" t="s">
        <v>1</v>
      </c>
      <c r="D1279" s="1">
        <v>2</v>
      </c>
      <c r="E1279" s="1" t="s">
        <v>157</v>
      </c>
      <c r="F1279">
        <v>2</v>
      </c>
      <c r="G1279" t="str">
        <f>+VLOOKUP(bloque3_2[[#This Row],[niño]],BD.niños[[Código]:[sexo]],6,FALSE)</f>
        <v>7 y 8</v>
      </c>
      <c r="H1279" t="str">
        <f>+VLOOKUP(bloque3_2[[#This Row],[niño]],BD.niños[[Código]:[sexo]],7,FALSE)</f>
        <v>M</v>
      </c>
      <c r="I1279" s="1">
        <v>3</v>
      </c>
    </row>
    <row r="1280" spans="1:9" x14ac:dyDescent="0.55000000000000004">
      <c r="A1280" s="1">
        <v>42</v>
      </c>
      <c r="B1280" t="s">
        <v>579</v>
      </c>
      <c r="C1280" s="1" t="s">
        <v>1</v>
      </c>
      <c r="D1280" s="1">
        <v>2</v>
      </c>
      <c r="E1280" s="1" t="s">
        <v>164</v>
      </c>
      <c r="F1280">
        <v>2</v>
      </c>
      <c r="G1280" t="str">
        <f>+VLOOKUP(bloque3_2[[#This Row],[niño]],BD.niños[[Código]:[sexo]],6,FALSE)</f>
        <v>5 y 6</v>
      </c>
      <c r="H1280" t="str">
        <f>+VLOOKUP(bloque3_2[[#This Row],[niño]],BD.niños[[Código]:[sexo]],7,FALSE)</f>
        <v>M</v>
      </c>
      <c r="I1280" s="1">
        <v>3</v>
      </c>
    </row>
    <row r="1281" spans="1:9" x14ac:dyDescent="0.55000000000000004">
      <c r="A1281" s="1">
        <v>42</v>
      </c>
      <c r="B1281" t="s">
        <v>579</v>
      </c>
      <c r="C1281" s="1" t="s">
        <v>1</v>
      </c>
      <c r="D1281" s="1">
        <v>2</v>
      </c>
      <c r="E1281" s="1" t="s">
        <v>165</v>
      </c>
      <c r="F1281">
        <v>2</v>
      </c>
      <c r="G1281" t="str">
        <f>+VLOOKUP(bloque3_2[[#This Row],[niño]],BD.niños[[Código]:[sexo]],6,FALSE)</f>
        <v>5 y 6</v>
      </c>
      <c r="H1281" t="str">
        <f>+VLOOKUP(bloque3_2[[#This Row],[niño]],BD.niños[[Código]:[sexo]],7,FALSE)</f>
        <v>M</v>
      </c>
      <c r="I1281" s="1">
        <v>3</v>
      </c>
    </row>
    <row r="1282" spans="1:9" x14ac:dyDescent="0.55000000000000004">
      <c r="A1282" s="1">
        <v>42</v>
      </c>
      <c r="B1282" t="s">
        <v>579</v>
      </c>
      <c r="C1282" s="1" t="s">
        <v>1</v>
      </c>
      <c r="D1282" s="1">
        <v>2</v>
      </c>
      <c r="E1282" s="1" t="s">
        <v>168</v>
      </c>
      <c r="F1282">
        <v>2</v>
      </c>
      <c r="G1282" t="str">
        <f>+VLOOKUP(bloque3_2[[#This Row],[niño]],BD.niños[[Código]:[sexo]],6,FALSE)</f>
        <v>7 y 8</v>
      </c>
      <c r="H1282" t="str">
        <f>+VLOOKUP(bloque3_2[[#This Row],[niño]],BD.niños[[Código]:[sexo]],7,FALSE)</f>
        <v>F</v>
      </c>
      <c r="I1282" s="1">
        <v>3</v>
      </c>
    </row>
    <row r="1283" spans="1:9" x14ac:dyDescent="0.55000000000000004">
      <c r="A1283" s="1">
        <v>42</v>
      </c>
      <c r="B1283" t="s">
        <v>579</v>
      </c>
      <c r="C1283" s="1" t="s">
        <v>1</v>
      </c>
      <c r="D1283" s="1">
        <v>2</v>
      </c>
      <c r="E1283" s="1" t="s">
        <v>172</v>
      </c>
      <c r="F1283">
        <v>2</v>
      </c>
      <c r="G1283" t="str">
        <f>+VLOOKUP(bloque3_2[[#This Row],[niño]],BD.niños[[Código]:[sexo]],6,FALSE)</f>
        <v>7 y 8</v>
      </c>
      <c r="H1283" t="str">
        <f>+VLOOKUP(bloque3_2[[#This Row],[niño]],BD.niños[[Código]:[sexo]],7,FALSE)</f>
        <v>F</v>
      </c>
      <c r="I1283" s="1">
        <v>3</v>
      </c>
    </row>
    <row r="1284" spans="1:9" x14ac:dyDescent="0.55000000000000004">
      <c r="A1284" s="1">
        <v>42</v>
      </c>
      <c r="B1284" t="s">
        <v>579</v>
      </c>
      <c r="C1284" s="1" t="s">
        <v>1</v>
      </c>
      <c r="D1284" s="1">
        <v>2</v>
      </c>
      <c r="E1284" s="1" t="s">
        <v>176</v>
      </c>
      <c r="F1284">
        <v>2</v>
      </c>
      <c r="G1284" t="str">
        <f>+VLOOKUP(bloque3_2[[#This Row],[niño]],BD.niños[[Código]:[sexo]],6,FALSE)</f>
        <v>5 y 6</v>
      </c>
      <c r="H1284" t="str">
        <f>+VLOOKUP(bloque3_2[[#This Row],[niño]],BD.niños[[Código]:[sexo]],7,FALSE)</f>
        <v>F</v>
      </c>
      <c r="I1284" s="1">
        <v>3</v>
      </c>
    </row>
    <row r="1285" spans="1:9" x14ac:dyDescent="0.55000000000000004">
      <c r="A1285" s="1">
        <v>42</v>
      </c>
      <c r="B1285" t="s">
        <v>579</v>
      </c>
      <c r="C1285" s="1" t="s">
        <v>1</v>
      </c>
      <c r="D1285" s="1">
        <v>2</v>
      </c>
      <c r="E1285" s="1" t="s">
        <v>180</v>
      </c>
      <c r="F1285">
        <v>2</v>
      </c>
      <c r="G1285" t="str">
        <f>+VLOOKUP(bloque3_2[[#This Row],[niño]],BD.niños[[Código]:[sexo]],6,FALSE)</f>
        <v>7 y 8</v>
      </c>
      <c r="H1285" t="str">
        <f>+VLOOKUP(bloque3_2[[#This Row],[niño]],BD.niños[[Código]:[sexo]],7,FALSE)</f>
        <v>F</v>
      </c>
      <c r="I1285" s="1">
        <v>3</v>
      </c>
    </row>
    <row r="1286" spans="1:9" x14ac:dyDescent="0.55000000000000004">
      <c r="A1286" s="1">
        <v>42</v>
      </c>
      <c r="B1286" t="s">
        <v>579</v>
      </c>
      <c r="C1286" s="1" t="s">
        <v>1</v>
      </c>
      <c r="D1286" s="1">
        <v>2</v>
      </c>
      <c r="E1286" s="1" t="s">
        <v>234</v>
      </c>
      <c r="F1286">
        <v>2</v>
      </c>
      <c r="G1286" t="str">
        <f>+VLOOKUP(bloque3_2[[#This Row],[niño]],BD.niños[[Código]:[sexo]],6,FALSE)</f>
        <v>9 y 10</v>
      </c>
      <c r="H1286" t="str">
        <f>+VLOOKUP(bloque3_2[[#This Row],[niño]],BD.niños[[Código]:[sexo]],7,FALSE)</f>
        <v>M</v>
      </c>
      <c r="I1286" s="1">
        <v>3</v>
      </c>
    </row>
    <row r="1287" spans="1:9" x14ac:dyDescent="0.55000000000000004">
      <c r="A1287" s="1">
        <v>42</v>
      </c>
      <c r="B1287" t="s">
        <v>579</v>
      </c>
      <c r="C1287" s="1" t="s">
        <v>1</v>
      </c>
      <c r="D1287" s="1">
        <v>2</v>
      </c>
      <c r="E1287" s="1" t="s">
        <v>238</v>
      </c>
      <c r="F1287">
        <v>2</v>
      </c>
      <c r="G1287" t="str">
        <f>+VLOOKUP(bloque3_2[[#This Row],[niño]],BD.niños[[Código]:[sexo]],6,FALSE)</f>
        <v>9 y 10</v>
      </c>
      <c r="H1287" t="str">
        <f>+VLOOKUP(bloque3_2[[#This Row],[niño]],BD.niños[[Código]:[sexo]],7,FALSE)</f>
        <v>M</v>
      </c>
      <c r="I1287" s="1">
        <v>3</v>
      </c>
    </row>
    <row r="1288" spans="1:9" x14ac:dyDescent="0.55000000000000004">
      <c r="A1288" s="1">
        <v>42</v>
      </c>
      <c r="B1288" t="s">
        <v>579</v>
      </c>
      <c r="C1288" s="1" t="s">
        <v>1</v>
      </c>
      <c r="D1288" s="1">
        <v>2</v>
      </c>
      <c r="E1288" s="1" t="s">
        <v>241</v>
      </c>
      <c r="F1288">
        <v>2</v>
      </c>
      <c r="G1288" t="str">
        <f>+VLOOKUP(bloque3_2[[#This Row],[niño]],BD.niños[[Código]:[sexo]],6,FALSE)</f>
        <v>9 y 10</v>
      </c>
      <c r="H1288" t="str">
        <f>+VLOOKUP(bloque3_2[[#This Row],[niño]],BD.niños[[Código]:[sexo]],7,FALSE)</f>
        <v>F</v>
      </c>
      <c r="I1288" s="1">
        <v>3</v>
      </c>
    </row>
    <row r="1289" spans="1:9" x14ac:dyDescent="0.55000000000000004">
      <c r="A1289" s="1">
        <v>42</v>
      </c>
      <c r="B1289" t="s">
        <v>579</v>
      </c>
      <c r="C1289" s="1" t="s">
        <v>1</v>
      </c>
      <c r="D1289" s="1">
        <v>2</v>
      </c>
      <c r="E1289" s="1" t="s">
        <v>245</v>
      </c>
      <c r="F1289">
        <v>2</v>
      </c>
      <c r="G1289" t="str">
        <f>+VLOOKUP(bloque3_2[[#This Row],[niño]],BD.niños[[Código]:[sexo]],6,FALSE)</f>
        <v>7 y 8</v>
      </c>
      <c r="H1289" t="str">
        <f>+VLOOKUP(bloque3_2[[#This Row],[niño]],BD.niños[[Código]:[sexo]],7,FALSE)</f>
        <v>M</v>
      </c>
      <c r="I1289" s="1">
        <v>3</v>
      </c>
    </row>
    <row r="1290" spans="1:9" x14ac:dyDescent="0.55000000000000004">
      <c r="A1290" s="1">
        <v>42</v>
      </c>
      <c r="B1290" t="s">
        <v>579</v>
      </c>
      <c r="C1290" s="1" t="s">
        <v>1</v>
      </c>
      <c r="D1290" s="1">
        <v>2</v>
      </c>
      <c r="E1290" s="1" t="s">
        <v>249</v>
      </c>
      <c r="F1290">
        <v>2</v>
      </c>
      <c r="G1290" t="str">
        <f>+VLOOKUP(bloque3_2[[#This Row],[niño]],BD.niños[[Código]:[sexo]],6,FALSE)</f>
        <v>5 y 6</v>
      </c>
      <c r="H1290" t="str">
        <f>+VLOOKUP(bloque3_2[[#This Row],[niño]],BD.niños[[Código]:[sexo]],7,FALSE)</f>
        <v>M</v>
      </c>
      <c r="I1290" s="1">
        <v>3</v>
      </c>
    </row>
    <row r="1291" spans="1:9" x14ac:dyDescent="0.55000000000000004">
      <c r="A1291" s="1">
        <v>42</v>
      </c>
      <c r="B1291" t="s">
        <v>579</v>
      </c>
      <c r="C1291" s="1" t="s">
        <v>1</v>
      </c>
      <c r="D1291" s="1">
        <v>2</v>
      </c>
      <c r="E1291" s="1" t="s">
        <v>253</v>
      </c>
      <c r="F1291">
        <v>2</v>
      </c>
      <c r="G1291" t="str">
        <f>+VLOOKUP(bloque3_2[[#This Row],[niño]],BD.niños[[Código]:[sexo]],6,FALSE)</f>
        <v>7 y 8</v>
      </c>
      <c r="H1291" t="str">
        <f>+VLOOKUP(bloque3_2[[#This Row],[niño]],BD.niños[[Código]:[sexo]],7,FALSE)</f>
        <v>M</v>
      </c>
      <c r="I1291" s="1">
        <v>3</v>
      </c>
    </row>
    <row r="1292" spans="1:9" x14ac:dyDescent="0.55000000000000004">
      <c r="A1292" s="1">
        <v>42</v>
      </c>
      <c r="B1292" t="s">
        <v>579</v>
      </c>
      <c r="C1292" s="1" t="s">
        <v>1</v>
      </c>
      <c r="D1292" s="1">
        <v>2</v>
      </c>
      <c r="E1292" s="1" t="s">
        <v>257</v>
      </c>
      <c r="F1292">
        <v>2</v>
      </c>
      <c r="G1292" t="str">
        <f>+VLOOKUP(bloque3_2[[#This Row],[niño]],BD.niños[[Código]:[sexo]],6,FALSE)</f>
        <v>7 y 8</v>
      </c>
      <c r="H1292" t="str">
        <f>+VLOOKUP(bloque3_2[[#This Row],[niño]],BD.niños[[Código]:[sexo]],7,FALSE)</f>
        <v>M</v>
      </c>
      <c r="I1292" s="1">
        <v>3</v>
      </c>
    </row>
    <row r="1293" spans="1:9" x14ac:dyDescent="0.55000000000000004">
      <c r="A1293" s="1">
        <v>42</v>
      </c>
      <c r="B1293" t="s">
        <v>579</v>
      </c>
      <c r="C1293" s="1" t="s">
        <v>1</v>
      </c>
      <c r="D1293" s="1">
        <v>2</v>
      </c>
      <c r="E1293" s="1" t="s">
        <v>299</v>
      </c>
      <c r="F1293">
        <v>2</v>
      </c>
      <c r="G1293" t="str">
        <f>+VLOOKUP(bloque3_2[[#This Row],[niño]],BD.niños[[Código]:[sexo]],6,FALSE)</f>
        <v>7 y 8</v>
      </c>
      <c r="H1293" t="str">
        <f>+VLOOKUP(bloque3_2[[#This Row],[niño]],BD.niños[[Código]:[sexo]],7,FALSE)</f>
        <v>M</v>
      </c>
      <c r="I1293" s="1">
        <v>3</v>
      </c>
    </row>
    <row r="1294" spans="1:9" x14ac:dyDescent="0.55000000000000004">
      <c r="A1294" s="1">
        <v>42</v>
      </c>
      <c r="B1294" t="s">
        <v>579</v>
      </c>
      <c r="C1294" s="1" t="s">
        <v>1</v>
      </c>
      <c r="D1294" s="1">
        <v>2</v>
      </c>
      <c r="E1294" s="1" t="s">
        <v>301</v>
      </c>
      <c r="F1294">
        <v>2</v>
      </c>
      <c r="G1294" t="str">
        <f>+VLOOKUP(bloque3_2[[#This Row],[niño]],BD.niños[[Código]:[sexo]],6,FALSE)</f>
        <v>5 y 6</v>
      </c>
      <c r="H1294" t="str">
        <f>+VLOOKUP(bloque3_2[[#This Row],[niño]],BD.niños[[Código]:[sexo]],7,FALSE)</f>
        <v>M</v>
      </c>
      <c r="I1294" s="1">
        <v>3</v>
      </c>
    </row>
    <row r="1295" spans="1:9" x14ac:dyDescent="0.55000000000000004">
      <c r="A1295" s="1">
        <v>42</v>
      </c>
      <c r="B1295" t="s">
        <v>579</v>
      </c>
      <c r="C1295" s="1" t="s">
        <v>1</v>
      </c>
      <c r="D1295" s="1">
        <v>2</v>
      </c>
      <c r="E1295" s="1" t="s">
        <v>305</v>
      </c>
      <c r="F1295">
        <v>2</v>
      </c>
      <c r="G1295" t="str">
        <f>+VLOOKUP(bloque3_2[[#This Row],[niño]],BD.niños[[Código]:[sexo]],6,FALSE)</f>
        <v>7 y 8</v>
      </c>
      <c r="H1295" t="str">
        <f>+VLOOKUP(bloque3_2[[#This Row],[niño]],BD.niños[[Código]:[sexo]],7,FALSE)</f>
        <v>M</v>
      </c>
      <c r="I1295" s="1">
        <v>3</v>
      </c>
    </row>
    <row r="1296" spans="1:9" x14ac:dyDescent="0.55000000000000004">
      <c r="A1296" s="1">
        <v>42</v>
      </c>
      <c r="B1296" t="s">
        <v>579</v>
      </c>
      <c r="C1296" s="1" t="s">
        <v>1</v>
      </c>
      <c r="D1296" s="1">
        <v>2</v>
      </c>
      <c r="E1296" s="1" t="s">
        <v>308</v>
      </c>
      <c r="F1296">
        <v>2</v>
      </c>
      <c r="G1296" t="str">
        <f>+VLOOKUP(bloque3_2[[#This Row],[niño]],BD.niños[[Código]:[sexo]],6,FALSE)</f>
        <v>9 y 10</v>
      </c>
      <c r="H1296" t="str">
        <f>+VLOOKUP(bloque3_2[[#This Row],[niño]],BD.niños[[Código]:[sexo]],7,FALSE)</f>
        <v>M</v>
      </c>
      <c r="I1296" s="1">
        <v>3</v>
      </c>
    </row>
    <row r="1297" spans="1:9" x14ac:dyDescent="0.55000000000000004">
      <c r="A1297" s="1">
        <v>42</v>
      </c>
      <c r="B1297" t="s">
        <v>579</v>
      </c>
      <c r="C1297" s="1" t="s">
        <v>1</v>
      </c>
      <c r="D1297" s="1">
        <v>2</v>
      </c>
      <c r="E1297" s="1" t="s">
        <v>311</v>
      </c>
      <c r="F1297">
        <v>2</v>
      </c>
      <c r="G1297" t="str">
        <f>+VLOOKUP(bloque3_2[[#This Row],[niño]],BD.niños[[Código]:[sexo]],6,FALSE)</f>
        <v>9 y 10</v>
      </c>
      <c r="H1297" t="str">
        <f>+VLOOKUP(bloque3_2[[#This Row],[niño]],BD.niños[[Código]:[sexo]],7,FALSE)</f>
        <v>M</v>
      </c>
      <c r="I1297" s="1">
        <v>3</v>
      </c>
    </row>
    <row r="1298" spans="1:9" x14ac:dyDescent="0.55000000000000004">
      <c r="A1298" s="1">
        <v>42</v>
      </c>
      <c r="B1298" t="s">
        <v>579</v>
      </c>
      <c r="C1298" s="1" t="s">
        <v>1</v>
      </c>
      <c r="D1298" s="1">
        <v>2</v>
      </c>
      <c r="E1298" s="1" t="s">
        <v>314</v>
      </c>
      <c r="F1298">
        <v>2</v>
      </c>
      <c r="G1298" t="str">
        <f>+VLOOKUP(bloque3_2[[#This Row],[niño]],BD.niños[[Código]:[sexo]],6,FALSE)</f>
        <v>9 y 10</v>
      </c>
      <c r="H1298" t="str">
        <f>+VLOOKUP(bloque3_2[[#This Row],[niño]],BD.niños[[Código]:[sexo]],7,FALSE)</f>
        <v>M</v>
      </c>
      <c r="I1298" s="1">
        <v>3</v>
      </c>
    </row>
    <row r="1299" spans="1:9" x14ac:dyDescent="0.55000000000000004">
      <c r="A1299" s="1">
        <v>42</v>
      </c>
      <c r="B1299" t="s">
        <v>579</v>
      </c>
      <c r="C1299" s="1" t="s">
        <v>1</v>
      </c>
      <c r="D1299" s="1">
        <v>2</v>
      </c>
      <c r="E1299" s="1" t="s">
        <v>372</v>
      </c>
      <c r="F1299">
        <v>2</v>
      </c>
      <c r="G1299" t="str">
        <f>+VLOOKUP(bloque3_2[[#This Row],[niño]],BD.niños[[Código]:[sexo]],6,FALSE)</f>
        <v>9 y 10</v>
      </c>
      <c r="H1299" t="str">
        <f>+VLOOKUP(bloque3_2[[#This Row],[niño]],BD.niños[[Código]:[sexo]],7,FALSE)</f>
        <v>M</v>
      </c>
      <c r="I1299" s="1">
        <v>3</v>
      </c>
    </row>
    <row r="1300" spans="1:9" x14ac:dyDescent="0.55000000000000004">
      <c r="A1300" s="1">
        <v>42</v>
      </c>
      <c r="B1300" t="s">
        <v>579</v>
      </c>
      <c r="C1300" s="1" t="s">
        <v>1</v>
      </c>
      <c r="D1300" s="1">
        <v>2</v>
      </c>
      <c r="E1300" s="1" t="s">
        <v>337</v>
      </c>
      <c r="F1300">
        <v>2</v>
      </c>
      <c r="G1300" t="str">
        <f>+VLOOKUP(bloque3_2[[#This Row],[niño]],BD.niños[[Código]:[sexo]],6,FALSE)</f>
        <v>7 y 8</v>
      </c>
      <c r="H1300" t="str">
        <f>+VLOOKUP(bloque3_2[[#This Row],[niño]],BD.niños[[Código]:[sexo]],7,FALSE)</f>
        <v>M</v>
      </c>
      <c r="I1300" s="1">
        <v>3</v>
      </c>
    </row>
    <row r="1301" spans="1:9" x14ac:dyDescent="0.55000000000000004">
      <c r="A1301" s="1">
        <v>42</v>
      </c>
      <c r="B1301" t="s">
        <v>579</v>
      </c>
      <c r="C1301" s="1" t="s">
        <v>1</v>
      </c>
      <c r="D1301" s="1">
        <v>2</v>
      </c>
      <c r="E1301" s="1" t="s">
        <v>341</v>
      </c>
      <c r="F1301">
        <v>2</v>
      </c>
      <c r="G1301" t="str">
        <f>+VLOOKUP(bloque3_2[[#This Row],[niño]],BD.niños[[Código]:[sexo]],6,FALSE)</f>
        <v>7 y 8</v>
      </c>
      <c r="H1301" t="str">
        <f>+VLOOKUP(bloque3_2[[#This Row],[niño]],BD.niños[[Código]:[sexo]],7,FALSE)</f>
        <v>F</v>
      </c>
      <c r="I1301" s="1">
        <v>3</v>
      </c>
    </row>
    <row r="1302" spans="1:9" x14ac:dyDescent="0.55000000000000004">
      <c r="A1302" s="1">
        <v>42</v>
      </c>
      <c r="B1302" t="s">
        <v>579</v>
      </c>
      <c r="C1302" s="1" t="s">
        <v>1</v>
      </c>
      <c r="D1302" s="1">
        <v>2</v>
      </c>
      <c r="E1302" s="1" t="s">
        <v>344</v>
      </c>
      <c r="F1302">
        <v>2</v>
      </c>
      <c r="G1302" t="str">
        <f>+VLOOKUP(bloque3_2[[#This Row],[niño]],BD.niños[[Código]:[sexo]],6,FALSE)</f>
        <v>5 y 6</v>
      </c>
      <c r="H1302" t="str">
        <f>+VLOOKUP(bloque3_2[[#This Row],[niño]],BD.niños[[Código]:[sexo]],7,FALSE)</f>
        <v>F</v>
      </c>
      <c r="I1302" s="1">
        <v>3</v>
      </c>
    </row>
    <row r="1303" spans="1:9" x14ac:dyDescent="0.55000000000000004">
      <c r="A1303" s="1">
        <v>42</v>
      </c>
      <c r="B1303" t="s">
        <v>579</v>
      </c>
      <c r="C1303" s="1" t="s">
        <v>1</v>
      </c>
      <c r="D1303" s="1">
        <v>2</v>
      </c>
      <c r="E1303" s="1" t="s">
        <v>348</v>
      </c>
      <c r="F1303">
        <v>2</v>
      </c>
      <c r="G1303" t="str">
        <f>+VLOOKUP(bloque3_2[[#This Row],[niño]],BD.niños[[Código]:[sexo]],6,FALSE)</f>
        <v>5 y 6</v>
      </c>
      <c r="H1303" t="str">
        <f>+VLOOKUP(bloque3_2[[#This Row],[niño]],BD.niños[[Código]:[sexo]],7,FALSE)</f>
        <v>M</v>
      </c>
      <c r="I1303" s="1">
        <v>3</v>
      </c>
    </row>
    <row r="1304" spans="1:9" x14ac:dyDescent="0.55000000000000004">
      <c r="A1304" s="1">
        <v>43</v>
      </c>
      <c r="B1304" t="s">
        <v>580</v>
      </c>
      <c r="C1304" s="1" t="s">
        <v>4</v>
      </c>
      <c r="D1304" s="1">
        <v>5</v>
      </c>
      <c r="E1304" s="1" t="s">
        <v>89</v>
      </c>
      <c r="F1304">
        <v>5</v>
      </c>
      <c r="G1304" t="str">
        <f>+VLOOKUP(bloque3_2[[#This Row],[niño]],BD.niños[[Código]:[sexo]],6,FALSE)</f>
        <v>9 y 10</v>
      </c>
      <c r="H1304" t="str">
        <f>+VLOOKUP(bloque3_2[[#This Row],[niño]],BD.niños[[Código]:[sexo]],7,FALSE)</f>
        <v>F</v>
      </c>
      <c r="I1304" s="1">
        <v>3</v>
      </c>
    </row>
    <row r="1305" spans="1:9" x14ac:dyDescent="0.55000000000000004">
      <c r="A1305" s="1">
        <v>43</v>
      </c>
      <c r="B1305" t="s">
        <v>580</v>
      </c>
      <c r="C1305" s="1" t="s">
        <v>4</v>
      </c>
      <c r="D1305" s="1">
        <v>5</v>
      </c>
      <c r="E1305" s="1" t="s">
        <v>93</v>
      </c>
      <c r="F1305">
        <v>5</v>
      </c>
      <c r="G1305" t="str">
        <f>+VLOOKUP(bloque3_2[[#This Row],[niño]],BD.niños[[Código]:[sexo]],6,FALSE)</f>
        <v>9 y 10</v>
      </c>
      <c r="H1305" t="str">
        <f>+VLOOKUP(bloque3_2[[#This Row],[niño]],BD.niños[[Código]:[sexo]],7,FALSE)</f>
        <v>F</v>
      </c>
      <c r="I1305" s="1">
        <v>3</v>
      </c>
    </row>
    <row r="1306" spans="1:9" x14ac:dyDescent="0.55000000000000004">
      <c r="A1306" s="1">
        <v>43</v>
      </c>
      <c r="B1306" t="s">
        <v>580</v>
      </c>
      <c r="C1306" s="1" t="s">
        <v>4</v>
      </c>
      <c r="D1306" s="1">
        <v>5</v>
      </c>
      <c r="E1306" s="1" t="s">
        <v>97</v>
      </c>
      <c r="F1306">
        <v>7</v>
      </c>
      <c r="G1306" t="str">
        <f>+VLOOKUP(bloque3_2[[#This Row],[niño]],BD.niños[[Código]:[sexo]],6,FALSE)</f>
        <v>9 y 10</v>
      </c>
      <c r="H1306" t="str">
        <f>+VLOOKUP(bloque3_2[[#This Row],[niño]],BD.niños[[Código]:[sexo]],7,FALSE)</f>
        <v>F</v>
      </c>
      <c r="I1306" s="1">
        <v>3</v>
      </c>
    </row>
    <row r="1307" spans="1:9" x14ac:dyDescent="0.55000000000000004">
      <c r="A1307" s="1">
        <v>43</v>
      </c>
      <c r="B1307" t="s">
        <v>580</v>
      </c>
      <c r="C1307" s="1" t="s">
        <v>4</v>
      </c>
      <c r="D1307" s="1">
        <v>5</v>
      </c>
      <c r="E1307" s="1" t="s">
        <v>101</v>
      </c>
      <c r="F1307">
        <v>5</v>
      </c>
      <c r="G1307" t="str">
        <f>+VLOOKUP(bloque3_2[[#This Row],[niño]],BD.niños[[Código]:[sexo]],6,FALSE)</f>
        <v>9 y 10</v>
      </c>
      <c r="H1307" t="str">
        <f>+VLOOKUP(bloque3_2[[#This Row],[niño]],BD.niños[[Código]:[sexo]],7,FALSE)</f>
        <v>F</v>
      </c>
      <c r="I1307" s="1">
        <v>3</v>
      </c>
    </row>
    <row r="1308" spans="1:9" x14ac:dyDescent="0.55000000000000004">
      <c r="A1308" s="1">
        <v>43</v>
      </c>
      <c r="B1308" t="s">
        <v>580</v>
      </c>
      <c r="C1308" s="1" t="s">
        <v>4</v>
      </c>
      <c r="D1308" s="1">
        <v>5</v>
      </c>
      <c r="E1308" s="1" t="s">
        <v>150</v>
      </c>
      <c r="F1308">
        <v>5</v>
      </c>
      <c r="G1308" t="str">
        <f>+VLOOKUP(bloque3_2[[#This Row],[niño]],BD.niños[[Código]:[sexo]],6,FALSE)</f>
        <v>5 y 6</v>
      </c>
      <c r="H1308" t="str">
        <f>+VLOOKUP(bloque3_2[[#This Row],[niño]],BD.niños[[Código]:[sexo]],7,FALSE)</f>
        <v>F</v>
      </c>
      <c r="I1308" s="1">
        <v>3</v>
      </c>
    </row>
    <row r="1309" spans="1:9" x14ac:dyDescent="0.55000000000000004">
      <c r="A1309" s="1">
        <v>43</v>
      </c>
      <c r="B1309" t="s">
        <v>580</v>
      </c>
      <c r="C1309" s="1" t="s">
        <v>4</v>
      </c>
      <c r="D1309" s="1">
        <v>5</v>
      </c>
      <c r="E1309" s="1" t="s">
        <v>153</v>
      </c>
      <c r="F1309">
        <v>5</v>
      </c>
      <c r="G1309" t="str">
        <f>+VLOOKUP(bloque3_2[[#This Row],[niño]],BD.niños[[Código]:[sexo]],6,FALSE)</f>
        <v>7 y 8</v>
      </c>
      <c r="H1309" t="str">
        <f>+VLOOKUP(bloque3_2[[#This Row],[niño]],BD.niños[[Código]:[sexo]],7,FALSE)</f>
        <v>M</v>
      </c>
      <c r="I1309" s="1">
        <v>3</v>
      </c>
    </row>
    <row r="1310" spans="1:9" x14ac:dyDescent="0.55000000000000004">
      <c r="A1310" s="1">
        <v>43</v>
      </c>
      <c r="B1310" t="s">
        <v>580</v>
      </c>
      <c r="C1310" s="1" t="s">
        <v>4</v>
      </c>
      <c r="D1310" s="1">
        <v>5</v>
      </c>
      <c r="E1310" s="1" t="s">
        <v>157</v>
      </c>
      <c r="F1310">
        <v>2</v>
      </c>
      <c r="G1310" t="str">
        <f>+VLOOKUP(bloque3_2[[#This Row],[niño]],BD.niños[[Código]:[sexo]],6,FALSE)</f>
        <v>7 y 8</v>
      </c>
      <c r="H1310" t="str">
        <f>+VLOOKUP(bloque3_2[[#This Row],[niño]],BD.niños[[Código]:[sexo]],7,FALSE)</f>
        <v>M</v>
      </c>
      <c r="I1310" s="1">
        <v>3</v>
      </c>
    </row>
    <row r="1311" spans="1:9" x14ac:dyDescent="0.55000000000000004">
      <c r="A1311" s="1">
        <v>43</v>
      </c>
      <c r="B1311" t="s">
        <v>580</v>
      </c>
      <c r="C1311" s="1" t="s">
        <v>4</v>
      </c>
      <c r="D1311" s="1">
        <v>5</v>
      </c>
      <c r="E1311" s="1" t="s">
        <v>164</v>
      </c>
      <c r="F1311">
        <v>5</v>
      </c>
      <c r="G1311" t="str">
        <f>+VLOOKUP(bloque3_2[[#This Row],[niño]],BD.niños[[Código]:[sexo]],6,FALSE)</f>
        <v>5 y 6</v>
      </c>
      <c r="H1311" t="str">
        <f>+VLOOKUP(bloque3_2[[#This Row],[niño]],BD.niños[[Código]:[sexo]],7,FALSE)</f>
        <v>M</v>
      </c>
      <c r="I1311" s="1">
        <v>3</v>
      </c>
    </row>
    <row r="1312" spans="1:9" x14ac:dyDescent="0.55000000000000004">
      <c r="A1312" s="1">
        <v>43</v>
      </c>
      <c r="B1312" t="s">
        <v>580</v>
      </c>
      <c r="C1312" s="1" t="s">
        <v>4</v>
      </c>
      <c r="D1312" s="1">
        <v>5</v>
      </c>
      <c r="E1312" s="1" t="s">
        <v>165</v>
      </c>
      <c r="F1312">
        <v>6</v>
      </c>
      <c r="G1312" t="str">
        <f>+VLOOKUP(bloque3_2[[#This Row],[niño]],BD.niños[[Código]:[sexo]],6,FALSE)</f>
        <v>5 y 6</v>
      </c>
      <c r="H1312" t="str">
        <f>+VLOOKUP(bloque3_2[[#This Row],[niño]],BD.niños[[Código]:[sexo]],7,FALSE)</f>
        <v>M</v>
      </c>
      <c r="I1312" s="1">
        <v>3</v>
      </c>
    </row>
    <row r="1313" spans="1:9" x14ac:dyDescent="0.55000000000000004">
      <c r="A1313" s="1">
        <v>43</v>
      </c>
      <c r="B1313" t="s">
        <v>580</v>
      </c>
      <c r="C1313" s="1" t="s">
        <v>4</v>
      </c>
      <c r="D1313" s="1">
        <v>5</v>
      </c>
      <c r="E1313" s="1" t="s">
        <v>168</v>
      </c>
      <c r="F1313">
        <v>5</v>
      </c>
      <c r="G1313" t="str">
        <f>+VLOOKUP(bloque3_2[[#This Row],[niño]],BD.niños[[Código]:[sexo]],6,FALSE)</f>
        <v>7 y 8</v>
      </c>
      <c r="H1313" t="str">
        <f>+VLOOKUP(bloque3_2[[#This Row],[niño]],BD.niños[[Código]:[sexo]],7,FALSE)</f>
        <v>F</v>
      </c>
      <c r="I1313" s="1">
        <v>3</v>
      </c>
    </row>
    <row r="1314" spans="1:9" x14ac:dyDescent="0.55000000000000004">
      <c r="A1314" s="1">
        <v>43</v>
      </c>
      <c r="B1314" t="s">
        <v>580</v>
      </c>
      <c r="C1314" s="1" t="s">
        <v>4</v>
      </c>
      <c r="D1314" s="1">
        <v>5</v>
      </c>
      <c r="E1314" s="1" t="s">
        <v>172</v>
      </c>
      <c r="F1314">
        <v>5</v>
      </c>
      <c r="G1314" t="str">
        <f>+VLOOKUP(bloque3_2[[#This Row],[niño]],BD.niños[[Código]:[sexo]],6,FALSE)</f>
        <v>7 y 8</v>
      </c>
      <c r="H1314" t="str">
        <f>+VLOOKUP(bloque3_2[[#This Row],[niño]],BD.niños[[Código]:[sexo]],7,FALSE)</f>
        <v>F</v>
      </c>
      <c r="I1314" s="1">
        <v>3</v>
      </c>
    </row>
    <row r="1315" spans="1:9" x14ac:dyDescent="0.55000000000000004">
      <c r="A1315" s="1">
        <v>43</v>
      </c>
      <c r="B1315" t="s">
        <v>580</v>
      </c>
      <c r="C1315" s="1" t="s">
        <v>4</v>
      </c>
      <c r="D1315" s="1">
        <v>5</v>
      </c>
      <c r="E1315" s="1" t="s">
        <v>176</v>
      </c>
      <c r="F1315">
        <v>5</v>
      </c>
      <c r="G1315" t="str">
        <f>+VLOOKUP(bloque3_2[[#This Row],[niño]],BD.niños[[Código]:[sexo]],6,FALSE)</f>
        <v>5 y 6</v>
      </c>
      <c r="H1315" t="str">
        <f>+VLOOKUP(bloque3_2[[#This Row],[niño]],BD.niños[[Código]:[sexo]],7,FALSE)</f>
        <v>F</v>
      </c>
      <c r="I1315" s="1">
        <v>3</v>
      </c>
    </row>
    <row r="1316" spans="1:9" x14ac:dyDescent="0.55000000000000004">
      <c r="A1316" s="1">
        <v>43</v>
      </c>
      <c r="B1316" t="s">
        <v>580</v>
      </c>
      <c r="C1316" s="1" t="s">
        <v>4</v>
      </c>
      <c r="D1316" s="1">
        <v>5</v>
      </c>
      <c r="E1316" s="1" t="s">
        <v>180</v>
      </c>
      <c r="F1316">
        <v>5</v>
      </c>
      <c r="G1316" t="str">
        <f>+VLOOKUP(bloque3_2[[#This Row],[niño]],BD.niños[[Código]:[sexo]],6,FALSE)</f>
        <v>7 y 8</v>
      </c>
      <c r="H1316" t="str">
        <f>+VLOOKUP(bloque3_2[[#This Row],[niño]],BD.niños[[Código]:[sexo]],7,FALSE)</f>
        <v>F</v>
      </c>
      <c r="I1316" s="1">
        <v>3</v>
      </c>
    </row>
    <row r="1317" spans="1:9" x14ac:dyDescent="0.55000000000000004">
      <c r="A1317" s="1">
        <v>43</v>
      </c>
      <c r="B1317" t="s">
        <v>580</v>
      </c>
      <c r="C1317" s="1" t="s">
        <v>4</v>
      </c>
      <c r="D1317" s="1">
        <v>5</v>
      </c>
      <c r="E1317" s="1" t="s">
        <v>234</v>
      </c>
      <c r="F1317">
        <v>5</v>
      </c>
      <c r="G1317" t="str">
        <f>+VLOOKUP(bloque3_2[[#This Row],[niño]],BD.niños[[Código]:[sexo]],6,FALSE)</f>
        <v>9 y 10</v>
      </c>
      <c r="H1317" t="str">
        <f>+VLOOKUP(bloque3_2[[#This Row],[niño]],BD.niños[[Código]:[sexo]],7,FALSE)</f>
        <v>M</v>
      </c>
      <c r="I1317" s="1">
        <v>3</v>
      </c>
    </row>
    <row r="1318" spans="1:9" x14ac:dyDescent="0.55000000000000004">
      <c r="A1318" s="1">
        <v>43</v>
      </c>
      <c r="B1318" t="s">
        <v>580</v>
      </c>
      <c r="C1318" s="1" t="s">
        <v>4</v>
      </c>
      <c r="D1318" s="1">
        <v>5</v>
      </c>
      <c r="E1318" s="1" t="s">
        <v>238</v>
      </c>
      <c r="F1318">
        <v>5</v>
      </c>
      <c r="G1318" t="str">
        <f>+VLOOKUP(bloque3_2[[#This Row],[niño]],BD.niños[[Código]:[sexo]],6,FALSE)</f>
        <v>9 y 10</v>
      </c>
      <c r="H1318" t="str">
        <f>+VLOOKUP(bloque3_2[[#This Row],[niño]],BD.niños[[Código]:[sexo]],7,FALSE)</f>
        <v>M</v>
      </c>
      <c r="I1318" s="1">
        <v>3</v>
      </c>
    </row>
    <row r="1319" spans="1:9" x14ac:dyDescent="0.55000000000000004">
      <c r="A1319" s="1">
        <v>43</v>
      </c>
      <c r="B1319" t="s">
        <v>580</v>
      </c>
      <c r="C1319" s="1" t="s">
        <v>4</v>
      </c>
      <c r="D1319" s="1">
        <v>5</v>
      </c>
      <c r="E1319" s="1" t="s">
        <v>241</v>
      </c>
      <c r="F1319">
        <v>7</v>
      </c>
      <c r="G1319" t="str">
        <f>+VLOOKUP(bloque3_2[[#This Row],[niño]],BD.niños[[Código]:[sexo]],6,FALSE)</f>
        <v>9 y 10</v>
      </c>
      <c r="H1319" t="str">
        <f>+VLOOKUP(bloque3_2[[#This Row],[niño]],BD.niños[[Código]:[sexo]],7,FALSE)</f>
        <v>F</v>
      </c>
      <c r="I1319" s="1">
        <v>3</v>
      </c>
    </row>
    <row r="1320" spans="1:9" x14ac:dyDescent="0.55000000000000004">
      <c r="A1320" s="1">
        <v>43</v>
      </c>
      <c r="B1320" t="s">
        <v>580</v>
      </c>
      <c r="C1320" s="1" t="s">
        <v>4</v>
      </c>
      <c r="D1320" s="1">
        <v>5</v>
      </c>
      <c r="E1320" s="1" t="s">
        <v>245</v>
      </c>
      <c r="F1320">
        <v>5</v>
      </c>
      <c r="G1320" t="str">
        <f>+VLOOKUP(bloque3_2[[#This Row],[niño]],BD.niños[[Código]:[sexo]],6,FALSE)</f>
        <v>7 y 8</v>
      </c>
      <c r="H1320" t="str">
        <f>+VLOOKUP(bloque3_2[[#This Row],[niño]],BD.niños[[Código]:[sexo]],7,FALSE)</f>
        <v>M</v>
      </c>
      <c r="I1320" s="1">
        <v>3</v>
      </c>
    </row>
    <row r="1321" spans="1:9" x14ac:dyDescent="0.55000000000000004">
      <c r="A1321" s="1">
        <v>43</v>
      </c>
      <c r="B1321" t="s">
        <v>580</v>
      </c>
      <c r="C1321" s="1" t="s">
        <v>4</v>
      </c>
      <c r="D1321" s="1">
        <v>5</v>
      </c>
      <c r="E1321" s="1" t="s">
        <v>249</v>
      </c>
      <c r="F1321">
        <v>5</v>
      </c>
      <c r="G1321" t="str">
        <f>+VLOOKUP(bloque3_2[[#This Row],[niño]],BD.niños[[Código]:[sexo]],6,FALSE)</f>
        <v>5 y 6</v>
      </c>
      <c r="H1321" t="str">
        <f>+VLOOKUP(bloque3_2[[#This Row],[niño]],BD.niños[[Código]:[sexo]],7,FALSE)</f>
        <v>M</v>
      </c>
      <c r="I1321" s="1">
        <v>3</v>
      </c>
    </row>
    <row r="1322" spans="1:9" x14ac:dyDescent="0.55000000000000004">
      <c r="A1322" s="1">
        <v>43</v>
      </c>
      <c r="B1322" t="s">
        <v>580</v>
      </c>
      <c r="C1322" s="1" t="s">
        <v>4</v>
      </c>
      <c r="D1322" s="1">
        <v>5</v>
      </c>
      <c r="E1322" s="1" t="s">
        <v>253</v>
      </c>
      <c r="F1322">
        <v>5</v>
      </c>
      <c r="G1322" t="str">
        <f>+VLOOKUP(bloque3_2[[#This Row],[niño]],BD.niños[[Código]:[sexo]],6,FALSE)</f>
        <v>7 y 8</v>
      </c>
      <c r="H1322" t="str">
        <f>+VLOOKUP(bloque3_2[[#This Row],[niño]],BD.niños[[Código]:[sexo]],7,FALSE)</f>
        <v>M</v>
      </c>
      <c r="I1322" s="1">
        <v>3</v>
      </c>
    </row>
    <row r="1323" spans="1:9" x14ac:dyDescent="0.55000000000000004">
      <c r="A1323" s="1">
        <v>43</v>
      </c>
      <c r="B1323" t="s">
        <v>580</v>
      </c>
      <c r="C1323" s="1" t="s">
        <v>4</v>
      </c>
      <c r="D1323" s="1">
        <v>5</v>
      </c>
      <c r="E1323" s="1" t="s">
        <v>257</v>
      </c>
      <c r="F1323">
        <v>7</v>
      </c>
      <c r="G1323" t="str">
        <f>+VLOOKUP(bloque3_2[[#This Row],[niño]],BD.niños[[Código]:[sexo]],6,FALSE)</f>
        <v>7 y 8</v>
      </c>
      <c r="H1323" t="str">
        <f>+VLOOKUP(bloque3_2[[#This Row],[niño]],BD.niños[[Código]:[sexo]],7,FALSE)</f>
        <v>M</v>
      </c>
      <c r="I1323" s="1">
        <v>3</v>
      </c>
    </row>
    <row r="1324" spans="1:9" x14ac:dyDescent="0.55000000000000004">
      <c r="A1324" s="1">
        <v>43</v>
      </c>
      <c r="B1324" t="s">
        <v>580</v>
      </c>
      <c r="C1324" s="1" t="s">
        <v>4</v>
      </c>
      <c r="D1324" s="1">
        <v>5</v>
      </c>
      <c r="E1324" s="1" t="s">
        <v>299</v>
      </c>
      <c r="F1324">
        <v>5</v>
      </c>
      <c r="G1324" t="str">
        <f>+VLOOKUP(bloque3_2[[#This Row],[niño]],BD.niños[[Código]:[sexo]],6,FALSE)</f>
        <v>7 y 8</v>
      </c>
      <c r="H1324" t="str">
        <f>+VLOOKUP(bloque3_2[[#This Row],[niño]],BD.niños[[Código]:[sexo]],7,FALSE)</f>
        <v>M</v>
      </c>
      <c r="I1324" s="1">
        <v>3</v>
      </c>
    </row>
    <row r="1325" spans="1:9" x14ac:dyDescent="0.55000000000000004">
      <c r="A1325" s="1">
        <v>43</v>
      </c>
      <c r="B1325" t="s">
        <v>580</v>
      </c>
      <c r="C1325" s="1" t="s">
        <v>4</v>
      </c>
      <c r="D1325" s="1">
        <v>5</v>
      </c>
      <c r="E1325" s="1" t="s">
        <v>301</v>
      </c>
      <c r="F1325">
        <v>6</v>
      </c>
      <c r="G1325" t="str">
        <f>+VLOOKUP(bloque3_2[[#This Row],[niño]],BD.niños[[Código]:[sexo]],6,FALSE)</f>
        <v>5 y 6</v>
      </c>
      <c r="H1325" t="str">
        <f>+VLOOKUP(bloque3_2[[#This Row],[niño]],BD.niños[[Código]:[sexo]],7,FALSE)</f>
        <v>M</v>
      </c>
      <c r="I1325" s="1">
        <v>3</v>
      </c>
    </row>
    <row r="1326" spans="1:9" x14ac:dyDescent="0.55000000000000004">
      <c r="A1326" s="1">
        <v>43</v>
      </c>
      <c r="B1326" t="s">
        <v>580</v>
      </c>
      <c r="C1326" s="1" t="s">
        <v>4</v>
      </c>
      <c r="D1326" s="1">
        <v>5</v>
      </c>
      <c r="E1326" s="1" t="s">
        <v>305</v>
      </c>
      <c r="F1326">
        <v>5</v>
      </c>
      <c r="G1326" t="str">
        <f>+VLOOKUP(bloque3_2[[#This Row],[niño]],BD.niños[[Código]:[sexo]],6,FALSE)</f>
        <v>7 y 8</v>
      </c>
      <c r="H1326" t="str">
        <f>+VLOOKUP(bloque3_2[[#This Row],[niño]],BD.niños[[Código]:[sexo]],7,FALSE)</f>
        <v>M</v>
      </c>
      <c r="I1326" s="1">
        <v>3</v>
      </c>
    </row>
    <row r="1327" spans="1:9" x14ac:dyDescent="0.55000000000000004">
      <c r="A1327" s="1">
        <v>43</v>
      </c>
      <c r="B1327" t="s">
        <v>580</v>
      </c>
      <c r="C1327" s="1" t="s">
        <v>4</v>
      </c>
      <c r="D1327" s="1">
        <v>5</v>
      </c>
      <c r="E1327" s="1" t="s">
        <v>308</v>
      </c>
      <c r="F1327">
        <v>5</v>
      </c>
      <c r="G1327" t="str">
        <f>+VLOOKUP(bloque3_2[[#This Row],[niño]],BD.niños[[Código]:[sexo]],6,FALSE)</f>
        <v>9 y 10</v>
      </c>
      <c r="H1327" t="str">
        <f>+VLOOKUP(bloque3_2[[#This Row],[niño]],BD.niños[[Código]:[sexo]],7,FALSE)</f>
        <v>M</v>
      </c>
      <c r="I1327" s="1">
        <v>3</v>
      </c>
    </row>
    <row r="1328" spans="1:9" x14ac:dyDescent="0.55000000000000004">
      <c r="A1328" s="1">
        <v>43</v>
      </c>
      <c r="B1328" t="s">
        <v>580</v>
      </c>
      <c r="C1328" s="1" t="s">
        <v>4</v>
      </c>
      <c r="D1328" s="1">
        <v>5</v>
      </c>
      <c r="E1328" s="1" t="s">
        <v>311</v>
      </c>
      <c r="F1328">
        <v>6</v>
      </c>
      <c r="G1328" t="str">
        <f>+VLOOKUP(bloque3_2[[#This Row],[niño]],BD.niños[[Código]:[sexo]],6,FALSE)</f>
        <v>9 y 10</v>
      </c>
      <c r="H1328" t="str">
        <f>+VLOOKUP(bloque3_2[[#This Row],[niño]],BD.niños[[Código]:[sexo]],7,FALSE)</f>
        <v>M</v>
      </c>
      <c r="I1328" s="1">
        <v>3</v>
      </c>
    </row>
    <row r="1329" spans="1:9" x14ac:dyDescent="0.55000000000000004">
      <c r="A1329" s="1">
        <v>43</v>
      </c>
      <c r="B1329" t="s">
        <v>580</v>
      </c>
      <c r="C1329" s="1" t="s">
        <v>4</v>
      </c>
      <c r="D1329" s="1">
        <v>5</v>
      </c>
      <c r="E1329" s="1" t="s">
        <v>314</v>
      </c>
      <c r="F1329">
        <v>5</v>
      </c>
      <c r="G1329" t="str">
        <f>+VLOOKUP(bloque3_2[[#This Row],[niño]],BD.niños[[Código]:[sexo]],6,FALSE)</f>
        <v>9 y 10</v>
      </c>
      <c r="H1329" t="str">
        <f>+VLOOKUP(bloque3_2[[#This Row],[niño]],BD.niños[[Código]:[sexo]],7,FALSE)</f>
        <v>M</v>
      </c>
      <c r="I1329" s="1">
        <v>3</v>
      </c>
    </row>
    <row r="1330" spans="1:9" x14ac:dyDescent="0.55000000000000004">
      <c r="A1330" s="1">
        <v>43</v>
      </c>
      <c r="B1330" t="s">
        <v>580</v>
      </c>
      <c r="C1330" s="1" t="s">
        <v>4</v>
      </c>
      <c r="D1330" s="1">
        <v>5</v>
      </c>
      <c r="E1330" s="1" t="s">
        <v>372</v>
      </c>
      <c r="F1330">
        <v>7</v>
      </c>
      <c r="G1330" t="str">
        <f>+VLOOKUP(bloque3_2[[#This Row],[niño]],BD.niños[[Código]:[sexo]],6,FALSE)</f>
        <v>9 y 10</v>
      </c>
      <c r="H1330" t="str">
        <f>+VLOOKUP(bloque3_2[[#This Row],[niño]],BD.niños[[Código]:[sexo]],7,FALSE)</f>
        <v>M</v>
      </c>
      <c r="I1330" s="1">
        <v>3</v>
      </c>
    </row>
    <row r="1331" spans="1:9" x14ac:dyDescent="0.55000000000000004">
      <c r="A1331" s="1">
        <v>43</v>
      </c>
      <c r="B1331" t="s">
        <v>580</v>
      </c>
      <c r="C1331" s="1" t="s">
        <v>4</v>
      </c>
      <c r="D1331" s="1">
        <v>5</v>
      </c>
      <c r="E1331" s="1" t="s">
        <v>337</v>
      </c>
      <c r="F1331">
        <v>5</v>
      </c>
      <c r="G1331" t="str">
        <f>+VLOOKUP(bloque3_2[[#This Row],[niño]],BD.niños[[Código]:[sexo]],6,FALSE)</f>
        <v>7 y 8</v>
      </c>
      <c r="H1331" t="str">
        <f>+VLOOKUP(bloque3_2[[#This Row],[niño]],BD.niños[[Código]:[sexo]],7,FALSE)</f>
        <v>M</v>
      </c>
      <c r="I1331" s="1">
        <v>3</v>
      </c>
    </row>
    <row r="1332" spans="1:9" x14ac:dyDescent="0.55000000000000004">
      <c r="A1332" s="1">
        <v>43</v>
      </c>
      <c r="B1332" t="s">
        <v>580</v>
      </c>
      <c r="C1332" s="1" t="s">
        <v>4</v>
      </c>
      <c r="D1332" s="1">
        <v>5</v>
      </c>
      <c r="E1332" s="1" t="s">
        <v>341</v>
      </c>
      <c r="F1332">
        <v>5</v>
      </c>
      <c r="G1332" t="str">
        <f>+VLOOKUP(bloque3_2[[#This Row],[niño]],BD.niños[[Código]:[sexo]],6,FALSE)</f>
        <v>7 y 8</v>
      </c>
      <c r="H1332" t="str">
        <f>+VLOOKUP(bloque3_2[[#This Row],[niño]],BD.niños[[Código]:[sexo]],7,FALSE)</f>
        <v>F</v>
      </c>
      <c r="I1332" s="1">
        <v>3</v>
      </c>
    </row>
    <row r="1333" spans="1:9" x14ac:dyDescent="0.55000000000000004">
      <c r="A1333" s="1">
        <v>43</v>
      </c>
      <c r="B1333" t="s">
        <v>580</v>
      </c>
      <c r="C1333" s="1" t="s">
        <v>4</v>
      </c>
      <c r="D1333" s="1">
        <v>5</v>
      </c>
      <c r="E1333" s="1" t="s">
        <v>344</v>
      </c>
      <c r="F1333">
        <v>5</v>
      </c>
      <c r="G1333" t="str">
        <f>+VLOOKUP(bloque3_2[[#This Row],[niño]],BD.niños[[Código]:[sexo]],6,FALSE)</f>
        <v>5 y 6</v>
      </c>
      <c r="H1333" t="str">
        <f>+VLOOKUP(bloque3_2[[#This Row],[niño]],BD.niños[[Código]:[sexo]],7,FALSE)</f>
        <v>F</v>
      </c>
      <c r="I1333" s="1">
        <v>3</v>
      </c>
    </row>
    <row r="1334" spans="1:9" x14ac:dyDescent="0.55000000000000004">
      <c r="A1334" s="1">
        <v>43</v>
      </c>
      <c r="B1334" t="s">
        <v>580</v>
      </c>
      <c r="C1334" s="1" t="s">
        <v>4</v>
      </c>
      <c r="D1334" s="1">
        <v>5</v>
      </c>
      <c r="E1334" s="1" t="s">
        <v>348</v>
      </c>
      <c r="F1334">
        <v>3</v>
      </c>
      <c r="G1334" t="str">
        <f>+VLOOKUP(bloque3_2[[#This Row],[niño]],BD.niños[[Código]:[sexo]],6,FALSE)</f>
        <v>5 y 6</v>
      </c>
      <c r="H1334" t="str">
        <f>+VLOOKUP(bloque3_2[[#This Row],[niño]],BD.niños[[Código]:[sexo]],7,FALSE)</f>
        <v>M</v>
      </c>
      <c r="I1334" s="1">
        <v>3</v>
      </c>
    </row>
    <row r="1335" spans="1:9" x14ac:dyDescent="0.55000000000000004">
      <c r="A1335" s="1">
        <v>44</v>
      </c>
      <c r="B1335" t="s">
        <v>581</v>
      </c>
      <c r="C1335" s="1" t="s">
        <v>1</v>
      </c>
      <c r="D1335" s="1">
        <v>2</v>
      </c>
      <c r="E1335" s="1" t="s">
        <v>89</v>
      </c>
      <c r="F1335">
        <v>2</v>
      </c>
      <c r="G1335" t="str">
        <f>+VLOOKUP(bloque3_2[[#This Row],[niño]],BD.niños[[Código]:[sexo]],6,FALSE)</f>
        <v>9 y 10</v>
      </c>
      <c r="H1335" t="str">
        <f>+VLOOKUP(bloque3_2[[#This Row],[niño]],BD.niños[[Código]:[sexo]],7,FALSE)</f>
        <v>F</v>
      </c>
      <c r="I1335" s="1">
        <v>3</v>
      </c>
    </row>
    <row r="1336" spans="1:9" x14ac:dyDescent="0.55000000000000004">
      <c r="A1336" s="1">
        <v>44</v>
      </c>
      <c r="B1336" t="s">
        <v>581</v>
      </c>
      <c r="C1336" s="1" t="s">
        <v>1</v>
      </c>
      <c r="D1336" s="1">
        <v>2</v>
      </c>
      <c r="E1336" s="1" t="s">
        <v>93</v>
      </c>
      <c r="F1336">
        <v>2</v>
      </c>
      <c r="G1336" t="str">
        <f>+VLOOKUP(bloque3_2[[#This Row],[niño]],BD.niños[[Código]:[sexo]],6,FALSE)</f>
        <v>9 y 10</v>
      </c>
      <c r="H1336" t="str">
        <f>+VLOOKUP(bloque3_2[[#This Row],[niño]],BD.niños[[Código]:[sexo]],7,FALSE)</f>
        <v>F</v>
      </c>
      <c r="I1336" s="1">
        <v>3</v>
      </c>
    </row>
    <row r="1337" spans="1:9" x14ac:dyDescent="0.55000000000000004">
      <c r="A1337" s="1">
        <v>44</v>
      </c>
      <c r="B1337" t="s">
        <v>581</v>
      </c>
      <c r="C1337" s="1" t="s">
        <v>1</v>
      </c>
      <c r="D1337" s="1">
        <v>2</v>
      </c>
      <c r="E1337" s="1" t="s">
        <v>97</v>
      </c>
      <c r="F1337">
        <v>2</v>
      </c>
      <c r="G1337" t="str">
        <f>+VLOOKUP(bloque3_2[[#This Row],[niño]],BD.niños[[Código]:[sexo]],6,FALSE)</f>
        <v>9 y 10</v>
      </c>
      <c r="H1337" t="str">
        <f>+VLOOKUP(bloque3_2[[#This Row],[niño]],BD.niños[[Código]:[sexo]],7,FALSE)</f>
        <v>F</v>
      </c>
      <c r="I1337" s="1">
        <v>3</v>
      </c>
    </row>
    <row r="1338" spans="1:9" x14ac:dyDescent="0.55000000000000004">
      <c r="A1338" s="1">
        <v>44</v>
      </c>
      <c r="B1338" t="s">
        <v>581</v>
      </c>
      <c r="C1338" s="1" t="s">
        <v>1</v>
      </c>
      <c r="D1338" s="1">
        <v>2</v>
      </c>
      <c r="E1338" s="1" t="s">
        <v>101</v>
      </c>
      <c r="F1338">
        <v>2</v>
      </c>
      <c r="G1338" t="str">
        <f>+VLOOKUP(bloque3_2[[#This Row],[niño]],BD.niños[[Código]:[sexo]],6,FALSE)</f>
        <v>9 y 10</v>
      </c>
      <c r="H1338" t="str">
        <f>+VLOOKUP(bloque3_2[[#This Row],[niño]],BD.niños[[Código]:[sexo]],7,FALSE)</f>
        <v>F</v>
      </c>
      <c r="I1338" s="1">
        <v>3</v>
      </c>
    </row>
    <row r="1339" spans="1:9" x14ac:dyDescent="0.55000000000000004">
      <c r="A1339" s="1">
        <v>44</v>
      </c>
      <c r="B1339" t="s">
        <v>581</v>
      </c>
      <c r="C1339" s="1" t="s">
        <v>1</v>
      </c>
      <c r="D1339" s="1">
        <v>2</v>
      </c>
      <c r="E1339" s="1" t="s">
        <v>150</v>
      </c>
      <c r="F1339">
        <v>2</v>
      </c>
      <c r="G1339" t="str">
        <f>+VLOOKUP(bloque3_2[[#This Row],[niño]],BD.niños[[Código]:[sexo]],6,FALSE)</f>
        <v>5 y 6</v>
      </c>
      <c r="H1339" t="str">
        <f>+VLOOKUP(bloque3_2[[#This Row],[niño]],BD.niños[[Código]:[sexo]],7,FALSE)</f>
        <v>F</v>
      </c>
      <c r="I1339" s="1">
        <v>3</v>
      </c>
    </row>
    <row r="1340" spans="1:9" x14ac:dyDescent="0.55000000000000004">
      <c r="A1340" s="1">
        <v>44</v>
      </c>
      <c r="B1340" t="s">
        <v>581</v>
      </c>
      <c r="C1340" s="1" t="s">
        <v>1</v>
      </c>
      <c r="D1340" s="1">
        <v>2</v>
      </c>
      <c r="E1340" s="1" t="s">
        <v>153</v>
      </c>
      <c r="F1340">
        <v>2</v>
      </c>
      <c r="G1340" t="str">
        <f>+VLOOKUP(bloque3_2[[#This Row],[niño]],BD.niños[[Código]:[sexo]],6,FALSE)</f>
        <v>7 y 8</v>
      </c>
      <c r="H1340" t="str">
        <f>+VLOOKUP(bloque3_2[[#This Row],[niño]],BD.niños[[Código]:[sexo]],7,FALSE)</f>
        <v>M</v>
      </c>
      <c r="I1340" s="1">
        <v>3</v>
      </c>
    </row>
    <row r="1341" spans="1:9" x14ac:dyDescent="0.55000000000000004">
      <c r="A1341" s="1">
        <v>44</v>
      </c>
      <c r="B1341" t="s">
        <v>581</v>
      </c>
      <c r="C1341" s="1" t="s">
        <v>1</v>
      </c>
      <c r="D1341" s="1">
        <v>2</v>
      </c>
      <c r="E1341" s="1" t="s">
        <v>157</v>
      </c>
      <c r="F1341">
        <v>2</v>
      </c>
      <c r="G1341" t="str">
        <f>+VLOOKUP(bloque3_2[[#This Row],[niño]],BD.niños[[Código]:[sexo]],6,FALSE)</f>
        <v>7 y 8</v>
      </c>
      <c r="H1341" t="str">
        <f>+VLOOKUP(bloque3_2[[#This Row],[niño]],BD.niños[[Código]:[sexo]],7,FALSE)</f>
        <v>M</v>
      </c>
      <c r="I1341" s="1">
        <v>3</v>
      </c>
    </row>
    <row r="1342" spans="1:9" x14ac:dyDescent="0.55000000000000004">
      <c r="A1342" s="1">
        <v>44</v>
      </c>
      <c r="B1342" t="s">
        <v>581</v>
      </c>
      <c r="C1342" s="1" t="s">
        <v>1</v>
      </c>
      <c r="D1342" s="1">
        <v>2</v>
      </c>
      <c r="E1342" s="1" t="s">
        <v>164</v>
      </c>
      <c r="F1342">
        <v>2</v>
      </c>
      <c r="G1342" t="str">
        <f>+VLOOKUP(bloque3_2[[#This Row],[niño]],BD.niños[[Código]:[sexo]],6,FALSE)</f>
        <v>5 y 6</v>
      </c>
      <c r="H1342" t="str">
        <f>+VLOOKUP(bloque3_2[[#This Row],[niño]],BD.niños[[Código]:[sexo]],7,FALSE)</f>
        <v>M</v>
      </c>
      <c r="I1342" s="1">
        <v>3</v>
      </c>
    </row>
    <row r="1343" spans="1:9" x14ac:dyDescent="0.55000000000000004">
      <c r="A1343" s="1">
        <v>44</v>
      </c>
      <c r="B1343" t="s">
        <v>581</v>
      </c>
      <c r="C1343" s="1" t="s">
        <v>1</v>
      </c>
      <c r="D1343" s="1">
        <v>2</v>
      </c>
      <c r="E1343" s="1" t="s">
        <v>165</v>
      </c>
      <c r="F1343">
        <v>2</v>
      </c>
      <c r="G1343" t="str">
        <f>+VLOOKUP(bloque3_2[[#This Row],[niño]],BD.niños[[Código]:[sexo]],6,FALSE)</f>
        <v>5 y 6</v>
      </c>
      <c r="H1343" t="str">
        <f>+VLOOKUP(bloque3_2[[#This Row],[niño]],BD.niños[[Código]:[sexo]],7,FALSE)</f>
        <v>M</v>
      </c>
      <c r="I1343" s="1">
        <v>3</v>
      </c>
    </row>
    <row r="1344" spans="1:9" x14ac:dyDescent="0.55000000000000004">
      <c r="A1344" s="1">
        <v>44</v>
      </c>
      <c r="B1344" t="s">
        <v>581</v>
      </c>
      <c r="C1344" s="1" t="s">
        <v>1</v>
      </c>
      <c r="D1344" s="1">
        <v>2</v>
      </c>
      <c r="E1344" s="1" t="s">
        <v>168</v>
      </c>
      <c r="F1344">
        <v>2</v>
      </c>
      <c r="G1344" t="str">
        <f>+VLOOKUP(bloque3_2[[#This Row],[niño]],BD.niños[[Código]:[sexo]],6,FALSE)</f>
        <v>7 y 8</v>
      </c>
      <c r="H1344" t="str">
        <f>+VLOOKUP(bloque3_2[[#This Row],[niño]],BD.niños[[Código]:[sexo]],7,FALSE)</f>
        <v>F</v>
      </c>
      <c r="I1344" s="1">
        <v>3</v>
      </c>
    </row>
    <row r="1345" spans="1:9" x14ac:dyDescent="0.55000000000000004">
      <c r="A1345" s="1">
        <v>44</v>
      </c>
      <c r="B1345" t="s">
        <v>581</v>
      </c>
      <c r="C1345" s="1" t="s">
        <v>1</v>
      </c>
      <c r="D1345" s="1">
        <v>2</v>
      </c>
      <c r="E1345" s="1" t="s">
        <v>172</v>
      </c>
      <c r="F1345">
        <v>2</v>
      </c>
      <c r="G1345" t="str">
        <f>+VLOOKUP(bloque3_2[[#This Row],[niño]],BD.niños[[Código]:[sexo]],6,FALSE)</f>
        <v>7 y 8</v>
      </c>
      <c r="H1345" t="str">
        <f>+VLOOKUP(bloque3_2[[#This Row],[niño]],BD.niños[[Código]:[sexo]],7,FALSE)</f>
        <v>F</v>
      </c>
      <c r="I1345" s="1">
        <v>3</v>
      </c>
    </row>
    <row r="1346" spans="1:9" x14ac:dyDescent="0.55000000000000004">
      <c r="A1346" s="1">
        <v>44</v>
      </c>
      <c r="B1346" t="s">
        <v>581</v>
      </c>
      <c r="C1346" s="1" t="s">
        <v>1</v>
      </c>
      <c r="D1346" s="1">
        <v>2</v>
      </c>
      <c r="E1346" s="1" t="s">
        <v>176</v>
      </c>
      <c r="F1346">
        <v>2</v>
      </c>
      <c r="G1346" t="str">
        <f>+VLOOKUP(bloque3_2[[#This Row],[niño]],BD.niños[[Código]:[sexo]],6,FALSE)</f>
        <v>5 y 6</v>
      </c>
      <c r="H1346" t="str">
        <f>+VLOOKUP(bloque3_2[[#This Row],[niño]],BD.niños[[Código]:[sexo]],7,FALSE)</f>
        <v>F</v>
      </c>
      <c r="I1346" s="1">
        <v>3</v>
      </c>
    </row>
    <row r="1347" spans="1:9" x14ac:dyDescent="0.55000000000000004">
      <c r="A1347" s="1">
        <v>44</v>
      </c>
      <c r="B1347" t="s">
        <v>581</v>
      </c>
      <c r="C1347" s="1" t="s">
        <v>1</v>
      </c>
      <c r="D1347" s="1">
        <v>2</v>
      </c>
      <c r="E1347" s="1" t="s">
        <v>180</v>
      </c>
      <c r="F1347">
        <v>2</v>
      </c>
      <c r="G1347" t="str">
        <f>+VLOOKUP(bloque3_2[[#This Row],[niño]],BD.niños[[Código]:[sexo]],6,FALSE)</f>
        <v>7 y 8</v>
      </c>
      <c r="H1347" t="str">
        <f>+VLOOKUP(bloque3_2[[#This Row],[niño]],BD.niños[[Código]:[sexo]],7,FALSE)</f>
        <v>F</v>
      </c>
      <c r="I1347" s="1">
        <v>3</v>
      </c>
    </row>
    <row r="1348" spans="1:9" x14ac:dyDescent="0.55000000000000004">
      <c r="A1348" s="1">
        <v>44</v>
      </c>
      <c r="B1348" t="s">
        <v>581</v>
      </c>
      <c r="C1348" s="1" t="s">
        <v>1</v>
      </c>
      <c r="D1348" s="1">
        <v>2</v>
      </c>
      <c r="E1348" s="1" t="s">
        <v>234</v>
      </c>
      <c r="F1348">
        <v>2</v>
      </c>
      <c r="G1348" t="str">
        <f>+VLOOKUP(bloque3_2[[#This Row],[niño]],BD.niños[[Código]:[sexo]],6,FALSE)</f>
        <v>9 y 10</v>
      </c>
      <c r="H1348" t="str">
        <f>+VLOOKUP(bloque3_2[[#This Row],[niño]],BD.niños[[Código]:[sexo]],7,FALSE)</f>
        <v>M</v>
      </c>
      <c r="I1348" s="1">
        <v>3</v>
      </c>
    </row>
    <row r="1349" spans="1:9" x14ac:dyDescent="0.55000000000000004">
      <c r="A1349" s="1">
        <v>44</v>
      </c>
      <c r="B1349" t="s">
        <v>581</v>
      </c>
      <c r="C1349" s="1" t="s">
        <v>1</v>
      </c>
      <c r="D1349" s="1">
        <v>2</v>
      </c>
      <c r="E1349" s="1" t="s">
        <v>238</v>
      </c>
      <c r="F1349">
        <v>2</v>
      </c>
      <c r="G1349" t="str">
        <f>+VLOOKUP(bloque3_2[[#This Row],[niño]],BD.niños[[Código]:[sexo]],6,FALSE)</f>
        <v>9 y 10</v>
      </c>
      <c r="H1349" t="str">
        <f>+VLOOKUP(bloque3_2[[#This Row],[niño]],BD.niños[[Código]:[sexo]],7,FALSE)</f>
        <v>M</v>
      </c>
      <c r="I1349" s="1">
        <v>3</v>
      </c>
    </row>
    <row r="1350" spans="1:9" x14ac:dyDescent="0.55000000000000004">
      <c r="A1350" s="1">
        <v>44</v>
      </c>
      <c r="B1350" t="s">
        <v>581</v>
      </c>
      <c r="C1350" s="1" t="s">
        <v>1</v>
      </c>
      <c r="D1350" s="1">
        <v>2</v>
      </c>
      <c r="E1350" s="1" t="s">
        <v>241</v>
      </c>
      <c r="F1350">
        <v>2</v>
      </c>
      <c r="G1350" t="str">
        <f>+VLOOKUP(bloque3_2[[#This Row],[niño]],BD.niños[[Código]:[sexo]],6,FALSE)</f>
        <v>9 y 10</v>
      </c>
      <c r="H1350" t="str">
        <f>+VLOOKUP(bloque3_2[[#This Row],[niño]],BD.niños[[Código]:[sexo]],7,FALSE)</f>
        <v>F</v>
      </c>
      <c r="I1350" s="1">
        <v>3</v>
      </c>
    </row>
    <row r="1351" spans="1:9" x14ac:dyDescent="0.55000000000000004">
      <c r="A1351" s="1">
        <v>44</v>
      </c>
      <c r="B1351" t="s">
        <v>581</v>
      </c>
      <c r="C1351" s="1" t="s">
        <v>1</v>
      </c>
      <c r="D1351" s="1">
        <v>2</v>
      </c>
      <c r="E1351" s="1" t="s">
        <v>245</v>
      </c>
      <c r="F1351">
        <v>2</v>
      </c>
      <c r="G1351" t="str">
        <f>+VLOOKUP(bloque3_2[[#This Row],[niño]],BD.niños[[Código]:[sexo]],6,FALSE)</f>
        <v>7 y 8</v>
      </c>
      <c r="H1351" t="str">
        <f>+VLOOKUP(bloque3_2[[#This Row],[niño]],BD.niños[[Código]:[sexo]],7,FALSE)</f>
        <v>M</v>
      </c>
      <c r="I1351" s="1">
        <v>3</v>
      </c>
    </row>
    <row r="1352" spans="1:9" x14ac:dyDescent="0.55000000000000004">
      <c r="A1352" s="1">
        <v>44</v>
      </c>
      <c r="B1352" t="s">
        <v>581</v>
      </c>
      <c r="C1352" s="1" t="s">
        <v>1</v>
      </c>
      <c r="D1352" s="1">
        <v>2</v>
      </c>
      <c r="E1352" s="1" t="s">
        <v>249</v>
      </c>
      <c r="F1352">
        <v>2</v>
      </c>
      <c r="G1352" t="str">
        <f>+VLOOKUP(bloque3_2[[#This Row],[niño]],BD.niños[[Código]:[sexo]],6,FALSE)</f>
        <v>5 y 6</v>
      </c>
      <c r="H1352" t="str">
        <f>+VLOOKUP(bloque3_2[[#This Row],[niño]],BD.niños[[Código]:[sexo]],7,FALSE)</f>
        <v>M</v>
      </c>
      <c r="I1352" s="1">
        <v>3</v>
      </c>
    </row>
    <row r="1353" spans="1:9" x14ac:dyDescent="0.55000000000000004">
      <c r="A1353" s="1">
        <v>44</v>
      </c>
      <c r="B1353" t="s">
        <v>581</v>
      </c>
      <c r="C1353" s="1" t="s">
        <v>1</v>
      </c>
      <c r="D1353" s="1">
        <v>2</v>
      </c>
      <c r="E1353" s="1" t="s">
        <v>253</v>
      </c>
      <c r="F1353">
        <v>2</v>
      </c>
      <c r="G1353" t="str">
        <f>+VLOOKUP(bloque3_2[[#This Row],[niño]],BD.niños[[Código]:[sexo]],6,FALSE)</f>
        <v>7 y 8</v>
      </c>
      <c r="H1353" t="str">
        <f>+VLOOKUP(bloque3_2[[#This Row],[niño]],BD.niños[[Código]:[sexo]],7,FALSE)</f>
        <v>M</v>
      </c>
      <c r="I1353" s="1">
        <v>3</v>
      </c>
    </row>
    <row r="1354" spans="1:9" x14ac:dyDescent="0.55000000000000004">
      <c r="A1354" s="1">
        <v>44</v>
      </c>
      <c r="B1354" t="s">
        <v>581</v>
      </c>
      <c r="C1354" s="1" t="s">
        <v>1</v>
      </c>
      <c r="D1354" s="1">
        <v>2</v>
      </c>
      <c r="E1354" s="1" t="s">
        <v>257</v>
      </c>
      <c r="F1354">
        <v>2</v>
      </c>
      <c r="G1354" t="str">
        <f>+VLOOKUP(bloque3_2[[#This Row],[niño]],BD.niños[[Código]:[sexo]],6,FALSE)</f>
        <v>7 y 8</v>
      </c>
      <c r="H1354" t="str">
        <f>+VLOOKUP(bloque3_2[[#This Row],[niño]],BD.niños[[Código]:[sexo]],7,FALSE)</f>
        <v>M</v>
      </c>
      <c r="I1354" s="1">
        <v>3</v>
      </c>
    </row>
    <row r="1355" spans="1:9" x14ac:dyDescent="0.55000000000000004">
      <c r="A1355" s="1">
        <v>44</v>
      </c>
      <c r="B1355" t="s">
        <v>581</v>
      </c>
      <c r="C1355" s="1" t="s">
        <v>1</v>
      </c>
      <c r="D1355" s="1">
        <v>2</v>
      </c>
      <c r="E1355" s="1" t="s">
        <v>299</v>
      </c>
      <c r="F1355">
        <v>2</v>
      </c>
      <c r="G1355" t="str">
        <f>+VLOOKUP(bloque3_2[[#This Row],[niño]],BD.niños[[Código]:[sexo]],6,FALSE)</f>
        <v>7 y 8</v>
      </c>
      <c r="H1355" t="str">
        <f>+VLOOKUP(bloque3_2[[#This Row],[niño]],BD.niños[[Código]:[sexo]],7,FALSE)</f>
        <v>M</v>
      </c>
      <c r="I1355" s="1">
        <v>3</v>
      </c>
    </row>
    <row r="1356" spans="1:9" x14ac:dyDescent="0.55000000000000004">
      <c r="A1356" s="1">
        <v>44</v>
      </c>
      <c r="B1356" t="s">
        <v>581</v>
      </c>
      <c r="C1356" s="1" t="s">
        <v>1</v>
      </c>
      <c r="D1356" s="1">
        <v>2</v>
      </c>
      <c r="E1356" s="1" t="s">
        <v>301</v>
      </c>
      <c r="F1356">
        <v>2</v>
      </c>
      <c r="G1356" t="str">
        <f>+VLOOKUP(bloque3_2[[#This Row],[niño]],BD.niños[[Código]:[sexo]],6,FALSE)</f>
        <v>5 y 6</v>
      </c>
      <c r="H1356" t="str">
        <f>+VLOOKUP(bloque3_2[[#This Row],[niño]],BD.niños[[Código]:[sexo]],7,FALSE)</f>
        <v>M</v>
      </c>
      <c r="I1356" s="1">
        <v>3</v>
      </c>
    </row>
    <row r="1357" spans="1:9" x14ac:dyDescent="0.55000000000000004">
      <c r="A1357" s="1">
        <v>44</v>
      </c>
      <c r="B1357" t="s">
        <v>581</v>
      </c>
      <c r="C1357" s="1" t="s">
        <v>1</v>
      </c>
      <c r="D1357" s="1">
        <v>2</v>
      </c>
      <c r="E1357" s="1" t="s">
        <v>305</v>
      </c>
      <c r="F1357">
        <v>2</v>
      </c>
      <c r="G1357" t="str">
        <f>+VLOOKUP(bloque3_2[[#This Row],[niño]],BD.niños[[Código]:[sexo]],6,FALSE)</f>
        <v>7 y 8</v>
      </c>
      <c r="H1357" t="str">
        <f>+VLOOKUP(bloque3_2[[#This Row],[niño]],BD.niños[[Código]:[sexo]],7,FALSE)</f>
        <v>M</v>
      </c>
      <c r="I1357" s="1">
        <v>3</v>
      </c>
    </row>
    <row r="1358" spans="1:9" x14ac:dyDescent="0.55000000000000004">
      <c r="A1358" s="1">
        <v>44</v>
      </c>
      <c r="B1358" t="s">
        <v>581</v>
      </c>
      <c r="C1358" s="1" t="s">
        <v>1</v>
      </c>
      <c r="D1358" s="1">
        <v>2</v>
      </c>
      <c r="E1358" s="1" t="s">
        <v>308</v>
      </c>
      <c r="F1358">
        <v>2</v>
      </c>
      <c r="G1358" t="str">
        <f>+VLOOKUP(bloque3_2[[#This Row],[niño]],BD.niños[[Código]:[sexo]],6,FALSE)</f>
        <v>9 y 10</v>
      </c>
      <c r="H1358" t="str">
        <f>+VLOOKUP(bloque3_2[[#This Row],[niño]],BD.niños[[Código]:[sexo]],7,FALSE)</f>
        <v>M</v>
      </c>
      <c r="I1358" s="1">
        <v>3</v>
      </c>
    </row>
    <row r="1359" spans="1:9" x14ac:dyDescent="0.55000000000000004">
      <c r="A1359" s="1">
        <v>44</v>
      </c>
      <c r="B1359" t="s">
        <v>581</v>
      </c>
      <c r="C1359" s="1" t="s">
        <v>1</v>
      </c>
      <c r="D1359" s="1">
        <v>2</v>
      </c>
      <c r="E1359" s="1" t="s">
        <v>311</v>
      </c>
      <c r="F1359">
        <v>2</v>
      </c>
      <c r="G1359" t="str">
        <f>+VLOOKUP(bloque3_2[[#This Row],[niño]],BD.niños[[Código]:[sexo]],6,FALSE)</f>
        <v>9 y 10</v>
      </c>
      <c r="H1359" t="str">
        <f>+VLOOKUP(bloque3_2[[#This Row],[niño]],BD.niños[[Código]:[sexo]],7,FALSE)</f>
        <v>M</v>
      </c>
      <c r="I1359" s="1">
        <v>3</v>
      </c>
    </row>
    <row r="1360" spans="1:9" x14ac:dyDescent="0.55000000000000004">
      <c r="A1360" s="1">
        <v>44</v>
      </c>
      <c r="B1360" t="s">
        <v>581</v>
      </c>
      <c r="C1360" s="1" t="s">
        <v>1</v>
      </c>
      <c r="D1360" s="1">
        <v>2</v>
      </c>
      <c r="E1360" s="1" t="s">
        <v>314</v>
      </c>
      <c r="F1360">
        <v>2</v>
      </c>
      <c r="G1360" t="str">
        <f>+VLOOKUP(bloque3_2[[#This Row],[niño]],BD.niños[[Código]:[sexo]],6,FALSE)</f>
        <v>9 y 10</v>
      </c>
      <c r="H1360" t="str">
        <f>+VLOOKUP(bloque3_2[[#This Row],[niño]],BD.niños[[Código]:[sexo]],7,FALSE)</f>
        <v>M</v>
      </c>
      <c r="I1360" s="1">
        <v>3</v>
      </c>
    </row>
    <row r="1361" spans="1:9" x14ac:dyDescent="0.55000000000000004">
      <c r="A1361" s="1">
        <v>44</v>
      </c>
      <c r="B1361" t="s">
        <v>581</v>
      </c>
      <c r="C1361" s="1" t="s">
        <v>1</v>
      </c>
      <c r="D1361" s="1">
        <v>2</v>
      </c>
      <c r="E1361" s="1" t="s">
        <v>372</v>
      </c>
      <c r="F1361">
        <v>2</v>
      </c>
      <c r="G1361" t="str">
        <f>+VLOOKUP(bloque3_2[[#This Row],[niño]],BD.niños[[Código]:[sexo]],6,FALSE)</f>
        <v>9 y 10</v>
      </c>
      <c r="H1361" t="str">
        <f>+VLOOKUP(bloque3_2[[#This Row],[niño]],BD.niños[[Código]:[sexo]],7,FALSE)</f>
        <v>M</v>
      </c>
      <c r="I1361" s="1">
        <v>3</v>
      </c>
    </row>
    <row r="1362" spans="1:9" x14ac:dyDescent="0.55000000000000004">
      <c r="A1362" s="1">
        <v>44</v>
      </c>
      <c r="B1362" t="s">
        <v>581</v>
      </c>
      <c r="C1362" s="1" t="s">
        <v>1</v>
      </c>
      <c r="D1362" s="1">
        <v>2</v>
      </c>
      <c r="E1362" s="1" t="s">
        <v>337</v>
      </c>
      <c r="F1362">
        <v>2</v>
      </c>
      <c r="G1362" t="str">
        <f>+VLOOKUP(bloque3_2[[#This Row],[niño]],BD.niños[[Código]:[sexo]],6,FALSE)</f>
        <v>7 y 8</v>
      </c>
      <c r="H1362" t="str">
        <f>+VLOOKUP(bloque3_2[[#This Row],[niño]],BD.niños[[Código]:[sexo]],7,FALSE)</f>
        <v>M</v>
      </c>
      <c r="I1362" s="1">
        <v>3</v>
      </c>
    </row>
    <row r="1363" spans="1:9" x14ac:dyDescent="0.55000000000000004">
      <c r="A1363" s="1">
        <v>44</v>
      </c>
      <c r="B1363" t="s">
        <v>581</v>
      </c>
      <c r="C1363" s="1" t="s">
        <v>1</v>
      </c>
      <c r="D1363" s="1">
        <v>2</v>
      </c>
      <c r="E1363" s="1" t="s">
        <v>341</v>
      </c>
      <c r="F1363">
        <v>2</v>
      </c>
      <c r="G1363" t="str">
        <f>+VLOOKUP(bloque3_2[[#This Row],[niño]],BD.niños[[Código]:[sexo]],6,FALSE)</f>
        <v>7 y 8</v>
      </c>
      <c r="H1363" t="str">
        <f>+VLOOKUP(bloque3_2[[#This Row],[niño]],BD.niños[[Código]:[sexo]],7,FALSE)</f>
        <v>F</v>
      </c>
      <c r="I1363" s="1">
        <v>3</v>
      </c>
    </row>
    <row r="1364" spans="1:9" x14ac:dyDescent="0.55000000000000004">
      <c r="A1364" s="1">
        <v>44</v>
      </c>
      <c r="B1364" t="s">
        <v>581</v>
      </c>
      <c r="C1364" s="1" t="s">
        <v>1</v>
      </c>
      <c r="D1364" s="1">
        <v>2</v>
      </c>
      <c r="E1364" s="1" t="s">
        <v>344</v>
      </c>
      <c r="F1364">
        <v>2</v>
      </c>
      <c r="G1364" t="str">
        <f>+VLOOKUP(bloque3_2[[#This Row],[niño]],BD.niños[[Código]:[sexo]],6,FALSE)</f>
        <v>5 y 6</v>
      </c>
      <c r="H1364" t="str">
        <f>+VLOOKUP(bloque3_2[[#This Row],[niño]],BD.niños[[Código]:[sexo]],7,FALSE)</f>
        <v>F</v>
      </c>
      <c r="I1364" s="1">
        <v>3</v>
      </c>
    </row>
    <row r="1365" spans="1:9" x14ac:dyDescent="0.55000000000000004">
      <c r="A1365" s="1">
        <v>44</v>
      </c>
      <c r="B1365" t="s">
        <v>581</v>
      </c>
      <c r="C1365" s="1" t="s">
        <v>1</v>
      </c>
      <c r="D1365" s="1">
        <v>2</v>
      </c>
      <c r="E1365" s="1" t="s">
        <v>348</v>
      </c>
      <c r="F1365">
        <v>2</v>
      </c>
      <c r="G1365" t="str">
        <f>+VLOOKUP(bloque3_2[[#This Row],[niño]],BD.niños[[Código]:[sexo]],6,FALSE)</f>
        <v>5 y 6</v>
      </c>
      <c r="H1365" t="str">
        <f>+VLOOKUP(bloque3_2[[#This Row],[niño]],BD.niños[[Código]:[sexo]],7,FALSE)</f>
        <v>M</v>
      </c>
      <c r="I1365" s="1">
        <v>3</v>
      </c>
    </row>
    <row r="1366" spans="1:9" x14ac:dyDescent="0.55000000000000004">
      <c r="A1366" s="1">
        <v>45</v>
      </c>
      <c r="B1366" t="s">
        <v>582</v>
      </c>
      <c r="C1366" s="1" t="s">
        <v>6</v>
      </c>
      <c r="D1366" s="1">
        <v>3</v>
      </c>
      <c r="E1366" s="1" t="s">
        <v>89</v>
      </c>
      <c r="F1366">
        <v>1</v>
      </c>
      <c r="G1366" t="str">
        <f>+VLOOKUP(bloque3_2[[#This Row],[niño]],BD.niños[[Código]:[sexo]],6,FALSE)</f>
        <v>9 y 10</v>
      </c>
      <c r="H1366" t="str">
        <f>+VLOOKUP(bloque3_2[[#This Row],[niño]],BD.niños[[Código]:[sexo]],7,FALSE)</f>
        <v>F</v>
      </c>
      <c r="I1366" s="1">
        <v>3</v>
      </c>
    </row>
    <row r="1367" spans="1:9" x14ac:dyDescent="0.55000000000000004">
      <c r="A1367" s="1">
        <v>45</v>
      </c>
      <c r="B1367" t="s">
        <v>582</v>
      </c>
      <c r="C1367" s="1" t="s">
        <v>6</v>
      </c>
      <c r="D1367" s="1">
        <v>3</v>
      </c>
      <c r="E1367" s="1" t="s">
        <v>93</v>
      </c>
      <c r="F1367">
        <v>3</v>
      </c>
      <c r="G1367" t="str">
        <f>+VLOOKUP(bloque3_2[[#This Row],[niño]],BD.niños[[Código]:[sexo]],6,FALSE)</f>
        <v>9 y 10</v>
      </c>
      <c r="H1367" t="str">
        <f>+VLOOKUP(bloque3_2[[#This Row],[niño]],BD.niños[[Código]:[sexo]],7,FALSE)</f>
        <v>F</v>
      </c>
      <c r="I1367" s="1">
        <v>3</v>
      </c>
    </row>
    <row r="1368" spans="1:9" x14ac:dyDescent="0.55000000000000004">
      <c r="A1368" s="1">
        <v>45</v>
      </c>
      <c r="B1368" t="s">
        <v>582</v>
      </c>
      <c r="C1368" s="1" t="s">
        <v>6</v>
      </c>
      <c r="D1368" s="1">
        <v>3</v>
      </c>
      <c r="E1368" s="1" t="s">
        <v>97</v>
      </c>
      <c r="F1368">
        <v>3</v>
      </c>
      <c r="G1368" t="str">
        <f>+VLOOKUP(bloque3_2[[#This Row],[niño]],BD.niños[[Código]:[sexo]],6,FALSE)</f>
        <v>9 y 10</v>
      </c>
      <c r="H1368" t="str">
        <f>+VLOOKUP(bloque3_2[[#This Row],[niño]],BD.niños[[Código]:[sexo]],7,FALSE)</f>
        <v>F</v>
      </c>
      <c r="I1368" s="1">
        <v>3</v>
      </c>
    </row>
    <row r="1369" spans="1:9" x14ac:dyDescent="0.55000000000000004">
      <c r="A1369" s="1">
        <v>45</v>
      </c>
      <c r="B1369" t="s">
        <v>582</v>
      </c>
      <c r="C1369" s="1" t="s">
        <v>6</v>
      </c>
      <c r="D1369" s="1">
        <v>3</v>
      </c>
      <c r="E1369" s="1" t="s">
        <v>101</v>
      </c>
      <c r="F1369">
        <v>5</v>
      </c>
      <c r="G1369" t="str">
        <f>+VLOOKUP(bloque3_2[[#This Row],[niño]],BD.niños[[Código]:[sexo]],6,FALSE)</f>
        <v>9 y 10</v>
      </c>
      <c r="H1369" t="str">
        <f>+VLOOKUP(bloque3_2[[#This Row],[niño]],BD.niños[[Código]:[sexo]],7,FALSE)</f>
        <v>F</v>
      </c>
      <c r="I1369" s="1">
        <v>3</v>
      </c>
    </row>
    <row r="1370" spans="1:9" x14ac:dyDescent="0.55000000000000004">
      <c r="A1370" s="1">
        <v>45</v>
      </c>
      <c r="B1370" t="s">
        <v>582</v>
      </c>
      <c r="C1370" s="1" t="s">
        <v>6</v>
      </c>
      <c r="D1370" s="1">
        <v>3</v>
      </c>
      <c r="E1370" s="1" t="s">
        <v>150</v>
      </c>
      <c r="F1370">
        <v>3</v>
      </c>
      <c r="G1370" t="str">
        <f>+VLOOKUP(bloque3_2[[#This Row],[niño]],BD.niños[[Código]:[sexo]],6,FALSE)</f>
        <v>5 y 6</v>
      </c>
      <c r="H1370" t="str">
        <f>+VLOOKUP(bloque3_2[[#This Row],[niño]],BD.niños[[Código]:[sexo]],7,FALSE)</f>
        <v>F</v>
      </c>
      <c r="I1370" s="1">
        <v>3</v>
      </c>
    </row>
    <row r="1371" spans="1:9" x14ac:dyDescent="0.55000000000000004">
      <c r="A1371" s="1">
        <v>45</v>
      </c>
      <c r="B1371" t="s">
        <v>582</v>
      </c>
      <c r="C1371" s="1" t="s">
        <v>6</v>
      </c>
      <c r="D1371" s="1">
        <v>3</v>
      </c>
      <c r="E1371" s="1" t="s">
        <v>153</v>
      </c>
      <c r="F1371">
        <v>3</v>
      </c>
      <c r="G1371" t="str">
        <f>+VLOOKUP(bloque3_2[[#This Row],[niño]],BD.niños[[Código]:[sexo]],6,FALSE)</f>
        <v>7 y 8</v>
      </c>
      <c r="H1371" t="str">
        <f>+VLOOKUP(bloque3_2[[#This Row],[niño]],BD.niños[[Código]:[sexo]],7,FALSE)</f>
        <v>M</v>
      </c>
      <c r="I1371" s="1">
        <v>3</v>
      </c>
    </row>
    <row r="1372" spans="1:9" x14ac:dyDescent="0.55000000000000004">
      <c r="A1372" s="1">
        <v>45</v>
      </c>
      <c r="B1372" t="s">
        <v>582</v>
      </c>
      <c r="C1372" s="1" t="s">
        <v>6</v>
      </c>
      <c r="D1372" s="1">
        <v>3</v>
      </c>
      <c r="E1372" s="1" t="s">
        <v>157</v>
      </c>
      <c r="F1372">
        <v>3</v>
      </c>
      <c r="G1372" t="str">
        <f>+VLOOKUP(bloque3_2[[#This Row],[niño]],BD.niños[[Código]:[sexo]],6,FALSE)</f>
        <v>7 y 8</v>
      </c>
      <c r="H1372" t="str">
        <f>+VLOOKUP(bloque3_2[[#This Row],[niño]],BD.niños[[Código]:[sexo]],7,FALSE)</f>
        <v>M</v>
      </c>
      <c r="I1372" s="1">
        <v>3</v>
      </c>
    </row>
    <row r="1373" spans="1:9" x14ac:dyDescent="0.55000000000000004">
      <c r="A1373" s="1">
        <v>45</v>
      </c>
      <c r="B1373" t="s">
        <v>582</v>
      </c>
      <c r="C1373" s="1" t="s">
        <v>6</v>
      </c>
      <c r="D1373" s="1">
        <v>3</v>
      </c>
      <c r="E1373" s="1" t="s">
        <v>164</v>
      </c>
      <c r="F1373">
        <v>3</v>
      </c>
      <c r="G1373" t="str">
        <f>+VLOOKUP(bloque3_2[[#This Row],[niño]],BD.niños[[Código]:[sexo]],6,FALSE)</f>
        <v>5 y 6</v>
      </c>
      <c r="H1373" t="str">
        <f>+VLOOKUP(bloque3_2[[#This Row],[niño]],BD.niños[[Código]:[sexo]],7,FALSE)</f>
        <v>M</v>
      </c>
      <c r="I1373" s="1">
        <v>3</v>
      </c>
    </row>
    <row r="1374" spans="1:9" x14ac:dyDescent="0.55000000000000004">
      <c r="A1374" s="1">
        <v>45</v>
      </c>
      <c r="B1374" t="s">
        <v>582</v>
      </c>
      <c r="C1374" s="1" t="s">
        <v>6</v>
      </c>
      <c r="D1374" s="1">
        <v>3</v>
      </c>
      <c r="E1374" s="1" t="s">
        <v>165</v>
      </c>
      <c r="F1374">
        <v>4</v>
      </c>
      <c r="G1374" t="str">
        <f>+VLOOKUP(bloque3_2[[#This Row],[niño]],BD.niños[[Código]:[sexo]],6,FALSE)</f>
        <v>5 y 6</v>
      </c>
      <c r="H1374" t="str">
        <f>+VLOOKUP(bloque3_2[[#This Row],[niño]],BD.niños[[Código]:[sexo]],7,FALSE)</f>
        <v>M</v>
      </c>
      <c r="I1374" s="1">
        <v>3</v>
      </c>
    </row>
    <row r="1375" spans="1:9" x14ac:dyDescent="0.55000000000000004">
      <c r="A1375" s="1">
        <v>45</v>
      </c>
      <c r="B1375" t="s">
        <v>582</v>
      </c>
      <c r="C1375" s="1" t="s">
        <v>6</v>
      </c>
      <c r="D1375" s="1">
        <v>3</v>
      </c>
      <c r="E1375" s="1" t="s">
        <v>168</v>
      </c>
      <c r="F1375">
        <v>4</v>
      </c>
      <c r="G1375" t="str">
        <f>+VLOOKUP(bloque3_2[[#This Row],[niño]],BD.niños[[Código]:[sexo]],6,FALSE)</f>
        <v>7 y 8</v>
      </c>
      <c r="H1375" t="str">
        <f>+VLOOKUP(bloque3_2[[#This Row],[niño]],BD.niños[[Código]:[sexo]],7,FALSE)</f>
        <v>F</v>
      </c>
      <c r="I1375" s="1">
        <v>3</v>
      </c>
    </row>
    <row r="1376" spans="1:9" x14ac:dyDescent="0.55000000000000004">
      <c r="A1376" s="1">
        <v>45</v>
      </c>
      <c r="B1376" t="s">
        <v>582</v>
      </c>
      <c r="C1376" s="1" t="s">
        <v>6</v>
      </c>
      <c r="D1376" s="1">
        <v>3</v>
      </c>
      <c r="E1376" s="1" t="s">
        <v>172</v>
      </c>
      <c r="F1376">
        <v>3</v>
      </c>
      <c r="G1376" t="str">
        <f>+VLOOKUP(bloque3_2[[#This Row],[niño]],BD.niños[[Código]:[sexo]],6,FALSE)</f>
        <v>7 y 8</v>
      </c>
      <c r="H1376" t="str">
        <f>+VLOOKUP(bloque3_2[[#This Row],[niño]],BD.niños[[Código]:[sexo]],7,FALSE)</f>
        <v>F</v>
      </c>
      <c r="I1376" s="1">
        <v>3</v>
      </c>
    </row>
    <row r="1377" spans="1:9" x14ac:dyDescent="0.55000000000000004">
      <c r="A1377" s="1">
        <v>45</v>
      </c>
      <c r="B1377" t="s">
        <v>582</v>
      </c>
      <c r="C1377" s="1" t="s">
        <v>6</v>
      </c>
      <c r="D1377" s="1">
        <v>3</v>
      </c>
      <c r="E1377" s="1" t="s">
        <v>176</v>
      </c>
      <c r="F1377">
        <v>3</v>
      </c>
      <c r="G1377" t="str">
        <f>+VLOOKUP(bloque3_2[[#This Row],[niño]],BD.niños[[Código]:[sexo]],6,FALSE)</f>
        <v>5 y 6</v>
      </c>
      <c r="H1377" t="str">
        <f>+VLOOKUP(bloque3_2[[#This Row],[niño]],BD.niños[[Código]:[sexo]],7,FALSE)</f>
        <v>F</v>
      </c>
      <c r="I1377" s="1">
        <v>3</v>
      </c>
    </row>
    <row r="1378" spans="1:9" x14ac:dyDescent="0.55000000000000004">
      <c r="A1378" s="1">
        <v>45</v>
      </c>
      <c r="B1378" t="s">
        <v>582</v>
      </c>
      <c r="C1378" s="1" t="s">
        <v>6</v>
      </c>
      <c r="D1378" s="1">
        <v>3</v>
      </c>
      <c r="E1378" s="1" t="s">
        <v>180</v>
      </c>
      <c r="F1378">
        <v>3</v>
      </c>
      <c r="G1378" t="str">
        <f>+VLOOKUP(bloque3_2[[#This Row],[niño]],BD.niños[[Código]:[sexo]],6,FALSE)</f>
        <v>7 y 8</v>
      </c>
      <c r="H1378" t="str">
        <f>+VLOOKUP(bloque3_2[[#This Row],[niño]],BD.niños[[Código]:[sexo]],7,FALSE)</f>
        <v>F</v>
      </c>
      <c r="I1378" s="1">
        <v>3</v>
      </c>
    </row>
    <row r="1379" spans="1:9" x14ac:dyDescent="0.55000000000000004">
      <c r="A1379" s="1">
        <v>45</v>
      </c>
      <c r="B1379" t="s">
        <v>582</v>
      </c>
      <c r="C1379" s="1" t="s">
        <v>6</v>
      </c>
      <c r="D1379" s="1">
        <v>3</v>
      </c>
      <c r="E1379" s="1" t="s">
        <v>234</v>
      </c>
      <c r="F1379">
        <v>3</v>
      </c>
      <c r="G1379" t="str">
        <f>+VLOOKUP(bloque3_2[[#This Row],[niño]],BD.niños[[Código]:[sexo]],6,FALSE)</f>
        <v>9 y 10</v>
      </c>
      <c r="H1379" t="str">
        <f>+VLOOKUP(bloque3_2[[#This Row],[niño]],BD.niños[[Código]:[sexo]],7,FALSE)</f>
        <v>M</v>
      </c>
      <c r="I1379" s="1">
        <v>3</v>
      </c>
    </row>
    <row r="1380" spans="1:9" x14ac:dyDescent="0.55000000000000004">
      <c r="A1380" s="1">
        <v>45</v>
      </c>
      <c r="B1380" t="s">
        <v>582</v>
      </c>
      <c r="C1380" s="1" t="s">
        <v>6</v>
      </c>
      <c r="D1380" s="1">
        <v>3</v>
      </c>
      <c r="E1380" s="1" t="s">
        <v>238</v>
      </c>
      <c r="F1380">
        <v>3</v>
      </c>
      <c r="G1380" t="str">
        <f>+VLOOKUP(bloque3_2[[#This Row],[niño]],BD.niños[[Código]:[sexo]],6,FALSE)</f>
        <v>9 y 10</v>
      </c>
      <c r="H1380" t="str">
        <f>+VLOOKUP(bloque3_2[[#This Row],[niño]],BD.niños[[Código]:[sexo]],7,FALSE)</f>
        <v>M</v>
      </c>
      <c r="I1380" s="1">
        <v>3</v>
      </c>
    </row>
    <row r="1381" spans="1:9" x14ac:dyDescent="0.55000000000000004">
      <c r="A1381" s="1">
        <v>45</v>
      </c>
      <c r="B1381" t="s">
        <v>582</v>
      </c>
      <c r="C1381" s="1" t="s">
        <v>6</v>
      </c>
      <c r="D1381" s="1">
        <v>3</v>
      </c>
      <c r="E1381" s="1" t="s">
        <v>241</v>
      </c>
      <c r="F1381">
        <v>3</v>
      </c>
      <c r="G1381" t="str">
        <f>+VLOOKUP(bloque3_2[[#This Row],[niño]],BD.niños[[Código]:[sexo]],6,FALSE)</f>
        <v>9 y 10</v>
      </c>
      <c r="H1381" t="str">
        <f>+VLOOKUP(bloque3_2[[#This Row],[niño]],BD.niños[[Código]:[sexo]],7,FALSE)</f>
        <v>F</v>
      </c>
      <c r="I1381" s="1">
        <v>3</v>
      </c>
    </row>
    <row r="1382" spans="1:9" x14ac:dyDescent="0.55000000000000004">
      <c r="A1382" s="1">
        <v>45</v>
      </c>
      <c r="B1382" t="s">
        <v>582</v>
      </c>
      <c r="C1382" s="1" t="s">
        <v>6</v>
      </c>
      <c r="D1382" s="1">
        <v>3</v>
      </c>
      <c r="E1382" s="1" t="s">
        <v>245</v>
      </c>
      <c r="F1382">
        <v>3</v>
      </c>
      <c r="G1382" t="str">
        <f>+VLOOKUP(bloque3_2[[#This Row],[niño]],BD.niños[[Código]:[sexo]],6,FALSE)</f>
        <v>7 y 8</v>
      </c>
      <c r="H1382" t="str">
        <f>+VLOOKUP(bloque3_2[[#This Row],[niño]],BD.niños[[Código]:[sexo]],7,FALSE)</f>
        <v>M</v>
      </c>
      <c r="I1382" s="1">
        <v>3</v>
      </c>
    </row>
    <row r="1383" spans="1:9" x14ac:dyDescent="0.55000000000000004">
      <c r="A1383" s="1">
        <v>45</v>
      </c>
      <c r="B1383" t="s">
        <v>582</v>
      </c>
      <c r="C1383" s="1" t="s">
        <v>6</v>
      </c>
      <c r="D1383" s="1">
        <v>3</v>
      </c>
      <c r="E1383" s="1" t="s">
        <v>249</v>
      </c>
      <c r="F1383">
        <v>5</v>
      </c>
      <c r="G1383" t="str">
        <f>+VLOOKUP(bloque3_2[[#This Row],[niño]],BD.niños[[Código]:[sexo]],6,FALSE)</f>
        <v>5 y 6</v>
      </c>
      <c r="H1383" t="str">
        <f>+VLOOKUP(bloque3_2[[#This Row],[niño]],BD.niños[[Código]:[sexo]],7,FALSE)</f>
        <v>M</v>
      </c>
      <c r="I1383" s="1">
        <v>3</v>
      </c>
    </row>
    <row r="1384" spans="1:9" x14ac:dyDescent="0.55000000000000004">
      <c r="A1384" s="1">
        <v>45</v>
      </c>
      <c r="B1384" t="s">
        <v>582</v>
      </c>
      <c r="C1384" s="1" t="s">
        <v>6</v>
      </c>
      <c r="D1384" s="1">
        <v>3</v>
      </c>
      <c r="E1384" s="1" t="s">
        <v>253</v>
      </c>
      <c r="F1384">
        <v>3</v>
      </c>
      <c r="G1384" t="str">
        <f>+VLOOKUP(bloque3_2[[#This Row],[niño]],BD.niños[[Código]:[sexo]],6,FALSE)</f>
        <v>7 y 8</v>
      </c>
      <c r="H1384" t="str">
        <f>+VLOOKUP(bloque3_2[[#This Row],[niño]],BD.niños[[Código]:[sexo]],7,FALSE)</f>
        <v>M</v>
      </c>
      <c r="I1384" s="1">
        <v>3</v>
      </c>
    </row>
    <row r="1385" spans="1:9" x14ac:dyDescent="0.55000000000000004">
      <c r="A1385" s="1">
        <v>45</v>
      </c>
      <c r="B1385" t="s">
        <v>582</v>
      </c>
      <c r="C1385" s="1" t="s">
        <v>6</v>
      </c>
      <c r="D1385" s="1">
        <v>3</v>
      </c>
      <c r="E1385" s="1" t="s">
        <v>257</v>
      </c>
      <c r="F1385">
        <v>7</v>
      </c>
      <c r="G1385" t="str">
        <f>+VLOOKUP(bloque3_2[[#This Row],[niño]],BD.niños[[Código]:[sexo]],6,FALSE)</f>
        <v>7 y 8</v>
      </c>
      <c r="H1385" t="str">
        <f>+VLOOKUP(bloque3_2[[#This Row],[niño]],BD.niños[[Código]:[sexo]],7,FALSE)</f>
        <v>M</v>
      </c>
      <c r="I1385" s="1">
        <v>3</v>
      </c>
    </row>
    <row r="1386" spans="1:9" x14ac:dyDescent="0.55000000000000004">
      <c r="A1386" s="1">
        <v>45</v>
      </c>
      <c r="B1386" t="s">
        <v>582</v>
      </c>
      <c r="C1386" s="1" t="s">
        <v>6</v>
      </c>
      <c r="D1386" s="1">
        <v>3</v>
      </c>
      <c r="E1386" s="1" t="s">
        <v>299</v>
      </c>
      <c r="F1386">
        <v>3</v>
      </c>
      <c r="G1386" t="str">
        <f>+VLOOKUP(bloque3_2[[#This Row],[niño]],BD.niños[[Código]:[sexo]],6,FALSE)</f>
        <v>7 y 8</v>
      </c>
      <c r="H1386" t="str">
        <f>+VLOOKUP(bloque3_2[[#This Row],[niño]],BD.niños[[Código]:[sexo]],7,FALSE)</f>
        <v>M</v>
      </c>
      <c r="I1386" s="1">
        <v>3</v>
      </c>
    </row>
    <row r="1387" spans="1:9" x14ac:dyDescent="0.55000000000000004">
      <c r="A1387" s="1">
        <v>45</v>
      </c>
      <c r="B1387" t="s">
        <v>582</v>
      </c>
      <c r="C1387" s="1" t="s">
        <v>6</v>
      </c>
      <c r="D1387" s="1">
        <v>3</v>
      </c>
      <c r="E1387" s="1" t="s">
        <v>301</v>
      </c>
      <c r="F1387">
        <v>7</v>
      </c>
      <c r="G1387" t="str">
        <f>+VLOOKUP(bloque3_2[[#This Row],[niño]],BD.niños[[Código]:[sexo]],6,FALSE)</f>
        <v>5 y 6</v>
      </c>
      <c r="H1387" t="str">
        <f>+VLOOKUP(bloque3_2[[#This Row],[niño]],BD.niños[[Código]:[sexo]],7,FALSE)</f>
        <v>M</v>
      </c>
      <c r="I1387" s="1">
        <v>3</v>
      </c>
    </row>
    <row r="1388" spans="1:9" x14ac:dyDescent="0.55000000000000004">
      <c r="A1388" s="1">
        <v>45</v>
      </c>
      <c r="B1388" t="s">
        <v>582</v>
      </c>
      <c r="C1388" s="1" t="s">
        <v>6</v>
      </c>
      <c r="D1388" s="1">
        <v>3</v>
      </c>
      <c r="E1388" s="1" t="s">
        <v>305</v>
      </c>
      <c r="F1388">
        <v>7</v>
      </c>
      <c r="G1388" t="str">
        <f>+VLOOKUP(bloque3_2[[#This Row],[niño]],BD.niños[[Código]:[sexo]],6,FALSE)</f>
        <v>7 y 8</v>
      </c>
      <c r="H1388" t="str">
        <f>+VLOOKUP(bloque3_2[[#This Row],[niño]],BD.niños[[Código]:[sexo]],7,FALSE)</f>
        <v>M</v>
      </c>
      <c r="I1388" s="1">
        <v>3</v>
      </c>
    </row>
    <row r="1389" spans="1:9" x14ac:dyDescent="0.55000000000000004">
      <c r="A1389" s="1">
        <v>45</v>
      </c>
      <c r="B1389" t="s">
        <v>582</v>
      </c>
      <c r="C1389" s="1" t="s">
        <v>6</v>
      </c>
      <c r="D1389" s="1">
        <v>3</v>
      </c>
      <c r="E1389" s="1" t="s">
        <v>308</v>
      </c>
      <c r="F1389">
        <v>3</v>
      </c>
      <c r="G1389" t="str">
        <f>+VLOOKUP(bloque3_2[[#This Row],[niño]],BD.niños[[Código]:[sexo]],6,FALSE)</f>
        <v>9 y 10</v>
      </c>
      <c r="H1389" t="str">
        <f>+VLOOKUP(bloque3_2[[#This Row],[niño]],BD.niños[[Código]:[sexo]],7,FALSE)</f>
        <v>M</v>
      </c>
      <c r="I1389" s="1">
        <v>3</v>
      </c>
    </row>
    <row r="1390" spans="1:9" x14ac:dyDescent="0.55000000000000004">
      <c r="A1390" s="1">
        <v>45</v>
      </c>
      <c r="B1390" t="s">
        <v>582</v>
      </c>
      <c r="C1390" s="1" t="s">
        <v>6</v>
      </c>
      <c r="D1390" s="1">
        <v>3</v>
      </c>
      <c r="E1390" s="1" t="s">
        <v>311</v>
      </c>
      <c r="F1390">
        <v>3</v>
      </c>
      <c r="G1390" t="str">
        <f>+VLOOKUP(bloque3_2[[#This Row],[niño]],BD.niños[[Código]:[sexo]],6,FALSE)</f>
        <v>9 y 10</v>
      </c>
      <c r="H1390" t="str">
        <f>+VLOOKUP(bloque3_2[[#This Row],[niño]],BD.niños[[Código]:[sexo]],7,FALSE)</f>
        <v>M</v>
      </c>
      <c r="I1390" s="1">
        <v>3</v>
      </c>
    </row>
    <row r="1391" spans="1:9" x14ac:dyDescent="0.55000000000000004">
      <c r="A1391" s="1">
        <v>45</v>
      </c>
      <c r="B1391" t="s">
        <v>582</v>
      </c>
      <c r="C1391" s="1" t="s">
        <v>6</v>
      </c>
      <c r="D1391" s="1">
        <v>3</v>
      </c>
      <c r="E1391" s="1" t="s">
        <v>314</v>
      </c>
      <c r="F1391">
        <v>3</v>
      </c>
      <c r="G1391" t="str">
        <f>+VLOOKUP(bloque3_2[[#This Row],[niño]],BD.niños[[Código]:[sexo]],6,FALSE)</f>
        <v>9 y 10</v>
      </c>
      <c r="H1391" t="str">
        <f>+VLOOKUP(bloque3_2[[#This Row],[niño]],BD.niños[[Código]:[sexo]],7,FALSE)</f>
        <v>M</v>
      </c>
      <c r="I1391" s="1">
        <v>3</v>
      </c>
    </row>
    <row r="1392" spans="1:9" x14ac:dyDescent="0.55000000000000004">
      <c r="A1392" s="1">
        <v>45</v>
      </c>
      <c r="B1392" t="s">
        <v>582</v>
      </c>
      <c r="C1392" s="1" t="s">
        <v>6</v>
      </c>
      <c r="D1392" s="1">
        <v>3</v>
      </c>
      <c r="E1392" s="1" t="s">
        <v>372</v>
      </c>
      <c r="F1392">
        <v>3</v>
      </c>
      <c r="G1392" t="str">
        <f>+VLOOKUP(bloque3_2[[#This Row],[niño]],BD.niños[[Código]:[sexo]],6,FALSE)</f>
        <v>9 y 10</v>
      </c>
      <c r="H1392" t="str">
        <f>+VLOOKUP(bloque3_2[[#This Row],[niño]],BD.niños[[Código]:[sexo]],7,FALSE)</f>
        <v>M</v>
      </c>
      <c r="I1392" s="1">
        <v>3</v>
      </c>
    </row>
    <row r="1393" spans="1:9" x14ac:dyDescent="0.55000000000000004">
      <c r="A1393" s="1">
        <v>45</v>
      </c>
      <c r="B1393" t="s">
        <v>582</v>
      </c>
      <c r="C1393" s="1" t="s">
        <v>6</v>
      </c>
      <c r="D1393" s="1">
        <v>3</v>
      </c>
      <c r="E1393" s="1" t="s">
        <v>337</v>
      </c>
      <c r="F1393">
        <v>3</v>
      </c>
      <c r="G1393" t="str">
        <f>+VLOOKUP(bloque3_2[[#This Row],[niño]],BD.niños[[Código]:[sexo]],6,FALSE)</f>
        <v>7 y 8</v>
      </c>
      <c r="H1393" t="str">
        <f>+VLOOKUP(bloque3_2[[#This Row],[niño]],BD.niños[[Código]:[sexo]],7,FALSE)</f>
        <v>M</v>
      </c>
      <c r="I1393" s="1">
        <v>3</v>
      </c>
    </row>
    <row r="1394" spans="1:9" x14ac:dyDescent="0.55000000000000004">
      <c r="A1394" s="1">
        <v>45</v>
      </c>
      <c r="B1394" t="s">
        <v>582</v>
      </c>
      <c r="C1394" s="1" t="s">
        <v>6</v>
      </c>
      <c r="D1394" s="1">
        <v>3</v>
      </c>
      <c r="E1394" s="1" t="s">
        <v>341</v>
      </c>
      <c r="F1394">
        <v>3</v>
      </c>
      <c r="G1394" t="str">
        <f>+VLOOKUP(bloque3_2[[#This Row],[niño]],BD.niños[[Código]:[sexo]],6,FALSE)</f>
        <v>7 y 8</v>
      </c>
      <c r="H1394" t="str">
        <f>+VLOOKUP(bloque3_2[[#This Row],[niño]],BD.niños[[Código]:[sexo]],7,FALSE)</f>
        <v>F</v>
      </c>
      <c r="I1394" s="1">
        <v>3</v>
      </c>
    </row>
    <row r="1395" spans="1:9" x14ac:dyDescent="0.55000000000000004">
      <c r="A1395" s="1">
        <v>45</v>
      </c>
      <c r="B1395" t="s">
        <v>582</v>
      </c>
      <c r="C1395" s="1" t="s">
        <v>6</v>
      </c>
      <c r="D1395" s="1">
        <v>3</v>
      </c>
      <c r="E1395" s="1" t="s">
        <v>344</v>
      </c>
      <c r="F1395">
        <v>3</v>
      </c>
      <c r="G1395" t="str">
        <f>+VLOOKUP(bloque3_2[[#This Row],[niño]],BD.niños[[Código]:[sexo]],6,FALSE)</f>
        <v>5 y 6</v>
      </c>
      <c r="H1395" t="str">
        <f>+VLOOKUP(bloque3_2[[#This Row],[niño]],BD.niños[[Código]:[sexo]],7,FALSE)</f>
        <v>F</v>
      </c>
      <c r="I1395" s="1">
        <v>3</v>
      </c>
    </row>
    <row r="1396" spans="1:9" x14ac:dyDescent="0.55000000000000004">
      <c r="A1396" s="1">
        <v>45</v>
      </c>
      <c r="B1396" t="s">
        <v>582</v>
      </c>
      <c r="C1396" s="1" t="s">
        <v>6</v>
      </c>
      <c r="D1396" s="1">
        <v>3</v>
      </c>
      <c r="E1396" s="1" t="s">
        <v>348</v>
      </c>
      <c r="F1396">
        <v>3</v>
      </c>
      <c r="G1396" t="str">
        <f>+VLOOKUP(bloque3_2[[#This Row],[niño]],BD.niños[[Código]:[sexo]],6,FALSE)</f>
        <v>5 y 6</v>
      </c>
      <c r="H1396" t="str">
        <f>+VLOOKUP(bloque3_2[[#This Row],[niño]],BD.niños[[Código]:[sexo]],7,FALSE)</f>
        <v>M</v>
      </c>
      <c r="I1396" s="1">
        <v>3</v>
      </c>
    </row>
    <row r="1397" spans="1:9" x14ac:dyDescent="0.55000000000000004">
      <c r="A1397" s="1">
        <v>46</v>
      </c>
      <c r="B1397" t="s">
        <v>583</v>
      </c>
      <c r="C1397" s="1" t="s">
        <v>2</v>
      </c>
      <c r="D1397" s="1">
        <v>1</v>
      </c>
      <c r="E1397" s="1" t="s">
        <v>89</v>
      </c>
      <c r="F1397">
        <v>1</v>
      </c>
      <c r="G1397" t="str">
        <f>+VLOOKUP(bloque3_2[[#This Row],[niño]],BD.niños[[Código]:[sexo]],6,FALSE)</f>
        <v>9 y 10</v>
      </c>
      <c r="H1397" t="str">
        <f>+VLOOKUP(bloque3_2[[#This Row],[niño]],BD.niños[[Código]:[sexo]],7,FALSE)</f>
        <v>F</v>
      </c>
      <c r="I1397" s="1">
        <v>3</v>
      </c>
    </row>
    <row r="1398" spans="1:9" x14ac:dyDescent="0.55000000000000004">
      <c r="A1398" s="1">
        <v>46</v>
      </c>
      <c r="B1398" t="s">
        <v>583</v>
      </c>
      <c r="C1398" s="1" t="s">
        <v>2</v>
      </c>
      <c r="D1398" s="1">
        <v>1</v>
      </c>
      <c r="E1398" s="1" t="s">
        <v>93</v>
      </c>
      <c r="F1398">
        <v>1</v>
      </c>
      <c r="G1398" t="str">
        <f>+VLOOKUP(bloque3_2[[#This Row],[niño]],BD.niños[[Código]:[sexo]],6,FALSE)</f>
        <v>9 y 10</v>
      </c>
      <c r="H1398" t="str">
        <f>+VLOOKUP(bloque3_2[[#This Row],[niño]],BD.niños[[Código]:[sexo]],7,FALSE)</f>
        <v>F</v>
      </c>
      <c r="I1398" s="1">
        <v>3</v>
      </c>
    </row>
    <row r="1399" spans="1:9" x14ac:dyDescent="0.55000000000000004">
      <c r="A1399" s="1">
        <v>46</v>
      </c>
      <c r="B1399" t="s">
        <v>583</v>
      </c>
      <c r="C1399" s="1" t="s">
        <v>2</v>
      </c>
      <c r="D1399" s="1">
        <v>1</v>
      </c>
      <c r="E1399" s="1" t="s">
        <v>97</v>
      </c>
      <c r="F1399">
        <v>1</v>
      </c>
      <c r="G1399" t="str">
        <f>+VLOOKUP(bloque3_2[[#This Row],[niño]],BD.niños[[Código]:[sexo]],6,FALSE)</f>
        <v>9 y 10</v>
      </c>
      <c r="H1399" t="str">
        <f>+VLOOKUP(bloque3_2[[#This Row],[niño]],BD.niños[[Código]:[sexo]],7,FALSE)</f>
        <v>F</v>
      </c>
      <c r="I1399" s="1">
        <v>3</v>
      </c>
    </row>
    <row r="1400" spans="1:9" x14ac:dyDescent="0.55000000000000004">
      <c r="A1400" s="1">
        <v>46</v>
      </c>
      <c r="B1400" t="s">
        <v>583</v>
      </c>
      <c r="C1400" s="1" t="s">
        <v>2</v>
      </c>
      <c r="D1400" s="1">
        <v>1</v>
      </c>
      <c r="E1400" s="1" t="s">
        <v>101</v>
      </c>
      <c r="F1400">
        <v>1</v>
      </c>
      <c r="G1400" t="str">
        <f>+VLOOKUP(bloque3_2[[#This Row],[niño]],BD.niños[[Código]:[sexo]],6,FALSE)</f>
        <v>9 y 10</v>
      </c>
      <c r="H1400" t="str">
        <f>+VLOOKUP(bloque3_2[[#This Row],[niño]],BD.niños[[Código]:[sexo]],7,FALSE)</f>
        <v>F</v>
      </c>
      <c r="I1400" s="1">
        <v>3</v>
      </c>
    </row>
    <row r="1401" spans="1:9" x14ac:dyDescent="0.55000000000000004">
      <c r="A1401" s="1">
        <v>46</v>
      </c>
      <c r="B1401" t="s">
        <v>583</v>
      </c>
      <c r="C1401" s="1" t="s">
        <v>2</v>
      </c>
      <c r="D1401" s="1">
        <v>1</v>
      </c>
      <c r="E1401" s="1" t="s">
        <v>150</v>
      </c>
      <c r="F1401">
        <v>1</v>
      </c>
      <c r="G1401" t="str">
        <f>+VLOOKUP(bloque3_2[[#This Row],[niño]],BD.niños[[Código]:[sexo]],6,FALSE)</f>
        <v>5 y 6</v>
      </c>
      <c r="H1401" t="str">
        <f>+VLOOKUP(bloque3_2[[#This Row],[niño]],BD.niños[[Código]:[sexo]],7,FALSE)</f>
        <v>F</v>
      </c>
      <c r="I1401" s="1">
        <v>3</v>
      </c>
    </row>
    <row r="1402" spans="1:9" x14ac:dyDescent="0.55000000000000004">
      <c r="A1402" s="1">
        <v>46</v>
      </c>
      <c r="B1402" t="s">
        <v>583</v>
      </c>
      <c r="C1402" s="1" t="s">
        <v>2</v>
      </c>
      <c r="D1402" s="1">
        <v>1</v>
      </c>
      <c r="E1402" s="1" t="s">
        <v>153</v>
      </c>
      <c r="F1402">
        <v>1</v>
      </c>
      <c r="G1402" t="str">
        <f>+VLOOKUP(bloque3_2[[#This Row],[niño]],BD.niños[[Código]:[sexo]],6,FALSE)</f>
        <v>7 y 8</v>
      </c>
      <c r="H1402" t="str">
        <f>+VLOOKUP(bloque3_2[[#This Row],[niño]],BD.niños[[Código]:[sexo]],7,FALSE)</f>
        <v>M</v>
      </c>
      <c r="I1402" s="1">
        <v>3</v>
      </c>
    </row>
    <row r="1403" spans="1:9" x14ac:dyDescent="0.55000000000000004">
      <c r="A1403" s="1">
        <v>46</v>
      </c>
      <c r="B1403" t="s">
        <v>583</v>
      </c>
      <c r="C1403" s="1" t="s">
        <v>2</v>
      </c>
      <c r="D1403" s="1">
        <v>1</v>
      </c>
      <c r="E1403" s="1" t="s">
        <v>157</v>
      </c>
      <c r="F1403">
        <v>1</v>
      </c>
      <c r="G1403" t="str">
        <f>+VLOOKUP(bloque3_2[[#This Row],[niño]],BD.niños[[Código]:[sexo]],6,FALSE)</f>
        <v>7 y 8</v>
      </c>
      <c r="H1403" t="str">
        <f>+VLOOKUP(bloque3_2[[#This Row],[niño]],BD.niños[[Código]:[sexo]],7,FALSE)</f>
        <v>M</v>
      </c>
      <c r="I1403" s="1">
        <v>3</v>
      </c>
    </row>
    <row r="1404" spans="1:9" x14ac:dyDescent="0.55000000000000004">
      <c r="A1404" s="1">
        <v>46</v>
      </c>
      <c r="B1404" t="s">
        <v>583</v>
      </c>
      <c r="C1404" s="1" t="s">
        <v>2</v>
      </c>
      <c r="D1404" s="1">
        <v>1</v>
      </c>
      <c r="E1404" s="1" t="s">
        <v>164</v>
      </c>
      <c r="F1404">
        <v>1</v>
      </c>
      <c r="G1404" t="str">
        <f>+VLOOKUP(bloque3_2[[#This Row],[niño]],BD.niños[[Código]:[sexo]],6,FALSE)</f>
        <v>5 y 6</v>
      </c>
      <c r="H1404" t="str">
        <f>+VLOOKUP(bloque3_2[[#This Row],[niño]],BD.niños[[Código]:[sexo]],7,FALSE)</f>
        <v>M</v>
      </c>
      <c r="I1404" s="1">
        <v>3</v>
      </c>
    </row>
    <row r="1405" spans="1:9" x14ac:dyDescent="0.55000000000000004">
      <c r="A1405" s="1">
        <v>46</v>
      </c>
      <c r="B1405" t="s">
        <v>583</v>
      </c>
      <c r="C1405" s="1" t="s">
        <v>2</v>
      </c>
      <c r="D1405" s="1">
        <v>1</v>
      </c>
      <c r="E1405" s="1" t="s">
        <v>165</v>
      </c>
      <c r="F1405">
        <v>1</v>
      </c>
      <c r="G1405" t="str">
        <f>+VLOOKUP(bloque3_2[[#This Row],[niño]],BD.niños[[Código]:[sexo]],6,FALSE)</f>
        <v>5 y 6</v>
      </c>
      <c r="H1405" t="str">
        <f>+VLOOKUP(bloque3_2[[#This Row],[niño]],BD.niños[[Código]:[sexo]],7,FALSE)</f>
        <v>M</v>
      </c>
      <c r="I1405" s="1">
        <v>3</v>
      </c>
    </row>
    <row r="1406" spans="1:9" x14ac:dyDescent="0.55000000000000004">
      <c r="A1406" s="1">
        <v>46</v>
      </c>
      <c r="B1406" t="s">
        <v>583</v>
      </c>
      <c r="C1406" s="1" t="s">
        <v>2</v>
      </c>
      <c r="D1406" s="1">
        <v>1</v>
      </c>
      <c r="E1406" s="1" t="s">
        <v>168</v>
      </c>
      <c r="F1406">
        <v>4</v>
      </c>
      <c r="G1406" t="str">
        <f>+VLOOKUP(bloque3_2[[#This Row],[niño]],BD.niños[[Código]:[sexo]],6,FALSE)</f>
        <v>7 y 8</v>
      </c>
      <c r="H1406" t="str">
        <f>+VLOOKUP(bloque3_2[[#This Row],[niño]],BD.niños[[Código]:[sexo]],7,FALSE)</f>
        <v>F</v>
      </c>
      <c r="I1406" s="1">
        <v>3</v>
      </c>
    </row>
    <row r="1407" spans="1:9" x14ac:dyDescent="0.55000000000000004">
      <c r="A1407" s="1">
        <v>46</v>
      </c>
      <c r="B1407" t="s">
        <v>583</v>
      </c>
      <c r="C1407" s="1" t="s">
        <v>2</v>
      </c>
      <c r="D1407" s="1">
        <v>1</v>
      </c>
      <c r="E1407" s="1" t="s">
        <v>172</v>
      </c>
      <c r="F1407">
        <v>1</v>
      </c>
      <c r="G1407" t="str">
        <f>+VLOOKUP(bloque3_2[[#This Row],[niño]],BD.niños[[Código]:[sexo]],6,FALSE)</f>
        <v>7 y 8</v>
      </c>
      <c r="H1407" t="str">
        <f>+VLOOKUP(bloque3_2[[#This Row],[niño]],BD.niños[[Código]:[sexo]],7,FALSE)</f>
        <v>F</v>
      </c>
      <c r="I1407" s="1">
        <v>3</v>
      </c>
    </row>
    <row r="1408" spans="1:9" x14ac:dyDescent="0.55000000000000004">
      <c r="A1408" s="1">
        <v>46</v>
      </c>
      <c r="B1408" t="s">
        <v>583</v>
      </c>
      <c r="C1408" s="1" t="s">
        <v>2</v>
      </c>
      <c r="D1408" s="1">
        <v>1</v>
      </c>
      <c r="E1408" s="1" t="s">
        <v>176</v>
      </c>
      <c r="F1408">
        <v>1</v>
      </c>
      <c r="G1408" t="str">
        <f>+VLOOKUP(bloque3_2[[#This Row],[niño]],BD.niños[[Código]:[sexo]],6,FALSE)</f>
        <v>5 y 6</v>
      </c>
      <c r="H1408" t="str">
        <f>+VLOOKUP(bloque3_2[[#This Row],[niño]],BD.niños[[Código]:[sexo]],7,FALSE)</f>
        <v>F</v>
      </c>
      <c r="I1408" s="1">
        <v>3</v>
      </c>
    </row>
    <row r="1409" spans="1:9" x14ac:dyDescent="0.55000000000000004">
      <c r="A1409" s="1">
        <v>46</v>
      </c>
      <c r="B1409" t="s">
        <v>583</v>
      </c>
      <c r="C1409" s="1" t="s">
        <v>2</v>
      </c>
      <c r="D1409" s="1">
        <v>1</v>
      </c>
      <c r="E1409" s="1" t="s">
        <v>180</v>
      </c>
      <c r="F1409">
        <v>1</v>
      </c>
      <c r="G1409" t="str">
        <f>+VLOOKUP(bloque3_2[[#This Row],[niño]],BD.niños[[Código]:[sexo]],6,FALSE)</f>
        <v>7 y 8</v>
      </c>
      <c r="H1409" t="str">
        <f>+VLOOKUP(bloque3_2[[#This Row],[niño]],BD.niños[[Código]:[sexo]],7,FALSE)</f>
        <v>F</v>
      </c>
      <c r="I1409" s="1">
        <v>3</v>
      </c>
    </row>
    <row r="1410" spans="1:9" x14ac:dyDescent="0.55000000000000004">
      <c r="A1410" s="1">
        <v>46</v>
      </c>
      <c r="B1410" t="s">
        <v>583</v>
      </c>
      <c r="C1410" s="1" t="s">
        <v>2</v>
      </c>
      <c r="D1410" s="1">
        <v>1</v>
      </c>
      <c r="E1410" s="1" t="s">
        <v>234</v>
      </c>
      <c r="F1410">
        <v>1</v>
      </c>
      <c r="G1410" t="str">
        <f>+VLOOKUP(bloque3_2[[#This Row],[niño]],BD.niños[[Código]:[sexo]],6,FALSE)</f>
        <v>9 y 10</v>
      </c>
      <c r="H1410" t="str">
        <f>+VLOOKUP(bloque3_2[[#This Row],[niño]],BD.niños[[Código]:[sexo]],7,FALSE)</f>
        <v>M</v>
      </c>
      <c r="I1410" s="1">
        <v>3</v>
      </c>
    </row>
    <row r="1411" spans="1:9" x14ac:dyDescent="0.55000000000000004">
      <c r="A1411" s="1">
        <v>46</v>
      </c>
      <c r="B1411" t="s">
        <v>583</v>
      </c>
      <c r="C1411" s="1" t="s">
        <v>2</v>
      </c>
      <c r="D1411" s="1">
        <v>1</v>
      </c>
      <c r="E1411" s="1" t="s">
        <v>238</v>
      </c>
      <c r="F1411">
        <v>1</v>
      </c>
      <c r="G1411" t="str">
        <f>+VLOOKUP(bloque3_2[[#This Row],[niño]],BD.niños[[Código]:[sexo]],6,FALSE)</f>
        <v>9 y 10</v>
      </c>
      <c r="H1411" t="str">
        <f>+VLOOKUP(bloque3_2[[#This Row],[niño]],BD.niños[[Código]:[sexo]],7,FALSE)</f>
        <v>M</v>
      </c>
      <c r="I1411" s="1">
        <v>3</v>
      </c>
    </row>
    <row r="1412" spans="1:9" x14ac:dyDescent="0.55000000000000004">
      <c r="A1412" s="1">
        <v>46</v>
      </c>
      <c r="B1412" t="s">
        <v>583</v>
      </c>
      <c r="C1412" s="1" t="s">
        <v>2</v>
      </c>
      <c r="D1412" s="1">
        <v>1</v>
      </c>
      <c r="E1412" s="1" t="s">
        <v>241</v>
      </c>
      <c r="F1412">
        <v>1</v>
      </c>
      <c r="G1412" t="str">
        <f>+VLOOKUP(bloque3_2[[#This Row],[niño]],BD.niños[[Código]:[sexo]],6,FALSE)</f>
        <v>9 y 10</v>
      </c>
      <c r="H1412" t="str">
        <f>+VLOOKUP(bloque3_2[[#This Row],[niño]],BD.niños[[Código]:[sexo]],7,FALSE)</f>
        <v>F</v>
      </c>
      <c r="I1412" s="1">
        <v>3</v>
      </c>
    </row>
    <row r="1413" spans="1:9" x14ac:dyDescent="0.55000000000000004">
      <c r="A1413" s="1">
        <v>46</v>
      </c>
      <c r="B1413" t="s">
        <v>583</v>
      </c>
      <c r="C1413" s="1" t="s">
        <v>2</v>
      </c>
      <c r="D1413" s="1">
        <v>1</v>
      </c>
      <c r="E1413" s="1" t="s">
        <v>245</v>
      </c>
      <c r="F1413">
        <v>1</v>
      </c>
      <c r="G1413" t="str">
        <f>+VLOOKUP(bloque3_2[[#This Row],[niño]],BD.niños[[Código]:[sexo]],6,FALSE)</f>
        <v>7 y 8</v>
      </c>
      <c r="H1413" t="str">
        <f>+VLOOKUP(bloque3_2[[#This Row],[niño]],BD.niños[[Código]:[sexo]],7,FALSE)</f>
        <v>M</v>
      </c>
      <c r="I1413" s="1">
        <v>3</v>
      </c>
    </row>
    <row r="1414" spans="1:9" x14ac:dyDescent="0.55000000000000004">
      <c r="A1414" s="1">
        <v>46</v>
      </c>
      <c r="B1414" t="s">
        <v>583</v>
      </c>
      <c r="C1414" s="1" t="s">
        <v>2</v>
      </c>
      <c r="D1414" s="1">
        <v>1</v>
      </c>
      <c r="E1414" s="1" t="s">
        <v>249</v>
      </c>
      <c r="F1414">
        <v>1</v>
      </c>
      <c r="G1414" t="str">
        <f>+VLOOKUP(bloque3_2[[#This Row],[niño]],BD.niños[[Código]:[sexo]],6,FALSE)</f>
        <v>5 y 6</v>
      </c>
      <c r="H1414" t="str">
        <f>+VLOOKUP(bloque3_2[[#This Row],[niño]],BD.niños[[Código]:[sexo]],7,FALSE)</f>
        <v>M</v>
      </c>
      <c r="I1414" s="1">
        <v>3</v>
      </c>
    </row>
    <row r="1415" spans="1:9" x14ac:dyDescent="0.55000000000000004">
      <c r="A1415" s="1">
        <v>46</v>
      </c>
      <c r="B1415" t="s">
        <v>583</v>
      </c>
      <c r="C1415" s="1" t="s">
        <v>2</v>
      </c>
      <c r="D1415" s="1">
        <v>1</v>
      </c>
      <c r="E1415" s="1" t="s">
        <v>253</v>
      </c>
      <c r="F1415">
        <v>1</v>
      </c>
      <c r="G1415" t="str">
        <f>+VLOOKUP(bloque3_2[[#This Row],[niño]],BD.niños[[Código]:[sexo]],6,FALSE)</f>
        <v>7 y 8</v>
      </c>
      <c r="H1415" t="str">
        <f>+VLOOKUP(bloque3_2[[#This Row],[niño]],BD.niños[[Código]:[sexo]],7,FALSE)</f>
        <v>M</v>
      </c>
      <c r="I1415" s="1">
        <v>3</v>
      </c>
    </row>
    <row r="1416" spans="1:9" x14ac:dyDescent="0.55000000000000004">
      <c r="A1416" s="1">
        <v>46</v>
      </c>
      <c r="B1416" t="s">
        <v>583</v>
      </c>
      <c r="C1416" s="1" t="s">
        <v>2</v>
      </c>
      <c r="D1416" s="1">
        <v>1</v>
      </c>
      <c r="E1416" s="1" t="s">
        <v>257</v>
      </c>
      <c r="F1416">
        <v>1</v>
      </c>
      <c r="G1416" t="str">
        <f>+VLOOKUP(bloque3_2[[#This Row],[niño]],BD.niños[[Código]:[sexo]],6,FALSE)</f>
        <v>7 y 8</v>
      </c>
      <c r="H1416" t="str">
        <f>+VLOOKUP(bloque3_2[[#This Row],[niño]],BD.niños[[Código]:[sexo]],7,FALSE)</f>
        <v>M</v>
      </c>
      <c r="I1416" s="1">
        <v>3</v>
      </c>
    </row>
    <row r="1417" spans="1:9" x14ac:dyDescent="0.55000000000000004">
      <c r="A1417" s="1">
        <v>46</v>
      </c>
      <c r="B1417" t="s">
        <v>583</v>
      </c>
      <c r="C1417" s="1" t="s">
        <v>2</v>
      </c>
      <c r="D1417" s="1">
        <v>1</v>
      </c>
      <c r="E1417" s="1" t="s">
        <v>299</v>
      </c>
      <c r="F1417">
        <v>1</v>
      </c>
      <c r="G1417" t="str">
        <f>+VLOOKUP(bloque3_2[[#This Row],[niño]],BD.niños[[Código]:[sexo]],6,FALSE)</f>
        <v>7 y 8</v>
      </c>
      <c r="H1417" t="str">
        <f>+VLOOKUP(bloque3_2[[#This Row],[niño]],BD.niños[[Código]:[sexo]],7,FALSE)</f>
        <v>M</v>
      </c>
      <c r="I1417" s="1">
        <v>3</v>
      </c>
    </row>
    <row r="1418" spans="1:9" x14ac:dyDescent="0.55000000000000004">
      <c r="A1418" s="1">
        <v>46</v>
      </c>
      <c r="B1418" t="s">
        <v>583</v>
      </c>
      <c r="C1418" s="1" t="s">
        <v>2</v>
      </c>
      <c r="D1418" s="1">
        <v>1</v>
      </c>
      <c r="E1418" s="1" t="s">
        <v>301</v>
      </c>
      <c r="F1418">
        <v>1</v>
      </c>
      <c r="G1418" t="str">
        <f>+VLOOKUP(bloque3_2[[#This Row],[niño]],BD.niños[[Código]:[sexo]],6,FALSE)</f>
        <v>5 y 6</v>
      </c>
      <c r="H1418" t="str">
        <f>+VLOOKUP(bloque3_2[[#This Row],[niño]],BD.niños[[Código]:[sexo]],7,FALSE)</f>
        <v>M</v>
      </c>
      <c r="I1418" s="1">
        <v>3</v>
      </c>
    </row>
    <row r="1419" spans="1:9" x14ac:dyDescent="0.55000000000000004">
      <c r="A1419" s="1">
        <v>46</v>
      </c>
      <c r="B1419" t="s">
        <v>583</v>
      </c>
      <c r="C1419" s="1" t="s">
        <v>2</v>
      </c>
      <c r="D1419" s="1">
        <v>1</v>
      </c>
      <c r="E1419" s="1" t="s">
        <v>305</v>
      </c>
      <c r="F1419">
        <v>1</v>
      </c>
      <c r="G1419" t="str">
        <f>+VLOOKUP(bloque3_2[[#This Row],[niño]],BD.niños[[Código]:[sexo]],6,FALSE)</f>
        <v>7 y 8</v>
      </c>
      <c r="H1419" t="str">
        <f>+VLOOKUP(bloque3_2[[#This Row],[niño]],BD.niños[[Código]:[sexo]],7,FALSE)</f>
        <v>M</v>
      </c>
      <c r="I1419" s="1">
        <v>3</v>
      </c>
    </row>
    <row r="1420" spans="1:9" x14ac:dyDescent="0.55000000000000004">
      <c r="A1420" s="1">
        <v>46</v>
      </c>
      <c r="B1420" t="s">
        <v>583</v>
      </c>
      <c r="C1420" s="1" t="s">
        <v>2</v>
      </c>
      <c r="D1420" s="1">
        <v>1</v>
      </c>
      <c r="E1420" s="1" t="s">
        <v>308</v>
      </c>
      <c r="F1420">
        <v>1</v>
      </c>
      <c r="G1420" t="str">
        <f>+VLOOKUP(bloque3_2[[#This Row],[niño]],BD.niños[[Código]:[sexo]],6,FALSE)</f>
        <v>9 y 10</v>
      </c>
      <c r="H1420" t="str">
        <f>+VLOOKUP(bloque3_2[[#This Row],[niño]],BD.niños[[Código]:[sexo]],7,FALSE)</f>
        <v>M</v>
      </c>
      <c r="I1420" s="1">
        <v>3</v>
      </c>
    </row>
    <row r="1421" spans="1:9" x14ac:dyDescent="0.55000000000000004">
      <c r="A1421" s="1">
        <v>46</v>
      </c>
      <c r="B1421" t="s">
        <v>583</v>
      </c>
      <c r="C1421" s="1" t="s">
        <v>2</v>
      </c>
      <c r="D1421" s="1">
        <v>1</v>
      </c>
      <c r="E1421" s="1" t="s">
        <v>311</v>
      </c>
      <c r="F1421">
        <v>1</v>
      </c>
      <c r="G1421" t="str">
        <f>+VLOOKUP(bloque3_2[[#This Row],[niño]],BD.niños[[Código]:[sexo]],6,FALSE)</f>
        <v>9 y 10</v>
      </c>
      <c r="H1421" t="str">
        <f>+VLOOKUP(bloque3_2[[#This Row],[niño]],BD.niños[[Código]:[sexo]],7,FALSE)</f>
        <v>M</v>
      </c>
      <c r="I1421" s="1">
        <v>3</v>
      </c>
    </row>
    <row r="1422" spans="1:9" x14ac:dyDescent="0.55000000000000004">
      <c r="A1422" s="1">
        <v>46</v>
      </c>
      <c r="B1422" t="s">
        <v>583</v>
      </c>
      <c r="C1422" s="1" t="s">
        <v>2</v>
      </c>
      <c r="D1422" s="1">
        <v>1</v>
      </c>
      <c r="E1422" s="1" t="s">
        <v>314</v>
      </c>
      <c r="F1422">
        <v>1</v>
      </c>
      <c r="G1422" t="str">
        <f>+VLOOKUP(bloque3_2[[#This Row],[niño]],BD.niños[[Código]:[sexo]],6,FALSE)</f>
        <v>9 y 10</v>
      </c>
      <c r="H1422" t="str">
        <f>+VLOOKUP(bloque3_2[[#This Row],[niño]],BD.niños[[Código]:[sexo]],7,FALSE)</f>
        <v>M</v>
      </c>
      <c r="I1422" s="1">
        <v>3</v>
      </c>
    </row>
    <row r="1423" spans="1:9" x14ac:dyDescent="0.55000000000000004">
      <c r="A1423" s="1">
        <v>46</v>
      </c>
      <c r="B1423" t="s">
        <v>583</v>
      </c>
      <c r="C1423" s="1" t="s">
        <v>2</v>
      </c>
      <c r="D1423" s="1">
        <v>1</v>
      </c>
      <c r="E1423" s="1" t="s">
        <v>372</v>
      </c>
      <c r="F1423">
        <v>1</v>
      </c>
      <c r="G1423" t="str">
        <f>+VLOOKUP(bloque3_2[[#This Row],[niño]],BD.niños[[Código]:[sexo]],6,FALSE)</f>
        <v>9 y 10</v>
      </c>
      <c r="H1423" t="str">
        <f>+VLOOKUP(bloque3_2[[#This Row],[niño]],BD.niños[[Código]:[sexo]],7,FALSE)</f>
        <v>M</v>
      </c>
      <c r="I1423" s="1">
        <v>3</v>
      </c>
    </row>
    <row r="1424" spans="1:9" x14ac:dyDescent="0.55000000000000004">
      <c r="A1424" s="1">
        <v>46</v>
      </c>
      <c r="B1424" t="s">
        <v>583</v>
      </c>
      <c r="C1424" s="1" t="s">
        <v>2</v>
      </c>
      <c r="D1424" s="1">
        <v>1</v>
      </c>
      <c r="E1424" s="1" t="s">
        <v>337</v>
      </c>
      <c r="F1424">
        <v>1</v>
      </c>
      <c r="G1424" t="str">
        <f>+VLOOKUP(bloque3_2[[#This Row],[niño]],BD.niños[[Código]:[sexo]],6,FALSE)</f>
        <v>7 y 8</v>
      </c>
      <c r="H1424" t="str">
        <f>+VLOOKUP(bloque3_2[[#This Row],[niño]],BD.niños[[Código]:[sexo]],7,FALSE)</f>
        <v>M</v>
      </c>
      <c r="I1424" s="1">
        <v>3</v>
      </c>
    </row>
    <row r="1425" spans="1:9" x14ac:dyDescent="0.55000000000000004">
      <c r="A1425" s="1">
        <v>46</v>
      </c>
      <c r="B1425" t="s">
        <v>583</v>
      </c>
      <c r="C1425" s="1" t="s">
        <v>2</v>
      </c>
      <c r="D1425" s="1">
        <v>1</v>
      </c>
      <c r="E1425" s="1" t="s">
        <v>341</v>
      </c>
      <c r="F1425">
        <v>1</v>
      </c>
      <c r="G1425" t="str">
        <f>+VLOOKUP(bloque3_2[[#This Row],[niño]],BD.niños[[Código]:[sexo]],6,FALSE)</f>
        <v>7 y 8</v>
      </c>
      <c r="H1425" t="str">
        <f>+VLOOKUP(bloque3_2[[#This Row],[niño]],BD.niños[[Código]:[sexo]],7,FALSE)</f>
        <v>F</v>
      </c>
      <c r="I1425" s="1">
        <v>3</v>
      </c>
    </row>
    <row r="1426" spans="1:9" x14ac:dyDescent="0.55000000000000004">
      <c r="A1426" s="1">
        <v>46</v>
      </c>
      <c r="B1426" t="s">
        <v>583</v>
      </c>
      <c r="C1426" s="1" t="s">
        <v>2</v>
      </c>
      <c r="D1426" s="1">
        <v>1</v>
      </c>
      <c r="E1426" s="1" t="s">
        <v>344</v>
      </c>
      <c r="F1426">
        <v>1</v>
      </c>
      <c r="G1426" t="str">
        <f>+VLOOKUP(bloque3_2[[#This Row],[niño]],BD.niños[[Código]:[sexo]],6,FALSE)</f>
        <v>5 y 6</v>
      </c>
      <c r="H1426" t="str">
        <f>+VLOOKUP(bloque3_2[[#This Row],[niño]],BD.niños[[Código]:[sexo]],7,FALSE)</f>
        <v>F</v>
      </c>
      <c r="I1426" s="1">
        <v>3</v>
      </c>
    </row>
    <row r="1427" spans="1:9" x14ac:dyDescent="0.55000000000000004">
      <c r="A1427" s="1">
        <v>46</v>
      </c>
      <c r="B1427" t="s">
        <v>583</v>
      </c>
      <c r="C1427" s="1" t="s">
        <v>2</v>
      </c>
      <c r="D1427" s="1">
        <v>1</v>
      </c>
      <c r="E1427" s="1" t="s">
        <v>348</v>
      </c>
      <c r="F1427">
        <v>6</v>
      </c>
      <c r="G1427" t="str">
        <f>+VLOOKUP(bloque3_2[[#This Row],[niño]],BD.niños[[Código]:[sexo]],6,FALSE)</f>
        <v>5 y 6</v>
      </c>
      <c r="H1427" t="str">
        <f>+VLOOKUP(bloque3_2[[#This Row],[niño]],BD.niños[[Código]:[sexo]],7,FALSE)</f>
        <v>M</v>
      </c>
      <c r="I1427" s="1">
        <v>3</v>
      </c>
    </row>
    <row r="1428" spans="1:9" x14ac:dyDescent="0.55000000000000004">
      <c r="A1428" s="1">
        <v>47</v>
      </c>
      <c r="B1428" t="s">
        <v>584</v>
      </c>
      <c r="C1428" s="1" t="s">
        <v>3</v>
      </c>
      <c r="D1428" s="1">
        <v>4</v>
      </c>
      <c r="E1428" s="1" t="s">
        <v>89</v>
      </c>
      <c r="F1428">
        <v>1</v>
      </c>
      <c r="G1428" t="str">
        <f>+VLOOKUP(bloque3_2[[#This Row],[niño]],BD.niños[[Código]:[sexo]],6,FALSE)</f>
        <v>9 y 10</v>
      </c>
      <c r="H1428" t="str">
        <f>+VLOOKUP(bloque3_2[[#This Row],[niño]],BD.niños[[Código]:[sexo]],7,FALSE)</f>
        <v>F</v>
      </c>
      <c r="I1428" s="1">
        <v>3</v>
      </c>
    </row>
    <row r="1429" spans="1:9" x14ac:dyDescent="0.55000000000000004">
      <c r="A1429" s="1">
        <v>47</v>
      </c>
      <c r="B1429" t="s">
        <v>584</v>
      </c>
      <c r="C1429" s="1" t="s">
        <v>3</v>
      </c>
      <c r="D1429" s="1">
        <v>4</v>
      </c>
      <c r="E1429" s="1" t="s">
        <v>93</v>
      </c>
      <c r="F1429">
        <v>1</v>
      </c>
      <c r="G1429" t="str">
        <f>+VLOOKUP(bloque3_2[[#This Row],[niño]],BD.niños[[Código]:[sexo]],6,FALSE)</f>
        <v>9 y 10</v>
      </c>
      <c r="H1429" t="str">
        <f>+VLOOKUP(bloque3_2[[#This Row],[niño]],BD.niños[[Código]:[sexo]],7,FALSE)</f>
        <v>F</v>
      </c>
      <c r="I1429" s="1">
        <v>3</v>
      </c>
    </row>
    <row r="1430" spans="1:9" x14ac:dyDescent="0.55000000000000004">
      <c r="A1430" s="1">
        <v>47</v>
      </c>
      <c r="B1430" t="s">
        <v>584</v>
      </c>
      <c r="C1430" s="1" t="s">
        <v>3</v>
      </c>
      <c r="D1430" s="1">
        <v>4</v>
      </c>
      <c r="E1430" s="1" t="s">
        <v>97</v>
      </c>
      <c r="F1430">
        <v>4</v>
      </c>
      <c r="G1430" t="str">
        <f>+VLOOKUP(bloque3_2[[#This Row],[niño]],BD.niños[[Código]:[sexo]],6,FALSE)</f>
        <v>9 y 10</v>
      </c>
      <c r="H1430" t="str">
        <f>+VLOOKUP(bloque3_2[[#This Row],[niño]],BD.niños[[Código]:[sexo]],7,FALSE)</f>
        <v>F</v>
      </c>
      <c r="I1430" s="1">
        <v>3</v>
      </c>
    </row>
    <row r="1431" spans="1:9" x14ac:dyDescent="0.55000000000000004">
      <c r="A1431" s="1">
        <v>47</v>
      </c>
      <c r="B1431" t="s">
        <v>584</v>
      </c>
      <c r="C1431" s="1" t="s">
        <v>3</v>
      </c>
      <c r="D1431" s="1">
        <v>4</v>
      </c>
      <c r="E1431" s="1" t="s">
        <v>101</v>
      </c>
      <c r="F1431">
        <v>4</v>
      </c>
      <c r="G1431" t="str">
        <f>+VLOOKUP(bloque3_2[[#This Row],[niño]],BD.niños[[Código]:[sexo]],6,FALSE)</f>
        <v>9 y 10</v>
      </c>
      <c r="H1431" t="str">
        <f>+VLOOKUP(bloque3_2[[#This Row],[niño]],BD.niños[[Código]:[sexo]],7,FALSE)</f>
        <v>F</v>
      </c>
      <c r="I1431" s="1">
        <v>3</v>
      </c>
    </row>
    <row r="1432" spans="1:9" x14ac:dyDescent="0.55000000000000004">
      <c r="A1432" s="1">
        <v>47</v>
      </c>
      <c r="B1432" t="s">
        <v>584</v>
      </c>
      <c r="C1432" s="1" t="s">
        <v>3</v>
      </c>
      <c r="D1432" s="1">
        <v>4</v>
      </c>
      <c r="E1432" s="1" t="s">
        <v>150</v>
      </c>
      <c r="F1432">
        <v>1</v>
      </c>
      <c r="G1432" t="str">
        <f>+VLOOKUP(bloque3_2[[#This Row],[niño]],BD.niños[[Código]:[sexo]],6,FALSE)</f>
        <v>5 y 6</v>
      </c>
      <c r="H1432" t="str">
        <f>+VLOOKUP(bloque3_2[[#This Row],[niño]],BD.niños[[Código]:[sexo]],7,FALSE)</f>
        <v>F</v>
      </c>
      <c r="I1432" s="1">
        <v>3</v>
      </c>
    </row>
    <row r="1433" spans="1:9" x14ac:dyDescent="0.55000000000000004">
      <c r="A1433" s="1">
        <v>47</v>
      </c>
      <c r="B1433" t="s">
        <v>584</v>
      </c>
      <c r="C1433" s="1" t="s">
        <v>3</v>
      </c>
      <c r="D1433" s="1">
        <v>4</v>
      </c>
      <c r="E1433" s="1" t="s">
        <v>153</v>
      </c>
      <c r="F1433">
        <v>4</v>
      </c>
      <c r="G1433" t="str">
        <f>+VLOOKUP(bloque3_2[[#This Row],[niño]],BD.niños[[Código]:[sexo]],6,FALSE)</f>
        <v>7 y 8</v>
      </c>
      <c r="H1433" t="str">
        <f>+VLOOKUP(bloque3_2[[#This Row],[niño]],BD.niños[[Código]:[sexo]],7,FALSE)</f>
        <v>M</v>
      </c>
      <c r="I1433" s="1">
        <v>3</v>
      </c>
    </row>
    <row r="1434" spans="1:9" x14ac:dyDescent="0.55000000000000004">
      <c r="A1434" s="1">
        <v>47</v>
      </c>
      <c r="B1434" t="s">
        <v>584</v>
      </c>
      <c r="C1434" s="1" t="s">
        <v>3</v>
      </c>
      <c r="D1434" s="1">
        <v>4</v>
      </c>
      <c r="E1434" s="1" t="s">
        <v>157</v>
      </c>
      <c r="F1434">
        <v>4</v>
      </c>
      <c r="G1434" t="str">
        <f>+VLOOKUP(bloque3_2[[#This Row],[niño]],BD.niños[[Código]:[sexo]],6,FALSE)</f>
        <v>7 y 8</v>
      </c>
      <c r="H1434" t="str">
        <f>+VLOOKUP(bloque3_2[[#This Row],[niño]],BD.niños[[Código]:[sexo]],7,FALSE)</f>
        <v>M</v>
      </c>
      <c r="I1434" s="1">
        <v>3</v>
      </c>
    </row>
    <row r="1435" spans="1:9" x14ac:dyDescent="0.55000000000000004">
      <c r="A1435" s="1">
        <v>47</v>
      </c>
      <c r="B1435" t="s">
        <v>584</v>
      </c>
      <c r="C1435" s="1" t="s">
        <v>3</v>
      </c>
      <c r="D1435" s="1">
        <v>4</v>
      </c>
      <c r="E1435" s="1" t="s">
        <v>164</v>
      </c>
      <c r="F1435">
        <v>4</v>
      </c>
      <c r="G1435" t="str">
        <f>+VLOOKUP(bloque3_2[[#This Row],[niño]],BD.niños[[Código]:[sexo]],6,FALSE)</f>
        <v>5 y 6</v>
      </c>
      <c r="H1435" t="str">
        <f>+VLOOKUP(bloque3_2[[#This Row],[niño]],BD.niños[[Código]:[sexo]],7,FALSE)</f>
        <v>M</v>
      </c>
      <c r="I1435" s="1">
        <v>3</v>
      </c>
    </row>
    <row r="1436" spans="1:9" x14ac:dyDescent="0.55000000000000004">
      <c r="A1436" s="1">
        <v>47</v>
      </c>
      <c r="B1436" t="s">
        <v>584</v>
      </c>
      <c r="C1436" s="1" t="s">
        <v>3</v>
      </c>
      <c r="D1436" s="1">
        <v>4</v>
      </c>
      <c r="E1436" s="1" t="s">
        <v>165</v>
      </c>
      <c r="F1436">
        <v>1</v>
      </c>
      <c r="G1436" t="str">
        <f>+VLOOKUP(bloque3_2[[#This Row],[niño]],BD.niños[[Código]:[sexo]],6,FALSE)</f>
        <v>5 y 6</v>
      </c>
      <c r="H1436" t="str">
        <f>+VLOOKUP(bloque3_2[[#This Row],[niño]],BD.niños[[Código]:[sexo]],7,FALSE)</f>
        <v>M</v>
      </c>
      <c r="I1436" s="1">
        <v>3</v>
      </c>
    </row>
    <row r="1437" spans="1:9" x14ac:dyDescent="0.55000000000000004">
      <c r="A1437" s="1">
        <v>47</v>
      </c>
      <c r="B1437" t="s">
        <v>584</v>
      </c>
      <c r="C1437" s="1" t="s">
        <v>3</v>
      </c>
      <c r="D1437" s="1">
        <v>4</v>
      </c>
      <c r="E1437" s="1" t="s">
        <v>168</v>
      </c>
      <c r="F1437">
        <v>3</v>
      </c>
      <c r="G1437" t="str">
        <f>+VLOOKUP(bloque3_2[[#This Row],[niño]],BD.niños[[Código]:[sexo]],6,FALSE)</f>
        <v>7 y 8</v>
      </c>
      <c r="H1437" t="str">
        <f>+VLOOKUP(bloque3_2[[#This Row],[niño]],BD.niños[[Código]:[sexo]],7,FALSE)</f>
        <v>F</v>
      </c>
      <c r="I1437" s="1">
        <v>3</v>
      </c>
    </row>
    <row r="1438" spans="1:9" x14ac:dyDescent="0.55000000000000004">
      <c r="A1438" s="1">
        <v>47</v>
      </c>
      <c r="B1438" t="s">
        <v>584</v>
      </c>
      <c r="C1438" s="1" t="s">
        <v>3</v>
      </c>
      <c r="D1438" s="1">
        <v>4</v>
      </c>
      <c r="E1438" s="1" t="s">
        <v>172</v>
      </c>
      <c r="F1438">
        <v>1</v>
      </c>
      <c r="G1438" t="str">
        <f>+VLOOKUP(bloque3_2[[#This Row],[niño]],BD.niños[[Código]:[sexo]],6,FALSE)</f>
        <v>7 y 8</v>
      </c>
      <c r="H1438" t="str">
        <f>+VLOOKUP(bloque3_2[[#This Row],[niño]],BD.niños[[Código]:[sexo]],7,FALSE)</f>
        <v>F</v>
      </c>
      <c r="I1438" s="1">
        <v>3</v>
      </c>
    </row>
    <row r="1439" spans="1:9" x14ac:dyDescent="0.55000000000000004">
      <c r="A1439" s="1">
        <v>47</v>
      </c>
      <c r="B1439" t="s">
        <v>584</v>
      </c>
      <c r="C1439" s="1" t="s">
        <v>3</v>
      </c>
      <c r="D1439" s="1">
        <v>4</v>
      </c>
      <c r="E1439" s="1" t="s">
        <v>176</v>
      </c>
      <c r="F1439">
        <v>1</v>
      </c>
      <c r="G1439" t="str">
        <f>+VLOOKUP(bloque3_2[[#This Row],[niño]],BD.niños[[Código]:[sexo]],6,FALSE)</f>
        <v>5 y 6</v>
      </c>
      <c r="H1439" t="str">
        <f>+VLOOKUP(bloque3_2[[#This Row],[niño]],BD.niños[[Código]:[sexo]],7,FALSE)</f>
        <v>F</v>
      </c>
      <c r="I1439" s="1">
        <v>3</v>
      </c>
    </row>
    <row r="1440" spans="1:9" x14ac:dyDescent="0.55000000000000004">
      <c r="A1440" s="1">
        <v>47</v>
      </c>
      <c r="B1440" t="s">
        <v>584</v>
      </c>
      <c r="C1440" s="1" t="s">
        <v>3</v>
      </c>
      <c r="D1440" s="1">
        <v>4</v>
      </c>
      <c r="E1440" s="1" t="s">
        <v>180</v>
      </c>
      <c r="F1440">
        <v>4</v>
      </c>
      <c r="G1440" t="str">
        <f>+VLOOKUP(bloque3_2[[#This Row],[niño]],BD.niños[[Código]:[sexo]],6,FALSE)</f>
        <v>7 y 8</v>
      </c>
      <c r="H1440" t="str">
        <f>+VLOOKUP(bloque3_2[[#This Row],[niño]],BD.niños[[Código]:[sexo]],7,FALSE)</f>
        <v>F</v>
      </c>
      <c r="I1440" s="1">
        <v>3</v>
      </c>
    </row>
    <row r="1441" spans="1:9" x14ac:dyDescent="0.55000000000000004">
      <c r="A1441" s="1">
        <v>47</v>
      </c>
      <c r="B1441" t="s">
        <v>584</v>
      </c>
      <c r="C1441" s="1" t="s">
        <v>3</v>
      </c>
      <c r="D1441" s="1">
        <v>4</v>
      </c>
      <c r="E1441" s="1" t="s">
        <v>234</v>
      </c>
      <c r="F1441">
        <v>4</v>
      </c>
      <c r="G1441" t="str">
        <f>+VLOOKUP(bloque3_2[[#This Row],[niño]],BD.niños[[Código]:[sexo]],6,FALSE)</f>
        <v>9 y 10</v>
      </c>
      <c r="H1441" t="str">
        <f>+VLOOKUP(bloque3_2[[#This Row],[niño]],BD.niños[[Código]:[sexo]],7,FALSE)</f>
        <v>M</v>
      </c>
      <c r="I1441" s="1">
        <v>3</v>
      </c>
    </row>
    <row r="1442" spans="1:9" x14ac:dyDescent="0.55000000000000004">
      <c r="A1442" s="1">
        <v>47</v>
      </c>
      <c r="B1442" t="s">
        <v>584</v>
      </c>
      <c r="C1442" s="1" t="s">
        <v>3</v>
      </c>
      <c r="D1442" s="1">
        <v>4</v>
      </c>
      <c r="E1442" s="1" t="s">
        <v>238</v>
      </c>
      <c r="F1442">
        <v>4</v>
      </c>
      <c r="G1442" t="str">
        <f>+VLOOKUP(bloque3_2[[#This Row],[niño]],BD.niños[[Código]:[sexo]],6,FALSE)</f>
        <v>9 y 10</v>
      </c>
      <c r="H1442" t="str">
        <f>+VLOOKUP(bloque3_2[[#This Row],[niño]],BD.niños[[Código]:[sexo]],7,FALSE)</f>
        <v>M</v>
      </c>
      <c r="I1442" s="1">
        <v>3</v>
      </c>
    </row>
    <row r="1443" spans="1:9" x14ac:dyDescent="0.55000000000000004">
      <c r="A1443" s="1">
        <v>47</v>
      </c>
      <c r="B1443" t="s">
        <v>584</v>
      </c>
      <c r="C1443" s="1" t="s">
        <v>3</v>
      </c>
      <c r="D1443" s="1">
        <v>4</v>
      </c>
      <c r="E1443" s="1" t="s">
        <v>241</v>
      </c>
      <c r="F1443">
        <v>4</v>
      </c>
      <c r="G1443" t="str">
        <f>+VLOOKUP(bloque3_2[[#This Row],[niño]],BD.niños[[Código]:[sexo]],6,FALSE)</f>
        <v>9 y 10</v>
      </c>
      <c r="H1443" t="str">
        <f>+VLOOKUP(bloque3_2[[#This Row],[niño]],BD.niños[[Código]:[sexo]],7,FALSE)</f>
        <v>F</v>
      </c>
      <c r="I1443" s="1">
        <v>3</v>
      </c>
    </row>
    <row r="1444" spans="1:9" x14ac:dyDescent="0.55000000000000004">
      <c r="A1444" s="1">
        <v>47</v>
      </c>
      <c r="B1444" t="s">
        <v>584</v>
      </c>
      <c r="C1444" s="1" t="s">
        <v>3</v>
      </c>
      <c r="D1444" s="1">
        <v>4</v>
      </c>
      <c r="E1444" s="1" t="s">
        <v>245</v>
      </c>
      <c r="F1444">
        <v>1</v>
      </c>
      <c r="G1444" t="str">
        <f>+VLOOKUP(bloque3_2[[#This Row],[niño]],BD.niños[[Código]:[sexo]],6,FALSE)</f>
        <v>7 y 8</v>
      </c>
      <c r="H1444" t="str">
        <f>+VLOOKUP(bloque3_2[[#This Row],[niño]],BD.niños[[Código]:[sexo]],7,FALSE)</f>
        <v>M</v>
      </c>
      <c r="I1444" s="1">
        <v>3</v>
      </c>
    </row>
    <row r="1445" spans="1:9" x14ac:dyDescent="0.55000000000000004">
      <c r="A1445" s="1">
        <v>47</v>
      </c>
      <c r="B1445" t="s">
        <v>584</v>
      </c>
      <c r="C1445" s="1" t="s">
        <v>3</v>
      </c>
      <c r="D1445" s="1">
        <v>4</v>
      </c>
      <c r="E1445" s="1" t="s">
        <v>249</v>
      </c>
      <c r="F1445">
        <v>1</v>
      </c>
      <c r="G1445" t="str">
        <f>+VLOOKUP(bloque3_2[[#This Row],[niño]],BD.niños[[Código]:[sexo]],6,FALSE)</f>
        <v>5 y 6</v>
      </c>
      <c r="H1445" t="str">
        <f>+VLOOKUP(bloque3_2[[#This Row],[niño]],BD.niños[[Código]:[sexo]],7,FALSE)</f>
        <v>M</v>
      </c>
      <c r="I1445" s="1">
        <v>3</v>
      </c>
    </row>
    <row r="1446" spans="1:9" x14ac:dyDescent="0.55000000000000004">
      <c r="A1446" s="1">
        <v>47</v>
      </c>
      <c r="B1446" t="s">
        <v>584</v>
      </c>
      <c r="C1446" s="1" t="s">
        <v>3</v>
      </c>
      <c r="D1446" s="1">
        <v>4</v>
      </c>
      <c r="E1446" s="1" t="s">
        <v>253</v>
      </c>
      <c r="F1446">
        <v>4</v>
      </c>
      <c r="G1446" t="str">
        <f>+VLOOKUP(bloque3_2[[#This Row],[niño]],BD.niños[[Código]:[sexo]],6,FALSE)</f>
        <v>7 y 8</v>
      </c>
      <c r="H1446" t="str">
        <f>+VLOOKUP(bloque3_2[[#This Row],[niño]],BD.niños[[Código]:[sexo]],7,FALSE)</f>
        <v>M</v>
      </c>
      <c r="I1446" s="1">
        <v>3</v>
      </c>
    </row>
    <row r="1447" spans="1:9" x14ac:dyDescent="0.55000000000000004">
      <c r="A1447" s="1">
        <v>47</v>
      </c>
      <c r="B1447" t="s">
        <v>584</v>
      </c>
      <c r="C1447" s="1" t="s">
        <v>3</v>
      </c>
      <c r="D1447" s="1">
        <v>4</v>
      </c>
      <c r="E1447" s="1" t="s">
        <v>257</v>
      </c>
      <c r="F1447">
        <v>4</v>
      </c>
      <c r="G1447" t="str">
        <f>+VLOOKUP(bloque3_2[[#This Row],[niño]],BD.niños[[Código]:[sexo]],6,FALSE)</f>
        <v>7 y 8</v>
      </c>
      <c r="H1447" t="str">
        <f>+VLOOKUP(bloque3_2[[#This Row],[niño]],BD.niños[[Código]:[sexo]],7,FALSE)</f>
        <v>M</v>
      </c>
      <c r="I1447" s="1">
        <v>3</v>
      </c>
    </row>
    <row r="1448" spans="1:9" x14ac:dyDescent="0.55000000000000004">
      <c r="A1448" s="1">
        <v>47</v>
      </c>
      <c r="B1448" t="s">
        <v>584</v>
      </c>
      <c r="C1448" s="1" t="s">
        <v>3</v>
      </c>
      <c r="D1448" s="1">
        <v>4</v>
      </c>
      <c r="E1448" s="1" t="s">
        <v>299</v>
      </c>
      <c r="F1448">
        <v>1</v>
      </c>
      <c r="G1448" t="str">
        <f>+VLOOKUP(bloque3_2[[#This Row],[niño]],BD.niños[[Código]:[sexo]],6,FALSE)</f>
        <v>7 y 8</v>
      </c>
      <c r="H1448" t="str">
        <f>+VLOOKUP(bloque3_2[[#This Row],[niño]],BD.niños[[Código]:[sexo]],7,FALSE)</f>
        <v>M</v>
      </c>
      <c r="I1448" s="1">
        <v>3</v>
      </c>
    </row>
    <row r="1449" spans="1:9" x14ac:dyDescent="0.55000000000000004">
      <c r="A1449" s="1">
        <v>47</v>
      </c>
      <c r="B1449" t="s">
        <v>584</v>
      </c>
      <c r="C1449" s="1" t="s">
        <v>3</v>
      </c>
      <c r="D1449" s="1">
        <v>4</v>
      </c>
      <c r="E1449" s="1" t="s">
        <v>301</v>
      </c>
      <c r="F1449">
        <v>1</v>
      </c>
      <c r="G1449" t="str">
        <f>+VLOOKUP(bloque3_2[[#This Row],[niño]],BD.niños[[Código]:[sexo]],6,FALSE)</f>
        <v>5 y 6</v>
      </c>
      <c r="H1449" t="str">
        <f>+VLOOKUP(bloque3_2[[#This Row],[niño]],BD.niños[[Código]:[sexo]],7,FALSE)</f>
        <v>M</v>
      </c>
      <c r="I1449" s="1">
        <v>3</v>
      </c>
    </row>
    <row r="1450" spans="1:9" x14ac:dyDescent="0.55000000000000004">
      <c r="A1450" s="1">
        <v>47</v>
      </c>
      <c r="B1450" t="s">
        <v>584</v>
      </c>
      <c r="C1450" s="1" t="s">
        <v>3</v>
      </c>
      <c r="D1450" s="1">
        <v>4</v>
      </c>
      <c r="E1450" s="1" t="s">
        <v>305</v>
      </c>
      <c r="F1450">
        <v>1</v>
      </c>
      <c r="G1450" t="str">
        <f>+VLOOKUP(bloque3_2[[#This Row],[niño]],BD.niños[[Código]:[sexo]],6,FALSE)</f>
        <v>7 y 8</v>
      </c>
      <c r="H1450" t="str">
        <f>+VLOOKUP(bloque3_2[[#This Row],[niño]],BD.niños[[Código]:[sexo]],7,FALSE)</f>
        <v>M</v>
      </c>
      <c r="I1450" s="1">
        <v>3</v>
      </c>
    </row>
    <row r="1451" spans="1:9" x14ac:dyDescent="0.55000000000000004">
      <c r="A1451" s="1">
        <v>47</v>
      </c>
      <c r="B1451" t="s">
        <v>584</v>
      </c>
      <c r="C1451" s="1" t="s">
        <v>3</v>
      </c>
      <c r="D1451" s="1">
        <v>4</v>
      </c>
      <c r="E1451" s="1" t="s">
        <v>308</v>
      </c>
      <c r="F1451">
        <v>4</v>
      </c>
      <c r="G1451" t="str">
        <f>+VLOOKUP(bloque3_2[[#This Row],[niño]],BD.niños[[Código]:[sexo]],6,FALSE)</f>
        <v>9 y 10</v>
      </c>
      <c r="H1451" t="str">
        <f>+VLOOKUP(bloque3_2[[#This Row],[niño]],BD.niños[[Código]:[sexo]],7,FALSE)</f>
        <v>M</v>
      </c>
      <c r="I1451" s="1">
        <v>3</v>
      </c>
    </row>
    <row r="1452" spans="1:9" x14ac:dyDescent="0.55000000000000004">
      <c r="A1452" s="1">
        <v>47</v>
      </c>
      <c r="B1452" t="s">
        <v>584</v>
      </c>
      <c r="C1452" s="1" t="s">
        <v>3</v>
      </c>
      <c r="D1452" s="1">
        <v>4</v>
      </c>
      <c r="E1452" s="1" t="s">
        <v>311</v>
      </c>
      <c r="F1452">
        <v>4</v>
      </c>
      <c r="G1452" t="str">
        <f>+VLOOKUP(bloque3_2[[#This Row],[niño]],BD.niños[[Código]:[sexo]],6,FALSE)</f>
        <v>9 y 10</v>
      </c>
      <c r="H1452" t="str">
        <f>+VLOOKUP(bloque3_2[[#This Row],[niño]],BD.niños[[Código]:[sexo]],7,FALSE)</f>
        <v>M</v>
      </c>
      <c r="I1452" s="1">
        <v>3</v>
      </c>
    </row>
    <row r="1453" spans="1:9" x14ac:dyDescent="0.55000000000000004">
      <c r="A1453" s="1">
        <v>47</v>
      </c>
      <c r="B1453" t="s">
        <v>584</v>
      </c>
      <c r="C1453" s="1" t="s">
        <v>3</v>
      </c>
      <c r="D1453" s="1">
        <v>4</v>
      </c>
      <c r="E1453" s="1" t="s">
        <v>314</v>
      </c>
      <c r="F1453">
        <v>4</v>
      </c>
      <c r="G1453" t="str">
        <f>+VLOOKUP(bloque3_2[[#This Row],[niño]],BD.niños[[Código]:[sexo]],6,FALSE)</f>
        <v>9 y 10</v>
      </c>
      <c r="H1453" t="str">
        <f>+VLOOKUP(bloque3_2[[#This Row],[niño]],BD.niños[[Código]:[sexo]],7,FALSE)</f>
        <v>M</v>
      </c>
      <c r="I1453" s="1">
        <v>3</v>
      </c>
    </row>
    <row r="1454" spans="1:9" x14ac:dyDescent="0.55000000000000004">
      <c r="A1454" s="1">
        <v>47</v>
      </c>
      <c r="B1454" t="s">
        <v>584</v>
      </c>
      <c r="C1454" s="1" t="s">
        <v>3</v>
      </c>
      <c r="D1454" s="1">
        <v>4</v>
      </c>
      <c r="E1454" s="1" t="s">
        <v>372</v>
      </c>
      <c r="F1454">
        <v>1</v>
      </c>
      <c r="G1454" t="str">
        <f>+VLOOKUP(bloque3_2[[#This Row],[niño]],BD.niños[[Código]:[sexo]],6,FALSE)</f>
        <v>9 y 10</v>
      </c>
      <c r="H1454" t="str">
        <f>+VLOOKUP(bloque3_2[[#This Row],[niño]],BD.niños[[Código]:[sexo]],7,FALSE)</f>
        <v>M</v>
      </c>
      <c r="I1454" s="1">
        <v>3</v>
      </c>
    </row>
    <row r="1455" spans="1:9" x14ac:dyDescent="0.55000000000000004">
      <c r="A1455" s="1">
        <v>47</v>
      </c>
      <c r="B1455" t="s">
        <v>584</v>
      </c>
      <c r="C1455" s="1" t="s">
        <v>3</v>
      </c>
      <c r="D1455" s="1">
        <v>4</v>
      </c>
      <c r="E1455" s="1" t="s">
        <v>337</v>
      </c>
      <c r="F1455">
        <v>4</v>
      </c>
      <c r="G1455" t="str">
        <f>+VLOOKUP(bloque3_2[[#This Row],[niño]],BD.niños[[Código]:[sexo]],6,FALSE)</f>
        <v>7 y 8</v>
      </c>
      <c r="H1455" t="str">
        <f>+VLOOKUP(bloque3_2[[#This Row],[niño]],BD.niños[[Código]:[sexo]],7,FALSE)</f>
        <v>M</v>
      </c>
      <c r="I1455" s="1">
        <v>3</v>
      </c>
    </row>
    <row r="1456" spans="1:9" x14ac:dyDescent="0.55000000000000004">
      <c r="A1456" s="1">
        <v>47</v>
      </c>
      <c r="B1456" t="s">
        <v>584</v>
      </c>
      <c r="C1456" s="1" t="s">
        <v>3</v>
      </c>
      <c r="D1456" s="1">
        <v>4</v>
      </c>
      <c r="E1456" s="1" t="s">
        <v>341</v>
      </c>
      <c r="F1456">
        <v>4</v>
      </c>
      <c r="G1456" t="str">
        <f>+VLOOKUP(bloque3_2[[#This Row],[niño]],BD.niños[[Código]:[sexo]],6,FALSE)</f>
        <v>7 y 8</v>
      </c>
      <c r="H1456" t="str">
        <f>+VLOOKUP(bloque3_2[[#This Row],[niño]],BD.niños[[Código]:[sexo]],7,FALSE)</f>
        <v>F</v>
      </c>
      <c r="I1456" s="1">
        <v>3</v>
      </c>
    </row>
    <row r="1457" spans="1:9" x14ac:dyDescent="0.55000000000000004">
      <c r="A1457" s="1">
        <v>47</v>
      </c>
      <c r="B1457" t="s">
        <v>584</v>
      </c>
      <c r="C1457" s="1" t="s">
        <v>3</v>
      </c>
      <c r="D1457" s="1">
        <v>4</v>
      </c>
      <c r="E1457" s="1" t="s">
        <v>344</v>
      </c>
      <c r="F1457">
        <v>1</v>
      </c>
      <c r="G1457" t="str">
        <f>+VLOOKUP(bloque3_2[[#This Row],[niño]],BD.niños[[Código]:[sexo]],6,FALSE)</f>
        <v>5 y 6</v>
      </c>
      <c r="H1457" t="str">
        <f>+VLOOKUP(bloque3_2[[#This Row],[niño]],BD.niños[[Código]:[sexo]],7,FALSE)</f>
        <v>F</v>
      </c>
      <c r="I1457" s="1">
        <v>3</v>
      </c>
    </row>
    <row r="1458" spans="1:9" x14ac:dyDescent="0.55000000000000004">
      <c r="A1458" s="1">
        <v>47</v>
      </c>
      <c r="B1458" t="s">
        <v>584</v>
      </c>
      <c r="C1458" s="1" t="s">
        <v>3</v>
      </c>
      <c r="D1458" s="1">
        <v>4</v>
      </c>
      <c r="E1458" s="1" t="s">
        <v>348</v>
      </c>
      <c r="F1458">
        <v>4</v>
      </c>
      <c r="G1458" t="str">
        <f>+VLOOKUP(bloque3_2[[#This Row],[niño]],BD.niños[[Código]:[sexo]],6,FALSE)</f>
        <v>5 y 6</v>
      </c>
      <c r="H1458" t="str">
        <f>+VLOOKUP(bloque3_2[[#This Row],[niño]],BD.niños[[Código]:[sexo]],7,FALSE)</f>
        <v>M</v>
      </c>
      <c r="I1458" s="1">
        <v>3</v>
      </c>
    </row>
    <row r="1459" spans="1:9" x14ac:dyDescent="0.55000000000000004">
      <c r="A1459" s="1">
        <v>48</v>
      </c>
      <c r="B1459" t="s">
        <v>585</v>
      </c>
      <c r="C1459" s="1" t="s">
        <v>5</v>
      </c>
      <c r="D1459" s="1">
        <v>6</v>
      </c>
      <c r="E1459" s="1" t="s">
        <v>89</v>
      </c>
      <c r="F1459">
        <v>6</v>
      </c>
      <c r="G1459" t="str">
        <f>+VLOOKUP(bloque3_2[[#This Row],[niño]],BD.niños[[Código]:[sexo]],6,FALSE)</f>
        <v>9 y 10</v>
      </c>
      <c r="H1459" t="str">
        <f>+VLOOKUP(bloque3_2[[#This Row],[niño]],BD.niños[[Código]:[sexo]],7,FALSE)</f>
        <v>F</v>
      </c>
      <c r="I1459" s="1">
        <v>3</v>
      </c>
    </row>
    <row r="1460" spans="1:9" x14ac:dyDescent="0.55000000000000004">
      <c r="A1460" s="1">
        <v>48</v>
      </c>
      <c r="B1460" t="s">
        <v>585</v>
      </c>
      <c r="C1460" s="1" t="s">
        <v>5</v>
      </c>
      <c r="D1460" s="1">
        <v>6</v>
      </c>
      <c r="E1460" s="1" t="s">
        <v>93</v>
      </c>
      <c r="F1460">
        <v>6</v>
      </c>
      <c r="G1460" t="str">
        <f>+VLOOKUP(bloque3_2[[#This Row],[niño]],BD.niños[[Código]:[sexo]],6,FALSE)</f>
        <v>9 y 10</v>
      </c>
      <c r="H1460" t="str">
        <f>+VLOOKUP(bloque3_2[[#This Row],[niño]],BD.niños[[Código]:[sexo]],7,FALSE)</f>
        <v>F</v>
      </c>
      <c r="I1460" s="1">
        <v>3</v>
      </c>
    </row>
    <row r="1461" spans="1:9" x14ac:dyDescent="0.55000000000000004">
      <c r="A1461" s="1">
        <v>48</v>
      </c>
      <c r="B1461" t="s">
        <v>585</v>
      </c>
      <c r="C1461" s="1" t="s">
        <v>5</v>
      </c>
      <c r="D1461" s="1">
        <v>6</v>
      </c>
      <c r="E1461" s="1" t="s">
        <v>97</v>
      </c>
      <c r="F1461">
        <v>6</v>
      </c>
      <c r="G1461" t="str">
        <f>+VLOOKUP(bloque3_2[[#This Row],[niño]],BD.niños[[Código]:[sexo]],6,FALSE)</f>
        <v>9 y 10</v>
      </c>
      <c r="H1461" t="str">
        <f>+VLOOKUP(bloque3_2[[#This Row],[niño]],BD.niños[[Código]:[sexo]],7,FALSE)</f>
        <v>F</v>
      </c>
      <c r="I1461" s="1">
        <v>3</v>
      </c>
    </row>
    <row r="1462" spans="1:9" x14ac:dyDescent="0.55000000000000004">
      <c r="A1462" s="1">
        <v>48</v>
      </c>
      <c r="B1462" t="s">
        <v>585</v>
      </c>
      <c r="C1462" s="1" t="s">
        <v>5</v>
      </c>
      <c r="D1462" s="1">
        <v>6</v>
      </c>
      <c r="E1462" s="1" t="s">
        <v>101</v>
      </c>
      <c r="F1462">
        <v>6</v>
      </c>
      <c r="G1462" t="str">
        <f>+VLOOKUP(bloque3_2[[#This Row],[niño]],BD.niños[[Código]:[sexo]],6,FALSE)</f>
        <v>9 y 10</v>
      </c>
      <c r="H1462" t="str">
        <f>+VLOOKUP(bloque3_2[[#This Row],[niño]],BD.niños[[Código]:[sexo]],7,FALSE)</f>
        <v>F</v>
      </c>
      <c r="I1462" s="1">
        <v>3</v>
      </c>
    </row>
    <row r="1463" spans="1:9" x14ac:dyDescent="0.55000000000000004">
      <c r="A1463" s="1">
        <v>48</v>
      </c>
      <c r="B1463" t="s">
        <v>585</v>
      </c>
      <c r="C1463" s="1" t="s">
        <v>5</v>
      </c>
      <c r="D1463" s="1">
        <v>6</v>
      </c>
      <c r="E1463" s="1" t="s">
        <v>150</v>
      </c>
      <c r="F1463">
        <v>6</v>
      </c>
      <c r="G1463" t="str">
        <f>+VLOOKUP(bloque3_2[[#This Row],[niño]],BD.niños[[Código]:[sexo]],6,FALSE)</f>
        <v>5 y 6</v>
      </c>
      <c r="H1463" t="str">
        <f>+VLOOKUP(bloque3_2[[#This Row],[niño]],BD.niños[[Código]:[sexo]],7,FALSE)</f>
        <v>F</v>
      </c>
      <c r="I1463" s="1">
        <v>3</v>
      </c>
    </row>
    <row r="1464" spans="1:9" x14ac:dyDescent="0.55000000000000004">
      <c r="A1464" s="1">
        <v>48</v>
      </c>
      <c r="B1464" t="s">
        <v>585</v>
      </c>
      <c r="C1464" s="1" t="s">
        <v>5</v>
      </c>
      <c r="D1464" s="1">
        <v>6</v>
      </c>
      <c r="E1464" s="1" t="s">
        <v>153</v>
      </c>
      <c r="F1464">
        <v>6</v>
      </c>
      <c r="G1464" t="str">
        <f>+VLOOKUP(bloque3_2[[#This Row],[niño]],BD.niños[[Código]:[sexo]],6,FALSE)</f>
        <v>7 y 8</v>
      </c>
      <c r="H1464" t="str">
        <f>+VLOOKUP(bloque3_2[[#This Row],[niño]],BD.niños[[Código]:[sexo]],7,FALSE)</f>
        <v>M</v>
      </c>
      <c r="I1464" s="1">
        <v>3</v>
      </c>
    </row>
    <row r="1465" spans="1:9" x14ac:dyDescent="0.55000000000000004">
      <c r="A1465" s="1">
        <v>48</v>
      </c>
      <c r="B1465" t="s">
        <v>585</v>
      </c>
      <c r="C1465" s="1" t="s">
        <v>5</v>
      </c>
      <c r="D1465" s="1">
        <v>6</v>
      </c>
      <c r="E1465" s="1" t="s">
        <v>157</v>
      </c>
      <c r="F1465">
        <v>6</v>
      </c>
      <c r="G1465" t="str">
        <f>+VLOOKUP(bloque3_2[[#This Row],[niño]],BD.niños[[Código]:[sexo]],6,FALSE)</f>
        <v>7 y 8</v>
      </c>
      <c r="H1465" t="str">
        <f>+VLOOKUP(bloque3_2[[#This Row],[niño]],BD.niños[[Código]:[sexo]],7,FALSE)</f>
        <v>M</v>
      </c>
      <c r="I1465" s="1">
        <v>3</v>
      </c>
    </row>
    <row r="1466" spans="1:9" x14ac:dyDescent="0.55000000000000004">
      <c r="A1466" s="1">
        <v>48</v>
      </c>
      <c r="B1466" t="s">
        <v>585</v>
      </c>
      <c r="C1466" s="1" t="s">
        <v>5</v>
      </c>
      <c r="D1466" s="1">
        <v>6</v>
      </c>
      <c r="E1466" s="1" t="s">
        <v>164</v>
      </c>
      <c r="F1466">
        <v>6</v>
      </c>
      <c r="G1466" t="str">
        <f>+VLOOKUP(bloque3_2[[#This Row],[niño]],BD.niños[[Código]:[sexo]],6,FALSE)</f>
        <v>5 y 6</v>
      </c>
      <c r="H1466" t="str">
        <f>+VLOOKUP(bloque3_2[[#This Row],[niño]],BD.niños[[Código]:[sexo]],7,FALSE)</f>
        <v>M</v>
      </c>
      <c r="I1466" s="1">
        <v>3</v>
      </c>
    </row>
    <row r="1467" spans="1:9" x14ac:dyDescent="0.55000000000000004">
      <c r="A1467" s="1">
        <v>48</v>
      </c>
      <c r="B1467" t="s">
        <v>585</v>
      </c>
      <c r="C1467" s="1" t="s">
        <v>5</v>
      </c>
      <c r="D1467" s="1">
        <v>6</v>
      </c>
      <c r="E1467" s="1" t="s">
        <v>165</v>
      </c>
      <c r="F1467">
        <v>6</v>
      </c>
      <c r="G1467" t="str">
        <f>+VLOOKUP(bloque3_2[[#This Row],[niño]],BD.niños[[Código]:[sexo]],6,FALSE)</f>
        <v>5 y 6</v>
      </c>
      <c r="H1467" t="str">
        <f>+VLOOKUP(bloque3_2[[#This Row],[niño]],BD.niños[[Código]:[sexo]],7,FALSE)</f>
        <v>M</v>
      </c>
      <c r="I1467" s="1">
        <v>3</v>
      </c>
    </row>
    <row r="1468" spans="1:9" x14ac:dyDescent="0.55000000000000004">
      <c r="A1468" s="1">
        <v>48</v>
      </c>
      <c r="B1468" t="s">
        <v>585</v>
      </c>
      <c r="C1468" s="1" t="s">
        <v>5</v>
      </c>
      <c r="D1468" s="1">
        <v>6</v>
      </c>
      <c r="E1468" s="1" t="s">
        <v>168</v>
      </c>
      <c r="F1468">
        <v>6</v>
      </c>
      <c r="G1468" t="str">
        <f>+VLOOKUP(bloque3_2[[#This Row],[niño]],BD.niños[[Código]:[sexo]],6,FALSE)</f>
        <v>7 y 8</v>
      </c>
      <c r="H1468" t="str">
        <f>+VLOOKUP(bloque3_2[[#This Row],[niño]],BD.niños[[Código]:[sexo]],7,FALSE)</f>
        <v>F</v>
      </c>
      <c r="I1468" s="1">
        <v>3</v>
      </c>
    </row>
    <row r="1469" spans="1:9" x14ac:dyDescent="0.55000000000000004">
      <c r="A1469" s="1">
        <v>48</v>
      </c>
      <c r="B1469" t="s">
        <v>585</v>
      </c>
      <c r="C1469" s="1" t="s">
        <v>5</v>
      </c>
      <c r="D1469" s="1">
        <v>6</v>
      </c>
      <c r="E1469" s="1" t="s">
        <v>172</v>
      </c>
      <c r="F1469">
        <v>6</v>
      </c>
      <c r="G1469" t="str">
        <f>+VLOOKUP(bloque3_2[[#This Row],[niño]],BD.niños[[Código]:[sexo]],6,FALSE)</f>
        <v>7 y 8</v>
      </c>
      <c r="H1469" t="str">
        <f>+VLOOKUP(bloque3_2[[#This Row],[niño]],BD.niños[[Código]:[sexo]],7,FALSE)</f>
        <v>F</v>
      </c>
      <c r="I1469" s="1">
        <v>3</v>
      </c>
    </row>
    <row r="1470" spans="1:9" x14ac:dyDescent="0.55000000000000004">
      <c r="A1470" s="1">
        <v>48</v>
      </c>
      <c r="B1470" t="s">
        <v>585</v>
      </c>
      <c r="C1470" s="1" t="s">
        <v>5</v>
      </c>
      <c r="D1470" s="1">
        <v>6</v>
      </c>
      <c r="E1470" s="1" t="s">
        <v>176</v>
      </c>
      <c r="F1470">
        <v>6</v>
      </c>
      <c r="G1470" t="str">
        <f>+VLOOKUP(bloque3_2[[#This Row],[niño]],BD.niños[[Código]:[sexo]],6,FALSE)</f>
        <v>5 y 6</v>
      </c>
      <c r="H1470" t="str">
        <f>+VLOOKUP(bloque3_2[[#This Row],[niño]],BD.niños[[Código]:[sexo]],7,FALSE)</f>
        <v>F</v>
      </c>
      <c r="I1470" s="1">
        <v>3</v>
      </c>
    </row>
    <row r="1471" spans="1:9" x14ac:dyDescent="0.55000000000000004">
      <c r="A1471" s="1">
        <v>48</v>
      </c>
      <c r="B1471" t="s">
        <v>585</v>
      </c>
      <c r="C1471" s="1" t="s">
        <v>5</v>
      </c>
      <c r="D1471" s="1">
        <v>6</v>
      </c>
      <c r="E1471" s="1" t="s">
        <v>180</v>
      </c>
      <c r="F1471">
        <v>6</v>
      </c>
      <c r="G1471" t="str">
        <f>+VLOOKUP(bloque3_2[[#This Row],[niño]],BD.niños[[Código]:[sexo]],6,FALSE)</f>
        <v>7 y 8</v>
      </c>
      <c r="H1471" t="str">
        <f>+VLOOKUP(bloque3_2[[#This Row],[niño]],BD.niños[[Código]:[sexo]],7,FALSE)</f>
        <v>F</v>
      </c>
      <c r="I1471" s="1">
        <v>3</v>
      </c>
    </row>
    <row r="1472" spans="1:9" x14ac:dyDescent="0.55000000000000004">
      <c r="A1472" s="1">
        <v>48</v>
      </c>
      <c r="B1472" t="s">
        <v>585</v>
      </c>
      <c r="C1472" s="1" t="s">
        <v>5</v>
      </c>
      <c r="D1472" s="1">
        <v>6</v>
      </c>
      <c r="E1472" s="1" t="s">
        <v>234</v>
      </c>
      <c r="F1472">
        <v>6</v>
      </c>
      <c r="G1472" t="str">
        <f>+VLOOKUP(bloque3_2[[#This Row],[niño]],BD.niños[[Código]:[sexo]],6,FALSE)</f>
        <v>9 y 10</v>
      </c>
      <c r="H1472" t="str">
        <f>+VLOOKUP(bloque3_2[[#This Row],[niño]],BD.niños[[Código]:[sexo]],7,FALSE)</f>
        <v>M</v>
      </c>
      <c r="I1472" s="1">
        <v>3</v>
      </c>
    </row>
    <row r="1473" spans="1:9" x14ac:dyDescent="0.55000000000000004">
      <c r="A1473" s="1">
        <v>48</v>
      </c>
      <c r="B1473" t="s">
        <v>585</v>
      </c>
      <c r="C1473" s="1" t="s">
        <v>5</v>
      </c>
      <c r="D1473" s="1">
        <v>6</v>
      </c>
      <c r="E1473" s="1" t="s">
        <v>238</v>
      </c>
      <c r="F1473">
        <v>6</v>
      </c>
      <c r="G1473" t="str">
        <f>+VLOOKUP(bloque3_2[[#This Row],[niño]],BD.niños[[Código]:[sexo]],6,FALSE)</f>
        <v>9 y 10</v>
      </c>
      <c r="H1473" t="str">
        <f>+VLOOKUP(bloque3_2[[#This Row],[niño]],BD.niños[[Código]:[sexo]],7,FALSE)</f>
        <v>M</v>
      </c>
      <c r="I1473" s="1">
        <v>3</v>
      </c>
    </row>
    <row r="1474" spans="1:9" x14ac:dyDescent="0.55000000000000004">
      <c r="A1474" s="1">
        <v>48</v>
      </c>
      <c r="B1474" t="s">
        <v>585</v>
      </c>
      <c r="C1474" s="1" t="s">
        <v>5</v>
      </c>
      <c r="D1474" s="1">
        <v>6</v>
      </c>
      <c r="E1474" s="1" t="s">
        <v>241</v>
      </c>
      <c r="F1474">
        <v>6</v>
      </c>
      <c r="G1474" t="str">
        <f>+VLOOKUP(bloque3_2[[#This Row],[niño]],BD.niños[[Código]:[sexo]],6,FALSE)</f>
        <v>9 y 10</v>
      </c>
      <c r="H1474" t="str">
        <f>+VLOOKUP(bloque3_2[[#This Row],[niño]],BD.niños[[Código]:[sexo]],7,FALSE)</f>
        <v>F</v>
      </c>
      <c r="I1474" s="1">
        <v>3</v>
      </c>
    </row>
    <row r="1475" spans="1:9" x14ac:dyDescent="0.55000000000000004">
      <c r="A1475" s="1">
        <v>48</v>
      </c>
      <c r="B1475" t="s">
        <v>585</v>
      </c>
      <c r="C1475" s="1" t="s">
        <v>5</v>
      </c>
      <c r="D1475" s="1">
        <v>6</v>
      </c>
      <c r="E1475" s="1" t="s">
        <v>245</v>
      </c>
      <c r="F1475">
        <v>6</v>
      </c>
      <c r="G1475" t="str">
        <f>+VLOOKUP(bloque3_2[[#This Row],[niño]],BD.niños[[Código]:[sexo]],6,FALSE)</f>
        <v>7 y 8</v>
      </c>
      <c r="H1475" t="str">
        <f>+VLOOKUP(bloque3_2[[#This Row],[niño]],BD.niños[[Código]:[sexo]],7,FALSE)</f>
        <v>M</v>
      </c>
      <c r="I1475" s="1">
        <v>3</v>
      </c>
    </row>
    <row r="1476" spans="1:9" x14ac:dyDescent="0.55000000000000004">
      <c r="A1476" s="1">
        <v>48</v>
      </c>
      <c r="B1476" t="s">
        <v>585</v>
      </c>
      <c r="C1476" s="1" t="s">
        <v>5</v>
      </c>
      <c r="D1476" s="1">
        <v>6</v>
      </c>
      <c r="E1476" s="1" t="s">
        <v>249</v>
      </c>
      <c r="F1476">
        <v>6</v>
      </c>
      <c r="G1476" t="str">
        <f>+VLOOKUP(bloque3_2[[#This Row],[niño]],BD.niños[[Código]:[sexo]],6,FALSE)</f>
        <v>5 y 6</v>
      </c>
      <c r="H1476" t="str">
        <f>+VLOOKUP(bloque3_2[[#This Row],[niño]],BD.niños[[Código]:[sexo]],7,FALSE)</f>
        <v>M</v>
      </c>
      <c r="I1476" s="1">
        <v>3</v>
      </c>
    </row>
    <row r="1477" spans="1:9" x14ac:dyDescent="0.55000000000000004">
      <c r="A1477" s="1">
        <v>48</v>
      </c>
      <c r="B1477" t="s">
        <v>585</v>
      </c>
      <c r="C1477" s="1" t="s">
        <v>5</v>
      </c>
      <c r="D1477" s="1">
        <v>6</v>
      </c>
      <c r="E1477" s="1" t="s">
        <v>253</v>
      </c>
      <c r="F1477">
        <v>6</v>
      </c>
      <c r="G1477" t="str">
        <f>+VLOOKUP(bloque3_2[[#This Row],[niño]],BD.niños[[Código]:[sexo]],6,FALSE)</f>
        <v>7 y 8</v>
      </c>
      <c r="H1477" t="str">
        <f>+VLOOKUP(bloque3_2[[#This Row],[niño]],BD.niños[[Código]:[sexo]],7,FALSE)</f>
        <v>M</v>
      </c>
      <c r="I1477" s="1">
        <v>3</v>
      </c>
    </row>
    <row r="1478" spans="1:9" x14ac:dyDescent="0.55000000000000004">
      <c r="A1478" s="1">
        <v>48</v>
      </c>
      <c r="B1478" t="s">
        <v>585</v>
      </c>
      <c r="C1478" s="1" t="s">
        <v>5</v>
      </c>
      <c r="D1478" s="1">
        <v>6</v>
      </c>
      <c r="E1478" s="1" t="s">
        <v>257</v>
      </c>
      <c r="F1478">
        <v>6</v>
      </c>
      <c r="G1478" t="str">
        <f>+VLOOKUP(bloque3_2[[#This Row],[niño]],BD.niños[[Código]:[sexo]],6,FALSE)</f>
        <v>7 y 8</v>
      </c>
      <c r="H1478" t="str">
        <f>+VLOOKUP(bloque3_2[[#This Row],[niño]],BD.niños[[Código]:[sexo]],7,FALSE)</f>
        <v>M</v>
      </c>
      <c r="I1478" s="1">
        <v>3</v>
      </c>
    </row>
    <row r="1479" spans="1:9" x14ac:dyDescent="0.55000000000000004">
      <c r="A1479" s="1">
        <v>48</v>
      </c>
      <c r="B1479" t="s">
        <v>585</v>
      </c>
      <c r="C1479" s="1" t="s">
        <v>5</v>
      </c>
      <c r="D1479" s="1">
        <v>6</v>
      </c>
      <c r="E1479" s="1" t="s">
        <v>299</v>
      </c>
      <c r="F1479">
        <v>6</v>
      </c>
      <c r="G1479" t="str">
        <f>+VLOOKUP(bloque3_2[[#This Row],[niño]],BD.niños[[Código]:[sexo]],6,FALSE)</f>
        <v>7 y 8</v>
      </c>
      <c r="H1479" t="str">
        <f>+VLOOKUP(bloque3_2[[#This Row],[niño]],BD.niños[[Código]:[sexo]],7,FALSE)</f>
        <v>M</v>
      </c>
      <c r="I1479" s="1">
        <v>3</v>
      </c>
    </row>
    <row r="1480" spans="1:9" x14ac:dyDescent="0.55000000000000004">
      <c r="A1480" s="1">
        <v>48</v>
      </c>
      <c r="B1480" t="s">
        <v>585</v>
      </c>
      <c r="C1480" s="1" t="s">
        <v>5</v>
      </c>
      <c r="D1480" s="1">
        <v>6</v>
      </c>
      <c r="E1480" s="1" t="s">
        <v>301</v>
      </c>
      <c r="F1480">
        <v>6</v>
      </c>
      <c r="G1480" t="str">
        <f>+VLOOKUP(bloque3_2[[#This Row],[niño]],BD.niños[[Código]:[sexo]],6,FALSE)</f>
        <v>5 y 6</v>
      </c>
      <c r="H1480" t="str">
        <f>+VLOOKUP(bloque3_2[[#This Row],[niño]],BD.niños[[Código]:[sexo]],7,FALSE)</f>
        <v>M</v>
      </c>
      <c r="I1480" s="1">
        <v>3</v>
      </c>
    </row>
    <row r="1481" spans="1:9" x14ac:dyDescent="0.55000000000000004">
      <c r="A1481" s="1">
        <v>48</v>
      </c>
      <c r="B1481" t="s">
        <v>585</v>
      </c>
      <c r="C1481" s="1" t="s">
        <v>5</v>
      </c>
      <c r="D1481" s="1">
        <v>6</v>
      </c>
      <c r="E1481" s="1" t="s">
        <v>305</v>
      </c>
      <c r="F1481">
        <v>6</v>
      </c>
      <c r="G1481" t="str">
        <f>+VLOOKUP(bloque3_2[[#This Row],[niño]],BD.niños[[Código]:[sexo]],6,FALSE)</f>
        <v>7 y 8</v>
      </c>
      <c r="H1481" t="str">
        <f>+VLOOKUP(bloque3_2[[#This Row],[niño]],BD.niños[[Código]:[sexo]],7,FALSE)</f>
        <v>M</v>
      </c>
      <c r="I1481" s="1">
        <v>3</v>
      </c>
    </row>
    <row r="1482" spans="1:9" x14ac:dyDescent="0.55000000000000004">
      <c r="A1482" s="1">
        <v>48</v>
      </c>
      <c r="B1482" t="s">
        <v>585</v>
      </c>
      <c r="C1482" s="1" t="s">
        <v>5</v>
      </c>
      <c r="D1482" s="1">
        <v>6</v>
      </c>
      <c r="E1482" s="1" t="s">
        <v>308</v>
      </c>
      <c r="F1482">
        <v>6</v>
      </c>
      <c r="G1482" t="str">
        <f>+VLOOKUP(bloque3_2[[#This Row],[niño]],BD.niños[[Código]:[sexo]],6,FALSE)</f>
        <v>9 y 10</v>
      </c>
      <c r="H1482" t="str">
        <f>+VLOOKUP(bloque3_2[[#This Row],[niño]],BD.niños[[Código]:[sexo]],7,FALSE)</f>
        <v>M</v>
      </c>
      <c r="I1482" s="1">
        <v>3</v>
      </c>
    </row>
    <row r="1483" spans="1:9" x14ac:dyDescent="0.55000000000000004">
      <c r="A1483" s="1">
        <v>48</v>
      </c>
      <c r="B1483" t="s">
        <v>585</v>
      </c>
      <c r="C1483" s="1" t="s">
        <v>5</v>
      </c>
      <c r="D1483" s="1">
        <v>6</v>
      </c>
      <c r="E1483" s="1" t="s">
        <v>311</v>
      </c>
      <c r="F1483">
        <v>6</v>
      </c>
      <c r="G1483" t="str">
        <f>+VLOOKUP(bloque3_2[[#This Row],[niño]],BD.niños[[Código]:[sexo]],6,FALSE)</f>
        <v>9 y 10</v>
      </c>
      <c r="H1483" t="str">
        <f>+VLOOKUP(bloque3_2[[#This Row],[niño]],BD.niños[[Código]:[sexo]],7,FALSE)</f>
        <v>M</v>
      </c>
      <c r="I1483" s="1">
        <v>3</v>
      </c>
    </row>
    <row r="1484" spans="1:9" x14ac:dyDescent="0.55000000000000004">
      <c r="A1484" s="1">
        <v>48</v>
      </c>
      <c r="B1484" t="s">
        <v>585</v>
      </c>
      <c r="C1484" s="1" t="s">
        <v>5</v>
      </c>
      <c r="D1484" s="1">
        <v>6</v>
      </c>
      <c r="E1484" s="1" t="s">
        <v>314</v>
      </c>
      <c r="F1484">
        <v>6</v>
      </c>
      <c r="G1484" t="str">
        <f>+VLOOKUP(bloque3_2[[#This Row],[niño]],BD.niños[[Código]:[sexo]],6,FALSE)</f>
        <v>9 y 10</v>
      </c>
      <c r="H1484" t="str">
        <f>+VLOOKUP(bloque3_2[[#This Row],[niño]],BD.niños[[Código]:[sexo]],7,FALSE)</f>
        <v>M</v>
      </c>
      <c r="I1484" s="1">
        <v>3</v>
      </c>
    </row>
    <row r="1485" spans="1:9" x14ac:dyDescent="0.55000000000000004">
      <c r="A1485" s="1">
        <v>48</v>
      </c>
      <c r="B1485" t="s">
        <v>585</v>
      </c>
      <c r="C1485" s="1" t="s">
        <v>5</v>
      </c>
      <c r="D1485" s="1">
        <v>6</v>
      </c>
      <c r="E1485" s="1" t="s">
        <v>372</v>
      </c>
      <c r="F1485">
        <v>6</v>
      </c>
      <c r="G1485" t="str">
        <f>+VLOOKUP(bloque3_2[[#This Row],[niño]],BD.niños[[Código]:[sexo]],6,FALSE)</f>
        <v>9 y 10</v>
      </c>
      <c r="H1485" t="str">
        <f>+VLOOKUP(bloque3_2[[#This Row],[niño]],BD.niños[[Código]:[sexo]],7,FALSE)</f>
        <v>M</v>
      </c>
      <c r="I1485" s="1">
        <v>3</v>
      </c>
    </row>
    <row r="1486" spans="1:9" x14ac:dyDescent="0.55000000000000004">
      <c r="A1486" s="1">
        <v>48</v>
      </c>
      <c r="B1486" t="s">
        <v>585</v>
      </c>
      <c r="C1486" s="1" t="s">
        <v>5</v>
      </c>
      <c r="D1486" s="1">
        <v>6</v>
      </c>
      <c r="E1486" s="1" t="s">
        <v>337</v>
      </c>
      <c r="F1486">
        <v>6</v>
      </c>
      <c r="G1486" t="str">
        <f>+VLOOKUP(bloque3_2[[#This Row],[niño]],BD.niños[[Código]:[sexo]],6,FALSE)</f>
        <v>7 y 8</v>
      </c>
      <c r="H1486" t="str">
        <f>+VLOOKUP(bloque3_2[[#This Row],[niño]],BD.niños[[Código]:[sexo]],7,FALSE)</f>
        <v>M</v>
      </c>
      <c r="I1486" s="1">
        <v>3</v>
      </c>
    </row>
    <row r="1487" spans="1:9" x14ac:dyDescent="0.55000000000000004">
      <c r="A1487" s="1">
        <v>48</v>
      </c>
      <c r="B1487" t="s">
        <v>585</v>
      </c>
      <c r="C1487" s="1" t="s">
        <v>5</v>
      </c>
      <c r="D1487" s="1">
        <v>6</v>
      </c>
      <c r="E1487" s="1" t="s">
        <v>341</v>
      </c>
      <c r="F1487">
        <v>6</v>
      </c>
      <c r="G1487" t="str">
        <f>+VLOOKUP(bloque3_2[[#This Row],[niño]],BD.niños[[Código]:[sexo]],6,FALSE)</f>
        <v>7 y 8</v>
      </c>
      <c r="H1487" t="str">
        <f>+VLOOKUP(bloque3_2[[#This Row],[niño]],BD.niños[[Código]:[sexo]],7,FALSE)</f>
        <v>F</v>
      </c>
      <c r="I1487" s="1">
        <v>3</v>
      </c>
    </row>
    <row r="1488" spans="1:9" x14ac:dyDescent="0.55000000000000004">
      <c r="A1488" s="1">
        <v>48</v>
      </c>
      <c r="B1488" t="s">
        <v>585</v>
      </c>
      <c r="C1488" s="1" t="s">
        <v>5</v>
      </c>
      <c r="D1488" s="1">
        <v>6</v>
      </c>
      <c r="E1488" s="1" t="s">
        <v>344</v>
      </c>
      <c r="F1488">
        <v>6</v>
      </c>
      <c r="G1488" t="str">
        <f>+VLOOKUP(bloque3_2[[#This Row],[niño]],BD.niños[[Código]:[sexo]],6,FALSE)</f>
        <v>5 y 6</v>
      </c>
      <c r="H1488" t="str">
        <f>+VLOOKUP(bloque3_2[[#This Row],[niño]],BD.niños[[Código]:[sexo]],7,FALSE)</f>
        <v>F</v>
      </c>
      <c r="I1488" s="1">
        <v>3</v>
      </c>
    </row>
    <row r="1489" spans="1:9" x14ac:dyDescent="0.55000000000000004">
      <c r="A1489" s="1">
        <v>48</v>
      </c>
      <c r="B1489" t="s">
        <v>585</v>
      </c>
      <c r="C1489" s="1" t="s">
        <v>5</v>
      </c>
      <c r="D1489" s="1">
        <v>6</v>
      </c>
      <c r="E1489" s="1" t="s">
        <v>348</v>
      </c>
      <c r="F1489">
        <v>6</v>
      </c>
      <c r="G1489" t="str">
        <f>+VLOOKUP(bloque3_2[[#This Row],[niño]],BD.niños[[Código]:[sexo]],6,FALSE)</f>
        <v>5 y 6</v>
      </c>
      <c r="H1489" t="str">
        <f>+VLOOKUP(bloque3_2[[#This Row],[niño]],BD.niños[[Código]:[sexo]],7,FALSE)</f>
        <v>M</v>
      </c>
      <c r="I1489" s="1">
        <v>3</v>
      </c>
    </row>
    <row r="1490" spans="1:9" x14ac:dyDescent="0.55000000000000004">
      <c r="A1490" s="1">
        <v>49</v>
      </c>
      <c r="B1490" t="s">
        <v>586</v>
      </c>
      <c r="C1490" s="1" t="s">
        <v>2</v>
      </c>
      <c r="D1490" s="1">
        <v>1</v>
      </c>
      <c r="E1490" s="1" t="s">
        <v>89</v>
      </c>
      <c r="F1490">
        <v>1</v>
      </c>
      <c r="G1490" t="str">
        <f>+VLOOKUP(bloque3_2[[#This Row],[niño]],BD.niños[[Código]:[sexo]],6,FALSE)</f>
        <v>9 y 10</v>
      </c>
      <c r="H1490" t="str">
        <f>+VLOOKUP(bloque3_2[[#This Row],[niño]],BD.niños[[Código]:[sexo]],7,FALSE)</f>
        <v>F</v>
      </c>
      <c r="I1490" s="1">
        <v>3</v>
      </c>
    </row>
    <row r="1491" spans="1:9" x14ac:dyDescent="0.55000000000000004">
      <c r="A1491" s="1">
        <v>49</v>
      </c>
      <c r="B1491" t="s">
        <v>586</v>
      </c>
      <c r="C1491" s="1" t="s">
        <v>2</v>
      </c>
      <c r="D1491" s="1">
        <v>1</v>
      </c>
      <c r="E1491" s="1" t="s">
        <v>93</v>
      </c>
      <c r="F1491">
        <v>7</v>
      </c>
      <c r="G1491" t="str">
        <f>+VLOOKUP(bloque3_2[[#This Row],[niño]],BD.niños[[Código]:[sexo]],6,FALSE)</f>
        <v>9 y 10</v>
      </c>
      <c r="H1491" t="str">
        <f>+VLOOKUP(bloque3_2[[#This Row],[niño]],BD.niños[[Código]:[sexo]],7,FALSE)</f>
        <v>F</v>
      </c>
      <c r="I1491" s="1">
        <v>3</v>
      </c>
    </row>
    <row r="1492" spans="1:9" x14ac:dyDescent="0.55000000000000004">
      <c r="A1492" s="1">
        <v>49</v>
      </c>
      <c r="B1492" t="s">
        <v>586</v>
      </c>
      <c r="C1492" s="1" t="s">
        <v>2</v>
      </c>
      <c r="D1492" s="1">
        <v>1</v>
      </c>
      <c r="E1492" s="1" t="s">
        <v>97</v>
      </c>
      <c r="F1492">
        <v>1</v>
      </c>
      <c r="G1492" t="str">
        <f>+VLOOKUP(bloque3_2[[#This Row],[niño]],BD.niños[[Código]:[sexo]],6,FALSE)</f>
        <v>9 y 10</v>
      </c>
      <c r="H1492" t="str">
        <f>+VLOOKUP(bloque3_2[[#This Row],[niño]],BD.niños[[Código]:[sexo]],7,FALSE)</f>
        <v>F</v>
      </c>
      <c r="I1492" s="1">
        <v>3</v>
      </c>
    </row>
    <row r="1493" spans="1:9" x14ac:dyDescent="0.55000000000000004">
      <c r="A1493" s="1">
        <v>49</v>
      </c>
      <c r="B1493" t="s">
        <v>586</v>
      </c>
      <c r="C1493" s="1" t="s">
        <v>2</v>
      </c>
      <c r="D1493" s="1">
        <v>1</v>
      </c>
      <c r="E1493" s="1" t="s">
        <v>101</v>
      </c>
      <c r="F1493">
        <v>1</v>
      </c>
      <c r="G1493" t="str">
        <f>+VLOOKUP(bloque3_2[[#This Row],[niño]],BD.niños[[Código]:[sexo]],6,FALSE)</f>
        <v>9 y 10</v>
      </c>
      <c r="H1493" t="str">
        <f>+VLOOKUP(bloque3_2[[#This Row],[niño]],BD.niños[[Código]:[sexo]],7,FALSE)</f>
        <v>F</v>
      </c>
      <c r="I1493" s="1">
        <v>3</v>
      </c>
    </row>
    <row r="1494" spans="1:9" x14ac:dyDescent="0.55000000000000004">
      <c r="A1494" s="1">
        <v>49</v>
      </c>
      <c r="B1494" t="s">
        <v>586</v>
      </c>
      <c r="C1494" s="1" t="s">
        <v>2</v>
      </c>
      <c r="D1494" s="1">
        <v>1</v>
      </c>
      <c r="E1494" s="1" t="s">
        <v>150</v>
      </c>
      <c r="F1494">
        <v>1</v>
      </c>
      <c r="G1494" t="str">
        <f>+VLOOKUP(bloque3_2[[#This Row],[niño]],BD.niños[[Código]:[sexo]],6,FALSE)</f>
        <v>5 y 6</v>
      </c>
      <c r="H1494" t="str">
        <f>+VLOOKUP(bloque3_2[[#This Row],[niño]],BD.niños[[Código]:[sexo]],7,FALSE)</f>
        <v>F</v>
      </c>
      <c r="I1494" s="1">
        <v>3</v>
      </c>
    </row>
    <row r="1495" spans="1:9" x14ac:dyDescent="0.55000000000000004">
      <c r="A1495" s="1">
        <v>49</v>
      </c>
      <c r="B1495" t="s">
        <v>586</v>
      </c>
      <c r="C1495" s="1" t="s">
        <v>2</v>
      </c>
      <c r="D1495" s="1">
        <v>1</v>
      </c>
      <c r="E1495" s="1" t="s">
        <v>153</v>
      </c>
      <c r="F1495">
        <v>1</v>
      </c>
      <c r="G1495" t="str">
        <f>+VLOOKUP(bloque3_2[[#This Row],[niño]],BD.niños[[Código]:[sexo]],6,FALSE)</f>
        <v>7 y 8</v>
      </c>
      <c r="H1495" t="str">
        <f>+VLOOKUP(bloque3_2[[#This Row],[niño]],BD.niños[[Código]:[sexo]],7,FALSE)</f>
        <v>M</v>
      </c>
      <c r="I1495" s="1">
        <v>3</v>
      </c>
    </row>
    <row r="1496" spans="1:9" x14ac:dyDescent="0.55000000000000004">
      <c r="A1496" s="1">
        <v>49</v>
      </c>
      <c r="B1496" t="s">
        <v>586</v>
      </c>
      <c r="C1496" s="1" t="s">
        <v>2</v>
      </c>
      <c r="D1496" s="1">
        <v>1</v>
      </c>
      <c r="E1496" s="1" t="s">
        <v>157</v>
      </c>
      <c r="F1496">
        <v>1</v>
      </c>
      <c r="G1496" t="str">
        <f>+VLOOKUP(bloque3_2[[#This Row],[niño]],BD.niños[[Código]:[sexo]],6,FALSE)</f>
        <v>7 y 8</v>
      </c>
      <c r="H1496" t="str">
        <f>+VLOOKUP(bloque3_2[[#This Row],[niño]],BD.niños[[Código]:[sexo]],7,FALSE)</f>
        <v>M</v>
      </c>
      <c r="I1496" s="1">
        <v>3</v>
      </c>
    </row>
    <row r="1497" spans="1:9" x14ac:dyDescent="0.55000000000000004">
      <c r="A1497" s="1">
        <v>49</v>
      </c>
      <c r="B1497" t="s">
        <v>586</v>
      </c>
      <c r="C1497" s="1" t="s">
        <v>2</v>
      </c>
      <c r="D1497" s="1">
        <v>1</v>
      </c>
      <c r="E1497" s="1" t="s">
        <v>164</v>
      </c>
      <c r="F1497">
        <v>1</v>
      </c>
      <c r="G1497" t="str">
        <f>+VLOOKUP(bloque3_2[[#This Row],[niño]],BD.niños[[Código]:[sexo]],6,FALSE)</f>
        <v>5 y 6</v>
      </c>
      <c r="H1497" t="str">
        <f>+VLOOKUP(bloque3_2[[#This Row],[niño]],BD.niños[[Código]:[sexo]],7,FALSE)</f>
        <v>M</v>
      </c>
      <c r="I1497" s="1">
        <v>3</v>
      </c>
    </row>
    <row r="1498" spans="1:9" x14ac:dyDescent="0.55000000000000004">
      <c r="A1498" s="1">
        <v>49</v>
      </c>
      <c r="B1498" t="s">
        <v>586</v>
      </c>
      <c r="C1498" s="1" t="s">
        <v>2</v>
      </c>
      <c r="D1498" s="1">
        <v>1</v>
      </c>
      <c r="E1498" s="1" t="s">
        <v>165</v>
      </c>
      <c r="F1498">
        <v>1</v>
      </c>
      <c r="G1498" t="str">
        <f>+VLOOKUP(bloque3_2[[#This Row],[niño]],BD.niños[[Código]:[sexo]],6,FALSE)</f>
        <v>5 y 6</v>
      </c>
      <c r="H1498" t="str">
        <f>+VLOOKUP(bloque3_2[[#This Row],[niño]],BD.niños[[Código]:[sexo]],7,FALSE)</f>
        <v>M</v>
      </c>
      <c r="I1498" s="1">
        <v>3</v>
      </c>
    </row>
    <row r="1499" spans="1:9" x14ac:dyDescent="0.55000000000000004">
      <c r="A1499" s="1">
        <v>49</v>
      </c>
      <c r="B1499" t="s">
        <v>586</v>
      </c>
      <c r="C1499" s="1" t="s">
        <v>2</v>
      </c>
      <c r="D1499" s="1">
        <v>1</v>
      </c>
      <c r="E1499" s="1" t="s">
        <v>168</v>
      </c>
      <c r="F1499">
        <v>5</v>
      </c>
      <c r="G1499" t="str">
        <f>+VLOOKUP(bloque3_2[[#This Row],[niño]],BD.niños[[Código]:[sexo]],6,FALSE)</f>
        <v>7 y 8</v>
      </c>
      <c r="H1499" t="str">
        <f>+VLOOKUP(bloque3_2[[#This Row],[niño]],BD.niños[[Código]:[sexo]],7,FALSE)</f>
        <v>F</v>
      </c>
      <c r="I1499" s="1">
        <v>3</v>
      </c>
    </row>
    <row r="1500" spans="1:9" x14ac:dyDescent="0.55000000000000004">
      <c r="A1500" s="1">
        <v>49</v>
      </c>
      <c r="B1500" t="s">
        <v>586</v>
      </c>
      <c r="C1500" s="1" t="s">
        <v>2</v>
      </c>
      <c r="D1500" s="1">
        <v>1</v>
      </c>
      <c r="E1500" s="1" t="s">
        <v>172</v>
      </c>
      <c r="F1500">
        <v>1</v>
      </c>
      <c r="G1500" t="str">
        <f>+VLOOKUP(bloque3_2[[#This Row],[niño]],BD.niños[[Código]:[sexo]],6,FALSE)</f>
        <v>7 y 8</v>
      </c>
      <c r="H1500" t="str">
        <f>+VLOOKUP(bloque3_2[[#This Row],[niño]],BD.niños[[Código]:[sexo]],7,FALSE)</f>
        <v>F</v>
      </c>
      <c r="I1500" s="1">
        <v>3</v>
      </c>
    </row>
    <row r="1501" spans="1:9" x14ac:dyDescent="0.55000000000000004">
      <c r="A1501" s="1">
        <v>49</v>
      </c>
      <c r="B1501" t="s">
        <v>586</v>
      </c>
      <c r="C1501" s="1" t="s">
        <v>2</v>
      </c>
      <c r="D1501" s="1">
        <v>1</v>
      </c>
      <c r="E1501" s="1" t="s">
        <v>176</v>
      </c>
      <c r="F1501">
        <v>1</v>
      </c>
      <c r="G1501" t="str">
        <f>+VLOOKUP(bloque3_2[[#This Row],[niño]],BD.niños[[Código]:[sexo]],6,FALSE)</f>
        <v>5 y 6</v>
      </c>
      <c r="H1501" t="str">
        <f>+VLOOKUP(bloque3_2[[#This Row],[niño]],BD.niños[[Código]:[sexo]],7,FALSE)</f>
        <v>F</v>
      </c>
      <c r="I1501" s="1">
        <v>3</v>
      </c>
    </row>
    <row r="1502" spans="1:9" x14ac:dyDescent="0.55000000000000004">
      <c r="A1502" s="1">
        <v>49</v>
      </c>
      <c r="B1502" t="s">
        <v>586</v>
      </c>
      <c r="C1502" s="1" t="s">
        <v>2</v>
      </c>
      <c r="D1502" s="1">
        <v>1</v>
      </c>
      <c r="E1502" s="1" t="s">
        <v>180</v>
      </c>
      <c r="F1502">
        <v>3</v>
      </c>
      <c r="G1502" t="str">
        <f>+VLOOKUP(bloque3_2[[#This Row],[niño]],BD.niños[[Código]:[sexo]],6,FALSE)</f>
        <v>7 y 8</v>
      </c>
      <c r="H1502" t="str">
        <f>+VLOOKUP(bloque3_2[[#This Row],[niño]],BD.niños[[Código]:[sexo]],7,FALSE)</f>
        <v>F</v>
      </c>
      <c r="I1502" s="1">
        <v>3</v>
      </c>
    </row>
    <row r="1503" spans="1:9" x14ac:dyDescent="0.55000000000000004">
      <c r="A1503" s="1">
        <v>49</v>
      </c>
      <c r="B1503" t="s">
        <v>586</v>
      </c>
      <c r="C1503" s="1" t="s">
        <v>2</v>
      </c>
      <c r="D1503" s="1">
        <v>1</v>
      </c>
      <c r="E1503" s="1" t="s">
        <v>234</v>
      </c>
      <c r="F1503">
        <v>1</v>
      </c>
      <c r="G1503" t="str">
        <f>+VLOOKUP(bloque3_2[[#This Row],[niño]],BD.niños[[Código]:[sexo]],6,FALSE)</f>
        <v>9 y 10</v>
      </c>
      <c r="H1503" t="str">
        <f>+VLOOKUP(bloque3_2[[#This Row],[niño]],BD.niños[[Código]:[sexo]],7,FALSE)</f>
        <v>M</v>
      </c>
      <c r="I1503" s="1">
        <v>3</v>
      </c>
    </row>
    <row r="1504" spans="1:9" x14ac:dyDescent="0.55000000000000004">
      <c r="A1504" s="1">
        <v>49</v>
      </c>
      <c r="B1504" t="s">
        <v>586</v>
      </c>
      <c r="C1504" s="1" t="s">
        <v>2</v>
      </c>
      <c r="D1504" s="1">
        <v>1</v>
      </c>
      <c r="E1504" s="1" t="s">
        <v>238</v>
      </c>
      <c r="F1504">
        <v>1</v>
      </c>
      <c r="G1504" t="str">
        <f>+VLOOKUP(bloque3_2[[#This Row],[niño]],BD.niños[[Código]:[sexo]],6,FALSE)</f>
        <v>9 y 10</v>
      </c>
      <c r="H1504" t="str">
        <f>+VLOOKUP(bloque3_2[[#This Row],[niño]],BD.niños[[Código]:[sexo]],7,FALSE)</f>
        <v>M</v>
      </c>
      <c r="I1504" s="1">
        <v>3</v>
      </c>
    </row>
    <row r="1505" spans="1:9" x14ac:dyDescent="0.55000000000000004">
      <c r="A1505" s="1">
        <v>49</v>
      </c>
      <c r="B1505" t="s">
        <v>586</v>
      </c>
      <c r="C1505" s="1" t="s">
        <v>2</v>
      </c>
      <c r="D1505" s="1">
        <v>1</v>
      </c>
      <c r="E1505" s="1" t="s">
        <v>241</v>
      </c>
      <c r="F1505">
        <v>1</v>
      </c>
      <c r="G1505" t="str">
        <f>+VLOOKUP(bloque3_2[[#This Row],[niño]],BD.niños[[Código]:[sexo]],6,FALSE)</f>
        <v>9 y 10</v>
      </c>
      <c r="H1505" t="str">
        <f>+VLOOKUP(bloque3_2[[#This Row],[niño]],BD.niños[[Código]:[sexo]],7,FALSE)</f>
        <v>F</v>
      </c>
      <c r="I1505" s="1">
        <v>3</v>
      </c>
    </row>
    <row r="1506" spans="1:9" x14ac:dyDescent="0.55000000000000004">
      <c r="A1506" s="1">
        <v>49</v>
      </c>
      <c r="B1506" t="s">
        <v>586</v>
      </c>
      <c r="C1506" s="1" t="s">
        <v>2</v>
      </c>
      <c r="D1506" s="1">
        <v>1</v>
      </c>
      <c r="E1506" s="1" t="s">
        <v>245</v>
      </c>
      <c r="F1506">
        <v>1</v>
      </c>
      <c r="G1506" t="str">
        <f>+VLOOKUP(bloque3_2[[#This Row],[niño]],BD.niños[[Código]:[sexo]],6,FALSE)</f>
        <v>7 y 8</v>
      </c>
      <c r="H1506" t="str">
        <f>+VLOOKUP(bloque3_2[[#This Row],[niño]],BD.niños[[Código]:[sexo]],7,FALSE)</f>
        <v>M</v>
      </c>
      <c r="I1506" s="1">
        <v>3</v>
      </c>
    </row>
    <row r="1507" spans="1:9" x14ac:dyDescent="0.55000000000000004">
      <c r="A1507" s="1">
        <v>49</v>
      </c>
      <c r="B1507" t="s">
        <v>586</v>
      </c>
      <c r="C1507" s="1" t="s">
        <v>2</v>
      </c>
      <c r="D1507" s="1">
        <v>1</v>
      </c>
      <c r="E1507" s="1" t="s">
        <v>249</v>
      </c>
      <c r="F1507">
        <v>1</v>
      </c>
      <c r="G1507" t="str">
        <f>+VLOOKUP(bloque3_2[[#This Row],[niño]],BD.niños[[Código]:[sexo]],6,FALSE)</f>
        <v>5 y 6</v>
      </c>
      <c r="H1507" t="str">
        <f>+VLOOKUP(bloque3_2[[#This Row],[niño]],BD.niños[[Código]:[sexo]],7,FALSE)</f>
        <v>M</v>
      </c>
      <c r="I1507" s="1">
        <v>3</v>
      </c>
    </row>
    <row r="1508" spans="1:9" x14ac:dyDescent="0.55000000000000004">
      <c r="A1508" s="1">
        <v>49</v>
      </c>
      <c r="B1508" t="s">
        <v>586</v>
      </c>
      <c r="C1508" s="1" t="s">
        <v>2</v>
      </c>
      <c r="D1508" s="1">
        <v>1</v>
      </c>
      <c r="E1508" s="1" t="s">
        <v>253</v>
      </c>
      <c r="F1508">
        <v>1</v>
      </c>
      <c r="G1508" t="str">
        <f>+VLOOKUP(bloque3_2[[#This Row],[niño]],BD.niños[[Código]:[sexo]],6,FALSE)</f>
        <v>7 y 8</v>
      </c>
      <c r="H1508" t="str">
        <f>+VLOOKUP(bloque3_2[[#This Row],[niño]],BD.niños[[Código]:[sexo]],7,FALSE)</f>
        <v>M</v>
      </c>
      <c r="I1508" s="1">
        <v>3</v>
      </c>
    </row>
    <row r="1509" spans="1:9" x14ac:dyDescent="0.55000000000000004">
      <c r="A1509" s="1">
        <v>49</v>
      </c>
      <c r="B1509" t="s">
        <v>586</v>
      </c>
      <c r="C1509" s="1" t="s">
        <v>2</v>
      </c>
      <c r="D1509" s="1">
        <v>1</v>
      </c>
      <c r="E1509" s="1" t="s">
        <v>257</v>
      </c>
      <c r="F1509">
        <v>1</v>
      </c>
      <c r="G1509" t="str">
        <f>+VLOOKUP(bloque3_2[[#This Row],[niño]],BD.niños[[Código]:[sexo]],6,FALSE)</f>
        <v>7 y 8</v>
      </c>
      <c r="H1509" t="str">
        <f>+VLOOKUP(bloque3_2[[#This Row],[niño]],BD.niños[[Código]:[sexo]],7,FALSE)</f>
        <v>M</v>
      </c>
      <c r="I1509" s="1">
        <v>3</v>
      </c>
    </row>
    <row r="1510" spans="1:9" x14ac:dyDescent="0.55000000000000004">
      <c r="A1510" s="1">
        <v>49</v>
      </c>
      <c r="B1510" t="s">
        <v>586</v>
      </c>
      <c r="C1510" s="1" t="s">
        <v>2</v>
      </c>
      <c r="D1510" s="1">
        <v>1</v>
      </c>
      <c r="E1510" s="1" t="s">
        <v>299</v>
      </c>
      <c r="F1510">
        <v>1</v>
      </c>
      <c r="G1510" t="str">
        <f>+VLOOKUP(bloque3_2[[#This Row],[niño]],BD.niños[[Código]:[sexo]],6,FALSE)</f>
        <v>7 y 8</v>
      </c>
      <c r="H1510" t="str">
        <f>+VLOOKUP(bloque3_2[[#This Row],[niño]],BD.niños[[Código]:[sexo]],7,FALSE)</f>
        <v>M</v>
      </c>
      <c r="I1510" s="1">
        <v>3</v>
      </c>
    </row>
    <row r="1511" spans="1:9" x14ac:dyDescent="0.55000000000000004">
      <c r="A1511" s="1">
        <v>49</v>
      </c>
      <c r="B1511" t="s">
        <v>586</v>
      </c>
      <c r="C1511" s="1" t="s">
        <v>2</v>
      </c>
      <c r="D1511" s="1">
        <v>1</v>
      </c>
      <c r="E1511" s="1" t="s">
        <v>301</v>
      </c>
      <c r="F1511">
        <v>1</v>
      </c>
      <c r="G1511" t="str">
        <f>+VLOOKUP(bloque3_2[[#This Row],[niño]],BD.niños[[Código]:[sexo]],6,FALSE)</f>
        <v>5 y 6</v>
      </c>
      <c r="H1511" t="str">
        <f>+VLOOKUP(bloque3_2[[#This Row],[niño]],BD.niños[[Código]:[sexo]],7,FALSE)</f>
        <v>M</v>
      </c>
      <c r="I1511" s="1">
        <v>3</v>
      </c>
    </row>
    <row r="1512" spans="1:9" x14ac:dyDescent="0.55000000000000004">
      <c r="A1512" s="1">
        <v>49</v>
      </c>
      <c r="B1512" t="s">
        <v>586</v>
      </c>
      <c r="C1512" s="1" t="s">
        <v>2</v>
      </c>
      <c r="D1512" s="1">
        <v>1</v>
      </c>
      <c r="E1512" s="1" t="s">
        <v>305</v>
      </c>
      <c r="F1512">
        <v>1</v>
      </c>
      <c r="G1512" t="str">
        <f>+VLOOKUP(bloque3_2[[#This Row],[niño]],BD.niños[[Código]:[sexo]],6,FALSE)</f>
        <v>7 y 8</v>
      </c>
      <c r="H1512" t="str">
        <f>+VLOOKUP(bloque3_2[[#This Row],[niño]],BD.niños[[Código]:[sexo]],7,FALSE)</f>
        <v>M</v>
      </c>
      <c r="I1512" s="1">
        <v>3</v>
      </c>
    </row>
    <row r="1513" spans="1:9" x14ac:dyDescent="0.55000000000000004">
      <c r="A1513" s="1">
        <v>49</v>
      </c>
      <c r="B1513" t="s">
        <v>586</v>
      </c>
      <c r="C1513" s="1" t="s">
        <v>2</v>
      </c>
      <c r="D1513" s="1">
        <v>1</v>
      </c>
      <c r="E1513" s="1" t="s">
        <v>308</v>
      </c>
      <c r="F1513">
        <v>3</v>
      </c>
      <c r="G1513" t="str">
        <f>+VLOOKUP(bloque3_2[[#This Row],[niño]],BD.niños[[Código]:[sexo]],6,FALSE)</f>
        <v>9 y 10</v>
      </c>
      <c r="H1513" t="str">
        <f>+VLOOKUP(bloque3_2[[#This Row],[niño]],BD.niños[[Código]:[sexo]],7,FALSE)</f>
        <v>M</v>
      </c>
      <c r="I1513" s="1">
        <v>3</v>
      </c>
    </row>
    <row r="1514" spans="1:9" x14ac:dyDescent="0.55000000000000004">
      <c r="A1514" s="1">
        <v>49</v>
      </c>
      <c r="B1514" t="s">
        <v>586</v>
      </c>
      <c r="C1514" s="1" t="s">
        <v>2</v>
      </c>
      <c r="D1514" s="1">
        <v>1</v>
      </c>
      <c r="E1514" s="1" t="s">
        <v>311</v>
      </c>
      <c r="F1514">
        <v>1</v>
      </c>
      <c r="G1514" t="str">
        <f>+VLOOKUP(bloque3_2[[#This Row],[niño]],BD.niños[[Código]:[sexo]],6,FALSE)</f>
        <v>9 y 10</v>
      </c>
      <c r="H1514" t="str">
        <f>+VLOOKUP(bloque3_2[[#This Row],[niño]],BD.niños[[Código]:[sexo]],7,FALSE)</f>
        <v>M</v>
      </c>
      <c r="I1514" s="1">
        <v>3</v>
      </c>
    </row>
    <row r="1515" spans="1:9" x14ac:dyDescent="0.55000000000000004">
      <c r="A1515" s="1">
        <v>49</v>
      </c>
      <c r="B1515" t="s">
        <v>586</v>
      </c>
      <c r="C1515" s="1" t="s">
        <v>2</v>
      </c>
      <c r="D1515" s="1">
        <v>1</v>
      </c>
      <c r="E1515" s="1" t="s">
        <v>314</v>
      </c>
      <c r="F1515">
        <v>1</v>
      </c>
      <c r="G1515" t="str">
        <f>+VLOOKUP(bloque3_2[[#This Row],[niño]],BD.niños[[Código]:[sexo]],6,FALSE)</f>
        <v>9 y 10</v>
      </c>
      <c r="H1515" t="str">
        <f>+VLOOKUP(bloque3_2[[#This Row],[niño]],BD.niños[[Código]:[sexo]],7,FALSE)</f>
        <v>M</v>
      </c>
      <c r="I1515" s="1">
        <v>3</v>
      </c>
    </row>
    <row r="1516" spans="1:9" x14ac:dyDescent="0.55000000000000004">
      <c r="A1516" s="1">
        <v>49</v>
      </c>
      <c r="B1516" t="s">
        <v>586</v>
      </c>
      <c r="C1516" s="1" t="s">
        <v>2</v>
      </c>
      <c r="D1516" s="1">
        <v>1</v>
      </c>
      <c r="E1516" s="1" t="s">
        <v>372</v>
      </c>
      <c r="F1516">
        <v>1</v>
      </c>
      <c r="G1516" t="str">
        <f>+VLOOKUP(bloque3_2[[#This Row],[niño]],BD.niños[[Código]:[sexo]],6,FALSE)</f>
        <v>9 y 10</v>
      </c>
      <c r="H1516" t="str">
        <f>+VLOOKUP(bloque3_2[[#This Row],[niño]],BD.niños[[Código]:[sexo]],7,FALSE)</f>
        <v>M</v>
      </c>
      <c r="I1516" s="1">
        <v>3</v>
      </c>
    </row>
    <row r="1517" spans="1:9" x14ac:dyDescent="0.55000000000000004">
      <c r="A1517" s="1">
        <v>49</v>
      </c>
      <c r="B1517" t="s">
        <v>586</v>
      </c>
      <c r="C1517" s="1" t="s">
        <v>2</v>
      </c>
      <c r="D1517" s="1">
        <v>1</v>
      </c>
      <c r="E1517" s="1" t="s">
        <v>337</v>
      </c>
      <c r="F1517">
        <v>1</v>
      </c>
      <c r="G1517" t="str">
        <f>+VLOOKUP(bloque3_2[[#This Row],[niño]],BD.niños[[Código]:[sexo]],6,FALSE)</f>
        <v>7 y 8</v>
      </c>
      <c r="H1517" t="str">
        <f>+VLOOKUP(bloque3_2[[#This Row],[niño]],BD.niños[[Código]:[sexo]],7,FALSE)</f>
        <v>M</v>
      </c>
      <c r="I1517" s="1">
        <v>3</v>
      </c>
    </row>
    <row r="1518" spans="1:9" x14ac:dyDescent="0.55000000000000004">
      <c r="A1518" s="1">
        <v>49</v>
      </c>
      <c r="B1518" t="s">
        <v>586</v>
      </c>
      <c r="C1518" s="1" t="s">
        <v>2</v>
      </c>
      <c r="D1518" s="1">
        <v>1</v>
      </c>
      <c r="E1518" s="1" t="s">
        <v>341</v>
      </c>
      <c r="F1518">
        <v>1</v>
      </c>
      <c r="G1518" t="str">
        <f>+VLOOKUP(bloque3_2[[#This Row],[niño]],BD.niños[[Código]:[sexo]],6,FALSE)</f>
        <v>7 y 8</v>
      </c>
      <c r="H1518" t="str">
        <f>+VLOOKUP(bloque3_2[[#This Row],[niño]],BD.niños[[Código]:[sexo]],7,FALSE)</f>
        <v>F</v>
      </c>
      <c r="I1518" s="1">
        <v>3</v>
      </c>
    </row>
    <row r="1519" spans="1:9" x14ac:dyDescent="0.55000000000000004">
      <c r="A1519" s="1">
        <v>49</v>
      </c>
      <c r="B1519" t="s">
        <v>586</v>
      </c>
      <c r="C1519" s="1" t="s">
        <v>2</v>
      </c>
      <c r="D1519" s="1">
        <v>1</v>
      </c>
      <c r="E1519" s="1" t="s">
        <v>344</v>
      </c>
      <c r="F1519">
        <v>1</v>
      </c>
      <c r="G1519" t="str">
        <f>+VLOOKUP(bloque3_2[[#This Row],[niño]],BD.niños[[Código]:[sexo]],6,FALSE)</f>
        <v>5 y 6</v>
      </c>
      <c r="H1519" t="str">
        <f>+VLOOKUP(bloque3_2[[#This Row],[niño]],BD.niños[[Código]:[sexo]],7,FALSE)</f>
        <v>F</v>
      </c>
      <c r="I1519" s="1">
        <v>3</v>
      </c>
    </row>
    <row r="1520" spans="1:9" x14ac:dyDescent="0.55000000000000004">
      <c r="A1520" s="1">
        <v>49</v>
      </c>
      <c r="B1520" t="s">
        <v>586</v>
      </c>
      <c r="C1520" s="1" t="s">
        <v>2</v>
      </c>
      <c r="D1520" s="1">
        <v>1</v>
      </c>
      <c r="E1520" s="1" t="s">
        <v>348</v>
      </c>
      <c r="F1520">
        <v>1</v>
      </c>
      <c r="G1520" t="str">
        <f>+VLOOKUP(bloque3_2[[#This Row],[niño]],BD.niños[[Código]:[sexo]],6,FALSE)</f>
        <v>5 y 6</v>
      </c>
      <c r="H1520" t="str">
        <f>+VLOOKUP(bloque3_2[[#This Row],[niño]],BD.niños[[Código]:[sexo]],7,FALSE)</f>
        <v>M</v>
      </c>
      <c r="I1520" s="1">
        <v>3</v>
      </c>
    </row>
    <row r="1521" spans="1:9" x14ac:dyDescent="0.55000000000000004">
      <c r="A1521" s="1">
        <v>50</v>
      </c>
      <c r="B1521" t="s">
        <v>587</v>
      </c>
      <c r="C1521" s="1" t="s">
        <v>2</v>
      </c>
      <c r="D1521" s="1">
        <v>1</v>
      </c>
      <c r="E1521" s="1" t="s">
        <v>89</v>
      </c>
      <c r="F1521">
        <v>1</v>
      </c>
      <c r="G1521" t="str">
        <f>+VLOOKUP(bloque3_2[[#This Row],[niño]],BD.niños[[Código]:[sexo]],6,FALSE)</f>
        <v>9 y 10</v>
      </c>
      <c r="H1521" t="str">
        <f>+VLOOKUP(bloque3_2[[#This Row],[niño]],BD.niños[[Código]:[sexo]],7,FALSE)</f>
        <v>F</v>
      </c>
      <c r="I1521" s="1">
        <v>3</v>
      </c>
    </row>
    <row r="1522" spans="1:9" x14ac:dyDescent="0.55000000000000004">
      <c r="A1522" s="1">
        <v>50</v>
      </c>
      <c r="B1522" t="s">
        <v>587</v>
      </c>
      <c r="C1522" s="1" t="s">
        <v>2</v>
      </c>
      <c r="D1522" s="1">
        <v>1</v>
      </c>
      <c r="E1522" s="1" t="s">
        <v>93</v>
      </c>
      <c r="F1522">
        <v>1</v>
      </c>
      <c r="G1522" t="str">
        <f>+VLOOKUP(bloque3_2[[#This Row],[niño]],BD.niños[[Código]:[sexo]],6,FALSE)</f>
        <v>9 y 10</v>
      </c>
      <c r="H1522" t="str">
        <f>+VLOOKUP(bloque3_2[[#This Row],[niño]],BD.niños[[Código]:[sexo]],7,FALSE)</f>
        <v>F</v>
      </c>
      <c r="I1522" s="1">
        <v>3</v>
      </c>
    </row>
    <row r="1523" spans="1:9" x14ac:dyDescent="0.55000000000000004">
      <c r="A1523" s="1">
        <v>50</v>
      </c>
      <c r="B1523" t="s">
        <v>587</v>
      </c>
      <c r="C1523" s="1" t="s">
        <v>2</v>
      </c>
      <c r="D1523" s="1">
        <v>1</v>
      </c>
      <c r="E1523" s="1" t="s">
        <v>97</v>
      </c>
      <c r="F1523">
        <v>1</v>
      </c>
      <c r="G1523" t="str">
        <f>+VLOOKUP(bloque3_2[[#This Row],[niño]],BD.niños[[Código]:[sexo]],6,FALSE)</f>
        <v>9 y 10</v>
      </c>
      <c r="H1523" t="str">
        <f>+VLOOKUP(bloque3_2[[#This Row],[niño]],BD.niños[[Código]:[sexo]],7,FALSE)</f>
        <v>F</v>
      </c>
      <c r="I1523" s="1">
        <v>3</v>
      </c>
    </row>
    <row r="1524" spans="1:9" x14ac:dyDescent="0.55000000000000004">
      <c r="A1524" s="1">
        <v>50</v>
      </c>
      <c r="B1524" t="s">
        <v>587</v>
      </c>
      <c r="C1524" s="1" t="s">
        <v>2</v>
      </c>
      <c r="D1524" s="1">
        <v>1</v>
      </c>
      <c r="E1524" s="1" t="s">
        <v>101</v>
      </c>
      <c r="F1524">
        <v>1</v>
      </c>
      <c r="G1524" t="str">
        <f>+VLOOKUP(bloque3_2[[#This Row],[niño]],BD.niños[[Código]:[sexo]],6,FALSE)</f>
        <v>9 y 10</v>
      </c>
      <c r="H1524" t="str">
        <f>+VLOOKUP(bloque3_2[[#This Row],[niño]],BD.niños[[Código]:[sexo]],7,FALSE)</f>
        <v>F</v>
      </c>
      <c r="I1524" s="1">
        <v>3</v>
      </c>
    </row>
    <row r="1525" spans="1:9" x14ac:dyDescent="0.55000000000000004">
      <c r="A1525" s="1">
        <v>50</v>
      </c>
      <c r="B1525" t="s">
        <v>587</v>
      </c>
      <c r="C1525" s="1" t="s">
        <v>2</v>
      </c>
      <c r="D1525" s="1">
        <v>1</v>
      </c>
      <c r="E1525" s="1" t="s">
        <v>150</v>
      </c>
      <c r="F1525">
        <v>1</v>
      </c>
      <c r="G1525" t="str">
        <f>+VLOOKUP(bloque3_2[[#This Row],[niño]],BD.niños[[Código]:[sexo]],6,FALSE)</f>
        <v>5 y 6</v>
      </c>
      <c r="H1525" t="str">
        <f>+VLOOKUP(bloque3_2[[#This Row],[niño]],BD.niños[[Código]:[sexo]],7,FALSE)</f>
        <v>F</v>
      </c>
      <c r="I1525" s="1">
        <v>3</v>
      </c>
    </row>
    <row r="1526" spans="1:9" x14ac:dyDescent="0.55000000000000004">
      <c r="A1526" s="1">
        <v>50</v>
      </c>
      <c r="B1526" t="s">
        <v>587</v>
      </c>
      <c r="C1526" s="1" t="s">
        <v>2</v>
      </c>
      <c r="D1526" s="1">
        <v>1</v>
      </c>
      <c r="E1526" s="1" t="s">
        <v>153</v>
      </c>
      <c r="F1526">
        <v>1</v>
      </c>
      <c r="G1526" t="str">
        <f>+VLOOKUP(bloque3_2[[#This Row],[niño]],BD.niños[[Código]:[sexo]],6,FALSE)</f>
        <v>7 y 8</v>
      </c>
      <c r="H1526" t="str">
        <f>+VLOOKUP(bloque3_2[[#This Row],[niño]],BD.niños[[Código]:[sexo]],7,FALSE)</f>
        <v>M</v>
      </c>
      <c r="I1526" s="1">
        <v>3</v>
      </c>
    </row>
    <row r="1527" spans="1:9" x14ac:dyDescent="0.55000000000000004">
      <c r="A1527" s="1">
        <v>50</v>
      </c>
      <c r="B1527" t="s">
        <v>587</v>
      </c>
      <c r="C1527" s="1" t="s">
        <v>2</v>
      </c>
      <c r="D1527" s="1">
        <v>1</v>
      </c>
      <c r="E1527" s="1" t="s">
        <v>157</v>
      </c>
      <c r="F1527">
        <v>1</v>
      </c>
      <c r="G1527" t="str">
        <f>+VLOOKUP(bloque3_2[[#This Row],[niño]],BD.niños[[Código]:[sexo]],6,FALSE)</f>
        <v>7 y 8</v>
      </c>
      <c r="H1527" t="str">
        <f>+VLOOKUP(bloque3_2[[#This Row],[niño]],BD.niños[[Código]:[sexo]],7,FALSE)</f>
        <v>M</v>
      </c>
      <c r="I1527" s="1">
        <v>3</v>
      </c>
    </row>
    <row r="1528" spans="1:9" x14ac:dyDescent="0.55000000000000004">
      <c r="A1528" s="1">
        <v>50</v>
      </c>
      <c r="B1528" t="s">
        <v>587</v>
      </c>
      <c r="C1528" s="1" t="s">
        <v>2</v>
      </c>
      <c r="D1528" s="1">
        <v>1</v>
      </c>
      <c r="E1528" s="1" t="s">
        <v>164</v>
      </c>
      <c r="F1528">
        <v>1</v>
      </c>
      <c r="G1528" t="str">
        <f>+VLOOKUP(bloque3_2[[#This Row],[niño]],BD.niños[[Código]:[sexo]],6,FALSE)</f>
        <v>5 y 6</v>
      </c>
      <c r="H1528" t="str">
        <f>+VLOOKUP(bloque3_2[[#This Row],[niño]],BD.niños[[Código]:[sexo]],7,FALSE)</f>
        <v>M</v>
      </c>
      <c r="I1528" s="1">
        <v>3</v>
      </c>
    </row>
    <row r="1529" spans="1:9" x14ac:dyDescent="0.55000000000000004">
      <c r="A1529" s="1">
        <v>50</v>
      </c>
      <c r="B1529" t="s">
        <v>587</v>
      </c>
      <c r="C1529" s="1" t="s">
        <v>2</v>
      </c>
      <c r="D1529" s="1">
        <v>1</v>
      </c>
      <c r="E1529" s="1" t="s">
        <v>165</v>
      </c>
      <c r="F1529">
        <v>1</v>
      </c>
      <c r="G1529" t="str">
        <f>+VLOOKUP(bloque3_2[[#This Row],[niño]],BD.niños[[Código]:[sexo]],6,FALSE)</f>
        <v>5 y 6</v>
      </c>
      <c r="H1529" t="str">
        <f>+VLOOKUP(bloque3_2[[#This Row],[niño]],BD.niños[[Código]:[sexo]],7,FALSE)</f>
        <v>M</v>
      </c>
      <c r="I1529" s="1">
        <v>3</v>
      </c>
    </row>
    <row r="1530" spans="1:9" x14ac:dyDescent="0.55000000000000004">
      <c r="A1530" s="1">
        <v>50</v>
      </c>
      <c r="B1530" t="s">
        <v>587</v>
      </c>
      <c r="C1530" s="1" t="s">
        <v>2</v>
      </c>
      <c r="D1530" s="1">
        <v>1</v>
      </c>
      <c r="E1530" s="1" t="s">
        <v>168</v>
      </c>
      <c r="F1530">
        <v>4</v>
      </c>
      <c r="G1530" t="str">
        <f>+VLOOKUP(bloque3_2[[#This Row],[niño]],BD.niños[[Código]:[sexo]],6,FALSE)</f>
        <v>7 y 8</v>
      </c>
      <c r="H1530" t="str">
        <f>+VLOOKUP(bloque3_2[[#This Row],[niño]],BD.niños[[Código]:[sexo]],7,FALSE)</f>
        <v>F</v>
      </c>
      <c r="I1530" s="1">
        <v>3</v>
      </c>
    </row>
    <row r="1531" spans="1:9" x14ac:dyDescent="0.55000000000000004">
      <c r="A1531" s="1">
        <v>50</v>
      </c>
      <c r="B1531" t="s">
        <v>587</v>
      </c>
      <c r="C1531" s="1" t="s">
        <v>2</v>
      </c>
      <c r="D1531" s="1">
        <v>1</v>
      </c>
      <c r="E1531" s="1" t="s">
        <v>172</v>
      </c>
      <c r="F1531">
        <v>1</v>
      </c>
      <c r="G1531" t="str">
        <f>+VLOOKUP(bloque3_2[[#This Row],[niño]],BD.niños[[Código]:[sexo]],6,FALSE)</f>
        <v>7 y 8</v>
      </c>
      <c r="H1531" t="str">
        <f>+VLOOKUP(bloque3_2[[#This Row],[niño]],BD.niños[[Código]:[sexo]],7,FALSE)</f>
        <v>F</v>
      </c>
      <c r="I1531" s="1">
        <v>3</v>
      </c>
    </row>
    <row r="1532" spans="1:9" x14ac:dyDescent="0.55000000000000004">
      <c r="A1532" s="1">
        <v>50</v>
      </c>
      <c r="B1532" t="s">
        <v>587</v>
      </c>
      <c r="C1532" s="1" t="s">
        <v>2</v>
      </c>
      <c r="D1532" s="1">
        <v>1</v>
      </c>
      <c r="E1532" s="1" t="s">
        <v>176</v>
      </c>
      <c r="F1532">
        <v>1</v>
      </c>
      <c r="G1532" t="str">
        <f>+VLOOKUP(bloque3_2[[#This Row],[niño]],BD.niños[[Código]:[sexo]],6,FALSE)</f>
        <v>5 y 6</v>
      </c>
      <c r="H1532" t="str">
        <f>+VLOOKUP(bloque3_2[[#This Row],[niño]],BD.niños[[Código]:[sexo]],7,FALSE)</f>
        <v>F</v>
      </c>
      <c r="I1532" s="1">
        <v>3</v>
      </c>
    </row>
    <row r="1533" spans="1:9" x14ac:dyDescent="0.55000000000000004">
      <c r="A1533" s="1">
        <v>50</v>
      </c>
      <c r="B1533" t="s">
        <v>587</v>
      </c>
      <c r="C1533" s="1" t="s">
        <v>2</v>
      </c>
      <c r="D1533" s="1">
        <v>1</v>
      </c>
      <c r="E1533" s="1" t="s">
        <v>180</v>
      </c>
      <c r="F1533">
        <v>1</v>
      </c>
      <c r="G1533" t="str">
        <f>+VLOOKUP(bloque3_2[[#This Row],[niño]],BD.niños[[Código]:[sexo]],6,FALSE)</f>
        <v>7 y 8</v>
      </c>
      <c r="H1533" t="str">
        <f>+VLOOKUP(bloque3_2[[#This Row],[niño]],BD.niños[[Código]:[sexo]],7,FALSE)</f>
        <v>F</v>
      </c>
      <c r="I1533" s="1">
        <v>3</v>
      </c>
    </row>
    <row r="1534" spans="1:9" x14ac:dyDescent="0.55000000000000004">
      <c r="A1534" s="1">
        <v>50</v>
      </c>
      <c r="B1534" t="s">
        <v>587</v>
      </c>
      <c r="C1534" s="1" t="s">
        <v>2</v>
      </c>
      <c r="D1534" s="1">
        <v>1</v>
      </c>
      <c r="E1534" s="1" t="s">
        <v>234</v>
      </c>
      <c r="F1534">
        <v>1</v>
      </c>
      <c r="G1534" t="str">
        <f>+VLOOKUP(bloque3_2[[#This Row],[niño]],BD.niños[[Código]:[sexo]],6,FALSE)</f>
        <v>9 y 10</v>
      </c>
      <c r="H1534" t="str">
        <f>+VLOOKUP(bloque3_2[[#This Row],[niño]],BD.niños[[Código]:[sexo]],7,FALSE)</f>
        <v>M</v>
      </c>
      <c r="I1534" s="1">
        <v>3</v>
      </c>
    </row>
    <row r="1535" spans="1:9" x14ac:dyDescent="0.55000000000000004">
      <c r="A1535" s="1">
        <v>50</v>
      </c>
      <c r="B1535" t="s">
        <v>587</v>
      </c>
      <c r="C1535" s="1" t="s">
        <v>2</v>
      </c>
      <c r="D1535" s="1">
        <v>1</v>
      </c>
      <c r="E1535" s="1" t="s">
        <v>238</v>
      </c>
      <c r="F1535">
        <v>1</v>
      </c>
      <c r="G1535" t="str">
        <f>+VLOOKUP(bloque3_2[[#This Row],[niño]],BD.niños[[Código]:[sexo]],6,FALSE)</f>
        <v>9 y 10</v>
      </c>
      <c r="H1535" t="str">
        <f>+VLOOKUP(bloque3_2[[#This Row],[niño]],BD.niños[[Código]:[sexo]],7,FALSE)</f>
        <v>M</v>
      </c>
      <c r="I1535" s="1">
        <v>3</v>
      </c>
    </row>
    <row r="1536" spans="1:9" x14ac:dyDescent="0.55000000000000004">
      <c r="A1536" s="1">
        <v>50</v>
      </c>
      <c r="B1536" t="s">
        <v>587</v>
      </c>
      <c r="C1536" s="1" t="s">
        <v>2</v>
      </c>
      <c r="D1536" s="1">
        <v>1</v>
      </c>
      <c r="E1536" s="1" t="s">
        <v>241</v>
      </c>
      <c r="F1536">
        <v>1</v>
      </c>
      <c r="G1536" t="str">
        <f>+VLOOKUP(bloque3_2[[#This Row],[niño]],BD.niños[[Código]:[sexo]],6,FALSE)</f>
        <v>9 y 10</v>
      </c>
      <c r="H1536" t="str">
        <f>+VLOOKUP(bloque3_2[[#This Row],[niño]],BD.niños[[Código]:[sexo]],7,FALSE)</f>
        <v>F</v>
      </c>
      <c r="I1536" s="1">
        <v>3</v>
      </c>
    </row>
    <row r="1537" spans="1:9" x14ac:dyDescent="0.55000000000000004">
      <c r="A1537" s="1">
        <v>50</v>
      </c>
      <c r="B1537" t="s">
        <v>587</v>
      </c>
      <c r="C1537" s="1" t="s">
        <v>2</v>
      </c>
      <c r="D1537" s="1">
        <v>1</v>
      </c>
      <c r="E1537" s="1" t="s">
        <v>245</v>
      </c>
      <c r="F1537">
        <v>1</v>
      </c>
      <c r="G1537" t="str">
        <f>+VLOOKUP(bloque3_2[[#This Row],[niño]],BD.niños[[Código]:[sexo]],6,FALSE)</f>
        <v>7 y 8</v>
      </c>
      <c r="H1537" t="str">
        <f>+VLOOKUP(bloque3_2[[#This Row],[niño]],BD.niños[[Código]:[sexo]],7,FALSE)</f>
        <v>M</v>
      </c>
      <c r="I1537" s="1">
        <v>3</v>
      </c>
    </row>
    <row r="1538" spans="1:9" x14ac:dyDescent="0.55000000000000004">
      <c r="A1538" s="1">
        <v>50</v>
      </c>
      <c r="B1538" t="s">
        <v>587</v>
      </c>
      <c r="C1538" s="1" t="s">
        <v>2</v>
      </c>
      <c r="D1538" s="1">
        <v>1</v>
      </c>
      <c r="E1538" s="1" t="s">
        <v>249</v>
      </c>
      <c r="F1538">
        <v>1</v>
      </c>
      <c r="G1538" t="str">
        <f>+VLOOKUP(bloque3_2[[#This Row],[niño]],BD.niños[[Código]:[sexo]],6,FALSE)</f>
        <v>5 y 6</v>
      </c>
      <c r="H1538" t="str">
        <f>+VLOOKUP(bloque3_2[[#This Row],[niño]],BD.niños[[Código]:[sexo]],7,FALSE)</f>
        <v>M</v>
      </c>
      <c r="I1538" s="1">
        <v>3</v>
      </c>
    </row>
    <row r="1539" spans="1:9" x14ac:dyDescent="0.55000000000000004">
      <c r="A1539" s="1">
        <v>50</v>
      </c>
      <c r="B1539" t="s">
        <v>587</v>
      </c>
      <c r="C1539" s="1" t="s">
        <v>2</v>
      </c>
      <c r="D1539" s="1">
        <v>1</v>
      </c>
      <c r="E1539" s="1" t="s">
        <v>253</v>
      </c>
      <c r="F1539">
        <v>1</v>
      </c>
      <c r="G1539" t="str">
        <f>+VLOOKUP(bloque3_2[[#This Row],[niño]],BD.niños[[Código]:[sexo]],6,FALSE)</f>
        <v>7 y 8</v>
      </c>
      <c r="H1539" t="str">
        <f>+VLOOKUP(bloque3_2[[#This Row],[niño]],BD.niños[[Código]:[sexo]],7,FALSE)</f>
        <v>M</v>
      </c>
      <c r="I1539" s="1">
        <v>3</v>
      </c>
    </row>
    <row r="1540" spans="1:9" x14ac:dyDescent="0.55000000000000004">
      <c r="A1540" s="1">
        <v>50</v>
      </c>
      <c r="B1540" t="s">
        <v>587</v>
      </c>
      <c r="C1540" s="1" t="s">
        <v>2</v>
      </c>
      <c r="D1540" s="1">
        <v>1</v>
      </c>
      <c r="E1540" s="1" t="s">
        <v>257</v>
      </c>
      <c r="F1540">
        <v>1</v>
      </c>
      <c r="G1540" t="str">
        <f>+VLOOKUP(bloque3_2[[#This Row],[niño]],BD.niños[[Código]:[sexo]],6,FALSE)</f>
        <v>7 y 8</v>
      </c>
      <c r="H1540" t="str">
        <f>+VLOOKUP(bloque3_2[[#This Row],[niño]],BD.niños[[Código]:[sexo]],7,FALSE)</f>
        <v>M</v>
      </c>
      <c r="I1540" s="1">
        <v>3</v>
      </c>
    </row>
    <row r="1541" spans="1:9" x14ac:dyDescent="0.55000000000000004">
      <c r="A1541" s="1">
        <v>50</v>
      </c>
      <c r="B1541" t="s">
        <v>587</v>
      </c>
      <c r="C1541" s="1" t="s">
        <v>2</v>
      </c>
      <c r="D1541" s="1">
        <v>1</v>
      </c>
      <c r="E1541" s="1" t="s">
        <v>299</v>
      </c>
      <c r="F1541">
        <v>1</v>
      </c>
      <c r="G1541" t="str">
        <f>+VLOOKUP(bloque3_2[[#This Row],[niño]],BD.niños[[Código]:[sexo]],6,FALSE)</f>
        <v>7 y 8</v>
      </c>
      <c r="H1541" t="str">
        <f>+VLOOKUP(bloque3_2[[#This Row],[niño]],BD.niños[[Código]:[sexo]],7,FALSE)</f>
        <v>M</v>
      </c>
      <c r="I1541" s="1">
        <v>3</v>
      </c>
    </row>
    <row r="1542" spans="1:9" x14ac:dyDescent="0.55000000000000004">
      <c r="A1542" s="1">
        <v>50</v>
      </c>
      <c r="B1542" t="s">
        <v>587</v>
      </c>
      <c r="C1542" s="1" t="s">
        <v>2</v>
      </c>
      <c r="D1542" s="1">
        <v>1</v>
      </c>
      <c r="E1542" s="1" t="s">
        <v>301</v>
      </c>
      <c r="F1542">
        <v>1</v>
      </c>
      <c r="G1542" t="str">
        <f>+VLOOKUP(bloque3_2[[#This Row],[niño]],BD.niños[[Código]:[sexo]],6,FALSE)</f>
        <v>5 y 6</v>
      </c>
      <c r="H1542" t="str">
        <f>+VLOOKUP(bloque3_2[[#This Row],[niño]],BD.niños[[Código]:[sexo]],7,FALSE)</f>
        <v>M</v>
      </c>
      <c r="I1542" s="1">
        <v>3</v>
      </c>
    </row>
    <row r="1543" spans="1:9" x14ac:dyDescent="0.55000000000000004">
      <c r="A1543" s="1">
        <v>50</v>
      </c>
      <c r="B1543" t="s">
        <v>587</v>
      </c>
      <c r="C1543" s="1" t="s">
        <v>2</v>
      </c>
      <c r="D1543" s="1">
        <v>1</v>
      </c>
      <c r="E1543" s="1" t="s">
        <v>305</v>
      </c>
      <c r="F1543">
        <v>1</v>
      </c>
      <c r="G1543" t="str">
        <f>+VLOOKUP(bloque3_2[[#This Row],[niño]],BD.niños[[Código]:[sexo]],6,FALSE)</f>
        <v>7 y 8</v>
      </c>
      <c r="H1543" t="str">
        <f>+VLOOKUP(bloque3_2[[#This Row],[niño]],BD.niños[[Código]:[sexo]],7,FALSE)</f>
        <v>M</v>
      </c>
      <c r="I1543" s="1">
        <v>3</v>
      </c>
    </row>
    <row r="1544" spans="1:9" x14ac:dyDescent="0.55000000000000004">
      <c r="A1544" s="1">
        <v>50</v>
      </c>
      <c r="B1544" t="s">
        <v>587</v>
      </c>
      <c r="C1544" s="1" t="s">
        <v>2</v>
      </c>
      <c r="D1544" s="1">
        <v>1</v>
      </c>
      <c r="E1544" s="1" t="s">
        <v>308</v>
      </c>
      <c r="F1544">
        <v>1</v>
      </c>
      <c r="G1544" t="str">
        <f>+VLOOKUP(bloque3_2[[#This Row],[niño]],BD.niños[[Código]:[sexo]],6,FALSE)</f>
        <v>9 y 10</v>
      </c>
      <c r="H1544" t="str">
        <f>+VLOOKUP(bloque3_2[[#This Row],[niño]],BD.niños[[Código]:[sexo]],7,FALSE)</f>
        <v>M</v>
      </c>
      <c r="I1544" s="1">
        <v>3</v>
      </c>
    </row>
    <row r="1545" spans="1:9" x14ac:dyDescent="0.55000000000000004">
      <c r="A1545" s="1">
        <v>50</v>
      </c>
      <c r="B1545" t="s">
        <v>587</v>
      </c>
      <c r="C1545" s="1" t="s">
        <v>2</v>
      </c>
      <c r="D1545" s="1">
        <v>1</v>
      </c>
      <c r="E1545" s="1" t="s">
        <v>311</v>
      </c>
      <c r="F1545">
        <v>1</v>
      </c>
      <c r="G1545" t="str">
        <f>+VLOOKUP(bloque3_2[[#This Row],[niño]],BD.niños[[Código]:[sexo]],6,FALSE)</f>
        <v>9 y 10</v>
      </c>
      <c r="H1545" t="str">
        <f>+VLOOKUP(bloque3_2[[#This Row],[niño]],BD.niños[[Código]:[sexo]],7,FALSE)</f>
        <v>M</v>
      </c>
      <c r="I1545" s="1">
        <v>3</v>
      </c>
    </row>
    <row r="1546" spans="1:9" x14ac:dyDescent="0.55000000000000004">
      <c r="A1546" s="1">
        <v>50</v>
      </c>
      <c r="B1546" t="s">
        <v>587</v>
      </c>
      <c r="C1546" s="1" t="s">
        <v>2</v>
      </c>
      <c r="D1546" s="1">
        <v>1</v>
      </c>
      <c r="E1546" s="1" t="s">
        <v>314</v>
      </c>
      <c r="F1546">
        <v>1</v>
      </c>
      <c r="G1546" t="str">
        <f>+VLOOKUP(bloque3_2[[#This Row],[niño]],BD.niños[[Código]:[sexo]],6,FALSE)</f>
        <v>9 y 10</v>
      </c>
      <c r="H1546" t="str">
        <f>+VLOOKUP(bloque3_2[[#This Row],[niño]],BD.niños[[Código]:[sexo]],7,FALSE)</f>
        <v>M</v>
      </c>
      <c r="I1546" s="1">
        <v>3</v>
      </c>
    </row>
    <row r="1547" spans="1:9" x14ac:dyDescent="0.55000000000000004">
      <c r="A1547" s="1">
        <v>50</v>
      </c>
      <c r="B1547" t="s">
        <v>587</v>
      </c>
      <c r="C1547" s="1" t="s">
        <v>2</v>
      </c>
      <c r="D1547" s="1">
        <v>1</v>
      </c>
      <c r="E1547" s="1" t="s">
        <v>372</v>
      </c>
      <c r="F1547">
        <v>1</v>
      </c>
      <c r="G1547" t="str">
        <f>+VLOOKUP(bloque3_2[[#This Row],[niño]],BD.niños[[Código]:[sexo]],6,FALSE)</f>
        <v>9 y 10</v>
      </c>
      <c r="H1547" t="str">
        <f>+VLOOKUP(bloque3_2[[#This Row],[niño]],BD.niños[[Código]:[sexo]],7,FALSE)</f>
        <v>M</v>
      </c>
      <c r="I1547" s="1">
        <v>3</v>
      </c>
    </row>
    <row r="1548" spans="1:9" x14ac:dyDescent="0.55000000000000004">
      <c r="A1548" s="1">
        <v>50</v>
      </c>
      <c r="B1548" t="s">
        <v>587</v>
      </c>
      <c r="C1548" s="1" t="s">
        <v>2</v>
      </c>
      <c r="D1548" s="1">
        <v>1</v>
      </c>
      <c r="E1548" s="1" t="s">
        <v>337</v>
      </c>
      <c r="F1548">
        <v>1</v>
      </c>
      <c r="G1548" t="str">
        <f>+VLOOKUP(bloque3_2[[#This Row],[niño]],BD.niños[[Código]:[sexo]],6,FALSE)</f>
        <v>7 y 8</v>
      </c>
      <c r="H1548" t="str">
        <f>+VLOOKUP(bloque3_2[[#This Row],[niño]],BD.niños[[Código]:[sexo]],7,FALSE)</f>
        <v>M</v>
      </c>
      <c r="I1548" s="1">
        <v>3</v>
      </c>
    </row>
    <row r="1549" spans="1:9" x14ac:dyDescent="0.55000000000000004">
      <c r="A1549" s="1">
        <v>50</v>
      </c>
      <c r="B1549" t="s">
        <v>587</v>
      </c>
      <c r="C1549" s="1" t="s">
        <v>2</v>
      </c>
      <c r="D1549" s="1">
        <v>1</v>
      </c>
      <c r="E1549" s="1" t="s">
        <v>341</v>
      </c>
      <c r="F1549">
        <v>1</v>
      </c>
      <c r="G1549" t="str">
        <f>+VLOOKUP(bloque3_2[[#This Row],[niño]],BD.niños[[Código]:[sexo]],6,FALSE)</f>
        <v>7 y 8</v>
      </c>
      <c r="H1549" t="str">
        <f>+VLOOKUP(bloque3_2[[#This Row],[niño]],BD.niños[[Código]:[sexo]],7,FALSE)</f>
        <v>F</v>
      </c>
      <c r="I1549" s="1">
        <v>3</v>
      </c>
    </row>
    <row r="1550" spans="1:9" x14ac:dyDescent="0.55000000000000004">
      <c r="A1550" s="1">
        <v>50</v>
      </c>
      <c r="B1550" t="s">
        <v>587</v>
      </c>
      <c r="C1550" s="1" t="s">
        <v>2</v>
      </c>
      <c r="D1550" s="1">
        <v>1</v>
      </c>
      <c r="E1550" s="1" t="s">
        <v>344</v>
      </c>
      <c r="F1550">
        <v>1</v>
      </c>
      <c r="G1550" t="str">
        <f>+VLOOKUP(bloque3_2[[#This Row],[niño]],BD.niños[[Código]:[sexo]],6,FALSE)</f>
        <v>5 y 6</v>
      </c>
      <c r="H1550" t="str">
        <f>+VLOOKUP(bloque3_2[[#This Row],[niño]],BD.niños[[Código]:[sexo]],7,FALSE)</f>
        <v>F</v>
      </c>
      <c r="I1550" s="1">
        <v>3</v>
      </c>
    </row>
    <row r="1551" spans="1:9" x14ac:dyDescent="0.55000000000000004">
      <c r="A1551" s="1">
        <v>50</v>
      </c>
      <c r="B1551" t="s">
        <v>587</v>
      </c>
      <c r="C1551" s="1" t="s">
        <v>2</v>
      </c>
      <c r="D1551" s="1">
        <v>1</v>
      </c>
      <c r="E1551" s="1" t="s">
        <v>348</v>
      </c>
      <c r="F1551">
        <v>3</v>
      </c>
      <c r="G1551" t="str">
        <f>+VLOOKUP(bloque3_2[[#This Row],[niño]],BD.niños[[Código]:[sexo]],6,FALSE)</f>
        <v>5 y 6</v>
      </c>
      <c r="H1551" t="str">
        <f>+VLOOKUP(bloque3_2[[#This Row],[niño]],BD.niños[[Código]:[sexo]],7,FALSE)</f>
        <v>M</v>
      </c>
      <c r="I1551" s="1">
        <v>3</v>
      </c>
    </row>
    <row r="1552" spans="1:9" x14ac:dyDescent="0.55000000000000004">
      <c r="A1552" s="1">
        <v>51</v>
      </c>
      <c r="B1552" t="s">
        <v>588</v>
      </c>
      <c r="C1552" s="1" t="s">
        <v>3</v>
      </c>
      <c r="D1552" s="1">
        <v>4</v>
      </c>
      <c r="E1552" s="1" t="s">
        <v>89</v>
      </c>
      <c r="F1552">
        <v>3</v>
      </c>
      <c r="G1552" t="str">
        <f>+VLOOKUP(bloque3_2[[#This Row],[niño]],BD.niños[[Código]:[sexo]],6,FALSE)</f>
        <v>9 y 10</v>
      </c>
      <c r="H1552" t="str">
        <f>+VLOOKUP(bloque3_2[[#This Row],[niño]],BD.niños[[Código]:[sexo]],7,FALSE)</f>
        <v>F</v>
      </c>
      <c r="I1552" s="1">
        <v>3</v>
      </c>
    </row>
    <row r="1553" spans="1:9" x14ac:dyDescent="0.55000000000000004">
      <c r="A1553" s="1">
        <v>51</v>
      </c>
      <c r="B1553" t="s">
        <v>588</v>
      </c>
      <c r="C1553" s="1" t="s">
        <v>3</v>
      </c>
      <c r="D1553" s="1">
        <v>4</v>
      </c>
      <c r="E1553" s="1" t="s">
        <v>93</v>
      </c>
      <c r="F1553">
        <v>4</v>
      </c>
      <c r="G1553" t="str">
        <f>+VLOOKUP(bloque3_2[[#This Row],[niño]],BD.niños[[Código]:[sexo]],6,FALSE)</f>
        <v>9 y 10</v>
      </c>
      <c r="H1553" t="str">
        <f>+VLOOKUP(bloque3_2[[#This Row],[niño]],BD.niños[[Código]:[sexo]],7,FALSE)</f>
        <v>F</v>
      </c>
      <c r="I1553" s="1">
        <v>3</v>
      </c>
    </row>
    <row r="1554" spans="1:9" x14ac:dyDescent="0.55000000000000004">
      <c r="A1554" s="1">
        <v>51</v>
      </c>
      <c r="B1554" t="s">
        <v>588</v>
      </c>
      <c r="C1554" s="1" t="s">
        <v>3</v>
      </c>
      <c r="D1554" s="1">
        <v>4</v>
      </c>
      <c r="E1554" s="1" t="s">
        <v>97</v>
      </c>
      <c r="F1554">
        <v>4</v>
      </c>
      <c r="G1554" t="str">
        <f>+VLOOKUP(bloque3_2[[#This Row],[niño]],BD.niños[[Código]:[sexo]],6,FALSE)</f>
        <v>9 y 10</v>
      </c>
      <c r="H1554" t="str">
        <f>+VLOOKUP(bloque3_2[[#This Row],[niño]],BD.niños[[Código]:[sexo]],7,FALSE)</f>
        <v>F</v>
      </c>
      <c r="I1554" s="1">
        <v>3</v>
      </c>
    </row>
    <row r="1555" spans="1:9" x14ac:dyDescent="0.55000000000000004">
      <c r="A1555" s="1">
        <v>51</v>
      </c>
      <c r="B1555" t="s">
        <v>588</v>
      </c>
      <c r="C1555" s="1" t="s">
        <v>3</v>
      </c>
      <c r="D1555" s="1">
        <v>4</v>
      </c>
      <c r="E1555" s="1" t="s">
        <v>101</v>
      </c>
      <c r="F1555">
        <v>4</v>
      </c>
      <c r="G1555" t="str">
        <f>+VLOOKUP(bloque3_2[[#This Row],[niño]],BD.niños[[Código]:[sexo]],6,FALSE)</f>
        <v>9 y 10</v>
      </c>
      <c r="H1555" t="str">
        <f>+VLOOKUP(bloque3_2[[#This Row],[niño]],BD.niños[[Código]:[sexo]],7,FALSE)</f>
        <v>F</v>
      </c>
      <c r="I1555" s="1">
        <v>3</v>
      </c>
    </row>
    <row r="1556" spans="1:9" x14ac:dyDescent="0.55000000000000004">
      <c r="A1556" s="1">
        <v>51</v>
      </c>
      <c r="B1556" t="s">
        <v>588</v>
      </c>
      <c r="C1556" s="1" t="s">
        <v>3</v>
      </c>
      <c r="D1556" s="1">
        <v>4</v>
      </c>
      <c r="E1556" s="1" t="s">
        <v>150</v>
      </c>
      <c r="F1556">
        <v>4</v>
      </c>
      <c r="G1556" t="str">
        <f>+VLOOKUP(bloque3_2[[#This Row],[niño]],BD.niños[[Código]:[sexo]],6,FALSE)</f>
        <v>5 y 6</v>
      </c>
      <c r="H1556" t="str">
        <f>+VLOOKUP(bloque3_2[[#This Row],[niño]],BD.niños[[Código]:[sexo]],7,FALSE)</f>
        <v>F</v>
      </c>
      <c r="I1556" s="1">
        <v>3</v>
      </c>
    </row>
    <row r="1557" spans="1:9" x14ac:dyDescent="0.55000000000000004">
      <c r="A1557" s="1">
        <v>51</v>
      </c>
      <c r="B1557" t="s">
        <v>588</v>
      </c>
      <c r="C1557" s="1" t="s">
        <v>3</v>
      </c>
      <c r="D1557" s="1">
        <v>4</v>
      </c>
      <c r="E1557" s="1" t="s">
        <v>153</v>
      </c>
      <c r="F1557">
        <v>4</v>
      </c>
      <c r="G1557" t="str">
        <f>+VLOOKUP(bloque3_2[[#This Row],[niño]],BD.niños[[Código]:[sexo]],6,FALSE)</f>
        <v>7 y 8</v>
      </c>
      <c r="H1557" t="str">
        <f>+VLOOKUP(bloque3_2[[#This Row],[niño]],BD.niños[[Código]:[sexo]],7,FALSE)</f>
        <v>M</v>
      </c>
      <c r="I1557" s="1">
        <v>3</v>
      </c>
    </row>
    <row r="1558" spans="1:9" x14ac:dyDescent="0.55000000000000004">
      <c r="A1558" s="1">
        <v>51</v>
      </c>
      <c r="B1558" t="s">
        <v>588</v>
      </c>
      <c r="C1558" s="1" t="s">
        <v>3</v>
      </c>
      <c r="D1558" s="1">
        <v>4</v>
      </c>
      <c r="E1558" s="1" t="s">
        <v>157</v>
      </c>
      <c r="F1558">
        <v>4</v>
      </c>
      <c r="G1558" t="str">
        <f>+VLOOKUP(bloque3_2[[#This Row],[niño]],BD.niños[[Código]:[sexo]],6,FALSE)</f>
        <v>7 y 8</v>
      </c>
      <c r="H1558" t="str">
        <f>+VLOOKUP(bloque3_2[[#This Row],[niño]],BD.niños[[Código]:[sexo]],7,FALSE)</f>
        <v>M</v>
      </c>
      <c r="I1558" s="1">
        <v>3</v>
      </c>
    </row>
    <row r="1559" spans="1:9" x14ac:dyDescent="0.55000000000000004">
      <c r="A1559" s="1">
        <v>51</v>
      </c>
      <c r="B1559" t="s">
        <v>588</v>
      </c>
      <c r="C1559" s="1" t="s">
        <v>3</v>
      </c>
      <c r="D1559" s="1">
        <v>4</v>
      </c>
      <c r="E1559" s="1" t="s">
        <v>164</v>
      </c>
      <c r="F1559">
        <v>4</v>
      </c>
      <c r="G1559" t="str">
        <f>+VLOOKUP(bloque3_2[[#This Row],[niño]],BD.niños[[Código]:[sexo]],6,FALSE)</f>
        <v>5 y 6</v>
      </c>
      <c r="H1559" t="str">
        <f>+VLOOKUP(bloque3_2[[#This Row],[niño]],BD.niños[[Código]:[sexo]],7,FALSE)</f>
        <v>M</v>
      </c>
      <c r="I1559" s="1">
        <v>3</v>
      </c>
    </row>
    <row r="1560" spans="1:9" x14ac:dyDescent="0.55000000000000004">
      <c r="A1560" s="1">
        <v>51</v>
      </c>
      <c r="B1560" t="s">
        <v>588</v>
      </c>
      <c r="C1560" s="1" t="s">
        <v>3</v>
      </c>
      <c r="D1560" s="1">
        <v>4</v>
      </c>
      <c r="E1560" s="1" t="s">
        <v>165</v>
      </c>
      <c r="F1560">
        <v>4</v>
      </c>
      <c r="G1560" t="str">
        <f>+VLOOKUP(bloque3_2[[#This Row],[niño]],BD.niños[[Código]:[sexo]],6,FALSE)</f>
        <v>5 y 6</v>
      </c>
      <c r="H1560" t="str">
        <f>+VLOOKUP(bloque3_2[[#This Row],[niño]],BD.niños[[Código]:[sexo]],7,FALSE)</f>
        <v>M</v>
      </c>
      <c r="I1560" s="1">
        <v>3</v>
      </c>
    </row>
    <row r="1561" spans="1:9" x14ac:dyDescent="0.55000000000000004">
      <c r="A1561" s="1">
        <v>51</v>
      </c>
      <c r="B1561" t="s">
        <v>588</v>
      </c>
      <c r="C1561" s="1" t="s">
        <v>3</v>
      </c>
      <c r="D1561" s="1">
        <v>4</v>
      </c>
      <c r="E1561" s="1" t="s">
        <v>168</v>
      </c>
      <c r="F1561">
        <v>3</v>
      </c>
      <c r="G1561" t="str">
        <f>+VLOOKUP(bloque3_2[[#This Row],[niño]],BD.niños[[Código]:[sexo]],6,FALSE)</f>
        <v>7 y 8</v>
      </c>
      <c r="H1561" t="str">
        <f>+VLOOKUP(bloque3_2[[#This Row],[niño]],BD.niños[[Código]:[sexo]],7,FALSE)</f>
        <v>F</v>
      </c>
      <c r="I1561" s="1">
        <v>3</v>
      </c>
    </row>
    <row r="1562" spans="1:9" x14ac:dyDescent="0.55000000000000004">
      <c r="A1562" s="1">
        <v>51</v>
      </c>
      <c r="B1562" t="s">
        <v>588</v>
      </c>
      <c r="C1562" s="1" t="s">
        <v>3</v>
      </c>
      <c r="D1562" s="1">
        <v>4</v>
      </c>
      <c r="E1562" s="1" t="s">
        <v>172</v>
      </c>
      <c r="F1562">
        <v>4</v>
      </c>
      <c r="G1562" t="str">
        <f>+VLOOKUP(bloque3_2[[#This Row],[niño]],BD.niños[[Código]:[sexo]],6,FALSE)</f>
        <v>7 y 8</v>
      </c>
      <c r="H1562" t="str">
        <f>+VLOOKUP(bloque3_2[[#This Row],[niño]],BD.niños[[Código]:[sexo]],7,FALSE)</f>
        <v>F</v>
      </c>
      <c r="I1562" s="1">
        <v>3</v>
      </c>
    </row>
    <row r="1563" spans="1:9" x14ac:dyDescent="0.55000000000000004">
      <c r="A1563" s="1">
        <v>51</v>
      </c>
      <c r="B1563" t="s">
        <v>588</v>
      </c>
      <c r="C1563" s="1" t="s">
        <v>3</v>
      </c>
      <c r="D1563" s="1">
        <v>4</v>
      </c>
      <c r="E1563" s="1" t="s">
        <v>176</v>
      </c>
      <c r="F1563">
        <v>4</v>
      </c>
      <c r="G1563" t="str">
        <f>+VLOOKUP(bloque3_2[[#This Row],[niño]],BD.niños[[Código]:[sexo]],6,FALSE)</f>
        <v>5 y 6</v>
      </c>
      <c r="H1563" t="str">
        <f>+VLOOKUP(bloque3_2[[#This Row],[niño]],BD.niños[[Código]:[sexo]],7,FALSE)</f>
        <v>F</v>
      </c>
      <c r="I1563" s="1">
        <v>3</v>
      </c>
    </row>
    <row r="1564" spans="1:9" x14ac:dyDescent="0.55000000000000004">
      <c r="A1564" s="1">
        <v>51</v>
      </c>
      <c r="B1564" t="s">
        <v>588</v>
      </c>
      <c r="C1564" s="1" t="s">
        <v>3</v>
      </c>
      <c r="D1564" s="1">
        <v>4</v>
      </c>
      <c r="E1564" s="1" t="s">
        <v>180</v>
      </c>
      <c r="F1564">
        <v>4</v>
      </c>
      <c r="G1564" t="str">
        <f>+VLOOKUP(bloque3_2[[#This Row],[niño]],BD.niños[[Código]:[sexo]],6,FALSE)</f>
        <v>7 y 8</v>
      </c>
      <c r="H1564" t="str">
        <f>+VLOOKUP(bloque3_2[[#This Row],[niño]],BD.niños[[Código]:[sexo]],7,FALSE)</f>
        <v>F</v>
      </c>
      <c r="I1564" s="1">
        <v>3</v>
      </c>
    </row>
    <row r="1565" spans="1:9" x14ac:dyDescent="0.55000000000000004">
      <c r="A1565" s="1">
        <v>51</v>
      </c>
      <c r="B1565" t="s">
        <v>588</v>
      </c>
      <c r="C1565" s="1" t="s">
        <v>3</v>
      </c>
      <c r="D1565" s="1">
        <v>4</v>
      </c>
      <c r="E1565" s="1" t="s">
        <v>234</v>
      </c>
      <c r="F1565">
        <v>4</v>
      </c>
      <c r="G1565" t="str">
        <f>+VLOOKUP(bloque3_2[[#This Row],[niño]],BD.niños[[Código]:[sexo]],6,FALSE)</f>
        <v>9 y 10</v>
      </c>
      <c r="H1565" t="str">
        <f>+VLOOKUP(bloque3_2[[#This Row],[niño]],BD.niños[[Código]:[sexo]],7,FALSE)</f>
        <v>M</v>
      </c>
      <c r="I1565" s="1">
        <v>3</v>
      </c>
    </row>
    <row r="1566" spans="1:9" x14ac:dyDescent="0.55000000000000004">
      <c r="A1566" s="1">
        <v>51</v>
      </c>
      <c r="B1566" t="s">
        <v>588</v>
      </c>
      <c r="C1566" s="1" t="s">
        <v>3</v>
      </c>
      <c r="D1566" s="1">
        <v>4</v>
      </c>
      <c r="E1566" s="1" t="s">
        <v>238</v>
      </c>
      <c r="F1566">
        <v>3</v>
      </c>
      <c r="G1566" t="str">
        <f>+VLOOKUP(bloque3_2[[#This Row],[niño]],BD.niños[[Código]:[sexo]],6,FALSE)</f>
        <v>9 y 10</v>
      </c>
      <c r="H1566" t="str">
        <f>+VLOOKUP(bloque3_2[[#This Row],[niño]],BD.niños[[Código]:[sexo]],7,FALSE)</f>
        <v>M</v>
      </c>
      <c r="I1566" s="1">
        <v>3</v>
      </c>
    </row>
    <row r="1567" spans="1:9" x14ac:dyDescent="0.55000000000000004">
      <c r="A1567" s="1">
        <v>51</v>
      </c>
      <c r="B1567" t="s">
        <v>588</v>
      </c>
      <c r="C1567" s="1" t="s">
        <v>3</v>
      </c>
      <c r="D1567" s="1">
        <v>4</v>
      </c>
      <c r="E1567" s="1" t="s">
        <v>241</v>
      </c>
      <c r="F1567">
        <v>4</v>
      </c>
      <c r="G1567" t="str">
        <f>+VLOOKUP(bloque3_2[[#This Row],[niño]],BD.niños[[Código]:[sexo]],6,FALSE)</f>
        <v>9 y 10</v>
      </c>
      <c r="H1567" t="str">
        <f>+VLOOKUP(bloque3_2[[#This Row],[niño]],BD.niños[[Código]:[sexo]],7,FALSE)</f>
        <v>F</v>
      </c>
      <c r="I1567" s="1">
        <v>3</v>
      </c>
    </row>
    <row r="1568" spans="1:9" x14ac:dyDescent="0.55000000000000004">
      <c r="A1568" s="1">
        <v>51</v>
      </c>
      <c r="B1568" t="s">
        <v>588</v>
      </c>
      <c r="C1568" s="1" t="s">
        <v>3</v>
      </c>
      <c r="D1568" s="1">
        <v>4</v>
      </c>
      <c r="E1568" s="1" t="s">
        <v>245</v>
      </c>
      <c r="F1568">
        <v>4</v>
      </c>
      <c r="G1568" t="str">
        <f>+VLOOKUP(bloque3_2[[#This Row],[niño]],BD.niños[[Código]:[sexo]],6,FALSE)</f>
        <v>7 y 8</v>
      </c>
      <c r="H1568" t="str">
        <f>+VLOOKUP(bloque3_2[[#This Row],[niño]],BD.niños[[Código]:[sexo]],7,FALSE)</f>
        <v>M</v>
      </c>
      <c r="I1568" s="1">
        <v>3</v>
      </c>
    </row>
    <row r="1569" spans="1:9" x14ac:dyDescent="0.55000000000000004">
      <c r="A1569" s="1">
        <v>51</v>
      </c>
      <c r="B1569" t="s">
        <v>588</v>
      </c>
      <c r="C1569" s="1" t="s">
        <v>3</v>
      </c>
      <c r="D1569" s="1">
        <v>4</v>
      </c>
      <c r="E1569" s="1" t="s">
        <v>249</v>
      </c>
      <c r="F1569">
        <v>7</v>
      </c>
      <c r="G1569" t="str">
        <f>+VLOOKUP(bloque3_2[[#This Row],[niño]],BD.niños[[Código]:[sexo]],6,FALSE)</f>
        <v>5 y 6</v>
      </c>
      <c r="H1569" t="str">
        <f>+VLOOKUP(bloque3_2[[#This Row],[niño]],BD.niños[[Código]:[sexo]],7,FALSE)</f>
        <v>M</v>
      </c>
      <c r="I1569" s="1">
        <v>3</v>
      </c>
    </row>
    <row r="1570" spans="1:9" x14ac:dyDescent="0.55000000000000004">
      <c r="A1570" s="1">
        <v>51</v>
      </c>
      <c r="B1570" t="s">
        <v>588</v>
      </c>
      <c r="C1570" s="1" t="s">
        <v>3</v>
      </c>
      <c r="D1570" s="1">
        <v>4</v>
      </c>
      <c r="E1570" s="1" t="s">
        <v>253</v>
      </c>
      <c r="F1570">
        <v>4</v>
      </c>
      <c r="G1570" t="str">
        <f>+VLOOKUP(bloque3_2[[#This Row],[niño]],BD.niños[[Código]:[sexo]],6,FALSE)</f>
        <v>7 y 8</v>
      </c>
      <c r="H1570" t="str">
        <f>+VLOOKUP(bloque3_2[[#This Row],[niño]],BD.niños[[Código]:[sexo]],7,FALSE)</f>
        <v>M</v>
      </c>
      <c r="I1570" s="1">
        <v>3</v>
      </c>
    </row>
    <row r="1571" spans="1:9" x14ac:dyDescent="0.55000000000000004">
      <c r="A1571" s="1">
        <v>51</v>
      </c>
      <c r="B1571" t="s">
        <v>588</v>
      </c>
      <c r="C1571" s="1" t="s">
        <v>3</v>
      </c>
      <c r="D1571" s="1">
        <v>4</v>
      </c>
      <c r="E1571" s="1" t="s">
        <v>257</v>
      </c>
      <c r="F1571">
        <v>4</v>
      </c>
      <c r="G1571" t="str">
        <f>+VLOOKUP(bloque3_2[[#This Row],[niño]],BD.niños[[Código]:[sexo]],6,FALSE)</f>
        <v>7 y 8</v>
      </c>
      <c r="H1571" t="str">
        <f>+VLOOKUP(bloque3_2[[#This Row],[niño]],BD.niños[[Código]:[sexo]],7,FALSE)</f>
        <v>M</v>
      </c>
      <c r="I1571" s="1">
        <v>3</v>
      </c>
    </row>
    <row r="1572" spans="1:9" x14ac:dyDescent="0.55000000000000004">
      <c r="A1572" s="1">
        <v>51</v>
      </c>
      <c r="B1572" t="s">
        <v>588</v>
      </c>
      <c r="C1572" s="1" t="s">
        <v>3</v>
      </c>
      <c r="D1572" s="1">
        <v>4</v>
      </c>
      <c r="E1572" s="1" t="s">
        <v>299</v>
      </c>
      <c r="F1572">
        <v>7</v>
      </c>
      <c r="G1572" t="str">
        <f>+VLOOKUP(bloque3_2[[#This Row],[niño]],BD.niños[[Código]:[sexo]],6,FALSE)</f>
        <v>7 y 8</v>
      </c>
      <c r="H1572" t="str">
        <f>+VLOOKUP(bloque3_2[[#This Row],[niño]],BD.niños[[Código]:[sexo]],7,FALSE)</f>
        <v>M</v>
      </c>
      <c r="I1572" s="1">
        <v>3</v>
      </c>
    </row>
    <row r="1573" spans="1:9" x14ac:dyDescent="0.55000000000000004">
      <c r="A1573" s="1">
        <v>51</v>
      </c>
      <c r="B1573" t="s">
        <v>588</v>
      </c>
      <c r="C1573" s="1" t="s">
        <v>3</v>
      </c>
      <c r="D1573" s="1">
        <v>4</v>
      </c>
      <c r="E1573" s="1" t="s">
        <v>301</v>
      </c>
      <c r="F1573">
        <v>7</v>
      </c>
      <c r="G1573" t="str">
        <f>+VLOOKUP(bloque3_2[[#This Row],[niño]],BD.niños[[Código]:[sexo]],6,FALSE)</f>
        <v>5 y 6</v>
      </c>
      <c r="H1573" t="str">
        <f>+VLOOKUP(bloque3_2[[#This Row],[niño]],BD.niños[[Código]:[sexo]],7,FALSE)</f>
        <v>M</v>
      </c>
      <c r="I1573" s="1">
        <v>3</v>
      </c>
    </row>
    <row r="1574" spans="1:9" x14ac:dyDescent="0.55000000000000004">
      <c r="A1574" s="1">
        <v>51</v>
      </c>
      <c r="B1574" t="s">
        <v>588</v>
      </c>
      <c r="C1574" s="1" t="s">
        <v>3</v>
      </c>
      <c r="D1574" s="1">
        <v>4</v>
      </c>
      <c r="E1574" s="1" t="s">
        <v>305</v>
      </c>
      <c r="F1574">
        <v>4</v>
      </c>
      <c r="G1574" t="str">
        <f>+VLOOKUP(bloque3_2[[#This Row],[niño]],BD.niños[[Código]:[sexo]],6,FALSE)</f>
        <v>7 y 8</v>
      </c>
      <c r="H1574" t="str">
        <f>+VLOOKUP(bloque3_2[[#This Row],[niño]],BD.niños[[Código]:[sexo]],7,FALSE)</f>
        <v>M</v>
      </c>
      <c r="I1574" s="1">
        <v>3</v>
      </c>
    </row>
    <row r="1575" spans="1:9" x14ac:dyDescent="0.55000000000000004">
      <c r="A1575" s="1">
        <v>51</v>
      </c>
      <c r="B1575" t="s">
        <v>588</v>
      </c>
      <c r="C1575" s="1" t="s">
        <v>3</v>
      </c>
      <c r="D1575" s="1">
        <v>4</v>
      </c>
      <c r="E1575" s="1" t="s">
        <v>308</v>
      </c>
      <c r="F1575">
        <v>4</v>
      </c>
      <c r="G1575" t="str">
        <f>+VLOOKUP(bloque3_2[[#This Row],[niño]],BD.niños[[Código]:[sexo]],6,FALSE)</f>
        <v>9 y 10</v>
      </c>
      <c r="H1575" t="str">
        <f>+VLOOKUP(bloque3_2[[#This Row],[niño]],BD.niños[[Código]:[sexo]],7,FALSE)</f>
        <v>M</v>
      </c>
      <c r="I1575" s="1">
        <v>3</v>
      </c>
    </row>
    <row r="1576" spans="1:9" x14ac:dyDescent="0.55000000000000004">
      <c r="A1576" s="1">
        <v>51</v>
      </c>
      <c r="B1576" t="s">
        <v>588</v>
      </c>
      <c r="C1576" s="1" t="s">
        <v>3</v>
      </c>
      <c r="D1576" s="1">
        <v>4</v>
      </c>
      <c r="E1576" s="1" t="s">
        <v>311</v>
      </c>
      <c r="F1576">
        <v>4</v>
      </c>
      <c r="G1576" t="str">
        <f>+VLOOKUP(bloque3_2[[#This Row],[niño]],BD.niños[[Código]:[sexo]],6,FALSE)</f>
        <v>9 y 10</v>
      </c>
      <c r="H1576" t="str">
        <f>+VLOOKUP(bloque3_2[[#This Row],[niño]],BD.niños[[Código]:[sexo]],7,FALSE)</f>
        <v>M</v>
      </c>
      <c r="I1576" s="1">
        <v>3</v>
      </c>
    </row>
    <row r="1577" spans="1:9" x14ac:dyDescent="0.55000000000000004">
      <c r="A1577" s="1">
        <v>51</v>
      </c>
      <c r="B1577" t="s">
        <v>588</v>
      </c>
      <c r="C1577" s="1" t="s">
        <v>3</v>
      </c>
      <c r="D1577" s="1">
        <v>4</v>
      </c>
      <c r="E1577" s="1" t="s">
        <v>314</v>
      </c>
      <c r="F1577">
        <v>4</v>
      </c>
      <c r="G1577" t="str">
        <f>+VLOOKUP(bloque3_2[[#This Row],[niño]],BD.niños[[Código]:[sexo]],6,FALSE)</f>
        <v>9 y 10</v>
      </c>
      <c r="H1577" t="str">
        <f>+VLOOKUP(bloque3_2[[#This Row],[niño]],BD.niños[[Código]:[sexo]],7,FALSE)</f>
        <v>M</v>
      </c>
      <c r="I1577" s="1">
        <v>3</v>
      </c>
    </row>
    <row r="1578" spans="1:9" x14ac:dyDescent="0.55000000000000004">
      <c r="A1578" s="1">
        <v>51</v>
      </c>
      <c r="B1578" t="s">
        <v>588</v>
      </c>
      <c r="C1578" s="1" t="s">
        <v>3</v>
      </c>
      <c r="D1578" s="1">
        <v>4</v>
      </c>
      <c r="E1578" s="1" t="s">
        <v>372</v>
      </c>
      <c r="F1578">
        <v>4</v>
      </c>
      <c r="G1578" t="str">
        <f>+VLOOKUP(bloque3_2[[#This Row],[niño]],BD.niños[[Código]:[sexo]],6,FALSE)</f>
        <v>9 y 10</v>
      </c>
      <c r="H1578" t="str">
        <f>+VLOOKUP(bloque3_2[[#This Row],[niño]],BD.niños[[Código]:[sexo]],7,FALSE)</f>
        <v>M</v>
      </c>
      <c r="I1578" s="1">
        <v>3</v>
      </c>
    </row>
    <row r="1579" spans="1:9" x14ac:dyDescent="0.55000000000000004">
      <c r="A1579" s="1">
        <v>51</v>
      </c>
      <c r="B1579" t="s">
        <v>588</v>
      </c>
      <c r="C1579" s="1" t="s">
        <v>3</v>
      </c>
      <c r="D1579" s="1">
        <v>4</v>
      </c>
      <c r="E1579" s="1" t="s">
        <v>337</v>
      </c>
      <c r="F1579">
        <v>7</v>
      </c>
      <c r="G1579" t="str">
        <f>+VLOOKUP(bloque3_2[[#This Row],[niño]],BD.niños[[Código]:[sexo]],6,FALSE)</f>
        <v>7 y 8</v>
      </c>
      <c r="H1579" t="str">
        <f>+VLOOKUP(bloque3_2[[#This Row],[niño]],BD.niños[[Código]:[sexo]],7,FALSE)</f>
        <v>M</v>
      </c>
      <c r="I1579" s="1">
        <v>3</v>
      </c>
    </row>
    <row r="1580" spans="1:9" x14ac:dyDescent="0.55000000000000004">
      <c r="A1580" s="1">
        <v>51</v>
      </c>
      <c r="B1580" t="s">
        <v>588</v>
      </c>
      <c r="C1580" s="1" t="s">
        <v>3</v>
      </c>
      <c r="D1580" s="1">
        <v>4</v>
      </c>
      <c r="E1580" s="1" t="s">
        <v>341</v>
      </c>
      <c r="F1580">
        <v>4</v>
      </c>
      <c r="G1580" t="str">
        <f>+VLOOKUP(bloque3_2[[#This Row],[niño]],BD.niños[[Código]:[sexo]],6,FALSE)</f>
        <v>7 y 8</v>
      </c>
      <c r="H1580" t="str">
        <f>+VLOOKUP(bloque3_2[[#This Row],[niño]],BD.niños[[Código]:[sexo]],7,FALSE)</f>
        <v>F</v>
      </c>
      <c r="I1580" s="1">
        <v>3</v>
      </c>
    </row>
    <row r="1581" spans="1:9" x14ac:dyDescent="0.55000000000000004">
      <c r="A1581" s="1">
        <v>51</v>
      </c>
      <c r="B1581" t="s">
        <v>588</v>
      </c>
      <c r="C1581" s="1" t="s">
        <v>3</v>
      </c>
      <c r="D1581" s="1">
        <v>4</v>
      </c>
      <c r="E1581" s="1" t="s">
        <v>344</v>
      </c>
      <c r="F1581">
        <v>3</v>
      </c>
      <c r="G1581" t="str">
        <f>+VLOOKUP(bloque3_2[[#This Row],[niño]],BD.niños[[Código]:[sexo]],6,FALSE)</f>
        <v>5 y 6</v>
      </c>
      <c r="H1581" t="str">
        <f>+VLOOKUP(bloque3_2[[#This Row],[niño]],BD.niños[[Código]:[sexo]],7,FALSE)</f>
        <v>F</v>
      </c>
      <c r="I1581" s="1">
        <v>3</v>
      </c>
    </row>
    <row r="1582" spans="1:9" x14ac:dyDescent="0.55000000000000004">
      <c r="A1582" s="1">
        <v>51</v>
      </c>
      <c r="B1582" t="s">
        <v>588</v>
      </c>
      <c r="C1582" s="1" t="s">
        <v>3</v>
      </c>
      <c r="D1582" s="1">
        <v>4</v>
      </c>
      <c r="E1582" s="1" t="s">
        <v>348</v>
      </c>
      <c r="F1582">
        <v>4</v>
      </c>
      <c r="G1582" t="str">
        <f>+VLOOKUP(bloque3_2[[#This Row],[niño]],BD.niños[[Código]:[sexo]],6,FALSE)</f>
        <v>5 y 6</v>
      </c>
      <c r="H1582" t="str">
        <f>+VLOOKUP(bloque3_2[[#This Row],[niño]],BD.niños[[Código]:[sexo]],7,FALSE)</f>
        <v>M</v>
      </c>
      <c r="I1582" s="1">
        <v>3</v>
      </c>
    </row>
    <row r="1583" spans="1:9" x14ac:dyDescent="0.55000000000000004">
      <c r="A1583" s="1">
        <v>52</v>
      </c>
      <c r="B1583" t="s">
        <v>589</v>
      </c>
      <c r="C1583" s="1" t="s">
        <v>1</v>
      </c>
      <c r="D1583" s="1">
        <v>2</v>
      </c>
      <c r="E1583" s="1" t="s">
        <v>89</v>
      </c>
      <c r="F1583">
        <v>2</v>
      </c>
      <c r="G1583" t="str">
        <f>+VLOOKUP(bloque3_2[[#This Row],[niño]],BD.niños[[Código]:[sexo]],6,FALSE)</f>
        <v>9 y 10</v>
      </c>
      <c r="H1583" t="str">
        <f>+VLOOKUP(bloque3_2[[#This Row],[niño]],BD.niños[[Código]:[sexo]],7,FALSE)</f>
        <v>F</v>
      </c>
      <c r="I1583" s="1">
        <v>3</v>
      </c>
    </row>
    <row r="1584" spans="1:9" x14ac:dyDescent="0.55000000000000004">
      <c r="A1584" s="1">
        <v>52</v>
      </c>
      <c r="B1584" t="s">
        <v>589</v>
      </c>
      <c r="C1584" s="1" t="s">
        <v>1</v>
      </c>
      <c r="D1584" s="1">
        <v>2</v>
      </c>
      <c r="E1584" s="1" t="s">
        <v>93</v>
      </c>
      <c r="F1584">
        <v>2</v>
      </c>
      <c r="G1584" t="str">
        <f>+VLOOKUP(bloque3_2[[#This Row],[niño]],BD.niños[[Código]:[sexo]],6,FALSE)</f>
        <v>9 y 10</v>
      </c>
      <c r="H1584" t="str">
        <f>+VLOOKUP(bloque3_2[[#This Row],[niño]],BD.niños[[Código]:[sexo]],7,FALSE)</f>
        <v>F</v>
      </c>
      <c r="I1584" s="1">
        <v>3</v>
      </c>
    </row>
    <row r="1585" spans="1:9" x14ac:dyDescent="0.55000000000000004">
      <c r="A1585" s="1">
        <v>52</v>
      </c>
      <c r="B1585" t="s">
        <v>589</v>
      </c>
      <c r="C1585" s="1" t="s">
        <v>1</v>
      </c>
      <c r="D1585" s="1">
        <v>2</v>
      </c>
      <c r="E1585" s="1" t="s">
        <v>97</v>
      </c>
      <c r="F1585">
        <v>2</v>
      </c>
      <c r="G1585" t="str">
        <f>+VLOOKUP(bloque3_2[[#This Row],[niño]],BD.niños[[Código]:[sexo]],6,FALSE)</f>
        <v>9 y 10</v>
      </c>
      <c r="H1585" t="str">
        <f>+VLOOKUP(bloque3_2[[#This Row],[niño]],BD.niños[[Código]:[sexo]],7,FALSE)</f>
        <v>F</v>
      </c>
      <c r="I1585" s="1">
        <v>3</v>
      </c>
    </row>
    <row r="1586" spans="1:9" x14ac:dyDescent="0.55000000000000004">
      <c r="A1586" s="1">
        <v>52</v>
      </c>
      <c r="B1586" t="s">
        <v>589</v>
      </c>
      <c r="C1586" s="1" t="s">
        <v>1</v>
      </c>
      <c r="D1586" s="1">
        <v>2</v>
      </c>
      <c r="E1586" s="1" t="s">
        <v>101</v>
      </c>
      <c r="F1586">
        <v>2</v>
      </c>
      <c r="G1586" t="str">
        <f>+VLOOKUP(bloque3_2[[#This Row],[niño]],BD.niños[[Código]:[sexo]],6,FALSE)</f>
        <v>9 y 10</v>
      </c>
      <c r="H1586" t="str">
        <f>+VLOOKUP(bloque3_2[[#This Row],[niño]],BD.niños[[Código]:[sexo]],7,FALSE)</f>
        <v>F</v>
      </c>
      <c r="I1586" s="1">
        <v>3</v>
      </c>
    </row>
    <row r="1587" spans="1:9" x14ac:dyDescent="0.55000000000000004">
      <c r="A1587" s="1">
        <v>52</v>
      </c>
      <c r="B1587" t="s">
        <v>589</v>
      </c>
      <c r="C1587" s="1" t="s">
        <v>1</v>
      </c>
      <c r="D1587" s="1">
        <v>2</v>
      </c>
      <c r="E1587" s="1" t="s">
        <v>150</v>
      </c>
      <c r="F1587">
        <v>2</v>
      </c>
      <c r="G1587" t="str">
        <f>+VLOOKUP(bloque3_2[[#This Row],[niño]],BD.niños[[Código]:[sexo]],6,FALSE)</f>
        <v>5 y 6</v>
      </c>
      <c r="H1587" t="str">
        <f>+VLOOKUP(bloque3_2[[#This Row],[niño]],BD.niños[[Código]:[sexo]],7,FALSE)</f>
        <v>F</v>
      </c>
      <c r="I1587" s="1">
        <v>3</v>
      </c>
    </row>
    <row r="1588" spans="1:9" x14ac:dyDescent="0.55000000000000004">
      <c r="A1588" s="1">
        <v>52</v>
      </c>
      <c r="B1588" t="s">
        <v>589</v>
      </c>
      <c r="C1588" s="1" t="s">
        <v>1</v>
      </c>
      <c r="D1588" s="1">
        <v>2</v>
      </c>
      <c r="E1588" s="1" t="s">
        <v>153</v>
      </c>
      <c r="F1588">
        <v>2</v>
      </c>
      <c r="G1588" t="str">
        <f>+VLOOKUP(bloque3_2[[#This Row],[niño]],BD.niños[[Código]:[sexo]],6,FALSE)</f>
        <v>7 y 8</v>
      </c>
      <c r="H1588" t="str">
        <f>+VLOOKUP(bloque3_2[[#This Row],[niño]],BD.niños[[Código]:[sexo]],7,FALSE)</f>
        <v>M</v>
      </c>
      <c r="I1588" s="1">
        <v>3</v>
      </c>
    </row>
    <row r="1589" spans="1:9" x14ac:dyDescent="0.55000000000000004">
      <c r="A1589" s="1">
        <v>52</v>
      </c>
      <c r="B1589" t="s">
        <v>589</v>
      </c>
      <c r="C1589" s="1" t="s">
        <v>1</v>
      </c>
      <c r="D1589" s="1">
        <v>2</v>
      </c>
      <c r="E1589" s="1" t="s">
        <v>157</v>
      </c>
      <c r="F1589">
        <v>2</v>
      </c>
      <c r="G1589" t="str">
        <f>+VLOOKUP(bloque3_2[[#This Row],[niño]],BD.niños[[Código]:[sexo]],6,FALSE)</f>
        <v>7 y 8</v>
      </c>
      <c r="H1589" t="str">
        <f>+VLOOKUP(bloque3_2[[#This Row],[niño]],BD.niños[[Código]:[sexo]],7,FALSE)</f>
        <v>M</v>
      </c>
      <c r="I1589" s="1">
        <v>3</v>
      </c>
    </row>
    <row r="1590" spans="1:9" x14ac:dyDescent="0.55000000000000004">
      <c r="A1590" s="1">
        <v>52</v>
      </c>
      <c r="B1590" t="s">
        <v>589</v>
      </c>
      <c r="C1590" s="1" t="s">
        <v>1</v>
      </c>
      <c r="D1590" s="1">
        <v>2</v>
      </c>
      <c r="E1590" s="1" t="s">
        <v>164</v>
      </c>
      <c r="F1590">
        <v>2</v>
      </c>
      <c r="G1590" t="str">
        <f>+VLOOKUP(bloque3_2[[#This Row],[niño]],BD.niños[[Código]:[sexo]],6,FALSE)</f>
        <v>5 y 6</v>
      </c>
      <c r="H1590" t="str">
        <f>+VLOOKUP(bloque3_2[[#This Row],[niño]],BD.niños[[Código]:[sexo]],7,FALSE)</f>
        <v>M</v>
      </c>
      <c r="I1590" s="1">
        <v>3</v>
      </c>
    </row>
    <row r="1591" spans="1:9" x14ac:dyDescent="0.55000000000000004">
      <c r="A1591" s="1">
        <v>52</v>
      </c>
      <c r="B1591" t="s">
        <v>589</v>
      </c>
      <c r="C1591" s="1" t="s">
        <v>1</v>
      </c>
      <c r="D1591" s="1">
        <v>2</v>
      </c>
      <c r="E1591" s="1" t="s">
        <v>165</v>
      </c>
      <c r="F1591">
        <v>1</v>
      </c>
      <c r="G1591" t="str">
        <f>+VLOOKUP(bloque3_2[[#This Row],[niño]],BD.niños[[Código]:[sexo]],6,FALSE)</f>
        <v>5 y 6</v>
      </c>
      <c r="H1591" t="str">
        <f>+VLOOKUP(bloque3_2[[#This Row],[niño]],BD.niños[[Código]:[sexo]],7,FALSE)</f>
        <v>M</v>
      </c>
      <c r="I1591" s="1">
        <v>3</v>
      </c>
    </row>
    <row r="1592" spans="1:9" x14ac:dyDescent="0.55000000000000004">
      <c r="A1592" s="1">
        <v>52</v>
      </c>
      <c r="B1592" t="s">
        <v>589</v>
      </c>
      <c r="C1592" s="1" t="s">
        <v>1</v>
      </c>
      <c r="D1592" s="1">
        <v>2</v>
      </c>
      <c r="E1592" s="1" t="s">
        <v>168</v>
      </c>
      <c r="F1592">
        <v>2</v>
      </c>
      <c r="G1592" t="str">
        <f>+VLOOKUP(bloque3_2[[#This Row],[niño]],BD.niños[[Código]:[sexo]],6,FALSE)</f>
        <v>7 y 8</v>
      </c>
      <c r="H1592" t="str">
        <f>+VLOOKUP(bloque3_2[[#This Row],[niño]],BD.niños[[Código]:[sexo]],7,FALSE)</f>
        <v>F</v>
      </c>
      <c r="I1592" s="1">
        <v>3</v>
      </c>
    </row>
    <row r="1593" spans="1:9" x14ac:dyDescent="0.55000000000000004">
      <c r="A1593" s="1">
        <v>52</v>
      </c>
      <c r="B1593" t="s">
        <v>589</v>
      </c>
      <c r="C1593" s="1" t="s">
        <v>1</v>
      </c>
      <c r="D1593" s="1">
        <v>2</v>
      </c>
      <c r="E1593" s="1" t="s">
        <v>172</v>
      </c>
      <c r="F1593">
        <v>2</v>
      </c>
      <c r="G1593" t="str">
        <f>+VLOOKUP(bloque3_2[[#This Row],[niño]],BD.niños[[Código]:[sexo]],6,FALSE)</f>
        <v>7 y 8</v>
      </c>
      <c r="H1593" t="str">
        <f>+VLOOKUP(bloque3_2[[#This Row],[niño]],BD.niños[[Código]:[sexo]],7,FALSE)</f>
        <v>F</v>
      </c>
      <c r="I1593" s="1">
        <v>3</v>
      </c>
    </row>
    <row r="1594" spans="1:9" x14ac:dyDescent="0.55000000000000004">
      <c r="A1594" s="1">
        <v>52</v>
      </c>
      <c r="B1594" t="s">
        <v>589</v>
      </c>
      <c r="C1594" s="1" t="s">
        <v>1</v>
      </c>
      <c r="D1594" s="1">
        <v>2</v>
      </c>
      <c r="E1594" s="1" t="s">
        <v>176</v>
      </c>
      <c r="F1594">
        <v>2</v>
      </c>
      <c r="G1594" t="str">
        <f>+VLOOKUP(bloque3_2[[#This Row],[niño]],BD.niños[[Código]:[sexo]],6,FALSE)</f>
        <v>5 y 6</v>
      </c>
      <c r="H1594" t="str">
        <f>+VLOOKUP(bloque3_2[[#This Row],[niño]],BD.niños[[Código]:[sexo]],7,FALSE)</f>
        <v>F</v>
      </c>
      <c r="I1594" s="1">
        <v>3</v>
      </c>
    </row>
    <row r="1595" spans="1:9" x14ac:dyDescent="0.55000000000000004">
      <c r="A1595" s="1">
        <v>52</v>
      </c>
      <c r="B1595" t="s">
        <v>589</v>
      </c>
      <c r="C1595" s="1" t="s">
        <v>1</v>
      </c>
      <c r="D1595" s="1">
        <v>2</v>
      </c>
      <c r="E1595" s="1" t="s">
        <v>180</v>
      </c>
      <c r="F1595">
        <v>2</v>
      </c>
      <c r="G1595" t="str">
        <f>+VLOOKUP(bloque3_2[[#This Row],[niño]],BD.niños[[Código]:[sexo]],6,FALSE)</f>
        <v>7 y 8</v>
      </c>
      <c r="H1595" t="str">
        <f>+VLOOKUP(bloque3_2[[#This Row],[niño]],BD.niños[[Código]:[sexo]],7,FALSE)</f>
        <v>F</v>
      </c>
      <c r="I1595" s="1">
        <v>3</v>
      </c>
    </row>
    <row r="1596" spans="1:9" x14ac:dyDescent="0.55000000000000004">
      <c r="A1596" s="1">
        <v>52</v>
      </c>
      <c r="B1596" t="s">
        <v>589</v>
      </c>
      <c r="C1596" s="1" t="s">
        <v>1</v>
      </c>
      <c r="D1596" s="1">
        <v>2</v>
      </c>
      <c r="E1596" s="1" t="s">
        <v>234</v>
      </c>
      <c r="F1596">
        <v>2</v>
      </c>
      <c r="G1596" t="str">
        <f>+VLOOKUP(bloque3_2[[#This Row],[niño]],BD.niños[[Código]:[sexo]],6,FALSE)</f>
        <v>9 y 10</v>
      </c>
      <c r="H1596" t="str">
        <f>+VLOOKUP(bloque3_2[[#This Row],[niño]],BD.niños[[Código]:[sexo]],7,FALSE)</f>
        <v>M</v>
      </c>
      <c r="I1596" s="1">
        <v>3</v>
      </c>
    </row>
    <row r="1597" spans="1:9" x14ac:dyDescent="0.55000000000000004">
      <c r="A1597" s="1">
        <v>52</v>
      </c>
      <c r="B1597" t="s">
        <v>589</v>
      </c>
      <c r="C1597" s="1" t="s">
        <v>1</v>
      </c>
      <c r="D1597" s="1">
        <v>2</v>
      </c>
      <c r="E1597" s="1" t="s">
        <v>238</v>
      </c>
      <c r="F1597">
        <v>2</v>
      </c>
      <c r="G1597" t="str">
        <f>+VLOOKUP(bloque3_2[[#This Row],[niño]],BD.niños[[Código]:[sexo]],6,FALSE)</f>
        <v>9 y 10</v>
      </c>
      <c r="H1597" t="str">
        <f>+VLOOKUP(bloque3_2[[#This Row],[niño]],BD.niños[[Código]:[sexo]],7,FALSE)</f>
        <v>M</v>
      </c>
      <c r="I1597" s="1">
        <v>3</v>
      </c>
    </row>
    <row r="1598" spans="1:9" x14ac:dyDescent="0.55000000000000004">
      <c r="A1598" s="1">
        <v>52</v>
      </c>
      <c r="B1598" t="s">
        <v>589</v>
      </c>
      <c r="C1598" s="1" t="s">
        <v>1</v>
      </c>
      <c r="D1598" s="1">
        <v>2</v>
      </c>
      <c r="E1598" s="1" t="s">
        <v>241</v>
      </c>
      <c r="F1598">
        <v>2</v>
      </c>
      <c r="G1598" t="str">
        <f>+VLOOKUP(bloque3_2[[#This Row],[niño]],BD.niños[[Código]:[sexo]],6,FALSE)</f>
        <v>9 y 10</v>
      </c>
      <c r="H1598" t="str">
        <f>+VLOOKUP(bloque3_2[[#This Row],[niño]],BD.niños[[Código]:[sexo]],7,FALSE)</f>
        <v>F</v>
      </c>
      <c r="I1598" s="1">
        <v>3</v>
      </c>
    </row>
    <row r="1599" spans="1:9" x14ac:dyDescent="0.55000000000000004">
      <c r="A1599" s="1">
        <v>52</v>
      </c>
      <c r="B1599" t="s">
        <v>589</v>
      </c>
      <c r="C1599" s="1" t="s">
        <v>1</v>
      </c>
      <c r="D1599" s="1">
        <v>2</v>
      </c>
      <c r="E1599" s="1" t="s">
        <v>245</v>
      </c>
      <c r="F1599">
        <v>2</v>
      </c>
      <c r="G1599" t="str">
        <f>+VLOOKUP(bloque3_2[[#This Row],[niño]],BD.niños[[Código]:[sexo]],6,FALSE)</f>
        <v>7 y 8</v>
      </c>
      <c r="H1599" t="str">
        <f>+VLOOKUP(bloque3_2[[#This Row],[niño]],BD.niños[[Código]:[sexo]],7,FALSE)</f>
        <v>M</v>
      </c>
      <c r="I1599" s="1">
        <v>3</v>
      </c>
    </row>
    <row r="1600" spans="1:9" x14ac:dyDescent="0.55000000000000004">
      <c r="A1600" s="1">
        <v>52</v>
      </c>
      <c r="B1600" t="s">
        <v>589</v>
      </c>
      <c r="C1600" s="1" t="s">
        <v>1</v>
      </c>
      <c r="D1600" s="1">
        <v>2</v>
      </c>
      <c r="E1600" s="1" t="s">
        <v>249</v>
      </c>
      <c r="F1600">
        <v>2</v>
      </c>
      <c r="G1600" t="str">
        <f>+VLOOKUP(bloque3_2[[#This Row],[niño]],BD.niños[[Código]:[sexo]],6,FALSE)</f>
        <v>5 y 6</v>
      </c>
      <c r="H1600" t="str">
        <f>+VLOOKUP(bloque3_2[[#This Row],[niño]],BD.niños[[Código]:[sexo]],7,FALSE)</f>
        <v>M</v>
      </c>
      <c r="I1600" s="1">
        <v>3</v>
      </c>
    </row>
    <row r="1601" spans="1:9" x14ac:dyDescent="0.55000000000000004">
      <c r="A1601" s="1">
        <v>52</v>
      </c>
      <c r="B1601" t="s">
        <v>589</v>
      </c>
      <c r="C1601" s="1" t="s">
        <v>1</v>
      </c>
      <c r="D1601" s="1">
        <v>2</v>
      </c>
      <c r="E1601" s="1" t="s">
        <v>253</v>
      </c>
      <c r="F1601">
        <v>2</v>
      </c>
      <c r="G1601" t="str">
        <f>+VLOOKUP(bloque3_2[[#This Row],[niño]],BD.niños[[Código]:[sexo]],6,FALSE)</f>
        <v>7 y 8</v>
      </c>
      <c r="H1601" t="str">
        <f>+VLOOKUP(bloque3_2[[#This Row],[niño]],BD.niños[[Código]:[sexo]],7,FALSE)</f>
        <v>M</v>
      </c>
      <c r="I1601" s="1">
        <v>3</v>
      </c>
    </row>
    <row r="1602" spans="1:9" x14ac:dyDescent="0.55000000000000004">
      <c r="A1602" s="1">
        <v>52</v>
      </c>
      <c r="B1602" t="s">
        <v>589</v>
      </c>
      <c r="C1602" s="1" t="s">
        <v>1</v>
      </c>
      <c r="D1602" s="1">
        <v>2</v>
      </c>
      <c r="E1602" s="1" t="s">
        <v>257</v>
      </c>
      <c r="F1602">
        <v>1</v>
      </c>
      <c r="G1602" t="str">
        <f>+VLOOKUP(bloque3_2[[#This Row],[niño]],BD.niños[[Código]:[sexo]],6,FALSE)</f>
        <v>7 y 8</v>
      </c>
      <c r="H1602" t="str">
        <f>+VLOOKUP(bloque3_2[[#This Row],[niño]],BD.niños[[Código]:[sexo]],7,FALSE)</f>
        <v>M</v>
      </c>
      <c r="I1602" s="1">
        <v>3</v>
      </c>
    </row>
    <row r="1603" spans="1:9" x14ac:dyDescent="0.55000000000000004">
      <c r="A1603" s="1">
        <v>52</v>
      </c>
      <c r="B1603" t="s">
        <v>589</v>
      </c>
      <c r="C1603" s="1" t="s">
        <v>1</v>
      </c>
      <c r="D1603" s="1">
        <v>2</v>
      </c>
      <c r="E1603" s="1" t="s">
        <v>299</v>
      </c>
      <c r="F1603">
        <v>2</v>
      </c>
      <c r="G1603" t="str">
        <f>+VLOOKUP(bloque3_2[[#This Row],[niño]],BD.niños[[Código]:[sexo]],6,FALSE)</f>
        <v>7 y 8</v>
      </c>
      <c r="H1603" t="str">
        <f>+VLOOKUP(bloque3_2[[#This Row],[niño]],BD.niños[[Código]:[sexo]],7,FALSE)</f>
        <v>M</v>
      </c>
      <c r="I1603" s="1">
        <v>3</v>
      </c>
    </row>
    <row r="1604" spans="1:9" x14ac:dyDescent="0.55000000000000004">
      <c r="A1604" s="1">
        <v>52</v>
      </c>
      <c r="B1604" t="s">
        <v>589</v>
      </c>
      <c r="C1604" s="1" t="s">
        <v>1</v>
      </c>
      <c r="D1604" s="1">
        <v>2</v>
      </c>
      <c r="E1604" s="1" t="s">
        <v>301</v>
      </c>
      <c r="F1604">
        <v>1</v>
      </c>
      <c r="G1604" t="str">
        <f>+VLOOKUP(bloque3_2[[#This Row],[niño]],BD.niños[[Código]:[sexo]],6,FALSE)</f>
        <v>5 y 6</v>
      </c>
      <c r="H1604" t="str">
        <f>+VLOOKUP(bloque3_2[[#This Row],[niño]],BD.niños[[Código]:[sexo]],7,FALSE)</f>
        <v>M</v>
      </c>
      <c r="I1604" s="1">
        <v>3</v>
      </c>
    </row>
    <row r="1605" spans="1:9" x14ac:dyDescent="0.55000000000000004">
      <c r="A1605" s="1">
        <v>52</v>
      </c>
      <c r="B1605" t="s">
        <v>589</v>
      </c>
      <c r="C1605" s="1" t="s">
        <v>1</v>
      </c>
      <c r="D1605" s="1">
        <v>2</v>
      </c>
      <c r="E1605" s="1" t="s">
        <v>305</v>
      </c>
      <c r="F1605">
        <v>1</v>
      </c>
      <c r="G1605" t="str">
        <f>+VLOOKUP(bloque3_2[[#This Row],[niño]],BD.niños[[Código]:[sexo]],6,FALSE)</f>
        <v>7 y 8</v>
      </c>
      <c r="H1605" t="str">
        <f>+VLOOKUP(bloque3_2[[#This Row],[niño]],BD.niños[[Código]:[sexo]],7,FALSE)</f>
        <v>M</v>
      </c>
      <c r="I1605" s="1">
        <v>3</v>
      </c>
    </row>
    <row r="1606" spans="1:9" x14ac:dyDescent="0.55000000000000004">
      <c r="A1606" s="1">
        <v>52</v>
      </c>
      <c r="B1606" t="s">
        <v>589</v>
      </c>
      <c r="C1606" s="1" t="s">
        <v>1</v>
      </c>
      <c r="D1606" s="1">
        <v>2</v>
      </c>
      <c r="E1606" s="1" t="s">
        <v>308</v>
      </c>
      <c r="F1606">
        <v>2</v>
      </c>
      <c r="G1606" t="str">
        <f>+VLOOKUP(bloque3_2[[#This Row],[niño]],BD.niños[[Código]:[sexo]],6,FALSE)</f>
        <v>9 y 10</v>
      </c>
      <c r="H1606" t="str">
        <f>+VLOOKUP(bloque3_2[[#This Row],[niño]],BD.niños[[Código]:[sexo]],7,FALSE)</f>
        <v>M</v>
      </c>
      <c r="I1606" s="1">
        <v>3</v>
      </c>
    </row>
    <row r="1607" spans="1:9" x14ac:dyDescent="0.55000000000000004">
      <c r="A1607" s="1">
        <v>52</v>
      </c>
      <c r="B1607" t="s">
        <v>589</v>
      </c>
      <c r="C1607" s="1" t="s">
        <v>1</v>
      </c>
      <c r="D1607" s="1">
        <v>2</v>
      </c>
      <c r="E1607" s="1" t="s">
        <v>311</v>
      </c>
      <c r="F1607">
        <v>2</v>
      </c>
      <c r="G1607" t="str">
        <f>+VLOOKUP(bloque3_2[[#This Row],[niño]],BD.niños[[Código]:[sexo]],6,FALSE)</f>
        <v>9 y 10</v>
      </c>
      <c r="H1607" t="str">
        <f>+VLOOKUP(bloque3_2[[#This Row],[niño]],BD.niños[[Código]:[sexo]],7,FALSE)</f>
        <v>M</v>
      </c>
      <c r="I1607" s="1">
        <v>3</v>
      </c>
    </row>
    <row r="1608" spans="1:9" x14ac:dyDescent="0.55000000000000004">
      <c r="A1608" s="1">
        <v>52</v>
      </c>
      <c r="B1608" t="s">
        <v>589</v>
      </c>
      <c r="C1608" s="1" t="s">
        <v>1</v>
      </c>
      <c r="D1608" s="1">
        <v>2</v>
      </c>
      <c r="E1608" s="1" t="s">
        <v>314</v>
      </c>
      <c r="F1608">
        <v>2</v>
      </c>
      <c r="G1608" t="str">
        <f>+VLOOKUP(bloque3_2[[#This Row],[niño]],BD.niños[[Código]:[sexo]],6,FALSE)</f>
        <v>9 y 10</v>
      </c>
      <c r="H1608" t="str">
        <f>+VLOOKUP(bloque3_2[[#This Row],[niño]],BD.niños[[Código]:[sexo]],7,FALSE)</f>
        <v>M</v>
      </c>
      <c r="I1608" s="1">
        <v>3</v>
      </c>
    </row>
    <row r="1609" spans="1:9" x14ac:dyDescent="0.55000000000000004">
      <c r="A1609" s="1">
        <v>52</v>
      </c>
      <c r="B1609" t="s">
        <v>589</v>
      </c>
      <c r="C1609" s="1" t="s">
        <v>1</v>
      </c>
      <c r="D1609" s="1">
        <v>2</v>
      </c>
      <c r="E1609" s="1" t="s">
        <v>372</v>
      </c>
      <c r="F1609">
        <v>2</v>
      </c>
      <c r="G1609" t="str">
        <f>+VLOOKUP(bloque3_2[[#This Row],[niño]],BD.niños[[Código]:[sexo]],6,FALSE)</f>
        <v>9 y 10</v>
      </c>
      <c r="H1609" t="str">
        <f>+VLOOKUP(bloque3_2[[#This Row],[niño]],BD.niños[[Código]:[sexo]],7,FALSE)</f>
        <v>M</v>
      </c>
      <c r="I1609" s="1">
        <v>3</v>
      </c>
    </row>
    <row r="1610" spans="1:9" x14ac:dyDescent="0.55000000000000004">
      <c r="A1610" s="1">
        <v>52</v>
      </c>
      <c r="B1610" t="s">
        <v>589</v>
      </c>
      <c r="C1610" s="1" t="s">
        <v>1</v>
      </c>
      <c r="D1610" s="1">
        <v>2</v>
      </c>
      <c r="E1610" s="1" t="s">
        <v>337</v>
      </c>
      <c r="F1610">
        <v>2</v>
      </c>
      <c r="G1610" t="str">
        <f>+VLOOKUP(bloque3_2[[#This Row],[niño]],BD.niños[[Código]:[sexo]],6,FALSE)</f>
        <v>7 y 8</v>
      </c>
      <c r="H1610" t="str">
        <f>+VLOOKUP(bloque3_2[[#This Row],[niño]],BD.niños[[Código]:[sexo]],7,FALSE)</f>
        <v>M</v>
      </c>
      <c r="I1610" s="1">
        <v>3</v>
      </c>
    </row>
    <row r="1611" spans="1:9" x14ac:dyDescent="0.55000000000000004">
      <c r="A1611" s="1">
        <v>52</v>
      </c>
      <c r="B1611" t="s">
        <v>589</v>
      </c>
      <c r="C1611" s="1" t="s">
        <v>1</v>
      </c>
      <c r="D1611" s="1">
        <v>2</v>
      </c>
      <c r="E1611" s="1" t="s">
        <v>341</v>
      </c>
      <c r="F1611">
        <v>2</v>
      </c>
      <c r="G1611" t="str">
        <f>+VLOOKUP(bloque3_2[[#This Row],[niño]],BD.niños[[Código]:[sexo]],6,FALSE)</f>
        <v>7 y 8</v>
      </c>
      <c r="H1611" t="str">
        <f>+VLOOKUP(bloque3_2[[#This Row],[niño]],BD.niños[[Código]:[sexo]],7,FALSE)</f>
        <v>F</v>
      </c>
      <c r="I1611" s="1">
        <v>3</v>
      </c>
    </row>
    <row r="1612" spans="1:9" x14ac:dyDescent="0.55000000000000004">
      <c r="A1612" s="1">
        <v>52</v>
      </c>
      <c r="B1612" t="s">
        <v>589</v>
      </c>
      <c r="C1612" s="1" t="s">
        <v>1</v>
      </c>
      <c r="D1612" s="1">
        <v>2</v>
      </c>
      <c r="E1612" s="1" t="s">
        <v>344</v>
      </c>
      <c r="F1612">
        <v>2</v>
      </c>
      <c r="G1612" t="str">
        <f>+VLOOKUP(bloque3_2[[#This Row],[niño]],BD.niños[[Código]:[sexo]],6,FALSE)</f>
        <v>5 y 6</v>
      </c>
      <c r="H1612" t="str">
        <f>+VLOOKUP(bloque3_2[[#This Row],[niño]],BD.niños[[Código]:[sexo]],7,FALSE)</f>
        <v>F</v>
      </c>
      <c r="I1612" s="1">
        <v>3</v>
      </c>
    </row>
    <row r="1613" spans="1:9" x14ac:dyDescent="0.55000000000000004">
      <c r="A1613" s="1">
        <v>52</v>
      </c>
      <c r="B1613" t="s">
        <v>589</v>
      </c>
      <c r="C1613" s="1" t="s">
        <v>1</v>
      </c>
      <c r="D1613" s="1">
        <v>2</v>
      </c>
      <c r="E1613" s="1" t="s">
        <v>348</v>
      </c>
      <c r="F1613">
        <v>2</v>
      </c>
      <c r="G1613" t="str">
        <f>+VLOOKUP(bloque3_2[[#This Row],[niño]],BD.niños[[Código]:[sexo]],6,FALSE)</f>
        <v>5 y 6</v>
      </c>
      <c r="H1613" t="str">
        <f>+VLOOKUP(bloque3_2[[#This Row],[niño]],BD.niños[[Código]:[sexo]],7,FALSE)</f>
        <v>M</v>
      </c>
      <c r="I1613" s="1">
        <v>3</v>
      </c>
    </row>
    <row r="1614" spans="1:9" x14ac:dyDescent="0.55000000000000004">
      <c r="A1614" s="1">
        <v>53</v>
      </c>
      <c r="B1614" t="s">
        <v>590</v>
      </c>
      <c r="C1614" s="1" t="s">
        <v>6</v>
      </c>
      <c r="D1614" s="1">
        <v>3</v>
      </c>
      <c r="E1614" s="1" t="s">
        <v>89</v>
      </c>
      <c r="F1614">
        <v>3</v>
      </c>
      <c r="G1614" t="str">
        <f>+VLOOKUP(bloque3_2[[#This Row],[niño]],BD.niños[[Código]:[sexo]],6,FALSE)</f>
        <v>9 y 10</v>
      </c>
      <c r="H1614" t="str">
        <f>+VLOOKUP(bloque3_2[[#This Row],[niño]],BD.niños[[Código]:[sexo]],7,FALSE)</f>
        <v>F</v>
      </c>
      <c r="I1614" s="1">
        <v>3</v>
      </c>
    </row>
    <row r="1615" spans="1:9" x14ac:dyDescent="0.55000000000000004">
      <c r="A1615" s="1">
        <v>53</v>
      </c>
      <c r="B1615" t="s">
        <v>590</v>
      </c>
      <c r="C1615" s="1" t="s">
        <v>6</v>
      </c>
      <c r="D1615" s="1">
        <v>3</v>
      </c>
      <c r="E1615" s="1" t="s">
        <v>93</v>
      </c>
      <c r="F1615">
        <v>3</v>
      </c>
      <c r="G1615" t="str">
        <f>+VLOOKUP(bloque3_2[[#This Row],[niño]],BD.niños[[Código]:[sexo]],6,FALSE)</f>
        <v>9 y 10</v>
      </c>
      <c r="H1615" t="str">
        <f>+VLOOKUP(bloque3_2[[#This Row],[niño]],BD.niños[[Código]:[sexo]],7,FALSE)</f>
        <v>F</v>
      </c>
      <c r="I1615" s="1">
        <v>3</v>
      </c>
    </row>
    <row r="1616" spans="1:9" x14ac:dyDescent="0.55000000000000004">
      <c r="A1616" s="1">
        <v>53</v>
      </c>
      <c r="B1616" t="s">
        <v>590</v>
      </c>
      <c r="C1616" s="1" t="s">
        <v>6</v>
      </c>
      <c r="D1616" s="1">
        <v>3</v>
      </c>
      <c r="E1616" s="1" t="s">
        <v>97</v>
      </c>
      <c r="F1616">
        <v>3</v>
      </c>
      <c r="G1616" t="str">
        <f>+VLOOKUP(bloque3_2[[#This Row],[niño]],BD.niños[[Código]:[sexo]],6,FALSE)</f>
        <v>9 y 10</v>
      </c>
      <c r="H1616" t="str">
        <f>+VLOOKUP(bloque3_2[[#This Row],[niño]],BD.niños[[Código]:[sexo]],7,FALSE)</f>
        <v>F</v>
      </c>
      <c r="I1616" s="1">
        <v>3</v>
      </c>
    </row>
    <row r="1617" spans="1:9" x14ac:dyDescent="0.55000000000000004">
      <c r="A1617" s="1">
        <v>53</v>
      </c>
      <c r="B1617" t="s">
        <v>590</v>
      </c>
      <c r="C1617" s="1" t="s">
        <v>6</v>
      </c>
      <c r="D1617" s="1">
        <v>3</v>
      </c>
      <c r="E1617" s="1" t="s">
        <v>101</v>
      </c>
      <c r="F1617">
        <v>3</v>
      </c>
      <c r="G1617" t="str">
        <f>+VLOOKUP(bloque3_2[[#This Row],[niño]],BD.niños[[Código]:[sexo]],6,FALSE)</f>
        <v>9 y 10</v>
      </c>
      <c r="H1617" t="str">
        <f>+VLOOKUP(bloque3_2[[#This Row],[niño]],BD.niños[[Código]:[sexo]],7,FALSE)</f>
        <v>F</v>
      </c>
      <c r="I1617" s="1">
        <v>3</v>
      </c>
    </row>
    <row r="1618" spans="1:9" x14ac:dyDescent="0.55000000000000004">
      <c r="A1618" s="1">
        <v>53</v>
      </c>
      <c r="B1618" t="s">
        <v>590</v>
      </c>
      <c r="C1618" s="1" t="s">
        <v>6</v>
      </c>
      <c r="D1618" s="1">
        <v>3</v>
      </c>
      <c r="E1618" s="1" t="s">
        <v>150</v>
      </c>
      <c r="F1618">
        <v>3</v>
      </c>
      <c r="G1618" t="str">
        <f>+VLOOKUP(bloque3_2[[#This Row],[niño]],BD.niños[[Código]:[sexo]],6,FALSE)</f>
        <v>5 y 6</v>
      </c>
      <c r="H1618" t="str">
        <f>+VLOOKUP(bloque3_2[[#This Row],[niño]],BD.niños[[Código]:[sexo]],7,FALSE)</f>
        <v>F</v>
      </c>
      <c r="I1618" s="1">
        <v>3</v>
      </c>
    </row>
    <row r="1619" spans="1:9" x14ac:dyDescent="0.55000000000000004">
      <c r="A1619" s="1">
        <v>53</v>
      </c>
      <c r="B1619" t="s">
        <v>590</v>
      </c>
      <c r="C1619" s="1" t="s">
        <v>6</v>
      </c>
      <c r="D1619" s="1">
        <v>3</v>
      </c>
      <c r="E1619" s="1" t="s">
        <v>153</v>
      </c>
      <c r="F1619">
        <v>3</v>
      </c>
      <c r="G1619" t="str">
        <f>+VLOOKUP(bloque3_2[[#This Row],[niño]],BD.niños[[Código]:[sexo]],6,FALSE)</f>
        <v>7 y 8</v>
      </c>
      <c r="H1619" t="str">
        <f>+VLOOKUP(bloque3_2[[#This Row],[niño]],BD.niños[[Código]:[sexo]],7,FALSE)</f>
        <v>M</v>
      </c>
      <c r="I1619" s="1">
        <v>3</v>
      </c>
    </row>
    <row r="1620" spans="1:9" x14ac:dyDescent="0.55000000000000004">
      <c r="A1620" s="1">
        <v>53</v>
      </c>
      <c r="B1620" t="s">
        <v>590</v>
      </c>
      <c r="C1620" s="1" t="s">
        <v>6</v>
      </c>
      <c r="D1620" s="1">
        <v>3</v>
      </c>
      <c r="E1620" s="1" t="s">
        <v>157</v>
      </c>
      <c r="F1620">
        <v>3</v>
      </c>
      <c r="G1620" t="str">
        <f>+VLOOKUP(bloque3_2[[#This Row],[niño]],BD.niños[[Código]:[sexo]],6,FALSE)</f>
        <v>7 y 8</v>
      </c>
      <c r="H1620" t="str">
        <f>+VLOOKUP(bloque3_2[[#This Row],[niño]],BD.niños[[Código]:[sexo]],7,FALSE)</f>
        <v>M</v>
      </c>
      <c r="I1620" s="1">
        <v>3</v>
      </c>
    </row>
    <row r="1621" spans="1:9" x14ac:dyDescent="0.55000000000000004">
      <c r="A1621" s="1">
        <v>53</v>
      </c>
      <c r="B1621" t="s">
        <v>590</v>
      </c>
      <c r="C1621" s="1" t="s">
        <v>6</v>
      </c>
      <c r="D1621" s="1">
        <v>3</v>
      </c>
      <c r="E1621" s="1" t="s">
        <v>164</v>
      </c>
      <c r="F1621">
        <v>2</v>
      </c>
      <c r="G1621" t="str">
        <f>+VLOOKUP(bloque3_2[[#This Row],[niño]],BD.niños[[Código]:[sexo]],6,FALSE)</f>
        <v>5 y 6</v>
      </c>
      <c r="H1621" t="str">
        <f>+VLOOKUP(bloque3_2[[#This Row],[niño]],BD.niños[[Código]:[sexo]],7,FALSE)</f>
        <v>M</v>
      </c>
      <c r="I1621" s="1">
        <v>3</v>
      </c>
    </row>
    <row r="1622" spans="1:9" x14ac:dyDescent="0.55000000000000004">
      <c r="A1622" s="1">
        <v>53</v>
      </c>
      <c r="B1622" t="s">
        <v>590</v>
      </c>
      <c r="C1622" s="1" t="s">
        <v>6</v>
      </c>
      <c r="D1622" s="1">
        <v>3</v>
      </c>
      <c r="E1622" s="1" t="s">
        <v>165</v>
      </c>
      <c r="F1622">
        <v>3</v>
      </c>
      <c r="G1622" t="str">
        <f>+VLOOKUP(bloque3_2[[#This Row],[niño]],BD.niños[[Código]:[sexo]],6,FALSE)</f>
        <v>5 y 6</v>
      </c>
      <c r="H1622" t="str">
        <f>+VLOOKUP(bloque3_2[[#This Row],[niño]],BD.niños[[Código]:[sexo]],7,FALSE)</f>
        <v>M</v>
      </c>
      <c r="I1622" s="1">
        <v>3</v>
      </c>
    </row>
    <row r="1623" spans="1:9" x14ac:dyDescent="0.55000000000000004">
      <c r="A1623" s="1">
        <v>53</v>
      </c>
      <c r="B1623" t="s">
        <v>590</v>
      </c>
      <c r="C1623" s="1" t="s">
        <v>6</v>
      </c>
      <c r="D1623" s="1">
        <v>3</v>
      </c>
      <c r="E1623" s="1" t="s">
        <v>168</v>
      </c>
      <c r="F1623">
        <v>4</v>
      </c>
      <c r="G1623" t="str">
        <f>+VLOOKUP(bloque3_2[[#This Row],[niño]],BD.niños[[Código]:[sexo]],6,FALSE)</f>
        <v>7 y 8</v>
      </c>
      <c r="H1623" t="str">
        <f>+VLOOKUP(bloque3_2[[#This Row],[niño]],BD.niños[[Código]:[sexo]],7,FALSE)</f>
        <v>F</v>
      </c>
      <c r="I1623" s="1">
        <v>3</v>
      </c>
    </row>
    <row r="1624" spans="1:9" x14ac:dyDescent="0.55000000000000004">
      <c r="A1624" s="1">
        <v>53</v>
      </c>
      <c r="B1624" t="s">
        <v>590</v>
      </c>
      <c r="C1624" s="1" t="s">
        <v>6</v>
      </c>
      <c r="D1624" s="1">
        <v>3</v>
      </c>
      <c r="E1624" s="1" t="s">
        <v>172</v>
      </c>
      <c r="F1624">
        <v>3</v>
      </c>
      <c r="G1624" t="str">
        <f>+VLOOKUP(bloque3_2[[#This Row],[niño]],BD.niños[[Código]:[sexo]],6,FALSE)</f>
        <v>7 y 8</v>
      </c>
      <c r="H1624" t="str">
        <f>+VLOOKUP(bloque3_2[[#This Row],[niño]],BD.niños[[Código]:[sexo]],7,FALSE)</f>
        <v>F</v>
      </c>
      <c r="I1624" s="1">
        <v>3</v>
      </c>
    </row>
    <row r="1625" spans="1:9" x14ac:dyDescent="0.55000000000000004">
      <c r="A1625" s="1">
        <v>53</v>
      </c>
      <c r="B1625" t="s">
        <v>590</v>
      </c>
      <c r="C1625" s="1" t="s">
        <v>6</v>
      </c>
      <c r="D1625" s="1">
        <v>3</v>
      </c>
      <c r="E1625" s="1" t="s">
        <v>176</v>
      </c>
      <c r="F1625">
        <v>3</v>
      </c>
      <c r="G1625" t="str">
        <f>+VLOOKUP(bloque3_2[[#This Row],[niño]],BD.niños[[Código]:[sexo]],6,FALSE)</f>
        <v>5 y 6</v>
      </c>
      <c r="H1625" t="str">
        <f>+VLOOKUP(bloque3_2[[#This Row],[niño]],BD.niños[[Código]:[sexo]],7,FALSE)</f>
        <v>F</v>
      </c>
      <c r="I1625" s="1">
        <v>3</v>
      </c>
    </row>
    <row r="1626" spans="1:9" x14ac:dyDescent="0.55000000000000004">
      <c r="A1626" s="1">
        <v>53</v>
      </c>
      <c r="B1626" t="s">
        <v>590</v>
      </c>
      <c r="C1626" s="1" t="s">
        <v>6</v>
      </c>
      <c r="D1626" s="1">
        <v>3</v>
      </c>
      <c r="E1626" s="1" t="s">
        <v>180</v>
      </c>
      <c r="F1626">
        <v>2</v>
      </c>
      <c r="G1626" t="str">
        <f>+VLOOKUP(bloque3_2[[#This Row],[niño]],BD.niños[[Código]:[sexo]],6,FALSE)</f>
        <v>7 y 8</v>
      </c>
      <c r="H1626" t="str">
        <f>+VLOOKUP(bloque3_2[[#This Row],[niño]],BD.niños[[Código]:[sexo]],7,FALSE)</f>
        <v>F</v>
      </c>
      <c r="I1626" s="1">
        <v>3</v>
      </c>
    </row>
    <row r="1627" spans="1:9" x14ac:dyDescent="0.55000000000000004">
      <c r="A1627" s="1">
        <v>53</v>
      </c>
      <c r="B1627" t="s">
        <v>590</v>
      </c>
      <c r="C1627" s="1" t="s">
        <v>6</v>
      </c>
      <c r="D1627" s="1">
        <v>3</v>
      </c>
      <c r="E1627" s="1" t="s">
        <v>234</v>
      </c>
      <c r="F1627">
        <v>3</v>
      </c>
      <c r="G1627" t="str">
        <f>+VLOOKUP(bloque3_2[[#This Row],[niño]],BD.niños[[Código]:[sexo]],6,FALSE)</f>
        <v>9 y 10</v>
      </c>
      <c r="H1627" t="str">
        <f>+VLOOKUP(bloque3_2[[#This Row],[niño]],BD.niños[[Código]:[sexo]],7,FALSE)</f>
        <v>M</v>
      </c>
      <c r="I1627" s="1">
        <v>3</v>
      </c>
    </row>
    <row r="1628" spans="1:9" x14ac:dyDescent="0.55000000000000004">
      <c r="A1628" s="1">
        <v>53</v>
      </c>
      <c r="B1628" t="s">
        <v>590</v>
      </c>
      <c r="C1628" s="1" t="s">
        <v>6</v>
      </c>
      <c r="D1628" s="1">
        <v>3</v>
      </c>
      <c r="E1628" s="1" t="s">
        <v>238</v>
      </c>
      <c r="F1628">
        <v>3</v>
      </c>
      <c r="G1628" t="str">
        <f>+VLOOKUP(bloque3_2[[#This Row],[niño]],BD.niños[[Código]:[sexo]],6,FALSE)</f>
        <v>9 y 10</v>
      </c>
      <c r="H1628" t="str">
        <f>+VLOOKUP(bloque3_2[[#This Row],[niño]],BD.niños[[Código]:[sexo]],7,FALSE)</f>
        <v>M</v>
      </c>
      <c r="I1628" s="1">
        <v>3</v>
      </c>
    </row>
    <row r="1629" spans="1:9" x14ac:dyDescent="0.55000000000000004">
      <c r="A1629" s="1">
        <v>53</v>
      </c>
      <c r="B1629" t="s">
        <v>590</v>
      </c>
      <c r="C1629" s="1" t="s">
        <v>6</v>
      </c>
      <c r="D1629" s="1">
        <v>3</v>
      </c>
      <c r="E1629" s="1" t="s">
        <v>241</v>
      </c>
      <c r="F1629">
        <v>3</v>
      </c>
      <c r="G1629" t="str">
        <f>+VLOOKUP(bloque3_2[[#This Row],[niño]],BD.niños[[Código]:[sexo]],6,FALSE)</f>
        <v>9 y 10</v>
      </c>
      <c r="H1629" t="str">
        <f>+VLOOKUP(bloque3_2[[#This Row],[niño]],BD.niños[[Código]:[sexo]],7,FALSE)</f>
        <v>F</v>
      </c>
      <c r="I1629" s="1">
        <v>3</v>
      </c>
    </row>
    <row r="1630" spans="1:9" x14ac:dyDescent="0.55000000000000004">
      <c r="A1630" s="1">
        <v>53</v>
      </c>
      <c r="B1630" t="s">
        <v>590</v>
      </c>
      <c r="C1630" s="1" t="s">
        <v>6</v>
      </c>
      <c r="D1630" s="1">
        <v>3</v>
      </c>
      <c r="E1630" s="1" t="s">
        <v>245</v>
      </c>
      <c r="F1630">
        <v>3</v>
      </c>
      <c r="G1630" t="str">
        <f>+VLOOKUP(bloque3_2[[#This Row],[niño]],BD.niños[[Código]:[sexo]],6,FALSE)</f>
        <v>7 y 8</v>
      </c>
      <c r="H1630" t="str">
        <f>+VLOOKUP(bloque3_2[[#This Row],[niño]],BD.niños[[Código]:[sexo]],7,FALSE)</f>
        <v>M</v>
      </c>
      <c r="I1630" s="1">
        <v>3</v>
      </c>
    </row>
    <row r="1631" spans="1:9" x14ac:dyDescent="0.55000000000000004">
      <c r="A1631" s="1">
        <v>53</v>
      </c>
      <c r="B1631" t="s">
        <v>590</v>
      </c>
      <c r="C1631" s="1" t="s">
        <v>6</v>
      </c>
      <c r="D1631" s="1">
        <v>3</v>
      </c>
      <c r="E1631" s="1" t="s">
        <v>249</v>
      </c>
      <c r="F1631">
        <v>3</v>
      </c>
      <c r="G1631" t="str">
        <f>+VLOOKUP(bloque3_2[[#This Row],[niño]],BD.niños[[Código]:[sexo]],6,FALSE)</f>
        <v>5 y 6</v>
      </c>
      <c r="H1631" t="str">
        <f>+VLOOKUP(bloque3_2[[#This Row],[niño]],BD.niños[[Código]:[sexo]],7,FALSE)</f>
        <v>M</v>
      </c>
      <c r="I1631" s="1">
        <v>3</v>
      </c>
    </row>
    <row r="1632" spans="1:9" x14ac:dyDescent="0.55000000000000004">
      <c r="A1632" s="1">
        <v>53</v>
      </c>
      <c r="B1632" t="s">
        <v>590</v>
      </c>
      <c r="C1632" s="1" t="s">
        <v>6</v>
      </c>
      <c r="D1632" s="1">
        <v>3</v>
      </c>
      <c r="E1632" s="1" t="s">
        <v>253</v>
      </c>
      <c r="F1632">
        <v>3</v>
      </c>
      <c r="G1632" t="str">
        <f>+VLOOKUP(bloque3_2[[#This Row],[niño]],BD.niños[[Código]:[sexo]],6,FALSE)</f>
        <v>7 y 8</v>
      </c>
      <c r="H1632" t="str">
        <f>+VLOOKUP(bloque3_2[[#This Row],[niño]],BD.niños[[Código]:[sexo]],7,FALSE)</f>
        <v>M</v>
      </c>
      <c r="I1632" s="1">
        <v>3</v>
      </c>
    </row>
    <row r="1633" spans="1:9" x14ac:dyDescent="0.55000000000000004">
      <c r="A1633" s="1">
        <v>53</v>
      </c>
      <c r="B1633" t="s">
        <v>590</v>
      </c>
      <c r="C1633" s="1" t="s">
        <v>6</v>
      </c>
      <c r="D1633" s="1">
        <v>3</v>
      </c>
      <c r="E1633" s="1" t="s">
        <v>257</v>
      </c>
      <c r="F1633">
        <v>3</v>
      </c>
      <c r="G1633" t="str">
        <f>+VLOOKUP(bloque3_2[[#This Row],[niño]],BD.niños[[Código]:[sexo]],6,FALSE)</f>
        <v>7 y 8</v>
      </c>
      <c r="H1633" t="str">
        <f>+VLOOKUP(bloque3_2[[#This Row],[niño]],BD.niños[[Código]:[sexo]],7,FALSE)</f>
        <v>M</v>
      </c>
      <c r="I1633" s="1">
        <v>3</v>
      </c>
    </row>
    <row r="1634" spans="1:9" x14ac:dyDescent="0.55000000000000004">
      <c r="A1634" s="1">
        <v>53</v>
      </c>
      <c r="B1634" t="s">
        <v>590</v>
      </c>
      <c r="C1634" s="1" t="s">
        <v>6</v>
      </c>
      <c r="D1634" s="1">
        <v>3</v>
      </c>
      <c r="E1634" s="1" t="s">
        <v>299</v>
      </c>
      <c r="F1634">
        <v>3</v>
      </c>
      <c r="G1634" t="str">
        <f>+VLOOKUP(bloque3_2[[#This Row],[niño]],BD.niños[[Código]:[sexo]],6,FALSE)</f>
        <v>7 y 8</v>
      </c>
      <c r="H1634" t="str">
        <f>+VLOOKUP(bloque3_2[[#This Row],[niño]],BD.niños[[Código]:[sexo]],7,FALSE)</f>
        <v>M</v>
      </c>
      <c r="I1634" s="1">
        <v>3</v>
      </c>
    </row>
    <row r="1635" spans="1:9" x14ac:dyDescent="0.55000000000000004">
      <c r="A1635" s="1">
        <v>53</v>
      </c>
      <c r="B1635" t="s">
        <v>590</v>
      </c>
      <c r="C1635" s="1" t="s">
        <v>6</v>
      </c>
      <c r="D1635" s="1">
        <v>3</v>
      </c>
      <c r="E1635" s="1" t="s">
        <v>301</v>
      </c>
      <c r="F1635">
        <v>3</v>
      </c>
      <c r="G1635" t="str">
        <f>+VLOOKUP(bloque3_2[[#This Row],[niño]],BD.niños[[Código]:[sexo]],6,FALSE)</f>
        <v>5 y 6</v>
      </c>
      <c r="H1635" t="str">
        <f>+VLOOKUP(bloque3_2[[#This Row],[niño]],BD.niños[[Código]:[sexo]],7,FALSE)</f>
        <v>M</v>
      </c>
      <c r="I1635" s="1">
        <v>3</v>
      </c>
    </row>
    <row r="1636" spans="1:9" x14ac:dyDescent="0.55000000000000004">
      <c r="A1636" s="1">
        <v>53</v>
      </c>
      <c r="B1636" t="s">
        <v>590</v>
      </c>
      <c r="C1636" s="1" t="s">
        <v>6</v>
      </c>
      <c r="D1636" s="1">
        <v>3</v>
      </c>
      <c r="E1636" s="1" t="s">
        <v>305</v>
      </c>
      <c r="F1636">
        <v>3</v>
      </c>
      <c r="G1636" t="str">
        <f>+VLOOKUP(bloque3_2[[#This Row],[niño]],BD.niños[[Código]:[sexo]],6,FALSE)</f>
        <v>7 y 8</v>
      </c>
      <c r="H1636" t="str">
        <f>+VLOOKUP(bloque3_2[[#This Row],[niño]],BD.niños[[Código]:[sexo]],7,FALSE)</f>
        <v>M</v>
      </c>
      <c r="I1636" s="1">
        <v>3</v>
      </c>
    </row>
    <row r="1637" spans="1:9" x14ac:dyDescent="0.55000000000000004">
      <c r="A1637" s="1">
        <v>53</v>
      </c>
      <c r="B1637" t="s">
        <v>590</v>
      </c>
      <c r="C1637" s="1" t="s">
        <v>6</v>
      </c>
      <c r="D1637" s="1">
        <v>3</v>
      </c>
      <c r="E1637" s="1" t="s">
        <v>308</v>
      </c>
      <c r="F1637">
        <v>3</v>
      </c>
      <c r="G1637" t="str">
        <f>+VLOOKUP(bloque3_2[[#This Row],[niño]],BD.niños[[Código]:[sexo]],6,FALSE)</f>
        <v>9 y 10</v>
      </c>
      <c r="H1637" t="str">
        <f>+VLOOKUP(bloque3_2[[#This Row],[niño]],BD.niños[[Código]:[sexo]],7,FALSE)</f>
        <v>M</v>
      </c>
      <c r="I1637" s="1">
        <v>3</v>
      </c>
    </row>
    <row r="1638" spans="1:9" x14ac:dyDescent="0.55000000000000004">
      <c r="A1638" s="1">
        <v>53</v>
      </c>
      <c r="B1638" t="s">
        <v>590</v>
      </c>
      <c r="C1638" s="1" t="s">
        <v>6</v>
      </c>
      <c r="D1638" s="1">
        <v>3</v>
      </c>
      <c r="E1638" s="1" t="s">
        <v>311</v>
      </c>
      <c r="F1638">
        <v>3</v>
      </c>
      <c r="G1638" t="str">
        <f>+VLOOKUP(bloque3_2[[#This Row],[niño]],BD.niños[[Código]:[sexo]],6,FALSE)</f>
        <v>9 y 10</v>
      </c>
      <c r="H1638" t="str">
        <f>+VLOOKUP(bloque3_2[[#This Row],[niño]],BD.niños[[Código]:[sexo]],7,FALSE)</f>
        <v>M</v>
      </c>
      <c r="I1638" s="1">
        <v>3</v>
      </c>
    </row>
    <row r="1639" spans="1:9" x14ac:dyDescent="0.55000000000000004">
      <c r="A1639" s="1">
        <v>53</v>
      </c>
      <c r="B1639" t="s">
        <v>590</v>
      </c>
      <c r="C1639" s="1" t="s">
        <v>6</v>
      </c>
      <c r="D1639" s="1">
        <v>3</v>
      </c>
      <c r="E1639" s="1" t="s">
        <v>314</v>
      </c>
      <c r="F1639">
        <v>3</v>
      </c>
      <c r="G1639" t="str">
        <f>+VLOOKUP(bloque3_2[[#This Row],[niño]],BD.niños[[Código]:[sexo]],6,FALSE)</f>
        <v>9 y 10</v>
      </c>
      <c r="H1639" t="str">
        <f>+VLOOKUP(bloque3_2[[#This Row],[niño]],BD.niños[[Código]:[sexo]],7,FALSE)</f>
        <v>M</v>
      </c>
      <c r="I1639" s="1">
        <v>3</v>
      </c>
    </row>
    <row r="1640" spans="1:9" x14ac:dyDescent="0.55000000000000004">
      <c r="A1640" s="1">
        <v>53</v>
      </c>
      <c r="B1640" t="s">
        <v>590</v>
      </c>
      <c r="C1640" s="1" t="s">
        <v>6</v>
      </c>
      <c r="D1640" s="1">
        <v>3</v>
      </c>
      <c r="E1640" s="1" t="s">
        <v>372</v>
      </c>
      <c r="F1640">
        <v>3</v>
      </c>
      <c r="G1640" t="str">
        <f>+VLOOKUP(bloque3_2[[#This Row],[niño]],BD.niños[[Código]:[sexo]],6,FALSE)</f>
        <v>9 y 10</v>
      </c>
      <c r="H1640" t="str">
        <f>+VLOOKUP(bloque3_2[[#This Row],[niño]],BD.niños[[Código]:[sexo]],7,FALSE)</f>
        <v>M</v>
      </c>
      <c r="I1640" s="1">
        <v>3</v>
      </c>
    </row>
    <row r="1641" spans="1:9" x14ac:dyDescent="0.55000000000000004">
      <c r="A1641" s="1">
        <v>53</v>
      </c>
      <c r="B1641" t="s">
        <v>590</v>
      </c>
      <c r="C1641" s="1" t="s">
        <v>6</v>
      </c>
      <c r="D1641" s="1">
        <v>3</v>
      </c>
      <c r="E1641" s="1" t="s">
        <v>337</v>
      </c>
      <c r="F1641">
        <v>3</v>
      </c>
      <c r="G1641" t="str">
        <f>+VLOOKUP(bloque3_2[[#This Row],[niño]],BD.niños[[Código]:[sexo]],6,FALSE)</f>
        <v>7 y 8</v>
      </c>
      <c r="H1641" t="str">
        <f>+VLOOKUP(bloque3_2[[#This Row],[niño]],BD.niños[[Código]:[sexo]],7,FALSE)</f>
        <v>M</v>
      </c>
      <c r="I1641" s="1">
        <v>3</v>
      </c>
    </row>
    <row r="1642" spans="1:9" x14ac:dyDescent="0.55000000000000004">
      <c r="A1642" s="1">
        <v>53</v>
      </c>
      <c r="B1642" t="s">
        <v>590</v>
      </c>
      <c r="C1642" s="1" t="s">
        <v>6</v>
      </c>
      <c r="D1642" s="1">
        <v>3</v>
      </c>
      <c r="E1642" s="1" t="s">
        <v>341</v>
      </c>
      <c r="F1642">
        <v>3</v>
      </c>
      <c r="G1642" t="str">
        <f>+VLOOKUP(bloque3_2[[#This Row],[niño]],BD.niños[[Código]:[sexo]],6,FALSE)</f>
        <v>7 y 8</v>
      </c>
      <c r="H1642" t="str">
        <f>+VLOOKUP(bloque3_2[[#This Row],[niño]],BD.niños[[Código]:[sexo]],7,FALSE)</f>
        <v>F</v>
      </c>
      <c r="I1642" s="1">
        <v>3</v>
      </c>
    </row>
    <row r="1643" spans="1:9" x14ac:dyDescent="0.55000000000000004">
      <c r="A1643" s="1">
        <v>53</v>
      </c>
      <c r="B1643" t="s">
        <v>590</v>
      </c>
      <c r="C1643" s="1" t="s">
        <v>6</v>
      </c>
      <c r="D1643" s="1">
        <v>3</v>
      </c>
      <c r="E1643" s="1" t="s">
        <v>344</v>
      </c>
      <c r="F1643">
        <v>3</v>
      </c>
      <c r="G1643" t="str">
        <f>+VLOOKUP(bloque3_2[[#This Row],[niño]],BD.niños[[Código]:[sexo]],6,FALSE)</f>
        <v>5 y 6</v>
      </c>
      <c r="H1643" t="str">
        <f>+VLOOKUP(bloque3_2[[#This Row],[niño]],BD.niños[[Código]:[sexo]],7,FALSE)</f>
        <v>F</v>
      </c>
      <c r="I1643" s="1">
        <v>3</v>
      </c>
    </row>
    <row r="1644" spans="1:9" x14ac:dyDescent="0.55000000000000004">
      <c r="A1644" s="1">
        <v>53</v>
      </c>
      <c r="B1644" t="s">
        <v>590</v>
      </c>
      <c r="C1644" s="1" t="s">
        <v>6</v>
      </c>
      <c r="D1644" s="1">
        <v>3</v>
      </c>
      <c r="E1644" s="1" t="s">
        <v>348</v>
      </c>
      <c r="F1644">
        <v>3</v>
      </c>
      <c r="G1644" t="str">
        <f>+VLOOKUP(bloque3_2[[#This Row],[niño]],BD.niños[[Código]:[sexo]],6,FALSE)</f>
        <v>5 y 6</v>
      </c>
      <c r="H1644" t="str">
        <f>+VLOOKUP(bloque3_2[[#This Row],[niño]],BD.niños[[Código]:[sexo]],7,FALSE)</f>
        <v>M</v>
      </c>
      <c r="I1644" s="1">
        <v>3</v>
      </c>
    </row>
    <row r="1645" spans="1:9" x14ac:dyDescent="0.55000000000000004">
      <c r="A1645" s="1">
        <v>54</v>
      </c>
      <c r="B1645" t="s">
        <v>591</v>
      </c>
      <c r="C1645" s="1" t="s">
        <v>2</v>
      </c>
      <c r="D1645" s="1">
        <v>1</v>
      </c>
      <c r="E1645" s="1" t="s">
        <v>89</v>
      </c>
      <c r="F1645">
        <v>1</v>
      </c>
      <c r="G1645" t="str">
        <f>+VLOOKUP(bloque3_2[[#This Row],[niño]],BD.niños[[Código]:[sexo]],6,FALSE)</f>
        <v>9 y 10</v>
      </c>
      <c r="H1645" t="str">
        <f>+VLOOKUP(bloque3_2[[#This Row],[niño]],BD.niños[[Código]:[sexo]],7,FALSE)</f>
        <v>F</v>
      </c>
      <c r="I1645" s="1">
        <v>3</v>
      </c>
    </row>
    <row r="1646" spans="1:9" x14ac:dyDescent="0.55000000000000004">
      <c r="A1646" s="1">
        <v>54</v>
      </c>
      <c r="B1646" t="s">
        <v>591</v>
      </c>
      <c r="C1646" s="1" t="s">
        <v>2</v>
      </c>
      <c r="D1646" s="1">
        <v>1</v>
      </c>
      <c r="E1646" s="1" t="s">
        <v>93</v>
      </c>
      <c r="F1646">
        <v>1</v>
      </c>
      <c r="G1646" t="str">
        <f>+VLOOKUP(bloque3_2[[#This Row],[niño]],BD.niños[[Código]:[sexo]],6,FALSE)</f>
        <v>9 y 10</v>
      </c>
      <c r="H1646" t="str">
        <f>+VLOOKUP(bloque3_2[[#This Row],[niño]],BD.niños[[Código]:[sexo]],7,FALSE)</f>
        <v>F</v>
      </c>
      <c r="I1646" s="1">
        <v>3</v>
      </c>
    </row>
    <row r="1647" spans="1:9" x14ac:dyDescent="0.55000000000000004">
      <c r="A1647" s="1">
        <v>54</v>
      </c>
      <c r="B1647" t="s">
        <v>591</v>
      </c>
      <c r="C1647" s="1" t="s">
        <v>2</v>
      </c>
      <c r="D1647" s="1">
        <v>1</v>
      </c>
      <c r="E1647" s="1" t="s">
        <v>97</v>
      </c>
      <c r="F1647">
        <v>3</v>
      </c>
      <c r="G1647" t="str">
        <f>+VLOOKUP(bloque3_2[[#This Row],[niño]],BD.niños[[Código]:[sexo]],6,FALSE)</f>
        <v>9 y 10</v>
      </c>
      <c r="H1647" t="str">
        <f>+VLOOKUP(bloque3_2[[#This Row],[niño]],BD.niños[[Código]:[sexo]],7,FALSE)</f>
        <v>F</v>
      </c>
      <c r="I1647" s="1">
        <v>3</v>
      </c>
    </row>
    <row r="1648" spans="1:9" x14ac:dyDescent="0.55000000000000004">
      <c r="A1648" s="1">
        <v>54</v>
      </c>
      <c r="B1648" t="s">
        <v>591</v>
      </c>
      <c r="C1648" s="1" t="s">
        <v>2</v>
      </c>
      <c r="D1648" s="1">
        <v>1</v>
      </c>
      <c r="E1648" s="1" t="s">
        <v>101</v>
      </c>
      <c r="F1648">
        <v>1</v>
      </c>
      <c r="G1648" t="str">
        <f>+VLOOKUP(bloque3_2[[#This Row],[niño]],BD.niños[[Código]:[sexo]],6,FALSE)</f>
        <v>9 y 10</v>
      </c>
      <c r="H1648" t="str">
        <f>+VLOOKUP(bloque3_2[[#This Row],[niño]],BD.niños[[Código]:[sexo]],7,FALSE)</f>
        <v>F</v>
      </c>
      <c r="I1648" s="1">
        <v>3</v>
      </c>
    </row>
    <row r="1649" spans="1:9" x14ac:dyDescent="0.55000000000000004">
      <c r="A1649" s="1">
        <v>54</v>
      </c>
      <c r="B1649" t="s">
        <v>591</v>
      </c>
      <c r="C1649" s="1" t="s">
        <v>2</v>
      </c>
      <c r="D1649" s="1">
        <v>1</v>
      </c>
      <c r="E1649" s="1" t="s">
        <v>150</v>
      </c>
      <c r="F1649">
        <v>1</v>
      </c>
      <c r="G1649" t="str">
        <f>+VLOOKUP(bloque3_2[[#This Row],[niño]],BD.niños[[Código]:[sexo]],6,FALSE)</f>
        <v>5 y 6</v>
      </c>
      <c r="H1649" t="str">
        <f>+VLOOKUP(bloque3_2[[#This Row],[niño]],BD.niños[[Código]:[sexo]],7,FALSE)</f>
        <v>F</v>
      </c>
      <c r="I1649" s="1">
        <v>3</v>
      </c>
    </row>
    <row r="1650" spans="1:9" x14ac:dyDescent="0.55000000000000004">
      <c r="A1650" s="1">
        <v>54</v>
      </c>
      <c r="B1650" t="s">
        <v>591</v>
      </c>
      <c r="C1650" s="1" t="s">
        <v>2</v>
      </c>
      <c r="D1650" s="1">
        <v>1</v>
      </c>
      <c r="E1650" s="1" t="s">
        <v>153</v>
      </c>
      <c r="F1650">
        <v>1</v>
      </c>
      <c r="G1650" t="str">
        <f>+VLOOKUP(bloque3_2[[#This Row],[niño]],BD.niños[[Código]:[sexo]],6,FALSE)</f>
        <v>7 y 8</v>
      </c>
      <c r="H1650" t="str">
        <f>+VLOOKUP(bloque3_2[[#This Row],[niño]],BD.niños[[Código]:[sexo]],7,FALSE)</f>
        <v>M</v>
      </c>
      <c r="I1650" s="1">
        <v>3</v>
      </c>
    </row>
    <row r="1651" spans="1:9" x14ac:dyDescent="0.55000000000000004">
      <c r="A1651" s="1">
        <v>54</v>
      </c>
      <c r="B1651" t="s">
        <v>591</v>
      </c>
      <c r="C1651" s="1" t="s">
        <v>2</v>
      </c>
      <c r="D1651" s="1">
        <v>1</v>
      </c>
      <c r="E1651" s="1" t="s">
        <v>157</v>
      </c>
      <c r="F1651">
        <v>1</v>
      </c>
      <c r="G1651" t="str">
        <f>+VLOOKUP(bloque3_2[[#This Row],[niño]],BD.niños[[Código]:[sexo]],6,FALSE)</f>
        <v>7 y 8</v>
      </c>
      <c r="H1651" t="str">
        <f>+VLOOKUP(bloque3_2[[#This Row],[niño]],BD.niños[[Código]:[sexo]],7,FALSE)</f>
        <v>M</v>
      </c>
      <c r="I1651" s="1">
        <v>3</v>
      </c>
    </row>
    <row r="1652" spans="1:9" x14ac:dyDescent="0.55000000000000004">
      <c r="A1652" s="1">
        <v>54</v>
      </c>
      <c r="B1652" t="s">
        <v>591</v>
      </c>
      <c r="C1652" s="1" t="s">
        <v>2</v>
      </c>
      <c r="D1652" s="1">
        <v>1</v>
      </c>
      <c r="E1652" s="1" t="s">
        <v>164</v>
      </c>
      <c r="F1652">
        <v>3</v>
      </c>
      <c r="G1652" t="str">
        <f>+VLOOKUP(bloque3_2[[#This Row],[niño]],BD.niños[[Código]:[sexo]],6,FALSE)</f>
        <v>5 y 6</v>
      </c>
      <c r="H1652" t="str">
        <f>+VLOOKUP(bloque3_2[[#This Row],[niño]],BD.niños[[Código]:[sexo]],7,FALSE)</f>
        <v>M</v>
      </c>
      <c r="I1652" s="1">
        <v>3</v>
      </c>
    </row>
    <row r="1653" spans="1:9" x14ac:dyDescent="0.55000000000000004">
      <c r="A1653" s="1">
        <v>54</v>
      </c>
      <c r="B1653" t="s">
        <v>591</v>
      </c>
      <c r="C1653" s="1" t="s">
        <v>2</v>
      </c>
      <c r="D1653" s="1">
        <v>1</v>
      </c>
      <c r="E1653" s="1" t="s">
        <v>165</v>
      </c>
      <c r="F1653">
        <v>1</v>
      </c>
      <c r="G1653" t="str">
        <f>+VLOOKUP(bloque3_2[[#This Row],[niño]],BD.niños[[Código]:[sexo]],6,FALSE)</f>
        <v>5 y 6</v>
      </c>
      <c r="H1653" t="str">
        <f>+VLOOKUP(bloque3_2[[#This Row],[niño]],BD.niños[[Código]:[sexo]],7,FALSE)</f>
        <v>M</v>
      </c>
      <c r="I1653" s="1">
        <v>3</v>
      </c>
    </row>
    <row r="1654" spans="1:9" x14ac:dyDescent="0.55000000000000004">
      <c r="A1654" s="1">
        <v>54</v>
      </c>
      <c r="B1654" t="s">
        <v>591</v>
      </c>
      <c r="C1654" s="1" t="s">
        <v>2</v>
      </c>
      <c r="D1654" s="1">
        <v>1</v>
      </c>
      <c r="E1654" s="1" t="s">
        <v>168</v>
      </c>
      <c r="F1654">
        <v>4</v>
      </c>
      <c r="G1654" t="str">
        <f>+VLOOKUP(bloque3_2[[#This Row],[niño]],BD.niños[[Código]:[sexo]],6,FALSE)</f>
        <v>7 y 8</v>
      </c>
      <c r="H1654" t="str">
        <f>+VLOOKUP(bloque3_2[[#This Row],[niño]],BD.niños[[Código]:[sexo]],7,FALSE)</f>
        <v>F</v>
      </c>
      <c r="I1654" s="1">
        <v>3</v>
      </c>
    </row>
    <row r="1655" spans="1:9" x14ac:dyDescent="0.55000000000000004">
      <c r="A1655" s="1">
        <v>54</v>
      </c>
      <c r="B1655" t="s">
        <v>591</v>
      </c>
      <c r="C1655" s="1" t="s">
        <v>2</v>
      </c>
      <c r="D1655" s="1">
        <v>1</v>
      </c>
      <c r="E1655" s="1" t="s">
        <v>172</v>
      </c>
      <c r="F1655">
        <v>1</v>
      </c>
      <c r="G1655" t="str">
        <f>+VLOOKUP(bloque3_2[[#This Row],[niño]],BD.niños[[Código]:[sexo]],6,FALSE)</f>
        <v>7 y 8</v>
      </c>
      <c r="H1655" t="str">
        <f>+VLOOKUP(bloque3_2[[#This Row],[niño]],BD.niños[[Código]:[sexo]],7,FALSE)</f>
        <v>F</v>
      </c>
      <c r="I1655" s="1">
        <v>3</v>
      </c>
    </row>
    <row r="1656" spans="1:9" x14ac:dyDescent="0.55000000000000004">
      <c r="A1656" s="1">
        <v>54</v>
      </c>
      <c r="B1656" t="s">
        <v>591</v>
      </c>
      <c r="C1656" s="1" t="s">
        <v>2</v>
      </c>
      <c r="D1656" s="1">
        <v>1</v>
      </c>
      <c r="E1656" s="1" t="s">
        <v>176</v>
      </c>
      <c r="F1656">
        <v>1</v>
      </c>
      <c r="G1656" t="str">
        <f>+VLOOKUP(bloque3_2[[#This Row],[niño]],BD.niños[[Código]:[sexo]],6,FALSE)</f>
        <v>5 y 6</v>
      </c>
      <c r="H1656" t="str">
        <f>+VLOOKUP(bloque3_2[[#This Row],[niño]],BD.niños[[Código]:[sexo]],7,FALSE)</f>
        <v>F</v>
      </c>
      <c r="I1656" s="1">
        <v>3</v>
      </c>
    </row>
    <row r="1657" spans="1:9" x14ac:dyDescent="0.55000000000000004">
      <c r="A1657" s="1">
        <v>54</v>
      </c>
      <c r="B1657" t="s">
        <v>591</v>
      </c>
      <c r="C1657" s="1" t="s">
        <v>2</v>
      </c>
      <c r="D1657" s="1">
        <v>1</v>
      </c>
      <c r="E1657" s="1" t="s">
        <v>180</v>
      </c>
      <c r="F1657">
        <v>1</v>
      </c>
      <c r="G1657" t="str">
        <f>+VLOOKUP(bloque3_2[[#This Row],[niño]],BD.niños[[Código]:[sexo]],6,FALSE)</f>
        <v>7 y 8</v>
      </c>
      <c r="H1657" t="str">
        <f>+VLOOKUP(bloque3_2[[#This Row],[niño]],BD.niños[[Código]:[sexo]],7,FALSE)</f>
        <v>F</v>
      </c>
      <c r="I1657" s="1">
        <v>3</v>
      </c>
    </row>
    <row r="1658" spans="1:9" x14ac:dyDescent="0.55000000000000004">
      <c r="A1658" s="1">
        <v>54</v>
      </c>
      <c r="B1658" t="s">
        <v>591</v>
      </c>
      <c r="C1658" s="1" t="s">
        <v>2</v>
      </c>
      <c r="D1658" s="1">
        <v>1</v>
      </c>
      <c r="E1658" s="1" t="s">
        <v>234</v>
      </c>
      <c r="F1658">
        <v>1</v>
      </c>
      <c r="G1658" t="str">
        <f>+VLOOKUP(bloque3_2[[#This Row],[niño]],BD.niños[[Código]:[sexo]],6,FALSE)</f>
        <v>9 y 10</v>
      </c>
      <c r="H1658" t="str">
        <f>+VLOOKUP(bloque3_2[[#This Row],[niño]],BD.niños[[Código]:[sexo]],7,FALSE)</f>
        <v>M</v>
      </c>
      <c r="I1658" s="1">
        <v>3</v>
      </c>
    </row>
    <row r="1659" spans="1:9" x14ac:dyDescent="0.55000000000000004">
      <c r="A1659" s="1">
        <v>54</v>
      </c>
      <c r="B1659" t="s">
        <v>591</v>
      </c>
      <c r="C1659" s="1" t="s">
        <v>2</v>
      </c>
      <c r="D1659" s="1">
        <v>1</v>
      </c>
      <c r="E1659" s="1" t="s">
        <v>238</v>
      </c>
      <c r="F1659">
        <v>1</v>
      </c>
      <c r="G1659" t="str">
        <f>+VLOOKUP(bloque3_2[[#This Row],[niño]],BD.niños[[Código]:[sexo]],6,FALSE)</f>
        <v>9 y 10</v>
      </c>
      <c r="H1659" t="str">
        <f>+VLOOKUP(bloque3_2[[#This Row],[niño]],BD.niños[[Código]:[sexo]],7,FALSE)</f>
        <v>M</v>
      </c>
      <c r="I1659" s="1">
        <v>3</v>
      </c>
    </row>
    <row r="1660" spans="1:9" x14ac:dyDescent="0.55000000000000004">
      <c r="A1660" s="1">
        <v>54</v>
      </c>
      <c r="B1660" t="s">
        <v>591</v>
      </c>
      <c r="C1660" s="1" t="s">
        <v>2</v>
      </c>
      <c r="D1660" s="1">
        <v>1</v>
      </c>
      <c r="E1660" s="1" t="s">
        <v>241</v>
      </c>
      <c r="F1660">
        <v>1</v>
      </c>
      <c r="G1660" t="str">
        <f>+VLOOKUP(bloque3_2[[#This Row],[niño]],BD.niños[[Código]:[sexo]],6,FALSE)</f>
        <v>9 y 10</v>
      </c>
      <c r="H1660" t="str">
        <f>+VLOOKUP(bloque3_2[[#This Row],[niño]],BD.niños[[Código]:[sexo]],7,FALSE)</f>
        <v>F</v>
      </c>
      <c r="I1660" s="1">
        <v>3</v>
      </c>
    </row>
    <row r="1661" spans="1:9" x14ac:dyDescent="0.55000000000000004">
      <c r="A1661" s="1">
        <v>54</v>
      </c>
      <c r="B1661" t="s">
        <v>591</v>
      </c>
      <c r="C1661" s="1" t="s">
        <v>2</v>
      </c>
      <c r="D1661" s="1">
        <v>1</v>
      </c>
      <c r="E1661" s="1" t="s">
        <v>245</v>
      </c>
      <c r="F1661">
        <v>1</v>
      </c>
      <c r="G1661" t="str">
        <f>+VLOOKUP(bloque3_2[[#This Row],[niño]],BD.niños[[Código]:[sexo]],6,FALSE)</f>
        <v>7 y 8</v>
      </c>
      <c r="H1661" t="str">
        <f>+VLOOKUP(bloque3_2[[#This Row],[niño]],BD.niños[[Código]:[sexo]],7,FALSE)</f>
        <v>M</v>
      </c>
      <c r="I1661" s="1">
        <v>3</v>
      </c>
    </row>
    <row r="1662" spans="1:9" x14ac:dyDescent="0.55000000000000004">
      <c r="A1662" s="1">
        <v>54</v>
      </c>
      <c r="B1662" t="s">
        <v>591</v>
      </c>
      <c r="C1662" s="1" t="s">
        <v>2</v>
      </c>
      <c r="D1662" s="1">
        <v>1</v>
      </c>
      <c r="E1662" s="1" t="s">
        <v>249</v>
      </c>
      <c r="F1662">
        <v>1</v>
      </c>
      <c r="G1662" t="str">
        <f>+VLOOKUP(bloque3_2[[#This Row],[niño]],BD.niños[[Código]:[sexo]],6,FALSE)</f>
        <v>5 y 6</v>
      </c>
      <c r="H1662" t="str">
        <f>+VLOOKUP(bloque3_2[[#This Row],[niño]],BD.niños[[Código]:[sexo]],7,FALSE)</f>
        <v>M</v>
      </c>
      <c r="I1662" s="1">
        <v>3</v>
      </c>
    </row>
    <row r="1663" spans="1:9" x14ac:dyDescent="0.55000000000000004">
      <c r="A1663" s="1">
        <v>54</v>
      </c>
      <c r="B1663" t="s">
        <v>591</v>
      </c>
      <c r="C1663" s="1" t="s">
        <v>2</v>
      </c>
      <c r="D1663" s="1">
        <v>1</v>
      </c>
      <c r="E1663" s="1" t="s">
        <v>253</v>
      </c>
      <c r="F1663">
        <v>3</v>
      </c>
      <c r="G1663" t="str">
        <f>+VLOOKUP(bloque3_2[[#This Row],[niño]],BD.niños[[Código]:[sexo]],6,FALSE)</f>
        <v>7 y 8</v>
      </c>
      <c r="H1663" t="str">
        <f>+VLOOKUP(bloque3_2[[#This Row],[niño]],BD.niños[[Código]:[sexo]],7,FALSE)</f>
        <v>M</v>
      </c>
      <c r="I1663" s="1">
        <v>3</v>
      </c>
    </row>
    <row r="1664" spans="1:9" x14ac:dyDescent="0.55000000000000004">
      <c r="A1664" s="1">
        <v>54</v>
      </c>
      <c r="B1664" t="s">
        <v>591</v>
      </c>
      <c r="C1664" s="1" t="s">
        <v>2</v>
      </c>
      <c r="D1664" s="1">
        <v>1</v>
      </c>
      <c r="E1664" s="1" t="s">
        <v>257</v>
      </c>
      <c r="F1664">
        <v>1</v>
      </c>
      <c r="G1664" t="str">
        <f>+VLOOKUP(bloque3_2[[#This Row],[niño]],BD.niños[[Código]:[sexo]],6,FALSE)</f>
        <v>7 y 8</v>
      </c>
      <c r="H1664" t="str">
        <f>+VLOOKUP(bloque3_2[[#This Row],[niño]],BD.niños[[Código]:[sexo]],7,FALSE)</f>
        <v>M</v>
      </c>
      <c r="I1664" s="1">
        <v>3</v>
      </c>
    </row>
    <row r="1665" spans="1:9" x14ac:dyDescent="0.55000000000000004">
      <c r="A1665" s="1">
        <v>54</v>
      </c>
      <c r="B1665" t="s">
        <v>591</v>
      </c>
      <c r="C1665" s="1" t="s">
        <v>2</v>
      </c>
      <c r="D1665" s="1">
        <v>1</v>
      </c>
      <c r="E1665" s="1" t="s">
        <v>299</v>
      </c>
      <c r="F1665">
        <v>1</v>
      </c>
      <c r="G1665" t="str">
        <f>+VLOOKUP(bloque3_2[[#This Row],[niño]],BD.niños[[Código]:[sexo]],6,FALSE)</f>
        <v>7 y 8</v>
      </c>
      <c r="H1665" t="str">
        <f>+VLOOKUP(bloque3_2[[#This Row],[niño]],BD.niños[[Código]:[sexo]],7,FALSE)</f>
        <v>M</v>
      </c>
      <c r="I1665" s="1">
        <v>3</v>
      </c>
    </row>
    <row r="1666" spans="1:9" x14ac:dyDescent="0.55000000000000004">
      <c r="A1666" s="1">
        <v>54</v>
      </c>
      <c r="B1666" t="s">
        <v>591</v>
      </c>
      <c r="C1666" s="1" t="s">
        <v>2</v>
      </c>
      <c r="D1666" s="1">
        <v>1</v>
      </c>
      <c r="E1666" s="1" t="s">
        <v>301</v>
      </c>
      <c r="F1666">
        <v>1</v>
      </c>
      <c r="G1666" t="str">
        <f>+VLOOKUP(bloque3_2[[#This Row],[niño]],BD.niños[[Código]:[sexo]],6,FALSE)</f>
        <v>5 y 6</v>
      </c>
      <c r="H1666" t="str">
        <f>+VLOOKUP(bloque3_2[[#This Row],[niño]],BD.niños[[Código]:[sexo]],7,FALSE)</f>
        <v>M</v>
      </c>
      <c r="I1666" s="1">
        <v>3</v>
      </c>
    </row>
    <row r="1667" spans="1:9" x14ac:dyDescent="0.55000000000000004">
      <c r="A1667" s="1">
        <v>54</v>
      </c>
      <c r="B1667" t="s">
        <v>591</v>
      </c>
      <c r="C1667" s="1" t="s">
        <v>2</v>
      </c>
      <c r="D1667" s="1">
        <v>1</v>
      </c>
      <c r="E1667" s="1" t="s">
        <v>305</v>
      </c>
      <c r="F1667">
        <v>1</v>
      </c>
      <c r="G1667" t="str">
        <f>+VLOOKUP(bloque3_2[[#This Row],[niño]],BD.niños[[Código]:[sexo]],6,FALSE)</f>
        <v>7 y 8</v>
      </c>
      <c r="H1667" t="str">
        <f>+VLOOKUP(bloque3_2[[#This Row],[niño]],BD.niños[[Código]:[sexo]],7,FALSE)</f>
        <v>M</v>
      </c>
      <c r="I1667" s="1">
        <v>3</v>
      </c>
    </row>
    <row r="1668" spans="1:9" x14ac:dyDescent="0.55000000000000004">
      <c r="A1668" s="1">
        <v>54</v>
      </c>
      <c r="B1668" t="s">
        <v>591</v>
      </c>
      <c r="C1668" s="1" t="s">
        <v>2</v>
      </c>
      <c r="D1668" s="1">
        <v>1</v>
      </c>
      <c r="E1668" s="1" t="s">
        <v>308</v>
      </c>
      <c r="F1668">
        <v>1</v>
      </c>
      <c r="G1668" t="str">
        <f>+VLOOKUP(bloque3_2[[#This Row],[niño]],BD.niños[[Código]:[sexo]],6,FALSE)</f>
        <v>9 y 10</v>
      </c>
      <c r="H1668" t="str">
        <f>+VLOOKUP(bloque3_2[[#This Row],[niño]],BD.niños[[Código]:[sexo]],7,FALSE)</f>
        <v>M</v>
      </c>
      <c r="I1668" s="1">
        <v>3</v>
      </c>
    </row>
    <row r="1669" spans="1:9" x14ac:dyDescent="0.55000000000000004">
      <c r="A1669" s="1">
        <v>54</v>
      </c>
      <c r="B1669" t="s">
        <v>591</v>
      </c>
      <c r="C1669" s="1" t="s">
        <v>2</v>
      </c>
      <c r="D1669" s="1">
        <v>1</v>
      </c>
      <c r="E1669" s="1" t="s">
        <v>311</v>
      </c>
      <c r="F1669">
        <v>1</v>
      </c>
      <c r="G1669" t="str">
        <f>+VLOOKUP(bloque3_2[[#This Row],[niño]],BD.niños[[Código]:[sexo]],6,FALSE)</f>
        <v>9 y 10</v>
      </c>
      <c r="H1669" t="str">
        <f>+VLOOKUP(bloque3_2[[#This Row],[niño]],BD.niños[[Código]:[sexo]],7,FALSE)</f>
        <v>M</v>
      </c>
      <c r="I1669" s="1">
        <v>3</v>
      </c>
    </row>
    <row r="1670" spans="1:9" x14ac:dyDescent="0.55000000000000004">
      <c r="A1670" s="1">
        <v>54</v>
      </c>
      <c r="B1670" t="s">
        <v>591</v>
      </c>
      <c r="C1670" s="1" t="s">
        <v>2</v>
      </c>
      <c r="D1670" s="1">
        <v>1</v>
      </c>
      <c r="E1670" s="1" t="s">
        <v>314</v>
      </c>
      <c r="F1670">
        <v>1</v>
      </c>
      <c r="G1670" t="str">
        <f>+VLOOKUP(bloque3_2[[#This Row],[niño]],BD.niños[[Código]:[sexo]],6,FALSE)</f>
        <v>9 y 10</v>
      </c>
      <c r="H1670" t="str">
        <f>+VLOOKUP(bloque3_2[[#This Row],[niño]],BD.niños[[Código]:[sexo]],7,FALSE)</f>
        <v>M</v>
      </c>
      <c r="I1670" s="1">
        <v>3</v>
      </c>
    </row>
    <row r="1671" spans="1:9" x14ac:dyDescent="0.55000000000000004">
      <c r="A1671" s="1">
        <v>54</v>
      </c>
      <c r="B1671" t="s">
        <v>591</v>
      </c>
      <c r="C1671" s="1" t="s">
        <v>2</v>
      </c>
      <c r="D1671" s="1">
        <v>1</v>
      </c>
      <c r="E1671" s="1" t="s">
        <v>372</v>
      </c>
      <c r="F1671">
        <v>1</v>
      </c>
      <c r="G1671" t="str">
        <f>+VLOOKUP(bloque3_2[[#This Row],[niño]],BD.niños[[Código]:[sexo]],6,FALSE)</f>
        <v>9 y 10</v>
      </c>
      <c r="H1671" t="str">
        <f>+VLOOKUP(bloque3_2[[#This Row],[niño]],BD.niños[[Código]:[sexo]],7,FALSE)</f>
        <v>M</v>
      </c>
      <c r="I1671" s="1">
        <v>3</v>
      </c>
    </row>
    <row r="1672" spans="1:9" x14ac:dyDescent="0.55000000000000004">
      <c r="A1672" s="1">
        <v>54</v>
      </c>
      <c r="B1672" t="s">
        <v>591</v>
      </c>
      <c r="C1672" s="1" t="s">
        <v>2</v>
      </c>
      <c r="D1672" s="1">
        <v>1</v>
      </c>
      <c r="E1672" s="1" t="s">
        <v>337</v>
      </c>
      <c r="F1672">
        <v>3</v>
      </c>
      <c r="G1672" t="str">
        <f>+VLOOKUP(bloque3_2[[#This Row],[niño]],BD.niños[[Código]:[sexo]],6,FALSE)</f>
        <v>7 y 8</v>
      </c>
      <c r="H1672" t="str">
        <f>+VLOOKUP(bloque3_2[[#This Row],[niño]],BD.niños[[Código]:[sexo]],7,FALSE)</f>
        <v>M</v>
      </c>
      <c r="I1672" s="1">
        <v>3</v>
      </c>
    </row>
    <row r="1673" spans="1:9" x14ac:dyDescent="0.55000000000000004">
      <c r="A1673" s="1">
        <v>54</v>
      </c>
      <c r="B1673" t="s">
        <v>591</v>
      </c>
      <c r="C1673" s="1" t="s">
        <v>2</v>
      </c>
      <c r="D1673" s="1">
        <v>1</v>
      </c>
      <c r="E1673" s="1" t="s">
        <v>341</v>
      </c>
      <c r="F1673">
        <v>1</v>
      </c>
      <c r="G1673" t="str">
        <f>+VLOOKUP(bloque3_2[[#This Row],[niño]],BD.niños[[Código]:[sexo]],6,FALSE)</f>
        <v>7 y 8</v>
      </c>
      <c r="H1673" t="str">
        <f>+VLOOKUP(bloque3_2[[#This Row],[niño]],BD.niños[[Código]:[sexo]],7,FALSE)</f>
        <v>F</v>
      </c>
      <c r="I1673" s="1">
        <v>3</v>
      </c>
    </row>
    <row r="1674" spans="1:9" x14ac:dyDescent="0.55000000000000004">
      <c r="A1674" s="1">
        <v>54</v>
      </c>
      <c r="B1674" t="s">
        <v>591</v>
      </c>
      <c r="C1674" s="1" t="s">
        <v>2</v>
      </c>
      <c r="D1674" s="1">
        <v>1</v>
      </c>
      <c r="E1674" s="1" t="s">
        <v>344</v>
      </c>
      <c r="F1674">
        <v>1</v>
      </c>
      <c r="G1674" t="str">
        <f>+VLOOKUP(bloque3_2[[#This Row],[niño]],BD.niños[[Código]:[sexo]],6,FALSE)</f>
        <v>5 y 6</v>
      </c>
      <c r="H1674" t="str">
        <f>+VLOOKUP(bloque3_2[[#This Row],[niño]],BD.niños[[Código]:[sexo]],7,FALSE)</f>
        <v>F</v>
      </c>
      <c r="I1674" s="1">
        <v>3</v>
      </c>
    </row>
    <row r="1675" spans="1:9" x14ac:dyDescent="0.55000000000000004">
      <c r="A1675" s="1">
        <v>54</v>
      </c>
      <c r="B1675" t="s">
        <v>591</v>
      </c>
      <c r="C1675" s="1" t="s">
        <v>2</v>
      </c>
      <c r="D1675" s="1">
        <v>1</v>
      </c>
      <c r="E1675" s="1" t="s">
        <v>348</v>
      </c>
      <c r="F1675">
        <v>5</v>
      </c>
      <c r="G1675" t="str">
        <f>+VLOOKUP(bloque3_2[[#This Row],[niño]],BD.niños[[Código]:[sexo]],6,FALSE)</f>
        <v>5 y 6</v>
      </c>
      <c r="H1675" t="str">
        <f>+VLOOKUP(bloque3_2[[#This Row],[niño]],BD.niños[[Código]:[sexo]],7,FALSE)</f>
        <v>M</v>
      </c>
      <c r="I1675" s="1">
        <v>3</v>
      </c>
    </row>
    <row r="1676" spans="1:9" x14ac:dyDescent="0.55000000000000004">
      <c r="A1676" s="1">
        <v>55</v>
      </c>
      <c r="B1676" t="s">
        <v>592</v>
      </c>
      <c r="C1676" s="1" t="s">
        <v>3</v>
      </c>
      <c r="D1676" s="1">
        <v>4</v>
      </c>
      <c r="E1676" s="1" t="s">
        <v>89</v>
      </c>
      <c r="F1676">
        <v>3</v>
      </c>
      <c r="G1676" t="str">
        <f>+VLOOKUP(bloque3_2[[#This Row],[niño]],BD.niños[[Código]:[sexo]],6,FALSE)</f>
        <v>9 y 10</v>
      </c>
      <c r="H1676" t="str">
        <f>+VLOOKUP(bloque3_2[[#This Row],[niño]],BD.niños[[Código]:[sexo]],7,FALSE)</f>
        <v>F</v>
      </c>
      <c r="I1676" s="1">
        <v>3</v>
      </c>
    </row>
    <row r="1677" spans="1:9" x14ac:dyDescent="0.55000000000000004">
      <c r="A1677" s="1">
        <v>55</v>
      </c>
      <c r="B1677" t="s">
        <v>592</v>
      </c>
      <c r="C1677" s="1" t="s">
        <v>3</v>
      </c>
      <c r="D1677" s="1">
        <v>4</v>
      </c>
      <c r="E1677" s="1" t="s">
        <v>93</v>
      </c>
      <c r="F1677">
        <v>4</v>
      </c>
      <c r="G1677" t="str">
        <f>+VLOOKUP(bloque3_2[[#This Row],[niño]],BD.niños[[Código]:[sexo]],6,FALSE)</f>
        <v>9 y 10</v>
      </c>
      <c r="H1677" t="str">
        <f>+VLOOKUP(bloque3_2[[#This Row],[niño]],BD.niños[[Código]:[sexo]],7,FALSE)</f>
        <v>F</v>
      </c>
      <c r="I1677" s="1">
        <v>3</v>
      </c>
    </row>
    <row r="1678" spans="1:9" x14ac:dyDescent="0.55000000000000004">
      <c r="A1678" s="1">
        <v>55</v>
      </c>
      <c r="B1678" t="s">
        <v>592</v>
      </c>
      <c r="C1678" s="1" t="s">
        <v>3</v>
      </c>
      <c r="D1678" s="1">
        <v>4</v>
      </c>
      <c r="E1678" s="1" t="s">
        <v>97</v>
      </c>
      <c r="F1678">
        <v>4</v>
      </c>
      <c r="G1678" t="str">
        <f>+VLOOKUP(bloque3_2[[#This Row],[niño]],BD.niños[[Código]:[sexo]],6,FALSE)</f>
        <v>9 y 10</v>
      </c>
      <c r="H1678" t="str">
        <f>+VLOOKUP(bloque3_2[[#This Row],[niño]],BD.niños[[Código]:[sexo]],7,FALSE)</f>
        <v>F</v>
      </c>
      <c r="I1678" s="1">
        <v>3</v>
      </c>
    </row>
    <row r="1679" spans="1:9" x14ac:dyDescent="0.55000000000000004">
      <c r="A1679" s="1">
        <v>55</v>
      </c>
      <c r="B1679" t="s">
        <v>592</v>
      </c>
      <c r="C1679" s="1" t="s">
        <v>3</v>
      </c>
      <c r="D1679" s="1">
        <v>4</v>
      </c>
      <c r="E1679" s="1" t="s">
        <v>101</v>
      </c>
      <c r="F1679">
        <v>4</v>
      </c>
      <c r="G1679" t="str">
        <f>+VLOOKUP(bloque3_2[[#This Row],[niño]],BD.niños[[Código]:[sexo]],6,FALSE)</f>
        <v>9 y 10</v>
      </c>
      <c r="H1679" t="str">
        <f>+VLOOKUP(bloque3_2[[#This Row],[niño]],BD.niños[[Código]:[sexo]],7,FALSE)</f>
        <v>F</v>
      </c>
      <c r="I1679" s="1">
        <v>3</v>
      </c>
    </row>
    <row r="1680" spans="1:9" x14ac:dyDescent="0.55000000000000004">
      <c r="A1680" s="1">
        <v>55</v>
      </c>
      <c r="B1680" t="s">
        <v>592</v>
      </c>
      <c r="C1680" s="1" t="s">
        <v>3</v>
      </c>
      <c r="D1680" s="1">
        <v>4</v>
      </c>
      <c r="E1680" s="1" t="s">
        <v>150</v>
      </c>
      <c r="F1680">
        <v>4</v>
      </c>
      <c r="G1680" t="str">
        <f>+VLOOKUP(bloque3_2[[#This Row],[niño]],BD.niños[[Código]:[sexo]],6,FALSE)</f>
        <v>5 y 6</v>
      </c>
      <c r="H1680" t="str">
        <f>+VLOOKUP(bloque3_2[[#This Row],[niño]],BD.niños[[Código]:[sexo]],7,FALSE)</f>
        <v>F</v>
      </c>
      <c r="I1680" s="1">
        <v>3</v>
      </c>
    </row>
    <row r="1681" spans="1:9" x14ac:dyDescent="0.55000000000000004">
      <c r="A1681" s="1">
        <v>55</v>
      </c>
      <c r="B1681" t="s">
        <v>592</v>
      </c>
      <c r="C1681" s="1" t="s">
        <v>3</v>
      </c>
      <c r="D1681" s="1">
        <v>4</v>
      </c>
      <c r="E1681" s="1" t="s">
        <v>153</v>
      </c>
      <c r="F1681">
        <v>4</v>
      </c>
      <c r="G1681" t="str">
        <f>+VLOOKUP(bloque3_2[[#This Row],[niño]],BD.niños[[Código]:[sexo]],6,FALSE)</f>
        <v>7 y 8</v>
      </c>
      <c r="H1681" t="str">
        <f>+VLOOKUP(bloque3_2[[#This Row],[niño]],BD.niños[[Código]:[sexo]],7,FALSE)</f>
        <v>M</v>
      </c>
      <c r="I1681" s="1">
        <v>3</v>
      </c>
    </row>
    <row r="1682" spans="1:9" x14ac:dyDescent="0.55000000000000004">
      <c r="A1682" s="1">
        <v>55</v>
      </c>
      <c r="B1682" t="s">
        <v>592</v>
      </c>
      <c r="C1682" s="1" t="s">
        <v>3</v>
      </c>
      <c r="D1682" s="1">
        <v>4</v>
      </c>
      <c r="E1682" s="1" t="s">
        <v>157</v>
      </c>
      <c r="F1682">
        <v>4</v>
      </c>
      <c r="G1682" t="str">
        <f>+VLOOKUP(bloque3_2[[#This Row],[niño]],BD.niños[[Código]:[sexo]],6,FALSE)</f>
        <v>7 y 8</v>
      </c>
      <c r="H1682" t="str">
        <f>+VLOOKUP(bloque3_2[[#This Row],[niño]],BD.niños[[Código]:[sexo]],7,FALSE)</f>
        <v>M</v>
      </c>
      <c r="I1682" s="1">
        <v>3</v>
      </c>
    </row>
    <row r="1683" spans="1:9" x14ac:dyDescent="0.55000000000000004">
      <c r="A1683" s="1">
        <v>55</v>
      </c>
      <c r="B1683" t="s">
        <v>592</v>
      </c>
      <c r="C1683" s="1" t="s">
        <v>3</v>
      </c>
      <c r="D1683" s="1">
        <v>4</v>
      </c>
      <c r="E1683" s="1" t="s">
        <v>164</v>
      </c>
      <c r="F1683">
        <v>4</v>
      </c>
      <c r="G1683" t="str">
        <f>+VLOOKUP(bloque3_2[[#This Row],[niño]],BD.niños[[Código]:[sexo]],6,FALSE)</f>
        <v>5 y 6</v>
      </c>
      <c r="H1683" t="str">
        <f>+VLOOKUP(bloque3_2[[#This Row],[niño]],BD.niños[[Código]:[sexo]],7,FALSE)</f>
        <v>M</v>
      </c>
      <c r="I1683" s="1">
        <v>3</v>
      </c>
    </row>
    <row r="1684" spans="1:9" x14ac:dyDescent="0.55000000000000004">
      <c r="A1684" s="1">
        <v>55</v>
      </c>
      <c r="B1684" t="s">
        <v>592</v>
      </c>
      <c r="C1684" s="1" t="s">
        <v>3</v>
      </c>
      <c r="D1684" s="1">
        <v>4</v>
      </c>
      <c r="E1684" s="1" t="s">
        <v>165</v>
      </c>
      <c r="F1684">
        <v>4</v>
      </c>
      <c r="G1684" t="str">
        <f>+VLOOKUP(bloque3_2[[#This Row],[niño]],BD.niños[[Código]:[sexo]],6,FALSE)</f>
        <v>5 y 6</v>
      </c>
      <c r="H1684" t="str">
        <f>+VLOOKUP(bloque3_2[[#This Row],[niño]],BD.niños[[Código]:[sexo]],7,FALSE)</f>
        <v>M</v>
      </c>
      <c r="I1684" s="1">
        <v>3</v>
      </c>
    </row>
    <row r="1685" spans="1:9" x14ac:dyDescent="0.55000000000000004">
      <c r="A1685" s="1">
        <v>55</v>
      </c>
      <c r="B1685" t="s">
        <v>592</v>
      </c>
      <c r="C1685" s="1" t="s">
        <v>3</v>
      </c>
      <c r="D1685" s="1">
        <v>4</v>
      </c>
      <c r="E1685" s="1" t="s">
        <v>168</v>
      </c>
      <c r="F1685">
        <v>1</v>
      </c>
      <c r="G1685" t="str">
        <f>+VLOOKUP(bloque3_2[[#This Row],[niño]],BD.niños[[Código]:[sexo]],6,FALSE)</f>
        <v>7 y 8</v>
      </c>
      <c r="H1685" t="str">
        <f>+VLOOKUP(bloque3_2[[#This Row],[niño]],BD.niños[[Código]:[sexo]],7,FALSE)</f>
        <v>F</v>
      </c>
      <c r="I1685" s="1">
        <v>3</v>
      </c>
    </row>
    <row r="1686" spans="1:9" x14ac:dyDescent="0.55000000000000004">
      <c r="A1686" s="1">
        <v>55</v>
      </c>
      <c r="B1686" t="s">
        <v>592</v>
      </c>
      <c r="C1686" s="1" t="s">
        <v>3</v>
      </c>
      <c r="D1686" s="1">
        <v>4</v>
      </c>
      <c r="E1686" s="1" t="s">
        <v>172</v>
      </c>
      <c r="F1686">
        <v>4</v>
      </c>
      <c r="G1686" t="str">
        <f>+VLOOKUP(bloque3_2[[#This Row],[niño]],BD.niños[[Código]:[sexo]],6,FALSE)</f>
        <v>7 y 8</v>
      </c>
      <c r="H1686" t="str">
        <f>+VLOOKUP(bloque3_2[[#This Row],[niño]],BD.niños[[Código]:[sexo]],7,FALSE)</f>
        <v>F</v>
      </c>
      <c r="I1686" s="1">
        <v>3</v>
      </c>
    </row>
    <row r="1687" spans="1:9" x14ac:dyDescent="0.55000000000000004">
      <c r="A1687" s="1">
        <v>55</v>
      </c>
      <c r="B1687" t="s">
        <v>592</v>
      </c>
      <c r="C1687" s="1" t="s">
        <v>3</v>
      </c>
      <c r="D1687" s="1">
        <v>4</v>
      </c>
      <c r="E1687" s="1" t="s">
        <v>176</v>
      </c>
      <c r="F1687">
        <v>4</v>
      </c>
      <c r="G1687" t="str">
        <f>+VLOOKUP(bloque3_2[[#This Row],[niño]],BD.niños[[Código]:[sexo]],6,FALSE)</f>
        <v>5 y 6</v>
      </c>
      <c r="H1687" t="str">
        <f>+VLOOKUP(bloque3_2[[#This Row],[niño]],BD.niños[[Código]:[sexo]],7,FALSE)</f>
        <v>F</v>
      </c>
      <c r="I1687" s="1">
        <v>3</v>
      </c>
    </row>
    <row r="1688" spans="1:9" x14ac:dyDescent="0.55000000000000004">
      <c r="A1688" s="1">
        <v>55</v>
      </c>
      <c r="B1688" t="s">
        <v>592</v>
      </c>
      <c r="C1688" s="1" t="s">
        <v>3</v>
      </c>
      <c r="D1688" s="1">
        <v>4</v>
      </c>
      <c r="E1688" s="1" t="s">
        <v>180</v>
      </c>
      <c r="F1688">
        <v>4</v>
      </c>
      <c r="G1688" t="str">
        <f>+VLOOKUP(bloque3_2[[#This Row],[niño]],BD.niños[[Código]:[sexo]],6,FALSE)</f>
        <v>7 y 8</v>
      </c>
      <c r="H1688" t="str">
        <f>+VLOOKUP(bloque3_2[[#This Row],[niño]],BD.niños[[Código]:[sexo]],7,FALSE)</f>
        <v>F</v>
      </c>
      <c r="I1688" s="1">
        <v>3</v>
      </c>
    </row>
    <row r="1689" spans="1:9" x14ac:dyDescent="0.55000000000000004">
      <c r="A1689" s="1">
        <v>55</v>
      </c>
      <c r="B1689" t="s">
        <v>592</v>
      </c>
      <c r="C1689" s="1" t="s">
        <v>3</v>
      </c>
      <c r="D1689" s="1">
        <v>4</v>
      </c>
      <c r="E1689" s="1" t="s">
        <v>234</v>
      </c>
      <c r="F1689">
        <v>4</v>
      </c>
      <c r="G1689" t="str">
        <f>+VLOOKUP(bloque3_2[[#This Row],[niño]],BD.niños[[Código]:[sexo]],6,FALSE)</f>
        <v>9 y 10</v>
      </c>
      <c r="H1689" t="str">
        <f>+VLOOKUP(bloque3_2[[#This Row],[niño]],BD.niños[[Código]:[sexo]],7,FALSE)</f>
        <v>M</v>
      </c>
      <c r="I1689" s="1">
        <v>3</v>
      </c>
    </row>
    <row r="1690" spans="1:9" x14ac:dyDescent="0.55000000000000004">
      <c r="A1690" s="1">
        <v>55</v>
      </c>
      <c r="B1690" t="s">
        <v>592</v>
      </c>
      <c r="C1690" s="1" t="s">
        <v>3</v>
      </c>
      <c r="D1690" s="1">
        <v>4</v>
      </c>
      <c r="E1690" s="1" t="s">
        <v>238</v>
      </c>
      <c r="F1690">
        <v>4</v>
      </c>
      <c r="G1690" t="str">
        <f>+VLOOKUP(bloque3_2[[#This Row],[niño]],BD.niños[[Código]:[sexo]],6,FALSE)</f>
        <v>9 y 10</v>
      </c>
      <c r="H1690" t="str">
        <f>+VLOOKUP(bloque3_2[[#This Row],[niño]],BD.niños[[Código]:[sexo]],7,FALSE)</f>
        <v>M</v>
      </c>
      <c r="I1690" s="1">
        <v>3</v>
      </c>
    </row>
    <row r="1691" spans="1:9" x14ac:dyDescent="0.55000000000000004">
      <c r="A1691" s="1">
        <v>55</v>
      </c>
      <c r="B1691" t="s">
        <v>592</v>
      </c>
      <c r="C1691" s="1" t="s">
        <v>3</v>
      </c>
      <c r="D1691" s="1">
        <v>4</v>
      </c>
      <c r="E1691" s="1" t="s">
        <v>241</v>
      </c>
      <c r="F1691">
        <v>3</v>
      </c>
      <c r="G1691" t="str">
        <f>+VLOOKUP(bloque3_2[[#This Row],[niño]],BD.niños[[Código]:[sexo]],6,FALSE)</f>
        <v>9 y 10</v>
      </c>
      <c r="H1691" t="str">
        <f>+VLOOKUP(bloque3_2[[#This Row],[niño]],BD.niños[[Código]:[sexo]],7,FALSE)</f>
        <v>F</v>
      </c>
      <c r="I1691" s="1">
        <v>3</v>
      </c>
    </row>
    <row r="1692" spans="1:9" x14ac:dyDescent="0.55000000000000004">
      <c r="A1692" s="1">
        <v>55</v>
      </c>
      <c r="B1692" t="s">
        <v>592</v>
      </c>
      <c r="C1692" s="1" t="s">
        <v>3</v>
      </c>
      <c r="D1692" s="1">
        <v>4</v>
      </c>
      <c r="E1692" s="1" t="s">
        <v>245</v>
      </c>
      <c r="F1692">
        <v>4</v>
      </c>
      <c r="G1692" t="str">
        <f>+VLOOKUP(bloque3_2[[#This Row],[niño]],BD.niños[[Código]:[sexo]],6,FALSE)</f>
        <v>7 y 8</v>
      </c>
      <c r="H1692" t="str">
        <f>+VLOOKUP(bloque3_2[[#This Row],[niño]],BD.niños[[Código]:[sexo]],7,FALSE)</f>
        <v>M</v>
      </c>
      <c r="I1692" s="1">
        <v>3</v>
      </c>
    </row>
    <row r="1693" spans="1:9" x14ac:dyDescent="0.55000000000000004">
      <c r="A1693" s="1">
        <v>55</v>
      </c>
      <c r="B1693" t="s">
        <v>592</v>
      </c>
      <c r="C1693" s="1" t="s">
        <v>3</v>
      </c>
      <c r="D1693" s="1">
        <v>4</v>
      </c>
      <c r="E1693" s="1" t="s">
        <v>249</v>
      </c>
      <c r="F1693">
        <v>4</v>
      </c>
      <c r="G1693" t="str">
        <f>+VLOOKUP(bloque3_2[[#This Row],[niño]],BD.niños[[Código]:[sexo]],6,FALSE)</f>
        <v>5 y 6</v>
      </c>
      <c r="H1693" t="str">
        <f>+VLOOKUP(bloque3_2[[#This Row],[niño]],BD.niños[[Código]:[sexo]],7,FALSE)</f>
        <v>M</v>
      </c>
      <c r="I1693" s="1">
        <v>3</v>
      </c>
    </row>
    <row r="1694" spans="1:9" x14ac:dyDescent="0.55000000000000004">
      <c r="A1694" s="1">
        <v>55</v>
      </c>
      <c r="B1694" t="s">
        <v>592</v>
      </c>
      <c r="C1694" s="1" t="s">
        <v>3</v>
      </c>
      <c r="D1694" s="1">
        <v>4</v>
      </c>
      <c r="E1694" s="1" t="s">
        <v>253</v>
      </c>
      <c r="F1694">
        <v>4</v>
      </c>
      <c r="G1694" t="str">
        <f>+VLOOKUP(bloque3_2[[#This Row],[niño]],BD.niños[[Código]:[sexo]],6,FALSE)</f>
        <v>7 y 8</v>
      </c>
      <c r="H1694" t="str">
        <f>+VLOOKUP(bloque3_2[[#This Row],[niño]],BD.niños[[Código]:[sexo]],7,FALSE)</f>
        <v>M</v>
      </c>
      <c r="I1694" s="1">
        <v>3</v>
      </c>
    </row>
    <row r="1695" spans="1:9" x14ac:dyDescent="0.55000000000000004">
      <c r="A1695" s="1">
        <v>55</v>
      </c>
      <c r="B1695" t="s">
        <v>592</v>
      </c>
      <c r="C1695" s="1" t="s">
        <v>3</v>
      </c>
      <c r="D1695" s="1">
        <v>4</v>
      </c>
      <c r="E1695" s="1" t="s">
        <v>257</v>
      </c>
      <c r="F1695">
        <v>4</v>
      </c>
      <c r="G1695" t="str">
        <f>+VLOOKUP(bloque3_2[[#This Row],[niño]],BD.niños[[Código]:[sexo]],6,FALSE)</f>
        <v>7 y 8</v>
      </c>
      <c r="H1695" t="str">
        <f>+VLOOKUP(bloque3_2[[#This Row],[niño]],BD.niños[[Código]:[sexo]],7,FALSE)</f>
        <v>M</v>
      </c>
      <c r="I1695" s="1">
        <v>3</v>
      </c>
    </row>
    <row r="1696" spans="1:9" x14ac:dyDescent="0.55000000000000004">
      <c r="A1696" s="1">
        <v>55</v>
      </c>
      <c r="B1696" t="s">
        <v>592</v>
      </c>
      <c r="C1696" s="1" t="s">
        <v>3</v>
      </c>
      <c r="D1696" s="1">
        <v>4</v>
      </c>
      <c r="E1696" s="1" t="s">
        <v>299</v>
      </c>
      <c r="F1696">
        <v>4</v>
      </c>
      <c r="G1696" t="str">
        <f>+VLOOKUP(bloque3_2[[#This Row],[niño]],BD.niños[[Código]:[sexo]],6,FALSE)</f>
        <v>7 y 8</v>
      </c>
      <c r="H1696" t="str">
        <f>+VLOOKUP(bloque3_2[[#This Row],[niño]],BD.niños[[Código]:[sexo]],7,FALSE)</f>
        <v>M</v>
      </c>
      <c r="I1696" s="1">
        <v>3</v>
      </c>
    </row>
    <row r="1697" spans="1:9" x14ac:dyDescent="0.55000000000000004">
      <c r="A1697" s="1">
        <v>55</v>
      </c>
      <c r="B1697" t="s">
        <v>592</v>
      </c>
      <c r="C1697" s="1" t="s">
        <v>3</v>
      </c>
      <c r="D1697" s="1">
        <v>4</v>
      </c>
      <c r="E1697" s="1" t="s">
        <v>301</v>
      </c>
      <c r="F1697">
        <v>4</v>
      </c>
      <c r="G1697" t="str">
        <f>+VLOOKUP(bloque3_2[[#This Row],[niño]],BD.niños[[Código]:[sexo]],6,FALSE)</f>
        <v>5 y 6</v>
      </c>
      <c r="H1697" t="str">
        <f>+VLOOKUP(bloque3_2[[#This Row],[niño]],BD.niños[[Código]:[sexo]],7,FALSE)</f>
        <v>M</v>
      </c>
      <c r="I1697" s="1">
        <v>3</v>
      </c>
    </row>
    <row r="1698" spans="1:9" x14ac:dyDescent="0.55000000000000004">
      <c r="A1698" s="1">
        <v>55</v>
      </c>
      <c r="B1698" t="s">
        <v>592</v>
      </c>
      <c r="C1698" s="1" t="s">
        <v>3</v>
      </c>
      <c r="D1698" s="1">
        <v>4</v>
      </c>
      <c r="E1698" s="1" t="s">
        <v>305</v>
      </c>
      <c r="F1698">
        <v>4</v>
      </c>
      <c r="G1698" t="str">
        <f>+VLOOKUP(bloque3_2[[#This Row],[niño]],BD.niños[[Código]:[sexo]],6,FALSE)</f>
        <v>7 y 8</v>
      </c>
      <c r="H1698" t="str">
        <f>+VLOOKUP(bloque3_2[[#This Row],[niño]],BD.niños[[Código]:[sexo]],7,FALSE)</f>
        <v>M</v>
      </c>
      <c r="I1698" s="1">
        <v>3</v>
      </c>
    </row>
    <row r="1699" spans="1:9" x14ac:dyDescent="0.55000000000000004">
      <c r="A1699" s="1">
        <v>55</v>
      </c>
      <c r="B1699" t="s">
        <v>592</v>
      </c>
      <c r="C1699" s="1" t="s">
        <v>3</v>
      </c>
      <c r="D1699" s="1">
        <v>4</v>
      </c>
      <c r="E1699" s="1" t="s">
        <v>308</v>
      </c>
      <c r="F1699">
        <v>4</v>
      </c>
      <c r="G1699" t="str">
        <f>+VLOOKUP(bloque3_2[[#This Row],[niño]],BD.niños[[Código]:[sexo]],6,FALSE)</f>
        <v>9 y 10</v>
      </c>
      <c r="H1699" t="str">
        <f>+VLOOKUP(bloque3_2[[#This Row],[niño]],BD.niños[[Código]:[sexo]],7,FALSE)</f>
        <v>M</v>
      </c>
      <c r="I1699" s="1">
        <v>3</v>
      </c>
    </row>
    <row r="1700" spans="1:9" x14ac:dyDescent="0.55000000000000004">
      <c r="A1700" s="1">
        <v>55</v>
      </c>
      <c r="B1700" t="s">
        <v>592</v>
      </c>
      <c r="C1700" s="1" t="s">
        <v>3</v>
      </c>
      <c r="D1700" s="1">
        <v>4</v>
      </c>
      <c r="E1700" s="1" t="s">
        <v>311</v>
      </c>
      <c r="F1700">
        <v>4</v>
      </c>
      <c r="G1700" t="str">
        <f>+VLOOKUP(bloque3_2[[#This Row],[niño]],BD.niños[[Código]:[sexo]],6,FALSE)</f>
        <v>9 y 10</v>
      </c>
      <c r="H1700" t="str">
        <f>+VLOOKUP(bloque3_2[[#This Row],[niño]],BD.niños[[Código]:[sexo]],7,FALSE)</f>
        <v>M</v>
      </c>
      <c r="I1700" s="1">
        <v>3</v>
      </c>
    </row>
    <row r="1701" spans="1:9" x14ac:dyDescent="0.55000000000000004">
      <c r="A1701" s="1">
        <v>55</v>
      </c>
      <c r="B1701" t="s">
        <v>592</v>
      </c>
      <c r="C1701" s="1" t="s">
        <v>3</v>
      </c>
      <c r="D1701" s="1">
        <v>4</v>
      </c>
      <c r="E1701" s="1" t="s">
        <v>314</v>
      </c>
      <c r="F1701">
        <v>4</v>
      </c>
      <c r="G1701" t="str">
        <f>+VLOOKUP(bloque3_2[[#This Row],[niño]],BD.niños[[Código]:[sexo]],6,FALSE)</f>
        <v>9 y 10</v>
      </c>
      <c r="H1701" t="str">
        <f>+VLOOKUP(bloque3_2[[#This Row],[niño]],BD.niños[[Código]:[sexo]],7,FALSE)</f>
        <v>M</v>
      </c>
      <c r="I1701" s="1">
        <v>3</v>
      </c>
    </row>
    <row r="1702" spans="1:9" x14ac:dyDescent="0.55000000000000004">
      <c r="A1702" s="1">
        <v>55</v>
      </c>
      <c r="B1702" t="s">
        <v>592</v>
      </c>
      <c r="C1702" s="1" t="s">
        <v>3</v>
      </c>
      <c r="D1702" s="1">
        <v>4</v>
      </c>
      <c r="E1702" s="1" t="s">
        <v>372</v>
      </c>
      <c r="F1702">
        <v>4</v>
      </c>
      <c r="G1702" t="str">
        <f>+VLOOKUP(bloque3_2[[#This Row],[niño]],BD.niños[[Código]:[sexo]],6,FALSE)</f>
        <v>9 y 10</v>
      </c>
      <c r="H1702" t="str">
        <f>+VLOOKUP(bloque3_2[[#This Row],[niño]],BD.niños[[Código]:[sexo]],7,FALSE)</f>
        <v>M</v>
      </c>
      <c r="I1702" s="1">
        <v>3</v>
      </c>
    </row>
    <row r="1703" spans="1:9" x14ac:dyDescent="0.55000000000000004">
      <c r="A1703" s="1">
        <v>55</v>
      </c>
      <c r="B1703" t="s">
        <v>592</v>
      </c>
      <c r="C1703" s="1" t="s">
        <v>3</v>
      </c>
      <c r="D1703" s="1">
        <v>4</v>
      </c>
      <c r="E1703" s="1" t="s">
        <v>337</v>
      </c>
      <c r="F1703">
        <v>4</v>
      </c>
      <c r="G1703" t="str">
        <f>+VLOOKUP(bloque3_2[[#This Row],[niño]],BD.niños[[Código]:[sexo]],6,FALSE)</f>
        <v>7 y 8</v>
      </c>
      <c r="H1703" t="str">
        <f>+VLOOKUP(bloque3_2[[#This Row],[niño]],BD.niños[[Código]:[sexo]],7,FALSE)</f>
        <v>M</v>
      </c>
      <c r="I1703" s="1">
        <v>3</v>
      </c>
    </row>
    <row r="1704" spans="1:9" x14ac:dyDescent="0.55000000000000004">
      <c r="A1704" s="1">
        <v>55</v>
      </c>
      <c r="B1704" t="s">
        <v>592</v>
      </c>
      <c r="C1704" s="1" t="s">
        <v>3</v>
      </c>
      <c r="D1704" s="1">
        <v>4</v>
      </c>
      <c r="E1704" s="1" t="s">
        <v>341</v>
      </c>
      <c r="F1704">
        <v>4</v>
      </c>
      <c r="G1704" t="str">
        <f>+VLOOKUP(bloque3_2[[#This Row],[niño]],BD.niños[[Código]:[sexo]],6,FALSE)</f>
        <v>7 y 8</v>
      </c>
      <c r="H1704" t="str">
        <f>+VLOOKUP(bloque3_2[[#This Row],[niño]],BD.niños[[Código]:[sexo]],7,FALSE)</f>
        <v>F</v>
      </c>
      <c r="I1704" s="1">
        <v>3</v>
      </c>
    </row>
    <row r="1705" spans="1:9" x14ac:dyDescent="0.55000000000000004">
      <c r="A1705" s="1">
        <v>55</v>
      </c>
      <c r="B1705" t="s">
        <v>592</v>
      </c>
      <c r="C1705" s="1" t="s">
        <v>3</v>
      </c>
      <c r="D1705" s="1">
        <v>4</v>
      </c>
      <c r="E1705" s="1" t="s">
        <v>344</v>
      </c>
      <c r="F1705">
        <v>4</v>
      </c>
      <c r="G1705" t="str">
        <f>+VLOOKUP(bloque3_2[[#This Row],[niño]],BD.niños[[Código]:[sexo]],6,FALSE)</f>
        <v>5 y 6</v>
      </c>
      <c r="H1705" t="str">
        <f>+VLOOKUP(bloque3_2[[#This Row],[niño]],BD.niños[[Código]:[sexo]],7,FALSE)</f>
        <v>F</v>
      </c>
      <c r="I1705" s="1">
        <v>3</v>
      </c>
    </row>
    <row r="1706" spans="1:9" x14ac:dyDescent="0.55000000000000004">
      <c r="A1706" s="1">
        <v>55</v>
      </c>
      <c r="B1706" t="s">
        <v>592</v>
      </c>
      <c r="C1706" s="1" t="s">
        <v>3</v>
      </c>
      <c r="D1706" s="1">
        <v>4</v>
      </c>
      <c r="E1706" s="1" t="s">
        <v>348</v>
      </c>
      <c r="F1706">
        <v>4</v>
      </c>
      <c r="G1706" t="str">
        <f>+VLOOKUP(bloque3_2[[#This Row],[niño]],BD.niños[[Código]:[sexo]],6,FALSE)</f>
        <v>5 y 6</v>
      </c>
      <c r="H1706" t="str">
        <f>+VLOOKUP(bloque3_2[[#This Row],[niño]],BD.niños[[Código]:[sexo]],7,FALSE)</f>
        <v>M</v>
      </c>
      <c r="I1706" s="1">
        <v>3</v>
      </c>
    </row>
    <row r="1707" spans="1:9" x14ac:dyDescent="0.55000000000000004">
      <c r="A1707" s="1">
        <v>56</v>
      </c>
      <c r="B1707" t="s">
        <v>593</v>
      </c>
      <c r="C1707" s="1" t="s">
        <v>6</v>
      </c>
      <c r="D1707" s="1">
        <v>3</v>
      </c>
      <c r="E1707" s="1" t="s">
        <v>89</v>
      </c>
      <c r="F1707">
        <v>3</v>
      </c>
      <c r="G1707" t="str">
        <f>+VLOOKUP(bloque3_2[[#This Row],[niño]],BD.niños[[Código]:[sexo]],6,FALSE)</f>
        <v>9 y 10</v>
      </c>
      <c r="H1707" t="str">
        <f>+VLOOKUP(bloque3_2[[#This Row],[niño]],BD.niños[[Código]:[sexo]],7,FALSE)</f>
        <v>F</v>
      </c>
      <c r="I1707" s="1">
        <v>3</v>
      </c>
    </row>
    <row r="1708" spans="1:9" x14ac:dyDescent="0.55000000000000004">
      <c r="A1708" s="1">
        <v>56</v>
      </c>
      <c r="B1708" t="s">
        <v>593</v>
      </c>
      <c r="C1708" s="1" t="s">
        <v>6</v>
      </c>
      <c r="D1708" s="1">
        <v>3</v>
      </c>
      <c r="E1708" s="1" t="s">
        <v>93</v>
      </c>
      <c r="F1708">
        <v>3</v>
      </c>
      <c r="G1708" t="str">
        <f>+VLOOKUP(bloque3_2[[#This Row],[niño]],BD.niños[[Código]:[sexo]],6,FALSE)</f>
        <v>9 y 10</v>
      </c>
      <c r="H1708" t="str">
        <f>+VLOOKUP(bloque3_2[[#This Row],[niño]],BD.niños[[Código]:[sexo]],7,FALSE)</f>
        <v>F</v>
      </c>
      <c r="I1708" s="1">
        <v>3</v>
      </c>
    </row>
    <row r="1709" spans="1:9" x14ac:dyDescent="0.55000000000000004">
      <c r="A1709" s="1">
        <v>56</v>
      </c>
      <c r="B1709" t="s">
        <v>593</v>
      </c>
      <c r="C1709" s="1" t="s">
        <v>6</v>
      </c>
      <c r="D1709" s="1">
        <v>3</v>
      </c>
      <c r="E1709" s="1" t="s">
        <v>97</v>
      </c>
      <c r="F1709">
        <v>3</v>
      </c>
      <c r="G1709" t="str">
        <f>+VLOOKUP(bloque3_2[[#This Row],[niño]],BD.niños[[Código]:[sexo]],6,FALSE)</f>
        <v>9 y 10</v>
      </c>
      <c r="H1709" t="str">
        <f>+VLOOKUP(bloque3_2[[#This Row],[niño]],BD.niños[[Código]:[sexo]],7,FALSE)</f>
        <v>F</v>
      </c>
      <c r="I1709" s="1">
        <v>3</v>
      </c>
    </row>
    <row r="1710" spans="1:9" x14ac:dyDescent="0.55000000000000004">
      <c r="A1710" s="1">
        <v>56</v>
      </c>
      <c r="B1710" t="s">
        <v>593</v>
      </c>
      <c r="C1710" s="1" t="s">
        <v>6</v>
      </c>
      <c r="D1710" s="1">
        <v>3</v>
      </c>
      <c r="E1710" s="1" t="s">
        <v>101</v>
      </c>
      <c r="F1710">
        <v>2</v>
      </c>
      <c r="G1710" t="str">
        <f>+VLOOKUP(bloque3_2[[#This Row],[niño]],BD.niños[[Código]:[sexo]],6,FALSE)</f>
        <v>9 y 10</v>
      </c>
      <c r="H1710" t="str">
        <f>+VLOOKUP(bloque3_2[[#This Row],[niño]],BD.niños[[Código]:[sexo]],7,FALSE)</f>
        <v>F</v>
      </c>
      <c r="I1710" s="1">
        <v>3</v>
      </c>
    </row>
    <row r="1711" spans="1:9" x14ac:dyDescent="0.55000000000000004">
      <c r="A1711" s="1">
        <v>56</v>
      </c>
      <c r="B1711" t="s">
        <v>593</v>
      </c>
      <c r="C1711" s="1" t="s">
        <v>6</v>
      </c>
      <c r="D1711" s="1">
        <v>3</v>
      </c>
      <c r="E1711" s="1" t="s">
        <v>150</v>
      </c>
      <c r="F1711">
        <v>3</v>
      </c>
      <c r="G1711" t="str">
        <f>+VLOOKUP(bloque3_2[[#This Row],[niño]],BD.niños[[Código]:[sexo]],6,FALSE)</f>
        <v>5 y 6</v>
      </c>
      <c r="H1711" t="str">
        <f>+VLOOKUP(bloque3_2[[#This Row],[niño]],BD.niños[[Código]:[sexo]],7,FALSE)</f>
        <v>F</v>
      </c>
      <c r="I1711" s="1">
        <v>3</v>
      </c>
    </row>
    <row r="1712" spans="1:9" x14ac:dyDescent="0.55000000000000004">
      <c r="A1712" s="1">
        <v>56</v>
      </c>
      <c r="B1712" t="s">
        <v>593</v>
      </c>
      <c r="C1712" s="1" t="s">
        <v>6</v>
      </c>
      <c r="D1712" s="1">
        <v>3</v>
      </c>
      <c r="E1712" s="1" t="s">
        <v>153</v>
      </c>
      <c r="F1712">
        <v>3</v>
      </c>
      <c r="G1712" t="str">
        <f>+VLOOKUP(bloque3_2[[#This Row],[niño]],BD.niños[[Código]:[sexo]],6,FALSE)</f>
        <v>7 y 8</v>
      </c>
      <c r="H1712" t="str">
        <f>+VLOOKUP(bloque3_2[[#This Row],[niño]],BD.niños[[Código]:[sexo]],7,FALSE)</f>
        <v>M</v>
      </c>
      <c r="I1712" s="1">
        <v>3</v>
      </c>
    </row>
    <row r="1713" spans="1:9" x14ac:dyDescent="0.55000000000000004">
      <c r="A1713" s="1">
        <v>56</v>
      </c>
      <c r="B1713" t="s">
        <v>593</v>
      </c>
      <c r="C1713" s="1" t="s">
        <v>6</v>
      </c>
      <c r="D1713" s="1">
        <v>3</v>
      </c>
      <c r="E1713" s="1" t="s">
        <v>157</v>
      </c>
      <c r="F1713">
        <v>3</v>
      </c>
      <c r="G1713" t="str">
        <f>+VLOOKUP(bloque3_2[[#This Row],[niño]],BD.niños[[Código]:[sexo]],6,FALSE)</f>
        <v>7 y 8</v>
      </c>
      <c r="H1713" t="str">
        <f>+VLOOKUP(bloque3_2[[#This Row],[niño]],BD.niños[[Código]:[sexo]],7,FALSE)</f>
        <v>M</v>
      </c>
      <c r="I1713" s="1">
        <v>3</v>
      </c>
    </row>
    <row r="1714" spans="1:9" x14ac:dyDescent="0.55000000000000004">
      <c r="A1714" s="1">
        <v>56</v>
      </c>
      <c r="B1714" t="s">
        <v>593</v>
      </c>
      <c r="C1714" s="1" t="s">
        <v>6</v>
      </c>
      <c r="D1714" s="1">
        <v>3</v>
      </c>
      <c r="E1714" s="1" t="s">
        <v>164</v>
      </c>
      <c r="F1714">
        <v>5</v>
      </c>
      <c r="G1714" t="str">
        <f>+VLOOKUP(bloque3_2[[#This Row],[niño]],BD.niños[[Código]:[sexo]],6,FALSE)</f>
        <v>5 y 6</v>
      </c>
      <c r="H1714" t="str">
        <f>+VLOOKUP(bloque3_2[[#This Row],[niño]],BD.niños[[Código]:[sexo]],7,FALSE)</f>
        <v>M</v>
      </c>
      <c r="I1714" s="1">
        <v>3</v>
      </c>
    </row>
    <row r="1715" spans="1:9" x14ac:dyDescent="0.55000000000000004">
      <c r="A1715" s="1">
        <v>56</v>
      </c>
      <c r="B1715" t="s">
        <v>593</v>
      </c>
      <c r="C1715" s="1" t="s">
        <v>6</v>
      </c>
      <c r="D1715" s="1">
        <v>3</v>
      </c>
      <c r="E1715" s="1" t="s">
        <v>165</v>
      </c>
      <c r="F1715">
        <v>3</v>
      </c>
      <c r="G1715" t="str">
        <f>+VLOOKUP(bloque3_2[[#This Row],[niño]],BD.niños[[Código]:[sexo]],6,FALSE)</f>
        <v>5 y 6</v>
      </c>
      <c r="H1715" t="str">
        <f>+VLOOKUP(bloque3_2[[#This Row],[niño]],BD.niños[[Código]:[sexo]],7,FALSE)</f>
        <v>M</v>
      </c>
      <c r="I1715" s="1">
        <v>3</v>
      </c>
    </row>
    <row r="1716" spans="1:9" x14ac:dyDescent="0.55000000000000004">
      <c r="A1716" s="1">
        <v>56</v>
      </c>
      <c r="B1716" t="s">
        <v>593</v>
      </c>
      <c r="C1716" s="1" t="s">
        <v>6</v>
      </c>
      <c r="D1716" s="1">
        <v>3</v>
      </c>
      <c r="E1716" s="1" t="s">
        <v>168</v>
      </c>
      <c r="F1716">
        <v>4</v>
      </c>
      <c r="G1716" t="str">
        <f>+VLOOKUP(bloque3_2[[#This Row],[niño]],BD.niños[[Código]:[sexo]],6,FALSE)</f>
        <v>7 y 8</v>
      </c>
      <c r="H1716" t="str">
        <f>+VLOOKUP(bloque3_2[[#This Row],[niño]],BD.niños[[Código]:[sexo]],7,FALSE)</f>
        <v>F</v>
      </c>
      <c r="I1716" s="1">
        <v>3</v>
      </c>
    </row>
    <row r="1717" spans="1:9" x14ac:dyDescent="0.55000000000000004">
      <c r="A1717" s="1">
        <v>56</v>
      </c>
      <c r="B1717" t="s">
        <v>593</v>
      </c>
      <c r="C1717" s="1" t="s">
        <v>6</v>
      </c>
      <c r="D1717" s="1">
        <v>3</v>
      </c>
      <c r="E1717" s="1" t="s">
        <v>172</v>
      </c>
      <c r="F1717">
        <v>3</v>
      </c>
      <c r="G1717" t="str">
        <f>+VLOOKUP(bloque3_2[[#This Row],[niño]],BD.niños[[Código]:[sexo]],6,FALSE)</f>
        <v>7 y 8</v>
      </c>
      <c r="H1717" t="str">
        <f>+VLOOKUP(bloque3_2[[#This Row],[niño]],BD.niños[[Código]:[sexo]],7,FALSE)</f>
        <v>F</v>
      </c>
      <c r="I1717" s="1">
        <v>3</v>
      </c>
    </row>
    <row r="1718" spans="1:9" x14ac:dyDescent="0.55000000000000004">
      <c r="A1718" s="1">
        <v>56</v>
      </c>
      <c r="B1718" t="s">
        <v>593</v>
      </c>
      <c r="C1718" s="1" t="s">
        <v>6</v>
      </c>
      <c r="D1718" s="1">
        <v>3</v>
      </c>
      <c r="E1718" s="1" t="s">
        <v>176</v>
      </c>
      <c r="F1718">
        <v>3</v>
      </c>
      <c r="G1718" t="str">
        <f>+VLOOKUP(bloque3_2[[#This Row],[niño]],BD.niños[[Código]:[sexo]],6,FALSE)</f>
        <v>5 y 6</v>
      </c>
      <c r="H1718" t="str">
        <f>+VLOOKUP(bloque3_2[[#This Row],[niño]],BD.niños[[Código]:[sexo]],7,FALSE)</f>
        <v>F</v>
      </c>
      <c r="I1718" s="1">
        <v>3</v>
      </c>
    </row>
    <row r="1719" spans="1:9" x14ac:dyDescent="0.55000000000000004">
      <c r="A1719" s="1">
        <v>56</v>
      </c>
      <c r="B1719" t="s">
        <v>593</v>
      </c>
      <c r="C1719" s="1" t="s">
        <v>6</v>
      </c>
      <c r="D1719" s="1">
        <v>3</v>
      </c>
      <c r="E1719" s="1" t="s">
        <v>180</v>
      </c>
      <c r="F1719">
        <v>3</v>
      </c>
      <c r="G1719" t="str">
        <f>+VLOOKUP(bloque3_2[[#This Row],[niño]],BD.niños[[Código]:[sexo]],6,FALSE)</f>
        <v>7 y 8</v>
      </c>
      <c r="H1719" t="str">
        <f>+VLOOKUP(bloque3_2[[#This Row],[niño]],BD.niños[[Código]:[sexo]],7,FALSE)</f>
        <v>F</v>
      </c>
      <c r="I1719" s="1">
        <v>3</v>
      </c>
    </row>
    <row r="1720" spans="1:9" x14ac:dyDescent="0.55000000000000004">
      <c r="A1720" s="1">
        <v>56</v>
      </c>
      <c r="B1720" t="s">
        <v>593</v>
      </c>
      <c r="C1720" s="1" t="s">
        <v>6</v>
      </c>
      <c r="D1720" s="1">
        <v>3</v>
      </c>
      <c r="E1720" s="1" t="s">
        <v>234</v>
      </c>
      <c r="F1720">
        <v>3</v>
      </c>
      <c r="G1720" t="str">
        <f>+VLOOKUP(bloque3_2[[#This Row],[niño]],BD.niños[[Código]:[sexo]],6,FALSE)</f>
        <v>9 y 10</v>
      </c>
      <c r="H1720" t="str">
        <f>+VLOOKUP(bloque3_2[[#This Row],[niño]],BD.niños[[Código]:[sexo]],7,FALSE)</f>
        <v>M</v>
      </c>
      <c r="I1720" s="1">
        <v>3</v>
      </c>
    </row>
    <row r="1721" spans="1:9" x14ac:dyDescent="0.55000000000000004">
      <c r="A1721" s="1">
        <v>56</v>
      </c>
      <c r="B1721" t="s">
        <v>593</v>
      </c>
      <c r="C1721" s="1" t="s">
        <v>6</v>
      </c>
      <c r="D1721" s="1">
        <v>3</v>
      </c>
      <c r="E1721" s="1" t="s">
        <v>238</v>
      </c>
      <c r="F1721">
        <v>3</v>
      </c>
      <c r="G1721" t="str">
        <f>+VLOOKUP(bloque3_2[[#This Row],[niño]],BD.niños[[Código]:[sexo]],6,FALSE)</f>
        <v>9 y 10</v>
      </c>
      <c r="H1721" t="str">
        <f>+VLOOKUP(bloque3_2[[#This Row],[niño]],BD.niños[[Código]:[sexo]],7,FALSE)</f>
        <v>M</v>
      </c>
      <c r="I1721" s="1">
        <v>3</v>
      </c>
    </row>
    <row r="1722" spans="1:9" x14ac:dyDescent="0.55000000000000004">
      <c r="A1722" s="1">
        <v>56</v>
      </c>
      <c r="B1722" t="s">
        <v>593</v>
      </c>
      <c r="C1722" s="1" t="s">
        <v>6</v>
      </c>
      <c r="D1722" s="1">
        <v>3</v>
      </c>
      <c r="E1722" s="1" t="s">
        <v>241</v>
      </c>
      <c r="F1722">
        <v>3</v>
      </c>
      <c r="G1722" t="str">
        <f>+VLOOKUP(bloque3_2[[#This Row],[niño]],BD.niños[[Código]:[sexo]],6,FALSE)</f>
        <v>9 y 10</v>
      </c>
      <c r="H1722" t="str">
        <f>+VLOOKUP(bloque3_2[[#This Row],[niño]],BD.niños[[Código]:[sexo]],7,FALSE)</f>
        <v>F</v>
      </c>
      <c r="I1722" s="1">
        <v>3</v>
      </c>
    </row>
    <row r="1723" spans="1:9" x14ac:dyDescent="0.55000000000000004">
      <c r="A1723" s="1">
        <v>56</v>
      </c>
      <c r="B1723" t="s">
        <v>593</v>
      </c>
      <c r="C1723" s="1" t="s">
        <v>6</v>
      </c>
      <c r="D1723" s="1">
        <v>3</v>
      </c>
      <c r="E1723" s="1" t="s">
        <v>245</v>
      </c>
      <c r="F1723">
        <v>3</v>
      </c>
      <c r="G1723" t="str">
        <f>+VLOOKUP(bloque3_2[[#This Row],[niño]],BD.niños[[Código]:[sexo]],6,FALSE)</f>
        <v>7 y 8</v>
      </c>
      <c r="H1723" t="str">
        <f>+VLOOKUP(bloque3_2[[#This Row],[niño]],BD.niños[[Código]:[sexo]],7,FALSE)</f>
        <v>M</v>
      </c>
      <c r="I1723" s="1">
        <v>3</v>
      </c>
    </row>
    <row r="1724" spans="1:9" x14ac:dyDescent="0.55000000000000004">
      <c r="A1724" s="1">
        <v>56</v>
      </c>
      <c r="B1724" t="s">
        <v>593</v>
      </c>
      <c r="C1724" s="1" t="s">
        <v>6</v>
      </c>
      <c r="D1724" s="1">
        <v>3</v>
      </c>
      <c r="E1724" s="1" t="s">
        <v>249</v>
      </c>
      <c r="F1724">
        <v>3</v>
      </c>
      <c r="G1724" t="str">
        <f>+VLOOKUP(bloque3_2[[#This Row],[niño]],BD.niños[[Código]:[sexo]],6,FALSE)</f>
        <v>5 y 6</v>
      </c>
      <c r="H1724" t="str">
        <f>+VLOOKUP(bloque3_2[[#This Row],[niño]],BD.niños[[Código]:[sexo]],7,FALSE)</f>
        <v>M</v>
      </c>
      <c r="I1724" s="1">
        <v>3</v>
      </c>
    </row>
    <row r="1725" spans="1:9" x14ac:dyDescent="0.55000000000000004">
      <c r="A1725" s="1">
        <v>56</v>
      </c>
      <c r="B1725" t="s">
        <v>593</v>
      </c>
      <c r="C1725" s="1" t="s">
        <v>6</v>
      </c>
      <c r="D1725" s="1">
        <v>3</v>
      </c>
      <c r="E1725" s="1" t="s">
        <v>253</v>
      </c>
      <c r="F1725">
        <v>3</v>
      </c>
      <c r="G1725" t="str">
        <f>+VLOOKUP(bloque3_2[[#This Row],[niño]],BD.niños[[Código]:[sexo]],6,FALSE)</f>
        <v>7 y 8</v>
      </c>
      <c r="H1725" t="str">
        <f>+VLOOKUP(bloque3_2[[#This Row],[niño]],BD.niños[[Código]:[sexo]],7,FALSE)</f>
        <v>M</v>
      </c>
      <c r="I1725" s="1">
        <v>3</v>
      </c>
    </row>
    <row r="1726" spans="1:9" x14ac:dyDescent="0.55000000000000004">
      <c r="A1726" s="1">
        <v>56</v>
      </c>
      <c r="B1726" t="s">
        <v>593</v>
      </c>
      <c r="C1726" s="1" t="s">
        <v>6</v>
      </c>
      <c r="D1726" s="1">
        <v>3</v>
      </c>
      <c r="E1726" s="1" t="s">
        <v>257</v>
      </c>
      <c r="F1726">
        <v>3</v>
      </c>
      <c r="G1726" t="str">
        <f>+VLOOKUP(bloque3_2[[#This Row],[niño]],BD.niños[[Código]:[sexo]],6,FALSE)</f>
        <v>7 y 8</v>
      </c>
      <c r="H1726" t="str">
        <f>+VLOOKUP(bloque3_2[[#This Row],[niño]],BD.niños[[Código]:[sexo]],7,FALSE)</f>
        <v>M</v>
      </c>
      <c r="I1726" s="1">
        <v>3</v>
      </c>
    </row>
    <row r="1727" spans="1:9" x14ac:dyDescent="0.55000000000000004">
      <c r="A1727" s="1">
        <v>56</v>
      </c>
      <c r="B1727" t="s">
        <v>593</v>
      </c>
      <c r="C1727" s="1" t="s">
        <v>6</v>
      </c>
      <c r="D1727" s="1">
        <v>3</v>
      </c>
      <c r="E1727" s="1" t="s">
        <v>299</v>
      </c>
      <c r="F1727">
        <v>3</v>
      </c>
      <c r="G1727" t="str">
        <f>+VLOOKUP(bloque3_2[[#This Row],[niño]],BD.niños[[Código]:[sexo]],6,FALSE)</f>
        <v>7 y 8</v>
      </c>
      <c r="H1727" t="str">
        <f>+VLOOKUP(bloque3_2[[#This Row],[niño]],BD.niños[[Código]:[sexo]],7,FALSE)</f>
        <v>M</v>
      </c>
      <c r="I1727" s="1">
        <v>3</v>
      </c>
    </row>
    <row r="1728" spans="1:9" x14ac:dyDescent="0.55000000000000004">
      <c r="A1728" s="1">
        <v>56</v>
      </c>
      <c r="B1728" t="s">
        <v>593</v>
      </c>
      <c r="C1728" s="1" t="s">
        <v>6</v>
      </c>
      <c r="D1728" s="1">
        <v>3</v>
      </c>
      <c r="E1728" s="1" t="s">
        <v>301</v>
      </c>
      <c r="F1728">
        <v>3</v>
      </c>
      <c r="G1728" t="str">
        <f>+VLOOKUP(bloque3_2[[#This Row],[niño]],BD.niños[[Código]:[sexo]],6,FALSE)</f>
        <v>5 y 6</v>
      </c>
      <c r="H1728" t="str">
        <f>+VLOOKUP(bloque3_2[[#This Row],[niño]],BD.niños[[Código]:[sexo]],7,FALSE)</f>
        <v>M</v>
      </c>
      <c r="I1728" s="1">
        <v>3</v>
      </c>
    </row>
    <row r="1729" spans="1:9" x14ac:dyDescent="0.55000000000000004">
      <c r="A1729" s="1">
        <v>56</v>
      </c>
      <c r="B1729" t="s">
        <v>593</v>
      </c>
      <c r="C1729" s="1" t="s">
        <v>6</v>
      </c>
      <c r="D1729" s="1">
        <v>3</v>
      </c>
      <c r="E1729" s="1" t="s">
        <v>305</v>
      </c>
      <c r="F1729">
        <v>1</v>
      </c>
      <c r="G1729" t="str">
        <f>+VLOOKUP(bloque3_2[[#This Row],[niño]],BD.niños[[Código]:[sexo]],6,FALSE)</f>
        <v>7 y 8</v>
      </c>
      <c r="H1729" t="str">
        <f>+VLOOKUP(bloque3_2[[#This Row],[niño]],BD.niños[[Código]:[sexo]],7,FALSE)</f>
        <v>M</v>
      </c>
      <c r="I1729" s="1">
        <v>3</v>
      </c>
    </row>
    <row r="1730" spans="1:9" x14ac:dyDescent="0.55000000000000004">
      <c r="A1730" s="1">
        <v>56</v>
      </c>
      <c r="B1730" t="s">
        <v>593</v>
      </c>
      <c r="C1730" s="1" t="s">
        <v>6</v>
      </c>
      <c r="D1730" s="1">
        <v>3</v>
      </c>
      <c r="E1730" s="1" t="s">
        <v>308</v>
      </c>
      <c r="F1730">
        <v>4</v>
      </c>
      <c r="G1730" t="str">
        <f>+VLOOKUP(bloque3_2[[#This Row],[niño]],BD.niños[[Código]:[sexo]],6,FALSE)</f>
        <v>9 y 10</v>
      </c>
      <c r="H1730" t="str">
        <f>+VLOOKUP(bloque3_2[[#This Row],[niño]],BD.niños[[Código]:[sexo]],7,FALSE)</f>
        <v>M</v>
      </c>
      <c r="I1730" s="1">
        <v>3</v>
      </c>
    </row>
    <row r="1731" spans="1:9" x14ac:dyDescent="0.55000000000000004">
      <c r="A1731" s="1">
        <v>56</v>
      </c>
      <c r="B1731" t="s">
        <v>593</v>
      </c>
      <c r="C1731" s="1" t="s">
        <v>6</v>
      </c>
      <c r="D1731" s="1">
        <v>3</v>
      </c>
      <c r="E1731" s="1" t="s">
        <v>311</v>
      </c>
      <c r="F1731">
        <v>3</v>
      </c>
      <c r="G1731" t="str">
        <f>+VLOOKUP(bloque3_2[[#This Row],[niño]],BD.niños[[Código]:[sexo]],6,FALSE)</f>
        <v>9 y 10</v>
      </c>
      <c r="H1731" t="str">
        <f>+VLOOKUP(bloque3_2[[#This Row],[niño]],BD.niños[[Código]:[sexo]],7,FALSE)</f>
        <v>M</v>
      </c>
      <c r="I1731" s="1">
        <v>3</v>
      </c>
    </row>
    <row r="1732" spans="1:9" x14ac:dyDescent="0.55000000000000004">
      <c r="A1732" s="1">
        <v>56</v>
      </c>
      <c r="B1732" t="s">
        <v>593</v>
      </c>
      <c r="C1732" s="1" t="s">
        <v>6</v>
      </c>
      <c r="D1732" s="1">
        <v>3</v>
      </c>
      <c r="E1732" s="1" t="s">
        <v>314</v>
      </c>
      <c r="F1732">
        <v>3</v>
      </c>
      <c r="G1732" t="str">
        <f>+VLOOKUP(bloque3_2[[#This Row],[niño]],BD.niños[[Código]:[sexo]],6,FALSE)</f>
        <v>9 y 10</v>
      </c>
      <c r="H1732" t="str">
        <f>+VLOOKUP(bloque3_2[[#This Row],[niño]],BD.niños[[Código]:[sexo]],7,FALSE)</f>
        <v>M</v>
      </c>
      <c r="I1732" s="1">
        <v>3</v>
      </c>
    </row>
    <row r="1733" spans="1:9" x14ac:dyDescent="0.55000000000000004">
      <c r="A1733" s="1">
        <v>56</v>
      </c>
      <c r="B1733" t="s">
        <v>593</v>
      </c>
      <c r="C1733" s="1" t="s">
        <v>6</v>
      </c>
      <c r="D1733" s="1">
        <v>3</v>
      </c>
      <c r="E1733" s="1" t="s">
        <v>372</v>
      </c>
      <c r="F1733">
        <v>3</v>
      </c>
      <c r="G1733" t="str">
        <f>+VLOOKUP(bloque3_2[[#This Row],[niño]],BD.niños[[Código]:[sexo]],6,FALSE)</f>
        <v>9 y 10</v>
      </c>
      <c r="H1733" t="str">
        <f>+VLOOKUP(bloque3_2[[#This Row],[niño]],BD.niños[[Código]:[sexo]],7,FALSE)</f>
        <v>M</v>
      </c>
      <c r="I1733" s="1">
        <v>3</v>
      </c>
    </row>
    <row r="1734" spans="1:9" x14ac:dyDescent="0.55000000000000004">
      <c r="A1734" s="1">
        <v>56</v>
      </c>
      <c r="B1734" t="s">
        <v>593</v>
      </c>
      <c r="C1734" s="1" t="s">
        <v>6</v>
      </c>
      <c r="D1734" s="1">
        <v>3</v>
      </c>
      <c r="E1734" s="1" t="s">
        <v>337</v>
      </c>
      <c r="F1734">
        <v>3</v>
      </c>
      <c r="G1734" t="str">
        <f>+VLOOKUP(bloque3_2[[#This Row],[niño]],BD.niños[[Código]:[sexo]],6,FALSE)</f>
        <v>7 y 8</v>
      </c>
      <c r="H1734" t="str">
        <f>+VLOOKUP(bloque3_2[[#This Row],[niño]],BD.niños[[Código]:[sexo]],7,FALSE)</f>
        <v>M</v>
      </c>
      <c r="I1734" s="1">
        <v>3</v>
      </c>
    </row>
    <row r="1735" spans="1:9" x14ac:dyDescent="0.55000000000000004">
      <c r="A1735" s="1">
        <v>56</v>
      </c>
      <c r="B1735" t="s">
        <v>593</v>
      </c>
      <c r="C1735" s="1" t="s">
        <v>6</v>
      </c>
      <c r="D1735" s="1">
        <v>3</v>
      </c>
      <c r="E1735" s="1" t="s">
        <v>341</v>
      </c>
      <c r="F1735">
        <v>3</v>
      </c>
      <c r="G1735" t="str">
        <f>+VLOOKUP(bloque3_2[[#This Row],[niño]],BD.niños[[Código]:[sexo]],6,FALSE)</f>
        <v>7 y 8</v>
      </c>
      <c r="H1735" t="str">
        <f>+VLOOKUP(bloque3_2[[#This Row],[niño]],BD.niños[[Código]:[sexo]],7,FALSE)</f>
        <v>F</v>
      </c>
      <c r="I1735" s="1">
        <v>3</v>
      </c>
    </row>
    <row r="1736" spans="1:9" x14ac:dyDescent="0.55000000000000004">
      <c r="A1736" s="1">
        <v>56</v>
      </c>
      <c r="B1736" t="s">
        <v>593</v>
      </c>
      <c r="C1736" s="1" t="s">
        <v>6</v>
      </c>
      <c r="D1736" s="1">
        <v>3</v>
      </c>
      <c r="E1736" s="1" t="s">
        <v>344</v>
      </c>
      <c r="F1736">
        <v>3</v>
      </c>
      <c r="G1736" t="str">
        <f>+VLOOKUP(bloque3_2[[#This Row],[niño]],BD.niños[[Código]:[sexo]],6,FALSE)</f>
        <v>5 y 6</v>
      </c>
      <c r="H1736" t="str">
        <f>+VLOOKUP(bloque3_2[[#This Row],[niño]],BD.niños[[Código]:[sexo]],7,FALSE)</f>
        <v>F</v>
      </c>
      <c r="I1736" s="1">
        <v>3</v>
      </c>
    </row>
    <row r="1737" spans="1:9" x14ac:dyDescent="0.55000000000000004">
      <c r="A1737" s="1">
        <v>56</v>
      </c>
      <c r="B1737" t="s">
        <v>593</v>
      </c>
      <c r="C1737" s="1" t="s">
        <v>6</v>
      </c>
      <c r="D1737" s="1">
        <v>3</v>
      </c>
      <c r="E1737" s="1" t="s">
        <v>348</v>
      </c>
      <c r="F1737">
        <v>3</v>
      </c>
      <c r="G1737" t="str">
        <f>+VLOOKUP(bloque3_2[[#This Row],[niño]],BD.niños[[Código]:[sexo]],6,FALSE)</f>
        <v>5 y 6</v>
      </c>
      <c r="H1737" t="str">
        <f>+VLOOKUP(bloque3_2[[#This Row],[niño]],BD.niños[[Código]:[sexo]],7,FALSE)</f>
        <v>M</v>
      </c>
      <c r="I1737" s="1">
        <v>3</v>
      </c>
    </row>
    <row r="1738" spans="1:9" x14ac:dyDescent="0.55000000000000004">
      <c r="A1738" s="1">
        <v>57</v>
      </c>
      <c r="B1738" t="s">
        <v>594</v>
      </c>
      <c r="C1738" s="1" t="s">
        <v>2</v>
      </c>
      <c r="D1738" s="1">
        <v>1</v>
      </c>
      <c r="E1738" s="1" t="s">
        <v>89</v>
      </c>
      <c r="F1738">
        <v>1</v>
      </c>
      <c r="G1738" t="str">
        <f>+VLOOKUP(bloque3_2[[#This Row],[niño]],BD.niños[[Código]:[sexo]],6,FALSE)</f>
        <v>9 y 10</v>
      </c>
      <c r="H1738" t="str">
        <f>+VLOOKUP(bloque3_2[[#This Row],[niño]],BD.niños[[Código]:[sexo]],7,FALSE)</f>
        <v>F</v>
      </c>
      <c r="I1738" s="1">
        <v>3</v>
      </c>
    </row>
    <row r="1739" spans="1:9" x14ac:dyDescent="0.55000000000000004">
      <c r="A1739" s="1">
        <v>57</v>
      </c>
      <c r="B1739" t="s">
        <v>594</v>
      </c>
      <c r="C1739" s="1" t="s">
        <v>2</v>
      </c>
      <c r="D1739" s="1">
        <v>1</v>
      </c>
      <c r="E1739" s="1" t="s">
        <v>93</v>
      </c>
      <c r="F1739">
        <v>1</v>
      </c>
      <c r="G1739" t="str">
        <f>+VLOOKUP(bloque3_2[[#This Row],[niño]],BD.niños[[Código]:[sexo]],6,FALSE)</f>
        <v>9 y 10</v>
      </c>
      <c r="H1739" t="str">
        <f>+VLOOKUP(bloque3_2[[#This Row],[niño]],BD.niños[[Código]:[sexo]],7,FALSE)</f>
        <v>F</v>
      </c>
      <c r="I1739" s="1">
        <v>3</v>
      </c>
    </row>
    <row r="1740" spans="1:9" x14ac:dyDescent="0.55000000000000004">
      <c r="A1740" s="1">
        <v>57</v>
      </c>
      <c r="B1740" t="s">
        <v>594</v>
      </c>
      <c r="C1740" s="1" t="s">
        <v>2</v>
      </c>
      <c r="D1740" s="1">
        <v>1</v>
      </c>
      <c r="E1740" s="1" t="s">
        <v>97</v>
      </c>
      <c r="F1740">
        <v>1</v>
      </c>
      <c r="G1740" t="str">
        <f>+VLOOKUP(bloque3_2[[#This Row],[niño]],BD.niños[[Código]:[sexo]],6,FALSE)</f>
        <v>9 y 10</v>
      </c>
      <c r="H1740" t="str">
        <f>+VLOOKUP(bloque3_2[[#This Row],[niño]],BD.niños[[Código]:[sexo]],7,FALSE)</f>
        <v>F</v>
      </c>
      <c r="I1740" s="1">
        <v>3</v>
      </c>
    </row>
    <row r="1741" spans="1:9" x14ac:dyDescent="0.55000000000000004">
      <c r="A1741" s="1">
        <v>57</v>
      </c>
      <c r="B1741" t="s">
        <v>594</v>
      </c>
      <c r="C1741" s="1" t="s">
        <v>2</v>
      </c>
      <c r="D1741" s="1">
        <v>1</v>
      </c>
      <c r="E1741" s="1" t="s">
        <v>101</v>
      </c>
      <c r="F1741">
        <v>1</v>
      </c>
      <c r="G1741" t="str">
        <f>+VLOOKUP(bloque3_2[[#This Row],[niño]],BD.niños[[Código]:[sexo]],6,FALSE)</f>
        <v>9 y 10</v>
      </c>
      <c r="H1741" t="str">
        <f>+VLOOKUP(bloque3_2[[#This Row],[niño]],BD.niños[[Código]:[sexo]],7,FALSE)</f>
        <v>F</v>
      </c>
      <c r="I1741" s="1">
        <v>3</v>
      </c>
    </row>
    <row r="1742" spans="1:9" x14ac:dyDescent="0.55000000000000004">
      <c r="A1742" s="1">
        <v>57</v>
      </c>
      <c r="B1742" t="s">
        <v>594</v>
      </c>
      <c r="C1742" s="1" t="s">
        <v>2</v>
      </c>
      <c r="D1742" s="1">
        <v>1</v>
      </c>
      <c r="E1742" s="1" t="s">
        <v>150</v>
      </c>
      <c r="F1742">
        <v>1</v>
      </c>
      <c r="G1742" t="str">
        <f>+VLOOKUP(bloque3_2[[#This Row],[niño]],BD.niños[[Código]:[sexo]],6,FALSE)</f>
        <v>5 y 6</v>
      </c>
      <c r="H1742" t="str">
        <f>+VLOOKUP(bloque3_2[[#This Row],[niño]],BD.niños[[Código]:[sexo]],7,FALSE)</f>
        <v>F</v>
      </c>
      <c r="I1742" s="1">
        <v>3</v>
      </c>
    </row>
    <row r="1743" spans="1:9" x14ac:dyDescent="0.55000000000000004">
      <c r="A1743" s="1">
        <v>57</v>
      </c>
      <c r="B1743" t="s">
        <v>594</v>
      </c>
      <c r="C1743" s="1" t="s">
        <v>2</v>
      </c>
      <c r="D1743" s="1">
        <v>1</v>
      </c>
      <c r="E1743" s="1" t="s">
        <v>153</v>
      </c>
      <c r="F1743">
        <v>1</v>
      </c>
      <c r="G1743" t="str">
        <f>+VLOOKUP(bloque3_2[[#This Row],[niño]],BD.niños[[Código]:[sexo]],6,FALSE)</f>
        <v>7 y 8</v>
      </c>
      <c r="H1743" t="str">
        <f>+VLOOKUP(bloque3_2[[#This Row],[niño]],BD.niños[[Código]:[sexo]],7,FALSE)</f>
        <v>M</v>
      </c>
      <c r="I1743" s="1">
        <v>3</v>
      </c>
    </row>
    <row r="1744" spans="1:9" x14ac:dyDescent="0.55000000000000004">
      <c r="A1744" s="1">
        <v>57</v>
      </c>
      <c r="B1744" t="s">
        <v>594</v>
      </c>
      <c r="C1744" s="1" t="s">
        <v>2</v>
      </c>
      <c r="D1744" s="1">
        <v>1</v>
      </c>
      <c r="E1744" s="1" t="s">
        <v>157</v>
      </c>
      <c r="F1744">
        <v>6</v>
      </c>
      <c r="G1744" t="str">
        <f>+VLOOKUP(bloque3_2[[#This Row],[niño]],BD.niños[[Código]:[sexo]],6,FALSE)</f>
        <v>7 y 8</v>
      </c>
      <c r="H1744" t="str">
        <f>+VLOOKUP(bloque3_2[[#This Row],[niño]],BD.niños[[Código]:[sexo]],7,FALSE)</f>
        <v>M</v>
      </c>
      <c r="I1744" s="1">
        <v>3</v>
      </c>
    </row>
    <row r="1745" spans="1:9" x14ac:dyDescent="0.55000000000000004">
      <c r="A1745" s="1">
        <v>57</v>
      </c>
      <c r="B1745" t="s">
        <v>594</v>
      </c>
      <c r="C1745" s="1" t="s">
        <v>2</v>
      </c>
      <c r="D1745" s="1">
        <v>1</v>
      </c>
      <c r="E1745" s="1" t="s">
        <v>164</v>
      </c>
      <c r="F1745">
        <v>1</v>
      </c>
      <c r="G1745" t="str">
        <f>+VLOOKUP(bloque3_2[[#This Row],[niño]],BD.niños[[Código]:[sexo]],6,FALSE)</f>
        <v>5 y 6</v>
      </c>
      <c r="H1745" t="str">
        <f>+VLOOKUP(bloque3_2[[#This Row],[niño]],BD.niños[[Código]:[sexo]],7,FALSE)</f>
        <v>M</v>
      </c>
      <c r="I1745" s="1">
        <v>3</v>
      </c>
    </row>
    <row r="1746" spans="1:9" x14ac:dyDescent="0.55000000000000004">
      <c r="A1746" s="1">
        <v>57</v>
      </c>
      <c r="B1746" t="s">
        <v>594</v>
      </c>
      <c r="C1746" s="1" t="s">
        <v>2</v>
      </c>
      <c r="D1746" s="1">
        <v>1</v>
      </c>
      <c r="E1746" s="1" t="s">
        <v>165</v>
      </c>
      <c r="F1746">
        <v>1</v>
      </c>
      <c r="G1746" t="str">
        <f>+VLOOKUP(bloque3_2[[#This Row],[niño]],BD.niños[[Código]:[sexo]],6,FALSE)</f>
        <v>5 y 6</v>
      </c>
      <c r="H1746" t="str">
        <f>+VLOOKUP(bloque3_2[[#This Row],[niño]],BD.niños[[Código]:[sexo]],7,FALSE)</f>
        <v>M</v>
      </c>
      <c r="I1746" s="1">
        <v>3</v>
      </c>
    </row>
    <row r="1747" spans="1:9" x14ac:dyDescent="0.55000000000000004">
      <c r="A1747" s="1">
        <v>57</v>
      </c>
      <c r="B1747" t="s">
        <v>594</v>
      </c>
      <c r="C1747" s="1" t="s">
        <v>2</v>
      </c>
      <c r="D1747" s="1">
        <v>1</v>
      </c>
      <c r="E1747" s="1" t="s">
        <v>168</v>
      </c>
      <c r="F1747">
        <v>3</v>
      </c>
      <c r="G1747" t="str">
        <f>+VLOOKUP(bloque3_2[[#This Row],[niño]],BD.niños[[Código]:[sexo]],6,FALSE)</f>
        <v>7 y 8</v>
      </c>
      <c r="H1747" t="str">
        <f>+VLOOKUP(bloque3_2[[#This Row],[niño]],BD.niños[[Código]:[sexo]],7,FALSE)</f>
        <v>F</v>
      </c>
      <c r="I1747" s="1">
        <v>3</v>
      </c>
    </row>
    <row r="1748" spans="1:9" x14ac:dyDescent="0.55000000000000004">
      <c r="A1748" s="1">
        <v>57</v>
      </c>
      <c r="B1748" t="s">
        <v>594</v>
      </c>
      <c r="C1748" s="1" t="s">
        <v>2</v>
      </c>
      <c r="D1748" s="1">
        <v>1</v>
      </c>
      <c r="E1748" s="1" t="s">
        <v>172</v>
      </c>
      <c r="F1748">
        <v>1</v>
      </c>
      <c r="G1748" t="str">
        <f>+VLOOKUP(bloque3_2[[#This Row],[niño]],BD.niños[[Código]:[sexo]],6,FALSE)</f>
        <v>7 y 8</v>
      </c>
      <c r="H1748" t="str">
        <f>+VLOOKUP(bloque3_2[[#This Row],[niño]],BD.niños[[Código]:[sexo]],7,FALSE)</f>
        <v>F</v>
      </c>
      <c r="I1748" s="1">
        <v>3</v>
      </c>
    </row>
    <row r="1749" spans="1:9" x14ac:dyDescent="0.55000000000000004">
      <c r="A1749" s="1">
        <v>57</v>
      </c>
      <c r="B1749" t="s">
        <v>594</v>
      </c>
      <c r="C1749" s="1" t="s">
        <v>2</v>
      </c>
      <c r="D1749" s="1">
        <v>1</v>
      </c>
      <c r="E1749" s="1" t="s">
        <v>176</v>
      </c>
      <c r="F1749">
        <v>1</v>
      </c>
      <c r="G1749" t="str">
        <f>+VLOOKUP(bloque3_2[[#This Row],[niño]],BD.niños[[Código]:[sexo]],6,FALSE)</f>
        <v>5 y 6</v>
      </c>
      <c r="H1749" t="str">
        <f>+VLOOKUP(bloque3_2[[#This Row],[niño]],BD.niños[[Código]:[sexo]],7,FALSE)</f>
        <v>F</v>
      </c>
      <c r="I1749" s="1">
        <v>3</v>
      </c>
    </row>
    <row r="1750" spans="1:9" x14ac:dyDescent="0.55000000000000004">
      <c r="A1750" s="1">
        <v>57</v>
      </c>
      <c r="B1750" t="s">
        <v>594</v>
      </c>
      <c r="C1750" s="1" t="s">
        <v>2</v>
      </c>
      <c r="D1750" s="1">
        <v>1</v>
      </c>
      <c r="E1750" s="1" t="s">
        <v>180</v>
      </c>
      <c r="F1750">
        <v>2</v>
      </c>
      <c r="G1750" t="str">
        <f>+VLOOKUP(bloque3_2[[#This Row],[niño]],BD.niños[[Código]:[sexo]],6,FALSE)</f>
        <v>7 y 8</v>
      </c>
      <c r="H1750" t="str">
        <f>+VLOOKUP(bloque3_2[[#This Row],[niño]],BD.niños[[Código]:[sexo]],7,FALSE)</f>
        <v>F</v>
      </c>
      <c r="I1750" s="1">
        <v>3</v>
      </c>
    </row>
    <row r="1751" spans="1:9" x14ac:dyDescent="0.55000000000000004">
      <c r="A1751" s="1">
        <v>57</v>
      </c>
      <c r="B1751" t="s">
        <v>594</v>
      </c>
      <c r="C1751" s="1" t="s">
        <v>2</v>
      </c>
      <c r="D1751" s="1">
        <v>1</v>
      </c>
      <c r="E1751" s="1" t="s">
        <v>234</v>
      </c>
      <c r="F1751">
        <v>6</v>
      </c>
      <c r="G1751" t="str">
        <f>+VLOOKUP(bloque3_2[[#This Row],[niño]],BD.niños[[Código]:[sexo]],6,FALSE)</f>
        <v>9 y 10</v>
      </c>
      <c r="H1751" t="str">
        <f>+VLOOKUP(bloque3_2[[#This Row],[niño]],BD.niños[[Código]:[sexo]],7,FALSE)</f>
        <v>M</v>
      </c>
      <c r="I1751" s="1">
        <v>3</v>
      </c>
    </row>
    <row r="1752" spans="1:9" x14ac:dyDescent="0.55000000000000004">
      <c r="A1752" s="1">
        <v>57</v>
      </c>
      <c r="B1752" t="s">
        <v>594</v>
      </c>
      <c r="C1752" s="1" t="s">
        <v>2</v>
      </c>
      <c r="D1752" s="1">
        <v>1</v>
      </c>
      <c r="E1752" s="1" t="s">
        <v>238</v>
      </c>
      <c r="F1752">
        <v>1</v>
      </c>
      <c r="G1752" t="str">
        <f>+VLOOKUP(bloque3_2[[#This Row],[niño]],BD.niños[[Código]:[sexo]],6,FALSE)</f>
        <v>9 y 10</v>
      </c>
      <c r="H1752" t="str">
        <f>+VLOOKUP(bloque3_2[[#This Row],[niño]],BD.niños[[Código]:[sexo]],7,FALSE)</f>
        <v>M</v>
      </c>
      <c r="I1752" s="1">
        <v>3</v>
      </c>
    </row>
    <row r="1753" spans="1:9" x14ac:dyDescent="0.55000000000000004">
      <c r="A1753" s="1">
        <v>57</v>
      </c>
      <c r="B1753" t="s">
        <v>594</v>
      </c>
      <c r="C1753" s="1" t="s">
        <v>2</v>
      </c>
      <c r="D1753" s="1">
        <v>1</v>
      </c>
      <c r="E1753" s="1" t="s">
        <v>241</v>
      </c>
      <c r="F1753">
        <v>1</v>
      </c>
      <c r="G1753" t="str">
        <f>+VLOOKUP(bloque3_2[[#This Row],[niño]],BD.niños[[Código]:[sexo]],6,FALSE)</f>
        <v>9 y 10</v>
      </c>
      <c r="H1753" t="str">
        <f>+VLOOKUP(bloque3_2[[#This Row],[niño]],BD.niños[[Código]:[sexo]],7,FALSE)</f>
        <v>F</v>
      </c>
      <c r="I1753" s="1">
        <v>3</v>
      </c>
    </row>
    <row r="1754" spans="1:9" x14ac:dyDescent="0.55000000000000004">
      <c r="A1754" s="1">
        <v>57</v>
      </c>
      <c r="B1754" t="s">
        <v>594</v>
      </c>
      <c r="C1754" s="1" t="s">
        <v>2</v>
      </c>
      <c r="D1754" s="1">
        <v>1</v>
      </c>
      <c r="E1754" s="1" t="s">
        <v>245</v>
      </c>
      <c r="F1754">
        <v>1</v>
      </c>
      <c r="G1754" t="str">
        <f>+VLOOKUP(bloque3_2[[#This Row],[niño]],BD.niños[[Código]:[sexo]],6,FALSE)</f>
        <v>7 y 8</v>
      </c>
      <c r="H1754" t="str">
        <f>+VLOOKUP(bloque3_2[[#This Row],[niño]],BD.niños[[Código]:[sexo]],7,FALSE)</f>
        <v>M</v>
      </c>
      <c r="I1754" s="1">
        <v>3</v>
      </c>
    </row>
    <row r="1755" spans="1:9" x14ac:dyDescent="0.55000000000000004">
      <c r="A1755" s="1">
        <v>57</v>
      </c>
      <c r="B1755" t="s">
        <v>594</v>
      </c>
      <c r="C1755" s="1" t="s">
        <v>2</v>
      </c>
      <c r="D1755" s="1">
        <v>1</v>
      </c>
      <c r="E1755" s="1" t="s">
        <v>249</v>
      </c>
      <c r="F1755">
        <v>1</v>
      </c>
      <c r="G1755" t="str">
        <f>+VLOOKUP(bloque3_2[[#This Row],[niño]],BD.niños[[Código]:[sexo]],6,FALSE)</f>
        <v>5 y 6</v>
      </c>
      <c r="H1755" t="str">
        <f>+VLOOKUP(bloque3_2[[#This Row],[niño]],BD.niños[[Código]:[sexo]],7,FALSE)</f>
        <v>M</v>
      </c>
      <c r="I1755" s="1">
        <v>3</v>
      </c>
    </row>
    <row r="1756" spans="1:9" x14ac:dyDescent="0.55000000000000004">
      <c r="A1756" s="1">
        <v>57</v>
      </c>
      <c r="B1756" t="s">
        <v>594</v>
      </c>
      <c r="C1756" s="1" t="s">
        <v>2</v>
      </c>
      <c r="D1756" s="1">
        <v>1</v>
      </c>
      <c r="E1756" s="1" t="s">
        <v>253</v>
      </c>
      <c r="F1756">
        <v>1</v>
      </c>
      <c r="G1756" t="str">
        <f>+VLOOKUP(bloque3_2[[#This Row],[niño]],BD.niños[[Código]:[sexo]],6,FALSE)</f>
        <v>7 y 8</v>
      </c>
      <c r="H1756" t="str">
        <f>+VLOOKUP(bloque3_2[[#This Row],[niño]],BD.niños[[Código]:[sexo]],7,FALSE)</f>
        <v>M</v>
      </c>
      <c r="I1756" s="1">
        <v>3</v>
      </c>
    </row>
    <row r="1757" spans="1:9" x14ac:dyDescent="0.55000000000000004">
      <c r="A1757" s="1">
        <v>57</v>
      </c>
      <c r="B1757" t="s">
        <v>594</v>
      </c>
      <c r="C1757" s="1" t="s">
        <v>2</v>
      </c>
      <c r="D1757" s="1">
        <v>1</v>
      </c>
      <c r="E1757" s="1" t="s">
        <v>257</v>
      </c>
      <c r="F1757">
        <v>1</v>
      </c>
      <c r="G1757" t="str">
        <f>+VLOOKUP(bloque3_2[[#This Row],[niño]],BD.niños[[Código]:[sexo]],6,FALSE)</f>
        <v>7 y 8</v>
      </c>
      <c r="H1757" t="str">
        <f>+VLOOKUP(bloque3_2[[#This Row],[niño]],BD.niños[[Código]:[sexo]],7,FALSE)</f>
        <v>M</v>
      </c>
      <c r="I1757" s="1">
        <v>3</v>
      </c>
    </row>
    <row r="1758" spans="1:9" x14ac:dyDescent="0.55000000000000004">
      <c r="A1758" s="1">
        <v>57</v>
      </c>
      <c r="B1758" t="s">
        <v>594</v>
      </c>
      <c r="C1758" s="1" t="s">
        <v>2</v>
      </c>
      <c r="D1758" s="1">
        <v>1</v>
      </c>
      <c r="E1758" s="1" t="s">
        <v>299</v>
      </c>
      <c r="F1758">
        <v>1</v>
      </c>
      <c r="G1758" t="str">
        <f>+VLOOKUP(bloque3_2[[#This Row],[niño]],BD.niños[[Código]:[sexo]],6,FALSE)</f>
        <v>7 y 8</v>
      </c>
      <c r="H1758" t="str">
        <f>+VLOOKUP(bloque3_2[[#This Row],[niño]],BD.niños[[Código]:[sexo]],7,FALSE)</f>
        <v>M</v>
      </c>
      <c r="I1758" s="1">
        <v>3</v>
      </c>
    </row>
    <row r="1759" spans="1:9" x14ac:dyDescent="0.55000000000000004">
      <c r="A1759" s="1">
        <v>57</v>
      </c>
      <c r="B1759" t="s">
        <v>594</v>
      </c>
      <c r="C1759" s="1" t="s">
        <v>2</v>
      </c>
      <c r="D1759" s="1">
        <v>1</v>
      </c>
      <c r="E1759" s="1" t="s">
        <v>301</v>
      </c>
      <c r="F1759">
        <v>1</v>
      </c>
      <c r="G1759" t="str">
        <f>+VLOOKUP(bloque3_2[[#This Row],[niño]],BD.niños[[Código]:[sexo]],6,FALSE)</f>
        <v>5 y 6</v>
      </c>
      <c r="H1759" t="str">
        <f>+VLOOKUP(bloque3_2[[#This Row],[niño]],BD.niños[[Código]:[sexo]],7,FALSE)</f>
        <v>M</v>
      </c>
      <c r="I1759" s="1">
        <v>3</v>
      </c>
    </row>
    <row r="1760" spans="1:9" x14ac:dyDescent="0.55000000000000004">
      <c r="A1760" s="1">
        <v>57</v>
      </c>
      <c r="B1760" t="s">
        <v>594</v>
      </c>
      <c r="C1760" s="1" t="s">
        <v>2</v>
      </c>
      <c r="D1760" s="1">
        <v>1</v>
      </c>
      <c r="E1760" s="1" t="s">
        <v>305</v>
      </c>
      <c r="F1760">
        <v>1</v>
      </c>
      <c r="G1760" t="str">
        <f>+VLOOKUP(bloque3_2[[#This Row],[niño]],BD.niños[[Código]:[sexo]],6,FALSE)</f>
        <v>7 y 8</v>
      </c>
      <c r="H1760" t="str">
        <f>+VLOOKUP(bloque3_2[[#This Row],[niño]],BD.niños[[Código]:[sexo]],7,FALSE)</f>
        <v>M</v>
      </c>
      <c r="I1760" s="1">
        <v>3</v>
      </c>
    </row>
    <row r="1761" spans="1:9" x14ac:dyDescent="0.55000000000000004">
      <c r="A1761" s="1">
        <v>57</v>
      </c>
      <c r="B1761" t="s">
        <v>594</v>
      </c>
      <c r="C1761" s="1" t="s">
        <v>2</v>
      </c>
      <c r="D1761" s="1">
        <v>1</v>
      </c>
      <c r="E1761" s="1" t="s">
        <v>308</v>
      </c>
      <c r="F1761">
        <v>6</v>
      </c>
      <c r="G1761" t="str">
        <f>+VLOOKUP(bloque3_2[[#This Row],[niño]],BD.niños[[Código]:[sexo]],6,FALSE)</f>
        <v>9 y 10</v>
      </c>
      <c r="H1761" t="str">
        <f>+VLOOKUP(bloque3_2[[#This Row],[niño]],BD.niños[[Código]:[sexo]],7,FALSE)</f>
        <v>M</v>
      </c>
      <c r="I1761" s="1">
        <v>3</v>
      </c>
    </row>
    <row r="1762" spans="1:9" x14ac:dyDescent="0.55000000000000004">
      <c r="A1762" s="1">
        <v>57</v>
      </c>
      <c r="B1762" t="s">
        <v>594</v>
      </c>
      <c r="C1762" s="1" t="s">
        <v>2</v>
      </c>
      <c r="D1762" s="1">
        <v>1</v>
      </c>
      <c r="E1762" s="1" t="s">
        <v>311</v>
      </c>
      <c r="F1762">
        <v>1</v>
      </c>
      <c r="G1762" t="str">
        <f>+VLOOKUP(bloque3_2[[#This Row],[niño]],BD.niños[[Código]:[sexo]],6,FALSE)</f>
        <v>9 y 10</v>
      </c>
      <c r="H1762" t="str">
        <f>+VLOOKUP(bloque3_2[[#This Row],[niño]],BD.niños[[Código]:[sexo]],7,FALSE)</f>
        <v>M</v>
      </c>
      <c r="I1762" s="1">
        <v>3</v>
      </c>
    </row>
    <row r="1763" spans="1:9" x14ac:dyDescent="0.55000000000000004">
      <c r="A1763" s="1">
        <v>57</v>
      </c>
      <c r="B1763" t="s">
        <v>594</v>
      </c>
      <c r="C1763" s="1" t="s">
        <v>2</v>
      </c>
      <c r="D1763" s="1">
        <v>1</v>
      </c>
      <c r="E1763" s="1" t="s">
        <v>314</v>
      </c>
      <c r="F1763">
        <v>1</v>
      </c>
      <c r="G1763" t="str">
        <f>+VLOOKUP(bloque3_2[[#This Row],[niño]],BD.niños[[Código]:[sexo]],6,FALSE)</f>
        <v>9 y 10</v>
      </c>
      <c r="H1763" t="str">
        <f>+VLOOKUP(bloque3_2[[#This Row],[niño]],BD.niños[[Código]:[sexo]],7,FALSE)</f>
        <v>M</v>
      </c>
      <c r="I1763" s="1">
        <v>3</v>
      </c>
    </row>
    <row r="1764" spans="1:9" x14ac:dyDescent="0.55000000000000004">
      <c r="A1764" s="1">
        <v>57</v>
      </c>
      <c r="B1764" t="s">
        <v>594</v>
      </c>
      <c r="C1764" s="1" t="s">
        <v>2</v>
      </c>
      <c r="D1764" s="1">
        <v>1</v>
      </c>
      <c r="E1764" s="1" t="s">
        <v>372</v>
      </c>
      <c r="F1764">
        <v>1</v>
      </c>
      <c r="G1764" t="str">
        <f>+VLOOKUP(bloque3_2[[#This Row],[niño]],BD.niños[[Código]:[sexo]],6,FALSE)</f>
        <v>9 y 10</v>
      </c>
      <c r="H1764" t="str">
        <f>+VLOOKUP(bloque3_2[[#This Row],[niño]],BD.niños[[Código]:[sexo]],7,FALSE)</f>
        <v>M</v>
      </c>
      <c r="I1764" s="1">
        <v>3</v>
      </c>
    </row>
    <row r="1765" spans="1:9" x14ac:dyDescent="0.55000000000000004">
      <c r="A1765" s="1">
        <v>57</v>
      </c>
      <c r="B1765" t="s">
        <v>594</v>
      </c>
      <c r="C1765" s="1" t="s">
        <v>2</v>
      </c>
      <c r="D1765" s="1">
        <v>1</v>
      </c>
      <c r="E1765" s="1" t="s">
        <v>337</v>
      </c>
      <c r="F1765">
        <v>1</v>
      </c>
      <c r="G1765" t="str">
        <f>+VLOOKUP(bloque3_2[[#This Row],[niño]],BD.niños[[Código]:[sexo]],6,FALSE)</f>
        <v>7 y 8</v>
      </c>
      <c r="H1765" t="str">
        <f>+VLOOKUP(bloque3_2[[#This Row],[niño]],BD.niños[[Código]:[sexo]],7,FALSE)</f>
        <v>M</v>
      </c>
      <c r="I1765" s="1">
        <v>3</v>
      </c>
    </row>
    <row r="1766" spans="1:9" x14ac:dyDescent="0.55000000000000004">
      <c r="A1766" s="1">
        <v>57</v>
      </c>
      <c r="B1766" t="s">
        <v>594</v>
      </c>
      <c r="C1766" s="1" t="s">
        <v>2</v>
      </c>
      <c r="D1766" s="1">
        <v>1</v>
      </c>
      <c r="E1766" s="1" t="s">
        <v>341</v>
      </c>
      <c r="F1766">
        <v>6</v>
      </c>
      <c r="G1766" t="str">
        <f>+VLOOKUP(bloque3_2[[#This Row],[niño]],BD.niños[[Código]:[sexo]],6,FALSE)</f>
        <v>7 y 8</v>
      </c>
      <c r="H1766" t="str">
        <f>+VLOOKUP(bloque3_2[[#This Row],[niño]],BD.niños[[Código]:[sexo]],7,FALSE)</f>
        <v>F</v>
      </c>
      <c r="I1766" s="1">
        <v>3</v>
      </c>
    </row>
    <row r="1767" spans="1:9" x14ac:dyDescent="0.55000000000000004">
      <c r="A1767" s="1">
        <v>57</v>
      </c>
      <c r="B1767" t="s">
        <v>594</v>
      </c>
      <c r="C1767" s="1" t="s">
        <v>2</v>
      </c>
      <c r="D1767" s="1">
        <v>1</v>
      </c>
      <c r="E1767" s="1" t="s">
        <v>344</v>
      </c>
      <c r="F1767">
        <v>1</v>
      </c>
      <c r="G1767" t="str">
        <f>+VLOOKUP(bloque3_2[[#This Row],[niño]],BD.niños[[Código]:[sexo]],6,FALSE)</f>
        <v>5 y 6</v>
      </c>
      <c r="H1767" t="str">
        <f>+VLOOKUP(bloque3_2[[#This Row],[niño]],BD.niños[[Código]:[sexo]],7,FALSE)</f>
        <v>F</v>
      </c>
      <c r="I1767" s="1">
        <v>3</v>
      </c>
    </row>
    <row r="1768" spans="1:9" x14ac:dyDescent="0.55000000000000004">
      <c r="A1768" s="1">
        <v>57</v>
      </c>
      <c r="B1768" t="s">
        <v>594</v>
      </c>
      <c r="C1768" s="1" t="s">
        <v>2</v>
      </c>
      <c r="D1768" s="1">
        <v>1</v>
      </c>
      <c r="E1768" s="1" t="s">
        <v>348</v>
      </c>
      <c r="F1768">
        <v>1</v>
      </c>
      <c r="G1768" t="str">
        <f>+VLOOKUP(bloque3_2[[#This Row],[niño]],BD.niños[[Código]:[sexo]],6,FALSE)</f>
        <v>5 y 6</v>
      </c>
      <c r="H1768" t="str">
        <f>+VLOOKUP(bloque3_2[[#This Row],[niño]],BD.niños[[Código]:[sexo]],7,FALSE)</f>
        <v>M</v>
      </c>
      <c r="I1768" s="1">
        <v>3</v>
      </c>
    </row>
    <row r="1769" spans="1:9" x14ac:dyDescent="0.55000000000000004">
      <c r="A1769" s="1">
        <v>58</v>
      </c>
      <c r="B1769" t="s">
        <v>595</v>
      </c>
      <c r="C1769" s="1" t="s">
        <v>3</v>
      </c>
      <c r="D1769" s="1">
        <v>4</v>
      </c>
      <c r="E1769" s="1" t="s">
        <v>89</v>
      </c>
      <c r="F1769">
        <v>4</v>
      </c>
      <c r="G1769" t="str">
        <f>+VLOOKUP(bloque3_2[[#This Row],[niño]],BD.niños[[Código]:[sexo]],6,FALSE)</f>
        <v>9 y 10</v>
      </c>
      <c r="H1769" t="str">
        <f>+VLOOKUP(bloque3_2[[#This Row],[niño]],BD.niños[[Código]:[sexo]],7,FALSE)</f>
        <v>F</v>
      </c>
      <c r="I1769" s="1">
        <v>3</v>
      </c>
    </row>
    <row r="1770" spans="1:9" x14ac:dyDescent="0.55000000000000004">
      <c r="A1770" s="1">
        <v>58</v>
      </c>
      <c r="B1770" t="s">
        <v>595</v>
      </c>
      <c r="C1770" s="1" t="s">
        <v>3</v>
      </c>
      <c r="D1770" s="1">
        <v>4</v>
      </c>
      <c r="E1770" s="1" t="s">
        <v>93</v>
      </c>
      <c r="F1770">
        <v>7</v>
      </c>
      <c r="G1770" t="str">
        <f>+VLOOKUP(bloque3_2[[#This Row],[niño]],BD.niños[[Código]:[sexo]],6,FALSE)</f>
        <v>9 y 10</v>
      </c>
      <c r="H1770" t="str">
        <f>+VLOOKUP(bloque3_2[[#This Row],[niño]],BD.niños[[Código]:[sexo]],7,FALSE)</f>
        <v>F</v>
      </c>
      <c r="I1770" s="1">
        <v>3</v>
      </c>
    </row>
    <row r="1771" spans="1:9" x14ac:dyDescent="0.55000000000000004">
      <c r="A1771" s="1">
        <v>58</v>
      </c>
      <c r="B1771" t="s">
        <v>595</v>
      </c>
      <c r="C1771" s="1" t="s">
        <v>3</v>
      </c>
      <c r="D1771" s="1">
        <v>4</v>
      </c>
      <c r="E1771" s="1" t="s">
        <v>97</v>
      </c>
      <c r="F1771">
        <v>4</v>
      </c>
      <c r="G1771" t="str">
        <f>+VLOOKUP(bloque3_2[[#This Row],[niño]],BD.niños[[Código]:[sexo]],6,FALSE)</f>
        <v>9 y 10</v>
      </c>
      <c r="H1771" t="str">
        <f>+VLOOKUP(bloque3_2[[#This Row],[niño]],BD.niños[[Código]:[sexo]],7,FALSE)</f>
        <v>F</v>
      </c>
      <c r="I1771" s="1">
        <v>3</v>
      </c>
    </row>
    <row r="1772" spans="1:9" x14ac:dyDescent="0.55000000000000004">
      <c r="A1772" s="1">
        <v>58</v>
      </c>
      <c r="B1772" t="s">
        <v>595</v>
      </c>
      <c r="C1772" s="1" t="s">
        <v>3</v>
      </c>
      <c r="D1772" s="1">
        <v>4</v>
      </c>
      <c r="E1772" s="1" t="s">
        <v>101</v>
      </c>
      <c r="F1772">
        <v>4</v>
      </c>
      <c r="G1772" t="str">
        <f>+VLOOKUP(bloque3_2[[#This Row],[niño]],BD.niños[[Código]:[sexo]],6,FALSE)</f>
        <v>9 y 10</v>
      </c>
      <c r="H1772" t="str">
        <f>+VLOOKUP(bloque3_2[[#This Row],[niño]],BD.niños[[Código]:[sexo]],7,FALSE)</f>
        <v>F</v>
      </c>
      <c r="I1772" s="1">
        <v>3</v>
      </c>
    </row>
    <row r="1773" spans="1:9" x14ac:dyDescent="0.55000000000000004">
      <c r="A1773" s="1">
        <v>58</v>
      </c>
      <c r="B1773" t="s">
        <v>595</v>
      </c>
      <c r="C1773" s="1" t="s">
        <v>3</v>
      </c>
      <c r="D1773" s="1">
        <v>4</v>
      </c>
      <c r="E1773" s="1" t="s">
        <v>150</v>
      </c>
      <c r="F1773">
        <v>4</v>
      </c>
      <c r="G1773" t="str">
        <f>+VLOOKUP(bloque3_2[[#This Row],[niño]],BD.niños[[Código]:[sexo]],6,FALSE)</f>
        <v>5 y 6</v>
      </c>
      <c r="H1773" t="str">
        <f>+VLOOKUP(bloque3_2[[#This Row],[niño]],BD.niños[[Código]:[sexo]],7,FALSE)</f>
        <v>F</v>
      </c>
      <c r="I1773" s="1">
        <v>3</v>
      </c>
    </row>
    <row r="1774" spans="1:9" x14ac:dyDescent="0.55000000000000004">
      <c r="A1774" s="1">
        <v>58</v>
      </c>
      <c r="B1774" t="s">
        <v>595</v>
      </c>
      <c r="C1774" s="1" t="s">
        <v>3</v>
      </c>
      <c r="D1774" s="1">
        <v>4</v>
      </c>
      <c r="E1774" s="1" t="s">
        <v>153</v>
      </c>
      <c r="F1774">
        <v>4</v>
      </c>
      <c r="G1774" t="str">
        <f>+VLOOKUP(bloque3_2[[#This Row],[niño]],BD.niños[[Código]:[sexo]],6,FALSE)</f>
        <v>7 y 8</v>
      </c>
      <c r="H1774" t="str">
        <f>+VLOOKUP(bloque3_2[[#This Row],[niño]],BD.niños[[Código]:[sexo]],7,FALSE)</f>
        <v>M</v>
      </c>
      <c r="I1774" s="1">
        <v>3</v>
      </c>
    </row>
    <row r="1775" spans="1:9" x14ac:dyDescent="0.55000000000000004">
      <c r="A1775" s="1">
        <v>58</v>
      </c>
      <c r="B1775" t="s">
        <v>595</v>
      </c>
      <c r="C1775" s="1" t="s">
        <v>3</v>
      </c>
      <c r="D1775" s="1">
        <v>4</v>
      </c>
      <c r="E1775" s="1" t="s">
        <v>157</v>
      </c>
      <c r="F1775">
        <v>4</v>
      </c>
      <c r="G1775" t="str">
        <f>+VLOOKUP(bloque3_2[[#This Row],[niño]],BD.niños[[Código]:[sexo]],6,FALSE)</f>
        <v>7 y 8</v>
      </c>
      <c r="H1775" t="str">
        <f>+VLOOKUP(bloque3_2[[#This Row],[niño]],BD.niños[[Código]:[sexo]],7,FALSE)</f>
        <v>M</v>
      </c>
      <c r="I1775" s="1">
        <v>3</v>
      </c>
    </row>
    <row r="1776" spans="1:9" x14ac:dyDescent="0.55000000000000004">
      <c r="A1776" s="1">
        <v>58</v>
      </c>
      <c r="B1776" t="s">
        <v>595</v>
      </c>
      <c r="C1776" s="1" t="s">
        <v>3</v>
      </c>
      <c r="D1776" s="1">
        <v>4</v>
      </c>
      <c r="E1776" s="1" t="s">
        <v>164</v>
      </c>
      <c r="F1776">
        <v>4</v>
      </c>
      <c r="G1776" t="str">
        <f>+VLOOKUP(bloque3_2[[#This Row],[niño]],BD.niños[[Código]:[sexo]],6,FALSE)</f>
        <v>5 y 6</v>
      </c>
      <c r="H1776" t="str">
        <f>+VLOOKUP(bloque3_2[[#This Row],[niño]],BD.niños[[Código]:[sexo]],7,FALSE)</f>
        <v>M</v>
      </c>
      <c r="I1776" s="1">
        <v>3</v>
      </c>
    </row>
    <row r="1777" spans="1:9" x14ac:dyDescent="0.55000000000000004">
      <c r="A1777" s="1">
        <v>58</v>
      </c>
      <c r="B1777" t="s">
        <v>595</v>
      </c>
      <c r="C1777" s="1" t="s">
        <v>3</v>
      </c>
      <c r="D1777" s="1">
        <v>4</v>
      </c>
      <c r="E1777" s="1" t="s">
        <v>165</v>
      </c>
      <c r="F1777">
        <v>4</v>
      </c>
      <c r="G1777" t="str">
        <f>+VLOOKUP(bloque3_2[[#This Row],[niño]],BD.niños[[Código]:[sexo]],6,FALSE)</f>
        <v>5 y 6</v>
      </c>
      <c r="H1777" t="str">
        <f>+VLOOKUP(bloque3_2[[#This Row],[niño]],BD.niños[[Código]:[sexo]],7,FALSE)</f>
        <v>M</v>
      </c>
      <c r="I1777" s="1">
        <v>3</v>
      </c>
    </row>
    <row r="1778" spans="1:9" x14ac:dyDescent="0.55000000000000004">
      <c r="A1778" s="1">
        <v>58</v>
      </c>
      <c r="B1778" t="s">
        <v>595</v>
      </c>
      <c r="C1778" s="1" t="s">
        <v>3</v>
      </c>
      <c r="D1778" s="1">
        <v>4</v>
      </c>
      <c r="E1778" s="1" t="s">
        <v>168</v>
      </c>
      <c r="F1778">
        <v>3</v>
      </c>
      <c r="G1778" t="str">
        <f>+VLOOKUP(bloque3_2[[#This Row],[niño]],BD.niños[[Código]:[sexo]],6,FALSE)</f>
        <v>7 y 8</v>
      </c>
      <c r="H1778" t="str">
        <f>+VLOOKUP(bloque3_2[[#This Row],[niño]],BD.niños[[Código]:[sexo]],7,FALSE)</f>
        <v>F</v>
      </c>
      <c r="I1778" s="1">
        <v>3</v>
      </c>
    </row>
    <row r="1779" spans="1:9" x14ac:dyDescent="0.55000000000000004">
      <c r="A1779" s="1">
        <v>58</v>
      </c>
      <c r="B1779" t="s">
        <v>595</v>
      </c>
      <c r="C1779" s="1" t="s">
        <v>3</v>
      </c>
      <c r="D1779" s="1">
        <v>4</v>
      </c>
      <c r="E1779" s="1" t="s">
        <v>172</v>
      </c>
      <c r="F1779">
        <v>4</v>
      </c>
      <c r="G1779" t="str">
        <f>+VLOOKUP(bloque3_2[[#This Row],[niño]],BD.niños[[Código]:[sexo]],6,FALSE)</f>
        <v>7 y 8</v>
      </c>
      <c r="H1779" t="str">
        <f>+VLOOKUP(bloque3_2[[#This Row],[niño]],BD.niños[[Código]:[sexo]],7,FALSE)</f>
        <v>F</v>
      </c>
      <c r="I1779" s="1">
        <v>3</v>
      </c>
    </row>
    <row r="1780" spans="1:9" x14ac:dyDescent="0.55000000000000004">
      <c r="A1780" s="1">
        <v>58</v>
      </c>
      <c r="B1780" t="s">
        <v>595</v>
      </c>
      <c r="C1780" s="1" t="s">
        <v>3</v>
      </c>
      <c r="D1780" s="1">
        <v>4</v>
      </c>
      <c r="E1780" s="1" t="s">
        <v>176</v>
      </c>
      <c r="F1780">
        <v>4</v>
      </c>
      <c r="G1780" t="str">
        <f>+VLOOKUP(bloque3_2[[#This Row],[niño]],BD.niños[[Código]:[sexo]],6,FALSE)</f>
        <v>5 y 6</v>
      </c>
      <c r="H1780" t="str">
        <f>+VLOOKUP(bloque3_2[[#This Row],[niño]],BD.niños[[Código]:[sexo]],7,FALSE)</f>
        <v>F</v>
      </c>
      <c r="I1780" s="1">
        <v>3</v>
      </c>
    </row>
    <row r="1781" spans="1:9" x14ac:dyDescent="0.55000000000000004">
      <c r="A1781" s="1">
        <v>58</v>
      </c>
      <c r="B1781" t="s">
        <v>595</v>
      </c>
      <c r="C1781" s="1" t="s">
        <v>3</v>
      </c>
      <c r="D1781" s="1">
        <v>4</v>
      </c>
      <c r="E1781" s="1" t="s">
        <v>180</v>
      </c>
      <c r="F1781">
        <v>4</v>
      </c>
      <c r="G1781" t="str">
        <f>+VLOOKUP(bloque3_2[[#This Row],[niño]],BD.niños[[Código]:[sexo]],6,FALSE)</f>
        <v>7 y 8</v>
      </c>
      <c r="H1781" t="str">
        <f>+VLOOKUP(bloque3_2[[#This Row],[niño]],BD.niños[[Código]:[sexo]],7,FALSE)</f>
        <v>F</v>
      </c>
      <c r="I1781" s="1">
        <v>3</v>
      </c>
    </row>
    <row r="1782" spans="1:9" x14ac:dyDescent="0.55000000000000004">
      <c r="A1782" s="1">
        <v>58</v>
      </c>
      <c r="B1782" t="s">
        <v>595</v>
      </c>
      <c r="C1782" s="1" t="s">
        <v>3</v>
      </c>
      <c r="D1782" s="1">
        <v>4</v>
      </c>
      <c r="E1782" s="1" t="s">
        <v>234</v>
      </c>
      <c r="F1782">
        <v>4</v>
      </c>
      <c r="G1782" t="str">
        <f>+VLOOKUP(bloque3_2[[#This Row],[niño]],BD.niños[[Código]:[sexo]],6,FALSE)</f>
        <v>9 y 10</v>
      </c>
      <c r="H1782" t="str">
        <f>+VLOOKUP(bloque3_2[[#This Row],[niño]],BD.niños[[Código]:[sexo]],7,FALSE)</f>
        <v>M</v>
      </c>
      <c r="I1782" s="1">
        <v>3</v>
      </c>
    </row>
    <row r="1783" spans="1:9" x14ac:dyDescent="0.55000000000000004">
      <c r="A1783" s="1">
        <v>58</v>
      </c>
      <c r="B1783" t="s">
        <v>595</v>
      </c>
      <c r="C1783" s="1" t="s">
        <v>3</v>
      </c>
      <c r="D1783" s="1">
        <v>4</v>
      </c>
      <c r="E1783" s="1" t="s">
        <v>238</v>
      </c>
      <c r="F1783">
        <v>4</v>
      </c>
      <c r="G1783" t="str">
        <f>+VLOOKUP(bloque3_2[[#This Row],[niño]],BD.niños[[Código]:[sexo]],6,FALSE)</f>
        <v>9 y 10</v>
      </c>
      <c r="H1783" t="str">
        <f>+VLOOKUP(bloque3_2[[#This Row],[niño]],BD.niños[[Código]:[sexo]],7,FALSE)</f>
        <v>M</v>
      </c>
      <c r="I1783" s="1">
        <v>3</v>
      </c>
    </row>
    <row r="1784" spans="1:9" x14ac:dyDescent="0.55000000000000004">
      <c r="A1784" s="1">
        <v>58</v>
      </c>
      <c r="B1784" t="s">
        <v>595</v>
      </c>
      <c r="C1784" s="1" t="s">
        <v>3</v>
      </c>
      <c r="D1784" s="1">
        <v>4</v>
      </c>
      <c r="E1784" s="1" t="s">
        <v>241</v>
      </c>
      <c r="F1784">
        <v>4</v>
      </c>
      <c r="G1784" t="str">
        <f>+VLOOKUP(bloque3_2[[#This Row],[niño]],BD.niños[[Código]:[sexo]],6,FALSE)</f>
        <v>9 y 10</v>
      </c>
      <c r="H1784" t="str">
        <f>+VLOOKUP(bloque3_2[[#This Row],[niño]],BD.niños[[Código]:[sexo]],7,FALSE)</f>
        <v>F</v>
      </c>
      <c r="I1784" s="1">
        <v>3</v>
      </c>
    </row>
    <row r="1785" spans="1:9" x14ac:dyDescent="0.55000000000000004">
      <c r="A1785" s="1">
        <v>58</v>
      </c>
      <c r="B1785" t="s">
        <v>595</v>
      </c>
      <c r="C1785" s="1" t="s">
        <v>3</v>
      </c>
      <c r="D1785" s="1">
        <v>4</v>
      </c>
      <c r="E1785" s="1" t="s">
        <v>245</v>
      </c>
      <c r="F1785">
        <v>4</v>
      </c>
      <c r="G1785" t="str">
        <f>+VLOOKUP(bloque3_2[[#This Row],[niño]],BD.niños[[Código]:[sexo]],6,FALSE)</f>
        <v>7 y 8</v>
      </c>
      <c r="H1785" t="str">
        <f>+VLOOKUP(bloque3_2[[#This Row],[niño]],BD.niños[[Código]:[sexo]],7,FALSE)</f>
        <v>M</v>
      </c>
      <c r="I1785" s="1">
        <v>3</v>
      </c>
    </row>
    <row r="1786" spans="1:9" x14ac:dyDescent="0.55000000000000004">
      <c r="A1786" s="1">
        <v>58</v>
      </c>
      <c r="B1786" t="s">
        <v>595</v>
      </c>
      <c r="C1786" s="1" t="s">
        <v>3</v>
      </c>
      <c r="D1786" s="1">
        <v>4</v>
      </c>
      <c r="E1786" s="1" t="s">
        <v>249</v>
      </c>
      <c r="F1786">
        <v>4</v>
      </c>
      <c r="G1786" t="str">
        <f>+VLOOKUP(bloque3_2[[#This Row],[niño]],BD.niños[[Código]:[sexo]],6,FALSE)</f>
        <v>5 y 6</v>
      </c>
      <c r="H1786" t="str">
        <f>+VLOOKUP(bloque3_2[[#This Row],[niño]],BD.niños[[Código]:[sexo]],7,FALSE)</f>
        <v>M</v>
      </c>
      <c r="I1786" s="1">
        <v>3</v>
      </c>
    </row>
    <row r="1787" spans="1:9" x14ac:dyDescent="0.55000000000000004">
      <c r="A1787" s="1">
        <v>58</v>
      </c>
      <c r="B1787" t="s">
        <v>595</v>
      </c>
      <c r="C1787" s="1" t="s">
        <v>3</v>
      </c>
      <c r="D1787" s="1">
        <v>4</v>
      </c>
      <c r="E1787" s="1" t="s">
        <v>253</v>
      </c>
      <c r="F1787">
        <v>4</v>
      </c>
      <c r="G1787" t="str">
        <f>+VLOOKUP(bloque3_2[[#This Row],[niño]],BD.niños[[Código]:[sexo]],6,FALSE)</f>
        <v>7 y 8</v>
      </c>
      <c r="H1787" t="str">
        <f>+VLOOKUP(bloque3_2[[#This Row],[niño]],BD.niños[[Código]:[sexo]],7,FALSE)</f>
        <v>M</v>
      </c>
      <c r="I1787" s="1">
        <v>3</v>
      </c>
    </row>
    <row r="1788" spans="1:9" x14ac:dyDescent="0.55000000000000004">
      <c r="A1788" s="1">
        <v>58</v>
      </c>
      <c r="B1788" t="s">
        <v>595</v>
      </c>
      <c r="C1788" s="1" t="s">
        <v>3</v>
      </c>
      <c r="D1788" s="1">
        <v>4</v>
      </c>
      <c r="E1788" s="1" t="s">
        <v>257</v>
      </c>
      <c r="F1788">
        <v>4</v>
      </c>
      <c r="G1788" t="str">
        <f>+VLOOKUP(bloque3_2[[#This Row],[niño]],BD.niños[[Código]:[sexo]],6,FALSE)</f>
        <v>7 y 8</v>
      </c>
      <c r="H1788" t="str">
        <f>+VLOOKUP(bloque3_2[[#This Row],[niño]],BD.niños[[Código]:[sexo]],7,FALSE)</f>
        <v>M</v>
      </c>
      <c r="I1788" s="1">
        <v>3</v>
      </c>
    </row>
    <row r="1789" spans="1:9" x14ac:dyDescent="0.55000000000000004">
      <c r="A1789" s="1">
        <v>58</v>
      </c>
      <c r="B1789" t="s">
        <v>595</v>
      </c>
      <c r="C1789" s="1" t="s">
        <v>3</v>
      </c>
      <c r="D1789" s="1">
        <v>4</v>
      </c>
      <c r="E1789" s="1" t="s">
        <v>299</v>
      </c>
      <c r="F1789">
        <v>4</v>
      </c>
      <c r="G1789" t="str">
        <f>+VLOOKUP(bloque3_2[[#This Row],[niño]],BD.niños[[Código]:[sexo]],6,FALSE)</f>
        <v>7 y 8</v>
      </c>
      <c r="H1789" t="str">
        <f>+VLOOKUP(bloque3_2[[#This Row],[niño]],BD.niños[[Código]:[sexo]],7,FALSE)</f>
        <v>M</v>
      </c>
      <c r="I1789" s="1">
        <v>3</v>
      </c>
    </row>
    <row r="1790" spans="1:9" x14ac:dyDescent="0.55000000000000004">
      <c r="A1790" s="1">
        <v>58</v>
      </c>
      <c r="B1790" t="s">
        <v>595</v>
      </c>
      <c r="C1790" s="1" t="s">
        <v>3</v>
      </c>
      <c r="D1790" s="1">
        <v>4</v>
      </c>
      <c r="E1790" s="1" t="s">
        <v>301</v>
      </c>
      <c r="F1790">
        <v>4</v>
      </c>
      <c r="G1790" t="str">
        <f>+VLOOKUP(bloque3_2[[#This Row],[niño]],BD.niños[[Código]:[sexo]],6,FALSE)</f>
        <v>5 y 6</v>
      </c>
      <c r="H1790" t="str">
        <f>+VLOOKUP(bloque3_2[[#This Row],[niño]],BD.niños[[Código]:[sexo]],7,FALSE)</f>
        <v>M</v>
      </c>
      <c r="I1790" s="1">
        <v>3</v>
      </c>
    </row>
    <row r="1791" spans="1:9" x14ac:dyDescent="0.55000000000000004">
      <c r="A1791" s="1">
        <v>58</v>
      </c>
      <c r="B1791" t="s">
        <v>595</v>
      </c>
      <c r="C1791" s="1" t="s">
        <v>3</v>
      </c>
      <c r="D1791" s="1">
        <v>4</v>
      </c>
      <c r="E1791" s="1" t="s">
        <v>305</v>
      </c>
      <c r="F1791">
        <v>4</v>
      </c>
      <c r="G1791" t="str">
        <f>+VLOOKUP(bloque3_2[[#This Row],[niño]],BD.niños[[Código]:[sexo]],6,FALSE)</f>
        <v>7 y 8</v>
      </c>
      <c r="H1791" t="str">
        <f>+VLOOKUP(bloque3_2[[#This Row],[niño]],BD.niños[[Código]:[sexo]],7,FALSE)</f>
        <v>M</v>
      </c>
      <c r="I1791" s="1">
        <v>3</v>
      </c>
    </row>
    <row r="1792" spans="1:9" x14ac:dyDescent="0.55000000000000004">
      <c r="A1792" s="1">
        <v>58</v>
      </c>
      <c r="B1792" t="s">
        <v>595</v>
      </c>
      <c r="C1792" s="1" t="s">
        <v>3</v>
      </c>
      <c r="D1792" s="1">
        <v>4</v>
      </c>
      <c r="E1792" s="1" t="s">
        <v>308</v>
      </c>
      <c r="F1792">
        <v>4</v>
      </c>
      <c r="G1792" t="str">
        <f>+VLOOKUP(bloque3_2[[#This Row],[niño]],BD.niños[[Código]:[sexo]],6,FALSE)</f>
        <v>9 y 10</v>
      </c>
      <c r="H1792" t="str">
        <f>+VLOOKUP(bloque3_2[[#This Row],[niño]],BD.niños[[Código]:[sexo]],7,FALSE)</f>
        <v>M</v>
      </c>
      <c r="I1792" s="1">
        <v>3</v>
      </c>
    </row>
    <row r="1793" spans="1:9" x14ac:dyDescent="0.55000000000000004">
      <c r="A1793" s="1">
        <v>58</v>
      </c>
      <c r="B1793" t="s">
        <v>595</v>
      </c>
      <c r="C1793" s="1" t="s">
        <v>3</v>
      </c>
      <c r="D1793" s="1">
        <v>4</v>
      </c>
      <c r="E1793" s="1" t="s">
        <v>311</v>
      </c>
      <c r="F1793">
        <v>7</v>
      </c>
      <c r="G1793" t="str">
        <f>+VLOOKUP(bloque3_2[[#This Row],[niño]],BD.niños[[Código]:[sexo]],6,FALSE)</f>
        <v>9 y 10</v>
      </c>
      <c r="H1793" t="str">
        <f>+VLOOKUP(bloque3_2[[#This Row],[niño]],BD.niños[[Código]:[sexo]],7,FALSE)</f>
        <v>M</v>
      </c>
      <c r="I1793" s="1">
        <v>3</v>
      </c>
    </row>
    <row r="1794" spans="1:9" x14ac:dyDescent="0.55000000000000004">
      <c r="A1794" s="1">
        <v>58</v>
      </c>
      <c r="B1794" t="s">
        <v>595</v>
      </c>
      <c r="C1794" s="1" t="s">
        <v>3</v>
      </c>
      <c r="D1794" s="1">
        <v>4</v>
      </c>
      <c r="E1794" s="1" t="s">
        <v>314</v>
      </c>
      <c r="F1794">
        <v>4</v>
      </c>
      <c r="G1794" t="str">
        <f>+VLOOKUP(bloque3_2[[#This Row],[niño]],BD.niños[[Código]:[sexo]],6,FALSE)</f>
        <v>9 y 10</v>
      </c>
      <c r="H1794" t="str">
        <f>+VLOOKUP(bloque3_2[[#This Row],[niño]],BD.niños[[Código]:[sexo]],7,FALSE)</f>
        <v>M</v>
      </c>
      <c r="I1794" s="1">
        <v>3</v>
      </c>
    </row>
    <row r="1795" spans="1:9" x14ac:dyDescent="0.55000000000000004">
      <c r="A1795" s="1">
        <v>58</v>
      </c>
      <c r="B1795" t="s">
        <v>595</v>
      </c>
      <c r="C1795" s="1" t="s">
        <v>3</v>
      </c>
      <c r="D1795" s="1">
        <v>4</v>
      </c>
      <c r="E1795" s="1" t="s">
        <v>372</v>
      </c>
      <c r="F1795">
        <v>7</v>
      </c>
      <c r="G1795" t="str">
        <f>+VLOOKUP(bloque3_2[[#This Row],[niño]],BD.niños[[Código]:[sexo]],6,FALSE)</f>
        <v>9 y 10</v>
      </c>
      <c r="H1795" t="str">
        <f>+VLOOKUP(bloque3_2[[#This Row],[niño]],BD.niños[[Código]:[sexo]],7,FALSE)</f>
        <v>M</v>
      </c>
      <c r="I1795" s="1">
        <v>3</v>
      </c>
    </row>
    <row r="1796" spans="1:9" x14ac:dyDescent="0.55000000000000004">
      <c r="A1796" s="1">
        <v>58</v>
      </c>
      <c r="B1796" t="s">
        <v>595</v>
      </c>
      <c r="C1796" s="1" t="s">
        <v>3</v>
      </c>
      <c r="D1796" s="1">
        <v>4</v>
      </c>
      <c r="E1796" s="1" t="s">
        <v>337</v>
      </c>
      <c r="F1796">
        <v>4</v>
      </c>
      <c r="G1796" t="str">
        <f>+VLOOKUP(bloque3_2[[#This Row],[niño]],BD.niños[[Código]:[sexo]],6,FALSE)</f>
        <v>7 y 8</v>
      </c>
      <c r="H1796" t="str">
        <f>+VLOOKUP(bloque3_2[[#This Row],[niño]],BD.niños[[Código]:[sexo]],7,FALSE)</f>
        <v>M</v>
      </c>
      <c r="I1796" s="1">
        <v>3</v>
      </c>
    </row>
    <row r="1797" spans="1:9" x14ac:dyDescent="0.55000000000000004">
      <c r="A1797" s="1">
        <v>58</v>
      </c>
      <c r="B1797" t="s">
        <v>595</v>
      </c>
      <c r="C1797" s="1" t="s">
        <v>3</v>
      </c>
      <c r="D1797" s="1">
        <v>4</v>
      </c>
      <c r="E1797" s="1" t="s">
        <v>341</v>
      </c>
      <c r="F1797">
        <v>4</v>
      </c>
      <c r="G1797" t="str">
        <f>+VLOOKUP(bloque3_2[[#This Row],[niño]],BD.niños[[Código]:[sexo]],6,FALSE)</f>
        <v>7 y 8</v>
      </c>
      <c r="H1797" t="str">
        <f>+VLOOKUP(bloque3_2[[#This Row],[niño]],BD.niños[[Código]:[sexo]],7,FALSE)</f>
        <v>F</v>
      </c>
      <c r="I1797" s="1">
        <v>3</v>
      </c>
    </row>
    <row r="1798" spans="1:9" x14ac:dyDescent="0.55000000000000004">
      <c r="A1798" s="1">
        <v>58</v>
      </c>
      <c r="B1798" t="s">
        <v>595</v>
      </c>
      <c r="C1798" s="1" t="s">
        <v>3</v>
      </c>
      <c r="D1798" s="1">
        <v>4</v>
      </c>
      <c r="E1798" s="1" t="s">
        <v>344</v>
      </c>
      <c r="F1798">
        <v>3</v>
      </c>
      <c r="G1798" t="str">
        <f>+VLOOKUP(bloque3_2[[#This Row],[niño]],BD.niños[[Código]:[sexo]],6,FALSE)</f>
        <v>5 y 6</v>
      </c>
      <c r="H1798" t="str">
        <f>+VLOOKUP(bloque3_2[[#This Row],[niño]],BD.niños[[Código]:[sexo]],7,FALSE)</f>
        <v>F</v>
      </c>
      <c r="I1798" s="1">
        <v>3</v>
      </c>
    </row>
    <row r="1799" spans="1:9" x14ac:dyDescent="0.55000000000000004">
      <c r="A1799" s="1">
        <v>58</v>
      </c>
      <c r="B1799" t="s">
        <v>595</v>
      </c>
      <c r="C1799" s="1" t="s">
        <v>3</v>
      </c>
      <c r="D1799" s="1">
        <v>4</v>
      </c>
      <c r="E1799" s="1" t="s">
        <v>348</v>
      </c>
      <c r="F1799">
        <v>4</v>
      </c>
      <c r="G1799" t="str">
        <f>+VLOOKUP(bloque3_2[[#This Row],[niño]],BD.niños[[Código]:[sexo]],6,FALSE)</f>
        <v>5 y 6</v>
      </c>
      <c r="H1799" t="str">
        <f>+VLOOKUP(bloque3_2[[#This Row],[niño]],BD.niños[[Código]:[sexo]],7,FALSE)</f>
        <v>M</v>
      </c>
      <c r="I1799" s="1">
        <v>3</v>
      </c>
    </row>
    <row r="1800" spans="1:9" x14ac:dyDescent="0.55000000000000004">
      <c r="A1800" s="1">
        <v>59</v>
      </c>
      <c r="B1800" t="s">
        <v>596</v>
      </c>
      <c r="C1800" s="1" t="s">
        <v>1</v>
      </c>
      <c r="D1800" s="1">
        <v>2</v>
      </c>
      <c r="E1800" s="1" t="s">
        <v>89</v>
      </c>
      <c r="F1800">
        <v>2</v>
      </c>
      <c r="G1800" t="str">
        <f>+VLOOKUP(bloque3_2[[#This Row],[niño]],BD.niños[[Código]:[sexo]],6,FALSE)</f>
        <v>9 y 10</v>
      </c>
      <c r="H1800" t="str">
        <f>+VLOOKUP(bloque3_2[[#This Row],[niño]],BD.niños[[Código]:[sexo]],7,FALSE)</f>
        <v>F</v>
      </c>
      <c r="I1800" s="1">
        <v>3</v>
      </c>
    </row>
    <row r="1801" spans="1:9" x14ac:dyDescent="0.55000000000000004">
      <c r="A1801" s="1">
        <v>59</v>
      </c>
      <c r="B1801" t="s">
        <v>596</v>
      </c>
      <c r="C1801" s="1" t="s">
        <v>1</v>
      </c>
      <c r="D1801" s="1">
        <v>2</v>
      </c>
      <c r="E1801" s="1" t="s">
        <v>93</v>
      </c>
      <c r="F1801">
        <v>2</v>
      </c>
      <c r="G1801" t="str">
        <f>+VLOOKUP(bloque3_2[[#This Row],[niño]],BD.niños[[Código]:[sexo]],6,FALSE)</f>
        <v>9 y 10</v>
      </c>
      <c r="H1801" t="str">
        <f>+VLOOKUP(bloque3_2[[#This Row],[niño]],BD.niños[[Código]:[sexo]],7,FALSE)</f>
        <v>F</v>
      </c>
      <c r="I1801" s="1">
        <v>3</v>
      </c>
    </row>
    <row r="1802" spans="1:9" x14ac:dyDescent="0.55000000000000004">
      <c r="A1802" s="1">
        <v>59</v>
      </c>
      <c r="B1802" t="s">
        <v>596</v>
      </c>
      <c r="C1802" s="1" t="s">
        <v>1</v>
      </c>
      <c r="D1802" s="1">
        <v>2</v>
      </c>
      <c r="E1802" s="1" t="s">
        <v>97</v>
      </c>
      <c r="F1802">
        <v>2</v>
      </c>
      <c r="G1802" t="str">
        <f>+VLOOKUP(bloque3_2[[#This Row],[niño]],BD.niños[[Código]:[sexo]],6,FALSE)</f>
        <v>9 y 10</v>
      </c>
      <c r="H1802" t="str">
        <f>+VLOOKUP(bloque3_2[[#This Row],[niño]],BD.niños[[Código]:[sexo]],7,FALSE)</f>
        <v>F</v>
      </c>
      <c r="I1802" s="1">
        <v>3</v>
      </c>
    </row>
    <row r="1803" spans="1:9" x14ac:dyDescent="0.55000000000000004">
      <c r="A1803" s="1">
        <v>59</v>
      </c>
      <c r="B1803" t="s">
        <v>596</v>
      </c>
      <c r="C1803" s="1" t="s">
        <v>1</v>
      </c>
      <c r="D1803" s="1">
        <v>2</v>
      </c>
      <c r="E1803" s="1" t="s">
        <v>101</v>
      </c>
      <c r="F1803">
        <v>2</v>
      </c>
      <c r="G1803" t="str">
        <f>+VLOOKUP(bloque3_2[[#This Row],[niño]],BD.niños[[Código]:[sexo]],6,FALSE)</f>
        <v>9 y 10</v>
      </c>
      <c r="H1803" t="str">
        <f>+VLOOKUP(bloque3_2[[#This Row],[niño]],BD.niños[[Código]:[sexo]],7,FALSE)</f>
        <v>F</v>
      </c>
      <c r="I1803" s="1">
        <v>3</v>
      </c>
    </row>
    <row r="1804" spans="1:9" x14ac:dyDescent="0.55000000000000004">
      <c r="A1804" s="1">
        <v>59</v>
      </c>
      <c r="B1804" t="s">
        <v>596</v>
      </c>
      <c r="C1804" s="1" t="s">
        <v>1</v>
      </c>
      <c r="D1804" s="1">
        <v>2</v>
      </c>
      <c r="E1804" s="1" t="s">
        <v>150</v>
      </c>
      <c r="F1804">
        <v>2</v>
      </c>
      <c r="G1804" t="str">
        <f>+VLOOKUP(bloque3_2[[#This Row],[niño]],BD.niños[[Código]:[sexo]],6,FALSE)</f>
        <v>5 y 6</v>
      </c>
      <c r="H1804" t="str">
        <f>+VLOOKUP(bloque3_2[[#This Row],[niño]],BD.niños[[Código]:[sexo]],7,FALSE)</f>
        <v>F</v>
      </c>
      <c r="I1804" s="1">
        <v>3</v>
      </c>
    </row>
    <row r="1805" spans="1:9" x14ac:dyDescent="0.55000000000000004">
      <c r="A1805" s="1">
        <v>59</v>
      </c>
      <c r="B1805" t="s">
        <v>596</v>
      </c>
      <c r="C1805" s="1" t="s">
        <v>1</v>
      </c>
      <c r="D1805" s="1">
        <v>2</v>
      </c>
      <c r="E1805" s="1" t="s">
        <v>153</v>
      </c>
      <c r="F1805">
        <v>2</v>
      </c>
      <c r="G1805" t="str">
        <f>+VLOOKUP(bloque3_2[[#This Row],[niño]],BD.niños[[Código]:[sexo]],6,FALSE)</f>
        <v>7 y 8</v>
      </c>
      <c r="H1805" t="str">
        <f>+VLOOKUP(bloque3_2[[#This Row],[niño]],BD.niños[[Código]:[sexo]],7,FALSE)</f>
        <v>M</v>
      </c>
      <c r="I1805" s="1">
        <v>3</v>
      </c>
    </row>
    <row r="1806" spans="1:9" x14ac:dyDescent="0.55000000000000004">
      <c r="A1806" s="1">
        <v>59</v>
      </c>
      <c r="B1806" t="s">
        <v>596</v>
      </c>
      <c r="C1806" s="1" t="s">
        <v>1</v>
      </c>
      <c r="D1806" s="1">
        <v>2</v>
      </c>
      <c r="E1806" s="1" t="s">
        <v>157</v>
      </c>
      <c r="F1806">
        <v>1</v>
      </c>
      <c r="G1806" t="str">
        <f>+VLOOKUP(bloque3_2[[#This Row],[niño]],BD.niños[[Código]:[sexo]],6,FALSE)</f>
        <v>7 y 8</v>
      </c>
      <c r="H1806" t="str">
        <f>+VLOOKUP(bloque3_2[[#This Row],[niño]],BD.niños[[Código]:[sexo]],7,FALSE)</f>
        <v>M</v>
      </c>
      <c r="I1806" s="1">
        <v>3</v>
      </c>
    </row>
    <row r="1807" spans="1:9" x14ac:dyDescent="0.55000000000000004">
      <c r="A1807" s="1">
        <v>59</v>
      </c>
      <c r="B1807" t="s">
        <v>596</v>
      </c>
      <c r="C1807" s="1" t="s">
        <v>1</v>
      </c>
      <c r="D1807" s="1">
        <v>2</v>
      </c>
      <c r="E1807" s="1" t="s">
        <v>164</v>
      </c>
      <c r="F1807">
        <v>2</v>
      </c>
      <c r="G1807" t="str">
        <f>+VLOOKUP(bloque3_2[[#This Row],[niño]],BD.niños[[Código]:[sexo]],6,FALSE)</f>
        <v>5 y 6</v>
      </c>
      <c r="H1807" t="str">
        <f>+VLOOKUP(bloque3_2[[#This Row],[niño]],BD.niños[[Código]:[sexo]],7,FALSE)</f>
        <v>M</v>
      </c>
      <c r="I1807" s="1">
        <v>3</v>
      </c>
    </row>
    <row r="1808" spans="1:9" x14ac:dyDescent="0.55000000000000004">
      <c r="A1808" s="1">
        <v>59</v>
      </c>
      <c r="B1808" t="s">
        <v>596</v>
      </c>
      <c r="C1808" s="1" t="s">
        <v>1</v>
      </c>
      <c r="D1808" s="1">
        <v>2</v>
      </c>
      <c r="E1808" s="1" t="s">
        <v>165</v>
      </c>
      <c r="F1808">
        <v>2</v>
      </c>
      <c r="G1808" t="str">
        <f>+VLOOKUP(bloque3_2[[#This Row],[niño]],BD.niños[[Código]:[sexo]],6,FALSE)</f>
        <v>5 y 6</v>
      </c>
      <c r="H1808" t="str">
        <f>+VLOOKUP(bloque3_2[[#This Row],[niño]],BD.niños[[Código]:[sexo]],7,FALSE)</f>
        <v>M</v>
      </c>
      <c r="I1808" s="1">
        <v>3</v>
      </c>
    </row>
    <row r="1809" spans="1:9" x14ac:dyDescent="0.55000000000000004">
      <c r="A1809" s="1">
        <v>59</v>
      </c>
      <c r="B1809" t="s">
        <v>596</v>
      </c>
      <c r="C1809" s="1" t="s">
        <v>1</v>
      </c>
      <c r="D1809" s="1">
        <v>2</v>
      </c>
      <c r="E1809" s="1" t="s">
        <v>168</v>
      </c>
      <c r="F1809">
        <v>2</v>
      </c>
      <c r="G1809" t="str">
        <f>+VLOOKUP(bloque3_2[[#This Row],[niño]],BD.niños[[Código]:[sexo]],6,FALSE)</f>
        <v>7 y 8</v>
      </c>
      <c r="H1809" t="str">
        <f>+VLOOKUP(bloque3_2[[#This Row],[niño]],BD.niños[[Código]:[sexo]],7,FALSE)</f>
        <v>F</v>
      </c>
      <c r="I1809" s="1">
        <v>3</v>
      </c>
    </row>
    <row r="1810" spans="1:9" x14ac:dyDescent="0.55000000000000004">
      <c r="A1810" s="1">
        <v>59</v>
      </c>
      <c r="B1810" t="s">
        <v>596</v>
      </c>
      <c r="C1810" s="1" t="s">
        <v>1</v>
      </c>
      <c r="D1810" s="1">
        <v>2</v>
      </c>
      <c r="E1810" s="1" t="s">
        <v>172</v>
      </c>
      <c r="F1810">
        <v>2</v>
      </c>
      <c r="G1810" t="str">
        <f>+VLOOKUP(bloque3_2[[#This Row],[niño]],BD.niños[[Código]:[sexo]],6,FALSE)</f>
        <v>7 y 8</v>
      </c>
      <c r="H1810" t="str">
        <f>+VLOOKUP(bloque3_2[[#This Row],[niño]],BD.niños[[Código]:[sexo]],7,FALSE)</f>
        <v>F</v>
      </c>
      <c r="I1810" s="1">
        <v>3</v>
      </c>
    </row>
    <row r="1811" spans="1:9" x14ac:dyDescent="0.55000000000000004">
      <c r="A1811" s="1">
        <v>59</v>
      </c>
      <c r="B1811" t="s">
        <v>596</v>
      </c>
      <c r="C1811" s="1" t="s">
        <v>1</v>
      </c>
      <c r="D1811" s="1">
        <v>2</v>
      </c>
      <c r="E1811" s="1" t="s">
        <v>176</v>
      </c>
      <c r="F1811">
        <v>2</v>
      </c>
      <c r="G1811" t="str">
        <f>+VLOOKUP(bloque3_2[[#This Row],[niño]],BD.niños[[Código]:[sexo]],6,FALSE)</f>
        <v>5 y 6</v>
      </c>
      <c r="H1811" t="str">
        <f>+VLOOKUP(bloque3_2[[#This Row],[niño]],BD.niños[[Código]:[sexo]],7,FALSE)</f>
        <v>F</v>
      </c>
      <c r="I1811" s="1">
        <v>3</v>
      </c>
    </row>
    <row r="1812" spans="1:9" x14ac:dyDescent="0.55000000000000004">
      <c r="A1812" s="1">
        <v>59</v>
      </c>
      <c r="B1812" t="s">
        <v>596</v>
      </c>
      <c r="C1812" s="1" t="s">
        <v>1</v>
      </c>
      <c r="D1812" s="1">
        <v>2</v>
      </c>
      <c r="E1812" s="1" t="s">
        <v>180</v>
      </c>
      <c r="F1812">
        <v>2</v>
      </c>
      <c r="G1812" t="str">
        <f>+VLOOKUP(bloque3_2[[#This Row],[niño]],BD.niños[[Código]:[sexo]],6,FALSE)</f>
        <v>7 y 8</v>
      </c>
      <c r="H1812" t="str">
        <f>+VLOOKUP(bloque3_2[[#This Row],[niño]],BD.niños[[Código]:[sexo]],7,FALSE)</f>
        <v>F</v>
      </c>
      <c r="I1812" s="1">
        <v>3</v>
      </c>
    </row>
    <row r="1813" spans="1:9" x14ac:dyDescent="0.55000000000000004">
      <c r="A1813" s="1">
        <v>59</v>
      </c>
      <c r="B1813" t="s">
        <v>596</v>
      </c>
      <c r="C1813" s="1" t="s">
        <v>1</v>
      </c>
      <c r="D1813" s="1">
        <v>2</v>
      </c>
      <c r="E1813" s="1" t="s">
        <v>234</v>
      </c>
      <c r="F1813">
        <v>2</v>
      </c>
      <c r="G1813" t="str">
        <f>+VLOOKUP(bloque3_2[[#This Row],[niño]],BD.niños[[Código]:[sexo]],6,FALSE)</f>
        <v>9 y 10</v>
      </c>
      <c r="H1813" t="str">
        <f>+VLOOKUP(bloque3_2[[#This Row],[niño]],BD.niños[[Código]:[sexo]],7,FALSE)</f>
        <v>M</v>
      </c>
      <c r="I1813" s="1">
        <v>3</v>
      </c>
    </row>
    <row r="1814" spans="1:9" x14ac:dyDescent="0.55000000000000004">
      <c r="A1814" s="1">
        <v>59</v>
      </c>
      <c r="B1814" t="s">
        <v>596</v>
      </c>
      <c r="C1814" s="1" t="s">
        <v>1</v>
      </c>
      <c r="D1814" s="1">
        <v>2</v>
      </c>
      <c r="E1814" s="1" t="s">
        <v>238</v>
      </c>
      <c r="F1814">
        <v>2</v>
      </c>
      <c r="G1814" t="str">
        <f>+VLOOKUP(bloque3_2[[#This Row],[niño]],BD.niños[[Código]:[sexo]],6,FALSE)</f>
        <v>9 y 10</v>
      </c>
      <c r="H1814" t="str">
        <f>+VLOOKUP(bloque3_2[[#This Row],[niño]],BD.niños[[Código]:[sexo]],7,FALSE)</f>
        <v>M</v>
      </c>
      <c r="I1814" s="1">
        <v>3</v>
      </c>
    </row>
    <row r="1815" spans="1:9" x14ac:dyDescent="0.55000000000000004">
      <c r="A1815" s="1">
        <v>59</v>
      </c>
      <c r="B1815" t="s">
        <v>596</v>
      </c>
      <c r="C1815" s="1" t="s">
        <v>1</v>
      </c>
      <c r="D1815" s="1">
        <v>2</v>
      </c>
      <c r="E1815" s="1" t="s">
        <v>241</v>
      </c>
      <c r="F1815">
        <v>2</v>
      </c>
      <c r="G1815" t="str">
        <f>+VLOOKUP(bloque3_2[[#This Row],[niño]],BD.niños[[Código]:[sexo]],6,FALSE)</f>
        <v>9 y 10</v>
      </c>
      <c r="H1815" t="str">
        <f>+VLOOKUP(bloque3_2[[#This Row],[niño]],BD.niños[[Código]:[sexo]],7,FALSE)</f>
        <v>F</v>
      </c>
      <c r="I1815" s="1">
        <v>3</v>
      </c>
    </row>
    <row r="1816" spans="1:9" x14ac:dyDescent="0.55000000000000004">
      <c r="A1816" s="1">
        <v>59</v>
      </c>
      <c r="B1816" t="s">
        <v>596</v>
      </c>
      <c r="C1816" s="1" t="s">
        <v>1</v>
      </c>
      <c r="D1816" s="1">
        <v>2</v>
      </c>
      <c r="E1816" s="1" t="s">
        <v>245</v>
      </c>
      <c r="F1816">
        <v>2</v>
      </c>
      <c r="G1816" t="str">
        <f>+VLOOKUP(bloque3_2[[#This Row],[niño]],BD.niños[[Código]:[sexo]],6,FALSE)</f>
        <v>7 y 8</v>
      </c>
      <c r="H1816" t="str">
        <f>+VLOOKUP(bloque3_2[[#This Row],[niño]],BD.niños[[Código]:[sexo]],7,FALSE)</f>
        <v>M</v>
      </c>
      <c r="I1816" s="1">
        <v>3</v>
      </c>
    </row>
    <row r="1817" spans="1:9" x14ac:dyDescent="0.55000000000000004">
      <c r="A1817" s="1">
        <v>59</v>
      </c>
      <c r="B1817" t="s">
        <v>596</v>
      </c>
      <c r="C1817" s="1" t="s">
        <v>1</v>
      </c>
      <c r="D1817" s="1">
        <v>2</v>
      </c>
      <c r="E1817" s="1" t="s">
        <v>249</v>
      </c>
      <c r="F1817">
        <v>2</v>
      </c>
      <c r="G1817" t="str">
        <f>+VLOOKUP(bloque3_2[[#This Row],[niño]],BD.niños[[Código]:[sexo]],6,FALSE)</f>
        <v>5 y 6</v>
      </c>
      <c r="H1817" t="str">
        <f>+VLOOKUP(bloque3_2[[#This Row],[niño]],BD.niños[[Código]:[sexo]],7,FALSE)</f>
        <v>M</v>
      </c>
      <c r="I1817" s="1">
        <v>3</v>
      </c>
    </row>
    <row r="1818" spans="1:9" x14ac:dyDescent="0.55000000000000004">
      <c r="A1818" s="1">
        <v>59</v>
      </c>
      <c r="B1818" t="s">
        <v>596</v>
      </c>
      <c r="C1818" s="1" t="s">
        <v>1</v>
      </c>
      <c r="D1818" s="1">
        <v>2</v>
      </c>
      <c r="E1818" s="1" t="s">
        <v>253</v>
      </c>
      <c r="F1818">
        <v>2</v>
      </c>
      <c r="G1818" t="str">
        <f>+VLOOKUP(bloque3_2[[#This Row],[niño]],BD.niños[[Código]:[sexo]],6,FALSE)</f>
        <v>7 y 8</v>
      </c>
      <c r="H1818" t="str">
        <f>+VLOOKUP(bloque3_2[[#This Row],[niño]],BD.niños[[Código]:[sexo]],7,FALSE)</f>
        <v>M</v>
      </c>
      <c r="I1818" s="1">
        <v>3</v>
      </c>
    </row>
    <row r="1819" spans="1:9" x14ac:dyDescent="0.55000000000000004">
      <c r="A1819" s="1">
        <v>59</v>
      </c>
      <c r="B1819" t="s">
        <v>596</v>
      </c>
      <c r="C1819" s="1" t="s">
        <v>1</v>
      </c>
      <c r="D1819" s="1">
        <v>2</v>
      </c>
      <c r="E1819" s="1" t="s">
        <v>257</v>
      </c>
      <c r="F1819">
        <v>2</v>
      </c>
      <c r="G1819" t="str">
        <f>+VLOOKUP(bloque3_2[[#This Row],[niño]],BD.niños[[Código]:[sexo]],6,FALSE)</f>
        <v>7 y 8</v>
      </c>
      <c r="H1819" t="str">
        <f>+VLOOKUP(bloque3_2[[#This Row],[niño]],BD.niños[[Código]:[sexo]],7,FALSE)</f>
        <v>M</v>
      </c>
      <c r="I1819" s="1">
        <v>3</v>
      </c>
    </row>
    <row r="1820" spans="1:9" x14ac:dyDescent="0.55000000000000004">
      <c r="A1820" s="1">
        <v>59</v>
      </c>
      <c r="B1820" t="s">
        <v>596</v>
      </c>
      <c r="C1820" s="1" t="s">
        <v>1</v>
      </c>
      <c r="D1820" s="1">
        <v>2</v>
      </c>
      <c r="E1820" s="1" t="s">
        <v>299</v>
      </c>
      <c r="F1820">
        <v>2</v>
      </c>
      <c r="G1820" t="str">
        <f>+VLOOKUP(bloque3_2[[#This Row],[niño]],BD.niños[[Código]:[sexo]],6,FALSE)</f>
        <v>7 y 8</v>
      </c>
      <c r="H1820" t="str">
        <f>+VLOOKUP(bloque3_2[[#This Row],[niño]],BD.niños[[Código]:[sexo]],7,FALSE)</f>
        <v>M</v>
      </c>
      <c r="I1820" s="1">
        <v>3</v>
      </c>
    </row>
    <row r="1821" spans="1:9" x14ac:dyDescent="0.55000000000000004">
      <c r="A1821" s="1">
        <v>59</v>
      </c>
      <c r="B1821" t="s">
        <v>596</v>
      </c>
      <c r="C1821" s="1" t="s">
        <v>1</v>
      </c>
      <c r="D1821" s="1">
        <v>2</v>
      </c>
      <c r="E1821" s="1" t="s">
        <v>301</v>
      </c>
      <c r="F1821">
        <v>2</v>
      </c>
      <c r="G1821" t="str">
        <f>+VLOOKUP(bloque3_2[[#This Row],[niño]],BD.niños[[Código]:[sexo]],6,FALSE)</f>
        <v>5 y 6</v>
      </c>
      <c r="H1821" t="str">
        <f>+VLOOKUP(bloque3_2[[#This Row],[niño]],BD.niños[[Código]:[sexo]],7,FALSE)</f>
        <v>M</v>
      </c>
      <c r="I1821" s="1">
        <v>3</v>
      </c>
    </row>
    <row r="1822" spans="1:9" x14ac:dyDescent="0.55000000000000004">
      <c r="A1822" s="1">
        <v>59</v>
      </c>
      <c r="B1822" t="s">
        <v>596</v>
      </c>
      <c r="C1822" s="1" t="s">
        <v>1</v>
      </c>
      <c r="D1822" s="1">
        <v>2</v>
      </c>
      <c r="E1822" s="1" t="s">
        <v>305</v>
      </c>
      <c r="F1822">
        <v>2</v>
      </c>
      <c r="G1822" t="str">
        <f>+VLOOKUP(bloque3_2[[#This Row],[niño]],BD.niños[[Código]:[sexo]],6,FALSE)</f>
        <v>7 y 8</v>
      </c>
      <c r="H1822" t="str">
        <f>+VLOOKUP(bloque3_2[[#This Row],[niño]],BD.niños[[Código]:[sexo]],7,FALSE)</f>
        <v>M</v>
      </c>
      <c r="I1822" s="1">
        <v>3</v>
      </c>
    </row>
    <row r="1823" spans="1:9" x14ac:dyDescent="0.55000000000000004">
      <c r="A1823" s="1">
        <v>59</v>
      </c>
      <c r="B1823" t="s">
        <v>596</v>
      </c>
      <c r="C1823" s="1" t="s">
        <v>1</v>
      </c>
      <c r="D1823" s="1">
        <v>2</v>
      </c>
      <c r="E1823" s="1" t="s">
        <v>308</v>
      </c>
      <c r="F1823">
        <v>2</v>
      </c>
      <c r="G1823" t="str">
        <f>+VLOOKUP(bloque3_2[[#This Row],[niño]],BD.niños[[Código]:[sexo]],6,FALSE)</f>
        <v>9 y 10</v>
      </c>
      <c r="H1823" t="str">
        <f>+VLOOKUP(bloque3_2[[#This Row],[niño]],BD.niños[[Código]:[sexo]],7,FALSE)</f>
        <v>M</v>
      </c>
      <c r="I1823" s="1">
        <v>3</v>
      </c>
    </row>
    <row r="1824" spans="1:9" x14ac:dyDescent="0.55000000000000004">
      <c r="A1824" s="1">
        <v>59</v>
      </c>
      <c r="B1824" t="s">
        <v>596</v>
      </c>
      <c r="C1824" s="1" t="s">
        <v>1</v>
      </c>
      <c r="D1824" s="1">
        <v>2</v>
      </c>
      <c r="E1824" s="1" t="s">
        <v>311</v>
      </c>
      <c r="F1824">
        <v>2</v>
      </c>
      <c r="G1824" t="str">
        <f>+VLOOKUP(bloque3_2[[#This Row],[niño]],BD.niños[[Código]:[sexo]],6,FALSE)</f>
        <v>9 y 10</v>
      </c>
      <c r="H1824" t="str">
        <f>+VLOOKUP(bloque3_2[[#This Row],[niño]],BD.niños[[Código]:[sexo]],7,FALSE)</f>
        <v>M</v>
      </c>
      <c r="I1824" s="1">
        <v>3</v>
      </c>
    </row>
    <row r="1825" spans="1:9" x14ac:dyDescent="0.55000000000000004">
      <c r="A1825" s="1">
        <v>59</v>
      </c>
      <c r="B1825" t="s">
        <v>596</v>
      </c>
      <c r="C1825" s="1" t="s">
        <v>1</v>
      </c>
      <c r="D1825" s="1">
        <v>2</v>
      </c>
      <c r="E1825" s="1" t="s">
        <v>314</v>
      </c>
      <c r="F1825">
        <v>2</v>
      </c>
      <c r="G1825" t="str">
        <f>+VLOOKUP(bloque3_2[[#This Row],[niño]],BD.niños[[Código]:[sexo]],6,FALSE)</f>
        <v>9 y 10</v>
      </c>
      <c r="H1825" t="str">
        <f>+VLOOKUP(bloque3_2[[#This Row],[niño]],BD.niños[[Código]:[sexo]],7,FALSE)</f>
        <v>M</v>
      </c>
      <c r="I1825" s="1">
        <v>3</v>
      </c>
    </row>
    <row r="1826" spans="1:9" x14ac:dyDescent="0.55000000000000004">
      <c r="A1826" s="1">
        <v>59</v>
      </c>
      <c r="B1826" t="s">
        <v>596</v>
      </c>
      <c r="C1826" s="1" t="s">
        <v>1</v>
      </c>
      <c r="D1826" s="1">
        <v>2</v>
      </c>
      <c r="E1826" s="1" t="s">
        <v>372</v>
      </c>
      <c r="F1826">
        <v>2</v>
      </c>
      <c r="G1826" t="str">
        <f>+VLOOKUP(bloque3_2[[#This Row],[niño]],BD.niños[[Código]:[sexo]],6,FALSE)</f>
        <v>9 y 10</v>
      </c>
      <c r="H1826" t="str">
        <f>+VLOOKUP(bloque3_2[[#This Row],[niño]],BD.niños[[Código]:[sexo]],7,FALSE)</f>
        <v>M</v>
      </c>
      <c r="I1826" s="1">
        <v>3</v>
      </c>
    </row>
    <row r="1827" spans="1:9" x14ac:dyDescent="0.55000000000000004">
      <c r="A1827" s="1">
        <v>59</v>
      </c>
      <c r="B1827" t="s">
        <v>596</v>
      </c>
      <c r="C1827" s="1" t="s">
        <v>1</v>
      </c>
      <c r="D1827" s="1">
        <v>2</v>
      </c>
      <c r="E1827" s="1" t="s">
        <v>337</v>
      </c>
      <c r="F1827">
        <v>2</v>
      </c>
      <c r="G1827" t="str">
        <f>+VLOOKUP(bloque3_2[[#This Row],[niño]],BD.niños[[Código]:[sexo]],6,FALSE)</f>
        <v>7 y 8</v>
      </c>
      <c r="H1827" t="str">
        <f>+VLOOKUP(bloque3_2[[#This Row],[niño]],BD.niños[[Código]:[sexo]],7,FALSE)</f>
        <v>M</v>
      </c>
      <c r="I1827" s="1">
        <v>3</v>
      </c>
    </row>
    <row r="1828" spans="1:9" x14ac:dyDescent="0.55000000000000004">
      <c r="A1828" s="1">
        <v>59</v>
      </c>
      <c r="B1828" t="s">
        <v>596</v>
      </c>
      <c r="C1828" s="1" t="s">
        <v>1</v>
      </c>
      <c r="D1828" s="1">
        <v>2</v>
      </c>
      <c r="E1828" s="1" t="s">
        <v>341</v>
      </c>
      <c r="F1828">
        <v>2</v>
      </c>
      <c r="G1828" t="str">
        <f>+VLOOKUP(bloque3_2[[#This Row],[niño]],BD.niños[[Código]:[sexo]],6,FALSE)</f>
        <v>7 y 8</v>
      </c>
      <c r="H1828" t="str">
        <f>+VLOOKUP(bloque3_2[[#This Row],[niño]],BD.niños[[Código]:[sexo]],7,FALSE)</f>
        <v>F</v>
      </c>
      <c r="I1828" s="1">
        <v>3</v>
      </c>
    </row>
    <row r="1829" spans="1:9" x14ac:dyDescent="0.55000000000000004">
      <c r="A1829" s="1">
        <v>59</v>
      </c>
      <c r="B1829" t="s">
        <v>596</v>
      </c>
      <c r="C1829" s="1" t="s">
        <v>1</v>
      </c>
      <c r="D1829" s="1">
        <v>2</v>
      </c>
      <c r="E1829" s="1" t="s">
        <v>344</v>
      </c>
      <c r="F1829">
        <v>2</v>
      </c>
      <c r="G1829" t="str">
        <f>+VLOOKUP(bloque3_2[[#This Row],[niño]],BD.niños[[Código]:[sexo]],6,FALSE)</f>
        <v>5 y 6</v>
      </c>
      <c r="H1829" t="str">
        <f>+VLOOKUP(bloque3_2[[#This Row],[niño]],BD.niños[[Código]:[sexo]],7,FALSE)</f>
        <v>F</v>
      </c>
      <c r="I1829" s="1">
        <v>3</v>
      </c>
    </row>
    <row r="1830" spans="1:9" x14ac:dyDescent="0.55000000000000004">
      <c r="A1830" s="1">
        <v>59</v>
      </c>
      <c r="B1830" t="s">
        <v>596</v>
      </c>
      <c r="C1830" s="1" t="s">
        <v>1</v>
      </c>
      <c r="D1830" s="1">
        <v>2</v>
      </c>
      <c r="E1830" s="1" t="s">
        <v>348</v>
      </c>
      <c r="F1830">
        <v>2</v>
      </c>
      <c r="G1830" t="str">
        <f>+VLOOKUP(bloque3_2[[#This Row],[niño]],BD.niños[[Código]:[sexo]],6,FALSE)</f>
        <v>5 y 6</v>
      </c>
      <c r="H1830" t="str">
        <f>+VLOOKUP(bloque3_2[[#This Row],[niño]],BD.niños[[Código]:[sexo]],7,FALSE)</f>
        <v>M</v>
      </c>
      <c r="I1830" s="1">
        <v>3</v>
      </c>
    </row>
    <row r="1831" spans="1:9" x14ac:dyDescent="0.55000000000000004">
      <c r="A1831" s="1">
        <v>60</v>
      </c>
      <c r="B1831" t="s">
        <v>597</v>
      </c>
      <c r="C1831" s="1" t="s">
        <v>1</v>
      </c>
      <c r="D1831" s="1">
        <v>2</v>
      </c>
      <c r="E1831" s="1" t="s">
        <v>89</v>
      </c>
      <c r="F1831">
        <v>2</v>
      </c>
      <c r="G1831" t="str">
        <f>+VLOOKUP(bloque3_2[[#This Row],[niño]],BD.niños[[Código]:[sexo]],6,FALSE)</f>
        <v>9 y 10</v>
      </c>
      <c r="H1831" t="str">
        <f>+VLOOKUP(bloque3_2[[#This Row],[niño]],BD.niños[[Código]:[sexo]],7,FALSE)</f>
        <v>F</v>
      </c>
      <c r="I1831" s="1">
        <v>3</v>
      </c>
    </row>
    <row r="1832" spans="1:9" x14ac:dyDescent="0.55000000000000004">
      <c r="A1832" s="1">
        <v>60</v>
      </c>
      <c r="B1832" t="s">
        <v>597</v>
      </c>
      <c r="C1832" s="1" t="s">
        <v>1</v>
      </c>
      <c r="D1832" s="1">
        <v>2</v>
      </c>
      <c r="E1832" s="1" t="s">
        <v>93</v>
      </c>
      <c r="F1832">
        <v>2</v>
      </c>
      <c r="G1832" t="str">
        <f>+VLOOKUP(bloque3_2[[#This Row],[niño]],BD.niños[[Código]:[sexo]],6,FALSE)</f>
        <v>9 y 10</v>
      </c>
      <c r="H1832" t="str">
        <f>+VLOOKUP(bloque3_2[[#This Row],[niño]],BD.niños[[Código]:[sexo]],7,FALSE)</f>
        <v>F</v>
      </c>
      <c r="I1832" s="1">
        <v>3</v>
      </c>
    </row>
    <row r="1833" spans="1:9" x14ac:dyDescent="0.55000000000000004">
      <c r="A1833" s="1">
        <v>60</v>
      </c>
      <c r="B1833" t="s">
        <v>597</v>
      </c>
      <c r="C1833" s="1" t="s">
        <v>1</v>
      </c>
      <c r="D1833" s="1">
        <v>2</v>
      </c>
      <c r="E1833" s="1" t="s">
        <v>97</v>
      </c>
      <c r="F1833">
        <v>2</v>
      </c>
      <c r="G1833" t="str">
        <f>+VLOOKUP(bloque3_2[[#This Row],[niño]],BD.niños[[Código]:[sexo]],6,FALSE)</f>
        <v>9 y 10</v>
      </c>
      <c r="H1833" t="str">
        <f>+VLOOKUP(bloque3_2[[#This Row],[niño]],BD.niños[[Código]:[sexo]],7,FALSE)</f>
        <v>F</v>
      </c>
      <c r="I1833" s="1">
        <v>3</v>
      </c>
    </row>
    <row r="1834" spans="1:9" x14ac:dyDescent="0.55000000000000004">
      <c r="A1834" s="1">
        <v>60</v>
      </c>
      <c r="B1834" t="s">
        <v>597</v>
      </c>
      <c r="C1834" s="1" t="s">
        <v>1</v>
      </c>
      <c r="D1834" s="1">
        <v>2</v>
      </c>
      <c r="E1834" s="1" t="s">
        <v>101</v>
      </c>
      <c r="F1834">
        <v>2</v>
      </c>
      <c r="G1834" t="str">
        <f>+VLOOKUP(bloque3_2[[#This Row],[niño]],BD.niños[[Código]:[sexo]],6,FALSE)</f>
        <v>9 y 10</v>
      </c>
      <c r="H1834" t="str">
        <f>+VLOOKUP(bloque3_2[[#This Row],[niño]],BD.niños[[Código]:[sexo]],7,FALSE)</f>
        <v>F</v>
      </c>
      <c r="I1834" s="1">
        <v>3</v>
      </c>
    </row>
    <row r="1835" spans="1:9" x14ac:dyDescent="0.55000000000000004">
      <c r="A1835" s="1">
        <v>60</v>
      </c>
      <c r="B1835" t="s">
        <v>597</v>
      </c>
      <c r="C1835" s="1" t="s">
        <v>1</v>
      </c>
      <c r="D1835" s="1">
        <v>2</v>
      </c>
      <c r="E1835" s="1" t="s">
        <v>150</v>
      </c>
      <c r="F1835">
        <v>2</v>
      </c>
      <c r="G1835" t="str">
        <f>+VLOOKUP(bloque3_2[[#This Row],[niño]],BD.niños[[Código]:[sexo]],6,FALSE)</f>
        <v>5 y 6</v>
      </c>
      <c r="H1835" t="str">
        <f>+VLOOKUP(bloque3_2[[#This Row],[niño]],BD.niños[[Código]:[sexo]],7,FALSE)</f>
        <v>F</v>
      </c>
      <c r="I1835" s="1">
        <v>3</v>
      </c>
    </row>
    <row r="1836" spans="1:9" x14ac:dyDescent="0.55000000000000004">
      <c r="A1836" s="1">
        <v>60</v>
      </c>
      <c r="B1836" t="s">
        <v>597</v>
      </c>
      <c r="C1836" s="1" t="s">
        <v>1</v>
      </c>
      <c r="D1836" s="1">
        <v>2</v>
      </c>
      <c r="E1836" s="1" t="s">
        <v>153</v>
      </c>
      <c r="F1836">
        <v>2</v>
      </c>
      <c r="G1836" t="str">
        <f>+VLOOKUP(bloque3_2[[#This Row],[niño]],BD.niños[[Código]:[sexo]],6,FALSE)</f>
        <v>7 y 8</v>
      </c>
      <c r="H1836" t="str">
        <f>+VLOOKUP(bloque3_2[[#This Row],[niño]],BD.niños[[Código]:[sexo]],7,FALSE)</f>
        <v>M</v>
      </c>
      <c r="I1836" s="1">
        <v>3</v>
      </c>
    </row>
    <row r="1837" spans="1:9" x14ac:dyDescent="0.55000000000000004">
      <c r="A1837" s="1">
        <v>60</v>
      </c>
      <c r="B1837" t="s">
        <v>597</v>
      </c>
      <c r="C1837" s="1" t="s">
        <v>1</v>
      </c>
      <c r="D1837" s="1">
        <v>2</v>
      </c>
      <c r="E1837" s="1" t="s">
        <v>157</v>
      </c>
      <c r="F1837">
        <v>1</v>
      </c>
      <c r="G1837" t="str">
        <f>+VLOOKUP(bloque3_2[[#This Row],[niño]],BD.niños[[Código]:[sexo]],6,FALSE)</f>
        <v>7 y 8</v>
      </c>
      <c r="H1837" t="str">
        <f>+VLOOKUP(bloque3_2[[#This Row],[niño]],BD.niños[[Código]:[sexo]],7,FALSE)</f>
        <v>M</v>
      </c>
      <c r="I1837" s="1">
        <v>3</v>
      </c>
    </row>
    <row r="1838" spans="1:9" x14ac:dyDescent="0.55000000000000004">
      <c r="A1838" s="1">
        <v>60</v>
      </c>
      <c r="B1838" t="s">
        <v>597</v>
      </c>
      <c r="C1838" s="1" t="s">
        <v>1</v>
      </c>
      <c r="D1838" s="1">
        <v>2</v>
      </c>
      <c r="E1838" s="1" t="s">
        <v>164</v>
      </c>
      <c r="F1838">
        <v>2</v>
      </c>
      <c r="G1838" t="str">
        <f>+VLOOKUP(bloque3_2[[#This Row],[niño]],BD.niños[[Código]:[sexo]],6,FALSE)</f>
        <v>5 y 6</v>
      </c>
      <c r="H1838" t="str">
        <f>+VLOOKUP(bloque3_2[[#This Row],[niño]],BD.niños[[Código]:[sexo]],7,FALSE)</f>
        <v>M</v>
      </c>
      <c r="I1838" s="1">
        <v>3</v>
      </c>
    </row>
    <row r="1839" spans="1:9" x14ac:dyDescent="0.55000000000000004">
      <c r="A1839" s="1">
        <v>60</v>
      </c>
      <c r="B1839" t="s">
        <v>597</v>
      </c>
      <c r="C1839" s="1" t="s">
        <v>1</v>
      </c>
      <c r="D1839" s="1">
        <v>2</v>
      </c>
      <c r="E1839" s="1" t="s">
        <v>165</v>
      </c>
      <c r="F1839">
        <v>2</v>
      </c>
      <c r="G1839" t="str">
        <f>+VLOOKUP(bloque3_2[[#This Row],[niño]],BD.niños[[Código]:[sexo]],6,FALSE)</f>
        <v>5 y 6</v>
      </c>
      <c r="H1839" t="str">
        <f>+VLOOKUP(bloque3_2[[#This Row],[niño]],BD.niños[[Código]:[sexo]],7,FALSE)</f>
        <v>M</v>
      </c>
      <c r="I1839" s="1">
        <v>3</v>
      </c>
    </row>
    <row r="1840" spans="1:9" x14ac:dyDescent="0.55000000000000004">
      <c r="A1840" s="1">
        <v>60</v>
      </c>
      <c r="B1840" t="s">
        <v>597</v>
      </c>
      <c r="C1840" s="1" t="s">
        <v>1</v>
      </c>
      <c r="D1840" s="1">
        <v>2</v>
      </c>
      <c r="E1840" s="1" t="s">
        <v>168</v>
      </c>
      <c r="F1840">
        <v>2</v>
      </c>
      <c r="G1840" t="str">
        <f>+VLOOKUP(bloque3_2[[#This Row],[niño]],BD.niños[[Código]:[sexo]],6,FALSE)</f>
        <v>7 y 8</v>
      </c>
      <c r="H1840" t="str">
        <f>+VLOOKUP(bloque3_2[[#This Row],[niño]],BD.niños[[Código]:[sexo]],7,FALSE)</f>
        <v>F</v>
      </c>
      <c r="I1840" s="1">
        <v>3</v>
      </c>
    </row>
    <row r="1841" spans="1:9" x14ac:dyDescent="0.55000000000000004">
      <c r="A1841" s="1">
        <v>60</v>
      </c>
      <c r="B1841" t="s">
        <v>597</v>
      </c>
      <c r="C1841" s="1" t="s">
        <v>1</v>
      </c>
      <c r="D1841" s="1">
        <v>2</v>
      </c>
      <c r="E1841" s="1" t="s">
        <v>172</v>
      </c>
      <c r="F1841">
        <v>2</v>
      </c>
      <c r="G1841" t="str">
        <f>+VLOOKUP(bloque3_2[[#This Row],[niño]],BD.niños[[Código]:[sexo]],6,FALSE)</f>
        <v>7 y 8</v>
      </c>
      <c r="H1841" t="str">
        <f>+VLOOKUP(bloque3_2[[#This Row],[niño]],BD.niños[[Código]:[sexo]],7,FALSE)</f>
        <v>F</v>
      </c>
      <c r="I1841" s="1">
        <v>3</v>
      </c>
    </row>
    <row r="1842" spans="1:9" x14ac:dyDescent="0.55000000000000004">
      <c r="A1842" s="1">
        <v>60</v>
      </c>
      <c r="B1842" t="s">
        <v>597</v>
      </c>
      <c r="C1842" s="1" t="s">
        <v>1</v>
      </c>
      <c r="D1842" s="1">
        <v>2</v>
      </c>
      <c r="E1842" s="1" t="s">
        <v>176</v>
      </c>
      <c r="F1842">
        <v>2</v>
      </c>
      <c r="G1842" t="str">
        <f>+VLOOKUP(bloque3_2[[#This Row],[niño]],BD.niños[[Código]:[sexo]],6,FALSE)</f>
        <v>5 y 6</v>
      </c>
      <c r="H1842" t="str">
        <f>+VLOOKUP(bloque3_2[[#This Row],[niño]],BD.niños[[Código]:[sexo]],7,FALSE)</f>
        <v>F</v>
      </c>
      <c r="I1842" s="1">
        <v>3</v>
      </c>
    </row>
    <row r="1843" spans="1:9" x14ac:dyDescent="0.55000000000000004">
      <c r="A1843" s="1">
        <v>60</v>
      </c>
      <c r="B1843" t="s">
        <v>597</v>
      </c>
      <c r="C1843" s="1" t="s">
        <v>1</v>
      </c>
      <c r="D1843" s="1">
        <v>2</v>
      </c>
      <c r="E1843" s="1" t="s">
        <v>180</v>
      </c>
      <c r="F1843">
        <v>2</v>
      </c>
      <c r="G1843" t="str">
        <f>+VLOOKUP(bloque3_2[[#This Row],[niño]],BD.niños[[Código]:[sexo]],6,FALSE)</f>
        <v>7 y 8</v>
      </c>
      <c r="H1843" t="str">
        <f>+VLOOKUP(bloque3_2[[#This Row],[niño]],BD.niños[[Código]:[sexo]],7,FALSE)</f>
        <v>F</v>
      </c>
      <c r="I1843" s="1">
        <v>3</v>
      </c>
    </row>
    <row r="1844" spans="1:9" x14ac:dyDescent="0.55000000000000004">
      <c r="A1844" s="1">
        <v>60</v>
      </c>
      <c r="B1844" t="s">
        <v>597</v>
      </c>
      <c r="C1844" s="1" t="s">
        <v>1</v>
      </c>
      <c r="D1844" s="1">
        <v>2</v>
      </c>
      <c r="E1844" s="1" t="s">
        <v>234</v>
      </c>
      <c r="F1844">
        <v>2</v>
      </c>
      <c r="G1844" t="str">
        <f>+VLOOKUP(bloque3_2[[#This Row],[niño]],BD.niños[[Código]:[sexo]],6,FALSE)</f>
        <v>9 y 10</v>
      </c>
      <c r="H1844" t="str">
        <f>+VLOOKUP(bloque3_2[[#This Row],[niño]],BD.niños[[Código]:[sexo]],7,FALSE)</f>
        <v>M</v>
      </c>
      <c r="I1844" s="1">
        <v>3</v>
      </c>
    </row>
    <row r="1845" spans="1:9" x14ac:dyDescent="0.55000000000000004">
      <c r="A1845" s="1">
        <v>60</v>
      </c>
      <c r="B1845" t="s">
        <v>597</v>
      </c>
      <c r="C1845" s="1" t="s">
        <v>1</v>
      </c>
      <c r="D1845" s="1">
        <v>2</v>
      </c>
      <c r="E1845" s="1" t="s">
        <v>238</v>
      </c>
      <c r="F1845">
        <v>2</v>
      </c>
      <c r="G1845" t="str">
        <f>+VLOOKUP(bloque3_2[[#This Row],[niño]],BD.niños[[Código]:[sexo]],6,FALSE)</f>
        <v>9 y 10</v>
      </c>
      <c r="H1845" t="str">
        <f>+VLOOKUP(bloque3_2[[#This Row],[niño]],BD.niños[[Código]:[sexo]],7,FALSE)</f>
        <v>M</v>
      </c>
      <c r="I1845" s="1">
        <v>3</v>
      </c>
    </row>
    <row r="1846" spans="1:9" x14ac:dyDescent="0.55000000000000004">
      <c r="A1846" s="1">
        <v>60</v>
      </c>
      <c r="B1846" t="s">
        <v>597</v>
      </c>
      <c r="C1846" s="1" t="s">
        <v>1</v>
      </c>
      <c r="D1846" s="1">
        <v>2</v>
      </c>
      <c r="E1846" s="1" t="s">
        <v>241</v>
      </c>
      <c r="F1846">
        <v>2</v>
      </c>
      <c r="G1846" t="str">
        <f>+VLOOKUP(bloque3_2[[#This Row],[niño]],BD.niños[[Código]:[sexo]],6,FALSE)</f>
        <v>9 y 10</v>
      </c>
      <c r="H1846" t="str">
        <f>+VLOOKUP(bloque3_2[[#This Row],[niño]],BD.niños[[Código]:[sexo]],7,FALSE)</f>
        <v>F</v>
      </c>
      <c r="I1846" s="1">
        <v>3</v>
      </c>
    </row>
    <row r="1847" spans="1:9" x14ac:dyDescent="0.55000000000000004">
      <c r="A1847" s="1">
        <v>60</v>
      </c>
      <c r="B1847" t="s">
        <v>597</v>
      </c>
      <c r="C1847" s="1" t="s">
        <v>1</v>
      </c>
      <c r="D1847" s="1">
        <v>2</v>
      </c>
      <c r="E1847" s="1" t="s">
        <v>245</v>
      </c>
      <c r="F1847">
        <v>2</v>
      </c>
      <c r="G1847" t="str">
        <f>+VLOOKUP(bloque3_2[[#This Row],[niño]],BD.niños[[Código]:[sexo]],6,FALSE)</f>
        <v>7 y 8</v>
      </c>
      <c r="H1847" t="str">
        <f>+VLOOKUP(bloque3_2[[#This Row],[niño]],BD.niños[[Código]:[sexo]],7,FALSE)</f>
        <v>M</v>
      </c>
      <c r="I1847" s="1">
        <v>3</v>
      </c>
    </row>
    <row r="1848" spans="1:9" x14ac:dyDescent="0.55000000000000004">
      <c r="A1848" s="1">
        <v>60</v>
      </c>
      <c r="B1848" t="s">
        <v>597</v>
      </c>
      <c r="C1848" s="1" t="s">
        <v>1</v>
      </c>
      <c r="D1848" s="1">
        <v>2</v>
      </c>
      <c r="E1848" s="1" t="s">
        <v>249</v>
      </c>
      <c r="F1848">
        <v>2</v>
      </c>
      <c r="G1848" t="str">
        <f>+VLOOKUP(bloque3_2[[#This Row],[niño]],BD.niños[[Código]:[sexo]],6,FALSE)</f>
        <v>5 y 6</v>
      </c>
      <c r="H1848" t="str">
        <f>+VLOOKUP(bloque3_2[[#This Row],[niño]],BD.niños[[Código]:[sexo]],7,FALSE)</f>
        <v>M</v>
      </c>
      <c r="I1848" s="1">
        <v>3</v>
      </c>
    </row>
    <row r="1849" spans="1:9" x14ac:dyDescent="0.55000000000000004">
      <c r="A1849" s="1">
        <v>60</v>
      </c>
      <c r="B1849" t="s">
        <v>597</v>
      </c>
      <c r="C1849" s="1" t="s">
        <v>1</v>
      </c>
      <c r="D1849" s="1">
        <v>2</v>
      </c>
      <c r="E1849" s="1" t="s">
        <v>253</v>
      </c>
      <c r="F1849">
        <v>2</v>
      </c>
      <c r="G1849" t="str">
        <f>+VLOOKUP(bloque3_2[[#This Row],[niño]],BD.niños[[Código]:[sexo]],6,FALSE)</f>
        <v>7 y 8</v>
      </c>
      <c r="H1849" t="str">
        <f>+VLOOKUP(bloque3_2[[#This Row],[niño]],BD.niños[[Código]:[sexo]],7,FALSE)</f>
        <v>M</v>
      </c>
      <c r="I1849" s="1">
        <v>3</v>
      </c>
    </row>
    <row r="1850" spans="1:9" x14ac:dyDescent="0.55000000000000004">
      <c r="A1850" s="1">
        <v>60</v>
      </c>
      <c r="B1850" t="s">
        <v>597</v>
      </c>
      <c r="C1850" s="1" t="s">
        <v>1</v>
      </c>
      <c r="D1850" s="1">
        <v>2</v>
      </c>
      <c r="E1850" s="1" t="s">
        <v>257</v>
      </c>
      <c r="F1850">
        <v>2</v>
      </c>
      <c r="G1850" t="str">
        <f>+VLOOKUP(bloque3_2[[#This Row],[niño]],BD.niños[[Código]:[sexo]],6,FALSE)</f>
        <v>7 y 8</v>
      </c>
      <c r="H1850" t="str">
        <f>+VLOOKUP(bloque3_2[[#This Row],[niño]],BD.niños[[Código]:[sexo]],7,FALSE)</f>
        <v>M</v>
      </c>
      <c r="I1850" s="1">
        <v>3</v>
      </c>
    </row>
    <row r="1851" spans="1:9" x14ac:dyDescent="0.55000000000000004">
      <c r="A1851" s="1">
        <v>60</v>
      </c>
      <c r="B1851" t="s">
        <v>597</v>
      </c>
      <c r="C1851" s="1" t="s">
        <v>1</v>
      </c>
      <c r="D1851" s="1">
        <v>2</v>
      </c>
      <c r="E1851" s="1" t="s">
        <v>299</v>
      </c>
      <c r="F1851">
        <v>2</v>
      </c>
      <c r="G1851" t="str">
        <f>+VLOOKUP(bloque3_2[[#This Row],[niño]],BD.niños[[Código]:[sexo]],6,FALSE)</f>
        <v>7 y 8</v>
      </c>
      <c r="H1851" t="str">
        <f>+VLOOKUP(bloque3_2[[#This Row],[niño]],BD.niños[[Código]:[sexo]],7,FALSE)</f>
        <v>M</v>
      </c>
      <c r="I1851" s="1">
        <v>3</v>
      </c>
    </row>
    <row r="1852" spans="1:9" x14ac:dyDescent="0.55000000000000004">
      <c r="A1852" s="1">
        <v>60</v>
      </c>
      <c r="B1852" t="s">
        <v>597</v>
      </c>
      <c r="C1852" s="1" t="s">
        <v>1</v>
      </c>
      <c r="D1852" s="1">
        <v>2</v>
      </c>
      <c r="E1852" s="1" t="s">
        <v>301</v>
      </c>
      <c r="F1852">
        <v>2</v>
      </c>
      <c r="G1852" t="str">
        <f>+VLOOKUP(bloque3_2[[#This Row],[niño]],BD.niños[[Código]:[sexo]],6,FALSE)</f>
        <v>5 y 6</v>
      </c>
      <c r="H1852" t="str">
        <f>+VLOOKUP(bloque3_2[[#This Row],[niño]],BD.niños[[Código]:[sexo]],7,FALSE)</f>
        <v>M</v>
      </c>
      <c r="I1852" s="1">
        <v>3</v>
      </c>
    </row>
    <row r="1853" spans="1:9" x14ac:dyDescent="0.55000000000000004">
      <c r="A1853" s="1">
        <v>60</v>
      </c>
      <c r="B1853" t="s">
        <v>597</v>
      </c>
      <c r="C1853" s="1" t="s">
        <v>1</v>
      </c>
      <c r="D1853" s="1">
        <v>2</v>
      </c>
      <c r="E1853" s="1" t="s">
        <v>305</v>
      </c>
      <c r="F1853">
        <v>2</v>
      </c>
      <c r="G1853" t="str">
        <f>+VLOOKUP(bloque3_2[[#This Row],[niño]],BD.niños[[Código]:[sexo]],6,FALSE)</f>
        <v>7 y 8</v>
      </c>
      <c r="H1853" t="str">
        <f>+VLOOKUP(bloque3_2[[#This Row],[niño]],BD.niños[[Código]:[sexo]],7,FALSE)</f>
        <v>M</v>
      </c>
      <c r="I1853" s="1">
        <v>3</v>
      </c>
    </row>
    <row r="1854" spans="1:9" x14ac:dyDescent="0.55000000000000004">
      <c r="A1854" s="1">
        <v>60</v>
      </c>
      <c r="B1854" t="s">
        <v>597</v>
      </c>
      <c r="C1854" s="1" t="s">
        <v>1</v>
      </c>
      <c r="D1854" s="1">
        <v>2</v>
      </c>
      <c r="E1854" s="1" t="s">
        <v>308</v>
      </c>
      <c r="F1854">
        <v>2</v>
      </c>
      <c r="G1854" t="str">
        <f>+VLOOKUP(bloque3_2[[#This Row],[niño]],BD.niños[[Código]:[sexo]],6,FALSE)</f>
        <v>9 y 10</v>
      </c>
      <c r="H1854" t="str">
        <f>+VLOOKUP(bloque3_2[[#This Row],[niño]],BD.niños[[Código]:[sexo]],7,FALSE)</f>
        <v>M</v>
      </c>
      <c r="I1854" s="1">
        <v>3</v>
      </c>
    </row>
    <row r="1855" spans="1:9" x14ac:dyDescent="0.55000000000000004">
      <c r="A1855" s="1">
        <v>60</v>
      </c>
      <c r="B1855" t="s">
        <v>597</v>
      </c>
      <c r="C1855" s="1" t="s">
        <v>1</v>
      </c>
      <c r="D1855" s="1">
        <v>2</v>
      </c>
      <c r="E1855" s="1" t="s">
        <v>311</v>
      </c>
      <c r="F1855">
        <v>2</v>
      </c>
      <c r="G1855" t="str">
        <f>+VLOOKUP(bloque3_2[[#This Row],[niño]],BD.niños[[Código]:[sexo]],6,FALSE)</f>
        <v>9 y 10</v>
      </c>
      <c r="H1855" t="str">
        <f>+VLOOKUP(bloque3_2[[#This Row],[niño]],BD.niños[[Código]:[sexo]],7,FALSE)</f>
        <v>M</v>
      </c>
      <c r="I1855" s="1">
        <v>3</v>
      </c>
    </row>
    <row r="1856" spans="1:9" x14ac:dyDescent="0.55000000000000004">
      <c r="A1856" s="1">
        <v>60</v>
      </c>
      <c r="B1856" t="s">
        <v>597</v>
      </c>
      <c r="C1856" s="1" t="s">
        <v>1</v>
      </c>
      <c r="D1856" s="1">
        <v>2</v>
      </c>
      <c r="E1856" s="1" t="s">
        <v>314</v>
      </c>
      <c r="F1856">
        <v>2</v>
      </c>
      <c r="G1856" t="str">
        <f>+VLOOKUP(bloque3_2[[#This Row],[niño]],BD.niños[[Código]:[sexo]],6,FALSE)</f>
        <v>9 y 10</v>
      </c>
      <c r="H1856" t="str">
        <f>+VLOOKUP(bloque3_2[[#This Row],[niño]],BD.niños[[Código]:[sexo]],7,FALSE)</f>
        <v>M</v>
      </c>
      <c r="I1856" s="1">
        <v>3</v>
      </c>
    </row>
    <row r="1857" spans="1:9" x14ac:dyDescent="0.55000000000000004">
      <c r="A1857" s="1">
        <v>60</v>
      </c>
      <c r="B1857" t="s">
        <v>597</v>
      </c>
      <c r="C1857" s="1" t="s">
        <v>1</v>
      </c>
      <c r="D1857" s="1">
        <v>2</v>
      </c>
      <c r="E1857" s="1" t="s">
        <v>372</v>
      </c>
      <c r="F1857">
        <v>2</v>
      </c>
      <c r="G1857" t="str">
        <f>+VLOOKUP(bloque3_2[[#This Row],[niño]],BD.niños[[Código]:[sexo]],6,FALSE)</f>
        <v>9 y 10</v>
      </c>
      <c r="H1857" t="str">
        <f>+VLOOKUP(bloque3_2[[#This Row],[niño]],BD.niños[[Código]:[sexo]],7,FALSE)</f>
        <v>M</v>
      </c>
      <c r="I1857" s="1">
        <v>3</v>
      </c>
    </row>
    <row r="1858" spans="1:9" x14ac:dyDescent="0.55000000000000004">
      <c r="A1858" s="1">
        <v>60</v>
      </c>
      <c r="B1858" t="s">
        <v>597</v>
      </c>
      <c r="C1858" s="1" t="s">
        <v>1</v>
      </c>
      <c r="D1858" s="1">
        <v>2</v>
      </c>
      <c r="E1858" s="1" t="s">
        <v>337</v>
      </c>
      <c r="F1858">
        <v>2</v>
      </c>
      <c r="G1858" t="str">
        <f>+VLOOKUP(bloque3_2[[#This Row],[niño]],BD.niños[[Código]:[sexo]],6,FALSE)</f>
        <v>7 y 8</v>
      </c>
      <c r="H1858" t="str">
        <f>+VLOOKUP(bloque3_2[[#This Row],[niño]],BD.niños[[Código]:[sexo]],7,FALSE)</f>
        <v>M</v>
      </c>
      <c r="I1858" s="1">
        <v>3</v>
      </c>
    </row>
    <row r="1859" spans="1:9" x14ac:dyDescent="0.55000000000000004">
      <c r="A1859" s="1">
        <v>60</v>
      </c>
      <c r="B1859" t="s">
        <v>597</v>
      </c>
      <c r="C1859" s="1" t="s">
        <v>1</v>
      </c>
      <c r="D1859" s="1">
        <v>2</v>
      </c>
      <c r="E1859" s="1" t="s">
        <v>341</v>
      </c>
      <c r="F1859">
        <v>2</v>
      </c>
      <c r="G1859" t="str">
        <f>+VLOOKUP(bloque3_2[[#This Row],[niño]],BD.niños[[Código]:[sexo]],6,FALSE)</f>
        <v>7 y 8</v>
      </c>
      <c r="H1859" t="str">
        <f>+VLOOKUP(bloque3_2[[#This Row],[niño]],BD.niños[[Código]:[sexo]],7,FALSE)</f>
        <v>F</v>
      </c>
      <c r="I1859" s="1">
        <v>3</v>
      </c>
    </row>
    <row r="1860" spans="1:9" x14ac:dyDescent="0.55000000000000004">
      <c r="A1860" s="1">
        <v>60</v>
      </c>
      <c r="B1860" t="s">
        <v>597</v>
      </c>
      <c r="C1860" s="1" t="s">
        <v>1</v>
      </c>
      <c r="D1860" s="1">
        <v>2</v>
      </c>
      <c r="E1860" s="1" t="s">
        <v>344</v>
      </c>
      <c r="F1860">
        <v>2</v>
      </c>
      <c r="G1860" t="str">
        <f>+VLOOKUP(bloque3_2[[#This Row],[niño]],BD.niños[[Código]:[sexo]],6,FALSE)</f>
        <v>5 y 6</v>
      </c>
      <c r="H1860" t="str">
        <f>+VLOOKUP(bloque3_2[[#This Row],[niño]],BD.niños[[Código]:[sexo]],7,FALSE)</f>
        <v>F</v>
      </c>
      <c r="I1860" s="1">
        <v>3</v>
      </c>
    </row>
    <row r="1861" spans="1:9" x14ac:dyDescent="0.55000000000000004">
      <c r="A1861" s="1">
        <v>60</v>
      </c>
      <c r="B1861" t="s">
        <v>597</v>
      </c>
      <c r="C1861" s="1" t="s">
        <v>1</v>
      </c>
      <c r="D1861" s="1">
        <v>2</v>
      </c>
      <c r="E1861" s="1" t="s">
        <v>348</v>
      </c>
      <c r="F1861">
        <v>2</v>
      </c>
      <c r="G1861" t="str">
        <f>+VLOOKUP(bloque3_2[[#This Row],[niño]],BD.niños[[Código]:[sexo]],6,FALSE)</f>
        <v>5 y 6</v>
      </c>
      <c r="H1861" t="str">
        <f>+VLOOKUP(bloque3_2[[#This Row],[niño]],BD.niños[[Código]:[sexo]],7,FALSE)</f>
        <v>M</v>
      </c>
      <c r="I1861" s="1">
        <v>3</v>
      </c>
    </row>
    <row r="1862" spans="1:9" x14ac:dyDescent="0.55000000000000004">
      <c r="A1862" s="1">
        <v>61</v>
      </c>
      <c r="B1862" t="s">
        <v>598</v>
      </c>
      <c r="C1862" s="1" t="s">
        <v>5</v>
      </c>
      <c r="D1862" s="1">
        <v>6</v>
      </c>
      <c r="E1862" s="1" t="s">
        <v>89</v>
      </c>
      <c r="F1862">
        <v>6</v>
      </c>
      <c r="G1862" t="str">
        <f>+VLOOKUP(bloque3_2[[#This Row],[niño]],BD.niños[[Código]:[sexo]],6,FALSE)</f>
        <v>9 y 10</v>
      </c>
      <c r="H1862" t="str">
        <f>+VLOOKUP(bloque3_2[[#This Row],[niño]],BD.niños[[Código]:[sexo]],7,FALSE)</f>
        <v>F</v>
      </c>
      <c r="I1862" s="1">
        <v>3</v>
      </c>
    </row>
    <row r="1863" spans="1:9" x14ac:dyDescent="0.55000000000000004">
      <c r="A1863" s="1">
        <v>61</v>
      </c>
      <c r="B1863" t="s">
        <v>598</v>
      </c>
      <c r="C1863" s="1" t="s">
        <v>5</v>
      </c>
      <c r="D1863" s="1">
        <v>6</v>
      </c>
      <c r="E1863" s="1" t="s">
        <v>93</v>
      </c>
      <c r="F1863">
        <v>6</v>
      </c>
      <c r="G1863" t="str">
        <f>+VLOOKUP(bloque3_2[[#This Row],[niño]],BD.niños[[Código]:[sexo]],6,FALSE)</f>
        <v>9 y 10</v>
      </c>
      <c r="H1863" t="str">
        <f>+VLOOKUP(bloque3_2[[#This Row],[niño]],BD.niños[[Código]:[sexo]],7,FALSE)</f>
        <v>F</v>
      </c>
      <c r="I1863" s="1">
        <v>3</v>
      </c>
    </row>
    <row r="1864" spans="1:9" x14ac:dyDescent="0.55000000000000004">
      <c r="A1864" s="1">
        <v>61</v>
      </c>
      <c r="B1864" t="s">
        <v>598</v>
      </c>
      <c r="C1864" s="1" t="s">
        <v>5</v>
      </c>
      <c r="D1864" s="1">
        <v>6</v>
      </c>
      <c r="E1864" s="1" t="s">
        <v>97</v>
      </c>
      <c r="F1864">
        <v>6</v>
      </c>
      <c r="G1864" t="str">
        <f>+VLOOKUP(bloque3_2[[#This Row],[niño]],BD.niños[[Código]:[sexo]],6,FALSE)</f>
        <v>9 y 10</v>
      </c>
      <c r="H1864" t="str">
        <f>+VLOOKUP(bloque3_2[[#This Row],[niño]],BD.niños[[Código]:[sexo]],7,FALSE)</f>
        <v>F</v>
      </c>
      <c r="I1864" s="1">
        <v>3</v>
      </c>
    </row>
    <row r="1865" spans="1:9" x14ac:dyDescent="0.55000000000000004">
      <c r="A1865" s="1">
        <v>61</v>
      </c>
      <c r="B1865" t="s">
        <v>598</v>
      </c>
      <c r="C1865" s="1" t="s">
        <v>5</v>
      </c>
      <c r="D1865" s="1">
        <v>6</v>
      </c>
      <c r="E1865" s="1" t="s">
        <v>101</v>
      </c>
      <c r="F1865">
        <v>6</v>
      </c>
      <c r="G1865" t="str">
        <f>+VLOOKUP(bloque3_2[[#This Row],[niño]],BD.niños[[Código]:[sexo]],6,FALSE)</f>
        <v>9 y 10</v>
      </c>
      <c r="H1865" t="str">
        <f>+VLOOKUP(bloque3_2[[#This Row],[niño]],BD.niños[[Código]:[sexo]],7,FALSE)</f>
        <v>F</v>
      </c>
      <c r="I1865" s="1">
        <v>3</v>
      </c>
    </row>
    <row r="1866" spans="1:9" x14ac:dyDescent="0.55000000000000004">
      <c r="A1866" s="1">
        <v>61</v>
      </c>
      <c r="B1866" t="s">
        <v>598</v>
      </c>
      <c r="C1866" s="1" t="s">
        <v>5</v>
      </c>
      <c r="D1866" s="1">
        <v>6</v>
      </c>
      <c r="E1866" s="1" t="s">
        <v>150</v>
      </c>
      <c r="F1866">
        <v>6</v>
      </c>
      <c r="G1866" t="str">
        <f>+VLOOKUP(bloque3_2[[#This Row],[niño]],BD.niños[[Código]:[sexo]],6,FALSE)</f>
        <v>5 y 6</v>
      </c>
      <c r="H1866" t="str">
        <f>+VLOOKUP(bloque3_2[[#This Row],[niño]],BD.niños[[Código]:[sexo]],7,FALSE)</f>
        <v>F</v>
      </c>
      <c r="I1866" s="1">
        <v>3</v>
      </c>
    </row>
    <row r="1867" spans="1:9" x14ac:dyDescent="0.55000000000000004">
      <c r="A1867" s="1">
        <v>61</v>
      </c>
      <c r="B1867" t="s">
        <v>598</v>
      </c>
      <c r="C1867" s="1" t="s">
        <v>5</v>
      </c>
      <c r="D1867" s="1">
        <v>6</v>
      </c>
      <c r="E1867" s="1" t="s">
        <v>153</v>
      </c>
      <c r="F1867">
        <v>6</v>
      </c>
      <c r="G1867" t="str">
        <f>+VLOOKUP(bloque3_2[[#This Row],[niño]],BD.niños[[Código]:[sexo]],6,FALSE)</f>
        <v>7 y 8</v>
      </c>
      <c r="H1867" t="str">
        <f>+VLOOKUP(bloque3_2[[#This Row],[niño]],BD.niños[[Código]:[sexo]],7,FALSE)</f>
        <v>M</v>
      </c>
      <c r="I1867" s="1">
        <v>3</v>
      </c>
    </row>
    <row r="1868" spans="1:9" x14ac:dyDescent="0.55000000000000004">
      <c r="A1868" s="1">
        <v>61</v>
      </c>
      <c r="B1868" t="s">
        <v>598</v>
      </c>
      <c r="C1868" s="1" t="s">
        <v>5</v>
      </c>
      <c r="D1868" s="1">
        <v>6</v>
      </c>
      <c r="E1868" s="1" t="s">
        <v>157</v>
      </c>
      <c r="F1868">
        <v>6</v>
      </c>
      <c r="G1868" t="str">
        <f>+VLOOKUP(bloque3_2[[#This Row],[niño]],BD.niños[[Código]:[sexo]],6,FALSE)</f>
        <v>7 y 8</v>
      </c>
      <c r="H1868" t="str">
        <f>+VLOOKUP(bloque3_2[[#This Row],[niño]],BD.niños[[Código]:[sexo]],7,FALSE)</f>
        <v>M</v>
      </c>
      <c r="I1868" s="1">
        <v>3</v>
      </c>
    </row>
    <row r="1869" spans="1:9" x14ac:dyDescent="0.55000000000000004">
      <c r="A1869" s="1">
        <v>61</v>
      </c>
      <c r="B1869" t="s">
        <v>598</v>
      </c>
      <c r="C1869" s="1" t="s">
        <v>5</v>
      </c>
      <c r="D1869" s="1">
        <v>6</v>
      </c>
      <c r="E1869" s="1" t="s">
        <v>164</v>
      </c>
      <c r="F1869">
        <v>6</v>
      </c>
      <c r="G1869" t="str">
        <f>+VLOOKUP(bloque3_2[[#This Row],[niño]],BD.niños[[Código]:[sexo]],6,FALSE)</f>
        <v>5 y 6</v>
      </c>
      <c r="H1869" t="str">
        <f>+VLOOKUP(bloque3_2[[#This Row],[niño]],BD.niños[[Código]:[sexo]],7,FALSE)</f>
        <v>M</v>
      </c>
      <c r="I1869" s="1">
        <v>3</v>
      </c>
    </row>
    <row r="1870" spans="1:9" x14ac:dyDescent="0.55000000000000004">
      <c r="A1870" s="1">
        <v>61</v>
      </c>
      <c r="B1870" t="s">
        <v>598</v>
      </c>
      <c r="C1870" s="1" t="s">
        <v>5</v>
      </c>
      <c r="D1870" s="1">
        <v>6</v>
      </c>
      <c r="E1870" s="1" t="s">
        <v>165</v>
      </c>
      <c r="F1870">
        <v>6</v>
      </c>
      <c r="G1870" t="str">
        <f>+VLOOKUP(bloque3_2[[#This Row],[niño]],BD.niños[[Código]:[sexo]],6,FALSE)</f>
        <v>5 y 6</v>
      </c>
      <c r="H1870" t="str">
        <f>+VLOOKUP(bloque3_2[[#This Row],[niño]],BD.niños[[Código]:[sexo]],7,FALSE)</f>
        <v>M</v>
      </c>
      <c r="I1870" s="1">
        <v>3</v>
      </c>
    </row>
    <row r="1871" spans="1:9" x14ac:dyDescent="0.55000000000000004">
      <c r="A1871" s="1">
        <v>61</v>
      </c>
      <c r="B1871" t="s">
        <v>598</v>
      </c>
      <c r="C1871" s="1" t="s">
        <v>5</v>
      </c>
      <c r="D1871" s="1">
        <v>6</v>
      </c>
      <c r="E1871" s="1" t="s">
        <v>168</v>
      </c>
      <c r="F1871">
        <v>6</v>
      </c>
      <c r="G1871" t="str">
        <f>+VLOOKUP(bloque3_2[[#This Row],[niño]],BD.niños[[Código]:[sexo]],6,FALSE)</f>
        <v>7 y 8</v>
      </c>
      <c r="H1871" t="str">
        <f>+VLOOKUP(bloque3_2[[#This Row],[niño]],BD.niños[[Código]:[sexo]],7,FALSE)</f>
        <v>F</v>
      </c>
      <c r="I1871" s="1">
        <v>3</v>
      </c>
    </row>
    <row r="1872" spans="1:9" x14ac:dyDescent="0.55000000000000004">
      <c r="A1872" s="1">
        <v>61</v>
      </c>
      <c r="B1872" t="s">
        <v>598</v>
      </c>
      <c r="C1872" s="1" t="s">
        <v>5</v>
      </c>
      <c r="D1872" s="1">
        <v>6</v>
      </c>
      <c r="E1872" s="1" t="s">
        <v>172</v>
      </c>
      <c r="F1872">
        <v>6</v>
      </c>
      <c r="G1872" t="str">
        <f>+VLOOKUP(bloque3_2[[#This Row],[niño]],BD.niños[[Código]:[sexo]],6,FALSE)</f>
        <v>7 y 8</v>
      </c>
      <c r="H1872" t="str">
        <f>+VLOOKUP(bloque3_2[[#This Row],[niño]],BD.niños[[Código]:[sexo]],7,FALSE)</f>
        <v>F</v>
      </c>
      <c r="I1872" s="1">
        <v>3</v>
      </c>
    </row>
    <row r="1873" spans="1:9" x14ac:dyDescent="0.55000000000000004">
      <c r="A1873" s="1">
        <v>61</v>
      </c>
      <c r="B1873" t="s">
        <v>598</v>
      </c>
      <c r="C1873" s="1" t="s">
        <v>5</v>
      </c>
      <c r="D1873" s="1">
        <v>6</v>
      </c>
      <c r="E1873" s="1" t="s">
        <v>176</v>
      </c>
      <c r="F1873">
        <v>6</v>
      </c>
      <c r="G1873" t="str">
        <f>+VLOOKUP(bloque3_2[[#This Row],[niño]],BD.niños[[Código]:[sexo]],6,FALSE)</f>
        <v>5 y 6</v>
      </c>
      <c r="H1873" t="str">
        <f>+VLOOKUP(bloque3_2[[#This Row],[niño]],BD.niños[[Código]:[sexo]],7,FALSE)</f>
        <v>F</v>
      </c>
      <c r="I1873" s="1">
        <v>3</v>
      </c>
    </row>
    <row r="1874" spans="1:9" x14ac:dyDescent="0.55000000000000004">
      <c r="A1874" s="1">
        <v>61</v>
      </c>
      <c r="B1874" t="s">
        <v>598</v>
      </c>
      <c r="C1874" s="1" t="s">
        <v>5</v>
      </c>
      <c r="D1874" s="1">
        <v>6</v>
      </c>
      <c r="E1874" s="1" t="s">
        <v>180</v>
      </c>
      <c r="F1874">
        <v>6</v>
      </c>
      <c r="G1874" t="str">
        <f>+VLOOKUP(bloque3_2[[#This Row],[niño]],BD.niños[[Código]:[sexo]],6,FALSE)</f>
        <v>7 y 8</v>
      </c>
      <c r="H1874" t="str">
        <f>+VLOOKUP(bloque3_2[[#This Row],[niño]],BD.niños[[Código]:[sexo]],7,FALSE)</f>
        <v>F</v>
      </c>
      <c r="I1874" s="1">
        <v>3</v>
      </c>
    </row>
    <row r="1875" spans="1:9" x14ac:dyDescent="0.55000000000000004">
      <c r="A1875" s="1">
        <v>61</v>
      </c>
      <c r="B1875" t="s">
        <v>598</v>
      </c>
      <c r="C1875" s="1" t="s">
        <v>5</v>
      </c>
      <c r="D1875" s="1">
        <v>6</v>
      </c>
      <c r="E1875" s="1" t="s">
        <v>234</v>
      </c>
      <c r="F1875">
        <v>6</v>
      </c>
      <c r="G1875" t="str">
        <f>+VLOOKUP(bloque3_2[[#This Row],[niño]],BD.niños[[Código]:[sexo]],6,FALSE)</f>
        <v>9 y 10</v>
      </c>
      <c r="H1875" t="str">
        <f>+VLOOKUP(bloque3_2[[#This Row],[niño]],BD.niños[[Código]:[sexo]],7,FALSE)</f>
        <v>M</v>
      </c>
      <c r="I1875" s="1">
        <v>3</v>
      </c>
    </row>
    <row r="1876" spans="1:9" x14ac:dyDescent="0.55000000000000004">
      <c r="A1876" s="1">
        <v>61</v>
      </c>
      <c r="B1876" t="s">
        <v>598</v>
      </c>
      <c r="C1876" s="1" t="s">
        <v>5</v>
      </c>
      <c r="D1876" s="1">
        <v>6</v>
      </c>
      <c r="E1876" s="1" t="s">
        <v>238</v>
      </c>
      <c r="F1876">
        <v>6</v>
      </c>
      <c r="G1876" t="str">
        <f>+VLOOKUP(bloque3_2[[#This Row],[niño]],BD.niños[[Código]:[sexo]],6,FALSE)</f>
        <v>9 y 10</v>
      </c>
      <c r="H1876" t="str">
        <f>+VLOOKUP(bloque3_2[[#This Row],[niño]],BD.niños[[Código]:[sexo]],7,FALSE)</f>
        <v>M</v>
      </c>
      <c r="I1876" s="1">
        <v>3</v>
      </c>
    </row>
    <row r="1877" spans="1:9" x14ac:dyDescent="0.55000000000000004">
      <c r="A1877" s="1">
        <v>61</v>
      </c>
      <c r="B1877" t="s">
        <v>598</v>
      </c>
      <c r="C1877" s="1" t="s">
        <v>5</v>
      </c>
      <c r="D1877" s="1">
        <v>6</v>
      </c>
      <c r="E1877" s="1" t="s">
        <v>241</v>
      </c>
      <c r="F1877">
        <v>6</v>
      </c>
      <c r="G1877" t="str">
        <f>+VLOOKUP(bloque3_2[[#This Row],[niño]],BD.niños[[Código]:[sexo]],6,FALSE)</f>
        <v>9 y 10</v>
      </c>
      <c r="H1877" t="str">
        <f>+VLOOKUP(bloque3_2[[#This Row],[niño]],BD.niños[[Código]:[sexo]],7,FALSE)</f>
        <v>F</v>
      </c>
      <c r="I1877" s="1">
        <v>3</v>
      </c>
    </row>
    <row r="1878" spans="1:9" x14ac:dyDescent="0.55000000000000004">
      <c r="A1878" s="1">
        <v>61</v>
      </c>
      <c r="B1878" t="s">
        <v>598</v>
      </c>
      <c r="C1878" s="1" t="s">
        <v>5</v>
      </c>
      <c r="D1878" s="1">
        <v>6</v>
      </c>
      <c r="E1878" s="1" t="s">
        <v>245</v>
      </c>
      <c r="F1878">
        <v>6</v>
      </c>
      <c r="G1878" t="str">
        <f>+VLOOKUP(bloque3_2[[#This Row],[niño]],BD.niños[[Código]:[sexo]],6,FALSE)</f>
        <v>7 y 8</v>
      </c>
      <c r="H1878" t="str">
        <f>+VLOOKUP(bloque3_2[[#This Row],[niño]],BD.niños[[Código]:[sexo]],7,FALSE)</f>
        <v>M</v>
      </c>
      <c r="I1878" s="1">
        <v>3</v>
      </c>
    </row>
    <row r="1879" spans="1:9" x14ac:dyDescent="0.55000000000000004">
      <c r="A1879" s="1">
        <v>61</v>
      </c>
      <c r="B1879" t="s">
        <v>598</v>
      </c>
      <c r="C1879" s="1" t="s">
        <v>5</v>
      </c>
      <c r="D1879" s="1">
        <v>6</v>
      </c>
      <c r="E1879" s="1" t="s">
        <v>249</v>
      </c>
      <c r="F1879">
        <v>6</v>
      </c>
      <c r="G1879" t="str">
        <f>+VLOOKUP(bloque3_2[[#This Row],[niño]],BD.niños[[Código]:[sexo]],6,FALSE)</f>
        <v>5 y 6</v>
      </c>
      <c r="H1879" t="str">
        <f>+VLOOKUP(bloque3_2[[#This Row],[niño]],BD.niños[[Código]:[sexo]],7,FALSE)</f>
        <v>M</v>
      </c>
      <c r="I1879" s="1">
        <v>3</v>
      </c>
    </row>
    <row r="1880" spans="1:9" x14ac:dyDescent="0.55000000000000004">
      <c r="A1880" s="1">
        <v>61</v>
      </c>
      <c r="B1880" t="s">
        <v>598</v>
      </c>
      <c r="C1880" s="1" t="s">
        <v>5</v>
      </c>
      <c r="D1880" s="1">
        <v>6</v>
      </c>
      <c r="E1880" s="1" t="s">
        <v>253</v>
      </c>
      <c r="F1880">
        <v>6</v>
      </c>
      <c r="G1880" t="str">
        <f>+VLOOKUP(bloque3_2[[#This Row],[niño]],BD.niños[[Código]:[sexo]],6,FALSE)</f>
        <v>7 y 8</v>
      </c>
      <c r="H1880" t="str">
        <f>+VLOOKUP(bloque3_2[[#This Row],[niño]],BD.niños[[Código]:[sexo]],7,FALSE)</f>
        <v>M</v>
      </c>
      <c r="I1880" s="1">
        <v>3</v>
      </c>
    </row>
    <row r="1881" spans="1:9" x14ac:dyDescent="0.55000000000000004">
      <c r="A1881" s="1">
        <v>61</v>
      </c>
      <c r="B1881" t="s">
        <v>598</v>
      </c>
      <c r="C1881" s="1" t="s">
        <v>5</v>
      </c>
      <c r="D1881" s="1">
        <v>6</v>
      </c>
      <c r="E1881" s="1" t="s">
        <v>257</v>
      </c>
      <c r="F1881">
        <v>6</v>
      </c>
      <c r="G1881" t="str">
        <f>+VLOOKUP(bloque3_2[[#This Row],[niño]],BD.niños[[Código]:[sexo]],6,FALSE)</f>
        <v>7 y 8</v>
      </c>
      <c r="H1881" t="str">
        <f>+VLOOKUP(bloque3_2[[#This Row],[niño]],BD.niños[[Código]:[sexo]],7,FALSE)</f>
        <v>M</v>
      </c>
      <c r="I1881" s="1">
        <v>3</v>
      </c>
    </row>
    <row r="1882" spans="1:9" x14ac:dyDescent="0.55000000000000004">
      <c r="A1882" s="1">
        <v>61</v>
      </c>
      <c r="B1882" t="s">
        <v>598</v>
      </c>
      <c r="C1882" s="1" t="s">
        <v>5</v>
      </c>
      <c r="D1882" s="1">
        <v>6</v>
      </c>
      <c r="E1882" s="1" t="s">
        <v>299</v>
      </c>
      <c r="F1882">
        <v>6</v>
      </c>
      <c r="G1882" t="str">
        <f>+VLOOKUP(bloque3_2[[#This Row],[niño]],BD.niños[[Código]:[sexo]],6,FALSE)</f>
        <v>7 y 8</v>
      </c>
      <c r="H1882" t="str">
        <f>+VLOOKUP(bloque3_2[[#This Row],[niño]],BD.niños[[Código]:[sexo]],7,FALSE)</f>
        <v>M</v>
      </c>
      <c r="I1882" s="1">
        <v>3</v>
      </c>
    </row>
    <row r="1883" spans="1:9" x14ac:dyDescent="0.55000000000000004">
      <c r="A1883" s="1">
        <v>61</v>
      </c>
      <c r="B1883" t="s">
        <v>598</v>
      </c>
      <c r="C1883" s="1" t="s">
        <v>5</v>
      </c>
      <c r="D1883" s="1">
        <v>6</v>
      </c>
      <c r="E1883" s="1" t="s">
        <v>301</v>
      </c>
      <c r="F1883">
        <v>6</v>
      </c>
      <c r="G1883" t="str">
        <f>+VLOOKUP(bloque3_2[[#This Row],[niño]],BD.niños[[Código]:[sexo]],6,FALSE)</f>
        <v>5 y 6</v>
      </c>
      <c r="H1883" t="str">
        <f>+VLOOKUP(bloque3_2[[#This Row],[niño]],BD.niños[[Código]:[sexo]],7,FALSE)</f>
        <v>M</v>
      </c>
      <c r="I1883" s="1">
        <v>3</v>
      </c>
    </row>
    <row r="1884" spans="1:9" x14ac:dyDescent="0.55000000000000004">
      <c r="A1884" s="1">
        <v>61</v>
      </c>
      <c r="B1884" t="s">
        <v>598</v>
      </c>
      <c r="C1884" s="1" t="s">
        <v>5</v>
      </c>
      <c r="D1884" s="1">
        <v>6</v>
      </c>
      <c r="E1884" s="1" t="s">
        <v>305</v>
      </c>
      <c r="F1884">
        <v>6</v>
      </c>
      <c r="G1884" t="str">
        <f>+VLOOKUP(bloque3_2[[#This Row],[niño]],BD.niños[[Código]:[sexo]],6,FALSE)</f>
        <v>7 y 8</v>
      </c>
      <c r="H1884" t="str">
        <f>+VLOOKUP(bloque3_2[[#This Row],[niño]],BD.niños[[Código]:[sexo]],7,FALSE)</f>
        <v>M</v>
      </c>
      <c r="I1884" s="1">
        <v>3</v>
      </c>
    </row>
    <row r="1885" spans="1:9" x14ac:dyDescent="0.55000000000000004">
      <c r="A1885" s="1">
        <v>61</v>
      </c>
      <c r="B1885" t="s">
        <v>598</v>
      </c>
      <c r="C1885" s="1" t="s">
        <v>5</v>
      </c>
      <c r="D1885" s="1">
        <v>6</v>
      </c>
      <c r="E1885" s="1" t="s">
        <v>308</v>
      </c>
      <c r="F1885">
        <v>2</v>
      </c>
      <c r="G1885" t="str">
        <f>+VLOOKUP(bloque3_2[[#This Row],[niño]],BD.niños[[Código]:[sexo]],6,FALSE)</f>
        <v>9 y 10</v>
      </c>
      <c r="H1885" t="str">
        <f>+VLOOKUP(bloque3_2[[#This Row],[niño]],BD.niños[[Código]:[sexo]],7,FALSE)</f>
        <v>M</v>
      </c>
      <c r="I1885" s="1">
        <v>3</v>
      </c>
    </row>
    <row r="1886" spans="1:9" x14ac:dyDescent="0.55000000000000004">
      <c r="A1886" s="1">
        <v>61</v>
      </c>
      <c r="B1886" t="s">
        <v>598</v>
      </c>
      <c r="C1886" s="1" t="s">
        <v>5</v>
      </c>
      <c r="D1886" s="1">
        <v>6</v>
      </c>
      <c r="E1886" s="1" t="s">
        <v>311</v>
      </c>
      <c r="F1886">
        <v>6</v>
      </c>
      <c r="G1886" t="str">
        <f>+VLOOKUP(bloque3_2[[#This Row],[niño]],BD.niños[[Código]:[sexo]],6,FALSE)</f>
        <v>9 y 10</v>
      </c>
      <c r="H1886" t="str">
        <f>+VLOOKUP(bloque3_2[[#This Row],[niño]],BD.niños[[Código]:[sexo]],7,FALSE)</f>
        <v>M</v>
      </c>
      <c r="I1886" s="1">
        <v>3</v>
      </c>
    </row>
    <row r="1887" spans="1:9" x14ac:dyDescent="0.55000000000000004">
      <c r="A1887" s="1">
        <v>61</v>
      </c>
      <c r="B1887" t="s">
        <v>598</v>
      </c>
      <c r="C1887" s="1" t="s">
        <v>5</v>
      </c>
      <c r="D1887" s="1">
        <v>6</v>
      </c>
      <c r="E1887" s="1" t="s">
        <v>314</v>
      </c>
      <c r="F1887">
        <v>6</v>
      </c>
      <c r="G1887" t="str">
        <f>+VLOOKUP(bloque3_2[[#This Row],[niño]],BD.niños[[Código]:[sexo]],6,FALSE)</f>
        <v>9 y 10</v>
      </c>
      <c r="H1887" t="str">
        <f>+VLOOKUP(bloque3_2[[#This Row],[niño]],BD.niños[[Código]:[sexo]],7,FALSE)</f>
        <v>M</v>
      </c>
      <c r="I1887" s="1">
        <v>3</v>
      </c>
    </row>
    <row r="1888" spans="1:9" x14ac:dyDescent="0.55000000000000004">
      <c r="A1888" s="1">
        <v>61</v>
      </c>
      <c r="B1888" t="s">
        <v>598</v>
      </c>
      <c r="C1888" s="1" t="s">
        <v>5</v>
      </c>
      <c r="D1888" s="1">
        <v>6</v>
      </c>
      <c r="E1888" s="1" t="s">
        <v>372</v>
      </c>
      <c r="F1888">
        <v>6</v>
      </c>
      <c r="G1888" t="str">
        <f>+VLOOKUP(bloque3_2[[#This Row],[niño]],BD.niños[[Código]:[sexo]],6,FALSE)</f>
        <v>9 y 10</v>
      </c>
      <c r="H1888" t="str">
        <f>+VLOOKUP(bloque3_2[[#This Row],[niño]],BD.niños[[Código]:[sexo]],7,FALSE)</f>
        <v>M</v>
      </c>
      <c r="I1888" s="1">
        <v>3</v>
      </c>
    </row>
    <row r="1889" spans="1:9" x14ac:dyDescent="0.55000000000000004">
      <c r="A1889" s="1">
        <v>61</v>
      </c>
      <c r="B1889" t="s">
        <v>598</v>
      </c>
      <c r="C1889" s="1" t="s">
        <v>5</v>
      </c>
      <c r="D1889" s="1">
        <v>6</v>
      </c>
      <c r="E1889" s="1" t="s">
        <v>337</v>
      </c>
      <c r="F1889">
        <v>6</v>
      </c>
      <c r="G1889" t="str">
        <f>+VLOOKUP(bloque3_2[[#This Row],[niño]],BD.niños[[Código]:[sexo]],6,FALSE)</f>
        <v>7 y 8</v>
      </c>
      <c r="H1889" t="str">
        <f>+VLOOKUP(bloque3_2[[#This Row],[niño]],BD.niños[[Código]:[sexo]],7,FALSE)</f>
        <v>M</v>
      </c>
      <c r="I1889" s="1">
        <v>3</v>
      </c>
    </row>
    <row r="1890" spans="1:9" x14ac:dyDescent="0.55000000000000004">
      <c r="A1890" s="1">
        <v>61</v>
      </c>
      <c r="B1890" t="s">
        <v>598</v>
      </c>
      <c r="C1890" s="1" t="s">
        <v>5</v>
      </c>
      <c r="D1890" s="1">
        <v>6</v>
      </c>
      <c r="E1890" s="1" t="s">
        <v>341</v>
      </c>
      <c r="F1890">
        <v>6</v>
      </c>
      <c r="G1890" t="str">
        <f>+VLOOKUP(bloque3_2[[#This Row],[niño]],BD.niños[[Código]:[sexo]],6,FALSE)</f>
        <v>7 y 8</v>
      </c>
      <c r="H1890" t="str">
        <f>+VLOOKUP(bloque3_2[[#This Row],[niño]],BD.niños[[Código]:[sexo]],7,FALSE)</f>
        <v>F</v>
      </c>
      <c r="I1890" s="1">
        <v>3</v>
      </c>
    </row>
    <row r="1891" spans="1:9" x14ac:dyDescent="0.55000000000000004">
      <c r="A1891" s="1">
        <v>61</v>
      </c>
      <c r="B1891" t="s">
        <v>598</v>
      </c>
      <c r="C1891" s="1" t="s">
        <v>5</v>
      </c>
      <c r="D1891" s="1">
        <v>6</v>
      </c>
      <c r="E1891" s="1" t="s">
        <v>344</v>
      </c>
      <c r="F1891">
        <v>1</v>
      </c>
      <c r="G1891" t="str">
        <f>+VLOOKUP(bloque3_2[[#This Row],[niño]],BD.niños[[Código]:[sexo]],6,FALSE)</f>
        <v>5 y 6</v>
      </c>
      <c r="H1891" t="str">
        <f>+VLOOKUP(bloque3_2[[#This Row],[niño]],BD.niños[[Código]:[sexo]],7,FALSE)</f>
        <v>F</v>
      </c>
      <c r="I1891" s="1">
        <v>3</v>
      </c>
    </row>
    <row r="1892" spans="1:9" x14ac:dyDescent="0.55000000000000004">
      <c r="A1892" s="1">
        <v>61</v>
      </c>
      <c r="B1892" t="s">
        <v>598</v>
      </c>
      <c r="C1892" s="1" t="s">
        <v>5</v>
      </c>
      <c r="D1892" s="1">
        <v>6</v>
      </c>
      <c r="E1892" s="1" t="s">
        <v>348</v>
      </c>
      <c r="F1892">
        <v>2</v>
      </c>
      <c r="G1892" t="str">
        <f>+VLOOKUP(bloque3_2[[#This Row],[niño]],BD.niños[[Código]:[sexo]],6,FALSE)</f>
        <v>5 y 6</v>
      </c>
      <c r="H1892" t="str">
        <f>+VLOOKUP(bloque3_2[[#This Row],[niño]],BD.niños[[Código]:[sexo]],7,FALSE)</f>
        <v>M</v>
      </c>
      <c r="I1892" s="1">
        <v>3</v>
      </c>
    </row>
    <row r="1893" spans="1:9" x14ac:dyDescent="0.55000000000000004">
      <c r="A1893" s="1">
        <v>62</v>
      </c>
      <c r="B1893" t="s">
        <v>599</v>
      </c>
      <c r="C1893" s="1" t="s">
        <v>2</v>
      </c>
      <c r="D1893" s="1">
        <v>1</v>
      </c>
      <c r="E1893" s="1" t="s">
        <v>89</v>
      </c>
      <c r="F1893">
        <v>1</v>
      </c>
      <c r="G1893" t="str">
        <f>+VLOOKUP(bloque3_2[[#This Row],[niño]],BD.niños[[Código]:[sexo]],6,FALSE)</f>
        <v>9 y 10</v>
      </c>
      <c r="H1893" t="str">
        <f>+VLOOKUP(bloque3_2[[#This Row],[niño]],BD.niños[[Código]:[sexo]],7,FALSE)</f>
        <v>F</v>
      </c>
      <c r="I1893" s="1">
        <v>3</v>
      </c>
    </row>
    <row r="1894" spans="1:9" x14ac:dyDescent="0.55000000000000004">
      <c r="A1894" s="1">
        <v>62</v>
      </c>
      <c r="B1894" t="s">
        <v>599</v>
      </c>
      <c r="C1894" s="1" t="s">
        <v>2</v>
      </c>
      <c r="D1894" s="1">
        <v>1</v>
      </c>
      <c r="E1894" s="1" t="s">
        <v>93</v>
      </c>
      <c r="F1894">
        <v>1</v>
      </c>
      <c r="G1894" t="str">
        <f>+VLOOKUP(bloque3_2[[#This Row],[niño]],BD.niños[[Código]:[sexo]],6,FALSE)</f>
        <v>9 y 10</v>
      </c>
      <c r="H1894" t="str">
        <f>+VLOOKUP(bloque3_2[[#This Row],[niño]],BD.niños[[Código]:[sexo]],7,FALSE)</f>
        <v>F</v>
      </c>
      <c r="I1894" s="1">
        <v>3</v>
      </c>
    </row>
    <row r="1895" spans="1:9" x14ac:dyDescent="0.55000000000000004">
      <c r="A1895" s="1">
        <v>62</v>
      </c>
      <c r="B1895" t="s">
        <v>599</v>
      </c>
      <c r="C1895" s="1" t="s">
        <v>2</v>
      </c>
      <c r="D1895" s="1">
        <v>1</v>
      </c>
      <c r="E1895" s="1" t="s">
        <v>97</v>
      </c>
      <c r="F1895">
        <v>1</v>
      </c>
      <c r="G1895" t="str">
        <f>+VLOOKUP(bloque3_2[[#This Row],[niño]],BD.niños[[Código]:[sexo]],6,FALSE)</f>
        <v>9 y 10</v>
      </c>
      <c r="H1895" t="str">
        <f>+VLOOKUP(bloque3_2[[#This Row],[niño]],BD.niños[[Código]:[sexo]],7,FALSE)</f>
        <v>F</v>
      </c>
      <c r="I1895" s="1">
        <v>3</v>
      </c>
    </row>
    <row r="1896" spans="1:9" x14ac:dyDescent="0.55000000000000004">
      <c r="A1896" s="1">
        <v>62</v>
      </c>
      <c r="B1896" t="s">
        <v>599</v>
      </c>
      <c r="C1896" s="1" t="s">
        <v>2</v>
      </c>
      <c r="D1896" s="1">
        <v>1</v>
      </c>
      <c r="E1896" s="1" t="s">
        <v>101</v>
      </c>
      <c r="F1896">
        <v>1</v>
      </c>
      <c r="G1896" t="str">
        <f>+VLOOKUP(bloque3_2[[#This Row],[niño]],BD.niños[[Código]:[sexo]],6,FALSE)</f>
        <v>9 y 10</v>
      </c>
      <c r="H1896" t="str">
        <f>+VLOOKUP(bloque3_2[[#This Row],[niño]],BD.niños[[Código]:[sexo]],7,FALSE)</f>
        <v>F</v>
      </c>
      <c r="I1896" s="1">
        <v>3</v>
      </c>
    </row>
    <row r="1897" spans="1:9" x14ac:dyDescent="0.55000000000000004">
      <c r="A1897" s="1">
        <v>62</v>
      </c>
      <c r="B1897" t="s">
        <v>599</v>
      </c>
      <c r="C1897" s="1" t="s">
        <v>2</v>
      </c>
      <c r="D1897" s="1">
        <v>1</v>
      </c>
      <c r="E1897" s="1" t="s">
        <v>150</v>
      </c>
      <c r="F1897">
        <v>1</v>
      </c>
      <c r="G1897" t="str">
        <f>+VLOOKUP(bloque3_2[[#This Row],[niño]],BD.niños[[Código]:[sexo]],6,FALSE)</f>
        <v>5 y 6</v>
      </c>
      <c r="H1897" t="str">
        <f>+VLOOKUP(bloque3_2[[#This Row],[niño]],BD.niños[[Código]:[sexo]],7,FALSE)</f>
        <v>F</v>
      </c>
      <c r="I1897" s="1">
        <v>3</v>
      </c>
    </row>
    <row r="1898" spans="1:9" x14ac:dyDescent="0.55000000000000004">
      <c r="A1898" s="1">
        <v>62</v>
      </c>
      <c r="B1898" t="s">
        <v>599</v>
      </c>
      <c r="C1898" s="1" t="s">
        <v>2</v>
      </c>
      <c r="D1898" s="1">
        <v>1</v>
      </c>
      <c r="E1898" s="1" t="s">
        <v>153</v>
      </c>
      <c r="F1898">
        <v>1</v>
      </c>
      <c r="G1898" t="str">
        <f>+VLOOKUP(bloque3_2[[#This Row],[niño]],BD.niños[[Código]:[sexo]],6,FALSE)</f>
        <v>7 y 8</v>
      </c>
      <c r="H1898" t="str">
        <f>+VLOOKUP(bloque3_2[[#This Row],[niño]],BD.niños[[Código]:[sexo]],7,FALSE)</f>
        <v>M</v>
      </c>
      <c r="I1898" s="1">
        <v>3</v>
      </c>
    </row>
    <row r="1899" spans="1:9" x14ac:dyDescent="0.55000000000000004">
      <c r="A1899" s="1">
        <v>62</v>
      </c>
      <c r="B1899" t="s">
        <v>599</v>
      </c>
      <c r="C1899" s="1" t="s">
        <v>2</v>
      </c>
      <c r="D1899" s="1">
        <v>1</v>
      </c>
      <c r="E1899" s="1" t="s">
        <v>157</v>
      </c>
      <c r="F1899">
        <v>1</v>
      </c>
      <c r="G1899" t="str">
        <f>+VLOOKUP(bloque3_2[[#This Row],[niño]],BD.niños[[Código]:[sexo]],6,FALSE)</f>
        <v>7 y 8</v>
      </c>
      <c r="H1899" t="str">
        <f>+VLOOKUP(bloque3_2[[#This Row],[niño]],BD.niños[[Código]:[sexo]],7,FALSE)</f>
        <v>M</v>
      </c>
      <c r="I1899" s="1">
        <v>3</v>
      </c>
    </row>
    <row r="1900" spans="1:9" x14ac:dyDescent="0.55000000000000004">
      <c r="A1900" s="1">
        <v>62</v>
      </c>
      <c r="B1900" t="s">
        <v>599</v>
      </c>
      <c r="C1900" s="1" t="s">
        <v>2</v>
      </c>
      <c r="D1900" s="1">
        <v>1</v>
      </c>
      <c r="E1900" s="1" t="s">
        <v>164</v>
      </c>
      <c r="F1900">
        <v>1</v>
      </c>
      <c r="G1900" t="str">
        <f>+VLOOKUP(bloque3_2[[#This Row],[niño]],BD.niños[[Código]:[sexo]],6,FALSE)</f>
        <v>5 y 6</v>
      </c>
      <c r="H1900" t="str">
        <f>+VLOOKUP(bloque3_2[[#This Row],[niño]],BD.niños[[Código]:[sexo]],7,FALSE)</f>
        <v>M</v>
      </c>
      <c r="I1900" s="1">
        <v>3</v>
      </c>
    </row>
    <row r="1901" spans="1:9" x14ac:dyDescent="0.55000000000000004">
      <c r="A1901" s="1">
        <v>62</v>
      </c>
      <c r="B1901" t="s">
        <v>599</v>
      </c>
      <c r="C1901" s="1" t="s">
        <v>2</v>
      </c>
      <c r="D1901" s="1">
        <v>1</v>
      </c>
      <c r="E1901" s="1" t="s">
        <v>165</v>
      </c>
      <c r="F1901">
        <v>1</v>
      </c>
      <c r="G1901" t="str">
        <f>+VLOOKUP(bloque3_2[[#This Row],[niño]],BD.niños[[Código]:[sexo]],6,FALSE)</f>
        <v>5 y 6</v>
      </c>
      <c r="H1901" t="str">
        <f>+VLOOKUP(bloque3_2[[#This Row],[niño]],BD.niños[[Código]:[sexo]],7,FALSE)</f>
        <v>M</v>
      </c>
      <c r="I1901" s="1">
        <v>3</v>
      </c>
    </row>
    <row r="1902" spans="1:9" x14ac:dyDescent="0.55000000000000004">
      <c r="A1902" s="1">
        <v>62</v>
      </c>
      <c r="B1902" t="s">
        <v>599</v>
      </c>
      <c r="C1902" s="1" t="s">
        <v>2</v>
      </c>
      <c r="D1902" s="1">
        <v>1</v>
      </c>
      <c r="E1902" s="1" t="s">
        <v>168</v>
      </c>
      <c r="F1902">
        <v>4</v>
      </c>
      <c r="G1902" t="str">
        <f>+VLOOKUP(bloque3_2[[#This Row],[niño]],BD.niños[[Código]:[sexo]],6,FALSE)</f>
        <v>7 y 8</v>
      </c>
      <c r="H1902" t="str">
        <f>+VLOOKUP(bloque3_2[[#This Row],[niño]],BD.niños[[Código]:[sexo]],7,FALSE)</f>
        <v>F</v>
      </c>
      <c r="I1902" s="1">
        <v>3</v>
      </c>
    </row>
    <row r="1903" spans="1:9" x14ac:dyDescent="0.55000000000000004">
      <c r="A1903" s="1">
        <v>62</v>
      </c>
      <c r="B1903" t="s">
        <v>599</v>
      </c>
      <c r="C1903" s="1" t="s">
        <v>2</v>
      </c>
      <c r="D1903" s="1">
        <v>1</v>
      </c>
      <c r="E1903" s="1" t="s">
        <v>172</v>
      </c>
      <c r="F1903">
        <v>1</v>
      </c>
      <c r="G1903" t="str">
        <f>+VLOOKUP(bloque3_2[[#This Row],[niño]],BD.niños[[Código]:[sexo]],6,FALSE)</f>
        <v>7 y 8</v>
      </c>
      <c r="H1903" t="str">
        <f>+VLOOKUP(bloque3_2[[#This Row],[niño]],BD.niños[[Código]:[sexo]],7,FALSE)</f>
        <v>F</v>
      </c>
      <c r="I1903" s="1">
        <v>3</v>
      </c>
    </row>
    <row r="1904" spans="1:9" x14ac:dyDescent="0.55000000000000004">
      <c r="A1904" s="1">
        <v>62</v>
      </c>
      <c r="B1904" t="s">
        <v>599</v>
      </c>
      <c r="C1904" s="1" t="s">
        <v>2</v>
      </c>
      <c r="D1904" s="1">
        <v>1</v>
      </c>
      <c r="E1904" s="1" t="s">
        <v>176</v>
      </c>
      <c r="F1904">
        <v>1</v>
      </c>
      <c r="G1904" t="str">
        <f>+VLOOKUP(bloque3_2[[#This Row],[niño]],BD.niños[[Código]:[sexo]],6,FALSE)</f>
        <v>5 y 6</v>
      </c>
      <c r="H1904" t="str">
        <f>+VLOOKUP(bloque3_2[[#This Row],[niño]],BD.niños[[Código]:[sexo]],7,FALSE)</f>
        <v>F</v>
      </c>
      <c r="I1904" s="1">
        <v>3</v>
      </c>
    </row>
    <row r="1905" spans="1:9" x14ac:dyDescent="0.55000000000000004">
      <c r="A1905" s="1">
        <v>62</v>
      </c>
      <c r="B1905" t="s">
        <v>599</v>
      </c>
      <c r="C1905" s="1" t="s">
        <v>2</v>
      </c>
      <c r="D1905" s="1">
        <v>1</v>
      </c>
      <c r="E1905" s="1" t="s">
        <v>180</v>
      </c>
      <c r="F1905">
        <v>2</v>
      </c>
      <c r="G1905" t="str">
        <f>+VLOOKUP(bloque3_2[[#This Row],[niño]],BD.niños[[Código]:[sexo]],6,FALSE)</f>
        <v>7 y 8</v>
      </c>
      <c r="H1905" t="str">
        <f>+VLOOKUP(bloque3_2[[#This Row],[niño]],BD.niños[[Código]:[sexo]],7,FALSE)</f>
        <v>F</v>
      </c>
      <c r="I1905" s="1">
        <v>3</v>
      </c>
    </row>
    <row r="1906" spans="1:9" x14ac:dyDescent="0.55000000000000004">
      <c r="A1906" s="1">
        <v>62</v>
      </c>
      <c r="B1906" t="s">
        <v>599</v>
      </c>
      <c r="C1906" s="1" t="s">
        <v>2</v>
      </c>
      <c r="D1906" s="1">
        <v>1</v>
      </c>
      <c r="E1906" s="1" t="s">
        <v>234</v>
      </c>
      <c r="F1906">
        <v>1</v>
      </c>
      <c r="G1906" t="str">
        <f>+VLOOKUP(bloque3_2[[#This Row],[niño]],BD.niños[[Código]:[sexo]],6,FALSE)</f>
        <v>9 y 10</v>
      </c>
      <c r="H1906" t="str">
        <f>+VLOOKUP(bloque3_2[[#This Row],[niño]],BD.niños[[Código]:[sexo]],7,FALSE)</f>
        <v>M</v>
      </c>
      <c r="I1906" s="1">
        <v>3</v>
      </c>
    </row>
    <row r="1907" spans="1:9" x14ac:dyDescent="0.55000000000000004">
      <c r="A1907" s="1">
        <v>62</v>
      </c>
      <c r="B1907" t="s">
        <v>599</v>
      </c>
      <c r="C1907" s="1" t="s">
        <v>2</v>
      </c>
      <c r="D1907" s="1">
        <v>1</v>
      </c>
      <c r="E1907" s="1" t="s">
        <v>238</v>
      </c>
      <c r="F1907">
        <v>1</v>
      </c>
      <c r="G1907" t="str">
        <f>+VLOOKUP(bloque3_2[[#This Row],[niño]],BD.niños[[Código]:[sexo]],6,FALSE)</f>
        <v>9 y 10</v>
      </c>
      <c r="H1907" t="str">
        <f>+VLOOKUP(bloque3_2[[#This Row],[niño]],BD.niños[[Código]:[sexo]],7,FALSE)</f>
        <v>M</v>
      </c>
      <c r="I1907" s="1">
        <v>3</v>
      </c>
    </row>
    <row r="1908" spans="1:9" x14ac:dyDescent="0.55000000000000004">
      <c r="A1908" s="1">
        <v>62</v>
      </c>
      <c r="B1908" t="s">
        <v>599</v>
      </c>
      <c r="C1908" s="1" t="s">
        <v>2</v>
      </c>
      <c r="D1908" s="1">
        <v>1</v>
      </c>
      <c r="E1908" s="1" t="s">
        <v>241</v>
      </c>
      <c r="F1908">
        <v>1</v>
      </c>
      <c r="G1908" t="str">
        <f>+VLOOKUP(bloque3_2[[#This Row],[niño]],BD.niños[[Código]:[sexo]],6,FALSE)</f>
        <v>9 y 10</v>
      </c>
      <c r="H1908" t="str">
        <f>+VLOOKUP(bloque3_2[[#This Row],[niño]],BD.niños[[Código]:[sexo]],7,FALSE)</f>
        <v>F</v>
      </c>
      <c r="I1908" s="1">
        <v>3</v>
      </c>
    </row>
    <row r="1909" spans="1:9" x14ac:dyDescent="0.55000000000000004">
      <c r="A1909" s="1">
        <v>62</v>
      </c>
      <c r="B1909" t="s">
        <v>599</v>
      </c>
      <c r="C1909" s="1" t="s">
        <v>2</v>
      </c>
      <c r="D1909" s="1">
        <v>1</v>
      </c>
      <c r="E1909" s="1" t="s">
        <v>245</v>
      </c>
      <c r="F1909">
        <v>1</v>
      </c>
      <c r="G1909" t="str">
        <f>+VLOOKUP(bloque3_2[[#This Row],[niño]],BD.niños[[Código]:[sexo]],6,FALSE)</f>
        <v>7 y 8</v>
      </c>
      <c r="H1909" t="str">
        <f>+VLOOKUP(bloque3_2[[#This Row],[niño]],BD.niños[[Código]:[sexo]],7,FALSE)</f>
        <v>M</v>
      </c>
      <c r="I1909" s="1">
        <v>3</v>
      </c>
    </row>
    <row r="1910" spans="1:9" x14ac:dyDescent="0.55000000000000004">
      <c r="A1910" s="1">
        <v>62</v>
      </c>
      <c r="B1910" t="s">
        <v>599</v>
      </c>
      <c r="C1910" s="1" t="s">
        <v>2</v>
      </c>
      <c r="D1910" s="1">
        <v>1</v>
      </c>
      <c r="E1910" s="1" t="s">
        <v>249</v>
      </c>
      <c r="F1910">
        <v>1</v>
      </c>
      <c r="G1910" t="str">
        <f>+VLOOKUP(bloque3_2[[#This Row],[niño]],BD.niños[[Código]:[sexo]],6,FALSE)</f>
        <v>5 y 6</v>
      </c>
      <c r="H1910" t="str">
        <f>+VLOOKUP(bloque3_2[[#This Row],[niño]],BD.niños[[Código]:[sexo]],7,FALSE)</f>
        <v>M</v>
      </c>
      <c r="I1910" s="1">
        <v>3</v>
      </c>
    </row>
    <row r="1911" spans="1:9" x14ac:dyDescent="0.55000000000000004">
      <c r="A1911" s="1">
        <v>62</v>
      </c>
      <c r="B1911" t="s">
        <v>599</v>
      </c>
      <c r="C1911" s="1" t="s">
        <v>2</v>
      </c>
      <c r="D1911" s="1">
        <v>1</v>
      </c>
      <c r="E1911" s="1" t="s">
        <v>253</v>
      </c>
      <c r="F1911">
        <v>1</v>
      </c>
      <c r="G1911" t="str">
        <f>+VLOOKUP(bloque3_2[[#This Row],[niño]],BD.niños[[Código]:[sexo]],6,FALSE)</f>
        <v>7 y 8</v>
      </c>
      <c r="H1911" t="str">
        <f>+VLOOKUP(bloque3_2[[#This Row],[niño]],BD.niños[[Código]:[sexo]],7,FALSE)</f>
        <v>M</v>
      </c>
      <c r="I1911" s="1">
        <v>3</v>
      </c>
    </row>
    <row r="1912" spans="1:9" x14ac:dyDescent="0.55000000000000004">
      <c r="A1912" s="1">
        <v>62</v>
      </c>
      <c r="B1912" t="s">
        <v>599</v>
      </c>
      <c r="C1912" s="1" t="s">
        <v>2</v>
      </c>
      <c r="D1912" s="1">
        <v>1</v>
      </c>
      <c r="E1912" s="1" t="s">
        <v>257</v>
      </c>
      <c r="F1912">
        <v>1</v>
      </c>
      <c r="G1912" t="str">
        <f>+VLOOKUP(bloque3_2[[#This Row],[niño]],BD.niños[[Código]:[sexo]],6,FALSE)</f>
        <v>7 y 8</v>
      </c>
      <c r="H1912" t="str">
        <f>+VLOOKUP(bloque3_2[[#This Row],[niño]],BD.niños[[Código]:[sexo]],7,FALSE)</f>
        <v>M</v>
      </c>
      <c r="I1912" s="1">
        <v>3</v>
      </c>
    </row>
    <row r="1913" spans="1:9" x14ac:dyDescent="0.55000000000000004">
      <c r="A1913" s="1">
        <v>62</v>
      </c>
      <c r="B1913" t="s">
        <v>599</v>
      </c>
      <c r="C1913" s="1" t="s">
        <v>2</v>
      </c>
      <c r="D1913" s="1">
        <v>1</v>
      </c>
      <c r="E1913" s="1" t="s">
        <v>299</v>
      </c>
      <c r="F1913">
        <v>1</v>
      </c>
      <c r="G1913" t="str">
        <f>+VLOOKUP(bloque3_2[[#This Row],[niño]],BD.niños[[Código]:[sexo]],6,FALSE)</f>
        <v>7 y 8</v>
      </c>
      <c r="H1913" t="str">
        <f>+VLOOKUP(bloque3_2[[#This Row],[niño]],BD.niños[[Código]:[sexo]],7,FALSE)</f>
        <v>M</v>
      </c>
      <c r="I1913" s="1">
        <v>3</v>
      </c>
    </row>
    <row r="1914" spans="1:9" x14ac:dyDescent="0.55000000000000004">
      <c r="A1914" s="1">
        <v>62</v>
      </c>
      <c r="B1914" t="s">
        <v>599</v>
      </c>
      <c r="C1914" s="1" t="s">
        <v>2</v>
      </c>
      <c r="D1914" s="1">
        <v>1</v>
      </c>
      <c r="E1914" s="1" t="s">
        <v>301</v>
      </c>
      <c r="F1914">
        <v>1</v>
      </c>
      <c r="G1914" t="str">
        <f>+VLOOKUP(bloque3_2[[#This Row],[niño]],BD.niños[[Código]:[sexo]],6,FALSE)</f>
        <v>5 y 6</v>
      </c>
      <c r="H1914" t="str">
        <f>+VLOOKUP(bloque3_2[[#This Row],[niño]],BD.niños[[Código]:[sexo]],7,FALSE)</f>
        <v>M</v>
      </c>
      <c r="I1914" s="1">
        <v>3</v>
      </c>
    </row>
    <row r="1915" spans="1:9" x14ac:dyDescent="0.55000000000000004">
      <c r="A1915" s="1">
        <v>62</v>
      </c>
      <c r="B1915" t="s">
        <v>599</v>
      </c>
      <c r="C1915" s="1" t="s">
        <v>2</v>
      </c>
      <c r="D1915" s="1">
        <v>1</v>
      </c>
      <c r="E1915" s="1" t="s">
        <v>305</v>
      </c>
      <c r="F1915">
        <v>1</v>
      </c>
      <c r="G1915" t="str">
        <f>+VLOOKUP(bloque3_2[[#This Row],[niño]],BD.niños[[Código]:[sexo]],6,FALSE)</f>
        <v>7 y 8</v>
      </c>
      <c r="H1915" t="str">
        <f>+VLOOKUP(bloque3_2[[#This Row],[niño]],BD.niños[[Código]:[sexo]],7,FALSE)</f>
        <v>M</v>
      </c>
      <c r="I1915" s="1">
        <v>3</v>
      </c>
    </row>
    <row r="1916" spans="1:9" x14ac:dyDescent="0.55000000000000004">
      <c r="A1916" s="1">
        <v>62</v>
      </c>
      <c r="B1916" t="s">
        <v>599</v>
      </c>
      <c r="C1916" s="1" t="s">
        <v>2</v>
      </c>
      <c r="D1916" s="1">
        <v>1</v>
      </c>
      <c r="E1916" s="1" t="s">
        <v>308</v>
      </c>
      <c r="F1916">
        <v>1</v>
      </c>
      <c r="G1916" t="str">
        <f>+VLOOKUP(bloque3_2[[#This Row],[niño]],BD.niños[[Código]:[sexo]],6,FALSE)</f>
        <v>9 y 10</v>
      </c>
      <c r="H1916" t="str">
        <f>+VLOOKUP(bloque3_2[[#This Row],[niño]],BD.niños[[Código]:[sexo]],7,FALSE)</f>
        <v>M</v>
      </c>
      <c r="I1916" s="1">
        <v>3</v>
      </c>
    </row>
    <row r="1917" spans="1:9" x14ac:dyDescent="0.55000000000000004">
      <c r="A1917" s="1">
        <v>62</v>
      </c>
      <c r="B1917" t="s">
        <v>599</v>
      </c>
      <c r="C1917" s="1" t="s">
        <v>2</v>
      </c>
      <c r="D1917" s="1">
        <v>1</v>
      </c>
      <c r="E1917" s="1" t="s">
        <v>311</v>
      </c>
      <c r="F1917">
        <v>1</v>
      </c>
      <c r="G1917" t="str">
        <f>+VLOOKUP(bloque3_2[[#This Row],[niño]],BD.niños[[Código]:[sexo]],6,FALSE)</f>
        <v>9 y 10</v>
      </c>
      <c r="H1917" t="str">
        <f>+VLOOKUP(bloque3_2[[#This Row],[niño]],BD.niños[[Código]:[sexo]],7,FALSE)</f>
        <v>M</v>
      </c>
      <c r="I1917" s="1">
        <v>3</v>
      </c>
    </row>
    <row r="1918" spans="1:9" x14ac:dyDescent="0.55000000000000004">
      <c r="A1918" s="1">
        <v>62</v>
      </c>
      <c r="B1918" t="s">
        <v>599</v>
      </c>
      <c r="C1918" s="1" t="s">
        <v>2</v>
      </c>
      <c r="D1918" s="1">
        <v>1</v>
      </c>
      <c r="E1918" s="1" t="s">
        <v>314</v>
      </c>
      <c r="F1918">
        <v>1</v>
      </c>
      <c r="G1918" t="str">
        <f>+VLOOKUP(bloque3_2[[#This Row],[niño]],BD.niños[[Código]:[sexo]],6,FALSE)</f>
        <v>9 y 10</v>
      </c>
      <c r="H1918" t="str">
        <f>+VLOOKUP(bloque3_2[[#This Row],[niño]],BD.niños[[Código]:[sexo]],7,FALSE)</f>
        <v>M</v>
      </c>
      <c r="I1918" s="1">
        <v>3</v>
      </c>
    </row>
    <row r="1919" spans="1:9" x14ac:dyDescent="0.55000000000000004">
      <c r="A1919" s="1">
        <v>62</v>
      </c>
      <c r="B1919" t="s">
        <v>599</v>
      </c>
      <c r="C1919" s="1" t="s">
        <v>2</v>
      </c>
      <c r="D1919" s="1">
        <v>1</v>
      </c>
      <c r="E1919" s="1" t="s">
        <v>372</v>
      </c>
      <c r="F1919">
        <v>1</v>
      </c>
      <c r="G1919" t="str">
        <f>+VLOOKUP(bloque3_2[[#This Row],[niño]],BD.niños[[Código]:[sexo]],6,FALSE)</f>
        <v>9 y 10</v>
      </c>
      <c r="H1919" t="str">
        <f>+VLOOKUP(bloque3_2[[#This Row],[niño]],BD.niños[[Código]:[sexo]],7,FALSE)</f>
        <v>M</v>
      </c>
      <c r="I1919" s="1">
        <v>3</v>
      </c>
    </row>
    <row r="1920" spans="1:9" x14ac:dyDescent="0.55000000000000004">
      <c r="A1920" s="1">
        <v>62</v>
      </c>
      <c r="B1920" t="s">
        <v>599</v>
      </c>
      <c r="C1920" s="1" t="s">
        <v>2</v>
      </c>
      <c r="D1920" s="1">
        <v>1</v>
      </c>
      <c r="E1920" s="1" t="s">
        <v>337</v>
      </c>
      <c r="F1920">
        <v>1</v>
      </c>
      <c r="G1920" t="str">
        <f>+VLOOKUP(bloque3_2[[#This Row],[niño]],BD.niños[[Código]:[sexo]],6,FALSE)</f>
        <v>7 y 8</v>
      </c>
      <c r="H1920" t="str">
        <f>+VLOOKUP(bloque3_2[[#This Row],[niño]],BD.niños[[Código]:[sexo]],7,FALSE)</f>
        <v>M</v>
      </c>
      <c r="I1920" s="1">
        <v>3</v>
      </c>
    </row>
    <row r="1921" spans="1:9" x14ac:dyDescent="0.55000000000000004">
      <c r="A1921" s="1">
        <v>62</v>
      </c>
      <c r="B1921" t="s">
        <v>599</v>
      </c>
      <c r="C1921" s="1" t="s">
        <v>2</v>
      </c>
      <c r="D1921" s="1">
        <v>1</v>
      </c>
      <c r="E1921" s="1" t="s">
        <v>341</v>
      </c>
      <c r="F1921">
        <v>1</v>
      </c>
      <c r="G1921" t="str">
        <f>+VLOOKUP(bloque3_2[[#This Row],[niño]],BD.niños[[Código]:[sexo]],6,FALSE)</f>
        <v>7 y 8</v>
      </c>
      <c r="H1921" t="str">
        <f>+VLOOKUP(bloque3_2[[#This Row],[niño]],BD.niños[[Código]:[sexo]],7,FALSE)</f>
        <v>F</v>
      </c>
      <c r="I1921" s="1">
        <v>3</v>
      </c>
    </row>
    <row r="1922" spans="1:9" x14ac:dyDescent="0.55000000000000004">
      <c r="A1922" s="1">
        <v>62</v>
      </c>
      <c r="B1922" t="s">
        <v>599</v>
      </c>
      <c r="C1922" s="1" t="s">
        <v>2</v>
      </c>
      <c r="D1922" s="1">
        <v>1</v>
      </c>
      <c r="E1922" s="1" t="s">
        <v>344</v>
      </c>
      <c r="F1922">
        <v>1</v>
      </c>
      <c r="G1922" t="str">
        <f>+VLOOKUP(bloque3_2[[#This Row],[niño]],BD.niños[[Código]:[sexo]],6,FALSE)</f>
        <v>5 y 6</v>
      </c>
      <c r="H1922" t="str">
        <f>+VLOOKUP(bloque3_2[[#This Row],[niño]],BD.niños[[Código]:[sexo]],7,FALSE)</f>
        <v>F</v>
      </c>
      <c r="I1922" s="1">
        <v>3</v>
      </c>
    </row>
    <row r="1923" spans="1:9" x14ac:dyDescent="0.55000000000000004">
      <c r="A1923" s="1">
        <v>62</v>
      </c>
      <c r="B1923" t="s">
        <v>599</v>
      </c>
      <c r="C1923" s="1" t="s">
        <v>2</v>
      </c>
      <c r="D1923" s="1">
        <v>1</v>
      </c>
      <c r="E1923" s="1" t="s">
        <v>348</v>
      </c>
      <c r="F1923">
        <v>1</v>
      </c>
      <c r="G1923" t="str">
        <f>+VLOOKUP(bloque3_2[[#This Row],[niño]],BD.niños[[Código]:[sexo]],6,FALSE)</f>
        <v>5 y 6</v>
      </c>
      <c r="H1923" t="str">
        <f>+VLOOKUP(bloque3_2[[#This Row],[niño]],BD.niños[[Código]:[sexo]],7,FALSE)</f>
        <v>M</v>
      </c>
      <c r="I1923" s="1">
        <v>3</v>
      </c>
    </row>
    <row r="1924" spans="1:9" x14ac:dyDescent="0.55000000000000004">
      <c r="A1924" s="1">
        <v>63</v>
      </c>
      <c r="B1924" t="s">
        <v>600</v>
      </c>
      <c r="C1924" s="1" t="s">
        <v>1</v>
      </c>
      <c r="D1924" s="1">
        <v>2</v>
      </c>
      <c r="E1924" s="1" t="s">
        <v>89</v>
      </c>
      <c r="F1924">
        <v>2</v>
      </c>
      <c r="G1924" t="str">
        <f>+VLOOKUP(bloque3_2[[#This Row],[niño]],BD.niños[[Código]:[sexo]],6,FALSE)</f>
        <v>9 y 10</v>
      </c>
      <c r="H1924" t="str">
        <f>+VLOOKUP(bloque3_2[[#This Row],[niño]],BD.niños[[Código]:[sexo]],7,FALSE)</f>
        <v>F</v>
      </c>
      <c r="I1924" s="1">
        <v>3</v>
      </c>
    </row>
    <row r="1925" spans="1:9" x14ac:dyDescent="0.55000000000000004">
      <c r="A1925" s="1">
        <v>63</v>
      </c>
      <c r="B1925" t="s">
        <v>600</v>
      </c>
      <c r="C1925" s="1" t="s">
        <v>1</v>
      </c>
      <c r="D1925" s="1">
        <v>2</v>
      </c>
      <c r="E1925" s="1" t="s">
        <v>93</v>
      </c>
      <c r="F1925">
        <v>2</v>
      </c>
      <c r="G1925" t="str">
        <f>+VLOOKUP(bloque3_2[[#This Row],[niño]],BD.niños[[Código]:[sexo]],6,FALSE)</f>
        <v>9 y 10</v>
      </c>
      <c r="H1925" t="str">
        <f>+VLOOKUP(bloque3_2[[#This Row],[niño]],BD.niños[[Código]:[sexo]],7,FALSE)</f>
        <v>F</v>
      </c>
      <c r="I1925" s="1">
        <v>3</v>
      </c>
    </row>
    <row r="1926" spans="1:9" x14ac:dyDescent="0.55000000000000004">
      <c r="A1926" s="1">
        <v>63</v>
      </c>
      <c r="B1926" t="s">
        <v>600</v>
      </c>
      <c r="C1926" s="1" t="s">
        <v>1</v>
      </c>
      <c r="D1926" s="1">
        <v>2</v>
      </c>
      <c r="E1926" s="1" t="s">
        <v>97</v>
      </c>
      <c r="F1926">
        <v>2</v>
      </c>
      <c r="G1926" t="str">
        <f>+VLOOKUP(bloque3_2[[#This Row],[niño]],BD.niños[[Código]:[sexo]],6,FALSE)</f>
        <v>9 y 10</v>
      </c>
      <c r="H1926" t="str">
        <f>+VLOOKUP(bloque3_2[[#This Row],[niño]],BD.niños[[Código]:[sexo]],7,FALSE)</f>
        <v>F</v>
      </c>
      <c r="I1926" s="1">
        <v>3</v>
      </c>
    </row>
    <row r="1927" spans="1:9" x14ac:dyDescent="0.55000000000000004">
      <c r="A1927" s="1">
        <v>63</v>
      </c>
      <c r="B1927" t="s">
        <v>600</v>
      </c>
      <c r="C1927" s="1" t="s">
        <v>1</v>
      </c>
      <c r="D1927" s="1">
        <v>2</v>
      </c>
      <c r="E1927" s="1" t="s">
        <v>101</v>
      </c>
      <c r="F1927">
        <v>2</v>
      </c>
      <c r="G1927" t="str">
        <f>+VLOOKUP(bloque3_2[[#This Row],[niño]],BD.niños[[Código]:[sexo]],6,FALSE)</f>
        <v>9 y 10</v>
      </c>
      <c r="H1927" t="str">
        <f>+VLOOKUP(bloque3_2[[#This Row],[niño]],BD.niños[[Código]:[sexo]],7,FALSE)</f>
        <v>F</v>
      </c>
      <c r="I1927" s="1">
        <v>3</v>
      </c>
    </row>
    <row r="1928" spans="1:9" x14ac:dyDescent="0.55000000000000004">
      <c r="A1928" s="1">
        <v>63</v>
      </c>
      <c r="B1928" t="s">
        <v>600</v>
      </c>
      <c r="C1928" s="1" t="s">
        <v>1</v>
      </c>
      <c r="D1928" s="1">
        <v>2</v>
      </c>
      <c r="E1928" s="1" t="s">
        <v>150</v>
      </c>
      <c r="F1928">
        <v>2</v>
      </c>
      <c r="G1928" t="str">
        <f>+VLOOKUP(bloque3_2[[#This Row],[niño]],BD.niños[[Código]:[sexo]],6,FALSE)</f>
        <v>5 y 6</v>
      </c>
      <c r="H1928" t="str">
        <f>+VLOOKUP(bloque3_2[[#This Row],[niño]],BD.niños[[Código]:[sexo]],7,FALSE)</f>
        <v>F</v>
      </c>
      <c r="I1928" s="1">
        <v>3</v>
      </c>
    </row>
    <row r="1929" spans="1:9" x14ac:dyDescent="0.55000000000000004">
      <c r="A1929" s="1">
        <v>63</v>
      </c>
      <c r="B1929" t="s">
        <v>600</v>
      </c>
      <c r="C1929" s="1" t="s">
        <v>1</v>
      </c>
      <c r="D1929" s="1">
        <v>2</v>
      </c>
      <c r="E1929" s="1" t="s">
        <v>153</v>
      </c>
      <c r="F1929">
        <v>2</v>
      </c>
      <c r="G1929" t="str">
        <f>+VLOOKUP(bloque3_2[[#This Row],[niño]],BD.niños[[Código]:[sexo]],6,FALSE)</f>
        <v>7 y 8</v>
      </c>
      <c r="H1929" t="str">
        <f>+VLOOKUP(bloque3_2[[#This Row],[niño]],BD.niños[[Código]:[sexo]],7,FALSE)</f>
        <v>M</v>
      </c>
      <c r="I1929" s="1">
        <v>3</v>
      </c>
    </row>
    <row r="1930" spans="1:9" x14ac:dyDescent="0.55000000000000004">
      <c r="A1930" s="1">
        <v>63</v>
      </c>
      <c r="B1930" t="s">
        <v>600</v>
      </c>
      <c r="C1930" s="1" t="s">
        <v>1</v>
      </c>
      <c r="D1930" s="1">
        <v>2</v>
      </c>
      <c r="E1930" s="1" t="s">
        <v>157</v>
      </c>
      <c r="F1930">
        <v>2</v>
      </c>
      <c r="G1930" t="str">
        <f>+VLOOKUP(bloque3_2[[#This Row],[niño]],BD.niños[[Código]:[sexo]],6,FALSE)</f>
        <v>7 y 8</v>
      </c>
      <c r="H1930" t="str">
        <f>+VLOOKUP(bloque3_2[[#This Row],[niño]],BD.niños[[Código]:[sexo]],7,FALSE)</f>
        <v>M</v>
      </c>
      <c r="I1930" s="1">
        <v>3</v>
      </c>
    </row>
    <row r="1931" spans="1:9" x14ac:dyDescent="0.55000000000000004">
      <c r="A1931" s="1">
        <v>63</v>
      </c>
      <c r="B1931" t="s">
        <v>600</v>
      </c>
      <c r="C1931" s="1" t="s">
        <v>1</v>
      </c>
      <c r="D1931" s="1">
        <v>2</v>
      </c>
      <c r="E1931" s="1" t="s">
        <v>164</v>
      </c>
      <c r="F1931">
        <v>2</v>
      </c>
      <c r="G1931" t="str">
        <f>+VLOOKUP(bloque3_2[[#This Row],[niño]],BD.niños[[Código]:[sexo]],6,FALSE)</f>
        <v>5 y 6</v>
      </c>
      <c r="H1931" t="str">
        <f>+VLOOKUP(bloque3_2[[#This Row],[niño]],BD.niños[[Código]:[sexo]],7,FALSE)</f>
        <v>M</v>
      </c>
      <c r="I1931" s="1">
        <v>3</v>
      </c>
    </row>
    <row r="1932" spans="1:9" x14ac:dyDescent="0.55000000000000004">
      <c r="A1932" s="1">
        <v>63</v>
      </c>
      <c r="B1932" t="s">
        <v>600</v>
      </c>
      <c r="C1932" s="1" t="s">
        <v>1</v>
      </c>
      <c r="D1932" s="1">
        <v>2</v>
      </c>
      <c r="E1932" s="1" t="s">
        <v>165</v>
      </c>
      <c r="F1932">
        <v>2</v>
      </c>
      <c r="G1932" t="str">
        <f>+VLOOKUP(bloque3_2[[#This Row],[niño]],BD.niños[[Código]:[sexo]],6,FALSE)</f>
        <v>5 y 6</v>
      </c>
      <c r="H1932" t="str">
        <f>+VLOOKUP(bloque3_2[[#This Row],[niño]],BD.niños[[Código]:[sexo]],7,FALSE)</f>
        <v>M</v>
      </c>
      <c r="I1932" s="1">
        <v>3</v>
      </c>
    </row>
    <row r="1933" spans="1:9" x14ac:dyDescent="0.55000000000000004">
      <c r="A1933" s="1">
        <v>63</v>
      </c>
      <c r="B1933" t="s">
        <v>600</v>
      </c>
      <c r="C1933" s="1" t="s">
        <v>1</v>
      </c>
      <c r="D1933" s="1">
        <v>2</v>
      </c>
      <c r="E1933" s="1" t="s">
        <v>168</v>
      </c>
      <c r="F1933">
        <v>2</v>
      </c>
      <c r="G1933" t="str">
        <f>+VLOOKUP(bloque3_2[[#This Row],[niño]],BD.niños[[Código]:[sexo]],6,FALSE)</f>
        <v>7 y 8</v>
      </c>
      <c r="H1933" t="str">
        <f>+VLOOKUP(bloque3_2[[#This Row],[niño]],BD.niños[[Código]:[sexo]],7,FALSE)</f>
        <v>F</v>
      </c>
      <c r="I1933" s="1">
        <v>3</v>
      </c>
    </row>
    <row r="1934" spans="1:9" x14ac:dyDescent="0.55000000000000004">
      <c r="A1934" s="1">
        <v>63</v>
      </c>
      <c r="B1934" t="s">
        <v>600</v>
      </c>
      <c r="C1934" s="1" t="s">
        <v>1</v>
      </c>
      <c r="D1934" s="1">
        <v>2</v>
      </c>
      <c r="E1934" s="1" t="s">
        <v>172</v>
      </c>
      <c r="F1934">
        <v>2</v>
      </c>
      <c r="G1934" t="str">
        <f>+VLOOKUP(bloque3_2[[#This Row],[niño]],BD.niños[[Código]:[sexo]],6,FALSE)</f>
        <v>7 y 8</v>
      </c>
      <c r="H1934" t="str">
        <f>+VLOOKUP(bloque3_2[[#This Row],[niño]],BD.niños[[Código]:[sexo]],7,FALSE)</f>
        <v>F</v>
      </c>
      <c r="I1934" s="1">
        <v>3</v>
      </c>
    </row>
    <row r="1935" spans="1:9" x14ac:dyDescent="0.55000000000000004">
      <c r="A1935" s="1">
        <v>63</v>
      </c>
      <c r="B1935" t="s">
        <v>600</v>
      </c>
      <c r="C1935" s="1" t="s">
        <v>1</v>
      </c>
      <c r="D1935" s="1">
        <v>2</v>
      </c>
      <c r="E1935" s="1" t="s">
        <v>176</v>
      </c>
      <c r="F1935">
        <v>2</v>
      </c>
      <c r="G1935" t="str">
        <f>+VLOOKUP(bloque3_2[[#This Row],[niño]],BD.niños[[Código]:[sexo]],6,FALSE)</f>
        <v>5 y 6</v>
      </c>
      <c r="H1935" t="str">
        <f>+VLOOKUP(bloque3_2[[#This Row],[niño]],BD.niños[[Código]:[sexo]],7,FALSE)</f>
        <v>F</v>
      </c>
      <c r="I1935" s="1">
        <v>3</v>
      </c>
    </row>
    <row r="1936" spans="1:9" x14ac:dyDescent="0.55000000000000004">
      <c r="A1936" s="1">
        <v>63</v>
      </c>
      <c r="B1936" t="s">
        <v>600</v>
      </c>
      <c r="C1936" s="1" t="s">
        <v>1</v>
      </c>
      <c r="D1936" s="1">
        <v>2</v>
      </c>
      <c r="E1936" s="1" t="s">
        <v>180</v>
      </c>
      <c r="F1936">
        <v>2</v>
      </c>
      <c r="G1936" t="str">
        <f>+VLOOKUP(bloque3_2[[#This Row],[niño]],BD.niños[[Código]:[sexo]],6,FALSE)</f>
        <v>7 y 8</v>
      </c>
      <c r="H1936" t="str">
        <f>+VLOOKUP(bloque3_2[[#This Row],[niño]],BD.niños[[Código]:[sexo]],7,FALSE)</f>
        <v>F</v>
      </c>
      <c r="I1936" s="1">
        <v>3</v>
      </c>
    </row>
    <row r="1937" spans="1:9" x14ac:dyDescent="0.55000000000000004">
      <c r="A1937" s="1">
        <v>63</v>
      </c>
      <c r="B1937" t="s">
        <v>600</v>
      </c>
      <c r="C1937" s="1" t="s">
        <v>1</v>
      </c>
      <c r="D1937" s="1">
        <v>2</v>
      </c>
      <c r="E1937" s="1" t="s">
        <v>234</v>
      </c>
      <c r="F1937">
        <v>2</v>
      </c>
      <c r="G1937" t="str">
        <f>+VLOOKUP(bloque3_2[[#This Row],[niño]],BD.niños[[Código]:[sexo]],6,FALSE)</f>
        <v>9 y 10</v>
      </c>
      <c r="H1937" t="str">
        <f>+VLOOKUP(bloque3_2[[#This Row],[niño]],BD.niños[[Código]:[sexo]],7,FALSE)</f>
        <v>M</v>
      </c>
      <c r="I1937" s="1">
        <v>3</v>
      </c>
    </row>
    <row r="1938" spans="1:9" x14ac:dyDescent="0.55000000000000004">
      <c r="A1938" s="1">
        <v>63</v>
      </c>
      <c r="B1938" t="s">
        <v>600</v>
      </c>
      <c r="C1938" s="1" t="s">
        <v>1</v>
      </c>
      <c r="D1938" s="1">
        <v>2</v>
      </c>
      <c r="E1938" s="1" t="s">
        <v>238</v>
      </c>
      <c r="F1938">
        <v>2</v>
      </c>
      <c r="G1938" t="str">
        <f>+VLOOKUP(bloque3_2[[#This Row],[niño]],BD.niños[[Código]:[sexo]],6,FALSE)</f>
        <v>9 y 10</v>
      </c>
      <c r="H1938" t="str">
        <f>+VLOOKUP(bloque3_2[[#This Row],[niño]],BD.niños[[Código]:[sexo]],7,FALSE)</f>
        <v>M</v>
      </c>
      <c r="I1938" s="1">
        <v>3</v>
      </c>
    </row>
    <row r="1939" spans="1:9" x14ac:dyDescent="0.55000000000000004">
      <c r="A1939" s="1">
        <v>63</v>
      </c>
      <c r="B1939" t="s">
        <v>600</v>
      </c>
      <c r="C1939" s="1" t="s">
        <v>1</v>
      </c>
      <c r="D1939" s="1">
        <v>2</v>
      </c>
      <c r="E1939" s="1" t="s">
        <v>241</v>
      </c>
      <c r="F1939">
        <v>2</v>
      </c>
      <c r="G1939" t="str">
        <f>+VLOOKUP(bloque3_2[[#This Row],[niño]],BD.niños[[Código]:[sexo]],6,FALSE)</f>
        <v>9 y 10</v>
      </c>
      <c r="H1939" t="str">
        <f>+VLOOKUP(bloque3_2[[#This Row],[niño]],BD.niños[[Código]:[sexo]],7,FALSE)</f>
        <v>F</v>
      </c>
      <c r="I1939" s="1">
        <v>3</v>
      </c>
    </row>
    <row r="1940" spans="1:9" x14ac:dyDescent="0.55000000000000004">
      <c r="A1940" s="1">
        <v>63</v>
      </c>
      <c r="B1940" t="s">
        <v>600</v>
      </c>
      <c r="C1940" s="1" t="s">
        <v>1</v>
      </c>
      <c r="D1940" s="1">
        <v>2</v>
      </c>
      <c r="E1940" s="1" t="s">
        <v>245</v>
      </c>
      <c r="F1940">
        <v>2</v>
      </c>
      <c r="G1940" t="str">
        <f>+VLOOKUP(bloque3_2[[#This Row],[niño]],BD.niños[[Código]:[sexo]],6,FALSE)</f>
        <v>7 y 8</v>
      </c>
      <c r="H1940" t="str">
        <f>+VLOOKUP(bloque3_2[[#This Row],[niño]],BD.niños[[Código]:[sexo]],7,FALSE)</f>
        <v>M</v>
      </c>
      <c r="I1940" s="1">
        <v>3</v>
      </c>
    </row>
    <row r="1941" spans="1:9" x14ac:dyDescent="0.55000000000000004">
      <c r="A1941" s="1">
        <v>63</v>
      </c>
      <c r="B1941" t="s">
        <v>600</v>
      </c>
      <c r="C1941" s="1" t="s">
        <v>1</v>
      </c>
      <c r="D1941" s="1">
        <v>2</v>
      </c>
      <c r="E1941" s="1" t="s">
        <v>249</v>
      </c>
      <c r="F1941">
        <v>2</v>
      </c>
      <c r="G1941" t="str">
        <f>+VLOOKUP(bloque3_2[[#This Row],[niño]],BD.niños[[Código]:[sexo]],6,FALSE)</f>
        <v>5 y 6</v>
      </c>
      <c r="H1941" t="str">
        <f>+VLOOKUP(bloque3_2[[#This Row],[niño]],BD.niños[[Código]:[sexo]],7,FALSE)</f>
        <v>M</v>
      </c>
      <c r="I1941" s="1">
        <v>3</v>
      </c>
    </row>
    <row r="1942" spans="1:9" x14ac:dyDescent="0.55000000000000004">
      <c r="A1942" s="1">
        <v>63</v>
      </c>
      <c r="B1942" t="s">
        <v>600</v>
      </c>
      <c r="C1942" s="1" t="s">
        <v>1</v>
      </c>
      <c r="D1942" s="1">
        <v>2</v>
      </c>
      <c r="E1942" s="1" t="s">
        <v>253</v>
      </c>
      <c r="F1942">
        <v>2</v>
      </c>
      <c r="G1942" t="str">
        <f>+VLOOKUP(bloque3_2[[#This Row],[niño]],BD.niños[[Código]:[sexo]],6,FALSE)</f>
        <v>7 y 8</v>
      </c>
      <c r="H1942" t="str">
        <f>+VLOOKUP(bloque3_2[[#This Row],[niño]],BD.niños[[Código]:[sexo]],7,FALSE)</f>
        <v>M</v>
      </c>
      <c r="I1942" s="1">
        <v>3</v>
      </c>
    </row>
    <row r="1943" spans="1:9" x14ac:dyDescent="0.55000000000000004">
      <c r="A1943" s="1">
        <v>63</v>
      </c>
      <c r="B1943" t="s">
        <v>600</v>
      </c>
      <c r="C1943" s="1" t="s">
        <v>1</v>
      </c>
      <c r="D1943" s="1">
        <v>2</v>
      </c>
      <c r="E1943" s="1" t="s">
        <v>257</v>
      </c>
      <c r="F1943">
        <v>2</v>
      </c>
      <c r="G1943" t="str">
        <f>+VLOOKUP(bloque3_2[[#This Row],[niño]],BD.niños[[Código]:[sexo]],6,FALSE)</f>
        <v>7 y 8</v>
      </c>
      <c r="H1943" t="str">
        <f>+VLOOKUP(bloque3_2[[#This Row],[niño]],BD.niños[[Código]:[sexo]],7,FALSE)</f>
        <v>M</v>
      </c>
      <c r="I1943" s="1">
        <v>3</v>
      </c>
    </row>
    <row r="1944" spans="1:9" x14ac:dyDescent="0.55000000000000004">
      <c r="A1944" s="1">
        <v>63</v>
      </c>
      <c r="B1944" t="s">
        <v>600</v>
      </c>
      <c r="C1944" s="1" t="s">
        <v>1</v>
      </c>
      <c r="D1944" s="1">
        <v>2</v>
      </c>
      <c r="E1944" s="1" t="s">
        <v>299</v>
      </c>
      <c r="F1944">
        <v>2</v>
      </c>
      <c r="G1944" t="str">
        <f>+VLOOKUP(bloque3_2[[#This Row],[niño]],BD.niños[[Código]:[sexo]],6,FALSE)</f>
        <v>7 y 8</v>
      </c>
      <c r="H1944" t="str">
        <f>+VLOOKUP(bloque3_2[[#This Row],[niño]],BD.niños[[Código]:[sexo]],7,FALSE)</f>
        <v>M</v>
      </c>
      <c r="I1944" s="1">
        <v>3</v>
      </c>
    </row>
    <row r="1945" spans="1:9" x14ac:dyDescent="0.55000000000000004">
      <c r="A1945" s="1">
        <v>63</v>
      </c>
      <c r="B1945" t="s">
        <v>600</v>
      </c>
      <c r="C1945" s="1" t="s">
        <v>1</v>
      </c>
      <c r="D1945" s="1">
        <v>2</v>
      </c>
      <c r="E1945" s="1" t="s">
        <v>301</v>
      </c>
      <c r="F1945">
        <v>2</v>
      </c>
      <c r="G1945" t="str">
        <f>+VLOOKUP(bloque3_2[[#This Row],[niño]],BD.niños[[Código]:[sexo]],6,FALSE)</f>
        <v>5 y 6</v>
      </c>
      <c r="H1945" t="str">
        <f>+VLOOKUP(bloque3_2[[#This Row],[niño]],BD.niños[[Código]:[sexo]],7,FALSE)</f>
        <v>M</v>
      </c>
      <c r="I1945" s="1">
        <v>3</v>
      </c>
    </row>
    <row r="1946" spans="1:9" x14ac:dyDescent="0.55000000000000004">
      <c r="A1946" s="1">
        <v>63</v>
      </c>
      <c r="B1946" t="s">
        <v>600</v>
      </c>
      <c r="C1946" s="1" t="s">
        <v>1</v>
      </c>
      <c r="D1946" s="1">
        <v>2</v>
      </c>
      <c r="E1946" s="1" t="s">
        <v>305</v>
      </c>
      <c r="F1946">
        <v>2</v>
      </c>
      <c r="G1946" t="str">
        <f>+VLOOKUP(bloque3_2[[#This Row],[niño]],BD.niños[[Código]:[sexo]],6,FALSE)</f>
        <v>7 y 8</v>
      </c>
      <c r="H1946" t="str">
        <f>+VLOOKUP(bloque3_2[[#This Row],[niño]],BD.niños[[Código]:[sexo]],7,FALSE)</f>
        <v>M</v>
      </c>
      <c r="I1946" s="1">
        <v>3</v>
      </c>
    </row>
    <row r="1947" spans="1:9" x14ac:dyDescent="0.55000000000000004">
      <c r="A1947" s="1">
        <v>63</v>
      </c>
      <c r="B1947" t="s">
        <v>600</v>
      </c>
      <c r="C1947" s="1" t="s">
        <v>1</v>
      </c>
      <c r="D1947" s="1">
        <v>2</v>
      </c>
      <c r="E1947" s="1" t="s">
        <v>308</v>
      </c>
      <c r="F1947">
        <v>2</v>
      </c>
      <c r="G1947" t="str">
        <f>+VLOOKUP(bloque3_2[[#This Row],[niño]],BD.niños[[Código]:[sexo]],6,FALSE)</f>
        <v>9 y 10</v>
      </c>
      <c r="H1947" t="str">
        <f>+VLOOKUP(bloque3_2[[#This Row],[niño]],BD.niños[[Código]:[sexo]],7,FALSE)</f>
        <v>M</v>
      </c>
      <c r="I1947" s="1">
        <v>3</v>
      </c>
    </row>
    <row r="1948" spans="1:9" x14ac:dyDescent="0.55000000000000004">
      <c r="A1948" s="1">
        <v>63</v>
      </c>
      <c r="B1948" t="s">
        <v>600</v>
      </c>
      <c r="C1948" s="1" t="s">
        <v>1</v>
      </c>
      <c r="D1948" s="1">
        <v>2</v>
      </c>
      <c r="E1948" s="1" t="s">
        <v>311</v>
      </c>
      <c r="F1948">
        <v>2</v>
      </c>
      <c r="G1948" t="str">
        <f>+VLOOKUP(bloque3_2[[#This Row],[niño]],BD.niños[[Código]:[sexo]],6,FALSE)</f>
        <v>9 y 10</v>
      </c>
      <c r="H1948" t="str">
        <f>+VLOOKUP(bloque3_2[[#This Row],[niño]],BD.niños[[Código]:[sexo]],7,FALSE)</f>
        <v>M</v>
      </c>
      <c r="I1948" s="1">
        <v>3</v>
      </c>
    </row>
    <row r="1949" spans="1:9" x14ac:dyDescent="0.55000000000000004">
      <c r="A1949" s="1">
        <v>63</v>
      </c>
      <c r="B1949" t="s">
        <v>600</v>
      </c>
      <c r="C1949" s="1" t="s">
        <v>1</v>
      </c>
      <c r="D1949" s="1">
        <v>2</v>
      </c>
      <c r="E1949" s="1" t="s">
        <v>314</v>
      </c>
      <c r="F1949">
        <v>2</v>
      </c>
      <c r="G1949" t="str">
        <f>+VLOOKUP(bloque3_2[[#This Row],[niño]],BD.niños[[Código]:[sexo]],6,FALSE)</f>
        <v>9 y 10</v>
      </c>
      <c r="H1949" t="str">
        <f>+VLOOKUP(bloque3_2[[#This Row],[niño]],BD.niños[[Código]:[sexo]],7,FALSE)</f>
        <v>M</v>
      </c>
      <c r="I1949" s="1">
        <v>3</v>
      </c>
    </row>
    <row r="1950" spans="1:9" x14ac:dyDescent="0.55000000000000004">
      <c r="A1950" s="1">
        <v>63</v>
      </c>
      <c r="B1950" t="s">
        <v>600</v>
      </c>
      <c r="C1950" s="1" t="s">
        <v>1</v>
      </c>
      <c r="D1950" s="1">
        <v>2</v>
      </c>
      <c r="E1950" s="1" t="s">
        <v>372</v>
      </c>
      <c r="F1950">
        <v>2</v>
      </c>
      <c r="G1950" t="str">
        <f>+VLOOKUP(bloque3_2[[#This Row],[niño]],BD.niños[[Código]:[sexo]],6,FALSE)</f>
        <v>9 y 10</v>
      </c>
      <c r="H1950" t="str">
        <f>+VLOOKUP(bloque3_2[[#This Row],[niño]],BD.niños[[Código]:[sexo]],7,FALSE)</f>
        <v>M</v>
      </c>
      <c r="I1950" s="1">
        <v>3</v>
      </c>
    </row>
    <row r="1951" spans="1:9" x14ac:dyDescent="0.55000000000000004">
      <c r="A1951" s="1">
        <v>63</v>
      </c>
      <c r="B1951" t="s">
        <v>600</v>
      </c>
      <c r="C1951" s="1" t="s">
        <v>1</v>
      </c>
      <c r="D1951" s="1">
        <v>2</v>
      </c>
      <c r="E1951" s="1" t="s">
        <v>337</v>
      </c>
      <c r="F1951">
        <v>2</v>
      </c>
      <c r="G1951" t="str">
        <f>+VLOOKUP(bloque3_2[[#This Row],[niño]],BD.niños[[Código]:[sexo]],6,FALSE)</f>
        <v>7 y 8</v>
      </c>
      <c r="H1951" t="str">
        <f>+VLOOKUP(bloque3_2[[#This Row],[niño]],BD.niños[[Código]:[sexo]],7,FALSE)</f>
        <v>M</v>
      </c>
      <c r="I1951" s="1">
        <v>3</v>
      </c>
    </row>
    <row r="1952" spans="1:9" x14ac:dyDescent="0.55000000000000004">
      <c r="A1952" s="1">
        <v>63</v>
      </c>
      <c r="B1952" t="s">
        <v>600</v>
      </c>
      <c r="C1952" s="1" t="s">
        <v>1</v>
      </c>
      <c r="D1952" s="1">
        <v>2</v>
      </c>
      <c r="E1952" s="1" t="s">
        <v>341</v>
      </c>
      <c r="F1952">
        <v>2</v>
      </c>
      <c r="G1952" t="str">
        <f>+VLOOKUP(bloque3_2[[#This Row],[niño]],BD.niños[[Código]:[sexo]],6,FALSE)</f>
        <v>7 y 8</v>
      </c>
      <c r="H1952" t="str">
        <f>+VLOOKUP(bloque3_2[[#This Row],[niño]],BD.niños[[Código]:[sexo]],7,FALSE)</f>
        <v>F</v>
      </c>
      <c r="I1952" s="1">
        <v>3</v>
      </c>
    </row>
    <row r="1953" spans="1:9" x14ac:dyDescent="0.55000000000000004">
      <c r="A1953" s="1">
        <v>63</v>
      </c>
      <c r="B1953" t="s">
        <v>600</v>
      </c>
      <c r="C1953" s="1" t="s">
        <v>1</v>
      </c>
      <c r="D1953" s="1">
        <v>2</v>
      </c>
      <c r="E1953" s="1" t="s">
        <v>344</v>
      </c>
      <c r="F1953">
        <v>2</v>
      </c>
      <c r="G1953" t="str">
        <f>+VLOOKUP(bloque3_2[[#This Row],[niño]],BD.niños[[Código]:[sexo]],6,FALSE)</f>
        <v>5 y 6</v>
      </c>
      <c r="H1953" t="str">
        <f>+VLOOKUP(bloque3_2[[#This Row],[niño]],BD.niños[[Código]:[sexo]],7,FALSE)</f>
        <v>F</v>
      </c>
      <c r="I1953" s="1">
        <v>3</v>
      </c>
    </row>
    <row r="1954" spans="1:9" x14ac:dyDescent="0.55000000000000004">
      <c r="A1954" s="1">
        <v>63</v>
      </c>
      <c r="B1954" t="s">
        <v>600</v>
      </c>
      <c r="C1954" s="1" t="s">
        <v>1</v>
      </c>
      <c r="D1954" s="1">
        <v>2</v>
      </c>
      <c r="E1954" s="1" t="s">
        <v>348</v>
      </c>
      <c r="F1954">
        <v>1</v>
      </c>
      <c r="G1954" t="str">
        <f>+VLOOKUP(bloque3_2[[#This Row],[niño]],BD.niños[[Código]:[sexo]],6,FALSE)</f>
        <v>5 y 6</v>
      </c>
      <c r="H1954" t="str">
        <f>+VLOOKUP(bloque3_2[[#This Row],[niño]],BD.niños[[Código]:[sexo]],7,FALSE)</f>
        <v>M</v>
      </c>
      <c r="I1954" s="1">
        <v>3</v>
      </c>
    </row>
    <row r="1955" spans="1:9" x14ac:dyDescent="0.55000000000000004">
      <c r="A1955" s="1">
        <v>64</v>
      </c>
      <c r="B1955" t="s">
        <v>601</v>
      </c>
      <c r="C1955" s="1" t="s">
        <v>3</v>
      </c>
      <c r="D1955" s="1">
        <v>4</v>
      </c>
      <c r="E1955" s="1" t="s">
        <v>89</v>
      </c>
      <c r="F1955">
        <v>5</v>
      </c>
      <c r="G1955" t="str">
        <f>+VLOOKUP(bloque3_2[[#This Row],[niño]],BD.niños[[Código]:[sexo]],6,FALSE)</f>
        <v>9 y 10</v>
      </c>
      <c r="H1955" t="str">
        <f>+VLOOKUP(bloque3_2[[#This Row],[niño]],BD.niños[[Código]:[sexo]],7,FALSE)</f>
        <v>F</v>
      </c>
      <c r="I1955" s="1">
        <v>3</v>
      </c>
    </row>
    <row r="1956" spans="1:9" x14ac:dyDescent="0.55000000000000004">
      <c r="A1956" s="1">
        <v>64</v>
      </c>
      <c r="B1956" t="s">
        <v>601</v>
      </c>
      <c r="C1956" s="1" t="s">
        <v>3</v>
      </c>
      <c r="D1956" s="1">
        <v>4</v>
      </c>
      <c r="E1956" s="1" t="s">
        <v>93</v>
      </c>
      <c r="F1956">
        <v>4</v>
      </c>
      <c r="G1956" t="str">
        <f>+VLOOKUP(bloque3_2[[#This Row],[niño]],BD.niños[[Código]:[sexo]],6,FALSE)</f>
        <v>9 y 10</v>
      </c>
      <c r="H1956" t="str">
        <f>+VLOOKUP(bloque3_2[[#This Row],[niño]],BD.niños[[Código]:[sexo]],7,FALSE)</f>
        <v>F</v>
      </c>
      <c r="I1956" s="1">
        <v>3</v>
      </c>
    </row>
    <row r="1957" spans="1:9" x14ac:dyDescent="0.55000000000000004">
      <c r="A1957" s="1">
        <v>64</v>
      </c>
      <c r="B1957" t="s">
        <v>601</v>
      </c>
      <c r="C1957" s="1" t="s">
        <v>3</v>
      </c>
      <c r="D1957" s="1">
        <v>4</v>
      </c>
      <c r="E1957" s="1" t="s">
        <v>97</v>
      </c>
      <c r="F1957">
        <v>4</v>
      </c>
      <c r="G1957" t="str">
        <f>+VLOOKUP(bloque3_2[[#This Row],[niño]],BD.niños[[Código]:[sexo]],6,FALSE)</f>
        <v>9 y 10</v>
      </c>
      <c r="H1957" t="str">
        <f>+VLOOKUP(bloque3_2[[#This Row],[niño]],BD.niños[[Código]:[sexo]],7,FALSE)</f>
        <v>F</v>
      </c>
      <c r="I1957" s="1">
        <v>3</v>
      </c>
    </row>
    <row r="1958" spans="1:9" x14ac:dyDescent="0.55000000000000004">
      <c r="A1958" s="1">
        <v>64</v>
      </c>
      <c r="B1958" t="s">
        <v>601</v>
      </c>
      <c r="C1958" s="1" t="s">
        <v>3</v>
      </c>
      <c r="D1958" s="1">
        <v>4</v>
      </c>
      <c r="E1958" s="1" t="s">
        <v>101</v>
      </c>
      <c r="F1958">
        <v>4</v>
      </c>
      <c r="G1958" t="str">
        <f>+VLOOKUP(bloque3_2[[#This Row],[niño]],BD.niños[[Código]:[sexo]],6,FALSE)</f>
        <v>9 y 10</v>
      </c>
      <c r="H1958" t="str">
        <f>+VLOOKUP(bloque3_2[[#This Row],[niño]],BD.niños[[Código]:[sexo]],7,FALSE)</f>
        <v>F</v>
      </c>
      <c r="I1958" s="1">
        <v>3</v>
      </c>
    </row>
    <row r="1959" spans="1:9" x14ac:dyDescent="0.55000000000000004">
      <c r="A1959" s="1">
        <v>64</v>
      </c>
      <c r="B1959" t="s">
        <v>601</v>
      </c>
      <c r="C1959" s="1" t="s">
        <v>3</v>
      </c>
      <c r="D1959" s="1">
        <v>4</v>
      </c>
      <c r="E1959" s="1" t="s">
        <v>150</v>
      </c>
      <c r="F1959">
        <v>5</v>
      </c>
      <c r="G1959" t="str">
        <f>+VLOOKUP(bloque3_2[[#This Row],[niño]],BD.niños[[Código]:[sexo]],6,FALSE)</f>
        <v>5 y 6</v>
      </c>
      <c r="H1959" t="str">
        <f>+VLOOKUP(bloque3_2[[#This Row],[niño]],BD.niños[[Código]:[sexo]],7,FALSE)</f>
        <v>F</v>
      </c>
      <c r="I1959" s="1">
        <v>3</v>
      </c>
    </row>
    <row r="1960" spans="1:9" x14ac:dyDescent="0.55000000000000004">
      <c r="A1960" s="1">
        <v>64</v>
      </c>
      <c r="B1960" t="s">
        <v>601</v>
      </c>
      <c r="C1960" s="1" t="s">
        <v>3</v>
      </c>
      <c r="D1960" s="1">
        <v>4</v>
      </c>
      <c r="E1960" s="1" t="s">
        <v>153</v>
      </c>
      <c r="F1960">
        <v>4</v>
      </c>
      <c r="G1960" t="str">
        <f>+VLOOKUP(bloque3_2[[#This Row],[niño]],BD.niños[[Código]:[sexo]],6,FALSE)</f>
        <v>7 y 8</v>
      </c>
      <c r="H1960" t="str">
        <f>+VLOOKUP(bloque3_2[[#This Row],[niño]],BD.niños[[Código]:[sexo]],7,FALSE)</f>
        <v>M</v>
      </c>
      <c r="I1960" s="1">
        <v>3</v>
      </c>
    </row>
    <row r="1961" spans="1:9" x14ac:dyDescent="0.55000000000000004">
      <c r="A1961" s="1">
        <v>64</v>
      </c>
      <c r="B1961" t="s">
        <v>601</v>
      </c>
      <c r="C1961" s="1" t="s">
        <v>3</v>
      </c>
      <c r="D1961" s="1">
        <v>4</v>
      </c>
      <c r="E1961" s="1" t="s">
        <v>157</v>
      </c>
      <c r="F1961">
        <v>4</v>
      </c>
      <c r="G1961" t="str">
        <f>+VLOOKUP(bloque3_2[[#This Row],[niño]],BD.niños[[Código]:[sexo]],6,FALSE)</f>
        <v>7 y 8</v>
      </c>
      <c r="H1961" t="str">
        <f>+VLOOKUP(bloque3_2[[#This Row],[niño]],BD.niños[[Código]:[sexo]],7,FALSE)</f>
        <v>M</v>
      </c>
      <c r="I1961" s="1">
        <v>3</v>
      </c>
    </row>
    <row r="1962" spans="1:9" x14ac:dyDescent="0.55000000000000004">
      <c r="A1962" s="1">
        <v>64</v>
      </c>
      <c r="B1962" t="s">
        <v>601</v>
      </c>
      <c r="C1962" s="1" t="s">
        <v>3</v>
      </c>
      <c r="D1962" s="1">
        <v>4</v>
      </c>
      <c r="E1962" s="1" t="s">
        <v>164</v>
      </c>
      <c r="F1962">
        <v>4</v>
      </c>
      <c r="G1962" t="str">
        <f>+VLOOKUP(bloque3_2[[#This Row],[niño]],BD.niños[[Código]:[sexo]],6,FALSE)</f>
        <v>5 y 6</v>
      </c>
      <c r="H1962" t="str">
        <f>+VLOOKUP(bloque3_2[[#This Row],[niño]],BD.niños[[Código]:[sexo]],7,FALSE)</f>
        <v>M</v>
      </c>
      <c r="I1962" s="1">
        <v>3</v>
      </c>
    </row>
    <row r="1963" spans="1:9" x14ac:dyDescent="0.55000000000000004">
      <c r="A1963" s="1">
        <v>64</v>
      </c>
      <c r="B1963" t="s">
        <v>601</v>
      </c>
      <c r="C1963" s="1" t="s">
        <v>3</v>
      </c>
      <c r="D1963" s="1">
        <v>4</v>
      </c>
      <c r="E1963" s="1" t="s">
        <v>165</v>
      </c>
      <c r="F1963">
        <v>4</v>
      </c>
      <c r="G1963" t="str">
        <f>+VLOOKUP(bloque3_2[[#This Row],[niño]],BD.niños[[Código]:[sexo]],6,FALSE)</f>
        <v>5 y 6</v>
      </c>
      <c r="H1963" t="str">
        <f>+VLOOKUP(bloque3_2[[#This Row],[niño]],BD.niños[[Código]:[sexo]],7,FALSE)</f>
        <v>M</v>
      </c>
      <c r="I1963" s="1">
        <v>3</v>
      </c>
    </row>
    <row r="1964" spans="1:9" x14ac:dyDescent="0.55000000000000004">
      <c r="A1964" s="1">
        <v>64</v>
      </c>
      <c r="B1964" t="s">
        <v>601</v>
      </c>
      <c r="C1964" s="1" t="s">
        <v>3</v>
      </c>
      <c r="D1964" s="1">
        <v>4</v>
      </c>
      <c r="E1964" s="1" t="s">
        <v>168</v>
      </c>
      <c r="F1964">
        <v>3</v>
      </c>
      <c r="G1964" t="str">
        <f>+VLOOKUP(bloque3_2[[#This Row],[niño]],BD.niños[[Código]:[sexo]],6,FALSE)</f>
        <v>7 y 8</v>
      </c>
      <c r="H1964" t="str">
        <f>+VLOOKUP(bloque3_2[[#This Row],[niño]],BD.niños[[Código]:[sexo]],7,FALSE)</f>
        <v>F</v>
      </c>
      <c r="I1964" s="1">
        <v>3</v>
      </c>
    </row>
    <row r="1965" spans="1:9" x14ac:dyDescent="0.55000000000000004">
      <c r="A1965" s="1">
        <v>64</v>
      </c>
      <c r="B1965" t="s">
        <v>601</v>
      </c>
      <c r="C1965" s="1" t="s">
        <v>3</v>
      </c>
      <c r="D1965" s="1">
        <v>4</v>
      </c>
      <c r="E1965" s="1" t="s">
        <v>172</v>
      </c>
      <c r="F1965">
        <v>4</v>
      </c>
      <c r="G1965" t="str">
        <f>+VLOOKUP(bloque3_2[[#This Row],[niño]],BD.niños[[Código]:[sexo]],6,FALSE)</f>
        <v>7 y 8</v>
      </c>
      <c r="H1965" t="str">
        <f>+VLOOKUP(bloque3_2[[#This Row],[niño]],BD.niños[[Código]:[sexo]],7,FALSE)</f>
        <v>F</v>
      </c>
      <c r="I1965" s="1">
        <v>3</v>
      </c>
    </row>
    <row r="1966" spans="1:9" x14ac:dyDescent="0.55000000000000004">
      <c r="A1966" s="1">
        <v>64</v>
      </c>
      <c r="B1966" t="s">
        <v>601</v>
      </c>
      <c r="C1966" s="1" t="s">
        <v>3</v>
      </c>
      <c r="D1966" s="1">
        <v>4</v>
      </c>
      <c r="E1966" s="1" t="s">
        <v>176</v>
      </c>
      <c r="F1966">
        <v>4</v>
      </c>
      <c r="G1966" t="str">
        <f>+VLOOKUP(bloque3_2[[#This Row],[niño]],BD.niños[[Código]:[sexo]],6,FALSE)</f>
        <v>5 y 6</v>
      </c>
      <c r="H1966" t="str">
        <f>+VLOOKUP(bloque3_2[[#This Row],[niño]],BD.niños[[Código]:[sexo]],7,FALSE)</f>
        <v>F</v>
      </c>
      <c r="I1966" s="1">
        <v>3</v>
      </c>
    </row>
    <row r="1967" spans="1:9" x14ac:dyDescent="0.55000000000000004">
      <c r="A1967" s="1">
        <v>64</v>
      </c>
      <c r="B1967" t="s">
        <v>601</v>
      </c>
      <c r="C1967" s="1" t="s">
        <v>3</v>
      </c>
      <c r="D1967" s="1">
        <v>4</v>
      </c>
      <c r="E1967" s="1" t="s">
        <v>180</v>
      </c>
      <c r="F1967">
        <v>4</v>
      </c>
      <c r="G1967" t="str">
        <f>+VLOOKUP(bloque3_2[[#This Row],[niño]],BD.niños[[Código]:[sexo]],6,FALSE)</f>
        <v>7 y 8</v>
      </c>
      <c r="H1967" t="str">
        <f>+VLOOKUP(bloque3_2[[#This Row],[niño]],BD.niños[[Código]:[sexo]],7,FALSE)</f>
        <v>F</v>
      </c>
      <c r="I1967" s="1">
        <v>3</v>
      </c>
    </row>
    <row r="1968" spans="1:9" x14ac:dyDescent="0.55000000000000004">
      <c r="A1968" s="1">
        <v>64</v>
      </c>
      <c r="B1968" t="s">
        <v>601</v>
      </c>
      <c r="C1968" s="1" t="s">
        <v>3</v>
      </c>
      <c r="D1968" s="1">
        <v>4</v>
      </c>
      <c r="E1968" s="1" t="s">
        <v>234</v>
      </c>
      <c r="F1968">
        <v>4</v>
      </c>
      <c r="G1968" t="str">
        <f>+VLOOKUP(bloque3_2[[#This Row],[niño]],BD.niños[[Código]:[sexo]],6,FALSE)</f>
        <v>9 y 10</v>
      </c>
      <c r="H1968" t="str">
        <f>+VLOOKUP(bloque3_2[[#This Row],[niño]],BD.niños[[Código]:[sexo]],7,FALSE)</f>
        <v>M</v>
      </c>
      <c r="I1968" s="1">
        <v>3</v>
      </c>
    </row>
    <row r="1969" spans="1:9" x14ac:dyDescent="0.55000000000000004">
      <c r="A1969" s="1">
        <v>64</v>
      </c>
      <c r="B1969" t="s">
        <v>601</v>
      </c>
      <c r="C1969" s="1" t="s">
        <v>3</v>
      </c>
      <c r="D1969" s="1">
        <v>4</v>
      </c>
      <c r="E1969" s="1" t="s">
        <v>238</v>
      </c>
      <c r="F1969">
        <v>4</v>
      </c>
      <c r="G1969" t="str">
        <f>+VLOOKUP(bloque3_2[[#This Row],[niño]],BD.niños[[Código]:[sexo]],6,FALSE)</f>
        <v>9 y 10</v>
      </c>
      <c r="H1969" t="str">
        <f>+VLOOKUP(bloque3_2[[#This Row],[niño]],BD.niños[[Código]:[sexo]],7,FALSE)</f>
        <v>M</v>
      </c>
      <c r="I1969" s="1">
        <v>3</v>
      </c>
    </row>
    <row r="1970" spans="1:9" x14ac:dyDescent="0.55000000000000004">
      <c r="A1970" s="1">
        <v>64</v>
      </c>
      <c r="B1970" t="s">
        <v>601</v>
      </c>
      <c r="C1970" s="1" t="s">
        <v>3</v>
      </c>
      <c r="D1970" s="1">
        <v>4</v>
      </c>
      <c r="E1970" s="1" t="s">
        <v>241</v>
      </c>
      <c r="F1970">
        <v>3</v>
      </c>
      <c r="G1970" t="str">
        <f>+VLOOKUP(bloque3_2[[#This Row],[niño]],BD.niños[[Código]:[sexo]],6,FALSE)</f>
        <v>9 y 10</v>
      </c>
      <c r="H1970" t="str">
        <f>+VLOOKUP(bloque3_2[[#This Row],[niño]],BD.niños[[Código]:[sexo]],7,FALSE)</f>
        <v>F</v>
      </c>
      <c r="I1970" s="1">
        <v>3</v>
      </c>
    </row>
    <row r="1971" spans="1:9" x14ac:dyDescent="0.55000000000000004">
      <c r="A1971" s="1">
        <v>64</v>
      </c>
      <c r="B1971" t="s">
        <v>601</v>
      </c>
      <c r="C1971" s="1" t="s">
        <v>3</v>
      </c>
      <c r="D1971" s="1">
        <v>4</v>
      </c>
      <c r="E1971" s="1" t="s">
        <v>245</v>
      </c>
      <c r="F1971">
        <v>4</v>
      </c>
      <c r="G1971" t="str">
        <f>+VLOOKUP(bloque3_2[[#This Row],[niño]],BD.niños[[Código]:[sexo]],6,FALSE)</f>
        <v>7 y 8</v>
      </c>
      <c r="H1971" t="str">
        <f>+VLOOKUP(bloque3_2[[#This Row],[niño]],BD.niños[[Código]:[sexo]],7,FALSE)</f>
        <v>M</v>
      </c>
      <c r="I1971" s="1">
        <v>3</v>
      </c>
    </row>
    <row r="1972" spans="1:9" x14ac:dyDescent="0.55000000000000004">
      <c r="A1972" s="1">
        <v>64</v>
      </c>
      <c r="B1972" t="s">
        <v>601</v>
      </c>
      <c r="C1972" s="1" t="s">
        <v>3</v>
      </c>
      <c r="D1972" s="1">
        <v>4</v>
      </c>
      <c r="E1972" s="1" t="s">
        <v>249</v>
      </c>
      <c r="F1972">
        <v>4</v>
      </c>
      <c r="G1972" t="str">
        <f>+VLOOKUP(bloque3_2[[#This Row],[niño]],BD.niños[[Código]:[sexo]],6,FALSE)</f>
        <v>5 y 6</v>
      </c>
      <c r="H1972" t="str">
        <f>+VLOOKUP(bloque3_2[[#This Row],[niño]],BD.niños[[Código]:[sexo]],7,FALSE)</f>
        <v>M</v>
      </c>
      <c r="I1972" s="1">
        <v>3</v>
      </c>
    </row>
    <row r="1973" spans="1:9" x14ac:dyDescent="0.55000000000000004">
      <c r="A1973" s="1">
        <v>64</v>
      </c>
      <c r="B1973" t="s">
        <v>601</v>
      </c>
      <c r="C1973" s="1" t="s">
        <v>3</v>
      </c>
      <c r="D1973" s="1">
        <v>4</v>
      </c>
      <c r="E1973" s="1" t="s">
        <v>253</v>
      </c>
      <c r="F1973">
        <v>4</v>
      </c>
      <c r="G1973" t="str">
        <f>+VLOOKUP(bloque3_2[[#This Row],[niño]],BD.niños[[Código]:[sexo]],6,FALSE)</f>
        <v>7 y 8</v>
      </c>
      <c r="H1973" t="str">
        <f>+VLOOKUP(bloque3_2[[#This Row],[niño]],BD.niños[[Código]:[sexo]],7,FALSE)</f>
        <v>M</v>
      </c>
      <c r="I1973" s="1">
        <v>3</v>
      </c>
    </row>
    <row r="1974" spans="1:9" x14ac:dyDescent="0.55000000000000004">
      <c r="A1974" s="1">
        <v>64</v>
      </c>
      <c r="B1974" t="s">
        <v>601</v>
      </c>
      <c r="C1974" s="1" t="s">
        <v>3</v>
      </c>
      <c r="D1974" s="1">
        <v>4</v>
      </c>
      <c r="E1974" s="1" t="s">
        <v>257</v>
      </c>
      <c r="F1974">
        <v>4</v>
      </c>
      <c r="G1974" t="str">
        <f>+VLOOKUP(bloque3_2[[#This Row],[niño]],BD.niños[[Código]:[sexo]],6,FALSE)</f>
        <v>7 y 8</v>
      </c>
      <c r="H1974" t="str">
        <f>+VLOOKUP(bloque3_2[[#This Row],[niño]],BD.niños[[Código]:[sexo]],7,FALSE)</f>
        <v>M</v>
      </c>
      <c r="I1974" s="1">
        <v>3</v>
      </c>
    </row>
    <row r="1975" spans="1:9" x14ac:dyDescent="0.55000000000000004">
      <c r="A1975" s="1">
        <v>64</v>
      </c>
      <c r="B1975" t="s">
        <v>601</v>
      </c>
      <c r="C1975" s="1" t="s">
        <v>3</v>
      </c>
      <c r="D1975" s="1">
        <v>4</v>
      </c>
      <c r="E1975" s="1" t="s">
        <v>299</v>
      </c>
      <c r="F1975">
        <v>4</v>
      </c>
      <c r="G1975" t="str">
        <f>+VLOOKUP(bloque3_2[[#This Row],[niño]],BD.niños[[Código]:[sexo]],6,FALSE)</f>
        <v>7 y 8</v>
      </c>
      <c r="H1975" t="str">
        <f>+VLOOKUP(bloque3_2[[#This Row],[niño]],BD.niños[[Código]:[sexo]],7,FALSE)</f>
        <v>M</v>
      </c>
      <c r="I1975" s="1">
        <v>3</v>
      </c>
    </row>
    <row r="1976" spans="1:9" x14ac:dyDescent="0.55000000000000004">
      <c r="A1976" s="1">
        <v>64</v>
      </c>
      <c r="B1976" t="s">
        <v>601</v>
      </c>
      <c r="C1976" s="1" t="s">
        <v>3</v>
      </c>
      <c r="D1976" s="1">
        <v>4</v>
      </c>
      <c r="E1976" s="1" t="s">
        <v>301</v>
      </c>
      <c r="F1976">
        <v>4</v>
      </c>
      <c r="G1976" t="str">
        <f>+VLOOKUP(bloque3_2[[#This Row],[niño]],BD.niños[[Código]:[sexo]],6,FALSE)</f>
        <v>5 y 6</v>
      </c>
      <c r="H1976" t="str">
        <f>+VLOOKUP(bloque3_2[[#This Row],[niño]],BD.niños[[Código]:[sexo]],7,FALSE)</f>
        <v>M</v>
      </c>
      <c r="I1976" s="1">
        <v>3</v>
      </c>
    </row>
    <row r="1977" spans="1:9" x14ac:dyDescent="0.55000000000000004">
      <c r="A1977" s="1">
        <v>64</v>
      </c>
      <c r="B1977" t="s">
        <v>601</v>
      </c>
      <c r="C1977" s="1" t="s">
        <v>3</v>
      </c>
      <c r="D1977" s="1">
        <v>4</v>
      </c>
      <c r="E1977" s="1" t="s">
        <v>305</v>
      </c>
      <c r="F1977">
        <v>4</v>
      </c>
      <c r="G1977" t="str">
        <f>+VLOOKUP(bloque3_2[[#This Row],[niño]],BD.niños[[Código]:[sexo]],6,FALSE)</f>
        <v>7 y 8</v>
      </c>
      <c r="H1977" t="str">
        <f>+VLOOKUP(bloque3_2[[#This Row],[niño]],BD.niños[[Código]:[sexo]],7,FALSE)</f>
        <v>M</v>
      </c>
      <c r="I1977" s="1">
        <v>3</v>
      </c>
    </row>
    <row r="1978" spans="1:9" x14ac:dyDescent="0.55000000000000004">
      <c r="A1978" s="1">
        <v>64</v>
      </c>
      <c r="B1978" t="s">
        <v>601</v>
      </c>
      <c r="C1978" s="1" t="s">
        <v>3</v>
      </c>
      <c r="D1978" s="1">
        <v>4</v>
      </c>
      <c r="E1978" s="1" t="s">
        <v>308</v>
      </c>
      <c r="F1978">
        <v>4</v>
      </c>
      <c r="G1978" t="str">
        <f>+VLOOKUP(bloque3_2[[#This Row],[niño]],BD.niños[[Código]:[sexo]],6,FALSE)</f>
        <v>9 y 10</v>
      </c>
      <c r="H1978" t="str">
        <f>+VLOOKUP(bloque3_2[[#This Row],[niño]],BD.niños[[Código]:[sexo]],7,FALSE)</f>
        <v>M</v>
      </c>
      <c r="I1978" s="1">
        <v>3</v>
      </c>
    </row>
    <row r="1979" spans="1:9" x14ac:dyDescent="0.55000000000000004">
      <c r="A1979" s="1">
        <v>64</v>
      </c>
      <c r="B1979" t="s">
        <v>601</v>
      </c>
      <c r="C1979" s="1" t="s">
        <v>3</v>
      </c>
      <c r="D1979" s="1">
        <v>4</v>
      </c>
      <c r="E1979" s="1" t="s">
        <v>311</v>
      </c>
      <c r="F1979">
        <v>4</v>
      </c>
      <c r="G1979" t="str">
        <f>+VLOOKUP(bloque3_2[[#This Row],[niño]],BD.niños[[Código]:[sexo]],6,FALSE)</f>
        <v>9 y 10</v>
      </c>
      <c r="H1979" t="str">
        <f>+VLOOKUP(bloque3_2[[#This Row],[niño]],BD.niños[[Código]:[sexo]],7,FALSE)</f>
        <v>M</v>
      </c>
      <c r="I1979" s="1">
        <v>3</v>
      </c>
    </row>
    <row r="1980" spans="1:9" x14ac:dyDescent="0.55000000000000004">
      <c r="A1980" s="1">
        <v>64</v>
      </c>
      <c r="B1980" t="s">
        <v>601</v>
      </c>
      <c r="C1980" s="1" t="s">
        <v>3</v>
      </c>
      <c r="D1980" s="1">
        <v>4</v>
      </c>
      <c r="E1980" s="1" t="s">
        <v>314</v>
      </c>
      <c r="F1980">
        <v>4</v>
      </c>
      <c r="G1980" t="str">
        <f>+VLOOKUP(bloque3_2[[#This Row],[niño]],BD.niños[[Código]:[sexo]],6,FALSE)</f>
        <v>9 y 10</v>
      </c>
      <c r="H1980" t="str">
        <f>+VLOOKUP(bloque3_2[[#This Row],[niño]],BD.niños[[Código]:[sexo]],7,FALSE)</f>
        <v>M</v>
      </c>
      <c r="I1980" s="1">
        <v>3</v>
      </c>
    </row>
    <row r="1981" spans="1:9" x14ac:dyDescent="0.55000000000000004">
      <c r="A1981" s="1">
        <v>64</v>
      </c>
      <c r="B1981" t="s">
        <v>601</v>
      </c>
      <c r="C1981" s="1" t="s">
        <v>3</v>
      </c>
      <c r="D1981" s="1">
        <v>4</v>
      </c>
      <c r="E1981" s="1" t="s">
        <v>372</v>
      </c>
      <c r="F1981">
        <v>4</v>
      </c>
      <c r="G1981" t="str">
        <f>+VLOOKUP(bloque3_2[[#This Row],[niño]],BD.niños[[Código]:[sexo]],6,FALSE)</f>
        <v>9 y 10</v>
      </c>
      <c r="H1981" t="str">
        <f>+VLOOKUP(bloque3_2[[#This Row],[niño]],BD.niños[[Código]:[sexo]],7,FALSE)</f>
        <v>M</v>
      </c>
      <c r="I1981" s="1">
        <v>3</v>
      </c>
    </row>
    <row r="1982" spans="1:9" x14ac:dyDescent="0.55000000000000004">
      <c r="A1982" s="1">
        <v>64</v>
      </c>
      <c r="B1982" t="s">
        <v>601</v>
      </c>
      <c r="C1982" s="1" t="s">
        <v>3</v>
      </c>
      <c r="D1982" s="1">
        <v>4</v>
      </c>
      <c r="E1982" s="1" t="s">
        <v>337</v>
      </c>
      <c r="F1982">
        <v>4</v>
      </c>
      <c r="G1982" t="str">
        <f>+VLOOKUP(bloque3_2[[#This Row],[niño]],BD.niños[[Código]:[sexo]],6,FALSE)</f>
        <v>7 y 8</v>
      </c>
      <c r="H1982" t="str">
        <f>+VLOOKUP(bloque3_2[[#This Row],[niño]],BD.niños[[Código]:[sexo]],7,FALSE)</f>
        <v>M</v>
      </c>
      <c r="I1982" s="1">
        <v>3</v>
      </c>
    </row>
    <row r="1983" spans="1:9" x14ac:dyDescent="0.55000000000000004">
      <c r="A1983" s="1">
        <v>64</v>
      </c>
      <c r="B1983" t="s">
        <v>601</v>
      </c>
      <c r="C1983" s="1" t="s">
        <v>3</v>
      </c>
      <c r="D1983" s="1">
        <v>4</v>
      </c>
      <c r="E1983" s="1" t="s">
        <v>341</v>
      </c>
      <c r="F1983">
        <v>4</v>
      </c>
      <c r="G1983" t="str">
        <f>+VLOOKUP(bloque3_2[[#This Row],[niño]],BD.niños[[Código]:[sexo]],6,FALSE)</f>
        <v>7 y 8</v>
      </c>
      <c r="H1983" t="str">
        <f>+VLOOKUP(bloque3_2[[#This Row],[niño]],BD.niños[[Código]:[sexo]],7,FALSE)</f>
        <v>F</v>
      </c>
      <c r="I1983" s="1">
        <v>3</v>
      </c>
    </row>
    <row r="1984" spans="1:9" x14ac:dyDescent="0.55000000000000004">
      <c r="A1984" s="1">
        <v>64</v>
      </c>
      <c r="B1984" t="s">
        <v>601</v>
      </c>
      <c r="C1984" s="1" t="s">
        <v>3</v>
      </c>
      <c r="D1984" s="1">
        <v>4</v>
      </c>
      <c r="E1984" s="1" t="s">
        <v>344</v>
      </c>
      <c r="F1984">
        <v>4</v>
      </c>
      <c r="G1984" t="str">
        <f>+VLOOKUP(bloque3_2[[#This Row],[niño]],BD.niños[[Código]:[sexo]],6,FALSE)</f>
        <v>5 y 6</v>
      </c>
      <c r="H1984" t="str">
        <f>+VLOOKUP(bloque3_2[[#This Row],[niño]],BD.niños[[Código]:[sexo]],7,FALSE)</f>
        <v>F</v>
      </c>
      <c r="I1984" s="1">
        <v>3</v>
      </c>
    </row>
    <row r="1985" spans="1:9" x14ac:dyDescent="0.55000000000000004">
      <c r="A1985" s="1">
        <v>64</v>
      </c>
      <c r="B1985" t="s">
        <v>601</v>
      </c>
      <c r="C1985" s="1" t="s">
        <v>3</v>
      </c>
      <c r="D1985" s="1">
        <v>4</v>
      </c>
      <c r="E1985" s="1" t="s">
        <v>348</v>
      </c>
      <c r="F1985">
        <v>4</v>
      </c>
      <c r="G1985" t="str">
        <f>+VLOOKUP(bloque3_2[[#This Row],[niño]],BD.niños[[Código]:[sexo]],6,FALSE)</f>
        <v>5 y 6</v>
      </c>
      <c r="H1985" t="str">
        <f>+VLOOKUP(bloque3_2[[#This Row],[niño]],BD.niños[[Código]:[sexo]],7,FALSE)</f>
        <v>M</v>
      </c>
      <c r="I1985" s="1">
        <v>3</v>
      </c>
    </row>
    <row r="1986" spans="1:9" x14ac:dyDescent="0.55000000000000004">
      <c r="A1986" s="1">
        <v>65</v>
      </c>
      <c r="B1986" t="s">
        <v>602</v>
      </c>
      <c r="C1986" s="1" t="s">
        <v>2</v>
      </c>
      <c r="D1986" s="1">
        <v>1</v>
      </c>
      <c r="E1986" s="1" t="s">
        <v>89</v>
      </c>
      <c r="F1986">
        <v>1</v>
      </c>
      <c r="G1986" t="str">
        <f>+VLOOKUP(bloque3_2[[#This Row],[niño]],BD.niños[[Código]:[sexo]],6,FALSE)</f>
        <v>9 y 10</v>
      </c>
      <c r="H1986" t="str">
        <f>+VLOOKUP(bloque3_2[[#This Row],[niño]],BD.niños[[Código]:[sexo]],7,FALSE)</f>
        <v>F</v>
      </c>
      <c r="I1986" s="1">
        <v>3</v>
      </c>
    </row>
    <row r="1987" spans="1:9" x14ac:dyDescent="0.55000000000000004">
      <c r="A1987" s="1">
        <v>65</v>
      </c>
      <c r="B1987" t="s">
        <v>602</v>
      </c>
      <c r="C1987" s="1" t="s">
        <v>2</v>
      </c>
      <c r="D1987" s="1">
        <v>1</v>
      </c>
      <c r="E1987" s="1" t="s">
        <v>93</v>
      </c>
      <c r="F1987">
        <v>1</v>
      </c>
      <c r="G1987" t="str">
        <f>+VLOOKUP(bloque3_2[[#This Row],[niño]],BD.niños[[Código]:[sexo]],6,FALSE)</f>
        <v>9 y 10</v>
      </c>
      <c r="H1987" t="str">
        <f>+VLOOKUP(bloque3_2[[#This Row],[niño]],BD.niños[[Código]:[sexo]],7,FALSE)</f>
        <v>F</v>
      </c>
      <c r="I1987" s="1">
        <v>3</v>
      </c>
    </row>
    <row r="1988" spans="1:9" x14ac:dyDescent="0.55000000000000004">
      <c r="A1988" s="1">
        <v>65</v>
      </c>
      <c r="B1988" t="s">
        <v>602</v>
      </c>
      <c r="C1988" s="1" t="s">
        <v>2</v>
      </c>
      <c r="D1988" s="1">
        <v>1</v>
      </c>
      <c r="E1988" s="1" t="s">
        <v>97</v>
      </c>
      <c r="F1988">
        <v>1</v>
      </c>
      <c r="G1988" t="str">
        <f>+VLOOKUP(bloque3_2[[#This Row],[niño]],BD.niños[[Código]:[sexo]],6,FALSE)</f>
        <v>9 y 10</v>
      </c>
      <c r="H1988" t="str">
        <f>+VLOOKUP(bloque3_2[[#This Row],[niño]],BD.niños[[Código]:[sexo]],7,FALSE)</f>
        <v>F</v>
      </c>
      <c r="I1988" s="1">
        <v>3</v>
      </c>
    </row>
    <row r="1989" spans="1:9" x14ac:dyDescent="0.55000000000000004">
      <c r="A1989" s="1">
        <v>65</v>
      </c>
      <c r="B1989" t="s">
        <v>602</v>
      </c>
      <c r="C1989" s="1" t="s">
        <v>2</v>
      </c>
      <c r="D1989" s="1">
        <v>1</v>
      </c>
      <c r="E1989" s="1" t="s">
        <v>101</v>
      </c>
      <c r="F1989">
        <v>1</v>
      </c>
      <c r="G1989" t="str">
        <f>+VLOOKUP(bloque3_2[[#This Row],[niño]],BD.niños[[Código]:[sexo]],6,FALSE)</f>
        <v>9 y 10</v>
      </c>
      <c r="H1989" t="str">
        <f>+VLOOKUP(bloque3_2[[#This Row],[niño]],BD.niños[[Código]:[sexo]],7,FALSE)</f>
        <v>F</v>
      </c>
      <c r="I1989" s="1">
        <v>3</v>
      </c>
    </row>
    <row r="1990" spans="1:9" x14ac:dyDescent="0.55000000000000004">
      <c r="A1990" s="1">
        <v>65</v>
      </c>
      <c r="B1990" t="s">
        <v>602</v>
      </c>
      <c r="C1990" s="1" t="s">
        <v>2</v>
      </c>
      <c r="D1990" s="1">
        <v>1</v>
      </c>
      <c r="E1990" s="1" t="s">
        <v>150</v>
      </c>
      <c r="F1990">
        <v>1</v>
      </c>
      <c r="G1990" t="str">
        <f>+VLOOKUP(bloque3_2[[#This Row],[niño]],BD.niños[[Código]:[sexo]],6,FALSE)</f>
        <v>5 y 6</v>
      </c>
      <c r="H1990" t="str">
        <f>+VLOOKUP(bloque3_2[[#This Row],[niño]],BD.niños[[Código]:[sexo]],7,FALSE)</f>
        <v>F</v>
      </c>
      <c r="I1990" s="1">
        <v>3</v>
      </c>
    </row>
    <row r="1991" spans="1:9" x14ac:dyDescent="0.55000000000000004">
      <c r="A1991" s="1">
        <v>65</v>
      </c>
      <c r="B1991" t="s">
        <v>602</v>
      </c>
      <c r="C1991" s="1" t="s">
        <v>2</v>
      </c>
      <c r="D1991" s="1">
        <v>1</v>
      </c>
      <c r="E1991" s="1" t="s">
        <v>153</v>
      </c>
      <c r="F1991">
        <v>1</v>
      </c>
      <c r="G1991" t="str">
        <f>+VLOOKUP(bloque3_2[[#This Row],[niño]],BD.niños[[Código]:[sexo]],6,FALSE)</f>
        <v>7 y 8</v>
      </c>
      <c r="H1991" t="str">
        <f>+VLOOKUP(bloque3_2[[#This Row],[niño]],BD.niños[[Código]:[sexo]],7,FALSE)</f>
        <v>M</v>
      </c>
      <c r="I1991" s="1">
        <v>3</v>
      </c>
    </row>
    <row r="1992" spans="1:9" x14ac:dyDescent="0.55000000000000004">
      <c r="A1992" s="1">
        <v>65</v>
      </c>
      <c r="B1992" t="s">
        <v>602</v>
      </c>
      <c r="C1992" s="1" t="s">
        <v>2</v>
      </c>
      <c r="D1992" s="1">
        <v>1</v>
      </c>
      <c r="E1992" s="1" t="s">
        <v>157</v>
      </c>
      <c r="F1992">
        <v>1</v>
      </c>
      <c r="G1992" t="str">
        <f>+VLOOKUP(bloque3_2[[#This Row],[niño]],BD.niños[[Código]:[sexo]],6,FALSE)</f>
        <v>7 y 8</v>
      </c>
      <c r="H1992" t="str">
        <f>+VLOOKUP(bloque3_2[[#This Row],[niño]],BD.niños[[Código]:[sexo]],7,FALSE)</f>
        <v>M</v>
      </c>
      <c r="I1992" s="1">
        <v>3</v>
      </c>
    </row>
    <row r="1993" spans="1:9" x14ac:dyDescent="0.55000000000000004">
      <c r="A1993" s="1">
        <v>65</v>
      </c>
      <c r="B1993" t="s">
        <v>602</v>
      </c>
      <c r="C1993" s="1" t="s">
        <v>2</v>
      </c>
      <c r="D1993" s="1">
        <v>1</v>
      </c>
      <c r="E1993" s="1" t="s">
        <v>164</v>
      </c>
      <c r="F1993">
        <v>1</v>
      </c>
      <c r="G1993" t="str">
        <f>+VLOOKUP(bloque3_2[[#This Row],[niño]],BD.niños[[Código]:[sexo]],6,FALSE)</f>
        <v>5 y 6</v>
      </c>
      <c r="H1993" t="str">
        <f>+VLOOKUP(bloque3_2[[#This Row],[niño]],BD.niños[[Código]:[sexo]],7,FALSE)</f>
        <v>M</v>
      </c>
      <c r="I1993" s="1">
        <v>3</v>
      </c>
    </row>
    <row r="1994" spans="1:9" x14ac:dyDescent="0.55000000000000004">
      <c r="A1994" s="1">
        <v>65</v>
      </c>
      <c r="B1994" t="s">
        <v>602</v>
      </c>
      <c r="C1994" s="1" t="s">
        <v>2</v>
      </c>
      <c r="D1994" s="1">
        <v>1</v>
      </c>
      <c r="E1994" s="1" t="s">
        <v>165</v>
      </c>
      <c r="F1994">
        <v>6</v>
      </c>
      <c r="G1994" t="str">
        <f>+VLOOKUP(bloque3_2[[#This Row],[niño]],BD.niños[[Código]:[sexo]],6,FALSE)</f>
        <v>5 y 6</v>
      </c>
      <c r="H1994" t="str">
        <f>+VLOOKUP(bloque3_2[[#This Row],[niño]],BD.niños[[Código]:[sexo]],7,FALSE)</f>
        <v>M</v>
      </c>
      <c r="I1994" s="1">
        <v>3</v>
      </c>
    </row>
    <row r="1995" spans="1:9" x14ac:dyDescent="0.55000000000000004">
      <c r="A1995" s="1">
        <v>65</v>
      </c>
      <c r="B1995" t="s">
        <v>602</v>
      </c>
      <c r="C1995" s="1" t="s">
        <v>2</v>
      </c>
      <c r="D1995" s="1">
        <v>1</v>
      </c>
      <c r="E1995" s="1" t="s">
        <v>168</v>
      </c>
      <c r="F1995">
        <v>5</v>
      </c>
      <c r="G1995" t="str">
        <f>+VLOOKUP(bloque3_2[[#This Row],[niño]],BD.niños[[Código]:[sexo]],6,FALSE)</f>
        <v>7 y 8</v>
      </c>
      <c r="H1995" t="str">
        <f>+VLOOKUP(bloque3_2[[#This Row],[niño]],BD.niños[[Código]:[sexo]],7,FALSE)</f>
        <v>F</v>
      </c>
      <c r="I1995" s="1">
        <v>3</v>
      </c>
    </row>
    <row r="1996" spans="1:9" x14ac:dyDescent="0.55000000000000004">
      <c r="A1996" s="1">
        <v>65</v>
      </c>
      <c r="B1996" t="s">
        <v>602</v>
      </c>
      <c r="C1996" s="1" t="s">
        <v>2</v>
      </c>
      <c r="D1996" s="1">
        <v>1</v>
      </c>
      <c r="E1996" s="1" t="s">
        <v>172</v>
      </c>
      <c r="F1996">
        <v>1</v>
      </c>
      <c r="G1996" t="str">
        <f>+VLOOKUP(bloque3_2[[#This Row],[niño]],BD.niños[[Código]:[sexo]],6,FALSE)</f>
        <v>7 y 8</v>
      </c>
      <c r="H1996" t="str">
        <f>+VLOOKUP(bloque3_2[[#This Row],[niño]],BD.niños[[Código]:[sexo]],7,FALSE)</f>
        <v>F</v>
      </c>
      <c r="I1996" s="1">
        <v>3</v>
      </c>
    </row>
    <row r="1997" spans="1:9" x14ac:dyDescent="0.55000000000000004">
      <c r="A1997" s="1">
        <v>65</v>
      </c>
      <c r="B1997" t="s">
        <v>602</v>
      </c>
      <c r="C1997" s="1" t="s">
        <v>2</v>
      </c>
      <c r="D1997" s="1">
        <v>1</v>
      </c>
      <c r="E1997" s="1" t="s">
        <v>176</v>
      </c>
      <c r="F1997">
        <v>1</v>
      </c>
      <c r="G1997" t="str">
        <f>+VLOOKUP(bloque3_2[[#This Row],[niño]],BD.niños[[Código]:[sexo]],6,FALSE)</f>
        <v>5 y 6</v>
      </c>
      <c r="H1997" t="str">
        <f>+VLOOKUP(bloque3_2[[#This Row],[niño]],BD.niños[[Código]:[sexo]],7,FALSE)</f>
        <v>F</v>
      </c>
      <c r="I1997" s="1">
        <v>3</v>
      </c>
    </row>
    <row r="1998" spans="1:9" x14ac:dyDescent="0.55000000000000004">
      <c r="A1998" s="1">
        <v>65</v>
      </c>
      <c r="B1998" t="s">
        <v>602</v>
      </c>
      <c r="C1998" s="1" t="s">
        <v>2</v>
      </c>
      <c r="D1998" s="1">
        <v>1</v>
      </c>
      <c r="E1998" s="1" t="s">
        <v>180</v>
      </c>
      <c r="F1998">
        <v>1</v>
      </c>
      <c r="G1998" t="str">
        <f>+VLOOKUP(bloque3_2[[#This Row],[niño]],BD.niños[[Código]:[sexo]],6,FALSE)</f>
        <v>7 y 8</v>
      </c>
      <c r="H1998" t="str">
        <f>+VLOOKUP(bloque3_2[[#This Row],[niño]],BD.niños[[Código]:[sexo]],7,FALSE)</f>
        <v>F</v>
      </c>
      <c r="I1998" s="1">
        <v>3</v>
      </c>
    </row>
    <row r="1999" spans="1:9" x14ac:dyDescent="0.55000000000000004">
      <c r="A1999" s="1">
        <v>65</v>
      </c>
      <c r="B1999" t="s">
        <v>602</v>
      </c>
      <c r="C1999" s="1" t="s">
        <v>2</v>
      </c>
      <c r="D1999" s="1">
        <v>1</v>
      </c>
      <c r="E1999" s="1" t="s">
        <v>234</v>
      </c>
      <c r="F1999">
        <v>5</v>
      </c>
      <c r="G1999" t="str">
        <f>+VLOOKUP(bloque3_2[[#This Row],[niño]],BD.niños[[Código]:[sexo]],6,FALSE)</f>
        <v>9 y 10</v>
      </c>
      <c r="H1999" t="str">
        <f>+VLOOKUP(bloque3_2[[#This Row],[niño]],BD.niños[[Código]:[sexo]],7,FALSE)</f>
        <v>M</v>
      </c>
      <c r="I1999" s="1">
        <v>3</v>
      </c>
    </row>
    <row r="2000" spans="1:9" x14ac:dyDescent="0.55000000000000004">
      <c r="A2000" s="1">
        <v>65</v>
      </c>
      <c r="B2000" t="s">
        <v>602</v>
      </c>
      <c r="C2000" s="1" t="s">
        <v>2</v>
      </c>
      <c r="D2000" s="1">
        <v>1</v>
      </c>
      <c r="E2000" s="1" t="s">
        <v>238</v>
      </c>
      <c r="F2000">
        <v>1</v>
      </c>
      <c r="G2000" t="str">
        <f>+VLOOKUP(bloque3_2[[#This Row],[niño]],BD.niños[[Código]:[sexo]],6,FALSE)</f>
        <v>9 y 10</v>
      </c>
      <c r="H2000" t="str">
        <f>+VLOOKUP(bloque3_2[[#This Row],[niño]],BD.niños[[Código]:[sexo]],7,FALSE)</f>
        <v>M</v>
      </c>
      <c r="I2000" s="1">
        <v>3</v>
      </c>
    </row>
    <row r="2001" spans="1:9" x14ac:dyDescent="0.55000000000000004">
      <c r="A2001" s="1">
        <v>65</v>
      </c>
      <c r="B2001" t="s">
        <v>602</v>
      </c>
      <c r="C2001" s="1" t="s">
        <v>2</v>
      </c>
      <c r="D2001" s="1">
        <v>1</v>
      </c>
      <c r="E2001" s="1" t="s">
        <v>241</v>
      </c>
      <c r="F2001">
        <v>1</v>
      </c>
      <c r="G2001" t="str">
        <f>+VLOOKUP(bloque3_2[[#This Row],[niño]],BD.niños[[Código]:[sexo]],6,FALSE)</f>
        <v>9 y 10</v>
      </c>
      <c r="H2001" t="str">
        <f>+VLOOKUP(bloque3_2[[#This Row],[niño]],BD.niños[[Código]:[sexo]],7,FALSE)</f>
        <v>F</v>
      </c>
      <c r="I2001" s="1">
        <v>3</v>
      </c>
    </row>
    <row r="2002" spans="1:9" x14ac:dyDescent="0.55000000000000004">
      <c r="A2002" s="1">
        <v>65</v>
      </c>
      <c r="B2002" t="s">
        <v>602</v>
      </c>
      <c r="C2002" s="1" t="s">
        <v>2</v>
      </c>
      <c r="D2002" s="1">
        <v>1</v>
      </c>
      <c r="E2002" s="1" t="s">
        <v>245</v>
      </c>
      <c r="F2002">
        <v>1</v>
      </c>
      <c r="G2002" t="str">
        <f>+VLOOKUP(bloque3_2[[#This Row],[niño]],BD.niños[[Código]:[sexo]],6,FALSE)</f>
        <v>7 y 8</v>
      </c>
      <c r="H2002" t="str">
        <f>+VLOOKUP(bloque3_2[[#This Row],[niño]],BD.niños[[Código]:[sexo]],7,FALSE)</f>
        <v>M</v>
      </c>
      <c r="I2002" s="1">
        <v>3</v>
      </c>
    </row>
    <row r="2003" spans="1:9" x14ac:dyDescent="0.55000000000000004">
      <c r="A2003" s="1">
        <v>65</v>
      </c>
      <c r="B2003" t="s">
        <v>602</v>
      </c>
      <c r="C2003" s="1" t="s">
        <v>2</v>
      </c>
      <c r="D2003" s="1">
        <v>1</v>
      </c>
      <c r="E2003" s="1" t="s">
        <v>249</v>
      </c>
      <c r="F2003">
        <v>1</v>
      </c>
      <c r="G2003" t="str">
        <f>+VLOOKUP(bloque3_2[[#This Row],[niño]],BD.niños[[Código]:[sexo]],6,FALSE)</f>
        <v>5 y 6</v>
      </c>
      <c r="H2003" t="str">
        <f>+VLOOKUP(bloque3_2[[#This Row],[niño]],BD.niños[[Código]:[sexo]],7,FALSE)</f>
        <v>M</v>
      </c>
      <c r="I2003" s="1">
        <v>3</v>
      </c>
    </row>
    <row r="2004" spans="1:9" x14ac:dyDescent="0.55000000000000004">
      <c r="A2004" s="1">
        <v>65</v>
      </c>
      <c r="B2004" t="s">
        <v>602</v>
      </c>
      <c r="C2004" s="1" t="s">
        <v>2</v>
      </c>
      <c r="D2004" s="1">
        <v>1</v>
      </c>
      <c r="E2004" s="1" t="s">
        <v>253</v>
      </c>
      <c r="F2004">
        <v>3</v>
      </c>
      <c r="G2004" t="str">
        <f>+VLOOKUP(bloque3_2[[#This Row],[niño]],BD.niños[[Código]:[sexo]],6,FALSE)</f>
        <v>7 y 8</v>
      </c>
      <c r="H2004" t="str">
        <f>+VLOOKUP(bloque3_2[[#This Row],[niño]],BD.niños[[Código]:[sexo]],7,FALSE)</f>
        <v>M</v>
      </c>
      <c r="I2004" s="1">
        <v>3</v>
      </c>
    </row>
    <row r="2005" spans="1:9" x14ac:dyDescent="0.55000000000000004">
      <c r="A2005" s="1">
        <v>65</v>
      </c>
      <c r="B2005" t="s">
        <v>602</v>
      </c>
      <c r="C2005" s="1" t="s">
        <v>2</v>
      </c>
      <c r="D2005" s="1">
        <v>1</v>
      </c>
      <c r="E2005" s="1" t="s">
        <v>257</v>
      </c>
      <c r="F2005">
        <v>1</v>
      </c>
      <c r="G2005" t="str">
        <f>+VLOOKUP(bloque3_2[[#This Row],[niño]],BD.niños[[Código]:[sexo]],6,FALSE)</f>
        <v>7 y 8</v>
      </c>
      <c r="H2005" t="str">
        <f>+VLOOKUP(bloque3_2[[#This Row],[niño]],BD.niños[[Código]:[sexo]],7,FALSE)</f>
        <v>M</v>
      </c>
      <c r="I2005" s="1">
        <v>3</v>
      </c>
    </row>
    <row r="2006" spans="1:9" x14ac:dyDescent="0.55000000000000004">
      <c r="A2006" s="1">
        <v>65</v>
      </c>
      <c r="B2006" t="s">
        <v>602</v>
      </c>
      <c r="C2006" s="1" t="s">
        <v>2</v>
      </c>
      <c r="D2006" s="1">
        <v>1</v>
      </c>
      <c r="E2006" s="1" t="s">
        <v>299</v>
      </c>
      <c r="F2006">
        <v>1</v>
      </c>
      <c r="G2006" t="str">
        <f>+VLOOKUP(bloque3_2[[#This Row],[niño]],BD.niños[[Código]:[sexo]],6,FALSE)</f>
        <v>7 y 8</v>
      </c>
      <c r="H2006" t="str">
        <f>+VLOOKUP(bloque3_2[[#This Row],[niño]],BD.niños[[Código]:[sexo]],7,FALSE)</f>
        <v>M</v>
      </c>
      <c r="I2006" s="1">
        <v>3</v>
      </c>
    </row>
    <row r="2007" spans="1:9" x14ac:dyDescent="0.55000000000000004">
      <c r="A2007" s="1">
        <v>65</v>
      </c>
      <c r="B2007" t="s">
        <v>602</v>
      </c>
      <c r="C2007" s="1" t="s">
        <v>2</v>
      </c>
      <c r="D2007" s="1">
        <v>1</v>
      </c>
      <c r="E2007" s="1" t="s">
        <v>301</v>
      </c>
      <c r="F2007">
        <v>1</v>
      </c>
      <c r="G2007" t="str">
        <f>+VLOOKUP(bloque3_2[[#This Row],[niño]],BD.niños[[Código]:[sexo]],6,FALSE)</f>
        <v>5 y 6</v>
      </c>
      <c r="H2007" t="str">
        <f>+VLOOKUP(bloque3_2[[#This Row],[niño]],BD.niños[[Código]:[sexo]],7,FALSE)</f>
        <v>M</v>
      </c>
      <c r="I2007" s="1">
        <v>3</v>
      </c>
    </row>
    <row r="2008" spans="1:9" x14ac:dyDescent="0.55000000000000004">
      <c r="A2008" s="1">
        <v>65</v>
      </c>
      <c r="B2008" t="s">
        <v>602</v>
      </c>
      <c r="C2008" s="1" t="s">
        <v>2</v>
      </c>
      <c r="D2008" s="1">
        <v>1</v>
      </c>
      <c r="E2008" s="1" t="s">
        <v>305</v>
      </c>
      <c r="F2008">
        <v>1</v>
      </c>
      <c r="G2008" t="str">
        <f>+VLOOKUP(bloque3_2[[#This Row],[niño]],BD.niños[[Código]:[sexo]],6,FALSE)</f>
        <v>7 y 8</v>
      </c>
      <c r="H2008" t="str">
        <f>+VLOOKUP(bloque3_2[[#This Row],[niño]],BD.niños[[Código]:[sexo]],7,FALSE)</f>
        <v>M</v>
      </c>
      <c r="I2008" s="1">
        <v>3</v>
      </c>
    </row>
    <row r="2009" spans="1:9" x14ac:dyDescent="0.55000000000000004">
      <c r="A2009" s="1">
        <v>65</v>
      </c>
      <c r="B2009" t="s">
        <v>602</v>
      </c>
      <c r="C2009" s="1" t="s">
        <v>2</v>
      </c>
      <c r="D2009" s="1">
        <v>1</v>
      </c>
      <c r="E2009" s="1" t="s">
        <v>308</v>
      </c>
      <c r="F2009">
        <v>3</v>
      </c>
      <c r="G2009" t="str">
        <f>+VLOOKUP(bloque3_2[[#This Row],[niño]],BD.niños[[Código]:[sexo]],6,FALSE)</f>
        <v>9 y 10</v>
      </c>
      <c r="H2009" t="str">
        <f>+VLOOKUP(bloque3_2[[#This Row],[niño]],BD.niños[[Código]:[sexo]],7,FALSE)</f>
        <v>M</v>
      </c>
      <c r="I2009" s="1">
        <v>3</v>
      </c>
    </row>
    <row r="2010" spans="1:9" x14ac:dyDescent="0.55000000000000004">
      <c r="A2010" s="1">
        <v>65</v>
      </c>
      <c r="B2010" t="s">
        <v>602</v>
      </c>
      <c r="C2010" s="1" t="s">
        <v>2</v>
      </c>
      <c r="D2010" s="1">
        <v>1</v>
      </c>
      <c r="E2010" s="1" t="s">
        <v>311</v>
      </c>
      <c r="F2010">
        <v>3</v>
      </c>
      <c r="G2010" t="str">
        <f>+VLOOKUP(bloque3_2[[#This Row],[niño]],BD.niños[[Código]:[sexo]],6,FALSE)</f>
        <v>9 y 10</v>
      </c>
      <c r="H2010" t="str">
        <f>+VLOOKUP(bloque3_2[[#This Row],[niño]],BD.niños[[Código]:[sexo]],7,FALSE)</f>
        <v>M</v>
      </c>
      <c r="I2010" s="1">
        <v>3</v>
      </c>
    </row>
    <row r="2011" spans="1:9" x14ac:dyDescent="0.55000000000000004">
      <c r="A2011" s="1">
        <v>65</v>
      </c>
      <c r="B2011" t="s">
        <v>602</v>
      </c>
      <c r="C2011" s="1" t="s">
        <v>2</v>
      </c>
      <c r="D2011" s="1">
        <v>1</v>
      </c>
      <c r="E2011" s="1" t="s">
        <v>314</v>
      </c>
      <c r="F2011">
        <v>1</v>
      </c>
      <c r="G2011" t="str">
        <f>+VLOOKUP(bloque3_2[[#This Row],[niño]],BD.niños[[Código]:[sexo]],6,FALSE)</f>
        <v>9 y 10</v>
      </c>
      <c r="H2011" t="str">
        <f>+VLOOKUP(bloque3_2[[#This Row],[niño]],BD.niños[[Código]:[sexo]],7,FALSE)</f>
        <v>M</v>
      </c>
      <c r="I2011" s="1">
        <v>3</v>
      </c>
    </row>
    <row r="2012" spans="1:9" x14ac:dyDescent="0.55000000000000004">
      <c r="A2012" s="1">
        <v>65</v>
      </c>
      <c r="B2012" t="s">
        <v>602</v>
      </c>
      <c r="C2012" s="1" t="s">
        <v>2</v>
      </c>
      <c r="D2012" s="1">
        <v>1</v>
      </c>
      <c r="E2012" s="1" t="s">
        <v>372</v>
      </c>
      <c r="F2012">
        <v>1</v>
      </c>
      <c r="G2012" t="str">
        <f>+VLOOKUP(bloque3_2[[#This Row],[niño]],BD.niños[[Código]:[sexo]],6,FALSE)</f>
        <v>9 y 10</v>
      </c>
      <c r="H2012" t="str">
        <f>+VLOOKUP(bloque3_2[[#This Row],[niño]],BD.niños[[Código]:[sexo]],7,FALSE)</f>
        <v>M</v>
      </c>
      <c r="I2012" s="1">
        <v>3</v>
      </c>
    </row>
    <row r="2013" spans="1:9" x14ac:dyDescent="0.55000000000000004">
      <c r="A2013" s="1">
        <v>65</v>
      </c>
      <c r="B2013" t="s">
        <v>602</v>
      </c>
      <c r="C2013" s="1" t="s">
        <v>2</v>
      </c>
      <c r="D2013" s="1">
        <v>1</v>
      </c>
      <c r="E2013" s="1" t="s">
        <v>337</v>
      </c>
      <c r="F2013">
        <v>1</v>
      </c>
      <c r="G2013" t="str">
        <f>+VLOOKUP(bloque3_2[[#This Row],[niño]],BD.niños[[Código]:[sexo]],6,FALSE)</f>
        <v>7 y 8</v>
      </c>
      <c r="H2013" t="str">
        <f>+VLOOKUP(bloque3_2[[#This Row],[niño]],BD.niños[[Código]:[sexo]],7,FALSE)</f>
        <v>M</v>
      </c>
      <c r="I2013" s="1">
        <v>3</v>
      </c>
    </row>
    <row r="2014" spans="1:9" x14ac:dyDescent="0.55000000000000004">
      <c r="A2014" s="1">
        <v>65</v>
      </c>
      <c r="B2014" t="s">
        <v>602</v>
      </c>
      <c r="C2014" s="1" t="s">
        <v>2</v>
      </c>
      <c r="D2014" s="1">
        <v>1</v>
      </c>
      <c r="E2014" s="1" t="s">
        <v>341</v>
      </c>
      <c r="F2014">
        <v>3</v>
      </c>
      <c r="G2014" t="str">
        <f>+VLOOKUP(bloque3_2[[#This Row],[niño]],BD.niños[[Código]:[sexo]],6,FALSE)</f>
        <v>7 y 8</v>
      </c>
      <c r="H2014" t="str">
        <f>+VLOOKUP(bloque3_2[[#This Row],[niño]],BD.niños[[Código]:[sexo]],7,FALSE)</f>
        <v>F</v>
      </c>
      <c r="I2014" s="1">
        <v>3</v>
      </c>
    </row>
    <row r="2015" spans="1:9" x14ac:dyDescent="0.55000000000000004">
      <c r="A2015" s="1">
        <v>65</v>
      </c>
      <c r="B2015" t="s">
        <v>602</v>
      </c>
      <c r="C2015" s="1" t="s">
        <v>2</v>
      </c>
      <c r="D2015" s="1">
        <v>1</v>
      </c>
      <c r="E2015" s="1" t="s">
        <v>344</v>
      </c>
      <c r="F2015">
        <v>1</v>
      </c>
      <c r="G2015" t="str">
        <f>+VLOOKUP(bloque3_2[[#This Row],[niño]],BD.niños[[Código]:[sexo]],6,FALSE)</f>
        <v>5 y 6</v>
      </c>
      <c r="H2015" t="str">
        <f>+VLOOKUP(bloque3_2[[#This Row],[niño]],BD.niños[[Código]:[sexo]],7,FALSE)</f>
        <v>F</v>
      </c>
      <c r="I2015" s="1">
        <v>3</v>
      </c>
    </row>
    <row r="2016" spans="1:9" x14ac:dyDescent="0.55000000000000004">
      <c r="A2016" s="1">
        <v>65</v>
      </c>
      <c r="B2016" t="s">
        <v>602</v>
      </c>
      <c r="C2016" s="1" t="s">
        <v>2</v>
      </c>
      <c r="D2016" s="1">
        <v>1</v>
      </c>
      <c r="E2016" s="1" t="s">
        <v>348</v>
      </c>
      <c r="F2016">
        <v>1</v>
      </c>
      <c r="G2016" t="str">
        <f>+VLOOKUP(bloque3_2[[#This Row],[niño]],BD.niños[[Código]:[sexo]],6,FALSE)</f>
        <v>5 y 6</v>
      </c>
      <c r="H2016" t="str">
        <f>+VLOOKUP(bloque3_2[[#This Row],[niño]],BD.niños[[Código]:[sexo]],7,FALSE)</f>
        <v>M</v>
      </c>
      <c r="I2016" s="1">
        <v>3</v>
      </c>
    </row>
    <row r="2017" spans="1:9" x14ac:dyDescent="0.55000000000000004">
      <c r="A2017" s="1">
        <v>66</v>
      </c>
      <c r="B2017" t="s">
        <v>603</v>
      </c>
      <c r="C2017" s="1" t="s">
        <v>5</v>
      </c>
      <c r="D2017" s="1">
        <v>6</v>
      </c>
      <c r="E2017" s="1" t="s">
        <v>89</v>
      </c>
      <c r="F2017">
        <v>5</v>
      </c>
      <c r="G2017" t="str">
        <f>+VLOOKUP(bloque3_2[[#This Row],[niño]],BD.niños[[Código]:[sexo]],6,FALSE)</f>
        <v>9 y 10</v>
      </c>
      <c r="H2017" t="str">
        <f>+VLOOKUP(bloque3_2[[#This Row],[niño]],BD.niños[[Código]:[sexo]],7,FALSE)</f>
        <v>F</v>
      </c>
      <c r="I2017" s="1">
        <v>3</v>
      </c>
    </row>
    <row r="2018" spans="1:9" x14ac:dyDescent="0.55000000000000004">
      <c r="A2018" s="1">
        <v>66</v>
      </c>
      <c r="B2018" t="s">
        <v>603</v>
      </c>
      <c r="C2018" s="1" t="s">
        <v>5</v>
      </c>
      <c r="D2018" s="1">
        <v>6</v>
      </c>
      <c r="E2018" s="1" t="s">
        <v>93</v>
      </c>
      <c r="F2018">
        <v>6</v>
      </c>
      <c r="G2018" t="str">
        <f>+VLOOKUP(bloque3_2[[#This Row],[niño]],BD.niños[[Código]:[sexo]],6,FALSE)</f>
        <v>9 y 10</v>
      </c>
      <c r="H2018" t="str">
        <f>+VLOOKUP(bloque3_2[[#This Row],[niño]],BD.niños[[Código]:[sexo]],7,FALSE)</f>
        <v>F</v>
      </c>
      <c r="I2018" s="1">
        <v>3</v>
      </c>
    </row>
    <row r="2019" spans="1:9" x14ac:dyDescent="0.55000000000000004">
      <c r="A2019" s="1">
        <v>66</v>
      </c>
      <c r="B2019" t="s">
        <v>603</v>
      </c>
      <c r="C2019" s="1" t="s">
        <v>5</v>
      </c>
      <c r="D2019" s="1">
        <v>6</v>
      </c>
      <c r="E2019" s="1" t="s">
        <v>97</v>
      </c>
      <c r="F2019">
        <v>6</v>
      </c>
      <c r="G2019" t="str">
        <f>+VLOOKUP(bloque3_2[[#This Row],[niño]],BD.niños[[Código]:[sexo]],6,FALSE)</f>
        <v>9 y 10</v>
      </c>
      <c r="H2019" t="str">
        <f>+VLOOKUP(bloque3_2[[#This Row],[niño]],BD.niños[[Código]:[sexo]],7,FALSE)</f>
        <v>F</v>
      </c>
      <c r="I2019" s="1">
        <v>3</v>
      </c>
    </row>
    <row r="2020" spans="1:9" x14ac:dyDescent="0.55000000000000004">
      <c r="A2020" s="1">
        <v>66</v>
      </c>
      <c r="B2020" t="s">
        <v>603</v>
      </c>
      <c r="C2020" s="1" t="s">
        <v>5</v>
      </c>
      <c r="D2020" s="1">
        <v>6</v>
      </c>
      <c r="E2020" s="1" t="s">
        <v>101</v>
      </c>
      <c r="F2020">
        <v>6</v>
      </c>
      <c r="G2020" t="str">
        <f>+VLOOKUP(bloque3_2[[#This Row],[niño]],BD.niños[[Código]:[sexo]],6,FALSE)</f>
        <v>9 y 10</v>
      </c>
      <c r="H2020" t="str">
        <f>+VLOOKUP(bloque3_2[[#This Row],[niño]],BD.niños[[Código]:[sexo]],7,FALSE)</f>
        <v>F</v>
      </c>
      <c r="I2020" s="1">
        <v>3</v>
      </c>
    </row>
    <row r="2021" spans="1:9" x14ac:dyDescent="0.55000000000000004">
      <c r="A2021" s="1">
        <v>66</v>
      </c>
      <c r="B2021" t="s">
        <v>603</v>
      </c>
      <c r="C2021" s="1" t="s">
        <v>5</v>
      </c>
      <c r="D2021" s="1">
        <v>6</v>
      </c>
      <c r="E2021" s="1" t="s">
        <v>150</v>
      </c>
      <c r="F2021">
        <v>6</v>
      </c>
      <c r="G2021" t="str">
        <f>+VLOOKUP(bloque3_2[[#This Row],[niño]],BD.niños[[Código]:[sexo]],6,FALSE)</f>
        <v>5 y 6</v>
      </c>
      <c r="H2021" t="str">
        <f>+VLOOKUP(bloque3_2[[#This Row],[niño]],BD.niños[[Código]:[sexo]],7,FALSE)</f>
        <v>F</v>
      </c>
      <c r="I2021" s="1">
        <v>3</v>
      </c>
    </row>
    <row r="2022" spans="1:9" x14ac:dyDescent="0.55000000000000004">
      <c r="A2022" s="1">
        <v>66</v>
      </c>
      <c r="B2022" t="s">
        <v>603</v>
      </c>
      <c r="C2022" s="1" t="s">
        <v>5</v>
      </c>
      <c r="D2022" s="1">
        <v>6</v>
      </c>
      <c r="E2022" s="1" t="s">
        <v>153</v>
      </c>
      <c r="F2022">
        <v>5</v>
      </c>
      <c r="G2022" t="str">
        <f>+VLOOKUP(bloque3_2[[#This Row],[niño]],BD.niños[[Código]:[sexo]],6,FALSE)</f>
        <v>7 y 8</v>
      </c>
      <c r="H2022" t="str">
        <f>+VLOOKUP(bloque3_2[[#This Row],[niño]],BD.niños[[Código]:[sexo]],7,FALSE)</f>
        <v>M</v>
      </c>
      <c r="I2022" s="1">
        <v>3</v>
      </c>
    </row>
    <row r="2023" spans="1:9" x14ac:dyDescent="0.55000000000000004">
      <c r="A2023" s="1">
        <v>66</v>
      </c>
      <c r="B2023" t="s">
        <v>603</v>
      </c>
      <c r="C2023" s="1" t="s">
        <v>5</v>
      </c>
      <c r="D2023" s="1">
        <v>6</v>
      </c>
      <c r="E2023" s="1" t="s">
        <v>157</v>
      </c>
      <c r="F2023">
        <v>6</v>
      </c>
      <c r="G2023" t="str">
        <f>+VLOOKUP(bloque3_2[[#This Row],[niño]],BD.niños[[Código]:[sexo]],6,FALSE)</f>
        <v>7 y 8</v>
      </c>
      <c r="H2023" t="str">
        <f>+VLOOKUP(bloque3_2[[#This Row],[niño]],BD.niños[[Código]:[sexo]],7,FALSE)</f>
        <v>M</v>
      </c>
      <c r="I2023" s="1">
        <v>3</v>
      </c>
    </row>
    <row r="2024" spans="1:9" x14ac:dyDescent="0.55000000000000004">
      <c r="A2024" s="1">
        <v>66</v>
      </c>
      <c r="B2024" t="s">
        <v>603</v>
      </c>
      <c r="C2024" s="1" t="s">
        <v>5</v>
      </c>
      <c r="D2024" s="1">
        <v>6</v>
      </c>
      <c r="E2024" s="1" t="s">
        <v>164</v>
      </c>
      <c r="F2024">
        <v>6</v>
      </c>
      <c r="G2024" t="str">
        <f>+VLOOKUP(bloque3_2[[#This Row],[niño]],BD.niños[[Código]:[sexo]],6,FALSE)</f>
        <v>5 y 6</v>
      </c>
      <c r="H2024" t="str">
        <f>+VLOOKUP(bloque3_2[[#This Row],[niño]],BD.niños[[Código]:[sexo]],7,FALSE)</f>
        <v>M</v>
      </c>
      <c r="I2024" s="1">
        <v>3</v>
      </c>
    </row>
    <row r="2025" spans="1:9" x14ac:dyDescent="0.55000000000000004">
      <c r="A2025" s="1">
        <v>66</v>
      </c>
      <c r="B2025" t="s">
        <v>603</v>
      </c>
      <c r="C2025" s="1" t="s">
        <v>5</v>
      </c>
      <c r="D2025" s="1">
        <v>6</v>
      </c>
      <c r="E2025" s="1" t="s">
        <v>165</v>
      </c>
      <c r="F2025">
        <v>6</v>
      </c>
      <c r="G2025" t="str">
        <f>+VLOOKUP(bloque3_2[[#This Row],[niño]],BD.niños[[Código]:[sexo]],6,FALSE)</f>
        <v>5 y 6</v>
      </c>
      <c r="H2025" t="str">
        <f>+VLOOKUP(bloque3_2[[#This Row],[niño]],BD.niños[[Código]:[sexo]],7,FALSE)</f>
        <v>M</v>
      </c>
      <c r="I2025" s="1">
        <v>3</v>
      </c>
    </row>
    <row r="2026" spans="1:9" x14ac:dyDescent="0.55000000000000004">
      <c r="A2026" s="1">
        <v>66</v>
      </c>
      <c r="B2026" t="s">
        <v>603</v>
      </c>
      <c r="C2026" s="1" t="s">
        <v>5</v>
      </c>
      <c r="D2026" s="1">
        <v>6</v>
      </c>
      <c r="E2026" s="1" t="s">
        <v>168</v>
      </c>
      <c r="F2026">
        <v>6</v>
      </c>
      <c r="G2026" t="str">
        <f>+VLOOKUP(bloque3_2[[#This Row],[niño]],BD.niños[[Código]:[sexo]],6,FALSE)</f>
        <v>7 y 8</v>
      </c>
      <c r="H2026" t="str">
        <f>+VLOOKUP(bloque3_2[[#This Row],[niño]],BD.niños[[Código]:[sexo]],7,FALSE)</f>
        <v>F</v>
      </c>
      <c r="I2026" s="1">
        <v>3</v>
      </c>
    </row>
    <row r="2027" spans="1:9" x14ac:dyDescent="0.55000000000000004">
      <c r="A2027" s="1">
        <v>66</v>
      </c>
      <c r="B2027" t="s">
        <v>603</v>
      </c>
      <c r="C2027" s="1" t="s">
        <v>5</v>
      </c>
      <c r="D2027" s="1">
        <v>6</v>
      </c>
      <c r="E2027" s="1" t="s">
        <v>172</v>
      </c>
      <c r="F2027">
        <v>6</v>
      </c>
      <c r="G2027" t="str">
        <f>+VLOOKUP(bloque3_2[[#This Row],[niño]],BD.niños[[Código]:[sexo]],6,FALSE)</f>
        <v>7 y 8</v>
      </c>
      <c r="H2027" t="str">
        <f>+VLOOKUP(bloque3_2[[#This Row],[niño]],BD.niños[[Código]:[sexo]],7,FALSE)</f>
        <v>F</v>
      </c>
      <c r="I2027" s="1">
        <v>3</v>
      </c>
    </row>
    <row r="2028" spans="1:9" x14ac:dyDescent="0.55000000000000004">
      <c r="A2028" s="1">
        <v>66</v>
      </c>
      <c r="B2028" t="s">
        <v>603</v>
      </c>
      <c r="C2028" s="1" t="s">
        <v>5</v>
      </c>
      <c r="D2028" s="1">
        <v>6</v>
      </c>
      <c r="E2028" s="1" t="s">
        <v>176</v>
      </c>
      <c r="F2028">
        <v>6</v>
      </c>
      <c r="G2028" t="str">
        <f>+VLOOKUP(bloque3_2[[#This Row],[niño]],BD.niños[[Código]:[sexo]],6,FALSE)</f>
        <v>5 y 6</v>
      </c>
      <c r="H2028" t="str">
        <f>+VLOOKUP(bloque3_2[[#This Row],[niño]],BD.niños[[Código]:[sexo]],7,FALSE)</f>
        <v>F</v>
      </c>
      <c r="I2028" s="1">
        <v>3</v>
      </c>
    </row>
    <row r="2029" spans="1:9" x14ac:dyDescent="0.55000000000000004">
      <c r="A2029" s="1">
        <v>66</v>
      </c>
      <c r="B2029" t="s">
        <v>603</v>
      </c>
      <c r="C2029" s="1" t="s">
        <v>5</v>
      </c>
      <c r="D2029" s="1">
        <v>6</v>
      </c>
      <c r="E2029" s="1" t="s">
        <v>180</v>
      </c>
      <c r="F2029">
        <v>6</v>
      </c>
      <c r="G2029" t="str">
        <f>+VLOOKUP(bloque3_2[[#This Row],[niño]],BD.niños[[Código]:[sexo]],6,FALSE)</f>
        <v>7 y 8</v>
      </c>
      <c r="H2029" t="str">
        <f>+VLOOKUP(bloque3_2[[#This Row],[niño]],BD.niños[[Código]:[sexo]],7,FALSE)</f>
        <v>F</v>
      </c>
      <c r="I2029" s="1">
        <v>3</v>
      </c>
    </row>
    <row r="2030" spans="1:9" x14ac:dyDescent="0.55000000000000004">
      <c r="A2030" s="1">
        <v>66</v>
      </c>
      <c r="B2030" t="s">
        <v>603</v>
      </c>
      <c r="C2030" s="1" t="s">
        <v>5</v>
      </c>
      <c r="D2030" s="1">
        <v>6</v>
      </c>
      <c r="E2030" s="1" t="s">
        <v>234</v>
      </c>
      <c r="F2030">
        <v>6</v>
      </c>
      <c r="G2030" t="str">
        <f>+VLOOKUP(bloque3_2[[#This Row],[niño]],BD.niños[[Código]:[sexo]],6,FALSE)</f>
        <v>9 y 10</v>
      </c>
      <c r="H2030" t="str">
        <f>+VLOOKUP(bloque3_2[[#This Row],[niño]],BD.niños[[Código]:[sexo]],7,FALSE)</f>
        <v>M</v>
      </c>
      <c r="I2030" s="1">
        <v>3</v>
      </c>
    </row>
    <row r="2031" spans="1:9" x14ac:dyDescent="0.55000000000000004">
      <c r="A2031" s="1">
        <v>66</v>
      </c>
      <c r="B2031" t="s">
        <v>603</v>
      </c>
      <c r="C2031" s="1" t="s">
        <v>5</v>
      </c>
      <c r="D2031" s="1">
        <v>6</v>
      </c>
      <c r="E2031" s="1" t="s">
        <v>238</v>
      </c>
      <c r="F2031">
        <v>6</v>
      </c>
      <c r="G2031" t="str">
        <f>+VLOOKUP(bloque3_2[[#This Row],[niño]],BD.niños[[Código]:[sexo]],6,FALSE)</f>
        <v>9 y 10</v>
      </c>
      <c r="H2031" t="str">
        <f>+VLOOKUP(bloque3_2[[#This Row],[niño]],BD.niños[[Código]:[sexo]],7,FALSE)</f>
        <v>M</v>
      </c>
      <c r="I2031" s="1">
        <v>3</v>
      </c>
    </row>
    <row r="2032" spans="1:9" x14ac:dyDescent="0.55000000000000004">
      <c r="A2032" s="1">
        <v>66</v>
      </c>
      <c r="B2032" t="s">
        <v>603</v>
      </c>
      <c r="C2032" s="1" t="s">
        <v>5</v>
      </c>
      <c r="D2032" s="1">
        <v>6</v>
      </c>
      <c r="E2032" s="1" t="s">
        <v>241</v>
      </c>
      <c r="F2032">
        <v>6</v>
      </c>
      <c r="G2032" t="str">
        <f>+VLOOKUP(bloque3_2[[#This Row],[niño]],BD.niños[[Código]:[sexo]],6,FALSE)</f>
        <v>9 y 10</v>
      </c>
      <c r="H2032" t="str">
        <f>+VLOOKUP(bloque3_2[[#This Row],[niño]],BD.niños[[Código]:[sexo]],7,FALSE)</f>
        <v>F</v>
      </c>
      <c r="I2032" s="1">
        <v>3</v>
      </c>
    </row>
    <row r="2033" spans="1:9" x14ac:dyDescent="0.55000000000000004">
      <c r="A2033" s="1">
        <v>66</v>
      </c>
      <c r="B2033" t="s">
        <v>603</v>
      </c>
      <c r="C2033" s="1" t="s">
        <v>5</v>
      </c>
      <c r="D2033" s="1">
        <v>6</v>
      </c>
      <c r="E2033" s="1" t="s">
        <v>245</v>
      </c>
      <c r="F2033">
        <v>6</v>
      </c>
      <c r="G2033" t="str">
        <f>+VLOOKUP(bloque3_2[[#This Row],[niño]],BD.niños[[Código]:[sexo]],6,FALSE)</f>
        <v>7 y 8</v>
      </c>
      <c r="H2033" t="str">
        <f>+VLOOKUP(bloque3_2[[#This Row],[niño]],BD.niños[[Código]:[sexo]],7,FALSE)</f>
        <v>M</v>
      </c>
      <c r="I2033" s="1">
        <v>3</v>
      </c>
    </row>
    <row r="2034" spans="1:9" x14ac:dyDescent="0.55000000000000004">
      <c r="A2034" s="1">
        <v>66</v>
      </c>
      <c r="B2034" t="s">
        <v>603</v>
      </c>
      <c r="C2034" s="1" t="s">
        <v>5</v>
      </c>
      <c r="D2034" s="1">
        <v>6</v>
      </c>
      <c r="E2034" s="1" t="s">
        <v>249</v>
      </c>
      <c r="F2034">
        <v>6</v>
      </c>
      <c r="G2034" t="str">
        <f>+VLOOKUP(bloque3_2[[#This Row],[niño]],BD.niños[[Código]:[sexo]],6,FALSE)</f>
        <v>5 y 6</v>
      </c>
      <c r="H2034" t="str">
        <f>+VLOOKUP(bloque3_2[[#This Row],[niño]],BD.niños[[Código]:[sexo]],7,FALSE)</f>
        <v>M</v>
      </c>
      <c r="I2034" s="1">
        <v>3</v>
      </c>
    </row>
    <row r="2035" spans="1:9" x14ac:dyDescent="0.55000000000000004">
      <c r="A2035" s="1">
        <v>66</v>
      </c>
      <c r="B2035" t="s">
        <v>603</v>
      </c>
      <c r="C2035" s="1" t="s">
        <v>5</v>
      </c>
      <c r="D2035" s="1">
        <v>6</v>
      </c>
      <c r="E2035" s="1" t="s">
        <v>253</v>
      </c>
      <c r="F2035">
        <v>6</v>
      </c>
      <c r="G2035" t="str">
        <f>+VLOOKUP(bloque3_2[[#This Row],[niño]],BD.niños[[Código]:[sexo]],6,FALSE)</f>
        <v>7 y 8</v>
      </c>
      <c r="H2035" t="str">
        <f>+VLOOKUP(bloque3_2[[#This Row],[niño]],BD.niños[[Código]:[sexo]],7,FALSE)</f>
        <v>M</v>
      </c>
      <c r="I2035" s="1">
        <v>3</v>
      </c>
    </row>
    <row r="2036" spans="1:9" x14ac:dyDescent="0.55000000000000004">
      <c r="A2036" s="1">
        <v>66</v>
      </c>
      <c r="B2036" t="s">
        <v>603</v>
      </c>
      <c r="C2036" s="1" t="s">
        <v>5</v>
      </c>
      <c r="D2036" s="1">
        <v>6</v>
      </c>
      <c r="E2036" s="1" t="s">
        <v>257</v>
      </c>
      <c r="F2036">
        <v>6</v>
      </c>
      <c r="G2036" t="str">
        <f>+VLOOKUP(bloque3_2[[#This Row],[niño]],BD.niños[[Código]:[sexo]],6,FALSE)</f>
        <v>7 y 8</v>
      </c>
      <c r="H2036" t="str">
        <f>+VLOOKUP(bloque3_2[[#This Row],[niño]],BD.niños[[Código]:[sexo]],7,FALSE)</f>
        <v>M</v>
      </c>
      <c r="I2036" s="1">
        <v>3</v>
      </c>
    </row>
    <row r="2037" spans="1:9" x14ac:dyDescent="0.55000000000000004">
      <c r="A2037" s="1">
        <v>66</v>
      </c>
      <c r="B2037" t="s">
        <v>603</v>
      </c>
      <c r="C2037" s="1" t="s">
        <v>5</v>
      </c>
      <c r="D2037" s="1">
        <v>6</v>
      </c>
      <c r="E2037" s="1" t="s">
        <v>299</v>
      </c>
      <c r="F2037">
        <v>6</v>
      </c>
      <c r="G2037" t="str">
        <f>+VLOOKUP(bloque3_2[[#This Row],[niño]],BD.niños[[Código]:[sexo]],6,FALSE)</f>
        <v>7 y 8</v>
      </c>
      <c r="H2037" t="str">
        <f>+VLOOKUP(bloque3_2[[#This Row],[niño]],BD.niños[[Código]:[sexo]],7,FALSE)</f>
        <v>M</v>
      </c>
      <c r="I2037" s="1">
        <v>3</v>
      </c>
    </row>
    <row r="2038" spans="1:9" x14ac:dyDescent="0.55000000000000004">
      <c r="A2038" s="1">
        <v>66</v>
      </c>
      <c r="B2038" t="s">
        <v>603</v>
      </c>
      <c r="C2038" s="1" t="s">
        <v>5</v>
      </c>
      <c r="D2038" s="1">
        <v>6</v>
      </c>
      <c r="E2038" s="1" t="s">
        <v>301</v>
      </c>
      <c r="F2038">
        <v>6</v>
      </c>
      <c r="G2038" t="str">
        <f>+VLOOKUP(bloque3_2[[#This Row],[niño]],BD.niños[[Código]:[sexo]],6,FALSE)</f>
        <v>5 y 6</v>
      </c>
      <c r="H2038" t="str">
        <f>+VLOOKUP(bloque3_2[[#This Row],[niño]],BD.niños[[Código]:[sexo]],7,FALSE)</f>
        <v>M</v>
      </c>
      <c r="I2038" s="1">
        <v>3</v>
      </c>
    </row>
    <row r="2039" spans="1:9" x14ac:dyDescent="0.55000000000000004">
      <c r="A2039" s="1">
        <v>66</v>
      </c>
      <c r="B2039" t="s">
        <v>603</v>
      </c>
      <c r="C2039" s="1" t="s">
        <v>5</v>
      </c>
      <c r="D2039" s="1">
        <v>6</v>
      </c>
      <c r="E2039" s="1" t="s">
        <v>305</v>
      </c>
      <c r="F2039">
        <v>6</v>
      </c>
      <c r="G2039" t="str">
        <f>+VLOOKUP(bloque3_2[[#This Row],[niño]],BD.niños[[Código]:[sexo]],6,FALSE)</f>
        <v>7 y 8</v>
      </c>
      <c r="H2039" t="str">
        <f>+VLOOKUP(bloque3_2[[#This Row],[niño]],BD.niños[[Código]:[sexo]],7,FALSE)</f>
        <v>M</v>
      </c>
      <c r="I2039" s="1">
        <v>3</v>
      </c>
    </row>
    <row r="2040" spans="1:9" x14ac:dyDescent="0.55000000000000004">
      <c r="A2040" s="1">
        <v>66</v>
      </c>
      <c r="B2040" t="s">
        <v>603</v>
      </c>
      <c r="C2040" s="1" t="s">
        <v>5</v>
      </c>
      <c r="D2040" s="1">
        <v>6</v>
      </c>
      <c r="E2040" s="1" t="s">
        <v>308</v>
      </c>
      <c r="F2040">
        <v>6</v>
      </c>
      <c r="G2040" t="str">
        <f>+VLOOKUP(bloque3_2[[#This Row],[niño]],BD.niños[[Código]:[sexo]],6,FALSE)</f>
        <v>9 y 10</v>
      </c>
      <c r="H2040" t="str">
        <f>+VLOOKUP(bloque3_2[[#This Row],[niño]],BD.niños[[Código]:[sexo]],7,FALSE)</f>
        <v>M</v>
      </c>
      <c r="I2040" s="1">
        <v>3</v>
      </c>
    </row>
    <row r="2041" spans="1:9" x14ac:dyDescent="0.55000000000000004">
      <c r="A2041" s="1">
        <v>66</v>
      </c>
      <c r="B2041" t="s">
        <v>603</v>
      </c>
      <c r="C2041" s="1" t="s">
        <v>5</v>
      </c>
      <c r="D2041" s="1">
        <v>6</v>
      </c>
      <c r="E2041" s="1" t="s">
        <v>311</v>
      </c>
      <c r="F2041">
        <v>6</v>
      </c>
      <c r="G2041" t="str">
        <f>+VLOOKUP(bloque3_2[[#This Row],[niño]],BD.niños[[Código]:[sexo]],6,FALSE)</f>
        <v>9 y 10</v>
      </c>
      <c r="H2041" t="str">
        <f>+VLOOKUP(bloque3_2[[#This Row],[niño]],BD.niños[[Código]:[sexo]],7,FALSE)</f>
        <v>M</v>
      </c>
      <c r="I2041" s="1">
        <v>3</v>
      </c>
    </row>
    <row r="2042" spans="1:9" x14ac:dyDescent="0.55000000000000004">
      <c r="A2042" s="1">
        <v>66</v>
      </c>
      <c r="B2042" t="s">
        <v>603</v>
      </c>
      <c r="C2042" s="1" t="s">
        <v>5</v>
      </c>
      <c r="D2042" s="1">
        <v>6</v>
      </c>
      <c r="E2042" s="1" t="s">
        <v>314</v>
      </c>
      <c r="F2042">
        <v>6</v>
      </c>
      <c r="G2042" t="str">
        <f>+VLOOKUP(bloque3_2[[#This Row],[niño]],BD.niños[[Código]:[sexo]],6,FALSE)</f>
        <v>9 y 10</v>
      </c>
      <c r="H2042" t="str">
        <f>+VLOOKUP(bloque3_2[[#This Row],[niño]],BD.niños[[Código]:[sexo]],7,FALSE)</f>
        <v>M</v>
      </c>
      <c r="I2042" s="1">
        <v>3</v>
      </c>
    </row>
    <row r="2043" spans="1:9" x14ac:dyDescent="0.55000000000000004">
      <c r="A2043" s="1">
        <v>66</v>
      </c>
      <c r="B2043" t="s">
        <v>603</v>
      </c>
      <c r="C2043" s="1" t="s">
        <v>5</v>
      </c>
      <c r="D2043" s="1">
        <v>6</v>
      </c>
      <c r="E2043" s="1" t="s">
        <v>372</v>
      </c>
      <c r="F2043">
        <v>6</v>
      </c>
      <c r="G2043" t="str">
        <f>+VLOOKUP(bloque3_2[[#This Row],[niño]],BD.niños[[Código]:[sexo]],6,FALSE)</f>
        <v>9 y 10</v>
      </c>
      <c r="H2043" t="str">
        <f>+VLOOKUP(bloque3_2[[#This Row],[niño]],BD.niños[[Código]:[sexo]],7,FALSE)</f>
        <v>M</v>
      </c>
      <c r="I2043" s="1">
        <v>3</v>
      </c>
    </row>
    <row r="2044" spans="1:9" x14ac:dyDescent="0.55000000000000004">
      <c r="A2044" s="1">
        <v>66</v>
      </c>
      <c r="B2044" t="s">
        <v>603</v>
      </c>
      <c r="C2044" s="1" t="s">
        <v>5</v>
      </c>
      <c r="D2044" s="1">
        <v>6</v>
      </c>
      <c r="E2044" s="1" t="s">
        <v>337</v>
      </c>
      <c r="F2044">
        <v>6</v>
      </c>
      <c r="G2044" t="str">
        <f>+VLOOKUP(bloque3_2[[#This Row],[niño]],BD.niños[[Código]:[sexo]],6,FALSE)</f>
        <v>7 y 8</v>
      </c>
      <c r="H2044" t="str">
        <f>+VLOOKUP(bloque3_2[[#This Row],[niño]],BD.niños[[Código]:[sexo]],7,FALSE)</f>
        <v>M</v>
      </c>
      <c r="I2044" s="1">
        <v>3</v>
      </c>
    </row>
    <row r="2045" spans="1:9" x14ac:dyDescent="0.55000000000000004">
      <c r="A2045" s="1">
        <v>66</v>
      </c>
      <c r="B2045" t="s">
        <v>603</v>
      </c>
      <c r="C2045" s="1" t="s">
        <v>5</v>
      </c>
      <c r="D2045" s="1">
        <v>6</v>
      </c>
      <c r="E2045" s="1" t="s">
        <v>341</v>
      </c>
      <c r="F2045">
        <v>6</v>
      </c>
      <c r="G2045" t="str">
        <f>+VLOOKUP(bloque3_2[[#This Row],[niño]],BD.niños[[Código]:[sexo]],6,FALSE)</f>
        <v>7 y 8</v>
      </c>
      <c r="H2045" t="str">
        <f>+VLOOKUP(bloque3_2[[#This Row],[niño]],BD.niños[[Código]:[sexo]],7,FALSE)</f>
        <v>F</v>
      </c>
      <c r="I2045" s="1">
        <v>3</v>
      </c>
    </row>
    <row r="2046" spans="1:9" x14ac:dyDescent="0.55000000000000004">
      <c r="A2046" s="1">
        <v>66</v>
      </c>
      <c r="B2046" t="s">
        <v>603</v>
      </c>
      <c r="C2046" s="1" t="s">
        <v>5</v>
      </c>
      <c r="D2046" s="1">
        <v>6</v>
      </c>
      <c r="E2046" s="1" t="s">
        <v>344</v>
      </c>
      <c r="F2046">
        <v>6</v>
      </c>
      <c r="G2046" t="str">
        <f>+VLOOKUP(bloque3_2[[#This Row],[niño]],BD.niños[[Código]:[sexo]],6,FALSE)</f>
        <v>5 y 6</v>
      </c>
      <c r="H2046" t="str">
        <f>+VLOOKUP(bloque3_2[[#This Row],[niño]],BD.niños[[Código]:[sexo]],7,FALSE)</f>
        <v>F</v>
      </c>
      <c r="I2046" s="1">
        <v>3</v>
      </c>
    </row>
    <row r="2047" spans="1:9" x14ac:dyDescent="0.55000000000000004">
      <c r="A2047" s="1">
        <v>66</v>
      </c>
      <c r="B2047" t="s">
        <v>603</v>
      </c>
      <c r="C2047" s="1" t="s">
        <v>5</v>
      </c>
      <c r="D2047" s="1">
        <v>6</v>
      </c>
      <c r="E2047" s="1" t="s">
        <v>348</v>
      </c>
      <c r="F2047">
        <v>6</v>
      </c>
      <c r="G2047" t="str">
        <f>+VLOOKUP(bloque3_2[[#This Row],[niño]],BD.niños[[Código]:[sexo]],6,FALSE)</f>
        <v>5 y 6</v>
      </c>
      <c r="H2047" t="str">
        <f>+VLOOKUP(bloque3_2[[#This Row],[niño]],BD.niños[[Código]:[sexo]],7,FALSE)</f>
        <v>M</v>
      </c>
      <c r="I2047" s="1">
        <v>3</v>
      </c>
    </row>
    <row r="2048" spans="1:9" x14ac:dyDescent="0.55000000000000004">
      <c r="A2048" s="1">
        <v>67</v>
      </c>
      <c r="B2048" t="s">
        <v>604</v>
      </c>
      <c r="C2048" s="1" t="s">
        <v>5</v>
      </c>
      <c r="D2048" s="1">
        <v>6</v>
      </c>
      <c r="E2048" s="1" t="s">
        <v>89</v>
      </c>
      <c r="F2048">
        <v>6</v>
      </c>
      <c r="G2048" t="str">
        <f>+VLOOKUP(bloque3_2[[#This Row],[niño]],BD.niños[[Código]:[sexo]],6,FALSE)</f>
        <v>9 y 10</v>
      </c>
      <c r="H2048" t="str">
        <f>+VLOOKUP(bloque3_2[[#This Row],[niño]],BD.niños[[Código]:[sexo]],7,FALSE)</f>
        <v>F</v>
      </c>
      <c r="I2048" s="1">
        <v>3</v>
      </c>
    </row>
    <row r="2049" spans="1:9" x14ac:dyDescent="0.55000000000000004">
      <c r="A2049" s="1">
        <v>67</v>
      </c>
      <c r="B2049" t="s">
        <v>604</v>
      </c>
      <c r="C2049" s="1" t="s">
        <v>5</v>
      </c>
      <c r="D2049" s="1">
        <v>6</v>
      </c>
      <c r="E2049" s="1" t="s">
        <v>93</v>
      </c>
      <c r="F2049">
        <v>5</v>
      </c>
      <c r="G2049" t="str">
        <f>+VLOOKUP(bloque3_2[[#This Row],[niño]],BD.niños[[Código]:[sexo]],6,FALSE)</f>
        <v>9 y 10</v>
      </c>
      <c r="H2049" t="str">
        <f>+VLOOKUP(bloque3_2[[#This Row],[niño]],BD.niños[[Código]:[sexo]],7,FALSE)</f>
        <v>F</v>
      </c>
      <c r="I2049" s="1">
        <v>3</v>
      </c>
    </row>
    <row r="2050" spans="1:9" x14ac:dyDescent="0.55000000000000004">
      <c r="A2050" s="1">
        <v>67</v>
      </c>
      <c r="B2050" t="s">
        <v>604</v>
      </c>
      <c r="C2050" s="1" t="s">
        <v>5</v>
      </c>
      <c r="D2050" s="1">
        <v>6</v>
      </c>
      <c r="E2050" s="1" t="s">
        <v>97</v>
      </c>
      <c r="F2050">
        <v>6</v>
      </c>
      <c r="G2050" t="str">
        <f>+VLOOKUP(bloque3_2[[#This Row],[niño]],BD.niños[[Código]:[sexo]],6,FALSE)</f>
        <v>9 y 10</v>
      </c>
      <c r="H2050" t="str">
        <f>+VLOOKUP(bloque3_2[[#This Row],[niño]],BD.niños[[Código]:[sexo]],7,FALSE)</f>
        <v>F</v>
      </c>
      <c r="I2050" s="1">
        <v>3</v>
      </c>
    </row>
    <row r="2051" spans="1:9" x14ac:dyDescent="0.55000000000000004">
      <c r="A2051" s="1">
        <v>67</v>
      </c>
      <c r="B2051" t="s">
        <v>604</v>
      </c>
      <c r="C2051" s="1" t="s">
        <v>5</v>
      </c>
      <c r="D2051" s="1">
        <v>6</v>
      </c>
      <c r="E2051" s="1" t="s">
        <v>101</v>
      </c>
      <c r="F2051">
        <v>6</v>
      </c>
      <c r="G2051" t="str">
        <f>+VLOOKUP(bloque3_2[[#This Row],[niño]],BD.niños[[Código]:[sexo]],6,FALSE)</f>
        <v>9 y 10</v>
      </c>
      <c r="H2051" t="str">
        <f>+VLOOKUP(bloque3_2[[#This Row],[niño]],BD.niños[[Código]:[sexo]],7,FALSE)</f>
        <v>F</v>
      </c>
      <c r="I2051" s="1">
        <v>3</v>
      </c>
    </row>
    <row r="2052" spans="1:9" x14ac:dyDescent="0.55000000000000004">
      <c r="A2052" s="1">
        <v>67</v>
      </c>
      <c r="B2052" t="s">
        <v>604</v>
      </c>
      <c r="C2052" s="1" t="s">
        <v>5</v>
      </c>
      <c r="D2052" s="1">
        <v>6</v>
      </c>
      <c r="E2052" s="1" t="s">
        <v>150</v>
      </c>
      <c r="F2052">
        <v>6</v>
      </c>
      <c r="G2052" t="str">
        <f>+VLOOKUP(bloque3_2[[#This Row],[niño]],BD.niños[[Código]:[sexo]],6,FALSE)</f>
        <v>5 y 6</v>
      </c>
      <c r="H2052" t="str">
        <f>+VLOOKUP(bloque3_2[[#This Row],[niño]],BD.niños[[Código]:[sexo]],7,FALSE)</f>
        <v>F</v>
      </c>
      <c r="I2052" s="1">
        <v>3</v>
      </c>
    </row>
    <row r="2053" spans="1:9" x14ac:dyDescent="0.55000000000000004">
      <c r="A2053" s="1">
        <v>67</v>
      </c>
      <c r="B2053" t="s">
        <v>604</v>
      </c>
      <c r="C2053" s="1" t="s">
        <v>5</v>
      </c>
      <c r="D2053" s="1">
        <v>6</v>
      </c>
      <c r="E2053" s="1" t="s">
        <v>153</v>
      </c>
      <c r="F2053">
        <v>5</v>
      </c>
      <c r="G2053" t="str">
        <f>+VLOOKUP(bloque3_2[[#This Row],[niño]],BD.niños[[Código]:[sexo]],6,FALSE)</f>
        <v>7 y 8</v>
      </c>
      <c r="H2053" t="str">
        <f>+VLOOKUP(bloque3_2[[#This Row],[niño]],BD.niños[[Código]:[sexo]],7,FALSE)</f>
        <v>M</v>
      </c>
      <c r="I2053" s="1">
        <v>3</v>
      </c>
    </row>
    <row r="2054" spans="1:9" x14ac:dyDescent="0.55000000000000004">
      <c r="A2054" s="1">
        <v>67</v>
      </c>
      <c r="B2054" t="s">
        <v>604</v>
      </c>
      <c r="C2054" s="1" t="s">
        <v>5</v>
      </c>
      <c r="D2054" s="1">
        <v>6</v>
      </c>
      <c r="E2054" s="1" t="s">
        <v>157</v>
      </c>
      <c r="F2054">
        <v>6</v>
      </c>
      <c r="G2054" t="str">
        <f>+VLOOKUP(bloque3_2[[#This Row],[niño]],BD.niños[[Código]:[sexo]],6,FALSE)</f>
        <v>7 y 8</v>
      </c>
      <c r="H2054" t="str">
        <f>+VLOOKUP(bloque3_2[[#This Row],[niño]],BD.niños[[Código]:[sexo]],7,FALSE)</f>
        <v>M</v>
      </c>
      <c r="I2054" s="1">
        <v>3</v>
      </c>
    </row>
    <row r="2055" spans="1:9" x14ac:dyDescent="0.55000000000000004">
      <c r="A2055" s="1">
        <v>67</v>
      </c>
      <c r="B2055" t="s">
        <v>604</v>
      </c>
      <c r="C2055" s="1" t="s">
        <v>5</v>
      </c>
      <c r="D2055" s="1">
        <v>6</v>
      </c>
      <c r="E2055" s="1" t="s">
        <v>164</v>
      </c>
      <c r="F2055">
        <v>6</v>
      </c>
      <c r="G2055" t="str">
        <f>+VLOOKUP(bloque3_2[[#This Row],[niño]],BD.niños[[Código]:[sexo]],6,FALSE)</f>
        <v>5 y 6</v>
      </c>
      <c r="H2055" t="str">
        <f>+VLOOKUP(bloque3_2[[#This Row],[niño]],BD.niños[[Código]:[sexo]],7,FALSE)</f>
        <v>M</v>
      </c>
      <c r="I2055" s="1">
        <v>3</v>
      </c>
    </row>
    <row r="2056" spans="1:9" x14ac:dyDescent="0.55000000000000004">
      <c r="A2056" s="1">
        <v>67</v>
      </c>
      <c r="B2056" t="s">
        <v>604</v>
      </c>
      <c r="C2056" s="1" t="s">
        <v>5</v>
      </c>
      <c r="D2056" s="1">
        <v>6</v>
      </c>
      <c r="E2056" s="1" t="s">
        <v>165</v>
      </c>
      <c r="F2056">
        <v>6</v>
      </c>
      <c r="G2056" t="str">
        <f>+VLOOKUP(bloque3_2[[#This Row],[niño]],BD.niños[[Código]:[sexo]],6,FALSE)</f>
        <v>5 y 6</v>
      </c>
      <c r="H2056" t="str">
        <f>+VLOOKUP(bloque3_2[[#This Row],[niño]],BD.niños[[Código]:[sexo]],7,FALSE)</f>
        <v>M</v>
      </c>
      <c r="I2056" s="1">
        <v>3</v>
      </c>
    </row>
    <row r="2057" spans="1:9" x14ac:dyDescent="0.55000000000000004">
      <c r="A2057" s="1">
        <v>67</v>
      </c>
      <c r="B2057" t="s">
        <v>604</v>
      </c>
      <c r="C2057" s="1" t="s">
        <v>5</v>
      </c>
      <c r="D2057" s="1">
        <v>6</v>
      </c>
      <c r="E2057" s="1" t="s">
        <v>168</v>
      </c>
      <c r="F2057">
        <v>6</v>
      </c>
      <c r="G2057" t="str">
        <f>+VLOOKUP(bloque3_2[[#This Row],[niño]],BD.niños[[Código]:[sexo]],6,FALSE)</f>
        <v>7 y 8</v>
      </c>
      <c r="H2057" t="str">
        <f>+VLOOKUP(bloque3_2[[#This Row],[niño]],BD.niños[[Código]:[sexo]],7,FALSE)</f>
        <v>F</v>
      </c>
      <c r="I2057" s="1">
        <v>3</v>
      </c>
    </row>
    <row r="2058" spans="1:9" x14ac:dyDescent="0.55000000000000004">
      <c r="A2058" s="1">
        <v>67</v>
      </c>
      <c r="B2058" t="s">
        <v>604</v>
      </c>
      <c r="C2058" s="1" t="s">
        <v>5</v>
      </c>
      <c r="D2058" s="1">
        <v>6</v>
      </c>
      <c r="E2058" s="1" t="s">
        <v>172</v>
      </c>
      <c r="F2058">
        <v>5</v>
      </c>
      <c r="G2058" t="str">
        <f>+VLOOKUP(bloque3_2[[#This Row],[niño]],BD.niños[[Código]:[sexo]],6,FALSE)</f>
        <v>7 y 8</v>
      </c>
      <c r="H2058" t="str">
        <f>+VLOOKUP(bloque3_2[[#This Row],[niño]],BD.niños[[Código]:[sexo]],7,FALSE)</f>
        <v>F</v>
      </c>
      <c r="I2058" s="1">
        <v>3</v>
      </c>
    </row>
    <row r="2059" spans="1:9" x14ac:dyDescent="0.55000000000000004">
      <c r="A2059" s="1">
        <v>67</v>
      </c>
      <c r="B2059" t="s">
        <v>604</v>
      </c>
      <c r="C2059" s="1" t="s">
        <v>5</v>
      </c>
      <c r="D2059" s="1">
        <v>6</v>
      </c>
      <c r="E2059" s="1" t="s">
        <v>176</v>
      </c>
      <c r="F2059">
        <v>6</v>
      </c>
      <c r="G2059" t="str">
        <f>+VLOOKUP(bloque3_2[[#This Row],[niño]],BD.niños[[Código]:[sexo]],6,FALSE)</f>
        <v>5 y 6</v>
      </c>
      <c r="H2059" t="str">
        <f>+VLOOKUP(bloque3_2[[#This Row],[niño]],BD.niños[[Código]:[sexo]],7,FALSE)</f>
        <v>F</v>
      </c>
      <c r="I2059" s="1">
        <v>3</v>
      </c>
    </row>
    <row r="2060" spans="1:9" x14ac:dyDescent="0.55000000000000004">
      <c r="A2060" s="1">
        <v>67</v>
      </c>
      <c r="B2060" t="s">
        <v>604</v>
      </c>
      <c r="C2060" s="1" t="s">
        <v>5</v>
      </c>
      <c r="D2060" s="1">
        <v>6</v>
      </c>
      <c r="E2060" s="1" t="s">
        <v>180</v>
      </c>
      <c r="F2060">
        <v>6</v>
      </c>
      <c r="G2060" t="str">
        <f>+VLOOKUP(bloque3_2[[#This Row],[niño]],BD.niños[[Código]:[sexo]],6,FALSE)</f>
        <v>7 y 8</v>
      </c>
      <c r="H2060" t="str">
        <f>+VLOOKUP(bloque3_2[[#This Row],[niño]],BD.niños[[Código]:[sexo]],7,FALSE)</f>
        <v>F</v>
      </c>
      <c r="I2060" s="1">
        <v>3</v>
      </c>
    </row>
    <row r="2061" spans="1:9" x14ac:dyDescent="0.55000000000000004">
      <c r="A2061" s="1">
        <v>67</v>
      </c>
      <c r="B2061" t="s">
        <v>604</v>
      </c>
      <c r="C2061" s="1" t="s">
        <v>5</v>
      </c>
      <c r="D2061" s="1">
        <v>6</v>
      </c>
      <c r="E2061" s="1" t="s">
        <v>234</v>
      </c>
      <c r="F2061">
        <v>6</v>
      </c>
      <c r="G2061" t="str">
        <f>+VLOOKUP(bloque3_2[[#This Row],[niño]],BD.niños[[Código]:[sexo]],6,FALSE)</f>
        <v>9 y 10</v>
      </c>
      <c r="H2061" t="str">
        <f>+VLOOKUP(bloque3_2[[#This Row],[niño]],BD.niños[[Código]:[sexo]],7,FALSE)</f>
        <v>M</v>
      </c>
      <c r="I2061" s="1">
        <v>3</v>
      </c>
    </row>
    <row r="2062" spans="1:9" x14ac:dyDescent="0.55000000000000004">
      <c r="A2062" s="1">
        <v>67</v>
      </c>
      <c r="B2062" t="s">
        <v>604</v>
      </c>
      <c r="C2062" s="1" t="s">
        <v>5</v>
      </c>
      <c r="D2062" s="1">
        <v>6</v>
      </c>
      <c r="E2062" s="1" t="s">
        <v>238</v>
      </c>
      <c r="F2062">
        <v>6</v>
      </c>
      <c r="G2062" t="str">
        <f>+VLOOKUP(bloque3_2[[#This Row],[niño]],BD.niños[[Código]:[sexo]],6,FALSE)</f>
        <v>9 y 10</v>
      </c>
      <c r="H2062" t="str">
        <f>+VLOOKUP(bloque3_2[[#This Row],[niño]],BD.niños[[Código]:[sexo]],7,FALSE)</f>
        <v>M</v>
      </c>
      <c r="I2062" s="1">
        <v>3</v>
      </c>
    </row>
    <row r="2063" spans="1:9" x14ac:dyDescent="0.55000000000000004">
      <c r="A2063" s="1">
        <v>67</v>
      </c>
      <c r="B2063" t="s">
        <v>604</v>
      </c>
      <c r="C2063" s="1" t="s">
        <v>5</v>
      </c>
      <c r="D2063" s="1">
        <v>6</v>
      </c>
      <c r="E2063" s="1" t="s">
        <v>241</v>
      </c>
      <c r="F2063">
        <v>6</v>
      </c>
      <c r="G2063" t="str">
        <f>+VLOOKUP(bloque3_2[[#This Row],[niño]],BD.niños[[Código]:[sexo]],6,FALSE)</f>
        <v>9 y 10</v>
      </c>
      <c r="H2063" t="str">
        <f>+VLOOKUP(bloque3_2[[#This Row],[niño]],BD.niños[[Código]:[sexo]],7,FALSE)</f>
        <v>F</v>
      </c>
      <c r="I2063" s="1">
        <v>3</v>
      </c>
    </row>
    <row r="2064" spans="1:9" x14ac:dyDescent="0.55000000000000004">
      <c r="A2064" s="1">
        <v>67</v>
      </c>
      <c r="B2064" t="s">
        <v>604</v>
      </c>
      <c r="C2064" s="1" t="s">
        <v>5</v>
      </c>
      <c r="D2064" s="1">
        <v>6</v>
      </c>
      <c r="E2064" s="1" t="s">
        <v>245</v>
      </c>
      <c r="F2064">
        <v>6</v>
      </c>
      <c r="G2064" t="str">
        <f>+VLOOKUP(bloque3_2[[#This Row],[niño]],BD.niños[[Código]:[sexo]],6,FALSE)</f>
        <v>7 y 8</v>
      </c>
      <c r="H2064" t="str">
        <f>+VLOOKUP(bloque3_2[[#This Row],[niño]],BD.niños[[Código]:[sexo]],7,FALSE)</f>
        <v>M</v>
      </c>
      <c r="I2064" s="1">
        <v>3</v>
      </c>
    </row>
    <row r="2065" spans="1:9" x14ac:dyDescent="0.55000000000000004">
      <c r="A2065" s="1">
        <v>67</v>
      </c>
      <c r="B2065" t="s">
        <v>604</v>
      </c>
      <c r="C2065" s="1" t="s">
        <v>5</v>
      </c>
      <c r="D2065" s="1">
        <v>6</v>
      </c>
      <c r="E2065" s="1" t="s">
        <v>249</v>
      </c>
      <c r="F2065">
        <v>6</v>
      </c>
      <c r="G2065" t="str">
        <f>+VLOOKUP(bloque3_2[[#This Row],[niño]],BD.niños[[Código]:[sexo]],6,FALSE)</f>
        <v>5 y 6</v>
      </c>
      <c r="H2065" t="str">
        <f>+VLOOKUP(bloque3_2[[#This Row],[niño]],BD.niños[[Código]:[sexo]],7,FALSE)</f>
        <v>M</v>
      </c>
      <c r="I2065" s="1">
        <v>3</v>
      </c>
    </row>
    <row r="2066" spans="1:9" x14ac:dyDescent="0.55000000000000004">
      <c r="A2066" s="1">
        <v>67</v>
      </c>
      <c r="B2066" t="s">
        <v>604</v>
      </c>
      <c r="C2066" s="1" t="s">
        <v>5</v>
      </c>
      <c r="D2066" s="1">
        <v>6</v>
      </c>
      <c r="E2066" s="1" t="s">
        <v>253</v>
      </c>
      <c r="F2066">
        <v>6</v>
      </c>
      <c r="G2066" t="str">
        <f>+VLOOKUP(bloque3_2[[#This Row],[niño]],BD.niños[[Código]:[sexo]],6,FALSE)</f>
        <v>7 y 8</v>
      </c>
      <c r="H2066" t="str">
        <f>+VLOOKUP(bloque3_2[[#This Row],[niño]],BD.niños[[Código]:[sexo]],7,FALSE)</f>
        <v>M</v>
      </c>
      <c r="I2066" s="1">
        <v>3</v>
      </c>
    </row>
    <row r="2067" spans="1:9" x14ac:dyDescent="0.55000000000000004">
      <c r="A2067" s="1">
        <v>67</v>
      </c>
      <c r="B2067" t="s">
        <v>604</v>
      </c>
      <c r="C2067" s="1" t="s">
        <v>5</v>
      </c>
      <c r="D2067" s="1">
        <v>6</v>
      </c>
      <c r="E2067" s="1" t="s">
        <v>257</v>
      </c>
      <c r="F2067">
        <v>6</v>
      </c>
      <c r="G2067" t="str">
        <f>+VLOOKUP(bloque3_2[[#This Row],[niño]],BD.niños[[Código]:[sexo]],6,FALSE)</f>
        <v>7 y 8</v>
      </c>
      <c r="H2067" t="str">
        <f>+VLOOKUP(bloque3_2[[#This Row],[niño]],BD.niños[[Código]:[sexo]],7,FALSE)</f>
        <v>M</v>
      </c>
      <c r="I2067" s="1">
        <v>3</v>
      </c>
    </row>
    <row r="2068" spans="1:9" x14ac:dyDescent="0.55000000000000004">
      <c r="A2068" s="1">
        <v>67</v>
      </c>
      <c r="B2068" t="s">
        <v>604</v>
      </c>
      <c r="C2068" s="1" t="s">
        <v>5</v>
      </c>
      <c r="D2068" s="1">
        <v>6</v>
      </c>
      <c r="E2068" s="1" t="s">
        <v>299</v>
      </c>
      <c r="F2068">
        <v>6</v>
      </c>
      <c r="G2068" t="str">
        <f>+VLOOKUP(bloque3_2[[#This Row],[niño]],BD.niños[[Código]:[sexo]],6,FALSE)</f>
        <v>7 y 8</v>
      </c>
      <c r="H2068" t="str">
        <f>+VLOOKUP(bloque3_2[[#This Row],[niño]],BD.niños[[Código]:[sexo]],7,FALSE)</f>
        <v>M</v>
      </c>
      <c r="I2068" s="1">
        <v>3</v>
      </c>
    </row>
    <row r="2069" spans="1:9" x14ac:dyDescent="0.55000000000000004">
      <c r="A2069" s="1">
        <v>67</v>
      </c>
      <c r="B2069" t="s">
        <v>604</v>
      </c>
      <c r="C2069" s="1" t="s">
        <v>5</v>
      </c>
      <c r="D2069" s="1">
        <v>6</v>
      </c>
      <c r="E2069" s="1" t="s">
        <v>301</v>
      </c>
      <c r="F2069">
        <v>6</v>
      </c>
      <c r="G2069" t="str">
        <f>+VLOOKUP(bloque3_2[[#This Row],[niño]],BD.niños[[Código]:[sexo]],6,FALSE)</f>
        <v>5 y 6</v>
      </c>
      <c r="H2069" t="str">
        <f>+VLOOKUP(bloque3_2[[#This Row],[niño]],BD.niños[[Código]:[sexo]],7,FALSE)</f>
        <v>M</v>
      </c>
      <c r="I2069" s="1">
        <v>3</v>
      </c>
    </row>
    <row r="2070" spans="1:9" x14ac:dyDescent="0.55000000000000004">
      <c r="A2070" s="1">
        <v>67</v>
      </c>
      <c r="B2070" t="s">
        <v>604</v>
      </c>
      <c r="C2070" s="1" t="s">
        <v>5</v>
      </c>
      <c r="D2070" s="1">
        <v>6</v>
      </c>
      <c r="E2070" s="1" t="s">
        <v>305</v>
      </c>
      <c r="F2070">
        <v>6</v>
      </c>
      <c r="G2070" t="str">
        <f>+VLOOKUP(bloque3_2[[#This Row],[niño]],BD.niños[[Código]:[sexo]],6,FALSE)</f>
        <v>7 y 8</v>
      </c>
      <c r="H2070" t="str">
        <f>+VLOOKUP(bloque3_2[[#This Row],[niño]],BD.niños[[Código]:[sexo]],7,FALSE)</f>
        <v>M</v>
      </c>
      <c r="I2070" s="1">
        <v>3</v>
      </c>
    </row>
    <row r="2071" spans="1:9" x14ac:dyDescent="0.55000000000000004">
      <c r="A2071" s="1">
        <v>67</v>
      </c>
      <c r="B2071" t="s">
        <v>604</v>
      </c>
      <c r="C2071" s="1" t="s">
        <v>5</v>
      </c>
      <c r="D2071" s="1">
        <v>6</v>
      </c>
      <c r="E2071" s="1" t="s">
        <v>308</v>
      </c>
      <c r="F2071">
        <v>6</v>
      </c>
      <c r="G2071" t="str">
        <f>+VLOOKUP(bloque3_2[[#This Row],[niño]],BD.niños[[Código]:[sexo]],6,FALSE)</f>
        <v>9 y 10</v>
      </c>
      <c r="H2071" t="str">
        <f>+VLOOKUP(bloque3_2[[#This Row],[niño]],BD.niños[[Código]:[sexo]],7,FALSE)</f>
        <v>M</v>
      </c>
      <c r="I2071" s="1">
        <v>3</v>
      </c>
    </row>
    <row r="2072" spans="1:9" x14ac:dyDescent="0.55000000000000004">
      <c r="A2072" s="1">
        <v>67</v>
      </c>
      <c r="B2072" t="s">
        <v>604</v>
      </c>
      <c r="C2072" s="1" t="s">
        <v>5</v>
      </c>
      <c r="D2072" s="1">
        <v>6</v>
      </c>
      <c r="E2072" s="1" t="s">
        <v>311</v>
      </c>
      <c r="F2072">
        <v>6</v>
      </c>
      <c r="G2072" t="str">
        <f>+VLOOKUP(bloque3_2[[#This Row],[niño]],BD.niños[[Código]:[sexo]],6,FALSE)</f>
        <v>9 y 10</v>
      </c>
      <c r="H2072" t="str">
        <f>+VLOOKUP(bloque3_2[[#This Row],[niño]],BD.niños[[Código]:[sexo]],7,FALSE)</f>
        <v>M</v>
      </c>
      <c r="I2072" s="1">
        <v>3</v>
      </c>
    </row>
    <row r="2073" spans="1:9" x14ac:dyDescent="0.55000000000000004">
      <c r="A2073" s="1">
        <v>67</v>
      </c>
      <c r="B2073" t="s">
        <v>604</v>
      </c>
      <c r="C2073" s="1" t="s">
        <v>5</v>
      </c>
      <c r="D2073" s="1">
        <v>6</v>
      </c>
      <c r="E2073" s="1" t="s">
        <v>314</v>
      </c>
      <c r="F2073">
        <v>6</v>
      </c>
      <c r="G2073" t="str">
        <f>+VLOOKUP(bloque3_2[[#This Row],[niño]],BD.niños[[Código]:[sexo]],6,FALSE)</f>
        <v>9 y 10</v>
      </c>
      <c r="H2073" t="str">
        <f>+VLOOKUP(bloque3_2[[#This Row],[niño]],BD.niños[[Código]:[sexo]],7,FALSE)</f>
        <v>M</v>
      </c>
      <c r="I2073" s="1">
        <v>3</v>
      </c>
    </row>
    <row r="2074" spans="1:9" x14ac:dyDescent="0.55000000000000004">
      <c r="A2074" s="1">
        <v>67</v>
      </c>
      <c r="B2074" t="s">
        <v>604</v>
      </c>
      <c r="C2074" s="1" t="s">
        <v>5</v>
      </c>
      <c r="D2074" s="1">
        <v>6</v>
      </c>
      <c r="E2074" s="1" t="s">
        <v>372</v>
      </c>
      <c r="F2074">
        <v>6</v>
      </c>
      <c r="G2074" t="str">
        <f>+VLOOKUP(bloque3_2[[#This Row],[niño]],BD.niños[[Código]:[sexo]],6,FALSE)</f>
        <v>9 y 10</v>
      </c>
      <c r="H2074" t="str">
        <f>+VLOOKUP(bloque3_2[[#This Row],[niño]],BD.niños[[Código]:[sexo]],7,FALSE)</f>
        <v>M</v>
      </c>
      <c r="I2074" s="1">
        <v>3</v>
      </c>
    </row>
    <row r="2075" spans="1:9" x14ac:dyDescent="0.55000000000000004">
      <c r="A2075" s="1">
        <v>67</v>
      </c>
      <c r="B2075" t="s">
        <v>604</v>
      </c>
      <c r="C2075" s="1" t="s">
        <v>5</v>
      </c>
      <c r="D2075" s="1">
        <v>6</v>
      </c>
      <c r="E2075" s="1" t="s">
        <v>337</v>
      </c>
      <c r="F2075">
        <v>6</v>
      </c>
      <c r="G2075" t="str">
        <f>+VLOOKUP(bloque3_2[[#This Row],[niño]],BD.niños[[Código]:[sexo]],6,FALSE)</f>
        <v>7 y 8</v>
      </c>
      <c r="H2075" t="str">
        <f>+VLOOKUP(bloque3_2[[#This Row],[niño]],BD.niños[[Código]:[sexo]],7,FALSE)</f>
        <v>M</v>
      </c>
      <c r="I2075" s="1">
        <v>3</v>
      </c>
    </row>
    <row r="2076" spans="1:9" x14ac:dyDescent="0.55000000000000004">
      <c r="A2076" s="1">
        <v>67</v>
      </c>
      <c r="B2076" t="s">
        <v>604</v>
      </c>
      <c r="C2076" s="1" t="s">
        <v>5</v>
      </c>
      <c r="D2076" s="1">
        <v>6</v>
      </c>
      <c r="E2076" s="1" t="s">
        <v>341</v>
      </c>
      <c r="F2076">
        <v>6</v>
      </c>
      <c r="G2076" t="str">
        <f>+VLOOKUP(bloque3_2[[#This Row],[niño]],BD.niños[[Código]:[sexo]],6,FALSE)</f>
        <v>7 y 8</v>
      </c>
      <c r="H2076" t="str">
        <f>+VLOOKUP(bloque3_2[[#This Row],[niño]],BD.niños[[Código]:[sexo]],7,FALSE)</f>
        <v>F</v>
      </c>
      <c r="I2076" s="1">
        <v>3</v>
      </c>
    </row>
    <row r="2077" spans="1:9" x14ac:dyDescent="0.55000000000000004">
      <c r="A2077" s="1">
        <v>67</v>
      </c>
      <c r="B2077" t="s">
        <v>604</v>
      </c>
      <c r="C2077" s="1" t="s">
        <v>5</v>
      </c>
      <c r="D2077" s="1">
        <v>6</v>
      </c>
      <c r="E2077" s="1" t="s">
        <v>344</v>
      </c>
      <c r="F2077">
        <v>6</v>
      </c>
      <c r="G2077" t="str">
        <f>+VLOOKUP(bloque3_2[[#This Row],[niño]],BD.niños[[Código]:[sexo]],6,FALSE)</f>
        <v>5 y 6</v>
      </c>
      <c r="H2077" t="str">
        <f>+VLOOKUP(bloque3_2[[#This Row],[niño]],BD.niños[[Código]:[sexo]],7,FALSE)</f>
        <v>F</v>
      </c>
      <c r="I2077" s="1">
        <v>3</v>
      </c>
    </row>
    <row r="2078" spans="1:9" x14ac:dyDescent="0.55000000000000004">
      <c r="A2078" s="1">
        <v>67</v>
      </c>
      <c r="B2078" t="s">
        <v>604</v>
      </c>
      <c r="C2078" s="1" t="s">
        <v>5</v>
      </c>
      <c r="D2078" s="1">
        <v>6</v>
      </c>
      <c r="E2078" s="1" t="s">
        <v>348</v>
      </c>
      <c r="F2078">
        <v>7</v>
      </c>
      <c r="G2078" t="str">
        <f>+VLOOKUP(bloque3_2[[#This Row],[niño]],BD.niños[[Código]:[sexo]],6,FALSE)</f>
        <v>5 y 6</v>
      </c>
      <c r="H2078" t="str">
        <f>+VLOOKUP(bloque3_2[[#This Row],[niño]],BD.niños[[Código]:[sexo]],7,FALSE)</f>
        <v>M</v>
      </c>
      <c r="I2078" s="1">
        <v>3</v>
      </c>
    </row>
    <row r="2079" spans="1:9" x14ac:dyDescent="0.55000000000000004">
      <c r="A2079" s="1">
        <v>68</v>
      </c>
      <c r="B2079" t="s">
        <v>605</v>
      </c>
      <c r="C2079" s="1" t="s">
        <v>3</v>
      </c>
      <c r="D2079" s="1">
        <v>4</v>
      </c>
      <c r="E2079" s="1" t="s">
        <v>89</v>
      </c>
      <c r="F2079">
        <v>3</v>
      </c>
      <c r="G2079" t="str">
        <f>+VLOOKUP(bloque3_2[[#This Row],[niño]],BD.niños[[Código]:[sexo]],6,FALSE)</f>
        <v>9 y 10</v>
      </c>
      <c r="H2079" t="str">
        <f>+VLOOKUP(bloque3_2[[#This Row],[niño]],BD.niños[[Código]:[sexo]],7,FALSE)</f>
        <v>F</v>
      </c>
      <c r="I2079" s="1">
        <v>3</v>
      </c>
    </row>
    <row r="2080" spans="1:9" x14ac:dyDescent="0.55000000000000004">
      <c r="A2080" s="1">
        <v>68</v>
      </c>
      <c r="B2080" t="s">
        <v>605</v>
      </c>
      <c r="C2080" s="1" t="s">
        <v>3</v>
      </c>
      <c r="D2080" s="1">
        <v>4</v>
      </c>
      <c r="E2080" s="1" t="s">
        <v>93</v>
      </c>
      <c r="F2080">
        <v>4</v>
      </c>
      <c r="G2080" t="str">
        <f>+VLOOKUP(bloque3_2[[#This Row],[niño]],BD.niños[[Código]:[sexo]],6,FALSE)</f>
        <v>9 y 10</v>
      </c>
      <c r="H2080" t="str">
        <f>+VLOOKUP(bloque3_2[[#This Row],[niño]],BD.niños[[Código]:[sexo]],7,FALSE)</f>
        <v>F</v>
      </c>
      <c r="I2080" s="1">
        <v>3</v>
      </c>
    </row>
    <row r="2081" spans="1:9" x14ac:dyDescent="0.55000000000000004">
      <c r="A2081" s="1">
        <v>68</v>
      </c>
      <c r="B2081" t="s">
        <v>605</v>
      </c>
      <c r="C2081" s="1" t="s">
        <v>3</v>
      </c>
      <c r="D2081" s="1">
        <v>4</v>
      </c>
      <c r="E2081" s="1" t="s">
        <v>97</v>
      </c>
      <c r="F2081">
        <v>4</v>
      </c>
      <c r="G2081" t="str">
        <f>+VLOOKUP(bloque3_2[[#This Row],[niño]],BD.niños[[Código]:[sexo]],6,FALSE)</f>
        <v>9 y 10</v>
      </c>
      <c r="H2081" t="str">
        <f>+VLOOKUP(bloque3_2[[#This Row],[niño]],BD.niños[[Código]:[sexo]],7,FALSE)</f>
        <v>F</v>
      </c>
      <c r="I2081" s="1">
        <v>3</v>
      </c>
    </row>
    <row r="2082" spans="1:9" x14ac:dyDescent="0.55000000000000004">
      <c r="A2082" s="1">
        <v>68</v>
      </c>
      <c r="B2082" t="s">
        <v>605</v>
      </c>
      <c r="C2082" s="1" t="s">
        <v>3</v>
      </c>
      <c r="D2082" s="1">
        <v>4</v>
      </c>
      <c r="E2082" s="1" t="s">
        <v>101</v>
      </c>
      <c r="F2082">
        <v>6</v>
      </c>
      <c r="G2082" t="str">
        <f>+VLOOKUP(bloque3_2[[#This Row],[niño]],BD.niños[[Código]:[sexo]],6,FALSE)</f>
        <v>9 y 10</v>
      </c>
      <c r="H2082" t="str">
        <f>+VLOOKUP(bloque3_2[[#This Row],[niño]],BD.niños[[Código]:[sexo]],7,FALSE)</f>
        <v>F</v>
      </c>
      <c r="I2082" s="1">
        <v>3</v>
      </c>
    </row>
    <row r="2083" spans="1:9" x14ac:dyDescent="0.55000000000000004">
      <c r="A2083" s="1">
        <v>68</v>
      </c>
      <c r="B2083" t="s">
        <v>605</v>
      </c>
      <c r="C2083" s="1" t="s">
        <v>3</v>
      </c>
      <c r="D2083" s="1">
        <v>4</v>
      </c>
      <c r="E2083" s="1" t="s">
        <v>150</v>
      </c>
      <c r="F2083">
        <v>4</v>
      </c>
      <c r="G2083" t="str">
        <f>+VLOOKUP(bloque3_2[[#This Row],[niño]],BD.niños[[Código]:[sexo]],6,FALSE)</f>
        <v>5 y 6</v>
      </c>
      <c r="H2083" t="str">
        <f>+VLOOKUP(bloque3_2[[#This Row],[niño]],BD.niños[[Código]:[sexo]],7,FALSE)</f>
        <v>F</v>
      </c>
      <c r="I2083" s="1">
        <v>3</v>
      </c>
    </row>
    <row r="2084" spans="1:9" x14ac:dyDescent="0.55000000000000004">
      <c r="A2084" s="1">
        <v>68</v>
      </c>
      <c r="B2084" t="s">
        <v>605</v>
      </c>
      <c r="C2084" s="1" t="s">
        <v>3</v>
      </c>
      <c r="D2084" s="1">
        <v>4</v>
      </c>
      <c r="E2084" s="1" t="s">
        <v>153</v>
      </c>
      <c r="F2084">
        <v>4</v>
      </c>
      <c r="G2084" t="str">
        <f>+VLOOKUP(bloque3_2[[#This Row],[niño]],BD.niños[[Código]:[sexo]],6,FALSE)</f>
        <v>7 y 8</v>
      </c>
      <c r="H2084" t="str">
        <f>+VLOOKUP(bloque3_2[[#This Row],[niño]],BD.niños[[Código]:[sexo]],7,FALSE)</f>
        <v>M</v>
      </c>
      <c r="I2084" s="1">
        <v>3</v>
      </c>
    </row>
    <row r="2085" spans="1:9" x14ac:dyDescent="0.55000000000000004">
      <c r="A2085" s="1">
        <v>68</v>
      </c>
      <c r="B2085" t="s">
        <v>605</v>
      </c>
      <c r="C2085" s="1" t="s">
        <v>3</v>
      </c>
      <c r="D2085" s="1">
        <v>4</v>
      </c>
      <c r="E2085" s="1" t="s">
        <v>157</v>
      </c>
      <c r="F2085">
        <v>4</v>
      </c>
      <c r="G2085" t="str">
        <f>+VLOOKUP(bloque3_2[[#This Row],[niño]],BD.niños[[Código]:[sexo]],6,FALSE)</f>
        <v>7 y 8</v>
      </c>
      <c r="H2085" t="str">
        <f>+VLOOKUP(bloque3_2[[#This Row],[niño]],BD.niños[[Código]:[sexo]],7,FALSE)</f>
        <v>M</v>
      </c>
      <c r="I2085" s="1">
        <v>3</v>
      </c>
    </row>
    <row r="2086" spans="1:9" x14ac:dyDescent="0.55000000000000004">
      <c r="A2086" s="1">
        <v>68</v>
      </c>
      <c r="B2086" t="s">
        <v>605</v>
      </c>
      <c r="C2086" s="1" t="s">
        <v>3</v>
      </c>
      <c r="D2086" s="1">
        <v>4</v>
      </c>
      <c r="E2086" s="1" t="s">
        <v>164</v>
      </c>
      <c r="F2086">
        <v>4</v>
      </c>
      <c r="G2086" t="str">
        <f>+VLOOKUP(bloque3_2[[#This Row],[niño]],BD.niños[[Código]:[sexo]],6,FALSE)</f>
        <v>5 y 6</v>
      </c>
      <c r="H2086" t="str">
        <f>+VLOOKUP(bloque3_2[[#This Row],[niño]],BD.niños[[Código]:[sexo]],7,FALSE)</f>
        <v>M</v>
      </c>
      <c r="I2086" s="1">
        <v>3</v>
      </c>
    </row>
    <row r="2087" spans="1:9" x14ac:dyDescent="0.55000000000000004">
      <c r="A2087" s="1">
        <v>68</v>
      </c>
      <c r="B2087" t="s">
        <v>605</v>
      </c>
      <c r="C2087" s="1" t="s">
        <v>3</v>
      </c>
      <c r="D2087" s="1">
        <v>4</v>
      </c>
      <c r="E2087" s="1" t="s">
        <v>165</v>
      </c>
      <c r="F2087">
        <v>4</v>
      </c>
      <c r="G2087" t="str">
        <f>+VLOOKUP(bloque3_2[[#This Row],[niño]],BD.niños[[Código]:[sexo]],6,FALSE)</f>
        <v>5 y 6</v>
      </c>
      <c r="H2087" t="str">
        <f>+VLOOKUP(bloque3_2[[#This Row],[niño]],BD.niños[[Código]:[sexo]],7,FALSE)</f>
        <v>M</v>
      </c>
      <c r="I2087" s="1">
        <v>3</v>
      </c>
    </row>
    <row r="2088" spans="1:9" x14ac:dyDescent="0.55000000000000004">
      <c r="A2088" s="1">
        <v>68</v>
      </c>
      <c r="B2088" t="s">
        <v>605</v>
      </c>
      <c r="C2088" s="1" t="s">
        <v>3</v>
      </c>
      <c r="D2088" s="1">
        <v>4</v>
      </c>
      <c r="E2088" s="1" t="s">
        <v>168</v>
      </c>
      <c r="F2088">
        <v>4</v>
      </c>
      <c r="G2088" t="str">
        <f>+VLOOKUP(bloque3_2[[#This Row],[niño]],BD.niños[[Código]:[sexo]],6,FALSE)</f>
        <v>7 y 8</v>
      </c>
      <c r="H2088" t="str">
        <f>+VLOOKUP(bloque3_2[[#This Row],[niño]],BD.niños[[Código]:[sexo]],7,FALSE)</f>
        <v>F</v>
      </c>
      <c r="I2088" s="1">
        <v>3</v>
      </c>
    </row>
    <row r="2089" spans="1:9" x14ac:dyDescent="0.55000000000000004">
      <c r="A2089" s="1">
        <v>68</v>
      </c>
      <c r="B2089" t="s">
        <v>605</v>
      </c>
      <c r="C2089" s="1" t="s">
        <v>3</v>
      </c>
      <c r="D2089" s="1">
        <v>4</v>
      </c>
      <c r="E2089" s="1" t="s">
        <v>172</v>
      </c>
      <c r="F2089">
        <v>4</v>
      </c>
      <c r="G2089" t="str">
        <f>+VLOOKUP(bloque3_2[[#This Row],[niño]],BD.niños[[Código]:[sexo]],6,FALSE)</f>
        <v>7 y 8</v>
      </c>
      <c r="H2089" t="str">
        <f>+VLOOKUP(bloque3_2[[#This Row],[niño]],BD.niños[[Código]:[sexo]],7,FALSE)</f>
        <v>F</v>
      </c>
      <c r="I2089" s="1">
        <v>3</v>
      </c>
    </row>
    <row r="2090" spans="1:9" x14ac:dyDescent="0.55000000000000004">
      <c r="A2090" s="1">
        <v>68</v>
      </c>
      <c r="B2090" t="s">
        <v>605</v>
      </c>
      <c r="C2090" s="1" t="s">
        <v>3</v>
      </c>
      <c r="D2090" s="1">
        <v>4</v>
      </c>
      <c r="E2090" s="1" t="s">
        <v>176</v>
      </c>
      <c r="F2090">
        <v>4</v>
      </c>
      <c r="G2090" t="str">
        <f>+VLOOKUP(bloque3_2[[#This Row],[niño]],BD.niños[[Código]:[sexo]],6,FALSE)</f>
        <v>5 y 6</v>
      </c>
      <c r="H2090" t="str">
        <f>+VLOOKUP(bloque3_2[[#This Row],[niño]],BD.niños[[Código]:[sexo]],7,FALSE)</f>
        <v>F</v>
      </c>
      <c r="I2090" s="1">
        <v>3</v>
      </c>
    </row>
    <row r="2091" spans="1:9" x14ac:dyDescent="0.55000000000000004">
      <c r="A2091" s="1">
        <v>68</v>
      </c>
      <c r="B2091" t="s">
        <v>605</v>
      </c>
      <c r="C2091" s="1" t="s">
        <v>3</v>
      </c>
      <c r="D2091" s="1">
        <v>4</v>
      </c>
      <c r="E2091" s="1" t="s">
        <v>180</v>
      </c>
      <c r="F2091">
        <v>4</v>
      </c>
      <c r="G2091" t="str">
        <f>+VLOOKUP(bloque3_2[[#This Row],[niño]],BD.niños[[Código]:[sexo]],6,FALSE)</f>
        <v>7 y 8</v>
      </c>
      <c r="H2091" t="str">
        <f>+VLOOKUP(bloque3_2[[#This Row],[niño]],BD.niños[[Código]:[sexo]],7,FALSE)</f>
        <v>F</v>
      </c>
      <c r="I2091" s="1">
        <v>3</v>
      </c>
    </row>
    <row r="2092" spans="1:9" x14ac:dyDescent="0.55000000000000004">
      <c r="A2092" s="1">
        <v>68</v>
      </c>
      <c r="B2092" t="s">
        <v>605</v>
      </c>
      <c r="C2092" s="1" t="s">
        <v>3</v>
      </c>
      <c r="D2092" s="1">
        <v>4</v>
      </c>
      <c r="E2092" s="1" t="s">
        <v>234</v>
      </c>
      <c r="F2092">
        <v>4</v>
      </c>
      <c r="G2092" t="str">
        <f>+VLOOKUP(bloque3_2[[#This Row],[niño]],BD.niños[[Código]:[sexo]],6,FALSE)</f>
        <v>9 y 10</v>
      </c>
      <c r="H2092" t="str">
        <f>+VLOOKUP(bloque3_2[[#This Row],[niño]],BD.niños[[Código]:[sexo]],7,FALSE)</f>
        <v>M</v>
      </c>
      <c r="I2092" s="1">
        <v>3</v>
      </c>
    </row>
    <row r="2093" spans="1:9" x14ac:dyDescent="0.55000000000000004">
      <c r="A2093" s="1">
        <v>68</v>
      </c>
      <c r="B2093" t="s">
        <v>605</v>
      </c>
      <c r="C2093" s="1" t="s">
        <v>3</v>
      </c>
      <c r="D2093" s="1">
        <v>4</v>
      </c>
      <c r="E2093" s="1" t="s">
        <v>238</v>
      </c>
      <c r="F2093">
        <v>2</v>
      </c>
      <c r="G2093" t="str">
        <f>+VLOOKUP(bloque3_2[[#This Row],[niño]],BD.niños[[Código]:[sexo]],6,FALSE)</f>
        <v>9 y 10</v>
      </c>
      <c r="H2093" t="str">
        <f>+VLOOKUP(bloque3_2[[#This Row],[niño]],BD.niños[[Código]:[sexo]],7,FALSE)</f>
        <v>M</v>
      </c>
      <c r="I2093" s="1">
        <v>3</v>
      </c>
    </row>
    <row r="2094" spans="1:9" x14ac:dyDescent="0.55000000000000004">
      <c r="A2094" s="1">
        <v>68</v>
      </c>
      <c r="B2094" t="s">
        <v>605</v>
      </c>
      <c r="C2094" s="1" t="s">
        <v>3</v>
      </c>
      <c r="D2094" s="1">
        <v>4</v>
      </c>
      <c r="E2094" s="1" t="s">
        <v>241</v>
      </c>
      <c r="F2094">
        <v>4</v>
      </c>
      <c r="G2094" t="str">
        <f>+VLOOKUP(bloque3_2[[#This Row],[niño]],BD.niños[[Código]:[sexo]],6,FALSE)</f>
        <v>9 y 10</v>
      </c>
      <c r="H2094" t="str">
        <f>+VLOOKUP(bloque3_2[[#This Row],[niño]],BD.niños[[Código]:[sexo]],7,FALSE)</f>
        <v>F</v>
      </c>
      <c r="I2094" s="1">
        <v>3</v>
      </c>
    </row>
    <row r="2095" spans="1:9" x14ac:dyDescent="0.55000000000000004">
      <c r="A2095" s="1">
        <v>68</v>
      </c>
      <c r="B2095" t="s">
        <v>605</v>
      </c>
      <c r="C2095" s="1" t="s">
        <v>3</v>
      </c>
      <c r="D2095" s="1">
        <v>4</v>
      </c>
      <c r="E2095" s="1" t="s">
        <v>245</v>
      </c>
      <c r="F2095">
        <v>5</v>
      </c>
      <c r="G2095" t="str">
        <f>+VLOOKUP(bloque3_2[[#This Row],[niño]],BD.niños[[Código]:[sexo]],6,FALSE)</f>
        <v>7 y 8</v>
      </c>
      <c r="H2095" t="str">
        <f>+VLOOKUP(bloque3_2[[#This Row],[niño]],BD.niños[[Código]:[sexo]],7,FALSE)</f>
        <v>M</v>
      </c>
      <c r="I2095" s="1">
        <v>3</v>
      </c>
    </row>
    <row r="2096" spans="1:9" x14ac:dyDescent="0.55000000000000004">
      <c r="A2096" s="1">
        <v>68</v>
      </c>
      <c r="B2096" t="s">
        <v>605</v>
      </c>
      <c r="C2096" s="1" t="s">
        <v>3</v>
      </c>
      <c r="D2096" s="1">
        <v>4</v>
      </c>
      <c r="E2096" s="1" t="s">
        <v>249</v>
      </c>
      <c r="F2096">
        <v>3</v>
      </c>
      <c r="G2096" t="str">
        <f>+VLOOKUP(bloque3_2[[#This Row],[niño]],BD.niños[[Código]:[sexo]],6,FALSE)</f>
        <v>5 y 6</v>
      </c>
      <c r="H2096" t="str">
        <f>+VLOOKUP(bloque3_2[[#This Row],[niño]],BD.niños[[Código]:[sexo]],7,FALSE)</f>
        <v>M</v>
      </c>
      <c r="I2096" s="1">
        <v>3</v>
      </c>
    </row>
    <row r="2097" spans="1:9" x14ac:dyDescent="0.55000000000000004">
      <c r="A2097" s="1">
        <v>68</v>
      </c>
      <c r="B2097" t="s">
        <v>605</v>
      </c>
      <c r="C2097" s="1" t="s">
        <v>3</v>
      </c>
      <c r="D2097" s="1">
        <v>4</v>
      </c>
      <c r="E2097" s="1" t="s">
        <v>253</v>
      </c>
      <c r="F2097">
        <v>4</v>
      </c>
      <c r="G2097" t="str">
        <f>+VLOOKUP(bloque3_2[[#This Row],[niño]],BD.niños[[Código]:[sexo]],6,FALSE)</f>
        <v>7 y 8</v>
      </c>
      <c r="H2097" t="str">
        <f>+VLOOKUP(bloque3_2[[#This Row],[niño]],BD.niños[[Código]:[sexo]],7,FALSE)</f>
        <v>M</v>
      </c>
      <c r="I2097" s="1">
        <v>3</v>
      </c>
    </row>
    <row r="2098" spans="1:9" x14ac:dyDescent="0.55000000000000004">
      <c r="A2098" s="1">
        <v>68</v>
      </c>
      <c r="B2098" t="s">
        <v>605</v>
      </c>
      <c r="C2098" s="1" t="s">
        <v>3</v>
      </c>
      <c r="D2098" s="1">
        <v>4</v>
      </c>
      <c r="E2098" s="1" t="s">
        <v>257</v>
      </c>
      <c r="F2098">
        <v>4</v>
      </c>
      <c r="G2098" t="str">
        <f>+VLOOKUP(bloque3_2[[#This Row],[niño]],BD.niños[[Código]:[sexo]],6,FALSE)</f>
        <v>7 y 8</v>
      </c>
      <c r="H2098" t="str">
        <f>+VLOOKUP(bloque3_2[[#This Row],[niño]],BD.niños[[Código]:[sexo]],7,FALSE)</f>
        <v>M</v>
      </c>
      <c r="I2098" s="1">
        <v>3</v>
      </c>
    </row>
    <row r="2099" spans="1:9" x14ac:dyDescent="0.55000000000000004">
      <c r="A2099" s="1">
        <v>68</v>
      </c>
      <c r="B2099" t="s">
        <v>605</v>
      </c>
      <c r="C2099" s="1" t="s">
        <v>3</v>
      </c>
      <c r="D2099" s="1">
        <v>4</v>
      </c>
      <c r="E2099" s="1" t="s">
        <v>299</v>
      </c>
      <c r="F2099">
        <v>4</v>
      </c>
      <c r="G2099" t="str">
        <f>+VLOOKUP(bloque3_2[[#This Row],[niño]],BD.niños[[Código]:[sexo]],6,FALSE)</f>
        <v>7 y 8</v>
      </c>
      <c r="H2099" t="str">
        <f>+VLOOKUP(bloque3_2[[#This Row],[niño]],BD.niños[[Código]:[sexo]],7,FALSE)</f>
        <v>M</v>
      </c>
      <c r="I2099" s="1">
        <v>3</v>
      </c>
    </row>
    <row r="2100" spans="1:9" x14ac:dyDescent="0.55000000000000004">
      <c r="A2100" s="1">
        <v>68</v>
      </c>
      <c r="B2100" t="s">
        <v>605</v>
      </c>
      <c r="C2100" s="1" t="s">
        <v>3</v>
      </c>
      <c r="D2100" s="1">
        <v>4</v>
      </c>
      <c r="E2100" s="1" t="s">
        <v>301</v>
      </c>
      <c r="F2100">
        <v>4</v>
      </c>
      <c r="G2100" t="str">
        <f>+VLOOKUP(bloque3_2[[#This Row],[niño]],BD.niños[[Código]:[sexo]],6,FALSE)</f>
        <v>5 y 6</v>
      </c>
      <c r="H2100" t="str">
        <f>+VLOOKUP(bloque3_2[[#This Row],[niño]],BD.niños[[Código]:[sexo]],7,FALSE)</f>
        <v>M</v>
      </c>
      <c r="I2100" s="1">
        <v>3</v>
      </c>
    </row>
    <row r="2101" spans="1:9" x14ac:dyDescent="0.55000000000000004">
      <c r="A2101" s="1">
        <v>68</v>
      </c>
      <c r="B2101" t="s">
        <v>605</v>
      </c>
      <c r="C2101" s="1" t="s">
        <v>3</v>
      </c>
      <c r="D2101" s="1">
        <v>4</v>
      </c>
      <c r="E2101" s="1" t="s">
        <v>305</v>
      </c>
      <c r="F2101">
        <v>6</v>
      </c>
      <c r="G2101" t="str">
        <f>+VLOOKUP(bloque3_2[[#This Row],[niño]],BD.niños[[Código]:[sexo]],6,FALSE)</f>
        <v>7 y 8</v>
      </c>
      <c r="H2101" t="str">
        <f>+VLOOKUP(bloque3_2[[#This Row],[niño]],BD.niños[[Código]:[sexo]],7,FALSE)</f>
        <v>M</v>
      </c>
      <c r="I2101" s="1">
        <v>3</v>
      </c>
    </row>
    <row r="2102" spans="1:9" x14ac:dyDescent="0.55000000000000004">
      <c r="A2102" s="1">
        <v>68</v>
      </c>
      <c r="B2102" t="s">
        <v>605</v>
      </c>
      <c r="C2102" s="1" t="s">
        <v>3</v>
      </c>
      <c r="D2102" s="1">
        <v>4</v>
      </c>
      <c r="E2102" s="1" t="s">
        <v>308</v>
      </c>
      <c r="F2102">
        <v>4</v>
      </c>
      <c r="G2102" t="str">
        <f>+VLOOKUP(bloque3_2[[#This Row],[niño]],BD.niños[[Código]:[sexo]],6,FALSE)</f>
        <v>9 y 10</v>
      </c>
      <c r="H2102" t="str">
        <f>+VLOOKUP(bloque3_2[[#This Row],[niño]],BD.niños[[Código]:[sexo]],7,FALSE)</f>
        <v>M</v>
      </c>
      <c r="I2102" s="1">
        <v>3</v>
      </c>
    </row>
    <row r="2103" spans="1:9" x14ac:dyDescent="0.55000000000000004">
      <c r="A2103" s="1">
        <v>68</v>
      </c>
      <c r="B2103" t="s">
        <v>605</v>
      </c>
      <c r="C2103" s="1" t="s">
        <v>3</v>
      </c>
      <c r="D2103" s="1">
        <v>4</v>
      </c>
      <c r="E2103" s="1" t="s">
        <v>311</v>
      </c>
      <c r="F2103">
        <v>4</v>
      </c>
      <c r="G2103" t="str">
        <f>+VLOOKUP(bloque3_2[[#This Row],[niño]],BD.niños[[Código]:[sexo]],6,FALSE)</f>
        <v>9 y 10</v>
      </c>
      <c r="H2103" t="str">
        <f>+VLOOKUP(bloque3_2[[#This Row],[niño]],BD.niños[[Código]:[sexo]],7,FALSE)</f>
        <v>M</v>
      </c>
      <c r="I2103" s="1">
        <v>3</v>
      </c>
    </row>
    <row r="2104" spans="1:9" x14ac:dyDescent="0.55000000000000004">
      <c r="A2104" s="1">
        <v>68</v>
      </c>
      <c r="B2104" t="s">
        <v>605</v>
      </c>
      <c r="C2104" s="1" t="s">
        <v>3</v>
      </c>
      <c r="D2104" s="1">
        <v>4</v>
      </c>
      <c r="E2104" s="1" t="s">
        <v>314</v>
      </c>
      <c r="F2104">
        <v>4</v>
      </c>
      <c r="G2104" t="str">
        <f>+VLOOKUP(bloque3_2[[#This Row],[niño]],BD.niños[[Código]:[sexo]],6,FALSE)</f>
        <v>9 y 10</v>
      </c>
      <c r="H2104" t="str">
        <f>+VLOOKUP(bloque3_2[[#This Row],[niño]],BD.niños[[Código]:[sexo]],7,FALSE)</f>
        <v>M</v>
      </c>
      <c r="I2104" s="1">
        <v>3</v>
      </c>
    </row>
    <row r="2105" spans="1:9" x14ac:dyDescent="0.55000000000000004">
      <c r="A2105" s="1">
        <v>68</v>
      </c>
      <c r="B2105" t="s">
        <v>605</v>
      </c>
      <c r="C2105" s="1" t="s">
        <v>3</v>
      </c>
      <c r="D2105" s="1">
        <v>4</v>
      </c>
      <c r="E2105" s="1" t="s">
        <v>372</v>
      </c>
      <c r="F2105">
        <v>4</v>
      </c>
      <c r="G2105" t="str">
        <f>+VLOOKUP(bloque3_2[[#This Row],[niño]],BD.niños[[Código]:[sexo]],6,FALSE)</f>
        <v>9 y 10</v>
      </c>
      <c r="H2105" t="str">
        <f>+VLOOKUP(bloque3_2[[#This Row],[niño]],BD.niños[[Código]:[sexo]],7,FALSE)</f>
        <v>M</v>
      </c>
      <c r="I2105" s="1">
        <v>3</v>
      </c>
    </row>
    <row r="2106" spans="1:9" x14ac:dyDescent="0.55000000000000004">
      <c r="A2106" s="1">
        <v>68</v>
      </c>
      <c r="B2106" t="s">
        <v>605</v>
      </c>
      <c r="C2106" s="1" t="s">
        <v>3</v>
      </c>
      <c r="D2106" s="1">
        <v>4</v>
      </c>
      <c r="E2106" s="1" t="s">
        <v>337</v>
      </c>
      <c r="F2106">
        <v>5</v>
      </c>
      <c r="G2106" t="str">
        <f>+VLOOKUP(bloque3_2[[#This Row],[niño]],BD.niños[[Código]:[sexo]],6,FALSE)</f>
        <v>7 y 8</v>
      </c>
      <c r="H2106" t="str">
        <f>+VLOOKUP(bloque3_2[[#This Row],[niño]],BD.niños[[Código]:[sexo]],7,FALSE)</f>
        <v>M</v>
      </c>
      <c r="I2106" s="1">
        <v>3</v>
      </c>
    </row>
    <row r="2107" spans="1:9" x14ac:dyDescent="0.55000000000000004">
      <c r="A2107" s="1">
        <v>68</v>
      </c>
      <c r="B2107" t="s">
        <v>605</v>
      </c>
      <c r="C2107" s="1" t="s">
        <v>3</v>
      </c>
      <c r="D2107" s="1">
        <v>4</v>
      </c>
      <c r="E2107" s="1" t="s">
        <v>341</v>
      </c>
      <c r="F2107">
        <v>4</v>
      </c>
      <c r="G2107" t="str">
        <f>+VLOOKUP(bloque3_2[[#This Row],[niño]],BD.niños[[Código]:[sexo]],6,FALSE)</f>
        <v>7 y 8</v>
      </c>
      <c r="H2107" t="str">
        <f>+VLOOKUP(bloque3_2[[#This Row],[niño]],BD.niños[[Código]:[sexo]],7,FALSE)</f>
        <v>F</v>
      </c>
      <c r="I2107" s="1">
        <v>3</v>
      </c>
    </row>
    <row r="2108" spans="1:9" x14ac:dyDescent="0.55000000000000004">
      <c r="A2108" s="1">
        <v>68</v>
      </c>
      <c r="B2108" t="s">
        <v>605</v>
      </c>
      <c r="C2108" s="1" t="s">
        <v>3</v>
      </c>
      <c r="D2108" s="1">
        <v>4</v>
      </c>
      <c r="E2108" s="1" t="s">
        <v>344</v>
      </c>
      <c r="F2108">
        <v>4</v>
      </c>
      <c r="G2108" t="str">
        <f>+VLOOKUP(bloque3_2[[#This Row],[niño]],BD.niños[[Código]:[sexo]],6,FALSE)</f>
        <v>5 y 6</v>
      </c>
      <c r="H2108" t="str">
        <f>+VLOOKUP(bloque3_2[[#This Row],[niño]],BD.niños[[Código]:[sexo]],7,FALSE)</f>
        <v>F</v>
      </c>
      <c r="I2108" s="1">
        <v>3</v>
      </c>
    </row>
    <row r="2109" spans="1:9" x14ac:dyDescent="0.55000000000000004">
      <c r="A2109" s="1">
        <v>68</v>
      </c>
      <c r="B2109" t="s">
        <v>605</v>
      </c>
      <c r="C2109" s="1" t="s">
        <v>3</v>
      </c>
      <c r="D2109" s="1">
        <v>4</v>
      </c>
      <c r="E2109" s="1" t="s">
        <v>348</v>
      </c>
      <c r="F2109">
        <v>4</v>
      </c>
      <c r="G2109" t="str">
        <f>+VLOOKUP(bloque3_2[[#This Row],[niño]],BD.niños[[Código]:[sexo]],6,FALSE)</f>
        <v>5 y 6</v>
      </c>
      <c r="H2109" t="str">
        <f>+VLOOKUP(bloque3_2[[#This Row],[niño]],BD.niños[[Código]:[sexo]],7,FALSE)</f>
        <v>M</v>
      </c>
      <c r="I2109" s="1">
        <v>3</v>
      </c>
    </row>
    <row r="2110" spans="1:9" x14ac:dyDescent="0.55000000000000004">
      <c r="A2110" s="1">
        <v>69</v>
      </c>
      <c r="B2110" t="s">
        <v>606</v>
      </c>
      <c r="C2110" s="1" t="s">
        <v>4</v>
      </c>
      <c r="D2110" s="1">
        <v>5</v>
      </c>
      <c r="E2110" s="1" t="s">
        <v>89</v>
      </c>
      <c r="F2110">
        <v>5</v>
      </c>
      <c r="G2110" t="str">
        <f>+VLOOKUP(bloque3_2[[#This Row],[niño]],BD.niños[[Código]:[sexo]],6,FALSE)</f>
        <v>9 y 10</v>
      </c>
      <c r="H2110" t="str">
        <f>+VLOOKUP(bloque3_2[[#This Row],[niño]],BD.niños[[Código]:[sexo]],7,FALSE)</f>
        <v>F</v>
      </c>
      <c r="I2110" s="1">
        <v>3</v>
      </c>
    </row>
    <row r="2111" spans="1:9" x14ac:dyDescent="0.55000000000000004">
      <c r="A2111" s="1">
        <v>69</v>
      </c>
      <c r="B2111" t="s">
        <v>606</v>
      </c>
      <c r="C2111" s="1" t="s">
        <v>4</v>
      </c>
      <c r="D2111" s="1">
        <v>5</v>
      </c>
      <c r="E2111" s="1" t="s">
        <v>93</v>
      </c>
      <c r="F2111">
        <v>5</v>
      </c>
      <c r="G2111" t="str">
        <f>+VLOOKUP(bloque3_2[[#This Row],[niño]],BD.niños[[Código]:[sexo]],6,FALSE)</f>
        <v>9 y 10</v>
      </c>
      <c r="H2111" t="str">
        <f>+VLOOKUP(bloque3_2[[#This Row],[niño]],BD.niños[[Código]:[sexo]],7,FALSE)</f>
        <v>F</v>
      </c>
      <c r="I2111" s="1">
        <v>3</v>
      </c>
    </row>
    <row r="2112" spans="1:9" x14ac:dyDescent="0.55000000000000004">
      <c r="A2112" s="1">
        <v>69</v>
      </c>
      <c r="B2112" t="s">
        <v>606</v>
      </c>
      <c r="C2112" s="1" t="s">
        <v>4</v>
      </c>
      <c r="D2112" s="1">
        <v>5</v>
      </c>
      <c r="E2112" s="1" t="s">
        <v>97</v>
      </c>
      <c r="F2112">
        <v>7</v>
      </c>
      <c r="G2112" t="str">
        <f>+VLOOKUP(bloque3_2[[#This Row],[niño]],BD.niños[[Código]:[sexo]],6,FALSE)</f>
        <v>9 y 10</v>
      </c>
      <c r="H2112" t="str">
        <f>+VLOOKUP(bloque3_2[[#This Row],[niño]],BD.niños[[Código]:[sexo]],7,FALSE)</f>
        <v>F</v>
      </c>
      <c r="I2112" s="1">
        <v>3</v>
      </c>
    </row>
    <row r="2113" spans="1:9" x14ac:dyDescent="0.55000000000000004">
      <c r="A2113" s="1">
        <v>69</v>
      </c>
      <c r="B2113" t="s">
        <v>606</v>
      </c>
      <c r="C2113" s="1" t="s">
        <v>4</v>
      </c>
      <c r="D2113" s="1">
        <v>5</v>
      </c>
      <c r="E2113" s="1" t="s">
        <v>101</v>
      </c>
      <c r="F2113">
        <v>5</v>
      </c>
      <c r="G2113" t="str">
        <f>+VLOOKUP(bloque3_2[[#This Row],[niño]],BD.niños[[Código]:[sexo]],6,FALSE)</f>
        <v>9 y 10</v>
      </c>
      <c r="H2113" t="str">
        <f>+VLOOKUP(bloque3_2[[#This Row],[niño]],BD.niños[[Código]:[sexo]],7,FALSE)</f>
        <v>F</v>
      </c>
      <c r="I2113" s="1">
        <v>3</v>
      </c>
    </row>
    <row r="2114" spans="1:9" x14ac:dyDescent="0.55000000000000004">
      <c r="A2114" s="1">
        <v>69</v>
      </c>
      <c r="B2114" t="s">
        <v>606</v>
      </c>
      <c r="C2114" s="1" t="s">
        <v>4</v>
      </c>
      <c r="D2114" s="1">
        <v>5</v>
      </c>
      <c r="E2114" s="1" t="s">
        <v>150</v>
      </c>
      <c r="F2114">
        <v>5</v>
      </c>
      <c r="G2114" t="str">
        <f>+VLOOKUP(bloque3_2[[#This Row],[niño]],BD.niños[[Código]:[sexo]],6,FALSE)</f>
        <v>5 y 6</v>
      </c>
      <c r="H2114" t="str">
        <f>+VLOOKUP(bloque3_2[[#This Row],[niño]],BD.niños[[Código]:[sexo]],7,FALSE)</f>
        <v>F</v>
      </c>
      <c r="I2114" s="1">
        <v>3</v>
      </c>
    </row>
    <row r="2115" spans="1:9" x14ac:dyDescent="0.55000000000000004">
      <c r="A2115" s="1">
        <v>69</v>
      </c>
      <c r="B2115" t="s">
        <v>606</v>
      </c>
      <c r="C2115" s="1" t="s">
        <v>4</v>
      </c>
      <c r="D2115" s="1">
        <v>5</v>
      </c>
      <c r="E2115" s="1" t="s">
        <v>153</v>
      </c>
      <c r="F2115">
        <v>5</v>
      </c>
      <c r="G2115" t="str">
        <f>+VLOOKUP(bloque3_2[[#This Row],[niño]],BD.niños[[Código]:[sexo]],6,FALSE)</f>
        <v>7 y 8</v>
      </c>
      <c r="H2115" t="str">
        <f>+VLOOKUP(bloque3_2[[#This Row],[niño]],BD.niños[[Código]:[sexo]],7,FALSE)</f>
        <v>M</v>
      </c>
      <c r="I2115" s="1">
        <v>3</v>
      </c>
    </row>
    <row r="2116" spans="1:9" x14ac:dyDescent="0.55000000000000004">
      <c r="A2116" s="1">
        <v>69</v>
      </c>
      <c r="B2116" t="s">
        <v>606</v>
      </c>
      <c r="C2116" s="1" t="s">
        <v>4</v>
      </c>
      <c r="D2116" s="1">
        <v>5</v>
      </c>
      <c r="E2116" s="1" t="s">
        <v>157</v>
      </c>
      <c r="F2116">
        <v>5</v>
      </c>
      <c r="G2116" t="str">
        <f>+VLOOKUP(bloque3_2[[#This Row],[niño]],BD.niños[[Código]:[sexo]],6,FALSE)</f>
        <v>7 y 8</v>
      </c>
      <c r="H2116" t="str">
        <f>+VLOOKUP(bloque3_2[[#This Row],[niño]],BD.niños[[Código]:[sexo]],7,FALSE)</f>
        <v>M</v>
      </c>
      <c r="I2116" s="1">
        <v>3</v>
      </c>
    </row>
    <row r="2117" spans="1:9" x14ac:dyDescent="0.55000000000000004">
      <c r="A2117" s="1">
        <v>69</v>
      </c>
      <c r="B2117" t="s">
        <v>606</v>
      </c>
      <c r="C2117" s="1" t="s">
        <v>4</v>
      </c>
      <c r="D2117" s="1">
        <v>5</v>
      </c>
      <c r="E2117" s="1" t="s">
        <v>164</v>
      </c>
      <c r="F2117">
        <v>7</v>
      </c>
      <c r="G2117" t="str">
        <f>+VLOOKUP(bloque3_2[[#This Row],[niño]],BD.niños[[Código]:[sexo]],6,FALSE)</f>
        <v>5 y 6</v>
      </c>
      <c r="H2117" t="str">
        <f>+VLOOKUP(bloque3_2[[#This Row],[niño]],BD.niños[[Código]:[sexo]],7,FALSE)</f>
        <v>M</v>
      </c>
      <c r="I2117" s="1">
        <v>3</v>
      </c>
    </row>
    <row r="2118" spans="1:9" x14ac:dyDescent="0.55000000000000004">
      <c r="A2118" s="1">
        <v>69</v>
      </c>
      <c r="B2118" t="s">
        <v>606</v>
      </c>
      <c r="C2118" s="1" t="s">
        <v>4</v>
      </c>
      <c r="D2118" s="1">
        <v>5</v>
      </c>
      <c r="E2118" s="1" t="s">
        <v>165</v>
      </c>
      <c r="F2118">
        <v>3</v>
      </c>
      <c r="G2118" t="str">
        <f>+VLOOKUP(bloque3_2[[#This Row],[niño]],BD.niños[[Código]:[sexo]],6,FALSE)</f>
        <v>5 y 6</v>
      </c>
      <c r="H2118" t="str">
        <f>+VLOOKUP(bloque3_2[[#This Row],[niño]],BD.niños[[Código]:[sexo]],7,FALSE)</f>
        <v>M</v>
      </c>
      <c r="I2118" s="1">
        <v>3</v>
      </c>
    </row>
    <row r="2119" spans="1:9" x14ac:dyDescent="0.55000000000000004">
      <c r="A2119" s="1">
        <v>69</v>
      </c>
      <c r="B2119" t="s">
        <v>606</v>
      </c>
      <c r="C2119" s="1" t="s">
        <v>4</v>
      </c>
      <c r="D2119" s="1">
        <v>5</v>
      </c>
      <c r="E2119" s="1" t="s">
        <v>168</v>
      </c>
      <c r="F2119">
        <v>5</v>
      </c>
      <c r="G2119" t="str">
        <f>+VLOOKUP(bloque3_2[[#This Row],[niño]],BD.niños[[Código]:[sexo]],6,FALSE)</f>
        <v>7 y 8</v>
      </c>
      <c r="H2119" t="str">
        <f>+VLOOKUP(bloque3_2[[#This Row],[niño]],BD.niños[[Código]:[sexo]],7,FALSE)</f>
        <v>F</v>
      </c>
      <c r="I2119" s="1">
        <v>3</v>
      </c>
    </row>
    <row r="2120" spans="1:9" x14ac:dyDescent="0.55000000000000004">
      <c r="A2120" s="1">
        <v>69</v>
      </c>
      <c r="B2120" t="s">
        <v>606</v>
      </c>
      <c r="C2120" s="1" t="s">
        <v>4</v>
      </c>
      <c r="D2120" s="1">
        <v>5</v>
      </c>
      <c r="E2120" s="1" t="s">
        <v>172</v>
      </c>
      <c r="F2120">
        <v>5</v>
      </c>
      <c r="G2120" t="str">
        <f>+VLOOKUP(bloque3_2[[#This Row],[niño]],BD.niños[[Código]:[sexo]],6,FALSE)</f>
        <v>7 y 8</v>
      </c>
      <c r="H2120" t="str">
        <f>+VLOOKUP(bloque3_2[[#This Row],[niño]],BD.niños[[Código]:[sexo]],7,FALSE)</f>
        <v>F</v>
      </c>
      <c r="I2120" s="1">
        <v>3</v>
      </c>
    </row>
    <row r="2121" spans="1:9" x14ac:dyDescent="0.55000000000000004">
      <c r="A2121" s="1">
        <v>69</v>
      </c>
      <c r="B2121" t="s">
        <v>606</v>
      </c>
      <c r="C2121" s="1" t="s">
        <v>4</v>
      </c>
      <c r="D2121" s="1">
        <v>5</v>
      </c>
      <c r="E2121" s="1" t="s">
        <v>176</v>
      </c>
      <c r="F2121">
        <v>5</v>
      </c>
      <c r="G2121" t="str">
        <f>+VLOOKUP(bloque3_2[[#This Row],[niño]],BD.niños[[Código]:[sexo]],6,FALSE)</f>
        <v>5 y 6</v>
      </c>
      <c r="H2121" t="str">
        <f>+VLOOKUP(bloque3_2[[#This Row],[niño]],BD.niños[[Código]:[sexo]],7,FALSE)</f>
        <v>F</v>
      </c>
      <c r="I2121" s="1">
        <v>3</v>
      </c>
    </row>
    <row r="2122" spans="1:9" x14ac:dyDescent="0.55000000000000004">
      <c r="A2122" s="1">
        <v>69</v>
      </c>
      <c r="B2122" t="s">
        <v>606</v>
      </c>
      <c r="C2122" s="1" t="s">
        <v>4</v>
      </c>
      <c r="D2122" s="1">
        <v>5</v>
      </c>
      <c r="E2122" s="1" t="s">
        <v>180</v>
      </c>
      <c r="F2122">
        <v>7</v>
      </c>
      <c r="G2122" t="str">
        <f>+VLOOKUP(bloque3_2[[#This Row],[niño]],BD.niños[[Código]:[sexo]],6,FALSE)</f>
        <v>7 y 8</v>
      </c>
      <c r="H2122" t="str">
        <f>+VLOOKUP(bloque3_2[[#This Row],[niño]],BD.niños[[Código]:[sexo]],7,FALSE)</f>
        <v>F</v>
      </c>
      <c r="I2122" s="1">
        <v>3</v>
      </c>
    </row>
    <row r="2123" spans="1:9" x14ac:dyDescent="0.55000000000000004">
      <c r="A2123" s="1">
        <v>69</v>
      </c>
      <c r="B2123" t="s">
        <v>606</v>
      </c>
      <c r="C2123" s="1" t="s">
        <v>4</v>
      </c>
      <c r="D2123" s="1">
        <v>5</v>
      </c>
      <c r="E2123" s="1" t="s">
        <v>234</v>
      </c>
      <c r="F2123">
        <v>6</v>
      </c>
      <c r="G2123" t="str">
        <f>+VLOOKUP(bloque3_2[[#This Row],[niño]],BD.niños[[Código]:[sexo]],6,FALSE)</f>
        <v>9 y 10</v>
      </c>
      <c r="H2123" t="str">
        <f>+VLOOKUP(bloque3_2[[#This Row],[niño]],BD.niños[[Código]:[sexo]],7,FALSE)</f>
        <v>M</v>
      </c>
      <c r="I2123" s="1">
        <v>3</v>
      </c>
    </row>
    <row r="2124" spans="1:9" x14ac:dyDescent="0.55000000000000004">
      <c r="A2124" s="1">
        <v>69</v>
      </c>
      <c r="B2124" t="s">
        <v>606</v>
      </c>
      <c r="C2124" s="1" t="s">
        <v>4</v>
      </c>
      <c r="D2124" s="1">
        <v>5</v>
      </c>
      <c r="E2124" s="1" t="s">
        <v>238</v>
      </c>
      <c r="F2124">
        <v>5</v>
      </c>
      <c r="G2124" t="str">
        <f>+VLOOKUP(bloque3_2[[#This Row],[niño]],BD.niños[[Código]:[sexo]],6,FALSE)</f>
        <v>9 y 10</v>
      </c>
      <c r="H2124" t="str">
        <f>+VLOOKUP(bloque3_2[[#This Row],[niño]],BD.niños[[Código]:[sexo]],7,FALSE)</f>
        <v>M</v>
      </c>
      <c r="I2124" s="1">
        <v>3</v>
      </c>
    </row>
    <row r="2125" spans="1:9" x14ac:dyDescent="0.55000000000000004">
      <c r="A2125" s="1">
        <v>69</v>
      </c>
      <c r="B2125" t="s">
        <v>606</v>
      </c>
      <c r="C2125" s="1" t="s">
        <v>4</v>
      </c>
      <c r="D2125" s="1">
        <v>5</v>
      </c>
      <c r="E2125" s="1" t="s">
        <v>241</v>
      </c>
      <c r="F2125">
        <v>6</v>
      </c>
      <c r="G2125" t="str">
        <f>+VLOOKUP(bloque3_2[[#This Row],[niño]],BD.niños[[Código]:[sexo]],6,FALSE)</f>
        <v>9 y 10</v>
      </c>
      <c r="H2125" t="str">
        <f>+VLOOKUP(bloque3_2[[#This Row],[niño]],BD.niños[[Código]:[sexo]],7,FALSE)</f>
        <v>F</v>
      </c>
      <c r="I2125" s="1">
        <v>3</v>
      </c>
    </row>
    <row r="2126" spans="1:9" x14ac:dyDescent="0.55000000000000004">
      <c r="A2126" s="1">
        <v>69</v>
      </c>
      <c r="B2126" t="s">
        <v>606</v>
      </c>
      <c r="C2126" s="1" t="s">
        <v>4</v>
      </c>
      <c r="D2126" s="1">
        <v>5</v>
      </c>
      <c r="E2126" s="1" t="s">
        <v>245</v>
      </c>
      <c r="F2126">
        <v>5</v>
      </c>
      <c r="G2126" t="str">
        <f>+VLOOKUP(bloque3_2[[#This Row],[niño]],BD.niños[[Código]:[sexo]],6,FALSE)</f>
        <v>7 y 8</v>
      </c>
      <c r="H2126" t="str">
        <f>+VLOOKUP(bloque3_2[[#This Row],[niño]],BD.niños[[Código]:[sexo]],7,FALSE)</f>
        <v>M</v>
      </c>
      <c r="I2126" s="1">
        <v>3</v>
      </c>
    </row>
    <row r="2127" spans="1:9" x14ac:dyDescent="0.55000000000000004">
      <c r="A2127" s="1">
        <v>69</v>
      </c>
      <c r="B2127" t="s">
        <v>606</v>
      </c>
      <c r="C2127" s="1" t="s">
        <v>4</v>
      </c>
      <c r="D2127" s="1">
        <v>5</v>
      </c>
      <c r="E2127" s="1" t="s">
        <v>249</v>
      </c>
      <c r="F2127">
        <v>6</v>
      </c>
      <c r="G2127" t="str">
        <f>+VLOOKUP(bloque3_2[[#This Row],[niño]],BD.niños[[Código]:[sexo]],6,FALSE)</f>
        <v>5 y 6</v>
      </c>
      <c r="H2127" t="str">
        <f>+VLOOKUP(bloque3_2[[#This Row],[niño]],BD.niños[[Código]:[sexo]],7,FALSE)</f>
        <v>M</v>
      </c>
      <c r="I2127" s="1">
        <v>3</v>
      </c>
    </row>
    <row r="2128" spans="1:9" x14ac:dyDescent="0.55000000000000004">
      <c r="A2128" s="1">
        <v>69</v>
      </c>
      <c r="B2128" t="s">
        <v>606</v>
      </c>
      <c r="C2128" s="1" t="s">
        <v>4</v>
      </c>
      <c r="D2128" s="1">
        <v>5</v>
      </c>
      <c r="E2128" s="1" t="s">
        <v>253</v>
      </c>
      <c r="F2128">
        <v>5</v>
      </c>
      <c r="G2128" t="str">
        <f>+VLOOKUP(bloque3_2[[#This Row],[niño]],BD.niños[[Código]:[sexo]],6,FALSE)</f>
        <v>7 y 8</v>
      </c>
      <c r="H2128" t="str">
        <f>+VLOOKUP(bloque3_2[[#This Row],[niño]],BD.niños[[Código]:[sexo]],7,FALSE)</f>
        <v>M</v>
      </c>
      <c r="I2128" s="1">
        <v>3</v>
      </c>
    </row>
    <row r="2129" spans="1:9" x14ac:dyDescent="0.55000000000000004">
      <c r="A2129" s="1">
        <v>69</v>
      </c>
      <c r="B2129" t="s">
        <v>606</v>
      </c>
      <c r="C2129" s="1" t="s">
        <v>4</v>
      </c>
      <c r="D2129" s="1">
        <v>5</v>
      </c>
      <c r="E2129" s="1" t="s">
        <v>257</v>
      </c>
      <c r="F2129">
        <v>5</v>
      </c>
      <c r="G2129" t="str">
        <f>+VLOOKUP(bloque3_2[[#This Row],[niño]],BD.niños[[Código]:[sexo]],6,FALSE)</f>
        <v>7 y 8</v>
      </c>
      <c r="H2129" t="str">
        <f>+VLOOKUP(bloque3_2[[#This Row],[niño]],BD.niños[[Código]:[sexo]],7,FALSE)</f>
        <v>M</v>
      </c>
      <c r="I2129" s="1">
        <v>3</v>
      </c>
    </row>
    <row r="2130" spans="1:9" x14ac:dyDescent="0.55000000000000004">
      <c r="A2130" s="1">
        <v>69</v>
      </c>
      <c r="B2130" t="s">
        <v>606</v>
      </c>
      <c r="C2130" s="1" t="s">
        <v>4</v>
      </c>
      <c r="D2130" s="1">
        <v>5</v>
      </c>
      <c r="E2130" s="1" t="s">
        <v>299</v>
      </c>
      <c r="F2130">
        <v>5</v>
      </c>
      <c r="G2130" t="str">
        <f>+VLOOKUP(bloque3_2[[#This Row],[niño]],BD.niños[[Código]:[sexo]],6,FALSE)</f>
        <v>7 y 8</v>
      </c>
      <c r="H2130" t="str">
        <f>+VLOOKUP(bloque3_2[[#This Row],[niño]],BD.niños[[Código]:[sexo]],7,FALSE)</f>
        <v>M</v>
      </c>
      <c r="I2130" s="1">
        <v>3</v>
      </c>
    </row>
    <row r="2131" spans="1:9" x14ac:dyDescent="0.55000000000000004">
      <c r="A2131" s="1">
        <v>69</v>
      </c>
      <c r="B2131" t="s">
        <v>606</v>
      </c>
      <c r="C2131" s="1" t="s">
        <v>4</v>
      </c>
      <c r="D2131" s="1">
        <v>5</v>
      </c>
      <c r="E2131" s="1" t="s">
        <v>301</v>
      </c>
      <c r="F2131">
        <v>5</v>
      </c>
      <c r="G2131" t="str">
        <f>+VLOOKUP(bloque3_2[[#This Row],[niño]],BD.niños[[Código]:[sexo]],6,FALSE)</f>
        <v>5 y 6</v>
      </c>
      <c r="H2131" t="str">
        <f>+VLOOKUP(bloque3_2[[#This Row],[niño]],BD.niños[[Código]:[sexo]],7,FALSE)</f>
        <v>M</v>
      </c>
      <c r="I2131" s="1">
        <v>3</v>
      </c>
    </row>
    <row r="2132" spans="1:9" x14ac:dyDescent="0.55000000000000004">
      <c r="A2132" s="1">
        <v>69</v>
      </c>
      <c r="B2132" t="s">
        <v>606</v>
      </c>
      <c r="C2132" s="1" t="s">
        <v>4</v>
      </c>
      <c r="D2132" s="1">
        <v>5</v>
      </c>
      <c r="E2132" s="1" t="s">
        <v>305</v>
      </c>
      <c r="F2132">
        <v>5</v>
      </c>
      <c r="G2132" t="str">
        <f>+VLOOKUP(bloque3_2[[#This Row],[niño]],BD.niños[[Código]:[sexo]],6,FALSE)</f>
        <v>7 y 8</v>
      </c>
      <c r="H2132" t="str">
        <f>+VLOOKUP(bloque3_2[[#This Row],[niño]],BD.niños[[Código]:[sexo]],7,FALSE)</f>
        <v>M</v>
      </c>
      <c r="I2132" s="1">
        <v>3</v>
      </c>
    </row>
    <row r="2133" spans="1:9" x14ac:dyDescent="0.55000000000000004">
      <c r="A2133" s="1">
        <v>69</v>
      </c>
      <c r="B2133" t="s">
        <v>606</v>
      </c>
      <c r="C2133" s="1" t="s">
        <v>4</v>
      </c>
      <c r="D2133" s="1">
        <v>5</v>
      </c>
      <c r="E2133" s="1" t="s">
        <v>308</v>
      </c>
      <c r="F2133">
        <v>5</v>
      </c>
      <c r="G2133" t="str">
        <f>+VLOOKUP(bloque3_2[[#This Row],[niño]],BD.niños[[Código]:[sexo]],6,FALSE)</f>
        <v>9 y 10</v>
      </c>
      <c r="H2133" t="str">
        <f>+VLOOKUP(bloque3_2[[#This Row],[niño]],BD.niños[[Código]:[sexo]],7,FALSE)</f>
        <v>M</v>
      </c>
      <c r="I2133" s="1">
        <v>3</v>
      </c>
    </row>
    <row r="2134" spans="1:9" x14ac:dyDescent="0.55000000000000004">
      <c r="A2134" s="1">
        <v>69</v>
      </c>
      <c r="B2134" t="s">
        <v>606</v>
      </c>
      <c r="C2134" s="1" t="s">
        <v>4</v>
      </c>
      <c r="D2134" s="1">
        <v>5</v>
      </c>
      <c r="E2134" s="1" t="s">
        <v>311</v>
      </c>
      <c r="F2134">
        <v>7</v>
      </c>
      <c r="G2134" t="str">
        <f>+VLOOKUP(bloque3_2[[#This Row],[niño]],BD.niños[[Código]:[sexo]],6,FALSE)</f>
        <v>9 y 10</v>
      </c>
      <c r="H2134" t="str">
        <f>+VLOOKUP(bloque3_2[[#This Row],[niño]],BD.niños[[Código]:[sexo]],7,FALSE)</f>
        <v>M</v>
      </c>
      <c r="I2134" s="1">
        <v>3</v>
      </c>
    </row>
    <row r="2135" spans="1:9" x14ac:dyDescent="0.55000000000000004">
      <c r="A2135" s="1">
        <v>69</v>
      </c>
      <c r="B2135" t="s">
        <v>606</v>
      </c>
      <c r="C2135" s="1" t="s">
        <v>4</v>
      </c>
      <c r="D2135" s="1">
        <v>5</v>
      </c>
      <c r="E2135" s="1" t="s">
        <v>314</v>
      </c>
      <c r="F2135">
        <v>5</v>
      </c>
      <c r="G2135" t="str">
        <f>+VLOOKUP(bloque3_2[[#This Row],[niño]],BD.niños[[Código]:[sexo]],6,FALSE)</f>
        <v>9 y 10</v>
      </c>
      <c r="H2135" t="str">
        <f>+VLOOKUP(bloque3_2[[#This Row],[niño]],BD.niños[[Código]:[sexo]],7,FALSE)</f>
        <v>M</v>
      </c>
      <c r="I2135" s="1">
        <v>3</v>
      </c>
    </row>
    <row r="2136" spans="1:9" x14ac:dyDescent="0.55000000000000004">
      <c r="A2136" s="1">
        <v>69</v>
      </c>
      <c r="B2136" t="s">
        <v>606</v>
      </c>
      <c r="C2136" s="1" t="s">
        <v>4</v>
      </c>
      <c r="D2136" s="1">
        <v>5</v>
      </c>
      <c r="E2136" s="1" t="s">
        <v>372</v>
      </c>
      <c r="F2136">
        <v>5</v>
      </c>
      <c r="G2136" t="str">
        <f>+VLOOKUP(bloque3_2[[#This Row],[niño]],BD.niños[[Código]:[sexo]],6,FALSE)</f>
        <v>9 y 10</v>
      </c>
      <c r="H2136" t="str">
        <f>+VLOOKUP(bloque3_2[[#This Row],[niño]],BD.niños[[Código]:[sexo]],7,FALSE)</f>
        <v>M</v>
      </c>
      <c r="I2136" s="1">
        <v>3</v>
      </c>
    </row>
    <row r="2137" spans="1:9" x14ac:dyDescent="0.55000000000000004">
      <c r="A2137" s="1">
        <v>69</v>
      </c>
      <c r="B2137" t="s">
        <v>606</v>
      </c>
      <c r="C2137" s="1" t="s">
        <v>4</v>
      </c>
      <c r="D2137" s="1">
        <v>5</v>
      </c>
      <c r="E2137" s="1" t="s">
        <v>337</v>
      </c>
      <c r="F2137">
        <v>6</v>
      </c>
      <c r="G2137" t="str">
        <f>+VLOOKUP(bloque3_2[[#This Row],[niño]],BD.niños[[Código]:[sexo]],6,FALSE)</f>
        <v>7 y 8</v>
      </c>
      <c r="H2137" t="str">
        <f>+VLOOKUP(bloque3_2[[#This Row],[niño]],BD.niños[[Código]:[sexo]],7,FALSE)</f>
        <v>M</v>
      </c>
      <c r="I2137" s="1">
        <v>3</v>
      </c>
    </row>
    <row r="2138" spans="1:9" x14ac:dyDescent="0.55000000000000004">
      <c r="A2138" s="1">
        <v>69</v>
      </c>
      <c r="B2138" t="s">
        <v>606</v>
      </c>
      <c r="C2138" s="1" t="s">
        <v>4</v>
      </c>
      <c r="D2138" s="1">
        <v>5</v>
      </c>
      <c r="E2138" s="1" t="s">
        <v>341</v>
      </c>
      <c r="F2138">
        <v>6</v>
      </c>
      <c r="G2138" t="str">
        <f>+VLOOKUP(bloque3_2[[#This Row],[niño]],BD.niños[[Código]:[sexo]],6,FALSE)</f>
        <v>7 y 8</v>
      </c>
      <c r="H2138" t="str">
        <f>+VLOOKUP(bloque3_2[[#This Row],[niño]],BD.niños[[Código]:[sexo]],7,FALSE)</f>
        <v>F</v>
      </c>
      <c r="I2138" s="1">
        <v>3</v>
      </c>
    </row>
    <row r="2139" spans="1:9" x14ac:dyDescent="0.55000000000000004">
      <c r="A2139" s="1">
        <v>69</v>
      </c>
      <c r="B2139" t="s">
        <v>606</v>
      </c>
      <c r="C2139" s="1" t="s">
        <v>4</v>
      </c>
      <c r="D2139" s="1">
        <v>5</v>
      </c>
      <c r="E2139" s="1" t="s">
        <v>344</v>
      </c>
      <c r="F2139">
        <v>2</v>
      </c>
      <c r="G2139" t="str">
        <f>+VLOOKUP(bloque3_2[[#This Row],[niño]],BD.niños[[Código]:[sexo]],6,FALSE)</f>
        <v>5 y 6</v>
      </c>
      <c r="H2139" t="str">
        <f>+VLOOKUP(bloque3_2[[#This Row],[niño]],BD.niños[[Código]:[sexo]],7,FALSE)</f>
        <v>F</v>
      </c>
      <c r="I2139" s="1">
        <v>3</v>
      </c>
    </row>
    <row r="2140" spans="1:9" x14ac:dyDescent="0.55000000000000004">
      <c r="A2140" s="1">
        <v>69</v>
      </c>
      <c r="B2140" t="s">
        <v>606</v>
      </c>
      <c r="C2140" s="1" t="s">
        <v>4</v>
      </c>
      <c r="D2140" s="1">
        <v>5</v>
      </c>
      <c r="E2140" s="1" t="s">
        <v>348</v>
      </c>
      <c r="F2140">
        <v>1</v>
      </c>
      <c r="G2140" t="str">
        <f>+VLOOKUP(bloque3_2[[#This Row],[niño]],BD.niños[[Código]:[sexo]],6,FALSE)</f>
        <v>5 y 6</v>
      </c>
      <c r="H2140" t="str">
        <f>+VLOOKUP(bloque3_2[[#This Row],[niño]],BD.niños[[Código]:[sexo]],7,FALSE)</f>
        <v>M</v>
      </c>
      <c r="I2140" s="1">
        <v>3</v>
      </c>
    </row>
    <row r="2141" spans="1:9" x14ac:dyDescent="0.55000000000000004">
      <c r="A2141" s="1">
        <v>70</v>
      </c>
      <c r="B2141" t="s">
        <v>607</v>
      </c>
      <c r="C2141" s="1" t="s">
        <v>1</v>
      </c>
      <c r="D2141" s="1">
        <v>2</v>
      </c>
      <c r="E2141" s="1" t="s">
        <v>89</v>
      </c>
      <c r="F2141">
        <v>2</v>
      </c>
      <c r="G2141" t="str">
        <f>+VLOOKUP(bloque3_2[[#This Row],[niño]],BD.niños[[Código]:[sexo]],6,FALSE)</f>
        <v>9 y 10</v>
      </c>
      <c r="H2141" t="str">
        <f>+VLOOKUP(bloque3_2[[#This Row],[niño]],BD.niños[[Código]:[sexo]],7,FALSE)</f>
        <v>F</v>
      </c>
      <c r="I2141" s="1">
        <v>3</v>
      </c>
    </row>
    <row r="2142" spans="1:9" x14ac:dyDescent="0.55000000000000004">
      <c r="A2142" s="1">
        <v>70</v>
      </c>
      <c r="B2142" t="s">
        <v>607</v>
      </c>
      <c r="C2142" s="1" t="s">
        <v>1</v>
      </c>
      <c r="D2142" s="1">
        <v>2</v>
      </c>
      <c r="E2142" s="1" t="s">
        <v>93</v>
      </c>
      <c r="F2142">
        <v>2</v>
      </c>
      <c r="G2142" t="str">
        <f>+VLOOKUP(bloque3_2[[#This Row],[niño]],BD.niños[[Código]:[sexo]],6,FALSE)</f>
        <v>9 y 10</v>
      </c>
      <c r="H2142" t="str">
        <f>+VLOOKUP(bloque3_2[[#This Row],[niño]],BD.niños[[Código]:[sexo]],7,FALSE)</f>
        <v>F</v>
      </c>
      <c r="I2142" s="1">
        <v>3</v>
      </c>
    </row>
    <row r="2143" spans="1:9" x14ac:dyDescent="0.55000000000000004">
      <c r="A2143" s="1">
        <v>70</v>
      </c>
      <c r="B2143" t="s">
        <v>607</v>
      </c>
      <c r="C2143" s="1" t="s">
        <v>1</v>
      </c>
      <c r="D2143" s="1">
        <v>2</v>
      </c>
      <c r="E2143" s="1" t="s">
        <v>97</v>
      </c>
      <c r="F2143">
        <v>2</v>
      </c>
      <c r="G2143" t="str">
        <f>+VLOOKUP(bloque3_2[[#This Row],[niño]],BD.niños[[Código]:[sexo]],6,FALSE)</f>
        <v>9 y 10</v>
      </c>
      <c r="H2143" t="str">
        <f>+VLOOKUP(bloque3_2[[#This Row],[niño]],BD.niños[[Código]:[sexo]],7,FALSE)</f>
        <v>F</v>
      </c>
      <c r="I2143" s="1">
        <v>3</v>
      </c>
    </row>
    <row r="2144" spans="1:9" x14ac:dyDescent="0.55000000000000004">
      <c r="A2144" s="1">
        <v>70</v>
      </c>
      <c r="B2144" t="s">
        <v>607</v>
      </c>
      <c r="C2144" s="1" t="s">
        <v>1</v>
      </c>
      <c r="D2144" s="1">
        <v>2</v>
      </c>
      <c r="E2144" s="1" t="s">
        <v>101</v>
      </c>
      <c r="F2144">
        <v>2</v>
      </c>
      <c r="G2144" t="str">
        <f>+VLOOKUP(bloque3_2[[#This Row],[niño]],BD.niños[[Código]:[sexo]],6,FALSE)</f>
        <v>9 y 10</v>
      </c>
      <c r="H2144" t="str">
        <f>+VLOOKUP(bloque3_2[[#This Row],[niño]],BD.niños[[Código]:[sexo]],7,FALSE)</f>
        <v>F</v>
      </c>
      <c r="I2144" s="1">
        <v>3</v>
      </c>
    </row>
    <row r="2145" spans="1:9" x14ac:dyDescent="0.55000000000000004">
      <c r="A2145" s="1">
        <v>70</v>
      </c>
      <c r="B2145" t="s">
        <v>607</v>
      </c>
      <c r="C2145" s="1" t="s">
        <v>1</v>
      </c>
      <c r="D2145" s="1">
        <v>2</v>
      </c>
      <c r="E2145" s="1" t="s">
        <v>150</v>
      </c>
      <c r="F2145">
        <v>2</v>
      </c>
      <c r="G2145" t="str">
        <f>+VLOOKUP(bloque3_2[[#This Row],[niño]],BD.niños[[Código]:[sexo]],6,FALSE)</f>
        <v>5 y 6</v>
      </c>
      <c r="H2145" t="str">
        <f>+VLOOKUP(bloque3_2[[#This Row],[niño]],BD.niños[[Código]:[sexo]],7,FALSE)</f>
        <v>F</v>
      </c>
      <c r="I2145" s="1">
        <v>3</v>
      </c>
    </row>
    <row r="2146" spans="1:9" x14ac:dyDescent="0.55000000000000004">
      <c r="A2146" s="1">
        <v>70</v>
      </c>
      <c r="B2146" t="s">
        <v>607</v>
      </c>
      <c r="C2146" s="1" t="s">
        <v>1</v>
      </c>
      <c r="D2146" s="1">
        <v>2</v>
      </c>
      <c r="E2146" s="1" t="s">
        <v>153</v>
      </c>
      <c r="F2146">
        <v>2</v>
      </c>
      <c r="G2146" t="str">
        <f>+VLOOKUP(bloque3_2[[#This Row],[niño]],BD.niños[[Código]:[sexo]],6,FALSE)</f>
        <v>7 y 8</v>
      </c>
      <c r="H2146" t="str">
        <f>+VLOOKUP(bloque3_2[[#This Row],[niño]],BD.niños[[Código]:[sexo]],7,FALSE)</f>
        <v>M</v>
      </c>
      <c r="I2146" s="1">
        <v>3</v>
      </c>
    </row>
    <row r="2147" spans="1:9" x14ac:dyDescent="0.55000000000000004">
      <c r="A2147" s="1">
        <v>70</v>
      </c>
      <c r="B2147" t="s">
        <v>607</v>
      </c>
      <c r="C2147" s="1" t="s">
        <v>1</v>
      </c>
      <c r="D2147" s="1">
        <v>2</v>
      </c>
      <c r="E2147" s="1" t="s">
        <v>157</v>
      </c>
      <c r="F2147">
        <v>2</v>
      </c>
      <c r="G2147" t="str">
        <f>+VLOOKUP(bloque3_2[[#This Row],[niño]],BD.niños[[Código]:[sexo]],6,FALSE)</f>
        <v>7 y 8</v>
      </c>
      <c r="H2147" t="str">
        <f>+VLOOKUP(bloque3_2[[#This Row],[niño]],BD.niños[[Código]:[sexo]],7,FALSE)</f>
        <v>M</v>
      </c>
      <c r="I2147" s="1">
        <v>3</v>
      </c>
    </row>
    <row r="2148" spans="1:9" x14ac:dyDescent="0.55000000000000004">
      <c r="A2148" s="1">
        <v>70</v>
      </c>
      <c r="B2148" t="s">
        <v>607</v>
      </c>
      <c r="C2148" s="1" t="s">
        <v>1</v>
      </c>
      <c r="D2148" s="1">
        <v>2</v>
      </c>
      <c r="E2148" s="1" t="s">
        <v>164</v>
      </c>
      <c r="F2148">
        <v>2</v>
      </c>
      <c r="G2148" t="str">
        <f>+VLOOKUP(bloque3_2[[#This Row],[niño]],BD.niños[[Código]:[sexo]],6,FALSE)</f>
        <v>5 y 6</v>
      </c>
      <c r="H2148" t="str">
        <f>+VLOOKUP(bloque3_2[[#This Row],[niño]],BD.niños[[Código]:[sexo]],7,FALSE)</f>
        <v>M</v>
      </c>
      <c r="I2148" s="1">
        <v>3</v>
      </c>
    </row>
    <row r="2149" spans="1:9" x14ac:dyDescent="0.55000000000000004">
      <c r="A2149" s="1">
        <v>70</v>
      </c>
      <c r="B2149" t="s">
        <v>607</v>
      </c>
      <c r="C2149" s="1" t="s">
        <v>1</v>
      </c>
      <c r="D2149" s="1">
        <v>2</v>
      </c>
      <c r="E2149" s="1" t="s">
        <v>165</v>
      </c>
      <c r="F2149">
        <v>2</v>
      </c>
      <c r="G2149" t="str">
        <f>+VLOOKUP(bloque3_2[[#This Row],[niño]],BD.niños[[Código]:[sexo]],6,FALSE)</f>
        <v>5 y 6</v>
      </c>
      <c r="H2149" t="str">
        <f>+VLOOKUP(bloque3_2[[#This Row],[niño]],BD.niños[[Código]:[sexo]],7,FALSE)</f>
        <v>M</v>
      </c>
      <c r="I2149" s="1">
        <v>3</v>
      </c>
    </row>
    <row r="2150" spans="1:9" x14ac:dyDescent="0.55000000000000004">
      <c r="A2150" s="1">
        <v>70</v>
      </c>
      <c r="B2150" t="s">
        <v>607</v>
      </c>
      <c r="C2150" s="1" t="s">
        <v>1</v>
      </c>
      <c r="D2150" s="1">
        <v>2</v>
      </c>
      <c r="E2150" s="1" t="s">
        <v>168</v>
      </c>
      <c r="F2150">
        <v>6</v>
      </c>
      <c r="G2150" t="str">
        <f>+VLOOKUP(bloque3_2[[#This Row],[niño]],BD.niños[[Código]:[sexo]],6,FALSE)</f>
        <v>7 y 8</v>
      </c>
      <c r="H2150" t="str">
        <f>+VLOOKUP(bloque3_2[[#This Row],[niño]],BD.niños[[Código]:[sexo]],7,FALSE)</f>
        <v>F</v>
      </c>
      <c r="I2150" s="1">
        <v>3</v>
      </c>
    </row>
    <row r="2151" spans="1:9" x14ac:dyDescent="0.55000000000000004">
      <c r="A2151" s="1">
        <v>70</v>
      </c>
      <c r="B2151" t="s">
        <v>607</v>
      </c>
      <c r="C2151" s="1" t="s">
        <v>1</v>
      </c>
      <c r="D2151" s="1">
        <v>2</v>
      </c>
      <c r="E2151" s="1" t="s">
        <v>172</v>
      </c>
      <c r="F2151">
        <v>2</v>
      </c>
      <c r="G2151" t="str">
        <f>+VLOOKUP(bloque3_2[[#This Row],[niño]],BD.niños[[Código]:[sexo]],6,FALSE)</f>
        <v>7 y 8</v>
      </c>
      <c r="H2151" t="str">
        <f>+VLOOKUP(bloque3_2[[#This Row],[niño]],BD.niños[[Código]:[sexo]],7,FALSE)</f>
        <v>F</v>
      </c>
      <c r="I2151" s="1">
        <v>3</v>
      </c>
    </row>
    <row r="2152" spans="1:9" x14ac:dyDescent="0.55000000000000004">
      <c r="A2152" s="1">
        <v>70</v>
      </c>
      <c r="B2152" t="s">
        <v>607</v>
      </c>
      <c r="C2152" s="1" t="s">
        <v>1</v>
      </c>
      <c r="D2152" s="1">
        <v>2</v>
      </c>
      <c r="E2152" s="1" t="s">
        <v>176</v>
      </c>
      <c r="F2152">
        <v>2</v>
      </c>
      <c r="G2152" t="str">
        <f>+VLOOKUP(bloque3_2[[#This Row],[niño]],BD.niños[[Código]:[sexo]],6,FALSE)</f>
        <v>5 y 6</v>
      </c>
      <c r="H2152" t="str">
        <f>+VLOOKUP(bloque3_2[[#This Row],[niño]],BD.niños[[Código]:[sexo]],7,FALSE)</f>
        <v>F</v>
      </c>
      <c r="I2152" s="1">
        <v>3</v>
      </c>
    </row>
    <row r="2153" spans="1:9" x14ac:dyDescent="0.55000000000000004">
      <c r="A2153" s="1">
        <v>70</v>
      </c>
      <c r="B2153" t="s">
        <v>607</v>
      </c>
      <c r="C2153" s="1" t="s">
        <v>1</v>
      </c>
      <c r="D2153" s="1">
        <v>2</v>
      </c>
      <c r="E2153" s="1" t="s">
        <v>180</v>
      </c>
      <c r="F2153">
        <v>2</v>
      </c>
      <c r="G2153" t="str">
        <f>+VLOOKUP(bloque3_2[[#This Row],[niño]],BD.niños[[Código]:[sexo]],6,FALSE)</f>
        <v>7 y 8</v>
      </c>
      <c r="H2153" t="str">
        <f>+VLOOKUP(bloque3_2[[#This Row],[niño]],BD.niños[[Código]:[sexo]],7,FALSE)</f>
        <v>F</v>
      </c>
      <c r="I2153" s="1">
        <v>3</v>
      </c>
    </row>
    <row r="2154" spans="1:9" x14ac:dyDescent="0.55000000000000004">
      <c r="A2154" s="1">
        <v>70</v>
      </c>
      <c r="B2154" t="s">
        <v>607</v>
      </c>
      <c r="C2154" s="1" t="s">
        <v>1</v>
      </c>
      <c r="D2154" s="1">
        <v>2</v>
      </c>
      <c r="E2154" s="1" t="s">
        <v>234</v>
      </c>
      <c r="F2154">
        <v>2</v>
      </c>
      <c r="G2154" t="str">
        <f>+VLOOKUP(bloque3_2[[#This Row],[niño]],BD.niños[[Código]:[sexo]],6,FALSE)</f>
        <v>9 y 10</v>
      </c>
      <c r="H2154" t="str">
        <f>+VLOOKUP(bloque3_2[[#This Row],[niño]],BD.niños[[Código]:[sexo]],7,FALSE)</f>
        <v>M</v>
      </c>
      <c r="I2154" s="1">
        <v>3</v>
      </c>
    </row>
    <row r="2155" spans="1:9" x14ac:dyDescent="0.55000000000000004">
      <c r="A2155" s="1">
        <v>70</v>
      </c>
      <c r="B2155" t="s">
        <v>607</v>
      </c>
      <c r="C2155" s="1" t="s">
        <v>1</v>
      </c>
      <c r="D2155" s="1">
        <v>2</v>
      </c>
      <c r="E2155" s="1" t="s">
        <v>238</v>
      </c>
      <c r="F2155">
        <v>2</v>
      </c>
      <c r="G2155" t="str">
        <f>+VLOOKUP(bloque3_2[[#This Row],[niño]],BD.niños[[Código]:[sexo]],6,FALSE)</f>
        <v>9 y 10</v>
      </c>
      <c r="H2155" t="str">
        <f>+VLOOKUP(bloque3_2[[#This Row],[niño]],BD.niños[[Código]:[sexo]],7,FALSE)</f>
        <v>M</v>
      </c>
      <c r="I2155" s="1">
        <v>3</v>
      </c>
    </row>
    <row r="2156" spans="1:9" x14ac:dyDescent="0.55000000000000004">
      <c r="A2156" s="1">
        <v>70</v>
      </c>
      <c r="B2156" t="s">
        <v>607</v>
      </c>
      <c r="C2156" s="1" t="s">
        <v>1</v>
      </c>
      <c r="D2156" s="1">
        <v>2</v>
      </c>
      <c r="E2156" s="1" t="s">
        <v>241</v>
      </c>
      <c r="F2156">
        <v>2</v>
      </c>
      <c r="G2156" t="str">
        <f>+VLOOKUP(bloque3_2[[#This Row],[niño]],BD.niños[[Código]:[sexo]],6,FALSE)</f>
        <v>9 y 10</v>
      </c>
      <c r="H2156" t="str">
        <f>+VLOOKUP(bloque3_2[[#This Row],[niño]],BD.niños[[Código]:[sexo]],7,FALSE)</f>
        <v>F</v>
      </c>
      <c r="I2156" s="1">
        <v>3</v>
      </c>
    </row>
    <row r="2157" spans="1:9" x14ac:dyDescent="0.55000000000000004">
      <c r="A2157" s="1">
        <v>70</v>
      </c>
      <c r="B2157" t="s">
        <v>607</v>
      </c>
      <c r="C2157" s="1" t="s">
        <v>1</v>
      </c>
      <c r="D2157" s="1">
        <v>2</v>
      </c>
      <c r="E2157" s="1" t="s">
        <v>245</v>
      </c>
      <c r="F2157">
        <v>2</v>
      </c>
      <c r="G2157" t="str">
        <f>+VLOOKUP(bloque3_2[[#This Row],[niño]],BD.niños[[Código]:[sexo]],6,FALSE)</f>
        <v>7 y 8</v>
      </c>
      <c r="H2157" t="str">
        <f>+VLOOKUP(bloque3_2[[#This Row],[niño]],BD.niños[[Código]:[sexo]],7,FALSE)</f>
        <v>M</v>
      </c>
      <c r="I2157" s="1">
        <v>3</v>
      </c>
    </row>
    <row r="2158" spans="1:9" x14ac:dyDescent="0.55000000000000004">
      <c r="A2158" s="1">
        <v>70</v>
      </c>
      <c r="B2158" t="s">
        <v>607</v>
      </c>
      <c r="C2158" s="1" t="s">
        <v>1</v>
      </c>
      <c r="D2158" s="1">
        <v>2</v>
      </c>
      <c r="E2158" s="1" t="s">
        <v>249</v>
      </c>
      <c r="F2158">
        <v>2</v>
      </c>
      <c r="G2158" t="str">
        <f>+VLOOKUP(bloque3_2[[#This Row],[niño]],BD.niños[[Código]:[sexo]],6,FALSE)</f>
        <v>5 y 6</v>
      </c>
      <c r="H2158" t="str">
        <f>+VLOOKUP(bloque3_2[[#This Row],[niño]],BD.niños[[Código]:[sexo]],7,FALSE)</f>
        <v>M</v>
      </c>
      <c r="I2158" s="1">
        <v>3</v>
      </c>
    </row>
    <row r="2159" spans="1:9" x14ac:dyDescent="0.55000000000000004">
      <c r="A2159" s="1">
        <v>70</v>
      </c>
      <c r="B2159" t="s">
        <v>607</v>
      </c>
      <c r="C2159" s="1" t="s">
        <v>1</v>
      </c>
      <c r="D2159" s="1">
        <v>2</v>
      </c>
      <c r="E2159" s="1" t="s">
        <v>253</v>
      </c>
      <c r="F2159">
        <v>2</v>
      </c>
      <c r="G2159" t="str">
        <f>+VLOOKUP(bloque3_2[[#This Row],[niño]],BD.niños[[Código]:[sexo]],6,FALSE)</f>
        <v>7 y 8</v>
      </c>
      <c r="H2159" t="str">
        <f>+VLOOKUP(bloque3_2[[#This Row],[niño]],BD.niños[[Código]:[sexo]],7,FALSE)</f>
        <v>M</v>
      </c>
      <c r="I2159" s="1">
        <v>3</v>
      </c>
    </row>
    <row r="2160" spans="1:9" x14ac:dyDescent="0.55000000000000004">
      <c r="A2160" s="1">
        <v>70</v>
      </c>
      <c r="B2160" t="s">
        <v>607</v>
      </c>
      <c r="C2160" s="1" t="s">
        <v>1</v>
      </c>
      <c r="D2160" s="1">
        <v>2</v>
      </c>
      <c r="E2160" s="1" t="s">
        <v>257</v>
      </c>
      <c r="F2160">
        <v>2</v>
      </c>
      <c r="G2160" t="str">
        <f>+VLOOKUP(bloque3_2[[#This Row],[niño]],BD.niños[[Código]:[sexo]],6,FALSE)</f>
        <v>7 y 8</v>
      </c>
      <c r="H2160" t="str">
        <f>+VLOOKUP(bloque3_2[[#This Row],[niño]],BD.niños[[Código]:[sexo]],7,FALSE)</f>
        <v>M</v>
      </c>
      <c r="I2160" s="1">
        <v>3</v>
      </c>
    </row>
    <row r="2161" spans="1:9" x14ac:dyDescent="0.55000000000000004">
      <c r="A2161" s="1">
        <v>70</v>
      </c>
      <c r="B2161" t="s">
        <v>607</v>
      </c>
      <c r="C2161" s="1" t="s">
        <v>1</v>
      </c>
      <c r="D2161" s="1">
        <v>2</v>
      </c>
      <c r="E2161" s="1" t="s">
        <v>299</v>
      </c>
      <c r="F2161">
        <v>3</v>
      </c>
      <c r="G2161" t="str">
        <f>+VLOOKUP(bloque3_2[[#This Row],[niño]],BD.niños[[Código]:[sexo]],6,FALSE)</f>
        <v>7 y 8</v>
      </c>
      <c r="H2161" t="str">
        <f>+VLOOKUP(bloque3_2[[#This Row],[niño]],BD.niños[[Código]:[sexo]],7,FALSE)</f>
        <v>M</v>
      </c>
      <c r="I2161" s="1">
        <v>3</v>
      </c>
    </row>
    <row r="2162" spans="1:9" x14ac:dyDescent="0.55000000000000004">
      <c r="A2162" s="1">
        <v>70</v>
      </c>
      <c r="B2162" t="s">
        <v>607</v>
      </c>
      <c r="C2162" s="1" t="s">
        <v>1</v>
      </c>
      <c r="D2162" s="1">
        <v>2</v>
      </c>
      <c r="E2162" s="1" t="s">
        <v>301</v>
      </c>
      <c r="F2162">
        <v>2</v>
      </c>
      <c r="G2162" t="str">
        <f>+VLOOKUP(bloque3_2[[#This Row],[niño]],BD.niños[[Código]:[sexo]],6,FALSE)</f>
        <v>5 y 6</v>
      </c>
      <c r="H2162" t="str">
        <f>+VLOOKUP(bloque3_2[[#This Row],[niño]],BD.niños[[Código]:[sexo]],7,FALSE)</f>
        <v>M</v>
      </c>
      <c r="I2162" s="1">
        <v>3</v>
      </c>
    </row>
    <row r="2163" spans="1:9" x14ac:dyDescent="0.55000000000000004">
      <c r="A2163" s="1">
        <v>70</v>
      </c>
      <c r="B2163" t="s">
        <v>607</v>
      </c>
      <c r="C2163" s="1" t="s">
        <v>1</v>
      </c>
      <c r="D2163" s="1">
        <v>2</v>
      </c>
      <c r="E2163" s="1" t="s">
        <v>305</v>
      </c>
      <c r="F2163">
        <v>2</v>
      </c>
      <c r="G2163" t="str">
        <f>+VLOOKUP(bloque3_2[[#This Row],[niño]],BD.niños[[Código]:[sexo]],6,FALSE)</f>
        <v>7 y 8</v>
      </c>
      <c r="H2163" t="str">
        <f>+VLOOKUP(bloque3_2[[#This Row],[niño]],BD.niños[[Código]:[sexo]],7,FALSE)</f>
        <v>M</v>
      </c>
      <c r="I2163" s="1">
        <v>3</v>
      </c>
    </row>
    <row r="2164" spans="1:9" x14ac:dyDescent="0.55000000000000004">
      <c r="A2164" s="1">
        <v>70</v>
      </c>
      <c r="B2164" t="s">
        <v>607</v>
      </c>
      <c r="C2164" s="1" t="s">
        <v>1</v>
      </c>
      <c r="D2164" s="1">
        <v>2</v>
      </c>
      <c r="E2164" s="1" t="s">
        <v>308</v>
      </c>
      <c r="F2164">
        <v>2</v>
      </c>
      <c r="G2164" t="str">
        <f>+VLOOKUP(bloque3_2[[#This Row],[niño]],BD.niños[[Código]:[sexo]],6,FALSE)</f>
        <v>9 y 10</v>
      </c>
      <c r="H2164" t="str">
        <f>+VLOOKUP(bloque3_2[[#This Row],[niño]],BD.niños[[Código]:[sexo]],7,FALSE)</f>
        <v>M</v>
      </c>
      <c r="I2164" s="1">
        <v>3</v>
      </c>
    </row>
    <row r="2165" spans="1:9" x14ac:dyDescent="0.55000000000000004">
      <c r="A2165" s="1">
        <v>70</v>
      </c>
      <c r="B2165" t="s">
        <v>607</v>
      </c>
      <c r="C2165" s="1" t="s">
        <v>1</v>
      </c>
      <c r="D2165" s="1">
        <v>2</v>
      </c>
      <c r="E2165" s="1" t="s">
        <v>311</v>
      </c>
      <c r="F2165">
        <v>2</v>
      </c>
      <c r="G2165" t="str">
        <f>+VLOOKUP(bloque3_2[[#This Row],[niño]],BD.niños[[Código]:[sexo]],6,FALSE)</f>
        <v>9 y 10</v>
      </c>
      <c r="H2165" t="str">
        <f>+VLOOKUP(bloque3_2[[#This Row],[niño]],BD.niños[[Código]:[sexo]],7,FALSE)</f>
        <v>M</v>
      </c>
      <c r="I2165" s="1">
        <v>3</v>
      </c>
    </row>
    <row r="2166" spans="1:9" x14ac:dyDescent="0.55000000000000004">
      <c r="A2166" s="1">
        <v>70</v>
      </c>
      <c r="B2166" t="s">
        <v>607</v>
      </c>
      <c r="C2166" s="1" t="s">
        <v>1</v>
      </c>
      <c r="D2166" s="1">
        <v>2</v>
      </c>
      <c r="E2166" s="1" t="s">
        <v>314</v>
      </c>
      <c r="F2166">
        <v>2</v>
      </c>
      <c r="G2166" t="str">
        <f>+VLOOKUP(bloque3_2[[#This Row],[niño]],BD.niños[[Código]:[sexo]],6,FALSE)</f>
        <v>9 y 10</v>
      </c>
      <c r="H2166" t="str">
        <f>+VLOOKUP(bloque3_2[[#This Row],[niño]],BD.niños[[Código]:[sexo]],7,FALSE)</f>
        <v>M</v>
      </c>
      <c r="I2166" s="1">
        <v>3</v>
      </c>
    </row>
    <row r="2167" spans="1:9" x14ac:dyDescent="0.55000000000000004">
      <c r="A2167" s="1">
        <v>70</v>
      </c>
      <c r="B2167" t="s">
        <v>607</v>
      </c>
      <c r="C2167" s="1" t="s">
        <v>1</v>
      </c>
      <c r="D2167" s="1">
        <v>2</v>
      </c>
      <c r="E2167" s="1" t="s">
        <v>372</v>
      </c>
      <c r="F2167">
        <v>2</v>
      </c>
      <c r="G2167" t="str">
        <f>+VLOOKUP(bloque3_2[[#This Row],[niño]],BD.niños[[Código]:[sexo]],6,FALSE)</f>
        <v>9 y 10</v>
      </c>
      <c r="H2167" t="str">
        <f>+VLOOKUP(bloque3_2[[#This Row],[niño]],BD.niños[[Código]:[sexo]],7,FALSE)</f>
        <v>M</v>
      </c>
      <c r="I2167" s="1">
        <v>3</v>
      </c>
    </row>
    <row r="2168" spans="1:9" x14ac:dyDescent="0.55000000000000004">
      <c r="A2168" s="1">
        <v>70</v>
      </c>
      <c r="B2168" t="s">
        <v>607</v>
      </c>
      <c r="C2168" s="1" t="s">
        <v>1</v>
      </c>
      <c r="D2168" s="1">
        <v>2</v>
      </c>
      <c r="E2168" s="1" t="s">
        <v>337</v>
      </c>
      <c r="F2168">
        <v>2</v>
      </c>
      <c r="G2168" t="str">
        <f>+VLOOKUP(bloque3_2[[#This Row],[niño]],BD.niños[[Código]:[sexo]],6,FALSE)</f>
        <v>7 y 8</v>
      </c>
      <c r="H2168" t="str">
        <f>+VLOOKUP(bloque3_2[[#This Row],[niño]],BD.niños[[Código]:[sexo]],7,FALSE)</f>
        <v>M</v>
      </c>
      <c r="I2168" s="1">
        <v>3</v>
      </c>
    </row>
    <row r="2169" spans="1:9" x14ac:dyDescent="0.55000000000000004">
      <c r="A2169" s="1">
        <v>70</v>
      </c>
      <c r="B2169" t="s">
        <v>607</v>
      </c>
      <c r="C2169" s="1" t="s">
        <v>1</v>
      </c>
      <c r="D2169" s="1">
        <v>2</v>
      </c>
      <c r="E2169" s="1" t="s">
        <v>341</v>
      </c>
      <c r="F2169">
        <v>2</v>
      </c>
      <c r="G2169" t="str">
        <f>+VLOOKUP(bloque3_2[[#This Row],[niño]],BD.niños[[Código]:[sexo]],6,FALSE)</f>
        <v>7 y 8</v>
      </c>
      <c r="H2169" t="str">
        <f>+VLOOKUP(bloque3_2[[#This Row],[niño]],BD.niños[[Código]:[sexo]],7,FALSE)</f>
        <v>F</v>
      </c>
      <c r="I2169" s="1">
        <v>3</v>
      </c>
    </row>
    <row r="2170" spans="1:9" x14ac:dyDescent="0.55000000000000004">
      <c r="A2170" s="1">
        <v>70</v>
      </c>
      <c r="B2170" t="s">
        <v>607</v>
      </c>
      <c r="C2170" s="1" t="s">
        <v>1</v>
      </c>
      <c r="D2170" s="1">
        <v>2</v>
      </c>
      <c r="E2170" s="1" t="s">
        <v>344</v>
      </c>
      <c r="F2170">
        <v>2</v>
      </c>
      <c r="G2170" t="str">
        <f>+VLOOKUP(bloque3_2[[#This Row],[niño]],BD.niños[[Código]:[sexo]],6,FALSE)</f>
        <v>5 y 6</v>
      </c>
      <c r="H2170" t="str">
        <f>+VLOOKUP(bloque3_2[[#This Row],[niño]],BD.niños[[Código]:[sexo]],7,FALSE)</f>
        <v>F</v>
      </c>
      <c r="I2170" s="1">
        <v>3</v>
      </c>
    </row>
    <row r="2171" spans="1:9" x14ac:dyDescent="0.55000000000000004">
      <c r="A2171" s="1">
        <v>70</v>
      </c>
      <c r="B2171" t="s">
        <v>607</v>
      </c>
      <c r="C2171" s="1" t="s">
        <v>1</v>
      </c>
      <c r="D2171" s="1">
        <v>2</v>
      </c>
      <c r="E2171" s="1" t="s">
        <v>348</v>
      </c>
      <c r="F2171">
        <v>1</v>
      </c>
      <c r="G2171" t="str">
        <f>+VLOOKUP(bloque3_2[[#This Row],[niño]],BD.niños[[Código]:[sexo]],6,FALSE)</f>
        <v>5 y 6</v>
      </c>
      <c r="H2171" t="str">
        <f>+VLOOKUP(bloque3_2[[#This Row],[niño]],BD.niños[[Código]:[sexo]],7,FALSE)</f>
        <v>M</v>
      </c>
      <c r="I2171" s="1">
        <v>3</v>
      </c>
    </row>
    <row r="2172" spans="1:9" x14ac:dyDescent="0.55000000000000004">
      <c r="A2172" s="1">
        <v>71</v>
      </c>
      <c r="B2172" t="s">
        <v>608</v>
      </c>
      <c r="C2172" s="1" t="s">
        <v>5</v>
      </c>
      <c r="D2172" s="1">
        <v>6</v>
      </c>
      <c r="E2172" s="1" t="s">
        <v>89</v>
      </c>
      <c r="F2172">
        <v>6</v>
      </c>
      <c r="G2172" t="str">
        <f>+VLOOKUP(bloque3_2[[#This Row],[niño]],BD.niños[[Código]:[sexo]],6,FALSE)</f>
        <v>9 y 10</v>
      </c>
      <c r="H2172" t="str">
        <f>+VLOOKUP(bloque3_2[[#This Row],[niño]],BD.niños[[Código]:[sexo]],7,FALSE)</f>
        <v>F</v>
      </c>
      <c r="I2172" s="1">
        <v>3</v>
      </c>
    </row>
    <row r="2173" spans="1:9" x14ac:dyDescent="0.55000000000000004">
      <c r="A2173" s="1">
        <v>71</v>
      </c>
      <c r="B2173" t="s">
        <v>608</v>
      </c>
      <c r="C2173" s="1" t="s">
        <v>5</v>
      </c>
      <c r="D2173" s="1">
        <v>6</v>
      </c>
      <c r="E2173" s="1" t="s">
        <v>93</v>
      </c>
      <c r="F2173">
        <v>6</v>
      </c>
      <c r="G2173" t="str">
        <f>+VLOOKUP(bloque3_2[[#This Row],[niño]],BD.niños[[Código]:[sexo]],6,FALSE)</f>
        <v>9 y 10</v>
      </c>
      <c r="H2173" t="str">
        <f>+VLOOKUP(bloque3_2[[#This Row],[niño]],BD.niños[[Código]:[sexo]],7,FALSE)</f>
        <v>F</v>
      </c>
      <c r="I2173" s="1">
        <v>3</v>
      </c>
    </row>
    <row r="2174" spans="1:9" x14ac:dyDescent="0.55000000000000004">
      <c r="A2174" s="1">
        <v>71</v>
      </c>
      <c r="B2174" t="s">
        <v>608</v>
      </c>
      <c r="C2174" s="1" t="s">
        <v>5</v>
      </c>
      <c r="D2174" s="1">
        <v>6</v>
      </c>
      <c r="E2174" s="1" t="s">
        <v>97</v>
      </c>
      <c r="F2174">
        <v>6</v>
      </c>
      <c r="G2174" t="str">
        <f>+VLOOKUP(bloque3_2[[#This Row],[niño]],BD.niños[[Código]:[sexo]],6,FALSE)</f>
        <v>9 y 10</v>
      </c>
      <c r="H2174" t="str">
        <f>+VLOOKUP(bloque3_2[[#This Row],[niño]],BD.niños[[Código]:[sexo]],7,FALSE)</f>
        <v>F</v>
      </c>
      <c r="I2174" s="1">
        <v>3</v>
      </c>
    </row>
    <row r="2175" spans="1:9" x14ac:dyDescent="0.55000000000000004">
      <c r="A2175" s="1">
        <v>71</v>
      </c>
      <c r="B2175" t="s">
        <v>608</v>
      </c>
      <c r="C2175" s="1" t="s">
        <v>5</v>
      </c>
      <c r="D2175" s="1">
        <v>6</v>
      </c>
      <c r="E2175" s="1" t="s">
        <v>101</v>
      </c>
      <c r="F2175">
        <v>6</v>
      </c>
      <c r="G2175" t="str">
        <f>+VLOOKUP(bloque3_2[[#This Row],[niño]],BD.niños[[Código]:[sexo]],6,FALSE)</f>
        <v>9 y 10</v>
      </c>
      <c r="H2175" t="str">
        <f>+VLOOKUP(bloque3_2[[#This Row],[niño]],BD.niños[[Código]:[sexo]],7,FALSE)</f>
        <v>F</v>
      </c>
      <c r="I2175" s="1">
        <v>3</v>
      </c>
    </row>
    <row r="2176" spans="1:9" x14ac:dyDescent="0.55000000000000004">
      <c r="A2176" s="1">
        <v>71</v>
      </c>
      <c r="B2176" t="s">
        <v>608</v>
      </c>
      <c r="C2176" s="1" t="s">
        <v>5</v>
      </c>
      <c r="D2176" s="1">
        <v>6</v>
      </c>
      <c r="E2176" s="1" t="s">
        <v>150</v>
      </c>
      <c r="F2176">
        <v>6</v>
      </c>
      <c r="G2176" t="str">
        <f>+VLOOKUP(bloque3_2[[#This Row],[niño]],BD.niños[[Código]:[sexo]],6,FALSE)</f>
        <v>5 y 6</v>
      </c>
      <c r="H2176" t="str">
        <f>+VLOOKUP(bloque3_2[[#This Row],[niño]],BD.niños[[Código]:[sexo]],7,FALSE)</f>
        <v>F</v>
      </c>
      <c r="I2176" s="1">
        <v>3</v>
      </c>
    </row>
    <row r="2177" spans="1:9" x14ac:dyDescent="0.55000000000000004">
      <c r="A2177" s="1">
        <v>71</v>
      </c>
      <c r="B2177" t="s">
        <v>608</v>
      </c>
      <c r="C2177" s="1" t="s">
        <v>5</v>
      </c>
      <c r="D2177" s="1">
        <v>6</v>
      </c>
      <c r="E2177" s="1" t="s">
        <v>153</v>
      </c>
      <c r="F2177">
        <v>6</v>
      </c>
      <c r="G2177" t="str">
        <f>+VLOOKUP(bloque3_2[[#This Row],[niño]],BD.niños[[Código]:[sexo]],6,FALSE)</f>
        <v>7 y 8</v>
      </c>
      <c r="H2177" t="str">
        <f>+VLOOKUP(bloque3_2[[#This Row],[niño]],BD.niños[[Código]:[sexo]],7,FALSE)</f>
        <v>M</v>
      </c>
      <c r="I2177" s="1">
        <v>3</v>
      </c>
    </row>
    <row r="2178" spans="1:9" x14ac:dyDescent="0.55000000000000004">
      <c r="A2178" s="1">
        <v>71</v>
      </c>
      <c r="B2178" t="s">
        <v>608</v>
      </c>
      <c r="C2178" s="1" t="s">
        <v>5</v>
      </c>
      <c r="D2178" s="1">
        <v>6</v>
      </c>
      <c r="E2178" s="1" t="s">
        <v>157</v>
      </c>
      <c r="F2178">
        <v>6</v>
      </c>
      <c r="G2178" t="str">
        <f>+VLOOKUP(bloque3_2[[#This Row],[niño]],BD.niños[[Código]:[sexo]],6,FALSE)</f>
        <v>7 y 8</v>
      </c>
      <c r="H2178" t="str">
        <f>+VLOOKUP(bloque3_2[[#This Row],[niño]],BD.niños[[Código]:[sexo]],7,FALSE)</f>
        <v>M</v>
      </c>
      <c r="I2178" s="1">
        <v>3</v>
      </c>
    </row>
    <row r="2179" spans="1:9" x14ac:dyDescent="0.55000000000000004">
      <c r="A2179" s="1">
        <v>71</v>
      </c>
      <c r="B2179" t="s">
        <v>608</v>
      </c>
      <c r="C2179" s="1" t="s">
        <v>5</v>
      </c>
      <c r="D2179" s="1">
        <v>6</v>
      </c>
      <c r="E2179" s="1" t="s">
        <v>164</v>
      </c>
      <c r="F2179">
        <v>6</v>
      </c>
      <c r="G2179" t="str">
        <f>+VLOOKUP(bloque3_2[[#This Row],[niño]],BD.niños[[Código]:[sexo]],6,FALSE)</f>
        <v>5 y 6</v>
      </c>
      <c r="H2179" t="str">
        <f>+VLOOKUP(bloque3_2[[#This Row],[niño]],BD.niños[[Código]:[sexo]],7,FALSE)</f>
        <v>M</v>
      </c>
      <c r="I2179" s="1">
        <v>3</v>
      </c>
    </row>
    <row r="2180" spans="1:9" x14ac:dyDescent="0.55000000000000004">
      <c r="A2180" s="1">
        <v>71</v>
      </c>
      <c r="B2180" t="s">
        <v>608</v>
      </c>
      <c r="C2180" s="1" t="s">
        <v>5</v>
      </c>
      <c r="D2180" s="1">
        <v>6</v>
      </c>
      <c r="E2180" s="1" t="s">
        <v>165</v>
      </c>
      <c r="F2180">
        <v>6</v>
      </c>
      <c r="G2180" t="str">
        <f>+VLOOKUP(bloque3_2[[#This Row],[niño]],BD.niños[[Código]:[sexo]],6,FALSE)</f>
        <v>5 y 6</v>
      </c>
      <c r="H2180" t="str">
        <f>+VLOOKUP(bloque3_2[[#This Row],[niño]],BD.niños[[Código]:[sexo]],7,FALSE)</f>
        <v>M</v>
      </c>
      <c r="I2180" s="1">
        <v>3</v>
      </c>
    </row>
    <row r="2181" spans="1:9" x14ac:dyDescent="0.55000000000000004">
      <c r="A2181" s="1">
        <v>71</v>
      </c>
      <c r="B2181" t="s">
        <v>608</v>
      </c>
      <c r="C2181" s="1" t="s">
        <v>5</v>
      </c>
      <c r="D2181" s="1">
        <v>6</v>
      </c>
      <c r="E2181" s="1" t="s">
        <v>168</v>
      </c>
      <c r="F2181">
        <v>2</v>
      </c>
      <c r="G2181" t="str">
        <f>+VLOOKUP(bloque3_2[[#This Row],[niño]],BD.niños[[Código]:[sexo]],6,FALSE)</f>
        <v>7 y 8</v>
      </c>
      <c r="H2181" t="str">
        <f>+VLOOKUP(bloque3_2[[#This Row],[niño]],BD.niños[[Código]:[sexo]],7,FALSE)</f>
        <v>F</v>
      </c>
      <c r="I2181" s="1">
        <v>3</v>
      </c>
    </row>
    <row r="2182" spans="1:9" x14ac:dyDescent="0.55000000000000004">
      <c r="A2182" s="1">
        <v>71</v>
      </c>
      <c r="B2182" t="s">
        <v>608</v>
      </c>
      <c r="C2182" s="1" t="s">
        <v>5</v>
      </c>
      <c r="D2182" s="1">
        <v>6</v>
      </c>
      <c r="E2182" s="1" t="s">
        <v>172</v>
      </c>
      <c r="F2182">
        <v>6</v>
      </c>
      <c r="G2182" t="str">
        <f>+VLOOKUP(bloque3_2[[#This Row],[niño]],BD.niños[[Código]:[sexo]],6,FALSE)</f>
        <v>7 y 8</v>
      </c>
      <c r="H2182" t="str">
        <f>+VLOOKUP(bloque3_2[[#This Row],[niño]],BD.niños[[Código]:[sexo]],7,FALSE)</f>
        <v>F</v>
      </c>
      <c r="I2182" s="1">
        <v>3</v>
      </c>
    </row>
    <row r="2183" spans="1:9" x14ac:dyDescent="0.55000000000000004">
      <c r="A2183" s="1">
        <v>71</v>
      </c>
      <c r="B2183" t="s">
        <v>608</v>
      </c>
      <c r="C2183" s="1" t="s">
        <v>5</v>
      </c>
      <c r="D2183" s="1">
        <v>6</v>
      </c>
      <c r="E2183" s="1" t="s">
        <v>176</v>
      </c>
      <c r="F2183">
        <v>6</v>
      </c>
      <c r="G2183" t="str">
        <f>+VLOOKUP(bloque3_2[[#This Row],[niño]],BD.niños[[Código]:[sexo]],6,FALSE)</f>
        <v>5 y 6</v>
      </c>
      <c r="H2183" t="str">
        <f>+VLOOKUP(bloque3_2[[#This Row],[niño]],BD.niños[[Código]:[sexo]],7,FALSE)</f>
        <v>F</v>
      </c>
      <c r="I2183" s="1">
        <v>3</v>
      </c>
    </row>
    <row r="2184" spans="1:9" x14ac:dyDescent="0.55000000000000004">
      <c r="A2184" s="1">
        <v>71</v>
      </c>
      <c r="B2184" t="s">
        <v>608</v>
      </c>
      <c r="C2184" s="1" t="s">
        <v>5</v>
      </c>
      <c r="D2184" s="1">
        <v>6</v>
      </c>
      <c r="E2184" s="1" t="s">
        <v>180</v>
      </c>
      <c r="F2184">
        <v>6</v>
      </c>
      <c r="G2184" t="str">
        <f>+VLOOKUP(bloque3_2[[#This Row],[niño]],BD.niños[[Código]:[sexo]],6,FALSE)</f>
        <v>7 y 8</v>
      </c>
      <c r="H2184" t="str">
        <f>+VLOOKUP(bloque3_2[[#This Row],[niño]],BD.niños[[Código]:[sexo]],7,FALSE)</f>
        <v>F</v>
      </c>
      <c r="I2184" s="1">
        <v>3</v>
      </c>
    </row>
    <row r="2185" spans="1:9" x14ac:dyDescent="0.55000000000000004">
      <c r="A2185" s="1">
        <v>71</v>
      </c>
      <c r="B2185" t="s">
        <v>608</v>
      </c>
      <c r="C2185" s="1" t="s">
        <v>5</v>
      </c>
      <c r="D2185" s="1">
        <v>6</v>
      </c>
      <c r="E2185" s="1" t="s">
        <v>234</v>
      </c>
      <c r="F2185">
        <v>6</v>
      </c>
      <c r="G2185" t="str">
        <f>+VLOOKUP(bloque3_2[[#This Row],[niño]],BD.niños[[Código]:[sexo]],6,FALSE)</f>
        <v>9 y 10</v>
      </c>
      <c r="H2185" t="str">
        <f>+VLOOKUP(bloque3_2[[#This Row],[niño]],BD.niños[[Código]:[sexo]],7,FALSE)</f>
        <v>M</v>
      </c>
      <c r="I2185" s="1">
        <v>3</v>
      </c>
    </row>
    <row r="2186" spans="1:9" x14ac:dyDescent="0.55000000000000004">
      <c r="A2186" s="1">
        <v>71</v>
      </c>
      <c r="B2186" t="s">
        <v>608</v>
      </c>
      <c r="C2186" s="1" t="s">
        <v>5</v>
      </c>
      <c r="D2186" s="1">
        <v>6</v>
      </c>
      <c r="E2186" s="1" t="s">
        <v>238</v>
      </c>
      <c r="F2186">
        <v>6</v>
      </c>
      <c r="G2186" t="str">
        <f>+VLOOKUP(bloque3_2[[#This Row],[niño]],BD.niños[[Código]:[sexo]],6,FALSE)</f>
        <v>9 y 10</v>
      </c>
      <c r="H2186" t="str">
        <f>+VLOOKUP(bloque3_2[[#This Row],[niño]],BD.niños[[Código]:[sexo]],7,FALSE)</f>
        <v>M</v>
      </c>
      <c r="I2186" s="1">
        <v>3</v>
      </c>
    </row>
    <row r="2187" spans="1:9" x14ac:dyDescent="0.55000000000000004">
      <c r="A2187" s="1">
        <v>71</v>
      </c>
      <c r="B2187" t="s">
        <v>608</v>
      </c>
      <c r="C2187" s="1" t="s">
        <v>5</v>
      </c>
      <c r="D2187" s="1">
        <v>6</v>
      </c>
      <c r="E2187" s="1" t="s">
        <v>241</v>
      </c>
      <c r="F2187">
        <v>6</v>
      </c>
      <c r="G2187" t="str">
        <f>+VLOOKUP(bloque3_2[[#This Row],[niño]],BD.niños[[Código]:[sexo]],6,FALSE)</f>
        <v>9 y 10</v>
      </c>
      <c r="H2187" t="str">
        <f>+VLOOKUP(bloque3_2[[#This Row],[niño]],BD.niños[[Código]:[sexo]],7,FALSE)</f>
        <v>F</v>
      </c>
      <c r="I2187" s="1">
        <v>3</v>
      </c>
    </row>
    <row r="2188" spans="1:9" x14ac:dyDescent="0.55000000000000004">
      <c r="A2188" s="1">
        <v>71</v>
      </c>
      <c r="B2188" t="s">
        <v>608</v>
      </c>
      <c r="C2188" s="1" t="s">
        <v>5</v>
      </c>
      <c r="D2188" s="1">
        <v>6</v>
      </c>
      <c r="E2188" s="1" t="s">
        <v>245</v>
      </c>
      <c r="F2188">
        <v>6</v>
      </c>
      <c r="G2188" t="str">
        <f>+VLOOKUP(bloque3_2[[#This Row],[niño]],BD.niños[[Código]:[sexo]],6,FALSE)</f>
        <v>7 y 8</v>
      </c>
      <c r="H2188" t="str">
        <f>+VLOOKUP(bloque3_2[[#This Row],[niño]],BD.niños[[Código]:[sexo]],7,FALSE)</f>
        <v>M</v>
      </c>
      <c r="I2188" s="1">
        <v>3</v>
      </c>
    </row>
    <row r="2189" spans="1:9" x14ac:dyDescent="0.55000000000000004">
      <c r="A2189" s="1">
        <v>71</v>
      </c>
      <c r="B2189" t="s">
        <v>608</v>
      </c>
      <c r="C2189" s="1" t="s">
        <v>5</v>
      </c>
      <c r="D2189" s="1">
        <v>6</v>
      </c>
      <c r="E2189" s="1" t="s">
        <v>249</v>
      </c>
      <c r="F2189">
        <v>6</v>
      </c>
      <c r="G2189" t="str">
        <f>+VLOOKUP(bloque3_2[[#This Row],[niño]],BD.niños[[Código]:[sexo]],6,FALSE)</f>
        <v>5 y 6</v>
      </c>
      <c r="H2189" t="str">
        <f>+VLOOKUP(bloque3_2[[#This Row],[niño]],BD.niños[[Código]:[sexo]],7,FALSE)</f>
        <v>M</v>
      </c>
      <c r="I2189" s="1">
        <v>3</v>
      </c>
    </row>
    <row r="2190" spans="1:9" x14ac:dyDescent="0.55000000000000004">
      <c r="A2190" s="1">
        <v>71</v>
      </c>
      <c r="B2190" t="s">
        <v>608</v>
      </c>
      <c r="C2190" s="1" t="s">
        <v>5</v>
      </c>
      <c r="D2190" s="1">
        <v>6</v>
      </c>
      <c r="E2190" s="1" t="s">
        <v>253</v>
      </c>
      <c r="F2190">
        <v>6</v>
      </c>
      <c r="G2190" t="str">
        <f>+VLOOKUP(bloque3_2[[#This Row],[niño]],BD.niños[[Código]:[sexo]],6,FALSE)</f>
        <v>7 y 8</v>
      </c>
      <c r="H2190" t="str">
        <f>+VLOOKUP(bloque3_2[[#This Row],[niño]],BD.niños[[Código]:[sexo]],7,FALSE)</f>
        <v>M</v>
      </c>
      <c r="I2190" s="1">
        <v>3</v>
      </c>
    </row>
    <row r="2191" spans="1:9" x14ac:dyDescent="0.55000000000000004">
      <c r="A2191" s="1">
        <v>71</v>
      </c>
      <c r="B2191" t="s">
        <v>608</v>
      </c>
      <c r="C2191" s="1" t="s">
        <v>5</v>
      </c>
      <c r="D2191" s="1">
        <v>6</v>
      </c>
      <c r="E2191" s="1" t="s">
        <v>257</v>
      </c>
      <c r="F2191">
        <v>6</v>
      </c>
      <c r="G2191" t="str">
        <f>+VLOOKUP(bloque3_2[[#This Row],[niño]],BD.niños[[Código]:[sexo]],6,FALSE)</f>
        <v>7 y 8</v>
      </c>
      <c r="H2191" t="str">
        <f>+VLOOKUP(bloque3_2[[#This Row],[niño]],BD.niños[[Código]:[sexo]],7,FALSE)</f>
        <v>M</v>
      </c>
      <c r="I2191" s="1">
        <v>3</v>
      </c>
    </row>
    <row r="2192" spans="1:9" x14ac:dyDescent="0.55000000000000004">
      <c r="A2192" s="1">
        <v>71</v>
      </c>
      <c r="B2192" t="s">
        <v>608</v>
      </c>
      <c r="C2192" s="1" t="s">
        <v>5</v>
      </c>
      <c r="D2192" s="1">
        <v>6</v>
      </c>
      <c r="E2192" s="1" t="s">
        <v>299</v>
      </c>
      <c r="F2192">
        <v>6</v>
      </c>
      <c r="G2192" t="str">
        <f>+VLOOKUP(bloque3_2[[#This Row],[niño]],BD.niños[[Código]:[sexo]],6,FALSE)</f>
        <v>7 y 8</v>
      </c>
      <c r="H2192" t="str">
        <f>+VLOOKUP(bloque3_2[[#This Row],[niño]],BD.niños[[Código]:[sexo]],7,FALSE)</f>
        <v>M</v>
      </c>
      <c r="I2192" s="1">
        <v>3</v>
      </c>
    </row>
    <row r="2193" spans="1:9" x14ac:dyDescent="0.55000000000000004">
      <c r="A2193" s="1">
        <v>71</v>
      </c>
      <c r="B2193" t="s">
        <v>608</v>
      </c>
      <c r="C2193" s="1" t="s">
        <v>5</v>
      </c>
      <c r="D2193" s="1">
        <v>6</v>
      </c>
      <c r="E2193" s="1" t="s">
        <v>301</v>
      </c>
      <c r="F2193">
        <v>5</v>
      </c>
      <c r="G2193" t="str">
        <f>+VLOOKUP(bloque3_2[[#This Row],[niño]],BD.niños[[Código]:[sexo]],6,FALSE)</f>
        <v>5 y 6</v>
      </c>
      <c r="H2193" t="str">
        <f>+VLOOKUP(bloque3_2[[#This Row],[niño]],BD.niños[[Código]:[sexo]],7,FALSE)</f>
        <v>M</v>
      </c>
      <c r="I2193" s="1">
        <v>3</v>
      </c>
    </row>
    <row r="2194" spans="1:9" x14ac:dyDescent="0.55000000000000004">
      <c r="A2194" s="1">
        <v>71</v>
      </c>
      <c r="B2194" t="s">
        <v>608</v>
      </c>
      <c r="C2194" s="1" t="s">
        <v>5</v>
      </c>
      <c r="D2194" s="1">
        <v>6</v>
      </c>
      <c r="E2194" s="1" t="s">
        <v>305</v>
      </c>
      <c r="F2194">
        <v>6</v>
      </c>
      <c r="G2194" t="str">
        <f>+VLOOKUP(bloque3_2[[#This Row],[niño]],BD.niños[[Código]:[sexo]],6,FALSE)</f>
        <v>7 y 8</v>
      </c>
      <c r="H2194" t="str">
        <f>+VLOOKUP(bloque3_2[[#This Row],[niño]],BD.niños[[Código]:[sexo]],7,FALSE)</f>
        <v>M</v>
      </c>
      <c r="I2194" s="1">
        <v>3</v>
      </c>
    </row>
    <row r="2195" spans="1:9" x14ac:dyDescent="0.55000000000000004">
      <c r="A2195" s="1">
        <v>71</v>
      </c>
      <c r="B2195" t="s">
        <v>608</v>
      </c>
      <c r="C2195" s="1" t="s">
        <v>5</v>
      </c>
      <c r="D2195" s="1">
        <v>6</v>
      </c>
      <c r="E2195" s="1" t="s">
        <v>308</v>
      </c>
      <c r="F2195">
        <v>6</v>
      </c>
      <c r="G2195" t="str">
        <f>+VLOOKUP(bloque3_2[[#This Row],[niño]],BD.niños[[Código]:[sexo]],6,FALSE)</f>
        <v>9 y 10</v>
      </c>
      <c r="H2195" t="str">
        <f>+VLOOKUP(bloque3_2[[#This Row],[niño]],BD.niños[[Código]:[sexo]],7,FALSE)</f>
        <v>M</v>
      </c>
      <c r="I2195" s="1">
        <v>3</v>
      </c>
    </row>
    <row r="2196" spans="1:9" x14ac:dyDescent="0.55000000000000004">
      <c r="A2196" s="1">
        <v>71</v>
      </c>
      <c r="B2196" t="s">
        <v>608</v>
      </c>
      <c r="C2196" s="1" t="s">
        <v>5</v>
      </c>
      <c r="D2196" s="1">
        <v>6</v>
      </c>
      <c r="E2196" s="1" t="s">
        <v>311</v>
      </c>
      <c r="F2196">
        <v>6</v>
      </c>
      <c r="G2196" t="str">
        <f>+VLOOKUP(bloque3_2[[#This Row],[niño]],BD.niños[[Código]:[sexo]],6,FALSE)</f>
        <v>9 y 10</v>
      </c>
      <c r="H2196" t="str">
        <f>+VLOOKUP(bloque3_2[[#This Row],[niño]],BD.niños[[Código]:[sexo]],7,FALSE)</f>
        <v>M</v>
      </c>
      <c r="I2196" s="1">
        <v>3</v>
      </c>
    </row>
    <row r="2197" spans="1:9" x14ac:dyDescent="0.55000000000000004">
      <c r="A2197" s="1">
        <v>71</v>
      </c>
      <c r="B2197" t="s">
        <v>608</v>
      </c>
      <c r="C2197" s="1" t="s">
        <v>5</v>
      </c>
      <c r="D2197" s="1">
        <v>6</v>
      </c>
      <c r="E2197" s="1" t="s">
        <v>314</v>
      </c>
      <c r="F2197">
        <v>6</v>
      </c>
      <c r="G2197" t="str">
        <f>+VLOOKUP(bloque3_2[[#This Row],[niño]],BD.niños[[Código]:[sexo]],6,FALSE)</f>
        <v>9 y 10</v>
      </c>
      <c r="H2197" t="str">
        <f>+VLOOKUP(bloque3_2[[#This Row],[niño]],BD.niños[[Código]:[sexo]],7,FALSE)</f>
        <v>M</v>
      </c>
      <c r="I2197" s="1">
        <v>3</v>
      </c>
    </row>
    <row r="2198" spans="1:9" x14ac:dyDescent="0.55000000000000004">
      <c r="A2198" s="1">
        <v>71</v>
      </c>
      <c r="B2198" t="s">
        <v>608</v>
      </c>
      <c r="C2198" s="1" t="s">
        <v>5</v>
      </c>
      <c r="D2198" s="1">
        <v>6</v>
      </c>
      <c r="E2198" s="1" t="s">
        <v>372</v>
      </c>
      <c r="F2198">
        <v>6</v>
      </c>
      <c r="G2198" t="str">
        <f>+VLOOKUP(bloque3_2[[#This Row],[niño]],BD.niños[[Código]:[sexo]],6,FALSE)</f>
        <v>9 y 10</v>
      </c>
      <c r="H2198" t="str">
        <f>+VLOOKUP(bloque3_2[[#This Row],[niño]],BD.niños[[Código]:[sexo]],7,FALSE)</f>
        <v>M</v>
      </c>
      <c r="I2198" s="1">
        <v>3</v>
      </c>
    </row>
    <row r="2199" spans="1:9" x14ac:dyDescent="0.55000000000000004">
      <c r="A2199" s="1">
        <v>71</v>
      </c>
      <c r="B2199" t="s">
        <v>608</v>
      </c>
      <c r="C2199" s="1" t="s">
        <v>5</v>
      </c>
      <c r="D2199" s="1">
        <v>6</v>
      </c>
      <c r="E2199" s="1" t="s">
        <v>337</v>
      </c>
      <c r="F2199">
        <v>6</v>
      </c>
      <c r="G2199" t="str">
        <f>+VLOOKUP(bloque3_2[[#This Row],[niño]],BD.niños[[Código]:[sexo]],6,FALSE)</f>
        <v>7 y 8</v>
      </c>
      <c r="H2199" t="str">
        <f>+VLOOKUP(bloque3_2[[#This Row],[niño]],BD.niños[[Código]:[sexo]],7,FALSE)</f>
        <v>M</v>
      </c>
      <c r="I2199" s="1">
        <v>3</v>
      </c>
    </row>
    <row r="2200" spans="1:9" x14ac:dyDescent="0.55000000000000004">
      <c r="A2200" s="1">
        <v>71</v>
      </c>
      <c r="B2200" t="s">
        <v>608</v>
      </c>
      <c r="C2200" s="1" t="s">
        <v>5</v>
      </c>
      <c r="D2200" s="1">
        <v>6</v>
      </c>
      <c r="E2200" s="1" t="s">
        <v>341</v>
      </c>
      <c r="F2200">
        <v>6</v>
      </c>
      <c r="G2200" t="str">
        <f>+VLOOKUP(bloque3_2[[#This Row],[niño]],BD.niños[[Código]:[sexo]],6,FALSE)</f>
        <v>7 y 8</v>
      </c>
      <c r="H2200" t="str">
        <f>+VLOOKUP(bloque3_2[[#This Row],[niño]],BD.niños[[Código]:[sexo]],7,FALSE)</f>
        <v>F</v>
      </c>
      <c r="I2200" s="1">
        <v>3</v>
      </c>
    </row>
    <row r="2201" spans="1:9" x14ac:dyDescent="0.55000000000000004">
      <c r="A2201" s="1">
        <v>71</v>
      </c>
      <c r="B2201" t="s">
        <v>608</v>
      </c>
      <c r="C2201" s="1" t="s">
        <v>5</v>
      </c>
      <c r="D2201" s="1">
        <v>6</v>
      </c>
      <c r="E2201" s="1" t="s">
        <v>344</v>
      </c>
      <c r="F2201">
        <v>1</v>
      </c>
      <c r="G2201" t="str">
        <f>+VLOOKUP(bloque3_2[[#This Row],[niño]],BD.niños[[Código]:[sexo]],6,FALSE)</f>
        <v>5 y 6</v>
      </c>
      <c r="H2201" t="str">
        <f>+VLOOKUP(bloque3_2[[#This Row],[niño]],BD.niños[[Código]:[sexo]],7,FALSE)</f>
        <v>F</v>
      </c>
      <c r="I2201" s="1">
        <v>3</v>
      </c>
    </row>
    <row r="2202" spans="1:9" x14ac:dyDescent="0.55000000000000004">
      <c r="A2202" s="1">
        <v>71</v>
      </c>
      <c r="B2202" t="s">
        <v>608</v>
      </c>
      <c r="C2202" s="1" t="s">
        <v>5</v>
      </c>
      <c r="D2202" s="1">
        <v>6</v>
      </c>
      <c r="E2202" s="1" t="s">
        <v>348</v>
      </c>
      <c r="F2202">
        <v>6</v>
      </c>
      <c r="G2202" t="str">
        <f>+VLOOKUP(bloque3_2[[#This Row],[niño]],BD.niños[[Código]:[sexo]],6,FALSE)</f>
        <v>5 y 6</v>
      </c>
      <c r="H2202" t="str">
        <f>+VLOOKUP(bloque3_2[[#This Row],[niño]],BD.niños[[Código]:[sexo]],7,FALSE)</f>
        <v>M</v>
      </c>
      <c r="I2202" s="1">
        <v>3</v>
      </c>
    </row>
    <row r="2203" spans="1:9" x14ac:dyDescent="0.55000000000000004">
      <c r="A2203" s="1">
        <v>72</v>
      </c>
      <c r="B2203" t="s">
        <v>609</v>
      </c>
      <c r="C2203" s="1" t="s">
        <v>4</v>
      </c>
      <c r="D2203" s="1">
        <v>5</v>
      </c>
      <c r="E2203" s="1" t="s">
        <v>89</v>
      </c>
      <c r="F2203">
        <v>6</v>
      </c>
      <c r="G2203" t="str">
        <f>+VLOOKUP(bloque3_2[[#This Row],[niño]],BD.niños[[Código]:[sexo]],6,FALSE)</f>
        <v>9 y 10</v>
      </c>
      <c r="H2203" t="str">
        <f>+VLOOKUP(bloque3_2[[#This Row],[niño]],BD.niños[[Código]:[sexo]],7,FALSE)</f>
        <v>F</v>
      </c>
      <c r="I2203" s="1">
        <v>3</v>
      </c>
    </row>
    <row r="2204" spans="1:9" x14ac:dyDescent="0.55000000000000004">
      <c r="A2204" s="1">
        <v>72</v>
      </c>
      <c r="B2204" t="s">
        <v>609</v>
      </c>
      <c r="C2204" s="1" t="s">
        <v>4</v>
      </c>
      <c r="D2204" s="1">
        <v>5</v>
      </c>
      <c r="E2204" s="1" t="s">
        <v>93</v>
      </c>
      <c r="F2204">
        <v>3</v>
      </c>
      <c r="G2204" t="str">
        <f>+VLOOKUP(bloque3_2[[#This Row],[niño]],BD.niños[[Código]:[sexo]],6,FALSE)</f>
        <v>9 y 10</v>
      </c>
      <c r="H2204" t="str">
        <f>+VLOOKUP(bloque3_2[[#This Row],[niño]],BD.niños[[Código]:[sexo]],7,FALSE)</f>
        <v>F</v>
      </c>
      <c r="I2204" s="1">
        <v>3</v>
      </c>
    </row>
    <row r="2205" spans="1:9" x14ac:dyDescent="0.55000000000000004">
      <c r="A2205" s="1">
        <v>72</v>
      </c>
      <c r="B2205" t="s">
        <v>609</v>
      </c>
      <c r="C2205" s="1" t="s">
        <v>4</v>
      </c>
      <c r="D2205" s="1">
        <v>5</v>
      </c>
      <c r="E2205" s="1" t="s">
        <v>97</v>
      </c>
      <c r="F2205">
        <v>7</v>
      </c>
      <c r="G2205" t="str">
        <f>+VLOOKUP(bloque3_2[[#This Row],[niño]],BD.niños[[Código]:[sexo]],6,FALSE)</f>
        <v>9 y 10</v>
      </c>
      <c r="H2205" t="str">
        <f>+VLOOKUP(bloque3_2[[#This Row],[niño]],BD.niños[[Código]:[sexo]],7,FALSE)</f>
        <v>F</v>
      </c>
      <c r="I2205" s="1">
        <v>3</v>
      </c>
    </row>
    <row r="2206" spans="1:9" x14ac:dyDescent="0.55000000000000004">
      <c r="A2206" s="1">
        <v>72</v>
      </c>
      <c r="B2206" t="s">
        <v>609</v>
      </c>
      <c r="C2206" s="1" t="s">
        <v>4</v>
      </c>
      <c r="D2206" s="1">
        <v>5</v>
      </c>
      <c r="E2206" s="1" t="s">
        <v>101</v>
      </c>
      <c r="F2206">
        <v>5</v>
      </c>
      <c r="G2206" t="str">
        <f>+VLOOKUP(bloque3_2[[#This Row],[niño]],BD.niños[[Código]:[sexo]],6,FALSE)</f>
        <v>9 y 10</v>
      </c>
      <c r="H2206" t="str">
        <f>+VLOOKUP(bloque3_2[[#This Row],[niño]],BD.niños[[Código]:[sexo]],7,FALSE)</f>
        <v>F</v>
      </c>
      <c r="I2206" s="1">
        <v>3</v>
      </c>
    </row>
    <row r="2207" spans="1:9" x14ac:dyDescent="0.55000000000000004">
      <c r="A2207" s="1">
        <v>72</v>
      </c>
      <c r="B2207" t="s">
        <v>609</v>
      </c>
      <c r="C2207" s="1" t="s">
        <v>4</v>
      </c>
      <c r="D2207" s="1">
        <v>5</v>
      </c>
      <c r="E2207" s="1" t="s">
        <v>150</v>
      </c>
      <c r="F2207">
        <v>1</v>
      </c>
      <c r="G2207" t="str">
        <f>+VLOOKUP(bloque3_2[[#This Row],[niño]],BD.niños[[Código]:[sexo]],6,FALSE)</f>
        <v>5 y 6</v>
      </c>
      <c r="H2207" t="str">
        <f>+VLOOKUP(bloque3_2[[#This Row],[niño]],BD.niños[[Código]:[sexo]],7,FALSE)</f>
        <v>F</v>
      </c>
      <c r="I2207" s="1">
        <v>3</v>
      </c>
    </row>
    <row r="2208" spans="1:9" x14ac:dyDescent="0.55000000000000004">
      <c r="A2208" s="1">
        <v>72</v>
      </c>
      <c r="B2208" t="s">
        <v>609</v>
      </c>
      <c r="C2208" s="1" t="s">
        <v>4</v>
      </c>
      <c r="D2208" s="1">
        <v>5</v>
      </c>
      <c r="E2208" s="1" t="s">
        <v>153</v>
      </c>
      <c r="F2208">
        <v>5</v>
      </c>
      <c r="G2208" t="str">
        <f>+VLOOKUP(bloque3_2[[#This Row],[niño]],BD.niños[[Código]:[sexo]],6,FALSE)</f>
        <v>7 y 8</v>
      </c>
      <c r="H2208" t="str">
        <f>+VLOOKUP(bloque3_2[[#This Row],[niño]],BD.niños[[Código]:[sexo]],7,FALSE)</f>
        <v>M</v>
      </c>
      <c r="I2208" s="1">
        <v>3</v>
      </c>
    </row>
    <row r="2209" spans="1:9" x14ac:dyDescent="0.55000000000000004">
      <c r="A2209" s="1">
        <v>72</v>
      </c>
      <c r="B2209" t="s">
        <v>609</v>
      </c>
      <c r="C2209" s="1" t="s">
        <v>4</v>
      </c>
      <c r="D2209" s="1">
        <v>5</v>
      </c>
      <c r="E2209" s="1" t="s">
        <v>157</v>
      </c>
      <c r="F2209">
        <v>3</v>
      </c>
      <c r="G2209" t="str">
        <f>+VLOOKUP(bloque3_2[[#This Row],[niño]],BD.niños[[Código]:[sexo]],6,FALSE)</f>
        <v>7 y 8</v>
      </c>
      <c r="H2209" t="str">
        <f>+VLOOKUP(bloque3_2[[#This Row],[niño]],BD.niños[[Código]:[sexo]],7,FALSE)</f>
        <v>M</v>
      </c>
      <c r="I2209" s="1">
        <v>3</v>
      </c>
    </row>
    <row r="2210" spans="1:9" x14ac:dyDescent="0.55000000000000004">
      <c r="A2210" s="1">
        <v>72</v>
      </c>
      <c r="B2210" t="s">
        <v>609</v>
      </c>
      <c r="C2210" s="1" t="s">
        <v>4</v>
      </c>
      <c r="D2210" s="1">
        <v>5</v>
      </c>
      <c r="E2210" s="1" t="s">
        <v>164</v>
      </c>
      <c r="F2210">
        <v>5</v>
      </c>
      <c r="G2210" t="str">
        <f>+VLOOKUP(bloque3_2[[#This Row],[niño]],BD.niños[[Código]:[sexo]],6,FALSE)</f>
        <v>5 y 6</v>
      </c>
      <c r="H2210" t="str">
        <f>+VLOOKUP(bloque3_2[[#This Row],[niño]],BD.niños[[Código]:[sexo]],7,FALSE)</f>
        <v>M</v>
      </c>
      <c r="I2210" s="1">
        <v>3</v>
      </c>
    </row>
    <row r="2211" spans="1:9" x14ac:dyDescent="0.55000000000000004">
      <c r="A2211" s="1">
        <v>72</v>
      </c>
      <c r="B2211" t="s">
        <v>609</v>
      </c>
      <c r="C2211" s="1" t="s">
        <v>4</v>
      </c>
      <c r="D2211" s="1">
        <v>5</v>
      </c>
      <c r="E2211" s="1" t="s">
        <v>165</v>
      </c>
      <c r="F2211">
        <v>6</v>
      </c>
      <c r="G2211" t="str">
        <f>+VLOOKUP(bloque3_2[[#This Row],[niño]],BD.niños[[Código]:[sexo]],6,FALSE)</f>
        <v>5 y 6</v>
      </c>
      <c r="H2211" t="str">
        <f>+VLOOKUP(bloque3_2[[#This Row],[niño]],BD.niños[[Código]:[sexo]],7,FALSE)</f>
        <v>M</v>
      </c>
      <c r="I2211" s="1">
        <v>3</v>
      </c>
    </row>
    <row r="2212" spans="1:9" x14ac:dyDescent="0.55000000000000004">
      <c r="A2212" s="1">
        <v>72</v>
      </c>
      <c r="B2212" t="s">
        <v>609</v>
      </c>
      <c r="C2212" s="1" t="s">
        <v>4</v>
      </c>
      <c r="D2212" s="1">
        <v>5</v>
      </c>
      <c r="E2212" s="1" t="s">
        <v>168</v>
      </c>
      <c r="F2212">
        <v>5</v>
      </c>
      <c r="G2212" t="str">
        <f>+VLOOKUP(bloque3_2[[#This Row],[niño]],BD.niños[[Código]:[sexo]],6,FALSE)</f>
        <v>7 y 8</v>
      </c>
      <c r="H2212" t="str">
        <f>+VLOOKUP(bloque3_2[[#This Row],[niño]],BD.niños[[Código]:[sexo]],7,FALSE)</f>
        <v>F</v>
      </c>
      <c r="I2212" s="1">
        <v>3</v>
      </c>
    </row>
    <row r="2213" spans="1:9" x14ac:dyDescent="0.55000000000000004">
      <c r="A2213" s="1">
        <v>72</v>
      </c>
      <c r="B2213" t="s">
        <v>609</v>
      </c>
      <c r="C2213" s="1" t="s">
        <v>4</v>
      </c>
      <c r="D2213" s="1">
        <v>5</v>
      </c>
      <c r="E2213" s="1" t="s">
        <v>172</v>
      </c>
      <c r="F2213">
        <v>5</v>
      </c>
      <c r="G2213" t="str">
        <f>+VLOOKUP(bloque3_2[[#This Row],[niño]],BD.niños[[Código]:[sexo]],6,FALSE)</f>
        <v>7 y 8</v>
      </c>
      <c r="H2213" t="str">
        <f>+VLOOKUP(bloque3_2[[#This Row],[niño]],BD.niños[[Código]:[sexo]],7,FALSE)</f>
        <v>F</v>
      </c>
      <c r="I2213" s="1">
        <v>3</v>
      </c>
    </row>
    <row r="2214" spans="1:9" x14ac:dyDescent="0.55000000000000004">
      <c r="A2214" s="1">
        <v>72</v>
      </c>
      <c r="B2214" t="s">
        <v>609</v>
      </c>
      <c r="C2214" s="1" t="s">
        <v>4</v>
      </c>
      <c r="D2214" s="1">
        <v>5</v>
      </c>
      <c r="E2214" s="1" t="s">
        <v>176</v>
      </c>
      <c r="F2214">
        <v>5</v>
      </c>
      <c r="G2214" t="str">
        <f>+VLOOKUP(bloque3_2[[#This Row],[niño]],BD.niños[[Código]:[sexo]],6,FALSE)</f>
        <v>5 y 6</v>
      </c>
      <c r="H2214" t="str">
        <f>+VLOOKUP(bloque3_2[[#This Row],[niño]],BD.niños[[Código]:[sexo]],7,FALSE)</f>
        <v>F</v>
      </c>
      <c r="I2214" s="1">
        <v>3</v>
      </c>
    </row>
    <row r="2215" spans="1:9" x14ac:dyDescent="0.55000000000000004">
      <c r="A2215" s="1">
        <v>72</v>
      </c>
      <c r="B2215" t="s">
        <v>609</v>
      </c>
      <c r="C2215" s="1" t="s">
        <v>4</v>
      </c>
      <c r="D2215" s="1">
        <v>5</v>
      </c>
      <c r="E2215" s="1" t="s">
        <v>180</v>
      </c>
      <c r="F2215">
        <v>1</v>
      </c>
      <c r="G2215" t="str">
        <f>+VLOOKUP(bloque3_2[[#This Row],[niño]],BD.niños[[Código]:[sexo]],6,FALSE)</f>
        <v>7 y 8</v>
      </c>
      <c r="H2215" t="str">
        <f>+VLOOKUP(bloque3_2[[#This Row],[niño]],BD.niños[[Código]:[sexo]],7,FALSE)</f>
        <v>F</v>
      </c>
      <c r="I2215" s="1">
        <v>3</v>
      </c>
    </row>
    <row r="2216" spans="1:9" x14ac:dyDescent="0.55000000000000004">
      <c r="A2216" s="1">
        <v>72</v>
      </c>
      <c r="B2216" t="s">
        <v>609</v>
      </c>
      <c r="C2216" s="1" t="s">
        <v>4</v>
      </c>
      <c r="D2216" s="1">
        <v>5</v>
      </c>
      <c r="E2216" s="1" t="s">
        <v>234</v>
      </c>
      <c r="F2216">
        <v>5</v>
      </c>
      <c r="G2216" t="str">
        <f>+VLOOKUP(bloque3_2[[#This Row],[niño]],BD.niños[[Código]:[sexo]],6,FALSE)</f>
        <v>9 y 10</v>
      </c>
      <c r="H2216" t="str">
        <f>+VLOOKUP(bloque3_2[[#This Row],[niño]],BD.niños[[Código]:[sexo]],7,FALSE)</f>
        <v>M</v>
      </c>
      <c r="I2216" s="1">
        <v>3</v>
      </c>
    </row>
    <row r="2217" spans="1:9" x14ac:dyDescent="0.55000000000000004">
      <c r="A2217" s="1">
        <v>72</v>
      </c>
      <c r="B2217" t="s">
        <v>609</v>
      </c>
      <c r="C2217" s="1" t="s">
        <v>4</v>
      </c>
      <c r="D2217" s="1">
        <v>5</v>
      </c>
      <c r="E2217" s="1" t="s">
        <v>238</v>
      </c>
      <c r="F2217">
        <v>5</v>
      </c>
      <c r="G2217" t="str">
        <f>+VLOOKUP(bloque3_2[[#This Row],[niño]],BD.niños[[Código]:[sexo]],6,FALSE)</f>
        <v>9 y 10</v>
      </c>
      <c r="H2217" t="str">
        <f>+VLOOKUP(bloque3_2[[#This Row],[niño]],BD.niños[[Código]:[sexo]],7,FALSE)</f>
        <v>M</v>
      </c>
      <c r="I2217" s="1">
        <v>3</v>
      </c>
    </row>
    <row r="2218" spans="1:9" x14ac:dyDescent="0.55000000000000004">
      <c r="A2218" s="1">
        <v>72</v>
      </c>
      <c r="B2218" t="s">
        <v>609</v>
      </c>
      <c r="C2218" s="1" t="s">
        <v>4</v>
      </c>
      <c r="D2218" s="1">
        <v>5</v>
      </c>
      <c r="E2218" s="1" t="s">
        <v>241</v>
      </c>
      <c r="F2218">
        <v>6</v>
      </c>
      <c r="G2218" t="str">
        <f>+VLOOKUP(bloque3_2[[#This Row],[niño]],BD.niños[[Código]:[sexo]],6,FALSE)</f>
        <v>9 y 10</v>
      </c>
      <c r="H2218" t="str">
        <f>+VLOOKUP(bloque3_2[[#This Row],[niño]],BD.niños[[Código]:[sexo]],7,FALSE)</f>
        <v>F</v>
      </c>
      <c r="I2218" s="1">
        <v>3</v>
      </c>
    </row>
    <row r="2219" spans="1:9" x14ac:dyDescent="0.55000000000000004">
      <c r="A2219" s="1">
        <v>72</v>
      </c>
      <c r="B2219" t="s">
        <v>609</v>
      </c>
      <c r="C2219" s="1" t="s">
        <v>4</v>
      </c>
      <c r="D2219" s="1">
        <v>5</v>
      </c>
      <c r="E2219" s="1" t="s">
        <v>245</v>
      </c>
      <c r="F2219">
        <v>5</v>
      </c>
      <c r="G2219" t="str">
        <f>+VLOOKUP(bloque3_2[[#This Row],[niño]],BD.niños[[Código]:[sexo]],6,FALSE)</f>
        <v>7 y 8</v>
      </c>
      <c r="H2219" t="str">
        <f>+VLOOKUP(bloque3_2[[#This Row],[niño]],BD.niños[[Código]:[sexo]],7,FALSE)</f>
        <v>M</v>
      </c>
      <c r="I2219" s="1">
        <v>3</v>
      </c>
    </row>
    <row r="2220" spans="1:9" x14ac:dyDescent="0.55000000000000004">
      <c r="A2220" s="1">
        <v>72</v>
      </c>
      <c r="B2220" t="s">
        <v>609</v>
      </c>
      <c r="C2220" s="1" t="s">
        <v>4</v>
      </c>
      <c r="D2220" s="1">
        <v>5</v>
      </c>
      <c r="E2220" s="1" t="s">
        <v>249</v>
      </c>
      <c r="F2220">
        <v>7</v>
      </c>
      <c r="G2220" t="str">
        <f>+VLOOKUP(bloque3_2[[#This Row],[niño]],BD.niños[[Código]:[sexo]],6,FALSE)</f>
        <v>5 y 6</v>
      </c>
      <c r="H2220" t="str">
        <f>+VLOOKUP(bloque3_2[[#This Row],[niño]],BD.niños[[Código]:[sexo]],7,FALSE)</f>
        <v>M</v>
      </c>
      <c r="I2220" s="1">
        <v>3</v>
      </c>
    </row>
    <row r="2221" spans="1:9" x14ac:dyDescent="0.55000000000000004">
      <c r="A2221" s="1">
        <v>72</v>
      </c>
      <c r="B2221" t="s">
        <v>609</v>
      </c>
      <c r="C2221" s="1" t="s">
        <v>4</v>
      </c>
      <c r="D2221" s="1">
        <v>5</v>
      </c>
      <c r="E2221" s="1" t="s">
        <v>253</v>
      </c>
      <c r="F2221">
        <v>5</v>
      </c>
      <c r="G2221" t="str">
        <f>+VLOOKUP(bloque3_2[[#This Row],[niño]],BD.niños[[Código]:[sexo]],6,FALSE)</f>
        <v>7 y 8</v>
      </c>
      <c r="H2221" t="str">
        <f>+VLOOKUP(bloque3_2[[#This Row],[niño]],BD.niños[[Código]:[sexo]],7,FALSE)</f>
        <v>M</v>
      </c>
      <c r="I2221" s="1">
        <v>3</v>
      </c>
    </row>
    <row r="2222" spans="1:9" x14ac:dyDescent="0.55000000000000004">
      <c r="A2222" s="1">
        <v>72</v>
      </c>
      <c r="B2222" t="s">
        <v>609</v>
      </c>
      <c r="C2222" s="1" t="s">
        <v>4</v>
      </c>
      <c r="D2222" s="1">
        <v>5</v>
      </c>
      <c r="E2222" s="1" t="s">
        <v>257</v>
      </c>
      <c r="F2222">
        <v>5</v>
      </c>
      <c r="G2222" t="str">
        <f>+VLOOKUP(bloque3_2[[#This Row],[niño]],BD.niños[[Código]:[sexo]],6,FALSE)</f>
        <v>7 y 8</v>
      </c>
      <c r="H2222" t="str">
        <f>+VLOOKUP(bloque3_2[[#This Row],[niño]],BD.niños[[Código]:[sexo]],7,FALSE)</f>
        <v>M</v>
      </c>
      <c r="I2222" s="1">
        <v>3</v>
      </c>
    </row>
    <row r="2223" spans="1:9" x14ac:dyDescent="0.55000000000000004">
      <c r="A2223" s="1">
        <v>72</v>
      </c>
      <c r="B2223" t="s">
        <v>609</v>
      </c>
      <c r="C2223" s="1" t="s">
        <v>4</v>
      </c>
      <c r="D2223" s="1">
        <v>5</v>
      </c>
      <c r="E2223" s="1" t="s">
        <v>299</v>
      </c>
      <c r="F2223">
        <v>5</v>
      </c>
      <c r="G2223" t="str">
        <f>+VLOOKUP(bloque3_2[[#This Row],[niño]],BD.niños[[Código]:[sexo]],6,FALSE)</f>
        <v>7 y 8</v>
      </c>
      <c r="H2223" t="str">
        <f>+VLOOKUP(bloque3_2[[#This Row],[niño]],BD.niños[[Código]:[sexo]],7,FALSE)</f>
        <v>M</v>
      </c>
      <c r="I2223" s="1">
        <v>3</v>
      </c>
    </row>
    <row r="2224" spans="1:9" x14ac:dyDescent="0.55000000000000004">
      <c r="A2224" s="1">
        <v>72</v>
      </c>
      <c r="B2224" t="s">
        <v>609</v>
      </c>
      <c r="C2224" s="1" t="s">
        <v>4</v>
      </c>
      <c r="D2224" s="1">
        <v>5</v>
      </c>
      <c r="E2224" s="1" t="s">
        <v>301</v>
      </c>
      <c r="F2224">
        <v>7</v>
      </c>
      <c r="G2224" t="str">
        <f>+VLOOKUP(bloque3_2[[#This Row],[niño]],BD.niños[[Código]:[sexo]],6,FALSE)</f>
        <v>5 y 6</v>
      </c>
      <c r="H2224" t="str">
        <f>+VLOOKUP(bloque3_2[[#This Row],[niño]],BD.niños[[Código]:[sexo]],7,FALSE)</f>
        <v>M</v>
      </c>
      <c r="I2224" s="1">
        <v>3</v>
      </c>
    </row>
    <row r="2225" spans="1:9" x14ac:dyDescent="0.55000000000000004">
      <c r="A2225" s="1">
        <v>72</v>
      </c>
      <c r="B2225" t="s">
        <v>609</v>
      </c>
      <c r="C2225" s="1" t="s">
        <v>4</v>
      </c>
      <c r="D2225" s="1">
        <v>5</v>
      </c>
      <c r="E2225" s="1" t="s">
        <v>305</v>
      </c>
      <c r="F2225">
        <v>5</v>
      </c>
      <c r="G2225" t="str">
        <f>+VLOOKUP(bloque3_2[[#This Row],[niño]],BD.niños[[Código]:[sexo]],6,FALSE)</f>
        <v>7 y 8</v>
      </c>
      <c r="H2225" t="str">
        <f>+VLOOKUP(bloque3_2[[#This Row],[niño]],BD.niños[[Código]:[sexo]],7,FALSE)</f>
        <v>M</v>
      </c>
      <c r="I2225" s="1">
        <v>3</v>
      </c>
    </row>
    <row r="2226" spans="1:9" x14ac:dyDescent="0.55000000000000004">
      <c r="A2226" s="1">
        <v>72</v>
      </c>
      <c r="B2226" t="s">
        <v>609</v>
      </c>
      <c r="C2226" s="1" t="s">
        <v>4</v>
      </c>
      <c r="D2226" s="1">
        <v>5</v>
      </c>
      <c r="E2226" s="1" t="s">
        <v>308</v>
      </c>
      <c r="F2226">
        <v>5</v>
      </c>
      <c r="G2226" t="str">
        <f>+VLOOKUP(bloque3_2[[#This Row],[niño]],BD.niños[[Código]:[sexo]],6,FALSE)</f>
        <v>9 y 10</v>
      </c>
      <c r="H2226" t="str">
        <f>+VLOOKUP(bloque3_2[[#This Row],[niño]],BD.niños[[Código]:[sexo]],7,FALSE)</f>
        <v>M</v>
      </c>
      <c r="I2226" s="1">
        <v>3</v>
      </c>
    </row>
    <row r="2227" spans="1:9" x14ac:dyDescent="0.55000000000000004">
      <c r="A2227" s="1">
        <v>72</v>
      </c>
      <c r="B2227" t="s">
        <v>609</v>
      </c>
      <c r="C2227" s="1" t="s">
        <v>4</v>
      </c>
      <c r="D2227" s="1">
        <v>5</v>
      </c>
      <c r="E2227" s="1" t="s">
        <v>311</v>
      </c>
      <c r="F2227">
        <v>5</v>
      </c>
      <c r="G2227" t="str">
        <f>+VLOOKUP(bloque3_2[[#This Row],[niño]],BD.niños[[Código]:[sexo]],6,FALSE)</f>
        <v>9 y 10</v>
      </c>
      <c r="H2227" t="str">
        <f>+VLOOKUP(bloque3_2[[#This Row],[niño]],BD.niños[[Código]:[sexo]],7,FALSE)</f>
        <v>M</v>
      </c>
      <c r="I2227" s="1">
        <v>3</v>
      </c>
    </row>
    <row r="2228" spans="1:9" x14ac:dyDescent="0.55000000000000004">
      <c r="A2228" s="1">
        <v>72</v>
      </c>
      <c r="B2228" t="s">
        <v>609</v>
      </c>
      <c r="C2228" s="1" t="s">
        <v>4</v>
      </c>
      <c r="D2228" s="1">
        <v>5</v>
      </c>
      <c r="E2228" s="1" t="s">
        <v>314</v>
      </c>
      <c r="F2228">
        <v>5</v>
      </c>
      <c r="G2228" t="str">
        <f>+VLOOKUP(bloque3_2[[#This Row],[niño]],BD.niños[[Código]:[sexo]],6,FALSE)</f>
        <v>9 y 10</v>
      </c>
      <c r="H2228" t="str">
        <f>+VLOOKUP(bloque3_2[[#This Row],[niño]],BD.niños[[Código]:[sexo]],7,FALSE)</f>
        <v>M</v>
      </c>
      <c r="I2228" s="1">
        <v>3</v>
      </c>
    </row>
    <row r="2229" spans="1:9" x14ac:dyDescent="0.55000000000000004">
      <c r="A2229" s="1">
        <v>72</v>
      </c>
      <c r="B2229" t="s">
        <v>609</v>
      </c>
      <c r="C2229" s="1" t="s">
        <v>4</v>
      </c>
      <c r="D2229" s="1">
        <v>5</v>
      </c>
      <c r="E2229" s="1" t="s">
        <v>372</v>
      </c>
      <c r="F2229">
        <v>7</v>
      </c>
      <c r="G2229" t="str">
        <f>+VLOOKUP(bloque3_2[[#This Row],[niño]],BD.niños[[Código]:[sexo]],6,FALSE)</f>
        <v>9 y 10</v>
      </c>
      <c r="H2229" t="str">
        <f>+VLOOKUP(bloque3_2[[#This Row],[niño]],BD.niños[[Código]:[sexo]],7,FALSE)</f>
        <v>M</v>
      </c>
      <c r="I2229" s="1">
        <v>3</v>
      </c>
    </row>
    <row r="2230" spans="1:9" x14ac:dyDescent="0.55000000000000004">
      <c r="A2230" s="1">
        <v>72</v>
      </c>
      <c r="B2230" t="s">
        <v>609</v>
      </c>
      <c r="C2230" s="1" t="s">
        <v>4</v>
      </c>
      <c r="D2230" s="1">
        <v>5</v>
      </c>
      <c r="E2230" s="1" t="s">
        <v>337</v>
      </c>
      <c r="F2230">
        <v>5</v>
      </c>
      <c r="G2230" t="str">
        <f>+VLOOKUP(bloque3_2[[#This Row],[niño]],BD.niños[[Código]:[sexo]],6,FALSE)</f>
        <v>7 y 8</v>
      </c>
      <c r="H2230" t="str">
        <f>+VLOOKUP(bloque3_2[[#This Row],[niño]],BD.niños[[Código]:[sexo]],7,FALSE)</f>
        <v>M</v>
      </c>
      <c r="I2230" s="1">
        <v>3</v>
      </c>
    </row>
    <row r="2231" spans="1:9" x14ac:dyDescent="0.55000000000000004">
      <c r="A2231" s="1">
        <v>72</v>
      </c>
      <c r="B2231" t="s">
        <v>609</v>
      </c>
      <c r="C2231" s="1" t="s">
        <v>4</v>
      </c>
      <c r="D2231" s="1">
        <v>5</v>
      </c>
      <c r="E2231" s="1" t="s">
        <v>341</v>
      </c>
      <c r="F2231">
        <v>5</v>
      </c>
      <c r="G2231" t="str">
        <f>+VLOOKUP(bloque3_2[[#This Row],[niño]],BD.niños[[Código]:[sexo]],6,FALSE)</f>
        <v>7 y 8</v>
      </c>
      <c r="H2231" t="str">
        <f>+VLOOKUP(bloque3_2[[#This Row],[niño]],BD.niños[[Código]:[sexo]],7,FALSE)</f>
        <v>F</v>
      </c>
      <c r="I2231" s="1">
        <v>3</v>
      </c>
    </row>
    <row r="2232" spans="1:9" x14ac:dyDescent="0.55000000000000004">
      <c r="A2232" s="1">
        <v>72</v>
      </c>
      <c r="B2232" t="s">
        <v>609</v>
      </c>
      <c r="C2232" s="1" t="s">
        <v>4</v>
      </c>
      <c r="D2232" s="1">
        <v>5</v>
      </c>
      <c r="E2232" s="1" t="s">
        <v>344</v>
      </c>
      <c r="F2232">
        <v>2</v>
      </c>
      <c r="G2232" t="str">
        <f>+VLOOKUP(bloque3_2[[#This Row],[niño]],BD.niños[[Código]:[sexo]],6,FALSE)</f>
        <v>5 y 6</v>
      </c>
      <c r="H2232" t="str">
        <f>+VLOOKUP(bloque3_2[[#This Row],[niño]],BD.niños[[Código]:[sexo]],7,FALSE)</f>
        <v>F</v>
      </c>
      <c r="I2232" s="1">
        <v>3</v>
      </c>
    </row>
    <row r="2233" spans="1:9" x14ac:dyDescent="0.55000000000000004">
      <c r="A2233" s="1">
        <v>72</v>
      </c>
      <c r="B2233" t="s">
        <v>609</v>
      </c>
      <c r="C2233" s="1" t="s">
        <v>4</v>
      </c>
      <c r="D2233" s="1">
        <v>5</v>
      </c>
      <c r="E2233" s="1" t="s">
        <v>348</v>
      </c>
      <c r="F2233">
        <v>1</v>
      </c>
      <c r="G2233" t="str">
        <f>+VLOOKUP(bloque3_2[[#This Row],[niño]],BD.niños[[Código]:[sexo]],6,FALSE)</f>
        <v>5 y 6</v>
      </c>
      <c r="H2233" t="str">
        <f>+VLOOKUP(bloque3_2[[#This Row],[niño]],BD.niños[[Código]:[sexo]],7,FALSE)</f>
        <v>M</v>
      </c>
      <c r="I2233" s="1">
        <v>3</v>
      </c>
    </row>
    <row r="2234" spans="1:9" x14ac:dyDescent="0.55000000000000004">
      <c r="A2234" s="1">
        <v>73</v>
      </c>
      <c r="B2234" t="s">
        <v>610</v>
      </c>
      <c r="C2234" s="1" t="s">
        <v>2</v>
      </c>
      <c r="D2234" s="1">
        <v>1</v>
      </c>
      <c r="E2234" s="1" t="s">
        <v>89</v>
      </c>
      <c r="F2234">
        <v>1</v>
      </c>
      <c r="G2234" t="str">
        <f>+VLOOKUP(bloque3_2[[#This Row],[niño]],BD.niños[[Código]:[sexo]],6,FALSE)</f>
        <v>9 y 10</v>
      </c>
      <c r="H2234" t="str">
        <f>+VLOOKUP(bloque3_2[[#This Row],[niño]],BD.niños[[Código]:[sexo]],7,FALSE)</f>
        <v>F</v>
      </c>
      <c r="I2234" s="1">
        <v>3</v>
      </c>
    </row>
    <row r="2235" spans="1:9" x14ac:dyDescent="0.55000000000000004">
      <c r="A2235" s="1">
        <v>73</v>
      </c>
      <c r="B2235" t="s">
        <v>610</v>
      </c>
      <c r="C2235" s="1" t="s">
        <v>2</v>
      </c>
      <c r="D2235" s="1">
        <v>1</v>
      </c>
      <c r="E2235" s="1" t="s">
        <v>93</v>
      </c>
      <c r="F2235">
        <v>1</v>
      </c>
      <c r="G2235" t="str">
        <f>+VLOOKUP(bloque3_2[[#This Row],[niño]],BD.niños[[Código]:[sexo]],6,FALSE)</f>
        <v>9 y 10</v>
      </c>
      <c r="H2235" t="str">
        <f>+VLOOKUP(bloque3_2[[#This Row],[niño]],BD.niños[[Código]:[sexo]],7,FALSE)</f>
        <v>F</v>
      </c>
      <c r="I2235" s="1">
        <v>3</v>
      </c>
    </row>
    <row r="2236" spans="1:9" x14ac:dyDescent="0.55000000000000004">
      <c r="A2236" s="1">
        <v>73</v>
      </c>
      <c r="B2236" t="s">
        <v>610</v>
      </c>
      <c r="C2236" s="1" t="s">
        <v>2</v>
      </c>
      <c r="D2236" s="1">
        <v>1</v>
      </c>
      <c r="E2236" s="1" t="s">
        <v>97</v>
      </c>
      <c r="F2236">
        <v>1</v>
      </c>
      <c r="G2236" t="str">
        <f>+VLOOKUP(bloque3_2[[#This Row],[niño]],BD.niños[[Código]:[sexo]],6,FALSE)</f>
        <v>9 y 10</v>
      </c>
      <c r="H2236" t="str">
        <f>+VLOOKUP(bloque3_2[[#This Row],[niño]],BD.niños[[Código]:[sexo]],7,FALSE)</f>
        <v>F</v>
      </c>
      <c r="I2236" s="1">
        <v>3</v>
      </c>
    </row>
    <row r="2237" spans="1:9" x14ac:dyDescent="0.55000000000000004">
      <c r="A2237" s="1">
        <v>73</v>
      </c>
      <c r="B2237" t="s">
        <v>610</v>
      </c>
      <c r="C2237" s="1" t="s">
        <v>2</v>
      </c>
      <c r="D2237" s="1">
        <v>1</v>
      </c>
      <c r="E2237" s="1" t="s">
        <v>101</v>
      </c>
      <c r="F2237">
        <v>1</v>
      </c>
      <c r="G2237" t="str">
        <f>+VLOOKUP(bloque3_2[[#This Row],[niño]],BD.niños[[Código]:[sexo]],6,FALSE)</f>
        <v>9 y 10</v>
      </c>
      <c r="H2237" t="str">
        <f>+VLOOKUP(bloque3_2[[#This Row],[niño]],BD.niños[[Código]:[sexo]],7,FALSE)</f>
        <v>F</v>
      </c>
      <c r="I2237" s="1">
        <v>3</v>
      </c>
    </row>
    <row r="2238" spans="1:9" x14ac:dyDescent="0.55000000000000004">
      <c r="A2238" s="1">
        <v>73</v>
      </c>
      <c r="B2238" t="s">
        <v>610</v>
      </c>
      <c r="C2238" s="1" t="s">
        <v>2</v>
      </c>
      <c r="D2238" s="1">
        <v>1</v>
      </c>
      <c r="E2238" s="1" t="s">
        <v>150</v>
      </c>
      <c r="F2238">
        <v>1</v>
      </c>
      <c r="G2238" t="str">
        <f>+VLOOKUP(bloque3_2[[#This Row],[niño]],BD.niños[[Código]:[sexo]],6,FALSE)</f>
        <v>5 y 6</v>
      </c>
      <c r="H2238" t="str">
        <f>+VLOOKUP(bloque3_2[[#This Row],[niño]],BD.niños[[Código]:[sexo]],7,FALSE)</f>
        <v>F</v>
      </c>
      <c r="I2238" s="1">
        <v>3</v>
      </c>
    </row>
    <row r="2239" spans="1:9" x14ac:dyDescent="0.55000000000000004">
      <c r="A2239" s="1">
        <v>73</v>
      </c>
      <c r="B2239" t="s">
        <v>610</v>
      </c>
      <c r="C2239" s="1" t="s">
        <v>2</v>
      </c>
      <c r="D2239" s="1">
        <v>1</v>
      </c>
      <c r="E2239" s="1" t="s">
        <v>153</v>
      </c>
      <c r="F2239">
        <v>1</v>
      </c>
      <c r="G2239" t="str">
        <f>+VLOOKUP(bloque3_2[[#This Row],[niño]],BD.niños[[Código]:[sexo]],6,FALSE)</f>
        <v>7 y 8</v>
      </c>
      <c r="H2239" t="str">
        <f>+VLOOKUP(bloque3_2[[#This Row],[niño]],BD.niños[[Código]:[sexo]],7,FALSE)</f>
        <v>M</v>
      </c>
      <c r="I2239" s="1">
        <v>3</v>
      </c>
    </row>
    <row r="2240" spans="1:9" x14ac:dyDescent="0.55000000000000004">
      <c r="A2240" s="1">
        <v>73</v>
      </c>
      <c r="B2240" t="s">
        <v>610</v>
      </c>
      <c r="C2240" s="1" t="s">
        <v>2</v>
      </c>
      <c r="D2240" s="1">
        <v>1</v>
      </c>
      <c r="E2240" s="1" t="s">
        <v>157</v>
      </c>
      <c r="F2240">
        <v>1</v>
      </c>
      <c r="G2240" t="str">
        <f>+VLOOKUP(bloque3_2[[#This Row],[niño]],BD.niños[[Código]:[sexo]],6,FALSE)</f>
        <v>7 y 8</v>
      </c>
      <c r="H2240" t="str">
        <f>+VLOOKUP(bloque3_2[[#This Row],[niño]],BD.niños[[Código]:[sexo]],7,FALSE)</f>
        <v>M</v>
      </c>
      <c r="I2240" s="1">
        <v>3</v>
      </c>
    </row>
    <row r="2241" spans="1:9" x14ac:dyDescent="0.55000000000000004">
      <c r="A2241" s="1">
        <v>73</v>
      </c>
      <c r="B2241" t="s">
        <v>610</v>
      </c>
      <c r="C2241" s="1" t="s">
        <v>2</v>
      </c>
      <c r="D2241" s="1">
        <v>1</v>
      </c>
      <c r="E2241" s="1" t="s">
        <v>164</v>
      </c>
      <c r="F2241">
        <v>1</v>
      </c>
      <c r="G2241" t="str">
        <f>+VLOOKUP(bloque3_2[[#This Row],[niño]],BD.niños[[Código]:[sexo]],6,FALSE)</f>
        <v>5 y 6</v>
      </c>
      <c r="H2241" t="str">
        <f>+VLOOKUP(bloque3_2[[#This Row],[niño]],BD.niños[[Código]:[sexo]],7,FALSE)</f>
        <v>M</v>
      </c>
      <c r="I2241" s="1">
        <v>3</v>
      </c>
    </row>
    <row r="2242" spans="1:9" x14ac:dyDescent="0.55000000000000004">
      <c r="A2242" s="1">
        <v>73</v>
      </c>
      <c r="B2242" t="s">
        <v>610</v>
      </c>
      <c r="C2242" s="1" t="s">
        <v>2</v>
      </c>
      <c r="D2242" s="1">
        <v>1</v>
      </c>
      <c r="E2242" s="1" t="s">
        <v>165</v>
      </c>
      <c r="F2242">
        <v>1</v>
      </c>
      <c r="G2242" t="str">
        <f>+VLOOKUP(bloque3_2[[#This Row],[niño]],BD.niños[[Código]:[sexo]],6,FALSE)</f>
        <v>5 y 6</v>
      </c>
      <c r="H2242" t="str">
        <f>+VLOOKUP(bloque3_2[[#This Row],[niño]],BD.niños[[Código]:[sexo]],7,FALSE)</f>
        <v>M</v>
      </c>
      <c r="I2242" s="1">
        <v>3</v>
      </c>
    </row>
    <row r="2243" spans="1:9" x14ac:dyDescent="0.55000000000000004">
      <c r="A2243" s="1">
        <v>73</v>
      </c>
      <c r="B2243" t="s">
        <v>610</v>
      </c>
      <c r="C2243" s="1" t="s">
        <v>2</v>
      </c>
      <c r="D2243" s="1">
        <v>1</v>
      </c>
      <c r="E2243" s="1" t="s">
        <v>168</v>
      </c>
      <c r="F2243">
        <v>5</v>
      </c>
      <c r="G2243" t="str">
        <f>+VLOOKUP(bloque3_2[[#This Row],[niño]],BD.niños[[Código]:[sexo]],6,FALSE)</f>
        <v>7 y 8</v>
      </c>
      <c r="H2243" t="str">
        <f>+VLOOKUP(bloque3_2[[#This Row],[niño]],BD.niños[[Código]:[sexo]],7,FALSE)</f>
        <v>F</v>
      </c>
      <c r="I2243" s="1">
        <v>3</v>
      </c>
    </row>
    <row r="2244" spans="1:9" x14ac:dyDescent="0.55000000000000004">
      <c r="A2244" s="1">
        <v>73</v>
      </c>
      <c r="B2244" t="s">
        <v>610</v>
      </c>
      <c r="C2244" s="1" t="s">
        <v>2</v>
      </c>
      <c r="D2244" s="1">
        <v>1</v>
      </c>
      <c r="E2244" s="1" t="s">
        <v>172</v>
      </c>
      <c r="F2244">
        <v>1</v>
      </c>
      <c r="G2244" t="str">
        <f>+VLOOKUP(bloque3_2[[#This Row],[niño]],BD.niños[[Código]:[sexo]],6,FALSE)</f>
        <v>7 y 8</v>
      </c>
      <c r="H2244" t="str">
        <f>+VLOOKUP(bloque3_2[[#This Row],[niño]],BD.niños[[Código]:[sexo]],7,FALSE)</f>
        <v>F</v>
      </c>
      <c r="I2244" s="1">
        <v>3</v>
      </c>
    </row>
    <row r="2245" spans="1:9" x14ac:dyDescent="0.55000000000000004">
      <c r="A2245" s="1">
        <v>73</v>
      </c>
      <c r="B2245" t="s">
        <v>610</v>
      </c>
      <c r="C2245" s="1" t="s">
        <v>2</v>
      </c>
      <c r="D2245" s="1">
        <v>1</v>
      </c>
      <c r="E2245" s="1" t="s">
        <v>176</v>
      </c>
      <c r="F2245">
        <v>1</v>
      </c>
      <c r="G2245" t="str">
        <f>+VLOOKUP(bloque3_2[[#This Row],[niño]],BD.niños[[Código]:[sexo]],6,FALSE)</f>
        <v>5 y 6</v>
      </c>
      <c r="H2245" t="str">
        <f>+VLOOKUP(bloque3_2[[#This Row],[niño]],BD.niños[[Código]:[sexo]],7,FALSE)</f>
        <v>F</v>
      </c>
      <c r="I2245" s="1">
        <v>3</v>
      </c>
    </row>
    <row r="2246" spans="1:9" x14ac:dyDescent="0.55000000000000004">
      <c r="A2246" s="1">
        <v>73</v>
      </c>
      <c r="B2246" t="s">
        <v>610</v>
      </c>
      <c r="C2246" s="1" t="s">
        <v>2</v>
      </c>
      <c r="D2246" s="1">
        <v>1</v>
      </c>
      <c r="E2246" s="1" t="s">
        <v>180</v>
      </c>
      <c r="F2246">
        <v>1</v>
      </c>
      <c r="G2246" t="str">
        <f>+VLOOKUP(bloque3_2[[#This Row],[niño]],BD.niños[[Código]:[sexo]],6,FALSE)</f>
        <v>7 y 8</v>
      </c>
      <c r="H2246" t="str">
        <f>+VLOOKUP(bloque3_2[[#This Row],[niño]],BD.niños[[Código]:[sexo]],7,FALSE)</f>
        <v>F</v>
      </c>
      <c r="I2246" s="1">
        <v>3</v>
      </c>
    </row>
    <row r="2247" spans="1:9" x14ac:dyDescent="0.55000000000000004">
      <c r="A2247" s="1">
        <v>73</v>
      </c>
      <c r="B2247" t="s">
        <v>610</v>
      </c>
      <c r="C2247" s="1" t="s">
        <v>2</v>
      </c>
      <c r="D2247" s="1">
        <v>1</v>
      </c>
      <c r="E2247" s="1" t="s">
        <v>234</v>
      </c>
      <c r="F2247">
        <v>1</v>
      </c>
      <c r="G2247" t="str">
        <f>+VLOOKUP(bloque3_2[[#This Row],[niño]],BD.niños[[Código]:[sexo]],6,FALSE)</f>
        <v>9 y 10</v>
      </c>
      <c r="H2247" t="str">
        <f>+VLOOKUP(bloque3_2[[#This Row],[niño]],BD.niños[[Código]:[sexo]],7,FALSE)</f>
        <v>M</v>
      </c>
      <c r="I2247" s="1">
        <v>3</v>
      </c>
    </row>
    <row r="2248" spans="1:9" x14ac:dyDescent="0.55000000000000004">
      <c r="A2248" s="1">
        <v>73</v>
      </c>
      <c r="B2248" t="s">
        <v>610</v>
      </c>
      <c r="C2248" s="1" t="s">
        <v>2</v>
      </c>
      <c r="D2248" s="1">
        <v>1</v>
      </c>
      <c r="E2248" s="1" t="s">
        <v>238</v>
      </c>
      <c r="F2248">
        <v>1</v>
      </c>
      <c r="G2248" t="str">
        <f>+VLOOKUP(bloque3_2[[#This Row],[niño]],BD.niños[[Código]:[sexo]],6,FALSE)</f>
        <v>9 y 10</v>
      </c>
      <c r="H2248" t="str">
        <f>+VLOOKUP(bloque3_2[[#This Row],[niño]],BD.niños[[Código]:[sexo]],7,FALSE)</f>
        <v>M</v>
      </c>
      <c r="I2248" s="1">
        <v>3</v>
      </c>
    </row>
    <row r="2249" spans="1:9" x14ac:dyDescent="0.55000000000000004">
      <c r="A2249" s="1">
        <v>73</v>
      </c>
      <c r="B2249" t="s">
        <v>610</v>
      </c>
      <c r="C2249" s="1" t="s">
        <v>2</v>
      </c>
      <c r="D2249" s="1">
        <v>1</v>
      </c>
      <c r="E2249" s="1" t="s">
        <v>241</v>
      </c>
      <c r="F2249">
        <v>1</v>
      </c>
      <c r="G2249" t="str">
        <f>+VLOOKUP(bloque3_2[[#This Row],[niño]],BD.niños[[Código]:[sexo]],6,FALSE)</f>
        <v>9 y 10</v>
      </c>
      <c r="H2249" t="str">
        <f>+VLOOKUP(bloque3_2[[#This Row],[niño]],BD.niños[[Código]:[sexo]],7,FALSE)</f>
        <v>F</v>
      </c>
      <c r="I2249" s="1">
        <v>3</v>
      </c>
    </row>
    <row r="2250" spans="1:9" x14ac:dyDescent="0.55000000000000004">
      <c r="A2250" s="1">
        <v>73</v>
      </c>
      <c r="B2250" t="s">
        <v>610</v>
      </c>
      <c r="C2250" s="1" t="s">
        <v>2</v>
      </c>
      <c r="D2250" s="1">
        <v>1</v>
      </c>
      <c r="E2250" s="1" t="s">
        <v>245</v>
      </c>
      <c r="F2250">
        <v>1</v>
      </c>
      <c r="G2250" t="str">
        <f>+VLOOKUP(bloque3_2[[#This Row],[niño]],BD.niños[[Código]:[sexo]],6,FALSE)</f>
        <v>7 y 8</v>
      </c>
      <c r="H2250" t="str">
        <f>+VLOOKUP(bloque3_2[[#This Row],[niño]],BD.niños[[Código]:[sexo]],7,FALSE)</f>
        <v>M</v>
      </c>
      <c r="I2250" s="1">
        <v>3</v>
      </c>
    </row>
    <row r="2251" spans="1:9" x14ac:dyDescent="0.55000000000000004">
      <c r="A2251" s="1">
        <v>73</v>
      </c>
      <c r="B2251" t="s">
        <v>610</v>
      </c>
      <c r="C2251" s="1" t="s">
        <v>2</v>
      </c>
      <c r="D2251" s="1">
        <v>1</v>
      </c>
      <c r="E2251" s="1" t="s">
        <v>249</v>
      </c>
      <c r="F2251">
        <v>1</v>
      </c>
      <c r="G2251" t="str">
        <f>+VLOOKUP(bloque3_2[[#This Row],[niño]],BD.niños[[Código]:[sexo]],6,FALSE)</f>
        <v>5 y 6</v>
      </c>
      <c r="H2251" t="str">
        <f>+VLOOKUP(bloque3_2[[#This Row],[niño]],BD.niños[[Código]:[sexo]],7,FALSE)</f>
        <v>M</v>
      </c>
      <c r="I2251" s="1">
        <v>3</v>
      </c>
    </row>
    <row r="2252" spans="1:9" x14ac:dyDescent="0.55000000000000004">
      <c r="A2252" s="1">
        <v>73</v>
      </c>
      <c r="B2252" t="s">
        <v>610</v>
      </c>
      <c r="C2252" s="1" t="s">
        <v>2</v>
      </c>
      <c r="D2252" s="1">
        <v>1</v>
      </c>
      <c r="E2252" s="1" t="s">
        <v>253</v>
      </c>
      <c r="F2252">
        <v>3</v>
      </c>
      <c r="G2252" t="str">
        <f>+VLOOKUP(bloque3_2[[#This Row],[niño]],BD.niños[[Código]:[sexo]],6,FALSE)</f>
        <v>7 y 8</v>
      </c>
      <c r="H2252" t="str">
        <f>+VLOOKUP(bloque3_2[[#This Row],[niño]],BD.niños[[Código]:[sexo]],7,FALSE)</f>
        <v>M</v>
      </c>
      <c r="I2252" s="1">
        <v>3</v>
      </c>
    </row>
    <row r="2253" spans="1:9" x14ac:dyDescent="0.55000000000000004">
      <c r="A2253" s="1">
        <v>73</v>
      </c>
      <c r="B2253" t="s">
        <v>610</v>
      </c>
      <c r="C2253" s="1" t="s">
        <v>2</v>
      </c>
      <c r="D2253" s="1">
        <v>1</v>
      </c>
      <c r="E2253" s="1" t="s">
        <v>257</v>
      </c>
      <c r="F2253">
        <v>1</v>
      </c>
      <c r="G2253" t="str">
        <f>+VLOOKUP(bloque3_2[[#This Row],[niño]],BD.niños[[Código]:[sexo]],6,FALSE)</f>
        <v>7 y 8</v>
      </c>
      <c r="H2253" t="str">
        <f>+VLOOKUP(bloque3_2[[#This Row],[niño]],BD.niños[[Código]:[sexo]],7,FALSE)</f>
        <v>M</v>
      </c>
      <c r="I2253" s="1">
        <v>3</v>
      </c>
    </row>
    <row r="2254" spans="1:9" x14ac:dyDescent="0.55000000000000004">
      <c r="A2254" s="1">
        <v>73</v>
      </c>
      <c r="B2254" t="s">
        <v>610</v>
      </c>
      <c r="C2254" s="1" t="s">
        <v>2</v>
      </c>
      <c r="D2254" s="1">
        <v>1</v>
      </c>
      <c r="E2254" s="1" t="s">
        <v>299</v>
      </c>
      <c r="F2254">
        <v>1</v>
      </c>
      <c r="G2254" t="str">
        <f>+VLOOKUP(bloque3_2[[#This Row],[niño]],BD.niños[[Código]:[sexo]],6,FALSE)</f>
        <v>7 y 8</v>
      </c>
      <c r="H2254" t="str">
        <f>+VLOOKUP(bloque3_2[[#This Row],[niño]],BD.niños[[Código]:[sexo]],7,FALSE)</f>
        <v>M</v>
      </c>
      <c r="I2254" s="1">
        <v>3</v>
      </c>
    </row>
    <row r="2255" spans="1:9" x14ac:dyDescent="0.55000000000000004">
      <c r="A2255" s="1">
        <v>73</v>
      </c>
      <c r="B2255" t="s">
        <v>610</v>
      </c>
      <c r="C2255" s="1" t="s">
        <v>2</v>
      </c>
      <c r="D2255" s="1">
        <v>1</v>
      </c>
      <c r="E2255" s="1" t="s">
        <v>301</v>
      </c>
      <c r="F2255">
        <v>1</v>
      </c>
      <c r="G2255" t="str">
        <f>+VLOOKUP(bloque3_2[[#This Row],[niño]],BD.niños[[Código]:[sexo]],6,FALSE)</f>
        <v>5 y 6</v>
      </c>
      <c r="H2255" t="str">
        <f>+VLOOKUP(bloque3_2[[#This Row],[niño]],BD.niños[[Código]:[sexo]],7,FALSE)</f>
        <v>M</v>
      </c>
      <c r="I2255" s="1">
        <v>3</v>
      </c>
    </row>
    <row r="2256" spans="1:9" x14ac:dyDescent="0.55000000000000004">
      <c r="A2256" s="1">
        <v>73</v>
      </c>
      <c r="B2256" t="s">
        <v>610</v>
      </c>
      <c r="C2256" s="1" t="s">
        <v>2</v>
      </c>
      <c r="D2256" s="1">
        <v>1</v>
      </c>
      <c r="E2256" s="1" t="s">
        <v>305</v>
      </c>
      <c r="F2256">
        <v>1</v>
      </c>
      <c r="G2256" t="str">
        <f>+VLOOKUP(bloque3_2[[#This Row],[niño]],BD.niños[[Código]:[sexo]],6,FALSE)</f>
        <v>7 y 8</v>
      </c>
      <c r="H2256" t="str">
        <f>+VLOOKUP(bloque3_2[[#This Row],[niño]],BD.niños[[Código]:[sexo]],7,FALSE)</f>
        <v>M</v>
      </c>
      <c r="I2256" s="1">
        <v>3</v>
      </c>
    </row>
    <row r="2257" spans="1:9" x14ac:dyDescent="0.55000000000000004">
      <c r="A2257" s="1">
        <v>73</v>
      </c>
      <c r="B2257" t="s">
        <v>610</v>
      </c>
      <c r="C2257" s="1" t="s">
        <v>2</v>
      </c>
      <c r="D2257" s="1">
        <v>1</v>
      </c>
      <c r="E2257" s="1" t="s">
        <v>308</v>
      </c>
      <c r="F2257">
        <v>1</v>
      </c>
      <c r="G2257" t="str">
        <f>+VLOOKUP(bloque3_2[[#This Row],[niño]],BD.niños[[Código]:[sexo]],6,FALSE)</f>
        <v>9 y 10</v>
      </c>
      <c r="H2257" t="str">
        <f>+VLOOKUP(bloque3_2[[#This Row],[niño]],BD.niños[[Código]:[sexo]],7,FALSE)</f>
        <v>M</v>
      </c>
      <c r="I2257" s="1">
        <v>3</v>
      </c>
    </row>
    <row r="2258" spans="1:9" x14ac:dyDescent="0.55000000000000004">
      <c r="A2258" s="1">
        <v>73</v>
      </c>
      <c r="B2258" t="s">
        <v>610</v>
      </c>
      <c r="C2258" s="1" t="s">
        <v>2</v>
      </c>
      <c r="D2258" s="1">
        <v>1</v>
      </c>
      <c r="E2258" s="1" t="s">
        <v>311</v>
      </c>
      <c r="F2258">
        <v>4</v>
      </c>
      <c r="G2258" t="str">
        <f>+VLOOKUP(bloque3_2[[#This Row],[niño]],BD.niños[[Código]:[sexo]],6,FALSE)</f>
        <v>9 y 10</v>
      </c>
      <c r="H2258" t="str">
        <f>+VLOOKUP(bloque3_2[[#This Row],[niño]],BD.niños[[Código]:[sexo]],7,FALSE)</f>
        <v>M</v>
      </c>
      <c r="I2258" s="1">
        <v>3</v>
      </c>
    </row>
    <row r="2259" spans="1:9" x14ac:dyDescent="0.55000000000000004">
      <c r="A2259" s="1">
        <v>73</v>
      </c>
      <c r="B2259" t="s">
        <v>610</v>
      </c>
      <c r="C2259" s="1" t="s">
        <v>2</v>
      </c>
      <c r="D2259" s="1">
        <v>1</v>
      </c>
      <c r="E2259" s="1" t="s">
        <v>314</v>
      </c>
      <c r="F2259">
        <v>1</v>
      </c>
      <c r="G2259" t="str">
        <f>+VLOOKUP(bloque3_2[[#This Row],[niño]],BD.niños[[Código]:[sexo]],6,FALSE)</f>
        <v>9 y 10</v>
      </c>
      <c r="H2259" t="str">
        <f>+VLOOKUP(bloque3_2[[#This Row],[niño]],BD.niños[[Código]:[sexo]],7,FALSE)</f>
        <v>M</v>
      </c>
      <c r="I2259" s="1">
        <v>3</v>
      </c>
    </row>
    <row r="2260" spans="1:9" x14ac:dyDescent="0.55000000000000004">
      <c r="A2260" s="1">
        <v>73</v>
      </c>
      <c r="B2260" t="s">
        <v>610</v>
      </c>
      <c r="C2260" s="1" t="s">
        <v>2</v>
      </c>
      <c r="D2260" s="1">
        <v>1</v>
      </c>
      <c r="E2260" s="1" t="s">
        <v>372</v>
      </c>
      <c r="F2260">
        <v>1</v>
      </c>
      <c r="G2260" t="str">
        <f>+VLOOKUP(bloque3_2[[#This Row],[niño]],BD.niños[[Código]:[sexo]],6,FALSE)</f>
        <v>9 y 10</v>
      </c>
      <c r="H2260" t="str">
        <f>+VLOOKUP(bloque3_2[[#This Row],[niño]],BD.niños[[Código]:[sexo]],7,FALSE)</f>
        <v>M</v>
      </c>
      <c r="I2260" s="1">
        <v>3</v>
      </c>
    </row>
    <row r="2261" spans="1:9" x14ac:dyDescent="0.55000000000000004">
      <c r="A2261" s="1">
        <v>73</v>
      </c>
      <c r="B2261" t="s">
        <v>610</v>
      </c>
      <c r="C2261" s="1" t="s">
        <v>2</v>
      </c>
      <c r="D2261" s="1">
        <v>1</v>
      </c>
      <c r="E2261" s="1" t="s">
        <v>337</v>
      </c>
      <c r="F2261">
        <v>1</v>
      </c>
      <c r="G2261" t="str">
        <f>+VLOOKUP(bloque3_2[[#This Row],[niño]],BD.niños[[Código]:[sexo]],6,FALSE)</f>
        <v>7 y 8</v>
      </c>
      <c r="H2261" t="str">
        <f>+VLOOKUP(bloque3_2[[#This Row],[niño]],BD.niños[[Código]:[sexo]],7,FALSE)</f>
        <v>M</v>
      </c>
      <c r="I2261" s="1">
        <v>3</v>
      </c>
    </row>
    <row r="2262" spans="1:9" x14ac:dyDescent="0.55000000000000004">
      <c r="A2262" s="1">
        <v>73</v>
      </c>
      <c r="B2262" t="s">
        <v>610</v>
      </c>
      <c r="C2262" s="1" t="s">
        <v>2</v>
      </c>
      <c r="D2262" s="1">
        <v>1</v>
      </c>
      <c r="E2262" s="1" t="s">
        <v>341</v>
      </c>
      <c r="F2262">
        <v>1</v>
      </c>
      <c r="G2262" t="str">
        <f>+VLOOKUP(bloque3_2[[#This Row],[niño]],BD.niños[[Código]:[sexo]],6,FALSE)</f>
        <v>7 y 8</v>
      </c>
      <c r="H2262" t="str">
        <f>+VLOOKUP(bloque3_2[[#This Row],[niño]],BD.niños[[Código]:[sexo]],7,FALSE)</f>
        <v>F</v>
      </c>
      <c r="I2262" s="1">
        <v>3</v>
      </c>
    </row>
    <row r="2263" spans="1:9" x14ac:dyDescent="0.55000000000000004">
      <c r="A2263" s="1">
        <v>73</v>
      </c>
      <c r="B2263" t="s">
        <v>610</v>
      </c>
      <c r="C2263" s="1" t="s">
        <v>2</v>
      </c>
      <c r="D2263" s="1">
        <v>1</v>
      </c>
      <c r="E2263" s="1" t="s">
        <v>344</v>
      </c>
      <c r="F2263">
        <v>1</v>
      </c>
      <c r="G2263" t="str">
        <f>+VLOOKUP(bloque3_2[[#This Row],[niño]],BD.niños[[Código]:[sexo]],6,FALSE)</f>
        <v>5 y 6</v>
      </c>
      <c r="H2263" t="str">
        <f>+VLOOKUP(bloque3_2[[#This Row],[niño]],BD.niños[[Código]:[sexo]],7,FALSE)</f>
        <v>F</v>
      </c>
      <c r="I2263" s="1">
        <v>3</v>
      </c>
    </row>
    <row r="2264" spans="1:9" x14ac:dyDescent="0.55000000000000004">
      <c r="A2264" s="1">
        <v>73</v>
      </c>
      <c r="B2264" t="s">
        <v>610</v>
      </c>
      <c r="C2264" s="1" t="s">
        <v>2</v>
      </c>
      <c r="D2264" s="1">
        <v>1</v>
      </c>
      <c r="E2264" s="1" t="s">
        <v>348</v>
      </c>
      <c r="F2264">
        <v>7</v>
      </c>
      <c r="G2264" t="str">
        <f>+VLOOKUP(bloque3_2[[#This Row],[niño]],BD.niños[[Código]:[sexo]],6,FALSE)</f>
        <v>5 y 6</v>
      </c>
      <c r="H2264" t="str">
        <f>+VLOOKUP(bloque3_2[[#This Row],[niño]],BD.niños[[Código]:[sexo]],7,FALSE)</f>
        <v>M</v>
      </c>
      <c r="I2264" s="1">
        <v>3</v>
      </c>
    </row>
    <row r="2265" spans="1:9" x14ac:dyDescent="0.55000000000000004">
      <c r="A2265" s="1">
        <v>74</v>
      </c>
      <c r="B2265" t="s">
        <v>611</v>
      </c>
      <c r="C2265" s="1" t="s">
        <v>0</v>
      </c>
      <c r="D2265" s="1">
        <v>7</v>
      </c>
      <c r="E2265" s="1" t="s">
        <v>89</v>
      </c>
      <c r="F2265">
        <v>7</v>
      </c>
      <c r="G2265" t="str">
        <f>+VLOOKUP(bloque3_2[[#This Row],[niño]],BD.niños[[Código]:[sexo]],6,FALSE)</f>
        <v>9 y 10</v>
      </c>
      <c r="H2265" t="str">
        <f>+VLOOKUP(bloque3_2[[#This Row],[niño]],BD.niños[[Código]:[sexo]],7,FALSE)</f>
        <v>F</v>
      </c>
      <c r="I2265" s="1">
        <v>3</v>
      </c>
    </row>
    <row r="2266" spans="1:9" x14ac:dyDescent="0.55000000000000004">
      <c r="A2266" s="1">
        <v>74</v>
      </c>
      <c r="B2266" t="s">
        <v>611</v>
      </c>
      <c r="C2266" s="1" t="s">
        <v>0</v>
      </c>
      <c r="D2266" s="1">
        <v>7</v>
      </c>
      <c r="E2266" s="1" t="s">
        <v>93</v>
      </c>
      <c r="F2266">
        <v>7</v>
      </c>
      <c r="G2266" t="str">
        <f>+VLOOKUP(bloque3_2[[#This Row],[niño]],BD.niños[[Código]:[sexo]],6,FALSE)</f>
        <v>9 y 10</v>
      </c>
      <c r="H2266" t="str">
        <f>+VLOOKUP(bloque3_2[[#This Row],[niño]],BD.niños[[Código]:[sexo]],7,FALSE)</f>
        <v>F</v>
      </c>
      <c r="I2266" s="1">
        <v>3</v>
      </c>
    </row>
    <row r="2267" spans="1:9" x14ac:dyDescent="0.55000000000000004">
      <c r="A2267" s="1">
        <v>74</v>
      </c>
      <c r="B2267" t="s">
        <v>611</v>
      </c>
      <c r="C2267" s="1" t="s">
        <v>0</v>
      </c>
      <c r="D2267" s="1">
        <v>7</v>
      </c>
      <c r="E2267" s="1" t="s">
        <v>97</v>
      </c>
      <c r="F2267">
        <v>7</v>
      </c>
      <c r="G2267" t="str">
        <f>+VLOOKUP(bloque3_2[[#This Row],[niño]],BD.niños[[Código]:[sexo]],6,FALSE)</f>
        <v>9 y 10</v>
      </c>
      <c r="H2267" t="str">
        <f>+VLOOKUP(bloque3_2[[#This Row],[niño]],BD.niños[[Código]:[sexo]],7,FALSE)</f>
        <v>F</v>
      </c>
      <c r="I2267" s="1">
        <v>3</v>
      </c>
    </row>
    <row r="2268" spans="1:9" x14ac:dyDescent="0.55000000000000004">
      <c r="A2268" s="1">
        <v>74</v>
      </c>
      <c r="B2268" t="s">
        <v>611</v>
      </c>
      <c r="C2268" s="1" t="s">
        <v>0</v>
      </c>
      <c r="D2268" s="1">
        <v>7</v>
      </c>
      <c r="E2268" s="1" t="s">
        <v>101</v>
      </c>
      <c r="F2268">
        <v>7</v>
      </c>
      <c r="G2268" t="str">
        <f>+VLOOKUP(bloque3_2[[#This Row],[niño]],BD.niños[[Código]:[sexo]],6,FALSE)</f>
        <v>9 y 10</v>
      </c>
      <c r="H2268" t="str">
        <f>+VLOOKUP(bloque3_2[[#This Row],[niño]],BD.niños[[Código]:[sexo]],7,FALSE)</f>
        <v>F</v>
      </c>
      <c r="I2268" s="1">
        <v>3</v>
      </c>
    </row>
    <row r="2269" spans="1:9" x14ac:dyDescent="0.55000000000000004">
      <c r="A2269" s="1">
        <v>74</v>
      </c>
      <c r="B2269" t="s">
        <v>611</v>
      </c>
      <c r="C2269" s="1" t="s">
        <v>0</v>
      </c>
      <c r="D2269" s="1">
        <v>7</v>
      </c>
      <c r="E2269" s="1" t="s">
        <v>150</v>
      </c>
      <c r="F2269">
        <v>7</v>
      </c>
      <c r="G2269" t="str">
        <f>+VLOOKUP(bloque3_2[[#This Row],[niño]],BD.niños[[Código]:[sexo]],6,FALSE)</f>
        <v>5 y 6</v>
      </c>
      <c r="H2269" t="str">
        <f>+VLOOKUP(bloque3_2[[#This Row],[niño]],BD.niños[[Código]:[sexo]],7,FALSE)</f>
        <v>F</v>
      </c>
      <c r="I2269" s="1">
        <v>3</v>
      </c>
    </row>
    <row r="2270" spans="1:9" x14ac:dyDescent="0.55000000000000004">
      <c r="A2270" s="1">
        <v>74</v>
      </c>
      <c r="B2270" t="s">
        <v>611</v>
      </c>
      <c r="C2270" s="1" t="s">
        <v>0</v>
      </c>
      <c r="D2270" s="1">
        <v>7</v>
      </c>
      <c r="E2270" s="1" t="s">
        <v>153</v>
      </c>
      <c r="F2270">
        <v>7</v>
      </c>
      <c r="G2270" t="str">
        <f>+VLOOKUP(bloque3_2[[#This Row],[niño]],BD.niños[[Código]:[sexo]],6,FALSE)</f>
        <v>7 y 8</v>
      </c>
      <c r="H2270" t="str">
        <f>+VLOOKUP(bloque3_2[[#This Row],[niño]],BD.niños[[Código]:[sexo]],7,FALSE)</f>
        <v>M</v>
      </c>
      <c r="I2270" s="1">
        <v>3</v>
      </c>
    </row>
    <row r="2271" spans="1:9" x14ac:dyDescent="0.55000000000000004">
      <c r="A2271" s="1">
        <v>74</v>
      </c>
      <c r="B2271" t="s">
        <v>611</v>
      </c>
      <c r="C2271" s="1" t="s">
        <v>0</v>
      </c>
      <c r="D2271" s="1">
        <v>7</v>
      </c>
      <c r="E2271" s="1" t="s">
        <v>157</v>
      </c>
      <c r="F2271">
        <v>7</v>
      </c>
      <c r="G2271" t="str">
        <f>+VLOOKUP(bloque3_2[[#This Row],[niño]],BD.niños[[Código]:[sexo]],6,FALSE)</f>
        <v>7 y 8</v>
      </c>
      <c r="H2271" t="str">
        <f>+VLOOKUP(bloque3_2[[#This Row],[niño]],BD.niños[[Código]:[sexo]],7,FALSE)</f>
        <v>M</v>
      </c>
      <c r="I2271" s="1">
        <v>3</v>
      </c>
    </row>
    <row r="2272" spans="1:9" x14ac:dyDescent="0.55000000000000004">
      <c r="A2272" s="1">
        <v>74</v>
      </c>
      <c r="B2272" t="s">
        <v>611</v>
      </c>
      <c r="C2272" s="1" t="s">
        <v>0</v>
      </c>
      <c r="D2272" s="1">
        <v>7</v>
      </c>
      <c r="E2272" s="1" t="s">
        <v>164</v>
      </c>
      <c r="F2272">
        <v>7</v>
      </c>
      <c r="G2272" t="str">
        <f>+VLOOKUP(bloque3_2[[#This Row],[niño]],BD.niños[[Código]:[sexo]],6,FALSE)</f>
        <v>5 y 6</v>
      </c>
      <c r="H2272" t="str">
        <f>+VLOOKUP(bloque3_2[[#This Row],[niño]],BD.niños[[Código]:[sexo]],7,FALSE)</f>
        <v>M</v>
      </c>
      <c r="I2272" s="1">
        <v>3</v>
      </c>
    </row>
    <row r="2273" spans="1:9" x14ac:dyDescent="0.55000000000000004">
      <c r="A2273" s="1">
        <v>74</v>
      </c>
      <c r="B2273" t="s">
        <v>611</v>
      </c>
      <c r="C2273" s="1" t="s">
        <v>0</v>
      </c>
      <c r="D2273" s="1">
        <v>7</v>
      </c>
      <c r="E2273" s="1" t="s">
        <v>165</v>
      </c>
      <c r="F2273">
        <v>7</v>
      </c>
      <c r="G2273" t="str">
        <f>+VLOOKUP(bloque3_2[[#This Row],[niño]],BD.niños[[Código]:[sexo]],6,FALSE)</f>
        <v>5 y 6</v>
      </c>
      <c r="H2273" t="str">
        <f>+VLOOKUP(bloque3_2[[#This Row],[niño]],BD.niños[[Código]:[sexo]],7,FALSE)</f>
        <v>M</v>
      </c>
      <c r="I2273" s="1">
        <v>3</v>
      </c>
    </row>
    <row r="2274" spans="1:9" x14ac:dyDescent="0.55000000000000004">
      <c r="A2274" s="1">
        <v>74</v>
      </c>
      <c r="B2274" t="s">
        <v>611</v>
      </c>
      <c r="C2274" s="1" t="s">
        <v>0</v>
      </c>
      <c r="D2274" s="1">
        <v>7</v>
      </c>
      <c r="E2274" s="1" t="s">
        <v>168</v>
      </c>
      <c r="F2274">
        <v>4</v>
      </c>
      <c r="G2274" t="str">
        <f>+VLOOKUP(bloque3_2[[#This Row],[niño]],BD.niños[[Código]:[sexo]],6,FALSE)</f>
        <v>7 y 8</v>
      </c>
      <c r="H2274" t="str">
        <f>+VLOOKUP(bloque3_2[[#This Row],[niño]],BD.niños[[Código]:[sexo]],7,FALSE)</f>
        <v>F</v>
      </c>
      <c r="I2274" s="1">
        <v>3</v>
      </c>
    </row>
    <row r="2275" spans="1:9" x14ac:dyDescent="0.55000000000000004">
      <c r="A2275" s="1">
        <v>74</v>
      </c>
      <c r="B2275" t="s">
        <v>611</v>
      </c>
      <c r="C2275" s="1" t="s">
        <v>0</v>
      </c>
      <c r="D2275" s="1">
        <v>7</v>
      </c>
      <c r="E2275" s="1" t="s">
        <v>172</v>
      </c>
      <c r="F2275">
        <v>7</v>
      </c>
      <c r="G2275" t="str">
        <f>+VLOOKUP(bloque3_2[[#This Row],[niño]],BD.niños[[Código]:[sexo]],6,FALSE)</f>
        <v>7 y 8</v>
      </c>
      <c r="H2275" t="str">
        <f>+VLOOKUP(bloque3_2[[#This Row],[niño]],BD.niños[[Código]:[sexo]],7,FALSE)</f>
        <v>F</v>
      </c>
      <c r="I2275" s="1">
        <v>3</v>
      </c>
    </row>
    <row r="2276" spans="1:9" x14ac:dyDescent="0.55000000000000004">
      <c r="A2276" s="1">
        <v>74</v>
      </c>
      <c r="B2276" t="s">
        <v>611</v>
      </c>
      <c r="C2276" s="1" t="s">
        <v>0</v>
      </c>
      <c r="D2276" s="1">
        <v>7</v>
      </c>
      <c r="E2276" s="1" t="s">
        <v>176</v>
      </c>
      <c r="F2276">
        <v>7</v>
      </c>
      <c r="G2276" t="str">
        <f>+VLOOKUP(bloque3_2[[#This Row],[niño]],BD.niños[[Código]:[sexo]],6,FALSE)</f>
        <v>5 y 6</v>
      </c>
      <c r="H2276" t="str">
        <f>+VLOOKUP(bloque3_2[[#This Row],[niño]],BD.niños[[Código]:[sexo]],7,FALSE)</f>
        <v>F</v>
      </c>
      <c r="I2276" s="1">
        <v>3</v>
      </c>
    </row>
    <row r="2277" spans="1:9" x14ac:dyDescent="0.55000000000000004">
      <c r="A2277" s="1">
        <v>74</v>
      </c>
      <c r="B2277" t="s">
        <v>611</v>
      </c>
      <c r="C2277" s="1" t="s">
        <v>0</v>
      </c>
      <c r="D2277" s="1">
        <v>7</v>
      </c>
      <c r="E2277" s="1" t="s">
        <v>180</v>
      </c>
      <c r="F2277">
        <v>7</v>
      </c>
      <c r="G2277" t="str">
        <f>+VLOOKUP(bloque3_2[[#This Row],[niño]],BD.niños[[Código]:[sexo]],6,FALSE)</f>
        <v>7 y 8</v>
      </c>
      <c r="H2277" t="str">
        <f>+VLOOKUP(bloque3_2[[#This Row],[niño]],BD.niños[[Código]:[sexo]],7,FALSE)</f>
        <v>F</v>
      </c>
      <c r="I2277" s="1">
        <v>3</v>
      </c>
    </row>
    <row r="2278" spans="1:9" x14ac:dyDescent="0.55000000000000004">
      <c r="A2278" s="1">
        <v>74</v>
      </c>
      <c r="B2278" t="s">
        <v>611</v>
      </c>
      <c r="C2278" s="1" t="s">
        <v>0</v>
      </c>
      <c r="D2278" s="1">
        <v>7</v>
      </c>
      <c r="E2278" s="1" t="s">
        <v>234</v>
      </c>
      <c r="F2278">
        <v>7</v>
      </c>
      <c r="G2278" t="str">
        <f>+VLOOKUP(bloque3_2[[#This Row],[niño]],BD.niños[[Código]:[sexo]],6,FALSE)</f>
        <v>9 y 10</v>
      </c>
      <c r="H2278" t="str">
        <f>+VLOOKUP(bloque3_2[[#This Row],[niño]],BD.niños[[Código]:[sexo]],7,FALSE)</f>
        <v>M</v>
      </c>
      <c r="I2278" s="1">
        <v>3</v>
      </c>
    </row>
    <row r="2279" spans="1:9" x14ac:dyDescent="0.55000000000000004">
      <c r="A2279" s="1">
        <v>74</v>
      </c>
      <c r="B2279" t="s">
        <v>611</v>
      </c>
      <c r="C2279" s="1" t="s">
        <v>0</v>
      </c>
      <c r="D2279" s="1">
        <v>7</v>
      </c>
      <c r="E2279" s="1" t="s">
        <v>238</v>
      </c>
      <c r="F2279">
        <v>7</v>
      </c>
      <c r="G2279" t="str">
        <f>+VLOOKUP(bloque3_2[[#This Row],[niño]],BD.niños[[Código]:[sexo]],6,FALSE)</f>
        <v>9 y 10</v>
      </c>
      <c r="H2279" t="str">
        <f>+VLOOKUP(bloque3_2[[#This Row],[niño]],BD.niños[[Código]:[sexo]],7,FALSE)</f>
        <v>M</v>
      </c>
      <c r="I2279" s="1">
        <v>3</v>
      </c>
    </row>
    <row r="2280" spans="1:9" x14ac:dyDescent="0.55000000000000004">
      <c r="A2280" s="1">
        <v>74</v>
      </c>
      <c r="B2280" t="s">
        <v>611</v>
      </c>
      <c r="C2280" s="1" t="s">
        <v>0</v>
      </c>
      <c r="D2280" s="1">
        <v>7</v>
      </c>
      <c r="E2280" s="1" t="s">
        <v>241</v>
      </c>
      <c r="F2280">
        <v>7</v>
      </c>
      <c r="G2280" t="str">
        <f>+VLOOKUP(bloque3_2[[#This Row],[niño]],BD.niños[[Código]:[sexo]],6,FALSE)</f>
        <v>9 y 10</v>
      </c>
      <c r="H2280" t="str">
        <f>+VLOOKUP(bloque3_2[[#This Row],[niño]],BD.niños[[Código]:[sexo]],7,FALSE)</f>
        <v>F</v>
      </c>
      <c r="I2280" s="1">
        <v>3</v>
      </c>
    </row>
    <row r="2281" spans="1:9" x14ac:dyDescent="0.55000000000000004">
      <c r="A2281" s="1">
        <v>74</v>
      </c>
      <c r="B2281" t="s">
        <v>611</v>
      </c>
      <c r="C2281" s="1" t="s">
        <v>0</v>
      </c>
      <c r="D2281" s="1">
        <v>7</v>
      </c>
      <c r="E2281" s="1" t="s">
        <v>245</v>
      </c>
      <c r="F2281">
        <v>7</v>
      </c>
      <c r="G2281" t="str">
        <f>+VLOOKUP(bloque3_2[[#This Row],[niño]],BD.niños[[Código]:[sexo]],6,FALSE)</f>
        <v>7 y 8</v>
      </c>
      <c r="H2281" t="str">
        <f>+VLOOKUP(bloque3_2[[#This Row],[niño]],BD.niños[[Código]:[sexo]],7,FALSE)</f>
        <v>M</v>
      </c>
      <c r="I2281" s="1">
        <v>3</v>
      </c>
    </row>
    <row r="2282" spans="1:9" x14ac:dyDescent="0.55000000000000004">
      <c r="A2282" s="1">
        <v>74</v>
      </c>
      <c r="B2282" t="s">
        <v>611</v>
      </c>
      <c r="C2282" s="1" t="s">
        <v>0</v>
      </c>
      <c r="D2282" s="1">
        <v>7</v>
      </c>
      <c r="E2282" s="1" t="s">
        <v>249</v>
      </c>
      <c r="F2282">
        <v>7</v>
      </c>
      <c r="G2282" t="str">
        <f>+VLOOKUP(bloque3_2[[#This Row],[niño]],BD.niños[[Código]:[sexo]],6,FALSE)</f>
        <v>5 y 6</v>
      </c>
      <c r="H2282" t="str">
        <f>+VLOOKUP(bloque3_2[[#This Row],[niño]],BD.niños[[Código]:[sexo]],7,FALSE)</f>
        <v>M</v>
      </c>
      <c r="I2282" s="1">
        <v>3</v>
      </c>
    </row>
    <row r="2283" spans="1:9" x14ac:dyDescent="0.55000000000000004">
      <c r="A2283" s="1">
        <v>74</v>
      </c>
      <c r="B2283" t="s">
        <v>611</v>
      </c>
      <c r="C2283" s="1" t="s">
        <v>0</v>
      </c>
      <c r="D2283" s="1">
        <v>7</v>
      </c>
      <c r="E2283" s="1" t="s">
        <v>253</v>
      </c>
      <c r="F2283">
        <v>7</v>
      </c>
      <c r="G2283" t="str">
        <f>+VLOOKUP(bloque3_2[[#This Row],[niño]],BD.niños[[Código]:[sexo]],6,FALSE)</f>
        <v>7 y 8</v>
      </c>
      <c r="H2283" t="str">
        <f>+VLOOKUP(bloque3_2[[#This Row],[niño]],BD.niños[[Código]:[sexo]],7,FALSE)</f>
        <v>M</v>
      </c>
      <c r="I2283" s="1">
        <v>3</v>
      </c>
    </row>
    <row r="2284" spans="1:9" x14ac:dyDescent="0.55000000000000004">
      <c r="A2284" s="1">
        <v>74</v>
      </c>
      <c r="B2284" t="s">
        <v>611</v>
      </c>
      <c r="C2284" s="1" t="s">
        <v>0</v>
      </c>
      <c r="D2284" s="1">
        <v>7</v>
      </c>
      <c r="E2284" s="1" t="s">
        <v>257</v>
      </c>
      <c r="F2284">
        <v>7</v>
      </c>
      <c r="G2284" t="str">
        <f>+VLOOKUP(bloque3_2[[#This Row],[niño]],BD.niños[[Código]:[sexo]],6,FALSE)</f>
        <v>7 y 8</v>
      </c>
      <c r="H2284" t="str">
        <f>+VLOOKUP(bloque3_2[[#This Row],[niño]],BD.niños[[Código]:[sexo]],7,FALSE)</f>
        <v>M</v>
      </c>
      <c r="I2284" s="1">
        <v>3</v>
      </c>
    </row>
    <row r="2285" spans="1:9" x14ac:dyDescent="0.55000000000000004">
      <c r="A2285" s="1">
        <v>74</v>
      </c>
      <c r="B2285" t="s">
        <v>611</v>
      </c>
      <c r="C2285" s="1" t="s">
        <v>0</v>
      </c>
      <c r="D2285" s="1">
        <v>7</v>
      </c>
      <c r="E2285" s="1" t="s">
        <v>299</v>
      </c>
      <c r="F2285">
        <v>7</v>
      </c>
      <c r="G2285" t="str">
        <f>+VLOOKUP(bloque3_2[[#This Row],[niño]],BD.niños[[Código]:[sexo]],6,FALSE)</f>
        <v>7 y 8</v>
      </c>
      <c r="H2285" t="str">
        <f>+VLOOKUP(bloque3_2[[#This Row],[niño]],BD.niños[[Código]:[sexo]],7,FALSE)</f>
        <v>M</v>
      </c>
      <c r="I2285" s="1">
        <v>3</v>
      </c>
    </row>
    <row r="2286" spans="1:9" x14ac:dyDescent="0.55000000000000004">
      <c r="A2286" s="1">
        <v>74</v>
      </c>
      <c r="B2286" t="s">
        <v>611</v>
      </c>
      <c r="C2286" s="1" t="s">
        <v>0</v>
      </c>
      <c r="D2286" s="1">
        <v>7</v>
      </c>
      <c r="E2286" s="1" t="s">
        <v>301</v>
      </c>
      <c r="F2286">
        <v>5</v>
      </c>
      <c r="G2286" t="str">
        <f>+VLOOKUP(bloque3_2[[#This Row],[niño]],BD.niños[[Código]:[sexo]],6,FALSE)</f>
        <v>5 y 6</v>
      </c>
      <c r="H2286" t="str">
        <f>+VLOOKUP(bloque3_2[[#This Row],[niño]],BD.niños[[Código]:[sexo]],7,FALSE)</f>
        <v>M</v>
      </c>
      <c r="I2286" s="1">
        <v>3</v>
      </c>
    </row>
    <row r="2287" spans="1:9" x14ac:dyDescent="0.55000000000000004">
      <c r="A2287" s="1">
        <v>74</v>
      </c>
      <c r="B2287" t="s">
        <v>611</v>
      </c>
      <c r="C2287" s="1" t="s">
        <v>0</v>
      </c>
      <c r="D2287" s="1">
        <v>7</v>
      </c>
      <c r="E2287" s="1" t="s">
        <v>305</v>
      </c>
      <c r="F2287">
        <v>7</v>
      </c>
      <c r="G2287" t="str">
        <f>+VLOOKUP(bloque3_2[[#This Row],[niño]],BD.niños[[Código]:[sexo]],6,FALSE)</f>
        <v>7 y 8</v>
      </c>
      <c r="H2287" t="str">
        <f>+VLOOKUP(bloque3_2[[#This Row],[niño]],BD.niños[[Código]:[sexo]],7,FALSE)</f>
        <v>M</v>
      </c>
      <c r="I2287" s="1">
        <v>3</v>
      </c>
    </row>
    <row r="2288" spans="1:9" x14ac:dyDescent="0.55000000000000004">
      <c r="A2288" s="1">
        <v>74</v>
      </c>
      <c r="B2288" t="s">
        <v>611</v>
      </c>
      <c r="C2288" s="1" t="s">
        <v>0</v>
      </c>
      <c r="D2288" s="1">
        <v>7</v>
      </c>
      <c r="E2288" s="1" t="s">
        <v>308</v>
      </c>
      <c r="F2288">
        <v>4</v>
      </c>
      <c r="G2288" t="str">
        <f>+VLOOKUP(bloque3_2[[#This Row],[niño]],BD.niños[[Código]:[sexo]],6,FALSE)</f>
        <v>9 y 10</v>
      </c>
      <c r="H2288" t="str">
        <f>+VLOOKUP(bloque3_2[[#This Row],[niño]],BD.niños[[Código]:[sexo]],7,FALSE)</f>
        <v>M</v>
      </c>
      <c r="I2288" s="1">
        <v>3</v>
      </c>
    </row>
    <row r="2289" spans="1:9" x14ac:dyDescent="0.55000000000000004">
      <c r="A2289" s="1">
        <v>74</v>
      </c>
      <c r="B2289" t="s">
        <v>611</v>
      </c>
      <c r="C2289" s="1" t="s">
        <v>0</v>
      </c>
      <c r="D2289" s="1">
        <v>7</v>
      </c>
      <c r="E2289" s="1" t="s">
        <v>311</v>
      </c>
      <c r="F2289">
        <v>4</v>
      </c>
      <c r="G2289" t="str">
        <f>+VLOOKUP(bloque3_2[[#This Row],[niño]],BD.niños[[Código]:[sexo]],6,FALSE)</f>
        <v>9 y 10</v>
      </c>
      <c r="H2289" t="str">
        <f>+VLOOKUP(bloque3_2[[#This Row],[niño]],BD.niños[[Código]:[sexo]],7,FALSE)</f>
        <v>M</v>
      </c>
      <c r="I2289" s="1">
        <v>3</v>
      </c>
    </row>
    <row r="2290" spans="1:9" x14ac:dyDescent="0.55000000000000004">
      <c r="A2290" s="1">
        <v>74</v>
      </c>
      <c r="B2290" t="s">
        <v>611</v>
      </c>
      <c r="C2290" s="1" t="s">
        <v>0</v>
      </c>
      <c r="D2290" s="1">
        <v>7</v>
      </c>
      <c r="E2290" s="1" t="s">
        <v>314</v>
      </c>
      <c r="F2290">
        <v>7</v>
      </c>
      <c r="G2290" t="str">
        <f>+VLOOKUP(bloque3_2[[#This Row],[niño]],BD.niños[[Código]:[sexo]],6,FALSE)</f>
        <v>9 y 10</v>
      </c>
      <c r="H2290" t="str">
        <f>+VLOOKUP(bloque3_2[[#This Row],[niño]],BD.niños[[Código]:[sexo]],7,FALSE)</f>
        <v>M</v>
      </c>
      <c r="I2290" s="1">
        <v>3</v>
      </c>
    </row>
    <row r="2291" spans="1:9" x14ac:dyDescent="0.55000000000000004">
      <c r="A2291" s="1">
        <v>74</v>
      </c>
      <c r="B2291" t="s">
        <v>611</v>
      </c>
      <c r="C2291" s="1" t="s">
        <v>0</v>
      </c>
      <c r="D2291" s="1">
        <v>7</v>
      </c>
      <c r="E2291" s="1" t="s">
        <v>372</v>
      </c>
      <c r="F2291">
        <v>7</v>
      </c>
      <c r="G2291" t="str">
        <f>+VLOOKUP(bloque3_2[[#This Row],[niño]],BD.niños[[Código]:[sexo]],6,FALSE)</f>
        <v>9 y 10</v>
      </c>
      <c r="H2291" t="str">
        <f>+VLOOKUP(bloque3_2[[#This Row],[niño]],BD.niños[[Código]:[sexo]],7,FALSE)</f>
        <v>M</v>
      </c>
      <c r="I2291" s="1">
        <v>3</v>
      </c>
    </row>
    <row r="2292" spans="1:9" x14ac:dyDescent="0.55000000000000004">
      <c r="A2292" s="1">
        <v>74</v>
      </c>
      <c r="B2292" t="s">
        <v>611</v>
      </c>
      <c r="C2292" s="1" t="s">
        <v>0</v>
      </c>
      <c r="D2292" s="1">
        <v>7</v>
      </c>
      <c r="E2292" s="1" t="s">
        <v>337</v>
      </c>
      <c r="F2292">
        <v>7</v>
      </c>
      <c r="G2292" t="str">
        <f>+VLOOKUP(bloque3_2[[#This Row],[niño]],BD.niños[[Código]:[sexo]],6,FALSE)</f>
        <v>7 y 8</v>
      </c>
      <c r="H2292" t="str">
        <f>+VLOOKUP(bloque3_2[[#This Row],[niño]],BD.niños[[Código]:[sexo]],7,FALSE)</f>
        <v>M</v>
      </c>
      <c r="I2292" s="1">
        <v>3</v>
      </c>
    </row>
    <row r="2293" spans="1:9" x14ac:dyDescent="0.55000000000000004">
      <c r="A2293" s="1">
        <v>74</v>
      </c>
      <c r="B2293" t="s">
        <v>611</v>
      </c>
      <c r="C2293" s="1" t="s">
        <v>0</v>
      </c>
      <c r="D2293" s="1">
        <v>7</v>
      </c>
      <c r="E2293" s="1" t="s">
        <v>341</v>
      </c>
      <c r="F2293">
        <v>4</v>
      </c>
      <c r="G2293" t="str">
        <f>+VLOOKUP(bloque3_2[[#This Row],[niño]],BD.niños[[Código]:[sexo]],6,FALSE)</f>
        <v>7 y 8</v>
      </c>
      <c r="H2293" t="str">
        <f>+VLOOKUP(bloque3_2[[#This Row],[niño]],BD.niños[[Código]:[sexo]],7,FALSE)</f>
        <v>F</v>
      </c>
      <c r="I2293" s="1">
        <v>3</v>
      </c>
    </row>
    <row r="2294" spans="1:9" x14ac:dyDescent="0.55000000000000004">
      <c r="A2294" s="1">
        <v>74</v>
      </c>
      <c r="B2294" t="s">
        <v>611</v>
      </c>
      <c r="C2294" s="1" t="s">
        <v>0</v>
      </c>
      <c r="D2294" s="1">
        <v>7</v>
      </c>
      <c r="E2294" s="1" t="s">
        <v>344</v>
      </c>
      <c r="F2294">
        <v>7</v>
      </c>
      <c r="G2294" t="str">
        <f>+VLOOKUP(bloque3_2[[#This Row],[niño]],BD.niños[[Código]:[sexo]],6,FALSE)</f>
        <v>5 y 6</v>
      </c>
      <c r="H2294" t="str">
        <f>+VLOOKUP(bloque3_2[[#This Row],[niño]],BD.niños[[Código]:[sexo]],7,FALSE)</f>
        <v>F</v>
      </c>
      <c r="I2294" s="1">
        <v>3</v>
      </c>
    </row>
    <row r="2295" spans="1:9" x14ac:dyDescent="0.55000000000000004">
      <c r="A2295" s="1">
        <v>74</v>
      </c>
      <c r="B2295" t="s">
        <v>611</v>
      </c>
      <c r="C2295" s="1" t="s">
        <v>0</v>
      </c>
      <c r="D2295" s="1">
        <v>7</v>
      </c>
      <c r="E2295" s="1" t="s">
        <v>348</v>
      </c>
      <c r="F2295">
        <v>1</v>
      </c>
      <c r="G2295" t="str">
        <f>+VLOOKUP(bloque3_2[[#This Row],[niño]],BD.niños[[Código]:[sexo]],6,FALSE)</f>
        <v>5 y 6</v>
      </c>
      <c r="H2295" t="str">
        <f>+VLOOKUP(bloque3_2[[#This Row],[niño]],BD.niños[[Código]:[sexo]],7,FALSE)</f>
        <v>M</v>
      </c>
      <c r="I2295" s="1">
        <v>3</v>
      </c>
    </row>
    <row r="2296" spans="1:9" x14ac:dyDescent="0.55000000000000004">
      <c r="A2296" s="1">
        <v>75</v>
      </c>
      <c r="B2296" t="s">
        <v>612</v>
      </c>
      <c r="C2296" s="1" t="s">
        <v>0</v>
      </c>
      <c r="D2296" s="1">
        <v>7</v>
      </c>
      <c r="E2296" s="1" t="s">
        <v>89</v>
      </c>
      <c r="F2296">
        <v>7</v>
      </c>
      <c r="G2296" t="str">
        <f>+VLOOKUP(bloque3_2[[#This Row],[niño]],BD.niños[[Código]:[sexo]],6,FALSE)</f>
        <v>9 y 10</v>
      </c>
      <c r="H2296" t="str">
        <f>+VLOOKUP(bloque3_2[[#This Row],[niño]],BD.niños[[Código]:[sexo]],7,FALSE)</f>
        <v>F</v>
      </c>
      <c r="I2296" s="1">
        <v>3</v>
      </c>
    </row>
    <row r="2297" spans="1:9" x14ac:dyDescent="0.55000000000000004">
      <c r="A2297" s="1">
        <v>75</v>
      </c>
      <c r="B2297" t="s">
        <v>612</v>
      </c>
      <c r="C2297" s="1" t="s">
        <v>0</v>
      </c>
      <c r="D2297" s="1">
        <v>7</v>
      </c>
      <c r="E2297" s="1" t="s">
        <v>93</v>
      </c>
      <c r="F2297">
        <v>7</v>
      </c>
      <c r="G2297" t="str">
        <f>+VLOOKUP(bloque3_2[[#This Row],[niño]],BD.niños[[Código]:[sexo]],6,FALSE)</f>
        <v>9 y 10</v>
      </c>
      <c r="H2297" t="str">
        <f>+VLOOKUP(bloque3_2[[#This Row],[niño]],BD.niños[[Código]:[sexo]],7,FALSE)</f>
        <v>F</v>
      </c>
      <c r="I2297" s="1">
        <v>3</v>
      </c>
    </row>
    <row r="2298" spans="1:9" x14ac:dyDescent="0.55000000000000004">
      <c r="A2298" s="1">
        <v>75</v>
      </c>
      <c r="B2298" t="s">
        <v>612</v>
      </c>
      <c r="C2298" s="1" t="s">
        <v>0</v>
      </c>
      <c r="D2298" s="1">
        <v>7</v>
      </c>
      <c r="E2298" s="1" t="s">
        <v>97</v>
      </c>
      <c r="F2298">
        <v>7</v>
      </c>
      <c r="G2298" t="str">
        <f>+VLOOKUP(bloque3_2[[#This Row],[niño]],BD.niños[[Código]:[sexo]],6,FALSE)</f>
        <v>9 y 10</v>
      </c>
      <c r="H2298" t="str">
        <f>+VLOOKUP(bloque3_2[[#This Row],[niño]],BD.niños[[Código]:[sexo]],7,FALSE)</f>
        <v>F</v>
      </c>
      <c r="I2298" s="1">
        <v>3</v>
      </c>
    </row>
    <row r="2299" spans="1:9" x14ac:dyDescent="0.55000000000000004">
      <c r="A2299" s="1">
        <v>75</v>
      </c>
      <c r="B2299" t="s">
        <v>612</v>
      </c>
      <c r="C2299" s="1" t="s">
        <v>0</v>
      </c>
      <c r="D2299" s="1">
        <v>7</v>
      </c>
      <c r="E2299" s="1" t="s">
        <v>101</v>
      </c>
      <c r="F2299">
        <v>7</v>
      </c>
      <c r="G2299" t="str">
        <f>+VLOOKUP(bloque3_2[[#This Row],[niño]],BD.niños[[Código]:[sexo]],6,FALSE)</f>
        <v>9 y 10</v>
      </c>
      <c r="H2299" t="str">
        <f>+VLOOKUP(bloque3_2[[#This Row],[niño]],BD.niños[[Código]:[sexo]],7,FALSE)</f>
        <v>F</v>
      </c>
      <c r="I2299" s="1">
        <v>3</v>
      </c>
    </row>
    <row r="2300" spans="1:9" x14ac:dyDescent="0.55000000000000004">
      <c r="A2300" s="1">
        <v>75</v>
      </c>
      <c r="B2300" t="s">
        <v>612</v>
      </c>
      <c r="C2300" s="1" t="s">
        <v>0</v>
      </c>
      <c r="D2300" s="1">
        <v>7</v>
      </c>
      <c r="E2300" s="1" t="s">
        <v>150</v>
      </c>
      <c r="F2300">
        <v>7</v>
      </c>
      <c r="G2300" t="str">
        <f>+VLOOKUP(bloque3_2[[#This Row],[niño]],BD.niños[[Código]:[sexo]],6,FALSE)</f>
        <v>5 y 6</v>
      </c>
      <c r="H2300" t="str">
        <f>+VLOOKUP(bloque3_2[[#This Row],[niño]],BD.niños[[Código]:[sexo]],7,FALSE)</f>
        <v>F</v>
      </c>
      <c r="I2300" s="1">
        <v>3</v>
      </c>
    </row>
    <row r="2301" spans="1:9" x14ac:dyDescent="0.55000000000000004">
      <c r="A2301" s="1">
        <v>75</v>
      </c>
      <c r="B2301" t="s">
        <v>612</v>
      </c>
      <c r="C2301" s="1" t="s">
        <v>0</v>
      </c>
      <c r="D2301" s="1">
        <v>7</v>
      </c>
      <c r="E2301" s="1" t="s">
        <v>153</v>
      </c>
      <c r="F2301">
        <v>7</v>
      </c>
      <c r="G2301" t="str">
        <f>+VLOOKUP(bloque3_2[[#This Row],[niño]],BD.niños[[Código]:[sexo]],6,FALSE)</f>
        <v>7 y 8</v>
      </c>
      <c r="H2301" t="str">
        <f>+VLOOKUP(bloque3_2[[#This Row],[niño]],BD.niños[[Código]:[sexo]],7,FALSE)</f>
        <v>M</v>
      </c>
      <c r="I2301" s="1">
        <v>3</v>
      </c>
    </row>
    <row r="2302" spans="1:9" x14ac:dyDescent="0.55000000000000004">
      <c r="A2302" s="1">
        <v>75</v>
      </c>
      <c r="B2302" t="s">
        <v>612</v>
      </c>
      <c r="C2302" s="1" t="s">
        <v>0</v>
      </c>
      <c r="D2302" s="1">
        <v>7</v>
      </c>
      <c r="E2302" s="1" t="s">
        <v>157</v>
      </c>
      <c r="F2302">
        <v>7</v>
      </c>
      <c r="G2302" t="str">
        <f>+VLOOKUP(bloque3_2[[#This Row],[niño]],BD.niños[[Código]:[sexo]],6,FALSE)</f>
        <v>7 y 8</v>
      </c>
      <c r="H2302" t="str">
        <f>+VLOOKUP(bloque3_2[[#This Row],[niño]],BD.niños[[Código]:[sexo]],7,FALSE)</f>
        <v>M</v>
      </c>
      <c r="I2302" s="1">
        <v>3</v>
      </c>
    </row>
    <row r="2303" spans="1:9" x14ac:dyDescent="0.55000000000000004">
      <c r="A2303" s="1">
        <v>75</v>
      </c>
      <c r="B2303" t="s">
        <v>612</v>
      </c>
      <c r="C2303" s="1" t="s">
        <v>0</v>
      </c>
      <c r="D2303" s="1">
        <v>7</v>
      </c>
      <c r="E2303" s="1" t="s">
        <v>164</v>
      </c>
      <c r="F2303">
        <v>7</v>
      </c>
      <c r="G2303" t="str">
        <f>+VLOOKUP(bloque3_2[[#This Row],[niño]],BD.niños[[Código]:[sexo]],6,FALSE)</f>
        <v>5 y 6</v>
      </c>
      <c r="H2303" t="str">
        <f>+VLOOKUP(bloque3_2[[#This Row],[niño]],BD.niños[[Código]:[sexo]],7,FALSE)</f>
        <v>M</v>
      </c>
      <c r="I2303" s="1">
        <v>3</v>
      </c>
    </row>
    <row r="2304" spans="1:9" x14ac:dyDescent="0.55000000000000004">
      <c r="A2304" s="1">
        <v>75</v>
      </c>
      <c r="B2304" t="s">
        <v>612</v>
      </c>
      <c r="C2304" s="1" t="s">
        <v>0</v>
      </c>
      <c r="D2304" s="1">
        <v>7</v>
      </c>
      <c r="E2304" s="1" t="s">
        <v>165</v>
      </c>
      <c r="F2304">
        <v>7</v>
      </c>
      <c r="G2304" t="str">
        <f>+VLOOKUP(bloque3_2[[#This Row],[niño]],BD.niños[[Código]:[sexo]],6,FALSE)</f>
        <v>5 y 6</v>
      </c>
      <c r="H2304" t="str">
        <f>+VLOOKUP(bloque3_2[[#This Row],[niño]],BD.niños[[Código]:[sexo]],7,FALSE)</f>
        <v>M</v>
      </c>
      <c r="I2304" s="1">
        <v>3</v>
      </c>
    </row>
    <row r="2305" spans="1:9" x14ac:dyDescent="0.55000000000000004">
      <c r="A2305" s="1">
        <v>75</v>
      </c>
      <c r="B2305" t="s">
        <v>612</v>
      </c>
      <c r="C2305" s="1" t="s">
        <v>0</v>
      </c>
      <c r="D2305" s="1">
        <v>7</v>
      </c>
      <c r="E2305" s="1" t="s">
        <v>168</v>
      </c>
      <c r="F2305">
        <v>4</v>
      </c>
      <c r="G2305" t="str">
        <f>+VLOOKUP(bloque3_2[[#This Row],[niño]],BD.niños[[Código]:[sexo]],6,FALSE)</f>
        <v>7 y 8</v>
      </c>
      <c r="H2305" t="str">
        <f>+VLOOKUP(bloque3_2[[#This Row],[niño]],BD.niños[[Código]:[sexo]],7,FALSE)</f>
        <v>F</v>
      </c>
      <c r="I2305" s="1">
        <v>3</v>
      </c>
    </row>
    <row r="2306" spans="1:9" x14ac:dyDescent="0.55000000000000004">
      <c r="A2306" s="1">
        <v>75</v>
      </c>
      <c r="B2306" t="s">
        <v>612</v>
      </c>
      <c r="C2306" s="1" t="s">
        <v>0</v>
      </c>
      <c r="D2306" s="1">
        <v>7</v>
      </c>
      <c r="E2306" s="1" t="s">
        <v>172</v>
      </c>
      <c r="F2306">
        <v>7</v>
      </c>
      <c r="G2306" t="str">
        <f>+VLOOKUP(bloque3_2[[#This Row],[niño]],BD.niños[[Código]:[sexo]],6,FALSE)</f>
        <v>7 y 8</v>
      </c>
      <c r="H2306" t="str">
        <f>+VLOOKUP(bloque3_2[[#This Row],[niño]],BD.niños[[Código]:[sexo]],7,FALSE)</f>
        <v>F</v>
      </c>
      <c r="I2306" s="1">
        <v>3</v>
      </c>
    </row>
    <row r="2307" spans="1:9" x14ac:dyDescent="0.55000000000000004">
      <c r="A2307" s="1">
        <v>75</v>
      </c>
      <c r="B2307" t="s">
        <v>612</v>
      </c>
      <c r="C2307" s="1" t="s">
        <v>0</v>
      </c>
      <c r="D2307" s="1">
        <v>7</v>
      </c>
      <c r="E2307" s="1" t="s">
        <v>176</v>
      </c>
      <c r="F2307">
        <v>7</v>
      </c>
      <c r="G2307" t="str">
        <f>+VLOOKUP(bloque3_2[[#This Row],[niño]],BD.niños[[Código]:[sexo]],6,FALSE)</f>
        <v>5 y 6</v>
      </c>
      <c r="H2307" t="str">
        <f>+VLOOKUP(bloque3_2[[#This Row],[niño]],BD.niños[[Código]:[sexo]],7,FALSE)</f>
        <v>F</v>
      </c>
      <c r="I2307" s="1">
        <v>3</v>
      </c>
    </row>
    <row r="2308" spans="1:9" x14ac:dyDescent="0.55000000000000004">
      <c r="A2308" s="1">
        <v>75</v>
      </c>
      <c r="B2308" t="s">
        <v>612</v>
      </c>
      <c r="C2308" s="1" t="s">
        <v>0</v>
      </c>
      <c r="D2308" s="1">
        <v>7</v>
      </c>
      <c r="E2308" s="1" t="s">
        <v>180</v>
      </c>
      <c r="F2308">
        <v>7</v>
      </c>
      <c r="G2308" t="str">
        <f>+VLOOKUP(bloque3_2[[#This Row],[niño]],BD.niños[[Código]:[sexo]],6,FALSE)</f>
        <v>7 y 8</v>
      </c>
      <c r="H2308" t="str">
        <f>+VLOOKUP(bloque3_2[[#This Row],[niño]],BD.niños[[Código]:[sexo]],7,FALSE)</f>
        <v>F</v>
      </c>
      <c r="I2308" s="1">
        <v>3</v>
      </c>
    </row>
    <row r="2309" spans="1:9" x14ac:dyDescent="0.55000000000000004">
      <c r="A2309" s="1">
        <v>75</v>
      </c>
      <c r="B2309" t="s">
        <v>612</v>
      </c>
      <c r="C2309" s="1" t="s">
        <v>0</v>
      </c>
      <c r="D2309" s="1">
        <v>7</v>
      </c>
      <c r="E2309" s="1" t="s">
        <v>234</v>
      </c>
      <c r="F2309">
        <v>7</v>
      </c>
      <c r="G2309" t="str">
        <f>+VLOOKUP(bloque3_2[[#This Row],[niño]],BD.niños[[Código]:[sexo]],6,FALSE)</f>
        <v>9 y 10</v>
      </c>
      <c r="H2309" t="str">
        <f>+VLOOKUP(bloque3_2[[#This Row],[niño]],BD.niños[[Código]:[sexo]],7,FALSE)</f>
        <v>M</v>
      </c>
      <c r="I2309" s="1">
        <v>3</v>
      </c>
    </row>
    <row r="2310" spans="1:9" x14ac:dyDescent="0.55000000000000004">
      <c r="A2310" s="1">
        <v>75</v>
      </c>
      <c r="B2310" t="s">
        <v>612</v>
      </c>
      <c r="C2310" s="1" t="s">
        <v>0</v>
      </c>
      <c r="D2310" s="1">
        <v>7</v>
      </c>
      <c r="E2310" s="1" t="s">
        <v>238</v>
      </c>
      <c r="F2310">
        <v>7</v>
      </c>
      <c r="G2310" t="str">
        <f>+VLOOKUP(bloque3_2[[#This Row],[niño]],BD.niños[[Código]:[sexo]],6,FALSE)</f>
        <v>9 y 10</v>
      </c>
      <c r="H2310" t="str">
        <f>+VLOOKUP(bloque3_2[[#This Row],[niño]],BD.niños[[Código]:[sexo]],7,FALSE)</f>
        <v>M</v>
      </c>
      <c r="I2310" s="1">
        <v>3</v>
      </c>
    </row>
    <row r="2311" spans="1:9" x14ac:dyDescent="0.55000000000000004">
      <c r="A2311" s="1">
        <v>75</v>
      </c>
      <c r="B2311" t="s">
        <v>612</v>
      </c>
      <c r="C2311" s="1" t="s">
        <v>0</v>
      </c>
      <c r="D2311" s="1">
        <v>7</v>
      </c>
      <c r="E2311" s="1" t="s">
        <v>241</v>
      </c>
      <c r="F2311">
        <v>7</v>
      </c>
      <c r="G2311" t="str">
        <f>+VLOOKUP(bloque3_2[[#This Row],[niño]],BD.niños[[Código]:[sexo]],6,FALSE)</f>
        <v>9 y 10</v>
      </c>
      <c r="H2311" t="str">
        <f>+VLOOKUP(bloque3_2[[#This Row],[niño]],BD.niños[[Código]:[sexo]],7,FALSE)</f>
        <v>F</v>
      </c>
      <c r="I2311" s="1">
        <v>3</v>
      </c>
    </row>
    <row r="2312" spans="1:9" x14ac:dyDescent="0.55000000000000004">
      <c r="A2312" s="1">
        <v>75</v>
      </c>
      <c r="B2312" t="s">
        <v>612</v>
      </c>
      <c r="C2312" s="1" t="s">
        <v>0</v>
      </c>
      <c r="D2312" s="1">
        <v>7</v>
      </c>
      <c r="E2312" s="1" t="s">
        <v>245</v>
      </c>
      <c r="F2312">
        <v>3</v>
      </c>
      <c r="G2312" t="str">
        <f>+VLOOKUP(bloque3_2[[#This Row],[niño]],BD.niños[[Código]:[sexo]],6,FALSE)</f>
        <v>7 y 8</v>
      </c>
      <c r="H2312" t="str">
        <f>+VLOOKUP(bloque3_2[[#This Row],[niño]],BD.niños[[Código]:[sexo]],7,FALSE)</f>
        <v>M</v>
      </c>
      <c r="I2312" s="1">
        <v>3</v>
      </c>
    </row>
    <row r="2313" spans="1:9" x14ac:dyDescent="0.55000000000000004">
      <c r="A2313" s="1">
        <v>75</v>
      </c>
      <c r="B2313" t="s">
        <v>612</v>
      </c>
      <c r="C2313" s="1" t="s">
        <v>0</v>
      </c>
      <c r="D2313" s="1">
        <v>7</v>
      </c>
      <c r="E2313" s="1" t="s">
        <v>249</v>
      </c>
      <c r="F2313">
        <v>7</v>
      </c>
      <c r="G2313" t="str">
        <f>+VLOOKUP(bloque3_2[[#This Row],[niño]],BD.niños[[Código]:[sexo]],6,FALSE)</f>
        <v>5 y 6</v>
      </c>
      <c r="H2313" t="str">
        <f>+VLOOKUP(bloque3_2[[#This Row],[niño]],BD.niños[[Código]:[sexo]],7,FALSE)</f>
        <v>M</v>
      </c>
      <c r="I2313" s="1">
        <v>3</v>
      </c>
    </row>
    <row r="2314" spans="1:9" x14ac:dyDescent="0.55000000000000004">
      <c r="A2314" s="1">
        <v>75</v>
      </c>
      <c r="B2314" t="s">
        <v>612</v>
      </c>
      <c r="C2314" s="1" t="s">
        <v>0</v>
      </c>
      <c r="D2314" s="1">
        <v>7</v>
      </c>
      <c r="E2314" s="1" t="s">
        <v>253</v>
      </c>
      <c r="F2314">
        <v>7</v>
      </c>
      <c r="G2314" t="str">
        <f>+VLOOKUP(bloque3_2[[#This Row],[niño]],BD.niños[[Código]:[sexo]],6,FALSE)</f>
        <v>7 y 8</v>
      </c>
      <c r="H2314" t="str">
        <f>+VLOOKUP(bloque3_2[[#This Row],[niño]],BD.niños[[Código]:[sexo]],7,FALSE)</f>
        <v>M</v>
      </c>
      <c r="I2314" s="1">
        <v>3</v>
      </c>
    </row>
    <row r="2315" spans="1:9" x14ac:dyDescent="0.55000000000000004">
      <c r="A2315" s="1">
        <v>75</v>
      </c>
      <c r="B2315" t="s">
        <v>612</v>
      </c>
      <c r="C2315" s="1" t="s">
        <v>0</v>
      </c>
      <c r="D2315" s="1">
        <v>7</v>
      </c>
      <c r="E2315" s="1" t="s">
        <v>257</v>
      </c>
      <c r="F2315">
        <v>7</v>
      </c>
      <c r="G2315" t="str">
        <f>+VLOOKUP(bloque3_2[[#This Row],[niño]],BD.niños[[Código]:[sexo]],6,FALSE)</f>
        <v>7 y 8</v>
      </c>
      <c r="H2315" t="str">
        <f>+VLOOKUP(bloque3_2[[#This Row],[niño]],BD.niños[[Código]:[sexo]],7,FALSE)</f>
        <v>M</v>
      </c>
      <c r="I2315" s="1">
        <v>3</v>
      </c>
    </row>
    <row r="2316" spans="1:9" x14ac:dyDescent="0.55000000000000004">
      <c r="A2316" s="1">
        <v>75</v>
      </c>
      <c r="B2316" t="s">
        <v>612</v>
      </c>
      <c r="C2316" s="1" t="s">
        <v>0</v>
      </c>
      <c r="D2316" s="1">
        <v>7</v>
      </c>
      <c r="E2316" s="1" t="s">
        <v>299</v>
      </c>
      <c r="F2316">
        <v>7</v>
      </c>
      <c r="G2316" t="str">
        <f>+VLOOKUP(bloque3_2[[#This Row],[niño]],BD.niños[[Código]:[sexo]],6,FALSE)</f>
        <v>7 y 8</v>
      </c>
      <c r="H2316" t="str">
        <f>+VLOOKUP(bloque3_2[[#This Row],[niño]],BD.niños[[Código]:[sexo]],7,FALSE)</f>
        <v>M</v>
      </c>
      <c r="I2316" s="1">
        <v>3</v>
      </c>
    </row>
    <row r="2317" spans="1:9" x14ac:dyDescent="0.55000000000000004">
      <c r="A2317" s="1">
        <v>75</v>
      </c>
      <c r="B2317" t="s">
        <v>612</v>
      </c>
      <c r="C2317" s="1" t="s">
        <v>0</v>
      </c>
      <c r="D2317" s="1">
        <v>7</v>
      </c>
      <c r="E2317" s="1" t="s">
        <v>301</v>
      </c>
      <c r="F2317">
        <v>7</v>
      </c>
      <c r="G2317" t="str">
        <f>+VLOOKUP(bloque3_2[[#This Row],[niño]],BD.niños[[Código]:[sexo]],6,FALSE)</f>
        <v>5 y 6</v>
      </c>
      <c r="H2317" t="str">
        <f>+VLOOKUP(bloque3_2[[#This Row],[niño]],BD.niños[[Código]:[sexo]],7,FALSE)</f>
        <v>M</v>
      </c>
      <c r="I2317" s="1">
        <v>3</v>
      </c>
    </row>
    <row r="2318" spans="1:9" x14ac:dyDescent="0.55000000000000004">
      <c r="A2318" s="1">
        <v>75</v>
      </c>
      <c r="B2318" t="s">
        <v>612</v>
      </c>
      <c r="C2318" s="1" t="s">
        <v>0</v>
      </c>
      <c r="D2318" s="1">
        <v>7</v>
      </c>
      <c r="E2318" s="1" t="s">
        <v>305</v>
      </c>
      <c r="F2318">
        <v>7</v>
      </c>
      <c r="G2318" t="str">
        <f>+VLOOKUP(bloque3_2[[#This Row],[niño]],BD.niños[[Código]:[sexo]],6,FALSE)</f>
        <v>7 y 8</v>
      </c>
      <c r="H2318" t="str">
        <f>+VLOOKUP(bloque3_2[[#This Row],[niño]],BD.niños[[Código]:[sexo]],7,FALSE)</f>
        <v>M</v>
      </c>
      <c r="I2318" s="1">
        <v>3</v>
      </c>
    </row>
    <row r="2319" spans="1:9" x14ac:dyDescent="0.55000000000000004">
      <c r="A2319" s="1">
        <v>75</v>
      </c>
      <c r="B2319" t="s">
        <v>612</v>
      </c>
      <c r="C2319" s="1" t="s">
        <v>0</v>
      </c>
      <c r="D2319" s="1">
        <v>7</v>
      </c>
      <c r="E2319" s="1" t="s">
        <v>308</v>
      </c>
      <c r="F2319">
        <v>7</v>
      </c>
      <c r="G2319" t="str">
        <f>+VLOOKUP(bloque3_2[[#This Row],[niño]],BD.niños[[Código]:[sexo]],6,FALSE)</f>
        <v>9 y 10</v>
      </c>
      <c r="H2319" t="str">
        <f>+VLOOKUP(bloque3_2[[#This Row],[niño]],BD.niños[[Código]:[sexo]],7,FALSE)</f>
        <v>M</v>
      </c>
      <c r="I2319" s="1">
        <v>3</v>
      </c>
    </row>
    <row r="2320" spans="1:9" x14ac:dyDescent="0.55000000000000004">
      <c r="A2320" s="1">
        <v>75</v>
      </c>
      <c r="B2320" t="s">
        <v>612</v>
      </c>
      <c r="C2320" s="1" t="s">
        <v>0</v>
      </c>
      <c r="D2320" s="1">
        <v>7</v>
      </c>
      <c r="E2320" s="1" t="s">
        <v>311</v>
      </c>
      <c r="F2320">
        <v>7</v>
      </c>
      <c r="G2320" t="str">
        <f>+VLOOKUP(bloque3_2[[#This Row],[niño]],BD.niños[[Código]:[sexo]],6,FALSE)</f>
        <v>9 y 10</v>
      </c>
      <c r="H2320" t="str">
        <f>+VLOOKUP(bloque3_2[[#This Row],[niño]],BD.niños[[Código]:[sexo]],7,FALSE)</f>
        <v>M</v>
      </c>
      <c r="I2320" s="1">
        <v>3</v>
      </c>
    </row>
    <row r="2321" spans="1:9" x14ac:dyDescent="0.55000000000000004">
      <c r="A2321" s="1">
        <v>75</v>
      </c>
      <c r="B2321" t="s">
        <v>612</v>
      </c>
      <c r="C2321" s="1" t="s">
        <v>0</v>
      </c>
      <c r="D2321" s="1">
        <v>7</v>
      </c>
      <c r="E2321" s="1" t="s">
        <v>314</v>
      </c>
      <c r="F2321">
        <v>5</v>
      </c>
      <c r="G2321" t="str">
        <f>+VLOOKUP(bloque3_2[[#This Row],[niño]],BD.niños[[Código]:[sexo]],6,FALSE)</f>
        <v>9 y 10</v>
      </c>
      <c r="H2321" t="str">
        <f>+VLOOKUP(bloque3_2[[#This Row],[niño]],BD.niños[[Código]:[sexo]],7,FALSE)</f>
        <v>M</v>
      </c>
      <c r="I2321" s="1">
        <v>3</v>
      </c>
    </row>
    <row r="2322" spans="1:9" x14ac:dyDescent="0.55000000000000004">
      <c r="A2322" s="1">
        <v>75</v>
      </c>
      <c r="B2322" t="s">
        <v>612</v>
      </c>
      <c r="C2322" s="1" t="s">
        <v>0</v>
      </c>
      <c r="D2322" s="1">
        <v>7</v>
      </c>
      <c r="E2322" s="1" t="s">
        <v>372</v>
      </c>
      <c r="F2322">
        <v>7</v>
      </c>
      <c r="G2322" t="str">
        <f>+VLOOKUP(bloque3_2[[#This Row],[niño]],BD.niños[[Código]:[sexo]],6,FALSE)</f>
        <v>9 y 10</v>
      </c>
      <c r="H2322" t="str">
        <f>+VLOOKUP(bloque3_2[[#This Row],[niño]],BD.niños[[Código]:[sexo]],7,FALSE)</f>
        <v>M</v>
      </c>
      <c r="I2322" s="1">
        <v>3</v>
      </c>
    </row>
    <row r="2323" spans="1:9" x14ac:dyDescent="0.55000000000000004">
      <c r="A2323" s="1">
        <v>75</v>
      </c>
      <c r="B2323" t="s">
        <v>612</v>
      </c>
      <c r="C2323" s="1" t="s">
        <v>0</v>
      </c>
      <c r="D2323" s="1">
        <v>7</v>
      </c>
      <c r="E2323" s="1" t="s">
        <v>337</v>
      </c>
      <c r="F2323">
        <v>7</v>
      </c>
      <c r="G2323" t="str">
        <f>+VLOOKUP(bloque3_2[[#This Row],[niño]],BD.niños[[Código]:[sexo]],6,FALSE)</f>
        <v>7 y 8</v>
      </c>
      <c r="H2323" t="str">
        <f>+VLOOKUP(bloque3_2[[#This Row],[niño]],BD.niños[[Código]:[sexo]],7,FALSE)</f>
        <v>M</v>
      </c>
      <c r="I2323" s="1">
        <v>3</v>
      </c>
    </row>
    <row r="2324" spans="1:9" x14ac:dyDescent="0.55000000000000004">
      <c r="A2324" s="1">
        <v>75</v>
      </c>
      <c r="B2324" t="s">
        <v>612</v>
      </c>
      <c r="C2324" s="1" t="s">
        <v>0</v>
      </c>
      <c r="D2324" s="1">
        <v>7</v>
      </c>
      <c r="E2324" s="1" t="s">
        <v>341</v>
      </c>
      <c r="F2324">
        <v>7</v>
      </c>
      <c r="G2324" t="str">
        <f>+VLOOKUP(bloque3_2[[#This Row],[niño]],BD.niños[[Código]:[sexo]],6,FALSE)</f>
        <v>7 y 8</v>
      </c>
      <c r="H2324" t="str">
        <f>+VLOOKUP(bloque3_2[[#This Row],[niño]],BD.niños[[Código]:[sexo]],7,FALSE)</f>
        <v>F</v>
      </c>
      <c r="I2324" s="1">
        <v>3</v>
      </c>
    </row>
    <row r="2325" spans="1:9" x14ac:dyDescent="0.55000000000000004">
      <c r="A2325" s="1">
        <v>75</v>
      </c>
      <c r="B2325" t="s">
        <v>612</v>
      </c>
      <c r="C2325" s="1" t="s">
        <v>0</v>
      </c>
      <c r="D2325" s="1">
        <v>7</v>
      </c>
      <c r="E2325" s="1" t="s">
        <v>344</v>
      </c>
      <c r="F2325">
        <v>7</v>
      </c>
      <c r="G2325" t="str">
        <f>+VLOOKUP(bloque3_2[[#This Row],[niño]],BD.niños[[Código]:[sexo]],6,FALSE)</f>
        <v>5 y 6</v>
      </c>
      <c r="H2325" t="str">
        <f>+VLOOKUP(bloque3_2[[#This Row],[niño]],BD.niños[[Código]:[sexo]],7,FALSE)</f>
        <v>F</v>
      </c>
      <c r="I2325" s="1">
        <v>3</v>
      </c>
    </row>
    <row r="2326" spans="1:9" x14ac:dyDescent="0.55000000000000004">
      <c r="A2326" s="1">
        <v>75</v>
      </c>
      <c r="B2326" t="s">
        <v>612</v>
      </c>
      <c r="C2326" s="1" t="s">
        <v>0</v>
      </c>
      <c r="D2326" s="1">
        <v>7</v>
      </c>
      <c r="E2326" s="1" t="s">
        <v>348</v>
      </c>
      <c r="F2326">
        <v>1</v>
      </c>
      <c r="G2326" t="str">
        <f>+VLOOKUP(bloque3_2[[#This Row],[niño]],BD.niños[[Código]:[sexo]],6,FALSE)</f>
        <v>5 y 6</v>
      </c>
      <c r="H2326" t="str">
        <f>+VLOOKUP(bloque3_2[[#This Row],[niño]],BD.niños[[Código]:[sexo]],7,FALSE)</f>
        <v>M</v>
      </c>
      <c r="I2326" s="1">
        <v>3</v>
      </c>
    </row>
    <row r="2327" spans="1:9" x14ac:dyDescent="0.55000000000000004">
      <c r="A2327" s="1">
        <v>76</v>
      </c>
      <c r="B2327" t="s">
        <v>613</v>
      </c>
      <c r="C2327" s="1" t="s">
        <v>3</v>
      </c>
      <c r="D2327" s="1">
        <v>4</v>
      </c>
      <c r="E2327" s="1" t="s">
        <v>89</v>
      </c>
      <c r="F2327">
        <v>4</v>
      </c>
      <c r="G2327" t="str">
        <f>+VLOOKUP(bloque3_2[[#This Row],[niño]],BD.niños[[Código]:[sexo]],6,FALSE)</f>
        <v>9 y 10</v>
      </c>
      <c r="H2327" t="str">
        <f>+VLOOKUP(bloque3_2[[#This Row],[niño]],BD.niños[[Código]:[sexo]],7,FALSE)</f>
        <v>F</v>
      </c>
      <c r="I2327" s="1">
        <v>3</v>
      </c>
    </row>
    <row r="2328" spans="1:9" x14ac:dyDescent="0.55000000000000004">
      <c r="A2328" s="1">
        <v>76</v>
      </c>
      <c r="B2328" t="s">
        <v>613</v>
      </c>
      <c r="C2328" s="1" t="s">
        <v>3</v>
      </c>
      <c r="D2328" s="1">
        <v>4</v>
      </c>
      <c r="E2328" s="1" t="s">
        <v>93</v>
      </c>
      <c r="F2328">
        <v>4</v>
      </c>
      <c r="G2328" t="str">
        <f>+VLOOKUP(bloque3_2[[#This Row],[niño]],BD.niños[[Código]:[sexo]],6,FALSE)</f>
        <v>9 y 10</v>
      </c>
      <c r="H2328" t="str">
        <f>+VLOOKUP(bloque3_2[[#This Row],[niño]],BD.niños[[Código]:[sexo]],7,FALSE)</f>
        <v>F</v>
      </c>
      <c r="I2328" s="1">
        <v>3</v>
      </c>
    </row>
    <row r="2329" spans="1:9" x14ac:dyDescent="0.55000000000000004">
      <c r="A2329" s="1">
        <v>76</v>
      </c>
      <c r="B2329" t="s">
        <v>613</v>
      </c>
      <c r="C2329" s="1" t="s">
        <v>3</v>
      </c>
      <c r="D2329" s="1">
        <v>4</v>
      </c>
      <c r="E2329" s="1" t="s">
        <v>97</v>
      </c>
      <c r="F2329">
        <v>4</v>
      </c>
      <c r="G2329" t="str">
        <f>+VLOOKUP(bloque3_2[[#This Row],[niño]],BD.niños[[Código]:[sexo]],6,FALSE)</f>
        <v>9 y 10</v>
      </c>
      <c r="H2329" t="str">
        <f>+VLOOKUP(bloque3_2[[#This Row],[niño]],BD.niños[[Código]:[sexo]],7,FALSE)</f>
        <v>F</v>
      </c>
      <c r="I2329" s="1">
        <v>3</v>
      </c>
    </row>
    <row r="2330" spans="1:9" x14ac:dyDescent="0.55000000000000004">
      <c r="A2330" s="1">
        <v>76</v>
      </c>
      <c r="B2330" t="s">
        <v>613</v>
      </c>
      <c r="C2330" s="1" t="s">
        <v>3</v>
      </c>
      <c r="D2330" s="1">
        <v>4</v>
      </c>
      <c r="E2330" s="1" t="s">
        <v>101</v>
      </c>
      <c r="F2330">
        <v>4</v>
      </c>
      <c r="G2330" t="str">
        <f>+VLOOKUP(bloque3_2[[#This Row],[niño]],BD.niños[[Código]:[sexo]],6,FALSE)</f>
        <v>9 y 10</v>
      </c>
      <c r="H2330" t="str">
        <f>+VLOOKUP(bloque3_2[[#This Row],[niño]],BD.niños[[Código]:[sexo]],7,FALSE)</f>
        <v>F</v>
      </c>
      <c r="I2330" s="1">
        <v>3</v>
      </c>
    </row>
    <row r="2331" spans="1:9" x14ac:dyDescent="0.55000000000000004">
      <c r="A2331" s="1">
        <v>76</v>
      </c>
      <c r="B2331" t="s">
        <v>613</v>
      </c>
      <c r="C2331" s="1" t="s">
        <v>3</v>
      </c>
      <c r="D2331" s="1">
        <v>4</v>
      </c>
      <c r="E2331" s="1" t="s">
        <v>150</v>
      </c>
      <c r="F2331">
        <v>4</v>
      </c>
      <c r="G2331" t="str">
        <f>+VLOOKUP(bloque3_2[[#This Row],[niño]],BD.niños[[Código]:[sexo]],6,FALSE)</f>
        <v>5 y 6</v>
      </c>
      <c r="H2331" t="str">
        <f>+VLOOKUP(bloque3_2[[#This Row],[niño]],BD.niños[[Código]:[sexo]],7,FALSE)</f>
        <v>F</v>
      </c>
      <c r="I2331" s="1">
        <v>3</v>
      </c>
    </row>
    <row r="2332" spans="1:9" x14ac:dyDescent="0.55000000000000004">
      <c r="A2332" s="1">
        <v>76</v>
      </c>
      <c r="B2332" t="s">
        <v>613</v>
      </c>
      <c r="C2332" s="1" t="s">
        <v>3</v>
      </c>
      <c r="D2332" s="1">
        <v>4</v>
      </c>
      <c r="E2332" s="1" t="s">
        <v>153</v>
      </c>
      <c r="F2332">
        <v>4</v>
      </c>
      <c r="G2332" t="str">
        <f>+VLOOKUP(bloque3_2[[#This Row],[niño]],BD.niños[[Código]:[sexo]],6,FALSE)</f>
        <v>7 y 8</v>
      </c>
      <c r="H2332" t="str">
        <f>+VLOOKUP(bloque3_2[[#This Row],[niño]],BD.niños[[Código]:[sexo]],7,FALSE)</f>
        <v>M</v>
      </c>
      <c r="I2332" s="1">
        <v>3</v>
      </c>
    </row>
    <row r="2333" spans="1:9" x14ac:dyDescent="0.55000000000000004">
      <c r="A2333" s="1">
        <v>76</v>
      </c>
      <c r="B2333" t="s">
        <v>613</v>
      </c>
      <c r="C2333" s="1" t="s">
        <v>3</v>
      </c>
      <c r="D2333" s="1">
        <v>4</v>
      </c>
      <c r="E2333" s="1" t="s">
        <v>157</v>
      </c>
      <c r="F2333">
        <v>4</v>
      </c>
      <c r="G2333" t="str">
        <f>+VLOOKUP(bloque3_2[[#This Row],[niño]],BD.niños[[Código]:[sexo]],6,FALSE)</f>
        <v>7 y 8</v>
      </c>
      <c r="H2333" t="str">
        <f>+VLOOKUP(bloque3_2[[#This Row],[niño]],BD.niños[[Código]:[sexo]],7,FALSE)</f>
        <v>M</v>
      </c>
      <c r="I2333" s="1">
        <v>3</v>
      </c>
    </row>
    <row r="2334" spans="1:9" x14ac:dyDescent="0.55000000000000004">
      <c r="A2334" s="1">
        <v>76</v>
      </c>
      <c r="B2334" t="s">
        <v>613</v>
      </c>
      <c r="C2334" s="1" t="s">
        <v>3</v>
      </c>
      <c r="D2334" s="1">
        <v>4</v>
      </c>
      <c r="E2334" s="1" t="s">
        <v>164</v>
      </c>
      <c r="F2334">
        <v>4</v>
      </c>
      <c r="G2334" t="str">
        <f>+VLOOKUP(bloque3_2[[#This Row],[niño]],BD.niños[[Código]:[sexo]],6,FALSE)</f>
        <v>5 y 6</v>
      </c>
      <c r="H2334" t="str">
        <f>+VLOOKUP(bloque3_2[[#This Row],[niño]],BD.niños[[Código]:[sexo]],7,FALSE)</f>
        <v>M</v>
      </c>
      <c r="I2334" s="1">
        <v>3</v>
      </c>
    </row>
    <row r="2335" spans="1:9" x14ac:dyDescent="0.55000000000000004">
      <c r="A2335" s="1">
        <v>76</v>
      </c>
      <c r="B2335" t="s">
        <v>613</v>
      </c>
      <c r="C2335" s="1" t="s">
        <v>3</v>
      </c>
      <c r="D2335" s="1">
        <v>4</v>
      </c>
      <c r="E2335" s="1" t="s">
        <v>165</v>
      </c>
      <c r="F2335">
        <v>2</v>
      </c>
      <c r="G2335" t="str">
        <f>+VLOOKUP(bloque3_2[[#This Row],[niño]],BD.niños[[Código]:[sexo]],6,FALSE)</f>
        <v>5 y 6</v>
      </c>
      <c r="H2335" t="str">
        <f>+VLOOKUP(bloque3_2[[#This Row],[niño]],BD.niños[[Código]:[sexo]],7,FALSE)</f>
        <v>M</v>
      </c>
      <c r="I2335" s="1">
        <v>3</v>
      </c>
    </row>
    <row r="2336" spans="1:9" x14ac:dyDescent="0.55000000000000004">
      <c r="A2336" s="1">
        <v>76</v>
      </c>
      <c r="B2336" t="s">
        <v>613</v>
      </c>
      <c r="C2336" s="1" t="s">
        <v>3</v>
      </c>
      <c r="D2336" s="1">
        <v>4</v>
      </c>
      <c r="E2336" s="1" t="s">
        <v>168</v>
      </c>
      <c r="F2336">
        <v>3</v>
      </c>
      <c r="G2336" t="str">
        <f>+VLOOKUP(bloque3_2[[#This Row],[niño]],BD.niños[[Código]:[sexo]],6,FALSE)</f>
        <v>7 y 8</v>
      </c>
      <c r="H2336" t="str">
        <f>+VLOOKUP(bloque3_2[[#This Row],[niño]],BD.niños[[Código]:[sexo]],7,FALSE)</f>
        <v>F</v>
      </c>
      <c r="I2336" s="1">
        <v>3</v>
      </c>
    </row>
    <row r="2337" spans="1:9" x14ac:dyDescent="0.55000000000000004">
      <c r="A2337" s="1">
        <v>76</v>
      </c>
      <c r="B2337" t="s">
        <v>613</v>
      </c>
      <c r="C2337" s="1" t="s">
        <v>3</v>
      </c>
      <c r="D2337" s="1">
        <v>4</v>
      </c>
      <c r="E2337" s="1" t="s">
        <v>172</v>
      </c>
      <c r="F2337">
        <v>3</v>
      </c>
      <c r="G2337" t="str">
        <f>+VLOOKUP(bloque3_2[[#This Row],[niño]],BD.niños[[Código]:[sexo]],6,FALSE)</f>
        <v>7 y 8</v>
      </c>
      <c r="H2337" t="str">
        <f>+VLOOKUP(bloque3_2[[#This Row],[niño]],BD.niños[[Código]:[sexo]],7,FALSE)</f>
        <v>F</v>
      </c>
      <c r="I2337" s="1">
        <v>3</v>
      </c>
    </row>
    <row r="2338" spans="1:9" x14ac:dyDescent="0.55000000000000004">
      <c r="A2338" s="1">
        <v>76</v>
      </c>
      <c r="B2338" t="s">
        <v>613</v>
      </c>
      <c r="C2338" s="1" t="s">
        <v>3</v>
      </c>
      <c r="D2338" s="1">
        <v>4</v>
      </c>
      <c r="E2338" s="1" t="s">
        <v>176</v>
      </c>
      <c r="F2338">
        <v>4</v>
      </c>
      <c r="G2338" t="str">
        <f>+VLOOKUP(bloque3_2[[#This Row],[niño]],BD.niños[[Código]:[sexo]],6,FALSE)</f>
        <v>5 y 6</v>
      </c>
      <c r="H2338" t="str">
        <f>+VLOOKUP(bloque3_2[[#This Row],[niño]],BD.niños[[Código]:[sexo]],7,FALSE)</f>
        <v>F</v>
      </c>
      <c r="I2338" s="1">
        <v>3</v>
      </c>
    </row>
    <row r="2339" spans="1:9" x14ac:dyDescent="0.55000000000000004">
      <c r="A2339" s="1">
        <v>76</v>
      </c>
      <c r="B2339" t="s">
        <v>613</v>
      </c>
      <c r="C2339" s="1" t="s">
        <v>3</v>
      </c>
      <c r="D2339" s="1">
        <v>4</v>
      </c>
      <c r="E2339" s="1" t="s">
        <v>180</v>
      </c>
      <c r="F2339">
        <v>4</v>
      </c>
      <c r="G2339" t="str">
        <f>+VLOOKUP(bloque3_2[[#This Row],[niño]],BD.niños[[Código]:[sexo]],6,FALSE)</f>
        <v>7 y 8</v>
      </c>
      <c r="H2339" t="str">
        <f>+VLOOKUP(bloque3_2[[#This Row],[niño]],BD.niños[[Código]:[sexo]],7,FALSE)</f>
        <v>F</v>
      </c>
      <c r="I2339" s="1">
        <v>3</v>
      </c>
    </row>
    <row r="2340" spans="1:9" x14ac:dyDescent="0.55000000000000004">
      <c r="A2340" s="1">
        <v>76</v>
      </c>
      <c r="B2340" t="s">
        <v>613</v>
      </c>
      <c r="C2340" s="1" t="s">
        <v>3</v>
      </c>
      <c r="D2340" s="1">
        <v>4</v>
      </c>
      <c r="E2340" s="1" t="s">
        <v>234</v>
      </c>
      <c r="F2340">
        <v>1</v>
      </c>
      <c r="G2340" t="str">
        <f>+VLOOKUP(bloque3_2[[#This Row],[niño]],BD.niños[[Código]:[sexo]],6,FALSE)</f>
        <v>9 y 10</v>
      </c>
      <c r="H2340" t="str">
        <f>+VLOOKUP(bloque3_2[[#This Row],[niño]],BD.niños[[Código]:[sexo]],7,FALSE)</f>
        <v>M</v>
      </c>
      <c r="I2340" s="1">
        <v>3</v>
      </c>
    </row>
    <row r="2341" spans="1:9" x14ac:dyDescent="0.55000000000000004">
      <c r="A2341" s="1">
        <v>76</v>
      </c>
      <c r="B2341" t="s">
        <v>613</v>
      </c>
      <c r="C2341" s="1" t="s">
        <v>3</v>
      </c>
      <c r="D2341" s="1">
        <v>4</v>
      </c>
      <c r="E2341" s="1" t="s">
        <v>238</v>
      </c>
      <c r="F2341">
        <v>4</v>
      </c>
      <c r="G2341" t="str">
        <f>+VLOOKUP(bloque3_2[[#This Row],[niño]],BD.niños[[Código]:[sexo]],6,FALSE)</f>
        <v>9 y 10</v>
      </c>
      <c r="H2341" t="str">
        <f>+VLOOKUP(bloque3_2[[#This Row],[niño]],BD.niños[[Código]:[sexo]],7,FALSE)</f>
        <v>M</v>
      </c>
      <c r="I2341" s="1">
        <v>3</v>
      </c>
    </row>
    <row r="2342" spans="1:9" x14ac:dyDescent="0.55000000000000004">
      <c r="A2342" s="1">
        <v>76</v>
      </c>
      <c r="B2342" t="s">
        <v>613</v>
      </c>
      <c r="C2342" s="1" t="s">
        <v>3</v>
      </c>
      <c r="D2342" s="1">
        <v>4</v>
      </c>
      <c r="E2342" s="1" t="s">
        <v>241</v>
      </c>
      <c r="F2342">
        <v>7</v>
      </c>
      <c r="G2342" t="str">
        <f>+VLOOKUP(bloque3_2[[#This Row],[niño]],BD.niños[[Código]:[sexo]],6,FALSE)</f>
        <v>9 y 10</v>
      </c>
      <c r="H2342" t="str">
        <f>+VLOOKUP(bloque3_2[[#This Row],[niño]],BD.niños[[Código]:[sexo]],7,FALSE)</f>
        <v>F</v>
      </c>
      <c r="I2342" s="1">
        <v>3</v>
      </c>
    </row>
    <row r="2343" spans="1:9" x14ac:dyDescent="0.55000000000000004">
      <c r="A2343" s="1">
        <v>76</v>
      </c>
      <c r="B2343" t="s">
        <v>613</v>
      </c>
      <c r="C2343" s="1" t="s">
        <v>3</v>
      </c>
      <c r="D2343" s="1">
        <v>4</v>
      </c>
      <c r="E2343" s="1" t="s">
        <v>245</v>
      </c>
      <c r="F2343">
        <v>7</v>
      </c>
      <c r="G2343" t="str">
        <f>+VLOOKUP(bloque3_2[[#This Row],[niño]],BD.niños[[Código]:[sexo]],6,FALSE)</f>
        <v>7 y 8</v>
      </c>
      <c r="H2343" t="str">
        <f>+VLOOKUP(bloque3_2[[#This Row],[niño]],BD.niños[[Código]:[sexo]],7,FALSE)</f>
        <v>M</v>
      </c>
      <c r="I2343" s="1">
        <v>3</v>
      </c>
    </row>
    <row r="2344" spans="1:9" x14ac:dyDescent="0.55000000000000004">
      <c r="A2344" s="1">
        <v>76</v>
      </c>
      <c r="B2344" t="s">
        <v>613</v>
      </c>
      <c r="C2344" s="1" t="s">
        <v>3</v>
      </c>
      <c r="D2344" s="1">
        <v>4</v>
      </c>
      <c r="E2344" s="1" t="s">
        <v>249</v>
      </c>
      <c r="F2344">
        <v>4</v>
      </c>
      <c r="G2344" t="str">
        <f>+VLOOKUP(bloque3_2[[#This Row],[niño]],BD.niños[[Código]:[sexo]],6,FALSE)</f>
        <v>5 y 6</v>
      </c>
      <c r="H2344" t="str">
        <f>+VLOOKUP(bloque3_2[[#This Row],[niño]],BD.niños[[Código]:[sexo]],7,FALSE)</f>
        <v>M</v>
      </c>
      <c r="I2344" s="1">
        <v>3</v>
      </c>
    </row>
    <row r="2345" spans="1:9" x14ac:dyDescent="0.55000000000000004">
      <c r="A2345" s="1">
        <v>76</v>
      </c>
      <c r="B2345" t="s">
        <v>613</v>
      </c>
      <c r="C2345" s="1" t="s">
        <v>3</v>
      </c>
      <c r="D2345" s="1">
        <v>4</v>
      </c>
      <c r="E2345" s="1" t="s">
        <v>253</v>
      </c>
      <c r="F2345">
        <v>4</v>
      </c>
      <c r="G2345" t="str">
        <f>+VLOOKUP(bloque3_2[[#This Row],[niño]],BD.niños[[Código]:[sexo]],6,FALSE)</f>
        <v>7 y 8</v>
      </c>
      <c r="H2345" t="str">
        <f>+VLOOKUP(bloque3_2[[#This Row],[niño]],BD.niños[[Código]:[sexo]],7,FALSE)</f>
        <v>M</v>
      </c>
      <c r="I2345" s="1">
        <v>3</v>
      </c>
    </row>
    <row r="2346" spans="1:9" x14ac:dyDescent="0.55000000000000004">
      <c r="A2346" s="1">
        <v>76</v>
      </c>
      <c r="B2346" t="s">
        <v>613</v>
      </c>
      <c r="C2346" s="1" t="s">
        <v>3</v>
      </c>
      <c r="D2346" s="1">
        <v>4</v>
      </c>
      <c r="E2346" s="1" t="s">
        <v>257</v>
      </c>
      <c r="F2346">
        <v>4</v>
      </c>
      <c r="G2346" t="str">
        <f>+VLOOKUP(bloque3_2[[#This Row],[niño]],BD.niños[[Código]:[sexo]],6,FALSE)</f>
        <v>7 y 8</v>
      </c>
      <c r="H2346" t="str">
        <f>+VLOOKUP(bloque3_2[[#This Row],[niño]],BD.niños[[Código]:[sexo]],7,FALSE)</f>
        <v>M</v>
      </c>
      <c r="I2346" s="1">
        <v>3</v>
      </c>
    </row>
    <row r="2347" spans="1:9" x14ac:dyDescent="0.55000000000000004">
      <c r="A2347" s="1">
        <v>76</v>
      </c>
      <c r="B2347" t="s">
        <v>613</v>
      </c>
      <c r="C2347" s="1" t="s">
        <v>3</v>
      </c>
      <c r="D2347" s="1">
        <v>4</v>
      </c>
      <c r="E2347" s="1" t="s">
        <v>299</v>
      </c>
      <c r="F2347">
        <v>4</v>
      </c>
      <c r="G2347" t="str">
        <f>+VLOOKUP(bloque3_2[[#This Row],[niño]],BD.niños[[Código]:[sexo]],6,FALSE)</f>
        <v>7 y 8</v>
      </c>
      <c r="H2347" t="str">
        <f>+VLOOKUP(bloque3_2[[#This Row],[niño]],BD.niños[[Código]:[sexo]],7,FALSE)</f>
        <v>M</v>
      </c>
      <c r="I2347" s="1">
        <v>3</v>
      </c>
    </row>
    <row r="2348" spans="1:9" x14ac:dyDescent="0.55000000000000004">
      <c r="A2348" s="1">
        <v>76</v>
      </c>
      <c r="B2348" t="s">
        <v>613</v>
      </c>
      <c r="C2348" s="1" t="s">
        <v>3</v>
      </c>
      <c r="D2348" s="1">
        <v>4</v>
      </c>
      <c r="E2348" s="1" t="s">
        <v>301</v>
      </c>
      <c r="F2348">
        <v>1</v>
      </c>
      <c r="G2348" t="str">
        <f>+VLOOKUP(bloque3_2[[#This Row],[niño]],BD.niños[[Código]:[sexo]],6,FALSE)</f>
        <v>5 y 6</v>
      </c>
      <c r="H2348" t="str">
        <f>+VLOOKUP(bloque3_2[[#This Row],[niño]],BD.niños[[Código]:[sexo]],7,FALSE)</f>
        <v>M</v>
      </c>
      <c r="I2348" s="1">
        <v>3</v>
      </c>
    </row>
    <row r="2349" spans="1:9" x14ac:dyDescent="0.55000000000000004">
      <c r="A2349" s="1">
        <v>76</v>
      </c>
      <c r="B2349" t="s">
        <v>613</v>
      </c>
      <c r="C2349" s="1" t="s">
        <v>3</v>
      </c>
      <c r="D2349" s="1">
        <v>4</v>
      </c>
      <c r="E2349" s="1" t="s">
        <v>305</v>
      </c>
      <c r="F2349">
        <v>3</v>
      </c>
      <c r="G2349" t="str">
        <f>+VLOOKUP(bloque3_2[[#This Row],[niño]],BD.niños[[Código]:[sexo]],6,FALSE)</f>
        <v>7 y 8</v>
      </c>
      <c r="H2349" t="str">
        <f>+VLOOKUP(bloque3_2[[#This Row],[niño]],BD.niños[[Código]:[sexo]],7,FALSE)</f>
        <v>M</v>
      </c>
      <c r="I2349" s="1">
        <v>3</v>
      </c>
    </row>
    <row r="2350" spans="1:9" x14ac:dyDescent="0.55000000000000004">
      <c r="A2350" s="1">
        <v>76</v>
      </c>
      <c r="B2350" t="s">
        <v>613</v>
      </c>
      <c r="C2350" s="1" t="s">
        <v>3</v>
      </c>
      <c r="D2350" s="1">
        <v>4</v>
      </c>
      <c r="E2350" s="1" t="s">
        <v>308</v>
      </c>
      <c r="F2350">
        <v>4</v>
      </c>
      <c r="G2350" t="str">
        <f>+VLOOKUP(bloque3_2[[#This Row],[niño]],BD.niños[[Código]:[sexo]],6,FALSE)</f>
        <v>9 y 10</v>
      </c>
      <c r="H2350" t="str">
        <f>+VLOOKUP(bloque3_2[[#This Row],[niño]],BD.niños[[Código]:[sexo]],7,FALSE)</f>
        <v>M</v>
      </c>
      <c r="I2350" s="1">
        <v>3</v>
      </c>
    </row>
    <row r="2351" spans="1:9" x14ac:dyDescent="0.55000000000000004">
      <c r="A2351" s="1">
        <v>76</v>
      </c>
      <c r="B2351" t="s">
        <v>613</v>
      </c>
      <c r="C2351" s="1" t="s">
        <v>3</v>
      </c>
      <c r="D2351" s="1">
        <v>4</v>
      </c>
      <c r="E2351" s="1" t="s">
        <v>311</v>
      </c>
      <c r="F2351">
        <v>4</v>
      </c>
      <c r="G2351" t="str">
        <f>+VLOOKUP(bloque3_2[[#This Row],[niño]],BD.niños[[Código]:[sexo]],6,FALSE)</f>
        <v>9 y 10</v>
      </c>
      <c r="H2351" t="str">
        <f>+VLOOKUP(bloque3_2[[#This Row],[niño]],BD.niños[[Código]:[sexo]],7,FALSE)</f>
        <v>M</v>
      </c>
      <c r="I2351" s="1">
        <v>3</v>
      </c>
    </row>
    <row r="2352" spans="1:9" x14ac:dyDescent="0.55000000000000004">
      <c r="A2352" s="1">
        <v>76</v>
      </c>
      <c r="B2352" t="s">
        <v>613</v>
      </c>
      <c r="C2352" s="1" t="s">
        <v>3</v>
      </c>
      <c r="D2352" s="1">
        <v>4</v>
      </c>
      <c r="E2352" s="1" t="s">
        <v>314</v>
      </c>
      <c r="F2352">
        <v>1</v>
      </c>
      <c r="G2352" t="str">
        <f>+VLOOKUP(bloque3_2[[#This Row],[niño]],BD.niños[[Código]:[sexo]],6,FALSE)</f>
        <v>9 y 10</v>
      </c>
      <c r="H2352" t="str">
        <f>+VLOOKUP(bloque3_2[[#This Row],[niño]],BD.niños[[Código]:[sexo]],7,FALSE)</f>
        <v>M</v>
      </c>
      <c r="I2352" s="1">
        <v>3</v>
      </c>
    </row>
    <row r="2353" spans="1:9" x14ac:dyDescent="0.55000000000000004">
      <c r="A2353" s="1">
        <v>76</v>
      </c>
      <c r="B2353" t="s">
        <v>613</v>
      </c>
      <c r="C2353" s="1" t="s">
        <v>3</v>
      </c>
      <c r="D2353" s="1">
        <v>4</v>
      </c>
      <c r="E2353" s="1" t="s">
        <v>372</v>
      </c>
      <c r="F2353">
        <v>1</v>
      </c>
      <c r="G2353" t="str">
        <f>+VLOOKUP(bloque3_2[[#This Row],[niño]],BD.niños[[Código]:[sexo]],6,FALSE)</f>
        <v>9 y 10</v>
      </c>
      <c r="H2353" t="str">
        <f>+VLOOKUP(bloque3_2[[#This Row],[niño]],BD.niños[[Código]:[sexo]],7,FALSE)</f>
        <v>M</v>
      </c>
      <c r="I2353" s="1">
        <v>3</v>
      </c>
    </row>
    <row r="2354" spans="1:9" x14ac:dyDescent="0.55000000000000004">
      <c r="A2354" s="1">
        <v>76</v>
      </c>
      <c r="B2354" t="s">
        <v>613</v>
      </c>
      <c r="C2354" s="1" t="s">
        <v>3</v>
      </c>
      <c r="D2354" s="1">
        <v>4</v>
      </c>
      <c r="E2354" s="1" t="s">
        <v>337</v>
      </c>
      <c r="F2354">
        <v>4</v>
      </c>
      <c r="G2354" t="str">
        <f>+VLOOKUP(bloque3_2[[#This Row],[niño]],BD.niños[[Código]:[sexo]],6,FALSE)</f>
        <v>7 y 8</v>
      </c>
      <c r="H2354" t="str">
        <f>+VLOOKUP(bloque3_2[[#This Row],[niño]],BD.niños[[Código]:[sexo]],7,FALSE)</f>
        <v>M</v>
      </c>
      <c r="I2354" s="1">
        <v>3</v>
      </c>
    </row>
    <row r="2355" spans="1:9" x14ac:dyDescent="0.55000000000000004">
      <c r="A2355" s="1">
        <v>76</v>
      </c>
      <c r="B2355" t="s">
        <v>613</v>
      </c>
      <c r="C2355" s="1" t="s">
        <v>3</v>
      </c>
      <c r="D2355" s="1">
        <v>4</v>
      </c>
      <c r="E2355" s="1" t="s">
        <v>341</v>
      </c>
      <c r="F2355">
        <v>4</v>
      </c>
      <c r="G2355" t="str">
        <f>+VLOOKUP(bloque3_2[[#This Row],[niño]],BD.niños[[Código]:[sexo]],6,FALSE)</f>
        <v>7 y 8</v>
      </c>
      <c r="H2355" t="str">
        <f>+VLOOKUP(bloque3_2[[#This Row],[niño]],BD.niños[[Código]:[sexo]],7,FALSE)</f>
        <v>F</v>
      </c>
      <c r="I2355" s="1">
        <v>3</v>
      </c>
    </row>
    <row r="2356" spans="1:9" x14ac:dyDescent="0.55000000000000004">
      <c r="A2356" s="1">
        <v>76</v>
      </c>
      <c r="B2356" t="s">
        <v>613</v>
      </c>
      <c r="C2356" s="1" t="s">
        <v>3</v>
      </c>
      <c r="D2356" s="1">
        <v>4</v>
      </c>
      <c r="E2356" s="1" t="s">
        <v>344</v>
      </c>
      <c r="F2356">
        <v>4</v>
      </c>
      <c r="G2356" t="str">
        <f>+VLOOKUP(bloque3_2[[#This Row],[niño]],BD.niños[[Código]:[sexo]],6,FALSE)</f>
        <v>5 y 6</v>
      </c>
      <c r="H2356" t="str">
        <f>+VLOOKUP(bloque3_2[[#This Row],[niño]],BD.niños[[Código]:[sexo]],7,FALSE)</f>
        <v>F</v>
      </c>
      <c r="I2356" s="1">
        <v>3</v>
      </c>
    </row>
    <row r="2357" spans="1:9" x14ac:dyDescent="0.55000000000000004">
      <c r="A2357" s="1">
        <v>76</v>
      </c>
      <c r="B2357" t="s">
        <v>613</v>
      </c>
      <c r="C2357" s="1" t="s">
        <v>3</v>
      </c>
      <c r="D2357" s="1">
        <v>4</v>
      </c>
      <c r="E2357" s="1" t="s">
        <v>348</v>
      </c>
      <c r="F2357">
        <v>4</v>
      </c>
      <c r="G2357" t="str">
        <f>+VLOOKUP(bloque3_2[[#This Row],[niño]],BD.niños[[Código]:[sexo]],6,FALSE)</f>
        <v>5 y 6</v>
      </c>
      <c r="H2357" t="str">
        <f>+VLOOKUP(bloque3_2[[#This Row],[niño]],BD.niños[[Código]:[sexo]],7,FALSE)</f>
        <v>M</v>
      </c>
      <c r="I2357" s="1">
        <v>3</v>
      </c>
    </row>
    <row r="2358" spans="1:9" x14ac:dyDescent="0.55000000000000004">
      <c r="A2358" s="1">
        <v>77</v>
      </c>
      <c r="B2358" t="s">
        <v>614</v>
      </c>
      <c r="C2358" s="1" t="s">
        <v>4</v>
      </c>
      <c r="D2358" s="1">
        <v>5</v>
      </c>
      <c r="E2358" s="1" t="s">
        <v>89</v>
      </c>
      <c r="F2358">
        <v>5</v>
      </c>
      <c r="G2358" t="str">
        <f>+VLOOKUP(bloque3_2[[#This Row],[niño]],BD.niños[[Código]:[sexo]],6,FALSE)</f>
        <v>9 y 10</v>
      </c>
      <c r="H2358" t="str">
        <f>+VLOOKUP(bloque3_2[[#This Row],[niño]],BD.niños[[Código]:[sexo]],7,FALSE)</f>
        <v>F</v>
      </c>
      <c r="I2358" s="1">
        <v>3</v>
      </c>
    </row>
    <row r="2359" spans="1:9" x14ac:dyDescent="0.55000000000000004">
      <c r="A2359" s="1">
        <v>77</v>
      </c>
      <c r="B2359" t="s">
        <v>614</v>
      </c>
      <c r="C2359" s="1" t="s">
        <v>4</v>
      </c>
      <c r="D2359" s="1">
        <v>5</v>
      </c>
      <c r="E2359" s="1" t="s">
        <v>93</v>
      </c>
      <c r="F2359">
        <v>5</v>
      </c>
      <c r="G2359" t="str">
        <f>+VLOOKUP(bloque3_2[[#This Row],[niño]],BD.niños[[Código]:[sexo]],6,FALSE)</f>
        <v>9 y 10</v>
      </c>
      <c r="H2359" t="str">
        <f>+VLOOKUP(bloque3_2[[#This Row],[niño]],BD.niños[[Código]:[sexo]],7,FALSE)</f>
        <v>F</v>
      </c>
      <c r="I2359" s="1">
        <v>3</v>
      </c>
    </row>
    <row r="2360" spans="1:9" x14ac:dyDescent="0.55000000000000004">
      <c r="A2360" s="1">
        <v>77</v>
      </c>
      <c r="B2360" t="s">
        <v>614</v>
      </c>
      <c r="C2360" s="1" t="s">
        <v>4</v>
      </c>
      <c r="D2360" s="1">
        <v>5</v>
      </c>
      <c r="E2360" s="1" t="s">
        <v>97</v>
      </c>
      <c r="F2360">
        <v>6</v>
      </c>
      <c r="G2360" t="str">
        <f>+VLOOKUP(bloque3_2[[#This Row],[niño]],BD.niños[[Código]:[sexo]],6,FALSE)</f>
        <v>9 y 10</v>
      </c>
      <c r="H2360" t="str">
        <f>+VLOOKUP(bloque3_2[[#This Row],[niño]],BD.niños[[Código]:[sexo]],7,FALSE)</f>
        <v>F</v>
      </c>
      <c r="I2360" s="1">
        <v>3</v>
      </c>
    </row>
    <row r="2361" spans="1:9" x14ac:dyDescent="0.55000000000000004">
      <c r="A2361" s="1">
        <v>77</v>
      </c>
      <c r="B2361" t="s">
        <v>614</v>
      </c>
      <c r="C2361" s="1" t="s">
        <v>4</v>
      </c>
      <c r="D2361" s="1">
        <v>5</v>
      </c>
      <c r="E2361" s="1" t="s">
        <v>101</v>
      </c>
      <c r="F2361">
        <v>5</v>
      </c>
      <c r="G2361" t="str">
        <f>+VLOOKUP(bloque3_2[[#This Row],[niño]],BD.niños[[Código]:[sexo]],6,FALSE)</f>
        <v>9 y 10</v>
      </c>
      <c r="H2361" t="str">
        <f>+VLOOKUP(bloque3_2[[#This Row],[niño]],BD.niños[[Código]:[sexo]],7,FALSE)</f>
        <v>F</v>
      </c>
      <c r="I2361" s="1">
        <v>3</v>
      </c>
    </row>
    <row r="2362" spans="1:9" x14ac:dyDescent="0.55000000000000004">
      <c r="A2362" s="1">
        <v>77</v>
      </c>
      <c r="B2362" t="s">
        <v>614</v>
      </c>
      <c r="C2362" s="1" t="s">
        <v>4</v>
      </c>
      <c r="D2362" s="1">
        <v>5</v>
      </c>
      <c r="E2362" s="1" t="s">
        <v>150</v>
      </c>
      <c r="F2362">
        <v>5</v>
      </c>
      <c r="G2362" t="str">
        <f>+VLOOKUP(bloque3_2[[#This Row],[niño]],BD.niños[[Código]:[sexo]],6,FALSE)</f>
        <v>5 y 6</v>
      </c>
      <c r="H2362" t="str">
        <f>+VLOOKUP(bloque3_2[[#This Row],[niño]],BD.niños[[Código]:[sexo]],7,FALSE)</f>
        <v>F</v>
      </c>
      <c r="I2362" s="1">
        <v>3</v>
      </c>
    </row>
    <row r="2363" spans="1:9" x14ac:dyDescent="0.55000000000000004">
      <c r="A2363" s="1">
        <v>77</v>
      </c>
      <c r="B2363" t="s">
        <v>614</v>
      </c>
      <c r="C2363" s="1" t="s">
        <v>4</v>
      </c>
      <c r="D2363" s="1">
        <v>5</v>
      </c>
      <c r="E2363" s="1" t="s">
        <v>153</v>
      </c>
      <c r="F2363">
        <v>5</v>
      </c>
      <c r="G2363" t="str">
        <f>+VLOOKUP(bloque3_2[[#This Row],[niño]],BD.niños[[Código]:[sexo]],6,FALSE)</f>
        <v>7 y 8</v>
      </c>
      <c r="H2363" t="str">
        <f>+VLOOKUP(bloque3_2[[#This Row],[niño]],BD.niños[[Código]:[sexo]],7,FALSE)</f>
        <v>M</v>
      </c>
      <c r="I2363" s="1">
        <v>3</v>
      </c>
    </row>
    <row r="2364" spans="1:9" x14ac:dyDescent="0.55000000000000004">
      <c r="A2364" s="1">
        <v>77</v>
      </c>
      <c r="B2364" t="s">
        <v>614</v>
      </c>
      <c r="C2364" s="1" t="s">
        <v>4</v>
      </c>
      <c r="D2364" s="1">
        <v>5</v>
      </c>
      <c r="E2364" s="1" t="s">
        <v>157</v>
      </c>
      <c r="F2364">
        <v>5</v>
      </c>
      <c r="G2364" t="str">
        <f>+VLOOKUP(bloque3_2[[#This Row],[niño]],BD.niños[[Código]:[sexo]],6,FALSE)</f>
        <v>7 y 8</v>
      </c>
      <c r="H2364" t="str">
        <f>+VLOOKUP(bloque3_2[[#This Row],[niño]],BD.niños[[Código]:[sexo]],7,FALSE)</f>
        <v>M</v>
      </c>
      <c r="I2364" s="1">
        <v>3</v>
      </c>
    </row>
    <row r="2365" spans="1:9" x14ac:dyDescent="0.55000000000000004">
      <c r="A2365" s="1">
        <v>77</v>
      </c>
      <c r="B2365" t="s">
        <v>614</v>
      </c>
      <c r="C2365" s="1" t="s">
        <v>4</v>
      </c>
      <c r="D2365" s="1">
        <v>5</v>
      </c>
      <c r="E2365" s="1" t="s">
        <v>164</v>
      </c>
      <c r="F2365">
        <v>5</v>
      </c>
      <c r="G2365" t="str">
        <f>+VLOOKUP(bloque3_2[[#This Row],[niño]],BD.niños[[Código]:[sexo]],6,FALSE)</f>
        <v>5 y 6</v>
      </c>
      <c r="H2365" t="str">
        <f>+VLOOKUP(bloque3_2[[#This Row],[niño]],BD.niños[[Código]:[sexo]],7,FALSE)</f>
        <v>M</v>
      </c>
      <c r="I2365" s="1">
        <v>3</v>
      </c>
    </row>
    <row r="2366" spans="1:9" x14ac:dyDescent="0.55000000000000004">
      <c r="A2366" s="1">
        <v>77</v>
      </c>
      <c r="B2366" t="s">
        <v>614</v>
      </c>
      <c r="C2366" s="1" t="s">
        <v>4</v>
      </c>
      <c r="D2366" s="1">
        <v>5</v>
      </c>
      <c r="E2366" s="1" t="s">
        <v>165</v>
      </c>
      <c r="F2366">
        <v>6</v>
      </c>
      <c r="G2366" t="str">
        <f>+VLOOKUP(bloque3_2[[#This Row],[niño]],BD.niños[[Código]:[sexo]],6,FALSE)</f>
        <v>5 y 6</v>
      </c>
      <c r="H2366" t="str">
        <f>+VLOOKUP(bloque3_2[[#This Row],[niño]],BD.niños[[Código]:[sexo]],7,FALSE)</f>
        <v>M</v>
      </c>
      <c r="I2366" s="1">
        <v>3</v>
      </c>
    </row>
    <row r="2367" spans="1:9" x14ac:dyDescent="0.55000000000000004">
      <c r="A2367" s="1">
        <v>77</v>
      </c>
      <c r="B2367" t="s">
        <v>614</v>
      </c>
      <c r="C2367" s="1" t="s">
        <v>4</v>
      </c>
      <c r="D2367" s="1">
        <v>5</v>
      </c>
      <c r="E2367" s="1" t="s">
        <v>168</v>
      </c>
      <c r="F2367">
        <v>5</v>
      </c>
      <c r="G2367" t="str">
        <f>+VLOOKUP(bloque3_2[[#This Row],[niño]],BD.niños[[Código]:[sexo]],6,FALSE)</f>
        <v>7 y 8</v>
      </c>
      <c r="H2367" t="str">
        <f>+VLOOKUP(bloque3_2[[#This Row],[niño]],BD.niños[[Código]:[sexo]],7,FALSE)</f>
        <v>F</v>
      </c>
      <c r="I2367" s="1">
        <v>3</v>
      </c>
    </row>
    <row r="2368" spans="1:9" x14ac:dyDescent="0.55000000000000004">
      <c r="A2368" s="1">
        <v>77</v>
      </c>
      <c r="B2368" t="s">
        <v>614</v>
      </c>
      <c r="C2368" s="1" t="s">
        <v>4</v>
      </c>
      <c r="D2368" s="1">
        <v>5</v>
      </c>
      <c r="E2368" s="1" t="s">
        <v>172</v>
      </c>
      <c r="F2368">
        <v>4</v>
      </c>
      <c r="G2368" t="str">
        <f>+VLOOKUP(bloque3_2[[#This Row],[niño]],BD.niños[[Código]:[sexo]],6,FALSE)</f>
        <v>7 y 8</v>
      </c>
      <c r="H2368" t="str">
        <f>+VLOOKUP(bloque3_2[[#This Row],[niño]],BD.niños[[Código]:[sexo]],7,FALSE)</f>
        <v>F</v>
      </c>
      <c r="I2368" s="1">
        <v>3</v>
      </c>
    </row>
    <row r="2369" spans="1:9" x14ac:dyDescent="0.55000000000000004">
      <c r="A2369" s="1">
        <v>77</v>
      </c>
      <c r="B2369" t="s">
        <v>614</v>
      </c>
      <c r="C2369" s="1" t="s">
        <v>4</v>
      </c>
      <c r="D2369" s="1">
        <v>5</v>
      </c>
      <c r="E2369" s="1" t="s">
        <v>176</v>
      </c>
      <c r="F2369">
        <v>6</v>
      </c>
      <c r="G2369" t="str">
        <f>+VLOOKUP(bloque3_2[[#This Row],[niño]],BD.niños[[Código]:[sexo]],6,FALSE)</f>
        <v>5 y 6</v>
      </c>
      <c r="H2369" t="str">
        <f>+VLOOKUP(bloque3_2[[#This Row],[niño]],BD.niños[[Código]:[sexo]],7,FALSE)</f>
        <v>F</v>
      </c>
      <c r="I2369" s="1">
        <v>3</v>
      </c>
    </row>
    <row r="2370" spans="1:9" x14ac:dyDescent="0.55000000000000004">
      <c r="A2370" s="1">
        <v>77</v>
      </c>
      <c r="B2370" t="s">
        <v>614</v>
      </c>
      <c r="C2370" s="1" t="s">
        <v>4</v>
      </c>
      <c r="D2370" s="1">
        <v>5</v>
      </c>
      <c r="E2370" s="1" t="s">
        <v>180</v>
      </c>
      <c r="F2370">
        <v>6</v>
      </c>
      <c r="G2370" t="str">
        <f>+VLOOKUP(bloque3_2[[#This Row],[niño]],BD.niños[[Código]:[sexo]],6,FALSE)</f>
        <v>7 y 8</v>
      </c>
      <c r="H2370" t="str">
        <f>+VLOOKUP(bloque3_2[[#This Row],[niño]],BD.niños[[Código]:[sexo]],7,FALSE)</f>
        <v>F</v>
      </c>
      <c r="I2370" s="1">
        <v>3</v>
      </c>
    </row>
    <row r="2371" spans="1:9" x14ac:dyDescent="0.55000000000000004">
      <c r="A2371" s="1">
        <v>77</v>
      </c>
      <c r="B2371" t="s">
        <v>614</v>
      </c>
      <c r="C2371" s="1" t="s">
        <v>4</v>
      </c>
      <c r="D2371" s="1">
        <v>5</v>
      </c>
      <c r="E2371" s="1" t="s">
        <v>234</v>
      </c>
      <c r="F2371">
        <v>6</v>
      </c>
      <c r="G2371" t="str">
        <f>+VLOOKUP(bloque3_2[[#This Row],[niño]],BD.niños[[Código]:[sexo]],6,FALSE)</f>
        <v>9 y 10</v>
      </c>
      <c r="H2371" t="str">
        <f>+VLOOKUP(bloque3_2[[#This Row],[niño]],BD.niños[[Código]:[sexo]],7,FALSE)</f>
        <v>M</v>
      </c>
      <c r="I2371" s="1">
        <v>3</v>
      </c>
    </row>
    <row r="2372" spans="1:9" x14ac:dyDescent="0.55000000000000004">
      <c r="A2372" s="1">
        <v>77</v>
      </c>
      <c r="B2372" t="s">
        <v>614</v>
      </c>
      <c r="C2372" s="1" t="s">
        <v>4</v>
      </c>
      <c r="D2372" s="1">
        <v>5</v>
      </c>
      <c r="E2372" s="1" t="s">
        <v>238</v>
      </c>
      <c r="F2372">
        <v>5</v>
      </c>
      <c r="G2372" t="str">
        <f>+VLOOKUP(bloque3_2[[#This Row],[niño]],BD.niños[[Código]:[sexo]],6,FALSE)</f>
        <v>9 y 10</v>
      </c>
      <c r="H2372" t="str">
        <f>+VLOOKUP(bloque3_2[[#This Row],[niño]],BD.niños[[Código]:[sexo]],7,FALSE)</f>
        <v>M</v>
      </c>
      <c r="I2372" s="1">
        <v>3</v>
      </c>
    </row>
    <row r="2373" spans="1:9" x14ac:dyDescent="0.55000000000000004">
      <c r="A2373" s="1">
        <v>77</v>
      </c>
      <c r="B2373" t="s">
        <v>614</v>
      </c>
      <c r="C2373" s="1" t="s">
        <v>4</v>
      </c>
      <c r="D2373" s="1">
        <v>5</v>
      </c>
      <c r="E2373" s="1" t="s">
        <v>241</v>
      </c>
      <c r="F2373">
        <v>6</v>
      </c>
      <c r="G2373" t="str">
        <f>+VLOOKUP(bloque3_2[[#This Row],[niño]],BD.niños[[Código]:[sexo]],6,FALSE)</f>
        <v>9 y 10</v>
      </c>
      <c r="H2373" t="str">
        <f>+VLOOKUP(bloque3_2[[#This Row],[niño]],BD.niños[[Código]:[sexo]],7,FALSE)</f>
        <v>F</v>
      </c>
      <c r="I2373" s="1">
        <v>3</v>
      </c>
    </row>
    <row r="2374" spans="1:9" x14ac:dyDescent="0.55000000000000004">
      <c r="A2374" s="1">
        <v>77</v>
      </c>
      <c r="B2374" t="s">
        <v>614</v>
      </c>
      <c r="C2374" s="1" t="s">
        <v>4</v>
      </c>
      <c r="D2374" s="1">
        <v>5</v>
      </c>
      <c r="E2374" s="1" t="s">
        <v>245</v>
      </c>
      <c r="F2374">
        <v>6</v>
      </c>
      <c r="G2374" t="str">
        <f>+VLOOKUP(bloque3_2[[#This Row],[niño]],BD.niños[[Código]:[sexo]],6,FALSE)</f>
        <v>7 y 8</v>
      </c>
      <c r="H2374" t="str">
        <f>+VLOOKUP(bloque3_2[[#This Row],[niño]],BD.niños[[Código]:[sexo]],7,FALSE)</f>
        <v>M</v>
      </c>
      <c r="I2374" s="1">
        <v>3</v>
      </c>
    </row>
    <row r="2375" spans="1:9" x14ac:dyDescent="0.55000000000000004">
      <c r="A2375" s="1">
        <v>77</v>
      </c>
      <c r="B2375" t="s">
        <v>614</v>
      </c>
      <c r="C2375" s="1" t="s">
        <v>4</v>
      </c>
      <c r="D2375" s="1">
        <v>5</v>
      </c>
      <c r="E2375" s="1" t="s">
        <v>249</v>
      </c>
      <c r="F2375">
        <v>5</v>
      </c>
      <c r="G2375" t="str">
        <f>+VLOOKUP(bloque3_2[[#This Row],[niño]],BD.niños[[Código]:[sexo]],6,FALSE)</f>
        <v>5 y 6</v>
      </c>
      <c r="H2375" t="str">
        <f>+VLOOKUP(bloque3_2[[#This Row],[niño]],BD.niños[[Código]:[sexo]],7,FALSE)</f>
        <v>M</v>
      </c>
      <c r="I2375" s="1">
        <v>3</v>
      </c>
    </row>
    <row r="2376" spans="1:9" x14ac:dyDescent="0.55000000000000004">
      <c r="A2376" s="1">
        <v>77</v>
      </c>
      <c r="B2376" t="s">
        <v>614</v>
      </c>
      <c r="C2376" s="1" t="s">
        <v>4</v>
      </c>
      <c r="D2376" s="1">
        <v>5</v>
      </c>
      <c r="E2376" s="1" t="s">
        <v>253</v>
      </c>
      <c r="F2376">
        <v>5</v>
      </c>
      <c r="G2376" t="str">
        <f>+VLOOKUP(bloque3_2[[#This Row],[niño]],BD.niños[[Código]:[sexo]],6,FALSE)</f>
        <v>7 y 8</v>
      </c>
      <c r="H2376" t="str">
        <f>+VLOOKUP(bloque3_2[[#This Row],[niño]],BD.niños[[Código]:[sexo]],7,FALSE)</f>
        <v>M</v>
      </c>
      <c r="I2376" s="1">
        <v>3</v>
      </c>
    </row>
    <row r="2377" spans="1:9" x14ac:dyDescent="0.55000000000000004">
      <c r="A2377" s="1">
        <v>77</v>
      </c>
      <c r="B2377" t="s">
        <v>614</v>
      </c>
      <c r="C2377" s="1" t="s">
        <v>4</v>
      </c>
      <c r="D2377" s="1">
        <v>5</v>
      </c>
      <c r="E2377" s="1" t="s">
        <v>257</v>
      </c>
      <c r="F2377">
        <v>5</v>
      </c>
      <c r="G2377" t="str">
        <f>+VLOOKUP(bloque3_2[[#This Row],[niño]],BD.niños[[Código]:[sexo]],6,FALSE)</f>
        <v>7 y 8</v>
      </c>
      <c r="H2377" t="str">
        <f>+VLOOKUP(bloque3_2[[#This Row],[niño]],BD.niños[[Código]:[sexo]],7,FALSE)</f>
        <v>M</v>
      </c>
      <c r="I2377" s="1">
        <v>3</v>
      </c>
    </row>
    <row r="2378" spans="1:9" x14ac:dyDescent="0.55000000000000004">
      <c r="A2378" s="1">
        <v>77</v>
      </c>
      <c r="B2378" t="s">
        <v>614</v>
      </c>
      <c r="C2378" s="1" t="s">
        <v>4</v>
      </c>
      <c r="D2378" s="1">
        <v>5</v>
      </c>
      <c r="E2378" s="1" t="s">
        <v>299</v>
      </c>
      <c r="F2378">
        <v>5</v>
      </c>
      <c r="G2378" t="str">
        <f>+VLOOKUP(bloque3_2[[#This Row],[niño]],BD.niños[[Código]:[sexo]],6,FALSE)</f>
        <v>7 y 8</v>
      </c>
      <c r="H2378" t="str">
        <f>+VLOOKUP(bloque3_2[[#This Row],[niño]],BD.niños[[Código]:[sexo]],7,FALSE)</f>
        <v>M</v>
      </c>
      <c r="I2378" s="1">
        <v>3</v>
      </c>
    </row>
    <row r="2379" spans="1:9" x14ac:dyDescent="0.55000000000000004">
      <c r="A2379" s="1">
        <v>77</v>
      </c>
      <c r="B2379" t="s">
        <v>614</v>
      </c>
      <c r="C2379" s="1" t="s">
        <v>4</v>
      </c>
      <c r="D2379" s="1">
        <v>5</v>
      </c>
      <c r="E2379" s="1" t="s">
        <v>301</v>
      </c>
      <c r="F2379">
        <v>5</v>
      </c>
      <c r="G2379" t="str">
        <f>+VLOOKUP(bloque3_2[[#This Row],[niño]],BD.niños[[Código]:[sexo]],6,FALSE)</f>
        <v>5 y 6</v>
      </c>
      <c r="H2379" t="str">
        <f>+VLOOKUP(bloque3_2[[#This Row],[niño]],BD.niños[[Código]:[sexo]],7,FALSE)</f>
        <v>M</v>
      </c>
      <c r="I2379" s="1">
        <v>3</v>
      </c>
    </row>
    <row r="2380" spans="1:9" x14ac:dyDescent="0.55000000000000004">
      <c r="A2380" s="1">
        <v>77</v>
      </c>
      <c r="B2380" t="s">
        <v>614</v>
      </c>
      <c r="C2380" s="1" t="s">
        <v>4</v>
      </c>
      <c r="D2380" s="1">
        <v>5</v>
      </c>
      <c r="E2380" s="1" t="s">
        <v>305</v>
      </c>
      <c r="F2380">
        <v>6</v>
      </c>
      <c r="G2380" t="str">
        <f>+VLOOKUP(bloque3_2[[#This Row],[niño]],BD.niños[[Código]:[sexo]],6,FALSE)</f>
        <v>7 y 8</v>
      </c>
      <c r="H2380" t="str">
        <f>+VLOOKUP(bloque3_2[[#This Row],[niño]],BD.niños[[Código]:[sexo]],7,FALSE)</f>
        <v>M</v>
      </c>
      <c r="I2380" s="1">
        <v>3</v>
      </c>
    </row>
    <row r="2381" spans="1:9" x14ac:dyDescent="0.55000000000000004">
      <c r="A2381" s="1">
        <v>77</v>
      </c>
      <c r="B2381" t="s">
        <v>614</v>
      </c>
      <c r="C2381" s="1" t="s">
        <v>4</v>
      </c>
      <c r="D2381" s="1">
        <v>5</v>
      </c>
      <c r="E2381" s="1" t="s">
        <v>308</v>
      </c>
      <c r="F2381">
        <v>5</v>
      </c>
      <c r="G2381" t="str">
        <f>+VLOOKUP(bloque3_2[[#This Row],[niño]],BD.niños[[Código]:[sexo]],6,FALSE)</f>
        <v>9 y 10</v>
      </c>
      <c r="H2381" t="str">
        <f>+VLOOKUP(bloque3_2[[#This Row],[niño]],BD.niños[[Código]:[sexo]],7,FALSE)</f>
        <v>M</v>
      </c>
      <c r="I2381" s="1">
        <v>3</v>
      </c>
    </row>
    <row r="2382" spans="1:9" x14ac:dyDescent="0.55000000000000004">
      <c r="A2382" s="1">
        <v>77</v>
      </c>
      <c r="B2382" t="s">
        <v>614</v>
      </c>
      <c r="C2382" s="1" t="s">
        <v>4</v>
      </c>
      <c r="D2382" s="1">
        <v>5</v>
      </c>
      <c r="E2382" s="1" t="s">
        <v>311</v>
      </c>
      <c r="F2382">
        <v>6</v>
      </c>
      <c r="G2382" t="str">
        <f>+VLOOKUP(bloque3_2[[#This Row],[niño]],BD.niños[[Código]:[sexo]],6,FALSE)</f>
        <v>9 y 10</v>
      </c>
      <c r="H2382" t="str">
        <f>+VLOOKUP(bloque3_2[[#This Row],[niño]],BD.niños[[Código]:[sexo]],7,FALSE)</f>
        <v>M</v>
      </c>
      <c r="I2382" s="1">
        <v>3</v>
      </c>
    </row>
    <row r="2383" spans="1:9" x14ac:dyDescent="0.55000000000000004">
      <c r="A2383" s="1">
        <v>77</v>
      </c>
      <c r="B2383" t="s">
        <v>614</v>
      </c>
      <c r="C2383" s="1" t="s">
        <v>4</v>
      </c>
      <c r="D2383" s="1">
        <v>5</v>
      </c>
      <c r="E2383" s="1" t="s">
        <v>314</v>
      </c>
      <c r="F2383">
        <v>5</v>
      </c>
      <c r="G2383" t="str">
        <f>+VLOOKUP(bloque3_2[[#This Row],[niño]],BD.niños[[Código]:[sexo]],6,FALSE)</f>
        <v>9 y 10</v>
      </c>
      <c r="H2383" t="str">
        <f>+VLOOKUP(bloque3_2[[#This Row],[niño]],BD.niños[[Código]:[sexo]],7,FALSE)</f>
        <v>M</v>
      </c>
      <c r="I2383" s="1">
        <v>3</v>
      </c>
    </row>
    <row r="2384" spans="1:9" x14ac:dyDescent="0.55000000000000004">
      <c r="A2384" s="1">
        <v>77</v>
      </c>
      <c r="B2384" t="s">
        <v>614</v>
      </c>
      <c r="C2384" s="1" t="s">
        <v>4</v>
      </c>
      <c r="D2384" s="1">
        <v>5</v>
      </c>
      <c r="E2384" s="1" t="s">
        <v>372</v>
      </c>
      <c r="F2384">
        <v>5</v>
      </c>
      <c r="G2384" t="str">
        <f>+VLOOKUP(bloque3_2[[#This Row],[niño]],BD.niños[[Código]:[sexo]],6,FALSE)</f>
        <v>9 y 10</v>
      </c>
      <c r="H2384" t="str">
        <f>+VLOOKUP(bloque3_2[[#This Row],[niño]],BD.niños[[Código]:[sexo]],7,FALSE)</f>
        <v>M</v>
      </c>
      <c r="I2384" s="1">
        <v>3</v>
      </c>
    </row>
    <row r="2385" spans="1:9" x14ac:dyDescent="0.55000000000000004">
      <c r="A2385" s="1">
        <v>77</v>
      </c>
      <c r="B2385" t="s">
        <v>614</v>
      </c>
      <c r="C2385" s="1" t="s">
        <v>4</v>
      </c>
      <c r="D2385" s="1">
        <v>5</v>
      </c>
      <c r="E2385" s="1" t="s">
        <v>337</v>
      </c>
      <c r="F2385">
        <v>5</v>
      </c>
      <c r="G2385" t="str">
        <f>+VLOOKUP(bloque3_2[[#This Row],[niño]],BD.niños[[Código]:[sexo]],6,FALSE)</f>
        <v>7 y 8</v>
      </c>
      <c r="H2385" t="str">
        <f>+VLOOKUP(bloque3_2[[#This Row],[niño]],BD.niños[[Código]:[sexo]],7,FALSE)</f>
        <v>M</v>
      </c>
      <c r="I2385" s="1">
        <v>3</v>
      </c>
    </row>
    <row r="2386" spans="1:9" x14ac:dyDescent="0.55000000000000004">
      <c r="A2386" s="1">
        <v>77</v>
      </c>
      <c r="B2386" t="s">
        <v>614</v>
      </c>
      <c r="C2386" s="1" t="s">
        <v>4</v>
      </c>
      <c r="D2386" s="1">
        <v>5</v>
      </c>
      <c r="E2386" s="1" t="s">
        <v>341</v>
      </c>
      <c r="F2386">
        <v>6</v>
      </c>
      <c r="G2386" t="str">
        <f>+VLOOKUP(bloque3_2[[#This Row],[niño]],BD.niños[[Código]:[sexo]],6,FALSE)</f>
        <v>7 y 8</v>
      </c>
      <c r="H2386" t="str">
        <f>+VLOOKUP(bloque3_2[[#This Row],[niño]],BD.niños[[Código]:[sexo]],7,FALSE)</f>
        <v>F</v>
      </c>
      <c r="I2386" s="1">
        <v>3</v>
      </c>
    </row>
    <row r="2387" spans="1:9" x14ac:dyDescent="0.55000000000000004">
      <c r="A2387" s="1">
        <v>77</v>
      </c>
      <c r="B2387" t="s">
        <v>614</v>
      </c>
      <c r="C2387" s="1" t="s">
        <v>4</v>
      </c>
      <c r="D2387" s="1">
        <v>5</v>
      </c>
      <c r="E2387" s="1" t="s">
        <v>344</v>
      </c>
      <c r="F2387">
        <v>1</v>
      </c>
      <c r="G2387" t="str">
        <f>+VLOOKUP(bloque3_2[[#This Row],[niño]],BD.niños[[Código]:[sexo]],6,FALSE)</f>
        <v>5 y 6</v>
      </c>
      <c r="H2387" t="str">
        <f>+VLOOKUP(bloque3_2[[#This Row],[niño]],BD.niños[[Código]:[sexo]],7,FALSE)</f>
        <v>F</v>
      </c>
      <c r="I2387" s="1">
        <v>3</v>
      </c>
    </row>
    <row r="2388" spans="1:9" x14ac:dyDescent="0.55000000000000004">
      <c r="A2388" s="1">
        <v>77</v>
      </c>
      <c r="B2388" t="s">
        <v>614</v>
      </c>
      <c r="C2388" s="1" t="s">
        <v>4</v>
      </c>
      <c r="D2388" s="1">
        <v>5</v>
      </c>
      <c r="E2388" s="1" t="s">
        <v>348</v>
      </c>
      <c r="F2388">
        <v>5</v>
      </c>
      <c r="G2388" t="str">
        <f>+VLOOKUP(bloque3_2[[#This Row],[niño]],BD.niños[[Código]:[sexo]],6,FALSE)</f>
        <v>5 y 6</v>
      </c>
      <c r="H2388" t="str">
        <f>+VLOOKUP(bloque3_2[[#This Row],[niño]],BD.niños[[Código]:[sexo]],7,FALSE)</f>
        <v>M</v>
      </c>
      <c r="I2388" s="1">
        <v>3</v>
      </c>
    </row>
    <row r="2389" spans="1:9" x14ac:dyDescent="0.55000000000000004">
      <c r="A2389" s="1">
        <v>78</v>
      </c>
      <c r="B2389" t="s">
        <v>615</v>
      </c>
      <c r="C2389" s="1" t="s">
        <v>5</v>
      </c>
      <c r="D2389" s="1">
        <v>6</v>
      </c>
      <c r="E2389" s="1" t="s">
        <v>89</v>
      </c>
      <c r="F2389">
        <v>6</v>
      </c>
      <c r="G2389" t="str">
        <f>+VLOOKUP(bloque3_2[[#This Row],[niño]],BD.niños[[Código]:[sexo]],6,FALSE)</f>
        <v>9 y 10</v>
      </c>
      <c r="H2389" t="str">
        <f>+VLOOKUP(bloque3_2[[#This Row],[niño]],BD.niños[[Código]:[sexo]],7,FALSE)</f>
        <v>F</v>
      </c>
      <c r="I2389" s="1">
        <v>3</v>
      </c>
    </row>
    <row r="2390" spans="1:9" x14ac:dyDescent="0.55000000000000004">
      <c r="A2390" s="1">
        <v>78</v>
      </c>
      <c r="B2390" t="s">
        <v>615</v>
      </c>
      <c r="C2390" s="1" t="s">
        <v>5</v>
      </c>
      <c r="D2390" s="1">
        <v>6</v>
      </c>
      <c r="E2390" s="1" t="s">
        <v>93</v>
      </c>
      <c r="F2390">
        <v>6</v>
      </c>
      <c r="G2390" t="str">
        <f>+VLOOKUP(bloque3_2[[#This Row],[niño]],BD.niños[[Código]:[sexo]],6,FALSE)</f>
        <v>9 y 10</v>
      </c>
      <c r="H2390" t="str">
        <f>+VLOOKUP(bloque3_2[[#This Row],[niño]],BD.niños[[Código]:[sexo]],7,FALSE)</f>
        <v>F</v>
      </c>
      <c r="I2390" s="1">
        <v>3</v>
      </c>
    </row>
    <row r="2391" spans="1:9" x14ac:dyDescent="0.55000000000000004">
      <c r="A2391" s="1">
        <v>78</v>
      </c>
      <c r="B2391" t="s">
        <v>615</v>
      </c>
      <c r="C2391" s="1" t="s">
        <v>5</v>
      </c>
      <c r="D2391" s="1">
        <v>6</v>
      </c>
      <c r="E2391" s="1" t="s">
        <v>97</v>
      </c>
      <c r="F2391">
        <v>6</v>
      </c>
      <c r="G2391" t="str">
        <f>+VLOOKUP(bloque3_2[[#This Row],[niño]],BD.niños[[Código]:[sexo]],6,FALSE)</f>
        <v>9 y 10</v>
      </c>
      <c r="H2391" t="str">
        <f>+VLOOKUP(bloque3_2[[#This Row],[niño]],BD.niños[[Código]:[sexo]],7,FALSE)</f>
        <v>F</v>
      </c>
      <c r="I2391" s="1">
        <v>3</v>
      </c>
    </row>
    <row r="2392" spans="1:9" x14ac:dyDescent="0.55000000000000004">
      <c r="A2392" s="1">
        <v>78</v>
      </c>
      <c r="B2392" t="s">
        <v>615</v>
      </c>
      <c r="C2392" s="1" t="s">
        <v>5</v>
      </c>
      <c r="D2392" s="1">
        <v>6</v>
      </c>
      <c r="E2392" s="1" t="s">
        <v>101</v>
      </c>
      <c r="F2392">
        <v>6</v>
      </c>
      <c r="G2392" t="str">
        <f>+VLOOKUP(bloque3_2[[#This Row],[niño]],BD.niños[[Código]:[sexo]],6,FALSE)</f>
        <v>9 y 10</v>
      </c>
      <c r="H2392" t="str">
        <f>+VLOOKUP(bloque3_2[[#This Row],[niño]],BD.niños[[Código]:[sexo]],7,FALSE)</f>
        <v>F</v>
      </c>
      <c r="I2392" s="1">
        <v>3</v>
      </c>
    </row>
    <row r="2393" spans="1:9" x14ac:dyDescent="0.55000000000000004">
      <c r="A2393" s="1">
        <v>78</v>
      </c>
      <c r="B2393" t="s">
        <v>615</v>
      </c>
      <c r="C2393" s="1" t="s">
        <v>5</v>
      </c>
      <c r="D2393" s="1">
        <v>6</v>
      </c>
      <c r="E2393" s="1" t="s">
        <v>150</v>
      </c>
      <c r="F2393">
        <v>6</v>
      </c>
      <c r="G2393" t="str">
        <f>+VLOOKUP(bloque3_2[[#This Row],[niño]],BD.niños[[Código]:[sexo]],6,FALSE)</f>
        <v>5 y 6</v>
      </c>
      <c r="H2393" t="str">
        <f>+VLOOKUP(bloque3_2[[#This Row],[niño]],BD.niños[[Código]:[sexo]],7,FALSE)</f>
        <v>F</v>
      </c>
      <c r="I2393" s="1">
        <v>3</v>
      </c>
    </row>
    <row r="2394" spans="1:9" x14ac:dyDescent="0.55000000000000004">
      <c r="A2394" s="1">
        <v>78</v>
      </c>
      <c r="B2394" t="s">
        <v>615</v>
      </c>
      <c r="C2394" s="1" t="s">
        <v>5</v>
      </c>
      <c r="D2394" s="1">
        <v>6</v>
      </c>
      <c r="E2394" s="1" t="s">
        <v>153</v>
      </c>
      <c r="F2394">
        <v>5</v>
      </c>
      <c r="G2394" t="str">
        <f>+VLOOKUP(bloque3_2[[#This Row],[niño]],BD.niños[[Código]:[sexo]],6,FALSE)</f>
        <v>7 y 8</v>
      </c>
      <c r="H2394" t="str">
        <f>+VLOOKUP(bloque3_2[[#This Row],[niño]],BD.niños[[Código]:[sexo]],7,FALSE)</f>
        <v>M</v>
      </c>
      <c r="I2394" s="1">
        <v>3</v>
      </c>
    </row>
    <row r="2395" spans="1:9" x14ac:dyDescent="0.55000000000000004">
      <c r="A2395" s="1">
        <v>78</v>
      </c>
      <c r="B2395" t="s">
        <v>615</v>
      </c>
      <c r="C2395" s="1" t="s">
        <v>5</v>
      </c>
      <c r="D2395" s="1">
        <v>6</v>
      </c>
      <c r="E2395" s="1" t="s">
        <v>157</v>
      </c>
      <c r="F2395">
        <v>6</v>
      </c>
      <c r="G2395" t="str">
        <f>+VLOOKUP(bloque3_2[[#This Row],[niño]],BD.niños[[Código]:[sexo]],6,FALSE)</f>
        <v>7 y 8</v>
      </c>
      <c r="H2395" t="str">
        <f>+VLOOKUP(bloque3_2[[#This Row],[niño]],BD.niños[[Código]:[sexo]],7,FALSE)</f>
        <v>M</v>
      </c>
      <c r="I2395" s="1">
        <v>3</v>
      </c>
    </row>
    <row r="2396" spans="1:9" x14ac:dyDescent="0.55000000000000004">
      <c r="A2396" s="1">
        <v>78</v>
      </c>
      <c r="B2396" t="s">
        <v>615</v>
      </c>
      <c r="C2396" s="1" t="s">
        <v>5</v>
      </c>
      <c r="D2396" s="1">
        <v>6</v>
      </c>
      <c r="E2396" s="1" t="s">
        <v>164</v>
      </c>
      <c r="F2396">
        <v>6</v>
      </c>
      <c r="G2396" t="str">
        <f>+VLOOKUP(bloque3_2[[#This Row],[niño]],BD.niños[[Código]:[sexo]],6,FALSE)</f>
        <v>5 y 6</v>
      </c>
      <c r="H2396" t="str">
        <f>+VLOOKUP(bloque3_2[[#This Row],[niño]],BD.niños[[Código]:[sexo]],7,FALSE)</f>
        <v>M</v>
      </c>
      <c r="I2396" s="1">
        <v>3</v>
      </c>
    </row>
    <row r="2397" spans="1:9" x14ac:dyDescent="0.55000000000000004">
      <c r="A2397" s="1">
        <v>78</v>
      </c>
      <c r="B2397" t="s">
        <v>615</v>
      </c>
      <c r="C2397" s="1" t="s">
        <v>5</v>
      </c>
      <c r="D2397" s="1">
        <v>6</v>
      </c>
      <c r="E2397" s="1" t="s">
        <v>165</v>
      </c>
      <c r="F2397">
        <v>6</v>
      </c>
      <c r="G2397" t="str">
        <f>+VLOOKUP(bloque3_2[[#This Row],[niño]],BD.niños[[Código]:[sexo]],6,FALSE)</f>
        <v>5 y 6</v>
      </c>
      <c r="H2397" t="str">
        <f>+VLOOKUP(bloque3_2[[#This Row],[niño]],BD.niños[[Código]:[sexo]],7,FALSE)</f>
        <v>M</v>
      </c>
      <c r="I2397" s="1">
        <v>3</v>
      </c>
    </row>
    <row r="2398" spans="1:9" x14ac:dyDescent="0.55000000000000004">
      <c r="A2398" s="1">
        <v>78</v>
      </c>
      <c r="B2398" t="s">
        <v>615</v>
      </c>
      <c r="C2398" s="1" t="s">
        <v>5</v>
      </c>
      <c r="D2398" s="1">
        <v>6</v>
      </c>
      <c r="E2398" s="1" t="s">
        <v>168</v>
      </c>
      <c r="F2398">
        <v>6</v>
      </c>
      <c r="G2398" t="str">
        <f>+VLOOKUP(bloque3_2[[#This Row],[niño]],BD.niños[[Código]:[sexo]],6,FALSE)</f>
        <v>7 y 8</v>
      </c>
      <c r="H2398" t="str">
        <f>+VLOOKUP(bloque3_2[[#This Row],[niño]],BD.niños[[Código]:[sexo]],7,FALSE)</f>
        <v>F</v>
      </c>
      <c r="I2398" s="1">
        <v>3</v>
      </c>
    </row>
    <row r="2399" spans="1:9" x14ac:dyDescent="0.55000000000000004">
      <c r="A2399" s="1">
        <v>78</v>
      </c>
      <c r="B2399" t="s">
        <v>615</v>
      </c>
      <c r="C2399" s="1" t="s">
        <v>5</v>
      </c>
      <c r="D2399" s="1">
        <v>6</v>
      </c>
      <c r="E2399" s="1" t="s">
        <v>172</v>
      </c>
      <c r="F2399">
        <v>5</v>
      </c>
      <c r="G2399" t="str">
        <f>+VLOOKUP(bloque3_2[[#This Row],[niño]],BD.niños[[Código]:[sexo]],6,FALSE)</f>
        <v>7 y 8</v>
      </c>
      <c r="H2399" t="str">
        <f>+VLOOKUP(bloque3_2[[#This Row],[niño]],BD.niños[[Código]:[sexo]],7,FALSE)</f>
        <v>F</v>
      </c>
      <c r="I2399" s="1">
        <v>3</v>
      </c>
    </row>
    <row r="2400" spans="1:9" x14ac:dyDescent="0.55000000000000004">
      <c r="A2400" s="1">
        <v>78</v>
      </c>
      <c r="B2400" t="s">
        <v>615</v>
      </c>
      <c r="C2400" s="1" t="s">
        <v>5</v>
      </c>
      <c r="D2400" s="1">
        <v>6</v>
      </c>
      <c r="E2400" s="1" t="s">
        <v>176</v>
      </c>
      <c r="F2400">
        <v>6</v>
      </c>
      <c r="G2400" t="str">
        <f>+VLOOKUP(bloque3_2[[#This Row],[niño]],BD.niños[[Código]:[sexo]],6,FALSE)</f>
        <v>5 y 6</v>
      </c>
      <c r="H2400" t="str">
        <f>+VLOOKUP(bloque3_2[[#This Row],[niño]],BD.niños[[Código]:[sexo]],7,FALSE)</f>
        <v>F</v>
      </c>
      <c r="I2400" s="1">
        <v>3</v>
      </c>
    </row>
    <row r="2401" spans="1:9" x14ac:dyDescent="0.55000000000000004">
      <c r="A2401" s="1">
        <v>78</v>
      </c>
      <c r="B2401" t="s">
        <v>615</v>
      </c>
      <c r="C2401" s="1" t="s">
        <v>5</v>
      </c>
      <c r="D2401" s="1">
        <v>6</v>
      </c>
      <c r="E2401" s="1" t="s">
        <v>180</v>
      </c>
      <c r="F2401">
        <v>6</v>
      </c>
      <c r="G2401" t="str">
        <f>+VLOOKUP(bloque3_2[[#This Row],[niño]],BD.niños[[Código]:[sexo]],6,FALSE)</f>
        <v>7 y 8</v>
      </c>
      <c r="H2401" t="str">
        <f>+VLOOKUP(bloque3_2[[#This Row],[niño]],BD.niños[[Código]:[sexo]],7,FALSE)</f>
        <v>F</v>
      </c>
      <c r="I2401" s="1">
        <v>3</v>
      </c>
    </row>
    <row r="2402" spans="1:9" x14ac:dyDescent="0.55000000000000004">
      <c r="A2402" s="1">
        <v>78</v>
      </c>
      <c r="B2402" t="s">
        <v>615</v>
      </c>
      <c r="C2402" s="1" t="s">
        <v>5</v>
      </c>
      <c r="D2402" s="1">
        <v>6</v>
      </c>
      <c r="E2402" s="1" t="s">
        <v>234</v>
      </c>
      <c r="F2402">
        <v>6</v>
      </c>
      <c r="G2402" t="str">
        <f>+VLOOKUP(bloque3_2[[#This Row],[niño]],BD.niños[[Código]:[sexo]],6,FALSE)</f>
        <v>9 y 10</v>
      </c>
      <c r="H2402" t="str">
        <f>+VLOOKUP(bloque3_2[[#This Row],[niño]],BD.niños[[Código]:[sexo]],7,FALSE)</f>
        <v>M</v>
      </c>
      <c r="I2402" s="1">
        <v>3</v>
      </c>
    </row>
    <row r="2403" spans="1:9" x14ac:dyDescent="0.55000000000000004">
      <c r="A2403" s="1">
        <v>78</v>
      </c>
      <c r="B2403" t="s">
        <v>615</v>
      </c>
      <c r="C2403" s="1" t="s">
        <v>5</v>
      </c>
      <c r="D2403" s="1">
        <v>6</v>
      </c>
      <c r="E2403" s="1" t="s">
        <v>238</v>
      </c>
      <c r="F2403">
        <v>6</v>
      </c>
      <c r="G2403" t="str">
        <f>+VLOOKUP(bloque3_2[[#This Row],[niño]],BD.niños[[Código]:[sexo]],6,FALSE)</f>
        <v>9 y 10</v>
      </c>
      <c r="H2403" t="str">
        <f>+VLOOKUP(bloque3_2[[#This Row],[niño]],BD.niños[[Código]:[sexo]],7,FALSE)</f>
        <v>M</v>
      </c>
      <c r="I2403" s="1">
        <v>3</v>
      </c>
    </row>
    <row r="2404" spans="1:9" x14ac:dyDescent="0.55000000000000004">
      <c r="A2404" s="1">
        <v>78</v>
      </c>
      <c r="B2404" t="s">
        <v>615</v>
      </c>
      <c r="C2404" s="1" t="s">
        <v>5</v>
      </c>
      <c r="D2404" s="1">
        <v>6</v>
      </c>
      <c r="E2404" s="1" t="s">
        <v>241</v>
      </c>
      <c r="F2404">
        <v>7</v>
      </c>
      <c r="G2404" t="str">
        <f>+VLOOKUP(bloque3_2[[#This Row],[niño]],BD.niños[[Código]:[sexo]],6,FALSE)</f>
        <v>9 y 10</v>
      </c>
      <c r="H2404" t="str">
        <f>+VLOOKUP(bloque3_2[[#This Row],[niño]],BD.niños[[Código]:[sexo]],7,FALSE)</f>
        <v>F</v>
      </c>
      <c r="I2404" s="1">
        <v>3</v>
      </c>
    </row>
    <row r="2405" spans="1:9" x14ac:dyDescent="0.55000000000000004">
      <c r="A2405" s="1">
        <v>78</v>
      </c>
      <c r="B2405" t="s">
        <v>615</v>
      </c>
      <c r="C2405" s="1" t="s">
        <v>5</v>
      </c>
      <c r="D2405" s="1">
        <v>6</v>
      </c>
      <c r="E2405" s="1" t="s">
        <v>245</v>
      </c>
      <c r="F2405">
        <v>6</v>
      </c>
      <c r="G2405" t="str">
        <f>+VLOOKUP(bloque3_2[[#This Row],[niño]],BD.niños[[Código]:[sexo]],6,FALSE)</f>
        <v>7 y 8</v>
      </c>
      <c r="H2405" t="str">
        <f>+VLOOKUP(bloque3_2[[#This Row],[niño]],BD.niños[[Código]:[sexo]],7,FALSE)</f>
        <v>M</v>
      </c>
      <c r="I2405" s="1">
        <v>3</v>
      </c>
    </row>
    <row r="2406" spans="1:9" x14ac:dyDescent="0.55000000000000004">
      <c r="A2406" s="1">
        <v>78</v>
      </c>
      <c r="B2406" t="s">
        <v>615</v>
      </c>
      <c r="C2406" s="1" t="s">
        <v>5</v>
      </c>
      <c r="D2406" s="1">
        <v>6</v>
      </c>
      <c r="E2406" s="1" t="s">
        <v>249</v>
      </c>
      <c r="F2406">
        <v>6</v>
      </c>
      <c r="G2406" t="str">
        <f>+VLOOKUP(bloque3_2[[#This Row],[niño]],BD.niños[[Código]:[sexo]],6,FALSE)</f>
        <v>5 y 6</v>
      </c>
      <c r="H2406" t="str">
        <f>+VLOOKUP(bloque3_2[[#This Row],[niño]],BD.niños[[Código]:[sexo]],7,FALSE)</f>
        <v>M</v>
      </c>
      <c r="I2406" s="1">
        <v>3</v>
      </c>
    </row>
    <row r="2407" spans="1:9" x14ac:dyDescent="0.55000000000000004">
      <c r="A2407" s="1">
        <v>78</v>
      </c>
      <c r="B2407" t="s">
        <v>615</v>
      </c>
      <c r="C2407" s="1" t="s">
        <v>5</v>
      </c>
      <c r="D2407" s="1">
        <v>6</v>
      </c>
      <c r="E2407" s="1" t="s">
        <v>253</v>
      </c>
      <c r="F2407">
        <v>6</v>
      </c>
      <c r="G2407" t="str">
        <f>+VLOOKUP(bloque3_2[[#This Row],[niño]],BD.niños[[Código]:[sexo]],6,FALSE)</f>
        <v>7 y 8</v>
      </c>
      <c r="H2407" t="str">
        <f>+VLOOKUP(bloque3_2[[#This Row],[niño]],BD.niños[[Código]:[sexo]],7,FALSE)</f>
        <v>M</v>
      </c>
      <c r="I2407" s="1">
        <v>3</v>
      </c>
    </row>
    <row r="2408" spans="1:9" x14ac:dyDescent="0.55000000000000004">
      <c r="A2408" s="1">
        <v>78</v>
      </c>
      <c r="B2408" t="s">
        <v>615</v>
      </c>
      <c r="C2408" s="1" t="s">
        <v>5</v>
      </c>
      <c r="D2408" s="1">
        <v>6</v>
      </c>
      <c r="E2408" s="1" t="s">
        <v>257</v>
      </c>
      <c r="F2408">
        <v>5</v>
      </c>
      <c r="G2408" t="str">
        <f>+VLOOKUP(bloque3_2[[#This Row],[niño]],BD.niños[[Código]:[sexo]],6,FALSE)</f>
        <v>7 y 8</v>
      </c>
      <c r="H2408" t="str">
        <f>+VLOOKUP(bloque3_2[[#This Row],[niño]],BD.niños[[Código]:[sexo]],7,FALSE)</f>
        <v>M</v>
      </c>
      <c r="I2408" s="1">
        <v>3</v>
      </c>
    </row>
    <row r="2409" spans="1:9" x14ac:dyDescent="0.55000000000000004">
      <c r="A2409" s="1">
        <v>78</v>
      </c>
      <c r="B2409" t="s">
        <v>615</v>
      </c>
      <c r="C2409" s="1" t="s">
        <v>5</v>
      </c>
      <c r="D2409" s="1">
        <v>6</v>
      </c>
      <c r="E2409" s="1" t="s">
        <v>299</v>
      </c>
      <c r="F2409">
        <v>6</v>
      </c>
      <c r="G2409" t="str">
        <f>+VLOOKUP(bloque3_2[[#This Row],[niño]],BD.niños[[Código]:[sexo]],6,FALSE)</f>
        <v>7 y 8</v>
      </c>
      <c r="H2409" t="str">
        <f>+VLOOKUP(bloque3_2[[#This Row],[niño]],BD.niños[[Código]:[sexo]],7,FALSE)</f>
        <v>M</v>
      </c>
      <c r="I2409" s="1">
        <v>3</v>
      </c>
    </row>
    <row r="2410" spans="1:9" x14ac:dyDescent="0.55000000000000004">
      <c r="A2410" s="1">
        <v>78</v>
      </c>
      <c r="B2410" t="s">
        <v>615</v>
      </c>
      <c r="C2410" s="1" t="s">
        <v>5</v>
      </c>
      <c r="D2410" s="1">
        <v>6</v>
      </c>
      <c r="E2410" s="1" t="s">
        <v>301</v>
      </c>
      <c r="F2410">
        <v>6</v>
      </c>
      <c r="G2410" t="str">
        <f>+VLOOKUP(bloque3_2[[#This Row],[niño]],BD.niños[[Código]:[sexo]],6,FALSE)</f>
        <v>5 y 6</v>
      </c>
      <c r="H2410" t="str">
        <f>+VLOOKUP(bloque3_2[[#This Row],[niño]],BD.niños[[Código]:[sexo]],7,FALSE)</f>
        <v>M</v>
      </c>
      <c r="I2410" s="1">
        <v>3</v>
      </c>
    </row>
    <row r="2411" spans="1:9" x14ac:dyDescent="0.55000000000000004">
      <c r="A2411" s="1">
        <v>78</v>
      </c>
      <c r="B2411" t="s">
        <v>615</v>
      </c>
      <c r="C2411" s="1" t="s">
        <v>5</v>
      </c>
      <c r="D2411" s="1">
        <v>6</v>
      </c>
      <c r="E2411" s="1" t="s">
        <v>305</v>
      </c>
      <c r="F2411">
        <v>6</v>
      </c>
      <c r="G2411" t="str">
        <f>+VLOOKUP(bloque3_2[[#This Row],[niño]],BD.niños[[Código]:[sexo]],6,FALSE)</f>
        <v>7 y 8</v>
      </c>
      <c r="H2411" t="str">
        <f>+VLOOKUP(bloque3_2[[#This Row],[niño]],BD.niños[[Código]:[sexo]],7,FALSE)</f>
        <v>M</v>
      </c>
      <c r="I2411" s="1">
        <v>3</v>
      </c>
    </row>
    <row r="2412" spans="1:9" x14ac:dyDescent="0.55000000000000004">
      <c r="A2412" s="1">
        <v>78</v>
      </c>
      <c r="B2412" t="s">
        <v>615</v>
      </c>
      <c r="C2412" s="1" t="s">
        <v>5</v>
      </c>
      <c r="D2412" s="1">
        <v>6</v>
      </c>
      <c r="E2412" s="1" t="s">
        <v>308</v>
      </c>
      <c r="F2412">
        <v>6</v>
      </c>
      <c r="G2412" t="str">
        <f>+VLOOKUP(bloque3_2[[#This Row],[niño]],BD.niños[[Código]:[sexo]],6,FALSE)</f>
        <v>9 y 10</v>
      </c>
      <c r="H2412" t="str">
        <f>+VLOOKUP(bloque3_2[[#This Row],[niño]],BD.niños[[Código]:[sexo]],7,FALSE)</f>
        <v>M</v>
      </c>
      <c r="I2412" s="1">
        <v>3</v>
      </c>
    </row>
    <row r="2413" spans="1:9" x14ac:dyDescent="0.55000000000000004">
      <c r="A2413" s="1">
        <v>78</v>
      </c>
      <c r="B2413" t="s">
        <v>615</v>
      </c>
      <c r="C2413" s="1" t="s">
        <v>5</v>
      </c>
      <c r="D2413" s="1">
        <v>6</v>
      </c>
      <c r="E2413" s="1" t="s">
        <v>311</v>
      </c>
      <c r="F2413">
        <v>6</v>
      </c>
      <c r="G2413" t="str">
        <f>+VLOOKUP(bloque3_2[[#This Row],[niño]],BD.niños[[Código]:[sexo]],6,FALSE)</f>
        <v>9 y 10</v>
      </c>
      <c r="H2413" t="str">
        <f>+VLOOKUP(bloque3_2[[#This Row],[niño]],BD.niños[[Código]:[sexo]],7,FALSE)</f>
        <v>M</v>
      </c>
      <c r="I2413" s="1">
        <v>3</v>
      </c>
    </row>
    <row r="2414" spans="1:9" x14ac:dyDescent="0.55000000000000004">
      <c r="A2414" s="1">
        <v>78</v>
      </c>
      <c r="B2414" t="s">
        <v>615</v>
      </c>
      <c r="C2414" s="1" t="s">
        <v>5</v>
      </c>
      <c r="D2414" s="1">
        <v>6</v>
      </c>
      <c r="E2414" s="1" t="s">
        <v>314</v>
      </c>
      <c r="F2414">
        <v>6</v>
      </c>
      <c r="G2414" t="str">
        <f>+VLOOKUP(bloque3_2[[#This Row],[niño]],BD.niños[[Código]:[sexo]],6,FALSE)</f>
        <v>9 y 10</v>
      </c>
      <c r="H2414" t="str">
        <f>+VLOOKUP(bloque3_2[[#This Row],[niño]],BD.niños[[Código]:[sexo]],7,FALSE)</f>
        <v>M</v>
      </c>
      <c r="I2414" s="1">
        <v>3</v>
      </c>
    </row>
    <row r="2415" spans="1:9" x14ac:dyDescent="0.55000000000000004">
      <c r="A2415" s="1">
        <v>78</v>
      </c>
      <c r="B2415" t="s">
        <v>615</v>
      </c>
      <c r="C2415" s="1" t="s">
        <v>5</v>
      </c>
      <c r="D2415" s="1">
        <v>6</v>
      </c>
      <c r="E2415" s="1" t="s">
        <v>372</v>
      </c>
      <c r="F2415">
        <v>6</v>
      </c>
      <c r="G2415" t="str">
        <f>+VLOOKUP(bloque3_2[[#This Row],[niño]],BD.niños[[Código]:[sexo]],6,FALSE)</f>
        <v>9 y 10</v>
      </c>
      <c r="H2415" t="str">
        <f>+VLOOKUP(bloque3_2[[#This Row],[niño]],BD.niños[[Código]:[sexo]],7,FALSE)</f>
        <v>M</v>
      </c>
      <c r="I2415" s="1">
        <v>3</v>
      </c>
    </row>
    <row r="2416" spans="1:9" x14ac:dyDescent="0.55000000000000004">
      <c r="A2416" s="1">
        <v>78</v>
      </c>
      <c r="B2416" t="s">
        <v>615</v>
      </c>
      <c r="C2416" s="1" t="s">
        <v>5</v>
      </c>
      <c r="D2416" s="1">
        <v>6</v>
      </c>
      <c r="E2416" s="1" t="s">
        <v>337</v>
      </c>
      <c r="F2416">
        <v>6</v>
      </c>
      <c r="G2416" t="str">
        <f>+VLOOKUP(bloque3_2[[#This Row],[niño]],BD.niños[[Código]:[sexo]],6,FALSE)</f>
        <v>7 y 8</v>
      </c>
      <c r="H2416" t="str">
        <f>+VLOOKUP(bloque3_2[[#This Row],[niño]],BD.niños[[Código]:[sexo]],7,FALSE)</f>
        <v>M</v>
      </c>
      <c r="I2416" s="1">
        <v>3</v>
      </c>
    </row>
    <row r="2417" spans="1:9" x14ac:dyDescent="0.55000000000000004">
      <c r="A2417" s="1">
        <v>78</v>
      </c>
      <c r="B2417" t="s">
        <v>615</v>
      </c>
      <c r="C2417" s="1" t="s">
        <v>5</v>
      </c>
      <c r="D2417" s="1">
        <v>6</v>
      </c>
      <c r="E2417" s="1" t="s">
        <v>341</v>
      </c>
      <c r="F2417">
        <v>6</v>
      </c>
      <c r="G2417" t="str">
        <f>+VLOOKUP(bloque3_2[[#This Row],[niño]],BD.niños[[Código]:[sexo]],6,FALSE)</f>
        <v>7 y 8</v>
      </c>
      <c r="H2417" t="str">
        <f>+VLOOKUP(bloque3_2[[#This Row],[niño]],BD.niños[[Código]:[sexo]],7,FALSE)</f>
        <v>F</v>
      </c>
      <c r="I2417" s="1">
        <v>3</v>
      </c>
    </row>
    <row r="2418" spans="1:9" x14ac:dyDescent="0.55000000000000004">
      <c r="A2418" s="1">
        <v>78</v>
      </c>
      <c r="B2418" t="s">
        <v>615</v>
      </c>
      <c r="C2418" s="1" t="s">
        <v>5</v>
      </c>
      <c r="D2418" s="1">
        <v>6</v>
      </c>
      <c r="E2418" s="1" t="s">
        <v>344</v>
      </c>
      <c r="F2418">
        <v>1</v>
      </c>
      <c r="G2418" t="str">
        <f>+VLOOKUP(bloque3_2[[#This Row],[niño]],BD.niños[[Código]:[sexo]],6,FALSE)</f>
        <v>5 y 6</v>
      </c>
      <c r="H2418" t="str">
        <f>+VLOOKUP(bloque3_2[[#This Row],[niño]],BD.niños[[Código]:[sexo]],7,FALSE)</f>
        <v>F</v>
      </c>
      <c r="I2418" s="1">
        <v>3</v>
      </c>
    </row>
    <row r="2419" spans="1:9" x14ac:dyDescent="0.55000000000000004">
      <c r="A2419" s="1">
        <v>78</v>
      </c>
      <c r="B2419" t="s">
        <v>615</v>
      </c>
      <c r="C2419" s="1" t="s">
        <v>5</v>
      </c>
      <c r="D2419" s="1">
        <v>6</v>
      </c>
      <c r="E2419" s="1" t="s">
        <v>348</v>
      </c>
      <c r="F2419">
        <v>6</v>
      </c>
      <c r="G2419" t="str">
        <f>+VLOOKUP(bloque3_2[[#This Row],[niño]],BD.niños[[Código]:[sexo]],6,FALSE)</f>
        <v>5 y 6</v>
      </c>
      <c r="H2419" t="str">
        <f>+VLOOKUP(bloque3_2[[#This Row],[niño]],BD.niños[[Código]:[sexo]],7,FALSE)</f>
        <v>M</v>
      </c>
      <c r="I2419" s="1">
        <v>3</v>
      </c>
    </row>
    <row r="2420" spans="1:9" x14ac:dyDescent="0.55000000000000004">
      <c r="A2420" s="1">
        <v>79</v>
      </c>
      <c r="B2420" t="s">
        <v>616</v>
      </c>
      <c r="C2420" s="1" t="s">
        <v>3</v>
      </c>
      <c r="D2420" s="1">
        <v>4</v>
      </c>
      <c r="E2420" s="1" t="s">
        <v>89</v>
      </c>
      <c r="F2420">
        <v>4</v>
      </c>
      <c r="G2420" t="str">
        <f>+VLOOKUP(bloque3_2[[#This Row],[niño]],BD.niños[[Código]:[sexo]],6,FALSE)</f>
        <v>9 y 10</v>
      </c>
      <c r="H2420" t="str">
        <f>+VLOOKUP(bloque3_2[[#This Row],[niño]],BD.niños[[Código]:[sexo]],7,FALSE)</f>
        <v>F</v>
      </c>
      <c r="I2420" s="1">
        <v>3</v>
      </c>
    </row>
    <row r="2421" spans="1:9" x14ac:dyDescent="0.55000000000000004">
      <c r="A2421" s="1">
        <v>79</v>
      </c>
      <c r="B2421" t="s">
        <v>616</v>
      </c>
      <c r="C2421" s="1" t="s">
        <v>3</v>
      </c>
      <c r="D2421" s="1">
        <v>4</v>
      </c>
      <c r="E2421" s="1" t="s">
        <v>93</v>
      </c>
      <c r="F2421">
        <v>3</v>
      </c>
      <c r="G2421" t="str">
        <f>+VLOOKUP(bloque3_2[[#This Row],[niño]],BD.niños[[Código]:[sexo]],6,FALSE)</f>
        <v>9 y 10</v>
      </c>
      <c r="H2421" t="str">
        <f>+VLOOKUP(bloque3_2[[#This Row],[niño]],BD.niños[[Código]:[sexo]],7,FALSE)</f>
        <v>F</v>
      </c>
      <c r="I2421" s="1">
        <v>3</v>
      </c>
    </row>
    <row r="2422" spans="1:9" x14ac:dyDescent="0.55000000000000004">
      <c r="A2422" s="1">
        <v>79</v>
      </c>
      <c r="B2422" t="s">
        <v>616</v>
      </c>
      <c r="C2422" s="1" t="s">
        <v>3</v>
      </c>
      <c r="D2422" s="1">
        <v>4</v>
      </c>
      <c r="E2422" s="1" t="s">
        <v>97</v>
      </c>
      <c r="F2422">
        <v>4</v>
      </c>
      <c r="G2422" t="str">
        <f>+VLOOKUP(bloque3_2[[#This Row],[niño]],BD.niños[[Código]:[sexo]],6,FALSE)</f>
        <v>9 y 10</v>
      </c>
      <c r="H2422" t="str">
        <f>+VLOOKUP(bloque3_2[[#This Row],[niño]],BD.niños[[Código]:[sexo]],7,FALSE)</f>
        <v>F</v>
      </c>
      <c r="I2422" s="1">
        <v>3</v>
      </c>
    </row>
    <row r="2423" spans="1:9" x14ac:dyDescent="0.55000000000000004">
      <c r="A2423" s="1">
        <v>79</v>
      </c>
      <c r="B2423" t="s">
        <v>616</v>
      </c>
      <c r="C2423" s="1" t="s">
        <v>3</v>
      </c>
      <c r="D2423" s="1">
        <v>4</v>
      </c>
      <c r="E2423" s="1" t="s">
        <v>101</v>
      </c>
      <c r="F2423">
        <v>4</v>
      </c>
      <c r="G2423" t="str">
        <f>+VLOOKUP(bloque3_2[[#This Row],[niño]],BD.niños[[Código]:[sexo]],6,FALSE)</f>
        <v>9 y 10</v>
      </c>
      <c r="H2423" t="str">
        <f>+VLOOKUP(bloque3_2[[#This Row],[niño]],BD.niños[[Código]:[sexo]],7,FALSE)</f>
        <v>F</v>
      </c>
      <c r="I2423" s="1">
        <v>3</v>
      </c>
    </row>
    <row r="2424" spans="1:9" x14ac:dyDescent="0.55000000000000004">
      <c r="A2424" s="1">
        <v>79</v>
      </c>
      <c r="B2424" t="s">
        <v>616</v>
      </c>
      <c r="C2424" s="1" t="s">
        <v>3</v>
      </c>
      <c r="D2424" s="1">
        <v>4</v>
      </c>
      <c r="E2424" s="1" t="s">
        <v>150</v>
      </c>
      <c r="F2424">
        <v>4</v>
      </c>
      <c r="G2424" t="str">
        <f>+VLOOKUP(bloque3_2[[#This Row],[niño]],BD.niños[[Código]:[sexo]],6,FALSE)</f>
        <v>5 y 6</v>
      </c>
      <c r="H2424" t="str">
        <f>+VLOOKUP(bloque3_2[[#This Row],[niño]],BD.niños[[Código]:[sexo]],7,FALSE)</f>
        <v>F</v>
      </c>
      <c r="I2424" s="1">
        <v>3</v>
      </c>
    </row>
    <row r="2425" spans="1:9" x14ac:dyDescent="0.55000000000000004">
      <c r="A2425" s="1">
        <v>79</v>
      </c>
      <c r="B2425" t="s">
        <v>616</v>
      </c>
      <c r="C2425" s="1" t="s">
        <v>3</v>
      </c>
      <c r="D2425" s="1">
        <v>4</v>
      </c>
      <c r="E2425" s="1" t="s">
        <v>153</v>
      </c>
      <c r="F2425">
        <v>4</v>
      </c>
      <c r="G2425" t="str">
        <f>+VLOOKUP(bloque3_2[[#This Row],[niño]],BD.niños[[Código]:[sexo]],6,FALSE)</f>
        <v>7 y 8</v>
      </c>
      <c r="H2425" t="str">
        <f>+VLOOKUP(bloque3_2[[#This Row],[niño]],BD.niños[[Código]:[sexo]],7,FALSE)</f>
        <v>M</v>
      </c>
      <c r="I2425" s="1">
        <v>3</v>
      </c>
    </row>
    <row r="2426" spans="1:9" x14ac:dyDescent="0.55000000000000004">
      <c r="A2426" s="1">
        <v>79</v>
      </c>
      <c r="B2426" t="s">
        <v>616</v>
      </c>
      <c r="C2426" s="1" t="s">
        <v>3</v>
      </c>
      <c r="D2426" s="1">
        <v>4</v>
      </c>
      <c r="E2426" s="1" t="s">
        <v>157</v>
      </c>
      <c r="F2426">
        <v>4</v>
      </c>
      <c r="G2426" t="str">
        <f>+VLOOKUP(bloque3_2[[#This Row],[niño]],BD.niños[[Código]:[sexo]],6,FALSE)</f>
        <v>7 y 8</v>
      </c>
      <c r="H2426" t="str">
        <f>+VLOOKUP(bloque3_2[[#This Row],[niño]],BD.niños[[Código]:[sexo]],7,FALSE)</f>
        <v>M</v>
      </c>
      <c r="I2426" s="1">
        <v>3</v>
      </c>
    </row>
    <row r="2427" spans="1:9" x14ac:dyDescent="0.55000000000000004">
      <c r="A2427" s="1">
        <v>79</v>
      </c>
      <c r="B2427" t="s">
        <v>616</v>
      </c>
      <c r="C2427" s="1" t="s">
        <v>3</v>
      </c>
      <c r="D2427" s="1">
        <v>4</v>
      </c>
      <c r="E2427" s="1" t="s">
        <v>164</v>
      </c>
      <c r="F2427">
        <v>4</v>
      </c>
      <c r="G2427" t="str">
        <f>+VLOOKUP(bloque3_2[[#This Row],[niño]],BD.niños[[Código]:[sexo]],6,FALSE)</f>
        <v>5 y 6</v>
      </c>
      <c r="H2427" t="str">
        <f>+VLOOKUP(bloque3_2[[#This Row],[niño]],BD.niños[[Código]:[sexo]],7,FALSE)</f>
        <v>M</v>
      </c>
      <c r="I2427" s="1">
        <v>3</v>
      </c>
    </row>
    <row r="2428" spans="1:9" x14ac:dyDescent="0.55000000000000004">
      <c r="A2428" s="1">
        <v>79</v>
      </c>
      <c r="B2428" t="s">
        <v>616</v>
      </c>
      <c r="C2428" s="1" t="s">
        <v>3</v>
      </c>
      <c r="D2428" s="1">
        <v>4</v>
      </c>
      <c r="E2428" s="1" t="s">
        <v>165</v>
      </c>
      <c r="F2428">
        <v>4</v>
      </c>
      <c r="G2428" t="str">
        <f>+VLOOKUP(bloque3_2[[#This Row],[niño]],BD.niños[[Código]:[sexo]],6,FALSE)</f>
        <v>5 y 6</v>
      </c>
      <c r="H2428" t="str">
        <f>+VLOOKUP(bloque3_2[[#This Row],[niño]],BD.niños[[Código]:[sexo]],7,FALSE)</f>
        <v>M</v>
      </c>
      <c r="I2428" s="1">
        <v>3</v>
      </c>
    </row>
    <row r="2429" spans="1:9" x14ac:dyDescent="0.55000000000000004">
      <c r="A2429" s="1">
        <v>79</v>
      </c>
      <c r="B2429" t="s">
        <v>616</v>
      </c>
      <c r="C2429" s="1" t="s">
        <v>3</v>
      </c>
      <c r="D2429" s="1">
        <v>4</v>
      </c>
      <c r="E2429" s="1" t="s">
        <v>168</v>
      </c>
      <c r="F2429">
        <v>4</v>
      </c>
      <c r="G2429" t="str">
        <f>+VLOOKUP(bloque3_2[[#This Row],[niño]],BD.niños[[Código]:[sexo]],6,FALSE)</f>
        <v>7 y 8</v>
      </c>
      <c r="H2429" t="str">
        <f>+VLOOKUP(bloque3_2[[#This Row],[niño]],BD.niños[[Código]:[sexo]],7,FALSE)</f>
        <v>F</v>
      </c>
      <c r="I2429" s="1">
        <v>3</v>
      </c>
    </row>
    <row r="2430" spans="1:9" x14ac:dyDescent="0.55000000000000004">
      <c r="A2430" s="1">
        <v>79</v>
      </c>
      <c r="B2430" t="s">
        <v>616</v>
      </c>
      <c r="C2430" s="1" t="s">
        <v>3</v>
      </c>
      <c r="D2430" s="1">
        <v>4</v>
      </c>
      <c r="E2430" s="1" t="s">
        <v>172</v>
      </c>
      <c r="F2430">
        <v>4</v>
      </c>
      <c r="G2430" t="str">
        <f>+VLOOKUP(bloque3_2[[#This Row],[niño]],BD.niños[[Código]:[sexo]],6,FALSE)</f>
        <v>7 y 8</v>
      </c>
      <c r="H2430" t="str">
        <f>+VLOOKUP(bloque3_2[[#This Row],[niño]],BD.niños[[Código]:[sexo]],7,FALSE)</f>
        <v>F</v>
      </c>
      <c r="I2430" s="1">
        <v>3</v>
      </c>
    </row>
    <row r="2431" spans="1:9" x14ac:dyDescent="0.55000000000000004">
      <c r="A2431" s="1">
        <v>79</v>
      </c>
      <c r="B2431" t="s">
        <v>616</v>
      </c>
      <c r="C2431" s="1" t="s">
        <v>3</v>
      </c>
      <c r="D2431" s="1">
        <v>4</v>
      </c>
      <c r="E2431" s="1" t="s">
        <v>176</v>
      </c>
      <c r="F2431">
        <v>4</v>
      </c>
      <c r="G2431" t="str">
        <f>+VLOOKUP(bloque3_2[[#This Row],[niño]],BD.niños[[Código]:[sexo]],6,FALSE)</f>
        <v>5 y 6</v>
      </c>
      <c r="H2431" t="str">
        <f>+VLOOKUP(bloque3_2[[#This Row],[niño]],BD.niños[[Código]:[sexo]],7,FALSE)</f>
        <v>F</v>
      </c>
      <c r="I2431" s="1">
        <v>3</v>
      </c>
    </row>
    <row r="2432" spans="1:9" x14ac:dyDescent="0.55000000000000004">
      <c r="A2432" s="1">
        <v>79</v>
      </c>
      <c r="B2432" t="s">
        <v>616</v>
      </c>
      <c r="C2432" s="1" t="s">
        <v>3</v>
      </c>
      <c r="D2432" s="1">
        <v>4</v>
      </c>
      <c r="E2432" s="1" t="s">
        <v>180</v>
      </c>
      <c r="F2432">
        <v>4</v>
      </c>
      <c r="G2432" t="str">
        <f>+VLOOKUP(bloque3_2[[#This Row],[niño]],BD.niños[[Código]:[sexo]],6,FALSE)</f>
        <v>7 y 8</v>
      </c>
      <c r="H2432" t="str">
        <f>+VLOOKUP(bloque3_2[[#This Row],[niño]],BD.niños[[Código]:[sexo]],7,FALSE)</f>
        <v>F</v>
      </c>
      <c r="I2432" s="1">
        <v>3</v>
      </c>
    </row>
    <row r="2433" spans="1:9" x14ac:dyDescent="0.55000000000000004">
      <c r="A2433" s="1">
        <v>79</v>
      </c>
      <c r="B2433" t="s">
        <v>616</v>
      </c>
      <c r="C2433" s="1" t="s">
        <v>3</v>
      </c>
      <c r="D2433" s="1">
        <v>4</v>
      </c>
      <c r="E2433" s="1" t="s">
        <v>234</v>
      </c>
      <c r="F2433">
        <v>4</v>
      </c>
      <c r="G2433" t="str">
        <f>+VLOOKUP(bloque3_2[[#This Row],[niño]],BD.niños[[Código]:[sexo]],6,FALSE)</f>
        <v>9 y 10</v>
      </c>
      <c r="H2433" t="str">
        <f>+VLOOKUP(bloque3_2[[#This Row],[niño]],BD.niños[[Código]:[sexo]],7,FALSE)</f>
        <v>M</v>
      </c>
      <c r="I2433" s="1">
        <v>3</v>
      </c>
    </row>
    <row r="2434" spans="1:9" x14ac:dyDescent="0.55000000000000004">
      <c r="A2434" s="1">
        <v>79</v>
      </c>
      <c r="B2434" t="s">
        <v>616</v>
      </c>
      <c r="C2434" s="1" t="s">
        <v>3</v>
      </c>
      <c r="D2434" s="1">
        <v>4</v>
      </c>
      <c r="E2434" s="1" t="s">
        <v>238</v>
      </c>
      <c r="F2434">
        <v>4</v>
      </c>
      <c r="G2434" t="str">
        <f>+VLOOKUP(bloque3_2[[#This Row],[niño]],BD.niños[[Código]:[sexo]],6,FALSE)</f>
        <v>9 y 10</v>
      </c>
      <c r="H2434" t="str">
        <f>+VLOOKUP(bloque3_2[[#This Row],[niño]],BD.niños[[Código]:[sexo]],7,FALSE)</f>
        <v>M</v>
      </c>
      <c r="I2434" s="1">
        <v>3</v>
      </c>
    </row>
    <row r="2435" spans="1:9" x14ac:dyDescent="0.55000000000000004">
      <c r="A2435" s="1">
        <v>79</v>
      </c>
      <c r="B2435" t="s">
        <v>616</v>
      </c>
      <c r="C2435" s="1" t="s">
        <v>3</v>
      </c>
      <c r="D2435" s="1">
        <v>4</v>
      </c>
      <c r="E2435" s="1" t="s">
        <v>241</v>
      </c>
      <c r="F2435">
        <v>3</v>
      </c>
      <c r="G2435" t="str">
        <f>+VLOOKUP(bloque3_2[[#This Row],[niño]],BD.niños[[Código]:[sexo]],6,FALSE)</f>
        <v>9 y 10</v>
      </c>
      <c r="H2435" t="str">
        <f>+VLOOKUP(bloque3_2[[#This Row],[niño]],BD.niños[[Código]:[sexo]],7,FALSE)</f>
        <v>F</v>
      </c>
      <c r="I2435" s="1">
        <v>3</v>
      </c>
    </row>
    <row r="2436" spans="1:9" x14ac:dyDescent="0.55000000000000004">
      <c r="A2436" s="1">
        <v>79</v>
      </c>
      <c r="B2436" t="s">
        <v>616</v>
      </c>
      <c r="C2436" s="1" t="s">
        <v>3</v>
      </c>
      <c r="D2436" s="1">
        <v>4</v>
      </c>
      <c r="E2436" s="1" t="s">
        <v>245</v>
      </c>
      <c r="F2436">
        <v>3</v>
      </c>
      <c r="G2436" t="str">
        <f>+VLOOKUP(bloque3_2[[#This Row],[niño]],BD.niños[[Código]:[sexo]],6,FALSE)</f>
        <v>7 y 8</v>
      </c>
      <c r="H2436" t="str">
        <f>+VLOOKUP(bloque3_2[[#This Row],[niño]],BD.niños[[Código]:[sexo]],7,FALSE)</f>
        <v>M</v>
      </c>
      <c r="I2436" s="1">
        <v>3</v>
      </c>
    </row>
    <row r="2437" spans="1:9" x14ac:dyDescent="0.55000000000000004">
      <c r="A2437" s="1">
        <v>79</v>
      </c>
      <c r="B2437" t="s">
        <v>616</v>
      </c>
      <c r="C2437" s="1" t="s">
        <v>3</v>
      </c>
      <c r="D2437" s="1">
        <v>4</v>
      </c>
      <c r="E2437" s="1" t="s">
        <v>249</v>
      </c>
      <c r="F2437">
        <v>4</v>
      </c>
      <c r="G2437" t="str">
        <f>+VLOOKUP(bloque3_2[[#This Row],[niño]],BD.niños[[Código]:[sexo]],6,FALSE)</f>
        <v>5 y 6</v>
      </c>
      <c r="H2437" t="str">
        <f>+VLOOKUP(bloque3_2[[#This Row],[niño]],BD.niños[[Código]:[sexo]],7,FALSE)</f>
        <v>M</v>
      </c>
      <c r="I2437" s="1">
        <v>3</v>
      </c>
    </row>
    <row r="2438" spans="1:9" x14ac:dyDescent="0.55000000000000004">
      <c r="A2438" s="1">
        <v>79</v>
      </c>
      <c r="B2438" t="s">
        <v>616</v>
      </c>
      <c r="C2438" s="1" t="s">
        <v>3</v>
      </c>
      <c r="D2438" s="1">
        <v>4</v>
      </c>
      <c r="E2438" s="1" t="s">
        <v>253</v>
      </c>
      <c r="F2438">
        <v>4</v>
      </c>
      <c r="G2438" t="str">
        <f>+VLOOKUP(bloque3_2[[#This Row],[niño]],BD.niños[[Código]:[sexo]],6,FALSE)</f>
        <v>7 y 8</v>
      </c>
      <c r="H2438" t="str">
        <f>+VLOOKUP(bloque3_2[[#This Row],[niño]],BD.niños[[Código]:[sexo]],7,FALSE)</f>
        <v>M</v>
      </c>
      <c r="I2438" s="1">
        <v>3</v>
      </c>
    </row>
    <row r="2439" spans="1:9" x14ac:dyDescent="0.55000000000000004">
      <c r="A2439" s="1">
        <v>79</v>
      </c>
      <c r="B2439" t="s">
        <v>616</v>
      </c>
      <c r="C2439" s="1" t="s">
        <v>3</v>
      </c>
      <c r="D2439" s="1">
        <v>4</v>
      </c>
      <c r="E2439" s="1" t="s">
        <v>257</v>
      </c>
      <c r="F2439">
        <v>4</v>
      </c>
      <c r="G2439" t="str">
        <f>+VLOOKUP(bloque3_2[[#This Row],[niño]],BD.niños[[Código]:[sexo]],6,FALSE)</f>
        <v>7 y 8</v>
      </c>
      <c r="H2439" t="str">
        <f>+VLOOKUP(bloque3_2[[#This Row],[niño]],BD.niños[[Código]:[sexo]],7,FALSE)</f>
        <v>M</v>
      </c>
      <c r="I2439" s="1">
        <v>3</v>
      </c>
    </row>
    <row r="2440" spans="1:9" x14ac:dyDescent="0.55000000000000004">
      <c r="A2440" s="1">
        <v>79</v>
      </c>
      <c r="B2440" t="s">
        <v>616</v>
      </c>
      <c r="C2440" s="1" t="s">
        <v>3</v>
      </c>
      <c r="D2440" s="1">
        <v>4</v>
      </c>
      <c r="E2440" s="1" t="s">
        <v>299</v>
      </c>
      <c r="F2440">
        <v>4</v>
      </c>
      <c r="G2440" t="str">
        <f>+VLOOKUP(bloque3_2[[#This Row],[niño]],BD.niños[[Código]:[sexo]],6,FALSE)</f>
        <v>7 y 8</v>
      </c>
      <c r="H2440" t="str">
        <f>+VLOOKUP(bloque3_2[[#This Row],[niño]],BD.niños[[Código]:[sexo]],7,FALSE)</f>
        <v>M</v>
      </c>
      <c r="I2440" s="1">
        <v>3</v>
      </c>
    </row>
    <row r="2441" spans="1:9" x14ac:dyDescent="0.55000000000000004">
      <c r="A2441" s="1">
        <v>79</v>
      </c>
      <c r="B2441" t="s">
        <v>616</v>
      </c>
      <c r="C2441" s="1" t="s">
        <v>3</v>
      </c>
      <c r="D2441" s="1">
        <v>4</v>
      </c>
      <c r="E2441" s="1" t="s">
        <v>301</v>
      </c>
      <c r="F2441">
        <v>4</v>
      </c>
      <c r="G2441" t="str">
        <f>+VLOOKUP(bloque3_2[[#This Row],[niño]],BD.niños[[Código]:[sexo]],6,FALSE)</f>
        <v>5 y 6</v>
      </c>
      <c r="H2441" t="str">
        <f>+VLOOKUP(bloque3_2[[#This Row],[niño]],BD.niños[[Código]:[sexo]],7,FALSE)</f>
        <v>M</v>
      </c>
      <c r="I2441" s="1">
        <v>3</v>
      </c>
    </row>
    <row r="2442" spans="1:9" x14ac:dyDescent="0.55000000000000004">
      <c r="A2442" s="1">
        <v>79</v>
      </c>
      <c r="B2442" t="s">
        <v>616</v>
      </c>
      <c r="C2442" s="1" t="s">
        <v>3</v>
      </c>
      <c r="D2442" s="1">
        <v>4</v>
      </c>
      <c r="E2442" s="1" t="s">
        <v>305</v>
      </c>
      <c r="F2442">
        <v>4</v>
      </c>
      <c r="G2442" t="str">
        <f>+VLOOKUP(bloque3_2[[#This Row],[niño]],BD.niños[[Código]:[sexo]],6,FALSE)</f>
        <v>7 y 8</v>
      </c>
      <c r="H2442" t="str">
        <f>+VLOOKUP(bloque3_2[[#This Row],[niño]],BD.niños[[Código]:[sexo]],7,FALSE)</f>
        <v>M</v>
      </c>
      <c r="I2442" s="1">
        <v>3</v>
      </c>
    </row>
    <row r="2443" spans="1:9" x14ac:dyDescent="0.55000000000000004">
      <c r="A2443" s="1">
        <v>79</v>
      </c>
      <c r="B2443" t="s">
        <v>616</v>
      </c>
      <c r="C2443" s="1" t="s">
        <v>3</v>
      </c>
      <c r="D2443" s="1">
        <v>4</v>
      </c>
      <c r="E2443" s="1" t="s">
        <v>308</v>
      </c>
      <c r="F2443">
        <v>4</v>
      </c>
      <c r="G2443" t="str">
        <f>+VLOOKUP(bloque3_2[[#This Row],[niño]],BD.niños[[Código]:[sexo]],6,FALSE)</f>
        <v>9 y 10</v>
      </c>
      <c r="H2443" t="str">
        <f>+VLOOKUP(bloque3_2[[#This Row],[niño]],BD.niños[[Código]:[sexo]],7,FALSE)</f>
        <v>M</v>
      </c>
      <c r="I2443" s="1">
        <v>3</v>
      </c>
    </row>
    <row r="2444" spans="1:9" x14ac:dyDescent="0.55000000000000004">
      <c r="A2444" s="1">
        <v>79</v>
      </c>
      <c r="B2444" t="s">
        <v>616</v>
      </c>
      <c r="C2444" s="1" t="s">
        <v>3</v>
      </c>
      <c r="D2444" s="1">
        <v>4</v>
      </c>
      <c r="E2444" s="1" t="s">
        <v>311</v>
      </c>
      <c r="F2444">
        <v>4</v>
      </c>
      <c r="G2444" t="str">
        <f>+VLOOKUP(bloque3_2[[#This Row],[niño]],BD.niños[[Código]:[sexo]],6,FALSE)</f>
        <v>9 y 10</v>
      </c>
      <c r="H2444" t="str">
        <f>+VLOOKUP(bloque3_2[[#This Row],[niño]],BD.niños[[Código]:[sexo]],7,FALSE)</f>
        <v>M</v>
      </c>
      <c r="I2444" s="1">
        <v>3</v>
      </c>
    </row>
    <row r="2445" spans="1:9" x14ac:dyDescent="0.55000000000000004">
      <c r="A2445" s="1">
        <v>79</v>
      </c>
      <c r="B2445" t="s">
        <v>616</v>
      </c>
      <c r="C2445" s="1" t="s">
        <v>3</v>
      </c>
      <c r="D2445" s="1">
        <v>4</v>
      </c>
      <c r="E2445" s="1" t="s">
        <v>314</v>
      </c>
      <c r="F2445">
        <v>4</v>
      </c>
      <c r="G2445" t="str">
        <f>+VLOOKUP(bloque3_2[[#This Row],[niño]],BD.niños[[Código]:[sexo]],6,FALSE)</f>
        <v>9 y 10</v>
      </c>
      <c r="H2445" t="str">
        <f>+VLOOKUP(bloque3_2[[#This Row],[niño]],BD.niños[[Código]:[sexo]],7,FALSE)</f>
        <v>M</v>
      </c>
      <c r="I2445" s="1">
        <v>3</v>
      </c>
    </row>
    <row r="2446" spans="1:9" x14ac:dyDescent="0.55000000000000004">
      <c r="A2446" s="1">
        <v>79</v>
      </c>
      <c r="B2446" t="s">
        <v>616</v>
      </c>
      <c r="C2446" s="1" t="s">
        <v>3</v>
      </c>
      <c r="D2446" s="1">
        <v>4</v>
      </c>
      <c r="E2446" s="1" t="s">
        <v>372</v>
      </c>
      <c r="F2446">
        <v>4</v>
      </c>
      <c r="G2446" t="str">
        <f>+VLOOKUP(bloque3_2[[#This Row],[niño]],BD.niños[[Código]:[sexo]],6,FALSE)</f>
        <v>9 y 10</v>
      </c>
      <c r="H2446" t="str">
        <f>+VLOOKUP(bloque3_2[[#This Row],[niño]],BD.niños[[Código]:[sexo]],7,FALSE)</f>
        <v>M</v>
      </c>
      <c r="I2446" s="1">
        <v>3</v>
      </c>
    </row>
    <row r="2447" spans="1:9" x14ac:dyDescent="0.55000000000000004">
      <c r="A2447" s="1">
        <v>79</v>
      </c>
      <c r="B2447" t="s">
        <v>616</v>
      </c>
      <c r="C2447" s="1" t="s">
        <v>3</v>
      </c>
      <c r="D2447" s="1">
        <v>4</v>
      </c>
      <c r="E2447" s="1" t="s">
        <v>337</v>
      </c>
      <c r="F2447">
        <v>4</v>
      </c>
      <c r="G2447" t="str">
        <f>+VLOOKUP(bloque3_2[[#This Row],[niño]],BD.niños[[Código]:[sexo]],6,FALSE)</f>
        <v>7 y 8</v>
      </c>
      <c r="H2447" t="str">
        <f>+VLOOKUP(bloque3_2[[#This Row],[niño]],BD.niños[[Código]:[sexo]],7,FALSE)</f>
        <v>M</v>
      </c>
      <c r="I2447" s="1">
        <v>3</v>
      </c>
    </row>
    <row r="2448" spans="1:9" x14ac:dyDescent="0.55000000000000004">
      <c r="A2448" s="1">
        <v>79</v>
      </c>
      <c r="B2448" t="s">
        <v>616</v>
      </c>
      <c r="C2448" s="1" t="s">
        <v>3</v>
      </c>
      <c r="D2448" s="1">
        <v>4</v>
      </c>
      <c r="E2448" s="1" t="s">
        <v>341</v>
      </c>
      <c r="F2448">
        <v>4</v>
      </c>
      <c r="G2448" t="str">
        <f>+VLOOKUP(bloque3_2[[#This Row],[niño]],BD.niños[[Código]:[sexo]],6,FALSE)</f>
        <v>7 y 8</v>
      </c>
      <c r="H2448" t="str">
        <f>+VLOOKUP(bloque3_2[[#This Row],[niño]],BD.niños[[Código]:[sexo]],7,FALSE)</f>
        <v>F</v>
      </c>
      <c r="I2448" s="1">
        <v>3</v>
      </c>
    </row>
    <row r="2449" spans="1:9" x14ac:dyDescent="0.55000000000000004">
      <c r="A2449" s="1">
        <v>79</v>
      </c>
      <c r="B2449" t="s">
        <v>616</v>
      </c>
      <c r="C2449" s="1" t="s">
        <v>3</v>
      </c>
      <c r="D2449" s="1">
        <v>4</v>
      </c>
      <c r="E2449" s="1" t="s">
        <v>344</v>
      </c>
      <c r="F2449">
        <v>4</v>
      </c>
      <c r="G2449" t="str">
        <f>+VLOOKUP(bloque3_2[[#This Row],[niño]],BD.niños[[Código]:[sexo]],6,FALSE)</f>
        <v>5 y 6</v>
      </c>
      <c r="H2449" t="str">
        <f>+VLOOKUP(bloque3_2[[#This Row],[niño]],BD.niños[[Código]:[sexo]],7,FALSE)</f>
        <v>F</v>
      </c>
      <c r="I2449" s="1">
        <v>3</v>
      </c>
    </row>
    <row r="2450" spans="1:9" x14ac:dyDescent="0.55000000000000004">
      <c r="A2450" s="1">
        <v>79</v>
      </c>
      <c r="B2450" t="s">
        <v>616</v>
      </c>
      <c r="C2450" s="1" t="s">
        <v>3</v>
      </c>
      <c r="D2450" s="1">
        <v>4</v>
      </c>
      <c r="E2450" s="1" t="s">
        <v>348</v>
      </c>
      <c r="F2450">
        <v>4</v>
      </c>
      <c r="G2450" t="str">
        <f>+VLOOKUP(bloque3_2[[#This Row],[niño]],BD.niños[[Código]:[sexo]],6,FALSE)</f>
        <v>5 y 6</v>
      </c>
      <c r="H2450" t="str">
        <f>+VLOOKUP(bloque3_2[[#This Row],[niño]],BD.niños[[Código]:[sexo]],7,FALSE)</f>
        <v>M</v>
      </c>
      <c r="I2450" s="1">
        <v>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AD04-2889-459F-B033-77FFB066CD05}">
  <dimension ref="A2:AJ90"/>
  <sheetViews>
    <sheetView zoomScale="160" zoomScaleNormal="160" workbookViewId="0">
      <pane xSplit="4" ySplit="2" topLeftCell="E3" activePane="bottomRight" state="frozen"/>
      <selection activeCell="D3" sqref="D3"/>
      <selection pane="topRight" activeCell="D3" sqref="D3"/>
      <selection pane="bottomLeft" activeCell="D3" sqref="D3"/>
      <selection pane="bottomRight" activeCell="C3" sqref="C3"/>
    </sheetView>
  </sheetViews>
  <sheetFormatPr baseColWidth="10" defaultRowHeight="14.4" x14ac:dyDescent="0.55000000000000004"/>
  <cols>
    <col min="1" max="1" width="9.83984375" bestFit="1" customWidth="1"/>
    <col min="2" max="2" width="9.83984375" customWidth="1"/>
  </cols>
  <sheetData>
    <row r="2" spans="1:36" x14ac:dyDescent="0.55000000000000004">
      <c r="A2" t="s">
        <v>31</v>
      </c>
      <c r="B2" t="s">
        <v>380</v>
      </c>
      <c r="C2" t="s">
        <v>15</v>
      </c>
      <c r="D2" t="s">
        <v>14</v>
      </c>
      <c r="E2" t="s">
        <v>89</v>
      </c>
      <c r="F2" t="s">
        <v>93</v>
      </c>
      <c r="G2" s="3" t="s">
        <v>97</v>
      </c>
      <c r="H2" s="1" t="s">
        <v>101</v>
      </c>
      <c r="I2" s="1" t="s">
        <v>150</v>
      </c>
      <c r="J2" t="s">
        <v>153</v>
      </c>
      <c r="K2" s="1" t="s">
        <v>157</v>
      </c>
      <c r="L2" s="1" t="s">
        <v>164</v>
      </c>
      <c r="M2" s="1" t="s">
        <v>165</v>
      </c>
      <c r="N2" s="1" t="s">
        <v>168</v>
      </c>
      <c r="O2" s="1" t="s">
        <v>172</v>
      </c>
      <c r="P2" s="1" t="s">
        <v>176</v>
      </c>
      <c r="Q2" s="1" t="s">
        <v>180</v>
      </c>
      <c r="R2" s="1" t="s">
        <v>234</v>
      </c>
      <c r="S2" s="1" t="s">
        <v>238</v>
      </c>
      <c r="T2" s="1" t="s">
        <v>241</v>
      </c>
      <c r="U2" s="1" t="s">
        <v>245</v>
      </c>
      <c r="V2" s="1" t="s">
        <v>249</v>
      </c>
      <c r="W2" s="1" t="s">
        <v>253</v>
      </c>
      <c r="X2" s="1" t="s">
        <v>257</v>
      </c>
      <c r="Y2" s="1" t="s">
        <v>299</v>
      </c>
      <c r="Z2" s="1" t="s">
        <v>301</v>
      </c>
      <c r="AA2" s="1" t="s">
        <v>305</v>
      </c>
      <c r="AB2" s="1" t="s">
        <v>308</v>
      </c>
      <c r="AC2" s="1" t="s">
        <v>311</v>
      </c>
      <c r="AD2" s="1" t="s">
        <v>314</v>
      </c>
      <c r="AE2" s="1" t="s">
        <v>372</v>
      </c>
      <c r="AF2" s="1" t="s">
        <v>337</v>
      </c>
      <c r="AG2" s="1" t="s">
        <v>341</v>
      </c>
      <c r="AH2" s="1" t="s">
        <v>344</v>
      </c>
      <c r="AI2" s="1" t="s">
        <v>348</v>
      </c>
      <c r="AJ2" s="1"/>
    </row>
    <row r="3" spans="1:36" x14ac:dyDescent="0.55000000000000004">
      <c r="A3" s="6">
        <v>1</v>
      </c>
      <c r="B3" s="6" t="s">
        <v>539</v>
      </c>
      <c r="C3" s="6" t="s">
        <v>2</v>
      </c>
      <c r="D3" s="6">
        <f>+VLOOKUP(bloque3[[#This Row],[emoción]],$C$83:$D$89,2,0)</f>
        <v>1</v>
      </c>
      <c r="E3">
        <v>1</v>
      </c>
      <c r="F3">
        <v>5</v>
      </c>
      <c r="G3">
        <v>1</v>
      </c>
      <c r="H3">
        <v>1</v>
      </c>
      <c r="I3" s="1">
        <v>1</v>
      </c>
      <c r="J3">
        <v>1</v>
      </c>
      <c r="K3">
        <v>1</v>
      </c>
      <c r="L3">
        <v>1</v>
      </c>
      <c r="M3">
        <v>5</v>
      </c>
      <c r="N3">
        <v>1</v>
      </c>
      <c r="O3">
        <v>1</v>
      </c>
      <c r="P3">
        <v>1</v>
      </c>
      <c r="Q3">
        <v>5</v>
      </c>
      <c r="R3">
        <v>3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5</v>
      </c>
      <c r="AA3">
        <v>1</v>
      </c>
      <c r="AB3">
        <v>1</v>
      </c>
      <c r="AC3">
        <v>1</v>
      </c>
      <c r="AD3">
        <v>4</v>
      </c>
      <c r="AE3">
        <v>1</v>
      </c>
      <c r="AF3">
        <v>5</v>
      </c>
      <c r="AG3">
        <v>3</v>
      </c>
      <c r="AH3">
        <v>1</v>
      </c>
      <c r="AI3">
        <v>3</v>
      </c>
    </row>
    <row r="4" spans="1:36" x14ac:dyDescent="0.55000000000000004">
      <c r="A4" s="6">
        <v>2</v>
      </c>
      <c r="B4" s="6" t="s">
        <v>540</v>
      </c>
      <c r="C4" s="6" t="s">
        <v>0</v>
      </c>
      <c r="D4" s="6">
        <f>+VLOOKUP(bloque3[[#This Row],[emoción]],$C$83:$D$89,2,0)</f>
        <v>7</v>
      </c>
      <c r="E4">
        <v>7</v>
      </c>
      <c r="F4">
        <v>7</v>
      </c>
      <c r="G4">
        <v>7</v>
      </c>
      <c r="H4">
        <v>7</v>
      </c>
      <c r="I4">
        <v>7</v>
      </c>
      <c r="J4">
        <v>7</v>
      </c>
      <c r="K4">
        <v>4</v>
      </c>
      <c r="L4">
        <v>7</v>
      </c>
      <c r="M4">
        <v>4</v>
      </c>
      <c r="N4">
        <v>4</v>
      </c>
      <c r="O4">
        <v>7</v>
      </c>
      <c r="P4">
        <v>7</v>
      </c>
      <c r="Q4">
        <v>4</v>
      </c>
      <c r="R4">
        <v>4</v>
      </c>
      <c r="S4">
        <v>7</v>
      </c>
      <c r="T4">
        <v>7</v>
      </c>
      <c r="U4">
        <v>7</v>
      </c>
      <c r="V4">
        <v>7</v>
      </c>
      <c r="W4">
        <v>7</v>
      </c>
      <c r="X4">
        <v>7</v>
      </c>
      <c r="Y4">
        <v>7</v>
      </c>
      <c r="Z4">
        <v>7</v>
      </c>
      <c r="AA4">
        <v>7</v>
      </c>
      <c r="AB4">
        <v>7</v>
      </c>
      <c r="AC4">
        <v>7</v>
      </c>
      <c r="AD4">
        <v>5</v>
      </c>
      <c r="AE4">
        <v>7</v>
      </c>
      <c r="AF4">
        <v>7</v>
      </c>
      <c r="AG4">
        <v>7</v>
      </c>
      <c r="AH4">
        <v>7</v>
      </c>
      <c r="AI4">
        <v>4</v>
      </c>
    </row>
    <row r="5" spans="1:36" x14ac:dyDescent="0.55000000000000004">
      <c r="A5" s="6">
        <v>3</v>
      </c>
      <c r="B5" s="6" t="s">
        <v>541</v>
      </c>
      <c r="C5" s="6" t="s">
        <v>3</v>
      </c>
      <c r="D5" s="6">
        <f>+VLOOKUP(bloque3[[#This Row],[emoción]],$C$83:$D$89,2,0)</f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7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7</v>
      </c>
      <c r="R5">
        <v>7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3</v>
      </c>
      <c r="AI5">
        <v>4</v>
      </c>
    </row>
    <row r="6" spans="1:36" x14ac:dyDescent="0.55000000000000004">
      <c r="A6" s="6">
        <v>4</v>
      </c>
      <c r="B6" s="6" t="s">
        <v>542</v>
      </c>
      <c r="C6" s="6" t="s">
        <v>4</v>
      </c>
      <c r="D6" s="6">
        <f>+VLOOKUP(bloque3[[#This Row],[emoción]],$C$83:$D$89,2,0)</f>
        <v>5</v>
      </c>
      <c r="E6">
        <v>1</v>
      </c>
      <c r="F6">
        <v>7</v>
      </c>
      <c r="G6">
        <v>5</v>
      </c>
      <c r="H6">
        <v>1</v>
      </c>
      <c r="I6">
        <v>5</v>
      </c>
      <c r="J6">
        <v>5</v>
      </c>
      <c r="K6">
        <v>2</v>
      </c>
      <c r="L6">
        <v>6</v>
      </c>
      <c r="M6">
        <v>6</v>
      </c>
      <c r="N6">
        <v>1</v>
      </c>
      <c r="O6">
        <v>5</v>
      </c>
      <c r="P6">
        <v>0</v>
      </c>
      <c r="Q6">
        <v>1</v>
      </c>
      <c r="R6">
        <v>5</v>
      </c>
      <c r="S6">
        <v>5</v>
      </c>
      <c r="T6">
        <v>7</v>
      </c>
      <c r="U6">
        <v>6</v>
      </c>
      <c r="V6">
        <v>6</v>
      </c>
      <c r="W6">
        <v>5</v>
      </c>
      <c r="X6">
        <v>5</v>
      </c>
      <c r="Y6">
        <v>5</v>
      </c>
      <c r="Z6">
        <v>6</v>
      </c>
      <c r="AA6">
        <v>5</v>
      </c>
      <c r="AB6">
        <v>5</v>
      </c>
      <c r="AC6">
        <v>5</v>
      </c>
      <c r="AD6">
        <v>5</v>
      </c>
      <c r="AE6">
        <v>6</v>
      </c>
      <c r="AF6">
        <v>6</v>
      </c>
      <c r="AG6">
        <v>6</v>
      </c>
      <c r="AH6">
        <v>5</v>
      </c>
      <c r="AI6">
        <v>6</v>
      </c>
    </row>
    <row r="7" spans="1:36" x14ac:dyDescent="0.55000000000000004">
      <c r="A7" s="6">
        <v>5</v>
      </c>
      <c r="B7" s="6" t="s">
        <v>543</v>
      </c>
      <c r="C7" s="6" t="s">
        <v>0</v>
      </c>
      <c r="D7" s="6">
        <f>+VLOOKUP(bloque3[[#This Row],[emoción]],$C$83:$D$89,2,0)</f>
        <v>7</v>
      </c>
      <c r="E7">
        <v>7</v>
      </c>
      <c r="F7">
        <v>7</v>
      </c>
      <c r="G7">
        <v>7</v>
      </c>
      <c r="H7">
        <v>1</v>
      </c>
      <c r="I7">
        <v>6</v>
      </c>
      <c r="J7">
        <v>7</v>
      </c>
      <c r="K7">
        <v>7</v>
      </c>
      <c r="L7">
        <v>7</v>
      </c>
      <c r="M7">
        <v>7</v>
      </c>
      <c r="N7">
        <v>6</v>
      </c>
      <c r="O7">
        <v>3</v>
      </c>
      <c r="P7">
        <v>7</v>
      </c>
      <c r="Q7">
        <v>6</v>
      </c>
      <c r="R7">
        <v>6</v>
      </c>
      <c r="S7">
        <v>7</v>
      </c>
      <c r="T7">
        <v>7</v>
      </c>
      <c r="U7">
        <v>5</v>
      </c>
      <c r="V7">
        <v>3</v>
      </c>
      <c r="W7">
        <v>7</v>
      </c>
      <c r="X7">
        <v>7</v>
      </c>
      <c r="Y7">
        <v>7</v>
      </c>
      <c r="Z7">
        <v>7</v>
      </c>
      <c r="AA7">
        <v>7</v>
      </c>
      <c r="AB7">
        <v>7</v>
      </c>
      <c r="AC7">
        <v>7</v>
      </c>
      <c r="AD7">
        <v>7</v>
      </c>
      <c r="AE7">
        <v>3</v>
      </c>
      <c r="AF7">
        <v>7</v>
      </c>
      <c r="AG7">
        <v>1</v>
      </c>
      <c r="AH7">
        <v>6</v>
      </c>
      <c r="AI7">
        <v>4</v>
      </c>
    </row>
    <row r="8" spans="1:36" x14ac:dyDescent="0.55000000000000004">
      <c r="A8" s="6">
        <v>6</v>
      </c>
      <c r="B8" s="6" t="s">
        <v>544</v>
      </c>
      <c r="C8" s="6" t="s">
        <v>6</v>
      </c>
      <c r="D8" s="6">
        <f>+VLOOKUP(bloque3[[#This Row],[emoción]],$C$83:$D$89,2,0)</f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4</v>
      </c>
      <c r="O8">
        <v>3</v>
      </c>
      <c r="P8">
        <v>3</v>
      </c>
      <c r="Q8">
        <v>3</v>
      </c>
      <c r="R8">
        <v>1</v>
      </c>
      <c r="S8">
        <v>7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1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4</v>
      </c>
      <c r="AI8">
        <v>3</v>
      </c>
    </row>
    <row r="9" spans="1:36" x14ac:dyDescent="0.55000000000000004">
      <c r="A9" s="6">
        <v>7</v>
      </c>
      <c r="B9" s="6" t="s">
        <v>545</v>
      </c>
      <c r="C9" s="6" t="s">
        <v>6</v>
      </c>
      <c r="D9" s="6">
        <f>+VLOOKUP(bloque3[[#This Row],[emoción]],$C$83:$D$89,2,0)</f>
        <v>3</v>
      </c>
      <c r="E9">
        <v>3</v>
      </c>
      <c r="F9">
        <v>1</v>
      </c>
      <c r="G9">
        <v>3</v>
      </c>
      <c r="H9">
        <v>7</v>
      </c>
      <c r="I9">
        <v>2</v>
      </c>
      <c r="J9">
        <v>3</v>
      </c>
      <c r="K9">
        <v>1</v>
      </c>
      <c r="L9">
        <v>3</v>
      </c>
      <c r="M9">
        <v>3</v>
      </c>
      <c r="N9">
        <v>3</v>
      </c>
      <c r="O9">
        <v>3</v>
      </c>
      <c r="P9">
        <v>3</v>
      </c>
      <c r="Q9">
        <v>4</v>
      </c>
      <c r="R9">
        <v>7</v>
      </c>
      <c r="S9">
        <v>1</v>
      </c>
      <c r="T9">
        <v>7</v>
      </c>
      <c r="U9">
        <v>1</v>
      </c>
      <c r="V9">
        <v>1</v>
      </c>
      <c r="W9">
        <v>7</v>
      </c>
      <c r="X9">
        <v>6</v>
      </c>
      <c r="Y9">
        <v>4</v>
      </c>
      <c r="Z9">
        <v>1</v>
      </c>
      <c r="AA9">
        <v>1</v>
      </c>
      <c r="AB9">
        <v>3</v>
      </c>
      <c r="AC9">
        <v>6</v>
      </c>
      <c r="AD9">
        <v>1</v>
      </c>
      <c r="AE9">
        <v>3</v>
      </c>
      <c r="AF9">
        <v>5</v>
      </c>
      <c r="AG9">
        <v>1</v>
      </c>
      <c r="AH9">
        <v>2</v>
      </c>
      <c r="AI9">
        <v>3</v>
      </c>
    </row>
    <row r="10" spans="1:36" x14ac:dyDescent="0.55000000000000004">
      <c r="A10" s="6">
        <v>8</v>
      </c>
      <c r="B10" s="6" t="s">
        <v>546</v>
      </c>
      <c r="C10" s="6" t="s">
        <v>6</v>
      </c>
      <c r="D10" s="6">
        <f>+VLOOKUP(bloque3[[#This Row],[emoción]],$C$83:$D$89,2,0)</f>
        <v>3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3</v>
      </c>
      <c r="L10">
        <v>3</v>
      </c>
      <c r="M10">
        <v>3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5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F10">
        <v>1</v>
      </c>
      <c r="AG10">
        <v>3</v>
      </c>
      <c r="AH10">
        <v>1</v>
      </c>
      <c r="AI10">
        <v>3</v>
      </c>
    </row>
    <row r="11" spans="1:36" x14ac:dyDescent="0.55000000000000004">
      <c r="A11" s="6">
        <v>9</v>
      </c>
      <c r="B11" s="6" t="s">
        <v>547</v>
      </c>
      <c r="C11" s="6" t="s">
        <v>3</v>
      </c>
      <c r="D11" s="6">
        <f>+VLOOKUP(bloque3[[#This Row],[emoción]],$C$83:$D$89,2,0)</f>
        <v>4</v>
      </c>
      <c r="E11">
        <v>6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1</v>
      </c>
      <c r="AF11">
        <v>4</v>
      </c>
      <c r="AG11">
        <v>4</v>
      </c>
      <c r="AH11">
        <v>5</v>
      </c>
      <c r="AI11">
        <v>4</v>
      </c>
    </row>
    <row r="12" spans="1:36" x14ac:dyDescent="0.55000000000000004">
      <c r="A12" s="6">
        <v>10</v>
      </c>
      <c r="B12" s="6" t="s">
        <v>548</v>
      </c>
      <c r="C12" s="6" t="s">
        <v>4</v>
      </c>
      <c r="D12" s="6">
        <f>+VLOOKUP(bloque3[[#This Row],[emoción]],$C$83:$D$89,2,0)</f>
        <v>5</v>
      </c>
      <c r="E12">
        <v>6</v>
      </c>
      <c r="F12">
        <v>6</v>
      </c>
      <c r="G12">
        <v>6</v>
      </c>
      <c r="H12">
        <v>6</v>
      </c>
      <c r="I12">
        <v>6</v>
      </c>
      <c r="J12">
        <v>6</v>
      </c>
      <c r="K12">
        <v>5</v>
      </c>
      <c r="L12">
        <v>7</v>
      </c>
      <c r="M12">
        <v>6</v>
      </c>
      <c r="N12">
        <v>4</v>
      </c>
      <c r="O12">
        <v>5</v>
      </c>
      <c r="P12">
        <v>1</v>
      </c>
      <c r="Q12">
        <v>7</v>
      </c>
      <c r="R12">
        <v>4</v>
      </c>
      <c r="S12">
        <v>6</v>
      </c>
      <c r="T12">
        <v>5</v>
      </c>
      <c r="U12">
        <v>6</v>
      </c>
      <c r="V12">
        <v>6</v>
      </c>
      <c r="W12">
        <v>6</v>
      </c>
      <c r="X12">
        <v>6</v>
      </c>
      <c r="Y12">
        <v>7</v>
      </c>
      <c r="Z12">
        <v>6</v>
      </c>
      <c r="AA12">
        <v>6</v>
      </c>
      <c r="AB12">
        <v>5</v>
      </c>
      <c r="AC12">
        <v>1</v>
      </c>
      <c r="AD12">
        <v>5</v>
      </c>
      <c r="AE12">
        <v>1</v>
      </c>
      <c r="AF12">
        <v>6</v>
      </c>
      <c r="AG12">
        <v>6</v>
      </c>
      <c r="AH12">
        <v>6</v>
      </c>
      <c r="AI12">
        <v>2</v>
      </c>
    </row>
    <row r="13" spans="1:36" x14ac:dyDescent="0.55000000000000004">
      <c r="A13" s="6">
        <v>11</v>
      </c>
      <c r="B13" s="6" t="s">
        <v>549</v>
      </c>
      <c r="C13" s="6" t="s">
        <v>1</v>
      </c>
      <c r="D13" s="6">
        <f>+VLOOKUP(bloque3[[#This Row],[emoción]],$C$83:$D$89,2,0)</f>
        <v>2</v>
      </c>
      <c r="E13">
        <v>7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</row>
    <row r="14" spans="1:36" x14ac:dyDescent="0.55000000000000004">
      <c r="A14" s="6">
        <v>12</v>
      </c>
      <c r="B14" s="6" t="s">
        <v>550</v>
      </c>
      <c r="C14" s="6" t="s">
        <v>1</v>
      </c>
      <c r="D14" s="6">
        <f>+VLOOKUP(bloque3[[#This Row],[emoción]],$C$83:$D$89,2,0)</f>
        <v>2</v>
      </c>
      <c r="E14">
        <v>2</v>
      </c>
      <c r="F14">
        <v>2</v>
      </c>
      <c r="G14">
        <v>5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5</v>
      </c>
      <c r="R14">
        <v>2</v>
      </c>
      <c r="S14">
        <v>2</v>
      </c>
      <c r="T14">
        <v>2</v>
      </c>
      <c r="U14">
        <v>6</v>
      </c>
      <c r="V14">
        <v>2</v>
      </c>
      <c r="W14">
        <v>2</v>
      </c>
      <c r="X14">
        <v>2</v>
      </c>
      <c r="Y14">
        <v>2</v>
      </c>
      <c r="Z14">
        <v>2</v>
      </c>
      <c r="AA14">
        <v>4</v>
      </c>
      <c r="AB14">
        <v>2</v>
      </c>
      <c r="AC14">
        <v>2</v>
      </c>
      <c r="AD14">
        <v>2</v>
      </c>
      <c r="AE14">
        <v>2</v>
      </c>
      <c r="AF14">
        <v>3</v>
      </c>
      <c r="AG14">
        <v>2</v>
      </c>
      <c r="AH14">
        <v>2</v>
      </c>
      <c r="AI14">
        <v>2</v>
      </c>
    </row>
    <row r="15" spans="1:36" x14ac:dyDescent="0.55000000000000004">
      <c r="A15" s="6">
        <v>13</v>
      </c>
      <c r="B15" s="6" t="s">
        <v>551</v>
      </c>
      <c r="C15" s="6" t="s">
        <v>3</v>
      </c>
      <c r="D15" s="6">
        <f>+VLOOKUP(bloque3[[#This Row],[emoción]],$C$83:$D$89,2,0)</f>
        <v>4</v>
      </c>
      <c r="E15">
        <v>3</v>
      </c>
      <c r="F15">
        <v>4</v>
      </c>
      <c r="G15">
        <v>6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3</v>
      </c>
      <c r="AF15">
        <v>4</v>
      </c>
      <c r="AG15">
        <v>4</v>
      </c>
      <c r="AH15">
        <v>4</v>
      </c>
      <c r="AI15">
        <v>4</v>
      </c>
    </row>
    <row r="16" spans="1:36" x14ac:dyDescent="0.55000000000000004">
      <c r="A16" s="6">
        <v>14</v>
      </c>
      <c r="B16" s="6" t="s">
        <v>552</v>
      </c>
      <c r="C16" s="6" t="s">
        <v>2</v>
      </c>
      <c r="D16" s="6">
        <f>+VLOOKUP(bloque3[[#This Row],[emoción]],$C$83:$D$89,2,0)</f>
        <v>1</v>
      </c>
      <c r="E16">
        <v>1</v>
      </c>
      <c r="F16">
        <v>5</v>
      </c>
      <c r="G16">
        <v>1</v>
      </c>
      <c r="H16">
        <v>1</v>
      </c>
      <c r="I16">
        <v>1</v>
      </c>
      <c r="J16">
        <v>1</v>
      </c>
      <c r="K16">
        <v>6</v>
      </c>
      <c r="L16">
        <v>1</v>
      </c>
      <c r="M16">
        <v>6</v>
      </c>
      <c r="N16">
        <v>4</v>
      </c>
      <c r="O16">
        <v>1</v>
      </c>
      <c r="P16">
        <v>6</v>
      </c>
      <c r="Q16">
        <v>5</v>
      </c>
      <c r="R16">
        <v>7</v>
      </c>
      <c r="S16">
        <v>1</v>
      </c>
      <c r="T16">
        <v>1</v>
      </c>
      <c r="U16">
        <v>1</v>
      </c>
      <c r="V16">
        <v>7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5</v>
      </c>
      <c r="AE16">
        <v>1</v>
      </c>
      <c r="AF16">
        <v>1</v>
      </c>
      <c r="AG16">
        <v>1</v>
      </c>
      <c r="AH16">
        <v>1</v>
      </c>
      <c r="AI16">
        <v>5</v>
      </c>
    </row>
    <row r="17" spans="1:35" x14ac:dyDescent="0.55000000000000004">
      <c r="A17" s="6">
        <v>15</v>
      </c>
      <c r="B17" s="6" t="s">
        <v>551</v>
      </c>
      <c r="C17" s="6" t="s">
        <v>3</v>
      </c>
      <c r="D17" s="6">
        <f>+VLOOKUP(bloque3[[#This Row],[emoción]],$C$83:$D$89,2,0)</f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5</v>
      </c>
      <c r="AI17">
        <v>4</v>
      </c>
    </row>
    <row r="18" spans="1:35" x14ac:dyDescent="0.55000000000000004">
      <c r="A18" s="6">
        <v>16</v>
      </c>
      <c r="B18" s="6" t="s">
        <v>553</v>
      </c>
      <c r="C18" s="6" t="s">
        <v>4</v>
      </c>
      <c r="D18" s="6">
        <f>+VLOOKUP(bloque3[[#This Row],[emoción]],$C$83:$D$89,2,0)</f>
        <v>5</v>
      </c>
      <c r="E18">
        <v>6</v>
      </c>
      <c r="F18">
        <v>6</v>
      </c>
      <c r="G18">
        <v>5</v>
      </c>
      <c r="H18">
        <v>6</v>
      </c>
      <c r="I18">
        <v>6</v>
      </c>
      <c r="J18">
        <v>6</v>
      </c>
      <c r="K18">
        <v>5</v>
      </c>
      <c r="L18">
        <v>6</v>
      </c>
      <c r="M18">
        <v>6</v>
      </c>
      <c r="N18">
        <v>1</v>
      </c>
      <c r="O18">
        <v>5</v>
      </c>
      <c r="P18">
        <v>6</v>
      </c>
      <c r="Q18">
        <v>6</v>
      </c>
      <c r="R18">
        <v>5</v>
      </c>
      <c r="S18">
        <v>5</v>
      </c>
      <c r="T18">
        <v>6</v>
      </c>
      <c r="U18">
        <v>6</v>
      </c>
      <c r="V18">
        <v>1</v>
      </c>
      <c r="W18">
        <v>6</v>
      </c>
      <c r="X18">
        <v>2</v>
      </c>
      <c r="Y18">
        <v>5</v>
      </c>
      <c r="Z18">
        <v>6</v>
      </c>
      <c r="AA18">
        <v>6</v>
      </c>
      <c r="AB18">
        <v>5</v>
      </c>
      <c r="AC18">
        <v>1</v>
      </c>
      <c r="AD18">
        <v>6</v>
      </c>
      <c r="AE18">
        <v>1</v>
      </c>
      <c r="AF18">
        <v>6</v>
      </c>
      <c r="AG18">
        <v>6</v>
      </c>
      <c r="AH18">
        <v>1</v>
      </c>
      <c r="AI18">
        <v>1</v>
      </c>
    </row>
    <row r="19" spans="1:35" x14ac:dyDescent="0.55000000000000004">
      <c r="A19" s="6">
        <v>17</v>
      </c>
      <c r="B19" s="6" t="s">
        <v>554</v>
      </c>
      <c r="C19" s="6" t="s">
        <v>5</v>
      </c>
      <c r="D19" s="6">
        <f>+VLOOKUP(bloque3[[#This Row],[emoción]],$C$83:$D$89,2,0)</f>
        <v>6</v>
      </c>
      <c r="E19">
        <v>6</v>
      </c>
      <c r="F19">
        <v>6</v>
      </c>
      <c r="G19">
        <v>6</v>
      </c>
      <c r="H19">
        <v>6</v>
      </c>
      <c r="I19">
        <v>6</v>
      </c>
      <c r="J19">
        <v>6</v>
      </c>
      <c r="K19">
        <v>6</v>
      </c>
      <c r="L19">
        <v>6</v>
      </c>
      <c r="M19">
        <v>6</v>
      </c>
      <c r="N19">
        <v>6</v>
      </c>
      <c r="O19">
        <v>6</v>
      </c>
      <c r="P19">
        <v>6</v>
      </c>
      <c r="Q19">
        <v>6</v>
      </c>
      <c r="R19">
        <v>6</v>
      </c>
      <c r="S19">
        <v>6</v>
      </c>
      <c r="T19">
        <v>6</v>
      </c>
      <c r="U19">
        <v>6</v>
      </c>
      <c r="V19">
        <v>6</v>
      </c>
      <c r="W19">
        <v>6</v>
      </c>
      <c r="X19">
        <v>6</v>
      </c>
      <c r="Y19">
        <v>6</v>
      </c>
      <c r="Z19">
        <v>6</v>
      </c>
      <c r="AA19">
        <v>6</v>
      </c>
      <c r="AB19">
        <v>6</v>
      </c>
      <c r="AC19">
        <v>6</v>
      </c>
      <c r="AD19">
        <v>6</v>
      </c>
      <c r="AE19">
        <v>6</v>
      </c>
      <c r="AF19">
        <v>6</v>
      </c>
      <c r="AG19">
        <v>6</v>
      </c>
      <c r="AH19">
        <v>6</v>
      </c>
      <c r="AI19">
        <v>5</v>
      </c>
    </row>
    <row r="20" spans="1:35" x14ac:dyDescent="0.55000000000000004">
      <c r="A20" s="6">
        <v>18</v>
      </c>
      <c r="B20" s="6" t="s">
        <v>555</v>
      </c>
      <c r="C20" s="6" t="s">
        <v>5</v>
      </c>
      <c r="D20" s="6">
        <f>+VLOOKUP(bloque3[[#This Row],[emoción]],$C$83:$D$89,2,0)</f>
        <v>6</v>
      </c>
      <c r="E20">
        <v>5</v>
      </c>
      <c r="F20">
        <v>5</v>
      </c>
      <c r="G20">
        <v>5</v>
      </c>
      <c r="H20">
        <v>6</v>
      </c>
      <c r="I20">
        <v>6</v>
      </c>
      <c r="J20">
        <v>6</v>
      </c>
      <c r="K20">
        <v>6</v>
      </c>
      <c r="L20">
        <v>6</v>
      </c>
      <c r="M20">
        <v>6</v>
      </c>
      <c r="N20">
        <v>6</v>
      </c>
      <c r="O20">
        <v>5</v>
      </c>
      <c r="P20">
        <v>6</v>
      </c>
      <c r="Q20">
        <v>6</v>
      </c>
      <c r="R20">
        <v>6</v>
      </c>
      <c r="S20">
        <v>5</v>
      </c>
      <c r="T20">
        <v>7</v>
      </c>
      <c r="U20">
        <v>6</v>
      </c>
      <c r="V20">
        <v>1</v>
      </c>
      <c r="W20">
        <v>5</v>
      </c>
      <c r="X20">
        <v>5</v>
      </c>
      <c r="Y20">
        <v>6</v>
      </c>
      <c r="Z20">
        <v>6</v>
      </c>
      <c r="AA20">
        <v>6</v>
      </c>
      <c r="AB20">
        <v>5</v>
      </c>
      <c r="AC20">
        <v>6</v>
      </c>
      <c r="AD20">
        <v>6</v>
      </c>
      <c r="AE20">
        <v>6</v>
      </c>
      <c r="AF20">
        <v>6</v>
      </c>
      <c r="AG20">
        <v>6</v>
      </c>
      <c r="AH20">
        <v>6</v>
      </c>
      <c r="AI20">
        <v>6</v>
      </c>
    </row>
    <row r="21" spans="1:35" x14ac:dyDescent="0.55000000000000004">
      <c r="A21" s="6">
        <v>19</v>
      </c>
      <c r="B21" s="6" t="s">
        <v>556</v>
      </c>
      <c r="C21" s="6" t="s">
        <v>3</v>
      </c>
      <c r="D21" s="6">
        <f>+VLOOKUP(bloque3[[#This Row],[emoción]],$C$83:$D$89,2,0)</f>
        <v>4</v>
      </c>
      <c r="E21">
        <v>3</v>
      </c>
      <c r="F21">
        <v>7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1</v>
      </c>
      <c r="P21">
        <v>4</v>
      </c>
      <c r="Q21">
        <v>4</v>
      </c>
      <c r="R21">
        <v>1</v>
      </c>
      <c r="S21">
        <v>4</v>
      </c>
      <c r="T21">
        <v>4</v>
      </c>
      <c r="U21">
        <v>1</v>
      </c>
      <c r="V21">
        <v>1</v>
      </c>
      <c r="W21">
        <v>4</v>
      </c>
      <c r="X21">
        <v>4</v>
      </c>
      <c r="Y21">
        <v>4</v>
      </c>
      <c r="Z21">
        <v>1</v>
      </c>
      <c r="AA21">
        <v>1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4</v>
      </c>
      <c r="AH21">
        <v>3</v>
      </c>
      <c r="AI21">
        <v>4</v>
      </c>
    </row>
    <row r="22" spans="1:35" x14ac:dyDescent="0.55000000000000004">
      <c r="A22" s="6">
        <v>20</v>
      </c>
      <c r="B22" s="6" t="s">
        <v>557</v>
      </c>
      <c r="C22" s="6" t="s">
        <v>3</v>
      </c>
      <c r="D22" s="6">
        <f>+VLOOKUP(bloque3[[#This Row],[emoción]],$C$83:$D$89,2,0)</f>
        <v>4</v>
      </c>
      <c r="E22">
        <v>4</v>
      </c>
      <c r="F22">
        <v>4</v>
      </c>
      <c r="G22">
        <v>4</v>
      </c>
      <c r="H22">
        <v>7</v>
      </c>
      <c r="I22">
        <v>7</v>
      </c>
      <c r="J22">
        <v>7</v>
      </c>
      <c r="K22">
        <v>4</v>
      </c>
      <c r="L22">
        <v>4</v>
      </c>
      <c r="M22">
        <v>4</v>
      </c>
      <c r="N22">
        <v>3</v>
      </c>
      <c r="O22">
        <v>4</v>
      </c>
      <c r="P22">
        <v>4</v>
      </c>
      <c r="Q22">
        <v>5</v>
      </c>
      <c r="R22">
        <v>5</v>
      </c>
      <c r="S22">
        <v>4</v>
      </c>
      <c r="T22">
        <v>4</v>
      </c>
      <c r="U22">
        <v>5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4</v>
      </c>
      <c r="AC22">
        <v>4</v>
      </c>
      <c r="AD22">
        <v>4</v>
      </c>
      <c r="AE22">
        <v>7</v>
      </c>
      <c r="AF22">
        <v>7</v>
      </c>
      <c r="AG22">
        <v>4</v>
      </c>
      <c r="AH22">
        <v>4</v>
      </c>
      <c r="AI22">
        <v>4</v>
      </c>
    </row>
    <row r="23" spans="1:35" x14ac:dyDescent="0.55000000000000004">
      <c r="A23" s="6">
        <v>21</v>
      </c>
      <c r="B23" s="6" t="s">
        <v>558</v>
      </c>
      <c r="C23" s="6" t="s">
        <v>3</v>
      </c>
      <c r="D23" s="6">
        <f>+VLOOKUP(bloque3[[#This Row],[emoción]],$C$83:$D$89,2,0)</f>
        <v>4</v>
      </c>
      <c r="E23">
        <v>4</v>
      </c>
      <c r="F23">
        <v>7</v>
      </c>
      <c r="G23">
        <v>4</v>
      </c>
      <c r="H23">
        <v>4</v>
      </c>
      <c r="I23">
        <v>1</v>
      </c>
      <c r="J23">
        <v>1</v>
      </c>
      <c r="K23">
        <v>4</v>
      </c>
      <c r="L23">
        <v>4</v>
      </c>
      <c r="M23">
        <v>6</v>
      </c>
      <c r="N23">
        <v>4</v>
      </c>
      <c r="O23">
        <v>1</v>
      </c>
      <c r="P23">
        <v>4</v>
      </c>
      <c r="Q23">
        <v>4</v>
      </c>
      <c r="R23">
        <v>1</v>
      </c>
      <c r="S23">
        <v>4</v>
      </c>
      <c r="T23">
        <v>4</v>
      </c>
      <c r="U23">
        <v>1</v>
      </c>
      <c r="V23">
        <v>1</v>
      </c>
      <c r="W23">
        <v>3</v>
      </c>
      <c r="X23">
        <v>4</v>
      </c>
      <c r="Y23">
        <v>1</v>
      </c>
      <c r="Z23">
        <v>1</v>
      </c>
      <c r="AA23">
        <v>1</v>
      </c>
      <c r="AB23">
        <v>4</v>
      </c>
      <c r="AC23">
        <v>4</v>
      </c>
      <c r="AD23">
        <v>1</v>
      </c>
      <c r="AE23">
        <v>1</v>
      </c>
      <c r="AF23">
        <v>3</v>
      </c>
      <c r="AG23">
        <v>4</v>
      </c>
      <c r="AH23">
        <v>1</v>
      </c>
      <c r="AI23">
        <v>3</v>
      </c>
    </row>
    <row r="24" spans="1:35" x14ac:dyDescent="0.55000000000000004">
      <c r="A24" s="6">
        <v>22</v>
      </c>
      <c r="B24" s="6" t="s">
        <v>559</v>
      </c>
      <c r="C24" s="6" t="s">
        <v>2</v>
      </c>
      <c r="D24" s="6">
        <f>+VLOOKUP(bloque3[[#This Row],[emoción]],$C$83:$D$89,2,0)</f>
        <v>1</v>
      </c>
      <c r="E24">
        <v>4</v>
      </c>
      <c r="F24">
        <v>6</v>
      </c>
      <c r="G24">
        <v>5</v>
      </c>
      <c r="H24">
        <v>1</v>
      </c>
      <c r="I24">
        <v>1</v>
      </c>
      <c r="J24">
        <v>1</v>
      </c>
      <c r="K24">
        <v>5</v>
      </c>
      <c r="L24">
        <v>1</v>
      </c>
      <c r="M24">
        <v>6</v>
      </c>
      <c r="N24">
        <v>6</v>
      </c>
      <c r="O24">
        <v>1</v>
      </c>
      <c r="P24">
        <v>6</v>
      </c>
      <c r="Q24">
        <v>2</v>
      </c>
      <c r="R24">
        <v>1</v>
      </c>
      <c r="S24">
        <v>1</v>
      </c>
      <c r="T24">
        <v>6</v>
      </c>
      <c r="U24">
        <v>1</v>
      </c>
      <c r="V24">
        <v>1</v>
      </c>
      <c r="W24">
        <v>6</v>
      </c>
      <c r="X24">
        <v>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5</v>
      </c>
      <c r="AE24">
        <v>4</v>
      </c>
      <c r="AF24">
        <v>6</v>
      </c>
      <c r="AG24">
        <v>1</v>
      </c>
      <c r="AH24">
        <v>1</v>
      </c>
      <c r="AI24">
        <v>5</v>
      </c>
    </row>
    <row r="25" spans="1:35" x14ac:dyDescent="0.55000000000000004">
      <c r="A25" s="6">
        <v>23</v>
      </c>
      <c r="B25" s="6" t="s">
        <v>560</v>
      </c>
      <c r="C25" s="6" t="s">
        <v>3</v>
      </c>
      <c r="D25" s="6">
        <f>+VLOOKUP(bloque3[[#This Row],[emoción]],$C$83:$D$89,2,0)</f>
        <v>4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4</v>
      </c>
      <c r="L25">
        <v>4</v>
      </c>
      <c r="M25">
        <v>4</v>
      </c>
      <c r="N25">
        <v>3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</row>
    <row r="26" spans="1:35" x14ac:dyDescent="0.55000000000000004">
      <c r="A26" s="6">
        <v>24</v>
      </c>
      <c r="B26" s="6" t="s">
        <v>561</v>
      </c>
      <c r="C26" s="6" t="s">
        <v>2</v>
      </c>
      <c r="D26" s="6">
        <f>+VLOOKUP(bloque3[[#This Row],[emoción]],$C$83:$D$89,2,0)</f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5</v>
      </c>
      <c r="L26">
        <v>1</v>
      </c>
      <c r="M26">
        <v>1</v>
      </c>
      <c r="N26">
        <v>1</v>
      </c>
      <c r="O26">
        <v>1</v>
      </c>
      <c r="P26">
        <v>1</v>
      </c>
      <c r="Q26">
        <v>4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6</v>
      </c>
      <c r="AG26">
        <v>1</v>
      </c>
      <c r="AH26">
        <v>1</v>
      </c>
      <c r="AI26">
        <v>5</v>
      </c>
    </row>
    <row r="27" spans="1:35" x14ac:dyDescent="0.55000000000000004">
      <c r="A27" s="6">
        <v>25</v>
      </c>
      <c r="B27" s="6" t="s">
        <v>562</v>
      </c>
      <c r="C27" s="6" t="s">
        <v>0</v>
      </c>
      <c r="D27" s="6">
        <f>+VLOOKUP(bloque3[[#This Row],[emoción]],$C$83:$D$89,2,0)</f>
        <v>7</v>
      </c>
      <c r="E27">
        <v>7</v>
      </c>
      <c r="F27">
        <v>7</v>
      </c>
      <c r="G27">
        <v>7</v>
      </c>
      <c r="H27">
        <v>7</v>
      </c>
      <c r="I27">
        <v>7</v>
      </c>
      <c r="J27">
        <v>3</v>
      </c>
      <c r="K27">
        <v>3</v>
      </c>
      <c r="L27">
        <v>3</v>
      </c>
      <c r="M27">
        <v>7</v>
      </c>
      <c r="N27">
        <v>4</v>
      </c>
      <c r="O27">
        <v>7</v>
      </c>
      <c r="P27">
        <v>7</v>
      </c>
      <c r="Q27">
        <v>7</v>
      </c>
      <c r="R27">
        <v>7</v>
      </c>
      <c r="S27">
        <v>7</v>
      </c>
      <c r="T27">
        <v>7</v>
      </c>
      <c r="U27">
        <v>7</v>
      </c>
      <c r="V27">
        <v>7</v>
      </c>
      <c r="W27">
        <v>7</v>
      </c>
      <c r="X27">
        <v>7</v>
      </c>
      <c r="Y27">
        <v>7</v>
      </c>
      <c r="Z27">
        <v>7</v>
      </c>
      <c r="AA27">
        <v>7</v>
      </c>
      <c r="AB27">
        <v>4</v>
      </c>
      <c r="AC27">
        <v>3</v>
      </c>
      <c r="AD27">
        <v>5</v>
      </c>
      <c r="AE27">
        <v>7</v>
      </c>
      <c r="AF27">
        <v>7</v>
      </c>
      <c r="AG27">
        <v>7</v>
      </c>
      <c r="AH27">
        <v>7</v>
      </c>
      <c r="AI27">
        <v>3</v>
      </c>
    </row>
    <row r="28" spans="1:35" x14ac:dyDescent="0.55000000000000004">
      <c r="A28" s="6">
        <v>26</v>
      </c>
      <c r="B28" s="6" t="s">
        <v>563</v>
      </c>
      <c r="C28" s="6" t="s">
        <v>0</v>
      </c>
      <c r="D28" s="6">
        <f>+VLOOKUP(bloque3[[#This Row],[emoción]],$C$83:$D$89,2,0)</f>
        <v>7</v>
      </c>
      <c r="E28">
        <v>7</v>
      </c>
      <c r="F28">
        <v>7</v>
      </c>
      <c r="G28">
        <v>7</v>
      </c>
      <c r="H28">
        <v>7</v>
      </c>
      <c r="I28">
        <v>7</v>
      </c>
      <c r="J28">
        <v>7</v>
      </c>
      <c r="K28">
        <v>7</v>
      </c>
      <c r="L28">
        <v>4</v>
      </c>
      <c r="M28">
        <v>7</v>
      </c>
      <c r="N28">
        <v>3</v>
      </c>
      <c r="O28">
        <v>7</v>
      </c>
      <c r="P28">
        <v>7</v>
      </c>
      <c r="Q28">
        <v>7</v>
      </c>
      <c r="R28">
        <v>7</v>
      </c>
      <c r="S28">
        <v>7</v>
      </c>
      <c r="T28">
        <v>7</v>
      </c>
      <c r="U28">
        <v>7</v>
      </c>
      <c r="V28">
        <v>7</v>
      </c>
      <c r="W28">
        <v>7</v>
      </c>
      <c r="X28">
        <v>7</v>
      </c>
      <c r="Y28">
        <v>7</v>
      </c>
      <c r="Z28">
        <v>7</v>
      </c>
      <c r="AA28">
        <v>7</v>
      </c>
      <c r="AB28">
        <v>7</v>
      </c>
      <c r="AC28">
        <v>7</v>
      </c>
      <c r="AD28">
        <v>7</v>
      </c>
      <c r="AE28">
        <v>7</v>
      </c>
      <c r="AF28">
        <v>7</v>
      </c>
      <c r="AG28">
        <v>7</v>
      </c>
      <c r="AH28">
        <v>6</v>
      </c>
      <c r="AI28">
        <v>3</v>
      </c>
    </row>
    <row r="29" spans="1:35" x14ac:dyDescent="0.55000000000000004">
      <c r="A29" s="6">
        <v>27</v>
      </c>
      <c r="B29" s="6" t="s">
        <v>564</v>
      </c>
      <c r="C29" s="6" t="s">
        <v>0</v>
      </c>
      <c r="D29" s="6">
        <f>+VLOOKUP(bloque3[[#This Row],[emoción]],$C$83:$D$89,2,0)</f>
        <v>7</v>
      </c>
      <c r="E29">
        <v>7</v>
      </c>
      <c r="F29">
        <v>7</v>
      </c>
      <c r="G29">
        <v>7</v>
      </c>
      <c r="H29">
        <v>7</v>
      </c>
      <c r="I29">
        <v>7</v>
      </c>
      <c r="J29">
        <v>7</v>
      </c>
      <c r="K29">
        <v>7</v>
      </c>
      <c r="L29">
        <v>7</v>
      </c>
      <c r="M29">
        <v>7</v>
      </c>
      <c r="N29">
        <v>4</v>
      </c>
      <c r="O29">
        <v>7</v>
      </c>
      <c r="P29">
        <v>7</v>
      </c>
      <c r="Q29">
        <v>7</v>
      </c>
      <c r="R29">
        <v>7</v>
      </c>
      <c r="S29">
        <v>7</v>
      </c>
      <c r="T29">
        <v>7</v>
      </c>
      <c r="U29">
        <v>7</v>
      </c>
      <c r="V29">
        <v>7</v>
      </c>
      <c r="W29">
        <v>7</v>
      </c>
      <c r="X29">
        <v>7</v>
      </c>
      <c r="Y29">
        <v>7</v>
      </c>
      <c r="Z29">
        <v>7</v>
      </c>
      <c r="AA29">
        <v>7</v>
      </c>
      <c r="AB29">
        <v>7</v>
      </c>
      <c r="AC29">
        <v>7</v>
      </c>
      <c r="AD29">
        <v>7</v>
      </c>
      <c r="AE29">
        <v>7</v>
      </c>
      <c r="AF29">
        <v>7</v>
      </c>
      <c r="AG29">
        <v>7</v>
      </c>
      <c r="AH29">
        <v>7</v>
      </c>
      <c r="AI29">
        <v>4</v>
      </c>
    </row>
    <row r="30" spans="1:35" x14ac:dyDescent="0.55000000000000004">
      <c r="A30" s="6">
        <v>28</v>
      </c>
      <c r="B30" s="6" t="s">
        <v>565</v>
      </c>
      <c r="C30" s="6" t="s">
        <v>4</v>
      </c>
      <c r="D30" s="6">
        <f>+VLOOKUP(bloque3[[#This Row],[emoción]],$C$83:$D$89,2,0)</f>
        <v>5</v>
      </c>
      <c r="E30">
        <v>5</v>
      </c>
      <c r="F30">
        <v>5</v>
      </c>
      <c r="G30">
        <v>7</v>
      </c>
      <c r="H30">
        <v>5</v>
      </c>
      <c r="I30">
        <v>5</v>
      </c>
      <c r="J30">
        <v>5</v>
      </c>
      <c r="K30">
        <v>5</v>
      </c>
      <c r="L30">
        <v>5</v>
      </c>
      <c r="M30">
        <v>6</v>
      </c>
      <c r="N30">
        <v>3</v>
      </c>
      <c r="O30">
        <v>5</v>
      </c>
      <c r="P30">
        <v>3</v>
      </c>
      <c r="Q30">
        <v>3</v>
      </c>
      <c r="R30">
        <v>5</v>
      </c>
      <c r="S30">
        <v>5</v>
      </c>
      <c r="T30">
        <v>7</v>
      </c>
      <c r="U30">
        <v>5</v>
      </c>
      <c r="V30">
        <v>5</v>
      </c>
      <c r="W30">
        <v>5</v>
      </c>
      <c r="X30">
        <v>5</v>
      </c>
      <c r="Y30">
        <v>5</v>
      </c>
      <c r="Z30">
        <v>6</v>
      </c>
      <c r="AA30">
        <v>5</v>
      </c>
      <c r="AB30">
        <v>5</v>
      </c>
      <c r="AC30">
        <v>3</v>
      </c>
      <c r="AD30">
        <v>5</v>
      </c>
      <c r="AE30">
        <v>6</v>
      </c>
      <c r="AF30">
        <v>5</v>
      </c>
      <c r="AG30">
        <v>5</v>
      </c>
      <c r="AH30">
        <v>5</v>
      </c>
      <c r="AI30">
        <v>3</v>
      </c>
    </row>
    <row r="31" spans="1:35" x14ac:dyDescent="0.55000000000000004">
      <c r="A31" s="6">
        <v>29</v>
      </c>
      <c r="B31" s="6" t="s">
        <v>566</v>
      </c>
      <c r="C31" s="6" t="s">
        <v>2</v>
      </c>
      <c r="D31" s="6">
        <f>+VLOOKUP(bloque3[[#This Row],[emoción]],$C$83:$D$89,2,0)</f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3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</row>
    <row r="32" spans="1:35" x14ac:dyDescent="0.55000000000000004">
      <c r="A32" s="6">
        <v>30</v>
      </c>
      <c r="B32" s="6" t="s">
        <v>567</v>
      </c>
      <c r="C32" s="6" t="s">
        <v>6</v>
      </c>
      <c r="D32" s="6">
        <f>+VLOOKUP(bloque3[[#This Row],[emoción]],$C$83:$D$89,2,0)</f>
        <v>3</v>
      </c>
      <c r="E32">
        <v>1</v>
      </c>
      <c r="F32">
        <v>3</v>
      </c>
      <c r="G32">
        <v>3</v>
      </c>
      <c r="H32">
        <v>2</v>
      </c>
      <c r="I32">
        <v>1</v>
      </c>
      <c r="J32">
        <v>3</v>
      </c>
      <c r="K32">
        <v>3</v>
      </c>
      <c r="L32">
        <v>1</v>
      </c>
      <c r="M32">
        <v>1</v>
      </c>
      <c r="N32">
        <v>4</v>
      </c>
      <c r="O32">
        <v>1</v>
      </c>
      <c r="P32">
        <v>1</v>
      </c>
      <c r="Q32">
        <v>3</v>
      </c>
      <c r="R32">
        <v>3</v>
      </c>
      <c r="S32">
        <v>3</v>
      </c>
      <c r="T32">
        <v>3</v>
      </c>
      <c r="U32">
        <v>1</v>
      </c>
      <c r="V32">
        <v>1</v>
      </c>
      <c r="W32">
        <v>3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3</v>
      </c>
    </row>
    <row r="33" spans="1:35" x14ac:dyDescent="0.55000000000000004">
      <c r="A33" s="6">
        <v>31</v>
      </c>
      <c r="B33" s="6" t="s">
        <v>568</v>
      </c>
      <c r="C33" s="6" t="s">
        <v>2</v>
      </c>
      <c r="D33" s="6">
        <f>+VLOOKUP(bloque3[[#This Row],[emoción]],$C$83:$D$89,2,0)</f>
        <v>1</v>
      </c>
      <c r="E33">
        <v>1</v>
      </c>
      <c r="F33">
        <v>5</v>
      </c>
      <c r="G33">
        <v>3</v>
      </c>
      <c r="H33">
        <v>1</v>
      </c>
      <c r="I33">
        <v>1</v>
      </c>
      <c r="J33">
        <v>1</v>
      </c>
      <c r="K33">
        <v>5</v>
      </c>
      <c r="L33">
        <v>1</v>
      </c>
      <c r="M33">
        <v>1</v>
      </c>
      <c r="N33">
        <v>4</v>
      </c>
      <c r="O33">
        <v>1</v>
      </c>
      <c r="P33">
        <v>1</v>
      </c>
      <c r="Q33">
        <v>1</v>
      </c>
      <c r="R33">
        <v>6</v>
      </c>
      <c r="S33">
        <v>1</v>
      </c>
      <c r="T33">
        <v>1</v>
      </c>
      <c r="U33">
        <v>3</v>
      </c>
      <c r="V33">
        <v>1</v>
      </c>
      <c r="W33">
        <v>5</v>
      </c>
      <c r="X33">
        <v>5</v>
      </c>
      <c r="Y33">
        <v>1</v>
      </c>
      <c r="Z33">
        <v>1</v>
      </c>
      <c r="AA33">
        <v>1</v>
      </c>
      <c r="AB33">
        <v>5</v>
      </c>
      <c r="AC33">
        <v>1</v>
      </c>
      <c r="AD33">
        <v>5</v>
      </c>
      <c r="AE33">
        <v>1</v>
      </c>
      <c r="AF33">
        <v>1</v>
      </c>
      <c r="AG33">
        <v>6</v>
      </c>
      <c r="AH33">
        <v>1</v>
      </c>
      <c r="AI33">
        <v>2</v>
      </c>
    </row>
    <row r="34" spans="1:35" x14ac:dyDescent="0.55000000000000004">
      <c r="A34" s="6">
        <v>32</v>
      </c>
      <c r="B34" s="6" t="s">
        <v>569</v>
      </c>
      <c r="C34" s="6" t="s">
        <v>2</v>
      </c>
      <c r="D34" s="6">
        <f>+VLOOKUP(bloque3[[#This Row],[emoción]],$C$83:$D$89,2,0)</f>
        <v>1</v>
      </c>
      <c r="E34">
        <v>1</v>
      </c>
      <c r="F34">
        <v>1</v>
      </c>
      <c r="G34">
        <v>3</v>
      </c>
      <c r="H34">
        <v>1</v>
      </c>
      <c r="I34">
        <v>2</v>
      </c>
      <c r="J34">
        <v>1</v>
      </c>
      <c r="K34">
        <v>1</v>
      </c>
      <c r="L34">
        <v>1</v>
      </c>
      <c r="M34">
        <v>7</v>
      </c>
      <c r="N34">
        <v>3</v>
      </c>
      <c r="O34">
        <v>1</v>
      </c>
      <c r="P34">
        <v>1</v>
      </c>
      <c r="Q34">
        <v>4</v>
      </c>
      <c r="R34">
        <v>7</v>
      </c>
      <c r="S34">
        <v>1</v>
      </c>
      <c r="T34">
        <v>1</v>
      </c>
      <c r="U34">
        <v>5</v>
      </c>
      <c r="V34">
        <v>1</v>
      </c>
      <c r="W34">
        <v>3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4</v>
      </c>
    </row>
    <row r="35" spans="1:35" x14ac:dyDescent="0.55000000000000004">
      <c r="A35" s="6">
        <v>33</v>
      </c>
      <c r="B35" s="6" t="s">
        <v>570</v>
      </c>
      <c r="C35" s="6" t="s">
        <v>3</v>
      </c>
      <c r="D35" s="6">
        <f>+VLOOKUP(bloque3[[#This Row],[emoción]],$C$83:$D$89,2,0)</f>
        <v>4</v>
      </c>
      <c r="E35">
        <v>4</v>
      </c>
      <c r="F35">
        <v>4</v>
      </c>
      <c r="G35">
        <v>5</v>
      </c>
      <c r="H35">
        <v>4</v>
      </c>
      <c r="I35">
        <v>4</v>
      </c>
      <c r="J35">
        <v>4</v>
      </c>
      <c r="K35">
        <v>4</v>
      </c>
      <c r="L35">
        <v>4</v>
      </c>
      <c r="M35">
        <v>5</v>
      </c>
      <c r="N35">
        <v>4</v>
      </c>
      <c r="O35">
        <v>4</v>
      </c>
      <c r="P35">
        <v>4</v>
      </c>
      <c r="Q35">
        <v>4</v>
      </c>
      <c r="R35">
        <v>5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1</v>
      </c>
      <c r="Z35">
        <v>1</v>
      </c>
      <c r="AA35">
        <v>1</v>
      </c>
      <c r="AB35">
        <v>4</v>
      </c>
      <c r="AC35">
        <v>4</v>
      </c>
      <c r="AD35">
        <v>1</v>
      </c>
      <c r="AE35">
        <v>1</v>
      </c>
      <c r="AF35">
        <v>1</v>
      </c>
      <c r="AG35">
        <v>4</v>
      </c>
      <c r="AH35">
        <v>1</v>
      </c>
      <c r="AI35">
        <v>4</v>
      </c>
    </row>
    <row r="36" spans="1:35" x14ac:dyDescent="0.55000000000000004">
      <c r="A36" s="6">
        <v>34</v>
      </c>
      <c r="B36" s="6" t="s">
        <v>571</v>
      </c>
      <c r="C36" s="6" t="s">
        <v>4</v>
      </c>
      <c r="D36" s="6">
        <f>+VLOOKUP(bloque3[[#This Row],[emoción]],$C$83:$D$89,2,0)</f>
        <v>5</v>
      </c>
      <c r="E36">
        <v>6</v>
      </c>
      <c r="F36">
        <v>6</v>
      </c>
      <c r="G36">
        <v>5</v>
      </c>
      <c r="H36">
        <v>6</v>
      </c>
      <c r="I36">
        <v>6</v>
      </c>
      <c r="J36">
        <v>5</v>
      </c>
      <c r="K36">
        <v>5</v>
      </c>
      <c r="L36">
        <v>6</v>
      </c>
      <c r="M36">
        <v>6</v>
      </c>
      <c r="N36">
        <v>3</v>
      </c>
      <c r="O36">
        <v>5</v>
      </c>
      <c r="P36">
        <v>5</v>
      </c>
      <c r="Q36">
        <v>1</v>
      </c>
      <c r="R36">
        <v>6</v>
      </c>
      <c r="S36">
        <v>5</v>
      </c>
      <c r="T36">
        <v>7</v>
      </c>
      <c r="U36">
        <v>6</v>
      </c>
      <c r="V36">
        <v>6</v>
      </c>
      <c r="W36">
        <v>6</v>
      </c>
      <c r="X36">
        <v>5</v>
      </c>
      <c r="Y36">
        <v>6</v>
      </c>
      <c r="Z36">
        <v>6</v>
      </c>
      <c r="AA36">
        <v>5</v>
      </c>
      <c r="AB36">
        <v>6</v>
      </c>
      <c r="AC36">
        <v>5</v>
      </c>
      <c r="AD36">
        <v>5</v>
      </c>
      <c r="AE36">
        <v>6</v>
      </c>
      <c r="AF36">
        <v>6</v>
      </c>
      <c r="AG36">
        <v>6</v>
      </c>
      <c r="AH36">
        <v>1</v>
      </c>
      <c r="AI36">
        <v>3</v>
      </c>
    </row>
    <row r="37" spans="1:35" x14ac:dyDescent="0.55000000000000004">
      <c r="A37" s="6">
        <v>35</v>
      </c>
      <c r="B37" s="6" t="s">
        <v>572</v>
      </c>
      <c r="C37" s="6" t="s">
        <v>2</v>
      </c>
      <c r="D37" s="6">
        <f>+VLOOKUP(bloque3[[#This Row],[emoción]],$C$83:$D$89,2,0)</f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4</v>
      </c>
    </row>
    <row r="38" spans="1:35" x14ac:dyDescent="0.55000000000000004">
      <c r="A38" s="6">
        <v>36</v>
      </c>
      <c r="B38" s="6" t="s">
        <v>573</v>
      </c>
      <c r="C38" s="6" t="s">
        <v>6</v>
      </c>
      <c r="D38" s="6">
        <f>+VLOOKUP(bloque3[[#This Row],[emoción]],$C$83:$D$89,2,0)</f>
        <v>3</v>
      </c>
      <c r="E38">
        <v>1</v>
      </c>
      <c r="F38">
        <v>1</v>
      </c>
      <c r="G38">
        <v>3</v>
      </c>
      <c r="H38">
        <v>1</v>
      </c>
      <c r="I38">
        <v>1</v>
      </c>
      <c r="J38">
        <v>3</v>
      </c>
      <c r="K38">
        <v>1</v>
      </c>
      <c r="L38">
        <v>1</v>
      </c>
      <c r="M38">
        <v>1</v>
      </c>
      <c r="N38">
        <v>1</v>
      </c>
      <c r="O38">
        <v>3</v>
      </c>
      <c r="P38">
        <v>1</v>
      </c>
      <c r="Q38">
        <v>1</v>
      </c>
      <c r="R38">
        <v>3</v>
      </c>
      <c r="S38">
        <v>3</v>
      </c>
      <c r="T38">
        <v>3</v>
      </c>
      <c r="U38">
        <v>3</v>
      </c>
      <c r="V38">
        <v>1</v>
      </c>
      <c r="W38">
        <v>3</v>
      </c>
      <c r="X38">
        <v>3</v>
      </c>
      <c r="Y38">
        <v>1</v>
      </c>
      <c r="Z38">
        <v>1</v>
      </c>
      <c r="AA38">
        <v>1</v>
      </c>
      <c r="AB38">
        <v>1</v>
      </c>
      <c r="AC38">
        <v>3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</row>
    <row r="39" spans="1:35" x14ac:dyDescent="0.55000000000000004">
      <c r="A39" s="6">
        <v>37</v>
      </c>
      <c r="B39" s="6" t="s">
        <v>574</v>
      </c>
      <c r="C39" s="6" t="s">
        <v>2</v>
      </c>
      <c r="D39" s="6">
        <f>+VLOOKUP(bloque3[[#This Row],[emoción]],$C$83:$D$89,2,0)</f>
        <v>1</v>
      </c>
      <c r="E39">
        <v>7</v>
      </c>
      <c r="F39">
        <v>7</v>
      </c>
      <c r="G39">
        <v>1</v>
      </c>
      <c r="H39">
        <v>1</v>
      </c>
      <c r="I39">
        <v>1</v>
      </c>
      <c r="J39">
        <v>1</v>
      </c>
      <c r="K39">
        <v>6</v>
      </c>
      <c r="L39">
        <v>1</v>
      </c>
      <c r="M39">
        <v>1</v>
      </c>
      <c r="N39">
        <v>3</v>
      </c>
      <c r="O39">
        <v>1</v>
      </c>
      <c r="P39">
        <v>1</v>
      </c>
      <c r="Q39">
        <v>6</v>
      </c>
      <c r="R39">
        <v>5</v>
      </c>
      <c r="S39">
        <v>1</v>
      </c>
      <c r="T39">
        <v>1</v>
      </c>
      <c r="U39">
        <v>1</v>
      </c>
      <c r="V39">
        <v>1</v>
      </c>
      <c r="W39">
        <v>5</v>
      </c>
      <c r="X39">
        <v>7</v>
      </c>
      <c r="Y39">
        <v>1</v>
      </c>
      <c r="Z39">
        <v>1</v>
      </c>
      <c r="AA39">
        <v>7</v>
      </c>
      <c r="AB39">
        <v>7</v>
      </c>
      <c r="AC39">
        <v>1</v>
      </c>
      <c r="AD39">
        <v>6</v>
      </c>
      <c r="AE39">
        <v>1</v>
      </c>
      <c r="AF39">
        <v>6</v>
      </c>
      <c r="AG39">
        <v>1</v>
      </c>
      <c r="AH39">
        <v>1</v>
      </c>
      <c r="AI39">
        <v>1</v>
      </c>
    </row>
    <row r="40" spans="1:35" x14ac:dyDescent="0.55000000000000004">
      <c r="A40" s="6">
        <v>38</v>
      </c>
      <c r="B40" s="6" t="s">
        <v>575</v>
      </c>
      <c r="C40" s="6" t="s">
        <v>5</v>
      </c>
      <c r="D40" s="6">
        <f>+VLOOKUP(bloque3[[#This Row],[emoción]],$C$83:$D$89,2,0)</f>
        <v>6</v>
      </c>
      <c r="E40">
        <v>6</v>
      </c>
      <c r="F40">
        <v>6</v>
      </c>
      <c r="G40">
        <v>5</v>
      </c>
      <c r="H40">
        <v>6</v>
      </c>
      <c r="I40">
        <v>6</v>
      </c>
      <c r="J40">
        <v>6</v>
      </c>
      <c r="K40">
        <v>5</v>
      </c>
      <c r="L40">
        <v>6</v>
      </c>
      <c r="M40">
        <v>6</v>
      </c>
      <c r="N40">
        <v>6</v>
      </c>
      <c r="O40">
        <v>6</v>
      </c>
      <c r="P40">
        <v>6</v>
      </c>
      <c r="Q40">
        <v>6</v>
      </c>
      <c r="R40">
        <v>7</v>
      </c>
      <c r="S40">
        <v>6</v>
      </c>
      <c r="T40">
        <v>6</v>
      </c>
      <c r="U40">
        <v>6</v>
      </c>
      <c r="V40">
        <v>6</v>
      </c>
      <c r="W40">
        <v>6</v>
      </c>
      <c r="X40">
        <v>6</v>
      </c>
      <c r="Y40">
        <v>6</v>
      </c>
      <c r="Z40">
        <v>6</v>
      </c>
      <c r="AA40">
        <v>6</v>
      </c>
      <c r="AB40">
        <v>6</v>
      </c>
      <c r="AC40">
        <v>6</v>
      </c>
      <c r="AD40">
        <v>6</v>
      </c>
      <c r="AE40">
        <v>6</v>
      </c>
      <c r="AF40">
        <v>6</v>
      </c>
      <c r="AG40">
        <v>6</v>
      </c>
      <c r="AH40">
        <v>6</v>
      </c>
      <c r="AI40">
        <v>6</v>
      </c>
    </row>
    <row r="41" spans="1:35" x14ac:dyDescent="0.55000000000000004">
      <c r="A41" s="6">
        <v>39</v>
      </c>
      <c r="B41" s="6" t="s">
        <v>576</v>
      </c>
      <c r="C41" s="6" t="s">
        <v>3</v>
      </c>
      <c r="D41" s="6">
        <f>+VLOOKUP(bloque3[[#This Row],[emoción]],$C$83:$D$89,2,0)</f>
        <v>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7</v>
      </c>
      <c r="Q41">
        <v>4</v>
      </c>
      <c r="R41">
        <v>4</v>
      </c>
      <c r="S41">
        <v>4</v>
      </c>
      <c r="T41">
        <v>7</v>
      </c>
      <c r="U41">
        <v>4</v>
      </c>
      <c r="V41">
        <v>7</v>
      </c>
      <c r="W41">
        <v>7</v>
      </c>
      <c r="X41">
        <v>4</v>
      </c>
      <c r="Y41">
        <v>7</v>
      </c>
      <c r="Z41">
        <v>5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</row>
    <row r="42" spans="1:35" x14ac:dyDescent="0.55000000000000004">
      <c r="A42" s="6">
        <v>40</v>
      </c>
      <c r="B42" s="6" t="s">
        <v>577</v>
      </c>
      <c r="C42" s="6" t="s">
        <v>0</v>
      </c>
      <c r="D42" s="6">
        <f>+VLOOKUP(bloque3[[#This Row],[emoción]],$C$83:$D$89,2,0)</f>
        <v>7</v>
      </c>
      <c r="E42">
        <v>7</v>
      </c>
      <c r="F42">
        <v>7</v>
      </c>
      <c r="G42">
        <v>7</v>
      </c>
      <c r="H42">
        <v>7</v>
      </c>
      <c r="I42">
        <v>7</v>
      </c>
      <c r="J42">
        <v>7</v>
      </c>
      <c r="K42">
        <v>7</v>
      </c>
      <c r="L42">
        <v>7</v>
      </c>
      <c r="M42">
        <v>4</v>
      </c>
      <c r="N42">
        <v>3</v>
      </c>
      <c r="O42">
        <v>7</v>
      </c>
      <c r="P42">
        <v>7</v>
      </c>
      <c r="Q42">
        <v>4</v>
      </c>
      <c r="R42">
        <v>4</v>
      </c>
      <c r="S42">
        <v>7</v>
      </c>
      <c r="T42">
        <v>7</v>
      </c>
      <c r="U42">
        <v>7</v>
      </c>
      <c r="V42">
        <v>7</v>
      </c>
      <c r="W42">
        <v>7</v>
      </c>
      <c r="X42">
        <v>7</v>
      </c>
      <c r="Y42">
        <v>7</v>
      </c>
      <c r="Z42">
        <v>7</v>
      </c>
      <c r="AA42">
        <v>7</v>
      </c>
      <c r="AB42">
        <v>4</v>
      </c>
      <c r="AC42">
        <v>7</v>
      </c>
      <c r="AD42">
        <v>6</v>
      </c>
      <c r="AE42">
        <v>4</v>
      </c>
      <c r="AF42">
        <v>7</v>
      </c>
      <c r="AG42">
        <v>7</v>
      </c>
      <c r="AH42">
        <v>7</v>
      </c>
      <c r="AI42">
        <v>4</v>
      </c>
    </row>
    <row r="43" spans="1:35" x14ac:dyDescent="0.55000000000000004">
      <c r="A43" s="6">
        <v>41</v>
      </c>
      <c r="B43" s="6" t="s">
        <v>578</v>
      </c>
      <c r="C43" s="6" t="s">
        <v>2</v>
      </c>
      <c r="D43" s="6">
        <f>+VLOOKUP(bloque3[[#This Row],[emoción]],$C$83:$D$89,2,0)</f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4</v>
      </c>
      <c r="O43">
        <v>1</v>
      </c>
      <c r="P43">
        <v>1</v>
      </c>
      <c r="Q43">
        <v>1</v>
      </c>
      <c r="R43">
        <v>3</v>
      </c>
      <c r="S43">
        <v>1</v>
      </c>
      <c r="T43">
        <v>1</v>
      </c>
      <c r="U43">
        <v>5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3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</row>
    <row r="44" spans="1:35" x14ac:dyDescent="0.55000000000000004">
      <c r="A44" s="6">
        <v>42</v>
      </c>
      <c r="B44" s="6" t="s">
        <v>579</v>
      </c>
      <c r="C44" s="6" t="s">
        <v>1</v>
      </c>
      <c r="D44" s="6">
        <f>+VLOOKUP(bloque3[[#This Row],[emoción]],$C$83:$D$89,2,0)</f>
        <v>2</v>
      </c>
      <c r="E44">
        <v>2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</row>
    <row r="45" spans="1:35" x14ac:dyDescent="0.55000000000000004">
      <c r="A45" s="6">
        <v>43</v>
      </c>
      <c r="B45" s="6" t="s">
        <v>580</v>
      </c>
      <c r="C45" s="6" t="s">
        <v>4</v>
      </c>
      <c r="D45" s="6">
        <f>+VLOOKUP(bloque3[[#This Row],[emoción]],$C$83:$D$89,2,0)</f>
        <v>5</v>
      </c>
      <c r="E45">
        <v>5</v>
      </c>
      <c r="F45">
        <v>5</v>
      </c>
      <c r="G45">
        <v>7</v>
      </c>
      <c r="H45">
        <v>5</v>
      </c>
      <c r="I45">
        <v>5</v>
      </c>
      <c r="J45">
        <v>5</v>
      </c>
      <c r="K45">
        <v>2</v>
      </c>
      <c r="L45">
        <v>5</v>
      </c>
      <c r="M45">
        <v>6</v>
      </c>
      <c r="N45">
        <v>5</v>
      </c>
      <c r="O45">
        <v>5</v>
      </c>
      <c r="P45">
        <v>5</v>
      </c>
      <c r="Q45">
        <v>5</v>
      </c>
      <c r="R45">
        <v>5</v>
      </c>
      <c r="S45">
        <v>5</v>
      </c>
      <c r="T45">
        <v>7</v>
      </c>
      <c r="U45">
        <v>5</v>
      </c>
      <c r="V45">
        <v>5</v>
      </c>
      <c r="W45">
        <v>5</v>
      </c>
      <c r="X45">
        <v>7</v>
      </c>
      <c r="Y45">
        <v>5</v>
      </c>
      <c r="Z45">
        <v>6</v>
      </c>
      <c r="AA45">
        <v>5</v>
      </c>
      <c r="AB45">
        <v>5</v>
      </c>
      <c r="AC45">
        <v>6</v>
      </c>
      <c r="AD45">
        <v>5</v>
      </c>
      <c r="AE45">
        <v>7</v>
      </c>
      <c r="AF45">
        <v>5</v>
      </c>
      <c r="AG45">
        <v>5</v>
      </c>
      <c r="AH45">
        <v>5</v>
      </c>
      <c r="AI45">
        <v>3</v>
      </c>
    </row>
    <row r="46" spans="1:35" x14ac:dyDescent="0.55000000000000004">
      <c r="A46" s="6">
        <v>44</v>
      </c>
      <c r="B46" s="6" t="s">
        <v>581</v>
      </c>
      <c r="C46" s="6" t="s">
        <v>1</v>
      </c>
      <c r="D46" s="6">
        <f>+VLOOKUP(bloque3[[#This Row],[emoción]],$C$83:$D$89,2,0)</f>
        <v>2</v>
      </c>
      <c r="E46">
        <v>2</v>
      </c>
      <c r="F46">
        <v>2</v>
      </c>
      <c r="G46">
        <v>2</v>
      </c>
      <c r="H46">
        <v>2</v>
      </c>
      <c r="I46">
        <v>2</v>
      </c>
      <c r="J46">
        <v>2</v>
      </c>
      <c r="K46">
        <v>2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</row>
    <row r="47" spans="1:35" x14ac:dyDescent="0.55000000000000004">
      <c r="A47" s="6">
        <v>45</v>
      </c>
      <c r="B47" s="6" t="s">
        <v>582</v>
      </c>
      <c r="C47" s="6" t="s">
        <v>6</v>
      </c>
      <c r="D47" s="6">
        <f>+VLOOKUP(bloque3[[#This Row],[emoción]],$C$83:$D$89,2,0)</f>
        <v>3</v>
      </c>
      <c r="E47">
        <v>1</v>
      </c>
      <c r="F47">
        <v>3</v>
      </c>
      <c r="G47">
        <v>3</v>
      </c>
      <c r="H47">
        <v>5</v>
      </c>
      <c r="I47">
        <v>3</v>
      </c>
      <c r="J47">
        <v>3</v>
      </c>
      <c r="K47">
        <v>3</v>
      </c>
      <c r="L47">
        <v>3</v>
      </c>
      <c r="M47">
        <v>4</v>
      </c>
      <c r="N47">
        <v>4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5</v>
      </c>
      <c r="W47">
        <v>3</v>
      </c>
      <c r="X47">
        <v>7</v>
      </c>
      <c r="Y47">
        <v>3</v>
      </c>
      <c r="Z47">
        <v>7</v>
      </c>
      <c r="AA47">
        <v>7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</row>
    <row r="48" spans="1:35" x14ac:dyDescent="0.55000000000000004">
      <c r="A48" s="6">
        <v>46</v>
      </c>
      <c r="B48" s="6" t="s">
        <v>583</v>
      </c>
      <c r="C48" s="6" t="s">
        <v>2</v>
      </c>
      <c r="D48" s="6">
        <f>+VLOOKUP(bloque3[[#This Row],[emoción]],$C$83:$D$89,2,0)</f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4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6</v>
      </c>
    </row>
    <row r="49" spans="1:35" x14ac:dyDescent="0.55000000000000004">
      <c r="A49" s="6">
        <v>47</v>
      </c>
      <c r="B49" s="6" t="s">
        <v>584</v>
      </c>
      <c r="C49" s="6" t="s">
        <v>3</v>
      </c>
      <c r="D49" s="6">
        <f>+VLOOKUP(bloque3[[#This Row],[emoción]],$C$83:$D$89,2,0)</f>
        <v>4</v>
      </c>
      <c r="E49">
        <v>1</v>
      </c>
      <c r="F49">
        <v>1</v>
      </c>
      <c r="G49">
        <v>4</v>
      </c>
      <c r="H49">
        <v>4</v>
      </c>
      <c r="I49">
        <v>1</v>
      </c>
      <c r="J49">
        <v>4</v>
      </c>
      <c r="K49">
        <v>4</v>
      </c>
      <c r="L49">
        <v>4</v>
      </c>
      <c r="M49">
        <v>1</v>
      </c>
      <c r="N49">
        <v>3</v>
      </c>
      <c r="O49">
        <v>1</v>
      </c>
      <c r="P49">
        <v>1</v>
      </c>
      <c r="Q49">
        <v>4</v>
      </c>
      <c r="R49">
        <v>4</v>
      </c>
      <c r="S49">
        <v>4</v>
      </c>
      <c r="T49">
        <v>4</v>
      </c>
      <c r="U49">
        <v>1</v>
      </c>
      <c r="V49">
        <v>1</v>
      </c>
      <c r="W49">
        <v>4</v>
      </c>
      <c r="X49">
        <v>4</v>
      </c>
      <c r="Y49">
        <v>1</v>
      </c>
      <c r="Z49">
        <v>1</v>
      </c>
      <c r="AA49">
        <v>1</v>
      </c>
      <c r="AB49">
        <v>4</v>
      </c>
      <c r="AC49">
        <v>4</v>
      </c>
      <c r="AD49">
        <v>4</v>
      </c>
      <c r="AE49">
        <v>1</v>
      </c>
      <c r="AF49">
        <v>4</v>
      </c>
      <c r="AG49">
        <v>4</v>
      </c>
      <c r="AH49">
        <v>1</v>
      </c>
      <c r="AI49">
        <v>4</v>
      </c>
    </row>
    <row r="50" spans="1:35" x14ac:dyDescent="0.55000000000000004">
      <c r="A50" s="6">
        <v>48</v>
      </c>
      <c r="B50" s="6" t="s">
        <v>585</v>
      </c>
      <c r="C50" s="6" t="s">
        <v>5</v>
      </c>
      <c r="D50" s="6">
        <f>+VLOOKUP(bloque3[[#This Row],[emoción]],$C$83:$D$89,2,0)</f>
        <v>6</v>
      </c>
      <c r="E50">
        <v>6</v>
      </c>
      <c r="F50">
        <v>6</v>
      </c>
      <c r="G50">
        <v>6</v>
      </c>
      <c r="H50">
        <v>6</v>
      </c>
      <c r="I50">
        <v>6</v>
      </c>
      <c r="J50">
        <v>6</v>
      </c>
      <c r="K50">
        <v>6</v>
      </c>
      <c r="L50">
        <v>6</v>
      </c>
      <c r="M50">
        <v>6</v>
      </c>
      <c r="N50">
        <v>6</v>
      </c>
      <c r="O50">
        <v>6</v>
      </c>
      <c r="P50">
        <v>6</v>
      </c>
      <c r="Q50">
        <v>6</v>
      </c>
      <c r="R50">
        <v>6</v>
      </c>
      <c r="S50">
        <v>6</v>
      </c>
      <c r="T50">
        <v>6</v>
      </c>
      <c r="U50">
        <v>6</v>
      </c>
      <c r="V50">
        <v>6</v>
      </c>
      <c r="W50">
        <v>6</v>
      </c>
      <c r="X50">
        <v>6</v>
      </c>
      <c r="Y50">
        <v>6</v>
      </c>
      <c r="Z50">
        <v>6</v>
      </c>
      <c r="AA50">
        <v>6</v>
      </c>
      <c r="AB50">
        <v>6</v>
      </c>
      <c r="AC50">
        <v>6</v>
      </c>
      <c r="AD50">
        <v>6</v>
      </c>
      <c r="AE50">
        <v>6</v>
      </c>
      <c r="AF50">
        <v>6</v>
      </c>
      <c r="AG50">
        <v>6</v>
      </c>
      <c r="AH50">
        <v>6</v>
      </c>
      <c r="AI50">
        <v>6</v>
      </c>
    </row>
    <row r="51" spans="1:35" x14ac:dyDescent="0.55000000000000004">
      <c r="A51" s="6">
        <v>49</v>
      </c>
      <c r="B51" s="6" t="s">
        <v>586</v>
      </c>
      <c r="C51" s="6" t="s">
        <v>2</v>
      </c>
      <c r="D51" s="6">
        <f>+VLOOKUP(bloque3[[#This Row],[emoción]],$C$83:$D$89,2,0)</f>
        <v>1</v>
      </c>
      <c r="E51">
        <v>1</v>
      </c>
      <c r="F51">
        <v>7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5</v>
      </c>
      <c r="O51">
        <v>1</v>
      </c>
      <c r="P51">
        <v>1</v>
      </c>
      <c r="Q51">
        <v>3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3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</row>
    <row r="52" spans="1:35" x14ac:dyDescent="0.55000000000000004">
      <c r="A52" s="6">
        <v>50</v>
      </c>
      <c r="B52" s="6" t="s">
        <v>587</v>
      </c>
      <c r="C52" s="6" t="s">
        <v>2</v>
      </c>
      <c r="D52" s="6">
        <f>+VLOOKUP(bloque3[[#This Row],[emoción]],$C$83:$D$89,2,0)</f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4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3</v>
      </c>
    </row>
    <row r="53" spans="1:35" x14ac:dyDescent="0.55000000000000004">
      <c r="A53" s="6">
        <v>51</v>
      </c>
      <c r="B53" s="6" t="s">
        <v>588</v>
      </c>
      <c r="C53" s="6" t="s">
        <v>3</v>
      </c>
      <c r="D53" s="6">
        <f>+VLOOKUP(bloque3[[#This Row],[emoción]],$C$83:$D$89,2,0)</f>
        <v>4</v>
      </c>
      <c r="E53">
        <v>3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3</v>
      </c>
      <c r="O53">
        <v>4</v>
      </c>
      <c r="P53">
        <v>4</v>
      </c>
      <c r="Q53">
        <v>4</v>
      </c>
      <c r="R53">
        <v>4</v>
      </c>
      <c r="S53">
        <v>3</v>
      </c>
      <c r="T53">
        <v>4</v>
      </c>
      <c r="U53">
        <v>4</v>
      </c>
      <c r="V53">
        <v>7</v>
      </c>
      <c r="W53">
        <v>4</v>
      </c>
      <c r="X53">
        <v>4</v>
      </c>
      <c r="Y53">
        <v>7</v>
      </c>
      <c r="Z53">
        <v>7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7</v>
      </c>
      <c r="AG53">
        <v>4</v>
      </c>
      <c r="AH53">
        <v>3</v>
      </c>
      <c r="AI53">
        <v>4</v>
      </c>
    </row>
    <row r="54" spans="1:35" x14ac:dyDescent="0.55000000000000004">
      <c r="A54" s="6">
        <v>52</v>
      </c>
      <c r="B54" s="6" t="s">
        <v>589</v>
      </c>
      <c r="C54" s="6" t="s">
        <v>1</v>
      </c>
      <c r="D54" s="6">
        <f>+VLOOKUP(bloque3[[#This Row],[emoción]],$C$83:$D$89,2,0)</f>
        <v>2</v>
      </c>
      <c r="E54">
        <v>2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>
        <v>2</v>
      </c>
      <c r="M54">
        <v>1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1</v>
      </c>
      <c r="Y54">
        <v>2</v>
      </c>
      <c r="Z54">
        <v>1</v>
      </c>
      <c r="AA54">
        <v>1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2</v>
      </c>
      <c r="AH54">
        <v>2</v>
      </c>
      <c r="AI54">
        <v>2</v>
      </c>
    </row>
    <row r="55" spans="1:35" x14ac:dyDescent="0.55000000000000004">
      <c r="A55" s="6">
        <v>53</v>
      </c>
      <c r="B55" s="6" t="s">
        <v>590</v>
      </c>
      <c r="C55" s="6" t="s">
        <v>6</v>
      </c>
      <c r="D55" s="6">
        <f>+VLOOKUP(bloque3[[#This Row],[emoción]],$C$83:$D$89,2,0)</f>
        <v>3</v>
      </c>
      <c r="E55">
        <v>3</v>
      </c>
      <c r="F55">
        <v>3</v>
      </c>
      <c r="G55">
        <v>3</v>
      </c>
      <c r="H55">
        <v>3</v>
      </c>
      <c r="I55">
        <v>3</v>
      </c>
      <c r="J55">
        <v>3</v>
      </c>
      <c r="K55">
        <v>3</v>
      </c>
      <c r="L55">
        <v>2</v>
      </c>
      <c r="M55">
        <v>3</v>
      </c>
      <c r="N55">
        <v>4</v>
      </c>
      <c r="O55">
        <v>3</v>
      </c>
      <c r="P55">
        <v>3</v>
      </c>
      <c r="Q55">
        <v>2</v>
      </c>
      <c r="R55">
        <v>3</v>
      </c>
      <c r="S55">
        <v>3</v>
      </c>
      <c r="T55">
        <v>3</v>
      </c>
      <c r="U55">
        <v>3</v>
      </c>
      <c r="V55">
        <v>3</v>
      </c>
      <c r="W55">
        <v>3</v>
      </c>
      <c r="X55">
        <v>3</v>
      </c>
      <c r="Y55">
        <v>3</v>
      </c>
      <c r="Z55">
        <v>3</v>
      </c>
      <c r="AA55">
        <v>3</v>
      </c>
      <c r="AB55">
        <v>3</v>
      </c>
      <c r="AC55">
        <v>3</v>
      </c>
      <c r="AD55">
        <v>3</v>
      </c>
      <c r="AE55">
        <v>3</v>
      </c>
      <c r="AF55">
        <v>3</v>
      </c>
      <c r="AG55">
        <v>3</v>
      </c>
      <c r="AH55">
        <v>3</v>
      </c>
      <c r="AI55">
        <v>3</v>
      </c>
    </row>
    <row r="56" spans="1:35" x14ac:dyDescent="0.55000000000000004">
      <c r="A56" s="6">
        <v>54</v>
      </c>
      <c r="B56" s="6" t="s">
        <v>591</v>
      </c>
      <c r="C56" s="6" t="s">
        <v>2</v>
      </c>
      <c r="D56" s="6">
        <f>+VLOOKUP(bloque3[[#This Row],[emoción]],$C$83:$D$89,2,0)</f>
        <v>1</v>
      </c>
      <c r="E56">
        <v>1</v>
      </c>
      <c r="F56">
        <v>1</v>
      </c>
      <c r="G56">
        <v>3</v>
      </c>
      <c r="H56">
        <v>1</v>
      </c>
      <c r="I56">
        <v>1</v>
      </c>
      <c r="J56">
        <v>1</v>
      </c>
      <c r="K56">
        <v>1</v>
      </c>
      <c r="L56">
        <v>3</v>
      </c>
      <c r="M56">
        <v>1</v>
      </c>
      <c r="N56">
        <v>4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3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3</v>
      </c>
      <c r="AG56">
        <v>1</v>
      </c>
      <c r="AH56">
        <v>1</v>
      </c>
      <c r="AI56">
        <v>5</v>
      </c>
    </row>
    <row r="57" spans="1:35" x14ac:dyDescent="0.55000000000000004">
      <c r="A57" s="6">
        <v>55</v>
      </c>
      <c r="B57" s="6" t="s">
        <v>592</v>
      </c>
      <c r="C57" s="6" t="s">
        <v>3</v>
      </c>
      <c r="D57" s="6">
        <f>+VLOOKUP(bloque3[[#This Row],[emoción]],$C$83:$D$89,2,0)</f>
        <v>4</v>
      </c>
      <c r="E57">
        <v>3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4</v>
      </c>
      <c r="M57">
        <v>4</v>
      </c>
      <c r="N57">
        <v>1</v>
      </c>
      <c r="O57">
        <v>4</v>
      </c>
      <c r="P57">
        <v>4</v>
      </c>
      <c r="Q57">
        <v>4</v>
      </c>
      <c r="R57">
        <v>4</v>
      </c>
      <c r="S57">
        <v>4</v>
      </c>
      <c r="T57">
        <v>3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</row>
    <row r="58" spans="1:35" x14ac:dyDescent="0.55000000000000004">
      <c r="A58" s="6">
        <v>56</v>
      </c>
      <c r="B58" s="6" t="s">
        <v>593</v>
      </c>
      <c r="C58" s="6" t="s">
        <v>6</v>
      </c>
      <c r="D58" s="6">
        <f>+VLOOKUP(bloque3[[#This Row],[emoción]],$C$83:$D$89,2,0)</f>
        <v>3</v>
      </c>
      <c r="E58">
        <v>3</v>
      </c>
      <c r="F58">
        <v>3</v>
      </c>
      <c r="G58">
        <v>3</v>
      </c>
      <c r="H58">
        <v>2</v>
      </c>
      <c r="I58">
        <v>3</v>
      </c>
      <c r="J58">
        <v>3</v>
      </c>
      <c r="K58">
        <v>3</v>
      </c>
      <c r="L58">
        <v>5</v>
      </c>
      <c r="M58">
        <v>3</v>
      </c>
      <c r="N58">
        <v>4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1</v>
      </c>
      <c r="AB58">
        <v>4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</row>
    <row r="59" spans="1:35" x14ac:dyDescent="0.55000000000000004">
      <c r="A59" s="6">
        <v>57</v>
      </c>
      <c r="B59" s="6" t="s">
        <v>594</v>
      </c>
      <c r="C59" s="6" t="s">
        <v>2</v>
      </c>
      <c r="D59" s="6">
        <f>+VLOOKUP(bloque3[[#This Row],[emoción]],$C$83:$D$89,2,0)</f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6</v>
      </c>
      <c r="L59">
        <v>1</v>
      </c>
      <c r="M59">
        <v>1</v>
      </c>
      <c r="N59">
        <v>3</v>
      </c>
      <c r="O59">
        <v>1</v>
      </c>
      <c r="P59">
        <v>1</v>
      </c>
      <c r="Q59">
        <v>2</v>
      </c>
      <c r="R59">
        <v>6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6</v>
      </c>
      <c r="AC59">
        <v>1</v>
      </c>
      <c r="AD59">
        <v>1</v>
      </c>
      <c r="AE59">
        <v>1</v>
      </c>
      <c r="AF59">
        <v>1</v>
      </c>
      <c r="AG59">
        <v>6</v>
      </c>
      <c r="AH59">
        <v>1</v>
      </c>
      <c r="AI59">
        <v>1</v>
      </c>
    </row>
    <row r="60" spans="1:35" x14ac:dyDescent="0.55000000000000004">
      <c r="A60" s="6">
        <v>58</v>
      </c>
      <c r="B60" s="6" t="s">
        <v>595</v>
      </c>
      <c r="C60" s="6" t="s">
        <v>3</v>
      </c>
      <c r="D60" s="6">
        <f>+VLOOKUP(bloque3[[#This Row],[emoción]],$C$83:$D$89,2,0)</f>
        <v>4</v>
      </c>
      <c r="E60">
        <v>4</v>
      </c>
      <c r="F60">
        <v>7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3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7</v>
      </c>
      <c r="AD60">
        <v>4</v>
      </c>
      <c r="AE60">
        <v>7</v>
      </c>
      <c r="AF60">
        <v>4</v>
      </c>
      <c r="AG60">
        <v>4</v>
      </c>
      <c r="AH60">
        <v>3</v>
      </c>
      <c r="AI60">
        <v>4</v>
      </c>
    </row>
    <row r="61" spans="1:35" x14ac:dyDescent="0.55000000000000004">
      <c r="A61" s="6">
        <v>59</v>
      </c>
      <c r="B61" s="6" t="s">
        <v>596</v>
      </c>
      <c r="C61" s="6" t="s">
        <v>1</v>
      </c>
      <c r="D61" s="6">
        <f>+VLOOKUP(bloque3[[#This Row],[emoción]],$C$83:$D$89,2,0)</f>
        <v>2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1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</row>
    <row r="62" spans="1:35" x14ac:dyDescent="0.55000000000000004">
      <c r="A62" s="6">
        <v>60</v>
      </c>
      <c r="B62" s="6" t="s">
        <v>597</v>
      </c>
      <c r="C62" s="6" t="s">
        <v>1</v>
      </c>
      <c r="D62" s="6">
        <f>+VLOOKUP(bloque3[[#This Row],[emoción]],$C$83:$D$89,2,0)</f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1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</row>
    <row r="63" spans="1:35" x14ac:dyDescent="0.55000000000000004">
      <c r="A63" s="6">
        <v>61</v>
      </c>
      <c r="B63" s="6" t="s">
        <v>598</v>
      </c>
      <c r="C63" s="6" t="s">
        <v>5</v>
      </c>
      <c r="D63" s="6">
        <f>+VLOOKUP(bloque3[[#This Row],[emoción]],$C$83:$D$89,2,0)</f>
        <v>6</v>
      </c>
      <c r="E63">
        <v>6</v>
      </c>
      <c r="F63">
        <v>6</v>
      </c>
      <c r="G63">
        <v>6</v>
      </c>
      <c r="H63">
        <v>6</v>
      </c>
      <c r="I63">
        <v>6</v>
      </c>
      <c r="J63">
        <v>6</v>
      </c>
      <c r="K63">
        <v>6</v>
      </c>
      <c r="L63">
        <v>6</v>
      </c>
      <c r="M63">
        <v>6</v>
      </c>
      <c r="N63">
        <v>6</v>
      </c>
      <c r="O63">
        <v>6</v>
      </c>
      <c r="P63">
        <v>6</v>
      </c>
      <c r="Q63">
        <v>6</v>
      </c>
      <c r="R63">
        <v>6</v>
      </c>
      <c r="S63">
        <v>6</v>
      </c>
      <c r="T63">
        <v>6</v>
      </c>
      <c r="U63">
        <v>6</v>
      </c>
      <c r="V63">
        <v>6</v>
      </c>
      <c r="W63">
        <v>6</v>
      </c>
      <c r="X63">
        <v>6</v>
      </c>
      <c r="Y63">
        <v>6</v>
      </c>
      <c r="Z63">
        <v>6</v>
      </c>
      <c r="AA63">
        <v>6</v>
      </c>
      <c r="AB63">
        <v>2</v>
      </c>
      <c r="AC63">
        <v>6</v>
      </c>
      <c r="AD63">
        <v>6</v>
      </c>
      <c r="AE63">
        <v>6</v>
      </c>
      <c r="AF63">
        <v>6</v>
      </c>
      <c r="AG63">
        <v>6</v>
      </c>
      <c r="AH63">
        <v>1</v>
      </c>
      <c r="AI63">
        <v>2</v>
      </c>
    </row>
    <row r="64" spans="1:35" x14ac:dyDescent="0.55000000000000004">
      <c r="A64" s="6">
        <v>62</v>
      </c>
      <c r="B64" s="6" t="s">
        <v>599</v>
      </c>
      <c r="C64" s="6" t="s">
        <v>2</v>
      </c>
      <c r="D64" s="6">
        <f>+VLOOKUP(bloque3[[#This Row],[emoción]],$C$83:$D$89,2,0)</f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4</v>
      </c>
      <c r="O64">
        <v>1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</row>
    <row r="65" spans="1:35" x14ac:dyDescent="0.55000000000000004">
      <c r="A65" s="6">
        <v>63</v>
      </c>
      <c r="B65" s="6" t="s">
        <v>600</v>
      </c>
      <c r="C65" s="6" t="s">
        <v>1</v>
      </c>
      <c r="D65" s="6">
        <f>+VLOOKUP(bloque3[[#This Row],[emoción]],$C$83:$D$89,2,0)</f>
        <v>2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1</v>
      </c>
    </row>
    <row r="66" spans="1:35" x14ac:dyDescent="0.55000000000000004">
      <c r="A66" s="6">
        <v>64</v>
      </c>
      <c r="B66" s="6" t="s">
        <v>601</v>
      </c>
      <c r="C66" s="6" t="s">
        <v>3</v>
      </c>
      <c r="D66" s="6">
        <f>+VLOOKUP(bloque3[[#This Row],[emoción]],$C$83:$D$89,2,0)</f>
        <v>4</v>
      </c>
      <c r="E66">
        <v>5</v>
      </c>
      <c r="F66">
        <v>4</v>
      </c>
      <c r="G66">
        <v>4</v>
      </c>
      <c r="H66">
        <v>4</v>
      </c>
      <c r="I66">
        <v>5</v>
      </c>
      <c r="J66">
        <v>4</v>
      </c>
      <c r="K66">
        <v>4</v>
      </c>
      <c r="L66">
        <v>4</v>
      </c>
      <c r="M66">
        <v>4</v>
      </c>
      <c r="N66">
        <v>3</v>
      </c>
      <c r="O66">
        <v>4</v>
      </c>
      <c r="P66">
        <v>4</v>
      </c>
      <c r="Q66">
        <v>4</v>
      </c>
      <c r="R66">
        <v>4</v>
      </c>
      <c r="S66">
        <v>4</v>
      </c>
      <c r="T66">
        <v>3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</row>
    <row r="67" spans="1:35" x14ac:dyDescent="0.55000000000000004">
      <c r="A67" s="6">
        <v>65</v>
      </c>
      <c r="B67" s="6" t="s">
        <v>602</v>
      </c>
      <c r="C67" s="6" t="s">
        <v>2</v>
      </c>
      <c r="D67" s="6">
        <f>+VLOOKUP(bloque3[[#This Row],[emoción]],$C$83:$D$89,2,0)</f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6</v>
      </c>
      <c r="N67">
        <v>5</v>
      </c>
      <c r="O67">
        <v>1</v>
      </c>
      <c r="P67">
        <v>1</v>
      </c>
      <c r="Q67">
        <v>1</v>
      </c>
      <c r="R67">
        <v>5</v>
      </c>
      <c r="S67">
        <v>1</v>
      </c>
      <c r="T67">
        <v>1</v>
      </c>
      <c r="U67">
        <v>1</v>
      </c>
      <c r="V67">
        <v>1</v>
      </c>
      <c r="W67">
        <v>3</v>
      </c>
      <c r="X67">
        <v>1</v>
      </c>
      <c r="Y67">
        <v>1</v>
      </c>
      <c r="Z67">
        <v>1</v>
      </c>
      <c r="AA67">
        <v>1</v>
      </c>
      <c r="AB67">
        <v>3</v>
      </c>
      <c r="AC67">
        <v>3</v>
      </c>
      <c r="AD67">
        <v>1</v>
      </c>
      <c r="AE67">
        <v>1</v>
      </c>
      <c r="AF67">
        <v>1</v>
      </c>
      <c r="AG67">
        <v>3</v>
      </c>
      <c r="AH67">
        <v>1</v>
      </c>
      <c r="AI67">
        <v>1</v>
      </c>
    </row>
    <row r="68" spans="1:35" x14ac:dyDescent="0.55000000000000004">
      <c r="A68" s="6">
        <v>66</v>
      </c>
      <c r="B68" s="6" t="s">
        <v>603</v>
      </c>
      <c r="C68" s="6" t="s">
        <v>5</v>
      </c>
      <c r="D68" s="6">
        <f>+VLOOKUP(bloque3[[#This Row],[emoción]],$C$83:$D$89,2,0)</f>
        <v>6</v>
      </c>
      <c r="E68">
        <v>5</v>
      </c>
      <c r="F68">
        <v>6</v>
      </c>
      <c r="G68">
        <v>6</v>
      </c>
      <c r="H68">
        <v>6</v>
      </c>
      <c r="I68">
        <v>6</v>
      </c>
      <c r="J68">
        <v>5</v>
      </c>
      <c r="K68">
        <v>6</v>
      </c>
      <c r="L68">
        <v>6</v>
      </c>
      <c r="M68">
        <v>6</v>
      </c>
      <c r="N68">
        <v>6</v>
      </c>
      <c r="O68">
        <v>6</v>
      </c>
      <c r="P68">
        <v>6</v>
      </c>
      <c r="Q68">
        <v>6</v>
      </c>
      <c r="R68">
        <v>6</v>
      </c>
      <c r="S68">
        <v>6</v>
      </c>
      <c r="T68">
        <v>6</v>
      </c>
      <c r="U68">
        <v>6</v>
      </c>
      <c r="V68">
        <v>6</v>
      </c>
      <c r="W68">
        <v>6</v>
      </c>
      <c r="X68">
        <v>6</v>
      </c>
      <c r="Y68">
        <v>6</v>
      </c>
      <c r="Z68">
        <v>6</v>
      </c>
      <c r="AA68">
        <v>6</v>
      </c>
      <c r="AB68">
        <v>6</v>
      </c>
      <c r="AC68">
        <v>6</v>
      </c>
      <c r="AD68">
        <v>6</v>
      </c>
      <c r="AE68">
        <v>6</v>
      </c>
      <c r="AF68">
        <v>6</v>
      </c>
      <c r="AG68">
        <v>6</v>
      </c>
      <c r="AH68">
        <v>6</v>
      </c>
      <c r="AI68">
        <v>6</v>
      </c>
    </row>
    <row r="69" spans="1:35" x14ac:dyDescent="0.55000000000000004">
      <c r="A69" s="6">
        <v>67</v>
      </c>
      <c r="B69" s="6" t="s">
        <v>604</v>
      </c>
      <c r="C69" s="6" t="s">
        <v>5</v>
      </c>
      <c r="D69" s="6">
        <f>+VLOOKUP(bloque3[[#This Row],[emoción]],$C$83:$D$89,2,0)</f>
        <v>6</v>
      </c>
      <c r="E69">
        <v>6</v>
      </c>
      <c r="F69">
        <v>5</v>
      </c>
      <c r="G69">
        <v>6</v>
      </c>
      <c r="H69">
        <v>6</v>
      </c>
      <c r="I69">
        <v>6</v>
      </c>
      <c r="J69">
        <v>5</v>
      </c>
      <c r="K69">
        <v>6</v>
      </c>
      <c r="L69">
        <v>6</v>
      </c>
      <c r="M69">
        <v>6</v>
      </c>
      <c r="N69">
        <v>6</v>
      </c>
      <c r="O69">
        <v>5</v>
      </c>
      <c r="P69">
        <v>6</v>
      </c>
      <c r="Q69">
        <v>6</v>
      </c>
      <c r="R69">
        <v>6</v>
      </c>
      <c r="S69">
        <v>6</v>
      </c>
      <c r="T69">
        <v>6</v>
      </c>
      <c r="U69">
        <v>6</v>
      </c>
      <c r="V69">
        <v>6</v>
      </c>
      <c r="W69">
        <v>6</v>
      </c>
      <c r="X69">
        <v>6</v>
      </c>
      <c r="Y69">
        <v>6</v>
      </c>
      <c r="Z69">
        <v>6</v>
      </c>
      <c r="AA69">
        <v>6</v>
      </c>
      <c r="AB69">
        <v>6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7</v>
      </c>
    </row>
    <row r="70" spans="1:35" x14ac:dyDescent="0.55000000000000004">
      <c r="A70" s="6">
        <v>68</v>
      </c>
      <c r="B70" s="6" t="s">
        <v>605</v>
      </c>
      <c r="C70" s="6" t="s">
        <v>3</v>
      </c>
      <c r="D70" s="6">
        <f>+VLOOKUP(bloque3[[#This Row],[emoción]],$C$83:$D$89,2,0)</f>
        <v>4</v>
      </c>
      <c r="E70">
        <v>3</v>
      </c>
      <c r="F70">
        <v>4</v>
      </c>
      <c r="G70">
        <v>4</v>
      </c>
      <c r="H70">
        <v>6</v>
      </c>
      <c r="I70">
        <v>4</v>
      </c>
      <c r="J70">
        <v>4</v>
      </c>
      <c r="K70">
        <v>4</v>
      </c>
      <c r="L70">
        <v>4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2</v>
      </c>
      <c r="T70">
        <v>4</v>
      </c>
      <c r="U70">
        <v>5</v>
      </c>
      <c r="V70">
        <v>3</v>
      </c>
      <c r="W70">
        <v>4</v>
      </c>
      <c r="X70">
        <v>4</v>
      </c>
      <c r="Y70">
        <v>4</v>
      </c>
      <c r="Z70">
        <v>4</v>
      </c>
      <c r="AA70">
        <v>6</v>
      </c>
      <c r="AB70">
        <v>4</v>
      </c>
      <c r="AC70">
        <v>4</v>
      </c>
      <c r="AD70">
        <v>4</v>
      </c>
      <c r="AE70">
        <v>4</v>
      </c>
      <c r="AF70">
        <v>5</v>
      </c>
      <c r="AG70">
        <v>4</v>
      </c>
      <c r="AH70">
        <v>4</v>
      </c>
      <c r="AI70">
        <v>4</v>
      </c>
    </row>
    <row r="71" spans="1:35" x14ac:dyDescent="0.55000000000000004">
      <c r="A71" s="6">
        <v>69</v>
      </c>
      <c r="B71" s="6" t="s">
        <v>606</v>
      </c>
      <c r="C71" s="6" t="s">
        <v>4</v>
      </c>
      <c r="D71" s="6">
        <f>+VLOOKUP(bloque3[[#This Row],[emoción]],$C$83:$D$89,2,0)</f>
        <v>5</v>
      </c>
      <c r="E71">
        <v>5</v>
      </c>
      <c r="F71">
        <v>5</v>
      </c>
      <c r="G71">
        <v>7</v>
      </c>
      <c r="H71">
        <v>5</v>
      </c>
      <c r="I71">
        <v>5</v>
      </c>
      <c r="J71">
        <v>5</v>
      </c>
      <c r="K71">
        <v>5</v>
      </c>
      <c r="L71">
        <v>7</v>
      </c>
      <c r="M71">
        <v>3</v>
      </c>
      <c r="N71">
        <v>5</v>
      </c>
      <c r="O71">
        <v>5</v>
      </c>
      <c r="P71">
        <v>5</v>
      </c>
      <c r="Q71">
        <v>7</v>
      </c>
      <c r="R71">
        <v>6</v>
      </c>
      <c r="S71">
        <v>5</v>
      </c>
      <c r="T71">
        <v>6</v>
      </c>
      <c r="U71">
        <v>5</v>
      </c>
      <c r="V71">
        <v>6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7</v>
      </c>
      <c r="AD71">
        <v>5</v>
      </c>
      <c r="AE71">
        <v>5</v>
      </c>
      <c r="AF71">
        <v>6</v>
      </c>
      <c r="AG71">
        <v>6</v>
      </c>
      <c r="AH71">
        <v>2</v>
      </c>
      <c r="AI71">
        <v>1</v>
      </c>
    </row>
    <row r="72" spans="1:35" x14ac:dyDescent="0.55000000000000004">
      <c r="A72" s="6">
        <v>70</v>
      </c>
      <c r="B72" s="6" t="s">
        <v>607</v>
      </c>
      <c r="C72" s="6" t="s">
        <v>1</v>
      </c>
      <c r="D72" s="6">
        <f>+VLOOKUP(bloque3[[#This Row],[emoción]],$C$83:$D$89,2,0)</f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6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3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1</v>
      </c>
    </row>
    <row r="73" spans="1:35" x14ac:dyDescent="0.55000000000000004">
      <c r="A73" s="6">
        <v>71</v>
      </c>
      <c r="B73" s="6" t="s">
        <v>608</v>
      </c>
      <c r="C73" s="6" t="s">
        <v>5</v>
      </c>
      <c r="D73" s="6">
        <f>+VLOOKUP(bloque3[[#This Row],[emoción]],$C$83:$D$89,2,0)</f>
        <v>6</v>
      </c>
      <c r="E73">
        <v>6</v>
      </c>
      <c r="F73">
        <v>6</v>
      </c>
      <c r="G73">
        <v>6</v>
      </c>
      <c r="H73">
        <v>6</v>
      </c>
      <c r="I73">
        <v>6</v>
      </c>
      <c r="J73">
        <v>6</v>
      </c>
      <c r="K73">
        <v>6</v>
      </c>
      <c r="L73">
        <v>6</v>
      </c>
      <c r="M73">
        <v>6</v>
      </c>
      <c r="N73">
        <v>2</v>
      </c>
      <c r="O73">
        <v>6</v>
      </c>
      <c r="P73">
        <v>6</v>
      </c>
      <c r="Q73">
        <v>6</v>
      </c>
      <c r="R73">
        <v>6</v>
      </c>
      <c r="S73">
        <v>6</v>
      </c>
      <c r="T73">
        <v>6</v>
      </c>
      <c r="U73">
        <v>6</v>
      </c>
      <c r="V73">
        <v>6</v>
      </c>
      <c r="W73">
        <v>6</v>
      </c>
      <c r="X73">
        <v>6</v>
      </c>
      <c r="Y73">
        <v>6</v>
      </c>
      <c r="Z73">
        <v>5</v>
      </c>
      <c r="AA73">
        <v>6</v>
      </c>
      <c r="AB73">
        <v>6</v>
      </c>
      <c r="AC73">
        <v>6</v>
      </c>
      <c r="AD73">
        <v>6</v>
      </c>
      <c r="AE73">
        <v>6</v>
      </c>
      <c r="AF73">
        <v>6</v>
      </c>
      <c r="AG73">
        <v>6</v>
      </c>
      <c r="AH73">
        <v>1</v>
      </c>
      <c r="AI73">
        <v>6</v>
      </c>
    </row>
    <row r="74" spans="1:35" x14ac:dyDescent="0.55000000000000004">
      <c r="A74" s="6">
        <v>72</v>
      </c>
      <c r="B74" s="6" t="s">
        <v>609</v>
      </c>
      <c r="C74" s="6" t="s">
        <v>4</v>
      </c>
      <c r="D74" s="6">
        <f>+VLOOKUP(bloque3[[#This Row],[emoción]],$C$83:$D$89,2,0)</f>
        <v>5</v>
      </c>
      <c r="E74">
        <v>6</v>
      </c>
      <c r="F74">
        <v>3</v>
      </c>
      <c r="G74">
        <v>7</v>
      </c>
      <c r="H74">
        <v>5</v>
      </c>
      <c r="I74">
        <v>1</v>
      </c>
      <c r="J74">
        <v>5</v>
      </c>
      <c r="K74">
        <v>3</v>
      </c>
      <c r="L74">
        <v>5</v>
      </c>
      <c r="M74">
        <v>6</v>
      </c>
      <c r="N74">
        <v>5</v>
      </c>
      <c r="O74">
        <v>5</v>
      </c>
      <c r="P74">
        <v>5</v>
      </c>
      <c r="Q74">
        <v>1</v>
      </c>
      <c r="R74">
        <v>5</v>
      </c>
      <c r="S74">
        <v>5</v>
      </c>
      <c r="T74">
        <v>6</v>
      </c>
      <c r="U74">
        <v>5</v>
      </c>
      <c r="V74">
        <v>7</v>
      </c>
      <c r="W74">
        <v>5</v>
      </c>
      <c r="X74">
        <v>5</v>
      </c>
      <c r="Y74">
        <v>5</v>
      </c>
      <c r="Z74">
        <v>7</v>
      </c>
      <c r="AA74">
        <v>5</v>
      </c>
      <c r="AB74">
        <v>5</v>
      </c>
      <c r="AC74">
        <v>5</v>
      </c>
      <c r="AD74">
        <v>5</v>
      </c>
      <c r="AE74">
        <v>7</v>
      </c>
      <c r="AF74">
        <v>5</v>
      </c>
      <c r="AG74">
        <v>5</v>
      </c>
      <c r="AH74">
        <v>2</v>
      </c>
      <c r="AI74">
        <v>1</v>
      </c>
    </row>
    <row r="75" spans="1:35" x14ac:dyDescent="0.55000000000000004">
      <c r="A75" s="6">
        <v>73</v>
      </c>
      <c r="B75" s="6" t="s">
        <v>610</v>
      </c>
      <c r="C75" s="6" t="s">
        <v>2</v>
      </c>
      <c r="D75" s="6">
        <f>+VLOOKUP(bloque3[[#This Row],[emoción]],$C$83:$D$89,2,0)</f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5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3</v>
      </c>
      <c r="X75">
        <v>1</v>
      </c>
      <c r="Y75">
        <v>1</v>
      </c>
      <c r="Z75">
        <v>1</v>
      </c>
      <c r="AA75">
        <v>1</v>
      </c>
      <c r="AB75">
        <v>1</v>
      </c>
      <c r="AC75">
        <v>4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7</v>
      </c>
    </row>
    <row r="76" spans="1:35" x14ac:dyDescent="0.55000000000000004">
      <c r="A76" s="6">
        <v>74</v>
      </c>
      <c r="B76" s="6" t="s">
        <v>611</v>
      </c>
      <c r="C76" s="6" t="s">
        <v>0</v>
      </c>
      <c r="D76" s="6">
        <f>+VLOOKUP(bloque3[[#This Row],[emoción]],$C$83:$D$89,2,0)</f>
        <v>7</v>
      </c>
      <c r="E76">
        <v>7</v>
      </c>
      <c r="F76">
        <v>7</v>
      </c>
      <c r="G76">
        <v>7</v>
      </c>
      <c r="H76">
        <v>7</v>
      </c>
      <c r="I76">
        <v>7</v>
      </c>
      <c r="J76">
        <v>7</v>
      </c>
      <c r="K76">
        <v>7</v>
      </c>
      <c r="L76">
        <v>7</v>
      </c>
      <c r="M76">
        <v>7</v>
      </c>
      <c r="N76">
        <v>4</v>
      </c>
      <c r="O76">
        <v>7</v>
      </c>
      <c r="P76">
        <v>7</v>
      </c>
      <c r="Q76">
        <v>7</v>
      </c>
      <c r="R76">
        <v>7</v>
      </c>
      <c r="S76">
        <v>7</v>
      </c>
      <c r="T76">
        <v>7</v>
      </c>
      <c r="U76">
        <v>7</v>
      </c>
      <c r="V76">
        <v>7</v>
      </c>
      <c r="W76">
        <v>7</v>
      </c>
      <c r="X76">
        <v>7</v>
      </c>
      <c r="Y76">
        <v>7</v>
      </c>
      <c r="Z76">
        <v>5</v>
      </c>
      <c r="AA76">
        <v>7</v>
      </c>
      <c r="AB76">
        <v>4</v>
      </c>
      <c r="AC76">
        <v>4</v>
      </c>
      <c r="AD76">
        <v>7</v>
      </c>
      <c r="AE76">
        <v>7</v>
      </c>
      <c r="AF76">
        <v>7</v>
      </c>
      <c r="AG76">
        <v>4</v>
      </c>
      <c r="AH76">
        <v>7</v>
      </c>
      <c r="AI76">
        <v>1</v>
      </c>
    </row>
    <row r="77" spans="1:35" x14ac:dyDescent="0.55000000000000004">
      <c r="A77" s="6">
        <v>75</v>
      </c>
      <c r="B77" s="6" t="s">
        <v>612</v>
      </c>
      <c r="C77" s="6" t="s">
        <v>0</v>
      </c>
      <c r="D77" s="6">
        <f>+VLOOKUP(bloque3[[#This Row],[emoción]],$C$83:$D$89,2,0)</f>
        <v>7</v>
      </c>
      <c r="E77">
        <v>7</v>
      </c>
      <c r="F77">
        <v>7</v>
      </c>
      <c r="G77">
        <v>7</v>
      </c>
      <c r="H77">
        <v>7</v>
      </c>
      <c r="I77">
        <v>7</v>
      </c>
      <c r="J77">
        <v>7</v>
      </c>
      <c r="K77">
        <v>7</v>
      </c>
      <c r="L77">
        <v>7</v>
      </c>
      <c r="M77">
        <v>7</v>
      </c>
      <c r="N77">
        <v>4</v>
      </c>
      <c r="O77">
        <v>7</v>
      </c>
      <c r="P77">
        <v>7</v>
      </c>
      <c r="Q77">
        <v>7</v>
      </c>
      <c r="R77">
        <v>7</v>
      </c>
      <c r="S77">
        <v>7</v>
      </c>
      <c r="T77">
        <v>7</v>
      </c>
      <c r="U77">
        <v>3</v>
      </c>
      <c r="V77">
        <v>7</v>
      </c>
      <c r="W77">
        <v>7</v>
      </c>
      <c r="X77">
        <v>7</v>
      </c>
      <c r="Y77">
        <v>7</v>
      </c>
      <c r="Z77">
        <v>7</v>
      </c>
      <c r="AA77">
        <v>7</v>
      </c>
      <c r="AB77">
        <v>7</v>
      </c>
      <c r="AC77">
        <v>7</v>
      </c>
      <c r="AD77">
        <v>5</v>
      </c>
      <c r="AE77">
        <v>7</v>
      </c>
      <c r="AF77">
        <v>7</v>
      </c>
      <c r="AG77">
        <v>7</v>
      </c>
      <c r="AH77">
        <v>7</v>
      </c>
      <c r="AI77">
        <v>1</v>
      </c>
    </row>
    <row r="78" spans="1:35" x14ac:dyDescent="0.55000000000000004">
      <c r="A78" s="6">
        <v>76</v>
      </c>
      <c r="B78" s="6" t="s">
        <v>613</v>
      </c>
      <c r="C78" s="6" t="s">
        <v>3</v>
      </c>
      <c r="D78" s="6">
        <f>+VLOOKUP(bloque3[[#This Row],[emoción]],$C$83:$D$89,2,0)</f>
        <v>4</v>
      </c>
      <c r="E78">
        <v>4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2</v>
      </c>
      <c r="N78">
        <v>3</v>
      </c>
      <c r="O78">
        <v>3</v>
      </c>
      <c r="P78">
        <v>4</v>
      </c>
      <c r="Q78">
        <v>4</v>
      </c>
      <c r="R78">
        <v>1</v>
      </c>
      <c r="S78">
        <v>4</v>
      </c>
      <c r="T78">
        <v>7</v>
      </c>
      <c r="U78">
        <v>7</v>
      </c>
      <c r="V78">
        <v>4</v>
      </c>
      <c r="W78">
        <v>4</v>
      </c>
      <c r="X78">
        <v>4</v>
      </c>
      <c r="Y78">
        <v>4</v>
      </c>
      <c r="Z78">
        <v>1</v>
      </c>
      <c r="AA78">
        <v>3</v>
      </c>
      <c r="AB78">
        <v>4</v>
      </c>
      <c r="AC78">
        <v>4</v>
      </c>
      <c r="AD78">
        <v>1</v>
      </c>
      <c r="AE78">
        <v>1</v>
      </c>
      <c r="AF78">
        <v>4</v>
      </c>
      <c r="AG78">
        <v>4</v>
      </c>
      <c r="AH78">
        <v>4</v>
      </c>
      <c r="AI78">
        <v>4</v>
      </c>
    </row>
    <row r="79" spans="1:35" x14ac:dyDescent="0.55000000000000004">
      <c r="A79" s="6">
        <v>77</v>
      </c>
      <c r="B79" s="6" t="s">
        <v>614</v>
      </c>
      <c r="C79" s="6" t="s">
        <v>4</v>
      </c>
      <c r="D79" s="6">
        <f>+VLOOKUP(bloque3[[#This Row],[emoción]],$C$83:$D$89,2,0)</f>
        <v>5</v>
      </c>
      <c r="E79">
        <v>5</v>
      </c>
      <c r="F79">
        <v>5</v>
      </c>
      <c r="G79">
        <v>6</v>
      </c>
      <c r="H79">
        <v>5</v>
      </c>
      <c r="I79">
        <v>5</v>
      </c>
      <c r="J79">
        <v>5</v>
      </c>
      <c r="K79">
        <v>5</v>
      </c>
      <c r="L79">
        <v>5</v>
      </c>
      <c r="M79">
        <v>6</v>
      </c>
      <c r="N79">
        <v>5</v>
      </c>
      <c r="O79">
        <v>4</v>
      </c>
      <c r="P79">
        <v>6</v>
      </c>
      <c r="Q79">
        <v>6</v>
      </c>
      <c r="R79">
        <v>6</v>
      </c>
      <c r="S79">
        <v>5</v>
      </c>
      <c r="T79">
        <v>6</v>
      </c>
      <c r="U79">
        <v>6</v>
      </c>
      <c r="V79">
        <v>5</v>
      </c>
      <c r="W79">
        <v>5</v>
      </c>
      <c r="X79">
        <v>5</v>
      </c>
      <c r="Y79">
        <v>5</v>
      </c>
      <c r="Z79">
        <v>5</v>
      </c>
      <c r="AA79">
        <v>6</v>
      </c>
      <c r="AB79">
        <v>5</v>
      </c>
      <c r="AC79">
        <v>6</v>
      </c>
      <c r="AD79">
        <v>5</v>
      </c>
      <c r="AE79">
        <v>5</v>
      </c>
      <c r="AF79">
        <v>5</v>
      </c>
      <c r="AG79">
        <v>6</v>
      </c>
      <c r="AH79">
        <v>1</v>
      </c>
      <c r="AI79">
        <v>5</v>
      </c>
    </row>
    <row r="80" spans="1:35" x14ac:dyDescent="0.55000000000000004">
      <c r="A80" s="6">
        <v>78</v>
      </c>
      <c r="B80" s="6" t="s">
        <v>615</v>
      </c>
      <c r="C80" s="6" t="s">
        <v>5</v>
      </c>
      <c r="D80" s="6">
        <f>+VLOOKUP(bloque3[[#This Row],[emoción]],$C$83:$D$89,2,0)</f>
        <v>6</v>
      </c>
      <c r="E80">
        <v>6</v>
      </c>
      <c r="F80">
        <v>6</v>
      </c>
      <c r="G80">
        <v>6</v>
      </c>
      <c r="H80">
        <v>6</v>
      </c>
      <c r="I80">
        <v>6</v>
      </c>
      <c r="J80">
        <v>5</v>
      </c>
      <c r="K80">
        <v>6</v>
      </c>
      <c r="L80">
        <v>6</v>
      </c>
      <c r="M80">
        <v>6</v>
      </c>
      <c r="N80">
        <v>6</v>
      </c>
      <c r="O80">
        <v>5</v>
      </c>
      <c r="P80">
        <v>6</v>
      </c>
      <c r="Q80">
        <v>6</v>
      </c>
      <c r="R80">
        <v>6</v>
      </c>
      <c r="S80">
        <v>6</v>
      </c>
      <c r="T80">
        <v>7</v>
      </c>
      <c r="U80">
        <v>6</v>
      </c>
      <c r="V80">
        <v>6</v>
      </c>
      <c r="W80">
        <v>6</v>
      </c>
      <c r="X80">
        <v>5</v>
      </c>
      <c r="Y80">
        <v>6</v>
      </c>
      <c r="Z80">
        <v>6</v>
      </c>
      <c r="AA80">
        <v>6</v>
      </c>
      <c r="AB80">
        <v>6</v>
      </c>
      <c r="AC80">
        <v>6</v>
      </c>
      <c r="AD80">
        <v>6</v>
      </c>
      <c r="AE80">
        <v>6</v>
      </c>
      <c r="AF80">
        <v>6</v>
      </c>
      <c r="AG80">
        <v>6</v>
      </c>
      <c r="AH80">
        <v>1</v>
      </c>
      <c r="AI80">
        <v>6</v>
      </c>
    </row>
    <row r="81" spans="1:35" x14ac:dyDescent="0.55000000000000004">
      <c r="A81" s="6">
        <v>79</v>
      </c>
      <c r="B81" s="6" t="s">
        <v>616</v>
      </c>
      <c r="C81" s="6" t="s">
        <v>3</v>
      </c>
      <c r="D81" s="6">
        <f>+VLOOKUP(bloque3[[#This Row],[emoción]],$C$83:$D$89,2,0)</f>
        <v>4</v>
      </c>
      <c r="E81">
        <v>4</v>
      </c>
      <c r="F81">
        <v>3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</row>
    <row r="82" spans="1:35" x14ac:dyDescent="0.55000000000000004">
      <c r="A82" s="6"/>
      <c r="B82" s="6"/>
      <c r="C82" s="6"/>
      <c r="D82" s="12" t="e">
        <f>+VLOOKUP(bloque3[[#This Row],[emoción]],$C$83:$D$89,2,0)</f>
        <v>#N/A</v>
      </c>
      <c r="E82" s="1"/>
      <c r="I82" s="1"/>
    </row>
    <row r="83" spans="1:35" x14ac:dyDescent="0.55000000000000004">
      <c r="C83" t="s">
        <v>2</v>
      </c>
      <c r="D83">
        <v>1</v>
      </c>
    </row>
    <row r="84" spans="1:35" x14ac:dyDescent="0.55000000000000004">
      <c r="C84" t="s">
        <v>1</v>
      </c>
      <c r="D84">
        <v>2</v>
      </c>
    </row>
    <row r="85" spans="1:35" x14ac:dyDescent="0.55000000000000004">
      <c r="C85" t="s">
        <v>6</v>
      </c>
      <c r="D85">
        <v>3</v>
      </c>
    </row>
    <row r="86" spans="1:35" x14ac:dyDescent="0.55000000000000004">
      <c r="C86" t="s">
        <v>3</v>
      </c>
      <c r="D86">
        <v>4</v>
      </c>
    </row>
    <row r="87" spans="1:35" x14ac:dyDescent="0.55000000000000004">
      <c r="C87" t="s">
        <v>4</v>
      </c>
      <c r="D87">
        <v>5</v>
      </c>
    </row>
    <row r="88" spans="1:35" x14ac:dyDescent="0.55000000000000004">
      <c r="C88" t="s">
        <v>5</v>
      </c>
      <c r="D88">
        <v>6</v>
      </c>
    </row>
    <row r="89" spans="1:35" x14ac:dyDescent="0.55000000000000004">
      <c r="C89" t="s">
        <v>0</v>
      </c>
      <c r="D89">
        <v>7</v>
      </c>
    </row>
    <row r="90" spans="1:35" x14ac:dyDescent="0.55000000000000004">
      <c r="C90" t="s">
        <v>8</v>
      </c>
    </row>
  </sheetData>
  <conditionalFormatting sqref="K2">
    <cfRule type="containsBlanks" priority="55" stopIfTrue="1">
      <formula>LEN(TRIM(K2))=0</formula>
    </cfRule>
    <cfRule type="duplicateValues" dxfId="451" priority="56"/>
  </conditionalFormatting>
  <conditionalFormatting sqref="L2">
    <cfRule type="containsBlanks" priority="51" stopIfTrue="1">
      <formula>LEN(TRIM(L2))=0</formula>
    </cfRule>
    <cfRule type="duplicateValues" dxfId="450" priority="52"/>
  </conditionalFormatting>
  <conditionalFormatting sqref="M2">
    <cfRule type="containsBlanks" priority="49" stopIfTrue="1">
      <formula>LEN(TRIM(M2))=0</formula>
    </cfRule>
    <cfRule type="duplicateValues" dxfId="449" priority="50"/>
  </conditionalFormatting>
  <conditionalFormatting sqref="N2">
    <cfRule type="containsBlanks" priority="47" stopIfTrue="1">
      <formula>LEN(TRIM(N2))=0</formula>
    </cfRule>
    <cfRule type="duplicateValues" dxfId="448" priority="48"/>
  </conditionalFormatting>
  <conditionalFormatting sqref="O2">
    <cfRule type="containsBlanks" priority="45" stopIfTrue="1">
      <formula>LEN(TRIM(O2))=0</formula>
    </cfRule>
    <cfRule type="duplicateValues" dxfId="447" priority="46"/>
  </conditionalFormatting>
  <conditionalFormatting sqref="P2">
    <cfRule type="containsBlanks" priority="43" stopIfTrue="1">
      <formula>LEN(TRIM(P2))=0</formula>
    </cfRule>
    <cfRule type="duplicateValues" dxfId="446" priority="44"/>
  </conditionalFormatting>
  <conditionalFormatting sqref="Q2">
    <cfRule type="containsBlanks" priority="41" stopIfTrue="1">
      <formula>LEN(TRIM(Q2))=0</formula>
    </cfRule>
    <cfRule type="duplicateValues" dxfId="445" priority="42"/>
  </conditionalFormatting>
  <conditionalFormatting sqref="R2">
    <cfRule type="containsBlanks" priority="39" stopIfTrue="1">
      <formula>LEN(TRIM(R2))=0</formula>
    </cfRule>
    <cfRule type="duplicateValues" dxfId="444" priority="40"/>
  </conditionalFormatting>
  <conditionalFormatting sqref="S2">
    <cfRule type="containsBlanks" priority="37" stopIfTrue="1">
      <formula>LEN(TRIM(S2))=0</formula>
    </cfRule>
    <cfRule type="duplicateValues" dxfId="443" priority="38"/>
  </conditionalFormatting>
  <conditionalFormatting sqref="T2">
    <cfRule type="containsBlanks" priority="35" stopIfTrue="1">
      <formula>LEN(TRIM(T2))=0</formula>
    </cfRule>
    <cfRule type="duplicateValues" dxfId="442" priority="36"/>
  </conditionalFormatting>
  <conditionalFormatting sqref="U2">
    <cfRule type="containsBlanks" priority="33" stopIfTrue="1">
      <formula>LEN(TRIM(U2))=0</formula>
    </cfRule>
    <cfRule type="duplicateValues" dxfId="441" priority="34"/>
  </conditionalFormatting>
  <conditionalFormatting sqref="V2">
    <cfRule type="containsBlanks" priority="31" stopIfTrue="1">
      <formula>LEN(TRIM(V2))=0</formula>
    </cfRule>
    <cfRule type="duplicateValues" dxfId="440" priority="32"/>
  </conditionalFormatting>
  <conditionalFormatting sqref="W2">
    <cfRule type="containsBlanks" priority="29" stopIfTrue="1">
      <formula>LEN(TRIM(W2))=0</formula>
    </cfRule>
    <cfRule type="duplicateValues" dxfId="439" priority="30"/>
  </conditionalFormatting>
  <conditionalFormatting sqref="X2">
    <cfRule type="containsBlanks" priority="27" stopIfTrue="1">
      <formula>LEN(TRIM(X2))=0</formula>
    </cfRule>
    <cfRule type="duplicateValues" dxfId="438" priority="28"/>
  </conditionalFormatting>
  <conditionalFormatting sqref="Y2">
    <cfRule type="containsBlanks" priority="25" stopIfTrue="1">
      <formula>LEN(TRIM(Y2))=0</formula>
    </cfRule>
    <cfRule type="duplicateValues" dxfId="437" priority="26"/>
  </conditionalFormatting>
  <conditionalFormatting sqref="Z2">
    <cfRule type="containsBlanks" priority="23" stopIfTrue="1">
      <formula>LEN(TRIM(Z2))=0</formula>
    </cfRule>
    <cfRule type="duplicateValues" dxfId="436" priority="24"/>
  </conditionalFormatting>
  <conditionalFormatting sqref="AA2">
    <cfRule type="containsBlanks" priority="21" stopIfTrue="1">
      <formula>LEN(TRIM(AA2))=0</formula>
    </cfRule>
    <cfRule type="duplicateValues" dxfId="435" priority="22"/>
  </conditionalFormatting>
  <conditionalFormatting sqref="AB2">
    <cfRule type="containsBlanks" priority="19" stopIfTrue="1">
      <formula>LEN(TRIM(AB2))=0</formula>
    </cfRule>
    <cfRule type="duplicateValues" dxfId="434" priority="20"/>
  </conditionalFormatting>
  <conditionalFormatting sqref="AC2">
    <cfRule type="containsBlanks" priority="17" stopIfTrue="1">
      <formula>LEN(TRIM(AC2))=0</formula>
    </cfRule>
    <cfRule type="duplicateValues" dxfId="433" priority="18"/>
  </conditionalFormatting>
  <conditionalFormatting sqref="AD2">
    <cfRule type="containsBlanks" priority="15" stopIfTrue="1">
      <formula>LEN(TRIM(AD2))=0</formula>
    </cfRule>
    <cfRule type="duplicateValues" dxfId="432" priority="16"/>
  </conditionalFormatting>
  <conditionalFormatting sqref="AE2">
    <cfRule type="containsBlanks" priority="13" stopIfTrue="1">
      <formula>LEN(TRIM(AE2))=0</formula>
    </cfRule>
    <cfRule type="duplicateValues" dxfId="431" priority="14"/>
  </conditionalFormatting>
  <conditionalFormatting sqref="AF2">
    <cfRule type="containsBlanks" priority="11" stopIfTrue="1">
      <formula>LEN(TRIM(AF2))=0</formula>
    </cfRule>
    <cfRule type="duplicateValues" dxfId="430" priority="12"/>
  </conditionalFormatting>
  <conditionalFormatting sqref="AG2">
    <cfRule type="containsBlanks" priority="9" stopIfTrue="1">
      <formula>LEN(TRIM(AG2))=0</formula>
    </cfRule>
    <cfRule type="duplicateValues" dxfId="429" priority="10"/>
  </conditionalFormatting>
  <conditionalFormatting sqref="AH2">
    <cfRule type="containsBlanks" priority="7" stopIfTrue="1">
      <formula>LEN(TRIM(AH2))=0</formula>
    </cfRule>
    <cfRule type="duplicateValues" dxfId="428" priority="8"/>
  </conditionalFormatting>
  <conditionalFormatting sqref="AI2">
    <cfRule type="containsBlanks" priority="5" stopIfTrue="1">
      <formula>LEN(TRIM(AI2))=0</formula>
    </cfRule>
    <cfRule type="duplicateValues" dxfId="427" priority="6"/>
  </conditionalFormatting>
  <conditionalFormatting sqref="AJ2">
    <cfRule type="containsBlanks" priority="1" stopIfTrue="1">
      <formula>LEN(TRIM(AJ2))=0</formula>
    </cfRule>
    <cfRule type="duplicateValues" dxfId="426" priority="2"/>
  </conditionalFormatting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4DA9A-EC0C-49A5-AFAE-762123B79B37}">
  <dimension ref="A1:AG99"/>
  <sheetViews>
    <sheetView zoomScaleNormal="100" workbookViewId="0">
      <selection activeCell="B13" sqref="B13"/>
    </sheetView>
  </sheetViews>
  <sheetFormatPr baseColWidth="10" defaultRowHeight="14.4" x14ac:dyDescent="0.55000000000000004"/>
  <sheetData>
    <row r="1" spans="1:33" x14ac:dyDescent="0.55000000000000004">
      <c r="A1" t="s">
        <v>264</v>
      </c>
      <c r="B1" t="s">
        <v>36</v>
      </c>
      <c r="C1" t="s">
        <v>40</v>
      </c>
      <c r="D1" t="s">
        <v>44</v>
      </c>
      <c r="E1" t="s">
        <v>48</v>
      </c>
      <c r="F1" t="s">
        <v>52</v>
      </c>
      <c r="G1" t="s">
        <v>56</v>
      </c>
      <c r="H1" t="s">
        <v>60</v>
      </c>
      <c r="I1" t="s">
        <v>64</v>
      </c>
      <c r="J1" t="s">
        <v>68</v>
      </c>
      <c r="K1" t="s">
        <v>72</v>
      </c>
      <c r="L1" t="s">
        <v>75</v>
      </c>
      <c r="M1" t="s">
        <v>78</v>
      </c>
      <c r="N1" t="s">
        <v>82</v>
      </c>
      <c r="O1" t="s">
        <v>85</v>
      </c>
      <c r="P1" t="s">
        <v>184</v>
      </c>
      <c r="Q1" t="s">
        <v>187</v>
      </c>
      <c r="R1" t="s">
        <v>192</v>
      </c>
      <c r="S1" t="s">
        <v>195</v>
      </c>
      <c r="T1" t="s">
        <v>199</v>
      </c>
      <c r="U1" t="s">
        <v>203</v>
      </c>
      <c r="V1" t="s">
        <v>206</v>
      </c>
      <c r="W1" t="s">
        <v>210</v>
      </c>
      <c r="X1" s="1" t="s">
        <v>274</v>
      </c>
      <c r="Y1" s="1" t="s">
        <v>276</v>
      </c>
      <c r="Z1" s="1" t="s">
        <v>279</v>
      </c>
      <c r="AA1" s="1" t="s">
        <v>282</v>
      </c>
      <c r="AB1" s="1" t="s">
        <v>352</v>
      </c>
      <c r="AC1" s="1" t="s">
        <v>357</v>
      </c>
      <c r="AD1" s="1" t="s">
        <v>360</v>
      </c>
      <c r="AE1" s="1" t="s">
        <v>364</v>
      </c>
      <c r="AF1" s="1" t="s">
        <v>368</v>
      </c>
      <c r="AG1" s="1" t="s">
        <v>371</v>
      </c>
    </row>
    <row r="2" spans="1:33" x14ac:dyDescent="0.55000000000000004">
      <c r="A2" t="s">
        <v>265</v>
      </c>
      <c r="B2">
        <f>COUNTIFS(bloque1[IEM5M],1,$A$21:$A$99,1)</f>
        <v>11</v>
      </c>
      <c r="C2">
        <f>COUNTIFS(bloque1[SAL7M],1,$A$21:$A$99,1)</f>
        <v>9</v>
      </c>
      <c r="D2">
        <f>COUNTIFS(bloque1[ACR7F],1,$A$21:$A$99,1)</f>
        <v>13</v>
      </c>
      <c r="E2">
        <f>COUNTIFS(bloque1[KCE7F],1,$A$21:$A$99,1)</f>
        <v>7</v>
      </c>
      <c r="F2">
        <f>COUNTIFS(bloque1[NCM7F],1,$A$21:$A$99,1)</f>
        <v>14</v>
      </c>
      <c r="G2">
        <f>COUNTIFS(bloque1[IBC8F],1,$A$21:$A$99,1)</f>
        <v>13</v>
      </c>
      <c r="H2">
        <f>COUNTIFS(bloque1[GCJ10M],1,$A$21:$A$99,1)</f>
        <v>13</v>
      </c>
      <c r="I2">
        <f>COUNTIFS(bloque1[DCR9F],1,$A$21:$A$99,1)</f>
        <v>15</v>
      </c>
      <c r="J2">
        <f>COUNTIFS(bloque1[QGE10M],1,$A$21:$A$99,1)</f>
        <v>9</v>
      </c>
      <c r="K2">
        <f>COUNTIFS(bloque1[SGN9F],1,$A$21:$A$99,1)</f>
        <v>15</v>
      </c>
      <c r="L2">
        <f>COUNTIFS(bloque1[MAL10F],1,$A$21:$A$99,1)</f>
        <v>14</v>
      </c>
      <c r="M2">
        <f>COUNTIFS(bloque1[RGG6M],1,$A$21:$A$99,1)</f>
        <v>8</v>
      </c>
      <c r="N2">
        <f>COUNTIFS(bloque1[YAC6F],1,$A$21:$A$99,1)</f>
        <v>1</v>
      </c>
      <c r="O2">
        <f>COUNTIFS(bloque1[GRA6M],1,$A$21:$A$99,1)</f>
        <v>1</v>
      </c>
      <c r="P2">
        <f>COUNTIFS(bloque1[DMV7M],1,$A$21:$A$99,1)</f>
        <v>16</v>
      </c>
      <c r="Q2">
        <f>COUNTIFS(bloque1[VMB8F],1,$A$21:$A$99,1)</f>
        <v>12</v>
      </c>
      <c r="R2">
        <f>COUNTIFS(bloque1[CCV7M],1,$A$21:$A$99,1)</f>
        <v>16</v>
      </c>
      <c r="S2">
        <f>COUNTIFS(bloque1[RSM10M],1,$A$21:$A$99,1)</f>
        <v>14</v>
      </c>
      <c r="T2">
        <f>COUNTIFS(bloque1[EOL9M],1,$A$21:$A$99,1)</f>
        <v>14</v>
      </c>
      <c r="U2">
        <f>COUNTIFS(bloque1[ADI9F],1,$A$21:$A$99,1)</f>
        <v>17</v>
      </c>
      <c r="V2">
        <f>COUNTIFS(bloque1[MHO10F],1,$A$21:$A$99,1)</f>
        <v>15</v>
      </c>
      <c r="W2">
        <f>COUNTIFS(bloque1[VLL7M],1,$A$21:$A$99,1)</f>
        <v>11</v>
      </c>
      <c r="X2">
        <f>COUNTIFS(bloque1[ISP6M],1,$A$21:$A$99,1)</f>
        <v>11</v>
      </c>
      <c r="Y2">
        <f>COUNTIFS(bloque1[MBG6M],1,$A$21:$A$99,1)</f>
        <v>11</v>
      </c>
      <c r="Z2">
        <f>COUNTIFS(bloque1[VNB7F],1,$A$21:$A$99,1)</f>
        <v>13</v>
      </c>
      <c r="AA2">
        <f>COUNTIFS(bloque1[KEF5F],1,$A$21:$A$99,1)</f>
        <v>12</v>
      </c>
      <c r="AB2">
        <f>COUNTIFS(bloque1[VVG8F],1,$A$21:$A$99,1)</f>
        <v>11</v>
      </c>
      <c r="AC2">
        <f>COUNTIFS(bloque1[GLB7M],1,$A$21:$A$99,1)</f>
        <v>7</v>
      </c>
      <c r="AD2">
        <f>COUNTIFS(bloque1[OCG9M],1,$A$21:$A$99,1)</f>
        <v>16</v>
      </c>
      <c r="AE2">
        <f>COUNTIFS(bloque1[JDC10M],1,$A$21:$A$99,1)</f>
        <v>14</v>
      </c>
      <c r="AF2">
        <f>COUNTIFS(bloque1[SCA11M],1,$A$21:$A$99,1)</f>
        <v>16</v>
      </c>
      <c r="AG2">
        <f>COUNTIFS(bloque1[ARS9F],1,$A$21:$A$99,1)</f>
        <v>16</v>
      </c>
    </row>
    <row r="3" spans="1:33" x14ac:dyDescent="0.55000000000000004">
      <c r="A3" t="s">
        <v>258</v>
      </c>
      <c r="B3">
        <f>COUNTIFS(bloque1[IEM5M],2,$A$21:$A$99,2)</f>
        <v>5</v>
      </c>
      <c r="C3">
        <f>COUNTIFS(bloque1[SAL7M],2,$A$21:$A$99,2)</f>
        <v>7</v>
      </c>
      <c r="D3">
        <f>COUNTIFS(bloque1[ACR7F],2,$A$21:$A$99,2)</f>
        <v>8</v>
      </c>
      <c r="E3">
        <f>COUNTIFS(bloque1[KCE7F],2,$A$21:$A$99,2)</f>
        <v>5</v>
      </c>
      <c r="F3">
        <f>COUNTIFS(bloque1[NCM7F],2,$A$21:$A$99,2)</f>
        <v>7</v>
      </c>
      <c r="G3">
        <f>COUNTIFS(bloque1[IBC8F],2,$A$21:$A$99,2)</f>
        <v>9</v>
      </c>
      <c r="H3">
        <f>COUNTIFS(bloque1[GCJ10M],2,$A$21:$A$99,2)</f>
        <v>9</v>
      </c>
      <c r="I3">
        <f>COUNTIFS(bloque1[DCR9F],2,$A$21:$A$99,2)</f>
        <v>9</v>
      </c>
      <c r="J3">
        <f>COUNTIFS(bloque1[QGE10M],2,$A$21:$A$99,2)</f>
        <v>9</v>
      </c>
      <c r="K3">
        <f>COUNTIFS(bloque1[SGN9F],2,$A$21:$A$99,2)</f>
        <v>8</v>
      </c>
      <c r="L3">
        <f>COUNTIFS(bloque1[MAL10F],2,$A$21:$A$99,2)</f>
        <v>6</v>
      </c>
      <c r="M3">
        <f>COUNTIFS(bloque1[RGG6M],2,$A$21:$A$99,2)</f>
        <v>9</v>
      </c>
      <c r="N3">
        <f>COUNTIFS(bloque1[YAC6F],2,$A$21:$A$99,2)</f>
        <v>1</v>
      </c>
      <c r="O3">
        <f>COUNTIFS(bloque1[GRA6M],2,$A$21:$A$99,2)</f>
        <v>8</v>
      </c>
      <c r="P3">
        <f>COUNTIFS(bloque1[DMV7M],2,$A$21:$A$99,2)</f>
        <v>9</v>
      </c>
      <c r="Q3">
        <f>COUNTIFS(bloque1[VMB8F],2,$A$21:$A$99,2)</f>
        <v>9</v>
      </c>
      <c r="R3">
        <f>COUNTIFS(bloque1[CCV7M],2,$A$21:$A$99,2)</f>
        <v>9</v>
      </c>
      <c r="S3">
        <f>COUNTIFS(bloque1[RSM10M],2,$A$21:$A$99,2)</f>
        <v>9</v>
      </c>
      <c r="T3">
        <f>COUNTIFS(bloque1[EOL9M],2,$A$21:$A$99,2)</f>
        <v>9</v>
      </c>
      <c r="U3">
        <f>COUNTIFS(bloque1[ADI9F],2,$A$21:$A$99,2)</f>
        <v>8</v>
      </c>
      <c r="V3">
        <f>COUNTIFS(bloque1[MHO10F],2,$A$21:$A$99,2)</f>
        <v>9</v>
      </c>
      <c r="W3">
        <f>COUNTIFS(bloque1[VLL7M],2,$A$21:$A$99,2)</f>
        <v>9</v>
      </c>
      <c r="X3">
        <f>COUNTIFS(bloque1[ISP6M],2,$A$21:$A$99,2)</f>
        <v>8</v>
      </c>
      <c r="Y3">
        <f>COUNTIFS(bloque1[MBG6M],2,$A$21:$A$99,2)</f>
        <v>9</v>
      </c>
      <c r="Z3">
        <f>COUNTIFS(bloque1[VNB7F],2,$A$21:$A$99,2)</f>
        <v>8</v>
      </c>
      <c r="AA3">
        <f>COUNTIFS(bloque1[KEF5F],2,$A$21:$A$99,2)</f>
        <v>9</v>
      </c>
      <c r="AB3">
        <f>COUNTIFS(bloque1[VVG8F],2,$A$21:$A$99,2)</f>
        <v>9</v>
      </c>
      <c r="AC3">
        <f>COUNTIFS(bloque1[GLB7M],2,$A$21:$A$99,2)</f>
        <v>9</v>
      </c>
      <c r="AD3">
        <f>COUNTIFS(bloque1[OCG9M],2,$A$21:$A$99,2)</f>
        <v>8</v>
      </c>
      <c r="AE3">
        <f>COUNTIFS(bloque1[JDC10M],2,$A$21:$A$99,2)</f>
        <v>7</v>
      </c>
      <c r="AF3">
        <f>COUNTIFS(bloque1[SCA11M],2,$A$21:$A$99,2)</f>
        <v>9</v>
      </c>
      <c r="AG3">
        <f>COUNTIFS(bloque1[ARS9F],2,$A$21:$A$99,2)</f>
        <v>9</v>
      </c>
    </row>
    <row r="4" spans="1:33" x14ac:dyDescent="0.55000000000000004">
      <c r="A4" t="s">
        <v>259</v>
      </c>
      <c r="B4">
        <f>COUNTIFS(bloque1[IEM5M],3,$A$21:$A$99,3)</f>
        <v>2</v>
      </c>
      <c r="C4">
        <f>COUNTIFS(bloque1[SAL7M],3,$A$21:$A$99,3)</f>
        <v>7</v>
      </c>
      <c r="D4">
        <f>COUNTIFS(bloque1[ACR7F],3,$A$21:$A$99,3)</f>
        <v>5</v>
      </c>
      <c r="E4">
        <f>COUNTIFS(bloque1[KCE7F],3,$A$21:$A$99,3)</f>
        <v>7</v>
      </c>
      <c r="F4">
        <f>COUNTIFS(bloque1[NCM7F],3,$A$21:$A$99,3)</f>
        <v>6</v>
      </c>
      <c r="G4">
        <f>COUNTIFS(bloque1[IBC8F],3,$A$21:$A$99,3)</f>
        <v>6</v>
      </c>
      <c r="H4">
        <f>COUNTIFS(bloque1[GCJ10M],3,$A$21:$A$99,3)</f>
        <v>9</v>
      </c>
      <c r="I4">
        <f>COUNTIFS(bloque1[DCR9F],3,$A$21:$A$99,3)</f>
        <v>6</v>
      </c>
      <c r="J4">
        <f>COUNTIFS(bloque1[QGE10M],3,$A$21:$A$99,3)</f>
        <v>5</v>
      </c>
      <c r="K4">
        <f>COUNTIFS(bloque1[SGN9F],3,$A$21:$A$99,3)</f>
        <v>6</v>
      </c>
      <c r="L4">
        <f>COUNTIFS(bloque1[MAL10F],3,$A$21:$A$99,3)</f>
        <v>6</v>
      </c>
      <c r="M4">
        <f>COUNTIFS(bloque1[RGG6M],3,$A$21:$A$99,3)</f>
        <v>6</v>
      </c>
      <c r="N4">
        <f>COUNTIFS(bloque1[YAC6F],3,$A$21:$A$99,3)</f>
        <v>4</v>
      </c>
      <c r="O4">
        <f>COUNTIFS(bloque1[GRA6M],3,$A$21:$A$99,3)</f>
        <v>3</v>
      </c>
      <c r="P4">
        <f>COUNTIFS(bloque1[DMV7M],3,$A$21:$A$99,3)</f>
        <v>8</v>
      </c>
      <c r="Q4">
        <f>COUNTIFS(bloque1[VMB8F],3,$A$21:$A$99,3)</f>
        <v>9</v>
      </c>
      <c r="R4">
        <f>COUNTIFS(bloque1[CCV7M],3,$A$21:$A$99,3)</f>
        <v>4</v>
      </c>
      <c r="S4">
        <f>COUNTIFS(bloque1[RSM10M],3,$A$21:$A$99,3)</f>
        <v>5</v>
      </c>
      <c r="T4">
        <f>COUNTIFS(bloque1[EOL9M],3,$A$21:$A$99,3)</f>
        <v>5</v>
      </c>
      <c r="U4">
        <f>COUNTIFS(bloque1[ADI9F],3,$A$21:$A$99,3)</f>
        <v>7</v>
      </c>
      <c r="V4">
        <f>COUNTIFS(bloque1[MHO10F],3,$A$21:$A$99,3)</f>
        <v>7</v>
      </c>
      <c r="W4">
        <f>COUNTIFS(bloque1[VLL7M],3,$A$21:$A$99,3)</f>
        <v>7</v>
      </c>
      <c r="X4">
        <f>COUNTIFS(bloque1[ISP6M],3,$A$21:$A$99,3)</f>
        <v>5</v>
      </c>
      <c r="Y4">
        <f>COUNTIFS(bloque1[MBG6M],3,$A$21:$A$99,3)</f>
        <v>5</v>
      </c>
      <c r="Z4">
        <f>COUNTIFS(bloque1[VNB7F],3,$A$21:$A$99,3)</f>
        <v>8</v>
      </c>
      <c r="AA4">
        <f>COUNTIFS(bloque1[KEF5F],3,$A$21:$A$99,3)</f>
        <v>4</v>
      </c>
      <c r="AB4">
        <f>COUNTIFS(bloque1[VVG8F],3,$A$21:$A$99,3)</f>
        <v>7</v>
      </c>
      <c r="AC4">
        <f>COUNTIFS(bloque1[GLB7M],3,$A$21:$A$99,3)</f>
        <v>8</v>
      </c>
      <c r="AD4">
        <f>COUNTIFS(bloque1[OCG9M],3,$A$21:$A$99,3)</f>
        <v>4</v>
      </c>
      <c r="AE4">
        <f>COUNTIFS(bloque1[JDC10M],3,$A$21:$A$99,3)</f>
        <v>5</v>
      </c>
      <c r="AF4">
        <f>COUNTIFS(bloque1[SCA11M],3,$A$21:$A$99,3)</f>
        <v>6</v>
      </c>
      <c r="AG4">
        <f>COUNTIFS(bloque1[ARS9F],3,$A$21:$A$99,3)</f>
        <v>7</v>
      </c>
    </row>
    <row r="5" spans="1:33" x14ac:dyDescent="0.55000000000000004">
      <c r="A5" t="s">
        <v>260</v>
      </c>
      <c r="B5">
        <f>COUNTIFS(bloque1[IEM5M],4,$A$21:$A$99,4)</f>
        <v>10</v>
      </c>
      <c r="C5">
        <f>COUNTIFS(bloque1[SAL7M],4,$A$21:$A$99,4)</f>
        <v>9</v>
      </c>
      <c r="D5">
        <f>COUNTIFS(bloque1[ACR7F],4,$A$21:$A$99,4)</f>
        <v>13</v>
      </c>
      <c r="E5">
        <f>COUNTIFS(bloque1[KCE7F],4,$A$21:$A$99,4)</f>
        <v>12</v>
      </c>
      <c r="F5">
        <f>COUNTIFS(bloque1[NCM7F],4,$A$21:$A$99,4)</f>
        <v>15</v>
      </c>
      <c r="G5">
        <f>COUNTIFS(bloque1[IBC8F],4,$A$21:$A$99,4)</f>
        <v>14</v>
      </c>
      <c r="H5">
        <f>COUNTIFS(bloque1[GCJ10M],4,$A$21:$A$99,4)</f>
        <v>14</v>
      </c>
      <c r="I5">
        <f>COUNTIFS(bloque1[DCR9F],4,$A$21:$A$99,4)</f>
        <v>13</v>
      </c>
      <c r="J5">
        <f>COUNTIFS(bloque1[QGE10M],4,$A$21:$A$99,4)</f>
        <v>16</v>
      </c>
      <c r="K5">
        <f>COUNTIFS(bloque1[SGN9F],4,$A$21:$A$99,4)</f>
        <v>6</v>
      </c>
      <c r="L5">
        <f>COUNTIFS(bloque1[MAL10F],4,$A$21:$A$99,4)</f>
        <v>14</v>
      </c>
      <c r="M5">
        <f>COUNTIFS(bloque1[RGG6M],4,$A$21:$A$99,4)</f>
        <v>16</v>
      </c>
      <c r="N5">
        <f>COUNTIFS(bloque1[YAC6F],4,$A$21:$A$99,4)</f>
        <v>5</v>
      </c>
      <c r="O5">
        <f>COUNTIFS(bloque1[GRA6M],4,$A$21:$A$99,4)</f>
        <v>10</v>
      </c>
      <c r="P5">
        <f>COUNTIFS(bloque1[DMV7M],4,$A$21:$A$99,4)</f>
        <v>15</v>
      </c>
      <c r="Q5">
        <f>COUNTIFS(bloque1[VMB8F],4,$A$21:$A$99,4)</f>
        <v>18</v>
      </c>
      <c r="R5">
        <f>COUNTIFS(bloque1[CCV7M],4,$A$21:$A$99,4)</f>
        <v>16</v>
      </c>
      <c r="S5">
        <f>COUNTIFS(bloque1[RSM10M],4,$A$21:$A$99,4)</f>
        <v>15</v>
      </c>
      <c r="T5">
        <f>COUNTIFS(bloque1[EOL9M],4,$A$21:$A$99,4)</f>
        <v>13</v>
      </c>
      <c r="U5">
        <f>COUNTIFS(bloque1[ADI9F],4,$A$21:$A$99,4)</f>
        <v>13</v>
      </c>
      <c r="V5">
        <f>COUNTIFS(bloque1[MHO10F],4,$A$21:$A$99,4)</f>
        <v>16</v>
      </c>
      <c r="W5">
        <f>COUNTIFS(bloque1[VLL7M],4,$A$21:$A$99,4)</f>
        <v>14</v>
      </c>
      <c r="X5">
        <f>COUNTIFS(bloque1[ISP6M],4,$A$21:$A$99,4)</f>
        <v>14</v>
      </c>
      <c r="Y5">
        <f>COUNTIFS(bloque1[MBG6M],4,$A$21:$A$99,4)</f>
        <v>13</v>
      </c>
      <c r="Z5">
        <f>COUNTIFS(bloque1[VNB7F],4,$A$21:$A$99,4)</f>
        <v>14</v>
      </c>
      <c r="AA5">
        <f>COUNTIFS(bloque1[KEF5F],4,$A$21:$A$99,4)</f>
        <v>14</v>
      </c>
      <c r="AB5">
        <f>COUNTIFS(bloque1[VVG8F],4,$A$21:$A$99,4)</f>
        <v>15</v>
      </c>
      <c r="AC5">
        <f>COUNTIFS(bloque1[GLB7M],4,$A$21:$A$99,4)</f>
        <v>16</v>
      </c>
      <c r="AD5">
        <f>COUNTIFS(bloque1[OCG9M],4,$A$21:$A$99,4)</f>
        <v>14</v>
      </c>
      <c r="AE5">
        <f>COUNTIFS(bloque1[JDC10M],4,$A$21:$A$99,4)</f>
        <v>14</v>
      </c>
      <c r="AF5">
        <f>COUNTIFS(bloque1[SCA11M],4,$A$21:$A$99,4)</f>
        <v>13</v>
      </c>
      <c r="AG5">
        <f>COUNTIFS(bloque1[ARS9F],4,$A$21:$A$99,4)</f>
        <v>14</v>
      </c>
    </row>
    <row r="6" spans="1:33" x14ac:dyDescent="0.55000000000000004">
      <c r="A6" t="s">
        <v>261</v>
      </c>
      <c r="B6">
        <f>COUNTIFS(bloque1[IEM5M],5,$A$21:$A$99,5)</f>
        <v>0</v>
      </c>
      <c r="C6">
        <f>COUNTIFS(bloque1[SAL7M],5,$A$21:$A$99,5)</f>
        <v>8</v>
      </c>
      <c r="D6">
        <f>COUNTIFS(bloque1[ACR7F],5,$A$21:$A$99,5)</f>
        <v>2</v>
      </c>
      <c r="E6">
        <f>COUNTIFS(bloque1[KCE7F],5,$A$21:$A$99,5)</f>
        <v>2</v>
      </c>
      <c r="F6">
        <f>COUNTIFS(bloque1[NCM7F],5,$A$21:$A$99,5)</f>
        <v>3</v>
      </c>
      <c r="G6">
        <f>COUNTIFS(bloque1[IBC8F],5,$A$21:$A$99,5)</f>
        <v>3</v>
      </c>
      <c r="H6">
        <f>COUNTIFS(bloque1[GCJ10M],5,$A$21:$A$99,5)</f>
        <v>1</v>
      </c>
      <c r="I6">
        <f>COUNTIFS(bloque1[DCR9F],5,$A$21:$A$99,5)</f>
        <v>3</v>
      </c>
      <c r="J6">
        <f>COUNTIFS(bloque1[QGE10M],5,$A$21:$A$99,5)</f>
        <v>2</v>
      </c>
      <c r="K6">
        <f>COUNTIFS(bloque1[SGN9F],5,$A$21:$A$99,5)</f>
        <v>1</v>
      </c>
      <c r="L6">
        <f>COUNTIFS(bloque1[MAL10F],5,$A$21:$A$99,5)</f>
        <v>1</v>
      </c>
      <c r="M6">
        <f>COUNTIFS(bloque1[RGG6M],5,$A$21:$A$99,5)</f>
        <v>5</v>
      </c>
      <c r="N6">
        <f>COUNTIFS(bloque1[YAC6F],5,$A$21:$A$99,5)</f>
        <v>0</v>
      </c>
      <c r="O6">
        <f>COUNTIFS(bloque1[GRA6M],5,$A$21:$A$99,5)</f>
        <v>3</v>
      </c>
      <c r="P6">
        <f>COUNTIFS(bloque1[DMV7M],5,$A$21:$A$99,5)</f>
        <v>4</v>
      </c>
      <c r="Q6">
        <f>COUNTIFS(bloque1[VMB8F],5,$A$21:$A$99,5)</f>
        <v>5</v>
      </c>
      <c r="R6">
        <f>COUNTIFS(bloque1[CCV7M],5,$A$21:$A$99,5)</f>
        <v>0</v>
      </c>
      <c r="S6">
        <f>COUNTIFS(bloque1[RSM10M],5,$A$21:$A$99,5)</f>
        <v>4</v>
      </c>
      <c r="T6">
        <f>COUNTIFS(bloque1[EOL9M],5,$A$21:$A$99,5)</f>
        <v>4</v>
      </c>
      <c r="U6">
        <f>COUNTIFS(bloque1[ADI9F],5,$A$21:$A$99,5)</f>
        <v>4</v>
      </c>
      <c r="V6">
        <f>COUNTIFS(bloque1[MHO10F],5,$A$21:$A$99,5)</f>
        <v>7</v>
      </c>
      <c r="W6">
        <f>COUNTIFS(bloque1[VLL7M],5,$A$21:$A$99,5)</f>
        <v>7</v>
      </c>
      <c r="X6">
        <f>COUNTIFS(bloque1[ISP6M],5,$A$21:$A$99,5)</f>
        <v>8</v>
      </c>
      <c r="Y6">
        <f>COUNTIFS(bloque1[MBG6M],5,$A$21:$A$99,5)</f>
        <v>2</v>
      </c>
      <c r="Z6">
        <f>COUNTIFS(bloque1[VNB7F],5,$A$21:$A$99,5)</f>
        <v>5</v>
      </c>
      <c r="AA6">
        <f>COUNTIFS(bloque1[KEF5F],5,$A$21:$A$99,5)</f>
        <v>3</v>
      </c>
      <c r="AB6">
        <f>COUNTIFS(bloque1[VVG8F],5,$A$21:$A$99,5)</f>
        <v>6</v>
      </c>
      <c r="AC6">
        <f>COUNTIFS(bloque1[GLB7M],5,$A$21:$A$99,5)</f>
        <v>5</v>
      </c>
      <c r="AD6">
        <f>COUNTIFS(bloque1[OCG9M],5,$A$21:$A$99,5)</f>
        <v>1</v>
      </c>
      <c r="AE6">
        <f>COUNTIFS(bloque1[JDC10M],5,$A$21:$A$99,5)</f>
        <v>1</v>
      </c>
      <c r="AF6">
        <f>COUNTIFS(bloque1[SCA11M],5,$A$21:$A$99,5)</f>
        <v>0</v>
      </c>
      <c r="AG6">
        <f>COUNTIFS(bloque1[ARS9F],5,$A$21:$A$99,5)</f>
        <v>7</v>
      </c>
    </row>
    <row r="7" spans="1:33" x14ac:dyDescent="0.55000000000000004">
      <c r="A7" t="s">
        <v>262</v>
      </c>
      <c r="B7">
        <f>COUNTIFS(bloque1[IEM5M],6,$A$21:$A$99,6)</f>
        <v>4</v>
      </c>
      <c r="C7">
        <f>COUNTIFS(bloque1[SAL7M],6,$A$21:$A$99,6)</f>
        <v>7</v>
      </c>
      <c r="D7">
        <f>COUNTIFS(bloque1[ACR7F],6,$A$21:$A$99,6)</f>
        <v>6</v>
      </c>
      <c r="E7">
        <f>COUNTIFS(bloque1[KCE7F],6,$A$21:$A$99,6)</f>
        <v>3</v>
      </c>
      <c r="F7">
        <f>COUNTIFS(bloque1[NCM7F],6,$A$21:$A$99,6)</f>
        <v>8</v>
      </c>
      <c r="G7">
        <f>COUNTIFS(bloque1[IBC8F],6,$A$21:$A$99,6)</f>
        <v>7</v>
      </c>
      <c r="H7">
        <f>COUNTIFS(bloque1[GCJ10M],6,$A$21:$A$99,6)</f>
        <v>8</v>
      </c>
      <c r="I7">
        <f>COUNTIFS(bloque1[DCR9F],6,$A$21:$A$99,6)</f>
        <v>8</v>
      </c>
      <c r="J7">
        <f>COUNTIFS(bloque1[QGE10M],6,$A$21:$A$99,6)</f>
        <v>8</v>
      </c>
      <c r="K7">
        <f>COUNTIFS(bloque1[SGN9F],6,$A$21:$A$99,6)</f>
        <v>9</v>
      </c>
      <c r="L7">
        <f>COUNTIFS(bloque1[MAL10F],6,$A$21:$A$99,6)</f>
        <v>9</v>
      </c>
      <c r="M7">
        <f>COUNTIFS(bloque1[RGG6M],6,$A$21:$A$99,6)</f>
        <v>4</v>
      </c>
      <c r="N7">
        <f>COUNTIFS(bloque1[YAC6F],6,$A$21:$A$99,6)</f>
        <v>2</v>
      </c>
      <c r="O7">
        <f>COUNTIFS(bloque1[GRA6M],6,$A$21:$A$99,6)</f>
        <v>5</v>
      </c>
      <c r="P7">
        <f>COUNTIFS(bloque1[DMV7M],6,$A$21:$A$99,6)</f>
        <v>4</v>
      </c>
      <c r="Q7">
        <f>COUNTIFS(bloque1[VMB8F],6,$A$21:$A$99,6)</f>
        <v>8</v>
      </c>
      <c r="R7">
        <f>COUNTIFS(bloque1[CCV7M],6,$A$21:$A$99,6)</f>
        <v>5</v>
      </c>
      <c r="S7">
        <f>COUNTIFS(bloque1[RSM10M],6,$A$21:$A$99,6)</f>
        <v>7</v>
      </c>
      <c r="T7">
        <f>COUNTIFS(bloque1[EOL9M],6,$A$21:$A$99,6)</f>
        <v>8</v>
      </c>
      <c r="U7">
        <f>COUNTIFS(bloque1[ADI9F],6,$A$21:$A$99,6)</f>
        <v>8</v>
      </c>
      <c r="V7">
        <f>COUNTIFS(bloque1[MHO10F],6,$A$21:$A$99,6)</f>
        <v>5</v>
      </c>
      <c r="W7">
        <f>COUNTIFS(bloque1[VLL7M],6,$A$21:$A$99,6)</f>
        <v>7</v>
      </c>
      <c r="X7">
        <f>COUNTIFS(bloque1[ISP6M],6,$A$21:$A$99,6)</f>
        <v>8</v>
      </c>
      <c r="Y7">
        <f>COUNTIFS(bloque1[MBG6M],6,$A$21:$A$99,6)</f>
        <v>5</v>
      </c>
      <c r="Z7">
        <f>COUNTIFS(bloque1[VNB7F],6,$A$21:$A$99,6)</f>
        <v>5</v>
      </c>
      <c r="AA7">
        <f>COUNTIFS(bloque1[KEF5F],6,$A$21:$A$99,6)</f>
        <v>5</v>
      </c>
      <c r="AB7">
        <f>COUNTIFS(bloque1[VVG8F],6,$A$21:$A$99,6)</f>
        <v>4</v>
      </c>
      <c r="AC7">
        <f>COUNTIFS(bloque1[GLB7M],6,$A$21:$A$99,6)</f>
        <v>6</v>
      </c>
      <c r="AD7">
        <f>COUNTIFS(bloque1[OCG9M],6,$A$21:$A$99,6)</f>
        <v>8</v>
      </c>
      <c r="AE7">
        <f>COUNTIFS(bloque1[JDC10M],6,$A$21:$A$99,6)</f>
        <v>9</v>
      </c>
      <c r="AF7">
        <f>COUNTIFS(bloque1[SCA11M],6,$A$21:$A$99,6)</f>
        <v>9</v>
      </c>
      <c r="AG7">
        <f>COUNTIFS(bloque1[ARS9F],6,$A$21:$A$99,6)</f>
        <v>8</v>
      </c>
    </row>
    <row r="8" spans="1:33" x14ac:dyDescent="0.55000000000000004">
      <c r="A8" t="s">
        <v>263</v>
      </c>
      <c r="B8">
        <f>COUNTIFS(bloque1[IEM5M],7,$A$21:$A$99,7)</f>
        <v>4</v>
      </c>
      <c r="C8">
        <f>COUNTIFS(bloque1[SAL7M],7,$A$21:$A$99,7)</f>
        <v>4</v>
      </c>
      <c r="D8">
        <f>COUNTIFS(bloque1[ACR7F],7,$A$21:$A$99,7)</f>
        <v>0</v>
      </c>
      <c r="E8">
        <f>COUNTIFS(bloque1[KCE7F],7,$A$21:$A$99,7)</f>
        <v>5</v>
      </c>
      <c r="F8">
        <f>COUNTIFS(bloque1[NCM7F],7,$A$21:$A$99,7)</f>
        <v>7</v>
      </c>
      <c r="G8">
        <f>COUNTIFS(bloque1[IBC8F],7,$A$21:$A$99,7)</f>
        <v>4</v>
      </c>
      <c r="H8">
        <f>COUNTIFS(bloque1[GCJ10M],7,$A$21:$A$99,7)</f>
        <v>7</v>
      </c>
      <c r="I8">
        <f>COUNTIFS(bloque1[DCR9F],7,$A$21:$A$99,7)</f>
        <v>5</v>
      </c>
      <c r="J8">
        <f>COUNTIFS(bloque1[QGE10M],7,$A$21:$A$99,7)</f>
        <v>7</v>
      </c>
      <c r="K8">
        <f>COUNTIFS(bloque1[SGN9F],7,$A$21:$A$99,7)</f>
        <v>7</v>
      </c>
      <c r="L8">
        <f>COUNTIFS(bloque1[MAL10F],7,$A$21:$A$99,7)</f>
        <v>7</v>
      </c>
      <c r="M8">
        <f>COUNTIFS(bloque1[RGG6M],7,$A$21:$A$99,7)</f>
        <v>2</v>
      </c>
      <c r="N8">
        <f>COUNTIFS(bloque1[YAC6F],7,$A$21:$A$99,7)</f>
        <v>2</v>
      </c>
      <c r="O8">
        <f>COUNTIFS(bloque1[GRA6M],7,$A$21:$A$99,7)</f>
        <v>1</v>
      </c>
      <c r="P8">
        <f>COUNTIFS(bloque1[DMV7M],7,$A$21:$A$99,7)</f>
        <v>3</v>
      </c>
      <c r="Q8">
        <f>COUNTIFS(bloque1[VMB8F],7,$A$21:$A$99,7)</f>
        <v>5</v>
      </c>
      <c r="R8">
        <f>COUNTIFS(bloque1[CCV7M],7,$A$21:$A$99,7)</f>
        <v>9</v>
      </c>
      <c r="S8">
        <f>COUNTIFS(bloque1[RSM10M],7,$A$21:$A$99,7)</f>
        <v>9</v>
      </c>
      <c r="T8">
        <f>COUNTIFS(bloque1[EOL9M],7,$A$21:$A$99,7)</f>
        <v>8</v>
      </c>
      <c r="U8">
        <f>COUNTIFS(bloque1[ADI9F],7,$A$21:$A$99,7)</f>
        <v>6</v>
      </c>
      <c r="V8">
        <f>COUNTIFS(bloque1[MHO10F],7,$A$21:$A$99,7)</f>
        <v>7</v>
      </c>
      <c r="W8">
        <f>COUNTIFS(bloque1[VLL7M],7,$A$21:$A$99,7)</f>
        <v>9</v>
      </c>
      <c r="X8">
        <f>COUNTIFS(bloque1[ISP6M],7,$A$21:$A$99,7)</f>
        <v>8</v>
      </c>
      <c r="Y8">
        <f>COUNTIFS(bloque1[MBG6M],7,$A$21:$A$99,7)</f>
        <v>7</v>
      </c>
      <c r="Z8">
        <f>COUNTIFS(bloque1[VNB7F],7,$A$21:$A$99,7)</f>
        <v>6</v>
      </c>
      <c r="AA8">
        <f>COUNTIFS(bloque1[KEF5F],7,$A$21:$A$99,7)</f>
        <v>8</v>
      </c>
      <c r="AB8">
        <f>COUNTIFS(bloque1[VVG8F],7,$A$21:$A$99,7)</f>
        <v>8</v>
      </c>
      <c r="AC8">
        <f>COUNTIFS(bloque1[GLB7M],7,$A$21:$A$99,7)</f>
        <v>4</v>
      </c>
      <c r="AD8">
        <f>COUNTIFS(bloque1[OCG9M],7,$A$21:$A$99,7)</f>
        <v>8</v>
      </c>
      <c r="AE8">
        <f>COUNTIFS(bloque1[JDC10M],7,$A$21:$A$99,7)</f>
        <v>5</v>
      </c>
      <c r="AF8">
        <f>COUNTIFS(bloque1[SCA11M],7,$A$21:$A$99,7)</f>
        <v>6</v>
      </c>
      <c r="AG8">
        <f>COUNTIFS(bloque1[ARS9F],7,$A$21:$A$99,7)</f>
        <v>7</v>
      </c>
    </row>
    <row r="9" spans="1:33" x14ac:dyDescent="0.55000000000000004">
      <c r="A9" t="s">
        <v>266</v>
      </c>
      <c r="B9">
        <f>SUM(B2:B8)</f>
        <v>36</v>
      </c>
      <c r="C9">
        <f t="shared" ref="C9:W9" si="0">SUM(C2:C8)</f>
        <v>51</v>
      </c>
      <c r="D9">
        <f t="shared" si="0"/>
        <v>47</v>
      </c>
      <c r="E9">
        <f t="shared" si="0"/>
        <v>41</v>
      </c>
      <c r="F9">
        <f t="shared" si="0"/>
        <v>60</v>
      </c>
      <c r="G9">
        <f t="shared" si="0"/>
        <v>56</v>
      </c>
      <c r="H9">
        <f t="shared" si="0"/>
        <v>61</v>
      </c>
      <c r="I9">
        <f t="shared" si="0"/>
        <v>59</v>
      </c>
      <c r="J9">
        <f t="shared" si="0"/>
        <v>56</v>
      </c>
      <c r="K9">
        <f t="shared" si="0"/>
        <v>52</v>
      </c>
      <c r="L9">
        <f t="shared" si="0"/>
        <v>57</v>
      </c>
      <c r="M9">
        <f t="shared" si="0"/>
        <v>50</v>
      </c>
      <c r="N9">
        <f t="shared" si="0"/>
        <v>15</v>
      </c>
      <c r="O9">
        <f t="shared" si="0"/>
        <v>31</v>
      </c>
      <c r="P9">
        <f t="shared" si="0"/>
        <v>59</v>
      </c>
      <c r="Q9">
        <f t="shared" si="0"/>
        <v>66</v>
      </c>
      <c r="R9">
        <f t="shared" si="0"/>
        <v>59</v>
      </c>
      <c r="S9">
        <f t="shared" si="0"/>
        <v>63</v>
      </c>
      <c r="T9">
        <f t="shared" si="0"/>
        <v>61</v>
      </c>
      <c r="U9">
        <f t="shared" si="0"/>
        <v>63</v>
      </c>
      <c r="V9">
        <f t="shared" si="0"/>
        <v>66</v>
      </c>
      <c r="W9">
        <f t="shared" si="0"/>
        <v>64</v>
      </c>
      <c r="X9">
        <f t="shared" ref="X9:AA9" si="1">SUM(X2:X8)</f>
        <v>62</v>
      </c>
      <c r="Y9">
        <f t="shared" si="1"/>
        <v>52</v>
      </c>
      <c r="Z9">
        <f t="shared" si="1"/>
        <v>59</v>
      </c>
      <c r="AA9">
        <f t="shared" si="1"/>
        <v>55</v>
      </c>
      <c r="AB9">
        <f t="shared" ref="AB9:AG9" si="2">SUM(AB2:AB8)</f>
        <v>60</v>
      </c>
      <c r="AC9">
        <f t="shared" si="2"/>
        <v>55</v>
      </c>
      <c r="AD9">
        <f t="shared" si="2"/>
        <v>59</v>
      </c>
      <c r="AE9">
        <f t="shared" si="2"/>
        <v>55</v>
      </c>
      <c r="AF9">
        <f t="shared" si="2"/>
        <v>59</v>
      </c>
      <c r="AG9">
        <f t="shared" si="2"/>
        <v>68</v>
      </c>
    </row>
    <row r="11" spans="1:33" x14ac:dyDescent="0.55000000000000004">
      <c r="A11" t="s">
        <v>268</v>
      </c>
      <c r="B11" t="s">
        <v>36</v>
      </c>
      <c r="C11" t="s">
        <v>40</v>
      </c>
      <c r="D11" t="s">
        <v>44</v>
      </c>
      <c r="E11" t="s">
        <v>48</v>
      </c>
      <c r="F11" t="s">
        <v>52</v>
      </c>
      <c r="G11" t="s">
        <v>56</v>
      </c>
      <c r="H11" t="s">
        <v>60</v>
      </c>
      <c r="I11" t="s">
        <v>64</v>
      </c>
      <c r="J11" t="s">
        <v>68</v>
      </c>
      <c r="K11" t="s">
        <v>72</v>
      </c>
      <c r="L11" t="s">
        <v>75</v>
      </c>
      <c r="M11" t="s">
        <v>78</v>
      </c>
      <c r="N11" t="s">
        <v>82</v>
      </c>
      <c r="O11" t="s">
        <v>85</v>
      </c>
      <c r="P11" t="s">
        <v>184</v>
      </c>
      <c r="Q11" t="s">
        <v>187</v>
      </c>
      <c r="R11" t="s">
        <v>192</v>
      </c>
      <c r="S11" t="s">
        <v>195</v>
      </c>
      <c r="T11" t="s">
        <v>199</v>
      </c>
      <c r="U11" t="s">
        <v>203</v>
      </c>
      <c r="V11" t="s">
        <v>206</v>
      </c>
      <c r="W11" t="s">
        <v>210</v>
      </c>
      <c r="X11" s="1" t="s">
        <v>274</v>
      </c>
      <c r="Y11" s="1" t="s">
        <v>276</v>
      </c>
      <c r="Z11" s="1" t="s">
        <v>279</v>
      </c>
      <c r="AA11" s="1" t="s">
        <v>282</v>
      </c>
      <c r="AB11" s="1" t="s">
        <v>352</v>
      </c>
      <c r="AC11" s="1" t="s">
        <v>357</v>
      </c>
      <c r="AD11" s="1" t="s">
        <v>360</v>
      </c>
      <c r="AE11" s="1" t="s">
        <v>364</v>
      </c>
      <c r="AF11" s="1" t="s">
        <v>368</v>
      </c>
      <c r="AG11" s="1" t="s">
        <v>371</v>
      </c>
    </row>
    <row r="12" spans="1:33" x14ac:dyDescent="0.55000000000000004">
      <c r="A12" t="s">
        <v>265</v>
      </c>
      <c r="B12" s="19">
        <f>(B2/$D$21)*100</f>
        <v>64.705882352941174</v>
      </c>
      <c r="C12" s="19">
        <f t="shared" ref="C12:W12" si="3">(C2/$D$21)*100</f>
        <v>52.941176470588239</v>
      </c>
      <c r="D12" s="19">
        <f t="shared" si="3"/>
        <v>76.470588235294116</v>
      </c>
      <c r="E12" s="19">
        <f t="shared" si="3"/>
        <v>41.17647058823529</v>
      </c>
      <c r="F12" s="19">
        <f t="shared" si="3"/>
        <v>82.35294117647058</v>
      </c>
      <c r="G12" s="19">
        <f t="shared" si="3"/>
        <v>76.470588235294116</v>
      </c>
      <c r="H12" s="19">
        <f t="shared" si="3"/>
        <v>76.470588235294116</v>
      </c>
      <c r="I12" s="19">
        <f t="shared" si="3"/>
        <v>88.235294117647058</v>
      </c>
      <c r="J12" s="19">
        <f t="shared" si="3"/>
        <v>52.941176470588239</v>
      </c>
      <c r="K12" s="19">
        <f t="shared" si="3"/>
        <v>88.235294117647058</v>
      </c>
      <c r="L12" s="19">
        <f t="shared" si="3"/>
        <v>82.35294117647058</v>
      </c>
      <c r="M12" s="19">
        <f t="shared" si="3"/>
        <v>47.058823529411761</v>
      </c>
      <c r="N12" s="19">
        <f t="shared" si="3"/>
        <v>5.8823529411764701</v>
      </c>
      <c r="O12" s="19">
        <f t="shared" si="3"/>
        <v>5.8823529411764701</v>
      </c>
      <c r="P12" s="19">
        <f t="shared" si="3"/>
        <v>94.117647058823522</v>
      </c>
      <c r="Q12" s="19">
        <f t="shared" si="3"/>
        <v>70.588235294117652</v>
      </c>
      <c r="R12" s="19">
        <f t="shared" si="3"/>
        <v>94.117647058823522</v>
      </c>
      <c r="S12" s="19">
        <f t="shared" si="3"/>
        <v>82.35294117647058</v>
      </c>
      <c r="T12" s="19">
        <f t="shared" si="3"/>
        <v>82.35294117647058</v>
      </c>
      <c r="U12" s="19">
        <f t="shared" si="3"/>
        <v>100</v>
      </c>
      <c r="V12" s="19">
        <f t="shared" si="3"/>
        <v>88.235294117647058</v>
      </c>
      <c r="W12" s="19">
        <f t="shared" si="3"/>
        <v>64.705882352941174</v>
      </c>
      <c r="X12" s="19">
        <f>(X2/$D$21)*100</f>
        <v>64.705882352941174</v>
      </c>
      <c r="Y12" s="19">
        <f t="shared" ref="Y12:AA12" si="4">(Y2/$D$21)*100</f>
        <v>64.705882352941174</v>
      </c>
      <c r="Z12" s="19">
        <f t="shared" si="4"/>
        <v>76.470588235294116</v>
      </c>
      <c r="AA12" s="19">
        <f t="shared" si="4"/>
        <v>70.588235294117652</v>
      </c>
      <c r="AB12" s="19">
        <f t="shared" ref="AB12:AG12" si="5">(AB2/$D$21)*100</f>
        <v>64.705882352941174</v>
      </c>
      <c r="AC12" s="19">
        <f t="shared" si="5"/>
        <v>41.17647058823529</v>
      </c>
      <c r="AD12" s="19">
        <f t="shared" si="5"/>
        <v>94.117647058823522</v>
      </c>
      <c r="AE12" s="19">
        <f t="shared" si="5"/>
        <v>82.35294117647058</v>
      </c>
      <c r="AF12" s="19">
        <f t="shared" si="5"/>
        <v>94.117647058823522</v>
      </c>
      <c r="AG12" s="19">
        <f t="shared" si="5"/>
        <v>94.117647058823522</v>
      </c>
    </row>
    <row r="13" spans="1:33" x14ac:dyDescent="0.55000000000000004">
      <c r="A13" t="s">
        <v>258</v>
      </c>
      <c r="B13" s="19">
        <f>(B3/$D$22)*100</f>
        <v>55.555555555555557</v>
      </c>
      <c r="C13" s="19">
        <f t="shared" ref="C13:W13" si="6">(C3/$D$22)*100</f>
        <v>77.777777777777786</v>
      </c>
      <c r="D13" s="19">
        <f t="shared" si="6"/>
        <v>88.888888888888886</v>
      </c>
      <c r="E13" s="19">
        <f t="shared" si="6"/>
        <v>55.555555555555557</v>
      </c>
      <c r="F13" s="19">
        <f t="shared" si="6"/>
        <v>77.777777777777786</v>
      </c>
      <c r="G13" s="19">
        <f t="shared" si="6"/>
        <v>100</v>
      </c>
      <c r="H13" s="19">
        <f t="shared" si="6"/>
        <v>100</v>
      </c>
      <c r="I13" s="19">
        <f t="shared" si="6"/>
        <v>100</v>
      </c>
      <c r="J13" s="19">
        <f t="shared" si="6"/>
        <v>100</v>
      </c>
      <c r="K13" s="19">
        <f t="shared" si="6"/>
        <v>88.888888888888886</v>
      </c>
      <c r="L13" s="19">
        <f t="shared" si="6"/>
        <v>66.666666666666657</v>
      </c>
      <c r="M13" s="19">
        <f t="shared" si="6"/>
        <v>100</v>
      </c>
      <c r="N13" s="19">
        <f t="shared" si="6"/>
        <v>11.111111111111111</v>
      </c>
      <c r="O13" s="19">
        <f t="shared" si="6"/>
        <v>88.888888888888886</v>
      </c>
      <c r="P13" s="19">
        <f t="shared" si="6"/>
        <v>100</v>
      </c>
      <c r="Q13" s="19">
        <f t="shared" si="6"/>
        <v>100</v>
      </c>
      <c r="R13" s="19">
        <f t="shared" si="6"/>
        <v>100</v>
      </c>
      <c r="S13" s="19">
        <f t="shared" si="6"/>
        <v>100</v>
      </c>
      <c r="T13" s="19">
        <f t="shared" si="6"/>
        <v>100</v>
      </c>
      <c r="U13" s="19">
        <f t="shared" si="6"/>
        <v>88.888888888888886</v>
      </c>
      <c r="V13" s="19">
        <f t="shared" si="6"/>
        <v>100</v>
      </c>
      <c r="W13" s="19">
        <f t="shared" si="6"/>
        <v>100</v>
      </c>
      <c r="X13" s="19">
        <f t="shared" ref="X13:AA13" si="7">(X3/$D$22)*100</f>
        <v>88.888888888888886</v>
      </c>
      <c r="Y13" s="19">
        <f t="shared" si="7"/>
        <v>100</v>
      </c>
      <c r="Z13" s="19">
        <f t="shared" si="7"/>
        <v>88.888888888888886</v>
      </c>
      <c r="AA13" s="19">
        <f t="shared" si="7"/>
        <v>100</v>
      </c>
      <c r="AB13" s="19">
        <f t="shared" ref="AB13:AG13" si="8">(AB3/$D$22)*100</f>
        <v>100</v>
      </c>
      <c r="AC13" s="19">
        <f t="shared" si="8"/>
        <v>100</v>
      </c>
      <c r="AD13" s="19">
        <f t="shared" si="8"/>
        <v>88.888888888888886</v>
      </c>
      <c r="AE13" s="19">
        <f t="shared" si="8"/>
        <v>77.777777777777786</v>
      </c>
      <c r="AF13" s="19">
        <f t="shared" si="8"/>
        <v>100</v>
      </c>
      <c r="AG13" s="19">
        <f t="shared" si="8"/>
        <v>100</v>
      </c>
    </row>
    <row r="14" spans="1:33" x14ac:dyDescent="0.55000000000000004">
      <c r="A14" t="s">
        <v>259</v>
      </c>
      <c r="B14" s="19">
        <f>(B4/$D$23)*100</f>
        <v>22.222222222222221</v>
      </c>
      <c r="C14" s="19">
        <f t="shared" ref="C14:W14" si="9">(C4/$D$23)*100</f>
        <v>77.777777777777786</v>
      </c>
      <c r="D14" s="19">
        <f t="shared" si="9"/>
        <v>55.555555555555557</v>
      </c>
      <c r="E14" s="19">
        <f t="shared" si="9"/>
        <v>77.777777777777786</v>
      </c>
      <c r="F14" s="19">
        <f t="shared" si="9"/>
        <v>66.666666666666657</v>
      </c>
      <c r="G14" s="19">
        <f t="shared" si="9"/>
        <v>66.666666666666657</v>
      </c>
      <c r="H14" s="19">
        <f t="shared" si="9"/>
        <v>100</v>
      </c>
      <c r="I14" s="19">
        <f t="shared" si="9"/>
        <v>66.666666666666657</v>
      </c>
      <c r="J14" s="19">
        <f t="shared" si="9"/>
        <v>55.555555555555557</v>
      </c>
      <c r="K14" s="19">
        <f t="shared" si="9"/>
        <v>66.666666666666657</v>
      </c>
      <c r="L14" s="19">
        <f t="shared" si="9"/>
        <v>66.666666666666657</v>
      </c>
      <c r="M14" s="19">
        <f t="shared" si="9"/>
        <v>66.666666666666657</v>
      </c>
      <c r="N14" s="19">
        <f t="shared" si="9"/>
        <v>44.444444444444443</v>
      </c>
      <c r="O14" s="19">
        <f t="shared" si="9"/>
        <v>33.333333333333329</v>
      </c>
      <c r="P14" s="19">
        <f t="shared" si="9"/>
        <v>88.888888888888886</v>
      </c>
      <c r="Q14" s="19">
        <f t="shared" si="9"/>
        <v>100</v>
      </c>
      <c r="R14" s="19">
        <f t="shared" si="9"/>
        <v>44.444444444444443</v>
      </c>
      <c r="S14" s="19">
        <f t="shared" si="9"/>
        <v>55.555555555555557</v>
      </c>
      <c r="T14" s="19">
        <f t="shared" si="9"/>
        <v>55.555555555555557</v>
      </c>
      <c r="U14" s="19">
        <f t="shared" si="9"/>
        <v>77.777777777777786</v>
      </c>
      <c r="V14" s="19">
        <f t="shared" si="9"/>
        <v>77.777777777777786</v>
      </c>
      <c r="W14" s="19">
        <f t="shared" si="9"/>
        <v>77.777777777777786</v>
      </c>
      <c r="X14" s="19">
        <f t="shared" ref="X14:AA14" si="10">(X4/$D$23)*100</f>
        <v>55.555555555555557</v>
      </c>
      <c r="Y14" s="19">
        <f t="shared" si="10"/>
        <v>55.555555555555557</v>
      </c>
      <c r="Z14" s="19">
        <f t="shared" si="10"/>
        <v>88.888888888888886</v>
      </c>
      <c r="AA14" s="19">
        <f t="shared" si="10"/>
        <v>44.444444444444443</v>
      </c>
      <c r="AB14" s="19">
        <f t="shared" ref="AB14:AG14" si="11">(AB4/$D$23)*100</f>
        <v>77.777777777777786</v>
      </c>
      <c r="AC14" s="19">
        <f t="shared" si="11"/>
        <v>88.888888888888886</v>
      </c>
      <c r="AD14" s="19">
        <f t="shared" si="11"/>
        <v>44.444444444444443</v>
      </c>
      <c r="AE14" s="19">
        <f t="shared" si="11"/>
        <v>55.555555555555557</v>
      </c>
      <c r="AF14" s="19">
        <f t="shared" si="11"/>
        <v>66.666666666666657</v>
      </c>
      <c r="AG14" s="19">
        <f t="shared" si="11"/>
        <v>77.777777777777786</v>
      </c>
    </row>
    <row r="15" spans="1:33" x14ac:dyDescent="0.55000000000000004">
      <c r="A15" t="s">
        <v>260</v>
      </c>
      <c r="B15" s="19">
        <f>(B5/$D$24)*100</f>
        <v>55.555555555555557</v>
      </c>
      <c r="C15" s="19">
        <f t="shared" ref="C15:W15" si="12">(C5/$D$24)*100</f>
        <v>50</v>
      </c>
      <c r="D15" s="19">
        <f t="shared" si="12"/>
        <v>72.222222222222214</v>
      </c>
      <c r="E15" s="19">
        <f t="shared" si="12"/>
        <v>66.666666666666657</v>
      </c>
      <c r="F15" s="19">
        <f t="shared" si="12"/>
        <v>83.333333333333343</v>
      </c>
      <c r="G15" s="19">
        <f t="shared" si="12"/>
        <v>77.777777777777786</v>
      </c>
      <c r="H15" s="19">
        <f t="shared" si="12"/>
        <v>77.777777777777786</v>
      </c>
      <c r="I15" s="19">
        <f t="shared" si="12"/>
        <v>72.222222222222214</v>
      </c>
      <c r="J15" s="19">
        <f t="shared" si="12"/>
        <v>88.888888888888886</v>
      </c>
      <c r="K15" s="19">
        <f t="shared" si="12"/>
        <v>33.333333333333329</v>
      </c>
      <c r="L15" s="19">
        <f t="shared" si="12"/>
        <v>77.777777777777786</v>
      </c>
      <c r="M15" s="19">
        <f t="shared" si="12"/>
        <v>88.888888888888886</v>
      </c>
      <c r="N15" s="19">
        <f t="shared" si="12"/>
        <v>27.777777777777779</v>
      </c>
      <c r="O15" s="19">
        <f t="shared" si="12"/>
        <v>55.555555555555557</v>
      </c>
      <c r="P15" s="19">
        <f t="shared" si="12"/>
        <v>83.333333333333343</v>
      </c>
      <c r="Q15" s="19">
        <f t="shared" si="12"/>
        <v>100</v>
      </c>
      <c r="R15" s="19">
        <f t="shared" si="12"/>
        <v>88.888888888888886</v>
      </c>
      <c r="S15" s="19">
        <f t="shared" si="12"/>
        <v>83.333333333333343</v>
      </c>
      <c r="T15" s="19">
        <f t="shared" si="12"/>
        <v>72.222222222222214</v>
      </c>
      <c r="U15" s="19">
        <f t="shared" si="12"/>
        <v>72.222222222222214</v>
      </c>
      <c r="V15" s="19">
        <f t="shared" si="12"/>
        <v>88.888888888888886</v>
      </c>
      <c r="W15" s="19">
        <f t="shared" si="12"/>
        <v>77.777777777777786</v>
      </c>
      <c r="X15" s="19">
        <f t="shared" ref="X15:AA15" si="13">(X5/$D$24)*100</f>
        <v>77.777777777777786</v>
      </c>
      <c r="Y15" s="19">
        <f t="shared" si="13"/>
        <v>72.222222222222214</v>
      </c>
      <c r="Z15" s="19">
        <f t="shared" si="13"/>
        <v>77.777777777777786</v>
      </c>
      <c r="AA15" s="19">
        <f t="shared" si="13"/>
        <v>77.777777777777786</v>
      </c>
      <c r="AB15" s="19">
        <f t="shared" ref="AB15:AG15" si="14">(AB5/$D$24)*100</f>
        <v>83.333333333333343</v>
      </c>
      <c r="AC15" s="19">
        <f t="shared" si="14"/>
        <v>88.888888888888886</v>
      </c>
      <c r="AD15" s="19">
        <f t="shared" si="14"/>
        <v>77.777777777777786</v>
      </c>
      <c r="AE15" s="19">
        <f t="shared" si="14"/>
        <v>77.777777777777786</v>
      </c>
      <c r="AF15" s="19">
        <f t="shared" si="14"/>
        <v>72.222222222222214</v>
      </c>
      <c r="AG15" s="19">
        <f t="shared" si="14"/>
        <v>77.777777777777786</v>
      </c>
    </row>
    <row r="16" spans="1:33" x14ac:dyDescent="0.55000000000000004">
      <c r="A16" t="s">
        <v>261</v>
      </c>
      <c r="B16" s="19">
        <f>(B6/$D$25)*100</f>
        <v>0</v>
      </c>
      <c r="C16" s="19">
        <f t="shared" ref="C16:W16" si="15">(C6/$D$25)*100</f>
        <v>100</v>
      </c>
      <c r="D16" s="19">
        <f t="shared" si="15"/>
        <v>25</v>
      </c>
      <c r="E16" s="19">
        <f t="shared" si="15"/>
        <v>25</v>
      </c>
      <c r="F16" s="19">
        <f t="shared" si="15"/>
        <v>37.5</v>
      </c>
      <c r="G16" s="19">
        <f t="shared" si="15"/>
        <v>37.5</v>
      </c>
      <c r="H16" s="19">
        <f t="shared" si="15"/>
        <v>12.5</v>
      </c>
      <c r="I16" s="19">
        <f t="shared" si="15"/>
        <v>37.5</v>
      </c>
      <c r="J16" s="19">
        <f t="shared" si="15"/>
        <v>25</v>
      </c>
      <c r="K16" s="19">
        <f t="shared" si="15"/>
        <v>12.5</v>
      </c>
      <c r="L16" s="19">
        <f t="shared" si="15"/>
        <v>12.5</v>
      </c>
      <c r="M16" s="19">
        <f t="shared" si="15"/>
        <v>62.5</v>
      </c>
      <c r="N16" s="19">
        <f t="shared" si="15"/>
        <v>0</v>
      </c>
      <c r="O16" s="19">
        <f t="shared" si="15"/>
        <v>37.5</v>
      </c>
      <c r="P16" s="19">
        <f t="shared" si="15"/>
        <v>50</v>
      </c>
      <c r="Q16" s="19">
        <f t="shared" si="15"/>
        <v>62.5</v>
      </c>
      <c r="R16" s="19">
        <f t="shared" si="15"/>
        <v>0</v>
      </c>
      <c r="S16" s="19">
        <f t="shared" si="15"/>
        <v>50</v>
      </c>
      <c r="T16" s="19">
        <f t="shared" si="15"/>
        <v>50</v>
      </c>
      <c r="U16" s="19">
        <f t="shared" si="15"/>
        <v>50</v>
      </c>
      <c r="V16" s="19">
        <f t="shared" si="15"/>
        <v>87.5</v>
      </c>
      <c r="W16" s="19">
        <f t="shared" si="15"/>
        <v>87.5</v>
      </c>
      <c r="X16" s="19">
        <f t="shared" ref="X16:AA16" si="16">(X6/$D$25)*100</f>
        <v>100</v>
      </c>
      <c r="Y16" s="19">
        <f t="shared" si="16"/>
        <v>25</v>
      </c>
      <c r="Z16" s="19">
        <f t="shared" si="16"/>
        <v>62.5</v>
      </c>
      <c r="AA16" s="19">
        <f t="shared" si="16"/>
        <v>37.5</v>
      </c>
      <c r="AB16" s="19">
        <f t="shared" ref="AB16:AG16" si="17">(AB6/$D$25)*100</f>
        <v>75</v>
      </c>
      <c r="AC16" s="19">
        <f t="shared" si="17"/>
        <v>62.5</v>
      </c>
      <c r="AD16" s="19">
        <f t="shared" si="17"/>
        <v>12.5</v>
      </c>
      <c r="AE16" s="19">
        <f t="shared" si="17"/>
        <v>12.5</v>
      </c>
      <c r="AF16" s="19">
        <f t="shared" si="17"/>
        <v>0</v>
      </c>
      <c r="AG16" s="19">
        <f t="shared" si="17"/>
        <v>87.5</v>
      </c>
    </row>
    <row r="17" spans="1:33" x14ac:dyDescent="0.55000000000000004">
      <c r="A17" t="s">
        <v>262</v>
      </c>
      <c r="B17" s="19">
        <f>(B7/$D$26*100)</f>
        <v>44.444444444444443</v>
      </c>
      <c r="C17" s="19">
        <f t="shared" ref="C17:W17" si="18">(C7/$D$26*100)</f>
        <v>77.777777777777786</v>
      </c>
      <c r="D17" s="19">
        <f t="shared" si="18"/>
        <v>66.666666666666657</v>
      </c>
      <c r="E17" s="19">
        <f t="shared" si="18"/>
        <v>33.333333333333329</v>
      </c>
      <c r="F17" s="19">
        <f t="shared" si="18"/>
        <v>88.888888888888886</v>
      </c>
      <c r="G17" s="19">
        <f t="shared" si="18"/>
        <v>77.777777777777786</v>
      </c>
      <c r="H17" s="19">
        <f t="shared" si="18"/>
        <v>88.888888888888886</v>
      </c>
      <c r="I17" s="19">
        <f t="shared" si="18"/>
        <v>88.888888888888886</v>
      </c>
      <c r="J17" s="19">
        <f t="shared" si="18"/>
        <v>88.888888888888886</v>
      </c>
      <c r="K17" s="19">
        <f t="shared" si="18"/>
        <v>100</v>
      </c>
      <c r="L17" s="19">
        <f t="shared" si="18"/>
        <v>100</v>
      </c>
      <c r="M17" s="19">
        <f t="shared" si="18"/>
        <v>44.444444444444443</v>
      </c>
      <c r="N17" s="19">
        <f t="shared" si="18"/>
        <v>22.222222222222221</v>
      </c>
      <c r="O17" s="19">
        <f t="shared" si="18"/>
        <v>55.555555555555557</v>
      </c>
      <c r="P17" s="19">
        <f t="shared" si="18"/>
        <v>44.444444444444443</v>
      </c>
      <c r="Q17" s="19">
        <f t="shared" si="18"/>
        <v>88.888888888888886</v>
      </c>
      <c r="R17" s="19">
        <f t="shared" si="18"/>
        <v>55.555555555555557</v>
      </c>
      <c r="S17" s="19">
        <f t="shared" si="18"/>
        <v>77.777777777777786</v>
      </c>
      <c r="T17" s="19">
        <f t="shared" si="18"/>
        <v>88.888888888888886</v>
      </c>
      <c r="U17" s="19">
        <f t="shared" si="18"/>
        <v>88.888888888888886</v>
      </c>
      <c r="V17" s="19">
        <f t="shared" si="18"/>
        <v>55.555555555555557</v>
      </c>
      <c r="W17" s="19">
        <f t="shared" si="18"/>
        <v>77.777777777777786</v>
      </c>
      <c r="X17" s="19">
        <f t="shared" ref="X17:AA17" si="19">(X7/$D$26*100)</f>
        <v>88.888888888888886</v>
      </c>
      <c r="Y17" s="19">
        <f t="shared" si="19"/>
        <v>55.555555555555557</v>
      </c>
      <c r="Z17" s="19">
        <f t="shared" si="19"/>
        <v>55.555555555555557</v>
      </c>
      <c r="AA17" s="19">
        <f t="shared" si="19"/>
        <v>55.555555555555557</v>
      </c>
      <c r="AB17" s="19">
        <f t="shared" ref="AB17:AG17" si="20">(AB7/$D$26*100)</f>
        <v>44.444444444444443</v>
      </c>
      <c r="AC17" s="19">
        <f t="shared" si="20"/>
        <v>66.666666666666657</v>
      </c>
      <c r="AD17" s="19">
        <f t="shared" si="20"/>
        <v>88.888888888888886</v>
      </c>
      <c r="AE17" s="19">
        <f t="shared" si="20"/>
        <v>100</v>
      </c>
      <c r="AF17" s="19">
        <f t="shared" si="20"/>
        <v>100</v>
      </c>
      <c r="AG17" s="19">
        <f t="shared" si="20"/>
        <v>88.888888888888886</v>
      </c>
    </row>
    <row r="18" spans="1:33" x14ac:dyDescent="0.55000000000000004">
      <c r="A18" t="s">
        <v>263</v>
      </c>
      <c r="B18" s="19">
        <f>(B8/$D$27)*100</f>
        <v>44.444444444444443</v>
      </c>
      <c r="C18" s="19">
        <f t="shared" ref="C18:W18" si="21">(C8/$D$27)*100</f>
        <v>44.444444444444443</v>
      </c>
      <c r="D18" s="19">
        <f t="shared" si="21"/>
        <v>0</v>
      </c>
      <c r="E18" s="19">
        <f t="shared" si="21"/>
        <v>55.555555555555557</v>
      </c>
      <c r="F18" s="19">
        <f t="shared" si="21"/>
        <v>77.777777777777786</v>
      </c>
      <c r="G18" s="19">
        <f t="shared" si="21"/>
        <v>44.444444444444443</v>
      </c>
      <c r="H18" s="19">
        <f t="shared" si="21"/>
        <v>77.777777777777786</v>
      </c>
      <c r="I18" s="19">
        <f t="shared" si="21"/>
        <v>55.555555555555557</v>
      </c>
      <c r="J18" s="19">
        <f t="shared" si="21"/>
        <v>77.777777777777786</v>
      </c>
      <c r="K18" s="19">
        <f t="shared" si="21"/>
        <v>77.777777777777786</v>
      </c>
      <c r="L18" s="19">
        <f t="shared" si="21"/>
        <v>77.777777777777786</v>
      </c>
      <c r="M18" s="19">
        <f t="shared" si="21"/>
        <v>22.222222222222221</v>
      </c>
      <c r="N18" s="19">
        <f t="shared" si="21"/>
        <v>22.222222222222221</v>
      </c>
      <c r="O18" s="19">
        <f t="shared" si="21"/>
        <v>11.111111111111111</v>
      </c>
      <c r="P18" s="19">
        <f t="shared" si="21"/>
        <v>33.333333333333329</v>
      </c>
      <c r="Q18" s="19">
        <f t="shared" si="21"/>
        <v>55.555555555555557</v>
      </c>
      <c r="R18" s="19">
        <f t="shared" si="21"/>
        <v>100</v>
      </c>
      <c r="S18" s="19">
        <f t="shared" si="21"/>
        <v>100</v>
      </c>
      <c r="T18" s="19">
        <f t="shared" si="21"/>
        <v>88.888888888888886</v>
      </c>
      <c r="U18" s="19">
        <f t="shared" si="21"/>
        <v>66.666666666666657</v>
      </c>
      <c r="V18" s="19">
        <f t="shared" si="21"/>
        <v>77.777777777777786</v>
      </c>
      <c r="W18" s="19">
        <f t="shared" si="21"/>
        <v>100</v>
      </c>
      <c r="X18" s="19">
        <f t="shared" ref="X18:AA18" si="22">(X8/$D$27)*100</f>
        <v>88.888888888888886</v>
      </c>
      <c r="Y18" s="19">
        <f t="shared" si="22"/>
        <v>77.777777777777786</v>
      </c>
      <c r="Z18" s="19">
        <f t="shared" si="22"/>
        <v>66.666666666666657</v>
      </c>
      <c r="AA18" s="19">
        <f t="shared" si="22"/>
        <v>88.888888888888886</v>
      </c>
      <c r="AB18" s="19">
        <f t="shared" ref="AB18:AG18" si="23">(AB8/$D$27)*100</f>
        <v>88.888888888888886</v>
      </c>
      <c r="AC18" s="19">
        <f t="shared" si="23"/>
        <v>44.444444444444443</v>
      </c>
      <c r="AD18" s="19">
        <f t="shared" si="23"/>
        <v>88.888888888888886</v>
      </c>
      <c r="AE18" s="19">
        <f t="shared" si="23"/>
        <v>55.555555555555557</v>
      </c>
      <c r="AF18" s="19">
        <f t="shared" si="23"/>
        <v>66.666666666666657</v>
      </c>
      <c r="AG18" s="19">
        <f t="shared" si="23"/>
        <v>77.777777777777786</v>
      </c>
    </row>
    <row r="20" spans="1:33" x14ac:dyDescent="0.55000000000000004">
      <c r="A20" t="s">
        <v>269</v>
      </c>
      <c r="C20" t="s">
        <v>264</v>
      </c>
    </row>
    <row r="21" spans="1:33" x14ac:dyDescent="0.55000000000000004">
      <c r="A21">
        <v>7</v>
      </c>
      <c r="C21" t="s">
        <v>265</v>
      </c>
      <c r="D21">
        <f>COUNTIF($A$21:$A$99,1)</f>
        <v>17</v>
      </c>
    </row>
    <row r="22" spans="1:33" x14ac:dyDescent="0.55000000000000004">
      <c r="A22">
        <v>7</v>
      </c>
      <c r="C22" t="s">
        <v>258</v>
      </c>
      <c r="D22">
        <f>COUNTIF($A$21:$A$99,2)</f>
        <v>9</v>
      </c>
      <c r="AE22" s="17">
        <f t="shared" ref="AE22:AG22" si="24">AE12/$D$21</f>
        <v>4.844290657439446</v>
      </c>
      <c r="AF22" s="17">
        <f t="shared" si="24"/>
        <v>5.5363321799307954</v>
      </c>
      <c r="AG22" s="17">
        <f t="shared" si="24"/>
        <v>5.5363321799307954</v>
      </c>
    </row>
    <row r="23" spans="1:33" x14ac:dyDescent="0.55000000000000004">
      <c r="A23">
        <v>2</v>
      </c>
      <c r="C23" t="s">
        <v>259</v>
      </c>
      <c r="D23">
        <f>COUNTIF($A$21:$A$99,3)</f>
        <v>9</v>
      </c>
      <c r="AE23" s="18">
        <f t="shared" ref="AE23:AG23" si="25">AE13/$D$22</f>
        <v>8.6419753086419764</v>
      </c>
      <c r="AF23" s="18">
        <f t="shared" si="25"/>
        <v>11.111111111111111</v>
      </c>
      <c r="AG23" s="18">
        <f t="shared" si="25"/>
        <v>11.111111111111111</v>
      </c>
    </row>
    <row r="24" spans="1:33" x14ac:dyDescent="0.55000000000000004">
      <c r="A24">
        <v>1</v>
      </c>
      <c r="C24" t="s">
        <v>260</v>
      </c>
      <c r="D24">
        <f>COUNTIF($A$21:$A$99,4)</f>
        <v>18</v>
      </c>
      <c r="AE24" s="17">
        <f t="shared" ref="AE24:AG24" si="26">AE14/$D$23</f>
        <v>6.1728395061728394</v>
      </c>
      <c r="AF24" s="17">
        <f t="shared" si="26"/>
        <v>7.4074074074074066</v>
      </c>
      <c r="AG24" s="17">
        <f t="shared" si="26"/>
        <v>8.6419753086419764</v>
      </c>
    </row>
    <row r="25" spans="1:33" x14ac:dyDescent="0.55000000000000004">
      <c r="A25">
        <v>4</v>
      </c>
      <c r="C25" t="s">
        <v>261</v>
      </c>
      <c r="D25">
        <f>COUNTIF($A$21:$A$99,5)</f>
        <v>8</v>
      </c>
      <c r="AE25" s="18">
        <f t="shared" ref="AE25:AG25" si="27">AE15/$D$24</f>
        <v>4.3209876543209882</v>
      </c>
      <c r="AF25" s="18">
        <f t="shared" si="27"/>
        <v>4.0123456790123448</v>
      </c>
      <c r="AG25" s="18">
        <f t="shared" si="27"/>
        <v>4.3209876543209882</v>
      </c>
    </row>
    <row r="26" spans="1:33" x14ac:dyDescent="0.55000000000000004">
      <c r="A26">
        <v>1</v>
      </c>
      <c r="C26" t="s">
        <v>262</v>
      </c>
      <c r="D26">
        <f>COUNTIF($A$21:$A$99,6)</f>
        <v>9</v>
      </c>
      <c r="AE26" s="17">
        <f t="shared" ref="AE26:AG26" si="28">AE16/$D$25</f>
        <v>1.5625</v>
      </c>
      <c r="AF26" s="17">
        <f t="shared" si="28"/>
        <v>0</v>
      </c>
      <c r="AG26" s="17">
        <f t="shared" si="28"/>
        <v>10.9375</v>
      </c>
    </row>
    <row r="27" spans="1:33" x14ac:dyDescent="0.55000000000000004">
      <c r="A27">
        <v>1</v>
      </c>
      <c r="C27" t="s">
        <v>263</v>
      </c>
      <c r="D27">
        <f>COUNTIF($A$21:$A$99,7)</f>
        <v>9</v>
      </c>
      <c r="AE27" s="18">
        <f t="shared" ref="AE27:AG27" si="29">AE17/$D$26</f>
        <v>11.111111111111111</v>
      </c>
      <c r="AF27" s="18">
        <f t="shared" si="29"/>
        <v>11.111111111111111</v>
      </c>
      <c r="AG27" s="18">
        <f t="shared" si="29"/>
        <v>9.8765432098765427</v>
      </c>
    </row>
    <row r="28" spans="1:33" x14ac:dyDescent="0.55000000000000004">
      <c r="A28">
        <v>4</v>
      </c>
      <c r="AE28" s="17">
        <f t="shared" ref="AE28:AG28" si="30">AE18/$D$27</f>
        <v>6.1728395061728394</v>
      </c>
      <c r="AF28" s="17">
        <f t="shared" si="30"/>
        <v>7.4074074074074066</v>
      </c>
      <c r="AG28" s="17">
        <f t="shared" si="30"/>
        <v>8.6419753086419764</v>
      </c>
    </row>
    <row r="29" spans="1:33" x14ac:dyDescent="0.55000000000000004">
      <c r="A29">
        <v>4</v>
      </c>
      <c r="F29" s="20"/>
      <c r="G29" s="20"/>
      <c r="H29" s="20"/>
      <c r="I29" s="20"/>
      <c r="J29" s="20"/>
      <c r="K29" s="20"/>
      <c r="L29" s="20"/>
    </row>
    <row r="30" spans="1:33" x14ac:dyDescent="0.55000000000000004">
      <c r="A30">
        <v>7</v>
      </c>
      <c r="F30" s="20"/>
      <c r="G30" s="20"/>
      <c r="H30" s="20"/>
      <c r="I30" s="20"/>
      <c r="J30" s="20"/>
      <c r="K30" s="20"/>
      <c r="L30" s="20"/>
    </row>
    <row r="31" spans="1:33" x14ac:dyDescent="0.55000000000000004">
      <c r="A31">
        <v>5</v>
      </c>
      <c r="F31" s="20"/>
      <c r="G31" s="20"/>
      <c r="H31" s="20"/>
      <c r="I31" s="20"/>
      <c r="J31" s="20"/>
      <c r="K31" s="20"/>
      <c r="L31" s="20"/>
      <c r="M31" s="20"/>
    </row>
    <row r="32" spans="1:33" x14ac:dyDescent="0.55000000000000004">
      <c r="A32">
        <v>4</v>
      </c>
      <c r="F32" s="20"/>
      <c r="G32" s="20"/>
      <c r="H32" s="20"/>
      <c r="I32" s="20"/>
      <c r="J32" s="20"/>
      <c r="K32" s="20"/>
      <c r="L32" s="20"/>
      <c r="M32" s="20"/>
    </row>
    <row r="33" spans="1:13" x14ac:dyDescent="0.55000000000000004">
      <c r="A33">
        <v>7</v>
      </c>
      <c r="F33" s="20"/>
      <c r="G33" s="20"/>
      <c r="H33" s="20"/>
      <c r="I33" s="20"/>
      <c r="J33" s="20"/>
      <c r="K33" s="20"/>
      <c r="L33" s="20"/>
      <c r="M33" s="20"/>
    </row>
    <row r="34" spans="1:13" x14ac:dyDescent="0.55000000000000004">
      <c r="A34">
        <v>5</v>
      </c>
      <c r="F34" s="20"/>
      <c r="G34" s="20"/>
      <c r="H34" s="20"/>
      <c r="I34" s="20"/>
      <c r="J34" s="20"/>
      <c r="K34" s="20"/>
      <c r="L34" s="20"/>
      <c r="M34" s="20"/>
    </row>
    <row r="35" spans="1:13" x14ac:dyDescent="0.55000000000000004">
      <c r="A35">
        <v>1</v>
      </c>
      <c r="F35" s="20"/>
      <c r="G35" s="20"/>
      <c r="H35" s="20"/>
      <c r="I35" s="20"/>
      <c r="J35" s="20"/>
      <c r="K35" s="20"/>
      <c r="L35" s="20"/>
      <c r="M35" s="20"/>
    </row>
    <row r="36" spans="1:13" x14ac:dyDescent="0.55000000000000004">
      <c r="A36">
        <v>1</v>
      </c>
      <c r="F36" s="20"/>
      <c r="G36" s="20"/>
      <c r="H36" s="20"/>
      <c r="I36" s="20"/>
      <c r="J36" s="20"/>
      <c r="K36" s="20"/>
      <c r="L36" s="20"/>
      <c r="M36" s="20"/>
    </row>
    <row r="37" spans="1:13" x14ac:dyDescent="0.55000000000000004">
      <c r="A37">
        <v>2</v>
      </c>
      <c r="F37" s="20"/>
      <c r="G37" s="20"/>
      <c r="H37" s="20"/>
      <c r="I37" s="20"/>
      <c r="J37" s="20"/>
      <c r="K37" s="20"/>
      <c r="L37" s="20"/>
      <c r="M37" s="20"/>
    </row>
    <row r="38" spans="1:13" x14ac:dyDescent="0.55000000000000004">
      <c r="A38">
        <v>1</v>
      </c>
      <c r="F38" s="20"/>
      <c r="G38" s="20"/>
      <c r="H38" s="20"/>
      <c r="I38" s="20"/>
      <c r="J38" s="20"/>
      <c r="K38" s="20"/>
      <c r="L38" s="20"/>
      <c r="M38" s="20"/>
    </row>
    <row r="39" spans="1:13" x14ac:dyDescent="0.55000000000000004">
      <c r="A39">
        <v>4</v>
      </c>
      <c r="F39" s="20"/>
      <c r="G39" s="20"/>
      <c r="H39" s="20"/>
      <c r="I39" s="20"/>
      <c r="J39" s="20"/>
      <c r="K39" s="20"/>
      <c r="L39" s="20"/>
      <c r="M39" s="20"/>
    </row>
    <row r="40" spans="1:13" x14ac:dyDescent="0.55000000000000004">
      <c r="A40">
        <v>1</v>
      </c>
      <c r="F40" s="20"/>
      <c r="G40" s="20"/>
      <c r="H40" s="20"/>
      <c r="I40" s="20"/>
      <c r="J40" s="20"/>
      <c r="K40" s="20"/>
      <c r="L40" s="20"/>
      <c r="M40" s="20"/>
    </row>
    <row r="41" spans="1:13" x14ac:dyDescent="0.55000000000000004">
      <c r="A41">
        <v>7</v>
      </c>
      <c r="F41" s="20"/>
      <c r="G41" s="20"/>
      <c r="H41" s="20"/>
      <c r="I41" s="20"/>
      <c r="J41" s="20"/>
      <c r="K41" s="20"/>
      <c r="L41" s="20"/>
      <c r="M41" s="20"/>
    </row>
    <row r="42" spans="1:13" x14ac:dyDescent="0.55000000000000004">
      <c r="A42">
        <v>6</v>
      </c>
      <c r="F42" s="20"/>
      <c r="G42" s="20"/>
      <c r="H42" s="20"/>
      <c r="I42" s="20"/>
      <c r="J42" s="20"/>
      <c r="K42" s="20"/>
      <c r="L42" s="20"/>
      <c r="M42" s="20"/>
    </row>
    <row r="43" spans="1:13" x14ac:dyDescent="0.55000000000000004">
      <c r="A43">
        <v>4</v>
      </c>
      <c r="F43" s="20"/>
      <c r="G43" s="20"/>
      <c r="H43" s="20"/>
      <c r="I43" s="20"/>
      <c r="J43" s="20"/>
      <c r="K43" s="20"/>
      <c r="L43" s="20"/>
      <c r="M43" s="20"/>
    </row>
    <row r="44" spans="1:13" x14ac:dyDescent="0.55000000000000004">
      <c r="A44">
        <v>4</v>
      </c>
      <c r="F44" s="20"/>
      <c r="G44" s="20"/>
      <c r="H44" s="20"/>
      <c r="I44" s="20"/>
      <c r="J44" s="20"/>
      <c r="K44" s="20"/>
      <c r="L44" s="20"/>
      <c r="M44" s="20"/>
    </row>
    <row r="45" spans="1:13" x14ac:dyDescent="0.55000000000000004">
      <c r="A45">
        <v>7</v>
      </c>
      <c r="F45" s="20"/>
      <c r="G45" s="20"/>
      <c r="H45" s="20"/>
      <c r="I45" s="20"/>
      <c r="J45" s="20"/>
      <c r="K45" s="20"/>
      <c r="L45" s="20"/>
      <c r="M45" s="20"/>
    </row>
    <row r="46" spans="1:13" x14ac:dyDescent="0.55000000000000004">
      <c r="A46">
        <v>3</v>
      </c>
      <c r="F46" s="20"/>
      <c r="G46" s="20"/>
      <c r="H46" s="20"/>
      <c r="I46" s="20"/>
      <c r="J46" s="20"/>
      <c r="K46" s="20"/>
      <c r="L46" s="20"/>
      <c r="M46" s="20"/>
    </row>
    <row r="47" spans="1:13" x14ac:dyDescent="0.55000000000000004">
      <c r="A47">
        <v>6</v>
      </c>
      <c r="F47" s="20"/>
      <c r="G47" s="20"/>
      <c r="H47" s="20"/>
      <c r="I47" s="20"/>
      <c r="J47" s="20"/>
      <c r="K47" s="20"/>
      <c r="L47" s="20"/>
      <c r="M47" s="20"/>
    </row>
    <row r="48" spans="1:13" x14ac:dyDescent="0.55000000000000004">
      <c r="A48">
        <v>2</v>
      </c>
      <c r="F48" s="20"/>
      <c r="G48" s="20"/>
      <c r="H48" s="20"/>
      <c r="I48" s="20"/>
      <c r="J48" s="20"/>
      <c r="K48" s="20"/>
      <c r="L48" s="20"/>
      <c r="M48" s="20"/>
    </row>
    <row r="49" spans="1:13" x14ac:dyDescent="0.55000000000000004">
      <c r="A49">
        <v>7</v>
      </c>
      <c r="F49" s="20"/>
      <c r="G49" s="20"/>
      <c r="H49" s="20"/>
      <c r="I49" s="20"/>
      <c r="J49" s="20"/>
      <c r="K49" s="20"/>
      <c r="L49" s="20"/>
      <c r="M49" s="20"/>
    </row>
    <row r="50" spans="1:13" x14ac:dyDescent="0.55000000000000004">
      <c r="A50">
        <v>4</v>
      </c>
      <c r="F50" s="20"/>
      <c r="G50" s="20"/>
      <c r="H50" s="20"/>
      <c r="I50" s="20"/>
      <c r="J50" s="20"/>
      <c r="K50" s="20"/>
      <c r="L50" s="20"/>
      <c r="M50" s="20"/>
    </row>
    <row r="51" spans="1:13" x14ac:dyDescent="0.55000000000000004">
      <c r="A51">
        <v>1</v>
      </c>
      <c r="F51" s="20"/>
      <c r="G51" s="20"/>
      <c r="H51" s="20"/>
      <c r="I51" s="20"/>
      <c r="J51" s="20"/>
      <c r="K51" s="20"/>
      <c r="L51" s="20"/>
      <c r="M51" s="20"/>
    </row>
    <row r="52" spans="1:13" x14ac:dyDescent="0.55000000000000004">
      <c r="A52">
        <v>2</v>
      </c>
      <c r="F52" s="20"/>
      <c r="G52" s="20"/>
      <c r="H52" s="20"/>
      <c r="I52" s="20"/>
      <c r="J52" s="20"/>
      <c r="K52" s="20"/>
      <c r="L52" s="20"/>
      <c r="M52" s="20"/>
    </row>
    <row r="53" spans="1:13" x14ac:dyDescent="0.55000000000000004">
      <c r="A53">
        <v>2</v>
      </c>
    </row>
    <row r="54" spans="1:13" x14ac:dyDescent="0.55000000000000004">
      <c r="A54">
        <v>3</v>
      </c>
    </row>
    <row r="55" spans="1:13" x14ac:dyDescent="0.55000000000000004">
      <c r="A55">
        <v>2</v>
      </c>
    </row>
    <row r="56" spans="1:13" x14ac:dyDescent="0.55000000000000004">
      <c r="A56">
        <v>6</v>
      </c>
    </row>
    <row r="57" spans="1:13" x14ac:dyDescent="0.55000000000000004">
      <c r="A57">
        <v>4</v>
      </c>
    </row>
    <row r="58" spans="1:13" x14ac:dyDescent="0.55000000000000004">
      <c r="A58">
        <v>2</v>
      </c>
    </row>
    <row r="59" spans="1:13" x14ac:dyDescent="0.55000000000000004">
      <c r="A59">
        <v>2</v>
      </c>
    </row>
    <row r="60" spans="1:13" x14ac:dyDescent="0.55000000000000004">
      <c r="A60">
        <v>1</v>
      </c>
    </row>
    <row r="61" spans="1:13" x14ac:dyDescent="0.55000000000000004">
      <c r="A61">
        <v>7</v>
      </c>
    </row>
    <row r="62" spans="1:13" x14ac:dyDescent="0.55000000000000004">
      <c r="A62">
        <v>5</v>
      </c>
    </row>
    <row r="63" spans="1:13" x14ac:dyDescent="0.55000000000000004">
      <c r="A63">
        <v>1</v>
      </c>
    </row>
    <row r="64" spans="1:13" x14ac:dyDescent="0.55000000000000004">
      <c r="A64">
        <v>4</v>
      </c>
    </row>
    <row r="65" spans="1:1" x14ac:dyDescent="0.55000000000000004">
      <c r="A65">
        <v>1</v>
      </c>
    </row>
    <row r="66" spans="1:1" x14ac:dyDescent="0.55000000000000004">
      <c r="A66">
        <v>4</v>
      </c>
    </row>
    <row r="67" spans="1:1" x14ac:dyDescent="0.55000000000000004">
      <c r="A67">
        <v>1</v>
      </c>
    </row>
    <row r="68" spans="1:1" x14ac:dyDescent="0.55000000000000004">
      <c r="A68">
        <v>1</v>
      </c>
    </row>
    <row r="69" spans="1:1" x14ac:dyDescent="0.55000000000000004">
      <c r="A69">
        <v>5</v>
      </c>
    </row>
    <row r="70" spans="1:1" x14ac:dyDescent="0.55000000000000004">
      <c r="A70">
        <v>4</v>
      </c>
    </row>
    <row r="71" spans="1:1" x14ac:dyDescent="0.55000000000000004">
      <c r="A71">
        <v>3</v>
      </c>
    </row>
    <row r="72" spans="1:1" x14ac:dyDescent="0.55000000000000004">
      <c r="A72">
        <v>5</v>
      </c>
    </row>
    <row r="73" spans="1:1" x14ac:dyDescent="0.55000000000000004">
      <c r="A73">
        <v>4</v>
      </c>
    </row>
    <row r="74" spans="1:1" x14ac:dyDescent="0.55000000000000004">
      <c r="A74">
        <v>3</v>
      </c>
    </row>
    <row r="75" spans="1:1" x14ac:dyDescent="0.55000000000000004">
      <c r="A75">
        <v>2</v>
      </c>
    </row>
    <row r="76" spans="1:1" x14ac:dyDescent="0.55000000000000004">
      <c r="A76">
        <v>1</v>
      </c>
    </row>
    <row r="77" spans="1:1" x14ac:dyDescent="0.55000000000000004">
      <c r="A77">
        <v>6</v>
      </c>
    </row>
    <row r="78" spans="1:1" x14ac:dyDescent="0.55000000000000004">
      <c r="A78">
        <v>5</v>
      </c>
    </row>
    <row r="79" spans="1:1" x14ac:dyDescent="0.55000000000000004">
      <c r="A79">
        <v>3</v>
      </c>
    </row>
    <row r="80" spans="1:1" x14ac:dyDescent="0.55000000000000004">
      <c r="A80">
        <v>6</v>
      </c>
    </row>
    <row r="81" spans="1:1" x14ac:dyDescent="0.55000000000000004">
      <c r="A81">
        <v>1</v>
      </c>
    </row>
    <row r="82" spans="1:1" x14ac:dyDescent="0.55000000000000004">
      <c r="A82">
        <v>7</v>
      </c>
    </row>
    <row r="83" spans="1:1" x14ac:dyDescent="0.55000000000000004">
      <c r="A83">
        <v>6</v>
      </c>
    </row>
    <row r="84" spans="1:1" x14ac:dyDescent="0.55000000000000004">
      <c r="A84">
        <v>1</v>
      </c>
    </row>
    <row r="85" spans="1:1" x14ac:dyDescent="0.55000000000000004">
      <c r="A85">
        <v>6</v>
      </c>
    </row>
    <row r="86" spans="1:1" x14ac:dyDescent="0.55000000000000004">
      <c r="A86">
        <v>4</v>
      </c>
    </row>
    <row r="87" spans="1:1" x14ac:dyDescent="0.55000000000000004">
      <c r="A87">
        <v>5</v>
      </c>
    </row>
    <row r="88" spans="1:1" x14ac:dyDescent="0.55000000000000004">
      <c r="A88">
        <v>3</v>
      </c>
    </row>
    <row r="89" spans="1:1" x14ac:dyDescent="0.55000000000000004">
      <c r="A89">
        <v>4</v>
      </c>
    </row>
    <row r="90" spans="1:1" x14ac:dyDescent="0.55000000000000004">
      <c r="A90">
        <v>3</v>
      </c>
    </row>
    <row r="91" spans="1:1" x14ac:dyDescent="0.55000000000000004">
      <c r="A91">
        <v>6</v>
      </c>
    </row>
    <row r="92" spans="1:1" x14ac:dyDescent="0.55000000000000004">
      <c r="A92">
        <v>6</v>
      </c>
    </row>
    <row r="93" spans="1:1" x14ac:dyDescent="0.55000000000000004">
      <c r="A93">
        <v>5</v>
      </c>
    </row>
    <row r="94" spans="1:1" x14ac:dyDescent="0.55000000000000004">
      <c r="A94">
        <v>4</v>
      </c>
    </row>
    <row r="95" spans="1:1" x14ac:dyDescent="0.55000000000000004">
      <c r="A95">
        <v>3</v>
      </c>
    </row>
    <row r="96" spans="1:1" x14ac:dyDescent="0.55000000000000004">
      <c r="A96">
        <v>3</v>
      </c>
    </row>
    <row r="97" spans="1:1" x14ac:dyDescent="0.55000000000000004">
      <c r="A97">
        <v>4</v>
      </c>
    </row>
    <row r="98" spans="1:1" x14ac:dyDescent="0.55000000000000004">
      <c r="A98">
        <v>1</v>
      </c>
    </row>
    <row r="99" spans="1:1" x14ac:dyDescent="0.55000000000000004">
      <c r="A99">
        <v>4</v>
      </c>
    </row>
  </sheetData>
  <conditionalFormatting sqref="X1">
    <cfRule type="containsBlanks" priority="39" stopIfTrue="1">
      <formula>LEN(TRIM(X1))=0</formula>
    </cfRule>
    <cfRule type="duplicateValues" dxfId="419" priority="40"/>
  </conditionalFormatting>
  <conditionalFormatting sqref="Y1">
    <cfRule type="containsBlanks" priority="37" stopIfTrue="1">
      <formula>LEN(TRIM(Y1))=0</formula>
    </cfRule>
    <cfRule type="duplicateValues" dxfId="418" priority="38"/>
  </conditionalFormatting>
  <conditionalFormatting sqref="Z1">
    <cfRule type="containsBlanks" priority="35" stopIfTrue="1">
      <formula>LEN(TRIM(Z1))=0</formula>
    </cfRule>
    <cfRule type="duplicateValues" dxfId="417" priority="36"/>
  </conditionalFormatting>
  <conditionalFormatting sqref="AA1">
    <cfRule type="containsBlanks" priority="33" stopIfTrue="1">
      <formula>LEN(TRIM(AA1))=0</formula>
    </cfRule>
    <cfRule type="duplicateValues" dxfId="416" priority="34"/>
  </conditionalFormatting>
  <conditionalFormatting sqref="X11">
    <cfRule type="containsBlanks" priority="31" stopIfTrue="1">
      <formula>LEN(TRIM(X11))=0</formula>
    </cfRule>
    <cfRule type="duplicateValues" dxfId="415" priority="32"/>
  </conditionalFormatting>
  <conditionalFormatting sqref="Y11">
    <cfRule type="containsBlanks" priority="29" stopIfTrue="1">
      <formula>LEN(TRIM(Y11))=0</formula>
    </cfRule>
    <cfRule type="duplicateValues" dxfId="414" priority="30"/>
  </conditionalFormatting>
  <conditionalFormatting sqref="Z11">
    <cfRule type="containsBlanks" priority="27" stopIfTrue="1">
      <formula>LEN(TRIM(Z11))=0</formula>
    </cfRule>
    <cfRule type="duplicateValues" dxfId="413" priority="28"/>
  </conditionalFormatting>
  <conditionalFormatting sqref="AA11">
    <cfRule type="containsBlanks" priority="25" stopIfTrue="1">
      <formula>LEN(TRIM(AA11))=0</formula>
    </cfRule>
    <cfRule type="duplicateValues" dxfId="412" priority="26"/>
  </conditionalFormatting>
  <conditionalFormatting sqref="AB1">
    <cfRule type="containsBlanks" priority="23" stopIfTrue="1">
      <formula>LEN(TRIM(AB1))=0</formula>
    </cfRule>
    <cfRule type="duplicateValues" dxfId="411" priority="24"/>
  </conditionalFormatting>
  <conditionalFormatting sqref="AC1">
    <cfRule type="containsBlanks" priority="21" stopIfTrue="1">
      <formula>LEN(TRIM(AC1))=0</formula>
    </cfRule>
    <cfRule type="duplicateValues" dxfId="410" priority="22"/>
  </conditionalFormatting>
  <conditionalFormatting sqref="AD1">
    <cfRule type="containsBlanks" priority="19" stopIfTrue="1">
      <formula>LEN(TRIM(AD1))=0</formula>
    </cfRule>
    <cfRule type="duplicateValues" dxfId="409" priority="20"/>
  </conditionalFormatting>
  <conditionalFormatting sqref="AE1">
    <cfRule type="containsBlanks" priority="17" stopIfTrue="1">
      <formula>LEN(TRIM(AE1))=0</formula>
    </cfRule>
    <cfRule type="duplicateValues" dxfId="408" priority="18"/>
  </conditionalFormatting>
  <conditionalFormatting sqref="AF1">
    <cfRule type="containsBlanks" priority="15" stopIfTrue="1">
      <formula>LEN(TRIM(AF1))=0</formula>
    </cfRule>
    <cfRule type="duplicateValues" dxfId="407" priority="16"/>
  </conditionalFormatting>
  <conditionalFormatting sqref="AG1">
    <cfRule type="containsBlanks" priority="13" stopIfTrue="1">
      <formula>LEN(TRIM(AG1))=0</formula>
    </cfRule>
    <cfRule type="duplicateValues" dxfId="406" priority="14"/>
  </conditionalFormatting>
  <conditionalFormatting sqref="AB11">
    <cfRule type="containsBlanks" priority="11" stopIfTrue="1">
      <formula>LEN(TRIM(AB11))=0</formula>
    </cfRule>
    <cfRule type="duplicateValues" dxfId="405" priority="12"/>
  </conditionalFormatting>
  <conditionalFormatting sqref="AC11">
    <cfRule type="containsBlanks" priority="9" stopIfTrue="1">
      <formula>LEN(TRIM(AC11))=0</formula>
    </cfRule>
    <cfRule type="duplicateValues" dxfId="404" priority="10"/>
  </conditionalFormatting>
  <conditionalFormatting sqref="AD11">
    <cfRule type="containsBlanks" priority="7" stopIfTrue="1">
      <formula>LEN(TRIM(AD11))=0</formula>
    </cfRule>
    <cfRule type="duplicateValues" dxfId="403" priority="8"/>
  </conditionalFormatting>
  <conditionalFormatting sqref="AE11">
    <cfRule type="containsBlanks" priority="5" stopIfTrue="1">
      <formula>LEN(TRIM(AE11))=0</formula>
    </cfRule>
    <cfRule type="duplicateValues" dxfId="402" priority="6"/>
  </conditionalFormatting>
  <conditionalFormatting sqref="AF11">
    <cfRule type="containsBlanks" priority="3" stopIfTrue="1">
      <formula>LEN(TRIM(AF11))=0</formula>
    </cfRule>
    <cfRule type="duplicateValues" dxfId="401" priority="4"/>
  </conditionalFormatting>
  <conditionalFormatting sqref="AG11">
    <cfRule type="containsBlanks" priority="1" stopIfTrue="1">
      <formula>LEN(TRIM(AG11))=0</formula>
    </cfRule>
    <cfRule type="duplicateValues" dxfId="400" priority="2"/>
  </conditionalFormatting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8AEAC-C6C5-4383-B8DA-FBA75612A50D}">
  <dimension ref="A1:AD111"/>
  <sheetViews>
    <sheetView topLeftCell="Q1" workbookViewId="0">
      <selection activeCell="AB21" sqref="AB21"/>
    </sheetView>
  </sheetViews>
  <sheetFormatPr baseColWidth="10" defaultRowHeight="14.4" x14ac:dyDescent="0.55000000000000004"/>
  <cols>
    <col min="2" max="2" width="11.15625" bestFit="1" customWidth="1"/>
    <col min="11" max="17" width="11.41796875" bestFit="1" customWidth="1"/>
  </cols>
  <sheetData>
    <row r="1" spans="1:30" x14ac:dyDescent="0.55000000000000004">
      <c r="A1" s="15" t="s">
        <v>264</v>
      </c>
      <c r="B1" t="s">
        <v>105</v>
      </c>
      <c r="C1" t="s">
        <v>108</v>
      </c>
      <c r="D1" t="s">
        <v>112</v>
      </c>
      <c r="E1" t="s">
        <v>116</v>
      </c>
      <c r="F1" t="s">
        <v>120</v>
      </c>
      <c r="G1" t="s">
        <v>123</v>
      </c>
      <c r="H1" t="s">
        <v>127</v>
      </c>
      <c r="I1" t="s">
        <v>131</v>
      </c>
      <c r="J1" t="s">
        <v>135</v>
      </c>
      <c r="K1" t="s">
        <v>139</v>
      </c>
      <c r="L1" t="s">
        <v>141</v>
      </c>
      <c r="M1" t="s">
        <v>145</v>
      </c>
      <c r="N1" t="s">
        <v>147</v>
      </c>
      <c r="O1" t="s">
        <v>214</v>
      </c>
      <c r="P1" t="s">
        <v>217</v>
      </c>
      <c r="Q1" t="s">
        <v>220</v>
      </c>
      <c r="R1" t="s">
        <v>223</v>
      </c>
      <c r="S1" t="s">
        <v>226</v>
      </c>
      <c r="T1" t="s">
        <v>229</v>
      </c>
      <c r="U1" t="s">
        <v>231</v>
      </c>
      <c r="V1" s="1" t="s">
        <v>286</v>
      </c>
      <c r="W1" s="1" t="s">
        <v>290</v>
      </c>
      <c r="X1" s="1" t="s">
        <v>294</v>
      </c>
      <c r="Y1" s="1" t="s">
        <v>295</v>
      </c>
      <c r="Z1" s="1" t="s">
        <v>317</v>
      </c>
      <c r="AA1" s="1" t="s">
        <v>320</v>
      </c>
      <c r="AB1" s="1" t="s">
        <v>323</v>
      </c>
      <c r="AC1" s="1" t="s">
        <v>327</v>
      </c>
      <c r="AD1" s="1" t="s">
        <v>331</v>
      </c>
    </row>
    <row r="2" spans="1:30" x14ac:dyDescent="0.55000000000000004">
      <c r="A2" s="22" t="s">
        <v>265</v>
      </c>
      <c r="B2">
        <f>COUNTIFS(bloque2[DMU10F],1,$A$33:$A$111,1)</f>
        <v>18</v>
      </c>
      <c r="C2">
        <f>COUNTIFS(bloque2[KRA10F],1,$A$33:$A$111,1)</f>
        <v>10</v>
      </c>
      <c r="D2">
        <f>COUNTIFS(bloque2[CIG9F],1,$A$33:$A$111,1)</f>
        <v>18</v>
      </c>
      <c r="E2">
        <f>COUNTIFS(bloque2[ARA9F],1,$A$33:$A$111,1)</f>
        <v>13</v>
      </c>
      <c r="F2">
        <f>COUNTIFS(bloque2[DJD10M],1,$A$33:$A$111,1)</f>
        <v>17</v>
      </c>
      <c r="G2">
        <f>COUNTIFS(bloque2[AMC8M],1,$A$33:$A$111,1)</f>
        <v>14</v>
      </c>
      <c r="H2">
        <f>COUNTIFS(bloque2[SRG6M],1,$A$33:$A$111,1)</f>
        <v>2</v>
      </c>
      <c r="I2">
        <f>COUNTIFS(bloque2[ADC6F],1,$A$33:$A$111,1)</f>
        <v>15</v>
      </c>
      <c r="J2">
        <f>COUNTIFS(bloque2[EGO6M],1,$A$33:$A$111,1)</f>
        <v>14</v>
      </c>
      <c r="K2">
        <f>COUNTIFS(bloque2[RSD8M],1,$A$33:$A$111,1)</f>
        <v>17</v>
      </c>
      <c r="L2">
        <f>COUNTIFS(bloque2[FSE7F],1,$A$33:$A$111,1)</f>
        <v>17</v>
      </c>
      <c r="M2">
        <f>COUNTIFS(bloque2[DTD8M],1,$A$33:$A$111,1)</f>
        <v>16</v>
      </c>
      <c r="N2">
        <f>COUNTIFS(bloque2[AMC8M2],1,$A$33:$A$111,1)</f>
        <v>17</v>
      </c>
      <c r="O2">
        <f>COUNTIFS(bloque2[XMQ10F],1,$A$33:$A$111,1)</f>
        <v>13</v>
      </c>
      <c r="P2">
        <f>COUNTIFS(bloque2[AHC10F],1,$A$33:$A$111,1)</f>
        <v>18</v>
      </c>
      <c r="Q2">
        <f>COUNTIFS(bloque2[LMQ10F],1,$A$33:$A$111,1)</f>
        <v>15</v>
      </c>
      <c r="R2">
        <f>COUNTIFS(bloque2[KSR8F],1,$A$33:$A$111,1)</f>
        <v>10</v>
      </c>
      <c r="S2">
        <f>COUNTIFS(bloque2[OAG10M],1,$A$33:$A$111,1)</f>
        <v>18</v>
      </c>
      <c r="T2">
        <f>COUNTIFS(bloque2[JNR7M],1,$A$33:$A$111,1)</f>
        <v>10</v>
      </c>
      <c r="U2">
        <f>COUNTIFS(bloque2[KOL6F],1,$A$33:$A$111,1)</f>
        <v>14</v>
      </c>
      <c r="V2">
        <f>COUNTIFS(bloque2[GIC5M],1,$A$33:$A$111,1)</f>
        <v>16</v>
      </c>
      <c r="W2">
        <f>COUNTIFS(bloque2[DRP6M],1,$A$33:$A$111,1)</f>
        <v>14</v>
      </c>
      <c r="X2">
        <f>COUNTIFS(bloque2[CPG7M],1,$A$33:$A$111,1)</f>
        <v>18</v>
      </c>
      <c r="Y2">
        <f>COUNTIFS(bloque2[CLB8M],1,$A$33:$A$111,1)</f>
        <v>17</v>
      </c>
      <c r="Z2">
        <f>COUNTIFS(bloque2[VNH10F],1,$A$33:$A$111,1)</f>
        <v>18</v>
      </c>
      <c r="AA2">
        <f>COUNTIFS(bloque2[SUA10M],1,$A$33:$A$111,1)</f>
        <v>17</v>
      </c>
      <c r="AB2">
        <f>COUNTIFS(bloque2[MPR8F],1,$A$33:$A$111,1)</f>
        <v>8</v>
      </c>
      <c r="AC2">
        <f>COUNTIFS(bloque2[CCM7F],1,$A$33:$A$111,1)</f>
        <v>14</v>
      </c>
      <c r="AD2">
        <f>COUNTIFS(bloque2[ZLO8F],1,$A$33:$A$111,1)</f>
        <v>11</v>
      </c>
    </row>
    <row r="3" spans="1:30" x14ac:dyDescent="0.55000000000000004">
      <c r="A3" s="22" t="s">
        <v>258</v>
      </c>
      <c r="B3">
        <f>COUNTIFS(bloque2[DMU10F],2,$A$33:$A$111,2)</f>
        <v>8</v>
      </c>
      <c r="C3">
        <f>COUNTIFS(bloque2[KRA10F],2,$A$33:$A$111,2)</f>
        <v>8</v>
      </c>
      <c r="D3">
        <f>COUNTIFS(bloque2[CIG9F],2,$A$33:$A$111,2)</f>
        <v>8</v>
      </c>
      <c r="E3">
        <f>COUNTIFS(bloque2[ARA9F],2,$A$33:$A$111,2)</f>
        <v>7</v>
      </c>
      <c r="F3">
        <f>COUNTIFS(bloque2[DJD10M],2,$A$33:$A$111,2)</f>
        <v>8</v>
      </c>
      <c r="G3">
        <f>COUNTIFS(bloque2[AMC8M],2,$A$33:$A$111,2)</f>
        <v>7</v>
      </c>
      <c r="H3">
        <f>COUNTIFS(bloque2[SRG6M],2,$A$33:$A$111,2)</f>
        <v>7</v>
      </c>
      <c r="I3">
        <f>COUNTIFS(bloque2[ADC6F],2,$A$33:$A$111,2)</f>
        <v>8</v>
      </c>
      <c r="J3">
        <f>COUNTIFS(bloque2[EGO6M],2,$A$33:$A$111,2)</f>
        <v>6</v>
      </c>
      <c r="K3">
        <f>COUNTIFS(bloque2[RSD8M],2,$A$33:$A$111,2)</f>
        <v>8</v>
      </c>
      <c r="L3">
        <f>COUNTIFS(bloque2[FSE7F],2,$A$33:$A$111,2)</f>
        <v>6</v>
      </c>
      <c r="M3">
        <f>COUNTIFS(bloque2[DTD8M],2,$A$33:$A$111,2)</f>
        <v>7</v>
      </c>
      <c r="N3">
        <f>COUNTIFS(bloque2[AMC8M2],2,$A$33:$A$111,2)</f>
        <v>7</v>
      </c>
      <c r="O3">
        <f>COUNTIFS(bloque2[XMQ10F],2,$A$33:$A$111,2)</f>
        <v>7</v>
      </c>
      <c r="P3">
        <f>COUNTIFS(bloque2[AHC10F],2,$A$33:$A$111,2)</f>
        <v>8</v>
      </c>
      <c r="Q3">
        <f>COUNTIFS(bloque2[LMQ10F],2,$A$33:$A$111,2)</f>
        <v>8</v>
      </c>
      <c r="R3">
        <f>COUNTIFS(bloque2[KSR8F],2,$A$33:$A$111,2)</f>
        <v>7</v>
      </c>
      <c r="S3">
        <f>COUNTIFS(bloque2[OAG10M],2,$A$33:$A$111,2)</f>
        <v>8</v>
      </c>
      <c r="T3">
        <f>COUNTIFS(bloque2[JNR7M],2,$A$33:$A$111,2)</f>
        <v>8</v>
      </c>
      <c r="U3">
        <f>COUNTIFS(bloque2[KOL6F],2,$A$33:$A$111,2)</f>
        <v>8</v>
      </c>
      <c r="V3">
        <f>COUNTIFS(bloque2[GIC5M],2,$A$33:$A$111,2)</f>
        <v>8</v>
      </c>
      <c r="W3">
        <f>COUNTIFS(bloque2[DRP6M],2,$A$33:$A$111,2)</f>
        <v>5</v>
      </c>
      <c r="X3">
        <f>COUNTIFS(bloque2[CPG7M],2,$A$33:$A$111,2)</f>
        <v>8</v>
      </c>
      <c r="Y3">
        <f>COUNTIFS(bloque2[CLB8M],2,$A$33:$A$111,2)</f>
        <v>8</v>
      </c>
      <c r="Z3">
        <f>COUNTIFS(bloque2[VNH10F],2,$A$33:$A$111,2)</f>
        <v>8</v>
      </c>
      <c r="AA3">
        <f>COUNTIFS(bloque2[SUA10M],2,$A$33:$A$111,2)</f>
        <v>7</v>
      </c>
      <c r="AB3">
        <f>COUNTIFS(bloque2[MPR8F],2,$A$33:$A$111,2)</f>
        <v>7</v>
      </c>
      <c r="AC3">
        <f>COUNTIFS(bloque2[CCM7F],2,$A$33:$A$111,2)</f>
        <v>8</v>
      </c>
      <c r="AD3">
        <f>COUNTIFS(bloque2[ZLO8F],2,$A$33:$A$111,2)</f>
        <v>8</v>
      </c>
    </row>
    <row r="4" spans="1:30" x14ac:dyDescent="0.55000000000000004">
      <c r="A4" s="22" t="s">
        <v>259</v>
      </c>
      <c r="B4">
        <f>COUNTIFS(bloque2[DMU10F],3,$A$33:$A$111,3)</f>
        <v>8</v>
      </c>
      <c r="C4">
        <f>COUNTIFS(bloque2[KRA10F],3,$A$33:$A$111,3)</f>
        <v>6</v>
      </c>
      <c r="D4">
        <f>COUNTIFS(bloque2[CIG9F],3,$A$33:$A$111,3)</f>
        <v>6</v>
      </c>
      <c r="E4">
        <f>COUNTIFS(bloque2[ARA9F],3,$A$33:$A$111,3)</f>
        <v>6</v>
      </c>
      <c r="F4">
        <f>COUNTIFS(bloque2[DJD10M],3,$A$33:$A$111,3)</f>
        <v>6</v>
      </c>
      <c r="G4">
        <f>COUNTIFS(bloque2[AMC8M],3,$A$33:$A$111,3)</f>
        <v>6</v>
      </c>
      <c r="H4">
        <f>COUNTIFS(bloque2[SRG6M],3,$A$33:$A$111,3)</f>
        <v>6</v>
      </c>
      <c r="I4">
        <f>COUNTIFS(bloque2[ADC6F],3,$A$33:$A$111,3)</f>
        <v>5</v>
      </c>
      <c r="J4">
        <f>COUNTIFS(bloque2[EGO6M],3,$A$33:$A$111,3)</f>
        <v>5</v>
      </c>
      <c r="K4">
        <f>COUNTIFS(bloque2[RSD8M],3,$A$33:$A$111,3)</f>
        <v>6</v>
      </c>
      <c r="L4">
        <f>COUNTIFS(bloque2[FSE7F],3,$A$33:$A$111,3)</f>
        <v>5</v>
      </c>
      <c r="M4">
        <f>COUNTIFS(bloque2[DTD8M],3,$A$33:$A$111,3)</f>
        <v>8</v>
      </c>
      <c r="N4">
        <f>COUNTIFS(bloque2[AMC8M2],3,$A$33:$A$111,3)</f>
        <v>7</v>
      </c>
      <c r="O4">
        <f>COUNTIFS(bloque2[XMQ10F],3,$A$33:$A$111,3)</f>
        <v>5</v>
      </c>
      <c r="P4">
        <f>COUNTIFS(bloque2[AHC10F],3,$A$33:$A$111,3)</f>
        <v>8</v>
      </c>
      <c r="Q4">
        <f>COUNTIFS(bloque2[LMQ10F],3,$A$33:$A$111,3)</f>
        <v>8</v>
      </c>
      <c r="R4">
        <f>COUNTIFS(bloque2[KSR8F],3,$A$33:$A$111,3)</f>
        <v>8</v>
      </c>
      <c r="S4">
        <f>COUNTIFS(bloque2[OAG10M],3,$A$33:$A$111,3)</f>
        <v>8</v>
      </c>
      <c r="T4">
        <f>COUNTIFS(bloque2[JNR7M],3,$A$33:$A$111,3)</f>
        <v>7</v>
      </c>
      <c r="U4">
        <f>COUNTIFS(bloque2[KOL6F],3,$A$33:$A$111,3)</f>
        <v>8</v>
      </c>
      <c r="V4">
        <f>COUNTIFS(bloque2[GIC5M],3,$A$33:$A$111,3)</f>
        <v>8</v>
      </c>
      <c r="W4">
        <f>COUNTIFS(bloque2[DRP6M],3,$A$33:$A$111,3)</f>
        <v>5</v>
      </c>
      <c r="X4">
        <f>COUNTIFS(bloque2[CPG7M],3,$A$33:$A$111,3)</f>
        <v>6</v>
      </c>
      <c r="Y4">
        <f>COUNTIFS(bloque2[CLB8M],3,$A$33:$A$111,3)</f>
        <v>7</v>
      </c>
      <c r="Z4">
        <f>COUNTIFS(bloque2[VNH10F],3,$A$33:$A$111,3)</f>
        <v>7</v>
      </c>
      <c r="AA4">
        <f>COUNTIFS(bloque2[SUA10M],3,$A$33:$A$111,3)</f>
        <v>7</v>
      </c>
      <c r="AB4">
        <f>COUNTIFS(bloque2[MPR8F],3,$A$33:$A$111,3)</f>
        <v>5</v>
      </c>
      <c r="AC4">
        <f>COUNTIFS(bloque2[CCM7F],3,$A$33:$A$111,3)</f>
        <v>8</v>
      </c>
      <c r="AD4">
        <f>COUNTIFS(bloque2[ZLO8F],3,$A$33:$A$111,3)</f>
        <v>7</v>
      </c>
    </row>
    <row r="5" spans="1:30" x14ac:dyDescent="0.55000000000000004">
      <c r="A5" s="22" t="s">
        <v>260</v>
      </c>
      <c r="B5">
        <f>COUNTIFS(bloque2[DMU10F],4,$A$33:$A$111,4)</f>
        <v>12</v>
      </c>
      <c r="C5">
        <f>COUNTIFS(bloque2[KRA10F],4,$A$33:$A$111,4)</f>
        <v>7</v>
      </c>
      <c r="D5">
        <f>COUNTIFS(bloque2[CIG9F],4,$A$33:$A$111,4)</f>
        <v>13</v>
      </c>
      <c r="E5">
        <f>COUNTIFS(bloque2[ARA9F],4,$A$33:$A$111,4)</f>
        <v>11</v>
      </c>
      <c r="F5">
        <f>COUNTIFS(bloque2[DJD10M],4,$A$33:$A$111,4)</f>
        <v>12</v>
      </c>
      <c r="G5">
        <f>COUNTIFS(bloque2[AMC8M],4,$A$33:$A$111,4)</f>
        <v>10</v>
      </c>
      <c r="H5">
        <f>COUNTIFS(bloque2[SRG6M],4,$A$33:$A$111,4)</f>
        <v>10</v>
      </c>
      <c r="I5">
        <f>COUNTIFS(bloque2[ADC6F],4,$A$33:$A$111,4)</f>
        <v>12</v>
      </c>
      <c r="J5">
        <f>COUNTIFS(bloque2[EGO6M],4,$A$33:$A$111,4)</f>
        <v>8</v>
      </c>
      <c r="K5">
        <f>COUNTIFS(bloque2[RSD8M],4,$A$33:$A$111,4)</f>
        <v>12</v>
      </c>
      <c r="L5">
        <f>COUNTIFS(bloque2[FSE7F],4,$A$33:$A$111,4)</f>
        <v>13</v>
      </c>
      <c r="M5">
        <f>COUNTIFS(bloque2[DTD8M],4,$A$33:$A$111,4)</f>
        <v>13</v>
      </c>
      <c r="N5">
        <f>COUNTIFS(bloque2[AMC8M2],4,$A$33:$A$111,4)</f>
        <v>9</v>
      </c>
      <c r="O5">
        <f>COUNTIFS(bloque2[XMQ10F],4,$A$33:$A$111,4)</f>
        <v>5</v>
      </c>
      <c r="P5">
        <f>COUNTIFS(bloque2[AHC10F],4,$A$33:$A$111,4)</f>
        <v>13</v>
      </c>
      <c r="Q5">
        <f>COUNTIFS(bloque2[LMQ10F],4,$A$33:$A$111,4)</f>
        <v>14</v>
      </c>
      <c r="R5">
        <f>COUNTIFS(bloque2[KSR8F],4,$A$33:$A$111,4)</f>
        <v>12</v>
      </c>
      <c r="S5">
        <f>COUNTIFS(bloque2[OAG10M],4,$A$33:$A$111,4)</f>
        <v>8</v>
      </c>
      <c r="T5">
        <f>COUNTIFS(bloque2[JNR7M],4,$A$33:$A$111,4)</f>
        <v>11</v>
      </c>
      <c r="U5">
        <f>COUNTIFS(bloque2[KOL6F],4,$A$33:$A$111,4)</f>
        <v>13</v>
      </c>
      <c r="V5">
        <f>COUNTIFS(bloque2[GIC5M],4,$A$33:$A$111,4)</f>
        <v>9</v>
      </c>
      <c r="W5">
        <f>COUNTIFS(bloque2[DRP6M],4,$A$33:$A$111,4)</f>
        <v>8</v>
      </c>
      <c r="X5">
        <f>COUNTIFS(bloque2[CPG7M],4,$A$33:$A$111,4)</f>
        <v>10</v>
      </c>
      <c r="Y5">
        <f>COUNTIFS(bloque2[CLB8M],4,$A$33:$A$111,4)</f>
        <v>10</v>
      </c>
      <c r="Z5">
        <f>COUNTIFS(bloque2[VNH10F],4,$A$33:$A$111,4)</f>
        <v>9</v>
      </c>
      <c r="AA5">
        <f>COUNTIFS(bloque2[SUA10M],4,$A$33:$A$111,4)</f>
        <v>11</v>
      </c>
      <c r="AB5">
        <f>COUNTIFS(bloque2[MPR8F],4,$A$33:$A$111,4)</f>
        <v>6</v>
      </c>
      <c r="AC5">
        <f>COUNTIFS(bloque2[CCM7F],4,$A$33:$A$111,4)</f>
        <v>11</v>
      </c>
      <c r="AD5">
        <f>COUNTIFS(bloque2[ZLO8F],4,$A$33:$A$111,4)</f>
        <v>13</v>
      </c>
    </row>
    <row r="6" spans="1:30" x14ac:dyDescent="0.55000000000000004">
      <c r="A6" s="22" t="s">
        <v>261</v>
      </c>
      <c r="B6">
        <f>COUNTIFS(bloque2[DMU10F],5,$A$33:$A$111,5)</f>
        <v>3</v>
      </c>
      <c r="C6">
        <f>COUNTIFS(bloque2[KRA10F],5,$A$33:$A$111,5)</f>
        <v>5</v>
      </c>
      <c r="D6">
        <f>COUNTIFS(bloque2[CIG9F],5,$A$33:$A$111,5)</f>
        <v>7</v>
      </c>
      <c r="E6">
        <f>COUNTIFS(bloque2[ARA9F],5,$A$33:$A$111,5)</f>
        <v>3</v>
      </c>
      <c r="F6">
        <f>COUNTIFS(bloque2[DJD10M],5,$A$33:$A$111,5)</f>
        <v>3</v>
      </c>
      <c r="G6">
        <f>COUNTIFS(bloque2[AMC8M],5,$A$33:$A$111,5)</f>
        <v>0</v>
      </c>
      <c r="H6">
        <f>COUNTIFS(bloque2[SRG6M],5,$A$33:$A$111,5)</f>
        <v>7</v>
      </c>
      <c r="I6">
        <f>COUNTIFS(bloque2[ADC6F],5,$A$33:$A$111,5)</f>
        <v>3</v>
      </c>
      <c r="J6">
        <f>COUNTIFS(bloque2[EGO6M],5,$A$33:$A$111,5)</f>
        <v>5</v>
      </c>
      <c r="K6">
        <f>COUNTIFS(bloque2[RSD8M],5,$A$33:$A$111,5)</f>
        <v>3</v>
      </c>
      <c r="L6">
        <f>COUNTIFS(bloque2[FSE7F],5,$A$33:$A$111,5)</f>
        <v>2</v>
      </c>
      <c r="M6">
        <f>COUNTIFS(bloque2[DTD8M],5,$A$33:$A$111,5)</f>
        <v>5</v>
      </c>
      <c r="N6">
        <f>COUNTIFS(bloque2[AMC8M2],5,$A$33:$A$111,5)</f>
        <v>6</v>
      </c>
      <c r="O6">
        <f>COUNTIFS(bloque2[XMQ10F],5,$A$33:$A$111,5)</f>
        <v>3</v>
      </c>
      <c r="P6">
        <f>COUNTIFS(bloque2[AHC10F],5,$A$33:$A$111,5)</f>
        <v>2</v>
      </c>
      <c r="Q6">
        <f>COUNTIFS(bloque2[LMQ10F],5,$A$33:$A$111,5)</f>
        <v>5</v>
      </c>
      <c r="R6">
        <f>COUNTIFS(bloque2[KSR8F],5,$A$33:$A$111,5)</f>
        <v>8</v>
      </c>
      <c r="S6">
        <f>COUNTIFS(bloque2[OAG10M],5,$A$33:$A$111,5)</f>
        <v>0</v>
      </c>
      <c r="T6">
        <f>COUNTIFS(bloque2[JNR7M],5,$A$33:$A$111,5)</f>
        <v>6</v>
      </c>
      <c r="U6">
        <f>COUNTIFS(bloque2[KOL6F],5,$A$33:$A$111,5)</f>
        <v>0</v>
      </c>
      <c r="V6">
        <f>COUNTIFS(bloque2[GIC5M],5,$A$33:$A$111,5)</f>
        <v>6</v>
      </c>
      <c r="W6">
        <f>COUNTIFS(bloque2[DRP6M],5,$A$33:$A$111,5)</f>
        <v>0</v>
      </c>
      <c r="X6">
        <f>COUNTIFS(bloque2[CPG7M],5,$A$33:$A$111,5)</f>
        <v>7</v>
      </c>
      <c r="Y6">
        <f>COUNTIFS(bloque2[CLB8M],5,$A$33:$A$111,5)</f>
        <v>8</v>
      </c>
      <c r="Z6">
        <f>COUNTIFS(bloque2[VNH10F],5,$A$33:$A$111,5)</f>
        <v>2</v>
      </c>
      <c r="AA6">
        <f>COUNTIFS(bloque2[SUA10M],5,$A$33:$A$111,5)</f>
        <v>3</v>
      </c>
      <c r="AB6">
        <f>COUNTIFS(bloque2[MPR8F],5,$A$33:$A$111,5)</f>
        <v>3</v>
      </c>
      <c r="AC6">
        <f>COUNTIFS(bloque2[CCM7F],5,$A$33:$A$111,5)</f>
        <v>6</v>
      </c>
      <c r="AD6">
        <f>COUNTIFS(bloque2[ZLO8F],5,$A$33:$A$111,5)</f>
        <v>3</v>
      </c>
    </row>
    <row r="7" spans="1:30" x14ac:dyDescent="0.55000000000000004">
      <c r="A7" s="22" t="s">
        <v>262</v>
      </c>
      <c r="B7">
        <f>COUNTIFS(bloque2[DMU10F],6,$A$33:$A$111,6)</f>
        <v>9</v>
      </c>
      <c r="C7">
        <f>COUNTIFS(bloque2[KRA10F],6,$A$33:$A$111,6)</f>
        <v>9</v>
      </c>
      <c r="D7">
        <f>COUNTIFS(bloque2[CIG9F],6,$A$33:$A$111,6)</f>
        <v>8</v>
      </c>
      <c r="E7">
        <f>COUNTIFS(bloque2[ARA9F],6,$A$33:$A$111,6)</f>
        <v>9</v>
      </c>
      <c r="F7">
        <f>COUNTIFS(bloque2[DJD10M],6,$A$33:$A$111,6)</f>
        <v>9</v>
      </c>
      <c r="G7">
        <f>COUNTIFS(bloque2[AMC8M],6,$A$33:$A$111,6)</f>
        <v>9</v>
      </c>
      <c r="H7">
        <f>COUNTIFS(bloque2[SRG6M],6,$A$33:$A$111,6)</f>
        <v>7</v>
      </c>
      <c r="I7">
        <f>COUNTIFS(bloque2[ADC6F],6,$A$33:$A$111,6)</f>
        <v>8</v>
      </c>
      <c r="J7">
        <f>COUNTIFS(bloque2[EGO6M],6,$A$33:$A$111,6)</f>
        <v>8</v>
      </c>
      <c r="K7">
        <f>COUNTIFS(bloque2[RSD8M],6,$A$33:$A$111,6)</f>
        <v>9</v>
      </c>
      <c r="L7">
        <f>COUNTIFS(bloque2[FSE7F],6,$A$33:$A$111,6)</f>
        <v>8</v>
      </c>
      <c r="M7">
        <f>COUNTIFS(bloque2[DTD8M],6,$A$33:$A$111,6)</f>
        <v>9</v>
      </c>
      <c r="N7">
        <f>COUNTIFS(bloque2[AMC8M2],6,$A$33:$A$111,6)</f>
        <v>4</v>
      </c>
      <c r="O7">
        <f>COUNTIFS(bloque2[XMQ10F],6,$A$33:$A$111,6)</f>
        <v>3</v>
      </c>
      <c r="P7">
        <f>COUNTIFS(bloque2[AHC10F],6,$A$33:$A$111,6)</f>
        <v>7</v>
      </c>
      <c r="Q7">
        <f>COUNTIFS(bloque2[LMQ10F],6,$A$33:$A$111,6)</f>
        <v>8</v>
      </c>
      <c r="R7">
        <f>COUNTIFS(bloque2[KSR8F],6,$A$33:$A$111,6)</f>
        <v>7</v>
      </c>
      <c r="S7">
        <f>COUNTIFS(bloque2[OAG10M],6,$A$33:$A$111,6)</f>
        <v>9</v>
      </c>
      <c r="T7">
        <f>COUNTIFS(bloque2[JNR7M],6,$A$33:$A$111,6)</f>
        <v>7</v>
      </c>
      <c r="U7">
        <f>COUNTIFS(bloque2[KOL6F],6,$A$33:$A$111,6)</f>
        <v>8</v>
      </c>
      <c r="V7">
        <f>COUNTIFS(bloque2[GIC5M],6,$A$33:$A$111,6)</f>
        <v>8</v>
      </c>
      <c r="W7">
        <f>COUNTIFS(bloque2[DRP6M],6,$A$33:$A$111,6)</f>
        <v>7</v>
      </c>
      <c r="X7">
        <f>COUNTIFS(bloque2[CPG7M],6,$A$33:$A$111,6)</f>
        <v>8</v>
      </c>
      <c r="Y7">
        <f>COUNTIFS(bloque2[CLB8M],6,$A$33:$A$111,6)</f>
        <v>8</v>
      </c>
      <c r="Z7">
        <f>COUNTIFS(bloque2[VNH10F],6,$A$33:$A$111,6)</f>
        <v>8</v>
      </c>
      <c r="AA7">
        <f>COUNTIFS(bloque2[SUA10M],6,$A$33:$A$111,6)</f>
        <v>9</v>
      </c>
      <c r="AB7">
        <f>COUNTIFS(bloque2[MPR8F],6,$A$33:$A$111,6)</f>
        <v>8</v>
      </c>
      <c r="AC7">
        <f>COUNTIFS(bloque2[CCM7F],6,$A$33:$A$111,6)</f>
        <v>9</v>
      </c>
      <c r="AD7">
        <f>COUNTIFS(bloque2[ZLO8F],6,$A$33:$A$111,6)</f>
        <v>9</v>
      </c>
    </row>
    <row r="8" spans="1:30" x14ac:dyDescent="0.55000000000000004">
      <c r="A8" s="22" t="s">
        <v>263</v>
      </c>
      <c r="B8">
        <f>COUNTIFS(bloque2[DMU10F],7,$A$33:$A$111,7)</f>
        <v>8</v>
      </c>
      <c r="C8">
        <f>COUNTIFS(bloque2[KRA10F],7,$A$33:$A$111,7)</f>
        <v>9</v>
      </c>
      <c r="D8">
        <f>COUNTIFS(bloque2[CIG9F],7,$A$33:$A$111,7)</f>
        <v>8</v>
      </c>
      <c r="E8">
        <f>COUNTIFS(bloque2[ARA9F],7,$A$33:$A$111,7)</f>
        <v>7</v>
      </c>
      <c r="F8">
        <f>COUNTIFS(bloque2[DJD10M],7,$A$33:$A$111,7)</f>
        <v>8</v>
      </c>
      <c r="G8">
        <f>COUNTIFS(bloque2[AMC8M],7,$A$33:$A$111,7)</f>
        <v>8</v>
      </c>
      <c r="H8">
        <f>COUNTIFS(bloque2[SRG6M],7,$A$33:$A$111,7)</f>
        <v>5</v>
      </c>
      <c r="I8">
        <f>COUNTIFS(bloque2[ADC6F],7,$A$33:$A$111,7)</f>
        <v>7</v>
      </c>
      <c r="J8">
        <f>COUNTIFS(bloque2[EGO6M],7,$A$33:$A$111,7)</f>
        <v>8</v>
      </c>
      <c r="K8">
        <f>COUNTIFS(bloque2[RSD8M],7,$A$33:$A$111,7)</f>
        <v>7</v>
      </c>
      <c r="L8">
        <f>COUNTIFS(bloque2[FSE7F],7,$A$33:$A$111,7)</f>
        <v>9</v>
      </c>
      <c r="M8">
        <f>COUNTIFS(bloque2[DTD8M],7,$A$33:$A$111,7)</f>
        <v>9</v>
      </c>
      <c r="N8">
        <f>COUNTIFS(bloque2[AMC8M2],7,$A$33:$A$111,7)</f>
        <v>6</v>
      </c>
      <c r="O8">
        <f>COUNTIFS(bloque2[XMQ10F],7,$A$33:$A$111,7)</f>
        <v>4</v>
      </c>
      <c r="P8">
        <f>COUNTIFS(bloque2[AHC10F],7,$A$33:$A$111,7)</f>
        <v>9</v>
      </c>
      <c r="Q8">
        <f>COUNTIFS(bloque2[LMQ10F],7,$A$33:$A$111,7)</f>
        <v>8</v>
      </c>
      <c r="R8">
        <f>COUNTIFS(bloque2[KSR8F],7,$A$33:$A$111,7)</f>
        <v>7</v>
      </c>
      <c r="S8">
        <f>COUNTIFS(bloque2[OAG10M],7,$A$33:$A$111,7)</f>
        <v>7</v>
      </c>
      <c r="T8">
        <f>COUNTIFS(bloque2[JNR7M],7,$A$33:$A$111,7)</f>
        <v>7</v>
      </c>
      <c r="U8">
        <f>COUNTIFS(bloque2[KOL6F],7,$A$33:$A$111,7)</f>
        <v>6</v>
      </c>
      <c r="V8">
        <f>COUNTIFS(bloque2[GIC5M],7,$A$33:$A$111,7)</f>
        <v>6</v>
      </c>
      <c r="W8">
        <f>COUNTIFS(bloque2[DRP6M],7,$A$33:$A$111,7)</f>
        <v>7</v>
      </c>
      <c r="X8">
        <f>COUNTIFS(bloque2[CPG7M],7,$A$33:$A$111,7)</f>
        <v>8</v>
      </c>
      <c r="Y8">
        <f>COUNTIFS(bloque2[CLB8M],7,$A$33:$A$111,7)</f>
        <v>3</v>
      </c>
      <c r="Z8">
        <f>COUNTIFS(bloque2[VNH10F],7,$A$33:$A$111,7)</f>
        <v>8</v>
      </c>
      <c r="AA8">
        <f>COUNTIFS(bloque2[SUA10M],7,$A$33:$A$111,7)</f>
        <v>9</v>
      </c>
      <c r="AB8">
        <f>COUNTIFS(bloque2[MPR8F],7,$A$33:$A$111,7)</f>
        <v>4</v>
      </c>
      <c r="AC8">
        <f>COUNTIFS(bloque2[CCM7F],7,$A$33:$A$111,7)</f>
        <v>7</v>
      </c>
      <c r="AD8">
        <f>COUNTIFS(bloque2[ZLO8F],7,$A$33:$A$111,7)</f>
        <v>7</v>
      </c>
    </row>
    <row r="9" spans="1:30" x14ac:dyDescent="0.55000000000000004">
      <c r="A9" s="23" t="s">
        <v>266</v>
      </c>
      <c r="B9">
        <f>SUM(B2:B8)</f>
        <v>66</v>
      </c>
      <c r="C9">
        <f t="shared" ref="C9:U9" si="0">SUM(C2:C8)</f>
        <v>54</v>
      </c>
      <c r="D9">
        <f t="shared" si="0"/>
        <v>68</v>
      </c>
      <c r="E9">
        <f t="shared" si="0"/>
        <v>56</v>
      </c>
      <c r="F9">
        <f t="shared" si="0"/>
        <v>63</v>
      </c>
      <c r="G9">
        <f t="shared" si="0"/>
        <v>54</v>
      </c>
      <c r="H9">
        <f t="shared" si="0"/>
        <v>44</v>
      </c>
      <c r="I9">
        <f t="shared" si="0"/>
        <v>58</v>
      </c>
      <c r="J9">
        <f t="shared" si="0"/>
        <v>54</v>
      </c>
      <c r="K9">
        <f t="shared" si="0"/>
        <v>62</v>
      </c>
      <c r="L9">
        <f t="shared" si="0"/>
        <v>60</v>
      </c>
      <c r="M9">
        <f t="shared" si="0"/>
        <v>67</v>
      </c>
      <c r="N9">
        <f t="shared" si="0"/>
        <v>56</v>
      </c>
      <c r="O9">
        <f t="shared" si="0"/>
        <v>40</v>
      </c>
      <c r="P9">
        <f t="shared" si="0"/>
        <v>65</v>
      </c>
      <c r="Q9">
        <f t="shared" si="0"/>
        <v>66</v>
      </c>
      <c r="R9">
        <f t="shared" si="0"/>
        <v>59</v>
      </c>
      <c r="S9">
        <f t="shared" si="0"/>
        <v>58</v>
      </c>
      <c r="T9">
        <f t="shared" si="0"/>
        <v>56</v>
      </c>
      <c r="U9">
        <f t="shared" si="0"/>
        <v>57</v>
      </c>
      <c r="V9">
        <f t="shared" ref="V9:Y9" si="1">SUM(V2:V8)</f>
        <v>61</v>
      </c>
      <c r="W9">
        <f t="shared" si="1"/>
        <v>46</v>
      </c>
      <c r="X9">
        <f t="shared" si="1"/>
        <v>65</v>
      </c>
      <c r="Y9">
        <f t="shared" si="1"/>
        <v>61</v>
      </c>
      <c r="Z9">
        <f t="shared" ref="Z9:AD9" si="2">SUM(Z2:Z8)</f>
        <v>60</v>
      </c>
      <c r="AA9">
        <f t="shared" si="2"/>
        <v>63</v>
      </c>
      <c r="AB9">
        <f t="shared" si="2"/>
        <v>41</v>
      </c>
      <c r="AC9">
        <f t="shared" si="2"/>
        <v>63</v>
      </c>
      <c r="AD9">
        <f t="shared" si="2"/>
        <v>58</v>
      </c>
    </row>
    <row r="13" spans="1:30" x14ac:dyDescent="0.55000000000000004">
      <c r="A13" t="s">
        <v>268</v>
      </c>
      <c r="B13" t="s">
        <v>105</v>
      </c>
      <c r="C13" t="s">
        <v>108</v>
      </c>
      <c r="D13" t="s">
        <v>112</v>
      </c>
      <c r="E13" t="s">
        <v>116</v>
      </c>
      <c r="F13" t="s">
        <v>120</v>
      </c>
      <c r="G13" t="s">
        <v>123</v>
      </c>
      <c r="H13" t="s">
        <v>127</v>
      </c>
      <c r="I13" t="s">
        <v>131</v>
      </c>
      <c r="J13" t="s">
        <v>135</v>
      </c>
      <c r="K13" t="s">
        <v>139</v>
      </c>
      <c r="L13" t="s">
        <v>141</v>
      </c>
      <c r="M13" t="s">
        <v>145</v>
      </c>
      <c r="N13" t="s">
        <v>147</v>
      </c>
      <c r="O13" t="s">
        <v>214</v>
      </c>
      <c r="P13" t="s">
        <v>217</v>
      </c>
      <c r="Q13" t="s">
        <v>220</v>
      </c>
      <c r="R13" t="s">
        <v>223</v>
      </c>
      <c r="S13" t="s">
        <v>226</v>
      </c>
      <c r="T13" t="s">
        <v>229</v>
      </c>
      <c r="U13" t="s">
        <v>231</v>
      </c>
      <c r="V13" s="1" t="s">
        <v>286</v>
      </c>
      <c r="W13" s="1" t="s">
        <v>290</v>
      </c>
      <c r="X13" s="1" t="s">
        <v>294</v>
      </c>
      <c r="Y13" s="1" t="s">
        <v>295</v>
      </c>
      <c r="Z13" s="1" t="s">
        <v>317</v>
      </c>
      <c r="AA13" s="1" t="s">
        <v>320</v>
      </c>
      <c r="AB13" s="1" t="s">
        <v>323</v>
      </c>
      <c r="AC13" s="1" t="s">
        <v>327</v>
      </c>
      <c r="AD13" s="1" t="s">
        <v>331</v>
      </c>
    </row>
    <row r="14" spans="1:30" x14ac:dyDescent="0.55000000000000004">
      <c r="A14" t="s">
        <v>265</v>
      </c>
      <c r="B14" s="20">
        <f>(B2/$B$23)*100</f>
        <v>100</v>
      </c>
      <c r="C14" s="20">
        <f>(C2/$B$23)*100</f>
        <v>55.555555555555557</v>
      </c>
      <c r="D14" s="20">
        <f t="shared" ref="D14:U14" si="3">(D2/$B$23)*100</f>
        <v>100</v>
      </c>
      <c r="E14" s="20">
        <f t="shared" si="3"/>
        <v>72.222222222222214</v>
      </c>
      <c r="F14" s="20">
        <f t="shared" si="3"/>
        <v>94.444444444444443</v>
      </c>
      <c r="G14" s="20">
        <f t="shared" si="3"/>
        <v>77.777777777777786</v>
      </c>
      <c r="H14" s="20">
        <f t="shared" si="3"/>
        <v>11.111111111111111</v>
      </c>
      <c r="I14" s="20">
        <f t="shared" si="3"/>
        <v>83.333333333333343</v>
      </c>
      <c r="J14" s="20">
        <f t="shared" si="3"/>
        <v>77.777777777777786</v>
      </c>
      <c r="K14" s="20">
        <f t="shared" si="3"/>
        <v>94.444444444444443</v>
      </c>
      <c r="L14" s="20">
        <f t="shared" si="3"/>
        <v>94.444444444444443</v>
      </c>
      <c r="M14" s="20">
        <f t="shared" si="3"/>
        <v>88.888888888888886</v>
      </c>
      <c r="N14" s="20">
        <f t="shared" si="3"/>
        <v>94.444444444444443</v>
      </c>
      <c r="O14" s="20">
        <f t="shared" si="3"/>
        <v>72.222222222222214</v>
      </c>
      <c r="P14" s="20">
        <f t="shared" si="3"/>
        <v>100</v>
      </c>
      <c r="Q14" s="20">
        <f t="shared" si="3"/>
        <v>83.333333333333343</v>
      </c>
      <c r="R14" s="20">
        <f t="shared" si="3"/>
        <v>55.555555555555557</v>
      </c>
      <c r="S14" s="20">
        <f t="shared" si="3"/>
        <v>100</v>
      </c>
      <c r="T14" s="20">
        <f t="shared" si="3"/>
        <v>55.555555555555557</v>
      </c>
      <c r="U14" s="20">
        <f t="shared" si="3"/>
        <v>77.777777777777786</v>
      </c>
      <c r="V14" s="20">
        <f t="shared" ref="V14:Y14" si="4">(V2/$B$23)*100</f>
        <v>88.888888888888886</v>
      </c>
      <c r="W14" s="20">
        <f t="shared" si="4"/>
        <v>77.777777777777786</v>
      </c>
      <c r="X14" s="20">
        <f t="shared" si="4"/>
        <v>100</v>
      </c>
      <c r="Y14" s="20">
        <f t="shared" si="4"/>
        <v>94.444444444444443</v>
      </c>
      <c r="Z14" s="20">
        <f t="shared" ref="Z14:AD14" si="5">(Z2/$B$23)*100</f>
        <v>100</v>
      </c>
      <c r="AA14" s="20">
        <f t="shared" si="5"/>
        <v>94.444444444444443</v>
      </c>
      <c r="AB14" s="20">
        <f t="shared" si="5"/>
        <v>44.444444444444443</v>
      </c>
      <c r="AC14" s="20">
        <f t="shared" si="5"/>
        <v>77.777777777777786</v>
      </c>
      <c r="AD14" s="20">
        <f t="shared" si="5"/>
        <v>61.111111111111114</v>
      </c>
    </row>
    <row r="15" spans="1:30" x14ac:dyDescent="0.55000000000000004">
      <c r="A15" t="s">
        <v>258</v>
      </c>
      <c r="B15" s="20">
        <f>(B3/$B$24)*100</f>
        <v>100</v>
      </c>
      <c r="C15" s="20">
        <f>(C3/$B$24)*100</f>
        <v>100</v>
      </c>
      <c r="D15" s="20">
        <f t="shared" ref="D15:U15" si="6">(D3/$B$24)*100</f>
        <v>100</v>
      </c>
      <c r="E15" s="20">
        <f t="shared" si="6"/>
        <v>87.5</v>
      </c>
      <c r="F15" s="20">
        <f t="shared" si="6"/>
        <v>100</v>
      </c>
      <c r="G15" s="20">
        <f t="shared" si="6"/>
        <v>87.5</v>
      </c>
      <c r="H15" s="20">
        <f t="shared" si="6"/>
        <v>87.5</v>
      </c>
      <c r="I15" s="20">
        <f t="shared" si="6"/>
        <v>100</v>
      </c>
      <c r="J15" s="20">
        <f t="shared" si="6"/>
        <v>75</v>
      </c>
      <c r="K15" s="20">
        <f t="shared" si="6"/>
        <v>100</v>
      </c>
      <c r="L15" s="20">
        <f t="shared" si="6"/>
        <v>75</v>
      </c>
      <c r="M15" s="20">
        <f t="shared" si="6"/>
        <v>87.5</v>
      </c>
      <c r="N15" s="20">
        <f t="shared" si="6"/>
        <v>87.5</v>
      </c>
      <c r="O15" s="20">
        <f t="shared" si="6"/>
        <v>87.5</v>
      </c>
      <c r="P15" s="20">
        <f t="shared" si="6"/>
        <v>100</v>
      </c>
      <c r="Q15" s="20">
        <f t="shared" si="6"/>
        <v>100</v>
      </c>
      <c r="R15" s="20">
        <f t="shared" si="6"/>
        <v>87.5</v>
      </c>
      <c r="S15" s="20">
        <f t="shared" si="6"/>
        <v>100</v>
      </c>
      <c r="T15" s="20">
        <f t="shared" si="6"/>
        <v>100</v>
      </c>
      <c r="U15" s="20">
        <f t="shared" si="6"/>
        <v>100</v>
      </c>
      <c r="V15" s="20">
        <f t="shared" ref="V15:Y15" si="7">(V3/$B$24)*100</f>
        <v>100</v>
      </c>
      <c r="W15" s="20">
        <f t="shared" si="7"/>
        <v>62.5</v>
      </c>
      <c r="X15" s="20">
        <f t="shared" si="7"/>
        <v>100</v>
      </c>
      <c r="Y15" s="20">
        <f t="shared" si="7"/>
        <v>100</v>
      </c>
      <c r="Z15" s="20">
        <f t="shared" ref="Z15:AD15" si="8">(Z3/$B$24)*100</f>
        <v>100</v>
      </c>
      <c r="AA15" s="20">
        <f t="shared" si="8"/>
        <v>87.5</v>
      </c>
      <c r="AB15" s="20">
        <f t="shared" si="8"/>
        <v>87.5</v>
      </c>
      <c r="AC15" s="20">
        <f t="shared" si="8"/>
        <v>100</v>
      </c>
      <c r="AD15" s="20">
        <f t="shared" si="8"/>
        <v>100</v>
      </c>
    </row>
    <row r="16" spans="1:30" x14ac:dyDescent="0.55000000000000004">
      <c r="A16" t="s">
        <v>259</v>
      </c>
      <c r="B16" s="20">
        <f>(B4/$B$25)*100</f>
        <v>100</v>
      </c>
      <c r="C16" s="20">
        <f>(C4/$B$25)*100</f>
        <v>75</v>
      </c>
      <c r="D16" s="20">
        <f t="shared" ref="D16:U16" si="9">(D4/$B$25)*100</f>
        <v>75</v>
      </c>
      <c r="E16" s="20">
        <f t="shared" si="9"/>
        <v>75</v>
      </c>
      <c r="F16" s="20">
        <f t="shared" si="9"/>
        <v>75</v>
      </c>
      <c r="G16" s="20">
        <f t="shared" si="9"/>
        <v>75</v>
      </c>
      <c r="H16" s="20">
        <f t="shared" si="9"/>
        <v>75</v>
      </c>
      <c r="I16" s="20">
        <f t="shared" si="9"/>
        <v>62.5</v>
      </c>
      <c r="J16" s="20">
        <f t="shared" si="9"/>
        <v>62.5</v>
      </c>
      <c r="K16" s="20">
        <f t="shared" si="9"/>
        <v>75</v>
      </c>
      <c r="L16" s="20">
        <f t="shared" si="9"/>
        <v>62.5</v>
      </c>
      <c r="M16" s="20">
        <f t="shared" si="9"/>
        <v>100</v>
      </c>
      <c r="N16" s="20">
        <f t="shared" si="9"/>
        <v>87.5</v>
      </c>
      <c r="O16" s="20">
        <f t="shared" si="9"/>
        <v>62.5</v>
      </c>
      <c r="P16" s="20">
        <f t="shared" si="9"/>
        <v>100</v>
      </c>
      <c r="Q16" s="20">
        <f t="shared" si="9"/>
        <v>100</v>
      </c>
      <c r="R16" s="20">
        <f t="shared" si="9"/>
        <v>100</v>
      </c>
      <c r="S16" s="20">
        <f t="shared" si="9"/>
        <v>100</v>
      </c>
      <c r="T16" s="20">
        <f t="shared" si="9"/>
        <v>87.5</v>
      </c>
      <c r="U16" s="20">
        <f t="shared" si="9"/>
        <v>100</v>
      </c>
      <c r="V16" s="20">
        <f t="shared" ref="V16:Y16" si="10">(V4/$B$25)*100</f>
        <v>100</v>
      </c>
      <c r="W16" s="20">
        <f t="shared" si="10"/>
        <v>62.5</v>
      </c>
      <c r="X16" s="20">
        <f t="shared" si="10"/>
        <v>75</v>
      </c>
      <c r="Y16" s="20">
        <f t="shared" si="10"/>
        <v>87.5</v>
      </c>
      <c r="Z16" s="20">
        <f t="shared" ref="Z16:AD16" si="11">(Z4/$B$25)*100</f>
        <v>87.5</v>
      </c>
      <c r="AA16" s="20">
        <f t="shared" si="11"/>
        <v>87.5</v>
      </c>
      <c r="AB16" s="20">
        <f t="shared" si="11"/>
        <v>62.5</v>
      </c>
      <c r="AC16" s="20">
        <f t="shared" si="11"/>
        <v>100</v>
      </c>
      <c r="AD16" s="20">
        <f t="shared" si="11"/>
        <v>87.5</v>
      </c>
    </row>
    <row r="17" spans="1:30" x14ac:dyDescent="0.55000000000000004">
      <c r="A17" t="s">
        <v>260</v>
      </c>
      <c r="B17" s="20">
        <f>(B5/$B$26)*100</f>
        <v>66.666666666666657</v>
      </c>
      <c r="C17" s="20">
        <f>(C5/$B$26)*100</f>
        <v>38.888888888888893</v>
      </c>
      <c r="D17" s="20">
        <f t="shared" ref="D17:U17" si="12">(D5/$B$26)*100</f>
        <v>72.222222222222214</v>
      </c>
      <c r="E17" s="20">
        <f t="shared" si="12"/>
        <v>61.111111111111114</v>
      </c>
      <c r="F17" s="20">
        <f t="shared" si="12"/>
        <v>66.666666666666657</v>
      </c>
      <c r="G17" s="20">
        <f t="shared" si="12"/>
        <v>55.555555555555557</v>
      </c>
      <c r="H17" s="20">
        <f t="shared" si="12"/>
        <v>55.555555555555557</v>
      </c>
      <c r="I17" s="20">
        <f t="shared" si="12"/>
        <v>66.666666666666657</v>
      </c>
      <c r="J17" s="20">
        <f t="shared" si="12"/>
        <v>44.444444444444443</v>
      </c>
      <c r="K17" s="20">
        <f t="shared" si="12"/>
        <v>66.666666666666657</v>
      </c>
      <c r="L17" s="20">
        <f t="shared" si="12"/>
        <v>72.222222222222214</v>
      </c>
      <c r="M17" s="20">
        <f t="shared" si="12"/>
        <v>72.222222222222214</v>
      </c>
      <c r="N17" s="20">
        <f t="shared" si="12"/>
        <v>50</v>
      </c>
      <c r="O17" s="20">
        <f t="shared" si="12"/>
        <v>27.777777777777779</v>
      </c>
      <c r="P17" s="20">
        <f t="shared" si="12"/>
        <v>72.222222222222214</v>
      </c>
      <c r="Q17" s="20">
        <f t="shared" si="12"/>
        <v>77.777777777777786</v>
      </c>
      <c r="R17" s="20">
        <f t="shared" si="12"/>
        <v>66.666666666666657</v>
      </c>
      <c r="S17" s="20">
        <f t="shared" si="12"/>
        <v>44.444444444444443</v>
      </c>
      <c r="T17" s="20">
        <f t="shared" si="12"/>
        <v>61.111111111111114</v>
      </c>
      <c r="U17" s="20">
        <f t="shared" si="12"/>
        <v>72.222222222222214</v>
      </c>
      <c r="V17" s="20">
        <f t="shared" ref="V17:Y17" si="13">(V5/$B$26)*100</f>
        <v>50</v>
      </c>
      <c r="W17" s="20">
        <f t="shared" si="13"/>
        <v>44.444444444444443</v>
      </c>
      <c r="X17" s="20">
        <f t="shared" si="13"/>
        <v>55.555555555555557</v>
      </c>
      <c r="Y17" s="20">
        <f t="shared" si="13"/>
        <v>55.555555555555557</v>
      </c>
      <c r="Z17" s="20">
        <f t="shared" ref="Z17:AD17" si="14">(Z5/$B$26)*100</f>
        <v>50</v>
      </c>
      <c r="AA17" s="20">
        <f t="shared" si="14"/>
        <v>61.111111111111114</v>
      </c>
      <c r="AB17" s="20">
        <f t="shared" si="14"/>
        <v>33.333333333333329</v>
      </c>
      <c r="AC17" s="20">
        <f t="shared" si="14"/>
        <v>61.111111111111114</v>
      </c>
      <c r="AD17" s="20">
        <f t="shared" si="14"/>
        <v>72.222222222222214</v>
      </c>
    </row>
    <row r="18" spans="1:30" x14ac:dyDescent="0.55000000000000004">
      <c r="A18" t="s">
        <v>261</v>
      </c>
      <c r="B18" s="20">
        <f>(B6/$B$27)*100</f>
        <v>33.333333333333329</v>
      </c>
      <c r="C18" s="20">
        <f>(C6/$B$27)*100</f>
        <v>55.555555555555557</v>
      </c>
      <c r="D18" s="20">
        <f t="shared" ref="D18:U18" si="15">(D6/$B$27)*100</f>
        <v>77.777777777777786</v>
      </c>
      <c r="E18" s="20">
        <f t="shared" si="15"/>
        <v>33.333333333333329</v>
      </c>
      <c r="F18" s="20">
        <f t="shared" si="15"/>
        <v>33.333333333333329</v>
      </c>
      <c r="G18" s="20">
        <f t="shared" si="15"/>
        <v>0</v>
      </c>
      <c r="H18" s="20">
        <f t="shared" si="15"/>
        <v>77.777777777777786</v>
      </c>
      <c r="I18" s="20">
        <f t="shared" si="15"/>
        <v>33.333333333333329</v>
      </c>
      <c r="J18" s="20">
        <f t="shared" si="15"/>
        <v>55.555555555555557</v>
      </c>
      <c r="K18" s="20">
        <f t="shared" si="15"/>
        <v>33.333333333333329</v>
      </c>
      <c r="L18" s="20">
        <f t="shared" si="15"/>
        <v>22.222222222222221</v>
      </c>
      <c r="M18" s="20">
        <f t="shared" si="15"/>
        <v>55.555555555555557</v>
      </c>
      <c r="N18" s="20">
        <f t="shared" si="15"/>
        <v>66.666666666666657</v>
      </c>
      <c r="O18" s="20">
        <f t="shared" si="15"/>
        <v>33.333333333333329</v>
      </c>
      <c r="P18" s="20">
        <f t="shared" si="15"/>
        <v>22.222222222222221</v>
      </c>
      <c r="Q18" s="20">
        <f t="shared" si="15"/>
        <v>55.555555555555557</v>
      </c>
      <c r="R18" s="20">
        <f t="shared" si="15"/>
        <v>88.888888888888886</v>
      </c>
      <c r="S18" s="20">
        <f t="shared" si="15"/>
        <v>0</v>
      </c>
      <c r="T18" s="20">
        <f t="shared" si="15"/>
        <v>66.666666666666657</v>
      </c>
      <c r="U18" s="20">
        <f t="shared" si="15"/>
        <v>0</v>
      </c>
      <c r="V18" s="20">
        <f t="shared" ref="V18:Y18" si="16">(V6/$B$27)*100</f>
        <v>66.666666666666657</v>
      </c>
      <c r="W18" s="20">
        <f t="shared" si="16"/>
        <v>0</v>
      </c>
      <c r="X18" s="20">
        <f t="shared" si="16"/>
        <v>77.777777777777786</v>
      </c>
      <c r="Y18" s="20">
        <f t="shared" si="16"/>
        <v>88.888888888888886</v>
      </c>
      <c r="Z18" s="20">
        <f t="shared" ref="Z18:AD18" si="17">(Z6/$B$27)*100</f>
        <v>22.222222222222221</v>
      </c>
      <c r="AA18" s="20">
        <f t="shared" si="17"/>
        <v>33.333333333333329</v>
      </c>
      <c r="AB18" s="20">
        <f t="shared" si="17"/>
        <v>33.333333333333329</v>
      </c>
      <c r="AC18" s="20">
        <f t="shared" si="17"/>
        <v>66.666666666666657</v>
      </c>
      <c r="AD18" s="20">
        <f t="shared" si="17"/>
        <v>33.333333333333329</v>
      </c>
    </row>
    <row r="19" spans="1:30" x14ac:dyDescent="0.55000000000000004">
      <c r="A19" t="s">
        <v>262</v>
      </c>
      <c r="B19" s="20">
        <f>(B7/$B$28)*100</f>
        <v>100</v>
      </c>
      <c r="C19" s="20">
        <f>(C7/$B$28)*100</f>
        <v>100</v>
      </c>
      <c r="D19" s="20">
        <f t="shared" ref="D19:U19" si="18">(D7/$B$28)*100</f>
        <v>88.888888888888886</v>
      </c>
      <c r="E19" s="20">
        <f t="shared" si="18"/>
        <v>100</v>
      </c>
      <c r="F19" s="20">
        <f t="shared" si="18"/>
        <v>100</v>
      </c>
      <c r="G19" s="20">
        <f t="shared" si="18"/>
        <v>100</v>
      </c>
      <c r="H19" s="20">
        <f t="shared" si="18"/>
        <v>77.777777777777786</v>
      </c>
      <c r="I19" s="20">
        <f t="shared" si="18"/>
        <v>88.888888888888886</v>
      </c>
      <c r="J19" s="20">
        <f t="shared" si="18"/>
        <v>88.888888888888886</v>
      </c>
      <c r="K19" s="20">
        <f t="shared" si="18"/>
        <v>100</v>
      </c>
      <c r="L19" s="20">
        <f t="shared" si="18"/>
        <v>88.888888888888886</v>
      </c>
      <c r="M19" s="20">
        <f t="shared" si="18"/>
        <v>100</v>
      </c>
      <c r="N19" s="20">
        <f t="shared" si="18"/>
        <v>44.444444444444443</v>
      </c>
      <c r="O19" s="20">
        <f t="shared" si="18"/>
        <v>33.333333333333329</v>
      </c>
      <c r="P19" s="20">
        <f t="shared" si="18"/>
        <v>77.777777777777786</v>
      </c>
      <c r="Q19" s="20">
        <f t="shared" si="18"/>
        <v>88.888888888888886</v>
      </c>
      <c r="R19" s="20">
        <f t="shared" si="18"/>
        <v>77.777777777777786</v>
      </c>
      <c r="S19" s="20">
        <f t="shared" si="18"/>
        <v>100</v>
      </c>
      <c r="T19" s="20">
        <f t="shared" si="18"/>
        <v>77.777777777777786</v>
      </c>
      <c r="U19" s="20">
        <f t="shared" si="18"/>
        <v>88.888888888888886</v>
      </c>
      <c r="V19" s="20">
        <f t="shared" ref="V19:Y19" si="19">(V7/$B$28)*100</f>
        <v>88.888888888888886</v>
      </c>
      <c r="W19" s="20">
        <f t="shared" si="19"/>
        <v>77.777777777777786</v>
      </c>
      <c r="X19" s="20">
        <f t="shared" si="19"/>
        <v>88.888888888888886</v>
      </c>
      <c r="Y19" s="20">
        <f t="shared" si="19"/>
        <v>88.888888888888886</v>
      </c>
      <c r="Z19" s="20">
        <f t="shared" ref="Z19:AD19" si="20">(Z7/$B$28)*100</f>
        <v>88.888888888888886</v>
      </c>
      <c r="AA19" s="20">
        <f t="shared" si="20"/>
        <v>100</v>
      </c>
      <c r="AB19" s="20">
        <f t="shared" si="20"/>
        <v>88.888888888888886</v>
      </c>
      <c r="AC19" s="20">
        <f t="shared" si="20"/>
        <v>100</v>
      </c>
      <c r="AD19" s="20">
        <f t="shared" si="20"/>
        <v>100</v>
      </c>
    </row>
    <row r="20" spans="1:30" x14ac:dyDescent="0.55000000000000004">
      <c r="A20" t="s">
        <v>263</v>
      </c>
      <c r="B20" s="20">
        <f>(B8/$B$29)*100</f>
        <v>88.888888888888886</v>
      </c>
      <c r="C20" s="20">
        <f>(C8/$B$29)*100</f>
        <v>100</v>
      </c>
      <c r="D20" s="20">
        <f t="shared" ref="D20:U20" si="21">(D8/$B$29)*100</f>
        <v>88.888888888888886</v>
      </c>
      <c r="E20" s="20">
        <f t="shared" si="21"/>
        <v>77.777777777777786</v>
      </c>
      <c r="F20" s="20">
        <f t="shared" si="21"/>
        <v>88.888888888888886</v>
      </c>
      <c r="G20" s="20">
        <f t="shared" si="21"/>
        <v>88.888888888888886</v>
      </c>
      <c r="H20" s="20">
        <f t="shared" si="21"/>
        <v>55.555555555555557</v>
      </c>
      <c r="I20" s="20">
        <f t="shared" si="21"/>
        <v>77.777777777777786</v>
      </c>
      <c r="J20" s="20">
        <f t="shared" si="21"/>
        <v>88.888888888888886</v>
      </c>
      <c r="K20" s="20">
        <f t="shared" si="21"/>
        <v>77.777777777777786</v>
      </c>
      <c r="L20" s="20">
        <f t="shared" si="21"/>
        <v>100</v>
      </c>
      <c r="M20" s="20">
        <f t="shared" si="21"/>
        <v>100</v>
      </c>
      <c r="N20" s="20">
        <f t="shared" si="21"/>
        <v>66.666666666666657</v>
      </c>
      <c r="O20" s="20">
        <f t="shared" si="21"/>
        <v>44.444444444444443</v>
      </c>
      <c r="P20" s="20">
        <f t="shared" si="21"/>
        <v>100</v>
      </c>
      <c r="Q20" s="20">
        <f t="shared" si="21"/>
        <v>88.888888888888886</v>
      </c>
      <c r="R20" s="20">
        <f t="shared" si="21"/>
        <v>77.777777777777786</v>
      </c>
      <c r="S20" s="20">
        <f t="shared" si="21"/>
        <v>77.777777777777786</v>
      </c>
      <c r="T20" s="20">
        <f t="shared" si="21"/>
        <v>77.777777777777786</v>
      </c>
      <c r="U20" s="20">
        <f t="shared" si="21"/>
        <v>66.666666666666657</v>
      </c>
      <c r="V20" s="20">
        <f t="shared" ref="V20:Y20" si="22">(V8/$B$29)*100</f>
        <v>66.666666666666657</v>
      </c>
      <c r="W20" s="20">
        <f t="shared" si="22"/>
        <v>77.777777777777786</v>
      </c>
      <c r="X20" s="20">
        <f t="shared" si="22"/>
        <v>88.888888888888886</v>
      </c>
      <c r="Y20" s="20">
        <f t="shared" si="22"/>
        <v>33.333333333333329</v>
      </c>
      <c r="Z20" s="20">
        <f t="shared" ref="Z20:AD20" si="23">(Z8/$B$29)*100</f>
        <v>88.888888888888886</v>
      </c>
      <c r="AA20" s="20">
        <f t="shared" si="23"/>
        <v>100</v>
      </c>
      <c r="AB20" s="20">
        <f t="shared" si="23"/>
        <v>44.444444444444443</v>
      </c>
      <c r="AC20" s="20">
        <f t="shared" si="23"/>
        <v>77.777777777777786</v>
      </c>
      <c r="AD20" s="20">
        <f t="shared" si="23"/>
        <v>77.777777777777786</v>
      </c>
    </row>
    <row r="22" spans="1:30" x14ac:dyDescent="0.55000000000000004">
      <c r="A22" t="s">
        <v>264</v>
      </c>
      <c r="B22" t="s">
        <v>267</v>
      </c>
    </row>
    <row r="23" spans="1:30" x14ac:dyDescent="0.55000000000000004">
      <c r="A23" s="14" t="s">
        <v>265</v>
      </c>
      <c r="B23">
        <f>COUNTIF(bloque2[correcta],1)</f>
        <v>18</v>
      </c>
    </row>
    <row r="24" spans="1:30" x14ac:dyDescent="0.55000000000000004">
      <c r="A24" s="14" t="s">
        <v>258</v>
      </c>
      <c r="B24">
        <f>COUNTIF(bloque2[correcta],2)</f>
        <v>8</v>
      </c>
    </row>
    <row r="25" spans="1:30" x14ac:dyDescent="0.55000000000000004">
      <c r="A25" s="14" t="s">
        <v>259</v>
      </c>
      <c r="B25">
        <f>COUNTIF(bloque2[correcta],3)</f>
        <v>8</v>
      </c>
    </row>
    <row r="26" spans="1:30" x14ac:dyDescent="0.55000000000000004">
      <c r="A26" s="14" t="s">
        <v>260</v>
      </c>
      <c r="B26">
        <f>COUNTIF(bloque2[correcta],4)</f>
        <v>18</v>
      </c>
    </row>
    <row r="27" spans="1:30" x14ac:dyDescent="0.55000000000000004">
      <c r="A27" s="14" t="s">
        <v>261</v>
      </c>
      <c r="B27">
        <f>COUNTIF(bloque2[correcta],5)</f>
        <v>9</v>
      </c>
    </row>
    <row r="28" spans="1:30" x14ac:dyDescent="0.55000000000000004">
      <c r="A28" s="14" t="s">
        <v>262</v>
      </c>
      <c r="B28">
        <f>COUNTIF(bloque2[correcta],6)</f>
        <v>9</v>
      </c>
    </row>
    <row r="29" spans="1:30" x14ac:dyDescent="0.55000000000000004">
      <c r="A29" s="14" t="s">
        <v>263</v>
      </c>
      <c r="B29">
        <f>COUNTIF(bloque2[correcta],7)</f>
        <v>9</v>
      </c>
    </row>
    <row r="31" spans="1:30" x14ac:dyDescent="0.55000000000000004">
      <c r="A31" t="s">
        <v>269</v>
      </c>
    </row>
    <row r="33" spans="1:17" x14ac:dyDescent="0.55000000000000004">
      <c r="A33">
        <v>1</v>
      </c>
    </row>
    <row r="34" spans="1:17" x14ac:dyDescent="0.55000000000000004">
      <c r="A34">
        <v>3</v>
      </c>
      <c r="K34" s="20"/>
      <c r="L34" s="20"/>
      <c r="M34" s="20"/>
      <c r="N34" s="20"/>
      <c r="O34" s="20"/>
      <c r="P34" s="20"/>
      <c r="Q34" s="20"/>
    </row>
    <row r="35" spans="1:17" x14ac:dyDescent="0.55000000000000004">
      <c r="A35">
        <v>5</v>
      </c>
      <c r="K35" s="20"/>
      <c r="L35" s="20"/>
      <c r="M35" s="20"/>
      <c r="N35" s="20"/>
      <c r="O35" s="20"/>
      <c r="P35" s="20"/>
      <c r="Q35" s="20"/>
    </row>
    <row r="36" spans="1:17" x14ac:dyDescent="0.55000000000000004">
      <c r="A36">
        <v>2</v>
      </c>
      <c r="K36" s="20"/>
      <c r="L36" s="20"/>
      <c r="M36" s="20"/>
      <c r="N36" s="20"/>
      <c r="O36" s="20"/>
      <c r="P36" s="20"/>
      <c r="Q36" s="20"/>
    </row>
    <row r="37" spans="1:17" x14ac:dyDescent="0.55000000000000004">
      <c r="A37">
        <v>3</v>
      </c>
      <c r="K37" s="20"/>
      <c r="L37" s="20"/>
      <c r="M37" s="20"/>
      <c r="N37" s="20"/>
      <c r="O37" s="20"/>
      <c r="P37" s="20"/>
      <c r="Q37" s="20"/>
    </row>
    <row r="38" spans="1:17" x14ac:dyDescent="0.55000000000000004">
      <c r="A38">
        <v>4</v>
      </c>
      <c r="K38" s="20"/>
      <c r="L38" s="20"/>
      <c r="M38" s="20"/>
      <c r="N38" s="20"/>
      <c r="O38" s="20"/>
      <c r="P38" s="20"/>
      <c r="Q38" s="20"/>
    </row>
    <row r="39" spans="1:17" x14ac:dyDescent="0.55000000000000004">
      <c r="A39">
        <v>4</v>
      </c>
      <c r="K39" s="20"/>
      <c r="L39" s="20"/>
      <c r="M39" s="20"/>
      <c r="N39" s="20"/>
      <c r="O39" s="20"/>
      <c r="P39" s="20"/>
      <c r="Q39" s="20"/>
    </row>
    <row r="40" spans="1:17" x14ac:dyDescent="0.55000000000000004">
      <c r="A40">
        <v>4</v>
      </c>
      <c r="K40" s="20"/>
      <c r="L40" s="20"/>
      <c r="M40" s="20"/>
      <c r="N40" s="20"/>
      <c r="O40" s="20"/>
      <c r="P40" s="20"/>
      <c r="Q40" s="20"/>
    </row>
    <row r="41" spans="1:17" x14ac:dyDescent="0.55000000000000004">
      <c r="A41">
        <v>5</v>
      </c>
      <c r="K41" s="20"/>
      <c r="L41" s="20"/>
      <c r="M41" s="20"/>
      <c r="N41" s="20"/>
      <c r="O41" s="20"/>
      <c r="P41" s="20"/>
      <c r="Q41" s="20"/>
    </row>
    <row r="42" spans="1:17" x14ac:dyDescent="0.55000000000000004">
      <c r="A42">
        <v>1</v>
      </c>
      <c r="K42" s="20"/>
      <c r="L42" s="20"/>
      <c r="M42" s="20"/>
      <c r="N42" s="20"/>
      <c r="O42" s="20"/>
      <c r="P42" s="20"/>
      <c r="Q42" s="20"/>
    </row>
    <row r="43" spans="1:17" x14ac:dyDescent="0.55000000000000004">
      <c r="A43">
        <v>1</v>
      </c>
      <c r="K43" s="20"/>
      <c r="L43" s="20"/>
      <c r="M43" s="20"/>
      <c r="N43" s="20"/>
      <c r="O43" s="20"/>
      <c r="P43" s="20"/>
      <c r="Q43" s="20"/>
    </row>
    <row r="44" spans="1:17" x14ac:dyDescent="0.55000000000000004">
      <c r="A44">
        <v>4</v>
      </c>
      <c r="K44" s="20"/>
      <c r="L44" s="20"/>
      <c r="M44" s="20"/>
      <c r="N44" s="20"/>
      <c r="O44" s="20"/>
      <c r="P44" s="20"/>
      <c r="Q44" s="20"/>
    </row>
    <row r="45" spans="1:17" x14ac:dyDescent="0.55000000000000004">
      <c r="A45">
        <v>1</v>
      </c>
      <c r="K45" s="20"/>
      <c r="L45" s="20"/>
      <c r="M45" s="20"/>
      <c r="N45" s="20"/>
      <c r="O45" s="20"/>
      <c r="P45" s="20"/>
      <c r="Q45" s="20"/>
    </row>
    <row r="46" spans="1:17" x14ac:dyDescent="0.55000000000000004">
      <c r="A46">
        <v>2</v>
      </c>
      <c r="K46" s="20"/>
      <c r="L46" s="20"/>
      <c r="M46" s="20"/>
      <c r="N46" s="20"/>
      <c r="O46" s="20"/>
      <c r="P46" s="20"/>
      <c r="Q46" s="20"/>
    </row>
    <row r="47" spans="1:17" x14ac:dyDescent="0.55000000000000004">
      <c r="A47">
        <v>3</v>
      </c>
      <c r="K47" s="20"/>
      <c r="L47" s="20"/>
      <c r="M47" s="20"/>
      <c r="N47" s="20"/>
      <c r="O47" s="20"/>
      <c r="P47" s="20"/>
      <c r="Q47" s="20"/>
    </row>
    <row r="48" spans="1:17" x14ac:dyDescent="0.55000000000000004">
      <c r="A48">
        <v>7</v>
      </c>
      <c r="K48" s="20"/>
      <c r="L48" s="20"/>
      <c r="M48" s="20"/>
      <c r="N48" s="20"/>
      <c r="O48" s="20"/>
      <c r="P48" s="20"/>
      <c r="Q48" s="20"/>
    </row>
    <row r="49" spans="1:17" x14ac:dyDescent="0.55000000000000004">
      <c r="A49">
        <v>6</v>
      </c>
      <c r="K49" s="20"/>
      <c r="L49" s="20"/>
      <c r="M49" s="20"/>
      <c r="N49" s="20"/>
      <c r="O49" s="20"/>
      <c r="P49" s="20"/>
      <c r="Q49" s="20"/>
    </row>
    <row r="50" spans="1:17" x14ac:dyDescent="0.55000000000000004">
      <c r="A50">
        <v>7</v>
      </c>
      <c r="K50" s="20"/>
      <c r="L50" s="20"/>
      <c r="M50" s="20"/>
      <c r="N50" s="20"/>
      <c r="O50" s="20"/>
      <c r="P50" s="20"/>
      <c r="Q50" s="20"/>
    </row>
    <row r="51" spans="1:17" x14ac:dyDescent="0.55000000000000004">
      <c r="A51">
        <v>6</v>
      </c>
      <c r="K51" s="20"/>
      <c r="L51" s="20"/>
      <c r="M51" s="20"/>
      <c r="N51" s="20"/>
      <c r="O51" s="20"/>
      <c r="P51" s="20"/>
      <c r="Q51" s="20"/>
    </row>
    <row r="52" spans="1:17" x14ac:dyDescent="0.55000000000000004">
      <c r="A52">
        <v>1</v>
      </c>
      <c r="K52" s="20"/>
      <c r="L52" s="20"/>
      <c r="M52" s="20"/>
      <c r="N52" s="20"/>
      <c r="O52" s="20"/>
      <c r="P52" s="20"/>
      <c r="Q52" s="20"/>
    </row>
    <row r="53" spans="1:17" x14ac:dyDescent="0.55000000000000004">
      <c r="A53">
        <v>1</v>
      </c>
      <c r="K53" s="20"/>
      <c r="L53" s="20"/>
      <c r="M53" s="20"/>
      <c r="N53" s="20"/>
      <c r="O53" s="20"/>
      <c r="P53" s="20"/>
      <c r="Q53" s="20"/>
    </row>
    <row r="54" spans="1:17" x14ac:dyDescent="0.55000000000000004">
      <c r="A54">
        <v>2</v>
      </c>
    </row>
    <row r="55" spans="1:17" x14ac:dyDescent="0.55000000000000004">
      <c r="A55">
        <v>1</v>
      </c>
    </row>
    <row r="56" spans="1:17" x14ac:dyDescent="0.55000000000000004">
      <c r="A56">
        <v>4</v>
      </c>
    </row>
    <row r="57" spans="1:17" x14ac:dyDescent="0.55000000000000004">
      <c r="A57">
        <v>4</v>
      </c>
    </row>
    <row r="58" spans="1:17" x14ac:dyDescent="0.55000000000000004">
      <c r="A58">
        <v>4</v>
      </c>
    </row>
    <row r="59" spans="1:17" x14ac:dyDescent="0.55000000000000004">
      <c r="A59">
        <v>3</v>
      </c>
    </row>
    <row r="60" spans="1:17" x14ac:dyDescent="0.55000000000000004">
      <c r="A60">
        <v>6</v>
      </c>
    </row>
    <row r="61" spans="1:17" x14ac:dyDescent="0.55000000000000004">
      <c r="A61">
        <v>4</v>
      </c>
    </row>
    <row r="62" spans="1:17" x14ac:dyDescent="0.55000000000000004">
      <c r="A62">
        <v>1</v>
      </c>
    </row>
    <row r="63" spans="1:17" x14ac:dyDescent="0.55000000000000004">
      <c r="A63">
        <v>1</v>
      </c>
    </row>
    <row r="64" spans="1:17" x14ac:dyDescent="0.55000000000000004">
      <c r="A64">
        <v>5</v>
      </c>
    </row>
    <row r="65" spans="1:1" x14ac:dyDescent="0.55000000000000004">
      <c r="A65">
        <v>1</v>
      </c>
    </row>
    <row r="66" spans="1:1" x14ac:dyDescent="0.55000000000000004">
      <c r="A66">
        <v>1</v>
      </c>
    </row>
    <row r="67" spans="1:1" x14ac:dyDescent="0.55000000000000004">
      <c r="A67">
        <v>6</v>
      </c>
    </row>
    <row r="68" spans="1:1" x14ac:dyDescent="0.55000000000000004">
      <c r="A68">
        <v>6</v>
      </c>
    </row>
    <row r="69" spans="1:1" x14ac:dyDescent="0.55000000000000004">
      <c r="A69">
        <v>5</v>
      </c>
    </row>
    <row r="70" spans="1:1" x14ac:dyDescent="0.55000000000000004">
      <c r="A70">
        <v>7</v>
      </c>
    </row>
    <row r="71" spans="1:1" x14ac:dyDescent="0.55000000000000004">
      <c r="A71">
        <v>7</v>
      </c>
    </row>
    <row r="72" spans="1:1" x14ac:dyDescent="0.55000000000000004">
      <c r="A72">
        <v>4</v>
      </c>
    </row>
    <row r="73" spans="1:1" x14ac:dyDescent="0.55000000000000004">
      <c r="A73">
        <v>6</v>
      </c>
    </row>
    <row r="74" spans="1:1" x14ac:dyDescent="0.55000000000000004">
      <c r="A74">
        <v>1</v>
      </c>
    </row>
    <row r="75" spans="1:1" x14ac:dyDescent="0.55000000000000004">
      <c r="A75">
        <v>3</v>
      </c>
    </row>
    <row r="76" spans="1:1" x14ac:dyDescent="0.55000000000000004">
      <c r="A76">
        <v>4</v>
      </c>
    </row>
    <row r="77" spans="1:1" x14ac:dyDescent="0.55000000000000004">
      <c r="A77">
        <v>7</v>
      </c>
    </row>
    <row r="78" spans="1:1" x14ac:dyDescent="0.55000000000000004">
      <c r="A78">
        <v>6</v>
      </c>
    </row>
    <row r="79" spans="1:1" x14ac:dyDescent="0.55000000000000004">
      <c r="A79">
        <v>3</v>
      </c>
    </row>
    <row r="80" spans="1:1" x14ac:dyDescent="0.55000000000000004">
      <c r="A80">
        <v>4</v>
      </c>
    </row>
    <row r="81" spans="1:1" x14ac:dyDescent="0.55000000000000004">
      <c r="A81">
        <v>7</v>
      </c>
    </row>
    <row r="82" spans="1:1" x14ac:dyDescent="0.55000000000000004">
      <c r="A82">
        <v>7</v>
      </c>
    </row>
    <row r="83" spans="1:1" x14ac:dyDescent="0.55000000000000004">
      <c r="A83">
        <v>5</v>
      </c>
    </row>
    <row r="84" spans="1:1" x14ac:dyDescent="0.55000000000000004">
      <c r="A84">
        <v>1</v>
      </c>
    </row>
    <row r="85" spans="1:1" x14ac:dyDescent="0.55000000000000004">
      <c r="A85">
        <v>6</v>
      </c>
    </row>
    <row r="86" spans="1:1" x14ac:dyDescent="0.55000000000000004">
      <c r="A86">
        <v>4</v>
      </c>
    </row>
    <row r="87" spans="1:1" x14ac:dyDescent="0.55000000000000004">
      <c r="A87">
        <v>2</v>
      </c>
    </row>
    <row r="88" spans="1:1" x14ac:dyDescent="0.55000000000000004">
      <c r="A88">
        <v>4</v>
      </c>
    </row>
    <row r="89" spans="1:1" x14ac:dyDescent="0.55000000000000004">
      <c r="A89">
        <v>7</v>
      </c>
    </row>
    <row r="90" spans="1:1" x14ac:dyDescent="0.55000000000000004">
      <c r="A90">
        <v>1</v>
      </c>
    </row>
    <row r="91" spans="1:1" x14ac:dyDescent="0.55000000000000004">
      <c r="A91">
        <v>1</v>
      </c>
    </row>
    <row r="92" spans="1:1" x14ac:dyDescent="0.55000000000000004">
      <c r="A92">
        <v>1</v>
      </c>
    </row>
    <row r="93" spans="1:1" x14ac:dyDescent="0.55000000000000004">
      <c r="A93">
        <v>3</v>
      </c>
    </row>
    <row r="94" spans="1:1" x14ac:dyDescent="0.55000000000000004">
      <c r="A94">
        <v>6</v>
      </c>
    </row>
    <row r="95" spans="1:1" x14ac:dyDescent="0.55000000000000004">
      <c r="A95">
        <v>5</v>
      </c>
    </row>
    <row r="96" spans="1:1" x14ac:dyDescent="0.55000000000000004">
      <c r="A96">
        <v>2</v>
      </c>
    </row>
    <row r="97" spans="1:1" x14ac:dyDescent="0.55000000000000004">
      <c r="A97">
        <v>2</v>
      </c>
    </row>
    <row r="98" spans="1:1" x14ac:dyDescent="0.55000000000000004">
      <c r="A98">
        <v>4</v>
      </c>
    </row>
    <row r="99" spans="1:1" x14ac:dyDescent="0.55000000000000004">
      <c r="A99">
        <v>5</v>
      </c>
    </row>
    <row r="100" spans="1:1" x14ac:dyDescent="0.55000000000000004">
      <c r="A100">
        <v>1</v>
      </c>
    </row>
    <row r="101" spans="1:1" x14ac:dyDescent="0.55000000000000004">
      <c r="A101">
        <v>5</v>
      </c>
    </row>
    <row r="102" spans="1:1" x14ac:dyDescent="0.55000000000000004">
      <c r="A102">
        <v>1</v>
      </c>
    </row>
    <row r="103" spans="1:1" x14ac:dyDescent="0.55000000000000004">
      <c r="A103">
        <v>4</v>
      </c>
    </row>
    <row r="104" spans="1:1" x14ac:dyDescent="0.55000000000000004">
      <c r="A104">
        <v>5</v>
      </c>
    </row>
    <row r="105" spans="1:1" x14ac:dyDescent="0.55000000000000004">
      <c r="A105">
        <v>3</v>
      </c>
    </row>
    <row r="106" spans="1:1" x14ac:dyDescent="0.55000000000000004">
      <c r="A106">
        <v>4</v>
      </c>
    </row>
    <row r="107" spans="1:1" x14ac:dyDescent="0.55000000000000004">
      <c r="A107">
        <v>4</v>
      </c>
    </row>
    <row r="108" spans="1:1" x14ac:dyDescent="0.55000000000000004">
      <c r="A108">
        <v>2</v>
      </c>
    </row>
    <row r="109" spans="1:1" x14ac:dyDescent="0.55000000000000004">
      <c r="A109">
        <v>7</v>
      </c>
    </row>
    <row r="110" spans="1:1" x14ac:dyDescent="0.55000000000000004">
      <c r="A110">
        <v>2</v>
      </c>
    </row>
    <row r="111" spans="1:1" x14ac:dyDescent="0.55000000000000004">
      <c r="A111">
        <v>4</v>
      </c>
    </row>
  </sheetData>
  <conditionalFormatting sqref="V1">
    <cfRule type="containsBlanks" priority="35" stopIfTrue="1">
      <formula>LEN(TRIM(V1))=0</formula>
    </cfRule>
    <cfRule type="duplicateValues" dxfId="366" priority="36"/>
  </conditionalFormatting>
  <conditionalFormatting sqref="W1">
    <cfRule type="containsBlanks" priority="33" stopIfTrue="1">
      <formula>LEN(TRIM(W1))=0</formula>
    </cfRule>
    <cfRule type="duplicateValues" dxfId="365" priority="34"/>
  </conditionalFormatting>
  <conditionalFormatting sqref="X1">
    <cfRule type="containsBlanks" priority="31" stopIfTrue="1">
      <formula>LEN(TRIM(X1))=0</formula>
    </cfRule>
    <cfRule type="duplicateValues" dxfId="364" priority="32"/>
  </conditionalFormatting>
  <conditionalFormatting sqref="Y1">
    <cfRule type="containsBlanks" priority="29" stopIfTrue="1">
      <formula>LEN(TRIM(Y1))=0</formula>
    </cfRule>
    <cfRule type="duplicateValues" dxfId="363" priority="30"/>
  </conditionalFormatting>
  <conditionalFormatting sqref="V13">
    <cfRule type="containsBlanks" priority="27" stopIfTrue="1">
      <formula>LEN(TRIM(V13))=0</formula>
    </cfRule>
    <cfRule type="duplicateValues" dxfId="362" priority="28"/>
  </conditionalFormatting>
  <conditionalFormatting sqref="W13">
    <cfRule type="containsBlanks" priority="25" stopIfTrue="1">
      <formula>LEN(TRIM(W13))=0</formula>
    </cfRule>
    <cfRule type="duplicateValues" dxfId="361" priority="26"/>
  </conditionalFormatting>
  <conditionalFormatting sqref="X13">
    <cfRule type="containsBlanks" priority="23" stopIfTrue="1">
      <formula>LEN(TRIM(X13))=0</formula>
    </cfRule>
    <cfRule type="duplicateValues" dxfId="360" priority="24"/>
  </conditionalFormatting>
  <conditionalFormatting sqref="Y13">
    <cfRule type="containsBlanks" priority="21" stopIfTrue="1">
      <formula>LEN(TRIM(Y13))=0</formula>
    </cfRule>
    <cfRule type="duplicateValues" dxfId="359" priority="22"/>
  </conditionalFormatting>
  <conditionalFormatting sqref="Z1">
    <cfRule type="containsBlanks" priority="19" stopIfTrue="1">
      <formula>LEN(TRIM(Z1))=0</formula>
    </cfRule>
    <cfRule type="duplicateValues" dxfId="358" priority="20"/>
  </conditionalFormatting>
  <conditionalFormatting sqref="AA1">
    <cfRule type="containsBlanks" priority="17" stopIfTrue="1">
      <formula>LEN(TRIM(AA1))=0</formula>
    </cfRule>
    <cfRule type="duplicateValues" dxfId="357" priority="18"/>
  </conditionalFormatting>
  <conditionalFormatting sqref="AB1">
    <cfRule type="containsBlanks" priority="15" stopIfTrue="1">
      <formula>LEN(TRIM(AB1))=0</formula>
    </cfRule>
    <cfRule type="duplicateValues" dxfId="356" priority="16"/>
  </conditionalFormatting>
  <conditionalFormatting sqref="AC1">
    <cfRule type="containsBlanks" priority="13" stopIfTrue="1">
      <formula>LEN(TRIM(AC1))=0</formula>
    </cfRule>
    <cfRule type="duplicateValues" dxfId="355" priority="14"/>
  </conditionalFormatting>
  <conditionalFormatting sqref="AD1">
    <cfRule type="containsBlanks" priority="11" stopIfTrue="1">
      <formula>LEN(TRIM(AD1))=0</formula>
    </cfRule>
    <cfRule type="duplicateValues" dxfId="354" priority="12"/>
  </conditionalFormatting>
  <conditionalFormatting sqref="Z13">
    <cfRule type="containsBlanks" priority="9" stopIfTrue="1">
      <formula>LEN(TRIM(Z13))=0</formula>
    </cfRule>
    <cfRule type="duplicateValues" dxfId="353" priority="10"/>
  </conditionalFormatting>
  <conditionalFormatting sqref="AA13">
    <cfRule type="containsBlanks" priority="7" stopIfTrue="1">
      <formula>LEN(TRIM(AA13))=0</formula>
    </cfRule>
    <cfRule type="duplicateValues" dxfId="352" priority="8"/>
  </conditionalFormatting>
  <conditionalFormatting sqref="AB13">
    <cfRule type="containsBlanks" priority="5" stopIfTrue="1">
      <formula>LEN(TRIM(AB13))=0</formula>
    </cfRule>
    <cfRule type="duplicateValues" dxfId="351" priority="6"/>
  </conditionalFormatting>
  <conditionalFormatting sqref="AC13">
    <cfRule type="containsBlanks" priority="3" stopIfTrue="1">
      <formula>LEN(TRIM(AC13))=0</formula>
    </cfRule>
    <cfRule type="duplicateValues" dxfId="350" priority="4"/>
  </conditionalFormatting>
  <conditionalFormatting sqref="AD13">
    <cfRule type="containsBlanks" priority="1" stopIfTrue="1">
      <formula>LEN(TRIM(AD13))=0</formula>
    </cfRule>
    <cfRule type="duplicateValues" dxfId="349" priority="2"/>
  </conditionalFormatting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4A66E-2950-4464-AD99-FC59D5000B7A}">
  <dimension ref="A1:AF129"/>
  <sheetViews>
    <sheetView topLeftCell="T1" workbookViewId="0">
      <selection activeCell="AF14" sqref="AF14"/>
    </sheetView>
  </sheetViews>
  <sheetFormatPr baseColWidth="10" defaultRowHeight="14.4" x14ac:dyDescent="0.55000000000000004"/>
  <cols>
    <col min="1" max="1" width="11.26171875" customWidth="1"/>
    <col min="2" max="2" width="11.15625" bestFit="1" customWidth="1"/>
    <col min="3" max="9" width="11.578125" bestFit="1" customWidth="1"/>
    <col min="16" max="16" width="11.26171875" customWidth="1"/>
  </cols>
  <sheetData>
    <row r="1" spans="1:32" x14ac:dyDescent="0.55000000000000004">
      <c r="A1" t="s">
        <v>264</v>
      </c>
      <c r="B1" t="s">
        <v>89</v>
      </c>
      <c r="C1" t="s">
        <v>93</v>
      </c>
      <c r="D1" t="s">
        <v>97</v>
      </c>
      <c r="E1" t="s">
        <v>101</v>
      </c>
      <c r="F1" t="s">
        <v>150</v>
      </c>
      <c r="G1" t="s">
        <v>153</v>
      </c>
      <c r="H1" t="s">
        <v>157</v>
      </c>
      <c r="I1" t="s">
        <v>164</v>
      </c>
      <c r="J1" t="s">
        <v>165</v>
      </c>
      <c r="K1" t="s">
        <v>168</v>
      </c>
      <c r="L1" t="s">
        <v>172</v>
      </c>
      <c r="M1" t="s">
        <v>176</v>
      </c>
      <c r="N1" t="s">
        <v>180</v>
      </c>
      <c r="O1" t="s">
        <v>234</v>
      </c>
      <c r="P1" t="s">
        <v>238</v>
      </c>
      <c r="Q1" t="s">
        <v>241</v>
      </c>
      <c r="R1" t="s">
        <v>245</v>
      </c>
      <c r="S1" t="s">
        <v>249</v>
      </c>
      <c r="T1" t="s">
        <v>253</v>
      </c>
      <c r="U1" t="s">
        <v>257</v>
      </c>
      <c r="V1" s="1" t="s">
        <v>299</v>
      </c>
      <c r="W1" s="1" t="s">
        <v>301</v>
      </c>
      <c r="X1" s="1" t="s">
        <v>305</v>
      </c>
      <c r="Y1" s="1" t="s">
        <v>308</v>
      </c>
      <c r="Z1" s="1" t="s">
        <v>311</v>
      </c>
      <c r="AA1" s="1" t="s">
        <v>314</v>
      </c>
      <c r="AB1" s="1" t="s">
        <v>335</v>
      </c>
      <c r="AC1" s="1" t="s">
        <v>337</v>
      </c>
      <c r="AD1" s="1" t="s">
        <v>341</v>
      </c>
      <c r="AE1" s="1" t="s">
        <v>344</v>
      </c>
      <c r="AF1" s="1" t="s">
        <v>348</v>
      </c>
    </row>
    <row r="2" spans="1:32" x14ac:dyDescent="0.55000000000000004">
      <c r="A2" t="s">
        <v>265</v>
      </c>
      <c r="B2">
        <f>COUNTIFS(bloque3!E3:E81,1,'%ParticipanteBloque3'!$A$28:$A$106,1)</f>
        <v>16</v>
      </c>
      <c r="C2">
        <f>COUNTIFS(bloque3!F3:F81,1,'%ParticipanteBloque3'!$A$28:$A$106,1)</f>
        <v>12</v>
      </c>
      <c r="D2">
        <f>COUNTIFS(bloque3!G3:G81,1,'%ParticipanteBloque3'!$A$28:$A$106,1)</f>
        <v>14</v>
      </c>
      <c r="E2">
        <f>COUNTIFS(bloque3!H3:H81,1,'%ParticipanteBloque3'!$A$28:$A$106,1)</f>
        <v>18</v>
      </c>
      <c r="F2">
        <f>COUNTIFS(bloque3!I3:I81,1,'%ParticipanteBloque3'!$A$28:$A$106,1)</f>
        <v>17</v>
      </c>
      <c r="G2">
        <f>COUNTIFS(bloque3!J3:J81,1,'%ParticipanteBloque3'!$A$28:$A$106,1)</f>
        <v>18</v>
      </c>
      <c r="H2">
        <f>COUNTIFS(bloque3!K3:K81,1,'%ParticipanteBloque3'!$A$28:$A$106,1)</f>
        <v>12</v>
      </c>
      <c r="I2">
        <f>COUNTIFS(bloque3!L3:L81,1,'%ParticipanteBloque3'!$A$28:$A$106,1)</f>
        <v>17</v>
      </c>
      <c r="J2">
        <f>COUNTIFS(bloque3!M3:M81,1,'%ParticipanteBloque3'!$A$28:$A$106,1)</f>
        <v>13</v>
      </c>
      <c r="K2">
        <f>COUNTIFS(bloque3!N3:N81,1,'%ParticipanteBloque3'!$A$28:$A$106,1)</f>
        <v>3</v>
      </c>
      <c r="L2">
        <f>COUNTIFS(bloque3!O3:O81,1,'%ParticipanteBloque3'!$A$28:$A$106,1)</f>
        <v>18</v>
      </c>
      <c r="M2">
        <f>COUNTIFS(bloque3!P3:P81,1,'%ParticipanteBloque3'!$A$28:$A$106,1)</f>
        <v>16</v>
      </c>
      <c r="N2">
        <f>COUNTIFS(bloque3!Q3:Q81,1,'%ParticipanteBloque3'!$A$28:$A$106,1)</f>
        <v>9</v>
      </c>
      <c r="O2">
        <f>COUNTIFS(bloque3!R3:R81,1,'%ParticipanteBloque3'!$A$28:$A$106,1)</f>
        <v>10</v>
      </c>
      <c r="P2">
        <f>COUNTIFS(bloque3!S3:S81,1,'%ParticipanteBloque3'!$A$28:$A$106,1)</f>
        <v>18</v>
      </c>
      <c r="Q2">
        <f>COUNTIFS(bloque3!T3:T81,1,'%ParticipanteBloque3'!$A$28:$A$106,1)</f>
        <v>17</v>
      </c>
      <c r="R2">
        <f>COUNTIFS(bloque3!U3:U81,1,'%ParticipanteBloque3'!$A$28:$A$106,1)</f>
        <v>15</v>
      </c>
      <c r="S2">
        <f>COUNTIFS(bloque3!V3:V81,1,'%ParticipanteBloque3'!$A$28:$A$106,1)</f>
        <v>17</v>
      </c>
      <c r="T2">
        <f>COUNTIFS(bloque3!W3:W81,1,'%ParticipanteBloque3'!$A$28:$A$106,1)</f>
        <v>11</v>
      </c>
      <c r="U2">
        <f>COUNTIFS(bloque3!X3:X81,1,'%ParticipanteBloque3'!$A$28:$A$106,1)</f>
        <v>15</v>
      </c>
      <c r="V2">
        <f>COUNTIFS(bloque3!Y3:Y81,1,'%ParticipanteBloque3'!$A$28:$A$106,1)</f>
        <v>18</v>
      </c>
      <c r="W2">
        <f>COUNTIFS(bloque3!Z3:Z81,1,'%ParticipanteBloque3'!$A$28:$A$106,1)</f>
        <v>17</v>
      </c>
      <c r="X2">
        <f>COUNTIFS(bloque3!AA3:AA81,1,'%ParticipanteBloque3'!$A$28:$A$106,1)</f>
        <v>17</v>
      </c>
      <c r="Y2">
        <f>COUNTIFS(bloque3!AB3:AB81,1,'%ParticipanteBloque3'!$A$28:$A$106,1)</f>
        <v>13</v>
      </c>
      <c r="Z2">
        <f>COUNTIFS(bloque3!AC3:AC81,1,'%ParticipanteBloque3'!$A$28:$A$106,1)</f>
        <v>15</v>
      </c>
      <c r="AA2">
        <f>COUNTIFS(bloque3!AD3:AD81,1,'%ParticipanteBloque3'!$A$28:$A$106,1)</f>
        <v>13</v>
      </c>
      <c r="AB2">
        <f>COUNTIFS(bloque3!AE3:AE81,1,'%ParticipanteBloque3'!$A$28:$A$106,1)</f>
        <v>17</v>
      </c>
      <c r="AC2">
        <f>COUNTIFS(bloque3!AF3:AF81,1,'%ParticipanteBloque3'!$A$28:$A$106,1)</f>
        <v>13</v>
      </c>
      <c r="AD2">
        <f>COUNTIFS(bloque3!AG3:AG81,1,'%ParticipanteBloque3'!$A$28:$A$106,1)</f>
        <v>14</v>
      </c>
      <c r="AE2">
        <f>COUNTIFS(bloque3!AH3:AH81,1,'%ParticipanteBloque3'!$A$28:$A$106,1)</f>
        <v>18</v>
      </c>
      <c r="AF2">
        <f>COUNTIFS(bloque3!AI3:AI81,1,'%ParticipanteBloque3'!$A$28:$A$106,1)</f>
        <v>6</v>
      </c>
    </row>
    <row r="3" spans="1:32" x14ac:dyDescent="0.55000000000000004">
      <c r="A3" t="s">
        <v>258</v>
      </c>
      <c r="B3">
        <f>COUNTIFS(bloque3!E3:E81,2,'%ParticipanteBloque3'!$A$28:$A$106,2)</f>
        <v>8</v>
      </c>
      <c r="C3">
        <f>COUNTIFS(bloque3!F3:F81,2,'%ParticipanteBloque3'!$A$28:$A$106,2)</f>
        <v>9</v>
      </c>
      <c r="D3">
        <f>COUNTIFS(bloque3!G3:G81,2,'%ParticipanteBloque3'!$A$28:$A$106,2)</f>
        <v>8</v>
      </c>
      <c r="E3">
        <f>COUNTIFS(bloque3!H3:H81,2,'%ParticipanteBloque3'!$A$28:$A$106,2)</f>
        <v>9</v>
      </c>
      <c r="F3">
        <f>COUNTIFS(bloque3!I3:I81,2,'%ParticipanteBloque3'!$A$28:$A$106,2)</f>
        <v>9</v>
      </c>
      <c r="G3">
        <f>COUNTIFS(bloque3!J3:J81,2,'%ParticipanteBloque3'!$A$28:$A$106,2)</f>
        <v>9</v>
      </c>
      <c r="H3">
        <f>COUNTIFS(bloque3!K3:K81,2,'%ParticipanteBloque3'!$A$28:$A$106,2)</f>
        <v>7</v>
      </c>
      <c r="I3">
        <f>COUNTIFS(bloque3!L3:L81,2,'%ParticipanteBloque3'!$A$28:$A$106,2)</f>
        <v>9</v>
      </c>
      <c r="J3">
        <f>COUNTIFS(bloque3!M3:M81,2,'%ParticipanteBloque3'!$A$28:$A$106,2)</f>
        <v>8</v>
      </c>
      <c r="K3">
        <f>COUNTIFS(bloque3!N3:N81,2,'%ParticipanteBloque3'!$A$28:$A$106,2)</f>
        <v>8</v>
      </c>
      <c r="L3">
        <f>COUNTIFS(bloque3!O3:O81,2,'%ParticipanteBloque3'!$A$28:$A$106,2)</f>
        <v>9</v>
      </c>
      <c r="M3">
        <f>COUNTIFS(bloque3!P3:P81,2,'%ParticipanteBloque3'!$A$28:$A$106,2)</f>
        <v>9</v>
      </c>
      <c r="N3">
        <f>COUNTIFS(bloque3!Q3:Q81,2,'%ParticipanteBloque3'!$A$28:$A$106,2)</f>
        <v>8</v>
      </c>
      <c r="O3">
        <f>COUNTIFS(bloque3!R3:R81,2,'%ParticipanteBloque3'!$A$28:$A$106,2)</f>
        <v>9</v>
      </c>
      <c r="P3">
        <f>COUNTIFS(bloque3!S3:S81,2,'%ParticipanteBloque3'!$A$28:$A$106,2)</f>
        <v>9</v>
      </c>
      <c r="Q3">
        <f>COUNTIFS(bloque3!T3:T81,2,'%ParticipanteBloque3'!$A$28:$A$106,2)</f>
        <v>9</v>
      </c>
      <c r="R3">
        <f>COUNTIFS(bloque3!U3:U81,2,'%ParticipanteBloque3'!$A$28:$A$106,2)</f>
        <v>8</v>
      </c>
      <c r="S3">
        <f>COUNTIFS(bloque3!V3:V81,2,'%ParticipanteBloque3'!$A$28:$A$106,2)</f>
        <v>9</v>
      </c>
      <c r="T3">
        <f>COUNTIFS(bloque3!W3:W81,2,'%ParticipanteBloque3'!$A$28:$A$106,2)</f>
        <v>9</v>
      </c>
      <c r="U3">
        <f>COUNTIFS(bloque3!X3:X81,2,'%ParticipanteBloque3'!$A$28:$A$106,2)</f>
        <v>8</v>
      </c>
      <c r="V3">
        <f>COUNTIFS(bloque3!Y3:Y81,2,'%ParticipanteBloque3'!$A$28:$A$106,2)</f>
        <v>8</v>
      </c>
      <c r="W3">
        <f>COUNTIFS(bloque3!Z3:Z81,2,'%ParticipanteBloque3'!$A$28:$A$106,2)</f>
        <v>8</v>
      </c>
      <c r="X3">
        <f>COUNTIFS(bloque3!AA3:AA81,2,'%ParticipanteBloque3'!$A$28:$A$106,2)</f>
        <v>7</v>
      </c>
      <c r="Y3">
        <f>COUNTIFS(bloque3!AB3:AB81,2,'%ParticipanteBloque3'!$A$28:$A$106,2)</f>
        <v>9</v>
      </c>
      <c r="Z3">
        <f>COUNTIFS(bloque3!AC3:AC81,2,'%ParticipanteBloque3'!$A$28:$A$106,2)</f>
        <v>9</v>
      </c>
      <c r="AA3">
        <f>COUNTIFS(bloque3!AD3:AD81,2,'%ParticipanteBloque3'!$A$28:$A$106,2)</f>
        <v>9</v>
      </c>
      <c r="AB3">
        <f>COUNTIFS(bloque3!AE3:AE81,2,'%ParticipanteBloque3'!$A$28:$A$106,2)</f>
        <v>9</v>
      </c>
      <c r="AC3">
        <f>COUNTIFS(bloque3!AF3:AF81,2,'%ParticipanteBloque3'!$A$28:$A$106,2)</f>
        <v>8</v>
      </c>
      <c r="AD3">
        <f>COUNTIFS(bloque3!AG3:AG81,2,'%ParticipanteBloque3'!$A$28:$A$106,2)</f>
        <v>9</v>
      </c>
      <c r="AE3">
        <f>COUNTIFS(bloque3!AH3:AH81,2,'%ParticipanteBloque3'!$A$28:$A$106,2)</f>
        <v>9</v>
      </c>
      <c r="AF3">
        <f>COUNTIFS(bloque3!AI3:AI81,2,'%ParticipanteBloque3'!$A$28:$A$106,2)</f>
        <v>7</v>
      </c>
    </row>
    <row r="4" spans="1:32" x14ac:dyDescent="0.55000000000000004">
      <c r="A4" t="s">
        <v>259</v>
      </c>
      <c r="B4">
        <f>COUNTIFS(bloque3!E3:E81,3,'%ParticipanteBloque3'!$A$28:$A$106,3)</f>
        <v>4</v>
      </c>
      <c r="C4">
        <f>COUNTIFS(bloque3!F3:F81,3,'%ParticipanteBloque3'!$A$28:$A$106,3)</f>
        <v>5</v>
      </c>
      <c r="D4">
        <f>COUNTIFS(bloque3!G3:G81,3,'%ParticipanteBloque3'!$A$28:$A$106,3)</f>
        <v>7</v>
      </c>
      <c r="E4">
        <f>COUNTIFS(bloque3!H3:H81,3,'%ParticipanteBloque3'!$A$28:$A$106,3)</f>
        <v>2</v>
      </c>
      <c r="F4">
        <f>COUNTIFS(bloque3!I3:I81,3,'%ParticipanteBloque3'!$A$28:$A$106,3)</f>
        <v>4</v>
      </c>
      <c r="G4">
        <f>COUNTIFS(bloque3!J3:J81,3,'%ParticipanteBloque3'!$A$28:$A$106,3)</f>
        <v>7</v>
      </c>
      <c r="H4">
        <f>COUNTIFS(bloque3!K3:K81,3,'%ParticipanteBloque3'!$A$28:$A$106,3)</f>
        <v>6</v>
      </c>
      <c r="I4">
        <f>COUNTIFS(bloque3!L3:L81,3,'%ParticipanteBloque3'!$A$28:$A$106,3)</f>
        <v>4</v>
      </c>
      <c r="J4">
        <f>COUNTIFS(bloque3!M3:M81,3,'%ParticipanteBloque3'!$A$28:$A$106,3)</f>
        <v>5</v>
      </c>
      <c r="K4">
        <f>COUNTIFS(bloque3!N3:N81,3,'%ParticipanteBloque3'!$A$28:$A$106,3)</f>
        <v>1</v>
      </c>
      <c r="L4">
        <f>COUNTIFS(bloque3!O3:O81,3,'%ParticipanteBloque3'!$A$28:$A$106,3)</f>
        <v>6</v>
      </c>
      <c r="M4">
        <f>COUNTIFS(bloque3!P3:P81,3,'%ParticipanteBloque3'!$A$28:$A$106,3)</f>
        <v>5</v>
      </c>
      <c r="N4">
        <f>COUNTIFS(bloque3!Q3:Q81,3,'%ParticipanteBloque3'!$A$28:$A$106,3)</f>
        <v>4</v>
      </c>
      <c r="O4">
        <f>COUNTIFS(bloque3!R3:R81,3,'%ParticipanteBloque3'!$A$28:$A$106,3)</f>
        <v>5</v>
      </c>
      <c r="P4">
        <f>COUNTIFS(bloque3!S3:S81,3,'%ParticipanteBloque3'!$A$28:$A$106,3)</f>
        <v>5</v>
      </c>
      <c r="Q4">
        <f>COUNTIFS(bloque3!T3:T81,3,'%ParticipanteBloque3'!$A$28:$A$106,3)</f>
        <v>6</v>
      </c>
      <c r="R4">
        <f>COUNTIFS(bloque3!U3:U81,3,'%ParticipanteBloque3'!$A$28:$A$106,3)</f>
        <v>5</v>
      </c>
      <c r="S4">
        <f>COUNTIFS(bloque3!V3:V81,3,'%ParticipanteBloque3'!$A$28:$A$106,3)</f>
        <v>3</v>
      </c>
      <c r="T4">
        <f>COUNTIFS(bloque3!W3:W81,3,'%ParticipanteBloque3'!$A$28:$A$106,3)</f>
        <v>6</v>
      </c>
      <c r="U4">
        <f>COUNTIFS(bloque3!X3:X81,3,'%ParticipanteBloque3'!$A$28:$A$106,3)</f>
        <v>4</v>
      </c>
      <c r="V4">
        <f>COUNTIFS(bloque3!Y3:Y81,3,'%ParticipanteBloque3'!$A$28:$A$106,3)</f>
        <v>4</v>
      </c>
      <c r="W4">
        <f>COUNTIFS(bloque3!Z3:Z81,3,'%ParticipanteBloque3'!$A$28:$A$106,3)</f>
        <v>3</v>
      </c>
      <c r="X4">
        <f>COUNTIFS(bloque3!AA3:AA81,3,'%ParticipanteBloque3'!$A$28:$A$106,3)</f>
        <v>1</v>
      </c>
      <c r="Y4">
        <f>COUNTIFS(bloque3!AB3:AB81,3,'%ParticipanteBloque3'!$A$28:$A$106,3)</f>
        <v>5</v>
      </c>
      <c r="Z4">
        <f>COUNTIFS(bloque3!AC3:AC81,3,'%ParticipanteBloque3'!$A$28:$A$106,3)</f>
        <v>5</v>
      </c>
      <c r="AA4">
        <f>COUNTIFS(bloque3!AD3:AD81,3,'%ParticipanteBloque3'!$A$28:$A$106,3)</f>
        <v>4</v>
      </c>
      <c r="AB4">
        <f>COUNTIFS(bloque3!AE3:AE81,3,'%ParticipanteBloque3'!$A$28:$A$106,3)</f>
        <v>5</v>
      </c>
      <c r="AC4">
        <f>COUNTIFS(bloque3!AF3:AF81,3,'%ParticipanteBloque3'!$A$28:$A$106,3)</f>
        <v>4</v>
      </c>
      <c r="AD4">
        <f>COUNTIFS(bloque3!AG3:AG81,3,'%ParticipanteBloque3'!$A$28:$A$106,3)</f>
        <v>5</v>
      </c>
      <c r="AE4">
        <f>COUNTIFS(bloque3!AH3:AH81,3,'%ParticipanteBloque3'!$A$28:$A$106,3)</f>
        <v>3</v>
      </c>
      <c r="AF4">
        <f>COUNTIFS(bloque3!AI3:AI81,3,'%ParticipanteBloque3'!$A$28:$A$106,3)</f>
        <v>7</v>
      </c>
    </row>
    <row r="5" spans="1:32" x14ac:dyDescent="0.55000000000000004">
      <c r="A5" t="s">
        <v>260</v>
      </c>
      <c r="B5">
        <f>COUNTIFS(bloque3!E3:E81,4,'%ParticipanteBloque3'!$A$28:$A$106,4)</f>
        <v>10</v>
      </c>
      <c r="C5">
        <f>COUNTIFS(bloque3!F3:F81,4,'%ParticipanteBloque3'!$A$28:$A$106,4)</f>
        <v>13</v>
      </c>
      <c r="D5">
        <f>COUNTIFS(bloque3!G3:G81,4,'%ParticipanteBloque3'!$A$28:$A$106,4)</f>
        <v>16</v>
      </c>
      <c r="E5">
        <f>COUNTIFS(bloque3!H3:H81,4,'%ParticipanteBloque3'!$A$28:$A$106,4)</f>
        <v>16</v>
      </c>
      <c r="F5">
        <f>COUNTIFS(bloque3!I3:I81,4,'%ParticipanteBloque3'!$A$28:$A$106,4)</f>
        <v>14</v>
      </c>
      <c r="G5">
        <f>COUNTIFS(bloque3!J3:J81,4,'%ParticipanteBloque3'!$A$28:$A$106,4)</f>
        <v>15</v>
      </c>
      <c r="H5">
        <f>COUNTIFS(bloque3!K3:K81,4,'%ParticipanteBloque3'!$A$28:$A$106,4)</f>
        <v>18</v>
      </c>
      <c r="I5">
        <f>COUNTIFS(bloque3!L3:L81,4,'%ParticipanteBloque3'!$A$28:$A$106,4)</f>
        <v>18</v>
      </c>
      <c r="J5">
        <f>COUNTIFS(bloque3!M3:M81,4,'%ParticipanteBloque3'!$A$28:$A$106,4)</f>
        <v>14</v>
      </c>
      <c r="K5">
        <f>COUNTIFS(bloque3!N3:N81,4,'%ParticipanteBloque3'!$A$28:$A$106,4)</f>
        <v>10</v>
      </c>
      <c r="L5">
        <f>COUNTIFS(bloque3!O3:O81,4,'%ParticipanteBloque3'!$A$28:$A$106,4)</f>
        <v>14</v>
      </c>
      <c r="M5">
        <f>COUNTIFS(bloque3!P3:P81,4,'%ParticipanteBloque3'!$A$28:$A$106,4)</f>
        <v>16</v>
      </c>
      <c r="N5">
        <f>COUNTIFS(bloque3!Q3:Q81,4,'%ParticipanteBloque3'!$A$28:$A$106,4)</f>
        <v>16</v>
      </c>
      <c r="O5">
        <f>COUNTIFS(bloque3!R3:R81,4,'%ParticipanteBloque3'!$A$28:$A$106,4)</f>
        <v>12</v>
      </c>
      <c r="P5">
        <f>COUNTIFS(bloque3!S3:S81,4,'%ParticipanteBloque3'!$A$28:$A$106,4)</f>
        <v>16</v>
      </c>
      <c r="Q5">
        <f>COUNTIFS(bloque3!T3:T81,4,'%ParticipanteBloque3'!$A$28:$A$106,4)</f>
        <v>13</v>
      </c>
      <c r="R5">
        <f>COUNTIFS(bloque3!U3:U81,4,'%ParticipanteBloque3'!$A$28:$A$106,4)</f>
        <v>11</v>
      </c>
      <c r="S5">
        <f>COUNTIFS(bloque3!V3:V81,4,'%ParticipanteBloque3'!$A$28:$A$106,4)</f>
        <v>12</v>
      </c>
      <c r="T5">
        <f>COUNTIFS(bloque3!W3:W81,4,'%ParticipanteBloque3'!$A$28:$A$106,4)</f>
        <v>16</v>
      </c>
      <c r="U5">
        <f>COUNTIFS(bloque3!X3:X81,4,'%ParticipanteBloque3'!$A$28:$A$106,4)</f>
        <v>18</v>
      </c>
      <c r="V5">
        <f>COUNTIFS(bloque3!Y3:Y81,4,'%ParticipanteBloque3'!$A$28:$A$106,4)</f>
        <v>13</v>
      </c>
      <c r="W5">
        <f>COUNTIFS(bloque3!Z3:Z81,4,'%ParticipanteBloque3'!$A$28:$A$106,4)</f>
        <v>11</v>
      </c>
      <c r="X5">
        <f>COUNTIFS(bloque3!AA3:AA81,4,'%ParticipanteBloque3'!$A$28:$A$106,4)</f>
        <v>12</v>
      </c>
      <c r="Y5">
        <f>COUNTIFS(bloque3!AB3:AB81,4,'%ParticipanteBloque3'!$A$28:$A$106,4)</f>
        <v>18</v>
      </c>
      <c r="Z5">
        <f>COUNTIFS(bloque3!AC3:AC81,4,'%ParticipanteBloque3'!$A$28:$A$106,4)</f>
        <v>17</v>
      </c>
      <c r="AA5">
        <f>COUNTIFS(bloque3!AD3:AD81,4,'%ParticipanteBloque3'!$A$28:$A$106,4)</f>
        <v>15</v>
      </c>
      <c r="AB5">
        <f>COUNTIFS(bloque3!AE3:AE81,4,'%ParticipanteBloque3'!$A$28:$A$106,4)</f>
        <v>9</v>
      </c>
      <c r="AC5">
        <f>COUNTIFS(bloque3!AF3:AF81,4,'%ParticipanteBloque3'!$A$28:$A$106,4)</f>
        <v>13</v>
      </c>
      <c r="AD5">
        <f>COUNTIFS(bloque3!AG3:AG81,4,'%ParticipanteBloque3'!$A$28:$A$106,4)</f>
        <v>18</v>
      </c>
      <c r="AE5">
        <f>COUNTIFS(bloque3!AH3:AH81,4,'%ParticipanteBloque3'!$A$28:$A$106,4)</f>
        <v>9</v>
      </c>
      <c r="AF5">
        <f>COUNTIFS(bloque3!AI3:AI81,4,'%ParticipanteBloque3'!$A$28:$A$106,4)</f>
        <v>17</v>
      </c>
    </row>
    <row r="6" spans="1:32" x14ac:dyDescent="0.55000000000000004">
      <c r="A6" t="s">
        <v>261</v>
      </c>
      <c r="B6">
        <f>COUNTIFS(bloque3!E3:E81,5,'%ParticipanteBloque3'!$A$28:$A$106,5)</f>
        <v>4</v>
      </c>
      <c r="C6">
        <f>COUNTIFS(bloque3!F3:F81,5,'%ParticipanteBloque3'!$A$28:$A$106,5)</f>
        <v>4</v>
      </c>
      <c r="D6">
        <f>COUNTIFS(bloque3!G3:G81,5,'%ParticipanteBloque3'!$A$28:$A$106,5)</f>
        <v>3</v>
      </c>
      <c r="E6">
        <f>COUNTIFS(bloque3!H3:H81,5,'%ParticipanteBloque3'!$A$28:$A$106,5)</f>
        <v>5</v>
      </c>
      <c r="F6">
        <f>COUNTIFS(bloque3!I3:I81,5,'%ParticipanteBloque3'!$A$28:$A$106,5)</f>
        <v>5</v>
      </c>
      <c r="G6">
        <f>COUNTIFS(bloque3!J3:J81,5,'%ParticipanteBloque3'!$A$28:$A$106,5)</f>
        <v>7</v>
      </c>
      <c r="H6">
        <f>COUNTIFS(bloque3!K3:K81,5,'%ParticipanteBloque3'!$A$28:$A$106,5)</f>
        <v>6</v>
      </c>
      <c r="I6">
        <f>COUNTIFS(bloque3!L3:L81,5,'%ParticipanteBloque3'!$A$28:$A$106,5)</f>
        <v>4</v>
      </c>
      <c r="J6">
        <f>COUNTIFS(bloque3!M3:M81,5,'%ParticipanteBloque3'!$A$28:$A$106,5)</f>
        <v>0</v>
      </c>
      <c r="K6">
        <f>COUNTIFS(bloque3!N3:N81,5,'%ParticipanteBloque3'!$A$28:$A$106,5)</f>
        <v>4</v>
      </c>
      <c r="L6">
        <f>COUNTIFS(bloque3!O3:O81,5,'%ParticipanteBloque3'!$A$28:$A$106,5)</f>
        <v>8</v>
      </c>
      <c r="M6">
        <f>COUNTIFS(bloque3!P3:P81,5,'%ParticipanteBloque3'!$A$28:$A$106,5)</f>
        <v>4</v>
      </c>
      <c r="N6">
        <f>COUNTIFS(bloque3!Q3:Q81,5,'%ParticipanteBloque3'!$A$28:$A$106,5)</f>
        <v>1</v>
      </c>
      <c r="O6">
        <f>COUNTIFS(bloque3!R3:R81,5,'%ParticipanteBloque3'!$A$28:$A$106,5)</f>
        <v>5</v>
      </c>
      <c r="P6">
        <f>COUNTIFS(bloque3!S3:S81,5,'%ParticipanteBloque3'!$A$28:$A$106,5)</f>
        <v>8</v>
      </c>
      <c r="Q6">
        <f>COUNTIFS(bloque3!T3:T81,5,'%ParticipanteBloque3'!$A$28:$A$106,5)</f>
        <v>1</v>
      </c>
      <c r="R6">
        <f>COUNTIFS(bloque3!U3:U81,5,'%ParticipanteBloque3'!$A$28:$A$106,5)</f>
        <v>4</v>
      </c>
      <c r="S6">
        <f>COUNTIFS(bloque3!V3:V81,5,'%ParticipanteBloque3'!$A$28:$A$106,5)</f>
        <v>3</v>
      </c>
      <c r="T6">
        <f>COUNTIFS(bloque3!W3:W81,5,'%ParticipanteBloque3'!$A$28:$A$106,5)</f>
        <v>6</v>
      </c>
      <c r="U6">
        <f>COUNTIFS(bloque3!X3:X81,5,'%ParticipanteBloque3'!$A$28:$A$106,5)</f>
        <v>6</v>
      </c>
      <c r="V6">
        <f>COUNTIFS(bloque3!Y3:Y81,5,'%ParticipanteBloque3'!$A$28:$A$106,5)</f>
        <v>7</v>
      </c>
      <c r="W6">
        <f>COUNTIFS(bloque3!Z3:Z81,5,'%ParticipanteBloque3'!$A$28:$A$106,5)</f>
        <v>2</v>
      </c>
      <c r="X6">
        <f>COUNTIFS(bloque3!AA3:AA81,5,'%ParticipanteBloque3'!$A$28:$A$106,5)</f>
        <v>6</v>
      </c>
      <c r="Y6">
        <f>COUNTIFS(bloque3!AB3:AB81,5,'%ParticipanteBloque3'!$A$28:$A$106,5)</f>
        <v>8</v>
      </c>
      <c r="Z6">
        <f>COUNTIFS(bloque3!AC3:AC81,5,'%ParticipanteBloque3'!$A$28:$A$106,5)</f>
        <v>3</v>
      </c>
      <c r="AA6">
        <f>COUNTIFS(bloque3!AD3:AD81,5,'%ParticipanteBloque3'!$A$28:$A$106,5)</f>
        <v>8</v>
      </c>
      <c r="AB6">
        <f>COUNTIFS(bloque3!AE3:AE81,5,'%ParticipanteBloque3'!$A$28:$A$106,5)</f>
        <v>2</v>
      </c>
      <c r="AC6">
        <f>COUNTIFS(bloque3!AF3:AF81,5,'%ParticipanteBloque3'!$A$28:$A$106,5)</f>
        <v>4</v>
      </c>
      <c r="AD6">
        <f>COUNTIFS(bloque3!AG3:AG81,5,'%ParticipanteBloque3'!$A$28:$A$106,5)</f>
        <v>3</v>
      </c>
      <c r="AE6">
        <f>COUNTIFS(bloque3!AH3:AH81,5,'%ParticipanteBloque3'!$A$28:$A$106,5)</f>
        <v>3</v>
      </c>
      <c r="AF6">
        <f>COUNTIFS(bloque3!AI3:AI81,5,'%ParticipanteBloque3'!$A$28:$A$106,5)</f>
        <v>1</v>
      </c>
    </row>
    <row r="7" spans="1:32" x14ac:dyDescent="0.55000000000000004">
      <c r="A7" t="s">
        <v>262</v>
      </c>
      <c r="B7">
        <f>COUNTIFS(bloque3!E3:E81,6,'%ParticipanteBloque3'!$A$28:$A$106,6)</f>
        <v>7</v>
      </c>
      <c r="C7">
        <f>COUNTIFS(bloque3!F3:F81,6,'%ParticipanteBloque3'!$A$28:$A$106,6)</f>
        <v>7</v>
      </c>
      <c r="D7">
        <f>COUNTIFS(bloque3!G3:G81,6,'%ParticipanteBloque3'!$A$28:$A$106,6)</f>
        <v>7</v>
      </c>
      <c r="E7">
        <f>COUNTIFS(bloque3!H3:H81,6,'%ParticipanteBloque3'!$A$28:$A$106,6)</f>
        <v>9</v>
      </c>
      <c r="F7">
        <f>COUNTIFS(bloque3!I3:I81,6,'%ParticipanteBloque3'!$A$28:$A$106,6)</f>
        <v>9</v>
      </c>
      <c r="G7">
        <f>COUNTIFS(bloque3!J3:J81,6,'%ParticipanteBloque3'!$A$28:$A$106,6)</f>
        <v>6</v>
      </c>
      <c r="H7">
        <f>COUNTIFS(bloque3!K3:K81,6,'%ParticipanteBloque3'!$A$28:$A$106,6)</f>
        <v>8</v>
      </c>
      <c r="I7">
        <f>COUNTIFS(bloque3!L3:L81,6,'%ParticipanteBloque3'!$A$28:$A$106,6)</f>
        <v>9</v>
      </c>
      <c r="J7">
        <f>COUNTIFS(bloque3!M3:M81,6,'%ParticipanteBloque3'!$A$28:$A$106,6)</f>
        <v>9</v>
      </c>
      <c r="K7">
        <f>COUNTIFS(bloque3!N3:N81,6,'%ParticipanteBloque3'!$A$28:$A$106,6)</f>
        <v>8</v>
      </c>
      <c r="L7">
        <f>COUNTIFS(bloque3!O3:O81,6,'%ParticipanteBloque3'!$A$28:$A$106,6)</f>
        <v>6</v>
      </c>
      <c r="M7">
        <f>COUNTIFS(bloque3!P3:P81,6,'%ParticipanteBloque3'!$A$28:$A$106,6)</f>
        <v>9</v>
      </c>
      <c r="N7">
        <f>COUNTIFS(bloque3!Q3:Q81,6,'%ParticipanteBloque3'!$A$28:$A$106,6)</f>
        <v>9</v>
      </c>
      <c r="O7">
        <f>COUNTIFS(bloque3!R3:R81,6,'%ParticipanteBloque3'!$A$28:$A$106,6)</f>
        <v>8</v>
      </c>
      <c r="P7">
        <f>COUNTIFS(bloque3!S3:S81,6,'%ParticipanteBloque3'!$A$28:$A$106,6)</f>
        <v>8</v>
      </c>
      <c r="Q7">
        <f>COUNTIFS(bloque3!T3:T81,6,'%ParticipanteBloque3'!$A$28:$A$106,6)</f>
        <v>7</v>
      </c>
      <c r="R7">
        <f>COUNTIFS(bloque3!U3:U81,6,'%ParticipanteBloque3'!$A$28:$A$106,6)</f>
        <v>9</v>
      </c>
      <c r="S7">
        <f>COUNTIFS(bloque3!V3:V81,6,'%ParticipanteBloque3'!$A$28:$A$106,6)</f>
        <v>8</v>
      </c>
      <c r="T7">
        <f>COUNTIFS(bloque3!W3:W81,6,'%ParticipanteBloque3'!$A$28:$A$106,6)</f>
        <v>8</v>
      </c>
      <c r="U7">
        <f>COUNTIFS(bloque3!X3:X81,6,'%ParticipanteBloque3'!$A$28:$A$106,6)</f>
        <v>7</v>
      </c>
      <c r="V7">
        <f>COUNTIFS(bloque3!Y3:Y81,6,'%ParticipanteBloque3'!$A$28:$A$106,6)</f>
        <v>9</v>
      </c>
      <c r="W7">
        <f>COUNTIFS(bloque3!Z3:Z81,6,'%ParticipanteBloque3'!$A$28:$A$106,6)</f>
        <v>8</v>
      </c>
      <c r="X7">
        <f>COUNTIFS(bloque3!AA3:AA81,6,'%ParticipanteBloque3'!$A$28:$A$106,6)</f>
        <v>9</v>
      </c>
      <c r="Y7">
        <f>COUNTIFS(bloque3!AB3:AB81,6,'%ParticipanteBloque3'!$A$28:$A$106,6)</f>
        <v>7</v>
      </c>
      <c r="Z7">
        <f>COUNTIFS(bloque3!AC3:AC81,6,'%ParticipanteBloque3'!$A$28:$A$106,6)</f>
        <v>9</v>
      </c>
      <c r="AA7">
        <f>COUNTIFS(bloque3!AD3:AD81,6,'%ParticipanteBloque3'!$A$28:$A$106,6)</f>
        <v>9</v>
      </c>
      <c r="AB7">
        <f>COUNTIFS(bloque3!AE3:AE81,6,'%ParticipanteBloque3'!$A$28:$A$106,6)</f>
        <v>9</v>
      </c>
      <c r="AC7">
        <f>COUNTIFS(bloque3!AF3:AF81,6,'%ParticipanteBloque3'!$A$28:$A$106,6)</f>
        <v>9</v>
      </c>
      <c r="AD7">
        <f>COUNTIFS(bloque3!AG3:AG81,6,'%ParticipanteBloque3'!$A$28:$A$106,6)</f>
        <v>9</v>
      </c>
      <c r="AE7">
        <f>COUNTIFS(bloque3!AH3:AH81,6,'%ParticipanteBloque3'!$A$28:$A$106,6)</f>
        <v>6</v>
      </c>
      <c r="AF7">
        <f>COUNTIFS(bloque3!AI3:AI81,6,'%ParticipanteBloque3'!$A$28:$A$106,6)</f>
        <v>6</v>
      </c>
    </row>
    <row r="8" spans="1:32" x14ac:dyDescent="0.55000000000000004">
      <c r="A8" t="s">
        <v>263</v>
      </c>
      <c r="B8">
        <f>COUNTIFS(bloque3!E3:E81,7,'%ParticipanteBloque3'!$A$28:$A$106,7)</f>
        <v>8</v>
      </c>
      <c r="C8">
        <f>COUNTIFS(bloque3!F3:F81,7,'%ParticipanteBloque3'!$A$28:$A$106,7)</f>
        <v>8</v>
      </c>
      <c r="D8">
        <f>COUNTIFS(bloque3!G3:G81,7,'%ParticipanteBloque3'!$A$28:$A$106,7)</f>
        <v>8</v>
      </c>
      <c r="E8">
        <f>COUNTIFS(bloque3!H3:H81,7,'%ParticipanteBloque3'!$A$28:$A$106,7)</f>
        <v>7</v>
      </c>
      <c r="F8">
        <f>COUNTIFS(bloque3!I3:I81,7,'%ParticipanteBloque3'!$A$28:$A$106,7)</f>
        <v>7</v>
      </c>
      <c r="G8">
        <f>COUNTIFS(bloque3!J3:J81,7,'%ParticipanteBloque3'!$A$28:$A$106,7)</f>
        <v>7</v>
      </c>
      <c r="H8">
        <f>COUNTIFS(bloque3!K3:K81,7,'%ParticipanteBloque3'!$A$28:$A$106,7)</f>
        <v>6</v>
      </c>
      <c r="I8">
        <f>COUNTIFS(bloque3!L3:L81,7,'%ParticipanteBloque3'!$A$28:$A$106,7)</f>
        <v>6</v>
      </c>
      <c r="J8">
        <f>COUNTIFS(bloque3!M3:M81,7,'%ParticipanteBloque3'!$A$28:$A$106,7)</f>
        <v>6</v>
      </c>
      <c r="K8">
        <f>COUNTIFS(bloque3!N3:N81,7,'%ParticipanteBloque3'!$A$28:$A$106,7)</f>
        <v>0</v>
      </c>
      <c r="L8">
        <f>COUNTIFS(bloque3!O3:O81,7,'%ParticipanteBloque3'!$A$28:$A$106,7)</f>
        <v>7</v>
      </c>
      <c r="M8">
        <f>COUNTIFS(bloque3!P3:P81,7,'%ParticipanteBloque3'!$A$28:$A$106,7)</f>
        <v>8</v>
      </c>
      <c r="N8">
        <f>COUNTIFS(bloque3!Q3:Q81,7,'%ParticipanteBloque3'!$A$28:$A$106,7)</f>
        <v>5</v>
      </c>
      <c r="O8">
        <f>COUNTIFS(bloque3!R3:R81,7,'%ParticipanteBloque3'!$A$28:$A$106,7)</f>
        <v>5</v>
      </c>
      <c r="P8">
        <f>COUNTIFS(bloque3!S3:S81,7,'%ParticipanteBloque3'!$A$28:$A$106,7)</f>
        <v>8</v>
      </c>
      <c r="Q8">
        <f>COUNTIFS(bloque3!T3:T81,7,'%ParticipanteBloque3'!$A$28:$A$106,7)</f>
        <v>8</v>
      </c>
      <c r="R8">
        <f>COUNTIFS(bloque3!U3:U81,7,'%ParticipanteBloque3'!$A$28:$A$106,7)</f>
        <v>6</v>
      </c>
      <c r="S8">
        <f>COUNTIFS(bloque3!V3:V81,7,'%ParticipanteBloque3'!$A$28:$A$106,7)</f>
        <v>7</v>
      </c>
      <c r="T8">
        <f>COUNTIFS(bloque3!W3:W81,7,'%ParticipanteBloque3'!$A$28:$A$106,7)</f>
        <v>8</v>
      </c>
      <c r="U8">
        <f>COUNTIFS(bloque3!X3:X81,7,'%ParticipanteBloque3'!$A$28:$A$106,7)</f>
        <v>8</v>
      </c>
      <c r="V8">
        <f>COUNTIFS(bloque3!Y3:Y81,7,'%ParticipanteBloque3'!$A$28:$A$106,7)</f>
        <v>8</v>
      </c>
      <c r="W8">
        <f>COUNTIFS(bloque3!Z3:Z81,7,'%ParticipanteBloque3'!$A$28:$A$106,7)</f>
        <v>7</v>
      </c>
      <c r="X8">
        <f>COUNTIFS(bloque3!AA3:AA81,7,'%ParticipanteBloque3'!$A$28:$A$106,7)</f>
        <v>8</v>
      </c>
      <c r="Y8">
        <f>COUNTIFS(bloque3!AB3:AB81,7,'%ParticipanteBloque3'!$A$28:$A$106,7)</f>
        <v>5</v>
      </c>
      <c r="Z8">
        <f>COUNTIFS(bloque3!AC3:AC81,7,'%ParticipanteBloque3'!$A$28:$A$106,7)</f>
        <v>6</v>
      </c>
      <c r="AA8">
        <f>COUNTIFS(bloque3!AD3:AD81,7,'%ParticipanteBloque3'!$A$28:$A$106,7)</f>
        <v>4</v>
      </c>
      <c r="AB8">
        <f>COUNTIFS(bloque3!AE3:AE81,7,'%ParticipanteBloque3'!$A$28:$A$106,7)</f>
        <v>6</v>
      </c>
      <c r="AC8">
        <f>COUNTIFS(bloque3!AF3:AF81,7,'%ParticipanteBloque3'!$A$28:$A$106,7)</f>
        <v>8</v>
      </c>
      <c r="AD8">
        <f>COUNTIFS(bloque3!AG3:AG81,7,'%ParticipanteBloque3'!$A$28:$A$106,7)</f>
        <v>6</v>
      </c>
      <c r="AE8">
        <f>COUNTIFS(bloque3!AH3:AH81,7,'%ParticipanteBloque3'!$A$28:$A$106,7)</f>
        <v>6</v>
      </c>
      <c r="AF8">
        <f>COUNTIFS(bloque3!AI3:AI81,7,'%ParticipanteBloque3'!$A$28:$A$106,7)</f>
        <v>0</v>
      </c>
    </row>
    <row r="9" spans="1:32" x14ac:dyDescent="0.55000000000000004">
      <c r="A9" t="s">
        <v>266</v>
      </c>
      <c r="B9">
        <f>SUBTOTAL(109,B2:B8)</f>
        <v>57</v>
      </c>
      <c r="C9">
        <f t="shared" ref="C9:U9" si="0">SUBTOTAL(109,C2:C8)</f>
        <v>58</v>
      </c>
      <c r="D9">
        <f t="shared" si="0"/>
        <v>63</v>
      </c>
      <c r="E9">
        <f t="shared" si="0"/>
        <v>66</v>
      </c>
      <c r="F9">
        <f t="shared" si="0"/>
        <v>65</v>
      </c>
      <c r="G9">
        <f t="shared" si="0"/>
        <v>69</v>
      </c>
      <c r="H9">
        <f t="shared" si="0"/>
        <v>63</v>
      </c>
      <c r="I9">
        <f t="shared" si="0"/>
        <v>67</v>
      </c>
      <c r="J9">
        <f t="shared" si="0"/>
        <v>55</v>
      </c>
      <c r="K9">
        <f t="shared" si="0"/>
        <v>34</v>
      </c>
      <c r="L9">
        <f t="shared" si="0"/>
        <v>68</v>
      </c>
      <c r="M9">
        <f t="shared" si="0"/>
        <v>67</v>
      </c>
      <c r="N9">
        <f t="shared" si="0"/>
        <v>52</v>
      </c>
      <c r="O9">
        <f t="shared" si="0"/>
        <v>54</v>
      </c>
      <c r="P9">
        <f t="shared" si="0"/>
        <v>72</v>
      </c>
      <c r="Q9">
        <f t="shared" si="0"/>
        <v>61</v>
      </c>
      <c r="R9">
        <f t="shared" si="0"/>
        <v>58</v>
      </c>
      <c r="S9">
        <f t="shared" si="0"/>
        <v>59</v>
      </c>
      <c r="T9">
        <f t="shared" si="0"/>
        <v>64</v>
      </c>
      <c r="U9">
        <f t="shared" si="0"/>
        <v>66</v>
      </c>
      <c r="V9">
        <f t="shared" ref="V9:Y9" si="1">SUBTOTAL(109,V2:V8)</f>
        <v>67</v>
      </c>
      <c r="W9">
        <f t="shared" si="1"/>
        <v>56</v>
      </c>
      <c r="X9">
        <f t="shared" si="1"/>
        <v>60</v>
      </c>
      <c r="Y9">
        <f t="shared" si="1"/>
        <v>65</v>
      </c>
      <c r="Z9">
        <f t="shared" ref="Z9:AF9" si="2">SUBTOTAL(109,Z2:Z8)</f>
        <v>64</v>
      </c>
      <c r="AA9">
        <f t="shared" si="2"/>
        <v>62</v>
      </c>
      <c r="AB9">
        <f t="shared" si="2"/>
        <v>57</v>
      </c>
      <c r="AC9">
        <f t="shared" si="2"/>
        <v>59</v>
      </c>
      <c r="AD9">
        <f t="shared" si="2"/>
        <v>64</v>
      </c>
      <c r="AE9">
        <f t="shared" si="2"/>
        <v>54</v>
      </c>
      <c r="AF9">
        <f t="shared" si="2"/>
        <v>44</v>
      </c>
    </row>
    <row r="11" spans="1:32" x14ac:dyDescent="0.55000000000000004">
      <c r="A11" t="s">
        <v>268</v>
      </c>
      <c r="B11" s="15" t="s">
        <v>89</v>
      </c>
      <c r="C11" s="15" t="s">
        <v>93</v>
      </c>
      <c r="D11" s="15" t="s">
        <v>97</v>
      </c>
      <c r="E11" s="15" t="s">
        <v>101</v>
      </c>
      <c r="F11" s="15" t="s">
        <v>150</v>
      </c>
      <c r="G11" s="15" t="s">
        <v>153</v>
      </c>
      <c r="H11" s="15" t="s">
        <v>157</v>
      </c>
      <c r="I11" s="15" t="s">
        <v>164</v>
      </c>
      <c r="J11" s="15" t="s">
        <v>165</v>
      </c>
      <c r="K11" s="15" t="s">
        <v>168</v>
      </c>
      <c r="L11" s="15" t="s">
        <v>172</v>
      </c>
      <c r="M11" s="15" t="s">
        <v>176</v>
      </c>
      <c r="N11" s="15" t="s">
        <v>180</v>
      </c>
      <c r="O11" s="15" t="s">
        <v>234</v>
      </c>
      <c r="P11" s="15" t="s">
        <v>238</v>
      </c>
      <c r="Q11" s="15" t="s">
        <v>241</v>
      </c>
      <c r="R11" s="15" t="s">
        <v>245</v>
      </c>
      <c r="S11" s="15" t="s">
        <v>249</v>
      </c>
      <c r="T11" s="15" t="s">
        <v>253</v>
      </c>
      <c r="U11" s="16" t="s">
        <v>257</v>
      </c>
      <c r="V11" s="24" t="s">
        <v>299</v>
      </c>
      <c r="W11" s="24" t="s">
        <v>301</v>
      </c>
      <c r="X11" s="24" t="s">
        <v>305</v>
      </c>
      <c r="Y11" s="24" t="s">
        <v>308</v>
      </c>
      <c r="Z11" s="24" t="s">
        <v>311</v>
      </c>
      <c r="AA11" s="24" t="s">
        <v>314</v>
      </c>
      <c r="AB11" s="24" t="s">
        <v>335</v>
      </c>
      <c r="AC11" s="24" t="s">
        <v>337</v>
      </c>
      <c r="AD11" s="24" t="s">
        <v>341</v>
      </c>
      <c r="AE11" s="24" t="s">
        <v>344</v>
      </c>
      <c r="AF11" s="24" t="s">
        <v>348</v>
      </c>
    </row>
    <row r="12" spans="1:32" x14ac:dyDescent="0.55000000000000004">
      <c r="A12" s="14" t="s">
        <v>265</v>
      </c>
      <c r="B12" s="19">
        <f>(B2/$E$22)*100</f>
        <v>88.888888888888886</v>
      </c>
      <c r="C12" s="19">
        <f>(C2/$E$22)*100</f>
        <v>66.666666666666657</v>
      </c>
      <c r="D12" s="19">
        <f t="shared" ref="D12:U12" si="3">(D2/$E$22)*100</f>
        <v>77.777777777777786</v>
      </c>
      <c r="E12" s="19">
        <f t="shared" si="3"/>
        <v>100</v>
      </c>
      <c r="F12" s="19">
        <f t="shared" si="3"/>
        <v>94.444444444444443</v>
      </c>
      <c r="G12" s="19">
        <f t="shared" si="3"/>
        <v>100</v>
      </c>
      <c r="H12" s="19">
        <f t="shared" si="3"/>
        <v>66.666666666666657</v>
      </c>
      <c r="I12" s="19">
        <f t="shared" si="3"/>
        <v>94.444444444444443</v>
      </c>
      <c r="J12" s="19">
        <f t="shared" si="3"/>
        <v>72.222222222222214</v>
      </c>
      <c r="K12" s="19">
        <f t="shared" si="3"/>
        <v>16.666666666666664</v>
      </c>
      <c r="L12" s="19">
        <f t="shared" si="3"/>
        <v>100</v>
      </c>
      <c r="M12" s="19">
        <f t="shared" si="3"/>
        <v>88.888888888888886</v>
      </c>
      <c r="N12" s="19">
        <f t="shared" si="3"/>
        <v>50</v>
      </c>
      <c r="O12" s="19">
        <f t="shared" si="3"/>
        <v>55.555555555555557</v>
      </c>
      <c r="P12" s="19">
        <f t="shared" si="3"/>
        <v>100</v>
      </c>
      <c r="Q12" s="19">
        <f t="shared" si="3"/>
        <v>94.444444444444443</v>
      </c>
      <c r="R12" s="19">
        <f t="shared" si="3"/>
        <v>83.333333333333343</v>
      </c>
      <c r="S12" s="19">
        <f t="shared" si="3"/>
        <v>94.444444444444443</v>
      </c>
      <c r="T12" s="19">
        <f t="shared" si="3"/>
        <v>61.111111111111114</v>
      </c>
      <c r="U12" s="19">
        <f t="shared" si="3"/>
        <v>83.333333333333343</v>
      </c>
      <c r="V12" s="19">
        <f t="shared" ref="V12:Y12" si="4">(V2/$E$22)*100</f>
        <v>100</v>
      </c>
      <c r="W12" s="19">
        <f t="shared" si="4"/>
        <v>94.444444444444443</v>
      </c>
      <c r="X12" s="19">
        <f t="shared" si="4"/>
        <v>94.444444444444443</v>
      </c>
      <c r="Y12" s="19">
        <f t="shared" si="4"/>
        <v>72.222222222222214</v>
      </c>
      <c r="Z12" s="19">
        <f t="shared" ref="Z12:AF12" si="5">(Z2/$E$22)*100</f>
        <v>83.333333333333343</v>
      </c>
      <c r="AA12" s="19">
        <f t="shared" si="5"/>
        <v>72.222222222222214</v>
      </c>
      <c r="AB12" s="19">
        <f t="shared" si="5"/>
        <v>94.444444444444443</v>
      </c>
      <c r="AC12" s="19">
        <f t="shared" si="5"/>
        <v>72.222222222222214</v>
      </c>
      <c r="AD12" s="19">
        <f t="shared" si="5"/>
        <v>77.777777777777786</v>
      </c>
      <c r="AE12" s="19">
        <f t="shared" si="5"/>
        <v>100</v>
      </c>
      <c r="AF12" s="19">
        <f t="shared" si="5"/>
        <v>33.333333333333329</v>
      </c>
    </row>
    <row r="13" spans="1:32" x14ac:dyDescent="0.55000000000000004">
      <c r="A13" s="14" t="s">
        <v>258</v>
      </c>
      <c r="B13" s="19">
        <f>(B3/$E$23)*100</f>
        <v>88.888888888888886</v>
      </c>
      <c r="C13" s="19">
        <f>(C3/$E$23)*100</f>
        <v>100</v>
      </c>
      <c r="D13" s="19">
        <f t="shared" ref="D13:U13" si="6">(D3/$E$23)*100</f>
        <v>88.888888888888886</v>
      </c>
      <c r="E13" s="19">
        <f t="shared" si="6"/>
        <v>100</v>
      </c>
      <c r="F13" s="19">
        <f t="shared" si="6"/>
        <v>100</v>
      </c>
      <c r="G13" s="19">
        <f t="shared" si="6"/>
        <v>100</v>
      </c>
      <c r="H13" s="19">
        <f t="shared" si="6"/>
        <v>77.777777777777786</v>
      </c>
      <c r="I13" s="19">
        <f t="shared" si="6"/>
        <v>100</v>
      </c>
      <c r="J13" s="19">
        <f t="shared" si="6"/>
        <v>88.888888888888886</v>
      </c>
      <c r="K13" s="19">
        <f t="shared" si="6"/>
        <v>88.888888888888886</v>
      </c>
      <c r="L13" s="19">
        <f t="shared" si="6"/>
        <v>100</v>
      </c>
      <c r="M13" s="19">
        <f t="shared" si="6"/>
        <v>100</v>
      </c>
      <c r="N13" s="19">
        <f t="shared" si="6"/>
        <v>88.888888888888886</v>
      </c>
      <c r="O13" s="19">
        <f t="shared" si="6"/>
        <v>100</v>
      </c>
      <c r="P13" s="19">
        <f t="shared" si="6"/>
        <v>100</v>
      </c>
      <c r="Q13" s="19">
        <f t="shared" si="6"/>
        <v>100</v>
      </c>
      <c r="R13" s="19">
        <f t="shared" si="6"/>
        <v>88.888888888888886</v>
      </c>
      <c r="S13" s="19">
        <f t="shared" si="6"/>
        <v>100</v>
      </c>
      <c r="T13" s="19">
        <f t="shared" si="6"/>
        <v>100</v>
      </c>
      <c r="U13" s="19">
        <f t="shared" si="6"/>
        <v>88.888888888888886</v>
      </c>
      <c r="V13" s="19">
        <f t="shared" ref="V13:Y13" si="7">(V3/$E$23)*100</f>
        <v>88.888888888888886</v>
      </c>
      <c r="W13" s="19">
        <f t="shared" si="7"/>
        <v>88.888888888888886</v>
      </c>
      <c r="X13" s="19">
        <f t="shared" si="7"/>
        <v>77.777777777777786</v>
      </c>
      <c r="Y13" s="19">
        <f t="shared" si="7"/>
        <v>100</v>
      </c>
      <c r="Z13" s="19">
        <f t="shared" ref="Z13:AF13" si="8">(Z3/$E$23)*100</f>
        <v>100</v>
      </c>
      <c r="AA13" s="19">
        <f t="shared" si="8"/>
        <v>100</v>
      </c>
      <c r="AB13" s="19">
        <f t="shared" si="8"/>
        <v>100</v>
      </c>
      <c r="AC13" s="19">
        <f t="shared" si="8"/>
        <v>88.888888888888886</v>
      </c>
      <c r="AD13" s="19">
        <f t="shared" si="8"/>
        <v>100</v>
      </c>
      <c r="AE13" s="19">
        <f t="shared" si="8"/>
        <v>100</v>
      </c>
      <c r="AF13" s="19">
        <f t="shared" si="8"/>
        <v>77.777777777777786</v>
      </c>
    </row>
    <row r="14" spans="1:32" x14ac:dyDescent="0.55000000000000004">
      <c r="A14" s="14" t="s">
        <v>259</v>
      </c>
      <c r="B14" s="19">
        <f>(B4/$E$24)*100</f>
        <v>50</v>
      </c>
      <c r="C14" s="19">
        <f>(C4/$E$24)*100</f>
        <v>62.5</v>
      </c>
      <c r="D14" s="19">
        <f t="shared" ref="D14:U14" si="9">(D4/$E$24)*100</f>
        <v>87.5</v>
      </c>
      <c r="E14" s="19">
        <f t="shared" si="9"/>
        <v>25</v>
      </c>
      <c r="F14" s="19">
        <f t="shared" si="9"/>
        <v>50</v>
      </c>
      <c r="G14" s="19">
        <f t="shared" si="9"/>
        <v>87.5</v>
      </c>
      <c r="H14" s="19">
        <f t="shared" si="9"/>
        <v>75</v>
      </c>
      <c r="I14" s="19">
        <f t="shared" si="9"/>
        <v>50</v>
      </c>
      <c r="J14" s="19">
        <f t="shared" si="9"/>
        <v>62.5</v>
      </c>
      <c r="K14" s="19">
        <f t="shared" si="9"/>
        <v>12.5</v>
      </c>
      <c r="L14" s="19">
        <f t="shared" si="9"/>
        <v>75</v>
      </c>
      <c r="M14" s="19">
        <f t="shared" si="9"/>
        <v>62.5</v>
      </c>
      <c r="N14" s="19">
        <f t="shared" si="9"/>
        <v>50</v>
      </c>
      <c r="O14" s="19">
        <f t="shared" si="9"/>
        <v>62.5</v>
      </c>
      <c r="P14" s="19">
        <f t="shared" si="9"/>
        <v>62.5</v>
      </c>
      <c r="Q14" s="19">
        <f t="shared" si="9"/>
        <v>75</v>
      </c>
      <c r="R14" s="19">
        <f t="shared" si="9"/>
        <v>62.5</v>
      </c>
      <c r="S14" s="19">
        <f t="shared" si="9"/>
        <v>37.5</v>
      </c>
      <c r="T14" s="19">
        <f t="shared" si="9"/>
        <v>75</v>
      </c>
      <c r="U14" s="19">
        <f t="shared" si="9"/>
        <v>50</v>
      </c>
      <c r="V14" s="19">
        <f t="shared" ref="V14:Y14" si="10">(V4/$E$24)*100</f>
        <v>50</v>
      </c>
      <c r="W14" s="19">
        <f t="shared" si="10"/>
        <v>37.5</v>
      </c>
      <c r="X14" s="19">
        <f t="shared" si="10"/>
        <v>12.5</v>
      </c>
      <c r="Y14" s="19">
        <f t="shared" si="10"/>
        <v>62.5</v>
      </c>
      <c r="Z14" s="19">
        <f t="shared" ref="Z14:AF14" si="11">(Z4/$E$24)*100</f>
        <v>62.5</v>
      </c>
      <c r="AA14" s="19">
        <f t="shared" si="11"/>
        <v>50</v>
      </c>
      <c r="AB14" s="19">
        <f t="shared" si="11"/>
        <v>62.5</v>
      </c>
      <c r="AC14" s="19">
        <f t="shared" si="11"/>
        <v>50</v>
      </c>
      <c r="AD14" s="19">
        <f t="shared" si="11"/>
        <v>62.5</v>
      </c>
      <c r="AE14" s="19">
        <f t="shared" si="11"/>
        <v>37.5</v>
      </c>
      <c r="AF14" s="19">
        <f t="shared" si="11"/>
        <v>87.5</v>
      </c>
    </row>
    <row r="15" spans="1:32" x14ac:dyDescent="0.55000000000000004">
      <c r="A15" s="14" t="s">
        <v>260</v>
      </c>
      <c r="B15" s="19">
        <f>(B5/$E$25)*100</f>
        <v>55.555555555555557</v>
      </c>
      <c r="C15" s="19">
        <f>(C5/$E$25)*100</f>
        <v>72.222222222222214</v>
      </c>
      <c r="D15" s="19">
        <f t="shared" ref="D15:U15" si="12">(D5/$E$25)*100</f>
        <v>88.888888888888886</v>
      </c>
      <c r="E15" s="19">
        <f t="shared" si="12"/>
        <v>88.888888888888886</v>
      </c>
      <c r="F15" s="19">
        <f t="shared" si="12"/>
        <v>77.777777777777786</v>
      </c>
      <c r="G15" s="19">
        <f t="shared" si="12"/>
        <v>83.333333333333343</v>
      </c>
      <c r="H15" s="19">
        <f t="shared" si="12"/>
        <v>100</v>
      </c>
      <c r="I15" s="19">
        <f t="shared" si="12"/>
        <v>100</v>
      </c>
      <c r="J15" s="19">
        <f t="shared" si="12"/>
        <v>77.777777777777786</v>
      </c>
      <c r="K15" s="19">
        <f t="shared" si="12"/>
        <v>55.555555555555557</v>
      </c>
      <c r="L15" s="19">
        <f t="shared" si="12"/>
        <v>77.777777777777786</v>
      </c>
      <c r="M15" s="19">
        <f t="shared" si="12"/>
        <v>88.888888888888886</v>
      </c>
      <c r="N15" s="19">
        <f t="shared" si="12"/>
        <v>88.888888888888886</v>
      </c>
      <c r="O15" s="19">
        <f t="shared" si="12"/>
        <v>66.666666666666657</v>
      </c>
      <c r="P15" s="19">
        <f t="shared" si="12"/>
        <v>88.888888888888886</v>
      </c>
      <c r="Q15" s="19">
        <f t="shared" si="12"/>
        <v>72.222222222222214</v>
      </c>
      <c r="R15" s="19">
        <f t="shared" si="12"/>
        <v>61.111111111111114</v>
      </c>
      <c r="S15" s="19">
        <f t="shared" si="12"/>
        <v>66.666666666666657</v>
      </c>
      <c r="T15" s="19">
        <f t="shared" si="12"/>
        <v>88.888888888888886</v>
      </c>
      <c r="U15" s="19">
        <f t="shared" si="12"/>
        <v>100</v>
      </c>
      <c r="V15" s="19">
        <f t="shared" ref="V15:Y15" si="13">(V5/$E$25)*100</f>
        <v>72.222222222222214</v>
      </c>
      <c r="W15" s="19">
        <f t="shared" si="13"/>
        <v>61.111111111111114</v>
      </c>
      <c r="X15" s="19">
        <f t="shared" si="13"/>
        <v>66.666666666666657</v>
      </c>
      <c r="Y15" s="19">
        <f t="shared" si="13"/>
        <v>100</v>
      </c>
      <c r="Z15" s="19">
        <f t="shared" ref="Z15:AF15" si="14">(Z5/$E$25)*100</f>
        <v>94.444444444444443</v>
      </c>
      <c r="AA15" s="19">
        <f t="shared" si="14"/>
        <v>83.333333333333343</v>
      </c>
      <c r="AB15" s="19">
        <f t="shared" si="14"/>
        <v>50</v>
      </c>
      <c r="AC15" s="19">
        <f t="shared" si="14"/>
        <v>72.222222222222214</v>
      </c>
      <c r="AD15" s="19">
        <f t="shared" si="14"/>
        <v>100</v>
      </c>
      <c r="AE15" s="19">
        <f t="shared" si="14"/>
        <v>50</v>
      </c>
      <c r="AF15" s="19">
        <f t="shared" si="14"/>
        <v>94.444444444444443</v>
      </c>
    </row>
    <row r="16" spans="1:32" x14ac:dyDescent="0.55000000000000004">
      <c r="A16" s="14" t="s">
        <v>261</v>
      </c>
      <c r="B16" s="19">
        <f>(B6/$E$26)*100</f>
        <v>44.444444444444443</v>
      </c>
      <c r="C16" s="19">
        <f>(C6/$E$26)*100</f>
        <v>44.444444444444443</v>
      </c>
      <c r="D16" s="19">
        <f t="shared" ref="D16:U16" si="15">(D6/$E$26)*100</f>
        <v>33.333333333333329</v>
      </c>
      <c r="E16" s="19">
        <f t="shared" si="15"/>
        <v>55.555555555555557</v>
      </c>
      <c r="F16" s="19">
        <f t="shared" si="15"/>
        <v>55.555555555555557</v>
      </c>
      <c r="G16" s="19">
        <f t="shared" si="15"/>
        <v>77.777777777777786</v>
      </c>
      <c r="H16" s="19">
        <f t="shared" si="15"/>
        <v>66.666666666666657</v>
      </c>
      <c r="I16" s="19">
        <f t="shared" si="15"/>
        <v>44.444444444444443</v>
      </c>
      <c r="J16" s="19">
        <v>0</v>
      </c>
      <c r="K16" s="19">
        <f t="shared" si="15"/>
        <v>44.444444444444443</v>
      </c>
      <c r="L16" s="19">
        <f t="shared" si="15"/>
        <v>88.888888888888886</v>
      </c>
      <c r="M16" s="19">
        <f t="shared" si="15"/>
        <v>44.444444444444443</v>
      </c>
      <c r="N16" s="19">
        <f t="shared" si="15"/>
        <v>11.111111111111111</v>
      </c>
      <c r="O16" s="19">
        <f t="shared" si="15"/>
        <v>55.555555555555557</v>
      </c>
      <c r="P16" s="19">
        <f t="shared" si="15"/>
        <v>88.888888888888886</v>
      </c>
      <c r="Q16" s="19">
        <f t="shared" si="15"/>
        <v>11.111111111111111</v>
      </c>
      <c r="R16" s="19">
        <f t="shared" si="15"/>
        <v>44.444444444444443</v>
      </c>
      <c r="S16" s="19">
        <f t="shared" si="15"/>
        <v>33.333333333333329</v>
      </c>
      <c r="T16" s="19">
        <f t="shared" si="15"/>
        <v>66.666666666666657</v>
      </c>
      <c r="U16" s="19">
        <f t="shared" si="15"/>
        <v>66.666666666666657</v>
      </c>
      <c r="V16" s="19">
        <f t="shared" ref="V16:Y16" si="16">(V6/$E$26)*100</f>
        <v>77.777777777777786</v>
      </c>
      <c r="W16" s="19">
        <f t="shared" si="16"/>
        <v>22.222222222222221</v>
      </c>
      <c r="X16" s="19">
        <f t="shared" si="16"/>
        <v>66.666666666666657</v>
      </c>
      <c r="Y16" s="19">
        <f t="shared" si="16"/>
        <v>88.888888888888886</v>
      </c>
      <c r="Z16" s="19">
        <f t="shared" ref="Z16:AF16" si="17">(Z6/$E$26)*100</f>
        <v>33.333333333333329</v>
      </c>
      <c r="AA16" s="19">
        <f t="shared" si="17"/>
        <v>88.888888888888886</v>
      </c>
      <c r="AB16" s="19">
        <f t="shared" si="17"/>
        <v>22.222222222222221</v>
      </c>
      <c r="AC16" s="19">
        <f t="shared" si="17"/>
        <v>44.444444444444443</v>
      </c>
      <c r="AD16" s="19">
        <f t="shared" si="17"/>
        <v>33.333333333333329</v>
      </c>
      <c r="AE16" s="19">
        <f t="shared" si="17"/>
        <v>33.333333333333329</v>
      </c>
      <c r="AF16" s="19">
        <f t="shared" si="17"/>
        <v>11.111111111111111</v>
      </c>
    </row>
    <row r="17" spans="1:32" x14ac:dyDescent="0.55000000000000004">
      <c r="A17" s="14" t="s">
        <v>262</v>
      </c>
      <c r="B17" s="19">
        <f>(B7/$E$27)*100</f>
        <v>77.777777777777786</v>
      </c>
      <c r="C17" s="19">
        <f>(C7/$E$27)*100</f>
        <v>77.777777777777786</v>
      </c>
      <c r="D17" s="19">
        <f t="shared" ref="D17:U17" si="18">(D7/$E$27)*100</f>
        <v>77.777777777777786</v>
      </c>
      <c r="E17" s="19">
        <f t="shared" si="18"/>
        <v>100</v>
      </c>
      <c r="F17" s="19">
        <f t="shared" si="18"/>
        <v>100</v>
      </c>
      <c r="G17" s="19">
        <f t="shared" si="18"/>
        <v>66.666666666666657</v>
      </c>
      <c r="H17" s="19">
        <f t="shared" si="18"/>
        <v>88.888888888888886</v>
      </c>
      <c r="I17" s="19">
        <f t="shared" si="18"/>
        <v>100</v>
      </c>
      <c r="J17" s="19">
        <f t="shared" si="18"/>
        <v>100</v>
      </c>
      <c r="K17" s="19">
        <f t="shared" si="18"/>
        <v>88.888888888888886</v>
      </c>
      <c r="L17" s="19">
        <f t="shared" si="18"/>
        <v>66.666666666666657</v>
      </c>
      <c r="M17" s="19">
        <f t="shared" si="18"/>
        <v>100</v>
      </c>
      <c r="N17" s="19">
        <f t="shared" si="18"/>
        <v>100</v>
      </c>
      <c r="O17" s="19">
        <f t="shared" si="18"/>
        <v>88.888888888888886</v>
      </c>
      <c r="P17" s="19">
        <f t="shared" si="18"/>
        <v>88.888888888888886</v>
      </c>
      <c r="Q17" s="19">
        <f t="shared" si="18"/>
        <v>77.777777777777786</v>
      </c>
      <c r="R17" s="19">
        <f t="shared" si="18"/>
        <v>100</v>
      </c>
      <c r="S17" s="19">
        <f t="shared" si="18"/>
        <v>88.888888888888886</v>
      </c>
      <c r="T17" s="19">
        <f t="shared" si="18"/>
        <v>88.888888888888886</v>
      </c>
      <c r="U17" s="19">
        <f t="shared" si="18"/>
        <v>77.777777777777786</v>
      </c>
      <c r="V17" s="19">
        <f t="shared" ref="V17:Y17" si="19">(V7/$E$27)*100</f>
        <v>100</v>
      </c>
      <c r="W17" s="19">
        <f t="shared" si="19"/>
        <v>88.888888888888886</v>
      </c>
      <c r="X17" s="19">
        <f t="shared" si="19"/>
        <v>100</v>
      </c>
      <c r="Y17" s="19">
        <f t="shared" si="19"/>
        <v>77.777777777777786</v>
      </c>
      <c r="Z17" s="19">
        <f t="shared" ref="Z17:AF17" si="20">(Z7/$E$27)*100</f>
        <v>100</v>
      </c>
      <c r="AA17" s="19">
        <f t="shared" si="20"/>
        <v>100</v>
      </c>
      <c r="AB17" s="19">
        <f t="shared" si="20"/>
        <v>100</v>
      </c>
      <c r="AC17" s="19">
        <f t="shared" si="20"/>
        <v>100</v>
      </c>
      <c r="AD17" s="19">
        <f t="shared" si="20"/>
        <v>100</v>
      </c>
      <c r="AE17" s="19">
        <f t="shared" si="20"/>
        <v>66.666666666666657</v>
      </c>
      <c r="AF17" s="19">
        <f t="shared" si="20"/>
        <v>66.666666666666657</v>
      </c>
    </row>
    <row r="18" spans="1:32" x14ac:dyDescent="0.55000000000000004">
      <c r="A18" s="14" t="s">
        <v>263</v>
      </c>
      <c r="B18" s="19">
        <f>(B8/$E$28)*100</f>
        <v>100</v>
      </c>
      <c r="C18" s="19">
        <f>(C8/$E$28)*100</f>
        <v>100</v>
      </c>
      <c r="D18" s="19">
        <f t="shared" ref="D18:U18" si="21">(D8/$E$28)*100</f>
        <v>100</v>
      </c>
      <c r="E18" s="19">
        <f t="shared" si="21"/>
        <v>87.5</v>
      </c>
      <c r="F18" s="19">
        <f t="shared" si="21"/>
        <v>87.5</v>
      </c>
      <c r="G18" s="19">
        <f t="shared" si="21"/>
        <v>87.5</v>
      </c>
      <c r="H18" s="19">
        <f t="shared" si="21"/>
        <v>75</v>
      </c>
      <c r="I18" s="19">
        <f t="shared" si="21"/>
        <v>75</v>
      </c>
      <c r="J18" s="19">
        <f t="shared" si="21"/>
        <v>75</v>
      </c>
      <c r="K18" s="19">
        <v>0</v>
      </c>
      <c r="L18" s="19">
        <f t="shared" si="21"/>
        <v>87.5</v>
      </c>
      <c r="M18" s="19">
        <f t="shared" si="21"/>
        <v>100</v>
      </c>
      <c r="N18" s="19">
        <f t="shared" si="21"/>
        <v>62.5</v>
      </c>
      <c r="O18" s="19">
        <f t="shared" si="21"/>
        <v>62.5</v>
      </c>
      <c r="P18" s="19">
        <f t="shared" si="21"/>
        <v>100</v>
      </c>
      <c r="Q18" s="19">
        <f t="shared" si="21"/>
        <v>100</v>
      </c>
      <c r="R18" s="19">
        <f t="shared" si="21"/>
        <v>75</v>
      </c>
      <c r="S18" s="19">
        <f t="shared" si="21"/>
        <v>87.5</v>
      </c>
      <c r="T18" s="19">
        <f t="shared" si="21"/>
        <v>100</v>
      </c>
      <c r="U18" s="19">
        <f t="shared" si="21"/>
        <v>100</v>
      </c>
      <c r="V18" s="19">
        <f t="shared" ref="V18:Y18" si="22">(V8/$E$28)*100</f>
        <v>100</v>
      </c>
      <c r="W18" s="19">
        <f t="shared" si="22"/>
        <v>87.5</v>
      </c>
      <c r="X18" s="19">
        <f t="shared" si="22"/>
        <v>100</v>
      </c>
      <c r="Y18" s="19">
        <f t="shared" si="22"/>
        <v>62.5</v>
      </c>
      <c r="Z18" s="19">
        <f t="shared" ref="Z18:AF18" si="23">(Z8/$E$28)*100</f>
        <v>75</v>
      </c>
      <c r="AA18" s="19">
        <f t="shared" si="23"/>
        <v>50</v>
      </c>
      <c r="AB18" s="19">
        <f t="shared" si="23"/>
        <v>75</v>
      </c>
      <c r="AC18" s="19">
        <f t="shared" si="23"/>
        <v>100</v>
      </c>
      <c r="AD18" s="19">
        <f t="shared" si="23"/>
        <v>75</v>
      </c>
      <c r="AE18" s="19">
        <f t="shared" si="23"/>
        <v>75</v>
      </c>
      <c r="AF18" s="19">
        <f t="shared" si="23"/>
        <v>0</v>
      </c>
    </row>
    <row r="21" spans="1:32" x14ac:dyDescent="0.55000000000000004">
      <c r="D21" t="s">
        <v>264</v>
      </c>
    </row>
    <row r="22" spans="1:32" x14ac:dyDescent="0.55000000000000004">
      <c r="D22" t="s">
        <v>265</v>
      </c>
      <c r="E22">
        <f>COUNTIF($A$28:$A$106, 1)</f>
        <v>18</v>
      </c>
    </row>
    <row r="23" spans="1:32" x14ac:dyDescent="0.55000000000000004">
      <c r="D23" t="s">
        <v>258</v>
      </c>
      <c r="E23">
        <f>COUNTIF($A$28:$A$106, 2)</f>
        <v>9</v>
      </c>
    </row>
    <row r="24" spans="1:32" x14ac:dyDescent="0.55000000000000004">
      <c r="D24" t="s">
        <v>259</v>
      </c>
      <c r="E24">
        <f>COUNTIF($A$28:$A$106, 3)</f>
        <v>8</v>
      </c>
    </row>
    <row r="25" spans="1:32" x14ac:dyDescent="0.55000000000000004">
      <c r="D25" t="s">
        <v>260</v>
      </c>
      <c r="E25">
        <f>COUNTIF($A$28:$A$106, 4)</f>
        <v>18</v>
      </c>
    </row>
    <row r="26" spans="1:32" x14ac:dyDescent="0.55000000000000004">
      <c r="D26" t="s">
        <v>261</v>
      </c>
      <c r="E26">
        <f>COUNTIF($A$28:$A$106, 5)</f>
        <v>9</v>
      </c>
    </row>
    <row r="27" spans="1:32" x14ac:dyDescent="0.55000000000000004">
      <c r="A27" t="s">
        <v>269</v>
      </c>
      <c r="D27" t="s">
        <v>262</v>
      </c>
      <c r="E27">
        <f>COUNTIF($A$28:$A$106, 6)</f>
        <v>9</v>
      </c>
    </row>
    <row r="28" spans="1:32" x14ac:dyDescent="0.55000000000000004">
      <c r="A28">
        <v>1</v>
      </c>
      <c r="D28" t="s">
        <v>263</v>
      </c>
      <c r="E28">
        <f>COUNTIF($A$28:$A$106, 7)</f>
        <v>8</v>
      </c>
    </row>
    <row r="29" spans="1:32" x14ac:dyDescent="0.55000000000000004">
      <c r="A29">
        <v>7</v>
      </c>
    </row>
    <row r="30" spans="1:32" x14ac:dyDescent="0.55000000000000004">
      <c r="A30">
        <v>4</v>
      </c>
    </row>
    <row r="31" spans="1:32" x14ac:dyDescent="0.55000000000000004">
      <c r="A31">
        <v>5</v>
      </c>
    </row>
    <row r="32" spans="1:32" x14ac:dyDescent="0.55000000000000004">
      <c r="A32">
        <v>7</v>
      </c>
    </row>
    <row r="33" spans="1:14" x14ac:dyDescent="0.55000000000000004">
      <c r="A33">
        <v>3</v>
      </c>
    </row>
    <row r="34" spans="1:14" x14ac:dyDescent="0.55000000000000004">
      <c r="A34">
        <v>3</v>
      </c>
    </row>
    <row r="35" spans="1:14" x14ac:dyDescent="0.55000000000000004">
      <c r="A35">
        <v>3</v>
      </c>
    </row>
    <row r="36" spans="1:14" x14ac:dyDescent="0.55000000000000004">
      <c r="A36">
        <v>4</v>
      </c>
    </row>
    <row r="37" spans="1:14" x14ac:dyDescent="0.55000000000000004">
      <c r="A37">
        <v>5</v>
      </c>
      <c r="N37" s="15"/>
    </row>
    <row r="38" spans="1:14" x14ac:dyDescent="0.55000000000000004">
      <c r="A38">
        <v>2</v>
      </c>
      <c r="N38" s="15"/>
    </row>
    <row r="39" spans="1:14" x14ac:dyDescent="0.55000000000000004">
      <c r="A39">
        <v>2</v>
      </c>
      <c r="E39" s="19"/>
      <c r="F39" s="19"/>
      <c r="G39" s="19"/>
      <c r="H39" s="19"/>
      <c r="I39" s="19"/>
      <c r="J39" s="19"/>
      <c r="K39" s="19"/>
      <c r="N39" s="15"/>
    </row>
    <row r="40" spans="1:14" x14ac:dyDescent="0.55000000000000004">
      <c r="A40">
        <v>4</v>
      </c>
      <c r="E40" s="19"/>
      <c r="F40" s="19"/>
      <c r="G40" s="19"/>
      <c r="H40" s="19"/>
      <c r="I40" s="19"/>
      <c r="J40" s="19"/>
      <c r="K40" s="19"/>
      <c r="N40" s="15"/>
    </row>
    <row r="41" spans="1:14" x14ac:dyDescent="0.55000000000000004">
      <c r="A41">
        <v>1</v>
      </c>
      <c r="E41" s="19"/>
      <c r="F41" s="19"/>
      <c r="G41" s="19"/>
      <c r="H41" s="19"/>
      <c r="I41" s="19"/>
      <c r="J41" s="19"/>
      <c r="K41" s="19"/>
      <c r="N41" s="15"/>
    </row>
    <row r="42" spans="1:14" x14ac:dyDescent="0.55000000000000004">
      <c r="A42">
        <v>4</v>
      </c>
      <c r="E42" s="19"/>
      <c r="F42" s="19"/>
      <c r="G42" s="19"/>
      <c r="H42" s="19"/>
      <c r="I42" s="19"/>
      <c r="J42" s="19"/>
      <c r="K42" s="19"/>
      <c r="N42" s="15"/>
    </row>
    <row r="43" spans="1:14" x14ac:dyDescent="0.55000000000000004">
      <c r="A43">
        <v>5</v>
      </c>
      <c r="E43" s="19"/>
      <c r="F43" s="19"/>
      <c r="G43" s="19"/>
      <c r="H43" s="19"/>
      <c r="I43" s="19"/>
      <c r="J43" s="19"/>
      <c r="K43" s="19"/>
      <c r="N43" s="15"/>
    </row>
    <row r="44" spans="1:14" x14ac:dyDescent="0.55000000000000004">
      <c r="A44">
        <v>6</v>
      </c>
      <c r="E44" s="19"/>
      <c r="F44" s="19"/>
      <c r="G44" s="19"/>
      <c r="H44" s="19"/>
      <c r="I44" s="19"/>
      <c r="J44" s="19"/>
      <c r="K44" s="19"/>
      <c r="N44" s="15"/>
    </row>
    <row r="45" spans="1:14" x14ac:dyDescent="0.55000000000000004">
      <c r="A45">
        <v>6</v>
      </c>
      <c r="E45" s="19"/>
      <c r="F45" s="19"/>
      <c r="G45" s="19"/>
      <c r="H45" s="19"/>
      <c r="I45" s="19"/>
      <c r="J45" s="19"/>
      <c r="K45" s="19"/>
      <c r="N45" s="15"/>
    </row>
    <row r="46" spans="1:14" x14ac:dyDescent="0.55000000000000004">
      <c r="A46">
        <v>4</v>
      </c>
      <c r="E46" s="19"/>
      <c r="F46" s="19"/>
      <c r="G46" s="19"/>
      <c r="H46" s="19"/>
      <c r="I46" s="19"/>
      <c r="J46" s="19"/>
      <c r="K46" s="19"/>
      <c r="N46" s="15"/>
    </row>
    <row r="47" spans="1:14" x14ac:dyDescent="0.55000000000000004">
      <c r="A47">
        <v>4</v>
      </c>
      <c r="E47" s="19"/>
      <c r="F47" s="19"/>
      <c r="G47" s="19"/>
      <c r="H47" s="19"/>
      <c r="I47" s="19"/>
      <c r="J47" s="19"/>
      <c r="K47" s="19"/>
      <c r="N47" s="15"/>
    </row>
    <row r="48" spans="1:14" x14ac:dyDescent="0.55000000000000004">
      <c r="A48">
        <v>4</v>
      </c>
      <c r="E48" s="19"/>
      <c r="F48" s="19"/>
      <c r="G48" s="19"/>
      <c r="H48" s="19"/>
      <c r="I48" s="19"/>
      <c r="J48" s="19"/>
      <c r="K48" s="19"/>
      <c r="N48" s="15"/>
    </row>
    <row r="49" spans="1:14" x14ac:dyDescent="0.55000000000000004">
      <c r="A49">
        <v>1</v>
      </c>
      <c r="E49" s="19"/>
      <c r="F49" s="19"/>
      <c r="G49" s="19"/>
      <c r="H49" s="19"/>
      <c r="I49" s="19"/>
      <c r="J49" s="19"/>
      <c r="K49" s="19"/>
      <c r="N49" s="15"/>
    </row>
    <row r="50" spans="1:14" x14ac:dyDescent="0.55000000000000004">
      <c r="A50">
        <v>4</v>
      </c>
      <c r="E50" s="19"/>
      <c r="F50" s="19"/>
      <c r="G50" s="19"/>
      <c r="H50" s="19"/>
      <c r="I50" s="19"/>
      <c r="J50" s="19"/>
      <c r="K50" s="19"/>
      <c r="N50" s="15"/>
    </row>
    <row r="51" spans="1:14" x14ac:dyDescent="0.55000000000000004">
      <c r="A51">
        <v>1</v>
      </c>
      <c r="E51" s="19"/>
      <c r="F51" s="19"/>
      <c r="G51" s="19"/>
      <c r="H51" s="19"/>
      <c r="I51" s="19"/>
      <c r="J51" s="19"/>
      <c r="K51" s="19"/>
      <c r="N51" s="15"/>
    </row>
    <row r="52" spans="1:14" x14ac:dyDescent="0.55000000000000004">
      <c r="A52">
        <v>7</v>
      </c>
      <c r="E52" s="19"/>
      <c r="F52" s="19"/>
      <c r="G52" s="19"/>
      <c r="H52" s="19"/>
      <c r="I52" s="19"/>
      <c r="J52" s="19"/>
      <c r="K52" s="19"/>
      <c r="N52" s="15"/>
    </row>
    <row r="53" spans="1:14" x14ac:dyDescent="0.55000000000000004">
      <c r="A53">
        <v>7</v>
      </c>
      <c r="E53" s="19"/>
      <c r="F53" s="19"/>
      <c r="G53" s="19"/>
      <c r="H53" s="19"/>
      <c r="I53" s="19"/>
      <c r="J53" s="19"/>
      <c r="K53" s="19"/>
      <c r="N53" s="15"/>
    </row>
    <row r="54" spans="1:14" x14ac:dyDescent="0.55000000000000004">
      <c r="A54">
        <v>7</v>
      </c>
      <c r="E54" s="19"/>
      <c r="F54" s="19"/>
      <c r="G54" s="19"/>
      <c r="H54" s="19"/>
      <c r="I54" s="19"/>
      <c r="J54" s="19"/>
      <c r="K54" s="19"/>
      <c r="N54" s="15"/>
    </row>
    <row r="55" spans="1:14" x14ac:dyDescent="0.55000000000000004">
      <c r="A55">
        <v>5</v>
      </c>
      <c r="E55" s="19"/>
      <c r="F55" s="19"/>
      <c r="G55" s="19"/>
      <c r="H55" s="19"/>
      <c r="I55" s="19"/>
      <c r="J55" s="19"/>
      <c r="K55" s="19"/>
      <c r="N55" s="15"/>
    </row>
    <row r="56" spans="1:14" x14ac:dyDescent="0.55000000000000004">
      <c r="A56">
        <v>1</v>
      </c>
      <c r="E56" s="19"/>
      <c r="F56" s="19"/>
      <c r="G56" s="19"/>
      <c r="H56" s="19"/>
      <c r="I56" s="19"/>
      <c r="J56" s="19"/>
      <c r="K56" s="19"/>
      <c r="N56" s="16"/>
    </row>
    <row r="57" spans="1:14" x14ac:dyDescent="0.55000000000000004">
      <c r="A57">
        <v>3</v>
      </c>
      <c r="E57" s="19"/>
      <c r="F57" s="19"/>
      <c r="G57" s="19"/>
      <c r="H57" s="19"/>
      <c r="I57" s="19"/>
      <c r="J57" s="19"/>
      <c r="K57" s="19"/>
    </row>
    <row r="58" spans="1:14" x14ac:dyDescent="0.55000000000000004">
      <c r="A58">
        <v>1</v>
      </c>
      <c r="E58" s="19"/>
      <c r="F58" s="19"/>
      <c r="G58" s="19"/>
      <c r="H58" s="19"/>
      <c r="I58" s="19"/>
      <c r="J58" s="19"/>
      <c r="K58" s="19"/>
    </row>
    <row r="59" spans="1:14" x14ac:dyDescent="0.55000000000000004">
      <c r="A59">
        <v>1</v>
      </c>
    </row>
    <row r="60" spans="1:14" x14ac:dyDescent="0.55000000000000004">
      <c r="A60">
        <v>4</v>
      </c>
    </row>
    <row r="61" spans="1:14" x14ac:dyDescent="0.55000000000000004">
      <c r="A61">
        <v>5</v>
      </c>
    </row>
    <row r="62" spans="1:14" x14ac:dyDescent="0.55000000000000004">
      <c r="A62">
        <v>1</v>
      </c>
    </row>
    <row r="63" spans="1:14" x14ac:dyDescent="0.55000000000000004">
      <c r="A63">
        <v>3</v>
      </c>
    </row>
    <row r="64" spans="1:14" x14ac:dyDescent="0.55000000000000004">
      <c r="A64">
        <v>1</v>
      </c>
    </row>
    <row r="65" spans="1:11" x14ac:dyDescent="0.55000000000000004">
      <c r="A65">
        <v>6</v>
      </c>
    </row>
    <row r="66" spans="1:11" x14ac:dyDescent="0.55000000000000004">
      <c r="A66">
        <v>4</v>
      </c>
    </row>
    <row r="67" spans="1:11" x14ac:dyDescent="0.55000000000000004">
      <c r="A67">
        <v>7</v>
      </c>
    </row>
    <row r="68" spans="1:11" x14ac:dyDescent="0.55000000000000004">
      <c r="A68">
        <v>1</v>
      </c>
      <c r="C68" s="21"/>
      <c r="D68" s="21"/>
      <c r="E68" s="21"/>
      <c r="F68" s="21"/>
      <c r="G68" s="21"/>
      <c r="H68" s="21"/>
      <c r="I68" s="21"/>
      <c r="K68" s="21"/>
    </row>
    <row r="69" spans="1:11" x14ac:dyDescent="0.55000000000000004">
      <c r="A69">
        <v>2</v>
      </c>
      <c r="C69" s="21"/>
      <c r="D69" s="21"/>
      <c r="E69" s="21"/>
      <c r="F69" s="21"/>
      <c r="G69" s="21"/>
      <c r="H69" s="21"/>
      <c r="I69" s="21"/>
    </row>
    <row r="70" spans="1:11" x14ac:dyDescent="0.55000000000000004">
      <c r="A70">
        <v>5</v>
      </c>
      <c r="C70" s="21"/>
      <c r="D70" s="21"/>
      <c r="E70" s="21"/>
      <c r="F70" s="21"/>
      <c r="G70" s="21"/>
      <c r="H70" s="21"/>
      <c r="I70" s="21"/>
    </row>
    <row r="71" spans="1:11" x14ac:dyDescent="0.55000000000000004">
      <c r="A71">
        <v>2</v>
      </c>
      <c r="C71" s="21"/>
      <c r="D71" s="21"/>
      <c r="E71" s="21"/>
      <c r="F71" s="21"/>
      <c r="G71" s="21"/>
      <c r="H71" s="21"/>
      <c r="I71" s="21"/>
    </row>
    <row r="72" spans="1:11" x14ac:dyDescent="0.55000000000000004">
      <c r="A72">
        <v>3</v>
      </c>
      <c r="C72" s="21"/>
      <c r="D72" s="21"/>
      <c r="E72" s="21"/>
      <c r="F72" s="21"/>
      <c r="G72" s="21"/>
      <c r="H72" s="21"/>
      <c r="I72" s="21"/>
    </row>
    <row r="73" spans="1:11" x14ac:dyDescent="0.55000000000000004">
      <c r="A73">
        <v>1</v>
      </c>
      <c r="C73" s="21"/>
      <c r="D73" s="21"/>
      <c r="E73" s="21"/>
      <c r="F73" s="21"/>
      <c r="G73" s="21"/>
      <c r="H73" s="21"/>
      <c r="I73" s="21"/>
    </row>
    <row r="74" spans="1:11" x14ac:dyDescent="0.55000000000000004">
      <c r="A74">
        <v>4</v>
      </c>
      <c r="C74" s="21"/>
      <c r="D74" s="21"/>
      <c r="E74" s="21"/>
      <c r="F74" s="21"/>
      <c r="G74" s="21"/>
      <c r="H74" s="21"/>
      <c r="I74" s="21"/>
    </row>
    <row r="75" spans="1:11" x14ac:dyDescent="0.55000000000000004">
      <c r="A75">
        <v>6</v>
      </c>
      <c r="C75" s="21"/>
      <c r="D75" s="21"/>
      <c r="E75" s="21"/>
      <c r="F75" s="21"/>
      <c r="G75" s="21"/>
      <c r="H75" s="21"/>
      <c r="I75" s="21"/>
    </row>
    <row r="76" spans="1:11" x14ac:dyDescent="0.55000000000000004">
      <c r="A76">
        <v>1</v>
      </c>
      <c r="C76" s="21"/>
      <c r="D76" s="21"/>
      <c r="E76" s="21"/>
      <c r="F76" s="21"/>
      <c r="G76" s="21"/>
      <c r="H76" s="21"/>
      <c r="I76" s="21"/>
    </row>
    <row r="77" spans="1:11" x14ac:dyDescent="0.55000000000000004">
      <c r="A77">
        <v>1</v>
      </c>
      <c r="C77" s="21"/>
      <c r="D77" s="21"/>
      <c r="E77" s="21"/>
      <c r="F77" s="21"/>
      <c r="G77" s="21"/>
      <c r="H77" s="21"/>
      <c r="I77" s="21"/>
    </row>
    <row r="78" spans="1:11" x14ac:dyDescent="0.55000000000000004">
      <c r="A78">
        <v>4</v>
      </c>
      <c r="C78" s="21"/>
      <c r="D78" s="21"/>
      <c r="E78" s="21"/>
      <c r="F78" s="21"/>
      <c r="G78" s="21"/>
      <c r="H78" s="21"/>
      <c r="I78" s="21"/>
    </row>
    <row r="79" spans="1:11" x14ac:dyDescent="0.55000000000000004">
      <c r="A79">
        <v>2</v>
      </c>
      <c r="C79" s="21"/>
      <c r="D79" s="21"/>
      <c r="E79" s="21"/>
      <c r="F79" s="21"/>
      <c r="G79" s="21"/>
      <c r="H79" s="21"/>
      <c r="I79" s="21"/>
    </row>
    <row r="80" spans="1:11" x14ac:dyDescent="0.55000000000000004">
      <c r="A80">
        <v>3</v>
      </c>
      <c r="C80" s="21"/>
      <c r="D80" s="21"/>
      <c r="E80" s="21"/>
      <c r="F80" s="21"/>
      <c r="G80" s="21"/>
      <c r="H80" s="21"/>
      <c r="I80" s="21"/>
    </row>
    <row r="81" spans="1:9" x14ac:dyDescent="0.55000000000000004">
      <c r="A81">
        <v>1</v>
      </c>
      <c r="C81" s="21"/>
      <c r="D81" s="21"/>
      <c r="E81" s="21"/>
      <c r="F81" s="21"/>
      <c r="G81" s="21"/>
      <c r="H81" s="21"/>
      <c r="I81" s="21"/>
    </row>
    <row r="82" spans="1:9" x14ac:dyDescent="0.55000000000000004">
      <c r="A82">
        <v>4</v>
      </c>
      <c r="C82" s="21"/>
      <c r="D82" s="21"/>
      <c r="E82" s="21"/>
      <c r="F82" s="21"/>
      <c r="G82" s="21"/>
      <c r="H82" s="21"/>
      <c r="I82" s="21"/>
    </row>
    <row r="83" spans="1:9" x14ac:dyDescent="0.55000000000000004">
      <c r="A83">
        <v>3</v>
      </c>
      <c r="C83" s="21"/>
      <c r="D83" s="21"/>
      <c r="E83" s="21"/>
      <c r="F83" s="21"/>
      <c r="G83" s="21"/>
      <c r="H83" s="21"/>
      <c r="I83" s="21"/>
    </row>
    <row r="84" spans="1:9" x14ac:dyDescent="0.55000000000000004">
      <c r="A84">
        <v>1</v>
      </c>
      <c r="C84" s="21"/>
      <c r="D84" s="21"/>
      <c r="E84" s="21"/>
      <c r="F84" s="21"/>
      <c r="G84" s="21"/>
      <c r="H84" s="21"/>
      <c r="I84" s="21"/>
    </row>
    <row r="85" spans="1:9" x14ac:dyDescent="0.55000000000000004">
      <c r="A85">
        <v>4</v>
      </c>
      <c r="C85" s="21"/>
      <c r="D85" s="21"/>
      <c r="E85" s="21"/>
      <c r="F85" s="21"/>
      <c r="G85" s="21"/>
      <c r="H85" s="21"/>
      <c r="I85" s="21"/>
    </row>
    <row r="86" spans="1:9" x14ac:dyDescent="0.55000000000000004">
      <c r="A86">
        <v>2</v>
      </c>
      <c r="C86" s="21"/>
      <c r="D86" s="21"/>
      <c r="E86" s="21"/>
      <c r="F86" s="21"/>
      <c r="G86" s="21"/>
      <c r="H86" s="21"/>
      <c r="I86" s="21"/>
    </row>
    <row r="87" spans="1:9" x14ac:dyDescent="0.55000000000000004">
      <c r="A87">
        <v>2</v>
      </c>
      <c r="C87" s="21"/>
      <c r="D87" s="21"/>
      <c r="E87" s="21"/>
      <c r="F87" s="21"/>
      <c r="G87" s="21"/>
      <c r="H87" s="21"/>
      <c r="I87" s="21"/>
    </row>
    <row r="88" spans="1:9" x14ac:dyDescent="0.55000000000000004">
      <c r="A88">
        <v>6</v>
      </c>
      <c r="C88" s="21"/>
      <c r="D88" s="21"/>
      <c r="E88" s="21"/>
      <c r="F88" s="21"/>
      <c r="G88" s="21"/>
      <c r="H88" s="21"/>
      <c r="I88" s="21"/>
    </row>
    <row r="89" spans="1:9" x14ac:dyDescent="0.55000000000000004">
      <c r="A89">
        <v>1</v>
      </c>
      <c r="C89" s="21"/>
      <c r="D89" s="21"/>
      <c r="E89" s="21"/>
      <c r="F89" s="21"/>
      <c r="G89" s="21"/>
      <c r="H89" s="21"/>
      <c r="I89" s="21"/>
    </row>
    <row r="90" spans="1:9" x14ac:dyDescent="0.55000000000000004">
      <c r="A90">
        <v>2</v>
      </c>
      <c r="C90" s="21"/>
      <c r="D90" s="21"/>
      <c r="E90" s="21"/>
      <c r="F90" s="21"/>
      <c r="G90" s="21"/>
      <c r="H90" s="21"/>
      <c r="I90" s="21"/>
    </row>
    <row r="91" spans="1:9" x14ac:dyDescent="0.55000000000000004">
      <c r="A91">
        <v>4</v>
      </c>
      <c r="C91" s="21"/>
      <c r="D91" s="21"/>
      <c r="E91" s="21"/>
      <c r="F91" s="21"/>
      <c r="G91" s="21"/>
      <c r="H91" s="21"/>
      <c r="I91" s="21"/>
    </row>
    <row r="92" spans="1:9" x14ac:dyDescent="0.55000000000000004">
      <c r="A92">
        <v>1</v>
      </c>
      <c r="C92" s="21"/>
      <c r="D92" s="21"/>
      <c r="E92" s="21"/>
      <c r="F92" s="21"/>
      <c r="G92" s="21"/>
      <c r="H92" s="21"/>
      <c r="I92" s="21"/>
    </row>
    <row r="93" spans="1:9" x14ac:dyDescent="0.55000000000000004">
      <c r="A93">
        <v>6</v>
      </c>
      <c r="C93" s="21"/>
      <c r="D93" s="21"/>
      <c r="E93" s="21"/>
      <c r="F93" s="21"/>
      <c r="G93" s="21"/>
      <c r="H93" s="21"/>
      <c r="I93" s="21"/>
    </row>
    <row r="94" spans="1:9" x14ac:dyDescent="0.55000000000000004">
      <c r="A94">
        <v>6</v>
      </c>
      <c r="C94" s="21"/>
      <c r="D94" s="21"/>
      <c r="E94" s="21"/>
      <c r="F94" s="21"/>
      <c r="G94" s="21"/>
      <c r="H94" s="21"/>
      <c r="I94" s="21"/>
    </row>
    <row r="95" spans="1:9" x14ac:dyDescent="0.55000000000000004">
      <c r="A95">
        <v>4</v>
      </c>
      <c r="C95" s="21"/>
      <c r="D95" s="21"/>
      <c r="E95" s="21"/>
      <c r="F95" s="21"/>
      <c r="G95" s="21"/>
      <c r="H95" s="21"/>
      <c r="I95" s="21"/>
    </row>
    <row r="96" spans="1:9" x14ac:dyDescent="0.55000000000000004">
      <c r="A96">
        <v>5</v>
      </c>
      <c r="C96" s="21"/>
      <c r="D96" s="21"/>
      <c r="E96" s="21"/>
      <c r="F96" s="21"/>
      <c r="G96" s="21"/>
      <c r="H96" s="21"/>
      <c r="I96" s="21"/>
    </row>
    <row r="97" spans="1:9" x14ac:dyDescent="0.55000000000000004">
      <c r="A97">
        <v>2</v>
      </c>
      <c r="C97" s="21"/>
      <c r="D97" s="21"/>
      <c r="E97" s="21"/>
      <c r="F97" s="21"/>
      <c r="G97" s="21"/>
      <c r="H97" s="21"/>
      <c r="I97" s="21"/>
    </row>
    <row r="98" spans="1:9" x14ac:dyDescent="0.55000000000000004">
      <c r="A98">
        <v>6</v>
      </c>
      <c r="C98" s="21"/>
      <c r="D98" s="21"/>
      <c r="E98" s="21"/>
      <c r="F98" s="21"/>
      <c r="G98" s="21"/>
      <c r="H98" s="21"/>
      <c r="I98" s="21"/>
    </row>
    <row r="99" spans="1:9" x14ac:dyDescent="0.55000000000000004">
      <c r="A99">
        <v>5</v>
      </c>
      <c r="C99" s="21"/>
      <c r="D99" s="21"/>
      <c r="E99" s="21"/>
      <c r="F99" s="21"/>
      <c r="G99" s="21"/>
      <c r="H99" s="21"/>
      <c r="I99" s="21"/>
    </row>
    <row r="100" spans="1:9" x14ac:dyDescent="0.55000000000000004">
      <c r="A100">
        <v>1</v>
      </c>
      <c r="C100" s="21"/>
      <c r="D100" s="21"/>
      <c r="E100" s="21"/>
      <c r="F100" s="21"/>
      <c r="G100" s="21"/>
      <c r="H100" s="21"/>
      <c r="I100" s="21"/>
    </row>
    <row r="101" spans="1:9" x14ac:dyDescent="0.55000000000000004">
      <c r="A101">
        <v>7</v>
      </c>
      <c r="C101" s="21"/>
      <c r="D101" s="21"/>
      <c r="E101" s="21"/>
      <c r="F101" s="21"/>
      <c r="G101" s="21"/>
      <c r="H101" s="21"/>
      <c r="I101" s="21"/>
    </row>
    <row r="102" spans="1:9" x14ac:dyDescent="0.55000000000000004">
      <c r="A102">
        <v>7</v>
      </c>
      <c r="C102" s="21"/>
      <c r="D102" s="21"/>
      <c r="E102" s="21"/>
      <c r="F102" s="21"/>
      <c r="G102" s="21"/>
      <c r="H102" s="21"/>
      <c r="I102" s="21"/>
    </row>
    <row r="103" spans="1:9" x14ac:dyDescent="0.55000000000000004">
      <c r="A103">
        <v>4</v>
      </c>
      <c r="C103" s="21"/>
      <c r="D103" s="21"/>
      <c r="E103" s="21"/>
      <c r="F103" s="21"/>
      <c r="G103" s="21"/>
      <c r="H103" s="21"/>
      <c r="I103" s="21"/>
    </row>
    <row r="104" spans="1:9" x14ac:dyDescent="0.55000000000000004">
      <c r="A104">
        <v>5</v>
      </c>
      <c r="C104" s="21"/>
      <c r="D104" s="21"/>
      <c r="E104" s="21"/>
      <c r="F104" s="21"/>
      <c r="G104" s="21"/>
      <c r="H104" s="21"/>
      <c r="I104" s="21"/>
    </row>
    <row r="105" spans="1:9" x14ac:dyDescent="0.55000000000000004">
      <c r="A105">
        <v>6</v>
      </c>
      <c r="C105" s="21"/>
      <c r="D105" s="21"/>
      <c r="E105" s="21"/>
      <c r="F105" s="21"/>
      <c r="G105" s="21"/>
      <c r="H105" s="21"/>
      <c r="I105" s="21"/>
    </row>
    <row r="106" spans="1:9" x14ac:dyDescent="0.55000000000000004">
      <c r="A106">
        <v>4</v>
      </c>
      <c r="C106" s="21"/>
      <c r="D106" s="21"/>
      <c r="E106" s="21"/>
      <c r="F106" s="21"/>
      <c r="G106" s="21"/>
      <c r="H106" s="21"/>
      <c r="I106" s="21"/>
    </row>
    <row r="107" spans="1:9" x14ac:dyDescent="0.55000000000000004">
      <c r="C107" s="21"/>
      <c r="D107" s="21"/>
      <c r="E107" s="21"/>
      <c r="F107" s="21"/>
      <c r="G107" s="21"/>
      <c r="H107" s="21"/>
      <c r="I107" s="21"/>
    </row>
    <row r="108" spans="1:9" x14ac:dyDescent="0.55000000000000004">
      <c r="C108" s="21"/>
      <c r="D108" s="21"/>
      <c r="E108" s="21"/>
      <c r="F108" s="21"/>
      <c r="G108" s="21"/>
      <c r="H108" s="21"/>
      <c r="I108" s="21"/>
    </row>
    <row r="109" spans="1:9" x14ac:dyDescent="0.55000000000000004">
      <c r="C109" s="21"/>
      <c r="D109" s="21"/>
      <c r="E109" s="21"/>
      <c r="F109" s="21"/>
      <c r="G109" s="21"/>
      <c r="H109" s="21"/>
      <c r="I109" s="21"/>
    </row>
    <row r="110" spans="1:9" x14ac:dyDescent="0.55000000000000004">
      <c r="C110" s="21"/>
      <c r="D110" s="21"/>
      <c r="E110" s="21"/>
      <c r="F110" s="21"/>
      <c r="G110" s="21"/>
      <c r="H110" s="21"/>
      <c r="I110" s="21"/>
    </row>
    <row r="111" spans="1:9" x14ac:dyDescent="0.55000000000000004">
      <c r="C111" s="21"/>
      <c r="D111" s="21"/>
      <c r="E111" s="21"/>
      <c r="F111" s="21"/>
      <c r="G111" s="21"/>
      <c r="H111" s="21"/>
      <c r="I111" s="21"/>
    </row>
    <row r="112" spans="1:9" x14ac:dyDescent="0.55000000000000004">
      <c r="C112" s="21"/>
      <c r="D112" s="21"/>
      <c r="E112" s="21"/>
      <c r="F112" s="21"/>
      <c r="G112" s="21"/>
      <c r="H112" s="21"/>
      <c r="I112" s="21"/>
    </row>
    <row r="113" spans="3:9" x14ac:dyDescent="0.55000000000000004">
      <c r="C113" s="21"/>
      <c r="D113" s="21"/>
      <c r="E113" s="21"/>
      <c r="F113" s="21"/>
      <c r="G113" s="21"/>
      <c r="H113" s="21"/>
      <c r="I113" s="21"/>
    </row>
    <row r="114" spans="3:9" x14ac:dyDescent="0.55000000000000004">
      <c r="C114" s="21"/>
      <c r="D114" s="21"/>
      <c r="E114" s="21"/>
      <c r="F114" s="21"/>
      <c r="G114" s="21"/>
      <c r="H114" s="21"/>
      <c r="I114" s="21"/>
    </row>
    <row r="115" spans="3:9" x14ac:dyDescent="0.55000000000000004">
      <c r="C115" s="21"/>
      <c r="D115" s="21"/>
      <c r="E115" s="21"/>
      <c r="F115" s="21"/>
      <c r="G115" s="21"/>
      <c r="H115" s="21"/>
      <c r="I115" s="21"/>
    </row>
    <row r="116" spans="3:9" x14ac:dyDescent="0.55000000000000004">
      <c r="C116" s="21"/>
      <c r="D116" s="21"/>
      <c r="E116" s="21"/>
      <c r="F116" s="21"/>
      <c r="G116" s="21"/>
      <c r="H116" s="21"/>
      <c r="I116" s="21"/>
    </row>
    <row r="117" spans="3:9" x14ac:dyDescent="0.55000000000000004">
      <c r="C117" s="21"/>
      <c r="D117" s="21"/>
      <c r="E117" s="21"/>
      <c r="F117" s="21"/>
      <c r="G117" s="21"/>
      <c r="H117" s="21"/>
      <c r="I117" s="21"/>
    </row>
    <row r="118" spans="3:9" x14ac:dyDescent="0.55000000000000004">
      <c r="C118" s="21"/>
      <c r="D118" s="21"/>
      <c r="E118" s="21"/>
      <c r="F118" s="21"/>
      <c r="G118" s="21"/>
      <c r="H118" s="21"/>
      <c r="I118" s="21"/>
    </row>
    <row r="119" spans="3:9" x14ac:dyDescent="0.55000000000000004">
      <c r="C119" s="21"/>
      <c r="D119" s="21"/>
      <c r="E119" s="21"/>
      <c r="F119" s="21"/>
      <c r="G119" s="21"/>
      <c r="H119" s="21"/>
      <c r="I119" s="21"/>
    </row>
    <row r="120" spans="3:9" x14ac:dyDescent="0.55000000000000004">
      <c r="C120" s="21"/>
      <c r="D120" s="21"/>
      <c r="E120" s="21"/>
      <c r="F120" s="21"/>
      <c r="G120" s="21"/>
      <c r="H120" s="21"/>
      <c r="I120" s="21"/>
    </row>
    <row r="121" spans="3:9" x14ac:dyDescent="0.55000000000000004">
      <c r="C121" s="21"/>
      <c r="D121" s="21"/>
      <c r="E121" s="21"/>
      <c r="F121" s="21"/>
      <c r="G121" s="21"/>
      <c r="H121" s="21"/>
      <c r="I121" s="21"/>
    </row>
    <row r="122" spans="3:9" x14ac:dyDescent="0.55000000000000004">
      <c r="C122" s="21"/>
      <c r="D122" s="21"/>
      <c r="E122" s="21"/>
      <c r="F122" s="21"/>
      <c r="G122" s="21"/>
      <c r="H122" s="21"/>
      <c r="I122" s="21"/>
    </row>
    <row r="123" spans="3:9" x14ac:dyDescent="0.55000000000000004">
      <c r="C123" s="21"/>
      <c r="D123" s="21"/>
      <c r="E123" s="21"/>
      <c r="F123" s="21"/>
      <c r="G123" s="21"/>
      <c r="H123" s="21"/>
      <c r="I123" s="21"/>
    </row>
    <row r="124" spans="3:9" x14ac:dyDescent="0.55000000000000004">
      <c r="C124" s="21"/>
      <c r="D124" s="21"/>
      <c r="E124" s="21"/>
      <c r="F124" s="21"/>
      <c r="G124" s="21"/>
      <c r="H124" s="21"/>
      <c r="I124" s="21"/>
    </row>
    <row r="125" spans="3:9" x14ac:dyDescent="0.55000000000000004">
      <c r="C125" s="21"/>
      <c r="D125" s="21"/>
      <c r="E125" s="21"/>
      <c r="F125" s="21"/>
      <c r="G125" s="21"/>
      <c r="H125" s="21"/>
      <c r="I125" s="21"/>
    </row>
    <row r="126" spans="3:9" x14ac:dyDescent="0.55000000000000004">
      <c r="C126" s="21"/>
      <c r="D126" s="21"/>
      <c r="E126" s="21"/>
      <c r="F126" s="21"/>
      <c r="G126" s="21"/>
      <c r="H126" s="21"/>
      <c r="I126" s="21"/>
    </row>
    <row r="127" spans="3:9" x14ac:dyDescent="0.55000000000000004">
      <c r="C127" s="21"/>
      <c r="D127" s="21"/>
      <c r="E127" s="21"/>
      <c r="F127" s="21"/>
      <c r="G127" s="21"/>
      <c r="H127" s="21"/>
      <c r="I127" s="21"/>
    </row>
    <row r="128" spans="3:9" x14ac:dyDescent="0.55000000000000004">
      <c r="C128" s="21"/>
      <c r="D128" s="21"/>
      <c r="E128" s="21"/>
      <c r="F128" s="21"/>
      <c r="G128" s="21"/>
      <c r="H128" s="21"/>
      <c r="I128" s="21"/>
    </row>
    <row r="129" spans="3:9" x14ac:dyDescent="0.55000000000000004">
      <c r="C129" s="21"/>
      <c r="D129" s="21"/>
      <c r="E129" s="21"/>
      <c r="F129" s="21"/>
      <c r="G129" s="21"/>
      <c r="H129" s="21"/>
      <c r="I129" s="21"/>
    </row>
  </sheetData>
  <conditionalFormatting sqref="V1">
    <cfRule type="containsBlanks" priority="43" stopIfTrue="1">
      <formula>LEN(TRIM(V1))=0</formula>
    </cfRule>
    <cfRule type="duplicateValues" dxfId="317" priority="44"/>
  </conditionalFormatting>
  <conditionalFormatting sqref="W1">
    <cfRule type="containsBlanks" priority="41" stopIfTrue="1">
      <formula>LEN(TRIM(W1))=0</formula>
    </cfRule>
    <cfRule type="duplicateValues" dxfId="316" priority="42"/>
  </conditionalFormatting>
  <conditionalFormatting sqref="X1">
    <cfRule type="containsBlanks" priority="39" stopIfTrue="1">
      <formula>LEN(TRIM(X1))=0</formula>
    </cfRule>
    <cfRule type="duplicateValues" dxfId="315" priority="40"/>
  </conditionalFormatting>
  <conditionalFormatting sqref="Y1">
    <cfRule type="containsBlanks" priority="37" stopIfTrue="1">
      <formula>LEN(TRIM(Y1))=0</formula>
    </cfRule>
    <cfRule type="duplicateValues" dxfId="314" priority="38"/>
  </conditionalFormatting>
  <conditionalFormatting sqref="V11">
    <cfRule type="containsBlanks" priority="35" stopIfTrue="1">
      <formula>LEN(TRIM(V11))=0</formula>
    </cfRule>
    <cfRule type="duplicateValues" dxfId="313" priority="36"/>
  </conditionalFormatting>
  <conditionalFormatting sqref="W11">
    <cfRule type="containsBlanks" priority="33" stopIfTrue="1">
      <formula>LEN(TRIM(W11))=0</formula>
    </cfRule>
    <cfRule type="duplicateValues" dxfId="312" priority="34"/>
  </conditionalFormatting>
  <conditionalFormatting sqref="X11">
    <cfRule type="containsBlanks" priority="31" stopIfTrue="1">
      <formula>LEN(TRIM(X11))=0</formula>
    </cfRule>
    <cfRule type="duplicateValues" dxfId="311" priority="32"/>
  </conditionalFormatting>
  <conditionalFormatting sqref="Y11">
    <cfRule type="containsBlanks" priority="29" stopIfTrue="1">
      <formula>LEN(TRIM(Y11))=0</formula>
    </cfRule>
    <cfRule type="duplicateValues" dxfId="310" priority="30"/>
  </conditionalFormatting>
  <conditionalFormatting sqref="Z1">
    <cfRule type="containsBlanks" priority="27" stopIfTrue="1">
      <formula>LEN(TRIM(Z1))=0</formula>
    </cfRule>
    <cfRule type="duplicateValues" dxfId="309" priority="28"/>
  </conditionalFormatting>
  <conditionalFormatting sqref="AA1">
    <cfRule type="containsBlanks" priority="25" stopIfTrue="1">
      <formula>LEN(TRIM(AA1))=0</formula>
    </cfRule>
    <cfRule type="duplicateValues" dxfId="308" priority="26"/>
  </conditionalFormatting>
  <conditionalFormatting sqref="AB1">
    <cfRule type="containsBlanks" priority="23" stopIfTrue="1">
      <formula>LEN(TRIM(AB1))=0</formula>
    </cfRule>
    <cfRule type="duplicateValues" dxfId="307" priority="24"/>
  </conditionalFormatting>
  <conditionalFormatting sqref="AC1">
    <cfRule type="containsBlanks" priority="21" stopIfTrue="1">
      <formula>LEN(TRIM(AC1))=0</formula>
    </cfRule>
    <cfRule type="duplicateValues" dxfId="306" priority="22"/>
  </conditionalFormatting>
  <conditionalFormatting sqref="AD1">
    <cfRule type="containsBlanks" priority="19" stopIfTrue="1">
      <formula>LEN(TRIM(AD1))=0</formula>
    </cfRule>
    <cfRule type="duplicateValues" dxfId="305" priority="20"/>
  </conditionalFormatting>
  <conditionalFormatting sqref="AE1">
    <cfRule type="containsBlanks" priority="17" stopIfTrue="1">
      <formula>LEN(TRIM(AE1))=0</formula>
    </cfRule>
    <cfRule type="duplicateValues" dxfId="304" priority="18"/>
  </conditionalFormatting>
  <conditionalFormatting sqref="AF1">
    <cfRule type="containsBlanks" priority="15" stopIfTrue="1">
      <formula>LEN(TRIM(AF1))=0</formula>
    </cfRule>
    <cfRule type="duplicateValues" dxfId="303" priority="16"/>
  </conditionalFormatting>
  <conditionalFormatting sqref="Z11">
    <cfRule type="containsBlanks" priority="13" stopIfTrue="1">
      <formula>LEN(TRIM(Z11))=0</formula>
    </cfRule>
    <cfRule type="duplicateValues" dxfId="302" priority="14"/>
  </conditionalFormatting>
  <conditionalFormatting sqref="AA11">
    <cfRule type="containsBlanks" priority="11" stopIfTrue="1">
      <formula>LEN(TRIM(AA11))=0</formula>
    </cfRule>
    <cfRule type="duplicateValues" dxfId="301" priority="12"/>
  </conditionalFormatting>
  <conditionalFormatting sqref="AB11">
    <cfRule type="containsBlanks" priority="9" stopIfTrue="1">
      <formula>LEN(TRIM(AB11))=0</formula>
    </cfRule>
    <cfRule type="duplicateValues" dxfId="300" priority="10"/>
  </conditionalFormatting>
  <conditionalFormatting sqref="AC11">
    <cfRule type="containsBlanks" priority="7" stopIfTrue="1">
      <formula>LEN(TRIM(AC11))=0</formula>
    </cfRule>
    <cfRule type="duplicateValues" dxfId="299" priority="8"/>
  </conditionalFormatting>
  <conditionalFormatting sqref="AD11">
    <cfRule type="containsBlanks" priority="5" stopIfTrue="1">
      <formula>LEN(TRIM(AD11))=0</formula>
    </cfRule>
    <cfRule type="duplicateValues" dxfId="298" priority="6"/>
  </conditionalFormatting>
  <conditionalFormatting sqref="AE11">
    <cfRule type="containsBlanks" priority="3" stopIfTrue="1">
      <formula>LEN(TRIM(AE11))=0</formula>
    </cfRule>
    <cfRule type="duplicateValues" dxfId="297" priority="4"/>
  </conditionalFormatting>
  <conditionalFormatting sqref="AF11">
    <cfRule type="containsBlanks" priority="1" stopIfTrue="1">
      <formula>LEN(TRIM(AF11))=0</formula>
    </cfRule>
    <cfRule type="duplicateValues" dxfId="296" priority="2"/>
  </conditionalFormatting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8EF4856-9596-48FE-9DAA-01CBD44AC312}">
  <ds:schemaRefs/>
</ds:datastoreItem>
</file>

<file path=customXml/itemProps2.xml><?xml version="1.0" encoding="utf-8"?>
<ds:datastoreItem xmlns:ds="http://schemas.openxmlformats.org/officeDocument/2006/customXml" ds:itemID="{27D90CA7-B493-48FB-B54F-C98B75C1DBBE}">
  <ds:schemaRefs/>
</ds:datastoreItem>
</file>

<file path=customXml/itemProps3.xml><?xml version="1.0" encoding="utf-8"?>
<ds:datastoreItem xmlns:ds="http://schemas.openxmlformats.org/officeDocument/2006/customXml" ds:itemID="{D9E79CA9-E34E-4684-81A9-E838819F6C41}">
  <ds:schemaRefs/>
</ds:datastoreItem>
</file>

<file path=customXml/itemProps4.xml><?xml version="1.0" encoding="utf-8"?>
<ds:datastoreItem xmlns:ds="http://schemas.openxmlformats.org/officeDocument/2006/customXml" ds:itemID="{9CA4DFAC-16EB-4868-ABFA-29F80410B8F9}">
  <ds:schemaRefs/>
</ds:datastoreItem>
</file>

<file path=customXml/itemProps5.xml><?xml version="1.0" encoding="utf-8"?>
<ds:datastoreItem xmlns:ds="http://schemas.openxmlformats.org/officeDocument/2006/customXml" ds:itemID="{7C9CFAC5-A22B-47C5-B320-8B6F2CDFCDA5}">
  <ds:schemaRefs/>
</ds:datastoreItem>
</file>

<file path=customXml/itemProps6.xml><?xml version="1.0" encoding="utf-8"?>
<ds:datastoreItem xmlns:ds="http://schemas.openxmlformats.org/officeDocument/2006/customXml" ds:itemID="{8B11404B-C9B7-4B18-B471-5798774B7F0D}">
  <ds:schemaRefs/>
</ds:datastoreItem>
</file>

<file path=customXml/itemProps7.xml><?xml version="1.0" encoding="utf-8"?>
<ds:datastoreItem xmlns:ds="http://schemas.openxmlformats.org/officeDocument/2006/customXml" ds:itemID="{22BB5AC0-52D7-40F6-A6E8-F56EE31EE654}">
  <ds:schemaRefs/>
</ds:datastoreItem>
</file>

<file path=customXml/itemProps8.xml><?xml version="1.0" encoding="utf-8"?>
<ds:datastoreItem xmlns:ds="http://schemas.openxmlformats.org/officeDocument/2006/customXml" ds:itemID="{0AD6AA66-A8A6-44FE-9E0C-39CE1BA5793A}">
  <ds:schemaRefs/>
</ds:datastoreItem>
</file>

<file path=customXml/itemProps9.xml><?xml version="1.0" encoding="utf-8"?>
<ds:datastoreItem xmlns:ds="http://schemas.openxmlformats.org/officeDocument/2006/customXml" ds:itemID="{9184FD55-7F05-4CF3-A632-BBCAFD68E63A}">
  <ds:schemaRefs/>
</ds:datastoreItem>
</file>

<file path=customXml/itemProps10.xml><?xml version="1.0" encoding="utf-8"?>
<ds:datastoreItem xmlns:ds="http://schemas.openxmlformats.org/officeDocument/2006/customXml" ds:itemID="{B60C2BFC-3EF9-4F10-AAB4-835466C14E7B}">
  <ds:schemaRefs/>
</ds:datastoreItem>
</file>

<file path=customXml/itemProps11.xml><?xml version="1.0" encoding="utf-8"?>
<ds:datastoreItem xmlns:ds="http://schemas.openxmlformats.org/officeDocument/2006/customXml" ds:itemID="{11C50F4B-274F-47AC-8F0C-734649D667CD}">
  <ds:schemaRefs/>
</ds:datastoreItem>
</file>

<file path=customXml/itemProps12.xml><?xml version="1.0" encoding="utf-8"?>
<ds:datastoreItem xmlns:ds="http://schemas.openxmlformats.org/officeDocument/2006/customXml" ds:itemID="{693645E3-08AC-4A34-9198-446879CA3FCE}">
  <ds:schemaRefs/>
</ds:datastoreItem>
</file>

<file path=customXml/itemProps13.xml><?xml version="1.0" encoding="utf-8"?>
<ds:datastoreItem xmlns:ds="http://schemas.openxmlformats.org/officeDocument/2006/customXml" ds:itemID="{EB8F20A7-B358-43FA-A368-2FC07E9A05FD}">
  <ds:schemaRefs/>
</ds:datastoreItem>
</file>

<file path=customXml/itemProps14.xml><?xml version="1.0" encoding="utf-8"?>
<ds:datastoreItem xmlns:ds="http://schemas.openxmlformats.org/officeDocument/2006/customXml" ds:itemID="{A1AB7F0D-E083-47C3-92E8-AAD75F60BE90}">
  <ds:schemaRefs/>
</ds:datastoreItem>
</file>

<file path=customXml/itemProps15.xml><?xml version="1.0" encoding="utf-8"?>
<ds:datastoreItem xmlns:ds="http://schemas.openxmlformats.org/officeDocument/2006/customXml" ds:itemID="{D5B76297-490A-49D3-9C92-A80069F9AF70}">
  <ds:schemaRefs/>
</ds:datastoreItem>
</file>

<file path=customXml/itemProps16.xml><?xml version="1.0" encoding="utf-8"?>
<ds:datastoreItem xmlns:ds="http://schemas.openxmlformats.org/officeDocument/2006/customXml" ds:itemID="{A9C8C3C8-F7F2-4D64-A1F8-5EB4EBF1630C}">
  <ds:schemaRefs/>
</ds:datastoreItem>
</file>

<file path=customXml/itemProps17.xml><?xml version="1.0" encoding="utf-8"?>
<ds:datastoreItem xmlns:ds="http://schemas.openxmlformats.org/officeDocument/2006/customXml" ds:itemID="{D4E63A7B-09F3-4EB4-B411-AE86FAAEAA39}">
  <ds:schemaRefs/>
</ds:datastoreItem>
</file>

<file path=customXml/itemProps18.xml><?xml version="1.0" encoding="utf-8"?>
<ds:datastoreItem xmlns:ds="http://schemas.openxmlformats.org/officeDocument/2006/customXml" ds:itemID="{5CD5B2DE-10DE-45EB-98B7-066AD5BCDC79}">
  <ds:schemaRefs/>
</ds:datastoreItem>
</file>

<file path=customXml/itemProps19.xml><?xml version="1.0" encoding="utf-8"?>
<ds:datastoreItem xmlns:ds="http://schemas.openxmlformats.org/officeDocument/2006/customXml" ds:itemID="{428BBF24-1B5B-4AC4-906E-484F3F9F5A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Resumen bd niños</vt:lpstr>
      <vt:lpstr>BD niños</vt:lpstr>
      <vt:lpstr>Estadísticas niños</vt:lpstr>
      <vt:lpstr>Resultados generales</vt:lpstr>
      <vt:lpstr>Gráfica x emoción</vt:lpstr>
      <vt:lpstr>Resultados bloque1</vt:lpstr>
      <vt:lpstr>Hoja1</vt:lpstr>
      <vt:lpstr>Hoja2</vt:lpstr>
      <vt:lpstr>datos de todos los bloques</vt:lpstr>
      <vt:lpstr>dat bloq1</vt:lpstr>
      <vt:lpstr>datos bloque1</vt:lpstr>
      <vt:lpstr>bloque1</vt:lpstr>
      <vt:lpstr>Resultados bloque2</vt:lpstr>
      <vt:lpstr>dat bloq2</vt:lpstr>
      <vt:lpstr>datos bloque2</vt:lpstr>
      <vt:lpstr> bloque2</vt:lpstr>
      <vt:lpstr>Resultados bloque3</vt:lpstr>
      <vt:lpstr>dat bloq3</vt:lpstr>
      <vt:lpstr>datos bloque3</vt:lpstr>
      <vt:lpstr>bloque3</vt:lpstr>
      <vt:lpstr>%ParticipanteB1</vt:lpstr>
      <vt:lpstr>%ParticipanteB2</vt:lpstr>
      <vt:lpstr>%ParticipanteBloque3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Yermeinb</dc:creator>
  <cp:lastModifiedBy>Pablo Benavides Herrera</cp:lastModifiedBy>
  <dcterms:created xsi:type="dcterms:W3CDTF">2018-09-19T15:48:00Z</dcterms:created>
  <dcterms:modified xsi:type="dcterms:W3CDTF">2018-10-18T05:10:31Z</dcterms:modified>
</cp:coreProperties>
</file>